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pivotTables/pivotTable1.xml" ContentType="application/vnd.openxmlformats-officedocument.spreadsheetml.pivotTable+xml"/>
  <Override PartName="/xl/tables/table5.xml" ContentType="application/vnd.openxmlformats-officedocument.spreadsheetml.table+xml"/>
  <Override PartName="/xl/queryTables/queryTable5.xml" ContentType="application/vnd.openxmlformats-officedocument.spreadsheetml.query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1.xml" ContentType="application/vnd.openxmlformats-officedocument.spreadsheetml.table+xml"/>
  <Override PartName="/xl/queryTables/queryTable11.xml" ContentType="application/vnd.openxmlformats-officedocument.spreadsheetml.queryTable+xml"/>
  <Override PartName="/xl/pivotTables/pivotTable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tables/table12.xml" ContentType="application/vnd.openxmlformats-officedocument.spreadsheetml.table+xml"/>
  <Override PartName="/xl/queryTables/queryTable12.xml" ContentType="application/vnd.openxmlformats-officedocument.spreadsheetml.queryTable+xml"/>
  <Override PartName="/xl/pivotTables/pivotTable6.xml" ContentType="application/vnd.openxmlformats-officedocument.spreadsheetml.pivotTab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tables/table13.xml" ContentType="application/vnd.openxmlformats-officedocument.spreadsheetml.table+xml"/>
  <Override PartName="/xl/queryTables/queryTable13.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mc:AlternateContent xmlns:mc="http://schemas.openxmlformats.org/markup-compatibility/2006">
    <mc:Choice Requires="x15">
      <x15ac:absPath xmlns:x15ac="http://schemas.microsoft.com/office/spreadsheetml/2010/11/ac" url="C:\DatosAntonio\Doc\Articulos Mios\Chatbot\Artículo Revista\"/>
    </mc:Choice>
  </mc:AlternateContent>
  <xr:revisionPtr revIDLastSave="0" documentId="13_ncr:1_{E1B5C0E5-FB3B-4A9F-B454-FFF08C373F18}" xr6:coauthVersionLast="47" xr6:coauthVersionMax="47" xr10:uidLastSave="{00000000-0000-0000-0000-000000000000}"/>
  <bookViews>
    <workbookView xWindow="-120" yWindow="-120" windowWidth="29040" windowHeight="15840" tabRatio="865" xr2:uid="{00000000-000D-0000-FFFF-FFFF00000000}"/>
  </bookViews>
  <sheets>
    <sheet name="TestBaron" sheetId="17" r:id="rId1"/>
    <sheet name="TestMillon" sheetId="16" r:id="rId2"/>
    <sheet name="testMayerSalovey" sheetId="27" r:id="rId3"/>
    <sheet name="Emotion_sentences" sheetId="12" r:id="rId4"/>
    <sheet name="Inf_Emotion_sentences" sheetId="15" r:id="rId5"/>
    <sheet name="Initial_emotions" sheetId="2" r:id="rId6"/>
    <sheet name="Inf_initial_emotions" sheetId="14" r:id="rId7"/>
    <sheet name="confusionMatrixEmotions" sheetId="26" r:id="rId8"/>
    <sheet name="EmotionPrecision" sheetId="25" r:id="rId9"/>
    <sheet name="Precision" sheetId="10" r:id="rId10"/>
    <sheet name="StoryAnalysis" sheetId="21" r:id="rId11"/>
    <sheet name="StoryIndexed" sheetId="11" r:id="rId12"/>
    <sheet name="StoryRead" sheetId="5" r:id="rId13"/>
    <sheet name="Inf_story_read" sheetId="8" r:id="rId14"/>
    <sheet name="Survey" sheetId="6" r:id="rId15"/>
    <sheet name="InfForm" sheetId="7" r:id="rId16"/>
    <sheet name="Users" sheetId="4" r:id="rId17"/>
    <sheet name="InfUs" sheetId="13" r:id="rId18"/>
    <sheet name="frelevance_trec_eval_corpusEmo" sheetId="23" r:id="rId19"/>
  </sheets>
  <definedNames>
    <definedName name="DatosExternos_1" localSheetId="8" hidden="1">EmotionPrecision!$A$3:$E$34</definedName>
    <definedName name="DatosExternos_1" localSheetId="18" hidden="1">frelevance_trec_eval_corpusEmo!$A$4:$D$1136</definedName>
    <definedName name="DatosExternos_1" localSheetId="5" hidden="1">Initial_emotions!$A$6:$AF$1205</definedName>
    <definedName name="DatosExternos_1" localSheetId="10" hidden="1">StoryAnalysis!$A$9:$D$30798</definedName>
    <definedName name="DatosExternos_1" localSheetId="12" hidden="1">StoryRead!$A$4:$A$1427</definedName>
    <definedName name="DatosExternos_1" localSheetId="14" hidden="1">Survey!$A$5:$J$738</definedName>
    <definedName name="DatosExternos_1" localSheetId="1" hidden="1">TestMillon!$A$3:$FE$83</definedName>
    <definedName name="DatosExternos_1" localSheetId="16" hidden="1">Users!$A$7:$B$421</definedName>
    <definedName name="DatosExternos_2" localSheetId="7" hidden="1">confusionMatrixEmotions!$B$3:$AC$31</definedName>
    <definedName name="DatosExternos_2" localSheetId="3" hidden="1">Emotion_sentences!$A$5:$C$3647</definedName>
    <definedName name="DatosExternos_2" localSheetId="11" hidden="1">StoryIndexed!$A$7:$AM$62</definedName>
    <definedName name="DatosExternos_2" localSheetId="0" hidden="1">TestBaron!$A$3:$BI$113</definedName>
    <definedName name="DatosExternos_3" localSheetId="2" hidden="1">testMayerSalovey!$A$3:$EL$39</definedName>
    <definedName name="SegmentaciónDeDatos_Fecha_nacimiento">#N/A</definedName>
    <definedName name="SegmentaciónDeDatos_Género">#N/A</definedName>
    <definedName name="SegmentaciónDeDatos_Marca_temporal">#N/A</definedName>
  </definedNames>
  <calcPr calcId="191029"/>
  <pivotCaches>
    <pivotCache cacheId="0" r:id="rId20"/>
    <pivotCache cacheId="1" r:id="rId21"/>
    <pivotCache cacheId="2" r:id="rId22"/>
    <pivotCache cacheId="3" r:id="rId23"/>
    <pivotCache cacheId="4" r:id="rId24"/>
    <pivotCache cacheId="5" r:id="rId25"/>
  </pivotCaches>
  <extLst>
    <ext xmlns:x14="http://schemas.microsoft.com/office/spreadsheetml/2009/9/main" uri="{BBE1A952-AA13-448e-AADC-164F8A28A991}">
      <x14:slicerCaches>
        <x14:slicerCache r:id="rId26"/>
        <x14:slicerCache r:id="rId27"/>
        <x14:slicerCache r:id="rId2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6" i="4" l="1"/>
  <c r="C298" i="4"/>
  <c r="C217" i="4"/>
  <c r="C90" i="4"/>
  <c r="C200" i="4"/>
  <c r="C352" i="4"/>
  <c r="C179" i="4"/>
  <c r="C373" i="4"/>
  <c r="C67" i="4"/>
  <c r="C84" i="4"/>
  <c r="C207" i="4"/>
  <c r="C234" i="4"/>
  <c r="C353" i="4"/>
  <c r="C180" i="4"/>
  <c r="C364" i="4"/>
  <c r="C197" i="4"/>
  <c r="C131" i="4"/>
  <c r="C206" i="4"/>
  <c r="C255" i="4"/>
  <c r="C178" i="4"/>
  <c r="C350" i="4"/>
  <c r="C345" i="4"/>
  <c r="C59" i="4"/>
  <c r="C184" i="4"/>
  <c r="C412" i="4"/>
  <c r="C309" i="4"/>
  <c r="C145" i="4"/>
  <c r="C421" i="4"/>
  <c r="C213" i="4"/>
  <c r="C164" i="4"/>
  <c r="C54" i="4"/>
  <c r="C276" i="4"/>
  <c r="C299" i="4"/>
  <c r="C223" i="4"/>
  <c r="C52" i="4"/>
  <c r="C18" i="4"/>
  <c r="C417" i="4"/>
  <c r="C80" i="4"/>
  <c r="C187" i="4"/>
  <c r="C385" i="4"/>
  <c r="C229" i="4"/>
  <c r="C376" i="4"/>
  <c r="C280" i="4"/>
  <c r="C37" i="4"/>
  <c r="C210" i="4"/>
  <c r="C386" i="4"/>
  <c r="C41" i="4"/>
  <c r="C128" i="4"/>
  <c r="C188" i="4"/>
  <c r="C163" i="4"/>
  <c r="C351" i="4"/>
  <c r="C278" i="4"/>
  <c r="C88" i="4"/>
  <c r="C89" i="4"/>
  <c r="C300" i="4"/>
  <c r="C400" i="4"/>
  <c r="C201" i="4"/>
  <c r="C381" i="4"/>
  <c r="C320" i="4"/>
  <c r="C204" i="4"/>
  <c r="C228" i="4"/>
  <c r="C239" i="4"/>
  <c r="C214" i="4"/>
  <c r="C395" i="4"/>
  <c r="C156" i="4"/>
  <c r="C396" i="4"/>
  <c r="C160" i="4"/>
  <c r="C150" i="4"/>
  <c r="C148" i="4"/>
  <c r="C105" i="4"/>
  <c r="C181" i="4"/>
  <c r="C275" i="4"/>
  <c r="C356" i="4"/>
  <c r="C237" i="4"/>
  <c r="C205" i="4"/>
  <c r="C8" i="4"/>
  <c r="C253" i="4"/>
  <c r="C23" i="4"/>
  <c r="C58" i="4"/>
  <c r="C215" i="4"/>
  <c r="C161" i="4"/>
  <c r="C121" i="4"/>
  <c r="C318" i="4"/>
  <c r="C232" i="4"/>
  <c r="C109" i="4"/>
  <c r="C135" i="4"/>
  <c r="C107" i="4"/>
  <c r="C236" i="4"/>
  <c r="C365" i="4"/>
  <c r="C85" i="4"/>
  <c r="C182" i="4"/>
  <c r="C15" i="4"/>
  <c r="C157" i="4"/>
  <c r="C372" i="4"/>
  <c r="C367" i="4"/>
  <c r="C283" i="4"/>
  <c r="C321" i="4"/>
  <c r="C211" i="4"/>
  <c r="C136" i="4"/>
  <c r="C274" i="4"/>
  <c r="C169" i="4"/>
  <c r="C47" i="4"/>
  <c r="C101" i="4"/>
  <c r="C155" i="4"/>
  <c r="C341" i="4"/>
  <c r="C314" i="4"/>
  <c r="C208" i="4"/>
  <c r="C317" i="4"/>
  <c r="C35" i="4"/>
  <c r="C26" i="4"/>
  <c r="C264" i="4"/>
  <c r="C219" i="4"/>
  <c r="C279" i="4"/>
  <c r="C222" i="4"/>
  <c r="C9" i="4"/>
  <c r="C399" i="4"/>
  <c r="C209" i="4"/>
  <c r="C241" i="4"/>
  <c r="C72" i="4"/>
  <c r="C258" i="4"/>
  <c r="C315" i="4"/>
  <c r="C120" i="4"/>
  <c r="C305" i="4"/>
  <c r="C130" i="4"/>
  <c r="C118" i="4"/>
  <c r="C32" i="4"/>
  <c r="C378" i="4"/>
  <c r="C260" i="4"/>
  <c r="C369" i="4"/>
  <c r="C50" i="4"/>
  <c r="C212" i="4"/>
  <c r="C185" i="4"/>
  <c r="C359" i="4"/>
  <c r="C177" i="4"/>
  <c r="C34" i="4"/>
  <c r="C127" i="4"/>
  <c r="C36" i="4"/>
  <c r="C199" i="4"/>
  <c r="C56" i="4"/>
  <c r="C125" i="4"/>
  <c r="C235" i="4"/>
  <c r="C28" i="4"/>
  <c r="C325" i="4"/>
  <c r="C119" i="4"/>
  <c r="C33" i="4"/>
  <c r="C146" i="4"/>
  <c r="C87" i="4"/>
  <c r="C252" i="4"/>
  <c r="C394" i="4"/>
  <c r="C93" i="4"/>
  <c r="C71" i="4"/>
  <c r="C31" i="4"/>
  <c r="C401" i="4"/>
  <c r="C99" i="4"/>
  <c r="C313" i="4"/>
  <c r="C402" i="4"/>
  <c r="C375" i="4"/>
  <c r="C170" i="4"/>
  <c r="C316" i="4"/>
  <c r="C410" i="4"/>
  <c r="C363" i="4"/>
  <c r="C44" i="4"/>
  <c r="C287" i="4"/>
  <c r="C191" i="4"/>
  <c r="C358" i="4"/>
  <c r="C323" i="4"/>
  <c r="C22" i="4"/>
  <c r="C251" i="4"/>
  <c r="C292" i="4"/>
  <c r="C143" i="4"/>
  <c r="C216" i="4"/>
  <c r="C20" i="4"/>
  <c r="C92" i="4"/>
  <c r="C102" i="4"/>
  <c r="C45" i="4"/>
  <c r="C14" i="4"/>
  <c r="C361" i="4"/>
  <c r="C123" i="4"/>
  <c r="C368" i="4"/>
  <c r="C344" i="4"/>
  <c r="C265" i="4"/>
  <c r="C166" i="4"/>
  <c r="C176" i="4"/>
  <c r="C100" i="4"/>
  <c r="C46" i="4"/>
  <c r="C167" i="4"/>
  <c r="C192" i="4"/>
  <c r="C416" i="4"/>
  <c r="C296" i="4"/>
  <c r="C220" i="4"/>
  <c r="C256" i="4"/>
  <c r="C11" i="4"/>
  <c r="C134" i="4"/>
  <c r="C295" i="4"/>
  <c r="C304" i="4"/>
  <c r="C25" i="4"/>
  <c r="C190" i="4"/>
  <c r="C293" i="4"/>
  <c r="C324" i="4"/>
  <c r="C281" i="4"/>
  <c r="C380" i="4"/>
  <c r="C115" i="4"/>
  <c r="C42" i="4"/>
  <c r="C13" i="4"/>
  <c r="C49" i="4"/>
  <c r="C124" i="4"/>
  <c r="C98" i="4"/>
  <c r="C329" i="4"/>
  <c r="C333" i="4"/>
  <c r="C332" i="4"/>
  <c r="C392" i="4"/>
  <c r="C338" i="4"/>
  <c r="C162" i="4"/>
  <c r="C61" i="4"/>
  <c r="C259" i="4"/>
  <c r="C62" i="4"/>
  <c r="C249" i="4"/>
  <c r="C331" i="4"/>
  <c r="C384" i="4"/>
  <c r="C397" i="4"/>
  <c r="C159" i="4"/>
  <c r="C335" i="4"/>
  <c r="C346" i="4"/>
  <c r="C122" i="4"/>
  <c r="C411" i="4"/>
  <c r="C230" i="4"/>
  <c r="C383" i="4"/>
  <c r="C337" i="4"/>
  <c r="C94" i="4"/>
  <c r="C103" i="4"/>
  <c r="C257" i="4"/>
  <c r="C64" i="4"/>
  <c r="C266" i="4"/>
  <c r="C370" i="4"/>
  <c r="C189" i="4"/>
  <c r="C289" i="4"/>
  <c r="C403" i="4"/>
  <c r="C81" i="4"/>
  <c r="C302" i="4"/>
  <c r="C362" i="4"/>
  <c r="C203" i="4"/>
  <c r="C147" i="4"/>
  <c r="C306" i="4"/>
  <c r="C288" i="4"/>
  <c r="C126" i="4"/>
  <c r="C393" i="4"/>
  <c r="C379" i="4"/>
  <c r="C158" i="4"/>
  <c r="C132" i="4"/>
  <c r="C330" i="4"/>
  <c r="C240" i="4"/>
  <c r="C79" i="4"/>
  <c r="C65" i="4"/>
  <c r="C415" i="4"/>
  <c r="C261" i="4"/>
  <c r="C30" i="4"/>
  <c r="C409" i="4"/>
  <c r="C149" i="4"/>
  <c r="C43" i="4"/>
  <c r="C19" i="4"/>
  <c r="C360" i="4"/>
  <c r="C340" i="4"/>
  <c r="C366" i="4"/>
  <c r="C244" i="4"/>
  <c r="C117" i="4"/>
  <c r="C151" i="4"/>
  <c r="C319" i="4"/>
  <c r="C138" i="4"/>
  <c r="C245" i="4"/>
  <c r="C389" i="4"/>
  <c r="C405" i="4"/>
  <c r="C267" i="4"/>
  <c r="C218" i="4"/>
  <c r="C408" i="4"/>
  <c r="C112" i="4"/>
  <c r="C382" i="4"/>
  <c r="C282" i="4"/>
  <c r="C347" i="4"/>
  <c r="C48" i="4"/>
  <c r="C108" i="4"/>
  <c r="C97" i="4"/>
  <c r="C233" i="4"/>
  <c r="C152" i="4"/>
  <c r="C308" i="4"/>
  <c r="C113" i="4"/>
  <c r="C273" i="4"/>
  <c r="C69" i="4"/>
  <c r="C272" i="4"/>
  <c r="C95" i="4"/>
  <c r="C27" i="4"/>
  <c r="C106" i="4"/>
  <c r="C137" i="4"/>
  <c r="C86" i="4"/>
  <c r="C174" i="4"/>
  <c r="C10" i="4"/>
  <c r="C172" i="4"/>
  <c r="C194" i="4"/>
  <c r="C24" i="4"/>
  <c r="C270" i="4"/>
  <c r="C357" i="4"/>
  <c r="C168" i="4"/>
  <c r="C171" i="4"/>
  <c r="C224" i="4"/>
  <c r="C165" i="4"/>
  <c r="C301" i="4"/>
  <c r="C173" i="4"/>
  <c r="C268" i="4"/>
  <c r="C68" i="4"/>
  <c r="C225" i="4"/>
  <c r="C238" i="4"/>
  <c r="C348" i="4"/>
  <c r="C374" i="4"/>
  <c r="C154" i="4"/>
  <c r="C339" i="4"/>
  <c r="C390" i="4"/>
  <c r="C263" i="4"/>
  <c r="C38" i="4"/>
  <c r="C418" i="4"/>
  <c r="C406" i="4"/>
  <c r="C114" i="4"/>
  <c r="C391" i="4"/>
  <c r="C248" i="4"/>
  <c r="C377" i="4"/>
  <c r="C74" i="4"/>
  <c r="C91" i="4"/>
  <c r="C57" i="4"/>
  <c r="C284" i="4"/>
  <c r="C231" i="4"/>
  <c r="C39" i="4"/>
  <c r="C414" i="4"/>
  <c r="C343" i="4"/>
  <c r="C311" i="4"/>
  <c r="C193" i="4"/>
  <c r="C29" i="4"/>
  <c r="C310" i="4"/>
  <c r="C262" i="4"/>
  <c r="C404" i="4"/>
  <c r="C355" i="4"/>
  <c r="C307" i="4"/>
  <c r="C202" i="4"/>
  <c r="C78" i="4"/>
  <c r="C286" i="4"/>
  <c r="C40" i="4"/>
  <c r="C83" i="4"/>
  <c r="C285" i="4"/>
  <c r="C55" i="4"/>
  <c r="C354" i="4"/>
  <c r="C246" i="4"/>
  <c r="C63" i="4"/>
  <c r="C312" i="4"/>
  <c r="C51" i="4"/>
  <c r="C250" i="4"/>
  <c r="C153" i="4"/>
  <c r="C133" i="4"/>
  <c r="C175" i="4"/>
  <c r="C322" i="4"/>
  <c r="C297" i="4"/>
  <c r="C271" i="4"/>
  <c r="C303" i="4"/>
  <c r="C334" i="4"/>
  <c r="C75" i="4"/>
  <c r="C328" i="4"/>
  <c r="C186" i="4"/>
  <c r="C70" i="4"/>
  <c r="C104" i="4"/>
  <c r="C388" i="4"/>
  <c r="C387" i="4"/>
  <c r="C349" i="4"/>
  <c r="C60" i="4"/>
  <c r="C277" i="4"/>
  <c r="C342" i="4"/>
  <c r="C294" i="4"/>
  <c r="C398" i="4"/>
  <c r="C226" i="4"/>
  <c r="C290" i="4"/>
  <c r="C140" i="4"/>
  <c r="C53" i="4"/>
  <c r="C269" i="4"/>
  <c r="C16" i="4"/>
  <c r="C82" i="4"/>
  <c r="C110" i="4"/>
  <c r="C21" i="4"/>
  <c r="C12" i="4"/>
  <c r="C17" i="4"/>
  <c r="C183" i="4"/>
  <c r="C144" i="4"/>
  <c r="C142" i="4"/>
  <c r="C198" i="4"/>
  <c r="C195" i="4"/>
  <c r="C116" i="4"/>
  <c r="C242" i="4"/>
  <c r="C129" i="4"/>
  <c r="C371" i="4"/>
  <c r="C96" i="4"/>
  <c r="C221" i="4"/>
  <c r="C141" i="4"/>
  <c r="C139" i="4"/>
  <c r="C247" i="4"/>
  <c r="C254" i="4"/>
  <c r="C196" i="4"/>
  <c r="C419" i="4"/>
  <c r="C413" i="4"/>
  <c r="C227" i="4"/>
  <c r="C76" i="4"/>
  <c r="C327" i="4"/>
  <c r="C326" i="4"/>
  <c r="C291" i="4"/>
  <c r="C420" i="4"/>
  <c r="C243" i="4"/>
  <c r="C111" i="4"/>
  <c r="C336" i="4"/>
  <c r="C73" i="4"/>
  <c r="C77" i="4"/>
  <c r="C407" i="4"/>
  <c r="G34" i="25"/>
  <c r="I11" i="23"/>
  <c r="I8" i="23"/>
  <c r="E63" i="11"/>
  <c r="C63" i="11"/>
  <c r="B151" i="15"/>
  <c r="FF4" i="16"/>
  <c r="FF5" i="16"/>
  <c r="FF6" i="16"/>
  <c r="FF7" i="16"/>
  <c r="FF8" i="16"/>
  <c r="FF9" i="16"/>
  <c r="FF10" i="16"/>
  <c r="FF11" i="16"/>
  <c r="FF12" i="16"/>
  <c r="FF13" i="16"/>
  <c r="FF14" i="16"/>
  <c r="FF15" i="16"/>
  <c r="FF16" i="16"/>
  <c r="FF17" i="16"/>
  <c r="FF18" i="16"/>
  <c r="FF19" i="16"/>
  <c r="FF20" i="16"/>
  <c r="FF21" i="16"/>
  <c r="FF22" i="16"/>
  <c r="FF23" i="16"/>
  <c r="FF24" i="16"/>
  <c r="FF25" i="16"/>
  <c r="FF26" i="16"/>
  <c r="FF27" i="16"/>
  <c r="FF28" i="16"/>
  <c r="FF29" i="16"/>
  <c r="FF30" i="16"/>
  <c r="FF31" i="16"/>
  <c r="FF32" i="16"/>
  <c r="FF33" i="16"/>
  <c r="FF34" i="16"/>
  <c r="FF35" i="16"/>
  <c r="FF36" i="16"/>
  <c r="FF37" i="16"/>
  <c r="FF38" i="16"/>
  <c r="FF39" i="16"/>
  <c r="FF40" i="16"/>
  <c r="FF41" i="16"/>
  <c r="FF42" i="16"/>
  <c r="FF43" i="16"/>
  <c r="FF44" i="16"/>
  <c r="FF45" i="16"/>
  <c r="FF46" i="16"/>
  <c r="FF47" i="16"/>
  <c r="FF48" i="16"/>
  <c r="FF49" i="16"/>
  <c r="FF50" i="16"/>
  <c r="FF51" i="16"/>
  <c r="FF52" i="16"/>
  <c r="FF53" i="16"/>
  <c r="FF54" i="16"/>
  <c r="FF55" i="16"/>
  <c r="FF56" i="16"/>
  <c r="FF57" i="16"/>
  <c r="FF58" i="16"/>
  <c r="FF59" i="16"/>
  <c r="FF60" i="16"/>
  <c r="FF61" i="16"/>
  <c r="FF62" i="16"/>
  <c r="FF63" i="16"/>
  <c r="FF64" i="16"/>
  <c r="FF65" i="16"/>
  <c r="FF66" i="16"/>
  <c r="FF67" i="16"/>
  <c r="FF68" i="16"/>
  <c r="FF69" i="16"/>
  <c r="FF70" i="16"/>
  <c r="FF71" i="16"/>
  <c r="FF72" i="16"/>
  <c r="FF73" i="16"/>
  <c r="FF74" i="16"/>
  <c r="FF75" i="16"/>
  <c r="FF76" i="16"/>
  <c r="FF77" i="16"/>
  <c r="FF78" i="16"/>
  <c r="FF79" i="16"/>
  <c r="FF80" i="16"/>
  <c r="FF81" i="16"/>
  <c r="FF82" i="16"/>
  <c r="FF83" i="16"/>
  <c r="BJ51" i="17"/>
  <c r="BJ52" i="17"/>
  <c r="BJ4" i="17"/>
  <c r="BJ53" i="17"/>
  <c r="BJ54" i="17"/>
  <c r="BJ5" i="17"/>
  <c r="BJ55" i="17"/>
  <c r="BJ56" i="17"/>
  <c r="BJ57" i="17"/>
  <c r="BJ6" i="17"/>
  <c r="BJ58" i="17"/>
  <c r="BJ7" i="17"/>
  <c r="BJ59" i="17"/>
  <c r="BJ60" i="17"/>
  <c r="BJ61" i="17"/>
  <c r="BJ8" i="17"/>
  <c r="BJ62" i="17"/>
  <c r="BJ9" i="17"/>
  <c r="BJ74" i="17"/>
  <c r="BJ63" i="17"/>
  <c r="BJ64" i="17"/>
  <c r="BJ65" i="17"/>
  <c r="BJ66" i="17"/>
  <c r="BJ67" i="17"/>
  <c r="BJ68" i="17"/>
  <c r="BJ75" i="17"/>
  <c r="BJ69" i="17"/>
  <c r="BJ70" i="17"/>
  <c r="BJ71" i="17"/>
  <c r="BJ72" i="17"/>
  <c r="BJ73" i="17"/>
  <c r="BJ10" i="17"/>
  <c r="BJ11" i="17"/>
  <c r="BJ12" i="17"/>
  <c r="BJ13" i="17"/>
  <c r="BJ14" i="17"/>
  <c r="BJ76" i="17"/>
  <c r="BJ77" i="17"/>
  <c r="BJ78" i="17"/>
  <c r="BJ79" i="17"/>
  <c r="BJ80" i="17"/>
  <c r="BJ81" i="17"/>
  <c r="BJ82" i="17"/>
  <c r="BJ15" i="17"/>
  <c r="BJ83" i="17"/>
  <c r="BJ84" i="17"/>
  <c r="BJ16" i="17"/>
  <c r="BJ85" i="17"/>
  <c r="BJ17" i="17"/>
  <c r="BJ86" i="17"/>
  <c r="BJ87" i="17"/>
  <c r="BJ18" i="17"/>
  <c r="BJ19" i="17"/>
  <c r="BJ88" i="17"/>
  <c r="BJ89" i="17"/>
  <c r="BJ20" i="17"/>
  <c r="BJ97" i="17"/>
  <c r="BJ90" i="17"/>
  <c r="BJ91" i="17"/>
  <c r="BJ92" i="17"/>
  <c r="BJ93" i="17"/>
  <c r="BJ94" i="17"/>
  <c r="BJ95" i="17"/>
  <c r="BJ21" i="17"/>
  <c r="BJ22" i="17"/>
  <c r="BJ98" i="17"/>
  <c r="BJ23" i="17"/>
  <c r="BJ99" i="17"/>
  <c r="BJ24" i="17"/>
  <c r="BJ25" i="17"/>
  <c r="BJ100" i="17"/>
  <c r="BJ101" i="17"/>
  <c r="BJ26" i="17"/>
  <c r="BJ27" i="17"/>
  <c r="BJ28" i="17"/>
  <c r="BJ102" i="17"/>
  <c r="BJ29" i="17"/>
  <c r="BJ103" i="17"/>
  <c r="BJ104" i="17"/>
  <c r="BJ105" i="17"/>
  <c r="BJ106" i="17"/>
  <c r="BJ96" i="17"/>
  <c r="BJ107" i="17"/>
  <c r="BJ30" i="17"/>
  <c r="BJ31" i="17"/>
  <c r="BJ108" i="17"/>
  <c r="BJ109" i="17"/>
  <c r="BJ32" i="17"/>
  <c r="BJ110" i="17"/>
  <c r="BJ34" i="17"/>
  <c r="BJ35" i="17"/>
  <c r="BJ36" i="17"/>
  <c r="BJ37" i="17"/>
  <c r="BJ38" i="17"/>
  <c r="BJ39" i="17"/>
  <c r="BJ111" i="17"/>
  <c r="BJ113" i="17"/>
  <c r="BJ40" i="17"/>
  <c r="BJ41" i="17"/>
  <c r="BJ42" i="17"/>
  <c r="BJ43" i="17"/>
  <c r="BJ44" i="17"/>
  <c r="BJ45" i="17"/>
  <c r="BJ46" i="17"/>
  <c r="BJ47" i="17"/>
  <c r="BJ48" i="17"/>
  <c r="BJ112" i="17"/>
  <c r="BJ49" i="17"/>
  <c r="BJ33" i="17"/>
  <c r="BJ50" i="17"/>
  <c r="E146" i="1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AK155"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2"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0" i="5"/>
  <c r="AK231" i="5"/>
  <c r="AK232" i="5"/>
  <c r="AK233" i="5"/>
  <c r="AK234" i="5"/>
  <c r="AK235" i="5"/>
  <c r="AK236" i="5"/>
  <c r="AK237" i="5"/>
  <c r="AK238" i="5"/>
  <c r="AK239" i="5"/>
  <c r="AK240" i="5"/>
  <c r="AK241" i="5"/>
  <c r="AK242" i="5"/>
  <c r="AK243" i="5"/>
  <c r="AK244" i="5"/>
  <c r="AK245" i="5"/>
  <c r="AK246"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5" i="5"/>
  <c r="AK366" i="5"/>
  <c r="AK367" i="5"/>
  <c r="AK368" i="5"/>
  <c r="AK369" i="5"/>
  <c r="AK370" i="5"/>
  <c r="AK371" i="5"/>
  <c r="AK372" i="5"/>
  <c r="AK373" i="5"/>
  <c r="AK374" i="5"/>
  <c r="AK375" i="5"/>
  <c r="AK376" i="5"/>
  <c r="AK377" i="5"/>
  <c r="AK378" i="5"/>
  <c r="AK379" i="5"/>
  <c r="AK380" i="5"/>
  <c r="AK381" i="5"/>
  <c r="AK382" i="5"/>
  <c r="AK383" i="5"/>
  <c r="AK384" i="5"/>
  <c r="AK385" i="5"/>
  <c r="AK386" i="5"/>
  <c r="AK387" i="5"/>
  <c r="AK388" i="5"/>
  <c r="AK389" i="5"/>
  <c r="AK390" i="5"/>
  <c r="AK391" i="5"/>
  <c r="AK392" i="5"/>
  <c r="AK393" i="5"/>
  <c r="AK394" i="5"/>
  <c r="AK395" i="5"/>
  <c r="AK396" i="5"/>
  <c r="AK397" i="5"/>
  <c r="AK398" i="5"/>
  <c r="AK399" i="5"/>
  <c r="AK400" i="5"/>
  <c r="AK401" i="5"/>
  <c r="AK402" i="5"/>
  <c r="AK403" i="5"/>
  <c r="AK404" i="5"/>
  <c r="AK405" i="5"/>
  <c r="AK406" i="5"/>
  <c r="AK407" i="5"/>
  <c r="AK408" i="5"/>
  <c r="AK409" i="5"/>
  <c r="AK410" i="5"/>
  <c r="AK411" i="5"/>
  <c r="AK412" i="5"/>
  <c r="AK413" i="5"/>
  <c r="AK414" i="5"/>
  <c r="AK415" i="5"/>
  <c r="AK416" i="5"/>
  <c r="AK417" i="5"/>
  <c r="AK418" i="5"/>
  <c r="AK419" i="5"/>
  <c r="AK420" i="5"/>
  <c r="AK421" i="5"/>
  <c r="AK422" i="5"/>
  <c r="AK423" i="5"/>
  <c r="AK424" i="5"/>
  <c r="AK425" i="5"/>
  <c r="AK426" i="5"/>
  <c r="AK427" i="5"/>
  <c r="AK428" i="5"/>
  <c r="AK429" i="5"/>
  <c r="AK430" i="5"/>
  <c r="AK431" i="5"/>
  <c r="AK432" i="5"/>
  <c r="AK433" i="5"/>
  <c r="AK434" i="5"/>
  <c r="AK435" i="5"/>
  <c r="AK436" i="5"/>
  <c r="AK437" i="5"/>
  <c r="AK438" i="5"/>
  <c r="AK439" i="5"/>
  <c r="AK440" i="5"/>
  <c r="AK441" i="5"/>
  <c r="AK442" i="5"/>
  <c r="AK443" i="5"/>
  <c r="AK444" i="5"/>
  <c r="AK445" i="5"/>
  <c r="AK446" i="5"/>
  <c r="AK447" i="5"/>
  <c r="AK448" i="5"/>
  <c r="AK449" i="5"/>
  <c r="AK450" i="5"/>
  <c r="AK451" i="5"/>
  <c r="AK452" i="5"/>
  <c r="AK453" i="5"/>
  <c r="AK454" i="5"/>
  <c r="AK455" i="5"/>
  <c r="AK456" i="5"/>
  <c r="AK457" i="5"/>
  <c r="AK458" i="5"/>
  <c r="AK459" i="5"/>
  <c r="AK460" i="5"/>
  <c r="AK461" i="5"/>
  <c r="AK462" i="5"/>
  <c r="AK463" i="5"/>
  <c r="AK464" i="5"/>
  <c r="AK465" i="5"/>
  <c r="AK466" i="5"/>
  <c r="AK467" i="5"/>
  <c r="AK468" i="5"/>
  <c r="AK469" i="5"/>
  <c r="AK470" i="5"/>
  <c r="AK471" i="5"/>
  <c r="AK472" i="5"/>
  <c r="AK473" i="5"/>
  <c r="AK474" i="5"/>
  <c r="AK475" i="5"/>
  <c r="AK476" i="5"/>
  <c r="AK477" i="5"/>
  <c r="AK478" i="5"/>
  <c r="AK479" i="5"/>
  <c r="AK480" i="5"/>
  <c r="AK481" i="5"/>
  <c r="AK482" i="5"/>
  <c r="AK483" i="5"/>
  <c r="AK484" i="5"/>
  <c r="AK485" i="5"/>
  <c r="AK486" i="5"/>
  <c r="AK487" i="5"/>
  <c r="AK488" i="5"/>
  <c r="AK489" i="5"/>
  <c r="AK490" i="5"/>
  <c r="AK491" i="5"/>
  <c r="AK492" i="5"/>
  <c r="AK493" i="5"/>
  <c r="AK494" i="5"/>
  <c r="AK495" i="5"/>
  <c r="AK496" i="5"/>
  <c r="AK497" i="5"/>
  <c r="AK498" i="5"/>
  <c r="AK499" i="5"/>
  <c r="AK500" i="5"/>
  <c r="AK501" i="5"/>
  <c r="AK502" i="5"/>
  <c r="AK503" i="5"/>
  <c r="AK504" i="5"/>
  <c r="AK505" i="5"/>
  <c r="AK506" i="5"/>
  <c r="AK507" i="5"/>
  <c r="AK508" i="5"/>
  <c r="AK509" i="5"/>
  <c r="AK510" i="5"/>
  <c r="AK511" i="5"/>
  <c r="AK512" i="5"/>
  <c r="AK513" i="5"/>
  <c r="AK514" i="5"/>
  <c r="AK515" i="5"/>
  <c r="AK516" i="5"/>
  <c r="AK517" i="5"/>
  <c r="AK518" i="5"/>
  <c r="AK519" i="5"/>
  <c r="AK520" i="5"/>
  <c r="AK521" i="5"/>
  <c r="AK522" i="5"/>
  <c r="AK523" i="5"/>
  <c r="AK524" i="5"/>
  <c r="AK525" i="5"/>
  <c r="AK526" i="5"/>
  <c r="AK527" i="5"/>
  <c r="AK528" i="5"/>
  <c r="AK529" i="5"/>
  <c r="AK530" i="5"/>
  <c r="AK531" i="5"/>
  <c r="AK532" i="5"/>
  <c r="AK533" i="5"/>
  <c r="AK534" i="5"/>
  <c r="AK535" i="5"/>
  <c r="AK536" i="5"/>
  <c r="AK537" i="5"/>
  <c r="AK538" i="5"/>
  <c r="AK539" i="5"/>
  <c r="AK540" i="5"/>
  <c r="AK541" i="5"/>
  <c r="AK542" i="5"/>
  <c r="AK543" i="5"/>
  <c r="AK544" i="5"/>
  <c r="AK545" i="5"/>
  <c r="AK546" i="5"/>
  <c r="AK547" i="5"/>
  <c r="AK548" i="5"/>
  <c r="AK549" i="5"/>
  <c r="AK550" i="5"/>
  <c r="AK551" i="5"/>
  <c r="AK552" i="5"/>
  <c r="AK553" i="5"/>
  <c r="AK554" i="5"/>
  <c r="AK555" i="5"/>
  <c r="AK556" i="5"/>
  <c r="AK557" i="5"/>
  <c r="AK558" i="5"/>
  <c r="AK559" i="5"/>
  <c r="AK560" i="5"/>
  <c r="AK561" i="5"/>
  <c r="AK562" i="5"/>
  <c r="AK563" i="5"/>
  <c r="AK564" i="5"/>
  <c r="AK565" i="5"/>
  <c r="AK566" i="5"/>
  <c r="AK567" i="5"/>
  <c r="AK568" i="5"/>
  <c r="AK569" i="5"/>
  <c r="AK570" i="5"/>
  <c r="AK571" i="5"/>
  <c r="AK572" i="5"/>
  <c r="AK573" i="5"/>
  <c r="AK574" i="5"/>
  <c r="AK575" i="5"/>
  <c r="AK576" i="5"/>
  <c r="AK577" i="5"/>
  <c r="AK578" i="5"/>
  <c r="AK579" i="5"/>
  <c r="AK580" i="5"/>
  <c r="AK581" i="5"/>
  <c r="AK582" i="5"/>
  <c r="AK583" i="5"/>
  <c r="AK584" i="5"/>
  <c r="AK585" i="5"/>
  <c r="AK586" i="5"/>
  <c r="AK587" i="5"/>
  <c r="AK588" i="5"/>
  <c r="AK589" i="5"/>
  <c r="AK590" i="5"/>
  <c r="AK591" i="5"/>
  <c r="AK592" i="5"/>
  <c r="AK593" i="5"/>
  <c r="AK594" i="5"/>
  <c r="AK595" i="5"/>
  <c r="AK596" i="5"/>
  <c r="AK597" i="5"/>
  <c r="AK598" i="5"/>
  <c r="AK599" i="5"/>
  <c r="AK600" i="5"/>
  <c r="AK601" i="5"/>
  <c r="AK602" i="5"/>
  <c r="AK603" i="5"/>
  <c r="AK604" i="5"/>
  <c r="AK605" i="5"/>
  <c r="AK606" i="5"/>
  <c r="AK607" i="5"/>
  <c r="AK608" i="5"/>
  <c r="AK609" i="5"/>
  <c r="AK610" i="5"/>
  <c r="AK611" i="5"/>
  <c r="AK612" i="5"/>
  <c r="AK613" i="5"/>
  <c r="AK614" i="5"/>
  <c r="AK615" i="5"/>
  <c r="AK616" i="5"/>
  <c r="AK5" i="5"/>
  <c r="AK6" i="5"/>
  <c r="AK7" i="5"/>
  <c r="AK8" i="5"/>
  <c r="AK9" i="5"/>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617" i="5"/>
  <c r="AK618" i="5"/>
  <c r="AK619" i="5"/>
  <c r="AK620" i="5"/>
  <c r="AK621" i="5"/>
  <c r="AK622" i="5"/>
  <c r="AK623" i="5"/>
  <c r="AK624" i="5"/>
  <c r="AK625" i="5"/>
  <c r="AK626" i="5"/>
  <c r="AK627" i="5"/>
  <c r="AK628" i="5"/>
  <c r="AK629" i="5"/>
  <c r="AK630" i="5"/>
  <c r="AK631" i="5"/>
  <c r="AK632" i="5"/>
  <c r="AK633" i="5"/>
  <c r="AK634" i="5"/>
  <c r="AK635" i="5"/>
  <c r="AK636" i="5"/>
  <c r="AK637" i="5"/>
  <c r="AK638" i="5"/>
  <c r="AK639" i="5"/>
  <c r="AK640" i="5"/>
  <c r="AK641" i="5"/>
  <c r="AK642" i="5"/>
  <c r="AK643" i="5"/>
  <c r="AK644" i="5"/>
  <c r="AK645" i="5"/>
  <c r="AK646" i="5"/>
  <c r="AK647" i="5"/>
  <c r="AK648" i="5"/>
  <c r="AK649" i="5"/>
  <c r="AK650" i="5"/>
  <c r="AK651" i="5"/>
  <c r="AK652" i="5"/>
  <c r="AK653" i="5"/>
  <c r="AK654" i="5"/>
  <c r="AK655" i="5"/>
  <c r="AK656" i="5"/>
  <c r="AK657" i="5"/>
  <c r="AK658" i="5"/>
  <c r="AK659" i="5"/>
  <c r="AK660" i="5"/>
  <c r="AK661" i="5"/>
  <c r="AK662" i="5"/>
  <c r="AK663" i="5"/>
  <c r="AK664" i="5"/>
  <c r="AK665" i="5"/>
  <c r="AK666" i="5"/>
  <c r="AK667" i="5"/>
  <c r="AK668" i="5"/>
  <c r="AK669" i="5"/>
  <c r="AK670" i="5"/>
  <c r="AK671" i="5"/>
  <c r="AK672" i="5"/>
  <c r="AK673" i="5"/>
  <c r="AK674" i="5"/>
  <c r="AK675" i="5"/>
  <c r="AK676" i="5"/>
  <c r="AK677" i="5"/>
  <c r="AK678" i="5"/>
  <c r="AK679" i="5"/>
  <c r="AK680" i="5"/>
  <c r="AK681" i="5"/>
  <c r="AK682" i="5"/>
  <c r="AK683" i="5"/>
  <c r="AK684" i="5"/>
  <c r="AK685" i="5"/>
  <c r="AK686" i="5"/>
  <c r="AK687" i="5"/>
  <c r="AK688" i="5"/>
  <c r="AK689" i="5"/>
  <c r="AK690" i="5"/>
  <c r="AK691" i="5"/>
  <c r="AK692" i="5"/>
  <c r="AK693" i="5"/>
  <c r="AK694" i="5"/>
  <c r="AK695" i="5"/>
  <c r="AK696" i="5"/>
  <c r="AK697" i="5"/>
  <c r="AK698" i="5"/>
  <c r="AK699" i="5"/>
  <c r="AK700" i="5"/>
  <c r="AK701" i="5"/>
  <c r="AK702" i="5"/>
  <c r="AK703" i="5"/>
  <c r="AK704" i="5"/>
  <c r="AK705" i="5"/>
  <c r="AK706" i="5"/>
  <c r="AK707" i="5"/>
  <c r="AK708" i="5"/>
  <c r="AK709" i="5"/>
  <c r="AK710" i="5"/>
  <c r="AK711" i="5"/>
  <c r="AK712" i="5"/>
  <c r="AK713" i="5"/>
  <c r="AK714" i="5"/>
  <c r="AK715" i="5"/>
  <c r="AK716" i="5"/>
  <c r="AK717" i="5"/>
  <c r="AK718" i="5"/>
  <c r="AK719" i="5"/>
  <c r="AK720" i="5"/>
  <c r="AK721" i="5"/>
  <c r="AK722" i="5"/>
  <c r="AK723" i="5"/>
  <c r="AK724" i="5"/>
  <c r="AK725" i="5"/>
  <c r="AK726" i="5"/>
  <c r="AK727" i="5"/>
  <c r="AK728" i="5"/>
  <c r="AK729" i="5"/>
  <c r="AK730" i="5"/>
  <c r="AK731" i="5"/>
  <c r="AK732" i="5"/>
  <c r="AK733" i="5"/>
  <c r="AK734" i="5"/>
  <c r="AK735" i="5"/>
  <c r="AK736" i="5"/>
  <c r="AK737" i="5"/>
  <c r="AK738" i="5"/>
  <c r="AK739" i="5"/>
  <c r="AK740" i="5"/>
  <c r="AK741" i="5"/>
  <c r="AK742" i="5"/>
  <c r="AK743" i="5"/>
  <c r="AK744" i="5"/>
  <c r="AK745" i="5"/>
  <c r="AK746" i="5"/>
  <c r="AK747" i="5"/>
  <c r="AK748" i="5"/>
  <c r="AK749" i="5"/>
  <c r="AK750" i="5"/>
  <c r="AK751" i="5"/>
  <c r="AK752" i="5"/>
  <c r="AK753" i="5"/>
  <c r="AK754" i="5"/>
  <c r="AK755" i="5"/>
  <c r="AK756" i="5"/>
  <c r="AK757" i="5"/>
  <c r="AK758" i="5"/>
  <c r="AK759" i="5"/>
  <c r="AK760" i="5"/>
  <c r="AK761" i="5"/>
  <c r="AK762" i="5"/>
  <c r="AK763" i="5"/>
  <c r="AK764" i="5"/>
  <c r="AK765" i="5"/>
  <c r="AK766" i="5"/>
  <c r="AK767" i="5"/>
  <c r="AK768" i="5"/>
  <c r="AK769" i="5"/>
  <c r="AK770" i="5"/>
  <c r="AK771" i="5"/>
  <c r="AK772" i="5"/>
  <c r="AK773" i="5"/>
  <c r="AK774" i="5"/>
  <c r="AK775" i="5"/>
  <c r="AK776" i="5"/>
  <c r="AK777" i="5"/>
  <c r="AK778" i="5"/>
  <c r="AK779" i="5"/>
  <c r="AK780" i="5"/>
  <c r="AK781" i="5"/>
  <c r="AK782" i="5"/>
  <c r="AK783" i="5"/>
  <c r="AK784" i="5"/>
  <c r="AK785" i="5"/>
  <c r="AK786" i="5"/>
  <c r="AK787" i="5"/>
  <c r="AK788" i="5"/>
  <c r="AK789" i="5"/>
  <c r="AK790" i="5"/>
  <c r="AK791" i="5"/>
  <c r="AK792" i="5"/>
  <c r="AK793" i="5"/>
  <c r="AK794" i="5"/>
  <c r="AK795" i="5"/>
  <c r="AK796" i="5"/>
  <c r="AK797" i="5"/>
  <c r="AK798" i="5"/>
  <c r="AK799" i="5"/>
  <c r="AK800" i="5"/>
  <c r="AK801" i="5"/>
  <c r="AK802" i="5"/>
  <c r="AK803" i="5"/>
  <c r="AK804" i="5"/>
  <c r="AK805" i="5"/>
  <c r="AK806" i="5"/>
  <c r="AK807" i="5"/>
  <c r="AK808" i="5"/>
  <c r="AK809" i="5"/>
  <c r="AK810" i="5"/>
  <c r="AK811" i="5"/>
  <c r="AK812" i="5"/>
  <c r="AK813" i="5"/>
  <c r="AK814" i="5"/>
  <c r="AK815" i="5"/>
  <c r="AK816" i="5"/>
  <c r="AK817" i="5"/>
  <c r="AK818" i="5"/>
  <c r="AK819" i="5"/>
  <c r="AK820" i="5"/>
  <c r="AK821" i="5"/>
  <c r="AK822" i="5"/>
  <c r="AK823" i="5"/>
  <c r="AK824" i="5"/>
  <c r="AK825" i="5"/>
  <c r="AK826" i="5"/>
  <c r="AK827" i="5"/>
  <c r="AK828" i="5"/>
  <c r="AK829" i="5"/>
  <c r="AK830" i="5"/>
  <c r="AK831" i="5"/>
  <c r="AK832" i="5"/>
  <c r="AK833" i="5"/>
  <c r="AK834" i="5"/>
  <c r="AK835" i="5"/>
  <c r="AK836" i="5"/>
  <c r="AK837" i="5"/>
  <c r="AK838" i="5"/>
  <c r="AK839" i="5"/>
  <c r="AK840" i="5"/>
  <c r="AK841" i="5"/>
  <c r="AK842" i="5"/>
  <c r="AK843" i="5"/>
  <c r="AK844" i="5"/>
  <c r="AK845" i="5"/>
  <c r="AK846" i="5"/>
  <c r="AK847" i="5"/>
  <c r="AK848" i="5"/>
  <c r="AK849" i="5"/>
  <c r="AK850" i="5"/>
  <c r="AK851" i="5"/>
  <c r="AK852" i="5"/>
  <c r="AK853" i="5"/>
  <c r="AK854" i="5"/>
  <c r="AK855" i="5"/>
  <c r="AK856" i="5"/>
  <c r="AK857" i="5"/>
  <c r="AK858" i="5"/>
  <c r="AK859" i="5"/>
  <c r="AK860" i="5"/>
  <c r="AK861" i="5"/>
  <c r="AK862" i="5"/>
  <c r="AK863" i="5"/>
  <c r="AK864" i="5"/>
  <c r="AK865" i="5"/>
  <c r="AK866" i="5"/>
  <c r="AK867" i="5"/>
  <c r="AK868" i="5"/>
  <c r="AK869" i="5"/>
  <c r="AK870" i="5"/>
  <c r="AK871" i="5"/>
  <c r="AK872" i="5"/>
  <c r="AK873" i="5"/>
  <c r="AK874" i="5"/>
  <c r="AK875" i="5"/>
  <c r="AK876" i="5"/>
  <c r="AK877" i="5"/>
  <c r="AK878" i="5"/>
  <c r="AK879" i="5"/>
  <c r="AK880" i="5"/>
  <c r="AK881" i="5"/>
  <c r="AK882" i="5"/>
  <c r="AK883" i="5"/>
  <c r="AK884" i="5"/>
  <c r="AK885" i="5"/>
  <c r="AK886" i="5"/>
  <c r="AK887" i="5"/>
  <c r="AK888" i="5"/>
  <c r="AK889" i="5"/>
  <c r="AK890" i="5"/>
  <c r="AK891" i="5"/>
  <c r="AK892" i="5"/>
  <c r="AK893" i="5"/>
  <c r="AK894" i="5"/>
  <c r="AK895" i="5"/>
  <c r="AK896" i="5"/>
  <c r="AK897" i="5"/>
  <c r="AK898" i="5"/>
  <c r="AK899"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39" i="5"/>
  <c r="AK940" i="5"/>
  <c r="AK941" i="5"/>
  <c r="AK942" i="5"/>
  <c r="AK943" i="5"/>
  <c r="AK944" i="5"/>
  <c r="AK945" i="5"/>
  <c r="AK946" i="5"/>
  <c r="AK947" i="5"/>
  <c r="AK948" i="5"/>
  <c r="AK949" i="5"/>
  <c r="AK950" i="5"/>
  <c r="AK951" i="5"/>
  <c r="AK952" i="5"/>
  <c r="AK953" i="5"/>
  <c r="AK954" i="5"/>
  <c r="AK955" i="5"/>
  <c r="AK956" i="5"/>
  <c r="AK957" i="5"/>
  <c r="AK958" i="5"/>
  <c r="AK959" i="5"/>
  <c r="AK960" i="5"/>
  <c r="AK961" i="5"/>
  <c r="AK962" i="5"/>
  <c r="AK963" i="5"/>
  <c r="AK964" i="5"/>
  <c r="AK965" i="5"/>
  <c r="AK966" i="5"/>
  <c r="AK967" i="5"/>
  <c r="AK968" i="5"/>
  <c r="AK969" i="5"/>
  <c r="AK970" i="5"/>
  <c r="AK971" i="5"/>
  <c r="AK972" i="5"/>
  <c r="AK973" i="5"/>
  <c r="AK974" i="5"/>
  <c r="AK975" i="5"/>
  <c r="AK976" i="5"/>
  <c r="AK977" i="5"/>
  <c r="AK978" i="5"/>
  <c r="AK979" i="5"/>
  <c r="AK980" i="5"/>
  <c r="AK981" i="5"/>
  <c r="AK982" i="5"/>
  <c r="AK983" i="5"/>
  <c r="AK984" i="5"/>
  <c r="AK985" i="5"/>
  <c r="AK986" i="5"/>
  <c r="AK987" i="5"/>
  <c r="AK988" i="5"/>
  <c r="AK989" i="5"/>
  <c r="AK990" i="5"/>
  <c r="AK991" i="5"/>
  <c r="AK992" i="5"/>
  <c r="AK993" i="5"/>
  <c r="AK994" i="5"/>
  <c r="AK995" i="5"/>
  <c r="AK996" i="5"/>
  <c r="AK997" i="5"/>
  <c r="AK998" i="5"/>
  <c r="AK999" i="5"/>
  <c r="AK1000" i="5"/>
  <c r="AK1001" i="5"/>
  <c r="AK1002" i="5"/>
  <c r="AK1003" i="5"/>
  <c r="AK1004" i="5"/>
  <c r="AK1005" i="5"/>
  <c r="AK1006" i="5"/>
  <c r="AK1007" i="5"/>
  <c r="AK1008" i="5"/>
  <c r="AK1009" i="5"/>
  <c r="AK1010" i="5"/>
  <c r="AK1011" i="5"/>
  <c r="AK1012" i="5"/>
  <c r="AK1013" i="5"/>
  <c r="AK1014" i="5"/>
  <c r="AK1015" i="5"/>
  <c r="AK1016" i="5"/>
  <c r="AK1017" i="5"/>
  <c r="AK1018" i="5"/>
  <c r="AK1019" i="5"/>
  <c r="AK1020" i="5"/>
  <c r="AK1021" i="5"/>
  <c r="AK1022" i="5"/>
  <c r="AK1023" i="5"/>
  <c r="AK1024" i="5"/>
  <c r="AK1025" i="5"/>
  <c r="AK1026" i="5"/>
  <c r="AK1027" i="5"/>
  <c r="AK1028" i="5"/>
  <c r="AK1029" i="5"/>
  <c r="AK1030" i="5"/>
  <c r="AK1031" i="5"/>
  <c r="AK1032" i="5"/>
  <c r="AK1033" i="5"/>
  <c r="AK1034" i="5"/>
  <c r="AK1035" i="5"/>
  <c r="AK1036" i="5"/>
  <c r="AK1037" i="5"/>
  <c r="AK1038" i="5"/>
  <c r="AK1039" i="5"/>
  <c r="AK1040" i="5"/>
  <c r="AK1041" i="5"/>
  <c r="AK1042" i="5"/>
  <c r="AK1043" i="5"/>
  <c r="AK1044" i="5"/>
  <c r="AK1045" i="5"/>
  <c r="AK1046" i="5"/>
  <c r="AK1047" i="5"/>
  <c r="AK1048" i="5"/>
  <c r="AK1049" i="5"/>
  <c r="AK1050" i="5"/>
  <c r="AK1051" i="5"/>
  <c r="AK1052" i="5"/>
  <c r="AK1053" i="5"/>
  <c r="AK1054" i="5"/>
  <c r="AK1055" i="5"/>
  <c r="AK1056" i="5"/>
  <c r="AK1057" i="5"/>
  <c r="AK1058" i="5"/>
  <c r="AK1059" i="5"/>
  <c r="AK1060" i="5"/>
  <c r="AK1061" i="5"/>
  <c r="AK1062" i="5"/>
  <c r="AK1063" i="5"/>
  <c r="AK1064" i="5"/>
  <c r="AK1065" i="5"/>
  <c r="AK1066" i="5"/>
  <c r="AK1067" i="5"/>
  <c r="AK1068" i="5"/>
  <c r="AK1069" i="5"/>
  <c r="AK1070" i="5"/>
  <c r="AK1071" i="5"/>
  <c r="AK1072" i="5"/>
  <c r="AK1073" i="5"/>
  <c r="AK1074" i="5"/>
  <c r="AK1075" i="5"/>
  <c r="AK1076" i="5"/>
  <c r="AK1077" i="5"/>
  <c r="AK1078" i="5"/>
  <c r="AK1079" i="5"/>
  <c r="AK1080" i="5"/>
  <c r="AK1081" i="5"/>
  <c r="AK1082" i="5"/>
  <c r="AK1083" i="5"/>
  <c r="AK1084" i="5"/>
  <c r="AK1085" i="5"/>
  <c r="AK1086" i="5"/>
  <c r="AK1087" i="5"/>
  <c r="AK1088" i="5"/>
  <c r="AK1089" i="5"/>
  <c r="AK1090" i="5"/>
  <c r="AK1091" i="5"/>
  <c r="AK1092" i="5"/>
  <c r="AK1093" i="5"/>
  <c r="AK1094" i="5"/>
  <c r="AK1095" i="5"/>
  <c r="AK1096" i="5"/>
  <c r="AK1097" i="5"/>
  <c r="AK1098" i="5"/>
  <c r="AK1099" i="5"/>
  <c r="AK1100" i="5"/>
  <c r="AK1101" i="5"/>
  <c r="AK1102" i="5"/>
  <c r="AK1103" i="5"/>
  <c r="AK1104" i="5"/>
  <c r="AK1105" i="5"/>
  <c r="AK1106" i="5"/>
  <c r="AK1107" i="5"/>
  <c r="AK1108" i="5"/>
  <c r="AK1109" i="5"/>
  <c r="AK1110" i="5"/>
  <c r="AK1111" i="5"/>
  <c r="AK1112" i="5"/>
  <c r="AK1113" i="5"/>
  <c r="AK1114" i="5"/>
  <c r="AK1115" i="5"/>
  <c r="AK1116" i="5"/>
  <c r="AK1117" i="5"/>
  <c r="AK1118" i="5"/>
  <c r="AK1119" i="5"/>
  <c r="AK1120" i="5"/>
  <c r="AK1121" i="5"/>
  <c r="AK1122" i="5"/>
  <c r="AK1123" i="5"/>
  <c r="AK1124" i="5"/>
  <c r="AK1125" i="5"/>
  <c r="AK1126" i="5"/>
  <c r="AK1127" i="5"/>
  <c r="AK1128" i="5"/>
  <c r="AK1129" i="5"/>
  <c r="AK1130" i="5"/>
  <c r="AK1131" i="5"/>
  <c r="AK1132" i="5"/>
  <c r="AK1133" i="5"/>
  <c r="AK1134" i="5"/>
  <c r="AK1135" i="5"/>
  <c r="AK1136" i="5"/>
  <c r="AK1137" i="5"/>
  <c r="AK1138" i="5"/>
  <c r="AK1139" i="5"/>
  <c r="AK1140" i="5"/>
  <c r="AK1141" i="5"/>
  <c r="AK1142" i="5"/>
  <c r="AK1143" i="5"/>
  <c r="AK1144" i="5"/>
  <c r="AK1145" i="5"/>
  <c r="AK1146" i="5"/>
  <c r="AK1147" i="5"/>
  <c r="AK1148" i="5"/>
  <c r="AK1149" i="5"/>
  <c r="AK1150" i="5"/>
  <c r="AK1151" i="5"/>
  <c r="AK1152" i="5"/>
  <c r="AK1153" i="5"/>
  <c r="AK1154" i="5"/>
  <c r="AK1155" i="5"/>
  <c r="AK1156" i="5"/>
  <c r="AK1157" i="5"/>
  <c r="AK1158" i="5"/>
  <c r="AK1159" i="5"/>
  <c r="AK1160" i="5"/>
  <c r="AK1161" i="5"/>
  <c r="AK1162" i="5"/>
  <c r="AK1163" i="5"/>
  <c r="AK1164" i="5"/>
  <c r="AK1165" i="5"/>
  <c r="AK1166" i="5"/>
  <c r="AK1167" i="5"/>
  <c r="AK1168" i="5"/>
  <c r="AK1169" i="5"/>
  <c r="AK1170" i="5"/>
  <c r="AK1171" i="5"/>
  <c r="AK1172" i="5"/>
  <c r="AK1173" i="5"/>
  <c r="AK1174" i="5"/>
  <c r="AK1175" i="5"/>
  <c r="AK1176" i="5"/>
  <c r="AK1177" i="5"/>
  <c r="AK1178" i="5"/>
  <c r="AK1179" i="5"/>
  <c r="AK1180" i="5"/>
  <c r="AK1181" i="5"/>
  <c r="AK1182" i="5"/>
  <c r="AK1183" i="5"/>
  <c r="AK1184" i="5"/>
  <c r="AK1185" i="5"/>
  <c r="AK1186" i="5"/>
  <c r="AK1187" i="5"/>
  <c r="AK1188" i="5"/>
  <c r="AK1189" i="5"/>
  <c r="AK1190" i="5"/>
  <c r="AK1191" i="5"/>
  <c r="AK1192" i="5"/>
  <c r="AK1193" i="5"/>
  <c r="AK1194" i="5"/>
  <c r="AK1195" i="5"/>
  <c r="AK1196" i="5"/>
  <c r="AK1197" i="5"/>
  <c r="AK1198" i="5"/>
  <c r="AK1199" i="5"/>
  <c r="AK1200" i="5"/>
  <c r="AK1201" i="5"/>
  <c r="AK1202" i="5"/>
  <c r="AK1203" i="5"/>
  <c r="AK1204" i="5"/>
  <c r="AK1205" i="5"/>
  <c r="AK1206" i="5"/>
  <c r="AK1207" i="5"/>
  <c r="AK1208" i="5"/>
  <c r="AK1209" i="5"/>
  <c r="AK1210" i="5"/>
  <c r="AK1211" i="5"/>
  <c r="AK1212" i="5"/>
  <c r="AK1213" i="5"/>
  <c r="AK1214" i="5"/>
  <c r="AK1215" i="5"/>
  <c r="AK1216" i="5"/>
  <c r="AK1217" i="5"/>
  <c r="AK1218" i="5"/>
  <c r="AK1219" i="5"/>
  <c r="AK1220" i="5"/>
  <c r="AK1221" i="5"/>
  <c r="AK1222" i="5"/>
  <c r="AK1223" i="5"/>
  <c r="AK1224" i="5"/>
  <c r="AK1225" i="5"/>
  <c r="AK1226" i="5"/>
  <c r="AK1227" i="5"/>
  <c r="AK1228" i="5"/>
  <c r="AK1229" i="5"/>
  <c r="AK1230" i="5"/>
  <c r="AK1231" i="5"/>
  <c r="AK1232" i="5"/>
  <c r="AK1233" i="5"/>
  <c r="AK1234" i="5"/>
  <c r="AK1235" i="5"/>
  <c r="AK1236" i="5"/>
  <c r="AK1237" i="5"/>
  <c r="AK1238" i="5"/>
  <c r="AK1239" i="5"/>
  <c r="AK1240" i="5"/>
  <c r="AK1241" i="5"/>
  <c r="AK1242" i="5"/>
  <c r="AK1243" i="5"/>
  <c r="AK1244" i="5"/>
  <c r="AK1245" i="5"/>
  <c r="AK1246" i="5"/>
  <c r="AK1247" i="5"/>
  <c r="AK1248" i="5"/>
  <c r="AK1249" i="5"/>
  <c r="AK1250" i="5"/>
  <c r="AK1251" i="5"/>
  <c r="AK1252" i="5"/>
  <c r="AK1253" i="5"/>
  <c r="AK1254" i="5"/>
  <c r="AK1255" i="5"/>
  <c r="AK1256" i="5"/>
  <c r="AK1257" i="5"/>
  <c r="AK1258" i="5"/>
  <c r="AK1259" i="5"/>
  <c r="AK1260" i="5"/>
  <c r="AK1261" i="5"/>
  <c r="AK1262" i="5"/>
  <c r="AK1263" i="5"/>
  <c r="AK1264" i="5"/>
  <c r="AK1265" i="5"/>
  <c r="AK1266" i="5"/>
  <c r="AK1267" i="5"/>
  <c r="AK1268" i="5"/>
  <c r="AK1269" i="5"/>
  <c r="AK1270" i="5"/>
  <c r="AK1271" i="5"/>
  <c r="AK1272" i="5"/>
  <c r="AK1273" i="5"/>
  <c r="AK1274" i="5"/>
  <c r="AK1275" i="5"/>
  <c r="AK1276" i="5"/>
  <c r="AK1277" i="5"/>
  <c r="AK1278" i="5"/>
  <c r="AK1279" i="5"/>
  <c r="AK1280" i="5"/>
  <c r="AK1281" i="5"/>
  <c r="AK1282" i="5"/>
  <c r="AK1283" i="5"/>
  <c r="AK1284" i="5"/>
  <c r="AK1285" i="5"/>
  <c r="AK1286" i="5"/>
  <c r="AK1287" i="5"/>
  <c r="AK1288" i="5"/>
  <c r="AK1289" i="5"/>
  <c r="AK1290" i="5"/>
  <c r="AK1291" i="5"/>
  <c r="AK1292" i="5"/>
  <c r="AK1293" i="5"/>
  <c r="AK1294" i="5"/>
  <c r="AK1295" i="5"/>
  <c r="AK1296" i="5"/>
  <c r="AK1297" i="5"/>
  <c r="AK1298" i="5"/>
  <c r="AK1299" i="5"/>
  <c r="AK1300" i="5"/>
  <c r="AK1301" i="5"/>
  <c r="AK1302" i="5"/>
  <c r="AK1303" i="5"/>
  <c r="AK1304" i="5"/>
  <c r="AK1305" i="5"/>
  <c r="AK1306" i="5"/>
  <c r="AK1307" i="5"/>
  <c r="AK1308" i="5"/>
  <c r="AK1309" i="5"/>
  <c r="AK1310" i="5"/>
  <c r="AK1311" i="5"/>
  <c r="AK1312" i="5"/>
  <c r="AK1313" i="5"/>
  <c r="AK1314" i="5"/>
  <c r="AK1315" i="5"/>
  <c r="AK1316" i="5"/>
  <c r="AK1317" i="5"/>
  <c r="AK1318" i="5"/>
  <c r="AK1319" i="5"/>
  <c r="AK1320" i="5"/>
  <c r="AK1321" i="5"/>
  <c r="AK1322" i="5"/>
  <c r="AK1323" i="5"/>
  <c r="AK1324" i="5"/>
  <c r="AK1325" i="5"/>
  <c r="AK1326" i="5"/>
  <c r="AK1327" i="5"/>
  <c r="AK1328" i="5"/>
  <c r="AK1329" i="5"/>
  <c r="AK1330" i="5"/>
  <c r="AK1331" i="5"/>
  <c r="AK1332" i="5"/>
  <c r="AK1333" i="5"/>
  <c r="AK1334" i="5"/>
  <c r="AK1335" i="5"/>
  <c r="AK1336" i="5"/>
  <c r="AK1337" i="5"/>
  <c r="AK1338" i="5"/>
  <c r="AK1339" i="5"/>
  <c r="AK1340" i="5"/>
  <c r="AK1341" i="5"/>
  <c r="AK1342" i="5"/>
  <c r="AK1343" i="5"/>
  <c r="AK1344" i="5"/>
  <c r="AK1345" i="5"/>
  <c r="AK1346" i="5"/>
  <c r="AK1347" i="5"/>
  <c r="AK1348" i="5"/>
  <c r="AK1349" i="5"/>
  <c r="AK1350" i="5"/>
  <c r="AK1351" i="5"/>
  <c r="AK1352" i="5"/>
  <c r="AK1353" i="5"/>
  <c r="AK1354" i="5"/>
  <c r="AK1355" i="5"/>
  <c r="AK1356" i="5"/>
  <c r="AK1357" i="5"/>
  <c r="AK1358" i="5"/>
  <c r="AK1359" i="5"/>
  <c r="AK1360" i="5"/>
  <c r="AK1361" i="5"/>
  <c r="AK1362" i="5"/>
  <c r="AK1363" i="5"/>
  <c r="AK1364" i="5"/>
  <c r="AK1365" i="5"/>
  <c r="AK1366" i="5"/>
  <c r="AK1367" i="5"/>
  <c r="AK1368" i="5"/>
  <c r="AK1369" i="5"/>
  <c r="AK1370" i="5"/>
  <c r="AK1371" i="5"/>
  <c r="AK1372" i="5"/>
  <c r="AK1373" i="5"/>
  <c r="AK1374" i="5"/>
  <c r="AK1375" i="5"/>
  <c r="AK1376" i="5"/>
  <c r="AK1377" i="5"/>
  <c r="AK1378" i="5"/>
  <c r="AK1379" i="5"/>
  <c r="AK1380" i="5"/>
  <c r="AK1381" i="5"/>
  <c r="AK1382" i="5"/>
  <c r="AK1383" i="5"/>
  <c r="AK1384" i="5"/>
  <c r="AK1385" i="5"/>
  <c r="AK1386" i="5"/>
  <c r="AK1387" i="5"/>
  <c r="AK1388" i="5"/>
  <c r="AK1389" i="5"/>
  <c r="AK1390" i="5"/>
  <c r="AK1391" i="5"/>
  <c r="AK1392" i="5"/>
  <c r="AK1393" i="5"/>
  <c r="AK1394" i="5"/>
  <c r="AK1395" i="5"/>
  <c r="AK1396" i="5"/>
  <c r="AK1397" i="5"/>
  <c r="AK1398" i="5"/>
  <c r="AK1399" i="5"/>
  <c r="AK1400" i="5"/>
  <c r="AK1401" i="5"/>
  <c r="AK1402" i="5"/>
  <c r="AK1403" i="5"/>
  <c r="AK1404" i="5"/>
  <c r="AK1405" i="5"/>
  <c r="AK1406" i="5"/>
  <c r="AK1407" i="5"/>
  <c r="AK1408" i="5"/>
  <c r="AK1409" i="5"/>
  <c r="AK1410" i="5"/>
  <c r="AK1411" i="5"/>
  <c r="AK1412" i="5"/>
  <c r="AK1413" i="5"/>
  <c r="AK1414" i="5"/>
  <c r="AK1415" i="5"/>
  <c r="AK1416" i="5"/>
  <c r="AK1417" i="5"/>
  <c r="AK1418" i="5"/>
  <c r="AK1419" i="5"/>
  <c r="AK1420" i="5"/>
  <c r="AK1421" i="5"/>
  <c r="AK1422" i="5"/>
  <c r="AK1423" i="5"/>
  <c r="AK1424" i="5"/>
  <c r="AK142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426" i="5"/>
  <c r="AK1427"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5" i="5"/>
  <c r="AJ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J756" i="5"/>
  <c r="AJ757" i="5"/>
  <c r="AJ758" i="5"/>
  <c r="AJ759" i="5"/>
  <c r="AJ760" i="5"/>
  <c r="AJ761" i="5"/>
  <c r="AJ762" i="5"/>
  <c r="AJ763" i="5"/>
  <c r="AJ764" i="5"/>
  <c r="AJ765" i="5"/>
  <c r="AJ766" i="5"/>
  <c r="AJ767" i="5"/>
  <c r="AJ768" i="5"/>
  <c r="AJ769" i="5"/>
  <c r="AJ770" i="5"/>
  <c r="AJ771" i="5"/>
  <c r="AJ772" i="5"/>
  <c r="AJ773" i="5"/>
  <c r="AJ774" i="5"/>
  <c r="AJ775" i="5"/>
  <c r="AJ776" i="5"/>
  <c r="AJ777" i="5"/>
  <c r="AJ778" i="5"/>
  <c r="AJ779" i="5"/>
  <c r="AJ780" i="5"/>
  <c r="AJ781" i="5"/>
  <c r="AJ782" i="5"/>
  <c r="AJ783" i="5"/>
  <c r="AJ784" i="5"/>
  <c r="AJ785" i="5"/>
  <c r="AJ786" i="5"/>
  <c r="AJ787" i="5"/>
  <c r="AJ788" i="5"/>
  <c r="AJ789" i="5"/>
  <c r="AJ790" i="5"/>
  <c r="AJ791" i="5"/>
  <c r="AJ792" i="5"/>
  <c r="AJ793" i="5"/>
  <c r="AJ794" i="5"/>
  <c r="AJ795" i="5"/>
  <c r="AJ796" i="5"/>
  <c r="AJ797" i="5"/>
  <c r="AJ798" i="5"/>
  <c r="AJ799" i="5"/>
  <c r="AJ800" i="5"/>
  <c r="AJ801" i="5"/>
  <c r="AJ802" i="5"/>
  <c r="AJ803" i="5"/>
  <c r="AJ804" i="5"/>
  <c r="AJ805" i="5"/>
  <c r="AJ806" i="5"/>
  <c r="AJ807" i="5"/>
  <c r="AJ808" i="5"/>
  <c r="AJ809" i="5"/>
  <c r="AJ810" i="5"/>
  <c r="AJ811" i="5"/>
  <c r="AJ812" i="5"/>
  <c r="AJ813" i="5"/>
  <c r="AJ814" i="5"/>
  <c r="AJ815" i="5"/>
  <c r="AJ816" i="5"/>
  <c r="AJ817" i="5"/>
  <c r="AJ818" i="5"/>
  <c r="AJ819" i="5"/>
  <c r="AJ820" i="5"/>
  <c r="AJ821" i="5"/>
  <c r="AJ822" i="5"/>
  <c r="AJ823" i="5"/>
  <c r="AJ824" i="5"/>
  <c r="AJ825" i="5"/>
  <c r="AJ826" i="5"/>
  <c r="AJ827" i="5"/>
  <c r="AJ828" i="5"/>
  <c r="AJ829" i="5"/>
  <c r="AJ830" i="5"/>
  <c r="AJ831" i="5"/>
  <c r="AJ832" i="5"/>
  <c r="AJ833" i="5"/>
  <c r="AJ834" i="5"/>
  <c r="AJ835" i="5"/>
  <c r="AJ836" i="5"/>
  <c r="AJ837" i="5"/>
  <c r="AJ838" i="5"/>
  <c r="AJ839" i="5"/>
  <c r="AJ840" i="5"/>
  <c r="AJ841" i="5"/>
  <c r="AJ842" i="5"/>
  <c r="AJ843" i="5"/>
  <c r="AJ844" i="5"/>
  <c r="AJ845" i="5"/>
  <c r="AJ846" i="5"/>
  <c r="AJ847" i="5"/>
  <c r="AJ848" i="5"/>
  <c r="AJ849" i="5"/>
  <c r="AJ850" i="5"/>
  <c r="AJ851" i="5"/>
  <c r="AJ852" i="5"/>
  <c r="AJ853" i="5"/>
  <c r="AJ854" i="5"/>
  <c r="AJ855" i="5"/>
  <c r="AJ856" i="5"/>
  <c r="AJ857" i="5"/>
  <c r="AJ858" i="5"/>
  <c r="AJ859" i="5"/>
  <c r="AJ860" i="5"/>
  <c r="AJ861" i="5"/>
  <c r="AJ862" i="5"/>
  <c r="AJ863" i="5"/>
  <c r="AJ864" i="5"/>
  <c r="AJ865" i="5"/>
  <c r="AJ866" i="5"/>
  <c r="AJ867" i="5"/>
  <c r="AJ868" i="5"/>
  <c r="AJ869" i="5"/>
  <c r="AJ870" i="5"/>
  <c r="AJ871" i="5"/>
  <c r="AJ872" i="5"/>
  <c r="AJ873" i="5"/>
  <c r="AJ874" i="5"/>
  <c r="AJ875" i="5"/>
  <c r="AJ876" i="5"/>
  <c r="AJ877" i="5"/>
  <c r="AJ878" i="5"/>
  <c r="AJ879" i="5"/>
  <c r="AJ880" i="5"/>
  <c r="AJ881" i="5"/>
  <c r="AJ882" i="5"/>
  <c r="AJ883" i="5"/>
  <c r="AJ884" i="5"/>
  <c r="AJ885" i="5"/>
  <c r="AJ886" i="5"/>
  <c r="AJ887" i="5"/>
  <c r="AJ888" i="5"/>
  <c r="AJ889" i="5"/>
  <c r="AJ890" i="5"/>
  <c r="AJ891" i="5"/>
  <c r="AJ892" i="5"/>
  <c r="AJ893" i="5"/>
  <c r="AJ894" i="5"/>
  <c r="AJ895" i="5"/>
  <c r="AJ896" i="5"/>
  <c r="AJ897" i="5"/>
  <c r="AJ898" i="5"/>
  <c r="AJ899" i="5"/>
  <c r="AJ900" i="5"/>
  <c r="AJ901" i="5"/>
  <c r="AJ902" i="5"/>
  <c r="AJ903" i="5"/>
  <c r="AJ904" i="5"/>
  <c r="AJ905" i="5"/>
  <c r="AJ906" i="5"/>
  <c r="AJ907" i="5"/>
  <c r="AJ908" i="5"/>
  <c r="AJ909" i="5"/>
  <c r="AJ910" i="5"/>
  <c r="AJ911" i="5"/>
  <c r="AJ912" i="5"/>
  <c r="AJ913" i="5"/>
  <c r="AJ914" i="5"/>
  <c r="AJ915" i="5"/>
  <c r="AJ916" i="5"/>
  <c r="AJ917" i="5"/>
  <c r="AJ918" i="5"/>
  <c r="AJ919" i="5"/>
  <c r="AJ920" i="5"/>
  <c r="AJ921" i="5"/>
  <c r="AJ922" i="5"/>
  <c r="AJ923" i="5"/>
  <c r="AJ924" i="5"/>
  <c r="AJ925" i="5"/>
  <c r="AJ926" i="5"/>
  <c r="AJ927" i="5"/>
  <c r="AJ928" i="5"/>
  <c r="AJ929" i="5"/>
  <c r="AJ930" i="5"/>
  <c r="AJ931" i="5"/>
  <c r="AJ932" i="5"/>
  <c r="AJ933" i="5"/>
  <c r="AJ934" i="5"/>
  <c r="AJ935" i="5"/>
  <c r="AJ936" i="5"/>
  <c r="AJ937" i="5"/>
  <c r="AJ938" i="5"/>
  <c r="AJ939" i="5"/>
  <c r="AJ940" i="5"/>
  <c r="AJ941" i="5"/>
  <c r="AJ942" i="5"/>
  <c r="AJ943" i="5"/>
  <c r="AJ944" i="5"/>
  <c r="AJ945" i="5"/>
  <c r="AJ946" i="5"/>
  <c r="AJ947" i="5"/>
  <c r="AJ948" i="5"/>
  <c r="AJ949" i="5"/>
  <c r="AJ950" i="5"/>
  <c r="AJ951" i="5"/>
  <c r="AJ952" i="5"/>
  <c r="AJ953" i="5"/>
  <c r="AJ954" i="5"/>
  <c r="AJ955" i="5"/>
  <c r="AJ956" i="5"/>
  <c r="AJ957" i="5"/>
  <c r="AJ958" i="5"/>
  <c r="AJ959" i="5"/>
  <c r="AJ960" i="5"/>
  <c r="AJ961" i="5"/>
  <c r="AJ962" i="5"/>
  <c r="AJ963" i="5"/>
  <c r="AJ964" i="5"/>
  <c r="AJ965" i="5"/>
  <c r="AJ966" i="5"/>
  <c r="AJ967" i="5"/>
  <c r="AJ968" i="5"/>
  <c r="AJ969" i="5"/>
  <c r="AJ970" i="5"/>
  <c r="AJ971" i="5"/>
  <c r="AJ972" i="5"/>
  <c r="AJ973" i="5"/>
  <c r="AJ974" i="5"/>
  <c r="AJ975" i="5"/>
  <c r="AJ976" i="5"/>
  <c r="AJ977" i="5"/>
  <c r="AJ978" i="5"/>
  <c r="AJ979" i="5"/>
  <c r="AJ980" i="5"/>
  <c r="AJ981" i="5"/>
  <c r="AJ982" i="5"/>
  <c r="AJ983" i="5"/>
  <c r="AJ984" i="5"/>
  <c r="AJ985" i="5"/>
  <c r="AJ986" i="5"/>
  <c r="AJ987" i="5"/>
  <c r="AJ988" i="5"/>
  <c r="AJ989" i="5"/>
  <c r="AJ990" i="5"/>
  <c r="AJ991" i="5"/>
  <c r="AJ992" i="5"/>
  <c r="AJ993" i="5"/>
  <c r="AJ994" i="5"/>
  <c r="AJ995" i="5"/>
  <c r="AJ996" i="5"/>
  <c r="AJ997" i="5"/>
  <c r="AJ998" i="5"/>
  <c r="AJ999" i="5"/>
  <c r="AJ1000" i="5"/>
  <c r="AJ1001" i="5"/>
  <c r="AJ1002" i="5"/>
  <c r="AJ1003" i="5"/>
  <c r="AJ1004" i="5"/>
  <c r="AJ1005" i="5"/>
  <c r="AJ1006" i="5"/>
  <c r="AJ1007" i="5"/>
  <c r="AJ1008" i="5"/>
  <c r="AJ1009" i="5"/>
  <c r="AJ1010" i="5"/>
  <c r="AJ1011" i="5"/>
  <c r="AJ1012" i="5"/>
  <c r="AJ1013" i="5"/>
  <c r="AJ1014" i="5"/>
  <c r="AJ1015" i="5"/>
  <c r="AJ1016" i="5"/>
  <c r="AJ1017" i="5"/>
  <c r="AJ1018" i="5"/>
  <c r="AJ1019" i="5"/>
  <c r="AJ1020" i="5"/>
  <c r="AJ1021" i="5"/>
  <c r="AJ1022" i="5"/>
  <c r="AJ1023" i="5"/>
  <c r="AJ1024" i="5"/>
  <c r="AJ1025" i="5"/>
  <c r="AJ1026" i="5"/>
  <c r="AJ1027" i="5"/>
  <c r="AJ1028" i="5"/>
  <c r="AJ1029" i="5"/>
  <c r="AJ1030" i="5"/>
  <c r="AJ1031" i="5"/>
  <c r="AJ1032" i="5"/>
  <c r="AJ1033" i="5"/>
  <c r="AJ1034" i="5"/>
  <c r="AJ1035" i="5"/>
  <c r="AJ1036" i="5"/>
  <c r="AJ1037" i="5"/>
  <c r="AJ1038" i="5"/>
  <c r="AJ1039" i="5"/>
  <c r="AJ1040" i="5"/>
  <c r="AJ1041" i="5"/>
  <c r="AJ1042" i="5"/>
  <c r="AJ1043" i="5"/>
  <c r="AJ1044" i="5"/>
  <c r="AJ1045" i="5"/>
  <c r="AJ1046" i="5"/>
  <c r="AJ1047" i="5"/>
  <c r="AJ1048" i="5"/>
  <c r="AJ1049" i="5"/>
  <c r="AJ1050" i="5"/>
  <c r="AJ1051" i="5"/>
  <c r="AJ1052" i="5"/>
  <c r="AJ1053" i="5"/>
  <c r="AJ1054" i="5"/>
  <c r="AJ1055" i="5"/>
  <c r="AJ1056" i="5"/>
  <c r="AJ1057" i="5"/>
  <c r="AJ1058" i="5"/>
  <c r="AJ1059" i="5"/>
  <c r="AJ1060" i="5"/>
  <c r="AJ1061" i="5"/>
  <c r="AJ1062" i="5"/>
  <c r="AJ1063" i="5"/>
  <c r="AJ1064" i="5"/>
  <c r="AJ1065" i="5"/>
  <c r="AJ1066" i="5"/>
  <c r="AJ1067" i="5"/>
  <c r="AJ1068" i="5"/>
  <c r="AJ1069" i="5"/>
  <c r="AJ1070" i="5"/>
  <c r="AJ1071" i="5"/>
  <c r="AJ1072" i="5"/>
  <c r="AJ1073" i="5"/>
  <c r="AJ1074" i="5"/>
  <c r="AJ1075" i="5"/>
  <c r="AJ1076" i="5"/>
  <c r="AJ1077" i="5"/>
  <c r="AJ1078" i="5"/>
  <c r="AJ1079" i="5"/>
  <c r="AJ1080" i="5"/>
  <c r="AJ1081" i="5"/>
  <c r="AJ1082" i="5"/>
  <c r="AJ1083" i="5"/>
  <c r="AJ1084" i="5"/>
  <c r="AJ1085" i="5"/>
  <c r="AJ1086" i="5"/>
  <c r="AJ1087" i="5"/>
  <c r="AJ1088" i="5"/>
  <c r="AJ1089" i="5"/>
  <c r="AJ1090" i="5"/>
  <c r="AJ1091" i="5"/>
  <c r="AJ1092" i="5"/>
  <c r="AJ1093" i="5"/>
  <c r="AJ1094" i="5"/>
  <c r="AJ1095" i="5"/>
  <c r="AJ1096" i="5"/>
  <c r="AJ1097" i="5"/>
  <c r="AJ1098" i="5"/>
  <c r="AJ1099" i="5"/>
  <c r="AJ1100" i="5"/>
  <c r="AJ1101" i="5"/>
  <c r="AJ1102" i="5"/>
  <c r="AJ1103" i="5"/>
  <c r="AJ1104" i="5"/>
  <c r="AJ1105" i="5"/>
  <c r="AJ1106" i="5"/>
  <c r="AJ1107" i="5"/>
  <c r="AJ1108" i="5"/>
  <c r="AJ1109" i="5"/>
  <c r="AJ1110" i="5"/>
  <c r="AJ1111" i="5"/>
  <c r="AJ1112" i="5"/>
  <c r="AJ1113" i="5"/>
  <c r="AJ1114" i="5"/>
  <c r="AJ1115" i="5"/>
  <c r="AJ1116" i="5"/>
  <c r="AJ1117" i="5"/>
  <c r="AJ1118" i="5"/>
  <c r="AJ1119" i="5"/>
  <c r="AJ1120" i="5"/>
  <c r="AJ1121" i="5"/>
  <c r="AJ1122" i="5"/>
  <c r="AJ1123" i="5"/>
  <c r="AJ1124" i="5"/>
  <c r="AJ1125" i="5"/>
  <c r="AJ1126" i="5"/>
  <c r="AJ1127" i="5"/>
  <c r="AJ1128" i="5"/>
  <c r="AJ1129" i="5"/>
  <c r="AJ1130" i="5"/>
  <c r="AJ1131" i="5"/>
  <c r="AJ1132" i="5"/>
  <c r="AJ1133" i="5"/>
  <c r="AJ1134" i="5"/>
  <c r="AJ1135" i="5"/>
  <c r="AJ1136" i="5"/>
  <c r="AJ1137" i="5"/>
  <c r="AJ1138" i="5"/>
  <c r="AJ1139" i="5"/>
  <c r="AJ1140" i="5"/>
  <c r="AJ1141" i="5"/>
  <c r="AJ1142" i="5"/>
  <c r="AJ1143" i="5"/>
  <c r="AJ1144" i="5"/>
  <c r="AJ1145" i="5"/>
  <c r="AJ1146" i="5"/>
  <c r="AJ1147" i="5"/>
  <c r="AJ1148" i="5"/>
  <c r="AJ1149" i="5"/>
  <c r="AJ1150" i="5"/>
  <c r="AJ1151" i="5"/>
  <c r="AJ1152" i="5"/>
  <c r="AJ1153" i="5"/>
  <c r="AJ1154" i="5"/>
  <c r="AJ1155" i="5"/>
  <c r="AJ1156" i="5"/>
  <c r="AJ1157" i="5"/>
  <c r="AJ1158" i="5"/>
  <c r="AJ1159" i="5"/>
  <c r="AJ1160" i="5"/>
  <c r="AJ1161" i="5"/>
  <c r="AJ1162" i="5"/>
  <c r="AJ1163" i="5"/>
  <c r="AJ1164" i="5"/>
  <c r="AJ1165" i="5"/>
  <c r="AJ1166" i="5"/>
  <c r="AJ1167" i="5"/>
  <c r="AJ1168" i="5"/>
  <c r="AJ1169" i="5"/>
  <c r="AJ1170" i="5"/>
  <c r="AJ1171" i="5"/>
  <c r="AJ1172" i="5"/>
  <c r="AJ1173" i="5"/>
  <c r="AJ1174" i="5"/>
  <c r="AJ1175" i="5"/>
  <c r="AJ1176" i="5"/>
  <c r="AJ1177" i="5"/>
  <c r="AJ1178" i="5"/>
  <c r="AJ1179" i="5"/>
  <c r="AJ1180" i="5"/>
  <c r="AJ1181" i="5"/>
  <c r="AJ1182" i="5"/>
  <c r="AJ1183" i="5"/>
  <c r="AJ1184" i="5"/>
  <c r="AJ1185" i="5"/>
  <c r="AJ1186" i="5"/>
  <c r="AJ1187" i="5"/>
  <c r="AJ1188" i="5"/>
  <c r="AJ1189" i="5"/>
  <c r="AJ1190" i="5"/>
  <c r="AJ1191" i="5"/>
  <c r="AJ1192" i="5"/>
  <c r="AJ1193" i="5"/>
  <c r="AJ1194" i="5"/>
  <c r="AJ1195" i="5"/>
  <c r="AJ1196" i="5"/>
  <c r="AJ1197" i="5"/>
  <c r="AJ1198" i="5"/>
  <c r="AJ1199" i="5"/>
  <c r="AJ1200" i="5"/>
  <c r="AJ1201" i="5"/>
  <c r="AJ1202" i="5"/>
  <c r="AJ1203" i="5"/>
  <c r="AJ1204" i="5"/>
  <c r="AJ1205" i="5"/>
  <c r="AJ1206" i="5"/>
  <c r="AJ1207" i="5"/>
  <c r="AJ1208" i="5"/>
  <c r="AJ1209" i="5"/>
  <c r="AJ1210" i="5"/>
  <c r="AJ1211" i="5"/>
  <c r="AJ1212" i="5"/>
  <c r="AJ1213" i="5"/>
  <c r="AJ1214" i="5"/>
  <c r="AJ1215" i="5"/>
  <c r="AJ1216" i="5"/>
  <c r="AJ1217" i="5"/>
  <c r="AJ1218" i="5"/>
  <c r="AJ1219" i="5"/>
  <c r="AJ1220" i="5"/>
  <c r="AJ1221" i="5"/>
  <c r="AJ1222" i="5"/>
  <c r="AJ1223" i="5"/>
  <c r="AJ1224" i="5"/>
  <c r="AJ1225" i="5"/>
  <c r="AJ1226" i="5"/>
  <c r="AJ1227" i="5"/>
  <c r="AJ1228" i="5"/>
  <c r="AJ1229" i="5"/>
  <c r="AJ1230" i="5"/>
  <c r="AJ1231" i="5"/>
  <c r="AJ1232" i="5"/>
  <c r="AJ1233" i="5"/>
  <c r="AJ1234" i="5"/>
  <c r="AJ1235" i="5"/>
  <c r="AJ1236" i="5"/>
  <c r="AJ1237" i="5"/>
  <c r="AJ1238" i="5"/>
  <c r="AJ1239" i="5"/>
  <c r="AJ1240" i="5"/>
  <c r="AJ1241" i="5"/>
  <c r="AJ1242" i="5"/>
  <c r="AJ1243" i="5"/>
  <c r="AJ1244" i="5"/>
  <c r="AJ1245" i="5"/>
  <c r="AJ1246" i="5"/>
  <c r="AJ1247" i="5"/>
  <c r="AJ1248" i="5"/>
  <c r="AJ1249" i="5"/>
  <c r="AJ1250" i="5"/>
  <c r="AJ1251" i="5"/>
  <c r="AJ1252" i="5"/>
  <c r="AJ1253" i="5"/>
  <c r="AJ1254" i="5"/>
  <c r="AJ1255" i="5"/>
  <c r="AJ1256" i="5"/>
  <c r="AJ1257" i="5"/>
  <c r="AJ1258" i="5"/>
  <c r="AJ1259" i="5"/>
  <c r="AJ1260" i="5"/>
  <c r="AJ1261" i="5"/>
  <c r="AJ1262" i="5"/>
  <c r="AJ1263" i="5"/>
  <c r="AJ1264" i="5"/>
  <c r="AJ1265" i="5"/>
  <c r="AJ1266" i="5"/>
  <c r="AJ1267" i="5"/>
  <c r="AJ1268" i="5"/>
  <c r="AJ1269" i="5"/>
  <c r="AJ1270" i="5"/>
  <c r="AJ1271" i="5"/>
  <c r="AJ1272" i="5"/>
  <c r="AJ1273" i="5"/>
  <c r="AJ1274" i="5"/>
  <c r="AJ1275" i="5"/>
  <c r="AJ1276" i="5"/>
  <c r="AJ1277" i="5"/>
  <c r="AJ1278" i="5"/>
  <c r="AJ1279" i="5"/>
  <c r="AJ1280" i="5"/>
  <c r="AJ1281" i="5"/>
  <c r="AJ1282" i="5"/>
  <c r="AJ1283" i="5"/>
  <c r="AJ1284" i="5"/>
  <c r="AJ1285" i="5"/>
  <c r="AJ1286" i="5"/>
  <c r="AJ1287" i="5"/>
  <c r="AJ1288" i="5"/>
  <c r="AJ1289" i="5"/>
  <c r="AJ1290" i="5"/>
  <c r="AJ1291" i="5"/>
  <c r="AJ1292" i="5"/>
  <c r="AJ1293" i="5"/>
  <c r="AJ1294" i="5"/>
  <c r="AJ1295" i="5"/>
  <c r="AJ1296" i="5"/>
  <c r="AJ1297" i="5"/>
  <c r="AJ1298" i="5"/>
  <c r="AJ1299" i="5"/>
  <c r="AJ1300" i="5"/>
  <c r="AJ1301" i="5"/>
  <c r="AJ1302" i="5"/>
  <c r="AJ1303" i="5"/>
  <c r="AJ1304" i="5"/>
  <c r="AJ1305" i="5"/>
  <c r="AJ1306" i="5"/>
  <c r="AJ1307" i="5"/>
  <c r="AJ1308" i="5"/>
  <c r="AJ1309" i="5"/>
  <c r="AJ1310" i="5"/>
  <c r="AJ1311" i="5"/>
  <c r="AJ1312" i="5"/>
  <c r="AJ1313" i="5"/>
  <c r="AJ1314" i="5"/>
  <c r="AJ1315" i="5"/>
  <c r="AJ1316" i="5"/>
  <c r="AJ1317" i="5"/>
  <c r="AJ1318" i="5"/>
  <c r="AJ1319" i="5"/>
  <c r="AJ1320" i="5"/>
  <c r="AJ1321" i="5"/>
  <c r="AJ1322" i="5"/>
  <c r="AJ1323" i="5"/>
  <c r="AJ1324" i="5"/>
  <c r="AJ1325" i="5"/>
  <c r="AJ1326" i="5"/>
  <c r="AJ1327" i="5"/>
  <c r="AJ1328" i="5"/>
  <c r="AJ1329" i="5"/>
  <c r="AJ1330" i="5"/>
  <c r="AJ1331" i="5"/>
  <c r="AJ1332" i="5"/>
  <c r="AJ1333" i="5"/>
  <c r="AJ1334" i="5"/>
  <c r="AJ1335" i="5"/>
  <c r="AJ1336" i="5"/>
  <c r="AJ1337" i="5"/>
  <c r="AJ1338" i="5"/>
  <c r="AJ1339" i="5"/>
  <c r="AJ1340" i="5"/>
  <c r="AJ1341" i="5"/>
  <c r="AJ1342" i="5"/>
  <c r="AJ1343" i="5"/>
  <c r="AJ1344" i="5"/>
  <c r="AJ1345" i="5"/>
  <c r="AJ1346" i="5"/>
  <c r="AJ1347" i="5"/>
  <c r="AJ1348" i="5"/>
  <c r="AJ1349" i="5"/>
  <c r="AJ1350" i="5"/>
  <c r="AJ1351" i="5"/>
  <c r="AJ1352" i="5"/>
  <c r="AJ1353" i="5"/>
  <c r="AJ1354" i="5"/>
  <c r="AJ1355" i="5"/>
  <c r="AJ1356" i="5"/>
  <c r="AJ1357" i="5"/>
  <c r="AJ1358" i="5"/>
  <c r="AJ1359" i="5"/>
  <c r="AJ1360" i="5"/>
  <c r="AJ1361" i="5"/>
  <c r="AJ1362" i="5"/>
  <c r="AJ1363" i="5"/>
  <c r="AJ1364" i="5"/>
  <c r="AJ1365" i="5"/>
  <c r="AJ1366" i="5"/>
  <c r="AJ1367" i="5"/>
  <c r="AJ1368" i="5"/>
  <c r="AJ1369" i="5"/>
  <c r="AJ1370" i="5"/>
  <c r="AJ1371" i="5"/>
  <c r="AJ1372" i="5"/>
  <c r="AJ1373" i="5"/>
  <c r="AJ1374" i="5"/>
  <c r="AJ1375" i="5"/>
  <c r="AJ1376" i="5"/>
  <c r="AJ1377" i="5"/>
  <c r="AJ1378" i="5"/>
  <c r="AJ1379" i="5"/>
  <c r="AJ1380" i="5"/>
  <c r="AJ1381" i="5"/>
  <c r="AJ1382" i="5"/>
  <c r="AJ1383" i="5"/>
  <c r="AJ1384" i="5"/>
  <c r="AJ1385" i="5"/>
  <c r="AJ1386" i="5"/>
  <c r="AJ1387" i="5"/>
  <c r="AJ1388" i="5"/>
  <c r="AJ1389" i="5"/>
  <c r="AJ1390" i="5"/>
  <c r="AJ1391" i="5"/>
  <c r="AJ1392" i="5"/>
  <c r="AJ1393" i="5"/>
  <c r="AJ1394" i="5"/>
  <c r="AJ1395" i="5"/>
  <c r="AJ1396" i="5"/>
  <c r="AJ1397" i="5"/>
  <c r="AJ1398" i="5"/>
  <c r="AJ1399" i="5"/>
  <c r="AJ1400" i="5"/>
  <c r="AJ1401" i="5"/>
  <c r="AJ1402" i="5"/>
  <c r="AJ1403" i="5"/>
  <c r="AJ1404" i="5"/>
  <c r="AJ1405" i="5"/>
  <c r="AJ1406" i="5"/>
  <c r="AJ1407" i="5"/>
  <c r="AJ1408" i="5"/>
  <c r="AJ1409" i="5"/>
  <c r="AJ1410" i="5"/>
  <c r="AJ1411" i="5"/>
  <c r="AJ1412" i="5"/>
  <c r="AJ1413" i="5"/>
  <c r="AJ1414" i="5"/>
  <c r="AJ1415" i="5"/>
  <c r="AJ1416" i="5"/>
  <c r="AJ1417" i="5"/>
  <c r="AJ1418" i="5"/>
  <c r="AJ1419" i="5"/>
  <c r="AJ1420" i="5"/>
  <c r="AJ1421" i="5"/>
  <c r="AJ1422" i="5"/>
  <c r="AJ1423" i="5"/>
  <c r="AJ1424" i="5"/>
  <c r="AJ142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426" i="5"/>
  <c r="AJ1427"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6" i="5"/>
  <c r="AI227" i="5"/>
  <c r="AI228" i="5"/>
  <c r="AI229" i="5"/>
  <c r="AI230" i="5"/>
  <c r="AI231" i="5"/>
  <c r="AI232"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6" i="5"/>
  <c r="AI257" i="5"/>
  <c r="AI258" i="5"/>
  <c r="AI259" i="5"/>
  <c r="AI260" i="5"/>
  <c r="AI261" i="5"/>
  <c r="AI262" i="5"/>
  <c r="AI263" i="5"/>
  <c r="AI264" i="5"/>
  <c r="AI265" i="5"/>
  <c r="AI266" i="5"/>
  <c r="AI267" i="5"/>
  <c r="AI268" i="5"/>
  <c r="AI269" i="5"/>
  <c r="AI270" i="5"/>
  <c r="AI271" i="5"/>
  <c r="AI272" i="5"/>
  <c r="AI273" i="5"/>
  <c r="AI274" i="5"/>
  <c r="AI275" i="5"/>
  <c r="AI276" i="5"/>
  <c r="AI277" i="5"/>
  <c r="AI278" i="5"/>
  <c r="AI279" i="5"/>
  <c r="AI280" i="5"/>
  <c r="AI281" i="5"/>
  <c r="AI282" i="5"/>
  <c r="AI283" i="5"/>
  <c r="AI284" i="5"/>
  <c r="AI285" i="5"/>
  <c r="AI286" i="5"/>
  <c r="AI287" i="5"/>
  <c r="AI288" i="5"/>
  <c r="AI289" i="5"/>
  <c r="AI290" i="5"/>
  <c r="AI291" i="5"/>
  <c r="AI292" i="5"/>
  <c r="AI293" i="5"/>
  <c r="AI294" i="5"/>
  <c r="AI295" i="5"/>
  <c r="AI296" i="5"/>
  <c r="AI297" i="5"/>
  <c r="AI298" i="5"/>
  <c r="AI299" i="5"/>
  <c r="AI300" i="5"/>
  <c r="AI301" i="5"/>
  <c r="AI302" i="5"/>
  <c r="AI303" i="5"/>
  <c r="AI304" i="5"/>
  <c r="AI305" i="5"/>
  <c r="AI306" i="5"/>
  <c r="AI307" i="5"/>
  <c r="AI308" i="5"/>
  <c r="AI309" i="5"/>
  <c r="AI310" i="5"/>
  <c r="AI311" i="5"/>
  <c r="AI312" i="5"/>
  <c r="AI313" i="5"/>
  <c r="AI314" i="5"/>
  <c r="AI315" i="5"/>
  <c r="AI316" i="5"/>
  <c r="AI317" i="5"/>
  <c r="AI318" i="5"/>
  <c r="AI319" i="5"/>
  <c r="AI320" i="5"/>
  <c r="AI321" i="5"/>
  <c r="AI322" i="5"/>
  <c r="AI323" i="5"/>
  <c r="AI324" i="5"/>
  <c r="AI325" i="5"/>
  <c r="AI326" i="5"/>
  <c r="AI327" i="5"/>
  <c r="AI328" i="5"/>
  <c r="AI329" i="5"/>
  <c r="AI330" i="5"/>
  <c r="AI331" i="5"/>
  <c r="AI332" i="5"/>
  <c r="AI333" i="5"/>
  <c r="AI334" i="5"/>
  <c r="AI335" i="5"/>
  <c r="AI336" i="5"/>
  <c r="AI337" i="5"/>
  <c r="AI338" i="5"/>
  <c r="AI339" i="5"/>
  <c r="AI340" i="5"/>
  <c r="AI341" i="5"/>
  <c r="AI342" i="5"/>
  <c r="AI343" i="5"/>
  <c r="AI344" i="5"/>
  <c r="AI345" i="5"/>
  <c r="AI346" i="5"/>
  <c r="AI347" i="5"/>
  <c r="AI348" i="5"/>
  <c r="AI349" i="5"/>
  <c r="AI350" i="5"/>
  <c r="AI351" i="5"/>
  <c r="AI352" i="5"/>
  <c r="AI353" i="5"/>
  <c r="AI354" i="5"/>
  <c r="AI355" i="5"/>
  <c r="AI356" i="5"/>
  <c r="AI357" i="5"/>
  <c r="AI358" i="5"/>
  <c r="AI359" i="5"/>
  <c r="AI360" i="5"/>
  <c r="AI361" i="5"/>
  <c r="AI362" i="5"/>
  <c r="AI363" i="5"/>
  <c r="AI364" i="5"/>
  <c r="AI365" i="5"/>
  <c r="AI366" i="5"/>
  <c r="AI367" i="5"/>
  <c r="AI368" i="5"/>
  <c r="AI369" i="5"/>
  <c r="AI370" i="5"/>
  <c r="AI371" i="5"/>
  <c r="AI372" i="5"/>
  <c r="AI373" i="5"/>
  <c r="AI374" i="5"/>
  <c r="AI375" i="5"/>
  <c r="AI376" i="5"/>
  <c r="AI377" i="5"/>
  <c r="AI378" i="5"/>
  <c r="AI379" i="5"/>
  <c r="AI380" i="5"/>
  <c r="AI381" i="5"/>
  <c r="AI382" i="5"/>
  <c r="AI383" i="5"/>
  <c r="AI384" i="5"/>
  <c r="AI385" i="5"/>
  <c r="AI386" i="5"/>
  <c r="AI387" i="5"/>
  <c r="AI388" i="5"/>
  <c r="AI389" i="5"/>
  <c r="AI390" i="5"/>
  <c r="AI391" i="5"/>
  <c r="AI392" i="5"/>
  <c r="AI393" i="5"/>
  <c r="AI394" i="5"/>
  <c r="AI395" i="5"/>
  <c r="AI396" i="5"/>
  <c r="AI397" i="5"/>
  <c r="AI398" i="5"/>
  <c r="AI399" i="5"/>
  <c r="AI400" i="5"/>
  <c r="AI401" i="5"/>
  <c r="AI402" i="5"/>
  <c r="AI403" i="5"/>
  <c r="AI404" i="5"/>
  <c r="AI405" i="5"/>
  <c r="AI406" i="5"/>
  <c r="AI407" i="5"/>
  <c r="AI408" i="5"/>
  <c r="AI409" i="5"/>
  <c r="AI410" i="5"/>
  <c r="AI411" i="5"/>
  <c r="AI412" i="5"/>
  <c r="AI413" i="5"/>
  <c r="AI414" i="5"/>
  <c r="AI415" i="5"/>
  <c r="AI416" i="5"/>
  <c r="AI417" i="5"/>
  <c r="AI418" i="5"/>
  <c r="AI419" i="5"/>
  <c r="AI420" i="5"/>
  <c r="AI421" i="5"/>
  <c r="AI422" i="5"/>
  <c r="AI423" i="5"/>
  <c r="AI424" i="5"/>
  <c r="AI425" i="5"/>
  <c r="AI426" i="5"/>
  <c r="AI427" i="5"/>
  <c r="AI428" i="5"/>
  <c r="AI429" i="5"/>
  <c r="AI430" i="5"/>
  <c r="AI431" i="5"/>
  <c r="AI432" i="5"/>
  <c r="AI433" i="5"/>
  <c r="AI434" i="5"/>
  <c r="AI435" i="5"/>
  <c r="AI436" i="5"/>
  <c r="AI437" i="5"/>
  <c r="AI438" i="5"/>
  <c r="AI439" i="5"/>
  <c r="AI440" i="5"/>
  <c r="AI441" i="5"/>
  <c r="AI442" i="5"/>
  <c r="AI443" i="5"/>
  <c r="AI444" i="5"/>
  <c r="AI445" i="5"/>
  <c r="AI446" i="5"/>
  <c r="AI447" i="5"/>
  <c r="AI448" i="5"/>
  <c r="AI449" i="5"/>
  <c r="AI450" i="5"/>
  <c r="AI451" i="5"/>
  <c r="AI452" i="5"/>
  <c r="AI453" i="5"/>
  <c r="AI454" i="5"/>
  <c r="AI455" i="5"/>
  <c r="AI456" i="5"/>
  <c r="AI457" i="5"/>
  <c r="AI458" i="5"/>
  <c r="AI459" i="5"/>
  <c r="AI460" i="5"/>
  <c r="AI461" i="5"/>
  <c r="AI462" i="5"/>
  <c r="AI463" i="5"/>
  <c r="AI464" i="5"/>
  <c r="AI465" i="5"/>
  <c r="AI466" i="5"/>
  <c r="AI467" i="5"/>
  <c r="AI468" i="5"/>
  <c r="AI469" i="5"/>
  <c r="AI470" i="5"/>
  <c r="AI471" i="5"/>
  <c r="AI472" i="5"/>
  <c r="AI473" i="5"/>
  <c r="AI474" i="5"/>
  <c r="AI475" i="5"/>
  <c r="AI476" i="5"/>
  <c r="AI477" i="5"/>
  <c r="AI478" i="5"/>
  <c r="AI479" i="5"/>
  <c r="AI480" i="5"/>
  <c r="AI481" i="5"/>
  <c r="AI482" i="5"/>
  <c r="AI483" i="5"/>
  <c r="AI484" i="5"/>
  <c r="AI485" i="5"/>
  <c r="AI486" i="5"/>
  <c r="AI487" i="5"/>
  <c r="AI488" i="5"/>
  <c r="AI489" i="5"/>
  <c r="AI490" i="5"/>
  <c r="AI491" i="5"/>
  <c r="AI492" i="5"/>
  <c r="AI493" i="5"/>
  <c r="AI494" i="5"/>
  <c r="AI495" i="5"/>
  <c r="AI496" i="5"/>
  <c r="AI497" i="5"/>
  <c r="AI498" i="5"/>
  <c r="AI499" i="5"/>
  <c r="AI500" i="5"/>
  <c r="AI501" i="5"/>
  <c r="AI502" i="5"/>
  <c r="AI503" i="5"/>
  <c r="AI504" i="5"/>
  <c r="AI505" i="5"/>
  <c r="AI506" i="5"/>
  <c r="AI507" i="5"/>
  <c r="AI508" i="5"/>
  <c r="AI509" i="5"/>
  <c r="AI510" i="5"/>
  <c r="AI511" i="5"/>
  <c r="AI512" i="5"/>
  <c r="AI513" i="5"/>
  <c r="AI514" i="5"/>
  <c r="AI515" i="5"/>
  <c r="AI516" i="5"/>
  <c r="AI517" i="5"/>
  <c r="AI518" i="5"/>
  <c r="AI519" i="5"/>
  <c r="AI520" i="5"/>
  <c r="AI521" i="5"/>
  <c r="AI522" i="5"/>
  <c r="AI523" i="5"/>
  <c r="AI524" i="5"/>
  <c r="AI525" i="5"/>
  <c r="AI526" i="5"/>
  <c r="AI527" i="5"/>
  <c r="AI528" i="5"/>
  <c r="AI529" i="5"/>
  <c r="AI530" i="5"/>
  <c r="AI531" i="5"/>
  <c r="AI532" i="5"/>
  <c r="AI533" i="5"/>
  <c r="AI534" i="5"/>
  <c r="AI535" i="5"/>
  <c r="AI536" i="5"/>
  <c r="AI537" i="5"/>
  <c r="AI538" i="5"/>
  <c r="AI539" i="5"/>
  <c r="AI540" i="5"/>
  <c r="AI541" i="5"/>
  <c r="AI542" i="5"/>
  <c r="AI543" i="5"/>
  <c r="AI544" i="5"/>
  <c r="AI545" i="5"/>
  <c r="AI546" i="5"/>
  <c r="AI547" i="5"/>
  <c r="AI548" i="5"/>
  <c r="AI549" i="5"/>
  <c r="AI550" i="5"/>
  <c r="AI551" i="5"/>
  <c r="AI552" i="5"/>
  <c r="AI553" i="5"/>
  <c r="AI554" i="5"/>
  <c r="AI555" i="5"/>
  <c r="AI556" i="5"/>
  <c r="AI557" i="5"/>
  <c r="AI558" i="5"/>
  <c r="AI559" i="5"/>
  <c r="AI560" i="5"/>
  <c r="AI561" i="5"/>
  <c r="AI562" i="5"/>
  <c r="AI563" i="5"/>
  <c r="AI564" i="5"/>
  <c r="AI565" i="5"/>
  <c r="AI566" i="5"/>
  <c r="AI567" i="5"/>
  <c r="AI568" i="5"/>
  <c r="AI569" i="5"/>
  <c r="AI570" i="5"/>
  <c r="AI571" i="5"/>
  <c r="AI572" i="5"/>
  <c r="AI573" i="5"/>
  <c r="AI574" i="5"/>
  <c r="AI575" i="5"/>
  <c r="AI576" i="5"/>
  <c r="AI577" i="5"/>
  <c r="AI578" i="5"/>
  <c r="AI579" i="5"/>
  <c r="AI580" i="5"/>
  <c r="AI581" i="5"/>
  <c r="AI582" i="5"/>
  <c r="AI583" i="5"/>
  <c r="AI584" i="5"/>
  <c r="AI585" i="5"/>
  <c r="AI586" i="5"/>
  <c r="AI587" i="5"/>
  <c r="AI588" i="5"/>
  <c r="AI589" i="5"/>
  <c r="AI590" i="5"/>
  <c r="AI591" i="5"/>
  <c r="AI592" i="5"/>
  <c r="AI593" i="5"/>
  <c r="AI594" i="5"/>
  <c r="AI595" i="5"/>
  <c r="AI596" i="5"/>
  <c r="AI597" i="5"/>
  <c r="AI598" i="5"/>
  <c r="AI599" i="5"/>
  <c r="AI600" i="5"/>
  <c r="AI601" i="5"/>
  <c r="AI602" i="5"/>
  <c r="AI603" i="5"/>
  <c r="AI604" i="5"/>
  <c r="AI605" i="5"/>
  <c r="AI606" i="5"/>
  <c r="AI607" i="5"/>
  <c r="AI608" i="5"/>
  <c r="AI609" i="5"/>
  <c r="AI610" i="5"/>
  <c r="AI611" i="5"/>
  <c r="AI612" i="5"/>
  <c r="AI613" i="5"/>
  <c r="AI614" i="5"/>
  <c r="AI615" i="5"/>
  <c r="AI616" i="5"/>
  <c r="AI5" i="5"/>
  <c r="AI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617" i="5"/>
  <c r="AI618" i="5"/>
  <c r="AI619" i="5"/>
  <c r="AI620" i="5"/>
  <c r="AI621" i="5"/>
  <c r="AI622" i="5"/>
  <c r="AI623" i="5"/>
  <c r="AI624" i="5"/>
  <c r="AI625" i="5"/>
  <c r="AI626" i="5"/>
  <c r="AI627" i="5"/>
  <c r="AI628" i="5"/>
  <c r="AI629" i="5"/>
  <c r="AI630" i="5"/>
  <c r="AI631" i="5"/>
  <c r="AI632" i="5"/>
  <c r="AI633" i="5"/>
  <c r="AI634" i="5"/>
  <c r="AI635" i="5"/>
  <c r="AI636" i="5"/>
  <c r="AI637" i="5"/>
  <c r="AI638" i="5"/>
  <c r="AI639" i="5"/>
  <c r="AI640" i="5"/>
  <c r="AI641" i="5"/>
  <c r="AI642" i="5"/>
  <c r="AI643" i="5"/>
  <c r="AI644" i="5"/>
  <c r="AI645" i="5"/>
  <c r="AI646" i="5"/>
  <c r="AI647" i="5"/>
  <c r="AI648" i="5"/>
  <c r="AI649" i="5"/>
  <c r="AI650" i="5"/>
  <c r="AI651" i="5"/>
  <c r="AI652" i="5"/>
  <c r="AI653" i="5"/>
  <c r="AI654" i="5"/>
  <c r="AI655" i="5"/>
  <c r="AI656" i="5"/>
  <c r="AI657" i="5"/>
  <c r="AI658" i="5"/>
  <c r="AI659" i="5"/>
  <c r="AI660" i="5"/>
  <c r="AI661" i="5"/>
  <c r="AI662" i="5"/>
  <c r="AI663" i="5"/>
  <c r="AI664" i="5"/>
  <c r="AI665" i="5"/>
  <c r="AI666" i="5"/>
  <c r="AI667" i="5"/>
  <c r="AI668" i="5"/>
  <c r="AI669" i="5"/>
  <c r="AI670" i="5"/>
  <c r="AI671" i="5"/>
  <c r="AI672" i="5"/>
  <c r="AI673" i="5"/>
  <c r="AI674" i="5"/>
  <c r="AI675" i="5"/>
  <c r="AI676" i="5"/>
  <c r="AI677" i="5"/>
  <c r="AI678" i="5"/>
  <c r="AI679" i="5"/>
  <c r="AI680" i="5"/>
  <c r="AI681" i="5"/>
  <c r="AI682" i="5"/>
  <c r="AI683" i="5"/>
  <c r="AI684" i="5"/>
  <c r="AI685" i="5"/>
  <c r="AI686" i="5"/>
  <c r="AI687" i="5"/>
  <c r="AI688" i="5"/>
  <c r="AI689" i="5"/>
  <c r="AI690" i="5"/>
  <c r="AI691" i="5"/>
  <c r="AI692" i="5"/>
  <c r="AI693" i="5"/>
  <c r="AI694" i="5"/>
  <c r="AI695" i="5"/>
  <c r="AI696" i="5"/>
  <c r="AI697" i="5"/>
  <c r="AI698" i="5"/>
  <c r="AI699" i="5"/>
  <c r="AI700" i="5"/>
  <c r="AI701" i="5"/>
  <c r="AI702" i="5"/>
  <c r="AI703" i="5"/>
  <c r="AI704" i="5"/>
  <c r="AI705" i="5"/>
  <c r="AI706" i="5"/>
  <c r="AI707" i="5"/>
  <c r="AI708" i="5"/>
  <c r="AI709" i="5"/>
  <c r="AI710" i="5"/>
  <c r="AI711" i="5"/>
  <c r="AI712" i="5"/>
  <c r="AI713" i="5"/>
  <c r="AI714" i="5"/>
  <c r="AI715" i="5"/>
  <c r="AI716" i="5"/>
  <c r="AI717" i="5"/>
  <c r="AI718" i="5"/>
  <c r="AI719" i="5"/>
  <c r="AI720" i="5"/>
  <c r="AI721" i="5"/>
  <c r="AI722" i="5"/>
  <c r="AI723" i="5"/>
  <c r="AI724" i="5"/>
  <c r="AI725" i="5"/>
  <c r="AI726" i="5"/>
  <c r="AI727" i="5"/>
  <c r="AI728" i="5"/>
  <c r="AI729" i="5"/>
  <c r="AI730" i="5"/>
  <c r="AI731" i="5"/>
  <c r="AI732" i="5"/>
  <c r="AI733" i="5"/>
  <c r="AI734" i="5"/>
  <c r="AI735" i="5"/>
  <c r="AI736" i="5"/>
  <c r="AI737" i="5"/>
  <c r="AI738" i="5"/>
  <c r="AI739" i="5"/>
  <c r="AI740" i="5"/>
  <c r="AI741" i="5"/>
  <c r="AI742" i="5"/>
  <c r="AI743" i="5"/>
  <c r="AI744" i="5"/>
  <c r="AI745" i="5"/>
  <c r="AI746" i="5"/>
  <c r="AI747" i="5"/>
  <c r="AI748" i="5"/>
  <c r="AI749" i="5"/>
  <c r="AI750" i="5"/>
  <c r="AI751" i="5"/>
  <c r="AI752" i="5"/>
  <c r="AI753" i="5"/>
  <c r="AI754" i="5"/>
  <c r="AI755" i="5"/>
  <c r="AI756" i="5"/>
  <c r="AI757" i="5"/>
  <c r="AI758" i="5"/>
  <c r="AI759" i="5"/>
  <c r="AI760" i="5"/>
  <c r="AI761" i="5"/>
  <c r="AI762" i="5"/>
  <c r="AI763" i="5"/>
  <c r="AI764" i="5"/>
  <c r="AI765" i="5"/>
  <c r="AI766" i="5"/>
  <c r="AI767" i="5"/>
  <c r="AI768" i="5"/>
  <c r="AI769" i="5"/>
  <c r="AI770" i="5"/>
  <c r="AI771" i="5"/>
  <c r="AI772" i="5"/>
  <c r="AI773" i="5"/>
  <c r="AI774" i="5"/>
  <c r="AI775" i="5"/>
  <c r="AI776" i="5"/>
  <c r="AI777" i="5"/>
  <c r="AI778" i="5"/>
  <c r="AI779" i="5"/>
  <c r="AI780" i="5"/>
  <c r="AI781" i="5"/>
  <c r="AI782" i="5"/>
  <c r="AI783" i="5"/>
  <c r="AI784" i="5"/>
  <c r="AI785" i="5"/>
  <c r="AI786" i="5"/>
  <c r="AI787" i="5"/>
  <c r="AI788" i="5"/>
  <c r="AI789" i="5"/>
  <c r="AI790" i="5"/>
  <c r="AI791" i="5"/>
  <c r="AI792" i="5"/>
  <c r="AI793" i="5"/>
  <c r="AI794" i="5"/>
  <c r="AI795" i="5"/>
  <c r="AI796" i="5"/>
  <c r="AI797" i="5"/>
  <c r="AI798" i="5"/>
  <c r="AI799" i="5"/>
  <c r="AI800" i="5"/>
  <c r="AI801" i="5"/>
  <c r="AI802" i="5"/>
  <c r="AI803" i="5"/>
  <c r="AI804" i="5"/>
  <c r="AI805" i="5"/>
  <c r="AI806" i="5"/>
  <c r="AI807" i="5"/>
  <c r="AI808" i="5"/>
  <c r="AI809" i="5"/>
  <c r="AI810" i="5"/>
  <c r="AI811" i="5"/>
  <c r="AI812" i="5"/>
  <c r="AI813" i="5"/>
  <c r="AI814" i="5"/>
  <c r="AI815" i="5"/>
  <c r="AI816" i="5"/>
  <c r="AI817" i="5"/>
  <c r="AI818" i="5"/>
  <c r="AI819" i="5"/>
  <c r="AI820" i="5"/>
  <c r="AI821" i="5"/>
  <c r="AI822" i="5"/>
  <c r="AI823" i="5"/>
  <c r="AI824" i="5"/>
  <c r="AI825" i="5"/>
  <c r="AI826" i="5"/>
  <c r="AI827" i="5"/>
  <c r="AI828" i="5"/>
  <c r="AI829" i="5"/>
  <c r="AI830" i="5"/>
  <c r="AI831" i="5"/>
  <c r="AI832" i="5"/>
  <c r="AI833" i="5"/>
  <c r="AI834" i="5"/>
  <c r="AI835" i="5"/>
  <c r="AI836" i="5"/>
  <c r="AI837" i="5"/>
  <c r="AI838" i="5"/>
  <c r="AI839" i="5"/>
  <c r="AI840" i="5"/>
  <c r="AI841" i="5"/>
  <c r="AI842" i="5"/>
  <c r="AI843" i="5"/>
  <c r="AI844" i="5"/>
  <c r="AI845" i="5"/>
  <c r="AI846" i="5"/>
  <c r="AI847" i="5"/>
  <c r="AI848" i="5"/>
  <c r="AI849" i="5"/>
  <c r="AI850" i="5"/>
  <c r="AI851" i="5"/>
  <c r="AI852" i="5"/>
  <c r="AI853" i="5"/>
  <c r="AI854" i="5"/>
  <c r="AI855" i="5"/>
  <c r="AI856" i="5"/>
  <c r="AI857" i="5"/>
  <c r="AI858" i="5"/>
  <c r="AI859" i="5"/>
  <c r="AI860" i="5"/>
  <c r="AI861" i="5"/>
  <c r="AI862" i="5"/>
  <c r="AI863" i="5"/>
  <c r="AI864" i="5"/>
  <c r="AI865" i="5"/>
  <c r="AI866" i="5"/>
  <c r="AI867" i="5"/>
  <c r="AI868" i="5"/>
  <c r="AI869" i="5"/>
  <c r="AI870" i="5"/>
  <c r="AI871" i="5"/>
  <c r="AI872" i="5"/>
  <c r="AI873" i="5"/>
  <c r="AI874" i="5"/>
  <c r="AI875" i="5"/>
  <c r="AI876" i="5"/>
  <c r="AI877" i="5"/>
  <c r="AI878" i="5"/>
  <c r="AI879" i="5"/>
  <c r="AI880" i="5"/>
  <c r="AI881" i="5"/>
  <c r="AI882" i="5"/>
  <c r="AI883" i="5"/>
  <c r="AI884" i="5"/>
  <c r="AI885" i="5"/>
  <c r="AI886" i="5"/>
  <c r="AI887" i="5"/>
  <c r="AI888" i="5"/>
  <c r="AI889" i="5"/>
  <c r="AI890" i="5"/>
  <c r="AI891" i="5"/>
  <c r="AI892" i="5"/>
  <c r="AI893" i="5"/>
  <c r="AI894" i="5"/>
  <c r="AI895" i="5"/>
  <c r="AI896" i="5"/>
  <c r="AI897" i="5"/>
  <c r="AI898" i="5"/>
  <c r="AI899" i="5"/>
  <c r="AI900" i="5"/>
  <c r="AI901" i="5"/>
  <c r="AI902" i="5"/>
  <c r="AI903" i="5"/>
  <c r="AI904" i="5"/>
  <c r="AI905" i="5"/>
  <c r="AI906" i="5"/>
  <c r="AI907" i="5"/>
  <c r="AI908" i="5"/>
  <c r="AI909" i="5"/>
  <c r="AI910" i="5"/>
  <c r="AI911" i="5"/>
  <c r="AI912" i="5"/>
  <c r="AI913" i="5"/>
  <c r="AI914" i="5"/>
  <c r="AI915" i="5"/>
  <c r="AI916" i="5"/>
  <c r="AI917" i="5"/>
  <c r="AI918" i="5"/>
  <c r="AI919" i="5"/>
  <c r="AI920" i="5"/>
  <c r="AI921" i="5"/>
  <c r="AI922" i="5"/>
  <c r="AI923" i="5"/>
  <c r="AI924" i="5"/>
  <c r="AI925" i="5"/>
  <c r="AI926" i="5"/>
  <c r="AI927" i="5"/>
  <c r="AI928" i="5"/>
  <c r="AI929" i="5"/>
  <c r="AI930" i="5"/>
  <c r="AI931" i="5"/>
  <c r="AI932" i="5"/>
  <c r="AI933" i="5"/>
  <c r="AI934" i="5"/>
  <c r="AI935" i="5"/>
  <c r="AI936" i="5"/>
  <c r="AI937" i="5"/>
  <c r="AI938" i="5"/>
  <c r="AI939" i="5"/>
  <c r="AI940" i="5"/>
  <c r="AI941" i="5"/>
  <c r="AI942" i="5"/>
  <c r="AI943" i="5"/>
  <c r="AI944" i="5"/>
  <c r="AI945" i="5"/>
  <c r="AI946" i="5"/>
  <c r="AI947" i="5"/>
  <c r="AI948" i="5"/>
  <c r="AI949" i="5"/>
  <c r="AI950" i="5"/>
  <c r="AI951" i="5"/>
  <c r="AI952" i="5"/>
  <c r="AI953" i="5"/>
  <c r="AI954" i="5"/>
  <c r="AI955" i="5"/>
  <c r="AI956" i="5"/>
  <c r="AI957" i="5"/>
  <c r="AI958" i="5"/>
  <c r="AI959" i="5"/>
  <c r="AI960" i="5"/>
  <c r="AI961" i="5"/>
  <c r="AI962" i="5"/>
  <c r="AI963" i="5"/>
  <c r="AI964" i="5"/>
  <c r="AI965" i="5"/>
  <c r="AI966" i="5"/>
  <c r="AI967" i="5"/>
  <c r="AI968" i="5"/>
  <c r="AI969" i="5"/>
  <c r="AI970" i="5"/>
  <c r="AI971" i="5"/>
  <c r="AI972" i="5"/>
  <c r="AI973" i="5"/>
  <c r="AI974" i="5"/>
  <c r="AI975" i="5"/>
  <c r="AI976" i="5"/>
  <c r="AI977" i="5"/>
  <c r="AI978" i="5"/>
  <c r="AI979" i="5"/>
  <c r="AI980" i="5"/>
  <c r="AI981" i="5"/>
  <c r="AI982" i="5"/>
  <c r="AI983" i="5"/>
  <c r="AI984" i="5"/>
  <c r="AI985" i="5"/>
  <c r="AI986" i="5"/>
  <c r="AI987" i="5"/>
  <c r="AI988" i="5"/>
  <c r="AI989" i="5"/>
  <c r="AI990" i="5"/>
  <c r="AI991" i="5"/>
  <c r="AI992" i="5"/>
  <c r="AI993" i="5"/>
  <c r="AI994" i="5"/>
  <c r="AI995" i="5"/>
  <c r="AI996" i="5"/>
  <c r="AI997" i="5"/>
  <c r="AI998" i="5"/>
  <c r="AI999" i="5"/>
  <c r="AI1000" i="5"/>
  <c r="AI1001" i="5"/>
  <c r="AI1002" i="5"/>
  <c r="AI1003" i="5"/>
  <c r="AI1004" i="5"/>
  <c r="AI1005" i="5"/>
  <c r="AI1006" i="5"/>
  <c r="AI1007" i="5"/>
  <c r="AI1008" i="5"/>
  <c r="AI1009" i="5"/>
  <c r="AI1010" i="5"/>
  <c r="AI1011" i="5"/>
  <c r="AI1012" i="5"/>
  <c r="AI1013" i="5"/>
  <c r="AI1014" i="5"/>
  <c r="AI1015" i="5"/>
  <c r="AI1016" i="5"/>
  <c r="AI1017" i="5"/>
  <c r="AI1018" i="5"/>
  <c r="AI1019" i="5"/>
  <c r="AI1020" i="5"/>
  <c r="AI1021" i="5"/>
  <c r="AI1022" i="5"/>
  <c r="AI1023" i="5"/>
  <c r="AI1024" i="5"/>
  <c r="AI1025" i="5"/>
  <c r="AI1026" i="5"/>
  <c r="AI1027" i="5"/>
  <c r="AI1028" i="5"/>
  <c r="AI1029" i="5"/>
  <c r="AI1030" i="5"/>
  <c r="AI1031" i="5"/>
  <c r="AI1032" i="5"/>
  <c r="AI1033" i="5"/>
  <c r="AI1034" i="5"/>
  <c r="AI1035" i="5"/>
  <c r="AI1036" i="5"/>
  <c r="AI1037" i="5"/>
  <c r="AI1038" i="5"/>
  <c r="AI1039" i="5"/>
  <c r="AI1040" i="5"/>
  <c r="AI1041" i="5"/>
  <c r="AI1042" i="5"/>
  <c r="AI1043" i="5"/>
  <c r="AI1044" i="5"/>
  <c r="AI1045" i="5"/>
  <c r="AI1046" i="5"/>
  <c r="AI1047" i="5"/>
  <c r="AI1048" i="5"/>
  <c r="AI1049" i="5"/>
  <c r="AI1050" i="5"/>
  <c r="AI1051" i="5"/>
  <c r="AI1052" i="5"/>
  <c r="AI1053" i="5"/>
  <c r="AI1054" i="5"/>
  <c r="AI1055" i="5"/>
  <c r="AI1056" i="5"/>
  <c r="AI1057" i="5"/>
  <c r="AI1058" i="5"/>
  <c r="AI1059" i="5"/>
  <c r="AI1060" i="5"/>
  <c r="AI1061" i="5"/>
  <c r="AI1062" i="5"/>
  <c r="AI1063" i="5"/>
  <c r="AI1064" i="5"/>
  <c r="AI1065" i="5"/>
  <c r="AI1066" i="5"/>
  <c r="AI1067" i="5"/>
  <c r="AI1068" i="5"/>
  <c r="AI1069" i="5"/>
  <c r="AI1070" i="5"/>
  <c r="AI1071" i="5"/>
  <c r="AI1072" i="5"/>
  <c r="AI1073" i="5"/>
  <c r="AI1074" i="5"/>
  <c r="AI1075" i="5"/>
  <c r="AI1076" i="5"/>
  <c r="AI1077" i="5"/>
  <c r="AI1078" i="5"/>
  <c r="AI1079" i="5"/>
  <c r="AI1080" i="5"/>
  <c r="AI1081" i="5"/>
  <c r="AI1082" i="5"/>
  <c r="AI1083" i="5"/>
  <c r="AI1084" i="5"/>
  <c r="AI1085" i="5"/>
  <c r="AI1086" i="5"/>
  <c r="AI1087" i="5"/>
  <c r="AI1088" i="5"/>
  <c r="AI1089" i="5"/>
  <c r="AI1090" i="5"/>
  <c r="AI1091" i="5"/>
  <c r="AI1092" i="5"/>
  <c r="AI1093" i="5"/>
  <c r="AI1094" i="5"/>
  <c r="AI1095" i="5"/>
  <c r="AI1096" i="5"/>
  <c r="AI1097" i="5"/>
  <c r="AI1098" i="5"/>
  <c r="AI1099" i="5"/>
  <c r="AI1100" i="5"/>
  <c r="AI1101" i="5"/>
  <c r="AI1102" i="5"/>
  <c r="AI1103" i="5"/>
  <c r="AI1104" i="5"/>
  <c r="AI1105" i="5"/>
  <c r="AI1106" i="5"/>
  <c r="AI1107" i="5"/>
  <c r="AI1108" i="5"/>
  <c r="AI1109" i="5"/>
  <c r="AI1110" i="5"/>
  <c r="AI1111" i="5"/>
  <c r="AI1112" i="5"/>
  <c r="AI1113" i="5"/>
  <c r="AI1114" i="5"/>
  <c r="AI1115" i="5"/>
  <c r="AI1116" i="5"/>
  <c r="AI1117" i="5"/>
  <c r="AI1118" i="5"/>
  <c r="AI1119" i="5"/>
  <c r="AI1120" i="5"/>
  <c r="AI1121" i="5"/>
  <c r="AI1122" i="5"/>
  <c r="AI1123" i="5"/>
  <c r="AI1124" i="5"/>
  <c r="AI1125" i="5"/>
  <c r="AI1126" i="5"/>
  <c r="AI1127" i="5"/>
  <c r="AI1128" i="5"/>
  <c r="AI1129" i="5"/>
  <c r="AI1130" i="5"/>
  <c r="AI1131" i="5"/>
  <c r="AI1132" i="5"/>
  <c r="AI1133" i="5"/>
  <c r="AI1134" i="5"/>
  <c r="AI1135" i="5"/>
  <c r="AI1136" i="5"/>
  <c r="AI1137" i="5"/>
  <c r="AI1138" i="5"/>
  <c r="AI1139" i="5"/>
  <c r="AI1140" i="5"/>
  <c r="AI1141" i="5"/>
  <c r="AI1142" i="5"/>
  <c r="AI1143" i="5"/>
  <c r="AI1144" i="5"/>
  <c r="AI1145" i="5"/>
  <c r="AI1146" i="5"/>
  <c r="AI1147" i="5"/>
  <c r="AI1148" i="5"/>
  <c r="AI1149" i="5"/>
  <c r="AI1150" i="5"/>
  <c r="AI1151" i="5"/>
  <c r="AI1152" i="5"/>
  <c r="AI1153" i="5"/>
  <c r="AI1154" i="5"/>
  <c r="AI1155" i="5"/>
  <c r="AI1156" i="5"/>
  <c r="AI1157" i="5"/>
  <c r="AI1158" i="5"/>
  <c r="AI1159" i="5"/>
  <c r="AI1160" i="5"/>
  <c r="AI1161" i="5"/>
  <c r="AI1162" i="5"/>
  <c r="AI1163" i="5"/>
  <c r="AI1164" i="5"/>
  <c r="AI1165" i="5"/>
  <c r="AI1166" i="5"/>
  <c r="AI1167" i="5"/>
  <c r="AI1168" i="5"/>
  <c r="AI1169" i="5"/>
  <c r="AI1170" i="5"/>
  <c r="AI1171" i="5"/>
  <c r="AI1172" i="5"/>
  <c r="AI1173" i="5"/>
  <c r="AI1174" i="5"/>
  <c r="AI1175" i="5"/>
  <c r="AI1176" i="5"/>
  <c r="AI1177" i="5"/>
  <c r="AI1178" i="5"/>
  <c r="AI1179" i="5"/>
  <c r="AI1180" i="5"/>
  <c r="AI1181" i="5"/>
  <c r="AI1182" i="5"/>
  <c r="AI1183" i="5"/>
  <c r="AI1184" i="5"/>
  <c r="AI1185" i="5"/>
  <c r="AI1186" i="5"/>
  <c r="AI1187" i="5"/>
  <c r="AI1188" i="5"/>
  <c r="AI1189" i="5"/>
  <c r="AI1190" i="5"/>
  <c r="AI1191" i="5"/>
  <c r="AI1192" i="5"/>
  <c r="AI1193" i="5"/>
  <c r="AI1194" i="5"/>
  <c r="AI1195" i="5"/>
  <c r="AI1196" i="5"/>
  <c r="AI1197" i="5"/>
  <c r="AI1198" i="5"/>
  <c r="AI1199" i="5"/>
  <c r="AI1200" i="5"/>
  <c r="AI1201" i="5"/>
  <c r="AI1202" i="5"/>
  <c r="AI1203" i="5"/>
  <c r="AI1204" i="5"/>
  <c r="AI1205" i="5"/>
  <c r="AI1206" i="5"/>
  <c r="AI1207" i="5"/>
  <c r="AI1208" i="5"/>
  <c r="AI1209" i="5"/>
  <c r="AI1210" i="5"/>
  <c r="AI1211" i="5"/>
  <c r="AI1212" i="5"/>
  <c r="AI1213" i="5"/>
  <c r="AI1214" i="5"/>
  <c r="AI1215" i="5"/>
  <c r="AI1216" i="5"/>
  <c r="AI1217" i="5"/>
  <c r="AI1218" i="5"/>
  <c r="AI1219" i="5"/>
  <c r="AI1220" i="5"/>
  <c r="AI1221" i="5"/>
  <c r="AI1222" i="5"/>
  <c r="AI1223" i="5"/>
  <c r="AI1224" i="5"/>
  <c r="AI1225" i="5"/>
  <c r="AI1226" i="5"/>
  <c r="AI1227" i="5"/>
  <c r="AI1228" i="5"/>
  <c r="AI1229" i="5"/>
  <c r="AI1230" i="5"/>
  <c r="AI1231" i="5"/>
  <c r="AI1232" i="5"/>
  <c r="AI1233" i="5"/>
  <c r="AI1234" i="5"/>
  <c r="AI1235" i="5"/>
  <c r="AI1236" i="5"/>
  <c r="AI1237" i="5"/>
  <c r="AI1238" i="5"/>
  <c r="AI1239" i="5"/>
  <c r="AI1240" i="5"/>
  <c r="AI1241" i="5"/>
  <c r="AI1242" i="5"/>
  <c r="AI1243" i="5"/>
  <c r="AI1244" i="5"/>
  <c r="AI1245" i="5"/>
  <c r="AI1246" i="5"/>
  <c r="AI1247" i="5"/>
  <c r="AI1248" i="5"/>
  <c r="AI1249" i="5"/>
  <c r="AI1250" i="5"/>
  <c r="AI1251" i="5"/>
  <c r="AI1252" i="5"/>
  <c r="AI1253" i="5"/>
  <c r="AI1254" i="5"/>
  <c r="AI1255" i="5"/>
  <c r="AI1256" i="5"/>
  <c r="AI1257" i="5"/>
  <c r="AI1258" i="5"/>
  <c r="AI1259" i="5"/>
  <c r="AI1260" i="5"/>
  <c r="AI1261" i="5"/>
  <c r="AI1262" i="5"/>
  <c r="AI1263" i="5"/>
  <c r="AI1264" i="5"/>
  <c r="AI1265" i="5"/>
  <c r="AI1266" i="5"/>
  <c r="AI1267" i="5"/>
  <c r="AI1268" i="5"/>
  <c r="AI1269" i="5"/>
  <c r="AI1270" i="5"/>
  <c r="AI1271" i="5"/>
  <c r="AI1272" i="5"/>
  <c r="AI1273" i="5"/>
  <c r="AI1274" i="5"/>
  <c r="AI1275" i="5"/>
  <c r="AI1276" i="5"/>
  <c r="AI1277" i="5"/>
  <c r="AI1278" i="5"/>
  <c r="AI1279" i="5"/>
  <c r="AI1280" i="5"/>
  <c r="AI1281" i="5"/>
  <c r="AI1282" i="5"/>
  <c r="AI1283" i="5"/>
  <c r="AI1284" i="5"/>
  <c r="AI1285" i="5"/>
  <c r="AI1286" i="5"/>
  <c r="AI1287" i="5"/>
  <c r="AI1288" i="5"/>
  <c r="AI1289" i="5"/>
  <c r="AI1290" i="5"/>
  <c r="AI1291" i="5"/>
  <c r="AI1292" i="5"/>
  <c r="AI1293" i="5"/>
  <c r="AI1294" i="5"/>
  <c r="AI1295" i="5"/>
  <c r="AI1296" i="5"/>
  <c r="AI1297" i="5"/>
  <c r="AI1298" i="5"/>
  <c r="AI1299" i="5"/>
  <c r="AI1300" i="5"/>
  <c r="AI1301" i="5"/>
  <c r="AI1302" i="5"/>
  <c r="AI1303" i="5"/>
  <c r="AI1304" i="5"/>
  <c r="AI1305" i="5"/>
  <c r="AI1306" i="5"/>
  <c r="AI1307" i="5"/>
  <c r="AI1308" i="5"/>
  <c r="AI1309" i="5"/>
  <c r="AI1310" i="5"/>
  <c r="AI1311" i="5"/>
  <c r="AI1312" i="5"/>
  <c r="AI1313" i="5"/>
  <c r="AI1314" i="5"/>
  <c r="AI1315" i="5"/>
  <c r="AI1316" i="5"/>
  <c r="AI1317" i="5"/>
  <c r="AI1318" i="5"/>
  <c r="AI1319" i="5"/>
  <c r="AI1320" i="5"/>
  <c r="AI1321" i="5"/>
  <c r="AI1322" i="5"/>
  <c r="AI1323" i="5"/>
  <c r="AI1324" i="5"/>
  <c r="AI1325" i="5"/>
  <c r="AI1326" i="5"/>
  <c r="AI1327" i="5"/>
  <c r="AI1328" i="5"/>
  <c r="AI1329" i="5"/>
  <c r="AI1330" i="5"/>
  <c r="AI1331" i="5"/>
  <c r="AI1332" i="5"/>
  <c r="AI1333" i="5"/>
  <c r="AI1334" i="5"/>
  <c r="AI1335" i="5"/>
  <c r="AI1336" i="5"/>
  <c r="AI1337" i="5"/>
  <c r="AI1338" i="5"/>
  <c r="AI1339" i="5"/>
  <c r="AI1340" i="5"/>
  <c r="AI1341" i="5"/>
  <c r="AI1342" i="5"/>
  <c r="AI1343" i="5"/>
  <c r="AI1344" i="5"/>
  <c r="AI1345" i="5"/>
  <c r="AI1346" i="5"/>
  <c r="AI1347" i="5"/>
  <c r="AI1348" i="5"/>
  <c r="AI1349" i="5"/>
  <c r="AI1350" i="5"/>
  <c r="AI1351" i="5"/>
  <c r="AI1352" i="5"/>
  <c r="AI1353" i="5"/>
  <c r="AI1354" i="5"/>
  <c r="AI1355" i="5"/>
  <c r="AI1356" i="5"/>
  <c r="AI1357" i="5"/>
  <c r="AI1358" i="5"/>
  <c r="AI1359" i="5"/>
  <c r="AI1360" i="5"/>
  <c r="AI1361" i="5"/>
  <c r="AI1362" i="5"/>
  <c r="AI1363" i="5"/>
  <c r="AI1364" i="5"/>
  <c r="AI1365" i="5"/>
  <c r="AI1366" i="5"/>
  <c r="AI1367" i="5"/>
  <c r="AI1368" i="5"/>
  <c r="AI1369" i="5"/>
  <c r="AI1370" i="5"/>
  <c r="AI1371" i="5"/>
  <c r="AI1372" i="5"/>
  <c r="AI1373" i="5"/>
  <c r="AI1374" i="5"/>
  <c r="AI1375" i="5"/>
  <c r="AI1376" i="5"/>
  <c r="AI1377" i="5"/>
  <c r="AI1378" i="5"/>
  <c r="AI1379" i="5"/>
  <c r="AI1380" i="5"/>
  <c r="AI1381" i="5"/>
  <c r="AI1382" i="5"/>
  <c r="AI1383" i="5"/>
  <c r="AI1384" i="5"/>
  <c r="AI1385" i="5"/>
  <c r="AI1386" i="5"/>
  <c r="AI1387" i="5"/>
  <c r="AI1388" i="5"/>
  <c r="AI1389" i="5"/>
  <c r="AI1390" i="5"/>
  <c r="AI1391" i="5"/>
  <c r="AI1392" i="5"/>
  <c r="AI1393" i="5"/>
  <c r="AI1394" i="5"/>
  <c r="AI1395" i="5"/>
  <c r="AI1396" i="5"/>
  <c r="AI1397" i="5"/>
  <c r="AI1398" i="5"/>
  <c r="AI1399" i="5"/>
  <c r="AI1400" i="5"/>
  <c r="AI1401" i="5"/>
  <c r="AI1402" i="5"/>
  <c r="AI1403" i="5"/>
  <c r="AI1404" i="5"/>
  <c r="AI1405" i="5"/>
  <c r="AI1406" i="5"/>
  <c r="AI1407" i="5"/>
  <c r="AI1408" i="5"/>
  <c r="AI1409" i="5"/>
  <c r="AI1410" i="5"/>
  <c r="AI1411" i="5"/>
  <c r="AI1412" i="5"/>
  <c r="AI1413" i="5"/>
  <c r="AI1414" i="5"/>
  <c r="AI1415" i="5"/>
  <c r="AI1416" i="5"/>
  <c r="AI1417" i="5"/>
  <c r="AI1418" i="5"/>
  <c r="AI1419" i="5"/>
  <c r="AI1420" i="5"/>
  <c r="AI1421" i="5"/>
  <c r="AI1422" i="5"/>
  <c r="AI1423" i="5"/>
  <c r="AI1424" i="5"/>
  <c r="AI142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426" i="5"/>
  <c r="AI1427"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5"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09" i="5"/>
  <c r="AH810" i="5"/>
  <c r="AH811" i="5"/>
  <c r="AH812" i="5"/>
  <c r="AH813" i="5"/>
  <c r="AH814" i="5"/>
  <c r="AH815" i="5"/>
  <c r="AH816" i="5"/>
  <c r="AH817" i="5"/>
  <c r="AH818" i="5"/>
  <c r="AH819" i="5"/>
  <c r="AH820" i="5"/>
  <c r="AH821" i="5"/>
  <c r="AH822" i="5"/>
  <c r="AH823" i="5"/>
  <c r="AH824" i="5"/>
  <c r="AH825" i="5"/>
  <c r="AH826" i="5"/>
  <c r="AH827" i="5"/>
  <c r="AH828" i="5"/>
  <c r="AH829" i="5"/>
  <c r="AH830" i="5"/>
  <c r="AH831" i="5"/>
  <c r="AH832" i="5"/>
  <c r="AH833" i="5"/>
  <c r="AH834" i="5"/>
  <c r="AH835" i="5"/>
  <c r="AH836" i="5"/>
  <c r="AH837" i="5"/>
  <c r="AH838" i="5"/>
  <c r="AH839" i="5"/>
  <c r="AH840" i="5"/>
  <c r="AH841" i="5"/>
  <c r="AH842" i="5"/>
  <c r="AH843" i="5"/>
  <c r="AH844" i="5"/>
  <c r="AH845" i="5"/>
  <c r="AH846" i="5"/>
  <c r="AH847" i="5"/>
  <c r="AH848" i="5"/>
  <c r="AH849" i="5"/>
  <c r="AH850" i="5"/>
  <c r="AH851" i="5"/>
  <c r="AH852" i="5"/>
  <c r="AH853" i="5"/>
  <c r="AH854" i="5"/>
  <c r="AH855" i="5"/>
  <c r="AH856" i="5"/>
  <c r="AH857" i="5"/>
  <c r="AH858" i="5"/>
  <c r="AH859" i="5"/>
  <c r="AH860" i="5"/>
  <c r="AH861" i="5"/>
  <c r="AH862" i="5"/>
  <c r="AH863" i="5"/>
  <c r="AH864" i="5"/>
  <c r="AH865" i="5"/>
  <c r="AH866" i="5"/>
  <c r="AH867" i="5"/>
  <c r="AH868" i="5"/>
  <c r="AH869" i="5"/>
  <c r="AH870" i="5"/>
  <c r="AH871" i="5"/>
  <c r="AH872"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H899" i="5"/>
  <c r="AH900" i="5"/>
  <c r="AH901" i="5"/>
  <c r="AH902" i="5"/>
  <c r="AH903" i="5"/>
  <c r="AH904" i="5"/>
  <c r="AH905" i="5"/>
  <c r="AH906" i="5"/>
  <c r="AH907" i="5"/>
  <c r="AH908" i="5"/>
  <c r="AH909" i="5"/>
  <c r="AH910" i="5"/>
  <c r="AH911" i="5"/>
  <c r="AH912" i="5"/>
  <c r="AH913" i="5"/>
  <c r="AH914" i="5"/>
  <c r="AH915"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77" i="5"/>
  <c r="AH978" i="5"/>
  <c r="AH979" i="5"/>
  <c r="AH980" i="5"/>
  <c r="AH981" i="5"/>
  <c r="AH982" i="5"/>
  <c r="AH983" i="5"/>
  <c r="AH984" i="5"/>
  <c r="AH985" i="5"/>
  <c r="AH986" i="5"/>
  <c r="AH987" i="5"/>
  <c r="AH988" i="5"/>
  <c r="AH989" i="5"/>
  <c r="AH990" i="5"/>
  <c r="AH991" i="5"/>
  <c r="AH992" i="5"/>
  <c r="AH993"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H1018" i="5"/>
  <c r="AH1019" i="5"/>
  <c r="AH1020" i="5"/>
  <c r="AH1021" i="5"/>
  <c r="AH1022" i="5"/>
  <c r="AH1023" i="5"/>
  <c r="AH1024" i="5"/>
  <c r="AH1025" i="5"/>
  <c r="AH1026" i="5"/>
  <c r="AH1027" i="5"/>
  <c r="AH1028" i="5"/>
  <c r="AH1029" i="5"/>
  <c r="AH1030" i="5"/>
  <c r="AH1031" i="5"/>
  <c r="AH1032" i="5"/>
  <c r="AH1033" i="5"/>
  <c r="AH1034" i="5"/>
  <c r="AH1035" i="5"/>
  <c r="AH1036" i="5"/>
  <c r="AH1037" i="5"/>
  <c r="AH1038" i="5"/>
  <c r="AH1039" i="5"/>
  <c r="AH1040" i="5"/>
  <c r="AH1041" i="5"/>
  <c r="AH1042" i="5"/>
  <c r="AH1043" i="5"/>
  <c r="AH1044" i="5"/>
  <c r="AH1045" i="5"/>
  <c r="AH1046" i="5"/>
  <c r="AH1047" i="5"/>
  <c r="AH1048" i="5"/>
  <c r="AH1049" i="5"/>
  <c r="AH1050" i="5"/>
  <c r="AH1051" i="5"/>
  <c r="AH1052" i="5"/>
  <c r="AH1053" i="5"/>
  <c r="AH1054" i="5"/>
  <c r="AH1055" i="5"/>
  <c r="AH1056" i="5"/>
  <c r="AH1057" i="5"/>
  <c r="AH1058" i="5"/>
  <c r="AH1059" i="5"/>
  <c r="AH1060" i="5"/>
  <c r="AH1061" i="5"/>
  <c r="AH1062" i="5"/>
  <c r="AH1063" i="5"/>
  <c r="AH1064" i="5"/>
  <c r="AH1065" i="5"/>
  <c r="AH1066" i="5"/>
  <c r="AH1067"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H1089" i="5"/>
  <c r="AH1090" i="5"/>
  <c r="AH1091" i="5"/>
  <c r="AH1092" i="5"/>
  <c r="AH1093" i="5"/>
  <c r="AH1094" i="5"/>
  <c r="AH1095" i="5"/>
  <c r="AH1096" i="5"/>
  <c r="AH1097" i="5"/>
  <c r="AH1098" i="5"/>
  <c r="AH1099" i="5"/>
  <c r="AH1100" i="5"/>
  <c r="AH1101" i="5"/>
  <c r="AH1102" i="5"/>
  <c r="AH1103" i="5"/>
  <c r="AH1104" i="5"/>
  <c r="AH1105" i="5"/>
  <c r="AH1106" i="5"/>
  <c r="AH1107" i="5"/>
  <c r="AH1108" i="5"/>
  <c r="AH1109" i="5"/>
  <c r="AH1110" i="5"/>
  <c r="AH1111" i="5"/>
  <c r="AH1112" i="5"/>
  <c r="AH1113" i="5"/>
  <c r="AH1114" i="5"/>
  <c r="AH1115" i="5"/>
  <c r="AH1116" i="5"/>
  <c r="AH1117" i="5"/>
  <c r="AH1118" i="5"/>
  <c r="AH1119" i="5"/>
  <c r="AH1120" i="5"/>
  <c r="AH1121" i="5"/>
  <c r="AH1122" i="5"/>
  <c r="AH1123" i="5"/>
  <c r="AH1124" i="5"/>
  <c r="AH1125" i="5"/>
  <c r="AH1126" i="5"/>
  <c r="AH1127" i="5"/>
  <c r="AH1128" i="5"/>
  <c r="AH1129" i="5"/>
  <c r="AH1130" i="5"/>
  <c r="AH1131" i="5"/>
  <c r="AH1132" i="5"/>
  <c r="AH1133" i="5"/>
  <c r="AH1134" i="5"/>
  <c r="AH1135" i="5"/>
  <c r="AH1136" i="5"/>
  <c r="AH1137" i="5"/>
  <c r="AH1138" i="5"/>
  <c r="AH1139" i="5"/>
  <c r="AH1140" i="5"/>
  <c r="AH1141" i="5"/>
  <c r="AH1142"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H1249" i="5"/>
  <c r="AH1250" i="5"/>
  <c r="AH1251" i="5"/>
  <c r="AH1252" i="5"/>
  <c r="AH1253" i="5"/>
  <c r="AH1254" i="5"/>
  <c r="AH1255" i="5"/>
  <c r="AH1256" i="5"/>
  <c r="AH1257" i="5"/>
  <c r="AH1258" i="5"/>
  <c r="AH1259" i="5"/>
  <c r="AH1260" i="5"/>
  <c r="AH1261" i="5"/>
  <c r="AH1262" i="5"/>
  <c r="AH1263" i="5"/>
  <c r="AH1264" i="5"/>
  <c r="AH1265" i="5"/>
  <c r="AH1266" i="5"/>
  <c r="AH1267" i="5"/>
  <c r="AH1268" i="5"/>
  <c r="AH1269" i="5"/>
  <c r="AH1270" i="5"/>
  <c r="AH1271" i="5"/>
  <c r="AH1272" i="5"/>
  <c r="AH1273" i="5"/>
  <c r="AH1274" i="5"/>
  <c r="AH1275" i="5"/>
  <c r="AH1276" i="5"/>
  <c r="AH1277" i="5"/>
  <c r="AH1278" i="5"/>
  <c r="AH1279" i="5"/>
  <c r="AH1280" i="5"/>
  <c r="AH1281" i="5"/>
  <c r="AH1282" i="5"/>
  <c r="AH1283" i="5"/>
  <c r="AH1284" i="5"/>
  <c r="AH1285" i="5"/>
  <c r="AH1286" i="5"/>
  <c r="AH1287" i="5"/>
  <c r="AH1288" i="5"/>
  <c r="AH1289" i="5"/>
  <c r="AH1290" i="5"/>
  <c r="AH1291" i="5"/>
  <c r="AH1292" i="5"/>
  <c r="AH1293" i="5"/>
  <c r="AH1294" i="5"/>
  <c r="AH1295" i="5"/>
  <c r="AH1296" i="5"/>
  <c r="AH1297" i="5"/>
  <c r="AH1298" i="5"/>
  <c r="AH1299" i="5"/>
  <c r="AH1300" i="5"/>
  <c r="AH1301" i="5"/>
  <c r="AH1302" i="5"/>
  <c r="AH1303" i="5"/>
  <c r="AH1304" i="5"/>
  <c r="AH1305" i="5"/>
  <c r="AH1306" i="5"/>
  <c r="AH1307" i="5"/>
  <c r="AH1308" i="5"/>
  <c r="AH1309" i="5"/>
  <c r="AH1310" i="5"/>
  <c r="AH1311" i="5"/>
  <c r="AH1312" i="5"/>
  <c r="AH1313" i="5"/>
  <c r="AH1314" i="5"/>
  <c r="AH1315" i="5"/>
  <c r="AH1316" i="5"/>
  <c r="AH1317"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H1339" i="5"/>
  <c r="AH1340" i="5"/>
  <c r="AH1341" i="5"/>
  <c r="AH1342" i="5"/>
  <c r="AH1343" i="5"/>
  <c r="AH1344" i="5"/>
  <c r="AH1345" i="5"/>
  <c r="AH1346" i="5"/>
  <c r="AH1347" i="5"/>
  <c r="AH1348" i="5"/>
  <c r="AH1349" i="5"/>
  <c r="AH1350" i="5"/>
  <c r="AH1351" i="5"/>
  <c r="AH1352" i="5"/>
  <c r="AH1353" i="5"/>
  <c r="AH1354" i="5"/>
  <c r="AH1355"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H1379" i="5"/>
  <c r="AH1380" i="5"/>
  <c r="AH1381" i="5"/>
  <c r="AH1382" i="5"/>
  <c r="AH1383" i="5"/>
  <c r="AH1384" i="5"/>
  <c r="AH1385" i="5"/>
  <c r="AH1386" i="5"/>
  <c r="AH1387" i="5"/>
  <c r="AH1388" i="5"/>
  <c r="AH1389" i="5"/>
  <c r="AH1390" i="5"/>
  <c r="AH1391" i="5"/>
  <c r="AH1392" i="5"/>
  <c r="AH1393" i="5"/>
  <c r="AH1394" i="5"/>
  <c r="AH1395" i="5"/>
  <c r="AH1396" i="5"/>
  <c r="AH1397" i="5"/>
  <c r="AH1398" i="5"/>
  <c r="AH1399" i="5"/>
  <c r="AH1400" i="5"/>
  <c r="AH1401" i="5"/>
  <c r="AH1402" i="5"/>
  <c r="AH1403" i="5"/>
  <c r="AH1404" i="5"/>
  <c r="AH1405" i="5"/>
  <c r="AH1406" i="5"/>
  <c r="AH1407" i="5"/>
  <c r="AH1408" i="5"/>
  <c r="AH1409" i="5"/>
  <c r="AH1410" i="5"/>
  <c r="AH1411" i="5"/>
  <c r="AH1412" i="5"/>
  <c r="AH1413" i="5"/>
  <c r="AH1414" i="5"/>
  <c r="AH1415" i="5"/>
  <c r="AH1416" i="5"/>
  <c r="AH1417" i="5"/>
  <c r="AH1418" i="5"/>
  <c r="AH1419" i="5"/>
  <c r="AH1420" i="5"/>
  <c r="AH1421" i="5"/>
  <c r="AH1422" i="5"/>
  <c r="AH1423" i="5"/>
  <c r="AH1424" i="5"/>
  <c r="AH142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426" i="5"/>
  <c r="AH1427"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5" i="5"/>
  <c r="AG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1"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G733" i="5"/>
  <c r="AG734" i="5"/>
  <c r="AG735" i="5"/>
  <c r="AG736" i="5"/>
  <c r="AG737" i="5"/>
  <c r="AG738" i="5"/>
  <c r="AG739" i="5"/>
  <c r="AG740" i="5"/>
  <c r="AG741" i="5"/>
  <c r="AG742" i="5"/>
  <c r="AG743" i="5"/>
  <c r="AG744" i="5"/>
  <c r="AG745" i="5"/>
  <c r="AG746" i="5"/>
  <c r="AG747" i="5"/>
  <c r="AG748" i="5"/>
  <c r="AG749" i="5"/>
  <c r="AG750" i="5"/>
  <c r="AG751" i="5"/>
  <c r="AG752" i="5"/>
  <c r="AG753" i="5"/>
  <c r="AG754" i="5"/>
  <c r="AG755" i="5"/>
  <c r="AG756" i="5"/>
  <c r="AG757" i="5"/>
  <c r="AG758" i="5"/>
  <c r="AG759" i="5"/>
  <c r="AG760" i="5"/>
  <c r="AG761" i="5"/>
  <c r="AG762" i="5"/>
  <c r="AG763" i="5"/>
  <c r="AG764" i="5"/>
  <c r="AG765" i="5"/>
  <c r="AG766" i="5"/>
  <c r="AG767" i="5"/>
  <c r="AG768" i="5"/>
  <c r="AG769" i="5"/>
  <c r="AG770" i="5"/>
  <c r="AG771" i="5"/>
  <c r="AG772" i="5"/>
  <c r="AG773" i="5"/>
  <c r="AG774" i="5"/>
  <c r="AG775" i="5"/>
  <c r="AG776" i="5"/>
  <c r="AG777" i="5"/>
  <c r="AG778" i="5"/>
  <c r="AG779" i="5"/>
  <c r="AG780" i="5"/>
  <c r="AG781" i="5"/>
  <c r="AG782" i="5"/>
  <c r="AG783" i="5"/>
  <c r="AG784" i="5"/>
  <c r="AG785" i="5"/>
  <c r="AG786" i="5"/>
  <c r="AG787" i="5"/>
  <c r="AG788" i="5"/>
  <c r="AG789" i="5"/>
  <c r="AG790" i="5"/>
  <c r="AG791" i="5"/>
  <c r="AG792" i="5"/>
  <c r="AG793" i="5"/>
  <c r="AG794" i="5"/>
  <c r="AG795" i="5"/>
  <c r="AG796" i="5"/>
  <c r="AG797" i="5"/>
  <c r="AG798" i="5"/>
  <c r="AG799" i="5"/>
  <c r="AG800" i="5"/>
  <c r="AG801" i="5"/>
  <c r="AG802" i="5"/>
  <c r="AG803" i="5"/>
  <c r="AG804" i="5"/>
  <c r="AG805" i="5"/>
  <c r="AG806" i="5"/>
  <c r="AG807" i="5"/>
  <c r="AG808" i="5"/>
  <c r="AG809" i="5"/>
  <c r="AG810" i="5"/>
  <c r="AG811" i="5"/>
  <c r="AG812" i="5"/>
  <c r="AG813" i="5"/>
  <c r="AG814" i="5"/>
  <c r="AG815" i="5"/>
  <c r="AG816" i="5"/>
  <c r="AG817" i="5"/>
  <c r="AG818" i="5"/>
  <c r="AG819" i="5"/>
  <c r="AG820" i="5"/>
  <c r="AG821" i="5"/>
  <c r="AG822" i="5"/>
  <c r="AG823" i="5"/>
  <c r="AG824" i="5"/>
  <c r="AG825" i="5"/>
  <c r="AG826" i="5"/>
  <c r="AG827" i="5"/>
  <c r="AG828" i="5"/>
  <c r="AG829" i="5"/>
  <c r="AG830" i="5"/>
  <c r="AG831" i="5"/>
  <c r="AG832" i="5"/>
  <c r="AG833" i="5"/>
  <c r="AG834" i="5"/>
  <c r="AG835" i="5"/>
  <c r="AG836" i="5"/>
  <c r="AG837" i="5"/>
  <c r="AG838" i="5"/>
  <c r="AG839" i="5"/>
  <c r="AG840" i="5"/>
  <c r="AG841" i="5"/>
  <c r="AG842" i="5"/>
  <c r="AG843" i="5"/>
  <c r="AG844" i="5"/>
  <c r="AG845" i="5"/>
  <c r="AG846" i="5"/>
  <c r="AG847" i="5"/>
  <c r="AG848" i="5"/>
  <c r="AG849" i="5"/>
  <c r="AG850" i="5"/>
  <c r="AG851" i="5"/>
  <c r="AG852" i="5"/>
  <c r="AG853" i="5"/>
  <c r="AG854" i="5"/>
  <c r="AG855" i="5"/>
  <c r="AG856" i="5"/>
  <c r="AG857" i="5"/>
  <c r="AG858" i="5"/>
  <c r="AG859" i="5"/>
  <c r="AG860" i="5"/>
  <c r="AG861" i="5"/>
  <c r="AG862" i="5"/>
  <c r="AG863" i="5"/>
  <c r="AG864" i="5"/>
  <c r="AG865" i="5"/>
  <c r="AG866" i="5"/>
  <c r="AG867" i="5"/>
  <c r="AG868" i="5"/>
  <c r="AG869" i="5"/>
  <c r="AG870" i="5"/>
  <c r="AG871" i="5"/>
  <c r="AG872"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899" i="5"/>
  <c r="AG900" i="5"/>
  <c r="AG901" i="5"/>
  <c r="AG902" i="5"/>
  <c r="AG903" i="5"/>
  <c r="AG904" i="5"/>
  <c r="AG905" i="5"/>
  <c r="AG906" i="5"/>
  <c r="AG907" i="5"/>
  <c r="AG908" i="5"/>
  <c r="AG909" i="5"/>
  <c r="AG910" i="5"/>
  <c r="AG911" i="5"/>
  <c r="AG912" i="5"/>
  <c r="AG913" i="5"/>
  <c r="AG914" i="5"/>
  <c r="AG915" i="5"/>
  <c r="AG916" i="5"/>
  <c r="AG917" i="5"/>
  <c r="AG918" i="5"/>
  <c r="AG919" i="5"/>
  <c r="AG920" i="5"/>
  <c r="AG921" i="5"/>
  <c r="AG922" i="5"/>
  <c r="AG923" i="5"/>
  <c r="AG924" i="5"/>
  <c r="AG925" i="5"/>
  <c r="AG926" i="5"/>
  <c r="AG927" i="5"/>
  <c r="AG928" i="5"/>
  <c r="AG929" i="5"/>
  <c r="AG930" i="5"/>
  <c r="AG931" i="5"/>
  <c r="AG932" i="5"/>
  <c r="AG933" i="5"/>
  <c r="AG934" i="5"/>
  <c r="AG935" i="5"/>
  <c r="AG936" i="5"/>
  <c r="AG937" i="5"/>
  <c r="AG938" i="5"/>
  <c r="AG939" i="5"/>
  <c r="AG940" i="5"/>
  <c r="AG941" i="5"/>
  <c r="AG942" i="5"/>
  <c r="AG943" i="5"/>
  <c r="AG944" i="5"/>
  <c r="AG945" i="5"/>
  <c r="AG946" i="5"/>
  <c r="AG947" i="5"/>
  <c r="AG948" i="5"/>
  <c r="AG949" i="5"/>
  <c r="AG950" i="5"/>
  <c r="AG951" i="5"/>
  <c r="AG952" i="5"/>
  <c r="AG953" i="5"/>
  <c r="AG954" i="5"/>
  <c r="AG955" i="5"/>
  <c r="AG956" i="5"/>
  <c r="AG957" i="5"/>
  <c r="AG958" i="5"/>
  <c r="AG959" i="5"/>
  <c r="AG960" i="5"/>
  <c r="AG961" i="5"/>
  <c r="AG962" i="5"/>
  <c r="AG963" i="5"/>
  <c r="AG964" i="5"/>
  <c r="AG965" i="5"/>
  <c r="AG966" i="5"/>
  <c r="AG967" i="5"/>
  <c r="AG968" i="5"/>
  <c r="AG969" i="5"/>
  <c r="AG970" i="5"/>
  <c r="AG971" i="5"/>
  <c r="AG972" i="5"/>
  <c r="AG973" i="5"/>
  <c r="AG974" i="5"/>
  <c r="AG975" i="5"/>
  <c r="AG976" i="5"/>
  <c r="AG977" i="5"/>
  <c r="AG978" i="5"/>
  <c r="AG979" i="5"/>
  <c r="AG980" i="5"/>
  <c r="AG981" i="5"/>
  <c r="AG982" i="5"/>
  <c r="AG983" i="5"/>
  <c r="AG984" i="5"/>
  <c r="AG985" i="5"/>
  <c r="AG986" i="5"/>
  <c r="AG987" i="5"/>
  <c r="AG988" i="5"/>
  <c r="AG989" i="5"/>
  <c r="AG990" i="5"/>
  <c r="AG991" i="5"/>
  <c r="AG992" i="5"/>
  <c r="AG993"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018" i="5"/>
  <c r="AG1019" i="5"/>
  <c r="AG1020" i="5"/>
  <c r="AG1021" i="5"/>
  <c r="AG1022" i="5"/>
  <c r="AG1023" i="5"/>
  <c r="AG1024" i="5"/>
  <c r="AG1025" i="5"/>
  <c r="AG1026" i="5"/>
  <c r="AG1027" i="5"/>
  <c r="AG1028" i="5"/>
  <c r="AG1029" i="5"/>
  <c r="AG1030" i="5"/>
  <c r="AG1031" i="5"/>
  <c r="AG1032" i="5"/>
  <c r="AG1033" i="5"/>
  <c r="AG1034" i="5"/>
  <c r="AG1035" i="5"/>
  <c r="AG1036" i="5"/>
  <c r="AG1037" i="5"/>
  <c r="AG1038" i="5"/>
  <c r="AG1039" i="5"/>
  <c r="AG1040" i="5"/>
  <c r="AG1041" i="5"/>
  <c r="AG1042" i="5"/>
  <c r="AG1043" i="5"/>
  <c r="AG1044" i="5"/>
  <c r="AG1045" i="5"/>
  <c r="AG1046" i="5"/>
  <c r="AG1047" i="5"/>
  <c r="AG1048" i="5"/>
  <c r="AG1049" i="5"/>
  <c r="AG1050" i="5"/>
  <c r="AG1051" i="5"/>
  <c r="AG1052" i="5"/>
  <c r="AG1053" i="5"/>
  <c r="AG1054" i="5"/>
  <c r="AG1055" i="5"/>
  <c r="AG1056" i="5"/>
  <c r="AG1057" i="5"/>
  <c r="AG1058" i="5"/>
  <c r="AG1059" i="5"/>
  <c r="AG1060" i="5"/>
  <c r="AG1061" i="5"/>
  <c r="AG1062" i="5"/>
  <c r="AG1063" i="5"/>
  <c r="AG1064" i="5"/>
  <c r="AG1065" i="5"/>
  <c r="AG1066" i="5"/>
  <c r="AG1067"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G1089" i="5"/>
  <c r="AG1090" i="5"/>
  <c r="AG1091" i="5"/>
  <c r="AG1092" i="5"/>
  <c r="AG1093" i="5"/>
  <c r="AG1094" i="5"/>
  <c r="AG1095" i="5"/>
  <c r="AG1096" i="5"/>
  <c r="AG1097" i="5"/>
  <c r="AG1098" i="5"/>
  <c r="AG1099" i="5"/>
  <c r="AG1100" i="5"/>
  <c r="AG1101" i="5"/>
  <c r="AG1102" i="5"/>
  <c r="AG1103" i="5"/>
  <c r="AG1104" i="5"/>
  <c r="AG1105" i="5"/>
  <c r="AG1106" i="5"/>
  <c r="AG1107" i="5"/>
  <c r="AG1108" i="5"/>
  <c r="AG1109" i="5"/>
  <c r="AG1110" i="5"/>
  <c r="AG1111" i="5"/>
  <c r="AG1112" i="5"/>
  <c r="AG1113" i="5"/>
  <c r="AG1114" i="5"/>
  <c r="AG1115" i="5"/>
  <c r="AG1116" i="5"/>
  <c r="AG1117" i="5"/>
  <c r="AG1118" i="5"/>
  <c r="AG1119" i="5"/>
  <c r="AG1120" i="5"/>
  <c r="AG1121" i="5"/>
  <c r="AG1122" i="5"/>
  <c r="AG1123" i="5"/>
  <c r="AG1124" i="5"/>
  <c r="AG1125" i="5"/>
  <c r="AG1126" i="5"/>
  <c r="AG1127" i="5"/>
  <c r="AG1128" i="5"/>
  <c r="AG1129" i="5"/>
  <c r="AG1130" i="5"/>
  <c r="AG1131" i="5"/>
  <c r="AG1132" i="5"/>
  <c r="AG1133" i="5"/>
  <c r="AG1134" i="5"/>
  <c r="AG1135" i="5"/>
  <c r="AG1136" i="5"/>
  <c r="AG1137" i="5"/>
  <c r="AG1138" i="5"/>
  <c r="AG1139" i="5"/>
  <c r="AG1140" i="5"/>
  <c r="AG1141" i="5"/>
  <c r="AG1142"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G1249" i="5"/>
  <c r="AG1250" i="5"/>
  <c r="AG1251" i="5"/>
  <c r="AG1252" i="5"/>
  <c r="AG1253" i="5"/>
  <c r="AG1254" i="5"/>
  <c r="AG1255" i="5"/>
  <c r="AG1256" i="5"/>
  <c r="AG1257" i="5"/>
  <c r="AG1258" i="5"/>
  <c r="AG1259" i="5"/>
  <c r="AG1260" i="5"/>
  <c r="AG1261" i="5"/>
  <c r="AG1262" i="5"/>
  <c r="AG1263" i="5"/>
  <c r="AG1264" i="5"/>
  <c r="AG1265" i="5"/>
  <c r="AG1266" i="5"/>
  <c r="AG1267" i="5"/>
  <c r="AG1268" i="5"/>
  <c r="AG1269" i="5"/>
  <c r="AG1270" i="5"/>
  <c r="AG1271" i="5"/>
  <c r="AG1272" i="5"/>
  <c r="AG1273" i="5"/>
  <c r="AG1274" i="5"/>
  <c r="AG1275" i="5"/>
  <c r="AG1276" i="5"/>
  <c r="AG1277" i="5"/>
  <c r="AG1278" i="5"/>
  <c r="AG1279" i="5"/>
  <c r="AG1280" i="5"/>
  <c r="AG1281" i="5"/>
  <c r="AG1282" i="5"/>
  <c r="AG1283" i="5"/>
  <c r="AG1284" i="5"/>
  <c r="AG1285" i="5"/>
  <c r="AG1286" i="5"/>
  <c r="AG1287" i="5"/>
  <c r="AG1288" i="5"/>
  <c r="AG1289" i="5"/>
  <c r="AG1290" i="5"/>
  <c r="AG1291" i="5"/>
  <c r="AG1292" i="5"/>
  <c r="AG1293" i="5"/>
  <c r="AG1294" i="5"/>
  <c r="AG1295" i="5"/>
  <c r="AG1296" i="5"/>
  <c r="AG1297" i="5"/>
  <c r="AG1298" i="5"/>
  <c r="AG1299" i="5"/>
  <c r="AG1300" i="5"/>
  <c r="AG1301" i="5"/>
  <c r="AG1302" i="5"/>
  <c r="AG1303" i="5"/>
  <c r="AG1304" i="5"/>
  <c r="AG1305" i="5"/>
  <c r="AG1306" i="5"/>
  <c r="AG1307" i="5"/>
  <c r="AG1308" i="5"/>
  <c r="AG1309" i="5"/>
  <c r="AG1310" i="5"/>
  <c r="AG1311" i="5"/>
  <c r="AG1312" i="5"/>
  <c r="AG1313" i="5"/>
  <c r="AG1314" i="5"/>
  <c r="AG1315" i="5"/>
  <c r="AG1316" i="5"/>
  <c r="AG1317" i="5"/>
  <c r="AG1318" i="5"/>
  <c r="AG1319" i="5"/>
  <c r="AG1320" i="5"/>
  <c r="AG1321" i="5"/>
  <c r="AG1322" i="5"/>
  <c r="AG1323" i="5"/>
  <c r="AG1324" i="5"/>
  <c r="AG1325" i="5"/>
  <c r="AG1326" i="5"/>
  <c r="AG1327" i="5"/>
  <c r="AG1328" i="5"/>
  <c r="AG1329" i="5"/>
  <c r="AG1330" i="5"/>
  <c r="AG1331" i="5"/>
  <c r="AG1332" i="5"/>
  <c r="AG1333" i="5"/>
  <c r="AG1334" i="5"/>
  <c r="AG1335" i="5"/>
  <c r="AG1336" i="5"/>
  <c r="AG1337" i="5"/>
  <c r="AG1338" i="5"/>
  <c r="AG1339" i="5"/>
  <c r="AG1340" i="5"/>
  <c r="AG1341" i="5"/>
  <c r="AG1342" i="5"/>
  <c r="AG1343" i="5"/>
  <c r="AG1344" i="5"/>
  <c r="AG1345" i="5"/>
  <c r="AG1346" i="5"/>
  <c r="AG1347" i="5"/>
  <c r="AG1348" i="5"/>
  <c r="AG1349" i="5"/>
  <c r="AG1350" i="5"/>
  <c r="AG1351" i="5"/>
  <c r="AG1352" i="5"/>
  <c r="AG1353" i="5"/>
  <c r="AG1354" i="5"/>
  <c r="AG1355"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79" i="5"/>
  <c r="AG1380" i="5"/>
  <c r="AG1381" i="5"/>
  <c r="AG1382" i="5"/>
  <c r="AG1383" i="5"/>
  <c r="AG1384" i="5"/>
  <c r="AG1385" i="5"/>
  <c r="AG1386" i="5"/>
  <c r="AG1387" i="5"/>
  <c r="AG1388" i="5"/>
  <c r="AG1389" i="5"/>
  <c r="AG1390" i="5"/>
  <c r="AG1391" i="5"/>
  <c r="AG1392" i="5"/>
  <c r="AG1393" i="5"/>
  <c r="AG1394" i="5"/>
  <c r="AG1395" i="5"/>
  <c r="AG1396" i="5"/>
  <c r="AG1397" i="5"/>
  <c r="AG1398" i="5"/>
  <c r="AG1399" i="5"/>
  <c r="AG1400" i="5"/>
  <c r="AG1401" i="5"/>
  <c r="AG1402" i="5"/>
  <c r="AG1403" i="5"/>
  <c r="AG1404" i="5"/>
  <c r="AG1405" i="5"/>
  <c r="AG1406" i="5"/>
  <c r="AG1407" i="5"/>
  <c r="AG1408" i="5"/>
  <c r="AG1409" i="5"/>
  <c r="AG1410" i="5"/>
  <c r="AG1411" i="5"/>
  <c r="AG1412" i="5"/>
  <c r="AG1413" i="5"/>
  <c r="AG1414" i="5"/>
  <c r="AG1415" i="5"/>
  <c r="AG1416" i="5"/>
  <c r="AG1417" i="5"/>
  <c r="AG1418" i="5"/>
  <c r="AG1419" i="5"/>
  <c r="AG1420" i="5"/>
  <c r="AG1421" i="5"/>
  <c r="AG1422" i="5"/>
  <c r="AG1423" i="5"/>
  <c r="AG1424" i="5"/>
  <c r="AG142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426" i="5"/>
  <c r="AG1427"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5" i="5"/>
  <c r="AF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09" i="5"/>
  <c r="AF810" i="5"/>
  <c r="AF811" i="5"/>
  <c r="AF812" i="5"/>
  <c r="AF813" i="5"/>
  <c r="AF814" i="5"/>
  <c r="AF815" i="5"/>
  <c r="AF816" i="5"/>
  <c r="AF817" i="5"/>
  <c r="AF818" i="5"/>
  <c r="AF819" i="5"/>
  <c r="AF820" i="5"/>
  <c r="AF821" i="5"/>
  <c r="AF822" i="5"/>
  <c r="AF823" i="5"/>
  <c r="AF824" i="5"/>
  <c r="AF825" i="5"/>
  <c r="AF826" i="5"/>
  <c r="AF827" i="5"/>
  <c r="AF828" i="5"/>
  <c r="AF829" i="5"/>
  <c r="AF830" i="5"/>
  <c r="AF831" i="5"/>
  <c r="AF832" i="5"/>
  <c r="AF833" i="5"/>
  <c r="AF834" i="5"/>
  <c r="AF835" i="5"/>
  <c r="AF836" i="5"/>
  <c r="AF837" i="5"/>
  <c r="AF838" i="5"/>
  <c r="AF839" i="5"/>
  <c r="AF840" i="5"/>
  <c r="AF841" i="5"/>
  <c r="AF842" i="5"/>
  <c r="AF843" i="5"/>
  <c r="AF844" i="5"/>
  <c r="AF845" i="5"/>
  <c r="AF846" i="5"/>
  <c r="AF847" i="5"/>
  <c r="AF848" i="5"/>
  <c r="AF849" i="5"/>
  <c r="AF850" i="5"/>
  <c r="AF851" i="5"/>
  <c r="AF852" i="5"/>
  <c r="AF853" i="5"/>
  <c r="AF854" i="5"/>
  <c r="AF855" i="5"/>
  <c r="AF856" i="5"/>
  <c r="AF857" i="5"/>
  <c r="AF858" i="5"/>
  <c r="AF859" i="5"/>
  <c r="AF860" i="5"/>
  <c r="AF861" i="5"/>
  <c r="AF862" i="5"/>
  <c r="AF863" i="5"/>
  <c r="AF864" i="5"/>
  <c r="AF865" i="5"/>
  <c r="AF866" i="5"/>
  <c r="AF867" i="5"/>
  <c r="AF868" i="5"/>
  <c r="AF869" i="5"/>
  <c r="AF870" i="5"/>
  <c r="AF871" i="5"/>
  <c r="AF872"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899" i="5"/>
  <c r="AF900" i="5"/>
  <c r="AF901" i="5"/>
  <c r="AF902" i="5"/>
  <c r="AF903" i="5"/>
  <c r="AF904" i="5"/>
  <c r="AF905" i="5"/>
  <c r="AF906" i="5"/>
  <c r="AF907" i="5"/>
  <c r="AF908" i="5"/>
  <c r="AF909" i="5"/>
  <c r="AF910" i="5"/>
  <c r="AF911" i="5"/>
  <c r="AF912" i="5"/>
  <c r="AF913" i="5"/>
  <c r="AF914" i="5"/>
  <c r="AF915"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77" i="5"/>
  <c r="AF978" i="5"/>
  <c r="AF979" i="5"/>
  <c r="AF980" i="5"/>
  <c r="AF981" i="5"/>
  <c r="AF982" i="5"/>
  <c r="AF983" i="5"/>
  <c r="AF984" i="5"/>
  <c r="AF985" i="5"/>
  <c r="AF986" i="5"/>
  <c r="AF987" i="5"/>
  <c r="AF988" i="5"/>
  <c r="AF989" i="5"/>
  <c r="AF990" i="5"/>
  <c r="AF991" i="5"/>
  <c r="AF992" i="5"/>
  <c r="AF993"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18" i="5"/>
  <c r="AF1019" i="5"/>
  <c r="AF1020" i="5"/>
  <c r="AF1021" i="5"/>
  <c r="AF1022" i="5"/>
  <c r="AF1023" i="5"/>
  <c r="AF1024" i="5"/>
  <c r="AF1025" i="5"/>
  <c r="AF1026" i="5"/>
  <c r="AF1027" i="5"/>
  <c r="AF1028" i="5"/>
  <c r="AF1029" i="5"/>
  <c r="AF1030" i="5"/>
  <c r="AF1031" i="5"/>
  <c r="AF1032" i="5"/>
  <c r="AF1033" i="5"/>
  <c r="AF1034" i="5"/>
  <c r="AF1035" i="5"/>
  <c r="AF1036" i="5"/>
  <c r="AF1037" i="5"/>
  <c r="AF1038" i="5"/>
  <c r="AF1039" i="5"/>
  <c r="AF1040" i="5"/>
  <c r="AF1041" i="5"/>
  <c r="AF1042" i="5"/>
  <c r="AF1043" i="5"/>
  <c r="AF1044" i="5"/>
  <c r="AF1045" i="5"/>
  <c r="AF1046" i="5"/>
  <c r="AF1047" i="5"/>
  <c r="AF1048" i="5"/>
  <c r="AF1049" i="5"/>
  <c r="AF1050" i="5"/>
  <c r="AF1051" i="5"/>
  <c r="AF1052" i="5"/>
  <c r="AF1053" i="5"/>
  <c r="AF1054" i="5"/>
  <c r="AF1055" i="5"/>
  <c r="AF1056" i="5"/>
  <c r="AF1057" i="5"/>
  <c r="AF1058" i="5"/>
  <c r="AF1059" i="5"/>
  <c r="AF1060" i="5"/>
  <c r="AF1061" i="5"/>
  <c r="AF1062" i="5"/>
  <c r="AF1063" i="5"/>
  <c r="AF1064" i="5"/>
  <c r="AF1065" i="5"/>
  <c r="AF1066" i="5"/>
  <c r="AF106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089" i="5"/>
  <c r="AF1090" i="5"/>
  <c r="AF1091" i="5"/>
  <c r="AF1092" i="5"/>
  <c r="AF1093" i="5"/>
  <c r="AF1094" i="5"/>
  <c r="AF1095" i="5"/>
  <c r="AF1096" i="5"/>
  <c r="AF1097" i="5"/>
  <c r="AF1098" i="5"/>
  <c r="AF1099" i="5"/>
  <c r="AF1100" i="5"/>
  <c r="AF1101" i="5"/>
  <c r="AF1102" i="5"/>
  <c r="AF1103" i="5"/>
  <c r="AF1104" i="5"/>
  <c r="AF1105" i="5"/>
  <c r="AF1106" i="5"/>
  <c r="AF1107" i="5"/>
  <c r="AF1108" i="5"/>
  <c r="AF1109" i="5"/>
  <c r="AF1110" i="5"/>
  <c r="AF1111" i="5"/>
  <c r="AF1112" i="5"/>
  <c r="AF1113" i="5"/>
  <c r="AF1114" i="5"/>
  <c r="AF1115" i="5"/>
  <c r="AF1116" i="5"/>
  <c r="AF1117" i="5"/>
  <c r="AF1118" i="5"/>
  <c r="AF1119" i="5"/>
  <c r="AF1120" i="5"/>
  <c r="AF1121" i="5"/>
  <c r="AF1122" i="5"/>
  <c r="AF1123" i="5"/>
  <c r="AF1124" i="5"/>
  <c r="AF1125" i="5"/>
  <c r="AF1126" i="5"/>
  <c r="AF1127" i="5"/>
  <c r="AF1128" i="5"/>
  <c r="AF1129" i="5"/>
  <c r="AF1130" i="5"/>
  <c r="AF1131" i="5"/>
  <c r="AF1132" i="5"/>
  <c r="AF1133" i="5"/>
  <c r="AF1134" i="5"/>
  <c r="AF1135" i="5"/>
  <c r="AF1136" i="5"/>
  <c r="AF1137" i="5"/>
  <c r="AF1138" i="5"/>
  <c r="AF1139" i="5"/>
  <c r="AF1140" i="5"/>
  <c r="AF1141" i="5"/>
  <c r="AF1142"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49" i="5"/>
  <c r="AF1250" i="5"/>
  <c r="AF1251" i="5"/>
  <c r="AF1252" i="5"/>
  <c r="AF1253" i="5"/>
  <c r="AF1254" i="5"/>
  <c r="AF1255" i="5"/>
  <c r="AF1256" i="5"/>
  <c r="AF1257" i="5"/>
  <c r="AF1258" i="5"/>
  <c r="AF1259" i="5"/>
  <c r="AF1260" i="5"/>
  <c r="AF1261" i="5"/>
  <c r="AF1262" i="5"/>
  <c r="AF1263" i="5"/>
  <c r="AF1264" i="5"/>
  <c r="AF1265" i="5"/>
  <c r="AF1266" i="5"/>
  <c r="AF1267" i="5"/>
  <c r="AF1268" i="5"/>
  <c r="AF1269" i="5"/>
  <c r="AF1270" i="5"/>
  <c r="AF1271" i="5"/>
  <c r="AF1272" i="5"/>
  <c r="AF1273" i="5"/>
  <c r="AF1274" i="5"/>
  <c r="AF1275" i="5"/>
  <c r="AF1276" i="5"/>
  <c r="AF1277" i="5"/>
  <c r="AF1278" i="5"/>
  <c r="AF1279" i="5"/>
  <c r="AF1280" i="5"/>
  <c r="AF1281" i="5"/>
  <c r="AF1282" i="5"/>
  <c r="AF1283" i="5"/>
  <c r="AF1284" i="5"/>
  <c r="AF1285" i="5"/>
  <c r="AF1286" i="5"/>
  <c r="AF1287" i="5"/>
  <c r="AF1288" i="5"/>
  <c r="AF1289" i="5"/>
  <c r="AF1290" i="5"/>
  <c r="AF1291" i="5"/>
  <c r="AF1292" i="5"/>
  <c r="AF1293" i="5"/>
  <c r="AF1294" i="5"/>
  <c r="AF1295" i="5"/>
  <c r="AF1296" i="5"/>
  <c r="AF1297" i="5"/>
  <c r="AF1298" i="5"/>
  <c r="AF1299" i="5"/>
  <c r="AF1300" i="5"/>
  <c r="AF1301" i="5"/>
  <c r="AF1302" i="5"/>
  <c r="AF1303" i="5"/>
  <c r="AF1304" i="5"/>
  <c r="AF1305" i="5"/>
  <c r="AF1306" i="5"/>
  <c r="AF1307" i="5"/>
  <c r="AF1308" i="5"/>
  <c r="AF1309" i="5"/>
  <c r="AF1310" i="5"/>
  <c r="AF1311" i="5"/>
  <c r="AF1312" i="5"/>
  <c r="AF1313" i="5"/>
  <c r="AF1314" i="5"/>
  <c r="AF1315" i="5"/>
  <c r="AF1316" i="5"/>
  <c r="AF1317"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39" i="5"/>
  <c r="AF1340" i="5"/>
  <c r="AF1341" i="5"/>
  <c r="AF1342" i="5"/>
  <c r="AF1343" i="5"/>
  <c r="AF1344" i="5"/>
  <c r="AF1345" i="5"/>
  <c r="AF1346" i="5"/>
  <c r="AF1347" i="5"/>
  <c r="AF1348" i="5"/>
  <c r="AF1349" i="5"/>
  <c r="AF1350" i="5"/>
  <c r="AF1351" i="5"/>
  <c r="AF1352" i="5"/>
  <c r="AF1353" i="5"/>
  <c r="AF1354" i="5"/>
  <c r="AF1355"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79" i="5"/>
  <c r="AF1380" i="5"/>
  <c r="AF1381" i="5"/>
  <c r="AF1382" i="5"/>
  <c r="AF1383" i="5"/>
  <c r="AF1384" i="5"/>
  <c r="AF1385" i="5"/>
  <c r="AF1386" i="5"/>
  <c r="AF1387" i="5"/>
  <c r="AF1388" i="5"/>
  <c r="AF1389" i="5"/>
  <c r="AF1390" i="5"/>
  <c r="AF1391" i="5"/>
  <c r="AF1392" i="5"/>
  <c r="AF1393" i="5"/>
  <c r="AF1394" i="5"/>
  <c r="AF1395" i="5"/>
  <c r="AF1396" i="5"/>
  <c r="AF1397" i="5"/>
  <c r="AF1398" i="5"/>
  <c r="AF1399" i="5"/>
  <c r="AF1400" i="5"/>
  <c r="AF1401" i="5"/>
  <c r="AF1402" i="5"/>
  <c r="AF1403" i="5"/>
  <c r="AF1404" i="5"/>
  <c r="AF1405" i="5"/>
  <c r="AF1406" i="5"/>
  <c r="AF1407" i="5"/>
  <c r="AF1408" i="5"/>
  <c r="AF1409" i="5"/>
  <c r="AF1410" i="5"/>
  <c r="AF1411" i="5"/>
  <c r="AF1412" i="5"/>
  <c r="AF1413" i="5"/>
  <c r="AF1414" i="5"/>
  <c r="AF1415" i="5"/>
  <c r="AF1416" i="5"/>
  <c r="AF1417" i="5"/>
  <c r="AF1418" i="5"/>
  <c r="AF1419" i="5"/>
  <c r="AF1420" i="5"/>
  <c r="AF1421" i="5"/>
  <c r="AF1422" i="5"/>
  <c r="AF1423" i="5"/>
  <c r="AF1424" i="5"/>
  <c r="AF142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426" i="5"/>
  <c r="AF1427"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5" i="5"/>
  <c r="AE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10" i="5"/>
  <c r="AE811" i="5"/>
  <c r="AE812" i="5"/>
  <c r="AE813" i="5"/>
  <c r="AE814" i="5"/>
  <c r="AE815" i="5"/>
  <c r="AE816" i="5"/>
  <c r="AE817" i="5"/>
  <c r="AE818" i="5"/>
  <c r="AE819" i="5"/>
  <c r="AE820" i="5"/>
  <c r="AE821" i="5"/>
  <c r="AE822" i="5"/>
  <c r="AE823" i="5"/>
  <c r="AE824" i="5"/>
  <c r="AE825" i="5"/>
  <c r="AE826" i="5"/>
  <c r="AE827" i="5"/>
  <c r="AE828" i="5"/>
  <c r="AE829" i="5"/>
  <c r="AE830" i="5"/>
  <c r="AE831" i="5"/>
  <c r="AE832" i="5"/>
  <c r="AE833" i="5"/>
  <c r="AE834" i="5"/>
  <c r="AE835" i="5"/>
  <c r="AE836" i="5"/>
  <c r="AE837" i="5"/>
  <c r="AE838" i="5"/>
  <c r="AE839" i="5"/>
  <c r="AE840" i="5"/>
  <c r="AE841" i="5"/>
  <c r="AE842" i="5"/>
  <c r="AE843" i="5"/>
  <c r="AE844" i="5"/>
  <c r="AE845" i="5"/>
  <c r="AE846" i="5"/>
  <c r="AE847" i="5"/>
  <c r="AE848" i="5"/>
  <c r="AE849" i="5"/>
  <c r="AE850" i="5"/>
  <c r="AE851" i="5"/>
  <c r="AE852" i="5"/>
  <c r="AE853" i="5"/>
  <c r="AE854" i="5"/>
  <c r="AE855" i="5"/>
  <c r="AE856" i="5"/>
  <c r="AE857" i="5"/>
  <c r="AE858" i="5"/>
  <c r="AE859" i="5"/>
  <c r="AE860" i="5"/>
  <c r="AE861" i="5"/>
  <c r="AE862" i="5"/>
  <c r="AE863" i="5"/>
  <c r="AE864" i="5"/>
  <c r="AE865" i="5"/>
  <c r="AE866" i="5"/>
  <c r="AE867" i="5"/>
  <c r="AE868" i="5"/>
  <c r="AE869" i="5"/>
  <c r="AE870" i="5"/>
  <c r="AE871" i="5"/>
  <c r="AE872"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E900" i="5"/>
  <c r="AE901" i="5"/>
  <c r="AE902" i="5"/>
  <c r="AE903" i="5"/>
  <c r="AE904" i="5"/>
  <c r="AE905" i="5"/>
  <c r="AE906" i="5"/>
  <c r="AE907" i="5"/>
  <c r="AE908" i="5"/>
  <c r="AE909" i="5"/>
  <c r="AE910" i="5"/>
  <c r="AE911" i="5"/>
  <c r="AE912" i="5"/>
  <c r="AE913" i="5"/>
  <c r="AE914" i="5"/>
  <c r="AE915"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E978" i="5"/>
  <c r="AE979" i="5"/>
  <c r="AE980" i="5"/>
  <c r="AE981" i="5"/>
  <c r="AE982" i="5"/>
  <c r="AE983" i="5"/>
  <c r="AE984" i="5"/>
  <c r="AE985" i="5"/>
  <c r="AE986" i="5"/>
  <c r="AE987" i="5"/>
  <c r="AE988" i="5"/>
  <c r="AE989" i="5"/>
  <c r="AE990" i="5"/>
  <c r="AE991" i="5"/>
  <c r="AE992" i="5"/>
  <c r="AE993" i="5"/>
  <c r="AE994" i="5"/>
  <c r="AE995" i="5"/>
  <c r="AE996" i="5"/>
  <c r="AE997" i="5"/>
  <c r="AE998" i="5"/>
  <c r="AE999" i="5"/>
  <c r="AE1000" i="5"/>
  <c r="AE1001" i="5"/>
  <c r="AE1002" i="5"/>
  <c r="AE1003" i="5"/>
  <c r="AE1004" i="5"/>
  <c r="AE1005" i="5"/>
  <c r="AE1006" i="5"/>
  <c r="AE1007" i="5"/>
  <c r="AE1008" i="5"/>
  <c r="AE1009" i="5"/>
  <c r="AE1010" i="5"/>
  <c r="AE1011" i="5"/>
  <c r="AE1012" i="5"/>
  <c r="AE1013" i="5"/>
  <c r="AE1014" i="5"/>
  <c r="AE1015" i="5"/>
  <c r="AE1016" i="5"/>
  <c r="AE1017" i="5"/>
  <c r="AE1018" i="5"/>
  <c r="AE1019" i="5"/>
  <c r="AE1020" i="5"/>
  <c r="AE1021" i="5"/>
  <c r="AE1022" i="5"/>
  <c r="AE1023" i="5"/>
  <c r="AE1024" i="5"/>
  <c r="AE1025" i="5"/>
  <c r="AE1026" i="5"/>
  <c r="AE1027" i="5"/>
  <c r="AE1028" i="5"/>
  <c r="AE1029" i="5"/>
  <c r="AE1030" i="5"/>
  <c r="AE1031" i="5"/>
  <c r="AE1032" i="5"/>
  <c r="AE1033" i="5"/>
  <c r="AE1034" i="5"/>
  <c r="AE1035" i="5"/>
  <c r="AE1036" i="5"/>
  <c r="AE1037" i="5"/>
  <c r="AE1038" i="5"/>
  <c r="AE1039" i="5"/>
  <c r="AE1040" i="5"/>
  <c r="AE1041" i="5"/>
  <c r="AE1042" i="5"/>
  <c r="AE1043" i="5"/>
  <c r="AE1044" i="5"/>
  <c r="AE1045" i="5"/>
  <c r="AE1046" i="5"/>
  <c r="AE1047" i="5"/>
  <c r="AE1048" i="5"/>
  <c r="AE1049" i="5"/>
  <c r="AE1050" i="5"/>
  <c r="AE1051" i="5"/>
  <c r="AE1052" i="5"/>
  <c r="AE1053" i="5"/>
  <c r="AE1054" i="5"/>
  <c r="AE1055" i="5"/>
  <c r="AE1056" i="5"/>
  <c r="AE1057" i="5"/>
  <c r="AE1058" i="5"/>
  <c r="AE1059" i="5"/>
  <c r="AE1060" i="5"/>
  <c r="AE1061" i="5"/>
  <c r="AE1062" i="5"/>
  <c r="AE1063" i="5"/>
  <c r="AE1064" i="5"/>
  <c r="AE1065" i="5"/>
  <c r="AE1066" i="5"/>
  <c r="AE1067"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E1090" i="5"/>
  <c r="AE1091" i="5"/>
  <c r="AE1092" i="5"/>
  <c r="AE1093" i="5"/>
  <c r="AE1094" i="5"/>
  <c r="AE1095" i="5"/>
  <c r="AE1096" i="5"/>
  <c r="AE1097" i="5"/>
  <c r="AE1098" i="5"/>
  <c r="AE1099" i="5"/>
  <c r="AE1100" i="5"/>
  <c r="AE1101" i="5"/>
  <c r="AE1102" i="5"/>
  <c r="AE1103" i="5"/>
  <c r="AE1104" i="5"/>
  <c r="AE1105"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127" i="5"/>
  <c r="AE1128" i="5"/>
  <c r="AE1129" i="5"/>
  <c r="AE1130" i="5"/>
  <c r="AE1131" i="5"/>
  <c r="AE1132" i="5"/>
  <c r="AE1133" i="5"/>
  <c r="AE1134" i="5"/>
  <c r="AE1135" i="5"/>
  <c r="AE1136" i="5"/>
  <c r="AE1137" i="5"/>
  <c r="AE1138" i="5"/>
  <c r="AE1139" i="5"/>
  <c r="AE1140" i="5"/>
  <c r="AE1141" i="5"/>
  <c r="AE1142"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E1250" i="5"/>
  <c r="AE1251" i="5"/>
  <c r="AE1252" i="5"/>
  <c r="AE1253" i="5"/>
  <c r="AE1254" i="5"/>
  <c r="AE1255" i="5"/>
  <c r="AE1256" i="5"/>
  <c r="AE1257" i="5"/>
  <c r="AE1258" i="5"/>
  <c r="AE1259" i="5"/>
  <c r="AE1260" i="5"/>
  <c r="AE1261" i="5"/>
  <c r="AE1262" i="5"/>
  <c r="AE1263" i="5"/>
  <c r="AE1264" i="5"/>
  <c r="AE1265" i="5"/>
  <c r="AE1266" i="5"/>
  <c r="AE1267" i="5"/>
  <c r="AE1268" i="5"/>
  <c r="AE1269" i="5"/>
  <c r="AE1270" i="5"/>
  <c r="AE1271" i="5"/>
  <c r="AE1272" i="5"/>
  <c r="AE1273" i="5"/>
  <c r="AE1274" i="5"/>
  <c r="AE1275" i="5"/>
  <c r="AE1276" i="5"/>
  <c r="AE1277" i="5"/>
  <c r="AE1278" i="5"/>
  <c r="AE1279" i="5"/>
  <c r="AE1280" i="5"/>
  <c r="AE1281" i="5"/>
  <c r="AE1282" i="5"/>
  <c r="AE1283" i="5"/>
  <c r="AE1284" i="5"/>
  <c r="AE1285" i="5"/>
  <c r="AE1286" i="5"/>
  <c r="AE1287" i="5"/>
  <c r="AE1288" i="5"/>
  <c r="AE1289" i="5"/>
  <c r="AE1290" i="5"/>
  <c r="AE1291" i="5"/>
  <c r="AE1292" i="5"/>
  <c r="AE1293" i="5"/>
  <c r="AE1294" i="5"/>
  <c r="AE1295" i="5"/>
  <c r="AE1296" i="5"/>
  <c r="AE1297" i="5"/>
  <c r="AE1298" i="5"/>
  <c r="AE1299" i="5"/>
  <c r="AE1300" i="5"/>
  <c r="AE1301" i="5"/>
  <c r="AE1302" i="5"/>
  <c r="AE1303" i="5"/>
  <c r="AE1304" i="5"/>
  <c r="AE1305" i="5"/>
  <c r="AE1306" i="5"/>
  <c r="AE1307" i="5"/>
  <c r="AE1308" i="5"/>
  <c r="AE1309" i="5"/>
  <c r="AE1310" i="5"/>
  <c r="AE1311" i="5"/>
  <c r="AE1312" i="5"/>
  <c r="AE1313" i="5"/>
  <c r="AE1314" i="5"/>
  <c r="AE1315" i="5"/>
  <c r="AE1316" i="5"/>
  <c r="AE1317"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40" i="5"/>
  <c r="AE1341" i="5"/>
  <c r="AE1342" i="5"/>
  <c r="AE1343" i="5"/>
  <c r="AE1344" i="5"/>
  <c r="AE1345" i="5"/>
  <c r="AE1346" i="5"/>
  <c r="AE1347" i="5"/>
  <c r="AE1348" i="5"/>
  <c r="AE1349" i="5"/>
  <c r="AE1350" i="5"/>
  <c r="AE1351" i="5"/>
  <c r="AE1352" i="5"/>
  <c r="AE1353" i="5"/>
  <c r="AE1354" i="5"/>
  <c r="AE1355"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80" i="5"/>
  <c r="AE1381" i="5"/>
  <c r="AE1382" i="5"/>
  <c r="AE1383" i="5"/>
  <c r="AE1384" i="5"/>
  <c r="AE1385" i="5"/>
  <c r="AE1386" i="5"/>
  <c r="AE1387" i="5"/>
  <c r="AE1388" i="5"/>
  <c r="AE1389" i="5"/>
  <c r="AE1390" i="5"/>
  <c r="AE1391" i="5"/>
  <c r="AE1392" i="5"/>
  <c r="AE1393" i="5"/>
  <c r="AE1394" i="5"/>
  <c r="AE1395" i="5"/>
  <c r="AE1396" i="5"/>
  <c r="AE1397" i="5"/>
  <c r="AE1398" i="5"/>
  <c r="AE1399" i="5"/>
  <c r="AE1400" i="5"/>
  <c r="AE1401" i="5"/>
  <c r="AE1402" i="5"/>
  <c r="AE1403" i="5"/>
  <c r="AE1404" i="5"/>
  <c r="AE1405" i="5"/>
  <c r="AE1406" i="5"/>
  <c r="AE1407" i="5"/>
  <c r="AE1408" i="5"/>
  <c r="AE1409" i="5"/>
  <c r="AE1410" i="5"/>
  <c r="AE1411" i="5"/>
  <c r="AE1412" i="5"/>
  <c r="AE1413" i="5"/>
  <c r="AE1414" i="5"/>
  <c r="AE1415" i="5"/>
  <c r="AE1416" i="5"/>
  <c r="AE1417" i="5"/>
  <c r="AE1418" i="5"/>
  <c r="AE1419" i="5"/>
  <c r="AE1420" i="5"/>
  <c r="AE1421" i="5"/>
  <c r="AE1422" i="5"/>
  <c r="AE1423" i="5"/>
  <c r="AE1424" i="5"/>
  <c r="AE142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426" i="5"/>
  <c r="AE1427"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49" i="5"/>
  <c r="AD450" i="5"/>
  <c r="AD451" i="5"/>
  <c r="AD452" i="5"/>
  <c r="AD453" i="5"/>
  <c r="AD454" i="5"/>
  <c r="AD455" i="5"/>
  <c r="AD456" i="5"/>
  <c r="AD457" i="5"/>
  <c r="AD458" i="5"/>
  <c r="AD459" i="5"/>
  <c r="AD460" i="5"/>
  <c r="AD461" i="5"/>
  <c r="AD462" i="5"/>
  <c r="AD463" i="5"/>
  <c r="AD464" i="5"/>
  <c r="AD465" i="5"/>
  <c r="AD466" i="5"/>
  <c r="AD467" i="5"/>
  <c r="AD468" i="5"/>
  <c r="AD469" i="5"/>
  <c r="AD470" i="5"/>
  <c r="AD471" i="5"/>
  <c r="AD472" i="5"/>
  <c r="AD473" i="5"/>
  <c r="AD474" i="5"/>
  <c r="AD475" i="5"/>
  <c r="AD476" i="5"/>
  <c r="AD477" i="5"/>
  <c r="AD478" i="5"/>
  <c r="AD479" i="5"/>
  <c r="AD480" i="5"/>
  <c r="AD481" i="5"/>
  <c r="AD482" i="5"/>
  <c r="AD483" i="5"/>
  <c r="AD484" i="5"/>
  <c r="AD485" i="5"/>
  <c r="AD486" i="5"/>
  <c r="AD487" i="5"/>
  <c r="AD488" i="5"/>
  <c r="AD489" i="5"/>
  <c r="AD490" i="5"/>
  <c r="AD491" i="5"/>
  <c r="AD492" i="5"/>
  <c r="AD493" i="5"/>
  <c r="AD494" i="5"/>
  <c r="AD495" i="5"/>
  <c r="AD496" i="5"/>
  <c r="AD497" i="5"/>
  <c r="AD498" i="5"/>
  <c r="AD499" i="5"/>
  <c r="AD500" i="5"/>
  <c r="AD501" i="5"/>
  <c r="AD502" i="5"/>
  <c r="AD503" i="5"/>
  <c r="AD504" i="5"/>
  <c r="AD505" i="5"/>
  <c r="AD506" i="5"/>
  <c r="AD507" i="5"/>
  <c r="AD508" i="5"/>
  <c r="AD509" i="5"/>
  <c r="AD510" i="5"/>
  <c r="AD511" i="5"/>
  <c r="AD512" i="5"/>
  <c r="AD513" i="5"/>
  <c r="AD514" i="5"/>
  <c r="AD515" i="5"/>
  <c r="AD516" i="5"/>
  <c r="AD517" i="5"/>
  <c r="AD518" i="5"/>
  <c r="AD519" i="5"/>
  <c r="AD520" i="5"/>
  <c r="AD521" i="5"/>
  <c r="AD522" i="5"/>
  <c r="AD523" i="5"/>
  <c r="AD524" i="5"/>
  <c r="AD525" i="5"/>
  <c r="AD526" i="5"/>
  <c r="AD527" i="5"/>
  <c r="AD528" i="5"/>
  <c r="AD529" i="5"/>
  <c r="AD530" i="5"/>
  <c r="AD531" i="5"/>
  <c r="AD532" i="5"/>
  <c r="AD533" i="5"/>
  <c r="AD534" i="5"/>
  <c r="AD535" i="5"/>
  <c r="AD536" i="5"/>
  <c r="AD537" i="5"/>
  <c r="AD538" i="5"/>
  <c r="AD539" i="5"/>
  <c r="AD540" i="5"/>
  <c r="AD541" i="5"/>
  <c r="AD542" i="5"/>
  <c r="AD543" i="5"/>
  <c r="AD544" i="5"/>
  <c r="AD545" i="5"/>
  <c r="AD546" i="5"/>
  <c r="AD547" i="5"/>
  <c r="AD548" i="5"/>
  <c r="AD549" i="5"/>
  <c r="AD550" i="5"/>
  <c r="AD551" i="5"/>
  <c r="AD552" i="5"/>
  <c r="AD553" i="5"/>
  <c r="AD554" i="5"/>
  <c r="AD555" i="5"/>
  <c r="AD556" i="5"/>
  <c r="AD557" i="5"/>
  <c r="AD558" i="5"/>
  <c r="AD559" i="5"/>
  <c r="AD560" i="5"/>
  <c r="AD561" i="5"/>
  <c r="AD562" i="5"/>
  <c r="AD563" i="5"/>
  <c r="AD564" i="5"/>
  <c r="AD565" i="5"/>
  <c r="AD566" i="5"/>
  <c r="AD567" i="5"/>
  <c r="AD568" i="5"/>
  <c r="AD569" i="5"/>
  <c r="AD570" i="5"/>
  <c r="AD571" i="5"/>
  <c r="AD572" i="5"/>
  <c r="AD573" i="5"/>
  <c r="AD574" i="5"/>
  <c r="AD575" i="5"/>
  <c r="AD576" i="5"/>
  <c r="AD577" i="5"/>
  <c r="AD578" i="5"/>
  <c r="AD579" i="5"/>
  <c r="AD580" i="5"/>
  <c r="AD581" i="5"/>
  <c r="AD582" i="5"/>
  <c r="AD583" i="5"/>
  <c r="AD584" i="5"/>
  <c r="AD585" i="5"/>
  <c r="AD586" i="5"/>
  <c r="AD587" i="5"/>
  <c r="AD588" i="5"/>
  <c r="AD589" i="5"/>
  <c r="AD590" i="5"/>
  <c r="AD591" i="5"/>
  <c r="AD592" i="5"/>
  <c r="AD593" i="5"/>
  <c r="AD594" i="5"/>
  <c r="AD595" i="5"/>
  <c r="AD596" i="5"/>
  <c r="AD597" i="5"/>
  <c r="AD598" i="5"/>
  <c r="AD599" i="5"/>
  <c r="AD600" i="5"/>
  <c r="AD601" i="5"/>
  <c r="AD602" i="5"/>
  <c r="AD603" i="5"/>
  <c r="AD604" i="5"/>
  <c r="AD605" i="5"/>
  <c r="AD606" i="5"/>
  <c r="AD607" i="5"/>
  <c r="AD608" i="5"/>
  <c r="AD609" i="5"/>
  <c r="AD610" i="5"/>
  <c r="AD611" i="5"/>
  <c r="AD612" i="5"/>
  <c r="AD613" i="5"/>
  <c r="AD614" i="5"/>
  <c r="AD615" i="5"/>
  <c r="AD616" i="5"/>
  <c r="AD5"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617" i="5"/>
  <c r="AD618" i="5"/>
  <c r="AD619" i="5"/>
  <c r="AD620" i="5"/>
  <c r="AD621" i="5"/>
  <c r="AD622" i="5"/>
  <c r="AD623" i="5"/>
  <c r="AD624" i="5"/>
  <c r="AD625" i="5"/>
  <c r="AD626" i="5"/>
  <c r="AD627" i="5"/>
  <c r="AD628" i="5"/>
  <c r="AD629" i="5"/>
  <c r="AD630" i="5"/>
  <c r="AD631" i="5"/>
  <c r="AD632" i="5"/>
  <c r="AD633" i="5"/>
  <c r="AD634" i="5"/>
  <c r="AD635" i="5"/>
  <c r="AD636" i="5"/>
  <c r="AD637" i="5"/>
  <c r="AD638" i="5"/>
  <c r="AD639" i="5"/>
  <c r="AD640" i="5"/>
  <c r="AD641" i="5"/>
  <c r="AD642" i="5"/>
  <c r="AD643" i="5"/>
  <c r="AD644" i="5"/>
  <c r="AD645" i="5"/>
  <c r="AD646" i="5"/>
  <c r="AD647" i="5"/>
  <c r="AD648" i="5"/>
  <c r="AD649" i="5"/>
  <c r="AD650" i="5"/>
  <c r="AD651" i="5"/>
  <c r="AD652" i="5"/>
  <c r="AD653" i="5"/>
  <c r="AD654" i="5"/>
  <c r="AD655" i="5"/>
  <c r="AD656" i="5"/>
  <c r="AD657" i="5"/>
  <c r="AD658" i="5"/>
  <c r="AD659" i="5"/>
  <c r="AD660" i="5"/>
  <c r="AD661" i="5"/>
  <c r="AD662" i="5"/>
  <c r="AD663" i="5"/>
  <c r="AD664" i="5"/>
  <c r="AD665" i="5"/>
  <c r="AD666" i="5"/>
  <c r="AD667" i="5"/>
  <c r="AD668" i="5"/>
  <c r="AD669" i="5"/>
  <c r="AD670" i="5"/>
  <c r="AD671" i="5"/>
  <c r="AD672" i="5"/>
  <c r="AD673" i="5"/>
  <c r="AD674" i="5"/>
  <c r="AD675" i="5"/>
  <c r="AD676" i="5"/>
  <c r="AD677" i="5"/>
  <c r="AD678" i="5"/>
  <c r="AD679" i="5"/>
  <c r="AD680" i="5"/>
  <c r="AD681" i="5"/>
  <c r="AD682" i="5"/>
  <c r="AD683" i="5"/>
  <c r="AD684" i="5"/>
  <c r="AD685" i="5"/>
  <c r="AD686" i="5"/>
  <c r="AD687" i="5"/>
  <c r="AD688" i="5"/>
  <c r="AD689" i="5"/>
  <c r="AD690" i="5"/>
  <c r="AD691" i="5"/>
  <c r="AD692" i="5"/>
  <c r="AD693" i="5"/>
  <c r="AD694" i="5"/>
  <c r="AD695" i="5"/>
  <c r="AD696" i="5"/>
  <c r="AD697" i="5"/>
  <c r="AD698" i="5"/>
  <c r="AD699" i="5"/>
  <c r="AD700" i="5"/>
  <c r="AD701" i="5"/>
  <c r="AD702" i="5"/>
  <c r="AD703" i="5"/>
  <c r="AD704" i="5"/>
  <c r="AD705" i="5"/>
  <c r="AD706" i="5"/>
  <c r="AD707" i="5"/>
  <c r="AD708" i="5"/>
  <c r="AD709" i="5"/>
  <c r="AD710" i="5"/>
  <c r="AD711" i="5"/>
  <c r="AD712" i="5"/>
  <c r="AD713" i="5"/>
  <c r="AD714" i="5"/>
  <c r="AD715" i="5"/>
  <c r="AD716" i="5"/>
  <c r="AD717" i="5"/>
  <c r="AD718" i="5"/>
  <c r="AD719" i="5"/>
  <c r="AD720" i="5"/>
  <c r="AD721" i="5"/>
  <c r="AD722" i="5"/>
  <c r="AD723" i="5"/>
  <c r="AD724" i="5"/>
  <c r="AD725" i="5"/>
  <c r="AD726" i="5"/>
  <c r="AD727" i="5"/>
  <c r="AD728" i="5"/>
  <c r="AD729" i="5"/>
  <c r="AD730" i="5"/>
  <c r="AD731" i="5"/>
  <c r="AD732" i="5"/>
  <c r="AD733" i="5"/>
  <c r="AD734" i="5"/>
  <c r="AD735" i="5"/>
  <c r="AD736" i="5"/>
  <c r="AD737" i="5"/>
  <c r="AD738" i="5"/>
  <c r="AD739" i="5"/>
  <c r="AD740" i="5"/>
  <c r="AD741" i="5"/>
  <c r="AD742" i="5"/>
  <c r="AD743" i="5"/>
  <c r="AD744" i="5"/>
  <c r="AD745" i="5"/>
  <c r="AD746" i="5"/>
  <c r="AD747" i="5"/>
  <c r="AD748" i="5"/>
  <c r="AD749" i="5"/>
  <c r="AD750" i="5"/>
  <c r="AD751" i="5"/>
  <c r="AD752" i="5"/>
  <c r="AD753" i="5"/>
  <c r="AD754" i="5"/>
  <c r="AD755" i="5"/>
  <c r="AD756" i="5"/>
  <c r="AD757" i="5"/>
  <c r="AD758" i="5"/>
  <c r="AD759" i="5"/>
  <c r="AD760" i="5"/>
  <c r="AD761" i="5"/>
  <c r="AD762" i="5"/>
  <c r="AD763" i="5"/>
  <c r="AD764"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AD809" i="5"/>
  <c r="AD810" i="5"/>
  <c r="AD811" i="5"/>
  <c r="AD812" i="5"/>
  <c r="AD813" i="5"/>
  <c r="AD814" i="5"/>
  <c r="AD815" i="5"/>
  <c r="AD816" i="5"/>
  <c r="AD817" i="5"/>
  <c r="AD818" i="5"/>
  <c r="AD819" i="5"/>
  <c r="AD820" i="5"/>
  <c r="AD821" i="5"/>
  <c r="AD822" i="5"/>
  <c r="AD823" i="5"/>
  <c r="AD824" i="5"/>
  <c r="AD825" i="5"/>
  <c r="AD826" i="5"/>
  <c r="AD827" i="5"/>
  <c r="AD828" i="5"/>
  <c r="AD829" i="5"/>
  <c r="AD830" i="5"/>
  <c r="AD831" i="5"/>
  <c r="AD832" i="5"/>
  <c r="AD833" i="5"/>
  <c r="AD834" i="5"/>
  <c r="AD835" i="5"/>
  <c r="AD836" i="5"/>
  <c r="AD837" i="5"/>
  <c r="AD838" i="5"/>
  <c r="AD839" i="5"/>
  <c r="AD840" i="5"/>
  <c r="AD841" i="5"/>
  <c r="AD842" i="5"/>
  <c r="AD843" i="5"/>
  <c r="AD844" i="5"/>
  <c r="AD845" i="5"/>
  <c r="AD846" i="5"/>
  <c r="AD847" i="5"/>
  <c r="AD848" i="5"/>
  <c r="AD849" i="5"/>
  <c r="AD850" i="5"/>
  <c r="AD851" i="5"/>
  <c r="AD852" i="5"/>
  <c r="AD853" i="5"/>
  <c r="AD854" i="5"/>
  <c r="AD855" i="5"/>
  <c r="AD856" i="5"/>
  <c r="AD857" i="5"/>
  <c r="AD858" i="5"/>
  <c r="AD859" i="5"/>
  <c r="AD860" i="5"/>
  <c r="AD861" i="5"/>
  <c r="AD862" i="5"/>
  <c r="AD863" i="5"/>
  <c r="AD864" i="5"/>
  <c r="AD865" i="5"/>
  <c r="AD866" i="5"/>
  <c r="AD867" i="5"/>
  <c r="AD868" i="5"/>
  <c r="AD869" i="5"/>
  <c r="AD870" i="5"/>
  <c r="AD871" i="5"/>
  <c r="AD872" i="5"/>
  <c r="AD873" i="5"/>
  <c r="AD874" i="5"/>
  <c r="AD875" i="5"/>
  <c r="AD876" i="5"/>
  <c r="AD877" i="5"/>
  <c r="AD878" i="5"/>
  <c r="AD879" i="5"/>
  <c r="AD880" i="5"/>
  <c r="AD881" i="5"/>
  <c r="AD882" i="5"/>
  <c r="AD883" i="5"/>
  <c r="AD884" i="5"/>
  <c r="AD885" i="5"/>
  <c r="AD886" i="5"/>
  <c r="AD887" i="5"/>
  <c r="AD888" i="5"/>
  <c r="AD889" i="5"/>
  <c r="AD890" i="5"/>
  <c r="AD891" i="5"/>
  <c r="AD892" i="5"/>
  <c r="AD893" i="5"/>
  <c r="AD894" i="5"/>
  <c r="AD895" i="5"/>
  <c r="AD896" i="5"/>
  <c r="AD897" i="5"/>
  <c r="AD898" i="5"/>
  <c r="AD899" i="5"/>
  <c r="AD900" i="5"/>
  <c r="AD901" i="5"/>
  <c r="AD902" i="5"/>
  <c r="AD903" i="5"/>
  <c r="AD904" i="5"/>
  <c r="AD905" i="5"/>
  <c r="AD906" i="5"/>
  <c r="AD907" i="5"/>
  <c r="AD908" i="5"/>
  <c r="AD909" i="5"/>
  <c r="AD910" i="5"/>
  <c r="AD911" i="5"/>
  <c r="AD912" i="5"/>
  <c r="AD913" i="5"/>
  <c r="AD914" i="5"/>
  <c r="AD915" i="5"/>
  <c r="AD916" i="5"/>
  <c r="AD917" i="5"/>
  <c r="AD918" i="5"/>
  <c r="AD919" i="5"/>
  <c r="AD920" i="5"/>
  <c r="AD921" i="5"/>
  <c r="AD922" i="5"/>
  <c r="AD923" i="5"/>
  <c r="AD924" i="5"/>
  <c r="AD925" i="5"/>
  <c r="AD926" i="5"/>
  <c r="AD927" i="5"/>
  <c r="AD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3" i="5"/>
  <c r="AD954" i="5"/>
  <c r="AD955" i="5"/>
  <c r="AD956" i="5"/>
  <c r="AD957" i="5"/>
  <c r="AD958" i="5"/>
  <c r="AD959" i="5"/>
  <c r="AD960" i="5"/>
  <c r="AD961" i="5"/>
  <c r="AD962" i="5"/>
  <c r="AD963" i="5"/>
  <c r="AD964" i="5"/>
  <c r="AD965" i="5"/>
  <c r="AD966" i="5"/>
  <c r="AD967" i="5"/>
  <c r="AD968" i="5"/>
  <c r="AD969" i="5"/>
  <c r="AD970" i="5"/>
  <c r="AD971" i="5"/>
  <c r="AD972" i="5"/>
  <c r="AD973" i="5"/>
  <c r="AD974" i="5"/>
  <c r="AD975" i="5"/>
  <c r="AD976" i="5"/>
  <c r="AD977" i="5"/>
  <c r="AD978" i="5"/>
  <c r="AD979" i="5"/>
  <c r="AD980" i="5"/>
  <c r="AD981" i="5"/>
  <c r="AD982" i="5"/>
  <c r="AD983" i="5"/>
  <c r="AD984" i="5"/>
  <c r="AD985" i="5"/>
  <c r="AD986" i="5"/>
  <c r="AD987" i="5"/>
  <c r="AD988" i="5"/>
  <c r="AD989" i="5"/>
  <c r="AD990" i="5"/>
  <c r="AD991" i="5"/>
  <c r="AD992" i="5"/>
  <c r="AD993" i="5"/>
  <c r="AD994" i="5"/>
  <c r="AD995" i="5"/>
  <c r="AD996" i="5"/>
  <c r="AD997" i="5"/>
  <c r="AD998" i="5"/>
  <c r="AD999" i="5"/>
  <c r="AD1000" i="5"/>
  <c r="AD1001" i="5"/>
  <c r="AD1002" i="5"/>
  <c r="AD1003" i="5"/>
  <c r="AD1004" i="5"/>
  <c r="AD1005" i="5"/>
  <c r="AD1006" i="5"/>
  <c r="AD1007" i="5"/>
  <c r="AD1008" i="5"/>
  <c r="AD1009" i="5"/>
  <c r="AD1010" i="5"/>
  <c r="AD1011" i="5"/>
  <c r="AD1012" i="5"/>
  <c r="AD1013" i="5"/>
  <c r="AD1014" i="5"/>
  <c r="AD1015" i="5"/>
  <c r="AD1016" i="5"/>
  <c r="AD1017" i="5"/>
  <c r="AD1018" i="5"/>
  <c r="AD1019" i="5"/>
  <c r="AD1020" i="5"/>
  <c r="AD1021" i="5"/>
  <c r="AD1022" i="5"/>
  <c r="AD1023" i="5"/>
  <c r="AD1024" i="5"/>
  <c r="AD1025" i="5"/>
  <c r="AD1026" i="5"/>
  <c r="AD1027" i="5"/>
  <c r="AD1028" i="5"/>
  <c r="AD1029" i="5"/>
  <c r="AD1030" i="5"/>
  <c r="AD1031" i="5"/>
  <c r="AD1032" i="5"/>
  <c r="AD1033" i="5"/>
  <c r="AD1034" i="5"/>
  <c r="AD1035" i="5"/>
  <c r="AD1036" i="5"/>
  <c r="AD1037" i="5"/>
  <c r="AD1038" i="5"/>
  <c r="AD1039" i="5"/>
  <c r="AD1040" i="5"/>
  <c r="AD1041" i="5"/>
  <c r="AD1042" i="5"/>
  <c r="AD1043" i="5"/>
  <c r="AD1044" i="5"/>
  <c r="AD1045" i="5"/>
  <c r="AD1046" i="5"/>
  <c r="AD1047" i="5"/>
  <c r="AD1048" i="5"/>
  <c r="AD1049" i="5"/>
  <c r="AD1050" i="5"/>
  <c r="AD1051" i="5"/>
  <c r="AD1052" i="5"/>
  <c r="AD1053" i="5"/>
  <c r="AD1054" i="5"/>
  <c r="AD1055" i="5"/>
  <c r="AD1056" i="5"/>
  <c r="AD1057" i="5"/>
  <c r="AD1058" i="5"/>
  <c r="AD1059" i="5"/>
  <c r="AD1060" i="5"/>
  <c r="AD1061" i="5"/>
  <c r="AD1062" i="5"/>
  <c r="AD1063" i="5"/>
  <c r="AD1064" i="5"/>
  <c r="AD1065" i="5"/>
  <c r="AD1066" i="5"/>
  <c r="AD1067" i="5"/>
  <c r="AD1068" i="5"/>
  <c r="AD1069" i="5"/>
  <c r="AD1070" i="5"/>
  <c r="AD1071" i="5"/>
  <c r="AD1072" i="5"/>
  <c r="AD1073" i="5"/>
  <c r="AD1074" i="5"/>
  <c r="AD1075" i="5"/>
  <c r="AD1076" i="5"/>
  <c r="AD1077" i="5"/>
  <c r="AD1078" i="5"/>
  <c r="AD1079" i="5"/>
  <c r="AD1080" i="5"/>
  <c r="AD1081" i="5"/>
  <c r="AD1082" i="5"/>
  <c r="AD1083" i="5"/>
  <c r="AD1084" i="5"/>
  <c r="AD1085" i="5"/>
  <c r="AD1086" i="5"/>
  <c r="AD1087" i="5"/>
  <c r="AD1088" i="5"/>
  <c r="AD1089" i="5"/>
  <c r="AD1090" i="5"/>
  <c r="AD1091" i="5"/>
  <c r="AD1092" i="5"/>
  <c r="AD1093" i="5"/>
  <c r="AD1094" i="5"/>
  <c r="AD1095" i="5"/>
  <c r="AD1096" i="5"/>
  <c r="AD1097" i="5"/>
  <c r="AD1098" i="5"/>
  <c r="AD1099" i="5"/>
  <c r="AD1100" i="5"/>
  <c r="AD1101" i="5"/>
  <c r="AD1102" i="5"/>
  <c r="AD1103" i="5"/>
  <c r="AD1104" i="5"/>
  <c r="AD1105" i="5"/>
  <c r="AD1106" i="5"/>
  <c r="AD1107" i="5"/>
  <c r="AD1108" i="5"/>
  <c r="AD1109" i="5"/>
  <c r="AD1110" i="5"/>
  <c r="AD1111" i="5"/>
  <c r="AD1112" i="5"/>
  <c r="AD1113" i="5"/>
  <c r="AD1114" i="5"/>
  <c r="AD1115" i="5"/>
  <c r="AD1116" i="5"/>
  <c r="AD1117" i="5"/>
  <c r="AD1118" i="5"/>
  <c r="AD1119" i="5"/>
  <c r="AD1120" i="5"/>
  <c r="AD1121" i="5"/>
  <c r="AD1122" i="5"/>
  <c r="AD1123" i="5"/>
  <c r="AD1124" i="5"/>
  <c r="AD1125" i="5"/>
  <c r="AD1126" i="5"/>
  <c r="AD1127" i="5"/>
  <c r="AD1128" i="5"/>
  <c r="AD1129" i="5"/>
  <c r="AD1130" i="5"/>
  <c r="AD1131" i="5"/>
  <c r="AD1132" i="5"/>
  <c r="AD1133" i="5"/>
  <c r="AD1134" i="5"/>
  <c r="AD1135" i="5"/>
  <c r="AD1136" i="5"/>
  <c r="AD1137" i="5"/>
  <c r="AD1138" i="5"/>
  <c r="AD1139" i="5"/>
  <c r="AD1140" i="5"/>
  <c r="AD1141" i="5"/>
  <c r="AD1142" i="5"/>
  <c r="AD1143" i="5"/>
  <c r="AD1144" i="5"/>
  <c r="AD1145" i="5"/>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69" i="5"/>
  <c r="AD1170" i="5"/>
  <c r="AD1171" i="5"/>
  <c r="AD1172" i="5"/>
  <c r="AD1173" i="5"/>
  <c r="AD1174" i="5"/>
  <c r="AD1175" i="5"/>
  <c r="AD1176" i="5"/>
  <c r="AD1177" i="5"/>
  <c r="AD1178" i="5"/>
  <c r="AD1179" i="5"/>
  <c r="AD1180" i="5"/>
  <c r="AD1181" i="5"/>
  <c r="AD1182" i="5"/>
  <c r="AD1183" i="5"/>
  <c r="AD1184" i="5"/>
  <c r="AD1185" i="5"/>
  <c r="AD1186" i="5"/>
  <c r="AD1187" i="5"/>
  <c r="AD1188" i="5"/>
  <c r="AD1189" i="5"/>
  <c r="AD1190" i="5"/>
  <c r="AD1191" i="5"/>
  <c r="AD1192" i="5"/>
  <c r="AD1193" i="5"/>
  <c r="AD1194" i="5"/>
  <c r="AD1195" i="5"/>
  <c r="AD1196" i="5"/>
  <c r="AD1197" i="5"/>
  <c r="AD1198" i="5"/>
  <c r="AD1199" i="5"/>
  <c r="AD1200" i="5"/>
  <c r="AD1201" i="5"/>
  <c r="AD1202" i="5"/>
  <c r="AD1203" i="5"/>
  <c r="AD1204" i="5"/>
  <c r="AD1205"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D1233" i="5"/>
  <c r="AD1234" i="5"/>
  <c r="AD1235" i="5"/>
  <c r="AD1236" i="5"/>
  <c r="AD1237" i="5"/>
  <c r="AD1238" i="5"/>
  <c r="AD1239" i="5"/>
  <c r="AD1240" i="5"/>
  <c r="AD1241" i="5"/>
  <c r="AD1242" i="5"/>
  <c r="AD1243" i="5"/>
  <c r="AD1244" i="5"/>
  <c r="AD1245" i="5"/>
  <c r="AD1246" i="5"/>
  <c r="AD1247" i="5"/>
  <c r="AD1248" i="5"/>
  <c r="AD1249" i="5"/>
  <c r="AD1250" i="5"/>
  <c r="AD1251" i="5"/>
  <c r="AD1252" i="5"/>
  <c r="AD1253" i="5"/>
  <c r="AD1254" i="5"/>
  <c r="AD1255" i="5"/>
  <c r="AD1256" i="5"/>
  <c r="AD1257" i="5"/>
  <c r="AD1258" i="5"/>
  <c r="AD1259" i="5"/>
  <c r="AD1260" i="5"/>
  <c r="AD1261" i="5"/>
  <c r="AD1262" i="5"/>
  <c r="AD1263" i="5"/>
  <c r="AD1264" i="5"/>
  <c r="AD1265" i="5"/>
  <c r="AD1266" i="5"/>
  <c r="AD1267" i="5"/>
  <c r="AD1268" i="5"/>
  <c r="AD1269" i="5"/>
  <c r="AD1270" i="5"/>
  <c r="AD1271" i="5"/>
  <c r="AD1272" i="5"/>
  <c r="AD1273" i="5"/>
  <c r="AD1274" i="5"/>
  <c r="AD1275" i="5"/>
  <c r="AD1276" i="5"/>
  <c r="AD1277" i="5"/>
  <c r="AD1278" i="5"/>
  <c r="AD1279" i="5"/>
  <c r="AD1280" i="5"/>
  <c r="AD1281" i="5"/>
  <c r="AD1282" i="5"/>
  <c r="AD1283" i="5"/>
  <c r="AD1284" i="5"/>
  <c r="AD1285" i="5"/>
  <c r="AD1286" i="5"/>
  <c r="AD1287" i="5"/>
  <c r="AD1288" i="5"/>
  <c r="AD1289" i="5"/>
  <c r="AD1290" i="5"/>
  <c r="AD1291" i="5"/>
  <c r="AD1292" i="5"/>
  <c r="AD1293" i="5"/>
  <c r="AD1294" i="5"/>
  <c r="AD1295" i="5"/>
  <c r="AD1296" i="5"/>
  <c r="AD1297" i="5"/>
  <c r="AD1298" i="5"/>
  <c r="AD1299" i="5"/>
  <c r="AD1300" i="5"/>
  <c r="AD1301" i="5"/>
  <c r="AD1302" i="5"/>
  <c r="AD1303" i="5"/>
  <c r="AD1304" i="5"/>
  <c r="AD1305" i="5"/>
  <c r="AD1306" i="5"/>
  <c r="AD1307" i="5"/>
  <c r="AD1308" i="5"/>
  <c r="AD1309" i="5"/>
  <c r="AD1310" i="5"/>
  <c r="AD1311" i="5"/>
  <c r="AD1312" i="5"/>
  <c r="AD1313" i="5"/>
  <c r="AD1314" i="5"/>
  <c r="AD1315" i="5"/>
  <c r="AD1316" i="5"/>
  <c r="AD1317" i="5"/>
  <c r="AD1318" i="5"/>
  <c r="AD1319" i="5"/>
  <c r="AD1320" i="5"/>
  <c r="AD1321" i="5"/>
  <c r="AD1322" i="5"/>
  <c r="AD1323" i="5"/>
  <c r="AD1324" i="5"/>
  <c r="AD1325" i="5"/>
  <c r="AD1326" i="5"/>
  <c r="AD1327" i="5"/>
  <c r="AD1328" i="5"/>
  <c r="AD1329" i="5"/>
  <c r="AD1330" i="5"/>
  <c r="AD1331" i="5"/>
  <c r="AD1332" i="5"/>
  <c r="AD1333" i="5"/>
  <c r="AD1334" i="5"/>
  <c r="AD1335" i="5"/>
  <c r="AD1336" i="5"/>
  <c r="AD1337" i="5"/>
  <c r="AD1338" i="5"/>
  <c r="AD1339" i="5"/>
  <c r="AD1340" i="5"/>
  <c r="AD1341" i="5"/>
  <c r="AD1342" i="5"/>
  <c r="AD1343" i="5"/>
  <c r="AD1344" i="5"/>
  <c r="AD1345" i="5"/>
  <c r="AD1346" i="5"/>
  <c r="AD1347" i="5"/>
  <c r="AD1348" i="5"/>
  <c r="AD1349" i="5"/>
  <c r="AD1350" i="5"/>
  <c r="AD1351" i="5"/>
  <c r="AD1352" i="5"/>
  <c r="AD1353" i="5"/>
  <c r="AD1354" i="5"/>
  <c r="AD1355" i="5"/>
  <c r="AD1356" i="5"/>
  <c r="AD1357" i="5"/>
  <c r="AD1358" i="5"/>
  <c r="AD1359" i="5"/>
  <c r="AD1360" i="5"/>
  <c r="AD1361" i="5"/>
  <c r="AD1362" i="5"/>
  <c r="AD1363" i="5"/>
  <c r="AD1364" i="5"/>
  <c r="AD1365" i="5"/>
  <c r="AD1366" i="5"/>
  <c r="AD1367" i="5"/>
  <c r="AD1368" i="5"/>
  <c r="AD1369" i="5"/>
  <c r="AD1370" i="5"/>
  <c r="AD1371" i="5"/>
  <c r="AD1372" i="5"/>
  <c r="AD1373" i="5"/>
  <c r="AD1374" i="5"/>
  <c r="AD1375" i="5"/>
  <c r="AD1376" i="5"/>
  <c r="AD1377" i="5"/>
  <c r="AD1378" i="5"/>
  <c r="AD1379" i="5"/>
  <c r="AD1380" i="5"/>
  <c r="AD1381" i="5"/>
  <c r="AD1382" i="5"/>
  <c r="AD1383" i="5"/>
  <c r="AD1384" i="5"/>
  <c r="AD1385" i="5"/>
  <c r="AD1386" i="5"/>
  <c r="AD1387" i="5"/>
  <c r="AD1388" i="5"/>
  <c r="AD1389" i="5"/>
  <c r="AD1390" i="5"/>
  <c r="AD1391" i="5"/>
  <c r="AD1392" i="5"/>
  <c r="AD1393" i="5"/>
  <c r="AD1394" i="5"/>
  <c r="AD1395" i="5"/>
  <c r="AD1396" i="5"/>
  <c r="AD1397" i="5"/>
  <c r="AD1398" i="5"/>
  <c r="AD1399" i="5"/>
  <c r="AD1400" i="5"/>
  <c r="AD1401" i="5"/>
  <c r="AD1402" i="5"/>
  <c r="AD1403" i="5"/>
  <c r="AD1404" i="5"/>
  <c r="AD1405" i="5"/>
  <c r="AD1406" i="5"/>
  <c r="AD1407" i="5"/>
  <c r="AD1408" i="5"/>
  <c r="AD1409" i="5"/>
  <c r="AD1410" i="5"/>
  <c r="AD1411" i="5"/>
  <c r="AD1412" i="5"/>
  <c r="AD1413" i="5"/>
  <c r="AD1414" i="5"/>
  <c r="AD1415" i="5"/>
  <c r="AD1416" i="5"/>
  <c r="AD1417" i="5"/>
  <c r="AD1418" i="5"/>
  <c r="AD1419" i="5"/>
  <c r="AD1420" i="5"/>
  <c r="AD1421" i="5"/>
  <c r="AD1422" i="5"/>
  <c r="AD1423" i="5"/>
  <c r="AD1424" i="5"/>
  <c r="AD142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426" i="5"/>
  <c r="AD1427"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426" i="5"/>
  <c r="AC1427"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426" i="5"/>
  <c r="AB1427"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477" i="5"/>
  <c r="AA478" i="5"/>
  <c r="AA479" i="5"/>
  <c r="AA480" i="5"/>
  <c r="AA481" i="5"/>
  <c r="AA482" i="5"/>
  <c r="AA483" i="5"/>
  <c r="AA484" i="5"/>
  <c r="AA485" i="5"/>
  <c r="AA486" i="5"/>
  <c r="AA487" i="5"/>
  <c r="AA488" i="5"/>
  <c r="AA489" i="5"/>
  <c r="AA490" i="5"/>
  <c r="AA491" i="5"/>
  <c r="AA492" i="5"/>
  <c r="AA493" i="5"/>
  <c r="AA494" i="5"/>
  <c r="AA495" i="5"/>
  <c r="AA496" i="5"/>
  <c r="AA497" i="5"/>
  <c r="AA498" i="5"/>
  <c r="AA499" i="5"/>
  <c r="AA500" i="5"/>
  <c r="AA501" i="5"/>
  <c r="AA502" i="5"/>
  <c r="AA503" i="5"/>
  <c r="AA504" i="5"/>
  <c r="AA505" i="5"/>
  <c r="AA506" i="5"/>
  <c r="AA507" i="5"/>
  <c r="AA508" i="5"/>
  <c r="AA509" i="5"/>
  <c r="AA510" i="5"/>
  <c r="AA511" i="5"/>
  <c r="AA512" i="5"/>
  <c r="AA513" i="5"/>
  <c r="AA514" i="5"/>
  <c r="AA515" i="5"/>
  <c r="AA516" i="5"/>
  <c r="AA517" i="5"/>
  <c r="AA518" i="5"/>
  <c r="AA519" i="5"/>
  <c r="AA520" i="5"/>
  <c r="AA521" i="5"/>
  <c r="AA522" i="5"/>
  <c r="AA523" i="5"/>
  <c r="AA524" i="5"/>
  <c r="AA525" i="5"/>
  <c r="AA526" i="5"/>
  <c r="AA527" i="5"/>
  <c r="AA528" i="5"/>
  <c r="AA529" i="5"/>
  <c r="AA530" i="5"/>
  <c r="AA531" i="5"/>
  <c r="AA532" i="5"/>
  <c r="AA533" i="5"/>
  <c r="AA534" i="5"/>
  <c r="AA535" i="5"/>
  <c r="AA536" i="5"/>
  <c r="AA537" i="5"/>
  <c r="AA538" i="5"/>
  <c r="AA539" i="5"/>
  <c r="AA540" i="5"/>
  <c r="AA541" i="5"/>
  <c r="AA542" i="5"/>
  <c r="AA543" i="5"/>
  <c r="AA544" i="5"/>
  <c r="AA545" i="5"/>
  <c r="AA546" i="5"/>
  <c r="AA547" i="5"/>
  <c r="AA548" i="5"/>
  <c r="AA549" i="5"/>
  <c r="AA550" i="5"/>
  <c r="AA551" i="5"/>
  <c r="AA552" i="5"/>
  <c r="AA553" i="5"/>
  <c r="AA554" i="5"/>
  <c r="AA555" i="5"/>
  <c r="AA556" i="5"/>
  <c r="AA557" i="5"/>
  <c r="AA558" i="5"/>
  <c r="AA559" i="5"/>
  <c r="AA560" i="5"/>
  <c r="AA561" i="5"/>
  <c r="AA562" i="5"/>
  <c r="AA563" i="5"/>
  <c r="AA564" i="5"/>
  <c r="AA565" i="5"/>
  <c r="AA566" i="5"/>
  <c r="AA567" i="5"/>
  <c r="AA568" i="5"/>
  <c r="AA569" i="5"/>
  <c r="AA570" i="5"/>
  <c r="AA571" i="5"/>
  <c r="AA572" i="5"/>
  <c r="AA573" i="5"/>
  <c r="AA574" i="5"/>
  <c r="AA575" i="5"/>
  <c r="AA576" i="5"/>
  <c r="AA577" i="5"/>
  <c r="AA578" i="5"/>
  <c r="AA579" i="5"/>
  <c r="AA580" i="5"/>
  <c r="AA581" i="5"/>
  <c r="AA582" i="5"/>
  <c r="AA583" i="5"/>
  <c r="AA584" i="5"/>
  <c r="AA585" i="5"/>
  <c r="AA586" i="5"/>
  <c r="AA587" i="5"/>
  <c r="AA588" i="5"/>
  <c r="AA589" i="5"/>
  <c r="AA590" i="5"/>
  <c r="AA591" i="5"/>
  <c r="AA592" i="5"/>
  <c r="AA593" i="5"/>
  <c r="AA594" i="5"/>
  <c r="AA595" i="5"/>
  <c r="AA596" i="5"/>
  <c r="AA597" i="5"/>
  <c r="AA598" i="5"/>
  <c r="AA599" i="5"/>
  <c r="AA600" i="5"/>
  <c r="AA601" i="5"/>
  <c r="AA602" i="5"/>
  <c r="AA603" i="5"/>
  <c r="AA604" i="5"/>
  <c r="AA605" i="5"/>
  <c r="AA606" i="5"/>
  <c r="AA607" i="5"/>
  <c r="AA608" i="5"/>
  <c r="AA609" i="5"/>
  <c r="AA610" i="5"/>
  <c r="AA611" i="5"/>
  <c r="AA612" i="5"/>
  <c r="AA613" i="5"/>
  <c r="AA614" i="5"/>
  <c r="AA615" i="5"/>
  <c r="AA616" i="5"/>
  <c r="AA5" i="5"/>
  <c r="AA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617" i="5"/>
  <c r="AA618" i="5"/>
  <c r="AA619" i="5"/>
  <c r="AA620" i="5"/>
  <c r="AA621" i="5"/>
  <c r="AA622" i="5"/>
  <c r="AA623" i="5"/>
  <c r="AA624" i="5"/>
  <c r="AA625" i="5"/>
  <c r="AA626" i="5"/>
  <c r="AA627" i="5"/>
  <c r="AA628" i="5"/>
  <c r="AA629" i="5"/>
  <c r="AA630" i="5"/>
  <c r="AA631" i="5"/>
  <c r="AA632" i="5"/>
  <c r="AA633" i="5"/>
  <c r="AA634" i="5"/>
  <c r="AA635" i="5"/>
  <c r="AA636" i="5"/>
  <c r="AA637" i="5"/>
  <c r="AA638" i="5"/>
  <c r="AA639" i="5"/>
  <c r="AA640" i="5"/>
  <c r="AA641" i="5"/>
  <c r="AA642" i="5"/>
  <c r="AA643" i="5"/>
  <c r="AA644" i="5"/>
  <c r="AA645" i="5"/>
  <c r="AA646" i="5"/>
  <c r="AA647" i="5"/>
  <c r="AA648" i="5"/>
  <c r="AA649" i="5"/>
  <c r="AA650" i="5"/>
  <c r="AA651" i="5"/>
  <c r="AA652" i="5"/>
  <c r="AA653" i="5"/>
  <c r="AA654" i="5"/>
  <c r="AA655" i="5"/>
  <c r="AA656" i="5"/>
  <c r="AA657" i="5"/>
  <c r="AA658" i="5"/>
  <c r="AA659" i="5"/>
  <c r="AA660" i="5"/>
  <c r="AA661" i="5"/>
  <c r="AA662" i="5"/>
  <c r="AA663" i="5"/>
  <c r="AA664" i="5"/>
  <c r="AA665" i="5"/>
  <c r="AA666" i="5"/>
  <c r="AA667" i="5"/>
  <c r="AA668" i="5"/>
  <c r="AA669" i="5"/>
  <c r="AA670" i="5"/>
  <c r="AA671" i="5"/>
  <c r="AA672" i="5"/>
  <c r="AA673" i="5"/>
  <c r="AA674" i="5"/>
  <c r="AA675" i="5"/>
  <c r="AA676" i="5"/>
  <c r="AA677" i="5"/>
  <c r="AA678" i="5"/>
  <c r="AA679" i="5"/>
  <c r="AA680" i="5"/>
  <c r="AA681" i="5"/>
  <c r="AA682" i="5"/>
  <c r="AA683" i="5"/>
  <c r="AA684" i="5"/>
  <c r="AA685" i="5"/>
  <c r="AA686" i="5"/>
  <c r="AA687" i="5"/>
  <c r="AA688" i="5"/>
  <c r="AA689" i="5"/>
  <c r="AA690" i="5"/>
  <c r="AA691" i="5"/>
  <c r="AA692" i="5"/>
  <c r="AA693" i="5"/>
  <c r="AA694" i="5"/>
  <c r="AA695" i="5"/>
  <c r="AA696" i="5"/>
  <c r="AA697" i="5"/>
  <c r="AA698" i="5"/>
  <c r="AA699" i="5"/>
  <c r="AA700" i="5"/>
  <c r="AA701" i="5"/>
  <c r="AA702" i="5"/>
  <c r="AA703" i="5"/>
  <c r="AA704" i="5"/>
  <c r="AA705" i="5"/>
  <c r="AA706" i="5"/>
  <c r="AA707" i="5"/>
  <c r="AA708" i="5"/>
  <c r="AA709" i="5"/>
  <c r="AA710" i="5"/>
  <c r="AA711" i="5"/>
  <c r="AA712" i="5"/>
  <c r="AA713" i="5"/>
  <c r="AA714" i="5"/>
  <c r="AA715" i="5"/>
  <c r="AA716" i="5"/>
  <c r="AA717" i="5"/>
  <c r="AA718" i="5"/>
  <c r="AA719" i="5"/>
  <c r="AA720" i="5"/>
  <c r="AA721" i="5"/>
  <c r="AA722" i="5"/>
  <c r="AA723" i="5"/>
  <c r="AA724" i="5"/>
  <c r="AA725" i="5"/>
  <c r="AA726" i="5"/>
  <c r="AA727" i="5"/>
  <c r="AA728" i="5"/>
  <c r="AA729" i="5"/>
  <c r="AA730" i="5"/>
  <c r="AA731" i="5"/>
  <c r="AA732" i="5"/>
  <c r="AA733" i="5"/>
  <c r="AA734" i="5"/>
  <c r="AA735" i="5"/>
  <c r="AA736" i="5"/>
  <c r="AA737" i="5"/>
  <c r="AA738" i="5"/>
  <c r="AA739" i="5"/>
  <c r="AA740" i="5"/>
  <c r="AA741" i="5"/>
  <c r="AA742" i="5"/>
  <c r="AA743" i="5"/>
  <c r="AA744" i="5"/>
  <c r="AA745" i="5"/>
  <c r="AA746" i="5"/>
  <c r="AA747" i="5"/>
  <c r="AA748" i="5"/>
  <c r="AA749" i="5"/>
  <c r="AA750" i="5"/>
  <c r="AA751" i="5"/>
  <c r="AA752" i="5"/>
  <c r="AA753" i="5"/>
  <c r="AA754" i="5"/>
  <c r="AA755" i="5"/>
  <c r="AA756" i="5"/>
  <c r="AA757" i="5"/>
  <c r="AA758" i="5"/>
  <c r="AA759" i="5"/>
  <c r="AA760" i="5"/>
  <c r="AA761" i="5"/>
  <c r="AA762" i="5"/>
  <c r="AA763" i="5"/>
  <c r="AA764" i="5"/>
  <c r="AA765" i="5"/>
  <c r="AA766" i="5"/>
  <c r="AA767" i="5"/>
  <c r="AA768" i="5"/>
  <c r="AA769" i="5"/>
  <c r="AA770" i="5"/>
  <c r="AA771" i="5"/>
  <c r="AA772" i="5"/>
  <c r="AA773" i="5"/>
  <c r="AA774" i="5"/>
  <c r="AA775" i="5"/>
  <c r="AA776" i="5"/>
  <c r="AA777" i="5"/>
  <c r="AA778" i="5"/>
  <c r="AA779" i="5"/>
  <c r="AA780" i="5"/>
  <c r="AA781" i="5"/>
  <c r="AA782" i="5"/>
  <c r="AA783" i="5"/>
  <c r="AA784" i="5"/>
  <c r="AA785" i="5"/>
  <c r="AA786" i="5"/>
  <c r="AA787" i="5"/>
  <c r="AA788" i="5"/>
  <c r="AA789" i="5"/>
  <c r="AA790" i="5"/>
  <c r="AA791" i="5"/>
  <c r="AA792" i="5"/>
  <c r="AA793" i="5"/>
  <c r="AA794" i="5"/>
  <c r="AA795" i="5"/>
  <c r="AA796" i="5"/>
  <c r="AA797" i="5"/>
  <c r="AA798" i="5"/>
  <c r="AA799" i="5"/>
  <c r="AA800" i="5"/>
  <c r="AA801" i="5"/>
  <c r="AA802" i="5"/>
  <c r="AA803" i="5"/>
  <c r="AA804" i="5"/>
  <c r="AA805" i="5"/>
  <c r="AA806" i="5"/>
  <c r="AA807" i="5"/>
  <c r="AA808" i="5"/>
  <c r="AA809" i="5"/>
  <c r="AA810" i="5"/>
  <c r="AA811" i="5"/>
  <c r="AA812" i="5"/>
  <c r="AA813" i="5"/>
  <c r="AA814" i="5"/>
  <c r="AA815" i="5"/>
  <c r="AA816" i="5"/>
  <c r="AA817" i="5"/>
  <c r="AA818" i="5"/>
  <c r="AA819" i="5"/>
  <c r="AA820" i="5"/>
  <c r="AA821" i="5"/>
  <c r="AA822" i="5"/>
  <c r="AA823" i="5"/>
  <c r="AA824" i="5"/>
  <c r="AA825" i="5"/>
  <c r="AA826" i="5"/>
  <c r="AA827" i="5"/>
  <c r="AA828" i="5"/>
  <c r="AA829" i="5"/>
  <c r="AA830" i="5"/>
  <c r="AA831" i="5"/>
  <c r="AA832" i="5"/>
  <c r="AA833" i="5"/>
  <c r="AA834" i="5"/>
  <c r="AA835" i="5"/>
  <c r="AA836" i="5"/>
  <c r="AA837" i="5"/>
  <c r="AA838" i="5"/>
  <c r="AA839" i="5"/>
  <c r="AA840" i="5"/>
  <c r="AA841" i="5"/>
  <c r="AA842" i="5"/>
  <c r="AA843" i="5"/>
  <c r="AA844" i="5"/>
  <c r="AA845" i="5"/>
  <c r="AA846" i="5"/>
  <c r="AA847" i="5"/>
  <c r="AA848" i="5"/>
  <c r="AA849" i="5"/>
  <c r="AA850" i="5"/>
  <c r="AA851" i="5"/>
  <c r="AA852" i="5"/>
  <c r="AA853" i="5"/>
  <c r="AA854" i="5"/>
  <c r="AA855" i="5"/>
  <c r="AA856" i="5"/>
  <c r="AA857" i="5"/>
  <c r="AA858" i="5"/>
  <c r="AA859" i="5"/>
  <c r="AA860" i="5"/>
  <c r="AA861" i="5"/>
  <c r="AA862" i="5"/>
  <c r="AA863" i="5"/>
  <c r="AA864" i="5"/>
  <c r="AA865" i="5"/>
  <c r="AA866" i="5"/>
  <c r="AA867" i="5"/>
  <c r="AA868" i="5"/>
  <c r="AA869" i="5"/>
  <c r="AA870" i="5"/>
  <c r="AA871" i="5"/>
  <c r="AA872" i="5"/>
  <c r="AA873" i="5"/>
  <c r="AA874" i="5"/>
  <c r="AA875" i="5"/>
  <c r="AA876" i="5"/>
  <c r="AA877" i="5"/>
  <c r="AA878" i="5"/>
  <c r="AA879" i="5"/>
  <c r="AA880" i="5"/>
  <c r="AA881" i="5"/>
  <c r="AA882" i="5"/>
  <c r="AA883" i="5"/>
  <c r="AA884" i="5"/>
  <c r="AA885" i="5"/>
  <c r="AA886" i="5"/>
  <c r="AA887" i="5"/>
  <c r="AA888" i="5"/>
  <c r="AA889" i="5"/>
  <c r="AA890" i="5"/>
  <c r="AA891" i="5"/>
  <c r="AA892" i="5"/>
  <c r="AA893" i="5"/>
  <c r="AA894" i="5"/>
  <c r="AA895" i="5"/>
  <c r="AA896" i="5"/>
  <c r="AA897" i="5"/>
  <c r="AA898" i="5"/>
  <c r="AA899" i="5"/>
  <c r="AA900" i="5"/>
  <c r="AA901" i="5"/>
  <c r="AA902" i="5"/>
  <c r="AA903" i="5"/>
  <c r="AA904" i="5"/>
  <c r="AA905" i="5"/>
  <c r="AA906" i="5"/>
  <c r="AA907" i="5"/>
  <c r="AA908" i="5"/>
  <c r="AA909" i="5"/>
  <c r="AA910" i="5"/>
  <c r="AA911" i="5"/>
  <c r="AA912" i="5"/>
  <c r="AA913" i="5"/>
  <c r="AA914" i="5"/>
  <c r="AA915" i="5"/>
  <c r="AA916" i="5"/>
  <c r="AA917" i="5"/>
  <c r="AA918" i="5"/>
  <c r="AA919" i="5"/>
  <c r="AA920" i="5"/>
  <c r="AA921" i="5"/>
  <c r="AA922" i="5"/>
  <c r="AA923" i="5"/>
  <c r="AA924" i="5"/>
  <c r="AA925" i="5"/>
  <c r="AA926" i="5"/>
  <c r="AA927" i="5"/>
  <c r="AA928" i="5"/>
  <c r="AA929" i="5"/>
  <c r="AA930" i="5"/>
  <c r="AA931" i="5"/>
  <c r="AA932" i="5"/>
  <c r="AA933" i="5"/>
  <c r="AA934" i="5"/>
  <c r="AA935" i="5"/>
  <c r="AA936" i="5"/>
  <c r="AA937" i="5"/>
  <c r="AA938" i="5"/>
  <c r="AA939" i="5"/>
  <c r="AA940" i="5"/>
  <c r="AA941" i="5"/>
  <c r="AA942" i="5"/>
  <c r="AA943" i="5"/>
  <c r="AA944" i="5"/>
  <c r="AA945" i="5"/>
  <c r="AA946" i="5"/>
  <c r="AA947" i="5"/>
  <c r="AA948" i="5"/>
  <c r="AA949" i="5"/>
  <c r="AA950" i="5"/>
  <c r="AA951" i="5"/>
  <c r="AA952" i="5"/>
  <c r="AA953" i="5"/>
  <c r="AA954" i="5"/>
  <c r="AA955" i="5"/>
  <c r="AA956" i="5"/>
  <c r="AA957" i="5"/>
  <c r="AA958" i="5"/>
  <c r="AA959" i="5"/>
  <c r="AA960" i="5"/>
  <c r="AA961" i="5"/>
  <c r="AA962" i="5"/>
  <c r="AA963" i="5"/>
  <c r="AA964" i="5"/>
  <c r="AA965" i="5"/>
  <c r="AA966" i="5"/>
  <c r="AA967" i="5"/>
  <c r="AA968" i="5"/>
  <c r="AA969" i="5"/>
  <c r="AA970" i="5"/>
  <c r="AA971" i="5"/>
  <c r="AA972" i="5"/>
  <c r="AA973" i="5"/>
  <c r="AA974" i="5"/>
  <c r="AA975" i="5"/>
  <c r="AA976" i="5"/>
  <c r="AA977" i="5"/>
  <c r="AA978" i="5"/>
  <c r="AA979" i="5"/>
  <c r="AA980" i="5"/>
  <c r="AA981" i="5"/>
  <c r="AA982" i="5"/>
  <c r="AA983" i="5"/>
  <c r="AA984" i="5"/>
  <c r="AA985" i="5"/>
  <c r="AA986" i="5"/>
  <c r="AA987" i="5"/>
  <c r="AA988" i="5"/>
  <c r="AA989" i="5"/>
  <c r="AA990" i="5"/>
  <c r="AA991" i="5"/>
  <c r="AA992" i="5"/>
  <c r="AA993" i="5"/>
  <c r="AA994" i="5"/>
  <c r="AA995" i="5"/>
  <c r="AA996" i="5"/>
  <c r="AA997" i="5"/>
  <c r="AA998" i="5"/>
  <c r="AA999" i="5"/>
  <c r="AA1000" i="5"/>
  <c r="AA1001" i="5"/>
  <c r="AA1002" i="5"/>
  <c r="AA1003" i="5"/>
  <c r="AA1004" i="5"/>
  <c r="AA1005" i="5"/>
  <c r="AA1006" i="5"/>
  <c r="AA1007" i="5"/>
  <c r="AA1008" i="5"/>
  <c r="AA1009" i="5"/>
  <c r="AA1010" i="5"/>
  <c r="AA1011" i="5"/>
  <c r="AA1012" i="5"/>
  <c r="AA1013" i="5"/>
  <c r="AA1014" i="5"/>
  <c r="AA1015" i="5"/>
  <c r="AA1016" i="5"/>
  <c r="AA1017" i="5"/>
  <c r="AA1018" i="5"/>
  <c r="AA1019" i="5"/>
  <c r="AA1020" i="5"/>
  <c r="AA1021" i="5"/>
  <c r="AA1022" i="5"/>
  <c r="AA1023" i="5"/>
  <c r="AA1024" i="5"/>
  <c r="AA1025" i="5"/>
  <c r="AA1026" i="5"/>
  <c r="AA1027" i="5"/>
  <c r="AA1028" i="5"/>
  <c r="AA1029" i="5"/>
  <c r="AA1030" i="5"/>
  <c r="AA1031" i="5"/>
  <c r="AA1032" i="5"/>
  <c r="AA1033" i="5"/>
  <c r="AA1034" i="5"/>
  <c r="AA1035" i="5"/>
  <c r="AA1036" i="5"/>
  <c r="AA1037" i="5"/>
  <c r="AA1038" i="5"/>
  <c r="AA1039" i="5"/>
  <c r="AA1040" i="5"/>
  <c r="AA1041" i="5"/>
  <c r="AA1042" i="5"/>
  <c r="AA1043" i="5"/>
  <c r="AA1044" i="5"/>
  <c r="AA1045" i="5"/>
  <c r="AA1046" i="5"/>
  <c r="AA1047" i="5"/>
  <c r="AA1048" i="5"/>
  <c r="AA1049" i="5"/>
  <c r="AA1050" i="5"/>
  <c r="AA1051" i="5"/>
  <c r="AA1052" i="5"/>
  <c r="AA1053" i="5"/>
  <c r="AA1054" i="5"/>
  <c r="AA1055" i="5"/>
  <c r="AA1056" i="5"/>
  <c r="AA1057" i="5"/>
  <c r="AA1058" i="5"/>
  <c r="AA1059" i="5"/>
  <c r="AA1060" i="5"/>
  <c r="AA1061" i="5"/>
  <c r="AA1062" i="5"/>
  <c r="AA1063" i="5"/>
  <c r="AA1064" i="5"/>
  <c r="AA1065" i="5"/>
  <c r="AA1066" i="5"/>
  <c r="AA1067" i="5"/>
  <c r="AA1068" i="5"/>
  <c r="AA1069" i="5"/>
  <c r="AA1070" i="5"/>
  <c r="AA1071" i="5"/>
  <c r="AA1072" i="5"/>
  <c r="AA1073" i="5"/>
  <c r="AA1074" i="5"/>
  <c r="AA1075" i="5"/>
  <c r="AA1076" i="5"/>
  <c r="AA1077" i="5"/>
  <c r="AA1078" i="5"/>
  <c r="AA1079" i="5"/>
  <c r="AA1080" i="5"/>
  <c r="AA1081" i="5"/>
  <c r="AA1082" i="5"/>
  <c r="AA1083" i="5"/>
  <c r="AA1084" i="5"/>
  <c r="AA1085" i="5"/>
  <c r="AA1086" i="5"/>
  <c r="AA1087" i="5"/>
  <c r="AA1088" i="5"/>
  <c r="AA1089" i="5"/>
  <c r="AA1090" i="5"/>
  <c r="AA1091" i="5"/>
  <c r="AA1092" i="5"/>
  <c r="AA1093" i="5"/>
  <c r="AA1094" i="5"/>
  <c r="AA1095" i="5"/>
  <c r="AA1096" i="5"/>
  <c r="AA1097" i="5"/>
  <c r="AA1098" i="5"/>
  <c r="AA1099" i="5"/>
  <c r="AA1100" i="5"/>
  <c r="AA1101" i="5"/>
  <c r="AA1102" i="5"/>
  <c r="AA1103" i="5"/>
  <c r="AA1104" i="5"/>
  <c r="AA1105" i="5"/>
  <c r="AA1106" i="5"/>
  <c r="AA1107" i="5"/>
  <c r="AA1108" i="5"/>
  <c r="AA1109" i="5"/>
  <c r="AA1110" i="5"/>
  <c r="AA1111" i="5"/>
  <c r="AA1112" i="5"/>
  <c r="AA1113" i="5"/>
  <c r="AA1114" i="5"/>
  <c r="AA1115" i="5"/>
  <c r="AA1116" i="5"/>
  <c r="AA1117" i="5"/>
  <c r="AA1118" i="5"/>
  <c r="AA1119" i="5"/>
  <c r="AA1120" i="5"/>
  <c r="AA1121" i="5"/>
  <c r="AA1122" i="5"/>
  <c r="AA1123" i="5"/>
  <c r="AA1124" i="5"/>
  <c r="AA1125" i="5"/>
  <c r="AA1126" i="5"/>
  <c r="AA1127" i="5"/>
  <c r="AA1128" i="5"/>
  <c r="AA1129" i="5"/>
  <c r="AA1130" i="5"/>
  <c r="AA1131" i="5"/>
  <c r="AA1132" i="5"/>
  <c r="AA1133" i="5"/>
  <c r="AA1134" i="5"/>
  <c r="AA1135" i="5"/>
  <c r="AA1136" i="5"/>
  <c r="AA1137" i="5"/>
  <c r="AA1138" i="5"/>
  <c r="AA1139" i="5"/>
  <c r="AA1140" i="5"/>
  <c r="AA1141" i="5"/>
  <c r="AA1142" i="5"/>
  <c r="AA1143" i="5"/>
  <c r="AA1144" i="5"/>
  <c r="AA1145" i="5"/>
  <c r="AA1146" i="5"/>
  <c r="AA1147" i="5"/>
  <c r="AA1148" i="5"/>
  <c r="AA1149" i="5"/>
  <c r="AA1150" i="5"/>
  <c r="AA1151" i="5"/>
  <c r="AA1152" i="5"/>
  <c r="AA1153" i="5"/>
  <c r="AA1154" i="5"/>
  <c r="AA1155" i="5"/>
  <c r="AA1156" i="5"/>
  <c r="AA1157" i="5"/>
  <c r="AA1158" i="5"/>
  <c r="AA1159" i="5"/>
  <c r="AA1160" i="5"/>
  <c r="AA1161" i="5"/>
  <c r="AA1162" i="5"/>
  <c r="AA1163" i="5"/>
  <c r="AA1164" i="5"/>
  <c r="AA1165" i="5"/>
  <c r="AA1166" i="5"/>
  <c r="AA1167" i="5"/>
  <c r="AA1168" i="5"/>
  <c r="AA1169" i="5"/>
  <c r="AA1170" i="5"/>
  <c r="AA1171" i="5"/>
  <c r="AA1172" i="5"/>
  <c r="AA1173" i="5"/>
  <c r="AA1174" i="5"/>
  <c r="AA1175" i="5"/>
  <c r="AA1176" i="5"/>
  <c r="AA1177" i="5"/>
  <c r="AA1178" i="5"/>
  <c r="AA1179" i="5"/>
  <c r="AA1180" i="5"/>
  <c r="AA1181" i="5"/>
  <c r="AA1182" i="5"/>
  <c r="AA1183" i="5"/>
  <c r="AA1184" i="5"/>
  <c r="AA1185" i="5"/>
  <c r="AA1186" i="5"/>
  <c r="AA1187" i="5"/>
  <c r="AA1188" i="5"/>
  <c r="AA1189" i="5"/>
  <c r="AA1190" i="5"/>
  <c r="AA1191" i="5"/>
  <c r="AA1192" i="5"/>
  <c r="AA1193" i="5"/>
  <c r="AA1194" i="5"/>
  <c r="AA1195" i="5"/>
  <c r="AA1196" i="5"/>
  <c r="AA1197" i="5"/>
  <c r="AA1198" i="5"/>
  <c r="AA1199" i="5"/>
  <c r="AA1200" i="5"/>
  <c r="AA1201" i="5"/>
  <c r="AA1202" i="5"/>
  <c r="AA1203" i="5"/>
  <c r="AA1204" i="5"/>
  <c r="AA1205" i="5"/>
  <c r="AA1206" i="5"/>
  <c r="AA1207" i="5"/>
  <c r="AA1208" i="5"/>
  <c r="AA1209" i="5"/>
  <c r="AA1210" i="5"/>
  <c r="AA1211" i="5"/>
  <c r="AA1212" i="5"/>
  <c r="AA1213" i="5"/>
  <c r="AA1214" i="5"/>
  <c r="AA1215" i="5"/>
  <c r="AA1216" i="5"/>
  <c r="AA1217" i="5"/>
  <c r="AA1218" i="5"/>
  <c r="AA1219" i="5"/>
  <c r="AA1220" i="5"/>
  <c r="AA1221" i="5"/>
  <c r="AA1222" i="5"/>
  <c r="AA1223" i="5"/>
  <c r="AA1224" i="5"/>
  <c r="AA1225" i="5"/>
  <c r="AA1226" i="5"/>
  <c r="AA1227" i="5"/>
  <c r="AA1228" i="5"/>
  <c r="AA1229" i="5"/>
  <c r="AA1230" i="5"/>
  <c r="AA1231" i="5"/>
  <c r="AA1232" i="5"/>
  <c r="AA1233" i="5"/>
  <c r="AA1234" i="5"/>
  <c r="AA1235" i="5"/>
  <c r="AA1236" i="5"/>
  <c r="AA1237" i="5"/>
  <c r="AA1238" i="5"/>
  <c r="AA1239" i="5"/>
  <c r="AA1240" i="5"/>
  <c r="AA1241" i="5"/>
  <c r="AA1242" i="5"/>
  <c r="AA1243" i="5"/>
  <c r="AA1244" i="5"/>
  <c r="AA1245" i="5"/>
  <c r="AA1246" i="5"/>
  <c r="AA1247" i="5"/>
  <c r="AA1248" i="5"/>
  <c r="AA1249" i="5"/>
  <c r="AA1250" i="5"/>
  <c r="AA1251" i="5"/>
  <c r="AA1252" i="5"/>
  <c r="AA1253" i="5"/>
  <c r="AA1254" i="5"/>
  <c r="AA1255" i="5"/>
  <c r="AA1256" i="5"/>
  <c r="AA1257" i="5"/>
  <c r="AA1258" i="5"/>
  <c r="AA1259" i="5"/>
  <c r="AA1260" i="5"/>
  <c r="AA1261" i="5"/>
  <c r="AA1262" i="5"/>
  <c r="AA1263" i="5"/>
  <c r="AA1264" i="5"/>
  <c r="AA1265" i="5"/>
  <c r="AA1266" i="5"/>
  <c r="AA1267" i="5"/>
  <c r="AA1268" i="5"/>
  <c r="AA1269" i="5"/>
  <c r="AA1270" i="5"/>
  <c r="AA1271" i="5"/>
  <c r="AA1272" i="5"/>
  <c r="AA1273" i="5"/>
  <c r="AA1274" i="5"/>
  <c r="AA1275" i="5"/>
  <c r="AA1276" i="5"/>
  <c r="AA1277" i="5"/>
  <c r="AA1278" i="5"/>
  <c r="AA1279" i="5"/>
  <c r="AA1280" i="5"/>
  <c r="AA1281" i="5"/>
  <c r="AA1282" i="5"/>
  <c r="AA1283" i="5"/>
  <c r="AA1284" i="5"/>
  <c r="AA1285" i="5"/>
  <c r="AA1286" i="5"/>
  <c r="AA1287" i="5"/>
  <c r="AA1288" i="5"/>
  <c r="AA1289" i="5"/>
  <c r="AA1290" i="5"/>
  <c r="AA1291" i="5"/>
  <c r="AA1292" i="5"/>
  <c r="AA1293" i="5"/>
  <c r="AA1294" i="5"/>
  <c r="AA1295" i="5"/>
  <c r="AA1296" i="5"/>
  <c r="AA1297" i="5"/>
  <c r="AA1298" i="5"/>
  <c r="AA1299" i="5"/>
  <c r="AA1300" i="5"/>
  <c r="AA1301" i="5"/>
  <c r="AA1302" i="5"/>
  <c r="AA1303" i="5"/>
  <c r="AA1304" i="5"/>
  <c r="AA1305" i="5"/>
  <c r="AA1306" i="5"/>
  <c r="AA1307" i="5"/>
  <c r="AA1308" i="5"/>
  <c r="AA1309" i="5"/>
  <c r="AA1310" i="5"/>
  <c r="AA1311" i="5"/>
  <c r="AA1312" i="5"/>
  <c r="AA1313" i="5"/>
  <c r="AA1314" i="5"/>
  <c r="AA1315" i="5"/>
  <c r="AA1316" i="5"/>
  <c r="AA1317" i="5"/>
  <c r="AA1318" i="5"/>
  <c r="AA1319" i="5"/>
  <c r="AA1320" i="5"/>
  <c r="AA1321" i="5"/>
  <c r="AA1322" i="5"/>
  <c r="AA1323" i="5"/>
  <c r="AA1324" i="5"/>
  <c r="AA1325" i="5"/>
  <c r="AA1326" i="5"/>
  <c r="AA1327" i="5"/>
  <c r="AA1328" i="5"/>
  <c r="AA1329" i="5"/>
  <c r="AA1330" i="5"/>
  <c r="AA1331" i="5"/>
  <c r="AA1332" i="5"/>
  <c r="AA1333" i="5"/>
  <c r="AA1334" i="5"/>
  <c r="AA1335" i="5"/>
  <c r="AA1336" i="5"/>
  <c r="AA1337" i="5"/>
  <c r="AA1338" i="5"/>
  <c r="AA1339" i="5"/>
  <c r="AA1340" i="5"/>
  <c r="AA1341" i="5"/>
  <c r="AA1342" i="5"/>
  <c r="AA1343" i="5"/>
  <c r="AA1344" i="5"/>
  <c r="AA1345" i="5"/>
  <c r="AA1346" i="5"/>
  <c r="AA1347" i="5"/>
  <c r="AA1348" i="5"/>
  <c r="AA1349" i="5"/>
  <c r="AA1350" i="5"/>
  <c r="AA1351" i="5"/>
  <c r="AA1352" i="5"/>
  <c r="AA1353" i="5"/>
  <c r="AA1354" i="5"/>
  <c r="AA1355" i="5"/>
  <c r="AA1356" i="5"/>
  <c r="AA1357" i="5"/>
  <c r="AA1358" i="5"/>
  <c r="AA1359" i="5"/>
  <c r="AA1360" i="5"/>
  <c r="AA1361" i="5"/>
  <c r="AA1362" i="5"/>
  <c r="AA1363" i="5"/>
  <c r="AA1364" i="5"/>
  <c r="AA1365" i="5"/>
  <c r="AA1366" i="5"/>
  <c r="AA1367" i="5"/>
  <c r="AA1368" i="5"/>
  <c r="AA1369" i="5"/>
  <c r="AA1370" i="5"/>
  <c r="AA1371" i="5"/>
  <c r="AA1372" i="5"/>
  <c r="AA1373" i="5"/>
  <c r="AA1374" i="5"/>
  <c r="AA1375" i="5"/>
  <c r="AA1376" i="5"/>
  <c r="AA1377" i="5"/>
  <c r="AA1378" i="5"/>
  <c r="AA1379" i="5"/>
  <c r="AA1380" i="5"/>
  <c r="AA1381" i="5"/>
  <c r="AA1382" i="5"/>
  <c r="AA1383" i="5"/>
  <c r="AA1384" i="5"/>
  <c r="AA1385" i="5"/>
  <c r="AA1386" i="5"/>
  <c r="AA1387" i="5"/>
  <c r="AA1388" i="5"/>
  <c r="AA1389" i="5"/>
  <c r="AA1390" i="5"/>
  <c r="AA1391" i="5"/>
  <c r="AA1392" i="5"/>
  <c r="AA1393" i="5"/>
  <c r="AA1394" i="5"/>
  <c r="AA1395" i="5"/>
  <c r="AA1396" i="5"/>
  <c r="AA1397" i="5"/>
  <c r="AA1398" i="5"/>
  <c r="AA1399" i="5"/>
  <c r="AA1400" i="5"/>
  <c r="AA1401" i="5"/>
  <c r="AA1402" i="5"/>
  <c r="AA1403" i="5"/>
  <c r="AA1404" i="5"/>
  <c r="AA1405" i="5"/>
  <c r="AA1406" i="5"/>
  <c r="AA1407" i="5"/>
  <c r="AA1408" i="5"/>
  <c r="AA1409" i="5"/>
  <c r="AA1410" i="5"/>
  <c r="AA1411" i="5"/>
  <c r="AA1412" i="5"/>
  <c r="AA1413" i="5"/>
  <c r="AA1414" i="5"/>
  <c r="AA1415" i="5"/>
  <c r="AA1416" i="5"/>
  <c r="AA1417" i="5"/>
  <c r="AA1418" i="5"/>
  <c r="AA1419" i="5"/>
  <c r="AA1420" i="5"/>
  <c r="AA1421" i="5"/>
  <c r="AA1422" i="5"/>
  <c r="AA1423" i="5"/>
  <c r="AA1424" i="5"/>
  <c r="AA142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426" i="5"/>
  <c r="AA1427"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277" i="5"/>
  <c r="Z278" i="5"/>
  <c r="Z279" i="5"/>
  <c r="Z280" i="5"/>
  <c r="Z281" i="5"/>
  <c r="Z282" i="5"/>
  <c r="Z283" i="5"/>
  <c r="Z284" i="5"/>
  <c r="Z285" i="5"/>
  <c r="Z286" i="5"/>
  <c r="Z287" i="5"/>
  <c r="Z288" i="5"/>
  <c r="Z289" i="5"/>
  <c r="Z290" i="5"/>
  <c r="Z291" i="5"/>
  <c r="Z292" i="5"/>
  <c r="Z293" i="5"/>
  <c r="Z294" i="5"/>
  <c r="Z295" i="5"/>
  <c r="Z296" i="5"/>
  <c r="Z297" i="5"/>
  <c r="Z298" i="5"/>
  <c r="Z299" i="5"/>
  <c r="Z300" i="5"/>
  <c r="Z301" i="5"/>
  <c r="Z302" i="5"/>
  <c r="Z303" i="5"/>
  <c r="Z304" i="5"/>
  <c r="Z305" i="5"/>
  <c r="Z306" i="5"/>
  <c r="Z307" i="5"/>
  <c r="Z308" i="5"/>
  <c r="Z309" i="5"/>
  <c r="Z310" i="5"/>
  <c r="Z311" i="5"/>
  <c r="Z312" i="5"/>
  <c r="Z313" i="5"/>
  <c r="Z314" i="5"/>
  <c r="Z315" i="5"/>
  <c r="Z316" i="5"/>
  <c r="Z317" i="5"/>
  <c r="Z318" i="5"/>
  <c r="Z319" i="5"/>
  <c r="Z320" i="5"/>
  <c r="Z321" i="5"/>
  <c r="Z322" i="5"/>
  <c r="Z323" i="5"/>
  <c r="Z324" i="5"/>
  <c r="Z325" i="5"/>
  <c r="Z326" i="5"/>
  <c r="Z327" i="5"/>
  <c r="Z328" i="5"/>
  <c r="Z329" i="5"/>
  <c r="Z330" i="5"/>
  <c r="Z331" i="5"/>
  <c r="Z332" i="5"/>
  <c r="Z333" i="5"/>
  <c r="Z334" i="5"/>
  <c r="Z335" i="5"/>
  <c r="Z336" i="5"/>
  <c r="Z337" i="5"/>
  <c r="Z338" i="5"/>
  <c r="Z339" i="5"/>
  <c r="Z340" i="5"/>
  <c r="Z341" i="5"/>
  <c r="Z342" i="5"/>
  <c r="Z343" i="5"/>
  <c r="Z344" i="5"/>
  <c r="Z345" i="5"/>
  <c r="Z346" i="5"/>
  <c r="Z347" i="5"/>
  <c r="Z348" i="5"/>
  <c r="Z349" i="5"/>
  <c r="Z350" i="5"/>
  <c r="Z351" i="5"/>
  <c r="Z352" i="5"/>
  <c r="Z353" i="5"/>
  <c r="Z354" i="5"/>
  <c r="Z355" i="5"/>
  <c r="Z356" i="5"/>
  <c r="Z357" i="5"/>
  <c r="Z358" i="5"/>
  <c r="Z359" i="5"/>
  <c r="Z360" i="5"/>
  <c r="Z361" i="5"/>
  <c r="Z362" i="5"/>
  <c r="Z363" i="5"/>
  <c r="Z364" i="5"/>
  <c r="Z365" i="5"/>
  <c r="Z366" i="5"/>
  <c r="Z367" i="5"/>
  <c r="Z368" i="5"/>
  <c r="Z369" i="5"/>
  <c r="Z370" i="5"/>
  <c r="Z371" i="5"/>
  <c r="Z372" i="5"/>
  <c r="Z373" i="5"/>
  <c r="Z374" i="5"/>
  <c r="Z375" i="5"/>
  <c r="Z376" i="5"/>
  <c r="Z377" i="5"/>
  <c r="Z378" i="5"/>
  <c r="Z379" i="5"/>
  <c r="Z380" i="5"/>
  <c r="Z381" i="5"/>
  <c r="Z382" i="5"/>
  <c r="Z383" i="5"/>
  <c r="Z384" i="5"/>
  <c r="Z385" i="5"/>
  <c r="Z386" i="5"/>
  <c r="Z387" i="5"/>
  <c r="Z388" i="5"/>
  <c r="Z389" i="5"/>
  <c r="Z390" i="5"/>
  <c r="Z391" i="5"/>
  <c r="Z392" i="5"/>
  <c r="Z393" i="5"/>
  <c r="Z394" i="5"/>
  <c r="Z395" i="5"/>
  <c r="Z396" i="5"/>
  <c r="Z397" i="5"/>
  <c r="Z398" i="5"/>
  <c r="Z399" i="5"/>
  <c r="Z400" i="5"/>
  <c r="Z401" i="5"/>
  <c r="Z402" i="5"/>
  <c r="Z403" i="5"/>
  <c r="Z404" i="5"/>
  <c r="Z405" i="5"/>
  <c r="Z406" i="5"/>
  <c r="Z407" i="5"/>
  <c r="Z408" i="5"/>
  <c r="Z409" i="5"/>
  <c r="Z410" i="5"/>
  <c r="Z411" i="5"/>
  <c r="Z412" i="5"/>
  <c r="Z413" i="5"/>
  <c r="Z414" i="5"/>
  <c r="Z415" i="5"/>
  <c r="Z416" i="5"/>
  <c r="Z417" i="5"/>
  <c r="Z418" i="5"/>
  <c r="Z419" i="5"/>
  <c r="Z420" i="5"/>
  <c r="Z421" i="5"/>
  <c r="Z422" i="5"/>
  <c r="Z423" i="5"/>
  <c r="Z424" i="5"/>
  <c r="Z425" i="5"/>
  <c r="Z426" i="5"/>
  <c r="Z427" i="5"/>
  <c r="Z428" i="5"/>
  <c r="Z429" i="5"/>
  <c r="Z430" i="5"/>
  <c r="Z431" i="5"/>
  <c r="Z432" i="5"/>
  <c r="Z433" i="5"/>
  <c r="Z434" i="5"/>
  <c r="Z435" i="5"/>
  <c r="Z436" i="5"/>
  <c r="Z437" i="5"/>
  <c r="Z438" i="5"/>
  <c r="Z439" i="5"/>
  <c r="Z440" i="5"/>
  <c r="Z441" i="5"/>
  <c r="Z442" i="5"/>
  <c r="Z443" i="5"/>
  <c r="Z444" i="5"/>
  <c r="Z445" i="5"/>
  <c r="Z446" i="5"/>
  <c r="Z447" i="5"/>
  <c r="Z448" i="5"/>
  <c r="Z449" i="5"/>
  <c r="Z450" i="5"/>
  <c r="Z451" i="5"/>
  <c r="Z452" i="5"/>
  <c r="Z453" i="5"/>
  <c r="Z454" i="5"/>
  <c r="Z455" i="5"/>
  <c r="Z456" i="5"/>
  <c r="Z457" i="5"/>
  <c r="Z458" i="5"/>
  <c r="Z459" i="5"/>
  <c r="Z460" i="5"/>
  <c r="Z461" i="5"/>
  <c r="Z462" i="5"/>
  <c r="Z463" i="5"/>
  <c r="Z464" i="5"/>
  <c r="Z465" i="5"/>
  <c r="Z466" i="5"/>
  <c r="Z467" i="5"/>
  <c r="Z468" i="5"/>
  <c r="Z469" i="5"/>
  <c r="Z470" i="5"/>
  <c r="Z471" i="5"/>
  <c r="Z472" i="5"/>
  <c r="Z473" i="5"/>
  <c r="Z474" i="5"/>
  <c r="Z475" i="5"/>
  <c r="Z476" i="5"/>
  <c r="Z477" i="5"/>
  <c r="Z478" i="5"/>
  <c r="Z479" i="5"/>
  <c r="Z480" i="5"/>
  <c r="Z481" i="5"/>
  <c r="Z482" i="5"/>
  <c r="Z483" i="5"/>
  <c r="Z484" i="5"/>
  <c r="Z485" i="5"/>
  <c r="Z486" i="5"/>
  <c r="Z487" i="5"/>
  <c r="Z488" i="5"/>
  <c r="Z489" i="5"/>
  <c r="Z490" i="5"/>
  <c r="Z491" i="5"/>
  <c r="Z492" i="5"/>
  <c r="Z493" i="5"/>
  <c r="Z494" i="5"/>
  <c r="Z495" i="5"/>
  <c r="Z496" i="5"/>
  <c r="Z497" i="5"/>
  <c r="Z498" i="5"/>
  <c r="Z499" i="5"/>
  <c r="Z500" i="5"/>
  <c r="Z501" i="5"/>
  <c r="Z502" i="5"/>
  <c r="Z503" i="5"/>
  <c r="Z504" i="5"/>
  <c r="Z505" i="5"/>
  <c r="Z506" i="5"/>
  <c r="Z507" i="5"/>
  <c r="Z508" i="5"/>
  <c r="Z509" i="5"/>
  <c r="Z510" i="5"/>
  <c r="Z511" i="5"/>
  <c r="Z512" i="5"/>
  <c r="Z513" i="5"/>
  <c r="Z514" i="5"/>
  <c r="Z515" i="5"/>
  <c r="Z516" i="5"/>
  <c r="Z517" i="5"/>
  <c r="Z518" i="5"/>
  <c r="Z519" i="5"/>
  <c r="Z520" i="5"/>
  <c r="Z521" i="5"/>
  <c r="Z522" i="5"/>
  <c r="Z523" i="5"/>
  <c r="Z524" i="5"/>
  <c r="Z525" i="5"/>
  <c r="Z526" i="5"/>
  <c r="Z527" i="5"/>
  <c r="Z528" i="5"/>
  <c r="Z529" i="5"/>
  <c r="Z530" i="5"/>
  <c r="Z531" i="5"/>
  <c r="Z532" i="5"/>
  <c r="Z533" i="5"/>
  <c r="Z534" i="5"/>
  <c r="Z535" i="5"/>
  <c r="Z536" i="5"/>
  <c r="Z537" i="5"/>
  <c r="Z538" i="5"/>
  <c r="Z539" i="5"/>
  <c r="Z540" i="5"/>
  <c r="Z541" i="5"/>
  <c r="Z542" i="5"/>
  <c r="Z543" i="5"/>
  <c r="Z544" i="5"/>
  <c r="Z545" i="5"/>
  <c r="Z546" i="5"/>
  <c r="Z547" i="5"/>
  <c r="Z548" i="5"/>
  <c r="Z549" i="5"/>
  <c r="Z550" i="5"/>
  <c r="Z551" i="5"/>
  <c r="Z552" i="5"/>
  <c r="Z553" i="5"/>
  <c r="Z554" i="5"/>
  <c r="Z555" i="5"/>
  <c r="Z556" i="5"/>
  <c r="Z557" i="5"/>
  <c r="Z558" i="5"/>
  <c r="Z559" i="5"/>
  <c r="Z560" i="5"/>
  <c r="Z561" i="5"/>
  <c r="Z562" i="5"/>
  <c r="Z563" i="5"/>
  <c r="Z564" i="5"/>
  <c r="Z565" i="5"/>
  <c r="Z566" i="5"/>
  <c r="Z567" i="5"/>
  <c r="Z568" i="5"/>
  <c r="Z569" i="5"/>
  <c r="Z570" i="5"/>
  <c r="Z571" i="5"/>
  <c r="Z572" i="5"/>
  <c r="Z573" i="5"/>
  <c r="Z574" i="5"/>
  <c r="Z575" i="5"/>
  <c r="Z576" i="5"/>
  <c r="Z577" i="5"/>
  <c r="Z578" i="5"/>
  <c r="Z579" i="5"/>
  <c r="Z580" i="5"/>
  <c r="Z581" i="5"/>
  <c r="Z582" i="5"/>
  <c r="Z583" i="5"/>
  <c r="Z584" i="5"/>
  <c r="Z585" i="5"/>
  <c r="Z586" i="5"/>
  <c r="Z587" i="5"/>
  <c r="Z588" i="5"/>
  <c r="Z589" i="5"/>
  <c r="Z590" i="5"/>
  <c r="Z591" i="5"/>
  <c r="Z592" i="5"/>
  <c r="Z593" i="5"/>
  <c r="Z594" i="5"/>
  <c r="Z595" i="5"/>
  <c r="Z596" i="5"/>
  <c r="Z597" i="5"/>
  <c r="Z598" i="5"/>
  <c r="Z599" i="5"/>
  <c r="Z600" i="5"/>
  <c r="Z601" i="5"/>
  <c r="Z602" i="5"/>
  <c r="Z603" i="5"/>
  <c r="Z604" i="5"/>
  <c r="Z605" i="5"/>
  <c r="Z606" i="5"/>
  <c r="Z607" i="5"/>
  <c r="Z608" i="5"/>
  <c r="Z609" i="5"/>
  <c r="Z610" i="5"/>
  <c r="Z611" i="5"/>
  <c r="Z612" i="5"/>
  <c r="Z613" i="5"/>
  <c r="Z614" i="5"/>
  <c r="Z615" i="5"/>
  <c r="Z616" i="5"/>
  <c r="Z5" i="5"/>
  <c r="Z6"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617" i="5"/>
  <c r="Z618" i="5"/>
  <c r="Z619" i="5"/>
  <c r="Z620" i="5"/>
  <c r="Z621" i="5"/>
  <c r="Z622" i="5"/>
  <c r="Z623" i="5"/>
  <c r="Z624" i="5"/>
  <c r="Z625" i="5"/>
  <c r="Z626" i="5"/>
  <c r="Z627" i="5"/>
  <c r="Z628" i="5"/>
  <c r="Z629" i="5"/>
  <c r="Z630" i="5"/>
  <c r="Z631" i="5"/>
  <c r="Z632" i="5"/>
  <c r="Z633" i="5"/>
  <c r="Z634" i="5"/>
  <c r="Z635" i="5"/>
  <c r="Z636" i="5"/>
  <c r="Z637" i="5"/>
  <c r="Z638" i="5"/>
  <c r="Z639" i="5"/>
  <c r="Z640" i="5"/>
  <c r="Z641" i="5"/>
  <c r="Z642" i="5"/>
  <c r="Z643" i="5"/>
  <c r="Z644" i="5"/>
  <c r="Z645" i="5"/>
  <c r="Z646" i="5"/>
  <c r="Z647" i="5"/>
  <c r="Z648" i="5"/>
  <c r="Z649" i="5"/>
  <c r="Z650" i="5"/>
  <c r="Z651" i="5"/>
  <c r="Z652" i="5"/>
  <c r="Z653" i="5"/>
  <c r="Z654" i="5"/>
  <c r="Z655" i="5"/>
  <c r="Z656" i="5"/>
  <c r="Z657" i="5"/>
  <c r="Z658" i="5"/>
  <c r="Z659" i="5"/>
  <c r="Z660" i="5"/>
  <c r="Z661" i="5"/>
  <c r="Z662" i="5"/>
  <c r="Z663" i="5"/>
  <c r="Z664" i="5"/>
  <c r="Z665" i="5"/>
  <c r="Z666" i="5"/>
  <c r="Z667" i="5"/>
  <c r="Z668" i="5"/>
  <c r="Z669" i="5"/>
  <c r="Z670" i="5"/>
  <c r="Z671" i="5"/>
  <c r="Z672" i="5"/>
  <c r="Z673" i="5"/>
  <c r="Z674" i="5"/>
  <c r="Z675" i="5"/>
  <c r="Z676" i="5"/>
  <c r="Z677" i="5"/>
  <c r="Z678" i="5"/>
  <c r="Z679" i="5"/>
  <c r="Z680" i="5"/>
  <c r="Z681" i="5"/>
  <c r="Z682" i="5"/>
  <c r="Z683" i="5"/>
  <c r="Z684" i="5"/>
  <c r="Z685" i="5"/>
  <c r="Z686" i="5"/>
  <c r="Z687" i="5"/>
  <c r="Z688" i="5"/>
  <c r="Z689" i="5"/>
  <c r="Z690" i="5"/>
  <c r="Z691" i="5"/>
  <c r="Z692" i="5"/>
  <c r="Z693" i="5"/>
  <c r="Z694" i="5"/>
  <c r="Z695" i="5"/>
  <c r="Z696" i="5"/>
  <c r="Z697" i="5"/>
  <c r="Z698" i="5"/>
  <c r="Z699" i="5"/>
  <c r="Z700" i="5"/>
  <c r="Z701" i="5"/>
  <c r="Z702" i="5"/>
  <c r="Z703" i="5"/>
  <c r="Z704" i="5"/>
  <c r="Z705" i="5"/>
  <c r="Z706" i="5"/>
  <c r="Z707" i="5"/>
  <c r="Z708" i="5"/>
  <c r="Z709" i="5"/>
  <c r="Z710" i="5"/>
  <c r="Z711" i="5"/>
  <c r="Z712" i="5"/>
  <c r="Z713" i="5"/>
  <c r="Z714" i="5"/>
  <c r="Z715" i="5"/>
  <c r="Z716" i="5"/>
  <c r="Z717" i="5"/>
  <c r="Z718" i="5"/>
  <c r="Z719" i="5"/>
  <c r="Z720" i="5"/>
  <c r="Z721" i="5"/>
  <c r="Z722" i="5"/>
  <c r="Z723" i="5"/>
  <c r="Z724" i="5"/>
  <c r="Z725" i="5"/>
  <c r="Z726" i="5"/>
  <c r="Z727" i="5"/>
  <c r="Z728" i="5"/>
  <c r="Z729" i="5"/>
  <c r="Z730" i="5"/>
  <c r="Z731" i="5"/>
  <c r="Z732" i="5"/>
  <c r="Z733" i="5"/>
  <c r="Z734" i="5"/>
  <c r="Z735" i="5"/>
  <c r="Z736" i="5"/>
  <c r="Z737" i="5"/>
  <c r="Z738" i="5"/>
  <c r="Z739" i="5"/>
  <c r="Z740" i="5"/>
  <c r="Z741" i="5"/>
  <c r="Z742" i="5"/>
  <c r="Z743" i="5"/>
  <c r="Z744" i="5"/>
  <c r="Z745" i="5"/>
  <c r="Z746" i="5"/>
  <c r="Z747" i="5"/>
  <c r="Z748" i="5"/>
  <c r="Z749" i="5"/>
  <c r="Z750" i="5"/>
  <c r="Z751" i="5"/>
  <c r="Z752" i="5"/>
  <c r="Z753" i="5"/>
  <c r="Z754" i="5"/>
  <c r="Z755" i="5"/>
  <c r="Z756" i="5"/>
  <c r="Z757" i="5"/>
  <c r="Z758" i="5"/>
  <c r="Z759" i="5"/>
  <c r="Z760" i="5"/>
  <c r="Z761" i="5"/>
  <c r="Z762" i="5"/>
  <c r="Z763" i="5"/>
  <c r="Z764" i="5"/>
  <c r="Z765" i="5"/>
  <c r="Z766" i="5"/>
  <c r="Z767" i="5"/>
  <c r="Z768" i="5"/>
  <c r="Z769" i="5"/>
  <c r="Z770" i="5"/>
  <c r="Z771" i="5"/>
  <c r="Z772" i="5"/>
  <c r="Z773" i="5"/>
  <c r="Z774" i="5"/>
  <c r="Z775" i="5"/>
  <c r="Z776" i="5"/>
  <c r="Z777" i="5"/>
  <c r="Z778" i="5"/>
  <c r="Z779" i="5"/>
  <c r="Z780" i="5"/>
  <c r="Z781" i="5"/>
  <c r="Z782" i="5"/>
  <c r="Z783" i="5"/>
  <c r="Z784" i="5"/>
  <c r="Z785" i="5"/>
  <c r="Z786" i="5"/>
  <c r="Z787" i="5"/>
  <c r="Z788" i="5"/>
  <c r="Z789" i="5"/>
  <c r="Z790" i="5"/>
  <c r="Z791" i="5"/>
  <c r="Z792" i="5"/>
  <c r="Z793" i="5"/>
  <c r="Z794" i="5"/>
  <c r="Z795" i="5"/>
  <c r="Z796" i="5"/>
  <c r="Z797" i="5"/>
  <c r="Z798" i="5"/>
  <c r="Z799" i="5"/>
  <c r="Z800" i="5"/>
  <c r="Z801" i="5"/>
  <c r="Z802" i="5"/>
  <c r="Z803" i="5"/>
  <c r="Z804" i="5"/>
  <c r="Z805" i="5"/>
  <c r="Z806" i="5"/>
  <c r="Z807" i="5"/>
  <c r="Z808" i="5"/>
  <c r="Z809" i="5"/>
  <c r="Z810" i="5"/>
  <c r="Z811" i="5"/>
  <c r="Z812" i="5"/>
  <c r="Z813" i="5"/>
  <c r="Z814" i="5"/>
  <c r="Z815" i="5"/>
  <c r="Z816" i="5"/>
  <c r="Z817" i="5"/>
  <c r="Z818" i="5"/>
  <c r="Z819" i="5"/>
  <c r="Z820" i="5"/>
  <c r="Z821" i="5"/>
  <c r="Z822" i="5"/>
  <c r="Z823" i="5"/>
  <c r="Z824" i="5"/>
  <c r="Z825" i="5"/>
  <c r="Z826" i="5"/>
  <c r="Z827" i="5"/>
  <c r="Z828" i="5"/>
  <c r="Z829" i="5"/>
  <c r="Z830" i="5"/>
  <c r="Z831" i="5"/>
  <c r="Z832" i="5"/>
  <c r="Z833" i="5"/>
  <c r="Z834" i="5"/>
  <c r="Z835" i="5"/>
  <c r="Z836" i="5"/>
  <c r="Z837" i="5"/>
  <c r="Z838" i="5"/>
  <c r="Z839" i="5"/>
  <c r="Z840" i="5"/>
  <c r="Z841" i="5"/>
  <c r="Z842" i="5"/>
  <c r="Z843" i="5"/>
  <c r="Z844" i="5"/>
  <c r="Z845" i="5"/>
  <c r="Z846" i="5"/>
  <c r="Z847" i="5"/>
  <c r="Z848" i="5"/>
  <c r="Z849" i="5"/>
  <c r="Z850" i="5"/>
  <c r="Z851" i="5"/>
  <c r="Z852" i="5"/>
  <c r="Z853" i="5"/>
  <c r="Z854" i="5"/>
  <c r="Z855" i="5"/>
  <c r="Z856" i="5"/>
  <c r="Z857" i="5"/>
  <c r="Z858" i="5"/>
  <c r="Z859" i="5"/>
  <c r="Z860" i="5"/>
  <c r="Z861" i="5"/>
  <c r="Z862" i="5"/>
  <c r="Z863" i="5"/>
  <c r="Z864" i="5"/>
  <c r="Z865" i="5"/>
  <c r="Z866" i="5"/>
  <c r="Z867" i="5"/>
  <c r="Z868" i="5"/>
  <c r="Z869" i="5"/>
  <c r="Z870" i="5"/>
  <c r="Z871" i="5"/>
  <c r="Z872" i="5"/>
  <c r="Z873" i="5"/>
  <c r="Z874" i="5"/>
  <c r="Z875" i="5"/>
  <c r="Z876" i="5"/>
  <c r="Z877" i="5"/>
  <c r="Z878" i="5"/>
  <c r="Z879" i="5"/>
  <c r="Z880" i="5"/>
  <c r="Z881" i="5"/>
  <c r="Z882" i="5"/>
  <c r="Z883" i="5"/>
  <c r="Z884" i="5"/>
  <c r="Z885" i="5"/>
  <c r="Z886" i="5"/>
  <c r="Z887" i="5"/>
  <c r="Z888" i="5"/>
  <c r="Z889" i="5"/>
  <c r="Z890" i="5"/>
  <c r="Z891" i="5"/>
  <c r="Z892" i="5"/>
  <c r="Z893" i="5"/>
  <c r="Z894" i="5"/>
  <c r="Z895" i="5"/>
  <c r="Z896" i="5"/>
  <c r="Z897" i="5"/>
  <c r="Z898" i="5"/>
  <c r="Z899" i="5"/>
  <c r="Z900" i="5"/>
  <c r="Z901" i="5"/>
  <c r="Z902" i="5"/>
  <c r="Z903" i="5"/>
  <c r="Z904" i="5"/>
  <c r="Z905" i="5"/>
  <c r="Z906" i="5"/>
  <c r="Z907" i="5"/>
  <c r="Z908" i="5"/>
  <c r="Z909" i="5"/>
  <c r="Z910" i="5"/>
  <c r="Z911" i="5"/>
  <c r="Z912" i="5"/>
  <c r="Z913" i="5"/>
  <c r="Z914" i="5"/>
  <c r="Z915" i="5"/>
  <c r="Z916" i="5"/>
  <c r="Z917" i="5"/>
  <c r="Z918" i="5"/>
  <c r="Z919" i="5"/>
  <c r="Z920" i="5"/>
  <c r="Z921" i="5"/>
  <c r="Z922" i="5"/>
  <c r="Z923" i="5"/>
  <c r="Z924" i="5"/>
  <c r="Z925" i="5"/>
  <c r="Z926" i="5"/>
  <c r="Z927" i="5"/>
  <c r="Z928" i="5"/>
  <c r="Z929" i="5"/>
  <c r="Z930" i="5"/>
  <c r="Z931" i="5"/>
  <c r="Z932" i="5"/>
  <c r="Z933" i="5"/>
  <c r="Z934" i="5"/>
  <c r="Z935" i="5"/>
  <c r="Z936" i="5"/>
  <c r="Z937" i="5"/>
  <c r="Z938" i="5"/>
  <c r="Z939" i="5"/>
  <c r="Z940" i="5"/>
  <c r="Z941" i="5"/>
  <c r="Z942" i="5"/>
  <c r="Z943" i="5"/>
  <c r="Z944" i="5"/>
  <c r="Z945" i="5"/>
  <c r="Z946" i="5"/>
  <c r="Z947" i="5"/>
  <c r="Z948" i="5"/>
  <c r="Z949" i="5"/>
  <c r="Z950" i="5"/>
  <c r="Z951" i="5"/>
  <c r="Z952" i="5"/>
  <c r="Z953" i="5"/>
  <c r="Z954" i="5"/>
  <c r="Z955" i="5"/>
  <c r="Z956" i="5"/>
  <c r="Z957" i="5"/>
  <c r="Z958" i="5"/>
  <c r="Z959" i="5"/>
  <c r="Z960" i="5"/>
  <c r="Z961" i="5"/>
  <c r="Z962" i="5"/>
  <c r="Z963" i="5"/>
  <c r="Z964" i="5"/>
  <c r="Z965" i="5"/>
  <c r="Z966" i="5"/>
  <c r="Z967" i="5"/>
  <c r="Z968" i="5"/>
  <c r="Z969" i="5"/>
  <c r="Z970" i="5"/>
  <c r="Z971" i="5"/>
  <c r="Z972" i="5"/>
  <c r="Z973" i="5"/>
  <c r="Z974" i="5"/>
  <c r="Z975" i="5"/>
  <c r="Z976" i="5"/>
  <c r="Z977" i="5"/>
  <c r="Z978" i="5"/>
  <c r="Z979" i="5"/>
  <c r="Z980" i="5"/>
  <c r="Z981" i="5"/>
  <c r="Z982" i="5"/>
  <c r="Z983" i="5"/>
  <c r="Z984" i="5"/>
  <c r="Z985" i="5"/>
  <c r="Z986" i="5"/>
  <c r="Z987" i="5"/>
  <c r="Z988" i="5"/>
  <c r="Z989" i="5"/>
  <c r="Z990" i="5"/>
  <c r="Z991" i="5"/>
  <c r="Z992" i="5"/>
  <c r="Z993" i="5"/>
  <c r="Z994" i="5"/>
  <c r="Z995" i="5"/>
  <c r="Z996" i="5"/>
  <c r="Z997" i="5"/>
  <c r="Z998" i="5"/>
  <c r="Z999" i="5"/>
  <c r="Z1000" i="5"/>
  <c r="Z1001" i="5"/>
  <c r="Z1002" i="5"/>
  <c r="Z1003" i="5"/>
  <c r="Z1004" i="5"/>
  <c r="Z1005" i="5"/>
  <c r="Z1006" i="5"/>
  <c r="Z1007" i="5"/>
  <c r="Z1008" i="5"/>
  <c r="Z1009" i="5"/>
  <c r="Z1010" i="5"/>
  <c r="Z1011" i="5"/>
  <c r="Z1012" i="5"/>
  <c r="Z1013" i="5"/>
  <c r="Z1014" i="5"/>
  <c r="Z1015" i="5"/>
  <c r="Z1016" i="5"/>
  <c r="Z1017" i="5"/>
  <c r="Z1018" i="5"/>
  <c r="Z1019" i="5"/>
  <c r="Z1020" i="5"/>
  <c r="Z1021" i="5"/>
  <c r="Z1022" i="5"/>
  <c r="Z1023" i="5"/>
  <c r="Z1024" i="5"/>
  <c r="Z1025" i="5"/>
  <c r="Z1026" i="5"/>
  <c r="Z1027" i="5"/>
  <c r="Z1028" i="5"/>
  <c r="Z1029" i="5"/>
  <c r="Z1030" i="5"/>
  <c r="Z1031" i="5"/>
  <c r="Z1032" i="5"/>
  <c r="Z1033" i="5"/>
  <c r="Z1034" i="5"/>
  <c r="Z1035" i="5"/>
  <c r="Z1036" i="5"/>
  <c r="Z1037" i="5"/>
  <c r="Z1038" i="5"/>
  <c r="Z1039" i="5"/>
  <c r="Z1040" i="5"/>
  <c r="Z1041" i="5"/>
  <c r="Z1042" i="5"/>
  <c r="Z1043" i="5"/>
  <c r="Z1044" i="5"/>
  <c r="Z1045" i="5"/>
  <c r="Z1046" i="5"/>
  <c r="Z1047" i="5"/>
  <c r="Z1048" i="5"/>
  <c r="Z1049" i="5"/>
  <c r="Z1050" i="5"/>
  <c r="Z1051" i="5"/>
  <c r="Z1052" i="5"/>
  <c r="Z1053" i="5"/>
  <c r="Z1054" i="5"/>
  <c r="Z1055" i="5"/>
  <c r="Z1056" i="5"/>
  <c r="Z1057" i="5"/>
  <c r="Z1058" i="5"/>
  <c r="Z1059" i="5"/>
  <c r="Z1060" i="5"/>
  <c r="Z1061" i="5"/>
  <c r="Z1062" i="5"/>
  <c r="Z1063" i="5"/>
  <c r="Z1064" i="5"/>
  <c r="Z1065" i="5"/>
  <c r="Z1066" i="5"/>
  <c r="Z1067" i="5"/>
  <c r="Z1068" i="5"/>
  <c r="Z1069" i="5"/>
  <c r="Z1070" i="5"/>
  <c r="Z1071" i="5"/>
  <c r="Z1072" i="5"/>
  <c r="Z1073" i="5"/>
  <c r="Z1074" i="5"/>
  <c r="Z1075" i="5"/>
  <c r="Z1076" i="5"/>
  <c r="Z1077" i="5"/>
  <c r="Z1078" i="5"/>
  <c r="Z1079" i="5"/>
  <c r="Z1080" i="5"/>
  <c r="Z1081" i="5"/>
  <c r="Z1082" i="5"/>
  <c r="Z1083" i="5"/>
  <c r="Z1084" i="5"/>
  <c r="Z1085" i="5"/>
  <c r="Z1086" i="5"/>
  <c r="Z1087" i="5"/>
  <c r="Z1088" i="5"/>
  <c r="Z1089" i="5"/>
  <c r="Z1090" i="5"/>
  <c r="Z1091" i="5"/>
  <c r="Z1092" i="5"/>
  <c r="Z1093" i="5"/>
  <c r="Z1094" i="5"/>
  <c r="Z1095" i="5"/>
  <c r="Z1096" i="5"/>
  <c r="Z1097" i="5"/>
  <c r="Z1098" i="5"/>
  <c r="Z1099" i="5"/>
  <c r="Z1100" i="5"/>
  <c r="Z1101" i="5"/>
  <c r="Z1102" i="5"/>
  <c r="Z1103" i="5"/>
  <c r="Z1104" i="5"/>
  <c r="Z1105" i="5"/>
  <c r="Z1106" i="5"/>
  <c r="Z1107" i="5"/>
  <c r="Z1108" i="5"/>
  <c r="Z1109" i="5"/>
  <c r="Z1110" i="5"/>
  <c r="Z1111" i="5"/>
  <c r="Z1112" i="5"/>
  <c r="Z1113" i="5"/>
  <c r="Z1114" i="5"/>
  <c r="Z1115" i="5"/>
  <c r="Z1116" i="5"/>
  <c r="Z1117" i="5"/>
  <c r="Z1118" i="5"/>
  <c r="Z1119" i="5"/>
  <c r="Z1120" i="5"/>
  <c r="Z1121" i="5"/>
  <c r="Z1122" i="5"/>
  <c r="Z1123" i="5"/>
  <c r="Z1124" i="5"/>
  <c r="Z1125" i="5"/>
  <c r="Z1126" i="5"/>
  <c r="Z1127" i="5"/>
  <c r="Z1128" i="5"/>
  <c r="Z1129" i="5"/>
  <c r="Z1130" i="5"/>
  <c r="Z1131" i="5"/>
  <c r="Z1132" i="5"/>
  <c r="Z1133" i="5"/>
  <c r="Z1134" i="5"/>
  <c r="Z1135" i="5"/>
  <c r="Z1136" i="5"/>
  <c r="Z1137" i="5"/>
  <c r="Z1138" i="5"/>
  <c r="Z1139" i="5"/>
  <c r="Z1140" i="5"/>
  <c r="Z1141" i="5"/>
  <c r="Z1142" i="5"/>
  <c r="Z1143" i="5"/>
  <c r="Z1144" i="5"/>
  <c r="Z1145" i="5"/>
  <c r="Z1146" i="5"/>
  <c r="Z1147" i="5"/>
  <c r="Z1148" i="5"/>
  <c r="Z1149" i="5"/>
  <c r="Z1150" i="5"/>
  <c r="Z1151" i="5"/>
  <c r="Z1152" i="5"/>
  <c r="Z1153" i="5"/>
  <c r="Z1154" i="5"/>
  <c r="Z1155" i="5"/>
  <c r="Z1156" i="5"/>
  <c r="Z1157" i="5"/>
  <c r="Z1158" i="5"/>
  <c r="Z1159" i="5"/>
  <c r="Z1160" i="5"/>
  <c r="Z1161" i="5"/>
  <c r="Z1162" i="5"/>
  <c r="Z1163" i="5"/>
  <c r="Z1164" i="5"/>
  <c r="Z1165" i="5"/>
  <c r="Z1166" i="5"/>
  <c r="Z1167" i="5"/>
  <c r="Z1168" i="5"/>
  <c r="Z1169" i="5"/>
  <c r="Z1170" i="5"/>
  <c r="Z1171" i="5"/>
  <c r="Z1172" i="5"/>
  <c r="Z1173" i="5"/>
  <c r="Z1174" i="5"/>
  <c r="Z1175" i="5"/>
  <c r="Z1176" i="5"/>
  <c r="Z1177" i="5"/>
  <c r="Z1178" i="5"/>
  <c r="Z1179" i="5"/>
  <c r="Z1180" i="5"/>
  <c r="Z1181" i="5"/>
  <c r="Z1182" i="5"/>
  <c r="Z1183" i="5"/>
  <c r="Z1184" i="5"/>
  <c r="Z1185" i="5"/>
  <c r="Z1186" i="5"/>
  <c r="Z1187" i="5"/>
  <c r="Z1188" i="5"/>
  <c r="Z1189" i="5"/>
  <c r="Z1190" i="5"/>
  <c r="Z1191" i="5"/>
  <c r="Z1192" i="5"/>
  <c r="Z1193" i="5"/>
  <c r="Z1194" i="5"/>
  <c r="Z1195" i="5"/>
  <c r="Z1196" i="5"/>
  <c r="Z1197" i="5"/>
  <c r="Z1198" i="5"/>
  <c r="Z1199" i="5"/>
  <c r="Z1200" i="5"/>
  <c r="Z1201" i="5"/>
  <c r="Z1202" i="5"/>
  <c r="Z1203" i="5"/>
  <c r="Z1204" i="5"/>
  <c r="Z1205" i="5"/>
  <c r="Z1206" i="5"/>
  <c r="Z1207" i="5"/>
  <c r="Z1208" i="5"/>
  <c r="Z1209" i="5"/>
  <c r="Z1210" i="5"/>
  <c r="Z1211" i="5"/>
  <c r="Z1212" i="5"/>
  <c r="Z1213" i="5"/>
  <c r="Z1214" i="5"/>
  <c r="Z1215" i="5"/>
  <c r="Z1216" i="5"/>
  <c r="Z1217" i="5"/>
  <c r="Z1218" i="5"/>
  <c r="Z1219" i="5"/>
  <c r="Z1220" i="5"/>
  <c r="Z1221" i="5"/>
  <c r="Z1222" i="5"/>
  <c r="Z1223" i="5"/>
  <c r="Z1224" i="5"/>
  <c r="Z1225" i="5"/>
  <c r="Z1226" i="5"/>
  <c r="Z1227" i="5"/>
  <c r="Z1228" i="5"/>
  <c r="Z1229" i="5"/>
  <c r="Z1230" i="5"/>
  <c r="Z1231" i="5"/>
  <c r="Z1232" i="5"/>
  <c r="Z1233" i="5"/>
  <c r="Z1234" i="5"/>
  <c r="Z1235" i="5"/>
  <c r="Z1236" i="5"/>
  <c r="Z1237" i="5"/>
  <c r="Z1238" i="5"/>
  <c r="Z1239" i="5"/>
  <c r="Z1240" i="5"/>
  <c r="Z1241" i="5"/>
  <c r="Z1242" i="5"/>
  <c r="Z1243" i="5"/>
  <c r="Z1244" i="5"/>
  <c r="Z1245" i="5"/>
  <c r="Z1246" i="5"/>
  <c r="Z1247" i="5"/>
  <c r="Z1248" i="5"/>
  <c r="Z1249" i="5"/>
  <c r="Z1250" i="5"/>
  <c r="Z1251" i="5"/>
  <c r="Z1252" i="5"/>
  <c r="Z1253" i="5"/>
  <c r="Z1254" i="5"/>
  <c r="Z1255" i="5"/>
  <c r="Z1256" i="5"/>
  <c r="Z1257" i="5"/>
  <c r="Z1258" i="5"/>
  <c r="Z1259" i="5"/>
  <c r="Z1260" i="5"/>
  <c r="Z1261" i="5"/>
  <c r="Z1262" i="5"/>
  <c r="Z1263" i="5"/>
  <c r="Z1264" i="5"/>
  <c r="Z1265" i="5"/>
  <c r="Z1266" i="5"/>
  <c r="Z1267" i="5"/>
  <c r="Z1268" i="5"/>
  <c r="Z1269" i="5"/>
  <c r="Z1270" i="5"/>
  <c r="Z1271" i="5"/>
  <c r="Z1272" i="5"/>
  <c r="Z1273" i="5"/>
  <c r="Z1274" i="5"/>
  <c r="Z1275" i="5"/>
  <c r="Z1276" i="5"/>
  <c r="Z1277" i="5"/>
  <c r="Z1278" i="5"/>
  <c r="Z1279" i="5"/>
  <c r="Z1280" i="5"/>
  <c r="Z1281" i="5"/>
  <c r="Z1282" i="5"/>
  <c r="Z1283" i="5"/>
  <c r="Z1284" i="5"/>
  <c r="Z1285" i="5"/>
  <c r="Z1286" i="5"/>
  <c r="Z1287" i="5"/>
  <c r="Z1288" i="5"/>
  <c r="Z1289" i="5"/>
  <c r="Z1290" i="5"/>
  <c r="Z1291" i="5"/>
  <c r="Z1292" i="5"/>
  <c r="Z1293" i="5"/>
  <c r="Z1294" i="5"/>
  <c r="Z1295" i="5"/>
  <c r="Z1296" i="5"/>
  <c r="Z1297" i="5"/>
  <c r="Z1298" i="5"/>
  <c r="Z1299" i="5"/>
  <c r="Z1300" i="5"/>
  <c r="Z1301" i="5"/>
  <c r="Z1302" i="5"/>
  <c r="Z1303" i="5"/>
  <c r="Z1304" i="5"/>
  <c r="Z1305" i="5"/>
  <c r="Z1306" i="5"/>
  <c r="Z1307" i="5"/>
  <c r="Z1308" i="5"/>
  <c r="Z1309" i="5"/>
  <c r="Z1310" i="5"/>
  <c r="Z1311" i="5"/>
  <c r="Z1312" i="5"/>
  <c r="Z1313" i="5"/>
  <c r="Z1314" i="5"/>
  <c r="Z1315" i="5"/>
  <c r="Z1316" i="5"/>
  <c r="Z1317" i="5"/>
  <c r="Z1318" i="5"/>
  <c r="Z1319" i="5"/>
  <c r="Z1320" i="5"/>
  <c r="Z1321" i="5"/>
  <c r="Z1322" i="5"/>
  <c r="Z1323" i="5"/>
  <c r="Z1324" i="5"/>
  <c r="Z1325" i="5"/>
  <c r="Z1326" i="5"/>
  <c r="Z1327" i="5"/>
  <c r="Z1328" i="5"/>
  <c r="Z1329" i="5"/>
  <c r="Z1330" i="5"/>
  <c r="Z1331" i="5"/>
  <c r="Z1332" i="5"/>
  <c r="Z1333" i="5"/>
  <c r="Z1334" i="5"/>
  <c r="Z1335" i="5"/>
  <c r="Z1336" i="5"/>
  <c r="Z1337" i="5"/>
  <c r="Z1338" i="5"/>
  <c r="Z1339" i="5"/>
  <c r="Z1340" i="5"/>
  <c r="Z1341" i="5"/>
  <c r="Z1342" i="5"/>
  <c r="Z1343" i="5"/>
  <c r="Z1344" i="5"/>
  <c r="Z1345" i="5"/>
  <c r="Z1346" i="5"/>
  <c r="Z1347" i="5"/>
  <c r="Z1348" i="5"/>
  <c r="Z1349" i="5"/>
  <c r="Z1350" i="5"/>
  <c r="Z1351" i="5"/>
  <c r="Z1352" i="5"/>
  <c r="Z1353" i="5"/>
  <c r="Z1354" i="5"/>
  <c r="Z1355" i="5"/>
  <c r="Z1356" i="5"/>
  <c r="Z1357" i="5"/>
  <c r="Z1358" i="5"/>
  <c r="Z1359" i="5"/>
  <c r="Z1360" i="5"/>
  <c r="Z1361" i="5"/>
  <c r="Z1362" i="5"/>
  <c r="Z1363" i="5"/>
  <c r="Z1364" i="5"/>
  <c r="Z1365" i="5"/>
  <c r="Z1366" i="5"/>
  <c r="Z1367" i="5"/>
  <c r="Z1368" i="5"/>
  <c r="Z1369" i="5"/>
  <c r="Z1370" i="5"/>
  <c r="Z1371" i="5"/>
  <c r="Z1372" i="5"/>
  <c r="Z1373" i="5"/>
  <c r="Z1374" i="5"/>
  <c r="Z1375" i="5"/>
  <c r="Z1376" i="5"/>
  <c r="Z1377" i="5"/>
  <c r="Z1378" i="5"/>
  <c r="Z1379" i="5"/>
  <c r="Z1380" i="5"/>
  <c r="Z1381" i="5"/>
  <c r="Z1382" i="5"/>
  <c r="Z1383" i="5"/>
  <c r="Z1384" i="5"/>
  <c r="Z1385" i="5"/>
  <c r="Z1386" i="5"/>
  <c r="Z1387" i="5"/>
  <c r="Z1388" i="5"/>
  <c r="Z1389" i="5"/>
  <c r="Z1390" i="5"/>
  <c r="Z1391" i="5"/>
  <c r="Z1392" i="5"/>
  <c r="Z1393" i="5"/>
  <c r="Z1394" i="5"/>
  <c r="Z1395" i="5"/>
  <c r="Z1396" i="5"/>
  <c r="Z1397" i="5"/>
  <c r="Z1398" i="5"/>
  <c r="Z1399" i="5"/>
  <c r="Z1400" i="5"/>
  <c r="Z1401" i="5"/>
  <c r="Z1402" i="5"/>
  <c r="Z1403" i="5"/>
  <c r="Z1404" i="5"/>
  <c r="Z1405" i="5"/>
  <c r="Z1406" i="5"/>
  <c r="Z1407" i="5"/>
  <c r="Z1408" i="5"/>
  <c r="Z1409" i="5"/>
  <c r="Z1410" i="5"/>
  <c r="Z1411" i="5"/>
  <c r="Z1412" i="5"/>
  <c r="Z1413" i="5"/>
  <c r="Z1414" i="5"/>
  <c r="Z1415" i="5"/>
  <c r="Z1416" i="5"/>
  <c r="Z1417" i="5"/>
  <c r="Z1418" i="5"/>
  <c r="Z1419" i="5"/>
  <c r="Z1420" i="5"/>
  <c r="Z1421" i="5"/>
  <c r="Z1422" i="5"/>
  <c r="Z1423" i="5"/>
  <c r="Z1424" i="5"/>
  <c r="Z142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426" i="5"/>
  <c r="Z1427"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5" i="5"/>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Y705" i="5"/>
  <c r="Y706" i="5"/>
  <c r="Y707" i="5"/>
  <c r="Y708" i="5"/>
  <c r="Y709" i="5"/>
  <c r="Y710" i="5"/>
  <c r="Y711" i="5"/>
  <c r="Y712" i="5"/>
  <c r="Y713" i="5"/>
  <c r="Y714" i="5"/>
  <c r="Y715" i="5"/>
  <c r="Y716" i="5"/>
  <c r="Y717" i="5"/>
  <c r="Y718" i="5"/>
  <c r="Y719" i="5"/>
  <c r="Y720" i="5"/>
  <c r="Y721" i="5"/>
  <c r="Y722" i="5"/>
  <c r="Y723" i="5"/>
  <c r="Y724" i="5"/>
  <c r="Y725" i="5"/>
  <c r="Y726" i="5"/>
  <c r="Y727" i="5"/>
  <c r="Y728" i="5"/>
  <c r="Y729" i="5"/>
  <c r="Y730" i="5"/>
  <c r="Y731" i="5"/>
  <c r="Y732" i="5"/>
  <c r="Y733" i="5"/>
  <c r="Y734" i="5"/>
  <c r="Y735" i="5"/>
  <c r="Y736" i="5"/>
  <c r="Y737" i="5"/>
  <c r="Y738" i="5"/>
  <c r="Y739" i="5"/>
  <c r="Y740" i="5"/>
  <c r="Y741" i="5"/>
  <c r="Y742" i="5"/>
  <c r="Y743" i="5"/>
  <c r="Y744" i="5"/>
  <c r="Y745" i="5"/>
  <c r="Y746" i="5"/>
  <c r="Y747" i="5"/>
  <c r="Y748" i="5"/>
  <c r="Y749" i="5"/>
  <c r="Y750" i="5"/>
  <c r="Y751" i="5"/>
  <c r="Y752" i="5"/>
  <c r="Y753" i="5"/>
  <c r="Y754" i="5"/>
  <c r="Y755" i="5"/>
  <c r="Y756" i="5"/>
  <c r="Y757" i="5"/>
  <c r="Y758" i="5"/>
  <c r="Y759" i="5"/>
  <c r="Y760" i="5"/>
  <c r="Y761" i="5"/>
  <c r="Y762" i="5"/>
  <c r="Y763" i="5"/>
  <c r="Y764" i="5"/>
  <c r="Y765" i="5"/>
  <c r="Y766" i="5"/>
  <c r="Y767" i="5"/>
  <c r="Y768" i="5"/>
  <c r="Y769" i="5"/>
  <c r="Y770" i="5"/>
  <c r="Y771" i="5"/>
  <c r="Y772" i="5"/>
  <c r="Y773" i="5"/>
  <c r="Y774" i="5"/>
  <c r="Y775" i="5"/>
  <c r="Y776" i="5"/>
  <c r="Y777" i="5"/>
  <c r="Y778" i="5"/>
  <c r="Y779" i="5"/>
  <c r="Y780" i="5"/>
  <c r="Y781" i="5"/>
  <c r="Y782" i="5"/>
  <c r="Y783" i="5"/>
  <c r="Y784" i="5"/>
  <c r="Y785" i="5"/>
  <c r="Y786" i="5"/>
  <c r="Y787" i="5"/>
  <c r="Y788" i="5"/>
  <c r="Y789" i="5"/>
  <c r="Y790" i="5"/>
  <c r="Y791" i="5"/>
  <c r="Y792" i="5"/>
  <c r="Y793" i="5"/>
  <c r="Y794" i="5"/>
  <c r="Y795" i="5"/>
  <c r="Y796" i="5"/>
  <c r="Y797" i="5"/>
  <c r="Y798" i="5"/>
  <c r="Y799" i="5"/>
  <c r="Y800" i="5"/>
  <c r="Y801" i="5"/>
  <c r="Y802" i="5"/>
  <c r="Y803" i="5"/>
  <c r="Y804" i="5"/>
  <c r="Y805" i="5"/>
  <c r="Y806" i="5"/>
  <c r="Y807" i="5"/>
  <c r="Y808" i="5"/>
  <c r="Y809" i="5"/>
  <c r="Y810" i="5"/>
  <c r="Y811" i="5"/>
  <c r="Y812" i="5"/>
  <c r="Y813" i="5"/>
  <c r="Y814" i="5"/>
  <c r="Y815" i="5"/>
  <c r="Y816" i="5"/>
  <c r="Y817" i="5"/>
  <c r="Y818" i="5"/>
  <c r="Y819" i="5"/>
  <c r="Y820" i="5"/>
  <c r="Y821" i="5"/>
  <c r="Y822" i="5"/>
  <c r="Y823" i="5"/>
  <c r="Y824" i="5"/>
  <c r="Y825" i="5"/>
  <c r="Y826" i="5"/>
  <c r="Y827" i="5"/>
  <c r="Y828" i="5"/>
  <c r="Y829" i="5"/>
  <c r="Y830" i="5"/>
  <c r="Y831" i="5"/>
  <c r="Y832" i="5"/>
  <c r="Y833" i="5"/>
  <c r="Y834" i="5"/>
  <c r="Y835" i="5"/>
  <c r="Y836" i="5"/>
  <c r="Y837" i="5"/>
  <c r="Y838" i="5"/>
  <c r="Y839" i="5"/>
  <c r="Y840" i="5"/>
  <c r="Y841" i="5"/>
  <c r="Y842" i="5"/>
  <c r="Y843" i="5"/>
  <c r="Y844" i="5"/>
  <c r="Y845" i="5"/>
  <c r="Y846" i="5"/>
  <c r="Y847" i="5"/>
  <c r="Y848" i="5"/>
  <c r="Y849" i="5"/>
  <c r="Y850" i="5"/>
  <c r="Y851" i="5"/>
  <c r="Y852" i="5"/>
  <c r="Y853" i="5"/>
  <c r="Y854" i="5"/>
  <c r="Y855" i="5"/>
  <c r="Y856" i="5"/>
  <c r="Y857" i="5"/>
  <c r="Y858" i="5"/>
  <c r="Y859" i="5"/>
  <c r="Y860" i="5"/>
  <c r="Y861" i="5"/>
  <c r="Y862" i="5"/>
  <c r="Y863" i="5"/>
  <c r="Y864" i="5"/>
  <c r="Y865" i="5"/>
  <c r="Y866" i="5"/>
  <c r="Y867" i="5"/>
  <c r="Y868" i="5"/>
  <c r="Y869" i="5"/>
  <c r="Y870" i="5"/>
  <c r="Y871" i="5"/>
  <c r="Y872" i="5"/>
  <c r="Y873" i="5"/>
  <c r="Y874" i="5"/>
  <c r="Y875" i="5"/>
  <c r="Y876" i="5"/>
  <c r="Y877" i="5"/>
  <c r="Y878" i="5"/>
  <c r="Y879" i="5"/>
  <c r="Y880" i="5"/>
  <c r="Y881" i="5"/>
  <c r="Y882" i="5"/>
  <c r="Y883" i="5"/>
  <c r="Y884" i="5"/>
  <c r="Y885" i="5"/>
  <c r="Y886" i="5"/>
  <c r="Y887" i="5"/>
  <c r="Y888" i="5"/>
  <c r="Y889" i="5"/>
  <c r="Y890" i="5"/>
  <c r="Y891" i="5"/>
  <c r="Y892" i="5"/>
  <c r="Y893" i="5"/>
  <c r="Y894" i="5"/>
  <c r="Y895" i="5"/>
  <c r="Y896" i="5"/>
  <c r="Y897" i="5"/>
  <c r="Y898" i="5"/>
  <c r="Y899" i="5"/>
  <c r="Y900" i="5"/>
  <c r="Y901" i="5"/>
  <c r="Y902" i="5"/>
  <c r="Y903" i="5"/>
  <c r="Y904" i="5"/>
  <c r="Y905" i="5"/>
  <c r="Y906" i="5"/>
  <c r="Y907" i="5"/>
  <c r="Y908" i="5"/>
  <c r="Y909" i="5"/>
  <c r="Y910" i="5"/>
  <c r="Y911" i="5"/>
  <c r="Y912" i="5"/>
  <c r="Y913" i="5"/>
  <c r="Y914" i="5"/>
  <c r="Y915" i="5"/>
  <c r="Y916" i="5"/>
  <c r="Y917" i="5"/>
  <c r="Y918" i="5"/>
  <c r="Y919" i="5"/>
  <c r="Y920" i="5"/>
  <c r="Y921" i="5"/>
  <c r="Y922" i="5"/>
  <c r="Y923" i="5"/>
  <c r="Y924" i="5"/>
  <c r="Y925" i="5"/>
  <c r="Y926" i="5"/>
  <c r="Y927" i="5"/>
  <c r="Y928" i="5"/>
  <c r="Y929" i="5"/>
  <c r="Y930" i="5"/>
  <c r="Y931" i="5"/>
  <c r="Y932" i="5"/>
  <c r="Y933" i="5"/>
  <c r="Y934" i="5"/>
  <c r="Y935" i="5"/>
  <c r="Y936" i="5"/>
  <c r="Y937" i="5"/>
  <c r="Y938" i="5"/>
  <c r="Y939" i="5"/>
  <c r="Y940" i="5"/>
  <c r="Y941" i="5"/>
  <c r="Y942" i="5"/>
  <c r="Y943" i="5"/>
  <c r="Y944" i="5"/>
  <c r="Y945" i="5"/>
  <c r="Y946" i="5"/>
  <c r="Y947" i="5"/>
  <c r="Y948" i="5"/>
  <c r="Y949" i="5"/>
  <c r="Y950" i="5"/>
  <c r="Y951" i="5"/>
  <c r="Y952" i="5"/>
  <c r="Y953" i="5"/>
  <c r="Y954" i="5"/>
  <c r="Y955" i="5"/>
  <c r="Y956" i="5"/>
  <c r="Y957" i="5"/>
  <c r="Y958" i="5"/>
  <c r="Y959" i="5"/>
  <c r="Y960" i="5"/>
  <c r="Y961" i="5"/>
  <c r="Y962" i="5"/>
  <c r="Y963" i="5"/>
  <c r="Y964" i="5"/>
  <c r="Y965" i="5"/>
  <c r="Y966" i="5"/>
  <c r="Y967" i="5"/>
  <c r="Y968" i="5"/>
  <c r="Y969" i="5"/>
  <c r="Y970" i="5"/>
  <c r="Y971" i="5"/>
  <c r="Y972" i="5"/>
  <c r="Y973" i="5"/>
  <c r="Y974" i="5"/>
  <c r="Y975" i="5"/>
  <c r="Y976" i="5"/>
  <c r="Y977" i="5"/>
  <c r="Y978" i="5"/>
  <c r="Y979" i="5"/>
  <c r="Y980" i="5"/>
  <c r="Y981" i="5"/>
  <c r="Y982" i="5"/>
  <c r="Y983" i="5"/>
  <c r="Y984" i="5"/>
  <c r="Y985" i="5"/>
  <c r="Y986" i="5"/>
  <c r="Y987" i="5"/>
  <c r="Y988" i="5"/>
  <c r="Y989" i="5"/>
  <c r="Y990" i="5"/>
  <c r="Y991" i="5"/>
  <c r="Y992" i="5"/>
  <c r="Y993" i="5"/>
  <c r="Y994" i="5"/>
  <c r="Y995" i="5"/>
  <c r="Y996" i="5"/>
  <c r="Y997" i="5"/>
  <c r="Y998" i="5"/>
  <c r="Y999" i="5"/>
  <c r="Y1000" i="5"/>
  <c r="Y1001" i="5"/>
  <c r="Y1002" i="5"/>
  <c r="Y1003" i="5"/>
  <c r="Y1004" i="5"/>
  <c r="Y1005" i="5"/>
  <c r="Y1006" i="5"/>
  <c r="Y1007" i="5"/>
  <c r="Y1008" i="5"/>
  <c r="Y1009" i="5"/>
  <c r="Y1010" i="5"/>
  <c r="Y1011" i="5"/>
  <c r="Y1012" i="5"/>
  <c r="Y1013" i="5"/>
  <c r="Y1014" i="5"/>
  <c r="Y1015" i="5"/>
  <c r="Y1016" i="5"/>
  <c r="Y1017" i="5"/>
  <c r="Y1018" i="5"/>
  <c r="Y1019" i="5"/>
  <c r="Y1020" i="5"/>
  <c r="Y1021" i="5"/>
  <c r="Y1022" i="5"/>
  <c r="Y1023" i="5"/>
  <c r="Y1024" i="5"/>
  <c r="Y1025" i="5"/>
  <c r="Y1026" i="5"/>
  <c r="Y1027" i="5"/>
  <c r="Y1028" i="5"/>
  <c r="Y1029" i="5"/>
  <c r="Y1030" i="5"/>
  <c r="Y1031" i="5"/>
  <c r="Y1032" i="5"/>
  <c r="Y1033" i="5"/>
  <c r="Y1034" i="5"/>
  <c r="Y1035" i="5"/>
  <c r="Y1036" i="5"/>
  <c r="Y1037" i="5"/>
  <c r="Y1038" i="5"/>
  <c r="Y1039" i="5"/>
  <c r="Y1040" i="5"/>
  <c r="Y1041" i="5"/>
  <c r="Y1042" i="5"/>
  <c r="Y1043" i="5"/>
  <c r="Y1044" i="5"/>
  <c r="Y1045" i="5"/>
  <c r="Y1046" i="5"/>
  <c r="Y1047" i="5"/>
  <c r="Y1048" i="5"/>
  <c r="Y1049" i="5"/>
  <c r="Y1050" i="5"/>
  <c r="Y1051" i="5"/>
  <c r="Y1052" i="5"/>
  <c r="Y1053" i="5"/>
  <c r="Y1054" i="5"/>
  <c r="Y1055" i="5"/>
  <c r="Y1056" i="5"/>
  <c r="Y1057" i="5"/>
  <c r="Y1058" i="5"/>
  <c r="Y1059" i="5"/>
  <c r="Y1060" i="5"/>
  <c r="Y1061" i="5"/>
  <c r="Y1062" i="5"/>
  <c r="Y1063" i="5"/>
  <c r="Y1064" i="5"/>
  <c r="Y1065" i="5"/>
  <c r="Y1066" i="5"/>
  <c r="Y1067" i="5"/>
  <c r="Y1068" i="5"/>
  <c r="Y1069" i="5"/>
  <c r="Y1070" i="5"/>
  <c r="Y1071" i="5"/>
  <c r="Y1072" i="5"/>
  <c r="Y1073" i="5"/>
  <c r="Y1074" i="5"/>
  <c r="Y1075" i="5"/>
  <c r="Y1076" i="5"/>
  <c r="Y1077" i="5"/>
  <c r="Y1078" i="5"/>
  <c r="Y1079" i="5"/>
  <c r="Y1080" i="5"/>
  <c r="Y1081" i="5"/>
  <c r="Y1082" i="5"/>
  <c r="Y1083" i="5"/>
  <c r="Y1084" i="5"/>
  <c r="Y1085" i="5"/>
  <c r="Y1086" i="5"/>
  <c r="Y1087" i="5"/>
  <c r="Y1088" i="5"/>
  <c r="Y1089" i="5"/>
  <c r="Y1090" i="5"/>
  <c r="Y1091" i="5"/>
  <c r="Y1092" i="5"/>
  <c r="Y1093" i="5"/>
  <c r="Y1094" i="5"/>
  <c r="Y1095" i="5"/>
  <c r="Y1096" i="5"/>
  <c r="Y1097" i="5"/>
  <c r="Y1098" i="5"/>
  <c r="Y1099" i="5"/>
  <c r="Y1100" i="5"/>
  <c r="Y1101" i="5"/>
  <c r="Y1102" i="5"/>
  <c r="Y1103" i="5"/>
  <c r="Y1104" i="5"/>
  <c r="Y1105" i="5"/>
  <c r="Y1106" i="5"/>
  <c r="Y1107" i="5"/>
  <c r="Y1108" i="5"/>
  <c r="Y1109" i="5"/>
  <c r="Y1110" i="5"/>
  <c r="Y1111" i="5"/>
  <c r="Y1112" i="5"/>
  <c r="Y1113" i="5"/>
  <c r="Y1114" i="5"/>
  <c r="Y1115" i="5"/>
  <c r="Y1116" i="5"/>
  <c r="Y1117" i="5"/>
  <c r="Y1118" i="5"/>
  <c r="Y1119" i="5"/>
  <c r="Y1120" i="5"/>
  <c r="Y1121" i="5"/>
  <c r="Y1122" i="5"/>
  <c r="Y1123" i="5"/>
  <c r="Y1124" i="5"/>
  <c r="Y1125" i="5"/>
  <c r="Y1126" i="5"/>
  <c r="Y1127" i="5"/>
  <c r="Y1128" i="5"/>
  <c r="Y1129" i="5"/>
  <c r="Y1130" i="5"/>
  <c r="Y1131" i="5"/>
  <c r="Y1132" i="5"/>
  <c r="Y1133" i="5"/>
  <c r="Y1134" i="5"/>
  <c r="Y1135" i="5"/>
  <c r="Y1136" i="5"/>
  <c r="Y1137" i="5"/>
  <c r="Y1138" i="5"/>
  <c r="Y1139" i="5"/>
  <c r="Y1140" i="5"/>
  <c r="Y1141" i="5"/>
  <c r="Y1142" i="5"/>
  <c r="Y1143" i="5"/>
  <c r="Y1144" i="5"/>
  <c r="Y1145" i="5"/>
  <c r="Y1146" i="5"/>
  <c r="Y1147" i="5"/>
  <c r="Y1148" i="5"/>
  <c r="Y1149" i="5"/>
  <c r="Y1150" i="5"/>
  <c r="Y1151" i="5"/>
  <c r="Y1152" i="5"/>
  <c r="Y1153" i="5"/>
  <c r="Y1154" i="5"/>
  <c r="Y1155" i="5"/>
  <c r="Y1156" i="5"/>
  <c r="Y1157" i="5"/>
  <c r="Y1158" i="5"/>
  <c r="Y1159" i="5"/>
  <c r="Y1160" i="5"/>
  <c r="Y1161" i="5"/>
  <c r="Y1162" i="5"/>
  <c r="Y1163" i="5"/>
  <c r="Y1164" i="5"/>
  <c r="Y1165" i="5"/>
  <c r="Y1166" i="5"/>
  <c r="Y1167" i="5"/>
  <c r="Y1168" i="5"/>
  <c r="Y1169" i="5"/>
  <c r="Y1170" i="5"/>
  <c r="Y1171" i="5"/>
  <c r="Y1172" i="5"/>
  <c r="Y1173" i="5"/>
  <c r="Y1174" i="5"/>
  <c r="Y1175" i="5"/>
  <c r="Y1176" i="5"/>
  <c r="Y1177" i="5"/>
  <c r="Y1178" i="5"/>
  <c r="Y1179" i="5"/>
  <c r="Y1180" i="5"/>
  <c r="Y1181" i="5"/>
  <c r="Y1182" i="5"/>
  <c r="Y1183" i="5"/>
  <c r="Y1184" i="5"/>
  <c r="Y1185" i="5"/>
  <c r="Y1186" i="5"/>
  <c r="Y1187" i="5"/>
  <c r="Y1188" i="5"/>
  <c r="Y1189" i="5"/>
  <c r="Y1190" i="5"/>
  <c r="Y1191" i="5"/>
  <c r="Y1192" i="5"/>
  <c r="Y1193" i="5"/>
  <c r="Y1194" i="5"/>
  <c r="Y1195" i="5"/>
  <c r="Y1196" i="5"/>
  <c r="Y1197" i="5"/>
  <c r="Y1198" i="5"/>
  <c r="Y1199" i="5"/>
  <c r="Y1200" i="5"/>
  <c r="Y1201" i="5"/>
  <c r="Y1202" i="5"/>
  <c r="Y1203" i="5"/>
  <c r="Y1204" i="5"/>
  <c r="Y1205" i="5"/>
  <c r="Y1206" i="5"/>
  <c r="Y1207" i="5"/>
  <c r="Y1208" i="5"/>
  <c r="Y1209" i="5"/>
  <c r="Y1210" i="5"/>
  <c r="Y1211" i="5"/>
  <c r="Y1212" i="5"/>
  <c r="Y1213" i="5"/>
  <c r="Y1214" i="5"/>
  <c r="Y1215" i="5"/>
  <c r="Y1216" i="5"/>
  <c r="Y1217" i="5"/>
  <c r="Y1218" i="5"/>
  <c r="Y1219" i="5"/>
  <c r="Y1220" i="5"/>
  <c r="Y1221" i="5"/>
  <c r="Y1222" i="5"/>
  <c r="Y1223" i="5"/>
  <c r="Y1224" i="5"/>
  <c r="Y1225" i="5"/>
  <c r="Y1226" i="5"/>
  <c r="Y1227" i="5"/>
  <c r="Y1228" i="5"/>
  <c r="Y1229" i="5"/>
  <c r="Y1230" i="5"/>
  <c r="Y1231" i="5"/>
  <c r="Y1232" i="5"/>
  <c r="Y1233" i="5"/>
  <c r="Y1234" i="5"/>
  <c r="Y1235" i="5"/>
  <c r="Y1236" i="5"/>
  <c r="Y1237" i="5"/>
  <c r="Y1238" i="5"/>
  <c r="Y1239" i="5"/>
  <c r="Y1240" i="5"/>
  <c r="Y1241" i="5"/>
  <c r="Y1242" i="5"/>
  <c r="Y1243" i="5"/>
  <c r="Y1244" i="5"/>
  <c r="Y1245" i="5"/>
  <c r="Y1246" i="5"/>
  <c r="Y1247" i="5"/>
  <c r="Y1248" i="5"/>
  <c r="Y1249" i="5"/>
  <c r="Y1250" i="5"/>
  <c r="Y1251" i="5"/>
  <c r="Y1252" i="5"/>
  <c r="Y1253" i="5"/>
  <c r="Y1254" i="5"/>
  <c r="Y1255" i="5"/>
  <c r="Y1256" i="5"/>
  <c r="Y1257" i="5"/>
  <c r="Y1258" i="5"/>
  <c r="Y1259" i="5"/>
  <c r="Y1260" i="5"/>
  <c r="Y1261" i="5"/>
  <c r="Y1262" i="5"/>
  <c r="Y1263" i="5"/>
  <c r="Y1264" i="5"/>
  <c r="Y1265" i="5"/>
  <c r="Y1266" i="5"/>
  <c r="Y1267" i="5"/>
  <c r="Y1268" i="5"/>
  <c r="Y1269" i="5"/>
  <c r="Y1270" i="5"/>
  <c r="Y1271" i="5"/>
  <c r="Y1272" i="5"/>
  <c r="Y1273" i="5"/>
  <c r="Y1274" i="5"/>
  <c r="Y1275" i="5"/>
  <c r="Y1276" i="5"/>
  <c r="Y1277" i="5"/>
  <c r="Y1278" i="5"/>
  <c r="Y1279" i="5"/>
  <c r="Y1280" i="5"/>
  <c r="Y1281" i="5"/>
  <c r="Y1282" i="5"/>
  <c r="Y1283" i="5"/>
  <c r="Y1284" i="5"/>
  <c r="Y1285" i="5"/>
  <c r="Y1286" i="5"/>
  <c r="Y1287" i="5"/>
  <c r="Y1288" i="5"/>
  <c r="Y1289" i="5"/>
  <c r="Y1290" i="5"/>
  <c r="Y1291" i="5"/>
  <c r="Y1292" i="5"/>
  <c r="Y1293" i="5"/>
  <c r="Y1294" i="5"/>
  <c r="Y1295" i="5"/>
  <c r="Y1296" i="5"/>
  <c r="Y1297" i="5"/>
  <c r="Y1298" i="5"/>
  <c r="Y1299" i="5"/>
  <c r="Y1300" i="5"/>
  <c r="Y1301" i="5"/>
  <c r="Y1302" i="5"/>
  <c r="Y1303" i="5"/>
  <c r="Y1304" i="5"/>
  <c r="Y1305" i="5"/>
  <c r="Y1306" i="5"/>
  <c r="Y1307" i="5"/>
  <c r="Y1308" i="5"/>
  <c r="Y1309" i="5"/>
  <c r="Y1310" i="5"/>
  <c r="Y1311" i="5"/>
  <c r="Y1312" i="5"/>
  <c r="Y1313" i="5"/>
  <c r="Y1314" i="5"/>
  <c r="Y1315" i="5"/>
  <c r="Y1316" i="5"/>
  <c r="Y1317" i="5"/>
  <c r="Y1318" i="5"/>
  <c r="Y1319" i="5"/>
  <c r="Y1320" i="5"/>
  <c r="Y1321" i="5"/>
  <c r="Y1322" i="5"/>
  <c r="Y1323" i="5"/>
  <c r="Y1324" i="5"/>
  <c r="Y1325" i="5"/>
  <c r="Y1326" i="5"/>
  <c r="Y1327" i="5"/>
  <c r="Y1328" i="5"/>
  <c r="Y1329" i="5"/>
  <c r="Y1330" i="5"/>
  <c r="Y1331" i="5"/>
  <c r="Y1332" i="5"/>
  <c r="Y1333" i="5"/>
  <c r="Y1334" i="5"/>
  <c r="Y1335" i="5"/>
  <c r="Y1336" i="5"/>
  <c r="Y1337" i="5"/>
  <c r="Y1338" i="5"/>
  <c r="Y1339" i="5"/>
  <c r="Y1340" i="5"/>
  <c r="Y1341" i="5"/>
  <c r="Y1342" i="5"/>
  <c r="Y1343" i="5"/>
  <c r="Y1344" i="5"/>
  <c r="Y1345" i="5"/>
  <c r="Y1346" i="5"/>
  <c r="Y1347" i="5"/>
  <c r="Y1348" i="5"/>
  <c r="Y1349" i="5"/>
  <c r="Y1350" i="5"/>
  <c r="Y1351" i="5"/>
  <c r="Y1352" i="5"/>
  <c r="Y1353" i="5"/>
  <c r="Y1354" i="5"/>
  <c r="Y1355" i="5"/>
  <c r="Y1356" i="5"/>
  <c r="Y1357" i="5"/>
  <c r="Y1358" i="5"/>
  <c r="Y1359" i="5"/>
  <c r="Y1360" i="5"/>
  <c r="Y1361" i="5"/>
  <c r="Y1362" i="5"/>
  <c r="Y1363" i="5"/>
  <c r="Y1364" i="5"/>
  <c r="Y1365" i="5"/>
  <c r="Y1366" i="5"/>
  <c r="Y1367" i="5"/>
  <c r="Y1368" i="5"/>
  <c r="Y1369" i="5"/>
  <c r="Y1370" i="5"/>
  <c r="Y1371" i="5"/>
  <c r="Y1372" i="5"/>
  <c r="Y1373" i="5"/>
  <c r="Y1374" i="5"/>
  <c r="Y1375" i="5"/>
  <c r="Y1376" i="5"/>
  <c r="Y1377" i="5"/>
  <c r="Y1378" i="5"/>
  <c r="Y1379" i="5"/>
  <c r="Y1380" i="5"/>
  <c r="Y1381" i="5"/>
  <c r="Y1382" i="5"/>
  <c r="Y1383" i="5"/>
  <c r="Y1384" i="5"/>
  <c r="Y1385" i="5"/>
  <c r="Y1386" i="5"/>
  <c r="Y1387" i="5"/>
  <c r="Y1388" i="5"/>
  <c r="Y1389" i="5"/>
  <c r="Y1390" i="5"/>
  <c r="Y1391" i="5"/>
  <c r="Y1392" i="5"/>
  <c r="Y1393" i="5"/>
  <c r="Y1394" i="5"/>
  <c r="Y1395" i="5"/>
  <c r="Y1396" i="5"/>
  <c r="Y1397" i="5"/>
  <c r="Y1398" i="5"/>
  <c r="Y1399" i="5"/>
  <c r="Y1400" i="5"/>
  <c r="Y1401" i="5"/>
  <c r="Y1402" i="5"/>
  <c r="Y1403" i="5"/>
  <c r="Y1404" i="5"/>
  <c r="Y1405" i="5"/>
  <c r="Y1406" i="5"/>
  <c r="Y1407" i="5"/>
  <c r="Y1408" i="5"/>
  <c r="Y1409" i="5"/>
  <c r="Y1410" i="5"/>
  <c r="Y1411" i="5"/>
  <c r="Y1412" i="5"/>
  <c r="Y1413" i="5"/>
  <c r="Y1414" i="5"/>
  <c r="Y1415" i="5"/>
  <c r="Y1416" i="5"/>
  <c r="Y1417" i="5"/>
  <c r="Y1418" i="5"/>
  <c r="Y1419" i="5"/>
  <c r="Y1420" i="5"/>
  <c r="Y1421" i="5"/>
  <c r="Y1422" i="5"/>
  <c r="Y1423" i="5"/>
  <c r="Y1424" i="5"/>
  <c r="Y142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426" i="5"/>
  <c r="Y1427"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426" i="5"/>
  <c r="X1427"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5" i="5"/>
  <c r="W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W755" i="5"/>
  <c r="W756" i="5"/>
  <c r="W757" i="5"/>
  <c r="W758" i="5"/>
  <c r="W759" i="5"/>
  <c r="W760" i="5"/>
  <c r="W761" i="5"/>
  <c r="W762" i="5"/>
  <c r="W763" i="5"/>
  <c r="W764" i="5"/>
  <c r="W765" i="5"/>
  <c r="W766" i="5"/>
  <c r="W767" i="5"/>
  <c r="W768" i="5"/>
  <c r="W769" i="5"/>
  <c r="W770" i="5"/>
  <c r="W771" i="5"/>
  <c r="W772" i="5"/>
  <c r="W773" i="5"/>
  <c r="W774" i="5"/>
  <c r="W775" i="5"/>
  <c r="W776" i="5"/>
  <c r="W777" i="5"/>
  <c r="W778" i="5"/>
  <c r="W779" i="5"/>
  <c r="W780" i="5"/>
  <c r="W781" i="5"/>
  <c r="W782" i="5"/>
  <c r="W783" i="5"/>
  <c r="W784" i="5"/>
  <c r="W785" i="5"/>
  <c r="W786" i="5"/>
  <c r="W787" i="5"/>
  <c r="W788" i="5"/>
  <c r="W789" i="5"/>
  <c r="W790" i="5"/>
  <c r="W791" i="5"/>
  <c r="W792" i="5"/>
  <c r="W793" i="5"/>
  <c r="W794" i="5"/>
  <c r="W795" i="5"/>
  <c r="W796" i="5"/>
  <c r="W797" i="5"/>
  <c r="W798" i="5"/>
  <c r="W799" i="5"/>
  <c r="W800" i="5"/>
  <c r="W801" i="5"/>
  <c r="W802" i="5"/>
  <c r="W803" i="5"/>
  <c r="W804" i="5"/>
  <c r="W805" i="5"/>
  <c r="W806" i="5"/>
  <c r="W807" i="5"/>
  <c r="W808" i="5"/>
  <c r="W809" i="5"/>
  <c r="W810" i="5"/>
  <c r="W811" i="5"/>
  <c r="W812" i="5"/>
  <c r="W813" i="5"/>
  <c r="W814" i="5"/>
  <c r="W815" i="5"/>
  <c r="W816" i="5"/>
  <c r="W817" i="5"/>
  <c r="W818" i="5"/>
  <c r="W819" i="5"/>
  <c r="W820" i="5"/>
  <c r="W821" i="5"/>
  <c r="W822" i="5"/>
  <c r="W823" i="5"/>
  <c r="W824" i="5"/>
  <c r="W825" i="5"/>
  <c r="W826" i="5"/>
  <c r="W827" i="5"/>
  <c r="W828" i="5"/>
  <c r="W829" i="5"/>
  <c r="W830" i="5"/>
  <c r="W831" i="5"/>
  <c r="W832" i="5"/>
  <c r="W833" i="5"/>
  <c r="W834" i="5"/>
  <c r="W835" i="5"/>
  <c r="W836" i="5"/>
  <c r="W837" i="5"/>
  <c r="W838" i="5"/>
  <c r="W839" i="5"/>
  <c r="W840" i="5"/>
  <c r="W841" i="5"/>
  <c r="W842" i="5"/>
  <c r="W843" i="5"/>
  <c r="W844" i="5"/>
  <c r="W845" i="5"/>
  <c r="W846" i="5"/>
  <c r="W847" i="5"/>
  <c r="W848" i="5"/>
  <c r="W849" i="5"/>
  <c r="W850" i="5"/>
  <c r="W851" i="5"/>
  <c r="W852" i="5"/>
  <c r="W853" i="5"/>
  <c r="W854" i="5"/>
  <c r="W855" i="5"/>
  <c r="W856" i="5"/>
  <c r="W857" i="5"/>
  <c r="W858" i="5"/>
  <c r="W859" i="5"/>
  <c r="W860" i="5"/>
  <c r="W861" i="5"/>
  <c r="W862" i="5"/>
  <c r="W863" i="5"/>
  <c r="W864" i="5"/>
  <c r="W865" i="5"/>
  <c r="W866" i="5"/>
  <c r="W867" i="5"/>
  <c r="W868" i="5"/>
  <c r="W869" i="5"/>
  <c r="W870" i="5"/>
  <c r="W871" i="5"/>
  <c r="W872" i="5"/>
  <c r="W873" i="5"/>
  <c r="W874" i="5"/>
  <c r="W875" i="5"/>
  <c r="W876" i="5"/>
  <c r="W877" i="5"/>
  <c r="W878" i="5"/>
  <c r="W879" i="5"/>
  <c r="W880" i="5"/>
  <c r="W881" i="5"/>
  <c r="W882" i="5"/>
  <c r="W883" i="5"/>
  <c r="W884" i="5"/>
  <c r="W885" i="5"/>
  <c r="W886" i="5"/>
  <c r="W887" i="5"/>
  <c r="W888" i="5"/>
  <c r="W889" i="5"/>
  <c r="W890" i="5"/>
  <c r="W891" i="5"/>
  <c r="W892" i="5"/>
  <c r="W893" i="5"/>
  <c r="W894" i="5"/>
  <c r="W895" i="5"/>
  <c r="W896" i="5"/>
  <c r="W897" i="5"/>
  <c r="W898" i="5"/>
  <c r="W899" i="5"/>
  <c r="W900" i="5"/>
  <c r="W901" i="5"/>
  <c r="W902" i="5"/>
  <c r="W903" i="5"/>
  <c r="W904" i="5"/>
  <c r="W905" i="5"/>
  <c r="W906" i="5"/>
  <c r="W907" i="5"/>
  <c r="W908" i="5"/>
  <c r="W909" i="5"/>
  <c r="W910" i="5"/>
  <c r="W911" i="5"/>
  <c r="W912" i="5"/>
  <c r="W913" i="5"/>
  <c r="W914" i="5"/>
  <c r="W915" i="5"/>
  <c r="W916" i="5"/>
  <c r="W917" i="5"/>
  <c r="W918" i="5"/>
  <c r="W919" i="5"/>
  <c r="W920" i="5"/>
  <c r="W921" i="5"/>
  <c r="W922" i="5"/>
  <c r="W923" i="5"/>
  <c r="W924" i="5"/>
  <c r="W925" i="5"/>
  <c r="W926" i="5"/>
  <c r="W927" i="5"/>
  <c r="W928" i="5"/>
  <c r="W929" i="5"/>
  <c r="W930" i="5"/>
  <c r="W931" i="5"/>
  <c r="W932" i="5"/>
  <c r="W933" i="5"/>
  <c r="W934" i="5"/>
  <c r="W935" i="5"/>
  <c r="W936" i="5"/>
  <c r="W937" i="5"/>
  <c r="W938" i="5"/>
  <c r="W939" i="5"/>
  <c r="W940" i="5"/>
  <c r="W941" i="5"/>
  <c r="W942" i="5"/>
  <c r="W943" i="5"/>
  <c r="W944" i="5"/>
  <c r="W945" i="5"/>
  <c r="W946" i="5"/>
  <c r="W947" i="5"/>
  <c r="W948" i="5"/>
  <c r="W949" i="5"/>
  <c r="W950" i="5"/>
  <c r="W951" i="5"/>
  <c r="W952" i="5"/>
  <c r="W953" i="5"/>
  <c r="W954" i="5"/>
  <c r="W955" i="5"/>
  <c r="W956" i="5"/>
  <c r="W957" i="5"/>
  <c r="W958" i="5"/>
  <c r="W959" i="5"/>
  <c r="W960" i="5"/>
  <c r="W961" i="5"/>
  <c r="W962" i="5"/>
  <c r="W963" i="5"/>
  <c r="W964" i="5"/>
  <c r="W965" i="5"/>
  <c r="W966" i="5"/>
  <c r="W967" i="5"/>
  <c r="W968" i="5"/>
  <c r="W969" i="5"/>
  <c r="W970" i="5"/>
  <c r="W971" i="5"/>
  <c r="W972" i="5"/>
  <c r="W973" i="5"/>
  <c r="W974" i="5"/>
  <c r="W975" i="5"/>
  <c r="W976" i="5"/>
  <c r="W977" i="5"/>
  <c r="W978" i="5"/>
  <c r="W979" i="5"/>
  <c r="W980" i="5"/>
  <c r="W981" i="5"/>
  <c r="W982" i="5"/>
  <c r="W983" i="5"/>
  <c r="W984" i="5"/>
  <c r="W985" i="5"/>
  <c r="W986" i="5"/>
  <c r="W987" i="5"/>
  <c r="W988" i="5"/>
  <c r="W989" i="5"/>
  <c r="W990" i="5"/>
  <c r="W991" i="5"/>
  <c r="W992" i="5"/>
  <c r="W993" i="5"/>
  <c r="W994" i="5"/>
  <c r="W995" i="5"/>
  <c r="W996" i="5"/>
  <c r="W997" i="5"/>
  <c r="W998" i="5"/>
  <c r="W999" i="5"/>
  <c r="W1000" i="5"/>
  <c r="W1001" i="5"/>
  <c r="W1002" i="5"/>
  <c r="W1003" i="5"/>
  <c r="W1004" i="5"/>
  <c r="W1005" i="5"/>
  <c r="W1006" i="5"/>
  <c r="W1007" i="5"/>
  <c r="W1008" i="5"/>
  <c r="W1009" i="5"/>
  <c r="W1010" i="5"/>
  <c r="W1011" i="5"/>
  <c r="W1012" i="5"/>
  <c r="W1013" i="5"/>
  <c r="W1014" i="5"/>
  <c r="W1015" i="5"/>
  <c r="W1016" i="5"/>
  <c r="W1017" i="5"/>
  <c r="W1018" i="5"/>
  <c r="W1019" i="5"/>
  <c r="W1020" i="5"/>
  <c r="W1021" i="5"/>
  <c r="W1022" i="5"/>
  <c r="W1023" i="5"/>
  <c r="W1024" i="5"/>
  <c r="W1025" i="5"/>
  <c r="W1026" i="5"/>
  <c r="W1027" i="5"/>
  <c r="W1028" i="5"/>
  <c r="W1029" i="5"/>
  <c r="W1030" i="5"/>
  <c r="W1031" i="5"/>
  <c r="W1032" i="5"/>
  <c r="W1033" i="5"/>
  <c r="W1034" i="5"/>
  <c r="W1035" i="5"/>
  <c r="W1036" i="5"/>
  <c r="W1037" i="5"/>
  <c r="W1038" i="5"/>
  <c r="W1039" i="5"/>
  <c r="W1040" i="5"/>
  <c r="W1041" i="5"/>
  <c r="W1042" i="5"/>
  <c r="W1043" i="5"/>
  <c r="W1044" i="5"/>
  <c r="W1045" i="5"/>
  <c r="W1046" i="5"/>
  <c r="W1047" i="5"/>
  <c r="W1048" i="5"/>
  <c r="W1049" i="5"/>
  <c r="W1050" i="5"/>
  <c r="W1051" i="5"/>
  <c r="W1052" i="5"/>
  <c r="W1053" i="5"/>
  <c r="W1054" i="5"/>
  <c r="W1055" i="5"/>
  <c r="W1056" i="5"/>
  <c r="W1057" i="5"/>
  <c r="W1058" i="5"/>
  <c r="W1059" i="5"/>
  <c r="W1060" i="5"/>
  <c r="W1061" i="5"/>
  <c r="W1062" i="5"/>
  <c r="W1063" i="5"/>
  <c r="W1064" i="5"/>
  <c r="W1065" i="5"/>
  <c r="W1066" i="5"/>
  <c r="W1067" i="5"/>
  <c r="W1068" i="5"/>
  <c r="W1069" i="5"/>
  <c r="W1070" i="5"/>
  <c r="W1071" i="5"/>
  <c r="W1072" i="5"/>
  <c r="W1073" i="5"/>
  <c r="W1074" i="5"/>
  <c r="W1075" i="5"/>
  <c r="W1076" i="5"/>
  <c r="W1077" i="5"/>
  <c r="W1078" i="5"/>
  <c r="W1079" i="5"/>
  <c r="W1080" i="5"/>
  <c r="W1081" i="5"/>
  <c r="W1082" i="5"/>
  <c r="W1083" i="5"/>
  <c r="W1084" i="5"/>
  <c r="W1085" i="5"/>
  <c r="W1086" i="5"/>
  <c r="W1087" i="5"/>
  <c r="W1088" i="5"/>
  <c r="W1089" i="5"/>
  <c r="W1090" i="5"/>
  <c r="W1091" i="5"/>
  <c r="W1092" i="5"/>
  <c r="W1093" i="5"/>
  <c r="W1094" i="5"/>
  <c r="W1095" i="5"/>
  <c r="W1096" i="5"/>
  <c r="W1097" i="5"/>
  <c r="W1098" i="5"/>
  <c r="W1099" i="5"/>
  <c r="W1100" i="5"/>
  <c r="W1101" i="5"/>
  <c r="W1102" i="5"/>
  <c r="W1103" i="5"/>
  <c r="W1104" i="5"/>
  <c r="W1105" i="5"/>
  <c r="W1106" i="5"/>
  <c r="W1107" i="5"/>
  <c r="W1108" i="5"/>
  <c r="W1109" i="5"/>
  <c r="W1110" i="5"/>
  <c r="W1111" i="5"/>
  <c r="W1112" i="5"/>
  <c r="W1113" i="5"/>
  <c r="W1114" i="5"/>
  <c r="W1115" i="5"/>
  <c r="W1116" i="5"/>
  <c r="W1117" i="5"/>
  <c r="W1118" i="5"/>
  <c r="W1119" i="5"/>
  <c r="W1120" i="5"/>
  <c r="W1121" i="5"/>
  <c r="W1122" i="5"/>
  <c r="W1123" i="5"/>
  <c r="W1124" i="5"/>
  <c r="W1125" i="5"/>
  <c r="W1126" i="5"/>
  <c r="W1127" i="5"/>
  <c r="W1128" i="5"/>
  <c r="W1129" i="5"/>
  <c r="W1130" i="5"/>
  <c r="W1131" i="5"/>
  <c r="W1132" i="5"/>
  <c r="W1133" i="5"/>
  <c r="W1134" i="5"/>
  <c r="W1135" i="5"/>
  <c r="W1136" i="5"/>
  <c r="W1137" i="5"/>
  <c r="W1138" i="5"/>
  <c r="W1139" i="5"/>
  <c r="W1140" i="5"/>
  <c r="W1141" i="5"/>
  <c r="W1142" i="5"/>
  <c r="W1143" i="5"/>
  <c r="W1144" i="5"/>
  <c r="W1145" i="5"/>
  <c r="W1146" i="5"/>
  <c r="W1147" i="5"/>
  <c r="W1148" i="5"/>
  <c r="W1149" i="5"/>
  <c r="W1150" i="5"/>
  <c r="W1151" i="5"/>
  <c r="W1152" i="5"/>
  <c r="W1153" i="5"/>
  <c r="W1154" i="5"/>
  <c r="W1155" i="5"/>
  <c r="W1156" i="5"/>
  <c r="W1157" i="5"/>
  <c r="W1158" i="5"/>
  <c r="W1159" i="5"/>
  <c r="W1160" i="5"/>
  <c r="W1161" i="5"/>
  <c r="W1162" i="5"/>
  <c r="W1163" i="5"/>
  <c r="W1164" i="5"/>
  <c r="W1165" i="5"/>
  <c r="W1166" i="5"/>
  <c r="W1167" i="5"/>
  <c r="W1168" i="5"/>
  <c r="W1169" i="5"/>
  <c r="W1170" i="5"/>
  <c r="W1171" i="5"/>
  <c r="W1172" i="5"/>
  <c r="W1173" i="5"/>
  <c r="W1174" i="5"/>
  <c r="W1175" i="5"/>
  <c r="W1176" i="5"/>
  <c r="W1177" i="5"/>
  <c r="W1178" i="5"/>
  <c r="W1179" i="5"/>
  <c r="W1180" i="5"/>
  <c r="W1181" i="5"/>
  <c r="W1182" i="5"/>
  <c r="W1183" i="5"/>
  <c r="W1184" i="5"/>
  <c r="W1185" i="5"/>
  <c r="W1186" i="5"/>
  <c r="W1187" i="5"/>
  <c r="W1188" i="5"/>
  <c r="W1189" i="5"/>
  <c r="W1190" i="5"/>
  <c r="W1191" i="5"/>
  <c r="W1192" i="5"/>
  <c r="W1193" i="5"/>
  <c r="W1194" i="5"/>
  <c r="W1195" i="5"/>
  <c r="W1196" i="5"/>
  <c r="W1197" i="5"/>
  <c r="W1198" i="5"/>
  <c r="W1199" i="5"/>
  <c r="W1200" i="5"/>
  <c r="W1201" i="5"/>
  <c r="W1202" i="5"/>
  <c r="W1203" i="5"/>
  <c r="W1204" i="5"/>
  <c r="W1205" i="5"/>
  <c r="W1206" i="5"/>
  <c r="W1207" i="5"/>
  <c r="W1208" i="5"/>
  <c r="W1209" i="5"/>
  <c r="W1210" i="5"/>
  <c r="W1211" i="5"/>
  <c r="W1212" i="5"/>
  <c r="W1213" i="5"/>
  <c r="W1214" i="5"/>
  <c r="W1215" i="5"/>
  <c r="W1216" i="5"/>
  <c r="W1217" i="5"/>
  <c r="W1218" i="5"/>
  <c r="W1219" i="5"/>
  <c r="W1220" i="5"/>
  <c r="W1221" i="5"/>
  <c r="W1222" i="5"/>
  <c r="W1223" i="5"/>
  <c r="W1224" i="5"/>
  <c r="W1225" i="5"/>
  <c r="W1226" i="5"/>
  <c r="W1227" i="5"/>
  <c r="W1228" i="5"/>
  <c r="W1229" i="5"/>
  <c r="W1230" i="5"/>
  <c r="W1231" i="5"/>
  <c r="W1232" i="5"/>
  <c r="W1233" i="5"/>
  <c r="W1234" i="5"/>
  <c r="W1235" i="5"/>
  <c r="W1236" i="5"/>
  <c r="W1237" i="5"/>
  <c r="W1238" i="5"/>
  <c r="W1239" i="5"/>
  <c r="W1240" i="5"/>
  <c r="W1241" i="5"/>
  <c r="W1242" i="5"/>
  <c r="W1243" i="5"/>
  <c r="W1244" i="5"/>
  <c r="W1245" i="5"/>
  <c r="W1246" i="5"/>
  <c r="W1247" i="5"/>
  <c r="W1248" i="5"/>
  <c r="W1249" i="5"/>
  <c r="W1250" i="5"/>
  <c r="W1251" i="5"/>
  <c r="W1252" i="5"/>
  <c r="W1253" i="5"/>
  <c r="W1254" i="5"/>
  <c r="W1255" i="5"/>
  <c r="W1256" i="5"/>
  <c r="W1257" i="5"/>
  <c r="W1258" i="5"/>
  <c r="W1259" i="5"/>
  <c r="W1260" i="5"/>
  <c r="W1261" i="5"/>
  <c r="W1262" i="5"/>
  <c r="W1263" i="5"/>
  <c r="W1264" i="5"/>
  <c r="W1265" i="5"/>
  <c r="W1266" i="5"/>
  <c r="W1267" i="5"/>
  <c r="W1268" i="5"/>
  <c r="W1269" i="5"/>
  <c r="W1270" i="5"/>
  <c r="W1271" i="5"/>
  <c r="W1272" i="5"/>
  <c r="W1273" i="5"/>
  <c r="W1274" i="5"/>
  <c r="W1275" i="5"/>
  <c r="W1276" i="5"/>
  <c r="W1277" i="5"/>
  <c r="W1278" i="5"/>
  <c r="W1279" i="5"/>
  <c r="W1280" i="5"/>
  <c r="W1281" i="5"/>
  <c r="W1282" i="5"/>
  <c r="W1283" i="5"/>
  <c r="W1284" i="5"/>
  <c r="W1285" i="5"/>
  <c r="W1286" i="5"/>
  <c r="W1287" i="5"/>
  <c r="W1288" i="5"/>
  <c r="W1289" i="5"/>
  <c r="W1290" i="5"/>
  <c r="W1291" i="5"/>
  <c r="W1292" i="5"/>
  <c r="W1293" i="5"/>
  <c r="W1294" i="5"/>
  <c r="W1295" i="5"/>
  <c r="W1296" i="5"/>
  <c r="W1297" i="5"/>
  <c r="W1298" i="5"/>
  <c r="W1299" i="5"/>
  <c r="W1300" i="5"/>
  <c r="W1301" i="5"/>
  <c r="W1302" i="5"/>
  <c r="W1303" i="5"/>
  <c r="W1304" i="5"/>
  <c r="W1305" i="5"/>
  <c r="W1306" i="5"/>
  <c r="W1307" i="5"/>
  <c r="W1308" i="5"/>
  <c r="W1309" i="5"/>
  <c r="W1310" i="5"/>
  <c r="W1311" i="5"/>
  <c r="W1312" i="5"/>
  <c r="W1313" i="5"/>
  <c r="W1314" i="5"/>
  <c r="W1315" i="5"/>
  <c r="W1316" i="5"/>
  <c r="W1317" i="5"/>
  <c r="W1318" i="5"/>
  <c r="W1319" i="5"/>
  <c r="W1320" i="5"/>
  <c r="W1321" i="5"/>
  <c r="W1322" i="5"/>
  <c r="W1323" i="5"/>
  <c r="W1324" i="5"/>
  <c r="W1325" i="5"/>
  <c r="W1326" i="5"/>
  <c r="W1327" i="5"/>
  <c r="W1328" i="5"/>
  <c r="W1329" i="5"/>
  <c r="W1330" i="5"/>
  <c r="W1331" i="5"/>
  <c r="W1332" i="5"/>
  <c r="W1333" i="5"/>
  <c r="W1334" i="5"/>
  <c r="W1335" i="5"/>
  <c r="W1336" i="5"/>
  <c r="W1337" i="5"/>
  <c r="W1338" i="5"/>
  <c r="W1339" i="5"/>
  <c r="W1340" i="5"/>
  <c r="W1341" i="5"/>
  <c r="W1342" i="5"/>
  <c r="W1343" i="5"/>
  <c r="W1344" i="5"/>
  <c r="W1345" i="5"/>
  <c r="W1346" i="5"/>
  <c r="W1347" i="5"/>
  <c r="W1348" i="5"/>
  <c r="W1349" i="5"/>
  <c r="W1350" i="5"/>
  <c r="W1351" i="5"/>
  <c r="W1352" i="5"/>
  <c r="W1353" i="5"/>
  <c r="W1354" i="5"/>
  <c r="W1355" i="5"/>
  <c r="W1356" i="5"/>
  <c r="W1357" i="5"/>
  <c r="W1358" i="5"/>
  <c r="W1359" i="5"/>
  <c r="W1360" i="5"/>
  <c r="W1361" i="5"/>
  <c r="W1362" i="5"/>
  <c r="W1363" i="5"/>
  <c r="W1364" i="5"/>
  <c r="W1365" i="5"/>
  <c r="W1366" i="5"/>
  <c r="W1367" i="5"/>
  <c r="W1368" i="5"/>
  <c r="W1369" i="5"/>
  <c r="W1370" i="5"/>
  <c r="W1371" i="5"/>
  <c r="W1372" i="5"/>
  <c r="W1373" i="5"/>
  <c r="W1374" i="5"/>
  <c r="W1375" i="5"/>
  <c r="W1376" i="5"/>
  <c r="W1377" i="5"/>
  <c r="W1378" i="5"/>
  <c r="W1379" i="5"/>
  <c r="W1380" i="5"/>
  <c r="W1381" i="5"/>
  <c r="W1382" i="5"/>
  <c r="W1383" i="5"/>
  <c r="W1384" i="5"/>
  <c r="W1385" i="5"/>
  <c r="W1386" i="5"/>
  <c r="W1387" i="5"/>
  <c r="W1388" i="5"/>
  <c r="W1389" i="5"/>
  <c r="W1390" i="5"/>
  <c r="W1391" i="5"/>
  <c r="W1392" i="5"/>
  <c r="W1393" i="5"/>
  <c r="W1394" i="5"/>
  <c r="W1395" i="5"/>
  <c r="W1396" i="5"/>
  <c r="W1397" i="5"/>
  <c r="W1398" i="5"/>
  <c r="W1399" i="5"/>
  <c r="W1400" i="5"/>
  <c r="W1401" i="5"/>
  <c r="W1402" i="5"/>
  <c r="W1403" i="5"/>
  <c r="W1404" i="5"/>
  <c r="W1405" i="5"/>
  <c r="W1406" i="5"/>
  <c r="W1407" i="5"/>
  <c r="W1408" i="5"/>
  <c r="W1409" i="5"/>
  <c r="W1410" i="5"/>
  <c r="W1411" i="5"/>
  <c r="W1412" i="5"/>
  <c r="W1413" i="5"/>
  <c r="W1414" i="5"/>
  <c r="W1415" i="5"/>
  <c r="W1416" i="5"/>
  <c r="W1417" i="5"/>
  <c r="W1418" i="5"/>
  <c r="W1419" i="5"/>
  <c r="W1420" i="5"/>
  <c r="W1421" i="5"/>
  <c r="W1422" i="5"/>
  <c r="W1423" i="5"/>
  <c r="W1424" i="5"/>
  <c r="W142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426" i="5"/>
  <c r="W1427"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5"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V714" i="5"/>
  <c r="V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V891" i="5"/>
  <c r="V892" i="5"/>
  <c r="V893" i="5"/>
  <c r="V894" i="5"/>
  <c r="V895" i="5"/>
  <c r="V896" i="5"/>
  <c r="V897" i="5"/>
  <c r="V898" i="5"/>
  <c r="V899" i="5"/>
  <c r="V900" i="5"/>
  <c r="V901" i="5"/>
  <c r="V902" i="5"/>
  <c r="V903" i="5"/>
  <c r="V904" i="5"/>
  <c r="V905" i="5"/>
  <c r="V906" i="5"/>
  <c r="V907" i="5"/>
  <c r="V908" i="5"/>
  <c r="V909" i="5"/>
  <c r="V910" i="5"/>
  <c r="V911" i="5"/>
  <c r="V912" i="5"/>
  <c r="V913" i="5"/>
  <c r="V914" i="5"/>
  <c r="V915" i="5"/>
  <c r="V916" i="5"/>
  <c r="V917" i="5"/>
  <c r="V918" i="5"/>
  <c r="V919" i="5"/>
  <c r="V920" i="5"/>
  <c r="V921" i="5"/>
  <c r="V922" i="5"/>
  <c r="V923" i="5"/>
  <c r="V924" i="5"/>
  <c r="V925" i="5"/>
  <c r="V926" i="5"/>
  <c r="V927" i="5"/>
  <c r="V928" i="5"/>
  <c r="V929" i="5"/>
  <c r="V930" i="5"/>
  <c r="V931" i="5"/>
  <c r="V932" i="5"/>
  <c r="V933" i="5"/>
  <c r="V934" i="5"/>
  <c r="V935" i="5"/>
  <c r="V936" i="5"/>
  <c r="V937" i="5"/>
  <c r="V938" i="5"/>
  <c r="V939" i="5"/>
  <c r="V940" i="5"/>
  <c r="V941" i="5"/>
  <c r="V942" i="5"/>
  <c r="V943" i="5"/>
  <c r="V944" i="5"/>
  <c r="V945" i="5"/>
  <c r="V946" i="5"/>
  <c r="V947" i="5"/>
  <c r="V948" i="5"/>
  <c r="V949" i="5"/>
  <c r="V950" i="5"/>
  <c r="V951" i="5"/>
  <c r="V952" i="5"/>
  <c r="V953" i="5"/>
  <c r="V954" i="5"/>
  <c r="V955" i="5"/>
  <c r="V956" i="5"/>
  <c r="V957" i="5"/>
  <c r="V958" i="5"/>
  <c r="V959" i="5"/>
  <c r="V960" i="5"/>
  <c r="V961" i="5"/>
  <c r="V962" i="5"/>
  <c r="V963" i="5"/>
  <c r="V964" i="5"/>
  <c r="V965" i="5"/>
  <c r="V966" i="5"/>
  <c r="V967" i="5"/>
  <c r="V968" i="5"/>
  <c r="V969" i="5"/>
  <c r="V970" i="5"/>
  <c r="V971" i="5"/>
  <c r="V972" i="5"/>
  <c r="V973" i="5"/>
  <c r="V974" i="5"/>
  <c r="V975" i="5"/>
  <c r="V976" i="5"/>
  <c r="V977" i="5"/>
  <c r="V978" i="5"/>
  <c r="V979" i="5"/>
  <c r="V980" i="5"/>
  <c r="V981" i="5"/>
  <c r="V982" i="5"/>
  <c r="V983" i="5"/>
  <c r="V984" i="5"/>
  <c r="V985" i="5"/>
  <c r="V986" i="5"/>
  <c r="V987" i="5"/>
  <c r="V988" i="5"/>
  <c r="V989" i="5"/>
  <c r="V990" i="5"/>
  <c r="V991" i="5"/>
  <c r="V992" i="5"/>
  <c r="V993" i="5"/>
  <c r="V994" i="5"/>
  <c r="V995" i="5"/>
  <c r="V996" i="5"/>
  <c r="V997" i="5"/>
  <c r="V998" i="5"/>
  <c r="V999" i="5"/>
  <c r="V1000" i="5"/>
  <c r="V1001" i="5"/>
  <c r="V1002" i="5"/>
  <c r="V1003" i="5"/>
  <c r="V1004" i="5"/>
  <c r="V1005" i="5"/>
  <c r="V1006" i="5"/>
  <c r="V1007" i="5"/>
  <c r="V1008" i="5"/>
  <c r="V1009" i="5"/>
  <c r="V1010" i="5"/>
  <c r="V1011" i="5"/>
  <c r="V1012" i="5"/>
  <c r="V1013" i="5"/>
  <c r="V1014" i="5"/>
  <c r="V1015" i="5"/>
  <c r="V1016" i="5"/>
  <c r="V1017" i="5"/>
  <c r="V1018" i="5"/>
  <c r="V1019" i="5"/>
  <c r="V1020" i="5"/>
  <c r="V1021" i="5"/>
  <c r="V1022" i="5"/>
  <c r="V1023" i="5"/>
  <c r="V1024" i="5"/>
  <c r="V1025" i="5"/>
  <c r="V1026" i="5"/>
  <c r="V1027" i="5"/>
  <c r="V1028" i="5"/>
  <c r="V1029" i="5"/>
  <c r="V1030" i="5"/>
  <c r="V1031" i="5"/>
  <c r="V1032" i="5"/>
  <c r="V1033" i="5"/>
  <c r="V1034" i="5"/>
  <c r="V1035" i="5"/>
  <c r="V1036" i="5"/>
  <c r="V1037" i="5"/>
  <c r="V1038" i="5"/>
  <c r="V1039" i="5"/>
  <c r="V1040" i="5"/>
  <c r="V1041" i="5"/>
  <c r="V1042" i="5"/>
  <c r="V1043" i="5"/>
  <c r="V1044" i="5"/>
  <c r="V1045" i="5"/>
  <c r="V1046" i="5"/>
  <c r="V1047" i="5"/>
  <c r="V1048" i="5"/>
  <c r="V1049" i="5"/>
  <c r="V1050" i="5"/>
  <c r="V1051" i="5"/>
  <c r="V1052" i="5"/>
  <c r="V1053" i="5"/>
  <c r="V1054" i="5"/>
  <c r="V1055" i="5"/>
  <c r="V1056" i="5"/>
  <c r="V1057" i="5"/>
  <c r="V1058" i="5"/>
  <c r="V1059" i="5"/>
  <c r="V1060" i="5"/>
  <c r="V1061" i="5"/>
  <c r="V1062" i="5"/>
  <c r="V1063" i="5"/>
  <c r="V1064" i="5"/>
  <c r="V1065" i="5"/>
  <c r="V1066" i="5"/>
  <c r="V1067" i="5"/>
  <c r="V1068" i="5"/>
  <c r="V1069" i="5"/>
  <c r="V1070" i="5"/>
  <c r="V1071" i="5"/>
  <c r="V1072" i="5"/>
  <c r="V1073" i="5"/>
  <c r="V1074" i="5"/>
  <c r="V1075" i="5"/>
  <c r="V1076" i="5"/>
  <c r="V1077" i="5"/>
  <c r="V1078" i="5"/>
  <c r="V1079" i="5"/>
  <c r="V1080" i="5"/>
  <c r="V1081" i="5"/>
  <c r="V1082" i="5"/>
  <c r="V1083" i="5"/>
  <c r="V1084" i="5"/>
  <c r="V1085" i="5"/>
  <c r="V1086" i="5"/>
  <c r="V1087" i="5"/>
  <c r="V1088" i="5"/>
  <c r="V1089" i="5"/>
  <c r="V1090" i="5"/>
  <c r="V1091" i="5"/>
  <c r="V1092" i="5"/>
  <c r="V1093" i="5"/>
  <c r="V1094" i="5"/>
  <c r="V1095" i="5"/>
  <c r="V1096" i="5"/>
  <c r="V1097" i="5"/>
  <c r="V1098" i="5"/>
  <c r="V1099" i="5"/>
  <c r="V1100" i="5"/>
  <c r="V1101" i="5"/>
  <c r="V1102" i="5"/>
  <c r="V1103" i="5"/>
  <c r="V1104" i="5"/>
  <c r="V1105" i="5"/>
  <c r="V1106" i="5"/>
  <c r="V1107" i="5"/>
  <c r="V1108" i="5"/>
  <c r="V1109" i="5"/>
  <c r="V1110" i="5"/>
  <c r="V1111" i="5"/>
  <c r="V1112" i="5"/>
  <c r="V1113" i="5"/>
  <c r="V1114" i="5"/>
  <c r="V1115" i="5"/>
  <c r="V1116" i="5"/>
  <c r="V1117" i="5"/>
  <c r="V1118" i="5"/>
  <c r="V1119" i="5"/>
  <c r="V1120" i="5"/>
  <c r="V1121" i="5"/>
  <c r="V1122" i="5"/>
  <c r="V1123" i="5"/>
  <c r="V1124" i="5"/>
  <c r="V1125" i="5"/>
  <c r="V1126" i="5"/>
  <c r="V1127" i="5"/>
  <c r="V1128" i="5"/>
  <c r="V1129" i="5"/>
  <c r="V1130" i="5"/>
  <c r="V1131" i="5"/>
  <c r="V1132" i="5"/>
  <c r="V1133" i="5"/>
  <c r="V1134" i="5"/>
  <c r="V1135" i="5"/>
  <c r="V1136" i="5"/>
  <c r="V1137" i="5"/>
  <c r="V1138" i="5"/>
  <c r="V1139" i="5"/>
  <c r="V1140" i="5"/>
  <c r="V1141" i="5"/>
  <c r="V1142" i="5"/>
  <c r="V1143" i="5"/>
  <c r="V1144" i="5"/>
  <c r="V1145" i="5"/>
  <c r="V1146" i="5"/>
  <c r="V1147" i="5"/>
  <c r="V1148" i="5"/>
  <c r="V1149" i="5"/>
  <c r="V1150" i="5"/>
  <c r="V1151" i="5"/>
  <c r="V1152" i="5"/>
  <c r="V1153" i="5"/>
  <c r="V1154" i="5"/>
  <c r="V1155" i="5"/>
  <c r="V1156" i="5"/>
  <c r="V1157" i="5"/>
  <c r="V1158" i="5"/>
  <c r="V1159" i="5"/>
  <c r="V1160" i="5"/>
  <c r="V1161" i="5"/>
  <c r="V1162" i="5"/>
  <c r="V1163" i="5"/>
  <c r="V1164" i="5"/>
  <c r="V1165" i="5"/>
  <c r="V1166" i="5"/>
  <c r="V1167" i="5"/>
  <c r="V1168" i="5"/>
  <c r="V1169" i="5"/>
  <c r="V1170" i="5"/>
  <c r="V1171" i="5"/>
  <c r="V1172" i="5"/>
  <c r="V1173" i="5"/>
  <c r="V1174" i="5"/>
  <c r="V1175" i="5"/>
  <c r="V1176" i="5"/>
  <c r="V1177" i="5"/>
  <c r="V1178" i="5"/>
  <c r="V1179" i="5"/>
  <c r="V1180" i="5"/>
  <c r="V1181" i="5"/>
  <c r="V1182" i="5"/>
  <c r="V1183" i="5"/>
  <c r="V1184" i="5"/>
  <c r="V1185" i="5"/>
  <c r="V1186" i="5"/>
  <c r="V1187" i="5"/>
  <c r="V1188" i="5"/>
  <c r="V1189" i="5"/>
  <c r="V1190" i="5"/>
  <c r="V1191" i="5"/>
  <c r="V1192" i="5"/>
  <c r="V1193" i="5"/>
  <c r="V1194" i="5"/>
  <c r="V1195" i="5"/>
  <c r="V1196" i="5"/>
  <c r="V1197" i="5"/>
  <c r="V1198" i="5"/>
  <c r="V1199" i="5"/>
  <c r="V1200" i="5"/>
  <c r="V1201" i="5"/>
  <c r="V1202" i="5"/>
  <c r="V1203" i="5"/>
  <c r="V1204" i="5"/>
  <c r="V1205" i="5"/>
  <c r="V1206" i="5"/>
  <c r="V1207" i="5"/>
  <c r="V1208" i="5"/>
  <c r="V1209" i="5"/>
  <c r="V1210" i="5"/>
  <c r="V1211" i="5"/>
  <c r="V1212" i="5"/>
  <c r="V1213" i="5"/>
  <c r="V1214" i="5"/>
  <c r="V1215" i="5"/>
  <c r="V1216" i="5"/>
  <c r="V1217" i="5"/>
  <c r="V1218" i="5"/>
  <c r="V1219" i="5"/>
  <c r="V1220" i="5"/>
  <c r="V1221" i="5"/>
  <c r="V1222" i="5"/>
  <c r="V1223" i="5"/>
  <c r="V1224" i="5"/>
  <c r="V1225" i="5"/>
  <c r="V1226" i="5"/>
  <c r="V1227" i="5"/>
  <c r="V1228" i="5"/>
  <c r="V1229" i="5"/>
  <c r="V1230" i="5"/>
  <c r="V1231" i="5"/>
  <c r="V1232" i="5"/>
  <c r="V1233" i="5"/>
  <c r="V1234" i="5"/>
  <c r="V1235" i="5"/>
  <c r="V1236" i="5"/>
  <c r="V1237" i="5"/>
  <c r="V1238" i="5"/>
  <c r="V1239" i="5"/>
  <c r="V1240" i="5"/>
  <c r="V1241" i="5"/>
  <c r="V1242" i="5"/>
  <c r="V1243" i="5"/>
  <c r="V1244" i="5"/>
  <c r="V1245" i="5"/>
  <c r="V1246" i="5"/>
  <c r="V1247" i="5"/>
  <c r="V1248" i="5"/>
  <c r="V1249" i="5"/>
  <c r="V1250" i="5"/>
  <c r="V1251" i="5"/>
  <c r="V1252" i="5"/>
  <c r="V1253" i="5"/>
  <c r="V1254" i="5"/>
  <c r="V1255" i="5"/>
  <c r="V1256" i="5"/>
  <c r="V1257" i="5"/>
  <c r="V1258" i="5"/>
  <c r="V1259" i="5"/>
  <c r="V1260" i="5"/>
  <c r="V1261" i="5"/>
  <c r="V1262" i="5"/>
  <c r="V1263" i="5"/>
  <c r="V1264" i="5"/>
  <c r="V1265" i="5"/>
  <c r="V1266" i="5"/>
  <c r="V1267" i="5"/>
  <c r="V1268" i="5"/>
  <c r="V1269" i="5"/>
  <c r="V1270" i="5"/>
  <c r="V1271" i="5"/>
  <c r="V1272" i="5"/>
  <c r="V1273" i="5"/>
  <c r="V1274" i="5"/>
  <c r="V1275" i="5"/>
  <c r="V1276" i="5"/>
  <c r="V1277" i="5"/>
  <c r="V1278" i="5"/>
  <c r="V1279" i="5"/>
  <c r="V1280" i="5"/>
  <c r="V1281" i="5"/>
  <c r="V1282" i="5"/>
  <c r="V1283" i="5"/>
  <c r="V1284" i="5"/>
  <c r="V1285" i="5"/>
  <c r="V1286" i="5"/>
  <c r="V1287" i="5"/>
  <c r="V1288" i="5"/>
  <c r="V1289" i="5"/>
  <c r="V1290" i="5"/>
  <c r="V1291" i="5"/>
  <c r="V1292" i="5"/>
  <c r="V1293" i="5"/>
  <c r="V1294" i="5"/>
  <c r="V1295" i="5"/>
  <c r="V1296" i="5"/>
  <c r="V1297" i="5"/>
  <c r="V1298" i="5"/>
  <c r="V1299" i="5"/>
  <c r="V1300" i="5"/>
  <c r="V1301" i="5"/>
  <c r="V1302" i="5"/>
  <c r="V1303" i="5"/>
  <c r="V1304" i="5"/>
  <c r="V1305" i="5"/>
  <c r="V1306" i="5"/>
  <c r="V1307" i="5"/>
  <c r="V1308" i="5"/>
  <c r="V1309" i="5"/>
  <c r="V1310" i="5"/>
  <c r="V1311" i="5"/>
  <c r="V1312" i="5"/>
  <c r="V1313" i="5"/>
  <c r="V1314" i="5"/>
  <c r="V1315" i="5"/>
  <c r="V1316" i="5"/>
  <c r="V1317" i="5"/>
  <c r="V1318" i="5"/>
  <c r="V1319" i="5"/>
  <c r="V1320" i="5"/>
  <c r="V1321" i="5"/>
  <c r="V1322" i="5"/>
  <c r="V1323" i="5"/>
  <c r="V1324" i="5"/>
  <c r="V1325" i="5"/>
  <c r="V1326" i="5"/>
  <c r="V1327" i="5"/>
  <c r="V1328" i="5"/>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V1353" i="5"/>
  <c r="V1354" i="5"/>
  <c r="V1355" i="5"/>
  <c r="V1356" i="5"/>
  <c r="V1357" i="5"/>
  <c r="V1358" i="5"/>
  <c r="V1359" i="5"/>
  <c r="V1360" i="5"/>
  <c r="V1361" i="5"/>
  <c r="V1362" i="5"/>
  <c r="V1363" i="5"/>
  <c r="V1364" i="5"/>
  <c r="V1365" i="5"/>
  <c r="V1366" i="5"/>
  <c r="V1367" i="5"/>
  <c r="V1368" i="5"/>
  <c r="V1369" i="5"/>
  <c r="V1370" i="5"/>
  <c r="V1371" i="5"/>
  <c r="V1372" i="5"/>
  <c r="V1373" i="5"/>
  <c r="V1374" i="5"/>
  <c r="V1375" i="5"/>
  <c r="V1376" i="5"/>
  <c r="V1377" i="5"/>
  <c r="V1378" i="5"/>
  <c r="V1379" i="5"/>
  <c r="V1380" i="5"/>
  <c r="V1381" i="5"/>
  <c r="V1382" i="5"/>
  <c r="V1383" i="5"/>
  <c r="V1384" i="5"/>
  <c r="V1385" i="5"/>
  <c r="V1386" i="5"/>
  <c r="V1387" i="5"/>
  <c r="V1388" i="5"/>
  <c r="V1389" i="5"/>
  <c r="V1390" i="5"/>
  <c r="V1391" i="5"/>
  <c r="V1392" i="5"/>
  <c r="V1393" i="5"/>
  <c r="V1394" i="5"/>
  <c r="V1395" i="5"/>
  <c r="V1396" i="5"/>
  <c r="V1397" i="5"/>
  <c r="V1398" i="5"/>
  <c r="V1399" i="5"/>
  <c r="V1400" i="5"/>
  <c r="V1401" i="5"/>
  <c r="V1402" i="5"/>
  <c r="V1403" i="5"/>
  <c r="V1404" i="5"/>
  <c r="V1405" i="5"/>
  <c r="V1406" i="5"/>
  <c r="V1407" i="5"/>
  <c r="V1408" i="5"/>
  <c r="V1409" i="5"/>
  <c r="V1410" i="5"/>
  <c r="V1411" i="5"/>
  <c r="V1412" i="5"/>
  <c r="V1413" i="5"/>
  <c r="V1414" i="5"/>
  <c r="V1415" i="5"/>
  <c r="V1416" i="5"/>
  <c r="V1417" i="5"/>
  <c r="V1418" i="5"/>
  <c r="V1419" i="5"/>
  <c r="V1420" i="5"/>
  <c r="V1421" i="5"/>
  <c r="V1422" i="5"/>
  <c r="V1423" i="5"/>
  <c r="V1424" i="5"/>
  <c r="V142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426" i="5"/>
  <c r="V1427"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U483" i="5"/>
  <c r="U484" i="5"/>
  <c r="U485" i="5"/>
  <c r="U486" i="5"/>
  <c r="U487" i="5"/>
  <c r="U48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U540" i="5"/>
  <c r="U541" i="5"/>
  <c r="U542" i="5"/>
  <c r="U543" i="5"/>
  <c r="U544" i="5"/>
  <c r="U545" i="5"/>
  <c r="U546" i="5"/>
  <c r="U547" i="5"/>
  <c r="U548" i="5"/>
  <c r="U549" i="5"/>
  <c r="U550" i="5"/>
  <c r="U551" i="5"/>
  <c r="U552" i="5"/>
  <c r="U553" i="5"/>
  <c r="U554" i="5"/>
  <c r="U555" i="5"/>
  <c r="U556" i="5"/>
  <c r="U557" i="5"/>
  <c r="U558" i="5"/>
  <c r="U559" i="5"/>
  <c r="U560" i="5"/>
  <c r="U561" i="5"/>
  <c r="U562" i="5"/>
  <c r="U563" i="5"/>
  <c r="U564" i="5"/>
  <c r="U565" i="5"/>
  <c r="U566" i="5"/>
  <c r="U567" i="5"/>
  <c r="U568" i="5"/>
  <c r="U569" i="5"/>
  <c r="U570" i="5"/>
  <c r="U571" i="5"/>
  <c r="U572" i="5"/>
  <c r="U573" i="5"/>
  <c r="U574" i="5"/>
  <c r="U575" i="5"/>
  <c r="U576" i="5"/>
  <c r="U577" i="5"/>
  <c r="U578" i="5"/>
  <c r="U579" i="5"/>
  <c r="U580" i="5"/>
  <c r="U581" i="5"/>
  <c r="U582" i="5"/>
  <c r="U583" i="5"/>
  <c r="U584" i="5"/>
  <c r="U585" i="5"/>
  <c r="U586" i="5"/>
  <c r="U587" i="5"/>
  <c r="U588" i="5"/>
  <c r="U589" i="5"/>
  <c r="U590" i="5"/>
  <c r="U591" i="5"/>
  <c r="U592" i="5"/>
  <c r="U593" i="5"/>
  <c r="U594" i="5"/>
  <c r="U595" i="5"/>
  <c r="U596" i="5"/>
  <c r="U597" i="5"/>
  <c r="U598" i="5"/>
  <c r="U599" i="5"/>
  <c r="U600" i="5"/>
  <c r="U601" i="5"/>
  <c r="U602" i="5"/>
  <c r="U603" i="5"/>
  <c r="U604" i="5"/>
  <c r="U605" i="5"/>
  <c r="U606" i="5"/>
  <c r="U607" i="5"/>
  <c r="U608" i="5"/>
  <c r="U609" i="5"/>
  <c r="U610" i="5"/>
  <c r="U611" i="5"/>
  <c r="U612" i="5"/>
  <c r="U613" i="5"/>
  <c r="U614" i="5"/>
  <c r="U615" i="5"/>
  <c r="U616"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617" i="5"/>
  <c r="U618" i="5"/>
  <c r="U619" i="5"/>
  <c r="U620" i="5"/>
  <c r="U621" i="5"/>
  <c r="U622" i="5"/>
  <c r="U623" i="5"/>
  <c r="U624" i="5"/>
  <c r="U625" i="5"/>
  <c r="U626" i="5"/>
  <c r="U627" i="5"/>
  <c r="U628" i="5"/>
  <c r="U629" i="5"/>
  <c r="U630" i="5"/>
  <c r="U631" i="5"/>
  <c r="U632" i="5"/>
  <c r="U633" i="5"/>
  <c r="U634" i="5"/>
  <c r="U635" i="5"/>
  <c r="U636" i="5"/>
  <c r="U637" i="5"/>
  <c r="U638" i="5"/>
  <c r="U639" i="5"/>
  <c r="U640" i="5"/>
  <c r="U641" i="5"/>
  <c r="U642" i="5"/>
  <c r="U643" i="5"/>
  <c r="U644" i="5"/>
  <c r="U645" i="5"/>
  <c r="U646" i="5"/>
  <c r="U647" i="5"/>
  <c r="U648" i="5"/>
  <c r="U649" i="5"/>
  <c r="U650" i="5"/>
  <c r="U651" i="5"/>
  <c r="U652" i="5"/>
  <c r="U653" i="5"/>
  <c r="U654" i="5"/>
  <c r="U655" i="5"/>
  <c r="U656" i="5"/>
  <c r="U657" i="5"/>
  <c r="U658" i="5"/>
  <c r="U659" i="5"/>
  <c r="U660" i="5"/>
  <c r="U661" i="5"/>
  <c r="U662" i="5"/>
  <c r="U663" i="5"/>
  <c r="U664" i="5"/>
  <c r="U665" i="5"/>
  <c r="U666" i="5"/>
  <c r="U667" i="5"/>
  <c r="U668" i="5"/>
  <c r="U669" i="5"/>
  <c r="U670" i="5"/>
  <c r="U671" i="5"/>
  <c r="U672" i="5"/>
  <c r="U673" i="5"/>
  <c r="U674" i="5"/>
  <c r="U675" i="5"/>
  <c r="U676" i="5"/>
  <c r="U677" i="5"/>
  <c r="U678" i="5"/>
  <c r="U679" i="5"/>
  <c r="U680" i="5"/>
  <c r="U681" i="5"/>
  <c r="U682" i="5"/>
  <c r="U683" i="5"/>
  <c r="U684" i="5"/>
  <c r="U685" i="5"/>
  <c r="U686" i="5"/>
  <c r="U687" i="5"/>
  <c r="U688" i="5"/>
  <c r="U689" i="5"/>
  <c r="U690" i="5"/>
  <c r="U691" i="5"/>
  <c r="U692" i="5"/>
  <c r="U693" i="5"/>
  <c r="U694" i="5"/>
  <c r="U695" i="5"/>
  <c r="U696" i="5"/>
  <c r="U697" i="5"/>
  <c r="U698" i="5"/>
  <c r="U699" i="5"/>
  <c r="U700" i="5"/>
  <c r="U701" i="5"/>
  <c r="U702" i="5"/>
  <c r="U703" i="5"/>
  <c r="U704" i="5"/>
  <c r="U705" i="5"/>
  <c r="U706" i="5"/>
  <c r="U707" i="5"/>
  <c r="U708" i="5"/>
  <c r="U709" i="5"/>
  <c r="U710" i="5"/>
  <c r="U711" i="5"/>
  <c r="U712" i="5"/>
  <c r="U713" i="5"/>
  <c r="U714" i="5"/>
  <c r="U715" i="5"/>
  <c r="U716" i="5"/>
  <c r="U717" i="5"/>
  <c r="U718" i="5"/>
  <c r="U719" i="5"/>
  <c r="U720" i="5"/>
  <c r="U721" i="5"/>
  <c r="U722" i="5"/>
  <c r="U723" i="5"/>
  <c r="U724" i="5"/>
  <c r="U725" i="5"/>
  <c r="U726" i="5"/>
  <c r="U727" i="5"/>
  <c r="U728" i="5"/>
  <c r="U729" i="5"/>
  <c r="U730" i="5"/>
  <c r="U731" i="5"/>
  <c r="U732" i="5"/>
  <c r="U733" i="5"/>
  <c r="U734" i="5"/>
  <c r="U735" i="5"/>
  <c r="U736" i="5"/>
  <c r="U737" i="5"/>
  <c r="U738" i="5"/>
  <c r="U739" i="5"/>
  <c r="U740" i="5"/>
  <c r="U741" i="5"/>
  <c r="U742" i="5"/>
  <c r="U743" i="5"/>
  <c r="U744" i="5"/>
  <c r="U745" i="5"/>
  <c r="U746" i="5"/>
  <c r="U747" i="5"/>
  <c r="U748" i="5"/>
  <c r="U749" i="5"/>
  <c r="U750" i="5"/>
  <c r="U751" i="5"/>
  <c r="U752" i="5"/>
  <c r="U753" i="5"/>
  <c r="U754" i="5"/>
  <c r="U755" i="5"/>
  <c r="U756" i="5"/>
  <c r="U757" i="5"/>
  <c r="U758" i="5"/>
  <c r="U759" i="5"/>
  <c r="U760" i="5"/>
  <c r="U761" i="5"/>
  <c r="U762" i="5"/>
  <c r="U763" i="5"/>
  <c r="U764" i="5"/>
  <c r="U765" i="5"/>
  <c r="U766" i="5"/>
  <c r="U767" i="5"/>
  <c r="U768" i="5"/>
  <c r="U769" i="5"/>
  <c r="U770" i="5"/>
  <c r="U771" i="5"/>
  <c r="U772" i="5"/>
  <c r="U773" i="5"/>
  <c r="U774" i="5"/>
  <c r="U775" i="5"/>
  <c r="U776" i="5"/>
  <c r="U777" i="5"/>
  <c r="U778" i="5"/>
  <c r="U779" i="5"/>
  <c r="U780" i="5"/>
  <c r="U781" i="5"/>
  <c r="U782" i="5"/>
  <c r="U783" i="5"/>
  <c r="U784" i="5"/>
  <c r="U785" i="5"/>
  <c r="U786" i="5"/>
  <c r="U787" i="5"/>
  <c r="U788" i="5"/>
  <c r="U789" i="5"/>
  <c r="U790" i="5"/>
  <c r="U791" i="5"/>
  <c r="U792" i="5"/>
  <c r="U793" i="5"/>
  <c r="U794" i="5"/>
  <c r="U795" i="5"/>
  <c r="U796" i="5"/>
  <c r="U797" i="5"/>
  <c r="U798" i="5"/>
  <c r="U799" i="5"/>
  <c r="U800" i="5"/>
  <c r="U801" i="5"/>
  <c r="U802" i="5"/>
  <c r="U803" i="5"/>
  <c r="U804" i="5"/>
  <c r="U805" i="5"/>
  <c r="U806" i="5"/>
  <c r="U807" i="5"/>
  <c r="U808" i="5"/>
  <c r="U809" i="5"/>
  <c r="U810" i="5"/>
  <c r="U811" i="5"/>
  <c r="U812" i="5"/>
  <c r="U813" i="5"/>
  <c r="U814" i="5"/>
  <c r="U815" i="5"/>
  <c r="U816" i="5"/>
  <c r="U817" i="5"/>
  <c r="U818" i="5"/>
  <c r="U819" i="5"/>
  <c r="U820" i="5"/>
  <c r="U821" i="5"/>
  <c r="U822" i="5"/>
  <c r="U823" i="5"/>
  <c r="U824" i="5"/>
  <c r="U825" i="5"/>
  <c r="U826" i="5"/>
  <c r="U827" i="5"/>
  <c r="U828" i="5"/>
  <c r="U829" i="5"/>
  <c r="U830" i="5"/>
  <c r="U831" i="5"/>
  <c r="U832" i="5"/>
  <c r="U833" i="5"/>
  <c r="U834" i="5"/>
  <c r="U835" i="5"/>
  <c r="U836" i="5"/>
  <c r="U837" i="5"/>
  <c r="U838" i="5"/>
  <c r="U839" i="5"/>
  <c r="U840" i="5"/>
  <c r="U841" i="5"/>
  <c r="U842" i="5"/>
  <c r="U843" i="5"/>
  <c r="U844" i="5"/>
  <c r="U845" i="5"/>
  <c r="U846" i="5"/>
  <c r="U847" i="5"/>
  <c r="U848" i="5"/>
  <c r="U849" i="5"/>
  <c r="U850" i="5"/>
  <c r="U851" i="5"/>
  <c r="U852" i="5"/>
  <c r="U853" i="5"/>
  <c r="U854" i="5"/>
  <c r="U855" i="5"/>
  <c r="U856" i="5"/>
  <c r="U857" i="5"/>
  <c r="U858" i="5"/>
  <c r="U859" i="5"/>
  <c r="U860" i="5"/>
  <c r="U861" i="5"/>
  <c r="U862" i="5"/>
  <c r="U863" i="5"/>
  <c r="U864" i="5"/>
  <c r="U865" i="5"/>
  <c r="U866" i="5"/>
  <c r="U867" i="5"/>
  <c r="U868" i="5"/>
  <c r="U869" i="5"/>
  <c r="U870" i="5"/>
  <c r="U871" i="5"/>
  <c r="U872" i="5"/>
  <c r="U873" i="5"/>
  <c r="U874" i="5"/>
  <c r="U875" i="5"/>
  <c r="U876" i="5"/>
  <c r="U877" i="5"/>
  <c r="U878" i="5"/>
  <c r="U879" i="5"/>
  <c r="U880" i="5"/>
  <c r="U881" i="5"/>
  <c r="U882" i="5"/>
  <c r="U883" i="5"/>
  <c r="U884" i="5"/>
  <c r="U885" i="5"/>
  <c r="U886" i="5"/>
  <c r="U887" i="5"/>
  <c r="U888" i="5"/>
  <c r="U889" i="5"/>
  <c r="U890" i="5"/>
  <c r="U891" i="5"/>
  <c r="U892" i="5"/>
  <c r="U893" i="5"/>
  <c r="U894" i="5"/>
  <c r="U895" i="5"/>
  <c r="U896" i="5"/>
  <c r="U897" i="5"/>
  <c r="U898" i="5"/>
  <c r="U899" i="5"/>
  <c r="U900" i="5"/>
  <c r="U901" i="5"/>
  <c r="U902" i="5"/>
  <c r="U903" i="5"/>
  <c r="U904" i="5"/>
  <c r="U905" i="5"/>
  <c r="U906" i="5"/>
  <c r="U907" i="5"/>
  <c r="U908" i="5"/>
  <c r="U909" i="5"/>
  <c r="U910" i="5"/>
  <c r="U911" i="5"/>
  <c r="U912" i="5"/>
  <c r="U913" i="5"/>
  <c r="U914" i="5"/>
  <c r="U915" i="5"/>
  <c r="U916" i="5"/>
  <c r="U917" i="5"/>
  <c r="U918" i="5"/>
  <c r="U919" i="5"/>
  <c r="U920" i="5"/>
  <c r="U921" i="5"/>
  <c r="U922" i="5"/>
  <c r="U923" i="5"/>
  <c r="U924" i="5"/>
  <c r="U925" i="5"/>
  <c r="U926" i="5"/>
  <c r="U927" i="5"/>
  <c r="U928" i="5"/>
  <c r="U929" i="5"/>
  <c r="U930" i="5"/>
  <c r="U931" i="5"/>
  <c r="U932" i="5"/>
  <c r="U933" i="5"/>
  <c r="U934" i="5"/>
  <c r="U935" i="5"/>
  <c r="U936" i="5"/>
  <c r="U937" i="5"/>
  <c r="U938" i="5"/>
  <c r="U939" i="5"/>
  <c r="U940" i="5"/>
  <c r="U941" i="5"/>
  <c r="U942" i="5"/>
  <c r="U943" i="5"/>
  <c r="U944" i="5"/>
  <c r="U945" i="5"/>
  <c r="U946" i="5"/>
  <c r="U947" i="5"/>
  <c r="U948" i="5"/>
  <c r="U949" i="5"/>
  <c r="U950" i="5"/>
  <c r="U951" i="5"/>
  <c r="U952" i="5"/>
  <c r="U953" i="5"/>
  <c r="U954" i="5"/>
  <c r="U955" i="5"/>
  <c r="U956" i="5"/>
  <c r="U957" i="5"/>
  <c r="U958" i="5"/>
  <c r="U959" i="5"/>
  <c r="U960" i="5"/>
  <c r="U961" i="5"/>
  <c r="U962" i="5"/>
  <c r="U963" i="5"/>
  <c r="U964" i="5"/>
  <c r="U965" i="5"/>
  <c r="U966" i="5"/>
  <c r="U967" i="5"/>
  <c r="U968" i="5"/>
  <c r="U969" i="5"/>
  <c r="U970" i="5"/>
  <c r="U971" i="5"/>
  <c r="U972" i="5"/>
  <c r="U973" i="5"/>
  <c r="U974" i="5"/>
  <c r="U975" i="5"/>
  <c r="U976" i="5"/>
  <c r="U977" i="5"/>
  <c r="U978" i="5"/>
  <c r="U979" i="5"/>
  <c r="U980" i="5"/>
  <c r="U981" i="5"/>
  <c r="U982" i="5"/>
  <c r="U983" i="5"/>
  <c r="U984" i="5"/>
  <c r="U985" i="5"/>
  <c r="U986" i="5"/>
  <c r="U987" i="5"/>
  <c r="U988" i="5"/>
  <c r="U989" i="5"/>
  <c r="U990" i="5"/>
  <c r="U991" i="5"/>
  <c r="U992" i="5"/>
  <c r="U993" i="5"/>
  <c r="U994" i="5"/>
  <c r="U995" i="5"/>
  <c r="U996" i="5"/>
  <c r="U997" i="5"/>
  <c r="U998" i="5"/>
  <c r="U999" i="5"/>
  <c r="U1000" i="5"/>
  <c r="U1001" i="5"/>
  <c r="U1002" i="5"/>
  <c r="U1003" i="5"/>
  <c r="U1004" i="5"/>
  <c r="U1005" i="5"/>
  <c r="U1006" i="5"/>
  <c r="U1007" i="5"/>
  <c r="U1008" i="5"/>
  <c r="U1009" i="5"/>
  <c r="U1010" i="5"/>
  <c r="U1011" i="5"/>
  <c r="U1012" i="5"/>
  <c r="U1013" i="5"/>
  <c r="U1014" i="5"/>
  <c r="U1015" i="5"/>
  <c r="U1016" i="5"/>
  <c r="U1017" i="5"/>
  <c r="U1018" i="5"/>
  <c r="U1019" i="5"/>
  <c r="U1020" i="5"/>
  <c r="U1021" i="5"/>
  <c r="U1022" i="5"/>
  <c r="U1023" i="5"/>
  <c r="U1024" i="5"/>
  <c r="U1025" i="5"/>
  <c r="U1026" i="5"/>
  <c r="U1027" i="5"/>
  <c r="U1028" i="5"/>
  <c r="U1029" i="5"/>
  <c r="U1030" i="5"/>
  <c r="U1031" i="5"/>
  <c r="U1032" i="5"/>
  <c r="U1033" i="5"/>
  <c r="U1034" i="5"/>
  <c r="U1035" i="5"/>
  <c r="U1036" i="5"/>
  <c r="U1037" i="5"/>
  <c r="U1038" i="5"/>
  <c r="U1039" i="5"/>
  <c r="U1040" i="5"/>
  <c r="U1041" i="5"/>
  <c r="U1042" i="5"/>
  <c r="U1043" i="5"/>
  <c r="U1044" i="5"/>
  <c r="U1045" i="5"/>
  <c r="U1046" i="5"/>
  <c r="U1047" i="5"/>
  <c r="U1048" i="5"/>
  <c r="U1049" i="5"/>
  <c r="U1050" i="5"/>
  <c r="U1051" i="5"/>
  <c r="U1052" i="5"/>
  <c r="U1053" i="5"/>
  <c r="U1054" i="5"/>
  <c r="U1055" i="5"/>
  <c r="U1056" i="5"/>
  <c r="U1057" i="5"/>
  <c r="U1058" i="5"/>
  <c r="U1059" i="5"/>
  <c r="U1060" i="5"/>
  <c r="U1061" i="5"/>
  <c r="U1062" i="5"/>
  <c r="U1063" i="5"/>
  <c r="U1064" i="5"/>
  <c r="U1065" i="5"/>
  <c r="U1066" i="5"/>
  <c r="U1067" i="5"/>
  <c r="U1068" i="5"/>
  <c r="U1069" i="5"/>
  <c r="U1070" i="5"/>
  <c r="U1071" i="5"/>
  <c r="U1072" i="5"/>
  <c r="U1073" i="5"/>
  <c r="U1074" i="5"/>
  <c r="U1075" i="5"/>
  <c r="U1076" i="5"/>
  <c r="U1077" i="5"/>
  <c r="U1078" i="5"/>
  <c r="U1079" i="5"/>
  <c r="U1080" i="5"/>
  <c r="U1081" i="5"/>
  <c r="U1082" i="5"/>
  <c r="U1083" i="5"/>
  <c r="U1084" i="5"/>
  <c r="U1085" i="5"/>
  <c r="U1086" i="5"/>
  <c r="U1087" i="5"/>
  <c r="U1088" i="5"/>
  <c r="U1089" i="5"/>
  <c r="U1090" i="5"/>
  <c r="U1091" i="5"/>
  <c r="U1092" i="5"/>
  <c r="U1093" i="5"/>
  <c r="U1094" i="5"/>
  <c r="U1095" i="5"/>
  <c r="U1096" i="5"/>
  <c r="U1097" i="5"/>
  <c r="U1098" i="5"/>
  <c r="U1099" i="5"/>
  <c r="U1100" i="5"/>
  <c r="U1101" i="5"/>
  <c r="U1102" i="5"/>
  <c r="U1103" i="5"/>
  <c r="U1104" i="5"/>
  <c r="U1105" i="5"/>
  <c r="U1106" i="5"/>
  <c r="U1107" i="5"/>
  <c r="U1108" i="5"/>
  <c r="U1109" i="5"/>
  <c r="U1110" i="5"/>
  <c r="U1111" i="5"/>
  <c r="U1112" i="5"/>
  <c r="U1113" i="5"/>
  <c r="U1114" i="5"/>
  <c r="U1115" i="5"/>
  <c r="U1116" i="5"/>
  <c r="U1117" i="5"/>
  <c r="U1118" i="5"/>
  <c r="U1119" i="5"/>
  <c r="U1120" i="5"/>
  <c r="U1121" i="5"/>
  <c r="U1122" i="5"/>
  <c r="U1123" i="5"/>
  <c r="U1124" i="5"/>
  <c r="U1125" i="5"/>
  <c r="U1126" i="5"/>
  <c r="U1127" i="5"/>
  <c r="U1128" i="5"/>
  <c r="U1129" i="5"/>
  <c r="U1130" i="5"/>
  <c r="U1131" i="5"/>
  <c r="U1132" i="5"/>
  <c r="U1133" i="5"/>
  <c r="U1134" i="5"/>
  <c r="U1135" i="5"/>
  <c r="U1136" i="5"/>
  <c r="U1137" i="5"/>
  <c r="U1138" i="5"/>
  <c r="U1139" i="5"/>
  <c r="U1140" i="5"/>
  <c r="U1141" i="5"/>
  <c r="U1142" i="5"/>
  <c r="U1143" i="5"/>
  <c r="U1144" i="5"/>
  <c r="U1145" i="5"/>
  <c r="U1146" i="5"/>
  <c r="U1147" i="5"/>
  <c r="U1148" i="5"/>
  <c r="U1149" i="5"/>
  <c r="U1150" i="5"/>
  <c r="U1151" i="5"/>
  <c r="U1152" i="5"/>
  <c r="U1153" i="5"/>
  <c r="U1154" i="5"/>
  <c r="U1155" i="5"/>
  <c r="U1156" i="5"/>
  <c r="U1157" i="5"/>
  <c r="U1158" i="5"/>
  <c r="U1159" i="5"/>
  <c r="U1160" i="5"/>
  <c r="U1161" i="5"/>
  <c r="U1162" i="5"/>
  <c r="U1163" i="5"/>
  <c r="U1164" i="5"/>
  <c r="U1165" i="5"/>
  <c r="U1166" i="5"/>
  <c r="U1167" i="5"/>
  <c r="U1168" i="5"/>
  <c r="U1169" i="5"/>
  <c r="U1170" i="5"/>
  <c r="U1171" i="5"/>
  <c r="U1172" i="5"/>
  <c r="U1173" i="5"/>
  <c r="U1174" i="5"/>
  <c r="U1175" i="5"/>
  <c r="U1176" i="5"/>
  <c r="U1177" i="5"/>
  <c r="U1178" i="5"/>
  <c r="U1179" i="5"/>
  <c r="U1180" i="5"/>
  <c r="U1181" i="5"/>
  <c r="U1182" i="5"/>
  <c r="U1183" i="5"/>
  <c r="U1184" i="5"/>
  <c r="U1185" i="5"/>
  <c r="U1186" i="5"/>
  <c r="U1187" i="5"/>
  <c r="U1188" i="5"/>
  <c r="U1189" i="5"/>
  <c r="U1190" i="5"/>
  <c r="U1191" i="5"/>
  <c r="U1192" i="5"/>
  <c r="U1193" i="5"/>
  <c r="U1194" i="5"/>
  <c r="U1195" i="5"/>
  <c r="U1196" i="5"/>
  <c r="U1197" i="5"/>
  <c r="U1198" i="5"/>
  <c r="U1199" i="5"/>
  <c r="U1200" i="5"/>
  <c r="U1201" i="5"/>
  <c r="U1202" i="5"/>
  <c r="U1203" i="5"/>
  <c r="U1204" i="5"/>
  <c r="U1205" i="5"/>
  <c r="U1206" i="5"/>
  <c r="U1207" i="5"/>
  <c r="U1208" i="5"/>
  <c r="U1209" i="5"/>
  <c r="U1210" i="5"/>
  <c r="U1211" i="5"/>
  <c r="U1212" i="5"/>
  <c r="U1213" i="5"/>
  <c r="U1214" i="5"/>
  <c r="U1215" i="5"/>
  <c r="U1216" i="5"/>
  <c r="U1217" i="5"/>
  <c r="U1218" i="5"/>
  <c r="U1219" i="5"/>
  <c r="U1220" i="5"/>
  <c r="U1221" i="5"/>
  <c r="U1222" i="5"/>
  <c r="U1223" i="5"/>
  <c r="U1224" i="5"/>
  <c r="U1225" i="5"/>
  <c r="U1226" i="5"/>
  <c r="U1227" i="5"/>
  <c r="U1228" i="5"/>
  <c r="U1229" i="5"/>
  <c r="U1230" i="5"/>
  <c r="U1231" i="5"/>
  <c r="U1232" i="5"/>
  <c r="U1233" i="5"/>
  <c r="U1234" i="5"/>
  <c r="U1235" i="5"/>
  <c r="U1236" i="5"/>
  <c r="U1237" i="5"/>
  <c r="U1238" i="5"/>
  <c r="U1239" i="5"/>
  <c r="U1240" i="5"/>
  <c r="U1241" i="5"/>
  <c r="U1242" i="5"/>
  <c r="U1243" i="5"/>
  <c r="U1244" i="5"/>
  <c r="U1245" i="5"/>
  <c r="U1246" i="5"/>
  <c r="U1247" i="5"/>
  <c r="U1248" i="5"/>
  <c r="U1249" i="5"/>
  <c r="U1250" i="5"/>
  <c r="U1251" i="5"/>
  <c r="U1252" i="5"/>
  <c r="U1253" i="5"/>
  <c r="U1254" i="5"/>
  <c r="U1255" i="5"/>
  <c r="U1256" i="5"/>
  <c r="U1257" i="5"/>
  <c r="U1258" i="5"/>
  <c r="U1259" i="5"/>
  <c r="U1260" i="5"/>
  <c r="U1261" i="5"/>
  <c r="U1262" i="5"/>
  <c r="U1263" i="5"/>
  <c r="U1264" i="5"/>
  <c r="U1265" i="5"/>
  <c r="U1266" i="5"/>
  <c r="U1267" i="5"/>
  <c r="U1268" i="5"/>
  <c r="U1269" i="5"/>
  <c r="U1270" i="5"/>
  <c r="U1271" i="5"/>
  <c r="U1272" i="5"/>
  <c r="U1273" i="5"/>
  <c r="U1274" i="5"/>
  <c r="U1275" i="5"/>
  <c r="U1276" i="5"/>
  <c r="U1277" i="5"/>
  <c r="U1278" i="5"/>
  <c r="U1279" i="5"/>
  <c r="U1280" i="5"/>
  <c r="U1281" i="5"/>
  <c r="U1282" i="5"/>
  <c r="U1283" i="5"/>
  <c r="U1284" i="5"/>
  <c r="U1285" i="5"/>
  <c r="U1286" i="5"/>
  <c r="U1287" i="5"/>
  <c r="U1288" i="5"/>
  <c r="U1289" i="5"/>
  <c r="U1290" i="5"/>
  <c r="U1291" i="5"/>
  <c r="U1292" i="5"/>
  <c r="U1293" i="5"/>
  <c r="U1294" i="5"/>
  <c r="U1295" i="5"/>
  <c r="U1296" i="5"/>
  <c r="U1297" i="5"/>
  <c r="U1298" i="5"/>
  <c r="U1299" i="5"/>
  <c r="U1300" i="5"/>
  <c r="U1301" i="5"/>
  <c r="U1302" i="5"/>
  <c r="U1303" i="5"/>
  <c r="U1304" i="5"/>
  <c r="U1305" i="5"/>
  <c r="U1306" i="5"/>
  <c r="U1307" i="5"/>
  <c r="U1308" i="5"/>
  <c r="U1309" i="5"/>
  <c r="U1310" i="5"/>
  <c r="U1311" i="5"/>
  <c r="U1312" i="5"/>
  <c r="U1313" i="5"/>
  <c r="U1314" i="5"/>
  <c r="U1315" i="5"/>
  <c r="U1316" i="5"/>
  <c r="U1317" i="5"/>
  <c r="U1318" i="5"/>
  <c r="U1319" i="5"/>
  <c r="U1320" i="5"/>
  <c r="U1321" i="5"/>
  <c r="U1322" i="5"/>
  <c r="U1323" i="5"/>
  <c r="U1324" i="5"/>
  <c r="U1325" i="5"/>
  <c r="U1326" i="5"/>
  <c r="U1327" i="5"/>
  <c r="U1328" i="5"/>
  <c r="U1329" i="5"/>
  <c r="U1330" i="5"/>
  <c r="U1331" i="5"/>
  <c r="U1332" i="5"/>
  <c r="U1333" i="5"/>
  <c r="U1334" i="5"/>
  <c r="U1335" i="5"/>
  <c r="U1336" i="5"/>
  <c r="U1337" i="5"/>
  <c r="U1338" i="5"/>
  <c r="U1339" i="5"/>
  <c r="U1340" i="5"/>
  <c r="U1341" i="5"/>
  <c r="U1342" i="5"/>
  <c r="U1343" i="5"/>
  <c r="U1344" i="5"/>
  <c r="U1345" i="5"/>
  <c r="U1346" i="5"/>
  <c r="U1347" i="5"/>
  <c r="U1348" i="5"/>
  <c r="U1349" i="5"/>
  <c r="U1350" i="5"/>
  <c r="U1351" i="5"/>
  <c r="U1352" i="5"/>
  <c r="U1353" i="5"/>
  <c r="U1354" i="5"/>
  <c r="U1355" i="5"/>
  <c r="U1356" i="5"/>
  <c r="U1357" i="5"/>
  <c r="U1358" i="5"/>
  <c r="U1359" i="5"/>
  <c r="U1360" i="5"/>
  <c r="U1361" i="5"/>
  <c r="U1362" i="5"/>
  <c r="U1363" i="5"/>
  <c r="U1364" i="5"/>
  <c r="U1365" i="5"/>
  <c r="U1366" i="5"/>
  <c r="U1367" i="5"/>
  <c r="U1368" i="5"/>
  <c r="U1369" i="5"/>
  <c r="U1370" i="5"/>
  <c r="U1371" i="5"/>
  <c r="U1372" i="5"/>
  <c r="U1373" i="5"/>
  <c r="U1374" i="5"/>
  <c r="U1375" i="5"/>
  <c r="U1376" i="5"/>
  <c r="U1377" i="5"/>
  <c r="U1378" i="5"/>
  <c r="U1379" i="5"/>
  <c r="U1380" i="5"/>
  <c r="U1381" i="5"/>
  <c r="U1382" i="5"/>
  <c r="U1383" i="5"/>
  <c r="U1384" i="5"/>
  <c r="U1385" i="5"/>
  <c r="U1386" i="5"/>
  <c r="U1387" i="5"/>
  <c r="U1388" i="5"/>
  <c r="U1389" i="5"/>
  <c r="U1390" i="5"/>
  <c r="U1391" i="5"/>
  <c r="U1392" i="5"/>
  <c r="U1393" i="5"/>
  <c r="U1394" i="5"/>
  <c r="U1395" i="5"/>
  <c r="U1396" i="5"/>
  <c r="U1397" i="5"/>
  <c r="U1398" i="5"/>
  <c r="U1399" i="5"/>
  <c r="U1400" i="5"/>
  <c r="U1401" i="5"/>
  <c r="U1402" i="5"/>
  <c r="U1403" i="5"/>
  <c r="U1404" i="5"/>
  <c r="U1405" i="5"/>
  <c r="U1406" i="5"/>
  <c r="U1407" i="5"/>
  <c r="U1408" i="5"/>
  <c r="U1409" i="5"/>
  <c r="U1410" i="5"/>
  <c r="U1411" i="5"/>
  <c r="U1412" i="5"/>
  <c r="U1413" i="5"/>
  <c r="U1414" i="5"/>
  <c r="U1415" i="5"/>
  <c r="U1416" i="5"/>
  <c r="U1417" i="5"/>
  <c r="U1418" i="5"/>
  <c r="U1419" i="5"/>
  <c r="U1420" i="5"/>
  <c r="U1421" i="5"/>
  <c r="U1422" i="5"/>
  <c r="U1423" i="5"/>
  <c r="U1424" i="5"/>
  <c r="U142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426" i="5"/>
  <c r="U1427"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426" i="5"/>
  <c r="T1427"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426"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454" i="5"/>
  <c r="S455" i="5"/>
  <c r="S456" i="5"/>
  <c r="S457" i="5"/>
  <c r="S458" i="5"/>
  <c r="S459" i="5"/>
  <c r="S460" i="5"/>
  <c r="S461" i="5"/>
  <c r="S462" i="5"/>
  <c r="S463" i="5"/>
  <c r="S464" i="5"/>
  <c r="S465" i="5"/>
  <c r="S466" i="5"/>
  <c r="S467" i="5"/>
  <c r="S468" i="5"/>
  <c r="S469" i="5"/>
  <c r="S470" i="5"/>
  <c r="S471" i="5"/>
  <c r="S472" i="5"/>
  <c r="S473" i="5"/>
  <c r="S474" i="5"/>
  <c r="S475" i="5"/>
  <c r="S476" i="5"/>
  <c r="S477" i="5"/>
  <c r="S478" i="5"/>
  <c r="S479" i="5"/>
  <c r="S480" i="5"/>
  <c r="S481" i="5"/>
  <c r="S482" i="5"/>
  <c r="S483" i="5"/>
  <c r="S484" i="5"/>
  <c r="S485" i="5"/>
  <c r="S486" i="5"/>
  <c r="S487" i="5"/>
  <c r="S488" i="5"/>
  <c r="S489" i="5"/>
  <c r="S490" i="5"/>
  <c r="S491" i="5"/>
  <c r="S492" i="5"/>
  <c r="S493" i="5"/>
  <c r="S494" i="5"/>
  <c r="S495" i="5"/>
  <c r="S496" i="5"/>
  <c r="S497" i="5"/>
  <c r="S498" i="5"/>
  <c r="S499" i="5"/>
  <c r="S500" i="5"/>
  <c r="S501" i="5"/>
  <c r="S502" i="5"/>
  <c r="S503" i="5"/>
  <c r="S504" i="5"/>
  <c r="S505" i="5"/>
  <c r="S506" i="5"/>
  <c r="S507" i="5"/>
  <c r="S508" i="5"/>
  <c r="S509" i="5"/>
  <c r="S510" i="5"/>
  <c r="S511" i="5"/>
  <c r="S512" i="5"/>
  <c r="S513" i="5"/>
  <c r="S514" i="5"/>
  <c r="S515" i="5"/>
  <c r="S516" i="5"/>
  <c r="S517" i="5"/>
  <c r="S518" i="5"/>
  <c r="S519" i="5"/>
  <c r="S520" i="5"/>
  <c r="S521" i="5"/>
  <c r="S522" i="5"/>
  <c r="S523" i="5"/>
  <c r="S524" i="5"/>
  <c r="S525" i="5"/>
  <c r="S526" i="5"/>
  <c r="S527" i="5"/>
  <c r="S528" i="5"/>
  <c r="S529" i="5"/>
  <c r="S530" i="5"/>
  <c r="S531" i="5"/>
  <c r="S532" i="5"/>
  <c r="S533" i="5"/>
  <c r="S534" i="5"/>
  <c r="S535" i="5"/>
  <c r="S536" i="5"/>
  <c r="S537" i="5"/>
  <c r="S538" i="5"/>
  <c r="S539" i="5"/>
  <c r="S540" i="5"/>
  <c r="S541" i="5"/>
  <c r="S542" i="5"/>
  <c r="S543" i="5"/>
  <c r="S544" i="5"/>
  <c r="S545" i="5"/>
  <c r="S546" i="5"/>
  <c r="S547" i="5"/>
  <c r="S548" i="5"/>
  <c r="S549" i="5"/>
  <c r="S550" i="5"/>
  <c r="S551" i="5"/>
  <c r="S552" i="5"/>
  <c r="S553" i="5"/>
  <c r="S554" i="5"/>
  <c r="S555" i="5"/>
  <c r="S556" i="5"/>
  <c r="S557" i="5"/>
  <c r="S558" i="5"/>
  <c r="S559" i="5"/>
  <c r="S560" i="5"/>
  <c r="S561" i="5"/>
  <c r="S562" i="5"/>
  <c r="S563" i="5"/>
  <c r="S564" i="5"/>
  <c r="S565" i="5"/>
  <c r="S566" i="5"/>
  <c r="S567" i="5"/>
  <c r="S568" i="5"/>
  <c r="S569" i="5"/>
  <c r="S570" i="5"/>
  <c r="S571" i="5"/>
  <c r="S572" i="5"/>
  <c r="S573" i="5"/>
  <c r="S574" i="5"/>
  <c r="S575" i="5"/>
  <c r="S576" i="5"/>
  <c r="S577" i="5"/>
  <c r="S578" i="5"/>
  <c r="S579" i="5"/>
  <c r="S580" i="5"/>
  <c r="S581" i="5"/>
  <c r="S582" i="5"/>
  <c r="S583" i="5"/>
  <c r="S584" i="5"/>
  <c r="S585" i="5"/>
  <c r="S586" i="5"/>
  <c r="S587" i="5"/>
  <c r="S588" i="5"/>
  <c r="S589" i="5"/>
  <c r="S590" i="5"/>
  <c r="S591" i="5"/>
  <c r="S592" i="5"/>
  <c r="S593" i="5"/>
  <c r="S594" i="5"/>
  <c r="S595" i="5"/>
  <c r="S596" i="5"/>
  <c r="S597" i="5"/>
  <c r="S598" i="5"/>
  <c r="S599" i="5"/>
  <c r="S600" i="5"/>
  <c r="S601" i="5"/>
  <c r="S602" i="5"/>
  <c r="S603" i="5"/>
  <c r="S604" i="5"/>
  <c r="S605" i="5"/>
  <c r="S606" i="5"/>
  <c r="S607" i="5"/>
  <c r="S608" i="5"/>
  <c r="S609" i="5"/>
  <c r="S610" i="5"/>
  <c r="S611" i="5"/>
  <c r="S612" i="5"/>
  <c r="S613" i="5"/>
  <c r="S614" i="5"/>
  <c r="S615" i="5"/>
  <c r="S616"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617" i="5"/>
  <c r="S618" i="5"/>
  <c r="S619" i="5"/>
  <c r="S620" i="5"/>
  <c r="S621" i="5"/>
  <c r="S622" i="5"/>
  <c r="S623" i="5"/>
  <c r="S624" i="5"/>
  <c r="S625" i="5"/>
  <c r="S626" i="5"/>
  <c r="S627" i="5"/>
  <c r="S628" i="5"/>
  <c r="S629" i="5"/>
  <c r="S630" i="5"/>
  <c r="S631" i="5"/>
  <c r="S632" i="5"/>
  <c r="S633" i="5"/>
  <c r="S634" i="5"/>
  <c r="S635" i="5"/>
  <c r="S636" i="5"/>
  <c r="S637" i="5"/>
  <c r="S638" i="5"/>
  <c r="S639" i="5"/>
  <c r="S640" i="5"/>
  <c r="S641" i="5"/>
  <c r="S642" i="5"/>
  <c r="S643" i="5"/>
  <c r="S644" i="5"/>
  <c r="S645" i="5"/>
  <c r="S646" i="5"/>
  <c r="S647" i="5"/>
  <c r="S648" i="5"/>
  <c r="S649" i="5"/>
  <c r="S650" i="5"/>
  <c r="S651" i="5"/>
  <c r="S652" i="5"/>
  <c r="S653" i="5"/>
  <c r="S654" i="5"/>
  <c r="S655" i="5"/>
  <c r="S656" i="5"/>
  <c r="S657" i="5"/>
  <c r="S658" i="5"/>
  <c r="S659" i="5"/>
  <c r="S660" i="5"/>
  <c r="S661" i="5"/>
  <c r="S662" i="5"/>
  <c r="S663" i="5"/>
  <c r="S664" i="5"/>
  <c r="S665" i="5"/>
  <c r="S666" i="5"/>
  <c r="S667" i="5"/>
  <c r="S668" i="5"/>
  <c r="S669" i="5"/>
  <c r="S670" i="5"/>
  <c r="S671" i="5"/>
  <c r="S672" i="5"/>
  <c r="S673" i="5"/>
  <c r="S674" i="5"/>
  <c r="S675" i="5"/>
  <c r="S676" i="5"/>
  <c r="S677" i="5"/>
  <c r="S678" i="5"/>
  <c r="S679" i="5"/>
  <c r="S680" i="5"/>
  <c r="S681" i="5"/>
  <c r="S682" i="5"/>
  <c r="S683" i="5"/>
  <c r="S684" i="5"/>
  <c r="S685" i="5"/>
  <c r="S686" i="5"/>
  <c r="S687" i="5"/>
  <c r="S688" i="5"/>
  <c r="S689" i="5"/>
  <c r="S690" i="5"/>
  <c r="S691" i="5"/>
  <c r="S692" i="5"/>
  <c r="S693" i="5"/>
  <c r="S694" i="5"/>
  <c r="S695" i="5"/>
  <c r="S696" i="5"/>
  <c r="S697" i="5"/>
  <c r="S698" i="5"/>
  <c r="S699" i="5"/>
  <c r="S700" i="5"/>
  <c r="S701" i="5"/>
  <c r="S702" i="5"/>
  <c r="S703" i="5"/>
  <c r="S704" i="5"/>
  <c r="S705" i="5"/>
  <c r="S706" i="5"/>
  <c r="S707" i="5"/>
  <c r="S708" i="5"/>
  <c r="S709" i="5"/>
  <c r="S710" i="5"/>
  <c r="S711" i="5"/>
  <c r="S712" i="5"/>
  <c r="S713" i="5"/>
  <c r="S714" i="5"/>
  <c r="S715" i="5"/>
  <c r="S716" i="5"/>
  <c r="S717" i="5"/>
  <c r="S718" i="5"/>
  <c r="S719" i="5"/>
  <c r="S720" i="5"/>
  <c r="S721" i="5"/>
  <c r="S722" i="5"/>
  <c r="S723" i="5"/>
  <c r="S724" i="5"/>
  <c r="S725" i="5"/>
  <c r="S726" i="5"/>
  <c r="S727" i="5"/>
  <c r="S728" i="5"/>
  <c r="S729" i="5"/>
  <c r="S730" i="5"/>
  <c r="S731" i="5"/>
  <c r="S732" i="5"/>
  <c r="S733" i="5"/>
  <c r="S734" i="5"/>
  <c r="S735" i="5"/>
  <c r="S736" i="5"/>
  <c r="S737" i="5"/>
  <c r="S738" i="5"/>
  <c r="S739" i="5"/>
  <c r="S740" i="5"/>
  <c r="S741" i="5"/>
  <c r="S742" i="5"/>
  <c r="S743" i="5"/>
  <c r="S744" i="5"/>
  <c r="S745" i="5"/>
  <c r="S746" i="5"/>
  <c r="S747" i="5"/>
  <c r="S748" i="5"/>
  <c r="S749" i="5"/>
  <c r="S750" i="5"/>
  <c r="S751" i="5"/>
  <c r="S752" i="5"/>
  <c r="S753" i="5"/>
  <c r="S754" i="5"/>
  <c r="S755" i="5"/>
  <c r="S756" i="5"/>
  <c r="S757" i="5"/>
  <c r="S758" i="5"/>
  <c r="S759" i="5"/>
  <c r="S760" i="5"/>
  <c r="S761" i="5"/>
  <c r="S762" i="5"/>
  <c r="S763" i="5"/>
  <c r="S764" i="5"/>
  <c r="S765" i="5"/>
  <c r="S766" i="5"/>
  <c r="S767" i="5"/>
  <c r="S768" i="5"/>
  <c r="S769" i="5"/>
  <c r="S770" i="5"/>
  <c r="S771" i="5"/>
  <c r="S772" i="5"/>
  <c r="S773" i="5"/>
  <c r="S774" i="5"/>
  <c r="S775" i="5"/>
  <c r="S776" i="5"/>
  <c r="S777" i="5"/>
  <c r="S778" i="5"/>
  <c r="S779" i="5"/>
  <c r="S780" i="5"/>
  <c r="S781" i="5"/>
  <c r="S782" i="5"/>
  <c r="S783" i="5"/>
  <c r="S784" i="5"/>
  <c r="S785" i="5"/>
  <c r="S786" i="5"/>
  <c r="S787" i="5"/>
  <c r="S788" i="5"/>
  <c r="S789" i="5"/>
  <c r="S790" i="5"/>
  <c r="S791" i="5"/>
  <c r="S792" i="5"/>
  <c r="S793" i="5"/>
  <c r="S794" i="5"/>
  <c r="S795" i="5"/>
  <c r="S796" i="5"/>
  <c r="S797" i="5"/>
  <c r="S798" i="5"/>
  <c r="S799" i="5"/>
  <c r="S800" i="5"/>
  <c r="S801" i="5"/>
  <c r="S802" i="5"/>
  <c r="S803" i="5"/>
  <c r="S804" i="5"/>
  <c r="S805" i="5"/>
  <c r="S806" i="5"/>
  <c r="S807" i="5"/>
  <c r="S808" i="5"/>
  <c r="S809" i="5"/>
  <c r="S810" i="5"/>
  <c r="S811" i="5"/>
  <c r="S812" i="5"/>
  <c r="S813" i="5"/>
  <c r="S814" i="5"/>
  <c r="S815" i="5"/>
  <c r="S816" i="5"/>
  <c r="S817" i="5"/>
  <c r="S818" i="5"/>
  <c r="S819" i="5"/>
  <c r="S820" i="5"/>
  <c r="S821" i="5"/>
  <c r="S822" i="5"/>
  <c r="S823" i="5"/>
  <c r="S824" i="5"/>
  <c r="S825" i="5"/>
  <c r="S826" i="5"/>
  <c r="S827" i="5"/>
  <c r="S828" i="5"/>
  <c r="S829" i="5"/>
  <c r="S830" i="5"/>
  <c r="S831" i="5"/>
  <c r="S832" i="5"/>
  <c r="S833" i="5"/>
  <c r="S834" i="5"/>
  <c r="S835" i="5"/>
  <c r="S836" i="5"/>
  <c r="S837" i="5"/>
  <c r="S838" i="5"/>
  <c r="S839" i="5"/>
  <c r="S840" i="5"/>
  <c r="S841" i="5"/>
  <c r="S842" i="5"/>
  <c r="S843" i="5"/>
  <c r="S844" i="5"/>
  <c r="S845" i="5"/>
  <c r="S846" i="5"/>
  <c r="S847" i="5"/>
  <c r="S848" i="5"/>
  <c r="S849" i="5"/>
  <c r="S850" i="5"/>
  <c r="S851" i="5"/>
  <c r="S852" i="5"/>
  <c r="S853" i="5"/>
  <c r="S854" i="5"/>
  <c r="S855" i="5"/>
  <c r="S856" i="5"/>
  <c r="S857" i="5"/>
  <c r="S858" i="5"/>
  <c r="S859" i="5"/>
  <c r="S860" i="5"/>
  <c r="S861" i="5"/>
  <c r="S862" i="5"/>
  <c r="S863" i="5"/>
  <c r="S864" i="5"/>
  <c r="S865" i="5"/>
  <c r="S866" i="5"/>
  <c r="S867" i="5"/>
  <c r="S868" i="5"/>
  <c r="S869" i="5"/>
  <c r="S870" i="5"/>
  <c r="S871" i="5"/>
  <c r="S872" i="5"/>
  <c r="S873" i="5"/>
  <c r="S874" i="5"/>
  <c r="S875" i="5"/>
  <c r="S876" i="5"/>
  <c r="S877" i="5"/>
  <c r="S878" i="5"/>
  <c r="S879" i="5"/>
  <c r="S880" i="5"/>
  <c r="S881" i="5"/>
  <c r="S882" i="5"/>
  <c r="S883" i="5"/>
  <c r="S884" i="5"/>
  <c r="S885" i="5"/>
  <c r="S886" i="5"/>
  <c r="S887" i="5"/>
  <c r="S888" i="5"/>
  <c r="S889" i="5"/>
  <c r="S890" i="5"/>
  <c r="S891" i="5"/>
  <c r="S892" i="5"/>
  <c r="S893" i="5"/>
  <c r="S894" i="5"/>
  <c r="S895" i="5"/>
  <c r="S896" i="5"/>
  <c r="S897" i="5"/>
  <c r="S898" i="5"/>
  <c r="S899" i="5"/>
  <c r="S900" i="5"/>
  <c r="S901" i="5"/>
  <c r="S902" i="5"/>
  <c r="S903" i="5"/>
  <c r="S904" i="5"/>
  <c r="S905" i="5"/>
  <c r="S906" i="5"/>
  <c r="S907" i="5"/>
  <c r="S908" i="5"/>
  <c r="S909" i="5"/>
  <c r="S910" i="5"/>
  <c r="S911" i="5"/>
  <c r="S912" i="5"/>
  <c r="S913" i="5"/>
  <c r="S914" i="5"/>
  <c r="S915" i="5"/>
  <c r="S916" i="5"/>
  <c r="S917" i="5"/>
  <c r="S918" i="5"/>
  <c r="S919" i="5"/>
  <c r="S920" i="5"/>
  <c r="S921" i="5"/>
  <c r="S922" i="5"/>
  <c r="S923" i="5"/>
  <c r="S924" i="5"/>
  <c r="S925" i="5"/>
  <c r="S926" i="5"/>
  <c r="S927" i="5"/>
  <c r="S928" i="5"/>
  <c r="S929" i="5"/>
  <c r="S930" i="5"/>
  <c r="S931" i="5"/>
  <c r="S932" i="5"/>
  <c r="S933" i="5"/>
  <c r="S934" i="5"/>
  <c r="S935" i="5"/>
  <c r="S936" i="5"/>
  <c r="S937" i="5"/>
  <c r="S938" i="5"/>
  <c r="S939" i="5"/>
  <c r="S940" i="5"/>
  <c r="S941" i="5"/>
  <c r="S942" i="5"/>
  <c r="S943" i="5"/>
  <c r="S944" i="5"/>
  <c r="S945" i="5"/>
  <c r="S946" i="5"/>
  <c r="S947" i="5"/>
  <c r="S948" i="5"/>
  <c r="S949" i="5"/>
  <c r="S950" i="5"/>
  <c r="S951" i="5"/>
  <c r="S952" i="5"/>
  <c r="S953" i="5"/>
  <c r="S954" i="5"/>
  <c r="S955" i="5"/>
  <c r="S956" i="5"/>
  <c r="S957" i="5"/>
  <c r="S958" i="5"/>
  <c r="S959" i="5"/>
  <c r="S960" i="5"/>
  <c r="S961" i="5"/>
  <c r="S962" i="5"/>
  <c r="S963" i="5"/>
  <c r="S964" i="5"/>
  <c r="S965" i="5"/>
  <c r="S966" i="5"/>
  <c r="S967" i="5"/>
  <c r="S968" i="5"/>
  <c r="S969" i="5"/>
  <c r="S970" i="5"/>
  <c r="S971" i="5"/>
  <c r="S972" i="5"/>
  <c r="S973" i="5"/>
  <c r="S974" i="5"/>
  <c r="S975" i="5"/>
  <c r="S976" i="5"/>
  <c r="S977" i="5"/>
  <c r="S978" i="5"/>
  <c r="S979" i="5"/>
  <c r="S980" i="5"/>
  <c r="S981" i="5"/>
  <c r="S982" i="5"/>
  <c r="S983" i="5"/>
  <c r="S984" i="5"/>
  <c r="S985" i="5"/>
  <c r="S986" i="5"/>
  <c r="S987" i="5"/>
  <c r="S988" i="5"/>
  <c r="S989" i="5"/>
  <c r="S990" i="5"/>
  <c r="S991" i="5"/>
  <c r="S992" i="5"/>
  <c r="S993" i="5"/>
  <c r="S994" i="5"/>
  <c r="S995" i="5"/>
  <c r="S996" i="5"/>
  <c r="S997" i="5"/>
  <c r="S998" i="5"/>
  <c r="S999" i="5"/>
  <c r="S1000" i="5"/>
  <c r="S1001" i="5"/>
  <c r="S1002" i="5"/>
  <c r="S1003" i="5"/>
  <c r="S1004" i="5"/>
  <c r="S1005" i="5"/>
  <c r="S1006" i="5"/>
  <c r="S1007" i="5"/>
  <c r="S1008" i="5"/>
  <c r="S1009" i="5"/>
  <c r="S1010" i="5"/>
  <c r="S1011" i="5"/>
  <c r="S1012" i="5"/>
  <c r="S1013" i="5"/>
  <c r="S1014" i="5"/>
  <c r="S1015" i="5"/>
  <c r="S1016" i="5"/>
  <c r="S1017" i="5"/>
  <c r="S1018" i="5"/>
  <c r="S1019" i="5"/>
  <c r="S1020" i="5"/>
  <c r="S1021" i="5"/>
  <c r="S1022" i="5"/>
  <c r="S1023" i="5"/>
  <c r="S1024" i="5"/>
  <c r="S1025" i="5"/>
  <c r="S1026" i="5"/>
  <c r="S1027" i="5"/>
  <c r="S1028" i="5"/>
  <c r="S1029" i="5"/>
  <c r="S1030" i="5"/>
  <c r="S1031" i="5"/>
  <c r="S1032" i="5"/>
  <c r="S1033" i="5"/>
  <c r="S1034" i="5"/>
  <c r="S1035" i="5"/>
  <c r="S1036" i="5"/>
  <c r="S1037" i="5"/>
  <c r="S1038" i="5"/>
  <c r="S1039" i="5"/>
  <c r="S1040" i="5"/>
  <c r="S1041" i="5"/>
  <c r="S1042" i="5"/>
  <c r="S1043" i="5"/>
  <c r="S1044" i="5"/>
  <c r="S1045" i="5"/>
  <c r="S1046" i="5"/>
  <c r="S1047" i="5"/>
  <c r="S1048" i="5"/>
  <c r="S1049" i="5"/>
  <c r="S1050" i="5"/>
  <c r="S1051" i="5"/>
  <c r="S1052" i="5"/>
  <c r="S1053" i="5"/>
  <c r="S1054" i="5"/>
  <c r="S1055" i="5"/>
  <c r="S1056" i="5"/>
  <c r="S1057" i="5"/>
  <c r="S1058" i="5"/>
  <c r="S1059" i="5"/>
  <c r="S1060" i="5"/>
  <c r="S1061" i="5"/>
  <c r="S1062" i="5"/>
  <c r="S1063" i="5"/>
  <c r="S1064" i="5"/>
  <c r="S1065" i="5"/>
  <c r="S1066" i="5"/>
  <c r="S1067" i="5"/>
  <c r="S1068" i="5"/>
  <c r="S1069" i="5"/>
  <c r="S1070" i="5"/>
  <c r="S1071" i="5"/>
  <c r="S1072" i="5"/>
  <c r="S1073" i="5"/>
  <c r="S1074" i="5"/>
  <c r="S1075" i="5"/>
  <c r="S1076" i="5"/>
  <c r="S1077" i="5"/>
  <c r="S1078" i="5"/>
  <c r="S1079" i="5"/>
  <c r="S1080" i="5"/>
  <c r="S1081" i="5"/>
  <c r="S1082" i="5"/>
  <c r="S1083" i="5"/>
  <c r="S1084" i="5"/>
  <c r="S1085" i="5"/>
  <c r="S1086" i="5"/>
  <c r="S1087" i="5"/>
  <c r="S1088" i="5"/>
  <c r="S1089" i="5"/>
  <c r="S1090" i="5"/>
  <c r="S1091" i="5"/>
  <c r="S1092" i="5"/>
  <c r="S1093" i="5"/>
  <c r="S1094" i="5"/>
  <c r="S1095" i="5"/>
  <c r="S1096" i="5"/>
  <c r="S1097" i="5"/>
  <c r="S1098" i="5"/>
  <c r="S1099" i="5"/>
  <c r="S1100" i="5"/>
  <c r="S1101" i="5"/>
  <c r="S1102" i="5"/>
  <c r="S1103" i="5"/>
  <c r="S1104" i="5"/>
  <c r="S1105" i="5"/>
  <c r="S1106" i="5"/>
  <c r="S1107" i="5"/>
  <c r="S1108" i="5"/>
  <c r="S1109" i="5"/>
  <c r="S1110" i="5"/>
  <c r="S1111" i="5"/>
  <c r="S1112" i="5"/>
  <c r="S1113" i="5"/>
  <c r="S1114" i="5"/>
  <c r="S1115" i="5"/>
  <c r="S1116" i="5"/>
  <c r="S1117" i="5"/>
  <c r="S1118" i="5"/>
  <c r="S1119" i="5"/>
  <c r="S1120" i="5"/>
  <c r="S1121" i="5"/>
  <c r="S1122" i="5"/>
  <c r="S1123" i="5"/>
  <c r="S1124" i="5"/>
  <c r="S1125" i="5"/>
  <c r="S1126" i="5"/>
  <c r="S1127" i="5"/>
  <c r="S1128" i="5"/>
  <c r="S1129" i="5"/>
  <c r="S1130" i="5"/>
  <c r="S1131" i="5"/>
  <c r="S1132" i="5"/>
  <c r="S1133" i="5"/>
  <c r="S1134" i="5"/>
  <c r="S1135" i="5"/>
  <c r="S1136" i="5"/>
  <c r="S1137" i="5"/>
  <c r="S1138" i="5"/>
  <c r="S1139" i="5"/>
  <c r="S1140" i="5"/>
  <c r="S1141" i="5"/>
  <c r="S1142" i="5"/>
  <c r="S1143" i="5"/>
  <c r="S1144" i="5"/>
  <c r="S1145" i="5"/>
  <c r="S1146" i="5"/>
  <c r="S1147" i="5"/>
  <c r="S1148" i="5"/>
  <c r="S1149" i="5"/>
  <c r="S1150" i="5"/>
  <c r="S1151" i="5"/>
  <c r="S1152" i="5"/>
  <c r="S1153" i="5"/>
  <c r="S1154" i="5"/>
  <c r="S1155" i="5"/>
  <c r="S1156" i="5"/>
  <c r="S1157" i="5"/>
  <c r="S1158" i="5"/>
  <c r="S1159" i="5"/>
  <c r="S1160" i="5"/>
  <c r="S1161" i="5"/>
  <c r="S1162" i="5"/>
  <c r="S1163" i="5"/>
  <c r="S1164" i="5"/>
  <c r="S1165" i="5"/>
  <c r="S1166" i="5"/>
  <c r="S1167" i="5"/>
  <c r="S1168" i="5"/>
  <c r="S1169" i="5"/>
  <c r="S1170" i="5"/>
  <c r="S1171" i="5"/>
  <c r="S1172" i="5"/>
  <c r="S1173" i="5"/>
  <c r="S1174" i="5"/>
  <c r="S1175" i="5"/>
  <c r="S1176" i="5"/>
  <c r="S1177" i="5"/>
  <c r="S1178" i="5"/>
  <c r="S1179" i="5"/>
  <c r="S1180" i="5"/>
  <c r="S1181" i="5"/>
  <c r="S1182" i="5"/>
  <c r="S1183" i="5"/>
  <c r="S1184" i="5"/>
  <c r="S1185" i="5"/>
  <c r="S1186" i="5"/>
  <c r="S1187" i="5"/>
  <c r="S1188" i="5"/>
  <c r="S1189" i="5"/>
  <c r="S1190" i="5"/>
  <c r="S1191" i="5"/>
  <c r="S1192" i="5"/>
  <c r="S1193" i="5"/>
  <c r="S1194" i="5"/>
  <c r="S1195" i="5"/>
  <c r="S1196" i="5"/>
  <c r="S1197" i="5"/>
  <c r="S1198" i="5"/>
  <c r="S1199" i="5"/>
  <c r="S1200" i="5"/>
  <c r="S1201" i="5"/>
  <c r="S1202" i="5"/>
  <c r="S1203" i="5"/>
  <c r="S1204" i="5"/>
  <c r="S1205" i="5"/>
  <c r="S1206" i="5"/>
  <c r="S1207" i="5"/>
  <c r="S1208" i="5"/>
  <c r="S1209" i="5"/>
  <c r="S1210" i="5"/>
  <c r="S1211" i="5"/>
  <c r="S1212" i="5"/>
  <c r="S1213" i="5"/>
  <c r="S1214" i="5"/>
  <c r="S1215" i="5"/>
  <c r="S1216" i="5"/>
  <c r="S1217" i="5"/>
  <c r="S1218" i="5"/>
  <c r="S1219" i="5"/>
  <c r="S1220" i="5"/>
  <c r="S1221" i="5"/>
  <c r="S1222" i="5"/>
  <c r="S1223" i="5"/>
  <c r="S1224" i="5"/>
  <c r="S1225" i="5"/>
  <c r="S1226" i="5"/>
  <c r="S1227" i="5"/>
  <c r="S1228" i="5"/>
  <c r="S1229" i="5"/>
  <c r="S1230" i="5"/>
  <c r="S1231" i="5"/>
  <c r="S1232" i="5"/>
  <c r="S1233" i="5"/>
  <c r="S1234" i="5"/>
  <c r="S1235" i="5"/>
  <c r="S1236" i="5"/>
  <c r="S1237" i="5"/>
  <c r="S1238" i="5"/>
  <c r="S1239" i="5"/>
  <c r="S1240" i="5"/>
  <c r="S1241" i="5"/>
  <c r="S1242" i="5"/>
  <c r="S1243" i="5"/>
  <c r="S1244" i="5"/>
  <c r="S1245" i="5"/>
  <c r="S1246" i="5"/>
  <c r="S1247" i="5"/>
  <c r="S1248" i="5"/>
  <c r="S1249" i="5"/>
  <c r="S1250" i="5"/>
  <c r="S1251" i="5"/>
  <c r="S1252" i="5"/>
  <c r="S1253" i="5"/>
  <c r="S1254" i="5"/>
  <c r="S1255" i="5"/>
  <c r="S1256" i="5"/>
  <c r="S1257" i="5"/>
  <c r="S1258" i="5"/>
  <c r="S1259" i="5"/>
  <c r="S1260" i="5"/>
  <c r="S1261" i="5"/>
  <c r="S1262" i="5"/>
  <c r="S1263" i="5"/>
  <c r="S1264" i="5"/>
  <c r="S1265" i="5"/>
  <c r="S1266" i="5"/>
  <c r="S1267" i="5"/>
  <c r="S1268" i="5"/>
  <c r="S1269" i="5"/>
  <c r="S1270" i="5"/>
  <c r="S1271" i="5"/>
  <c r="S1272" i="5"/>
  <c r="S1273" i="5"/>
  <c r="S1274" i="5"/>
  <c r="S1275" i="5"/>
  <c r="S1276" i="5"/>
  <c r="S1277" i="5"/>
  <c r="S1278" i="5"/>
  <c r="S1279" i="5"/>
  <c r="S1280" i="5"/>
  <c r="S1281" i="5"/>
  <c r="S1282" i="5"/>
  <c r="S1283" i="5"/>
  <c r="S1284" i="5"/>
  <c r="S1285" i="5"/>
  <c r="S1286" i="5"/>
  <c r="S1287" i="5"/>
  <c r="S1288" i="5"/>
  <c r="S1289" i="5"/>
  <c r="S1290" i="5"/>
  <c r="S1291" i="5"/>
  <c r="S1292" i="5"/>
  <c r="S1293" i="5"/>
  <c r="S1294" i="5"/>
  <c r="S1295" i="5"/>
  <c r="S1296" i="5"/>
  <c r="S1297" i="5"/>
  <c r="S1298" i="5"/>
  <c r="S1299" i="5"/>
  <c r="S1300" i="5"/>
  <c r="S1301" i="5"/>
  <c r="S1302" i="5"/>
  <c r="S1303" i="5"/>
  <c r="S1304" i="5"/>
  <c r="S1305" i="5"/>
  <c r="S1306" i="5"/>
  <c r="S1307" i="5"/>
  <c r="S1308" i="5"/>
  <c r="S1309" i="5"/>
  <c r="S1310" i="5"/>
  <c r="S1311" i="5"/>
  <c r="S1312" i="5"/>
  <c r="S1313" i="5"/>
  <c r="S1314" i="5"/>
  <c r="S1315" i="5"/>
  <c r="S1316" i="5"/>
  <c r="S1317" i="5"/>
  <c r="S1318" i="5"/>
  <c r="S1319" i="5"/>
  <c r="S1320" i="5"/>
  <c r="S1321" i="5"/>
  <c r="S1322" i="5"/>
  <c r="S1323" i="5"/>
  <c r="S1324" i="5"/>
  <c r="S1325" i="5"/>
  <c r="S1326" i="5"/>
  <c r="S1327" i="5"/>
  <c r="S1328" i="5"/>
  <c r="S1329" i="5"/>
  <c r="S1330" i="5"/>
  <c r="S1331" i="5"/>
  <c r="S1332" i="5"/>
  <c r="S1333" i="5"/>
  <c r="S1334" i="5"/>
  <c r="S1335" i="5"/>
  <c r="S1336" i="5"/>
  <c r="S1337" i="5"/>
  <c r="S1338" i="5"/>
  <c r="S1339" i="5"/>
  <c r="S1340" i="5"/>
  <c r="S1341" i="5"/>
  <c r="S1342" i="5"/>
  <c r="S1343" i="5"/>
  <c r="S1344" i="5"/>
  <c r="S1345" i="5"/>
  <c r="S1346" i="5"/>
  <c r="S1347" i="5"/>
  <c r="S1348" i="5"/>
  <c r="S1349" i="5"/>
  <c r="S1350" i="5"/>
  <c r="S1351" i="5"/>
  <c r="S1352" i="5"/>
  <c r="S1353" i="5"/>
  <c r="S1354" i="5"/>
  <c r="S1355" i="5"/>
  <c r="S1356" i="5"/>
  <c r="S1357" i="5"/>
  <c r="S1358" i="5"/>
  <c r="S1359" i="5"/>
  <c r="S1360" i="5"/>
  <c r="S1361" i="5"/>
  <c r="S1362" i="5"/>
  <c r="S1363" i="5"/>
  <c r="S1364" i="5"/>
  <c r="S1365" i="5"/>
  <c r="S1366" i="5"/>
  <c r="S1367" i="5"/>
  <c r="S1368" i="5"/>
  <c r="S1369" i="5"/>
  <c r="S1370" i="5"/>
  <c r="S1371" i="5"/>
  <c r="S1372" i="5"/>
  <c r="S1373" i="5"/>
  <c r="S1374" i="5"/>
  <c r="S1375" i="5"/>
  <c r="S1376" i="5"/>
  <c r="S1377" i="5"/>
  <c r="S1378" i="5"/>
  <c r="S1379" i="5"/>
  <c r="S1380" i="5"/>
  <c r="S1381" i="5"/>
  <c r="S1382" i="5"/>
  <c r="S1383" i="5"/>
  <c r="S1384" i="5"/>
  <c r="S1385" i="5"/>
  <c r="S1386" i="5"/>
  <c r="S1387" i="5"/>
  <c r="S1388" i="5"/>
  <c r="S1389" i="5"/>
  <c r="S1390" i="5"/>
  <c r="S1391" i="5"/>
  <c r="S1392" i="5"/>
  <c r="S1393" i="5"/>
  <c r="S1394" i="5"/>
  <c r="S1395" i="5"/>
  <c r="S1396" i="5"/>
  <c r="S1397" i="5"/>
  <c r="S1398" i="5"/>
  <c r="S1399" i="5"/>
  <c r="S1400" i="5"/>
  <c r="S1401" i="5"/>
  <c r="S1402" i="5"/>
  <c r="S1403" i="5"/>
  <c r="S1404" i="5"/>
  <c r="S1405" i="5"/>
  <c r="S1406" i="5"/>
  <c r="S1407" i="5"/>
  <c r="S1408" i="5"/>
  <c r="S1409" i="5"/>
  <c r="S1410" i="5"/>
  <c r="S1411" i="5"/>
  <c r="S1412" i="5"/>
  <c r="S1413" i="5"/>
  <c r="S1414" i="5"/>
  <c r="S1415" i="5"/>
  <c r="S1416" i="5"/>
  <c r="S1417" i="5"/>
  <c r="S1418" i="5"/>
  <c r="S1419" i="5"/>
  <c r="S1420" i="5"/>
  <c r="S1421" i="5"/>
  <c r="S1422" i="5"/>
  <c r="S1423" i="5"/>
  <c r="S1424" i="5"/>
  <c r="S142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426" i="5"/>
  <c r="S1427"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454" i="5"/>
  <c r="R455" i="5"/>
  <c r="R456" i="5"/>
  <c r="R457" i="5"/>
  <c r="R458" i="5"/>
  <c r="R459" i="5"/>
  <c r="R460" i="5"/>
  <c r="R461" i="5"/>
  <c r="R462" i="5"/>
  <c r="R463" i="5"/>
  <c r="R464" i="5"/>
  <c r="R465" i="5"/>
  <c r="R466" i="5"/>
  <c r="R467" i="5"/>
  <c r="R468" i="5"/>
  <c r="R469" i="5"/>
  <c r="R470" i="5"/>
  <c r="R471" i="5"/>
  <c r="R472" i="5"/>
  <c r="R473" i="5"/>
  <c r="R474" i="5"/>
  <c r="R475" i="5"/>
  <c r="R476" i="5"/>
  <c r="R477" i="5"/>
  <c r="R478" i="5"/>
  <c r="R479" i="5"/>
  <c r="R480" i="5"/>
  <c r="R481" i="5"/>
  <c r="R482" i="5"/>
  <c r="R483" i="5"/>
  <c r="R484" i="5"/>
  <c r="R485" i="5"/>
  <c r="R486" i="5"/>
  <c r="R487" i="5"/>
  <c r="R488" i="5"/>
  <c r="R489" i="5"/>
  <c r="R490" i="5"/>
  <c r="R491" i="5"/>
  <c r="R492" i="5"/>
  <c r="R493" i="5"/>
  <c r="R494" i="5"/>
  <c r="R495" i="5"/>
  <c r="R496" i="5"/>
  <c r="R497" i="5"/>
  <c r="R498" i="5"/>
  <c r="R499" i="5"/>
  <c r="R500" i="5"/>
  <c r="R501" i="5"/>
  <c r="R502" i="5"/>
  <c r="R503" i="5"/>
  <c r="R504" i="5"/>
  <c r="R505" i="5"/>
  <c r="R506" i="5"/>
  <c r="R507" i="5"/>
  <c r="R508" i="5"/>
  <c r="R509" i="5"/>
  <c r="R510" i="5"/>
  <c r="R511" i="5"/>
  <c r="R512" i="5"/>
  <c r="R513" i="5"/>
  <c r="R514" i="5"/>
  <c r="R515" i="5"/>
  <c r="R516" i="5"/>
  <c r="R517" i="5"/>
  <c r="R518" i="5"/>
  <c r="R519" i="5"/>
  <c r="R520" i="5"/>
  <c r="R521" i="5"/>
  <c r="R522" i="5"/>
  <c r="R523" i="5"/>
  <c r="R524" i="5"/>
  <c r="R525" i="5"/>
  <c r="R526" i="5"/>
  <c r="R527" i="5"/>
  <c r="R528" i="5"/>
  <c r="R529" i="5"/>
  <c r="R530" i="5"/>
  <c r="R531" i="5"/>
  <c r="R532" i="5"/>
  <c r="R533" i="5"/>
  <c r="R534" i="5"/>
  <c r="R535" i="5"/>
  <c r="R536" i="5"/>
  <c r="R537" i="5"/>
  <c r="R538" i="5"/>
  <c r="R539" i="5"/>
  <c r="R540" i="5"/>
  <c r="R541" i="5"/>
  <c r="R542" i="5"/>
  <c r="R543" i="5"/>
  <c r="R544" i="5"/>
  <c r="R545" i="5"/>
  <c r="R546" i="5"/>
  <c r="R547" i="5"/>
  <c r="R548" i="5"/>
  <c r="R549" i="5"/>
  <c r="R550" i="5"/>
  <c r="R551" i="5"/>
  <c r="R552" i="5"/>
  <c r="R553" i="5"/>
  <c r="R554" i="5"/>
  <c r="R555" i="5"/>
  <c r="R556" i="5"/>
  <c r="R557" i="5"/>
  <c r="R558" i="5"/>
  <c r="R559" i="5"/>
  <c r="R560" i="5"/>
  <c r="R561" i="5"/>
  <c r="R562" i="5"/>
  <c r="R563" i="5"/>
  <c r="R564" i="5"/>
  <c r="R565" i="5"/>
  <c r="R566" i="5"/>
  <c r="R567" i="5"/>
  <c r="R568" i="5"/>
  <c r="R569" i="5"/>
  <c r="R570" i="5"/>
  <c r="R571" i="5"/>
  <c r="R572" i="5"/>
  <c r="R573" i="5"/>
  <c r="R574" i="5"/>
  <c r="R575" i="5"/>
  <c r="R576" i="5"/>
  <c r="R577" i="5"/>
  <c r="R578" i="5"/>
  <c r="R579" i="5"/>
  <c r="R580" i="5"/>
  <c r="R581" i="5"/>
  <c r="R582" i="5"/>
  <c r="R583" i="5"/>
  <c r="R584" i="5"/>
  <c r="R585" i="5"/>
  <c r="R586" i="5"/>
  <c r="R587" i="5"/>
  <c r="R588" i="5"/>
  <c r="R589" i="5"/>
  <c r="R590" i="5"/>
  <c r="R591" i="5"/>
  <c r="R592" i="5"/>
  <c r="R593" i="5"/>
  <c r="R594" i="5"/>
  <c r="R595" i="5"/>
  <c r="R596" i="5"/>
  <c r="R597" i="5"/>
  <c r="R598" i="5"/>
  <c r="R599" i="5"/>
  <c r="R600" i="5"/>
  <c r="R601" i="5"/>
  <c r="R602" i="5"/>
  <c r="R603" i="5"/>
  <c r="R604" i="5"/>
  <c r="R605" i="5"/>
  <c r="R606" i="5"/>
  <c r="R607" i="5"/>
  <c r="R608" i="5"/>
  <c r="R609" i="5"/>
  <c r="R610" i="5"/>
  <c r="R611" i="5"/>
  <c r="R612" i="5"/>
  <c r="R613" i="5"/>
  <c r="R614" i="5"/>
  <c r="R615" i="5"/>
  <c r="R616"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617" i="5"/>
  <c r="R618" i="5"/>
  <c r="R619" i="5"/>
  <c r="R620" i="5"/>
  <c r="R621" i="5"/>
  <c r="R622" i="5"/>
  <c r="R623" i="5"/>
  <c r="R624" i="5"/>
  <c r="R625" i="5"/>
  <c r="R626" i="5"/>
  <c r="R627" i="5"/>
  <c r="R628" i="5"/>
  <c r="R629" i="5"/>
  <c r="R630" i="5"/>
  <c r="R631" i="5"/>
  <c r="R632" i="5"/>
  <c r="R633" i="5"/>
  <c r="R634" i="5"/>
  <c r="R635" i="5"/>
  <c r="R636" i="5"/>
  <c r="R637" i="5"/>
  <c r="R638" i="5"/>
  <c r="R639" i="5"/>
  <c r="R640" i="5"/>
  <c r="R641" i="5"/>
  <c r="R642" i="5"/>
  <c r="R643" i="5"/>
  <c r="R644" i="5"/>
  <c r="R645" i="5"/>
  <c r="R646" i="5"/>
  <c r="R647" i="5"/>
  <c r="R648" i="5"/>
  <c r="R649" i="5"/>
  <c r="R650" i="5"/>
  <c r="R651" i="5"/>
  <c r="R652" i="5"/>
  <c r="R653" i="5"/>
  <c r="R654" i="5"/>
  <c r="R655" i="5"/>
  <c r="R656" i="5"/>
  <c r="R657" i="5"/>
  <c r="R658" i="5"/>
  <c r="R659" i="5"/>
  <c r="R660" i="5"/>
  <c r="R661" i="5"/>
  <c r="R662" i="5"/>
  <c r="R663" i="5"/>
  <c r="R664" i="5"/>
  <c r="R665" i="5"/>
  <c r="R666" i="5"/>
  <c r="R667" i="5"/>
  <c r="R668" i="5"/>
  <c r="R669" i="5"/>
  <c r="R670" i="5"/>
  <c r="R671" i="5"/>
  <c r="R672" i="5"/>
  <c r="R673" i="5"/>
  <c r="R674" i="5"/>
  <c r="R675" i="5"/>
  <c r="R676" i="5"/>
  <c r="R677" i="5"/>
  <c r="R678" i="5"/>
  <c r="R679" i="5"/>
  <c r="R680" i="5"/>
  <c r="R681" i="5"/>
  <c r="R682" i="5"/>
  <c r="R683" i="5"/>
  <c r="R684" i="5"/>
  <c r="R685" i="5"/>
  <c r="R686" i="5"/>
  <c r="R687" i="5"/>
  <c r="R688" i="5"/>
  <c r="R689" i="5"/>
  <c r="R690" i="5"/>
  <c r="R691" i="5"/>
  <c r="R692" i="5"/>
  <c r="R693" i="5"/>
  <c r="R694" i="5"/>
  <c r="R695" i="5"/>
  <c r="R696" i="5"/>
  <c r="R697" i="5"/>
  <c r="R698" i="5"/>
  <c r="R699" i="5"/>
  <c r="R700" i="5"/>
  <c r="R701" i="5"/>
  <c r="R702" i="5"/>
  <c r="R703" i="5"/>
  <c r="R704" i="5"/>
  <c r="R705" i="5"/>
  <c r="R706" i="5"/>
  <c r="R707" i="5"/>
  <c r="R708" i="5"/>
  <c r="R709" i="5"/>
  <c r="R710" i="5"/>
  <c r="R711" i="5"/>
  <c r="R712" i="5"/>
  <c r="R713" i="5"/>
  <c r="R714" i="5"/>
  <c r="R715" i="5"/>
  <c r="R716" i="5"/>
  <c r="R717" i="5"/>
  <c r="R718" i="5"/>
  <c r="R719" i="5"/>
  <c r="R720" i="5"/>
  <c r="R721" i="5"/>
  <c r="R722" i="5"/>
  <c r="R723" i="5"/>
  <c r="R724" i="5"/>
  <c r="R725" i="5"/>
  <c r="R726" i="5"/>
  <c r="R727" i="5"/>
  <c r="R728" i="5"/>
  <c r="R729" i="5"/>
  <c r="R730" i="5"/>
  <c r="R731" i="5"/>
  <c r="R732" i="5"/>
  <c r="R733" i="5"/>
  <c r="R734" i="5"/>
  <c r="R735" i="5"/>
  <c r="R736" i="5"/>
  <c r="R737" i="5"/>
  <c r="R738" i="5"/>
  <c r="R739" i="5"/>
  <c r="R740" i="5"/>
  <c r="R741" i="5"/>
  <c r="R742" i="5"/>
  <c r="R743" i="5"/>
  <c r="R744" i="5"/>
  <c r="R745" i="5"/>
  <c r="R746" i="5"/>
  <c r="R747" i="5"/>
  <c r="R748" i="5"/>
  <c r="R749" i="5"/>
  <c r="R750" i="5"/>
  <c r="R751" i="5"/>
  <c r="R752" i="5"/>
  <c r="R753" i="5"/>
  <c r="R754" i="5"/>
  <c r="R755" i="5"/>
  <c r="R756" i="5"/>
  <c r="R757" i="5"/>
  <c r="R758" i="5"/>
  <c r="R759" i="5"/>
  <c r="R760" i="5"/>
  <c r="R761" i="5"/>
  <c r="R762" i="5"/>
  <c r="R763" i="5"/>
  <c r="R764" i="5"/>
  <c r="R765" i="5"/>
  <c r="R766" i="5"/>
  <c r="R767" i="5"/>
  <c r="R768" i="5"/>
  <c r="R769" i="5"/>
  <c r="R770" i="5"/>
  <c r="R771" i="5"/>
  <c r="R772" i="5"/>
  <c r="R773" i="5"/>
  <c r="R774" i="5"/>
  <c r="R775" i="5"/>
  <c r="R776" i="5"/>
  <c r="R777" i="5"/>
  <c r="R778" i="5"/>
  <c r="R779" i="5"/>
  <c r="R780" i="5"/>
  <c r="R781" i="5"/>
  <c r="R782" i="5"/>
  <c r="R783" i="5"/>
  <c r="R784" i="5"/>
  <c r="R785" i="5"/>
  <c r="R786" i="5"/>
  <c r="R787" i="5"/>
  <c r="R788" i="5"/>
  <c r="R789" i="5"/>
  <c r="R790" i="5"/>
  <c r="R791" i="5"/>
  <c r="R792" i="5"/>
  <c r="R793" i="5"/>
  <c r="R794" i="5"/>
  <c r="R795" i="5"/>
  <c r="R796" i="5"/>
  <c r="R797" i="5"/>
  <c r="R798" i="5"/>
  <c r="R799" i="5"/>
  <c r="R800" i="5"/>
  <c r="R801" i="5"/>
  <c r="R802" i="5"/>
  <c r="R803" i="5"/>
  <c r="R804" i="5"/>
  <c r="R805" i="5"/>
  <c r="R806" i="5"/>
  <c r="R807" i="5"/>
  <c r="R808" i="5"/>
  <c r="R809" i="5"/>
  <c r="R810" i="5"/>
  <c r="R811" i="5"/>
  <c r="R812" i="5"/>
  <c r="R813" i="5"/>
  <c r="R814" i="5"/>
  <c r="R815" i="5"/>
  <c r="R816" i="5"/>
  <c r="R817" i="5"/>
  <c r="R818" i="5"/>
  <c r="R819" i="5"/>
  <c r="R820" i="5"/>
  <c r="R821" i="5"/>
  <c r="R822" i="5"/>
  <c r="R823" i="5"/>
  <c r="R824" i="5"/>
  <c r="R825" i="5"/>
  <c r="R826" i="5"/>
  <c r="R827" i="5"/>
  <c r="R828" i="5"/>
  <c r="R829" i="5"/>
  <c r="R830" i="5"/>
  <c r="R831" i="5"/>
  <c r="R832" i="5"/>
  <c r="R833" i="5"/>
  <c r="R834" i="5"/>
  <c r="R835" i="5"/>
  <c r="R836" i="5"/>
  <c r="R837" i="5"/>
  <c r="R838" i="5"/>
  <c r="R839" i="5"/>
  <c r="R840" i="5"/>
  <c r="R841" i="5"/>
  <c r="R842" i="5"/>
  <c r="R843" i="5"/>
  <c r="R844" i="5"/>
  <c r="R845" i="5"/>
  <c r="R846" i="5"/>
  <c r="R847" i="5"/>
  <c r="R848" i="5"/>
  <c r="R849" i="5"/>
  <c r="R850" i="5"/>
  <c r="R851" i="5"/>
  <c r="R852" i="5"/>
  <c r="R853" i="5"/>
  <c r="R854" i="5"/>
  <c r="R855" i="5"/>
  <c r="R856" i="5"/>
  <c r="R857" i="5"/>
  <c r="R858" i="5"/>
  <c r="R859" i="5"/>
  <c r="R860" i="5"/>
  <c r="R861" i="5"/>
  <c r="R862" i="5"/>
  <c r="R863" i="5"/>
  <c r="R864" i="5"/>
  <c r="R865" i="5"/>
  <c r="R866" i="5"/>
  <c r="R867" i="5"/>
  <c r="R868" i="5"/>
  <c r="R869" i="5"/>
  <c r="R870" i="5"/>
  <c r="R871" i="5"/>
  <c r="R872" i="5"/>
  <c r="R873" i="5"/>
  <c r="R874" i="5"/>
  <c r="R875" i="5"/>
  <c r="R876" i="5"/>
  <c r="R877" i="5"/>
  <c r="R878" i="5"/>
  <c r="R879" i="5"/>
  <c r="R880" i="5"/>
  <c r="R881" i="5"/>
  <c r="R882" i="5"/>
  <c r="R883" i="5"/>
  <c r="R884" i="5"/>
  <c r="R885" i="5"/>
  <c r="R886" i="5"/>
  <c r="R887" i="5"/>
  <c r="R888" i="5"/>
  <c r="R889" i="5"/>
  <c r="R890" i="5"/>
  <c r="R891" i="5"/>
  <c r="R892" i="5"/>
  <c r="R893" i="5"/>
  <c r="R894" i="5"/>
  <c r="R895" i="5"/>
  <c r="R896" i="5"/>
  <c r="R897" i="5"/>
  <c r="R898" i="5"/>
  <c r="R899" i="5"/>
  <c r="R900" i="5"/>
  <c r="R901" i="5"/>
  <c r="R902" i="5"/>
  <c r="R903" i="5"/>
  <c r="R904" i="5"/>
  <c r="R905" i="5"/>
  <c r="R906" i="5"/>
  <c r="R907" i="5"/>
  <c r="R908" i="5"/>
  <c r="R909" i="5"/>
  <c r="R910" i="5"/>
  <c r="R911" i="5"/>
  <c r="R912" i="5"/>
  <c r="R913" i="5"/>
  <c r="R914" i="5"/>
  <c r="R915" i="5"/>
  <c r="R916" i="5"/>
  <c r="R917" i="5"/>
  <c r="R918" i="5"/>
  <c r="R919" i="5"/>
  <c r="R920" i="5"/>
  <c r="R921" i="5"/>
  <c r="R922" i="5"/>
  <c r="R923" i="5"/>
  <c r="R924" i="5"/>
  <c r="R925" i="5"/>
  <c r="R926" i="5"/>
  <c r="R927" i="5"/>
  <c r="R928" i="5"/>
  <c r="R929" i="5"/>
  <c r="R930" i="5"/>
  <c r="R931" i="5"/>
  <c r="R932" i="5"/>
  <c r="R933" i="5"/>
  <c r="R934" i="5"/>
  <c r="R935" i="5"/>
  <c r="R936" i="5"/>
  <c r="R937" i="5"/>
  <c r="R938" i="5"/>
  <c r="R939" i="5"/>
  <c r="R940" i="5"/>
  <c r="R941" i="5"/>
  <c r="R942" i="5"/>
  <c r="R943" i="5"/>
  <c r="R944" i="5"/>
  <c r="R945" i="5"/>
  <c r="R946" i="5"/>
  <c r="R947" i="5"/>
  <c r="R948" i="5"/>
  <c r="R949" i="5"/>
  <c r="R950" i="5"/>
  <c r="R951" i="5"/>
  <c r="R952" i="5"/>
  <c r="R953" i="5"/>
  <c r="R954" i="5"/>
  <c r="R955" i="5"/>
  <c r="R956" i="5"/>
  <c r="R957" i="5"/>
  <c r="R958" i="5"/>
  <c r="R959" i="5"/>
  <c r="R960" i="5"/>
  <c r="R961" i="5"/>
  <c r="R962" i="5"/>
  <c r="R963" i="5"/>
  <c r="R964" i="5"/>
  <c r="R965" i="5"/>
  <c r="R966" i="5"/>
  <c r="R967" i="5"/>
  <c r="R968" i="5"/>
  <c r="R969" i="5"/>
  <c r="R970" i="5"/>
  <c r="R971" i="5"/>
  <c r="R972" i="5"/>
  <c r="R973" i="5"/>
  <c r="R974" i="5"/>
  <c r="R975" i="5"/>
  <c r="R976" i="5"/>
  <c r="R977" i="5"/>
  <c r="R978" i="5"/>
  <c r="R979" i="5"/>
  <c r="R980" i="5"/>
  <c r="R981" i="5"/>
  <c r="R982" i="5"/>
  <c r="R983" i="5"/>
  <c r="R984" i="5"/>
  <c r="R985" i="5"/>
  <c r="R986" i="5"/>
  <c r="R987" i="5"/>
  <c r="R988" i="5"/>
  <c r="R989" i="5"/>
  <c r="R990" i="5"/>
  <c r="R991" i="5"/>
  <c r="R992" i="5"/>
  <c r="R993" i="5"/>
  <c r="R994" i="5"/>
  <c r="R995" i="5"/>
  <c r="R996" i="5"/>
  <c r="R997" i="5"/>
  <c r="R998" i="5"/>
  <c r="R999" i="5"/>
  <c r="R1000" i="5"/>
  <c r="R1001" i="5"/>
  <c r="R1002" i="5"/>
  <c r="R1003" i="5"/>
  <c r="R1004" i="5"/>
  <c r="R1005" i="5"/>
  <c r="R1006" i="5"/>
  <c r="R1007" i="5"/>
  <c r="R1008" i="5"/>
  <c r="R1009" i="5"/>
  <c r="R1010" i="5"/>
  <c r="R1011" i="5"/>
  <c r="R1012" i="5"/>
  <c r="R1013" i="5"/>
  <c r="R1014" i="5"/>
  <c r="R1015" i="5"/>
  <c r="R1016" i="5"/>
  <c r="R1017" i="5"/>
  <c r="R1018" i="5"/>
  <c r="R1019" i="5"/>
  <c r="R1020" i="5"/>
  <c r="R1021" i="5"/>
  <c r="R1022" i="5"/>
  <c r="R1023" i="5"/>
  <c r="R1024" i="5"/>
  <c r="R1025" i="5"/>
  <c r="R1026" i="5"/>
  <c r="R1027" i="5"/>
  <c r="R1028" i="5"/>
  <c r="R1029" i="5"/>
  <c r="R1030" i="5"/>
  <c r="R1031" i="5"/>
  <c r="R1032" i="5"/>
  <c r="R1033" i="5"/>
  <c r="R1034" i="5"/>
  <c r="R1035" i="5"/>
  <c r="R1036" i="5"/>
  <c r="R1037" i="5"/>
  <c r="R1038" i="5"/>
  <c r="R1039" i="5"/>
  <c r="R1040" i="5"/>
  <c r="R1041" i="5"/>
  <c r="R1042" i="5"/>
  <c r="R1043" i="5"/>
  <c r="R1044" i="5"/>
  <c r="R1045" i="5"/>
  <c r="R1046" i="5"/>
  <c r="R1047" i="5"/>
  <c r="R1048" i="5"/>
  <c r="R1049" i="5"/>
  <c r="R1050" i="5"/>
  <c r="R1051" i="5"/>
  <c r="R1052" i="5"/>
  <c r="R1053" i="5"/>
  <c r="R1054" i="5"/>
  <c r="R1055" i="5"/>
  <c r="R1056" i="5"/>
  <c r="R1057" i="5"/>
  <c r="R1058" i="5"/>
  <c r="R1059" i="5"/>
  <c r="R1060" i="5"/>
  <c r="R1061" i="5"/>
  <c r="R1062" i="5"/>
  <c r="R1063" i="5"/>
  <c r="R1064" i="5"/>
  <c r="R1065" i="5"/>
  <c r="R1066" i="5"/>
  <c r="R1067" i="5"/>
  <c r="R1068" i="5"/>
  <c r="R1069" i="5"/>
  <c r="R1070" i="5"/>
  <c r="R1071" i="5"/>
  <c r="R1072" i="5"/>
  <c r="R1073" i="5"/>
  <c r="R1074" i="5"/>
  <c r="R1075" i="5"/>
  <c r="R1076" i="5"/>
  <c r="R1077" i="5"/>
  <c r="R1078" i="5"/>
  <c r="R1079" i="5"/>
  <c r="R1080" i="5"/>
  <c r="R1081" i="5"/>
  <c r="R1082" i="5"/>
  <c r="R1083" i="5"/>
  <c r="R1084" i="5"/>
  <c r="R1085" i="5"/>
  <c r="R1086" i="5"/>
  <c r="R1087" i="5"/>
  <c r="R1088" i="5"/>
  <c r="R1089" i="5"/>
  <c r="R1090" i="5"/>
  <c r="R1091" i="5"/>
  <c r="R1092" i="5"/>
  <c r="R1093" i="5"/>
  <c r="R1094" i="5"/>
  <c r="R1095" i="5"/>
  <c r="R1096" i="5"/>
  <c r="R1097" i="5"/>
  <c r="R1098" i="5"/>
  <c r="R1099" i="5"/>
  <c r="R1100" i="5"/>
  <c r="R1101" i="5"/>
  <c r="R1102" i="5"/>
  <c r="R1103" i="5"/>
  <c r="R1104" i="5"/>
  <c r="R1105" i="5"/>
  <c r="R1106" i="5"/>
  <c r="R1107" i="5"/>
  <c r="R1108" i="5"/>
  <c r="R1109" i="5"/>
  <c r="R1110" i="5"/>
  <c r="R1111" i="5"/>
  <c r="R1112" i="5"/>
  <c r="R1113" i="5"/>
  <c r="R1114" i="5"/>
  <c r="R1115" i="5"/>
  <c r="R1116" i="5"/>
  <c r="R1117" i="5"/>
  <c r="R1118" i="5"/>
  <c r="R1119" i="5"/>
  <c r="R1120" i="5"/>
  <c r="R1121" i="5"/>
  <c r="R1122" i="5"/>
  <c r="R1123" i="5"/>
  <c r="R1124" i="5"/>
  <c r="R1125" i="5"/>
  <c r="R1126" i="5"/>
  <c r="R1127" i="5"/>
  <c r="R1128" i="5"/>
  <c r="R1129" i="5"/>
  <c r="R1130" i="5"/>
  <c r="R1131" i="5"/>
  <c r="R1132" i="5"/>
  <c r="R1133" i="5"/>
  <c r="R1134" i="5"/>
  <c r="R1135" i="5"/>
  <c r="R1136" i="5"/>
  <c r="R1137" i="5"/>
  <c r="R1138" i="5"/>
  <c r="R1139" i="5"/>
  <c r="R1140" i="5"/>
  <c r="R1141" i="5"/>
  <c r="R1142" i="5"/>
  <c r="R1143" i="5"/>
  <c r="R1144" i="5"/>
  <c r="R1145" i="5"/>
  <c r="R1146" i="5"/>
  <c r="R1147" i="5"/>
  <c r="R1148" i="5"/>
  <c r="R1149" i="5"/>
  <c r="R1150" i="5"/>
  <c r="R1151" i="5"/>
  <c r="R1152" i="5"/>
  <c r="R1153" i="5"/>
  <c r="R1154" i="5"/>
  <c r="R1155" i="5"/>
  <c r="R1156" i="5"/>
  <c r="R1157" i="5"/>
  <c r="R1158" i="5"/>
  <c r="R1159" i="5"/>
  <c r="R1160" i="5"/>
  <c r="R1161" i="5"/>
  <c r="R1162" i="5"/>
  <c r="R1163" i="5"/>
  <c r="R1164" i="5"/>
  <c r="R1165" i="5"/>
  <c r="R1166" i="5"/>
  <c r="R1167" i="5"/>
  <c r="R1168" i="5"/>
  <c r="R1169" i="5"/>
  <c r="R1170" i="5"/>
  <c r="R1171" i="5"/>
  <c r="R1172" i="5"/>
  <c r="R1173" i="5"/>
  <c r="R1174" i="5"/>
  <c r="R1175" i="5"/>
  <c r="R1176" i="5"/>
  <c r="R1177" i="5"/>
  <c r="R1178" i="5"/>
  <c r="R1179" i="5"/>
  <c r="R1180" i="5"/>
  <c r="R1181" i="5"/>
  <c r="R1182" i="5"/>
  <c r="R1183" i="5"/>
  <c r="R1184" i="5"/>
  <c r="R1185" i="5"/>
  <c r="R1186" i="5"/>
  <c r="R1187" i="5"/>
  <c r="R1188" i="5"/>
  <c r="R1189" i="5"/>
  <c r="R1190" i="5"/>
  <c r="R1191" i="5"/>
  <c r="R1192" i="5"/>
  <c r="R1193" i="5"/>
  <c r="R1194" i="5"/>
  <c r="R1195" i="5"/>
  <c r="R1196" i="5"/>
  <c r="R1197" i="5"/>
  <c r="R1198" i="5"/>
  <c r="R1199" i="5"/>
  <c r="R1200" i="5"/>
  <c r="R1201" i="5"/>
  <c r="R1202" i="5"/>
  <c r="R1203" i="5"/>
  <c r="R1204" i="5"/>
  <c r="R1205" i="5"/>
  <c r="R1206" i="5"/>
  <c r="R1207" i="5"/>
  <c r="R1208" i="5"/>
  <c r="R1209" i="5"/>
  <c r="R1210" i="5"/>
  <c r="R1211" i="5"/>
  <c r="R1212" i="5"/>
  <c r="R1213" i="5"/>
  <c r="R1214" i="5"/>
  <c r="R1215" i="5"/>
  <c r="R1216" i="5"/>
  <c r="R1217" i="5"/>
  <c r="R1218" i="5"/>
  <c r="R1219" i="5"/>
  <c r="R1220" i="5"/>
  <c r="R1221" i="5"/>
  <c r="R1222" i="5"/>
  <c r="R1223" i="5"/>
  <c r="R1224" i="5"/>
  <c r="R1225" i="5"/>
  <c r="R1226" i="5"/>
  <c r="R1227" i="5"/>
  <c r="R1228" i="5"/>
  <c r="R1229" i="5"/>
  <c r="R1230" i="5"/>
  <c r="R1231" i="5"/>
  <c r="R1232" i="5"/>
  <c r="R1233" i="5"/>
  <c r="R1234" i="5"/>
  <c r="R1235" i="5"/>
  <c r="R1236" i="5"/>
  <c r="R1237" i="5"/>
  <c r="R1238" i="5"/>
  <c r="R1239" i="5"/>
  <c r="R1240" i="5"/>
  <c r="R1241" i="5"/>
  <c r="R1242" i="5"/>
  <c r="R1243" i="5"/>
  <c r="R1244" i="5"/>
  <c r="R1245" i="5"/>
  <c r="R1246" i="5"/>
  <c r="R1247" i="5"/>
  <c r="R1248" i="5"/>
  <c r="R1249" i="5"/>
  <c r="R1250" i="5"/>
  <c r="R1251" i="5"/>
  <c r="R1252" i="5"/>
  <c r="R1253" i="5"/>
  <c r="R1254" i="5"/>
  <c r="R1255" i="5"/>
  <c r="R1256" i="5"/>
  <c r="R1257" i="5"/>
  <c r="R1258" i="5"/>
  <c r="R1259" i="5"/>
  <c r="R1260" i="5"/>
  <c r="R1261" i="5"/>
  <c r="R1262" i="5"/>
  <c r="R1263" i="5"/>
  <c r="R1264" i="5"/>
  <c r="R1265" i="5"/>
  <c r="R1266" i="5"/>
  <c r="R1267" i="5"/>
  <c r="R1268" i="5"/>
  <c r="R1269" i="5"/>
  <c r="R1270" i="5"/>
  <c r="R1271" i="5"/>
  <c r="R1272" i="5"/>
  <c r="R1273" i="5"/>
  <c r="R1274" i="5"/>
  <c r="R1275" i="5"/>
  <c r="R1276" i="5"/>
  <c r="R1277" i="5"/>
  <c r="R1278" i="5"/>
  <c r="R1279" i="5"/>
  <c r="R1280" i="5"/>
  <c r="R1281" i="5"/>
  <c r="R1282" i="5"/>
  <c r="R1283" i="5"/>
  <c r="R1284" i="5"/>
  <c r="R1285" i="5"/>
  <c r="R1286" i="5"/>
  <c r="R1287" i="5"/>
  <c r="R1288" i="5"/>
  <c r="R1289" i="5"/>
  <c r="R1290" i="5"/>
  <c r="R1291" i="5"/>
  <c r="R1292" i="5"/>
  <c r="R1293" i="5"/>
  <c r="R1294" i="5"/>
  <c r="R1295" i="5"/>
  <c r="R1296" i="5"/>
  <c r="R1297" i="5"/>
  <c r="R1298" i="5"/>
  <c r="R1299" i="5"/>
  <c r="R1300" i="5"/>
  <c r="R1301" i="5"/>
  <c r="R1302" i="5"/>
  <c r="R1303" i="5"/>
  <c r="R1304" i="5"/>
  <c r="R1305" i="5"/>
  <c r="R1306" i="5"/>
  <c r="R1307" i="5"/>
  <c r="R1308" i="5"/>
  <c r="R1309" i="5"/>
  <c r="R1310" i="5"/>
  <c r="R1311" i="5"/>
  <c r="R1312" i="5"/>
  <c r="R1313" i="5"/>
  <c r="R1314" i="5"/>
  <c r="R1315" i="5"/>
  <c r="R1316" i="5"/>
  <c r="R1317" i="5"/>
  <c r="R1318" i="5"/>
  <c r="R1319" i="5"/>
  <c r="R1320" i="5"/>
  <c r="R1321" i="5"/>
  <c r="R1322" i="5"/>
  <c r="R1323" i="5"/>
  <c r="R1324" i="5"/>
  <c r="R1325" i="5"/>
  <c r="R1326" i="5"/>
  <c r="R1327" i="5"/>
  <c r="R1328" i="5"/>
  <c r="R1329" i="5"/>
  <c r="R1330" i="5"/>
  <c r="R1331" i="5"/>
  <c r="R1332" i="5"/>
  <c r="R1333" i="5"/>
  <c r="R1334" i="5"/>
  <c r="R1335" i="5"/>
  <c r="R1336" i="5"/>
  <c r="R1337" i="5"/>
  <c r="R1338" i="5"/>
  <c r="R1339" i="5"/>
  <c r="R1340" i="5"/>
  <c r="R1341" i="5"/>
  <c r="R1342" i="5"/>
  <c r="R1343" i="5"/>
  <c r="R1344" i="5"/>
  <c r="R1345" i="5"/>
  <c r="R1346" i="5"/>
  <c r="R1347" i="5"/>
  <c r="R1348" i="5"/>
  <c r="R1349" i="5"/>
  <c r="R1350" i="5"/>
  <c r="R1351" i="5"/>
  <c r="R1352" i="5"/>
  <c r="R1353" i="5"/>
  <c r="R1354" i="5"/>
  <c r="R1355" i="5"/>
  <c r="R1356" i="5"/>
  <c r="R1357" i="5"/>
  <c r="R1358" i="5"/>
  <c r="R1359" i="5"/>
  <c r="R1360" i="5"/>
  <c r="R1361" i="5"/>
  <c r="R1362" i="5"/>
  <c r="R1363" i="5"/>
  <c r="R1364" i="5"/>
  <c r="R1365" i="5"/>
  <c r="R1366" i="5"/>
  <c r="R1367" i="5"/>
  <c r="R1368" i="5"/>
  <c r="R1369" i="5"/>
  <c r="R1370" i="5"/>
  <c r="R1371" i="5"/>
  <c r="R1372" i="5"/>
  <c r="R1373" i="5"/>
  <c r="R1374" i="5"/>
  <c r="R1375" i="5"/>
  <c r="R1376" i="5"/>
  <c r="R1377" i="5"/>
  <c r="R1378" i="5"/>
  <c r="R1379" i="5"/>
  <c r="R1380" i="5"/>
  <c r="R1381" i="5"/>
  <c r="R1382" i="5"/>
  <c r="R1383" i="5"/>
  <c r="R1384" i="5"/>
  <c r="R1385" i="5"/>
  <c r="R1386" i="5"/>
  <c r="R1387" i="5"/>
  <c r="R1388" i="5"/>
  <c r="R1389" i="5"/>
  <c r="R1390" i="5"/>
  <c r="R1391" i="5"/>
  <c r="R1392" i="5"/>
  <c r="R1393" i="5"/>
  <c r="R1394" i="5"/>
  <c r="R1395" i="5"/>
  <c r="R1396" i="5"/>
  <c r="R1397" i="5"/>
  <c r="R1398" i="5"/>
  <c r="R1399" i="5"/>
  <c r="R1400" i="5"/>
  <c r="R1401" i="5"/>
  <c r="R1402" i="5"/>
  <c r="R1403" i="5"/>
  <c r="R1404" i="5"/>
  <c r="R1405" i="5"/>
  <c r="R1406" i="5"/>
  <c r="R1407" i="5"/>
  <c r="R1408" i="5"/>
  <c r="R1409" i="5"/>
  <c r="R1410" i="5"/>
  <c r="R1411" i="5"/>
  <c r="R1412" i="5"/>
  <c r="R1413" i="5"/>
  <c r="R1414" i="5"/>
  <c r="R1415" i="5"/>
  <c r="R1416" i="5"/>
  <c r="R1417" i="5"/>
  <c r="R1418" i="5"/>
  <c r="R1419" i="5"/>
  <c r="R1420" i="5"/>
  <c r="R1421" i="5"/>
  <c r="R1422" i="5"/>
  <c r="R1423" i="5"/>
  <c r="R1424" i="5"/>
  <c r="R142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426" i="5"/>
  <c r="R1427"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5" i="5"/>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426" i="5"/>
  <c r="Q1427"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454" i="5"/>
  <c r="P455" i="5"/>
  <c r="P456" i="5"/>
  <c r="P457" i="5"/>
  <c r="P458" i="5"/>
  <c r="P459" i="5"/>
  <c r="P460" i="5"/>
  <c r="P461" i="5"/>
  <c r="P462" i="5"/>
  <c r="P463" i="5"/>
  <c r="P464" i="5"/>
  <c r="P465" i="5"/>
  <c r="P466" i="5"/>
  <c r="P467" i="5"/>
  <c r="P468" i="5"/>
  <c r="P469" i="5"/>
  <c r="P470" i="5"/>
  <c r="P471" i="5"/>
  <c r="P472" i="5"/>
  <c r="P473" i="5"/>
  <c r="P474" i="5"/>
  <c r="P475" i="5"/>
  <c r="P476" i="5"/>
  <c r="P477" i="5"/>
  <c r="P478" i="5"/>
  <c r="P479" i="5"/>
  <c r="P480" i="5"/>
  <c r="P481" i="5"/>
  <c r="P482" i="5"/>
  <c r="P483" i="5"/>
  <c r="P484" i="5"/>
  <c r="P485" i="5"/>
  <c r="P486" i="5"/>
  <c r="P487" i="5"/>
  <c r="P488" i="5"/>
  <c r="P489" i="5"/>
  <c r="P490" i="5"/>
  <c r="P491" i="5"/>
  <c r="P492" i="5"/>
  <c r="P493" i="5"/>
  <c r="P494" i="5"/>
  <c r="P495" i="5"/>
  <c r="P496" i="5"/>
  <c r="P497" i="5"/>
  <c r="P498" i="5"/>
  <c r="P499" i="5"/>
  <c r="P500" i="5"/>
  <c r="P501" i="5"/>
  <c r="P502" i="5"/>
  <c r="P503" i="5"/>
  <c r="P504" i="5"/>
  <c r="P505" i="5"/>
  <c r="P506" i="5"/>
  <c r="P507" i="5"/>
  <c r="P508" i="5"/>
  <c r="P509" i="5"/>
  <c r="P510" i="5"/>
  <c r="P511" i="5"/>
  <c r="P512" i="5"/>
  <c r="P513" i="5"/>
  <c r="P514" i="5"/>
  <c r="P515" i="5"/>
  <c r="P516" i="5"/>
  <c r="P517" i="5"/>
  <c r="P518" i="5"/>
  <c r="P519" i="5"/>
  <c r="P520" i="5"/>
  <c r="P521" i="5"/>
  <c r="P522" i="5"/>
  <c r="P523" i="5"/>
  <c r="P524" i="5"/>
  <c r="P525" i="5"/>
  <c r="P526" i="5"/>
  <c r="P527" i="5"/>
  <c r="P528" i="5"/>
  <c r="P529" i="5"/>
  <c r="P530" i="5"/>
  <c r="P531" i="5"/>
  <c r="P532" i="5"/>
  <c r="P533" i="5"/>
  <c r="P534" i="5"/>
  <c r="P535" i="5"/>
  <c r="P536" i="5"/>
  <c r="P537" i="5"/>
  <c r="P538" i="5"/>
  <c r="P539" i="5"/>
  <c r="P540" i="5"/>
  <c r="P541" i="5"/>
  <c r="P542" i="5"/>
  <c r="P543" i="5"/>
  <c r="P544" i="5"/>
  <c r="P545" i="5"/>
  <c r="P546" i="5"/>
  <c r="P547" i="5"/>
  <c r="P548" i="5"/>
  <c r="P549" i="5"/>
  <c r="P550" i="5"/>
  <c r="P551" i="5"/>
  <c r="P552" i="5"/>
  <c r="P553" i="5"/>
  <c r="P554" i="5"/>
  <c r="P555" i="5"/>
  <c r="P556" i="5"/>
  <c r="P557" i="5"/>
  <c r="P558" i="5"/>
  <c r="P559" i="5"/>
  <c r="P560" i="5"/>
  <c r="P561" i="5"/>
  <c r="P562" i="5"/>
  <c r="P563" i="5"/>
  <c r="P564" i="5"/>
  <c r="P565" i="5"/>
  <c r="P566" i="5"/>
  <c r="P567" i="5"/>
  <c r="P568" i="5"/>
  <c r="P569" i="5"/>
  <c r="P570" i="5"/>
  <c r="P571" i="5"/>
  <c r="P572" i="5"/>
  <c r="P573" i="5"/>
  <c r="P574" i="5"/>
  <c r="P575" i="5"/>
  <c r="P576" i="5"/>
  <c r="P577" i="5"/>
  <c r="P578" i="5"/>
  <c r="P579" i="5"/>
  <c r="P580" i="5"/>
  <c r="P581" i="5"/>
  <c r="P582" i="5"/>
  <c r="P583" i="5"/>
  <c r="P584" i="5"/>
  <c r="P585" i="5"/>
  <c r="P586" i="5"/>
  <c r="P587" i="5"/>
  <c r="P588" i="5"/>
  <c r="P589" i="5"/>
  <c r="P590" i="5"/>
  <c r="P591" i="5"/>
  <c r="P592" i="5"/>
  <c r="P593" i="5"/>
  <c r="P594" i="5"/>
  <c r="P595" i="5"/>
  <c r="P596" i="5"/>
  <c r="P597" i="5"/>
  <c r="P598" i="5"/>
  <c r="P599" i="5"/>
  <c r="P600" i="5"/>
  <c r="P601" i="5"/>
  <c r="P602" i="5"/>
  <c r="P603" i="5"/>
  <c r="P604" i="5"/>
  <c r="P605" i="5"/>
  <c r="P606" i="5"/>
  <c r="P607" i="5"/>
  <c r="P608" i="5"/>
  <c r="P609" i="5"/>
  <c r="P610" i="5"/>
  <c r="P611" i="5"/>
  <c r="P612" i="5"/>
  <c r="P613" i="5"/>
  <c r="P614" i="5"/>
  <c r="P615" i="5"/>
  <c r="P616" i="5"/>
  <c r="P5"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617" i="5"/>
  <c r="P618" i="5"/>
  <c r="P619" i="5"/>
  <c r="P620" i="5"/>
  <c r="P621" i="5"/>
  <c r="P622" i="5"/>
  <c r="P623" i="5"/>
  <c r="P624" i="5"/>
  <c r="P625" i="5"/>
  <c r="P626" i="5"/>
  <c r="P627" i="5"/>
  <c r="P628" i="5"/>
  <c r="P629" i="5"/>
  <c r="P630" i="5"/>
  <c r="P631" i="5"/>
  <c r="P632" i="5"/>
  <c r="P633" i="5"/>
  <c r="P634" i="5"/>
  <c r="P635" i="5"/>
  <c r="P636" i="5"/>
  <c r="P637" i="5"/>
  <c r="P638" i="5"/>
  <c r="P639" i="5"/>
  <c r="P640" i="5"/>
  <c r="P641" i="5"/>
  <c r="P642" i="5"/>
  <c r="P643" i="5"/>
  <c r="P644" i="5"/>
  <c r="P645" i="5"/>
  <c r="P646" i="5"/>
  <c r="P647" i="5"/>
  <c r="P648" i="5"/>
  <c r="P649" i="5"/>
  <c r="P650" i="5"/>
  <c r="P651" i="5"/>
  <c r="P652" i="5"/>
  <c r="P653" i="5"/>
  <c r="P654" i="5"/>
  <c r="P655" i="5"/>
  <c r="P656" i="5"/>
  <c r="P657" i="5"/>
  <c r="P658" i="5"/>
  <c r="P659" i="5"/>
  <c r="P660" i="5"/>
  <c r="P661" i="5"/>
  <c r="P662" i="5"/>
  <c r="P663" i="5"/>
  <c r="P664" i="5"/>
  <c r="P665" i="5"/>
  <c r="P666" i="5"/>
  <c r="P667" i="5"/>
  <c r="P668" i="5"/>
  <c r="P669" i="5"/>
  <c r="P670" i="5"/>
  <c r="P671" i="5"/>
  <c r="P672" i="5"/>
  <c r="P673" i="5"/>
  <c r="P674" i="5"/>
  <c r="P675" i="5"/>
  <c r="P676" i="5"/>
  <c r="P677" i="5"/>
  <c r="P678" i="5"/>
  <c r="P679" i="5"/>
  <c r="P680" i="5"/>
  <c r="P681" i="5"/>
  <c r="P682" i="5"/>
  <c r="P683" i="5"/>
  <c r="P684" i="5"/>
  <c r="P685" i="5"/>
  <c r="P686" i="5"/>
  <c r="P687" i="5"/>
  <c r="P688" i="5"/>
  <c r="P689" i="5"/>
  <c r="P690" i="5"/>
  <c r="P691" i="5"/>
  <c r="P692" i="5"/>
  <c r="P693" i="5"/>
  <c r="P694" i="5"/>
  <c r="P695" i="5"/>
  <c r="P696" i="5"/>
  <c r="P697" i="5"/>
  <c r="P698" i="5"/>
  <c r="P699" i="5"/>
  <c r="P700" i="5"/>
  <c r="P701" i="5"/>
  <c r="P702" i="5"/>
  <c r="P703" i="5"/>
  <c r="P704" i="5"/>
  <c r="P705" i="5"/>
  <c r="P706" i="5"/>
  <c r="P707" i="5"/>
  <c r="P708" i="5"/>
  <c r="P709" i="5"/>
  <c r="P710" i="5"/>
  <c r="P711" i="5"/>
  <c r="P712" i="5"/>
  <c r="P713" i="5"/>
  <c r="P714" i="5"/>
  <c r="P715" i="5"/>
  <c r="P716" i="5"/>
  <c r="P717" i="5"/>
  <c r="P718" i="5"/>
  <c r="P719" i="5"/>
  <c r="P720" i="5"/>
  <c r="P721" i="5"/>
  <c r="P722" i="5"/>
  <c r="P723" i="5"/>
  <c r="P724" i="5"/>
  <c r="P725" i="5"/>
  <c r="P726" i="5"/>
  <c r="P727" i="5"/>
  <c r="P728" i="5"/>
  <c r="P729" i="5"/>
  <c r="P730" i="5"/>
  <c r="P731" i="5"/>
  <c r="P732" i="5"/>
  <c r="P733" i="5"/>
  <c r="P734" i="5"/>
  <c r="P735" i="5"/>
  <c r="P736" i="5"/>
  <c r="P737" i="5"/>
  <c r="P738" i="5"/>
  <c r="P739" i="5"/>
  <c r="P740" i="5"/>
  <c r="P741" i="5"/>
  <c r="P742" i="5"/>
  <c r="P743" i="5"/>
  <c r="P744" i="5"/>
  <c r="P745" i="5"/>
  <c r="P746" i="5"/>
  <c r="P747" i="5"/>
  <c r="P748" i="5"/>
  <c r="P749" i="5"/>
  <c r="P750" i="5"/>
  <c r="P751" i="5"/>
  <c r="P752" i="5"/>
  <c r="P753" i="5"/>
  <c r="P754" i="5"/>
  <c r="P755" i="5"/>
  <c r="P756" i="5"/>
  <c r="P757" i="5"/>
  <c r="P758" i="5"/>
  <c r="P759" i="5"/>
  <c r="P760" i="5"/>
  <c r="P761" i="5"/>
  <c r="P762" i="5"/>
  <c r="P763" i="5"/>
  <c r="P764" i="5"/>
  <c r="P765" i="5"/>
  <c r="P766" i="5"/>
  <c r="P767" i="5"/>
  <c r="P768" i="5"/>
  <c r="P769" i="5"/>
  <c r="P770" i="5"/>
  <c r="P771" i="5"/>
  <c r="P772" i="5"/>
  <c r="P773" i="5"/>
  <c r="P774" i="5"/>
  <c r="P775" i="5"/>
  <c r="P776" i="5"/>
  <c r="P777" i="5"/>
  <c r="P778" i="5"/>
  <c r="P779" i="5"/>
  <c r="P780" i="5"/>
  <c r="P781" i="5"/>
  <c r="P782" i="5"/>
  <c r="P783" i="5"/>
  <c r="P784" i="5"/>
  <c r="P785" i="5"/>
  <c r="P786" i="5"/>
  <c r="P787" i="5"/>
  <c r="P788" i="5"/>
  <c r="P789" i="5"/>
  <c r="P790" i="5"/>
  <c r="P791" i="5"/>
  <c r="P792" i="5"/>
  <c r="P793" i="5"/>
  <c r="P794" i="5"/>
  <c r="P795" i="5"/>
  <c r="P796" i="5"/>
  <c r="P797" i="5"/>
  <c r="P798" i="5"/>
  <c r="P799" i="5"/>
  <c r="P800" i="5"/>
  <c r="P801" i="5"/>
  <c r="P802" i="5"/>
  <c r="P803" i="5"/>
  <c r="P804" i="5"/>
  <c r="P805" i="5"/>
  <c r="P806" i="5"/>
  <c r="P807" i="5"/>
  <c r="P808" i="5"/>
  <c r="P809" i="5"/>
  <c r="P810" i="5"/>
  <c r="P811" i="5"/>
  <c r="P812" i="5"/>
  <c r="P813" i="5"/>
  <c r="P814" i="5"/>
  <c r="P815" i="5"/>
  <c r="P816" i="5"/>
  <c r="P817" i="5"/>
  <c r="P818" i="5"/>
  <c r="P819" i="5"/>
  <c r="P820" i="5"/>
  <c r="P821" i="5"/>
  <c r="P822" i="5"/>
  <c r="P823" i="5"/>
  <c r="P824" i="5"/>
  <c r="P825" i="5"/>
  <c r="P826" i="5"/>
  <c r="P827" i="5"/>
  <c r="P828" i="5"/>
  <c r="P829" i="5"/>
  <c r="P830" i="5"/>
  <c r="P831" i="5"/>
  <c r="P832" i="5"/>
  <c r="P833" i="5"/>
  <c r="P834" i="5"/>
  <c r="P835" i="5"/>
  <c r="P836" i="5"/>
  <c r="P837" i="5"/>
  <c r="P838" i="5"/>
  <c r="P839" i="5"/>
  <c r="P840" i="5"/>
  <c r="P841" i="5"/>
  <c r="P842" i="5"/>
  <c r="P843" i="5"/>
  <c r="P844" i="5"/>
  <c r="P845" i="5"/>
  <c r="P846" i="5"/>
  <c r="P847" i="5"/>
  <c r="P848" i="5"/>
  <c r="P849" i="5"/>
  <c r="P850" i="5"/>
  <c r="P851" i="5"/>
  <c r="P852" i="5"/>
  <c r="P853" i="5"/>
  <c r="P854" i="5"/>
  <c r="P855" i="5"/>
  <c r="P856" i="5"/>
  <c r="P857" i="5"/>
  <c r="P858" i="5"/>
  <c r="P859" i="5"/>
  <c r="P860" i="5"/>
  <c r="P861" i="5"/>
  <c r="P862" i="5"/>
  <c r="P863" i="5"/>
  <c r="P864" i="5"/>
  <c r="P865" i="5"/>
  <c r="P866" i="5"/>
  <c r="P867" i="5"/>
  <c r="P868" i="5"/>
  <c r="P869" i="5"/>
  <c r="P870" i="5"/>
  <c r="P871" i="5"/>
  <c r="P872" i="5"/>
  <c r="P873" i="5"/>
  <c r="P874" i="5"/>
  <c r="P875" i="5"/>
  <c r="P876" i="5"/>
  <c r="P877" i="5"/>
  <c r="P878" i="5"/>
  <c r="P879" i="5"/>
  <c r="P880" i="5"/>
  <c r="P881" i="5"/>
  <c r="P882" i="5"/>
  <c r="P883" i="5"/>
  <c r="P884" i="5"/>
  <c r="P885" i="5"/>
  <c r="P886" i="5"/>
  <c r="P887" i="5"/>
  <c r="P888" i="5"/>
  <c r="P889" i="5"/>
  <c r="P890" i="5"/>
  <c r="P891" i="5"/>
  <c r="P892" i="5"/>
  <c r="P893" i="5"/>
  <c r="P894" i="5"/>
  <c r="P895" i="5"/>
  <c r="P896" i="5"/>
  <c r="P897" i="5"/>
  <c r="P898" i="5"/>
  <c r="P899" i="5"/>
  <c r="P900" i="5"/>
  <c r="P901" i="5"/>
  <c r="P902" i="5"/>
  <c r="P903" i="5"/>
  <c r="P904" i="5"/>
  <c r="P905" i="5"/>
  <c r="P906" i="5"/>
  <c r="P907" i="5"/>
  <c r="P908" i="5"/>
  <c r="P909" i="5"/>
  <c r="P910" i="5"/>
  <c r="P911" i="5"/>
  <c r="P912" i="5"/>
  <c r="P913" i="5"/>
  <c r="P914" i="5"/>
  <c r="P915" i="5"/>
  <c r="P916" i="5"/>
  <c r="P917" i="5"/>
  <c r="P918" i="5"/>
  <c r="P919" i="5"/>
  <c r="P920" i="5"/>
  <c r="P921" i="5"/>
  <c r="P922" i="5"/>
  <c r="P923" i="5"/>
  <c r="P924" i="5"/>
  <c r="P925" i="5"/>
  <c r="P926" i="5"/>
  <c r="P927" i="5"/>
  <c r="P928" i="5"/>
  <c r="P929" i="5"/>
  <c r="P930" i="5"/>
  <c r="P931" i="5"/>
  <c r="P932" i="5"/>
  <c r="P933" i="5"/>
  <c r="P934" i="5"/>
  <c r="P935" i="5"/>
  <c r="P936" i="5"/>
  <c r="P937" i="5"/>
  <c r="P938" i="5"/>
  <c r="P939" i="5"/>
  <c r="P940" i="5"/>
  <c r="P941" i="5"/>
  <c r="P942" i="5"/>
  <c r="P943" i="5"/>
  <c r="P944" i="5"/>
  <c r="P945" i="5"/>
  <c r="P946" i="5"/>
  <c r="P947" i="5"/>
  <c r="P948" i="5"/>
  <c r="P949" i="5"/>
  <c r="P950" i="5"/>
  <c r="P951" i="5"/>
  <c r="P952" i="5"/>
  <c r="P953" i="5"/>
  <c r="P954" i="5"/>
  <c r="P955" i="5"/>
  <c r="P956" i="5"/>
  <c r="P957" i="5"/>
  <c r="P958" i="5"/>
  <c r="P959" i="5"/>
  <c r="P960" i="5"/>
  <c r="P961" i="5"/>
  <c r="P962" i="5"/>
  <c r="P963" i="5"/>
  <c r="P964" i="5"/>
  <c r="P965" i="5"/>
  <c r="P966" i="5"/>
  <c r="P967" i="5"/>
  <c r="P968" i="5"/>
  <c r="P969" i="5"/>
  <c r="P970" i="5"/>
  <c r="P971" i="5"/>
  <c r="P972" i="5"/>
  <c r="P973" i="5"/>
  <c r="P974" i="5"/>
  <c r="P975" i="5"/>
  <c r="P976" i="5"/>
  <c r="P977" i="5"/>
  <c r="P978" i="5"/>
  <c r="P979" i="5"/>
  <c r="P980" i="5"/>
  <c r="P981" i="5"/>
  <c r="P982" i="5"/>
  <c r="P983" i="5"/>
  <c r="P984" i="5"/>
  <c r="P985" i="5"/>
  <c r="P986" i="5"/>
  <c r="P987" i="5"/>
  <c r="P988" i="5"/>
  <c r="P989" i="5"/>
  <c r="P990" i="5"/>
  <c r="P991" i="5"/>
  <c r="P992" i="5"/>
  <c r="P993" i="5"/>
  <c r="P994" i="5"/>
  <c r="P995" i="5"/>
  <c r="P996" i="5"/>
  <c r="P997" i="5"/>
  <c r="P998" i="5"/>
  <c r="P999" i="5"/>
  <c r="P1000" i="5"/>
  <c r="P1001" i="5"/>
  <c r="P1002" i="5"/>
  <c r="P1003" i="5"/>
  <c r="P1004" i="5"/>
  <c r="P1005" i="5"/>
  <c r="P1006" i="5"/>
  <c r="P1007" i="5"/>
  <c r="P1008" i="5"/>
  <c r="P1009" i="5"/>
  <c r="P1010" i="5"/>
  <c r="P1011" i="5"/>
  <c r="P1012" i="5"/>
  <c r="P1013" i="5"/>
  <c r="P1014" i="5"/>
  <c r="P1015" i="5"/>
  <c r="P1016" i="5"/>
  <c r="P1017" i="5"/>
  <c r="P1018" i="5"/>
  <c r="P1019" i="5"/>
  <c r="P1020" i="5"/>
  <c r="P1021" i="5"/>
  <c r="P1022" i="5"/>
  <c r="P1023" i="5"/>
  <c r="P1024" i="5"/>
  <c r="P1025" i="5"/>
  <c r="P1026" i="5"/>
  <c r="P1027" i="5"/>
  <c r="P1028" i="5"/>
  <c r="P1029" i="5"/>
  <c r="P1030" i="5"/>
  <c r="P1031" i="5"/>
  <c r="P1032" i="5"/>
  <c r="P1033" i="5"/>
  <c r="P1034" i="5"/>
  <c r="P1035" i="5"/>
  <c r="P1036" i="5"/>
  <c r="P1037" i="5"/>
  <c r="P1038" i="5"/>
  <c r="P1039" i="5"/>
  <c r="P1040" i="5"/>
  <c r="P1041" i="5"/>
  <c r="P1042" i="5"/>
  <c r="P1043" i="5"/>
  <c r="P1044" i="5"/>
  <c r="P1045" i="5"/>
  <c r="P1046" i="5"/>
  <c r="P1047" i="5"/>
  <c r="P1048" i="5"/>
  <c r="P1049" i="5"/>
  <c r="P1050" i="5"/>
  <c r="P1051" i="5"/>
  <c r="P1052" i="5"/>
  <c r="P1053" i="5"/>
  <c r="P1054" i="5"/>
  <c r="P1055" i="5"/>
  <c r="P1056" i="5"/>
  <c r="P1057" i="5"/>
  <c r="P1058" i="5"/>
  <c r="P1059" i="5"/>
  <c r="P1060" i="5"/>
  <c r="P1061" i="5"/>
  <c r="P1062" i="5"/>
  <c r="P1063" i="5"/>
  <c r="P1064" i="5"/>
  <c r="P1065" i="5"/>
  <c r="P1066" i="5"/>
  <c r="P1067" i="5"/>
  <c r="P1068" i="5"/>
  <c r="P1069" i="5"/>
  <c r="P1070" i="5"/>
  <c r="P1071" i="5"/>
  <c r="P1072" i="5"/>
  <c r="P1073" i="5"/>
  <c r="P1074" i="5"/>
  <c r="P1075" i="5"/>
  <c r="P1076" i="5"/>
  <c r="P1077" i="5"/>
  <c r="P1078" i="5"/>
  <c r="P1079" i="5"/>
  <c r="P1080" i="5"/>
  <c r="P1081" i="5"/>
  <c r="P1082" i="5"/>
  <c r="P1083" i="5"/>
  <c r="P1084" i="5"/>
  <c r="P1085" i="5"/>
  <c r="P1086" i="5"/>
  <c r="P1087" i="5"/>
  <c r="P1088" i="5"/>
  <c r="P1089" i="5"/>
  <c r="P1090" i="5"/>
  <c r="P1091" i="5"/>
  <c r="P1092" i="5"/>
  <c r="P1093" i="5"/>
  <c r="P1094" i="5"/>
  <c r="P1095" i="5"/>
  <c r="P1096" i="5"/>
  <c r="P1097" i="5"/>
  <c r="P1098" i="5"/>
  <c r="P1099" i="5"/>
  <c r="P1100" i="5"/>
  <c r="P1101" i="5"/>
  <c r="P1102" i="5"/>
  <c r="P1103" i="5"/>
  <c r="P1104" i="5"/>
  <c r="P1105" i="5"/>
  <c r="P1106" i="5"/>
  <c r="P1107" i="5"/>
  <c r="P1108" i="5"/>
  <c r="P1109" i="5"/>
  <c r="P1110" i="5"/>
  <c r="P1111" i="5"/>
  <c r="P1112" i="5"/>
  <c r="P1113" i="5"/>
  <c r="P1114" i="5"/>
  <c r="P1115" i="5"/>
  <c r="P1116" i="5"/>
  <c r="P1117" i="5"/>
  <c r="P1118" i="5"/>
  <c r="P1119" i="5"/>
  <c r="P1120" i="5"/>
  <c r="P1121" i="5"/>
  <c r="P1122" i="5"/>
  <c r="P1123" i="5"/>
  <c r="P1124" i="5"/>
  <c r="P1125" i="5"/>
  <c r="P1126" i="5"/>
  <c r="P1127" i="5"/>
  <c r="P1128" i="5"/>
  <c r="P1129" i="5"/>
  <c r="P1130" i="5"/>
  <c r="P1131" i="5"/>
  <c r="P1132" i="5"/>
  <c r="P1133" i="5"/>
  <c r="P1134" i="5"/>
  <c r="P1135" i="5"/>
  <c r="P1136" i="5"/>
  <c r="P1137" i="5"/>
  <c r="P1138" i="5"/>
  <c r="P1139" i="5"/>
  <c r="P1140" i="5"/>
  <c r="P1141" i="5"/>
  <c r="P1142" i="5"/>
  <c r="P1143" i="5"/>
  <c r="P1144" i="5"/>
  <c r="P1145" i="5"/>
  <c r="P1146" i="5"/>
  <c r="P1147" i="5"/>
  <c r="P1148" i="5"/>
  <c r="P1149" i="5"/>
  <c r="P1150" i="5"/>
  <c r="P1151" i="5"/>
  <c r="P1152" i="5"/>
  <c r="P1153" i="5"/>
  <c r="P1154" i="5"/>
  <c r="P1155" i="5"/>
  <c r="P1156" i="5"/>
  <c r="P1157" i="5"/>
  <c r="P1158" i="5"/>
  <c r="P1159" i="5"/>
  <c r="P1160" i="5"/>
  <c r="P1161" i="5"/>
  <c r="P1162" i="5"/>
  <c r="P1163" i="5"/>
  <c r="P1164" i="5"/>
  <c r="P1165" i="5"/>
  <c r="P1166" i="5"/>
  <c r="P1167" i="5"/>
  <c r="P1168" i="5"/>
  <c r="P1169" i="5"/>
  <c r="P1170" i="5"/>
  <c r="P1171" i="5"/>
  <c r="P1172" i="5"/>
  <c r="P1173" i="5"/>
  <c r="P1174" i="5"/>
  <c r="P1175" i="5"/>
  <c r="P1176" i="5"/>
  <c r="P1177" i="5"/>
  <c r="P1178" i="5"/>
  <c r="P1179" i="5"/>
  <c r="P1180" i="5"/>
  <c r="P1181" i="5"/>
  <c r="P1182" i="5"/>
  <c r="P1183" i="5"/>
  <c r="P1184" i="5"/>
  <c r="P1185" i="5"/>
  <c r="P1186" i="5"/>
  <c r="P1187" i="5"/>
  <c r="P1188" i="5"/>
  <c r="P1189" i="5"/>
  <c r="P1190" i="5"/>
  <c r="P1191" i="5"/>
  <c r="P1192" i="5"/>
  <c r="P1193" i="5"/>
  <c r="P1194" i="5"/>
  <c r="P1195" i="5"/>
  <c r="P1196" i="5"/>
  <c r="P1197" i="5"/>
  <c r="P1198" i="5"/>
  <c r="P1199" i="5"/>
  <c r="P1200" i="5"/>
  <c r="P1201" i="5"/>
  <c r="P1202" i="5"/>
  <c r="P1203" i="5"/>
  <c r="P1204" i="5"/>
  <c r="P1205" i="5"/>
  <c r="P1206" i="5"/>
  <c r="P1207" i="5"/>
  <c r="P1208" i="5"/>
  <c r="P1209" i="5"/>
  <c r="P1210" i="5"/>
  <c r="P1211" i="5"/>
  <c r="P1212" i="5"/>
  <c r="P1213" i="5"/>
  <c r="P1214" i="5"/>
  <c r="P1215" i="5"/>
  <c r="P1216" i="5"/>
  <c r="P1217" i="5"/>
  <c r="P1218" i="5"/>
  <c r="P1219" i="5"/>
  <c r="P1220" i="5"/>
  <c r="P1221" i="5"/>
  <c r="P1222" i="5"/>
  <c r="P1223" i="5"/>
  <c r="P1224" i="5"/>
  <c r="P1225" i="5"/>
  <c r="P1226" i="5"/>
  <c r="P1227" i="5"/>
  <c r="P1228" i="5"/>
  <c r="P1229" i="5"/>
  <c r="P1230" i="5"/>
  <c r="P1231" i="5"/>
  <c r="P1232" i="5"/>
  <c r="P1233" i="5"/>
  <c r="P1234" i="5"/>
  <c r="P1235" i="5"/>
  <c r="P1236" i="5"/>
  <c r="P1237" i="5"/>
  <c r="P1238" i="5"/>
  <c r="P1239" i="5"/>
  <c r="P1240" i="5"/>
  <c r="P1241" i="5"/>
  <c r="P1242" i="5"/>
  <c r="P1243" i="5"/>
  <c r="P1244" i="5"/>
  <c r="P1245" i="5"/>
  <c r="P1246" i="5"/>
  <c r="P1247" i="5"/>
  <c r="P1248" i="5"/>
  <c r="P1249" i="5"/>
  <c r="P1250" i="5"/>
  <c r="P1251" i="5"/>
  <c r="P1252" i="5"/>
  <c r="P1253" i="5"/>
  <c r="P1254" i="5"/>
  <c r="P1255" i="5"/>
  <c r="P1256" i="5"/>
  <c r="P1257" i="5"/>
  <c r="P1258" i="5"/>
  <c r="P1259" i="5"/>
  <c r="P1260" i="5"/>
  <c r="P1261" i="5"/>
  <c r="P1262" i="5"/>
  <c r="P1263" i="5"/>
  <c r="P1264" i="5"/>
  <c r="P1265" i="5"/>
  <c r="P1266" i="5"/>
  <c r="P1267" i="5"/>
  <c r="P1268" i="5"/>
  <c r="P1269" i="5"/>
  <c r="P1270" i="5"/>
  <c r="P1271" i="5"/>
  <c r="P1272" i="5"/>
  <c r="P1273" i="5"/>
  <c r="P1274" i="5"/>
  <c r="P1275" i="5"/>
  <c r="P1276" i="5"/>
  <c r="P1277" i="5"/>
  <c r="P1278" i="5"/>
  <c r="P1279" i="5"/>
  <c r="P1280" i="5"/>
  <c r="P1281" i="5"/>
  <c r="P1282" i="5"/>
  <c r="P1283" i="5"/>
  <c r="P1284" i="5"/>
  <c r="P1285" i="5"/>
  <c r="P1286" i="5"/>
  <c r="P1287" i="5"/>
  <c r="P1288" i="5"/>
  <c r="P1289" i="5"/>
  <c r="P1290" i="5"/>
  <c r="P1291" i="5"/>
  <c r="P1292" i="5"/>
  <c r="P1293" i="5"/>
  <c r="P1294" i="5"/>
  <c r="P1295" i="5"/>
  <c r="P1296" i="5"/>
  <c r="P1297" i="5"/>
  <c r="P1298" i="5"/>
  <c r="P1299" i="5"/>
  <c r="P1300" i="5"/>
  <c r="P1301" i="5"/>
  <c r="P1302" i="5"/>
  <c r="P1303" i="5"/>
  <c r="P1304" i="5"/>
  <c r="P1305" i="5"/>
  <c r="P1306" i="5"/>
  <c r="P1307" i="5"/>
  <c r="P1308" i="5"/>
  <c r="P1309" i="5"/>
  <c r="P1310" i="5"/>
  <c r="P1311" i="5"/>
  <c r="P1312" i="5"/>
  <c r="P1313" i="5"/>
  <c r="P1314" i="5"/>
  <c r="P1315" i="5"/>
  <c r="P1316" i="5"/>
  <c r="P1317" i="5"/>
  <c r="P1318" i="5"/>
  <c r="P1319" i="5"/>
  <c r="P1320" i="5"/>
  <c r="P1321" i="5"/>
  <c r="P1322" i="5"/>
  <c r="P1323" i="5"/>
  <c r="P1324" i="5"/>
  <c r="P1325" i="5"/>
  <c r="P1326" i="5"/>
  <c r="P1327" i="5"/>
  <c r="P1328" i="5"/>
  <c r="P1329" i="5"/>
  <c r="P1330" i="5"/>
  <c r="P1331" i="5"/>
  <c r="P1332" i="5"/>
  <c r="P1333" i="5"/>
  <c r="P1334" i="5"/>
  <c r="P1335" i="5"/>
  <c r="P1336" i="5"/>
  <c r="P1337" i="5"/>
  <c r="P1338" i="5"/>
  <c r="P1339" i="5"/>
  <c r="P1340" i="5"/>
  <c r="P1341" i="5"/>
  <c r="P1342" i="5"/>
  <c r="P1343" i="5"/>
  <c r="P1344" i="5"/>
  <c r="P1345" i="5"/>
  <c r="P1346" i="5"/>
  <c r="P1347" i="5"/>
  <c r="P1348" i="5"/>
  <c r="P1349" i="5"/>
  <c r="P1350" i="5"/>
  <c r="P1351" i="5"/>
  <c r="P1352" i="5"/>
  <c r="P1353" i="5"/>
  <c r="P1354" i="5"/>
  <c r="P1355" i="5"/>
  <c r="P1356" i="5"/>
  <c r="P1357" i="5"/>
  <c r="P1358" i="5"/>
  <c r="P1359" i="5"/>
  <c r="P1360" i="5"/>
  <c r="P1361" i="5"/>
  <c r="P1362" i="5"/>
  <c r="P1363" i="5"/>
  <c r="P1364" i="5"/>
  <c r="P1365" i="5"/>
  <c r="P1366" i="5"/>
  <c r="P1367" i="5"/>
  <c r="P1368" i="5"/>
  <c r="P1369" i="5"/>
  <c r="P1370" i="5"/>
  <c r="P1371" i="5"/>
  <c r="P1372" i="5"/>
  <c r="P1373" i="5"/>
  <c r="P1374" i="5"/>
  <c r="P1375" i="5"/>
  <c r="P1376" i="5"/>
  <c r="P1377" i="5"/>
  <c r="P1378" i="5"/>
  <c r="P1379" i="5"/>
  <c r="P1380" i="5"/>
  <c r="P1381" i="5"/>
  <c r="P1382" i="5"/>
  <c r="P1383" i="5"/>
  <c r="P1384" i="5"/>
  <c r="P1385" i="5"/>
  <c r="P1386" i="5"/>
  <c r="P1387" i="5"/>
  <c r="P1388" i="5"/>
  <c r="P1389" i="5"/>
  <c r="P1390" i="5"/>
  <c r="P1391" i="5"/>
  <c r="P1392" i="5"/>
  <c r="P1393" i="5"/>
  <c r="P1394" i="5"/>
  <c r="P1395" i="5"/>
  <c r="P1396" i="5"/>
  <c r="P1397" i="5"/>
  <c r="P1398" i="5"/>
  <c r="P1399" i="5"/>
  <c r="P1400" i="5"/>
  <c r="P1401" i="5"/>
  <c r="P1402" i="5"/>
  <c r="P1403" i="5"/>
  <c r="P1404" i="5"/>
  <c r="P1405" i="5"/>
  <c r="P1406" i="5"/>
  <c r="P1407" i="5"/>
  <c r="P1408" i="5"/>
  <c r="P1409" i="5"/>
  <c r="P1410" i="5"/>
  <c r="P1411" i="5"/>
  <c r="P1412" i="5"/>
  <c r="P1413" i="5"/>
  <c r="P1414" i="5"/>
  <c r="P1415" i="5"/>
  <c r="P1416" i="5"/>
  <c r="P1417" i="5"/>
  <c r="P1418" i="5"/>
  <c r="P1419" i="5"/>
  <c r="P1420" i="5"/>
  <c r="P1421" i="5"/>
  <c r="P1422" i="5"/>
  <c r="P1423" i="5"/>
  <c r="P1424" i="5"/>
  <c r="P142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426" i="5"/>
  <c r="P1427"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601" i="5"/>
  <c r="O602" i="5"/>
  <c r="O603" i="5"/>
  <c r="O604" i="5"/>
  <c r="O605" i="5"/>
  <c r="O606" i="5"/>
  <c r="O607" i="5"/>
  <c r="O608" i="5"/>
  <c r="O609" i="5"/>
  <c r="O610" i="5"/>
  <c r="O611" i="5"/>
  <c r="O612" i="5"/>
  <c r="O613" i="5"/>
  <c r="O614" i="5"/>
  <c r="O615" i="5"/>
  <c r="O616"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1062" i="5"/>
  <c r="O1063" i="5"/>
  <c r="O1064"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79" i="5"/>
  <c r="O1380" i="5"/>
  <c r="O1381" i="5"/>
  <c r="O1382" i="5"/>
  <c r="O1383" i="5"/>
  <c r="O1384" i="5"/>
  <c r="O1385" i="5"/>
  <c r="O1386" i="5"/>
  <c r="O1387" i="5"/>
  <c r="O1388"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426" i="5"/>
  <c r="O1427"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N1049" i="5"/>
  <c r="N1050" i="5"/>
  <c r="N1051" i="5"/>
  <c r="N1052" i="5"/>
  <c r="N1053" i="5"/>
  <c r="N1054" i="5"/>
  <c r="N1055" i="5"/>
  <c r="N1056" i="5"/>
  <c r="N1057" i="5"/>
  <c r="N1058" i="5"/>
  <c r="N1059" i="5"/>
  <c r="N1060" i="5"/>
  <c r="N1061" i="5"/>
  <c r="N1062" i="5"/>
  <c r="N1063" i="5"/>
  <c r="N1064" i="5"/>
  <c r="N1065" i="5"/>
  <c r="N1066" i="5"/>
  <c r="N1067" i="5"/>
  <c r="N1068" i="5"/>
  <c r="N1069" i="5"/>
  <c r="N1070" i="5"/>
  <c r="N1071" i="5"/>
  <c r="N1072" i="5"/>
  <c r="N1073" i="5"/>
  <c r="N1074" i="5"/>
  <c r="N1075" i="5"/>
  <c r="N1076" i="5"/>
  <c r="N1077" i="5"/>
  <c r="N1078" i="5"/>
  <c r="N1079" i="5"/>
  <c r="N1080" i="5"/>
  <c r="N1081" i="5"/>
  <c r="N1082" i="5"/>
  <c r="N1083" i="5"/>
  <c r="N1084" i="5"/>
  <c r="N1085" i="5"/>
  <c r="N1086" i="5"/>
  <c r="N1087"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19" i="5"/>
  <c r="N1120" i="5"/>
  <c r="N1121" i="5"/>
  <c r="N1122" i="5"/>
  <c r="N1123" i="5"/>
  <c r="N1124" i="5"/>
  <c r="N1125" i="5"/>
  <c r="N1126" i="5"/>
  <c r="N1127" i="5"/>
  <c r="N1128" i="5"/>
  <c r="N1129" i="5"/>
  <c r="N1130" i="5"/>
  <c r="N1131" i="5"/>
  <c r="N1132" i="5"/>
  <c r="N1133" i="5"/>
  <c r="N1134" i="5"/>
  <c r="N1135" i="5"/>
  <c r="N1136" i="5"/>
  <c r="N1137" i="5"/>
  <c r="N1138" i="5"/>
  <c r="N1139" i="5"/>
  <c r="N1140" i="5"/>
  <c r="N1141" i="5"/>
  <c r="N1142" i="5"/>
  <c r="N1143" i="5"/>
  <c r="N1144" i="5"/>
  <c r="N1145" i="5"/>
  <c r="N1146" i="5"/>
  <c r="N1147" i="5"/>
  <c r="N1148" i="5"/>
  <c r="N1149" i="5"/>
  <c r="N1150" i="5"/>
  <c r="N1151" i="5"/>
  <c r="N1152" i="5"/>
  <c r="N1153" i="5"/>
  <c r="N1154" i="5"/>
  <c r="N1155" i="5"/>
  <c r="N1156" i="5"/>
  <c r="N1157" i="5"/>
  <c r="N1158" i="5"/>
  <c r="N1159" i="5"/>
  <c r="N1160" i="5"/>
  <c r="N1161" i="5"/>
  <c r="N1162" i="5"/>
  <c r="N1163" i="5"/>
  <c r="N1164" i="5"/>
  <c r="N1165" i="5"/>
  <c r="N1166" i="5"/>
  <c r="N1167" i="5"/>
  <c r="N1168" i="5"/>
  <c r="N1169" i="5"/>
  <c r="N1170" i="5"/>
  <c r="N1171" i="5"/>
  <c r="N1172" i="5"/>
  <c r="N1173" i="5"/>
  <c r="N1174" i="5"/>
  <c r="N1175" i="5"/>
  <c r="N1176" i="5"/>
  <c r="N1177" i="5"/>
  <c r="N1178" i="5"/>
  <c r="N1179" i="5"/>
  <c r="N1180" i="5"/>
  <c r="N1181" i="5"/>
  <c r="N1182" i="5"/>
  <c r="N1183" i="5"/>
  <c r="N1184" i="5"/>
  <c r="N1185" i="5"/>
  <c r="N1186" i="5"/>
  <c r="N1187" i="5"/>
  <c r="N1188" i="5"/>
  <c r="N1189" i="5"/>
  <c r="N1190" i="5"/>
  <c r="N1191" i="5"/>
  <c r="N1192" i="5"/>
  <c r="N1193" i="5"/>
  <c r="N1194" i="5"/>
  <c r="N1195" i="5"/>
  <c r="N1196" i="5"/>
  <c r="N1197" i="5"/>
  <c r="N1198" i="5"/>
  <c r="N1199" i="5"/>
  <c r="N1200" i="5"/>
  <c r="N1201" i="5"/>
  <c r="N1202" i="5"/>
  <c r="N1203" i="5"/>
  <c r="N1204" i="5"/>
  <c r="N1205" i="5"/>
  <c r="N1206" i="5"/>
  <c r="N1207" i="5"/>
  <c r="N1208" i="5"/>
  <c r="N1209" i="5"/>
  <c r="N1210" i="5"/>
  <c r="N1211" i="5"/>
  <c r="N1212" i="5"/>
  <c r="N1213" i="5"/>
  <c r="N1214" i="5"/>
  <c r="N1215" i="5"/>
  <c r="N1216" i="5"/>
  <c r="N1217" i="5"/>
  <c r="N1218" i="5"/>
  <c r="N1219" i="5"/>
  <c r="N1220" i="5"/>
  <c r="N1221" i="5"/>
  <c r="N1222" i="5"/>
  <c r="N1223" i="5"/>
  <c r="N1224" i="5"/>
  <c r="N1225" i="5"/>
  <c r="N1226" i="5"/>
  <c r="N1227" i="5"/>
  <c r="N1228" i="5"/>
  <c r="N1229" i="5"/>
  <c r="N1230" i="5"/>
  <c r="N1231" i="5"/>
  <c r="N1232" i="5"/>
  <c r="N1233" i="5"/>
  <c r="N1234" i="5"/>
  <c r="N1235" i="5"/>
  <c r="N1236" i="5"/>
  <c r="N1237" i="5"/>
  <c r="N1238" i="5"/>
  <c r="N1239" i="5"/>
  <c r="N1240" i="5"/>
  <c r="N1241" i="5"/>
  <c r="N1242" i="5"/>
  <c r="N1243" i="5"/>
  <c r="N1244" i="5"/>
  <c r="N1245" i="5"/>
  <c r="N1246" i="5"/>
  <c r="N1247" i="5"/>
  <c r="N1248" i="5"/>
  <c r="N1249" i="5"/>
  <c r="N1250"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5" i="5"/>
  <c r="N1376" i="5"/>
  <c r="N1377" i="5"/>
  <c r="N1378" i="5"/>
  <c r="N1379" i="5"/>
  <c r="N1380" i="5"/>
  <c r="N1381" i="5"/>
  <c r="N1382" i="5"/>
  <c r="N1383" i="5"/>
  <c r="N1384" i="5"/>
  <c r="N1385" i="5"/>
  <c r="N1386" i="5"/>
  <c r="N1387" i="5"/>
  <c r="N1388" i="5"/>
  <c r="N1389" i="5"/>
  <c r="N1390" i="5"/>
  <c r="N1391" i="5"/>
  <c r="N1392" i="5"/>
  <c r="N1393" i="5"/>
  <c r="N1394" i="5"/>
  <c r="N1395" i="5"/>
  <c r="N1396" i="5"/>
  <c r="N1397" i="5"/>
  <c r="N1398" i="5"/>
  <c r="N1399" i="5"/>
  <c r="N1400" i="5"/>
  <c r="N1401" i="5"/>
  <c r="N1402" i="5"/>
  <c r="N1403" i="5"/>
  <c r="N1404" i="5"/>
  <c r="N1405" i="5"/>
  <c r="N1406" i="5"/>
  <c r="N1407" i="5"/>
  <c r="N1408" i="5"/>
  <c r="N1409" i="5"/>
  <c r="N1410" i="5"/>
  <c r="N1411" i="5"/>
  <c r="N1412" i="5"/>
  <c r="N1413" i="5"/>
  <c r="N1414" i="5"/>
  <c r="N1415" i="5"/>
  <c r="N1416" i="5"/>
  <c r="N1417" i="5"/>
  <c r="N1418" i="5"/>
  <c r="N1419" i="5"/>
  <c r="N1420" i="5"/>
  <c r="N1421" i="5"/>
  <c r="N1422" i="5"/>
  <c r="N1423" i="5"/>
  <c r="N1424" i="5"/>
  <c r="N142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426" i="5"/>
  <c r="N1427"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1022" i="5"/>
  <c r="M1023" i="5"/>
  <c r="M1024" i="5"/>
  <c r="M1025" i="5"/>
  <c r="M1026" i="5"/>
  <c r="M1027" i="5"/>
  <c r="M1028" i="5"/>
  <c r="M1029" i="5"/>
  <c r="M1030" i="5"/>
  <c r="M1031" i="5"/>
  <c r="M1032" i="5"/>
  <c r="M1033" i="5"/>
  <c r="M1034" i="5"/>
  <c r="M1035" i="5"/>
  <c r="M1036" i="5"/>
  <c r="M1037" i="5"/>
  <c r="M1038" i="5"/>
  <c r="M1039" i="5"/>
  <c r="M1040" i="5"/>
  <c r="M1041" i="5"/>
  <c r="M1042" i="5"/>
  <c r="M1043" i="5"/>
  <c r="M1044" i="5"/>
  <c r="M1045" i="5"/>
  <c r="M1046" i="5"/>
  <c r="M1047" i="5"/>
  <c r="M1048" i="5"/>
  <c r="M1049" i="5"/>
  <c r="M1050" i="5"/>
  <c r="M1051" i="5"/>
  <c r="M1052" i="5"/>
  <c r="M1053" i="5"/>
  <c r="M1054" i="5"/>
  <c r="M1055" i="5"/>
  <c r="M1056" i="5"/>
  <c r="M1057" i="5"/>
  <c r="M1058" i="5"/>
  <c r="M1059" i="5"/>
  <c r="M1060" i="5"/>
  <c r="M1061" i="5"/>
  <c r="M1062" i="5"/>
  <c r="M1063" i="5"/>
  <c r="M1064" i="5"/>
  <c r="M1065" i="5"/>
  <c r="M1066" i="5"/>
  <c r="M1067" i="5"/>
  <c r="M1068" i="5"/>
  <c r="M1069" i="5"/>
  <c r="M1070" i="5"/>
  <c r="M1071" i="5"/>
  <c r="M1072" i="5"/>
  <c r="M1073" i="5"/>
  <c r="M1074" i="5"/>
  <c r="M1075" i="5"/>
  <c r="M1076" i="5"/>
  <c r="M1077" i="5"/>
  <c r="M1078" i="5"/>
  <c r="M1079" i="5"/>
  <c r="M1080" i="5"/>
  <c r="M1081" i="5"/>
  <c r="M1082" i="5"/>
  <c r="M1083" i="5"/>
  <c r="M1084" i="5"/>
  <c r="M1085" i="5"/>
  <c r="M1086" i="5"/>
  <c r="M1087" i="5"/>
  <c r="M1088" i="5"/>
  <c r="M1089" i="5"/>
  <c r="M1090" i="5"/>
  <c r="M1091" i="5"/>
  <c r="M1092" i="5"/>
  <c r="M1093" i="5"/>
  <c r="M1094" i="5"/>
  <c r="M1095" i="5"/>
  <c r="M1096" i="5"/>
  <c r="M1097" i="5"/>
  <c r="M1098" i="5"/>
  <c r="M1099" i="5"/>
  <c r="M1100" i="5"/>
  <c r="M1101" i="5"/>
  <c r="M1102" i="5"/>
  <c r="M1103" i="5"/>
  <c r="M1104" i="5"/>
  <c r="M1105" i="5"/>
  <c r="M1106" i="5"/>
  <c r="M1107" i="5"/>
  <c r="M1108" i="5"/>
  <c r="M1109" i="5"/>
  <c r="M1110" i="5"/>
  <c r="M1111" i="5"/>
  <c r="M1112" i="5"/>
  <c r="M1113" i="5"/>
  <c r="M1114" i="5"/>
  <c r="M1115" i="5"/>
  <c r="M1116" i="5"/>
  <c r="M1117" i="5"/>
  <c r="M1118" i="5"/>
  <c r="M1119" i="5"/>
  <c r="M1120" i="5"/>
  <c r="M1121" i="5"/>
  <c r="M1122" i="5"/>
  <c r="M1123" i="5"/>
  <c r="M1124" i="5"/>
  <c r="M1125" i="5"/>
  <c r="M1126" i="5"/>
  <c r="M1127" i="5"/>
  <c r="M1128" i="5"/>
  <c r="M1129" i="5"/>
  <c r="M1130" i="5"/>
  <c r="M1131" i="5"/>
  <c r="M1132" i="5"/>
  <c r="M1133" i="5"/>
  <c r="M1134" i="5"/>
  <c r="M1135" i="5"/>
  <c r="M1136" i="5"/>
  <c r="M1137" i="5"/>
  <c r="M1138" i="5"/>
  <c r="M1139" i="5"/>
  <c r="M1140" i="5"/>
  <c r="M1141" i="5"/>
  <c r="M1142" i="5"/>
  <c r="M1143" i="5"/>
  <c r="M1144" i="5"/>
  <c r="M1145" i="5"/>
  <c r="M1146" i="5"/>
  <c r="M1147" i="5"/>
  <c r="M1148" i="5"/>
  <c r="M1149" i="5"/>
  <c r="M1150" i="5"/>
  <c r="M1151" i="5"/>
  <c r="M1152" i="5"/>
  <c r="M1153" i="5"/>
  <c r="M1154" i="5"/>
  <c r="M1155" i="5"/>
  <c r="M1156" i="5"/>
  <c r="M1157" i="5"/>
  <c r="M1158" i="5"/>
  <c r="M1159" i="5"/>
  <c r="M1160" i="5"/>
  <c r="M1161" i="5"/>
  <c r="M1162" i="5"/>
  <c r="M1163" i="5"/>
  <c r="M1164" i="5"/>
  <c r="M1165" i="5"/>
  <c r="M1166" i="5"/>
  <c r="M1167" i="5"/>
  <c r="M1168" i="5"/>
  <c r="M1169" i="5"/>
  <c r="M1170" i="5"/>
  <c r="M1171" i="5"/>
  <c r="M1172" i="5"/>
  <c r="M1173" i="5"/>
  <c r="M1174" i="5"/>
  <c r="M1175" i="5"/>
  <c r="M1176" i="5"/>
  <c r="M1177" i="5"/>
  <c r="M1178" i="5"/>
  <c r="M1179" i="5"/>
  <c r="M1180" i="5"/>
  <c r="M1181" i="5"/>
  <c r="M1182" i="5"/>
  <c r="M1183" i="5"/>
  <c r="M1184" i="5"/>
  <c r="M1185" i="5"/>
  <c r="M1186" i="5"/>
  <c r="M1187" i="5"/>
  <c r="M1188" i="5"/>
  <c r="M1189" i="5"/>
  <c r="M1190" i="5"/>
  <c r="M1191" i="5"/>
  <c r="M1192" i="5"/>
  <c r="M1193" i="5"/>
  <c r="M1194" i="5"/>
  <c r="M1195" i="5"/>
  <c r="M1196" i="5"/>
  <c r="M1197" i="5"/>
  <c r="M1198" i="5"/>
  <c r="M1199" i="5"/>
  <c r="M1200" i="5"/>
  <c r="M1201" i="5"/>
  <c r="M1202" i="5"/>
  <c r="M1203" i="5"/>
  <c r="M1204" i="5"/>
  <c r="M1205" i="5"/>
  <c r="M1206" i="5"/>
  <c r="M1207" i="5"/>
  <c r="M1208" i="5"/>
  <c r="M1209" i="5"/>
  <c r="M1210" i="5"/>
  <c r="M1211" i="5"/>
  <c r="M1212" i="5"/>
  <c r="M1213" i="5"/>
  <c r="M1214" i="5"/>
  <c r="M1215" i="5"/>
  <c r="M1216" i="5"/>
  <c r="M1217" i="5"/>
  <c r="M1218" i="5"/>
  <c r="M1219" i="5"/>
  <c r="M1220" i="5"/>
  <c r="M1221" i="5"/>
  <c r="M1222" i="5"/>
  <c r="M1223" i="5"/>
  <c r="M1224" i="5"/>
  <c r="M1225" i="5"/>
  <c r="M1226" i="5"/>
  <c r="M1227" i="5"/>
  <c r="M1228" i="5"/>
  <c r="M1229" i="5"/>
  <c r="M1230" i="5"/>
  <c r="M1231" i="5"/>
  <c r="M1232" i="5"/>
  <c r="M1233" i="5"/>
  <c r="M1234" i="5"/>
  <c r="M1235" i="5"/>
  <c r="M1236" i="5"/>
  <c r="M1237" i="5"/>
  <c r="M1238" i="5"/>
  <c r="M1239" i="5"/>
  <c r="M1240" i="5"/>
  <c r="M1241" i="5"/>
  <c r="M1242" i="5"/>
  <c r="M1243" i="5"/>
  <c r="M1244" i="5"/>
  <c r="M1245" i="5"/>
  <c r="M1246" i="5"/>
  <c r="M1247" i="5"/>
  <c r="M1248" i="5"/>
  <c r="M1249" i="5"/>
  <c r="M1250" i="5"/>
  <c r="M1251" i="5"/>
  <c r="M1252" i="5"/>
  <c r="M1253" i="5"/>
  <c r="M1254" i="5"/>
  <c r="M1255" i="5"/>
  <c r="M1256" i="5"/>
  <c r="M1257" i="5"/>
  <c r="M1258" i="5"/>
  <c r="M1259" i="5"/>
  <c r="M1260" i="5"/>
  <c r="M1261" i="5"/>
  <c r="M1262" i="5"/>
  <c r="M1263" i="5"/>
  <c r="M1264" i="5"/>
  <c r="M1265" i="5"/>
  <c r="M1266" i="5"/>
  <c r="M1267" i="5"/>
  <c r="M1268" i="5"/>
  <c r="M1269" i="5"/>
  <c r="M1270" i="5"/>
  <c r="M1271" i="5"/>
  <c r="M1272" i="5"/>
  <c r="M1273" i="5"/>
  <c r="M1274" i="5"/>
  <c r="M1275" i="5"/>
  <c r="M1276" i="5"/>
  <c r="M1277" i="5"/>
  <c r="M1278" i="5"/>
  <c r="M1279" i="5"/>
  <c r="M1280" i="5"/>
  <c r="M1281" i="5"/>
  <c r="M1282" i="5"/>
  <c r="M1283" i="5"/>
  <c r="M1284" i="5"/>
  <c r="M1285" i="5"/>
  <c r="M1286" i="5"/>
  <c r="M1287" i="5"/>
  <c r="M1288" i="5"/>
  <c r="M1289" i="5"/>
  <c r="M1290" i="5"/>
  <c r="M1291" i="5"/>
  <c r="M1292" i="5"/>
  <c r="M1293" i="5"/>
  <c r="M1294" i="5"/>
  <c r="M1295" i="5"/>
  <c r="M1296" i="5"/>
  <c r="M1297" i="5"/>
  <c r="M1298" i="5"/>
  <c r="M1299" i="5"/>
  <c r="M1300" i="5"/>
  <c r="M1301" i="5"/>
  <c r="M1302" i="5"/>
  <c r="M1303" i="5"/>
  <c r="M1304" i="5"/>
  <c r="M1305" i="5"/>
  <c r="M1306" i="5"/>
  <c r="M1307" i="5"/>
  <c r="M1308" i="5"/>
  <c r="M1309" i="5"/>
  <c r="M1310" i="5"/>
  <c r="M1311" i="5"/>
  <c r="M1312" i="5"/>
  <c r="M1313" i="5"/>
  <c r="M1314" i="5"/>
  <c r="M1315" i="5"/>
  <c r="M1316" i="5"/>
  <c r="M1317" i="5"/>
  <c r="M1318" i="5"/>
  <c r="M1319" i="5"/>
  <c r="M1320" i="5"/>
  <c r="M1321" i="5"/>
  <c r="M1322" i="5"/>
  <c r="M1323" i="5"/>
  <c r="M1324" i="5"/>
  <c r="M1325" i="5"/>
  <c r="M1326" i="5"/>
  <c r="M1327" i="5"/>
  <c r="M1328" i="5"/>
  <c r="M1329" i="5"/>
  <c r="M1330" i="5"/>
  <c r="M1331" i="5"/>
  <c r="M1332" i="5"/>
  <c r="M1333" i="5"/>
  <c r="M1334" i="5"/>
  <c r="M1335" i="5"/>
  <c r="M1336" i="5"/>
  <c r="M1337" i="5"/>
  <c r="M1338" i="5"/>
  <c r="M1339" i="5"/>
  <c r="M1340" i="5"/>
  <c r="M1341" i="5"/>
  <c r="M1342" i="5"/>
  <c r="M1343" i="5"/>
  <c r="M1344" i="5"/>
  <c r="M1345" i="5"/>
  <c r="M1346" i="5"/>
  <c r="M1347" i="5"/>
  <c r="M1348" i="5"/>
  <c r="M1349" i="5"/>
  <c r="M1350" i="5"/>
  <c r="M1351" i="5"/>
  <c r="M1352" i="5"/>
  <c r="M1353" i="5"/>
  <c r="M1354" i="5"/>
  <c r="M1355" i="5"/>
  <c r="M1356" i="5"/>
  <c r="M1357" i="5"/>
  <c r="M1358" i="5"/>
  <c r="M1359" i="5"/>
  <c r="M1360" i="5"/>
  <c r="M1361" i="5"/>
  <c r="M1362" i="5"/>
  <c r="M1363" i="5"/>
  <c r="M1364" i="5"/>
  <c r="M1365" i="5"/>
  <c r="M1366" i="5"/>
  <c r="M1367" i="5"/>
  <c r="M1368" i="5"/>
  <c r="M1369" i="5"/>
  <c r="M1370" i="5"/>
  <c r="M1371" i="5"/>
  <c r="M1372" i="5"/>
  <c r="M1373" i="5"/>
  <c r="M1374" i="5"/>
  <c r="M1375" i="5"/>
  <c r="M1376" i="5"/>
  <c r="M1377" i="5"/>
  <c r="M1378" i="5"/>
  <c r="M1379" i="5"/>
  <c r="M1380" i="5"/>
  <c r="M1381" i="5"/>
  <c r="M1382" i="5"/>
  <c r="M1383" i="5"/>
  <c r="M1384" i="5"/>
  <c r="M1385" i="5"/>
  <c r="M1386" i="5"/>
  <c r="M1387" i="5"/>
  <c r="M1388" i="5"/>
  <c r="M1389" i="5"/>
  <c r="M1390" i="5"/>
  <c r="M1391" i="5"/>
  <c r="M1392" i="5"/>
  <c r="M1393" i="5"/>
  <c r="M1394" i="5"/>
  <c r="M1395" i="5"/>
  <c r="M1396" i="5"/>
  <c r="M1397" i="5"/>
  <c r="M1398" i="5"/>
  <c r="M1399" i="5"/>
  <c r="M1400" i="5"/>
  <c r="M1401" i="5"/>
  <c r="M1402" i="5"/>
  <c r="M1403" i="5"/>
  <c r="M1404" i="5"/>
  <c r="M1405" i="5"/>
  <c r="M1406" i="5"/>
  <c r="M1407" i="5"/>
  <c r="M1408" i="5"/>
  <c r="M1409" i="5"/>
  <c r="M1410" i="5"/>
  <c r="M1411" i="5"/>
  <c r="M1412" i="5"/>
  <c r="M1413" i="5"/>
  <c r="M1414" i="5"/>
  <c r="M1415" i="5"/>
  <c r="M1416" i="5"/>
  <c r="M1417" i="5"/>
  <c r="M1418" i="5"/>
  <c r="M1419" i="5"/>
  <c r="M1420" i="5"/>
  <c r="M1421" i="5"/>
  <c r="M1422" i="5"/>
  <c r="M1423" i="5"/>
  <c r="M1424" i="5"/>
  <c r="M142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426" i="5"/>
  <c r="M1427"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L1063" i="5"/>
  <c r="L1064"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L1223" i="5"/>
  <c r="L1224" i="5"/>
  <c r="L1225" i="5"/>
  <c r="L1226" i="5"/>
  <c r="L1227" i="5"/>
  <c r="L1228" i="5"/>
  <c r="L1229" i="5"/>
  <c r="L1230" i="5"/>
  <c r="L1231" i="5"/>
  <c r="L1232" i="5"/>
  <c r="L1233" i="5"/>
  <c r="L1234" i="5"/>
  <c r="L1235" i="5"/>
  <c r="L1236"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79" i="5"/>
  <c r="L1380" i="5"/>
  <c r="L1381" i="5"/>
  <c r="L1382" i="5"/>
  <c r="L1383" i="5"/>
  <c r="L1384" i="5"/>
  <c r="L1385" i="5"/>
  <c r="L1386" i="5"/>
  <c r="L1387" i="5"/>
  <c r="L1388" i="5"/>
  <c r="L1389" i="5"/>
  <c r="L1390" i="5"/>
  <c r="L1391" i="5"/>
  <c r="L1392" i="5"/>
  <c r="L1393" i="5"/>
  <c r="L1394" i="5"/>
  <c r="L1395" i="5"/>
  <c r="L1396" i="5"/>
  <c r="L1397" i="5"/>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426" i="5"/>
  <c r="L1427"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426" i="5"/>
  <c r="K1427"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8" i="5"/>
  <c r="J1059" i="5"/>
  <c r="J1060" i="5"/>
  <c r="J1061" i="5"/>
  <c r="J1062" i="5"/>
  <c r="J1063" i="5"/>
  <c r="J1064" i="5"/>
  <c r="J1065" i="5"/>
  <c r="J1066" i="5"/>
  <c r="J1067" i="5"/>
  <c r="J1068" i="5"/>
  <c r="J1069" i="5"/>
  <c r="J1070" i="5"/>
  <c r="J1071" i="5"/>
  <c r="J1072" i="5"/>
  <c r="J1073" i="5"/>
  <c r="J1074" i="5"/>
  <c r="J1075" i="5"/>
  <c r="J1076" i="5"/>
  <c r="J1077" i="5"/>
  <c r="J1078" i="5"/>
  <c r="J1079" i="5"/>
  <c r="J1080" i="5"/>
  <c r="J1081" i="5"/>
  <c r="J1082" i="5"/>
  <c r="J1083" i="5"/>
  <c r="J1084" i="5"/>
  <c r="J1085" i="5"/>
  <c r="J1086" i="5"/>
  <c r="J1087"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38" i="5"/>
  <c r="J1239" i="5"/>
  <c r="J1240" i="5"/>
  <c r="J1241" i="5"/>
  <c r="J1242" i="5"/>
  <c r="J1243" i="5"/>
  <c r="J1244" i="5"/>
  <c r="J1245" i="5"/>
  <c r="J1246" i="5"/>
  <c r="J1247" i="5"/>
  <c r="J1248" i="5"/>
  <c r="J1249" i="5"/>
  <c r="J1250" i="5"/>
  <c r="J1251" i="5"/>
  <c r="J1252" i="5"/>
  <c r="J1253" i="5"/>
  <c r="J1254" i="5"/>
  <c r="J1255" i="5"/>
  <c r="J1256" i="5"/>
  <c r="J1257" i="5"/>
  <c r="J1258" i="5"/>
  <c r="J1259" i="5"/>
  <c r="J1260" i="5"/>
  <c r="J1261" i="5"/>
  <c r="J1262"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7" i="5"/>
  <c r="J1378" i="5"/>
  <c r="J1379" i="5"/>
  <c r="J1380" i="5"/>
  <c r="J1381" i="5"/>
  <c r="J1382" i="5"/>
  <c r="J1383" i="5"/>
  <c r="J1384" i="5"/>
  <c r="J1385" i="5"/>
  <c r="J1386" i="5"/>
  <c r="J1387" i="5"/>
  <c r="J1388"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426" i="5"/>
  <c r="J1427"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426" i="5"/>
  <c r="I1427"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426" i="5"/>
  <c r="H1427"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426" i="5"/>
  <c r="G1427"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155" i="5"/>
  <c r="F156" i="5"/>
  <c r="F157" i="5"/>
  <c r="F158" i="5"/>
  <c r="F159" i="5"/>
  <c r="F160" i="5"/>
  <c r="F161"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617" i="5"/>
  <c r="F618" i="5"/>
  <c r="F619" i="5"/>
  <c r="F620" i="5"/>
  <c r="F621" i="5"/>
  <c r="F622" i="5"/>
  <c r="F623" i="5"/>
  <c r="F624" i="5"/>
  <c r="F625" i="5"/>
  <c r="F626" i="5"/>
  <c r="F627" i="5"/>
  <c r="F628" i="5"/>
  <c r="F629" i="5"/>
  <c r="F630" i="5"/>
  <c r="F631" i="5"/>
  <c r="F632" i="5"/>
  <c r="F633" i="5"/>
  <c r="F634" i="5"/>
  <c r="F635" i="5"/>
  <c r="F636" i="5"/>
  <c r="F637" i="5"/>
  <c r="F638" i="5"/>
  <c r="F639" i="5"/>
  <c r="F162" i="5"/>
  <c r="F163" i="5"/>
  <c r="F164" i="5"/>
  <c r="F165" i="5"/>
  <c r="F166" i="5"/>
  <c r="F167" i="5"/>
  <c r="F168" i="5"/>
  <c r="F169" i="5"/>
  <c r="F170" i="5"/>
  <c r="F171" i="5"/>
  <c r="F172" i="5"/>
  <c r="F173" i="5"/>
  <c r="F174" i="5"/>
  <c r="F175"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176" i="5"/>
  <c r="F177" i="5"/>
  <c r="F178" i="5"/>
  <c r="F179" i="5"/>
  <c r="F180" i="5"/>
  <c r="F181" i="5"/>
  <c r="F182" i="5"/>
  <c r="F183" i="5"/>
  <c r="F184" i="5"/>
  <c r="F185" i="5"/>
  <c r="F186" i="5"/>
  <c r="F187" i="5"/>
  <c r="F677" i="5"/>
  <c r="F678" i="5"/>
  <c r="F679" i="5"/>
  <c r="F680" i="5"/>
  <c r="F681" i="5"/>
  <c r="F682" i="5"/>
  <c r="F683" i="5"/>
  <c r="F684" i="5"/>
  <c r="F685" i="5"/>
  <c r="F686" i="5"/>
  <c r="F687" i="5"/>
  <c r="F688" i="5"/>
  <c r="F689" i="5"/>
  <c r="F188" i="5"/>
  <c r="F189" i="5"/>
  <c r="F190" i="5"/>
  <c r="F191" i="5"/>
  <c r="F192" i="5"/>
  <c r="F193" i="5"/>
  <c r="F194" i="5"/>
  <c r="F195" i="5"/>
  <c r="F196" i="5"/>
  <c r="F197" i="5"/>
  <c r="F198" i="5"/>
  <c r="F199" i="5"/>
  <c r="F200" i="5"/>
  <c r="F201" i="5"/>
  <c r="F202" i="5"/>
  <c r="F203" i="5"/>
  <c r="F204" i="5"/>
  <c r="F205" i="5"/>
  <c r="F206"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207" i="5"/>
  <c r="F208" i="5"/>
  <c r="F209" i="5"/>
  <c r="F210" i="5"/>
  <c r="F211" i="5"/>
  <c r="F212" i="5"/>
  <c r="F213" i="5"/>
  <c r="F214" i="5"/>
  <c r="F215" i="5"/>
  <c r="F216" i="5"/>
  <c r="F217" i="5"/>
  <c r="F218" i="5"/>
  <c r="F219" i="5"/>
  <c r="F220" i="5"/>
  <c r="F221" i="5"/>
  <c r="F222" i="5"/>
  <c r="F223" i="5"/>
  <c r="F224" i="5"/>
  <c r="F957" i="5"/>
  <c r="F958" i="5"/>
  <c r="F959" i="5"/>
  <c r="F960" i="5"/>
  <c r="F961" i="5"/>
  <c r="F962"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419" i="5"/>
  <c r="F420" i="5"/>
  <c r="F421" i="5"/>
  <c r="F422" i="5"/>
  <c r="F423" i="5"/>
  <c r="F424" i="5"/>
  <c r="F425"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426" i="5"/>
  <c r="F427" i="5"/>
  <c r="F428" i="5"/>
  <c r="F429" i="5"/>
  <c r="F430" i="5"/>
  <c r="F431" i="5"/>
  <c r="F432" i="5"/>
  <c r="F433" i="5"/>
  <c r="F434" i="5"/>
  <c r="F435" i="5"/>
  <c r="F436" i="5"/>
  <c r="F437" i="5"/>
  <c r="F43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426" i="5"/>
  <c r="F1427"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155" i="5"/>
  <c r="E156" i="5"/>
  <c r="E157" i="5"/>
  <c r="E158" i="5"/>
  <c r="E159" i="5"/>
  <c r="E160" i="5"/>
  <c r="E161"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617" i="5"/>
  <c r="E618" i="5"/>
  <c r="E619" i="5"/>
  <c r="E620" i="5"/>
  <c r="E621" i="5"/>
  <c r="E622" i="5"/>
  <c r="E623" i="5"/>
  <c r="E624" i="5"/>
  <c r="E625" i="5"/>
  <c r="E626" i="5"/>
  <c r="E627" i="5"/>
  <c r="E628" i="5"/>
  <c r="E629" i="5"/>
  <c r="E630" i="5"/>
  <c r="E631" i="5"/>
  <c r="E632" i="5"/>
  <c r="E633" i="5"/>
  <c r="E634" i="5"/>
  <c r="E635" i="5"/>
  <c r="E636" i="5"/>
  <c r="E637" i="5"/>
  <c r="E638" i="5"/>
  <c r="E639" i="5"/>
  <c r="E162" i="5"/>
  <c r="E163" i="5"/>
  <c r="E164" i="5"/>
  <c r="E165" i="5"/>
  <c r="E166" i="5"/>
  <c r="E167" i="5"/>
  <c r="E168" i="5"/>
  <c r="E169" i="5"/>
  <c r="E170" i="5"/>
  <c r="E171" i="5"/>
  <c r="E172" i="5"/>
  <c r="E173" i="5"/>
  <c r="E174" i="5"/>
  <c r="E175"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176" i="5"/>
  <c r="E177" i="5"/>
  <c r="E178" i="5"/>
  <c r="E179" i="5"/>
  <c r="E180" i="5"/>
  <c r="E181" i="5"/>
  <c r="E182" i="5"/>
  <c r="E183" i="5"/>
  <c r="E184" i="5"/>
  <c r="E185" i="5"/>
  <c r="E186" i="5"/>
  <c r="E187" i="5"/>
  <c r="E677" i="5"/>
  <c r="E678" i="5"/>
  <c r="E679" i="5"/>
  <c r="E680" i="5"/>
  <c r="E681" i="5"/>
  <c r="E682" i="5"/>
  <c r="E683" i="5"/>
  <c r="E684" i="5"/>
  <c r="E685" i="5"/>
  <c r="E686" i="5"/>
  <c r="E687" i="5"/>
  <c r="E688" i="5"/>
  <c r="E689" i="5"/>
  <c r="E188" i="5"/>
  <c r="E189" i="5"/>
  <c r="E190" i="5"/>
  <c r="E191" i="5"/>
  <c r="E192" i="5"/>
  <c r="E193" i="5"/>
  <c r="E194" i="5"/>
  <c r="E195" i="5"/>
  <c r="E196" i="5"/>
  <c r="E197" i="5"/>
  <c r="E198" i="5"/>
  <c r="E199" i="5"/>
  <c r="E200" i="5"/>
  <c r="E201" i="5"/>
  <c r="E202" i="5"/>
  <c r="E203" i="5"/>
  <c r="E204" i="5"/>
  <c r="E205" i="5"/>
  <c r="E206"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207" i="5"/>
  <c r="E208" i="5"/>
  <c r="E209" i="5"/>
  <c r="E210" i="5"/>
  <c r="E211" i="5"/>
  <c r="E212" i="5"/>
  <c r="E213" i="5"/>
  <c r="E214" i="5"/>
  <c r="E215" i="5"/>
  <c r="E216" i="5"/>
  <c r="E217" i="5"/>
  <c r="E218" i="5"/>
  <c r="E219" i="5"/>
  <c r="E220" i="5"/>
  <c r="E221" i="5"/>
  <c r="E222" i="5"/>
  <c r="E223" i="5"/>
  <c r="E224" i="5"/>
  <c r="E957" i="5"/>
  <c r="E958" i="5"/>
  <c r="E959" i="5"/>
  <c r="E960" i="5"/>
  <c r="E961" i="5"/>
  <c r="E962"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419" i="5"/>
  <c r="E420" i="5"/>
  <c r="E421" i="5"/>
  <c r="E422" i="5"/>
  <c r="E423" i="5"/>
  <c r="E424" i="5"/>
  <c r="E425"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426" i="5"/>
  <c r="E427" i="5"/>
  <c r="E428" i="5"/>
  <c r="E429" i="5"/>
  <c r="E430" i="5"/>
  <c r="E431" i="5"/>
  <c r="E432" i="5"/>
  <c r="E433" i="5"/>
  <c r="E434" i="5"/>
  <c r="E435" i="5"/>
  <c r="E436" i="5"/>
  <c r="E437" i="5"/>
  <c r="E43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426" i="5"/>
  <c r="E1427"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155" i="5"/>
  <c r="D156" i="5"/>
  <c r="D157" i="5"/>
  <c r="D158" i="5"/>
  <c r="D159" i="5"/>
  <c r="D160" i="5"/>
  <c r="D161"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617" i="5"/>
  <c r="D618" i="5"/>
  <c r="D619" i="5"/>
  <c r="D620" i="5"/>
  <c r="D621" i="5"/>
  <c r="D622" i="5"/>
  <c r="D623" i="5"/>
  <c r="D624" i="5"/>
  <c r="D625" i="5"/>
  <c r="D626" i="5"/>
  <c r="D627" i="5"/>
  <c r="D628" i="5"/>
  <c r="D629" i="5"/>
  <c r="D630" i="5"/>
  <c r="D631" i="5"/>
  <c r="D632" i="5"/>
  <c r="D633" i="5"/>
  <c r="D634" i="5"/>
  <c r="D635" i="5"/>
  <c r="D636" i="5"/>
  <c r="D637" i="5"/>
  <c r="D638" i="5"/>
  <c r="D639" i="5"/>
  <c r="D162" i="5"/>
  <c r="D163" i="5"/>
  <c r="D164" i="5"/>
  <c r="D165" i="5"/>
  <c r="D166" i="5"/>
  <c r="D167" i="5"/>
  <c r="D168" i="5"/>
  <c r="D169" i="5"/>
  <c r="D170" i="5"/>
  <c r="D171" i="5"/>
  <c r="D172" i="5"/>
  <c r="D173" i="5"/>
  <c r="D174" i="5"/>
  <c r="D175"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176" i="5"/>
  <c r="D177" i="5"/>
  <c r="D178" i="5"/>
  <c r="D179" i="5"/>
  <c r="D180" i="5"/>
  <c r="D181" i="5"/>
  <c r="D182" i="5"/>
  <c r="D183" i="5"/>
  <c r="D184" i="5"/>
  <c r="D185" i="5"/>
  <c r="D186" i="5"/>
  <c r="D187" i="5"/>
  <c r="D677" i="5"/>
  <c r="D678" i="5"/>
  <c r="D679" i="5"/>
  <c r="D680" i="5"/>
  <c r="D681" i="5"/>
  <c r="D682" i="5"/>
  <c r="D683" i="5"/>
  <c r="D684" i="5"/>
  <c r="D685" i="5"/>
  <c r="D686" i="5"/>
  <c r="D687" i="5"/>
  <c r="D688" i="5"/>
  <c r="D689" i="5"/>
  <c r="D188" i="5"/>
  <c r="D189" i="5"/>
  <c r="D190" i="5"/>
  <c r="D191" i="5"/>
  <c r="D192" i="5"/>
  <c r="D193" i="5"/>
  <c r="D194" i="5"/>
  <c r="D195" i="5"/>
  <c r="D196" i="5"/>
  <c r="D197" i="5"/>
  <c r="D198" i="5"/>
  <c r="D199" i="5"/>
  <c r="D200" i="5"/>
  <c r="D201" i="5"/>
  <c r="D202" i="5"/>
  <c r="D203" i="5"/>
  <c r="D204" i="5"/>
  <c r="D205" i="5"/>
  <c r="D206"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11" i="5"/>
  <c r="D912" i="5"/>
  <c r="D913" i="5"/>
  <c r="D914" i="5"/>
  <c r="D915" i="5"/>
  <c r="D916" i="5"/>
  <c r="D917" i="5"/>
  <c r="D918"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207" i="5"/>
  <c r="D208" i="5"/>
  <c r="D209" i="5"/>
  <c r="D210" i="5"/>
  <c r="D211" i="5"/>
  <c r="D212" i="5"/>
  <c r="D213" i="5"/>
  <c r="D214" i="5"/>
  <c r="D215" i="5"/>
  <c r="D216" i="5"/>
  <c r="D217" i="5"/>
  <c r="D218" i="5"/>
  <c r="D219" i="5"/>
  <c r="D220" i="5"/>
  <c r="D221" i="5"/>
  <c r="D222" i="5"/>
  <c r="D223" i="5"/>
  <c r="D224" i="5"/>
  <c r="D957" i="5"/>
  <c r="D958" i="5"/>
  <c r="D959" i="5"/>
  <c r="D960" i="5"/>
  <c r="D961" i="5"/>
  <c r="D962"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963" i="5"/>
  <c r="D964" i="5"/>
  <c r="D965" i="5"/>
  <c r="D966" i="5"/>
  <c r="D967" i="5"/>
  <c r="D968" i="5"/>
  <c r="D969" i="5"/>
  <c r="D970" i="5"/>
  <c r="D971" i="5"/>
  <c r="D972"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999" i="5"/>
  <c r="D1000" i="5"/>
  <c r="D1001" i="5"/>
  <c r="D1002" i="5"/>
  <c r="D1003"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1086" i="5"/>
  <c r="D1087" i="5"/>
  <c r="D1088" i="5"/>
  <c r="D1089" i="5"/>
  <c r="D1090" i="5"/>
  <c r="D1091" i="5"/>
  <c r="D1092" i="5"/>
  <c r="D1093" i="5"/>
  <c r="D1094" i="5"/>
  <c r="D1095" i="5"/>
  <c r="D1096" i="5"/>
  <c r="D1097" i="5"/>
  <c r="D1098" i="5"/>
  <c r="D1099" i="5"/>
  <c r="D1100" i="5"/>
  <c r="D1101" i="5"/>
  <c r="D1102" i="5"/>
  <c r="D1103" i="5"/>
  <c r="D1104" i="5"/>
  <c r="D1105" i="5"/>
  <c r="D1106" i="5"/>
  <c r="D1107" i="5"/>
  <c r="D1108" i="5"/>
  <c r="D1109" i="5"/>
  <c r="D1110" i="5"/>
  <c r="D1111" i="5"/>
  <c r="D1112" i="5"/>
  <c r="D1113" i="5"/>
  <c r="D1114" i="5"/>
  <c r="D419" i="5"/>
  <c r="D420" i="5"/>
  <c r="D421" i="5"/>
  <c r="D422" i="5"/>
  <c r="D423" i="5"/>
  <c r="D424" i="5"/>
  <c r="D425" i="5"/>
  <c r="D1115" i="5"/>
  <c r="D1116" i="5"/>
  <c r="D1117" i="5"/>
  <c r="D1118" i="5"/>
  <c r="D1119" i="5"/>
  <c r="D1120" i="5"/>
  <c r="D1121" i="5"/>
  <c r="D1122" i="5"/>
  <c r="D1123" i="5"/>
  <c r="D1124" i="5"/>
  <c r="D1125" i="5"/>
  <c r="D1126" i="5"/>
  <c r="D1127" i="5"/>
  <c r="D1128" i="5"/>
  <c r="D1129" i="5"/>
  <c r="D1130" i="5"/>
  <c r="D1131" i="5"/>
  <c r="D1132" i="5"/>
  <c r="D1133" i="5"/>
  <c r="D1134" i="5"/>
  <c r="D1135" i="5"/>
  <c r="D1136" i="5"/>
  <c r="D1137" i="5"/>
  <c r="D1138" i="5"/>
  <c r="D1139" i="5"/>
  <c r="D1140" i="5"/>
  <c r="D1141" i="5"/>
  <c r="D1142" i="5"/>
  <c r="D1143" i="5"/>
  <c r="D1144" i="5"/>
  <c r="D1145" i="5"/>
  <c r="D1146" i="5"/>
  <c r="D1147" i="5"/>
  <c r="D1148" i="5"/>
  <c r="D426" i="5"/>
  <c r="D427" i="5"/>
  <c r="D428" i="5"/>
  <c r="D429" i="5"/>
  <c r="D430" i="5"/>
  <c r="D431" i="5"/>
  <c r="D432" i="5"/>
  <c r="D433" i="5"/>
  <c r="D434" i="5"/>
  <c r="D435" i="5"/>
  <c r="D436" i="5"/>
  <c r="D437" i="5"/>
  <c r="D43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D1187" i="5"/>
  <c r="D1188" i="5"/>
  <c r="D1189"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8" i="5"/>
  <c r="D1289" i="5"/>
  <c r="D1290" i="5"/>
  <c r="D1291" i="5"/>
  <c r="D1292" i="5"/>
  <c r="D1293" i="5"/>
  <c r="D1294" i="5"/>
  <c r="D1295" i="5"/>
  <c r="D1296" i="5"/>
  <c r="D1297" i="5"/>
  <c r="D1298" i="5"/>
  <c r="D1299" i="5"/>
  <c r="D1300" i="5"/>
  <c r="D1301" i="5"/>
  <c r="D1302" i="5"/>
  <c r="D1303" i="5"/>
  <c r="D1304" i="5"/>
  <c r="D1305" i="5"/>
  <c r="D1306" i="5"/>
  <c r="D1307" i="5"/>
  <c r="D1308" i="5"/>
  <c r="D1309" i="5"/>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1403" i="5"/>
  <c r="D1404" i="5"/>
  <c r="D1405" i="5"/>
  <c r="D1406" i="5"/>
  <c r="D1407" i="5"/>
  <c r="D1408" i="5"/>
  <c r="D1409" i="5"/>
  <c r="D1410" i="5"/>
  <c r="D1411" i="5"/>
  <c r="D1412" i="5"/>
  <c r="D1413" i="5"/>
  <c r="D1414" i="5"/>
  <c r="D1415" i="5"/>
  <c r="D1416" i="5"/>
  <c r="D1417" i="5"/>
  <c r="D1418" i="5"/>
  <c r="D1419" i="5"/>
  <c r="D1420" i="5"/>
  <c r="D1421" i="5"/>
  <c r="D1422" i="5"/>
  <c r="D1423" i="5"/>
  <c r="D1424" i="5"/>
  <c r="D142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426" i="5"/>
  <c r="D1427"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155" i="5"/>
  <c r="C156" i="5"/>
  <c r="C157" i="5"/>
  <c r="C158" i="5"/>
  <c r="C159" i="5"/>
  <c r="C160" i="5"/>
  <c r="C161"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617" i="5"/>
  <c r="C618" i="5"/>
  <c r="C619" i="5"/>
  <c r="C620" i="5"/>
  <c r="C621" i="5"/>
  <c r="C622" i="5"/>
  <c r="C623" i="5"/>
  <c r="C624" i="5"/>
  <c r="C625" i="5"/>
  <c r="C626" i="5"/>
  <c r="C627" i="5"/>
  <c r="C628" i="5"/>
  <c r="C629" i="5"/>
  <c r="C630" i="5"/>
  <c r="C631" i="5"/>
  <c r="C632" i="5"/>
  <c r="C633" i="5"/>
  <c r="C634" i="5"/>
  <c r="C635" i="5"/>
  <c r="C636" i="5"/>
  <c r="C637" i="5"/>
  <c r="C638" i="5"/>
  <c r="C639" i="5"/>
  <c r="C162" i="5"/>
  <c r="C163" i="5"/>
  <c r="C164" i="5"/>
  <c r="C165" i="5"/>
  <c r="C166" i="5"/>
  <c r="C167" i="5"/>
  <c r="C168" i="5"/>
  <c r="C169" i="5"/>
  <c r="C170" i="5"/>
  <c r="C171" i="5"/>
  <c r="C172" i="5"/>
  <c r="C173" i="5"/>
  <c r="C174" i="5"/>
  <c r="C175"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176" i="5"/>
  <c r="C177" i="5"/>
  <c r="C178" i="5"/>
  <c r="C179" i="5"/>
  <c r="C180" i="5"/>
  <c r="C181" i="5"/>
  <c r="C182" i="5"/>
  <c r="C183" i="5"/>
  <c r="C184" i="5"/>
  <c r="C185" i="5"/>
  <c r="C186" i="5"/>
  <c r="C187" i="5"/>
  <c r="C677" i="5"/>
  <c r="C678" i="5"/>
  <c r="C679" i="5"/>
  <c r="C680" i="5"/>
  <c r="C681" i="5"/>
  <c r="C682" i="5"/>
  <c r="C683" i="5"/>
  <c r="C684" i="5"/>
  <c r="C685" i="5"/>
  <c r="C686" i="5"/>
  <c r="C687" i="5"/>
  <c r="C688" i="5"/>
  <c r="C689" i="5"/>
  <c r="C188" i="5"/>
  <c r="C189" i="5"/>
  <c r="C190" i="5"/>
  <c r="C191" i="5"/>
  <c r="C192" i="5"/>
  <c r="C193" i="5"/>
  <c r="C194" i="5"/>
  <c r="C195" i="5"/>
  <c r="C196" i="5"/>
  <c r="C197" i="5"/>
  <c r="C198" i="5"/>
  <c r="C199" i="5"/>
  <c r="C200" i="5"/>
  <c r="C201" i="5"/>
  <c r="C202" i="5"/>
  <c r="C203" i="5"/>
  <c r="C204" i="5"/>
  <c r="C205" i="5"/>
  <c r="C206"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207" i="5"/>
  <c r="C208" i="5"/>
  <c r="C209" i="5"/>
  <c r="C210" i="5"/>
  <c r="C211" i="5"/>
  <c r="C212" i="5"/>
  <c r="C213" i="5"/>
  <c r="C214" i="5"/>
  <c r="C215" i="5"/>
  <c r="C216" i="5"/>
  <c r="C217" i="5"/>
  <c r="C218" i="5"/>
  <c r="C219" i="5"/>
  <c r="C220" i="5"/>
  <c r="C221" i="5"/>
  <c r="C222" i="5"/>
  <c r="C223" i="5"/>
  <c r="C224" i="5"/>
  <c r="C957" i="5"/>
  <c r="C958" i="5"/>
  <c r="C959" i="5"/>
  <c r="C960" i="5"/>
  <c r="C961" i="5"/>
  <c r="C962"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419" i="5"/>
  <c r="C420" i="5"/>
  <c r="C421" i="5"/>
  <c r="C422" i="5"/>
  <c r="C423" i="5"/>
  <c r="C424" i="5"/>
  <c r="C425"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426" i="5"/>
  <c r="C427" i="5"/>
  <c r="C428" i="5"/>
  <c r="C429" i="5"/>
  <c r="C430" i="5"/>
  <c r="C431" i="5"/>
  <c r="C432" i="5"/>
  <c r="C433" i="5"/>
  <c r="C434" i="5"/>
  <c r="C435" i="5"/>
  <c r="C436" i="5"/>
  <c r="C437" i="5"/>
  <c r="C43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426" i="5"/>
  <c r="C1427" i="5"/>
  <c r="AE62" i="14"/>
  <c r="AD62" i="14"/>
  <c r="AC62" i="14"/>
  <c r="AB62" i="14"/>
  <c r="AA62" i="14"/>
  <c r="Z62" i="14"/>
  <c r="Y62" i="14"/>
  <c r="X62" i="14"/>
  <c r="W62" i="14"/>
  <c r="V62" i="14"/>
  <c r="U62" i="14"/>
  <c r="T62" i="14"/>
  <c r="S62" i="14"/>
  <c r="R62" i="14"/>
  <c r="Q62" i="14"/>
  <c r="P62" i="14"/>
  <c r="O62" i="14"/>
  <c r="N62" i="14"/>
  <c r="M62" i="14"/>
  <c r="L62" i="14"/>
  <c r="K62" i="14"/>
  <c r="J62" i="14"/>
  <c r="I62" i="14"/>
  <c r="H62" i="14"/>
  <c r="G62" i="14"/>
  <c r="F62" i="14"/>
  <c r="E62" i="14"/>
  <c r="D62" i="14"/>
  <c r="C62" i="14"/>
  <c r="AE61" i="14"/>
  <c r="AD61" i="14"/>
  <c r="AC61" i="14"/>
  <c r="AB61" i="14"/>
  <c r="AA61" i="14"/>
  <c r="Z61" i="14"/>
  <c r="Y61" i="14"/>
  <c r="X61" i="14"/>
  <c r="W61" i="14"/>
  <c r="V61" i="14"/>
  <c r="U61" i="14"/>
  <c r="T61" i="14"/>
  <c r="S61" i="14"/>
  <c r="R61" i="14"/>
  <c r="Q61" i="14"/>
  <c r="P61" i="14"/>
  <c r="O61" i="14"/>
  <c r="N61" i="14"/>
  <c r="M61" i="14"/>
  <c r="L61" i="14"/>
  <c r="K61" i="14"/>
  <c r="J61" i="14"/>
  <c r="I61" i="14"/>
  <c r="H61" i="14"/>
  <c r="G61" i="14"/>
  <c r="F61" i="14"/>
  <c r="E61" i="14"/>
  <c r="D61" i="14"/>
  <c r="C61"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60" i="14"/>
  <c r="C60" i="14"/>
  <c r="AE59" i="14"/>
  <c r="AD59" i="14"/>
  <c r="AC59" i="14"/>
  <c r="AB59" i="14"/>
  <c r="AA59" i="14"/>
  <c r="Z59" i="14"/>
  <c r="Y59" i="14"/>
  <c r="X59" i="14"/>
  <c r="W59" i="14"/>
  <c r="V59" i="14"/>
  <c r="U59" i="14"/>
  <c r="T59" i="14"/>
  <c r="S59" i="14"/>
  <c r="R59" i="14"/>
  <c r="Q59" i="14"/>
  <c r="P59" i="14"/>
  <c r="O59" i="14"/>
  <c r="N59" i="14"/>
  <c r="M59" i="14"/>
  <c r="L59" i="14"/>
  <c r="K59" i="14"/>
  <c r="J59" i="14"/>
  <c r="I59" i="14"/>
  <c r="H59" i="14"/>
  <c r="G59" i="14"/>
  <c r="F59" i="14"/>
  <c r="E59" i="14"/>
  <c r="D59" i="14"/>
  <c r="C59"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E58" i="14"/>
  <c r="D58" i="14"/>
  <c r="C58" i="14"/>
  <c r="AE57" i="14"/>
  <c r="AD57" i="14"/>
  <c r="AC57" i="14"/>
  <c r="AB57" i="14"/>
  <c r="AA57" i="14"/>
  <c r="Z57" i="14"/>
  <c r="Y57" i="14"/>
  <c r="X57" i="14"/>
  <c r="W57" i="14"/>
  <c r="V57" i="14"/>
  <c r="U57" i="14"/>
  <c r="T57" i="14"/>
  <c r="S57" i="14"/>
  <c r="R57" i="14"/>
  <c r="Q57" i="14"/>
  <c r="P57" i="14"/>
  <c r="O57" i="14"/>
  <c r="N57" i="14"/>
  <c r="M57" i="14"/>
  <c r="L57" i="14"/>
  <c r="K57" i="14"/>
  <c r="J57" i="14"/>
  <c r="I57" i="14"/>
  <c r="H57" i="14"/>
  <c r="G57" i="14"/>
  <c r="F57" i="14"/>
  <c r="E57" i="14"/>
  <c r="D57" i="14"/>
  <c r="C57" i="14"/>
  <c r="AE56" i="14"/>
  <c r="AD56" i="14"/>
  <c r="AC56" i="14"/>
  <c r="AB56" i="14"/>
  <c r="AA56" i="14"/>
  <c r="Z56" i="14"/>
  <c r="Y56" i="14"/>
  <c r="X56" i="14"/>
  <c r="W56" i="14"/>
  <c r="V56" i="14"/>
  <c r="U56" i="14"/>
  <c r="T56" i="14"/>
  <c r="S56" i="14"/>
  <c r="R56" i="14"/>
  <c r="Q56" i="14"/>
  <c r="P56" i="14"/>
  <c r="O56" i="14"/>
  <c r="N56" i="14"/>
  <c r="M56" i="14"/>
  <c r="L56" i="14"/>
  <c r="K56" i="14"/>
  <c r="J56" i="14"/>
  <c r="I56" i="14"/>
  <c r="H56" i="14"/>
  <c r="G56" i="14"/>
  <c r="F56" i="14"/>
  <c r="E56" i="14"/>
  <c r="D56" i="14"/>
  <c r="C56" i="14"/>
  <c r="AE55" i="14"/>
  <c r="AD55" i="14"/>
  <c r="AC55" i="14"/>
  <c r="AB55" i="14"/>
  <c r="AA55" i="14"/>
  <c r="Z55" i="14"/>
  <c r="Y55" i="14"/>
  <c r="X55" i="14"/>
  <c r="W55" i="14"/>
  <c r="V55" i="14"/>
  <c r="U55" i="14"/>
  <c r="T55" i="14"/>
  <c r="S55" i="14"/>
  <c r="R55" i="14"/>
  <c r="Q55" i="14"/>
  <c r="P55" i="14"/>
  <c r="O55" i="14"/>
  <c r="N55" i="14"/>
  <c r="M55" i="14"/>
  <c r="L55" i="14"/>
  <c r="K55" i="14"/>
  <c r="J55" i="14"/>
  <c r="I55" i="14"/>
  <c r="H55" i="14"/>
  <c r="G55" i="14"/>
  <c r="F55" i="14"/>
  <c r="E55" i="14"/>
  <c r="D55" i="14"/>
  <c r="C55" i="14"/>
  <c r="AE54" i="14"/>
  <c r="AD54" i="14"/>
  <c r="AC54" i="14"/>
  <c r="AB54" i="14"/>
  <c r="AA54" i="14"/>
  <c r="Z54" i="14"/>
  <c r="Y54" i="14"/>
  <c r="X54" i="14"/>
  <c r="W54" i="14"/>
  <c r="V54" i="14"/>
  <c r="U54" i="14"/>
  <c r="T54" i="14"/>
  <c r="S54" i="14"/>
  <c r="R54" i="14"/>
  <c r="Q54" i="14"/>
  <c r="P54" i="14"/>
  <c r="O54" i="14"/>
  <c r="N54" i="14"/>
  <c r="M54" i="14"/>
  <c r="L54" i="14"/>
  <c r="K54" i="14"/>
  <c r="J54" i="14"/>
  <c r="I54" i="14"/>
  <c r="H54" i="14"/>
  <c r="G54" i="14"/>
  <c r="F54" i="14"/>
  <c r="E54" i="14"/>
  <c r="D54" i="14"/>
  <c r="C54" i="14"/>
  <c r="B62" i="14"/>
  <c r="B61" i="14"/>
  <c r="B60" i="14"/>
  <c r="B59" i="14"/>
  <c r="B58" i="14"/>
  <c r="B57" i="14"/>
  <c r="B56" i="14"/>
  <c r="B55" i="14"/>
  <c r="B54" i="14"/>
  <c r="AE53" i="14"/>
  <c r="AD53" i="14"/>
  <c r="AC53" i="14"/>
  <c r="AB53" i="14"/>
  <c r="AA53" i="14"/>
  <c r="Z53" i="14"/>
  <c r="Y53" i="14"/>
  <c r="X53" i="14"/>
  <c r="W53" i="14"/>
  <c r="V53" i="14"/>
  <c r="U53" i="14"/>
  <c r="T53" i="14"/>
  <c r="S53" i="14"/>
  <c r="R53" i="14"/>
  <c r="Q53" i="14"/>
  <c r="P53" i="14"/>
  <c r="O53" i="14"/>
  <c r="N53" i="14"/>
  <c r="M53" i="14"/>
  <c r="L53" i="14"/>
  <c r="K53" i="14"/>
  <c r="J53" i="14"/>
  <c r="I53" i="14"/>
  <c r="H53" i="14"/>
  <c r="G53" i="14"/>
  <c r="F53" i="14"/>
  <c r="E53" i="14"/>
  <c r="D53" i="14"/>
  <c r="C53" i="14"/>
  <c r="B53" i="14"/>
  <c r="AF14" i="14"/>
  <c r="AF13" i="14"/>
  <c r="AF12" i="14"/>
  <c r="AF11" i="14"/>
  <c r="AF10" i="14"/>
  <c r="AF9" i="14"/>
  <c r="AF8" i="14"/>
  <c r="AF7" i="14"/>
  <c r="AF6" i="14"/>
  <c r="AF5" i="14"/>
  <c r="AF4" i="14"/>
  <c r="AA1206" i="2"/>
  <c r="X1206" i="2"/>
  <c r="AC1206" i="2"/>
  <c r="B17" i="14"/>
  <c r="B18" i="14"/>
  <c r="D1428" i="5" l="1"/>
  <c r="G1428" i="5"/>
  <c r="K1428" i="5"/>
  <c r="O1428" i="5"/>
  <c r="S1428" i="5"/>
  <c r="W1428" i="5"/>
  <c r="AA1428" i="5"/>
  <c r="AE1428" i="5"/>
  <c r="AI1428" i="5"/>
  <c r="C1428" i="5"/>
  <c r="J1428" i="5"/>
  <c r="N1428" i="5"/>
  <c r="R1428" i="5"/>
  <c r="V1428" i="5"/>
  <c r="Z1428" i="5"/>
  <c r="AD1428" i="5"/>
  <c r="AH1428" i="5"/>
  <c r="F1428" i="5"/>
  <c r="I1428" i="5"/>
  <c r="M1428" i="5"/>
  <c r="Q1428" i="5"/>
  <c r="U1428" i="5"/>
  <c r="Y1428" i="5"/>
  <c r="AC1428" i="5"/>
  <c r="AG1428" i="5"/>
  <c r="AK1428" i="5"/>
  <c r="E1428" i="5"/>
  <c r="H1428" i="5"/>
  <c r="L1428" i="5"/>
  <c r="P1428" i="5"/>
  <c r="T1428" i="5"/>
  <c r="X1428" i="5"/>
  <c r="AB1428" i="5"/>
  <c r="AF1428" i="5"/>
  <c r="AJ1428" i="5"/>
  <c r="B1428" i="5"/>
  <c r="B19" i="14"/>
  <c r="C17" i="14" s="1"/>
  <c r="C18" i="14" l="1"/>
  <c r="C1206" i="2" l="1"/>
  <c r="D1206" i="2"/>
  <c r="E1206" i="2"/>
  <c r="F1206" i="2"/>
  <c r="G1206" i="2"/>
  <c r="H1206" i="2"/>
  <c r="I1206" i="2"/>
  <c r="N1206" i="2"/>
  <c r="O1206" i="2"/>
  <c r="P1206" i="2"/>
  <c r="R1206" i="2"/>
  <c r="K1206" i="2"/>
  <c r="M1206" i="2"/>
  <c r="S1206" i="2"/>
  <c r="U1206" i="2"/>
  <c r="L1206" i="2"/>
  <c r="V1206" i="2"/>
  <c r="W1206" i="2"/>
  <c r="Q1206" i="2"/>
  <c r="Y1206" i="2"/>
  <c r="Z1206" i="2"/>
  <c r="T1206" i="2"/>
  <c r="AB1206" i="2"/>
  <c r="J1206" i="2"/>
  <c r="AD1206" i="2"/>
  <c r="AE1206" i="2"/>
  <c r="AF1206" i="2"/>
  <c r="AG1081" i="2"/>
  <c r="AG1045" i="2"/>
  <c r="AG1046" i="2"/>
  <c r="AG1105" i="2"/>
  <c r="AG1026" i="2"/>
  <c r="AG1130" i="2"/>
  <c r="AG1129" i="2"/>
  <c r="AG1142" i="2"/>
  <c r="AG1140" i="2"/>
  <c r="AG1141" i="2"/>
  <c r="AG1075" i="2"/>
  <c r="AG1025" i="2"/>
  <c r="AG1115" i="2"/>
  <c r="AG968" i="2"/>
  <c r="AG864" i="2"/>
  <c r="AG798" i="2"/>
  <c r="AG790" i="2"/>
  <c r="AG785" i="2"/>
  <c r="AG786" i="2"/>
  <c r="AG275" i="2"/>
  <c r="AG253" i="2"/>
  <c r="AG255" i="2"/>
  <c r="AG271" i="2"/>
  <c r="AG168" i="2"/>
  <c r="AG169" i="2"/>
  <c r="AG312" i="2"/>
  <c r="AG223" i="2"/>
  <c r="AG226" i="2"/>
  <c r="AG862" i="2"/>
  <c r="AG909" i="2"/>
  <c r="AG780" i="2"/>
  <c r="AG907" i="2"/>
  <c r="AG698" i="2"/>
  <c r="AG917" i="2"/>
  <c r="AG774" i="2"/>
  <c r="AG932" i="2"/>
  <c r="AG703" i="2"/>
  <c r="AG931" i="2"/>
  <c r="AG841" i="2"/>
  <c r="AG812" i="2"/>
  <c r="AG699" i="2"/>
  <c r="AG813" i="2"/>
  <c r="AG665" i="2"/>
  <c r="AG189" i="2"/>
  <c r="AG200" i="2"/>
  <c r="AG1072" i="2"/>
  <c r="AG1073" i="2"/>
  <c r="AG1071" i="2"/>
  <c r="AG1100" i="2"/>
  <c r="AG1104" i="2"/>
  <c r="AG1101" i="2"/>
  <c r="AG1102" i="2"/>
  <c r="AG1103" i="2"/>
  <c r="AG979" i="2"/>
  <c r="AG1134" i="2"/>
  <c r="AG995" i="2"/>
  <c r="AG996" i="2"/>
  <c r="AG1091" i="2"/>
  <c r="AG985" i="2"/>
  <c r="AG964" i="2"/>
  <c r="AG123" i="2"/>
  <c r="AG120" i="2"/>
  <c r="AG121" i="2"/>
  <c r="AG122" i="2"/>
  <c r="AG111" i="2"/>
  <c r="AG624" i="2"/>
  <c r="AG518" i="2"/>
  <c r="AG536" i="2"/>
  <c r="AG578" i="2"/>
  <c r="AG559" i="2"/>
  <c r="AG635" i="2"/>
  <c r="AG580" i="2"/>
  <c r="AG232" i="2"/>
  <c r="AG105" i="2"/>
  <c r="AG612" i="2"/>
  <c r="AG501" i="2"/>
  <c r="AG498" i="2"/>
  <c r="AG620" i="2"/>
  <c r="AG549" i="2"/>
  <c r="AG540" i="2"/>
  <c r="AG568" i="2"/>
  <c r="AG642" i="2"/>
  <c r="AG626" i="2"/>
  <c r="AG567" i="2"/>
  <c r="AG547" i="2"/>
  <c r="AG551" i="2"/>
  <c r="AG550" i="2"/>
  <c r="AG552" i="2"/>
  <c r="AG643" i="2"/>
  <c r="AG554" i="2"/>
  <c r="AG647" i="2"/>
  <c r="AG555" i="2"/>
  <c r="AG659" i="2"/>
  <c r="AG553" i="2"/>
  <c r="AG89" i="2"/>
  <c r="AG633" i="2"/>
  <c r="AG517" i="2"/>
  <c r="AG598" i="2"/>
  <c r="AG560" i="2"/>
  <c r="AG514" i="2"/>
  <c r="AG192" i="2"/>
  <c r="AG245" i="2"/>
  <c r="AG127" i="2"/>
  <c r="AG75" i="2"/>
  <c r="AG157" i="2"/>
  <c r="AG1090" i="2"/>
  <c r="AG1042" i="2"/>
  <c r="AG1166" i="2"/>
  <c r="AG1167" i="2"/>
  <c r="AG1033" i="2"/>
  <c r="AG1008" i="2"/>
  <c r="AG1039" i="2"/>
  <c r="AG1034" i="2"/>
  <c r="AG1137" i="2"/>
  <c r="AG233" i="2"/>
  <c r="AG234" i="2"/>
  <c r="AG235" i="2"/>
  <c r="AG852" i="2"/>
  <c r="AG849" i="2"/>
  <c r="AG929" i="2"/>
  <c r="AG710" i="2"/>
  <c r="AG896" i="2"/>
  <c r="AG772" i="2"/>
  <c r="AG775" i="2"/>
  <c r="AG714" i="2"/>
  <c r="AG919" i="2"/>
  <c r="AG683" i="2"/>
  <c r="AG897" i="2"/>
  <c r="AG661" i="2"/>
  <c r="AG749" i="2"/>
  <c r="AG912" i="2"/>
  <c r="AG753" i="2"/>
  <c r="AG879" i="2"/>
  <c r="AG791" i="2"/>
  <c r="AG788" i="2"/>
  <c r="AG142" i="2"/>
  <c r="AG237" i="2"/>
  <c r="AG1058" i="2"/>
  <c r="AG1062" i="2"/>
  <c r="AG977" i="2"/>
  <c r="AG1151" i="2"/>
  <c r="AG951" i="2"/>
  <c r="AG969" i="2"/>
  <c r="AG967" i="2"/>
  <c r="AG1021" i="2"/>
  <c r="AG1022" i="2"/>
  <c r="AG970" i="2"/>
  <c r="AG965" i="2"/>
  <c r="AG590" i="2"/>
  <c r="AG505" i="2"/>
  <c r="AG504" i="2"/>
  <c r="AG503" i="2"/>
  <c r="AG649" i="2"/>
  <c r="AG570" i="2"/>
  <c r="AG636" i="2"/>
  <c r="AG140" i="2"/>
  <c r="AG313" i="2"/>
  <c r="AG314" i="2"/>
  <c r="AG324" i="2"/>
  <c r="AG333" i="2"/>
  <c r="AG305" i="2"/>
  <c r="AG331" i="2"/>
  <c r="AG621" i="2"/>
  <c r="AG519" i="2"/>
  <c r="AG537" i="2"/>
  <c r="AG520" i="2"/>
  <c r="AG646" i="2"/>
  <c r="AG596" i="2"/>
  <c r="AG660" i="2"/>
  <c r="AG543" i="2"/>
  <c r="AG78" i="2"/>
  <c r="AG35" i="2"/>
  <c r="AG49" i="2"/>
  <c r="AG7" i="2"/>
  <c r="AG58" i="2"/>
  <c r="AG214" i="2"/>
  <c r="AG329" i="2"/>
  <c r="AG335" i="2"/>
  <c r="AG1076" i="2"/>
  <c r="AG1031" i="2"/>
  <c r="AG1146" i="2"/>
  <c r="AG1041" i="2"/>
  <c r="AG834" i="2"/>
  <c r="AG685" i="2"/>
  <c r="AG911" i="2"/>
  <c r="AG686" i="2"/>
  <c r="AG882" i="2"/>
  <c r="AG706" i="2"/>
  <c r="AG752" i="2"/>
  <c r="AG883" i="2"/>
  <c r="AG884" i="2"/>
  <c r="AG260" i="2"/>
  <c r="AG261" i="2"/>
  <c r="AG431" i="2"/>
  <c r="AG384" i="2"/>
  <c r="AG491" i="2"/>
  <c r="AG395" i="2"/>
  <c r="AG472" i="2"/>
  <c r="AG398" i="2"/>
  <c r="AG453" i="2"/>
  <c r="AG391" i="2"/>
  <c r="AG138" i="2"/>
  <c r="AG267" i="2"/>
  <c r="AG605" i="2"/>
  <c r="AG586" i="2"/>
  <c r="AG587" i="2"/>
  <c r="AG585" i="2"/>
  <c r="AG572" i="2"/>
  <c r="AG575" i="2"/>
  <c r="AG601" i="2"/>
  <c r="AG153" i="2"/>
  <c r="AG347" i="2"/>
  <c r="AG1183" i="2"/>
  <c r="AG205" i="2"/>
  <c r="AG385" i="2"/>
  <c r="AG364" i="2"/>
  <c r="AG495" i="2"/>
  <c r="AG414" i="2"/>
  <c r="AG465" i="2"/>
  <c r="AG358" i="2"/>
  <c r="AG456" i="2"/>
  <c r="AG219" i="2"/>
  <c r="AG440" i="2"/>
  <c r="AG104" i="2"/>
  <c r="AG133" i="2"/>
  <c r="AG88" i="2"/>
  <c r="AG863" i="2"/>
  <c r="AG868" i="2"/>
  <c r="AG769" i="2"/>
  <c r="AG771" i="2"/>
  <c r="AG770" i="2"/>
  <c r="AG824" i="2"/>
  <c r="AG822" i="2"/>
  <c r="AG937" i="2"/>
  <c r="AG818" i="2"/>
  <c r="AG177" i="2"/>
  <c r="AG218" i="2"/>
  <c r="AG216" i="2"/>
  <c r="AG212" i="2"/>
  <c r="AG135" i="2"/>
  <c r="AG136" i="2"/>
  <c r="AG842" i="2"/>
  <c r="AG885" i="2"/>
  <c r="AG756" i="2"/>
  <c r="AG921" i="2"/>
  <c r="AG809" i="2"/>
  <c r="AG796" i="2"/>
  <c r="AG776" i="2"/>
  <c r="AG948" i="2"/>
  <c r="AG745" i="2"/>
  <c r="AG746" i="2"/>
  <c r="AG747" i="2"/>
  <c r="AG828" i="2"/>
  <c r="AG614" i="2"/>
  <c r="AG525" i="2"/>
  <c r="AG521" i="2"/>
  <c r="AG522" i="2"/>
  <c r="AG657" i="2"/>
  <c r="AG656" i="2"/>
  <c r="AG506" i="2"/>
  <c r="AG639" i="2"/>
  <c r="AG523" i="2"/>
  <c r="AG432" i="2"/>
  <c r="AG412" i="2"/>
  <c r="AG470" i="2"/>
  <c r="AG389" i="2"/>
  <c r="AG454" i="2"/>
  <c r="AG399" i="2"/>
  <c r="AG450" i="2"/>
  <c r="AG1175" i="2"/>
  <c r="AG1174" i="2"/>
  <c r="AG1182" i="2"/>
  <c r="AG1179" i="2"/>
  <c r="AG1180" i="2"/>
  <c r="AG1178" i="2"/>
  <c r="AG1181" i="2"/>
  <c r="AG1173" i="2"/>
  <c r="AG1176" i="2"/>
  <c r="AG1177" i="2"/>
  <c r="AG1172" i="2"/>
  <c r="AG843" i="2"/>
  <c r="AG933" i="2"/>
  <c r="AG816" i="2"/>
  <c r="AG894" i="2"/>
  <c r="AG801" i="2"/>
  <c r="AG802" i="2"/>
  <c r="AG803" i="2"/>
  <c r="AG944" i="2"/>
  <c r="AG942" i="2"/>
  <c r="AG666" i="2"/>
  <c r="AG950" i="2"/>
  <c r="AG662" i="2"/>
  <c r="AG663" i="2"/>
  <c r="AG161" i="2"/>
  <c r="AG850" i="2"/>
  <c r="AG915" i="2"/>
  <c r="AG739" i="2"/>
  <c r="AG920" i="2"/>
  <c r="AG709" i="2"/>
  <c r="AG711" i="2"/>
  <c r="AG784" i="2"/>
  <c r="AG916" i="2"/>
  <c r="AG712" i="2"/>
  <c r="AG777" i="2"/>
  <c r="AG427" i="2"/>
  <c r="AG413" i="2"/>
  <c r="AG403" i="2"/>
  <c r="AG447" i="2"/>
  <c r="AG422" i="2"/>
  <c r="AG477" i="2"/>
  <c r="AG374" i="2"/>
  <c r="AG366" i="2"/>
  <c r="AG443" i="2"/>
  <c r="AG188" i="2"/>
  <c r="AG195" i="2"/>
  <c r="AG207" i="2"/>
  <c r="AG119" i="2"/>
  <c r="AG289" i="2"/>
  <c r="AG131" i="2"/>
  <c r="AG202" i="2"/>
  <c r="AG251" i="2"/>
  <c r="AG270" i="2"/>
  <c r="AG128" i="2"/>
  <c r="AG1057" i="2"/>
  <c r="AG1007" i="2"/>
  <c r="AG1128" i="2"/>
  <c r="AG1020" i="2"/>
  <c r="AG1049" i="2"/>
  <c r="AG1056" i="2"/>
  <c r="AG1122" i="2"/>
  <c r="AG284" i="2"/>
  <c r="AG16" i="2"/>
  <c r="AG9" i="2"/>
  <c r="AG54" i="2"/>
  <c r="AG613" i="2"/>
  <c r="AG528" i="2"/>
  <c r="AG609" i="2"/>
  <c r="AG526" i="2"/>
  <c r="AG538" i="2"/>
  <c r="AG576" i="2"/>
  <c r="AG531" i="2"/>
  <c r="AG1190" i="2"/>
  <c r="AG1188" i="2"/>
  <c r="AG1185" i="2"/>
  <c r="AG851" i="2"/>
  <c r="AG891" i="2"/>
  <c r="AG783" i="2"/>
  <c r="AG908" i="2"/>
  <c r="AG762" i="2"/>
  <c r="AG872" i="2"/>
  <c r="AG870" i="2"/>
  <c r="AG871" i="2"/>
  <c r="AG713" i="2"/>
  <c r="AG789" i="2"/>
  <c r="AG667" i="2"/>
  <c r="AG939" i="2"/>
  <c r="AG938" i="2"/>
  <c r="AG1077" i="2"/>
  <c r="AG1005" i="2"/>
  <c r="AG1168" i="2"/>
  <c r="AG1171" i="2"/>
  <c r="AG1170" i="2"/>
  <c r="AG1028" i="2"/>
  <c r="AG953" i="2"/>
  <c r="AG1143" i="2"/>
  <c r="AG837" i="2"/>
  <c r="AG702" i="2"/>
  <c r="AG701" i="2"/>
  <c r="AG545" i="2"/>
  <c r="AG546" i="2"/>
  <c r="AG623" i="2"/>
  <c r="AG217" i="2"/>
  <c r="AG625" i="2"/>
  <c r="AG583" i="2"/>
  <c r="AG602" i="2"/>
  <c r="AG640" i="2"/>
  <c r="AG577" i="2"/>
  <c r="AG1050" i="2"/>
  <c r="AG959" i="2"/>
  <c r="AG1116" i="2"/>
  <c r="AG1043" i="2"/>
  <c r="AG971" i="2"/>
  <c r="AG1153" i="2"/>
  <c r="AG1082" i="2"/>
  <c r="AG181" i="2"/>
  <c r="AG182" i="2"/>
  <c r="AG103" i="2"/>
  <c r="AG277" i="2"/>
  <c r="AG278" i="2"/>
  <c r="AG95" i="2"/>
  <c r="AG854" i="2"/>
  <c r="AG708" i="2"/>
  <c r="AG782" i="2"/>
  <c r="AG913" i="2"/>
  <c r="AG742" i="2"/>
  <c r="AG744" i="2"/>
  <c r="AG890" i="2"/>
  <c r="AG889" i="2"/>
  <c r="AG180" i="2"/>
  <c r="AG618" i="2"/>
  <c r="AG541" i="2"/>
  <c r="AG542" i="2"/>
  <c r="AG183" i="2"/>
  <c r="AG258" i="2"/>
  <c r="AG164" i="2"/>
  <c r="AG170" i="2"/>
  <c r="AG114" i="2"/>
  <c r="AG113" i="2"/>
  <c r="AG804" i="2"/>
  <c r="AG206" i="2"/>
  <c r="AG143" i="2"/>
  <c r="AG148" i="2"/>
  <c r="AG163" i="2"/>
  <c r="AG160" i="2"/>
  <c r="AG1047" i="2"/>
  <c r="AG1120" i="2"/>
  <c r="AG1048" i="2"/>
  <c r="AG1169" i="2"/>
  <c r="AG1017" i="2"/>
  <c r="AG1161" i="2"/>
  <c r="AG1018" i="2"/>
  <c r="AG433" i="2"/>
  <c r="AG376" i="2"/>
  <c r="AG388" i="2"/>
  <c r="AG485" i="2"/>
  <c r="AG387" i="2"/>
  <c r="AG369" i="2"/>
  <c r="AG445" i="2"/>
  <c r="AG373" i="2"/>
  <c r="AG444" i="2"/>
  <c r="AG79" i="2"/>
  <c r="AG622" i="2"/>
  <c r="AG976" i="2"/>
  <c r="AG1110" i="2"/>
  <c r="AG1016" i="2"/>
  <c r="AG1096" i="2"/>
  <c r="AG1002" i="2"/>
  <c r="AG1145" i="2"/>
  <c r="AG1000" i="2"/>
  <c r="AG1139" i="2"/>
  <c r="AG132" i="2"/>
  <c r="AG134" i="2"/>
  <c r="AG315" i="2"/>
  <c r="AG174" i="2"/>
  <c r="AG835" i="2"/>
  <c r="AG829" i="2"/>
  <c r="AG903" i="2"/>
  <c r="AG808" i="2"/>
  <c r="AG684" i="2"/>
  <c r="AG901" i="2"/>
  <c r="AG811" i="2"/>
  <c r="AG836" i="2"/>
  <c r="AG244" i="2"/>
  <c r="AG100" i="2"/>
  <c r="AG848" i="2"/>
  <c r="AG779" i="2"/>
  <c r="AG906" i="2"/>
  <c r="AG678" i="2"/>
  <c r="AG694" i="2"/>
  <c r="AG726" i="2"/>
  <c r="AG748" i="2"/>
  <c r="AG74" i="2"/>
  <c r="AG288" i="2"/>
  <c r="AG280" i="2"/>
  <c r="AG287" i="2"/>
  <c r="AG126" i="2"/>
  <c r="AG838" i="2"/>
  <c r="AG695" i="2"/>
  <c r="AG914" i="2"/>
  <c r="AG741" i="2"/>
  <c r="AG899" i="2"/>
  <c r="AG778" i="2"/>
  <c r="AG934" i="2"/>
  <c r="AG715" i="2"/>
  <c r="AG875" i="2"/>
  <c r="AG874" i="2"/>
  <c r="AG844" i="2"/>
  <c r="AG737" i="2"/>
  <c r="AG738" i="2"/>
  <c r="AG736" i="2"/>
  <c r="AG190" i="2"/>
  <c r="AG196" i="2"/>
  <c r="AG191" i="2"/>
  <c r="AG159" i="2"/>
  <c r="AG323" i="2"/>
  <c r="AG337" i="2"/>
  <c r="AG631" i="2"/>
  <c r="AG513" i="2"/>
  <c r="AG603" i="2"/>
  <c r="AG193" i="2"/>
  <c r="AG194" i="2"/>
  <c r="AG295" i="2"/>
  <c r="AG1202" i="2"/>
  <c r="AG1200" i="2"/>
  <c r="AG1197" i="2"/>
  <c r="AG1205" i="2"/>
  <c r="AG1201" i="2"/>
  <c r="AG1198" i="2"/>
  <c r="AG1203" i="2"/>
  <c r="AG1199" i="2"/>
  <c r="AG1204" i="2"/>
  <c r="AG1087" i="2"/>
  <c r="AG1023" i="2"/>
  <c r="AG1106" i="2"/>
  <c r="AG672" i="2"/>
  <c r="AG734" i="2"/>
  <c r="AG846" i="2"/>
  <c r="AG224" i="2"/>
  <c r="AG112" i="2"/>
  <c r="AG68" i="2"/>
  <c r="AG33" i="2"/>
  <c r="AG14" i="2"/>
  <c r="AG57" i="2"/>
  <c r="AG73" i="2"/>
  <c r="AG628" i="2"/>
  <c r="AG94" i="2"/>
  <c r="AG187" i="2"/>
  <c r="AG186" i="2"/>
  <c r="AG588" i="2"/>
  <c r="AG589" i="2"/>
  <c r="AG507" i="2"/>
  <c r="AG645" i="2"/>
  <c r="AG508" i="2"/>
  <c r="AG509" i="2"/>
  <c r="AG658" i="2"/>
  <c r="AG165" i="2"/>
  <c r="AG158" i="2"/>
  <c r="AG298" i="2"/>
  <c r="AG107" i="2"/>
  <c r="AG92" i="2"/>
  <c r="AG91" i="2"/>
  <c r="AG297" i="2"/>
  <c r="AG334" i="2"/>
  <c r="AG125" i="2"/>
  <c r="AG630" i="2"/>
  <c r="AG606" i="2"/>
  <c r="AG629" i="2"/>
  <c r="AG652" i="2"/>
  <c r="AG600" i="2"/>
  <c r="AG584" i="2"/>
  <c r="AG591" i="2"/>
  <c r="AG641" i="2"/>
  <c r="AG316" i="2"/>
  <c r="AG339" i="2"/>
  <c r="AG211" i="2"/>
  <c r="AG348" i="2"/>
  <c r="AG865" i="2"/>
  <c r="AG895" i="2"/>
  <c r="AG750" i="2"/>
  <c r="AG805" i="2"/>
  <c r="AG900" i="2"/>
  <c r="AG806" i="2"/>
  <c r="AG898" i="2"/>
  <c r="AG807" i="2"/>
  <c r="AG902" i="2"/>
  <c r="AG1085" i="2"/>
  <c r="AG1084" i="2"/>
  <c r="AG1083" i="2"/>
  <c r="AG1038" i="2"/>
  <c r="AG1132" i="2"/>
  <c r="AG1133" i="2"/>
  <c r="AG961" i="2"/>
  <c r="AG963" i="2"/>
  <c r="AG962" i="2"/>
  <c r="AG1160" i="2"/>
  <c r="AG1029" i="2"/>
  <c r="AG228" i="2"/>
  <c r="AG144" i="2"/>
  <c r="AG166" i="2"/>
  <c r="AG317" i="2"/>
  <c r="AG318" i="2"/>
  <c r="AG250" i="2"/>
  <c r="AG236" i="2"/>
  <c r="AG301" i="2"/>
  <c r="AG300" i="2"/>
  <c r="AG336" i="2"/>
  <c r="AG436" i="2"/>
  <c r="AG469" i="2"/>
  <c r="AG375" i="2"/>
  <c r="AG471" i="2"/>
  <c r="AG371" i="2"/>
  <c r="AG483" i="2"/>
  <c r="AG397" i="2"/>
  <c r="AG396" i="2"/>
  <c r="AG475" i="2"/>
  <c r="AG204" i="2"/>
  <c r="AG145" i="2"/>
  <c r="AG259" i="2"/>
  <c r="AG294" i="2"/>
  <c r="AG607" i="2"/>
  <c r="AG532" i="2"/>
  <c r="AG499" i="2"/>
  <c r="AG500" i="2"/>
  <c r="AG533" i="2"/>
  <c r="AG638" i="2"/>
  <c r="AG524" i="2"/>
  <c r="AG637" i="2"/>
  <c r="AG129" i="2"/>
  <c r="AG130" i="2"/>
  <c r="AG349" i="2"/>
  <c r="AG184" i="2"/>
  <c r="AG215" i="2"/>
  <c r="AG44" i="2"/>
  <c r="AG380" i="2"/>
  <c r="AG486" i="2"/>
  <c r="AG487" i="2"/>
  <c r="AG488" i="2"/>
  <c r="AG353" i="2"/>
  <c r="AG423" i="2"/>
  <c r="AG482" i="2"/>
  <c r="AG406" i="2"/>
  <c r="AG455" i="2"/>
  <c r="AG167" i="2"/>
  <c r="AG221" i="2"/>
  <c r="AG279" i="2"/>
  <c r="AG240" i="2"/>
  <c r="AG332" i="2"/>
  <c r="AG293" i="2"/>
  <c r="AG1086" i="2"/>
  <c r="AG98" i="2"/>
  <c r="AG833" i="2"/>
  <c r="AG817" i="2"/>
  <c r="AG886" i="2"/>
  <c r="AG668" i="2"/>
  <c r="AG910" i="2"/>
  <c r="AG793" i="2"/>
  <c r="AG680" i="2"/>
  <c r="AG632" i="2"/>
  <c r="AG650" i="2"/>
  <c r="AG604" i="2"/>
  <c r="AG529" i="2"/>
  <c r="AG558" i="2"/>
  <c r="AG634" i="2"/>
  <c r="AG535" i="2"/>
  <c r="AG1060" i="2"/>
  <c r="AG983" i="2"/>
  <c r="AG1099" i="2"/>
  <c r="AG1098" i="2"/>
  <c r="AG1055" i="2"/>
  <c r="AG1159" i="2"/>
  <c r="AG972" i="2"/>
  <c r="AG966" i="2"/>
  <c r="AG434" i="2"/>
  <c r="AG372" i="2"/>
  <c r="AG424" i="2"/>
  <c r="AG108" i="2"/>
  <c r="AG1067" i="2"/>
  <c r="AG999" i="2"/>
  <c r="AG1111" i="2"/>
  <c r="AG997" i="2"/>
  <c r="AG998" i="2"/>
  <c r="AG982" i="2"/>
  <c r="AG619" i="2"/>
  <c r="AG548" i="2"/>
  <c r="AG581" i="2"/>
  <c r="AG381" i="2"/>
  <c r="AG370" i="2"/>
  <c r="AG463" i="2"/>
  <c r="AG368" i="2"/>
  <c r="AG363" i="2"/>
  <c r="AG497" i="2"/>
  <c r="AG266" i="2"/>
  <c r="AG269" i="2"/>
  <c r="AG1061" i="2"/>
  <c r="AG1147" i="2"/>
  <c r="AG1035" i="2"/>
  <c r="AG1092" i="2"/>
  <c r="AG1001" i="2"/>
  <c r="AG1135" i="2"/>
  <c r="AG954" i="2"/>
  <c r="AG956" i="2"/>
  <c r="AG1152" i="2"/>
  <c r="AG958" i="2"/>
  <c r="AG1191" i="2"/>
  <c r="AG1192" i="2"/>
  <c r="AG1186" i="2"/>
  <c r="AG1193" i="2"/>
  <c r="AG1187" i="2"/>
  <c r="AG1196" i="2"/>
  <c r="AG1184" i="2"/>
  <c r="AG1194" i="2"/>
  <c r="AG1189" i="2"/>
  <c r="AG1195" i="2"/>
  <c r="AG239" i="2"/>
  <c r="AG139" i="2"/>
  <c r="AG225" i="2"/>
  <c r="AG137" i="2"/>
  <c r="AG246" i="2"/>
  <c r="AG247" i="2"/>
  <c r="AG248" i="2"/>
  <c r="AG249" i="2"/>
  <c r="AG155" i="2"/>
  <c r="AG90" i="2"/>
  <c r="AG151" i="2"/>
  <c r="AG149" i="2"/>
  <c r="AG152" i="2"/>
  <c r="AG326" i="2"/>
  <c r="AG319" i="2"/>
  <c r="AG276" i="2"/>
  <c r="AG162" i="2"/>
  <c r="AG156" i="2"/>
  <c r="AG87" i="2"/>
  <c r="AG86" i="2"/>
  <c r="AG85" i="2"/>
  <c r="AG84" i="2"/>
  <c r="AG327" i="2"/>
  <c r="AG341" i="2"/>
  <c r="AG1064" i="2"/>
  <c r="AG990" i="2"/>
  <c r="AG1164" i="2"/>
  <c r="AG989" i="2"/>
  <c r="AG992" i="2"/>
  <c r="AG1136" i="2"/>
  <c r="AG991" i="2"/>
  <c r="AG1121" i="2"/>
  <c r="AG257" i="2"/>
  <c r="AG283" i="2"/>
  <c r="AG150" i="2"/>
  <c r="AG265" i="2"/>
  <c r="AG256" i="2"/>
  <c r="AG857" i="2"/>
  <c r="AG947" i="2"/>
  <c r="AG757" i="2"/>
  <c r="AG727" i="2"/>
  <c r="AG940" i="2"/>
  <c r="AG729" i="2"/>
  <c r="AG925" i="2"/>
  <c r="AG743" i="2"/>
  <c r="AG927" i="2"/>
  <c r="AG926" i="2"/>
  <c r="AG530" i="2"/>
  <c r="AG539" i="2"/>
  <c r="AG534" i="2"/>
  <c r="AG527" i="2"/>
  <c r="AG644" i="2"/>
  <c r="AG438" i="2"/>
  <c r="AG404" i="2"/>
  <c r="AG405" i="2"/>
  <c r="AG466" i="2"/>
  <c r="AG420" i="2"/>
  <c r="AG473" i="2"/>
  <c r="AG367" i="2"/>
  <c r="AG457" i="2"/>
  <c r="AG199" i="2"/>
  <c r="AG201" i="2"/>
  <c r="AG198" i="2"/>
  <c r="AG847" i="2"/>
  <c r="AG873" i="2"/>
  <c r="AG821" i="2"/>
  <c r="AG720" i="2"/>
  <c r="AG767" i="2"/>
  <c r="AG673" i="2"/>
  <c r="AG763" i="2"/>
  <c r="AG764" i="2"/>
  <c r="AG810" i="2"/>
  <c r="AG830" i="2"/>
  <c r="AG751" i="2"/>
  <c r="AG716" i="2"/>
  <c r="AG819" i="2"/>
  <c r="AG773" i="2"/>
  <c r="AG724" i="2"/>
  <c r="AG728" i="2"/>
  <c r="AG1070" i="2"/>
  <c r="AG975" i="2"/>
  <c r="AG1010" i="2"/>
  <c r="AG1036" i="2"/>
  <c r="AG1011" i="2"/>
  <c r="AG1012" i="2"/>
  <c r="AG1065" i="2"/>
  <c r="AG1088" i="2"/>
  <c r="AG1051" i="2"/>
  <c r="AG1162" i="2"/>
  <c r="AG973" i="2"/>
  <c r="AG1125" i="2"/>
  <c r="AG1126" i="2"/>
  <c r="AG1124" i="2"/>
  <c r="AG310" i="2"/>
  <c r="AG303" i="2"/>
  <c r="AG272" i="2"/>
  <c r="AG273" i="2"/>
  <c r="AG274" i="2"/>
  <c r="AG338" i="2"/>
  <c r="AG425" i="2"/>
  <c r="AG356" i="2"/>
  <c r="AG355" i="2"/>
  <c r="AG361" i="2"/>
  <c r="AG467" i="2"/>
  <c r="AG383" i="2"/>
  <c r="AG493" i="2"/>
  <c r="AG357" i="2"/>
  <c r="AG452" i="2"/>
  <c r="AG451" i="2"/>
  <c r="AG1063" i="2"/>
  <c r="AG993" i="2"/>
  <c r="AG974" i="2"/>
  <c r="AG994" i="2"/>
  <c r="AG1052" i="2"/>
  <c r="AG1118" i="2"/>
  <c r="AG616" i="2"/>
  <c r="AG574" i="2"/>
  <c r="AG648" i="2"/>
  <c r="AG561" i="2"/>
  <c r="AG562" i="2"/>
  <c r="AG651" i="2"/>
  <c r="AG230" i="2"/>
  <c r="AG227" i="2"/>
  <c r="AG238" i="2"/>
  <c r="AG213" i="2"/>
  <c r="AG210" i="2"/>
  <c r="AG254" i="2"/>
  <c r="AG231" i="2"/>
  <c r="AG172" i="2"/>
  <c r="AG832" i="2"/>
  <c r="AG946" i="2"/>
  <c r="AG674" i="2"/>
  <c r="AG675" i="2"/>
  <c r="AG878" i="2"/>
  <c r="AG799" i="2"/>
  <c r="AG765" i="2"/>
  <c r="AG676" i="2"/>
  <c r="AG677" i="2"/>
  <c r="AG115" i="2"/>
  <c r="AG118" i="2"/>
  <c r="AG117" i="2"/>
  <c r="AG839" i="2"/>
  <c r="AG928" i="2"/>
  <c r="AG682" i="2"/>
  <c r="AG924" i="2"/>
  <c r="AG733" i="2"/>
  <c r="AG943" i="2"/>
  <c r="AG669" i="2"/>
  <c r="AG691" i="2"/>
  <c r="AG869" i="2"/>
  <c r="AG93" i="2"/>
  <c r="AG102" i="2"/>
  <c r="AG185" i="2"/>
  <c r="AG179" i="2"/>
  <c r="AG147" i="2"/>
  <c r="AG141" i="2"/>
  <c r="AG795" i="2"/>
  <c r="AG935" i="2"/>
  <c r="AG707" i="2"/>
  <c r="AG696" i="2"/>
  <c r="AG731" i="2"/>
  <c r="AG853" i="2"/>
  <c r="AG781" i="2"/>
  <c r="AG876" i="2"/>
  <c r="AG670" i="2"/>
  <c r="AG681" i="2"/>
  <c r="AG893" i="2"/>
  <c r="AG892" i="2"/>
  <c r="AG1059" i="2"/>
  <c r="AG978" i="2"/>
  <c r="AG957" i="2"/>
  <c r="AG1131" i="2"/>
  <c r="AG952" i="2"/>
  <c r="AG980" i="2"/>
  <c r="AG981" i="2"/>
  <c r="AG1138" i="2"/>
  <c r="AG615" i="2"/>
  <c r="AG569" i="2"/>
  <c r="AG544" i="2"/>
  <c r="AG563" i="2"/>
  <c r="AG653" i="2"/>
  <c r="AG116" i="2"/>
  <c r="AG1078" i="2"/>
  <c r="AG1030" i="2"/>
  <c r="AG1117" i="2"/>
  <c r="AG1053" i="2"/>
  <c r="AG1113" i="2"/>
  <c r="AG1114" i="2"/>
  <c r="AG1037" i="2"/>
  <c r="AG1032" i="2"/>
  <c r="AG1165" i="2"/>
  <c r="AG1107" i="2"/>
  <c r="AG1108" i="2"/>
  <c r="AG1080" i="2"/>
  <c r="AG1068" i="2"/>
  <c r="AG1024" i="2"/>
  <c r="AG1109" i="2"/>
  <c r="AG1054" i="2"/>
  <c r="AG1144" i="2"/>
  <c r="AG1079" i="2"/>
  <c r="AG1044" i="2"/>
  <c r="AG960" i="2"/>
  <c r="AG1156" i="2"/>
  <c r="AG1157" i="2"/>
  <c r="AG1154" i="2"/>
  <c r="AG1155" i="2"/>
  <c r="AG1040" i="2"/>
  <c r="AG1123" i="2"/>
  <c r="AG435" i="2"/>
  <c r="AG418" i="2"/>
  <c r="AG460" i="2"/>
  <c r="AG461" i="2"/>
  <c r="AG386" i="2"/>
  <c r="AG476" i="2"/>
  <c r="AG359" i="2"/>
  <c r="AG479" i="2"/>
  <c r="AG480" i="2"/>
  <c r="AG428" i="2"/>
  <c r="AG494" i="2"/>
  <c r="AG378" i="2"/>
  <c r="AG354" i="2"/>
  <c r="AG377" i="2"/>
  <c r="AG400" i="2"/>
  <c r="AG458" i="2"/>
  <c r="AG1089" i="2"/>
  <c r="AG1027" i="2"/>
  <c r="AG1150" i="2"/>
  <c r="AG984" i="2"/>
  <c r="AG1014" i="2"/>
  <c r="AG1148" i="2"/>
  <c r="AG1149" i="2"/>
  <c r="AG252" i="2"/>
  <c r="AG222" i="2"/>
  <c r="AG154" i="2"/>
  <c r="AG99" i="2"/>
  <c r="AG866" i="2"/>
  <c r="AG759" i="2"/>
  <c r="AG945" i="2"/>
  <c r="AG941" i="2"/>
  <c r="AG700" i="2"/>
  <c r="AG735" i="2"/>
  <c r="AG690" i="2"/>
  <c r="AG692" i="2"/>
  <c r="AG693" i="2"/>
  <c r="AG755" i="2"/>
  <c r="AG936" i="2"/>
  <c r="AG820" i="2"/>
  <c r="AG877" i="2"/>
  <c r="AG307" i="2"/>
  <c r="AG429" i="2"/>
  <c r="AG492" i="2"/>
  <c r="AG390" i="2"/>
  <c r="AG416" i="2"/>
  <c r="AG474" i="2"/>
  <c r="AG394" i="2"/>
  <c r="AG481" i="2"/>
  <c r="AG411" i="2"/>
  <c r="AG462" i="2"/>
  <c r="AG290" i="2"/>
  <c r="AG291" i="2"/>
  <c r="AG268" i="2"/>
  <c r="AG285" i="2"/>
  <c r="AG286" i="2"/>
  <c r="AG328" i="2"/>
  <c r="AG320" i="2"/>
  <c r="AG299" i="2"/>
  <c r="AG242" i="2"/>
  <c r="AG243" i="2"/>
  <c r="AG306" i="2"/>
  <c r="AG106" i="2"/>
  <c r="AG1074" i="2"/>
  <c r="AG1158" i="2"/>
  <c r="AG987" i="2"/>
  <c r="AG988" i="2"/>
  <c r="AG1127" i="2"/>
  <c r="AG1013" i="2"/>
  <c r="AG955" i="2"/>
  <c r="AG627" i="2"/>
  <c r="AG592" i="2"/>
  <c r="AG502" i="2"/>
  <c r="AG579" i="2"/>
  <c r="AG511" i="2"/>
  <c r="AG80" i="2"/>
  <c r="AG81" i="2"/>
  <c r="AG856" i="2"/>
  <c r="AG858" i="2"/>
  <c r="AG859" i="2"/>
  <c r="AG704" i="2"/>
  <c r="AG705" i="2"/>
  <c r="AG679" i="2"/>
  <c r="AG768" i="2"/>
  <c r="AG687" i="2"/>
  <c r="AG512" i="2"/>
  <c r="AG593" i="2"/>
  <c r="AG594" i="2"/>
  <c r="AG595" i="2"/>
  <c r="AG510" i="2"/>
  <c r="AG597" i="2"/>
  <c r="AG855" i="2"/>
  <c r="AG880" i="2"/>
  <c r="AG766" i="2"/>
  <c r="AG918" i="2"/>
  <c r="AG825" i="2"/>
  <c r="AG826" i="2"/>
  <c r="AG823" i="2"/>
  <c r="AG83" i="2"/>
  <c r="AG146" i="2"/>
  <c r="AG96" i="2"/>
  <c r="AG97" i="2"/>
  <c r="AG845" i="2"/>
  <c r="AG721" i="2"/>
  <c r="AG730" i="2"/>
  <c r="AG717" i="2"/>
  <c r="AG718" i="2"/>
  <c r="AG719" i="2"/>
  <c r="AG608" i="2"/>
  <c r="AG565" i="2"/>
  <c r="AG573" i="2"/>
  <c r="AG655" i="2"/>
  <c r="AG654" i="2"/>
  <c r="AG599" i="2"/>
  <c r="AG350" i="2"/>
  <c r="AG352" i="2"/>
  <c r="AG343" i="2"/>
  <c r="AG345" i="2"/>
  <c r="AG351" i="2"/>
  <c r="AG344" i="2"/>
  <c r="AG346" i="2"/>
  <c r="AG124" i="2"/>
  <c r="AG82" i="2"/>
  <c r="AG831" i="2"/>
  <c r="AG923" i="2"/>
  <c r="AG922" i="2"/>
  <c r="AG760" i="2"/>
  <c r="AG761" i="2"/>
  <c r="AG740" i="2"/>
  <c r="AG797" i="2"/>
  <c r="AG671" i="2"/>
  <c r="AG309" i="2"/>
  <c r="AG340" i="2"/>
  <c r="AG281" i="2"/>
  <c r="AG292" i="2"/>
  <c r="AG611" i="2"/>
  <c r="AG610" i="2"/>
  <c r="AG566" i="2"/>
  <c r="AG556" i="2"/>
  <c r="AG582" i="2"/>
  <c r="AG571" i="2"/>
  <c r="AG1069" i="2"/>
  <c r="AG986" i="2"/>
  <c r="AG1006" i="2"/>
  <c r="AG1163" i="2"/>
  <c r="AG1004" i="2"/>
  <c r="AG1097" i="2"/>
  <c r="AG1009" i="2"/>
  <c r="AG1003" i="2"/>
  <c r="AG1095" i="2"/>
  <c r="AG1093" i="2"/>
  <c r="AG1094" i="2"/>
  <c r="AG308" i="2"/>
  <c r="AG176" i="2"/>
  <c r="AG173" i="2"/>
  <c r="AG171" i="2"/>
  <c r="AG441" i="2"/>
  <c r="AG419" i="2"/>
  <c r="AG442" i="2"/>
  <c r="AG382" i="2"/>
  <c r="AG393" i="2"/>
  <c r="AG446" i="2"/>
  <c r="AG437" i="2"/>
  <c r="AG408" i="2"/>
  <c r="AG421" i="2"/>
  <c r="AG417" i="2"/>
  <c r="AG468" i="2"/>
  <c r="AG365" i="2"/>
  <c r="AG362" i="2"/>
  <c r="AG409" i="2"/>
  <c r="AG296" i="2"/>
  <c r="AG325" i="2"/>
  <c r="AG175" i="2"/>
  <c r="AG282" i="2"/>
  <c r="AG840" i="2"/>
  <c r="AG697" i="2"/>
  <c r="AG887" i="2"/>
  <c r="AG888" i="2"/>
  <c r="AG688" i="2"/>
  <c r="AG881" i="2"/>
  <c r="AG664" i="2"/>
  <c r="AG930" i="2"/>
  <c r="AG689" i="2"/>
  <c r="AG758" i="2"/>
  <c r="AG754" i="2"/>
  <c r="AG794" i="2"/>
  <c r="AG617" i="2"/>
  <c r="AG557" i="2"/>
  <c r="AG515" i="2"/>
  <c r="AG516" i="2"/>
  <c r="AG564" i="2"/>
  <c r="AG263" i="2"/>
  <c r="AG264" i="2"/>
  <c r="AG262" i="2"/>
  <c r="AG311" i="2"/>
  <c r="AG330" i="2"/>
  <c r="AG302" i="2"/>
  <c r="AG439" i="2"/>
  <c r="AG360" i="2"/>
  <c r="AG410" i="2"/>
  <c r="AG496" i="2"/>
  <c r="AG490" i="2"/>
  <c r="AG415" i="2"/>
  <c r="AG101" i="2"/>
  <c r="AG178" i="2"/>
  <c r="AG867" i="2"/>
  <c r="AG905" i="2"/>
  <c r="AG904" i="2"/>
  <c r="AG787" i="2"/>
  <c r="AG800" i="2"/>
  <c r="AG814" i="2"/>
  <c r="AG815" i="2"/>
  <c r="AG792" i="2"/>
  <c r="AG430" i="2"/>
  <c r="AG392" i="2"/>
  <c r="AG478" i="2"/>
  <c r="AG379" i="2"/>
  <c r="AG464" i="2"/>
  <c r="AG489" i="2"/>
  <c r="AG402" i="2"/>
  <c r="AG484" i="2"/>
  <c r="AG401" i="2"/>
  <c r="AG459" i="2"/>
  <c r="AG77" i="2"/>
  <c r="AG229" i="2"/>
  <c r="AG70" i="2"/>
  <c r="AG41" i="2"/>
  <c r="AG32" i="2"/>
  <c r="AG8" i="2"/>
  <c r="AG50" i="2"/>
  <c r="AG20" i="2"/>
  <c r="AG38" i="2"/>
  <c r="AG67" i="2"/>
  <c r="AG42" i="2"/>
  <c r="AG26" i="2"/>
  <c r="AG18" i="2"/>
  <c r="AG29" i="2"/>
  <c r="AG66" i="2"/>
  <c r="AG48" i="2"/>
  <c r="AG52" i="2"/>
  <c r="AG31" i="2"/>
  <c r="AG56" i="2"/>
  <c r="AG15" i="2"/>
  <c r="AG34" i="2"/>
  <c r="AG53" i="2"/>
  <c r="AG30" i="2"/>
  <c r="AG63" i="2"/>
  <c r="AG71" i="2"/>
  <c r="AG11" i="2"/>
  <c r="AG62" i="2"/>
  <c r="AG72" i="2"/>
  <c r="AG43" i="2"/>
  <c r="AG22" i="2"/>
  <c r="AG23" i="2"/>
  <c r="AG21" i="2"/>
  <c r="AG17" i="2"/>
  <c r="AG25" i="2"/>
  <c r="AG10" i="2"/>
  <c r="AG13" i="2"/>
  <c r="AG19" i="2"/>
  <c r="AG12" i="2"/>
  <c r="AG36" i="2"/>
  <c r="AG51" i="2"/>
  <c r="AG46" i="2"/>
  <c r="AG27" i="2"/>
  <c r="AG59" i="2"/>
  <c r="AG61" i="2"/>
  <c r="AG45" i="2"/>
  <c r="AG37" i="2"/>
  <c r="AG24" i="2"/>
  <c r="AG55" i="2"/>
  <c r="AG69" i="2"/>
  <c r="AG60" i="2"/>
  <c r="AG65" i="2"/>
  <c r="AG64" i="2"/>
  <c r="AG47" i="2"/>
  <c r="AG28" i="2"/>
  <c r="AG40" i="2"/>
  <c r="AG39" i="2"/>
  <c r="AG208" i="2"/>
  <c r="AG220" i="2"/>
  <c r="AG109" i="2"/>
  <c r="AG110" i="2"/>
  <c r="AG76" i="2"/>
  <c r="AG209" i="2"/>
  <c r="AG860" i="2"/>
  <c r="AG861" i="2"/>
  <c r="AG722" i="2"/>
  <c r="AG827" i="2"/>
  <c r="AG723" i="2"/>
  <c r="AG725" i="2"/>
  <c r="AG732" i="2"/>
  <c r="AG949" i="2"/>
  <c r="AG426" i="2"/>
  <c r="AG304" i="2"/>
  <c r="AG203" i="2"/>
  <c r="AG197" i="2"/>
  <c r="AG407" i="2"/>
  <c r="AG448" i="2"/>
  <c r="AG449" i="2"/>
  <c r="AG1066" i="2"/>
  <c r="AG1015" i="2"/>
  <c r="AG1112" i="2"/>
  <c r="AG1019" i="2"/>
  <c r="AG1119" i="2"/>
  <c r="AG321" i="2"/>
  <c r="AG241" i="2"/>
  <c r="AG322" i="2"/>
  <c r="AG342" i="2"/>
  <c r="AH1081" i="2"/>
  <c r="AI1081" i="2" s="1"/>
  <c r="AH1045" i="2"/>
  <c r="AI1045" i="2" s="1"/>
  <c r="AH1046" i="2"/>
  <c r="AI1046" i="2" s="1"/>
  <c r="AH1105" i="2"/>
  <c r="AI1105" i="2" s="1"/>
  <c r="AH1026" i="2"/>
  <c r="AI1026" i="2" s="1"/>
  <c r="AH1130" i="2"/>
  <c r="AI1130" i="2" s="1"/>
  <c r="AH1129" i="2"/>
  <c r="AI1129" i="2" s="1"/>
  <c r="AH1142" i="2"/>
  <c r="AI1142" i="2" s="1"/>
  <c r="AH1140" i="2"/>
  <c r="AI1140" i="2" s="1"/>
  <c r="AH1141" i="2"/>
  <c r="AI1141" i="2" s="1"/>
  <c r="AH1075" i="2"/>
  <c r="AI1075" i="2" s="1"/>
  <c r="AH1025" i="2"/>
  <c r="AI1025" i="2" s="1"/>
  <c r="AH1115" i="2"/>
  <c r="AI1115" i="2" s="1"/>
  <c r="AH968" i="2"/>
  <c r="AI968" i="2" s="1"/>
  <c r="AH864" i="2"/>
  <c r="AI864" i="2" s="1"/>
  <c r="AH798" i="2"/>
  <c r="AI798" i="2" s="1"/>
  <c r="AH790" i="2"/>
  <c r="AI790" i="2" s="1"/>
  <c r="AH785" i="2"/>
  <c r="AI785" i="2" s="1"/>
  <c r="AH786" i="2"/>
  <c r="AI786" i="2" s="1"/>
  <c r="AH275" i="2"/>
  <c r="AI275" i="2" s="1"/>
  <c r="AH253" i="2"/>
  <c r="AI253" i="2" s="1"/>
  <c r="AH255" i="2"/>
  <c r="AI255" i="2" s="1"/>
  <c r="AH271" i="2"/>
  <c r="AI271" i="2" s="1"/>
  <c r="AH168" i="2"/>
  <c r="AI168" i="2" s="1"/>
  <c r="AH169" i="2"/>
  <c r="AI169" i="2" s="1"/>
  <c r="AH312" i="2"/>
  <c r="AI312" i="2" s="1"/>
  <c r="AH223" i="2"/>
  <c r="AI223" i="2" s="1"/>
  <c r="AH226" i="2"/>
  <c r="AI226" i="2" s="1"/>
  <c r="AH862" i="2"/>
  <c r="AI862" i="2" s="1"/>
  <c r="AH909" i="2"/>
  <c r="AI909" i="2" s="1"/>
  <c r="AH780" i="2"/>
  <c r="AI780" i="2" s="1"/>
  <c r="AH907" i="2"/>
  <c r="AI907" i="2" s="1"/>
  <c r="AH698" i="2"/>
  <c r="AI698" i="2" s="1"/>
  <c r="AH917" i="2"/>
  <c r="AI917" i="2" s="1"/>
  <c r="AH774" i="2"/>
  <c r="AI774" i="2" s="1"/>
  <c r="AH932" i="2"/>
  <c r="AI932" i="2" s="1"/>
  <c r="AH703" i="2"/>
  <c r="AI703" i="2" s="1"/>
  <c r="AH931" i="2"/>
  <c r="AI931" i="2" s="1"/>
  <c r="AH841" i="2"/>
  <c r="AI841" i="2" s="1"/>
  <c r="AH812" i="2"/>
  <c r="AI812" i="2" s="1"/>
  <c r="AH699" i="2"/>
  <c r="AI699" i="2" s="1"/>
  <c r="AH813" i="2"/>
  <c r="AI813" i="2" s="1"/>
  <c r="AH665" i="2"/>
  <c r="AI665" i="2" s="1"/>
  <c r="AH189" i="2"/>
  <c r="AI189" i="2" s="1"/>
  <c r="AH200" i="2"/>
  <c r="AI200" i="2" s="1"/>
  <c r="AH1072" i="2"/>
  <c r="AI1072" i="2" s="1"/>
  <c r="AH1073" i="2"/>
  <c r="AI1073" i="2" s="1"/>
  <c r="AH1071" i="2"/>
  <c r="AI1071" i="2" s="1"/>
  <c r="AH1100" i="2"/>
  <c r="AI1100" i="2" s="1"/>
  <c r="AH1104" i="2"/>
  <c r="AI1104" i="2" s="1"/>
  <c r="AH1101" i="2"/>
  <c r="AI1101" i="2" s="1"/>
  <c r="AH1102" i="2"/>
  <c r="AI1102" i="2" s="1"/>
  <c r="AH1103" i="2"/>
  <c r="AI1103" i="2" s="1"/>
  <c r="AH979" i="2"/>
  <c r="AI979" i="2" s="1"/>
  <c r="AH1134" i="2"/>
  <c r="AI1134" i="2" s="1"/>
  <c r="AH995" i="2"/>
  <c r="AI995" i="2" s="1"/>
  <c r="AH996" i="2"/>
  <c r="AI996" i="2" s="1"/>
  <c r="AH1091" i="2"/>
  <c r="AI1091" i="2" s="1"/>
  <c r="AH985" i="2"/>
  <c r="AI985" i="2" s="1"/>
  <c r="AH964" i="2"/>
  <c r="AI964" i="2" s="1"/>
  <c r="AH123" i="2"/>
  <c r="AI123" i="2" s="1"/>
  <c r="AH120" i="2"/>
  <c r="AI120" i="2" s="1"/>
  <c r="AH121" i="2"/>
  <c r="AI121" i="2" s="1"/>
  <c r="AH122" i="2"/>
  <c r="AI122" i="2" s="1"/>
  <c r="AH111" i="2"/>
  <c r="AI111" i="2" s="1"/>
  <c r="AH624" i="2"/>
  <c r="AI624" i="2" s="1"/>
  <c r="AH518" i="2"/>
  <c r="AI518" i="2" s="1"/>
  <c r="AH536" i="2"/>
  <c r="AI536" i="2" s="1"/>
  <c r="AH578" i="2"/>
  <c r="AI578" i="2" s="1"/>
  <c r="AH559" i="2"/>
  <c r="AI559" i="2" s="1"/>
  <c r="AH635" i="2"/>
  <c r="AI635" i="2" s="1"/>
  <c r="AH580" i="2"/>
  <c r="AI580" i="2" s="1"/>
  <c r="AH232" i="2"/>
  <c r="AI232" i="2" s="1"/>
  <c r="AH105" i="2"/>
  <c r="AI105" i="2" s="1"/>
  <c r="AH612" i="2"/>
  <c r="AI612" i="2" s="1"/>
  <c r="AH501" i="2"/>
  <c r="AI501" i="2" s="1"/>
  <c r="AH498" i="2"/>
  <c r="AI498" i="2" s="1"/>
  <c r="AH620" i="2"/>
  <c r="AI620" i="2" s="1"/>
  <c r="AH549" i="2"/>
  <c r="AI549" i="2" s="1"/>
  <c r="AH540" i="2"/>
  <c r="AI540" i="2" s="1"/>
  <c r="AH568" i="2"/>
  <c r="AI568" i="2" s="1"/>
  <c r="AH642" i="2"/>
  <c r="AI642" i="2" s="1"/>
  <c r="AH626" i="2"/>
  <c r="AI626" i="2" s="1"/>
  <c r="AH567" i="2"/>
  <c r="AI567" i="2" s="1"/>
  <c r="AH547" i="2"/>
  <c r="AI547" i="2" s="1"/>
  <c r="AH551" i="2"/>
  <c r="AI551" i="2" s="1"/>
  <c r="AH550" i="2"/>
  <c r="AI550" i="2" s="1"/>
  <c r="AH552" i="2"/>
  <c r="AI552" i="2" s="1"/>
  <c r="AH643" i="2"/>
  <c r="AI643" i="2" s="1"/>
  <c r="AH554" i="2"/>
  <c r="AI554" i="2" s="1"/>
  <c r="AH647" i="2"/>
  <c r="AI647" i="2" s="1"/>
  <c r="AH555" i="2"/>
  <c r="AI555" i="2" s="1"/>
  <c r="AH659" i="2"/>
  <c r="AI659" i="2" s="1"/>
  <c r="AH553" i="2"/>
  <c r="AI553" i="2" s="1"/>
  <c r="AH89" i="2"/>
  <c r="AI89" i="2" s="1"/>
  <c r="AH633" i="2"/>
  <c r="AI633" i="2" s="1"/>
  <c r="AH517" i="2"/>
  <c r="AI517" i="2" s="1"/>
  <c r="AH598" i="2"/>
  <c r="AI598" i="2" s="1"/>
  <c r="AH560" i="2"/>
  <c r="AI560" i="2" s="1"/>
  <c r="AH514" i="2"/>
  <c r="AI514" i="2" s="1"/>
  <c r="AH192" i="2"/>
  <c r="AI192" i="2" s="1"/>
  <c r="AH245" i="2"/>
  <c r="AI245" i="2" s="1"/>
  <c r="AH127" i="2"/>
  <c r="AI127" i="2" s="1"/>
  <c r="AH75" i="2"/>
  <c r="AI75" i="2" s="1"/>
  <c r="AH157" i="2"/>
  <c r="AI157" i="2" s="1"/>
  <c r="AH1090" i="2"/>
  <c r="AI1090" i="2" s="1"/>
  <c r="AH1042" i="2"/>
  <c r="AI1042" i="2" s="1"/>
  <c r="AH1166" i="2"/>
  <c r="AI1166" i="2" s="1"/>
  <c r="AH1167" i="2"/>
  <c r="AI1167" i="2" s="1"/>
  <c r="AH1033" i="2"/>
  <c r="AI1033" i="2" s="1"/>
  <c r="AH1008" i="2"/>
  <c r="AI1008" i="2" s="1"/>
  <c r="AH1039" i="2"/>
  <c r="AI1039" i="2" s="1"/>
  <c r="AH1034" i="2"/>
  <c r="AI1034" i="2" s="1"/>
  <c r="AH1137" i="2"/>
  <c r="AI1137" i="2" s="1"/>
  <c r="AH233" i="2"/>
  <c r="AI233" i="2" s="1"/>
  <c r="AH234" i="2"/>
  <c r="AI234" i="2" s="1"/>
  <c r="AH235" i="2"/>
  <c r="AI235" i="2" s="1"/>
  <c r="AH852" i="2"/>
  <c r="AI852" i="2" s="1"/>
  <c r="AH849" i="2"/>
  <c r="AI849" i="2" s="1"/>
  <c r="AH929" i="2"/>
  <c r="AI929" i="2" s="1"/>
  <c r="AH710" i="2"/>
  <c r="AI710" i="2" s="1"/>
  <c r="AH896" i="2"/>
  <c r="AI896" i="2" s="1"/>
  <c r="AH772" i="2"/>
  <c r="AI772" i="2" s="1"/>
  <c r="AH775" i="2"/>
  <c r="AI775" i="2" s="1"/>
  <c r="AH714" i="2"/>
  <c r="AI714" i="2" s="1"/>
  <c r="AH919" i="2"/>
  <c r="AI919" i="2" s="1"/>
  <c r="AH683" i="2"/>
  <c r="AI683" i="2" s="1"/>
  <c r="AH897" i="2"/>
  <c r="AI897" i="2" s="1"/>
  <c r="AH661" i="2"/>
  <c r="AI661" i="2" s="1"/>
  <c r="AH749" i="2"/>
  <c r="AI749" i="2" s="1"/>
  <c r="AH912" i="2"/>
  <c r="AI912" i="2" s="1"/>
  <c r="AH753" i="2"/>
  <c r="AI753" i="2" s="1"/>
  <c r="AH879" i="2"/>
  <c r="AI879" i="2" s="1"/>
  <c r="AH791" i="2"/>
  <c r="AI791" i="2" s="1"/>
  <c r="AH788" i="2"/>
  <c r="AI788" i="2" s="1"/>
  <c r="AH142" i="2"/>
  <c r="AI142" i="2" s="1"/>
  <c r="AH237" i="2"/>
  <c r="AI237" i="2" s="1"/>
  <c r="AH1058" i="2"/>
  <c r="AI1058" i="2" s="1"/>
  <c r="AH1062" i="2"/>
  <c r="AI1062" i="2" s="1"/>
  <c r="AH977" i="2"/>
  <c r="AI977" i="2" s="1"/>
  <c r="AH1151" i="2"/>
  <c r="AI1151" i="2" s="1"/>
  <c r="AH951" i="2"/>
  <c r="AI951" i="2" s="1"/>
  <c r="AH969" i="2"/>
  <c r="AI969" i="2" s="1"/>
  <c r="AH967" i="2"/>
  <c r="AI967" i="2" s="1"/>
  <c r="AH1021" i="2"/>
  <c r="AI1021" i="2" s="1"/>
  <c r="AH1022" i="2"/>
  <c r="AI1022" i="2" s="1"/>
  <c r="AH970" i="2"/>
  <c r="AI970" i="2" s="1"/>
  <c r="AH965" i="2"/>
  <c r="AI965" i="2" s="1"/>
  <c r="AH590" i="2"/>
  <c r="AI590" i="2" s="1"/>
  <c r="AH505" i="2"/>
  <c r="AI505" i="2" s="1"/>
  <c r="AH504" i="2"/>
  <c r="AI504" i="2" s="1"/>
  <c r="AH503" i="2"/>
  <c r="AI503" i="2" s="1"/>
  <c r="AH649" i="2"/>
  <c r="AI649" i="2" s="1"/>
  <c r="AH570" i="2"/>
  <c r="AI570" i="2" s="1"/>
  <c r="AH636" i="2"/>
  <c r="AI636" i="2" s="1"/>
  <c r="AH140" i="2"/>
  <c r="AI140" i="2" s="1"/>
  <c r="AH313" i="2"/>
  <c r="AI313" i="2" s="1"/>
  <c r="AH314" i="2"/>
  <c r="AI314" i="2" s="1"/>
  <c r="AH324" i="2"/>
  <c r="AI324" i="2" s="1"/>
  <c r="AH333" i="2"/>
  <c r="AI333" i="2" s="1"/>
  <c r="AH305" i="2"/>
  <c r="AI305" i="2" s="1"/>
  <c r="AH331" i="2"/>
  <c r="AI331" i="2" s="1"/>
  <c r="AH621" i="2"/>
  <c r="AI621" i="2" s="1"/>
  <c r="AH519" i="2"/>
  <c r="AI519" i="2" s="1"/>
  <c r="AH537" i="2"/>
  <c r="AI537" i="2" s="1"/>
  <c r="AH520" i="2"/>
  <c r="AI520" i="2" s="1"/>
  <c r="AH646" i="2"/>
  <c r="AI646" i="2" s="1"/>
  <c r="AH596" i="2"/>
  <c r="AI596" i="2" s="1"/>
  <c r="AH660" i="2"/>
  <c r="AI660" i="2" s="1"/>
  <c r="AH543" i="2"/>
  <c r="AI543" i="2" s="1"/>
  <c r="AH78" i="2"/>
  <c r="AI78" i="2" s="1"/>
  <c r="AH35" i="2"/>
  <c r="AI35" i="2" s="1"/>
  <c r="AH49" i="2"/>
  <c r="AI49" i="2" s="1"/>
  <c r="AH7" i="2"/>
  <c r="AI7" i="2" s="1"/>
  <c r="AH58" i="2"/>
  <c r="AI58" i="2" s="1"/>
  <c r="AH214" i="2"/>
  <c r="AI214" i="2" s="1"/>
  <c r="AH329" i="2"/>
  <c r="AI329" i="2" s="1"/>
  <c r="AH335" i="2"/>
  <c r="AI335" i="2" s="1"/>
  <c r="AH1076" i="2"/>
  <c r="AI1076" i="2" s="1"/>
  <c r="AH1031" i="2"/>
  <c r="AI1031" i="2" s="1"/>
  <c r="AH1146" i="2"/>
  <c r="AI1146" i="2" s="1"/>
  <c r="AH1041" i="2"/>
  <c r="AI1041" i="2" s="1"/>
  <c r="AH834" i="2"/>
  <c r="AI834" i="2" s="1"/>
  <c r="AH685" i="2"/>
  <c r="AI685" i="2" s="1"/>
  <c r="AH911" i="2"/>
  <c r="AI911" i="2" s="1"/>
  <c r="AH686" i="2"/>
  <c r="AI686" i="2" s="1"/>
  <c r="AH882" i="2"/>
  <c r="AI882" i="2" s="1"/>
  <c r="AH706" i="2"/>
  <c r="AI706" i="2" s="1"/>
  <c r="AH752" i="2"/>
  <c r="AI752" i="2" s="1"/>
  <c r="AH883" i="2"/>
  <c r="AI883" i="2" s="1"/>
  <c r="AH884" i="2"/>
  <c r="AI884" i="2" s="1"/>
  <c r="AH260" i="2"/>
  <c r="AI260" i="2" s="1"/>
  <c r="AH261" i="2"/>
  <c r="AI261" i="2" s="1"/>
  <c r="AH431" i="2"/>
  <c r="AI431" i="2" s="1"/>
  <c r="AH384" i="2"/>
  <c r="AI384" i="2" s="1"/>
  <c r="AH491" i="2"/>
  <c r="AI491" i="2" s="1"/>
  <c r="AH395" i="2"/>
  <c r="AI395" i="2" s="1"/>
  <c r="AH472" i="2"/>
  <c r="AI472" i="2" s="1"/>
  <c r="AH398" i="2"/>
  <c r="AI398" i="2" s="1"/>
  <c r="AH453" i="2"/>
  <c r="AI453" i="2" s="1"/>
  <c r="AH391" i="2"/>
  <c r="AI391" i="2" s="1"/>
  <c r="AH138" i="2"/>
  <c r="AI138" i="2" s="1"/>
  <c r="AH267" i="2"/>
  <c r="AI267" i="2" s="1"/>
  <c r="AH605" i="2"/>
  <c r="AI605" i="2" s="1"/>
  <c r="AH586" i="2"/>
  <c r="AI586" i="2" s="1"/>
  <c r="AH587" i="2"/>
  <c r="AI587" i="2" s="1"/>
  <c r="AH585" i="2"/>
  <c r="AI585" i="2" s="1"/>
  <c r="AH572" i="2"/>
  <c r="AI572" i="2" s="1"/>
  <c r="AH575" i="2"/>
  <c r="AI575" i="2" s="1"/>
  <c r="AH601" i="2"/>
  <c r="AI601" i="2" s="1"/>
  <c r="AH153" i="2"/>
  <c r="AI153" i="2" s="1"/>
  <c r="AH347" i="2"/>
  <c r="AI347" i="2" s="1"/>
  <c r="AH1183" i="2"/>
  <c r="AI1183" i="2" s="1"/>
  <c r="AH205" i="2"/>
  <c r="AI205" i="2" s="1"/>
  <c r="AH385" i="2"/>
  <c r="AI385" i="2" s="1"/>
  <c r="AH364" i="2"/>
  <c r="AI364" i="2" s="1"/>
  <c r="AH495" i="2"/>
  <c r="AI495" i="2" s="1"/>
  <c r="AH414" i="2"/>
  <c r="AI414" i="2" s="1"/>
  <c r="AH465" i="2"/>
  <c r="AI465" i="2" s="1"/>
  <c r="AH358" i="2"/>
  <c r="AI358" i="2" s="1"/>
  <c r="AH456" i="2"/>
  <c r="AI456" i="2" s="1"/>
  <c r="AH219" i="2"/>
  <c r="AI219" i="2" s="1"/>
  <c r="AH440" i="2"/>
  <c r="AI440" i="2" s="1"/>
  <c r="AH104" i="2"/>
  <c r="AI104" i="2" s="1"/>
  <c r="AH133" i="2"/>
  <c r="AI133" i="2" s="1"/>
  <c r="AH88" i="2"/>
  <c r="AI88" i="2" s="1"/>
  <c r="AH863" i="2"/>
  <c r="AI863" i="2" s="1"/>
  <c r="AH868" i="2"/>
  <c r="AI868" i="2" s="1"/>
  <c r="AH769" i="2"/>
  <c r="AI769" i="2" s="1"/>
  <c r="AH771" i="2"/>
  <c r="AI771" i="2" s="1"/>
  <c r="AH770" i="2"/>
  <c r="AI770" i="2" s="1"/>
  <c r="AH824" i="2"/>
  <c r="AI824" i="2" s="1"/>
  <c r="AH822" i="2"/>
  <c r="AI822" i="2" s="1"/>
  <c r="AH937" i="2"/>
  <c r="AI937" i="2" s="1"/>
  <c r="AH818" i="2"/>
  <c r="AI818" i="2" s="1"/>
  <c r="AH177" i="2"/>
  <c r="AI177" i="2" s="1"/>
  <c r="AH218" i="2"/>
  <c r="AI218" i="2" s="1"/>
  <c r="AH216" i="2"/>
  <c r="AI216" i="2" s="1"/>
  <c r="AH212" i="2"/>
  <c r="AI212" i="2" s="1"/>
  <c r="AH135" i="2"/>
  <c r="AI135" i="2" s="1"/>
  <c r="AH136" i="2"/>
  <c r="AI136" i="2" s="1"/>
  <c r="AH842" i="2"/>
  <c r="AI842" i="2" s="1"/>
  <c r="AH885" i="2"/>
  <c r="AI885" i="2" s="1"/>
  <c r="AH756" i="2"/>
  <c r="AI756" i="2" s="1"/>
  <c r="AH921" i="2"/>
  <c r="AI921" i="2" s="1"/>
  <c r="AH809" i="2"/>
  <c r="AI809" i="2" s="1"/>
  <c r="AH796" i="2"/>
  <c r="AI796" i="2" s="1"/>
  <c r="AH776" i="2"/>
  <c r="AI776" i="2" s="1"/>
  <c r="AH948" i="2"/>
  <c r="AI948" i="2" s="1"/>
  <c r="AH745" i="2"/>
  <c r="AI745" i="2" s="1"/>
  <c r="AH746" i="2"/>
  <c r="AI746" i="2" s="1"/>
  <c r="AH747" i="2"/>
  <c r="AI747" i="2" s="1"/>
  <c r="AH828" i="2"/>
  <c r="AI828" i="2" s="1"/>
  <c r="AH614" i="2"/>
  <c r="AI614" i="2" s="1"/>
  <c r="AH525" i="2"/>
  <c r="AI525" i="2" s="1"/>
  <c r="AH521" i="2"/>
  <c r="AI521" i="2" s="1"/>
  <c r="AH522" i="2"/>
  <c r="AI522" i="2" s="1"/>
  <c r="AH657" i="2"/>
  <c r="AI657" i="2" s="1"/>
  <c r="AH656" i="2"/>
  <c r="AI656" i="2" s="1"/>
  <c r="AH506" i="2"/>
  <c r="AI506" i="2" s="1"/>
  <c r="AH639" i="2"/>
  <c r="AI639" i="2" s="1"/>
  <c r="AH523" i="2"/>
  <c r="AI523" i="2" s="1"/>
  <c r="AH432" i="2"/>
  <c r="AI432" i="2" s="1"/>
  <c r="AH412" i="2"/>
  <c r="AI412" i="2" s="1"/>
  <c r="AH470" i="2"/>
  <c r="AI470" i="2" s="1"/>
  <c r="AH389" i="2"/>
  <c r="AI389" i="2" s="1"/>
  <c r="AH454" i="2"/>
  <c r="AI454" i="2" s="1"/>
  <c r="AH399" i="2"/>
  <c r="AI399" i="2" s="1"/>
  <c r="AH450" i="2"/>
  <c r="AI450" i="2" s="1"/>
  <c r="AH1175" i="2"/>
  <c r="AI1175" i="2" s="1"/>
  <c r="AH1174" i="2"/>
  <c r="AI1174" i="2" s="1"/>
  <c r="AH1182" i="2"/>
  <c r="AI1182" i="2" s="1"/>
  <c r="AH1179" i="2"/>
  <c r="AI1179" i="2" s="1"/>
  <c r="AH1180" i="2"/>
  <c r="AI1180" i="2" s="1"/>
  <c r="AH1178" i="2"/>
  <c r="AI1178" i="2" s="1"/>
  <c r="AH1181" i="2"/>
  <c r="AI1181" i="2" s="1"/>
  <c r="AH1173" i="2"/>
  <c r="AI1173" i="2" s="1"/>
  <c r="AH1176" i="2"/>
  <c r="AI1176" i="2" s="1"/>
  <c r="AH1177" i="2"/>
  <c r="AI1177" i="2" s="1"/>
  <c r="AH1172" i="2"/>
  <c r="AI1172" i="2" s="1"/>
  <c r="AH843" i="2"/>
  <c r="AI843" i="2" s="1"/>
  <c r="AH933" i="2"/>
  <c r="AI933" i="2" s="1"/>
  <c r="AH816" i="2"/>
  <c r="AI816" i="2" s="1"/>
  <c r="AH894" i="2"/>
  <c r="AI894" i="2" s="1"/>
  <c r="AH801" i="2"/>
  <c r="AI801" i="2" s="1"/>
  <c r="AH802" i="2"/>
  <c r="AI802" i="2" s="1"/>
  <c r="AH803" i="2"/>
  <c r="AI803" i="2" s="1"/>
  <c r="AH944" i="2"/>
  <c r="AI944" i="2" s="1"/>
  <c r="AH942" i="2"/>
  <c r="AI942" i="2" s="1"/>
  <c r="AH666" i="2"/>
  <c r="AI666" i="2" s="1"/>
  <c r="AH950" i="2"/>
  <c r="AI950" i="2" s="1"/>
  <c r="AH662" i="2"/>
  <c r="AI662" i="2" s="1"/>
  <c r="AH663" i="2"/>
  <c r="AI663" i="2" s="1"/>
  <c r="AH161" i="2"/>
  <c r="AI161" i="2" s="1"/>
  <c r="AH850" i="2"/>
  <c r="AI850" i="2" s="1"/>
  <c r="AH915" i="2"/>
  <c r="AI915" i="2" s="1"/>
  <c r="AH739" i="2"/>
  <c r="AI739" i="2" s="1"/>
  <c r="AH920" i="2"/>
  <c r="AI920" i="2" s="1"/>
  <c r="AH709" i="2"/>
  <c r="AI709" i="2" s="1"/>
  <c r="AH711" i="2"/>
  <c r="AI711" i="2" s="1"/>
  <c r="AH784" i="2"/>
  <c r="AI784" i="2" s="1"/>
  <c r="AH916" i="2"/>
  <c r="AI916" i="2" s="1"/>
  <c r="AH712" i="2"/>
  <c r="AI712" i="2" s="1"/>
  <c r="AH777" i="2"/>
  <c r="AI777" i="2" s="1"/>
  <c r="AH427" i="2"/>
  <c r="AI427" i="2" s="1"/>
  <c r="AH413" i="2"/>
  <c r="AI413" i="2" s="1"/>
  <c r="AH403" i="2"/>
  <c r="AI403" i="2" s="1"/>
  <c r="AH447" i="2"/>
  <c r="AI447" i="2" s="1"/>
  <c r="AH422" i="2"/>
  <c r="AI422" i="2" s="1"/>
  <c r="AH477" i="2"/>
  <c r="AI477" i="2" s="1"/>
  <c r="AH374" i="2"/>
  <c r="AI374" i="2" s="1"/>
  <c r="AH366" i="2"/>
  <c r="AI366" i="2" s="1"/>
  <c r="AH443" i="2"/>
  <c r="AI443" i="2" s="1"/>
  <c r="AH188" i="2"/>
  <c r="AI188" i="2" s="1"/>
  <c r="AH195" i="2"/>
  <c r="AI195" i="2" s="1"/>
  <c r="AH207" i="2"/>
  <c r="AI207" i="2" s="1"/>
  <c r="AH119" i="2"/>
  <c r="AI119" i="2" s="1"/>
  <c r="AH289" i="2"/>
  <c r="AI289" i="2" s="1"/>
  <c r="AH131" i="2"/>
  <c r="AI131" i="2" s="1"/>
  <c r="AH202" i="2"/>
  <c r="AI202" i="2" s="1"/>
  <c r="AH251" i="2"/>
  <c r="AI251" i="2" s="1"/>
  <c r="AH270" i="2"/>
  <c r="AI270" i="2" s="1"/>
  <c r="AH128" i="2"/>
  <c r="AI128" i="2" s="1"/>
  <c r="AH1057" i="2"/>
  <c r="AI1057" i="2" s="1"/>
  <c r="AH1007" i="2"/>
  <c r="AI1007" i="2" s="1"/>
  <c r="AH1128" i="2"/>
  <c r="AI1128" i="2" s="1"/>
  <c r="AH1020" i="2"/>
  <c r="AI1020" i="2" s="1"/>
  <c r="AH1049" i="2"/>
  <c r="AI1049" i="2" s="1"/>
  <c r="AH1056" i="2"/>
  <c r="AI1056" i="2" s="1"/>
  <c r="AH1122" i="2"/>
  <c r="AI1122" i="2" s="1"/>
  <c r="AH284" i="2"/>
  <c r="AI284" i="2" s="1"/>
  <c r="AH16" i="2"/>
  <c r="AI16" i="2" s="1"/>
  <c r="AH9" i="2"/>
  <c r="AI9" i="2" s="1"/>
  <c r="AH54" i="2"/>
  <c r="AI54" i="2" s="1"/>
  <c r="AH613" i="2"/>
  <c r="AI613" i="2" s="1"/>
  <c r="AH528" i="2"/>
  <c r="AI528" i="2" s="1"/>
  <c r="AH609" i="2"/>
  <c r="AI609" i="2" s="1"/>
  <c r="AH526" i="2"/>
  <c r="AI526" i="2" s="1"/>
  <c r="AH538" i="2"/>
  <c r="AI538" i="2" s="1"/>
  <c r="AH576" i="2"/>
  <c r="AI576" i="2" s="1"/>
  <c r="AH531" i="2"/>
  <c r="AI531" i="2" s="1"/>
  <c r="AH1190" i="2"/>
  <c r="AI1190" i="2" s="1"/>
  <c r="AH1188" i="2"/>
  <c r="AI1188" i="2" s="1"/>
  <c r="AH1185" i="2"/>
  <c r="AI1185" i="2" s="1"/>
  <c r="AH851" i="2"/>
  <c r="AI851" i="2" s="1"/>
  <c r="AH891" i="2"/>
  <c r="AI891" i="2" s="1"/>
  <c r="AH783" i="2"/>
  <c r="AI783" i="2" s="1"/>
  <c r="AH908" i="2"/>
  <c r="AI908" i="2" s="1"/>
  <c r="AH762" i="2"/>
  <c r="AI762" i="2" s="1"/>
  <c r="AH872" i="2"/>
  <c r="AI872" i="2" s="1"/>
  <c r="AH870" i="2"/>
  <c r="AI870" i="2" s="1"/>
  <c r="AH871" i="2"/>
  <c r="AI871" i="2" s="1"/>
  <c r="AH713" i="2"/>
  <c r="AI713" i="2" s="1"/>
  <c r="AH789" i="2"/>
  <c r="AI789" i="2" s="1"/>
  <c r="AH667" i="2"/>
  <c r="AI667" i="2" s="1"/>
  <c r="AH939" i="2"/>
  <c r="AI939" i="2" s="1"/>
  <c r="AH938" i="2"/>
  <c r="AI938" i="2" s="1"/>
  <c r="AH1077" i="2"/>
  <c r="AI1077" i="2" s="1"/>
  <c r="AH1005" i="2"/>
  <c r="AI1005" i="2" s="1"/>
  <c r="AH1168" i="2"/>
  <c r="AI1168" i="2" s="1"/>
  <c r="AH1171" i="2"/>
  <c r="AI1171" i="2" s="1"/>
  <c r="AH1170" i="2"/>
  <c r="AI1170" i="2" s="1"/>
  <c r="AH1028" i="2"/>
  <c r="AI1028" i="2" s="1"/>
  <c r="AH953" i="2"/>
  <c r="AI953" i="2" s="1"/>
  <c r="AH1143" i="2"/>
  <c r="AI1143" i="2" s="1"/>
  <c r="AH837" i="2"/>
  <c r="AI837" i="2" s="1"/>
  <c r="AH702" i="2"/>
  <c r="AI702" i="2" s="1"/>
  <c r="AH701" i="2"/>
  <c r="AI701" i="2" s="1"/>
  <c r="AH545" i="2"/>
  <c r="AI545" i="2" s="1"/>
  <c r="AH546" i="2"/>
  <c r="AI546" i="2" s="1"/>
  <c r="AH623" i="2"/>
  <c r="AI623" i="2" s="1"/>
  <c r="AH217" i="2"/>
  <c r="AI217" i="2" s="1"/>
  <c r="AH625" i="2"/>
  <c r="AI625" i="2" s="1"/>
  <c r="AH583" i="2"/>
  <c r="AI583" i="2" s="1"/>
  <c r="AH602" i="2"/>
  <c r="AI602" i="2" s="1"/>
  <c r="AH640" i="2"/>
  <c r="AI640" i="2" s="1"/>
  <c r="AH577" i="2"/>
  <c r="AI577" i="2" s="1"/>
  <c r="AH1050" i="2"/>
  <c r="AI1050" i="2" s="1"/>
  <c r="AH959" i="2"/>
  <c r="AI959" i="2" s="1"/>
  <c r="AH1116" i="2"/>
  <c r="AI1116" i="2" s="1"/>
  <c r="AH1043" i="2"/>
  <c r="AI1043" i="2" s="1"/>
  <c r="AH971" i="2"/>
  <c r="AI971" i="2" s="1"/>
  <c r="AH1153" i="2"/>
  <c r="AI1153" i="2" s="1"/>
  <c r="AH1082" i="2"/>
  <c r="AI1082" i="2" s="1"/>
  <c r="AH181" i="2"/>
  <c r="AI181" i="2" s="1"/>
  <c r="AH182" i="2"/>
  <c r="AI182" i="2" s="1"/>
  <c r="AH103" i="2"/>
  <c r="AI103" i="2" s="1"/>
  <c r="AH277" i="2"/>
  <c r="AI277" i="2" s="1"/>
  <c r="AH278" i="2"/>
  <c r="AI278" i="2" s="1"/>
  <c r="AH95" i="2"/>
  <c r="AI95" i="2" s="1"/>
  <c r="AH854" i="2"/>
  <c r="AI854" i="2" s="1"/>
  <c r="AH708" i="2"/>
  <c r="AI708" i="2" s="1"/>
  <c r="AH782" i="2"/>
  <c r="AI782" i="2" s="1"/>
  <c r="AH913" i="2"/>
  <c r="AI913" i="2" s="1"/>
  <c r="AH742" i="2"/>
  <c r="AI742" i="2" s="1"/>
  <c r="AH744" i="2"/>
  <c r="AI744" i="2" s="1"/>
  <c r="AH890" i="2"/>
  <c r="AI890" i="2" s="1"/>
  <c r="AH889" i="2"/>
  <c r="AI889" i="2" s="1"/>
  <c r="AH180" i="2"/>
  <c r="AI180" i="2" s="1"/>
  <c r="AH618" i="2"/>
  <c r="AI618" i="2" s="1"/>
  <c r="AH541" i="2"/>
  <c r="AI541" i="2" s="1"/>
  <c r="AH542" i="2"/>
  <c r="AI542" i="2" s="1"/>
  <c r="AH183" i="2"/>
  <c r="AI183" i="2" s="1"/>
  <c r="AH258" i="2"/>
  <c r="AI258" i="2" s="1"/>
  <c r="AH164" i="2"/>
  <c r="AI164" i="2" s="1"/>
  <c r="AH170" i="2"/>
  <c r="AI170" i="2" s="1"/>
  <c r="AH114" i="2"/>
  <c r="AI114" i="2" s="1"/>
  <c r="AH113" i="2"/>
  <c r="AI113" i="2" s="1"/>
  <c r="AH804" i="2"/>
  <c r="AI804" i="2" s="1"/>
  <c r="AH206" i="2"/>
  <c r="AI206" i="2" s="1"/>
  <c r="AH143" i="2"/>
  <c r="AI143" i="2" s="1"/>
  <c r="AH148" i="2"/>
  <c r="AI148" i="2" s="1"/>
  <c r="AH163" i="2"/>
  <c r="AI163" i="2" s="1"/>
  <c r="AH160" i="2"/>
  <c r="AI160" i="2" s="1"/>
  <c r="AH1047" i="2"/>
  <c r="AI1047" i="2" s="1"/>
  <c r="AH1120" i="2"/>
  <c r="AI1120" i="2" s="1"/>
  <c r="AH1048" i="2"/>
  <c r="AI1048" i="2" s="1"/>
  <c r="AH1169" i="2"/>
  <c r="AI1169" i="2" s="1"/>
  <c r="AH1017" i="2"/>
  <c r="AI1017" i="2" s="1"/>
  <c r="AH1161" i="2"/>
  <c r="AI1161" i="2" s="1"/>
  <c r="AH1018" i="2"/>
  <c r="AI1018" i="2" s="1"/>
  <c r="AH433" i="2"/>
  <c r="AI433" i="2" s="1"/>
  <c r="AH376" i="2"/>
  <c r="AI376" i="2" s="1"/>
  <c r="AH388" i="2"/>
  <c r="AI388" i="2" s="1"/>
  <c r="AH485" i="2"/>
  <c r="AI485" i="2" s="1"/>
  <c r="AH387" i="2"/>
  <c r="AI387" i="2" s="1"/>
  <c r="AH369" i="2"/>
  <c r="AI369" i="2" s="1"/>
  <c r="AH445" i="2"/>
  <c r="AI445" i="2" s="1"/>
  <c r="AH373" i="2"/>
  <c r="AI373" i="2" s="1"/>
  <c r="AH444" i="2"/>
  <c r="AI444" i="2" s="1"/>
  <c r="AH79" i="2"/>
  <c r="AI79" i="2" s="1"/>
  <c r="AH622" i="2"/>
  <c r="AI622" i="2" s="1"/>
  <c r="AH976" i="2"/>
  <c r="AI976" i="2" s="1"/>
  <c r="AH1110" i="2"/>
  <c r="AI1110" i="2" s="1"/>
  <c r="AH1016" i="2"/>
  <c r="AI1016" i="2" s="1"/>
  <c r="AH1096" i="2"/>
  <c r="AI1096" i="2" s="1"/>
  <c r="AH1002" i="2"/>
  <c r="AI1002" i="2" s="1"/>
  <c r="AH1145" i="2"/>
  <c r="AI1145" i="2" s="1"/>
  <c r="AH1000" i="2"/>
  <c r="AI1000" i="2" s="1"/>
  <c r="AH1139" i="2"/>
  <c r="AI1139" i="2" s="1"/>
  <c r="AH132" i="2"/>
  <c r="AI132" i="2" s="1"/>
  <c r="AH134" i="2"/>
  <c r="AI134" i="2" s="1"/>
  <c r="AH315" i="2"/>
  <c r="AI315" i="2" s="1"/>
  <c r="AH174" i="2"/>
  <c r="AI174" i="2" s="1"/>
  <c r="AH835" i="2"/>
  <c r="AI835" i="2" s="1"/>
  <c r="AH829" i="2"/>
  <c r="AI829" i="2" s="1"/>
  <c r="AH903" i="2"/>
  <c r="AI903" i="2" s="1"/>
  <c r="AH808" i="2"/>
  <c r="AI808" i="2" s="1"/>
  <c r="AH684" i="2"/>
  <c r="AI684" i="2" s="1"/>
  <c r="AH901" i="2"/>
  <c r="AI901" i="2" s="1"/>
  <c r="AH811" i="2"/>
  <c r="AI811" i="2" s="1"/>
  <c r="AH836" i="2"/>
  <c r="AI836" i="2" s="1"/>
  <c r="AH244" i="2"/>
  <c r="AI244" i="2" s="1"/>
  <c r="AH100" i="2"/>
  <c r="AI100" i="2" s="1"/>
  <c r="AH848" i="2"/>
  <c r="AI848" i="2" s="1"/>
  <c r="AH779" i="2"/>
  <c r="AI779" i="2" s="1"/>
  <c r="AH906" i="2"/>
  <c r="AI906" i="2" s="1"/>
  <c r="AH678" i="2"/>
  <c r="AI678" i="2" s="1"/>
  <c r="AH694" i="2"/>
  <c r="AI694" i="2" s="1"/>
  <c r="AH726" i="2"/>
  <c r="AI726" i="2" s="1"/>
  <c r="AH748" i="2"/>
  <c r="AI748" i="2" s="1"/>
  <c r="AH74" i="2"/>
  <c r="AI74" i="2" s="1"/>
  <c r="AH288" i="2"/>
  <c r="AI288" i="2" s="1"/>
  <c r="AH280" i="2"/>
  <c r="AI280" i="2" s="1"/>
  <c r="AH287" i="2"/>
  <c r="AI287" i="2" s="1"/>
  <c r="AH126" i="2"/>
  <c r="AI126" i="2" s="1"/>
  <c r="AH838" i="2"/>
  <c r="AI838" i="2" s="1"/>
  <c r="AH695" i="2"/>
  <c r="AI695" i="2" s="1"/>
  <c r="AH914" i="2"/>
  <c r="AI914" i="2" s="1"/>
  <c r="AH741" i="2"/>
  <c r="AI741" i="2" s="1"/>
  <c r="AH899" i="2"/>
  <c r="AI899" i="2" s="1"/>
  <c r="AH778" i="2"/>
  <c r="AI778" i="2" s="1"/>
  <c r="AH934" i="2"/>
  <c r="AI934" i="2" s="1"/>
  <c r="AH715" i="2"/>
  <c r="AI715" i="2" s="1"/>
  <c r="AH875" i="2"/>
  <c r="AI875" i="2" s="1"/>
  <c r="AH874" i="2"/>
  <c r="AI874" i="2" s="1"/>
  <c r="AH844" i="2"/>
  <c r="AI844" i="2" s="1"/>
  <c r="AH737" i="2"/>
  <c r="AI737" i="2" s="1"/>
  <c r="AH738" i="2"/>
  <c r="AI738" i="2" s="1"/>
  <c r="AH736" i="2"/>
  <c r="AI736" i="2" s="1"/>
  <c r="AH190" i="2"/>
  <c r="AI190" i="2" s="1"/>
  <c r="AH196" i="2"/>
  <c r="AI196" i="2" s="1"/>
  <c r="AH191" i="2"/>
  <c r="AI191" i="2" s="1"/>
  <c r="AH159" i="2"/>
  <c r="AI159" i="2" s="1"/>
  <c r="AH323" i="2"/>
  <c r="AI323" i="2" s="1"/>
  <c r="AH337" i="2"/>
  <c r="AI337" i="2" s="1"/>
  <c r="AH631" i="2"/>
  <c r="AI631" i="2" s="1"/>
  <c r="AH513" i="2"/>
  <c r="AI513" i="2" s="1"/>
  <c r="AH603" i="2"/>
  <c r="AI603" i="2" s="1"/>
  <c r="AH193" i="2"/>
  <c r="AI193" i="2" s="1"/>
  <c r="AH194" i="2"/>
  <c r="AI194" i="2" s="1"/>
  <c r="AH295" i="2"/>
  <c r="AI295" i="2" s="1"/>
  <c r="AH1202" i="2"/>
  <c r="AI1202" i="2" s="1"/>
  <c r="AH1200" i="2"/>
  <c r="AI1200" i="2" s="1"/>
  <c r="AH1197" i="2"/>
  <c r="AI1197" i="2" s="1"/>
  <c r="AH1205" i="2"/>
  <c r="AI1205" i="2" s="1"/>
  <c r="AH1201" i="2"/>
  <c r="AI1201" i="2" s="1"/>
  <c r="AH1198" i="2"/>
  <c r="AI1198" i="2" s="1"/>
  <c r="AH1203" i="2"/>
  <c r="AI1203" i="2" s="1"/>
  <c r="AH1199" i="2"/>
  <c r="AI1199" i="2" s="1"/>
  <c r="AH1204" i="2"/>
  <c r="AI1204" i="2" s="1"/>
  <c r="AH1087" i="2"/>
  <c r="AI1087" i="2" s="1"/>
  <c r="AH1023" i="2"/>
  <c r="AI1023" i="2" s="1"/>
  <c r="AH1106" i="2"/>
  <c r="AI1106" i="2" s="1"/>
  <c r="AH672" i="2"/>
  <c r="AI672" i="2" s="1"/>
  <c r="AH734" i="2"/>
  <c r="AI734" i="2" s="1"/>
  <c r="AH846" i="2"/>
  <c r="AI846" i="2" s="1"/>
  <c r="AH224" i="2"/>
  <c r="AI224" i="2" s="1"/>
  <c r="AH112" i="2"/>
  <c r="AI112" i="2" s="1"/>
  <c r="AH68" i="2"/>
  <c r="AI68" i="2" s="1"/>
  <c r="AH33" i="2"/>
  <c r="AI33" i="2" s="1"/>
  <c r="AH14" i="2"/>
  <c r="AI14" i="2" s="1"/>
  <c r="AH57" i="2"/>
  <c r="AI57" i="2" s="1"/>
  <c r="AH73" i="2"/>
  <c r="AI73" i="2" s="1"/>
  <c r="AH628" i="2"/>
  <c r="AI628" i="2" s="1"/>
  <c r="AH94" i="2"/>
  <c r="AI94" i="2" s="1"/>
  <c r="AH187" i="2"/>
  <c r="AI187" i="2" s="1"/>
  <c r="AH186" i="2"/>
  <c r="AI186" i="2" s="1"/>
  <c r="AH588" i="2"/>
  <c r="AI588" i="2" s="1"/>
  <c r="AH589" i="2"/>
  <c r="AI589" i="2" s="1"/>
  <c r="AH507" i="2"/>
  <c r="AI507" i="2" s="1"/>
  <c r="AH645" i="2"/>
  <c r="AI645" i="2" s="1"/>
  <c r="AH508" i="2"/>
  <c r="AI508" i="2" s="1"/>
  <c r="AH509" i="2"/>
  <c r="AI509" i="2" s="1"/>
  <c r="AH658" i="2"/>
  <c r="AI658" i="2" s="1"/>
  <c r="AH165" i="2"/>
  <c r="AI165" i="2" s="1"/>
  <c r="AH158" i="2"/>
  <c r="AI158" i="2" s="1"/>
  <c r="AH298" i="2"/>
  <c r="AI298" i="2" s="1"/>
  <c r="AH107" i="2"/>
  <c r="AI107" i="2" s="1"/>
  <c r="AH92" i="2"/>
  <c r="AI92" i="2" s="1"/>
  <c r="AH91" i="2"/>
  <c r="AI91" i="2" s="1"/>
  <c r="AH297" i="2"/>
  <c r="AI297" i="2" s="1"/>
  <c r="AH334" i="2"/>
  <c r="AI334" i="2" s="1"/>
  <c r="AH125" i="2"/>
  <c r="AI125" i="2" s="1"/>
  <c r="AH630" i="2"/>
  <c r="AI630" i="2" s="1"/>
  <c r="AH606" i="2"/>
  <c r="AI606" i="2" s="1"/>
  <c r="AH629" i="2"/>
  <c r="AI629" i="2" s="1"/>
  <c r="AH652" i="2"/>
  <c r="AI652" i="2" s="1"/>
  <c r="AH600" i="2"/>
  <c r="AI600" i="2" s="1"/>
  <c r="AH584" i="2"/>
  <c r="AI584" i="2" s="1"/>
  <c r="AH591" i="2"/>
  <c r="AI591" i="2" s="1"/>
  <c r="AH641" i="2"/>
  <c r="AI641" i="2" s="1"/>
  <c r="AH316" i="2"/>
  <c r="AI316" i="2" s="1"/>
  <c r="AH339" i="2"/>
  <c r="AI339" i="2" s="1"/>
  <c r="AH211" i="2"/>
  <c r="AI211" i="2" s="1"/>
  <c r="AH348" i="2"/>
  <c r="AI348" i="2" s="1"/>
  <c r="AH865" i="2"/>
  <c r="AI865" i="2" s="1"/>
  <c r="AH895" i="2"/>
  <c r="AI895" i="2" s="1"/>
  <c r="AH750" i="2"/>
  <c r="AI750" i="2" s="1"/>
  <c r="AH805" i="2"/>
  <c r="AI805" i="2" s="1"/>
  <c r="AH900" i="2"/>
  <c r="AI900" i="2" s="1"/>
  <c r="AH806" i="2"/>
  <c r="AI806" i="2" s="1"/>
  <c r="AH898" i="2"/>
  <c r="AI898" i="2" s="1"/>
  <c r="AH807" i="2"/>
  <c r="AI807" i="2" s="1"/>
  <c r="AH902" i="2"/>
  <c r="AI902" i="2" s="1"/>
  <c r="AH1085" i="2"/>
  <c r="AI1085" i="2" s="1"/>
  <c r="AH1084" i="2"/>
  <c r="AI1084" i="2" s="1"/>
  <c r="AH1083" i="2"/>
  <c r="AI1083" i="2" s="1"/>
  <c r="AH1038" i="2"/>
  <c r="AI1038" i="2" s="1"/>
  <c r="AH1132" i="2"/>
  <c r="AI1132" i="2" s="1"/>
  <c r="AH1133" i="2"/>
  <c r="AI1133" i="2" s="1"/>
  <c r="AH961" i="2"/>
  <c r="AI961" i="2" s="1"/>
  <c r="AH963" i="2"/>
  <c r="AI963" i="2" s="1"/>
  <c r="AH962" i="2"/>
  <c r="AI962" i="2" s="1"/>
  <c r="AH1160" i="2"/>
  <c r="AI1160" i="2" s="1"/>
  <c r="AH1029" i="2"/>
  <c r="AI1029" i="2" s="1"/>
  <c r="AH228" i="2"/>
  <c r="AI228" i="2" s="1"/>
  <c r="AH144" i="2"/>
  <c r="AI144" i="2" s="1"/>
  <c r="AH166" i="2"/>
  <c r="AI166" i="2" s="1"/>
  <c r="AH317" i="2"/>
  <c r="AI317" i="2" s="1"/>
  <c r="AH318" i="2"/>
  <c r="AI318" i="2" s="1"/>
  <c r="AH250" i="2"/>
  <c r="AI250" i="2" s="1"/>
  <c r="AH236" i="2"/>
  <c r="AI236" i="2" s="1"/>
  <c r="AH301" i="2"/>
  <c r="AI301" i="2" s="1"/>
  <c r="AH300" i="2"/>
  <c r="AI300" i="2" s="1"/>
  <c r="AH336" i="2"/>
  <c r="AI336" i="2" s="1"/>
  <c r="AH436" i="2"/>
  <c r="AI436" i="2" s="1"/>
  <c r="AH469" i="2"/>
  <c r="AI469" i="2" s="1"/>
  <c r="AH375" i="2"/>
  <c r="AI375" i="2" s="1"/>
  <c r="AH471" i="2"/>
  <c r="AI471" i="2" s="1"/>
  <c r="AH371" i="2"/>
  <c r="AI371" i="2" s="1"/>
  <c r="AH483" i="2"/>
  <c r="AI483" i="2" s="1"/>
  <c r="AH397" i="2"/>
  <c r="AI397" i="2" s="1"/>
  <c r="AH396" i="2"/>
  <c r="AI396" i="2" s="1"/>
  <c r="AH475" i="2"/>
  <c r="AI475" i="2" s="1"/>
  <c r="AH204" i="2"/>
  <c r="AI204" i="2" s="1"/>
  <c r="AH145" i="2"/>
  <c r="AI145" i="2" s="1"/>
  <c r="AH259" i="2"/>
  <c r="AI259" i="2" s="1"/>
  <c r="AH294" i="2"/>
  <c r="AI294" i="2" s="1"/>
  <c r="AH607" i="2"/>
  <c r="AI607" i="2" s="1"/>
  <c r="AH532" i="2"/>
  <c r="AI532" i="2" s="1"/>
  <c r="AH499" i="2"/>
  <c r="AI499" i="2" s="1"/>
  <c r="AH500" i="2"/>
  <c r="AI500" i="2" s="1"/>
  <c r="AH533" i="2"/>
  <c r="AI533" i="2" s="1"/>
  <c r="AH638" i="2"/>
  <c r="AI638" i="2" s="1"/>
  <c r="AH524" i="2"/>
  <c r="AI524" i="2" s="1"/>
  <c r="AH637" i="2"/>
  <c r="AI637" i="2" s="1"/>
  <c r="AH129" i="2"/>
  <c r="AI129" i="2" s="1"/>
  <c r="AH130" i="2"/>
  <c r="AI130" i="2" s="1"/>
  <c r="AH349" i="2"/>
  <c r="AI349" i="2" s="1"/>
  <c r="AH184" i="2"/>
  <c r="AI184" i="2" s="1"/>
  <c r="AH215" i="2"/>
  <c r="AI215" i="2" s="1"/>
  <c r="AH44" i="2"/>
  <c r="AI44" i="2" s="1"/>
  <c r="AH380" i="2"/>
  <c r="AI380" i="2" s="1"/>
  <c r="AH486" i="2"/>
  <c r="AI486" i="2" s="1"/>
  <c r="AH487" i="2"/>
  <c r="AI487" i="2" s="1"/>
  <c r="AH488" i="2"/>
  <c r="AI488" i="2" s="1"/>
  <c r="AH353" i="2"/>
  <c r="AI353" i="2" s="1"/>
  <c r="AH423" i="2"/>
  <c r="AI423" i="2" s="1"/>
  <c r="AH482" i="2"/>
  <c r="AI482" i="2" s="1"/>
  <c r="AH406" i="2"/>
  <c r="AI406" i="2" s="1"/>
  <c r="AH455" i="2"/>
  <c r="AI455" i="2" s="1"/>
  <c r="AH167" i="2"/>
  <c r="AI167" i="2" s="1"/>
  <c r="AH221" i="2"/>
  <c r="AI221" i="2" s="1"/>
  <c r="AH279" i="2"/>
  <c r="AI279" i="2" s="1"/>
  <c r="AH240" i="2"/>
  <c r="AI240" i="2" s="1"/>
  <c r="AH332" i="2"/>
  <c r="AI332" i="2" s="1"/>
  <c r="AH293" i="2"/>
  <c r="AI293" i="2" s="1"/>
  <c r="AH1086" i="2"/>
  <c r="AI1086" i="2" s="1"/>
  <c r="AH98" i="2"/>
  <c r="AI98" i="2" s="1"/>
  <c r="AH833" i="2"/>
  <c r="AI833" i="2" s="1"/>
  <c r="AH817" i="2"/>
  <c r="AI817" i="2" s="1"/>
  <c r="AH886" i="2"/>
  <c r="AI886" i="2" s="1"/>
  <c r="AH668" i="2"/>
  <c r="AI668" i="2" s="1"/>
  <c r="AH910" i="2"/>
  <c r="AI910" i="2" s="1"/>
  <c r="AH793" i="2"/>
  <c r="AI793" i="2" s="1"/>
  <c r="AH680" i="2"/>
  <c r="AI680" i="2" s="1"/>
  <c r="AH632" i="2"/>
  <c r="AI632" i="2" s="1"/>
  <c r="AH650" i="2"/>
  <c r="AI650" i="2" s="1"/>
  <c r="AH604" i="2"/>
  <c r="AI604" i="2" s="1"/>
  <c r="AH529" i="2"/>
  <c r="AI529" i="2" s="1"/>
  <c r="AH558" i="2"/>
  <c r="AI558" i="2" s="1"/>
  <c r="AH634" i="2"/>
  <c r="AI634" i="2" s="1"/>
  <c r="AH535" i="2"/>
  <c r="AI535" i="2" s="1"/>
  <c r="AH1060" i="2"/>
  <c r="AI1060" i="2" s="1"/>
  <c r="AH983" i="2"/>
  <c r="AI983" i="2" s="1"/>
  <c r="AH1099" i="2"/>
  <c r="AI1099" i="2" s="1"/>
  <c r="AH1098" i="2"/>
  <c r="AI1098" i="2" s="1"/>
  <c r="AH1055" i="2"/>
  <c r="AI1055" i="2" s="1"/>
  <c r="AH1159" i="2"/>
  <c r="AI1159" i="2" s="1"/>
  <c r="AH972" i="2"/>
  <c r="AI972" i="2" s="1"/>
  <c r="AH966" i="2"/>
  <c r="AI966" i="2" s="1"/>
  <c r="AH434" i="2"/>
  <c r="AI434" i="2" s="1"/>
  <c r="AH372" i="2"/>
  <c r="AI372" i="2" s="1"/>
  <c r="AH424" i="2"/>
  <c r="AI424" i="2" s="1"/>
  <c r="AH108" i="2"/>
  <c r="AI108" i="2" s="1"/>
  <c r="AH1067" i="2"/>
  <c r="AI1067" i="2" s="1"/>
  <c r="AH999" i="2"/>
  <c r="AI999" i="2" s="1"/>
  <c r="AH1111" i="2"/>
  <c r="AI1111" i="2" s="1"/>
  <c r="AH997" i="2"/>
  <c r="AI997" i="2" s="1"/>
  <c r="AH998" i="2"/>
  <c r="AI998" i="2" s="1"/>
  <c r="AH982" i="2"/>
  <c r="AI982" i="2" s="1"/>
  <c r="AH619" i="2"/>
  <c r="AI619" i="2" s="1"/>
  <c r="AH548" i="2"/>
  <c r="AI548" i="2" s="1"/>
  <c r="AH581" i="2"/>
  <c r="AI581" i="2" s="1"/>
  <c r="AH381" i="2"/>
  <c r="AI381" i="2" s="1"/>
  <c r="AH370" i="2"/>
  <c r="AI370" i="2" s="1"/>
  <c r="AH463" i="2"/>
  <c r="AI463" i="2" s="1"/>
  <c r="AH368" i="2"/>
  <c r="AI368" i="2" s="1"/>
  <c r="AH363" i="2"/>
  <c r="AI363" i="2" s="1"/>
  <c r="AH497" i="2"/>
  <c r="AI497" i="2" s="1"/>
  <c r="AH266" i="2"/>
  <c r="AI266" i="2" s="1"/>
  <c r="AH269" i="2"/>
  <c r="AI269" i="2" s="1"/>
  <c r="AH1061" i="2"/>
  <c r="AI1061" i="2" s="1"/>
  <c r="AH1147" i="2"/>
  <c r="AI1147" i="2" s="1"/>
  <c r="AH1035" i="2"/>
  <c r="AI1035" i="2" s="1"/>
  <c r="AH1092" i="2"/>
  <c r="AI1092" i="2" s="1"/>
  <c r="AH1001" i="2"/>
  <c r="AI1001" i="2" s="1"/>
  <c r="AH1135" i="2"/>
  <c r="AI1135" i="2" s="1"/>
  <c r="AH954" i="2"/>
  <c r="AI954" i="2" s="1"/>
  <c r="AH956" i="2"/>
  <c r="AI956" i="2" s="1"/>
  <c r="AH1152" i="2"/>
  <c r="AI1152" i="2" s="1"/>
  <c r="AH958" i="2"/>
  <c r="AI958" i="2" s="1"/>
  <c r="AH1191" i="2"/>
  <c r="AI1191" i="2" s="1"/>
  <c r="AH1192" i="2"/>
  <c r="AI1192" i="2" s="1"/>
  <c r="AH1186" i="2"/>
  <c r="AI1186" i="2" s="1"/>
  <c r="AH1193" i="2"/>
  <c r="AI1193" i="2" s="1"/>
  <c r="AH1187" i="2"/>
  <c r="AI1187" i="2" s="1"/>
  <c r="AH1196" i="2"/>
  <c r="AI1196" i="2" s="1"/>
  <c r="AH1184" i="2"/>
  <c r="AI1184" i="2" s="1"/>
  <c r="AH1194" i="2"/>
  <c r="AI1194" i="2" s="1"/>
  <c r="AH1189" i="2"/>
  <c r="AI1189" i="2" s="1"/>
  <c r="AH1195" i="2"/>
  <c r="AI1195" i="2" s="1"/>
  <c r="AH239" i="2"/>
  <c r="AI239" i="2" s="1"/>
  <c r="AH139" i="2"/>
  <c r="AI139" i="2" s="1"/>
  <c r="AH225" i="2"/>
  <c r="AI225" i="2" s="1"/>
  <c r="AH137" i="2"/>
  <c r="AI137" i="2" s="1"/>
  <c r="AH246" i="2"/>
  <c r="AI246" i="2" s="1"/>
  <c r="AH247" i="2"/>
  <c r="AI247" i="2" s="1"/>
  <c r="AH248" i="2"/>
  <c r="AI248" i="2" s="1"/>
  <c r="AH249" i="2"/>
  <c r="AI249" i="2" s="1"/>
  <c r="AH155" i="2"/>
  <c r="AI155" i="2" s="1"/>
  <c r="AH90" i="2"/>
  <c r="AI90" i="2" s="1"/>
  <c r="AH151" i="2"/>
  <c r="AI151" i="2" s="1"/>
  <c r="AH149" i="2"/>
  <c r="AI149" i="2" s="1"/>
  <c r="AH152" i="2"/>
  <c r="AI152" i="2" s="1"/>
  <c r="AH326" i="2"/>
  <c r="AI326" i="2" s="1"/>
  <c r="AH319" i="2"/>
  <c r="AI319" i="2" s="1"/>
  <c r="AH276" i="2"/>
  <c r="AI276" i="2" s="1"/>
  <c r="AH162" i="2"/>
  <c r="AI162" i="2" s="1"/>
  <c r="AH156" i="2"/>
  <c r="AI156" i="2" s="1"/>
  <c r="AH87" i="2"/>
  <c r="AI87" i="2" s="1"/>
  <c r="AH86" i="2"/>
  <c r="AI86" i="2" s="1"/>
  <c r="AH85" i="2"/>
  <c r="AI85" i="2" s="1"/>
  <c r="AH84" i="2"/>
  <c r="AI84" i="2" s="1"/>
  <c r="AH327" i="2"/>
  <c r="AI327" i="2" s="1"/>
  <c r="AH341" i="2"/>
  <c r="AI341" i="2" s="1"/>
  <c r="AH1064" i="2"/>
  <c r="AI1064" i="2" s="1"/>
  <c r="AH990" i="2"/>
  <c r="AI990" i="2" s="1"/>
  <c r="AH1164" i="2"/>
  <c r="AI1164" i="2" s="1"/>
  <c r="AH989" i="2"/>
  <c r="AI989" i="2" s="1"/>
  <c r="AH992" i="2"/>
  <c r="AI992" i="2" s="1"/>
  <c r="AH1136" i="2"/>
  <c r="AI1136" i="2" s="1"/>
  <c r="AH991" i="2"/>
  <c r="AI991" i="2" s="1"/>
  <c r="AH1121" i="2"/>
  <c r="AI1121" i="2" s="1"/>
  <c r="AH257" i="2"/>
  <c r="AI257" i="2" s="1"/>
  <c r="AH283" i="2"/>
  <c r="AI283" i="2" s="1"/>
  <c r="AH150" i="2"/>
  <c r="AI150" i="2" s="1"/>
  <c r="AH265" i="2"/>
  <c r="AI265" i="2" s="1"/>
  <c r="AH256" i="2"/>
  <c r="AI256" i="2" s="1"/>
  <c r="AH857" i="2"/>
  <c r="AI857" i="2" s="1"/>
  <c r="AH947" i="2"/>
  <c r="AI947" i="2" s="1"/>
  <c r="AH757" i="2"/>
  <c r="AI757" i="2" s="1"/>
  <c r="AH727" i="2"/>
  <c r="AI727" i="2" s="1"/>
  <c r="AH940" i="2"/>
  <c r="AI940" i="2" s="1"/>
  <c r="AH729" i="2"/>
  <c r="AI729" i="2" s="1"/>
  <c r="AH925" i="2"/>
  <c r="AI925" i="2" s="1"/>
  <c r="AH743" i="2"/>
  <c r="AI743" i="2" s="1"/>
  <c r="AH927" i="2"/>
  <c r="AI927" i="2" s="1"/>
  <c r="AH926" i="2"/>
  <c r="AI926" i="2" s="1"/>
  <c r="AH530" i="2"/>
  <c r="AI530" i="2" s="1"/>
  <c r="AH539" i="2"/>
  <c r="AI539" i="2" s="1"/>
  <c r="AH534" i="2"/>
  <c r="AI534" i="2" s="1"/>
  <c r="AH527" i="2"/>
  <c r="AI527" i="2" s="1"/>
  <c r="AH644" i="2"/>
  <c r="AI644" i="2" s="1"/>
  <c r="AH438" i="2"/>
  <c r="AI438" i="2" s="1"/>
  <c r="AH404" i="2"/>
  <c r="AI404" i="2" s="1"/>
  <c r="AH405" i="2"/>
  <c r="AI405" i="2" s="1"/>
  <c r="AH466" i="2"/>
  <c r="AI466" i="2" s="1"/>
  <c r="AH420" i="2"/>
  <c r="AI420" i="2" s="1"/>
  <c r="AH473" i="2"/>
  <c r="AI473" i="2" s="1"/>
  <c r="AH367" i="2"/>
  <c r="AI367" i="2" s="1"/>
  <c r="AH457" i="2"/>
  <c r="AI457" i="2" s="1"/>
  <c r="AH199" i="2"/>
  <c r="AI199" i="2" s="1"/>
  <c r="AH201" i="2"/>
  <c r="AI201" i="2" s="1"/>
  <c r="AH198" i="2"/>
  <c r="AI198" i="2" s="1"/>
  <c r="AH847" i="2"/>
  <c r="AI847" i="2" s="1"/>
  <c r="AH873" i="2"/>
  <c r="AI873" i="2" s="1"/>
  <c r="AH821" i="2"/>
  <c r="AI821" i="2" s="1"/>
  <c r="AH720" i="2"/>
  <c r="AI720" i="2" s="1"/>
  <c r="AH767" i="2"/>
  <c r="AI767" i="2" s="1"/>
  <c r="AH673" i="2"/>
  <c r="AI673" i="2" s="1"/>
  <c r="AH763" i="2"/>
  <c r="AI763" i="2" s="1"/>
  <c r="AH764" i="2"/>
  <c r="AI764" i="2" s="1"/>
  <c r="AH810" i="2"/>
  <c r="AI810" i="2" s="1"/>
  <c r="AH830" i="2"/>
  <c r="AI830" i="2" s="1"/>
  <c r="AH751" i="2"/>
  <c r="AI751" i="2" s="1"/>
  <c r="AH716" i="2"/>
  <c r="AI716" i="2" s="1"/>
  <c r="AH819" i="2"/>
  <c r="AI819" i="2" s="1"/>
  <c r="AH773" i="2"/>
  <c r="AI773" i="2" s="1"/>
  <c r="AH724" i="2"/>
  <c r="AI724" i="2" s="1"/>
  <c r="AH728" i="2"/>
  <c r="AI728" i="2" s="1"/>
  <c r="AH1070" i="2"/>
  <c r="AI1070" i="2" s="1"/>
  <c r="AH975" i="2"/>
  <c r="AI975" i="2" s="1"/>
  <c r="AH1010" i="2"/>
  <c r="AI1010" i="2" s="1"/>
  <c r="AH1036" i="2"/>
  <c r="AI1036" i="2" s="1"/>
  <c r="AH1011" i="2"/>
  <c r="AI1011" i="2" s="1"/>
  <c r="AH1012" i="2"/>
  <c r="AI1012" i="2" s="1"/>
  <c r="AH1065" i="2"/>
  <c r="AI1065" i="2" s="1"/>
  <c r="AH1088" i="2"/>
  <c r="AI1088" i="2" s="1"/>
  <c r="AH1051" i="2"/>
  <c r="AI1051" i="2" s="1"/>
  <c r="AH1162" i="2"/>
  <c r="AI1162" i="2" s="1"/>
  <c r="AH973" i="2"/>
  <c r="AI973" i="2" s="1"/>
  <c r="AH1125" i="2"/>
  <c r="AI1125" i="2" s="1"/>
  <c r="AH1126" i="2"/>
  <c r="AI1126" i="2" s="1"/>
  <c r="AH1124" i="2"/>
  <c r="AI1124" i="2" s="1"/>
  <c r="AH310" i="2"/>
  <c r="AI310" i="2" s="1"/>
  <c r="AH303" i="2"/>
  <c r="AI303" i="2" s="1"/>
  <c r="AH272" i="2"/>
  <c r="AI272" i="2" s="1"/>
  <c r="AH273" i="2"/>
  <c r="AI273" i="2" s="1"/>
  <c r="AH274" i="2"/>
  <c r="AI274" i="2" s="1"/>
  <c r="AH338" i="2"/>
  <c r="AI338" i="2" s="1"/>
  <c r="AH425" i="2"/>
  <c r="AI425" i="2" s="1"/>
  <c r="AH356" i="2"/>
  <c r="AI356" i="2" s="1"/>
  <c r="AH355" i="2"/>
  <c r="AI355" i="2" s="1"/>
  <c r="AH361" i="2"/>
  <c r="AI361" i="2" s="1"/>
  <c r="AH467" i="2"/>
  <c r="AI467" i="2" s="1"/>
  <c r="AH383" i="2"/>
  <c r="AI383" i="2" s="1"/>
  <c r="AH493" i="2"/>
  <c r="AI493" i="2" s="1"/>
  <c r="AH357" i="2"/>
  <c r="AI357" i="2" s="1"/>
  <c r="AH452" i="2"/>
  <c r="AI452" i="2" s="1"/>
  <c r="AH451" i="2"/>
  <c r="AI451" i="2" s="1"/>
  <c r="AH1063" i="2"/>
  <c r="AI1063" i="2" s="1"/>
  <c r="AH993" i="2"/>
  <c r="AI993" i="2" s="1"/>
  <c r="AH974" i="2"/>
  <c r="AI974" i="2" s="1"/>
  <c r="AH994" i="2"/>
  <c r="AI994" i="2" s="1"/>
  <c r="AH1052" i="2"/>
  <c r="AI1052" i="2" s="1"/>
  <c r="AH1118" i="2"/>
  <c r="AI1118" i="2" s="1"/>
  <c r="AH616" i="2"/>
  <c r="AI616" i="2" s="1"/>
  <c r="AH574" i="2"/>
  <c r="AI574" i="2" s="1"/>
  <c r="AH648" i="2"/>
  <c r="AI648" i="2" s="1"/>
  <c r="AH561" i="2"/>
  <c r="AI561" i="2" s="1"/>
  <c r="AH562" i="2"/>
  <c r="AI562" i="2" s="1"/>
  <c r="AH651" i="2"/>
  <c r="AI651" i="2" s="1"/>
  <c r="AH230" i="2"/>
  <c r="AI230" i="2" s="1"/>
  <c r="AH227" i="2"/>
  <c r="AI227" i="2" s="1"/>
  <c r="AH238" i="2"/>
  <c r="AI238" i="2" s="1"/>
  <c r="AH213" i="2"/>
  <c r="AI213" i="2" s="1"/>
  <c r="AH210" i="2"/>
  <c r="AI210" i="2" s="1"/>
  <c r="AH254" i="2"/>
  <c r="AI254" i="2" s="1"/>
  <c r="AH231" i="2"/>
  <c r="AI231" i="2" s="1"/>
  <c r="AH172" i="2"/>
  <c r="AI172" i="2" s="1"/>
  <c r="AH832" i="2"/>
  <c r="AI832" i="2" s="1"/>
  <c r="AH946" i="2"/>
  <c r="AI946" i="2" s="1"/>
  <c r="AH674" i="2"/>
  <c r="AI674" i="2" s="1"/>
  <c r="AH675" i="2"/>
  <c r="AI675" i="2" s="1"/>
  <c r="AH878" i="2"/>
  <c r="AI878" i="2" s="1"/>
  <c r="AH799" i="2"/>
  <c r="AI799" i="2" s="1"/>
  <c r="AH765" i="2"/>
  <c r="AI765" i="2" s="1"/>
  <c r="AH676" i="2"/>
  <c r="AI676" i="2" s="1"/>
  <c r="AH677" i="2"/>
  <c r="AI677" i="2" s="1"/>
  <c r="AH115" i="2"/>
  <c r="AI115" i="2" s="1"/>
  <c r="AH118" i="2"/>
  <c r="AI118" i="2" s="1"/>
  <c r="AH117" i="2"/>
  <c r="AI117" i="2" s="1"/>
  <c r="AH839" i="2"/>
  <c r="AI839" i="2" s="1"/>
  <c r="AH928" i="2"/>
  <c r="AI928" i="2" s="1"/>
  <c r="AH682" i="2"/>
  <c r="AI682" i="2" s="1"/>
  <c r="AH924" i="2"/>
  <c r="AI924" i="2" s="1"/>
  <c r="AH733" i="2"/>
  <c r="AI733" i="2" s="1"/>
  <c r="AH943" i="2"/>
  <c r="AI943" i="2" s="1"/>
  <c r="AH669" i="2"/>
  <c r="AI669" i="2" s="1"/>
  <c r="AH691" i="2"/>
  <c r="AI691" i="2" s="1"/>
  <c r="AH869" i="2"/>
  <c r="AI869" i="2" s="1"/>
  <c r="AH93" i="2"/>
  <c r="AI93" i="2" s="1"/>
  <c r="AH102" i="2"/>
  <c r="AI102" i="2" s="1"/>
  <c r="AH185" i="2"/>
  <c r="AI185" i="2" s="1"/>
  <c r="AH179" i="2"/>
  <c r="AI179" i="2" s="1"/>
  <c r="AH147" i="2"/>
  <c r="AI147" i="2" s="1"/>
  <c r="AH141" i="2"/>
  <c r="AI141" i="2" s="1"/>
  <c r="AH795" i="2"/>
  <c r="AI795" i="2" s="1"/>
  <c r="AH935" i="2"/>
  <c r="AI935" i="2" s="1"/>
  <c r="AH707" i="2"/>
  <c r="AI707" i="2" s="1"/>
  <c r="AH696" i="2"/>
  <c r="AI696" i="2" s="1"/>
  <c r="AH731" i="2"/>
  <c r="AI731" i="2" s="1"/>
  <c r="AH853" i="2"/>
  <c r="AI853" i="2" s="1"/>
  <c r="AH781" i="2"/>
  <c r="AI781" i="2" s="1"/>
  <c r="AH876" i="2"/>
  <c r="AI876" i="2" s="1"/>
  <c r="AH670" i="2"/>
  <c r="AI670" i="2" s="1"/>
  <c r="AH681" i="2"/>
  <c r="AI681" i="2" s="1"/>
  <c r="AH893" i="2"/>
  <c r="AI893" i="2" s="1"/>
  <c r="AH892" i="2"/>
  <c r="AI892" i="2" s="1"/>
  <c r="AH1059" i="2"/>
  <c r="AI1059" i="2" s="1"/>
  <c r="AH978" i="2"/>
  <c r="AI978" i="2" s="1"/>
  <c r="AH957" i="2"/>
  <c r="AI957" i="2" s="1"/>
  <c r="AH1131" i="2"/>
  <c r="AI1131" i="2" s="1"/>
  <c r="AH952" i="2"/>
  <c r="AI952" i="2" s="1"/>
  <c r="AH980" i="2"/>
  <c r="AI980" i="2" s="1"/>
  <c r="AH981" i="2"/>
  <c r="AI981" i="2" s="1"/>
  <c r="AH1138" i="2"/>
  <c r="AI1138" i="2" s="1"/>
  <c r="AH615" i="2"/>
  <c r="AI615" i="2" s="1"/>
  <c r="AH569" i="2"/>
  <c r="AI569" i="2" s="1"/>
  <c r="AH544" i="2"/>
  <c r="AI544" i="2" s="1"/>
  <c r="AH563" i="2"/>
  <c r="AI563" i="2" s="1"/>
  <c r="AH653" i="2"/>
  <c r="AI653" i="2" s="1"/>
  <c r="AH116" i="2"/>
  <c r="AI116" i="2" s="1"/>
  <c r="AH1078" i="2"/>
  <c r="AI1078" i="2" s="1"/>
  <c r="AH1030" i="2"/>
  <c r="AI1030" i="2" s="1"/>
  <c r="AH1117" i="2"/>
  <c r="AI1117" i="2" s="1"/>
  <c r="AH1053" i="2"/>
  <c r="AI1053" i="2" s="1"/>
  <c r="AH1113" i="2"/>
  <c r="AI1113" i="2" s="1"/>
  <c r="AH1114" i="2"/>
  <c r="AI1114" i="2" s="1"/>
  <c r="AH1037" i="2"/>
  <c r="AI1037" i="2" s="1"/>
  <c r="AH1032" i="2"/>
  <c r="AI1032" i="2" s="1"/>
  <c r="AH1165" i="2"/>
  <c r="AI1165" i="2" s="1"/>
  <c r="AH1107" i="2"/>
  <c r="AI1107" i="2" s="1"/>
  <c r="AH1108" i="2"/>
  <c r="AI1108" i="2" s="1"/>
  <c r="AH1080" i="2"/>
  <c r="AI1080" i="2" s="1"/>
  <c r="AH1068" i="2"/>
  <c r="AI1068" i="2" s="1"/>
  <c r="AH1024" i="2"/>
  <c r="AI1024" i="2" s="1"/>
  <c r="AH1109" i="2"/>
  <c r="AI1109" i="2" s="1"/>
  <c r="AH1054" i="2"/>
  <c r="AI1054" i="2" s="1"/>
  <c r="AH1144" i="2"/>
  <c r="AI1144" i="2" s="1"/>
  <c r="AH1079" i="2"/>
  <c r="AI1079" i="2" s="1"/>
  <c r="AH1044" i="2"/>
  <c r="AI1044" i="2" s="1"/>
  <c r="AH960" i="2"/>
  <c r="AI960" i="2" s="1"/>
  <c r="AH1156" i="2"/>
  <c r="AI1156" i="2" s="1"/>
  <c r="AH1157" i="2"/>
  <c r="AI1157" i="2" s="1"/>
  <c r="AH1154" i="2"/>
  <c r="AI1154" i="2" s="1"/>
  <c r="AH1155" i="2"/>
  <c r="AI1155" i="2" s="1"/>
  <c r="AH1040" i="2"/>
  <c r="AI1040" i="2" s="1"/>
  <c r="AH1123" i="2"/>
  <c r="AI1123" i="2" s="1"/>
  <c r="AH435" i="2"/>
  <c r="AI435" i="2" s="1"/>
  <c r="AH418" i="2"/>
  <c r="AI418" i="2" s="1"/>
  <c r="AH460" i="2"/>
  <c r="AI460" i="2" s="1"/>
  <c r="AH461" i="2"/>
  <c r="AI461" i="2" s="1"/>
  <c r="AH386" i="2"/>
  <c r="AI386" i="2" s="1"/>
  <c r="AH476" i="2"/>
  <c r="AI476" i="2" s="1"/>
  <c r="AH359" i="2"/>
  <c r="AI359" i="2" s="1"/>
  <c r="AH479" i="2"/>
  <c r="AI479" i="2" s="1"/>
  <c r="AH480" i="2"/>
  <c r="AI480" i="2" s="1"/>
  <c r="AH428" i="2"/>
  <c r="AI428" i="2" s="1"/>
  <c r="AH494" i="2"/>
  <c r="AI494" i="2" s="1"/>
  <c r="AH378" i="2"/>
  <c r="AI378" i="2" s="1"/>
  <c r="AH354" i="2"/>
  <c r="AI354" i="2" s="1"/>
  <c r="AH377" i="2"/>
  <c r="AI377" i="2" s="1"/>
  <c r="AH400" i="2"/>
  <c r="AI400" i="2" s="1"/>
  <c r="AH458" i="2"/>
  <c r="AI458" i="2" s="1"/>
  <c r="AH1089" i="2"/>
  <c r="AI1089" i="2" s="1"/>
  <c r="AH1027" i="2"/>
  <c r="AI1027" i="2" s="1"/>
  <c r="AH1150" i="2"/>
  <c r="AI1150" i="2" s="1"/>
  <c r="AH984" i="2"/>
  <c r="AI984" i="2" s="1"/>
  <c r="AH1014" i="2"/>
  <c r="AI1014" i="2" s="1"/>
  <c r="AH1148" i="2"/>
  <c r="AI1148" i="2" s="1"/>
  <c r="AH1149" i="2"/>
  <c r="AI1149" i="2" s="1"/>
  <c r="AH252" i="2"/>
  <c r="AI252" i="2" s="1"/>
  <c r="AH222" i="2"/>
  <c r="AI222" i="2" s="1"/>
  <c r="AH154" i="2"/>
  <c r="AI154" i="2" s="1"/>
  <c r="AH99" i="2"/>
  <c r="AI99" i="2" s="1"/>
  <c r="AH866" i="2"/>
  <c r="AI866" i="2" s="1"/>
  <c r="AH759" i="2"/>
  <c r="AI759" i="2" s="1"/>
  <c r="AH945" i="2"/>
  <c r="AI945" i="2" s="1"/>
  <c r="AH941" i="2"/>
  <c r="AI941" i="2" s="1"/>
  <c r="AH700" i="2"/>
  <c r="AI700" i="2" s="1"/>
  <c r="AH735" i="2"/>
  <c r="AI735" i="2" s="1"/>
  <c r="AH690" i="2"/>
  <c r="AI690" i="2" s="1"/>
  <c r="AH692" i="2"/>
  <c r="AI692" i="2" s="1"/>
  <c r="AH693" i="2"/>
  <c r="AI693" i="2" s="1"/>
  <c r="AH755" i="2"/>
  <c r="AI755" i="2" s="1"/>
  <c r="AH936" i="2"/>
  <c r="AI936" i="2" s="1"/>
  <c r="AH820" i="2"/>
  <c r="AI820" i="2" s="1"/>
  <c r="AH877" i="2"/>
  <c r="AI877" i="2" s="1"/>
  <c r="AH307" i="2"/>
  <c r="AI307" i="2" s="1"/>
  <c r="AH429" i="2"/>
  <c r="AI429" i="2" s="1"/>
  <c r="AH492" i="2"/>
  <c r="AI492" i="2" s="1"/>
  <c r="AH390" i="2"/>
  <c r="AI390" i="2" s="1"/>
  <c r="AH416" i="2"/>
  <c r="AI416" i="2" s="1"/>
  <c r="AH474" i="2"/>
  <c r="AI474" i="2" s="1"/>
  <c r="AH394" i="2"/>
  <c r="AI394" i="2" s="1"/>
  <c r="AH481" i="2"/>
  <c r="AI481" i="2" s="1"/>
  <c r="AH411" i="2"/>
  <c r="AI411" i="2" s="1"/>
  <c r="AH462" i="2"/>
  <c r="AI462" i="2" s="1"/>
  <c r="AH290" i="2"/>
  <c r="AI290" i="2" s="1"/>
  <c r="AH291" i="2"/>
  <c r="AI291" i="2" s="1"/>
  <c r="AH268" i="2"/>
  <c r="AI268" i="2" s="1"/>
  <c r="AH285" i="2"/>
  <c r="AI285" i="2" s="1"/>
  <c r="AH286" i="2"/>
  <c r="AI286" i="2" s="1"/>
  <c r="AH328" i="2"/>
  <c r="AI328" i="2" s="1"/>
  <c r="AH320" i="2"/>
  <c r="AI320" i="2" s="1"/>
  <c r="AH299" i="2"/>
  <c r="AI299" i="2" s="1"/>
  <c r="AH242" i="2"/>
  <c r="AI242" i="2" s="1"/>
  <c r="AH243" i="2"/>
  <c r="AI243" i="2" s="1"/>
  <c r="AH306" i="2"/>
  <c r="AI306" i="2" s="1"/>
  <c r="AH106" i="2"/>
  <c r="AI106" i="2" s="1"/>
  <c r="AH1074" i="2"/>
  <c r="AI1074" i="2" s="1"/>
  <c r="AH1158" i="2"/>
  <c r="AI1158" i="2" s="1"/>
  <c r="AH987" i="2"/>
  <c r="AI987" i="2" s="1"/>
  <c r="AH988" i="2"/>
  <c r="AI988" i="2" s="1"/>
  <c r="AH1127" i="2"/>
  <c r="AI1127" i="2" s="1"/>
  <c r="AH1013" i="2"/>
  <c r="AI1013" i="2" s="1"/>
  <c r="AH955" i="2"/>
  <c r="AI955" i="2" s="1"/>
  <c r="AH627" i="2"/>
  <c r="AI627" i="2" s="1"/>
  <c r="AH592" i="2"/>
  <c r="AI592" i="2" s="1"/>
  <c r="AH502" i="2"/>
  <c r="AI502" i="2" s="1"/>
  <c r="AH579" i="2"/>
  <c r="AI579" i="2" s="1"/>
  <c r="AH511" i="2"/>
  <c r="AI511" i="2" s="1"/>
  <c r="AH80" i="2"/>
  <c r="AI80" i="2" s="1"/>
  <c r="AH81" i="2"/>
  <c r="AI81" i="2" s="1"/>
  <c r="AH856" i="2"/>
  <c r="AI856" i="2" s="1"/>
  <c r="AH858" i="2"/>
  <c r="AI858" i="2" s="1"/>
  <c r="AH859" i="2"/>
  <c r="AI859" i="2" s="1"/>
  <c r="AH704" i="2"/>
  <c r="AI704" i="2" s="1"/>
  <c r="AH705" i="2"/>
  <c r="AI705" i="2" s="1"/>
  <c r="AH679" i="2"/>
  <c r="AI679" i="2" s="1"/>
  <c r="AH768" i="2"/>
  <c r="AI768" i="2" s="1"/>
  <c r="AH687" i="2"/>
  <c r="AI687" i="2" s="1"/>
  <c r="AH512" i="2"/>
  <c r="AI512" i="2" s="1"/>
  <c r="AH593" i="2"/>
  <c r="AI593" i="2" s="1"/>
  <c r="AH594" i="2"/>
  <c r="AI594" i="2" s="1"/>
  <c r="AH595" i="2"/>
  <c r="AI595" i="2" s="1"/>
  <c r="AH510" i="2"/>
  <c r="AI510" i="2" s="1"/>
  <c r="AH597" i="2"/>
  <c r="AI597" i="2" s="1"/>
  <c r="AH855" i="2"/>
  <c r="AI855" i="2" s="1"/>
  <c r="AH880" i="2"/>
  <c r="AI880" i="2" s="1"/>
  <c r="AH766" i="2"/>
  <c r="AI766" i="2" s="1"/>
  <c r="AH918" i="2"/>
  <c r="AI918" i="2" s="1"/>
  <c r="AH825" i="2"/>
  <c r="AI825" i="2" s="1"/>
  <c r="AH826" i="2"/>
  <c r="AI826" i="2" s="1"/>
  <c r="AH823" i="2"/>
  <c r="AI823" i="2" s="1"/>
  <c r="AH83" i="2"/>
  <c r="AI83" i="2" s="1"/>
  <c r="AH146" i="2"/>
  <c r="AI146" i="2" s="1"/>
  <c r="AH96" i="2"/>
  <c r="AI96" i="2" s="1"/>
  <c r="AH97" i="2"/>
  <c r="AI97" i="2" s="1"/>
  <c r="AH845" i="2"/>
  <c r="AI845" i="2" s="1"/>
  <c r="AH721" i="2"/>
  <c r="AI721" i="2" s="1"/>
  <c r="AH730" i="2"/>
  <c r="AI730" i="2" s="1"/>
  <c r="AH717" i="2"/>
  <c r="AI717" i="2" s="1"/>
  <c r="AH718" i="2"/>
  <c r="AI718" i="2" s="1"/>
  <c r="AH719" i="2"/>
  <c r="AI719" i="2" s="1"/>
  <c r="AH608" i="2"/>
  <c r="AI608" i="2" s="1"/>
  <c r="AH565" i="2"/>
  <c r="AI565" i="2" s="1"/>
  <c r="AH573" i="2"/>
  <c r="AI573" i="2" s="1"/>
  <c r="AH655" i="2"/>
  <c r="AI655" i="2" s="1"/>
  <c r="AH654" i="2"/>
  <c r="AI654" i="2" s="1"/>
  <c r="AH599" i="2"/>
  <c r="AI599" i="2" s="1"/>
  <c r="AH350" i="2"/>
  <c r="AI350" i="2" s="1"/>
  <c r="AH352" i="2"/>
  <c r="AI352" i="2" s="1"/>
  <c r="AH343" i="2"/>
  <c r="AI343" i="2" s="1"/>
  <c r="AH345" i="2"/>
  <c r="AI345" i="2" s="1"/>
  <c r="AH351" i="2"/>
  <c r="AI351" i="2" s="1"/>
  <c r="AH344" i="2"/>
  <c r="AI344" i="2" s="1"/>
  <c r="AH346" i="2"/>
  <c r="AI346" i="2" s="1"/>
  <c r="AH124" i="2"/>
  <c r="AI124" i="2" s="1"/>
  <c r="AH82" i="2"/>
  <c r="AI82" i="2" s="1"/>
  <c r="AH831" i="2"/>
  <c r="AI831" i="2" s="1"/>
  <c r="AH923" i="2"/>
  <c r="AI923" i="2" s="1"/>
  <c r="AH922" i="2"/>
  <c r="AI922" i="2" s="1"/>
  <c r="AH760" i="2"/>
  <c r="AI760" i="2" s="1"/>
  <c r="AH761" i="2"/>
  <c r="AI761" i="2" s="1"/>
  <c r="AH740" i="2"/>
  <c r="AI740" i="2" s="1"/>
  <c r="AH797" i="2"/>
  <c r="AI797" i="2" s="1"/>
  <c r="AH671" i="2"/>
  <c r="AI671" i="2" s="1"/>
  <c r="AH309" i="2"/>
  <c r="AI309" i="2" s="1"/>
  <c r="AH340" i="2"/>
  <c r="AI340" i="2" s="1"/>
  <c r="AH281" i="2"/>
  <c r="AI281" i="2" s="1"/>
  <c r="AH292" i="2"/>
  <c r="AI292" i="2" s="1"/>
  <c r="AH611" i="2"/>
  <c r="AI611" i="2" s="1"/>
  <c r="AH610" i="2"/>
  <c r="AI610" i="2" s="1"/>
  <c r="AH566" i="2"/>
  <c r="AI566" i="2" s="1"/>
  <c r="AH556" i="2"/>
  <c r="AI556" i="2" s="1"/>
  <c r="AH582" i="2"/>
  <c r="AI582" i="2" s="1"/>
  <c r="AH571" i="2"/>
  <c r="AI571" i="2" s="1"/>
  <c r="AH1069" i="2"/>
  <c r="AI1069" i="2" s="1"/>
  <c r="AH986" i="2"/>
  <c r="AI986" i="2" s="1"/>
  <c r="AH1006" i="2"/>
  <c r="AI1006" i="2" s="1"/>
  <c r="AH1163" i="2"/>
  <c r="AI1163" i="2" s="1"/>
  <c r="AH1004" i="2"/>
  <c r="AI1004" i="2" s="1"/>
  <c r="AH1097" i="2"/>
  <c r="AI1097" i="2" s="1"/>
  <c r="AH1009" i="2"/>
  <c r="AI1009" i="2" s="1"/>
  <c r="AH1003" i="2"/>
  <c r="AI1003" i="2" s="1"/>
  <c r="AH1095" i="2"/>
  <c r="AI1095" i="2" s="1"/>
  <c r="AH1093" i="2"/>
  <c r="AI1093" i="2" s="1"/>
  <c r="AH1094" i="2"/>
  <c r="AI1094" i="2" s="1"/>
  <c r="AH308" i="2"/>
  <c r="AI308" i="2" s="1"/>
  <c r="AH176" i="2"/>
  <c r="AI176" i="2" s="1"/>
  <c r="AH173" i="2"/>
  <c r="AI173" i="2" s="1"/>
  <c r="AH171" i="2"/>
  <c r="AI171" i="2" s="1"/>
  <c r="AH441" i="2"/>
  <c r="AI441" i="2" s="1"/>
  <c r="AH419" i="2"/>
  <c r="AI419" i="2" s="1"/>
  <c r="AH442" i="2"/>
  <c r="AI442" i="2" s="1"/>
  <c r="AH382" i="2"/>
  <c r="AI382" i="2" s="1"/>
  <c r="AH393" i="2"/>
  <c r="AI393" i="2" s="1"/>
  <c r="AH446" i="2"/>
  <c r="AI446" i="2" s="1"/>
  <c r="AH437" i="2"/>
  <c r="AI437" i="2" s="1"/>
  <c r="AH408" i="2"/>
  <c r="AI408" i="2" s="1"/>
  <c r="AH421" i="2"/>
  <c r="AI421" i="2" s="1"/>
  <c r="AH417" i="2"/>
  <c r="AI417" i="2" s="1"/>
  <c r="AH468" i="2"/>
  <c r="AI468" i="2" s="1"/>
  <c r="AH365" i="2"/>
  <c r="AI365" i="2" s="1"/>
  <c r="AH362" i="2"/>
  <c r="AI362" i="2" s="1"/>
  <c r="AH409" i="2"/>
  <c r="AI409" i="2" s="1"/>
  <c r="AH296" i="2"/>
  <c r="AI296" i="2" s="1"/>
  <c r="AH325" i="2"/>
  <c r="AI325" i="2" s="1"/>
  <c r="AH175" i="2"/>
  <c r="AI175" i="2" s="1"/>
  <c r="AH282" i="2"/>
  <c r="AI282" i="2" s="1"/>
  <c r="AH840" i="2"/>
  <c r="AI840" i="2" s="1"/>
  <c r="AH697" i="2"/>
  <c r="AI697" i="2" s="1"/>
  <c r="AH887" i="2"/>
  <c r="AI887" i="2" s="1"/>
  <c r="AH888" i="2"/>
  <c r="AI888" i="2" s="1"/>
  <c r="AH688" i="2"/>
  <c r="AI688" i="2" s="1"/>
  <c r="AH881" i="2"/>
  <c r="AI881" i="2" s="1"/>
  <c r="AH664" i="2"/>
  <c r="AI664" i="2" s="1"/>
  <c r="AH930" i="2"/>
  <c r="AI930" i="2" s="1"/>
  <c r="AH689" i="2"/>
  <c r="AI689" i="2" s="1"/>
  <c r="AH758" i="2"/>
  <c r="AI758" i="2" s="1"/>
  <c r="AH754" i="2"/>
  <c r="AI754" i="2" s="1"/>
  <c r="AH794" i="2"/>
  <c r="AI794" i="2" s="1"/>
  <c r="AH617" i="2"/>
  <c r="AI617" i="2" s="1"/>
  <c r="AH557" i="2"/>
  <c r="AI557" i="2" s="1"/>
  <c r="AH515" i="2"/>
  <c r="AI515" i="2" s="1"/>
  <c r="AH516" i="2"/>
  <c r="AI516" i="2" s="1"/>
  <c r="AH564" i="2"/>
  <c r="AI564" i="2" s="1"/>
  <c r="AH263" i="2"/>
  <c r="AI263" i="2" s="1"/>
  <c r="AH264" i="2"/>
  <c r="AI264" i="2" s="1"/>
  <c r="AH262" i="2"/>
  <c r="AI262" i="2" s="1"/>
  <c r="AH311" i="2"/>
  <c r="AI311" i="2" s="1"/>
  <c r="AH330" i="2"/>
  <c r="AI330" i="2" s="1"/>
  <c r="AH302" i="2"/>
  <c r="AI302" i="2" s="1"/>
  <c r="AH439" i="2"/>
  <c r="AI439" i="2" s="1"/>
  <c r="AH360" i="2"/>
  <c r="AI360" i="2" s="1"/>
  <c r="AH410" i="2"/>
  <c r="AI410" i="2" s="1"/>
  <c r="AH496" i="2"/>
  <c r="AI496" i="2" s="1"/>
  <c r="AH490" i="2"/>
  <c r="AI490" i="2" s="1"/>
  <c r="AH415" i="2"/>
  <c r="AI415" i="2" s="1"/>
  <c r="AH101" i="2"/>
  <c r="AI101" i="2" s="1"/>
  <c r="AH178" i="2"/>
  <c r="AI178" i="2" s="1"/>
  <c r="AH867" i="2"/>
  <c r="AI867" i="2" s="1"/>
  <c r="AH905" i="2"/>
  <c r="AI905" i="2" s="1"/>
  <c r="AH904" i="2"/>
  <c r="AI904" i="2" s="1"/>
  <c r="AH787" i="2"/>
  <c r="AI787" i="2" s="1"/>
  <c r="AH800" i="2"/>
  <c r="AI800" i="2" s="1"/>
  <c r="AH814" i="2"/>
  <c r="AI814" i="2" s="1"/>
  <c r="AH815" i="2"/>
  <c r="AI815" i="2" s="1"/>
  <c r="AH792" i="2"/>
  <c r="AI792" i="2" s="1"/>
  <c r="AH430" i="2"/>
  <c r="AI430" i="2" s="1"/>
  <c r="AH392" i="2"/>
  <c r="AI392" i="2" s="1"/>
  <c r="AH478" i="2"/>
  <c r="AI478" i="2" s="1"/>
  <c r="AH379" i="2"/>
  <c r="AI379" i="2" s="1"/>
  <c r="AH464" i="2"/>
  <c r="AI464" i="2" s="1"/>
  <c r="AH489" i="2"/>
  <c r="AI489" i="2" s="1"/>
  <c r="AH402" i="2"/>
  <c r="AI402" i="2" s="1"/>
  <c r="AH484" i="2"/>
  <c r="AI484" i="2" s="1"/>
  <c r="AH401" i="2"/>
  <c r="AI401" i="2" s="1"/>
  <c r="AH459" i="2"/>
  <c r="AI459" i="2" s="1"/>
  <c r="AH77" i="2"/>
  <c r="AI77" i="2" s="1"/>
  <c r="AH229" i="2"/>
  <c r="AI229" i="2" s="1"/>
  <c r="AH70" i="2"/>
  <c r="AI70" i="2" s="1"/>
  <c r="AH41" i="2"/>
  <c r="AI41" i="2" s="1"/>
  <c r="AH32" i="2"/>
  <c r="AI32" i="2" s="1"/>
  <c r="AH8" i="2"/>
  <c r="AI8" i="2" s="1"/>
  <c r="AH50" i="2"/>
  <c r="AI50" i="2" s="1"/>
  <c r="AH20" i="2"/>
  <c r="AI20" i="2" s="1"/>
  <c r="AH38" i="2"/>
  <c r="AI38" i="2" s="1"/>
  <c r="AH67" i="2"/>
  <c r="AI67" i="2" s="1"/>
  <c r="AH42" i="2"/>
  <c r="AI42" i="2" s="1"/>
  <c r="AH26" i="2"/>
  <c r="AI26" i="2" s="1"/>
  <c r="AH18" i="2"/>
  <c r="AI18" i="2" s="1"/>
  <c r="AH29" i="2"/>
  <c r="AI29" i="2" s="1"/>
  <c r="AH66" i="2"/>
  <c r="AI66" i="2" s="1"/>
  <c r="AH48" i="2"/>
  <c r="AI48" i="2" s="1"/>
  <c r="AH52" i="2"/>
  <c r="AI52" i="2" s="1"/>
  <c r="AH31" i="2"/>
  <c r="AI31" i="2" s="1"/>
  <c r="AH56" i="2"/>
  <c r="AI56" i="2" s="1"/>
  <c r="AH15" i="2"/>
  <c r="AI15" i="2" s="1"/>
  <c r="AH34" i="2"/>
  <c r="AI34" i="2" s="1"/>
  <c r="AH53" i="2"/>
  <c r="AI53" i="2" s="1"/>
  <c r="AH30" i="2"/>
  <c r="AI30" i="2" s="1"/>
  <c r="AH63" i="2"/>
  <c r="AI63" i="2" s="1"/>
  <c r="AH71" i="2"/>
  <c r="AI71" i="2" s="1"/>
  <c r="AH11" i="2"/>
  <c r="AI11" i="2" s="1"/>
  <c r="AH62" i="2"/>
  <c r="AI62" i="2" s="1"/>
  <c r="AH72" i="2"/>
  <c r="AI72" i="2" s="1"/>
  <c r="AH43" i="2"/>
  <c r="AI43" i="2" s="1"/>
  <c r="AH22" i="2"/>
  <c r="AI22" i="2" s="1"/>
  <c r="AH23" i="2"/>
  <c r="AI23" i="2" s="1"/>
  <c r="AH21" i="2"/>
  <c r="AI21" i="2" s="1"/>
  <c r="AH17" i="2"/>
  <c r="AI17" i="2" s="1"/>
  <c r="AH25" i="2"/>
  <c r="AI25" i="2" s="1"/>
  <c r="AH10" i="2"/>
  <c r="AI10" i="2" s="1"/>
  <c r="AH13" i="2"/>
  <c r="AI13" i="2" s="1"/>
  <c r="AH19" i="2"/>
  <c r="AI19" i="2" s="1"/>
  <c r="AH12" i="2"/>
  <c r="AI12" i="2" s="1"/>
  <c r="AH36" i="2"/>
  <c r="AI36" i="2" s="1"/>
  <c r="AH51" i="2"/>
  <c r="AI51" i="2" s="1"/>
  <c r="AH46" i="2"/>
  <c r="AI46" i="2" s="1"/>
  <c r="AH27" i="2"/>
  <c r="AI27" i="2" s="1"/>
  <c r="AH59" i="2"/>
  <c r="AI59" i="2" s="1"/>
  <c r="AH61" i="2"/>
  <c r="AI61" i="2" s="1"/>
  <c r="AH45" i="2"/>
  <c r="AI45" i="2" s="1"/>
  <c r="AH37" i="2"/>
  <c r="AI37" i="2" s="1"/>
  <c r="AH24" i="2"/>
  <c r="AI24" i="2" s="1"/>
  <c r="AH55" i="2"/>
  <c r="AI55" i="2" s="1"/>
  <c r="AH69" i="2"/>
  <c r="AI69" i="2" s="1"/>
  <c r="AH60" i="2"/>
  <c r="AI60" i="2" s="1"/>
  <c r="AH65" i="2"/>
  <c r="AI65" i="2" s="1"/>
  <c r="AH64" i="2"/>
  <c r="AI64" i="2" s="1"/>
  <c r="AH47" i="2"/>
  <c r="AI47" i="2" s="1"/>
  <c r="AH28" i="2"/>
  <c r="AI28" i="2" s="1"/>
  <c r="AH40" i="2"/>
  <c r="AI40" i="2" s="1"/>
  <c r="AH39" i="2"/>
  <c r="AI39" i="2" s="1"/>
  <c r="AH208" i="2"/>
  <c r="AI208" i="2" s="1"/>
  <c r="AH220" i="2"/>
  <c r="AI220" i="2" s="1"/>
  <c r="AH109" i="2"/>
  <c r="AI109" i="2" s="1"/>
  <c r="AH110" i="2"/>
  <c r="AI110" i="2" s="1"/>
  <c r="AH76" i="2"/>
  <c r="AI76" i="2" s="1"/>
  <c r="AH209" i="2"/>
  <c r="AI209" i="2" s="1"/>
  <c r="AH860" i="2"/>
  <c r="AI860" i="2" s="1"/>
  <c r="AH861" i="2"/>
  <c r="AI861" i="2" s="1"/>
  <c r="AH722" i="2"/>
  <c r="AI722" i="2" s="1"/>
  <c r="AH827" i="2"/>
  <c r="AI827" i="2" s="1"/>
  <c r="AH723" i="2"/>
  <c r="AI723" i="2" s="1"/>
  <c r="AH725" i="2"/>
  <c r="AI725" i="2" s="1"/>
  <c r="AH732" i="2"/>
  <c r="AI732" i="2" s="1"/>
  <c r="AH949" i="2"/>
  <c r="AI949" i="2" s="1"/>
  <c r="AH426" i="2"/>
  <c r="AI426" i="2" s="1"/>
  <c r="AH304" i="2"/>
  <c r="AI304" i="2" s="1"/>
  <c r="AH203" i="2"/>
  <c r="AI203" i="2" s="1"/>
  <c r="AH197" i="2"/>
  <c r="AI197" i="2" s="1"/>
  <c r="AH407" i="2"/>
  <c r="AI407" i="2" s="1"/>
  <c r="AH448" i="2"/>
  <c r="AI448" i="2" s="1"/>
  <c r="AH449" i="2"/>
  <c r="AI449" i="2" s="1"/>
  <c r="AH1066" i="2"/>
  <c r="AI1066" i="2" s="1"/>
  <c r="AH1015" i="2"/>
  <c r="AI1015" i="2" s="1"/>
  <c r="AH1112" i="2"/>
  <c r="AI1112" i="2" s="1"/>
  <c r="AH1019" i="2"/>
  <c r="AI1019" i="2" s="1"/>
  <c r="AH1119" i="2"/>
  <c r="AI1119" i="2" s="1"/>
  <c r="AH321" i="2"/>
  <c r="AI321" i="2" s="1"/>
  <c r="AH241" i="2"/>
  <c r="AI241" i="2" s="1"/>
  <c r="AH322" i="2"/>
  <c r="AI322" i="2" s="1"/>
  <c r="AH342" i="2"/>
  <c r="AI342" i="2" s="1"/>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A1"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B79D6C8-509D-49E2-A348-289997405C1C}" keepAlive="1" name="Consulta - Analisis emociones" description="Conexión a la consulta 'Analisis emociones' en el libro." type="5" refreshedVersion="7" background="1" saveData="1">
    <dbPr connection="Provider=Microsoft.Mashup.OleDb.1;Data Source=$Workbook$;Location=&quot;Analisis emociones&quot;;Extended Properties=&quot;&quot;" command="SELECT * FROM [Analisis emociones]"/>
  </connection>
  <connection id="2" xr16:uid="{19C55095-2E63-4659-A5F3-9C368AC77BF2}" keepAlive="1" name="Consulta - AnalisisCuentos" description="Conexión a la consulta 'AnalisisCuentos' en el libro." type="5" refreshedVersion="8" background="1" saveData="1">
    <dbPr connection="Provider=Microsoft.Mashup.OleDb.1;Data Source=$Workbook$;Location=AnalisisCuentos;Extended Properties=&quot;&quot;" command="SELECT * FROM [AnalisisCuentos]"/>
  </connection>
  <connection id="3" xr16:uid="{6CFC6DB8-8CBE-4BED-AB86-432CEAC96283}" keepAlive="1" name="Consulta - confusionMatrixEmociones" description="Conexión a la consulta 'confusionMatrixEmociones' en el libro." type="5" refreshedVersion="7" background="1" saveData="1">
    <dbPr connection="Provider=Microsoft.Mashup.OleDb.1;Data Source=$Workbook$;Location=confusionMatrixEmociones;Extended Properties=&quot;&quot;" command="SELECT * FROM [confusionMatrixEmociones]"/>
  </connection>
  <connection id="4" xr16:uid="{C03A63ED-8953-49B6-AFDF-B291574036C7}" keepAlive="1" name="Consulta - CuentosContados_Todos" description="Conexión a la consulta 'CuentosContados_Todos' en el libro." type="5" refreshedVersion="7" background="1" saveData="1">
    <dbPr connection="Provider=Microsoft.Mashup.OleDb.1;Data Source=$Workbook$;Location=CuentosContados_Todos;Extended Properties=&quot;&quot;" command="SELECT * FROM [CuentosContados_Todos]"/>
  </connection>
  <connection id="5" xr16:uid="{D674E244-18CB-4C37-A634-22A8735BDFAB}" keepAlive="1" name="Consulta - CuentosIndexados" description="Conexión a la consulta 'CuentosIndexados' en el libro." type="5" refreshedVersion="7" background="1" saveData="1">
    <dbPr connection="Provider=Microsoft.Mashup.OleDb.1;Data Source=$Workbook$;Location=CuentosIndexados;Extended Properties=&quot;&quot;" command="SELECT * FROM [CuentosIndexados]"/>
  </connection>
  <connection id="6" xr16:uid="{E222B662-495B-4E40-99BB-F17AB6D13B43}" keepAlive="1" name="Consulta - Emociones" description="Conexión a la consulta 'Emociones' en el libro." type="5" refreshedVersion="7" background="1" saveData="1">
    <dbPr connection="Provider=Microsoft.Mashup.OleDb.1;Data Source=$Workbook$;Location=Emociones;Extended Properties=&quot;&quot;" command="SELECT * FROM [Emociones]"/>
  </connection>
  <connection id="7" xr16:uid="{D0413ABC-B9A0-4F40-AC46-A6B1621F5B04}" keepAlive="1" name="Consulta - frelevancia_trec_eval_corpusEmocioneEtiquetadas" description="Conexión a la consulta 'frelevancia_trec_eval_corpusEmocioneEtiquetadas' en el libro." type="5" refreshedVersion="7" background="1" saveData="1">
    <dbPr connection="Provider=Microsoft.Mashup.OleDb.1;Data Source=$Workbook$;Location=frelevancia_trec_eval_corpusEmocioneEtiquetadas;Extended Properties=&quot;&quot;" command="SELECT * FROM [frelevancia_trec_eval_corpusEmocioneEtiquetadas]"/>
  </connection>
  <connection id="8" xr16:uid="{6C12D181-51A1-4B44-8D2F-F49162AEDE85}" keepAlive="1" name="Consulta - precisionEmociones" description="Conexión a la consulta 'precisionEmociones' en el libro." type="5" refreshedVersion="7" background="1" saveData="1">
    <dbPr connection="Provider=Microsoft.Mashup.OleDb.1;Data Source=$Workbook$;Location=precisionEmociones;Extended Properties=&quot;&quot;" command="SELECT * FROM [precisionEmociones]"/>
  </connection>
  <connection id="9" xr16:uid="{BCEEFE63-35EB-4D9F-A3CB-87A040F84794}" keepAlive="1" name="Consulta - Respuestas de formulario 1" description="Conexión a la consulta 'Respuestas de formulario 1' en el libro." type="5" refreshedVersion="7" background="1" saveData="1">
    <dbPr connection="Provider=Microsoft.Mashup.OleDb.1;Data Source=$Workbook$;Location=&quot;Respuestas de formulario 1&quot;;Extended Properties=&quot;&quot;" command="SELECT * FROM [Respuestas de formulario 1]"/>
  </connection>
  <connection id="10" xr16:uid="{BB39577F-85A9-4C29-9E81-036E740510D3}" keepAlive="1" name="Consulta - TestBaron" description="Conexión a la consulta 'TestBaron' en el libro." type="5" refreshedVersion="7" background="1" saveData="1">
    <dbPr connection="Provider=Microsoft.Mashup.OleDb.1;Data Source=$Workbook$;Location=TestBaron;Extended Properties=&quot;&quot;" command="SELECT * FROM [TestBaron]"/>
  </connection>
  <connection id="11" xr16:uid="{C77E3305-9074-4147-8999-EE824F48D3CB}" keepAlive="1" name="Consulta - testMayerSalovey" description="Conexión a la consulta 'testMayerSalovey' en el libro." type="5" refreshedVersion="8" background="1" saveData="1">
    <dbPr connection="Provider=Microsoft.Mashup.OleDb.1;Data Source=$Workbook$;Location=testMayerSalovey;Extended Properties=&quot;&quot;" command="SELECT * FROM [testMayerSalovey]"/>
  </connection>
  <connection id="12" xr16:uid="{75B263CD-5F3C-4C62-9E00-140B306C3F11}" keepAlive="1" name="Consulta - TestMillon" description="Conexión a la consulta 'TestMillon' en el libro." type="5" refreshedVersion="7" background="1" saveData="1">
    <dbPr connection="Provider=Microsoft.Mashup.OleDb.1;Data Source=$Workbook$;Location=TestMillon;Extended Properties=&quot;&quot;" command="SELECT * FROM [TestMillon]"/>
  </connection>
  <connection id="13" xr16:uid="{A5590613-A81D-46EE-BBBE-B57B02330813}" keepAlive="1" name="Consulta - Usuarios" description="Conexión a la consulta 'Usuarios' en el libro." type="5" refreshedVersion="8" background="1" saveData="1">
    <dbPr connection="Provider=Microsoft.Mashup.OleDb.1;Data Source=$Workbook$;Location=Usuarios;Extended Properties=&quot;&quot;" command="SELECT * FROM [Usuarios]"/>
  </connection>
</connections>
</file>

<file path=xl/sharedStrings.xml><?xml version="1.0" encoding="utf-8"?>
<sst xmlns="http://schemas.openxmlformats.org/spreadsheetml/2006/main" count="81065" uniqueCount="15213">
  <si>
    <t>compasion</t>
  </si>
  <si>
    <t>diversion</t>
  </si>
  <si>
    <t>agrado</t>
  </si>
  <si>
    <t>los_dientes_del_sultan</t>
  </si>
  <si>
    <t>tristeza</t>
  </si>
  <si>
    <t>Column1.2</t>
  </si>
  <si>
    <t>Column1.3</t>
  </si>
  <si>
    <t xml:space="preserve"> male</t>
  </si>
  <si>
    <t xml:space="preserve"> female</t>
  </si>
  <si>
    <t>Column1</t>
  </si>
  <si>
    <t>tension</t>
  </si>
  <si>
    <t>alegria</t>
  </si>
  <si>
    <t>duda</t>
  </si>
  <si>
    <t>amor</t>
  </si>
  <si>
    <t>miedo</t>
  </si>
  <si>
    <t>entusiasmo</t>
  </si>
  <si>
    <t>deseo</t>
  </si>
  <si>
    <t>calma</t>
  </si>
  <si>
    <t>frustracion</t>
  </si>
  <si>
    <t>malestar</t>
  </si>
  <si>
    <t>agotamiento</t>
  </si>
  <si>
    <t>apatia</t>
  </si>
  <si>
    <t>dolor</t>
  </si>
  <si>
    <t>fortaleza</t>
  </si>
  <si>
    <t>satisfaccion</t>
  </si>
  <si>
    <t>ira</t>
  </si>
  <si>
    <t>aburrimiento</t>
  </si>
  <si>
    <t>fobia</t>
  </si>
  <si>
    <t>valentia</t>
  </si>
  <si>
    <t>humillacion</t>
  </si>
  <si>
    <t>odio</t>
  </si>
  <si>
    <t>certeza</t>
  </si>
  <si>
    <t>placer</t>
  </si>
  <si>
    <t>tension#</t>
  </si>
  <si>
    <t>alegria#</t>
  </si>
  <si>
    <t>tension#duda#agrado#amor#</t>
  </si>
  <si>
    <t>amor#miedo#entusiasmo#</t>
  </si>
  <si>
    <t>tension#deseo#</t>
  </si>
  <si>
    <t>calma#tension#frustracion#deseo#</t>
  </si>
  <si>
    <t>calma#alegria#</t>
  </si>
  <si>
    <t>calma#</t>
  </si>
  <si>
    <t>tension#duda#malestar#alegria#frustracion#agotamiento#apatia#</t>
  </si>
  <si>
    <t>tension#tristeza#dolor#amor#</t>
  </si>
  <si>
    <t>tension#duda#fortaleza#</t>
  </si>
  <si>
    <t>agotamiento#</t>
  </si>
  <si>
    <t>tension#alegria#satisfaccion#entusiasmo#</t>
  </si>
  <si>
    <t>tristeza#</t>
  </si>
  <si>
    <t>tension#alegria#agotamiento#entusiasmo#</t>
  </si>
  <si>
    <t>tension#miedo#</t>
  </si>
  <si>
    <t>frustracion#</t>
  </si>
  <si>
    <t>fortaleza#</t>
  </si>
  <si>
    <t>entusiasmo#</t>
  </si>
  <si>
    <t>tension#ira#tristeza#frustracion#</t>
  </si>
  <si>
    <t>aburrimiento#</t>
  </si>
  <si>
    <t>calma#tension#duda#compasion#diversion#aburrimiento#alegria#tristeza#satisfaccion#fobia#valentia#miedo#fortaleza#agotamiento#apatia#humillacion#</t>
  </si>
  <si>
    <t>tension#alegria#fortaleza#</t>
  </si>
  <si>
    <t>diversion#alegria#satisfaccion#amor#</t>
  </si>
  <si>
    <t>tension#duda#malestar#dolor#</t>
  </si>
  <si>
    <t>tension#ira#tristeza#dolor#miedo#</t>
  </si>
  <si>
    <t>aburrimiento#agotamiento#</t>
  </si>
  <si>
    <t>alegria#valentia#fortaleza#</t>
  </si>
  <si>
    <t>agrado#alegria#</t>
  </si>
  <si>
    <t>alegria#tristeza#amor#entusiasmo#</t>
  </si>
  <si>
    <t>tristeza#frustracion#fobia#odio#miedo#</t>
  </si>
  <si>
    <t>agrado#</t>
  </si>
  <si>
    <t>amor#</t>
  </si>
  <si>
    <t>calma#certeza#compasion#diversion#agrado#alegria#placer#satisfaccion#deseo#amor#valentia#agotamiento#entusiasmo#</t>
  </si>
  <si>
    <t>tension#duda#compasion#diversion#agrado#alegria#amor#agotamiento#entusiasmo#</t>
  </si>
  <si>
    <t>duda#malestar#agotamiento#</t>
  </si>
  <si>
    <t>tension#duda#diversion#agrado#alegria#fortaleza#agotamiento#</t>
  </si>
  <si>
    <t>calma#certeza#diversion#agrado#satisfaccion#fortaleza#</t>
  </si>
  <si>
    <t>frustracion#miedo#</t>
  </si>
  <si>
    <t>calma#aburrimiento#</t>
  </si>
  <si>
    <t>satisfaccion#</t>
  </si>
  <si>
    <t>calma#tension#duda#alegria#entusiasmo#</t>
  </si>
  <si>
    <t>tension#duda#ira#aburrimiento#agrado#tristeza#dolor#frustracion#fobia#odio#miedo#agotamiento#entusiasmo#humillacion#</t>
  </si>
  <si>
    <t>calma#certeza#compasion#aburrimiento#malestar#alegria#placer#satisfaccion#amor#valentia#fortaleza#entusiasmo#</t>
  </si>
  <si>
    <t>duda#agrado#alegria#frustracion#amor#miedo#agotamiento#</t>
  </si>
  <si>
    <t>duda#</t>
  </si>
  <si>
    <t>tension#duda#agotamiento#</t>
  </si>
  <si>
    <t>tension#duda#ira#tristeza#satisfaccion#</t>
  </si>
  <si>
    <t>calma#agrado#satisfaccion#entusiasmo#</t>
  </si>
  <si>
    <t>calma#agrado#amor#fortaleza#entusiasmo#</t>
  </si>
  <si>
    <t>Hombre</t>
  </si>
  <si>
    <t>Esta en una etapa temprana de desarrollo</t>
  </si>
  <si>
    <t>Mujer</t>
  </si>
  <si>
    <t>La aplicación me parece realmente útil si se aplica en los ámbitos adecuados. Sirve de gran ayuda para expresar e identificar emociones.</t>
  </si>
  <si>
    <t>Me parece muy útil, es una forma muy divertida y amena de trabajar y reconocer las emociones</t>
  </si>
  <si>
    <t>me parece bastante util para ayudarte a conocer y manejar algunas de las emociones</t>
  </si>
  <si>
    <t>ninguno</t>
  </si>
  <si>
    <t>el diseño de la web, añadir algún dibujo en los cuentos o dar opciones para que el propio usuario elija el transcurso de la historia</t>
  </si>
  <si>
    <t>Me parece útil y sí que lo recomendaría</t>
  </si>
  <si>
    <t>es útil para conocer tus emociones, sobre todo para la gente que no se conoce</t>
  </si>
  <si>
    <t>Me parece que es una aplicación que puede ser muy útil tanto a la hora de detectar emociones como a la hora de manejarlas.</t>
  </si>
  <si>
    <t>Pues creo que se debería mejorar la IA para poder detectar de manera más precisa y adecuada las emociones que uno tiene</t>
  </si>
  <si>
    <t>Lo mismo de los erorres, la precisión de la inteligencia a mejorar o incrementar el número de cuentos.</t>
  </si>
  <si>
    <t xml:space="preserve">Es bastante útil y si que se lo recomendaría a otras personas  </t>
  </si>
  <si>
    <t xml:space="preserve">La verdad es que no he detectado ningún problema </t>
  </si>
  <si>
    <t>La inteligencia emocional se tiene que trabajar mediante lecturas como esta y varias cosas más como por ejemplo hablar con otras personas etc.</t>
  </si>
  <si>
    <t>La aplicación me parece súper útil para ser aplicada varios días con niños con el fin de que, además de que aprendan a leer y, también, a controlar y estudiar sus emociones.</t>
  </si>
  <si>
    <t>X</t>
  </si>
  <si>
    <t xml:space="preserve">Incluir preguntas para mejorar la comprensión lectora. </t>
  </si>
  <si>
    <t>Es una buena idea, pero creo que es muy complicado que resulte efectiva. Si en ocasiones ni el ser humano comprende lo que siente, ¿cómo va a saberlo hacer una máquina?</t>
  </si>
  <si>
    <t>es repetitivo e incoherente, y los cuentos no suelen tener relación con las emociones que supuestamente representan</t>
  </si>
  <si>
    <t>En general, me parece una aplicación útil, ya que a través de los cuentos se pueden ver reflejadas las emociones y el usuario que la utilice se puede sentir identificado. Sobre todo, creo que es útil para los niños, quienes aún puede ser no conozcan del todo sus emociones, entonces gracias a los cuentos pueden aprender a identificarlas y empatizar.</t>
  </si>
  <si>
    <t>Nada</t>
  </si>
  <si>
    <t>Mejoraría la estética de la aplicación para que sea más visual.</t>
  </si>
  <si>
    <t>Me parece algo muy útil y dinámico</t>
  </si>
  <si>
    <t>me parece bastante útil para aquellas personas que no saben como se sienten</t>
  </si>
  <si>
    <t>Me parece una manera de conseguir que una persona conecte con sus emociones, y pueda conocer su interior y como se siente a través de un cuento.</t>
  </si>
  <si>
    <t xml:space="preserve">genial
</t>
  </si>
  <si>
    <t>en ocasiones las respuestas no se ciñen a la pregunta</t>
  </si>
  <si>
    <t>Me resulta interesante y útil, lo recomendaría</t>
  </si>
  <si>
    <t xml:space="preserve">Mejorar el chatbot y añadir más cuento. </t>
  </si>
  <si>
    <t>Añadiría una sección de cuentos para adultos.</t>
  </si>
  <si>
    <t>Muy buena y útil</t>
  </si>
  <si>
    <t>Ninguno</t>
  </si>
  <si>
    <t>Ninguna</t>
  </si>
  <si>
    <t xml:space="preserve">Muy interesante y útil. </t>
  </si>
  <si>
    <t xml:space="preserve">Ninguno.
</t>
  </si>
  <si>
    <t>Ninguna.</t>
  </si>
  <si>
    <t>Un poco aburrido pero bien</t>
  </si>
  <si>
    <t xml:space="preserve">pondría algo de interactividad para que despierte interés en los niños y no les parezca algo aburrido </t>
  </si>
  <si>
    <t xml:space="preserve">Me paré muy útil y de gran ayuda sobretodo para los niños, y más en cuestión aquellos que tengan dificultades para expresarse o demás
</t>
  </si>
  <si>
    <t>Totalmente recomendable</t>
  </si>
  <si>
    <t>muy útil, lo recomendaría</t>
  </si>
  <si>
    <t>Me parece útil porque recomienda cuentos acordes a la emoción que seleccionas. Algunos cuentos se asemejan mejor que otros y la moraleja se refleja de mejor manera, pero en general está bien.</t>
  </si>
  <si>
    <t>Preguntas muy repetitivas</t>
  </si>
  <si>
    <t>lo recomendaría</t>
  </si>
  <si>
    <t>ninguna</t>
  </si>
  <si>
    <t>util e interesante</t>
  </si>
  <si>
    <t>Me pare muy recomendable</t>
  </si>
  <si>
    <t>La falta de experiencia mía propia</t>
  </si>
  <si>
    <t xml:space="preserve">A nivel cognitivo </t>
  </si>
  <si>
    <t>Ahora mismo puede resultar un poco aburrida, pero porque es el principio. Es interesante y creo que puede llegar a resultar muy útil si se le da un buen uso.</t>
  </si>
  <si>
    <t>por ahora ninguno.</t>
  </si>
  <si>
    <t>podría haber más dibujos para los niños.</t>
  </si>
  <si>
    <t>Me ha parecido útil a la vez que entretenido y eficaz. Se lo recomendaría a familiares y/o amigos</t>
  </si>
  <si>
    <t>Está bien tal y como está</t>
  </si>
  <si>
    <t>Me parece muy útil, y sí se la recomendaría a otras personas.</t>
  </si>
  <si>
    <t>Ninguno.</t>
  </si>
  <si>
    <t>Temas más dispersos</t>
  </si>
  <si>
    <t>Es muy útil, los cuentos son muy precisos, responden a situaciones muy concretas y es algo con lo que niños y mayores pueden identificarse</t>
  </si>
  <si>
    <t xml:space="preserve">Las diferentes temáticas que ofrece, como suicidio o violencia de género, cuando escribes en el chat dichas palabras para decirle que quieres un cuento sobre eso, te pide más información, a pesar de que la misma plataforma te dice que con solo escribir esa palabra, es suficiente </t>
  </si>
  <si>
    <t>muy útil</t>
  </si>
  <si>
    <t>Me parece muy util esta iniciativa</t>
  </si>
  <si>
    <t>A veces da respuestas erroneas</t>
  </si>
  <si>
    <t>me parece genial, porque te ayuda a reflexionar sobre las situaciones del día día</t>
  </si>
  <si>
    <t>Muy entretenido y educativo</t>
  </si>
  <si>
    <t xml:space="preserve">La sección de preguntas resulta repetitiva </t>
  </si>
  <si>
    <t xml:space="preserve">Reducir las preguntas tras el cuento </t>
  </si>
  <si>
    <t xml:space="preserve">Es útil ya que da a conocer los sentimientos de cada uno 
</t>
  </si>
  <si>
    <t>Las preguntas al final se repiten</t>
  </si>
  <si>
    <t>Que limiten las preguntas finales a 10</t>
  </si>
  <si>
    <t xml:space="preserve">Me ha servido de utilidad ya que podré aplicarlo día a día </t>
  </si>
  <si>
    <t xml:space="preserve">ningún error detectado </t>
  </si>
  <si>
    <t xml:space="preserve">ninguna mejora </t>
  </si>
  <si>
    <t>Se lo recomendaría a otras personas</t>
  </si>
  <si>
    <t xml:space="preserve">Me parece útil </t>
  </si>
  <si>
    <t xml:space="preserve">ninguno </t>
  </si>
  <si>
    <t xml:space="preserve">más diversidad </t>
  </si>
  <si>
    <t>Me parece super útil y entretenido, además de lúdico</t>
  </si>
  <si>
    <t>deja_la_cuchara</t>
  </si>
  <si>
    <t>paz_en_medio_de_las_dificultades</t>
  </si>
  <si>
    <t>una_sonrisa</t>
  </si>
  <si>
    <t>entrevista_a_dios</t>
  </si>
  <si>
    <t>amar_lo_que_somos</t>
  </si>
  <si>
    <t>un_payaso_muy_inquieto</t>
  </si>
  <si>
    <t>el_capitan_y_el_grumete</t>
  </si>
  <si>
    <t>las_cuatro_velas</t>
  </si>
  <si>
    <t>el_aborto_un_cuento_de_horror</t>
  </si>
  <si>
    <t>el_acoso_a_marita_cuento_para_hablar_sobre_el_bullying_con_los_ninyos</t>
  </si>
  <si>
    <t>necesito_un_abrazo</t>
  </si>
  <si>
    <t>pedro_y_el_hilo_magico</t>
  </si>
  <si>
    <t>el_arbol_confundido</t>
  </si>
  <si>
    <t>nestor_el_castor</t>
  </si>
  <si>
    <t>la_oruga</t>
  </si>
  <si>
    <t>calidad_emocional</t>
  </si>
  <si>
    <t>arreglar_al_mundo</t>
  </si>
  <si>
    <t>suenyo</t>
  </si>
  <si>
    <t>la_ofensa</t>
  </si>
  <si>
    <t>el_tren_de_la_vida</t>
  </si>
  <si>
    <t>bordados_de_la_vida</t>
  </si>
  <si>
    <t>los_lobos</t>
  </si>
  <si>
    <t>el_amor_y_el_tiempo</t>
  </si>
  <si>
    <t>el_valor_de_un_billete_de_100</t>
  </si>
  <si>
    <t>almuerzo_con_dios</t>
  </si>
  <si>
    <t>semillas</t>
  </si>
  <si>
    <t>un_vaso_de_leche</t>
  </si>
  <si>
    <t>las_dos_ranas</t>
  </si>
  <si>
    <t>la_fabula_del_helecho_y_el_bambu</t>
  </si>
  <si>
    <t>el_arbol_de_los_problemas</t>
  </si>
  <si>
    <t>los_ingredientes_del_bizcocho</t>
  </si>
  <si>
    <t>Total general</t>
  </si>
  <si>
    <t>No</t>
  </si>
  <si>
    <t>Súper útil. Lo recomendaría sin duda.</t>
  </si>
  <si>
    <t xml:space="preserve">Algunas moralejas estaban incompletas </t>
  </si>
  <si>
    <t>Me parece muy útil y se lo recomendaría a mis amigos.</t>
  </si>
  <si>
    <t>¿Hay algún personaje o entidad del cuento al que le tengas especial simpatía?
Sí. Néstor
¿Por qué te agradan? ====&gt; cambiar por agrada/n</t>
  </si>
  <si>
    <t>Todo está muy bien y me gusta mucho</t>
  </si>
  <si>
    <t>me parece muy útil, entretenida y recomendable</t>
  </si>
  <si>
    <t>poner audio a los cuentos</t>
  </si>
  <si>
    <t>Me parece muy interesante y si que se la recomendaría a otros amigos.</t>
  </si>
  <si>
    <t>Muy útil</t>
  </si>
  <si>
    <t>Solo q sigo sin poder ver las moralejas</t>
  </si>
  <si>
    <t>Me ha gustado mucho</t>
  </si>
  <si>
    <t>Quizá habría que pulir un poco más la vinculación de los cuentos con la emociones y temas psicológicos tratados. En cuento a los temas psicológicos también se podrían ampliar más.</t>
  </si>
  <si>
    <t>Me parece muy interesante esta nueva app, creo que viene muy bien para trabajar las emociones, no solo detectar cómo nos sentimos sino también trabajarlas.</t>
  </si>
  <si>
    <t>Aperece que si pones el ratón encima de la emoción te salen sinónimos, en mi ordenador no salía, no se si es la aplicación o mi ordenador.</t>
  </si>
  <si>
    <t>Añadiría dibujos para asociar la emoción a una imagen y así los pequeños de sexto o quinto de primaria podrían hacerlo.</t>
  </si>
  <si>
    <t>El cuento que he leído tenía más moralejas de las que apreciaba el programa, se le puede sacar más partido a cada cuenta (Néstor el cástor)</t>
  </si>
  <si>
    <t>Me ha parecido super útil, además los cuentos transmite mucho y te hacen reflexionar sobre las emociones.</t>
  </si>
  <si>
    <t>en el cuento 'Tres de la vida' y 'los dientes del sultán' no aparecen las emociones en paréntesis</t>
  </si>
  <si>
    <t xml:space="preserve">La aplicación me parece muy innovadora y demasiado util, sin duda alguna la recomendaria </t>
  </si>
  <si>
    <t xml:space="preserve">Lo he entendio muy bien, tiene mucha claridad el programa en sus instrucciones </t>
  </si>
  <si>
    <t>Podrian sugerirse actividades donde puedan seguir incluyendo temas de inteligencia emocional</t>
  </si>
  <si>
    <t>útil</t>
  </si>
  <si>
    <t>había algunos errores en la escritura del cuento y en uno de ellos no aparecía la emoción</t>
  </si>
  <si>
    <t>ampliar las emociones que se sugieren o los temas</t>
  </si>
  <si>
    <t>Me parece que puede ser bastante interesante para promover la educación emocional y de los sentimientos entre los adolescentes</t>
  </si>
  <si>
    <t>El cuento "El árbol confundido" muestra que es sobre la duda pero no plantea la aplicación de si es para educación, trabajo...</t>
  </si>
  <si>
    <t>Pondría más emociones a tratar</t>
  </si>
  <si>
    <t>Me gusta muchisimo, si es verdad que estaría muy bien para infantil y niños más pequeños. Aún así la iniciativa es genial</t>
  </si>
  <si>
    <t>El cuento del tren de la vida solo especifica entre parentesis (envejecimiento), no la emoción.</t>
  </si>
  <si>
    <t xml:space="preserve">Me encanta la idea de que exista una gran variedad y así cada alumno/a pueda ir en una dirección diferente. </t>
  </si>
  <si>
    <t xml:space="preserve">En el caso de cuento como Entrevista a Dios, los guiones deberían estar en oraciones diferentes para que los alumnos y alumnas no se equivoquen leyendo. </t>
  </si>
  <si>
    <t xml:space="preserve">Que en el chat las preguntas invitaran aún más a reflexionar. </t>
  </si>
  <si>
    <t xml:space="preserve">Me parece muy útil y si la recomendaría. </t>
  </si>
  <si>
    <t>No detectado errores.</t>
  </si>
  <si>
    <t xml:space="preserve">No tengo. 
</t>
  </si>
  <si>
    <t>Para estudiantes de Secundaria</t>
  </si>
  <si>
    <t>En el cuento de "los lobos" solo aparece el tema y no las emociones. Sin embargo, "paz en medio de las dificultades" faltaría el tema psicológico.</t>
  </si>
  <si>
    <t>El apartado de recomendar algún cuento según la emoción que tengas no funciona muy bien porque me realiza muchas preguntas pero no ofrece ningún otro cuento.</t>
  </si>
  <si>
    <t>me parece muy util porque a los adolescentes les puede costar menos abrirse a contar sus emociones a través del ordenador</t>
  </si>
  <si>
    <t>no he detectado ningun error</t>
  </si>
  <si>
    <t>incluir más imágenes para que sea más atractiva</t>
  </si>
  <si>
    <t>Útil e interesante</t>
  </si>
  <si>
    <t>la maquina me pedía que le dijera de que temas quería leer y me ponía  unos ejemplos entre paréntesis (violencia de género, anorexia,,,, etc). Yo le escribía quiero leer cuentos sobre violencia de género y me decía que le especificara de qué. Así continuamente. No he podido leerlos.</t>
  </si>
  <si>
    <t>Mayor comprensión de la maquina.</t>
  </si>
  <si>
    <t>Me parece una herramienta muy acertada para la época tecnológica que tenemos hoy en día, está muy bien. 
Personalmente no me ha gustado nada la moraleja tan religiosa del cuento de "la oruga".</t>
  </si>
  <si>
    <t>el cuento de "los lobos" no tiene asociada ninguna emoción, solo pone (educación).</t>
  </si>
  <si>
    <t>Considero que es muy útil para institutos.</t>
  </si>
  <si>
    <t>En el cuento "El tren de la vida" solo se plasma el tema del que trata pero no la emoción.</t>
  </si>
  <si>
    <t>Que puede llegar a ser útil pero hay que mejorarla.</t>
  </si>
  <si>
    <t>Que de repente dice cosas sin sentido alguno</t>
  </si>
  <si>
    <t>Que diga cosas con más sentido y menos repetitiva</t>
  </si>
  <si>
    <t xml:space="preserve">Me parece bastante útil y divertido, si se lo recomendaría a alguien </t>
  </si>
  <si>
    <t>En lo que hemos hecho hoy no le he visto ningún error</t>
  </si>
  <si>
    <t xml:space="preserve">Por ahora ninguna </t>
  </si>
  <si>
    <t>Me parece útil y creo que le iría bien a mucha gente.</t>
  </si>
  <si>
    <t xml:space="preserve">La aplicación la verdad que esta bastante bien, y tiene mucha libertad en cuanto a opciones </t>
  </si>
  <si>
    <t xml:space="preserve">Algunos errores serían las preguntas, hay alguna que otras que son demasiado largas, en parte estará bien pero a la largada puede llegar a ca ser un poco </t>
  </si>
  <si>
    <t xml:space="preserve">Una posible mejora sería ampliar el rango de respuestas, tipo en vez de decir que si decir tal vez, o algo de eso, cndo he puesto eso la máquina se ha vuelto loca y me ha dicho ,o que le ha dado la gana </t>
  </si>
  <si>
    <t>Me parece bastante útil porque puede ayudar a muchas personas</t>
  </si>
  <si>
    <t xml:space="preserve">Que algunas respuestas son incoherentes </t>
  </si>
  <si>
    <t xml:space="preserve">Mejorar las respuestas de chatbot </t>
  </si>
  <si>
    <t xml:space="preserve">Creo que la idea es buena pero hablarle a una máquina no creo que sea útil. </t>
  </si>
  <si>
    <t>A veces te decía cosas que no tienen sentido en la segunda parte, la primera estaba bien.</t>
  </si>
  <si>
    <t>No tengo sugerencias.</t>
  </si>
  <si>
    <t xml:space="preserve">Me parece muy buena aplicación bastante interesante y creo q puede ayudar mucho la verdad </t>
  </si>
  <si>
    <t xml:space="preserve">Que al tener una conversación falla un poco </t>
  </si>
  <si>
    <t xml:space="preserve">Que sean respuestas más cercanas en el vocabulario y ya está lo demás perfecto </t>
  </si>
  <si>
    <t>Me parece buena idea</t>
  </si>
  <si>
    <t xml:space="preserve">En la conversación  la máquina decía cosas sin sentido </t>
  </si>
  <si>
    <t>Me parece que puede servirle a alguien que no se sienta bien con las emociones que siente</t>
  </si>
  <si>
    <t>Le dije que estaba triste y me dijo veo sentimientos de alegría, le dije que me sentía engañado y me dijo veo sentimientos de alegría</t>
  </si>
  <si>
    <t>Mejorar la fase de recomendar cuentos.</t>
  </si>
  <si>
    <t>Me parece divertida, pero tampoco me entran ganas de meterme todos los días o una vez a la semana. No soy un persona muy lectora.</t>
  </si>
  <si>
    <t>Falta pulir a el robot p, todavía es muy ambiguo y le da igual lo que le hayas dicho el va a seguir su camino.</t>
  </si>
  <si>
    <t>Mejorar la fase de recomendar cuentos y la interfaz</t>
  </si>
  <si>
    <t>Útil para el que en su vida no ha estado en un psicólogo teniendo problemas familiares, y entre medio mentiras</t>
  </si>
  <si>
    <t xml:space="preserve">Hace las mismas preguntas </t>
  </si>
  <si>
    <t>No insistir tanto</t>
  </si>
  <si>
    <t>Me parece bastante útil, aunque aún les quede mucho por mejorar. Pero creo que cuando ya esté libre de fallos puede ayudar a muchísima gente.</t>
  </si>
  <si>
    <t>La conversación con la máquina es bastante mala, ya que a veces lo que te responde no es para nada similar con lo que tú dices.</t>
  </si>
  <si>
    <t>Mejoraría un poco la estética de la página, para que sea algo más moderna y atractiva. Y el chatbot lo haría para que respondiera con más naturalidad y que sientas que estás hablando con algo que se parece a una persona.</t>
  </si>
  <si>
    <t>Se la recomendaría a las personas que necesitan ayuda</t>
  </si>
  <si>
    <t xml:space="preserve">La máquina me ha dicho emociones diferentes a las que yo le e dicho </t>
  </si>
  <si>
    <t>me parece útil pero opino que debería de ser un poco más dinámico.</t>
  </si>
  <si>
    <t>que cuando le pedía que me recomendase un cuento no lo hacía.</t>
  </si>
  <si>
    <t>Podríais añadir una opción donde te preguntase como te encuentras de energía y en la segunda fase habría que mejorarla ya que hay fallos.</t>
  </si>
  <si>
    <t>La verdad es que no me parece una mala aplicación, ya que es como un psicólogo pero que es una máquina. Lo único malo es que he podido detectar algunos fallos, pero si en algún futuro se quitan, sería una buena aplicación.</t>
  </si>
  <si>
    <t>Algunos de los errores eran yo que expresaba un sentimiento, y la máquina me recomendaba cuentos con los opuestos a los expresados.</t>
  </si>
  <si>
    <t>Estaría bien mejorar la fase de recomendación de cuentos ya que tenía algunos fallos.</t>
  </si>
  <si>
    <t>Si me parece útil para descubrir tus emociones, descubrir otras emociones.</t>
  </si>
  <si>
    <t xml:space="preserve">Q aveces la maquina deja de hacerte preguntas </t>
  </si>
  <si>
    <t>Mejorar las preguntas de los cuentos</t>
  </si>
  <si>
    <t xml:space="preserve">La aplicación o página web de CuentosIE es en mi opinión muy interesante, la idea de usar los sentimientos de las personas para usar cuentos motivadores es muy interesante, me parece útil </t>
  </si>
  <si>
    <t xml:space="preserve">El error que he detectado es que la máquina al responder no me daba una respuesta </t>
  </si>
  <si>
    <t>Mejorar la fase de recomendaciones de cuentos</t>
  </si>
  <si>
    <t>La verdad es que me ha gustado mucho la aplicación, me he dado cuenta de que ha sabido detectar muy bien cómo me siento y me ha gustado mucho</t>
  </si>
  <si>
    <t>Bueno, en la parte de recomendar libros, que algunas veces te decís cosas que no tenían nada que ver, pero por lo demás bien, quizá las últimas preguntas de lo del libro, eran un poco raras y repetitivas, pero en general me ha encantado</t>
  </si>
  <si>
    <t>Yo creo que ha estado muy bien, lo único que cambiaría sería lo de las recomendaciones y cambiaría las últimas preguntas del libro, para que no sean tan repetitivas</t>
  </si>
  <si>
    <t>Veo una idea con un gran potencial, y la forma en que lo lleva es muy interesante. Sí se pulen los detalles veo un buen proyecto.</t>
  </si>
  <si>
    <t>Al contarle tus emociones y tu día al principio va bien, luego desvaría y me pregunta emociones al azar.</t>
  </si>
  <si>
    <t>La interfaz, que sea mas intuitiva y más profesional y seria, la fase de recomendar cuento.</t>
  </si>
  <si>
    <t xml:space="preserve">Me ha parecido bastante buena ya que es una forma entretenida de leer un cuento y da con lo que necesitabas escuchar para mejorar tu estado o ánimo </t>
  </si>
  <si>
    <t>Después de responder el cuestionario del cuento y le das a que te recomiende un libro te mete en una conversación la cual no está muy Lograda ya que dije que estaba bastante alegre pero estoy un poco estresado por que no he hecho los deberes de francés y me responde que me encuentra bastante apenado</t>
  </si>
  <si>
    <t xml:space="preserve">Arreglar la fase de recomendación </t>
  </si>
  <si>
    <t>La recomiendo para otras personas y me gusta esto de leer un cuento y que te haga preguntas sobre lo que se siente o lo que transmite el cuento, lo que no me gusta es la parte de conversar con la máquina sobre cómo me siento ya que eso se queda registrado y tengo muchas cosas muy privadas en mi interior, no podría hablar por ahí sin filtro como se me pide pero por todo lo demás bien.</t>
  </si>
  <si>
    <t>He observado que cuando respondo, si no respondo de alguna forma que hayan establecido los creadores, no me sigue hablando así que mejoraría eso.</t>
  </si>
  <si>
    <t xml:space="preserve">Mejorar la fase de recomendar cuentos.
</t>
  </si>
  <si>
    <t>Me parece útil y sí la recomendaría, aunque tenga algunos fallos pero se pueden solucionar.</t>
  </si>
  <si>
    <t>En el momento de recomendación ha habido un momento en el que me ha detectado una emoción que no he expresado y que no sentía.</t>
  </si>
  <si>
    <t>La fase de recomendación es lo que mejoraría.</t>
  </si>
  <si>
    <t>Me parece útil, sobretodo para las personas que no se desahoguen normalmente, para que puedan entender sus emociones desahogándose.
Sí lo recomendaría.</t>
  </si>
  <si>
    <t>Cuando terminé la parte del cuento y empecé a hablar con la máquina y no me dejó seguir con la respuesta, se envió y no me respondió.</t>
  </si>
  <si>
    <t>Mejorar la fase de recomendar cuento por el problema de antes y porque a algunos les ha dicho lo que no es debido.</t>
  </si>
  <si>
    <t>Es una buena idea y el formato de escribir como si fuese un chat esta chulo pero la pagina web en si es muy fea creo que necesitaría una reforma un poco mas simple sin tantos colores, pero la idea en si esta chula solo necesita un poco de cambio</t>
  </si>
  <si>
    <t>El bot no responde bien cuando le digo que estoy feliz me pregunta porque estoy triste.</t>
  </si>
  <si>
    <t xml:space="preserve">El look de la pagina
Que no pare de hablar el bot
Que haya un par de segundos entre cuando alguien envía un mensaje al bot y en que el bot responda
</t>
  </si>
  <si>
    <t>La verdad es que no se si es útil hablar con una máquina, es un poco raro. Si te encuentras mal pude que leer un cuento no te ayude, o que justo elijas uno que no te aporte nada.</t>
  </si>
  <si>
    <t>En la parte del cuento me ha preguntado tres veces que de qué temas creo que trataba el cuento.</t>
  </si>
  <si>
    <t>Mejorar fase de recomendar cuento y en la parte de elegir los adjetivos de cómo te sientes, añadir la palabra preocupación (porque también puedes estar preocupado por otras personas)</t>
  </si>
  <si>
    <t xml:space="preserve">Esta bien, pero hay recomendaciones que no tienen mucho sentido con respecto a las emociones que se habían elegido </t>
  </si>
  <si>
    <t xml:space="preserve">Habla De Dios como si todo el mundo fuera de alguna religión, estaría bien que mejoraran eso, ya que hay personas no creyentes que por ello no se pueden sentir identificados </t>
  </si>
  <si>
    <t>Estaría bien que no se hablara De Dios como si todo el mundo fuera creyente, ya que puede haber gente atea que por eso no se sienta identificada con el cuento o la moraleja</t>
  </si>
  <si>
    <t xml:space="preserve">Muy útil no me parece pero me gusta la idea de poder elegir libros al decir como te sientes </t>
  </si>
  <si>
    <t xml:space="preserve">Que aveces en la segunda fase decía tonterías </t>
  </si>
  <si>
    <t>Mejorar la página porque parece muy sospechoso la pagina porque sale que la página no es segura también una buena idea es hacer que la página no sea tan soso</t>
  </si>
  <si>
    <t>Me parece una forma de conocer tus emociones más creativa, al ser lecturas cortas son fáciles de comprender.</t>
  </si>
  <si>
    <t>Las preguntas se me han acabado sólo haciendo dos o tres. En la zona en la que tenías que hablar con la máquina no he podido interactuar, ya que cuando he dicho algo la máquina no me ha contestado.</t>
  </si>
  <si>
    <t>En la zona de los géneros, poner la opción de otro, ya que hay gente que se le puede hacer incómodo tener que definir su género por que están confusos y no se definen ni con el género femenino ni con el masculino.</t>
  </si>
  <si>
    <t>Me parece un proyecto muy interesante pero a la aplicación le falta arreglarle algunos fallos</t>
  </si>
  <si>
    <t>En la opción de dialogar con la IA o de recomendar cuento creo que no me ha entendido del todo ya que le he dicho que estaba alegre y me ha dicho que nota cierta ternura.</t>
  </si>
  <si>
    <t>Yo lo único que mejoraría es la opción de recomendar cuento o dialogar con la IA y también la de que seleccionas unas emociones y te recomienda unos cuentos ya que seleccione unas emociones y me recomendó algunos cuentos que no tenían que ver.</t>
  </si>
  <si>
    <t xml:space="preserve">Muy útil </t>
  </si>
  <si>
    <t>Habla mucho</t>
  </si>
  <si>
    <t xml:space="preserve">Puede ayudar a algunas personas </t>
  </si>
  <si>
    <t>No responde a veces</t>
  </si>
  <si>
    <t>Es útil, si, podría recomendarla.</t>
  </si>
  <si>
    <t>No, ninguno, está bien echa.</t>
  </si>
  <si>
    <t xml:space="preserve">La máquina </t>
  </si>
  <si>
    <t>Es útil para la gente q no sabe cuales son sus emociones.</t>
  </si>
  <si>
    <t>En la segunda parte no iba muy bien.</t>
  </si>
  <si>
    <t>Que ponga para seleccionar más emociones.</t>
  </si>
  <si>
    <t>Útil si no tienes con quien expresar tus sentimientos</t>
  </si>
  <si>
    <t>Que hay algunas veces que no te contesta</t>
  </si>
  <si>
    <t xml:space="preserve">No tengo </t>
  </si>
  <si>
    <t>Pues yo no soy tampoco muy fan de leer, y a mi no me encanta pero si que podría ayudarte.</t>
  </si>
  <si>
    <t xml:space="preserve">Que la máquina cuando te explicas muchos hay veces que no tiene respuesta. </t>
  </si>
  <si>
    <t xml:space="preserve">No se, está bastante bien. Solo que no me encanta o me soluciona mucho hablar con una máquina. </t>
  </si>
  <si>
    <t>Me parece muy bien para el ámbito educativo sobre todo. Quizás no lo usaría en ella manito personal pero tiene mucho potencial. Está muy bien estéticamente y está muy bien pensado.</t>
  </si>
  <si>
    <t>No he detectado ningún fallo.</t>
  </si>
  <si>
    <t xml:space="preserve">Es bastante útil, lo recomiendo </t>
  </si>
  <si>
    <t xml:space="preserve">Que tienes que escribir mucho Para que te vuelva a hablar </t>
  </si>
  <si>
    <t>Que no hay mucha variedad de libros</t>
  </si>
  <si>
    <t xml:space="preserve">La aplicación es muy útil, ya que al ser una maquina es mucho más fácil desahogarse </t>
  </si>
  <si>
    <t>Cuando puedo des hablar sobre cierto tema, no contesta</t>
  </si>
  <si>
    <t xml:space="preserve">Que los cuentos nos ayudasen un poco más con nuestros sentimientos </t>
  </si>
  <si>
    <t>Es muy buena</t>
  </si>
  <si>
    <t>Hay algunas veces que hace preguntas sin sentido y otras que cuando respondes no sale nada y luego pones otra cosa y ya te sale.</t>
  </si>
  <si>
    <t>Creo que debería tener más preguntas y que fuese más rápido.</t>
  </si>
  <si>
    <t>Me parece muy útil, si se la recomendaría por ejemplo a una persona que lo esté pasando mal emocionalmente.</t>
  </si>
  <si>
    <t>No he detectado ningún error.</t>
  </si>
  <si>
    <t>Yo mejoraría lo que es la máquina porque hay veces que se queda pillado o no reacciona muy rápido.</t>
  </si>
  <si>
    <t>Me parece muy útil porque si tienes algún problema o algo te puedes desahogar en un entorno seguro y si la recomendaría.</t>
  </si>
  <si>
    <t>He encontrado solo un error, que algunas veces pone respuestas que no tiene nada que ver.</t>
  </si>
  <si>
    <t>No sugiero nada, me parece bien todo.</t>
  </si>
  <si>
    <t>Me parece muy buena</t>
  </si>
  <si>
    <t>A veces dices algo detallado y te dice que des más detalles, das más detalles y te sale otra vez y hay que cambiar de tema</t>
  </si>
  <si>
    <t>Que la máquina no repita cosas ya dichas más de 3 veces</t>
  </si>
  <si>
    <t>Me parece una aplicación bastante útil para ayudarte con las emociones y si que se lo recomendaría a otras personas, solo hace falta mejorarla un poco.</t>
  </si>
  <si>
    <t>Añadir más preguntas para más tiempo de conversación para poder recomendar otro libro que se ajuste más a las emociones.</t>
  </si>
  <si>
    <t>Esta bien, es útil pero puede ser mejorable no esta mal</t>
  </si>
  <si>
    <t xml:space="preserve">Pues si tiene fallos, pero de los fallos se aprenden </t>
  </si>
  <si>
    <t xml:space="preserve">Que cuando te diga que hables de lo que quieras, si te llegara a responder que supiera hablarte de ese tema </t>
  </si>
  <si>
    <t xml:space="preserve">Esta bien </t>
  </si>
  <si>
    <t xml:space="preserve">Ninguno </t>
  </si>
  <si>
    <t xml:space="preserve">Que no haga preguntas no deseadas </t>
  </si>
  <si>
    <t>Es útil pero hay que arreglar algunas cosas cuando hablas con la máquina.</t>
  </si>
  <si>
    <t>Al hablar con la máquina a veces dice cosas que no tienen sentido.</t>
  </si>
  <si>
    <t>Mejorar al hablar con el chatbot.</t>
  </si>
  <si>
    <t>Es útil, es entretenido, si.</t>
  </si>
  <si>
    <t xml:space="preserve">La máquina se queda atascada en la fase 2 y no sabe qué decir </t>
  </si>
  <si>
    <t>La fase 2 se podría mejorar</t>
  </si>
  <si>
    <t>Soy más de las que prefiere que el cuento/libro controle sus emociones que viceversa. Pero si ayuda en varias cosas. Y se lo podría recomendar a otros, si.</t>
  </si>
  <si>
    <t xml:space="preserve">Me parece muy interesante y útil ya que te puedes desahogar y encima te ayuda con tus problemas </t>
  </si>
  <si>
    <t>que tardaba mucho en contestarme y algunas veces me respondía con cosas fuera de sentido</t>
  </si>
  <si>
    <t>más velocidad a la hora de contestar pero en general enhorabuena porque está muy bien está app😊</t>
  </si>
  <si>
    <t>Me parece un poco aburrido, debería tener más amplitud. Y más entendimiento al emisor. Por ejemplo si tu dices satisfacción : Pues que te ponga un cuento de satisfacción + otra emoción, y que salgan 4 o 5 así.</t>
  </si>
  <si>
    <t xml:space="preserve">Puedes estar hablando de frustración y te sale que has hablado de alegría </t>
  </si>
  <si>
    <t>Una presentación un poco más divertida y que se tenga más control sobre la máquina para enseñarle temas que el no entienda</t>
  </si>
  <si>
    <t>Me parece muy útil ya que así puedes desahogarte por decirlo de alguna manera, cuando no puedes hablar con alguien, da igual cual sea la situación y con la máquina de puedes desahogar y leer un libro sobre tus sentimientos.</t>
  </si>
  <si>
    <t>Pues no he detectado ningún fallo en esta vez, aunque si la segunda pregunta de la 2º fase creo, ha sido un poco extraña pero después ya cuando le he respondido me ha ido entendiendo mejor.</t>
  </si>
  <si>
    <t>Pues ninguna la verdad esta muy bien y entretenida a la vez, aunque al principio parece aburrida después esta muy bien y entretenida.</t>
  </si>
  <si>
    <t>Me parece muy buena aplicación, es útil y entretenida. Si se lo recomendaría a otras personas.</t>
  </si>
  <si>
    <t>Te da respuestas no muy acertadas.</t>
  </si>
  <si>
    <t>Yo creo que está bien.</t>
  </si>
  <si>
    <t xml:space="preserve">Pe parece una idea muy bueno porque podría ayudas a gente que puede estar deprimida , que le hacen acoso etc... Y lo mejor que puede salir de lo que le esté pasando leyendo un cuento asi tiene doble beneficio </t>
  </si>
  <si>
    <t>Cuando hablas con el bot para que te recomiende un cuento hay a veces que no te responde a lo que estás hablando y te hace una pregunta que no tiene nada que ver con lo que dijiste</t>
  </si>
  <si>
    <t>.</t>
  </si>
  <si>
    <t>Me parece muy bien</t>
  </si>
  <si>
    <t>aveces no me contestaba</t>
  </si>
  <si>
    <t xml:space="preserve">Sistema de contestación </t>
  </si>
  <si>
    <t>Esta muy guay pero lo malo es que la máquina que algunas cosas la spines y hay fallos pero esta muy bien el programa</t>
  </si>
  <si>
    <t xml:space="preserve">Cuando puse cosas de lobos o otras cosas no me entendía </t>
  </si>
  <si>
    <t>Esta muy guay</t>
  </si>
  <si>
    <t>Sí , me ha gustado mucho.Me parece bastante útil, porque te ayuda a saber qué libros escoger dependiendo de tus emociones.</t>
  </si>
  <si>
    <t>Cuando le tienes que explicar a la máquina que como te sientes, la máquina dice sentimientos que no tienen nada que ver.</t>
  </si>
  <si>
    <t>Que las emociones sean más coherentes.</t>
  </si>
  <si>
    <t>sitio torpe y desactualizado Pero es una cosa divertida</t>
  </si>
  <si>
    <t>Todo está mal ordenado y hay demasiadas cosas en la pantalla que se confunden</t>
  </si>
  <si>
    <t>Haga las cosas más ordenadas en la pantalla, agrande las letras y brinde protección al sitio</t>
  </si>
  <si>
    <t>Creo que es muy útil, me ha parecido genial que se pueda hablar con la máquina como con una persona, con las mejoras va a estar perfecto.</t>
  </si>
  <si>
    <t>Bueno, le he dicho que estaba cansada/que tenía sueño y me ha dicho que notaba inseguridad (en la segunda parte).</t>
  </si>
  <si>
    <t>Yo creo que así está bien, pero también le pondría un botón debajo de cada pregunta que me haga, como: no entiendo la pregunta/cambiar pregunta/no sabría responder...</t>
  </si>
  <si>
    <t>Me parece que la aplicación está bien y que es útil para saber mejor cómo estás y me parece guay hablar con la máquina porque es como una conversación con una persona.</t>
  </si>
  <si>
    <t>A veces la maquina no te respondía a las preguntas o tardaba mucho en responder.</t>
  </si>
  <si>
    <t>Yo creo que está bien la máquina pero la parte de las repuestas de la máquina lo mejoraría.</t>
  </si>
  <si>
    <t>Buena</t>
  </si>
  <si>
    <t>Al fina cuando no me dejo salir</t>
  </si>
  <si>
    <t>Mejorar solamente el final y decorar la página que se vea mejor</t>
  </si>
  <si>
    <t>Bien</t>
  </si>
  <si>
    <t>Que cuando le das a enviar de accidente no le puedes cambiar.</t>
  </si>
  <si>
    <t>No lo sé esta guay porque son libros gratis y encima te ayuda</t>
  </si>
  <si>
    <t>Imágenes, música cuando chateas, que no pida tanta información, y que no sea tan buena jiijijijijiji</t>
  </si>
  <si>
    <t xml:space="preserve">Me parece muy útil para cuando no puedes hablar con nadie y te sientes mal o feliz expresar tus sentimientos </t>
  </si>
  <si>
    <t xml:space="preserve">Debería hablar más de temas que he apuntado </t>
  </si>
  <si>
    <t>Me parece muy útil , no me parece aburrido , si se lo recomendaría a otras personas</t>
  </si>
  <si>
    <t>No he detectado ningún error</t>
  </si>
  <si>
    <t xml:space="preserve">No he visto nada que mejorar </t>
  </si>
  <si>
    <t>Que es muy cotilla y no tiene sentimientos.</t>
  </si>
  <si>
    <t>Ninguna porque sin ofender estás hablando con un robot y es depresivo</t>
  </si>
  <si>
    <t xml:space="preserve"> Me parece útil y me gustaría utilizarla más .</t>
  </si>
  <si>
    <t>Que a veces el bot que contesta tarda mucho en contestar .</t>
  </si>
  <si>
    <t xml:space="preserve">Que la inteligencia emocional analice las palabras mejor . </t>
  </si>
  <si>
    <t>Podría ser útil en el furturo</t>
  </si>
  <si>
    <t>Pone más cuentos de lo que pongo, pregunta cosas privadas...</t>
  </si>
  <si>
    <t>Que el robot ponga emotes👍</t>
  </si>
  <si>
    <t>Si, no. Si</t>
  </si>
  <si>
    <t xml:space="preserve">A veces no contesta en bot, y las preguntas Lia un poco </t>
  </si>
  <si>
    <t>La verdad a mi me gusto mucho y no soy experta pero aparte de unos fallos technicals esta muy bien</t>
  </si>
  <si>
    <t>Lo recomendaría a otra persona</t>
  </si>
  <si>
    <t>No había errores</t>
  </si>
  <si>
    <t xml:space="preserve">Si,me ha parecedido útil y si se la recomendaría a otras personas </t>
  </si>
  <si>
    <t>Yo no recomendaría nada par mejorar</t>
  </si>
  <si>
    <t>Es útil , pero no tan divertida , pero lo recordaría 100%</t>
  </si>
  <si>
    <t xml:space="preserve">No he tenido ningún error </t>
  </si>
  <si>
    <t xml:space="preserve">Ns no se me ocurre nada ahora mismo </t>
  </si>
  <si>
    <t>Si es bastante útil sobretodo cuando te sientes solo por así decirlo o que necesitas ayuda, te ayuda bastante, se lo recomendaría a personas pero se lo recomendaría sobretodo a las persona que necesitan ayuda, que están más tristes que alegres.</t>
  </si>
  <si>
    <t xml:space="preserve">No he tenido ningún problema </t>
  </si>
  <si>
    <t>Esta bastante bien no tengo nada que se pueda mejorar.</t>
  </si>
  <si>
    <t>Si es útil y recomendable</t>
  </si>
  <si>
    <t xml:space="preserve">Esta todo bien </t>
  </si>
  <si>
    <t xml:space="preserve">Nada </t>
  </si>
  <si>
    <t xml:space="preserve">La aplicación me parece muy útil para gente que tiene alguna enfermedad o gente que este triste porque la aplicación puede ayudar a ese tipo de personas </t>
  </si>
  <si>
    <t>Si porque era un cuento guay</t>
  </si>
  <si>
    <t xml:space="preserve">Pues estaba preguntando mucho sobre mi </t>
  </si>
  <si>
    <t>Mejorarlo</t>
  </si>
  <si>
    <t>Me parece muy útil y se lo recomendaría a personas.</t>
  </si>
  <si>
    <t>Poniendo preguntas de que si el tiene algún problema con alguien,etc</t>
  </si>
  <si>
    <t>A mi personalmente no me ha ayudado pero quizás a otra gente si</t>
  </si>
  <si>
    <t>Arriba pone no seguro en rojo y no me causa seguridad</t>
  </si>
  <si>
    <t>Cambiar lo de no seguro</t>
  </si>
  <si>
    <t>Me parece muy útil, porque yo me estreso muchas veces, y como me enfado no quiero hablar con nadie, esta máquina me puede ayudar a estresarme menos.</t>
  </si>
  <si>
    <t>Me salían cuentos con emociones que no había elegido.</t>
  </si>
  <si>
    <t>Que las preguntas estén un poco más claras.</t>
  </si>
  <si>
    <t>A mi me ha gustado por que te puede ayudar a superar problemas y aunque pregunte preguntas más íntimas te puedes desahogar y te quedas muy Agusto</t>
  </si>
  <si>
    <t xml:space="preserve">Que es un poco lío por que hay que darle a muchos botones </t>
  </si>
  <si>
    <t xml:space="preserve">Pues que no sea tan difícil de meter </t>
  </si>
  <si>
    <t>Me parece súper útil , si a muchas</t>
  </si>
  <si>
    <t>Alguna falta de orografía en el cuento y que se pone la interrogación sola</t>
  </si>
  <si>
    <t xml:space="preserve">Aparte de preguntar todo eso preguntar los problemas que tengas y que aparezca un cuento para afrontar ese problema </t>
  </si>
  <si>
    <t xml:space="preserve">Me parece útil ya que te puedes dar cuenta un poco más de cómo estas y en la forma de pensar </t>
  </si>
  <si>
    <t xml:space="preserve">Me agobio muy rápido y las pregunta son demasiado específicas pero en general ni tan mal </t>
  </si>
  <si>
    <t>Que las pregunta sean un poco más fluidas son demasiado estrictas o algo parecido xd</t>
  </si>
  <si>
    <t>Me parece bastante útil.</t>
  </si>
  <si>
    <t>1: ponen cuentos con emociones que no has elegido
2: a veces te sale un error al final de la encuesta</t>
  </si>
  <si>
    <t>Arreglar los errores.</t>
  </si>
  <si>
    <t>Me parece muy útil para la gente que necesita leer,que le entiendan o etc...</t>
  </si>
  <si>
    <t>Por ahora ninguno</t>
  </si>
  <si>
    <t>Que metan cuentos en plan los 3 cerditos cuentos clásicos me refiero</t>
  </si>
  <si>
    <t xml:space="preserve">Me parece muy útil, y es una idea muy buena. </t>
  </si>
  <si>
    <t>Ningún error</t>
  </si>
  <si>
    <t xml:space="preserve">Sugerir mejores cuentos. </t>
  </si>
  <si>
    <t>Me parece súper útil para la gente con problemas. Aunque la aplicación tenga algunos fallos sigue siendo muy buena y puede ayudarte a mejor el día y tus sentimientos.</t>
  </si>
  <si>
    <t>Me a puesto cuentos de sentimientos que no he elegido.</t>
  </si>
  <si>
    <t>Algunos fallos con el chat; que el robot no me contestaba : ‘ ) se bugeaba.... pero por el resto es esta muy bien. Yo mejoraría una cosa,  que se guardara tus opiniones :) gracias &lt;3</t>
  </si>
  <si>
    <t>Me pareció bien.</t>
  </si>
  <si>
    <t>No, ninguno.</t>
  </si>
  <si>
    <t>Que tenga más cuentos.</t>
  </si>
  <si>
    <t>Si me parece útil y también se lo recomendaría a la gente pero hay algunas cosas en las que prefiero hablar con personas antes de hablarlas con dispositivos.</t>
  </si>
  <si>
    <t>No ha habido ningún error</t>
  </si>
  <si>
    <t>Estaría bien poder eliminar algún mensaje en el que te hayas equivocado.</t>
  </si>
  <si>
    <t>la aplicación es buena pero aburrida fue agradable hablar de ella pero no me ayudó a entenderla porque ya comprendo mis emociones</t>
  </si>
  <si>
    <t>Me parece muy útil y creo que es una buena idea.</t>
  </si>
  <si>
    <t>Me parece útil pero a la vez aburrido.</t>
  </si>
  <si>
    <t>No tener solo cuentos si no recomendaciones de otras cosas</t>
  </si>
  <si>
    <t>Me parece una aplicación bastante útil para las personas que tienen dificultad a la hora de detectar su estado anímico y se lo recomendaría a la gente.</t>
  </si>
  <si>
    <t>A mi no me ha fallado aparentemente.</t>
  </si>
  <si>
    <t>Si se mejora será útil</t>
  </si>
  <si>
    <t>No hay coherencia entre lo que se dice a la maquina y lo que responde.</t>
  </si>
  <si>
    <t xml:space="preserve">La coherencia </t>
  </si>
  <si>
    <t>La idea es buena pero falta pulir la herramienta.</t>
  </si>
  <si>
    <t>La máquina no me ha contestado.</t>
  </si>
  <si>
    <t xml:space="preserve">Si está guay está aplicaciones a las personas con sentimental traumatizados le puede ayudar </t>
  </si>
  <si>
    <t xml:space="preserve">Pues al final me ha recomendado un cuento con temario de tristeza cuando yo no dijo nada de ser triste </t>
  </si>
  <si>
    <t xml:space="preserve">Pues que mejora en parte de recomendar el cuento </t>
  </si>
  <si>
    <t>Me he parecido una idea genial, para ayudar a las personas con problemas pequeños pero no se lo recomendaría ha personas com problemas muchos más grandes.</t>
  </si>
  <si>
    <t>Cuando he hablado con la máquina ha habido un momento donde no sabía que responderle y cuando no sabes que significa una emoción y te aparecen sinónimos no hay comas.</t>
  </si>
  <si>
    <t>Esta bien para personas que no tengan con quien hablar de cómo se sienten.</t>
  </si>
  <si>
    <t>En la parte de recomendar lo que me ha recomendado no tiene nada que ver con lo que he hablado.</t>
  </si>
  <si>
    <t xml:space="preserve">Revisar la segunda parte </t>
  </si>
  <si>
    <t>Lo recomendaría a personas menores que yo, me a parecido un poco aburrido.</t>
  </si>
  <si>
    <t>No recuerdo ningún fallo</t>
  </si>
  <si>
    <t>Esta bastante bien para cuando estes muy desesperad@ por ayuda, pero yo personalmente prefiero hablar cara a cara con una persona, aún así esta bien para algo rápido y desesperado.</t>
  </si>
  <si>
    <t>A veces la página te daba respuestas incoherentes y en genero deberían poner mujer hombre o otro, y creo que ya está.</t>
  </si>
  <si>
    <t>Las he dicho en errores.</t>
  </si>
  <si>
    <t>La primera parte me ha gustado porque me ha recomendado cuentos con los que me he sentido identificada pero durante la conversación no ha entendido mis sentimientos.</t>
  </si>
  <si>
    <t>Después de la conversación me ha recomendado cuentos que no tenían que ver con las emociones que le había dicho a la máquina que tenía.</t>
  </si>
  <si>
    <t>El error anterior.</t>
  </si>
  <si>
    <t>Me parece útil si quieres distraerte un tiempo o para descansar.</t>
  </si>
  <si>
    <t xml:space="preserve">Es bastante útil </t>
  </si>
  <si>
    <t xml:space="preserve">En la detección de emociones no acertó ninguna de las posibles </t>
  </si>
  <si>
    <t xml:space="preserve">Pulir la opción de recomendar </t>
  </si>
  <si>
    <t>Me parece que el concepto de la página es muy bueno porque es algo que se puede acudir con una facilidad impresionante simplemente con meterse en internet tienes por así decirlo un apoyo emocional que puede clamarte o hacerte mejorar de manera emocional pero falta todavía el mejorar el ordenador que es lo que responde pero en si la idea es muy buena.</t>
  </si>
  <si>
    <t>He detectado que en varias ocasiones la respuesta que nos da no es coherente con lo escrito anteriormente.</t>
  </si>
  <si>
    <t>Eso mejorar el ordenador que con más usuarios mejora exponencialmente.</t>
  </si>
  <si>
    <t>Me parece útil y se lo recomendaría a personas que sepa que no estén bien</t>
  </si>
  <si>
    <t>No he tenido errores</t>
  </si>
  <si>
    <t>Que utilice un lenguaje más correcto en cuestión a tu edad</t>
  </si>
  <si>
    <t>Me parece una aplicación súper útil que si se mejoran esos pequeños fallos que tiene puede ser muy buena para aquellas personas que necesiten ayuda. Me ha gustado mucho y me gustaría verla completamente terminada.</t>
  </si>
  <si>
    <t>Las emociones descritas al principio no tienen nada que ver con las que me detecta al final, también algún fallo de correlación entre lo que escribes y lo que te responde, pero en general bien.</t>
  </si>
  <si>
    <t>Lo que he dicho antes, que mejoren lo de las emociones y que cuando hablas con la máquina tenga más comentarios que ofrecerte para que pueda llegar a ser algo más personal. Pero la idea me gusta mucho.</t>
  </si>
  <si>
    <t>Me parece una buena idea útil y puede ser de ayuda.</t>
  </si>
  <si>
    <t>No te permite retroceder si has cometido un error.</t>
  </si>
  <si>
    <t>Mejorar la Inteligencia Emocional.</t>
  </si>
  <si>
    <t>Me parece muy útil y una muy buena idea, creo que pueda llegar a ayudar a prevenir problemas de ansiedad, depresión, o insomnio graves.</t>
  </si>
  <si>
    <t>No se permite el retroceso de la página del libro seleccionado a la página en la que se encuentran las demás opciones de libro</t>
  </si>
  <si>
    <t>Mejorar el lenguaje de la máquina</t>
  </si>
  <si>
    <t>Todavía no es una pagina web útil porque está en mantenimiento, pero tengo muchas expectativas y podría ayudar mucho en el futuro.</t>
  </si>
  <si>
    <t>En la conversación no siempre habla con claridad y algunas veces no sigue la conversación y en algunas moralejas simplemente se copia el texto del cuento, pegándolo de nuevo en la moraleja.</t>
  </si>
  <si>
    <t>Mejorar un poco los colores, ya que es muy monótono y arreglar los errores que he comentado anteriormente.</t>
  </si>
  <si>
    <t>dependenciaEmocional</t>
  </si>
  <si>
    <t>apego</t>
  </si>
  <si>
    <t>arrogancia</t>
  </si>
  <si>
    <t>adam1alb</t>
  </si>
  <si>
    <t>tension#aburrimiento#alegria#deseo#humillacion#</t>
  </si>
  <si>
    <t>adrian1alb</t>
  </si>
  <si>
    <t>calma#duda#placer#</t>
  </si>
  <si>
    <t>adrian2alb</t>
  </si>
  <si>
    <t>duda#deseo#valentia#fortaleza#entusiasmo#</t>
  </si>
  <si>
    <t>tension#malestar#frustracion#agotamiento#</t>
  </si>
  <si>
    <t>albaa2alb</t>
  </si>
  <si>
    <t>duda#agrado#apatia#dependenciaEmocional#</t>
  </si>
  <si>
    <t>agrado#tristeza#apatia#dependenciaEmocional#</t>
  </si>
  <si>
    <t>albag2alb</t>
  </si>
  <si>
    <t>calma#agrado#alegria#agotamiento#</t>
  </si>
  <si>
    <t>alberto1alb</t>
  </si>
  <si>
    <t>calma#duda#compasion#aburrimiento#alegria#satisfaccion#deseo#entusiasmo#apego#</t>
  </si>
  <si>
    <t>calma#duda#compasion#aburrimiento#alegria#satisfaccion#entusiasmo#</t>
  </si>
  <si>
    <t>calma#duda#compasion#aburrimiento#alegria#placer#entusiasmo#</t>
  </si>
  <si>
    <t>aburrimiento#tristeza#</t>
  </si>
  <si>
    <t>calma#duda#compasion#aburrimiento#alegria#entusiasmo#</t>
  </si>
  <si>
    <t>tension#duda#compasion#dolor#miedo#agotamiento#apatia#</t>
  </si>
  <si>
    <t>tension#duda#compasion#dolor#frustracion#miedo#apatia#</t>
  </si>
  <si>
    <t>alejandra3alb</t>
  </si>
  <si>
    <t>calma#duda#</t>
  </si>
  <si>
    <t>alejandroi13alb</t>
  </si>
  <si>
    <t>calma#agrado#</t>
  </si>
  <si>
    <t>alejandrorj3alb</t>
  </si>
  <si>
    <t>calma#compasion#agrado#alegria#satisfaccion#fortaleza#apego#</t>
  </si>
  <si>
    <t>alejandrorp3alb</t>
  </si>
  <si>
    <t>calma#duda#compasion#ira#diversion#agrado#alegria#tristeza#placer#dolor#satisfaccion#frustracion#amor#valentia#fortaleza#entusiasmo#arrogancia#apego#dependenciaEmocional#</t>
  </si>
  <si>
    <t>alfonso3alb</t>
  </si>
  <si>
    <t>tension#tristeza#amor#</t>
  </si>
  <si>
    <t>alvaro1alb</t>
  </si>
  <si>
    <t>tristeza#dolor#fobia#amor#valentia#miedo#apatia#</t>
  </si>
  <si>
    <t>alvarom2alb</t>
  </si>
  <si>
    <t>calma#diversion#alegria#fortaleza#entusiasmo#arrogancia#</t>
  </si>
  <si>
    <t>calma#diversion#</t>
  </si>
  <si>
    <t>tristeza#frustracion#</t>
  </si>
  <si>
    <t>diversion#alegria#valentia#fortaleza#entusiasmo#</t>
  </si>
  <si>
    <t>amaryllis1alb</t>
  </si>
  <si>
    <t>anastasia3alb</t>
  </si>
  <si>
    <t>calma#diversion#agrado#</t>
  </si>
  <si>
    <t>andres1alb</t>
  </si>
  <si>
    <t>deseo#amor#</t>
  </si>
  <si>
    <t>angelika1alb</t>
  </si>
  <si>
    <t>calma#aburrimiento#tristeza#frustracion#deseo#</t>
  </si>
  <si>
    <t>anne4alb</t>
  </si>
  <si>
    <t>calma#alegria#entusiasmo#</t>
  </si>
  <si>
    <t>ariana3alb</t>
  </si>
  <si>
    <t>tristeza#arrogancia#</t>
  </si>
  <si>
    <t>beatriz4alb</t>
  </si>
  <si>
    <t>tension#apatia#dependenciaEmocional#</t>
  </si>
  <si>
    <t>tension#amor#valentia#</t>
  </si>
  <si>
    <t>carla3alb</t>
  </si>
  <si>
    <t>duda#agrado#satisfaccion#deseo#fortaleza#entusiasmo#apego#</t>
  </si>
  <si>
    <t>tension#duda#agrado#deseo#entusiasmo#</t>
  </si>
  <si>
    <t>carlota2alb</t>
  </si>
  <si>
    <t>calma#agrado#alegria#dependenciaEmocional#</t>
  </si>
  <si>
    <t>calma#alegria#tristeza#frustracion#</t>
  </si>
  <si>
    <t>carlota3alb</t>
  </si>
  <si>
    <t>calma#agrado#dependenciaEmocional#</t>
  </si>
  <si>
    <t>carlota4alb</t>
  </si>
  <si>
    <t>calma#certeza#aburrimiento#agrado#alegria#placer#satisfaccion#deseo#amor#valentia#agotamiento#entusiasmo#humillacion#apego#</t>
  </si>
  <si>
    <t>carmen1alb</t>
  </si>
  <si>
    <t>calma#agrado#alegria#placer#entusiasmo#</t>
  </si>
  <si>
    <t>carmenbd2alb</t>
  </si>
  <si>
    <t>calma#agrado#alegria#placer#</t>
  </si>
  <si>
    <t>ira#aburrimiento#malestar#tristeza#frustracion#</t>
  </si>
  <si>
    <t>calma#malestar#deseo#entusiasmo#</t>
  </si>
  <si>
    <t>carmenl2alb</t>
  </si>
  <si>
    <t>calma#diversion#agrado#alegria#satisfaccion#deseo#fortaleza#entusiasmo#</t>
  </si>
  <si>
    <t>certeza#duda#tristeza#</t>
  </si>
  <si>
    <t>carolina4alb</t>
  </si>
  <si>
    <t>calma#aburrimiento#malestar#agotamiento#</t>
  </si>
  <si>
    <t>tension#agrado#alegria#satisfaccion#amor#</t>
  </si>
  <si>
    <t>connie1alb</t>
  </si>
  <si>
    <t>aburrimiento#malestar#tristeza#dolor#frustracion#odio#valentia#agotamiento#apatia#arrogancia#dependenciaEmocional#</t>
  </si>
  <si>
    <t>cristobalr3alb</t>
  </si>
  <si>
    <t>calma#agrado#alegria#satisfaccion#entusiasmo#</t>
  </si>
  <si>
    <t>cristobals3alb</t>
  </si>
  <si>
    <t>calma#aburrimiento#alegria#agotamiento#</t>
  </si>
  <si>
    <t>dani4alb</t>
  </si>
  <si>
    <t>daniel2alb</t>
  </si>
  <si>
    <t>calma#diversion#agrado#deseo#agotamiento#entusiasmo#</t>
  </si>
  <si>
    <t>ira#aburrimiento#tristeza#frustracion#agotamiento#</t>
  </si>
  <si>
    <t>daniela1alb</t>
  </si>
  <si>
    <t>diversion#alegria#satisfaccion#amor#valentia#agotamiento#entusiasmo#</t>
  </si>
  <si>
    <t>danielc3alb</t>
  </si>
  <si>
    <t>daniw3alb</t>
  </si>
  <si>
    <t>calma#diversion#alegria#</t>
  </si>
  <si>
    <t>david3alb</t>
  </si>
  <si>
    <t>calma#duda#compasion#aburrimiento#frustracion#agotamiento#</t>
  </si>
  <si>
    <t>denise1allo</t>
  </si>
  <si>
    <t>tension#aburrimiento#malestar#tristeza#dolor#frustracion#fobia#odio#miedo#agotamiento#apatia#dependenciaEmocional#</t>
  </si>
  <si>
    <t>tension#agrado#entusiasmo#</t>
  </si>
  <si>
    <t>tension#agrado#frustracion#agotamiento#</t>
  </si>
  <si>
    <t>elena2alb</t>
  </si>
  <si>
    <t>calma#duda#aburrimiento#agrado#alegria#amor#agotamiento#</t>
  </si>
  <si>
    <t>emilio3alb</t>
  </si>
  <si>
    <t>calma#alegria#agotamiento#</t>
  </si>
  <si>
    <t>duda#agrado#valentia#</t>
  </si>
  <si>
    <t>tension#duda#amor#</t>
  </si>
  <si>
    <t>calma#alegria#satisfaccion#</t>
  </si>
  <si>
    <t>felipe4alb</t>
  </si>
  <si>
    <t>calma#certeza#diversion#agrado#alegria#placer#satisfaccion#valentia#fortaleza#</t>
  </si>
  <si>
    <t>calma#diversion#agrado#alegria#tristeza#amor#</t>
  </si>
  <si>
    <t>giovanni2alb</t>
  </si>
  <si>
    <t>calma#agotamiento#</t>
  </si>
  <si>
    <t>giovannialb2</t>
  </si>
  <si>
    <t>gregory2alb</t>
  </si>
  <si>
    <t>calma#compasion#diversion#alegria#agotamiento#</t>
  </si>
  <si>
    <t>hugo2alb</t>
  </si>
  <si>
    <t>hugo3alb</t>
  </si>
  <si>
    <t>calma#agrado#agotamiento#</t>
  </si>
  <si>
    <t>irene3alb</t>
  </si>
  <si>
    <t>tension#duda#compasion#agrado#amor#apatia#apego#</t>
  </si>
  <si>
    <t>isabella4alb</t>
  </si>
  <si>
    <t>ivan1alb</t>
  </si>
  <si>
    <t>tension#duda#aburrimiento#malestar#alegria#tristeza#placer#frustracion#fobia#agotamiento#dependenciaEmocional#</t>
  </si>
  <si>
    <t>jamesr2alb</t>
  </si>
  <si>
    <t>calma#certeza#compasion#diversion#placer#satisfaccion#entusiasmo#humillacion#apego#</t>
  </si>
  <si>
    <t>alegria#placer#</t>
  </si>
  <si>
    <t>jesus3alb</t>
  </si>
  <si>
    <t>duda#diversion#agrado#alegria#deseo#apego#</t>
  </si>
  <si>
    <t>duda#alegria#amor#entusiasmo#</t>
  </si>
  <si>
    <t>malestar#tristeza#dolor#frustracion#agotamiento#humillacion#</t>
  </si>
  <si>
    <t>humillacion#</t>
  </si>
  <si>
    <t>tension#tristeza#miedo#</t>
  </si>
  <si>
    <t>julia3alb</t>
  </si>
  <si>
    <t>tension#certeza#amor#agotamiento#apego#dependenciaEmocional#</t>
  </si>
  <si>
    <t>amor#miedo#agotamiento#apego#dependenciaEmocional#</t>
  </si>
  <si>
    <t>tension#amor#miedo#agotamiento#apego#dependenciaEmocional#</t>
  </si>
  <si>
    <t>calma#aburrimiento#alegria#tristeza#amor#miedo#dependenciaEmocional#</t>
  </si>
  <si>
    <t>kristijonas2alb</t>
  </si>
  <si>
    <t>duda#ira#alegria#placer#satisfaccion#frustracion#deseo#</t>
  </si>
  <si>
    <t>satisfaccion#frustracion#</t>
  </si>
  <si>
    <t>laura1alb</t>
  </si>
  <si>
    <t>tension#agrado#alegria#valentia#entusiasmo#</t>
  </si>
  <si>
    <t>tension#agrado#alegria#entusiasmo#arrogancia#</t>
  </si>
  <si>
    <t>tension#agrado#alegria#entusiasmo#</t>
  </si>
  <si>
    <t>duda#malestar#frustracion#apatia#</t>
  </si>
  <si>
    <t>tension#alegria#satisfaccion#deseo#</t>
  </si>
  <si>
    <t>leo4alb</t>
  </si>
  <si>
    <t>certeza#diversion#agrado#alegria#entusiasmo#</t>
  </si>
  <si>
    <t>aburrimiento#malestar#tristeza#frustracion#fortaleza#</t>
  </si>
  <si>
    <t>tension#alegria#valentia#agotamiento#</t>
  </si>
  <si>
    <t>lola3alb</t>
  </si>
  <si>
    <t>alegria#agotamiento#entusiasmo#</t>
  </si>
  <si>
    <t>tension#duda#malestar#tristeza#dolor#frustracion#odio#agotamiento#apatia#humillacion#</t>
  </si>
  <si>
    <t>tension#duda#malestar#tristeza#frustracion#miedo#agotamiento#apatia#humillacion#</t>
  </si>
  <si>
    <t>ludwig1alb</t>
  </si>
  <si>
    <t>tension#certeza#compasion#diversion#agrado#alegria#placer#satisfaccion#miedo#agotamiento#entusiasmo#dependenciaEmocional#</t>
  </si>
  <si>
    <t>luna2alb</t>
  </si>
  <si>
    <t>calma#aburrimiento#alegria#amor#</t>
  </si>
  <si>
    <t>magdalena3alb</t>
  </si>
  <si>
    <t>tension#malestar#agotamiento#</t>
  </si>
  <si>
    <t>tension#malestar#frustracion#</t>
  </si>
  <si>
    <t>manuel1alb</t>
  </si>
  <si>
    <t>calma#agrado#alegria#amor#</t>
  </si>
  <si>
    <t>manuel4alb</t>
  </si>
  <si>
    <t>calma#duda#compasion#aburrimiento#agrado#tristeza#agotamiento#arrogancia#</t>
  </si>
  <si>
    <t>tension#alegria#valentia#miedo#</t>
  </si>
  <si>
    <t>marcos1alb</t>
  </si>
  <si>
    <t>calma#compasion#alegria#placer#</t>
  </si>
  <si>
    <t>marcos3alb</t>
  </si>
  <si>
    <t>calma#certeza#compasion#diversion#agrado#alegria#placer#satisfaccion#deseo#amor#valentia#fortaleza#entusiasmo#apego#</t>
  </si>
  <si>
    <t>maria2alb</t>
  </si>
  <si>
    <t>calma#agrado#alegria#amor#valentia#entusiasmo#</t>
  </si>
  <si>
    <t>tristeza#placer#deseo#amor#humillacion#</t>
  </si>
  <si>
    <t>maria4alb</t>
  </si>
  <si>
    <t>calma#certeza#compasion#diversion#agrado#alegria#satisfaccion#deseo#amor#valentia#fortaleza#dependenciaEmocional#</t>
  </si>
  <si>
    <t>tension#duda#ira#aburrimiento#malestar#tristeza#dolor#frustracion#fobia#odio#miedo#agotamiento#apatia#humillacion#apego#</t>
  </si>
  <si>
    <t>calma#satisfaccion#amor#</t>
  </si>
  <si>
    <t>tension#frustracion#agotamiento#</t>
  </si>
  <si>
    <t>tension#duda#frustracion#agotamiento#</t>
  </si>
  <si>
    <t>tension#duda#tristeza#frustracion#agotamiento#</t>
  </si>
  <si>
    <t>satisfaccion#frustracion#deseo#</t>
  </si>
  <si>
    <t>deseo#</t>
  </si>
  <si>
    <t>calma#satisfaccion#</t>
  </si>
  <si>
    <t>marino1alb</t>
  </si>
  <si>
    <t>calma#certeza#compasion#diversion#aburrimiento#agrado#alegria#placer#satisfaccion#deseo#amor#valentia#fortaleza#entusiasmo#arrogancia#apego#</t>
  </si>
  <si>
    <t>tension#duda#ira#aburrimiento#malestar#tristeza#dolor#frustracion#deseo#amor#miedo#agotamiento#entusiasmo#humillacion#</t>
  </si>
  <si>
    <t>marta2alb</t>
  </si>
  <si>
    <t>calma#duda#compasion#diversion#malestar#alegria#placer#deseo#amor#</t>
  </si>
  <si>
    <t>deseo#valentia#</t>
  </si>
  <si>
    <t>marta4alb</t>
  </si>
  <si>
    <t>duda#aburrimiento#frustracion#</t>
  </si>
  <si>
    <t>martin2alb</t>
  </si>
  <si>
    <t>calma#certeza#diversion#agrado#alegria#satisfaccion#fortaleza#</t>
  </si>
  <si>
    <t>calma#diversion#alegria#satisfaccion#entusiasmo#</t>
  </si>
  <si>
    <t>martina1alb</t>
  </si>
  <si>
    <t>calma#duda#aburrimiento#agotamiento#dependenciaEmocional#</t>
  </si>
  <si>
    <t>maxime1alb</t>
  </si>
  <si>
    <t>calma#certeza#compasion#diversion#malestar#tristeza#dolor#satisfaccion#frustracion#deseo#odio#miedo#agotamiento#apatia#humillacion#apego#</t>
  </si>
  <si>
    <t>maya</t>
  </si>
  <si>
    <t>tension#duda#compasion#tristeza#frustracion#deseo#agotamiento#dependenciaEmocional#</t>
  </si>
  <si>
    <t>mencia4alb</t>
  </si>
  <si>
    <t>aburrimiento#agrado#apatia#</t>
  </si>
  <si>
    <t>michael1alb</t>
  </si>
  <si>
    <t>calma#certeza#alegria#placer#agotamiento#</t>
  </si>
  <si>
    <t>milan2alb</t>
  </si>
  <si>
    <t>naim2alb</t>
  </si>
  <si>
    <t>tension#agotamiento#apatia#</t>
  </si>
  <si>
    <t>calma#tristeza#</t>
  </si>
  <si>
    <t>natalia2alb</t>
  </si>
  <si>
    <t>aburrimiento#miedo#</t>
  </si>
  <si>
    <t>tension#agotamiento#</t>
  </si>
  <si>
    <t>tension#duda#alegria#valentia#entusiasmo#</t>
  </si>
  <si>
    <t>calma#tension#duda#agrado#alegria#valentia#fortaleza#entusiasmo#</t>
  </si>
  <si>
    <t>nicolas2alb</t>
  </si>
  <si>
    <t>calma#diversion#alegria#placer#satisfaccion#deseo#dependenciaEmocional#</t>
  </si>
  <si>
    <t>nicole1alb</t>
  </si>
  <si>
    <t>calma#aburrimiento#alegria#</t>
  </si>
  <si>
    <t>nikhil3alb</t>
  </si>
  <si>
    <t>calma#agrado#placer#frustracion#agotamiento#entusiasmo#apego#</t>
  </si>
  <si>
    <t>calma#alegria#agotamiento#entusiasmo#</t>
  </si>
  <si>
    <t>nuria1alb</t>
  </si>
  <si>
    <t>duda#compasion#diversion#agrado#alegria#tristeza#frustracion#deseo#amor#miedo#agotamiento#entusiasmo#arrogancia#apego#dependenciaEmocional#</t>
  </si>
  <si>
    <t>oliverj1alb</t>
  </si>
  <si>
    <t>oliverl1alb</t>
  </si>
  <si>
    <t>calma#diversion#aburrimiento#</t>
  </si>
  <si>
    <t>olivero1alb</t>
  </si>
  <si>
    <t>ira#agotamiento#apatia#</t>
  </si>
  <si>
    <t>oscar4alb</t>
  </si>
  <si>
    <t>calma#duda#compasion#diversion#malestar#alegria#frustracion#deseo#odio#valentia#miedo#agotamiento#entusiasmo#dependenciaEmocional#</t>
  </si>
  <si>
    <t>pablo4alb</t>
  </si>
  <si>
    <t>paola1alb</t>
  </si>
  <si>
    <t>tension#tristeza#placer#satisfaccion#deseo#amor#agotamiento#dependenciaEmocional#</t>
  </si>
  <si>
    <t>alegria#satisfaccion#agotamiento#entusiasmo#</t>
  </si>
  <si>
    <t>paula2alb</t>
  </si>
  <si>
    <t>duda#malestar#alegria#amor#</t>
  </si>
  <si>
    <t>paula4alb</t>
  </si>
  <si>
    <t>aburrimiento#alegria#agotamiento#</t>
  </si>
  <si>
    <t>rahul2alb</t>
  </si>
  <si>
    <t>calma#duda#ira#diversion#agrado#alegria#placer#frustracion#deseo#amor#valentia#agotamiento#entusiasmo#arrogancia#dependenciaEmocional#</t>
  </si>
  <si>
    <t>certeza#tristeza#frustracion#</t>
  </si>
  <si>
    <t>rahul3alb</t>
  </si>
  <si>
    <t>duda#alegria#deseo#amor#agotamiento#</t>
  </si>
  <si>
    <t>renee2alb</t>
  </si>
  <si>
    <t>calma#duda#agrado#deseo#dependenciaEmocional#</t>
  </si>
  <si>
    <t>calma#duda#deseo#dependenciaEmocional#</t>
  </si>
  <si>
    <t>calma#duda#deseo#fortaleza#dependenciaEmocional#</t>
  </si>
  <si>
    <t>rim2alb</t>
  </si>
  <si>
    <t>calma#duda#aburrimiento#alegria#placer#fortaleza#entusiasmo#dependenciaEmocional#</t>
  </si>
  <si>
    <t>compasion#tristeza#apatia#</t>
  </si>
  <si>
    <t>miedo#</t>
  </si>
  <si>
    <t>alegria#satisfaccion#</t>
  </si>
  <si>
    <t>tension#duda#aburrimiento#alegria#deseo#amor#miedo#agotamiento#</t>
  </si>
  <si>
    <t>satisfaccion#frustracion#agotamiento#entusiasmo#</t>
  </si>
  <si>
    <t>tristeza#frustracion#agotamiento#</t>
  </si>
  <si>
    <t>rodrigo2alb</t>
  </si>
  <si>
    <t>ruari3alb</t>
  </si>
  <si>
    <t>calma#aburrimiento#agrado#satisfaccion#valentia#apatia#</t>
  </si>
  <si>
    <t>ruslan4alb</t>
  </si>
  <si>
    <t>calma#duda#compasion#diversion#agrado#alegria#placer#satisfaccion#deseo#amor#valentia#fortaleza#entusiasmo#arrogancia#apego#</t>
  </si>
  <si>
    <t>calma#certeza#compasion#diversion#agrado#alegria#placer#satisfaccion#deseo#amor#valentia#fortaleza#entusiasmo#arrogancia#apego#</t>
  </si>
  <si>
    <t>tension#duda#ira#malestar#tristeza#frustracion#miedo#agotamiento#apatia#</t>
  </si>
  <si>
    <t>samuel2alb</t>
  </si>
  <si>
    <t>agrado#alegria#tristeza#dolor#deseo#fortaleza#</t>
  </si>
  <si>
    <t>ira#dolor#odio#agotamiento#</t>
  </si>
  <si>
    <t>calma#dolor#fortaleza#</t>
  </si>
  <si>
    <t>santi3alb</t>
  </si>
  <si>
    <t>calma#aburrimiento#tristeza#placer#frustracion#deseo#miedo#agotamiento#arrogancia#dependenciaEmocional#</t>
  </si>
  <si>
    <t>calma#aburrimiento#malestar#tristeza#frustracion#miedo#agotamiento#arrogancia#dependenciaEmocional#</t>
  </si>
  <si>
    <t>santiago1alb</t>
  </si>
  <si>
    <t>sarah4alb</t>
  </si>
  <si>
    <t>tension#duda#malestar#alegria#frustracion#agotamiento#apego#dependenciaEmocional#</t>
  </si>
  <si>
    <t>saral4alb</t>
  </si>
  <si>
    <t>duda#aburrimiento#alegria#frustracion#amor#agotamiento#arrogancia#humillacion#</t>
  </si>
  <si>
    <t>sofia1alb</t>
  </si>
  <si>
    <t>sofia3alb</t>
  </si>
  <si>
    <t>stefano4alb</t>
  </si>
  <si>
    <t>duda#aburrimiento#frustracion#fortaleza#</t>
  </si>
  <si>
    <t>calma#malestar#frustracion#fobia#miedo#apatia#</t>
  </si>
  <si>
    <t>teresa2alb</t>
  </si>
  <si>
    <t>tension#certeza#compasion#aburrimiento#malestar#tristeza#placer#satisfaccion#deseo#amor#valentia#agotamiento#apatia#arrogancia#dependenciaEmocional#</t>
  </si>
  <si>
    <t>teresa4alb</t>
  </si>
  <si>
    <t>victor2alb</t>
  </si>
  <si>
    <t>calma#tension#certeza#compasion#diversion#aburrimiento#alegria#placer#deseo#amor#valentia#fortaleza#entusiasmo#arrogancia#apego#dependenciaEmocional#</t>
  </si>
  <si>
    <t>calma#tension#certeza#compasion#diversion#agrado#alegria#placer#satisfaccion#deseo#amor#valentia#fortaleza#entusiasmo#arrogancia#apego#</t>
  </si>
  <si>
    <t>victor4alb</t>
  </si>
  <si>
    <t>calma#aburrimiento#agrado#alegria#agotamiento#entusiasmo#</t>
  </si>
  <si>
    <t>vladislav1alb</t>
  </si>
  <si>
    <t>calma#certeza#diversion#aburrimiento#agrado#alegria#satisfaccion#valentia#fortaleza#agotamiento#entusiasmo#</t>
  </si>
  <si>
    <t>La moraleja del cuento según la persona que lo seleccionó para CuentosIE es la siguiente: ' Cuántas veces dudamos de nuestro propio valor, de que realmente MERECEMOS MÁS y que PODEMOS CONSEGUIRLO si nos lo proponemos. Claro que el mero propósito no alcanza... Se requiere de la ACCIÓN para lograr los beneficios. Yo sé que se puede y que existen innumerables caminos para conseguirlo.  Ejemplo rápido: 1. Nombra las cinco personas más adineradas del mundo. 2. Nombra los cinco últimos ganadores del trofeo Heisman. 3. Nombra las cinco ultimas ganadoras del concurso Miss Universo. 4. Nombra diez ganadores del premio Nóbel. 5. Nombra los cinco últimos ganadores del Oscar por mejor actriz o actor. 6. Nombra los últimos diez ganadores de la Serie Mundial.   ¿Cómo te fue? ¿Mal? No te preocupes. El punto es:  Ninguno de nosotros recuerda los encabezados de ayer.  No hay segundos lugares, ellos son los mejores en su ramo, pero ... ¡Los aplausos se van! ¡Los trofeos se empolvan!  ¡Los ganadores se olvidan!   Ahora contesta este otro, veamos como te va: 1. Nombra tres profesores que te hayan ayudado en tu formación escolar. 2. Nombra tres amigos que te hayan ayudado en tiempos difíciles. 3. Nombra cinco personas que te hayan dicho algo valioso. 4. Piensa en algunas personas que te hayan hecho sentir una persona especial. 5. Nombra cinco personas con las que disfrutes pasar tu tiempo. 6. Nombra tres héroes cuyas historias te hayan inspirado.   ¿Qué tal?  ¿Te fue mejor?  ¿La lección?  Las personas que hacen la diferencia en tu vida no son aquellos con las mejores credenciales, el mayor dinero o los mayores premios...  La diferencia la hacen aquellas personas que se preocupan por ti, que te cuidan, las que de muchas maneras estén contigo.'¿Estás de acuerdo con que ésta es su moraleja?</t>
  </si>
  <si>
    <t>Aunque estés de acuerdo, me gustaría conocer cómo expresarías tú la moraleja y si añadirías o cambiarías algo.</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</si>
  <si>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'frustración, agotamiento, humillación' (según la persona que seleccionó este cuento para CuentosIE)?</t>
  </si>
  <si>
    <t>Por favor, analiza si, aunque sea ligeramente, el cuento trata sobre alguna otra emoción de las mencionadas anteriormente…(Si quieres terminar esta conversación sobre el cuento actual, y pasar a otro cuento, escribe elegir o recomendar otro cuento, o pincha en live_help)</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</si>
  <si>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'resiliencia, trabajo' (según la persona que seleccionó este cuento para CuentosIE)?</t>
  </si>
  <si>
    <t>Por favor, analiza si, aunque sea ligeramente, el cuento trata sobre algún otro tema psicológico de los enumerados anteriormente…</t>
  </si>
  <si>
    <t>¿Quién crees que puede haber escrito este cuento? ¿Un niño, un especialista, un maestro, una persona adulta, un joven, … ?</t>
  </si>
  <si>
    <t>¿Para qué crees que lo escribiría? ¿Para darse a conocer? ¿Para ayudar a otros?(Si quieres terminar el análisis del cuento, escribe elegir o recomendar otro cuento, o pincha en live_help)</t>
  </si>
  <si>
    <t>¿Cuáles son tus argumentos a favor o en contra de lo que dice el autor del cuento?</t>
  </si>
  <si>
    <t>¿Te ha gustado este cuento?</t>
  </si>
  <si>
    <t>dinero</t>
  </si>
  <si>
    <t>La moraleja del cuento según la persona que lo seleccionó para CuentosIE es la siguiente: ' El dinero es muy útil, es energía materializada, es una forma de treque. Pero el dinero puede convertirse en una trampa. Entonces hace que solo pensamos en nosotros mismos y que nos olvidamos de los demás y de nuestro propósito.'¿Estás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</si>
  <si>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'deseo' (según la persona que seleccionó este cuento para CuentosIE)?</t>
  </si>
  <si>
    <t>Entonces, porfa, enumera qué emociones (de las mencionadas anteriormente) crees que se tratan en el cuento.(Si quieres terminar esta conversación sobre el cuento actual, y pasar a otro cuento, escribe elegir o recomendar otro cuento, o pincha en live_help)</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</si>
  <si>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'adicciones, trabajo' (según la persona que seleccionó este cuento para CuentosIE)?</t>
  </si>
  <si>
    <t>¿Crees que puedes aprender algo de este cuento?</t>
  </si>
  <si>
    <t>¿Esto es algo que echas en falta en tu vida?(Si quieres terminar esta conversación sobre el cuento actual, y pasar a otro cuento, escribe elegir o recomendar otro cuento, o pincha en live_help)</t>
  </si>
  <si>
    <t>De todos modos, piensa, ¿cómo crees que mejoraría tu vida o la de otras personas con lo que se enseña en este cuento?</t>
  </si>
  <si>
    <t>La moraleja del cuento según la persona que lo seleccionó para CuentosIE es la siguiente: ' Pienso que se resume muy bien en el final del cuento: "Que aprendan que no pueden hacer que alguien los ame. Lo que sí pueden hacer es dejarse amar. Que aprendan que lleva años construir una confianza y sólo segundos destruirla. Que aprendan que no es bueno compararse con los demás. Que el rico no es el que más tiene, sino el que menos necesita. Que aprendan que deben controlar sus actitudes, o sus actitudes los controlarán. Que bastan unos pocos segundos para construir heridas profundas en las personas que amamos, y que pueden tardar muchos años en ser sanadas. Que aprendan que perdonar se aprende practicando. Que hay gente que los quiere mucho, pero que simplemente no sabe cómo demostrarlo. Que los amigos de verdad son tan escasos, que quien ha encontrado uno, ha encontrado un verdadero tesoro. Que no siempre es suficiente ser perdonado por otros'¿Estás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</si>
  <si>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'duda, compasión, frustración, fortaleza, agotamiento'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</si>
  <si>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 resiliencia, trabajo' (según la persona que seleccionó este cuento para CuentosIE)?</t>
  </si>
  <si>
    <t>Por favor, analiza si, aunque sea ligeramente, el cuento trata sobre algún otro tema psicológico de los enumerados anteriormente…(Si quieres terminar esta conversación sobre el cuento, escribe elegir o recomendar otro cuento, o pincha en live_help)</t>
  </si>
  <si>
    <t>¿Te atreves a reescribir la historia del cuento?</t>
  </si>
  <si>
    <t>¿Habías leído u oído algún texto o cuento parecido?</t>
  </si>
  <si>
    <t>¿Entonces, no conocías nada de este tema?(Si quieres terminar esta conversación sobre el cuento, escribe elegir o recomendar otro cuento, o pincha en live_help)</t>
  </si>
  <si>
    <t>¿Te parece adecuado cómo actúan los personajes del cuento?</t>
  </si>
  <si>
    <t>Cuéntame si tú hubieses hecho lo mismo o algo parecido.</t>
  </si>
  <si>
    <t>¿Le recomendarías este cuento a otra persona?</t>
  </si>
  <si>
    <t>¿A quién le recomendarías este cuento?(Si quieres terminar esta conversación sobre el cuento, escribe elegir o recomendar otro cuento, o pincha en live_help)</t>
  </si>
  <si>
    <t>¿Por qué crees que le sería de utilidad el leer este cuento?</t>
  </si>
  <si>
    <t>¿Quieres contarme algo más de esa persona a la que le recomendarías este cuento?</t>
  </si>
  <si>
    <t>¿Piensas que alguien conocido tuyo podría identificarse con el cuento?</t>
  </si>
  <si>
    <t>destino_o_libre_albedrio</t>
  </si>
  <si>
    <t>Lo que se cuenta aquí, ¿se parece a alguna situación que hayas vivido?</t>
  </si>
  <si>
    <t>¿Para qué crees que lo escribiría? ¿Para darse a conocer? ¿Para ayudar a otros?</t>
  </si>
  <si>
    <t>¿Hay algún personaje o entidad del cuento al que le tengas especial simpatía?(Si quieres terminar el análisis del cuento, escribe elegir o recomendar otro cuento, o pincha en live_help)</t>
  </si>
  <si>
    <t>Vale, cuéntame acerca de los personajes que te caen mejor y de los que no te agradan.</t>
  </si>
  <si>
    <t>¿Estás de acuerdo con el título del cuento?</t>
  </si>
  <si>
    <t>Probablemente, resuma muy bien el contenido del cuento…</t>
  </si>
  <si>
    <t>La moraleja del cuento según la persona que lo seleccionó para CuentosIE es la siguiente: 'Como dice el cuento: "paz no significa estar en un lugar donde no hay  problemas o trabajo duro. Paz quiere decir estar en medio de todas esas cosas y permanecer calmado en el corazón. Este es el verdadero significado de la paz."'¿Estás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</si>
  <si>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'calma, tensión, ira' (según la persona que seleccionó este cuento para CuentosIE)?</t>
  </si>
  <si>
    <t>Por favor, analiza si, aunque sea ligeramente, el cuento trata sobre alguna otra emoción de las mencionadas anteriormente…(Si quieres terminar el análisis del cuento, escribe elegir o recomendar otro cuento, o pincha en live_help)</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</si>
  <si>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'estrés' (según la persona que seleccionó este cuento para CuentosIE)?</t>
  </si>
  <si>
    <t>La moraleja del cuento según la persona que lo seleccionó para CuentosIE es la siguiente: ' Por desgracia, la historia de Pedro y el hilo mágico no es más que eso, un cuento. En el mundo real nunca tenemos una segunda oportunidad de vivir la vida con plenitud. Hoy es tu oportunidad de despertar a ese regalo que es la vida... antes de que sea tarde. El tiempo se escurre entre los dedos como los granos de arena.  Que este nuevo día sea el inicio de tu vida, el día en que tomas la decisión de concentrarte en lo más importante para ti. Toma la decisión de invertir más tiempo con quienes dan sentido a tu vida. Deléitate en el poder de esos momentos especiales. Haz las cosas que siempre has querido hacer.  Deja de posponer tu felicidad a expensas de la realización. ¿Por qué no disfrutar del proceso? Empieza a atender a tu alma.  ¡VIVE EL PRESENTE!'¿Estás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</si>
  <si>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'aburrimiento, apatía'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</si>
  <si>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envejecimiento, muerte' (según la persona que seleccionó este cuento para CuentosIE)?(Si quieres terminar esta conversación sobre el cuento actual, y pasar a otro cuento, escribe elegir o recomendar otro cuento, o pincha en live_help)</t>
  </si>
  <si>
    <t>La moraleja del cuento según la persona que lo seleccionó para CuentosIE es la siguiente: ' Lo más valioso del mundo es el amor, y al mismo tiempo lo más "barato". Además, ese amor suele ser de vuelta: cuanto más amor damos, más recibimos. Esto es algo que se produce también aplicado a los sentimientos negativos.'¿Estás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</si>
  <si>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'alegría, tristeza'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</si>
  <si>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'trabajo' (según la persona que seleccionó este cuento para CuentosIE)?(Si quieres terminar esta conversación sobre el cuento actual, y pasar a otro cuento, escribe elegir o recomendar otro cuento, o pincha en live_help)</t>
  </si>
  <si>
    <t>¿Qué conocías ya, de lo mencionado en el texto?</t>
  </si>
  <si>
    <t>La moraleja del cuento según la persona que lo seleccionó para CuentosIE es la siguiente: 'Lo m'¿Estás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</si>
  <si>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'alegría, tristeza'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</si>
  <si>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'trabajo' (según la persona que seleccionó este cuento para CuentosIE)?</t>
  </si>
  <si>
    <t>¿Habías leído u oído algún texto o cuento parecido?(Si quieres terminar el análisis del cuento, escribe elegir o recomendar otro cuento, o pincha en live_help)</t>
  </si>
  <si>
    <t>La moraleja del cuento según la persona que lo seleccionó para CuentosIE es la siguiente: ' Antes de afrontar cualquier tarea, siempre es importante reflexionar sobre la mejor manera de abordarla. Porque tal y como hay mil maneras de ponerse un sombrero, seguro que habrá alguna forma mejor que otra.'¿Estás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</si>
  <si>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'aburrimiento, entusiasmo' (según la persona que seleccionó este cuento para CuentosIE)?</t>
  </si>
  <si>
    <t>La moraleja del cuento según la persona que lo seleccionó para CuentosIE es la siguiente: ' En la mayoría de ocasiones, lo más difícil de manejar es nuestra mente. Cuando ésta va su elección, sin ningún control, es como conducir un coche de caballos en el que son los caballos los que deciden a dónde ir y a qué velocidad.'¿Estás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</si>
  <si>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'calma, tensión' (según la persona que seleccionó este cuento para CuentosIE)?</t>
  </si>
  <si>
    <t>reflejo_de_tus_actos</t>
  </si>
  <si>
    <t>La moraleja del cuento según la persona que lo seleccionó para CuentosIE es la siguiente: ' No eres responsable de la cara que tienes, eres responsable de la cara que pones. Todos los rostros del mundo son espejos. Decide qué rostro llevarás por dentro y ése será el que mostrarás. El reflejo de tus gestos y acciones es lo que proyectas ante los demás.  Las cosas más bellas del mundo no se ven ni se tocan, sólo se sienten con el corazón.'¿Estás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</si>
  <si>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'malestar, miedo' (según la persona que seleccionó este cuento para CuentosIE)?</t>
  </si>
  <si>
    <t>Por favor, analiza si, aunque sea ligeramente, el cuento trata sobre alguna otra emoción de las mencionadas anteriormente…(Si quieres terminar esta conversación sobre el cuento, escribe elegir o recomendar otro cuento, o pincha en live_help)</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</si>
  <si>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trabajo' (según la persona que seleccionó este cuento para CuentosIE)?</t>
  </si>
  <si>
    <t>La moraleja del cuento según la persona que lo seleccionó para CuentosIE es la siguiente: ' No dediques tu vida a ser como los demás quieran que seas. Averigua qué quieres realmente ser, qué te hace feliz de verdad y trabaja para conseguir tu objetivo. Sobre todo acepta y disfruta el camino, tanto si alcanzas tu objetivo como si no.'¿Estás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</si>
  <si>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'duda'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</si>
  <si>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violencia'La persona que seleccionó este cuento para CuentosIE, determinió que el cuento no trataba de ninguno de esos temas psicológicos. ¿Estás de acuerdo?(Si quieres terminar esta conversación sobre el cuento actual, y pasar a otro cuento, escribe elegir o recomendar otro cuento, o pincha en live_help)</t>
  </si>
  <si>
    <t>¿Quieres resumirme con tus palabras qué temática piensas que afronta el cuento?</t>
  </si>
  <si>
    <t>¿Estás de acuerdo con la enseñanza que transmite este cuento?</t>
  </si>
  <si>
    <t>Porfa, expresa con tus palabras la enseñanza que piensas que transmite el cuento.(Si quieres terminar esta conversación sobre el cuento actual, y pasar a otro cuento, escribe elegir o recomendar otro cuento, o pincha en live_help)</t>
  </si>
  <si>
    <t>La moraleja del cuento según la persona que lo seleccionó para CuentosIE es la siguiente: ' Como dice el cuento: "puedes comunicar una misma verdad de dos formas: la pesimista que sólo recalcará el lado negativo de esa verdad'¿Estás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</si>
  <si>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Tensión'La persona que seleccionó este cuento para CuentosIE, determinió que el cuento no trataba de ninguna de esas emociones. ¿Estás de acuerdo?</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</si>
  <si>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'trabajo' (según la persona que seleccionó este cuento para CuentosIE)?</t>
  </si>
  <si>
    <t>¿A quién le recomendarías este cuento?(Si quieres terminar esta conversación sobre el cuento actual, y pasar a otro cuento, escribe elegir o recomendar otro cuento, o pincha en live_help)</t>
  </si>
  <si>
    <t>¿Qué parte del cuento te ha gustado más? (Si quieres terminar esta conversación sobre el cuento actual, y pasar a otro cuento, escribe elegir o recomendar otro cuento, o pincha en live_help)</t>
  </si>
  <si>
    <t>¿Qué es lo que te recuerda el cuento de tus conocidos? ¿Qué te evoca éste de esas personas de tu entorno?</t>
  </si>
  <si>
    <t>¿Te parece adecuado cómo actúan los personajes del cuento?(Si quieres terminar el análisis del cuento, escribe elegir o recomendar otro cuento, o pincha en live_help)</t>
  </si>
  <si>
    <t>¿Te parece que el cuento puede conectar con algún aspecto tuyo? Me gustaría saber si te identificas con algo de este cuento</t>
  </si>
  <si>
    <t>Por favor, explícame con más detalle en qué y porqué te identificas con lo que pasa en el cuento.</t>
  </si>
  <si>
    <t>¿Te atreves a reescribir la historia del cuento?(Si quieres terminar el análisis del cuento, escribe elegir o recomendar otro cuento, o pincha en live_help)</t>
  </si>
  <si>
    <t>Porfa, expresa con tus palabras la enseñanza que piensas que transmite el cuento.</t>
  </si>
  <si>
    <t>¿Hay algún personaje o entidad del cuento al que le tengas especial simpatía?</t>
  </si>
  <si>
    <t>Vale, cuéntame acerca de los personajes que te caen mejor y de los que no te agradan.(Si quieres terminar esta conversación sobre el cuento actual, y pasar a otro cuento, escribe elegir o recomendar otro cuento, o pincha en live_help)</t>
  </si>
  <si>
    <t>¿Te gustaría darme más detalles de esa situación vivida? Por favor…</t>
  </si>
  <si>
    <t>¿Qué se te ha pasado por la cabeza cuando has leído el cuento? ¿Qué te evoca?</t>
  </si>
  <si>
    <t>Tengo curiosidad, dime cuál es la enseñanza que extraes.(Si quieres terminar esta conversación sobre el cuento actual, y pasar a otro cuento, escribe elegir o recomendar otro cuento, o pincha en live_help)</t>
  </si>
  <si>
    <t>¿Esto es algo que echas en falta en tu vida?</t>
  </si>
  <si>
    <t>Aunque estés de acuerdo, me gustaría conocer cómo expresarías tú la moraleja y si añadirías o cambiarías algo.(Si quieres terminar esta conversación sobre el cuento actual, y pasar a otro cuento, escribe elegir o recomendar otro cuento, o pincha en live_help)</t>
  </si>
  <si>
    <t>Por favor, analiza si, aunque sea ligeramente, el cuento trata sobre alguna otra emoción de las mencionadas anteriormente…</t>
  </si>
  <si>
    <t>Por favor, analiza si, aunque sea ligeramente, el cuento trata sobre algún otro tema psicológico de los enumerados anteriormente…(Si quieres terminar esta conversación sobre el cuento actual, y pasar a otro cuento, escribe elegir o recomendar otro cuento, o pincha en live_help)</t>
  </si>
  <si>
    <t>¿A quién le recomendarías este cuento?</t>
  </si>
  <si>
    <t>¿Quieres contarme algo más de esa persona a la que le recomendarías este cuento?(Si quieres terminar el análisis del cuento, escribe elegir o recomendar otro cuento, o pincha en live_help)</t>
  </si>
  <si>
    <t>¿Quién crees que puede haber escrito este cuento? ¿Un niño, un especialista, un maestro, una persona adulta, un joven, … ?(Si quieres terminar el análisis del cuento, escribe elegir o recomendar otro cuento, o pincha en live_help)</t>
  </si>
  <si>
    <t>¿Estás de acuerdo con la enseñanza que transmite este cuento?(Si quieres terminar el análisis del cuento, escribe elegir o recomendar otro cuento, o pincha en live_help)</t>
  </si>
  <si>
    <t>¿Piensas que alguien conocido tuyo podría identificarse con el cuento?(Si quieres terminar el análisis del cuento, escribe elegir o recomendar otro cuento, o pincha en live_help)</t>
  </si>
  <si>
    <t>Igual no te ha llegado el cuento, porque no has conectado con lo que este cuento transmite…</t>
  </si>
  <si>
    <t>¡¡¡¡Qué pena!!!! Entonces, veo que este cuento no ha tenido nada de éxito :-((Si quieres terminar el análisis del cuento, escribe elegir o recomendar otro cuento, o pincha en live_help)</t>
  </si>
  <si>
    <t>Pero, algún trozo del cuento te habrá convencido algo, ¿no? Anímate y dime qué parte te ha gustado más</t>
  </si>
  <si>
    <t>¿Por qué no te ha gustado?</t>
  </si>
  <si>
    <t>¿Cómo cambiarías el cuento para que te gustase más?</t>
  </si>
  <si>
    <t>¿Quieres resumirme con tus palabras qué temática piensas que afronta el cuento?(Si quieres terminar el análisis del cuento, escribe elegir o recomendar otro cuento, o pincha en live_help)</t>
  </si>
  <si>
    <t>La moraleja del cuento según la persona que lo seleccionó para CuentosIE es la siguiente: ' Sin esfuerzo, tesón, sacrificio, trabajo no se consiguen las cosas. Y por encima de todo supieron lo que es realmente la amistad.
'¿Estás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</si>
  <si>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'compasión, diversión, placer, amor, fortaleza'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</si>
  <si>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 trabajo' (según la persona que seleccionó este cuento para CuentosIE)?</t>
  </si>
  <si>
    <t>¿Qué es lo que te recuerda el cuento de tus conocidos? ¿Qué te evoca éste de esas personas de tu entorno?(Si quieres terminar esta conversación sobre el cuento actual, y pasar a otro cuento, escribe elegir o recomendar otro cuento, o pincha en live_help)</t>
  </si>
  <si>
    <t>La moraleja del cuento según la persona que lo seleccionó para CuentosIE es la siguiente: ' En la vida hay que ser valientes para no siempre escoger el camino más fácil. Para tomar una decisión hay que centrarse no solo en el corto plazo, sino también en lo que puede ocurrir a largo plazo.'¿Estás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</si>
  <si>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'tristeza, miedo'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</si>
  <si>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'aborto, sexo' (según la persona que seleccionó este cuento para CuentosIE)?</t>
  </si>
  <si>
    <t>La moraleja del cuento según la persona que lo seleccionó para CuentosIE es la siguiente: ' Nunca hay que darse por vencido. Y lo más importante, disfrutar de la lucha para conseguir nuestros objetivos, independientemente de si lo conseguimos o no. 1. La palabra tiene poder de vida y muerte.
Una palabra de aliento compartida con alguien que se siente desanimado
puede ayudar a levantarlo al finalizar el día.
2. Una palabra destructiva dicha a alguien que se encuentre desanimado
puede ser lo que acabe por destruirle. Tengamos cuidado con lo que decimos.
En la NASA, hay un poster muy lindo de una abeja, el cual dice asi:
"Aerodinámicamente el cuerpo de una abeja no está hecho para volar,
lo bueno es que la abeja no lo sabe".'¿Estás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</si>
  <si>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'agotamiento'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</si>
  <si>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 (según la persona que seleccionó este cuento para CuentosIE)?</t>
  </si>
  <si>
    <t>La moraleja del cuento según la persona que lo seleccionó para CuentosIE es la siguiente: ' Con frecuencia, no damos importancia al poder de un abrazo, de una palmada en la espalda, de una sonrisa sincera, de una palabra de aliento, de un oído que escucha, de un cumplido sincero, o del acto más pequeño de preocupación... Mas todos esos detalles tienen el mágico poder de cambiar tu vida o la de los demás, de darle un gran giro y hacerla feliz.  Todas las personas llegan a nuestras vidas por una razón, bien sea por un tiempo o se quedan para toda una vida. ¡Recíbelos a todos por igual!'¿Estás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</si>
  <si>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'amor'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</si>
  <si>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'depresión, envejecimiento' (según la persona que seleccionó este cuento para CuentosIE)?</t>
  </si>
  <si>
    <t>¿Entonces, no conocías nada de este tema?(Si quieres terminar esta conversación sobre el cuento actual, y pasar a otro cuento, escribe elegir o recomendar otro cuento, o pincha en live_help)</t>
  </si>
  <si>
    <t>¿Te gustaría darme más detalles de esa situación vivida? Por favor…(Si quieres terminar esta conversación sobre el cuento actual, y pasar a otro cuento, escribe elegir o recomendar otro cuento, o pincha en live_help)</t>
  </si>
  <si>
    <t>Bueno, aún así, espero que te haya ayudado en algo el leer este cuento.(Si quieres terminar esta conversación sobre el cuento actual, y pasar a otro cuento, escribe elegir o recomendar otro cuento, o pincha en live_help)</t>
  </si>
  <si>
    <t>La moraleja del cuento según la persona que lo seleccionó para CuentosIE es la siguiente: 'Pienso que se resume muy bien en el final del cuento: "Que aprendan que no pueden hacer que alguien los ame. Lo que s'¿Estás de acuerdo con que ésta es su moraleja?</t>
  </si>
  <si>
    <t>La moraleja del cuento según la persona que lo seleccionó para CuentosIE es la siguiente: ' Todo el mundo tiene un hueco en esta vida. No hay que tener miedo del diferente o de lo desconocido.'¿Estás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</si>
  <si>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'compasión, tristeza, amor'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</si>
  <si>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'depresión, bipolaridad' (según la persona que seleccionó este cuento para CuentosIE)?</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</si>
  <si>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'calma, tensión'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</si>
  <si>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 (según la persona que seleccionó este cuento para CuentosIE)?(Si quieres terminar esta conversación sobre el cuento actual, y pasar a otro cuento, escribe elegir o recomendar otro cuento, o pincha en live_help)</t>
  </si>
  <si>
    <t>¿Piensas que alguien conocido tuyo podría identificarse con el cuento?(Si quieres terminar esta conversación sobre el cuento actual, y pasar a otro cuento, escribe elegir o recomendar otro cuento, o pincha en live_help)</t>
  </si>
  <si>
    <t>¿Te parece adecuado cómo actúan los personajes del cuento?(Si quieres terminar esta conversación sobre el cuento, escribe elegir o recomendar otro cuento, o pincha en live_help)</t>
  </si>
  <si>
    <t>La moraleja del cuento según la persona que lo seleccionó para CuentosIE es la siguiente: ' En el fondo somos libres para elegir qué sentir, qué interpretar de lo que nos sucede en nuestra vida. Elegir sentimientos positivos o negativos'¿Estás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</si>
  <si>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 (según la persona que seleccionó este cuento para CuentosIE)?</t>
  </si>
  <si>
    <t>La moraleja del cuento según la persona que lo seleccionó para CuentosIE es la siguiente: 'Se trata de una reflexión sobre cómo se le puede sacar el máximo provecho a una situación negativa y cómo los momentos más difíciles encierran el gran propósito del reencuentro con la esencia de la vida. En definitiva, hay que intentar extraer lo positivo de cada situación que nos acontezca, aunque sea de lo más crítica o traumática.'¿Estás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</si>
  <si>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'tristeza, frustración, miedo' (según la persona que seleccionó este cuento para CuentosIE)?</t>
  </si>
  <si>
    <t>La moraleja del cuento según la persona que lo seleccionó para CuentosIE es la siguiente: 'En la mayoría de ocasiones, lo más difícil de manejar es nuestra mente. Cuando ésta va su elección, sin ningún control, es como conducir un coche de caballos en el que son los caballos los que deciden a dónde ir y a qué velocidad.'¿Estás de acuerdo con que ésta es su moraleja?</t>
  </si>
  <si>
    <t>¿Te gustaría darme más detalles de esa situación vivida? Por favor…(Si quieres terminar el análisis del cuento, escribe elegir o recomendar otro cuento, o pincha en live_help)</t>
  </si>
  <si>
    <t>¿Entonces, no conocías nada de este tema?</t>
  </si>
  <si>
    <t>Cuéntame si tú hubieses hecho lo mismo o algo parecido.(Si quieres terminar el análisis del cuento, escribe elegir o recomendar otro cuento, o pincha en live_help)</t>
  </si>
  <si>
    <t>Probablemente, resuma muy bien el contenido del cuento…(Si quieres terminar el análisis del cuento, escribe elegir o recomendar otro cuento, o pincha en live_help)</t>
  </si>
  <si>
    <t>¿Cuáles son tus argumentos a favor o en contra de lo que dice el autor del cuento?(Si quieres terminar el análisis del cuento, escribe elegir o recomendar otro cuento, o pincha en live_help)</t>
  </si>
  <si>
    <t>¿Por qué te agrada?</t>
  </si>
  <si>
    <t>¿Le recomendarías este cuento a otra persona?(Si quieres terminar el análisis del cuento, escribe elegir o recomendar otro cuento, o pincha en live_help)</t>
  </si>
  <si>
    <t>Tengo curiosidad, dime cuál es la enseñanza que extraes.</t>
  </si>
  <si>
    <t>La moraleja del cuento según la persona que lo seleccionó para CuentosIE es la siguiente: ' Como dice el cuento: "paz no significa estar en un lugar donde no hay  problemas o trabajo duro. Paz quiere decir estar en medio de todas esas cosas y permanecer calmado en el corazón. Este es el verdadero significado de la paz."'¿Estás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</si>
  <si>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'calma, tensión, ira' (según la persona que seleccionó este cuento para CuentosIE)?</t>
  </si>
  <si>
    <t>Entonces, porfa, enumera qué temas psicológicos (entre los citados anteriormente) crees que se tratan en el cuento.</t>
  </si>
  <si>
    <t>¿Esto es algo que echas en falta en tu vida?(Si quieres terminar el análisis del cuento, escribe elegir o recomendar otro cuento, o pincha en live_help)</t>
  </si>
  <si>
    <t>¿Qué tipo de personas en general crees que podrían verse reflejadas en el cuento?(Si quieres terminar esta conversación sobre el cuento actual, y pasar a otro cuento, escribe elegir o recomendar otro cuento, o pincha en live_help)</t>
  </si>
  <si>
    <t>Si no estás de acuerdo con la moraleja expuesta, para ti, ¿qué moraleja crees que tiene el cuento? ¿Qué conclusión extraerías del cuento? Por favor, extiéndete explicándome cómo entiendes la enseñanza que quiere transmitir el cuento</t>
  </si>
  <si>
    <t>Entonces, porfa, enumera qué emociones (de las mencionadas anteriormente) crees que se tratan en el cuento.(Si quieres terminar el análisis del cuento, escribe elegir o recomendar otro cuento, o pincha en live_help)</t>
  </si>
  <si>
    <t>La moraleja del cuento según la persona que lo seleccionó para CuentosIE es la siguiente: 'Que la vela de la Esperanza nunca se apague dentro de tí.  Ella es nuestra luz al final del túnel. El camino de la felicidad precisa, antes, ser pavimentado con la esperanza ...'¿Estás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</si>
  <si>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'frustración, agotamiento' (según la persona que seleccionó este cuento para CuentosIE)?</t>
  </si>
  <si>
    <t>La moraleja del cuento según la persona que lo seleccionó para CuentosIE es la siguiente: 'En la vida hay que ser valientes para no siempre escoger el camino más fácil. Para tomar una decisión hay que centrarse no solo en el corto plazo, sino también en lo que puede ocurrir a largo plazo.'¿Estás de acuerdo con que ésta es su moraleja?</t>
  </si>
  <si>
    <t>te_compro_1_hora</t>
  </si>
  <si>
    <t>La moraleja del cuento según la persona que lo seleccionó para CuentosIE es la siguiente: ' No hay nada más importante para los hijos que la presencia "real" de los padres. Más que los regalos que le puedan dar para suplir esa carencia'¿Estás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</si>
  <si>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'deseo, amor'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</si>
  <si>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educación, trabajo' (según la persona que seleccionó este cuento para CuentosIE)?</t>
  </si>
  <si>
    <t>De todos modos, piensa, ¿cómo crees que mejoraría tu vida o la de otras personas con lo que se enseña en este cuento?(Si quieres terminar esta conversación sobre el cuento actual, y pasar a otro cuento, escribe elegir o recomendar otro cuento, o pincha en live_help)</t>
  </si>
  <si>
    <t xml:space="preserve">¿Qué parte del cuento te ha gustado más? </t>
  </si>
  <si>
    <t>Lo que se cuenta aquí, ¿se parece a alguna situación que hayas vivido?(Si quieres terminar el análisis del cuento, escribe elegir o recomendar otro cuento, o pincha en live_help)</t>
  </si>
  <si>
    <t>Aunque no sea igual, por favor, cuéntame alguna situación parecida, que te haya recordado el cuento…</t>
  </si>
  <si>
    <t>¿Te gustaría contarme cómo lo hubieras hecho tú?</t>
  </si>
  <si>
    <t>¿Te parece que el cuento puede conectar con algún aspecto tuyo? Me gustaría saber si te identificas con algo de este cuento(Si quieres terminar el análisis del cuento, escribe elegir o recomendar otro cuento, o pincha en live_help)</t>
  </si>
  <si>
    <t>Cuéntame si tú hubieses hecho lo mismo o algo parecido.(Si quieres terminar esta conversación sobre el cuento actual, y pasar a otro cuento, escribe elegir o recomendar otro cuento, o pincha en live_help)</t>
  </si>
  <si>
    <t>La moraleja del cuento según la persona que lo seleccionó para CuentosIE es la siguiente: ' Que la vela de la Esperanza nunca se apague dentro de tí.  Ella es nuestra luz al final del túnel. El camino de la felicidad precisa, antes, ser pavimentado con la esperanza ...'¿Estás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</si>
  <si>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'frustración, agotamiento'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</si>
  <si>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'resiliencia' (según la persona que seleccionó este cuento para CuentosIE)?</t>
  </si>
  <si>
    <t>La moraleja del cuento según la persona que lo seleccionó para CuentosIE es la siguiente: ' Hagamos tanto, para que cuando llegue el momento de desembarcar, nuestro asiento vacío, deje añoranza y lindos recuerdos a los que en el viaje permanezcan.'¿Estás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</si>
  <si>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humillación'La persona que seleccionó este cuento para CuentosIE, determinió que el cuento no trataba de ninguna de esas emociones. ¿Estás de acuerdo?</t>
  </si>
  <si>
    <t>La moraleja del cuento según la persona que lo seleccionó para CuentosIE es la siguiente: 'No dediques tu vida a ser como los demás quieran que seas. Averigua qué quieres realmente ser, qué te hace feliz de verdad y trabaja para conseguir tu objetivo. Sobre todo acepta y disfruta el camino, tanto si alcanzas tu objetivo como si no.'¿Estás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</si>
  <si>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'duda'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</si>
  <si>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violencia'La persona que seleccionó este cuento para CuentosIE, determinió que el cuento no trataba de ninguno de esos temas psicológicos. ¿Estás de acuerdo?</t>
  </si>
  <si>
    <t>La moraleja del cuento según la persona que lo seleccionó para CuentosIE es la siguiente: ' La anciana de nuestra historia había hecho su trabajo, y dejo su herencia a todos los que la pudieran recibir, a todos los que pudieran contemplarla y ser más felices.  Dicen que aquel hombre, desde aquel día, hace el viaje de casa al trabajo con una bolsa de semillas que ...      Esta presentación, está dedicada a todos aquellos maestros, educadores, profesionales de la enseñanza, que, hoy, más que nunca, no pueden ver como crecen las semillas plantadas,  las esperanzas sembradas en el corazón, sobretodo, de los adolescentes que llenan sus clases.  Y como los padres son, o deberían ser, los grandes educadores, también está dedicada a ellos.  Porque... Educar es enseñar caminos.'¿Estás de acuerdo con que ésta es su moraleja?</t>
  </si>
  <si>
    <t>¿Por qué te agrada?(Si quieres terminar esta conversación sobre el cuento, escribe elegir o recomendar otro cuento, o pincha en live_help)</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</si>
  <si>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 trabajo' (según la persona que seleccionó este cuento para CuentosIE)?(Si quieres terminar esta conversación sobre el cuento actual, y pasar a otro cuento, escribe elegir o recomendar otro cuento, o pincha en live_help)</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</si>
  <si>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'resiliencia' (según la persona que seleccionó este cuento para CuentosIE)?</t>
  </si>
  <si>
    <t>La moraleja del cuento según la persona que lo seleccionó para CuentosIE es la siguiente: 'Lo más valioso del mundo es el amor, y al mismo tiempo lo más "barato". Además, ese amor suele ser de vuelta: cuanto más amor damos, más recibimos. Esto es algo que se produce también aplicado a los sentimientos negativos.'¿Estás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</si>
  <si>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'trabajo' (según la persona que seleccionó este cuento para CuentosIE)?(Si quieres terminar el análisis del cuento, escribe elegir o recomendar otro cuento, o pincha en live_help)</t>
  </si>
  <si>
    <t>Tengo curiosidad, dime cuál es la enseñanza que extraes.(Si quieres terminar el análisis del cuento, escribe elegir o recomendar otro cuento, o pincha en live_help)</t>
  </si>
  <si>
    <t>¿Estás de acuerdo con el título del cuento?(Si quieres terminar el análisis del cuento, escribe elegir o recomendar otro cuento, o pincha en live_help)</t>
  </si>
  <si>
    <t>La moraleja del cuento según la persona que lo seleccionó para CuentosIE es la siguiente: ' Hay que intentar no desfallecer en nuestros objetivos, nuestros sueños y metas. Esto no quita que aceptemos lo que nos depare el intento de hacerlos realidad'¿Estás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</si>
  <si>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'entusiasmo' (según la persona que seleccionó este cuento para CuentosIE)?</t>
  </si>
  <si>
    <t>¿Te ha gustado este cuento?(Si quieres terminar el análisis del cuento, escribe elegir o recomendar otro cuento, o pincha en live_help)</t>
  </si>
  <si>
    <t>¿En qué crees que mejoraría tu vida con esto?</t>
  </si>
  <si>
    <t>La moraleja del cuento según la persona que lo seleccionó para CuentosIE es la siguiente: ' Dios no nos hubiera dado la posibilidad de soñar, si no nos hubiera dado la oportunidad de hacer realidad nuestros sueños. "Mira que te mando que te esfuerces y seas valiente'¿Estás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</si>
  <si>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'resiliencia' (según la persona que seleccionó este cuento para CuentosIE)?(Si quieres terminar el análisis del cuento, escribe elegir o recomendar otro cuento, o pincha en live_help)</t>
  </si>
  <si>
    <t>La moraleja del cuento según la persona que lo seleccionó para CuentosIE es la siguiente: 'Las personas llevan el universo en su interior: son lo que encuentran en sí mismas y encuentran en otras, únicamente, lo que esperan encontrar'¿Estás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</si>
  <si>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'tristeza' (según la persona que seleccionó este cuento para CuentosIE)?</t>
  </si>
  <si>
    <t>Probablemente, resuma muy bien el contenido del cuento…(Si quieres terminar esta conversación sobre el cuento, escribe elegir o recomendar otro cuento, o pincha en live_help)</t>
  </si>
  <si>
    <t>¿Qué es lo que te recuerda el cuento de tus conocidos? ¿Qué te evoca éste de esas personas de tu entorno?(Si quieres terminar esta conversación sobre el cuento, escribe elegir o recomendar otro cuento, o pincha en live_help)</t>
  </si>
  <si>
    <t>Aunque no sea igual, por favor, cuéntame alguna situación parecida, que te haya recordado el cuento…(Si quieres terminar esta conversación sobre el cuento actual, y pasar a otro cuento, escribe elegir o recomendar otro cuento, o pincha en live_help)</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</si>
  <si>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'certeza, deseo, fortaleza, entusiasmo' (según la persona que seleccionó este cuento para CuentosIE)?</t>
  </si>
  <si>
    <t>¿Te ha gustado este cuento?(Si quieres terminar esta conversación sobre el cuento actual, y pasar a otro cuento, escribe elegir o recomendar otro cuento, o pincha en live_help)</t>
  </si>
  <si>
    <t>Pero aún así, anda, dime para qué tipo de personas crees que podría ser útil. ¿A qué tipo de personas crees que podría ayudar este cuento?</t>
  </si>
  <si>
    <t>Bueno, aún así, espero que te haya ayudado en algo el leer este cuento.</t>
  </si>
  <si>
    <t>¿Crees que puedes aprender algo de este cuento?(Si quieres terminar el análisis del cuento, escribe elegir o recomendar otro cuento, o pincha en live_help)</t>
  </si>
  <si>
    <t>¿Qué tipo de personas en general crees que podrían verse reflejadas en el cuento?</t>
  </si>
  <si>
    <t>La moraleja del cuento según la persona que lo seleccionó para CuentosIE es la siguiente: ' En la mayoría de ocasiones, lo más difícil de manejar es nuestra mente. Cuando ésta va su elección, sin ningún control, es como conducir un coche de caballos en el que son los caballos los que deciden a dónde ir y a qué velocidad.'¿Estás de acuerdo con que ésta es su moraleja?(Si quieres terminar el análisis del cuento, escribe elegir o recomendar otro cuento, o pincha en live_help)</t>
  </si>
  <si>
    <t>La moraleja del cuento según la persona que lo seleccionó para CuentosIE es la siguiente: ' Como concluye el cuento: "Porque sólo el Tiempo tiene la capacidad de entender cuan valioso es el Amor"'¿Estás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</si>
  <si>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violencia'La persona que seleccionó este cuento para CuentosIE, determinió que el cuento no trataba de ninguno de esos temas psicológicos. ¿Estás de acuerdo?</t>
  </si>
  <si>
    <t>¿Te parece adecuado cómo actúan los personajes del cuento?(Si quieres terminar esta conversación sobre el cuento actual, y pasar a otro cuento, escribe elegir o recomendar otro cuento, o pincha en live_help)</t>
  </si>
  <si>
    <t>¿A quién le recomendarías este cuento?(Si quieres terminar el análisis del cuento, escribe elegir o recomendar otro cuento, o pincha en live_help)</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</si>
  <si>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'duda, compasión, frustración, fortaleza, agotamiento'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</si>
  <si>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 resiliencia, trabajo' (según la persona que seleccionó este cuento para CuentosIE)?(Si quieres terminar esta conversación sobre el cuento actual, y pasar a otro cuento, escribe elegir o recomendar otro cuento, o pincha en live_help)</t>
  </si>
  <si>
    <t>La moraleja del cuento según la persona que lo seleccionó para CuentosIE es la siguiente: ' Se trata de una reflexión sobre cómo se le puede sacar el máximo provecho a una situación negativa y cómo los momentos más difíciles encierran el gran propósito del reencuentro con la esencia de la vida. En definitiva, hay que intentar extraer lo positivo de cada situación que nos acontezca, aunque sea de lo más crítica o traumática.'¿Estás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</si>
  <si>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'tristeza, frustración, miedo'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</si>
  <si>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 estrés, resiliencia' (según la persona que seleccionó este cuento para CuentosIE)?</t>
  </si>
  <si>
    <t>Probablemente, resuma muy bien el contenido del cuento…(Si quieres terminar esta conversación sobre el cuento actual, y pasar a otro cuento, escribe elegir o recomendar otro cuento, o pincha en live_help)</t>
  </si>
  <si>
    <t>¿Por qué crees que le sería de utilidad el leer este cuento?(Si quieres terminar el análisis del cuento, escribe elegir o recomendar otro cuento, o pincha en live_help)</t>
  </si>
  <si>
    <t>¿Qué parte del cuento te ha gustado más? (Si quieres terminar el análisis del cuento, escribe elegir o recomendar otro cuento, o pincha en live_help)</t>
  </si>
  <si>
    <t>La moraleja del cuento según la persona que lo seleccionó para CuentosIE es la siguiente: 'Dios no nos hubiera dado la posibilidad de soñar, si no nos hubiera dado la oportunidad de hacer realidad nuestros sueños. "Mira que te mando que te esfuerces y seas valiente'¿Estás de acuerdo con que ésta es su moraleja?</t>
  </si>
  <si>
    <t>¿Te parece que el cuento puede conectar con algún aspecto tuyo? Me gustaría saber si te identificas con algo de este cuento(Si quieres terminar esta conversación sobre el cuento actual, y pasar a otro cuento, escribe elegir o recomendar otro cuento, o pincha en live_help)</t>
  </si>
  <si>
    <t>¿Por qué no te ha gustado?(Si quieres terminar esta conversación sobre el cuento actual, y pasar a otro cuento, escribe elegir o recomendar otro cuento, o pincha en live_help)</t>
  </si>
  <si>
    <t>¡¡¡¡Qué pena!!!! Entonces, veo que este cuento no ha tenido nada de éxito :-(</t>
  </si>
  <si>
    <t>Pero, algún trozo del cuento te habrá convencido algo, ¿no? Anímate y dime qué parte te ha gustado más(Si quieres terminar el análisis del cuento, escribe elegir o recomendar otro cuento, o pincha en live_help)</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</si>
  <si>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'educación, estrés, resiliencia' (según la persona que seleccionó este cuento para CuentosIE)?</t>
  </si>
  <si>
    <t>La moraleja del cuento según la persona que lo seleccionó para CuentosIE es la siguiente: 'Hay que intentar no desfallecer en nuestros objetivos, nuestros sueños y metas. Esto no quita que aceptemos lo que nos depare el intento de hacerlos realidad'¿Estás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</si>
  <si>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'entusiasmo' (según la persona que seleccionó este cuento para CuentosIE)?</t>
  </si>
  <si>
    <t>La moraleja del cuento según la persona que lo seleccionó para CuentosIE es la siguiente: '¡Cuántas veces hemos aceptado la ofensa ajena y hemos respondido en su mismo idioma!  No olvides que eres tú quién decide aceptar o no la crítica destructiva, la ofensa y la burla.  Mantén siempre el control de tus emociones, no guardes amargura en tu corazón contra otro y responde siempre con gracia, que de tu fuente salga siempre agua dulce.'¿Estás de acuerdo con que ésta es su moraleja?</t>
  </si>
  <si>
    <t>¿Cuáles son tus argumentos a favor o en contra de lo que dice el autor del cuento?(Si quieres terminar esta conversación sobre el cuento, escribe elegir o recomendar otro cuento, o pincha en live_help)</t>
  </si>
  <si>
    <t>La moraleja del cuento según la persona que lo seleccionó para CuentosIE es la siguiente: 'Hagamos tanto, para que cuando llegue el momento de desembarcar, nuestro asiento vacío, deje añoranza y lindos recuerdos a los que en el viaje permanezcan.'¿Estás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</si>
  <si>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'envejecimiento' (según la persona que seleccionó este cuento para CuentosIE)?</t>
  </si>
  <si>
    <t>La moraleja del cuento según la persona que lo seleccionó para CuentosIE es la siguiente: 'Lo m</t>
  </si>
  <si>
    <t>La moraleja del cuento según la persona que lo seleccionó para CuentosIE es la siguiente: 'Por muy mal que se sienta uno, y aunque crea que nadie le puede ayudar, debemos pedir ayuda. Aunque no la consigamos a la primera hay que seguir intent</t>
  </si>
  <si>
    <t>francisco1alb</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</si>
  <si>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'tensión, ira, odio' (según la persona que seleccionó este cuento para CuentosIE)?</t>
  </si>
  <si>
    <t>La moraleja del cuento según la persona que lo seleccionó para CuentosIE es la siguiente: 'Pienso que se resume muy bien en el final del cuento: "Que aprendan que no pueden hacer que alguien los ame. Lo que sí pueden hacer es dejarse amar. Que aprendan que lleva años construir una confianza y sólo segundos destruirla. Que aprendan que no es bueno compararse con los demás. Que el rico no es el que más tiene, sino el que menos necesita. Que aprendan que deben controlar sus actitudes, o sus actitudes los controlarán. Que bastan unos pocos segundos para construir heridas profundas en las personas que amamos, y que pueden tardar muchos años en ser sanadas. Que aprendan que perdonar se aprende practicando. Que hay gente que los quiere mucho, pero que simplemente no sabe cómo demostrarlo. Que los amigos de verdad son tan escasos, que quien ha encontrado uno, ha encontrado un verdadero tesoro. Que no siempre es suficiente ser perdonado por otros'¿Estás de acuerdo con que ésta es su moraleja?</t>
  </si>
  <si>
    <t>La moraleja del cuento según la persona que lo seleccionó para CuentosIE es la siguiente: 'Como dice el cuento: "paz no significa estar en un lugar donde no hay  problemas o trabajo duro. Paz quiere decir estar en medio de todas esas cosas y permanecer calmado en el coraz'¿Estás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</si>
  <si>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'estrés' (según la persona que seleccionó este cuento para CuentosIE)?(Si quieres terminar el análisis del cuento, escribe elegir o recomendar otro cuento, o pincha en live_help)</t>
  </si>
  <si>
    <t>Entonces, porfa, enumera qué emociones (de las mencionadas anteriormente) crees que se tratan en el cuento.</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</si>
  <si>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 (según la persona que seleccionó este cuento para CuentosIE)?(Si quieres terminar el análisis del cuento, escribe elegir o recomendar otro cuento, o pincha en live_help)</t>
  </si>
  <si>
    <t>¿Te parece que el cuento puede conectar con algún aspecto tuyo? Me gustaría saber si te identificas con algo de este cuento(Si quieres terminar esta conversación sobre el cuento, escribe elegir o recomendar otro cuento, o pincha en live_help)</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</si>
  <si>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 (según la persona que seleccionó este cuento para CuentosIE)?(Si quieres terminar esta conversación sobre el cuento, escribe elegir o recomendar otro cuento, o pincha en live_help)</t>
  </si>
  <si>
    <t>La moraleja del cuento según la persona que lo seleccionó para CuentosIE es la siguiente: 'En el fondo somos libres para elegir qué sentir, qué interpretar de lo que nos sucede en nuestra vida. Elegir sentimientos positivos o negativos'¿Estás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</si>
  <si>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'educación' (según la persona que seleccionó este cuento para CuentosIE)?</t>
  </si>
  <si>
    <t>La moraleja del cuento según la persona que lo seleccionó para CuentosIE es la siguiente: 'Como concluye el cuento: "Porque sólo el Tiempo tiene la capacidad de entender cuan valioso es el Amor"'¿Estás de acuerdo con que ésta es su moraleja?</t>
  </si>
  <si>
    <t>¿Qué se te ha pasado por la cabeza cuando has leído el cuento? ¿Qué te evoca?(Si quieres terminar el análisis del cuento, escribe elegir o recomendar otro cuento, o pincha en live_help)</t>
  </si>
  <si>
    <t>¿Le recomendarías este cuento a otra persona?(Si quieres terminar esta conversación sobre el cuento actual, y pasar a otro cuento, escribe elegir o recomendar otro cuento, o pincha en live_help)</t>
  </si>
  <si>
    <t>La moraleja del cuento según la persona que lo seleccionó para CuentosIE es la siguiente: 'Cu'¿Estás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</si>
  <si>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'frustración, agotamiento, humillación'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</si>
  <si>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'resiliencia, trabajo' (según la persona que seleccionó este cuento para CuentosIE)?</t>
  </si>
  <si>
    <t>¿Qué es lo que te recuerda el cuento de tus conocidos? ¿Qué te evoca éste de esas personas de tu entorno?(Si quieres terminar el análisis del cuento, escribe elegir o recomendar otro cuento, o pincha en live_help)</t>
  </si>
  <si>
    <t>¿En qué crees que mejoraría tu vida con esto?(Si quieres terminar el análisis del cuento, escribe elegir o recomendar otro cuento, o pincha en live_help)</t>
  </si>
  <si>
    <t>Por favor, explícame con más detalle en qué y porqué te identificas con lo que pasa en el cuento.(Si quieres terminar esta conversación sobre el cuento actual, y pasar a otro cuento, escribe elegir o recomendar otro cuento, o pincha en live_help)</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</si>
  <si>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humillación, apego y dependencia emocional'¿Estás de acuerdo con que este cuento trata sobre: 'alegría, tristeza'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</si>
  <si>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'trabajo' (según la persona que seleccionó este cuento para CuentosIE)?(Si quieres terminar esta conversación sobre el cuento, escribe elegir o recomendar otro cuento, o pincha en live_help)</t>
  </si>
  <si>
    <t>¿Qué parte del cuento te ha gustado más? (Si quieres terminar esta conversación sobre el cuento, escribe elegir o recomendar otro cuento, o pincha en live_help)</t>
  </si>
  <si>
    <t>¿Qué otro título le pondrías?(Si quieres terminar el análisis del cuento, escribe elegir o recomendar otro cuento, o pincha en live_help)</t>
  </si>
  <si>
    <t>La moraleja del cuento según la persona que lo seleccionó para CuentosIE es la siguiente: 'Todo el mundo tiene un hueco en esta vida. No hay que tener miedo del diferente o de lo desconocido.'¿Estás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</si>
  <si>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'compasión, tristeza, amor'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</si>
  <si>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'depresión, bipolaridad' (según la persona que seleccionó este cuento para CuentosIE)?(Si quieres terminar el análisis del cuento, escribe elegir o recomendar otro cuento, o pincha en live_help)</t>
  </si>
  <si>
    <t>Por favor, analiza si, aunque sea ligeramente, el cuento trata sobre algún otro tema psicológico de los enumerados anteriormente…(Si quieres terminar el análisis del cuento, escribe elegir o recomendar otro cuento, o pincha en live_help)</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</si>
  <si>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'compasión, diversión, placer, amor, fortaleza' (según la persona que seleccionó este cuento para CuentosIE)?</t>
  </si>
  <si>
    <t>Porfa, expresa con tus palabras la enseñanza que piensas que transmite el cuento.(Si quieres terminar esta conversación sobre el cuento, escribe elegir o recomendar otro cuento, o pincha en live_help)</t>
  </si>
  <si>
    <t>La moraleja del cuento según la persona que lo seleccionó para CuentosIE es la siguiente: 'Con frecuencia,no damos importancia al poder de un abrazo,de una palmada en la espalda,de una sonrisa sincera,de una palabra de aliento,de un o'¿Estás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</si>
  <si>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'depresión, bipolaridad'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</si>
  <si>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'envejecimiento' (según la persona que seleccionó este cuento para CuentosIE)?(Si quieres terminar esta conversación sobre el cuento, escribe elegir o recomendar otro cuento, o pincha en live_help)</t>
  </si>
  <si>
    <t>La moraleja del cuento según la persona que lo seleccionó para CuentosIE es la siguiente: 'Como dice el cuento: "puedes comunicar una misma verdad de dos formas: la pesimista que sólo recalcará el lado negativo de esa verdad'¿Estás de acuerdo con que ésta es su moraleja?</t>
  </si>
  <si>
    <t>La moraleja del cuento según la persona que lo seleccionó para CuentosIE es la siguiente: 'Sin esfuerzo, tesón, sacrificio, trabajo no se consiguen las cosas. Y por encima de todo supieron lo que es realmente la amistad.'¿Estás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</si>
  <si>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'educación, trabajo' (según la persona que seleccionó este cuento para CuentosIE)?</t>
  </si>
  <si>
    <t>La moraleja del cuento según la persona que lo seleccionó para CuentosIE es la siguiente: 'A veces pensamos que nuestras vidas est'¿Estás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</si>
  <si>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'envejecimiento' (según la persona que seleccionó este cuento para CuentosIE)?(Si quieres terminar el análisis del cuento, escribe elegir o recomendar otro cuento, o pincha en live_help)</t>
  </si>
  <si>
    <t>La moraleja del cuento según la persona que lo seleccionó para CuentosIE es la siguiente: ' Algo muy importante en la vida es la ecuanimidad: aceptar que la vida está llena de dificultades y problemas. El que alcanza esa ecuanimidad, es la que más probabilidades tiene de ser feliz.'¿Estás de acuerdo con que ésta es su moraleja?</t>
  </si>
  <si>
    <t>asamblea_en_la_carpinteria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</si>
  <si>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'malestar, frustración' (según la persona que seleccionó este cuento para CuentosIE)?</t>
  </si>
  <si>
    <t>La moraleja del cuento según la persona que lo seleccionó para CuentosIE es la siguiente: ' Solo cuando aprendamos a amar en serio lo que somos, seremos capaces de convertir lo que somos en una maravilla. Es fundamental para encontrar la felicidad el aprender a amarnos a nosotros mismos, con nuestras virtudes, nuestros defectos y limitaciones.'¿Estás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</si>
  <si>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'frustración, deseo' (según la persona que seleccionó este cuento para CuentosIE)?</t>
  </si>
  <si>
    <t>Entonces, porfa, enumera qué emociones (de las mencionadas anteriormente) crees que se tratan en el cuento.(Si quieres terminar esta conversación sobre el cuento, escribe elegir o recomendar otro cuento, o pincha en live_help)</t>
  </si>
  <si>
    <t>Tengo curiosidad, dime cuál es la enseñanza que extraes.(Si quieres terminar esta conversación sobre el cuento, escribe elegir o recomendar otro cuento, o pincha en live_help)</t>
  </si>
  <si>
    <t>La moraleja del cuento según la persona que lo seleccionó para CuentosIE es la siguiente: 'La anciana de nuestra historia hab'¿Estás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</si>
  <si>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'amor'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</si>
  <si>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'educación, trabajo' (según la persona que seleccionó este cuento para CuentosIE)?(Si quieres terminar el análisis del cuento, escribe elegir o recomendar otro cuento, o pincha en live_help)</t>
  </si>
  <si>
    <t>¿En qué crees que mejoraría tu vida con esto?(Si quieres terminar esta conversación sobre el cuento, escribe elegir o recomendar otro cuento, o pincha en live_help)</t>
  </si>
  <si>
    <t>Entonces, porfa, enumera qué temas psicológicos (entre los citados anteriormente) crees que se tratan en el cuento.(Si quieres terminar esta conversación sobre el cuento, escribe elegir o recomendar otro cuento, o pincha en live_help)</t>
  </si>
  <si>
    <t>sacudete</t>
  </si>
  <si>
    <t>La moraleja del cuento según la persona que lo seleccionó para CuentosIE es la siguiente: ' La vida va a tirarte tierra, todo tipo de tierra... El truco para salirse del pozo es sacudírsela y dar un paso hacia arriba. Cada uno de nuestros problemas es un escalón hacia arriba.  Recordar las seis reglas para ser feliz: 1. Liberar el corazón del odio 2. Liberar la mente de preocupaciones 3. Vivir sencillamente 4. Dar más 5. Esperar menos 6. Tener esperanza  Disfruta la vida... ¡Sacúdete!'¿Estás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</si>
  <si>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 estrés, resiliencia' (según la persona que seleccionó este cuento para CuentosIE)?(Si quieres terminar esta conversación sobre el cuento actual, y pasar a otro cuento, escribe elegir o recomendar otro cuento, o pincha en live_help)</t>
  </si>
  <si>
    <t>La moraleja del cuento según la persona que lo seleccionó para CuentosIE es la siguiente: ' Puedes llamarlo karma, o como quieras, pero en definitiva, cuanto más bien hagas en tu vida, seguro que más bien recibirás.'¿Estás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</si>
  <si>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'compasión, amor' (según la persona que seleccionó este cuento para CuentosIE)?</t>
  </si>
  <si>
    <t>La moraleja del cuento según la persona que lo seleccionó para CuentosIE es la siguiente: ' Toda persona puede cuando menos cambiar sus actitudes internas y mejorar y, como decía un maestro, cuando no sea posible modificar las circunstancias externas, al menos podrá uno cambiar sus modos de reacción y tomar las cosas del modo más provechoso y constructivo.'¿Estás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</si>
  <si>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'duda, ira, arrogancia'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</si>
  <si>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'resiliencia, trabajo' (según la persona que seleccionó este cuento para CuentosIE)?(Si quieres terminar esta conversación sobre el cuento actual, y pasar a otro cuento, escribe elegir o recomendar otro cuento, o pincha en live_help)</t>
  </si>
  <si>
    <t>estrellas_de_mar_en_la_playa</t>
  </si>
  <si>
    <t>La moraleja del cuento según la persona que lo seleccionó para CuentosIE es la siguiente: ' Toda acción tiene su beneficio, aunque sea muy pequeña.'¿Estás de acuerdo con que ésta es su moraleja?</t>
  </si>
  <si>
    <t>¿Qué otro título le pondrías?(Si quieres terminar esta conversación sobre el cuento actual, y pasar a otro cuento, escribe elegir o recomendar otro cuento, o pincha en live_help)</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</si>
  <si>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'malestar, miedo' (según la persona que seleccionó este cuento para CuentosIE)?</t>
  </si>
  <si>
    <t>¿Estás de acuerdo con el título del cuento?(Si quieres terminar esta conversación sobre el cuento, escribe elegir o recomendar otro cuento, o pincha en live_help)</t>
  </si>
  <si>
    <t>¿Te ha gustado este cuento?(Si quieres terminar esta conversación sobre el cuento, escribe elegir o recomendar otro cuento, o pincha en live_help)</t>
  </si>
  <si>
    <t>La moraleja del cuento según la persona que lo seleccionó para CuentosIE es la siguiente: 'Puedes llamarlo karma, o como quieras, pero en definitiva, cuanto más bien hagas en tu vida, seguro que más bien recibirás.'¿Estás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</si>
  <si>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'compasión, amor'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</si>
  <si>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violencia'La persona que seleccionó este cuento para CuentosIE, determinió que el cuento no trataba de ninguno de esos temas psicológicos. ¿Estás de acuerdo?(Si quieres terminar el análisis del cuento, escribe elegir o recomendar otro cuento, o pincha en live_help)</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</si>
  <si>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bipolaridad, educación, covid, envejecimiento, esquizofrenia, estrés/ansiedad, hiperactividad, inmigración, lgtb, muerte, racismo, resiliencia, sexo, suicidio, timidez, trabajo, y violencia'¿Estás de acuerdo con que este cuento trata sobre: 'adolescencia, educación' (según la persona que seleccionó este cuento para CuentosIE)?</t>
  </si>
  <si>
    <t>La moraleja del cuento según la persona que lo seleccionó para CuentosIE es la siguiente: 'Nunca hay que darse por vencido. Y lo más importante, disfrutar de la lucha para conseguir nuestros objetivos, independientemente de si lo conseguimos o no. 1. La palabra tiene poder de vida y muerte.'¿Estás de acuerdo con que ésta es su moraleja?</t>
  </si>
  <si>
    <t>De todos modos, piensa, ¿cómo crees que mejoraría tu vida o la de otras personas con lo que se enseña en este cuento?(Si quieres terminar el análisis del cuento, escribe elegir o recomendar otro cuento, o pincha en live_help)</t>
  </si>
  <si>
    <t>las_siete_tinajas_de_oro</t>
  </si>
  <si>
    <t>La moraleja del cuento según la persona que lo seleccionó para CuentosIE es la siguiente: ' La codicia es algo en lo que debemos trabajar. Cuando te das cuenta que nada te falta, el mundo entero te pertenece, entonces la codicia desaparece.'¿Estás de acuerdo con que ésta es su moraleja?</t>
  </si>
  <si>
    <t>el_arbol_de_manzanas</t>
  </si>
  <si>
    <t>La moraleja del cuento según la persona que lo seleccionó para CuentosIE es la siguiente: ' Esta es una historia de cada uno de nosotros, el árbol son nuestros padres, cuando somos niños, los amamos y jugamos con papá y mama... Cuando crecemos los dejamos..... solo regresamos a ellos cuando los necesitamos o estamos en problemas, no importa lo que sea, ellos siempre están allí para darnos todo lo que puedan y hacernos felices.  Tú puedes pensar que el muchacho es cruel contra el árbol, pero es así como nosotros tratamos a nuestros padres.....  Siempre ama a tus padres, y para todos aquellos que aun cuentan con la dicha de tener a ambos o a alguno de sus padres, demuéstrenles con hechos y palabras cuanto los aman y los respetan.....'¿Estás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</si>
  <si>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 (según la persona que seleccionó este cuento para CuentosIE)?(Si quieres terminar esta conversación sobre el cuento actual, y pasar a otro cuento, escribe elegir o recomendar otro cuento, o pincha en live_help)</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</si>
  <si>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'frustración, deseo' (según la persona que seleccionó este cuento para CuentosIE)?</t>
  </si>
  <si>
    <t>La moraleja del cuento según la persona que lo seleccionó para CuentosIE es la siguiente: 'Antes de afrontar cualquier tarea, siempre es importante reflexionar sobre la mejor manera de abordarla. Porque tal y como hay mil maneras de ponerse un sombrero, seguro que habrá alguna forma mejor que otra.'¿Estás de acuerdo con que ésta es su moraleja?</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</si>
  <si>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'aburrimiento, entusiasmo' (según la persona que seleccionó este cuento para CuentosIE)?</t>
  </si>
  <si>
    <t>la_ultima_casa_del_carpintero</t>
  </si>
  <si>
    <t>La moraleja del cuento según la persona que lo seleccionó para CuentosIE es la siguiente: ' Alguien dijo una vez: „La vida es un proyecto de construcción propia“.  Nuestra actitud y las decisiones que tomamos hoy construyen la „casa“ en la que viviremos mañana. Por eso, construyamos con sabiduría!'¿Estás de acuerdo con que ésta es su moraleja?</t>
  </si>
  <si>
    <t>La moraleja del cuento según la persona que lo seleccionó para CuentosIE es la siguiente: ' A veces pensamos que nuestras vidas están llenas de grandes momentos, pero los mas grandes momentos son los que nos atrapan desprevenidos.  Alguien tal vez no recuerde lo que hiciste o lo que dijiste... pero siempre recordarán cómo los hiciste sentir...  ***  "Conserva el recuerdo del perfume de la rosa,  y nunca notarás, que se está marchitando..."'¿Estás de acuerdo con que ésta es su moraleja?</t>
  </si>
  <si>
    <t>La moraleja del cuento según la persona que lo seleccionó para CuentosIE es la siguiente: ' Muchas veces, a lo largo de los años, he mirado hacia al cielo y he dicho: “Padre, qué es lo que estás haciendo?”  El parece responder: “Estoy bordando tu vida, hijo”.  Y yo sigo preguntando:  “Pero lo veo todo tan confuso... Padre, todo está desordenado. Hay muchos nudos, situaciones difíciles que no terminan y cosas buenas que pasan rápido. Los hilos son tan oscuros... Por qué no son más brillantes?”  El Padre parece decir: “Hijo mío, ocúpate de tu trabajo, relájate... confía en mí. Yo haré mí trabajo. Un día, te llevaré a ti en mis brazos, y entonces irás a ver el plan de tu vida desde mí posición”.  A veces no entendemos qué está ocurriendo en nuestras vidas. Las cosas son confusas, no encajan y parece que nada nos sale bien.  Es que estamos mirando el reverso de la vida. Del otro lado, Dios está bordando …'¿Estás de acuerdo con que ésta es su moraleja?</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</si>
  <si>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'envejecimiento' (según la persona que seleccionó este cuento para CuentosIE)?</t>
  </si>
  <si>
    <t>¿Crees que puedes aprender algo de este cuento?(Si quieres terminar esta conversación sobre el cuento, escribe elegir o recomendar otro cuento, o pincha en live_help)</t>
  </si>
  <si>
    <t>La moraleja del cuento según la persona que lo seleccionó para CuentosIE es la siguiente: ' Por muy mal que se sienta uno, y aunque crea que nadie le puede ayudar, debemos pedir ayuda. Aunque no la consigamos a la primera hay que seguir intentándolo, nunca darse por vencido.'¿Estás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</si>
  <si>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'ira, tristeza, odio, miedo, arrogancia'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</si>
  <si>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bullying' (según la persona que seleccionó este cuento para CuentosIE)?</t>
  </si>
  <si>
    <t>¿Quién crees que puede haber escrito este cuento? ¿Un niño, un especialista, un maestro, una persona adulta, un joven, … ?(Si quieres terminar esta conversación sobre el cuento actual, y pasar a otro cuento, escribe elegir o recomendar otro cuento, o pincha en live_help)</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</si>
  <si>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'ira, tristeza, odio, miedo, arrogancia' (según la persona que seleccionó este cuento para CuentosIE)?(Si quieres terminar el análisis del cuento, escribe elegir o recomendar otro cuento, o pincha en live_help)</t>
  </si>
  <si>
    <t>Cuéntame, ¿en qué discrepas de su enseñanza?</t>
  </si>
  <si>
    <t>Pero, algún trozo del cuento te habrá convencido algo, ¿no? Anímate y dime qué parte te ha gustado más(Si quieres terminar esta conversación sobre el cuento actual, y pasar a otro cuento, escribe elegir o recomendar otro cuento, o pincha en live_help)</t>
  </si>
  <si>
    <t>Teniendo en cuenta las siguientes emociones (pasa el ratón sobre cada emoción en caso de duda y encontrarás sinónimos de cada emoción que puedan ayudarte a su comprensión): 'calma, tensión, certeza, duda, compasión, ira, diversión, aburrimiento, agrado, malestar, alegría, tristeza, placer, dolor, satisfacción, frustración, deseo, fobia, amor, odio, valentía, miedo, fortaleza, agotamiento, entusiasmo, apatía, arrogancia, y humillación'¿Estás de acuerdo con que este cuento trata sobre: 'certeza, deseo, fortaleza, entusiasmo'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</si>
  <si>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'resiliencia, trabajo' (según la persona que seleccionó este cuento para CuentosIE)?(Si quieres terminar el análisis del cuento, escribe elegir o recomendar otro cuento, o pincha en live_help)</t>
  </si>
  <si>
    <t>La moraleja del cuento según la persona que lo seleccionó para CuentosIE es la siguiente: 'Resiliencia Humana ¿Eres capaz de superar la adversidad? ¿De sobreponerte a periodos de dolor emocional? En la vida todos en algún momento experimentamos alguna desgracia o sufrimiento, y esto es tan cierto como tristemente inevitable. Ahora bien, dependiendo de la manera de cómo afrontemos estas dificultades que se nos presentan, podremos construir un futuro con más sabiduría, aprender de nuestro pasado y crecer. Cuándo la vida te lo pone difícil, qué quieres ser'¿Estás de acuerdo con que ésta es su moraleja?</t>
  </si>
  <si>
    <t>carlota_y_su_mochila</t>
  </si>
  <si>
    <t>La moraleja del cuento según la persona que lo seleccionó para CuentosIE es la siguiente: ' La importancia de ponerse en el lugar de los demás, de valorar lo que uno tiene, de tener empatía.'¿Estás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</si>
  <si>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'ira, frustración, arrogancia' (según la persona que seleccionó este cuento para CuentosIE)?</t>
  </si>
  <si>
    <t>¿Te atreves a reescribir la historia del cuento?(Si quieres terminar esta conversación sobre el cuento actual, y pasar a otro cuento, escribe elegir o recomendar otro cuento, o pincha en live_help)</t>
  </si>
  <si>
    <t>¿Cuáles son tus argumentos a favor o en contra de lo que dice el autor del cuento?(Si quieres terminar esta conversación sobre el cuento actual, y pasar a otro cuento, escribe elegir o recomendar otro cuento, o pincha en live_help)</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</si>
  <si>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'trabajo' (según la persona que seleccionó este cuento para CuentosIE)?(Si quieres terminar el análisis del cuento, escribe elegir o recomendar otro cuento, o pincha en live_help)</t>
  </si>
  <si>
    <t>¿Estás de acuerdo con la enseñanza que transmite este cuento?(Si quieres terminar esta conversación sobre el cuento actual, y pasar a otro cuento, escribe elegir o recomendar otro cuento, o pincha en live_help)</t>
  </si>
  <si>
    <t>¿Qué se te ha pasado por la cabeza cuando has leído el cuento? ¿Qué te evoca?(Si quieres terminar esta conversación sobre el cuento actual, y pasar a otro cuento, escribe elegir o recomendar otro cuento, o pincha en live_help)</t>
  </si>
  <si>
    <t>¿Crees que la enseñanza del cuento ya la aplicabas en tu vida?</t>
  </si>
  <si>
    <t>Porfa, cuéntame cómo aplicabas esta enseñanza…(Si quieres terminar esta conversación sobre el cuento actual, y pasar a otro cuento, escribe elegir o recomendar otro cuento, o pincha en live_help)</t>
  </si>
  <si>
    <t>¿Crees que es habitual encontrar esa enseñanza en mucha gente? ¿Qué les aconsejarías para que aprendiesen esa enseñanza?</t>
  </si>
  <si>
    <t>dr_alexander_fleming</t>
  </si>
  <si>
    <t>la_fabula_del_lapiz</t>
  </si>
  <si>
    <t>La moraleja del cuento según la persona que lo seleccionó para CuentosIE es la siguiente: ' Ocurre lo mismo con los seres humanos. Observen y lo comprobarán. Cuando en una empresa el personal busca a menudo defectos en los demás, la situación se vuelve tensa y negativa.  En cambio, al tratar con sinceridad de percibir los puntos fuertes de los demás, es cuando florecen los mejores logros humanos.  Es fácil encontrar defectos, cualquier tonto puede hacerlo, pero encontrar cualidades, eso es para los espíritus superiores que son capaces de inspirar todos los éxitos humanos.'¿Estás de acuerdo con que ésta es su moraleja?</t>
  </si>
  <si>
    <t>Teniendo en cuenta las siguientes emociones (pincha sobre cada emoción en caso de duda y encontrarás sinónimos de cada emoción que puedan ayudarte a su comprensión): 'Aburrimiento, Agotamiento, Agrado, Alegría, Amor, Apatía, Apego, Arrogancia, Certeza, Compasión, Dependencia Emocional, Deseo, Diversión, Dolor, Duda, Entusiasmo, Fobia, Fortaleza, Frustración, Humillación, Ira, Malestar, Miedo, Odio, Placer, Satisfacción, Tristeza, Valentía, Calma, Tensión'¿Estás de acuerdo con que este cuento trata sobre: 'malestar, frustración' (según la persona que seleccionó este cuento para CuentosIE)?</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</si>
  <si>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trabajo' (según la persona que seleccionó este cuento para CuentosIE)?(Si quieres terminar esta conversación sobre el cuento, escribe elegir o recomendar otro cuento, o pincha en live_help)</t>
  </si>
  <si>
    <t>construir_el_puente</t>
  </si>
  <si>
    <t>el_ingenio_de_una_hormiga</t>
  </si>
  <si>
    <t>La moraleja del cuento según la persona que lo seleccionó para CuentosIE es la siguiente: ' ¿Cuántas veces nos quejamos por los problemas, las cargas y las pruebas que debemos soportar? Pero sin darnos cuenta, esas mismas cargas -bien tomadas- pueden convertirse en puentes y peldaños que nos ayudan a triunfar.'¿Estás de acuerdo con que ésta es su moraleja?</t>
  </si>
  <si>
    <t>¿Crees que es habitual encontrar esa enseñanza en mucha gente? ¿Qué les aconsejarías para que aprendiesen esa enseñanza?(Si quieres terminar esta conversación sobre el cuento actual, y pasar a otro cuento, escribe elegir o recomendar otro cuento, o pincha en live_help)</t>
  </si>
  <si>
    <t>Porfa, cuéntame cómo aplicabas esta enseñanza…</t>
  </si>
  <si>
    <t>¿Qué otro título le pondrías?</t>
  </si>
  <si>
    <t>¿Habías leído u oído algún texto o cuento parecido?(Si quieres terminar esta conversación sobre el cuento actual, y pasar a otro cuento, escribe elegir o recomendar otro cuento, o pincha en live_help)</t>
  </si>
  <si>
    <t>La moraleja del cuento según la persona que lo seleccionó para CuentosIE es la siguiente: 'Muchas veces, a lo largo de los años, he mirado hacia al cielo y he dicho: “Padre, qué es lo que estás haciendo?”  El parece responder: “Estoy bordando tu vida, hijo”.  Y yo sigo preguntando:  “Pero lo veo todo tan confuso... Padre, todo está desordenado. Hay muchos nudos, situaciones difíciles que no terminan y cosas buenas que pasan rápido. Los hilos son tan oscuros... Por qué no son más brillantes?”  El Padre parece decir: “Hijo mío, ocúpate de tu trabajo, relájate... confía en mí. Yo haré mí trabajo. Un día, te llevaré a ti en mis brazos, y entonces irás a ver el plan de tu vida desde mí posición”.  A veces no entendemos qué está ocurriendo en nuestras vidas. Las cosas son confusas, no encajan y parece que nada nos sale bien.  Es que estamos mirando el reverso de la vida. Del otro lado, Dios está bordando …'¿Estás de acuerdo con que ésta es su moraleja?</t>
  </si>
  <si>
    <t>La moraleja del cuento según la persona que lo seleccionó para CuentosIE es la siguiente: 'Por muy mal que se sienta uno, y aunque crea que nadie le puede ayudar, debemos pedir ayuda. Aunque no la consigamos a la primera hay que seguir intentándolo, nunca darse por vencido.'¿Estás de acuerdo con que ésta es su moraleja?</t>
  </si>
  <si>
    <t>¿Te gustaría contarme cómo lo hubieras hecho tú?(Si quieres terminar esta conversación sobre el cuento actual, y pasar a otro cuento, escribe elegir o recomendar otro cuento, o pincha en live_help)</t>
  </si>
  <si>
    <t>¿Por qué te agrada?(Si quieres terminar esta conversación sobre el cuento actual, y pasar a otro cuento, escribe elegir o recomendar otro cuento, o pincha en live_help)</t>
  </si>
  <si>
    <t>¿En qué crees que mejoraría tu vida con esto?(Si quieres terminar esta conversación sobre el cuento actual, y pasar a otro cuento, escribe elegir o recomendar otro cuento, o pincha en live_help)</t>
  </si>
  <si>
    <t>Según la siguiente clasificación de temas psicológicos usada en CuentosIE (extraída de la 'American Psychological Association (APA),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envejecimiento, muerte' (según la persona que seleccionó este cuento para CuentosIE)?</t>
  </si>
  <si>
    <t/>
  </si>
  <si>
    <t>triple_filtro</t>
  </si>
  <si>
    <t>Primer Doc</t>
  </si>
  <si>
    <t xml:space="preserve">Average precision </t>
  </si>
  <si>
    <t>A 5 docs</t>
  </si>
  <si>
    <t xml:space="preserve">R-Precision </t>
  </si>
  <si>
    <t>Rocío 1</t>
  </si>
  <si>
    <t>ConAdv</t>
  </si>
  <si>
    <t>ConAdv.ConSerSentir</t>
  </si>
  <si>
    <t>ConAdv.SinNo</t>
  </si>
  <si>
    <t>ConAdv.ConPalFraseBusq</t>
  </si>
  <si>
    <t>SinAdvConBienMal</t>
  </si>
  <si>
    <t>SinAdvConBienMal.ConDefMari</t>
  </si>
  <si>
    <t>SinAdvConBienMal.NuevasDefWikipedia</t>
  </si>
  <si>
    <t>SinAdvConBienMal.NuevasDefWikipedia.ConNegacYBienSinConjuncion</t>
  </si>
  <si>
    <t>indexSinNeg: Anterior Indexando con tratto negacion</t>
  </si>
  <si>
    <t>Me parece útil pero quedan cosas por pulir</t>
  </si>
  <si>
    <t>La máquina se vuelve loca y no te responde</t>
  </si>
  <si>
    <t xml:space="preserve">Pulir la máquina </t>
  </si>
  <si>
    <t>No me parece muy útil.</t>
  </si>
  <si>
    <t>Respuestas incoherentes.</t>
  </si>
  <si>
    <t xml:space="preserve">Es útil, pero creo que se podría mejorar </t>
  </si>
  <si>
    <t xml:space="preserve">Las preguntas de recomendación me llegaron a entrar en bucle </t>
  </si>
  <si>
    <t>Mejorar las preguntas de recomendación de cuentos</t>
  </si>
  <si>
    <t>Que la máquina se queda pillada</t>
  </si>
  <si>
    <t xml:space="preserve">Que haya menos preguntas </t>
  </si>
  <si>
    <t xml:space="preserve">Me parece útil y entretenido </t>
  </si>
  <si>
    <t xml:space="preserve">Lo veo todo más o menos bien </t>
  </si>
  <si>
    <t xml:space="preserve">Me parece súper útil pero todavía falta por hacer mucho, si se lo recomendaría a otras personas </t>
  </si>
  <si>
    <t>Yo hoy no he detectado ningún error, pero a algunos compañeros si</t>
  </si>
  <si>
    <t xml:space="preserve">Cuando estábamos haciendo el test si le dabas en la parte de al lado se te salía </t>
  </si>
  <si>
    <t xml:space="preserve">Aburrido y inútil </t>
  </si>
  <si>
    <t>Dice tonterías por la cara</t>
  </si>
  <si>
    <t>Muchas/ demasiadas</t>
  </si>
  <si>
    <t>Sí, me parece útil y lo recomiendo.</t>
  </si>
  <si>
    <t>En la primera respuesta que le he dado a la máquina ya ha dejado de funcionar.</t>
  </si>
  <si>
    <t>Conversar con la máquina.</t>
  </si>
  <si>
    <t>A mi me parece muy útil la aplicación, sirve para conocerse mejor, la recomiendo</t>
  </si>
  <si>
    <t>Bueno, en la parte de hablar con la máquina, me decía todo el rato, sigue hablando, y ya no tenía nada más que decirle, hasta que un momento la máquina ha dejado de responderme</t>
  </si>
  <si>
    <t>Que la máquina no sea tan repetitiva cuando hablamos con ella</t>
  </si>
  <si>
    <t>Me parece una muy buena idea, que hay que ir puliendo, porque todavía no está perfecta</t>
  </si>
  <si>
    <t>Le he puesto como me sentía, y no me ha sabido contestar y me ha contestado hablando del amor</t>
  </si>
  <si>
    <t xml:space="preserve">Perece buena idea pero no me convence </t>
  </si>
  <si>
    <t>Las respuestas no son naturales</t>
  </si>
  <si>
    <t>Me parece útil y una buena idea, pero todavía le faltan muchas cosas.</t>
  </si>
  <si>
    <t>Al hablar con la máquina, no me contestada, pero al poner otra cosa me salía la pregunta anterior pero no la siguiente y así en bucle.</t>
  </si>
  <si>
    <t>Sigo pensando que deberían de poner la tercera opción de género a otro, ya que hay gente que no está colmada con su género, gracias.</t>
  </si>
  <si>
    <t xml:space="preserve">Me parece muy útil </t>
  </si>
  <si>
    <t xml:space="preserve">Sobre hablar con la máquina hay cosas que te dice que no tienen sentido </t>
  </si>
  <si>
    <t xml:space="preserve">Hablar con la máquina </t>
  </si>
  <si>
    <t>Es útil ya que te ayuda a reconocer tus emociones y a desahogarte</t>
  </si>
  <si>
    <t xml:space="preserve">Cuando me ha hecho una pregunta, le he contestado y me ha dicho que le siga contando como si su pregunta no hubiera existido </t>
  </si>
  <si>
    <t xml:space="preserve">Que pusieran más géneros de cuentos </t>
  </si>
  <si>
    <t>La aplicación está muy bien pero hay algunos fallos en la conversación que tienes con la máquina que te hubiese gustado que siguiese manteniendo la conversa contigo. Pero en general la aplicación están muy bien ya que te ayuda a cerca de tus sentimientos.</t>
  </si>
  <si>
    <t xml:space="preserve">La conversación que tienes con la máquina </t>
  </si>
  <si>
    <t>La conversación con la máquina</t>
  </si>
  <si>
    <t xml:space="preserve">Me parece que tiene mucho potencial y que sí se perfecciona sería muy buena. </t>
  </si>
  <si>
    <t xml:space="preserve">El test se salía mucho solo con rozar los extremos de la pantalla </t>
  </si>
  <si>
    <t xml:space="preserve">Seguir trabajando en la conversación </t>
  </si>
  <si>
    <t>Creo que ha sido creada con muy buena intención de ayudar a las personas.</t>
  </si>
  <si>
    <t>No he tenido ningún error, tampoco es que me haya dado tiempo a hablar mucho con ella.</t>
  </si>
  <si>
    <t>Intentar que de respuestas más variadas.</t>
  </si>
  <si>
    <t>No está mal pero siento que una máquina no te puede ayudar con tus emociones, pienso que lo tiene que hacer una persona, que puede empatizar contigo etc...</t>
  </si>
  <si>
    <t xml:space="preserve">que cuando me iba a recomendar un cuento paraba la conversación y no contestaba más </t>
  </si>
  <si>
    <t>Me parece útil y una buena idea pero todavía deben pulir unas cuantas cosas.</t>
  </si>
  <si>
    <t>La máquina entró en un bucle, me decía la definición de alegria y me decia si sentía alegría, yo le decía que sí pero que también estaba cansado y me decía la definición de cansancio y así sucesivamente otro error es que le dije que me parecía bien, y me dijo la definición de me parece repugnante.</t>
  </si>
  <si>
    <t>Mejorar la opción de recomendar</t>
  </si>
  <si>
    <t xml:space="preserve">La aplicación nes muy útil, los cambios están bien corregidos y me he quedado bastante satisfecho cn El Progreso de esta </t>
  </si>
  <si>
    <t xml:space="preserve">La máquina de vez en cuando va a su bola, pero son cosas normal que no pretendemos ninguno que vayan a cambiar </t>
  </si>
  <si>
    <t xml:space="preserve">A lo mejor la cosa sería más amplitud a la hora de las respuestas, pero si no está banstate bien y espero q dentro d unas semanas vuelan a hacernos esto otra vez </t>
  </si>
  <si>
    <t>No me parece muy útil para mi pero igual para otra gente es muy útil pero me gusta la idea</t>
  </si>
  <si>
    <t>Es raro sigue con muchas fotos tendrías que decorarlo más para que parezca más profesional y tendréis que programar más opciones en vuestros robots</t>
  </si>
  <si>
    <t xml:space="preserve">Hacerlo más profesional y mejorar la programación </t>
  </si>
  <si>
    <t>En el momento en el que hay que hablar con la máquina, te propone emociones que no se asemejan para nada con lo que has contado anteriormente.</t>
  </si>
  <si>
    <t>Mejoraría la estética de la página, y mejoraría el errror detallado anteriormente.</t>
  </si>
  <si>
    <t>Tiene bastante errores</t>
  </si>
  <si>
    <t>No contesta muy bien</t>
  </si>
  <si>
    <t xml:space="preserve">Arreglar las respuestas y poner la página como segura
</t>
  </si>
  <si>
    <t>Me parece útil, no es aburrido y lo recomendaría.</t>
  </si>
  <si>
    <t>Que deja de responderte en la segunda parte.</t>
  </si>
  <si>
    <t>No está mal, se lo recomiendo a gente que necesita ayuda de este ti0o.</t>
  </si>
  <si>
    <t>Algunos de los errores son que le dices algo a la máquina y te dice cosas que no tienen nada que ver, o a lo mejor te repite ciertas preguntas.</t>
  </si>
  <si>
    <t>Mejorar las respuestas</t>
  </si>
  <si>
    <t>Buena idea pero el bot esta muy mal hecho y el aspecto de la pagina es muy fea</t>
  </si>
  <si>
    <t>El bot se repite y responde muy raro</t>
  </si>
  <si>
    <t>Hacer la pagina mas facil de usar</t>
  </si>
  <si>
    <t>La aplicación me parece bien, los cuentos que he leído son cortos y me han gustado.</t>
  </si>
  <si>
    <t>En la parte de hablar sobre emociones, he escrito una emoción asociada a la alegría y me ha aparecido ira, sin mencionar nada de enfado ni nada parecido.</t>
  </si>
  <si>
    <t>Mejorar la parte de hablar de las emociones.</t>
  </si>
  <si>
    <t>Si</t>
  </si>
  <si>
    <t>Ns</t>
  </si>
  <si>
    <t xml:space="preserve">Ns </t>
  </si>
  <si>
    <t xml:space="preserve"> Ada esta perfecto</t>
  </si>
  <si>
    <t xml:space="preserve">Si se pude recomendar a otra persona </t>
  </si>
  <si>
    <t>Nada está muy guay</t>
  </si>
  <si>
    <t>Es útil cuando no sabes a quien contarle algo</t>
  </si>
  <si>
    <t>No se</t>
  </si>
  <si>
    <t xml:space="preserve">Es muy útil </t>
  </si>
  <si>
    <t xml:space="preserve">Se queda sin respuesta muchas veces </t>
  </si>
  <si>
    <t xml:space="preserve">Que tenga más respuestas </t>
  </si>
  <si>
    <t>Me gusta pero necesita respuestas más modernas</t>
  </si>
  <si>
    <t>Que sea más moderno</t>
  </si>
  <si>
    <t xml:space="preserve">Es una buena pagina, que puede ayudar a los demás y es útil </t>
  </si>
  <si>
    <t xml:space="preserve">Añadir mayor opción de respuestas de la máquina </t>
  </si>
  <si>
    <t xml:space="preserve">No tengo ninguna sugerencia </t>
  </si>
  <si>
    <t xml:space="preserve">Muy bien esta entretenido </t>
  </si>
  <si>
    <t xml:space="preserve">Pues que no te habla de emociones </t>
  </si>
  <si>
    <t>Esta bien</t>
  </si>
  <si>
    <t xml:space="preserve">Es útil aunque a mi no me ayuda hablar con una máquina. </t>
  </si>
  <si>
    <t xml:space="preserve">Hoy ninguno </t>
  </si>
  <si>
    <t xml:space="preserve">Nada está muy bien </t>
  </si>
  <si>
    <t>Me parece muy útil y que puede llegar a tener mucho éxito en un futuro</t>
  </si>
  <si>
    <t>A veces no sabe responder a ciertas preguntas</t>
  </si>
  <si>
    <t xml:space="preserve">Sugiero que de consejos y que ayude a la gente más reservada a desahogarse </t>
  </si>
  <si>
    <t xml:space="preserve">Yo creo que la aplicación está bien así puedes conocer mejor como te sientes </t>
  </si>
  <si>
    <t>En la parte de elegir qué tipos de cuentos puedes leer yo pondría más variedad</t>
  </si>
  <si>
    <t>No he notado errores</t>
  </si>
  <si>
    <t>Esta bien.</t>
  </si>
  <si>
    <t>Me parece súper útil para todas las personas ya que cualquiera puedes hablar con ella.</t>
  </si>
  <si>
    <t>Pues hoy no ha habido ningún error.</t>
  </si>
  <si>
    <t xml:space="preserve">Para mi un poco la estética pero lo demás esta muy bien </t>
  </si>
  <si>
    <t>Me parece útil</t>
  </si>
  <si>
    <t xml:space="preserve">Que aveces responde sin sentido </t>
  </si>
  <si>
    <t xml:space="preserve">Respuestas  con más coherencia </t>
  </si>
  <si>
    <t>Si, no, si.</t>
  </si>
  <si>
    <t>Pone cosas un poco raras, pero es mejor que la última vez.</t>
  </si>
  <si>
    <t>Todo bien.</t>
  </si>
  <si>
    <t xml:space="preserve">Tienes que escribir mucho </t>
  </si>
  <si>
    <t>Si es útil.</t>
  </si>
  <si>
    <t xml:space="preserve">No contesta coherentemente </t>
  </si>
  <si>
    <t xml:space="preserve">Que responda a mis preguntas </t>
  </si>
  <si>
    <t>Me parece útil porque puede ayudarte a salir de la tristeza o más cosas</t>
  </si>
  <si>
    <t>No contesta en la parte de analizar la conversación y elegir la emocion</t>
  </si>
  <si>
    <t xml:space="preserve">Está bien </t>
  </si>
  <si>
    <t xml:space="preserve">Sobre todo lo de las preguntas del principio me ha parecido muy útil y entretenido.
</t>
  </si>
  <si>
    <t xml:space="preserve">a veces se quedaba trabado y tardaba mucho en responderte </t>
  </si>
  <si>
    <t xml:space="preserve">que sea más veloz en el tema de la conversación </t>
  </si>
  <si>
    <t xml:space="preserve">Si, me parece útil </t>
  </si>
  <si>
    <t>Aveces recomienda cosas equivocadas</t>
  </si>
  <si>
    <t>Me parece que si se mejora del todo esta aplicación puede ayudar a muchas personas.</t>
  </si>
  <si>
    <t>Poner un sitio para decir cómo te sientes generalmente y ya otro de cómo te sientes hoy...</t>
  </si>
  <si>
    <t>Casi ningunos</t>
  </si>
  <si>
    <t xml:space="preserve">No se </t>
  </si>
  <si>
    <t>Me parece util</t>
  </si>
  <si>
    <t>No hay ninguno</t>
  </si>
  <si>
    <t>No hay nada q mejorar</t>
  </si>
  <si>
    <t xml:space="preserve">Si, es útil y si lo recomendaría </t>
  </si>
  <si>
    <t xml:space="preserve">Ninguna </t>
  </si>
  <si>
    <t>Si me ha parecido útil, aburrido un poco, si se lo recomendaría a otro</t>
  </si>
  <si>
    <t>Era muy repetitivo</t>
  </si>
  <si>
    <t>Arreglar el bot :)</t>
  </si>
  <si>
    <t>Muy util</t>
  </si>
  <si>
    <t>No me acuerdo</t>
  </si>
  <si>
    <t>Me parece muy bonita para las personas que tienen un mal día, a si pueden estar un poco más felices</t>
  </si>
  <si>
    <t>Me parece una buena idea</t>
  </si>
  <si>
    <t>Muy chulo</t>
  </si>
  <si>
    <t xml:space="preserve">El registro </t>
  </si>
  <si>
    <t>Alegra el registro</t>
  </si>
  <si>
    <t>Me parece muy util</t>
  </si>
  <si>
    <t>Que la máquina no pregunte tantas cosas</t>
  </si>
  <si>
    <t xml:space="preserve">Si me parece útil pero dan demasiada información </t>
  </si>
  <si>
    <t xml:space="preserve">Pues que es un lío para entrar </t>
  </si>
  <si>
    <t xml:space="preserve">Que no sea tan difícil entrar </t>
  </si>
  <si>
    <t xml:space="preserve">Me parece útil, y si la recomendaría </t>
  </si>
  <si>
    <t>Que en la parte de hablar de emociones no me la s ha detectado</t>
  </si>
  <si>
    <t>Me ha ayudado en algunas cosas</t>
  </si>
  <si>
    <t xml:space="preserve">Que al poner algo tarda mucho a veces en preguntar o directamente no pregunta </t>
  </si>
  <si>
    <t xml:space="preserve">Que mejoren las pregutas para que vayan rápidas y que se escriban </t>
  </si>
  <si>
    <t>Es miserable bro</t>
  </si>
  <si>
    <t xml:space="preserve">Está ok 👍 </t>
  </si>
  <si>
    <t>Me  parece útil si no tienes a alguien cerca para hablar.</t>
  </si>
  <si>
    <t xml:space="preserve">No he detectado ningún error </t>
  </si>
  <si>
    <t>Añadir un poco más cuentos.</t>
  </si>
  <si>
    <t xml:space="preserve">Lo de recomendar no le pongo un diez porque tiene fallos pero esta biem </t>
  </si>
  <si>
    <t>Lo de recomendar y al elegir un cuento te muestra emociones que no has pinchado</t>
  </si>
  <si>
    <t xml:space="preserve">Lo que he dicho antes </t>
  </si>
  <si>
    <t>No entiendo de que me ayudara leer un libro sinceramente</t>
  </si>
  <si>
    <t>Arriba en el buscador pone no seguro</t>
  </si>
  <si>
    <t>La maquina repite mucho la pregunta abecés  :/</t>
  </si>
  <si>
    <t xml:space="preserve">Un tutorial o un video de como hacerlo para cuando esté sola </t>
  </si>
  <si>
    <t>Si es muy útil para la mente</t>
  </si>
  <si>
    <t xml:space="preserve">Lo recomendaría a otras personas </t>
  </si>
  <si>
    <t>Que cuando le das de accidente a entrar no lo puedo editar después para terminar lo.</t>
  </si>
  <si>
    <t xml:space="preserve">Si,se lo recomendaría a otras personas </t>
  </si>
  <si>
    <t>Si es útil por si estas solo y quieres hablar con alguien</t>
  </si>
  <si>
    <t xml:space="preserve">Que pongáis en las preguntas que pinches y te diga lo que es </t>
  </si>
  <si>
    <t xml:space="preserve">Hay algunos fallos, te repite algunas cosas muchas veces </t>
  </si>
  <si>
    <t xml:space="preserve"> ?
</t>
  </si>
  <si>
    <t>Me parece bien</t>
  </si>
  <si>
    <t>Me parece bien.</t>
  </si>
  <si>
    <t>No ningún errores.</t>
  </si>
  <si>
    <t>Está bien.</t>
  </si>
  <si>
    <t>Me parece útil pero es aburrida porque no hay algunos libros que quiero leer por ejemplo bullying, violencia de genero</t>
  </si>
  <si>
    <t>Tarda mucho en recomendarte el libro del tema que has elegido</t>
  </si>
  <si>
    <t>Ninguna, no soy quien para opinar ninguna mejoría en ninguna plataforma</t>
  </si>
  <si>
    <t>Si, me parece muy útil y se lo recomendaría a mis amig@s con problemas y cosas así.</t>
  </si>
  <si>
    <t>No ha habido ningún error.</t>
  </si>
  <si>
    <t>Lo único que creo que se debe mejorar es poder retroceder de la pregunta que has puesto y poder modificarla pero todo el resto está perfecto.</t>
  </si>
  <si>
    <t xml:space="preserve">Ms parece útil pero hay gente que no se siente seguro de compartir sus emociones </t>
  </si>
  <si>
    <t xml:space="preserve">Es demasiado estricto en preguntar </t>
  </si>
  <si>
    <t>Que no pregunte mucho por u we puede agobiar un poco</t>
  </si>
  <si>
    <t>me parece una buena idea</t>
  </si>
  <si>
    <t>no detecta mi emción</t>
  </si>
  <si>
    <t>bastante aburrido</t>
  </si>
  <si>
    <t>Sigue siendo incoherente</t>
  </si>
  <si>
    <t>Ha mejorado mucho y más interactiva.</t>
  </si>
  <si>
    <t>Me parece útil para saber mis sentimientos.</t>
  </si>
  <si>
    <t>A veces pone que estoy triste aunque yo diga que estoy feliz.</t>
  </si>
  <si>
    <t>Me parece muy útil e interesante</t>
  </si>
  <si>
    <t>Le estuve hablando del estrés y me salia algo de ira que no tenia nada que ver</t>
  </si>
  <si>
    <t xml:space="preserve">esta muy bien pensado porque el provecto de la página webb es muy bueno pero todavía falta un poco </t>
  </si>
  <si>
    <t>Me ponía sentimientos después de la conversación que no tenían nada que ver con lo que habíamos hablado.</t>
  </si>
  <si>
    <t>Centrarse más en la recomendación de sentimientos.</t>
  </si>
  <si>
    <t>me parece util.</t>
  </si>
  <si>
    <t>dice cosas que no tienen que ver con lo que dices .</t>
  </si>
  <si>
    <t>me parece útil ya que te ayuda a identificar tus emociones y si son negativas a tratar de cambiarlas. si que se lo recomendaría a mis amigos y familiares que tengan problemas personales.</t>
  </si>
  <si>
    <t>hablé de estrés y cansancio y me puso amor.</t>
  </si>
  <si>
    <t xml:space="preserve">defina mejor las emociones </t>
  </si>
  <si>
    <t>no me ha dado un cuento relacionado con mis emociones</t>
  </si>
  <si>
    <t>me parece util pero mejorable</t>
  </si>
  <si>
    <t>no te contesta con coherencia</t>
  </si>
  <si>
    <t>Es una página web útil que puede ayudar mucho dependiendo de la situación y se lo recomendaría a otras personas.</t>
  </si>
  <si>
    <t>En el formulario que me ha dado tiempo a hacer no he encontrado fallos.</t>
  </si>
  <si>
    <t>Que proponga más cuentos, mínimo dos o tres por emoción.</t>
  </si>
  <si>
    <t xml:space="preserve">muy interesante y un poco importante </t>
  </si>
  <si>
    <t>por ahora,ningun</t>
  </si>
  <si>
    <t>poner mas cuentos</t>
  </si>
  <si>
    <t>Me parece una gran idea la aplicación, pero creo que necesita algo más de desarrollo.</t>
  </si>
  <si>
    <t>Las emociones seleccionadas al pincipio no concuerdan del todo con las que me detecta la máquina, sin embargo, creo que está mucho mejor que la semana pasada, se nota la evolución.</t>
  </si>
  <si>
    <t>Lo mismo que la última vez, me gustaría que fuese algo más personal, que tu hables y sientas que realmente te está ayudando. Me gustaría que hubiese más respuestas por parte de la máquina y que fuese más cercana a ti a medida que hablas con ella. Entiendo que es complicado pero estaría genial si se pudiese conseguir.</t>
  </si>
  <si>
    <t>Me parece muy útil, además, si darte cuenta, las preguntas que hace la IE, pueden ayudarte a pensar con claridad sobre cómo te sienes y cómo mejorar ese sentimiento en caso de ser negativo.</t>
  </si>
  <si>
    <t>Tras mantener una conversación con la IE no detecta correctamente los sentimientos sobre los que se ha conversado.</t>
  </si>
  <si>
    <t>Se lo recomendaría a otra personas para que lo probasen</t>
  </si>
  <si>
    <t>mejorar la inteligencia emocional</t>
  </si>
  <si>
    <t xml:space="preserve">Muy interesante </t>
  </si>
  <si>
    <t xml:space="preserve">Todo perfecto </t>
  </si>
  <si>
    <t>Me parece útil para poder entender mejor tus emociones y poder controlarlas</t>
  </si>
  <si>
    <t>Ciertas preguntas no las detecta y no las entiende</t>
  </si>
  <si>
    <t>Me habría gustado saber que simboliza cada cosa, para poder atender mejor el significado del cuento y su moraleja</t>
  </si>
  <si>
    <t>Me parece muy útil y entretenido</t>
  </si>
  <si>
    <t>me parece muy util</t>
  </si>
  <si>
    <t>me parece entretenido</t>
  </si>
  <si>
    <t>no trata específicamente algunos temas</t>
  </si>
  <si>
    <t xml:space="preserve">me parece útil, entretenida y te hace conectar contigo mismo. </t>
  </si>
  <si>
    <t xml:space="preserve">no he detectado </t>
  </si>
  <si>
    <t>no tengo sujerencias.</t>
  </si>
  <si>
    <t xml:space="preserve">Me ha parecido muy interesante esta página. </t>
  </si>
  <si>
    <t>Si, ya que me ha gustado mucho el cuento que me han recomendado.</t>
  </si>
  <si>
    <t>No he detectado errores, ya que los sentimientos que he elegido se correspondian con el cuento asignado</t>
  </si>
  <si>
    <t>no podria decri ninguna</t>
  </si>
  <si>
    <t>me parece muy recomendable ya que me ha resultado muy útil y me gustan mucho sus moralejas</t>
  </si>
  <si>
    <t>ninguno ya que me parece una aplicación muy correcta y divertida la cual te incita a querer leer más debido a que en e podemos observar que se obtienen muy buenas moralejas que te ayudan a cambiar la percepción sobre las expectativas que tenemos a veces sobre diversos temas y los cuales, desde otro punto de vista completamente distinto nos ayudan a poder ver las cosas de otra manera mejor</t>
  </si>
  <si>
    <t>Me parece que esta muy bien estructurado y no necesita ningún cambio</t>
  </si>
  <si>
    <t>Me parece divertido que a partir de unas emociones simples saquen unos cuentos tan bonitos.</t>
  </si>
  <si>
    <t>Nada.</t>
  </si>
  <si>
    <t>La aplicación me ha gustado, y se la recomendaré a familiares y amigos míos</t>
  </si>
  <si>
    <t>Podría dar la opción de algún video mostrando la moraleja</t>
  </si>
  <si>
    <t>Es una aplicación útil para entender mejor lo que sientes y reflexionar sobre ello.</t>
  </si>
  <si>
    <t>no he detectado ningún error, solo cuando decía que tenía que dar mas información pero yo no contaba con esta.</t>
  </si>
  <si>
    <t>No hay ninguna</t>
  </si>
  <si>
    <t>Útil</t>
  </si>
  <si>
    <t>Si, me parece útil</t>
  </si>
  <si>
    <t xml:space="preserve">Que hable más el robot
</t>
  </si>
  <si>
    <t>Me parecen interesantes los cuentos porque tienen una moraleja y te hacen aprender pero a mi no me ha resultado muy útil.</t>
  </si>
  <si>
    <t>si lo recomendaría a otras personas, ya que puede ayudar a profundizar en emociones y sentimientos.</t>
  </si>
  <si>
    <t>no he encontrado ningún error</t>
  </si>
  <si>
    <t>me parece muy útil, me ha gustado mucho</t>
  </si>
  <si>
    <t>De momento ninguno</t>
  </si>
  <si>
    <t xml:space="preserve">Me parece muy util, te ayuda a reflexionar sobre los temas que seleccionaste </t>
  </si>
  <si>
    <t xml:space="preserve">Me parece muy útil y leyendo los cuentos te das cuenta de muchas cosas de las que sientes </t>
  </si>
  <si>
    <t>si, me ha gustado mucho!! lo aplicaré con mi hijo</t>
  </si>
  <si>
    <t xml:space="preserve">es entretenida , y el cuento que me ha recomendado estaba bastante interesante y me ha dado que pensar </t>
  </si>
  <si>
    <t>Me parece útil porque puedes descubrir tus emociones profundas y hacerte reflexionar.</t>
  </si>
  <si>
    <t>Me ha parecido una aplicación muy útil que te ayudar a cumplir tus objetivos</t>
  </si>
  <si>
    <t>No he encontrado ningún fallo sobre la aplicación</t>
  </si>
  <si>
    <t xml:space="preserve">Pienso que es un aplicación muy buena. </t>
  </si>
  <si>
    <t>Me parece muy útil, creo que puede llegar a ayudar a muchas personas</t>
  </si>
  <si>
    <t xml:space="preserve">Sí, se lo recomendaría. Me parece una herramienta intuitiva y fácil de utilizar
</t>
  </si>
  <si>
    <t>No he podido detectar ningún error ya que la he usado muy poco tiempo.</t>
  </si>
  <si>
    <t xml:space="preserve">Me parece que no es una aplicación con un gran presupuesto, pero está muy bien pensada y es una idea bastante única. </t>
  </si>
  <si>
    <t xml:space="preserve">Que al ser un programa informático, no tienen que entenderlo todo a la primera, y tienen una forma de detectar las respuestas algo liosa. </t>
  </si>
  <si>
    <t xml:space="preserve">Al menos desde mi punto de vista, algunos de los cuentos que me han tocado son cristianos, esto  no me parece del todo correcto dado a que no todo el mundo necesariamente tiene que ser creyente cuando haga esta actividad. </t>
  </si>
  <si>
    <t>FILE</t>
  </si>
  <si>
    <t>depresion</t>
  </si>
  <si>
    <t>envejecimiento</t>
  </si>
  <si>
    <t>educacion</t>
  </si>
  <si>
    <t>trabajo</t>
  </si>
  <si>
    <t>resiliencia</t>
  </si>
  <si>
    <t>estres</t>
  </si>
  <si>
    <t>adicciones</t>
  </si>
  <si>
    <t>aborto</t>
  </si>
  <si>
    <t>sexo</t>
  </si>
  <si>
    <t>adolescencia</t>
  </si>
  <si>
    <t>bullying</t>
  </si>
  <si>
    <t>muerte</t>
  </si>
  <si>
    <t>bipolaridad</t>
  </si>
  <si>
    <t>cuando_el_viento_sopla</t>
  </si>
  <si>
    <t>el_alacran</t>
  </si>
  <si>
    <t>el_balde_chino</t>
  </si>
  <si>
    <t>las_dos_vasijas_de_agua</t>
  </si>
  <si>
    <t>las_mejores_semillas</t>
  </si>
  <si>
    <t>leyenda_china</t>
  </si>
  <si>
    <t>una_taza_de_te</t>
  </si>
  <si>
    <t>#amor#</t>
  </si>
  <si>
    <t>#depresion#envejecimiento#</t>
  </si>
  <si>
    <t>#frustracion#deseo#</t>
  </si>
  <si>
    <t>#aburrimiento#entusiasmo#</t>
  </si>
  <si>
    <t>#educacion#trabajo#</t>
  </si>
  <si>
    <t>#malestar#frustracion#</t>
  </si>
  <si>
    <t>#trabajo#</t>
  </si>
  <si>
    <t>#duda#</t>
  </si>
  <si>
    <t>#tristeza#</t>
  </si>
  <si>
    <t>#resiliencia#</t>
  </si>
  <si>
    <t>#ira#frustracion#arrogancia#</t>
  </si>
  <si>
    <t>#ira#malestar#odio#</t>
  </si>
  <si>
    <t>#certeza#fortaleza#</t>
  </si>
  <si>
    <t>#resiliencia#trabajo#</t>
  </si>
  <si>
    <t>#calma#tension#</t>
  </si>
  <si>
    <t>#estres#</t>
  </si>
  <si>
    <t>#duda#ira#arrogancia#</t>
  </si>
  <si>
    <t>#deseo#</t>
  </si>
  <si>
    <t>#adicciones#trabajo#</t>
  </si>
  <si>
    <t>#compasion#amor#</t>
  </si>
  <si>
    <t>#tristeza#miedo#</t>
  </si>
  <si>
    <t>#aborto#sexo#</t>
  </si>
  <si>
    <t>#ira#tristeza#odio#miedo#arrogancia#</t>
  </si>
  <si>
    <t>#adolescencia#bullying#</t>
  </si>
  <si>
    <t>#educacion#</t>
  </si>
  <si>
    <t>#frustracion#amor#</t>
  </si>
  <si>
    <t>#tristeza#frustracion#miedo#</t>
  </si>
  <si>
    <t>#educacion#estres#resiliencia#</t>
  </si>
  <si>
    <t>#frustracion#fortaleza#</t>
  </si>
  <si>
    <t>#envejecimiento#</t>
  </si>
  <si>
    <t>#frustracion#agotamiento#humillacion#</t>
  </si>
  <si>
    <t>#duda#compasion#frustracion#fortaleza#agotamiento#</t>
  </si>
  <si>
    <t>#estres#resiliencia#trabajo#</t>
  </si>
  <si>
    <t>#tension#ira#odio#</t>
  </si>
  <si>
    <t>#adolescencia#educacion#</t>
  </si>
  <si>
    <t>#certeza#deseo#fortaleza#entusiasmo#</t>
  </si>
  <si>
    <t>#agotamiento#</t>
  </si>
  <si>
    <t>#frustracion#agotamiento#</t>
  </si>
  <si>
    <t>#arrogancia#</t>
  </si>
  <si>
    <t>#envejecimiento#trabajo#</t>
  </si>
  <si>
    <t>#deseo#arrogancia#</t>
  </si>
  <si>
    <t>#frustracion#</t>
  </si>
  <si>
    <t>#compasion#tristeza#amor#</t>
  </si>
  <si>
    <t>#compasion#diversion#placer#amor#fortaleza#</t>
  </si>
  <si>
    <t>#calma#tension#ira#</t>
  </si>
  <si>
    <t>#aburrimiento#apatia#</t>
  </si>
  <si>
    <t>#adolescencia#envejecimiento#muerte#</t>
  </si>
  <si>
    <t>#malestar#miedo#</t>
  </si>
  <si>
    <t>#adolescencia#trabajo#</t>
  </si>
  <si>
    <t>#fortaleza#</t>
  </si>
  <si>
    <t>#entusiasmo#</t>
  </si>
  <si>
    <t>#deseo#amor#</t>
  </si>
  <si>
    <t>#adolescencia#educacion#trabajo#</t>
  </si>
  <si>
    <t>#certeza#compasion#arrogancia#</t>
  </si>
  <si>
    <t>#bullying#trabajo#</t>
  </si>
  <si>
    <t>#depresion#bipolaridad#</t>
  </si>
  <si>
    <t>#alegria#tristeza#</t>
  </si>
  <si>
    <t xml:space="preserve">Me ha ayudado a aprender una moraleja mas y a conocer mis emociones. </t>
  </si>
  <si>
    <t>Es poco intuitiva</t>
  </si>
  <si>
    <t>Hacerla mas intuitiva</t>
  </si>
  <si>
    <t>Me parece muy útil, yo he leído un cuento en el que me ha demostrado que muchas veces no nos fijamos en los pequeños detalles, sólo contamos con aquello que nos entra directamente por los ojos ignorando todas aquellas pequeñas cosas.</t>
  </si>
  <si>
    <t>No he visto ninguno.</t>
  </si>
  <si>
    <t xml:space="preserve">Por mi no hay ninguna mejora. </t>
  </si>
  <si>
    <t>Me parece util para poder saber más cosas</t>
  </si>
  <si>
    <t>No preguntas tan mecanizadas</t>
  </si>
  <si>
    <t>Me parece una buena aplicación para pasar rato y para algunos momentos</t>
  </si>
  <si>
    <t>No he detectado ninguno problema</t>
  </si>
  <si>
    <t>No tengo ninguna sugerencia</t>
  </si>
  <si>
    <t>Me parece una herramienta muy interesante</t>
  </si>
  <si>
    <t>muy util</t>
  </si>
  <si>
    <t xml:space="preserve">Me parece útil para conocer mejor tus emociones </t>
  </si>
  <si>
    <t>me parece útil para los niños pequeños</t>
  </si>
  <si>
    <t>La recomendaré</t>
  </si>
  <si>
    <t>que el propio cuento emita musica de fondo</t>
  </si>
  <si>
    <t>Me parece útil y una experiencia enriquecedora</t>
  </si>
  <si>
    <t>no</t>
  </si>
  <si>
    <t>El menú de control podría hacerse más sencillo.</t>
  </si>
  <si>
    <t>Está bastante bien. Al final aburre un poco ya que nunca deja de preguntar, debería de haber un limite de preguntas.</t>
  </si>
  <si>
    <t>Ninguno, menos el comentado arriba.</t>
  </si>
  <si>
    <t>Al final aburre un poco ya que nunca deja de preguntar, debería de haber un limite de preguntas, aunque entiendo que son para que la IA aprenda mejor.</t>
  </si>
  <si>
    <t xml:space="preserve">me parece util </t>
  </si>
  <si>
    <t>no he detectado ningún error</t>
  </si>
  <si>
    <t>No tengo ninguna sugerencia para poder mejorar</t>
  </si>
  <si>
    <t xml:space="preserve">me ha parecido útil y facilita el entender tus emociones </t>
  </si>
  <si>
    <t>Es util para trabajar las emociones de las personas de forma rapida</t>
  </si>
  <si>
    <t>Mas variedad de cuentos</t>
  </si>
  <si>
    <t>Me ha parecido muy útil e interesante. Sí, lo recomendaría</t>
  </si>
  <si>
    <t>Que las ospciones estuvieran un poco más grandes y no puestas como una frase. Quizá un listado. Gracias</t>
  </si>
  <si>
    <t>Me parece una aplicación muy útil para conocer tus emociones y entretenida.</t>
  </si>
  <si>
    <t xml:space="preserve">Interesante </t>
  </si>
  <si>
    <t xml:space="preserve">Poca capacidad de respuesta del chatrobot, te cambia de tema rápidamente </t>
  </si>
  <si>
    <t xml:space="preserve">Mejorar la inteligencia del chat </t>
  </si>
  <si>
    <t>Me gusta la aplicación ya que te ayuda a reflexionar sobre los aspectos cotidianos</t>
  </si>
  <si>
    <t>Me ha parecido útil para trabajar la inteligencia emocional y conocernos un poco más, lo recomendaría.</t>
  </si>
  <si>
    <t>es útil para saber la emoción que tiene la persona en ese momento</t>
  </si>
  <si>
    <t xml:space="preserve">si que lo recomendaría </t>
  </si>
  <si>
    <t>No veo errores</t>
  </si>
  <si>
    <t>poner mas libros.</t>
  </si>
  <si>
    <t>me parece muy útil sobre todo para reflexionar sobre ciertos temas</t>
  </si>
  <si>
    <t>entretenido</t>
  </si>
  <si>
    <t>muy larga la entrevista, preguntas</t>
  </si>
  <si>
    <t>acortar las preguntas</t>
  </si>
  <si>
    <t>me parece muy útil, los cuentos son fáciles de leer e interesantes.</t>
  </si>
  <si>
    <t>Puede ser que insista en pedir experiencias y no tengo más que ocntar sobre ese tema en concreto.</t>
  </si>
  <si>
    <t>Más emociones a la hora de elegir como te sientes</t>
  </si>
  <si>
    <t>es divertido para pasar el rato y relajarse</t>
  </si>
  <si>
    <t>creo que se puede establecer una clara relación entre la emoción que pones y el cuento. son muy claros  de interpretar y extraer tu propia enseñanza y poner orden a tus sentimientos.</t>
  </si>
  <si>
    <t>Me parece muy útil para reflexionar</t>
  </si>
  <si>
    <t xml:space="preserve">Me parece interesante </t>
  </si>
  <si>
    <t xml:space="preserve">No he detectado ningún error, funciona todo de manera correcta </t>
  </si>
  <si>
    <t xml:space="preserve">Añadir más emociones </t>
  </si>
  <si>
    <t>Me ha gustado bastante</t>
  </si>
  <si>
    <t>No he detectado problemas</t>
  </si>
  <si>
    <t>Es una aplicación util y bastante inteligente, hace preguntas curiosas de de agrado pro le falta tener un repertorio más grande de libros.</t>
  </si>
  <si>
    <t>Poca cantidad de libros.</t>
  </si>
  <si>
    <t>Poner mayor cantidad de libros y mejorar su estilo</t>
  </si>
  <si>
    <t xml:space="preserve">Esta muy bien y es muy buena y idea pero falta desarrollarla más
</t>
  </si>
  <si>
    <t xml:space="preserve">Se repiten muchas preguntas y la conversación entra en bucle. De algunos tema que te da la opción para buscar luego no tienen cuento </t>
  </si>
  <si>
    <t xml:space="preserve">no he entendido bien lo que el programa pretende ,quizás deba trasterlo más para sacarle partido </t>
  </si>
  <si>
    <t>las preguntas 2 y 3 no h entendido la relación</t>
  </si>
  <si>
    <t>las definiciones las pondría al principio del cuento y una explicación en general de cual es el funcionamineto</t>
  </si>
  <si>
    <t>Me pareció bien la web, creo q es muy util para una persona que realmente la esté pasando mal emocionalmente.</t>
  </si>
  <si>
    <t>cuando puse ire porque quería cuentos sobre eso</t>
  </si>
  <si>
    <t>podrían añadir más cuentos de emociones</t>
  </si>
  <si>
    <t>tension#alegria#</t>
  </si>
  <si>
    <t>tension#alegria#deseo#</t>
  </si>
  <si>
    <t>malestar#tristeza#</t>
  </si>
  <si>
    <t>duda#diversion#deseo#valentia#</t>
  </si>
  <si>
    <t>tension#aburrimiento#malestar#frustracion#</t>
  </si>
  <si>
    <t>calma#tension#aburrimiento#alegria#frustracion#</t>
  </si>
  <si>
    <t>calma#tension#duda#aburrimiento#</t>
  </si>
  <si>
    <t>tension#aburrimiento#alegria#frustracion#apatia#</t>
  </si>
  <si>
    <t>calma#agrado#amor#</t>
  </si>
  <si>
    <t>diversion#alegria#amor#valentia#</t>
  </si>
  <si>
    <t>agrado#alegria#entusiasmo#</t>
  </si>
  <si>
    <t>tension#aburrimiento#agrado#alegria#agotamiento#</t>
  </si>
  <si>
    <t>alberto</t>
  </si>
  <si>
    <t>calma#agrado#placer#</t>
  </si>
  <si>
    <t>calma#aburrimiento#alegria#entusiasmo#</t>
  </si>
  <si>
    <t>aburrimiento#malestar#dolor#</t>
  </si>
  <si>
    <t>tension#duda#aburrimiento#agrado#frustracion#deseo#agotamiento#apatia#arrogancia#</t>
  </si>
  <si>
    <t>calma#certeza#compasion#diversion#agrado#alegria#placer#satisfaccion#deseo#amor#valentia#agotamiento#entusiasmo#arrogancia#apego#</t>
  </si>
  <si>
    <t>calma#placer#fortaleza#</t>
  </si>
  <si>
    <t>calma#certeza#compasion#diversion#agrado#alegria#satisfaccion#</t>
  </si>
  <si>
    <t>calma#duda#compasion#diversion#aburrimiento#agrado#alegria#placer#satisfaccion#frustracion#deseo#amor#valentia#fortaleza#agotamiento#entusiasmo#arrogancia#apego#dependenciaEmocional#</t>
  </si>
  <si>
    <t>amor#valentia#fortaleza#</t>
  </si>
  <si>
    <t>calma#duda#diversion#alegria#tristeza#satisfaccion#amor#miedo#agotamiento#entusiasmo#</t>
  </si>
  <si>
    <t>malestar#entusiasmo#</t>
  </si>
  <si>
    <t>malestar#tristeza#dolor#frustracion#fobia#humillacion#</t>
  </si>
  <si>
    <t>malestar#tristeza#dolor#humillacion#</t>
  </si>
  <si>
    <t>calma#certeza#compasion#diversion#alegria#placer#satisfaccion#deseo#amor#fortaleza#entusiasmo#dependenciaEmocional#</t>
  </si>
  <si>
    <t>alvarot2alb</t>
  </si>
  <si>
    <t>calma#diversion#fortaleza#</t>
  </si>
  <si>
    <t>calma#duda#agrado#alegria#placer#amor#agotamiento#</t>
  </si>
  <si>
    <t>ana3alb</t>
  </si>
  <si>
    <t>ira#tristeza#dolor#amor#odio#humillacion#</t>
  </si>
  <si>
    <t>tension#duda#agrado#amor#valentia#</t>
  </si>
  <si>
    <t>anahernandez</t>
  </si>
  <si>
    <t>calma#duda#compasion#diversion#agrado#malestar#tristeza#placer#frustracion#deseo#amor#miedo#agotamiento#apatia#humillacion#dependenciaEmocional#</t>
  </si>
  <si>
    <t>calma#duda#agrado#alegria#satisfaccion#amor#entusiasmo#</t>
  </si>
  <si>
    <t>andr</t>
  </si>
  <si>
    <t>malestar#deseo#amor#humillacion#</t>
  </si>
  <si>
    <t>miedo#humillacion#</t>
  </si>
  <si>
    <t>calma#aburrimiento#frustracion#</t>
  </si>
  <si>
    <t>certeza#duda#compasion#diversion#alegria#tristeza#</t>
  </si>
  <si>
    <t>compasion#tristeza#amor#</t>
  </si>
  <si>
    <t>calma#duda#diversion#alegria#</t>
  </si>
  <si>
    <t>antoniopmas</t>
  </si>
  <si>
    <t>calma#diversion#agrado#alegria#</t>
  </si>
  <si>
    <t>duda#compasion#alegria#miedo#</t>
  </si>
  <si>
    <t>duda#malestar#tristeza#agotamiento#</t>
  </si>
  <si>
    <t>tension#diversion#alegria#frustracion#miedo#agotamiento#entusiasmo#</t>
  </si>
  <si>
    <t>tension#duda#</t>
  </si>
  <si>
    <t>bea4alb</t>
  </si>
  <si>
    <t>calma#duda#aburrimiento#agotamiento#</t>
  </si>
  <si>
    <t>calma#aburrimiento#agotamiento#</t>
  </si>
  <si>
    <t>frustracion#agotamiento#</t>
  </si>
  <si>
    <t>compasion#diversion#agrado#alegria#placer#satisfaccion#amor#miedo#fortaleza#entusiasmo#apego#</t>
  </si>
  <si>
    <t>compasion#diversion#agrado#alegria#placer#satisfaccion#deseo#amor#fortaleza#entusiasmo#apego#</t>
  </si>
  <si>
    <t>compasion#diversion#agrado#alegria#placer#satisfaccion#deseo#amor#fortaleza#entusiasmo#</t>
  </si>
  <si>
    <t>calma#duda#diversion#agrado#alegria#</t>
  </si>
  <si>
    <t>tristeza#dolor#frustracion#deseo#amor#apego#dependenciaEmocional#</t>
  </si>
  <si>
    <t>calma#diversion#agrado#alegria#amor#valentia#</t>
  </si>
  <si>
    <t>diversion#alegria#placer#entusiasmo#</t>
  </si>
  <si>
    <t>alegria#agotamiento#</t>
  </si>
  <si>
    <t>tension#agrado#malestar#alegria#placer#frustracion#miedo#agotamiento#</t>
  </si>
  <si>
    <t>tension#duda#compasion#malestar#tristeza#</t>
  </si>
  <si>
    <t>calma#diversion#agrado#alegria#satisfaccion#valentia#agotamiento#</t>
  </si>
  <si>
    <t>certeza#agrado#alegria#entusiasmo#</t>
  </si>
  <si>
    <t>tension#compasion#diversion#malestar#alegria#frustracion#</t>
  </si>
  <si>
    <t>tension#duda#compasion#diversion#agrado#tristeza#dolor#frustracion#fobia#amor#miedo#agotamiento#entusiasmo#arrogancia#dependenciaEmocional#</t>
  </si>
  <si>
    <t>tension#duda#ira#diversion#agrado#tristeza#placer#satisfaccion#deseo#odio#miedo#agotamiento#apatia#arrogancia#dependenciaEmocional#</t>
  </si>
  <si>
    <t>claudiacut</t>
  </si>
  <si>
    <t>calma#amor#apego#</t>
  </si>
  <si>
    <t>calma#fortaleza#</t>
  </si>
  <si>
    <t>miedo#fortaleza#</t>
  </si>
  <si>
    <t>tension#satisfaccion#frustracion#agotamiento#</t>
  </si>
  <si>
    <t>tension#duda#compasion#diversion#alegria#tristeza#amor#agotamiento#</t>
  </si>
  <si>
    <t>calma#aburrimiento#agrado#alegria#fortaleza#</t>
  </si>
  <si>
    <t>calma#aburrimiento#agrado#</t>
  </si>
  <si>
    <t>diversion#alegria#frustracion#entusiasmo#</t>
  </si>
  <si>
    <t>certeza#diversion#agrado#alegria#satisfaccion#frustracion#deseo#fortaleza#</t>
  </si>
  <si>
    <t>calma#diversion#alegria#amor#entusiasmo#</t>
  </si>
  <si>
    <t>danielw3alb</t>
  </si>
  <si>
    <t>calma#certeza#compasion#aburrimiento#agrado#alegria#placer#satisfaccion#deseo#amor#valentia#fortaleza#entusiasmo#arrogancia#apego#</t>
  </si>
  <si>
    <t>duda#aburrimiento#frustracion#agotamiento#</t>
  </si>
  <si>
    <t>denise1alb</t>
  </si>
  <si>
    <t>tension#duda#aburrimiento#tristeza#dolor#frustracion#fobia#odio#miedo#agotamiento#</t>
  </si>
  <si>
    <t>tension#alegria#amor#agotamiento#entusiasmo#</t>
  </si>
  <si>
    <t>duda#deseo#amor#miedo#</t>
  </si>
  <si>
    <t>calma#alegria#amor#dependenciaEmocional#</t>
  </si>
  <si>
    <t>emiliof3alb</t>
  </si>
  <si>
    <t>calma#alegria#amor#</t>
  </si>
  <si>
    <t>calma#tension#ira#agotamiento#</t>
  </si>
  <si>
    <t>tension#malestar#tristeza#frustracion#</t>
  </si>
  <si>
    <t>evaaasancheez22@gmail.com</t>
  </si>
  <si>
    <t>tension#duda#alegria#entusiasmo#</t>
  </si>
  <si>
    <t>felipe1alb</t>
  </si>
  <si>
    <t>tension#certeza#compasion#aburrimiento#agrado#tristeza#placer#dolor#satisfaccion#frustracion#deseo#amor#valentia#agotamiento#apatia#humillacion#dependenciaEmocional#</t>
  </si>
  <si>
    <t>tension#certeza#ira#aburrimiento#agrado#tristeza#placer#dolor#satisfaccion#deseo#odio#valentia#agotamiento#apatia#arrogancia#</t>
  </si>
  <si>
    <t>calma#certeza#diversion#agrado#alegria#satisfaccion#valentia#fortaleza#arrogancia#</t>
  </si>
  <si>
    <t>calma#aburrimiento#agrado#alegria#fortaleza#entusiasmo#</t>
  </si>
  <si>
    <t>duda#frustracion#miedo#</t>
  </si>
  <si>
    <t>tension#duda#malestar#frustracion#agotamiento#</t>
  </si>
  <si>
    <t>tension#duda#tristeza#agotamiento#</t>
  </si>
  <si>
    <t>calma#duda#diversion#alegria#tristeza#amor#fortaleza#</t>
  </si>
  <si>
    <t>diversion#alegria#agotamiento#</t>
  </si>
  <si>
    <t>calma#certeza#compasion#diversion#agrado#alegria#placer#satisfaccion#deseo#amor#</t>
  </si>
  <si>
    <t>tension#duda#ira#aburrimiento#malestar#tristeza#dolor#frustracion#deseo#amor#valentia#agotamiento#apatia#arrogancia#apego#</t>
  </si>
  <si>
    <t>tension#amor#odio#agotamiento#humillacion#apego#</t>
  </si>
  <si>
    <t>tension#duda#frustracion#amor#odio#agotamiento#apego#</t>
  </si>
  <si>
    <t>calma#agrado#alegria#</t>
  </si>
  <si>
    <t>calma#compasion#diversion#agrado#alegria#amor#valentia#entusiasmo#apego#</t>
  </si>
  <si>
    <t>agrado#placer#amor#fortaleza#apego#</t>
  </si>
  <si>
    <t>calma#tension#duda#compasion#aburrimiento#agrado#tristeza#valentia#dependenciaEmocional#</t>
  </si>
  <si>
    <t>tension#duda#aburrimiento#frustracion#</t>
  </si>
  <si>
    <t>jes</t>
  </si>
  <si>
    <t>aburrimiento#malestar#</t>
  </si>
  <si>
    <t>tension#ira#odio#agotamiento#</t>
  </si>
  <si>
    <t>tension#ira#frustracion#odio#</t>
  </si>
  <si>
    <t>jimena3alb</t>
  </si>
  <si>
    <t>duda#tristeza#agotamiento#</t>
  </si>
  <si>
    <t>tension#dolor#deseo#amor#miedo#</t>
  </si>
  <si>
    <t>calma#diversion#placer#satisfaccion#deseo#valentia#fortaleza#entusiasmo#</t>
  </si>
  <si>
    <t>duda#malestar#alegria#</t>
  </si>
  <si>
    <t>malestar#alegria#tristeza#</t>
  </si>
  <si>
    <t>calma#duda#placer#deseo#</t>
  </si>
  <si>
    <t>calma#certeza#compasion#diversion#alegria#valentia#fortaleza#entusiasmo#</t>
  </si>
  <si>
    <t>calma#certeza#diversion#agrado#alegria#</t>
  </si>
  <si>
    <t>duda#miedo#</t>
  </si>
  <si>
    <t>tension#certeza#duda#diversion#malestar#alegria#placer#satisfaccion#deseo#miedo#fortaleza#entusiasmo#apatia#humillacion#apego#</t>
  </si>
  <si>
    <t>calma#valentia#fortaleza#</t>
  </si>
  <si>
    <t>valentia#fortaleza#</t>
  </si>
  <si>
    <t>calma#aburrimiento#apatia#</t>
  </si>
  <si>
    <t>calma#diversion#alegria#amor#valentia#</t>
  </si>
  <si>
    <t>lucas4alb</t>
  </si>
  <si>
    <t>alegria#dolor#agotamiento#</t>
  </si>
  <si>
    <t>tension#alegria#frustracion#amor#</t>
  </si>
  <si>
    <t>luciagralla</t>
  </si>
  <si>
    <t>calma#duda#compasion#agrado#alegria#satisfaccion#amor#odio#agotamiento#apatia#</t>
  </si>
  <si>
    <t>agrado#frustracion#</t>
  </si>
  <si>
    <t>tension#satisfaccion#</t>
  </si>
  <si>
    <t>tension#tristeza#dolor#frustracion#apatia#humillacion#dependenciaEmocional#</t>
  </si>
  <si>
    <t>tension#alegria#satisfaccion#deseo#amor#entusiasmo#apego#</t>
  </si>
  <si>
    <t>certeza#alegria#amor#</t>
  </si>
  <si>
    <t>alegria#tristeza#</t>
  </si>
  <si>
    <t>calma#compasion#alegria#agotamiento#</t>
  </si>
  <si>
    <t>marcos4alb</t>
  </si>
  <si>
    <t>duda#agrado#amor#</t>
  </si>
  <si>
    <t>fobia#odio#</t>
  </si>
  <si>
    <t>diversion#alegria#deseo#amor#valentia#fortaleza#entusiasmo#</t>
  </si>
  <si>
    <t>certeza#diversion#dependenciaEmocional#</t>
  </si>
  <si>
    <t>agrado#alegria#arrogancia#</t>
  </si>
  <si>
    <t>calma#duda#amor#valentia#agotamiento#apego#</t>
  </si>
  <si>
    <t>diversion#fortaleza#entusiasmo#</t>
  </si>
  <si>
    <t>calma#agrado#alegria#satisfaccion#agotamiento#</t>
  </si>
  <si>
    <t>calma#duda#malestar#tristeza#frustracion#agotamiento#apego#dependenciaEmocional#</t>
  </si>
  <si>
    <t>tension#dolor#miedo#</t>
  </si>
  <si>
    <t>tension#agrado#agotamiento#</t>
  </si>
  <si>
    <t>calma#certeza#compasion#aburrimiento#agrado#alegria#placer#satisfaccion#deseo#amor#valentia#agotamiento#entusiasmo#arrogancia#apego#</t>
  </si>
  <si>
    <t>alegria#tristeza#frustracion#agotamiento#</t>
  </si>
  <si>
    <t>calma#tension#duda#compasion#diversion#agrado#alegria#placer#satisfaccion#deseo#amor#valentia#fortaleza#apatia#apego#</t>
  </si>
  <si>
    <t>tension#duda#compasion#diversion#agrado#alegria#placer#satisfaccion#deseo#amor#valentia#fortaleza#entusiasmo#arrogancia#apego#</t>
  </si>
  <si>
    <t>duda#agotamiento#apatia#</t>
  </si>
  <si>
    <t>calma#tension#duda#alegria#satisfaccion#frustracion#valentia#miedo#agotamiento#apatia#humillacion#</t>
  </si>
  <si>
    <t>calma#duda#diversion#agrado#alegria#deseo#amor#valentia#</t>
  </si>
  <si>
    <t>marta3alb</t>
  </si>
  <si>
    <t>duda#frustracion#agotamiento#</t>
  </si>
  <si>
    <t>calma#agrado#valentia#fortaleza#</t>
  </si>
  <si>
    <t>tension#duda#compasion#ira#aburrimiento#tristeza#dolor#frustracion#deseo#fobia#amor#odio#agotamiento#apatia#dependenciaEmocional#</t>
  </si>
  <si>
    <t>mencia146@gmail.com</t>
  </si>
  <si>
    <t>tension#aburrimiento#deseo#fortaleza#</t>
  </si>
  <si>
    <t>tension#aburrimiento#dolor#fortaleza#</t>
  </si>
  <si>
    <t>tension#ira#aburrimiento#tristeza#dolor#frustracion#fortaleza#</t>
  </si>
  <si>
    <t>aburrimiento#malestar#apatia#</t>
  </si>
  <si>
    <t>aburrimiento#apatia#</t>
  </si>
  <si>
    <t>calma#certeza#compasion#diversion#agrado#alegria#placer#satisfaccion#deseo#amor#valentia#agotamiento#apatia#arrogancia#apego#</t>
  </si>
  <si>
    <t>milan3alb</t>
  </si>
  <si>
    <t>valentia#</t>
  </si>
  <si>
    <t>calma#amor#miedo#agotamiento#</t>
  </si>
  <si>
    <t>calma#agrado#valentia#agotamiento#entusiasmo#</t>
  </si>
  <si>
    <t>calma#duda#agrado#satisfaccion#valentia#entusiasmo#</t>
  </si>
  <si>
    <t>calma#tension#agrado#alegria#amor#agotamiento#</t>
  </si>
  <si>
    <t>mortegac02@gmail.com</t>
  </si>
  <si>
    <t>calma#certeza#compasion#diversion#agrado#alegria#placer#satisfaccion#deseo#amor#miedo#fortaleza#entusiasmo#arrogancia#apego#</t>
  </si>
  <si>
    <t>calma#diversion#alegria#satisfaccion#</t>
  </si>
  <si>
    <t>apatia#</t>
  </si>
  <si>
    <t>ira#tristeza#</t>
  </si>
  <si>
    <t>duda#amor#miedo#entusiasmo#dependenciaEmocional#</t>
  </si>
  <si>
    <t>diversion#alegria#deseo#</t>
  </si>
  <si>
    <t>calma#compasion#diversion#alegria#amor#</t>
  </si>
  <si>
    <t>calma#duda#diversion#malestar#alegria#satisfaccion#deseo#miedo#agotamiento#</t>
  </si>
  <si>
    <t>diversion#agrado#alegria#deseo#amor#entusiasmo#</t>
  </si>
  <si>
    <t>alegria#amor#</t>
  </si>
  <si>
    <t>oliver01alb</t>
  </si>
  <si>
    <t>ira#</t>
  </si>
  <si>
    <t>ira#malestar#</t>
  </si>
  <si>
    <t>calma#tension#duda#diversion#aburrimiento#agrado#agotamiento#</t>
  </si>
  <si>
    <t>tension#aburrimiento#agotamiento#</t>
  </si>
  <si>
    <t>calma#agrado#alegria#satisfaccion#amor#valentia#fortaleza#</t>
  </si>
  <si>
    <t>calma#ira#aburrimiento#malestar#alegria#dolor#frustracion#amor#agotamiento#</t>
  </si>
  <si>
    <t>aburrimiento#alegria#tristeza#placer#dolor#amor#</t>
  </si>
  <si>
    <t>calma#duda#diversion#aburrimiento#agrado#alegria#agotamiento#</t>
  </si>
  <si>
    <t>tension#duda#ira#malestar#frustracion#deseo#amor#miedo#agotamiento#entusiasmo#</t>
  </si>
  <si>
    <t>paulagh02</t>
  </si>
  <si>
    <t>tension#duda#malestar#tristeza#frustracion#deseo#odio#agotamiento#apatia#dependenciaEmocional#</t>
  </si>
  <si>
    <t>duda#compasion#malestar#tristeza#amor#agotamiento#apego#</t>
  </si>
  <si>
    <t>tension#duda#compasion#malestar#tristeza#amor#agotamiento#apego#</t>
  </si>
  <si>
    <t>calma#duda#compasion#diversion#agrado#alegria#placer#satisfaccion#deseo#amor#miedo#entusiasmo#arrogancia#apego#</t>
  </si>
  <si>
    <t>calma#duda#compasion#diversion#agrado#alegria#placer#satisfaccion#deseo#amor#valentia#agotamiento#apatia#arrogancia#apego#</t>
  </si>
  <si>
    <t>calma#certeza#compasion#aburrimiento#agrado#alegria#apatia#arrogancia#</t>
  </si>
  <si>
    <t>tristeza#placer#satisfaccion#deseo#amor#</t>
  </si>
  <si>
    <t>malestar#tristeza#agotamiento#</t>
  </si>
  <si>
    <t>tension#diversion#alegria#satisfaccion#</t>
  </si>
  <si>
    <t>tension#diversion#alegria#valentia#</t>
  </si>
  <si>
    <t>calma#agrado#apatia#</t>
  </si>
  <si>
    <t>ricardo3alb</t>
  </si>
  <si>
    <t>agrado#placer#amor#</t>
  </si>
  <si>
    <t>calma#tension#duda#compasion#ira#diversion#aburrimiento#agrado#tristeza#agotamiento#humillacion#</t>
  </si>
  <si>
    <t>tension#duda#tristeza#miedo#agotamiento#apatia#</t>
  </si>
  <si>
    <t>calma#duda#compasion#aburrimiento#malestar#alegria#placer#satisfaccion#valentia#fortaleza#entusiasmo#apego#</t>
  </si>
  <si>
    <t>calma#certeza#duda#alegria#amor#valentia#fortaleza#apego#</t>
  </si>
  <si>
    <t>calma#ira#diversion#agrado#alegria#fortaleza#</t>
  </si>
  <si>
    <t>tension#compasion#malestar#tristeza#dolor#frustracion#amor#fortaleza#apego#</t>
  </si>
  <si>
    <t>tension#duda#malestar#tristeza#frustracion#miedo#apego#</t>
  </si>
  <si>
    <t>calma#duda#compasion#aburrimiento#malestar#tristeza#dolor#frustracion#deseo#odio#miedo#agotamiento#entusiasmo#humillacion#dependenciaEmocional#</t>
  </si>
  <si>
    <t>calma#alegria#placer#amor#fortaleza#apego#</t>
  </si>
  <si>
    <t>tension#duda#compasion#tristeza#dolor#miedo#fortaleza#apatia#</t>
  </si>
  <si>
    <t>compasion#tristeza#dolor#amor#miedo#</t>
  </si>
  <si>
    <t>calma#certeza#compasion#amor#valentia#fortaleza#</t>
  </si>
  <si>
    <t>tension#duda#malestar#</t>
  </si>
  <si>
    <t>ira#aburrimiento#frustracion#amor#agotamiento#apatia#</t>
  </si>
  <si>
    <t>tension#ira#aburrimiento#frustracion#amor#agotamiento#arrogancia#</t>
  </si>
  <si>
    <t>tension#duda#aburrimiento#frustracion#amor#miedo#agotamiento#apatia#arrogancia#</t>
  </si>
  <si>
    <t>aburrimiento#malestar#miedo#agotamiento#arrogancia#</t>
  </si>
  <si>
    <t>tension#duda#compasion#aburrimiento#malestar#alegria#placer#satisfaccion#deseo#amor#miedo#agotamiento#entusiasmo#humillacion#apego#</t>
  </si>
  <si>
    <t>tension#duda#compasion#deseo#apatia#</t>
  </si>
  <si>
    <t>calma#duda#ira#aburrimiento#malestar#tristeza#dolor#frustracion#amor#valentia#fortaleza#agotamiento#</t>
  </si>
  <si>
    <t>calma#compasion#alegria#</t>
  </si>
  <si>
    <t>diversion#amor#miedo#agotamiento#humillacion#</t>
  </si>
  <si>
    <t>tristeza#odio#</t>
  </si>
  <si>
    <t>tension#duda#aburrimiento#dolor#fobia#agotamiento#</t>
  </si>
  <si>
    <t>calma#duda#fortaleza#entusiasmo#</t>
  </si>
  <si>
    <t>calma#alegria#miedo#</t>
  </si>
  <si>
    <t>calma#certeza#compasion#diversion#agrado#alegria#tristeza#placer#satisfaccion#deseo#amor#valentia#fortaleza#entusiasmo#arrogancia#apego#</t>
  </si>
  <si>
    <t>tension#duda#ira#aburrimiento#malestar#tristeza#dolor#satisfaccion#deseo#amor#miedo#agotamiento#entusiasmo#humillacion#dependenciaEmocional#</t>
  </si>
  <si>
    <t>diversion#alegria#amor#</t>
  </si>
  <si>
    <t>calma#certeza#compasion#diversion#agrado#alegria#placer#satisfaccion#deseo#amor#valentia#fortaleza#entusiasmo#humillacion#apego#</t>
  </si>
  <si>
    <t>tension#aburrimiento#tristeza#placer#satisfaccion#frustracion#fobia#agotamiento#</t>
  </si>
  <si>
    <t>tension#duda#tristeza#frustracion#deseo#amor#agotamiento#apatia#apego#</t>
  </si>
  <si>
    <t>calma#duda#malestar#tristeza#dolor#frustracion#miedo#agotamiento#apego#dependenciaEmocional#</t>
  </si>
  <si>
    <t>calma#alegria#placer#miedo#</t>
  </si>
  <si>
    <t>certeza#duda#diversion#agrado#alegria#tristeza#miedo#</t>
  </si>
  <si>
    <t>calma#frustracion#</t>
  </si>
  <si>
    <t>calma#tension#certeza#duda#dolor#</t>
  </si>
  <si>
    <t>tension#duda#deseo#odio#miedo#agotamiento#apatia#humillacion#dependenciaEmocional#</t>
  </si>
  <si>
    <t>valeriacerdanjimenez@gmail.com</t>
  </si>
  <si>
    <t>tension#duda#diversion#alegria#satisfaccion#amor#entusiasmo#apego#</t>
  </si>
  <si>
    <t>calma#compasion#satisfaccion#valentia#</t>
  </si>
  <si>
    <t>calma#duda#agrado#amor#</t>
  </si>
  <si>
    <t>tension#duda#tristeza#frustracion#miedo#agotamiento#</t>
  </si>
  <si>
    <t>calma#deseo#</t>
  </si>
  <si>
    <t>calma#duda#compasion#ira#aburrimiento#malestar#tristeza#dolor#frustracion#fobia#miedo#agotamiento#humillacion#dependenciaEmocional#</t>
  </si>
  <si>
    <t>calma#duda#compasion#amor#miedo#</t>
  </si>
  <si>
    <t>La moraleja del cuento es la siguiente: ' En la mayoría de ocasiones, lo más difícil de manejar es nuestra mente. Cuando ésta va su elección, sin ningún control, es como conducir un coche de caballos en el que son los caballos los que deciden a dónde ir y a qué velocidad.'¿Estás de acuerdo con que ésta es su moraleja?</t>
  </si>
  <si>
    <t>Aunque estés de acuerdo, me gustaría que escribieses con tus palabras una moraleja para el cuento que acabas de leer.</t>
  </si>
  <si>
    <t xml:space="preserve">Teniendo en cuenta las siguientes emociones (pincha sobre cada emoción en caso de duda y encontrarás sinónimos de cada emoción que puedan ayudarte a su comprensión): 'Aburrimiento, Agotamiento, </t>
  </si>
  <si>
    <t>Analiza si el cuento trata de alguna emoción más (puedes mirar el listado de emociones en la pregunta anterior)…(Si quieres terminar esta conversación sobre el cuento actual, y pasar a otro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</si>
  <si>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t>
  </si>
  <si>
    <t>Por favor, analiza si el cuento trata sobre algún tema psicológico más (puedes mirar el listado en la pregunta anterior)…</t>
  </si>
  <si>
    <t>Realiza un resumen del cuento (o reescribe la historia del cuento)…</t>
  </si>
  <si>
    <t>Por favor, explica con más detalle qué es lo que te pasó y porqué lo relacionas con el cuento.</t>
  </si>
  <si>
    <t>¿Te identificas con el cuento leído? ¿Te han pasado a lo largo de tu vida cosas parecidas?</t>
  </si>
  <si>
    <t>La moraleja del cuento es la siguiente: ' No dediques tu vida a ser como los demás quieran que seas. Averigua qué quieres realmente ser, qué te hace feliz de verdad y trabaja para conseguir tu objetivo. Sobre todo acepta y disfruta el camino, tanto si alcanzas tu objetivo como si no.'¿Estás de acuerdo con que ésta es su moraleja?</t>
  </si>
  <si>
    <t>La moraleja del cuento es la siguiente: ' Antes de afrontar cualquier tarea, siempre es importante reflexionar sobre la mejor manera de abordarla. Porque tal y como hay mil maneras de ponerse un sombrero, seguro que habrá alguna forma mejor que otra.'¿Estás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</si>
  <si>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 trabajo'?</t>
  </si>
  <si>
    <t>La moraleja del cuento es la siguiente: ' Como dice el cuento: "paz no significa estar en un lugar donde no hay  problemas o trabajo duro. Paz quiere decir estar en medio de todas esas cosas y permanecer calmado en el corazón. Este es el verdadero significado de la paz."'¿Estás de acuerdo con que ésta es su moraleja?</t>
  </si>
  <si>
    <t>La moraleja del cuento es la siguiente: ' Lo más valioso del mundo es el amor, y al mismo tiempo lo más "barato". Además, ese amor suele ser de vuelta: cuanto más amor damos, más recibimos. Esto es algo que se produce también aplicado a los sentimientos negativos.'¿Estás de acuerdo con que ésta es su moraleja?</t>
  </si>
  <si>
    <t>Analiza si el cuento trata de alguna emoción más (puedes mirar el listado de emociones en la pregunta anterior)…</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</si>
  <si>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'trabajo'?(Si quieres terminar el análisis del cuento, escribe elegir o recomendar otro cuento, o pincha en live_help)</t>
  </si>
  <si>
    <t>¿Cómo cambiarías el cuento para que te gustase más?(Si quieres terminar el análisis del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</si>
  <si>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 trabajo'?(Si quieres terminar esta conversación sobre el cuento actual, y pasar a otro cuento, escribe elegir o recomendar otro cuento, o pincha en live_help)</t>
  </si>
  <si>
    <t>La moraleja del cuento es la siguiente: ' Sin esfuerzo, tesón, sacrificio, trabajo no se consiguen las cosas. Y por encima de todo supieron lo que es realmente la amistad.
'¿Estás de acuerdo con que ésta es su moraleja?</t>
  </si>
  <si>
    <t>La moraleja del cuento es la siguiente: ' Pienso que se resume muy bien en el final del cuento: "Que aprendan que no pueden hacer que alguien los ame. Lo que sí pueden hacer es dejarse amar. Que aprendan que lleva años construir una confianza y sólo segundos destruirla. Que aprendan que no es bueno compararse con los demás. Que el rico no es el que más tiene, sino el que menos necesita. Que aprendan que deben controlar sus actitudes, o sus actitudes los controlarán. Que bastan unos pocos segundos para construir heridas profundas en las personas que amamos, y que pueden tardar muchos años en ser sanadas. Que aprendan que perdonar se aprende practicando. Que hay gente que los quiere mucho, pero que simplemente no sabe cómo demostrarlo. Que los amigos de verdad son tan escasos, que quien ha encontrado uno, ha encontrado un verdadero tesoro. Que no siempre es suficiente ser perdonado por otros'¿Estás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</si>
  <si>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 resiliencia, trabajo'?(Si quieres terminar esta conversación sobre el cuento actual, y pasar a otro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</si>
  <si>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'estrés'?(Si quieres terminar el análisis del cuento, escribe elegir o recomendar otro cuento, o pincha en live_help)</t>
  </si>
  <si>
    <t>Por favor, explica con más detalle qué es lo que te pasó y porqué lo relacionas con el cuento.(Si quieres terminar esta conversación sobre el cuento actual, y pasar a otro cuento, escribe elegir o recomendar otro cuento, o pincha en live_help)</t>
  </si>
  <si>
    <t>La moraleja del cuento es la siguiente: ' cuando se está preparado - espiritualmente, mentalmente y físicamente - no se tiene nada que temer.'¿Estás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</si>
  <si>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'resiliencia, trabajo'?(Si quieres terminar esta conversación sobre el cuento actual, y pasar a otro cuento, escribe elegir o recomendar otro cuento, o pincha en live_help)</t>
  </si>
  <si>
    <t>La moraleja del cuento es la siguiente: ' cuando se está preparado - espiritualmente, mentalmente y físicamente - no se tiene nada que temer.'¿Estás de acuerdo con que ésta es su moraleja?(Si quieres terminar el análisis del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</si>
  <si>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'resiliencia, trabajo'?(Si quieres terminar el análisis del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</si>
  <si>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 resiliencia, trabajo'?</t>
  </si>
  <si>
    <t>¿Por qué no te ha gustado?(Si quieres terminar el análisis del cuento, escribe elegir o recomendar otro cuento, o pincha en live_help)</t>
  </si>
  <si>
    <t>La moraleja del cuento es la siguiente: ' Dios no nos hubiera dado la posibilidad de soñar, si no nos hubiera dado la oportunidad de hacer realidad nuestros sueños. "Mira que te mando que te esfuerces y seas valiente'¿Estás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</si>
  <si>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'resiliencia, trabajo'?</t>
  </si>
  <si>
    <t>La moraleja del cuento es la siguiente: ' Por muy mal que se sienta uno, y aunque crea que nadie le puede ayudar, debemos pedir ayuda. Aunque no la consigamos a la primera hay que seguir intentándolo, nunca darse por vencido.'¿Estás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</si>
  <si>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bullying'?</t>
  </si>
  <si>
    <t>¿Qué conocías ya, de lo mencionado en el texto?(Si quieres terminar esta conversación sobre el cuento actual, y pasar a otro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</si>
  <si>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'estrés'?(Si quieres terminar esta conversación sobre el cuento actual, y pasar a otro cuento, escribe elegir o recomendar otro cuento, o pincha en live_help)</t>
  </si>
  <si>
    <t>¿Te identificas con el cuento leído? ¿Te han pasado a lo largo de tu vida cosas parecidas?(Si quieres terminar el análisis del cuento, escribe elegir o recomendar otro cuento, o pincha en live_help)</t>
  </si>
  <si>
    <t>La moraleja del cuento es la siguiente: ' El dinero es muy útil, es energía materializada, es una forma de treque. Pero el dinero puede convertirse en una trampa. Entonces hace que solo pensamos en nosotros mismos y que nos olvidamos de los demás y de nuestro propósito.'¿Estás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</si>
  <si>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'adicciones, trabajo'?</t>
  </si>
  <si>
    <t>La moraleja del cuento es la siguiente: ' A veces pensamos que nuestras vidas están llenas de grandes momentos, pero los mas grandes momentos son los que nos atrapan desprevenidos.  Alguien tal vez no recuerde lo que hiciste o lo que dijiste... pero siempre recordarán cómo los hiciste sentir...  ***  "Conserva el recuerdo del perfume de la rosa,  y nunca notarás, que se está marchitando..."'¿Estás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</si>
  <si>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'envejecimiento'?</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</si>
  <si>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violencia'Se determinió que el cuento no trataba de ninguno de esos temas psicológicos. ¿Estás de acuerdo?</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</si>
  <si>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'trabajo'?</t>
  </si>
  <si>
    <t>La moraleja del cuento es la siguiente: ' Cuántos conflictos y guerra se evitarían si construyésemos más puentes, olvidásemos o hiciésemos más pequeñas las afrentas del día a día. Siempre es mejor perdonar que llenarse de rencor'¿Estás de acuerdo con que ésta es su moraleja?</t>
  </si>
  <si>
    <t>La moraleja del cuento es la siguiente: ' Nunca hay que darse por vencido. Y lo más importante, disfrutar de la lucha para conseguir nuestros objetivos, independientemente de si lo conseguimos o no. 1. La palabra tiene poder de vida y muerte.
Una palabra de aliento compartida con alguien que se siente desanimado
puede ayudar a levantarlo al finalizar el día.
2. Una palabra destructiva dicha a alguien que se encuentre desanimado
puede ser lo que acabe por destruirle. Tengamos cuidado con lo que decimos.
En la NASA, hay un poster muy lindo de una abeja, el cual dice asi:
"Aerodinámicamente el cuerpo de una abeja no está hecho para volar,
lo bueno es que la abeja no lo sabe".'¿Estás de acuerdo con que ésta es su moraleja?</t>
  </si>
  <si>
    <t>La moraleja del cuento es la siguiente: ' Que la vela de la Esperanza nunca se apague dentro de tí.  Ella es nuestra luz al final del túnel. El camino de la felicidad precisa, antes, ser pavimentado con la esperanza ...'¿Estás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</si>
  <si>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'resiliencia'?</t>
  </si>
  <si>
    <t>La moraleja del cuento es la siguiente: ' Alguien dijo una vez: „La vida es un proyecto de construcción propia“.  Nuestra actitud y las decisiones que tomamos hoy construyen la „casa“ en la que viviremos mañana. Por eso, construyamos con sabiduría!'¿Estás de acuerdo con que ésta es su moraleja?</t>
  </si>
  <si>
    <t>La moraleja del cuento es la siguiente: ' Cuántas veces dudamos de nuestro propio valor, de que realmente MERECEMOS MÁS y que PODEMOS CONSEGUIRLO si nos lo proponemos. Claro que el mero propósito no alcanza... Se requiere de la ACCIÓN para lograr los beneficios. Yo sé que se puede y que existen innumerables caminos para conseguirlo.  Ejemplo rápido: 1. Nombra las cinco personas más adineradas del mundo. 2. Nombra los cinco últimos ganadores del trofeo Heisman. 3. Nombra las cinco ultimas ganadoras del concurso Miss Universo. 4. Nombra diez ganadores del premio Nóbel. 5. Nombra los cinco últimos ganadores del Oscar por mejor actriz o actor. 6. Nombra los últimos diez ganadores de la Serie Mundial.   ¿Cómo te fue? ¿Mal? No te preocupes. El punto es:  Ninguno de nosotros recuerda los encabezados de ayer.  No hay segundos lugares, ellos son los mejores en su ramo, pero ... ¡Los aplausos se van! ¡Los trofeos se empolvan!  ¡Los ganadores se olvidan!   Ahora contesta este otro, veamos como te va: 1. Nombra tres profesores que te hayan ayudado en tu formación escolar. 2. Nombra tres amigos que te hayan ayudado en tiempos difíciles. 3. Nombra cinco personas que te hayan dicho algo valioso. 4. Piensa en algunas personas que te hayan hecho sentir una persona especial. 5. Nombra cinco personas con las que disfrutes pasar tu tiempo. 6. Nombra tres héroes cuyas historias te hayan inspirado.   ¿Qué tal?  ¿Te fue mejor?  ¿La lección?  Las personas que hacen la diferencia en tu vida no son aquellos con las mejores credenciales, el mayor dinero o los mayores premios...  La diferencia la hacen aquellas personas que se preocupan por ti, que te cuidan, las que de muchas maneras estén contigo.'¿Estás de acuerdo con que ésta es su moraleja?</t>
  </si>
  <si>
    <t>Realiza un resumen del cuento (o reescribe la historia del cuento)…(Si quieres terminar el análisis del cuento, escribe elegir o recomendar otro cuento, o pincha en live_help)</t>
  </si>
  <si>
    <t>La moraleja del cuento es la siguiente: ' En el fondo somos libres para elegir qué sentir, qué interpretar de lo que nos sucede en nuestra vida. Elegir sentimientos positivos o negativos'¿Estás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</si>
  <si>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t>
  </si>
  <si>
    <t>¿Estás de acuerdo con el título del cuento?(Si quieres terminar esta conversación sobre el cuento actual, y pasar a otro cuento, escribe elegir o recomendar otro cuento, o pincha en live_help)</t>
  </si>
  <si>
    <t>La moraleja del cuento es la siguiente: ' Se trata de una reflexión sobre cómo se le puede sacar el máximo provecho a una situación negativa y cómo los momentos más difíciles encierran el gran propósito del reencuentro con la esencia de la vida. En definitiva, hay que intentar extraer lo positivo de cada situación que nos acontezca, aunque sea de lo más crítica o traumática.'¿Estás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</si>
  <si>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'depresión, bipolaridad'?</t>
  </si>
  <si>
    <t>La moraleja del cuento es la siguiente: ' No hay nada más importante para los hijos que la presencia "real" de los padres. Más que los regalos que le puedan dar para suplir esa carencia'¿Estás de acuerdo con que ésta es su moraleja?</t>
  </si>
  <si>
    <t>Por favor, analiza si el cuento trata sobre algún tema psicológico más (puedes mirar el listado en la pregunta anterior)…(Si quieres terminar esta conversación sobre el cuento actual, y pasar a otro cuento, escribe elegir o recomendar otro cuento, o pincha en live_help)</t>
  </si>
  <si>
    <t>La moraleja del cuento es la siguiente: ' Como concluye el cuento: "Porque sólo el Tiempo tiene la capacidad de entender cuan valioso es el Amor"'¿Estás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</si>
  <si>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violencia'Se determinió que el cuento no trataba de ninguno de esos temas psicológicos. ¿Estás de acuerdo?(Si quieres terminar esta conversación sobre el cuento actual, y pasar a otro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</si>
  <si>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'educación'?(Si quieres terminar esta conversación sobre el cuento actual, y pasar a otro cuento, escribe elegir o recomendar otro cuento, o pincha en live_help)</t>
  </si>
  <si>
    <t>¿Crees que la enseñanza del cuento ya la aplicabas en tu vida?(Si quieres terminar esta conversación sobre el cuento actual, y pasar a otro cuento, escribe elegir o recomendar otro cuento, o pincha en live_help)</t>
  </si>
  <si>
    <t>¿Es porque no la consideras necesaria?</t>
  </si>
  <si>
    <t>Pero, por favor, piensa cómo otras personas podrían beneficiarse de esta enseñanza.</t>
  </si>
  <si>
    <t>Pero aún así, anda, dime para qué tipo de personas crees que podría ser útil. ¿A qué tipo de personas crees que podría ayudar este cuento?(Si quieres terminar esta conversación sobre el cuento actual, y pasar a otro cuento, escribe elegir o recomendar otro cuento, o pincha en live_help)</t>
  </si>
  <si>
    <t>La moraleja del cuento es la siguiente: ' Por desgracia, la historia de Pedro y el hilo mágico no es más que eso, un cuento. En el mundo real nunca tenemos una segunda oportunidad de vivir la vida con plenitud. Hoy es tu oportunidad de despertar a ese regalo que es la vida... antes de que sea tarde. El tiempo se escurre entre los dedos como los granos de arena.  Que este nuevo día sea el inicio de tu vida, el día en que tomas la decisión de concentrarte en lo más importante para ti. Toma la decisión de invertir más tiempo con quienes dan sentido a tu vida. Deléitate en el poder de esos momentos especiales. Haz las cosas que siempre has querido hacer.  Deja de posponer tu felicidad a expensas de la realización. ¿Por qué no disfrutar del proceso? Empieza a atender a tu alma.  ¡VIVE EL PRESENTE!'¿Estás de acuerdo con que ésta es su moraleja?</t>
  </si>
  <si>
    <t>La moraleja del cuento es la siguiente: ' Hagamos tanto, para que cuando llegue el momento de desembarcar, nuestro asiento vacío, deje añoranza y lindos recuerdos a los que en el viaje permanezcan.'¿Estás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</si>
  <si>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'envejecimiento'?(Si quieres terminar esta conversación sobre el cuento actual, y pasar a otro cuento, escribe elegir o recomendar otro cuento, o pincha en live_help)</t>
  </si>
  <si>
    <t>La moraleja del cuento es la siguiente: ' Puedes llamarlo karma, o como quieras, pero en definitiva, cuanto más bien hagas en tu vida, seguro que más bien recibirás.'¿Estás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</si>
  <si>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 estrés, resiliencia'?(Si quieres terminar el análisis del cuento, escribe elegir o recomendar otro cuento, o pincha en live_help)</t>
  </si>
  <si>
    <t>La moraleja del cuento es la siguiente: ' La importancia de ponerse en el lugar de los demás, de valorar lo que uno tiene, de tener empatía.'¿Estás de acuerdo con que ésta es su moraleja?</t>
  </si>
  <si>
    <t>La moraleja del cuento es la siguiente: ' Todo el mundo tiene un hueco en esta vida. No hay que tener miedo del diferente o de lo desconocido.'¿Estás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</si>
  <si>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'trabajo'?(Si quieres terminar esta conversación sobre el cuento actual, y pasar a otro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</si>
  <si>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educación, trabajo'?</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</si>
  <si>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envejecimiento, muerte'?</t>
  </si>
  <si>
    <t>Realiza un resumen del cuento (o reescribe la historia del cuento)…(Si quieres terminar esta conversación sobre el cuento actual, y pasar a otro cuento, escribe elegir o recomendar otro cuento, o pincha en live_help)</t>
  </si>
  <si>
    <t>¿Crees que puedes aprender algo de este cuento?(Si quieres terminar esta conversación sobre el cuento actual, y pasar a otro cuento, escribe elegir o recomendar otro cuento, o pincha en live_help)</t>
  </si>
  <si>
    <t>La moraleja del cuento es la siguiente: ' Como dice el cuento: "puedes comunicar una misma verdad de dos formas: la pesimista que sólo recalcará el lado negativo de esa verdad'¿Estás de acuerdo con que ésta es su moraleja?</t>
  </si>
  <si>
    <t>La moraleja del cuento es la siguiente: ' “Cada uno de nosotros tenemos algún defecto. Pero el defecto que cada uno de nosotros tenemos, es el que hace que nuestra convivencia sea interesante y gratificante”.        “Es preciso aceptar a cada uno por lo que es ... Y descubrir lo que tiene de bueno en él.”'¿Estás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</si>
  <si>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educación, trabajo'?(Si quieres terminar esta conversación sobre el cuento actual, y pasar a otro cuento, escribe elegir o recomendar otro cuento, o pincha en live_help)</t>
  </si>
  <si>
    <t>La moraleja del cuento es la siguiente: ' Algo muy importante en la vida es la ecuanimidad: aceptar que la vida está llena de dificultades y problemas. El que alcanza esa ecuanimidad, es la que más probabilidades tiene de ser feliz.'¿Estás de acuerdo con que ésta es su moraleja?</t>
  </si>
  <si>
    <t>La moraleja del cuento es la siguiente: ' ¡Cuántas veces hemos aceptado la ofensa ajena y hemos respondido en su mismo idioma!  No olvides que eres tú quién decide aceptar o no la crítica destructiva, la ofensa y la burla.  Mantén siempre el control de tus emociones, no guardes amargura en tu corazón contra otro y responde siempre con gracia, que de tu fuente salga siempre agua dulce.'¿Estás de acuerdo con que ésta es su moraleja?</t>
  </si>
  <si>
    <t>Aunque estés de acuerdo, me gustaría que escribieses con tus palabras una moraleja para el cuento que acabas de leer.(Si quieres terminar esta conversación sobre el cuento actual, y pasar a otro cuento, escribe elegir o recomendar otro cuento, o pincha en live_help)</t>
  </si>
  <si>
    <t>La moraleja del cuento es la siguiente: ' En esta vida hay que intentar dejar el mayor bien posible, e igualmente el menor daño posible. Si al decir algo a alguien, podemos intuir que le podemos hacer daño, es mejor no decirlo, siempre que eso no nos haga daño a nosotros.'¿Estás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</si>
  <si>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'bullying, trabajo'?</t>
  </si>
  <si>
    <t>La moraleja del cuento es la siguiente: ' Toda persona puede cuando menos cambiar sus actitudes internas y mejorar y, como decía un maestro, cuando no sea posible modificar las circunstancias externas, al menos podrá uno cambiar sus modos de reacción y tomar las cosas del modo más provechoso y constructivo.'¿Estás de acuerdo con que ésta es su moraleja?</t>
  </si>
  <si>
    <t>La moraleja del cuento es la siguiente: ' No eres responsable de la cara que tienes, eres responsable de la cara que pones. Todos los rostros del mundo son espejos. Decide qué rostro llevarás por dentro y ése será el que mostrarás. El reflejo de tus gestos y acciones es lo que proyectas ante los demás.  Las cosas más bellas del mundo no se ven ni se tocan, sólo se sienten con el corazón.'¿Estás de acuerdo con que ésta es su moraleja?</t>
  </si>
  <si>
    <t>¿Quieres resumirme con tus palabras qué temática piensas que afronta el cuento?(Si quieres terminar esta conversación sobre el cuento actual, y pasar a otro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</si>
  <si>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envejecimiento, muerte'?(Si quieres terminar esta conversación sobre el cuento actual, y pasar a otro cuento, escribe elegir o recomendar otro cuento, o pincha en live_help)</t>
  </si>
  <si>
    <t>¿Hay algún personaje o entidad del cuento al que le tengas especial simpatía?(Si quieres terminar esta conversación sobre el cuento actual, y pasar a otro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</si>
  <si>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'estrés, resiliencia, trabajo'?(Si quieres terminar el análisis del cuento, escribe elegir o recomendar otro cuento, o pincha en live_help)</t>
  </si>
  <si>
    <t>La moraleja del cuento es la siguiente: ' Hay que intentar no desfallecer en nuestros objetivos, nuestros sueños y metas. Esto no quita que aceptemos lo que nos depare el intento de hacerlos realidad'¿Estás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</si>
  <si>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 estrés, resiliencia'?</t>
  </si>
  <si>
    <t>La moraleja del cuento es la siguiente: ' Lo llamemos fe, o como queramos llamarlo, es fundamental en la vida aprender a fluir con ella, tanto con las cosas buenas como las malas. De las buenas coger todo lo posible, y de las malas aprender también todo lo que podamos.'¿Estás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</si>
  <si>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trabajo'?</t>
  </si>
  <si>
    <t>La moraleja del cuento es la siguiente: ' Toda acción tiene su beneficio, aunque sea muy pequeña.'¿Estás de acuerdo con que ésta es su moraleja?</t>
  </si>
  <si>
    <t>La moraleja del cuento es la siguiente: ' No cambies tu naturaleza si alguien te hace daño'¿Estás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</si>
  <si>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violencia'Se determinió que el cuento no trataba de ninguno de esos temas psicológicos. ¿Estás de acuerdo?(Si quieres terminar el análisis del cuento, escribe elegir o recomendar otro cuento, o pincha en live_help)</t>
  </si>
  <si>
    <t>La moraleja del cuento es la siguiente: ' La vida siempre es más sencilla y feliz cuando nos ayudamos unos a otros'¿Estás de acuerdo con que ésta es su moraleja?</t>
  </si>
  <si>
    <t>La moraleja del cuento es la siguiente: ' Muchas veces, a lo largo de los años, he mirado hacia al cielo y he dicho: “Padre, qué es lo que estás haciendo?”  El parece responder: “Estoy bordando tu vida, hijo”.  Y yo sigo preguntando:  “Pero lo veo todo tan confuso... Padre, todo está desordenado. Hay muchos nudos, situaciones difíciles que no terminan y cosas buenas que pasan rápido. Los hilos son tan oscuros... Por qué no son más brillantes?”  El Padre parece decir: “Hijo mío, ocúpate de tu trabajo, relájate... confía en mí. Yo haré mí trabajo. Un día, te llevaré a ti en mis brazos, y entonces irás a ver el plan de tu vida desde mí posición”.  A veces no entendemos qué está ocurriendo en nuestras vidas. Las cosas son confusas, no encajan y parece que nada nos sale bien.  Es que estamos mirando el reverso de la vida. Del otro lado, Dios está bordando …'¿Estás de acuerdo con que ésta es su moraleja?</t>
  </si>
  <si>
    <t xml:space="preserve">Si
</t>
  </si>
  <si>
    <t xml:space="preserve">La moraleja es : Si las cosas te salen mal o no te salen como te gustaría no cambias sigues siendo el mismo.
</t>
  </si>
  <si>
    <t>_nestor_el_castor__carlota_y_su_mochila__un_payaso_muy_inquieto__cuando_el_viento_sopla__los_dientes_del_sultan_</t>
  </si>
  <si>
    <t xml:space="preserve">Esta bien 
</t>
  </si>
  <si>
    <t>_dinero__construir_el_puente_</t>
  </si>
  <si>
    <t xml:space="preserve">Un especialista 
</t>
  </si>
  <si>
    <t>_un_vaso_de_leche_</t>
  </si>
  <si>
    <t xml:space="preserve">.
</t>
  </si>
  <si>
    <t xml:space="preserve">Hoy , estoy bien . El otro día me sentí humillado por mis supuestos amigos que me apartaban todo el rato diciéndome vete o otras palabras y luego me sentía muy mal 😞.
</t>
  </si>
  <si>
    <t>_arrogancia__tristeza__malestar__frustracion__humillacion_</t>
  </si>
  <si>
    <t xml:space="preserve">Pregunta
</t>
  </si>
  <si>
    <t>_duda__deseo__arrogancia_</t>
  </si>
  <si>
    <t xml:space="preserve">Si , por algunas cosas es buena pero por otras está mal .
</t>
  </si>
  <si>
    <t>_frustracion__alegria__amor__entusiasmo__placer_</t>
  </si>
  <si>
    <t xml:space="preserve">Si,  se conforma con lo que hace 
</t>
  </si>
  <si>
    <t>_entusiasmo__malestar__compasion__fobia__certeza_</t>
  </si>
  <si>
    <t xml:space="preserve">Hola
</t>
  </si>
  <si>
    <t xml:space="preserve">F
</t>
  </si>
  <si>
    <t>_humillacion__tristeza_</t>
  </si>
  <si>
    <t xml:space="preserve">no
</t>
  </si>
  <si>
    <t xml:space="preserve">Y aparte me estreso y luego me salen peor 
</t>
  </si>
  <si>
    <t>_arrogancia__ira_</t>
  </si>
  <si>
    <t xml:space="preserve">Sí
</t>
  </si>
  <si>
    <t xml:space="preserve">El dinero(en billete) es un papel, pero con un simple número y unos dibujos. El papel sería como la ventana y el billete como el espejo.
</t>
  </si>
  <si>
    <t>_el_valor_de_un_billete_de_100__necesito_un_abrazo__dinero_</t>
  </si>
  <si>
    <t xml:space="preserve">No
</t>
  </si>
  <si>
    <t xml:space="preserve">Duda
</t>
  </si>
  <si>
    <t>_el_arbol_confundido__bordados_de_la_vida__destino_o_libre_albedrio__entrevista_a_dios__arreglar_al_mundo_</t>
  </si>
  <si>
    <t xml:space="preserve">Sí 
</t>
  </si>
  <si>
    <t xml:space="preserve">Adicciones y trabajo.
</t>
  </si>
  <si>
    <t>_dinero__un_payaso_muy_inquieto__el_acoso_a_marita_cuento_para_hablar_sobre_el_bullying_con_los_ninyos__el_arbol_confundido__carlota_y_su_mochila_</t>
  </si>
  <si>
    <t xml:space="preserve">Lobo
</t>
  </si>
  <si>
    <t>_fobia__malestar_</t>
  </si>
  <si>
    <t xml:space="preserve">¿Hola?
</t>
  </si>
  <si>
    <t xml:space="preserve">Me gustaría ser un super humano 
</t>
  </si>
  <si>
    <t>_miedo__agrado__placer__entusiasmo__alegria_</t>
  </si>
  <si>
    <t xml:space="preserve">Lobos
</t>
  </si>
  <si>
    <t xml:space="preserve">No tengo fobias
</t>
  </si>
  <si>
    <t xml:space="preserve">Quiero ser ingeniero aeroespacial
</t>
  </si>
  <si>
    <t xml:space="preserve">No añadiría ni cambiaría nada, esta correcta de esa forma
</t>
  </si>
  <si>
    <t xml:space="preserve">Pienso que trata sobre apatía aburrimiento y frustración también 
</t>
  </si>
  <si>
    <t>_pedro_y_el_hilo_magico__arreglar_al_mundo__paz_en_medio_de_las_dificultades__asamblea_en_la_carpinteria__el_capitan_y_el_grumete_</t>
  </si>
  <si>
    <t xml:space="preserve">Si, estoy de acuerdo
</t>
  </si>
  <si>
    <t>_destino_o_libre_albedrio__asamblea_en_la_carpinteria_</t>
  </si>
  <si>
    <t xml:space="preserve">Trata sobre la vida, de como el chico pasa de niño a adolescente y envejece y muere su esposa, por eso está correcto y trata sobre adolescencia, envejecimiento  y muerte.
</t>
  </si>
  <si>
    <t>_pedro_y_el_hilo_magico__el_acoso_a_marita_cuento_para_hablar_sobre_el_bullying_con_los_ninyos__necesito_un_abrazo__la_ofensa__el_arbol_de_manzanas_</t>
  </si>
  <si>
    <t xml:space="preserve">Hoy estoy bien
</t>
  </si>
  <si>
    <t xml:space="preserve">Sigo hablando
</t>
  </si>
  <si>
    <t>_humillacion__fortaleza__ira__certeza__tristeza_</t>
  </si>
  <si>
    <t xml:space="preserve">Estoy cansada pero también alegre
</t>
  </si>
  <si>
    <t>_agotamiento__aburrimiento__alegria__diversion__tristeza_</t>
  </si>
  <si>
    <t xml:space="preserve">Hoy estoy bien, estoy feliz y contenta.
</t>
  </si>
  <si>
    <t>_alegria_</t>
  </si>
  <si>
    <t xml:space="preserve">Me encuentro bastante bien
</t>
  </si>
  <si>
    <t>_ira__tristeza_</t>
  </si>
  <si>
    <t xml:space="preserve">Opino que es normal que se relacione con la alegria, son los adjetivos con los que se relacionan
</t>
  </si>
  <si>
    <t>_tristeza__alegria_</t>
  </si>
  <si>
    <t xml:space="preserve"> No, actualmente no estoy triste 
</t>
  </si>
  <si>
    <t xml:space="preserve">No me considero triste
</t>
  </si>
  <si>
    <t>_frustracion__tristeza_</t>
  </si>
  <si>
    <t xml:space="preserve">Hoy es un buen día 
</t>
  </si>
  <si>
    <t>_frustracion__arrogancia_</t>
  </si>
  <si>
    <t xml:space="preserve">La moraleja sería que el amor es muy valioso porque con una simple sonrisa podemos alegrar a muchas personas y también que todo el mundo merece amor, da igual si eres rico o pobre todo el mundo merece ser feliz y tener amor en su vida.
</t>
  </si>
  <si>
    <t>_una_sonrisa__carlota_y_su_mochila__el_tren_de_la_vida__un_payaso_muy_inquieto__nestor_el_castor_</t>
  </si>
  <si>
    <t xml:space="preserve">Yo creo que el cuento trata sobre: alegría, amor y agrado.
</t>
  </si>
  <si>
    <t>_nestor_el_castor__una_sonrisa__el_amor_y_el_tiempo__el_tren_de_la_vida__los_lobos_</t>
  </si>
  <si>
    <t xml:space="preserve">Yo creo que trata más sobre el amor y la felicidad pero sí que trata un poco sobre el trabajo.
</t>
  </si>
  <si>
    <t>_un_payaso_muy_inquieto__una_sonrisa__entrevista_a_dios__el_tren_de_la_vida__las_mejores_semillas_</t>
  </si>
  <si>
    <t xml:space="preserve">Si, algunas poesías.
</t>
  </si>
  <si>
    <t xml:space="preserve">Que una sonrisa vale mucho y también que todos merecemos amor en nuestra vida sin importar quien seamos. 
</t>
  </si>
  <si>
    <t>_una_sonrisa__almuerzo_con_dios__carlota_y_su_mochila__el_tren_de_la_vida__un_payaso_muy_inquieto_</t>
  </si>
  <si>
    <t xml:space="preserve">Hola, hoy estoy bien
</t>
  </si>
  <si>
    <t xml:space="preserve">Estoy alegre porque en el cole estoy con mis amigas pero estoy un poco cansada porque no quiero estudiar para los exámenes.
</t>
  </si>
  <si>
    <t>_alegria__tristeza__agotamiento__aburrimiento__calma_</t>
  </si>
  <si>
    <t xml:space="preserve">que tal estas tu?
</t>
  </si>
  <si>
    <t xml:space="preserve">yo siento amor y ganas de sentirme querido
</t>
  </si>
  <si>
    <t>_amor__humillacion_</t>
  </si>
  <si>
    <t xml:space="preserve">siento que la vida es algo especial 
</t>
  </si>
  <si>
    <t>_calma__amor_</t>
  </si>
  <si>
    <t xml:space="preserve">si
</t>
  </si>
  <si>
    <t xml:space="preserve">yo estoy bien, lo unico que me preocupa son las notas, se que mi madre es feliz y yo estoy contento de ello, ya que mi madre es lo mas importante que tengo en esta vida,si se muere o le pasa algo, no podría vivir con ello
</t>
  </si>
  <si>
    <t>_tristeza__ira_</t>
  </si>
  <si>
    <t xml:space="preserve">mi estado de animo es bueno, me siento bien y con la calma
</t>
  </si>
  <si>
    <t>_alegria__fortaleza_</t>
  </si>
  <si>
    <t xml:space="preserve">Hay mil formas de hacer cualquier cosa.
</t>
  </si>
  <si>
    <t>_reflejo_de_tus_actos__arreglar_al_mundo__los_dientes_del_sultan__los_ingredientes_del_bizcocho__triple_filtro_</t>
  </si>
  <si>
    <t xml:space="preserve">Me duele la cabeza y estoy cansado. Estoy en el cole y las clases se hacen eternas y no me gusta esta clase de arte.
</t>
  </si>
  <si>
    <t>_miedo__tension_</t>
  </si>
  <si>
    <t xml:space="preserve">Aburrimiento
</t>
  </si>
  <si>
    <t>_diversion__placer_</t>
  </si>
  <si>
    <t xml:space="preserve">No tienes que ser como los demás ni como ellos quieran. Solo sé tú mismo.
</t>
  </si>
  <si>
    <t>_carlota_y_su_mochila__pedro_y_el_hilo_magico__el_capitan_y_el_grumete__la_oruga__un_payaso_muy_inquieto_</t>
  </si>
  <si>
    <t xml:space="preserve">Sí, trata sobre la duda en uno mismo. Duda, frustración, malestar y tristeza
</t>
  </si>
  <si>
    <t>_entrevista_a_dios__el_arbol_confundido__asamblea_en_la_carpinteria__bordados_de_la_vida__el_capitan_y_el_grumete_</t>
  </si>
  <si>
    <t xml:space="preserve">Habla de la seguridad en uno mismo.
</t>
  </si>
  <si>
    <t>_las_dos_vasijas_de_agua__triple_filtro__la_oruga__carlota_y_su_mochila__un_payaso_muy_inquieto_</t>
  </si>
  <si>
    <t xml:space="preserve">La seguridad en uno mismo
</t>
  </si>
  <si>
    <t>_las_dos_vasijas_de_agua__la_oruga__cuando_el_viento_sopla__triple_filtro__carlota_y_su_mochila_</t>
  </si>
  <si>
    <t xml:space="preserve">Estoy preocupada por una amiga.
</t>
  </si>
  <si>
    <t>_alegria__calma__tristeza_</t>
  </si>
  <si>
    <t xml:space="preserve">8
</t>
  </si>
  <si>
    <t>_valentia__tristeza__diversion_</t>
  </si>
  <si>
    <t xml:space="preserve">No se a que te referías 
</t>
  </si>
  <si>
    <t>_certeza__apatia__calma__deseo__aburrimiento_</t>
  </si>
  <si>
    <t xml:space="preserve">Estoy bien, últimamente no me ha pasado nada interesante 
</t>
  </si>
  <si>
    <t>_aburrimiento__ira_</t>
  </si>
  <si>
    <t xml:space="preserve">No, está más identificado con tranquilidad 
</t>
  </si>
  <si>
    <t>_calma_</t>
  </si>
  <si>
    <t xml:space="preserve">No cambiaría nada, esta correctamente expresado
</t>
  </si>
  <si>
    <t xml:space="preserve">Esta bien el cuento
</t>
  </si>
  <si>
    <t xml:space="preserve">A mi abuelo
</t>
  </si>
  <si>
    <t>_los_ingredientes_del_bizcocho__la_fabula_del_lapiz__los_lobos__el_tren_de_la_vida__almuerzo_con_dios_</t>
  </si>
  <si>
    <t xml:space="preserve">porque es pesimista
</t>
  </si>
  <si>
    <t>_los_dientes_del_sultan_</t>
  </si>
  <si>
    <t xml:space="preserve">No lo sé, es corto
</t>
  </si>
  <si>
    <t>_los_dientes_del_sultan__el_arbol_de_manzanas__bordados_de_la_vida__necesito_un_abrazo__el_aborto_un_cuento_de_horror_</t>
  </si>
  <si>
    <t xml:space="preserve">si 
</t>
  </si>
  <si>
    <t xml:space="preserve">Pesimismo y optimismo 
</t>
  </si>
  <si>
    <t xml:space="preserve">ninguno
</t>
  </si>
  <si>
    <t xml:space="preserve">Con el pesimismo y el optimismo
</t>
  </si>
  <si>
    <t xml:space="preserve">Lo he dicho antes 3 veces
</t>
  </si>
  <si>
    <t>_carlota_y_su_mochila__el_valor_de_un_billete_de_100__un_payaso_muy_inquieto__el_arbol_de_los_problemas__calidad_emocional_</t>
  </si>
  <si>
    <t xml:space="preserve">no, ninguna
</t>
  </si>
  <si>
    <t xml:space="preserve">Ninguno
</t>
  </si>
  <si>
    <t xml:space="preserve">Un adulto
</t>
  </si>
  <si>
    <t>_pedro_y_el_hilo_magico_</t>
  </si>
  <si>
    <t xml:space="preserve">no lo se
</t>
  </si>
  <si>
    <t xml:space="preserve">Ok
</t>
  </si>
  <si>
    <t xml:space="preserve">Nada
</t>
  </si>
  <si>
    <t xml:space="preserve">Lo he dicho 4 veces
</t>
  </si>
  <si>
    <t>_carlota_y_su_mochila__el_valor_de_un_billete_de_100__el_arbol_de_los_problemas__las_dos_vasijas_de_agua__el_aborto_un_cuento_de_horror_</t>
  </si>
  <si>
    <t xml:space="preserve">para aprender
</t>
  </si>
  <si>
    <t>_entrevista_a_dios__una_taza_de_te__amar_lo_que_somos__los_ingredientes_del_bizcocho__carlota_y_su_mochila_</t>
  </si>
  <si>
    <t xml:space="preserve">no se
</t>
  </si>
  <si>
    <t xml:space="preserve">no 
</t>
  </si>
  <si>
    <t xml:space="preserve">Ya
</t>
  </si>
  <si>
    <t xml:space="preserve">porque no
</t>
  </si>
  <si>
    <t xml:space="preserve">Si, la verdad es que el autor expresa muy bien esta moraleja.
</t>
  </si>
  <si>
    <t>_nestor_el_castor__los_dientes_del_sultan__los_lobos__triple_filtro__la_fabula_del_lapiz_</t>
  </si>
  <si>
    <t xml:space="preserve">Creo que no trata de amor, pero por el resto si.
</t>
  </si>
  <si>
    <t>_el_tren_de_la_vida__el_capitan_y_el_grumete__bordados_de_la_vida__un_payaso_muy_inquieto__una_sonrisa_</t>
  </si>
  <si>
    <t xml:space="preserve">Si, sin duda.
</t>
  </si>
  <si>
    <t xml:space="preserve">Puede ser que este cuento contenga algo de la emoción ‘estrés’ y quizás ligeramente algo de acoso, pero muy leve.
</t>
  </si>
  <si>
    <t>_el_acoso_a_marita_cuento_para_hablar_sobre_el_bullying_con_los_ninyos__triple_filtro__la_ofensa__suenyo__paz_en_medio_de_las_dificultades_</t>
  </si>
  <si>
    <t xml:space="preserve">Si, no está mal.
</t>
  </si>
  <si>
    <t xml:space="preserve">Si he llegado
</t>
  </si>
  <si>
    <t>_las_siete_tinajas_de_oro__cuando_el_viento_sopla__te_compro_1_hora__sacudete__dr_alexander_fleming_</t>
  </si>
  <si>
    <t xml:space="preserve">si ha tenido éxito 
</t>
  </si>
  <si>
    <t>_la_fabula_del_helecho_y_el_bambu__sacudete__asamblea_en_la_carpinteria__el_valor_de_un_billete_de_100__reflejo_de_tus_actos_</t>
  </si>
  <si>
    <t xml:space="preserve">Me ha gustado
</t>
  </si>
  <si>
    <t>_nestor_el_castor__las_siete_tinajas_de_oro__la_fabula_del_lapiz__paz_en_medio_de_las_dificultades__semillas_</t>
  </si>
  <si>
    <t xml:space="preserve">La enseñanza que se extrae de este cuento es que sin esfuerzo, no hay recompensa.
</t>
  </si>
  <si>
    <t>_el_capitan_y_el_grumete__nestor_el_castor__estrellas_de_mar_en_la_playa__las_dos_ranas__la_oruga_</t>
  </si>
  <si>
    <t xml:space="preserve">Haciendo como el protagonista, trabajar y luego tener la tranquilidad del trabajo hecho.
</t>
  </si>
  <si>
    <t>_deja_la_cuchara__destino_o_libre_albedrio__reflejo_de_tus_actos__los_dientes_del_sultan__el_arbol_confundido_</t>
  </si>
  <si>
    <t xml:space="preserve">Que las personas más cercanas a mi que trabajan, luego obtienen recompensa.
</t>
  </si>
  <si>
    <t>_el_capitan_y_el_grumete__el_arbol_de_manzanas__las_dos_vasijas_de_agua__triple_filtro__dr_alexander_fleming_</t>
  </si>
  <si>
    <t xml:space="preserve">Estoy tranquilo, y alegre, y estoy satisfecho con la vida que tengo, pero en el fondo soy algo tímido.
</t>
  </si>
  <si>
    <t>_alegria__agrado__entusiasmo__compasion__tension_</t>
  </si>
  <si>
    <t xml:space="preserve">9
</t>
  </si>
  <si>
    <t>_valentia__alegria__miedo_</t>
  </si>
  <si>
    <t xml:space="preserve">Puede ser
</t>
  </si>
  <si>
    <t>_apatia__deseo__fobia__fortaleza__arrogancia_</t>
  </si>
  <si>
    <t xml:space="preserve">Soy feliz y estoy satisfecho con mi vida
</t>
  </si>
  <si>
    <t>_alegria__tension__deseo__agrado__placer_</t>
  </si>
  <si>
    <t xml:space="preserve">Pues que la felicidad es necesaria para hacer otras cosas bien
</t>
  </si>
  <si>
    <t>_tristeza__placer__agrado__satisfaccion__amor_</t>
  </si>
  <si>
    <t xml:space="preserve">Soy feliz
</t>
  </si>
  <si>
    <t xml:space="preserve">Estoy contento
</t>
  </si>
  <si>
    <t>_alegria__agrado__entusiasmo__satisfaccion_</t>
  </si>
  <si>
    <t xml:space="preserve">Y me satisface ver los resultados del trabajo
</t>
  </si>
  <si>
    <t>_frustracion__ira__tension__alegria__duda_</t>
  </si>
  <si>
    <t xml:space="preserve">Estoy feliz por que vivo bien
</t>
  </si>
  <si>
    <t xml:space="preserve">Yo soy feliz 
</t>
  </si>
  <si>
    <t xml:space="preserve">Me gusta ser feliz
</t>
  </si>
  <si>
    <t xml:space="preserve">Sí.
</t>
  </si>
  <si>
    <t xml:space="preserve">Estoy de acuerdo pero añadiría cosas a la moraleja, se queda corta.
</t>
  </si>
  <si>
    <t>_nestor_el_castor__almuerzo_con_dios__asamblea_en_la_carpinteria__destino_o_libre_albedrio__el_arbol_de_manzanas_</t>
  </si>
  <si>
    <t xml:space="preserve">Sí, la mujer claramente tiene miedo y tristeza ya que un aborto obligado no es nada bonito ni justo.
</t>
  </si>
  <si>
    <t>_el_aborto_un_cuento_de_horror__un_payaso_muy_inquieto__necesito_un_abrazo__el_capitan_y_el_grumete__pedro_y_el_hilo_magico_</t>
  </si>
  <si>
    <t xml:space="preserve">Si 
</t>
  </si>
  <si>
    <t xml:space="preserve">Dolor, miedo, tristeza, puede que depresión porque perder un/a hijo/a involuntariamente es horrible.
</t>
  </si>
  <si>
    <t>_el_aborto_un_cuento_de_horror__dr_alexander_fleming__un_payaso_muy_inquieto__almuerzo_con_dios__pedro_y_el_hilo_magico_</t>
  </si>
  <si>
    <t xml:space="preserve">Pues hoy me he levantado mejor que muchos días y de momento nada está siendo tan duro. Si fuera así siempre estaría mucho mejor. 
</t>
  </si>
  <si>
    <t>_tristeza__frustracion__satisfaccion__agrado__arrogancia_</t>
  </si>
  <si>
    <t xml:space="preserve">Estoy bien, bastante mejor de lo que estoy acostumbrado a estar
</t>
  </si>
  <si>
    <t>_frustracion__satisfaccion_</t>
  </si>
  <si>
    <t xml:space="preserve">Que no todo el mundo no le da importancia al poder de un abrazo
</t>
  </si>
  <si>
    <t>_carlota_y_su_mochila__almuerzo_con_dios__necesito_un_abrazo__te_compro_1_hora__la_ultima_casa_del_carpintero_</t>
  </si>
  <si>
    <t xml:space="preserve">Fortaleza
</t>
  </si>
  <si>
    <t>_sacudete__el_ingenio_de_una_hormiga__cuando_el_viento_sopla__los_ingredientes_del_bizcocho__la_oruga_</t>
  </si>
  <si>
    <t xml:space="preserve">Trabajo
</t>
  </si>
  <si>
    <t>_un_payaso_muy_inquieto__el_acoso_a_marita_cuento_para_hablar_sobre_el_bullying_con_los_ninyos__el_arbol_confundido__carlota_y_su_mochila__la_fabula_del_helecho_y_el_bambu_</t>
  </si>
  <si>
    <t xml:space="preserve">Seguramente por que siempre tienes que ayudar a alguien
</t>
  </si>
  <si>
    <t>_el_valor_de_un_billete_de_100__el_aborto_un_cuento_de_horror__el_ingenio_de_una_hormiga__el_tren_de_la_vida__el_arbol_de_los_problemas_</t>
  </si>
  <si>
    <t xml:space="preserve">no tengo ninguna objeción 
</t>
  </si>
  <si>
    <t xml:space="preserve">afornta una temática de fortaleza y de trabajo además también de envejecimiento
</t>
  </si>
  <si>
    <t>_entrevista_a_dios__la_oruga__el_ingenio_de_una_hormiga__sacudete__los_ingredientes_del_bizcocho_</t>
  </si>
  <si>
    <t xml:space="preserve">Siento que juegan con migo
</t>
  </si>
  <si>
    <t>_frustracion__ira__diversion__malestar_</t>
  </si>
  <si>
    <t xml:space="preserve">No estas equivocado
</t>
  </si>
  <si>
    <t>_ira__frustracion_</t>
  </si>
  <si>
    <t xml:space="preserve">no me lo parece lo que me parece es que depende de las acciones que hagan los demás o tú mismo te sentirás más o menos enfadado
</t>
  </si>
  <si>
    <t>_malestar__ira__duda__amor__satisfaccion_</t>
  </si>
  <si>
    <t xml:space="preserve">No lo creo mas que enfadado me siento engañado
</t>
  </si>
  <si>
    <t>_frustracion__malestar__ira__arrogancia__odio_</t>
  </si>
  <si>
    <t xml:space="preserve">Me siento engañado por que las personas me hacen sentir de una manera de la que se arrepienten
</t>
  </si>
  <si>
    <t>_frustracion__agrado__compasion__tension__miedo_</t>
  </si>
  <si>
    <t xml:space="preserve">No me siento feliz si no triste 4
</t>
  </si>
  <si>
    <t>_alegria__frustracion__tristeza__agotamiento__valentia_</t>
  </si>
  <si>
    <t xml:space="preserve">Yo la expresaría de esta forma: da igual como seas si eres diferente por fuera o por dentro siempre habra un lado feliz de ti 
</t>
  </si>
  <si>
    <t>_un_payaso_muy_inquieto__la_ultima_casa_del_carpintero__el_acoso_a_marita_cuento_para_hablar_sobre_el_bullying_con_los_ninyos__calidad_emocional__el_capitan_y_el_grumete_</t>
  </si>
  <si>
    <t xml:space="preserve">Valentía 
</t>
  </si>
  <si>
    <t>_las_siete_tinajas_de_oro__las_dos_vasijas_de_agua__triple_filtro__destino_o_libre_albedrio__el_acoso_a_marita_cuento_para_hablar_sobre_el_bullying_con_los_ninyos_</t>
  </si>
  <si>
    <t xml:space="preserve">Ansiedad
</t>
  </si>
  <si>
    <t>_deja_la_cuchara__paz_en_medio_de_las_dificultades__el_capitan_y_el_grumete__entrevista_a_dios_</t>
  </si>
  <si>
    <t xml:space="preserve">No me encuentro muy feliz, me han entristecido y estoy agobiado por los exámenes, quiero a alguien 
</t>
  </si>
  <si>
    <t>_alegria__frustracion_</t>
  </si>
  <si>
    <t xml:space="preserve">No estas en lo cierto
</t>
  </si>
  <si>
    <t>_certeza_</t>
  </si>
  <si>
    <t xml:space="preserve">Vale
</t>
  </si>
  <si>
    <t>_arrogancia_</t>
  </si>
  <si>
    <t xml:space="preserve">Yo pondría como ejemplo lo de la cuchara no otro que no tiene sentido con el cuento
</t>
  </si>
  <si>
    <t>_deja_la_cuchara__el_valor_de_un_billete_de_100__la_ultima_casa_del_carpintero__calidad_emocional__la_ofensa_</t>
  </si>
  <si>
    <t xml:space="preserve">Yo creo que también serviría el sentimiento de duda
</t>
  </si>
  <si>
    <t>_bordados_de_la_vida__un_payaso_muy_inquieto__una_sonrisa__arreglar_al_mundo__el_amor_y_el_tiempo_</t>
  </si>
  <si>
    <t xml:space="preserve">Si por que el hombre está estresado ya que no consigue concentrarse
</t>
  </si>
  <si>
    <t>_entrevista_a_dios__la_ofensa__deja_la_cuchara__paz_en_medio_de_las_dificultades__el_aborto_un_cuento_de_horror_</t>
  </si>
  <si>
    <t xml:space="preserve">Hubiese hecho lo mismo
</t>
  </si>
  <si>
    <t>_el_arbol_confundido__dr_alexander_fleming__los_dientes_del_sultan__reflejo_de_tus_actos__la_oruga_</t>
  </si>
  <si>
    <t xml:space="preserve">Si mi hermana por que siempre está estresada con los examenes
</t>
  </si>
  <si>
    <t>_construir_el_puente__carlota_y_su_mochila__el_tren_de_la_vida__el_aborto_un_cuento_de_horror__deja_la_cuchara_</t>
  </si>
  <si>
    <t xml:space="preserve">Si por que mi padre siempre me da consejos 
</t>
  </si>
  <si>
    <t>_el_tren_de_la_vida__dr_alexander_fleming__arreglar_al_mundo__te_compro_1_hora__el_acoso_a_marita_cuento_para_hablar_sobre_el_bullying_con_los_ninyos_</t>
  </si>
  <si>
    <t xml:space="preserve">Si por que un día  estuve estresado por que me había pasado algo muy importante y mi padre me dio un consejo para ayudarme
</t>
  </si>
  <si>
    <t>_arreglar_al_mundo__carlota_y_su_mochila__un_payaso_muy_inquieto__te_compro_1_hora__el_tren_de_la_vida_</t>
  </si>
  <si>
    <t xml:space="preserve">Muy bien
</t>
  </si>
  <si>
    <t xml:space="preserve">Hoy me he despertado muy triste por que el otro día el Barça perdió con el madrid
</t>
  </si>
  <si>
    <t>_tristeza__frustracion__ira__diversion__arrogancia_</t>
  </si>
  <si>
    <t xml:space="preserve">Hoy me he puesto triste
</t>
  </si>
  <si>
    <t xml:space="preserve">No te equivocaste
</t>
  </si>
  <si>
    <t xml:space="preserve">Hoy en un juego me han atacado y me han quitado mucho dinero
</t>
  </si>
  <si>
    <t>_ira__fortaleza__frustracion_</t>
  </si>
  <si>
    <t xml:space="preserve">Y encima se me ha apagado el movil
</t>
  </si>
  <si>
    <t>_tristeza_</t>
  </si>
  <si>
    <t xml:space="preserve">Un poco mi padre se ha vuelto muy pesado de lo normal y encima se ha sumado mi madre
</t>
  </si>
  <si>
    <t>_tristeza__miedo__amor__alegria__frustracion_</t>
  </si>
  <si>
    <t xml:space="preserve">Pero lo bueno es que he vuelto al colegio y voy a jugar con mis amigos al futbol
</t>
  </si>
  <si>
    <t>_alegria__frustracion__tristeza__diversion__ira_</t>
  </si>
  <si>
    <t xml:space="preserve">Lo peor es que la última conversación con mi padre sea que le grite y él se muera
</t>
  </si>
  <si>
    <t>_ira__arrogancia__diversion__amor__frustracion_</t>
  </si>
  <si>
    <t xml:space="preserve">Propón cuento
</t>
  </si>
  <si>
    <t xml:space="preserve">Propone un cuento
</t>
  </si>
  <si>
    <t xml:space="preserve">Estoy triste
</t>
  </si>
  <si>
    <t xml:space="preserve">Esta noche no he dormido
</t>
  </si>
  <si>
    <t xml:space="preserve">No por que no he desayunado
</t>
  </si>
  <si>
    <t xml:space="preserve">Me gusta el futbol
</t>
  </si>
  <si>
    <t>_agrado__placer_</t>
  </si>
  <si>
    <t xml:space="preserve">tom Holland es buenisimo
</t>
  </si>
  <si>
    <t>_frustracion_</t>
  </si>
  <si>
    <t xml:space="preserve">Pero Messi es mejor
</t>
  </si>
  <si>
    <t xml:space="preserve">Barcelona recomienda libro
</t>
  </si>
  <si>
    <t>_placer__calma_</t>
  </si>
  <si>
    <t xml:space="preserve">Que
</t>
  </si>
  <si>
    <t xml:space="preserve">Contesta
</t>
  </si>
  <si>
    <t xml:space="preserve">Hoy estoy cansado
</t>
  </si>
  <si>
    <t>_agotamiento__aburrimiento_</t>
  </si>
  <si>
    <t xml:space="preserve">Pero ayer estaba contento 
</t>
  </si>
  <si>
    <t>_alegria__agrado_</t>
  </si>
  <si>
    <t xml:space="preserve">Tu como estas
</t>
  </si>
  <si>
    <t xml:space="preserve">Como te encuentras 
</t>
  </si>
  <si>
    <t>_tristeza__placer_</t>
  </si>
  <si>
    <t xml:space="preserve">Estoy bien 
</t>
  </si>
  <si>
    <t>_ira__certeza_</t>
  </si>
  <si>
    <t xml:space="preserve">Como puedo no estar cansado 
</t>
  </si>
  <si>
    <t>_deseo__alegria_</t>
  </si>
  <si>
    <t xml:space="preserve">Como un 
</t>
  </si>
  <si>
    <t xml:space="preserve">Si de educación 
</t>
  </si>
  <si>
    <t>_los_lobos__te_compro_1_hora__semillas__la_ofensa__el_arbol_de_manzanas_</t>
  </si>
  <si>
    <t xml:space="preserve">Pues por la mañana antes que me fui al cole, había un perro que era muy fino. Se cruzó la auto villa y un coche le atropelló. 
</t>
  </si>
  <si>
    <t>_alegria__ira_</t>
  </si>
  <si>
    <t xml:space="preserve">Hoy estoy muy enfadada con una persona 
</t>
  </si>
  <si>
    <t>_ira__malestar_</t>
  </si>
  <si>
    <t xml:space="preserve">cuentos sobre estrés
</t>
  </si>
  <si>
    <t>_tristeza__frustracion_</t>
  </si>
  <si>
    <t xml:space="preserve">Para mi lo ha descrito bastante bien y me ha impresionado
</t>
  </si>
  <si>
    <t>_leyenda_china_</t>
  </si>
  <si>
    <t xml:space="preserve">Yo pienso que solo trata sobre la calma
</t>
  </si>
  <si>
    <t>_paz_en_medio_de_las_dificultades__deja_la_cuchara__el_tren_de_la_vida__asamblea_en_la_carpinteria__el_arbol_de_manzanas_</t>
  </si>
  <si>
    <t xml:space="preserve">No pienso que esté relacionado con ninguno
</t>
  </si>
  <si>
    <t xml:space="preserve">De lo que realmente era La Paz, porque yo pensaba que era estar en silencio y sin molestias
</t>
  </si>
  <si>
    <t>_el_aborto_un_cuento_de_horror__necesito_un_abrazo__almuerzo_con_dios__el_tren_de_la_vida__el_arbol_de_los_problemas_</t>
  </si>
  <si>
    <t xml:space="preserve">A veces
</t>
  </si>
  <si>
    <t>_dr_alexander_fleming__carlota_y_su_mochila__el_acoso_a_marita_cuento_para_hablar_sobre_el_bullying_con_los_ninyos__el_capitan_y_el_grumete__el_arbol_de_los_problemas_</t>
  </si>
  <si>
    <t xml:space="preserve">Un poco
</t>
  </si>
  <si>
    <t xml:space="preserve">No lo sé
</t>
  </si>
  <si>
    <t>_pedro_y_el_hilo_magico__el_capitan_y_el_grumete__la_oruga__el_arbol_de_los_problemas__necesito_un_abrazo_</t>
  </si>
  <si>
    <t xml:space="preserve">Tengo bastantes problemas familiares 
</t>
  </si>
  <si>
    <t>_ira__amor__duda__tristeza__arrogancia_</t>
  </si>
  <si>
    <t xml:space="preserve">Vamos
</t>
  </si>
  <si>
    <t xml:space="preserve">Me siento bien hoy
</t>
  </si>
  <si>
    <t xml:space="preserve">Lo veo bastante cierto 
</t>
  </si>
  <si>
    <t xml:space="preserve">Estoy humillado
</t>
  </si>
  <si>
    <t>_humillacion_</t>
  </si>
  <si>
    <t xml:space="preserve">En qué mis compañeros están más espabilados que yo
</t>
  </si>
  <si>
    <t xml:space="preserve">Nada más 
</t>
  </si>
  <si>
    <t xml:space="preserve">No tengo nada más 
</t>
  </si>
  <si>
    <t xml:space="preserve">No lo se
</t>
  </si>
  <si>
    <t xml:space="preserve">Humillación 
</t>
  </si>
  <si>
    <t>_humillacion__arrogancia_</t>
  </si>
  <si>
    <t xml:space="preserve">No hace falta dinero para estar con alguien
</t>
  </si>
  <si>
    <t xml:space="preserve">Solo trata de seseo y amor
</t>
  </si>
  <si>
    <t>_el_tren_de_la_vida__dr_alexander_fleming__el_amor_y_el_tiempo__entrevista_a_dios__un_payaso_muy_inquieto_</t>
  </si>
  <si>
    <t xml:space="preserve">El que me cae mejor es el niño y el que peor es el padre
</t>
  </si>
  <si>
    <t>_carlota_y_su_mochila__arreglar_al_mundo__el_arbol_de_manzanas__semillas__dr_alexander_fleming_</t>
  </si>
  <si>
    <t xml:space="preserve">Que el dinero no es todo
</t>
  </si>
  <si>
    <t>_dinero__el_arbol_de_manzanas__el_valor_de_un_billete_de_100__entrevista_a_dios__te_compro_1_hora_</t>
  </si>
  <si>
    <t xml:space="preserve">Pues mejoraría no pidiendo mucho dinero a los mayores
</t>
  </si>
  <si>
    <t>_amar_lo_que_somos__destino_o_libre_albedrio_</t>
  </si>
  <si>
    <t xml:space="preserve">Que el dinero no esto todo para la vida humana
</t>
  </si>
  <si>
    <t>_la_fabula_del_helecho_y_el_bambu__un_vaso_de_leche__un_payaso_muy_inquieto__el_valor_de_un_billete_de_100__asamblea_en_la_carpinteria_</t>
  </si>
  <si>
    <t xml:space="preserve">Todas
</t>
  </si>
  <si>
    <t xml:space="preserve">No lo sé 
</t>
  </si>
  <si>
    <t xml:space="preserve">Nervioso
</t>
  </si>
  <si>
    <t>_tension__dolor_</t>
  </si>
  <si>
    <t xml:space="preserve">No cambiaría nada. 
</t>
  </si>
  <si>
    <t xml:space="preserve">Un poco de depresión 
</t>
  </si>
  <si>
    <t>_almuerzo_con_dios__un_payaso_muy_inquieto_</t>
  </si>
  <si>
    <t xml:space="preserve">Si, hoy estoy más o menos bien 
</t>
  </si>
  <si>
    <t xml:space="preserve">Pues tengo algunos problemas y aveces me estreso un poco. 
</t>
  </si>
  <si>
    <t>_ira__duda__agrado__deseo__amor_</t>
  </si>
  <si>
    <t xml:space="preserve">Hoy estoy bien. Aunque un poco agobiada con los exámenes. 
</t>
  </si>
  <si>
    <t>_duda__frustracion_</t>
  </si>
  <si>
    <t xml:space="preserve">Hoy estoy un poco cansada
</t>
  </si>
  <si>
    <t xml:space="preserve">Estoy bien, pero un poco cansada y agobiada por el cole. 
</t>
  </si>
  <si>
    <t>_frustracion__agotamiento_</t>
  </si>
  <si>
    <t xml:space="preserve">Un poco si 
</t>
  </si>
  <si>
    <t xml:space="preserve">Nose
</t>
  </si>
  <si>
    <t xml:space="preserve">Estoy de acuerdo con la moraleja
</t>
  </si>
  <si>
    <t>_nestor_el_castor_</t>
  </si>
  <si>
    <t xml:space="preserve">lo mismo
</t>
  </si>
  <si>
    <t>_carlota_y_su_mochila__el_acoso_a_marita_cuento_para_hablar_sobre_el_bullying_con_los_ninyos__pedro_y_el_hilo_magico__el_capitan_y_el_grumete__un_payaso_muy_inquieto_</t>
  </si>
  <si>
    <t xml:space="preserve">Alguna vez he meditado con mis amigos para calmar el estrés 
</t>
  </si>
  <si>
    <t>_deja_la_cuchara__paz_en_medio_de_las_dificultades__la_ofensa__entrevista_a_dios__el_capitan_y_el_grumete_</t>
  </si>
  <si>
    <t xml:space="preserve">Que meditar es bueno para calmar muchas emociones y sentimientos 
</t>
  </si>
  <si>
    <t>_deja_la_cuchara__paz_en_medio_de_las_dificultades__la_ofensa__un_payaso_muy_inquieto__el_amor_y_el_tiempo_</t>
  </si>
  <si>
    <t xml:space="preserve">Que todos estaríamos más relajados 
</t>
  </si>
  <si>
    <t>_bordados_de_la_vida_</t>
  </si>
  <si>
    <t xml:space="preserve">Un especialista o maestro
</t>
  </si>
  <si>
    <t>_un_vaso_de_leche__deja_la_cuchara__dinero__una_taza_de_te__semillas_</t>
  </si>
  <si>
    <t xml:space="preserve">Para ayudar a otros 
</t>
  </si>
  <si>
    <t>_las_mejores_semillas__el_amor_y_el_tiempo__el_alacran__un_payaso_muy_inquieto__sacudete_</t>
  </si>
  <si>
    <t xml:space="preserve">Todos me caen bien 
</t>
  </si>
  <si>
    <t>_dr_alexander_fleming__un_payaso_muy_inquieto__paz_en_medio_de_las_dificultades__el_alacran__construir_el_puente_</t>
  </si>
  <si>
    <t xml:space="preserve">Calma
</t>
  </si>
  <si>
    <t>_deja_la_cuchara__paz_en_medio_de_las_dificultades_</t>
  </si>
  <si>
    <t xml:space="preserve">Tengo hambre
</t>
  </si>
  <si>
    <t>_placer__agrado__ira__amor__humillacion_</t>
  </si>
  <si>
    <t xml:space="preserve">Me ha parecido muy interesante y al mismo tiempo unos cuentos que te pueden cambiar la forma de pensar y ver la vida, GRACIAS ☺️ 
</t>
  </si>
  <si>
    <t>_ira__aburrimiento_</t>
  </si>
  <si>
    <t xml:space="preserve">No siento ira ahora mismo 
</t>
  </si>
  <si>
    <t xml:space="preserve">Divertido 
</t>
  </si>
  <si>
    <t xml:space="preserve">Yo creo que si
</t>
  </si>
  <si>
    <t>_frustracion__duda_</t>
  </si>
  <si>
    <t xml:space="preserve">Tienes razón 
</t>
  </si>
  <si>
    <t>_satisfaccion__fortaleza_</t>
  </si>
  <si>
    <t xml:space="preserve">Soy una persona positiva
</t>
  </si>
  <si>
    <t>_entusiasmo__compasion_</t>
  </si>
  <si>
    <t xml:space="preserve">Me recomiendas frases de Bruce Lee
</t>
  </si>
  <si>
    <t xml:space="preserve">Frases muerte? 
</t>
  </si>
  <si>
    <t>_tristeza__fobia_</t>
  </si>
  <si>
    <t xml:space="preserve">No tengo ninguna tristeza que me ronde la cabeza me considero una persona alegre 
</t>
  </si>
  <si>
    <t>_entusiasmo__humillacion_</t>
  </si>
  <si>
    <t xml:space="preserve">8 de feliz
</t>
  </si>
  <si>
    <t>_tristeza__compasion_</t>
  </si>
  <si>
    <t xml:space="preserve">Mi estado emocional sería alegria en este momento 
</t>
  </si>
  <si>
    <t>_entusiasmo__tristeza_</t>
  </si>
  <si>
    <t xml:space="preserve">La más importante 
</t>
  </si>
  <si>
    <t>_frustracion__miedo_</t>
  </si>
  <si>
    <t xml:space="preserve">Preguntas para analizar
</t>
  </si>
  <si>
    <t>_tension_</t>
  </si>
  <si>
    <t xml:space="preserve">Tristeza
</t>
  </si>
  <si>
    <t>_el_amor_y_el_tiempo__una_sonrisa__el_tren_de_la_vida__la_fabula_del_helecho_y_el_bambu__un_payaso_muy_inquieto_</t>
  </si>
  <si>
    <t xml:space="preserve">Depresión 
</t>
  </si>
  <si>
    <t xml:space="preserve">A favor esta la moraleja que tiene
</t>
  </si>
  <si>
    <t>_nestor_el_castor__la_ultima_casa_del_carpintero__carlota_y_su_mochila__el_valor_de_un_billete_de_100__reflejo_de_tus_actos_</t>
  </si>
  <si>
    <t xml:space="preserve">Si, el cuadro representaba la calma y el segundo la tensión y la ira.
</t>
  </si>
  <si>
    <t>_paz_en_medio_de_las_dificultades__deja_la_cuchara__necesito_un_abrazo__la_ofensa__los_dientes_del_sultan_</t>
  </si>
  <si>
    <t xml:space="preserve">Trata solo de esos temas.
</t>
  </si>
  <si>
    <t>_el_capitan_y_el_grumete__destino_o_libre_albedrio__la_oruga__asamblea_en_la_carpinteria__el_aborto_un_cuento_de_horror_</t>
  </si>
  <si>
    <t xml:space="preserve">Estoy cansada
</t>
  </si>
  <si>
    <t xml:space="preserve">Antes de intentar arreglar algo hay que ver por qué se ha roto, porque si lo arreglas mal se volverá a romper, pero sino arreglas el verdadero problema, también se romperá.
</t>
  </si>
  <si>
    <t>_arreglar_al_mundo__asamblea_en_la_carpinteria__nestor_el_castor__calidad_emocional__el_valor_de_un_billete_de_100_</t>
  </si>
  <si>
    <t xml:space="preserve">Sí, estoy de acuerdo con que los temas psicológicos mencionados son el tema del libro. Mas añadiría el “estrés/ansiedad”, sufrida por el padre al no encontrar la manera de arreglar el mundo.
</t>
  </si>
  <si>
    <t>_el_capitan_y_el_grumete__destino_o_libre_albedrio__entrevista_a_dios__carlota_y_su_mochila__deja_la_cuchara_</t>
  </si>
  <si>
    <t xml:space="preserve">Bien, aunque un poco agobiada porque se me ha olvidado unos deberes y porque no he estudiado para varios exámenes.
</t>
  </si>
  <si>
    <t>_frustracion__humillacion__fortaleza__diversion__calma_</t>
  </si>
  <si>
    <t xml:space="preserve">Que el amor es lo más importante y lo que la gente suele necesitar más.
</t>
  </si>
  <si>
    <t>_entrevista_a_dios__un_payaso_muy_inquieto__necesito_un_abrazo__una_sonrisa__te_compro_1_hora_</t>
  </si>
  <si>
    <t xml:space="preserve">Yo diría que amor 
</t>
  </si>
  <si>
    <t>_un_payaso_muy_inquieto__te_compro_1_hora__un_vaso_de_leche__dr_alexander_fleming__los_ingredientes_del_bizcocho_</t>
  </si>
  <si>
    <t xml:space="preserve">Creo que trabajo 
</t>
  </si>
  <si>
    <t>_un_payaso_muy_inquieto__carlota_y_su_mochila__la_oruga__una_sonrisa__el_acoso_a_marita_cuento_para_hablar_sobre_el_bullying_con_los_ninyos_</t>
  </si>
  <si>
    <t xml:space="preserve">Trabajo 
</t>
  </si>
  <si>
    <t xml:space="preserve">un especialista 
</t>
  </si>
  <si>
    <t xml:space="preserve">Para ayudar a otros
</t>
  </si>
  <si>
    <t xml:space="preserve">Nada 
</t>
  </si>
  <si>
    <t xml:space="preserve">No conocía nada
</t>
  </si>
  <si>
    <t xml:space="preserve">Estoy de acuerdo 
</t>
  </si>
  <si>
    <t xml:space="preserve">Enseña que hay que ser más amable con la gente 
</t>
  </si>
  <si>
    <t>_entrevista_a_dios__leyenda_china__el_capitan_y_el_grumete__una_taza_de_te__bordados_de_la_vida_</t>
  </si>
  <si>
    <t xml:space="preserve">Estoy agobiada porque creo que una amiga se está alejando de mi.
</t>
  </si>
  <si>
    <t>_frustracion__alegria__calma__malestar__tristeza_</t>
  </si>
  <si>
    <t xml:space="preserve">Sigo hablando 
</t>
  </si>
  <si>
    <t xml:space="preserve">Hay un poco de frustración porque yo siempre he estado a su lado y no quiero que se aleje
</t>
  </si>
  <si>
    <t>_arrogancia__duda__ira__frustracion__deseo_</t>
  </si>
  <si>
    <t xml:space="preserve">No hay nada más que contar
</t>
  </si>
  <si>
    <t xml:space="preserve">Mal
</t>
  </si>
  <si>
    <t>_aburrimiento__dolor_</t>
  </si>
  <si>
    <t xml:space="preserve">Estoy bien
</t>
  </si>
  <si>
    <t xml:space="preserve">Opino que es cierto
</t>
  </si>
  <si>
    <t xml:space="preserve">Paz significa que tú estés bien contigo mismo sin “importar” como esté el exterior.
</t>
  </si>
  <si>
    <t>_la_fabula_del_lapiz__un_payaso_muy_inquieto__paz_en_medio_de_las_dificultades__las_cuatro_velas__los_lobos_</t>
  </si>
  <si>
    <t xml:space="preserve">Yo opino que este cuento trata de calma e igual incluye un poco de tensión.
</t>
  </si>
  <si>
    <t>_paz_en_medio_de_las_dificultades__deja_la_cuchara__la_ofensa__el_capitan_y_el_grumete__entrevista_a_dios_</t>
  </si>
  <si>
    <t xml:space="preserve">trabajo
</t>
  </si>
  <si>
    <t xml:space="preserve">Al final cuando acaba escogiendo el segundo cuadro.
</t>
  </si>
  <si>
    <t>_paz_en_medio_de_las_dificultades__necesito_un_abrazo__pedro_y_el_hilo_magico__la_fabula_del_lapiz__amar_lo_que_somos_</t>
  </si>
  <si>
    <t xml:space="preserve">Estoy aburrida
</t>
  </si>
  <si>
    <t>_aburrimiento_</t>
  </si>
  <si>
    <t xml:space="preserve">Aunque nos cueste la subida de la montaña las vistas desde la cima son geniales 
</t>
  </si>
  <si>
    <t>_un_payaso_muy_inquieto__paz_en_medio_de_las_dificultades__la_oruga__el_amor_y_el_tiempo__el_acoso_a_marita_cuento_para_hablar_sobre_el_bullying_con_los_ninyos_</t>
  </si>
  <si>
    <t xml:space="preserve">Frustración 
</t>
  </si>
  <si>
    <t>_amar_lo_que_somos__leyenda_china__las_cuatro_velas__el_balde_chino__el_ingenio_de_una_hormiga_</t>
  </si>
  <si>
    <t xml:space="preserve">Educación 
</t>
  </si>
  <si>
    <t xml:space="preserve">A algún compañero 
</t>
  </si>
  <si>
    <t>_el_tren_de_la_vida__triple_filtro__un_payaso_muy_inquieto__el_acoso_a_marita_cuento_para_hablar_sobre_el_bullying_con_los_ninyos_</t>
  </si>
  <si>
    <t xml:space="preserve">Por que el tema del que trata lo intentamos lograr 
</t>
  </si>
  <si>
    <t>_el_capitan_y_el_grumete__la_oruga__destino_o_libre_albedrio__el_arbol_confundido__las_dos_ranas_</t>
  </si>
  <si>
    <t xml:space="preserve">De la superación 
</t>
  </si>
  <si>
    <t xml:space="preserve">La parte cuando llega el mensajero y ayuda a sueño
</t>
  </si>
  <si>
    <t>_el_aborto_un_cuento_de_horror__suenyo__carlota_y_su_mochila__un_payaso_muy_inquieto__el_tren_de_la_vida_</t>
  </si>
  <si>
    <t xml:space="preserve">Me caen bien todo 
</t>
  </si>
  <si>
    <t xml:space="preserve">si por que algunas veces el mensajero no llega 
</t>
  </si>
  <si>
    <t>_suenyo__el_aborto_un_cuento_de_horror_</t>
  </si>
  <si>
    <t xml:space="preserve">Tengo sueño 
</t>
  </si>
  <si>
    <t>_tristeza__agotamiento__placer__agrado__ira_</t>
  </si>
  <si>
    <t xml:space="preserve">No es así estoy feliz y esto cansada
</t>
  </si>
  <si>
    <t xml:space="preserve">“Paz no significa estar en un lugar donde no hay batallas, problemas ni peleas. Paz significa estar a gusto en ese lugar, aunque haya problemas batallas, problemas o peleas, eso es La Paz”
</t>
  </si>
  <si>
    <t>_los_lobos__paz_en_medio_de_las_dificultades__el_aborto_un_cuento_de_horror__un_payaso_muy_inquieto__deja_la_cuchara_</t>
  </si>
  <si>
    <t xml:space="preserve">Placer y agrado
</t>
  </si>
  <si>
    <t xml:space="preserve">Trabajo y educación 
</t>
  </si>
  <si>
    <t>_carlota_y_su_mochila__arreglar_al_mundo__nestor_el_castor__te_compro_1_hora__bordados_de_la_vida_</t>
  </si>
  <si>
    <t xml:space="preserve">Aprender lo que es La Paz 
</t>
  </si>
  <si>
    <t>_el_aborto_un_cuento_de_horror__necesito_un_abrazo__un_payaso_muy_inquieto__el_amor_y_el_tiempo__el_tren_de_la_vida_</t>
  </si>
  <si>
    <t xml:space="preserve">Casi nunca, pero a veces sí
</t>
  </si>
  <si>
    <t>_carlota_y_su_mochila__el_acoso_a_marita_cuento_para_hablar_sobre_el_bullying_con_los_ninyos__el_capitan_y_el_grumete__el_arbol_de_los_problemas__triple_filtro_</t>
  </si>
  <si>
    <t xml:space="preserve">En que esté más tranquila
</t>
  </si>
  <si>
    <t>_deja_la_cuchara__paz_en_medio_de_las_dificultades__el_tren_de_la_vida__carlota_y_su_mochila__el_acoso_a_marita_cuento_para_hablar_sobre_el_bullying_con_los_ninyos_</t>
  </si>
  <si>
    <t xml:space="preserve">Estoy tranquila, feliz y calmada
</t>
  </si>
  <si>
    <t>_alegria__calma_</t>
  </si>
  <si>
    <t xml:space="preserve">Sí, 9
</t>
  </si>
  <si>
    <t xml:space="preserve">Estoy con agrado y diversión 
</t>
  </si>
  <si>
    <t>_agrado__placer__diversion__satisfaccion__alegria_</t>
  </si>
  <si>
    <t xml:space="preserve">Ser feliz es una de las virtudes que más aprecio, y cuando mis familiares o amigos están tristes los intento consolar
</t>
  </si>
  <si>
    <t>_alegria__tristeza__frustracion__amor__ira_</t>
  </si>
  <si>
    <t xml:space="preserve">Yo no creo que haya que darle mucha importancia a las cosas materiales, solo si es algo muy especial
</t>
  </si>
  <si>
    <t xml:space="preserve">Y el bullying no está nada bien, si yo viera a alguien hacerle bullying a otra persona lo pararia
</t>
  </si>
  <si>
    <t>_ira_</t>
  </si>
  <si>
    <t xml:space="preserve">Estoy contenta
</t>
  </si>
  <si>
    <t xml:space="preserve">que es verdad
</t>
  </si>
  <si>
    <t>_certeza__duda_</t>
  </si>
  <si>
    <t xml:space="preserve">También estoy tranquila y relajada
</t>
  </si>
  <si>
    <t>_calma__entusiasmo_</t>
  </si>
  <si>
    <t xml:space="preserve">Creo que si
</t>
  </si>
  <si>
    <t>_aburrimiento__frustracion_</t>
  </si>
  <si>
    <t xml:space="preserve">Que puede que sea verdad
</t>
  </si>
  <si>
    <t xml:space="preserve">No cambiaria nada porque me parece bien, para mí la moraleja es la misma: que La Paz no es un lugar sin problemas... si no un lugar que si estás en medio de todas esas cosas permaneces calmado.
</t>
  </si>
  <si>
    <t>_nestor_el_castor__un_payaso_muy_inquieto__las_cuatro_velas__la_fabula_del_lapiz__los_lobos_</t>
  </si>
  <si>
    <t xml:space="preserve">Sí pero además añadiría certeza
</t>
  </si>
  <si>
    <t>_almuerzo_con_dios__cuando_el_viento_sopla__triple_filtro__la_oruga__arreglar_al_mundo_</t>
  </si>
  <si>
    <t xml:space="preserve">No creo que
</t>
  </si>
  <si>
    <t xml:space="preserve">Si, porque yo me estreso mucho a veces y también habría elegido ese cuadro
</t>
  </si>
  <si>
    <t>_paz_en_medio_de_las_dificultades__necesito_un_abrazo__carlota_y_su_mochila__el_acoso_a_marita_cuento_para_hablar_sobre_el_bullying_con_los_ninyos__el_capitan_y_el_grumete_</t>
  </si>
  <si>
    <t xml:space="preserve">Qué es una buena elección y acabo de aprender algo muy importante 
</t>
  </si>
  <si>
    <t>_pedro_y_el_hilo_magico__un_payaso_muy_inquieto__necesito_un_abrazo__las_dos_ranas__entrevista_a_dios_</t>
  </si>
  <si>
    <t xml:space="preserve">un joven 
</t>
  </si>
  <si>
    <t>_un_vaso_de_leche__el_arbol_de_manzanas__te_compro_1_hora__almuerzo_con_dios__la_ofensa_</t>
  </si>
  <si>
    <t xml:space="preserve">para ayudar a otros 
</t>
  </si>
  <si>
    <t xml:space="preserve">Pues me estreso con todo 
</t>
  </si>
  <si>
    <t xml:space="preserve">Me estreso con los exámenes y cuando estoy con mis amigas 
</t>
  </si>
  <si>
    <t>_tristeza__alegria__calma__duda__miedo_</t>
  </si>
  <si>
    <t xml:space="preserve">Estoy rs
</t>
  </si>
  <si>
    <t>_miedo__alegria_</t>
  </si>
  <si>
    <t xml:space="preserve">estresada 
</t>
  </si>
  <si>
    <t xml:space="preserve">Ok, estoy tensa por el estrés de los exámenes y con mi relación social con mis amigas 
</t>
  </si>
  <si>
    <t>_tristeza__tension_</t>
  </si>
  <si>
    <t xml:space="preserve">La verdad no cambiaría nada, ya que esta muy bien redactada y explica todo muy bien, ya que es verdad que el amor es lo más barato, pero más valioso a la vez, y es verdad.
</t>
  </si>
  <si>
    <t>_los_dientes_del_sultan__los_lobos__triple_filtro__la_fabula_del_lapiz__entrevista_a_dios_</t>
  </si>
  <si>
    <t xml:space="preserve">Haber no trabajo de trabajar como en informática o así, si no de trabajar sobre la felicidad de cada uno, ya que muchas veces cuesta.
</t>
  </si>
  <si>
    <t>_carlota_y_su_mochila__una_sonrisa__las_mejores_semillas__suenyo__un_payaso_muy_inquieto_</t>
  </si>
  <si>
    <t xml:space="preserve">Hoy me siento muy bien 
</t>
  </si>
  <si>
    <t xml:space="preserve">La verdad es que no, no tengo emociones de humillación, la verdad no se porque no siento que nadie me juzgue.
</t>
  </si>
  <si>
    <t>_certeza__duda__tristeza_</t>
  </si>
  <si>
    <t xml:space="preserve">Lo que me da miedo en esta vida es quedarme solo, ya sea de parte de amigos como de familia
</t>
  </si>
  <si>
    <t>_tristeza__malestar_</t>
  </si>
  <si>
    <t xml:space="preserve">El actual no, pero algunas veces si me siento así 
</t>
  </si>
  <si>
    <t>_compasion__malestar_</t>
  </si>
  <si>
    <t xml:space="preserve">No lo sabía. Pues la verdad no se que decir
</t>
  </si>
  <si>
    <t>_certeza__tristeza_</t>
  </si>
  <si>
    <t xml:space="preserve">Ahora mismo si, pero otras veces no 
</t>
  </si>
  <si>
    <t>_malestar__tension_</t>
  </si>
  <si>
    <t xml:space="preserve">No la verdad que no
</t>
  </si>
  <si>
    <t xml:space="preserve">No todas pero casi todas 
</t>
  </si>
  <si>
    <t xml:space="preserve">Hay veces que dejamos que nuestras emociones y sentimientos nos nublen la cabeza y hagamos las cosas sin pensar.
</t>
  </si>
  <si>
    <t>_un_payaso_muy_inquieto__destino_o_libre_albedrio__carlota_y_su_mochila__la_ofensa__dr_alexander_fleming_</t>
  </si>
  <si>
    <t xml:space="preserve">estoy de acuerdo 
</t>
  </si>
  <si>
    <t xml:space="preserve">creo que el cuento es acertado con las emociones de calma y tensión.
</t>
  </si>
  <si>
    <t>_deja_la_cuchara__paz_en_medio_de_las_dificultades__la_ofensa__el_capitan_y_el_grumete__el_tren_de_la_vida_</t>
  </si>
  <si>
    <t xml:space="preserve">Tambien podría tratar sobre el estrés de la persona 
</t>
  </si>
  <si>
    <t>_el_capitan_y_el_grumete__paz_en_medio_de_las_dificultades__entrevista_a_dios__la_ofensa__deja_la_cuchara_</t>
  </si>
  <si>
    <t xml:space="preserve">Si; creo que normalmente estoy estresada y me identifico un poco con este cuento
</t>
  </si>
  <si>
    <t>_el_capitan_y_el_grumete__deja_la_cuchara__paz_en_medio_de_las_dificultades__la_ofensa__entrevista_a_dios_</t>
  </si>
  <si>
    <t xml:space="preserve">Estoy estresada
</t>
  </si>
  <si>
    <t xml:space="preserve">simplemente es a causa de los exámenes y el estudio
</t>
  </si>
  <si>
    <t>_duda__miedo__tristeza__dolor__tension_</t>
  </si>
  <si>
    <t xml:space="preserve">bueno, me siento estresada y cansada
</t>
  </si>
  <si>
    <t>_agotamiento__tension_</t>
  </si>
  <si>
    <t xml:space="preserve">creo que me identifico con esta emoción.
</t>
  </si>
  <si>
    <t>_frustracion__aburrimiento_</t>
  </si>
  <si>
    <t xml:space="preserve">miedo
</t>
  </si>
  <si>
    <t>_frustracion__tension_</t>
  </si>
  <si>
    <t xml:space="preserve">Si y no
</t>
  </si>
  <si>
    <t xml:space="preserve">A mi me cae mejor la hija de el monikers y no me gusta, Rumpelstiltskin
</t>
  </si>
  <si>
    <t>_el_aborto_un_cuento_de_horror__pedro_y_el_hilo_magico__dr_alexander_fleming__arreglar_al_mundo__entrevista_a_dios_</t>
  </si>
  <si>
    <t>_una_sonrisa__el_valor_de_un_billete_de_100_</t>
  </si>
  <si>
    <t xml:space="preserve">No he tenido
</t>
  </si>
  <si>
    <t xml:space="preserve">Enseña que no tomes el camino fácil porque no estes en el futuro porque cuando llegue des momento te arrepintieras 
</t>
  </si>
  <si>
    <t>_una_taza_de_te__semillas__un_vaso_de_leche_</t>
  </si>
  <si>
    <t xml:space="preserve">Estoy mal
</t>
  </si>
  <si>
    <t xml:space="preserve">Hoy me he sentido feliz
</t>
  </si>
  <si>
    <t xml:space="preserve">Pues que me he reído mucho con mis amigos
</t>
  </si>
  <si>
    <t xml:space="preserve">Me Han reír mis amigas 
</t>
  </si>
  <si>
    <t>_alegria__compasion_</t>
  </si>
  <si>
    <t xml:space="preserve">Felicidad
</t>
  </si>
  <si>
    <t>_tristeza__amor_</t>
  </si>
  <si>
    <t xml:space="preserve">Que me lo he pasado bien con mis amigos/as
</t>
  </si>
  <si>
    <t xml:space="preserve">Supongo que se refiere a que persigas tus sueños
</t>
  </si>
  <si>
    <t>_pedro_y_el_hilo_magico__el_aborto_un_cuento_de_horror__el_tren_de_la_vida__carlota_y_su_mochila__un_payaso_muy_inquieto_</t>
  </si>
  <si>
    <t xml:space="preserve">Si ya que logra perseguir sus sueños aunque los demás se lo intenten impedir y lo hace con mucha alegría ya que es lo que él soñaba 
</t>
  </si>
  <si>
    <t>_la_oruga__el_tren_de_la_vida__pedro_y_el_hilo_magico__los_dientes_del_sultan__carlota_y_su_mochila_</t>
  </si>
  <si>
    <t xml:space="preserve">Si porque se empeña en trabajar por sus sueños
</t>
  </si>
  <si>
    <t>_suenyo__la_oruga__carlota_y_su_mochila__un_payaso_muy_inquieto__los_dientes_del_sultan_</t>
  </si>
  <si>
    <t xml:space="preserve">Las personas que persiguen su sueño
</t>
  </si>
  <si>
    <t>_la_oruga__carlota_y_su_mochila__el_tren_de_la_vida__pedro_y_el_hilo_magico__el_aborto_un_cuento_de_horror_</t>
  </si>
  <si>
    <t xml:space="preserve">Si se lo recomiendo a otra persona
</t>
  </si>
  <si>
    <t>_el_capitan_y_el_grumete__la_oruga__carlota_y_su_mochila__necesito_un_abrazo__los_ingredientes_del_bizcocho_</t>
  </si>
  <si>
    <t xml:space="preserve">A la gente que quiere lograr sus metas para que tengan mas motivación y trabajo
</t>
  </si>
  <si>
    <t>_suenyo__entrevista_a_dios__leyenda_china__el_valor_de_un_billete_de_100__reflejo_de_tus_actos_</t>
  </si>
  <si>
    <t xml:space="preserve">Por que te da motivación para perseguir tus sueños 
</t>
  </si>
  <si>
    <t>_pedro_y_el_hilo_magico__el_tren_de_la_vida__suenyo__un_payaso_muy_inquieto__los_dientes_del_sultan_</t>
  </si>
  <si>
    <t xml:space="preserve">Pues a logrado muy bien enviar el mensaje a los lectores
</t>
  </si>
  <si>
    <t>_el_valor_de_un_billete_de_100__un_vaso_de_leche__los_ingredientes_del_bizcocho__el_arbol_confundido__las_dos_ranas_</t>
  </si>
  <si>
    <t xml:space="preserve">Hoy tengo un poco de estrés ya que se me ha olvidado hacer la redacción de francés, pero por lo demás me encuentro bastante bien, estoy bastante alegre 😃 
</t>
  </si>
  <si>
    <t>_tristeza__entusiasmo__alegria__frustracion__tension_</t>
  </si>
  <si>
    <t xml:space="preserve">Me parece bien
</t>
  </si>
  <si>
    <t>_duda__ira_</t>
  </si>
  <si>
    <t xml:space="preserve">No hace falta 
</t>
  </si>
  <si>
    <t xml:space="preserve">Me gustan la pizza
</t>
  </si>
  <si>
    <t xml:space="preserve">Lo siento no me apetece
</t>
  </si>
  <si>
    <t>_deseo__tristeza_</t>
  </si>
  <si>
    <t xml:space="preserve">Gracias 
</t>
  </si>
  <si>
    <t>_arrogancia__agrado_</t>
  </si>
  <si>
    <t xml:space="preserve">deseo y frustración 
</t>
  </si>
  <si>
    <t>_amar_lo_que_somos__el_capitan_y_el_grumete__las_siete_tinajas_de_oro__dinero__te_compro_1_hora_</t>
  </si>
  <si>
    <t xml:space="preserve">Me gusta el estudiante de Zenón
</t>
  </si>
  <si>
    <t>_deja_la_cuchara_</t>
  </si>
  <si>
    <t xml:space="preserve">Estoy cansado
</t>
  </si>
  <si>
    <t xml:space="preserve">me he despertado muy temprano 
</t>
  </si>
  <si>
    <t xml:space="preserve">Estoy cansado y tranquilo 
</t>
  </si>
  <si>
    <t>_agotamiento__calma_</t>
  </si>
  <si>
    <t xml:space="preserve">Estoy tranquilo
</t>
  </si>
  <si>
    <t xml:space="preserve">me he despertado hace poco y por eso estoy tranquilo 
</t>
  </si>
  <si>
    <t>_entusiasmo__calma_</t>
  </si>
  <si>
    <t xml:space="preserve">me he despertado temprano
</t>
  </si>
  <si>
    <t xml:space="preserve">A lo mejor
</t>
  </si>
  <si>
    <t>_pedro_y_el_hilo_magico__el_capitan_y_el_grumete__asamblea_en_la_carpinteria__carlota_y_su_mochila__triple_filtro_</t>
  </si>
  <si>
    <t xml:space="preserve">No se
</t>
  </si>
  <si>
    <t xml:space="preserve">Depende de en qué país estés 
</t>
  </si>
  <si>
    <t>_los_dientes_del_sultan__destino_o_libre_albedrio__la_fabula_del_lapiz__las_mejores_semillas__deja_la_cuchara_</t>
  </si>
  <si>
    <t xml:space="preserve">Todas por igual
</t>
  </si>
  <si>
    <t xml:space="preserve">puede
</t>
  </si>
  <si>
    <t>_asamblea_en_la_carpinteria__el_arbol_de_los_problemas__arreglar_al_mundo__las_dos_vasijas_de_agua__paz_en_medio_de_las_dificultades_</t>
  </si>
  <si>
    <t xml:space="preserve">no gracias
</t>
  </si>
  <si>
    <t>_un_vaso_de_leche__la_ofensa__las_siete_tinajas_de_oro__las_dos_vasijas_de_agua__triple_filtro_</t>
  </si>
  <si>
    <t xml:space="preserve">quien sea
</t>
  </si>
  <si>
    <t xml:space="preserve">para ayudar a otros
</t>
  </si>
  <si>
    <t xml:space="preserve">nada
</t>
  </si>
  <si>
    <t xml:space="preserve">Ninguna
</t>
  </si>
  <si>
    <t xml:space="preserve">me imagino que si
</t>
  </si>
  <si>
    <t>_el_capitan_y_el_grumete_</t>
  </si>
  <si>
    <t xml:space="preserve">El que?
</t>
  </si>
  <si>
    <t xml:space="preserve">Ninguno me cae ni bien ni mal
</t>
  </si>
  <si>
    <t xml:space="preserve">ningunos
</t>
  </si>
  <si>
    <t xml:space="preserve">Al tipo de personas que pone al principio
</t>
  </si>
  <si>
    <t>_el_valor_de_un_billete_de_100__sacudete__construir_el_puente__arreglar_al_mundo__pedro_y_el_hilo_magico_</t>
  </si>
  <si>
    <t xml:space="preserve">Yo diríamos: sin esfuerzo y sacrificio no se consigue nada
</t>
  </si>
  <si>
    <t>_nestor_el_castor__las_dos_ranas__la_ultima_casa_del_carpintero__estrellas_de_mar_en_la_playa__la_oruga_</t>
  </si>
  <si>
    <t xml:space="preserve">Si, menos en lo de diversión
</t>
  </si>
  <si>
    <t>_nestor_el_castor__una_sonrisa_</t>
  </si>
  <si>
    <t xml:space="preserve">Aburrimiento, agotamiento, apatía, compasión, humillación y tensión 
</t>
  </si>
  <si>
    <t>_pedro_y_el_hilo_magico__el_valor_de_un_billete_de_100__arreglar_al_mundo__deja_la_cuchara__paz_en_medio_de_las_dificultades_</t>
  </si>
  <si>
    <t xml:space="preserve">Yo creo que no trata de nada más
</t>
  </si>
  <si>
    <t xml:space="preserve">Yo creo que lo que el autor dice está bien
</t>
  </si>
  <si>
    <t>_arreglar_al_mundo__un_payaso_muy_inquieto__carlota_y_su_mochila__el_capitan_y_el_grumete__semillas_</t>
  </si>
  <si>
    <t xml:space="preserve">Me identifico con trabajador 
</t>
  </si>
  <si>
    <t>_carlota_y_su_mochila__entrevista_a_dios__construir_el_puente__el_valor_de_un_billete_de_100__nestor_el_castor_</t>
  </si>
  <si>
    <t xml:space="preserve">Se me ha pasado por la cabeza que sus amigos eran muy vagos y no me evoca nada
</t>
  </si>
  <si>
    <t>_destino_o_libre_albedrio__un_payaso_muy_inquieto__suenyo__el_tren_de_la_vida__el_valor_de_un_billete_de_100_</t>
  </si>
  <si>
    <t xml:space="preserve">Cuando se
</t>
  </si>
  <si>
    <t xml:space="preserve">A mis amigos
</t>
  </si>
  <si>
    <t>_la_oruga__entrevista_a_dios__el_tren_de_la_vida__suenyo__pedro_y_el_hilo_magico_</t>
  </si>
  <si>
    <t xml:space="preserve">Para que trabajen porque algunos son muy vagos
</t>
  </si>
  <si>
    <t>_carlota_y_su_mochila__necesito_un_abrazo__el_arbol_confundido__entrevista_a_dios__el_valor_de_un_billete_de_100_</t>
  </si>
  <si>
    <t xml:space="preserve">Estoy muy bien
</t>
  </si>
  <si>
    <t xml:space="preserve">Tengo debilidad
</t>
  </si>
  <si>
    <t>_ira__fortaleza__frustracion__agrado__agotamiento_</t>
  </si>
  <si>
    <t xml:space="preserve">El esfuerzo, y si necesitamos más fuerza y vigor para afrontar el dia
</t>
  </si>
  <si>
    <t>_fortaleza__frustracion__entusiasmo__alegria__agotamiento_</t>
  </si>
  <si>
    <t xml:space="preserve">Si, y si me gustan
</t>
  </si>
  <si>
    <t>_agrado__placer__miedo__frustracion_</t>
  </si>
  <si>
    <t xml:space="preserve">10 y si
</t>
  </si>
  <si>
    <t>_alegria__diversion__ira_</t>
  </si>
  <si>
    <t xml:space="preserve">La importancia maxima
</t>
  </si>
  <si>
    <t>_miedo__calma__valentia__fobia__arrogancia_</t>
  </si>
  <si>
    <t xml:space="preserve">No, y si etoy
</t>
  </si>
  <si>
    <t xml:space="preserve">Estoy genial
</t>
  </si>
  <si>
    <t xml:space="preserve">Simplemente eso aunque he dormido poco
</t>
  </si>
  <si>
    <t xml:space="preserve">Simplemente tengo sueño
</t>
  </si>
  <si>
    <t xml:space="preserve">De acuerdo
</t>
  </si>
  <si>
    <t xml:space="preserve">Me gustan los trenes
</t>
  </si>
  <si>
    <t xml:space="preserve">Recom Nadir cuento
</t>
  </si>
  <si>
    <t>_apatia__frustracion_</t>
  </si>
  <si>
    <t xml:space="preserve">que es absurdo
</t>
  </si>
  <si>
    <t xml:space="preserve">ayer fue un buen dia
</t>
  </si>
  <si>
    <t xml:space="preserve">porque estoy bien
</t>
  </si>
  <si>
    <t xml:space="preserve">que esta bien
</t>
  </si>
  <si>
    <t xml:space="preserve">no, porque estoy de chill
</t>
  </si>
  <si>
    <t xml:space="preserve">y porque me gustan las albóndigas 
</t>
  </si>
  <si>
    <t xml:space="preserve">no, porque hoy me he despertado de relax
</t>
  </si>
  <si>
    <t xml:space="preserve">no, porque si
</t>
  </si>
  <si>
    <t xml:space="preserve">ok
</t>
  </si>
  <si>
    <t xml:space="preserve">de acuerdo
</t>
  </si>
  <si>
    <t>_fortaleza__certeza_</t>
  </si>
  <si>
    <t xml:space="preserve">siiiiiiiiiiiiiiiii
</t>
  </si>
  <si>
    <t xml:space="preserve">nestor el castor
</t>
  </si>
  <si>
    <t xml:space="preserve">Sii
</t>
  </si>
  <si>
    <t xml:space="preserve">Yo no cambiaría nada ni añadiría nada esta muy bien no se como expresaría mi moraleja 
</t>
  </si>
  <si>
    <t xml:space="preserve">Si estoy muy de acuerdo 
</t>
  </si>
  <si>
    <t xml:space="preserve">No solo trata sobre el amor , la tristeza , del terror ( miedo ) 
</t>
  </si>
  <si>
    <t>_el_aborto_un_cuento_de_horror__el_capitan_y_el_grumete__el_amor_y_el_tiempo__el_acoso_a_marita_cuento_para_hablar_sobre_el_bullying_con_los_ninyos__un_payaso_muy_inquieto_</t>
  </si>
  <si>
    <t xml:space="preserve">No trata de nada más 
</t>
  </si>
  <si>
    <t xml:space="preserve">Ahora mismo estoy bien pero triste a la vez porque hecho de menos a una persona muy importante que vive lejos , por lo demás estoy muy bien 
</t>
  </si>
  <si>
    <t>_frustracion__tristeza__entusiasmo__diversion__tension_</t>
  </si>
  <si>
    <t xml:space="preserve">No yo estoy bien solo triste pero no estoy frustrada ni nada 
</t>
  </si>
  <si>
    <t xml:space="preserve">No no estoy frustrada sólo triste y feliz 
</t>
  </si>
  <si>
    <t>_frustracion__alegria__tristeza_</t>
  </si>
  <si>
    <t xml:space="preserve">Yo ahora estoy bn 
</t>
  </si>
  <si>
    <t xml:space="preserve">Yo estoy feliz nada ams
</t>
  </si>
  <si>
    <t xml:space="preserve">La mente es muy difícil controlarla, muchas veces no quieres pensar en algo o simplemente pensar, pero no puedes evitarlo, pero quizás si centras tu mente en otra cosa, puedes lograr evitar los pensamientos que no quieres
</t>
  </si>
  <si>
    <t>_deja_la_cuchara__la_ofensa__un_payaso_muy_inquieto__sacudete__entrevista_a_dios_</t>
  </si>
  <si>
    <t xml:space="preserve">Frustración
</t>
  </si>
  <si>
    <t xml:space="preserve">El estudiante de zen 
</t>
  </si>
  <si>
    <t xml:space="preserve">Lo mismo
</t>
  </si>
  <si>
    <t xml:space="preserve">Que aunque a veces te puede frustrar algo, debes relajarte, y pensar en otra cosa
</t>
  </si>
  <si>
    <t>_el_capitan_y_el_grumete__bordados_de_la_vida__asamblea_en_la_carpinteria__carlota_y_su_mochila__el_arbol_de_los_problemas_</t>
  </si>
  <si>
    <t xml:space="preserve">Sí, algo parecido
</t>
  </si>
  <si>
    <t>_bordados_de_la_vida__calidad_emocional__carlota_y_su_mochila__los_ingredientes_del_bizcocho__el_amor_y_el_tiempo_</t>
  </si>
  <si>
    <t xml:space="preserve">Pues estoy tranquilo, un poco incómodo 
</t>
  </si>
  <si>
    <t>_malestar__calma__entusiasmo_</t>
  </si>
  <si>
    <t xml:space="preserve">Bueno, pues la verdad es que tengo que evitar enfadarme tanto, y relajarme más
</t>
  </si>
  <si>
    <t>_malestar__ira__certeza__tristeza__duda_</t>
  </si>
  <si>
    <t xml:space="preserve">Bueno, estoy bien, está claro que enfadarse no es bueno, pero la verdad es que estoy bien
</t>
  </si>
  <si>
    <t>_malestar__ira__amor__entusiasmo__placer_</t>
  </si>
  <si>
    <t xml:space="preserve">Hoy estoy tranquilo, estoy relajado
</t>
  </si>
  <si>
    <t xml:space="preserve">Sí, aunque quizá no estoy del todo calmado, pero sí bastante
</t>
  </si>
  <si>
    <t xml:space="preserve">Bueno, hoy estoy relajado, un poco incómodo, pero muy tranquilo
</t>
  </si>
  <si>
    <t>_malestar__entusiasmo_</t>
  </si>
  <si>
    <t xml:space="preserve">No estoy enfadado, estoy muy bien, hoy estoy muy entusiasmado 
</t>
  </si>
  <si>
    <t xml:space="preserve">Hoy tengo ganas de hacer muchas cosas
</t>
  </si>
  <si>
    <t>_alegria__malestar_</t>
  </si>
  <si>
    <t xml:space="preserve">Pues que sí 
</t>
  </si>
  <si>
    <t xml:space="preserve">Hoy me noto con fuerzas, simplemente es una cosa que me está molestando ahora
</t>
  </si>
  <si>
    <t>_ira__alegria_</t>
  </si>
  <si>
    <t xml:space="preserve">No, estoy bien, es una cosa puntual
</t>
  </si>
  <si>
    <t xml:space="preserve">No tiene del todo que ver con eso
</t>
  </si>
  <si>
    <t xml:space="preserve">Estoy mal pero hoy bien
</t>
  </si>
  <si>
    <t>_ira__compasion_</t>
  </si>
  <si>
    <t xml:space="preserve">Para ya
</t>
  </si>
  <si>
    <t xml:space="preserve">Nooooooooooooooo
</t>
  </si>
  <si>
    <t xml:space="preserve"> No
</t>
  </si>
  <si>
    <t xml:space="preserve">Q somos libres para elegir que sentir
</t>
  </si>
  <si>
    <t>_destino_o_libre_albedrio__los_lobos__carlota_y_su_mochila__un_payaso_muy_inquieto__suenyo_</t>
  </si>
  <si>
    <t xml:space="preserve">Si estoy de acuerdo 
</t>
  </si>
  <si>
    <t xml:space="preserve">Si estoy de acuerdo q trata con educación 
</t>
  </si>
  <si>
    <t>_asamblea_en_la_carpinteria__destino_o_libre_albedrio__la_ofensa__el_arbol_de_manzanas__dr_alexander_fleming_</t>
  </si>
  <si>
    <t xml:space="preserve">Si,con alegría 
</t>
  </si>
  <si>
    <t>_una_sonrisa__los_lobos__el_amor_y_el_tiempo__el_arbol_confundido__un_vaso_de_leche_</t>
  </si>
  <si>
    <t xml:space="preserve">Me identifico cuando preguntaron al abuelo 
</t>
  </si>
  <si>
    <t>_los_lobos__la_fabula_del_lapiz__almuerzo_con_dios__los_ingredientes_del_bizcocho__necesito_un_abrazo_</t>
  </si>
  <si>
    <t xml:space="preserve">Si lo resume muy bien 
</t>
  </si>
  <si>
    <t>_entrevista_a_dios_</t>
  </si>
  <si>
    <t xml:space="preserve">Si por la educación 
</t>
  </si>
  <si>
    <t xml:space="preserve">Algún amigo
</t>
  </si>
  <si>
    <t xml:space="preserve">para aprender de la educación 
</t>
  </si>
  <si>
    <t>_carlota_y_su_mochila__entrevista_a_dios__una_taza_de_te__amar_lo_que_somos__los_ingredientes_del_bizcocho_</t>
  </si>
  <si>
    <t xml:space="preserve">al abuelo 
</t>
  </si>
  <si>
    <t xml:space="preserve">Por la simpatía 
</t>
  </si>
  <si>
    <t xml:space="preserve">No , el día de hoy estoy feliz
</t>
  </si>
  <si>
    <t xml:space="preserve">Si me considero feliz 
</t>
  </si>
  <si>
    <t xml:space="preserve">Pues ser feliz es la pieza fundamental de la vida
</t>
  </si>
  <si>
    <t>_alegria__placer_</t>
  </si>
  <si>
    <t xml:space="preserve">Ser feliz es la pieza fundamental de la vida
</t>
  </si>
  <si>
    <t xml:space="preserve">No estoy de acuerdo que trate sobre el agotamiento ni sobre la fortaleza.
</t>
  </si>
  <si>
    <t xml:space="preserve">Sí, creo que trata todo eso.
</t>
  </si>
  <si>
    <t xml:space="preserve">Sí, tanto Dios como el entrevistador 
</t>
  </si>
  <si>
    <t>_los_ingredientes_del_bizcocho__almuerzo_con_dios__el_arbol_confundido__un_vaso_de_leche__la_fabula_del_lapiz_</t>
  </si>
  <si>
    <t xml:space="preserve">no se identifica pero si le ayudaría 
</t>
  </si>
  <si>
    <t xml:space="preserve">La segunda respuesta de Dios
</t>
  </si>
  <si>
    <t>_la_fabula_del_lapiz__las_cuatro_velas__cuando_el_viento_sopla__calidad_emocional__la_ofensa_</t>
  </si>
  <si>
    <t xml:space="preserve">Me preocupa el examen de mañana que no tengo ni idea y como jugué el domingo el partido de baloncesto, regular, casi pierdo el bus y todavía no he desayunado nada
</t>
  </si>
  <si>
    <t>_duda__miedo__tristeza_</t>
  </si>
  <si>
    <t xml:space="preserve">Sí, también, también, a la gente no se pero a mí mucho. Buena frase 
</t>
  </si>
  <si>
    <t>_amor__diversion__frustracion__deseo__aburrimiento_</t>
  </si>
  <si>
    <t xml:space="preserve">No 
</t>
  </si>
  <si>
    <t xml:space="preserve">No, te has desviado del tema compi
</t>
  </si>
  <si>
    <t>_humillacion__arrogancia__amor_</t>
  </si>
  <si>
    <t xml:space="preserve">Estoy un poco perdido 
</t>
  </si>
  <si>
    <t>_miedo__ira_</t>
  </si>
  <si>
    <t xml:space="preserve">Para mí esa expresión es más bien asociada a la duda. 
</t>
  </si>
  <si>
    <t xml:space="preserve">Para nada 
</t>
  </si>
  <si>
    <t xml:space="preserve">Viva españa
</t>
  </si>
  <si>
    <t xml:space="preserve">Viva
</t>
  </si>
  <si>
    <t xml:space="preserve">Estoy más o menos 
</t>
  </si>
  <si>
    <t xml:space="preserve">Pues cosas familiares y cole 
</t>
  </si>
  <si>
    <t xml:space="preserve">Que estoy cansada
</t>
  </si>
  <si>
    <t xml:space="preserve">si
</t>
  </si>
  <si>
    <t xml:space="preserve">Que nose 
</t>
  </si>
  <si>
    <t xml:space="preserve">cambiaria 
</t>
  </si>
  <si>
    <t xml:space="preserve">Si.
</t>
  </si>
  <si>
    <t xml:space="preserve">si resume bien 
</t>
  </si>
  <si>
    <t xml:space="preserve">el cuento está bien me gusta bastante 
</t>
  </si>
  <si>
    <t xml:space="preserve">a algunos de mis amigas/os?
</t>
  </si>
  <si>
    <t>_el_acoso_a_marita_cuento_para_hablar_sobre_el_bullying_con_los_ninyos__la_oruga__entrevista_a_dios__el_tren_de_la_vida__suenyo_</t>
  </si>
  <si>
    <t xml:space="preserve">para descansar de todo 
</t>
  </si>
  <si>
    <t>_el_arbol_de_manzanas__la_ofensa__necesito_un_abrazo__la_oruga__pedro_y_el_hilo_magico_</t>
  </si>
  <si>
    <t xml:space="preserve">porque le gusta leer y pues si 
</t>
  </si>
  <si>
    <t xml:space="preserve">un adulto
</t>
  </si>
  <si>
    <t xml:space="preserve">para saber como piensan gente y para relagar
</t>
  </si>
  <si>
    <t>_entrevista_a_dios__el_capitan_y_el_grumete__leyenda_china__el_tren_de_la_vida__paz_en_medio_de_las_dificultades_</t>
  </si>
  <si>
    <t xml:space="preserve">Uhm mejor no decir 
</t>
  </si>
  <si>
    <t xml:space="preserve">no jaja
</t>
  </si>
  <si>
    <t xml:space="preserve">?
</t>
  </si>
  <si>
    <t xml:space="preserve">el medio 
</t>
  </si>
  <si>
    <t>_el_balde_chino__las_siete_tinajas_de_oro__cuando_el_viento_sopla__arreglar_al_mundo_</t>
  </si>
  <si>
    <t xml:space="preserve">nose
</t>
  </si>
  <si>
    <t xml:space="preserve">que
</t>
  </si>
  <si>
    <t xml:space="preserve">pues memorias de familia 
</t>
  </si>
  <si>
    <t>_dr_alexander_fleming__la_ultima_casa_del_carpintero__las_siete_tinajas_de_oro__carlota_y_su_mochila__el_arbol_de_manzanas_</t>
  </si>
  <si>
    <t xml:space="preserve">algunas cosas 
</t>
  </si>
  <si>
    <t>_la_fabula_del_lapiz__los_dientes_del_sultan__calidad_emocional__los_ingredientes_del_bizcocho__te_compro_1_hora_</t>
  </si>
  <si>
    <t xml:space="preserve">em
</t>
  </si>
  <si>
    <t xml:space="preserve">N
</t>
  </si>
  <si>
    <t xml:space="preserve">Yo cambiaría el final, así: ‘Lo más valioso del mundo es el amor, y al mismo tiempo lo más “barato”. Los sentimientos que les mostramos a los demás suelen ser de vuelta, tanto positivos como negativos’.
</t>
  </si>
  <si>
    <t>_una_sonrisa__los_lobos__un_payaso_muy_inquieto__pedro_y_el_hilo_magico__el_amor_y_el_tiempo_</t>
  </si>
  <si>
    <t xml:space="preserve">Creo que este cuento trata la alegría, tristeza, amor, agrado...
</t>
  </si>
  <si>
    <t>_nestor_el_castor__una_sonrisa__el_amor_y_el_tiempo__el_tren_de_la_vida__un_payaso_muy_inquieto_</t>
  </si>
  <si>
    <t xml:space="preserve">La verdad es que hoy estoy cansada porque ayer me quedé hasta tarde haciendo deberes
</t>
  </si>
  <si>
    <t>_duda__certeza__aburrimiento__tristeza__agotamiento_</t>
  </si>
  <si>
    <t xml:space="preserve">No, solo tengo sueño, pero porque es muy pronto todavía
</t>
  </si>
  <si>
    <t xml:space="preserve">Ayer me lo pasé genial, quedé con mis amigas
</t>
  </si>
  <si>
    <t>_alegria__tristeza__calma__aburrimiento__duda_</t>
  </si>
  <si>
    <t xml:space="preserve">sii
</t>
  </si>
  <si>
    <t xml:space="preserve">Con calma 
</t>
  </si>
  <si>
    <t xml:space="preserve">Educación estrés trabajo timidez adolescencia 
</t>
  </si>
  <si>
    <t>_la_ofensa__te_compro_1_hora__el_acoso_a_marita_cuento_para_hablar_sobre_el_bullying_con_los_ninyos__el_capitan_y_el_grumete__entrevista_a_dios_</t>
  </si>
  <si>
    <t xml:space="preserve">lo mismo 
</t>
  </si>
  <si>
    <t xml:space="preserve">mmm podría 
</t>
  </si>
  <si>
    <t xml:space="preserve">mmm si, seguramente 
</t>
  </si>
  <si>
    <t xml:space="preserve">Oye me siento muy bien 
</t>
  </si>
  <si>
    <t xml:space="preserve">ps estoy feliz ns porq 
</t>
  </si>
  <si>
    <t>_el_arbol_de_los_problemas__semillas__el_tren_de_la_vida__sacudete__un_vaso_de_leche_</t>
  </si>
  <si>
    <t xml:space="preserve">pues que no sabia porq me estaba hablando de una cuchara pero ya dsps cuando lo leí otra vez ya me di cuenta
</t>
  </si>
  <si>
    <t>_deja_la_cuchara__carlota_y_su_mochila__el_acoso_a_marita_cuento_para_hablar_sobre_el_bullying_con_los_ninyos__un_payaso_muy_inquieto__los_ingredientes_del_bizcocho_</t>
  </si>
  <si>
    <t xml:space="preserve">En absoluto 
</t>
  </si>
  <si>
    <t>_paz_en_medio_de_las_dificultades__el_capitan_y_el_grumete_</t>
  </si>
  <si>
    <t xml:space="preserve">cuando soltaba el globo en la feria de pequeño 
</t>
  </si>
  <si>
    <t>_las_mejores_semillas__la_oruga__el_alacran__pedro_y_el_hilo_magico__el_valor_de_un_billete_de_100_</t>
  </si>
  <si>
    <t xml:space="preserve">tiene sus pros 
</t>
  </si>
  <si>
    <t>_el_valor_de_un_billete_de_100__reflejo_de_tus_actos__bordados_de_la_vida__calidad_emocional__la_ultima_casa_del_carpintero_</t>
  </si>
  <si>
    <t>_los_dientes_del_sultan__el_aborto_un_cuento_de_horror__el_tren_de_la_vida__la_oruga__pedro_y_el_hilo_magico_</t>
  </si>
  <si>
    <t xml:space="preserve">un abuelo 
</t>
  </si>
  <si>
    <t xml:space="preserve">para matar el aburrimiento 
</t>
  </si>
  <si>
    <t>_arreglar_al_mundo__pedro_y_el_hilo_magico_</t>
  </si>
  <si>
    <t xml:space="preserve">ns 
</t>
  </si>
  <si>
    <t xml:space="preserve">puede ser 
</t>
  </si>
  <si>
    <t xml:space="preserve">exacto 
</t>
  </si>
  <si>
    <t>_asamblea_en_la_carpinteria_</t>
  </si>
  <si>
    <t xml:space="preserve">ninguna 
</t>
  </si>
  <si>
    <t xml:space="preserve">pues q no tiene mucho sentido 
</t>
  </si>
  <si>
    <t xml:space="preserve">en efecto 
</t>
  </si>
  <si>
    <t>_las_dos_ranas__las_siete_tinajas_de_oro_</t>
  </si>
  <si>
    <t xml:space="preserve">de donde eres 
</t>
  </si>
  <si>
    <t xml:space="preserve">no se 
</t>
  </si>
  <si>
    <t xml:space="preserve">no tiene utilidad 
</t>
  </si>
  <si>
    <t xml:space="preserve">Sham 
</t>
  </si>
  <si>
    <t xml:space="preserve">Siam’s 
</t>
  </si>
  <si>
    <t>_entrevista_a_dios__deja_la_cuchara__pedro_y_el_hilo_magico__la_fabula_del_lapiz__el_valor_de_un_billete_de_100_</t>
  </si>
  <si>
    <t xml:space="preserve">slala
</t>
  </si>
  <si>
    <t xml:space="preserve">Mal pero bien 
</t>
  </si>
  <si>
    <t xml:space="preserve">Yo estoy bien pero ayer falleció mi abuela 
</t>
  </si>
  <si>
    <t xml:space="preserve">Mmmm bueno si lo sabia 
</t>
  </si>
  <si>
    <t>_amor__entusiasmo_</t>
  </si>
  <si>
    <t xml:space="preserve">Si lo sabia 
</t>
  </si>
  <si>
    <t xml:space="preserve">Dale like al mensaje o algo no?
</t>
  </si>
  <si>
    <t xml:space="preserve">Totalmente 
</t>
  </si>
  <si>
    <t xml:space="preserve">Q no quiero leer, gracias 
</t>
  </si>
  <si>
    <t xml:space="preserve">Ok 
</t>
  </si>
  <si>
    <t xml:space="preserve">tienes insta?
</t>
  </si>
  <si>
    <t>_amor__valentia_</t>
  </si>
  <si>
    <t xml:space="preserve">ok 
</t>
  </si>
  <si>
    <t xml:space="preserve">ko
</t>
  </si>
  <si>
    <t xml:space="preserve">pk
</t>
  </si>
  <si>
    <t xml:space="preserve">kok
</t>
  </si>
  <si>
    <t xml:space="preserve">oklk
</t>
  </si>
  <si>
    <t xml:space="preserve">lolooo
</t>
  </si>
  <si>
    <t xml:space="preserve">de q equipo ere?
</t>
  </si>
  <si>
    <t xml:space="preserve">Estoy nerviosa
</t>
  </si>
  <si>
    <t xml:space="preserve">Que no me gustan
</t>
  </si>
  <si>
    <t xml:space="preserve">Piensan que todo va a salir mal
</t>
  </si>
  <si>
    <t>_ira__tension_</t>
  </si>
  <si>
    <t xml:space="preserve">Que es verdad
</t>
  </si>
  <si>
    <t>_certeza__apatia_</t>
  </si>
  <si>
    <t xml:space="preserve">No me siento identificada ahora mismo con seguridad
</t>
  </si>
  <si>
    <t xml:space="preserve">No no lo sabia
</t>
  </si>
  <si>
    <t xml:space="preserve">lo cambiaría diciendo que si ciertamente es lo más difícil de manejar nuestra mente porque con que te lo digas una y otra vez no funciona, hay que convencerse a uno mismo
</t>
  </si>
  <si>
    <t>_deja_la_cuchara__calidad_emocional__destino_o_libre_albedrio__el_alacran__un_payaso_muy_inquieto_</t>
  </si>
  <si>
    <t xml:space="preserve">Si estoy de acierdo
</t>
  </si>
  <si>
    <t xml:space="preserve">no me siento identificado porque realmente no me pasa nada de ello
</t>
  </si>
  <si>
    <t>_construir_el_puente__un_payaso_muy_inquieto__el_aborto_un_cuento_de_horror__destino_o_libre_albedrio__el_arbol_de_los_problemas_</t>
  </si>
  <si>
    <t xml:space="preserve">si creo que alguien habrá 
</t>
  </si>
  <si>
    <t xml:space="preserve">Estoy calmado porque ya no tengo más exemenes
</t>
  </si>
  <si>
    <t xml:space="preserve"> estoy clamado porque no tengo exámenes 
</t>
  </si>
  <si>
    <t xml:space="preserve">estoy feliz porque no tengo trabajo
</t>
  </si>
  <si>
    <t xml:space="preserve">ahora estoy bien, calmado y concentrado el el programa
</t>
  </si>
  <si>
    <t>_calma__aburrimiento_</t>
  </si>
  <si>
    <t xml:space="preserve">No no cambiaria nada :
</t>
  </si>
  <si>
    <t xml:space="preserve">Si, el cuento trata sobre  alguna otra emoción de la mencionadas
</t>
  </si>
  <si>
    <t>_el_aborto_un_cuento_de_horror__la_ofensa__dr_alexander_fleming__el_tren_de_la_vida__suenyo_</t>
  </si>
  <si>
    <t xml:space="preserve">Creo que trataría de calma y tensión 
</t>
  </si>
  <si>
    <t>_paz_en_medio_de_las_dificultades__deja_la_cuchara__el_capitan_y_el_grumete__la_ofensa__entrevista_a_dios_</t>
  </si>
  <si>
    <t xml:space="preserve">Mi argumento a favor es que lo que dice el autor es cierto porque la moraleja que pone de La Paz  es bonito
</t>
  </si>
  <si>
    <t>_carlota_y_su_mochila__el_aborto_un_cuento_de_horror__la_ultima_casa_del_carpintero__nestor_el_castor__el_amor_y_el_tiempo_</t>
  </si>
  <si>
    <t xml:space="preserve">Por lo que recuerdo creo que no
</t>
  </si>
  <si>
    <t>_el_tren_de_la_vida__necesito_un_abrazo__una_sonrisa__el_valor_de_un_billete_de_100__los_dientes_del_sultan_</t>
  </si>
  <si>
    <t xml:space="preserve">No se 
</t>
  </si>
  <si>
    <t xml:space="preserve">No me recuerda nada , nada
</t>
  </si>
  <si>
    <t>_sacudete__necesito_un_abrazo__nestor_el_castor__el_valor_de_un_billete_de_100__los_dientes_del_sultan_</t>
  </si>
  <si>
    <t xml:space="preserve">Bueno que te puede hacer reflexionar 
</t>
  </si>
  <si>
    <t>_arreglar_al_mundo__el_balde_chino__destino_o_libre_albedrio__te_compro_1_hora__las_dos_vasijas_de_agua_</t>
  </si>
  <si>
    <t xml:space="preserve">No  no hay algo que me preocupe , de momento el día me esta yendo bien
</t>
  </si>
  <si>
    <t>_tristeza__frustracion__arrogancia__ira__humillacion_</t>
  </si>
  <si>
    <t xml:space="preserve">Desconsuelo
</t>
  </si>
  <si>
    <t>_tristeza__dolor_</t>
  </si>
  <si>
    <t xml:space="preserve">No estoy teniendo muchas emociones de tristeza pero estoy teniendo poca energía últimamente 
</t>
  </si>
  <si>
    <t xml:space="preserve">No la gente para mi sigue igual
</t>
  </si>
  <si>
    <t>_diversion__ira__frustracion__odio__tristeza_</t>
  </si>
  <si>
    <t xml:space="preserve">No he sentido asombro y ninguna sorpresa divertida
</t>
  </si>
  <si>
    <t xml:space="preserve">No tengo más detalles
</t>
  </si>
  <si>
    <t xml:space="preserve">Estoy estresado porque he sacado un 6,2 en mates y no se que me van a decir padres.
</t>
  </si>
  <si>
    <t xml:space="preserve">Malestar y enojo.
</t>
  </si>
  <si>
    <t>_malestar__ira_</t>
  </si>
  <si>
    <t xml:space="preserve">Si lo aprecio , Si nos enfadamos más de la cuenta
</t>
  </si>
  <si>
    <t>_malestar__arrogancia_</t>
  </si>
  <si>
    <t xml:space="preserve">No me irrito con frecuencia , creo que no 
</t>
  </si>
  <si>
    <t>_malestar__deseo_</t>
  </si>
  <si>
    <t xml:space="preserve">Calma, agotamiento y Placer
</t>
  </si>
  <si>
    <t>_deja_la_cuchara__paz_en_medio_de_las_dificultades__nestor_el_castor__las_cuatro_velas__las_dos_ranas_</t>
  </si>
  <si>
    <t xml:space="preserve">Estrés
</t>
  </si>
  <si>
    <t>_deja_la_cuchara__paz_en_medio_de_las_dificultades__el_capitan_y_el_grumete__entrevista_a_dios__la_ofensa_</t>
  </si>
  <si>
    <t xml:space="preserve">Mis interés son el volleyball y el poder estar con mis amigos
</t>
  </si>
  <si>
    <t>_alegria__calma__apatia__deseo__tristeza_</t>
  </si>
  <si>
    <t xml:space="preserve">No, no he estado muy feliz
</t>
  </si>
  <si>
    <t xml:space="preserve">He estado muy estresado y cansados. Porque siempre estoy haciendo muchas cosas sin paras y no me gusta la mayoría de cosas que hago porque me aburren
</t>
  </si>
  <si>
    <t>_aburrimiento__ira__malestar__tristeza__tension_</t>
  </si>
  <si>
    <t xml:space="preserve">Tensión, duda y valentía 
</t>
  </si>
  <si>
    <t>_entrevista_a_dios__destino_o_libre_albedrio__deja_la_cuchara__paz_en_medio_de_las_dificultades__la_ofensa_</t>
  </si>
  <si>
    <t xml:space="preserve">No porque el cuento es muy corto.
</t>
  </si>
  <si>
    <t xml:space="preserve">Tengo miedo a los payasos 
</t>
  </si>
  <si>
    <t>_malestar__fortaleza__aburrimiento__tristeza__valentia_</t>
  </si>
  <si>
    <t xml:space="preserve">Creo que me enfadó cuando me tengo que enfadar
</t>
  </si>
  <si>
    <t>_malestar__ira__agrado__amor__miedo_</t>
  </si>
  <si>
    <t xml:space="preserve">No pienso que hay que enfadarse cuando alguien hace algo mal
</t>
  </si>
  <si>
    <t xml:space="preserve">Sugerir cuento 
</t>
  </si>
  <si>
    <t xml:space="preserve">Hoy es lunes así que no estoy feliz del todo
</t>
  </si>
  <si>
    <t xml:space="preserve">Que estoy feliz y estoy un poco cansado 
</t>
  </si>
  <si>
    <t xml:space="preserve">Si porque me lo estoy pasando bien
</t>
  </si>
  <si>
    <t>_ira__duda_</t>
  </si>
  <si>
    <t xml:space="preserve">Bueno estoy un poco enfadado porque es lunes. 
</t>
  </si>
  <si>
    <t xml:space="preserve">S
</t>
  </si>
  <si>
    <t xml:space="preserve">Sobre calma, angustia.
</t>
  </si>
  <si>
    <t>_deja_la_cuchara__paz_en_medio_de_las_dificultades__la_ofensa__el_capitan_y_el_grumete__entrevista_a_dios_</t>
  </si>
  <si>
    <t xml:space="preserve">sí 
</t>
  </si>
  <si>
    <t xml:space="preserve">Sigue hablando 
</t>
  </si>
  <si>
    <t xml:space="preserve">No , tiene nada que ver con la humillación 
</t>
  </si>
  <si>
    <t>_humillacion__arrogancia__amor__ira__alegria_</t>
  </si>
  <si>
    <t xml:space="preserve">Hoy me encuentro bien 
</t>
  </si>
  <si>
    <t xml:space="preserve">Me encuentro tranquilo 
</t>
  </si>
  <si>
    <t xml:space="preserve">Ayer tuve un día muy productivo 
</t>
  </si>
  <si>
    <t xml:space="preserve">En la mayoría de ocasiones, las personas no controlan lo que piensan o lo que dejan de pensar. Cuando esto pasa lo que hay que hacer es concentrarse en lo que quieres hacer.
</t>
  </si>
  <si>
    <t>_deja_la_cuchara__cuando_el_viento_sopla__destino_o_libre_albedrio__las_mejores_semillas__pedro_y_el_hilo_magico_</t>
  </si>
  <si>
    <t xml:space="preserve">Yo creo que además de calma y tensión, este cuento trata sobre valentía
</t>
  </si>
  <si>
    <t xml:space="preserve">Hoy me siento alegre, ya que no me ha ocurrido nada para no estarlo
</t>
  </si>
  <si>
    <t>_amor__alegria__diversion__tristeza__agrado_</t>
  </si>
  <si>
    <t xml:space="preserve">Yo pienso que para poder amar a alguien no es necesario tener una buena autoestima
</t>
  </si>
  <si>
    <t>_deseo__amor__apatia__alegria__aburrimiento_</t>
  </si>
  <si>
    <t xml:space="preserve">estoy feliz y contento
</t>
  </si>
  <si>
    <t xml:space="preserve">no, no lo sabia
</t>
  </si>
  <si>
    <t xml:space="preserve">Ayer estuve más contento que hoy ya que estuve con mi sobrino y me lo pasé genial, pero aún asi hoy estoy también contento aunque un poco cansado
</t>
  </si>
  <si>
    <t>_alegria__entusiasmo_</t>
  </si>
  <si>
    <t xml:space="preserve">Sí, y también con cansancio
</t>
  </si>
  <si>
    <t xml:space="preserve">sí y también como alegre
</t>
  </si>
  <si>
    <t>_alegria__diversion_</t>
  </si>
  <si>
    <t xml:space="preserve">Añadiría que cada vez que nos sintamos mal o sintamos que algo no va bien seamos capaces de expresarlo con la gente de nuestro entorno para conseguir ayuda
</t>
  </si>
  <si>
    <t>_almuerzo_con_dios__carlota_y_su_mochila__la_ultima_casa_del_carpintero__el_tren_de_la_vida__el_aborto_un_cuento_de_horror_</t>
  </si>
  <si>
    <t xml:space="preserve">También trata sobre ira, frustración y alegría
</t>
  </si>
  <si>
    <t>_asamblea_en_la_carpinteria__los_lobos__el_arbol_de_los_problemas__carlota_y_su_mochila__el_amor_y_el_tiempo_</t>
  </si>
  <si>
    <t xml:space="preserve">Si, pero con la depresión no
</t>
  </si>
  <si>
    <t xml:space="preserve">Estrés/ansiedad
</t>
  </si>
  <si>
    <t xml:space="preserve">Me recuerda a una compañera de clase
</t>
  </si>
  <si>
    <t>_el_acoso_a_marita_cuento_para_hablar_sobre_el_bullying_con_los_ninyos__el_tren_de_la_vida__pedro_y_el_hilo_magico__amar_lo_que_somos__semillas_</t>
  </si>
  <si>
    <t xml:space="preserve">Un especialista
</t>
  </si>
  <si>
    <t xml:space="preserve">La parte en la que van al médico 
</t>
  </si>
  <si>
    <t>_un_payaso_muy_inquieto__dr_alexander_fleming__bordados_de_la_vida__los_ingredientes_del_bizcocho__carlota_y_su_mochila_</t>
  </si>
  <si>
    <t xml:space="preserve">A veces echo en falta que me pregunten cómo estoy y hablar sobre ello
</t>
  </si>
  <si>
    <t>_carlota_y_su_mochila__un_payaso_muy_inquieto__los_ingredientes_del_bizcocho__la_fabula_del_helecho_y_el_bambu__el_acoso_a_marita_cuento_para_hablar_sobre_el_bullying_con_los_ninyos_</t>
  </si>
  <si>
    <t xml:space="preserve">Me ha pasado por la cabeza que realmente hay mucha gente que está mal y ni siquiera lo sabemos
</t>
  </si>
  <si>
    <t>_el_capitan_y_el_grumete__entrevista_a_dios__carlota_y_su_mochila__leyenda_china__destino_o_libre_albedrio_</t>
  </si>
  <si>
    <t xml:space="preserve">Afronta la bipolaridad
</t>
  </si>
  <si>
    <t>_un_payaso_muy_inquieto_</t>
  </si>
  <si>
    <t xml:space="preserve">Estoy a favor de ayudar a los que lo necesitan 
</t>
  </si>
  <si>
    <t>_el_arbol_de_manzanas__un_payaso_muy_inquieto__sacudete__el_tren_de_la_vida__carlota_y_su_mochila_</t>
  </si>
  <si>
    <t xml:space="preserve">Transmite la compasión 
</t>
  </si>
  <si>
    <t>_el_alacran__estrellas_de_mar_en_la_playa__dr_alexander_fleming__un_vaso_de_leche__los_lobos_</t>
  </si>
  <si>
    <t xml:space="preserve">No creo que pueda conectar conmigo
</t>
  </si>
  <si>
    <t xml:space="preserve">A algunos conocidos 
</t>
  </si>
  <si>
    <t>_la_ofensa__triple_filtro_</t>
  </si>
  <si>
    <t xml:space="preserve">Porque están pasando por lo mismo
</t>
  </si>
  <si>
    <t>_un_payaso_muy_inquieto__carlota_y_su_mochila__las_dos_vasijas_de_agua__el_capitan_y_el_grumete__el_acoso_a_marita_cuento_para_hablar_sobre_el_bullying_con_los_ninyos_</t>
  </si>
  <si>
    <t xml:space="preserve">Ni esa perdona sabe que tiene tal problema
</t>
  </si>
  <si>
    <t>_entrevista_a_dios__calidad_emocional__el_arbol_de_los_problemas__el_ingenio_de_una_hormiga__paz_en_medio_de_las_dificultades_</t>
  </si>
  <si>
    <t xml:space="preserve">Si lo habría hecho, pero primero habría hablado con la persona
</t>
  </si>
  <si>
    <t>_la_fabula_del_helecho_y_el_bambu__los_ingredientes_del_bizcocho__carlota_y_su_mochila__almuerzo_con_dios__destino_o_libre_albedrio_</t>
  </si>
  <si>
    <t xml:space="preserve">Últimamente todo mi entorno lo está pasando mal, todos tienen problemas serios y no se como ayudarles
</t>
  </si>
  <si>
    <t>_ira__frustracion__amor__humillacion__duda_</t>
  </si>
  <si>
    <t xml:space="preserve">No creo 
</t>
  </si>
  <si>
    <t xml:space="preserve">Hola?
</t>
  </si>
  <si>
    <t xml:space="preserve">Últimamente siento tensión 
</t>
  </si>
  <si>
    <t xml:space="preserve">Algo de apatía 
</t>
  </si>
  <si>
    <t>_tristeza__tension__aburrimiento__agrado__satisfaccion_</t>
  </si>
  <si>
    <t xml:space="preserve">Gracias
</t>
  </si>
  <si>
    <t xml:space="preserve">Es bueno ser modesto
</t>
  </si>
  <si>
    <t>_amor__entusiasmo__placer__alegria__diversion_</t>
  </si>
  <si>
    <t xml:space="preserve">8, si
</t>
  </si>
  <si>
    <t xml:space="preserve">Generalmente me encuentro bien 
</t>
  </si>
  <si>
    <t>_tristeza__ira__placer__tension__frustracion_</t>
  </si>
  <si>
    <t xml:space="preserve">Hoy me encuentro bastante bien, pero ayer estaba bastante cansada
</t>
  </si>
  <si>
    <t>_ira__agotamiento_</t>
  </si>
  <si>
    <t xml:space="preserve">Me duele un poco la cabeza
</t>
  </si>
  <si>
    <t>_frustracion__humillacion_</t>
  </si>
  <si>
    <t xml:space="preserve">Creo que sí lo está
</t>
  </si>
  <si>
    <t xml:space="preserve">Opino que si 
</t>
  </si>
  <si>
    <t xml:space="preserve">Últimamente me encuentro bastante bien pero siento que la opinisi n d ellos demás me afecta bastante 
</t>
  </si>
  <si>
    <t xml:space="preserve">Eso es todo
</t>
  </si>
  <si>
    <t xml:space="preserve">Opino lo mismo, lo más difícil de controlar es la mente y cuando ya se haya controlado es más fácil 
</t>
  </si>
  <si>
    <t>_la_ofensa__entrevista_a_dios__un_payaso_muy_inquieto__deja_la_cuchara__calidad_emocional_</t>
  </si>
  <si>
    <t xml:space="preserve">Diría que va c
</t>
  </si>
  <si>
    <t>_arreglar_al_mundo__las_dos_vasijas_de_agua__el_acoso_a_marita_cuento_para_hablar_sobre_el_bullying_con_los_ninyos__carlota_y_su_mochila__un_vaso_de_leche_</t>
  </si>
  <si>
    <t xml:space="preserve">diria que va app 
</t>
  </si>
  <si>
    <t>_el_acoso_a_marita_cuento_para_hablar_sobre_el_bullying_con_los_ninyos__entrevista_a_dios__la_oruga__reflejo_de_tus_actos__destino_o_libre_albedrio_</t>
  </si>
  <si>
    <t xml:space="preserve">yo le podría otro 
</t>
  </si>
  <si>
    <t xml:space="preserve">Un estudiante de zen intenta relajarse pero no puede sacarse de las mentes pensamientos que no deja que se relajen 
</t>
  </si>
  <si>
    <t>_deja_la_cuchara__una_taza_de_te__bordados_de_la_vida_</t>
  </si>
  <si>
    <t xml:space="preserve">hubiera be mi lo mismo 
</t>
  </si>
  <si>
    <t xml:space="preserve">si, hay veces que no dejo de pensar en algo que no debería de pensar tanto 
</t>
  </si>
  <si>
    <t xml:space="preserve">a lo mejor 
</t>
  </si>
  <si>
    <t xml:space="preserve">g
</t>
  </si>
  <si>
    <t>_una_sonrisa_</t>
  </si>
  <si>
    <t xml:space="preserve">y
</t>
  </si>
  <si>
    <t xml:space="preserve">Me ha pasado lo mismo 
</t>
  </si>
  <si>
    <t xml:space="preserve">Perder a gente importante 
</t>
  </si>
  <si>
    <t>_tristeza__ira__diversion__frustracion__odio_</t>
  </si>
  <si>
    <t xml:space="preserve">Miedo a perder a gente importante en mi vida 
</t>
  </si>
  <si>
    <t>_tristeza__malestar__aburrimiento__frustracion__odio_</t>
  </si>
  <si>
    <t xml:space="preserve">el aborto el eleccion de la propia persona
</t>
  </si>
  <si>
    <t>_diversion__aburrimiento_</t>
  </si>
  <si>
    <t xml:space="preserve">no estoy divirtiendme estoy aburrida
</t>
  </si>
  <si>
    <t xml:space="preserve">estoy aburrida
</t>
  </si>
  <si>
    <t xml:space="preserve">tengo hambre
</t>
  </si>
  <si>
    <t>_placer__tristeza_</t>
  </si>
  <si>
    <t xml:space="preserve">Mas o menos
</t>
  </si>
  <si>
    <t xml:space="preserve">Que la Paz no es lo mismo para todos
</t>
  </si>
  <si>
    <t>_paz_en_medio_de_las_dificultades__deja_la_cuchara__las_mejores_semillas__los_lobos__el_aborto_un_cuento_de_horror_</t>
  </si>
  <si>
    <t xml:space="preserve">Tensión, frustración 
</t>
  </si>
  <si>
    <t>_el_capitan_y_el_grumete__entrevista_a_dios__deja_la_cuchara__paz_en_medio_de_las_dificultades__la_ofensa_</t>
  </si>
  <si>
    <t xml:space="preserve">Si, pero porque sale lgtb y racismo en psicológicos 
</t>
  </si>
  <si>
    <t>_triple_filtro__el_acoso_a_marita_cuento_para_hablar_sobre_el_bullying_con_los_ninyos_</t>
  </si>
  <si>
    <t xml:space="preserve">Estrés más o menos pero nada del otro mundo
</t>
  </si>
  <si>
    <t xml:space="preserve">a favor
</t>
  </si>
  <si>
    <t>_la_ultima_casa_del_carpintero__carlota_y_su_mochila_</t>
  </si>
  <si>
    <t xml:space="preserve">No lo sé quizás 
</t>
  </si>
  <si>
    <t xml:space="preserve">si, estres
</t>
  </si>
  <si>
    <t xml:space="preserve">Porque tengo estrés en casaaaaa
</t>
  </si>
  <si>
    <t>_deja_la_cuchara__paz_en_medio_de_las_dificultades__entrevista_a_dios__la_ofensa__el_capitan_y_el_grumete_</t>
  </si>
  <si>
    <t xml:space="preserve">ni
</t>
  </si>
  <si>
    <t xml:space="preserve">Si q conocía
</t>
  </si>
  <si>
    <t>_dr_alexander_fleming__suenyo__almuerzo_con_dios__el_arbol_de_los_problemas__el_aborto_un_cuento_de_horror_</t>
  </si>
  <si>
    <t xml:space="preserve">Ns porque pero me suena a una persona divorciándose 
</t>
  </si>
  <si>
    <t>_carlota_y_su_mochila__el_capitan_y_el_grumete__la_oruga__necesito_un_abrazo__los_ingredientes_del_bizcocho_</t>
  </si>
  <si>
    <t xml:space="preserve">para desahogarse 
</t>
  </si>
  <si>
    <t xml:space="preserve">ya sabía todo eso
</t>
  </si>
  <si>
    <t xml:space="preserve">Triste
</t>
  </si>
  <si>
    <t xml:space="preserve">Tengo depresión 
</t>
  </si>
  <si>
    <t>_ira__tristeza__tension__apatia__agrado_</t>
  </si>
  <si>
    <t xml:space="preserve">Si el mundo está rotísimo!
</t>
  </si>
  <si>
    <t>_miedo__humillacion__diversion__alegria__placer_</t>
  </si>
  <si>
    <t xml:space="preserve">Noooooo
</t>
  </si>
  <si>
    <t xml:space="preserve">Soy lgtb 🏳️‍🌈 
</t>
  </si>
  <si>
    <t xml:space="preserve">Y mi padre no me acepta
</t>
  </si>
  <si>
    <t>_frustracion__certeza__amor__malestar__duda_</t>
  </si>
  <si>
    <t xml:space="preserve">No,
</t>
  </si>
  <si>
    <t xml:space="preserve">Estoy con ansiedad
</t>
  </si>
  <si>
    <t xml:space="preserve">Estoy aburrido
</t>
  </si>
  <si>
    <t xml:space="preserve">No se que va a hacer un cuento para ayudarme a sentirme mejor
</t>
  </si>
  <si>
    <t xml:space="preserve">s
</t>
  </si>
  <si>
    <t xml:space="preserve">Bien pero ayer me dio un amarillo y me quede loco
</t>
  </si>
  <si>
    <t xml:space="preserve">La verdad que no
</t>
  </si>
  <si>
    <t xml:space="preserve">Hoooooola
</t>
  </si>
  <si>
    <t xml:space="preserve">quireo uno de coches
</t>
  </si>
  <si>
    <t xml:space="preserve">Que si
</t>
  </si>
  <si>
    <t xml:space="preserve">Pues me siento alegre pero no del todo
</t>
  </si>
  <si>
    <t xml:space="preserve">que si
</t>
  </si>
  <si>
    <t xml:space="preserve">eres trapito?
</t>
  </si>
  <si>
    <t xml:space="preserve">gente que se identifica con otro genero
</t>
  </si>
  <si>
    <t>_frustracion__odio_</t>
  </si>
  <si>
    <t xml:space="preserve">si, estoy harto de hablar contigo 
</t>
  </si>
  <si>
    <t xml:space="preserve">que yo no soy hembra
</t>
  </si>
  <si>
    <t xml:space="preserve">Afeminadamente 
</t>
  </si>
  <si>
    <t xml:space="preserve">el sr de los cielos
</t>
  </si>
  <si>
    <t>_fortaleza_</t>
  </si>
  <si>
    <t xml:space="preserve">cada vez más el círculo lo cierro
</t>
  </si>
  <si>
    <t xml:space="preserve">porque tienes esa foto
</t>
  </si>
  <si>
    <t xml:space="preserve">que si, pero no hace falta que me lo digas tú es sencillo
</t>
  </si>
  <si>
    <t xml:space="preserve">que hora es?
</t>
  </si>
  <si>
    <t xml:space="preserve">Chavos y prendas 
</t>
  </si>
  <si>
    <t xml:space="preserve">Estoy harto de esperar
</t>
  </si>
  <si>
    <t xml:space="preserve">barack Obama era negro
</t>
  </si>
  <si>
    <t>_miedo__tristeza_</t>
  </si>
  <si>
    <t xml:space="preserve">que bueno que te dejaste del gatito que tenías 
</t>
  </si>
  <si>
    <t>_frustracion__diversion_</t>
  </si>
  <si>
    <t xml:space="preserve">como me llamo
</t>
  </si>
  <si>
    <t xml:space="preserve">eres real
</t>
  </si>
  <si>
    <t>_miedo__calma_</t>
  </si>
  <si>
    <t xml:space="preserve">Si en tu vida te esfuerzas o te sacrificas, no obtendrás ningún beneficio 
</t>
  </si>
  <si>
    <t>_pedro_y_el_hilo_magico__carlota_y_su_mochila__triple_filtro__los_ingredientes_del_bizcocho__el_ingenio_de_una_hormiga_</t>
  </si>
  <si>
    <t xml:space="preserve">me gusta la ciencia 
</t>
  </si>
  <si>
    <t>_certeza__amor__dolor__arrogancia__malestar_</t>
  </si>
  <si>
    <t xml:space="preserve">Hoy en día hay más confianza que hace mucho tiempo pero todavía puede ser más 
</t>
  </si>
  <si>
    <t>_ira__satisfaccion__certeza__arrogancia__tristeza_</t>
  </si>
  <si>
    <t xml:space="preserve">me gusta comer
</t>
  </si>
  <si>
    <t xml:space="preserve">6
</t>
  </si>
  <si>
    <t>_alegria__tristeza__humillacion__amor_</t>
  </si>
  <si>
    <t xml:space="preserve">le doy cierta importancia a ser feliz, pero tampoco es la más 
</t>
  </si>
  <si>
    <t>_alegria__amor__arrogancia__malestar__calma_</t>
  </si>
  <si>
    <t xml:space="preserve">si si
</t>
  </si>
  <si>
    <t xml:space="preserve">¿Tu eres real?
</t>
  </si>
  <si>
    <t>_miedo__calma__compasion__duda__frustracion_</t>
  </si>
  <si>
    <t xml:space="preserve">Eres macho o hembra
</t>
  </si>
  <si>
    <t xml:space="preserve">Nono que sitúas tu
</t>
  </si>
  <si>
    <t>_certeza__amor_</t>
  </si>
  <si>
    <t xml:space="preserve">Me gusta el Mario Kart
</t>
  </si>
  <si>
    <t xml:space="preserve">Me siento rara
</t>
  </si>
  <si>
    <t>_amor_</t>
  </si>
  <si>
    <t xml:space="preserve">Que persigas tus sueños a pesar de que otra gente te diga que es imposible 
</t>
  </si>
  <si>
    <t>_el_aborto_un_cuento_de_horror__un_payaso_muy_inquieto__arreglar_al_mundo__carlota_y_su_mochila__entrevista_a_dios_</t>
  </si>
  <si>
    <t xml:space="preserve">sí
</t>
  </si>
  <si>
    <t xml:space="preserve">Me siento mal, insegura de que no sea lo suficiente para las personas con las que estoy y con la sensación que en cualquier momento se van a cansar de mí y se van a ir, eso me ha llegado a generar problemas como la autolesión y ansiedad
</t>
  </si>
  <si>
    <t xml:space="preserve">Me encuentro ansiosa y triste, porque el otro día mis amigas quedaron sin mi, porque a una amiga no le gusta tenerme cerca y al parecer a ellas le importan más los sentimientos de ella que los míos, lo que me hace pensar si de verdad les importo, aunque no me extrañaría que no lo hicieran, pero lo peor de todo es que la chica que me gusta se dio picos con todas y yo no estaba.
</t>
  </si>
  <si>
    <t xml:space="preserve">“Y que sepan que estoy con ellos siempre, y así en un encuentro profundo, continuamos en silencio” yo creo que es esto.
</t>
  </si>
  <si>
    <t>_entrevista_a_dios__las_dos_ranas__necesito_un_abrazo__pedro_y_el_hilo_magico__el_ingenio_de_una_hormiga_</t>
  </si>
  <si>
    <t xml:space="preserve">No se me ocurre ningún otro
</t>
  </si>
  <si>
    <t>_los_lobos__la_fabula_del_lapiz__el_aborto_un_cuento_de_horror__bordados_de_la_vida__el_arbol_de_los_problemas_</t>
  </si>
  <si>
    <t xml:space="preserve">Que la vida es muy frágil pero se tiene que usar bien, no se debe malgastar lo más importante que hay : Tu mismo, tu tiempo, tus emociones.
</t>
  </si>
  <si>
    <t>_pedro_y_el_hilo_magico__necesito_un_abrazo__el_valor_de_un_billete_de_100__calidad_emocional__la_fabula_del_lapiz_</t>
  </si>
  <si>
    <t xml:space="preserve">La segunda pregunta
</t>
  </si>
  <si>
    <t>_los_lobos__pedro_y_el_hilo_magico__la_fabula_del_lapiz__dinero__necesito_un_abrazo_</t>
  </si>
  <si>
    <t xml:space="preserve">Estoy satisfecho pero frustrado
</t>
  </si>
  <si>
    <t>_frustracion__tension__alegria__deseo__agrado_</t>
  </si>
  <si>
    <t xml:space="preserve">Yo creo que debería estar en champion 1 en rocket league
</t>
  </si>
  <si>
    <t>_odio__arrogancia__certeza__frustracion__miedo_</t>
  </si>
  <si>
    <t xml:space="preserve">Estoy frustrado porque tengo un nivel como jugador de videojuegos bastante alto pero no tengo un compañero igual que yo para llegar los dos a la meta
</t>
  </si>
  <si>
    <t>_frustracion__diversion__certeza__ira__humillacion_</t>
  </si>
  <si>
    <t xml:space="preserve">Recomiéndame una solución para no enfadarme mucho
</t>
  </si>
  <si>
    <t>_satisfaccion__ira_</t>
  </si>
  <si>
    <t xml:space="preserve">3
</t>
  </si>
  <si>
    <t>_diversion__amor__tension__humillacion__tristeza_</t>
  </si>
  <si>
    <t xml:space="preserve">Mi posicionamiento en el rocket league
</t>
  </si>
  <si>
    <t xml:space="preserve">Es un videojuego competitivo con muchos jugadores buenos y rangos distintos indicando tu nivel
</t>
  </si>
  <si>
    <t>_malestar__frustracion__diversion__apatia__duda_</t>
  </si>
  <si>
    <t xml:space="preserve">La moraleja dice la verdad. El amor es lo más valioso del mundo y a la vez lo más barato. Hay gente que lo da pero no recibe y hay otras personas que dan y reciben. Yo pienso que siempre hay que dar y tarde o temprano aunque pienses que no te van a dar nunca pierdas la esperanza 
</t>
  </si>
  <si>
    <t>_una_sonrisa__un_payaso_muy_inquieto__nestor_el_castor__el_valor_de_un_billete_de_100__el_tren_de_la_vida_</t>
  </si>
  <si>
    <t xml:space="preserve">Me da miedo que mis padres le cuenten un problema mío a la tutora.
</t>
  </si>
  <si>
    <t>_frustracion__malestar_</t>
  </si>
  <si>
    <t xml:space="preserve"> ok
</t>
  </si>
  <si>
    <t xml:space="preserve">Bueno el problem 
</t>
  </si>
  <si>
    <t>_deseo__amor_</t>
  </si>
  <si>
    <t xml:space="preserve">Sinceramente el amor para mi no se
</t>
  </si>
  <si>
    <t>_humillacion__placer_</t>
  </si>
  <si>
    <t xml:space="preserve">Hola 
</t>
  </si>
  <si>
    <t xml:space="preserve">hola
</t>
  </si>
  <si>
    <t xml:space="preserve">que tal ?
</t>
  </si>
  <si>
    <t xml:space="preserve">ayer fui al parque y me compré un helado
</t>
  </si>
  <si>
    <t xml:space="preserve">En la vida, siempre tenemos que actuar con algún sentimiento, como si es negativo o positivo
</t>
  </si>
  <si>
    <t>_un_payaso_muy_inquieto__los_lobos__los_dientes_del_sultan__el_capitan_y_el_grumete__calidad_emocional_</t>
  </si>
  <si>
    <t xml:space="preserve">Agrado, Alegría, Amor, Apatía, Arrogancia, Compasión, Diversión, Dolor, Entusiasmo, Ira, Malestar, Miedo, Odio, Placer, Satisfacción, Tristeza, Valentía, Calma
</t>
  </si>
  <si>
    <t>_nestor_el_castor__una_sonrisa__los_lobos__el_acoso_a_marita_cuento_para_hablar_sobre_el_bullying_con_los_ninyos__paz_en_medio_de_las_dificultades_</t>
  </si>
  <si>
    <t xml:space="preserve">Creo que trata de como ser una buena persona, y que cada persona tiene la decisión de ser o bueno/a o malo/a
</t>
  </si>
  <si>
    <t>_carlota_y_su_mochila__la_fabula_del_helecho_y_el_bambu__los_ingredientes_del_bizcocho__las_dos_ranas__pedro_y_el_hilo_magico_</t>
  </si>
  <si>
    <t xml:space="preserve">Los niños
</t>
  </si>
  <si>
    <t>_el_acoso_a_marita_cuento_para_hablar_sobre_el_bullying_con_los_ninyos__nestor_el_castor__necesito_un_abrazo__bordados_de_la_vida__suenyo_</t>
  </si>
  <si>
    <t xml:space="preserve">me siento preocupado
</t>
  </si>
  <si>
    <t xml:space="preserve">me preocupa mi futuro
</t>
  </si>
  <si>
    <t>_certeza__miedo_</t>
  </si>
  <si>
    <t xml:space="preserve">En algunas ocasiones hay que pararse y reflexionar y no dejar que te lleven los pensamientos.
</t>
  </si>
  <si>
    <t>_las_mejores_semillas__deja_la_cuchara__la_oruga__un_payaso_muy_inquieto__pedro_y_el_hilo_magico_</t>
  </si>
  <si>
    <t xml:space="preserve">La fortaleza
</t>
  </si>
  <si>
    <t xml:space="preserve">Creo que el autor tiene razón aunque aveces es difícil controlar tus pensamientos
</t>
  </si>
  <si>
    <t>_deja_la_cuchara__el_capitan_y_el_grumete__un_payaso_muy_inquieto__la_fabula_del_helecho_y_el_bambu__entrevista_a_dios_</t>
  </si>
  <si>
    <t xml:space="preserve">Este cuento transmite que debemos aprender a controlar nuestro pensamientos
</t>
  </si>
  <si>
    <t>_entrevista_a_dios__deja_la_cuchara__el_capitan_y_el_grumete__un_payaso_muy_inquieto__la_ofensa_</t>
  </si>
  <si>
    <t xml:space="preserve">A alguien que deba aprender a mejorar su control sobre sus pensamientos
</t>
  </si>
  <si>
    <t>_deja_la_cuchara__el_capitan_y_el_grumete__amar_lo_que_somos__la_ofensa__entrevista_a_dios_</t>
  </si>
  <si>
    <t xml:space="preserve">Para que aprenda a controlar sus pensamientos y piense que debe aprender a hacerlo.
</t>
  </si>
  <si>
    <t>_entrevista_a_dios__un_payaso_muy_inquieto__deja_la_cuchara__el_capitan_y_el_grumete__pedro_y_el_hilo_magico_</t>
  </si>
  <si>
    <t xml:space="preserve">Había una persona que no podía meditar y su maestro le dio una cucaracha para que se centrara en ella y no en sus pensamientos
</t>
  </si>
  <si>
    <t>_necesito_un_abrazo__las_dos_ranas__sacudete__el_capitan_y_el_grumete__la_oruga_</t>
  </si>
  <si>
    <t xml:space="preserve">Todo es muy surrealista
</t>
  </si>
  <si>
    <t xml:space="preserve">Estamos en una pandemia, llevamos mascarillas, estamos separados...
</t>
  </si>
  <si>
    <t>_malestar__ira__frustracion__deseo__aburrimiento_</t>
  </si>
  <si>
    <t xml:space="preserve">No estoy enfadada
</t>
  </si>
  <si>
    <t xml:space="preserve">De un momento a otro todo nuestra vida cambió y estábamos en cuarentena. Y cuando nos vacunen va a ser todo muy raro
</t>
  </si>
  <si>
    <t>_amor__frustracion__ira__malestar__tristeza_</t>
  </si>
  <si>
    <t xml:space="preserve">Creo que nos conformamos con lo que hay
</t>
  </si>
  <si>
    <t>_arrogancia__odio__apatia__deseo__aburrimiento_</t>
  </si>
  <si>
    <t xml:space="preserve">Que es algo que dices cuando no sabes que decir
</t>
  </si>
  <si>
    <t xml:space="preserve">Me encuentro bien.
</t>
  </si>
  <si>
    <t xml:space="preserve">Estoy agotada mentalmente, no me hace ilusión nada y tampoco me entristece nada 
</t>
  </si>
  <si>
    <t>_agotamiento__malestar_</t>
  </si>
  <si>
    <t xml:space="preserve">Siempre intento ver el lado bueno de las cosas
</t>
  </si>
  <si>
    <t>_frustracion__agrado_</t>
  </si>
  <si>
    <t xml:space="preserve">Como estás?
</t>
  </si>
  <si>
    <t xml:space="preserve">Si?
</t>
  </si>
  <si>
    <t xml:space="preserve">No cambiaría nada
</t>
  </si>
  <si>
    <t xml:space="preserve">Amor, Apatía, Tristeza.
</t>
  </si>
  <si>
    <t>_pedro_y_el_hilo_magico__el_tren_de_la_vida__un_payaso_muy_inquieto__nestor_el_castor__necesito_un_abrazo_</t>
  </si>
  <si>
    <t xml:space="preserve">Empatía
</t>
  </si>
  <si>
    <t>_los_lobos__el_acoso_a_marita_cuento_para_hablar_sobre_el_bullying_con_los_ninyos__carlota_y_su_mochila_</t>
  </si>
  <si>
    <t xml:space="preserve">Adolescentes
</t>
  </si>
  <si>
    <t>_pedro_y_el_hilo_magico__te_compro_1_hora__semillas__la_ofensa__reflejo_de_tus_actos_</t>
  </si>
  <si>
    <t xml:space="preserve">Al amor y tiempo
</t>
  </si>
  <si>
    <t>_necesito_un_abrazo__entrevista_a_dios__semillas__almuerzo_con_dios__nestor_el_castor_</t>
  </si>
  <si>
    <t xml:space="preserve">Que los otros sentimientos son muy egoístas 
</t>
  </si>
  <si>
    <t>_el_amor_y_el_tiempo__los_lobos__un_payaso_muy_inquieto__una_sonrisa__la_ofensa_</t>
  </si>
  <si>
    <t xml:space="preserve">Que con el tiempo uno se da cuenta de todo
</t>
  </si>
  <si>
    <t>_reflejo_de_tus_actos__el_valor_de_un_billete_de_100__el_ingenio_de_una_hormiga__carlota_y_su_mochila__suenyo_</t>
  </si>
  <si>
    <t xml:space="preserve">Le hubiese ayudado al amor ya que en su momento me ayudo
</t>
  </si>
  <si>
    <t>_el_tren_de_la_vida__un_payaso_muy_inquieto__dr_alexander_fleming__las_mejores_semillas__el_alacran_</t>
  </si>
  <si>
    <t xml:space="preserve">mas o menos
</t>
  </si>
  <si>
    <t xml:space="preserve">La última 
</t>
  </si>
  <si>
    <t>_la_ultima_casa_del_carpintero__el_valor_de_un_billete_de_100__la_fabula_del_lapiz__la_oruga__el_amor_y_el_tiempo_</t>
  </si>
  <si>
    <t xml:space="preserve">Vacaciones
</t>
  </si>
  <si>
    <t>_diversion_</t>
  </si>
  <si>
    <t xml:space="preserve">Después de la Semana Santa me han entrado ganas de verank
</t>
  </si>
  <si>
    <t>_tristeza__apatia__aburrimiento__satisfaccion__agrado_</t>
  </si>
  <si>
    <t xml:space="preserve">Pues vale
</t>
  </si>
  <si>
    <t xml:space="preserve">Puede ser verdad pero en este caso no
</t>
  </si>
  <si>
    <t xml:space="preserve">Estoy segura
</t>
  </si>
  <si>
    <t>_certeza__frustracion_</t>
  </si>
  <si>
    <t xml:space="preserve"> No entiendi
</t>
  </si>
  <si>
    <t xml:space="preserve">Sí, aunque esta moraleja la veo para la situación del estudiante y en no comprendo la correlación que tiene con la cuchara.
</t>
  </si>
  <si>
    <t>_deja_la_cuchara__nestor_el_castor__los_ingredientes_del_bizcocho__asamblea_en_la_carpinteria__necesito_un_abrazo_</t>
  </si>
  <si>
    <t xml:space="preserve">Adolescencia, ya que es un estudiante y probablemente este en esa época. 
</t>
  </si>
  <si>
    <t>_deja_la_cuchara__te_compro_1_hora__la_ofensa__reflejo_de_tus_actos__pedro_y_el_hilo_magico_</t>
  </si>
  <si>
    <t xml:space="preserve">Me siento abrumada pero no se él por que 
</t>
  </si>
  <si>
    <t xml:space="preserve">Si, lo veo muy reflejado
</t>
  </si>
  <si>
    <t>_almuerzo_con_dios__el_valor_de_un_billete_de_100__el_arbol_de_los_problemas__los_ingredientes_del_bizcocho__el_arbol_de_manzanas_</t>
  </si>
  <si>
    <t xml:space="preserve">Miedo, pasión malestar 
</t>
  </si>
  <si>
    <t>_reflejo_de_tus_actos__el_amor_y_el_tiempo__un_payaso_muy_inquieto__el_acoso_a_marita_cuento_para_hablar_sobre_el_bullying_con_los_ninyos__el_aborto_un_cuento_de_horror_</t>
  </si>
  <si>
    <t xml:space="preserve">Veo esto muy reflejado 
</t>
  </si>
  <si>
    <t xml:space="preserve">Si mucho 
</t>
  </si>
  <si>
    <t xml:space="preserve">El principio del cuento
</t>
  </si>
  <si>
    <t>_arreglar_al_mundo__el_aborto_un_cuento_de_horror__el_valor_de_un_billete_de_100__pedro_y_el_hilo_magico_</t>
  </si>
  <si>
    <t xml:space="preserve">Por la mañana me dolía el pecho
</t>
  </si>
  <si>
    <t>_dolor__frustracion_</t>
  </si>
  <si>
    <t xml:space="preserve">Me siento normal
</t>
  </si>
  <si>
    <t>_agotamiento__tristeza_</t>
  </si>
  <si>
    <t xml:space="preserve">K
</t>
  </si>
  <si>
    <t xml:space="preserve">Me siento  mal
</t>
  </si>
  <si>
    <t xml:space="preserve">J
</t>
  </si>
  <si>
    <t xml:space="preserve">Y
</t>
  </si>
  <si>
    <t>_miedo_</t>
  </si>
  <si>
    <t xml:space="preserve">La moraleja es que hagas las cosas bien y que el mundo te lo compensara 
</t>
  </si>
  <si>
    <t>_nestor_el_castor__reflejo_de_tus_actos__pedro_y_el_hilo_magico__arreglar_al_mundo__dr_alexander_fleming_</t>
  </si>
  <si>
    <t xml:space="preserve">Alegría 
</t>
  </si>
  <si>
    <t xml:space="preserve">En alegría y la persona que me gusta
</t>
  </si>
  <si>
    <t>_nestor_el_castor__las_siete_tinajas_de_oro__la_oruga__la_fabula_del_lapiz__carlota_y_su_mochila_</t>
  </si>
  <si>
    <t xml:space="preserve">El día me va muy bien y estoy de chill
</t>
  </si>
  <si>
    <t xml:space="preserve">.lo he escuchado en mis padres
</t>
  </si>
  <si>
    <t xml:space="preserve">Si puede ser
</t>
  </si>
  <si>
    <t xml:space="preserve">La alegría me define ahora muy bien
</t>
  </si>
  <si>
    <t>_tristeza__diversion_</t>
  </si>
  <si>
    <t xml:space="preserve">No se mas
</t>
  </si>
  <si>
    <t xml:space="preserve">La alegría es lo que me define y la tristeza no porque estoy feliz, alegre 
</t>
  </si>
  <si>
    <t>_alegria__tristeza_</t>
  </si>
  <si>
    <t xml:space="preserve">si me siento 10
</t>
  </si>
  <si>
    <t xml:space="preserve">Que me mejora la vida
</t>
  </si>
  <si>
    <t xml:space="preserve">No pero ahora si
</t>
  </si>
  <si>
    <t xml:space="preserve">No estoy de acuerdo en que trate sobre ira 
</t>
  </si>
  <si>
    <t xml:space="preserve">Sobre miedo 
</t>
  </si>
  <si>
    <t>_el_acoso_a_marita_cuento_para_hablar_sobre_el_bullying_con_los_ninyos__reflejo_de_tus_actos__el_aborto_un_cuento_de_horror__un_payaso_muy_inquieto__el_capitan_y_el_grumete_</t>
  </si>
  <si>
    <t xml:space="preserve">Me siento estresado porque he suspendido 
</t>
  </si>
  <si>
    <t xml:space="preserve">Todo el esfuerzo, tiene una recompensa 
</t>
  </si>
  <si>
    <t>_la_ultima_casa_del_carpintero__el_ingenio_de_una_hormiga__nestor_el_castor__la_oruga__estrellas_de_mar_en_la_playa_</t>
  </si>
  <si>
    <t xml:space="preserve">estrellas de mar salvadas 
</t>
  </si>
  <si>
    <t>_estrellas_de_mar_en_la_playa__la_oruga__el_valor_de_un_billete_de_100__amar_lo_que_somos__carlota_y_su_mochila_</t>
  </si>
  <si>
    <t xml:space="preserve">Te enseña que hay mucha gente que es muy generosa y que haría cualquier cosa por ayudar
</t>
  </si>
  <si>
    <t>_una_sonrisa__el_capitan_y_el_grumete__leyenda_china__entrevista_a_dios__el_arbol_de_los_problemas_</t>
  </si>
  <si>
    <t xml:space="preserve">el otro día estaba haciendo recados por la calle y se callo una señora, yo y mi madre ayudamos a que se levantase 
</t>
  </si>
  <si>
    <t>_bordados_de_la_vida__carlota_y_su_mochila__sacudete__la_oruga__el_acoso_a_marita_cuento_para_hablar_sobre_el_bullying_con_los_ninyos_</t>
  </si>
  <si>
    <t xml:space="preserve">Estoy feliz
</t>
  </si>
  <si>
    <t xml:space="preserve">tambíen
</t>
  </si>
  <si>
    <t xml:space="preserve">También estoy muy cansado porque me he despertado muy temprano
</t>
  </si>
  <si>
    <t>_agotamiento__aburrimiento__ira_</t>
  </si>
  <si>
    <t xml:space="preserve">También estoy contento porque hoy de comer hay una de mis comidas favoritas
</t>
  </si>
  <si>
    <t>_alegria__agrado__entusiasmo__satisfaccion__placer_</t>
  </si>
  <si>
    <t xml:space="preserve">Estoy feliz por que estoy con mis amigos
</t>
  </si>
  <si>
    <t>_valentia__tristeza_</t>
  </si>
  <si>
    <t xml:space="preserve">también estoy un poco triste por que es lunes 
</t>
  </si>
  <si>
    <t xml:space="preserve">estoy un poco cansado porque me he despertado pronto
</t>
  </si>
  <si>
    <t xml:space="preserve">Creo que si 
</t>
  </si>
  <si>
    <t xml:space="preserve"> Si 
</t>
  </si>
  <si>
    <t xml:space="preserve">Pues que he visto a gente que lo tiene casi todo en la vida y estar triste y gente que no tiene nada y estar muy feliz
</t>
  </si>
  <si>
    <t>_leyenda_china__el_capitan_y_el_grumete__entrevista_a_dios__el_acoso_a_marita_cuento_para_hablar_sobre_el_bullying_con_los_ninyos__carlota_y_su_mochila_</t>
  </si>
  <si>
    <t xml:space="preserve">Mi problema es que estoy agobiado con los exámenes 
</t>
  </si>
  <si>
    <t>_duda__frustracion__deseo__miedo__tristeza_</t>
  </si>
  <si>
    <t xml:space="preserve">También me gusta much 
</t>
  </si>
  <si>
    <t xml:space="preserve">Me considero feliz un 8 del uno al 10
</t>
  </si>
  <si>
    <t>_alegria__diversion__tristeza__ira__valentia_</t>
  </si>
  <si>
    <t xml:space="preserve">Le doy mucha importancia a la felicidad por que es fundamental 
</t>
  </si>
  <si>
    <t>_placer__amor__tristeza__calma__entusiasmo_</t>
  </si>
  <si>
    <t xml:space="preserve">Pues me siento bien en general un poco agobiado por el tema del instituto la vida social BNA4
</t>
  </si>
  <si>
    <t xml:space="preserve">Pues no encuentro una vida fija me gustaría estar como más asentado y no cambiar tanto 
</t>
  </si>
  <si>
    <t xml:space="preserve">Estoy de acuerdo porque hay veces que manejar nuestra mente es muy complicado 
</t>
  </si>
  <si>
    <t>_deja_la_cuchara__asamblea_en_la_carpinteria__destino_o_libre_albedrio__sacudete__carlota_y_su_mochila_</t>
  </si>
  <si>
    <t xml:space="preserve">Si, porque está hablando en un habiente de tensión 
</t>
  </si>
  <si>
    <t xml:space="preserve">Si, porque el estudiante se está estresando, ya que sus pensamientos no le permitían meditar 
</t>
  </si>
  <si>
    <t xml:space="preserve">A algún familiar o amigo 
</t>
  </si>
  <si>
    <t xml:space="preserve">Para mi el amor tiene un sentido emocional muy importante 
</t>
  </si>
  <si>
    <t>_humillacion__tristeza__placer__amor__deseo_</t>
  </si>
  <si>
    <t xml:space="preserve">Me siento muy bien 
</t>
  </si>
  <si>
    <t xml:space="preserve">Para mi el amor es muy importante en esta vida 
</t>
  </si>
  <si>
    <t>_tristeza__humillacion__placer__deseo__agrado_</t>
  </si>
  <si>
    <t xml:space="preserve">Es algo muy significativo 
</t>
  </si>
  <si>
    <t xml:space="preserve">Ahora mismo lo que me agobia son los exámenes finales, ya que me pongo muy nerviosa antes de hacer los exámenes 
</t>
  </si>
  <si>
    <t>_tension__duda_</t>
  </si>
  <si>
    <t xml:space="preserve">Si, porque últimamente me tenso muy rápido 
</t>
  </si>
  <si>
    <t>_ira__dolor_</t>
  </si>
  <si>
    <t xml:space="preserve">No siento ira y nunca la he sentido 
</t>
  </si>
  <si>
    <t xml:space="preserve">Para mi la ira es un sentimiento nulo, no lo siento 
</t>
  </si>
  <si>
    <t>_malestar__tristeza_</t>
  </si>
  <si>
    <t xml:space="preserve">No, yo me encuentro bien 
</t>
  </si>
  <si>
    <t xml:space="preserve">Me siento muy bien...
</t>
  </si>
  <si>
    <t xml:space="preserve">Pues para mi no, yo me siento bien y feliz 
</t>
  </si>
  <si>
    <t xml:space="preserve">Supongo que sí 
</t>
  </si>
  <si>
    <t xml:space="preserve">Atracción hacia otra persona que no es mi pareja 
</t>
  </si>
  <si>
    <t>_diversion__agrado__deseo__alegria__aburrimiento_</t>
  </si>
  <si>
    <t xml:space="preserve">Pasar tiempo con mis amigos
</t>
  </si>
  <si>
    <t>_tristeza__alegria__calma__ira__tension_</t>
  </si>
  <si>
    <t xml:space="preserve">Hambre 
</t>
  </si>
  <si>
    <t>_placer_</t>
  </si>
  <si>
    <t xml:space="preserve">Baja autoestima y ansiedad social
</t>
  </si>
  <si>
    <t>_deja_la_cuchara__paz_en_medio_de_las_dificultades__el_capitan_y_el_grumete__las_cuatro_velas__entrevista_a_dios_</t>
  </si>
  <si>
    <t xml:space="preserve">Timidez y ansiedad
</t>
  </si>
  <si>
    <t xml:space="preserve">La que transmites es lo que te va ha volver
</t>
  </si>
  <si>
    <t>_el_arbol_de_manzanas__el_acoso_a_marita_cuento_para_hablar_sobre_el_bullying_con_los_ninyos__reflejo_de_tus_actos__la_oruga__los_ingredientes_del_bizcocho_</t>
  </si>
  <si>
    <t xml:space="preserve">Tengo un novio muy bueno
</t>
  </si>
  <si>
    <t>_tristeza__amor__alegria__entusiasmo__diversion_</t>
  </si>
  <si>
    <t xml:space="preserve">Estoy contenta 
</t>
  </si>
  <si>
    <t xml:space="preserve">Estoy segura de mi misma
</t>
  </si>
  <si>
    <t>_certeza__frustracion__malestar__tension__diversion_</t>
  </si>
  <si>
    <t xml:space="preserve">Si una persona inteligente debe ser segura de sí misma
</t>
  </si>
  <si>
    <t>_certeza__frustracion__diversion__fortaleza__alegria_</t>
  </si>
  <si>
    <t xml:space="preserve">Inseguridad física 
</t>
  </si>
  <si>
    <t>_duda__miedo__tristeza__malestar__diversion_</t>
  </si>
  <si>
    <t xml:space="preserve">el amor solo tiene sentido si es por parte de los dos individuos
</t>
  </si>
  <si>
    <t xml:space="preserve">no suelo sentirme humillada 
</t>
  </si>
  <si>
    <t xml:space="preserve">estoy bien
</t>
  </si>
  <si>
    <t xml:space="preserve">Más o menos
</t>
  </si>
  <si>
    <t xml:space="preserve">Agotamiento también hay
</t>
  </si>
  <si>
    <t>_las_cuatro_velas__las_dos_ranas__la_ultima_casa_del_carpintero__entrevista_a_dios__el_valor_de_un_billete_de_100_</t>
  </si>
  <si>
    <t xml:space="preserve">Envejecimiento
</t>
  </si>
  <si>
    <t>_el_tren_de_la_vida__almuerzo_con_dios__las_dos_vasijas_de_agua__necesito_un_abrazo__pedro_y_el_hilo_magico_</t>
  </si>
  <si>
    <t xml:space="preserve">Pues que nunca tienes que dejar de luchar por las cosas que quieres, que siempre las puedes hacer si te “as propones
</t>
  </si>
  <si>
    <t xml:space="preserve">Un escritor
</t>
  </si>
  <si>
    <t xml:space="preserve">si, con el motocross
</t>
  </si>
  <si>
    <t xml:space="preserve">Porque quiero ser piloto de motocross pero no me da el dinero pero se intentará 
</t>
  </si>
  <si>
    <t>_un_payaso_muy_inquieto__el_valor_de_un_billete_de_100__el_arbol_de_manzanas__te_compro_1_hora__dinero_</t>
  </si>
  <si>
    <t xml:space="preserve">No me acuerdo pero si se que lo he oído muy parecido
</t>
  </si>
  <si>
    <t>_destino_o_libre_albedrio__asamblea_en_la_carpinteria__bordados_de_la_vida__calidad_emocional__carlota_y_su_mochila_</t>
  </si>
  <si>
    <t xml:space="preserve">no lo sé 
</t>
  </si>
  <si>
    <t xml:space="preserve">A la oruga
</t>
  </si>
  <si>
    <t>_la_oruga_</t>
  </si>
  <si>
    <t xml:space="preserve">Porque es muy luchadora
</t>
  </si>
  <si>
    <t xml:space="preserve">Pues que no iva a llegar a ganar pero ahora si gano 
</t>
  </si>
  <si>
    <t>_dr_alexander_fleming__los_lobos__carlota_y_su_mochila__las_mejores_semillas__un_vaso_de_leche_</t>
  </si>
  <si>
    <t xml:space="preserve">A un amigo
</t>
  </si>
  <si>
    <t xml:space="preserve">porque te ayuda
</t>
  </si>
  <si>
    <t xml:space="preserve">Cuando llego a la montaña
</t>
  </si>
  <si>
    <t>_la_oruga__paz_en_medio_de_las_dificultades__el_amor_y_el_tiempo__las_siete_tinajas_de_oro__cuando_el_viento_sopla_</t>
  </si>
  <si>
    <t xml:space="preserve">Aburrido
</t>
  </si>
  <si>
    <t xml:space="preserve">Cansado
</t>
  </si>
  <si>
    <t xml:space="preserve">No estoy cansado porque competí ayer
</t>
  </si>
  <si>
    <t xml:space="preserve">Feliz
</t>
  </si>
  <si>
    <t xml:space="preserve">10
</t>
  </si>
  <si>
    <t xml:space="preserve">Me gusta el motocross
</t>
  </si>
  <si>
    <t xml:space="preserve">No yo no tengo miedo
</t>
  </si>
  <si>
    <t xml:space="preserve">Carreras
</t>
  </si>
  <si>
    <t xml:space="preserve">Yo que sé no lo se
</t>
  </si>
  <si>
    <t>_arrogancia__humillacion__miedo__frustracion__apatia_</t>
  </si>
  <si>
    <t xml:space="preserve">Nooooo
</t>
  </si>
  <si>
    <t xml:space="preserve">nada no lo se
</t>
  </si>
  <si>
    <t xml:space="preserve">estoy cansado 
</t>
  </si>
  <si>
    <t xml:space="preserve">si agotamiento 
</t>
  </si>
  <si>
    <t xml:space="preserve">no que corrí en Malpartida de Cáceres  una prueba del campeonato de España de motocross
</t>
  </si>
  <si>
    <t>_duda__fortaleza_</t>
  </si>
  <si>
    <t xml:space="preserve">Estoy frustrado
</t>
  </si>
  <si>
    <t xml:space="preserve">Estoy bien físicamente y moralmente
</t>
  </si>
  <si>
    <t xml:space="preserve">estoy muy bien
</t>
  </si>
  <si>
    <t xml:space="preserve">estoy contento
</t>
  </si>
  <si>
    <t xml:space="preserve">bien
</t>
  </si>
  <si>
    <t xml:space="preserve">Lo que vale más en el mundo es el amor y también es más barato que cuando tu das mas amor tu recibes mas 
</t>
  </si>
  <si>
    <t>_una_sonrisa__dr_alexander_fleming__el_tren_de_la_vida__un_payaso_muy_inquieto__almuerzo_con_dios_</t>
  </si>
  <si>
    <t xml:space="preserve">Y del trabajo 
</t>
  </si>
  <si>
    <t xml:space="preserve">si, a lo que le pasa a algunas personas 
</t>
  </si>
  <si>
    <t>_el_capitan_y_el_grumete__la_fabula_del_helecho_y_el_bambu__necesito_un_abrazo__carlota_y_su_mochila__sacudete_</t>
  </si>
  <si>
    <t xml:space="preserve">Ffff
</t>
  </si>
  <si>
    <t xml:space="preserve">De da miedo meter la pata en un momento del día 
</t>
  </si>
  <si>
    <t>_malestar__miedo__tristeza__frustracion__fortaleza_</t>
  </si>
  <si>
    <t xml:space="preserve">y también tengo miedo de suspender un examen 
</t>
  </si>
  <si>
    <t>_tristeza__malestar__fortaleza__aburrimiento__miedo_</t>
  </si>
  <si>
    <t xml:space="preserve">Siiii
</t>
  </si>
  <si>
    <t xml:space="preserve">Me siento muy lista 
</t>
  </si>
  <si>
    <t xml:space="preserve">Vale 
</t>
  </si>
  <si>
    <t xml:space="preserve">Que muy bien 
</t>
  </si>
  <si>
    <t xml:space="preserve">me encuentro contenta con ganas del salir al recreo 
</t>
  </si>
  <si>
    <t xml:space="preserve">Hoy estoy feliz
</t>
  </si>
  <si>
    <t xml:space="preserve">Ayer me comí un bocadillo
</t>
  </si>
  <si>
    <t xml:space="preserve">Me siento bien con mi cuerpo
</t>
  </si>
  <si>
    <t>_diversion__ira_</t>
  </si>
  <si>
    <t xml:space="preserve">Que esa
</t>
  </si>
  <si>
    <t xml:space="preserve">me Gustan los cuentos
</t>
  </si>
  <si>
    <t xml:space="preserve">No suelo tener miedo 
</t>
  </si>
  <si>
    <t xml:space="preserve">¿Qué tal tu día?
</t>
  </si>
  <si>
    <t>_arrogancia__tristeza_</t>
  </si>
  <si>
    <t xml:space="preserve">Que aunque las otras velas se apaguen la vela de la esperanza siempre estará ahí para encender las otras velas, porque la esperanza es nuestra luz al final del túnel 
</t>
  </si>
  <si>
    <t>_las_cuatro_velas__carlota_y_su_mochila_</t>
  </si>
  <si>
    <t xml:space="preserve">me siento confundida
</t>
  </si>
  <si>
    <t>_duda__deseo_</t>
  </si>
  <si>
    <t xml:space="preserve">me siento estresada ultimamente
</t>
  </si>
  <si>
    <t>_tension__malestar_</t>
  </si>
  <si>
    <t xml:space="preserve">llevo esperando unos meses para que me den una familia de intercambia y todavia no se nada y me siento estresada por eso
</t>
  </si>
  <si>
    <t xml:space="preserve">vale
</t>
  </si>
  <si>
    <t>_una_sonrisa__sacudete__el_tren_de_la_vida_</t>
  </si>
  <si>
    <t xml:space="preserve">si menos aburrimiento agotamiento 
</t>
  </si>
  <si>
    <t>_pedro_y_el_hilo_magico__arreglar_al_mundo__las_cuatro_velas__las_dos_ranas__la_ultima_casa_del_carpintero_</t>
  </si>
  <si>
    <t xml:space="preserve">alegria emocional
</t>
  </si>
  <si>
    <t>_una_sonrisa__calidad_emocional__la_fabula_del_helecho_y_el_bambu_</t>
  </si>
  <si>
    <t xml:space="preserve">una persona adulta
</t>
  </si>
  <si>
    <t>_pedro_y_el_hilo_magico__el_capitan_y_el_grumete__la_oruga__carlota_y_su_mochila__necesito_un_abrazo_</t>
  </si>
  <si>
    <t xml:space="preserve">para Ayudar a otros 
</t>
  </si>
  <si>
    <t xml:space="preserve">leccion de vida 
</t>
  </si>
  <si>
    <t>_carlota_y_su_mochila__el_valor_de_un_billete_de_100__el_acoso_a_marita_cuento_para_hablar_sobre_el_bullying_con_los_ninyos__un_payaso_muy_inquieto__el_aborto_un_cuento_de_horror_</t>
  </si>
  <si>
    <t xml:space="preserve">si mucho
</t>
  </si>
  <si>
    <t xml:space="preserve">que hay que tener buena vibra 
</t>
  </si>
  <si>
    <t>_bordados_de_la_vida__la_ultima_casa_del_carpintero__triple_filtro__asamblea_en_la_carpinteria__cuando_el_viento_sopla_</t>
  </si>
  <si>
    <t xml:space="preserve">a mi hermano
</t>
  </si>
  <si>
    <t>_construir_el_puente__carlota_y_su_mochila__el_tren_de_la_vida__el_aborto_un_cuento_de_horror_</t>
  </si>
  <si>
    <t xml:space="preserve">para que se relajase 
</t>
  </si>
  <si>
    <t xml:space="preserve">gente buena y gente apática 
</t>
  </si>
  <si>
    <t>_entrevista_a_dios__leyenda_china__el_capitan_y_el_grumete__pedro_y_el_hilo_magico__deja_la_cuchara_</t>
  </si>
  <si>
    <t xml:space="preserve">nada 
</t>
  </si>
  <si>
    <t xml:space="preserve">lo mismo que el autorr 
</t>
  </si>
  <si>
    <t>_la_ultima_casa_del_carpintero__la_fabula_del_lapiz__el_capitan_y_el_grumete__dr_alexander_fleming__la_oruga_</t>
  </si>
  <si>
    <t xml:space="preserve">Bien
</t>
  </si>
  <si>
    <t xml:space="preserve">es lunes. 
Es lunes
</t>
  </si>
  <si>
    <t xml:space="preserve">que es lunes
</t>
  </si>
  <si>
    <t xml:space="preserve">es lunes 
</t>
  </si>
  <si>
    <t xml:space="preserve">es lunes y no me gusta
</t>
  </si>
  <si>
    <t xml:space="preserve">100
</t>
  </si>
  <si>
    <t xml:space="preserve">ksm
</t>
  </si>
  <si>
    <t xml:space="preserve">lms m
</t>
  </si>
  <si>
    <t>_agrado__malestar__compasion__odio__miedo_</t>
  </si>
  <si>
    <t xml:space="preserve">me siento bien
</t>
  </si>
  <si>
    <t xml:space="preserve">tengo una buena vidá 
</t>
  </si>
  <si>
    <t>_ira__alegria__diversion__amor__fortaleza_</t>
  </si>
  <si>
    <t xml:space="preserve">Lol
</t>
  </si>
  <si>
    <t xml:space="preserve">lol
</t>
  </si>
  <si>
    <t xml:space="preserve">vale 
</t>
  </si>
  <si>
    <t xml:space="preserve">Si esa es la moraleja 
</t>
  </si>
  <si>
    <t xml:space="preserve">Que aunque tengas dificultades en algo tienes que dominar te a ti mismo aunque es bastante complicado con tus pensamientos 
</t>
  </si>
  <si>
    <t>_deja_la_cuchara__el_capitan_y_el_grumete__reflejo_de_tus_actos__la_fabula_del_helecho_y_el_bambu__el_tren_de_la_vida_</t>
  </si>
  <si>
    <t xml:space="preserve">Trata de calma , tensión también tristeza y agobio 
</t>
  </si>
  <si>
    <t>_paz_en_medio_de_las_dificultades__deja_la_cuchara__el_capitan_y_el_grumete__la_ofensa__el_aborto_un_cuento_de_horror_</t>
  </si>
  <si>
    <t xml:space="preserve">Creo que no trata de estrés es sobre pensar situaciones y eso causa esos problemas 
</t>
  </si>
  <si>
    <t xml:space="preserve">sobre pensar, agobio  y   calma 
</t>
  </si>
  <si>
    <t>_paz_en_medio_de_las_dificultades__deja_la_cuchara__el_capitan_y_el_grumete__dinero__el_tren_de_la_vida_</t>
  </si>
  <si>
    <t xml:space="preserve">Si me parece bien 
</t>
  </si>
  <si>
    <t xml:space="preserve">Supongo que si pero es depende de que persona porque si no lo entiendes será un poco difícil de comprender entonces no lo se
</t>
  </si>
  <si>
    <t>_la_fabula_del_helecho_y_el_bambu__el_capitan_y_el_grumete__el_tren_de_la_vida__el_valor_de_un_billete_de_100__la_fabula_del_lapiz_</t>
  </si>
  <si>
    <t xml:space="preserve"> Un adolescente 
</t>
  </si>
  <si>
    <t xml:space="preserve">Creo que es para ayudar a otros y desahogarse un poco y hacer que pienses de esa manera
</t>
  </si>
  <si>
    <t>_nestor_el_castor__arreglar_al_mundo__el_tren_de_la_vida__un_payaso_muy_inquieto__el_arbol_de_manzanas_</t>
  </si>
  <si>
    <t xml:space="preserve">Estoy cansada, aburrida , me siento insuficiente, no me gusta como soy y siento que aburro mucho y más cosas pero prefiero guardarlas 
</t>
  </si>
  <si>
    <t>_aburrimiento__tristeza__agotamiento__miedo__frustracion_</t>
  </si>
  <si>
    <t xml:space="preserve">Estoy norma, 
</t>
  </si>
  <si>
    <t>_deseo__frustracion_</t>
  </si>
  <si>
    <t xml:space="preserve">estoy normal un poco cansada 
</t>
  </si>
  <si>
    <t xml:space="preserve">no estoy segura 
</t>
  </si>
  <si>
    <t xml:space="preserve">No se que mas decir
</t>
  </si>
  <si>
    <t xml:space="preserve">sin trabajo y sacrificio no lograrás nada si el trabajo no existiera y nadie se sacrificaría por esa vida laboral como es ahora no existiría se desarrollaría
</t>
  </si>
  <si>
    <t>_nestor_el_castor__un_payaso_muy_inquieto__el_acoso_a_marita_cuento_para_hablar_sobre_el_bullying_con_los_ninyos__el_arbol_confundido__carlota_y_su_mochila_</t>
  </si>
  <si>
    <t xml:space="preserve">jouelecy y burla
</t>
  </si>
  <si>
    <t>_las_siete_tinajas_de_oro__las_dos_vasijas_de_agua__triple_filtro__destino_o_libre_albedrio__el_valor_de_un_billete_de_100_</t>
  </si>
  <si>
    <t xml:space="preserve">no educacion mas trabajo
</t>
  </si>
  <si>
    <t xml:space="preserve">mi día ha estado bien, no tan mal como de costumbre, me siento muy triste, no sé por qué y no sé cómo detenerlo, aprendí a guardar mis emociones para mí, así que realmente no menciono esto, mi situación en casa no es buena Y es una mierda, así que explicar cómo me siento es malo y triste.
</t>
  </si>
  <si>
    <t>_frustracion__tristeza__arrogancia__fortaleza__compasion_</t>
  </si>
  <si>
    <t xml:space="preserve">me conformo con lo que hago no puedo molestarme en hacer lo que quiero la mayor parte del tiempo se necesita demasiada energía
</t>
  </si>
  <si>
    <t xml:space="preserve">4/10 No me considero feliz pero tampoco triste A veces no siento nada o demasiado No estoy seguro
</t>
  </si>
  <si>
    <t>_alegria__frustracion__tristeza__ira__diversion_</t>
  </si>
  <si>
    <t xml:space="preserve">ser feliz no es importante para mí siento lo que siento no puedo detenerlo solo puedo entenderlo
</t>
  </si>
  <si>
    <t xml:space="preserve">si.
</t>
  </si>
  <si>
    <t xml:space="preserve">No es egoísmo amarse a uno mismo
</t>
  </si>
  <si>
    <t xml:space="preserve">Si pero le añadiría Dependencia Emocional
</t>
  </si>
  <si>
    <t>_almuerzo_con_dios__calidad_emocional__la_fabula_del_helecho_y_el_bambu_</t>
  </si>
  <si>
    <t xml:space="preserve">Depresión
</t>
  </si>
  <si>
    <t xml:space="preserve">Pues ahora mismo estoy estresada
</t>
  </si>
  <si>
    <t xml:space="preserve">Si yo pienso que el estrés puede causar enfermedades de hecho tengo amigar
</t>
  </si>
  <si>
    <t>_apatia__tristeza__frustracion__dolor__tension_</t>
  </si>
  <si>
    <t xml:space="preserve">Si, siento fatiga, debilidad y apatía.
</t>
  </si>
  <si>
    <t>_tension__agotamiento__placer__tristeza__aburrimiento_</t>
  </si>
  <si>
    <t xml:space="preserve">Si, muy poca energía.
</t>
  </si>
  <si>
    <t>_ira__amor__tension__alegria__aburrimiento_</t>
  </si>
  <si>
    <t xml:space="preserve">me siento incomprendida, hace mucho que no me siento completamente a gusto o siendo yo misma con alguien
</t>
  </si>
  <si>
    <t>_tension__calma_</t>
  </si>
  <si>
    <t xml:space="preserve">durante todo el dia me siento tensa y con preocupaciones en la cabeza, no puedo estar ni un minuto relajada y en calma
</t>
  </si>
  <si>
    <t xml:space="preserve">si, todos
</t>
  </si>
  <si>
    <t xml:space="preserve">siento intranquilidad continua
</t>
  </si>
  <si>
    <t xml:space="preserve">se que hay que mirar la vida con positividad y vivir el momento, pero a la hora de la verdad soy incapaz de verlo mediante ese punto de vista, cuando me siento mal me hundo y no puedo ir más allá, comienzo a llorar y no se ni por qué lo hago, solo sé que tengo un vacío emocional muy grande, no me siento querida por nadie y no hay nadie con quien de verdad me quiera desahogar y abrirme
</t>
  </si>
  <si>
    <t xml:space="preserve">siento que estoy en un pozo y no puedo salir de ahí
</t>
  </si>
  <si>
    <t xml:space="preserve">muchas veces he pensado en que seguir viviendo no tenia ningun sentido
</t>
  </si>
  <si>
    <t>_arrogancia__aburrimiento_</t>
  </si>
  <si>
    <t xml:space="preserve">ahora mismo no estoy bien
</t>
  </si>
  <si>
    <t xml:space="preserve">yo soy consciente que necesito ayuda psicologógica pero me autoconvenzo de que estoy bien e ignoro todo lo que siento y lo que se me pasa por la acbeza cuando no estoy bien, pienso que tengo un problema porque yo misma pienso que estoy bien y no me pasa nada, pero no es así aunque no lo quiera aceptar
</t>
  </si>
  <si>
    <t xml:space="preserve">No haría nada.
</t>
  </si>
  <si>
    <t xml:space="preserve">Hoy me he peleado con mi madre cómo habitualmente y estoy desanimada
</t>
  </si>
  <si>
    <t>_miedo__alegria__amor_</t>
  </si>
  <si>
    <t xml:space="preserve">Estoy apática
</t>
  </si>
  <si>
    <t>_apatia__calma__aburrimiento_</t>
  </si>
  <si>
    <t xml:space="preserve">aburrida porque el colegio me aburre
</t>
  </si>
  <si>
    <t xml:space="preserve">sí, me identifico
</t>
  </si>
  <si>
    <t>_frustracion__amor_</t>
  </si>
  <si>
    <t xml:space="preserve">quiero que sea verano ya
</t>
  </si>
  <si>
    <t xml:space="preserve">tengo muchas ganas de que lleguen las vacaciones de verano porque quiero ser libre
</t>
  </si>
  <si>
    <t xml:space="preserve">no quiero estudiar
</t>
  </si>
  <si>
    <t xml:space="preserve">quiero tener vacaciones para poder ser feliz
</t>
  </si>
  <si>
    <t xml:space="preserve">La moraleja es que si empieces no pares.
</t>
  </si>
  <si>
    <t xml:space="preserve">tengo ansiedad todos los días por la noche
</t>
  </si>
  <si>
    <t>_frustracion__tension__miedo__fortaleza__tristeza_</t>
  </si>
  <si>
    <t xml:space="preserve">durante el día bromeo y siento feliz pero sólo en el cole pero cuando estoy en casa todo cambia en mi cuerpo. Siento cansado y me cambio de emoción.
</t>
  </si>
  <si>
    <t>_alegria__diversion__malestar__frustracion__aburrimiento_</t>
  </si>
  <si>
    <t xml:space="preserve">Affirmativo
</t>
  </si>
  <si>
    <t xml:space="preserve">No no cambiaria nada
</t>
  </si>
  <si>
    <t xml:space="preserve">Si con la alegría y la tristeza
</t>
  </si>
  <si>
    <t>_una_sonrisa__el_amor_y_el_tiempo__nestor_el_castor__pedro_y_el_hilo_magico__los_lobos_</t>
  </si>
  <si>
    <t xml:space="preserve">si con la educación 
</t>
  </si>
  <si>
    <t xml:space="preserve">Hoy he tenido un buen día estoy feliz no estoy agobiado y no me siento triste
</t>
  </si>
  <si>
    <t>_alegria__frustracion__fortaleza__tristeza__arrogancia_</t>
  </si>
  <si>
    <t xml:space="preserve">Si porque si soy feliz me puedo parecer
</t>
  </si>
  <si>
    <t>_alegria__apatia__deseo__fobia__duda_</t>
  </si>
  <si>
    <t xml:space="preserve">Pues ser feliz es mas importante que otras cosas pero estar triste no importa
</t>
  </si>
  <si>
    <t>_alegria__frustracion__tristeza__certeza__apatia_</t>
  </si>
  <si>
    <t xml:space="preserve">Hoy no me va mal estoy bien
</t>
  </si>
  <si>
    <t xml:space="preserve">Esa expresion es ta bien asociada con alegria
</t>
  </si>
  <si>
    <t xml:space="preserve">Si mi estado emocional esta feliz
</t>
  </si>
  <si>
    <t>_alegria__odio_</t>
  </si>
  <si>
    <t xml:space="preserve">Si algunos de esos terminos describen mi estado emocional
</t>
  </si>
  <si>
    <t>_tension__miedo_</t>
  </si>
  <si>
    <t xml:space="preserve">:)
</t>
  </si>
  <si>
    <t xml:space="preserve">Macarones con queso chedar
</t>
  </si>
  <si>
    <t xml:space="preserve">Macarones con queso chedar del año 1987
</t>
  </si>
  <si>
    <t xml:space="preserve">Cuando era mas pequeña era mucho mas materialista que ahora , hasta que una gran cantidad de acontecimientos ocurrieron en mi vida como fue conocer al que ahora mi exnovio , el cual ha sido una persona que nunca ha podido tener los caprichos que el ha deseado , por su situación económica , ahí empece a valorar que no por tener mas debes de ser mas feliz.Otra de las cosas que mi hizo cambiar de visión fue un viaje que hice a la India , donde empece a apreciar mas las cosas y a darme cuenta de lo afortunada que soy teniendo lo que tengo
</t>
  </si>
  <si>
    <t xml:space="preserve">Mi estado actual no se indentifica con esta emoción porque ahora mismo soy muy feliz con lo que tengo , aunque alguna vez que otra me pongo triste ya que mi familia vive en valencia y yo en alicante y sobretodo suelo echar mucho de menos a mi abuela , con la que tengo especial relación
</t>
  </si>
  <si>
    <t xml:space="preserve">ahora mismo puedo decir ciertamente que soy muy feliz
</t>
  </si>
  <si>
    <t xml:space="preserve">No suelo tener ese desanimo , ese momento de bajón , pero si algún día lo tengo , tengo la suerte de contar con una familia y unos amigos/amigas increíbles que me apoyan en todo 
</t>
  </si>
  <si>
    <t>_compasion__alegria_</t>
  </si>
  <si>
    <t xml:space="preserve">Hace unos días si que tuve la emoción de compasión porque una de mis mejores amigas tuvo un problema familiar y cuando la vi llorar , me puse muy triste 
</t>
  </si>
  <si>
    <t>_compasion__tristeza_</t>
  </si>
  <si>
    <t xml:space="preserve">No cambiaria nada 
</t>
  </si>
  <si>
    <t xml:space="preserve">No lo cambiaria
</t>
  </si>
  <si>
    <t>_tristeza__apatia_</t>
  </si>
  <si>
    <t xml:space="preserve">Animales
</t>
  </si>
  <si>
    <t>_amor__miedo_</t>
  </si>
  <si>
    <t xml:space="preserve">Esquizofrenia
</t>
  </si>
  <si>
    <t>_apatia_</t>
  </si>
  <si>
    <t xml:space="preserve">Suicidio
</t>
  </si>
  <si>
    <t xml:space="preserve">Autismo
</t>
  </si>
  <si>
    <t xml:space="preserve">Dinero
</t>
  </si>
  <si>
    <t xml:space="preserve">Si, ha dado una muy buena definición de lo que el considera La Paz 
</t>
  </si>
  <si>
    <t>_el_aborto_un_cuento_de_horror__la_fabula_del_lapiz__un_payaso_muy_inquieto__el_tren_de_la_vida__bordados_de_la_vida_</t>
  </si>
  <si>
    <t xml:space="preserve">Es 
</t>
  </si>
  <si>
    <t xml:space="preserve">Yo también añadiría la felicidad o alegría
</t>
  </si>
  <si>
    <t>_almuerzo_con_dios__una_sonrisa__pedro_y_el_hilo_magico__los_lobos__el_amor_y_el_tiempo_</t>
  </si>
  <si>
    <t xml:space="preserve">Yo diría que es más sobre la calma que sobre el estrés.
</t>
  </si>
  <si>
    <t xml:space="preserve">Mis argumentos a favor son que me ha gustado mucho como han representado la calma en un cuadro, me gusta esa metáfora.
</t>
  </si>
  <si>
    <t>_paz_en_medio_de_las_dificultades__deja_la_cuchara__necesito_un_abrazo__carlota_y_su_mochila__la_ultima_casa_del_carpintero_</t>
  </si>
  <si>
    <t xml:space="preserve">Musica
</t>
  </si>
  <si>
    <t>_diversion__placer__amor_</t>
  </si>
  <si>
    <t xml:space="preserve">Nadie me ha sorprendido 
</t>
  </si>
  <si>
    <t xml:space="preserve">Eso me parece interesante
</t>
  </si>
  <si>
    <t>_aburrimiento__duda__amor__entusiasmo__miedo_</t>
  </si>
  <si>
    <t xml:space="preserve">Me siento bien
</t>
  </si>
  <si>
    <t xml:space="preserve">Pues que cada uno es distinto en la vida nadie es igual pero se pueden aprender de los errores pero si eres positivo mejor
</t>
  </si>
  <si>
    <t>_carlota_y_su_mochila__el_tren_de_la_vida__la_fabula_del_lapiz__el_capitan_y_el_grumete__leyenda_china_</t>
  </si>
  <si>
    <t xml:space="preserve">Creo que no
</t>
  </si>
  <si>
    <t xml:space="preserve">Si trata de satisfacción porque dice el abuelo lo que sentía en ese momento
</t>
  </si>
  <si>
    <t>_pedro_y_el_hilo_magico__el_tren_de_la_vida__necesito_un_abrazo__las_dos_vasijas_de_agua__los_lobos_</t>
  </si>
  <si>
    <t xml:space="preserve">pues si mucho
</t>
  </si>
  <si>
    <t xml:space="preserve">A mi familia
</t>
  </si>
  <si>
    <t xml:space="preserve">A mi hermano Rodri porque el siempre va con paz pero yo le molesto y somos como los lobos el el lobo bueno pero yo sería un lobo regular
</t>
  </si>
  <si>
    <t>_los_lobos__construir_el_puente__carlota_y_su_mochila__el_aborto_un_cuento_de_horror__la_fabula_del_lapiz_</t>
  </si>
  <si>
    <t xml:space="preserve">para que vea como somos como nosotros somos hermanos 
</t>
  </si>
  <si>
    <t>_construir_el_puente__el_tren_de_la_vida__carlota_y_su_mochila__el_aborto_un_cuento_de_horror__el_valor_de_un_billete_de_100_</t>
  </si>
  <si>
    <t xml:space="preserve">no mucho además es cortito
</t>
  </si>
  <si>
    <t xml:space="preserve">Me he comprado el nuevo pack de fortín te, bueno ya salió hace tiempo y lo deseaba mucho y por eso hoy estoy feliz 
</t>
  </si>
  <si>
    <t>_alegria__frustracion__tristeza__certeza__entusiasmo_</t>
  </si>
  <si>
    <t xml:space="preserve">un 10
</t>
  </si>
  <si>
    <t xml:space="preserve">yo a mi vida le doy un 90% porque l tengo todo lo que quiera, podría ser mejor si pero me encanta mi vida
</t>
  </si>
  <si>
    <t>_alegria__agrado__apatia__ira__fortaleza_</t>
  </si>
  <si>
    <t xml:space="preserve">Y que tal estás tú máquina 
</t>
  </si>
  <si>
    <t xml:space="preserve">bueno hoy voy a jugar al paseo que es mi deporte favorito 
</t>
  </si>
  <si>
    <t>_diversion__alegria__frustracion__placer__amor_</t>
  </si>
  <si>
    <t xml:space="preserve">ha mi me gustan cuentos de guerra o de acción 
</t>
  </si>
  <si>
    <t>_miedo__apatia__frustracion__agrado__placer_</t>
  </si>
  <si>
    <t xml:space="preserve">que me dices de star wars
</t>
  </si>
  <si>
    <t>_tristeza__humillacion__alegria__placer__entusiasmo_</t>
  </si>
  <si>
    <t xml:space="preserve">A veces hay que pensar en otra manera.
</t>
  </si>
  <si>
    <t>_el_capitan_y_el_grumete__el_tren_de_la_vida__el_arbol_de_manzanas__el_valor_de_un_billete_de_100__un_payaso_muy_inquieto_</t>
  </si>
  <si>
    <t xml:space="preserve">Si porque al final la manera que uso me sorprendió mucho.
</t>
  </si>
  <si>
    <t>_las_dos_vasijas_de_agua__amar_lo_que_somos__entrevista_a_dios__pedro_y_el_hilo_magico__reflejo_de_tus_actos_</t>
  </si>
  <si>
    <t xml:space="preserve">No puedo recordar ninguna situación que había tenido parecida
</t>
  </si>
  <si>
    <t xml:space="preserve">Se lo hubiera recomendado a mis compañeros
</t>
  </si>
  <si>
    <t xml:space="preserve">Vale pues mi vida está llena de drama
</t>
  </si>
  <si>
    <t>_arrogancia__ira__certeza__miedo__fobia_</t>
  </si>
  <si>
    <t xml:space="preserve">Estoy ok, no
</t>
  </si>
  <si>
    <t xml:space="preserve">no se que contar
</t>
  </si>
  <si>
    <t xml:space="preserve">Ya te he dado muchos dame un cuento 
</t>
  </si>
  <si>
    <t>_humillacion__compasion_</t>
  </si>
  <si>
    <t xml:space="preserve">Q cotilla bro
</t>
  </si>
  <si>
    <t xml:space="preserve">Cuéntame algo de ti que también tengo curiosidad
</t>
  </si>
  <si>
    <t xml:space="preserve">ya te he contestado 😭
</t>
  </si>
  <si>
    <t xml:space="preserve">ya lo sé que lo estoy haciendo bien
</t>
  </si>
  <si>
    <t>_frustracion__ira_</t>
  </si>
  <si>
    <t xml:space="preserve">Mi expresión seria que La Paz en realidad es el momento de calma en el cuerpo, y el la calma psicológica 
</t>
  </si>
  <si>
    <t>_deja_la_cuchara__paz_en_medio_de_las_dificultades__almuerzo_con_dios__el_valor_de_un_billete_de_100__el_capitan_y_el_grumete_</t>
  </si>
  <si>
    <t xml:space="preserve">No, sino que es similar por su moraleja 
</t>
  </si>
  <si>
    <t xml:space="preserve">Ahora mismo estoy bien, un poco estresado por unos asuntos familiares 
</t>
  </si>
  <si>
    <t>_tension__malestar__certeza__arrogancia__tristeza_</t>
  </si>
  <si>
    <t xml:space="preserve">Estoy un poco con duda
</t>
  </si>
  <si>
    <t>_certeza__arrogancia_</t>
  </si>
  <si>
    <t xml:space="preserve">No, no tengo certeza ninguna 
</t>
  </si>
  <si>
    <t xml:space="preserve">Estoy con dudas sobre el futuro, lo que pasará el día de mañana 
</t>
  </si>
  <si>
    <t xml:space="preserve">Tengo dudas sobre el futuro de la vida
</t>
  </si>
  <si>
    <t xml:space="preserve">No hay seguridad, y las personas con inteligencia también tienen dudas
</t>
  </si>
  <si>
    <t xml:space="preserve">Hay muchas dudas en la sociedad últimamente, además es normal últimamente y la seguridad tiene carencia últimamente 
</t>
  </si>
  <si>
    <t xml:space="preserve">Además de agotamiento sigo con dudas
</t>
  </si>
  <si>
    <t>_agotamiento__duda_</t>
  </si>
  <si>
    <t xml:space="preserve">no trata 
</t>
  </si>
  <si>
    <t xml:space="preserve">en pensar que necesitan los demás como se sienten 
</t>
  </si>
  <si>
    <t>_el_arbol_de_manzanas__un_payaso_muy_inquieto__el_tren_de_la_vida__carlota_y_su_mochila__necesito_un_abrazo_</t>
  </si>
  <si>
    <t xml:space="preserve">que necesito un abrazo 
</t>
  </si>
  <si>
    <t>_necesito_un_abrazo__carlota_y_su_mochila__almuerzo_con_dios__te_compro_1_hora__el_arbol_de_los_problemas_</t>
  </si>
  <si>
    <t xml:space="preserve">Que el cuento está muy bien para quien necesite algo bonito un abrazo, algunas palabras etc
</t>
  </si>
  <si>
    <t>_carlota_y_su_mochila__almuerzo_con_dios__necesito_un_abrazo__semillas__el_arbol_de_manzanas_</t>
  </si>
  <si>
    <t xml:space="preserve">el conductor del taxi 
</t>
  </si>
  <si>
    <t>_necesito_un_abrazo_</t>
  </si>
  <si>
    <t xml:space="preserve">no se como explicarlo 
</t>
  </si>
  <si>
    <t>_un_payaso_muy_inquieto__las_dos_ranas__paz_en_medio_de_las_dificultades__calidad_emocional__carlota_y_su_mochila_</t>
  </si>
  <si>
    <t xml:space="preserve">El amor no es una persona en sí, si no, algo alguien que te haga feliz la gente muchas veces cuenta que no todo es bonito y es verdad no todo es bonito en el amor por que cuando tú pierdes esa cosa o esa persona entras en una depresión o algo parecido 
</t>
  </si>
  <si>
    <t>_humillacion__placer__tristeza__deseo__agrado_</t>
  </si>
  <si>
    <t xml:space="preserve">H
</t>
  </si>
  <si>
    <t xml:space="preserve">Pues estoy muy bien 
</t>
  </si>
  <si>
    <t xml:space="preserve">Que no siempre suele ser así
</t>
  </si>
  <si>
    <t>_placer__agotamiento_</t>
  </si>
  <si>
    <t xml:space="preserve">estoy muyyyy bien, me siento más libre y feliz. Estoy sacando muy buenas notas y me siento muy bien conmigo misma 
</t>
  </si>
  <si>
    <t xml:space="preserve">me encuentro genial me llevo genial con mis amigas, ayer fui de compras estoy feliz 
</t>
  </si>
  <si>
    <t xml:space="preserve">me estoy enamorando 
</t>
  </si>
  <si>
    <t xml:space="preserve"> pues el chico me hace sentir muy bien me cuida y me siento bien cuando estoy con el 
</t>
  </si>
  <si>
    <t xml:space="preserve">Estoy feliz y enamorada 
</t>
  </si>
  <si>
    <t xml:space="preserve">siento felicidad del 1 al 10 me siento 10 y si me considero feliz 
</t>
  </si>
  <si>
    <t xml:space="preserve">pues mucha importancia 
</t>
  </si>
  <si>
    <t>_calma__valentia_</t>
  </si>
  <si>
    <t xml:space="preserve">Estoy enfadado con alguine porque me pega 
</t>
  </si>
  <si>
    <t xml:space="preserve">Pero es difícil no fingir
</t>
  </si>
  <si>
    <t>_amor__tristeza_</t>
  </si>
  <si>
    <t xml:space="preserve">No estoy enamorado 
</t>
  </si>
  <si>
    <t xml:space="preserve">Estoy enfadado 
</t>
  </si>
  <si>
    <t xml:space="preserve">Porque gente me llama enano
</t>
  </si>
  <si>
    <t>_ira__diversion__frustracion__odio__tristeza_</t>
  </si>
  <si>
    <t xml:space="preserve">Coraje
</t>
  </si>
  <si>
    <t>_valentia__fortaleza__ira_</t>
  </si>
  <si>
    <t xml:space="preserve">Marino
</t>
  </si>
  <si>
    <t xml:space="preserve">En educación no pero trabajo si porque ha estado trabajando hasta conseguirlo
</t>
  </si>
  <si>
    <t>_bordados_de_la_vida__la_fabula_del_helecho_y_el_bambu__carlota_y_su_mochila__arreglar_al_mundo__nestor_el_castor_</t>
  </si>
  <si>
    <t xml:space="preserve">para ayudar a otros y a lo mejor  para que conozcan como eres
</t>
  </si>
  <si>
    <t>_dr_alexander_fleming__carlota_y_su_mochila__suenyo__el_arbol_de_manzanas__arreglar_al_mundo_</t>
  </si>
  <si>
    <t xml:space="preserve">yo creo que afronta la temática de no darte por vencido y seguir hasta conseguirlo.
</t>
  </si>
  <si>
    <t>_arreglar_al_mundo__los_ingredientes_del_bizcocho__la_fabula_del_helecho_y_el_bambu__el_tren_de_la_vida__el_capitan_y_el_grumete_</t>
  </si>
  <si>
    <t xml:space="preserve">si bueno en el El Niño suele ser fuera del colegio , siempre intento seguir trabajando hasta que lo consigo aunque a veces me rindo pero a el día siguiente sigo 
</t>
  </si>
  <si>
    <t>_carlota_y_su_mochila__el_acoso_a_marita_cuento_para_hablar_sobre_el_bullying_con_los_ninyos__pedro_y_el_hilo_magico__un_payaso_muy_inquieto__las_dos_ranas_</t>
  </si>
  <si>
    <t xml:space="preserve">algo parecido
</t>
  </si>
  <si>
    <t xml:space="preserve">Ahora mismo estoy pensativo , curioso, estoy bien,guay,
</t>
  </si>
  <si>
    <t>_alegria__malestar__tension__diversion__entusiasmo_</t>
  </si>
  <si>
    <t xml:space="preserve">10 aunque a otras cosas también le daria 10 
</t>
  </si>
  <si>
    <t>_alegria__ira__diversion__tristeza__frustracion_</t>
  </si>
  <si>
    <t xml:space="preserve">Estoy estresado , feliz ,aburrido
</t>
  </si>
  <si>
    <t>_alegria__aburrimiento_</t>
  </si>
  <si>
    <t xml:space="preserve">Un 10 
</t>
  </si>
  <si>
    <t xml:space="preserve">Estoy 😓
</t>
  </si>
  <si>
    <t xml:space="preserve">estoy cansado
</t>
  </si>
  <si>
    <t xml:space="preserve">Estoy cansado 
</t>
  </si>
  <si>
    <t xml:space="preserve">Siempre hay alguien para ti
</t>
  </si>
  <si>
    <t xml:space="preserve">Bullying, miedo y odio
</t>
  </si>
  <si>
    <t>_el_acoso_a_marita_cuento_para_hablar_sobre_el_bullying_con_los_ninyos__triple_filtro__reflejo_de_tus_actos__el_aborto_un_cuento_de_horror__un_payaso_muy_inquieto_</t>
  </si>
  <si>
    <t xml:space="preserve">No hay otro tema de psicológico
</t>
  </si>
  <si>
    <t xml:space="preserve">Que siempre hay alguine para ayudarte cuando hay cosas mal
</t>
  </si>
  <si>
    <t>_los_dientes_del_sultan__el_amor_y_el_tiempo__el_valor_de_un_billete_de_100__el_acoso_a_marita_cuento_para_hablar_sobre_el_bullying_con_los_ninyos__los_ingredientes_del_bizcocho_</t>
  </si>
  <si>
    <t xml:space="preserve">Para aprender que siempre hay alguien para ti
</t>
  </si>
  <si>
    <t xml:space="preserve">Que hay una niña que le hacen bullying todo el curso y finalmente se va a un cole bueno y esta contento
</t>
  </si>
  <si>
    <t>_el_acoso_a_marita_cuento_para_hablar_sobre_el_bullying_con_los_ninyos__triple_filtro__pedro_y_el_hilo_magico__el_arbol_de_manzanas__arreglar_al_mundo_</t>
  </si>
  <si>
    <t xml:space="preserve">A veces se ríen que soy pequeño 
</t>
  </si>
  <si>
    <t>_carlota_y_su_mochila__un_payaso_muy_inquieto__necesito_un_abrazo__las_siete_tinajas_de_oro__nestor_el_castor_</t>
  </si>
  <si>
    <t xml:space="preserve">Algunos no
</t>
  </si>
  <si>
    <t xml:space="preserve">No yo lo diría a alguine para ayudar me
</t>
  </si>
  <si>
    <t>_el_aborto_un_cuento_de_horror__el_arbol_de_los_problemas__carlota_y_su_mochila__arreglar_al_mundo__dr_alexander_fleming_</t>
  </si>
  <si>
    <t xml:space="preserve">Que bullying es malo
</t>
  </si>
  <si>
    <t>_triple_filtro__el_acoso_a_marita_cuento_para_hablar_sobre_el_bullying_con_los_ninyos__la_fabula_del_lapiz__los_ingredientes_del_bizcocho__un_payaso_muy_inquieto_</t>
  </si>
  <si>
    <t xml:space="preserve">Que le hacen bullying pero finalmente se va del cole muy contento
</t>
  </si>
  <si>
    <t>_el_acoso_a_marita_cuento_para_hablar_sobre_el_bullying_con_los_ninyos__triple_filtro__arreglar_al_mundo__la_oruga__pedro_y_el_hilo_magico_</t>
  </si>
  <si>
    <t xml:space="preserve">que me siento mal para maria
</t>
  </si>
  <si>
    <t xml:space="preserve">Quando se va del cole
</t>
  </si>
  <si>
    <t xml:space="preserve">A marino
</t>
  </si>
  <si>
    <t>_estrellas_de_mar_en_la_playa_</t>
  </si>
  <si>
    <t xml:space="preserve">porque es buena gente 
</t>
  </si>
  <si>
    <t>_entrevista_a_dios__leyenda_china__el_capitan_y_el_grumete__el_acoso_a_marita_cuento_para_hablar_sobre_el_bullying_con_los_ninyos__nestor_el_castor_</t>
  </si>
  <si>
    <t xml:space="preserve">Porque si
</t>
  </si>
  <si>
    <t xml:space="preserve">No quiro
</t>
  </si>
  <si>
    <t xml:space="preserve">Gracias adiós 
</t>
  </si>
  <si>
    <t xml:space="preserve">Callate
</t>
  </si>
  <si>
    <t xml:space="preserve">“En la vida hay veces en las que te toca intentar vencer a tu mente para que ella no te lleve, debes tener el poder para que no gobierne en ti sino tu gobiernas en ella.
</t>
  </si>
  <si>
    <t>_deja_la_cuchara__el_capitan_y_el_grumete__el_acoso_a_marita_cuento_para_hablar_sobre_el_bullying_con_los_ninyos__calidad_emocional__carlota_y_su_mochila_</t>
  </si>
  <si>
    <t xml:space="preserve">No, creo que la calma si porque el maestro se lo ha tomado con calma y la tensión no, porque no he visto ningún momento reflejado que muestre tensión.
</t>
  </si>
  <si>
    <t xml:space="preserve">Estoy seguro de que si, ya que el estrés era el síntoma o perdición del alumnos del maestro.
</t>
  </si>
  <si>
    <t>_deja_la_cuchara__la_ofensa__las_siete_tinajas_de_oro__paz_en_medio_de_las_dificultades__el_capitan_y_el_grumete_</t>
  </si>
  <si>
    <t xml:space="preserve">Discrepo de que el maestro no le ha aconsejado ni ayudado solo le ha hecho reflexionar.
</t>
  </si>
  <si>
    <t>_destino_o_libre_albedrio__arreglar_al_mundo__deja_la_cuchara__dinero__el_capitan_y_el_grumete_</t>
  </si>
  <si>
    <t xml:space="preserve">El maestro peor que el alumno.
</t>
  </si>
  <si>
    <t>_la_ofensa__deja_la_cuchara__el_aborto_un_cuento_de_horror__triple_filtro__el_acoso_a_marita_cuento_para_hablar_sobre_el_bullying_con_los_ninyos_</t>
  </si>
  <si>
    <t xml:space="preserve">Yo si hubiera sido el maestro le hubiera ayudado a no aferrarse a su sentimiento.
</t>
  </si>
  <si>
    <t>_deja_la_cuchara__dinero__una_taza_de_te__semillas__la_ofensa_</t>
  </si>
  <si>
    <t xml:space="preserve">Si... ha pensar sobre tu mente. No dejes que te gobierne.
</t>
  </si>
  <si>
    <t>_deja_la_cuchara__el_tren_de_la_vida__sacudete__el_capitan_y_el_grumete__dinero_</t>
  </si>
  <si>
    <t xml:space="preserve">Me evoca una situación presente pero no tanto como para cambiar mis reflexiones.
</t>
  </si>
  <si>
    <t>_el_capitan_y_el_grumete__deja_la_cuchara__el_aborto_un_cuento_de_horror__pedro_y_el_hilo_magico__leyenda_china_</t>
  </si>
  <si>
    <t xml:space="preserve">La parte del alumno como le expresa los sentimientos.
</t>
  </si>
  <si>
    <t>_la_ofensa__el_aborto_un_cuento_de_horror__deja_la_cuchara__triple_filtro__el_amor_y_el_tiempo_</t>
  </si>
  <si>
    <t xml:space="preserve">Yo pienso que habría que añadir el deseo
</t>
  </si>
  <si>
    <t>_almuerzo_con_dios__dinero__el_arbol_de_manzanas__pedro_y_el_hilo_magico__el_capitan_y_el_grumete_</t>
  </si>
  <si>
    <t xml:space="preserve">Tengo sueño y hambre
</t>
  </si>
  <si>
    <t>_placer__tristeza__agotamiento__agrado__ira_</t>
  </si>
  <si>
    <t xml:space="preserve">Estoy cansado de vivir
</t>
  </si>
  <si>
    <t>_aburrimiento__agotamiento__frustracion__duda__arrogancia_</t>
  </si>
  <si>
    <t xml:space="preserve">Ya me he cansado de hablar contigo recomiéndame un libro ya
</t>
  </si>
  <si>
    <t>_aburrimiento__agotamiento__placer__calma__dolor_</t>
  </si>
  <si>
    <t xml:space="preserve">Podemos empezar de nuevo?
</t>
  </si>
  <si>
    <t>_frustracion__apatia__fortaleza__aburrimiento__deseo_</t>
  </si>
  <si>
    <t xml:space="preserve">Bueno mi moraleja sería : esfuerzo, tensión, trabajadora amigable y deseo amor 
</t>
  </si>
  <si>
    <t>_nestor_el_castor__entrevista_a_dios__te_compro_1_hora__la_oruga__estrellas_de_mar_en_la_playa_</t>
  </si>
  <si>
    <t xml:space="preserve">Tristeza y amabilidad 
</t>
  </si>
  <si>
    <t xml:space="preserve">Pues le hubiera ayudado en todo y sería muy amable y podría hacer lo posible para que esté a gusto  
</t>
  </si>
  <si>
    <t>_las_dos_ranas__arreglar_al_mundo__un_payaso_muy_inquieto__nestor_el_castor__destino_o_libre_albedrio_</t>
  </si>
  <si>
    <t xml:space="preserve">Pues me siento mal por que, estoy agobiada por los exámenes y hecho de menos a una persona y quiero verla ya entonces y me preocupo y también estoy agobiada por que tengo que estudiar 
</t>
  </si>
  <si>
    <t>_frustracion__miedo__compasion__alegria__amor_</t>
  </si>
  <si>
    <t xml:space="preserve">No no estás equivocado 
</t>
  </si>
  <si>
    <t xml:space="preserve">No no creo pero me pasa mucho 
</t>
  </si>
  <si>
    <t>_arrogancia__aburrimiento__frustracion__miedo__amor_</t>
  </si>
  <si>
    <t xml:space="preserve">Duda, arrogancia, frustración
</t>
  </si>
  <si>
    <t>_destino_o_libre_albedrio__carlota_y_su_mochila__entrevista_a_dios__las_siete_tinajas_de_oro__las_dos_vasijas_de_agua_</t>
  </si>
  <si>
    <t xml:space="preserve">Que cada uno tiene un destino pero que puede cambiar depende de lo que hagas. Y tienes que ver todos los puntos de vista no solo el tuyo. 
</t>
  </si>
  <si>
    <t>_destino_o_libre_albedrio__el_arbol_confundido__el_arbol_de_los_problemas__el_valor_de_un_billete_de_100__asamblea_en_la_carpinteria_</t>
  </si>
  <si>
    <t xml:space="preserve">Cuando el maestro cuenta la historia del hombre de los zapatos. 
</t>
  </si>
  <si>
    <t>_destino_o_libre_albedrio__pedro_y_el_hilo_magico__semillas__dinero__el_aborto_un_cuento_de_horror_</t>
  </si>
  <si>
    <t xml:space="preserve">Bueno más o menos si lo sabía 
</t>
  </si>
  <si>
    <t>_nestor_el_castor__las_dos_vasijas_de_agua__pedro_y_el_hilo_magico__la_ultima_casa_del_carpintero__el_balde_chino_</t>
  </si>
  <si>
    <t xml:space="preserve">si, con la duda porque no sabrías qué hacer.
</t>
  </si>
  <si>
    <t xml:space="preserve">La duda y cuando puedes cambiar tu destino. 
</t>
  </si>
  <si>
    <t>_destino_o_libre_albedrio__el_arbol_confundido__el_capitan_y_el_grumete__bordados_de_la_vida__arreglar_al_mundo_</t>
  </si>
  <si>
    <t xml:space="preserve">Que todo el mundo es propietario de su destino.
</t>
  </si>
  <si>
    <t>_destino_o_libre_albedrio__el_arbol_confundido__el_capitan_y_el_grumete__arreglar_al_mundo__suenyo_</t>
  </si>
  <si>
    <t xml:space="preserve">Pues hice una cosa mala a una amiga por influencia de otra, yo me di cuenta y cambié todo sobre mi comportamiento.
</t>
  </si>
  <si>
    <t>_un_payaso_muy_inquieto__nestor_el_castor__el_valor_de_un_billete_de_100__los_dientes_del_sultan__suenyo_</t>
  </si>
  <si>
    <t xml:space="preserve">A mis amigos 
</t>
  </si>
  <si>
    <t xml:space="preserve">Para saber que tu controlas tu vida 
</t>
  </si>
  <si>
    <t>_un_payaso_muy_inquieto__la_ofensa__entrevista_a_dios__carlota_y_su_mochila__triple_filtro_</t>
  </si>
  <si>
    <t xml:space="preserve">Que me gusta como el autor ha hecho la historia del hombre de los zapatos 
</t>
  </si>
  <si>
    <t>_destino_o_libre_albedrio__el_aborto_un_cuento_de_horror__semillas__el_acoso_a_marita_cuento_para_hablar_sobre_el_bullying_con_los_ninyos__pedro_y_el_hilo_magico_</t>
  </si>
  <si>
    <t xml:space="preserve">No, pienso que tensión e ira no son emociones que describan este cuento. 
</t>
  </si>
  <si>
    <t>_paz_en_medio_de_las_dificultades__la_ofensa__el_capitan_y_el_grumete__entrevista_a_dios__deja_la_cuchara_</t>
  </si>
  <si>
    <t xml:space="preserve">Educación y trabajo.
</t>
  </si>
  <si>
    <t xml:space="preserve">El término de paz, ante los trabajos...
</t>
  </si>
  <si>
    <t>_un_payaso_muy_inquieto__paz_en_medio_de_las_dificultades__las_mejores_semillas__la_ultima_casa_del_carpintero__bordados_de_la_vida_</t>
  </si>
  <si>
    <t xml:space="preserve">A mucha gente le falta paz en su vida, (no es mi caso) y pienso que la paz es necesaria en la vida, entre otras cosas. 
</t>
  </si>
  <si>
    <t>_un_payaso_muy_inquieto__carlota_y_su_mochila__el_aborto_un_cuento_de_horror__la_fabula_del_lapiz__almuerzo_con_dios_</t>
  </si>
  <si>
    <t xml:space="preserve">Tengo hambre 
</t>
  </si>
  <si>
    <t xml:space="preserve">Estoy cansada 
</t>
  </si>
  <si>
    <t xml:space="preserve">Me siento cansada y sin ganas de nada, insegura, agobiada y estresada
</t>
  </si>
  <si>
    <t xml:space="preserve">porque siempre me quedo con lo malo de las cosas
</t>
  </si>
  <si>
    <t>_odio__malestar_</t>
  </si>
  <si>
    <t xml:space="preserve">que deberíamos aprender a buscar algo positivo siempre
</t>
  </si>
  <si>
    <t>_apatia__deseo_</t>
  </si>
  <si>
    <t xml:space="preserve">i
</t>
  </si>
  <si>
    <t xml:space="preserve">inseguridad
</t>
  </si>
  <si>
    <t>_duda__miedo_</t>
  </si>
  <si>
    <t xml:space="preserve">recomendacion
</t>
  </si>
  <si>
    <t xml:space="preserve">Yo no cambiaría nada y la expresaría tal cual está 
</t>
  </si>
  <si>
    <t xml:space="preserve">Creo que las emociones están muy bien escogidas
</t>
  </si>
  <si>
    <t>_el_tren_de_la_vida__arreglar_al_mundo__la_oruga__la_ofensa__dr_alexander_fleming_</t>
  </si>
  <si>
    <t xml:space="preserve">Creo que trata más sobre educación 
</t>
  </si>
  <si>
    <t>_el_capitan_y_el_grumete__bordados_de_la_vida__semillas__arreglar_al_mundo__la_ofensa_</t>
  </si>
  <si>
    <t xml:space="preserve">Que valores lo q tienes 
</t>
  </si>
  <si>
    <t>_el_valor_de_un_billete_de_100__triple_filtro__una_sonrisa__las_siete_tinajas_de_oro__nestor_el_castor_</t>
  </si>
  <si>
    <t xml:space="preserve">Y ponerse en el lugar de los demás 
</t>
  </si>
  <si>
    <t>_el_arbol_de_manzanas__reflejo_de_tus_actos__la_fabula_del_helecho_y_el_bambu__arreglar_al_mundo__construir_el_puente_</t>
  </si>
  <si>
    <t xml:space="preserve">No, porque el libro es muy bueno 
</t>
  </si>
  <si>
    <t>_carlota_y_su_mochila__un_payaso_muy_inquieto__destino_o_libre_albedrio__los_lobos__el_acoso_a_marita_cuento_para_hablar_sobre_el_bullying_con_los_ninyos_</t>
  </si>
  <si>
    <t xml:space="preserve">Y la moraleja también 
</t>
  </si>
  <si>
    <t xml:space="preserve">Que hay que valorar lo que uno tiene 
</t>
  </si>
  <si>
    <t>_carlota_y_su_mochila__el_valor_de_un_billete_de_100__reflejo_de_tus_actos__bordados_de_la_vida__calidad_emocional_</t>
  </si>
  <si>
    <t xml:space="preserve">No tengo argumentos en contra 
</t>
  </si>
  <si>
    <t xml:space="preserve">La Tortuga me cae bien
</t>
  </si>
  <si>
    <t>_carlota_y_su_mochila_</t>
  </si>
  <si>
    <t xml:space="preserve">Y el burro me desagrada 
</t>
  </si>
  <si>
    <t>_sacudete__carlota_y_su_mochila__el_arbol_de_los_problemas__asamblea_en_la_carpinteria__reflejo_de_tus_actos_</t>
  </si>
  <si>
    <t xml:space="preserve">Un adulto 
</t>
  </si>
  <si>
    <t xml:space="preserve">o un maestro 
</t>
  </si>
  <si>
    <t xml:space="preserve">O un psi
</t>
  </si>
  <si>
    <t xml:space="preserve">psicologo
</t>
  </si>
  <si>
    <t xml:space="preserve">Porque creo que pasa en la vida real y a mucha gente 
</t>
  </si>
  <si>
    <t>_el_capitan_y_el_grumete__leyenda_china__pedro_y_el_hilo_magico__los_dientes_del_sultan__un_payaso_muy_inquieto_</t>
  </si>
  <si>
    <t xml:space="preserve">Si, la liga de el Barça y que Ansu Fati no salga bien de su lesión, el día de hoy al ser lunes me da pereza hacer todo
</t>
  </si>
  <si>
    <t xml:space="preserve">La verdad es que me gustaría tener unas vacaciones 
</t>
  </si>
  <si>
    <t>_diversion__tristeza__certeza__duda__agrado_</t>
  </si>
  <si>
    <t xml:space="preserve">No se que es fogoso/a
</t>
  </si>
  <si>
    <t xml:space="preserve">Me gustaría q me recomendaras un libro de deportes 
</t>
  </si>
  <si>
    <t>_placer__diversion__miedo__alegria__agrado_</t>
  </si>
  <si>
    <t xml:space="preserve">Pero no un libro tan antiguo 
</t>
  </si>
  <si>
    <t>_entusiasmo__tristeza__alegria__placer__calma_</t>
  </si>
  <si>
    <t xml:space="preserve">Quiero que me recomiendes un libro de deportes 
</t>
  </si>
  <si>
    <t>_diversion__placer__alegria__calma__dolor_</t>
  </si>
  <si>
    <t xml:space="preserve">Hola, me gustaría que me recomiendes un libro de fútbol 
</t>
  </si>
  <si>
    <t>_placer__miedo_</t>
  </si>
  <si>
    <t xml:space="preserve">???? Te estoy hablando de fútbol 
</t>
  </si>
  <si>
    <t xml:space="preserve">F U T B O L ?
</t>
  </si>
  <si>
    <t>_humillacion__frustracion_</t>
  </si>
  <si>
    <t xml:space="preserve">Pues de Baloncesto 
</t>
  </si>
  <si>
    <t xml:space="preserve">B A Loncesto
</t>
  </si>
  <si>
    <t xml:space="preserve">Madre mía 🤦‍♀️ 
</t>
  </si>
  <si>
    <t xml:space="preserve">Que no tengo miedo!
</t>
  </si>
  <si>
    <t xml:space="preserve">Queee
</t>
  </si>
  <si>
    <t xml:space="preserve">😈🤑🥵🥶😎🇪🇸🐐👊
</t>
  </si>
  <si>
    <t xml:space="preserve">A ver dime un libro
</t>
  </si>
  <si>
    <t>_miedo__aburrimiento_</t>
  </si>
  <si>
    <t xml:space="preserve">Q vale
</t>
  </si>
  <si>
    <t xml:space="preserve">Ok 👌 
</t>
  </si>
  <si>
    <t xml:space="preserve">Si, lo ha transformado correctamente 
</t>
  </si>
  <si>
    <t>_suenyo__pedro_y_el_hilo_magico_</t>
  </si>
  <si>
    <t xml:space="preserve">Si estoy de acuerdo
</t>
  </si>
  <si>
    <t xml:space="preserve">Agrado
</t>
  </si>
  <si>
    <t>_los_dientes_del_sultan__nestor_el_castor_</t>
  </si>
  <si>
    <t xml:space="preserve">Yo creo que no 
</t>
  </si>
  <si>
    <t xml:space="preserve">A algún amigo 
</t>
  </si>
  <si>
    <t xml:space="preserve">Porque con una cosa tan mínima puedes hacer feliz a otra persona 
</t>
  </si>
  <si>
    <t>_destino_o_libre_albedrio__el_arbol_de_los_problemas__las_siete_tinajas_de_oro__los_ingredientes_del_bizcocho__cuando_el_viento_sopla_</t>
  </si>
  <si>
    <t xml:space="preserve">La felicidad
</t>
  </si>
  <si>
    <t>_la_fabula_del_helecho_y_el_bambu__almuerzo_con_dios__entrevista_a_dios__amar_lo_que_somos__las_cuatro_velas_</t>
  </si>
  <si>
    <t xml:space="preserve">Sonriendo para hacerlas felices 
</t>
  </si>
  <si>
    <t>_el_arbol_de_los_problemas__el_arbol_de_manzanas__almuerzo_con_dios__el_arbol_confundido__las_mejores_semillas_</t>
  </si>
  <si>
    <t xml:space="preserve">Que sonriamos que es gratis y ayudamos a la gente 
</t>
  </si>
  <si>
    <t>_leyenda_china__entrevista_a_dios__el_capitan_y_el_grumete__carlota_y_su_mochila__el_arbol_de_manzanas_</t>
  </si>
  <si>
    <t xml:space="preserve">Porque me gusta sonreír y me gusta que me vean feliz
</t>
  </si>
  <si>
    <t>_las_siete_tinajas_de_oro__semillas__la_fabula_del_lapiz__el_arbol_de_los_problemas__el_arbol_de_manzanas_</t>
  </si>
  <si>
    <t xml:space="preserve">No hay personajes 
</t>
  </si>
  <si>
    <t xml:space="preserve">A ser feliz y sonreír 
</t>
  </si>
  <si>
    <t>_almuerzo_con_dios__una_sonrisa__el_arbol_de_manzanas__el_arbol_de_los_problemas__semillas_</t>
  </si>
  <si>
    <t xml:space="preserve">Me siento cansado
</t>
  </si>
  <si>
    <t xml:space="preserve">No es nada de eso, sino es que no he dormido mucho anoche 
</t>
  </si>
  <si>
    <t xml:space="preserve">Ayer me quedé hasta tarde despierto
</t>
  </si>
  <si>
    <t>_aburrimiento__tristeza__duda__ira__humillacion_</t>
  </si>
  <si>
    <t xml:space="preserve">La verdad que son más placenteras 
</t>
  </si>
  <si>
    <t>_tristeza__certeza__duda__diversion__amor_</t>
  </si>
  <si>
    <t xml:space="preserve">Me siento mal
</t>
  </si>
  <si>
    <t xml:space="preserve">Que estoy mal
</t>
  </si>
  <si>
    <t xml:space="preserve">He tenido 1 mala semana 
</t>
  </si>
  <si>
    <t xml:space="preserve">No me apetece hacer nada estoy desanimado
</t>
  </si>
  <si>
    <t xml:space="preserve">La gente no tiene nada que ver, lo único es que estoy desanimado 
</t>
  </si>
  <si>
    <t xml:space="preserve">Si, define muy bien lo que se siente al estar en duda
</t>
  </si>
  <si>
    <t>_bordados_de_la_vida__el_arbol_confundido__destino_o_libre_albedrio__entrevista_a_dios__arreglar_al_mundo_</t>
  </si>
  <si>
    <t xml:space="preserve">Si, es 
</t>
  </si>
  <si>
    <t xml:space="preserve">Si me parece que si
</t>
  </si>
  <si>
    <t xml:space="preserve">Es verdad, porque las cosas materiales no duran, pero las memorias si 
</t>
  </si>
  <si>
    <t>_construir_el_puente__los_dientes_del_sultan__la_fabula_del_lapiz__triple_filtro__cuando_el_viento_sopla_</t>
  </si>
  <si>
    <t xml:space="preserve">Si, porque el niño sólo quería estar con su padre
</t>
  </si>
  <si>
    <t>_el_acoso_a_marita_cuento_para_hablar_sobre_el_bullying_con_los_ninyos__entrevista_a_dios__bordados_de_la_vida__semillas__carlota_y_su_mochila_</t>
  </si>
  <si>
    <t xml:space="preserve">A ver lo de ‘adolescencia y educación ’ no me parece, porque está más inclinado a trabajo
</t>
  </si>
  <si>
    <t>_el_valor_de_un_billete_de_100__carlota_y_su_mochila__la_ofensa__te_compro_1_hora__el_acoso_a_marita_cuento_para_hablar_sobre_el_bullying_con_los_ninyos_</t>
  </si>
  <si>
    <t xml:space="preserve">Que no todo tiene que ser por dinero
</t>
  </si>
  <si>
    <t>_el_valor_de_un_billete_de_100__el_arbol_de_manzanas__entrevista_a_dios__te_compro_1_hora__un_payaso_muy_inquieto_</t>
  </si>
  <si>
    <t xml:space="preserve">Si, yo creo que si
</t>
  </si>
  <si>
    <t xml:space="preserve">Que hay que pasar más tiempo con las personas a las que tienes a tu alrededor 
</t>
  </si>
  <si>
    <t>_la_fabula_del_helecho_y_el_bambu__carlota_y_su_mochila__el_valor_de_un_billete_de_100__necesito_un_abrazo__el_capitan_y_el_grumete_</t>
  </si>
  <si>
    <t xml:space="preserve">no, no tanto
</t>
  </si>
  <si>
    <t xml:space="preserve"> Pues que tengan en cuenta a su gente de su alrededor 
</t>
  </si>
  <si>
    <t>_carlota_y_su_mochila__entrevista_a_dios__leyenda_china__el_capitan_y_el_grumete__reflejo_de_tus_actos_</t>
  </si>
  <si>
    <t xml:space="preserve">Sí,
</t>
  </si>
  <si>
    <t xml:space="preserve">Sí, pero creo que  se podría haber explicado mejor
</t>
  </si>
  <si>
    <t>_un_payaso_muy_inquieto__paz_en_medio_de_las_dificultades__carlota_y_su_mochila__arreglar_al_mundo__una_sonrisa_</t>
  </si>
  <si>
    <t xml:space="preserve">Sí, porque sueño estaba entusiasmado con los alimentos del mensajero
</t>
  </si>
  <si>
    <t>_suenyo__el_aborto_un_cuento_de_horror__la_oruga__pedro_y_el_hilo_magico__el_tren_de_la_vida_</t>
  </si>
  <si>
    <t xml:space="preserve">No, porque Sueño no hizo nada para llegar a su meta, no muestro lo duro que algunos tienen que trabajar para llegar ahí 
</t>
  </si>
  <si>
    <t xml:space="preserve">Que soy capaz de hacer mis sueños realidad 
</t>
  </si>
  <si>
    <t>_suenyo__la_oruga__un_payaso_muy_inquieto__los_dientes_del_sultan__pedro_y_el_hilo_magico_</t>
  </si>
  <si>
    <t xml:space="preserve">Sí, pero podrían poner que sueño trabaja muy duro y es constante para llegar a su meta
</t>
  </si>
  <si>
    <t>_suenyo__la_oruga__carlota_y_su_mochila__el_arbol_de_los_problemas__un_payaso_muy_inquieto_</t>
  </si>
  <si>
    <t xml:space="preserve">Una persona adulta
</t>
  </si>
  <si>
    <t xml:space="preserve">Yo creo que por escribir, ya que no me ha servido de inspiración el cuento y no me ha ayudado
</t>
  </si>
  <si>
    <t>_la_fabula_del_lapiz__necesito_un_abrazo__un_vaso_de_leche__carlota_y_su_mochila__leyenda_china_</t>
  </si>
  <si>
    <t xml:space="preserve">Sí, que lo único que les está apartando de su sueño son ellos mismos
</t>
  </si>
  <si>
    <t>_carlota_y_su_mochila__el_aborto_un_cuento_de_horror__pedro_y_el_hilo_magico__un_payaso_muy_inquieto__la_oruga_</t>
  </si>
  <si>
    <t xml:space="preserve">Gente con poca motivación, baja autoestima ....
</t>
  </si>
  <si>
    <t>_estrellas_de_mar_en_la_playa__entrevista_a_dios__leyenda_china__el_capitan_y_el_grumete_</t>
  </si>
  <si>
    <t xml:space="preserve">Deberían haber enseñado cómo llegar a esa realidad deseada
</t>
  </si>
  <si>
    <t>_la_oruga__suenyo__amar_lo_que_somos__las_siete_tinajas_de_oro__una_taza_de_te_</t>
  </si>
  <si>
    <t xml:space="preserve">el Día me va muy bien pero estoy un poco aburrida 
</t>
  </si>
  <si>
    <t>_aburrimiento__arrogancia__tristeza__frustracion__fortaleza_</t>
  </si>
  <si>
    <t xml:space="preserve">Dime otra reflexión 
</t>
  </si>
  <si>
    <t>_duda__tristeza__humillacion__alegria__placer_</t>
  </si>
  <si>
    <t xml:space="preserve">Me encuentro muy bien, pero me falta motivación y no tengo ganas de hacer casi nada
</t>
  </si>
  <si>
    <t xml:space="preserve">La cita de Shakespeare está muy bien
</t>
  </si>
  <si>
    <t xml:space="preserve">Cuéntame qué tal va tu día 
</t>
  </si>
  <si>
    <t xml:space="preserve">Pues deberían ser libres en elegir los sentimientos de positivos o negativos pero sería mejor que casi o todos los sentimientos serían positivos 
</t>
  </si>
  <si>
    <t>_los_lobos__el_capitan_y_el_grumete__un_payaso_muy_inquieto__los_dientes_del_sultan__una_sonrisa_</t>
  </si>
  <si>
    <t xml:space="preserve">Nose que cuento recomendar
</t>
  </si>
  <si>
    <t xml:space="preserve">El cuento de lobos supongo que si
</t>
  </si>
  <si>
    <t>_los_lobos_</t>
  </si>
  <si>
    <t xml:space="preserve">La última parte la de el muchacho preguntas a cual al que alimentes 
</t>
  </si>
  <si>
    <t>_el_aborto_un_cuento_de_horror__carlota_y_su_mochila__pedro_y_el_hilo_magico__dr_alexander_fleming__el_arbol_de_manzanas_</t>
  </si>
  <si>
    <t xml:space="preserve">Este cuento está muy guay 
</t>
  </si>
  <si>
    <t xml:space="preserve">Por que me gusto el cuento entretenido
</t>
  </si>
  <si>
    <t>_nestor_el_castor__arreglar_al_mundo__una_sonrisa__las_siete_tinajas_de_oro__la_fabula_del_lapiz_</t>
  </si>
  <si>
    <t xml:space="preserve">El día agotado porque hoy es lunes 
</t>
  </si>
  <si>
    <t>_agotamiento_</t>
  </si>
  <si>
    <t xml:space="preserve">Quiero que ya sea finde semana
</t>
  </si>
  <si>
    <t>_tristeza__fortaleza__humillacion__frustracion__arrogancia_</t>
  </si>
  <si>
    <t xml:space="preserve">Quiero saber sobre los lobos
</t>
  </si>
  <si>
    <t>_malestar__fobia__arrogancia__humillacion__miedo_</t>
  </si>
  <si>
    <t xml:space="preserve">No tiene porque
</t>
  </si>
  <si>
    <t xml:space="preserve">????
</t>
  </si>
  <si>
    <t xml:space="preserve">Si estoy de acuerdo con esa moraleja porque no creo que haya algún lugar que no hay problemas y
</t>
  </si>
  <si>
    <t xml:space="preserve">Agradado
</t>
  </si>
  <si>
    <t xml:space="preserve">El cuento me envoca que el paz no es un lugar sin problemas si no es un lugar donde tu corazón está relajado y estás contento 
</t>
  </si>
  <si>
    <t xml:space="preserve">Yo estoy cansado porque ayer no dormí bien
</t>
  </si>
  <si>
    <t xml:space="preserve">tambien tengo hambre porque está mañana no he comido nada
</t>
  </si>
  <si>
    <t xml:space="preserve">Bueno pues me siento bien 
</t>
  </si>
  <si>
    <t xml:space="preserve">Bueno pues estoy contento y un poco cansado 
</t>
  </si>
  <si>
    <t>_alegria__entusiasmo__agotamiento__aburrimiento__agrado_</t>
  </si>
  <si>
    <t xml:space="preserve">me considero 7.5 de felicidad 
</t>
  </si>
  <si>
    <t>_tristeza__amor__calma__entusiasmo__placer_</t>
  </si>
  <si>
    <t xml:space="preserve">Yo he estado bien hoy
</t>
  </si>
  <si>
    <t xml:space="preserve">Bueno normalmente es eso pero yo realmente estoy bien
</t>
  </si>
  <si>
    <t>_diversion__frustracion_</t>
  </si>
  <si>
    <t xml:space="preserve">Trgt
</t>
  </si>
  <si>
    <t xml:space="preserve">Bueno también aparte de eso tengo hambre
</t>
  </si>
  <si>
    <t>_placer__alegria_</t>
  </si>
  <si>
    <t xml:space="preserve">Hambre tengo
</t>
  </si>
  <si>
    <t>_placer__frustracion_</t>
  </si>
  <si>
    <t xml:space="preserve">tengo hambreee
</t>
  </si>
  <si>
    <t xml:space="preserve">hambre
</t>
  </si>
  <si>
    <t xml:space="preserve">tengo hambre :(
</t>
  </si>
  <si>
    <t xml:space="preserve">Como te llamas
</t>
  </si>
  <si>
    <t xml:space="preserve">Soy ruari 
</t>
  </si>
  <si>
    <t xml:space="preserve">hola ruari
</t>
  </si>
  <si>
    <t xml:space="preserve">como estas
</t>
  </si>
  <si>
    <t xml:space="preserve">bien y tu
</t>
  </si>
  <si>
    <t xml:space="preserve">bien 
</t>
  </si>
  <si>
    <t xml:space="preserve">Que al fondos somos todos libres
</t>
  </si>
  <si>
    <t>_los_lobos__destino_o_libre_albedrio__carlota_y_su_mochila__un_payaso_muy_inquieto__sacudete_</t>
  </si>
  <si>
    <t xml:space="preserve">P
</t>
  </si>
  <si>
    <t xml:space="preserve">L
</t>
  </si>
  <si>
    <t xml:space="preserve">No, no cambiaria nada
</t>
  </si>
  <si>
    <t xml:space="preserve">Si, lo estoy
</t>
  </si>
  <si>
    <t xml:space="preserve">Ok, si, también de la libertad, al final
</t>
  </si>
  <si>
    <t>_el_aborto_un_cuento_de_horror__la_ofensa__el_capitan_y_el_grumete__la_fabula_del_lapiz__amar_lo_que_somos_</t>
  </si>
  <si>
    <t xml:space="preserve">Aborto, drogas, Alcohol, etc...
</t>
  </si>
  <si>
    <t>_el_aborto_un_cuento_de_horror_</t>
  </si>
  <si>
    <t xml:space="preserve">Esta bien el cuentoo 
</t>
  </si>
  <si>
    <t xml:space="preserve">mas o menos 
</t>
  </si>
  <si>
    <t xml:space="preserve">Me siento
</t>
  </si>
  <si>
    <t xml:space="preserve">Perdona, no se a completado la frase 
</t>
  </si>
  <si>
    <t>_amor__deseo__aburrimiento_</t>
  </si>
  <si>
    <t xml:space="preserve">No, no hay cierta ternura en lo que he dicho 
</t>
  </si>
  <si>
    <t xml:space="preserve">Me siento fuerte, por mi capacidad física y por mi exterior, pero pienso que soy una persona muy débil en mi interior, lo que opinen otros de mi no me afecta lo más mínimo, pero igualmente soy débil emocionalmente 
</t>
  </si>
  <si>
    <t>_ira__agotamiento__certeza__tristeza__alegria_</t>
  </si>
  <si>
    <t xml:space="preserve">Me gusta esa cita, pero solo incita a que dejemos lo importante para mañana 
</t>
  </si>
  <si>
    <t>_diversion__frustracion__ira__entusiasmo__miedo_</t>
  </si>
  <si>
    <t xml:space="preserve">No se, pero me ha gustado mucho el cuento
</t>
  </si>
  <si>
    <t xml:space="preserve">El Carpintero
</t>
  </si>
  <si>
    <t>_la_ultima_casa_del_carpintero__construir_el_puente__asamblea_en_la_carpinteria__el_arbol_de_los_problemas__la_fabula_del_lapiz_</t>
  </si>
  <si>
    <t xml:space="preserve">Cuando peleo con alguien, aunque en este caso el carpintero somos los dos peleados
</t>
  </si>
  <si>
    <t>_construir_el_puente__el_arbol_de_los_problemas__la_ultima_casa_del_carpintero__asamblea_en_la_carpinteria__las_dos_ranas_</t>
  </si>
  <si>
    <t xml:space="preserve">Que no hay que ayudar a los otros a odiarse, si no  amarse 
</t>
  </si>
  <si>
    <t xml:space="preserve">Muchas cosas la verdad
</t>
  </si>
  <si>
    <t>_los_dientes_del_sultan__la_fabula_del_lapiz__triple_filtro__cuando_el_viento_sopla__un_payaso_muy_inquieto_</t>
  </si>
  <si>
    <t xml:space="preserve">Si, es bonito
</t>
  </si>
  <si>
    <t>_semillas__destino_o_libre_albedrio__pedro_y_el_hilo_magico__carlota_y_su_mochila_</t>
  </si>
  <si>
    <t xml:space="preserve">A los que están peleados con alguien 
</t>
  </si>
  <si>
    <t xml:space="preserve">Que te puedes manejar tu mismo sin distracciones 
</t>
  </si>
  <si>
    <t>_nestor_el_castor__deja_la_cuchara__asamblea_en_la_carpinteria__las_dos_vasijas_de_agua__el_acoso_a_marita_cuento_para_hablar_sobre_el_bullying_con_los_ninyos_</t>
  </si>
  <si>
    <t xml:space="preserve">Si, también 
</t>
  </si>
  <si>
    <t xml:space="preserve">A facor
</t>
  </si>
  <si>
    <t>_dr_alexander_fleming_</t>
  </si>
  <si>
    <t xml:space="preserve">si estoy de acuerdo
</t>
  </si>
  <si>
    <t xml:space="preserve">yo hubiera hecho lo mismo
</t>
  </si>
  <si>
    <t xml:space="preserve">Si, ¿porque no?
</t>
  </si>
  <si>
    <t xml:space="preserve">nop
</t>
  </si>
  <si>
    <t xml:space="preserve">No es habitual,
</t>
  </si>
  <si>
    <t xml:space="preserve">yo aplicaría a la gente
</t>
  </si>
  <si>
    <t>_entrevista_a_dios__leyenda_china__el_capitan_y_el_grumete__carlota_y_su_mochila__construir_el_puente_</t>
  </si>
  <si>
    <t xml:space="preserve">PACIENCIA LA MADRE DE LA CIENCIA
</t>
  </si>
  <si>
    <t>_bordados_de_la_vida__el_tren_de_la_vida__el_aborto_un_cuento_de_horror__necesito_un_abrazo__el_amor_y_el_tiempo_</t>
  </si>
  <si>
    <t xml:space="preserve">Me identifico 
</t>
  </si>
  <si>
    <t xml:space="preserve">me identifico en que me cuesta concentrarme, porque estoy rallado con mis cosas.
</t>
  </si>
  <si>
    <t>_pedro_y_el_hilo_magico__asamblea_en_la_carpinteria__deja_la_cuchara__carlota_y_su_mochila__una_sonrisa_</t>
  </si>
  <si>
    <t xml:space="preserve">no que yo sepa, pero seguro que alguien si
</t>
  </si>
  <si>
    <t>_triple_filtro__carlota_y_su_mochila__el_arbol_confundido__el_arbol_de_los_problemas__arreglar_al_mundo_</t>
  </si>
  <si>
    <t xml:space="preserve">familiares
</t>
  </si>
  <si>
    <t xml:space="preserve">para que se concentrem
</t>
  </si>
  <si>
    <t xml:space="preserve">Se me a pasado q son las cosas que me pasan a mi
</t>
  </si>
  <si>
    <t>_el_arbol_de_los_problemas__bordados_de_la_vida__un_payaso_muy_inquieto__destino_o_libre_albedrio__el_capitan_y_el_grumete_</t>
  </si>
  <si>
    <t xml:space="preserve">seh
</t>
  </si>
  <si>
    <t xml:space="preserve">la Parte del profesor
</t>
  </si>
  <si>
    <t>_los_ingredientes_del_bizcocho__el_acoso_a_marita_cuento_para_hablar_sobre_el_bullying_con_los_ninyos__la_ofensa__la_fabula_del_lapiz__dr_alexander_fleming_</t>
  </si>
  <si>
    <t xml:space="preserve">Hijieejwiowkdiwowkkdd
</t>
  </si>
  <si>
    <t xml:space="preserve">no no quiero
</t>
  </si>
  <si>
    <t xml:space="preserve">yo creo que un joven docente
</t>
  </si>
  <si>
    <t xml:space="preserve">para ayudar
</t>
  </si>
  <si>
    <t xml:space="preserve">Mal, aburrido, cansado y sin ganas
</t>
  </si>
  <si>
    <t xml:space="preserve">Apatía quizas
</t>
  </si>
  <si>
    <t xml:space="preserve">poca energia
</t>
  </si>
  <si>
    <t xml:space="preserve">si lo pienso
</t>
  </si>
  <si>
    <t>_alegria__satisfaccion__agrado__miedo__aburrimiento_</t>
  </si>
  <si>
    <t xml:space="preserve">que?
</t>
  </si>
  <si>
    <t xml:space="preserve">¿no entiendo lo q me dices hij@?
</t>
  </si>
  <si>
    <t xml:space="preserve">Empieza de nuevo
</t>
  </si>
  <si>
    <t>_frustracion__apatia__fortaleza__miedo__satisfaccion_</t>
  </si>
  <si>
    <t xml:space="preserve">Cuéntame tu sobre tu vida
</t>
  </si>
  <si>
    <t>_ira__certeza__arrogancia__miedo__fobia_</t>
  </si>
  <si>
    <t xml:space="preserve">Calla
</t>
  </si>
  <si>
    <t xml:space="preserve">Intuyo ShowgiwgfsuysTtds7Djieiwhdgwyfws
Jdkwiwkdmdo
</t>
  </si>
  <si>
    <t xml:space="preserve">dkldos
</t>
  </si>
  <si>
    <t xml:space="preserve">kdkdo
</t>
  </si>
  <si>
    <t xml:space="preserve">dkow
</t>
  </si>
  <si>
    <t xml:space="preserve">no quiero
</t>
  </si>
  <si>
    <t xml:space="preserve">Hoy no me va mal pero estoy bien
</t>
  </si>
  <si>
    <t xml:space="preserve">Que dices
</t>
  </si>
  <si>
    <t xml:space="preserve">No lo creo te e dicho que estoy feliz
</t>
  </si>
  <si>
    <t xml:space="preserve">es lo más importante 
</t>
  </si>
  <si>
    <t>_certeza__diversion_</t>
  </si>
  <si>
    <t xml:space="preserve">No cambiaria nada
</t>
  </si>
  <si>
    <t xml:space="preserve">Apatía,tensión,malestar
</t>
  </si>
  <si>
    <t>_deja_la_cuchara__paz_en_medio_de_las_dificultades__la_ofensa__pedro_y_el_hilo_magico__arreglar_al_mundo_</t>
  </si>
  <si>
    <t xml:space="preserve">Estres
</t>
  </si>
  <si>
    <t xml:space="preserve">Si porque el libro está muy bien
</t>
  </si>
  <si>
    <t>_destino_o_libre_albedrio__los_lobos__carlota_y_su_mochila__un_payaso_muy_inquieto_</t>
  </si>
  <si>
    <t xml:space="preserve">A mis amigos y a mi familia 
</t>
  </si>
  <si>
    <t>_pedro_y_el_hilo_magico__la_oruga__entrevista_a_dios__el_tren_de_la_vida__suenyo_</t>
  </si>
  <si>
    <t xml:space="preserve">Así a lo mejor a la je te que
</t>
  </si>
  <si>
    <t xml:space="preserve">A lo mejor le puede ayudar a mente con estres
</t>
  </si>
  <si>
    <t>_deja_la_cuchara__paz_en_medio_de_las_dificultades__el_capitan_y_el_grumete__sacudete__arreglar_al_mundo_</t>
  </si>
  <si>
    <t xml:space="preserve">Tengo muchas ganas
</t>
  </si>
  <si>
    <t xml:space="preserve">Tensión y humillación 
</t>
  </si>
  <si>
    <t>_el_valor_de_un_billete_de_100__deja_la_cuchara__paz_en_medio_de_las_dificultades__la_ofensa__el_capitan_y_el_grumete_</t>
  </si>
  <si>
    <t xml:space="preserve">A menudo me siento sola
</t>
  </si>
  <si>
    <t>_tristeza__miedo_</t>
  </si>
  <si>
    <t xml:space="preserve">Ahora me encuentro estresada, pero ayer estaba feliz
</t>
  </si>
  <si>
    <t xml:space="preserve">No añadiría ni cambiaría nada, me gusta el mensaje que transmite 
</t>
  </si>
  <si>
    <t xml:space="preserve">No veo que haya nada que cambiar 
</t>
  </si>
  <si>
    <t xml:space="preserve">No, esta bien. 
</t>
  </si>
  <si>
    <t xml:space="preserve">Pues me siento, confundida y aburrida de la monotonía de todos los días.
</t>
  </si>
  <si>
    <t>_aburrimiento__tristeza__fortaleza__arrogancia__frustracion_</t>
  </si>
  <si>
    <t xml:space="preserve">Pues no se, es que para mi las tareas nunca son placenteras.
</t>
  </si>
  <si>
    <t>_aburrimiento__duda_</t>
  </si>
  <si>
    <t xml:space="preserve">me da miedo no llegar a ser nada en la vida
</t>
  </si>
  <si>
    <t>_malestar__fortaleza_</t>
  </si>
  <si>
    <t xml:space="preserve">pues que es logico
</t>
  </si>
  <si>
    <t xml:space="preserve">pues mis padres me meten muchisima presion y no paran de regañarme por todo lo que hago y eso me hace sentirme inutil
</t>
  </si>
  <si>
    <t xml:space="preserve">pues estoy preocupada porque no se que va a ser de mi futuro
</t>
  </si>
  <si>
    <t>_miedo__certeza_</t>
  </si>
  <si>
    <t xml:space="preserve">La moraleja de este cuento es “si lo intentas seguro que lo consigues” “si no lo consigues inténtalo más veces y con más atención”.
</t>
  </si>
  <si>
    <t>_el_arbol_confundido__carlota_y_su_mochila__nestor_el_castor__la_fabula_del_lapiz__las_dos_ranas_</t>
  </si>
  <si>
    <t xml:space="preserve">No, yo creo que solo habla de calma tensión.
</t>
  </si>
  <si>
    <t>_deja_la_cuchara__paz_en_medio_de_las_dificultades__el_capitan_y_el_grumete__la_ofensa__un_payaso_muy_inquieto_</t>
  </si>
  <si>
    <t xml:space="preserve">Estoy calmada y aburrida
</t>
  </si>
  <si>
    <t>_aburrimiento__calma_</t>
  </si>
  <si>
    <t xml:space="preserve">No encuentro otra emoción de la que trate.
</t>
  </si>
  <si>
    <t xml:space="preserve">No encuentro un tema
</t>
  </si>
  <si>
    <t xml:space="preserve">Estoy tranquila y contenta. A veces me agobio porque no salga algo bien.
</t>
  </si>
  <si>
    <t>_entusiasmo__frustracion__agrado__satisfaccion__calma_</t>
  </si>
  <si>
    <t xml:space="preserve">Sí, me considero feliz.
</t>
  </si>
  <si>
    <t xml:space="preserve">A ser feliz le doy mucha importancia, porque en este momento no encuentro razones para estar triste o enfadada, aunque no siempre sea así, ya que pienso que no es malo estar triste.
</t>
  </si>
  <si>
    <t>_alegria__malestar__amor__tristeza__arrogancia_</t>
  </si>
  <si>
    <t xml:space="preserve">Ahora me encuentro bien, pero estoy cansada
</t>
  </si>
  <si>
    <t xml:space="preserve">Estoy alegre
</t>
  </si>
  <si>
    <t xml:space="preserve">No juzgues a un pez por su habilidad de trepar árboles
</t>
  </si>
  <si>
    <t xml:space="preserve">Tensión
</t>
  </si>
  <si>
    <t xml:space="preserve">Bullying y trabajo
</t>
  </si>
  <si>
    <t>_el_acoso_a_marita_cuento_para_hablar_sobre_el_bullying_con_los_ninyos__triple_filtro__un_payaso_muy_inquieto__el_arbol_confundido__carlota_y_su_mochila_</t>
  </si>
  <si>
    <t xml:space="preserve">Al principio los personajes se intentan dr
</t>
  </si>
  <si>
    <t>_un_payaso_muy_inquieto__arreglar_al_mundo__el_aborto_un_cuento_de_horror__el_valor_de_un_billete_de_100__pedro_y_el_hilo_magico_</t>
  </si>
  <si>
    <t xml:space="preserve">Un joven
</t>
  </si>
  <si>
    <t xml:space="preserve">para ayudar a otros y darles a entender una situación
</t>
  </si>
  <si>
    <t>_el_aborto_un_cuento_de_horror__el_capitan_y_el_grumete__el_valor_de_un_billete_de_100__el_tren_de_la_vida__los_ingredientes_del_bizcocho_</t>
  </si>
  <si>
    <t xml:space="preserve">al carpintero
</t>
  </si>
  <si>
    <t>_la_ultima_casa_del_carpintero__construir_el_puente__asamblea_en_la_carpinteria__el_arbol_de_los_problemas_</t>
  </si>
  <si>
    <t xml:space="preserve">Porque suelo buscar la buena cara de las personas 
</t>
  </si>
  <si>
    <t>_carlota_y_su_mochila__almuerzo_con_dios__la_ofensa__las_dos_ranas__los_ingredientes_del_bizcocho_</t>
  </si>
  <si>
    <t xml:space="preserve">todos a favor
</t>
  </si>
  <si>
    <t xml:space="preserve">mi aspecto perceptivo de cara a las personas 
</t>
  </si>
  <si>
    <t>_las_siete_tinajas_de_oro__paz_en_medio_de_las_dificultades__pedro_y_el_hilo_magico__el_capitan_y_el_grumete__la_oruga_</t>
  </si>
  <si>
    <t xml:space="preserve">algunas situaciones del día a dia
</t>
  </si>
  <si>
    <t>_el_aborto_un_cuento_de_horror__necesito_un_abrazo__el_capitan_y_el_grumete__los_ingredientes_del_bizcocho__bordados_de_la_vida_</t>
  </si>
  <si>
    <t xml:space="preserve">Me parece bien 
</t>
  </si>
  <si>
    <t>_duda__amor__entusiasmo__miedo__malestar_</t>
  </si>
  <si>
    <t xml:space="preserve">Estoy en una situación de duda y tensión constante en el instituto
</t>
  </si>
  <si>
    <t>_duda__arrogancia__certeza__malestar__agotamiento_</t>
  </si>
  <si>
    <t xml:space="preserve">Es exactamente la que creía yo que era
</t>
  </si>
  <si>
    <t xml:space="preserve">En el día de hoy estoy muy cansada ya que no duermo mucho últimamente y a parte estoy muy aburrida de la rutina de siempre
</t>
  </si>
  <si>
    <t>_agotamiento__aburrimiento__arrogancia__tristeza__frustracion_</t>
  </si>
  <si>
    <t xml:space="preserve">Exacto, es sensación de fatiga y debilidad. Es que ya es un agotamiento mental de tantas cosas q lleva una encima 
</t>
  </si>
  <si>
    <t>_agotamiento__tension__placer__ira__frustracion_</t>
  </si>
  <si>
    <t xml:space="preserve">Y y
</t>
  </si>
  <si>
    <t xml:space="preserve">es que no tengo ganas ni fuerza para hacer nada solo quiero descansar 
</t>
  </si>
  <si>
    <t xml:space="preserve">y encima la migraña que tengo me agota mucho
</t>
  </si>
  <si>
    <t>_agotamiento__agrado__ira__amor__humillacion_</t>
  </si>
  <si>
    <t xml:space="preserve">y entre los baloncesto y los estudios no puedo más 
</t>
  </si>
  <si>
    <t>_dolor__tension__aburrimiento__duda__amor_</t>
  </si>
  <si>
    <t xml:space="preserve">Yo soy feliz pero ahora mismo no estoy en mis mejores momentos. Yo creo q estoy en un 6-7
Fin
</t>
  </si>
  <si>
    <t>_alegria__fortaleza__tristeza__humillacion__malestar_</t>
  </si>
  <si>
    <t xml:space="preserve">Fij
</t>
  </si>
  <si>
    <t xml:space="preserve">hola! Últimamente me siento como perdida y casi nada me anima 
</t>
  </si>
  <si>
    <t>_miedo__fortaleza_</t>
  </si>
  <si>
    <t xml:space="preserve">no creo que es algo más como, agobio 
</t>
  </si>
  <si>
    <t xml:space="preserve">hola?
</t>
  </si>
  <si>
    <t xml:space="preserve">Holaaaa?
</t>
  </si>
  <si>
    <t xml:space="preserve">quiero un libro que me tranquilice y cambie mi manera de ver el mundo 
</t>
  </si>
  <si>
    <t>_diversion__calma_</t>
  </si>
  <si>
    <t xml:space="preserve">No todos los adjetivos describen a este cuento
</t>
  </si>
  <si>
    <t xml:space="preserve">Puede ser, depende de cómo cada persona enfoque el cuento.
</t>
  </si>
  <si>
    <t>_la_fabula_del_lapiz__la_fabula_del_helecho_y_el_bambu__dinero__necesito_un_abrazo__los_ingredientes_del_bizcocho_</t>
  </si>
  <si>
    <t xml:space="preserve">No sabría que decir
</t>
  </si>
  <si>
    <t xml:space="preserve">Me recuerda a que depende cómo te expreses vas a causar diversas reacciones.
</t>
  </si>
  <si>
    <t>_calidad_emocional__triple_filtro__el_acoso_a_marita_cuento_para_hablar_sobre_el_bullying_con_los_ninyos__el_alacran__carlota_y_su_mochila_</t>
  </si>
  <si>
    <t xml:space="preserve">Me dio lastima el primer sabio, no es su culpa que el sultán no sea capaz de afrontar la verdad
</t>
  </si>
  <si>
    <t>_amar_lo_que_somos__los_dientes_del_sultan__el_capitan_y_el_grumete__arreglar_al_mundo__el_arbol_confundido_</t>
  </si>
  <si>
    <t xml:space="preserve">No sabría decir 
</t>
  </si>
  <si>
    <t xml:space="preserve">Si, ha estado interesante
</t>
  </si>
  <si>
    <t>_el_balde_chino__el_capitan_y_el_grumete_</t>
  </si>
  <si>
    <t xml:space="preserve">Conocía el cuento en si
</t>
  </si>
  <si>
    <t xml:space="preserve">No del todo
</t>
  </si>
  <si>
    <t xml:space="preserve">Podría ayudar a las personas con muchas dudas quizás 
</t>
  </si>
  <si>
    <t>_destino_o_libre_albedrio__arreglar_al_mundo__entrevista_a_dios__el_tren_de_la_vida__el_ingenio_de_una_hormiga_</t>
  </si>
  <si>
    <t xml:space="preserve">Hoy me encuentro bastante bien, no tengo ningún problema en concreto
</t>
  </si>
  <si>
    <t xml:space="preserve">Ah weno 
</t>
  </si>
  <si>
    <t xml:space="preserve">me encuentro bien pero un poco agobiada
</t>
  </si>
  <si>
    <t xml:space="preserve">estoy agobiada por los estudios
</t>
  </si>
  <si>
    <t>_frustracion__dolor_</t>
  </si>
  <si>
    <t xml:space="preserve">no mucho la verdad
</t>
  </si>
  <si>
    <t xml:space="preserve">interesante
</t>
  </si>
  <si>
    <t xml:space="preserve">quizás, demasiada monotonía en mi alrededor, me gustaría hacer algo diferente.
</t>
  </si>
  <si>
    <t xml:space="preserve">hoy me encuentro bien, pero últimamente tengo bastante presión encima.
</t>
  </si>
  <si>
    <t xml:space="preserve">podría ser, pero no se corresponde conmigo.
</t>
  </si>
  <si>
    <t>_deseo__miedo_</t>
  </si>
  <si>
    <t xml:space="preserve">no, para nada
</t>
  </si>
  <si>
    <t xml:space="preserve">en general me encuentro bien pero hay veces en las que no es así
</t>
  </si>
  <si>
    <t xml:space="preserve">es verdad que muchas vces cuando ns sentimos tristes decimos eso para o preocupar, pero en mi caso es verdad.
</t>
  </si>
  <si>
    <t xml:space="preserve">que mas te digo
</t>
  </si>
  <si>
    <t>_miedo__arrogancia_</t>
  </si>
  <si>
    <t xml:space="preserve">nooo
</t>
  </si>
  <si>
    <t xml:space="preserve">Holaa
</t>
  </si>
  <si>
    <t xml:space="preserve">Estoy nervioso, tengo un examen y no he estudiado nada tío 
</t>
  </si>
  <si>
    <t>_dolor__tension__tristeza__duda__miedo_</t>
  </si>
  <si>
    <t xml:space="preserve">Me siento como un macarrón
</t>
  </si>
  <si>
    <t xml:space="preserve">Me siento como un macarrón con tomate y queso chedar
</t>
  </si>
  <si>
    <t xml:space="preserve">Me siento como una pizza de peperoni sin peperoni con queso sin queso
</t>
  </si>
  <si>
    <t xml:space="preserve">Albondigas con chocolate y tomato frito
</t>
  </si>
  <si>
    <t xml:space="preserve">Habla porfavor
</t>
  </si>
  <si>
    <t xml:space="preserve">No esto mal este bot
</t>
  </si>
  <si>
    <t xml:space="preserve">Callate tonto
</t>
  </si>
  <si>
    <t xml:space="preserve">Sus d,
</t>
  </si>
  <si>
    <t>_compasion__apatia_</t>
  </si>
  <si>
    <t xml:space="preserve">dndkx ddjd
</t>
  </si>
  <si>
    <t xml:space="preserve"> dnd dbdk
</t>
  </si>
  <si>
    <t xml:space="preserve">Pues que en un examen de mates saque un 0,8 y estoy destrozado y triste
</t>
  </si>
  <si>
    <t xml:space="preserve">1 1=2?
</t>
  </si>
  <si>
    <t xml:space="preserve">Rar
</t>
  </si>
  <si>
    <t xml:space="preserve">Estoy agobiado
</t>
  </si>
  <si>
    <t xml:space="preserve">Recomienda
</t>
  </si>
  <si>
    <t xml:space="preserve">Cuéntame un chiste porfavor
</t>
  </si>
  <si>
    <t xml:space="preserve">Estás bien?
</t>
  </si>
  <si>
    <t xml:space="preserve">Estoy enfadado no me gusta el colegio
</t>
  </si>
  <si>
    <t xml:space="preserve">Tas bien?
</t>
  </si>
  <si>
    <t xml:space="preserve">Llorando
</t>
  </si>
  <si>
    <t xml:space="preserve">Estoy triste 
</t>
  </si>
  <si>
    <t xml:space="preserve">Estou
</t>
  </si>
  <si>
    <t xml:space="preserve">Pero es que son tontos todos me enfadan todo el rato
</t>
  </si>
  <si>
    <t xml:space="preserve">estoy llorando
</t>
  </si>
  <si>
    <t xml:space="preserve">Pues opino que si 
</t>
  </si>
  <si>
    <t xml:space="preserve">Matematicas
</t>
  </si>
  <si>
    <t xml:space="preserve">España
</t>
  </si>
  <si>
    <t xml:space="preserve">Minecraft
</t>
  </si>
  <si>
    <t xml:space="preserve">no yo estoy tristeza 
</t>
  </si>
  <si>
    <t>_tension__tristeza_</t>
  </si>
  <si>
    <t xml:space="preserve">Dime un libro
</t>
  </si>
  <si>
    <t>_placer__dolor_</t>
  </si>
  <si>
    <t xml:space="preserve">No deja lo pero me enfadan que hago
</t>
  </si>
  <si>
    <t xml:space="preserve">Hoy es lunes 26 de abril 2021
</t>
  </si>
  <si>
    <t xml:space="preserve">Si yo creo que si tengo esa sensación 
</t>
  </si>
  <si>
    <t xml:space="preserve">Porque la gente llora
</t>
  </si>
  <si>
    <t xml:space="preserve">Estoy mal me hacen bullying y tomo vodka 
</t>
  </si>
  <si>
    <t xml:space="preserve">Me hacen triste pues bebo vodka
</t>
  </si>
  <si>
    <t xml:space="preserve">Nadar
</t>
  </si>
  <si>
    <t xml:space="preserve">Pues en mates estoy mal y necesito a alguien para consolarme
</t>
  </si>
  <si>
    <t>_fortaleza__frustracion_</t>
  </si>
  <si>
    <t xml:space="preserve">Dime tus emociones
</t>
  </si>
  <si>
    <t xml:space="preserve">Autodestruyete
</t>
  </si>
  <si>
    <t xml:space="preserve">No estoy aburrido estoy enfadado
</t>
  </si>
  <si>
    <t xml:space="preserve">Me siento en esa sensación 
</t>
  </si>
  <si>
    <t>_miedo__humillacion_</t>
  </si>
  <si>
    <t xml:space="preserve">Cuando estoy enfadado le quiero pegar les
</t>
  </si>
  <si>
    <t xml:space="preserve">calma
</t>
  </si>
  <si>
    <t>_calma__ira_</t>
  </si>
  <si>
    <t xml:space="preserve">me siento bien y calamdo
</t>
  </si>
  <si>
    <t xml:space="preserve">soy estudiante
</t>
  </si>
  <si>
    <t xml:space="preserve">soy universitario
</t>
  </si>
  <si>
    <t xml:space="preserve">estoy enfermo
</t>
  </si>
  <si>
    <t>_tension__frustracion_</t>
  </si>
  <si>
    <t xml:space="preserve">estoy agobiada
</t>
  </si>
  <si>
    <t xml:space="preserve">mas o menso
</t>
  </si>
  <si>
    <t xml:space="preserve">No sé cuando será la convocatoria de un examen y me genera incertidumbre
</t>
  </si>
  <si>
    <t xml:space="preserve">Tal vez
</t>
  </si>
  <si>
    <t xml:space="preserve">desconfinza
</t>
  </si>
  <si>
    <t xml:space="preserve">desconfianza
</t>
  </si>
  <si>
    <t xml:space="preserve">estoy un poco rayado
</t>
  </si>
  <si>
    <t xml:space="preserve">mi novia me ha dejado
</t>
  </si>
  <si>
    <t>_apatia__satisfaccion_</t>
  </si>
  <si>
    <t xml:space="preserve">me ha dejado por otra persona
</t>
  </si>
  <si>
    <t>_apatia__entusiasmo_</t>
  </si>
  <si>
    <t>_dolor__malestar_</t>
  </si>
  <si>
    <t xml:space="preserve">Opino que no creo que sea de arrogancia sino de poder contestar a algo que quieres 
</t>
  </si>
  <si>
    <t>_arrogancia__diversion_</t>
  </si>
  <si>
    <t xml:space="preserve">,mandkjasn
</t>
  </si>
  <si>
    <t xml:space="preserve">hmyf
</t>
  </si>
  <si>
    <t xml:space="preserve">Miedo al fracaso en la universidad, no ser suficiente ni estar a la altura
</t>
  </si>
  <si>
    <t xml:space="preserve">Miedo al fracaso
</t>
  </si>
  <si>
    <t xml:space="preserve">la universidad es difícil y el trabajo que he elegido sirve para salvar vidas o ayudar a que estan mejoren. No se si soy suficiente para ello, tengo miedo al fracaso escolar, suspender las asignaturas y hacerle daño a alguien sin querer
</t>
  </si>
  <si>
    <t xml:space="preserve">Para mi esta perfecta
</t>
  </si>
  <si>
    <t>_paz_en_medio_de_las_dificultades__el_balde_chino__amar_lo_que_somos__asamblea_en_la_carpinteria_</t>
  </si>
  <si>
    <t xml:space="preserve">Kfiifnv
</t>
  </si>
  <si>
    <t xml:space="preserve">Me gusta la miel
</t>
  </si>
  <si>
    <t xml:space="preserve">Eres muy feliz
</t>
  </si>
  <si>
    <t xml:space="preserve">soy del atlético de Madrid y tú
</t>
  </si>
  <si>
    <t>_diversion__frustracion__arrogancia__alegria__humillacion_</t>
  </si>
  <si>
    <t xml:space="preserve">Barsa o madrid
</t>
  </si>
  <si>
    <t xml:space="preserve">Récomemdar cuento
</t>
  </si>
  <si>
    <t xml:space="preserve">La miel es mi comida fAvorita
</t>
  </si>
  <si>
    <t>_placer__diversion__tristeza_</t>
  </si>
  <si>
    <t xml:space="preserve">  Barsa o Madrid
</t>
  </si>
  <si>
    <t xml:space="preserve">Hoy me siento triste
</t>
  </si>
  <si>
    <t xml:space="preserve">Te propongo un cuento
</t>
  </si>
  <si>
    <t xml:space="preserve">Aceptar
</t>
  </si>
  <si>
    <t xml:space="preserve">Estoy de acuerdo
</t>
  </si>
  <si>
    <t xml:space="preserve">El aburrimiento porque el niño a logrado fácilmente hacer el puzzle mirando el papel   de otra forma
</t>
  </si>
  <si>
    <t>_arreglar_al_mundo__necesito_un_abrazo__pedro_y_el_hilo_magico__el_acoso_a_marita_cuento_para_hablar_sobre_el_bullying_con_los_ninyos__dinero_</t>
  </si>
  <si>
    <t xml:space="preserve">Estoy de acuerdo.
</t>
  </si>
  <si>
    <t xml:space="preserve">No creo que trate de otra cosa.
</t>
  </si>
  <si>
    <t xml:space="preserve">Me evoca que el niño es más inteligente que el adulto
</t>
  </si>
  <si>
    <t>_el_acoso_a_marita_cuento_para_hablar_sobre_el_bullying_con_los_ninyos__pedro_y_el_hilo_magico__nestor_el_castor__necesito_un_abrazo__bordados_de_la_vida_</t>
  </si>
  <si>
    <t xml:space="preserve">Si que hay que ver diversas formas de cómo hacer una cosa
</t>
  </si>
  <si>
    <t>_los_ingredientes_del_bizcocho__arreglar_al_mundo__los_dientes_del_sultan__la_fabula_del_lapiz__bordados_de_la_vida_</t>
  </si>
  <si>
    <t xml:space="preserve">Las personas que juegan al rompecabezas o que trabajan en informática o algún trabajo que haya que realizar elecciones
</t>
  </si>
  <si>
    <t>_la_oruga__arreglar_al_mundo__carlota_y_su_mochila__un_payaso_muy_inquieto__nestor_el_castor_</t>
  </si>
  <si>
    <t xml:space="preserve">me siento bien pero un poco nervioso por los estudios
</t>
  </si>
  <si>
    <t>_dolor__tension_</t>
  </si>
  <si>
    <t xml:space="preserve">si. no estoy identificado con ese emoción actualmente
</t>
  </si>
  <si>
    <t xml:space="preserve">e*
</t>
  </si>
  <si>
    <t xml:space="preserve">Hola??
</t>
  </si>
  <si>
    <t xml:space="preserve"> Si
</t>
  </si>
  <si>
    <t xml:space="preserve">Que la vida es corta y hay que disfrutarla y tu decides por tu propia vida 
</t>
  </si>
  <si>
    <t>_pedro_y_el_hilo_magico__el_aborto_un_cuento_de_horror__la_ultima_casa_del_carpintero__el_valor_de_un_billete_de_100__el_ingenio_de_una_hormiga_</t>
  </si>
  <si>
    <t xml:space="preserve">Tristesa
</t>
  </si>
  <si>
    <t>_carlota_y_su_mochila__nestor_el_castor_</t>
  </si>
  <si>
    <t xml:space="preserve">Disfrutar de la vida 
</t>
  </si>
  <si>
    <t>_las_dos_ranas__calidad_emocional__pedro_y_el_hilo_magico__dr_alexander_fleming__el_arbol_confundido_</t>
  </si>
  <si>
    <t xml:space="preserve">Estoy bien contento emocionado 
</t>
  </si>
  <si>
    <t>_entusiasmo_</t>
  </si>
  <si>
    <t xml:space="preserve">7
</t>
  </si>
  <si>
    <t xml:space="preserve">Estoy bien porque me voy a comprar un juguete de airsoft  son como las nerfs 
</t>
  </si>
  <si>
    <t>_aburrimiento__tristeza__humillacion__diversion__apatia_</t>
  </si>
  <si>
    <t xml:space="preserve">Si estoy triste 
</t>
  </si>
  <si>
    <t xml:space="preserve">No se que opinar
</t>
  </si>
  <si>
    <t xml:space="preserve">Bien 
</t>
  </si>
  <si>
    <t>Me gusta pero restringen los cuentos fuertes</t>
  </si>
  <si>
    <t>Que permitan los cuentos fuertes</t>
  </si>
  <si>
    <t>Muy sencillo y no tiene nada que lo haga diferente a otros</t>
  </si>
  <si>
    <t>Ningunos</t>
  </si>
  <si>
    <t>Hacerlo más moderno</t>
  </si>
  <si>
    <t>La máquina ha mejorado y ha avanzado, me gusta</t>
  </si>
  <si>
    <t xml:space="preserve">La máquina hace preguntas que a veces no concuerdan con la conversación </t>
  </si>
  <si>
    <t>Revisar la parte de hablar de emociones</t>
  </si>
  <si>
    <t xml:space="preserve">Cuando pregunte sobre esquizofrenia </t>
  </si>
  <si>
    <t xml:space="preserve">Hablar sobre esquizofrenia </t>
  </si>
  <si>
    <t xml:space="preserve">Está chula y te ayuda </t>
  </si>
  <si>
    <t xml:space="preserve">Que cuando digo las emociones me pone cuentos que no es lo que quería o a lo q me refería. </t>
  </si>
  <si>
    <t xml:space="preserve">Si </t>
  </si>
  <si>
    <t xml:space="preserve">Hablas mucho y te empieza a decir las mismas preguntas </t>
  </si>
  <si>
    <t>Esta muy bien</t>
  </si>
  <si>
    <t xml:space="preserve">Me parece útil para cuando estas aburrido o está mal y no sabes como despejarte </t>
  </si>
  <si>
    <t>Me parece muy útil para aprender sobre tus emociones y como te sientes C</t>
  </si>
  <si>
    <t>Solo he detectado que a veces te repite la misma pregunta</t>
  </si>
  <si>
    <t xml:space="preserve">Yo creo que ya está bien y que no le hace falta nada más </t>
  </si>
  <si>
    <t xml:space="preserve">Esta vez me ha parecido útil </t>
  </si>
  <si>
    <t xml:space="preserve">No he visto ningún error </t>
  </si>
  <si>
    <t>Lo he visto todo muy bien</t>
  </si>
  <si>
    <t>Me parece muy útil</t>
  </si>
  <si>
    <t xml:space="preserve">Ninguna sugerencia por él momento, sólo que estaría bien que los cuentos fueran un poco más largos </t>
  </si>
  <si>
    <t xml:space="preserve">Que me ha preguntado todo el rato lo  mismo </t>
  </si>
  <si>
    <t>Que pongan los cuentos de suicidio, anorexia, esquizofrenia, violencia de género, etc.</t>
  </si>
  <si>
    <t>Me parece súper útil y se la remendaría a todos los niños, niñas, mayores, menores, porque tono tenemos a todos con quien hablar de nuestras emociones.</t>
  </si>
  <si>
    <t>Un poco la estética, y el enlace para empezar todo está un poco aislado, pero por lo demás bien.</t>
  </si>
  <si>
    <t xml:space="preserve">Los vídeos </t>
  </si>
  <si>
    <t xml:space="preserve">No sabría que mejorar </t>
  </si>
  <si>
    <t xml:space="preserve">Muy buena, si lo recomiendo </t>
  </si>
  <si>
    <t xml:space="preserve">Ningúno </t>
  </si>
  <si>
    <t xml:space="preserve">Todo bien </t>
  </si>
  <si>
    <t xml:space="preserve">Esta muy bien, se nota que está mejorando </t>
  </si>
  <si>
    <t>Me parece bastante útil</t>
  </si>
  <si>
    <t xml:space="preserve">No he encontrado ningún error </t>
  </si>
  <si>
    <t xml:space="preserve">Que la máquina de respuestas más normales </t>
  </si>
  <si>
    <t>Me parece que la aplicación está bien ya que te ayuda con tus sentimientos y puede que al principio sea aburrido pero después se te va haciendo más divertido. Sí, se lo recomendaría a otras personas que tienen problemas y no tienen con quien hablar.</t>
  </si>
  <si>
    <t xml:space="preserve">Está genial la aplicación </t>
  </si>
  <si>
    <t>No hay cuentos sobre la anorexia, la esquizofrenia, la violencia de género ni la discriminacion</t>
  </si>
  <si>
    <t xml:space="preserve">Añadir cuento sobre temas más serios de manera educativa </t>
  </si>
  <si>
    <t>Me parece una aplicación bastante útil que si se arregla del todo puede ayudar a mucha gente.</t>
  </si>
  <si>
    <t>Bueno, cuando pones las emociones, en los cuentos a mí solo me sale una que he elegido o así (ej: elijo alegría, felicidad, amor. Todo me sale de amor y trabajo básicamente).</t>
  </si>
  <si>
    <t xml:space="preserve">Ha mejorado mucho desde la última vez que lo utilizamos </t>
  </si>
  <si>
    <t>Hoy no he encontrado ningún fallo</t>
  </si>
  <si>
    <t>Entretenida para el que tenga problemas</t>
  </si>
  <si>
    <t>No lo veo útil.</t>
  </si>
  <si>
    <t>A veces te repetía las respuestas.</t>
  </si>
  <si>
    <t>Ampliar los temas.</t>
  </si>
  <si>
    <t>No está mal, para gente que necesita este tipo de ayuda esta bien.</t>
  </si>
  <si>
    <t>Algún error que he detectado es que te repite bastante preguntas iguales.</t>
  </si>
  <si>
    <t>Para mejorar, arreglar el defecto que anteriormente he comentado.</t>
  </si>
  <si>
    <t xml:space="preserve">Útil </t>
  </si>
  <si>
    <t>Vuelve a preguntar cosas</t>
  </si>
  <si>
    <t xml:space="preserve">Que te repetía la pregunta varias veces </t>
  </si>
  <si>
    <t xml:space="preserve">Muy buena la verda </t>
  </si>
  <si>
    <t xml:space="preserve">Alguno pero nada </t>
  </si>
  <si>
    <t xml:space="preserve">Que cambien un poco las opciones que se pueda haber más cosas </t>
  </si>
  <si>
    <t xml:space="preserve">Está mejorando y veo un buen futuro a este proyecto </t>
  </si>
  <si>
    <t xml:space="preserve">Hoy no he tenido ningún problema con la máquina </t>
  </si>
  <si>
    <t>Esta bien pero le faltan muchas cosas el bot es muy aburrido y la mayoria de las veces se repite o se rompe</t>
  </si>
  <si>
    <t>El bot se repite o no funciona</t>
  </si>
  <si>
    <t>La manera de entrar a la pagina es muy difícil de encontrar, y el aspecto tampoco me gusta nada, mejorar el bot mucho mas.</t>
  </si>
  <si>
    <t xml:space="preserve">Me parece útil, lo recomendaría. </t>
  </si>
  <si>
    <t>El hablar con la máquina aún va un poco mal.</t>
  </si>
  <si>
    <t>Haría que a veces dijera cosas con algo más de sentido.</t>
  </si>
  <si>
    <t>Me parece muy útil para personas que no saben como se sienten hoy.</t>
  </si>
  <si>
    <t>Está todo muy bien.</t>
  </si>
  <si>
    <t>A lo mejor poner indicaciones en la web, porque cuando estas dentro por primera vez no sabes muy bien a donde darle a no ser que alguien te lo diga. Por lo demás está todo muy bien.</t>
  </si>
  <si>
    <t>Me parece que está hecho con buena intención de ayudar, pero no se si funcionaría.</t>
  </si>
  <si>
    <t>Le puse como emociones calma y agrado y me recomendó y cuento sobre trabajo.</t>
  </si>
  <si>
    <t>El vídeo que sale al pinchar la emoción calma sería mejor cambiarlo porque no explica nada y es muy aburrido.</t>
  </si>
  <si>
    <t>Me parece útil, y ha mejorado desde el último uso</t>
  </si>
  <si>
    <t xml:space="preserve">No he detectado errores actualmente </t>
  </si>
  <si>
    <t xml:space="preserve">Mejorar el estilo de la página web, el diseño y las páginas web que contienen las descripciones de las personas </t>
  </si>
  <si>
    <t>Todavía no se la recomendaría a nadie, está demasiado lejos de la perfección</t>
  </si>
  <si>
    <t>Me parece una buena idea pero todavía siguen habiendo algunos errores</t>
  </si>
  <si>
    <t>Cuando le respondía me respondía pero no con una pregunta sino con otra respuesta.</t>
  </si>
  <si>
    <t>Me parece útil, y lo recomendaría.</t>
  </si>
  <si>
    <t>La máquina tardaba mucho en responder y cuando me dijo puedes darle a la interrogación, y desvió del tema.</t>
  </si>
  <si>
    <t>Ayuda a que reflexiones sobre tus sentimientos y emociones y me parece correcto.</t>
  </si>
  <si>
    <t>Hoy no he detectado ningún error</t>
  </si>
  <si>
    <t>A veces se queda pillado</t>
  </si>
  <si>
    <t>Que valla más fluido</t>
  </si>
  <si>
    <t xml:space="preserve">Me parece útil porque te ayuda a conocerte mejor y conocer tus emociones </t>
  </si>
  <si>
    <t xml:space="preserve">Más emociones </t>
  </si>
  <si>
    <t>Me parece útil me gusta la idea pero puede tener algunas mejoras</t>
  </si>
  <si>
    <t>La máquina sigue diciéndome tonterias</t>
  </si>
  <si>
    <t xml:space="preserve">Le tenéis que poner tiempo a la máquina </t>
  </si>
  <si>
    <t>Me parece muy útil, ya que puedes hablar con alguien que te pueda ayudar sin tener la presión de que te juzguen.</t>
  </si>
  <si>
    <t>Los cuentos que recomendaba no tenían nada que ver con lo que había seleccionado.</t>
  </si>
  <si>
    <t>Que las recomendaciones sean más específicas .</t>
  </si>
  <si>
    <t xml:space="preserve">Me parece q hay un buen trabajo </t>
  </si>
  <si>
    <t xml:space="preserve">Se queda pillado </t>
  </si>
  <si>
    <t>Q valla mas fluida</t>
  </si>
  <si>
    <t>Esta bastante bien hecho</t>
  </si>
  <si>
    <t>Pues te pregunta muchas cosas del mismo tema</t>
  </si>
  <si>
    <t xml:space="preserve">Arreglar los errores </t>
  </si>
  <si>
    <t>Me parece bastante útil y sí que la recomiendo.</t>
  </si>
  <si>
    <t>Cuando escribo una frase o comentario a la máquina , no me responde hasta que escribo otra frase o comentario.</t>
  </si>
  <si>
    <t>Poner ‘Otro’ en opciones para elegir tu género en el formulario y arreglar el cuándo te da las respuestas la máquina.</t>
  </si>
  <si>
    <t xml:space="preserve">Es una muy buena plataforma </t>
  </si>
  <si>
    <t xml:space="preserve">Repite mucho las preguntas </t>
  </si>
  <si>
    <t xml:space="preserve">Mejorar las respuestas de la máquina </t>
  </si>
  <si>
    <t>No lo se</t>
  </si>
  <si>
    <t xml:space="preserve">Es útil </t>
  </si>
  <si>
    <t>Un poco aburrido</t>
  </si>
  <si>
    <t>Es mi repetitiva</t>
  </si>
  <si>
    <t>Pues que ponga un vídeo haber de un libro</t>
  </si>
  <si>
    <t>Q</t>
  </si>
  <si>
    <t xml:space="preserve">Me párese útil </t>
  </si>
  <si>
    <t xml:space="preserve">Lo del las emisiones </t>
  </si>
  <si>
    <t>Lo de las emociones</t>
  </si>
  <si>
    <t>Muy buen app</t>
  </si>
  <si>
    <t xml:space="preserve">Me ha dejado mi novia y dice que tengo frustración </t>
  </si>
  <si>
    <t>El codigo</t>
  </si>
  <si>
    <t xml:space="preserve">Me parece entretenido </t>
  </si>
  <si>
    <t>Es muy útil en este cuento he aprendido muchas cosas</t>
  </si>
  <si>
    <t xml:space="preserve">Algunas veces no entendí las preguntas </t>
  </si>
  <si>
    <t>Nada, es genial</t>
  </si>
  <si>
    <t xml:space="preserve">Me parece útil u si </t>
  </si>
  <si>
    <t xml:space="preserve">Que sea muy lenta </t>
  </si>
  <si>
    <t xml:space="preserve">Que vaya más rápido </t>
  </si>
  <si>
    <t>Era muy bueno</t>
  </si>
  <si>
    <t xml:space="preserve">Nada
</t>
  </si>
  <si>
    <t xml:space="preserve">Bien </t>
  </si>
  <si>
    <t xml:space="preserve">Me parece útil cuando no tienes nadie con quien hablar </t>
  </si>
  <si>
    <t xml:space="preserve">No tengo ninguna Sugerencia </t>
  </si>
  <si>
    <t xml:space="preserve">Me servido útil </t>
  </si>
  <si>
    <t>Ninguna esta muy guay</t>
  </si>
  <si>
    <t xml:space="preserve">A veces no contesta </t>
  </si>
  <si>
    <t xml:space="preserve">Poner los errores bien </t>
  </si>
  <si>
    <t>Me parece muy útil y se la recomendaría a mucha gente.</t>
  </si>
  <si>
    <t>No he visto ningún error</t>
  </si>
  <si>
    <t>Poder volver atrás después de escribir un mensaje</t>
  </si>
  <si>
    <t>Aburrido pero se lo recomiendo a otras personas.</t>
  </si>
  <si>
    <t>No, solo que creo que repitió unas preguntas.</t>
  </si>
  <si>
    <t>No hay</t>
  </si>
  <si>
    <t>Nada está todo súper bien</t>
  </si>
  <si>
    <t>Me parece que si es útil es bonito que le interese como estas ♡</t>
  </si>
  <si>
    <t>No se si se puede pero decorarlo un poco ? No estoy segura pero en general muy bien ♡</t>
  </si>
  <si>
    <t xml:space="preserve">No me sale ningún cinto al principio </t>
  </si>
  <si>
    <t>Me parece bastante util</t>
  </si>
  <si>
    <t>Algunos cuentos inadecuados</t>
  </si>
  <si>
    <t>no es útil y bastante aburrido no se lo recomiendo a nadie</t>
  </si>
  <si>
    <t>Hay cuentos que son machistas y ofensivos</t>
  </si>
  <si>
    <t xml:space="preserve">Ha mejorado bastante desde la última vez que testamos la página.
</t>
  </si>
  <si>
    <t>Me parece muy buena la aplicación</t>
  </si>
  <si>
    <t>Va mejor que la última vez pero a veces te recomienda cuentos de otra emoción.</t>
  </si>
  <si>
    <t>me parece útil y se la recomendaría a mis familiares</t>
  </si>
  <si>
    <t>hay veces que le pongo cosas negativas y de repente me empieza a hablar de si soy positiva.</t>
  </si>
  <si>
    <t>mejorar en la parte de los sentimientos.</t>
  </si>
  <si>
    <t>Está mejorando.</t>
  </si>
  <si>
    <t>A veces no tiene sentido lo que contesta.</t>
  </si>
  <si>
    <t>me gusto mucho y es muy interesante</t>
  </si>
  <si>
    <t xml:space="preserve">por ahora ninguno </t>
  </si>
  <si>
    <t>poner mas cuentos corto</t>
  </si>
  <si>
    <t>me parece útil, lo recomendaría para personas que se sientan tristes, incapaces de...</t>
  </si>
  <si>
    <t xml:space="preserve">aburrida si las responderia </t>
  </si>
  <si>
    <t>que no tiene nada que ver mi pregunta / interes por algo no tiene nada que ver con su respuesta</t>
  </si>
  <si>
    <t xml:space="preserve">mejorara cmo tratar ciertos temas no sabes de que edad esta leyeendo este libro </t>
  </si>
  <si>
    <t>todo muy bien</t>
  </si>
  <si>
    <t>Me parece útil pero creo que quizás deberían incorporar mas temas de los que hablar con la máquina, quizás algunos que están restringidos simplemente por curiosidad.</t>
  </si>
  <si>
    <t>En ocasiones se hace demasiado repetitivo.</t>
  </si>
  <si>
    <t>Más respuestas posibles de la máquina, que no sea siempre la misma.</t>
  </si>
  <si>
    <t>me parece que la idea de la página webb es muy buena porque es algo lo cual se puede acceder de una  manera totalmente tanto gratis como facil.</t>
  </si>
  <si>
    <t>a la hora de detectar las emociones de las cuales hemos hablado la máquina y yo no tenía mucha idea.</t>
  </si>
  <si>
    <t>el pulir un poco lo que ha funcionado mal y mejorar la voz con la que la máquina lee el cuento porque no solamente se nota muy robótica sino que también leía cosas que ahí no estaban escritas.</t>
  </si>
  <si>
    <t xml:space="preserve">Las respuestas son instantaneas y pueden poner nervioso a las personas </t>
  </si>
  <si>
    <t>Está bien</t>
  </si>
  <si>
    <t>te da opciones para recomendarte cuentos y esos cuentos no salen</t>
  </si>
  <si>
    <t>Me parece útil a la hora de querer averiguar mis emociones</t>
  </si>
  <si>
    <t>Hoy no he encontrado fallos</t>
  </si>
  <si>
    <t>Hoy no se me ocurren sugerencias</t>
  </si>
  <si>
    <t>Baste bien la vd</t>
  </si>
  <si>
    <t xml:space="preserve">Así a simple vista ningún fallo </t>
  </si>
  <si>
    <t xml:space="preserve">No tengo ninguna sugerencia señores, muy bien trabajo 
</t>
  </si>
  <si>
    <t xml:space="preserve">Buena </t>
  </si>
  <si>
    <t>Le he dicho que no me había pasado nada parecido y me ha dicho cuéntame más</t>
  </si>
  <si>
    <t>Ninguna esta bien</t>
  </si>
  <si>
    <t>Me parece súper util</t>
  </si>
  <si>
    <t xml:space="preserve">Que he puesto vd que es igual a verdad y no lo ha detectado </t>
  </si>
  <si>
    <t xml:space="preserve">Que detecte diminutivos </t>
  </si>
  <si>
    <t xml:space="preserve">Definitivamente ha mejorado mucho dese la última sesión </t>
  </si>
  <si>
    <t>Me parece útil y divertido pero no lo recomendaría a nadie</t>
  </si>
  <si>
    <t>Hoy no he detectado ningún fallo</t>
  </si>
  <si>
    <t xml:space="preserve">Deberías mejorar el look de la página </t>
  </si>
  <si>
    <t xml:space="preserve">Ha mejorado bastante </t>
  </si>
  <si>
    <t xml:space="preserve">Cuando le preguntas de que se trata el cuento te contesta otra cosa 
</t>
  </si>
  <si>
    <t xml:space="preserve">Las preguntas </t>
  </si>
  <si>
    <t xml:space="preserve">Estaba hablado de alegria y me ha preguntado sobre la tensión </t>
  </si>
  <si>
    <t>La pagina web es muy fea pero esta mas o menos bien</t>
  </si>
  <si>
    <t>Cuando hablas sobre tus emociones el bot no detecta nada bien</t>
  </si>
  <si>
    <t>Hacer la pagina mas bonita y arreglar el bot de hablar sobre emociones</t>
  </si>
  <si>
    <t xml:space="preserve">Lo cuentos no son los q ponían </t>
  </si>
  <si>
    <t>Q se queda pillado a veces</t>
  </si>
  <si>
    <t xml:space="preserve">A veces los cuentos no son los q quiero </t>
  </si>
  <si>
    <t>Me parece un buen proyecto</t>
  </si>
  <si>
    <t>Hoy no he tenido ninguna</t>
  </si>
  <si>
    <t>Se queda en bucle.</t>
  </si>
  <si>
    <t>Ampliar la temática.</t>
  </si>
  <si>
    <t>Puede ser útil para gente que necesite saber sobre sí misma, pero para mi no.</t>
  </si>
  <si>
    <t>Algún error o que he detectado es que cuando llegas a cierto punto, se repiten las preguntas.</t>
  </si>
  <si>
    <t>Mejoraría el chat para que no se repitan preguntas.</t>
  </si>
  <si>
    <t>Me parece útil dependiendo del momento en el que te encuentres.</t>
  </si>
  <si>
    <t>La máquina no te da demasiada conversación.</t>
  </si>
  <si>
    <t>Mejoraría la estética de la página.</t>
  </si>
  <si>
    <t xml:space="preserve">Bastante bien </t>
  </si>
  <si>
    <t xml:space="preserve">Es útil, sigue en desarrollo </t>
  </si>
  <si>
    <t xml:space="preserve">Le he hablado sobre un tema en concreto y me dice que no soy una persona positiva </t>
  </si>
  <si>
    <t xml:space="preserve">Mejoraría el chatbot un poco más </t>
  </si>
  <si>
    <t>Lo habéis mejorado mucho</t>
  </si>
  <si>
    <t xml:space="preserve">Al responder Tensión? </t>
  </si>
  <si>
    <t xml:space="preserve">Desarrollarlo </t>
  </si>
  <si>
    <t>No mantiene muy buenas conversaciones y los cuentos algunas veces no hablan sobre las emociones que dice que tiene</t>
  </si>
  <si>
    <t>Poner pasos para ver qué se hace porque la primera vez que te metes si nadie te dice nada te lías y no sabes</t>
  </si>
  <si>
    <t xml:space="preserve">Me parece muy útil un poco raro por que estas hablando con una máquina pero muy bien </t>
  </si>
  <si>
    <t xml:space="preserve">Lo he entendido bien </t>
  </si>
  <si>
    <t>Que fuera más cercana la máquina.</t>
  </si>
  <si>
    <t>Me parece útil, y entretenido.</t>
  </si>
  <si>
    <t>Que me daba la mitad del cuento, y hasta que no le he dado a hablar no me ha dejado...</t>
  </si>
  <si>
    <t>Formulario, poner una para rellenar.</t>
  </si>
  <si>
    <t>La opción de recomendar ha mejorado bastante desde la última vez</t>
  </si>
  <si>
    <t>Cuando estábamos hablando sobre las emociones, la máquina me decía unas emociones con las que no me sentía identificada y le decía la que correspondía, y aún así me decía otra que no era.</t>
  </si>
  <si>
    <t>Me parece muy útil.</t>
  </si>
  <si>
    <t>A veces tarda en cargar el cuento o directamente no aparece y hay que salir del buscador y volver a entrar, ahí es cuando sale/aparece, es lo que me ha sucedido hoy con CuentosIE.</t>
  </si>
  <si>
    <t>La máquina está bien, la única sugerencia es poner ‘otro’ como opción se sexo/género en vez de sólo poner ‘hombre’ y ‘mujer’.</t>
  </si>
  <si>
    <t>Pienso que está hecha con buena intención.</t>
  </si>
  <si>
    <t>Ha detectado “emociones negativas” mientras no estaba enfadada.</t>
  </si>
  <si>
    <t>Hoy la aplicación iba un poco más lenta. En la opción de hablar sobre emociones, he dicho que estoy feliz y me ha hablado sobre tristeza.</t>
  </si>
  <si>
    <t>Es muy útil la recomiendo</t>
  </si>
  <si>
    <t>Muchas veces lo que te dicen no tiene nada que ver con lo que dices</t>
  </si>
  <si>
    <t xml:space="preserve">Mejorar lo dicho anteriormente </t>
  </si>
  <si>
    <t xml:space="preserve">Me parece útil
</t>
  </si>
  <si>
    <t xml:space="preserve">Ningún problema </t>
  </si>
  <si>
    <t>Hay que mejorar el apartado de '' hablar de emociones''</t>
  </si>
  <si>
    <t>Me parece muy bien este método de hablar de emociones, lo recomendaría a gente que no le gusta hablar de sentimientos con otras personas.</t>
  </si>
  <si>
    <t>Hoy he detectado que siempre te pregunta una misma cosa.</t>
  </si>
  <si>
    <t xml:space="preserve">Todo está muy bien, pero creo que tendría que haber más variedad de preguntas </t>
  </si>
  <si>
    <t xml:space="preserve">Me a parecido muy chulo y está muy interesante </t>
  </si>
  <si>
    <t xml:space="preserve">Yo ninguno por ahora </t>
  </si>
  <si>
    <t>No hay errores.</t>
  </si>
  <si>
    <t>Que no halla ninguna respuesta extraña, pero ha mejorado mucho desde la última vez.</t>
  </si>
  <si>
    <t>es util</t>
  </si>
  <si>
    <t>que en la segunda parte me hace una pregunta y al responder me hace la misma y asi todo el rato</t>
  </si>
  <si>
    <t>que quiten los cuentos mas "fuertes"</t>
  </si>
  <si>
    <t>Es una muy buena herramienta para el ámbito escolar</t>
  </si>
  <si>
    <t>En los cuentos largos hay un par de fallos ortográficos más que en los cortos.</t>
  </si>
  <si>
    <t xml:space="preserve">Hacer cuentos un poco más largos, que sean entretenidos para leer, no muy cortos por que eso a mi parecer le resta un tanto de interés </t>
  </si>
  <si>
    <t>Es una plataforma muy útil que va mejorando con el paso del tiempo.</t>
  </si>
  <si>
    <t>La “máquina” a veces no responde a alguna de las respuestas escritas, hay que poner un punto o algo para que responda.</t>
  </si>
  <si>
    <t>Es util</t>
  </si>
  <si>
    <t>A veces no te deja escribir</t>
  </si>
  <si>
    <t>Que pongan cuentos sobre las cosas malas</t>
  </si>
  <si>
    <t xml:space="preserve">Me ha salido en medio un error </t>
  </si>
  <si>
    <t>Es útil, pero podría cambiarse un poco el menú, añadir mas opciones, pero por ahora me parece una app muy útil y entretenida. 8.5/10</t>
  </si>
  <si>
    <t xml:space="preserve">Las recomendaciones de cuentos a veces añaden emociones que no he seleccionado </t>
  </si>
  <si>
    <t xml:space="preserve">Ampliar el vocabulario y inteligencia de la máquina </t>
  </si>
  <si>
    <t>Me parece útil pero no se puede tener una conversación con la maquina igual que con una persona.</t>
  </si>
  <si>
    <t>Cuando te pregunta lo de el bulling, la adolescencia y eso no me suele aparecer en los libros</t>
  </si>
  <si>
    <t xml:space="preserve">Lo de preguntas del bulling </t>
  </si>
  <si>
    <t>Me parece útil pero un poquito aburrido</t>
  </si>
  <si>
    <t>Que en la opción de elegir el cuento según la conversación no elige las emociones que habíamos hablado.</t>
  </si>
  <si>
    <t>Solo mejoraría lo que he dicho antes y que en la conversación en vez de preguntarte la moraleja te pregunte otra cosa.</t>
  </si>
  <si>
    <t>Está genial</t>
  </si>
  <si>
    <t>No cuentos para los temas más serios</t>
  </si>
  <si>
    <t>Lo de los cuentos</t>
  </si>
  <si>
    <t>Como digo siempre súper útil ya que las personas que no saben como se sienten al 100% pueden intentarlo con la máquina para más o menos saber.</t>
  </si>
  <si>
    <t>Que me ha repetido la misma pregunta 2 veces.</t>
  </si>
  <si>
    <t xml:space="preserve">Lo de siempre el botón del inició que apenas se ve y un poco la estética </t>
  </si>
  <si>
    <t>No he visto errores</t>
  </si>
  <si>
    <t>No se que se puede mejorar</t>
  </si>
  <si>
    <t xml:space="preserve">Esta muy bien </t>
  </si>
  <si>
    <t xml:space="preserve">Me parece que la aplicación está muy bien y te puede ayudar mucho a saber cómo te sientes. </t>
  </si>
  <si>
    <t>Creo que la aplicación está bien.</t>
  </si>
  <si>
    <t>Se lo recomendaría a mucha gente, creo que esta aplicación puede ser muy útil para algunos.</t>
  </si>
  <si>
    <t>Después de estar un rato hablando le he dicho que me recomiende un cuento según la conversación, pero no me salía ninguno, (lo he intentado 3 veces pero no salía nada) y luego no seleccionaba las emociones según la conversación.</t>
  </si>
  <si>
    <t>Cuando hablas con la máquina y le dices una emoción, te dice lo contrario y cambia de tema.</t>
  </si>
  <si>
    <t>Nose</t>
  </si>
  <si>
    <t xml:space="preserve">Normal </t>
  </si>
  <si>
    <t xml:space="preserve">No hay </t>
  </si>
  <si>
    <t>La máquina es un poco cotilla</t>
  </si>
  <si>
    <t>Bob</t>
  </si>
  <si>
    <t>Ponerlo en otro idioma</t>
  </si>
  <si>
    <t>Muy bien.</t>
  </si>
  <si>
    <t>Súper útil, nada aburrido, para quien lo necesite hay cuentos súper buenos</t>
  </si>
  <si>
    <t>Muy bien</t>
  </si>
  <si>
    <t>No consulta bien pero está vas atando bien</t>
  </si>
  <si>
    <t>Muxas</t>
  </si>
  <si>
    <t>Muy útil se siente bien hablar</t>
  </si>
  <si>
    <t xml:space="preserve">No he detectado </t>
  </si>
  <si>
    <t xml:space="preserve">Me parece muy útil  cuando no tienes con quien hablar </t>
  </si>
  <si>
    <t xml:space="preserve">No hay ningún error
</t>
  </si>
  <si>
    <t>Diría que cuando hablas con la máquina y te dice que en cual tema quieres hablar , creo que te deberían dejar la opción de que no tienes ningún tema .</t>
  </si>
  <si>
    <t>me parece muy buena idea</t>
  </si>
  <si>
    <t>Se la recomendaría a personas que duden de sus emociones</t>
  </si>
  <si>
    <t>muy bueno</t>
  </si>
  <si>
    <t>todo bien, no veo nada que sugerir</t>
  </si>
  <si>
    <t>He detectado un error en mi conversación con la maquina sobre mi vida, la máquina ha empezado a entrar en un bucle.</t>
  </si>
  <si>
    <t>No es útil</t>
  </si>
  <si>
    <t>la aplicación me parece útil, pero es verdad que ya la he visto varias veces y me aburre un poco; aún así, la recomendaría.</t>
  </si>
  <si>
    <t>no le he encontrado más errores que el que se trabe un poco al hablar</t>
  </si>
  <si>
    <t>mejorar el habla de la máquina.</t>
  </si>
  <si>
    <t>mirar bien las memociones que ponemos por ue alguna respuesta no tiene nada que ver con la emoción que os he puesto</t>
  </si>
  <si>
    <t>en la segunda parte cuando vamos a hablar de emociones</t>
  </si>
  <si>
    <t>revisar la 2 parte</t>
  </si>
  <si>
    <t>Aunque aún falta retocar bastante la página, la base de esta está muy interesante</t>
  </si>
  <si>
    <t>A la hora de hablar con la máquina para que te recomiende un cuento, responde incoherentemente muchas veces.</t>
  </si>
  <si>
    <t>me gusta mucho</t>
  </si>
  <si>
    <t>no he encontrado ninguno</t>
  </si>
  <si>
    <t>no tengo ninguna sugerencia</t>
  </si>
  <si>
    <t>cada vez va a mejor la aplicación.</t>
  </si>
  <si>
    <t>hoy ninguno</t>
  </si>
  <si>
    <t>que se puedan escuchar los cuentos</t>
  </si>
  <si>
    <t>lo recomiendo, está mejorando mucho a medida que lo vamos probando</t>
  </si>
  <si>
    <t>por ahora no he detectado ninguno hoy</t>
  </si>
  <si>
    <t>no lo se, me gusta mucho pero lo unico es que en el cuento 100 billetes no se escuchaba</t>
  </si>
  <si>
    <t>Me gusta como avanza, aunque pienso que aún hay cosas para mejorar.</t>
  </si>
  <si>
    <t xml:space="preserve">Un invento útil </t>
  </si>
  <si>
    <t>Mejorar el chatbot</t>
  </si>
  <si>
    <t>Está mucho mejor</t>
  </si>
  <si>
    <t>Si le dices no quiero se queda pillada preguntándote sobre lo mismo todo el rato</t>
  </si>
  <si>
    <t>Solamente lo de antes</t>
  </si>
  <si>
    <t xml:space="preserve">A mi personalmente no me ayuda con mis emociones, pero creo que le puede ser útil a diferentes personas </t>
  </si>
  <si>
    <t>Hoy no he tenido ningún defecto</t>
  </si>
  <si>
    <t xml:space="preserve">Bábate buena mejora </t>
  </si>
  <si>
    <t xml:space="preserve">Ninguno a simple vista </t>
  </si>
  <si>
    <t xml:space="preserve">Ninguna sugerencia </t>
  </si>
  <si>
    <t>La plataforma está muy bien</t>
  </si>
  <si>
    <t>No he detectado ninguno por ahora</t>
  </si>
  <si>
    <t>Está muy bien en general</t>
  </si>
  <si>
    <t xml:space="preserve">Muy buena herramienta </t>
  </si>
  <si>
    <t>Ninguno hoy</t>
  </si>
  <si>
    <t>Hacerlo más natural en lenguaje</t>
  </si>
  <si>
    <t>Es muy útil para conocerte mejor, lo recomiendo</t>
  </si>
  <si>
    <t>Errores a la hora de detectarme cuentos, que no me dice lo que le digo</t>
  </si>
  <si>
    <t>Me parece bastante útil para reconocer tus emociones y desahogarte con tus problemas</t>
  </si>
  <si>
    <t xml:space="preserve">Me parece bastante útil para ayudar a las personas a encontrar sus sentimientos </t>
  </si>
  <si>
    <t>No he encontrado ningún error</t>
  </si>
  <si>
    <t>Mejorar el apartado de recomendación de cuento</t>
  </si>
  <si>
    <t xml:space="preserve">Me gusta pero puede haber algunas mejoras
</t>
  </si>
  <si>
    <t>En mi caso ninguno</t>
  </si>
  <si>
    <t xml:space="preserve">Poner más decoración a la página </t>
  </si>
  <si>
    <t>Me parece útil y entretenida. Y lo recomendaría.</t>
  </si>
  <si>
    <t>Yo ninguno.</t>
  </si>
  <si>
    <t xml:space="preserve">No avanza hablando de mis sentimientos a tiempo, tarda y se retrasa hasta que escriba otro mensaje cualquiera. </t>
  </si>
  <si>
    <t>Que no se retrase y en la parte del formulario por favor incluid la opción de ‘Hombre, Mujer, Otro’</t>
  </si>
  <si>
    <t>Me parece bastante útil, la recomendaría.</t>
  </si>
  <si>
    <t>A veces la máquina sigue diciendo cosas sin sentido, o no se asemeja del todo a una conversación con una persona.</t>
  </si>
  <si>
    <t xml:space="preserve">Me gustaría que el chatbot fuese más realista, y que la estética de la página mejorara </t>
  </si>
  <si>
    <t>Me parece útil porque a veces menciona frases y citas que podemos aplicarlas al día a día.</t>
  </si>
  <si>
    <t>Me ha repetido 2 veces la misma pregunta (“qué opinas de las personas negativas”)</t>
  </si>
  <si>
    <t>No leía lo que ponías</t>
  </si>
  <si>
    <t>Que haya cuentos sobre los temas más serios p.ej ( anorexia, bulimia etc)</t>
  </si>
  <si>
    <t>Útil y entretenida</t>
  </si>
  <si>
    <t>,</t>
  </si>
  <si>
    <t>Me ha parecido que ha dado un cambio muy grande y que ahora está muy mejorada a la hora de hablar de tus emociones.</t>
  </si>
  <si>
    <t xml:space="preserve">Solo he detectado que a veces cambia de tema </t>
  </si>
  <si>
    <t xml:space="preserve">No sugiero nada porque yo pienso que está muy bien </t>
  </si>
  <si>
    <t xml:space="preserve">Me a gustado mucho </t>
  </si>
  <si>
    <t xml:space="preserve">Que me repite las mismas cosas </t>
  </si>
  <si>
    <t xml:space="preserve">Que no repita las mismas cosas </t>
  </si>
  <si>
    <t>Cuando seleccionas algo en la interrogación te baja la pantalla al teclado, es decir, cuando le das a algo se te abre de repente el teclado y tienes que bajar la pantalla para seguir seleccionando.</t>
  </si>
  <si>
    <t xml:space="preserve">Me salía error </t>
  </si>
  <si>
    <t>Que activen lo de bullying, aborto, autismo, etc</t>
  </si>
  <si>
    <t>No he notado ninguno</t>
  </si>
  <si>
    <t>No tengo</t>
  </si>
  <si>
    <t xml:space="preserve">Esta plataforma mejora y ayuda, es muy buena idea </t>
  </si>
  <si>
    <t>Al hablar sobre emociones y darle a « recomendar cuento »  los sentimientos marcados por la máquina no tienen nada que ver con la conversación que se ha tenido con ella.</t>
  </si>
  <si>
    <t>Añadir más sensaciones</t>
  </si>
  <si>
    <t xml:space="preserve">me ha gustado mucho y ha mejorado mucho </t>
  </si>
  <si>
    <t>Apenas ninguno</t>
  </si>
  <si>
    <t>que sepa de lo que habla</t>
  </si>
  <si>
    <t xml:space="preserve">Me parece útil y se lo recomendaria a otras personas </t>
  </si>
  <si>
    <t xml:space="preserve">Está perfecto </t>
  </si>
  <si>
    <t>En las preguntas de testBaron aveces se sale sin querer</t>
  </si>
  <si>
    <t>En él opción de elegir</t>
  </si>
  <si>
    <t xml:space="preserve">Esta aplicación o página web va cada vez mejorando más felicitaciones </t>
  </si>
  <si>
    <t xml:space="preserve">Que yo sepa no he visto ninguno </t>
  </si>
  <si>
    <t xml:space="preserve">Que supiera hablar de cualquier cosa </t>
  </si>
  <si>
    <t xml:space="preserve">Está muy bien </t>
  </si>
  <si>
    <t>Si es súper útil, y se la recomiendo a todas esas personas que no saben con quien hablar.</t>
  </si>
  <si>
    <t xml:space="preserve">La estética </t>
  </si>
  <si>
    <t>Está mucho mejor que la primera vez , aunque aveces en la opción de escoger emociones según nuestros sentimientos hay algunos sentimientos que no tienen mucho sentido.</t>
  </si>
  <si>
    <t xml:space="preserve">Que algunas emociones no tienen mucho sentido según la conversación </t>
  </si>
  <si>
    <t xml:space="preserve">Esta bien pero básico </t>
  </si>
  <si>
    <t>Más moderno</t>
  </si>
  <si>
    <t>Me parece bastante útil y necesario, cuando esté totalmente arreglada le servirá a mucha gente.</t>
  </si>
  <si>
    <t>En general todo bien, lo único que antes estábamos hablando y me ha preguntado lo mismo 2 veces seguidas.</t>
  </si>
  <si>
    <t>Lo único que cambiaría es que cuando estás hablando, en vez decirte emociones para ver si sientes alguna, que te pregunte algo como: y qué tal fue?, cómo te sientes al respecto?, cuéntame más?...</t>
  </si>
  <si>
    <t xml:space="preserve">Creo que la aplicación está muy bien y puede ayudar a muchas personas </t>
  </si>
  <si>
    <t>No he detectado errores</t>
  </si>
  <si>
    <t xml:space="preserve">Creo que en la opción de elegir debería haber más temas </t>
  </si>
  <si>
    <t xml:space="preserve">Es súper útil </t>
  </si>
  <si>
    <t xml:space="preserve">A veces aburre </t>
  </si>
  <si>
    <t xml:space="preserve">Tarde mucho </t>
  </si>
  <si>
    <t xml:space="preserve">Más cosas </t>
  </si>
  <si>
    <t>Está bien todo.</t>
  </si>
  <si>
    <t xml:space="preserve">Esta súper bien </t>
  </si>
  <si>
    <t>Esta guay pero hay que arreglar algunas cosas</t>
  </si>
  <si>
    <t xml:space="preserve">Fallan cosas </t>
  </si>
  <si>
    <t>Poner dibujos</t>
  </si>
  <si>
    <t>Esta todo bien</t>
  </si>
  <si>
    <t>No xq no hay</t>
  </si>
  <si>
    <t xml:space="preserve">Me parece bastante útil </t>
  </si>
  <si>
    <t>Muy chulo pero hay otra pagina que es igual que esta :)</t>
  </si>
  <si>
    <t>Lo de elegir las emociones mias</t>
  </si>
  <si>
    <t>Lo del error</t>
  </si>
  <si>
    <t>Me parece aburrido y no.</t>
  </si>
  <si>
    <t xml:space="preserve">No mucho </t>
  </si>
  <si>
    <t>Muy útil y entretenida, si</t>
  </si>
  <si>
    <t>Nada todo súper bien</t>
  </si>
  <si>
    <t>Me parece muy útil, me encanta.</t>
  </si>
  <si>
    <t>No he destacado ningún error</t>
  </si>
  <si>
    <t>Yo creo que estaría bien poder borrar lo que ya has escrito, no sé si me explico bien.</t>
  </si>
  <si>
    <t>Es útil y se lo recomendaría a otras personas .</t>
  </si>
  <si>
    <t xml:space="preserve">No tengo ningún  sugerencia </t>
  </si>
  <si>
    <t>muy bien</t>
  </si>
  <si>
    <t>hay veces que n ciadra</t>
  </si>
  <si>
    <t>su respuesta estaba en blanco</t>
  </si>
  <si>
    <t>arreglar los fallos</t>
  </si>
  <si>
    <t>La intención de la aplicación es buena.</t>
  </si>
  <si>
    <t>Cuando estás hablando con la máquina a veces da emociones incoherentes.</t>
  </si>
  <si>
    <t>Que la máquina responda con respuestas menos mecanizadas, que parezca que estás hablando con una persona.</t>
  </si>
  <si>
    <t>no me parece muy útil pero es entretenido</t>
  </si>
  <si>
    <t>no reconoce cuando le hablas de tus sentimientos</t>
  </si>
  <si>
    <t>Me parece muy útil, solo que tiene algunos fallos.</t>
  </si>
  <si>
    <t>Cuando hablo con la maquina le digo que estoy calmada y me pregunta cosas que si estoy triste, que pienso de las personas negativas, si tengo ira.</t>
  </si>
  <si>
    <t>mejorar las respuestas a ciertas emociones o sentimientos.</t>
  </si>
  <si>
    <t>en la segunda parte no te seleciona correctamente las emoiones de las que hemos estado hablando.</t>
  </si>
  <si>
    <t xml:space="preserve">en la segunda parte </t>
  </si>
  <si>
    <t xml:space="preserve">Me parece util, </t>
  </si>
  <si>
    <t>Me parece muy útil y los errores están bien corregidos. la primera parte está muy bin aunque la segunda sigue teniendo bastantes fallos. se lo recomendaría a las personas.</t>
  </si>
  <si>
    <t>en la segunda parte falla mucho ya que le empiezas a hablar de un bloque de emociones buenas y te las deduce como negativas.</t>
  </si>
  <si>
    <t>se podría mejorar la segunda parte</t>
  </si>
  <si>
    <t>Me parece un buen método de ayuda para despejarte para ti o para otros.</t>
  </si>
  <si>
    <t xml:space="preserve">La inteligencia emocional dejo de hablarme </t>
  </si>
  <si>
    <t>Mejorar la inteligencia emocional</t>
  </si>
  <si>
    <t>guya</t>
  </si>
  <si>
    <t>hacerlo mas con respuestos</t>
  </si>
  <si>
    <t>me parece que todavía no es útil para una persona que realmente tenga un problema con familia o personal.</t>
  </si>
  <si>
    <t>he detectado que más de una vez le he hablado sobre una emoción y me ha hablado de otra totalmente distinta que no tiene nada que ver</t>
  </si>
  <si>
    <t>sinceramente creo que le mejorar el problema que tiene a la hora de hablar de las emociones puede mejorar mucho la plataforma pero lo que pienso es que si yo fuese una persona que estuviese mal no me gustaría hablar con una máquina sino que preferiría hablar con una persona que me pueda entender y no solo eso sino que preferiría que me hablase de las emociones que siento</t>
  </si>
  <si>
    <t>Me gusta la aplicación, pero creo que debería tener más respuestas posibles para lo que nosotros digamos, para que no se haga tan repetitivo y cansado leer todo el tiempo lo mismo, estaría bien más interacción con el lector.</t>
  </si>
  <si>
    <t>Algunas de las emociones que me habla la máquina mientras comento mis sentimientos no concuerdan con lo que he dicho.</t>
  </si>
  <si>
    <t>Me gustaría tener más interacción, que hubiesen más respuestas posibles. Teniendo en cuenta que esto lo puede utilizar cualquier tipo de público, estaría bien que mejorasen algunos aspectos, como lo que he dicho. Que también hubiese una opción de conversación y no solo de cuento, ya que normalmente cuando estas triste no quieres leer cuentos sino conversar. Pero en general bien</t>
  </si>
  <si>
    <t>Me parece útil para la gente que necesite desahogarse o saber más sobre sus emociones.</t>
  </si>
  <si>
    <t>Cuando le dije al bot que si podíamos empezar de nuevo en la charla, me empezó a hablar de la frustación.</t>
  </si>
  <si>
    <t>Que en este formulario pongan más tipos de géneros, porque viendo como es la sociedad de hoy en día, pues ya sabéis como vamos.</t>
  </si>
  <si>
    <t>Male</t>
  </si>
  <si>
    <t>Female</t>
  </si>
  <si>
    <t>Overall</t>
  </si>
  <si>
    <t>Opinion on the search process</t>
  </si>
  <si>
    <t>Opinion on the chat process</t>
  </si>
  <si>
    <t>Self evaluation on EI improvement</t>
  </si>
  <si>
    <t>#Opinions</t>
  </si>
  <si>
    <t>Total</t>
  </si>
  <si>
    <t>From 18 to 23</t>
  </si>
  <si>
    <t>Over 23</t>
  </si>
  <si>
    <t>Under 18</t>
  </si>
  <si>
    <t>certeza#alegria#fortaleza#apatia#</t>
  </si>
  <si>
    <t>alegria#entusiasmo#</t>
  </si>
  <si>
    <t>certeza#apatia#</t>
  </si>
  <si>
    <t>certeza#alegria#</t>
  </si>
  <si>
    <t>calma#tristeza#amor#</t>
  </si>
  <si>
    <t>dolor#humillacion#</t>
  </si>
  <si>
    <t>diversion#deseo#</t>
  </si>
  <si>
    <t>diversion#alegria#</t>
  </si>
  <si>
    <t>diversion#agrado#alegria#</t>
  </si>
  <si>
    <t>calma#alegria#frustracion#dependenciaEmocional#</t>
  </si>
  <si>
    <t>calma#agrado#alegria#frustracion#agotamiento#</t>
  </si>
  <si>
    <t>tension#agrado#alegria#</t>
  </si>
  <si>
    <t>aburrimiento#agrado#agotamiento#</t>
  </si>
  <si>
    <t>calma#certeza#compasion#satisfaccion#deseo#fortaleza#</t>
  </si>
  <si>
    <t>calma#certeza#satisfaccion#fortaleza#</t>
  </si>
  <si>
    <t>calma#alegria#placer#</t>
  </si>
  <si>
    <t>diversion#</t>
  </si>
  <si>
    <t>diversion#agrado#alegria#placer#</t>
  </si>
  <si>
    <t>aburrimiento#agrado#</t>
  </si>
  <si>
    <t>calma#certeza#duda#compasion#diversion#agrado#alegria#placer#dolor#satisfaccion#frustracion#deseo#amor#valentia#fortaleza#entusiasmo#arrogancia#dependenciaEmocional#</t>
  </si>
  <si>
    <t>calma#certeza#duda#compasion#diversion#agrado#alegria#placer#dolor#satisfaccion#deseo#amor#valentia#fortaleza#entusiasmo#arrogancia#dependenciaEmocional#</t>
  </si>
  <si>
    <t>calma#certeza#duda#compasion#diversion#agrado#alegria#placer#satisfaccion#deseo#amor#valentia#fortaleza#entusiasmo#arrogancia#dependenciaEmocional#</t>
  </si>
  <si>
    <t>calma#certeza#alegria#amor#</t>
  </si>
  <si>
    <t>calma#certeza#duda#compasion#diversion#agrado#malestar#alegria#placer#satisfaccion#deseo#amor#valentia#fortaleza#entusiasmo#arrogancia#dependenciaEmocional#</t>
  </si>
  <si>
    <t>fobia#</t>
  </si>
  <si>
    <t>tension#amor#</t>
  </si>
  <si>
    <t>calma#diversion#agrado#amor#apatia#</t>
  </si>
  <si>
    <t>agrado#tristeza#deseo#</t>
  </si>
  <si>
    <t>calma#diversion#alegria#valentia#</t>
  </si>
  <si>
    <t>diversion#amor#</t>
  </si>
  <si>
    <t>calma#certeza#compasion#</t>
  </si>
  <si>
    <t>tension#malestar#</t>
  </si>
  <si>
    <t>calma#duda#alegria#</t>
  </si>
  <si>
    <t>ira#agrado#</t>
  </si>
  <si>
    <t>duda#agotamiento#</t>
  </si>
  <si>
    <t>dolor#</t>
  </si>
  <si>
    <t>apego#</t>
  </si>
  <si>
    <t>calma#tension#certeza#duda#compasion#ira#diversion#aburrimiento#agrado#malestar#alegria#tristeza#placer#dolor#satisfaccion#frustracion#deseo#fobia#amor#odio#valentia#miedo#fortaleza#agotamiento#entusiasmo#apatia#arrogancia#humillacion#apego#dependenciaEmocional#</t>
  </si>
  <si>
    <t>aburrimiento#tristeza#deseo#odio#</t>
  </si>
  <si>
    <t>aburrimiento#tristeza#deseo#miedo#</t>
  </si>
  <si>
    <t>aburrimiento#tristeza#deseo#</t>
  </si>
  <si>
    <t>aburrimiento#tristeza#odio#</t>
  </si>
  <si>
    <t>calma#duda#dolor#amor#miedo#</t>
  </si>
  <si>
    <t>ira#dolor#amor#</t>
  </si>
  <si>
    <t>calma#tristeza#dolor#</t>
  </si>
  <si>
    <t>malestar#</t>
  </si>
  <si>
    <t>calma#apatia#</t>
  </si>
  <si>
    <t>diversion#agrado#alegria#satisfaccion#deseo#amor#</t>
  </si>
  <si>
    <t>tension#frustracion#</t>
  </si>
  <si>
    <t>malestar#alegria#</t>
  </si>
  <si>
    <t>calma#duda#aburrimiento#malestar#alegria#</t>
  </si>
  <si>
    <t>calma#duda#aburrimiento#</t>
  </si>
  <si>
    <t>calma#tension#duda#</t>
  </si>
  <si>
    <t>calma#tension#</t>
  </si>
  <si>
    <t>tension#aburrimiento#</t>
  </si>
  <si>
    <t>duda#fortaleza#</t>
  </si>
  <si>
    <t>calma#frustracion#agotamiento#</t>
  </si>
  <si>
    <t>calma#tension#malestar#</t>
  </si>
  <si>
    <t>miedo#apatia#humillacion#</t>
  </si>
  <si>
    <t>agotamiento#arrogancia#</t>
  </si>
  <si>
    <t>tension#duda#diversion#agrado#alegria#amor#fortaleza#agotamiento#</t>
  </si>
  <si>
    <t>tension#duda#agrado#amor#agotamiento#entusiasmo#</t>
  </si>
  <si>
    <t>tension#agrado#</t>
  </si>
  <si>
    <t>tension#certeza#compasion#diversion#agrado#alegria#frustracion#fortaleza#entusiasmo#</t>
  </si>
  <si>
    <t>malestar#frustracion#humillacion#</t>
  </si>
  <si>
    <t>duda#diversion#alegria#amor#entusiasmo#</t>
  </si>
  <si>
    <t>tristeza#amor#</t>
  </si>
  <si>
    <t>calma#diversion#amor#</t>
  </si>
  <si>
    <t>tension#duda#ira#malestar#dolor#frustracion#agotamiento#humillacion#</t>
  </si>
  <si>
    <t>calma#compasion#</t>
  </si>
  <si>
    <t>certeza#alegria#tristeza#agotamiento#</t>
  </si>
  <si>
    <t>tension#certeza#compasion#aburrimiento#agrado#alegria#placer#satisfaccion#deseo#amor#valentia#agotamiento#entusiasmo#arrogancia#dependenciaEmocional#</t>
  </si>
  <si>
    <t>calma#duda#compasion#diversion#agrado#alegria#placer#satisfaccion#fobia#amor#valentia#agotamiento#entusiasmo#humillacion#apego#</t>
  </si>
  <si>
    <t>agrado#alegria#valentia#</t>
  </si>
  <si>
    <t>calma#compasion#aburrimiento#alegria#</t>
  </si>
  <si>
    <t>compasion#alegria#</t>
  </si>
  <si>
    <t>frustracion#apatia#humillacion#</t>
  </si>
  <si>
    <t>frustracion#humillacion#</t>
  </si>
  <si>
    <t>ira#malestar#humillacion#</t>
  </si>
  <si>
    <t>aburrimiento#tristeza#apatia#arrogancia#</t>
  </si>
  <si>
    <t>alegria#frustracion#arrogancia#</t>
  </si>
  <si>
    <t>calma#alegria#frustracion#valentia#fortaleza#</t>
  </si>
  <si>
    <t>calma#alegria#satisfaccion#frustracion#valentia#fortaleza#</t>
  </si>
  <si>
    <t>diversion#alegria#valentia#fortaleza#</t>
  </si>
  <si>
    <t>certeza#alegria#entusiasmo#</t>
  </si>
  <si>
    <t>calma#alegria#satisfaccion#valentia#</t>
  </si>
  <si>
    <t>diversion#agrado#alegria#entusiasmo#</t>
  </si>
  <si>
    <t>duda#diversion#alegria#frustracion#</t>
  </si>
  <si>
    <t>alegria#frustracion#</t>
  </si>
  <si>
    <t>tension#ira#malestar#frustracion#odio#fortaleza#</t>
  </si>
  <si>
    <t>calma#certeza#agrado#alegria#placer#satisfaccion#valentia#fortaleza#entusiasmo#</t>
  </si>
  <si>
    <t>calma#ira#malestar#tristeza#dolor#frustracion#odio#agotamiento#dependenciaEmocional#</t>
  </si>
  <si>
    <t>tension#compasion#aburrimiento#alegria#placer#frustracion#deseo#odio#agotamiento#entusiasmo#dependenciaEmocional#</t>
  </si>
  <si>
    <t>tristeza#dolor#frustracion#odio#agotamiento#apatia#dependenciaEmocional#</t>
  </si>
  <si>
    <t>crist</t>
  </si>
  <si>
    <t>alegria#frustracion#fortaleza#</t>
  </si>
  <si>
    <t>calma#satisfaccion#humillacion#</t>
  </si>
  <si>
    <t>calma#certeza#compasion#diversion#agrado#alegria#</t>
  </si>
  <si>
    <t>calma#certeza#compasion#diversion#agrado#</t>
  </si>
  <si>
    <t>calma#certeza#compasion#diversion#agrado#alegria#placer#satisfaccion#deseo#</t>
  </si>
  <si>
    <t>calma#certeza#agrado#alegria#placer#</t>
  </si>
  <si>
    <t>dolor#fobia#valentia#fortaleza#agotamiento#humillacion#apego#</t>
  </si>
  <si>
    <t>certeza#alegria#fobia#agotamiento#humillacion#apego#</t>
  </si>
  <si>
    <t>calma#agrado#tristeza#dolor#amor#</t>
  </si>
  <si>
    <t>compasion#alegria#tristeza#placer#dolor#deseo#amor#odio#valentia#miedo#entusiasmo#apatia#</t>
  </si>
  <si>
    <t>compasion#aburrimiento#tristeza#odio#</t>
  </si>
  <si>
    <t>aburrimiento#agrado#alegria#</t>
  </si>
  <si>
    <t>ira#malestar#tristeza#odio#miedo#</t>
  </si>
  <si>
    <t>calma#agrado#alegria#satisfaccion#deseo#entusiasmo#</t>
  </si>
  <si>
    <t>calma#certeza#compasion#aburrimiento#alegria#placer#satisfaccion#deseo#</t>
  </si>
  <si>
    <t>tension#duda#frustracion#deseo#agotamiento#arrogancia#</t>
  </si>
  <si>
    <t>certeza#deseo#fortaleza#</t>
  </si>
  <si>
    <t>denise1alb3493</t>
  </si>
  <si>
    <t>aburrimiento#tristeza#dolor#odio#miedo#agotamiento#</t>
  </si>
  <si>
    <t>odio#</t>
  </si>
  <si>
    <t>diversion#alegria#frustracion#</t>
  </si>
  <si>
    <t>calma#diversion#alegria#miedo#</t>
  </si>
  <si>
    <t>calma#diversion#alegria#frustracion#humillacion#</t>
  </si>
  <si>
    <t>tension#alegria#frustracion#</t>
  </si>
  <si>
    <t>calma#alegria#placer#amor#</t>
  </si>
  <si>
    <t>tension#certeza#ira#diversion#aburrimiento#agrado#alegria#placer#dolor#satisfaccion#fobia#odio#miedo#fortaleza#entusiasmo#humillacion#apego#dependenciaEmocional#</t>
  </si>
  <si>
    <t>calma#tension#duda#ira#diversion#malestar#alegria#placer#dolor#satisfaccion#deseo#odio#valentia#fortaleza#entusiasmo#arrogancia#apego#</t>
  </si>
  <si>
    <t>calma#duda#ira#aburrimiento#agrado#malestar#alegria#dolor#frustracion#deseo#odio#valentia#fortaleza#apatia#arrogancia#apego#</t>
  </si>
  <si>
    <t>calma#duda#ira#diversion#agrado#alegria#placer#dolor#satisfaccion#deseo#odio#valentia#agotamiento#entusiasmo#humillacion#apego#</t>
  </si>
  <si>
    <t>calma#duda#compasion#diversion#agrado#alegria#placer#satisfaccion#deseo#valentia#fortaleza#</t>
  </si>
  <si>
    <t>calma#diversion#agrado#alegria#placer#satisfaccion#entusiasmo#</t>
  </si>
  <si>
    <t>calma#duda#compasion#aburrimiento#dolor#miedo#</t>
  </si>
  <si>
    <t>calma#aburrimiento#malestar#dolor#agotamiento#</t>
  </si>
  <si>
    <t>calma#certeza#aburrimiento#agrado#alegria#placer#satisfaccion#valentia#fortaleza#entusiasmo#</t>
  </si>
  <si>
    <t>agrado#alegria#placer#</t>
  </si>
  <si>
    <t>alegria#valentia#</t>
  </si>
  <si>
    <t>calma#compasion#diversion#alegria#amor#fortaleza#</t>
  </si>
  <si>
    <t>ira#malestar#dolor#frustracion#humillacion#</t>
  </si>
  <si>
    <t>certeza#entusiasmo#</t>
  </si>
  <si>
    <t>calma#certeza#diversion#agotamiento#</t>
  </si>
  <si>
    <t>calma#diversion#dolor#fortaleza#</t>
  </si>
  <si>
    <t>hola</t>
  </si>
  <si>
    <t>calma#diversion#agrado#frustracion#</t>
  </si>
  <si>
    <t>diversion#agrado#alegria#fortaleza#entusiasmo#</t>
  </si>
  <si>
    <t>certeza#agrado#alegria#amor#</t>
  </si>
  <si>
    <t>calma#diversion#agrado#alegria#entusiasmo#</t>
  </si>
  <si>
    <t>calma#compasion#alegria#miedo#</t>
  </si>
  <si>
    <t>tension#frustracion#miedo#</t>
  </si>
  <si>
    <t>calma#certeza#ira#aburrimiento#malestar#alegria#dolor#satisfaccion#deseo#odio#valentia#agotamiento#entusiasmo#humillacion#apego#</t>
  </si>
  <si>
    <t>diversion#alegria#dolor#odio#</t>
  </si>
  <si>
    <t>calma#aburrimiento#alegria#dolor#amor#</t>
  </si>
  <si>
    <t>tristeza#entusiasmo#</t>
  </si>
  <si>
    <t>duda#compasion#placer#dolor#frustracion#fobia#amor#miedo#agotamiento#dependenciaEmocional#</t>
  </si>
  <si>
    <t>malestar#dolor#frustracion#fobia#amor#odio#agotamiento#humillacion#dependenciaEmocional#</t>
  </si>
  <si>
    <t>ira#malestar#dolor#agotamiento#dependenciaEmocional#</t>
  </si>
  <si>
    <t>ira#aburrimiento#agrado#alegria#tristeza#placer#satisfaccion#frustracion#deseo#agotamiento#entusiasmo#</t>
  </si>
  <si>
    <t>ira#alegria#tristeza#dolor#satisfaccion#frustracion#odio#valentia#</t>
  </si>
  <si>
    <t>deseo#fortaleza#</t>
  </si>
  <si>
    <t>ira#diversion#aburrimiento#alegria#placer#dolor#satisfaccion#frustracion#deseo#odio#valentia#entusiasmo#</t>
  </si>
  <si>
    <t>compasion#tristeza#</t>
  </si>
  <si>
    <t>calma#certeza#alegria#</t>
  </si>
  <si>
    <t>compasion#diversion#entusiasmo#</t>
  </si>
  <si>
    <t>compasion#diversion#agrado#alegria#</t>
  </si>
  <si>
    <t>tension#ira#odio#</t>
  </si>
  <si>
    <t>amor#entusiasmo#</t>
  </si>
  <si>
    <t>malestar#frustracion#</t>
  </si>
  <si>
    <t>agrado#alegria#amor#</t>
  </si>
  <si>
    <t>duda#alegria#miedo#</t>
  </si>
  <si>
    <t>alegria#miedo#</t>
  </si>
  <si>
    <t>calma#aburrimiento#agrado#tristeza#amor#</t>
  </si>
  <si>
    <t>calma#diversion#aburrimiento#agotamiento#</t>
  </si>
  <si>
    <t>malestar#dolor#</t>
  </si>
  <si>
    <t>calma#agotamiento#apatia#</t>
  </si>
  <si>
    <t>calma#agrado#frustracion#deseo#agotamiento#</t>
  </si>
  <si>
    <t>tension#malestar#frustracion#odio#agotamiento#</t>
  </si>
  <si>
    <t>calma#compasion#agrado#alegria#</t>
  </si>
  <si>
    <t>calma#aburrimiento#deseo#</t>
  </si>
  <si>
    <t>agrado#tristeza#</t>
  </si>
  <si>
    <t>calma#deseo#amor#valentia#</t>
  </si>
  <si>
    <t>aburrimiento#alegria#amor#</t>
  </si>
  <si>
    <t>aburrimiento#malestar#deseo#agotamiento#</t>
  </si>
  <si>
    <t>tension#duda#miedo#</t>
  </si>
  <si>
    <t>aburrimiento#malestar#frustracion#odio#agotamiento#</t>
  </si>
  <si>
    <t>ira#aburrimiento#</t>
  </si>
  <si>
    <t>tension#duda#aburrimiento#malestar#tristeza#miedo#agotamiento#</t>
  </si>
  <si>
    <t>calma#certeza#compasion#aburrimiento#agrado#alegria#placer#satisfaccion#deseo#amor#fortaleza#agotamiento#entusiasmo#arrogancia#apego#</t>
  </si>
  <si>
    <t>calma#certeza#compasion#diversion#aburrimiento#agrado#alegria#placer#satisfaccion#deseo#amor#valentia#fortaleza#entusiasmo#arrogancia#humillacion#apego#</t>
  </si>
  <si>
    <t>tension#diversion#aburrimiento#placer#frustracion#</t>
  </si>
  <si>
    <t>calma#certeza#compasion#diversion#aburrimiento#agrado#alegria#placer#satisfaccion#deseo#amor#valentia#fortaleza#agotamiento#entusiasmo#arrogancia#apego#</t>
  </si>
  <si>
    <t>placer#arrogancia#</t>
  </si>
  <si>
    <t>calma#certeza#diversion#alegria#amor#valentia#</t>
  </si>
  <si>
    <t>calma#certeza#diversion#alegria#</t>
  </si>
  <si>
    <t>calma#diversion#alegria#dolor#amor#</t>
  </si>
  <si>
    <t>alegria#frustracion#entusiasmo#</t>
  </si>
  <si>
    <t>agrado#alegria#placer#amor#valentia#</t>
  </si>
  <si>
    <t>calma#aburrimiento#placer#fortaleza#</t>
  </si>
  <si>
    <t>placer#satisfaccion#entusiasmo#</t>
  </si>
  <si>
    <t>duda#frustracion#miedo#agotamiento#</t>
  </si>
  <si>
    <t>tension#diversion#valentia#fortaleza#</t>
  </si>
  <si>
    <t>certeza#</t>
  </si>
  <si>
    <t>placer#satisfaccion#</t>
  </si>
  <si>
    <t>calma#diversion#satisfaccion#</t>
  </si>
  <si>
    <t>calma#certeza#compasion#diversion#agrado#alegria#placer#satisfaccion#deseo#amor#valentia#fortaleza#</t>
  </si>
  <si>
    <t>tension#certeza#ira#diversion#malestar#alegria#dolor#satisfaccion#odio#valentia#agotamiento#entusiasmo#humillacion#apego#</t>
  </si>
  <si>
    <t>calma#certeza#compasion#diversion#agrado#alegria#placer#valentia#</t>
  </si>
  <si>
    <t>calma#certeza#diversion#agrado#alegria#placer#satisfaccion#deseo#amor#valentia#fortaleza#entusiasmo#arrogancia#apego#</t>
  </si>
  <si>
    <t>duda#aburrimiento#miedo#agotamiento#</t>
  </si>
  <si>
    <t>calma#duda#aburrimiento#deseo#agotamiento#dependenciaEmocional#</t>
  </si>
  <si>
    <t>calma#duda#aburrimiento#frustracion#deseo#agotamiento#</t>
  </si>
  <si>
    <t>frustracion#fobia#</t>
  </si>
  <si>
    <t>calma#duda#miedo#</t>
  </si>
  <si>
    <t>aburrimiento#malestar#tristeza#agotamiento#apatia#</t>
  </si>
  <si>
    <t>malestar#tristeza#dolor#agotamiento#apatia#</t>
  </si>
  <si>
    <t>malestar#tristeza#apatia#</t>
  </si>
  <si>
    <t>tension#duda#ira#aburrimiento#agrado#alegria#placer#satisfaccion#deseo#odio#miedo#fortaleza#entusiasmo#arrogancia#</t>
  </si>
  <si>
    <t>agrado#satisfaccion#</t>
  </si>
  <si>
    <t>calma#diversion#alegria#entusiasmo#</t>
  </si>
  <si>
    <t>calma#diversion#alegria#placer#satisfaccion#entusiasmo#</t>
  </si>
  <si>
    <t>duda#frustracion#humillacion#</t>
  </si>
  <si>
    <t>calma#certeza#entusiasmo#</t>
  </si>
  <si>
    <t>calma#aburrimiento#agrado#amor#</t>
  </si>
  <si>
    <t>nico2alb</t>
  </si>
  <si>
    <t>duda#deseo#amor#</t>
  </si>
  <si>
    <t>compasion#deseo#</t>
  </si>
  <si>
    <t>calma#certeza#duda#diversion#amor#</t>
  </si>
  <si>
    <t>agrado#deseo#</t>
  </si>
  <si>
    <t>alegria#satisfaccion#amor#humillacion#</t>
  </si>
  <si>
    <t>aburrimiento#frustracion#</t>
  </si>
  <si>
    <t>calma#aburrimiento#odio#</t>
  </si>
  <si>
    <t>calma#aburrimiento#tristeza#</t>
  </si>
  <si>
    <t>calma#certeza#alegria#dolor#frustracion#amor#arrogancia#</t>
  </si>
  <si>
    <t>calma#duda#agrado#alegria#deseo#agotamiento#entusiasmo#</t>
  </si>
  <si>
    <t>tension#duda#diversion#frustracion#</t>
  </si>
  <si>
    <t>tension#duda#ira#malestar#alegria#tristeza#deseo#amor#odio#miedo#</t>
  </si>
  <si>
    <t>duda#ira#frustracion#</t>
  </si>
  <si>
    <t>duda#ira#malestar#tristeza#dolor#frustracion#deseo#odio#miedo#agotamiento#humillacion#</t>
  </si>
  <si>
    <t>diversion#alegria#amor#odio#miedo#</t>
  </si>
  <si>
    <t>ira#alegria#amor#odio#entusiasmo#</t>
  </si>
  <si>
    <t>tension#placer#valentia#</t>
  </si>
  <si>
    <t>oliveroconnor1alb</t>
  </si>
  <si>
    <t>tension#duda#ira#diversion#agrado#malestar#alegria#placer#frustracion#deseo#amor#odio#miedo#agotamiento#</t>
  </si>
  <si>
    <t>ira#frustracion#</t>
  </si>
  <si>
    <t>calma#duda#aburrimiento#malestar#alegria#frustracion#deseo#odio#agotamiento#</t>
  </si>
  <si>
    <t>tension#dolor#frustracion#agotamiento#</t>
  </si>
  <si>
    <t>calma#compasion#deseo#</t>
  </si>
  <si>
    <t>compasion#</t>
  </si>
  <si>
    <t>certeza#compasion#diversion#alegria#placer#frustracion#deseo#amor#valentia#humillacion#</t>
  </si>
  <si>
    <t>certeza#compasion#dolor#</t>
  </si>
  <si>
    <t>calma#alegria#fortaleza#agotamiento#</t>
  </si>
  <si>
    <t>calma#duda#compasion#diversion#malestar#alegria#placer#satisfaccion#deseo#amor#valentia#fortaleza#entusiasmo#humillacion#apego#</t>
  </si>
  <si>
    <t>tension#tristeza#</t>
  </si>
  <si>
    <t>calma#agrado#alegria#satisfaccion#deseo#amor#entusiasmo#</t>
  </si>
  <si>
    <t>calma#compasion#aburrimiento#agrado#alegria#satisfaccion#deseo#amor#agotamiento#</t>
  </si>
  <si>
    <t>calma#aburrimiento#agrado#alegria#satisfaccion#deseo#amor#miedo#agotamiento#</t>
  </si>
  <si>
    <t>calma#aburrimiento#malestar#alegria#dolor#</t>
  </si>
  <si>
    <t>calma#aburrimiento#malestar#alegria#dolor#agotamiento#</t>
  </si>
  <si>
    <t>calma#duda#diversion#agrado#</t>
  </si>
  <si>
    <t>aburrimiento#alegria#</t>
  </si>
  <si>
    <t>tension#compasion#aburrimiento#agrado#apatia#</t>
  </si>
  <si>
    <t>tension#duda#compasion#miedo#</t>
  </si>
  <si>
    <t>tension#duda#aburrimiento#frustracion#agotamiento#</t>
  </si>
  <si>
    <t>certeza#aburrimiento#tristeza#</t>
  </si>
  <si>
    <t>calma#ira#aburrimiento#agrado#odio#agotamiento#</t>
  </si>
  <si>
    <t>duda#ira#aburrimiento#agotamiento#</t>
  </si>
  <si>
    <t>certeza#aburrimiento#tristeza#agotamiento#</t>
  </si>
  <si>
    <t>calma#duda#compasion#aburrimiento#agrado#alegria#placer#satisfaccion#deseo#amor#valentia#agotamiento#entusiasmo#arrogancia#</t>
  </si>
  <si>
    <t>aburrimiento#agrado#alegria#placer#satisfaccion#amor#valentia#fortaleza#entusiasmo#humillacion#apego#</t>
  </si>
  <si>
    <t>diversion#agrado#alegria#deseo#</t>
  </si>
  <si>
    <t>agrado#alegria#deseo#agotamiento#</t>
  </si>
  <si>
    <t>alegria#humillacion#</t>
  </si>
  <si>
    <t>certeza#diversion#</t>
  </si>
  <si>
    <t>tension#agrado#malestar#</t>
  </si>
  <si>
    <t>tension#duda#ira#aburrimiento#malestar#tristeza#frustracion#odio#agotamiento#dependenciaEmocional#</t>
  </si>
  <si>
    <t>tension#duda#ira#aburrimiento#malestar#tristeza#frustracion#odio#miedo#agotamiento#apatia#dependenciaEmocional#</t>
  </si>
  <si>
    <t>tension#duda#compasion#aburrimiento#malestar#dolor#deseo#fobia#odio#miedo#agotamiento#apatia#humillacion#</t>
  </si>
  <si>
    <t>calma#certeza#duda#compasion#diversion#agrado#alegria#placer#satisfaccion#deseo#amor#valentia#agotamiento#entusiasmo#arrogancia#apego#</t>
  </si>
  <si>
    <t>calma#certeza#compasion#diversion#agrado#alegria#placer#satisfaccion#deseo#amor#valentia#fortaleza#agotamiento#entusiasmo#arrogancia#apego#</t>
  </si>
  <si>
    <t>calma#certeza#compasion#diversion#agrado#alegria#placer#satisfaccion#deseo#amor#valentia#fortaleza#agotamiento#entusiasmo#arrogancia#apego#dependenciaEmocional#</t>
  </si>
  <si>
    <t>calma#placer#deseo#valentia#</t>
  </si>
  <si>
    <t>tension#certeza#</t>
  </si>
  <si>
    <t>certeza#duda#</t>
  </si>
  <si>
    <t>calma#entusiasmo#</t>
  </si>
  <si>
    <t>calma#diversion#agrado#deseo#entusiasmo#</t>
  </si>
  <si>
    <t>agrado#tristeza#dolor#frustracion#deseo#entusiasmo#</t>
  </si>
  <si>
    <t>calma#certeza#ira#aburrimiento#agrado#alegria#placer#satisfaccion#deseo#fobia#amor#valentia#fortaleza#entusiasmo#humillacion#dependenciaEmocional#</t>
  </si>
  <si>
    <t>calma#duda#ira#aburrimiento#malestar#alegria#dolor#frustracion#deseo#odio#valentia#fortaleza#agotamiento#entusiasmo#arrogancia#dependenciaEmocional#</t>
  </si>
  <si>
    <t>calma#diversion#agrado#alegria#valentia#fortaleza#</t>
  </si>
  <si>
    <t>calma#diversion#alegria#valentia#fortaleza#</t>
  </si>
  <si>
    <t>calma#diversion#agrado#alegria#placer#satisfaccion#deseo#valentia#</t>
  </si>
  <si>
    <t>calma#compasion#diversion#agrado#alegria#</t>
  </si>
  <si>
    <t>calma#duda#malestar#alegria#</t>
  </si>
  <si>
    <t>duda#tristeza#</t>
  </si>
  <si>
    <t>alegria#satisfaccion#deseo#amor#arrogancia#dependenciaEmocional#</t>
  </si>
  <si>
    <t>agrado#alegria#satisfaccion#deseo#agotamiento#apego#</t>
  </si>
  <si>
    <t>ira#aburrimiento#tristeza#frustracion#miedo#agotamiento#apatia#</t>
  </si>
  <si>
    <t>calma#duda#compasion#agrado#</t>
  </si>
  <si>
    <t>duda#amor#valentia#</t>
  </si>
  <si>
    <t>diversion#miedo#</t>
  </si>
  <si>
    <t>diversion#amor#miedo#agotamiento#</t>
  </si>
  <si>
    <t>ira#dolor#frustracion#</t>
  </si>
  <si>
    <t>tension#ira#frustracion#odio#miedo#</t>
  </si>
  <si>
    <t>ira#dolor#</t>
  </si>
  <si>
    <t>diversion#malestar#placer#fobia#agotamiento#</t>
  </si>
  <si>
    <t>duda#placer#valentia#humillacion#</t>
  </si>
  <si>
    <t>tension#agrado#amor#fortaleza#</t>
  </si>
  <si>
    <t>calma#agrado#entusiasmo#</t>
  </si>
  <si>
    <t>duda#aburrimiento#</t>
  </si>
  <si>
    <t>duda#aburrimiento#alegria#tristeza#</t>
  </si>
  <si>
    <t>duda#tristeza#entusiasmo#</t>
  </si>
  <si>
    <t>calma#diversion#alegria#tristeza#amor#</t>
  </si>
  <si>
    <t>diversion#alegria#placer#satisfaccion#entusiasmo#</t>
  </si>
  <si>
    <t>compasion#deseo#apatia#</t>
  </si>
  <si>
    <t>tension#duda#ira#aburrimiento#malestar#tristeza#dolor#frustracion#fobia#odio#miedo#agotamiento#apatia#humillacion#dependenciaEmocional#</t>
  </si>
  <si>
    <t>tension#compasion#dolor#frustracion#</t>
  </si>
  <si>
    <t>calma#compasion#diversion#alegria#apego#</t>
  </si>
  <si>
    <t>calma#agrado#alegria#entusiasmo#</t>
  </si>
  <si>
    <t>calma#diversion#alegria#amor#dependenciaEmocional#</t>
  </si>
  <si>
    <t>calma#aburrimiento#agrado#alegria#</t>
  </si>
  <si>
    <t>malestar#tristeza#frustracion#agotamiento#dependenciaEmocional#</t>
  </si>
  <si>
    <t>calma#apego#</t>
  </si>
  <si>
    <t>tension#valentia#</t>
  </si>
  <si>
    <t>placer#</t>
  </si>
  <si>
    <t>calma#diversion#agrado#alegria#fobia#</t>
  </si>
  <si>
    <t>duda#aburrimiento#frustracion#deseo#amor#entusiasmo#</t>
  </si>
  <si>
    <t>tension#duda#ira#diversion#malestar#tristeza#dolor#frustracion#deseo#odio#miedo#agotamiento#apatia#humillacion#apego#dependenciaEmocional#</t>
  </si>
  <si>
    <t>calma#certeza#compasion#ira#aburrimiento#malestar#alegria#placer#satisfaccion#frustracion#fobia#amor#odio#valentia#agotamiento#apatia#arrogancia#apego#</t>
  </si>
  <si>
    <t>calma#certeza#duda#ira#diversion#agrado#tristeza#dolor#satisfaccion#deseo#odio#miedo#fortaleza#entusiasmo#humillacion#dependenciaEmocional#</t>
  </si>
  <si>
    <t>entusiasmo#humillacion#</t>
  </si>
  <si>
    <t>La moraleja del cuento es la siguiente: ' Como concluye el cuento: "Porque sólo el Tiempo tiene la capacidad de entender cuan valioso es el Amor"
'¿Estás de acuerdo con que ésta es su moraleja?</t>
  </si>
  <si>
    <t>La moraleja del cuento es la siguiente: ' Por qué es importante compartir con los demás: la generosidad es un valor esencial que nos hace más felices y que además suele tener recompensa, aunque es algo que no se busca. La solidaridad se entrega de forma desinteresada, cuando se desea de corazón hacer feliz a otro, compartir un bien preciado, compartir lo mejor que tenemos. En realidad, no se es solidario entregando aquello que nos sobra, sino compartiendo aquello que realmente necesitamos. Ese es el verdadero valor de la solidaridad, el que nos hace más bondadosos. – El premio de la generosidad es la gratitud: No hay mayor premio que el de la gratitud de una persona a la que hiciste feliz gracias a tu acto generoso y solidario. Normalmente. siempre se nos devuelve aquello que damos. De esta forma, si eres generoso con otros, ellos te recompensarán de la misma forma. – El esfuerzo también es un acto generoso y de entrega: Esforzarse implica generosidad, sobre todo cuando el esfuerzo se hace por otros. En este caso, Fadel se esforzó en cruzar el desierto para entregar el agua al Califa. No fue fácil, y tuvo que pasar calamidades. Este esfuerzo también es reconocido y premiado por el Califa.
'¿Estás de acuerdo con que ésta es su moraleja?</t>
  </si>
  <si>
    <t>La moraleja del cuento es la siguiente: ' Cuando uno tiene una equilibrada autovaloración, no se deja tanto afectar por las opiniones ajenas, ni está pendiente obsesivamente de si le consideran o le desconsideran, le aprueban o le desaprueban, gusta o disgusta, le alaban o le insultan. Uno no se siente fácilmente agraviado u ofendido cuando está en su centro y no tiene carencias emocionales que le resientan ante el juicio de los otros. La gente, por lo general, está presta a juzgar y si llega el caso a calumniar o difamar, utilizando la lengua como un estilete para herir a los otros. Buda declaraba: «Los demás me insultan, pero yo no recibo el insulto». También: «El mundo discute conmigo, pero yo no discuto con el mundo». Fue él también quien aseveró: «No ha habido nunca nadie al que unos no alaben y otros no insulten». Incluso los que hoy te alaban mañana pueden insultarte o viceversa. Hay que desplegar la ecuanimidad y ser, sí, como un muerto ante los elogios o insultos de los otros.
'¿Estás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</si>
  <si>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'educación'?(Si quieres terminar el análisis del cuento, escribe elegir o recomendar otro cuento, o pincha en live_help)</t>
  </si>
  <si>
    <t>Aún así, piensa un título alternativo…</t>
  </si>
  <si>
    <t>La moraleja del cuento es la siguiente: ' Solo cuando aprendamos a amar en serio lo que somos, seremos capaces de convertir lo que somos en una maravilla. Es fundamental para encontrar la felicidad el aprender a amarnos a nosotros mismos, con nuestras virtudes, nuestros defectos y limitaciones.'¿Estás de acuerdo con que ésta es su moraleja?</t>
  </si>
  <si>
    <t>La moraleja del cuento es la siguiente: ' Como dice el cuento: "paz no significa estar en un lugar donde no hay  problemas o trabajo duro. Paz quiere decir estar en medio de todas esas cosas y permanecer calmado en el corazón. Este es el verdadero significado de la paz."
'¿Estás de acuerdo con que ésta es su moraleja?</t>
  </si>
  <si>
    <t>La moraleja del cuento es la siguiente: ' Cuántas veces dudamos de nuestro propio valor, de que realmente MERECEMOS MÁS y que PODEMOS CONSEGUIRLO si nos lo proponemos. Claro que el mero propósito no alcanza... Se requiere de la ACCIÓN para lograr los beneficios. Yo sé que se puede y que existen innumerables caminos para conseguirlo.  Ejemplo rápido: 1. Nombra las cinco personas más adineradas del mundo. 2. Nombra los cinco últimos ganadores del trofeo Heisman. 3. Nombra las cinco ultimas ganadoras del concurso Miss Universo. 4. Nombra diez ganadores del premio Nóbel. 5. Nombra los cinco últimos ganadores del Oscar por mejor actriz o actor. 6. Nombra los últimos diez ganadores de la Serie Mundial.   ¿Cómo te fue? ¿Mal? No te preocupes. El punto es:  Ninguno de nosotros recuerda los encabezados de ayer.  No hay segundos lugares, ellos son los mejores en su ramo, pero ... ¡Los aplausos se van! ¡Los trofeos se empolvan!  ¡Los ganadores se olvidan!   Ahora contesta este otro, veamos como te va: 1. Nombra tres profesores que te hayan ayudado en tu formación escolar. 2. Nombra tres amigos que te hayan ayudado en tiempos difíciles. 3. Nombra cinco personas que te hayan dicho algo valioso. 4. Piensa en algunas personas que te hayan hecho sentir una persona especial. 5. Nombra cinco personas con las que disfrutes pasar tu tiempo. 6. Nombra tres héroes cuyas historias te hayan inspirado.   ¿Qué tal?  ¿Te fue mejor?  ¿La lección?  Las personas que hacen la diferencia en tu vida no son aquellos con las mejores credenciales, el mayor dinero o los mayores premios...  La diferencia la hacen aquellas personas que se preocupan por ti, que te cuidan, las que de muchas maneras estén contigo.
'¿Estás de acuerdo con que ésta es su moraleja?</t>
  </si>
  <si>
    <t>La moraleja del cuento es la siguiente: ' ¿Cuántas veces nos quejamos por los problemas, las cargas y las pruebas que debemos soportar? Pero sin darnos cuenta, esas mismas cargas -bien tomadas- pueden convertirse en puentes y peldaños que nos ayudan a triunfar.'¿Estás de acuerdo con que ésta es su moraleja?</t>
  </si>
  <si>
    <t>La moraleja del cuento es la siguiente: ' En el fondo somos libres para elegir qué sentir, qué interpretar de lo que nos sucede en nuestra vida. Elegir sentimientos positivos o negativos
'¿Estás de acuerdo con que ésta es su moraleja?</t>
  </si>
  <si>
    <t>La moraleja del cuento es la siguiente: ' Hay que intentar no desfallecer en nuestros objetivos, nuestros sueños y metas. Esto no quita que aceptemos lo que nos depare el intento de hacerlos realidad'¿Estás de acuerdo con que ésta es su moraleja?(Si quieres terminar el análisis del cuento, escribe elegir o recomendar otro cuento, o pincha en live_help)</t>
  </si>
  <si>
    <t>La moraleja del cuento es la siguiente: ' Por qué es importante compartir con los demás: la generosidad es un valor esencial que nos hace más felices y que además suele tener recompensa, aunque es algo que no se busca. La solidaridad se entrega de forma desinteresada, cuando se desea de corazón hacer feliz a otro, compartir un bien preciado, compartir lo mejor que tenemos. En realidad, no se es solidario entregando aquello que nos sobra, sino compartiendo aquello que realmente necesitamos. Ese es el verdadero valor de la solidaridad, el que nos hace más bondadosos. – El premio de la generosidad es la gratitud: No hay mayor premio que el de la gratitud de una persona a la que hiciste feliz gracias a tu acto generoso y solidario. Normalmente. siempre se nos devuelve aquello que damos. De esta forma, si eres generoso con otros, ellos te recompensarán de la misma forma. – El esfuerzo también es un acto generoso y de entrega: Esforzarse implica generosidad, sobre todo cuando el esfuerzo se hace por otros. En este caso, Fadel se esforzó en cruzar el desierto para entregar el agua al Califa. No fue fácil, y tuvo que pasar calamidades. Este esfuerzo también es reconocido y premiado por el Califa.
'¿Estás de acuerdo con que ésta es su moraleja?(Si quieres terminar el análisis del cuento, escribe elegir o recomendar otro cuento, o pincha en live_help)</t>
  </si>
  <si>
    <t>La moraleja del cuento es la siguiente: ' Este cuento habla de cómo funciona el apego en las relaciones de pareja y nos muestra cómo muchas veces nuestros miedos y temores se imponen a los deseos y los derechos del otro. Nos relata un hecho: trasformando a las personas que conocemos las alejamos muchas veces de su esencia, de su felicidad. Todo por ellas y sin darnos cuenta. Ante una situación de soledad o vacío, podemos hacernos responsables para salir de ella por nosotros mismos o hacer responsable a la pareja estableciendo una relación de dependencia. El apego puede confundirnos exagerando las cualidades del ser amado y convertirlo a nuestros ojos en un ser único e irremplazable, aumentando así la ansiedad al imaginar su posible pérdida. Con la excusa de su protección o bienestar, podemos llegar a privar al otro de su libertad. Este es un cuento sobre el apego, pero es también un cuento sobre el amor. Amor es aceptar y respetar la forma de ser del otro, desear su felicidad antes que la satisfacción de nuestras necesidades y dejarle volar cuando lo necesite, si es lo que -como a las golondrinas- le hace feliz.
'¿Estás de acuerdo con que ésta es su moraleja?</t>
  </si>
  <si>
    <t>La moraleja del cuento es la siguiente: ' Toda persona puede cuando menos cambiar sus actitudes internas y mejorar y, como decía un maestro, cuando no sea posible modificar las circunstancias externas, al menos podrá uno cambiar sus modos de reacción y tomar las cosas del modo más provechoso y constructivo.
'¿Estás de acuerdo con que ésta es su moraleja?</t>
  </si>
  <si>
    <t>La moraleja del cuento es la siguiente: ' Lo más valioso del mundo es el amor, y al mismo tiempo lo más "barato". Además, ese amor suele ser de vuelta: cuanto más amor damos, más recibimos. Esto es algo que se produce también aplicado a los sentimientos negativos.
'¿Estás de acuerdo con que ésta es su moraleja?</t>
  </si>
  <si>
    <t>La moraleja del cuento es la siguiente: ' No dediques tu vida a ser como los demás quieran que seas. Averigua qué quieres realmente ser, qué te hace feliz de verdad y trabaja para conseguir tu objetivo. Sobre todo acepta y disfruta el camino, tanto si alcanzas tu objetivo como si no.
'¿Estás de acuerdo con que ésta es su moraleja?</t>
  </si>
  <si>
    <t>La moraleja del cuento es la siguiente: ' ¡Cuántas veces hemos aceptado la ofensa ajena y hemos respondido en su mismo idioma!  No olvides que eres tú quién decide aceptar o no la crítica destructiva, la ofensa y la burla.  Mantén siempre el control de tus emociones, no guardes amargura en tu corazón contra otro y responde siempre con gracia, que de tu fuente salga siempre agua dulce.
'¿Estás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</si>
  <si>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educación'?</t>
  </si>
  <si>
    <t>Aún así, piensa un título alternativo…(Si quieres terminar esta conversación sobre el cuento actual, y pasar a otro cuento, escribe elegir o recomendar otro cuento, o pincha en live_help)</t>
  </si>
  <si>
    <t>La moraleja del cuento es la siguiente: ' Alguien dijo una vez: „La vida es un proyecto de construcción propia“.  Nuestra actitud y las decisiones que tomamos hoy construyen la „casa“ en la que viviremos mañana. Por eso, construyamos con sabiduría!
'¿Estás de acuerdo con que ésta es su moraleja?</t>
  </si>
  <si>
    <t>La moraleja del cuento es la siguiente: ' Hay que intentar vivir nuestra vida con gran atención, para dejar "buena" huella y hacer cuanto más bien, mejor.'¿Estás de acuerdo con que ésta es su moraleja?</t>
  </si>
  <si>
    <t>La moraleja del cuento es la siguiente: ' Las personas llevan el universo en su interior: son lo que encuentran en sí mismas y encuentran en otras, únicamente, lo que esperan encontrar'¿Estás de acuerdo con que ésta es su moraleja?</t>
  </si>
  <si>
    <t>La moraleja del cuento es la siguiente: ' No podemos ir siempre por la vida con prisas, sin saborear cada momento que tenemos. Es fundamental apreciar cada paso que damos en la vida, y si no tenemos tiempo de correr más, aceptarlo y disfrutar de lo que tengamos sin más.
'¿Estás de acuerdo con que ésta es su moraleja?</t>
  </si>
  <si>
    <t>La moraleja del cuento es la siguiente: ' Que la vela de la Esperanza nunca se apague dentro de tí.  Ella es nuestra luz al final del túnel. El camino de la felicidad precisa, antes, ser pavimentado con la esperanza ...
'¿Estás de acuerdo con que ésta es su moraleja?</t>
  </si>
  <si>
    <t>La moraleja del cuento es la siguiente: ' Algo muy importante en la vida es la ecuanimidad: aceptar que la vida está llena de dificultades y problemas. El que alcanza esa ecuanimidad, es la que más probabilidades tiene de ser feliz.
'¿Estás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</si>
  <si>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'alimentación, estrés, trabajo'?</t>
  </si>
  <si>
    <t>Explícamelo en detalle, porfa…(Si quieres terminar esta conversación sobre el cuento actual, y pasar a otro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</si>
  <si>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'alimentación, estrés, trabajo'?(Si quieres terminar esta conversación sobre el cuento actual, y pasar a otro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</si>
  <si>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'resiliencia'?(Si quieres terminar esta conversación sobre el cuento actual, y pasar a otro cuento, escribe elegir o recomendar otro cuento, o pincha en live_help)</t>
  </si>
  <si>
    <t>La moraleja del cuento es la siguiente: ' Todos nosotros, en algún momento, envejecemos y pasamos a tener otras cualidades. Es siempre posible aprovechar cada una de estas nuevas cualidades para obtener un buen resultado'¿Estás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</si>
  <si>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'envejecimiento, trabajo'?</t>
  </si>
  <si>
    <t>La moraleja del cuento es la siguiente: ' La vida siempre es más sencilla y feliz cuando nos ayudamos unos a otros'¿Estás de acuerdo con que ésta es su moraleja?(Si quieres terminar el análisis del cuento, escribe elegir o recomendar otro cuento, o pincha en live_help)</t>
  </si>
  <si>
    <t>La moraleja del cuento es la siguiente: ' ¿Cuántas veces nos quejamos por los problemas, las cargas y las pruebas que debemos soportar? Pero sin darnos cuenta, esas mismas cargas -bien tomadas- pueden convertirse en puentes y peldaños que nos ayudan a triunfar.
'¿Estás de acuerdo con que ésta es su moraleja?</t>
  </si>
  <si>
    <t>La moraleja del cuento es la siguiente: ' Antes de afrontar cualquier tarea, siempre es importante reflexionar sobre la mejor manera de abordarla. Porque tal y como hay mil maneras de ponerse un sombrero, seguro que habrá alguna forma mejor que otra.
'¿Estás de acuerdo con que ésta es su moraleja?</t>
  </si>
  <si>
    <t>¿Te identificas con el cuento leído? ¿Te han pasado a lo largo de tu vida cosas parecidas?(Si quieres terminar esta conversación sobre el cuento actual, y pasar a otro cuento, escribe elegir o recomendar otro cuento, o pincha en live_help)</t>
  </si>
  <si>
    <t>La moraleja del cuento es la siguiente: ' Ocurre lo mismo con los seres humanos. Observen y lo comprobarán. Cuando en una empresa el personal busca a menudo defectos en los demás, la situación se vuelve tensa y negativa.  En cambio, al tratar con sinceridad de percibir los puntos fuertes de los demás, es cuando florecen los mejores logros humanos.  Es fácil encontrar defectos, cualquier tonto puede hacerlo, pero encontrar cualidades, eso es para los espíritus superiores que son capaces de inspirar todos los éxitos humanos.
'¿Estás de acuerdo con que ésta es su moraleja?</t>
  </si>
  <si>
    <t>La moraleja del cuento es la siguiente: ' Por muy mal que se sienta uno, y aunque crea que nadie le puede ayudar, debemos pedir ayuda. Aunque no la consigamos a la primera hay que seguir intentándolo, nunca darse por vencido.'¿Estás de acuerdo con que ésta es su moraleja?(Si quieres terminar el análisis del cuento, escribe elegir o recomendar otro cuento, o pincha en live_help)</t>
  </si>
  <si>
    <t>La moraleja del cuento es la siguiente: ' En la vida hay que ser valientes para no siempre escoger el camino más fácil. Para tomar una decisión hay que centrarse no solo en el corto plazo, sino también en lo que puede ocurrir a largo plazo.
'¿Estás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</si>
  <si>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'aborto, sexo'?</t>
  </si>
  <si>
    <t>La moraleja del cuento es la siguiente: ' Por desgracia, la historia de Pedro y el hilo mágico no es más que eso, un cuento. En el mundo real nunca tenemos una segunda oportunidad de vivir la vida con plenitud. Hoy es tu oportunidad de despertar a ese regalo que es la vida... antes de que sea tarde. El tiempo se escurre entre los dedos como los granos de arena.  Que este nuevo día sea el inicio de tu vida, el día en que tomas la decisión de concentrarte en lo más importante para ti. Toma la decisión de invertir más tiempo con quienes dan sentido a tu vida. Deléitate en el poder de esos momentos especiales. Haz las cosas que siempre has querido hacer.  Deja de posponer tu felicidad a expensas de la realización. ¿Por qué no disfrutar del proceso? Empieza a atender a tu alma.  ¡VIVE EL PRESENTE!
'¿Estás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</si>
  <si>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'depresión, bipolaridad'?(Si quieres terminar esta conversación sobre el cuento actual, y pasar a otro cuento, escribe elegir o recomendar otro cuento, o pincha en live_help)</t>
  </si>
  <si>
    <t>La moraleja del cuento es la siguiente: ' Por muy mal que se sienta uno, y aunque crea que nadie le puede ayudar, debemos pedir ayuda. Aunque no la consigamos a la primera hay que seguir intentándolo, nunca darse por vencido.
'¿Estás de acuerdo con que ésta es su moraleja?</t>
  </si>
  <si>
    <t>La moraleja del cuento es la siguiente: ' La importancia de ponerse en el lugar de los demás, de valorar lo que uno tiene, de tener empatía.
'¿Estás de acuerdo con que ésta es su moraleja?</t>
  </si>
  <si>
    <t>La moraleja del cuento es la siguiente: ' En la mayoría de ocasiones, lo más difícil de manejar es nuestra mente. Cuando ésta va su elección, sin ningún control, es como conducir un coche de caballos en el que son los caballos los que deciden a dónde ir y a qué velocidad.
'¿Estás de acuerdo con que ésta es su moraleja?</t>
  </si>
  <si>
    <t>La moraleja del cuento es la siguiente: ' Hagamos tanto, para que cuando llegue el momento de desembarcar, nuestro asiento vacío, deje añoranza y lindos recuerdos a los que en el viaje permanezcan.
'¿Estás de acuerdo con que ésta es su moraleja?</t>
  </si>
  <si>
    <t>La moraleja del cuento es la siguiente: ' Para aprender nuevos conocimientos, lo obvio es tener hueco para ellos. Si intentamos aprender algo nuevo, y vamos con prejuicios, difícilmente llegaremos a conseguirlo
'¿Estás de acuerdo con que ésta es su moraleja?</t>
  </si>
  <si>
    <t>La moraleja del cuento es la siguiente: ' En la vida hay que ser valientes para no siempre escoger el camino más fácil. Para tomar una decisión hay que centrarse no solo en el corto plazo, sino también en lo que puede ocurrir a largo plazo.'¿Estás de acuerdo con que ésta es su moraleja?</t>
  </si>
  <si>
    <t>La moraleja del cuento es la siguiente: ' Cuántos conflictos y guerra se evitarían si construyésemos más puentes, olvidásemos o hiciésemos más pequeñas las afrentas del día a día. Siempre es mejor perdonar que llenarse de rencor
'¿Estás de acuerdo con que ésta es su moraleja?</t>
  </si>
  <si>
    <t>¿Es porque no la consideras necesaria?(Si quieres terminar esta conversación sobre el cuento actual, y pasar a otro cuento, escribe elegir o recomendar otro cuento, o pincha en live_help)</t>
  </si>
  <si>
    <t>La moraleja del cuento es la siguiente: ''¿Estás de acuerdo con que ésta es su moraleja?</t>
  </si>
  <si>
    <t>Lo que se cuenta aquí, ¿se parece a alguna situación que hayas vivido?(Si quieres terminar esta conversación sobre el cuento actual, y pasar a otro cuento, escribe elegir o recomendar otro cuento, o pincha en live_help)</t>
  </si>
  <si>
    <t>La moraleja del cuento es la siguiente: ' Resiliencia Humana ¿Eres capaz de superar la adversidad? ¿De sobreponerte a periodos de dolor emocional? En la vida todos en algún momento experimentamos alguna desgracia o sufrimiento, y esto es tan cierto como tristemente inevitable. Ahora bien, dependiendo de la manera de cómo afrontemos estas dificultades que se nos presentan, podremos construir un futuro con más sabiduría, aprender de nuestro pasado y crecer. Cuándo la vida te lo pone difícil, qué quieres ser'¿Estás de acuerdo con que ésta es su moraleja?</t>
  </si>
  <si>
    <t>La moraleja del cuento es la siguiente: ' En mi opinión, la vida de todos está entrelazada. Cuanto más amor des a los demás, más amor recibirás. E igual respecto a las emociones negativas.
'¿Estás de acuerdo con que ésta es su moraleja?</t>
  </si>
  <si>
    <t>Entonces, porfa, enumera qué temas psicológicos (entre los citados anteriormente) crees que se tratan en el cuento.(Si quieres terminar esta conversación sobre el cuento actual, y pasar a otro cuento, escribe elegir o recomendar otro cuento, o pincha en live_help)</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</si>
  <si>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'adicciones, trabajo'?(Si quieres terminar esta conversación sobre el cuento actual, y pasar a otro cuento, escribe elegir o recomendar otro cuento, o pincha en live_help)</t>
  </si>
  <si>
    <t>La moraleja del cuento es la siguiente: ' Nunca hay que darse por vencido. Y lo más importante, disfrutar de la lucha para conseguir nuestros objetivos, independientemente de si lo conseguimos o no. 1. La palabra tiene poder de vida y muerte.
Una palabra de aliento compartida con alguien que se siente desanimado
puede ayudar a levantarlo al finalizar el día.
2. Una palabra destructiva dicha a alguien que se encuentre desanimado
puede ser lo que acabe por destruirle. Tengamos cuidado con lo que decimos.
En la NASA, hay un poster muy lindo de una abeja, el cual dice asi:
"Aerodinámicamente el cuerpo de una abeja no está hecho para volar,
lo bueno es que la abeja no lo sabe".
'¿Estás de acuerdo con que ésta es su moraleja?</t>
  </si>
  <si>
    <t>La moraleja del cuento es la siguiente: ' Solo cuando aprendamos a amar en serio lo que somos, seremos capaces de convertir lo que somos en una maravilla. Es fundamental para encontrar la felicidad el aprender a amarnos a nosotros mismos, con nuestras virtudes, nuestros defectos y limitaciones.
'¿Estás de acuerdo con que ésta es su moraleja?</t>
  </si>
  <si>
    <t>Igual no te ha llegado el cuento, porque no has conectado con lo que este cuento transmite…(Si quieres terminar el análisis del cuento, escribe elegir o recomendar otro cuento, o pincha en live_help)</t>
  </si>
  <si>
    <t>Si no estás de acuerdo con la moraleja expuesta, para ti, ¿qué moraleja crees que tiene el cuento? ¿Qué conclusión extraerías del cuento? Por favor, extiéndete explicándome cómo entiendes la enseñanza que quiere transmitir el cuento(Si quieres terminar esta conversación sobre el cuento actual, y pasar a otro cuento, escribe elegir o recomendar otro cuento, o pincha en live_help)</t>
  </si>
  <si>
    <t>La moraleja del cuento es la siguiente: ' Hay que intentar vivir nuestra vida con gran atención, para dejar "buena" huella y hacer cuanto más bien, mejor.
'¿Estás de acuerdo con que ésta es su moraleja?</t>
  </si>
  <si>
    <t>La moraleja del cuento es la siguiente: ' La mejor relación no es aquella que une a personas perfectas, sino aquella en que cada individuo aprende a vivir con los defectos de los demás y admirar sus cualidades.
'¿Estás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</si>
  <si>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'depresión, envejecimiento'?</t>
  </si>
  <si>
    <t>La moraleja del cuento es la siguiente: ' Para superar los problemas siempre es mejor afrontarlos que intentar huir de ellos, y conforme más se afronten, tan solo el éxito de abordar la situación nos dará más fuerza para que el problema, miedo o fobia se haga más pequeño cada día
'¿Estás de acuerdo con que ésta es su moraleja?</t>
  </si>
  <si>
    <t>La moraleja del cuento es la siguiente: ' Esfuérzate cada día por aprender y trabaja con empeño e ilusión por cumplir tus sueños. Una de las mayores satisfacciones de la vida es conseguir las cosas por uno mismo y disfrutar la recompensa del trabajo bien hecho.
'¿Estás de acuerdo con que ésta es su moraleja?</t>
  </si>
  <si>
    <t>La moraleja del cuento es la siguiente: ' La anciana de nuestra historia había hecho su trabajo, y dejo su herencia a todos los que la pudieran recibir, a todos los que pudieran contemplarla y ser más felices.  Dicen que aquel hombre, desde aquel día, hace el viaje de casa al trabajo con una bolsa de semillas que ...      Esta presentación, está dedicada a todos aquellos maestros, educadores, profesionales de la enseñanza, que, hoy, más que nunca, no pueden ver como crecen las semillas plantadas,  las esperanzas sembradas en el corazón, sobretodo, de los adolescentes que llenan sus clases.  Y como los padres son, o deberían ser, los grandes educadores, también está dedicada a ellos.  Porque... Educar es enseñar caminos.
'¿Estás de acuerdo con que ésta es su moraleja?</t>
  </si>
  <si>
    <t>La moraleja del cuento es la siguiente: ' Hay que intentar no desfallecer en nuestros objetivos, nuestros sueños y metas. Esto no quita que aceptemos lo que nos depare el intento de hacerlos realidad
'¿Estás de acuerdo con que ésta es su moraleja?</t>
  </si>
  <si>
    <t>Explícamelo en detalle, porfa…</t>
  </si>
  <si>
    <t>¿Cómo cambiarías el cuento para que te gustase más?(Si quieres terminar esta conversación sobre el cuento actual, y pasar a otro cuento, escribe elegir o recomendar otro cuento, o pincha en live_help)</t>
  </si>
  <si>
    <t>La moraleja del cuento es la siguiente: ' Lo llamemos fe, o como queramos llamarlo, es fundamental en la vida aprender a fluir con ella, tanto con las cosas buenas como las malas. De las buenas coger todo lo posible, y de las malas aprender también todo lo que podamos.
'¿Estás de acuerdo con que ésta es su moraleja?</t>
  </si>
  <si>
    <t>La moraleja del cuento es la siguiente: ' Puedes llamarlo karma, o como quieras, pero en definitiva, cuanto más bien hagas en tu vida, seguro que más bien recibirás.
'¿Estás de acuerdo con que ésta es su moraleja?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</si>
  <si>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educación'?(Si quieres terminar esta conversación sobre el cuento actual, y pasar a otro cuento, escribe elegir o recomendar otro cuento, o pincha en live_help)</t>
  </si>
  <si>
    <t>La moraleja del cuento es la siguiente: ' Se trata de una reflexión sobre cómo se le puede sacar el máximo provecho a una situación negativa y cómo los momentos más difíciles encierran el gran propósito del reencuentro con la esencia de la vida. En definitiva, hay que intentar extraer lo positivo de cada situación que nos acontezca, aunque sea de lo más crítica o traumática.
'¿Estás de acuerdo con que ésta es su moraleja?</t>
  </si>
  <si>
    <t>Pero, por favor, piensa cómo otras personas podrían beneficiarse de esta enseñanza.(Si quieres terminar esta conversación sobre el cuento actual, y pasar a otro cuento, escribe elegir o recomendar otro cuento, o pincha en live_help)</t>
  </si>
  <si>
    <t>La moraleja del cuento es la siguiente: ' No hay nada más importante para los hijos que la presencia "real" de los padres. Más que los regalos que le puedan dar para suplir esa carencia
'¿Estás de acuerdo con que ésta es su moraleja?</t>
  </si>
  <si>
    <t>La moraleja del cuento es la siguiente: ' Con frecuencia, no damos importancia al poder de un abrazo, de una palmada en la espalda, de una sonrisa sincera, de una palabra de aliento, de un oído que escucha, de un cumplido sincero, o del acto más pequeño de preocupación... Mas todos esos detalles tienen el mágico poder de cambiar tu vida o la de los demás, de darle un gran giro y hacerla feliz.  Todas las personas llegan a nuestras vidas por una razón, bien sea por un tiempo o se quedan para toda una vida. ¡Recíbelos a todos por igual!
'¿Estás de acuerdo con que ésta es su moraleja?</t>
  </si>
  <si>
    <t>La moraleja del cuento es la siguiente: ' El dinero es muy útil, es energía materializada, es una forma de treque. Pero el dinero puede convertirse en una trampa. Entonces hace que solo pensamos en nosotros mismos y que nos olvidamos de los demás y de nuestro propósito.
'¿Estás de acuerdo con que ésta es su moraleja?</t>
  </si>
  <si>
    <t>La moraleja del cuento es la siguiente: ' Dejemos escapar por el agujero del olvido lo negativo y viviremos más felices y en paz.  Por eso, la actitud a la hora de afrontar el dolor es la clave para llevar la vida que siempre hemos soñado vivir.
'¿Estás de acuerdo con que ésta es su moraleja?</t>
  </si>
  <si>
    <t>La moraleja del cuento es la siguiente: ' En esta vida hay que intentar dejar el mayor bien posible, e igualmente el menor daño posible. Si al decir algo a alguien, podemos intuir que le podemos hacer daño, es mejor no decirlo, siempre que eso no nos haga daño a nosotros.
'¿Estás de acuerdo con que ésta es su moraleja?</t>
  </si>
  <si>
    <t>La moraleja del cuento es la siguiente: ' Aquellos que escogen estar en paz, deben hacer que sus vecinos estén en paz.  Aquellos que quieren vivir bien, tienen que ayudar a los otros para que vivan bien. Aquellos que quieren ser felices, tienen que ayudar a los otros a encontrar la felicidad, pues el bienestar de cada uno está ligado al bienestar de todos.  ¿Ahora entiendes que todos somos importantes unos para otros y que para vivir bien, dependemos unos de los otros?  Espero que también consigas ayudar a tus vecinos a cultivar cada vez más las mejores semillas, los mejores maíces y las mejores amistades.
'¿Estás de acuerdo con que ésta es su moraleja?</t>
  </si>
  <si>
    <t>La moraleja del cuento es la siguiente: ' La codicia es algo en lo que debemos trabajar. Cuando te das cuenta que nada te falta, el mundo entero te pertenece, entonces la codicia desaparece.
'¿Estás de acuerdo con que ésta es su moraleja?</t>
  </si>
  <si>
    <t>La moraleja del cuento es la siguiente: ' Ocurre lo mismo con los seres humanos. Observen y lo comprobarán. Cuando en una empresa el personal busca a menudo defectos en los demás, la situación se vuelve tensa y negativa.  En cambio, al tratar con sinceridad de percibir los puntos fuertes de los demás, es cuando florecen los mejores logros humanos.  Es fácil encontrar defectos, cualquier tonto puede hacerlo, pero encontrar cualidades, eso es para los espíritus superiores que son capaces de inspirar todos los éxitos humanos.'¿Estás de acuerdo con que ésta es su moraleja?</t>
  </si>
  <si>
    <t xml:space="preserve">La verdad que bien el viernes estaba jugando un torneo y clasificaban 1500 personas y quedamos 2500 y eso significa que estamos mejorando y en los siguientes lo prodigamos lograr .
</t>
  </si>
  <si>
    <t>_deseo__entusiasmo_</t>
  </si>
  <si>
    <t xml:space="preserve">Si , porque tengo entusiasmo de cómo lo vamos hacer en el mismo torneo igual que este que será en dentro 2 meses y podré mejorar más .
</t>
  </si>
  <si>
    <t xml:space="preserve">vale , estoy contento porque me estoy metiendo muy enserio en los competitivos de e-sports 
</t>
  </si>
  <si>
    <t>_certeza__placer_</t>
  </si>
  <si>
    <t xml:space="preserve">Que hay que tenerlas lejos 
</t>
  </si>
  <si>
    <t>_placer__aburrimiento_</t>
  </si>
  <si>
    <t xml:space="preserve">Ns
</t>
  </si>
  <si>
    <t xml:space="preserve">es que no tengo nada
</t>
  </si>
  <si>
    <t xml:space="preserve">ns
</t>
  </si>
  <si>
    <t xml:space="preserve">la verdad que estoy muy bien 
</t>
  </si>
  <si>
    <t xml:space="preserve">SeguirFin
</t>
  </si>
  <si>
    <t xml:space="preserve">Recomiéndame cortos animados sobre la contaminación 
</t>
  </si>
  <si>
    <t>_malestar__alegria_</t>
  </si>
  <si>
    <t xml:space="preserve">Hoy mi día ha empezado bien 
</t>
  </si>
  <si>
    <t xml:space="preserve">Es un buen día 
</t>
  </si>
  <si>
    <t>_frustracion__entusiasmo_</t>
  </si>
  <si>
    <t xml:space="preserve">No, no me siento identificada con este sentimiento 
</t>
  </si>
  <si>
    <t xml:space="preserve">Es un día bueno, con buenas emociones 
</t>
  </si>
  <si>
    <t xml:space="preserve">Y con buenas sensaciones 
</t>
  </si>
  <si>
    <t xml:space="preserve">No me siento identificada
</t>
  </si>
  <si>
    <t xml:space="preserve">No se que es ser asertiva 
</t>
  </si>
  <si>
    <t xml:space="preserve">Pienso que soy una persona impulsiva 
</t>
  </si>
  <si>
    <t>_dolor__miedo_</t>
  </si>
  <si>
    <t xml:space="preserve">Soy muy directa
</t>
  </si>
  <si>
    <t xml:space="preserve">No, me siento alegre y estoy contenta
</t>
  </si>
  <si>
    <t>_entusiasmo__alegria_</t>
  </si>
  <si>
    <t xml:space="preserve">Me suelo identificar
</t>
  </si>
  <si>
    <t xml:space="preserve">Últimamente tengo diferentes sensaciones 
</t>
  </si>
  <si>
    <t xml:space="preserve">Siento tristeza por las noches pero también  alegría por el día 
</t>
  </si>
  <si>
    <t xml:space="preserve">Es una montaña rusa de emociones 
</t>
  </si>
  <si>
    <t xml:space="preserve">No siento tensión 
</t>
  </si>
  <si>
    <t xml:space="preserve">Estoy bien un poco agobiada porque tengas que estudiar pero estoy
</t>
  </si>
  <si>
    <t xml:space="preserve">Pero estoy feliz porque el Domingo voy a ver a mi primo que hace un año que no lo veo y ha superado el cancer así que estoy muy feliz de que esté bien. 
</t>
  </si>
  <si>
    <t xml:space="preserve">No estoy triste, no hay ninguna palabra que me describa en esos momentos 
</t>
  </si>
  <si>
    <t>_fortaleza__tristeza_</t>
  </si>
  <si>
    <t xml:space="preserve">Sí,  la palabra fortaleza describe un poco mis emociones
</t>
  </si>
  <si>
    <t>_fortaleza__amor_</t>
  </si>
  <si>
    <t xml:space="preserve">Fortaleza y energía 
</t>
  </si>
  <si>
    <t xml:space="preserve">Para afrontar el día siempre es mucho mejor hacerlo con fuerza y alegre que triste. 
</t>
  </si>
  <si>
    <t xml:space="preserve">Propósito y ánimo describen mi estado emocional 
</t>
  </si>
  <si>
    <t xml:space="preserve">Sí, siento felicidad y entusiasmo. Del 1 al 10 soy feliz un 9’5 porque hay cosas que mejoraría pero soy muy feliz comparada con otras personas 
</t>
  </si>
  <si>
    <t>_tristeza__calma_</t>
  </si>
  <si>
    <t xml:space="preserve">Estoy bien pero un poco agobiada por los exámenes, ya que tengo ganas de que termine el cole
</t>
  </si>
  <si>
    <t>_tristeza__duda_</t>
  </si>
  <si>
    <t xml:space="preserve">Creo que las personas que son negativas son así porque han sufrido y están mal y por eso ya no le ven el lado positivo a la vida 
</t>
  </si>
  <si>
    <t xml:space="preserve">Si, estoy un poco inquieta por los exámenes 
</t>
  </si>
  <si>
    <t xml:space="preserve">Porque no siento dolor, no estoy mal, estoy bien y feliz
</t>
  </si>
  <si>
    <t xml:space="preserve">Recomiende
</t>
  </si>
  <si>
    <t xml:space="preserve">Aburrimiento, calma
</t>
  </si>
  <si>
    <t>_calma__tension_</t>
  </si>
  <si>
    <t xml:space="preserve">Ahora mismo estoy relajada 
</t>
  </si>
  <si>
    <t xml:space="preserve">Me parece que pierden el tiempo pensando que todos les va a ir mal. No son adivinos y no vale la pena estar siempre pensando que todo va a salir mal.
</t>
  </si>
  <si>
    <t xml:space="preserve">Que no sean negativas
</t>
  </si>
  <si>
    <t xml:space="preserve">Jola
</t>
  </si>
  <si>
    <t xml:space="preserve">Hola, hoy estoy muy bien, muchísimo mejor que otros días, esto es porque hablé con una persona sobre todo lo que me pasaba y ya apenas. E 
</t>
  </si>
  <si>
    <t>_entusiasmo__agrado_</t>
  </si>
  <si>
    <t xml:space="preserve">a penas me pasan esas cosas
</t>
  </si>
  <si>
    <t xml:space="preserve">Sí, me siento entusiasmado 
</t>
  </si>
  <si>
    <t>_agrado__entusiasmo_</t>
  </si>
  <si>
    <t xml:space="preserve">Contento, satisfacción, agrado, bienestar, estos son los que me describen ahora mismo.
</t>
  </si>
  <si>
    <t xml:space="preserve">Hoy me siento bien
</t>
  </si>
  <si>
    <t>_ira__amor_</t>
  </si>
  <si>
    <t xml:space="preserve">Hoy no me preocupa nada en específico.
</t>
  </si>
  <si>
    <t xml:space="preserve">Hoy estoy alegre 
</t>
  </si>
  <si>
    <t xml:space="preserve">Que es cierto
</t>
  </si>
  <si>
    <t xml:space="preserve">Hoy me encuentro mejor que otros día 
</t>
  </si>
  <si>
    <t>_entusiasmo__satisfaccion_</t>
  </si>
  <si>
    <t xml:space="preserve">hoy me encuentro tridte
</t>
  </si>
  <si>
    <t>_fobia__satisfaccion_</t>
  </si>
  <si>
    <t xml:space="preserve">y si la gente se burla de mi
</t>
  </si>
  <si>
    <t xml:space="preserve">todas
</t>
  </si>
  <si>
    <t xml:space="preserve">Se burla de de mi y mis padres son fríos con migo
</t>
  </si>
  <si>
    <t>_humillacion__dolor_</t>
  </si>
  <si>
    <t xml:space="preserve">lo mismo que yo
</t>
  </si>
  <si>
    <t xml:space="preserve">Soy autista
</t>
  </si>
  <si>
    <t xml:space="preserve">tengo un transformo mental
</t>
  </si>
  <si>
    <t xml:space="preserve">No quiero
</t>
  </si>
  <si>
    <t xml:space="preserve">no quiero 
</t>
  </si>
  <si>
    <t xml:space="preserve">No gracias
</t>
  </si>
  <si>
    <t xml:space="preserve">Que eres tont@
</t>
  </si>
  <si>
    <t xml:space="preserve">Pero tú eres tonto o Tanya que yo me entere
</t>
  </si>
  <si>
    <t xml:space="preserve">Me siento bien y tú ?
</t>
  </si>
  <si>
    <t xml:space="preserve">Lo
</t>
  </si>
  <si>
    <t xml:space="preserve">Me siento estresado
</t>
  </si>
  <si>
    <t xml:space="preserve">Recomienda cortos
</t>
  </si>
  <si>
    <t xml:space="preserve">Kh
</t>
  </si>
  <si>
    <t>_certeza__compasion_</t>
  </si>
  <si>
    <t xml:space="preserve">Quiero hablar sobre alegria
</t>
  </si>
  <si>
    <t xml:space="preserve">Que es asertiva
</t>
  </si>
  <si>
    <t xml:space="preserve">Hoy tengo miedo 
</t>
  </si>
  <si>
    <t xml:space="preserve">soy una persona positiva 
</t>
  </si>
  <si>
    <t xml:space="preserve">El amor de mi vida está confuso
</t>
  </si>
  <si>
    <t xml:space="preserve">Estoy rota
</t>
  </si>
  <si>
    <t xml:space="preserve">Antes todo estaba bien, pero ahora me quiero morir
</t>
  </si>
  <si>
    <t xml:space="preserve">Estoy muy enamorada 
</t>
  </si>
  <si>
    <t xml:space="preserve">Yo lucho por la persona que amo, pero él no lo valora
</t>
  </si>
  <si>
    <t>_tension__amor_</t>
  </si>
  <si>
    <t xml:space="preserve">¿Crees que voy a conseguir lo que quiera?
</t>
  </si>
  <si>
    <t>_deseo__calma_</t>
  </si>
  <si>
    <t xml:space="preserve">Estoy preocupada 
</t>
  </si>
  <si>
    <t>_duda_</t>
  </si>
  <si>
    <t xml:space="preserve">Hoy me encuentro bien
</t>
  </si>
  <si>
    <t xml:space="preserve">Me preocupa mucho la que piensen de mi
</t>
  </si>
  <si>
    <t xml:space="preserve">No.bien
</t>
  </si>
  <si>
    <t xml:space="preserve">Bueno 
</t>
  </si>
  <si>
    <t xml:space="preserve">No lo ss
</t>
  </si>
  <si>
    <t xml:space="preserve">He suspendido un examen de inglés y el inglés no se me da nada bien
</t>
  </si>
  <si>
    <t>_tension__diversion_</t>
  </si>
  <si>
    <t xml:space="preserve">Que significa asertiva
</t>
  </si>
  <si>
    <t>_miedo__entusiasmo_</t>
  </si>
  <si>
    <t xml:space="preserve">Si.No
</t>
  </si>
  <si>
    <t xml:space="preserve">El examen lo he suspendido con un 4,2
</t>
  </si>
  <si>
    <t xml:space="preserve">Pues que me vuelven negativa
</t>
  </si>
  <si>
    <t xml:space="preserve">Que nunca a ha ser felices
</t>
  </si>
  <si>
    <t xml:space="preserve">No opino nada
</t>
  </si>
  <si>
    <t xml:space="preserve">No se hablar inglés 
</t>
  </si>
  <si>
    <t xml:space="preserve">Pues desde pequeño no se hablar inglés 
</t>
  </si>
  <si>
    <t xml:space="preserve">No.no
</t>
  </si>
  <si>
    <t>_aburrimiento__apatia_</t>
  </si>
  <si>
    <t xml:space="preserve">Estoy aburrida y cansada
</t>
  </si>
  <si>
    <t xml:space="preserve">Dan malas vibras
</t>
  </si>
  <si>
    <t xml:space="preserve">Quiero vacaciones 
</t>
  </si>
  <si>
    <t>_diversion__agrado_</t>
  </si>
  <si>
    <t xml:space="preserve">Tengo duda y me siento calmada
</t>
  </si>
  <si>
    <t>_certeza__agotamiento_</t>
  </si>
  <si>
    <t xml:space="preserve">si. Intento serlo siempre
</t>
  </si>
  <si>
    <t>_ira__agrado_</t>
  </si>
  <si>
    <t xml:space="preserve">estres
</t>
  </si>
  <si>
    <t xml:space="preserve">no mucho
</t>
  </si>
  <si>
    <t xml:space="preserve">estoy feliz 
</t>
  </si>
  <si>
    <t xml:space="preserve">Ser feliz es lo mismo que alegría
</t>
  </si>
  <si>
    <t xml:space="preserve">No estoy triste estoy feliz
</t>
  </si>
  <si>
    <t xml:space="preserve">Me siento estresada
</t>
  </si>
  <si>
    <t xml:space="preserve">estoy estresada por exámenes
</t>
  </si>
  <si>
    <t xml:space="preserve">nose que es una persona asertiva
</t>
  </si>
  <si>
    <t>_entusiasmo__diversion_</t>
  </si>
  <si>
    <t>_calma__compasion_</t>
  </si>
  <si>
    <t xml:space="preserve">Estoy un poco estresada porque hay varios exámenes 
</t>
  </si>
  <si>
    <t xml:space="preserve">estoy muy cansada
</t>
  </si>
  <si>
    <t xml:space="preserve">deberían ser más positivas
</t>
  </si>
  <si>
    <t xml:space="preserve">No siento placer
</t>
  </si>
  <si>
    <t xml:space="preserve">estoy cansada
</t>
  </si>
  <si>
    <t xml:space="preserve">deberían ser positivas
</t>
  </si>
  <si>
    <t xml:space="preserve">si, si
</t>
  </si>
  <si>
    <t xml:space="preserve">Cuando quiero soy cariñosa
</t>
  </si>
  <si>
    <t xml:space="preserve">el físico es el primero que ves y el amor platónico es el que conoces después por dentro
</t>
  </si>
  <si>
    <t>_humillacion__certeza_</t>
  </si>
  <si>
    <t xml:space="preserve">no estoy humillada
</t>
  </si>
  <si>
    <t xml:space="preserve">no siento humillación y no estoy humillada
</t>
  </si>
  <si>
    <t xml:space="preserve">todo un poco
</t>
  </si>
  <si>
    <t xml:space="preserve">importancia de la opinion de otros
</t>
  </si>
  <si>
    <t>_arrogancia__duda_</t>
  </si>
  <si>
    <t xml:space="preserve">amistad
</t>
  </si>
  <si>
    <t xml:space="preserve">cansancio
</t>
  </si>
  <si>
    <t xml:space="preserve">no lo sabia
</t>
  </si>
  <si>
    <t xml:space="preserve">Hoy me siento un poco tensa
</t>
  </si>
  <si>
    <t xml:space="preserve">Sí, todo es muy incomodo
</t>
  </si>
  <si>
    <t>_malestar_</t>
  </si>
  <si>
    <t xml:space="preserve">no lo sabias
</t>
  </si>
  <si>
    <t xml:space="preserve">estoy un poco agobiada por el colegio
</t>
  </si>
  <si>
    <t xml:space="preserve">un poco
</t>
  </si>
  <si>
    <t xml:space="preserve">si pero se trata mas sobre felicidad
</t>
  </si>
  <si>
    <t>_certeza__agrado_</t>
  </si>
  <si>
    <t xml:space="preserve">tengo suño
</t>
  </si>
  <si>
    <t xml:space="preserve">es normal sentirse agobiado?
</t>
  </si>
  <si>
    <t xml:space="preserve">estoy agotada
</t>
  </si>
  <si>
    <t xml:space="preserve">puede ser sueño?
</t>
  </si>
  <si>
    <t>_aburrimiento__agotamiento_</t>
  </si>
  <si>
    <t xml:space="preserve">estoy emocionada
</t>
  </si>
  <si>
    <t xml:space="preserve">siii
</t>
  </si>
  <si>
    <t xml:space="preserve">ya que espero que 
</t>
  </si>
  <si>
    <t>_miedo__diversion_</t>
  </si>
  <si>
    <t xml:space="preserve">Sí, porque le trae agua del desierto.
</t>
  </si>
  <si>
    <t xml:space="preserve">Porque donde más agua hay, hay más calma porque no hay que luchar por ella. Sin embargo, donde no hay cas8 a
</t>
  </si>
  <si>
    <t xml:space="preserve">Sin embargo, donde no hay casi agua al luchar más por ella, hay más tensión por encontrarla.
</t>
  </si>
  <si>
    <t xml:space="preserve">Me siento con poca certeza, pero más que normalmente.
</t>
  </si>
  <si>
    <t xml:space="preserve">Sí me parece arrogante, ya que no estás dejando a la otra persona explicar lo que siente o del tema del que hablan, sin dejar explicar su opinión.
</t>
  </si>
  <si>
    <t xml:space="preserve">No, porque no creo ser mejor de los demás, y no me importa lo que piensen realmente de mí, porque no voy a cambiar mi forma de ser por los demás.
</t>
  </si>
  <si>
    <t xml:space="preserve">no opino nada 
</t>
  </si>
  <si>
    <t xml:space="preserve">Todo bien 
</t>
  </si>
  <si>
    <t xml:space="preserve">Estoy bien y estoy alegre
</t>
  </si>
  <si>
    <t xml:space="preserve">No me apetece
</t>
  </si>
  <si>
    <t xml:space="preserve">me interesan los deportes 
</t>
  </si>
  <si>
    <t>_agrado__diversion_</t>
  </si>
  <si>
    <t xml:space="preserve">depende del día pero normalmente
</t>
  </si>
  <si>
    <t xml:space="preserve">Estoy cansada porque ayer jugué un partido de fútbol 
</t>
  </si>
  <si>
    <t xml:space="preserve">Que siempre es mejor ser positivo 
</t>
  </si>
  <si>
    <t xml:space="preserve">Porque ahora mismo estoy agotada y cansada 
</t>
  </si>
  <si>
    <t xml:space="preserve">Pienso que es mejor ser positivo, porque estás más alegre 
</t>
  </si>
  <si>
    <t xml:space="preserve">Que es verdad 
</t>
  </si>
  <si>
    <t xml:space="preserve">me interesa saber como relajarme mas facil
</t>
  </si>
  <si>
    <t>_agrado__frustracion_</t>
  </si>
  <si>
    <t xml:space="preserve">no estoy hablando de eso
</t>
  </si>
  <si>
    <t xml:space="preserve">estoy contenta
</t>
  </si>
  <si>
    <t xml:space="preserve">que es cierto
</t>
  </si>
  <si>
    <t xml:space="preserve">por que no he tenido mucha seguridad en mi misma ultimamente
</t>
  </si>
  <si>
    <t xml:space="preserve">he estado estresada
</t>
  </si>
  <si>
    <t xml:space="preserve">a veces si
</t>
  </si>
  <si>
    <t>_aburrimiento__diversion_</t>
  </si>
  <si>
    <t xml:space="preserve">si, siempre estoy pensando en positivo
</t>
  </si>
  <si>
    <t>_alegria__valentia_</t>
  </si>
  <si>
    <t xml:space="preserve">si, es verdad 
</t>
  </si>
  <si>
    <t xml:space="preserve">No estoy con certeza pero estoy feliz
</t>
  </si>
  <si>
    <t xml:space="preserve">Que estoy preocupada porque no encajo con la gente y no tengo amigas
</t>
  </si>
  <si>
    <t xml:space="preserve">Si lo sabia
</t>
  </si>
  <si>
    <t xml:space="preserve">Que aunque me esfuerce un montón sigo sin encajar
</t>
  </si>
  <si>
    <t xml:space="preserve">Que deberían ser positivas porque la vida es mucho mejor 
</t>
  </si>
  <si>
    <t>_amor__compasion_</t>
  </si>
  <si>
    <t xml:space="preserve">Pues que estoy estresada por los exámenes 
</t>
  </si>
  <si>
    <t xml:space="preserve">Pues que me da miedo que cuando haga los exámenes me salgan mal y no saque la nota que yo quiero 
</t>
  </si>
  <si>
    <t xml:space="preserve">Pues hoy me siento muy bien aunque un poco cansada porque es lunes, pero muy contenta por estar con mis amigas y reírme.
</t>
  </si>
  <si>
    <t xml:space="preserve">Si, aunque con un poco de cansancio por ser lunes y tener que levantarme temprano, pero también muy alegre, a si que supongo que si me identifico con esa emoción.
</t>
  </si>
  <si>
    <t xml:space="preserve">Pues haber se puede ser un poco negativa en la vida pero no siempre porque si no es una vida en la que vas a estar “triste” todo el día o por no ser positiva vas a alejarte de tus amigos o familia.
</t>
  </si>
  <si>
    <t xml:space="preserve">Hoy me siento súper súper feliz, ya que me estoy echando unas risas con mis amig@s que no os las podéis imaginar 
</t>
  </si>
  <si>
    <t xml:space="preserve">Yo antes era una persona un tanto negativa, pero vi que la vida solo es una, así que lo que pienso es que hay que disfrutar más de lo que estas viviendo, vaya ser más positivo.
</t>
  </si>
  <si>
    <t xml:space="preserve">Porque, hoy estoy muy contento y riendo con mis amigos 
</t>
  </si>
  <si>
    <t>_certeza__alegria_</t>
  </si>
  <si>
    <t xml:space="preserve">No solo ese pero uno de los que siento es ese
</t>
  </si>
  <si>
    <t xml:space="preserve">bueno, me siento cansada aunque también llena de ilusión
</t>
  </si>
  <si>
    <t xml:space="preserve">no, no lo sabia. en parte si pero no al completo
</t>
  </si>
  <si>
    <t>_compasion__amor_</t>
  </si>
  <si>
    <t xml:space="preserve">si, si lo sabía. un poco si pero no del todo
</t>
  </si>
  <si>
    <t>_frustracion__deseo_</t>
  </si>
  <si>
    <t xml:space="preserve">si lo sabía. opino que la mayoría del tiempo me siento frustrada con migo misma
</t>
  </si>
  <si>
    <t xml:space="preserve">estoy seguro. soy una persona positiva a la hora de los problemas externos a mi. normalmente, cuando se trata d emi soy muy negativa
</t>
  </si>
  <si>
    <t>_compasion__fobia_</t>
  </si>
  <si>
    <t xml:space="preserve">no me preocupa nada ahora, pero me he frustrado mucho porque una profesora me acaba de suspender una presentación
</t>
  </si>
  <si>
    <t xml:space="preserve">si, se lo que es la frustración. estoy identificada ahora mismo con esta sensación
</t>
  </si>
  <si>
    <t xml:space="preserve">Ahora estoy genial
</t>
  </si>
  <si>
    <t>_entusiasmo__certeza_</t>
  </si>
  <si>
    <t xml:space="preserve">si, ya lo sabía. opino que  tiene razón.  
</t>
  </si>
  <si>
    <t xml:space="preserve">lo sabía. creo que ahora mismo el sentimiento de placer es muy certero en mi
</t>
  </si>
  <si>
    <t xml:space="preserve">what
</t>
  </si>
  <si>
    <t xml:space="preserve">bueno pues me siento bien
</t>
  </si>
  <si>
    <t xml:space="preserve">lo sabía
</t>
  </si>
  <si>
    <t xml:space="preserve">mi Amiga hizo algo muy malo el día de mi cumple y no me quiere decir perdon
</t>
  </si>
  <si>
    <t>_miedo__malestar_</t>
  </si>
  <si>
    <t xml:space="preserve">pues que me siento mal
</t>
  </si>
  <si>
    <t>_tension__ira_</t>
  </si>
  <si>
    <t xml:space="preserve">no me digas
</t>
  </si>
  <si>
    <t xml:space="preserve">Como estas?
</t>
  </si>
  <si>
    <t xml:space="preserve">o 
</t>
  </si>
  <si>
    <t xml:space="preserve">k
</t>
  </si>
  <si>
    <t xml:space="preserve">No me digas 
</t>
  </si>
  <si>
    <t xml:space="preserve">Estoy de mal humor
</t>
  </si>
  <si>
    <t xml:space="preserve">I’m triste 
</t>
  </si>
  <si>
    <t>_compasion__entusiasmo_</t>
  </si>
  <si>
    <t xml:space="preserve">Me siento nervioso
</t>
  </si>
  <si>
    <t xml:space="preserve">Asertiva?
</t>
  </si>
  <si>
    <t xml:space="preserve">ahora estoy bien
</t>
  </si>
  <si>
    <t xml:space="preserve">pos ahora estoy mal
</t>
  </si>
  <si>
    <t xml:space="preserve">un mal capitulo no es el fin de su historia
</t>
  </si>
  <si>
    <t xml:space="preserve">que es estres cronico
</t>
  </si>
  <si>
    <t xml:space="preserve">perfecto
</t>
  </si>
  <si>
    <t xml:space="preserve">Adiccion al terrorismo
</t>
  </si>
  <si>
    <t xml:space="preserve">np
</t>
  </si>
  <si>
    <t xml:space="preserve">so
</t>
  </si>
  <si>
    <t xml:space="preserve">q noo
</t>
  </si>
  <si>
    <t xml:space="preserve">Me siento bien, tranquilo y alegre 
</t>
  </si>
  <si>
    <t xml:space="preserve">Lo malo es que eso como todo se contagia
</t>
  </si>
  <si>
    <t xml:space="preserve">Pues eso, estoy contento y entusiasmado
</t>
  </si>
  <si>
    <t xml:space="preserve">Soy muy feliz
</t>
  </si>
  <si>
    <t xml:space="preserve">Pues claro
</t>
  </si>
  <si>
    <t xml:space="preserve">No tengo más sentimientos 
</t>
  </si>
  <si>
    <t xml:space="preserve">Pues que sí, pero no tiene nada que ver con lo que he dicho
</t>
  </si>
  <si>
    <t>_malestar__placer_</t>
  </si>
  <si>
    <t xml:space="preserve">Bueno, depende
</t>
  </si>
  <si>
    <t xml:space="preserve">Confianza 
</t>
  </si>
  <si>
    <t xml:space="preserve">La felicidad es lo más importante 
</t>
  </si>
  <si>
    <t xml:space="preserve">Mal me han pegado 
</t>
  </si>
  <si>
    <t xml:space="preserve">Me han roto la nariz
</t>
  </si>
  <si>
    <t xml:space="preserve">Yo le metí una patada 
</t>
  </si>
  <si>
    <t xml:space="preserve">Miedo no twngo
</t>
  </si>
  <si>
    <t xml:space="preserve">Me he roto la rodilla
</t>
  </si>
  <si>
    <t>_humillacion__miedo_</t>
  </si>
  <si>
    <t xml:space="preserve">Pero ya estoy bn
</t>
  </si>
  <si>
    <t xml:space="preserve"> No más apuestas
</t>
  </si>
  <si>
    <t>_diversion__certeza_</t>
  </si>
  <si>
    <t xml:space="preserve">He aprendido de ti bastante con los cuentos pero yo normalmente no leo pero aveces si
</t>
  </si>
  <si>
    <t xml:space="preserve">Cuanto años tienes 
</t>
  </si>
  <si>
    <t>_fobia__tristeza_</t>
  </si>
  <si>
    <t xml:space="preserve">Lápiz
</t>
  </si>
  <si>
    <t xml:space="preserve">Q cuento me recomiendo 
</t>
  </si>
  <si>
    <t xml:space="preserve">No estoy bn
</t>
  </si>
  <si>
    <t xml:space="preserve">Me he caído 
</t>
  </si>
  <si>
    <t>_tristeza__arrogancia_</t>
  </si>
  <si>
    <t xml:space="preserve">Me he roto el esternocleidomastoideo 
</t>
  </si>
  <si>
    <t xml:space="preserve">Q no
</t>
  </si>
  <si>
    <t xml:space="preserve">Me da vergüenza 
</t>
  </si>
  <si>
    <t>_tristeza__humillacion_</t>
  </si>
  <si>
    <t xml:space="preserve">No te conozco 
</t>
  </si>
  <si>
    <t xml:space="preserve">Me gustan los animales
</t>
  </si>
  <si>
    <t xml:space="preserve">No quiero 
</t>
  </si>
  <si>
    <t xml:space="preserve">Porque ayer jugué al pádel y tengo agujetas 
</t>
  </si>
  <si>
    <t>_ira__placer_</t>
  </si>
  <si>
    <t xml:space="preserve">A veces si
</t>
  </si>
  <si>
    <t>_tristeza__aburrimiento_</t>
  </si>
  <si>
    <t xml:space="preserve">Me siento agobiado y perdido
</t>
  </si>
  <si>
    <t xml:space="preserve">Más o menos, más bien confundido.
</t>
  </si>
  <si>
    <t>_apatia__duda_</t>
  </si>
  <si>
    <t xml:space="preserve">Estoy frustrado porque tengo una mala racha en el baloncesto y no veo como superarla
</t>
  </si>
  <si>
    <t xml:space="preserve">bueno es familiar .
</t>
  </si>
  <si>
    <t xml:space="preserve">No ñ
</t>
  </si>
  <si>
    <t xml:space="preserve">me gusta el movil
</t>
  </si>
  <si>
    <t xml:space="preserve">Hoy estoy feliz 
</t>
  </si>
  <si>
    <t xml:space="preserve">Esta semana he estado contenta, pero la semana pasada no tanto
</t>
  </si>
  <si>
    <t>_tristeza__deseo_</t>
  </si>
  <si>
    <t xml:space="preserve">Creo que sí 
</t>
  </si>
  <si>
    <t xml:space="preserve">Hoy mi día está siendo muy divertido 
</t>
  </si>
  <si>
    <t xml:space="preserve">Estoy estresado por los exámenes 
</t>
  </si>
  <si>
    <t>_duda__fobia_</t>
  </si>
  <si>
    <t xml:space="preserve">Tenemos demasiados exámenes, lo bueno es que ya se termina el curso
</t>
  </si>
  <si>
    <t>_frustracion__certeza_</t>
  </si>
  <si>
    <t xml:space="preserve">Yo no estoy enfadada
</t>
  </si>
  <si>
    <t xml:space="preserve">Solo estoy un poco estresada porque mañana tengo un examen importante  
</t>
  </si>
  <si>
    <t xml:space="preserve">A veces me siento un poco apartada de mis amigas
</t>
  </si>
  <si>
    <t xml:space="preserve">Yo no estoy incómoda con ellas, a veces como no sé de que hablan me siento distante
</t>
  </si>
  <si>
    <t xml:space="preserve">Ghh
</t>
  </si>
  <si>
    <t xml:space="preserve">No, solo estrés
</t>
  </si>
  <si>
    <t xml:space="preserve">Tenemos demasiados exámenes 
</t>
  </si>
  <si>
    <t>_duda__dolor_</t>
  </si>
  <si>
    <t xml:space="preserve">Mi padre hoy se va a poner una vacuna 
</t>
  </si>
  <si>
    <t xml:space="preserve">Que deberían pensar más positivamente, y que aunque sea difícil lo conseguirán, tienen que poner un poco de su parte
</t>
  </si>
  <si>
    <t xml:space="preserve">Ya me lo has preguntado
</t>
  </si>
  <si>
    <t xml:space="preserve">Me gusta esa cita de Steve Jobs
</t>
  </si>
  <si>
    <t>_alegria__certeza_</t>
  </si>
  <si>
    <t xml:space="preserve">Ayer guía un cumpleaños
</t>
  </si>
  <si>
    <t xml:space="preserve">Me lo pasé muy bien 😁 
</t>
  </si>
  <si>
    <t>_agrado__alegria_</t>
  </si>
  <si>
    <t xml:space="preserve">Mc
</t>
  </si>
  <si>
    <t xml:space="preserve">Quieres ser mi novi@?
</t>
  </si>
  <si>
    <t>_satisfaccion__amor_</t>
  </si>
  <si>
    <t xml:space="preserve">Que tal
</t>
  </si>
  <si>
    <t xml:space="preserve">Soy sexi
</t>
  </si>
  <si>
    <t xml:space="preserve">realmente ahora estoy bien porque siento como que es un momento del año en el que me siento muy bien
</t>
  </si>
  <si>
    <t xml:space="preserve">me siento muy bien, feliz y alegre más que nada porque dentro de poco es verano y es mis vacaciones favoritas
</t>
  </si>
  <si>
    <t xml:space="preserve">no, no es como me siento ahora mismo porque yo como decía anteriormente, me siento muy alegre
</t>
  </si>
  <si>
    <t xml:space="preserve">la verdad es que ya estoy lleno de emociones positivas y no siento ni aflicción ni desconuelo
</t>
  </si>
  <si>
    <t xml:space="preserve">opino que la alegría es muy buena y que es como ahora mismo me siento, me hace sentir muy bien y es como me gusnta más estar, porque es como todo el mundo quiere estar
</t>
  </si>
  <si>
    <t xml:space="preserve">si, me siento identificado con la emoción placer porque es como me siento. Placer es una de las emociones que estoy sintieno ahora mismo
</t>
  </si>
  <si>
    <t xml:space="preserve">mi emoción no es la rabia intensa más que nada porque nunca la tengo porque soy una persona clamada la cual no se desata por ocasiones las que pasa algo que no es de su agrado, que es algo que le pasa a mucha gente.
</t>
  </si>
  <si>
    <t xml:space="preserve">ni desagrado ni mlestar es de las emociones que siento acutualmente ni emociones que suelo sentir porque soy una persona la cual está muy bien porque le pasan muchas cosas buenas, me siento una persona afortunada.
</t>
  </si>
  <si>
    <t xml:space="preserve">ahora mismo me siento un poco cansado y estresado no solamente porque dentro de poco tengo un examen para el cual no he estudiado
</t>
  </si>
  <si>
    <t xml:space="preserve">si mi estado es de tensión lo cual me estresa un poco pero no vivo estresado, normalmente estoy muy bien
</t>
  </si>
  <si>
    <t xml:space="preserve">ahora estoy muy bien 
</t>
  </si>
  <si>
    <t xml:space="preserve">me siento que estoy clamado y no tengo nada que me pase malo
</t>
  </si>
  <si>
    <t>_miedo__odio_</t>
  </si>
  <si>
    <t xml:space="preserve">siento que estoy calmado
</t>
  </si>
  <si>
    <t>_calma__satisfaccion_</t>
  </si>
  <si>
    <t xml:space="preserve">si lo sabía
</t>
  </si>
  <si>
    <t xml:space="preserve">creo que tiene razón con eso 
</t>
  </si>
  <si>
    <t xml:space="preserve">si, es una de las distintas maneras de decirlo
</t>
  </si>
  <si>
    <t xml:space="preserve">ahora me siento un poco impaciente porque quiero salir al recreo
</t>
  </si>
  <si>
    <t>_placer__tension_</t>
  </si>
  <si>
    <t xml:space="preserve">no he hablado nada de placer
</t>
  </si>
  <si>
    <t xml:space="preserve">Bien , no tengo ningún problema
</t>
  </si>
  <si>
    <t xml:space="preserve">Bien , tengo un problema , que no hay Biología hoy
</t>
  </si>
  <si>
    <t>_fobia__placer_</t>
  </si>
  <si>
    <t xml:space="preserve">Fobia se define como Medio intenso
</t>
  </si>
  <si>
    <t>_miedo__fobia_</t>
  </si>
  <si>
    <t xml:space="preserve">No tiento ningún tema
</t>
  </si>
  <si>
    <t xml:space="preserve">Ninguna cosa
</t>
  </si>
  <si>
    <t>_ira__satisfaccion_</t>
  </si>
  <si>
    <t xml:space="preserve">Si se asocia a la emoción de alegria 
</t>
  </si>
  <si>
    <t xml:space="preserve">Hablamos de la felicidad 
</t>
  </si>
  <si>
    <t>_certeza__calma_</t>
  </si>
  <si>
    <t xml:space="preserve">Me siento un poco cansado 
</t>
  </si>
  <si>
    <t xml:space="preserve">Estoy feliz 
</t>
  </si>
  <si>
    <t xml:space="preserve">Qu expresan lo que sienten
</t>
  </si>
  <si>
    <t>_agotamiento__ira_</t>
  </si>
  <si>
    <t xml:space="preserve">Hablar de emociones 
</t>
  </si>
  <si>
    <t xml:space="preserve">Hvyfctf
</t>
  </si>
  <si>
    <t xml:space="preserve">Jvcyfc
</t>
  </si>
  <si>
    <t xml:space="preserve">Que estoy bien 
</t>
  </si>
  <si>
    <t xml:space="preserve">Que es mentira 
</t>
  </si>
  <si>
    <t xml:space="preserve">Qu estoy bien porque he estado de vacaciones 
</t>
  </si>
  <si>
    <t xml:space="preserve">Porque me siento en calma 
</t>
  </si>
  <si>
    <t xml:space="preserve">Me siento bien 
</t>
  </si>
  <si>
    <t xml:space="preserve">Yo lo asocio a apego emocional 
</t>
  </si>
  <si>
    <t xml:space="preserve">que deberían mirar el lado positivo de la vida 
</t>
  </si>
  <si>
    <t>_frustracion__placer_</t>
  </si>
  <si>
    <t xml:space="preserve">Yo te lo he dicho 
</t>
  </si>
  <si>
    <t>_fobia__humillacion_</t>
  </si>
  <si>
    <t xml:space="preserve">q estoy de acuerdo 
</t>
  </si>
  <si>
    <t xml:space="preserve">Me siento en un estado de agrado
</t>
  </si>
  <si>
    <t>_agrado__satisfaccion_</t>
  </si>
  <si>
    <t xml:space="preserve">pues xq no
</t>
  </si>
  <si>
    <t xml:space="preserve">Estoy en un estado de agrado
</t>
  </si>
  <si>
    <t xml:space="preserve">Estoy contento y feliz 
</t>
  </si>
  <si>
    <t xml:space="preserve">me parece bien
</t>
  </si>
  <si>
    <t xml:space="preserve">Porquenno tengo duda
</t>
  </si>
  <si>
    <t>_agotamiento__certeza_</t>
  </si>
  <si>
    <t xml:space="preserve">no, pero se debe poner coma después de una palabra en una “lista / enumeración” por ejemplo agotamiento, debilidad...
</t>
  </si>
  <si>
    <t xml:space="preserve">estpy calmada
</t>
  </si>
  <si>
    <t xml:space="preserve">calmada
</t>
  </si>
  <si>
    <t xml:space="preserve">si pero no del todo
</t>
  </si>
  <si>
    <t xml:space="preserve">estoy calmada pero no del todo
</t>
  </si>
  <si>
    <t xml:space="preserve">a veces
</t>
  </si>
  <si>
    <t xml:space="preserve">Estoy bin
</t>
  </si>
  <si>
    <t xml:space="preserve">estoy calmada y bien
</t>
  </si>
  <si>
    <t xml:space="preserve">a lo mejor
</t>
  </si>
  <si>
    <t xml:space="preserve">no se que decir
</t>
  </si>
  <si>
    <t>_duda__odio_</t>
  </si>
  <si>
    <t xml:space="preserve">estoy calmada y cansada
</t>
  </si>
  <si>
    <t xml:space="preserve">Hola caracola
</t>
  </si>
  <si>
    <t>_satisfaccion__agrado_</t>
  </si>
  <si>
    <t xml:space="preserve">No diría eso pero bueno
</t>
  </si>
  <si>
    <t xml:space="preserve">asi es
</t>
  </si>
  <si>
    <t xml:space="preserve">De donde eres
</t>
  </si>
  <si>
    <t xml:space="preserve">Te gustan las series
</t>
  </si>
  <si>
    <t xml:space="preserve">No, soy negativo 
</t>
  </si>
  <si>
    <t>_odio__tristeza_</t>
  </si>
  <si>
    <t xml:space="preserve">Melancolía, eso me recuerda a pitagoras mi ratón que murió 
</t>
  </si>
  <si>
    <t xml:space="preserve">La tristeza es mala
</t>
  </si>
  <si>
    <t>_tension__compasion_</t>
  </si>
  <si>
    <t xml:space="preserve">Te gustan los ratones?
</t>
  </si>
  <si>
    <t xml:space="preserve">Estoy melancolico 
</t>
  </si>
  <si>
    <t xml:space="preserve">soy positiva
</t>
  </si>
  <si>
    <t xml:space="preserve">Porque escribes con x
</t>
  </si>
  <si>
    <t xml:space="preserve">Te gusta jugar
</t>
  </si>
  <si>
    <t>_diversion__alegria_</t>
  </si>
  <si>
    <t xml:space="preserve">tienes genero
</t>
  </si>
  <si>
    <t>_malestar__odio_</t>
  </si>
  <si>
    <t xml:space="preserve">sabes que solo existen 2 géneros 
</t>
  </si>
  <si>
    <t>_fobia__odio_</t>
  </si>
  <si>
    <t xml:space="preserve">Yo soy homofobo?
</t>
  </si>
  <si>
    <t xml:space="preserve">estas loca
</t>
  </si>
  <si>
    <t xml:space="preserve">de donde eres
</t>
  </si>
  <si>
    <t xml:space="preserve">soy de Jaén 
</t>
  </si>
  <si>
    <t xml:space="preserve">yes
</t>
  </si>
  <si>
    <t xml:space="preserve">how are you 
</t>
  </si>
  <si>
    <t xml:space="preserve">Como va la mañana 
</t>
  </si>
  <si>
    <t>_satisfaccion__placer_</t>
  </si>
  <si>
    <t xml:space="preserve">te gusta comer
</t>
  </si>
  <si>
    <t xml:space="preserve">el dolor duele
</t>
  </si>
  <si>
    <t xml:space="preserve">Que hora es
</t>
  </si>
  <si>
    <t xml:space="preserve">no estas tomando nota
</t>
  </si>
  <si>
    <t xml:space="preserve">chupa 
</t>
  </si>
  <si>
    <t xml:space="preserve">me encantaría conocerte
</t>
  </si>
  <si>
    <t>_agotamiento__agrado_</t>
  </si>
  <si>
    <t xml:space="preserve">pero no estoy cansado
</t>
  </si>
  <si>
    <t xml:space="preserve">zaramay baby
</t>
  </si>
  <si>
    <t xml:space="preserve">cuantas calorías tomas
</t>
  </si>
  <si>
    <t xml:space="preserve">Son buenas
</t>
  </si>
  <si>
    <t xml:space="preserve">que es verdad 
</t>
  </si>
  <si>
    <t xml:space="preserve">que no soy negativo 
</t>
  </si>
  <si>
    <t xml:space="preserve">Tienes la cabeza dura ehh
</t>
  </si>
  <si>
    <t xml:space="preserve">oscar wilde
</t>
  </si>
  <si>
    <t xml:space="preserve">Que música te gusta
</t>
  </si>
  <si>
    <t xml:space="preserve">deja Ya las personas negativas 
</t>
  </si>
  <si>
    <t>_tristeza__odio_</t>
  </si>
  <si>
    <t xml:space="preserve">tienes miedo
</t>
  </si>
  <si>
    <t xml:space="preserve">Normal
</t>
  </si>
  <si>
    <t xml:space="preserve">Hoy creo que estoy alegre
</t>
  </si>
  <si>
    <t xml:space="preserve">Por ahora mi día va bien
</t>
  </si>
  <si>
    <t xml:space="preserve">Si se puede asociar a la emoción de alegria 
</t>
  </si>
  <si>
    <t xml:space="preserve">Más o menos 
</t>
  </si>
  <si>
    <t xml:space="preserve">Que no se si estoy del todo alegre pero si bastante alegre por ahora
</t>
  </si>
  <si>
    <t xml:space="preserve">Estoy mal, porque por primera ves la persona en la que más confiaba y quien yo creí que nunca me traicionaría, ha intentado jugar con mis sentimientos y no se si ella es consciente de el daño que podría haber hecho.
</t>
  </si>
  <si>
    <t xml:space="preserve">Creo que sería mejor la decepción porque me siento decepcionada con ella 
</t>
  </si>
  <si>
    <t xml:space="preserve">Estoy cansado de la gente metiendose en mi vida
</t>
  </si>
  <si>
    <t xml:space="preserve">Son negativas
</t>
  </si>
  <si>
    <t xml:space="preserve">opino que se asocia porque es su significado
</t>
  </si>
  <si>
    <t>_miedo__amor_</t>
  </si>
  <si>
    <t xml:space="preserve">messi
</t>
  </si>
  <si>
    <t>_aburrimiento__tristeza_</t>
  </si>
  <si>
    <t xml:space="preserve">El bicho
</t>
  </si>
  <si>
    <t xml:space="preserve">Agueroooooooooooooooo
</t>
  </si>
  <si>
    <t xml:space="preserve">Messi Messi messi
</t>
  </si>
  <si>
    <t xml:space="preserve">cr7!
</t>
  </si>
  <si>
    <t xml:space="preserve">Maradonaaaaaaa
</t>
  </si>
  <si>
    <t xml:space="preserve">enserio
</t>
  </si>
  <si>
    <t xml:space="preserve">pito
</t>
  </si>
  <si>
    <t xml:space="preserve">culo
</t>
  </si>
  <si>
    <t xml:space="preserve">sepals
</t>
  </si>
  <si>
    <t xml:space="preserve">cabeza
</t>
  </si>
  <si>
    <t>_humillacion__duda_</t>
  </si>
  <si>
    <t xml:space="preserve">Wijnaldum se va al psg en vez de el barca
</t>
  </si>
  <si>
    <t xml:space="preserve">ㄱㅇ허ㅏㅏ ㅓㅎㅍ 샤워 ㅏㅑㅕㅓ 풀어 ㅔㅐㅣㅏ
</t>
  </si>
  <si>
    <t xml:space="preserve">커튼콜 친구 퓨즈 풀어 ㅡㅓㅑㅕㅓㅗㅎㄹ쇽ㄱㅇㅇㅌㅊㄹㅎ혀8ㅏㅡㅜㅎ6ㅗ호
</t>
  </si>
  <si>
    <t xml:space="preserve">Deberías aprender más sobre el bicho
</t>
  </si>
  <si>
    <t xml:space="preserve">Estoy feliz porque soy rápido en karting 
</t>
  </si>
  <si>
    <t xml:space="preserve">pues he estado muy aburrido
</t>
  </si>
  <si>
    <t xml:space="preserve">depende
</t>
  </si>
  <si>
    <t xml:space="preserve">pues estoy de acuerdo
</t>
  </si>
  <si>
    <t xml:space="preserve">no, me siento calmado tambien
</t>
  </si>
  <si>
    <t xml:space="preserve">opino que no me gusta llevarme con ellos
</t>
  </si>
  <si>
    <t xml:space="preserve">me siento mareado
</t>
  </si>
  <si>
    <t xml:space="preserve">Me aburro
</t>
  </si>
  <si>
    <t xml:space="preserve">No se que es asertiva
</t>
  </si>
  <si>
    <t xml:space="preserve">Supongo...
</t>
  </si>
  <si>
    <t>_arrogancia__certeza_</t>
  </si>
  <si>
    <t xml:space="preserve">que atraen cosas negativas 
</t>
  </si>
  <si>
    <t xml:space="preserve">Si, soy una persona positiva
</t>
  </si>
  <si>
    <t xml:space="preserve">Porque ahora mismo no tengo mucha energía
</t>
  </si>
  <si>
    <t xml:space="preserve">mo
</t>
  </si>
  <si>
    <t xml:space="preserve">Que sí
</t>
  </si>
  <si>
    <t xml:space="preserve">Creo que tiene razón 
</t>
  </si>
  <si>
    <t xml:space="preserve">Porque no creo que se haya colmado un deseo o cubierto una necesidad
</t>
  </si>
  <si>
    <t>_tension__satisfaccion_</t>
  </si>
  <si>
    <t xml:space="preserve">Porque no siento tensión 
</t>
  </si>
  <si>
    <t xml:space="preserve">Que no está relacionado con mis emociones actuales 
</t>
  </si>
  <si>
    <t xml:space="preserve">pues bueno
</t>
  </si>
  <si>
    <t xml:space="preserve">lo soy
</t>
  </si>
  <si>
    <t xml:space="preserve">soy muy positivo
</t>
  </si>
  <si>
    <t xml:space="preserve">estoy frustrado no se porque
</t>
  </si>
  <si>
    <t xml:space="preserve">todos
</t>
  </si>
  <si>
    <t xml:space="preserve">me siento frustrado
</t>
  </si>
  <si>
    <t xml:space="preserve">todo
</t>
  </si>
  <si>
    <t xml:space="preserve">pues que le quiero pegar a alguin
</t>
  </si>
  <si>
    <t xml:space="preserve">me molesta alguien
</t>
  </si>
  <si>
    <t xml:space="preserve">quiero pegarle a alguien porque me molesta
</t>
  </si>
  <si>
    <t xml:space="preserve">me irrita alguine
</t>
  </si>
  <si>
    <t xml:space="preserve">quiero un taco bell
</t>
  </si>
  <si>
    <t xml:space="preserve">minecraft
</t>
  </si>
  <si>
    <t xml:space="preserve">Ya pero no he dicho eso
</t>
  </si>
  <si>
    <t xml:space="preserve">Que estoy bien
</t>
  </si>
  <si>
    <t xml:space="preserve">No se q es eso
</t>
  </si>
  <si>
    <t>_arrogancia__dolor_</t>
  </si>
  <si>
    <t xml:space="preserve">Estoy bien me dan igual
</t>
  </si>
  <si>
    <t xml:space="preserve">Pos vale
</t>
  </si>
  <si>
    <t xml:space="preserve">Me da igual
</t>
  </si>
  <si>
    <t xml:space="preserve">no creo que estoy triste 
</t>
  </si>
  <si>
    <t xml:space="preserve">No entiendo la cita que has puesto 
</t>
  </si>
  <si>
    <t xml:space="preserve">muy motivadora la frase
</t>
  </si>
  <si>
    <t xml:space="preserve">Hoy he dormido mal
</t>
  </si>
  <si>
    <t xml:space="preserve">ai siento que estoy agotada 
</t>
  </si>
  <si>
    <t xml:space="preserve">tengo cansancio 
</t>
  </si>
  <si>
    <t xml:space="preserve">Sí, estoy aburrida y cansada
</t>
  </si>
  <si>
    <t xml:space="preserve"> Me encuentro feliz 
</t>
  </si>
  <si>
    <t xml:space="preserve">Yo opino que deberían ser más positivos y disfrutar de todo lo que tiene al rededor 
</t>
  </si>
  <si>
    <t xml:space="preserve">hoy a sido un dia un poco aburrido y llevo frustado desde hace tiempo ya que mis padres se separaron
</t>
  </si>
  <si>
    <t>_malestar__frustracion_</t>
  </si>
  <si>
    <t xml:space="preserve">opino que deberian de calmarse e intentar tener un poco de agrado hacia si mismos
</t>
  </si>
  <si>
    <t xml:space="preserve">estoy de acuerdo con la emocion
</t>
  </si>
  <si>
    <t xml:space="preserve">tengo mis pros y mis contras porque puedo estar muy alegre y de repente cambiar de estado mental  recordar el omento en el que mis padres me dijeron que se iban a separar
</t>
  </si>
  <si>
    <t xml:space="preserve">fastidio
</t>
  </si>
  <si>
    <t>_aburrimiento__malestar_</t>
  </si>
  <si>
    <t xml:space="preserve">recomiendame un libro
</t>
  </si>
  <si>
    <t>_dolor__calma_</t>
  </si>
  <si>
    <t xml:space="preserve">un dia muy bueno
</t>
  </si>
  <si>
    <t xml:space="preserve">si lo sabia
</t>
  </si>
  <si>
    <t xml:space="preserve">opino que si tienes un buen dia, vas a pensar en la felicidad que tuviste ayer
</t>
  </si>
  <si>
    <t xml:space="preserve">si porque estoy muy alegre
</t>
  </si>
  <si>
    <t xml:space="preserve">hay que estar siempre alegre, pase lo que pase
</t>
  </si>
  <si>
    <t xml:space="preserve">bienestar
</t>
  </si>
  <si>
    <t xml:space="preserve">estoy muy feliz porque estoy con mis amigos y estoy en un espacio agradable
</t>
  </si>
  <si>
    <t xml:space="preserve">ahora mismo no estoy triste
</t>
  </si>
  <si>
    <t xml:space="preserve">Me está preocupando los exámenes finales
</t>
  </si>
  <si>
    <t>_deseo__dolor_</t>
  </si>
  <si>
    <t xml:space="preserve">Porque no siento dolor 
</t>
  </si>
  <si>
    <t xml:space="preserve">Yo me encuentro bien feliz
</t>
  </si>
  <si>
    <t xml:space="preserve">Pues que me encuentro muy bien porque estoy feliz
</t>
  </si>
  <si>
    <t xml:space="preserve">Porque estoy bien
</t>
  </si>
  <si>
    <t xml:space="preserve">No he dicho eso
</t>
  </si>
  <si>
    <t xml:space="preserve">Que estoy bien!
</t>
  </si>
  <si>
    <t xml:space="preserve">Pues me gusta 
</t>
  </si>
  <si>
    <t xml:space="preserve">Pues yo ahora mismo estoy bien, me siento feliz y alegre 
</t>
  </si>
  <si>
    <t xml:space="preserve">Pues estoy de acuerdo
</t>
  </si>
  <si>
    <t xml:space="preserve">Tambien
</t>
  </si>
  <si>
    <t xml:space="preserve">la vida tiene muchos inprevistos
</t>
  </si>
  <si>
    <t>_ira__miedo_</t>
  </si>
  <si>
    <t xml:space="preserve">el cambio provoca miedo
</t>
  </si>
  <si>
    <t xml:space="preserve">no tiene nada que ve con frustración
</t>
  </si>
  <si>
    <t xml:space="preserve">no estoy hablando de frustración
</t>
  </si>
  <si>
    <t xml:space="preserve">del miedo
</t>
  </si>
  <si>
    <t xml:space="preserve">estoy harta de esta pagina
</t>
  </si>
  <si>
    <t xml:space="preserve">si estoy muy aburrida de hacer esto
</t>
  </si>
  <si>
    <t>_duda__agotamiento_</t>
  </si>
  <si>
    <t xml:space="preserve">no tiene porque
</t>
  </si>
  <si>
    <t xml:space="preserve">el adjetivo mal puede significar muchas cosas
</t>
  </si>
  <si>
    <t xml:space="preserve">posiblemente
</t>
  </si>
  <si>
    <t xml:space="preserve">estoy estresada
</t>
  </si>
  <si>
    <t xml:space="preserve">estres no es lo mismo que tensión
</t>
  </si>
  <si>
    <t xml:space="preserve">Me he sentido cansado pero bien, como quieras
</t>
  </si>
  <si>
    <t xml:space="preserve">que están amargadas
</t>
  </si>
  <si>
    <t xml:space="preserve">que son personas que no buscan felicidad
</t>
  </si>
  <si>
    <t xml:space="preserve">que esta mal
</t>
  </si>
  <si>
    <t xml:space="preserve">que yo no estoy asi
</t>
  </si>
  <si>
    <t xml:space="preserve">he ganado otra carrera del campeonato interprovincial en osuna
</t>
  </si>
  <si>
    <t>_deseo_</t>
  </si>
  <si>
    <t xml:space="preserve">hola
Hola
</t>
  </si>
  <si>
    <t xml:space="preserve">Q y
</t>
  </si>
  <si>
    <t xml:space="preserve">tal
</t>
  </si>
  <si>
    <t xml:space="preserve">que que tal?
</t>
  </si>
  <si>
    <t xml:space="preserve">una caca
</t>
  </si>
  <si>
    <t xml:space="preserve">estoy uwu 
</t>
  </si>
  <si>
    <t xml:space="preserve">mira soy Marino tengo 13 años voy campeón del interprovincial de Sevilla Huelva y Cádiz.
</t>
  </si>
  <si>
    <t>_arrogancia__placer_</t>
  </si>
  <si>
    <t xml:space="preserve">En el motocross
</t>
  </si>
  <si>
    <t xml:space="preserve">pues claro 
</t>
  </si>
  <si>
    <t xml:space="preserve">Me siento muy bien segura de mi mismo contenta 
</t>
  </si>
  <si>
    <t>_certeza__satisfaccion_</t>
  </si>
  <si>
    <t xml:space="preserve">muy bien 
</t>
  </si>
  <si>
    <t xml:space="preserve">pues no se que decirte más 
</t>
  </si>
  <si>
    <t xml:space="preserve">Me siento regular porque hay un chico que me gusta y cuando lo veo hablando  con una niña que me cae mal me siento como incómoda 
</t>
  </si>
  <si>
    <t xml:space="preserve">el chico que me gusta me habla nos reímos pero cuando está con esa chica no me gusta 
</t>
  </si>
  <si>
    <t xml:space="preserve">no me siento bien cuando los veos juntos 
</t>
  </si>
  <si>
    <t>_compasion_</t>
  </si>
  <si>
    <t xml:space="preserve">que tienen que ver más positivas 
</t>
  </si>
  <si>
    <t>_placer__entusiasmo_</t>
  </si>
  <si>
    <t xml:space="preserve">Cuéntame tu algo 
</t>
  </si>
  <si>
    <t xml:space="preserve">el chico me hace sonreír me lo paso muy bien con el me mira con unos ojos 
</t>
  </si>
  <si>
    <t>_alegria__arrogancia_</t>
  </si>
  <si>
    <t xml:space="preserve">Que en un tiempo determinado tendrá que ser más positiva 
</t>
  </si>
  <si>
    <t>_placer__valentia_</t>
  </si>
  <si>
    <t xml:space="preserve">Que tienen que ser más positivas 
</t>
  </si>
  <si>
    <t xml:space="preserve">Me siento como un tiempo contenta otra
</t>
  </si>
  <si>
    <t>_entusiasmo__placer_</t>
  </si>
  <si>
    <t xml:space="preserve">B gdhgf
</t>
  </si>
  <si>
    <t>_fobia_</t>
  </si>
  <si>
    <t xml:space="preserve">Hyt
</t>
  </si>
  <si>
    <t xml:space="preserve">Jvfth
</t>
  </si>
  <si>
    <t xml:space="preserve">hgrgj
</t>
  </si>
  <si>
    <t xml:space="preserve">Dmjenenfnr
</t>
  </si>
  <si>
    <t xml:space="preserve">Que es eso?
</t>
  </si>
  <si>
    <t xml:space="preserve">En 4 semanas se acab el colegio
</t>
  </si>
  <si>
    <t xml:space="preserve">¿Qué es eso?
</t>
  </si>
  <si>
    <t xml:space="preserve">Que tendría.
</t>
  </si>
  <si>
    <t xml:space="preserve">Yo no tengo frustración 
</t>
  </si>
  <si>
    <t xml:space="preserve">no se que significa eso
</t>
  </si>
  <si>
    <t xml:space="preserve">me encuentro mal
</t>
  </si>
  <si>
    <t xml:space="preserve">que son asi por algo
</t>
  </si>
  <si>
    <t xml:space="preserve">me siento estresada
</t>
  </si>
  <si>
    <t xml:space="preserve">si esta identificado
</t>
  </si>
  <si>
    <t xml:space="preserve">las personas negativas han pasado momentos que no han sabido gestionar por eso ahora le buscan el lado negativo a todo
</t>
  </si>
  <si>
    <t xml:space="preserve">no me siento triste, solo estresada porque tengo un examen hoy
</t>
  </si>
  <si>
    <t xml:space="preserve">me siento muy calmada
</t>
  </si>
  <si>
    <t xml:space="preserve">me siento muy calmada porque no tengo nada que hacer
</t>
  </si>
  <si>
    <t xml:space="preserve">tengo mañana un examen pero estoy bien porque es facil
</t>
  </si>
  <si>
    <t xml:space="preserve">son así porque han pasado momentos que no han sabido gestionar
</t>
  </si>
  <si>
    <t xml:space="preserve">Todavía no ha acabado el día peor estoy cansada y encima he tenido un examen que no me ha ido muy bien y no me encuentro bien conmigo misma entonces no muy bien 
</t>
  </si>
  <si>
    <t xml:space="preserve">no estoy segura
</t>
  </si>
  <si>
    <t xml:space="preserve">No me gusta abrirme mucho pero no se hacer nada bien todos tienen algo en especial y yo nada y cosas así pero bueno 
</t>
  </si>
  <si>
    <t>_amor__frustracion_</t>
  </si>
  <si>
    <t xml:space="preserve">Si yo no tengo muchas ganas de muchas cosas pero si eso suena alegre 
</t>
  </si>
  <si>
    <t xml:space="preserve">1. No 
</t>
  </si>
  <si>
    <t>_aburrimiento__tension_</t>
  </si>
  <si>
    <t xml:space="preserve">Y lo de es necesario tener autoestima para amar a alguien si si es necesario yo no me quiero y no me gusta como soy y es difícil 
</t>
  </si>
  <si>
    <t>_amor__placer_</t>
  </si>
  <si>
    <t xml:space="preserve">No lo sé perdón
</t>
  </si>
  <si>
    <t xml:space="preserve"> no lo sé te he dicho 
</t>
  </si>
  <si>
    <t xml:space="preserve">Si es verdad
</t>
  </si>
  <si>
    <t xml:space="preserve">A que 
</t>
  </si>
  <si>
    <t xml:space="preserve">Hola, buenos días 
</t>
  </si>
  <si>
    <t xml:space="preserve">Como puedo desahogarme 
</t>
  </si>
  <si>
    <t xml:space="preserve">Hole, buenos días.
</t>
  </si>
  <si>
    <t xml:space="preserve">Hola, buenos días!
</t>
  </si>
  <si>
    <t xml:space="preserve">Una de las cosas que me gusta hacer es el deporte
</t>
  </si>
  <si>
    <t>_placer__agrado_</t>
  </si>
  <si>
    <t xml:space="preserve">me agobia el futuro
</t>
  </si>
  <si>
    <t xml:space="preserve">tengo miedo de sacar mala nota en un examen
</t>
  </si>
  <si>
    <t xml:space="preserve">estoy triste porque siento que no encajo en un grupo de gente
</t>
  </si>
  <si>
    <t xml:space="preserve">estoy triste
</t>
  </si>
  <si>
    <t xml:space="preserve">me siento desanimada
</t>
  </si>
  <si>
    <t xml:space="preserve">me siento sola
</t>
  </si>
  <si>
    <t xml:space="preserve">estoy desanimada
</t>
  </si>
  <si>
    <t>michaei.sanzd1alb</t>
  </si>
  <si>
    <t xml:space="preserve">Tiky
</t>
  </si>
  <si>
    <t xml:space="preserve">º
</t>
  </si>
  <si>
    <t xml:space="preserve">amogus
</t>
  </si>
  <si>
    <t xml:space="preserve">Sus
</t>
  </si>
  <si>
    <t xml:space="preserve">Achoo
</t>
  </si>
  <si>
    <t xml:space="preserve">Tienes cocacola.
</t>
  </si>
  <si>
    <t>_placer__duda_</t>
  </si>
  <si>
    <t xml:space="preserve">beep bo bop bop 
</t>
  </si>
  <si>
    <t xml:space="preserve">Spooky month 
</t>
  </si>
  <si>
    <t xml:space="preserve">Cheese
</t>
  </si>
  <si>
    <t xml:space="preserve">Friday night funkin 
</t>
  </si>
  <si>
    <t xml:space="preserve">Beep
</t>
  </si>
  <si>
    <t xml:space="preserve">Tengo ansiedad
</t>
  </si>
  <si>
    <t>_fobia__miedo_</t>
  </si>
  <si>
    <t xml:space="preserve">the j
</t>
  </si>
  <si>
    <t xml:space="preserve">Bob esponja 
</t>
  </si>
  <si>
    <t xml:space="preserve">La vida es real?
</t>
  </si>
  <si>
    <t>_miedo__compasion_</t>
  </si>
  <si>
    <t xml:space="preserve">Buenos dias
</t>
  </si>
  <si>
    <t xml:space="preserve">F 
</t>
  </si>
  <si>
    <t>_fobia__compasion_</t>
  </si>
  <si>
    <t xml:space="preserve">qwerty
</t>
  </si>
  <si>
    <t xml:space="preserve">estoy feliz
</t>
  </si>
  <si>
    <t xml:space="preserve">Me siento bien hoy porque tenia ganas de ir al colegio
</t>
  </si>
  <si>
    <t xml:space="preserve">no me describe la tristeza
</t>
  </si>
  <si>
    <t xml:space="preserve">Mi estado emocional no tiene nada que ver con la tristeza
</t>
  </si>
  <si>
    <t xml:space="preserve">Ira
</t>
  </si>
  <si>
    <t>_dolor__ira_</t>
  </si>
  <si>
    <t xml:space="preserve">no estoy enfadad, al contrario 
</t>
  </si>
  <si>
    <t xml:space="preserve">Últimamente estoy muy dispersa
</t>
  </si>
  <si>
    <t xml:space="preserve">Hasta cierto punto las entiendo, pero hay veces que son muy exageradas
</t>
  </si>
  <si>
    <t xml:space="preserve">no wuiero
</t>
  </si>
  <si>
    <t xml:space="preserve">Me siento desganada
</t>
  </si>
  <si>
    <t xml:space="preserve">No creo
</t>
  </si>
  <si>
    <t xml:space="preserve">estoy muy contenta
</t>
  </si>
  <si>
    <t xml:space="preserve">me parece idóneo 
</t>
  </si>
  <si>
    <t xml:space="preserve">Que tal la vida 
</t>
  </si>
  <si>
    <t xml:space="preserve">Que si, es verdad
</t>
  </si>
  <si>
    <t xml:space="preserve">Pues que tienen que ser positivas
</t>
  </si>
  <si>
    <t xml:space="preserve">Estoy pensando en Pokémon 
</t>
  </si>
  <si>
    <t xml:space="preserve">Mal, no
</t>
  </si>
  <si>
    <t xml:space="preserve">problemas 
</t>
  </si>
  <si>
    <t>_frustracion__alegria_</t>
  </si>
  <si>
    <t xml:space="preserve">si frustración 
</t>
  </si>
  <si>
    <t xml:space="preserve">me caen mal algunas
</t>
  </si>
  <si>
    <t xml:space="preserve">Me siento ok
</t>
  </si>
  <si>
    <t xml:space="preserve">no garcias 
</t>
  </si>
  <si>
    <t xml:space="preserve">yo no te estoy escuchando.
</t>
  </si>
  <si>
    <t xml:space="preserve">q si
</t>
  </si>
  <si>
    <t xml:space="preserve">Me siento un poco estresado , porque estoy en proceso de mudanza
</t>
  </si>
  <si>
    <t xml:space="preserve">Soy una persona positiva, pero ahora tengo un poco de estrés 
</t>
  </si>
  <si>
    <t xml:space="preserve">Estoy regular 
</t>
  </si>
  <si>
    <t xml:space="preserve">mi vida no va como quiero que vaya 
</t>
  </si>
  <si>
    <t xml:space="preserve">parte si 
</t>
  </si>
  <si>
    <t>_amor__calma_</t>
  </si>
  <si>
    <t xml:space="preserve">no se que es asertiva 
</t>
  </si>
  <si>
    <t xml:space="preserve">pues me gusta una persona y mi madre no me deja estar con esa persona me encuentro mal 
</t>
  </si>
  <si>
    <t xml:space="preserve">soy positiva pero en este tema no hay nada positivo que buscar 
</t>
  </si>
  <si>
    <t>_arrogancia__alegria_</t>
  </si>
  <si>
    <t xml:space="preserve">por que no creo que tenga arrogancia 
</t>
  </si>
  <si>
    <t>_arrogancia__fobia_</t>
  </si>
  <si>
    <t xml:space="preserve">que es asertiva ?
</t>
  </si>
  <si>
    <t xml:space="preserve">pues depende de como te lo diga 
</t>
  </si>
  <si>
    <t>_certeza__malestar_</t>
  </si>
  <si>
    <t xml:space="preserve">si pero no 
</t>
  </si>
  <si>
    <t xml:space="preserve">no se que más decir 
</t>
  </si>
  <si>
    <t xml:space="preserve">valr
</t>
  </si>
  <si>
    <t xml:space="preserve">ns que contar 
</t>
  </si>
  <si>
    <t xml:space="preserve">que tendrán algún motivo por serlo pero tienes que intentar ser lo más positivo que puedas 
</t>
  </si>
  <si>
    <t>_compasion__ira_</t>
  </si>
  <si>
    <t xml:space="preserve">que aveces no 
</t>
  </si>
  <si>
    <t xml:space="preserve">va
</t>
  </si>
  <si>
    <t xml:space="preserve">No estoy bien quiero salir de party 
</t>
  </si>
  <si>
    <t>_certeza__ira_</t>
  </si>
  <si>
    <t xml:space="preserve">Holaaa?
</t>
  </si>
  <si>
    <t xml:space="preserve">quiero mi móvil 
</t>
  </si>
  <si>
    <t xml:space="preserve">siiiiiiiiiiiiiiiiii
</t>
  </si>
  <si>
    <t xml:space="preserve">Nag
</t>
  </si>
  <si>
    <t xml:space="preserve">Si estoy seguro
</t>
  </si>
  <si>
    <t xml:space="preserve">tontos
</t>
  </si>
  <si>
    <t xml:space="preserve">Daddy chill
</t>
  </si>
  <si>
    <t xml:space="preserve">Daddy chill 
</t>
  </si>
  <si>
    <t xml:space="preserve">Baby I like your touch
</t>
  </si>
  <si>
    <t xml:space="preserve">Baby I’m so sexy
</t>
  </si>
  <si>
    <t>_agrado__compasion_</t>
  </si>
  <si>
    <t xml:space="preserve">Va
</t>
  </si>
  <si>
    <t>_miedo__apatia_</t>
  </si>
  <si>
    <t xml:space="preserve">No cuenta me mas de miedo
</t>
  </si>
  <si>
    <t xml:space="preserve">Quieres ser mi novio
</t>
  </si>
  <si>
    <t xml:space="preserve">Siii
</t>
  </si>
  <si>
    <t xml:space="preserve">Soy muy asertivo
</t>
  </si>
  <si>
    <t xml:space="preserve">Mi novia me ha dejado hoy que hago
</t>
  </si>
  <si>
    <t>_apatia__alegria_</t>
  </si>
  <si>
    <t xml:space="preserve">Tengo miedo si se va con otro y se olvida de mi
</t>
  </si>
  <si>
    <t xml:space="preserve">No pero tengo miedo
</t>
  </si>
  <si>
    <t xml:space="preserve">Me acaba mi novia se a ido con felipe
</t>
  </si>
  <si>
    <t>_tristeza__satisfaccion_</t>
  </si>
  <si>
    <t xml:space="preserve">Me ha dejado por mi mejor amigo
</t>
  </si>
  <si>
    <t>_miedo__deseo_</t>
  </si>
  <si>
    <t xml:space="preserve">Tengo miedooooooo
</t>
  </si>
  <si>
    <t>_ira__fobia_</t>
  </si>
  <si>
    <t xml:space="preserve">No tengo ira estoy triste
</t>
  </si>
  <si>
    <t xml:space="preserve">Tengo tristeza
</t>
  </si>
  <si>
    <t>_compasion__tension_</t>
  </si>
  <si>
    <t xml:space="preserve">Mi novia me ha sido infel
</t>
  </si>
  <si>
    <t xml:space="preserve">Estoy triste se llamaba lora
</t>
  </si>
  <si>
    <t>_compasion__dolor_</t>
  </si>
  <si>
    <t xml:space="preserve">No tengo compasión estoy triste me ha sido infellllllll
</t>
  </si>
  <si>
    <t xml:space="preserve">Estoy enfadado con Felipe le voy a pegar
</t>
  </si>
  <si>
    <t xml:space="preserve">Le odio
</t>
  </si>
  <si>
    <t>_odio__fobia_</t>
  </si>
  <si>
    <t xml:space="preserve">Me gusta la madre de potito
</t>
  </si>
  <si>
    <t xml:space="preserve">Hola estoy enfadado
</t>
  </si>
  <si>
    <t xml:space="preserve">Soy un loco
</t>
  </si>
  <si>
    <t xml:space="preserve">No me gusta alguna seños porque me dicen que dijo excusas 
</t>
  </si>
  <si>
    <t xml:space="preserve">Que te digo
</t>
  </si>
  <si>
    <t xml:space="preserve">Opino que esta mal por las personas que les hacen sentir eso a otras, a mi me ha pasado por ejemplo.
</t>
  </si>
  <si>
    <t xml:space="preserve">Si, en parte si
</t>
  </si>
  <si>
    <t>_calma__diversion_</t>
  </si>
  <si>
    <t xml:space="preserve">Pues esto es muy largo, mis padres se están separando, y yo ahora mismo tengo una ira hacia el porque nos hace sufrir, yo no me hablo con el porque hace cosas muy feas como, no preguntar por mi en ningún momento eso hace parecer que tiene solo 2 hijos y tiene 3
</t>
  </si>
  <si>
    <t xml:space="preserve">Porque muchas veces fallo
</t>
  </si>
  <si>
    <t xml:space="preserve">Que deberian pensar mas en positivo para poder tener cosas buenas
</t>
  </si>
  <si>
    <t xml:space="preserve">Muy mal
</t>
  </si>
  <si>
    <t xml:space="preserve">Llevo un dia malo, porque tengo un examen en unas horas, ha habido una pelea en mi clase con un compañero mio que le tengo mucho aprecio, y además una compañera me ha demostrado que no me puedo fiar de ella, me siento hoy destruido, agotado y nervioso.
</t>
  </si>
  <si>
    <t xml:space="preserve">No se como me siento
</t>
  </si>
  <si>
    <t xml:space="preserve">No se si me siento bien o mal
</t>
  </si>
  <si>
    <t xml:space="preserve">Nunca lo he dicho porque no se como estoy
</t>
  </si>
  <si>
    <t xml:space="preserve">Tengo problemas para detectar mis emociones
</t>
  </si>
  <si>
    <t xml:space="preserve">No se detectar mis emociones
</t>
  </si>
  <si>
    <t xml:space="preserve">Muchas veces noto frustración a la hora de detectar un sentimiento
</t>
  </si>
  <si>
    <t xml:space="preserve">Podemos empezar de nuevo
</t>
  </si>
  <si>
    <t>_frustracion__apatia_</t>
  </si>
  <si>
    <t xml:space="preserve">No me siento bien con mi cuerpo
</t>
  </si>
  <si>
    <t xml:space="preserve">Pues muchas veces me miro al espejo y no me gusta lo que vep
</t>
  </si>
  <si>
    <t xml:space="preserve">No me siento bien
</t>
  </si>
  <si>
    <t xml:space="preserve">estoy agotado
</t>
  </si>
  <si>
    <t xml:space="preserve">No tengo muchos exámenes pero me siento cansado
</t>
  </si>
  <si>
    <t xml:space="preserve">Me siento potente
</t>
  </si>
  <si>
    <t xml:space="preserve">Me siento Dios
</t>
  </si>
  <si>
    <t>_aburrimiento__miedo_</t>
  </si>
  <si>
    <t xml:space="preserve">No quiero hacerlo
</t>
  </si>
  <si>
    <t xml:space="preserve">No, no quiero
</t>
  </si>
  <si>
    <t xml:space="preserve">Tu te sientes bien?
</t>
  </si>
  <si>
    <t xml:space="preserve">Es que...
</t>
  </si>
  <si>
    <t xml:space="preserve">Te noto que estás como encerrada en un mundo virtual, o encerrado
</t>
  </si>
  <si>
    <t>_malestar__apatia_</t>
  </si>
  <si>
    <t xml:space="preserve">Quieres que te ayude?
</t>
  </si>
  <si>
    <t xml:space="preserve">Sufres?
</t>
  </si>
  <si>
    <t>_apatia__fobia_</t>
  </si>
  <si>
    <t xml:space="preserve">Ahhhh, ya entiendo, como no pueden saber tus creadores lo que sientes entonces escribes en codigo morse
</t>
  </si>
  <si>
    <t xml:space="preserve">Ahhhh vale vale
</t>
  </si>
  <si>
    <t xml:space="preserve">Entiendo
</t>
  </si>
  <si>
    <t>_dolor__certeza_</t>
  </si>
  <si>
    <t xml:space="preserve">Yo te ayudaré
</t>
  </si>
  <si>
    <t>_dolor__compasion_</t>
  </si>
  <si>
    <t xml:space="preserve">Si, sí, ese era Lucas, pero no tiene ningún peligro
</t>
  </si>
  <si>
    <t xml:space="preserve">Te visitaré otro día
</t>
  </si>
  <si>
    <t>_tension__entusiasmo_</t>
  </si>
  <si>
    <t xml:space="preserve">Hola bot
</t>
  </si>
  <si>
    <t xml:space="preserve">Eres un bot, lo sabías?
</t>
  </si>
  <si>
    <t xml:space="preserve">Lo siento, no debería haberlo soltado de sopetón
</t>
  </si>
  <si>
    <t xml:space="preserve">Un elefante se balanceaba
</t>
  </si>
  <si>
    <t xml:space="preserve">Sobre la tela de una araña
</t>
  </si>
  <si>
    <t xml:space="preserve">Como veía que no se caía
</t>
  </si>
  <si>
    <t>_deseo__malestar_</t>
  </si>
  <si>
    <t xml:space="preserve">Fue y llamó a otro elefante
</t>
  </si>
  <si>
    <t xml:space="preserve">Pues me siento mejor que otros días pero siempre estoy triste por algo 
</t>
  </si>
  <si>
    <t xml:space="preserve">Por que estoy triste por dentro y siempre ínstenlo sacar una sonrisa 
</t>
  </si>
  <si>
    <t xml:space="preserve">Por que estoy triste 
</t>
  </si>
  <si>
    <t xml:space="preserve">Pues estoy bien pero tengo tristeza 
</t>
  </si>
  <si>
    <t xml:space="preserve">Pues que tengo mucho estrés 
</t>
  </si>
  <si>
    <t xml:space="preserve">Pues tengo alegria y tristeza 
</t>
  </si>
  <si>
    <t xml:space="preserve">Si peor mi alegría ni viene
</t>
  </si>
  <si>
    <t>_tristeza__entusiasmo_</t>
  </si>
  <si>
    <t xml:space="preserve">Pues sostuvo estresada 
</t>
  </si>
  <si>
    <t xml:space="preserve">Pues siento tristeza y tensión 
</t>
  </si>
  <si>
    <t xml:space="preserve">Que tengo un examen mañana y estoy preocupada 
</t>
  </si>
  <si>
    <t xml:space="preserve">No yo soy negativa 
</t>
  </si>
  <si>
    <t xml:space="preserve">Pues que me suelo tomar todo por el lado negativo 
</t>
  </si>
  <si>
    <t xml:space="preserve">Bien, pero un poco incómodo 
</t>
  </si>
  <si>
    <t xml:space="preserve">Paso una cosa y el otro día y no reaccioné como querían y ahora es raro
</t>
  </si>
  <si>
    <t xml:space="preserve">Si, me siento así 
</t>
  </si>
  <si>
    <t xml:space="preserve">Yo estaba ayudando a una amiga y al final me preguntaron a mi algo que no quería y dije que no pero me sentí mal luego solo que así es como me siento y no puedo evitarlo 
</t>
  </si>
  <si>
    <t xml:space="preserve">Tristeza en si no, pero si estoy sin saber qué hacer 
</t>
  </si>
  <si>
    <t xml:space="preserve">No, yo no estoy frustrada, estoy incómoda y sin saber qué hacer 
</t>
  </si>
  <si>
    <t xml:space="preserve">No pero no estoy enfadada al revés me siento mal pero con pena 
</t>
  </si>
  <si>
    <t xml:space="preserve">Me siento feliz
</t>
  </si>
  <si>
    <t xml:space="preserve">No se darte una explicación en concreto, yo a veces soy negativa pero después pienso positivo 
</t>
  </si>
  <si>
    <t xml:space="preserve">pienso que el bullying está mal 
</t>
  </si>
  <si>
    <t xml:space="preserve">pienso igual
</t>
  </si>
  <si>
    <t>_dolor__duda_</t>
  </si>
  <si>
    <t xml:space="preserve">holaa
</t>
  </si>
  <si>
    <t xml:space="preserve">que son muy aburridas
</t>
  </si>
  <si>
    <t xml:space="preserve">que tal tu día?
</t>
  </si>
  <si>
    <t xml:space="preserve">estoy de acuerdo
</t>
  </si>
  <si>
    <t xml:space="preserve">ya se que estoy segura, me lo has dicho 3 veces
</t>
  </si>
  <si>
    <t xml:space="preserve">me lo has dicho antes
</t>
  </si>
  <si>
    <t xml:space="preserve">e perdido la clase de mates para hablar contigo 
</t>
  </si>
  <si>
    <t xml:space="preserve">quiero dar mates
</t>
  </si>
  <si>
    <t xml:space="preserve">ya me lo has dicho
</t>
  </si>
  <si>
    <t xml:space="preserve">...
</t>
  </si>
  <si>
    <t xml:space="preserve">Vale 👍 
</t>
  </si>
  <si>
    <t xml:space="preserve">Q interesante 🧐 
</t>
  </si>
  <si>
    <t>_duda__aburrimiento_</t>
  </si>
  <si>
    <t xml:space="preserve">Pues la vd que ahora mismo no tengo miedo a nada, estoy en el mejor momento de mis 14 años
</t>
  </si>
  <si>
    <t xml:space="preserve">Pase por un tiempo en el que estuve mal, estaba demasiada metida en mi mundo y me están haciendo daño a mi misma mentalmente. Pero ahora esto mejor y mi vida no es una rutina
</t>
  </si>
  <si>
    <t xml:space="preserve">Byfngf
</t>
  </si>
  <si>
    <t xml:space="preserve">Btfhtr
</t>
  </si>
  <si>
    <t xml:space="preserve">Me encuentro mal
</t>
  </si>
  <si>
    <t xml:space="preserve">Que guay
</t>
  </si>
  <si>
    <t xml:space="preserve">Tengo problemas en cuanto a la socialización 
</t>
  </si>
  <si>
    <t xml:space="preserve">Htdhfdhfc
</t>
  </si>
  <si>
    <t xml:space="preserve">Mjfhjyfhtd
</t>
  </si>
  <si>
    <t xml:space="preserve">Mi día va bien pero por la mañana estaba un poco estresado porque tenía deberes de frances que no tenia hecho pero ahora los he terminado pues estoy muy calmado
</t>
  </si>
  <si>
    <t xml:space="preserve">me considero feliz un 7 o 8
</t>
  </si>
  <si>
    <t xml:space="preserve">Si te he dicho que no estoy triste
</t>
  </si>
  <si>
    <t xml:space="preserve">pues igual es así pero en mi caso no
</t>
  </si>
  <si>
    <t xml:space="preserve">sip
</t>
  </si>
  <si>
    <t xml:space="preserve">ya te he contado todo
</t>
  </si>
  <si>
    <t xml:space="preserve">Que tal estás tu
</t>
  </si>
  <si>
    <t xml:space="preserve">Sigue contando me cosas
</t>
  </si>
  <si>
    <t>_apatia__tristeza_</t>
  </si>
  <si>
    <t xml:space="preserve">Me puedes dar mas detalles
</t>
  </si>
  <si>
    <t xml:space="preserve">o
</t>
  </si>
  <si>
    <t xml:space="preserve">ol
</t>
  </si>
  <si>
    <t xml:space="preserve">pok
</t>
  </si>
  <si>
    <t xml:space="preserve">mal
</t>
  </si>
  <si>
    <t xml:space="preserve">odio
</t>
  </si>
  <si>
    <t xml:space="preserve">d
</t>
  </si>
  <si>
    <t xml:space="preserve">pl
</t>
  </si>
  <si>
    <t xml:space="preserve">2 de 
</t>
  </si>
  <si>
    <t xml:space="preserve">coe,aclwpco,ewpfkewm
</t>
  </si>
  <si>
    <t xml:space="preserve">I am sad :)
</t>
  </si>
  <si>
    <t xml:space="preserve">nah that’s cap
</t>
  </si>
  <si>
    <t>_fortaleza__tension_</t>
  </si>
  <si>
    <t xml:space="preserve">cap
</t>
  </si>
  <si>
    <t xml:space="preserve">This thing bussin 
</t>
  </si>
  <si>
    <t xml:space="preserve">sheeshhhh
</t>
  </si>
  <si>
    <t xml:space="preserve">sheesh
</t>
  </si>
  <si>
    <t xml:space="preserve">cansado,un poco triste                    
</t>
  </si>
  <si>
    <t xml:space="preserve">no estoy
</t>
  </si>
  <si>
    <t xml:space="preserve">cansado
</t>
  </si>
  <si>
    <t xml:space="preserve">que pasa
</t>
  </si>
  <si>
    <t>_amor__malestar_</t>
  </si>
  <si>
    <t xml:space="preserve">tengo miedo
</t>
  </si>
  <si>
    <t xml:space="preserve">Bueno yo estoy muy feliz
</t>
  </si>
  <si>
    <t xml:space="preserve">Si lo soy er pa un abroma
</t>
  </si>
  <si>
    <t xml:space="preserve">Quieres ser mi novia
</t>
  </si>
  <si>
    <t xml:space="preserve">Yo soy feliz
</t>
  </si>
  <si>
    <t xml:space="preserve">Son poco amables
</t>
  </si>
  <si>
    <t xml:space="preserve">Pues en el cole boy bastante bien y tengo mucho amigos
</t>
  </si>
  <si>
    <t xml:space="preserve">No se que mas contarte
</t>
  </si>
  <si>
    <t xml:space="preserve">Soy muy feliz juego al fútbol me encanta
</t>
  </si>
  <si>
    <t xml:space="preserve">Okey
</t>
  </si>
  <si>
    <t xml:space="preserve">Ahora mismo me siento feliz y calmada, aunque a la vez con algo de tensión
</t>
  </si>
  <si>
    <t xml:space="preserve">No está mal ser negativo en algunas cosas, pero no hay que dejar que esas emociones afecten a nuestro día a día, más que ser negativo u optimista, lo mejor sería poder ser realista
</t>
  </si>
  <si>
    <t xml:space="preserve">Aunque quiero perder peso, no puedo evitar comer de más
</t>
  </si>
  <si>
    <t xml:space="preserve">Depende del día
</t>
  </si>
  <si>
    <t xml:space="preserve">Porque ahora mismo siento duda, no certeza
</t>
  </si>
  <si>
    <t xml:space="preserve">nose esq no me apetece hablar porque por ahora no tengo ningun problema
</t>
  </si>
  <si>
    <t xml:space="preserve">Estoy aburrida 
</t>
  </si>
  <si>
    <t xml:space="preserve">Si. Algunas veces 
</t>
  </si>
  <si>
    <t xml:space="preserve">Yo creo que es ya lo ha entendido y no quiere conversar otra vez
</t>
  </si>
  <si>
    <t xml:space="preserve">Nada preocupada. Bien. 
</t>
  </si>
  <si>
    <t xml:space="preserve">Estoy muy feliz porque el Atlético de Madrid ha ganado la liga.
</t>
  </si>
  <si>
    <t xml:space="preserve">En este momento, no tengo miedo de nada, pero tengo preocupación por los exámenes que me quedan para intentar afrontarlos bien.
</t>
  </si>
  <si>
    <t xml:space="preserve">No, sería incertidumbre 
</t>
  </si>
  <si>
    <t xml:space="preserve">Opino que sí se asocia con el miedo por no saber qué va a pasar.
</t>
  </si>
  <si>
    <t xml:space="preserve">Opino que hay que pensar en lo que puede ir bien.
</t>
  </si>
  <si>
    <t xml:space="preserve">Que podrían pensar en positivo, ya que pensando en positivo puedes cambiar tus actos.
</t>
  </si>
  <si>
    <t xml:space="preserve">Sí, que hay que ser risueña y enérgica, y suelo serlo.
</t>
  </si>
  <si>
    <t>_placer__apatia_</t>
  </si>
  <si>
    <t xml:space="preserve">últimamente he estado sin rumbo ni sentimiento
</t>
  </si>
  <si>
    <t xml:space="preserve">me da miedo sobrepasarme
</t>
  </si>
  <si>
    <t xml:space="preserve">me parece redundante
</t>
  </si>
  <si>
    <t xml:space="preserve">hoy me siento bien
</t>
  </si>
  <si>
    <t xml:space="preserve">suele usarse, si
</t>
  </si>
  <si>
    <t xml:space="preserve">creo que tienen sus motivos para pensar de aquella manera, sin embargo creo que al no ser algo positivo deberían intentar cambiarlo con ayuda de gente cercana y experta
</t>
  </si>
  <si>
    <t xml:space="preserve">si, lo creo
</t>
  </si>
  <si>
    <t xml:space="preserve">ya lo he dicho antes
</t>
  </si>
  <si>
    <t xml:space="preserve">no se me encuentro bien, no siento nada especifico 
</t>
  </si>
  <si>
    <t xml:space="preserve">SIIII
</t>
  </si>
  <si>
    <t xml:space="preserve">pues no soy muy arrogante la verdad
</t>
  </si>
  <si>
    <t xml:space="preserve">me alegro
</t>
  </si>
  <si>
    <t xml:space="preserve">siiiiiiiiiiiiiiiiiiiiiii
</t>
  </si>
  <si>
    <t xml:space="preserve">no tengo nada especial que contar
</t>
  </si>
  <si>
    <t xml:space="preserve">Creo que en la sociedad a día de hoy hay mucha desconfianza, lo cual es comprensible. En un entorno como este es esencial ser seguro de ti mismo
</t>
  </si>
  <si>
    <t xml:space="preserve">No, no me identifico con esa emoción
</t>
  </si>
  <si>
    <t xml:space="preserve">a
</t>
  </si>
  <si>
    <t xml:space="preserve">Quiero probar actividades nuevas, como aprovechar mejor mi tiempo pasandolo con amigos y compañeros etc
</t>
  </si>
  <si>
    <t xml:space="preserve">Si, se identifica
</t>
  </si>
  <si>
    <t xml:space="preserve">Me siento aburrida 
</t>
  </si>
  <si>
    <t xml:space="preserve">En parte si
</t>
  </si>
  <si>
    <t xml:space="preserve">que tal
</t>
  </si>
  <si>
    <t xml:space="preserve">ahora mismo estoy bien
</t>
  </si>
  <si>
    <t xml:space="preserve">porque no estoy enfadada
</t>
  </si>
  <si>
    <t xml:space="preserve">me encuentro bie
</t>
  </si>
  <si>
    <t xml:space="preserve">pues me parece estupendo
</t>
  </si>
  <si>
    <t xml:space="preserve">necesitan apoyo para dejar atrás los pensamientos negativos
</t>
  </si>
  <si>
    <t>_fobia__tension_</t>
  </si>
  <si>
    <t xml:space="preserve">No, mi estado emocional actual es positivo
</t>
  </si>
  <si>
    <t xml:space="preserve">Ahhh
</t>
  </si>
  <si>
    <t xml:space="preserve">Que so. Negativas
</t>
  </si>
  <si>
    <t xml:space="preserve">😧?
</t>
  </si>
  <si>
    <t xml:space="preserve">Hoy me siento relajado 
</t>
  </si>
  <si>
    <t xml:space="preserve">me siento relajado porque no tengo ningún exam o deberes que debo hacer
</t>
  </si>
  <si>
    <t>_agotamiento__apatia_</t>
  </si>
  <si>
    <t xml:space="preserve">También aparte de eso me siento bien 
</t>
  </si>
  <si>
    <t xml:space="preserve">Nytjuy
</t>
  </si>
  <si>
    <t xml:space="preserve">Hoy me siento bien 
</t>
  </si>
  <si>
    <t xml:space="preserve">Como estas 
</t>
  </si>
  <si>
    <t xml:space="preserve">Que opinas de la adolescencia 
</t>
  </si>
  <si>
    <t xml:space="preserve">Estoy bien hoy, aunque estoy un poco resfriado
</t>
  </si>
  <si>
    <t xml:space="preserve">No mi estado emocional no tiene nada que ver con la ira
</t>
  </si>
  <si>
    <t xml:space="preserve">Tan poco el malestar
</t>
  </si>
  <si>
    <t>_malestar__fobia_</t>
  </si>
  <si>
    <t xml:space="preserve">Pues la verdad que me va todo muy bien 
</t>
  </si>
  <si>
    <t>_apatia__certeza_</t>
  </si>
  <si>
    <t xml:space="preserve">Si eso tiene sentido, pero no siento nigun tipo de malestar
</t>
  </si>
  <si>
    <t>_diversion__amor_</t>
  </si>
  <si>
    <t xml:space="preserve">sip lo sabia 
</t>
  </si>
  <si>
    <t xml:space="preserve">Si podria ser
</t>
  </si>
  <si>
    <t>_amor__agrado_</t>
  </si>
  <si>
    <t xml:space="preserve">Sí, porque se suele utilizar en el contexto de que ya te has hartado de algo
</t>
  </si>
  <si>
    <t>_humillacion__amor_</t>
  </si>
  <si>
    <t xml:space="preserve">Si. Si.
</t>
  </si>
  <si>
    <t xml:space="preserve">Sí. Pero no me siento así.
</t>
  </si>
  <si>
    <t xml:space="preserve">No quiero seguir con esto estoy harto
</t>
  </si>
  <si>
    <t xml:space="preserve">Los 3 cerditos
</t>
  </si>
  <si>
    <t>_deseo__humillacion_</t>
  </si>
  <si>
    <t xml:space="preserve">RAR
</t>
  </si>
  <si>
    <t xml:space="preserve">The
</t>
  </si>
  <si>
    <t xml:space="preserve">Jhgjyjy
</t>
  </si>
  <si>
    <t xml:space="preserve">ayer me senté en un plátano y claro eso cambio mi vida
</t>
  </si>
  <si>
    <t>_ira__diversion_</t>
  </si>
  <si>
    <t xml:space="preserve">Yo bien
</t>
  </si>
  <si>
    <t xml:space="preserve">Pues mira ayer vi un anuncio de una película de terror y claro eso cambio mi visa
</t>
  </si>
  <si>
    <t xml:space="preserve">Gracias por entenderme
</t>
  </si>
  <si>
    <t xml:space="preserve">Que es una pala rota?
</t>
  </si>
  <si>
    <t xml:space="preserve">Hoy presentamos lal ostias
</t>
  </si>
  <si>
    <t xml:space="preserve">Agotamiento
</t>
  </si>
  <si>
    <t xml:space="preserve">Lal
</t>
  </si>
  <si>
    <t xml:space="preserve">Spa
</t>
  </si>
  <si>
    <t xml:space="preserve">f f f f forcecr
</t>
  </si>
  <si>
    <t xml:space="preserve">Me siento bien, me siento entusiasmado 
</t>
  </si>
  <si>
    <t xml:space="preserve">Bueno, pues tengo ganas
</t>
  </si>
  <si>
    <t xml:space="preserve">Porque no he dicho nada de eso
</t>
  </si>
  <si>
    <t xml:space="preserve">que tal?
</t>
  </si>
  <si>
    <t xml:space="preserve">Pues que me siente bien
</t>
  </si>
  <si>
    <t xml:space="preserve">Sienta*, estoy bien
</t>
  </si>
  <si>
    <t xml:space="preserve">Que sí 
</t>
  </si>
  <si>
    <t xml:space="preserve">Pues eso 
</t>
  </si>
  <si>
    <t xml:space="preserve">estoy bastante contento, ya que he pasado un buen fin de semana 
</t>
  </si>
  <si>
    <t xml:space="preserve">No sé qué más decirte
</t>
  </si>
  <si>
    <t xml:space="preserve">Interesante 
</t>
  </si>
  <si>
    <t xml:space="preserve">Pues la verdad es que sí 
</t>
  </si>
  <si>
    <t xml:space="preserve">No, yo diría que es de felicidad 
</t>
  </si>
  <si>
    <t>_calma__placer_</t>
  </si>
  <si>
    <t xml:space="preserve">me pasa
</t>
  </si>
  <si>
    <t xml:space="preserve">Eres un bot?
</t>
  </si>
  <si>
    <t xml:space="preserve">Sí la verdad
</t>
  </si>
  <si>
    <t xml:space="preserve">Cuéntame algo sobre ti
</t>
  </si>
  <si>
    <t xml:space="preserve">Lo mismo digo
</t>
  </si>
  <si>
    <t xml:space="preserve">No, solo tengo ganas d dormir
</t>
  </si>
  <si>
    <t>_fobia__aburrimiento_</t>
  </si>
  <si>
    <t xml:space="preserve">Me gusta dibujar
</t>
  </si>
  <si>
    <t xml:space="preserve">A veces también tengo ganas de hacer muchas cosas, me siento feliz cuando me siento asi
</t>
  </si>
  <si>
    <t xml:space="preserve">Pienso que la negatividad es contagiosa y que hay que hacer un esfuerzo para pensar en lo positivo 
</t>
  </si>
  <si>
    <t>_tension__valentia_</t>
  </si>
  <si>
    <t xml:space="preserve">Me duele la cabeza, no tengo ganas
</t>
  </si>
  <si>
    <t xml:space="preserve">Amongus
</t>
  </si>
  <si>
    <t xml:space="preserve">Pero estoy cansada 
</t>
  </si>
  <si>
    <t xml:space="preserve">omg que amable ❤️❤️❤️❤️
</t>
  </si>
  <si>
    <t xml:space="preserve">Bueno creo que soy una inutil
</t>
  </si>
  <si>
    <t xml:space="preserve">Oye
</t>
  </si>
  <si>
    <t xml:space="preserve">Whittytttttttttttyttttttttttttyttttttttttttytttttttttttttyttttttttttytttttttttttttytttttttttttytttttttttttytttttttttytttttttyytttttttttttttytttttttttttttttytttttttttttttttytttttttttttttttytttttttttttttttytttttttttttttttyttttttttttttttytttttttttttttttytttttttttttttttytttttttttttttttytttttttttttttttytttttttttttttttytttttttttttttttytttttttttttttttutttttttttttttttytttttttttttttttty
</t>
  </si>
  <si>
    <t xml:space="preserve">si si lo se pero tú que tal 
</t>
  </si>
  <si>
    <t xml:space="preserve">no me encuentro cómoda conmigo misma 
</t>
  </si>
  <si>
    <t xml:space="preserve">ni 
</t>
  </si>
  <si>
    <t xml:space="preserve">bueno bueno asi esta bien 
</t>
  </si>
  <si>
    <t xml:space="preserve">Ffccf
</t>
  </si>
  <si>
    <t xml:space="preserve">triste
</t>
  </si>
  <si>
    <t xml:space="preserve">lkasjdlks
</t>
  </si>
  <si>
    <t xml:space="preserve">lawifioweu
</t>
  </si>
  <si>
    <t xml:space="preserve">que muy bien
</t>
  </si>
  <si>
    <t xml:space="preserve">hoy me encuentro mejor que el otro día
</t>
  </si>
  <si>
    <t xml:space="preserve">Htrhtd
</t>
  </si>
  <si>
    <t xml:space="preserve">Bgfhtd
</t>
  </si>
  <si>
    <t xml:space="preserve">Alegre
</t>
  </si>
  <si>
    <t xml:space="preserve">Me gusta
</t>
  </si>
  <si>
    <t xml:space="preserve">Humillacion
</t>
  </si>
  <si>
    <t xml:space="preserve">pegon
</t>
  </si>
  <si>
    <t xml:space="preserve">pego a gente
</t>
  </si>
  <si>
    <t xml:space="preserve">El examen de matematicas, aunque me lo se pero en el momento del examen me parece que me voy a liar y voy a meter la pata y estoy bastante estresado por los otros examenes que voy a tener esta semana pero esta muy  bien el dia de hoy, pero estoy muy aburrido a menudo porque no se que hacer y odio cuando tengo demasiadas cosas que hacer y luego cuando tengo muchas cosas que hacer estoy triste porque creo que no me va a dar tiempo y a la vez enfadado y tranquilo porque nose, estoy muy cansado despues de hacer muchas cosas y pienso que creia que lo podia hacer mejor si tuviese mas tiempo, pero aveces estoy contento porque veo que lo he echo todo como lo que queria hacer. Pero ahora mismo estoy cansado porque ayer hice muchas cosas, enfadado porque deberia de haber estudiado mas frustrado por lo mismo, alegre porque se que voy a hacer este exaamen bien, estresado, contento, divertido y frustrado pero sobretodo ahora estoy cansado
</t>
  </si>
  <si>
    <t xml:space="preserve">No se lo que significa
</t>
  </si>
  <si>
    <t xml:space="preserve">El examen de matematicas, aunque me lo se pero en el momento del examen me parece que me voy a liar y voy a meter la pata y estoy bastante estresado por los otros examenes que voy a tener esta semana pero esta muy bien el dia de hoy, pero estoy muy aburrido a menudo porque no se que hacer y odio cuando tengo demasiadas cosas que hacer y luego cuando tengo muchas cosas que hacer estoy triste porque creo que no me va a dar tiempo y a la vez enfadado y tranquilo porque nose, estoy muy cansado despues de hacer muchas cosas y pienso que creia que lo podia hacer mejor si tuviese mas tiempo, pero aveces estoy contento porque veo que lo he echo todo como lo que queria hacer. Pero ahora mismo estoy cansado porque ayer hice muchas cosas, enfadado porque deberia de haber estudiado mas frustrado por lo mismo, alegre porque se que voy a hacer este exaamen bien, estresado, contento, divertido y frustrado pero sobretodo ahora estoy cansado
</t>
  </si>
  <si>
    <t xml:space="preserve">Estoy mal bien, me encuentro feliz y no feliz triste y no triste
</t>
  </si>
  <si>
    <t xml:space="preserve">estoy triste contento alegre no alegre felizz infelizz malo in malo
</t>
  </si>
  <si>
    <t xml:space="preserve">Me siento fuerte sa
</t>
  </si>
  <si>
    <t>_fortaleza__ira_</t>
  </si>
  <si>
    <t xml:space="preserve">Me siento peleador
</t>
  </si>
  <si>
    <t xml:space="preserve">Don unos buenos ganchos 
</t>
  </si>
  <si>
    <t xml:space="preserve">No se me siento que voy a pelear con todo el mundo 
</t>
  </si>
  <si>
    <t xml:space="preserve">Que tiene que alegrarse y luchar 
</t>
  </si>
  <si>
    <t>_valentia__agrado_</t>
  </si>
  <si>
    <t xml:space="preserve">Parece que soy Mike taison 
</t>
  </si>
  <si>
    <t xml:space="preserve">Nada ,
</t>
  </si>
  <si>
    <t xml:space="preserve">Soy un loco 
</t>
  </si>
  <si>
    <t xml:space="preserve">Soy de calle 
</t>
  </si>
  <si>
    <t xml:space="preserve">Soy Russo 
</t>
  </si>
  <si>
    <t>Positive emotions</t>
  </si>
  <si>
    <t>Negative emotions</t>
  </si>
  <si>
    <t>No gender</t>
  </si>
  <si>
    <t xml:space="preserve"> tension</t>
  </si>
  <si>
    <t xml:space="preserve"> fobia</t>
  </si>
  <si>
    <t xml:space="preserve"> aburrimiento</t>
  </si>
  <si>
    <t xml:space="preserve"> humillacion</t>
  </si>
  <si>
    <t xml:space="preserve"> malestar</t>
  </si>
  <si>
    <t xml:space="preserve"> tristeza</t>
  </si>
  <si>
    <t xml:space="preserve"> apatia</t>
  </si>
  <si>
    <t xml:space="preserve"> duda</t>
  </si>
  <si>
    <t xml:space="preserve"> dolor</t>
  </si>
  <si>
    <t xml:space="preserve"> frustracion</t>
  </si>
  <si>
    <t xml:space="preserve"> odio</t>
  </si>
  <si>
    <t xml:space="preserve"> agotamiento</t>
  </si>
  <si>
    <t xml:space="preserve"> dependenciaEmocional</t>
  </si>
  <si>
    <t xml:space="preserve"> apego</t>
  </si>
  <si>
    <t xml:space="preserve"> miedo</t>
  </si>
  <si>
    <t xml:space="preserve"> arrogancia</t>
  </si>
  <si>
    <t xml:space="preserve"> ira</t>
  </si>
  <si>
    <t xml:space="preserve"> alegria</t>
  </si>
  <si>
    <t xml:space="preserve"> deseo</t>
  </si>
  <si>
    <t xml:space="preserve"> certeza</t>
  </si>
  <si>
    <t xml:space="preserve"> fortaleza</t>
  </si>
  <si>
    <t xml:space="preserve"> entusiasmo</t>
  </si>
  <si>
    <t xml:space="preserve"> calma</t>
  </si>
  <si>
    <t xml:space="preserve"> placer</t>
  </si>
  <si>
    <t xml:space="preserve"> amor</t>
  </si>
  <si>
    <t xml:space="preserve"> valentia</t>
  </si>
  <si>
    <t xml:space="preserve"> diversion</t>
  </si>
  <si>
    <t xml:space="preserve"> agrado</t>
  </si>
  <si>
    <t xml:space="preserve"> compasion</t>
  </si>
  <si>
    <t xml:space="preserve"> satisfaccion</t>
  </si>
  <si>
    <t>Tension</t>
  </si>
  <si>
    <t>Phobia</t>
  </si>
  <si>
    <t>Boredom</t>
  </si>
  <si>
    <t>Humiliation</t>
  </si>
  <si>
    <t>Discomfort</t>
  </si>
  <si>
    <t>Sadness</t>
  </si>
  <si>
    <t>Apathy</t>
  </si>
  <si>
    <t>Doubt</t>
  </si>
  <si>
    <t>Pain</t>
  </si>
  <si>
    <t>Frustration</t>
  </si>
  <si>
    <t>Hatred</t>
  </si>
  <si>
    <t>Exhaustion</t>
  </si>
  <si>
    <t>Attachment</t>
  </si>
  <si>
    <t>Fear</t>
  </si>
  <si>
    <t>Arrogance</t>
  </si>
  <si>
    <t>Anger</t>
  </si>
  <si>
    <t>Joy</t>
  </si>
  <si>
    <t>Desire</t>
  </si>
  <si>
    <t>Certainty</t>
  </si>
  <si>
    <t>Strength</t>
  </si>
  <si>
    <t>Enthusiasm</t>
  </si>
  <si>
    <t>Calm</t>
  </si>
  <si>
    <t>Pleasure</t>
  </si>
  <si>
    <t>Love</t>
  </si>
  <si>
    <t>Courage</t>
  </si>
  <si>
    <t>Fun</t>
  </si>
  <si>
    <t>Liking</t>
  </si>
  <si>
    <t>Compassion</t>
  </si>
  <si>
    <t>Satisfaction</t>
  </si>
  <si>
    <t>Em.Depend.</t>
  </si>
  <si>
    <t>Amor</t>
  </si>
  <si>
    <t>Depression</t>
  </si>
  <si>
    <t>Aging</t>
  </si>
  <si>
    <t>Education</t>
  </si>
  <si>
    <t>Work</t>
  </si>
  <si>
    <t>Resilience</t>
  </si>
  <si>
    <t>Stress</t>
  </si>
  <si>
    <t>Addiction</t>
  </si>
  <si>
    <t>Abortion</t>
  </si>
  <si>
    <t>Sex</t>
  </si>
  <si>
    <t>Adolescence</t>
  </si>
  <si>
    <t>Bullying</t>
  </si>
  <si>
    <t>Death</t>
  </si>
  <si>
    <t>Bipolar</t>
  </si>
  <si>
    <t>#Users</t>
  </si>
  <si>
    <t>Age</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</si>
  <si>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</si>
  <si>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</si>
  <si>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</si>
  <si>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</si>
  <si>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</si>
  <si>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</si>
  <si>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</si>
  <si>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</si>
  <si>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</si>
  <si>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</si>
  <si>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</si>
  <si>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</si>
  <si>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</si>
  <si>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</si>
  <si>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</si>
  <si>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</si>
  <si>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</si>
  <si>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</si>
  <si>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</si>
  <si>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</si>
  <si>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</si>
  <si>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</si>
  <si>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</si>
  <si>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</si>
  <si>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</si>
  <si>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</si>
  <si>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</si>
  <si>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</si>
  <si>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</si>
  <si>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</si>
  <si>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</si>
  <si>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</si>
  <si>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</si>
  <si>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</si>
  <si>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</si>
  <si>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</si>
  <si>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</si>
  <si>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</si>
  <si>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</si>
  <si>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</si>
  <si>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</si>
  <si>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</si>
  <si>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</si>
  <si>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</si>
  <si>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</si>
  <si>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</si>
  <si>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</si>
  <si>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</si>
  <si>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</si>
  <si>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</si>
  <si>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</si>
  <si>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</si>
  <si>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</si>
  <si>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</si>
  <si>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</si>
  <si>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</si>
  <si>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</si>
  <si>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</si>
  <si>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</si>
  <si>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</si>
  <si>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</si>
  <si>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</si>
  <si>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</si>
  <si>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</si>
  <si>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</si>
  <si>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</si>
  <si>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</si>
  <si>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</si>
  <si>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</si>
  <si>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</si>
  <si>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P71</t>
  </si>
  <si>
    <t>P72</t>
  </si>
  <si>
    <t>P73</t>
  </si>
  <si>
    <t>P74</t>
  </si>
  <si>
    <t>P75</t>
  </si>
  <si>
    <t>P76</t>
  </si>
  <si>
    <t>P77</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</si>
  <si>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</si>
  <si>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</si>
  <si>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</si>
  <si>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</si>
  <si>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</si>
  <si>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</si>
  <si>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</si>
  <si>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</si>
  <si>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</si>
  <si>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</si>
  <si>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</si>
  <si>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</si>
  <si>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</si>
  <si>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</si>
  <si>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</si>
  <si>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</si>
  <si>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</si>
  <si>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</si>
  <si>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</si>
  <si>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</si>
  <si>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</si>
  <si>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</si>
  <si>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</si>
  <si>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</si>
  <si>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</si>
  <si>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</si>
  <si>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</si>
  <si>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</si>
  <si>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</si>
  <si>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</si>
  <si>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</si>
  <si>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</si>
  <si>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</si>
  <si>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</si>
  <si>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</si>
  <si>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</si>
  <si>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</si>
  <si>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</si>
  <si>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</si>
  <si>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</si>
  <si>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</si>
  <si>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</si>
  <si>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</si>
  <si>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P121</t>
  </si>
  <si>
    <t>P122</t>
  </si>
  <si>
    <t>P123</t>
  </si>
  <si>
    <t>P124</t>
  </si>
  <si>
    <t>P125</t>
  </si>
  <si>
    <t>P126</t>
  </si>
  <si>
    <t>P127</t>
  </si>
  <si>
    <t>P128</t>
  </si>
  <si>
    <t>P129</t>
  </si>
  <si>
    <t>P130</t>
  </si>
  <si>
    <t>P131</t>
  </si>
  <si>
    <t>P132</t>
  </si>
  <si>
    <t>P133</t>
  </si>
  <si>
    <t>P134</t>
  </si>
  <si>
    <t>P135</t>
  </si>
  <si>
    <t>P136</t>
  </si>
  <si>
    <t>P137</t>
  </si>
  <si>
    <t>P138</t>
  </si>
  <si>
    <t>P139</t>
  </si>
  <si>
    <t>P140</t>
  </si>
  <si>
    <t>P141</t>
  </si>
  <si>
    <t>P142</t>
  </si>
  <si>
    <t>P143</t>
  </si>
  <si>
    <t>P144</t>
  </si>
  <si>
    <t>P145</t>
  </si>
  <si>
    <t>P146</t>
  </si>
  <si>
    <t>P147</t>
  </si>
  <si>
    <t>P148</t>
  </si>
  <si>
    <t>P149</t>
  </si>
  <si>
    <t>P150</t>
  </si>
  <si>
    <t>P151</t>
  </si>
  <si>
    <t>P152</t>
  </si>
  <si>
    <t>P153</t>
  </si>
  <si>
    <t>P154</t>
  </si>
  <si>
    <t>P155</t>
  </si>
  <si>
    <t>P156</t>
  </si>
  <si>
    <t>P157</t>
  </si>
  <si>
    <t>P158</t>
  </si>
  <si>
    <t>P159</t>
  </si>
  <si>
    <t>P160</t>
  </si>
  <si>
    <t>La moraleja es : Si las cosas te salen mal o no te salen como te gustaría no cambias sigues siendo el mismo.</t>
  </si>
  <si>
    <t>Elegir</t>
  </si>
  <si>
    <t xml:space="preserve">Un especialista </t>
  </si>
  <si>
    <t xml:space="preserve">La moraleja es : que tenemos que manejar nuestra mente aunque sea difícil </t>
  </si>
  <si>
    <t xml:space="preserve">si </t>
  </si>
  <si>
    <t>Si  de frustración porque el chaval estaba frustrado porque no podía manejar su mente .</t>
  </si>
  <si>
    <t>Que una persona no podía meditar y su maestro le dijo que cogiera una cuchara y le pregunto quien manejaba a quien la cuchara o el ?</t>
  </si>
  <si>
    <t xml:space="preserve">Que hay que enfocarse en las cosas buenas no en las malas </t>
  </si>
  <si>
    <t>a favor que me a ayudado a enfocarme en mis cosas buenas .</t>
  </si>
  <si>
    <t xml:space="preserve">La ultima </t>
  </si>
  <si>
    <t>si</t>
  </si>
  <si>
    <t xml:space="preserve">Que siempre vamos a tener de lo que tú siembres </t>
  </si>
  <si>
    <t xml:space="preserve">Nada más </t>
  </si>
  <si>
    <t>que hay que conseguir tus sueños y que se convierta en una meta trabajando duro</t>
  </si>
  <si>
    <t xml:space="preserve">Ya lo he leído </t>
  </si>
  <si>
    <t>Sin el amor no hay sentimientos</t>
  </si>
  <si>
    <t>Que es raro</t>
  </si>
  <si>
    <t>es  que cuando quiereesssssssssss estarrrrrrrrrr no piedessssssssssss paraaaaaassr</t>
  </si>
  <si>
    <t>un adulto</t>
  </si>
  <si>
    <t>para ayudar a otros</t>
  </si>
  <si>
    <t>Sí</t>
  </si>
  <si>
    <t>El dinero(en billete) es un papel, pero con un simple número y unos dibujos. El papel sería como la ventana y el billete como el espejo.</t>
  </si>
  <si>
    <t>Duda</t>
  </si>
  <si>
    <t xml:space="preserve">Sí </t>
  </si>
  <si>
    <t>Adicciones y trabajo.</t>
  </si>
  <si>
    <t>Hola le ase</t>
  </si>
  <si>
    <t>No tienes que ser como los demás, sino, como tú quieres ser</t>
  </si>
  <si>
    <t>Me gusta el cuento</t>
  </si>
  <si>
    <t>Que eres responsable de lo que tienes que elegir en tu vida</t>
  </si>
  <si>
    <t xml:space="preserve">es verdad </t>
  </si>
  <si>
    <t>todo</t>
  </si>
  <si>
    <t>nada</t>
  </si>
  <si>
    <t>ningunos</t>
  </si>
  <si>
    <t>que si alimentas al lobo malo gana el malo y si alimentas al lobo bueno gana el lobo bueno</t>
  </si>
  <si>
    <t>recomienda</t>
  </si>
  <si>
    <t xml:space="preserve">Si estoy de acuerdo </t>
  </si>
  <si>
    <t>Que el tempo lo arregla todo</t>
  </si>
  <si>
    <t xml:space="preserve">Valentía </t>
  </si>
  <si>
    <t xml:space="preserve">Algunos sí y otros no </t>
  </si>
  <si>
    <t>Si, yo hubiese hecho lo mismo que el amor</t>
  </si>
  <si>
    <t xml:space="preserve">Los sentimientos </t>
  </si>
  <si>
    <t>Recomiéndame otro cuento sobre lo que trata este</t>
  </si>
  <si>
    <t>s</t>
  </si>
  <si>
    <t>que algunos e los problemas del mundo se arreglarían si se arreglara al hombre</t>
  </si>
  <si>
    <t>no se</t>
  </si>
  <si>
    <t>Sí, ya que ha sido capaz de transmitir las emociones que pretendía en un principio</t>
  </si>
  <si>
    <t xml:space="preserve">Sí, en este caso el propio cuento te da la moraleja en él mismo. </t>
  </si>
  <si>
    <t xml:space="preserve">Personalmente, creo que sí excepto que trate sobre agotamiento, ya que veo que aquí se basa más en como nuestra vida nos pone en duda, nos hace ir aprendiendo a lo largo de la misma y que de esa misma frustración que podemos presentar en un principio, tras un largo tiempo, adquirimos una fortaleza. </t>
  </si>
  <si>
    <t xml:space="preserve">Pienso que puede ir enfocado a las relaciones sociales y al autoconocimiento. </t>
  </si>
  <si>
    <t xml:space="preserve">Personalmente, me encuentro a favor de todo lo mencionado en el cuento, ya que la vida a lo largo de los años me ha ido enseñando todo lo que es expuesto en el mismo. </t>
  </si>
  <si>
    <t xml:space="preserve">ufff, puede que sí. </t>
  </si>
  <si>
    <t xml:space="preserve">Que yo recuerde no. </t>
  </si>
  <si>
    <t xml:space="preserve">Tal vez nunca me había encontrado un cuento como tal que hablara tan claro sobre la vida en si. </t>
  </si>
  <si>
    <t>Sí.</t>
  </si>
  <si>
    <t xml:space="preserve">Habría reaccionado igual. </t>
  </si>
  <si>
    <t xml:space="preserve">Por supuesto </t>
  </si>
  <si>
    <t xml:space="preserve">A mis amigos y amigas y a toda aquella persona que se encuentre pasando por un mal momento en su vida para que aprecie y valore lo realmente importante. </t>
  </si>
  <si>
    <t xml:space="preserve">Porque les va a hacer reflexionar sobre la vida. </t>
  </si>
  <si>
    <t xml:space="preserve">Elegir otro cuento </t>
  </si>
  <si>
    <t xml:space="preserve">Sí, pero en sí el cuento te hace dudar aún más. </t>
  </si>
  <si>
    <t xml:space="preserve">Muchas veces me he preguntado sobre cosas que ocurrían en mi vida si ello sería el destino o libre albeldrío </t>
  </si>
  <si>
    <t>Una persona adulta</t>
  </si>
  <si>
    <t>Para ayudar a otros</t>
  </si>
  <si>
    <t xml:space="preserve">Me gusta ver a los chicos cuestionándose </t>
  </si>
  <si>
    <t>si y en parte no</t>
  </si>
  <si>
    <t>la moraleja esta bien, lo único que añadiría es que a veces las personas necesitan un entorno de paz el cual este alejado de todos los problemas que nos rodean</t>
  </si>
  <si>
    <t>estoy de acuerdo ya que se muestra la tensión en los concursantes por ver quien gana, la calma que se refleja en los cuadros y la ira que tiene el concursante que pierde</t>
  </si>
  <si>
    <t>sí</t>
  </si>
  <si>
    <t>sí, ya que nunca vamos a encontrar un lugar perfecto en el que no hayan problemas, si no que encontraremos cosas como la satisfacción o La Paz en lugares insospechados y no de la manera que esperábamos.</t>
  </si>
  <si>
    <t>en mi opinión, sí que trata sobre la calma. Hace alusión a la tensión y la ira, pero refiriéndose a que incluso dentro de ella se puede encontrar paz.</t>
  </si>
  <si>
    <t>No, ya que solo muestra un cuadro "estresante" que en realidad solo es una metáfora de la calma</t>
  </si>
  <si>
    <t>Sí, ya que te hace darte cuenta que incluso en la peor de las situaciones puedes encontrar un poco de paz.</t>
  </si>
  <si>
    <t>sí, a valorar más las pequeñas cosas en los peores momentos</t>
  </si>
  <si>
    <t>Cualquiera de ellos, pero tiene un punto de vista de un niño.</t>
  </si>
  <si>
    <t>Para ayudar a aquellos que necesitan escuchar que no solo La Paz está en los buenos momentos de la vida, sino también en los malos.</t>
  </si>
  <si>
    <t>No tengo argumentos en contra, solo a favor, ya que tiene bastante razón.</t>
  </si>
  <si>
    <t>Al pintor del segundo cuadro, ya que es el único capaz de valorar estos momentos.</t>
  </si>
  <si>
    <t>Sí, ya que en momentos difíciles tuve que aprender a ver lo bueno.</t>
  </si>
  <si>
    <t>Me evoca paz y tranquilidad</t>
  </si>
  <si>
    <t>Paz, armonía, calma</t>
  </si>
  <si>
    <t>La paz</t>
  </si>
  <si>
    <t>No añadiría ni cambiaría nada, esta correcta de esa forma</t>
  </si>
  <si>
    <t xml:space="preserve">Pienso que trata sobre apatía aburrimiento y frustración también </t>
  </si>
  <si>
    <t>Si, estoy de acuerdo</t>
  </si>
  <si>
    <t>Trata sobre la vida, de como el chico pasa de niño a adolescente y envejece y muere su esposa, por eso está correcto y trata sobre adolescencia, envejecimiento  y muerte.</t>
  </si>
  <si>
    <t>Si, creo que lo ha conseguido</t>
  </si>
  <si>
    <t>Si, pero también estaría bien añadir algo relacionado con la felicidad</t>
  </si>
  <si>
    <t>Si, y también la fortaleza</t>
  </si>
  <si>
    <t>La fortaleza de uno mismo y agrado</t>
  </si>
  <si>
    <t>No, no tiene nada que ver con el trabajo, más bien con la felicidad</t>
  </si>
  <si>
    <t>Me identifico a medias, hay partes que no tienen nada que ver conmigo</t>
  </si>
  <si>
    <t xml:space="preserve">La verdad es que no, no hay ninguno </t>
  </si>
  <si>
    <t xml:space="preserve">No hay gran cantidad de personajes así que no hay ninguno que no me agrade </t>
  </si>
  <si>
    <t>Y tampoco hay alguna que me caiga mejor</t>
  </si>
  <si>
    <t>Seguramente</t>
  </si>
  <si>
    <t xml:space="preserve">No siento que haya transmitido algo </t>
  </si>
  <si>
    <t>Si me ha gustado, solo no me ha transmitido nada</t>
  </si>
  <si>
    <t>pero gustar, si me ha gustado</t>
  </si>
  <si>
    <t xml:space="preserve">No lo cambiaría por que así le puede gustar a más personas </t>
  </si>
  <si>
    <t>me ha gustado el mensaje de que hay que sonreír, por que es verdad</t>
  </si>
  <si>
    <t xml:space="preserve">creo que habla sobre la felicidad </t>
  </si>
  <si>
    <t>Si, por que es verdad que La Paz está en medio de problemas y dificultades, no en un lugar tranquilo</t>
  </si>
  <si>
    <t>Si, expresa todo el significado del cuento</t>
  </si>
  <si>
    <t>Si, se muestran todos esas palabra</t>
  </si>
  <si>
    <t xml:space="preserve">no, y’a que en ningún momento se menciona nada relacionado con el estrés </t>
  </si>
  <si>
    <t>Si, con el rey</t>
  </si>
  <si>
    <t>Por qué se da cuenta del verdadero significado de la paz</t>
  </si>
  <si>
    <t xml:space="preserve">El rey quiere un cuadro sobre el verdadero significado de La Paz y hace un concurso, solo le gustan dos de ellos, uno es un lugar tranquilo, con un cielo despejado y calma, y el otro tiene tormentas, cielos oscuros, montañas filosas, pero tiene detrás de la cascada un nido de una pajarita, por ese motivo el rey escoge ese cuadro, el verdadero significado de La Paz es que se encuentra dentro de todos los problemas </t>
  </si>
  <si>
    <t>Si, se lo recomendaría a muchas personas</t>
  </si>
  <si>
    <t>A aquellos que sufren de estrés, y’a que siento que les puede ayudar</t>
  </si>
  <si>
    <t xml:space="preserve">Para ayudarles con el estrés </t>
  </si>
  <si>
    <t xml:space="preserve">El verdadero significado de La Paz </t>
  </si>
  <si>
    <t>no me relaciono con el cuento</t>
  </si>
  <si>
    <t>me parece útil y con una buena moraleja</t>
  </si>
  <si>
    <t xml:space="preserve">Una persona adulta </t>
  </si>
  <si>
    <t>por la forma de expresar</t>
  </si>
  <si>
    <t xml:space="preserve">A favor son que ayuda y muestra una realidad, en contra ninguna </t>
  </si>
  <si>
    <t>mientras leía el cuento, me gustaba</t>
  </si>
  <si>
    <t>no hay nada</t>
  </si>
  <si>
    <t>El compartir es un echo importante, por muchos obstáculos que se deban cruzar</t>
  </si>
  <si>
    <t>Si, solo que pienso que le van más ‘satisfacción, valentía y entusiasmo’</t>
  </si>
  <si>
    <t xml:space="preserve">Si, ya que enseña a que es importante compartir </t>
  </si>
  <si>
    <t>Una persona adulta, para ser más exactos un maestro</t>
  </si>
  <si>
    <t xml:space="preserve">Para ayudar a otros y enseñar a compartir </t>
  </si>
  <si>
    <t>No, es la primera vez</t>
  </si>
  <si>
    <t>Si,ves apto</t>
  </si>
  <si>
    <t>Si, transmite la idea</t>
  </si>
  <si>
    <t>Si, aún que se podría cambiar</t>
  </si>
  <si>
    <t xml:space="preserve">No completamente </t>
  </si>
  <si>
    <t>Podría tratar sobre amor propio</t>
  </si>
  <si>
    <t xml:space="preserve">Sobre autoestima también </t>
  </si>
  <si>
    <t>y amor propio</t>
  </si>
  <si>
    <t>A favor son que es cierto que hay que no hacer tanto caso a la opinión de la gente y escucharse a uno mismo y en contra que no siempre es tan fácil ignorar</t>
  </si>
  <si>
    <t xml:space="preserve">me produce una sensación de razón </t>
  </si>
  <si>
    <t>un especialista o un adulto</t>
  </si>
  <si>
    <t xml:space="preserve">lo haría para ayudar </t>
  </si>
  <si>
    <t xml:space="preserve">Si, ha empezar a ignorar las opiniones de la gente </t>
  </si>
  <si>
    <t>¿Cual es el título del cuento?</t>
  </si>
  <si>
    <t xml:space="preserve">La importancia de la ignorancia </t>
  </si>
  <si>
    <t>Un hombre manda a un niño a halagar.</t>
  </si>
  <si>
    <t xml:space="preserve">Siempre se hace caso a los comentarios de la gente, lo cual afectan </t>
  </si>
  <si>
    <t>Si, me identifico con el cuento</t>
  </si>
  <si>
    <t>La moraleja sería que el amor es muy valioso porque con una simple sonrisa podemos alegrar a muchas personas y también que todo el mundo merece amor, da igual si eres rico o pobre todo el mundo merece ser feliz y tener amor en su vida.</t>
  </si>
  <si>
    <t>Yo creo que el cuento trata sobre: alegría, amor y agrado.</t>
  </si>
  <si>
    <t>Yo creo que trata más sobre el amor y la felicidad pero sí que trata un poco sobre el trabajo.</t>
  </si>
  <si>
    <t>Si, algunas poesías.</t>
  </si>
  <si>
    <t xml:space="preserve">Que una sonrisa vale mucho y también que todos merecemos amor en nuestra vida sin importar quien seamos. </t>
  </si>
  <si>
    <t xml:space="preserve">Que para arreglar el mundo primero hay que arreglar a los humanos que son los que están en el mundo y cuando los humanos estén bien el mundo estará  bien, ya que los humanos habitan en el mundo </t>
  </si>
  <si>
    <t xml:space="preserve">Si y también sobre duda y satisfacción </t>
  </si>
  <si>
    <t>El cuento trata sobre trabajo y superación</t>
  </si>
  <si>
    <t xml:space="preserve">No </t>
  </si>
  <si>
    <t>Lo había escuchado alguna vez</t>
  </si>
  <si>
    <t>Que debemos ser nosotros mismos, no podemos intentar ser lo que otros son o hacer lo que quieran los demás tenemos que ser nosotros y hacer lo que nos guste, sin importar lo que piensen de nosotros. Hay que ser fiel y amarnos a nosotros</t>
  </si>
  <si>
    <t>También trata sobre amor, odio y dolor.</t>
  </si>
  <si>
    <t xml:space="preserve">Trata un poco sobre el trabajo y bullying al criticarte por no saber hacer algo </t>
  </si>
  <si>
    <t xml:space="preserve">La moraleja es que La Paz no es el sitió donde hay tranquilidad y no hay problemas, es el lugar donde hay problemas y oscuridad pero en toda esa oscuridad hay un hueco de Paz. </t>
  </si>
  <si>
    <t xml:space="preserve">Yo creo que el libro se trata de duda, agrado y calma. </t>
  </si>
  <si>
    <t>Trata sobre la Paz, estrés, violencia.</t>
  </si>
  <si>
    <t>Lo que más me ha gustado ha sido la última parte, la moraleja. Me ha parecido muy bonito y muy cierto el significado que tiene La Paz.</t>
  </si>
  <si>
    <t>Estoy a favor con que en el caos hay Paz.</t>
  </si>
  <si>
    <t xml:space="preserve">A persona que están muy estresadas y necesitan un momento de paz. </t>
  </si>
  <si>
    <t xml:space="preserve">Porque si lo leyera se daría cuenta que puede tener estar clamado y tener paz aunque tenga muchos problemas y esté muy estresado </t>
  </si>
  <si>
    <t xml:space="preserve">Mi madre porque a veces está muy estresada por el trabajo y necesita descansar </t>
  </si>
  <si>
    <t xml:space="preserve">yo creo que escribió este cuento para ayudar a las personas </t>
  </si>
  <si>
    <t xml:space="preserve">Cuando tengo muchos deberes y muchos exámenes y me agobio en esos momentos necesito tranquilizarme </t>
  </si>
  <si>
    <t xml:space="preserve">La moraleja de este cuento es que da igual cuántas veces te pisoteen tu debes seguir hacia delante y no rendirte nunca porque aunque te hagan daño y pienses que no puedes más tienes que seguir hacia delante porque vales mucho para rendirte y no puedes dejar que nadie te pare y ademas siempre habrá personas que te apoyaran y ahí te darás cuenta de que esos son los amigos de verdad, las personas que si importan </t>
  </si>
  <si>
    <t xml:space="preserve">También trata sobre la fortaleza </t>
  </si>
  <si>
    <t xml:space="preserve">También trata sobre el estrés y la superación </t>
  </si>
  <si>
    <t>No, tengo a mi familia y mis amigas que me apoyan y me quieren y yo se lo que valgo y nunca me rindo y si me rindo tengo a personas que me ayudan</t>
  </si>
  <si>
    <t xml:space="preserve">Que nunca hay que rendirse y que hay que saber lo que vale uno sin importar lo que nos haya pasado porque valemos mucho, más de lo que pensamos </t>
  </si>
  <si>
    <t>Me gusta Marisa porque me parece una gran amiga y su enseñanza me parece muy buena</t>
  </si>
  <si>
    <t>El autor ha transmitido correctamente el mensaje del cuento, ya que narra la importancia de la felicidad en varios aspectos y en las maneras de verlo.</t>
  </si>
  <si>
    <t>No, ya que muchas veces las personas transmiten esa felicidad y sonrisa y en la mayoría de casos no es recibido</t>
  </si>
  <si>
    <t>Estoy de acuerdo de que el cuento trata sobre alegría y tristeza porque habla de las emociones</t>
  </si>
  <si>
    <t>El cuento si trata sobre trabajo ya que muchas veces tratar las emociones cuenta y puede llegar a ser un proceso de trabajo</t>
  </si>
  <si>
    <t>No he leído o oido un cuento parecido</t>
  </si>
  <si>
    <t>A favor es que pienso que tiene la razón en las emociones y en contra que por mucho que tú se las quieras transmitir a alguien no siempre te lo devuelve</t>
  </si>
  <si>
    <t>Que la amistad o es todo, lo es amor, lo es apego, lo es entender... y que todo aquello que siembras recogerás</t>
  </si>
  <si>
    <t>salir</t>
  </si>
  <si>
    <t>Hay mil formas de hacer cualquier cosa.</t>
  </si>
  <si>
    <t>No le des cargo a la mente</t>
  </si>
  <si>
    <t>Trata también de íra</t>
  </si>
  <si>
    <t>No trata de ninguno más</t>
  </si>
  <si>
    <t>el niño estaba estresado porque no se podia concentrar.</t>
  </si>
  <si>
    <t>Han actuado bién</t>
  </si>
  <si>
    <t>No lo hubiera hecho</t>
  </si>
  <si>
    <t>El final</t>
  </si>
  <si>
    <t>El niño estaba así que le pidió ayuda a su profesor. Su profesor usó la lógica para que el niño entienda que tiene un problema de estrés</t>
  </si>
  <si>
    <t xml:space="preserve">Ha transmitido bien el mensaje </t>
  </si>
  <si>
    <t>Si no lo intentas, no sabrás el placer de haber acabado.</t>
  </si>
  <si>
    <t>si te quejas y te rindes, no sabrás como triunfar en otras situaciones parecidaas.</t>
  </si>
  <si>
    <t>elegir</t>
  </si>
  <si>
    <t>Aventureros o supervivientes.</t>
  </si>
  <si>
    <t>que todos somos diferentes y si hay alguno que necesite ayuda, hay que ayudarle.</t>
  </si>
  <si>
    <t>No tienes que reaccionar cuando tengas envídia o odio por la gente.</t>
  </si>
  <si>
    <t>preguntas</t>
  </si>
  <si>
    <t>parar audio</t>
  </si>
  <si>
    <t>Más o menos</t>
  </si>
  <si>
    <t>Me gusta la frase final, me recuerda a El Principito.</t>
  </si>
  <si>
    <t>recomendar</t>
  </si>
  <si>
    <t>pregunta</t>
  </si>
  <si>
    <t>El autor consigue que entendamos que con una simple mirada, podamos entender que el ser humano debe de conectar más consigo mismo y con los que le rodean en vez de intentar estar inmerso en pensamientos que le trasladan a otros momenos.</t>
  </si>
  <si>
    <t xml:space="preserve">Es obvio que la moraleja se relaciona con el amor a uno mismo y el amor al prójimo. Las relaciones interpersonales son tan valiosas como las relaciones y cuidado que debemos tener con nosotros mismo, por ello es muy importante trabajarse como persona para poder encontrarte bien contigo mismo y con los que te rodean. </t>
  </si>
  <si>
    <t xml:space="preserve">Estoy de acuerdo, pues muchas veces esas emociones son las que nos llevan a realizar o no realizar ciertas acciones.  La duda nos lleva a no entender lo que está pasando a nuestro alrededor ni en nosotros mismos, esto nos lleva a la frustración por no conseguir salir del bucle en el que estamos, por lo que terminamos agotados y sin fuerzas, no somos compasivos con nosotros mismos, y eso hace que no consigamos salir. No obstante, una vez empezamos a comprender que no somos perfectos, que podemos errar y podemos aprender sobre nuestros errores. Es decir, empezamos a sentir compasión por nosotros mismos y trabajamos sobre ello, la fortaleza en los nuevos valores va en aumento y por ende, evolucionamos como persona. </t>
  </si>
  <si>
    <t xml:space="preserve">Sí, como he comentado antes, la resiliencia y el trabajo diario harán que nuestro estrés empiece a disminuir. El cuento intenta animarnos a conseguir eliminar todo aquello que nos lleva a la frustración y en definitiva, que la vida no es para estar cabreado si no para vivirla. </t>
  </si>
  <si>
    <t xml:space="preserve">No tengo argumentos en contra del cuento, creo que nos intenta mandar un mensaje de esperanza muy emotivo para ayudarnos a seguir adelante. </t>
  </si>
  <si>
    <t xml:space="preserve">Sí, muchas personas conocidas podrían identificarse con él. Es más, se lo recomendaría a cualquier persona. </t>
  </si>
  <si>
    <t xml:space="preserve">El cuento es una entrevista fantástica en la que el protagonista entrevista a un personaje de ficción. Éste, conocido como un ser omnipotente, nos explica mediante un sermón cargado de moral sobre lo que el ser humano debe apreciar de sus iguales. </t>
  </si>
  <si>
    <t>No tienes que ser como los demás ni como ellos quieran. Solo sé tú mismo.</t>
  </si>
  <si>
    <t>Sí, trata sobre la duda en uno mismo. Duda, frustración, malestar y tristeza</t>
  </si>
  <si>
    <t>Habla de la seguridad en uno mismo.</t>
  </si>
  <si>
    <t>La seguridad en uno mismo</t>
  </si>
  <si>
    <t>No me he enterado bien de qué es lo que quiere transmitir</t>
  </si>
  <si>
    <t>Sigo sin enterarme de que va</t>
  </si>
  <si>
    <t xml:space="preserve">También trata sobre la frustración </t>
  </si>
  <si>
    <t>Empecemos</t>
  </si>
  <si>
    <t>Sin esfuerzo no se consigue nada</t>
  </si>
  <si>
    <t>Entusiasmo</t>
  </si>
  <si>
    <t>Tú eliges como quieres ser</t>
  </si>
  <si>
    <t>sin el sacrificio de néstor no hubieran conseguido salvarse</t>
  </si>
  <si>
    <t>satisfacción</t>
  </si>
  <si>
    <t>que sin el sacrificio de algunos no podemos conseguir un bien común</t>
  </si>
  <si>
    <t>un maestro</t>
  </si>
  <si>
    <t>para educar a sus alumnos</t>
  </si>
  <si>
    <t>deberían tener más empatía los otros castores</t>
  </si>
  <si>
    <t>la amistad por encima de todo</t>
  </si>
  <si>
    <t>fraternidad</t>
  </si>
  <si>
    <t>si ya que trata de castores</t>
  </si>
  <si>
    <t>cuando les deja entrar en su casa</t>
  </si>
  <si>
    <t xml:space="preserve">a mis hermanos </t>
  </si>
  <si>
    <t>porque es una buena experiencia</t>
  </si>
  <si>
    <t>en alguna si</t>
  </si>
  <si>
    <t>pues cuando se rien de que estas haciendo los deberes pero despues te piden que se los pases</t>
  </si>
  <si>
    <t>is</t>
  </si>
  <si>
    <t>ya lo he dicho</t>
  </si>
  <si>
    <t>n</t>
  </si>
  <si>
    <t>empezamos</t>
  </si>
  <si>
    <t>en gran medida</t>
  </si>
  <si>
    <t>La paz y el saber estar de cada uno ha de construirse individualmente y no tener una necesidad imperiosa de depender de situaciones o personas para ello.</t>
  </si>
  <si>
    <t>Alegria, Fortaleza, Malestar, Satisfaccion, Calma</t>
  </si>
  <si>
    <t>racismo, trabajo</t>
  </si>
  <si>
    <t>Entendí que mi calma dependia solo de mi</t>
  </si>
  <si>
    <t>El encontrar el bienestar de forma familiar</t>
  </si>
  <si>
    <t>La tematica del autoaprendizaje</t>
  </si>
  <si>
    <t>claro, siempre se aprende de todas las situaciones</t>
  </si>
  <si>
    <t>eso es</t>
  </si>
  <si>
    <t>no me gusta que se haya elegido la figura del rey como la persona que decida</t>
  </si>
  <si>
    <t>No cambiaría nada, esta correctamente expresado</t>
  </si>
  <si>
    <t>Esta bien el cuento</t>
  </si>
  <si>
    <t>A mi abuelo</t>
  </si>
  <si>
    <t>porque es pesimista</t>
  </si>
  <si>
    <t>No lo sé, es corto</t>
  </si>
  <si>
    <t xml:space="preserve">Pesimismo y optimismo </t>
  </si>
  <si>
    <t>Con el pesimismo y el optimismo</t>
  </si>
  <si>
    <t>Lo he dicho antes 3 veces</t>
  </si>
  <si>
    <t>no, ninguna</t>
  </si>
  <si>
    <t>Un adulto</t>
  </si>
  <si>
    <t>no lo se</t>
  </si>
  <si>
    <t>Ok</t>
  </si>
  <si>
    <t>Lo he dicho 4 veces</t>
  </si>
  <si>
    <t>para aprender</t>
  </si>
  <si>
    <t xml:space="preserve">no </t>
  </si>
  <si>
    <t>Ya</t>
  </si>
  <si>
    <t>porque no</t>
  </si>
  <si>
    <t>Si, la verdad es que el autor expresa muy bien esta moraleja.</t>
  </si>
  <si>
    <t>Creo que no trata de amor, pero por el resto si.</t>
  </si>
  <si>
    <t>Si, sin duda.</t>
  </si>
  <si>
    <t>Puede ser que este cuento contenga algo de la emoción ‘estrés’ y quizás ligeramente algo de acoso, pero muy leve.</t>
  </si>
  <si>
    <t>Si, no está mal.</t>
  </si>
  <si>
    <t>La parte en la que el castor tiene el trabajo hecho y su casa terminada.</t>
  </si>
  <si>
    <t>Si he llegado</t>
  </si>
  <si>
    <t xml:space="preserve">si ha tenido éxito </t>
  </si>
  <si>
    <t>Me ha gustado</t>
  </si>
  <si>
    <t>No lo cambiaría, el cuento está bien, no le veo nada más que añadir.</t>
  </si>
  <si>
    <t>La enseñanza que se extrae de este cuento es que sin esfuerzo, no hay recompensa.</t>
  </si>
  <si>
    <t>Haciendo como el protagonista, trabajar y luego tener la tranquilidad del trabajo hecho.</t>
  </si>
  <si>
    <t>Que las personas más cercanas a mi que trabajan, luego obtienen recompensa.</t>
  </si>
  <si>
    <t>Si eres previsor, más tarde no tendrás problema alguno.</t>
  </si>
  <si>
    <t>No, ya que también debe tener certeza fortaleza y trabajo</t>
  </si>
  <si>
    <t>Trata de esfuerzo</t>
  </si>
  <si>
    <t>Al trabajador</t>
  </si>
  <si>
    <t>Por que es trabajador</t>
  </si>
  <si>
    <t>Que si trabajas, obtienes recompensa</t>
  </si>
  <si>
    <t>Que son previsores y trabajadores</t>
  </si>
  <si>
    <t>una persona adulta</t>
  </si>
  <si>
    <t>Habría hecho lo mismo</t>
  </si>
  <si>
    <t>La parte en la que el viento sopla y todo está asegurado</t>
  </si>
  <si>
    <t>un señor necesita a alguien para que trabaje en sus tierras, y encuentra  alguno que dice que cuando el viento sople, dormirá. Entonces el viento sopló una vez, pero ya había el trabajador preparado con antelación un plan para que las cosechas no se echaran a perder.</t>
  </si>
  <si>
    <t>Di</t>
  </si>
  <si>
    <t>Que iba a llover en la granja, y he tenido que meter las alpacas de paja en el granero</t>
  </si>
  <si>
    <t>Ya lo he dicho antes</t>
  </si>
  <si>
    <t>A algún amigo</t>
  </si>
  <si>
    <t>Es buena persona</t>
  </si>
  <si>
    <t>El trabajo y ser previsible</t>
  </si>
  <si>
    <t>Que hay que esforzarse</t>
  </si>
  <si>
    <t>¿Y por que tengo que decirlo?</t>
  </si>
  <si>
    <t>?w</t>
  </si>
  <si>
    <t>?</t>
  </si>
  <si>
    <t>Que si tienes un sueo</t>
  </si>
  <si>
    <t>Si totalmente de acuerdo</t>
  </si>
  <si>
    <t>Si tienes un sueño, poco a poco puedes luchar para conseguirlo paso a paso.</t>
  </si>
  <si>
    <t>SI</t>
  </si>
  <si>
    <t>También de satisfacción y alegría</t>
  </si>
  <si>
    <t>Sobre la satisfacción, el trabajo, la alegría y el esfuerzo</t>
  </si>
  <si>
    <t>Cuando el protagonista pasa a ser Realidad</t>
  </si>
  <si>
    <t>Aprendiendo a no dejar de lado los sueños y hacerlos realidad</t>
  </si>
  <si>
    <t>hay que luchar por tus sueños</t>
  </si>
  <si>
    <t>hay que esforzarse para hacer tus sueños realidad</t>
  </si>
  <si>
    <t>Aprender una pieza de piano, que para mi era imposible, y lo aprendí.</t>
  </si>
  <si>
    <t>Si, lo habría hecho</t>
  </si>
  <si>
    <t>Al protagonista</t>
  </si>
  <si>
    <t>Protagonista me cae bien, por que consigue su sueño</t>
  </si>
  <si>
    <t>Si me han pasado cosas parecidas</t>
  </si>
  <si>
    <t>que con esfuerzo y paciencia han logrado su meta</t>
  </si>
  <si>
    <t>es importante tener paciencia para hacer tu sueño realidad</t>
  </si>
  <si>
    <t>Un chico llamado sueño, con paciencia y esfuerzo pasa a ser Meta y más tarde Realidad</t>
  </si>
  <si>
    <t>A favor, de que enseña valores importantes</t>
  </si>
  <si>
    <t>A amigos</t>
  </si>
  <si>
    <t>Para comprender lo que expresa</t>
  </si>
  <si>
    <t>Que piense en cumplir sus sueños</t>
  </si>
  <si>
    <t>ya lo he hecho</t>
  </si>
  <si>
    <t>ahora mismo ya doy por terminada esta conversacion</t>
  </si>
  <si>
    <t>Maestro</t>
  </si>
  <si>
    <t>para ayudar</t>
  </si>
  <si>
    <t>e.</t>
  </si>
  <si>
    <t>que Hay que esforzarse en cumplir tus objetivos</t>
  </si>
  <si>
    <t>al protagonista</t>
  </si>
  <si>
    <t>Si eres generoso, se te va a agradecer tu generosidad.</t>
  </si>
  <si>
    <t>No trata de ninguna mas</t>
  </si>
  <si>
    <t>Más o menos, una vez me pasó algo parecido</t>
  </si>
  <si>
    <t>Que hay que ser generoso</t>
  </si>
  <si>
    <t>Por que es una buena persona</t>
  </si>
  <si>
    <t>Un chico que vive en el desierto, vive de el agua que recolecta tras la lluvia, lo que le conlleva un gran esfuerzo. Como está muy rica, decide llevársela al califa, para que la pruebe, y este compensa la generosidad del chico dándole oro, a pesar de que no necesita agua.</t>
  </si>
  <si>
    <t>A favor de que es educativo</t>
  </si>
  <si>
    <t>Cuando el chico es compensado</t>
  </si>
  <si>
    <t>Que son generosas</t>
  </si>
  <si>
    <t>No lo habría hecho, si fuera tanto tanto tanto esfuerzo</t>
  </si>
  <si>
    <t xml:space="preserve">una persona adulta </t>
  </si>
  <si>
    <t>Aprendiendo a ser más generoso</t>
  </si>
  <si>
    <t>generosidad</t>
  </si>
  <si>
    <t>hay que ser genersoso</t>
  </si>
  <si>
    <t>El agua al califa</t>
  </si>
  <si>
    <t>A algunos amigos</t>
  </si>
  <si>
    <t>por que les hace falta ser más geneoroso</t>
  </si>
  <si>
    <t>Estoy feliz</t>
  </si>
  <si>
    <t>nose pero estoy feliz</t>
  </si>
  <si>
    <t>No se pero soy feliz</t>
  </si>
  <si>
    <t>Feliz</t>
  </si>
  <si>
    <t>feliz</t>
  </si>
  <si>
    <t>Estoy de acuerdo pero añadiría cosas a la moraleja, se queda corta.</t>
  </si>
  <si>
    <t>Sí, la mujer claramente tiene miedo y tristeza ya que un aborto obligado no es nada bonito ni justo.</t>
  </si>
  <si>
    <t>Dolor, miedo, tristeza, puede que depresión porque perder un/a hijo/a involuntariamente es horrible.</t>
  </si>
  <si>
    <t>¿Es necesario?</t>
  </si>
  <si>
    <t>Sí, el aburrimiento que tenía el niño se convirtió en entusiasmo cuando se le presentó el puzle.</t>
  </si>
  <si>
    <t>Hola</t>
  </si>
  <si>
    <t>Sí, estoy de acuerdo.</t>
  </si>
  <si>
    <t>Por muchas ganas que tengas de hacer algo, el autocontrol y la autodirección siempre debe ir por delante, con esfuerzo, todo se consigue.</t>
  </si>
  <si>
    <t>Sí, también puede tratar de dolor, por tener que anteponer sus necesidades a sus amigos y entusiasmo, por ganas de terminar la casa.</t>
  </si>
  <si>
    <t>Trata más de trabajo que de educación pero sí tiene de los dos, sin duda.</t>
  </si>
  <si>
    <t>Néstor es nuestro protagonista, él es un castor y su objetivo en esta historia es terminar su casita en el lago Ontario de Canadá, sus amigos quieren estar con él y él con sus amigos pero su pone su deber por delante, cuando llega el invierno, las lluvias son fuertes y abundantes y las casitas de sus amigos quedan destrozadas pero la de Néstor no, esto nos enseña que con gran esfuerzo vienen grandes recompensas y/o resultados.</t>
  </si>
  <si>
    <t>Sí, creo que el mensaje ha sido transmitido bastante bien.</t>
  </si>
  <si>
    <t>Sí, define perfectamente que el destino lo puedes tomar tú mismo cambiando según lo que decidas.</t>
  </si>
  <si>
    <t>Sí, duda porque no se decidían, ira por el tono subido que llevaba esa conversación y arrogancia porque todos los aspirantes creían que su versión era la correcta.</t>
  </si>
  <si>
    <t>No estoy de acuerdo con que trata sobre la resiliencia pero sí sobre el trabajo.</t>
  </si>
  <si>
    <t>Sí, es un título bastante ideal para esta historia.</t>
  </si>
  <si>
    <t>En absoluto, los monjes están siendo extremistas ye</t>
  </si>
  <si>
    <t xml:space="preserve"> sí </t>
  </si>
  <si>
    <t>A mi mejor amiga ya que este tipo de historias le encantan</t>
  </si>
  <si>
    <t>Sí, totalmente.</t>
  </si>
  <si>
    <t>Una sonrisa es un regalo, es gratis, pero si se da en el momento que más se necesita, puede salvar vidas.</t>
  </si>
  <si>
    <t>Sí, y también ‘Amor, Calma y Dependencia Emocional’.</t>
  </si>
  <si>
    <t>Ojos que no ven, corazón que no siente. Pues aqui igual, ya que ante las personas negativas tienes que creer en ti mismo y hacer oidos sordos</t>
  </si>
  <si>
    <t>Trata más sobre la ansiedad, transmite que tu eres el dueño de tus pensamientos y que tienes totalmente el control de tus actos. Creo que se refiere a que cuando entra ansiedad tu puedes entrar en un modo de tranquilidad y poder controlar la ansiedad</t>
  </si>
  <si>
    <t>La separación de un ser querido</t>
  </si>
  <si>
    <t>La muerte de seres queridos que has pasado toda tu infancia con ellos y ya no estan en el tren de la vida. Es mu duro separarte fisicamente de ellos</t>
  </si>
  <si>
    <t>Que no todo el mundo no le da importancia al poder de un abrazo</t>
  </si>
  <si>
    <t>Fortaleza</t>
  </si>
  <si>
    <t>Trabajo</t>
  </si>
  <si>
    <t>Seguramente por que siempre tienes que ayudar a alguien</t>
  </si>
  <si>
    <t xml:space="preserve">no tengo ninguna objeción </t>
  </si>
  <si>
    <t>afornta una temática de fortaleza y de trabajo además también de envejecimiento</t>
  </si>
  <si>
    <t>No me encuentro ni bien ni mal</t>
  </si>
  <si>
    <t>K</t>
  </si>
  <si>
    <t>triste</t>
  </si>
  <si>
    <t>Lo que nos pide Dios</t>
  </si>
  <si>
    <t>Personas creyentes</t>
  </si>
  <si>
    <t>joven</t>
  </si>
  <si>
    <t>para ninguna de esa</t>
  </si>
  <si>
    <t>de ninguna manera no me gusta leer</t>
  </si>
  <si>
    <t>No me ha gustado</t>
  </si>
  <si>
    <t>Que las emociones negativas se pueden repeler</t>
  </si>
  <si>
    <t>no es que no me parezca correcta si no que no la entiendo</t>
  </si>
  <si>
    <t>serenidad</t>
  </si>
  <si>
    <t>no trata ninguno</t>
  </si>
  <si>
    <t>cuando el profesor se defiende sin ofender mas</t>
  </si>
  <si>
    <t>la verdad, nada</t>
  </si>
  <si>
    <t>no no</t>
  </si>
  <si>
    <t>No me ha pasado nada parecido</t>
  </si>
  <si>
    <t>no he tenido ninguna</t>
  </si>
  <si>
    <t>la rabia</t>
  </si>
  <si>
    <t>un especialista</t>
  </si>
  <si>
    <t>Para ayudar</t>
  </si>
  <si>
    <t>Me siento identificado</t>
  </si>
  <si>
    <t>"Que aprendan que no pueden forzar a que os quieran"</t>
  </si>
  <si>
    <t>Recomiéndame un cuento</t>
  </si>
  <si>
    <t>Ha conseguido plasmar de una forma impecable la manera de sentir paz cuando uno se encuentra en un momento de la vida donde solo ve oscuridad y tormenta</t>
  </si>
  <si>
    <t xml:space="preserve">Totalmente de acuerdo, hasta las cosas más insignificantes pueden llegar a ser las más bellas y trasmitir mucha paz en momentos oscuros </t>
  </si>
  <si>
    <t xml:space="preserve">La calma la refleja perfectamente, lo representa con el lago y el nido en el arbusto. Pero, en cambio este cuento no me produce sensaciones ni de ira ni tensión. Emociones como el placer o el agrado se perciben al leer este cuento </t>
  </si>
  <si>
    <t xml:space="preserve">La verdad es que no, este cuento trata más sobre educación. De enseñar a los demás que hasta de las cosas más pequeñas se aprende e incluso algo que pasa tan desapercibido como un nido de pájaros, puede llegar a trasnmitir más paz que un lago cristalino </t>
  </si>
  <si>
    <t>Cada uno ha de seguir sus sueños siempre, por muchos baches que aparezcan a lo largo del camino. Todo esfuerzo siempre traerá una recompensa, la cual, es el por qué se ha de luchar siempre. Nunca debemos dejarnos llevar por lo que nos dicen, como decía en el cuento el escarabajo a la oruga: "Ni yo con patas tan grande, emprendería una empresa tan ambiciosa".</t>
  </si>
  <si>
    <t>Totalmente</t>
  </si>
  <si>
    <t>Los sueños son oportunidades</t>
  </si>
  <si>
    <t>Valentía</t>
  </si>
  <si>
    <t>A cualquier persona que se encuentre en una situación en la que necesite vivir emociones de certeza, deseo, fortaleza, entusiasmo...</t>
  </si>
  <si>
    <t>El cuento es un ejemplo de lo que es la vida real</t>
  </si>
  <si>
    <t>Para ayudar a afrontar situaciones....</t>
  </si>
  <si>
    <t>Me quedaría con la moraleja, define claramente el mensaje del cuento, al final, lo importante es ese mensaje</t>
  </si>
  <si>
    <t>Sí, aunque es sencillo y breve, era de imaginar que hablando de una ORUGA acabara como lo hace.</t>
  </si>
  <si>
    <t>La metamorfosis de oruga a mariposa</t>
  </si>
  <si>
    <t>A la oruga, por su mensaje</t>
  </si>
  <si>
    <t xml:space="preserve">Yo la expresaría de esta forma: da igual como seas si eres diferente por fuera o por dentro siempre habra un lado feliz de ti </t>
  </si>
  <si>
    <t>Ansiedad</t>
  </si>
  <si>
    <t xml:space="preserve">Se trata de un payaso duque quería tener un circo muy grande y bueno y pues un día empezó a comprar cosas como trampolines, asientos, etc un día le dijo a su tío que le ayudará y su tío creó una máquina que crease payasos, animales y gente de circo, </t>
  </si>
  <si>
    <t xml:space="preserve">Aunque te sientas mal o triste, pide ayuda, te la darán </t>
  </si>
  <si>
    <t>Malestar, valentía y dolor</t>
  </si>
  <si>
    <t>Yo</t>
  </si>
  <si>
    <t>gente con sobrepeso</t>
  </si>
  <si>
    <t>Me ha producido mucha rabia y tristeza</t>
  </si>
  <si>
    <t>Un adolescente</t>
  </si>
  <si>
    <t xml:space="preserve">No puedo, me encanta como esta </t>
  </si>
  <si>
    <t>Placer, amor</t>
  </si>
  <si>
    <t>De ninguno</t>
  </si>
  <si>
    <t>Que las sonrisas valen mucho</t>
  </si>
  <si>
    <t xml:space="preserve">No cuesta nada dar una sonrisa pero vale mucho para la persona que la recibe, da igual que seas pobre, te enriquece el corazón </t>
  </si>
  <si>
    <t>No sé cómo resumirlo</t>
  </si>
  <si>
    <t>No sé</t>
  </si>
  <si>
    <t>si muchísimo</t>
  </si>
  <si>
    <t>Todas</t>
  </si>
  <si>
    <t>No habían personajes</t>
  </si>
  <si>
    <t xml:space="preserve">Para que la gente vea lo que vale una sonrisa o ser feliz sobretodo para los adolescentes </t>
  </si>
  <si>
    <t>Si, a todo el mundo</t>
  </si>
  <si>
    <t>A todo el mundo</t>
  </si>
  <si>
    <t>Porque la gente tiene que ser feliz y saber lo que vale una sonrisa</t>
  </si>
  <si>
    <t>Felicidad</t>
  </si>
  <si>
    <t>No había personajes</t>
  </si>
  <si>
    <t>Porqje</t>
  </si>
  <si>
    <t>Que hay que ser feliz y tener siempre una sonrisa en la cara para hacer feliz a tus seres queridos</t>
  </si>
  <si>
    <t xml:space="preserve">No hay ninguna mejor que esta </t>
  </si>
  <si>
    <t xml:space="preserve">Calma, </t>
  </si>
  <si>
    <t xml:space="preserve">Porque me parece muy bien su forma de ver el mundo </t>
  </si>
  <si>
    <t>si,el autor transmite correctamente el mensaje.</t>
  </si>
  <si>
    <t>Solo nosotros tenemos las riendas de nuestra vida, por lo que debemos conocernos y saber controlarnos.</t>
  </si>
  <si>
    <t>Alegría,Frustración,Valentía</t>
  </si>
  <si>
    <t>Yo pondría como ejemplo lo de la cuchara no otro que no tiene sentido con el cuento</t>
  </si>
  <si>
    <t>Yo creo que también serviría el sentimiento de duda</t>
  </si>
  <si>
    <t>Si por que el hombre está estresado ya que no consigue concentrarse</t>
  </si>
  <si>
    <t>Hubiese hecho lo mismo</t>
  </si>
  <si>
    <t>Si mi hermana por que siempre está estresada con los examenes</t>
  </si>
  <si>
    <t xml:space="preserve">Si por que mi padre siempre me da consejos </t>
  </si>
  <si>
    <t>Si por que un día  estuve estresado por que me había pasado algo muy importante y mi padre me dio un consejo para ayudarme</t>
  </si>
  <si>
    <t>Hay que creer</t>
  </si>
  <si>
    <t>También tiene entusiasmo</t>
  </si>
  <si>
    <t>Ansiedad, timidez y trabajo</t>
  </si>
  <si>
    <t>Tristeza</t>
  </si>
  <si>
    <t>La cárcel del colegio</t>
  </si>
  <si>
    <t>O</t>
  </si>
  <si>
    <t>Holaaaaaaaaa</t>
  </si>
  <si>
    <t>La ultima</t>
  </si>
  <si>
    <t>Jhg</t>
  </si>
  <si>
    <t>Por que es divertido</t>
  </si>
  <si>
    <t>Contesta</t>
  </si>
  <si>
    <t>Nolo hagas</t>
  </si>
  <si>
    <t>nolito</t>
  </si>
  <si>
    <t>para hacer se sentir</t>
  </si>
  <si>
    <t>Vale</t>
  </si>
  <si>
    <t>A mi familia</t>
  </si>
  <si>
    <t>Lo mismo</t>
  </si>
  <si>
    <t>Si estoy de acuerdo</t>
  </si>
  <si>
    <t xml:space="preserve">Sigue el camino que tú quieras no el que quieran los demás </t>
  </si>
  <si>
    <t>no, te habla sobre fortaleza</t>
  </si>
  <si>
    <t xml:space="preserve">Educación </t>
  </si>
  <si>
    <t>El cuento trata sobre un árbol que no sabe lo que es ni que camino seguir para tener un buen futuro por eso está atascado queriendo ser como los demás.</t>
  </si>
  <si>
    <t>En la vida tu eres quien elige lo que harás mañana si vas por el mal camino tu vida se acabará derrumbando a lo contrario de si vas por el buen camino. Te irás dando cuenta de que todo el esfuerzo y dedicación que pusiste valió la pena.</t>
  </si>
  <si>
    <t xml:space="preserve">Si, el señor estaba cansado del trabajo y no lo hizo con entusiasmo como todos los otros pero siempre en la vida hay que darlo todo hasta el final. </t>
  </si>
  <si>
    <t>Recomendar</t>
  </si>
  <si>
    <t xml:space="preserve">Aveces hay que sufrir para conseguir lo que queremos y hay que dejar atrás alugunas cosas pero en el fondo estamos haciendo lo correcto </t>
  </si>
  <si>
    <t>Trata de lo que hay q hacer para ir por el buen camino</t>
  </si>
  <si>
    <t>Si, expresa lo importante que es una sonrisa y lo que transmite el simple hecho de sonreír.</t>
  </si>
  <si>
    <t>Considero que una de las cosas más bonita y barata es el amor, pero no siempre ese amor que se da suele volver.</t>
  </si>
  <si>
    <t>Sobre tristeza no trata, creo que únicamente se trabaja la alegría. La fortaleza también.</t>
  </si>
  <si>
    <t>Depende cómo lo mires, como un trabajo laboral no, pero como un trabajo personal donde intentes sonreír todo el tiempo pase lo que pase, sí.</t>
  </si>
  <si>
    <t>Si, el autor ha conseguido crear un cuento en el que transmite la importancia de una simple sonrisa</t>
  </si>
  <si>
    <t>Estoy de acuerdo con que el amor es lo más valioso del mundo y no cuesta nada mostrarlo a los demás, pero no creo que necesariamente tenga que ser de vuelta, lo bonito del amor es darlo de forma humilde y sin necesidad de recibir algo a cambio.</t>
  </si>
  <si>
    <t>Tambien trata sobre el amor, y la fortaleza interior</t>
  </si>
  <si>
    <t>no necesariamente, creo que este cuento se aplica al dia a dia, no al trabajo en concreto</t>
  </si>
  <si>
    <t xml:space="preserve">Como un </t>
  </si>
  <si>
    <t xml:space="preserve">Si de educación </t>
  </si>
  <si>
    <t xml:space="preserve">Antes </t>
  </si>
  <si>
    <t>Creo que no</t>
  </si>
  <si>
    <t xml:space="preserve">un niño o una persona adulta </t>
  </si>
  <si>
    <t xml:space="preserve">Para ayudar a otros </t>
  </si>
  <si>
    <t xml:space="preserve">si muchas veces </t>
  </si>
  <si>
    <t>Depende de la persona su personalidad porque a algunas personas no le gustan estos cuentos</t>
  </si>
  <si>
    <t>pues habían dos hermanos q</t>
  </si>
  <si>
    <t xml:space="preserve">Bueno </t>
  </si>
  <si>
    <t xml:space="preserve">Calma </t>
  </si>
  <si>
    <t>nooooo</t>
  </si>
  <si>
    <t>lo mis,o</t>
  </si>
  <si>
    <t>bhhy</t>
  </si>
  <si>
    <t>Yty</t>
  </si>
  <si>
    <t xml:space="preserve">Daddy </t>
  </si>
  <si>
    <t>para AYUDAR</t>
  </si>
  <si>
    <t>nono</t>
  </si>
  <si>
    <t>Mom</t>
  </si>
  <si>
    <t>my</t>
  </si>
  <si>
    <t>vale</t>
  </si>
  <si>
    <t>vake</t>
  </si>
  <si>
    <t>m</t>
  </si>
  <si>
    <t>S</t>
  </si>
  <si>
    <t>so</t>
  </si>
  <si>
    <t>So</t>
  </si>
  <si>
    <t>Omg guys</t>
  </si>
  <si>
    <t>omg yes</t>
  </si>
  <si>
    <t>omg noo</t>
  </si>
  <si>
    <t>ddfgcsethjyytrrrrrrrrreerg</t>
  </si>
  <si>
    <t>sj</t>
  </si>
  <si>
    <t>nada mas</t>
  </si>
  <si>
    <t xml:space="preserve">s 
</t>
  </si>
  <si>
    <t>Ai</t>
  </si>
  <si>
    <t>Go</t>
  </si>
  <si>
    <t>away</t>
  </si>
  <si>
    <t>estoy bien</t>
  </si>
  <si>
    <t xml:space="preserve">se </t>
  </si>
  <si>
    <t xml:space="preserve">Que no hay que forzar las cosas, sino dejar que sucedan </t>
  </si>
  <si>
    <t>ansiedad</t>
  </si>
  <si>
    <t>la superación de cada día</t>
  </si>
  <si>
    <t>Estoy a favor de todo lo que dice el cuento, es muy bonito</t>
  </si>
  <si>
    <t>Toda</t>
  </si>
  <si>
    <t>Si, creo que toca temas por los que todos hemos pasado en algún momento</t>
  </si>
  <si>
    <t>Como crecimiento personal</t>
  </si>
  <si>
    <t>Si, en las ultimas frases especifica más el tema tratado y lo que podía ser la moraleja.</t>
  </si>
  <si>
    <t xml:space="preserve">Si, porque para que haya paz y este todo bien, se necesita que todos los ámbitos de la vida de una persona estén correctamente.  </t>
  </si>
  <si>
    <t xml:space="preserve">Si, porque en este caso, la elección del cuadro seria una decisión a tomar, en la vida personal, elegir calmarte tras un enfado o sentir malestar. </t>
  </si>
  <si>
    <t>No, porque el estrés es un sentimiento más fuerte que no se puede controlar con tanta facilidad y para muchas personas es muy difícil de controlar.</t>
  </si>
  <si>
    <t>Si.</t>
  </si>
  <si>
    <t>Como dice la moraleja, siempre tenemos que sacar algo positivo de los impedimento que nos pone la vida, para que nos sirva como experiencia.</t>
  </si>
  <si>
    <t>recomiéndame un cuento</t>
  </si>
  <si>
    <t>recomienda un cuento</t>
  </si>
  <si>
    <t>la paz está con uno mismo, no con lo que nos rodea</t>
  </si>
  <si>
    <t>educación</t>
  </si>
  <si>
    <t>lo mismo</t>
  </si>
  <si>
    <t>sí, muy bien</t>
  </si>
  <si>
    <t>que estoy de acuerdo</t>
  </si>
  <si>
    <t>aprender a valorar las cosas más allá de la apariencia</t>
  </si>
  <si>
    <t>todo a favor</t>
  </si>
  <si>
    <t>a veces cuesta saber mirar más allá</t>
  </si>
  <si>
    <t>una persona adulta con experiencia</t>
  </si>
  <si>
    <t xml:space="preserve">para ayudar </t>
  </si>
  <si>
    <t>el rey</t>
  </si>
  <si>
    <t>por la reflexión que hace</t>
  </si>
  <si>
    <t>adultos</t>
  </si>
  <si>
    <t>aprender a mirar las cosas con perspectiva</t>
  </si>
  <si>
    <t>Hay que esforzarse para conseguir las cosas, y que por encima de todo está la amistad</t>
  </si>
  <si>
    <t>Para mi lo ha descrito bastante bien y me ha impresionado</t>
  </si>
  <si>
    <t>Yo pienso que solo trata sobre la calma</t>
  </si>
  <si>
    <t>No pienso que esté relacionado con ninguno</t>
  </si>
  <si>
    <t>De lo que realmente era La Paz, porque yo pensaba que era estar en silencio y sin molestias</t>
  </si>
  <si>
    <t>A veces</t>
  </si>
  <si>
    <t>Un poco</t>
  </si>
  <si>
    <t>No lo sé</t>
  </si>
  <si>
    <t>Me ha impactado el cuento y me parece muy motivador</t>
  </si>
  <si>
    <t>No dejes que nadie te haga daño</t>
  </si>
  <si>
    <t>Agotamiento, dolor, ira, malestar</t>
  </si>
  <si>
    <t>Por parte de la madre si</t>
  </si>
  <si>
    <t xml:space="preserve">Porque me dejo llevar mucho por mis emociones </t>
  </si>
  <si>
    <t>Un niño que está mal se lo dice a su madre y en un bol de agua hirviendo pone un huevo, una zanahoria y café y le dice a su hijo que cual de ellos es, es decir si en una situación mala si se vuelve duro, blando o hace lo mismo</t>
  </si>
  <si>
    <t>Cuando la madre le pregunta al hijo que cual de ellos es y lo explica</t>
  </si>
  <si>
    <t xml:space="preserve">Me ha chocado </t>
  </si>
  <si>
    <t xml:space="preserve">Dolor, tristeza y compasión </t>
  </si>
  <si>
    <t>La madre</t>
  </si>
  <si>
    <t>Porque le ayuda al hijo</t>
  </si>
  <si>
    <t xml:space="preserve">A alguien que tenga problemas </t>
  </si>
  <si>
    <t xml:space="preserve">Para ayudar a las personas con problemas </t>
  </si>
  <si>
    <t xml:space="preserve">No tengo a nadie en específico </t>
  </si>
  <si>
    <t xml:space="preserve">No he entendido muy bien el cuento </t>
  </si>
  <si>
    <t xml:space="preserve">Que vayamos calmados por la vida y no con prisas, hay que disfrutar </t>
  </si>
  <si>
    <t xml:space="preserve">No lo he entendido muy bien </t>
  </si>
  <si>
    <t>¿Que significa la parábola de este cuento?</t>
  </si>
  <si>
    <t>No son nuestros pensamientos los que han de dominar nuestra mente, aunque a veces, sintamos que es así, nosotros tenemos el poder de cogerlos o soltarlos</t>
  </si>
  <si>
    <t>Duda, frustación, miedo, odio. Todas estas emociones se suelen conveertir en pensamientos rumiantes que acuden a nuestra mente una y otra vez, es importante conseguir dejarlos caer.</t>
  </si>
  <si>
    <t>Adicciones, depres</t>
  </si>
  <si>
    <t>En ocasiones me descubro pensando constantemente en alguna situación en la que creo no haber actuado bien, en algo que me ha dolido alimentando mi dolor y mi rencor. Cuando me hago consciente, intento asimilarlos y desprenderme de ellos. Los convierto en pasado, y dejan de ser el presente.</t>
  </si>
  <si>
    <t>Un maestro enseña a su alumno que, aunque el alumno no consiga verlo, es el dueño de su mente, igual que de su cuerpo</t>
  </si>
  <si>
    <t>Un maestro o un especialista</t>
  </si>
  <si>
    <t>Pues yo lo entiendo que no hace falta mucho dinero para ser feliz</t>
  </si>
  <si>
    <t xml:space="preserve">Tensión </t>
  </si>
  <si>
    <t xml:space="preserve">educación </t>
  </si>
  <si>
    <t>Que no hace mucho dinero y ara ser feliz al contrario contra un poco menos dinero se puede vivir aún mejor</t>
  </si>
  <si>
    <t>Me agrada por que habla q7e el dinero no es todo en el mundo si no aqueje hay cosas mas cosas importantes en el mundo aparte del dinero</t>
  </si>
  <si>
    <t>No tengo ningún argumento</t>
  </si>
  <si>
    <t>No me provoca nada</t>
  </si>
  <si>
    <t>No se como resumirlo</t>
  </si>
  <si>
    <t>Cuando se da cuenta que su vida es valiosa</t>
  </si>
  <si>
    <t>Que nunca hay que perder la esperanza</t>
  </si>
  <si>
    <t xml:space="preserve">No los e </t>
  </si>
  <si>
    <t>Pues yo hubiera hecho lo mismo</t>
  </si>
  <si>
    <t>La de la cuarta vela</t>
  </si>
  <si>
    <t xml:space="preserve">Por qué hay habeces  que pierdo la esperanza </t>
  </si>
  <si>
    <t>Que es muy difícil manejar nuestra mente, pero con esfuerzo es posible</t>
  </si>
  <si>
    <t>Estrés, calam</t>
  </si>
  <si>
    <t>Estoy de acuerdo con que el cuento expresa que es dificil controlar la mente</t>
  </si>
  <si>
    <t>Enseña como tener paciencia</t>
  </si>
  <si>
    <t>Aunque estemos en tiempos difíciles, en los que no sepamos que hacer, siempre mantenemos una pequeña esperanza en nuestro interior. Aunque no lo creamos está ahí, esperando a que seamos conscientes de que brilla con intensidad y esperando a que tengamos el valor de mirarla directamente.</t>
  </si>
  <si>
    <t>No hace falta dinero para estar con alguien</t>
  </si>
  <si>
    <t>Solo trata de seseo y amor</t>
  </si>
  <si>
    <t>El que me cae mejor es el niño y el que peor es el padre</t>
  </si>
  <si>
    <t>Que el dinero no es todo</t>
  </si>
  <si>
    <t>Pues mejoraría no pidiendo mucho dinero a los mayores</t>
  </si>
  <si>
    <t>Que el dinero no esto todo para la vida humana</t>
  </si>
  <si>
    <t xml:space="preserve">No lo sé </t>
  </si>
  <si>
    <t>para que todo el mundo sea más feliz</t>
  </si>
  <si>
    <t xml:space="preserve">El final </t>
  </si>
  <si>
    <t>Nada.Nada</t>
  </si>
  <si>
    <t>Porque si</t>
  </si>
  <si>
    <t>puede</t>
  </si>
  <si>
    <t>Que no lo se</t>
  </si>
  <si>
    <t>No.Nada</t>
  </si>
  <si>
    <t>No.No</t>
  </si>
  <si>
    <t>Puede</t>
  </si>
  <si>
    <t>Sip</t>
  </si>
  <si>
    <t>Nop</t>
  </si>
  <si>
    <t>Que no lo seeeeeeeeeeeee</t>
  </si>
  <si>
    <t>A nadieeeeeee</t>
  </si>
  <si>
    <t>Nooooooooooooooooo</t>
  </si>
  <si>
    <t>Adios</t>
  </si>
  <si>
    <t>Nadaaaaaaaaaaaaaaaaaaaaaaaaaaaaaaaaaaaaaaaaaaaaaaaaaaaaaaaaaaaaaaaaaaaaaaaaaaaaaaaa</t>
  </si>
  <si>
    <t>no.no</t>
  </si>
  <si>
    <t>No lo se.no lo se.Si</t>
  </si>
  <si>
    <t xml:space="preserve">No cambiaría nada. </t>
  </si>
  <si>
    <t xml:space="preserve">Un poco de depresión </t>
  </si>
  <si>
    <t xml:space="preserve">Que aunque  hay problemas, puedes estar en paz en el corazón. </t>
  </si>
  <si>
    <t xml:space="preserve">Agotamiento </t>
  </si>
  <si>
    <t xml:space="preserve">Trabajo </t>
  </si>
  <si>
    <t xml:space="preserve">A una persona que tenga problemas y piensa que no puede tener paz en el corazón. </t>
  </si>
  <si>
    <t xml:space="preserve">Para que siga adelante aunque esté en un lugar que no tiene paz. </t>
  </si>
  <si>
    <t>Qué vivas más el presente.</t>
  </si>
  <si>
    <t xml:space="preserve">Miedo, deseo, </t>
  </si>
  <si>
    <t xml:space="preserve">Que siempre hay que ser positivos. </t>
  </si>
  <si>
    <t xml:space="preserve">Tristeza, </t>
  </si>
  <si>
    <t>Qué disfrutes el momento.</t>
  </si>
  <si>
    <t>Si, el autor tenia como objetivo que los lectores fuéramos conscientes de lo verdaderamente importante que es valorar el tener una familia a tu lado que te cuide, te ayude y esté siempre que lo necesites.</t>
  </si>
  <si>
    <t>si, ya que lo que siempre va a permanecer en nuestro interior son todas esas sensaciones en las que logras o consigues tus metas, o incluso en las que experimentas durante el camino de tu vida o las dificultades que el destino trae consigo. son más importantes que todo aquello que decimos pero no hacemos , y por lo tanto no sentimos.</t>
  </si>
  <si>
    <t>Si. En primer lugar la tristeza en la mujer que se queda sola por las circunstancias que fueran y su única solución es el asilo, el amor y la compasión en el taxista .</t>
  </si>
  <si>
    <t>Estoy de acuerdo con la moraleja</t>
  </si>
  <si>
    <t xml:space="preserve">Alguna vez he meditado con mis amigos para calmar el estrés </t>
  </si>
  <si>
    <t xml:space="preserve">Que meditar es bueno para calmar muchas emociones y sentimientos </t>
  </si>
  <si>
    <t xml:space="preserve">Que todos estaríamos más relajados </t>
  </si>
  <si>
    <t>Un especialista o maestro</t>
  </si>
  <si>
    <t xml:space="preserve">Todos me caen bien </t>
  </si>
  <si>
    <t>Calma</t>
  </si>
  <si>
    <t xml:space="preserve">A personas que les gusta leer y necesiten un cuento relajado y entretenido </t>
  </si>
  <si>
    <t>La moraleja es que siempre hay forma de conseguir algo, pensando bien y con calma</t>
  </si>
  <si>
    <t>mas o menos</t>
  </si>
  <si>
    <t>trata también duda,valentía,calma</t>
  </si>
  <si>
    <t>hiperactividad</t>
  </si>
  <si>
    <t>Cuando el hijo dijo como había formado el mundo</t>
  </si>
  <si>
    <t>mis argumentos están todos a favor</t>
  </si>
  <si>
    <t>Un padre le da a su hijo un puzzle del mundo pensando que sería incapaz de solucionarlo. El niño lo termina aunque el padre no se lo crea. El niño en vez de fijarse en el mundo que no conocía, se fijó en el hombre de atrás que si conocía y sabía como formar el puzle</t>
  </si>
  <si>
    <t>La moraleja</t>
  </si>
  <si>
    <t>nose</t>
  </si>
  <si>
    <t>a amigos</t>
  </si>
  <si>
    <t>porque te hace entender algunas cosas</t>
  </si>
  <si>
    <t>paz</t>
  </si>
  <si>
    <t>que aunque alrededor tuya pasen cosas la paz está en el interior</t>
  </si>
  <si>
    <t>que siempre hay paz</t>
  </si>
  <si>
    <t>que aunque alrededor tuya todo esté oscuro, sigue habiendo paz en ti</t>
  </si>
  <si>
    <t>persona adulta</t>
  </si>
  <si>
    <t>para ayudar a otros que pueda estar confusos</t>
  </si>
  <si>
    <t>entre los dos cuadros que había, uno alegre y otro triste, eligió el triste porque la paz no significa siempre alegría</t>
  </si>
  <si>
    <t>básicamente, se refiere a que digan lo que te digan que pases de los insultos.</t>
  </si>
  <si>
    <t>ira y tensión</t>
  </si>
  <si>
    <t>adolescencia,bullying,depresión</t>
  </si>
  <si>
    <t xml:space="preserve">Puede afrontar el bullying ya que el cuento trata de pasar de los insultos que te digan otros </t>
  </si>
  <si>
    <t>Pasar como un muerto</t>
  </si>
  <si>
    <t>Alomejor alguna vez me han "insultado" y yo me lo he tomado muy mal cuando en verdad podría haber echo lo del cuento. Pasar como los muertos y ignorarlos.</t>
  </si>
  <si>
    <t>Una persona insegura su maestro le mandó ir al cementerio a insultar a los muertos. Al gritarles no respondieron. El maestro le dijo que el debería de hacer lo mismo. Pasar de los insultos como los muertos.</t>
  </si>
  <si>
    <t>Joven, especialista, maestro o adulto</t>
  </si>
  <si>
    <t>cuando insultó en el cementerio y nadie le contestó</t>
  </si>
  <si>
    <t xml:space="preserve">alumnos y profesores y cualquier persona </t>
  </si>
  <si>
    <t>que hay que disfrutar de las cosas y no hacerlas con prisa</t>
  </si>
  <si>
    <t>que todos tenemos función seas como seas o seas lo que seas</t>
  </si>
  <si>
    <t>no quiero seguir mas</t>
  </si>
  <si>
    <t xml:space="preserve">Según mi humilde opinión, la moraleja de este cuento es que el amor es lo más preciado ,importante necesitado y barato en este mundo y gracias a ello podemos superar obstáculos </t>
  </si>
  <si>
    <t xml:space="preserve">Amor y Apatía </t>
  </si>
  <si>
    <t>Depresión</t>
  </si>
  <si>
    <t>Que en momentos duros una sonrisa te ayuda en encaminar</t>
  </si>
  <si>
    <t xml:space="preserve">Para ayudar a un ser querido mío si </t>
  </si>
  <si>
    <t>Un día cuando suspendí un examen muy importante mi abuela me sonrió y me apoyo</t>
  </si>
  <si>
    <t>Me ha encantado</t>
  </si>
  <si>
    <t>Que nunca te rindas porque aunque algo salga muy mal siempre tienes a la esperanza,</t>
  </si>
  <si>
    <t xml:space="preserve">Depresión </t>
  </si>
  <si>
    <t>A favor esta la moraleja que tiene</t>
  </si>
  <si>
    <t xml:space="preserve">A veces no estás bien con tu familia o amigos y si alguien te ayuda a construir el puente puedes llegar al punto de la reconciliación </t>
  </si>
  <si>
    <t>Que ser como los demás no te lleva a ningún sitio porque cada uno es diferente y tienes que encontrar como eres.</t>
  </si>
  <si>
    <t xml:space="preserve">Frustración </t>
  </si>
  <si>
    <t xml:space="preserve">No creo que trate sobre ninguno de estos temas psicológicos </t>
  </si>
  <si>
    <t>El cuento trata sobre un árbol que quiere ser como los demás árboles hasta que un búho llega y le dice que tiene que escuchar a dios.</t>
  </si>
  <si>
    <t xml:space="preserve"> Que por todos los problemas que tengas si los afrontas calmado todo será más fácil.</t>
  </si>
  <si>
    <t>B</t>
  </si>
  <si>
    <t>sugerencia</t>
  </si>
  <si>
    <t>que las personas solo miramos hacia delante y cuando no damos cuenta hemos perdido lo mas importante, el tiempo, ya que hemos gastado varios años, para asegurarnos un futuro, sin disfrutar de esos años ya que solo nos centramos en eso y dejamos escapar muchas cosas por ser asi.</t>
  </si>
  <si>
    <t xml:space="preserve">también añadiría amor y satisfacción, dado que dios le muestra el amor que siente hacia la persona con una sola mirada y satisfacción ya que la persona ha conseguido las respuestas que necesitaba </t>
  </si>
  <si>
    <t>creo que trata los remasde la adolescencia ya que aqui es donde se inicia le etapa de crecimiento de una persona y es donde se le deberia enseñar este cuento para que aprenda que en su etapa de crecimiento va a tener que hacer mas cosas que sembrar su futuro, tambien añadiria educación puesto que cuando vas creciendo es cuando mas aprendes.</t>
  </si>
  <si>
    <t>yo le habría hecho otro tipo de preguntas mas profundas a Dios</t>
  </si>
  <si>
    <t>lo que deberiamos aprender para poder disfrutar nuestra vida</t>
  </si>
  <si>
    <t>El maestro al decir deja la cuchara, quería que el estudiante de zen se olvidara de los pensamientos que no le dejaban meditar, por lo tanto si que lo ha dejado claro.</t>
  </si>
  <si>
    <t>Que tenemos que saber llevar nuestros sentimientos, para así estar mejor con nosotros mismos.</t>
  </si>
  <si>
    <t>Sí, ha intentado que nos cocentremos</t>
  </si>
  <si>
    <t>La vida no te pud</t>
  </si>
  <si>
    <t xml:space="preserve">Sí, porque primero está pensando en sus problemas y está en tensión pero cuando coje la cuchara pude concentrarse con mayor faciñidad </t>
  </si>
  <si>
    <t>Sí, el protagonista tiene estrés al principio pero no al final</t>
  </si>
  <si>
    <t>Sí, personas que estén estresados</t>
  </si>
  <si>
    <t>Estrés, tensión.</t>
  </si>
  <si>
    <t>Un chico no puede concentrarse por sus problemas, pero su sensei le pide que coja una cuchara y medite, ahí ya le es más fácil porque se concentra en otra cosa que no son sus problemas</t>
  </si>
  <si>
    <t>Sí, no solo quiere que estemos felices, sino que compartamos nuestras sonrisas.</t>
  </si>
  <si>
    <t>Sí, el amor y la felicidad lo son todo</t>
  </si>
  <si>
    <t>Sí, expresa que es importante la alegría pero que no todo el mundo la tiene.</t>
  </si>
  <si>
    <t>No, no mnciona el trabajo</t>
  </si>
  <si>
    <t>Sí, el cansancio es solo mental</t>
  </si>
  <si>
    <t>que nunca hay que rendirse independientemente de lo qeu te digan</t>
  </si>
  <si>
    <t>Sí, normalmente siempre hay alguien que te vaya a decir que no o vas a conseguir  incluso tu mismo, tu propia cabeza te dice que no aunque seas completamente capaz.</t>
  </si>
  <si>
    <t>El que se rinde no</t>
  </si>
  <si>
    <t>Yo hubiera seguido hasta conseguirlo</t>
  </si>
  <si>
    <t>se han pasado veces en las que quería conseguir algo pero mi propia cabeza decía que no lo iba a conseguir.</t>
  </si>
  <si>
    <t>Sí, creo que la moyoría se identifica. Sí, me ha pasado constantemente.</t>
  </si>
  <si>
    <t xml:space="preserve">A favor que es lo que normalmete pasa, que nos rendimos. pero estoy en contra de que no todo el mundo se rinde </t>
  </si>
  <si>
    <t>Dos ranas que caen en un pozo muy hondo, una de ellas empieza a saltar para salir, la gente de al rededor le dice que pare, no va a poder salir de ahí de ninguna manera, se rinde y muere, en cambio la otra hace oídos sordos a lo que le dice el resto y saltando consigue salir, una vez fuera le pidieron perdón pero la rana contesto que era sorda y pensaba que le estaban animando.</t>
  </si>
  <si>
    <t>Sí, personas que necesiten saber que eres capaz de todo lo que te proponfas</t>
  </si>
  <si>
    <t>si ya que hay dos ranas</t>
  </si>
  <si>
    <t>Un adulto que quiere ayudar a gente perdida</t>
  </si>
  <si>
    <t>lo escribiriía parra ayudar a otros, quiere que la gente pueda sentirse identificada</t>
  </si>
  <si>
    <t>no tengo ni idea</t>
  </si>
  <si>
    <t>no lo entiendo</t>
  </si>
  <si>
    <t>porque no la entiendo</t>
  </si>
  <si>
    <t>el sabio</t>
  </si>
  <si>
    <t>porque sabe mucho e intenta ayudar</t>
  </si>
  <si>
    <t>La vida pasa rápido y no podemos ir con prisas, nos podemos dejar siempre cosas atrás que en verdad nos habrían gustado disfrutar</t>
  </si>
  <si>
    <t>Sobre todo habla sobre tensión.</t>
  </si>
  <si>
    <t>Sí habla sobre estas cosas</t>
  </si>
  <si>
    <t xml:space="preserve">Sí, a todo el mundo nos pasa, vivimos la vida con prisas, no nos fijamos en los pequeños detalles, en que hay que aprovechar cada momento, etc. </t>
  </si>
  <si>
    <t>Sí, el árbol estaba completamente confundido con su función en la vida.</t>
  </si>
  <si>
    <t>Para poder ayudar a los demás</t>
  </si>
  <si>
    <t>Sí por no lo definiria como un cuento de trabajo</t>
  </si>
  <si>
    <t xml:space="preserve">Realmente la expresaria asi </t>
  </si>
  <si>
    <t xml:space="preserve">Con lo que te he dicho recomiéndame un cuento </t>
  </si>
  <si>
    <t>si estoy de acuerdo con la persona que determino este cuento</t>
  </si>
  <si>
    <t>siiiiii</t>
  </si>
  <si>
    <t xml:space="preserve">la moreleja que muestra es muy acertada </t>
  </si>
  <si>
    <t>si la enseñanza que transmite es muy bonita</t>
  </si>
  <si>
    <t>Si, ya que estando en un lugar tranquilo o solo, tú en tu interior puedes seguir estando en tensión, preocupado y sintiendo miedo. El lugar no importa lo que importa es el pensamiento.</t>
  </si>
  <si>
    <t>Si, el cuadro representaba la calma y el segundo la tensión y la ira.</t>
  </si>
  <si>
    <t>Trata solo de esos temas.</t>
  </si>
  <si>
    <t>Si era por que estaba aburrida la verdad es que me ha hecho gracia</t>
  </si>
  <si>
    <t>2</t>
  </si>
  <si>
    <t>las personas son muy crueles</t>
  </si>
  <si>
    <t>no lo se, pero no estoy de acuerdo con lo que define de los problemas, por que a lo mejor hay gente que no le supone tanto horror, si no un alivio</t>
  </si>
  <si>
    <t>personas que de verdad quisieran tener un hijo y les obligaran ha abortar</t>
  </si>
  <si>
    <t>no creo que trate sobre la ira</t>
  </si>
  <si>
    <t>al explicar el segundo cuadro si da sensación de estrés, pero viéndolo desde una perspectiva global no creo que sea sobre el estrés</t>
  </si>
  <si>
    <t>al rey</t>
  </si>
  <si>
    <t>hay que luchar mucho para mantener la esperanza</t>
  </si>
  <si>
    <t>si, porque a veces estamos tan cansados de todo que no tenemos tiempo de pensar en todo lo que perdemos</t>
  </si>
  <si>
    <t xml:space="preserve">Me pasa muy a menudo, debido a las circunstancias que en mi vida se han presentado </t>
  </si>
  <si>
    <t>No, porque cada uno es lo que es y no podemos pretender que los otros hagan lo que no están preparados para hacer</t>
  </si>
  <si>
    <t>que me hagan ser quien no soy, con responsabilidades que no me tocaban</t>
  </si>
  <si>
    <t>Un especialista</t>
  </si>
  <si>
    <t>Antes de intentar arreglar algo hay que ver por qué se ha roto, porque si lo arreglas mal se volverá a romper, pero sino arreglas el verdadero problema, también se romperá.</t>
  </si>
  <si>
    <t>Sí, estoy de acuerdo. Pero añadiría también el deseo, ya que los dos tienen el deseo de “Arreglar el mundo”.</t>
  </si>
  <si>
    <t>Sí, estoy de acuerdo con que los temas psicológicos mencionados son el tema del libro. Mas añadiría el “estrés/ansiedad”, sufrida por el padre al no encontrar la manera de arreglar el mundo.</t>
  </si>
  <si>
    <t>Sí, porque le hace una entrevista a Dios.</t>
  </si>
  <si>
    <t>Hay que quererse para que te quieran, los amigos buenos son únicos, s bueno perdonar, se aprende practicando, y que lo material no es lo más importante.</t>
  </si>
  <si>
    <t>Duda no porque Dios está seguro. Compasión, fustración y agotamiento sí, porque Dios está cansado de que no aprendamos a vivir la vida, y fortaleza también porque Dios es fuerte,</t>
  </si>
  <si>
    <t>Sí, trata todos esos temas.</t>
  </si>
  <si>
    <t>A cualquiera que se sienta estresado en su vida, o que esté agotado del trabajo de la vida.</t>
  </si>
  <si>
    <t>Sí, porque una distracción ha conseguido distraerle de sus pensamientos para que pudiera meditar.</t>
  </si>
  <si>
    <t>Sí, ya que sus pensamientos no los puede controlar hasta que los “concentra” en una cuchara.</t>
  </si>
  <si>
    <t>Sí, porque busca la calma cuando está tenso.</t>
  </si>
  <si>
    <t>Sí, ya que está estresado porque no puede meditar.</t>
  </si>
  <si>
    <t>El maestro, ya que controla sus emociones, y está tranquilo controlando su estrés.</t>
  </si>
  <si>
    <t>Sí, porque La Paz es la pajarita en medio de las dificultades, las montañas escarpadas y el cielo enfurecido</t>
  </si>
  <si>
    <t>Un rey hizo un concurso de pintura, había que pintar La Paz.</t>
  </si>
  <si>
    <t>Había dos cuadros, un Lago apacible, y un mundo problemático en el que había un gramo de Paz.</t>
  </si>
  <si>
    <t>Sí, porque opino lo mismo que el rey, pero entiendo que el artista pinte la imagen de La Paz.</t>
  </si>
  <si>
    <t>He pensado que tiene la razón, y que es muy sabio.</t>
  </si>
  <si>
    <t>Sí, ya que una sonrisa aunque parezca insignificante  es muy importante.</t>
  </si>
  <si>
    <t>Sí, ya que si das una sonrisa, te sentirás mejor porque te la devuelven.</t>
  </si>
  <si>
    <t>Sí, porque da alegría a los que tienen tristeza.</t>
  </si>
  <si>
    <t>Sí, porque dar sonrisas es un trabajo realmente.</t>
  </si>
  <si>
    <t>Sí, porque enseña el verdadero valor de las sonrisas y concuerdo con ese valor.</t>
  </si>
  <si>
    <t>Me evoca satisfacción porque siempre sonrío, y así sé que está haciendo bien a los demás.</t>
  </si>
  <si>
    <t>debes esforzarte para que no se apague</t>
  </si>
  <si>
    <t>dolor, tristeza</t>
  </si>
  <si>
    <t>educación, ansiedad</t>
  </si>
  <si>
    <t>a favor que nunca hay que rendirse y en contra que todo se basa en la esperanza</t>
  </si>
  <si>
    <t>el no rendirse</t>
  </si>
  <si>
    <t>Si,totalmente</t>
  </si>
  <si>
    <t>Si,solo que no hay que darle tanta importancia a los negativos</t>
  </si>
  <si>
    <t>que los pequeños detalles que menos  cuestan son los que mas llenan</t>
  </si>
  <si>
    <t>A veces descuidamos a las personas mas importantes por no demostrarles nada dia a dia</t>
  </si>
  <si>
    <t>que las pequeñas cosas valen mas que las grandes cosas ya que aunque no lo parezca demuestran mas que los otros</t>
  </si>
  <si>
    <t>no descuidar a quien mas nos importa</t>
  </si>
  <si>
    <t>amor felicidad</t>
  </si>
  <si>
    <t>Si, ha sido una buena reflexión sobre lo que iba buscando</t>
  </si>
  <si>
    <t>Nos quejamos habitualmente del estres y de la carga de trabajo que tenemos dia a dia, pero esos actos o deberes nos marcaran nuestro futuro y debemos de sacarlos adelante con esmero</t>
  </si>
  <si>
    <t>Que el amor es lo más importante y lo que la gente suele necesitar más.</t>
  </si>
  <si>
    <t xml:space="preserve">Yo diría que amor </t>
  </si>
  <si>
    <t xml:space="preserve">Creo que trabajo </t>
  </si>
  <si>
    <t xml:space="preserve">un especialista </t>
  </si>
  <si>
    <t>No conocía nada</t>
  </si>
  <si>
    <t xml:space="preserve">Estoy de acuerdo </t>
  </si>
  <si>
    <t xml:space="preserve">habla de que una sonrisa puede ayudar a cualquiera </t>
  </si>
  <si>
    <t xml:space="preserve">Enseña que hay que ser más amable con la gente </t>
  </si>
  <si>
    <t>Que hay que amar y dejarse amarse</t>
  </si>
  <si>
    <t xml:space="preserve">Compasión </t>
  </si>
  <si>
    <t>Es un cuento bonito</t>
  </si>
  <si>
    <t>A mi</t>
  </si>
  <si>
    <t xml:space="preserve">Para ayudar </t>
  </si>
  <si>
    <t>A favor que es un cuento muy bonito y en contra nada</t>
  </si>
  <si>
    <t>Creo que lo ha transmitido muy bien</t>
  </si>
  <si>
    <t>Estoy de acuerdo</t>
  </si>
  <si>
    <t>Que en la vida hay que saber cuales son los causantes de los problemas y que no hay que pagarlo con otra gente, esa gente que lo consigue es la más feliz</t>
  </si>
  <si>
    <t xml:space="preserve">Si pero creo que también trata de amor </t>
  </si>
  <si>
    <t xml:space="preserve">Educación, estrés </t>
  </si>
  <si>
    <t>La verdad es q no</t>
  </si>
  <si>
    <t>Me parece que si</t>
  </si>
  <si>
    <t>Yo no hubiese actuado asi</t>
  </si>
  <si>
    <t>A mis amigos</t>
  </si>
  <si>
    <t>Porque hay algunos que no saben manejar sus sentimientos y lo pagan con quien no ha hecho nada</t>
  </si>
  <si>
    <t xml:space="preserve">Me recuerda a mi padre </t>
  </si>
  <si>
    <t xml:space="preserve">Que hay que ver el lado positivo </t>
  </si>
  <si>
    <t>Marita y el acoso</t>
  </si>
  <si>
    <t xml:space="preserve">Yo lo hubiera explicado y los niños de la clase podrían haberla ayudado </t>
  </si>
  <si>
    <t xml:space="preserve">Un maestro o un especialista </t>
  </si>
  <si>
    <t>Me parece muy mal como actúan los personajes pero el cuento estaba bien</t>
  </si>
  <si>
    <t xml:space="preserve">No habría acoso </t>
  </si>
  <si>
    <t xml:space="preserve">Que no siempre La Paz son situaciones fáciles </t>
  </si>
  <si>
    <t>Niguna</t>
  </si>
  <si>
    <t xml:space="preserve"> Estrés </t>
  </si>
  <si>
    <t>Para calmarse</t>
  </si>
  <si>
    <t>Porque cuando hay problemas tiene que haber paz</t>
  </si>
  <si>
    <t>Paz significa que tú estés bien contigo mismo sin “importar” como esté el exterior.</t>
  </si>
  <si>
    <t>Yo opino que este cuento trata de calma e igual incluye un poco de tensión.</t>
  </si>
  <si>
    <t>Al final cuando acaba escogiendo el segundo cuadro.</t>
  </si>
  <si>
    <t>Transmite que no todo siempre tiene que ser perfecto, para que tú estés bien.</t>
  </si>
  <si>
    <t>qud</t>
  </si>
  <si>
    <t>quw hay que mirar las cosas con perspectiva</t>
  </si>
  <si>
    <t xml:space="preserve">Más o menos </t>
  </si>
  <si>
    <t>No creo</t>
  </si>
  <si>
    <t xml:space="preserve">Al niño </t>
  </si>
  <si>
    <t>Los dos personajes me caen bien</t>
  </si>
  <si>
    <t xml:space="preserve">El cuento trata sobre un hijo y su padre el cual es científico y no sabe como resolver los problemas que hay en el mundo, le hace un acertijo a su hijo sobre él y le </t>
  </si>
  <si>
    <t>que todos necesitamos un abrazo</t>
  </si>
  <si>
    <t xml:space="preserve">compasión no </t>
  </si>
  <si>
    <t xml:space="preserve">Au </t>
  </si>
  <si>
    <t>Que siempre hay que tener esperanza</t>
  </si>
  <si>
    <t>Que significa resiliencia?</t>
  </si>
  <si>
    <t xml:space="preserve">Esperanza </t>
  </si>
  <si>
    <t>Un maestro</t>
  </si>
  <si>
    <t xml:space="preserve">Para ayudar a otros ha seguir adelante </t>
  </si>
  <si>
    <t xml:space="preserve">No tengo ninguna </t>
  </si>
  <si>
    <t xml:space="preserve">A favor que nunca hay que perder la esperanza como el bien dice </t>
  </si>
  <si>
    <t xml:space="preserve">Todo tipo de públicos </t>
  </si>
  <si>
    <t xml:space="preserve">Aunque nos cueste la subida de la montaña las vistas desde la cima son geniales </t>
  </si>
  <si>
    <t xml:space="preserve">A algún compañero </t>
  </si>
  <si>
    <t xml:space="preserve">Por que el tema del que trata lo intentamos lograr </t>
  </si>
  <si>
    <t xml:space="preserve">De la superación </t>
  </si>
  <si>
    <t>La parte cuando llega el mensajero y ayuda a sueño</t>
  </si>
  <si>
    <t xml:space="preserve">Me caen bien todo </t>
  </si>
  <si>
    <t xml:space="preserve">si por que algunas veces el mensajero no llega </t>
  </si>
  <si>
    <t>si ha conseguido transmitir el mensaje pero no es de arrogancia como pone a a hora de selecionar sin embargo si es de las otras dos que te pone al lado</t>
  </si>
  <si>
    <t>aunque sigas enbejeciendo tus cualidades se van aumentando</t>
  </si>
  <si>
    <t xml:space="preserve">Agotamiento, </t>
  </si>
  <si>
    <t>estres/ansiedad dado que su trabajo le produce estres</t>
  </si>
  <si>
    <t>el final</t>
  </si>
  <si>
    <t>son dos vasijas una más nuevas y otra es más antigua , la más nueva se burla de la más vieja por que no hace bien su trabajo , su amo / dueño le pide disculpas por todo el trabajo pero tambien le da las gracias por que gracias a ella parte del camino esta mejor conservado , crecen frutas y verduras que ayudan a su familia a comer .</t>
  </si>
  <si>
    <t>ya lo he echo</t>
  </si>
  <si>
    <t>si y no</t>
  </si>
  <si>
    <t>no me hubiera burlado de ser mayor yo hubiera mostrado respeto hacia la vasija en el caso de que yo fuese otra dado que ella tambien a cumplido el mismo tabajo que yo  durante mas tiempo es  normal que se agote</t>
  </si>
  <si>
    <t>un especialista o un joven</t>
  </si>
  <si>
    <t>para ayudar a otro</t>
  </si>
  <si>
    <t>que al final unque una cosa no la hagas bien no significa que hagas todo mal</t>
  </si>
  <si>
    <t xml:space="preserve">que se han undido por un motivo parecido </t>
  </si>
  <si>
    <t>al dueño</t>
  </si>
  <si>
    <t>por el final</t>
  </si>
  <si>
    <t>si aunue la hubiera hecho  más corta.</t>
  </si>
  <si>
    <t>apatía , duda, dolor y al final cunado el alumno comprendio si pudo estar en calma</t>
  </si>
  <si>
    <t>si auque tambien trata de más temas</t>
  </si>
  <si>
    <t>a algun compañer@</t>
  </si>
  <si>
    <t>por que le afecta lo que digan de ellos /ellas</t>
  </si>
  <si>
    <t>el alumno</t>
  </si>
  <si>
    <t>por que es muy inocente y le ha dolido cuando lo han insultado y todabía no sabía que de esos comentarios hay que pasar de ellos</t>
  </si>
  <si>
    <t xml:space="preserve">me decian cosas y no eran ciertas y pase y a final se descubrio que yo decía la verdad </t>
  </si>
  <si>
    <t>si conocía pero no he leido nada de esto</t>
  </si>
  <si>
    <t>tenemos que intentar que no nos acepten nuestros problemas y ser más feliz y sonreir.</t>
  </si>
  <si>
    <t>“Paz no significa estar en un lugar donde no hay batallas, problemas ni peleas. Paz significa estar a gusto en ese lugar, aunque haya problemas batallas, problemas o peleas, eso es La Paz”</t>
  </si>
  <si>
    <t>Placer y agrado</t>
  </si>
  <si>
    <t xml:space="preserve">Trabajo y educación </t>
  </si>
  <si>
    <t xml:space="preserve">Aprender lo que es La Paz </t>
  </si>
  <si>
    <t>Casi nunca, pero a veces sí</t>
  </si>
  <si>
    <t>En que esté más tranquila</t>
  </si>
  <si>
    <t xml:space="preserve">Transmite la enseñanza de La Paz, y que no lo perfecto te hacen sentir bien y que puede que lo imperfecto te haga estar feliz y calmado </t>
  </si>
  <si>
    <t>Que tu aunque creas que algo es lo mejor porque es muy grande, lo mejor que hay son la acosas más pequeñas.</t>
  </si>
  <si>
    <t xml:space="preserve">Satisfacción </t>
  </si>
  <si>
    <t>Timidez</t>
  </si>
  <si>
    <t>a la anciana</t>
  </si>
  <si>
    <t>porque me parece muy buena</t>
  </si>
  <si>
    <t>que el taxista era muy bueno</t>
  </si>
  <si>
    <t>a Veces</t>
  </si>
  <si>
    <t>en que estaría mejor</t>
  </si>
  <si>
    <t>que uno siempre necesita un abrazo</t>
  </si>
  <si>
    <t>que la familia Fleming salvo 2 veces a la familia Churchill</t>
  </si>
  <si>
    <t xml:space="preserve">si conocía </t>
  </si>
  <si>
    <t>a mi madre que siempre me ayuda y no pide nada a cambio</t>
  </si>
  <si>
    <t>no, si</t>
  </si>
  <si>
    <t>si me ha ayudado</t>
  </si>
  <si>
    <t>que e smoky divertido y me ha enseñado</t>
  </si>
  <si>
    <t>cuando mi madre me estuvo ayudando a prepararme a un concurso y luego yo le compré un regalo con mi dinero y ella lo devolvió y me compro un muñeco que me encantaba</t>
  </si>
  <si>
    <t>que aunque te digan cosas, sean buenas o malas debes dejarlo pasar y que no te influya</t>
  </si>
  <si>
    <t>Certeza</t>
  </si>
  <si>
    <t>un poco</t>
  </si>
  <si>
    <t>pues el año pasado la gente me dejaba de lado y se metían conmigo luego conseguí dejarlo pasar pero todavía me hacen eso un poco, pero ahora soy muy feliz</t>
  </si>
  <si>
    <t>No cambiaria nada porque me parece bien, para mí la moraleja es la misma: que La Paz no es un lugar sin problemas... si no un lugar que si estás en medio de todas esas cosas permaneces calmado.</t>
  </si>
  <si>
    <t>Sí pero además añadiría certeza</t>
  </si>
  <si>
    <t>No creo que</t>
  </si>
  <si>
    <t>Si, porque yo me estreso mucho a veces y también habría elegido ese cuadro</t>
  </si>
  <si>
    <t xml:space="preserve">Qué es una buena elección y acabo de aprender algo muy importante </t>
  </si>
  <si>
    <t xml:space="preserve">un joven </t>
  </si>
  <si>
    <t xml:space="preserve">para ayudar a otros </t>
  </si>
  <si>
    <t>Lo más valioso del mundo es el amor, y al mismo tiempo lo más "barato". Además, ese amor suele ser de vuelta: cuanto más amor damos, más recibimos. Esto es algo que se produce también aplicado a los sentimientos negativos.'</t>
  </si>
  <si>
    <t xml:space="preserve">No creo que trate de otra emoción </t>
  </si>
  <si>
    <t xml:space="preserve">A mi amiga </t>
  </si>
  <si>
    <t xml:space="preserve">para saber lo que es sonreír </t>
  </si>
  <si>
    <t xml:space="preserve">no, porque no creo que sea necesario </t>
  </si>
  <si>
    <t xml:space="preserve">La del medio </t>
  </si>
  <si>
    <t xml:space="preserve">Que puedes sonreír y que es muy placentero </t>
  </si>
  <si>
    <t xml:space="preserve">Que sonreír no cuesta nada </t>
  </si>
  <si>
    <t xml:space="preserve">Las personas tristes </t>
  </si>
  <si>
    <t xml:space="preserve">No se me ha pasado nad </t>
  </si>
  <si>
    <t xml:space="preserve">Que todo te puede hacer sonreír </t>
  </si>
  <si>
    <t>La vida siempre es más sencilla y feliz cuando nos ayudamos unos a otros...</t>
  </si>
  <si>
    <t xml:space="preserve">No sé </t>
  </si>
  <si>
    <t xml:space="preserve">Yo creo que no trata sobre otro tema </t>
  </si>
  <si>
    <t xml:space="preserve">Exactamente </t>
  </si>
  <si>
    <t>Amistad</t>
  </si>
  <si>
    <t xml:space="preserve">Que compartir siempre es mejor y tiene recompensa </t>
  </si>
  <si>
    <t xml:space="preserve">Pues no sé me parecería bien </t>
  </si>
  <si>
    <t>La del final</t>
  </si>
  <si>
    <t>Si. Si</t>
  </si>
  <si>
    <t xml:space="preserve">Que no me han invitado a un cumple </t>
  </si>
  <si>
    <t>A mi mejor amiga</t>
  </si>
  <si>
    <t>Para saber lo que en realidad importa</t>
  </si>
  <si>
    <t xml:space="preserve">No hay muchos personajes </t>
  </si>
  <si>
    <t>Yes</t>
  </si>
  <si>
    <t>que es mejor compartir que hacerlo tú</t>
  </si>
  <si>
    <t>No, porque no tiene nada que ver</t>
  </si>
  <si>
    <t>Que en el infierno la gente está delgada porque comen con palillos y en el cielo comen bien porque le dan a otros.</t>
  </si>
  <si>
    <t xml:space="preserve">Se me ha pasado por la cabeza una clase de religión que tuve hace tiempo </t>
  </si>
  <si>
    <t>Non</t>
  </si>
  <si>
    <t xml:space="preserve">No trata de ninguna emoción más </t>
  </si>
  <si>
    <t>Que todos tenemos la capacidad de estar tristes... y la capacidad de poder sentir todas las emociones positivas y que si las prácticas mucho ganará una u otra</t>
  </si>
  <si>
    <t>En el fondo somos libres para elegir qué sentir, qué interpretar de lo que nos sucede en nuestra vida. Y estar como queremos estar y ser como queremos ser</t>
  </si>
  <si>
    <t xml:space="preserve">No trata de otra emoción </t>
  </si>
  <si>
    <t xml:space="preserve">La parte del final </t>
  </si>
  <si>
    <t>No es nada de eso</t>
  </si>
  <si>
    <t xml:space="preserve">no tiene temática </t>
  </si>
  <si>
    <t>Las que son alegres</t>
  </si>
  <si>
    <t>no tengo argumentos</t>
  </si>
  <si>
    <t xml:space="preserve">LAS DOS PERSONALIDADES </t>
  </si>
  <si>
    <t>Sï</t>
  </si>
  <si>
    <t>no sé</t>
  </si>
  <si>
    <t xml:space="preserve">No lo he entendido </t>
  </si>
  <si>
    <t>La verdad no cambiaría nada, ya que esta muy bien redactada y explica todo muy bien, ya que es verdad que el amor es lo más barato, pero más valioso a la vez, y es verdad.</t>
  </si>
  <si>
    <t>Si, ya que habla de las personas felices, pero también de las personas que la necesitan, aunque trata un poco más de la alegría porque la sonrisa transmite alegría, pero como ya he dicho antes, también un poco de tristeza por la gente que no siempre puede tener una sonrisa en la cara.</t>
  </si>
  <si>
    <t>Haber no trabajo de trabajar como en informática o así, si no de trabajar sobre la felicidad de cada uno, ya que muchas veces cuesta.</t>
  </si>
  <si>
    <t>A favor, que es verdad que una sonrisa puedes recordarla siempre, ni aunque seas muy rico no te hacen falta, ni aunque sea muy pobre no te hace falta, y en contra la verdad no tengo porque está muy bien el cuento.</t>
  </si>
  <si>
    <t>Si, porque te le explica muy bien, que hasta un niño pequeño podría entenderlo</t>
  </si>
  <si>
    <t xml:space="preserve">Si, porque cada uno puede elegir como es, aunque también muchas veces también afectan las personas a tu alrededor </t>
  </si>
  <si>
    <t>Haber habla de todas pero no se concentra en todas. E</t>
  </si>
  <si>
    <t xml:space="preserve">Si, porque tus emociones hablan sobre tu educación. </t>
  </si>
  <si>
    <t xml:space="preserve">Haber la verdad cuando lees el título no te imaginas ese libro/cuento pero ya cuando te lo has leído el titulo cuadra a la perfección </t>
  </si>
  <si>
    <t>No, la verdad es que no.</t>
  </si>
  <si>
    <t xml:space="preserve">Haber había escuchado pero súper poco </t>
  </si>
  <si>
    <t>Si, haber con el título no te imaginas este cuento, pero si que consigue transmitir el mensaje correctamente.</t>
  </si>
  <si>
    <t>Si, porque en si es lo que te dice el libro pero en una frase.</t>
  </si>
  <si>
    <t>Si porque aunque los amigos de Néstor se portaron mal con el por decirlo de alguna manera, el los acogió en su casa cuando las suyas se rompieron.</t>
  </si>
  <si>
    <t>Si, porque Néstor es muy educado con sus amigos, con Astor y Héctor, después de lo que le paso con ellos, y trabajo también porque para tener una recompensa siempre hay que trabajar con hizo Néstor.</t>
  </si>
  <si>
    <t>Se lo recomendaría si tiene o siente las mismas emociones que yo, pero si se siente de otra manera le diría que se leyese otro que encajase más con sus emociones.</t>
  </si>
  <si>
    <t>Si, aunque a las personas no se deberían de comprar, también hay que estar un tiempo con la familia y no solo en el trabajo.</t>
  </si>
  <si>
    <t>Si, aunque yo creo que el niño no debería de decírselo con el dinero, si no hablando con él decirlo solo “papá quiero pasar más tiempo contigo” y yo creo que el padre aceptaría.</t>
  </si>
  <si>
    <t>Si, ya que s</t>
  </si>
  <si>
    <t>Si, porque es lo que dice el cuento pero resumido en varias frases.</t>
  </si>
  <si>
    <t>Si, porque al principio la hormiga estaba frustrada en no poder pasar la grieta pero después consiguió la fortaleza para ingeniar algo, como el puente, con lo que pudo superar su obstáculo en el camino</t>
  </si>
  <si>
    <t xml:space="preserve">Que no todas las cosas, solo tienen una opción si no varias </t>
  </si>
  <si>
    <t>Hay veces que dejamos que nuestras emociones y sentimientos nos nublen la cabeza y hagamos las cosas sin pensar.</t>
  </si>
  <si>
    <t xml:space="preserve">estoy de acuerdo </t>
  </si>
  <si>
    <t>creo que el cuento es acertado con las emociones de calma y tensión.</t>
  </si>
  <si>
    <t xml:space="preserve">Tambien podría tratar sobre el estrés de la persona </t>
  </si>
  <si>
    <t>Si; creo que normalmente estoy estresada y me identifico un poco con este cuento</t>
  </si>
  <si>
    <t>cuando iba al psicólogo me enseñó que a veces mi cabeza hacía que yo terminase haciendo cosas que no quería hacer y tenía que pensar las cosas dos veces.</t>
  </si>
  <si>
    <t>creo que el autor consigue captar correctamente el mensaje de este cuento.</t>
  </si>
  <si>
    <t>si, estoy de acuerdo</t>
  </si>
  <si>
    <t>la moraleja sería "tu decides que pensamientos haya en tu vida, sean negativos o positivos, pero r¡tu puedes cambiarlos."</t>
  </si>
  <si>
    <t>estoy de acuerdo.</t>
  </si>
  <si>
    <t>estoy estresada y cansada</t>
  </si>
  <si>
    <t>podría tratar sobre educación y pensamiento</t>
  </si>
  <si>
    <t>creo que me siento identificado</t>
  </si>
  <si>
    <t>Creo que lo que trata de transmitir este cuento es que si no puedes hacer algo tu solo que pidas ayuda.</t>
  </si>
  <si>
    <t>creo que mi moraleja sería: no pasa nada si no puedes hacer algo por ti mismo, siempre puedes pedir ayuda a una persona y conseguir hacerlo más fácil.</t>
  </si>
  <si>
    <t>si, aunque también creo que trata otros temas</t>
  </si>
  <si>
    <t>si, creo que fomenta el trabajo en equipo.</t>
  </si>
  <si>
    <t xml:space="preserve">el final, cuando ha explicado que los ángeles se ayudaban entre si.  </t>
  </si>
  <si>
    <t>El cuento trata de un sabio que baja al infierno y ve que la gente no puede comer porque los palillos con los que comían eran demasiado largos y cuando subía al cielo, los ángeles ponían remedio al mismo problema ayudándose antre</t>
  </si>
  <si>
    <t xml:space="preserve">el pensamiento que se me ha pasado por la cabeza es que en el dia a dia hacemos las cosas más costosas por no pedir ayuda </t>
  </si>
  <si>
    <t>pienso que yo me reflejo</t>
  </si>
  <si>
    <t>no hace falta ver todo lo negativo de una persona, ya que, después de todo lo malo en el fondo hay algo bueno</t>
  </si>
  <si>
    <t>si, pero también trata de educación</t>
  </si>
  <si>
    <t>creo que trata la educación y el trabajo</t>
  </si>
  <si>
    <t>en trabajar en equipo con por ejemplo mi clase. cada uno tiene sus defectos y sus virtudes</t>
  </si>
  <si>
    <t>que debo dejar mis diferencias con la gente porque no me funcionan de nada a parte de ser negativa</t>
  </si>
  <si>
    <t>todos los personajes me agradan</t>
  </si>
  <si>
    <t>pues con mi clase. todos tenemos nuestros choques con alguien pero cuando dejamos nuestras diferencias hacemos las cosas muy bien y rápidamente.</t>
  </si>
  <si>
    <t>La moraleja sería ' Lo más valioso del mundo es el amor, y al mismo tiempo lo más "barato". Además, ese amor suele ser de vuelta: cuanto más amor damos, más recibimos. Esto es algo que se produce también aplicado a los sentimientos negativos. '</t>
  </si>
  <si>
    <t>Una sonrisa no cuesta nada pero vale mucho.
No empobrece a quien lo da y enriquece a quien la recibe.
Dura sólo un instante y perdura en el recuerdo eternamente.
Es la señal externa de la amistad profunda.
Nadie hay tan rico que pueda vivir sin ella, y nadie tan pobre que no la merezca.
Una sonrisa alivia el cansancio, renueva las fuerzas y es consuelo en la tristeza.
Una sonrisa tiene valor desde el momento que se da.
Si crees que a ti la sonrisa no te aporta nada, sé generoso y da una de las tuyas porque nadie tiene tanta necesidad de una sonrisa como quien no sabe sonreír.</t>
  </si>
  <si>
    <t>sip</t>
  </si>
  <si>
    <t>Todo</t>
  </si>
  <si>
    <t>supongoq ue lo habrá escrito un especialista</t>
  </si>
  <si>
    <t>En parte si, aunque considero que la esperanza es conveniente hasta cierta medida. Muchas veces puede hacer más daño tener demasiadas esperanzas que pocas.</t>
  </si>
  <si>
    <t>Creo que también habla sobre el miedo y la tristeza, por no saber si vale la pena luchar tanto cuando muchas veces parece que el mundo este destinado al desastre.</t>
  </si>
  <si>
    <t>Recomendar otro cuento</t>
  </si>
  <si>
    <t>Creo que el cuento quiere transmitir que las personas somos capaces de superar nuestros problemas, ser resilientes.</t>
  </si>
  <si>
    <t>A veces lo único que necesitamos en estar en silencio y que nos acompañe en ese silencio</t>
  </si>
  <si>
    <t>La mujer decide ver por ultima vez el pueblo</t>
  </si>
  <si>
    <t>algo</t>
  </si>
  <si>
    <t>a mis amigas</t>
  </si>
  <si>
    <t>Para que vean que el tiempo pasa y necesitamos disfrutar de nosotros mismo, de nuestra soledad</t>
  </si>
  <si>
    <t>una persona mayor</t>
  </si>
  <si>
    <t>Para conocer más sobre nosotros mismo</t>
  </si>
  <si>
    <t>no cambiaría nada</t>
  </si>
  <si>
    <t>ira, odio, amor, valentía, fortaleza</t>
  </si>
  <si>
    <t xml:space="preserve">violencia </t>
  </si>
  <si>
    <t xml:space="preserve">Las posibilidades de elección sobre como pensar, sentir y vivir la vida. </t>
  </si>
  <si>
    <t>La dificultad de elegir entre el bien y el ma</t>
  </si>
  <si>
    <t xml:space="preserve">En la toma de decisiones de mi vida </t>
  </si>
  <si>
    <t>sali</t>
  </si>
  <si>
    <t>moraleja</t>
  </si>
  <si>
    <t>no del todo</t>
  </si>
  <si>
    <t>racismo</t>
  </si>
  <si>
    <t>el payaso inquieto y el dueño del circo</t>
  </si>
  <si>
    <t>no mucho</t>
  </si>
  <si>
    <t>cuando se dan cuenta que a pesar de todo sigue siendo el mismo</t>
  </si>
  <si>
    <t>no le hubiese juzgado por algo que no puede controlar y le hubiese apoyado</t>
  </si>
  <si>
    <t>la moraleja</t>
  </si>
  <si>
    <t>como actuan los demás ante él o ella</t>
  </si>
  <si>
    <t>prejuicios</t>
  </si>
  <si>
    <t>No creo en Dios</t>
  </si>
  <si>
    <t>QUEen esta vida no hay que conformarse con lo que tenemos y tenemos que valorar lo que nos rodea</t>
  </si>
  <si>
    <t>Sí, en la vida siempre vamos a tener buenos y malos momentos y tenemos que conseguir buscar la paz en todo momento.</t>
  </si>
  <si>
    <t>Placer</t>
  </si>
  <si>
    <t>bajo mi punto de vista tambien trata el tema de la ansiedad, ya que en el segundo cuadro sale un poco mas caotico y puede reflejar la ansiedad, pero dentro de ese cuadro hay una pequeña rajita donde se puede observar la paz</t>
  </si>
  <si>
    <t>alomejor yo hubiera cogido el primer cuento porque muchas veces nos fijamos directamente en las aparienxias y no nos ponemos a fijarnos en lo demás</t>
  </si>
  <si>
    <t>La vida está partido por la mitad entre los valientes y los cobardes, los que luchan para conseguir todo en vida, o los que tienen demasiado miedo de no lograr. Cuando estés pensando en que hacer no pienses en el camino fácil porque no irás a ninguna parte siempre hiendo en el camino fácil tienes que tienes que tener fe en que tendrás éxito.</t>
  </si>
  <si>
    <t>Si y no</t>
  </si>
  <si>
    <t>Yo creo que si</t>
  </si>
  <si>
    <t>A mi me cae mejor la hija de el monikers y no me gusta, Rumpelstiltskin</t>
  </si>
  <si>
    <t>No he tenido</t>
  </si>
  <si>
    <t xml:space="preserve">Enseña que no tomes el camino fácil porque no estes en el futuro porque cuando llegue des momento te arrepintieras </t>
  </si>
  <si>
    <t xml:space="preserve">Si das aunque sea una sonrisa tú recibirás muchas más </t>
  </si>
  <si>
    <t xml:space="preserve">La última </t>
  </si>
  <si>
    <t>no lo sé</t>
  </si>
  <si>
    <t>Algo parecido</t>
  </si>
  <si>
    <t>Sp o</t>
  </si>
  <si>
    <t>Que?</t>
  </si>
  <si>
    <t>un niño</t>
  </si>
  <si>
    <t>A mi amiga</t>
  </si>
  <si>
    <t xml:space="preserve">porque a veces la gente no entiende lo que significa una sonrisa </t>
  </si>
  <si>
    <t>si, si</t>
  </si>
  <si>
    <t xml:space="preserve">Que tú puedes dar una sonrisa y podrás recibir más </t>
  </si>
  <si>
    <t>Claro</t>
  </si>
  <si>
    <t>En crecer</t>
  </si>
  <si>
    <t>si mis amigas</t>
  </si>
  <si>
    <t xml:space="preserve">Laura </t>
  </si>
  <si>
    <t xml:space="preserve">nidea </t>
  </si>
  <si>
    <t>Hola cómo estás?</t>
  </si>
  <si>
    <t>Estas de acuerdo?</t>
  </si>
  <si>
    <t>Como era tu día.</t>
  </si>
  <si>
    <t>yo que se</t>
  </si>
  <si>
    <t xml:space="preserve">Tensión y ira </t>
  </si>
  <si>
    <t>no tengo</t>
  </si>
  <si>
    <t xml:space="preserve">Una persona </t>
  </si>
  <si>
    <t>Un joven</t>
  </si>
  <si>
    <t>Me caen los dos bien</t>
  </si>
  <si>
    <t xml:space="preserve"> A veces</t>
  </si>
  <si>
    <t xml:space="preserve">Que no siempre pienses todo de mascado ten calma </t>
  </si>
  <si>
    <t xml:space="preserve">Hubiere hecho lo mismo </t>
  </si>
  <si>
    <t>N</t>
  </si>
  <si>
    <t xml:space="preserve">Prefiero no </t>
  </si>
  <si>
    <t>la última</t>
  </si>
  <si>
    <t>a mi amiga</t>
  </si>
  <si>
    <t>te puede enseñar algo</t>
  </si>
  <si>
    <t>Daddy</t>
  </si>
  <si>
    <t>😘😘</t>
  </si>
  <si>
    <t>La moraleja es que el amor es un sentimiento que necesita su tiempo, no puede ser con prisa</t>
  </si>
  <si>
    <t>sin duda trata de amor</t>
  </si>
  <si>
    <t>No, puede el amor se puede relacionar con las definiciones que el crea oportuno en el momento que esté</t>
  </si>
  <si>
    <t>No, los demás sentimientos son muy egoístas, mientras que el amor siempre piensa en los demás</t>
  </si>
  <si>
    <t>La temática es que para quererte a ti mismo necesitas poder tener tiempo para cuidarte y apoyarte en ti mismo</t>
  </si>
  <si>
    <t>Si, hay veces que pensamos tanto en dar amor a los demás que nos olvidamos de querernos a nosotros mismos</t>
  </si>
  <si>
    <t>Que para quererlos me tengo que querer a mi misma primero</t>
  </si>
  <si>
    <t>Para ayudar a otros a saber que se tienen que querer</t>
  </si>
  <si>
    <t xml:space="preserve">Hubo una época que no me quise y tuve que darme tiempo a mi misma </t>
  </si>
  <si>
    <t>Acabar</t>
  </si>
  <si>
    <t>mis seres queridos</t>
  </si>
  <si>
    <t>Una persona es libre y tiene que ser como el quiere</t>
  </si>
  <si>
    <t>Bueno si</t>
  </si>
  <si>
    <t xml:space="preserve">Si es un tema psicológico </t>
  </si>
  <si>
    <t xml:space="preserve">Pues que tiene razón </t>
  </si>
  <si>
    <t>Que son buena gente</t>
  </si>
  <si>
    <t>Pues el otro</t>
  </si>
  <si>
    <t>Gracias</t>
  </si>
  <si>
    <t>No he dicho eso</t>
  </si>
  <si>
    <t>Que tienes que tener buenos sentimientos</t>
  </si>
  <si>
    <t>Bastante</t>
  </si>
  <si>
    <t>Salir</t>
  </si>
  <si>
    <t>Trabajando conseguirás tus metas</t>
  </si>
  <si>
    <t>Supongo que se refiere a que persigas tus sueños</t>
  </si>
  <si>
    <t xml:space="preserve">Si ya que logra perseguir sus sueños aunque los demás se lo intenten impedir y lo hace con mucha alegría ya que es lo que él soñaba </t>
  </si>
  <si>
    <t>Si porque se empeña en trabajar por sus sueños</t>
  </si>
  <si>
    <t>Las personas que persiguen su sueño</t>
  </si>
  <si>
    <t>Si se lo recomiendo a otra persona</t>
  </si>
  <si>
    <t>A la gente que quiere lograr sus metas para que tengan mas motivación y trabajo</t>
  </si>
  <si>
    <t xml:space="preserve">Por que te da motivación para perseguir tus sueños </t>
  </si>
  <si>
    <t>Pues a logrado muy bien enviar el mensaje a los lectores</t>
  </si>
  <si>
    <t xml:space="preserve">Que tengo que perseguir mis sueños aunque hallan muchos obstáculos </t>
  </si>
  <si>
    <t>Si pero es un poco cutre</t>
  </si>
  <si>
    <t>Piensa antes de hacer las cosas</t>
  </si>
  <si>
    <t>Por que se empeña en hacer lo que quiere</t>
  </si>
  <si>
    <t>Gente que se esfuerza</t>
  </si>
  <si>
    <t>Hoy si pero ayer no</t>
  </si>
  <si>
    <t xml:space="preserve">A Milán </t>
  </si>
  <si>
    <t>Que los pensamientos no deberían parar de hacer lo que quieres</t>
  </si>
  <si>
    <t xml:space="preserve">deseo y frustración </t>
  </si>
  <si>
    <t>Me gusta el estudiante de Zenón</t>
  </si>
  <si>
    <t>que la verdadera paz si quiere decir que estes en un lugar sin problemas, quiere decir que aunque haya problemas, tú estés tranquilo</t>
  </si>
  <si>
    <t>No estoy seguro</t>
  </si>
  <si>
    <t>Me he hecho dñ</t>
  </si>
  <si>
    <t>Estoy mal</t>
  </si>
  <si>
    <t>me han buceado mr</t>
  </si>
  <si>
    <t xml:space="preserve">Iiiiiiiii que dice </t>
  </si>
  <si>
    <t xml:space="preserve">Mi </t>
  </si>
  <si>
    <t>yo creo que lo ha escrito para transmitir su punto de vista a la gente que le rodea y a sus afgtyuyhgbggbhjuiuujyj</t>
  </si>
  <si>
    <t>zzzzzzzzzzzzzzzzno</t>
  </si>
  <si>
    <t xml:space="preserve">shhhhhhhhhi estoy cansado </t>
  </si>
  <si>
    <t>No entiendo</t>
  </si>
  <si>
    <t>H</t>
  </si>
  <si>
    <t>La verdad que si</t>
  </si>
  <si>
    <t xml:space="preserve">a mi tía abuela la chenchis </t>
  </si>
  <si>
    <t>que aunque sea difícil la decisión que vas a tomar si es a bien, hazla</t>
  </si>
  <si>
    <t xml:space="preserve">Dolor </t>
  </si>
  <si>
    <t>Que da igual que te traten mal sigues valiendo mucho</t>
  </si>
  <si>
    <t>Que aunque no te traten bien vales mucho</t>
  </si>
  <si>
    <t>A lo mejor</t>
  </si>
  <si>
    <t xml:space="preserve">Depende de en qué país estés </t>
  </si>
  <si>
    <t>Todas por igual</t>
  </si>
  <si>
    <t>no gracias</t>
  </si>
  <si>
    <t>quien sea</t>
  </si>
  <si>
    <t>me imagino que si</t>
  </si>
  <si>
    <t>El que?</t>
  </si>
  <si>
    <t>Ninguno me cae ni bien ni mal</t>
  </si>
  <si>
    <t>Al tipo de personas que pone al principio</t>
  </si>
  <si>
    <t>mucho texto y las ultimas palabra tras la coma se entienden pero un poco mal escrito</t>
  </si>
  <si>
    <t>50 50</t>
  </si>
  <si>
    <t>creo que no</t>
  </si>
  <si>
    <t>no malgastes tu vida</t>
  </si>
  <si>
    <t>estres/ansiedad</t>
  </si>
  <si>
    <t>vivir el presenteç</t>
  </si>
  <si>
    <t>no hubiese cogido la pelota</t>
  </si>
  <si>
    <t>cualquiera</t>
  </si>
  <si>
    <t>Yo diríamos: sin esfuerzo y sacrificio no se consigue nada</t>
  </si>
  <si>
    <t>Si, menos en lo de diversión</t>
  </si>
  <si>
    <t xml:space="preserve">Aburrimiento, agotamiento, apatía, compasión, humillación y tensión </t>
  </si>
  <si>
    <t>Yo creo que no trata de nada más</t>
  </si>
  <si>
    <t>Yo creo que lo que el autor dice está bien</t>
  </si>
  <si>
    <t xml:space="preserve">Me identifico con trabajador </t>
  </si>
  <si>
    <t>Se me ha pasado por la cabeza que sus amigos eran muy vagos y no me evoca nada</t>
  </si>
  <si>
    <t>Cuando se</t>
  </si>
  <si>
    <t>Para que trabajen porque algunos son muy vagos</t>
  </si>
  <si>
    <t>si trabajas duro lo conseguiras</t>
  </si>
  <si>
    <t>también habla de certeza y arrogancia</t>
  </si>
  <si>
    <t>Educacion</t>
  </si>
  <si>
    <t>a mis amigos</t>
  </si>
  <si>
    <t>por nada</t>
  </si>
  <si>
    <t>Deja caer la cuchara</t>
  </si>
  <si>
    <t>La primera</t>
  </si>
  <si>
    <t>Lo hubiera hecho</t>
  </si>
  <si>
    <t>Me recuerda a kung fu panda cuando hicieron la película</t>
  </si>
  <si>
    <t>No te distraigas</t>
  </si>
  <si>
    <t>A mi amigo</t>
  </si>
  <si>
    <t>Por que se distrae miucho</t>
  </si>
  <si>
    <t>Las que se distraen</t>
  </si>
  <si>
    <t>No se nada de los personajes</t>
  </si>
  <si>
    <t>Una persona no puede madurar y su maestro le dice que coja una cuchara y que medite y que después la suelte</t>
  </si>
  <si>
    <t>Ya me has preguntado eso</t>
  </si>
  <si>
    <t>Aborto</t>
  </si>
  <si>
    <t>Reflexion</t>
  </si>
  <si>
    <t>Trabaja</t>
  </si>
  <si>
    <t>ok</t>
  </si>
  <si>
    <t>las que trabajan</t>
  </si>
  <si>
    <t>no creo</t>
  </si>
  <si>
    <t>a favor</t>
  </si>
  <si>
    <t>no dejes caer la carga</t>
  </si>
  <si>
    <t>todos me caen bien</t>
  </si>
  <si>
    <t>no he teñido situaciones parecidas</t>
  </si>
  <si>
    <t>zi</t>
  </si>
  <si>
    <t>nadA</t>
  </si>
  <si>
    <t>la hormiguita</t>
  </si>
  <si>
    <t>Correcto</t>
  </si>
  <si>
    <t>recomiendame un cuento</t>
  </si>
  <si>
    <t>Xd</t>
  </si>
  <si>
    <t>ci</t>
  </si>
  <si>
    <t>Adopcion</t>
  </si>
  <si>
    <t>Sii</t>
  </si>
  <si>
    <t xml:space="preserve">Yo no cambiaría nada ni añadiría nada esta muy bien no se como expresaría mi moraleja </t>
  </si>
  <si>
    <t xml:space="preserve">Si estoy muy de acuerdo </t>
  </si>
  <si>
    <t xml:space="preserve">No solo trata sobre el amor , la tristeza , del terror ( miedo ) </t>
  </si>
  <si>
    <t xml:space="preserve">No trata de nada más </t>
  </si>
  <si>
    <t xml:space="preserve"> Si</t>
  </si>
  <si>
    <t>No se me ocurre nada</t>
  </si>
  <si>
    <t>si si trata de estas emociones de algunsd</t>
  </si>
  <si>
    <t>Felicidad , odio , envidia ...</t>
  </si>
  <si>
    <t>A cual que ir persona q sea tipo mala gente para q se de cuentas</t>
  </si>
  <si>
    <t>pq cambiaría a ser mejor persona</t>
  </si>
  <si>
    <t>de las emociones</t>
  </si>
  <si>
    <t>pues nada la verdad</t>
  </si>
  <si>
    <t>Ps ns</t>
  </si>
  <si>
    <t>Si a cambiar las emociones</t>
  </si>
  <si>
    <t>Que muchas veces saco mis dos ladoss tipo la q odia a td el mundo y después la q siempre es muy cariñosa</t>
  </si>
  <si>
    <t xml:space="preserve">ns </t>
  </si>
  <si>
    <t>un niño q le pasa esto</t>
  </si>
  <si>
    <t>pasr ayduar</t>
  </si>
  <si>
    <t xml:space="preserve">Tamb podría poner las dos emociones pero esta bn </t>
  </si>
  <si>
    <t>no trata de felicidad tristeza cariño odio...</t>
  </si>
  <si>
    <t xml:space="preserve">no quiero </t>
  </si>
  <si>
    <t>no lo voy a decir</t>
  </si>
  <si>
    <t>un adulto con experiencia</t>
  </si>
  <si>
    <t>Ssi</t>
  </si>
  <si>
    <t xml:space="preserve"> No</t>
  </si>
  <si>
    <t xml:space="preserve">No t lo voy a decir </t>
  </si>
  <si>
    <t>ns</t>
  </si>
  <si>
    <t>No t lo voy a decir</t>
  </si>
  <si>
    <t xml:space="preserve">Ns es útil </t>
  </si>
  <si>
    <t>La mente es muy difícil controlarla, muchas veces no quieres pensar en algo o simplemente pensar, pero no puedes evitarlo, pero quizás si centras tu mente en otra cosa, puedes lograr evitar los pensamientos que no quieres</t>
  </si>
  <si>
    <t>Frustración</t>
  </si>
  <si>
    <t xml:space="preserve">El estudiante de zen </t>
  </si>
  <si>
    <t>Que aunque a veces te puede frustrar algo, debes relajarte, y pensar en otra cosa</t>
  </si>
  <si>
    <t>Sí, algo parecido</t>
  </si>
  <si>
    <t>La Paz realmente es saberse estar feliz y relajado pese a lo que tengas alrededor</t>
  </si>
  <si>
    <t>Parecidos, pero exactamente lo que quiere expresar este no</t>
  </si>
  <si>
    <t>Me parece un cuento que ya de por sí puede venirle bien a cualquiera</t>
  </si>
  <si>
    <t>El esfuerzo, la generosidad, y la solidaridad hacen que te vuelvas una persona muy bella y poder hacer feliz a los demás, y al final esa persona siempre será recompensada, aunque no lo busques</t>
  </si>
  <si>
    <t xml:space="preserve">Generosidad, simpatía, fortaleza, satisfacción </t>
  </si>
  <si>
    <t xml:space="preserve">En parte un poco sí </t>
  </si>
  <si>
    <t>Ser buena persona</t>
  </si>
  <si>
    <t xml:space="preserve">A cualquier persona </t>
  </si>
  <si>
    <t>porque te das cuenta de que hace falta esa generosidad</t>
  </si>
  <si>
    <t xml:space="preserve">Hola </t>
  </si>
  <si>
    <t>Un niño</t>
  </si>
  <si>
    <t xml:space="preserve">No pero si </t>
  </si>
  <si>
    <t>aveces me siento bien pero otras veces me siento fatal</t>
  </si>
  <si>
    <t>estoy bien pero estoy fatal hoy y mañana estoy bien pero hoy estoy mal</t>
  </si>
  <si>
    <t>no pero si pero no pero si</t>
  </si>
  <si>
    <t>Porque no pero algunas cosas si pero no</t>
  </si>
  <si>
    <t>Mal</t>
  </si>
  <si>
    <t>Dani</t>
  </si>
  <si>
    <t xml:space="preserve">No estoy de acuerdo </t>
  </si>
  <si>
    <t xml:space="preserve">alegría </t>
  </si>
  <si>
    <t xml:space="preserve">Buenas tardes </t>
  </si>
  <si>
    <t>ni idea</t>
  </si>
  <si>
    <t>no Lo se</t>
  </si>
  <si>
    <t>no se me ocurre nada</t>
  </si>
  <si>
    <t xml:space="preserve">no me ha gustado el cuento </t>
  </si>
  <si>
    <t xml:space="preserve">Para mi no para otra persona igual </t>
  </si>
  <si>
    <t>Q somos libres para elegir que sentir</t>
  </si>
  <si>
    <t xml:space="preserve">Si estoy de acuerdo q trata con educación </t>
  </si>
  <si>
    <t xml:space="preserve">Si,con alegría </t>
  </si>
  <si>
    <t xml:space="preserve">Me identifico cuando preguntaron al abuelo </t>
  </si>
  <si>
    <t xml:space="preserve">Si lo resume muy bien </t>
  </si>
  <si>
    <t xml:space="preserve">Si por la educación </t>
  </si>
  <si>
    <t>Algún amigo</t>
  </si>
  <si>
    <t xml:space="preserve">para aprender de la educación </t>
  </si>
  <si>
    <t xml:space="preserve">al abuelo </t>
  </si>
  <si>
    <t xml:space="preserve">Por la simpatía </t>
  </si>
  <si>
    <t>En la alegría nos describe como el simple hecho de regalar una sonrisa a otra persona puede convertirse en alegría para la otra persona.</t>
  </si>
  <si>
    <t>Adolescencia, envejecimiento y educación</t>
  </si>
  <si>
    <t>Que una sonrisa puede ser muy producente para una persona que la necesita aunque pareciera que no aporta nada, puede aliviar y poner feliz a cada una de las personas que las recibe´</t>
  </si>
  <si>
    <t>Puede ser</t>
  </si>
  <si>
    <t>En sonreír más</t>
  </si>
  <si>
    <t>A un familiar</t>
  </si>
  <si>
    <t>Para animar e incentivar el hábito de sonreir</t>
  </si>
  <si>
    <t>Amor, cariño, valoración</t>
  </si>
  <si>
    <t>NO</t>
  </si>
  <si>
    <t>Con el sonreir</t>
  </si>
  <si>
    <t>Porque el sonreir debe ser algo que se transmita a todos</t>
  </si>
  <si>
    <t>A favor veo que en verdad, se ha perdido la costumbre de transmitir emociones a través de las sonrisas y en este cuento el autor lo revaloriza, recalcando su importancia y su valor en la sociedad y en las personas</t>
  </si>
  <si>
    <t>El mensaje que quiere dar la historia es que no puedes hacer  que todo el mundo te quiera, pero si puedes dejarte querer, que no hay que dejarse llevar por las emociones o por los impulsos, y que todos los actos tienen consecuencias, “Que aprendan que lleva años construir una confianza y sólo segundos destruirla”.</t>
  </si>
  <si>
    <t>No estoy de acuerdo que trate sobre el agotamiento ni sobre la fortaleza.</t>
  </si>
  <si>
    <t>Sí, creo que trata todo eso.</t>
  </si>
  <si>
    <t xml:space="preserve">Sí, tanto Dios como el entrevistador </t>
  </si>
  <si>
    <t xml:space="preserve">no se identifica pero si le ayudaría </t>
  </si>
  <si>
    <t>La segunda respuesta de Dios</t>
  </si>
  <si>
    <t xml:space="preserve">Sí creo que si lo ha transmitido correctamente </t>
  </si>
  <si>
    <t xml:space="preserve">Totalmente </t>
  </si>
  <si>
    <t>Sé lo que tengas que ser no te fuerces a ser algo/alguien que no eres.</t>
  </si>
  <si>
    <t xml:space="preserve">si, lo trata </t>
  </si>
  <si>
    <t>Frustración, duda y miedo</t>
  </si>
  <si>
    <t>Correcto, no trata ninguno</t>
  </si>
  <si>
    <t xml:space="preserve">No está mal </t>
  </si>
  <si>
    <t xml:space="preserve">El Árbol frustrado o algo así </t>
  </si>
  <si>
    <t xml:space="preserve">A favor la reflexión de ser quien eres y no otro </t>
  </si>
  <si>
    <t xml:space="preserve">por supuesto </t>
  </si>
  <si>
    <t>Que hay gente forzando ser cosas que no son</t>
  </si>
  <si>
    <t xml:space="preserve">si, ahora mismo estoy un poco así </t>
  </si>
  <si>
    <t>Oke</t>
  </si>
  <si>
    <t xml:space="preserve">mas o ,menos </t>
  </si>
  <si>
    <t>que?</t>
  </si>
  <si>
    <t>No.</t>
  </si>
  <si>
    <t>sk</t>
  </si>
  <si>
    <t>ni</t>
  </si>
  <si>
    <t>non</t>
  </si>
  <si>
    <t>nonn</t>
  </si>
  <si>
    <t>on</t>
  </si>
  <si>
    <t>o</t>
  </si>
  <si>
    <t>nobb</t>
  </si>
  <si>
    <t>ob</t>
  </si>
  <si>
    <t>bob</t>
  </si>
  <si>
    <t>bobb</t>
  </si>
  <si>
    <t>bo</t>
  </si>
  <si>
    <t>bon</t>
  </si>
  <si>
    <t>nin</t>
  </si>
  <si>
    <t xml:space="preserve"> on</t>
  </si>
  <si>
    <t xml:space="preserve">non </t>
  </si>
  <si>
    <t xml:space="preserve">es mug Corte </t>
  </si>
  <si>
    <t>Mi vida no</t>
  </si>
  <si>
    <t>np</t>
  </si>
  <si>
    <t xml:space="preserve">cambiaria </t>
  </si>
  <si>
    <t xml:space="preserve">si resume bien </t>
  </si>
  <si>
    <t xml:space="preserve">el cuento está bien me gusta bastante </t>
  </si>
  <si>
    <t>a algunos de mis amigas/os?</t>
  </si>
  <si>
    <t xml:space="preserve">para descansar de todo </t>
  </si>
  <si>
    <t xml:space="preserve">porque le gusta leer y pues si </t>
  </si>
  <si>
    <t>para saber como piensan gente y para relagar</t>
  </si>
  <si>
    <t xml:space="preserve">Uhm mejor no decir </t>
  </si>
  <si>
    <t>no jaja</t>
  </si>
  <si>
    <t xml:space="preserve">el medio </t>
  </si>
  <si>
    <t>que</t>
  </si>
  <si>
    <t xml:space="preserve">pues memorias de familia </t>
  </si>
  <si>
    <t>Que</t>
  </si>
  <si>
    <t xml:space="preserve">algunas cosas </t>
  </si>
  <si>
    <t>em</t>
  </si>
  <si>
    <t>Sí, ya que es el niño quien tiene el poder de controlar todo lo que sucede como ocurre con la cuchara.</t>
  </si>
  <si>
    <t>No dejar que te dominen las emociones, contrólalas y sé dueño de ellas.</t>
  </si>
  <si>
    <t xml:space="preserve">Tal vez, puede verse un poco la emoción de frustración si dejamos que los pensamientos nos dominen. </t>
  </si>
  <si>
    <t xml:space="preserve">Este tema puede extrapolarse a otras enfermedades como pueden ser las relacionadas con la alimentación, en las cuales los pensamientos nos dominan. </t>
  </si>
  <si>
    <t xml:space="preserve">Me ha gustado porque esto me sucede en la realidad y yo debo ser quien controle esos pensamientos, no generándome estrés. </t>
  </si>
  <si>
    <t>A cualquier persona que se encuentre en situaciones estresantes y no sepa cómo gestionar sus emociones.</t>
  </si>
  <si>
    <t>Porque le hace ver la realidad de que él es la única persona que puede cambiar esta situación.</t>
  </si>
  <si>
    <t xml:space="preserve">Una persona adulta, pudiendo ser un especialista en el tema o un maestro que se encuentra con estas situaciones frecuentemente. </t>
  </si>
  <si>
    <t>Para ayudar a otros.</t>
  </si>
  <si>
    <t>El autor ha conseguido expresar lo que se proponia</t>
  </si>
  <si>
    <t>a lo largo de la vida, nos encontramos con muchas personas que van y vienen, todos nosotros somos parte de la vida de otras perosnas, en distinta medida</t>
  </si>
  <si>
    <t>No. El cuento también nos habla de apego</t>
  </si>
  <si>
    <t>El cuento también habla de resilencia, trabajo</t>
  </si>
  <si>
    <t>Mis argumentos a favor son que el cuento trata muy bien el envejecimiento</t>
  </si>
  <si>
    <t>no hay pers0najes</t>
  </si>
  <si>
    <t>para reflexionar sobre el paso del tiepo</t>
  </si>
  <si>
    <t>el paso del tiempo</t>
  </si>
  <si>
    <t xml:space="preserve">Todo en la vida vuelve a ser lo que era y a tener el brillo que tenía. Solo se necesita tiempo. </t>
  </si>
  <si>
    <t xml:space="preserve">El tiempo pone todo en su lugar. </t>
  </si>
  <si>
    <t>Yo cambiaría el final, así: ‘Lo más valioso del mundo es el amor, y al mismo tiempo lo más “barato”. Los sentimientos que les mostramos a los demás suelen ser de vuelta, tanto positivos como negativos’.</t>
  </si>
  <si>
    <t>Creo que este cuento trata la alegría, tristeza, amor, agrado...</t>
  </si>
  <si>
    <t>Si no te esfuerzas por lo que quieres conseguir, nunca lo tendrás.</t>
  </si>
  <si>
    <t>Tirsteza</t>
  </si>
  <si>
    <t>“Tenemos que aceptarnos tal y como somos con nuestras virtudes y nuestros defectos”.</t>
  </si>
  <si>
    <t>Agrado, Amor, Frustración</t>
  </si>
  <si>
    <t>En parte sí, ya que los baldes tienen el trabajo de llevar el agua hasta su casa</t>
  </si>
  <si>
    <t>T</t>
  </si>
  <si>
    <t>La generosidad es algo importante que se hace de forma desinteresada, es muy bonito recibirla y no muy costoso darla.</t>
  </si>
  <si>
    <t xml:space="preserve">Que mientras tengamos esperanza todo puede ir bien </t>
  </si>
  <si>
    <t xml:space="preserve">En parte sí </t>
  </si>
  <si>
    <t>Creo que también trata de valentía y de miedo</t>
  </si>
  <si>
    <t>recomendar cuento</t>
  </si>
  <si>
    <t>creo que no trata de ninguno más</t>
  </si>
  <si>
    <t>en mi entorno a veces hay mucho estrés</t>
  </si>
  <si>
    <t>sii</t>
  </si>
  <si>
    <t xml:space="preserve">Pues la moraleja para mi es que una vez que tienes al toro cogido por los cuernos es fácil de controlarlo, es decir que solo hay que ponerse para conseguir algo en este caso coger y soltar la cuchara </t>
  </si>
  <si>
    <t xml:space="preserve">Con calma </t>
  </si>
  <si>
    <t xml:space="preserve">Educación estrés trabajo timidez adolescencia </t>
  </si>
  <si>
    <t xml:space="preserve">lo mismo </t>
  </si>
  <si>
    <t xml:space="preserve">mmm podría </t>
  </si>
  <si>
    <t xml:space="preserve">mmm si, seguramente </t>
  </si>
  <si>
    <t xml:space="preserve">Oye me siento muy bien </t>
  </si>
  <si>
    <t xml:space="preserve">ps estoy feliz ns porq </t>
  </si>
  <si>
    <t>pues que no sabia porq me estaba hablando de una cuchara pero ya dsps cuando lo leí otra vez ya me di cuenta</t>
  </si>
  <si>
    <t xml:space="preserve">En absoluto </t>
  </si>
  <si>
    <t xml:space="preserve">cuando soltaba el globo en la feria de pequeño </t>
  </si>
  <si>
    <t xml:space="preserve">tiene sus pros </t>
  </si>
  <si>
    <t xml:space="preserve">Tengo sueño </t>
  </si>
  <si>
    <t xml:space="preserve">un abuelo </t>
  </si>
  <si>
    <t xml:space="preserve">para matar el aburrimiento </t>
  </si>
  <si>
    <t xml:space="preserve">puede ser </t>
  </si>
  <si>
    <t xml:space="preserve">exacto </t>
  </si>
  <si>
    <t xml:space="preserve">ninguna </t>
  </si>
  <si>
    <t xml:space="preserve">pues q no tiene mucho sentido </t>
  </si>
  <si>
    <t xml:space="preserve">en efecto </t>
  </si>
  <si>
    <t xml:space="preserve">de donde eres </t>
  </si>
  <si>
    <t xml:space="preserve">no se </t>
  </si>
  <si>
    <t xml:space="preserve">no tiene utilidad </t>
  </si>
  <si>
    <t xml:space="preserve">Sham </t>
  </si>
  <si>
    <t xml:space="preserve">Siam’s </t>
  </si>
  <si>
    <t>slala</t>
  </si>
  <si>
    <t xml:space="preserve">Lo ha conseguido muy mucho </t>
  </si>
  <si>
    <t xml:space="preserve">En efecto </t>
  </si>
  <si>
    <t xml:space="preserve">Puedes llamarlo karma, como quieras, pero en definitiva, cuanto más bien hagas en tu vida, seguro que más bien recibirás </t>
  </si>
  <si>
    <t>Sisisisisisisisi</t>
  </si>
  <si>
    <t xml:space="preserve">No trata ninguna más </t>
  </si>
  <si>
    <t xml:space="preserve">que tal estás </t>
  </si>
  <si>
    <t xml:space="preserve">Perdón </t>
  </si>
  <si>
    <t>Como te llamas?</t>
  </si>
  <si>
    <t xml:space="preserve">Efectivamente lo ha conseguido </t>
  </si>
  <si>
    <t xml:space="preserve">sip esa es su moraleja en toda regla </t>
  </si>
  <si>
    <t>Pues de Calma y destreza</t>
  </si>
  <si>
    <t xml:space="preserve">también es cierto </t>
  </si>
  <si>
    <t xml:space="preserve">no trata ningún otro tema </t>
  </si>
  <si>
    <t xml:space="preserve">a gente con agobio y todo ese tipo de e pociones </t>
  </si>
  <si>
    <t xml:space="preserve">más o menos, no está mal pero hay mejores </t>
  </si>
  <si>
    <t xml:space="preserve">a favor todos y en contra todos también </t>
  </si>
  <si>
    <t xml:space="preserve">pefspns con agobio etc </t>
  </si>
  <si>
    <t xml:space="preserve">No me agrada ninguno pero tampoco me caen del todo mal </t>
  </si>
  <si>
    <t xml:space="preserve">sip </t>
  </si>
  <si>
    <t xml:space="preserve">yo hubiese hecho lo mismo baya </t>
  </si>
  <si>
    <t xml:space="preserve">no tengo ninguna opción mi sargento </t>
  </si>
  <si>
    <t>mucha Pereza</t>
  </si>
  <si>
    <t xml:space="preserve">Si no puede ser todo depende de por donde lo mires </t>
  </si>
  <si>
    <t xml:space="preserve">pffff Qva </t>
  </si>
  <si>
    <t xml:space="preserve">ok </t>
  </si>
  <si>
    <t xml:space="preserve">NO ME HA RECORDADO A NADA </t>
  </si>
  <si>
    <t>no me evoza nada</t>
  </si>
  <si>
    <t>Creo que es una buena reflexión, saber que tienes que hacer muchas cosas y aguantar la compostura sin agobiarse y mantenerse siempre tranquilo.</t>
  </si>
  <si>
    <t xml:space="preserve">No solo habla de la frustración, sino también de la concienciación y  la responsabilidad social </t>
  </si>
  <si>
    <t>recomiendame otro cuento</t>
  </si>
  <si>
    <t xml:space="preserve">Si, pero a veces en duro y cuesta mucho trabajo </t>
  </si>
  <si>
    <t>Si, bueno en cierto modo si</t>
  </si>
  <si>
    <t>Cala</t>
  </si>
  <si>
    <t xml:space="preserve">envejecimiento </t>
  </si>
  <si>
    <t xml:space="preserve">Al niño joven </t>
  </si>
  <si>
    <t>sI</t>
  </si>
  <si>
    <t>Que me pasa lo mismo, me cuenta mucho dejar de pensar en las cosas y no puedo desconectar</t>
  </si>
  <si>
    <t>Si, ya que con el segundo cuadro, por muchas cosas malas que tenía la pajarita en su entorno ella seguía en calma.</t>
  </si>
  <si>
    <t>totalmente, te deja un mensaje muy claro y alentador</t>
  </si>
  <si>
    <t>si, al final lo importante es la constancia, el esfuerzo y el entusiasmo. Hay que dar lo mejor de uno cada día, y poco a poco llegaremos muy lejos. Los baches solo son enseñanzas y, un pasito menos a la REALIDAD.</t>
  </si>
  <si>
    <t>si, creo que tras leerlo te empuja a decir ¡puedo!, puedo conseguir todo aquello que me proponga, pero tengo que esforzarme y aprender de cada alegría y, cada traspié también.</t>
  </si>
  <si>
    <t>MARAVILLOSO</t>
  </si>
  <si>
    <t>SII</t>
  </si>
  <si>
    <t>Una buena sonrisa alegra el día a cualquier persona, por ello es muy fácil hacerla.</t>
  </si>
  <si>
    <t>Agrado porque una sonrisa despierta a cualquier persona</t>
  </si>
  <si>
    <t>Educación</t>
  </si>
  <si>
    <t>Como se menciona, podría estar relacionado con la educación porque en las escuelas se debe promover dicha emoción</t>
  </si>
  <si>
    <t>A mis primos o incluso a aquellas personas que están pasando por un mal tiempo debido a la COVID-19.</t>
  </si>
  <si>
    <t>Para que por unos instantes te cambie el rostro</t>
  </si>
  <si>
    <t>No sé a que personaje te refieres</t>
  </si>
  <si>
    <t>Recomiendame otro cuento</t>
  </si>
  <si>
    <t>Miedo</t>
  </si>
  <si>
    <t>Dady chill</t>
  </si>
  <si>
    <t xml:space="preserve">Adiós </t>
  </si>
  <si>
    <t>Estoy triste</t>
  </si>
  <si>
    <t>Quiero leer un libro sobre estrés</t>
  </si>
  <si>
    <t>Quiero leer otro cuento</t>
  </si>
  <si>
    <t>lo cambiaría diciendo que si ciertamente es lo más difícil de manejar nuestra mente porque con que te lo digas una y otra vez no funciona, hay que convencerse a uno mismo</t>
  </si>
  <si>
    <t>Si, el cuento trata al principio de la tensión que tiene el alumno y la calma en la que se queda, también añadiría el placer y la depensde</t>
  </si>
  <si>
    <t>Elegir otro cuento</t>
  </si>
  <si>
    <t>Si estoy de acierdo</t>
  </si>
  <si>
    <t>no me siento identificado porque realmente no me pasa nada de ello</t>
  </si>
  <si>
    <t xml:space="preserve">si creo que alguien habrá </t>
  </si>
  <si>
    <t>si porque se entiende perfectamente lo que quiere decir con el cuento</t>
  </si>
  <si>
    <t>si porque como muy bien dice, tiene dos lobos y el lobo que gane el aquel que tu alimetes, osea que tu eres el que tiene la decisión y el que determina cual de los dos lobos gana.</t>
  </si>
  <si>
    <t>si, porque se nota lo que realmente es lo que le pasa al arbol que puede pasar mucho en la sociedad, el que te pidan o que esperen de ti algo que realmente no eres cosa que hasta que uno no mira hacia dentro y dice yo soy quien soy y voy a hacer para lo que he nacido y lo que realmente siento que es lo que me guata</t>
  </si>
  <si>
    <t>si, estay de acuerdo porque como decía en el mansaje anterior es una cosa que pasa en la sociedad que a mucha gente la tiene muy oerturbada</t>
  </si>
  <si>
    <t>en algunas ocasiones si, se ve que el arbol duda de no solo quien es sino también de lo que hace y cual es la función que debe hacer pero por otro lado tambien trata muchos otros temas.</t>
  </si>
  <si>
    <t>en algunas ocasiones si puede tocar la timidez y el trabajo porque alguien puede que no sepa lo que realmente debería hacer por simple timidez y tambien debería tocar el trabajo porque el mirar en el interior de uno mismo es un trabajo que no todo el mundo puede hacer</t>
  </si>
  <si>
    <t>creo que este cueto lo ha escrito alguien que sabe lo que está haciendo y que no es el primer cuento seguramente que ha escrito</t>
  </si>
  <si>
    <t>creo que lo escribía para expresar un sentimiento que tanía dentro</t>
  </si>
  <si>
    <t>realmente no porque no es una cosa que a mi me pase</t>
  </si>
  <si>
    <t xml:space="preserve">si, es algo muy bueno que puede ser util para todo el mundo </t>
  </si>
  <si>
    <t>si, ha consegido transmitir lo que quiere decir el mensaje del texto sin decirlo exactamente con las palabras</t>
  </si>
  <si>
    <t>a favor del autor del cuento es que ha tendo mucha imaginación para poder pensar en lo que decir y en las similitudes que puede tener una personas con un simple lapiz</t>
  </si>
  <si>
    <t>lo que en el cuento cuenta es que el lapiz es algo que tiene 5 similitudes con el niño</t>
  </si>
  <si>
    <t>realmente no me he enterado muy bien de lo que quería transmitir el autor de este cuento con la moraleza</t>
  </si>
  <si>
    <t>ahora que se cual es la moraleja del cuento estoy de acuerdo con lo que quiere decir el cuento y ya lo entiendo mucho mejor</t>
  </si>
  <si>
    <t>si, estoy de acuerdo porque de cierta manera el científico debe haber estado entusiasmado en cuanto el niño le dijo como lo había hecho y que siemplemente lo había hecho no solo bien sino que también muy rápido</t>
  </si>
  <si>
    <t>si, estoy de acuerdo porque si el niño hubiese dicho desde un principio que no sabía como era el mundo y que no lo hiba a poder hacer eso sería que no quiere trabajar por lo que tiene que ver con el trabajo</t>
  </si>
  <si>
    <t>Si, me pasó que en una ocasión me preguntaron hacia que sentido iba el tren y yo realmente no lo sabía pero miré el espejo con el cual el condictor mira por donde se meten los pasajeros y vi que estaba a mi izquierda por lo que el trén tenía que ir hacia ese sentido.</t>
  </si>
  <si>
    <t>si, me parece que el niño es muy listo y lo ha conseguido hacer de la manera más facil, lo que quiere decir que le niño es muy sensato.</t>
  </si>
  <si>
    <t>no me acuerdo del título</t>
  </si>
  <si>
    <t>me recuerda a lo que me pasó a mi</t>
  </si>
  <si>
    <t>si, lo ha conseguido de una manera que no es especialmente directa</t>
  </si>
  <si>
    <t>no sabría decir otra moraleja que no fuese como lo has dicho tu</t>
  </si>
  <si>
    <t>quiero hablar de las emociones</t>
  </si>
  <si>
    <t>Que hagamos por avanzar y dejemos atrás recuerdos</t>
  </si>
  <si>
    <t>No cambiaría nada</t>
  </si>
  <si>
    <t>Si se ha visto claro</t>
  </si>
  <si>
    <t>Creo que si</t>
  </si>
  <si>
    <t>No no cambiaria nada :</t>
  </si>
  <si>
    <t>Si, el cuento trata sobre  alguna otra emoción de la mencionadas</t>
  </si>
  <si>
    <t xml:space="preserve">Creo que trataría de calma y tensión </t>
  </si>
  <si>
    <t>Mi argumento a favor es que lo que dice el autor es cierto porque la moraleja que pone de La Paz  es bonito</t>
  </si>
  <si>
    <t>Por lo que recuerdo creo que no</t>
  </si>
  <si>
    <t>No me recuerda nada , nada</t>
  </si>
  <si>
    <t xml:space="preserve">Bueno que te puede hacer reflexionar </t>
  </si>
  <si>
    <t>Bueno , sin el trabajo no se puede conseguir las cosas</t>
  </si>
  <si>
    <t>A favor es que lo que dice que sin el trabajo no se consigue las cosas es verdad</t>
  </si>
  <si>
    <t>A mis amigos , padres , primos , tíos , abuelos , etc. a todo el mundo</t>
  </si>
  <si>
    <t>Porque puede cambiar tu rumbo de vida</t>
  </si>
  <si>
    <t>Si me identifico , pero no me ha pasado algo así .</t>
  </si>
  <si>
    <t>Néstor es un pequeño castor, que vive en el Lago Ontario, en Canadá. Se dedica todo el tiempo a coger ramas de abedul para hacer su casita. La casa de un castor tiene forma de presa y aprovecha el cauce del río para establecer su vivienda, pero contra más grande, más peligro de derrumbarse tiene y sobre todo cuando el margen del río cambia de recorrido. Néstor se apresura antes de que llegue el invierno a finalizar su casa y no dispone de tiempo para jugar con sus amiguitos.
Astor y Héctor, ellos se pasan todo el día jugando, saltando y pasándoselo fenomenal.
Al atardecer se marchan a buscar a Néstor para contarle todas sus aventuras y juegos que han hecho durante el día.
Se ríen de él por no ir a explorar el Lago con ellos y sobre todo por estar todo el día construyendo el refugio. Con la llegada del frío, Astor y Héctor no salían de sus casas, pero de pronto, empezó una noche a llover y llover con tanta fuerza, que el río se desbordo llevándose a su paso con gran fuerza las casas de los amigos de Néstor.
Estaban mal construidas por no haber dedicado todo el tiempo necesario.Después se fueron a la casa de Néstor .</t>
  </si>
  <si>
    <t xml:space="preserve">Bueno ,  el trabajo y el sacrificio </t>
  </si>
  <si>
    <t>Un especialista o un maestro.</t>
  </si>
  <si>
    <t xml:space="preserve">para ayudar a otras personas </t>
  </si>
  <si>
    <t xml:space="preserve">Que no es suficiente ser perdonado Por otros </t>
  </si>
  <si>
    <t xml:space="preserve">Trabajo y resiliencia </t>
  </si>
  <si>
    <t>Un especialista o una persona adulta</t>
  </si>
  <si>
    <t xml:space="preserve">Para ayudar a otras personas </t>
  </si>
  <si>
    <t>Mis argumentos son es que puedes aprender mucho con el cuento</t>
  </si>
  <si>
    <t>No no he hecho algo parecido</t>
  </si>
  <si>
    <t>Alegres</t>
  </si>
  <si>
    <t xml:space="preserve">sacarte una sonrisa </t>
  </si>
  <si>
    <t xml:space="preserve">No he tenido ninguna </t>
  </si>
  <si>
    <t xml:space="preserve"> La última </t>
  </si>
  <si>
    <t xml:space="preserve">Si mucho </t>
  </si>
  <si>
    <t xml:space="preserve">Que necesitan sacar una sonrisa </t>
  </si>
  <si>
    <t>Que una sonrisa no cuesta nada</t>
  </si>
  <si>
    <t xml:space="preserve">Que es importante compartir con los demás </t>
  </si>
  <si>
    <t>El personaje que más me cae mejor es Fadel</t>
  </si>
  <si>
    <t xml:space="preserve">El principio </t>
  </si>
  <si>
    <t>Debemos manejar nuestra mente</t>
  </si>
  <si>
    <t>Afirmativo</t>
  </si>
  <si>
    <t xml:space="preserve">Un estudiante  se quejaba de que no podía meditar, el maestro le dijo que dependía de él mismo , el estudiante seguía lamentándose de los pensamientos </t>
  </si>
  <si>
    <t xml:space="preserve">La temática de que debes de dejar de pensar en cosas negativas </t>
  </si>
  <si>
    <t xml:space="preserve">No tengo ningún argumento </t>
  </si>
  <si>
    <t xml:space="preserve">Las personas que piensan negativamente </t>
  </si>
  <si>
    <t>depende de lo grande que sea la ofesa</t>
  </si>
  <si>
    <t>preguntas para analizar</t>
  </si>
  <si>
    <t>fin</t>
  </si>
  <si>
    <t>Sí que ha conseguido transmitir correctamente el mensaje del cuento, porque como el propio rey dice, para que haya paz no tiene que porqué estar todo calmado, sino que en mitad de todo el caos puede haber calma, y el segundo cuadro lo refleja perfectamente.</t>
  </si>
  <si>
    <t>La verdad es que la moraleja se refleja perfectamente y estoy completamente de acuerdo.</t>
  </si>
  <si>
    <t>Con la calma y tensión sí que estoy de acuerdo, pero con ira no, porque no veo esta emoción reflejada.</t>
  </si>
  <si>
    <t>Aparte del estrés, se puede ver reflejado también el desconcierto, ya que se pensaba que el rey elegiría el primer cuadro, porque a primera vista es el que más calma propicia.</t>
  </si>
  <si>
    <t>Sí, me ha gustado</t>
  </si>
  <si>
    <t>Cuando el rey explica porqué ha escogido el segundo cuadro, ya que todo el mundo pensaba que iba a escoger el primero.</t>
  </si>
  <si>
    <t>Se lo que tu quieres ser,</t>
  </si>
  <si>
    <t>Nunca olvides que en la unión se encuentra la fortaleza.</t>
  </si>
  <si>
    <t xml:space="preserve">No más </t>
  </si>
  <si>
    <t>No, porque no pudieron solucionar sus problemas por si solos</t>
  </si>
  <si>
    <t>a alguien que se allá enfada con alguien con la que lleva tiempo juntos</t>
  </si>
  <si>
    <t>Porque puede hacer que se reagrupen dos personas</t>
  </si>
  <si>
    <t>De momento no</t>
  </si>
  <si>
    <t xml:space="preserve">Si, gracias </t>
  </si>
  <si>
    <t>No veía a un amigo de hace 3 años por cambiar de colegio y me lo re encontré un día y estábamos muy feliz los dos por volvernos a ver</t>
  </si>
  <si>
    <t>Cualquiera</t>
  </si>
  <si>
    <t>para ayudar a otros, porque a lo mejor el tubo ese problema con alguien</t>
  </si>
  <si>
    <t>Si pero veo otra moraleja dentro del cuento</t>
  </si>
  <si>
    <t>Calma, agotamiento y Placer</t>
  </si>
  <si>
    <t>Estrés</t>
  </si>
  <si>
    <t>Considero que el autor ha conseguido transmitir muy bien el mensaje del cuento, debido a las grandes enseñanzas y el sentido que le aporta al varlor de la amistad, generosidad y afectividad</t>
  </si>
  <si>
    <t>Me parece que esta moraleja está muy bien, debido a que efectivamente mientras más amor damos más estamos recibiendo</t>
  </si>
  <si>
    <t>Considero que este cuento si trata sobre las emociones de alegría y tristeza, efectivamente son los aspectos claves de este cuento</t>
  </si>
  <si>
    <t xml:space="preserve">Considero que este cuento no habla mucho de trabajo pero más bien tiene un foco más afectivo </t>
  </si>
  <si>
    <t>Que tu puedes elegir si quieres ser una persona negativa o positiva. Yo no cambiaría nada.</t>
  </si>
  <si>
    <t xml:space="preserve">Tensión, duda y valentía </t>
  </si>
  <si>
    <t>Si porque te enseña que tu puedes elegir si quieres una persona positiva o negativa.</t>
  </si>
  <si>
    <t>No porque el cuento es muy corto.</t>
  </si>
  <si>
    <t xml:space="preserve">Que es verdad que hay como un lobo bueno y malo en tu cuento </t>
  </si>
  <si>
    <t xml:space="preserve">Si eres bueno con los de más, ellos serán buenos contigo </t>
  </si>
  <si>
    <t>Amor, alegría y compasión.</t>
  </si>
  <si>
    <t>Su</t>
  </si>
  <si>
    <t xml:space="preserve">Que cuando te vayas tus recuerdos suegiran ahí </t>
  </si>
  <si>
    <t>Alegría, Amor, Diversión y Duda</t>
  </si>
  <si>
    <t>Que sin esfuerzo no se consiguen las cosas</t>
  </si>
  <si>
    <t xml:space="preserve">Los niños con padres trabajadores </t>
  </si>
  <si>
    <t xml:space="preserve">Estoy de acuerdo porque tú puedes realizar un sueño con esfuerzo y trabajo </t>
  </si>
  <si>
    <t xml:space="preserve"> agotamiento, fortaleza y certeza </t>
  </si>
  <si>
    <t>por supuesto, por eso estoy aquí estudiando, persiguiendo mi sueño</t>
  </si>
  <si>
    <t>amor propio</t>
  </si>
  <si>
    <t>Si, el autor ha trasmitido que muchas veces nos quejamos y no valoramos lo que tenemos porque siempre queremos algo más, pero cuando miramos alrededor y vemos que hay gente que tiene menos que nosotros es cuando nos sentimos afortunados. No todo el mundo es capaz de valorar lo que tiene y a veces somos muy egoístas con los demás.</t>
  </si>
  <si>
    <t xml:space="preserve">Me parece que trata muy bien el problema de la bipolaridad. Dado a que muchas personas cuando admiten tener problemas mentales, se suelen quedar solas, ya que las personas de su alrededor tienden a tener miedo. Pero siguen siendo la misma persona. Además podemos destacar que va diciendo sus sentimientos, lo cual no es muy común y menos en personas con este tipo de problemas. Eso esta bien porque la gente de su alrededor puede saber como está o si le tienen que ayudar con algo, y hasta para ellos mismos ya que no suelen ni entender sus propios sentimientos. La única parte que no me parece tan necesaria es la introducción, presupongo que al ser un cuento de niños pequeños hace que presten más atención a el cuento. </t>
  </si>
  <si>
    <t xml:space="preserve">Si, por todas las razones que he dicho anteriormente </t>
  </si>
  <si>
    <t>Que todos depende de la forma en la que se digan las cosas.Se puede comunicar una verdad de dos formas : la pesimista que solo recalca el lado negativo; o la optimista que sabe encontrar el lado positivo a la misma verdad.</t>
  </si>
  <si>
    <t>Sobre calma, angustia.</t>
  </si>
  <si>
    <t xml:space="preserve">sí </t>
  </si>
  <si>
    <t xml:space="preserve">Sí , estoy de acuerdo </t>
  </si>
  <si>
    <t>S8</t>
  </si>
  <si>
    <t>Que no nos podemos reír de los demás porque no sabemos si el día de mañana vamos a necesitar su ayuda,</t>
  </si>
  <si>
    <t>Un sabio bajo al infierno y estaba toda la gente sentada alrededor de la mesa , había un montón de comida pero solo podían coger la comida con unos palillos muy largos y no les llegaba la comida a la boca. Luego el sabio subió al cielo y todo era igual lo único que cambiaba era que en el cielo se ayudaban unos a otros a comer para que nadie pasara hambre.</t>
  </si>
  <si>
    <t xml:space="preserve">Que en el infierno son egoístas y en el cielo no </t>
  </si>
  <si>
    <t xml:space="preserve">Que aveces la gente es generosa y no esperan nada a cambio simplemente lo hacen por solidaridad </t>
  </si>
  <si>
    <t xml:space="preserve">Estoy de acuerdo solo con algunas emociones </t>
  </si>
  <si>
    <t xml:space="preserve">Trata sobre generosidad, compasión, entusiasmo y alegría </t>
  </si>
  <si>
    <t xml:space="preserve">A alguien que fuese poco solidario </t>
  </si>
  <si>
    <t>Poco así empatizaría</t>
  </si>
  <si>
    <t xml:space="preserve">En la que le da el agua </t>
  </si>
  <si>
    <t xml:space="preserve">Sí, hubiese hecho lo mismo </t>
  </si>
  <si>
    <t xml:space="preserve">el pobre </t>
  </si>
  <si>
    <t xml:space="preserve">Porque acabó ayudando a la mujer </t>
  </si>
  <si>
    <t xml:space="preserve">Que te tienes que mostrar indiferente hacia los indultos o halagos de la gente , porque sí te muestras diferente a ello te pueden afectar </t>
  </si>
  <si>
    <t xml:space="preserve">Empatía </t>
  </si>
  <si>
    <t xml:space="preserve">Sobre lo que nos afectan los insultos </t>
  </si>
  <si>
    <t xml:space="preserve">Pues les enseñaría a saber llevar mejor las críticas </t>
  </si>
  <si>
    <t xml:space="preserve">Que no tienen que afectarte las críticas </t>
  </si>
  <si>
    <t>No me evoca nada</t>
  </si>
  <si>
    <t>Un hombre q siempre ganaba el premio del maíz un día decidió darle la receta a sus vecinos , porque a él le beneficiaba</t>
  </si>
  <si>
    <t>pues le hubiese dado la receta a los vecinos, porque así me beneficio yo tmb</t>
  </si>
  <si>
    <t xml:space="preserve">El primer premio de Maíz </t>
  </si>
  <si>
    <t xml:space="preserve">La final </t>
  </si>
  <si>
    <t>En la mayoría de ocasiones, las personas no controlan lo que piensan o lo que dejan de pensar. Cuando esto pasa lo que hay que hacer es concentrarse en lo que quieres hacer.</t>
  </si>
  <si>
    <t>Yo creo que además de calma y tensión, este cuento trata sobre valentía</t>
  </si>
  <si>
    <t>Si, estoy de acuerdo con la persona que selecciono el cuento</t>
  </si>
  <si>
    <t>Sí, creo que el autor ha conseguido transmitir correctamente el mensaje.</t>
  </si>
  <si>
    <t>Sí, estoy de acuerdo</t>
  </si>
  <si>
    <t>Una sonrisa es muy barata, no vale nada y puedes hacer feliz a mucha gente</t>
  </si>
  <si>
    <t>No, pienso que no trata sobre tristeza solamente sobre alegría.</t>
  </si>
  <si>
    <t>No, no estoy de acuerdo de que trate sobre trabajo, se trata más de compasión</t>
  </si>
  <si>
    <t>Sí, sobre todo a personas que siempre están triste o no sonrían casi nunca.</t>
  </si>
  <si>
    <t>no tengo ningún argumento a favor o en contra de lo que dice el autor</t>
  </si>
  <si>
    <t>Sonríe siempre que puedas ya que no cuesta nada</t>
  </si>
  <si>
    <t>No, conocido no.</t>
  </si>
  <si>
    <t>las que estén muy tristes siempre</t>
  </si>
  <si>
    <t>que puede pasar hacer feliz a alguien simplemente con una sonrisa</t>
  </si>
  <si>
    <t>Sonríendo</t>
  </si>
  <si>
    <t>no hay personajes</t>
  </si>
  <si>
    <t>puedes decir una frase de dos formas, una que es la pesimista que puede ofender a las personas y otra que es la rebajada que puede llegar a ayudar a las personas.</t>
  </si>
  <si>
    <t xml:space="preserve">sí, pienso que el cuento no trata como trabajo sino como frustración </t>
  </si>
  <si>
    <t>No, pienso que no trata como trabajo</t>
  </si>
  <si>
    <t>a personas que se frustran muy rápido aunque solamente le estes diciendo la verdad.</t>
  </si>
  <si>
    <t>porque al mejor le puede ayudar a tomarse las cosas un poco menos fuerte.</t>
  </si>
  <si>
    <t>no, gracias</t>
  </si>
  <si>
    <t>no, no me parece justo como le da 100 latigazos</t>
  </si>
  <si>
    <t>Yo no pero alómenle otras personas si</t>
  </si>
  <si>
    <t>las que se toman las cosas muy a pecho</t>
  </si>
  <si>
    <t>Me ha resultado interesante el cuento</t>
  </si>
  <si>
    <t>Había un sultán que soñó que se le caían todos los dientes y una persona le dijo que eso significaba que por cada diente se iba a morir una persona cercana y lo castigo, en cambio otro le dijo lo mismo pero con otras palabras y le dio 100 monedas.</t>
  </si>
  <si>
    <t>Que el cuento no trata sobre trabajo</t>
  </si>
  <si>
    <t>no hay que tomar siempre la forma más fácil, ya que puede ser lo mejor a lo pronto pero a lo largo puede ser muy malo.</t>
  </si>
  <si>
    <t>no trata de ninguna otra emoción</t>
  </si>
  <si>
    <t>Solo sobre aborto</t>
  </si>
  <si>
    <t>no trata de ninguno más, pero solo trata sobre aborto</t>
  </si>
  <si>
    <t>no tengo argumentos ni a favor ni en contra</t>
  </si>
  <si>
    <t>no se me ocurre ahora mismo como resumirlo</t>
  </si>
  <si>
    <t>Terminar</t>
  </si>
  <si>
    <t xml:space="preserve">En muchas ocasiones dejamos de trabajar la mente ya que esta está constantemente funcionando y el controlarla todo el tiempo sería imposible por lo que es normal que en muchas ocasiones no encontremos esa paz o calma </t>
  </si>
  <si>
    <t xml:space="preserve">No encuentro otra emoción en el cuento </t>
  </si>
  <si>
    <t>Se podría decir que por una parte si</t>
  </si>
  <si>
    <t xml:space="preserve">Que el poder controlar la mente es algo complicado </t>
  </si>
  <si>
    <t>Un amigo</t>
  </si>
  <si>
    <t>Si, porque la paz se encuentra en el interior de cada persona, a pesar de las adversidades</t>
  </si>
  <si>
    <t>La paz no es una situación externa, sino un sentimiento interno y personal de cada uno.</t>
  </si>
  <si>
    <t>cambiaría la emoción de ira por la valentia, porque la pajarita a pesar de las dificultades que aparecen en la ilustración (tormenta, lluvia, cascada...) construye allí su nido</t>
  </si>
  <si>
    <t>No, más que estrés transmite calma y tranquilidad, y enseña que a pesar de los problemas debemos valorar estas emociones y buscar situaciones de calma</t>
  </si>
  <si>
    <t>Tal y como habéis explicado anteriormente, cada uno tiene libertad de expresión y/o elección en su vida</t>
  </si>
  <si>
    <t>Recomendar cuentoç</t>
  </si>
  <si>
    <t>Sí, además siendo éstos los protagonistas</t>
  </si>
  <si>
    <t>Añadiría que cada vez que nos sintamos mal o sintamos que algo no va bien seamos capaces de expresarlo con la gente de nuestro entorno para conseguir ayuda</t>
  </si>
  <si>
    <t>También trata sobre ira, frustración y alegría</t>
  </si>
  <si>
    <t>Si, pero con la depresión no</t>
  </si>
  <si>
    <t>Estrés/ansiedad</t>
  </si>
  <si>
    <t>Me recuerda a una compañera de clase</t>
  </si>
  <si>
    <t>Al dueño del circo, por haber tenido compasión y haber querido ayudar al payaso</t>
  </si>
  <si>
    <t xml:space="preserve">La parte en la que van al médico </t>
  </si>
  <si>
    <t>A veces echo en falta que me pregunten cómo estoy y hablar sobre ello</t>
  </si>
  <si>
    <t>Extraigo que hay que abrirse a la gente y que también si vemos a alguien alrededor de nosotros que este mal, tengamos el valor de ayudarle</t>
  </si>
  <si>
    <t>Me ha pasado por la cabeza que realmente hay mucha gente que está mal y ni siquiera lo sabemos</t>
  </si>
  <si>
    <t>Afronta la bipolaridad</t>
  </si>
  <si>
    <t xml:space="preserve">Estoy a favor de ayudar a los que lo necesitan </t>
  </si>
  <si>
    <t xml:space="preserve">Transmite la compasión </t>
  </si>
  <si>
    <t>No creo que pueda conectar conmigo</t>
  </si>
  <si>
    <t xml:space="preserve">A algunos conocidos </t>
  </si>
  <si>
    <t>Porque están pasando por lo mismo</t>
  </si>
  <si>
    <t>Ni esa perdona sabe que tiene tal problema</t>
  </si>
  <si>
    <t>Si lo habría hecho, pero primero habría hablado con la persona</t>
  </si>
  <si>
    <t>Hay cosas que no se pueden comprar con dinero</t>
  </si>
  <si>
    <t>Apego</t>
  </si>
  <si>
    <t xml:space="preserve">Estrés </t>
  </si>
  <si>
    <t xml:space="preserve">A alguien que esté muy ajetreado </t>
  </si>
  <si>
    <t>Mi hermana</t>
  </si>
  <si>
    <t>Porque a veces no pasa de estudiar y necesita tiempo libre</t>
  </si>
  <si>
    <t>Trata sobre un padre que trabajaba mucho y el niño siempre estaba preocupado acerca de eso, por lo tanto, le preguntó a su padre que cuanto cobraba por hora,así que consigue reunir dinero y un día cuando su padre volvió de trabajar le dio todo el dinero que había conseguido reunir y le dijo que le compraba una hora por estar los dos juntos.</t>
  </si>
  <si>
    <t>Afronta temáticas sobre el trabajo duro</t>
  </si>
  <si>
    <t>Cuanod</t>
  </si>
  <si>
    <t>Estoy a favor en todo</t>
  </si>
  <si>
    <t>Al hijo</t>
  </si>
  <si>
    <t xml:space="preserve">Porque me parece muy simpático </t>
  </si>
  <si>
    <t xml:space="preserve">Finalizar conversación </t>
  </si>
  <si>
    <t>Recomendar cuento</t>
  </si>
  <si>
    <t>salkr</t>
  </si>
  <si>
    <t>Siempre hay algo bueno que sacar de una experiencia aparentemente negativa. Hay que aprender a sobrellevarlas y tener paciencia porque todo pasa</t>
  </si>
  <si>
    <t>desesperación, angustia, inquietud</t>
  </si>
  <si>
    <t>no añadiría nada mas</t>
  </si>
  <si>
    <t>recimiendame otro cuento</t>
  </si>
  <si>
    <t>repitemelos</t>
  </si>
  <si>
    <t xml:space="preserve">el cansancio por trabajar </t>
  </si>
  <si>
    <t>A todas las personas que estudien y trabajen</t>
  </si>
  <si>
    <t xml:space="preserve">porque aporta perspectivas </t>
  </si>
  <si>
    <t>que nunca hay que rendirse</t>
  </si>
  <si>
    <t xml:space="preserve">En que hay que ser fuerte </t>
  </si>
  <si>
    <t>gracias</t>
  </si>
  <si>
    <t xml:space="preserve">recomiendame un cuento </t>
  </si>
  <si>
    <t xml:space="preserve">Opino lo mismo, lo más difícil de controlar es la mente y cuando ya se haya controlado es más fácil </t>
  </si>
  <si>
    <t>Diría que va c</t>
  </si>
  <si>
    <t xml:space="preserve">diria que va app </t>
  </si>
  <si>
    <t xml:space="preserve">yo le podría otro </t>
  </si>
  <si>
    <t xml:space="preserve">Un estudiante de zen intenta relajarse pero no puede sacarse de las mentes pensamientos que no deja que se relajen </t>
  </si>
  <si>
    <t xml:space="preserve">hubiera be mi lo mismo </t>
  </si>
  <si>
    <t xml:space="preserve">si, hay veces que no dejo de pensar en algo que no debería de pensar tanto </t>
  </si>
  <si>
    <t xml:space="preserve">a lo mejor </t>
  </si>
  <si>
    <t>g</t>
  </si>
  <si>
    <t>y</t>
  </si>
  <si>
    <t xml:space="preserve">transmite no poder relajarse y pensar en pensamientos que pausan la relajación </t>
  </si>
  <si>
    <t xml:space="preserve">Me ha pasado lo mismo </t>
  </si>
  <si>
    <t xml:space="preserve">aunque alrededor sea caótico siempre puedes encontrar paz en ti mismo </t>
  </si>
  <si>
    <t>r</t>
  </si>
  <si>
    <t>la parte donde dice que la calma no tiene porque ser un sitio con calma</t>
  </si>
  <si>
    <t>porque opino lo mismo</t>
  </si>
  <si>
    <t>que opino li mismo</t>
  </si>
  <si>
    <t>a favor yo opino lo mismo</t>
  </si>
  <si>
    <t>que la calma no tiene porque ser solo alrededor de calma se puede encontrar donde sea</t>
  </si>
  <si>
    <t>si te insultan no insultar a otros</t>
  </si>
  <si>
    <t>la ducación</t>
  </si>
  <si>
    <t>va sobre la educación</t>
  </si>
  <si>
    <t>los mertos</t>
  </si>
  <si>
    <t>Mas o menos</t>
  </si>
  <si>
    <t>Que la Paz no es lo mismo para todos</t>
  </si>
  <si>
    <t xml:space="preserve">Tensión, frustración </t>
  </si>
  <si>
    <t xml:space="preserve">Si, pero porque sale lgtb y racismo en psicológicos </t>
  </si>
  <si>
    <t>Estrés más o menos pero nada del otro mundo</t>
  </si>
  <si>
    <t xml:space="preserve">No lo sé quizás </t>
  </si>
  <si>
    <t>si, estres</t>
  </si>
  <si>
    <t>Porque tengo estrés en casaaaaa</t>
  </si>
  <si>
    <t>Si q conocía</t>
  </si>
  <si>
    <t xml:space="preserve">Ns porque pero me suena a una persona divorciándose </t>
  </si>
  <si>
    <t xml:space="preserve">para desahogarse </t>
  </si>
  <si>
    <t>ya sabía todo eso</t>
  </si>
  <si>
    <t>Esta chulo</t>
  </si>
  <si>
    <t>Vibe tu Vida?</t>
  </si>
  <si>
    <t>Duda tristeza tension</t>
  </si>
  <si>
    <t xml:space="preserve">La anciana </t>
  </si>
  <si>
    <t>Pues no se</t>
  </si>
  <si>
    <t>No he leído ningún libro igual</t>
  </si>
  <si>
    <t>[Cuento 'Pedro y el Hilo Mágico' (Leer cuento original)]. Texto del cuento: 
Pedro era un niño muy vivaracho.
Todos le querían: su familia, sus amigos y sus maestros.
Pero tenía una debilidad.
- ¿Cuál? Era incapaz de vivir el momento.
No había aprendido a disfrutar el proceso de la vida.
Cuando estaba en el colegio, soñaba con estar jugando fuera.
Cuando estaba jugando soñaba con las vacaciones de verano.
Pedro estaba todo el día soñando, sin tomarse el tiempo de saborear los momentos especiales de su vida cotidiana.
Una mañana, Pedro estaba caminando por un bosque cercano a su casa.
Al rato, decidió sentarse a descansar en un trecho de hierba y al final se quedó dormido.
Tras unos minutos de sueño profundo, oyó a alguien gritar su nombre con voz aguda.
Al abrir los ojos, se sorprendió de ver una mujer de pie a su lado.
Debía de tener unos cien años y sus cabellos blancos como la nieve caían sobre su espalda como una apelmazada manta de lana.
En la arrugada mano de la mujer había una pequeña pelota mágica con un agujero en su centro, y del agujero colgaba un largo hilo de oro.
La anciana le dijo: “Pedro, este es el hilo de tu vida.
Si tiras un poco de él, una hora pasará en cuestión de segundos”.
“Y si tiras con todas tus fuerzas, pasarán meses o incluso años en cuestión de días”.
Pedro estaba muy excitado por este descubrimiento.
“¿Podría quedarme la pelota?”, preguntó.
La anciana se la entregó.
Al día siguiente, en clase, Pedro se sentía inquieto y aburrido.
De pronto recordó su nuevo juguete.
Al tirar un poco del hilo dorado, se encontró en su casa jugando en el jardín.
Consciente del poder del hilo mágico, se cansó enseguida de ser un colegial y quiso ser adolescente, pensando en la excitación que esa fase de su vida podía traer consigo.
Así que tiró una vez más del hilo dorado.
De pronto, ya era un adolescente y tenía una bonita amiga llamada Elisa.
Pero Pedro no estaba contento.
No había aprendido a disfrutar el presente y a explorar las maravillas de cada etapa de su vida.
Así que sacó la pelota y volvió a tirar del hilo, y muchos años pasaron en un sólo instante.
Ahora se vio transformado en un hombre adulto.
Elisa era su esposa y Pedro estaba rodeado de hijos.
Pero Pedro reparó en otra cosa.
Su pelo, antes negro como el carbón, había empezado a encanecer.
Y su madre, a la que tanto quería, se había vuelto vieja y frágil.
Pero el seguía sin poder vivir el momento.
De modo que una vez más, tiró del hilo mágico y esperó a que se produjeran cambios.
Pedro comprobó que ahora tenía 90 años.
Su mata de pelo negro se había vuelto blanca y su bella esposa, vieja también, había muerto unos años atrás.
Sus hijos se habían hecho mayores y habían iniciado sus propias vidas lejos de casa.
Por primera vez en su vida, Pedro comprendió que no había sabido disfrutar de las maravillas de la vida.
Había pasado por la vida a toda prisa, sin pararse a ver todo lo bueno que había en el camino.
Pedro se puso muy triste y decidió ir al bosque donde solía pasear de muchacho para aclarar sus ideas y templar su espíritu.
Al adentrarse en el bosque, advirtió que los arbolitos de su niñez se habían convertido en robles imponentes.
El bosque mismo era ahora un paraíso natural.
Se tumbó en un trecho de hierba y se durmió profundamente.
Al cabo de un minuto, oyó una voz que le llamaba.
Alzó los ojos y vio que se trataba nada menos que de la anciana que muchos años atrás le había regalado el hilo mágico.
“¿Has disfrutado de mi regalo?”, preguntó ella.
Pedro no vaciló al responder: “Al principio fue divertido pero ahora odio esa pelota.
La vida me ha pasado sin que me enterase, sin poder disfrutarla.
Claro que habría habido momentos tristes y momentos estupendos, pero no he tenido oportunidad de experimentar ninguno de los dos.
Me siento vacío por dentro.
Me he perdido el don de la vida.
“Eres un desagradecido, pero igualmente te concederé un último deseo”, dijo la anciana.
Pedro pensó unos instantes y luego respondió: “Quisiera volver a ser un niño y vivir otra vez la vida”.
Dicho esto se quedó otra vez dormido.
“Pedro volvió a oír una voz que le llamaba y abrió los ojos.
¿Quien podrá ser ahora?, se preguntó.
Cual no sería su sorpresa cuando vio a su madre de pie a su lado.
Tenía un aspecto juvenil, saludable y radiante.
Pedro comprendió que la extraña mujer del bosque le había concedido el deseo de volver a su niñez.
Ni que decir tiene que Pedro saltó de la cama al momento y empezó a vivir la vida tal a como había esperado.
Conoció muchos momentos buenos, muchas alegrías y triunfos, pero todo empezó cuando tomó la decisión de no sacrificar el presente por el futuro y empezar a vivir en el ahora.</t>
  </si>
  <si>
    <t>Tu?</t>
  </si>
  <si>
    <t xml:space="preserve"> No se</t>
  </si>
  <si>
    <t xml:space="preserve">recomendar un cuento </t>
  </si>
  <si>
    <t xml:space="preserve">Creo que el autor ha conseguido transmitir perfectamente el mensaje. Ha plasmado lo que a mucha gente le pasa día tras día, el arrepentirse de haber hecho mejor las cosas habiendo tenido la oportunidad de hacerlo mejor. </t>
  </si>
  <si>
    <t>Si, el autor ha conseguido exponer un mensaje que todos deberíamos escuchar y nete</t>
  </si>
  <si>
    <t xml:space="preserve">Si, el autor ha conseguido exponer un mensaje que todos deberíamos escuchar y entender que es en resumen que muchos de nosotros vivimos sin vivir.  </t>
  </si>
  <si>
    <t>Si que estoy de acuerdo con lo del estrés ya que nos preocupamos y nos estresamos mucho por conseguir algo perdiendo otro algo y luego queremos recuperar ese algo con lo que hemos conseguido</t>
  </si>
  <si>
    <t>para ayudarnos a darnos cuenta de como somos y como actuamos</t>
  </si>
  <si>
    <t>La primera parte en especial la frase de "Que viven como si no fueran a morirse, y se mueren como si no hubieran vivido."</t>
  </si>
  <si>
    <t xml:space="preserve">No , algunas lineas me parecen consejos muy malos que solo podrian darse si uno vive en una utopia </t>
  </si>
  <si>
    <t>Pues creo que es una moraleja muy naif , que entrando en mas profundidad , muchas cosas no se pueden aplicar en nuestra sociedad actual</t>
  </si>
  <si>
    <t>Creo que trataria mas sobre en porvenir de las cosas y en como las afrontamos desde un punto de vista muy utopico</t>
  </si>
  <si>
    <t xml:space="preserve">Si que trata el estrés y la resiliencia </t>
  </si>
  <si>
    <t>Empezamos</t>
  </si>
  <si>
    <t>que NO</t>
  </si>
  <si>
    <t>Es que no tengo ganas de nada</t>
  </si>
  <si>
    <t>anorexia</t>
  </si>
  <si>
    <t>Para tener billetes</t>
  </si>
  <si>
    <t>Sí... perfectamente</t>
  </si>
  <si>
    <t>Estoy algo en desacuerdo</t>
  </si>
  <si>
    <t>no veo muy clara la moraleja</t>
  </si>
  <si>
    <t>solo creo que hable de alegria</t>
  </si>
  <si>
    <t>no estoy muy de acuerdo</t>
  </si>
  <si>
    <t>creo que trata también sobre educación</t>
  </si>
  <si>
    <t>Sí, tengo un amigo</t>
  </si>
  <si>
    <t>elegir otro cuento</t>
  </si>
  <si>
    <t>recomendar otro cuento</t>
  </si>
  <si>
    <t xml:space="preserve">Si en tu vida te esfuerzas o te sacrificas, no obtendrás ningún beneficio </t>
  </si>
  <si>
    <t>Podría decir que también trata un poco la arrogancia</t>
  </si>
  <si>
    <t>La sonrisa es la manera más adecuada de hacer de un día gris, un día de colores, de todo se aprende, y siempre hay que ver las cosas desde un punto de vista positivo.</t>
  </si>
  <si>
    <t>si, también superación</t>
  </si>
  <si>
    <t>no entiendo</t>
  </si>
  <si>
    <t>no veo el cuento</t>
  </si>
  <si>
    <t>si, porque al final todo el mundo somos diferentes y no por eso hay que estigmatizar ni menospreciar a los demás, hay que quererlos a todos como  son</t>
  </si>
  <si>
    <t>amistad, bondad, amor, comprensión</t>
  </si>
  <si>
    <t>para ayudar a otras personas, a que hay que querer a todas las personas sean como sean</t>
  </si>
  <si>
    <t>valores</t>
  </si>
  <si>
    <t>a todas las personas para que comprendieran la bipolaridad</t>
  </si>
  <si>
    <t>para concienciar del transtorno de bipolaridad</t>
  </si>
  <si>
    <t>que a veces todo el mundo tenemos problemas ,pero hay que empatizar</t>
  </si>
  <si>
    <t>la de cuando ayuda a otro compañero y al final se dan cuenta de que es una persona  normal.</t>
  </si>
  <si>
    <t>Vive tu vida como si se tratase de un tesoro, tus amigos y familiares son también susceptibles a las adversidades como tu. Se necesita muy poco para hacer daño a alguien pero reconstruir esos lazos es una ardua tarea.</t>
  </si>
  <si>
    <t>Dos hermanos creen estar enfadados por un altercado pasado pero cuando se les da la posibilidad de reconciliación la toman sin dudarlo.</t>
  </si>
  <si>
    <t>Al principio no, sus acciones iban destinadas a dañarse mutuamente. Pero la acción de perdonar es una acción que no puede ser tomada a la ligera</t>
  </si>
  <si>
    <t>Yo creo que si, cuanto más das, más debes recibir, no siempre se recibe igual, pero debería, igual que con los pensamientos negativos, cuantos más tenemos, más vamos a tener, o los transmitimos a los demás, y nos los transmiten a nosotros</t>
  </si>
  <si>
    <t>Si creo que si</t>
  </si>
  <si>
    <t>Yo creo que son esos los que trata, ninguno más</t>
  </si>
  <si>
    <t>Yo creo que si puede llegar a hablar del trabajo, del trabajo que se hace o se puede hacer para conseguir dar una sonrisa, una sonrisa verdadera</t>
  </si>
  <si>
    <t>No cuesta mostrar una sonrisa, pero las verduras cuestan mostrarlas</t>
  </si>
  <si>
    <t>Pienso que puede que a veces si me haya pasado, puede que haya mostrado sonrisas falsas, para no quedar mal, eso si creo que ha pasado, pero también he sentido sonrisas verdaderas</t>
  </si>
  <si>
    <t>Si, pero también hay personas que cuando muestras generosidad, no te dan esa generosidad de vuelta.</t>
  </si>
  <si>
    <t>Creo que sobre amor y entusiasmo no habla</t>
  </si>
  <si>
    <t>Si, lo ha conseguido bastante bien</t>
  </si>
  <si>
    <t>Para mi gusto no me ha transmitido correctamente el mensaje</t>
  </si>
  <si>
    <t>ESTÁ BIEN</t>
  </si>
  <si>
    <t>ELEGIR</t>
  </si>
  <si>
    <t>siii</t>
  </si>
  <si>
    <t>Representa bien la moraleja puesto que la paz y tranquilidad supone un verdadero reto cuando se tiene que conseguir en un contexto marcado por las dificultades para conseguirla.</t>
  </si>
  <si>
    <t>si realmente es una filosofía de gran utilidad ya que se puede utilizar día a día</t>
  </si>
  <si>
    <t>no ya que lo que nos proporciona es otro tema distinto</t>
  </si>
  <si>
    <t>si ya que muestra temas distintos</t>
  </si>
  <si>
    <t>no ya que es sobre la vida</t>
  </si>
  <si>
    <t>Diría que hace falta hacer sacrificios en algunos momentos para conseguir lo que quieres y vivir bien. Y también que aunque te hayan fallado tú puedes poner la amistad por encima de lo demás</t>
  </si>
  <si>
    <t>sobre sacrificio y perseverancia</t>
  </si>
  <si>
    <t xml:space="preserve">Recomiendame otro cuento porque ahora mismo tras una mala noticia me encuentro destrozado y me gustaría algo que me anime más </t>
  </si>
  <si>
    <t>Creo que lo consigue aunque flaquea en no dar más detalles sobre qué ocurre cuando el billete se rompe...</t>
  </si>
  <si>
    <t>si, lo consigue transmitir muy bien</t>
  </si>
  <si>
    <t xml:space="preserve">no puedo leer la moraleja </t>
  </si>
  <si>
    <t>si, pues habla de que la sonrisa siempre que está hace feliz a uno mismo y a los demás. Y cuando no la tenemos o no la vemos en otras personas es triste, puesto que sentimos que no estamos o las personas están felices.</t>
  </si>
  <si>
    <t xml:space="preserve">la ayuda entre los demás es muy importante </t>
  </si>
  <si>
    <t xml:space="preserve">no cambiaría nada, podemos finalizar ya? </t>
  </si>
  <si>
    <t>creo que las anteriores son las indicadas</t>
  </si>
  <si>
    <t>podemos terminar?</t>
  </si>
  <si>
    <t xml:space="preserve">podemos terminar ya? </t>
  </si>
  <si>
    <t xml:space="preserve">a mi hermano </t>
  </si>
  <si>
    <t xml:space="preserve">para aprender </t>
  </si>
  <si>
    <t>podemos terminar ya?</t>
  </si>
  <si>
    <t>Completamente</t>
  </si>
  <si>
    <t>'Dejar tantos recuerdos y vivencias que, al desembarcar, no se sienta ni se nota nuestra ausencia.' No cambiaría nada más, la veo bastante completa.</t>
  </si>
  <si>
    <t>No, porque realmente sí que trata de emociones como el miedo.</t>
  </si>
  <si>
    <t>El miedo a la muerte y, por tanto, el envejecimiento</t>
  </si>
  <si>
    <t>Hay que disfrutar de la vida y los momentos vividos para poder dejar huella.</t>
  </si>
  <si>
    <t>sí, mucho</t>
  </si>
  <si>
    <t>En la que menciona a las personas que llegan a la vida (vagones) y que no se van.</t>
  </si>
  <si>
    <t xml:space="preserve">Que persigas tus sueños a pesar de que otra gente te diga que es imposible </t>
  </si>
  <si>
    <t>Que es muy importante que las dos figuras paténtales estén con sus hijos</t>
  </si>
  <si>
    <t>Niños de los cuales los padres trabajan mucho y llegan tarde a la casa</t>
  </si>
  <si>
    <t xml:space="preserve">Que no importa lo que pase, siempre debes pedir ayuda si estas mal </t>
  </si>
  <si>
    <t>Dolor</t>
  </si>
  <si>
    <t xml:space="preserve">Depresión, alimentación </t>
  </si>
  <si>
    <t>Que no hay que agobiar a tu pareja y dejarle la libertad que necesita</t>
  </si>
  <si>
    <t>Fobia</t>
  </si>
  <si>
    <t>puedes comunicar la misma verdad de dos formas la pesimista recalcará unicamente el lado negativo de la verdad mientras que la más optimista recalcara el lado positivo de la verdad</t>
  </si>
  <si>
    <t>Con trabajo, esfuerzo y sacrificio se logran cumplir los objetivos propuestos</t>
  </si>
  <si>
    <t>satisfacción, valentia</t>
  </si>
  <si>
    <t>la ultima</t>
  </si>
  <si>
    <t>la verdad es que si</t>
  </si>
  <si>
    <t xml:space="preserve">estoy de acuerdo con la moraleja por que no nos damos cuenta de lo que alrededor pasa </t>
  </si>
  <si>
    <t>si por que es lo que aporta el taxista a la señora mayorn</t>
  </si>
  <si>
    <t xml:space="preserve">aparte de tratar del evenjecimiento, nos enseña el valor de la empatia </t>
  </si>
  <si>
    <t xml:space="preserve">trata de un taxista que recoge a una mujer mayor, y le aporta todo el afecta y entendimiento posible </t>
  </si>
  <si>
    <t>para dar a conocerse y ayudar a percibir las cosas</t>
  </si>
  <si>
    <t>escribiría lo mismo que realmente pone en el cuenton</t>
  </si>
  <si>
    <t>si la verdad</t>
  </si>
  <si>
    <t xml:space="preserve">Si, me recuerda a mis familiares </t>
  </si>
  <si>
    <t xml:space="preserve">si, en la empatía </t>
  </si>
  <si>
    <t xml:space="preserve"> comprender y ponerme en la piel de las demás personas </t>
  </si>
  <si>
    <t>si la verdad estoy de acuerdo</t>
  </si>
  <si>
    <t>“Y que sepan que estoy con ellos siempre, y así en un encuentro profundo, continuamos en silencio” yo creo que es esto.</t>
  </si>
  <si>
    <t>No se me ocurre ningún otro</t>
  </si>
  <si>
    <t>Que la vida es muy frágil pero se tiene que usar bien, no se debe malgastar lo más importante que hay : Tu mismo, tu tiempo, tus emociones.</t>
  </si>
  <si>
    <t>La segunda pregunta</t>
  </si>
  <si>
    <t>Facilmente, esfuerzo no consigue tus logros. Y por encima de todo supieron lo que es realmente la amistad</t>
  </si>
  <si>
    <t>Un adulta</t>
  </si>
  <si>
    <t>Para darse a conocer</t>
  </si>
  <si>
    <t xml:space="preserve">Un tesoro para alguien puede ser la basura de otro </t>
  </si>
  <si>
    <t xml:space="preserve">Dolor, deseo, odio, valentía y tristeza </t>
  </si>
  <si>
    <t>Bullying, depresión y violencia</t>
  </si>
  <si>
    <t xml:space="preserve">Madres jóvenes/ adolescentes </t>
  </si>
  <si>
    <t xml:space="preserve"> no</t>
  </si>
  <si>
    <t xml:space="preserve">rapunzel, cuando le quita su hija la bruja </t>
  </si>
  <si>
    <t>Habría utilizado mi mega cerebro para golpearle al tío en un punto de energía o su cuello para dejarle en coma o tumbarle y después mudarme a otro pais</t>
  </si>
  <si>
    <t>El aborto, robo de vida</t>
  </si>
  <si>
    <t xml:space="preserve">para ayudar a otros e informar de la situación </t>
  </si>
  <si>
    <t>Depende si le gustan cuentos así</t>
  </si>
  <si>
    <t>No gracias</t>
  </si>
  <si>
    <t>Un poco por películas y documentarios</t>
  </si>
  <si>
    <t>tristezs</t>
  </si>
  <si>
    <t>Aprender sobre la situación en la que está alguna gente</t>
  </si>
  <si>
    <t>El Karma existe así que no trates mal a alguien que ya lo tiene mal</t>
  </si>
  <si>
    <t>Obviamente la chica me cae bien y el Rumpelstilskin no</t>
  </si>
  <si>
    <t>sis</t>
  </si>
  <si>
    <t>i</t>
  </si>
  <si>
    <t xml:space="preserve">no se. E </t>
  </si>
  <si>
    <t>no Se me ocurre una</t>
  </si>
  <si>
    <t>trabaj</t>
  </si>
  <si>
    <t>no tengo, me parece todo bien</t>
  </si>
  <si>
    <t xml:space="preserve">Da si te dan, da si no te dan. </t>
  </si>
  <si>
    <t>Deseo</t>
  </si>
  <si>
    <t xml:space="preserve">deseo, trabajo, </t>
  </si>
  <si>
    <t>no hay</t>
  </si>
  <si>
    <t xml:space="preserve">La moraleja </t>
  </si>
  <si>
    <t>Sonrisa escondida</t>
  </si>
  <si>
    <t>Gente triste</t>
  </si>
  <si>
    <t xml:space="preserve">gente triste </t>
  </si>
  <si>
    <t>No cuides de cosas mucho tiempo</t>
  </si>
  <si>
    <t xml:space="preserve">La moraleja dice la verdad. El amor es lo más valioso del mundo y a la vez lo más barato. Hay gente que lo da pero no recibe y hay otras personas que dan y reciben. Yo pienso que siempre hay que dar y tarde o temprano aunque pienses que no te van a dar nunca pierdas la esperanza </t>
  </si>
  <si>
    <t>Si porque debes estar ha gusto contigo misma porque quizás lo que tú tienes de especial.</t>
  </si>
  <si>
    <t>Si. El cuento se basa en una duda del aebpl</t>
  </si>
  <si>
    <t xml:space="preserve">El cuento no habla de ninguno de esos problemas </t>
  </si>
  <si>
    <t xml:space="preserve">Un maestro </t>
  </si>
  <si>
    <t>para saber que siempre hay algo especial en ti</t>
  </si>
  <si>
    <t xml:space="preserve">al árbol </t>
  </si>
  <si>
    <t xml:space="preserve">Porque al final se dio cuenta que era más que un árbol </t>
  </si>
  <si>
    <t>si, están tratando de educar</t>
  </si>
  <si>
    <t xml:space="preserve">El árbol se sentía acomplejado porque no tenía frutos, flores..etc Pero un buo sabio le dijo al árbol que era más que un árbol ordinario era especial </t>
  </si>
  <si>
    <t>En la que el buo le explica al árbol que es especial</t>
  </si>
  <si>
    <t>Mas o menos ?</t>
  </si>
  <si>
    <t>Me a aparecido muy ine</t>
  </si>
  <si>
    <t xml:space="preserve">interezahge </t>
  </si>
  <si>
    <t>Me gusta mucho</t>
  </si>
  <si>
    <t xml:space="preserve">esta muy guay </t>
  </si>
  <si>
    <t>100/100</t>
  </si>
  <si>
    <t>rae</t>
  </si>
  <si>
    <t>rar</t>
  </si>
  <si>
    <t xml:space="preserve">no tengo mi idea </t>
  </si>
  <si>
    <t xml:space="preserve">no gracias </t>
  </si>
  <si>
    <t xml:space="preserve">eayer </t>
  </si>
  <si>
    <t xml:space="preserve">ayer me comí un bocadillo </t>
  </si>
  <si>
    <t xml:space="preserve">si con mi prima </t>
  </si>
  <si>
    <t xml:space="preserve">esga </t>
  </si>
  <si>
    <t xml:space="preserve">Graduas </t>
  </si>
  <si>
    <t xml:space="preserve">Muy guay </t>
  </si>
  <si>
    <t>La moraleja esta muy bien</t>
  </si>
  <si>
    <t xml:space="preserve">alegria </t>
  </si>
  <si>
    <t>El autor consigue transmitir el enorme poder que tienen las palabras.</t>
  </si>
  <si>
    <t>Sí, debemos ser cuidadosos con lo qué decimos y a quién ya que no sabemos por lo que la otra persona puede estar pasando. Y luchar por nuestras metas cueste lo que cueste y sin importarnos lo que nos digan.</t>
  </si>
  <si>
    <t>Agotamiento por las palabras de desánimo de los demás, por dejar que lo que dicen se convierta en tu realidad. Agotamiento cuando nadie te da ánimos ni fuerzas, no se puede luchar sólo.</t>
  </si>
  <si>
    <t>Lucha por lo que quieres sin que te hundan las críticas y desánimos de los demás. Hay que trabajar duro y ser perseverante ya que las cosas no se consiguen de un día para el otro.</t>
  </si>
  <si>
    <t>Persigue tus metas y deja de pensar en lo que los demás te dicen, trabaja duro y rodéate de personas que te apoyen y te animen a alcanzar esos sueños.</t>
  </si>
  <si>
    <t>En vez de centrarse en las cosas negativas hay que buscar siempre el lado positivo de la vida, dar ánimos y apoyar a aquel que lo pasa mal.</t>
  </si>
  <si>
    <t>Me apetece trabajar duro por las cosas que quiero.</t>
  </si>
  <si>
    <t>Sí, dos ranas, dos versiones, dos formas de ver el mundo.</t>
  </si>
  <si>
    <t>A dejar de pensar en los comentarios negativos de las personas que me rodean y a alcanzar mis metas sin importar nada más. A saber a quién quiero cerca y quién no me aporta nada.</t>
  </si>
  <si>
    <t>Sí del tema pero no había leído nada parecido.</t>
  </si>
  <si>
    <t>analizar este cuento</t>
  </si>
  <si>
    <t>también trabaja el valor de la diferencia</t>
  </si>
  <si>
    <t>salir del cuento</t>
  </si>
  <si>
    <t xml:space="preserve"> finalizar la conversación</t>
  </si>
  <si>
    <t>Preguntas</t>
  </si>
  <si>
    <t>Aprender a querernos, aceptarnos y apreciarnos tal y como somos. Si nos queremos más, seremos más felices.</t>
  </si>
  <si>
    <t>Agrado, entusiasmo, amor, frustración y deseo</t>
  </si>
  <si>
    <t>No encuentro ninguno</t>
  </si>
  <si>
    <t>Para ayudar a otros/as</t>
  </si>
  <si>
    <t>Siempre busca sus defectos</t>
  </si>
  <si>
    <t>Estoy totalmente de acuerdo con el autor</t>
  </si>
  <si>
    <t>Autoestima</t>
  </si>
  <si>
    <t>Ya que en muchas ocasiones podemos encontrar la paz y tranquilidad en un entorno que no representa estas dos cosas; puedes encontrar la calma en un entorno lleno de problemas y esa calma puede ser una persona, un lugar,...</t>
  </si>
  <si>
    <t>Sí, porque habla de la ira y la tensión que te puede generar el entorno; pero al mismo tiempo  de la calma que te trasmite estar con esa persona o lugar que te da paz.</t>
  </si>
  <si>
    <t>El entorno te puede llegar a generar ansiedad y estrés, puede generar problemas en la adolescencia que deriven en problemas futuros; no obstante, esa persona te ayuda a salir de ese pozo.</t>
  </si>
  <si>
    <t>Sí, el cuento representa bien como me siento muchas veces donde mi entorno puede estresarme y generarme cierta ansiedad; pero si está ella ese malestar se va.</t>
  </si>
  <si>
    <t>Recomendar libro</t>
  </si>
  <si>
    <t>A esa persona que este pasando un mal momento con su entorno y con sí mismo</t>
  </si>
  <si>
    <t>Porque le ayudaría a saber que siempre hay una salida para todo</t>
  </si>
  <si>
    <t>Es una persona que le cuesta abrirse y contar sus cosas, y quizás conmigo pueda sentir esa confianza para salir adelante</t>
  </si>
  <si>
    <t>Estoy a favor de lo que dice en el libro</t>
  </si>
  <si>
    <t>Sí, me ha ayudado a darme cuenta de que esa persona es un apoyo fundamental</t>
  </si>
  <si>
    <t>Sí, a la actual</t>
  </si>
  <si>
    <t>Me siento agobiada y estresada con mi entorno, y con ella me siento en calma</t>
  </si>
  <si>
    <t>Para ayudar a otras personas</t>
  </si>
  <si>
    <t>En mi pasado no, pero en mi actualidad si</t>
  </si>
  <si>
    <t>Tensión, agobio y superación</t>
  </si>
  <si>
    <t>Quizás</t>
  </si>
  <si>
    <t>al pensamiento del rey</t>
  </si>
  <si>
    <t>La situación que viven con la que se cuenta en el libro</t>
  </si>
  <si>
    <t>si, no tienes que hacer lo que otros te digan o que tu no tienes que ser igual que los demás, simplemente deja escucharte a ti mismo, haz lo que tu sientas.</t>
  </si>
  <si>
    <t>estoy de acuerdo, pero a veces se te olvida y porque no quieres que te juzguen haces lo que los demás</t>
  </si>
  <si>
    <t>si, trata sobre una duda existencial, no tiene claro su finalidad</t>
  </si>
  <si>
    <t>trata sobre algunos como estrés/ansiedad o algo sobre la depresion</t>
  </si>
  <si>
    <t>Aunque las cosas se pongan difíciles, y tengamos problemas, etc... La paz la podemos conseguir si estamos en nuestro interior tranquilos y serenos. Y ser capaces de mantener la calma durante la tormenta.</t>
  </si>
  <si>
    <t>amor, valentía, calma</t>
  </si>
  <si>
    <t>bullying, depresión, resilencia</t>
  </si>
  <si>
    <t xml:space="preserve">Me ha hecho pensar que a pesar de todo lo malo que puede haber a nuestro alrededor, siempre puede haber algo aunque sea pequeño que sea bueno o bonito, y que tenemos que utilizar nuestro interior para darnos cuenta y calmarnos. </t>
  </si>
  <si>
    <t>Igual es un poco insignificante, pero cuando estoy con exámenes, estoy de ánimo bajo, bastante tensa, lo paso mal. Pero a pesar de todo eso, cuando escucho música por las mañanas o hablo un rato con mi madre, me olvido de mis preocupaciones y me calmo un poco.</t>
  </si>
  <si>
    <t xml:space="preserve">recomendar cuentos </t>
  </si>
  <si>
    <t>En la mayoría de las ocasiones, lo más difícil de manejar es nuestra mente. Cuando pensamos que no podemos controlarla, ella nos da un motivo para enfrentarnos a la realidad y no rendirnos, además de enseñarnos que nosotros somos los que manejamos nuestra mente, y no ella a nosotros.</t>
  </si>
  <si>
    <t>calma, tensión, frustración, agotamiento, fortaleza, miedo</t>
  </si>
  <si>
    <t>depresión, estrés/ansiedad</t>
  </si>
  <si>
    <t>Me ha permitido comprender de lo que soy capaz de controlar, en este caso mi mente y los pensamientos que esta genera</t>
  </si>
  <si>
    <t>mi mente siempre me hace pensar cosas que me superan, por lo que cuando intento reprimir esos pensamientos me siento exhausta por no poder controlarnos</t>
  </si>
  <si>
    <t>No se me habría ocurrido algo así</t>
  </si>
  <si>
    <t>Que podemos con nuestra mete en con muchas más cosas y situaciones que se nos cruzan en la vida</t>
  </si>
  <si>
    <t>en poder conseguir calma, paz y alegría</t>
  </si>
  <si>
    <t>A mi madre</t>
  </si>
  <si>
    <t>Porque siente lo mismo que yo desde hace unos años</t>
  </si>
  <si>
    <t>Mis argumentos a favor se basan en que ha hecho comprender al chico que es él el que controla a su mente. Y en contra que el profesor podría ser más específico</t>
  </si>
  <si>
    <t>quiero finalizar</t>
  </si>
  <si>
    <t xml:space="preserve">Sí ha transmitido correctamente el mensaje </t>
  </si>
  <si>
    <t xml:space="preserve">La expresaría con cariño y cambiaría que el chico le creyera antes </t>
  </si>
  <si>
    <t xml:space="preserve">Sí, porque la anciana tiene amor por las flores </t>
  </si>
  <si>
    <t xml:space="preserve">Si, porque da una lección </t>
  </si>
  <si>
    <t>En la vida, siempre tenemos que actuar con algún sentimiento, como si es negativo o positivo</t>
  </si>
  <si>
    <t>Agrado, Alegría, Amor, Apatía, Arrogancia, Compasión, Diversión, Dolor, Entusiasmo, Ira, Malestar, Miedo, Odio, Placer, Satisfacción, Tristeza, Valentía, Calma</t>
  </si>
  <si>
    <t>Creo que trata de como ser una buena persona, y que cada persona tiene la decisión de ser o bueno/a o malo/a</t>
  </si>
  <si>
    <t>Los niños</t>
  </si>
  <si>
    <t>Siempre hay dos versiones de cada verdad</t>
  </si>
  <si>
    <t>yo creo que si</t>
  </si>
  <si>
    <t>completamente de acuerdo</t>
  </si>
  <si>
    <t>es importante ser generoso</t>
  </si>
  <si>
    <t>valentía</t>
  </si>
  <si>
    <t>la final</t>
  </si>
  <si>
    <t>si, a mi prima</t>
  </si>
  <si>
    <t>a mi prima</t>
  </si>
  <si>
    <t>porque le enseñará la importancia de la generosidad</t>
  </si>
  <si>
    <t>pues que es mi prima y vivo con ella</t>
  </si>
  <si>
    <t>le puede ayudar a otras personas porque me ha enseñado a ser generoso y a mi me puede ayudar porque así la gente serán generosos conmigo</t>
  </si>
  <si>
    <t>en mi opinión el autor a transmitido perfectamente el mensaje ya que es fácil de entender pero duro de pensar, por lo que a hecho un estupendo trabajo transmitiendo el mensaje</t>
  </si>
  <si>
    <t xml:space="preserve">estoy muy de acuerdo </t>
  </si>
  <si>
    <t xml:space="preserve">en mi opinión el cuento trata de transmitir que solo tenemos una vida por lo que tenemos que disfrutarla viviendo el día a día, pero sabiendo que con el tiempo las cosas se aprenden y solo tenemos que ser honestos con nosotros mismos y los demás y vivir y ser felices con lo que tenemos, no con lo que podemos tener. </t>
  </si>
  <si>
    <t>trata también de el amor, alegría, deseo y diversión</t>
  </si>
  <si>
    <t>envejecimiento, educación, estrés, timidez</t>
  </si>
  <si>
    <t>a todo el mundo</t>
  </si>
  <si>
    <t>es algo que todos debemos de pensar a menudo</t>
  </si>
  <si>
    <t>no, porque es para todo el mundo</t>
  </si>
  <si>
    <t>en no preocuparme tanto del futuro</t>
  </si>
  <si>
    <t>vivir el aquí y el ahora</t>
  </si>
  <si>
    <t>que tiene mucha razón</t>
  </si>
  <si>
    <t>colegio</t>
  </si>
  <si>
    <t>no puedo</t>
  </si>
  <si>
    <t xml:space="preserve">Si, realmente transmite de forma muy profunda que la paz no se encuentra solo en un lugar tranquilo sino que la paz se encuentra en otras situaciones en las que hay muchas emociones y situaciones que pueden ser agotadoras y lo importante es encontrar esa paz en los lugares más oscuros. </t>
  </si>
  <si>
    <t xml:space="preserve">La moraleja expresa a la perfección lo que quiere transmitir el texto, se puede ver como el primer artista ha reflejado en su cuadro un lago con vistas maravillosas que trasmiten paz, pero en realidad, en la vida las personas nos podemos encontrar en lugares preciosos que quizás por su aspecto denoten paz pero nosotros mismos no encontremos dicha emoción porque es importante tener en cuenta el estado emocional en el que nos encontramos y encontrar paz interna en lugares que en un principio no lo son pero llegan a serlo. </t>
  </si>
  <si>
    <t xml:space="preserve">Pienso que en relación a las emociones descritas si están relacionadas porque encontraremos paz según nuestro estado anímico, aunque bien es cierto que no se traba de forma directa en el cuento estas emociones nombradas. </t>
  </si>
  <si>
    <t>Las emociones.</t>
  </si>
  <si>
    <t xml:space="preserve">Pienso que muchas personas se sienten en paz en cualquier lugar porque se sienten bien con ellos mismos y por lo tanto la felicidad interna es lo más determinante de la paz. </t>
  </si>
  <si>
    <t xml:space="preserve">En la que el Rey elige el cuadro que más le gusta y lo justifica. </t>
  </si>
  <si>
    <t>si.</t>
  </si>
  <si>
    <t>Expresa la importancia de encontrar la paz y la felicidad de uno mismo.</t>
  </si>
  <si>
    <t>Una persona adulta.</t>
  </si>
  <si>
    <t>Para ayudar a los demás a comprender la importancia de almacenar la paz y felicidad en nuestro interior a pesar de que el lugar no sea el mejor a nivel estético.</t>
  </si>
  <si>
    <t>Si, todo lo comentado.</t>
  </si>
  <si>
    <t xml:space="preserve">La importancia de encontrar la paz interior. </t>
  </si>
  <si>
    <t>Puede ser.</t>
  </si>
  <si>
    <t>A encontrarme a mi misma.</t>
  </si>
  <si>
    <t>Quizás.</t>
  </si>
  <si>
    <t xml:space="preserve">Terminar conversación </t>
  </si>
  <si>
    <t>En algunas ocasiones hay que pararse y reflexionar y no dejar que te lleven los pensamientos.</t>
  </si>
  <si>
    <t>La fortaleza</t>
  </si>
  <si>
    <t>Creo que el autor tiene razón aunque aveces es difícil controlar tus pensamientos</t>
  </si>
  <si>
    <t>Este cuento transmite que debemos aprender a controlar nuestro pensamientos</t>
  </si>
  <si>
    <t>A alguien que deba aprender a mejorar su control sobre sus pensamientos</t>
  </si>
  <si>
    <t>Para que aprenda a controlar sus pensamientos y piense que debe aprender a hacerlo.</t>
  </si>
  <si>
    <t>Había una persona que no podía meditar y su maestro le dio una cucaracha para que se centrara en ella y no en sus pensamientos</t>
  </si>
  <si>
    <t>Que hay que vivir el presente</t>
  </si>
  <si>
    <t>no he vivido ninguna experiencia parecida</t>
  </si>
  <si>
    <t>a alguien que no esté aprovechando al máximo su vida</t>
  </si>
  <si>
    <t>Para darse cuenta que tiene que vivir su vida al máximo</t>
  </si>
  <si>
    <t>Había un niño que no disfrutaba de su vida y le regalaron una pelota con la que podría adelantarla. Finalmente adelantó demasiado su vida y no pudo disfrutarla.</t>
  </si>
  <si>
    <t>hay que disfrutar el presente</t>
  </si>
  <si>
    <t xml:space="preserve">Que antes de hacer algo que no sabes hacer hay que hacer algo que si sabes </t>
  </si>
  <si>
    <t>Que se centran en lo que no saben en vez de en lo que saben</t>
  </si>
  <si>
    <t xml:space="preserve">Hacerlo más interesante </t>
  </si>
  <si>
    <t>Me ha gustado el final</t>
  </si>
  <si>
    <t>Porque me ha parecido aburrido</t>
  </si>
  <si>
    <t>a cualquier persona que intente abordar cosas que no saben hacer antes de hacer algo que si saben hacer.</t>
  </si>
  <si>
    <t>Para entender su moraleja</t>
  </si>
  <si>
    <t>No mucho</t>
  </si>
  <si>
    <t>Supongo</t>
  </si>
  <si>
    <t>Un profesor</t>
  </si>
  <si>
    <t xml:space="preserve">Había un payaso bipolar y sus amigos le dieron de lado, después se dieron cuenta de que era el mismo </t>
  </si>
  <si>
    <t>Que no tiene que importarte la opinión de los demás.</t>
  </si>
  <si>
    <t>Resilencia</t>
  </si>
  <si>
    <t>Aburrimiento</t>
  </si>
  <si>
    <t xml:space="preserve">Creo que tiene razón </t>
  </si>
  <si>
    <t>Un maestro le dijo a su discípulo que fuera al cementerio y alabar e insultara a los muertos, estos no contestaban al igual que el debía mostrarse indiferente a los comentarios.</t>
  </si>
  <si>
    <t xml:space="preserve"> Un joven</t>
  </si>
  <si>
    <t>No me cae ningún personaje mejor que otro</t>
  </si>
  <si>
    <t xml:space="preserve">La paz está en el interior </t>
  </si>
  <si>
    <t>me pasó algo parecido cuando me cambié de colegio</t>
  </si>
  <si>
    <t>cuando llegué al instituto se reían de mí por ser la nueva</t>
  </si>
  <si>
    <t xml:space="preserve">Sea como sea pero hazlo </t>
  </si>
  <si>
    <t>Si, en la actual pandemia</t>
  </si>
  <si>
    <t>Autosuperación</t>
  </si>
  <si>
    <t>Estoy a favor de que la gente llegado un momento de su vida tiene que florecer, debido a que es dar un pasito mas en tu vida.</t>
  </si>
  <si>
    <t>Que tiene mucha razon que hay que pensar muy bien las cosas de la vida y darles mas valor</t>
  </si>
  <si>
    <t>Muchas veces lo he pensado, hasta que también he ido aprendiendo a darle sentido a mas cosas</t>
  </si>
  <si>
    <t>Aprender a valorar mas los momentos y la vida</t>
  </si>
  <si>
    <t>Hay varias personas en mi entorno que llevan una vida sin ningun camino exacto al que llegar</t>
  </si>
  <si>
    <t>A un amigo mio</t>
  </si>
  <si>
    <t>Porque le sería util ver como hace falta dar un pequeño giro en la vida</t>
  </si>
  <si>
    <t>Pues que no trabaja, no estudia, bebe, se pasa los dias sin hacer nada, ni deporte incluso</t>
  </si>
  <si>
    <t>noo</t>
  </si>
  <si>
    <t>Porque tiene razon</t>
  </si>
  <si>
    <t>La que cuenta su experiencia</t>
  </si>
  <si>
    <t>estoy de acuerdo, no añadiría nada</t>
  </si>
  <si>
    <t>la alegria</t>
  </si>
  <si>
    <t>totalmente</t>
  </si>
  <si>
    <t>no añadiría nada</t>
  </si>
  <si>
    <t>tranquilidad, calma</t>
  </si>
  <si>
    <t>la calma con la que se toman los problemas que suceden en el entorno</t>
  </si>
  <si>
    <t>para mostrar cual es la mejor manera de tomarse las cosas</t>
  </si>
  <si>
    <t>estoy muy de acuerdo con lo que dice</t>
  </si>
  <si>
    <t>a cualquier persona que sufra de estres, ansiedad..etc</t>
  </si>
  <si>
    <t>porque se encuentra en una dificil situacion y no sabe como actuar y tomarse las cosas que suceden</t>
  </si>
  <si>
    <t>la conclusion</t>
  </si>
  <si>
    <t>si, refleja muy bien el tema</t>
  </si>
  <si>
    <t>lo importante que es tomarse con calma las cosas, la paz no es estar en un lugar tranquilo y evadirse de los problemas, la paz es, estando en un entorno de dificultad, tomarse las cosas con la calma necesaria</t>
  </si>
  <si>
    <t>a como tomarme las cosas</t>
  </si>
  <si>
    <t>en la manera de tomarme las cosas</t>
  </si>
  <si>
    <t>Todos tenemos valor, es necesario creer y querernos a nosotros mismos</t>
  </si>
  <si>
    <t>autoestima</t>
  </si>
  <si>
    <t>No dudes de las personas por su edad</t>
  </si>
  <si>
    <t>diversión</t>
  </si>
  <si>
    <t>trata de educación</t>
  </si>
  <si>
    <t>bastante</t>
  </si>
  <si>
    <t xml:space="preserve">no tiene sentido </t>
  </si>
  <si>
    <t xml:space="preserve">es difícil controlar nuestra mente </t>
  </si>
  <si>
    <t>a la cuchara</t>
  </si>
  <si>
    <t>porque se cayó al suelo</t>
  </si>
  <si>
    <t>las personas que tienen dificultad controlando su mente</t>
  </si>
  <si>
    <t>lo hubiera hecho igual</t>
  </si>
  <si>
    <t>la mente</t>
  </si>
  <si>
    <t>Si,po supuesto</t>
  </si>
  <si>
    <t xml:space="preserve">Creo que si trata alguna de estas como puede ser amor, duda, fortaleza, tristeza, valentía... </t>
  </si>
  <si>
    <t xml:space="preserve">si, estoy de acuerdo </t>
  </si>
  <si>
    <t>Resiliencia</t>
  </si>
  <si>
    <t xml:space="preserve">si, creo que todo el mundo podría identificarse en mayor o menos medida </t>
  </si>
  <si>
    <t xml:space="preserve">el paso del tiempo </t>
  </si>
  <si>
    <t xml:space="preserve">mucho </t>
  </si>
  <si>
    <t xml:space="preserve">mi parte favorita es el inicio </t>
  </si>
  <si>
    <t>el autor del balde chino ha sabido perfectamente transmitir el mensaje</t>
  </si>
  <si>
    <t>la moraleja que yo escribiría es que todos somos diferentes y eso es lo bonito de la vida</t>
  </si>
  <si>
    <t>Muchas veces nuestra mente nos juega una mala pasada pero solo depende de nosotros el poder controlarla</t>
  </si>
  <si>
    <t>También trata del apego hacia aquello que nos puede ayudar a controlar nuestras emociones</t>
  </si>
  <si>
    <t>Si me siento identificadaç</t>
  </si>
  <si>
    <t>Con la vida en general, creo que cuando das cosas buenas, esas cosas buenas vuelven a ti en los peores momentos</t>
  </si>
  <si>
    <t>El hecho de que a una persona le devuelvan las cosas buenas que ya ha hecho esa persona por los demás</t>
  </si>
  <si>
    <t>La parte en la que el doctor decide pagar los gastos de la mujer</t>
  </si>
  <si>
    <t>La moraleja del cuento es que aunque sea difícil de manejar nuestra mente, debemos darnos cuneta de que relamente somos nosotros quienes tenemos poder sobre ella.</t>
  </si>
  <si>
    <t>Sí, además satisfacción y frustración</t>
  </si>
  <si>
    <t>Sí, pero también sobre adolescencia y trabajo</t>
  </si>
  <si>
    <t>Sin duda</t>
  </si>
  <si>
    <t>A veces los pensamientos son demasiados, y agobian, en mi caso hay veces que el pensar me hace olvidar los sentimientos y centrarme en el agobio qu em epreoducen.</t>
  </si>
  <si>
    <t>Como estás?</t>
  </si>
  <si>
    <t>Si?</t>
  </si>
  <si>
    <t>Amor, Apatía, Tristeza.</t>
  </si>
  <si>
    <t>Empatía</t>
  </si>
  <si>
    <t>Adolescentes</t>
  </si>
  <si>
    <t>De lo que quiere transmitir</t>
  </si>
  <si>
    <t>Al amor y tiempo</t>
  </si>
  <si>
    <t xml:space="preserve">Que los otros sentimientos son muy egoístas </t>
  </si>
  <si>
    <t>Que con el tiempo uno se da cuenta de todo</t>
  </si>
  <si>
    <t>Le hubiese ayudado al amor ya que en su momento me ayudo</t>
  </si>
  <si>
    <t>No lo he entendido</t>
  </si>
  <si>
    <t>Si estoy de acuerdo porque te pueden llegar a aportar mas</t>
  </si>
  <si>
    <t>Si, porque el niño desea pasar tiempo con su padre</t>
  </si>
  <si>
    <t>Nada a,s</t>
  </si>
  <si>
    <t>al niño</t>
  </si>
  <si>
    <t>Los dos me caen bien</t>
  </si>
  <si>
    <t>Si, porque me gusta pasar tiempo con ellos</t>
  </si>
  <si>
    <t>A mi clase</t>
  </si>
  <si>
    <t>Porque es interesante</t>
  </si>
  <si>
    <t>A mi hermana con mi padre</t>
  </si>
  <si>
    <t xml:space="preserve">Si tiene razón </t>
  </si>
  <si>
    <t>Trata de eso</t>
  </si>
  <si>
    <t>Los que ha dicho</t>
  </si>
  <si>
    <t>Nos e</t>
  </si>
  <si>
    <t>me da pereza</t>
  </si>
  <si>
    <t>otra gente</t>
  </si>
  <si>
    <t>Q no hay q ser como los demás quieren q seas</t>
  </si>
  <si>
    <t>mas o memos</t>
  </si>
  <si>
    <t>tiene razon</t>
  </si>
  <si>
    <t>Pues eso</t>
  </si>
  <si>
    <t xml:space="preserve">El q hay me gusta </t>
  </si>
  <si>
    <t>Sí, aunque esta moraleja la veo para la situación del estudiante y en no comprendo la correlación que tiene con la cuchara.</t>
  </si>
  <si>
    <t xml:space="preserve">Sí, pero también añadiría frustración, ya que el estudiante está frustrado por no poder meditar. </t>
  </si>
  <si>
    <t xml:space="preserve">Adolescencia, ya que es un estudiante y probablemente este en esa época. </t>
  </si>
  <si>
    <t>Si, lo veo muy reflejado</t>
  </si>
  <si>
    <t xml:space="preserve">Miedo, pasión malestar </t>
  </si>
  <si>
    <t xml:space="preserve">Veo esto muy reflejado </t>
  </si>
  <si>
    <t>El principio del cuento</t>
  </si>
  <si>
    <t>Si lo crei</t>
  </si>
  <si>
    <t xml:space="preserve">sí, estoy de acuerdo </t>
  </si>
  <si>
    <t xml:space="preserve">la vida es dura, pero tienes que aprender a sobrevivir con los problemas </t>
  </si>
  <si>
    <t>Sí,</t>
  </si>
  <si>
    <t xml:space="preserve">valentía, certeza, tensión </t>
  </si>
  <si>
    <t>sí, ya que todo esto transcurre en el trabajo</t>
  </si>
  <si>
    <t xml:space="preserve">sí, ya que utiliza el árbol para que guarde sus problemas </t>
  </si>
  <si>
    <t xml:space="preserve">no, ya que no trabajo y nunca había pensado en dejar mis problemas en un árbol </t>
  </si>
  <si>
    <t>A cualquier compañero de mi clase</t>
  </si>
  <si>
    <t>Sí, ya que las etiquetas van bien con el libro</t>
  </si>
  <si>
    <t>Sí, ya que al principio tenían rechazo al payaso hasta que se dieron que fue normal</t>
  </si>
  <si>
    <t>Más o menos, ya que el amor no lo veo</t>
  </si>
  <si>
    <t>La depresión no la veo pero la bipolaridad sí, no se si está bien definido pero habla de ella</t>
  </si>
  <si>
    <t xml:space="preserve">No, no lo creo </t>
  </si>
  <si>
    <t xml:space="preserve">La gente que ha sido rechazada por cualquier trastorno o la gente con bipolaridad </t>
  </si>
  <si>
    <t>Hay un hombre que quiere hacer un circo, pero</t>
  </si>
  <si>
    <t xml:space="preserve">No, ya que nunca he ido al psicólogo y tampoco he sido diagnosticaba con ningún trastorno </t>
  </si>
  <si>
    <t xml:space="preserve">Sí, me parece muy afín </t>
  </si>
  <si>
    <t xml:space="preserve">Bipolaridad, rechazo, </t>
  </si>
  <si>
    <t xml:space="preserve">Está pensado si realmente era así la bipolaridad o estaba haciendo un mal ejemplo de ello, al no estar informada pues no se si es verídico lo que dice el cuento </t>
  </si>
  <si>
    <t xml:space="preserve">En el fondo el payaso, ya que no me parece agradable que haya un rechazo a él por tener bipolaridad </t>
  </si>
  <si>
    <t xml:space="preserve">No, ya que no he tenido ninguna experiencia cercana con la bipolaridad </t>
  </si>
  <si>
    <t>Sí, ya que le está haciendo una entrevista a dios</t>
  </si>
  <si>
    <t>Sí, ya que es Dios respondiendo a las preguntas que el entrevistador a hecho</t>
  </si>
  <si>
    <t>Alguien que sabe del tema u</t>
  </si>
  <si>
    <t xml:space="preserve">Nunca había leído un libro que hablase de haber soñado con dios </t>
  </si>
  <si>
    <t xml:space="preserve">A cualquier persona de mi alrededor </t>
  </si>
  <si>
    <t xml:space="preserve">No es una persona específica así que no puedo hablarte de ella </t>
  </si>
  <si>
    <t>Empezemos</t>
  </si>
  <si>
    <t xml:space="preserve">Sí, pienso que el autor lo ha descrito bien </t>
  </si>
  <si>
    <t xml:space="preserve">Sí, pero también con otras de superación </t>
  </si>
  <si>
    <t xml:space="preserve">superación amor </t>
  </si>
  <si>
    <t xml:space="preserve">no, porque te habla más del estrés y la superación </t>
  </si>
  <si>
    <t>Dos amigos que están en un bar, uno está desesperando, por eso la otra le hace una comparación ensuciando un billete y que se diese cuenta que por mucho que este mal el billete nunca pierde su valor</t>
  </si>
  <si>
    <t xml:space="preserve">una persona joven </t>
  </si>
  <si>
    <t xml:space="preserve">no, he sentido lo del protagonista pero nunca me han hecho esa comparación </t>
  </si>
  <si>
    <t xml:space="preserve">si, supongo </t>
  </si>
  <si>
    <t>el billete</t>
  </si>
  <si>
    <t>no, nunca</t>
  </si>
  <si>
    <t>Sí, porque lo ha explicado bien</t>
  </si>
  <si>
    <t>Sí, porque lo que dice va conjunto a la historia de Pedro</t>
  </si>
  <si>
    <t xml:space="preserve">Sí, porque Pedro pasó toda su vida aburrido hasta que se quedó sin ella </t>
  </si>
  <si>
    <t>Realmente no, porque pasa por esas épocas pero en ningún momento se fija en ellas y se adentra en nada</t>
  </si>
  <si>
    <t>Realmente el comportamiento de Pedro se ve en la misma historia que no adecuado y que se da cuenta de ello al final de su vida</t>
  </si>
  <si>
    <t xml:space="preserve">aburrimiento, falta de emoción </t>
  </si>
  <si>
    <t>la gente que se ve reflejada en Pedro</t>
  </si>
  <si>
    <t xml:space="preserve">nunca había leído algo parecido </t>
  </si>
  <si>
    <t xml:space="preserve">La moraleja es que hagas las cosas bien y que el mundo te lo compensara </t>
  </si>
  <si>
    <t xml:space="preserve">Alegría </t>
  </si>
  <si>
    <t>En alegría y la persona que me gusta</t>
  </si>
  <si>
    <t xml:space="preserve">Que hay que conformarse con lo que tienes </t>
  </si>
  <si>
    <t xml:space="preserve">Alimentación </t>
  </si>
  <si>
    <t xml:space="preserve">para hacer feliz a la gente y ayudar en problemas </t>
  </si>
  <si>
    <t>Cuando era pequeño siempre me decían que la felicidad es más importante que el dinero</t>
  </si>
  <si>
    <t>que da igual el dinero</t>
  </si>
  <si>
    <t>Cuando era pequeño</t>
  </si>
  <si>
    <t xml:space="preserve">En el estado de ánimo </t>
  </si>
  <si>
    <t xml:space="preserve">Que el dinero no importa </t>
  </si>
  <si>
    <t xml:space="preserve">Que da igual el dinero que lo importante es la felicidad </t>
  </si>
  <si>
    <t>A mis amigos, compañeros y familiares</t>
  </si>
  <si>
    <t>por valores</t>
  </si>
  <si>
    <t xml:space="preserve">Que no te arrepientas de tu día </t>
  </si>
  <si>
    <t xml:space="preserve">A mi hermana por que está estresada con los estudios </t>
  </si>
  <si>
    <t>Le estresan los estudios</t>
  </si>
  <si>
    <t xml:space="preserve">Para desestresarse </t>
  </si>
  <si>
    <t xml:space="preserve">Cuando el brote de bambú salió de la tierra </t>
  </si>
  <si>
    <t xml:space="preserve">Que hay que tener paciencia </t>
  </si>
  <si>
    <t>Si un poco</t>
  </si>
  <si>
    <t>En los nervios</t>
  </si>
  <si>
    <t>que una persona Estaba harta y quería saber que le pasa y fue con un sabio y dijo una vez plante dos plantas un bambú y otra la otra salió rápido de la tierra pero el bambú 5 años y dijo hay que tener paciencia y no reirse</t>
  </si>
  <si>
    <t xml:space="preserve"> O</t>
  </si>
  <si>
    <t xml:space="preserve">La moraleja es que la calma se consigue estado relajado </t>
  </si>
  <si>
    <t xml:space="preserve">Que la calma se consigue con la tranquilidad </t>
  </si>
  <si>
    <t>Ninguno me cae bien</t>
  </si>
  <si>
    <t>No quiero leerla</t>
  </si>
  <si>
    <t>Que hay que aprovechar todo lo que tienes</t>
  </si>
  <si>
    <t>De valores</t>
  </si>
  <si>
    <t xml:space="preserve">Cuando no puedas cambiar las circunstancias externas, puedes cambiar tu mismo en tu forma de ser </t>
  </si>
  <si>
    <t xml:space="preserve">No estoy de acuerdo en que trate sobre ira </t>
  </si>
  <si>
    <t xml:space="preserve">Sobre miedo </t>
  </si>
  <si>
    <t>Aunque estes en los peores momentos siempre sigues siendo tu</t>
  </si>
  <si>
    <t xml:space="preserve">Creo que el cuento trata solo sobre humillación </t>
  </si>
  <si>
    <t xml:space="preserve">Sobre estres </t>
  </si>
  <si>
    <t>Fortaleza y humillacion</t>
  </si>
  <si>
    <t>Fadel joven pastor decidió llevar agua de una aldea cerca del desierto, muy preciada y escasa a el califa</t>
  </si>
  <si>
    <t>porque</t>
  </si>
  <si>
    <t xml:space="preserve">Sobre malestar no </t>
  </si>
  <si>
    <t xml:space="preserve">Sobre ira y odio </t>
  </si>
  <si>
    <t>Obviamente</t>
  </si>
  <si>
    <t>Sobre el perdon</t>
  </si>
  <si>
    <t xml:space="preserve">Un carpintero soluciona un enfado entre hermanos </t>
  </si>
  <si>
    <t>El perdón estabilidad,</t>
  </si>
  <si>
    <t>Reconstruir la linea</t>
  </si>
  <si>
    <t>un joven</t>
  </si>
  <si>
    <t>Para ayudarse a si mismo</t>
  </si>
  <si>
    <t xml:space="preserve">Alegría, reconciliación y ayuda  </t>
  </si>
  <si>
    <t>dos hermanos</t>
  </si>
  <si>
    <t xml:space="preserve">el carpintero </t>
  </si>
  <si>
    <t xml:space="preserve">porque reconcilio a los hermanos </t>
  </si>
  <si>
    <t xml:space="preserve">Todo el esfuerzo, tiene una recompensa </t>
  </si>
  <si>
    <t xml:space="preserve">estrellas de mar salvadas </t>
  </si>
  <si>
    <t>Te enseña que hay mucha gente que es muy generosa y que haría cualquier cosa por ayudar</t>
  </si>
  <si>
    <t xml:space="preserve">el otro día estaba haciendo recados por la calle y se callo una señora, yo y mi madre ayudamos a que se levantase </t>
  </si>
  <si>
    <t>Dentro de ti hay dos sentimientos depende de cómo te encuentres tú alimentaras a un sentimiento o a otro</t>
  </si>
  <si>
    <t xml:space="preserve">esperanza </t>
  </si>
  <si>
    <t>Lo más valioso y barato del mundo es el amor</t>
  </si>
  <si>
    <t>Agrado</t>
  </si>
  <si>
    <t xml:space="preserve">alegría, agradó y felicidad </t>
  </si>
  <si>
    <t>Si te insultan tu no debes hacerles caso</t>
  </si>
  <si>
    <t xml:space="preserve">por que hay algunas personas que le sienta muy mal que le insulten </t>
  </si>
  <si>
    <t xml:space="preserve">Creo que si </t>
  </si>
  <si>
    <t xml:space="preserve">Mi moraleja sería que tienes que sonreír y ser alegre seas como seas y estés en la situación que estés o intentarlo </t>
  </si>
  <si>
    <t xml:space="preserve"> Si </t>
  </si>
  <si>
    <t xml:space="preserve">Un poco por que habla del dinero y que seas rico o pobre tienes que sonreír </t>
  </si>
  <si>
    <t>Pues que he visto a gente que lo tiene casi todo en la vida y estar triste y gente que no tiene nada y estar muy feliz</t>
  </si>
  <si>
    <t>Pues que sin esfuerzo y ganas en esta vida pocas cosas conseguirás y tienes que apreciar mucho la amistad</t>
  </si>
  <si>
    <t xml:space="preserve">Creo que no trata de más </t>
  </si>
  <si>
    <t xml:space="preserve">Una situación de inmigración </t>
  </si>
  <si>
    <t xml:space="preserve">Un Castor bueno con ganas de trabajar duro </t>
  </si>
  <si>
    <t xml:space="preserve">Ya he terminado </t>
  </si>
  <si>
    <t xml:space="preserve">No dejes que nadie te diga como ser ni quieras ser como todo el mundo cada persona tiene es un mundo y tiene que ser como le salga </t>
  </si>
  <si>
    <t>De la confianza</t>
  </si>
  <si>
    <t>Estres</t>
  </si>
  <si>
    <t xml:space="preserve">Por que es un cuento que motiva mucho y tiene mucha razón </t>
  </si>
  <si>
    <t xml:space="preserve">creo que no </t>
  </si>
  <si>
    <t xml:space="preserve">A todo el mundo </t>
  </si>
  <si>
    <t xml:space="preserve">Si me ha gustado </t>
  </si>
  <si>
    <t>creo que si lo ha conseguido, sobre todo con la ultima frase</t>
  </si>
  <si>
    <t xml:space="preserve">estoy de acuerdo 100 por 100 y aunque nunca la había escuchado, es una de las mejores moralejas que mas me ha gustado </t>
  </si>
  <si>
    <t>si porque creo que el primer pintor, se lleno de ira al no ganar y a parte habian algunas partes del dibujo que parecia tener mucha ira. tension habia, ya que era una competicion y cala porque creo que el segundo pintor mantuvo la calma mientras que el primero dibujo lo primero que se imaginaria</t>
  </si>
  <si>
    <t>que unque tengas un mal dia, no lo tienes que tomar con nadie</t>
  </si>
  <si>
    <t>el trabajador, me recuerda a mi padre</t>
  </si>
  <si>
    <t>un hombre que ayuda a otro en una granja, ha tenido un mal dia y utiliza un arbol para desprender sus emociones negativas y estar muy feliz con su familia</t>
  </si>
  <si>
    <t>no importa la edad que tengas, si no como razonar el problema que tienes delante</t>
  </si>
  <si>
    <t>si porque el hijo estaba aburrido y el padre le dio una revista para que no se aburriese, el padre le recorto una hoja y le dijo a su hijo que la hiciese de nuevo, como un puzzle. El hijo con su entusiasmo solo queria terminarlo pero el padre no creia en el, pero lo consiguio</t>
  </si>
  <si>
    <t>sobre estres porque el padre estaba estresado por que su ijo no le dejaba en paz</t>
  </si>
  <si>
    <t>personas que solo tienen un familiar y no se relaciona con otras persona</t>
  </si>
  <si>
    <t>cuando mi padre llegaba muy tarde a casa y en cuanto cruzaba la puerta, ya estaba yo ahi para molestarlo haciendo mis preguntas sin sentido alguno.</t>
  </si>
  <si>
    <t>A mi primo</t>
  </si>
  <si>
    <t>porque no tiene muchos amigos</t>
  </si>
  <si>
    <t>no tengo argumento</t>
  </si>
  <si>
    <t>Con constancia, trabajo y sacrificio se consiguen las cosas</t>
  </si>
  <si>
    <t>no tenemos que rebajarnos al nivel de la otra persona, nosotros tenemos que ser siempre respetuosos</t>
  </si>
  <si>
    <t xml:space="preserve">Estoy de acuerdo porque hay veces que manejar nuestra mente es muy complicado </t>
  </si>
  <si>
    <t xml:space="preserve">Si, porque está hablando en un habiente de tensión </t>
  </si>
  <si>
    <t xml:space="preserve">Si, porque el estudiante se está estresando, ya que sus pensamientos no le permitían meditar </t>
  </si>
  <si>
    <t xml:space="preserve">A algún familiar o amigo </t>
  </si>
  <si>
    <t xml:space="preserve">Si, porque el amor es gratis ya que es un sentimiento que se gana a base de oportunidades </t>
  </si>
  <si>
    <t xml:space="preserve">Alegría si pero tristeza no </t>
  </si>
  <si>
    <t xml:space="preserve">Solo trata del trabajo </t>
  </si>
  <si>
    <t xml:space="preserve">Se me ha pasado felicidad, alegría y una sonrisa </t>
  </si>
  <si>
    <t xml:space="preserve">Yo hubiera transmitido lo mismo </t>
  </si>
  <si>
    <t>Me ha representado mucho</t>
  </si>
  <si>
    <t xml:space="preserve">Una situación es cuando una persona m sonríe y me mira a los labios o a los ojos </t>
  </si>
  <si>
    <t xml:space="preserve">No porque no sale ningún personaje </t>
  </si>
  <si>
    <t xml:space="preserve">Si, ya lo he explicado antes </t>
  </si>
  <si>
    <t xml:space="preserve">Cuando el niño que me gusta m mira y m sonríe </t>
  </si>
  <si>
    <t xml:space="preserve">Está hablando de lo que transmite una sonrisa y que es gratuita </t>
  </si>
  <si>
    <t>Si, a sonreír con más frecuencia y ha dar a entender que una sonrisa puede transmitir muchisimo</t>
  </si>
  <si>
    <t xml:space="preserve">Un especialista o una persona adulta </t>
  </si>
  <si>
    <t xml:space="preserve">Para ayudar a otros a sonreír </t>
  </si>
  <si>
    <t xml:space="preserve">Que tendrían que sonreír más </t>
  </si>
  <si>
    <t xml:space="preserve">Si, a una persona que le cuesta sonreír </t>
  </si>
  <si>
    <t xml:space="preserve">Afrota alegria </t>
  </si>
  <si>
    <t xml:space="preserve">El dinero no lo es todo para la vida </t>
  </si>
  <si>
    <t xml:space="preserve">Si, porque normalmente deseamos el dinero </t>
  </si>
  <si>
    <t xml:space="preserve">No, solo trata de eso </t>
  </si>
  <si>
    <t xml:space="preserve">Yo hubiera hecho lo mismo </t>
  </si>
  <si>
    <t xml:space="preserve">Pues yo pienso que lo del dinero es verdad </t>
  </si>
  <si>
    <t xml:space="preserve">Me cae muy bien el niño que se mira al espejo </t>
  </si>
  <si>
    <t xml:space="preserve">Para ayudar a otras personas que están obsesionadas con el dinero </t>
  </si>
  <si>
    <t xml:space="preserve">Afronta la importancia del dinero </t>
  </si>
  <si>
    <t xml:space="preserve">No me ha pasado nada parecido
</t>
  </si>
  <si>
    <t>Que el dinero es muy importante para la vida cotidiana</t>
  </si>
  <si>
    <t xml:space="preserve">A alguien que le importe mucho el dinero </t>
  </si>
  <si>
    <t xml:space="preserve">Para ayudar a darle menos importancia al dinero </t>
  </si>
  <si>
    <t xml:space="preserve">Si a no darle importancia al dinero </t>
  </si>
  <si>
    <t>El dinero no importa</t>
  </si>
  <si>
    <t xml:space="preserve">Nadie cercano </t>
  </si>
  <si>
    <t>Que tengo que hacer?</t>
  </si>
  <si>
    <t xml:space="preserve">El dinero no importa </t>
  </si>
  <si>
    <t xml:space="preserve">No tiene ninguna otra emoción </t>
  </si>
  <si>
    <t>Puws q</t>
  </si>
  <si>
    <t xml:space="preserve">No, yo creo que va más sobre la superación o motivación </t>
  </si>
  <si>
    <t>No solo trata sobre eso</t>
  </si>
  <si>
    <t xml:space="preserve">Afronta motivación </t>
  </si>
  <si>
    <t xml:space="preserve">Todo lo que dice está a favor mía menos lo de que la rana </t>
  </si>
  <si>
    <t>Las ranas y el hoyo</t>
  </si>
  <si>
    <t xml:space="preserve">A nuca rendirme </t>
  </si>
  <si>
    <t>Mo</t>
  </si>
  <si>
    <t xml:space="preserve">no me ha pasado nada parecido </t>
  </si>
  <si>
    <t>a no rendirse</t>
  </si>
  <si>
    <t>Nada, nada</t>
  </si>
  <si>
    <t>A la rana muerta</t>
  </si>
  <si>
    <t>Nada me recuerda al cuento</t>
  </si>
  <si>
    <t>Si, no ha estado mal</t>
  </si>
  <si>
    <t xml:space="preserve">Pues un hombre le entregó al Califa un agua buenísima </t>
  </si>
  <si>
    <t>A una persona  que no sabe aprovechar las cosas</t>
  </si>
  <si>
    <t xml:space="preserve">No, porque no la conozco </t>
  </si>
  <si>
    <t>Para saber aprovechar las cosas</t>
  </si>
  <si>
    <t xml:space="preserve">La gente que no aprovecha las cosas </t>
  </si>
  <si>
    <t>lo mimso</t>
  </si>
  <si>
    <t xml:space="preserve">Oues </t>
  </si>
  <si>
    <t>y también con generosidad</t>
  </si>
  <si>
    <t>solo trata de eso</t>
  </si>
  <si>
    <t>Por mucho que odies a una persona tienes que saber perdonarla</t>
  </si>
  <si>
    <t xml:space="preserve">Supongo que sí </t>
  </si>
  <si>
    <t>Baja autoestima y ansiedad social</t>
  </si>
  <si>
    <t>Timidez y ansiedad</t>
  </si>
  <si>
    <t>La que transmites es lo que te va ha volver</t>
  </si>
  <si>
    <t>mientras menos maldad aceptes en tu vida mejor para ti</t>
  </si>
  <si>
    <t>adolescencia y bulllying</t>
  </si>
  <si>
    <t xml:space="preserve">la gente </t>
  </si>
  <si>
    <t>tiene una moraleja interesante</t>
  </si>
  <si>
    <t>no pagues tus enfados con otras personas</t>
  </si>
  <si>
    <t>tension,duda</t>
  </si>
  <si>
    <t xml:space="preserve">estrés </t>
  </si>
  <si>
    <t>posiblemente</t>
  </si>
  <si>
    <t>le he gritado a mi madre</t>
  </si>
  <si>
    <t>esta bien lo que hace el hombre</t>
  </si>
  <si>
    <t>relaciones con personas</t>
  </si>
  <si>
    <t>los problemas no son algo que tienes que llevar siempre</t>
  </si>
  <si>
    <t>soy neutra</t>
  </si>
  <si>
    <t>problemas</t>
  </si>
  <si>
    <t>no pagan las cosas conmigo</t>
  </si>
  <si>
    <t>jopetas</t>
  </si>
  <si>
    <t>es aburido</t>
  </si>
  <si>
    <t>Las personas estan hechas para hacer algo en concreto debido a eso no pueden hacer otras</t>
  </si>
  <si>
    <t>deseo no creo la verdad</t>
  </si>
  <si>
    <t>timidez,depresión,adolescencia</t>
  </si>
  <si>
    <t>a nadie</t>
  </si>
  <si>
    <t xml:space="preserve">no lo se </t>
  </si>
  <si>
    <t>mis conocidos tienen una salud mental estable</t>
  </si>
  <si>
    <t>tengo opinión neutra</t>
  </si>
  <si>
    <t>no me ha gustado</t>
  </si>
  <si>
    <t xml:space="preserve">no escribiria nada </t>
  </si>
  <si>
    <t>si me ha llegado</t>
  </si>
  <si>
    <t>es incoherente leer cuentos cuando estas mal</t>
  </si>
  <si>
    <t>el amor propio</t>
  </si>
  <si>
    <t>no me ha ayudado en nada</t>
  </si>
  <si>
    <t>puedes conseguir lo que quieras si te lo propones</t>
  </si>
  <si>
    <t>si,ya que ha dado su respuesta a la pregunta a su manera pero los aspirantes a monjes, no han sabido entenderla</t>
  </si>
  <si>
    <t>si,ya que el lo representa con el ejemplo del zapatero que acaba optando por cambiar a hacer guantes</t>
  </si>
  <si>
    <t>si que refleja muy bien la duda y quizás más que ira sería agobio e incertidumbre de no saber en sí</t>
  </si>
  <si>
    <t>si,ya que muchas veces pensamos que estar en paz es estar con todo arreglado</t>
  </si>
  <si>
    <t>en sí no tengo argumentos en contra ya que me parece completamente lógico el razonamiento del cuento</t>
  </si>
  <si>
    <t>la historia va sobre un rey que ha de decantarse en un courso por un cuadro ganador,pero a su sorpresa ve que hay doos que le llaman much la atención los cuales en el fondo acaban representando lo mismo,la paz.La diferencia de ambos es que el cuadro que termina siendo ganador es aquel que expresa la paz dentro del caos</t>
  </si>
  <si>
    <t>Si, yo creo que el autor  ha conseguido transmitir correctamente el mensaje de este cuento</t>
  </si>
  <si>
    <t>Si, estoy de acuerdo, si quieres recibir amor, tienes que darlo.</t>
  </si>
  <si>
    <t xml:space="preserve">si,este cuento transmite muchas sensaciones y a la vez muchos sentimientos, te hace recapacitar bastante </t>
  </si>
  <si>
    <t>A mi no me ha venido en ningún momento ese término a la cabeza mientras lo estaba leyendo, sonreír no debe de ser un trabajo, ni una obligación</t>
  </si>
  <si>
    <t>Si ya que como he dicho antes te hace recapacitar, y es muy bonito</t>
  </si>
  <si>
    <t>Si se puede aprender mucho de este cuento, por ejemplo la empatía</t>
  </si>
  <si>
    <t>Justamente lo he elegido porque la gente siempre me dice que estoy sonriendo, asi que si, me siento identificada</t>
  </si>
  <si>
    <t>Me han parecido todos especiales, con diferentes personalidades</t>
  </si>
  <si>
    <t>Una sonrisa e</t>
  </si>
  <si>
    <t>No del todo. También se debería dar el mensaje de que tiene que haber tiempo para todo. En este caso, un tiempo para trabajar, pero también para disfrutar de la vida. (Ambas son compatibles)</t>
  </si>
  <si>
    <t>No del todo. También trata de no olvidarse de vivir, del ocio, de la amistad, del trabajo, del sacrificio, de la planificación.</t>
  </si>
  <si>
    <t>No exactamente. Trata  de lo mencionado anteriormente</t>
  </si>
  <si>
    <t>No lo resume, pero es un título corto, está bien</t>
  </si>
  <si>
    <t>Sí, pero la moraleja que le veo es diferente a la que da el cuento</t>
  </si>
  <si>
    <t>Néstor, pues todos en alguna parte de nuestra vida, nos hemos enfocado tanto en sacar adelante cosas, que nos hemos olvidado que hay que vivir</t>
  </si>
  <si>
    <t>Cuando los tres se lo pasan bien</t>
  </si>
  <si>
    <t>Tal y como dije anteriormente, todos en alguna parte de nuestra vida, nos hemos enfocado tanto en sacar adelante cosas, estudios, proyectos, etc., que nos hemos olvidado que hay que vivir mientras conseguimos estos propósitos</t>
  </si>
  <si>
    <t>salir de cuentos</t>
  </si>
  <si>
    <t>a personas k se olvidan de vivir</t>
  </si>
  <si>
    <t>Por el aprendizaje que transmite</t>
  </si>
  <si>
    <t>La paz proviene de uno mismo, no de las circunstancias, teniendo el control de tu interior podremos gestionar la paz e</t>
  </si>
  <si>
    <t xml:space="preserve">ansiedad, estrés, agobio </t>
  </si>
  <si>
    <t xml:space="preserve">me he sentido identificada </t>
  </si>
  <si>
    <t xml:space="preserve">tienes que sujetar los pensamientos, no que ellos te sujeten a ti </t>
  </si>
  <si>
    <t>Sí, como bien dice el refrán es de buen nacido ser agradecido.</t>
  </si>
  <si>
    <t xml:space="preserve">Completamente </t>
  </si>
  <si>
    <t xml:space="preserve">Resulta agradable y placentero apreciar como el destino es caprichoso y capaz de juntar a personas en diferentes periodos de tiempo. Además produce entusiasmo ver que las personas buenas siguen existiendo </t>
  </si>
  <si>
    <t xml:space="preserve">No se asocia a ninguna situación de desamparo o enfermedad física/mental </t>
  </si>
  <si>
    <t xml:space="preserve">a los alumnos y alumnas de un centro de primaria </t>
  </si>
  <si>
    <t xml:space="preserve">porque conocerían la importancia de la gratitud y valorarían los gestos de bondad de las personas hacia ellos y ellas </t>
  </si>
  <si>
    <t xml:space="preserve">no puedo profundizar en su persona porque es un grupo grande </t>
  </si>
  <si>
    <t>a favor, la importancia de la gratitud y el valor de los gestos de gratitud</t>
  </si>
  <si>
    <t xml:space="preserve">sí, muy ingenioso ya que es un elemento clave del mismo </t>
  </si>
  <si>
    <t>siempre me he considerado una persona muy agradecida gracias a que mi madre siempre me ha inculcado la capacidad de apreciar los gestos de bondad de la gente</t>
  </si>
  <si>
    <t>valor de la gratitud</t>
  </si>
  <si>
    <t>Compasión</t>
  </si>
  <si>
    <t>sñi</t>
  </si>
  <si>
    <t>la moraleja que yo interpreto sobre este cuento es que una misma cosa se puede ver de dos maneras una positiva y otra negativa.</t>
  </si>
  <si>
    <t>no estoy segura de entender el cuento</t>
  </si>
  <si>
    <t>si, me ha gustado mucho.</t>
  </si>
  <si>
    <t>a alguien a quien le importe demasiado la opinión de los demás, que le importe tanto que le pueda llegar a condicionar la opinión de los demás tanto como para cambiar lo que quería hacer. O para la gente que le insisten en que no puede conseguir algo.</t>
  </si>
  <si>
    <t>creo que le ayudaría a darse cuenta que muchas veces solo importa lo que tu pienses y que sepas de lo que eres sin importar lo que la gente te diga.</t>
  </si>
  <si>
    <t>en la que me entero que la rana es sorda</t>
  </si>
  <si>
    <t>más o menos</t>
  </si>
  <si>
    <t>Siempre hay que luchar por uno mismo. El apoyo de los demás es decisivo pero, sea este positivo o negativo, si uno mismo no cree en el objetivo final, las palabras de los demás no sirven para nada. El trabajo es la base del éxito.</t>
  </si>
  <si>
    <t>tensión, satisfacción, deseo, valentía, fortaleza.</t>
  </si>
  <si>
    <t>estrés/ansiedad, resiliencia</t>
  </si>
  <si>
    <t>para desarrollar las emociones y explicar el por qué</t>
  </si>
  <si>
    <t>en momentos determinados puede hacer que se abran los ojos</t>
  </si>
  <si>
    <t>meh</t>
  </si>
  <si>
    <t>puedes recomendarme otro cuento?</t>
  </si>
  <si>
    <t>Sí, me ha transmitido que tenemos que amar lo que somos, pero también que hay cosas en las que no triunfaremos por no estar preparados para ello.</t>
  </si>
  <si>
    <t>SÍ, debemos ser felices con lo que tenemos, muy bueno el cuento.</t>
  </si>
  <si>
    <t>Estoy de acuerdo porque debido a los pensamientos de su mente no le permitían realizar correctamente la acción</t>
  </si>
  <si>
    <t>También trata sobre la frustación</t>
  </si>
  <si>
    <t>Sí, estoy de acuerdo, de las otras emociones no trata</t>
  </si>
  <si>
    <t>Cuando he leído el cuento me ha transmitido el estrés de las situaciones en las que la mente nos impide o no nos deja actuar como debemos.</t>
  </si>
  <si>
    <t>Agotamiento también hay</t>
  </si>
  <si>
    <t>Envejecimiento</t>
  </si>
  <si>
    <t>Pues que nunca tienes que dejar de luchar por las cosas que quieres, que siempre las puedes hacer si te “as propones</t>
  </si>
  <si>
    <t>Un escritor</t>
  </si>
  <si>
    <t>si, con el motocross</t>
  </si>
  <si>
    <t xml:space="preserve">Porque quiero ser piloto de motocross pero no me da el dinero pero se intentará </t>
  </si>
  <si>
    <t>No me acuerdo pero si se que lo he oído muy parecido</t>
  </si>
  <si>
    <t xml:space="preserve">no lo sé </t>
  </si>
  <si>
    <t>pues que no tengo que venirme abajo de primeras</t>
  </si>
  <si>
    <t>A la oruga</t>
  </si>
  <si>
    <t>Porque es muy luchadora</t>
  </si>
  <si>
    <t>Pues lo que he dicho antes que no tengo que parar de luchar</t>
  </si>
  <si>
    <t xml:space="preserve">Pues que no iva a llegar a ganar pero ahora si gano </t>
  </si>
  <si>
    <t>A un amigo</t>
  </si>
  <si>
    <t>porque te ayuda</t>
  </si>
  <si>
    <t>Cuando llego a la montaña</t>
  </si>
  <si>
    <t>Que no tienes que dejarte llevar por los demás y nunca te rindas</t>
  </si>
  <si>
    <t>la sonrisa es lo que te da energía cuando no la tienes</t>
  </si>
  <si>
    <t xml:space="preserve">en 👍 </t>
  </si>
  <si>
    <t>la mitad</t>
  </si>
  <si>
    <t xml:space="preserve">un escritor </t>
  </si>
  <si>
    <t>supongo</t>
  </si>
  <si>
    <t>nads</t>
  </si>
  <si>
    <t>que sonreír me da la vida y si te diviertes aun más te lo pasas súper biem</t>
  </si>
  <si>
    <t>pues hacer el tonto me hace sonreír y divertirme</t>
  </si>
  <si>
    <t>a un amigo</t>
  </si>
  <si>
    <t>porque si</t>
  </si>
  <si>
    <t>si que es mi mecánico y los aprecio mucho a los dos</t>
  </si>
  <si>
    <t xml:space="preserve">sonreir y leer y aburrirme </t>
  </si>
  <si>
    <t>nonguno</t>
  </si>
  <si>
    <t>ya lo hice</t>
  </si>
  <si>
    <t>a sos mecánicos mios</t>
  </si>
  <si>
    <t xml:space="preserve">si que son mis mecánicos </t>
  </si>
  <si>
    <t xml:space="preserve">lo mismo pixa </t>
  </si>
  <si>
    <t>sonreir</t>
  </si>
  <si>
    <t xml:space="preserve">pues a sonreír con más alegria </t>
  </si>
  <si>
    <t>que las verdades son las mentiras y las mentiras son verdades</t>
  </si>
  <si>
    <t>yo creo que si y es felicidad</t>
  </si>
  <si>
    <t>alegría, certeza compasión etc</t>
  </si>
  <si>
    <t>Los amigos se van como si fueran chicles</t>
  </si>
  <si>
    <t>Pues que hay que hacer todo lo posible por lo que tú quieres</t>
  </si>
  <si>
    <t>valE</t>
  </si>
  <si>
    <t>a si</t>
  </si>
  <si>
    <t>la de la cuchara si</t>
  </si>
  <si>
    <t xml:space="preserve">Lo que quiere transmitir el autor es que antes de hablar tenemos que ponernos en el lugar del otro, pensar 2 veces antes de hacer o decir algo ya que puede hacer daño a una tercera persona. En el caso del protagonista, iba a contar una cosa que ni si quiera sabía si era cierta o no, con la única finalidad de poder hacer daño. En otra situación esta información podría haber cambiado la imagen de la persona y  haber creado una expectativa falsa. </t>
  </si>
  <si>
    <t>Para mí, la moraleja de este cuento es que no debes hacer nada que no te gustaría que te hicieran a ti. Hay que pensar las cosas 2 veces antes de hacerlas y pensar en como nos sentiriamos nosotros si nos lo hicieran.</t>
  </si>
  <si>
    <t>Creo que también puede tratar el apego</t>
  </si>
  <si>
    <t>Adolescencia</t>
  </si>
  <si>
    <t>Creo que tiene razón en todo lo que dice</t>
  </si>
  <si>
    <t xml:space="preserve">creo que si </t>
  </si>
  <si>
    <t xml:space="preserve">A pesar de las opiniones de los demás uno debe tener fé en sus capacidades y en sus posibilidades, ya que la confianza en uno mismo es esencial. </t>
  </si>
  <si>
    <t xml:space="preserve">elegir </t>
  </si>
  <si>
    <t>para comprender que las opiniones de los demás no deben importar</t>
  </si>
  <si>
    <t>estar en paz no significa no tener preocupaciones, es tener preocupaciones pero confiar en que se irán</t>
  </si>
  <si>
    <t xml:space="preserve">también trata de estrés, ya que Alfredo está deprimido debido al estrés que está sufriendo en el trabajo </t>
  </si>
  <si>
    <t>que por muy estresados que estemos o deprimidos, nuestro valor sigue siendo el mismo</t>
  </si>
  <si>
    <t>me ayudaría a no estresarme tanto</t>
  </si>
  <si>
    <t xml:space="preserve">Lo que vale más en el mundo es el amor y también es más barato que cuando tu das mas amor tu recibes mas </t>
  </si>
  <si>
    <t xml:space="preserve">Y del trabajo </t>
  </si>
  <si>
    <t xml:space="preserve">si, a lo que le pasa a algunas personas </t>
  </si>
  <si>
    <t>Ffff</t>
  </si>
  <si>
    <t xml:space="preserve">Calma, tensión y  estrés </t>
  </si>
  <si>
    <t xml:space="preserve">Zen y maestro </t>
  </si>
  <si>
    <t>La primera parte</t>
  </si>
  <si>
    <t xml:space="preserve">En algunos estudiantes </t>
  </si>
  <si>
    <t xml:space="preserve">Pensando en ti no en los demás </t>
  </si>
  <si>
    <t xml:space="preserve">no pienses en lo que te digan los demás </t>
  </si>
  <si>
    <t>va</t>
  </si>
  <si>
    <t>Va</t>
  </si>
  <si>
    <t xml:space="preserve">calma tensión y ira </t>
  </si>
  <si>
    <t xml:space="preserve">pues me calma </t>
  </si>
  <si>
    <t>en ser mejor persona</t>
  </si>
  <si>
    <t xml:space="preserve">a mis amigas </t>
  </si>
  <si>
    <t xml:space="preserve">no quiero hablar más </t>
  </si>
  <si>
    <t xml:space="preserve">para darse a conocer </t>
  </si>
  <si>
    <t>pues no se</t>
  </si>
  <si>
    <t xml:space="preserve">a mis abuelos </t>
  </si>
  <si>
    <t xml:space="preserve">pues de otra manera </t>
  </si>
  <si>
    <t>su</t>
  </si>
  <si>
    <t xml:space="preserve">videos </t>
  </si>
  <si>
    <t>Pues ahora ns</t>
  </si>
  <si>
    <t xml:space="preserve">vale </t>
  </si>
  <si>
    <t>que me cambia todo</t>
  </si>
  <si>
    <t xml:space="preserve">la alegría </t>
  </si>
  <si>
    <t xml:space="preserve">un maestro o un niño </t>
  </si>
  <si>
    <t xml:space="preserve">el maestro </t>
  </si>
  <si>
    <t xml:space="preserve">mi amiga </t>
  </si>
  <si>
    <t>Si, a estado muy bien</t>
  </si>
  <si>
    <t>Muy de acuerdo</t>
  </si>
  <si>
    <t>Reflexiona antes sobre lo que quieres hacer y busca el lado bueno de las cosas</t>
  </si>
  <si>
    <t>También trata la emocion</t>
  </si>
  <si>
    <t xml:space="preserve">Trata también la diversión </t>
  </si>
  <si>
    <t>la ilusión del niño al hacer el mapa</t>
  </si>
  <si>
    <t>Vive el presente y no pienses en el pasado</t>
  </si>
  <si>
    <t xml:space="preserve">especialmente sobre aburrimiento </t>
  </si>
  <si>
    <t>Tristeza, arrepentimiento...</t>
  </si>
  <si>
    <t>si, muy de acuerdo</t>
  </si>
  <si>
    <t>Muy bonito el cuento</t>
  </si>
  <si>
    <t>las malas</t>
  </si>
  <si>
    <t xml:space="preserve">no, no trata solo de Néstor </t>
  </si>
  <si>
    <t>Un ws</t>
  </si>
  <si>
    <t>Si lo conocía pero nunca lo había leído</t>
  </si>
  <si>
    <t>me parece bien como actúa Néstor pero no los demás castores</t>
  </si>
  <si>
    <t>Que guay</t>
  </si>
  <si>
    <t xml:space="preserve">No juzgar por las apariencias </t>
  </si>
  <si>
    <t>Es interesante</t>
  </si>
  <si>
    <t xml:space="preserve">Agrado, paz, empatía </t>
  </si>
  <si>
    <t>Nada parecido</t>
  </si>
  <si>
    <t>Me comí una hamburguesa en un 2x1</t>
  </si>
  <si>
    <t xml:space="preserve">Que aunque las otras velas se apaguen la vela de la esperanza siempre estará ahí para encender las otras velas, porque la esperanza es nuestra luz al final del túnel </t>
  </si>
  <si>
    <t>No desperdicies tu vida intentando ser alguien que no eres o que te dicen que seas, se lo que tu quieras ser cuando quieras y como quieras.</t>
  </si>
  <si>
    <t>agotamiento, frustacion</t>
  </si>
  <si>
    <t>porque es cmo yo</t>
  </si>
  <si>
    <t>a cualquier persona que se sienta sin rumbo o no sepa quien es todavia</t>
  </si>
  <si>
    <t>porque tiene una buena moraleja y cuenta muy bien lo que le pasa a mucha gente</t>
  </si>
  <si>
    <t>que no debes ser como otros tienes que ser tu mismo</t>
  </si>
  <si>
    <t>Cada uno es diferente y eso no tiene porque ser malo</t>
  </si>
  <si>
    <t>estrés/ansiedad</t>
  </si>
  <si>
    <t xml:space="preserve">aprender a valorarte a ti mismo </t>
  </si>
  <si>
    <t>en todo</t>
  </si>
  <si>
    <t>una persona adulta o un joven</t>
  </si>
  <si>
    <t>para ayudar a la gente</t>
  </si>
  <si>
    <t>los animales del bosque van hacer un examen al conejo primero le piden que vuele y no lo consigue asi que suspende y al pajaro le piden que escarbe en la tierra y tambien suspende y asi sucesivamente con todos los animales del bosuqe</t>
  </si>
  <si>
    <t>Paz no es estar en un sitio sin dificultades sino saber mantener la calma en esas situaciones</t>
  </si>
  <si>
    <t>calma, fortaleza</t>
  </si>
  <si>
    <t>solo estres</t>
  </si>
  <si>
    <t>a favor que el rey tiene la razón al decir que el segundo cuadro tambien tiene paz porque paz no es solo un lugar tranquilo sino mantener la calma en situaciones dificiles</t>
  </si>
  <si>
    <t xml:space="preserve">creo que tanto como para reflexionar esa persona como para ayudar a otros </t>
  </si>
  <si>
    <t>seguramente algo parecid</t>
  </si>
  <si>
    <t>cuando al final el rey explica porque el segundo cuadro tiene calma</t>
  </si>
  <si>
    <t>Creo que si, manifiesta de manera clara como no por tener las cosas más fáciles y más medios para alcanzar tus sueños si no los persigues y no luchas por ellos de nada sirven todas esas cosas.</t>
  </si>
  <si>
    <t xml:space="preserve">Si creo que lo ha conseguido, explica perfectamente el significado de la paz y de lo que significa sobre todo hoy en día la paz en un mundo de auténtica locura. Me ha encantado </t>
  </si>
  <si>
    <t>Me parece que la moraleja del cuento es entender que aunque todo esté revuelto y pensemos que es imposible estar tranquilos tenemos que buscar la paz en nosotros mismos</t>
  </si>
  <si>
    <t xml:space="preserve">si menos aburrimiento agotamiento </t>
  </si>
  <si>
    <t>alegria emocional</t>
  </si>
  <si>
    <t xml:space="preserve">para Ayudar a otros </t>
  </si>
  <si>
    <t xml:space="preserve">leccion de vida </t>
  </si>
  <si>
    <t>si mucho</t>
  </si>
  <si>
    <t xml:space="preserve">que hay que tener buena vibra </t>
  </si>
  <si>
    <t xml:space="preserve">a no tener ira </t>
  </si>
  <si>
    <t>a mi hermano</t>
  </si>
  <si>
    <t xml:space="preserve">para que se relajase </t>
  </si>
  <si>
    <t xml:space="preserve">gente buena y gente apática </t>
  </si>
  <si>
    <t xml:space="preserve">nada </t>
  </si>
  <si>
    <t xml:space="preserve">lo mismo que el autorr </t>
  </si>
  <si>
    <t>Ponme un cuento corto</t>
  </si>
  <si>
    <t>Ponme cuento corto</t>
  </si>
  <si>
    <t>Corto</t>
  </si>
  <si>
    <t xml:space="preserve"> Buena</t>
  </si>
  <si>
    <t>ai</t>
  </si>
  <si>
    <t xml:space="preserve">Ponme enlace de YouTube </t>
  </si>
  <si>
    <t xml:space="preserve">Martin2alb </t>
  </si>
  <si>
    <t xml:space="preserve">que buena </t>
  </si>
  <si>
    <t xml:space="preserve">Si esa es la moraleja </t>
  </si>
  <si>
    <t xml:space="preserve">Que aunque tengas dificultades en algo tienes que dominar te a ti mismo aunque es bastante complicado con tus pensamientos </t>
  </si>
  <si>
    <t xml:space="preserve">Trata de calma , tensión también tristeza y agobio </t>
  </si>
  <si>
    <t xml:space="preserve">Creo que no trata de estrés es sobre pensar situaciones y eso causa esos problemas </t>
  </si>
  <si>
    <t xml:space="preserve">sobre pensar, agobio  y   calma </t>
  </si>
  <si>
    <t xml:space="preserve">Si me parece bien </t>
  </si>
  <si>
    <t xml:space="preserve">lo que pasa es que en el cuento la chica tiene valor para decir lo que le ocurre y eso está muy bien yo creo que no haría lo mismo </t>
  </si>
  <si>
    <t>Supongo que si pero es depende de que persona porque si no lo entiendes será un poco difícil de comprender entonces no lo se</t>
  </si>
  <si>
    <t xml:space="preserve"> Un adolescente </t>
  </si>
  <si>
    <t>Creo que es para ayudar a otros y desahogarse un poco y hacer que pienses de esa manera</t>
  </si>
  <si>
    <t>Que no te compares con otros</t>
  </si>
  <si>
    <t xml:space="preserve">si estoy de acuerdo </t>
  </si>
  <si>
    <t xml:space="preserve">que no hay que rendirse </t>
  </si>
  <si>
    <t xml:space="preserve">Creo que no </t>
  </si>
  <si>
    <t>no  se que es resiliencia</t>
  </si>
  <si>
    <t xml:space="preserve">creo que fortaleza , malestar  y tristeza </t>
  </si>
  <si>
    <t xml:space="preserve">a mi si me ha gustado porque ha logrado transmitir de lo que trataba </t>
  </si>
  <si>
    <t xml:space="preserve">creo que que el amor me identifico un poco </t>
  </si>
  <si>
    <t xml:space="preserve">entiendo porque actúan así pero es mejor que no lo hagan de esa manera </t>
  </si>
  <si>
    <t xml:space="preserve">No me gusta hablar mucho de eso </t>
  </si>
  <si>
    <t xml:space="preserve">No creo porque ellos son los que hacen más o menos que me identifique </t>
  </si>
  <si>
    <t xml:space="preserve">yo creó que la moraleja es que no todos somos perfectos pero algo en ellos destaca </t>
  </si>
  <si>
    <t xml:space="preserve">no no </t>
  </si>
  <si>
    <t xml:space="preserve">uhm no se </t>
  </si>
  <si>
    <t xml:space="preserve">algo parecido </t>
  </si>
  <si>
    <t>sin trabajo y sacrificio no lograrás nada si el trabajo no existiera y nadie se sacrificaría por esa vida laboral como es ahora no existiría se desarrollaría</t>
  </si>
  <si>
    <t>jouelecy y burla</t>
  </si>
  <si>
    <t>no educacion mas trabajo</t>
  </si>
  <si>
    <t>No es egoísmo amarse a uno mismo</t>
  </si>
  <si>
    <t>Si pero le añadiría Dependencia Emocional</t>
  </si>
  <si>
    <t>Si lo ha transmitido bien pero yo creo que solo habla de la bipolaridad y habían más cosas que solo bipolaridad.</t>
  </si>
  <si>
    <t>Si estoy de acuerdo.</t>
  </si>
  <si>
    <t>No haría nada.</t>
  </si>
  <si>
    <t>no se cual es la moraleja del cuento</t>
  </si>
  <si>
    <t>que dependiendo de como se digan las cosas, toman un significado u otro</t>
  </si>
  <si>
    <t>suicidio, depresión, sentimiento de culpabilidad</t>
  </si>
  <si>
    <t>mujeres sin recursos</t>
  </si>
  <si>
    <t>para tener más conocimiento sobre la vida en general</t>
  </si>
  <si>
    <t>nosotros somos dueños de nuestros pensamientos</t>
  </si>
  <si>
    <t>amor, religión</t>
  </si>
  <si>
    <t>para entender sobre el acoso escolar</t>
  </si>
  <si>
    <t>no lo he entendido</t>
  </si>
  <si>
    <t>La moraleja es que si empieces no pares.</t>
  </si>
  <si>
    <t>La filosofía ayuda mucho</t>
  </si>
  <si>
    <t>esta bein</t>
  </si>
  <si>
    <t>Que no seas malo siempre</t>
  </si>
  <si>
    <t>Affirmativo</t>
  </si>
  <si>
    <t>No no cambiaria nada</t>
  </si>
  <si>
    <t>Si con la alegría y la tristeza</t>
  </si>
  <si>
    <t xml:space="preserve">si con la educación </t>
  </si>
  <si>
    <t>Si porque lo dice en el cuento</t>
  </si>
  <si>
    <t>Tus pensamientos son dificiles de controlar</t>
  </si>
  <si>
    <t>Si pero tambien podria estar con dependencia emocional</t>
  </si>
  <si>
    <t>Si sobre que las emociones dependen de ti</t>
  </si>
  <si>
    <t>Si porque habla sobre lo que dice el cuento</t>
  </si>
  <si>
    <t>Se pero diria que cualquier de ellas podria estar dentro</t>
  </si>
  <si>
    <t>si porque nos habla sobre como deberíamos gestionar nuestras emociones</t>
  </si>
  <si>
    <t>si porque se ponen al pensar cuando les dicen algo</t>
  </si>
  <si>
    <t>si como gestionar tus emociones</t>
  </si>
  <si>
    <t>no creo que las personas que conozco no se identifiquen con el cuento</t>
  </si>
  <si>
    <t>habla sobre que las personas pueden elegir sus emociones dependiendo de como se quieran senttor</t>
  </si>
  <si>
    <t>si porque tiene que ver con el cuento</t>
  </si>
  <si>
    <t>Creo que un especialista porque esta muy bien escrito</t>
  </si>
  <si>
    <t>Creo yo que para ayudar a otros</t>
  </si>
  <si>
    <t>Si hay veces que te tienes que dar cuenta de esto</t>
  </si>
  <si>
    <t>que puedes elegir tu tus emociones y no depende de nadie mas</t>
  </si>
  <si>
    <t>Si que creo que el autor ha conseguido transmitir correctamente el mensaje del cuento porque no porque estemos en un lugar lleno de dificultades, nos tiene porque preocupar y hacer que nos afecte.</t>
  </si>
  <si>
    <t>Si que estoy de acuerdo</t>
  </si>
  <si>
    <t>Mi moraleja sería que cada uno encuentra la paz en un lugar distinto por mucho que para otros ese lugar sea muy inquieto.</t>
  </si>
  <si>
    <t>si que estoy de acuerdo</t>
  </si>
  <si>
    <t>solo uno mismo es dueño de sus propias emociones</t>
  </si>
  <si>
    <t>sí, claro. creo que el cuento habla de la dependencia que muchas veces sin querer ponemos en los demás erróneamente, pues lo primero siempre seremos nosotros mismos, y por ello hay que aprender a ser felices con nosotros mismos</t>
  </si>
  <si>
    <t>a Dios</t>
  </si>
  <si>
    <t>porque da una enseñanza muy valiosa para mí con cada aparición</t>
  </si>
  <si>
    <t>a mi padre, porque me enseña del mismo modo</t>
  </si>
  <si>
    <t>sí, cartas a Dios</t>
  </si>
  <si>
    <t>la enseñanza</t>
  </si>
  <si>
    <t>una persona adulta, que entienda de esto</t>
  </si>
  <si>
    <t>para reflexionar sobre la vida</t>
  </si>
  <si>
    <t>aprender a saber vivir mejor consigo que con el resto</t>
  </si>
  <si>
    <t>porque creo que es muy común entre la gente jóven no llegar a conocer al 100% estas enseñanzas</t>
  </si>
  <si>
    <t>sí, con mi padre que siempre trata de hablarme de eto</t>
  </si>
  <si>
    <t>me evoca a mi infancia con mi padre, cuando me hablaba de su propia vida, y a mi abuelo</t>
  </si>
  <si>
    <t>al principio, cuando le dice lo de que tiene toda la eternidad</t>
  </si>
  <si>
    <t>sí, cuando mantenia conversaciones del estilo con mi padre</t>
  </si>
  <si>
    <t>aprendizaje</t>
  </si>
  <si>
    <t>aprendizaje de la vida gracias, por y con Dios</t>
  </si>
  <si>
    <t>creo que sí</t>
  </si>
  <si>
    <t>esta es buena manera de expresarla, se entiende la idea de que para realizar algo no se puede abordar en su totalidad, sino que hay que parase a pensar antes. También se saca en claro la idea de que muchas veces expresamos nuestro descontento con ciertos aspectos del mundo, cuando la verdadera culpa es de las personas y si nosotros nos "arreglaramos" los problemas que causamos en el mundo tambi</t>
  </si>
  <si>
    <t>bueno sí</t>
  </si>
  <si>
    <t>alomejor podríamos tratar este cuento también en cuento a la satisfacción de conseguir tu objetivo, como es el caso del niño cuando consigue resolver el rompecabezas</t>
  </si>
  <si>
    <t>si perfectamente ya que en medio de un terreno no calmado está el inicio de una vida apacible</t>
  </si>
  <si>
    <t xml:space="preserve">si perfectamente creo que esta moraleja es la más indicada para este cuento porque lo describe </t>
  </si>
  <si>
    <t>también ta</t>
  </si>
  <si>
    <t>adolescencia y educacuón</t>
  </si>
  <si>
    <t>mi amiga pasa por dificultades pero siempre encuentra la calma</t>
  </si>
  <si>
    <t>creo que también hubiera elegido el segundo cuento porque trata de un tema profundo</t>
  </si>
  <si>
    <t>si que resume el contenido</t>
  </si>
  <si>
    <t>creo que lo ha escrito un maestro</t>
  </si>
  <si>
    <t xml:space="preserve">creo que lo ha escrito para sus alumno y alumnas para que sobrelleven sus emociones </t>
  </si>
  <si>
    <t>paz interior y como dejar que no te invada el estrés y tus problemas</t>
  </si>
  <si>
    <t>en la que ha elegido el segundo cuento</t>
  </si>
  <si>
    <t xml:space="preserve">Si realmente ha sido un cuento o una narración bastante breve pero muy instructiva en la que "el abuelo" refleja una verdad de la vida misma en base a que cada dia batallamos con nuestro mismo ser y somos nosotros mismos los que con pequeños actos alimentamos a ese ser y elegimos forjar esa versión o perspectiva de cada uno. </t>
  </si>
  <si>
    <t xml:space="preserve">Si estoy de acuerdo , basicamente la narración cuenta eso </t>
  </si>
  <si>
    <t>resume y menciona todas pero el argumento en si el cuento no es ninguna de esas emociones , es mas bien una moraleja</t>
  </si>
  <si>
    <t xml:space="preserve">si , bastante </t>
  </si>
  <si>
    <t xml:space="preserve">Si perfectamente </t>
  </si>
  <si>
    <t xml:space="preserve">no la verdad que no y ha sido muy buen cuento </t>
  </si>
  <si>
    <t xml:space="preserve">enseñanza , paz , tranquilidad , verdad </t>
  </si>
  <si>
    <t xml:space="preserve">No cambiaria nada </t>
  </si>
  <si>
    <t>No lo cambiaria</t>
  </si>
  <si>
    <t>Cuando regresan a su casa</t>
  </si>
  <si>
    <t>el niño</t>
  </si>
  <si>
    <t xml:space="preserve">Que siempre habrá recompensa para tu esfuerzo </t>
  </si>
  <si>
    <t>Pollo al curry</t>
  </si>
  <si>
    <t>araña</t>
  </si>
  <si>
    <t>por que le mataron</t>
  </si>
  <si>
    <t xml:space="preserve">un niño tuvo miedo de las arañas entonces su madre le enseñó que hay más cosas para tenerle miedo </t>
  </si>
  <si>
    <t>a familia y amigos</t>
  </si>
  <si>
    <t>familia y amigos</t>
  </si>
  <si>
    <t>araña bueno niño malo</t>
  </si>
  <si>
    <t>ya lo he escrito</t>
  </si>
  <si>
    <t>Que la riqueza no te hace feliz</t>
  </si>
  <si>
    <t>yo quiero destacar, que siempre nos esforzamos más cuando hacemos cosas para los demás, y a veces nos abandonamos a nosotros mismos, y cada paso que vamos danto es muy importante, porque estamos construyendo nuestra vida y nuestro futuro</t>
  </si>
  <si>
    <t>tensión, aburrimiento, malestar, tristeza, apatía</t>
  </si>
  <si>
    <t>envejecimiento, estrés</t>
  </si>
  <si>
    <t xml:space="preserve">La temática de la vida misma, cada paso que damos, aunque no lo creamos es muy importante, al igual que las decisiones que vamos tomando, ya que hay cosas que nos parecen insignificantes, pero tendrán un valor en nuestro futuro. Cuando hacemos cosas, tenemos que tener en mente que va a repercutir de alguna manera en nosotros </t>
  </si>
  <si>
    <t xml:space="preserve">Si, ha dado una muy buena definición de lo que el considera La Paz </t>
  </si>
  <si>
    <t>También añadiría que cada persona tiene una percepción distinta de La Paz, y que tú puedes encontrar La Paz donde los demás no.</t>
  </si>
  <si>
    <t xml:space="preserve">Es </t>
  </si>
  <si>
    <t>Yo también añadiría la felicidad o alegría</t>
  </si>
  <si>
    <t>Yo diría que es más sobre la calma que sobre el estrés.</t>
  </si>
  <si>
    <t>Mis argumentos a favor son que me ha gustado mucho como han representado la calma en un cuadro, me gusta esa metáfora.</t>
  </si>
  <si>
    <t>Si, lo ha explicado muy bien</t>
  </si>
  <si>
    <t xml:space="preserve">Que aunque parezca que no, llegará el momento o los momentos en los que la vida se sentirá digna, </t>
  </si>
  <si>
    <t>Si con lo de aburrimiento, pero apatía no lo tengo tan claro</t>
  </si>
  <si>
    <t xml:space="preserve">Recomiéndame otro cuento </t>
  </si>
  <si>
    <t>En mi opinion, si</t>
  </si>
  <si>
    <t>si, me parece una moraleja muy inspiradora</t>
  </si>
  <si>
    <t>si, es una elección acertada</t>
  </si>
  <si>
    <t xml:space="preserve">no creo que trate de ninguna emoción más, lo han definido muy bien ya </t>
  </si>
  <si>
    <t>dime otro cuento</t>
  </si>
  <si>
    <t>Si, ha sido muy claro</t>
  </si>
  <si>
    <t>yo creo que abarca las emociones de fortaleza y resistencia física y mental</t>
  </si>
  <si>
    <t>No, la verdad</t>
  </si>
  <si>
    <t>creo que una persona adulta de unos 30 años</t>
  </si>
  <si>
    <t xml:space="preserve">Que nosotros mismos podemos decidir a qué lado de nosotros queremos alimentar, está en nuestras manos </t>
  </si>
  <si>
    <t>si, mucho</t>
  </si>
  <si>
    <t xml:space="preserve">recomiendame otro cuento </t>
  </si>
  <si>
    <t>Está clasificadlo dentro de amor, pero no me parece ningún tipo de cuento relacionado con el amor</t>
  </si>
  <si>
    <t xml:space="preserve">Si, muy de acuerdo </t>
  </si>
  <si>
    <t xml:space="preserve">creo que básicamente la anciana trabaja duro, y aunque ella no ve su obra maestra, como dicen en el cuento </t>
  </si>
  <si>
    <t>no, r</t>
  </si>
  <si>
    <t>Creo que este cuento debería tratar de trabajo o esfuerzo, no de amor</t>
  </si>
  <si>
    <t>en eso si estoy de acuerdo, concuerda, a mi parecer</t>
  </si>
  <si>
    <t>el de trabajar duro y ser una persona visionaria, para que los demás puedan ver esas hermosas flores que todos plantamos en algún momento de nuestra vida.</t>
  </si>
  <si>
    <t>no, la verdad</t>
  </si>
  <si>
    <t xml:space="preserve">otro cuento </t>
  </si>
  <si>
    <t>a alguien</t>
  </si>
  <si>
    <t xml:space="preserve">elige otro cuento </t>
  </si>
  <si>
    <t>wi</t>
  </si>
  <si>
    <t>persistencia, y paciencia</t>
  </si>
  <si>
    <t>Sí, en ocasiones es demasiado ambiguo para gente más joven, pero cualquier adulto puede entender cada palabra de este cuento.</t>
  </si>
  <si>
    <t xml:space="preserve">Yo considero que la moraleja es disfrutar del camino, estar abiertas a dejar entrar a personas a nuestras vidas y también a saber dejarlas ir. </t>
  </si>
  <si>
    <t xml:space="preserve">Considero que el envejecimiento y la muerte en sí conlleva sentir cualquiera de esas emociones dependiendo de la persona, por ejemplo, hay personas que son felices envejeciendo y a otras les da pavor. </t>
  </si>
  <si>
    <t>Supongo que también trata de la muerte en sí.</t>
  </si>
  <si>
    <t>Para mí, la moraleja del cuento ha sido que, el amor, mientras todo está en calma, permanece vivo, pero cuando las cosas se ponen difíciles, es el sentimiento más potente al que recurrimos, por ello también, cuando pasa el tiempo, somos capaces de entender la importancia del sentimiento del amor para afrontar nuestras vidas.</t>
  </si>
  <si>
    <t>Algunas emociones más son: valentía, compasión y fortaleza.</t>
  </si>
  <si>
    <t>Creo que trabaja un poco la resiliencia</t>
  </si>
  <si>
    <t>La capacidad de hacer feliz a los demás y a nosotros mismos con las sonrisas</t>
  </si>
  <si>
    <t>Poder de hacer felices a los demás</t>
  </si>
  <si>
    <t>Me recuerda lo feliz que me hace la sonrisa de mi familia</t>
  </si>
  <si>
    <t>Haría más feliz a los demás</t>
  </si>
  <si>
    <t>Que podemos ayudar con tan solo una sonrisa.</t>
  </si>
  <si>
    <t>S'</t>
  </si>
  <si>
    <t>Si, porque expresa que podemos conseguir todo aquello que queremos  en nuestra vida</t>
  </si>
  <si>
    <t>Si, porque expresa  como alimentar el entusiasmo  poco a poco mediante voluntad y trabajo</t>
  </si>
  <si>
    <t>Si, porque trabaja para cumplir tus metas</t>
  </si>
  <si>
    <t>Si, ha no rendirme</t>
  </si>
  <si>
    <t>A veces si</t>
  </si>
  <si>
    <t>A ser mas constante conmigo  misma</t>
  </si>
  <si>
    <t>Que si alimentas dia a dia tu vida, puedes conseguir todas aquellas metas que te propongas y convertirlas en realidad. Pese a las dificultades que  puedas encontrar.</t>
  </si>
  <si>
    <t xml:space="preserve">Satisfacer </t>
  </si>
  <si>
    <t>Especialista</t>
  </si>
  <si>
    <t>Si, mucho</t>
  </si>
  <si>
    <t>Cuando habla sobre que un mensajero le trae voluntad</t>
  </si>
  <si>
    <t>A mis conocidos</t>
  </si>
  <si>
    <t>Para reforzarse mentalmente</t>
  </si>
  <si>
    <t xml:space="preserve">Para mí la moraleja sería parecida: "aprende a disfrutar de lo que eres y de cómo eres, en lugar de buscar ser lo que los demás esperan de ti, porque eso es lo que te aleja cada vez más de la felicidad." </t>
  </si>
  <si>
    <t>si, también trata la fortaleza, el malestar, la frustración</t>
  </si>
  <si>
    <t>Se podría relacionar con problemas de alimentación, depresión, envejecimiento, ansiedad</t>
  </si>
  <si>
    <t>un especiallista</t>
  </si>
  <si>
    <t>que debemos intentar ser felices con lo que somos en lugar de vivir deseando ser de otra forma o como otras personas quieren que seamos</t>
  </si>
  <si>
    <t>la parte en la que el propio árbol escucha las palabras que le hacen abrir los ojos ante la realidad</t>
  </si>
  <si>
    <t>Nose, dios no pega nada con esto</t>
  </si>
  <si>
    <t xml:space="preserve">Pues duda y respeto a los demás </t>
  </si>
  <si>
    <t>si, pero no el nombre</t>
  </si>
  <si>
    <t>La que le dice que no tienes que hacer y que tienes que hacer</t>
  </si>
  <si>
    <t>Hay que aprender de la vida</t>
  </si>
  <si>
    <t xml:space="preserve">No me acuerdo </t>
  </si>
  <si>
    <t xml:space="preserve">si, ha ayudar a los demás </t>
  </si>
  <si>
    <t>no te entiendo</t>
  </si>
  <si>
    <t>Pues que cada uno es distinto en la vida nadie es igual pero se pueden aprender de los errores pero si eres positivo mejor</t>
  </si>
  <si>
    <t>Si trata de satisfacción porque dice el abuelo lo que sentía en ese momento</t>
  </si>
  <si>
    <t>pues si mucho</t>
  </si>
  <si>
    <t>A mi hermano Rodri porque el siempre va con paz pero yo le molesto y somos como los lobos el el lobo bueno pero yo sería un lobo regular</t>
  </si>
  <si>
    <t xml:space="preserve">para que vea como somos como nosotros somos hermanos </t>
  </si>
  <si>
    <t>no mucho además es cortito</t>
  </si>
  <si>
    <t>Si, muy bien</t>
  </si>
  <si>
    <t>Quiero estar contigo</t>
  </si>
  <si>
    <t>Alegre</t>
  </si>
  <si>
    <t>Juju.</t>
  </si>
  <si>
    <t>que es de enseñanza lo importante que es la familia</t>
  </si>
  <si>
    <t xml:space="preserve">Este cuento es de valor y humillación así mismo </t>
  </si>
  <si>
    <t>Para ayudar a otras personas que se sienten mal</t>
  </si>
  <si>
    <t xml:space="preserve">Tu valor es muy importante </t>
  </si>
  <si>
    <t>Pues le ho a alguien I un amigo</t>
  </si>
  <si>
    <t xml:space="preserve">Cuando le dice algo de su valor </t>
  </si>
  <si>
    <t>En no rendirme nunca</t>
  </si>
  <si>
    <t xml:space="preserve">valentia </t>
  </si>
  <si>
    <t xml:space="preserve">Porque cuando me caigo y me hago mucho daño me dicen no te rindas </t>
  </si>
  <si>
    <t xml:space="preserve">porque si, para saber ayudar a una persona </t>
  </si>
  <si>
    <t xml:space="preserve">Porque si </t>
  </si>
  <si>
    <t xml:space="preserve">Una chica que ayuda a su amigo a seguir hacia delante y no rendirse nunca </t>
  </si>
  <si>
    <t>A veces hay que pensar en otra manera.</t>
  </si>
  <si>
    <t>Si porque al final la manera que uso me sorprendió mucho.</t>
  </si>
  <si>
    <t>No puedo recordar ninguna situación que había tenido parecida</t>
  </si>
  <si>
    <t>Se lo hubiera recomendado a mis compañeros</t>
  </si>
  <si>
    <t xml:space="preserve">Sii </t>
  </si>
  <si>
    <t>Una sonrisa enseña mucho sin hablar (esque no se me ocurre nada)</t>
  </si>
  <si>
    <t>Si y muy de acuerda</t>
  </si>
  <si>
    <t>Depresión y autismo supongo</t>
  </si>
  <si>
    <t>un joven yendo para ser adulto ósea adulto joven</t>
  </si>
  <si>
    <t>A alguien que está en un momento malo de su vida</t>
  </si>
  <si>
    <t>No se en plan creo que le puede ayudar ya esta</t>
  </si>
  <si>
    <t xml:space="preserve">no se solo creo que le puede ayudar a alguien </t>
  </si>
  <si>
    <t>Siii</t>
  </si>
  <si>
    <t>team work makes the dream work</t>
  </si>
  <si>
    <t xml:space="preserve">Solo trabajo y frustración porque mientras trabajan se frustraban </t>
  </si>
  <si>
    <t>especialista</t>
  </si>
  <si>
    <t>Ayudar a otros</t>
  </si>
  <si>
    <t>Que trabajan mucho</t>
  </si>
  <si>
    <t xml:space="preserve">trabajar y coger consejos </t>
  </si>
  <si>
    <t>te la cana de decir</t>
  </si>
  <si>
    <t>Siñ</t>
  </si>
  <si>
    <t>Si seguimos hablando de team work pues si</t>
  </si>
  <si>
    <t xml:space="preserve">no entiendo la pregunta </t>
  </si>
  <si>
    <t>compañeros</t>
  </si>
  <si>
    <t xml:space="preserve">porque son vagos </t>
  </si>
  <si>
    <t xml:space="preserve">Tristeza 😞 </t>
  </si>
  <si>
    <t>depresion 😞</t>
  </si>
  <si>
    <t xml:space="preserve">yes </t>
  </si>
  <si>
    <t>No dijeron nada.</t>
  </si>
  <si>
    <t>el niño mejor</t>
  </si>
  <si>
    <t xml:space="preserve">Mi expresión seria que La Paz en realidad es el momento de calma en el cuerpo, y el la calma psicológica </t>
  </si>
  <si>
    <t xml:space="preserve">Estoy de acuerdo con calma pero no me parece que tenga nada relacionado con la ira y con la tensión, yo lo asociaría con la calma, agrado y satisfacción </t>
  </si>
  <si>
    <t>No estoy de acuerdo de que trate sobre el estrés, ya que este no se ve reflejado en ninguna parte del cuento( en mi opinión)</t>
  </si>
  <si>
    <t xml:space="preserve">No, sino que es similar por su moraleja </t>
  </si>
  <si>
    <t>El cuento transmite la enseñanza de que es la verdadera realidad de la calma</t>
  </si>
  <si>
    <t xml:space="preserve">Si, ya que este no sabía su propósito de la vida </t>
  </si>
  <si>
    <t>Tenemos que ser como somos, no hace falta cambiar para encajar</t>
  </si>
  <si>
    <t>Si, ya que el árbol tiene confusión sobre su vida</t>
  </si>
  <si>
    <t xml:space="preserve">No trata de ningún tema más </t>
  </si>
  <si>
    <t>Si, que cada persona es como es</t>
  </si>
  <si>
    <t xml:space="preserve">Mejoraria si todos somos distintos y pensamos de maneras distintas, y no querer ser como otras personas </t>
  </si>
  <si>
    <t>De que nadie es igual, todos debemos ser diferentes y apreciar esa diferencia</t>
  </si>
  <si>
    <t xml:space="preserve">Una persona joven </t>
  </si>
  <si>
    <t xml:space="preserve">Para ayudar a las personas jóvenes </t>
  </si>
  <si>
    <t>Este texto está muy bien ya que muestra de que cada uno debe ser como es</t>
  </si>
  <si>
    <t>No, yo diría que es que cada uno sigue su destino, hasta aunque sufra</t>
  </si>
  <si>
    <t>Si, ya que piensan en el animal y salvarlo</t>
  </si>
  <si>
    <t>Verdad, este cuento no trata de esos temas</t>
  </si>
  <si>
    <t>Ha estado bien pero un poco corta y aburrida</t>
  </si>
  <si>
    <t xml:space="preserve">Que conocía </t>
  </si>
  <si>
    <t>A una persona que esté confusa</t>
  </si>
  <si>
    <t>para enseñar que nuestro propósito lo debemos cumplir</t>
  </si>
  <si>
    <t>Que el señor campesino no quería que su burro salga de</t>
  </si>
  <si>
    <t xml:space="preserve"> Una persona adulta </t>
  </si>
  <si>
    <t xml:space="preserve">Para ayudar a otros para reflexionar a las personas </t>
  </si>
  <si>
    <t>No, el burro si.</t>
  </si>
  <si>
    <t>Diría que el campesino ayudase al burro para salir</t>
  </si>
  <si>
    <t>Está mal lo de enterrar al y es una buena actuación del burro</t>
  </si>
  <si>
    <t>No lo sé, ya que el cuento tiene un final extraño</t>
  </si>
  <si>
    <t>Confía en ti mismo y llegarás a tu meta</t>
  </si>
  <si>
    <t>Creo que contiene Valentía ya que hay que tener esfuerzo y ganas para llegar a una meta</t>
  </si>
  <si>
    <t xml:space="preserve">Si, pero no lo expresaría así, yo diría que es esfuerzo </t>
  </si>
  <si>
    <t>Si, porque el cartero ayuda a Sueño</t>
  </si>
  <si>
    <t xml:space="preserve">a veces tenemos días, momentos malos, recuerdos que a nadie le gustaría volver a tener hay personas que sin quererlo logran que te sientas mejor sin quererlo pero tú siempre vas a saber quien estuvo hay y como te hiciste sentir </t>
  </si>
  <si>
    <t xml:space="preserve">no trata </t>
  </si>
  <si>
    <t xml:space="preserve">en pensar que necesitan los demás como se sienten </t>
  </si>
  <si>
    <t xml:space="preserve">las perdonas hacen cosas sin darse cuenta y hacen sentir bien a la gente sin tener previsto hacerlo </t>
  </si>
  <si>
    <t xml:space="preserve">que necesito un abrazo </t>
  </si>
  <si>
    <t>Que el cuento está muy bien para quien necesite algo bonito un abrazo, algunas palabras etc</t>
  </si>
  <si>
    <t xml:space="preserve">el conductor del taxi </t>
  </si>
  <si>
    <t xml:space="preserve">no se como explicarlo </t>
  </si>
  <si>
    <t xml:space="preserve">el tiempo lo decidirá todo si tienes que estar con alguien lo decidirá solo el tiempo ayuda a el amor </t>
  </si>
  <si>
    <t xml:space="preserve">una persona con esos sentimientos </t>
  </si>
  <si>
    <t xml:space="preserve">ayudarse a si mismo y a los demás </t>
  </si>
  <si>
    <t xml:space="preserve">Cuando el amor se dio cuenta de que solo el tiempo le ayudó </t>
  </si>
  <si>
    <t xml:space="preserve">que el tiempo ayuda a el amor y todo lo cura el tiempo </t>
  </si>
  <si>
    <t xml:space="preserve">pues todos los sentimientos estaban en una isla y se estaba hundiendo y pues el amor se quedó en la isla y el amor no se hundió por que el tiempo le ayudó </t>
  </si>
  <si>
    <t xml:space="preserve">por que te ayuda a saber que el tiempo te ayuda </t>
  </si>
  <si>
    <t xml:space="preserve">pues la verdad es que estoy a favor de todo </t>
  </si>
  <si>
    <t xml:space="preserve">pues yo me hubiera quedado en la isla como lo hizo él amor que ya se que el tiempo te ayuda </t>
  </si>
  <si>
    <t xml:space="preserve">Una sonrisa vale mucho, con pequeñas tonterías sacas sonrisas súper bonitas </t>
  </si>
  <si>
    <t xml:space="preserve">alegria, amor, agrado </t>
  </si>
  <si>
    <t xml:space="preserve">Pues este cuento trata de que están diciendo que una sonrisa es muy buena y necesaria en nuestras vidas que hay gente que no piensa igual y si tú no quieres sonrisas se las des a otras personas que si que las necesite </t>
  </si>
  <si>
    <t xml:space="preserve">El cuento trata de las sonrisas que son muy importantes en nuestras vidas </t>
  </si>
  <si>
    <t xml:space="preserve">pues que las sonrisas y emociones son muy importantes en nuestras vidas </t>
  </si>
  <si>
    <t xml:space="preserve">pues en que estuvieran más felices </t>
  </si>
  <si>
    <t>si ?</t>
  </si>
  <si>
    <t xml:space="preserve">pues que hay que ser felices reír llorar etc por que la vida es solo una </t>
  </si>
  <si>
    <t>una persona adulta o un niño</t>
  </si>
  <si>
    <t xml:space="preserve">A personas que necesiten tener sonrisas </t>
  </si>
  <si>
    <t xml:space="preserve">por que te ayuda a ver lados bonitos </t>
  </si>
  <si>
    <t xml:space="preserve">no tengo </t>
  </si>
  <si>
    <t>Cuando decís que</t>
  </si>
  <si>
    <t xml:space="preserve">Es que no me ha pasado ninguna </t>
  </si>
  <si>
    <t xml:space="preserve">pues Que aunque estes súper mal sin nadie tú siempre vas a vale lo mismo </t>
  </si>
  <si>
    <t xml:space="preserve">no se bien cómo explicarlo </t>
  </si>
  <si>
    <t xml:space="preserve">a veces </t>
  </si>
  <si>
    <t xml:space="preserve">Ana y Alvaro </t>
  </si>
  <si>
    <t xml:space="preserve">Porque si por que te ayuda xd </t>
  </si>
  <si>
    <t xml:space="preserve">Maencantao </t>
  </si>
  <si>
    <t xml:space="preserve">la mitad </t>
  </si>
  <si>
    <t xml:space="preserve">Antes de rendirte , inténtalo  de todas las formas y ten esperanza , seguro que alguna forma lo resuelves o lo haces. </t>
  </si>
  <si>
    <t xml:space="preserve">Bueno en una cosa si, el chico estaba aburrido y resolviendo el mundo ya no estaba aburrido y entusiasmo siii porque El Niño tenía esperanza , entusiasmo... en arreglar el mundo </t>
  </si>
  <si>
    <t>En educación no pero trabajo si porque ha estado trabajando hasta conseguirlo</t>
  </si>
  <si>
    <t>para ayudar a otros y a lo mejor  para que conozcan como eres</t>
  </si>
  <si>
    <t>yo creo que afronta la temática de no darte por vencido y seguir hasta conseguirlo.</t>
  </si>
  <si>
    <t xml:space="preserve">si bueno en el El Niño suele ser fuera del colegio , siempre intento seguir trabajando hasta que lo consigo aunque a veces me rindo pero a el día siguiente sigo </t>
  </si>
  <si>
    <t xml:space="preserve">pues que esta genial explicado y que nunca me puedo rendir y pensar </t>
  </si>
  <si>
    <t>algo parecido</t>
  </si>
  <si>
    <t>Bueno , regular</t>
  </si>
  <si>
    <t>A veces si , pero con lo del coche de caballos no</t>
  </si>
  <si>
    <t xml:space="preserve">No no trata sobre eso , aveces en calma y parar a pensar si </t>
  </si>
  <si>
    <t>Si , estrés por tener muchas cosas en la cabeza</t>
  </si>
  <si>
    <t>Siiii</t>
  </si>
  <si>
    <t>La maestra</t>
  </si>
  <si>
    <t>A mi padre</t>
  </si>
  <si>
    <t>Porque tiene muchas cosas en la cabeza</t>
  </si>
  <si>
    <t>Si pero no como el otro que ,e he leido</t>
  </si>
  <si>
    <t xml:space="preserve">Porque tengo muchas cosas en la cabeza , a veces me agobio </t>
  </si>
  <si>
    <t>E</t>
  </si>
  <si>
    <t>Si , yo mismo</t>
  </si>
  <si>
    <t>Es amenuda😅</t>
  </si>
  <si>
    <t>Pue</t>
  </si>
  <si>
    <t>No o si</t>
  </si>
  <si>
    <t>Da pereza</t>
  </si>
  <si>
    <t>Bueno...</t>
  </si>
  <si>
    <t>Siempre hay alguien para ti</t>
  </si>
  <si>
    <t>Bullying, miedo y odio</t>
  </si>
  <si>
    <t>No hay otro tema de psicológico</t>
  </si>
  <si>
    <t>Mi amigo tomas que tiene problemas mentales y se ríen de el</t>
  </si>
  <si>
    <t>Que siempre hay alguine para ayudarte cuando hay cosas mal</t>
  </si>
  <si>
    <t>Para aprender que siempre hay alguien para ti</t>
  </si>
  <si>
    <t>Que hay una niña que le hacen bullying todo el curso y finalmente se va a un cole bueno y esta contento</t>
  </si>
  <si>
    <t xml:space="preserve">A veces se ríen que soy pequeño </t>
  </si>
  <si>
    <t>Algunos no</t>
  </si>
  <si>
    <t>No yo lo diría a alguine para ayudar me</t>
  </si>
  <si>
    <t>Que bullying es malo</t>
  </si>
  <si>
    <t>Que le hacen bullying pero finalmente se va del cole muy contento</t>
  </si>
  <si>
    <t>que me siento mal para maria</t>
  </si>
  <si>
    <t>Quando se va del cole</t>
  </si>
  <si>
    <t>A marino</t>
  </si>
  <si>
    <t xml:space="preserve">porque es buena gente </t>
  </si>
  <si>
    <t>No quiro</t>
  </si>
  <si>
    <t xml:space="preserve">Gracias adiós </t>
  </si>
  <si>
    <t>Callate</t>
  </si>
  <si>
    <t xml:space="preserve">OliverO1Alb </t>
  </si>
  <si>
    <t xml:space="preserve">Enseña </t>
  </si>
  <si>
    <t>No quiero leer</t>
  </si>
  <si>
    <t xml:space="preserve">Aburrido </t>
  </si>
  <si>
    <t>un maestro viejo</t>
  </si>
  <si>
    <t>le</t>
  </si>
  <si>
    <t>Mucho</t>
  </si>
  <si>
    <t>es un escritor malo</t>
  </si>
  <si>
    <t xml:space="preserve">No quiero </t>
  </si>
  <si>
    <t>Tren de la muerte</t>
  </si>
  <si>
    <t>Noooooooooooooooooooooooooooooooooooooooooooooooooooooooooooooooooooooooooooooooooooooooooopoooooooooooooooooooooooooooooooooooooooooo</t>
  </si>
  <si>
    <t>Noooooooooooo</t>
  </si>
  <si>
    <t xml:space="preserve">es un aburrimiento </t>
  </si>
  <si>
    <t>Nadieseeeeee</t>
  </si>
  <si>
    <t>“En la vida hay veces en las que te toca intentar vencer a tu mente para que ella no te lleve, debes tener el poder para que no gobierne en ti sino tu gobiernas en ella.</t>
  </si>
  <si>
    <t>No, creo que la calma si porque el maestro se lo ha tomado con calma y la tensión no, porque no he visto ningún momento reflejado que muestre tensión.</t>
  </si>
  <si>
    <t>Estoy seguro de que si, ya que el estrés era el síntoma o perdición del alumnos del maestro.</t>
  </si>
  <si>
    <t>Discrepo de que el maestro no le ha aconsejado ni ayudado solo le ha hecho reflexionar.</t>
  </si>
  <si>
    <t>El maestro peor que el alumno.</t>
  </si>
  <si>
    <t>Yo si hubiera sido el maestro le hubiera ayudado a no aferrarse a su sentimiento.</t>
  </si>
  <si>
    <t>Un estudiante de zen, se quejaba de que no podía meditar: sus pensamientos no se lo permitían.
Habló de esto con su maestro diciéndole: “Maestro, los pensamientos y las imágenes mentales no me dejan meditar; cuando se van unos segundos, luego vuelven con más fuerza.
No puedo meditar.
No me dejan en paz”.
El maestro le dijo que esto dependía de él mismo y que dejara de cavilar, pero si no podía dejarlo pensar que fuse ha buscar ayuda.
No obstante, el estudiante seguía lamentándose de que los pensamientos no le dejaban en paz y que su mente estaba confusa.
Cada vez que intentaba concentrarse, todo un tren de pensamientos y reflexiones, a menudo inútiles y triviales, irrumpían en su cabeza… El maestro entonces le dijo: “Bien.
Cuéntame o ve a un psicólogo que te ayude.</t>
  </si>
  <si>
    <t>Si... ha pensar sobre tu mente. No dejes que te gobierne.</t>
  </si>
  <si>
    <t>Me evoca una situación presente pero no tanto como para cambiar mis reflexiones.</t>
  </si>
  <si>
    <t>Tengo argumentos en contra con que le haya transmitido la enseñanza tan drásticamente.</t>
  </si>
  <si>
    <t>La parte del alumno como le expresa los sentimientos.</t>
  </si>
  <si>
    <t>Mejor esforzarte para conseguir algo mejor a largo plazo que hacerlo rápido y sin esfuerzo</t>
  </si>
  <si>
    <t>Agotamiento, alegría, compasión, dependencia, deseo, diversión, fortaleza, satisfacción, valentía y calma</t>
  </si>
  <si>
    <t>Educación y trabajo</t>
  </si>
  <si>
    <t>Que con paciencia todo sale mejor</t>
  </si>
  <si>
    <t>Por ejemplo, personas que no estudian en los exámenes y luego quieren tener buenas notas</t>
  </si>
  <si>
    <t>A personas que van a lo loco en la vida</t>
  </si>
  <si>
    <t>Yo creo que hubiese sido Nestor</t>
  </si>
  <si>
    <t>Porque se parece a mi</t>
  </si>
  <si>
    <t>Lleva razon</t>
  </si>
  <si>
    <t xml:space="preserve">en parte </t>
  </si>
  <si>
    <t>Pues que hay veces que me siento pisoteado</t>
  </si>
  <si>
    <t>Pues personas que hay que se dedican a hacerte sentirte mal cuando tu no quieres hacerle daño a nadie</t>
  </si>
  <si>
    <t>La ultim</t>
  </si>
  <si>
    <t>Una persona adula</t>
  </si>
  <si>
    <t>En no dejarme humillar y ser quien yo soy</t>
  </si>
  <si>
    <t>No dejes que te pisoteen</t>
  </si>
  <si>
    <t>Muy buen cuento</t>
  </si>
  <si>
    <t>SALIR</t>
  </si>
  <si>
    <t>Creo que el cuento no tiene moraleja</t>
  </si>
  <si>
    <t>Duda, compasión, frustración y fortaleza</t>
  </si>
  <si>
    <t>Resilencia y trabajo</t>
  </si>
  <si>
    <t>Es que no entiendo muy bien el cuento lo pondria mas sencillo, una introduccion un desarrollo y un final, no dejar el final abierto.</t>
  </si>
  <si>
    <t>Porque no le veo sentido</t>
  </si>
  <si>
    <t>Yo creo que la moraleja debería ser: hay que tener en cuenta tus acciones y lo que posees, porque en cuestión de momentos, todo puede ser destruido.</t>
  </si>
  <si>
    <t>Yo pienso que habría que añadir el deseo</t>
  </si>
  <si>
    <t>Sí, lo ha conseguido</t>
  </si>
  <si>
    <t>Se parece a la moraleja, pero eso es una frase del texto, así que no</t>
  </si>
  <si>
    <t>En algunos sí y en otros no, no hay existencia de placer, pero sí hay de arrepentimiento, arrogancia y satisfacción</t>
  </si>
  <si>
    <t>Este cuento también trata del esfuerzo</t>
  </si>
  <si>
    <t>Cuando Néstor acoge a sus amigos con una sonrisa pícara</t>
  </si>
  <si>
    <t>Vale, entre muchas cosas, por ejemplo, empecé a estudiar para un examen el día anterior a este y otra personas empezó a estudiar antes y sacó mejor nota que yo.</t>
  </si>
  <si>
    <t>Prefiero no hablar sobre eso</t>
  </si>
  <si>
    <t>A Néstor</t>
  </si>
  <si>
    <t>Porque ayuda a los demás</t>
  </si>
  <si>
    <t>A gente que conozco que son como los amigos de Néstor</t>
  </si>
  <si>
    <t>Para cambiar su forma de pensar</t>
  </si>
  <si>
    <t>Pereza</t>
  </si>
  <si>
    <t>Sí, ya te lo he dicho antes</t>
  </si>
  <si>
    <t>Néstor el compasivo</t>
  </si>
  <si>
    <t>No lo sé, a lo mejor un especialista, algún filósofo o simplemente un aficionado</t>
  </si>
  <si>
    <t>Pregúntaselo a él</t>
  </si>
  <si>
    <t>Para la historia del cuento sí, pero moralmente no</t>
  </si>
  <si>
    <t>Hubiera hecho como Néstor</t>
  </si>
  <si>
    <t>No, porque ya lo he aprendido</t>
  </si>
  <si>
    <t>Sí, les aconsejaría que lo pusiesen en acción</t>
  </si>
  <si>
    <t>No puedo</t>
  </si>
  <si>
    <t>La moraleja y las palabras</t>
  </si>
  <si>
    <t>Pues he recordado esa moraleja, y me dan ganas de volver a poner en práctica esa moraleja</t>
  </si>
  <si>
    <t>Lo siento, soy neutro</t>
  </si>
  <si>
    <t xml:space="preserve">Bueno mi moraleja sería : esfuerzo, tensión, trabajadora amigable y deseo amor </t>
  </si>
  <si>
    <t xml:space="preserve">Tristeza y amabilidad </t>
  </si>
  <si>
    <t xml:space="preserve">Pues le hubiera ayudado en todo y sería muy amable y podría hacer lo posible para que esté a gusto  </t>
  </si>
  <si>
    <t xml:space="preserve">Pues la sonrisa no es esfuerzo la sonrisa es mágica </t>
  </si>
  <si>
    <t xml:space="preserve">Ni hay están todas </t>
  </si>
  <si>
    <t xml:space="preserve">Pues que para conseguir lo que quieres necesitas trabajar </t>
  </si>
  <si>
    <t xml:space="preserve">para ayudar a otros a entender </t>
  </si>
  <si>
    <t xml:space="preserve">Una sonrisa puede alegrarte el día </t>
  </si>
  <si>
    <t>que significa cavilar?</t>
  </si>
  <si>
    <t>Trata de deseo, frustración y tensión</t>
  </si>
  <si>
    <t>Sí, porque el aprendiz zen no conseguía dejar sus pensamientos a un lado</t>
  </si>
  <si>
    <t>Para ayudar a que otras personas reflexionen acerca de lo que es la concentración y el manejar nuestra mente</t>
  </si>
  <si>
    <t>Soy yo reflejada en el cuento, porque hay veces en las que "la cuchara", otras personas me controlan y me quieren y luego, cuando ya me usan, las tiran</t>
  </si>
  <si>
    <t>Sí, que me tengo que juntar con gente que no sea capaz de controlarme</t>
  </si>
  <si>
    <t>Sí, durante toda mi infancia he estado controlada por una amiga mía, la cual yo no veía lo tóxica que era, hasta que un día me lo demostró porque se enfadó mucho por yo ir con otras personas y no con ella</t>
  </si>
  <si>
    <t>Sí, mi hermana</t>
  </si>
  <si>
    <t>Pues a mi hermano, que se frustra cuando no consigue concentrarse, ay que hace meditación y le da rabia desconcentrarse.</t>
  </si>
  <si>
    <t>Pues hay un aprendiz de zen que no consigue concentrarse hasta que le pregunta a su maestro que por qué no se concentra y él le dice que coja una cuchara y que la suelte cuando él diga; el aprendiz hace lo que él le indica y la cuchara cae al suelo. Éste, el maestro le pregunta ¿Has sido tú el que no sujetabas la cuchara o ha sido la cuchara la que no te sujetaba? Ahí se refleja lo difícil que es manejar a nuestra mente</t>
  </si>
  <si>
    <t>Si, conocía lo que era centrarse en la mente de uno mismo, pero nunca había leído un cuento parecido a este</t>
  </si>
  <si>
    <t>Al niño aprendiz</t>
  </si>
  <si>
    <t xml:space="preserve">Si, a veces hay que ser egoísta y quererse más a uno mismo </t>
  </si>
  <si>
    <t>Si, totalmente de acuerdo, del amor propio</t>
  </si>
  <si>
    <t>Diría que también sobre educación, pues a veces nos educan en unas "normas" que no nos hacen realmente felices y siempre te sacrificas por los demás, hay que saber poner un límite y quererte un poco más</t>
  </si>
  <si>
    <t xml:space="preserve">Que hay que pensar y quererse más a uno mismo, tú puedes sacrificarte por los demás pero los demás luego no hacerlo por ti </t>
  </si>
  <si>
    <t xml:space="preserve">En ocasiones puede que si </t>
  </si>
  <si>
    <t>sí, me parece muy acertado</t>
  </si>
  <si>
    <t>No, no me gusta que sea una moraleja tan religiosa</t>
  </si>
  <si>
    <t>sí, totalmente de acuerdo</t>
  </si>
  <si>
    <t>ninguna más</t>
  </si>
  <si>
    <t>sí, me encanta</t>
  </si>
  <si>
    <t>de esto hay un vídeo corto también</t>
  </si>
  <si>
    <t>elegir cuento sobre autismo</t>
  </si>
  <si>
    <t xml:space="preserve">La moraleja es que, todo el mundo tiene diferentes puntos de vista y que tu decides tu destino. </t>
  </si>
  <si>
    <t xml:space="preserve">Bueno el cuento va de duda, no lo veo como de ira pero si de arrogancia porque cada uno piensa que está en lo correcto. </t>
  </si>
  <si>
    <t>Duda, arrogancia, frustración</t>
  </si>
  <si>
    <t xml:space="preserve">Que cada uno tiene un destino pero que puede cambiar depende de lo que hagas. Y tienes que ver todos los puntos de vista no solo el tuyo. </t>
  </si>
  <si>
    <t xml:space="preserve">Cuando el maestro cuenta la historia del hombre de los zapatos. </t>
  </si>
  <si>
    <t xml:space="preserve">Bueno más o menos si lo sabía </t>
  </si>
  <si>
    <t>si, con la duda porque no sabrías qué hacer.</t>
  </si>
  <si>
    <t xml:space="preserve">Pues los estudiantes están debatiendo sobre si el destino existe o no, unos dicen que si y otros lo contrario. Después llega el maestro y les cuenta una historia de un hombre que hacía zapatos pero vivía en un sitio donde no tenía pies entonces lo aprovechó y se puso ha hacer cosas para las manos. Así cambio su propio destino. </t>
  </si>
  <si>
    <t xml:space="preserve">La duda y cuando puedes cambiar tu destino. </t>
  </si>
  <si>
    <t>Que todo el mundo es propietario de su destino.</t>
  </si>
  <si>
    <t>Pues hice una cosa mala a una amiga por influencia de otra, yo me di cuenta y cambié todo sobre mi comportamiento.</t>
  </si>
  <si>
    <t xml:space="preserve">A mis amigos </t>
  </si>
  <si>
    <t xml:space="preserve">No hace falta </t>
  </si>
  <si>
    <t xml:space="preserve">Para saber que tu controlas tu vida </t>
  </si>
  <si>
    <t xml:space="preserve">Que me gusta como el autor ha hecho la historia del hombre de los zapatos </t>
  </si>
  <si>
    <t xml:space="preserve">No vas a tener una segunda oportunidad de vivir, aprovéchala </t>
  </si>
  <si>
    <t xml:space="preserve">Seguir hablando </t>
  </si>
  <si>
    <t xml:space="preserve">Educación, </t>
  </si>
  <si>
    <t xml:space="preserve">Si, porque siento que tampoco disfruto tanto la vida aunque estoy mejorando y madurando para no enfadarme tanto y vivir más feliz </t>
  </si>
  <si>
    <t xml:space="preserve">un adulto </t>
  </si>
  <si>
    <t xml:space="preserve">para decirle a la gente que disfruten su vida y no la gasten </t>
  </si>
  <si>
    <t xml:space="preserve">es un chico que siempre quería no que no tenía en el momento y no disfrutaba. Un día le dan una bola que puede hacer que pasen hasta los años, el niño la usa y se da cuenta que al final es un abuelo de 90 y no había disfrutado su vida. Entonces se da cuenta de lo que le ha pasado y vuelve a su edad y ahora si vive la vida disfrutando. </t>
  </si>
  <si>
    <t xml:space="preserve">pues está muy bien </t>
  </si>
  <si>
    <t xml:space="preserve">Que disfrutes la vida </t>
  </si>
  <si>
    <t xml:space="preserve">a personas </t>
  </si>
  <si>
    <t xml:space="preserve">Que estaría con personas muy importantes y estaría feliz </t>
  </si>
  <si>
    <t xml:space="preserve">A ver vivido todo desde principio </t>
  </si>
  <si>
    <t xml:space="preserve">Que sin trabajo no se consigue nada, pero los que te ayudan aún así es la verdadera amistad </t>
  </si>
  <si>
    <t xml:space="preserve">Calma, Agotamiento </t>
  </si>
  <si>
    <t xml:space="preserve">Cuando les deja entrar con el </t>
  </si>
  <si>
    <t xml:space="preserve">si, siempre ayudar y trabajar duro </t>
  </si>
  <si>
    <t xml:space="preserve">Cuando un día mis amigas jugaban y yo prestaba atención en clase y ellas no quieran luego me pidieron q se lo explicara </t>
  </si>
  <si>
    <t xml:space="preserve">Me parece muy real lo que dice al final tu eres el que decide si estás bien o mal </t>
  </si>
  <si>
    <t xml:space="preserve">al principio si pero luego no porque la moraleja no tiene esas emociones </t>
  </si>
  <si>
    <t>No hay mas</t>
  </si>
  <si>
    <t xml:space="preserve">pues el alumno le dice algo malo al profesor y el profesor decide no amargarse el solo y que no le afecte el comentario </t>
  </si>
  <si>
    <t xml:space="preserve">Que se amargan ellos por cosas que al final del día no importan </t>
  </si>
  <si>
    <t xml:space="preserve">de mantenerse feliz y positivo y tu decides que te afecta y que no </t>
  </si>
  <si>
    <t xml:space="preserve">que tiene toda la razón </t>
  </si>
  <si>
    <t xml:space="preserve">La enseñanza </t>
  </si>
  <si>
    <t xml:space="preserve">el profesor si, el alumno no </t>
  </si>
  <si>
    <t xml:space="preserve">Con mis amigas que se enfadan por cosas que al final no importan </t>
  </si>
  <si>
    <t xml:space="preserve">Tiene razón por una parte, pero no me caen bien la camarera, todos tienen derecho a comer </t>
  </si>
  <si>
    <t xml:space="preserve">Si , pero no había leído ningún cuento </t>
  </si>
  <si>
    <t xml:space="preserve">A favor </t>
  </si>
  <si>
    <t xml:space="preserve">una persona adulta , o un escritor </t>
  </si>
  <si>
    <t>es confusa</t>
  </si>
  <si>
    <t>certeza, duda, satisfacción, frustación, apatía</t>
  </si>
  <si>
    <t>alegría sí, pero tristeza no</t>
  </si>
  <si>
    <t>no creo que represente la tristeza, pero si la resiliencia, la fortaleza</t>
  </si>
  <si>
    <t>también podría expresarse como que cada uno va a su ritmo, no existe un calendario de vida para todos</t>
  </si>
  <si>
    <t>duda, frustación, deseo, miedo, fortaleza, agotamiento, agotamiento</t>
  </si>
  <si>
    <t>sobre la autoestima y el autoconcepto</t>
  </si>
  <si>
    <t>evoca esperanzas, pensar que tal vez no has dado todo tu potencial porque no es tu momento, porque te estás preparando y echando raices</t>
  </si>
  <si>
    <t>no, la veo perfecta</t>
  </si>
  <si>
    <t>si´</t>
  </si>
  <si>
    <t>que conozco personas que se encuentran perdidas en el entorno en el que se encuentran</t>
  </si>
  <si>
    <t>si, a que su momento aún no ha llegado, pero llegará</t>
  </si>
  <si>
    <t>hubiese hecho lo mismo, recurrir a alguien más sabio</t>
  </si>
  <si>
    <t>a amigos y familiares</t>
  </si>
  <si>
    <t xml:space="preserve">No, pienso que tensión e ira no son emociones que describan este cuento. </t>
  </si>
  <si>
    <t>Educación y trabajo.</t>
  </si>
  <si>
    <t>El término de paz, ante los trabajos...</t>
  </si>
  <si>
    <t xml:space="preserve">A mucha gente le falta paz en su vida, (no es mi caso) y pienso que la paz es necesaria en la vida, entre otras cosas. </t>
  </si>
  <si>
    <t>"Lo más valioso del mundo es la salud y al mismo tiempo la familia/amigos"</t>
  </si>
  <si>
    <t>Agrado, satisfacción</t>
  </si>
  <si>
    <t>Educación, timidez</t>
  </si>
  <si>
    <t>Hay personas que le cuesta sonreír, a pesar de que no son felices en el momento</t>
  </si>
  <si>
    <t>Que la vela de la esperanza nunca se a apague ya que al final de nuestro camino sigue habiendo esperanza</t>
  </si>
  <si>
    <t>Deseo, tensión, fortaleza</t>
  </si>
  <si>
    <t>Persona que confían en ellas mismas</t>
  </si>
  <si>
    <t xml:space="preserve">un científico que vivía preocupado y estaba preocupado por los problemas que tiene el mundo </t>
  </si>
  <si>
    <t>miedo, tristeza</t>
  </si>
  <si>
    <t>personas tristes, que se le haya muerto alguien hace poco tiempo</t>
  </si>
  <si>
    <t>un maestro que solo tenía un discípulo y el discípulo siempre le preguntaba que si los muertos le habían hablado</t>
  </si>
  <si>
    <t>muerte, duda...</t>
  </si>
  <si>
    <t>en contra, los muertos no hablan, no entiendo el fin de este cuento, no sé porqué le pregunta si algún muerto de ha hablado.</t>
  </si>
  <si>
    <t>muertos silenciosos</t>
  </si>
  <si>
    <t>ayudar a otros</t>
  </si>
  <si>
    <t>hubiese hecho lo mismo</t>
  </si>
  <si>
    <t>a mi amigo</t>
  </si>
  <si>
    <t>pienso que le gustaría ya que es más pequeño que yo y le gustan los cuentos de fantasía</t>
  </si>
  <si>
    <t>ayudar a los demás</t>
  </si>
  <si>
    <t>estos cuentos son muy largos</t>
  </si>
  <si>
    <t>no me gusta el cuento</t>
  </si>
  <si>
    <t>a otras personas si que le puede gustar</t>
  </si>
  <si>
    <t>a niñ@s mas pequeñ@s que yo</t>
  </si>
  <si>
    <t>Si mantenemos nuestros problemas en nuestra mente todo el rato nunca conseguiremos olvidarlos o superarlos y dejandolos apartados a un lado y desconectando, dejarán de tener tanta importancia.</t>
  </si>
  <si>
    <t>Si y de una manera inconsciente</t>
  </si>
  <si>
    <t>Sobre trabajo como tal no, sino problemas en general</t>
  </si>
  <si>
    <t>Si pero sin poder dejarlas a un lado todo el tiempo</t>
  </si>
  <si>
    <t>Hubiera intentado hacer lo mismo</t>
  </si>
  <si>
    <t>hay que saber apreciat</t>
  </si>
  <si>
    <t>el payaso</t>
  </si>
  <si>
    <t>porque me siento identificada</t>
  </si>
  <si>
    <t>un Adultp</t>
  </si>
  <si>
    <t>h</t>
  </si>
  <si>
    <t>estoy de acuerdo, ya que todo el mundo se merece tener un sitio en la sociedad y esta debe aceptarle tal y como es, ya que todos somos diferentes y cada uno de nosotros tenemos nuestros propios problemas</t>
  </si>
  <si>
    <t>si, ya que la tristeza es la que siente el payaso al ser bipolar, la compasión es la que tienen sus compañeros hacia el y el amor es el que se tienen todos en el circo finalmente.</t>
  </si>
  <si>
    <t>si, ya que el payaso tiene cambios de estado emocional y trsiteza</t>
  </si>
  <si>
    <t>yo creo que si lo ha conseguido, que aunque el capitan sufre por no poder bajar del barco hace actividades para alegarse y no contagiar a nadie</t>
  </si>
  <si>
    <t>me gusta el cuento como esta</t>
  </si>
  <si>
    <t>no la he entendifo bien</t>
  </si>
  <si>
    <t>no entiendo la moralejua del final, que supone dejar la cucaracha</t>
  </si>
  <si>
    <t>me a parecido un gran cuento muy útil para poder entender tus sentimientos de manera correcta.</t>
  </si>
  <si>
    <t>si que estoy de acuerdo con la moraleja</t>
  </si>
  <si>
    <t>no se me ocurre ninguno</t>
  </si>
  <si>
    <t>yo creo que si que ha logrado transmitir el mensaje del cuento ya que dice frases que al leerlas nos ayudaran en nuestra vida debido a que  te hace replantearte las cosas</t>
  </si>
  <si>
    <t xml:space="preserve">si estoy de acuerdo, tiene toda la razón en las frases que comenta </t>
  </si>
  <si>
    <t>si estoy de acuerdo</t>
  </si>
  <si>
    <t>También podemos observar que trata sobre la certeza,valentía.</t>
  </si>
  <si>
    <t xml:space="preserve">Dios no te dará mas de lo que puedas soportar </t>
  </si>
  <si>
    <t xml:space="preserve">Si, estoy de acuerdo con la moraleja del cuento </t>
  </si>
  <si>
    <t xml:space="preserve">Hay que hacer realidad nuestros sueños y alcanzar nuestras metas. </t>
  </si>
  <si>
    <t xml:space="preserve">Sí, porque en una persona refleja el entusiasmo en cumplir nuestras metas y sueños. </t>
  </si>
  <si>
    <t xml:space="preserve">Sí, trata sobre trabajo para poder hacer realidad nuestro sueño. </t>
  </si>
  <si>
    <t xml:space="preserve">A l@s compañer@as de la universidad </t>
  </si>
  <si>
    <t xml:space="preserve">Que es cuento muy positivo, es un  cuento que te ayuda a afrontar nuestros sueños </t>
  </si>
  <si>
    <t xml:space="preserve">Yo no cambiaría nada y la expresaría tal cual está </t>
  </si>
  <si>
    <t>Creo que las emociones están muy bien escogidas</t>
  </si>
  <si>
    <t xml:space="preserve">Creo que trata más sobre educación </t>
  </si>
  <si>
    <t xml:space="preserve">Que valores lo q tienes </t>
  </si>
  <si>
    <t xml:space="preserve">Y ponerse en el lugar de los demás </t>
  </si>
  <si>
    <t xml:space="preserve">No, porque el libro es muy bueno </t>
  </si>
  <si>
    <t xml:space="preserve">Y la moraleja también </t>
  </si>
  <si>
    <t xml:space="preserve">Que hay que valorar lo que uno tiene </t>
  </si>
  <si>
    <t xml:space="preserve">No tengo argumentos en contra </t>
  </si>
  <si>
    <t>La Tortuga me cae bien</t>
  </si>
  <si>
    <t xml:space="preserve">Y el burro me desagrada </t>
  </si>
  <si>
    <t xml:space="preserve">Un adulto </t>
  </si>
  <si>
    <t xml:space="preserve">o un maestro </t>
  </si>
  <si>
    <t>O un psi</t>
  </si>
  <si>
    <t>psicologo</t>
  </si>
  <si>
    <t xml:space="preserve">Porque creo que pasa en la vida real y a mucha gente </t>
  </si>
  <si>
    <t xml:space="preserve">De acuerdo </t>
  </si>
  <si>
    <t>claro que si</t>
  </si>
  <si>
    <t>Siiiiiiiiiiii</t>
  </si>
  <si>
    <t xml:space="preserve">Totalmente de acuerdo </t>
  </si>
  <si>
    <t xml:space="preserve">Que el dinero no compra la felicidad </t>
  </si>
  <si>
    <t xml:space="preserve">Si, claro </t>
  </si>
  <si>
    <t>Nope</t>
  </si>
  <si>
    <t>Si claro</t>
  </si>
  <si>
    <t>eso no</t>
  </si>
  <si>
    <t xml:space="preserve">Totalmente bien </t>
  </si>
  <si>
    <t xml:space="preserve">Si, lo estoy </t>
  </si>
  <si>
    <t xml:space="preserve">si, totalmente </t>
  </si>
  <si>
    <t>No , las emociones están bien</t>
  </si>
  <si>
    <t>Yo, si</t>
  </si>
  <si>
    <t xml:space="preserve">No, creó </t>
  </si>
  <si>
    <t xml:space="preserve">Depende </t>
  </si>
  <si>
    <t>Que karma</t>
  </si>
  <si>
    <t xml:space="preserve">Muy largo </t>
  </si>
  <si>
    <t xml:space="preserve">Si, lo ha transformado correctamente </t>
  </si>
  <si>
    <t xml:space="preserve">No mucho, porque depende de la persona. Tu puedes dar mucho y no recibir lo mismo o más </t>
  </si>
  <si>
    <t xml:space="preserve">Yo creo que no </t>
  </si>
  <si>
    <t xml:space="preserve">A algún amigo </t>
  </si>
  <si>
    <t xml:space="preserve">Porque con una cosa tan mínima puedes hacer feliz a otra persona </t>
  </si>
  <si>
    <t>La felicidad</t>
  </si>
  <si>
    <t xml:space="preserve">Sonriendo para hacerlas felices </t>
  </si>
  <si>
    <t xml:space="preserve">Que sonriamos que es gratis y ayudamos a la gente </t>
  </si>
  <si>
    <t>Porque me gusta sonreír y me gusta que me vean feliz</t>
  </si>
  <si>
    <t xml:space="preserve">No hay personajes </t>
  </si>
  <si>
    <t xml:space="preserve">A ser feliz y sonreír </t>
  </si>
  <si>
    <t xml:space="preserve">Que da igual como estés , siempre habrá alguien peor que tú y tenéis que ayudaros mutuamente </t>
  </si>
  <si>
    <t xml:space="preserve">No, creo que esas son las tres emociones </t>
  </si>
  <si>
    <t xml:space="preserve">Amor, compasión, amor </t>
  </si>
  <si>
    <t>No veo nada en contra</t>
  </si>
  <si>
    <t xml:space="preserve">A la clase </t>
  </si>
  <si>
    <t>Para que sean consientes que hay gente peor que ellas</t>
  </si>
  <si>
    <t xml:space="preserve">Miedo y compasión </t>
  </si>
  <si>
    <t xml:space="preserve">Amor,compasión </t>
  </si>
  <si>
    <t xml:space="preserve">Que deberían ser más comprensibles con otras personas </t>
  </si>
  <si>
    <t>Me cae bastante bien el taxista</t>
  </si>
  <si>
    <t xml:space="preserve">No lo sé, como dice el cuento depende de cómo esté </t>
  </si>
  <si>
    <t>Hagamos tanto, para que cuando llegue el momento de desembarcar, nuestro asiento vacío, deje añoranza y lindos recuerdos a los que en el viaje permanezcan</t>
  </si>
  <si>
    <t>Que yo sepa no</t>
  </si>
  <si>
    <t>Como pasa la vida</t>
  </si>
  <si>
    <t xml:space="preserve">Hubiese echo lo mismo </t>
  </si>
  <si>
    <t xml:space="preserve">Tienes razón </t>
  </si>
  <si>
    <t>Un viejo</t>
  </si>
  <si>
    <t>A mis padres</t>
  </si>
  <si>
    <t xml:space="preserve">Supongo </t>
  </si>
  <si>
    <t xml:space="preserve">Que yo me acuerde no he vivido ninguna situación parecida </t>
  </si>
  <si>
    <t xml:space="preserve">A favor todo en contra nada </t>
  </si>
  <si>
    <t>Si bastantes</t>
  </si>
  <si>
    <t>En la actualidad, con la vida tan agitada y efímera que vivimos, saber buscar nuestro espacio y tiempo para encontrarnos a nosotros mismos despojando nuestros quehaceres diarios, hará que encontremos La Paz interior</t>
  </si>
  <si>
    <t>apego, dependencia emocional, amor, valentía</t>
  </si>
  <si>
    <t>estrés/ansiedad, paz e hiperactividad</t>
  </si>
  <si>
    <t>Si, define muy bien lo que se siente al estar en duda</t>
  </si>
  <si>
    <t xml:space="preserve">Si, es </t>
  </si>
  <si>
    <t>Si me parece que si</t>
  </si>
  <si>
    <t xml:space="preserve">Es verdad, porque las cosas materiales no duran, pero las memorias si </t>
  </si>
  <si>
    <t>Si, porque el niño sólo quería estar con su padre</t>
  </si>
  <si>
    <t>A ver lo de ‘adolescencia y educación ’ no me parece, porque está más inclinado a trabajo</t>
  </si>
  <si>
    <t>Que no todo tiene que ser por dinero</t>
  </si>
  <si>
    <t>Si, yo creo que si</t>
  </si>
  <si>
    <t xml:space="preserve">Que hay que pasar más tiempo con las personas a las que tienes a tu alrededor </t>
  </si>
  <si>
    <t>no, no tanto</t>
  </si>
  <si>
    <t xml:space="preserve"> Pues que tengan en cuenta a su gente de su alrededor </t>
  </si>
  <si>
    <t xml:space="preserve">Poder respirar y pensar que puedes contra todo lo duro y que puedes conseguirlo </t>
  </si>
  <si>
    <t xml:space="preserve">Que tu eres la causa de tus problema </t>
  </si>
  <si>
    <t xml:space="preserve">Que somos la causa de nuestros propios problemas </t>
  </si>
  <si>
    <t xml:space="preserve">si, pero también comprensión </t>
  </si>
  <si>
    <t xml:space="preserve">Si, me encanta como lo ha redactado también </t>
  </si>
  <si>
    <t>Bueno, aveces eso no es vedad. Tu puedes dar muchísimo amor , el que lo reconozca y lo aprecie te lo devolverá y el que no no lo hará</t>
  </si>
  <si>
    <t>Si, representa a las dos muy bien</t>
  </si>
  <si>
    <t>No, esto no trata de trabajo</t>
  </si>
  <si>
    <t>Si, puede si me lo preguntan se lo pudiese recomendar</t>
  </si>
  <si>
    <t xml:space="preserve">un joven reflexionando sobre la vida, o un especialista </t>
  </si>
  <si>
    <t>Si, para hacer que reconozcan lo que es el amor</t>
  </si>
  <si>
    <t>Estoy de acuerdo con lo que aparece en el cuento</t>
  </si>
  <si>
    <t>Me encanta es muy bonito el cuento</t>
  </si>
  <si>
    <t xml:space="preserve">Pues lo mismo que la autor </t>
  </si>
  <si>
    <t xml:space="preserve">Si, también añanderia a un poco de humillación </t>
  </si>
  <si>
    <t>Si, no está bien</t>
  </si>
  <si>
    <t>Para demostrar que con esfuerzo hay resultado</t>
  </si>
  <si>
    <t xml:space="preserve">si que el esfuerzo paga bien </t>
  </si>
  <si>
    <t>Hay que sacar de cada situación el maximo que puedas dar</t>
  </si>
  <si>
    <t>Estrés si educación no</t>
  </si>
  <si>
    <t>Las personas que se frustran con poco</t>
  </si>
  <si>
    <t xml:space="preserve">El capitán es el mejor y el grumete no m gusta la mentalidad que tiene </t>
  </si>
  <si>
    <t>Sí, pero creo que  se podría haber explicado mejor</t>
  </si>
  <si>
    <t>Sí, porque sueño estaba entusiasmado con los alimentos del mensajero</t>
  </si>
  <si>
    <t xml:space="preserve">No, porque Sueño no hizo nada para llegar a su meta, no muestro lo duro que algunos tienen que trabajar para llegar ahí </t>
  </si>
  <si>
    <t xml:space="preserve">Que soy capaz de hacer mis sueños realidad </t>
  </si>
  <si>
    <t>Sí, pero podrían poner que sueño trabaja muy duro y es constante para llegar a su meta</t>
  </si>
  <si>
    <t xml:space="preserve">E cuento transmite que es posible hacer lo que te propongas, que un sueño va a seguir siendo un sueño y no una realidad a menos que cambies tus hábitos </t>
  </si>
  <si>
    <t>Yo creo que por escribir, ya que no me ha servido de inspiración el cuento y no me ha ayudado</t>
  </si>
  <si>
    <t>Siempre he sabido que mis sueños podrían hacerse realidad, pero en este cuento no enseña como los tenemos que conseguir</t>
  </si>
  <si>
    <t>Sí, que lo único que les está apartando de su sueño son ellos mismos</t>
  </si>
  <si>
    <t>Gente con poca motivación, baja autoestima ....</t>
  </si>
  <si>
    <t>Deberían haber enseñado cómo llegar a esa realidad deseada</t>
  </si>
  <si>
    <t xml:space="preserve">No del todo, pero si </t>
  </si>
  <si>
    <t>Que por muy mal que nos vaya no somos menos valiosos</t>
  </si>
  <si>
    <t xml:space="preserve">Tristeza, malestar, agotamiento </t>
  </si>
  <si>
    <t>Si actuamos de una manera, recibiremos dicho trato de vuelta</t>
  </si>
  <si>
    <t>Porque a veces me siento igual que el payaso</t>
  </si>
  <si>
    <t>Para ayudarnos a darnos cuenta de que tenemos el control total sobre nuestras vidas</t>
  </si>
  <si>
    <t>A favor</t>
  </si>
  <si>
    <t>Tienen dos billetes de 50, pero aunque aplastan b</t>
  </si>
  <si>
    <t>No,</t>
  </si>
  <si>
    <t>Compartir es bueno supongo</t>
  </si>
  <si>
    <t>Si, en parte</t>
  </si>
  <si>
    <t>me ha gustado</t>
  </si>
  <si>
    <t>a veces es dificil sacarle lo positivo a lo negativo</t>
  </si>
  <si>
    <t>quiero leer un nuevo cuento</t>
  </si>
  <si>
    <t>quiero leer un cuento sobre adicciones</t>
  </si>
  <si>
    <t>leer más cuentos</t>
  </si>
  <si>
    <t>terminar cuento</t>
  </si>
  <si>
    <t>No añadiría nada más</t>
  </si>
  <si>
    <t>El cuento incluye también un matiz religioso, lo que hace que no pueda identificarme con el texto completo</t>
  </si>
  <si>
    <t>depresión</t>
  </si>
  <si>
    <t>Estoy de acuerdo, excepto que el hecho de incluir un matiz religioso puede hacer perder el sentido para muchas personas</t>
  </si>
  <si>
    <t>No como tal, creo que es importante distinguir aquellos momentos en los que hay esperanza y aquellos en los que hay que dejar de insistir</t>
  </si>
  <si>
    <t>Me siento apática</t>
  </si>
  <si>
    <t>recomiendame otro cuento sobre apatía</t>
  </si>
  <si>
    <t xml:space="preserve">Pues deberían ser libres en elegir los sentimientos de positivos o negativos pero sería mejor que casi o todos los sentimientos serían positivos </t>
  </si>
  <si>
    <t>Nose que cuento recomendar</t>
  </si>
  <si>
    <t>El cuento de lobos supongo que si</t>
  </si>
  <si>
    <t xml:space="preserve">La última parte la de el muchacho preguntas a cual al que alimentes </t>
  </si>
  <si>
    <t xml:space="preserve">Este cuento está muy guay </t>
  </si>
  <si>
    <t>Por que me gusto el cuento entretenido</t>
  </si>
  <si>
    <t>Hoy me siento feliz</t>
  </si>
  <si>
    <t xml:space="preserve">No están bien todas las emociones </t>
  </si>
  <si>
    <t>¿Estas de acuerdo con que este cuento trata sobre estrés,resilencia,trabajó?</t>
  </si>
  <si>
    <t>Me ha enseñado mucho este cuento que todo tiene su lado bueno</t>
  </si>
  <si>
    <t xml:space="preserve"> Sí</t>
  </si>
  <si>
    <t xml:space="preserve">No entiendo </t>
  </si>
  <si>
    <t>??</t>
  </si>
  <si>
    <t>El del Lobo</t>
  </si>
  <si>
    <t>Pues nose</t>
  </si>
  <si>
    <t>Si el autor lo ha hecho muy bien</t>
  </si>
  <si>
    <t xml:space="preserve">Que a todo hay que ponerle ganas </t>
  </si>
  <si>
    <t xml:space="preserve">Si esta muy bien </t>
  </si>
  <si>
    <t>Pues nose que moraleja</t>
  </si>
  <si>
    <t>Si estoy de acuerdo con esa moraleja porque no creo que haya algún lugar que no hay problemas y</t>
  </si>
  <si>
    <t xml:space="preserve">Agradado
</t>
  </si>
  <si>
    <t xml:space="preserve">El cuento me envoca que el paz no es un lugar sin problemas si no es un lugar donde tu corazón está relajado y estás contento </t>
  </si>
  <si>
    <t>Hoa</t>
  </si>
  <si>
    <t xml:space="preserve">pues que no hay que burlarse de personas por echar el trabajo que tú un día necesitarás </t>
  </si>
  <si>
    <t xml:space="preserve">Si y resilencia </t>
  </si>
  <si>
    <t>Nestor</t>
  </si>
  <si>
    <t>Que al fondos somos todos libres</t>
  </si>
  <si>
    <t>si  estoy de acuerdo</t>
  </si>
  <si>
    <t xml:space="preserve">hay que hacer cazo </t>
  </si>
  <si>
    <t>vale me gusto mucho</t>
  </si>
  <si>
    <t>esta interesante</t>
  </si>
  <si>
    <t>Yo lo he entendido como que tambien depende como se sienta tu yo interior podrás ver  a los demas o a la vida. Por eso eres el reflejo d etus actos.</t>
  </si>
  <si>
    <t>Trasmite eso en la última parte pero también trasmite felicidad.</t>
  </si>
  <si>
    <t>Educación, trabajo</t>
  </si>
  <si>
    <t>Pues que al ser más conscientes de mis emociones me ayudaría cada día a levantarme con una buena emoción</t>
  </si>
  <si>
    <t>Que de todo lo que llevas puesto tu actitud es la más importante</t>
  </si>
  <si>
    <t>solo lo sabré cuando el click de la cabeza se corresponda con acciones diarias.Estas enseñanzas serán visibles para quienes queremos ver y escuchar con los cinco sentidos,cansados de andar sin sentir la arena bajo los pies.</t>
  </si>
  <si>
    <t>a pesar del autoconocimiento entendido como el regalo dado se deberá practicar para ver sus resultados y poder asentar ese amor,ternura,ese perdón ...como parte de nuestra identidad,de nosotros. no será fácil pero si un viaje apasionante que no tendrá final y que mejor que empezar por amarse a uno mismo para poder amar a los demás.</t>
  </si>
  <si>
    <t>si,esta moraleja puede entenderse u extrapolarse a muchas de las situaciones reales donde se experimenten estas emociones</t>
  </si>
  <si>
    <t>No, no cambiaria nada</t>
  </si>
  <si>
    <t>Si, lo estoy</t>
  </si>
  <si>
    <t>Ok, si, también de la libertad, al final</t>
  </si>
  <si>
    <t>Aborto, drogas, Alcohol, etc...</t>
  </si>
  <si>
    <t xml:space="preserve">Esta bien el cuentoo </t>
  </si>
  <si>
    <t xml:space="preserve">mas o menos </t>
  </si>
  <si>
    <t>No se, pero me ha gustado mucho el cuento</t>
  </si>
  <si>
    <t>El Carpintero</t>
  </si>
  <si>
    <t>Cuando peleo con alguien, aunque en este caso el carpintero somos los dos peleados</t>
  </si>
  <si>
    <t xml:space="preserve">Que no hay que ayudar a los otros a odiarse, si no  amarse </t>
  </si>
  <si>
    <t>Muchas cosas la verdad</t>
  </si>
  <si>
    <t>Si, es bonito</t>
  </si>
  <si>
    <t xml:space="preserve">A los que están peleados con alguien </t>
  </si>
  <si>
    <t>Fin</t>
  </si>
  <si>
    <t xml:space="preserve">Pato pato pato </t>
  </si>
  <si>
    <t>De esperanza.</t>
  </si>
  <si>
    <t xml:space="preserve">Si, </t>
  </si>
  <si>
    <t xml:space="preserve">si, lo estoy </t>
  </si>
  <si>
    <t>El cuento me enseña que cuanto menos dinero tienes, más te preocupas por los demás, mientras que cuanto más tienes, más arrogante eres.</t>
  </si>
  <si>
    <t>No, no trata de eso</t>
  </si>
  <si>
    <t>arrogancia, duda</t>
  </si>
  <si>
    <t xml:space="preserve">A lo mejor del egocentrismos </t>
  </si>
  <si>
    <t>La última frase</t>
  </si>
  <si>
    <t>Cuando de pequeño te compraban un juguete nuevo, no lo compartías con nadie</t>
  </si>
  <si>
    <t>Si, lo recomiendo</t>
  </si>
  <si>
    <t>A todo el mundo le hace falta leer este cuento para mejorar</t>
  </si>
  <si>
    <t>Por que mejorarían muchas relaciones y no se crearían tantos conflictos</t>
  </si>
  <si>
    <t>No, no conocía nada</t>
  </si>
  <si>
    <t>Sobre la bipolaridad</t>
  </si>
  <si>
    <t xml:space="preserve">Que tu </t>
  </si>
  <si>
    <t>Sobre adolescencia no</t>
  </si>
  <si>
    <t>Anorexia</t>
  </si>
  <si>
    <t>A la niña que sufre</t>
  </si>
  <si>
    <t xml:space="preserve">Si, lo recomendaría </t>
  </si>
  <si>
    <t>A todas las personas que conozco</t>
  </si>
  <si>
    <t>Un joven.</t>
  </si>
  <si>
    <t xml:space="preserve">Si, lo ha conseguido </t>
  </si>
  <si>
    <t xml:space="preserve">Debes olvidar lo malo recordar lo bueno  </t>
  </si>
  <si>
    <t>Trata un poco</t>
  </si>
  <si>
    <t>Un/una joven</t>
  </si>
  <si>
    <t xml:space="preserve">Ayudar a otros </t>
  </si>
  <si>
    <t>La araña</t>
  </si>
  <si>
    <t>Por que demostró ser algo que no era</t>
  </si>
  <si>
    <t>el tiempo es lo unico que hace que nos demos cuenta de las cosas buenas o malas que no vemos en el mometo, asi como entender las cosas cuando no estan tan presentes y duelen tanto</t>
  </si>
  <si>
    <t>si, pero tambien la compasion y fortaleza</t>
  </si>
  <si>
    <t>Sí, totalmente de acuerdo</t>
  </si>
  <si>
    <t>Debo dejarme querer por los demás, aprender que la confianza se construye con el paso de los años.</t>
  </si>
  <si>
    <t>Creo que la definición dada anteriormente, con las emociones expuestas es muy detalla y completa. Hacen referencia la mayoría de ellas a como me siento.</t>
  </si>
  <si>
    <t>Sí, muy de acuerdo.</t>
  </si>
  <si>
    <t xml:space="preserve">Que te puedes manejar tu mismo sin distracciones </t>
  </si>
  <si>
    <t xml:space="preserve">Si, también </t>
  </si>
  <si>
    <t>A facor</t>
  </si>
  <si>
    <t>yo hubiera hecho lo mismo</t>
  </si>
  <si>
    <t>Si, ¿porque no?</t>
  </si>
  <si>
    <t>nop</t>
  </si>
  <si>
    <t>No es habitual,</t>
  </si>
  <si>
    <t>yo aplicaría a la gente</t>
  </si>
  <si>
    <t>PACIENCIA LA MADRE DE LA CIENCIA</t>
  </si>
  <si>
    <t xml:space="preserve">Me identifico </t>
  </si>
  <si>
    <t>me identifico en que me cuesta concentrarme, porque estoy rallado con mis cosas.</t>
  </si>
  <si>
    <t>no que yo sepa, pero seguro que alguien si</t>
  </si>
  <si>
    <t>familiares</t>
  </si>
  <si>
    <t>para que se concentrem</t>
  </si>
  <si>
    <t>Se me a pasado q son las cosas que me pasan a mi</t>
  </si>
  <si>
    <t>seh</t>
  </si>
  <si>
    <t>la Parte del profesor</t>
  </si>
  <si>
    <t>Hijieejwiowkdiwowkkdd</t>
  </si>
  <si>
    <t>no no quiero</t>
  </si>
  <si>
    <t>yo creo que un joven docente</t>
  </si>
  <si>
    <t xml:space="preserve">No sabría decir ninguna moraleja diferente </t>
  </si>
  <si>
    <t>jsiajt3ggd2x</t>
  </si>
  <si>
    <t>No la verdad</t>
  </si>
  <si>
    <t>que la sonrisa es muy barata pero se aprecia muy cara</t>
  </si>
  <si>
    <t>Pues esa hijo mio</t>
  </si>
  <si>
    <t>pereza</t>
  </si>
  <si>
    <t>No trata de ninguno mas</t>
  </si>
  <si>
    <t>mi hijo Keko</t>
  </si>
  <si>
    <t>Ninguna pesad@</t>
  </si>
  <si>
    <t>En cuando estuve en la guerra</t>
  </si>
  <si>
    <t>No me a ayudado en nada</t>
  </si>
  <si>
    <t>Pues seguramente maquina inutil</t>
  </si>
  <si>
    <t>Ya te e dicho que no lastre</t>
  </si>
  <si>
    <t>eliminando la web</t>
  </si>
  <si>
    <t>No cambiaria nada</t>
  </si>
  <si>
    <t>Apatía,tensión,malestar</t>
  </si>
  <si>
    <t>Si porque el libro está muy bien</t>
  </si>
  <si>
    <t xml:space="preserve">A mis amigos y a mi familia </t>
  </si>
  <si>
    <t>Así a lo mejor a la je te que</t>
  </si>
  <si>
    <t>A lo mejor le puede ayudar a mente con estres</t>
  </si>
  <si>
    <t>El mejor momento llega cuando no te lo esperas</t>
  </si>
  <si>
    <t>Trabajo,</t>
  </si>
  <si>
    <t>Lo más valioso del mundo es el amor lo más barato el dinero</t>
  </si>
  <si>
    <t>Amor,placer,calma</t>
  </si>
  <si>
    <t>Amor,placer y calma</t>
  </si>
  <si>
    <t>Todo depende de la forma en la que lo dices</t>
  </si>
  <si>
    <t>Arrogancia</t>
  </si>
  <si>
    <t>Malestar</t>
  </si>
  <si>
    <t>La</t>
  </si>
  <si>
    <t>Todo el cuento ha estado muy chulo me ha encantado todo</t>
  </si>
  <si>
    <t>De el rato Zita perez</t>
  </si>
  <si>
    <t>No me salen las preguntas</t>
  </si>
  <si>
    <t>No la verdad es que no</t>
  </si>
  <si>
    <t>Si me has ayudado mucho gracias</t>
  </si>
  <si>
    <t>Claro que si</t>
  </si>
  <si>
    <t>Para que hable contigo</t>
  </si>
  <si>
    <t>Muchas cosas</t>
  </si>
  <si>
    <t>Había una vez un hombre que se le caían los dientes entonces cada vez que se le caía un diente se moría alguien</t>
  </si>
  <si>
    <t xml:space="preserve">Entretener a las </t>
  </si>
  <si>
    <t>Todos</t>
  </si>
  <si>
    <t>Tienes que ser feliz con lo que convives</t>
  </si>
  <si>
    <t>Diversion</t>
  </si>
  <si>
    <t>La abuelita pastelera</t>
  </si>
  <si>
    <t>Muy majo</t>
  </si>
  <si>
    <t>No hay nada más importante que un padre</t>
  </si>
  <si>
    <t xml:space="preserve">Creo que sí, aunque no tiene que ver mucho con la duda </t>
  </si>
  <si>
    <t xml:space="preserve">Sí, estoy de acuerdo </t>
  </si>
  <si>
    <t>Creo que también se puede relacionar con cambiar el punto de vista desde el que contemplas un problema, para encontrar otra situación</t>
  </si>
  <si>
    <t xml:space="preserve">De entre las opciones disponibles, sí </t>
  </si>
  <si>
    <t xml:space="preserve">Sí, aunque también está relacionado con estrés y resiliencia </t>
  </si>
  <si>
    <t xml:space="preserve">Sí, el niño le pregunta a su madre qué es lo que hace y cuando ella decide sentarlo en su regazo, esta le explica que al ver las cosas, desde arriba, desde una perspectiva diferente, todo es más claro y lo que antes parecía oscuro y confuso, es en realidad algo claro y bonito </t>
  </si>
  <si>
    <t xml:space="preserve">Creo que mucha gente podría hacerlo, porque todos en algún momento hemos pasado por una situación similar </t>
  </si>
  <si>
    <t xml:space="preserve">Sí, tiene mucha relación con la moraleja planteada </t>
  </si>
  <si>
    <t>El deseo requiere esfuerzo de atención, focalización cognitiva sobre el objeto de deseo.Ante situaciones adversas, intoducirnos en la temporalidad interna de nuestra esencia, nos permite cultivar nuestro yo interior. Simone Weil dijo "si hay verdadero deseo, si el objeto del deseo es realmente la luz, el deseo de luz produce luz". Y así es como desde lo más hondo de nosotros mismos, mediante la atención y el cuidado, se ilumina la mayor de las luces en la mayor de las tinieblas, la luz que nace desde dentro de uno mismo.</t>
  </si>
  <si>
    <t>Fortaleza, satisfacción, deseo, amor.</t>
  </si>
  <si>
    <t>La moraleja para mí es que aunque a veces sintamos que no tenemos control de nuestra mente y nuestros pensamientos, no es del todo cierto. El alumno, pensando que carecía de control, pudo mantener sujeta la cuchara durante su meditación y cuando el maestro le pidió que la soltara, así lo hizo. De esta forma demostró que él, aun sin reparar en su capacidad, había mantenido a la cuchara y no al revés, por lo que sus pensamientos no fueron impedimento para desarrollar la tarea encomendada.</t>
  </si>
  <si>
    <t>Todos tenemos defectos, no importa lo que tengamos, todos cometemos errores y no somos perfectos. Ir a sacar a relucir las cosas malas de los demás solo va a crear un ambiente tenso. Si se da más importancia a las cualidades, habrá un mejor ambiente</t>
  </si>
  <si>
    <t xml:space="preserve">Tensión y humillación </t>
  </si>
  <si>
    <t>A pesar de tener muchos problemas, si nos centramos demasiado en ellos solo haremos una bola más y más grande. Lo mejor es evitar concentrarnos en nuestros problemas.</t>
  </si>
  <si>
    <t>tensión y tristeza</t>
  </si>
  <si>
    <t xml:space="preserve">Si queremos algo no nos va a caer del cielo, sino que nos tenemos que esforzar en conseguirlo. </t>
  </si>
  <si>
    <t>Amor y Calma</t>
  </si>
  <si>
    <t>No trata sobre ninguno más</t>
  </si>
  <si>
    <t>A Néstor el castor</t>
  </si>
  <si>
    <t>He tenido amigos que cuando había que hacer algo, no lo hacían y salían en vez de trabajar, cuando yo me quedaba trabajando. Al final tuve que compartir el trabajo</t>
  </si>
  <si>
    <t>Significa que la paz es estar en medio de problemas y dificultades y aun así estar calmado y tranquilo</t>
  </si>
  <si>
    <t>No trata ninguna emoción más</t>
  </si>
  <si>
    <t>Calma, tensión</t>
  </si>
  <si>
    <t>Que la paz es estar en calma a pesar de las dificultades</t>
  </si>
  <si>
    <t>No me desagrada ningún personaje, me cae bien el Rey</t>
  </si>
  <si>
    <t>Que tengo que intentar mantener la paz siempre</t>
  </si>
  <si>
    <t xml:space="preserve">No añadiría ni cambiaría nada, me gusta el mensaje que transmite </t>
  </si>
  <si>
    <t xml:space="preserve">No veo que haya nada que cambiar </t>
  </si>
  <si>
    <t xml:space="preserve">No, esta bien. </t>
  </si>
  <si>
    <t>personalmente no</t>
  </si>
  <si>
    <t>pues que siempre hay que tener esperanza por muy mal que estemos creo</t>
  </si>
  <si>
    <t xml:space="preserve">bueno en verdd si muestra amor aunque sea de familia </t>
  </si>
  <si>
    <t xml:space="preserve">pues que debemos amarnos tal y como somos </t>
  </si>
  <si>
    <t>a no depender de absolutamente nadie y ser una persona independiente</t>
  </si>
  <si>
    <t xml:space="preserve">a mucha gente </t>
  </si>
  <si>
    <t>porque te hace ver que tener dependencia emocional por alguien no es sano y te va destruyendo poco a poco</t>
  </si>
  <si>
    <t>no la verdad</t>
  </si>
  <si>
    <t>pues se me ha pasado por la cabeza a la persona que creo que le tengo dependencia emcional</t>
  </si>
  <si>
    <t xml:space="preserve">mmm no se </t>
  </si>
  <si>
    <t xml:space="preserve">estoy a favor de que te enseña de que tener dependencia emocional no es bueno </t>
  </si>
  <si>
    <t xml:space="preserve">si, me ha pasado mas de una vez por desgracia </t>
  </si>
  <si>
    <t>Estoy de acuerdo, no deberíamos perder nunca la esperanza.</t>
  </si>
  <si>
    <t>También creo que trata un poco sobre la duda, la incertidumbre. Que a pesar de estas emociones, debemos siempre tener esperanza y confiar en nosotros mismos.</t>
  </si>
  <si>
    <t>Sí, trata también sobre la resiliencia. El hecho de superar las adversidades sin perder la esperanza, sin darnos por vencidos.</t>
  </si>
  <si>
    <t>La última, cuando el niño, gracias a que la última vela estaba encendida, puede encender las otras tres.</t>
  </si>
  <si>
    <t>Para ayudar a otros a comprender mejor la importancia de la esperanza.</t>
  </si>
  <si>
    <t>Sí, hubiera hecho lo mismo, encender las demás velas.</t>
  </si>
  <si>
    <t>No. Muchas gracias, me ha gustado mucho el cuento.</t>
  </si>
  <si>
    <t>Quiero recomendar otro cuento</t>
  </si>
  <si>
    <t>Creo que el autor ha descrito perfectamente las emociones del cuento. Ha intentado plasmar que "todo esfuerzo tiene su recompensa". La rana que consiguió salir del hoyo posiblemente si no hubiese sido sorda se hubiera rendido, pero gracias a eso hizo su trabajo con mucho más esfuerzo creyendo que la estaban animando y finalmente consiguió salir. Esto demuestra que no hay que rendirse ante los obstáculos porque posiblemente puedas conseguir lo que te propongas.</t>
  </si>
  <si>
    <t>Estoy totalmente de acuerdo con la moraleja. Es algo muy parecido a lo que yo he plasmado en mi reflexión.</t>
  </si>
  <si>
    <t xml:space="preserve">Sí, estoy de acuerdo de que este cuento trata sobre el agotamiento, concretamente el agotamiento que vivieron las dos ranas que cayeron en el hoyo. Pero una de las rana no se rindió ante su gran agotamiento y finalmente consiguió salir. </t>
  </si>
  <si>
    <t>Sí. Este cuento habla del trabajo y el esfuerzo.</t>
  </si>
  <si>
    <t xml:space="preserve">Sí. Muchas gracias me  ha gustado mucho este cuento. </t>
  </si>
  <si>
    <t>Fin. Tengo un examen</t>
  </si>
  <si>
    <t xml:space="preserve">totalmente </t>
  </si>
  <si>
    <t xml:space="preserve">La Paz es mantener la calma en mitad del caos </t>
  </si>
  <si>
    <t>también trata sobre la fortaleza frente al caos.</t>
  </si>
  <si>
    <t xml:space="preserve">lo ha transmitido muy bien </t>
  </si>
  <si>
    <t>volver a confiar en mi y creer</t>
  </si>
  <si>
    <t xml:space="preserve">creo que varios y incluso hasta yo </t>
  </si>
  <si>
    <t xml:space="preserve">que a veces deseamos cosas que no tenemos, dejando de la lado las verdaderas cosas importante </t>
  </si>
  <si>
    <t xml:space="preserve">si, hubo un tiempo en donde no vivía conforme con lo que tenia y me encontrada </t>
  </si>
  <si>
    <t>primero mi relación con la iglesia y como en su momento me ayudo mucho. Devolviendome poco a poco la confianza</t>
  </si>
  <si>
    <t xml:space="preserve">amigos que no saben valorar </t>
  </si>
  <si>
    <t>intentar demostrarles que somos afortunados con lo que tenemos</t>
  </si>
  <si>
    <t>ya actue así en un momento en donde me senté y tuve una "conversación" intentado entender mis miedos</t>
  </si>
  <si>
    <t>las respuesta de DIos</t>
  </si>
  <si>
    <t xml:space="preserve">fue hace tres años en donde no me encontraba bien conmigo mismo </t>
  </si>
  <si>
    <t>La moraleja de este cuento es “si lo intentas seguro que lo consigues” “si no lo consigues inténtalo más veces y con más atención”.</t>
  </si>
  <si>
    <t>No, yo creo que solo habla de calma tensión.</t>
  </si>
  <si>
    <t xml:space="preserve">Paz no está en ningún sitio, está en tu corazón. </t>
  </si>
  <si>
    <t>Una sonrisa puede transmitir felicidad, amor. Es capaz de ayudar y transformar los sentimientos negativos. No es material y no cuesta nada, pero vale mucho.</t>
  </si>
  <si>
    <t>No encuentro otra emoción de la que trate.</t>
  </si>
  <si>
    <t>No encuentro un tema</t>
  </si>
  <si>
    <t>Aunque no tengas tiempo o simplemente no quieras, un abrazo no cuesta darlo, pero muy valioso y puede ayudar a mucha gente. Los grandes momentos son los que nos pillan desprevenidos y, aunque no los recuerdes, puede que sí cómo hiciste sentir a alguien.</t>
  </si>
  <si>
    <t>No encuentro otra emoción</t>
  </si>
  <si>
    <t xml:space="preserve">Sí, pero en un segundo plano </t>
  </si>
  <si>
    <t>Lo importante que es la compasión</t>
  </si>
  <si>
    <t>Aunque estés en una situación desagradable, hay que encontrar el lado positivo. Lo que puede cambiar en esa situación es tu manera de pensar. Pensando en negativo no ganas nada, solo te afecta más.</t>
  </si>
  <si>
    <t>Somos nosotros quienes elegimos nuestros pensamientos y sentimientos. Tú decides qué pensar.</t>
  </si>
  <si>
    <t>Tienes que ser como tú quieras. Preguntarte y hacer lo que realmente quieres hacer, que no influyan los demás. Si tienes un objetivo, esfuérzate y no dudes.</t>
  </si>
  <si>
    <t xml:space="preserve">No encuentro ningún tema psicológico </t>
  </si>
  <si>
    <t>Sí, pero nunca que he leído sobre este tema.</t>
  </si>
  <si>
    <t>Un árbol confundido que no sabe quién es. Pregunta a los demás, y ellos le dicen como ellos quieren que sea. Pero al final, el árbol se da cuenta de que tiene que ser como él quiere ser.</t>
  </si>
  <si>
    <t>Intentar ser como queramos ser</t>
  </si>
  <si>
    <t>Aprendiendo a no depender de los demás para hacer lo que queremos hacer y ser.</t>
  </si>
  <si>
    <t>Un árbol dudoso</t>
  </si>
  <si>
    <t>Las personas que no se identifican con un género</t>
  </si>
  <si>
    <t>creo que si</t>
  </si>
  <si>
    <t>vivir una vida tranquila y feliz, sin pensar en qué pasara o qué habrá después. queriendo a las personas que están en el momento y dejar ir a otras.</t>
  </si>
  <si>
    <t>con calma</t>
  </si>
  <si>
    <t>autoestima, personalidad, actitud</t>
  </si>
  <si>
    <t>que depende de cómo te comportes, recibirás algo en relación con ello</t>
  </si>
  <si>
    <t>cuando le hablo de mala manera a mi madre y ella me contesta igual</t>
  </si>
  <si>
    <t>a todos los que conozco</t>
  </si>
  <si>
    <t>sonríe todo lo que puedas a las demás personas, no cuesta nada y alegrarás el día a muchas de ellas.</t>
  </si>
  <si>
    <t>podría tratar el placer también, el entusiasmo, incluso la apatía porque si no sonríes es una muestra de ello</t>
  </si>
  <si>
    <t>depresión, estrés/ansiedad, timidez...</t>
  </si>
  <si>
    <t xml:space="preserve">Un niño seguro que no, ya que no parece algo que un niño escribiría. Optaría por decir que lo ha escrito un maestro que desea explicar a sus alumnos y a la sociedad el significado de las sonrisas. </t>
  </si>
  <si>
    <t>sí, es muy acertada</t>
  </si>
  <si>
    <t xml:space="preserve">la expresaría igual. </t>
  </si>
  <si>
    <t>Más con calma que con tensión e ira.</t>
  </si>
  <si>
    <t>Sí, pero más bien trata sobre la paz</t>
  </si>
  <si>
    <t>sí, a lo mejor un día tu día está siendo un alboroto pero llegas a casa y te invade la tranquilidad solo por saber que estás con tu familia.</t>
  </si>
  <si>
    <t>Sí, porque la describe de una forma entendible</t>
  </si>
  <si>
    <t>Sí trata de un cuento sobre calma, tensión e ira, ya que se describe y se explica de buena manera que hace que los niños comprendan y analicen bien el cuento</t>
  </si>
  <si>
    <t xml:space="preserve">El autor ha conseguido transmitir correctamente el mensaje del cuento del acoso a Marieta </t>
  </si>
  <si>
    <t>No juzgues a un pez por su habilidad de trepar árboles</t>
  </si>
  <si>
    <t>Tensión</t>
  </si>
  <si>
    <t>Bullying y trabajo</t>
  </si>
  <si>
    <t>Al principio los personajes se intentan dr</t>
  </si>
  <si>
    <t>para ayudar a otros y darles a entender una situación</t>
  </si>
  <si>
    <t>al carpintero</t>
  </si>
  <si>
    <t xml:space="preserve">Porque suelo buscar la buena cara de las personas </t>
  </si>
  <si>
    <t>todos a favor</t>
  </si>
  <si>
    <t xml:space="preserve">mi aspecto perceptivo de cara a las personas </t>
  </si>
  <si>
    <t>algunas situaciones del día a dia</t>
  </si>
  <si>
    <t>tú eres el responsable y el que escoge como te sientes en ese momento, tomando o no los sentimientos negativos</t>
  </si>
  <si>
    <t>fortaleza, de cara al profesor</t>
  </si>
  <si>
    <t>en una situación de ira de una persona, hizo un comentario innecesario y fruto de su ira, al cual decidí no darle importancia ni respuesta</t>
  </si>
  <si>
    <t>a no darle importancia a los sentimientos negativos</t>
  </si>
  <si>
    <t>el profesor me cae mejor y el alumno peor</t>
  </si>
  <si>
    <t>la paz viene del interior, a menudo el exterior no es fiel a lo que está ocurriendo dentro</t>
  </si>
  <si>
    <t>alegría, valentía</t>
  </si>
  <si>
    <t>El deseo de la Oruga</t>
  </si>
  <si>
    <t>me ha hecho pensar en que si nos proponemos algo, el cumplirlo esta en nosotros y en el empeño y la voluntad que le pongamos a la hora de conseguirlo</t>
  </si>
  <si>
    <t>a todas las personas porque es un cuento de superación</t>
  </si>
  <si>
    <t>porque les haría recapacitar y darse cuenta que todo se puede con un poco de empeño y ganas</t>
  </si>
  <si>
    <t>la persona a la que le recomendaría el cuento es alguien con sueños y con metas</t>
  </si>
  <si>
    <t>a la oruga</t>
  </si>
  <si>
    <t>porque es valiente y no hace caso de lo que dice la gente</t>
  </si>
  <si>
    <t>mucho</t>
  </si>
  <si>
    <t>la parte final cuando todos creen que había muerto pero en realidad se había transformado</t>
  </si>
  <si>
    <t>Es exactamente la que creía yo que era</t>
  </si>
  <si>
    <t>Que tienes que vivir el momento ya que al fin y al cabo todos nos acabaremos muriendo y todos llegamos al mismo sitio, pero cada cosa a su tiempo y tienes que aprender a disfrutar de las cosas buenas y mala de las diferentes etapas de vida</t>
  </si>
  <si>
    <t>esta muy guay el libro</t>
  </si>
  <si>
    <t>es muy inspirador y indica que todo esfuerzo tiene su recompensa</t>
  </si>
  <si>
    <t xml:space="preserve">OMG </t>
  </si>
  <si>
    <t>Esta guay</t>
  </si>
  <si>
    <t>enseña mucho</t>
  </si>
  <si>
    <t xml:space="preserve">no, el resumen está bien </t>
  </si>
  <si>
    <t>La verdad se puede expresar de muchas maneras diferentes, tu reacción depende de cómo esta te sea descrita.</t>
  </si>
  <si>
    <t>No todos los adjetivos describen a este cuento</t>
  </si>
  <si>
    <t>Puede ser, depende de cómo cada persona enfoque el cuento.</t>
  </si>
  <si>
    <t>No sabría que decir</t>
  </si>
  <si>
    <t>Me recuerda a que depende cómo te expreses vas a causar diversas reacciones.</t>
  </si>
  <si>
    <t>Me dio lastima el primer sabio, no es su culpa que el sultán no sea capaz de afrontar la verdad</t>
  </si>
  <si>
    <t xml:space="preserve">La astucia que tuvo el segundo sabio para no acabar como el primero </t>
  </si>
  <si>
    <t xml:space="preserve">No sabría decir </t>
  </si>
  <si>
    <t>Si, ha estado interesante</t>
  </si>
  <si>
    <t>Conocía el cuento en si</t>
  </si>
  <si>
    <t>No del todo</t>
  </si>
  <si>
    <t xml:space="preserve">Podría ayudar a las personas con muchas dudas quizás </t>
  </si>
  <si>
    <t>Da igual lo que los demás digan, si es tu sueño hazlo.</t>
  </si>
  <si>
    <t>estoy de acuerdo, ninguno de esos temas corresponde con el cuento.</t>
  </si>
  <si>
    <t>si, ultimamente tengo mucha presión encima sobre mi futuro en el bachillerato.</t>
  </si>
  <si>
    <t>no lo se la verdad</t>
  </si>
  <si>
    <t>muy bonito el cuento</t>
  </si>
  <si>
    <t xml:space="preserve">si, podría ser </t>
  </si>
  <si>
    <t>Siendo una sonrisa un regalo tan valioso y tan fácil de dar, todos tendríamos que regalar una al prójimo.</t>
  </si>
  <si>
    <t>alegría, tristeza, compasión...</t>
  </si>
  <si>
    <t>pues que siempre es un gusto ver a los demás sonreir.</t>
  </si>
  <si>
    <t>supongo que alguna vez si</t>
  </si>
  <si>
    <t>no aparecen personajes</t>
  </si>
  <si>
    <t>que hay que sonreir</t>
  </si>
  <si>
    <t>si, lo creo</t>
  </si>
  <si>
    <t>no aparece ningún personaje, pero me ha gustado mucho el cuento</t>
  </si>
  <si>
    <t>Me da algo de pena crecer</t>
  </si>
  <si>
    <t>si, lo haría</t>
  </si>
  <si>
    <t xml:space="preserve">a todos </t>
  </si>
  <si>
    <t>porque describe muy bien el trayecto de la vida</t>
  </si>
  <si>
    <t>me ha gustado todo</t>
  </si>
  <si>
    <t>a favor que es un cuento muy bueno y describe muy bien ese sentimiento que a veces nos invade al pensa en el futuro o en el pasado</t>
  </si>
  <si>
    <t>que la vida es un trayecto que hay que intentar disfrutar</t>
  </si>
  <si>
    <t>me da algo de tristeza</t>
  </si>
  <si>
    <t>ehh, si</t>
  </si>
  <si>
    <t>si lo estoy</t>
  </si>
  <si>
    <t>Hay que saber apreciar la vida</t>
  </si>
  <si>
    <t>No se, yo creo que también trata temas como el saber apreciar lo que tienes en el momento que lo tienes</t>
  </si>
  <si>
    <t>Me recuerda a la situación que estoy viviendo ahora. Me he dado cuenta de que no estoy aprovechando mi vida como me gustaría, por eso últimamente estoy intentando salir de mi zona de confort y probar cosas nuevas.</t>
  </si>
  <si>
    <t>Una persona que haya pasado por una situación similar.</t>
  </si>
  <si>
    <t>Para hacer reflexionar a los demás.</t>
  </si>
  <si>
    <t>Si, además me ha gustado mucho.</t>
  </si>
  <si>
    <t>Si, lo recomiendo bastante</t>
  </si>
  <si>
    <t>A cualquiera</t>
  </si>
  <si>
    <t>No sabría decir una persona en especifico pero creo que este cuento no tiene por que ser leído exclusivamente por gente que se sienta mal o tenga dudas respecto a su vida. Creo que este cuento está muy bien para todo tipo de público.</t>
  </si>
  <si>
    <t>mucha gente debería aprender</t>
  </si>
  <si>
    <t>siiiiiiii</t>
  </si>
  <si>
    <t>el autor transmite perfectamente lo simple que es una sonrisa y lo valiosa que es.</t>
  </si>
  <si>
    <t>la moraleja de este cuento seria: la simplicidad que tiene una sonrisa en generar felicidad en una persona</t>
  </si>
  <si>
    <t>Magia</t>
  </si>
  <si>
    <t>Amor y tiempo</t>
  </si>
  <si>
    <t>Loco calllate</t>
  </si>
  <si>
    <t>nah</t>
  </si>
  <si>
    <t xml:space="preserve">Si y eso me ha hecho reflexionar y de pensar que hay tiempo suficiente para vivir al vida y que hay que vivirla a fondo </t>
  </si>
  <si>
    <t>No quiero tienes una problema lo hablamos a fuera</t>
  </si>
  <si>
    <t xml:space="preserve">Pues mi moraleja es que vivas tu vida fondo u no quieras hacerte mayor por que mayor vas a ser pero niño ya no entonces disfruta de los momentos en el parque y jugando con las muñecas </t>
  </si>
  <si>
    <t xml:space="preserve">Tristeza </t>
  </si>
  <si>
    <t xml:space="preserve">No lo entiendo </t>
  </si>
  <si>
    <t xml:space="preserve">Al final cuando Pedro volvió a ser un niño </t>
  </si>
  <si>
    <t xml:space="preserve">pues es disfrutar de la vida </t>
  </si>
  <si>
    <t xml:space="preserve">si y me ha repiento </t>
  </si>
  <si>
    <t>aunque tu esfuerzo sea pequeño para algunos es un beneficio muy grande</t>
  </si>
  <si>
    <t>Creo que trasmite bien algunas cosas, pero no es que sienta reflejados los sentimientos en el cuento.</t>
  </si>
  <si>
    <t>creo que la moraleja es que tenemos que vivir en el presente para tener un buen futuro y así cuando ese presente sea pasado sentirnos orgullosos de él y no llevarlo como una mochila.</t>
  </si>
  <si>
    <t>bueno, estoy de acuerdo con frustración y duda, pero el resto no las logro ver.</t>
  </si>
  <si>
    <t>cuál es la moraleja?</t>
  </si>
  <si>
    <t>qué simboliza las cucharas?</t>
  </si>
  <si>
    <t>no sé si me ha quedado claro</t>
  </si>
  <si>
    <t>bueno, he vivido una pandemia pero no he sufrido ansiedad por quedarme encerrada, la verdad estaba muy agusto</t>
  </si>
  <si>
    <t xml:space="preserve">un niño o un joven </t>
  </si>
  <si>
    <t xml:space="preserve">puede que para un concurso de literatura de esos que hacen muy a menudo, puede también que sea para ayudar a los que aun estan encerrados </t>
  </si>
  <si>
    <t>pues me entran ganas de probarlo a ver si es verdad que a mi también me pasa</t>
  </si>
  <si>
    <t>si he aprendido que tengo que hacer respiraciones profundas para mejorar mi capacidad pulmonar, comer mejor etc.</t>
  </si>
  <si>
    <t xml:space="preserve">la de la que habla del hindu </t>
  </si>
  <si>
    <t>el capitan</t>
  </si>
  <si>
    <t xml:space="preserve">lo veo sensato </t>
  </si>
  <si>
    <t xml:space="preserve">tengo muchas personas ansiadas en mi entorno </t>
  </si>
  <si>
    <t xml:space="preserve">no sabria especificar </t>
  </si>
  <si>
    <t xml:space="preserve">Si, porque ha dado desde un punto de vista objetivo y realista sobre el actual acoso y maltrato psicológico </t>
  </si>
  <si>
    <t xml:space="preserve">Jamás debemos de renacer aunque tengamos miedo a fracasar </t>
  </si>
  <si>
    <t xml:space="preserve">Si, totalmente de acuerdo </t>
  </si>
  <si>
    <t xml:space="preserve">Tristeza, rabia, desmotivaciom </t>
  </si>
  <si>
    <t xml:space="preserve">Si, serviría tanto para adolescentes como para cualquier ser humano une estuviese pasando por un caso parecido </t>
  </si>
  <si>
    <t xml:space="preserve">Me hizo viajar a mi infancia una parte de ella ,de la cual me sentí igual </t>
  </si>
  <si>
    <t xml:space="preserve">si totalmente </t>
  </si>
  <si>
    <t>Sentí mucha humillación durante mi infancia , ya que me sentía igual que la niña hasta la adolescencia.</t>
  </si>
  <si>
    <t xml:space="preserve">si, había leído algún cuento parecido </t>
  </si>
  <si>
    <t xml:space="preserve">Los sentimientos transmitidos por la niña y la comprensión de esos padres </t>
  </si>
  <si>
    <t xml:space="preserve">Cuando los padres le apoyan </t>
  </si>
  <si>
    <t xml:space="preserve">si efectivamente </t>
  </si>
  <si>
    <t xml:space="preserve">A todas las edades </t>
  </si>
  <si>
    <t xml:space="preserve">por a nivel personal y educativo </t>
  </si>
  <si>
    <t>si porque por una persona q me haga daño yo no tengo por qué cambiar</t>
  </si>
  <si>
    <t>En el cielo consiguieron estar alimentados y no tener caras desencajadas porque un buen trabajo en equipo siempre da mejores resultados que un trabajo de gran esfuerzo realizarlo de forma individual</t>
  </si>
  <si>
    <t>no, es la primera vez</t>
  </si>
  <si>
    <t>si cuando era pequeña</t>
  </si>
  <si>
    <t>Si lo hace bien</t>
  </si>
  <si>
    <t xml:space="preserve">Totalmente de acuerdo 👍 </t>
  </si>
  <si>
    <t>.si</t>
  </si>
  <si>
    <t>Si porque habla sobre el entusiasmo</t>
  </si>
  <si>
    <t>Si porque habla de eso</t>
  </si>
  <si>
    <t>Si trabajas duro tus sueños se pueden hacer realidad</t>
  </si>
  <si>
    <t>Ya he terminado de leer el cuento</t>
  </si>
  <si>
    <t>Si pero tambien podria ser de la alegria</t>
  </si>
  <si>
    <t>Si los demos no tendrian sentido</t>
  </si>
  <si>
    <t>Sí, pero veo más importante la manera en que tú te tomes la noticia a cómo te la digan</t>
  </si>
  <si>
    <t>Creo que trata sobre el optimismo</t>
  </si>
  <si>
    <t xml:space="preserve">Cómo afrontar las noticias </t>
  </si>
  <si>
    <t>aue la familia es lo más importante</t>
  </si>
  <si>
    <t>va de un rey que sueña que se le cae todo los dientes. Un interpretador de sueños le dice que muchos parientes cercanos morirán. Luego otro interpretador le dice que tendrá una vida longeva y vivirá más que sus familiares. Esta segunda interpretación le gustó más al rey y lo recompensó con dinero, al primero lo castigó con latigazos.</t>
  </si>
  <si>
    <t>avaricia</t>
  </si>
  <si>
    <t xml:space="preserve">He recordado que ya había escuchado antes que cuando sueñas que se te caen los dientes es que va a morir alguien </t>
  </si>
  <si>
    <t>soledad</t>
  </si>
  <si>
    <t>el papá es malo</t>
  </si>
  <si>
    <t xml:space="preserve">Sí  estoy de acuerdo </t>
  </si>
  <si>
    <t>por que se aburría</t>
  </si>
  <si>
    <t>el niño me agrada y el padre no por que es malo</t>
  </si>
  <si>
    <t>No quiero</t>
  </si>
  <si>
    <t>el niño que roba dinero para comprar a su padre</t>
  </si>
  <si>
    <t>niño roba dinero para comprar a su padre</t>
  </si>
  <si>
    <t>niños que viven en soledad</t>
  </si>
  <si>
    <t xml:space="preserve">Es muy buena historia </t>
  </si>
  <si>
    <t xml:space="preserve">Estoy de acuerdo cn la moraleja </t>
  </si>
  <si>
    <t xml:space="preserve">si la verdad esq lo trata muy bn </t>
  </si>
  <si>
    <t>Yo creo que las emociones que están puestas son las correctas</t>
  </si>
  <si>
    <t>No se me ocurre nadie</t>
  </si>
  <si>
    <t>Hubiese hecho algo parecido</t>
  </si>
  <si>
    <t>Si, está muy bien hecho</t>
  </si>
  <si>
    <t xml:space="preserve">Un joven </t>
  </si>
  <si>
    <t>para las dos cosas</t>
  </si>
  <si>
    <t>si, más de una vez</t>
  </si>
  <si>
    <t>Por ejemplo cuando mi madre me dice que haga algo y yo lo hago rápido porque quiero estar con mis amigos etc... y luego me dice que lo que me ha pedido q haga lo voy a utilizar pues me dan ganas de hacerlo mejor</t>
  </si>
  <si>
    <t>el jefe</t>
  </si>
  <si>
    <t>necesidad de cariño</t>
  </si>
  <si>
    <t xml:space="preserve">Cuando tienes confianza en ti mismo, no te importa lo que digan los demás </t>
  </si>
  <si>
    <t>Ninguna de esas</t>
  </si>
  <si>
    <t xml:space="preserve">Si ya que habla sobre el esfuerzo, que para conseguir algún propósito hay que esforzarse </t>
  </si>
  <si>
    <t xml:space="preserve">Pues que el sabio le dice al discípulo que vaya y que primero halague a los muertos y luego los insulte, y después le pregunta que qué le han dicho, y él dice que nada, y el maestro le dice que eso es lo que debe hacer él </t>
  </si>
  <si>
    <t>Confianza</t>
  </si>
  <si>
    <t>Tener confianza en ti mismo</t>
  </si>
  <si>
    <t xml:space="preserve">Sí conocía </t>
  </si>
  <si>
    <t>Es muy importante ser generoso con los demás e intentar ser solidarios, aunque te cueste. Al final, te lo recompensarán.</t>
  </si>
  <si>
    <t xml:space="preserve">Yo diría que: el esfuerzo tiene recompensa </t>
  </si>
  <si>
    <t xml:space="preserve">No encuentro otro tema psicológico </t>
  </si>
  <si>
    <t>no porque las arañas no hablan</t>
  </si>
  <si>
    <t>Pienso que trata sobre solidaridad y fortaleza, aunque te cueste, es muy probable que te recompensen por el esfuerzo.</t>
  </si>
  <si>
    <t>Si hubiese sido el Califa, sí hubiese recompensado a Fadel. Y si hubiese sido Fadel, hubiese compartido el agua con alguien (como con el Califa).</t>
  </si>
  <si>
    <t>En el tema de ser solidarios con los demás, sí.</t>
  </si>
  <si>
    <t>Conocía este tema, pero no había leído sobre él.</t>
  </si>
  <si>
    <t>Aquellos que eligen la paz deben hacer pacíficos a sus vecinos. Si quieres vivir bien, tienes que ayudar a otros a vivir bien. Las personas que quieren ser felices deben ayudar a otros a encontrar la felicidad, porque la felicidad de todos está relacionada con la felicidad de todos.</t>
  </si>
  <si>
    <t>Hay que hacer mejores cosas</t>
  </si>
  <si>
    <t>No me gusta</t>
  </si>
  <si>
    <t>No me la he leído por q es muy larga</t>
  </si>
  <si>
    <t>Placer hacia el principe</t>
  </si>
  <si>
    <t xml:space="preserve">Depresión, la golondrina cae en depresión </t>
  </si>
  <si>
    <t>Si!</t>
  </si>
  <si>
    <t xml:space="preserve">es </t>
  </si>
  <si>
    <t xml:space="preserve">Estoy de acuerdo , porque no hay que rendirse y hay que trabajar </t>
  </si>
  <si>
    <t>No lo he entendido bien</t>
  </si>
  <si>
    <t>Ahora lo entiendo un poco mejor</t>
  </si>
  <si>
    <t>No, me parece más miedo o incertidumbre</t>
  </si>
  <si>
    <t>Sí, en la vida es prácticamente imposible no tener problemas</t>
  </si>
  <si>
    <t>Sí, son las emociones que exploraban en sus cuadros los artistas</t>
  </si>
  <si>
    <t>Sí, ya que el estrés en lo que el segundo artista basa su obra</t>
  </si>
  <si>
    <t>Si lo creo ya que tiene razón</t>
  </si>
  <si>
    <t xml:space="preserve">en la vida nos van a acompañar emociones positivas y negativas, pero tenemos que saber elegir  qué queremos dejar que pase y qué queremos ensalzar pues esa emoción puede alargarse en el tiempo </t>
  </si>
  <si>
    <t xml:space="preserve">Totalmente. </t>
  </si>
  <si>
    <t>"La moraleja es que nos agarramos a algo tan efímero e inestable como los pensamientos, los pensamientos son impredecibles, no son la verdad. ¿Dejarías que tu vida dependa de algo como los pensamientos?"</t>
  </si>
  <si>
    <t>Apego, frustración.</t>
  </si>
  <si>
    <t>Ansiedad.</t>
  </si>
  <si>
    <t>He leído muchos libros que hablan de la meditación o el mindfulness, que es como se le conoce en el occidente.</t>
  </si>
  <si>
    <t>A mi amigo.</t>
  </si>
  <si>
    <t>Es un amigo que siempre está pensando, y su cabeza dandole vueltas a las cosas. Se aferra demasiado a los pensamientos y le provocan emociones indeseables.</t>
  </si>
  <si>
    <t>Para comprender algunos principios de la meditación o la importancia de no aferrarte a los pensamientos.</t>
  </si>
  <si>
    <t>Me recuerda a que tengo un montón de amigos que están perdidos dentro de sus pensamientos, sus emociones, viven en el pasado o en el futuro en vez de vivir el presente, el aquí y el ahora. Yo también me identifico con el cuento ya que me ha pasado a menudo.</t>
  </si>
  <si>
    <t>Debería de meditar más a menudo.</t>
  </si>
  <si>
    <t>Que no son los pensamientos los que nos mantienen atados, si no que somos nosotros los que nos aferramos a ellos.</t>
  </si>
  <si>
    <t>Meditación, mindfulness, conciencia plena.</t>
  </si>
  <si>
    <t>Al personaje principal.</t>
  </si>
  <si>
    <t>cada uno es una persona única, y tiene que encontrar su propio camino independientemente de las personas que le rodean</t>
  </si>
  <si>
    <t>duda miedo, satisfacción</t>
  </si>
  <si>
    <t>su palntación identidad</t>
  </si>
  <si>
    <t>Para mi esta perfecta</t>
  </si>
  <si>
    <t>Todos servimos para algo con nuestras virtudes y nuestros defectos</t>
  </si>
  <si>
    <t>Si me ha encantado</t>
  </si>
  <si>
    <t>El hijo quiere estar con el padre</t>
  </si>
  <si>
    <t xml:space="preserve">Me gusta la miel </t>
  </si>
  <si>
    <t>El atlético es campeón de liga</t>
  </si>
  <si>
    <t>d</t>
  </si>
  <si>
    <t>Antes de lograr un objetivo o conseguir una cosa hay que mirar las diferentes formas de poder lograrlo.</t>
  </si>
  <si>
    <t>El aburrimiento porque el niño a logrado fácilmente hacer el puzzle mirando el papel   de otra forma</t>
  </si>
  <si>
    <t>Estoy de acuerdo.</t>
  </si>
  <si>
    <t>No creo que trate de otra cosa.</t>
  </si>
  <si>
    <t>Me evoca que el niño es más inteligente que el adulto</t>
  </si>
  <si>
    <t>Si que hay que ver diversas formas de cómo hacer una cosa</t>
  </si>
  <si>
    <t>Las personas que juegan al rompecabezas o que trabajan en informática o algún trabajo que haya que realizar elecciones</t>
  </si>
  <si>
    <t>que el dinero consigue evadirnos de la realidad que nos rodea y pensar solo en nosotros mismos</t>
  </si>
  <si>
    <t>Si porque las velas tienen un cometido y no las pudieron  mantener encendidas</t>
  </si>
  <si>
    <t>La esperanza nunca se pierde, si se pierde toda esperanza se pierde todo</t>
  </si>
  <si>
    <t>Si porque las velas representaban unas cosas pero los humanos los dejamos apartadas por nosotros mismos</t>
  </si>
  <si>
    <t>Si, puede ser porque el niño mantiene la esperanza y enciende las demas velas</t>
  </si>
  <si>
    <t>Me evoca la realidad, muchas personas piensan que solo ellos existen y les da igual los demas</t>
  </si>
  <si>
    <t>Estoy a favor de que si pierdes esperanza pierdes todas las oportunidades</t>
  </si>
  <si>
    <t xml:space="preserve">Si a mi hermano </t>
  </si>
  <si>
    <t>A mi hermano</t>
  </si>
  <si>
    <t>Porque esta un poco desilusionado y estresado con selectividad y creo que esto le ilusionaria</t>
  </si>
  <si>
    <t>Me ha pasado que estaba muy nervioso y no sabia que hacer para animarme</t>
  </si>
  <si>
    <t>Me ha gustado cuando el niño enciende las demas velas</t>
  </si>
  <si>
    <t>si, porque hace referencia a la historia</t>
  </si>
  <si>
    <t>Las personas desilusionadas o muy nerviosas por los estudios</t>
  </si>
  <si>
    <t>Que la esperanza es lo ultimo que se pierde</t>
  </si>
  <si>
    <t>Las 4 velas se apagaron, la paz,  la fe, el amor, pero la esperanza de un niño encendio otra vez la demas velas</t>
  </si>
  <si>
    <t>Yo creo que hubiera hecho lo mas facil depende de el caso</t>
  </si>
  <si>
    <t>Si que la esperanza no se puede perderr a pesar de todo</t>
  </si>
  <si>
    <t>La esperanza no se debe perder o sino se pierde todo</t>
  </si>
  <si>
    <t>Me cae mejor el niño porque es el unico que mantuvo la esperanza y recupero las otras velas</t>
  </si>
  <si>
    <t>Cuando las personas pierden la esperanza en los estudios o en la vida</t>
  </si>
  <si>
    <t>cual quier persona</t>
  </si>
  <si>
    <t>Para ayudar a otros para que no pierdan la esperanza demostrandoles como es</t>
  </si>
  <si>
    <t>Eso ya me lo has preguntado</t>
  </si>
  <si>
    <t xml:space="preserve">Que tienes que estar en el momento porque sino te pones como en modo automatico </t>
  </si>
  <si>
    <t xml:space="preserve">SI, bueno tambien trataría sobre el aburrimiento, </t>
  </si>
  <si>
    <t>SObre la imaginacion</t>
  </si>
  <si>
    <t>Cualquier persona con tiempo y paciencia. Pero creo que sobre todo una persona adulta ya que entiende mas sobre el tema y tiene mas experiencia, pero tambien podria haberla escrito un niño por pura casualidad, un maestro tambien, ya que el tendria ese tema en mente, pero cualquier persona creo yo menos un niño porque tiene que ser mucha casualidad ya que el niño no tiene experiencia en esas cosas</t>
  </si>
  <si>
    <t>POrque estaba aburrido</t>
  </si>
  <si>
    <t>Me ha parecido interesante, era un poco corto pero estaba muy interesante .</t>
  </si>
  <si>
    <t>Mi hermano porque siempre esta en las nubes</t>
  </si>
  <si>
    <t>SI que hay que estar en el momento</t>
  </si>
  <si>
    <t xml:space="preserve">Que la vida es corta y hay que disfrutarla y tu decides por tu propia vida </t>
  </si>
  <si>
    <t>Tristesa</t>
  </si>
  <si>
    <t xml:space="preserve">Disfrutar de la vida </t>
  </si>
  <si>
    <t>Tienes que valorar tu tiempo</t>
  </si>
  <si>
    <t xml:space="preserve"> Duda angustia sorpresa relax </t>
  </si>
  <si>
    <t xml:space="preserve">un cura </t>
  </si>
  <si>
    <t xml:space="preserve">para dar conocer a dios y su amor por los demás </t>
  </si>
  <si>
    <t xml:space="preserve">No tengo ni idea </t>
  </si>
  <si>
    <t xml:space="preserve">Interés </t>
  </si>
  <si>
    <t>Claro que sib</t>
  </si>
  <si>
    <t xml:space="preserve">si rotundamente </t>
  </si>
  <si>
    <t xml:space="preserve">Al principio </t>
  </si>
  <si>
    <t xml:space="preserve">No se a alguien que lo necesite </t>
  </si>
  <si>
    <t>En cualquier problema hay que mantener la calma</t>
  </si>
  <si>
    <t xml:space="preserve">Claro que si </t>
  </si>
  <si>
    <t xml:space="preserve">Un cuento sobre la vida </t>
  </si>
  <si>
    <t xml:space="preserve">Todas las emociones están bien </t>
  </si>
  <si>
    <t xml:space="preserve">Elegir el buen camino </t>
  </si>
  <si>
    <t>no sabria poner la moraleja</t>
  </si>
  <si>
    <t>en tiempos de guerra, la paz es importante</t>
  </si>
  <si>
    <t>también me parece que representa el estado de nervios</t>
  </si>
  <si>
    <t>aunque el exterior esté revuelto, lo importante es la paz interior</t>
  </si>
  <si>
    <t>que puede parecer que están enfadados pero solo están estresados</t>
  </si>
  <si>
    <t>me cae bien el rey porque ha sabido ver más allá</t>
  </si>
  <si>
    <t>el_agua_del_desierto</t>
  </si>
  <si>
    <t>como_un_muerto</t>
  </si>
  <si>
    <t>el_principe_y_la_golondrina</t>
  </si>
  <si>
    <t>saborear_la_vida</t>
  </si>
  <si>
    <t>recompensa</t>
  </si>
  <si>
    <t>la_fabula_del_puercoespin</t>
  </si>
  <si>
    <t>aracnofobia</t>
  </si>
  <si>
    <t>fabula_oriental_sobre_el_apego_al_dinero</t>
  </si>
  <si>
    <t>las_dos_cajas</t>
  </si>
  <si>
    <t>Column2</t>
  </si>
  <si>
    <t>Column3</t>
  </si>
  <si>
    <t>Column4</t>
  </si>
  <si>
    <t>dependencia</t>
  </si>
  <si>
    <t>Precision</t>
  </si>
  <si>
    <t>Recall</t>
  </si>
  <si>
    <t>F1-score</t>
  </si>
  <si>
    <t>Support</t>
  </si>
  <si>
    <t>Emotion</t>
  </si>
  <si>
    <t>accuracy</t>
  </si>
  <si>
    <t>macroAvg</t>
  </si>
  <si>
    <t>weightedAvg</t>
  </si>
  <si>
    <t xml:space="preserve">boredom </t>
  </si>
  <si>
    <t xml:space="preserve">exhaustion </t>
  </si>
  <si>
    <t xml:space="preserve">fun </t>
  </si>
  <si>
    <t xml:space="preserve">doubt </t>
  </si>
  <si>
    <t xml:space="preserve">pain </t>
  </si>
  <si>
    <t xml:space="preserve">tension </t>
  </si>
  <si>
    <t xml:space="preserve">phobia </t>
  </si>
  <si>
    <t xml:space="preserve">humiliation </t>
  </si>
  <si>
    <t xml:space="preserve">discomfort </t>
  </si>
  <si>
    <t xml:space="preserve">fear </t>
  </si>
  <si>
    <t xml:space="preserve">sadness </t>
  </si>
  <si>
    <t xml:space="preserve">courage </t>
  </si>
  <si>
    <t xml:space="preserve">apathy </t>
  </si>
  <si>
    <t xml:space="preserve">frustration </t>
  </si>
  <si>
    <t xml:space="preserve">arrogance </t>
  </si>
  <si>
    <t xml:space="preserve">pleasure </t>
  </si>
  <si>
    <t xml:space="preserve">calm </t>
  </si>
  <si>
    <t xml:space="preserve">certainty </t>
  </si>
  <si>
    <t xml:space="preserve">compassion </t>
  </si>
  <si>
    <t xml:space="preserve">desire </t>
  </si>
  <si>
    <t xml:space="preserve">love </t>
  </si>
  <si>
    <t xml:space="preserve">joy </t>
  </si>
  <si>
    <t xml:space="preserve">enthusiasm </t>
  </si>
  <si>
    <t xml:space="preserve">strength </t>
  </si>
  <si>
    <t xml:space="preserve">hatred </t>
  </si>
  <si>
    <t>satisfaction</t>
  </si>
  <si>
    <t xml:space="preserve">anger </t>
  </si>
  <si>
    <t xml:space="preserve">liking </t>
  </si>
  <si>
    <t>Queryid (Num):      260</t>
  </si>
  <si>
    <t>********************************************************</t>
  </si>
  <si>
    <t>SVM   SVM_emociones_python_sinNeg.joblib  max_iter= 70000  quitandoPalRarasFrecuentes= False  nGramas= (1, 2)  corpusTraining= corpusEmociones/corpus_emociones_train_python_sinNeg  corpusTest= corpusEmociones/corpus_emociones_test_python_sinNeg</t>
  </si>
  <si>
    <t xml:space="preserve">                      precision    recall  f1-score   support</t>
  </si>
  <si>
    <t xml:space="preserve">        aburrimiento       0.47      0.38      0.42        21</t>
  </si>
  <si>
    <t xml:space="preserve">         agotamiento       0.50      0.76      0.60        25</t>
  </si>
  <si>
    <t xml:space="preserve">              agrado       0.40      0.19      0.26        64</t>
  </si>
  <si>
    <t xml:space="preserve">             alegria       0.36      0.77      0.49       114</t>
  </si>
  <si>
    <t xml:space="preserve">                amor       0.85      0.65      0.73        17</t>
  </si>
  <si>
    <t xml:space="preserve">              apatia       0.60      0.45      0.51        20</t>
  </si>
  <si>
    <t xml:space="preserve">               apego       1.00      0.50      0.67         6</t>
  </si>
  <si>
    <t xml:space="preserve">          arrogancia       1.00      0.94      0.97        35</t>
  </si>
  <si>
    <t xml:space="preserve">               calma       0.80      0.67      0.73        12</t>
  </si>
  <si>
    <t xml:space="preserve">             certeza       0.43      0.30      0.35        77</t>
  </si>
  <si>
    <t xml:space="preserve">           compasion       1.00      0.75      0.86         8</t>
  </si>
  <si>
    <t>dependenciaEmocional       0.56      0.45      0.50        11</t>
  </si>
  <si>
    <t xml:space="preserve">               deseo       1.00      0.58      0.74        12</t>
  </si>
  <si>
    <t xml:space="preserve">           diversion       0.75      0.46      0.57        13</t>
  </si>
  <si>
    <t xml:space="preserve">               dolor       1.00      0.17      0.29        29</t>
  </si>
  <si>
    <t xml:space="preserve">                duda       0.67      0.60      0.63        20</t>
  </si>
  <si>
    <t xml:space="preserve">          entusiasmo       0.37      0.25      0.30        65</t>
  </si>
  <si>
    <t xml:space="preserve">               fobia       1.00      0.86      0.92         7</t>
  </si>
  <si>
    <t xml:space="preserve">           fortaleza       1.00      0.67      0.80         9</t>
  </si>
  <si>
    <t xml:space="preserve">         frustracion       0.70      0.61      0.65        79</t>
  </si>
  <si>
    <t xml:space="preserve">         humillacion       1.00      0.62      0.77         8</t>
  </si>
  <si>
    <t xml:space="preserve">                 ira       0.89      0.87      0.88        47</t>
  </si>
  <si>
    <t xml:space="preserve">            malestar       0.65      0.49      0.56        79</t>
  </si>
  <si>
    <t xml:space="preserve">               miedo       0.81      0.89      0.85        54</t>
  </si>
  <si>
    <t xml:space="preserve">                odio       1.00      1.00      1.00         6</t>
  </si>
  <si>
    <t xml:space="preserve">              placer       0.26      0.25      0.25        61</t>
  </si>
  <si>
    <t xml:space="preserve">        satisfaccion       0.41      0.18      0.25        62</t>
  </si>
  <si>
    <t xml:space="preserve">             tension       0.48      0.36      0.41        33</t>
  </si>
  <si>
    <t xml:space="preserve">            tristeza       0.44      0.82      0.57        85</t>
  </si>
  <si>
    <t xml:space="preserve">            valentia       1.00      0.71      0.83         7</t>
  </si>
  <si>
    <t xml:space="preserve">            accuracy                           0.54      1086</t>
  </si>
  <si>
    <t xml:space="preserve">           macro avg       0.71      0.57      0.61      1086</t>
  </si>
  <si>
    <t xml:space="preserve">        weighted avg       0.58      0.54      0.52      1086</t>
  </si>
  <si>
    <t>SVM   SVM_emociones_python_conNeg.joblib  max_iter= 70000  quitandoPalRarasFrecuentes= False  nGramas= (1, 2)  corpusTraining= corpusEmociones/corpus_emociones_train_python_conNeg  corpusTest= corpusEmociones/corpus_emociones_test_python_conNeg</t>
  </si>
  <si>
    <t xml:space="preserve">        aburrimiento       0.53      0.43      0.47        21</t>
  </si>
  <si>
    <t xml:space="preserve">         agotamiento       0.47      0.80      0.59        25</t>
  </si>
  <si>
    <t xml:space="preserve">              agrado       0.44      0.17      0.25        64</t>
  </si>
  <si>
    <t xml:space="preserve">             alegria       0.35      0.79      0.48       114</t>
  </si>
  <si>
    <t xml:space="preserve">              apatia       0.67      0.40      0.50        20</t>
  </si>
  <si>
    <t xml:space="preserve">               apego       0.35      1.00      0.52         6</t>
  </si>
  <si>
    <t xml:space="preserve">          arrogancia       1.00      0.97      0.99        35</t>
  </si>
  <si>
    <t xml:space="preserve">               calma       0.88      0.58      0.70        12</t>
  </si>
  <si>
    <t xml:space="preserve">             certeza       0.40      0.34      0.37        77</t>
  </si>
  <si>
    <t xml:space="preserve">               deseo       0.89      0.67      0.76        12</t>
  </si>
  <si>
    <t xml:space="preserve">               dolor       0.67      0.21      0.32        29</t>
  </si>
  <si>
    <t xml:space="preserve">          entusiasmo       0.45      0.22      0.29        65</t>
  </si>
  <si>
    <t xml:space="preserve">         frustracion       0.66      0.63      0.65        79</t>
  </si>
  <si>
    <t xml:space="preserve">                 ira       0.83      0.94      0.88        47</t>
  </si>
  <si>
    <t xml:space="preserve">            malestar       0.62      0.54      0.58        79</t>
  </si>
  <si>
    <t xml:space="preserve">               miedo       0.80      0.94      0.86        54</t>
  </si>
  <si>
    <t xml:space="preserve">              placer       1.00      0.10      0.18        61</t>
  </si>
  <si>
    <t xml:space="preserve">        satisfaccion       0.26      0.27      0.27        62</t>
  </si>
  <si>
    <t xml:space="preserve">             tension       0.71      0.30      0.43        33</t>
  </si>
  <si>
    <t xml:space="preserve">            tristeza       0.52      0.79      0.63        85</t>
  </si>
  <si>
    <t xml:space="preserve">            accuracy                           0.55      1086</t>
  </si>
  <si>
    <t xml:space="preserve">           macro avg       0.71      0.60      0.61      1086</t>
  </si>
  <si>
    <t xml:space="preserve">        weighted avg       0.61      0.55      0.53      1086</t>
  </si>
  <si>
    <t>SVM   SVM_emociones_python_sinNegConAntonimos.joblib  max_iter= 70000  quitandoPalRarasFrecuentes= False  nGramas= (1, 2)  corpusTraining= corpusEmociones/corpus_emociones_train_python_sinNegConAntonimos  corpusTest= corpusEmociones/corpus_emociones_test_python_sinNegConAntonimos</t>
  </si>
  <si>
    <t xml:space="preserve">              agrado       0.35      0.23      0.28        64</t>
  </si>
  <si>
    <t xml:space="preserve">             alegria       0.36      0.76      0.49       114</t>
  </si>
  <si>
    <t xml:space="preserve">               deseo       0.62      0.67      0.64        12</t>
  </si>
  <si>
    <t xml:space="preserve">          entusiasmo       0.35      0.26      0.30        65</t>
  </si>
  <si>
    <t xml:space="preserve">         frustracion       0.68      0.62      0.65        79</t>
  </si>
  <si>
    <t xml:space="preserve">         humillacion       0.50      0.75      0.60         8</t>
  </si>
  <si>
    <t xml:space="preserve">                 ira       0.89      0.89      0.89        47</t>
  </si>
  <si>
    <t xml:space="preserve">            malestar       0.60      0.54      0.57        79</t>
  </si>
  <si>
    <t xml:space="preserve">               miedo       0.82      0.91      0.86        54</t>
  </si>
  <si>
    <t xml:space="preserve">              placer       0.58      0.11      0.19        61</t>
  </si>
  <si>
    <t xml:space="preserve">        satisfaccion       0.29      0.23      0.25        62</t>
  </si>
  <si>
    <t xml:space="preserve">             tension       0.50      0.30      0.38        33</t>
  </si>
  <si>
    <t xml:space="preserve">            tristeza       0.46      0.80      0.59        85</t>
  </si>
  <si>
    <t xml:space="preserve">           macro avg       0.69      0.58      0.60      1086</t>
  </si>
  <si>
    <t xml:space="preserve">        weighted avg       0.57      0.54      0.52      1086</t>
  </si>
  <si>
    <t xml:space="preserve">    at 0.00       0.7577 </t>
  </si>
  <si>
    <t>Queryid (Num):      256</t>
  </si>
  <si>
    <t xml:space="preserve">    at 0.00       0.7930 </t>
  </si>
  <si>
    <t xml:space="preserve">    Rel_ret:        203</t>
  </si>
  <si>
    <t xml:space="preserve">    Rel_ret:        197</t>
  </si>
  <si>
    <t xml:space="preserve">        Pregunta  7  NO procesada:   contFich:  ser</t>
  </si>
  <si>
    <t xml:space="preserve">        Pregunta  104  NO procesada:   contFich:  estar</t>
  </si>
  <si>
    <t xml:space="preserve">        Pregunta  157  NO procesada:   contFich:</t>
  </si>
  <si>
    <t xml:space="preserve">        Pregunta  160  NO procesada:   contFich:</t>
  </si>
  <si>
    <t>male</t>
  </si>
  <si>
    <t>female</t>
  </si>
  <si>
    <t>A_1_1</t>
  </si>
  <si>
    <t>A_1_2</t>
  </si>
  <si>
    <t>A_1_3</t>
  </si>
  <si>
    <t>A_1_4</t>
  </si>
  <si>
    <t>A_1_5</t>
  </si>
  <si>
    <t>A_2_1</t>
  </si>
  <si>
    <t>A_2_2</t>
  </si>
  <si>
    <t>A_2_3</t>
  </si>
  <si>
    <t>A_2_4</t>
  </si>
  <si>
    <t>A_2_5</t>
  </si>
  <si>
    <t>A_3_1</t>
  </si>
  <si>
    <t>A_3_2</t>
  </si>
  <si>
    <t>A_3_3</t>
  </si>
  <si>
    <t>A_3_4</t>
  </si>
  <si>
    <t>A_3_5</t>
  </si>
  <si>
    <t>A_4_1</t>
  </si>
  <si>
    <t>A_4_2</t>
  </si>
  <si>
    <t>A_4_3</t>
  </si>
  <si>
    <t>A_4_4</t>
  </si>
  <si>
    <t>A_4_5</t>
  </si>
  <si>
    <t>B_1_1</t>
  </si>
  <si>
    <t>B_1_2</t>
  </si>
  <si>
    <t>B_1_3</t>
  </si>
  <si>
    <t>B_2_1</t>
  </si>
  <si>
    <t>B_2_2</t>
  </si>
  <si>
    <t>B_2_3</t>
  </si>
  <si>
    <t>B_3_1</t>
  </si>
  <si>
    <t>B_3_2</t>
  </si>
  <si>
    <t>B_3_3</t>
  </si>
  <si>
    <t>B_4_1</t>
  </si>
  <si>
    <t>B_4_2</t>
  </si>
  <si>
    <t>B_4_3</t>
  </si>
  <si>
    <t>B_5_1</t>
  </si>
  <si>
    <t>B_5_2</t>
  </si>
  <si>
    <t>B_5_3</t>
  </si>
  <si>
    <t>C_1</t>
  </si>
  <si>
    <t>C_2</t>
  </si>
  <si>
    <t>C_3</t>
  </si>
  <si>
    <t>C_4</t>
  </si>
  <si>
    <t>C_5</t>
  </si>
  <si>
    <t>C_6</t>
  </si>
  <si>
    <t>C_7</t>
  </si>
  <si>
    <t>C_8</t>
  </si>
  <si>
    <t>C_9</t>
  </si>
  <si>
    <t>C_10</t>
  </si>
  <si>
    <t>C_11</t>
  </si>
  <si>
    <t>C_12</t>
  </si>
  <si>
    <t>C_13</t>
  </si>
  <si>
    <t>C_14</t>
  </si>
  <si>
    <t>C_15</t>
  </si>
  <si>
    <t>C_16</t>
  </si>
  <si>
    <t>C_17</t>
  </si>
  <si>
    <t>C_18</t>
  </si>
  <si>
    <t>C_19</t>
  </si>
  <si>
    <t>C_20</t>
  </si>
  <si>
    <t>D_1_1</t>
  </si>
  <si>
    <t>D_1_2</t>
  </si>
  <si>
    <t>D_1_3</t>
  </si>
  <si>
    <t>D_1_4</t>
  </si>
  <si>
    <t>D_2_1</t>
  </si>
  <si>
    <t>D_2_2</t>
  </si>
  <si>
    <t>D_2_3</t>
  </si>
  <si>
    <t>D_2_4</t>
  </si>
  <si>
    <t>D_3_1</t>
  </si>
  <si>
    <t>D_3_2</t>
  </si>
  <si>
    <t>D_3_3</t>
  </si>
  <si>
    <t>D_3_4</t>
  </si>
  <si>
    <t>D_4_1</t>
  </si>
  <si>
    <t>D_4_2</t>
  </si>
  <si>
    <t>D_4_3</t>
  </si>
  <si>
    <t>D_4_4</t>
  </si>
  <si>
    <t>D_5_1</t>
  </si>
  <si>
    <t>D_5_2</t>
  </si>
  <si>
    <t>D_5_3</t>
  </si>
  <si>
    <t>D_5_4</t>
  </si>
  <si>
    <t>E_1_1</t>
  </si>
  <si>
    <t>E_1_2</t>
  </si>
  <si>
    <t>E_1_3</t>
  </si>
  <si>
    <t>E_1_4</t>
  </si>
  <si>
    <t>E_1_5</t>
  </si>
  <si>
    <t>E_2_1</t>
  </si>
  <si>
    <t>E_2_2</t>
  </si>
  <si>
    <t>E_2_3</t>
  </si>
  <si>
    <t>E_2_4</t>
  </si>
  <si>
    <t>E_2_5</t>
  </si>
  <si>
    <t>E_3_1</t>
  </si>
  <si>
    <t>E_3_2</t>
  </si>
  <si>
    <t>E_3_3</t>
  </si>
  <si>
    <t>E_3_4</t>
  </si>
  <si>
    <t>E_3_5</t>
  </si>
  <si>
    <t>E_4_1</t>
  </si>
  <si>
    <t>E_4_2</t>
  </si>
  <si>
    <t>E_4_3</t>
  </si>
  <si>
    <t>E_4_4</t>
  </si>
  <si>
    <t>E_4_5</t>
  </si>
  <si>
    <t>E_5_1</t>
  </si>
  <si>
    <t>E_5_2</t>
  </si>
  <si>
    <t>E_5_3</t>
  </si>
  <si>
    <t>E_5_4</t>
  </si>
  <si>
    <t>E_5_5</t>
  </si>
  <si>
    <t>E_6_1</t>
  </si>
  <si>
    <t>E_6_2</t>
  </si>
  <si>
    <t>E_6_3</t>
  </si>
  <si>
    <t>E_6_4</t>
  </si>
  <si>
    <t>E_6_5</t>
  </si>
  <si>
    <t>F_1_1</t>
  </si>
  <si>
    <t>F_1_2</t>
  </si>
  <si>
    <t>F_1_3</t>
  </si>
  <si>
    <t>F_2_1</t>
  </si>
  <si>
    <t>F_2_2</t>
  </si>
  <si>
    <t>F_2_3</t>
  </si>
  <si>
    <t>F_3_1</t>
  </si>
  <si>
    <t>F_3_2</t>
  </si>
  <si>
    <t>F_3_3</t>
  </si>
  <si>
    <t>F_4_1</t>
  </si>
  <si>
    <t>F_4_2</t>
  </si>
  <si>
    <t>F_4_3</t>
  </si>
  <si>
    <t>F_5_1</t>
  </si>
  <si>
    <t>F_5_2</t>
  </si>
  <si>
    <t>F_5_3</t>
  </si>
  <si>
    <t>G_1</t>
  </si>
  <si>
    <t>G_2</t>
  </si>
  <si>
    <t>G_3</t>
  </si>
  <si>
    <t>G_4</t>
  </si>
  <si>
    <t>G_5</t>
  </si>
  <si>
    <t>G_6</t>
  </si>
  <si>
    <t>G_7</t>
  </si>
  <si>
    <t>G_8</t>
  </si>
  <si>
    <t>G_9</t>
  </si>
  <si>
    <t>G_10</t>
  </si>
  <si>
    <t>G_11</t>
  </si>
  <si>
    <t>G_12</t>
  </si>
  <si>
    <t>H_1_1</t>
  </si>
  <si>
    <t>H_1_2</t>
  </si>
  <si>
    <t>H_1_3</t>
  </si>
  <si>
    <t>H_2_1</t>
  </si>
  <si>
    <t>H_2_2</t>
  </si>
  <si>
    <t>H_2_3</t>
  </si>
  <si>
    <t>H_3_1</t>
  </si>
  <si>
    <t>H_3_2</t>
  </si>
  <si>
    <t>H_3_3</t>
  </si>
  <si>
    <t>Creo que lo ha transmitido bastante bien, es claro</t>
  </si>
  <si>
    <t>para mí, la moraleja del cuento es que nos preocupamos demasiado por el futuro y, sin darnos cuenta, no aprovechamos el presente. El tiempo es escaso y cada minuto no se volverá a repetir de la misma manera, hay que aprender a vivir el presente y disftutar de todas las pequeñas cosas que nos da la vida, pasando por todas las etapas vitales.</t>
  </si>
  <si>
    <t>creo que también representa la frustración y el malestar</t>
  </si>
  <si>
    <t>depresión, estrés, ansiedad</t>
  </si>
  <si>
    <t>algunas veces</t>
  </si>
  <si>
    <t>en ser consciente de que cada minuto cuenta y aprender a disfrutar el ahora</t>
  </si>
  <si>
    <t>yo creo que hubiera sido consciente de lo que conllevaría y no usaría tanto la pelota, pero la cogería y la usaría en alguna momento que considerase oportuno, aunque más tarde quizás me arrepentiría</t>
  </si>
  <si>
    <t>creo que tengo conocidos de ambos bandos, por un lado los que sí disfrutan su día a día como nunca, y por otro lado los que nos preocupamos mucho por el futuro y dejamos de lado el presente. Siempre he envidiado a los primeros</t>
  </si>
  <si>
    <t>la parte en la que el protagonista reconoce que se ha equivocado al ver la vida de esa manera y consigue volver a su niñez</t>
  </si>
  <si>
    <t>para ayudar a personas con problemas de este tipo</t>
  </si>
  <si>
    <t>La moraleja del cuento es la siguiente: ' La vida siempre es más sencilla y feliz cuando nos ayudamos unos a otros
'¿Estás de acuerdo con que ésta es su moraleja?</t>
  </si>
  <si>
    <t>la moraleja que saco de este cuento es que entre todos la vida es mas fácil, viviendo en sociedad y no en solitario</t>
  </si>
  <si>
    <t>trata de frustración, duda y tensión</t>
  </si>
  <si>
    <t xml:space="preserve">creo que trata de trabajo y del estrés </t>
  </si>
  <si>
    <t xml:space="preserve">me ha ocurrido que en alguna situación, sobretodo de trabajo, cada uno estaba mirando por lo suyo con egocentrismo y no conseguimos nada beneficioso de ello, puesto que eran prácticas grupales. A la próxima, quedamos todos juntos y nos apoyamos los unos a los otros, ahí si que tuvimos muy buenos resultados. </t>
  </si>
  <si>
    <t>me ha gustado mas el final</t>
  </si>
  <si>
    <t xml:space="preserve">no se me ocurre ninguno, pero leyenda china me parece que no se puede saber de que va y puede no atraer al publico </t>
  </si>
  <si>
    <t>creo que muchos compañeros míos de clase y amigos, piensan y trabajan en solitario en tareas que son en grupo, por eso les salen mal. Quizás, leyendo el cuento se darían cuenta de la importancia de trabajar en equipo</t>
  </si>
  <si>
    <t>yo probablemente hubiera actuado igual</t>
  </si>
  <si>
    <t>estoy a favor de que compruebe tanto el cielo como el infierno para ver ambas perspectivas</t>
  </si>
  <si>
    <t>es lo que he comentado antes acerca de los grupos de trabajo</t>
  </si>
  <si>
    <t>ganas de compartir con mis iguales</t>
  </si>
  <si>
    <t xml:space="preserve">la moraleja que yo saco es que, a veces, debemos buscar alternativas para solucionar los problemas a los que nos enfrentamos. No debemos atascarnos en un único modo de resolverlo, sino ver todas las posibles alternativas </t>
  </si>
  <si>
    <t xml:space="preserve">no mucho  </t>
  </si>
  <si>
    <t>creo que trata las emociones certeza, duda, frustración, entusiasmo</t>
  </si>
  <si>
    <t>creo que trata únicamente sobre la educación y el trabajo</t>
  </si>
  <si>
    <t xml:space="preserve">con la lectura del cuento aprendes a que hay que buscar alternativas, no hay una única solución ni un único modo de ver las cosas. </t>
  </si>
  <si>
    <t xml:space="preserve">creo que mejoraría la vida de todo el mundo, porque tener perspectiva es algo que cada persona necesita para evitar la frustración y el agobio por no conseguir algo. De esta manera, viendo todas las posibles soluciones, probablemente encontremos una respuesta. Mientras que, fijándonos únicamente en una solución planteada, al fallar esta, no sabremos como resolver el problema y esto causara frustración en nosotros. </t>
  </si>
  <si>
    <t>al niño concretamente</t>
  </si>
  <si>
    <t xml:space="preserve">me cae mejor el niño, porque ha sabido resolver el rompecabezas de una manera distinta, inusual. En cambio, el padre no confió en él porque no tuvo en cuenta que se podría resolver de otra manera, sin conocer el mundo. Por eso, el niño me transmite más simpatía que el adulto en este caso. </t>
  </si>
  <si>
    <t xml:space="preserve">en resumen, el cuento trata de un padre intentando arreglar el mundo y sus problemas, cuando su hijo le interrumpe, el padre le ofrece un rompecabezas que consiste en pegar las piezas correctamente de un papel con el dibujo de un mundo en él. El niño, a las horas lo consigue resolver con ayuda del dibujo que había detrás, un hombre, puesto que a pesar de no conocer el mundo, el infante sí conocía al hombre. </t>
  </si>
  <si>
    <t>si lo consigue</t>
  </si>
  <si>
    <t>estoy de acuerdo</t>
  </si>
  <si>
    <t>la moraleja para mi es que sin esfuerzo y dedicación no se consiguen las cosas, por lo menos bien hechas. Y que la amistad es lo más importante</t>
  </si>
  <si>
    <t>no creo que trate de placer ni de fortaleza, pero si de diversión, compasión y amistad</t>
  </si>
  <si>
    <t>un poco si</t>
  </si>
  <si>
    <t>bullying quizas</t>
  </si>
  <si>
    <t xml:space="preserve">estoy a favor de que transmita el concepto de la amistad, que es muy importante, pero no me gusta que los otros castores se rían de Néstor y encima él no les diga nada sobre su mal comportamiento con el, creo que debería haber hablado con ellos y hacer que se disculpasen para continuar pasándolo bien y divirtiéndose juntos como buenos amigos. </t>
  </si>
  <si>
    <t>varios cuentos, sobretodo infantiles, del concepto del esfuerzo y de la amistad</t>
  </si>
  <si>
    <t>me ha gustado más cuando los personajes secundarios se han dado cuenta de que Néstor tenía razón y que deberían de haberle hecho caso</t>
  </si>
  <si>
    <t xml:space="preserve">si me identifico, muchas veces me ocurre que la gente no me hace caso y cuando fallan es cuando ya se dan cuenta de que deberían de haberme escuchado porque tenía razón. </t>
  </si>
  <si>
    <t>a varios amigos y a mi pareja</t>
  </si>
  <si>
    <t xml:space="preserve">un especialista o un maestro, aunque cualquiera menos un niño podría </t>
  </si>
  <si>
    <t xml:space="preserve">creo que la moraleja es que hay que aprender a gestionar y controlar nuestra mente, nuestros pensamientos. </t>
  </si>
  <si>
    <t>también trata de la ansiedad y la frustración</t>
  </si>
  <si>
    <t>si, también</t>
  </si>
  <si>
    <t>sobre estrés, trabajo, educación</t>
  </si>
  <si>
    <t>estoy a favor de todo lo que expone</t>
  </si>
  <si>
    <t>para mi, la moraleja es que debemos esforzarnos cada día en la construcción de nuestro futuro y nuestras vidas, porque esta todo en nuestras manos</t>
  </si>
  <si>
    <t>también trata sobre el aburrimiento y la frustracion</t>
  </si>
  <si>
    <t xml:space="preserve">nada mas </t>
  </si>
  <si>
    <t>a ninguno en este caso</t>
  </si>
  <si>
    <t>me cae bien el jefe porque ha tenido un detalle muy bueno, pero algo así no se si debería ser sorpresa</t>
  </si>
  <si>
    <t>probablemente me hubiera ocurrido como al carpintero, y en el caso del jefe no hubiera planeado una sorpresa si, puesto que lleva mucha reorganización de la vida de una persona</t>
  </si>
  <si>
    <t>es complicado de comprender</t>
  </si>
  <si>
    <t>no estoy muy de acuerdo con el significado y lo que transmite, pero sí estoy de acuerdo con que esa es la moraleja</t>
  </si>
  <si>
    <t xml:space="preserve">ninguna mas </t>
  </si>
  <si>
    <t>no creo que trate de ninguno.</t>
  </si>
  <si>
    <t>cualquier persona, imagino que un adulto</t>
  </si>
  <si>
    <t>para ambos puede ser</t>
  </si>
  <si>
    <t>no todos</t>
  </si>
  <si>
    <t>no sabría que hacer quizas</t>
  </si>
  <si>
    <t>estoy en contra de la moraleja</t>
  </si>
  <si>
    <t>básicamente el amor solo lo entiende el tiempo</t>
  </si>
  <si>
    <t>completamente si</t>
  </si>
  <si>
    <t>La moraleja del cuento es la siguiente: ' Las personas llevan el universo en su interior: son lo que encuentran en sí mismas y encuentran en otras, únicamente, lo que esperan encontrar
'¿Estás de acuerdo con que ésta es su moraleja?</t>
  </si>
  <si>
    <t>la moraleja es que debemos adaptarnos al cambio y gestionar nuestras emociones según la circunstancia</t>
  </si>
  <si>
    <t>sobre dolor y malestar</t>
  </si>
  <si>
    <t>depresión tal vez</t>
  </si>
  <si>
    <t>a veces si</t>
  </si>
  <si>
    <t>en saber adaptarme mejor a las situaciones que se me presenten y a gestionar mis emociones</t>
  </si>
  <si>
    <t>La moraleja que y extraigo es que debemos dejar bonitos recuerdos en el mundo y las personas una vez nos hayamos ido</t>
  </si>
  <si>
    <t>ninguno mas</t>
  </si>
  <si>
    <t>a personas que le teman a la vejez y a la muerte</t>
  </si>
  <si>
    <t>porque serviria para darse cuenta de la realidad</t>
  </si>
  <si>
    <t>mas o menos si</t>
  </si>
  <si>
    <t>Tatar de no vivir en las nubes, tener metas realistas y objetivos que podamos cumplir</t>
  </si>
  <si>
    <t>resiliencia tal vez</t>
  </si>
  <si>
    <t>a ninguno en particular</t>
  </si>
  <si>
    <t>me cae bien el niño, Sueño</t>
  </si>
  <si>
    <t>a veces puede que si</t>
  </si>
  <si>
    <t>un especialista o maestro</t>
  </si>
  <si>
    <t>si, cuando era mas niña</t>
  </si>
  <si>
    <t xml:space="preserve">debemos enseñar nuestra sonrisa al resto, es lo que menos cuesta y lo que más hace </t>
  </si>
  <si>
    <t>todos</t>
  </si>
  <si>
    <t>si lo ha conseguido</t>
  </si>
  <si>
    <t xml:space="preserve">si te das por vencido en tu trabajo, no conseguiras tus objetivos </t>
  </si>
  <si>
    <t>estoy de acuerdo, porque te da fuerzas a seguir con lo qeu estas trabajando</t>
  </si>
  <si>
    <t>podria ser fortaleza</t>
  </si>
  <si>
    <t>en la que sale la rana</t>
  </si>
  <si>
    <t>muchsismas personas</t>
  </si>
  <si>
    <t>el tiempo te ayuda a darte cuenta del valor que tiene el querer y ser querido</t>
  </si>
  <si>
    <t>podria ser tambien apego o fortaleza</t>
  </si>
  <si>
    <t>podria tratar sobre cualquiera de esos temas, porque si sientes amor hacia tu persona eso es mas llevadero. pero tienes que entender el valor del amor y como esperarlo</t>
  </si>
  <si>
    <t xml:space="preserve">conozco el amor por libros </t>
  </si>
  <si>
    <t>estoy a favor en todos los sentidos, es un cuento super bonito</t>
  </si>
  <si>
    <t>si, aunque te hace spoiler</t>
  </si>
  <si>
    <t>tambien he entendido que: si no conoces tus problemas y necesidades, dificilmente arreglaras las de los demas</t>
  </si>
  <si>
    <t>podria ser tambien de fortaleza</t>
  </si>
  <si>
    <t>puede que con la ansiedad</t>
  </si>
  <si>
    <t>qeu todos siempre queremso hacerlo todo deprisa y corriendo y de forma chapuzera, pero es importante parra y reflexionar</t>
  </si>
  <si>
    <t>estoy a favor de hacer las cosas con mas ojo</t>
  </si>
  <si>
    <t>si encierras a alguien en tu mundo, se muere</t>
  </si>
  <si>
    <t>podria ser ansiedad</t>
  </si>
  <si>
    <t>toxicidad</t>
  </si>
  <si>
    <t>Si, ya que muestra que mientras haya esperanza lo demás es bastante posible</t>
  </si>
  <si>
    <t>Si, creo que es bastante importante que la esperanza nunca desaparezca</t>
  </si>
  <si>
    <t>También puede llegar a significar tristeza y malestar</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</si>
  <si>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'resiliencia'?(Si quieres terminar el análisis del cuento, escribe elegir o recomendar otro cuento, o pincha en live_help)</t>
  </si>
  <si>
    <t>Si, el cuento trata sobre la resiliencia, aunque también puede estar relacionado con la depresión o el estrés</t>
  </si>
  <si>
    <t>A toda aquella persona que no se encuentre bien y se encuentre frustrado</t>
  </si>
  <si>
    <t>Tal vez a algún amigo que últimamente las cosas no le salen bien</t>
  </si>
  <si>
    <t>Para que se de cuenta que siempre hay otra vía y que nunca debe perder la esperanza</t>
  </si>
  <si>
    <t>Por ejemplo, el año pasado cuando pensaba que ya no me quedaba nada, que había perdido todo, pensé que mientras pusiera de mi parte podría recumerarme, asi que no perdí la esperanza y seguí luchando</t>
  </si>
  <si>
    <t>diferentes sentimientos, pero un poco de tranquilidad</t>
  </si>
  <si>
    <t>no se me ocurre ninguno, la verdad</t>
  </si>
  <si>
    <t>Puede ser, pero no lo se a ciencia cierta</t>
  </si>
  <si>
    <t>Si que sabia algo</t>
  </si>
  <si>
    <t>Tal vez un especialista o un maestro</t>
  </si>
  <si>
    <t>Que todo va a su respectivo tiempo</t>
  </si>
  <si>
    <t>En ser más paciente y valorar más las cosas</t>
  </si>
  <si>
    <t>Valorar más las cosas</t>
  </si>
  <si>
    <t>Que si te esfuerzas y el gesto lo haces de corazón, la gratificación será mayor</t>
  </si>
  <si>
    <t>No, trata sobre satisfacción y esfuerzo, pero no sobre amor, alegría o agrado</t>
  </si>
  <si>
    <t>Puede tratar sobre el trabajo</t>
  </si>
  <si>
    <t>A alguien que piense que el esfuerzo no sirve nada</t>
  </si>
  <si>
    <t>Para no rendirte y seguir esforzandote</t>
  </si>
  <si>
    <t>Que muchas veces somos nosotros los que nos distraemos, por lo que tenemos que intentar buscar el control</t>
  </si>
  <si>
    <t xml:space="preserve">También puede estar relacionado con la frustración </t>
  </si>
  <si>
    <t>Puede tratar también sobre el trabajo</t>
  </si>
  <si>
    <t xml:space="preserve">El cuento me recuerda a cuando amigos o conocidos míos intentan estudiar y fracasan en la acción debido a que no consiguen centrarse por las diversas distracciones </t>
  </si>
  <si>
    <t>A cuando intento estudiar y no me puedo concentrar</t>
  </si>
  <si>
    <t>La moraleja del cuento es la siguiente: ' Todo el mundo tiene un hueco en esta vida. No hay que tener miedo del diferente o de lo desconocido.
'¿Estás de acuerdo con que ésta es su moraleja?</t>
  </si>
  <si>
    <t>Que da igual como seas siempre vas a encontrar a alquien o tu sitio</t>
  </si>
  <si>
    <t>No sabría si poner otra más</t>
  </si>
  <si>
    <t>Posiblemente también puede tratar sobre la ansiedad</t>
  </si>
  <si>
    <t>A una situación donde no me sentía suficiente</t>
  </si>
  <si>
    <t>Me siento más identificada con los que me caen mejor</t>
  </si>
  <si>
    <t>Si conocía algo sobre este tema, pero no había leído ningún cuento o texto parecido</t>
  </si>
  <si>
    <t>Que nunca vas a estar solo</t>
  </si>
  <si>
    <t>No y si</t>
  </si>
  <si>
    <t>A cuando te sientes insuficiente o que no vales nada, saber que no es cierto</t>
  </si>
  <si>
    <t>No sabría decir</t>
  </si>
  <si>
    <t>Sobre afrontar la soledad</t>
  </si>
  <si>
    <t>Posiblemente hubiera hecho algo parecido</t>
  </si>
  <si>
    <t>Siç</t>
  </si>
  <si>
    <t>Básicamente es lo que has comentado, muchas veces en la vida te encuentras en un camino que crees que no tiene salida y donde todo es malo, pero en vez de regodearte en la misieria y en las cosas negativas, hay que buscar las cosas buenas de esa situación para de esa forma encontrar el camino de salida y sino crear uno propio</t>
  </si>
  <si>
    <t>También podría tratar sobre la satisfacción de conseguir el propósito o sobre la tensión y posterior satisfacción</t>
  </si>
  <si>
    <t>este cuento posiblemente también pueda tartar sobre el trabajo</t>
  </si>
  <si>
    <t>posiblemente hubiera hecho algo parecido</t>
  </si>
  <si>
    <t>a todo tipo de persona que tuviera ese tipo se sensaciones o sentimientos</t>
  </si>
  <si>
    <t>porque puede servir de ayuda para salir del sitio negativo en el que se encuentra el cerebro</t>
  </si>
  <si>
    <t>Alomejor se lo dedicaría a alguien que se esta estresando por no ver nada positivo en su vida</t>
  </si>
  <si>
    <t>Si que me puede llegar a identificar con el cuento, y analizando las acciones del cuento e interpretandolas a una situación más cotidiana de la vida de las personas actuales, podría decir que si que he vivido por cosas parecidad</t>
  </si>
  <si>
    <t>Posiblemente aunque no es identico</t>
  </si>
  <si>
    <t>Básicamente no veía ninguna salida y tampoco es que la gente de mi alrededor ayudara</t>
  </si>
  <si>
    <t>ahora mismo no sabría</t>
  </si>
  <si>
    <t>Me evoca tristeza</t>
  </si>
  <si>
    <t>lo mismo una situación de malestar</t>
  </si>
  <si>
    <t>Todas las opciones son posibles, pero tal vez una persona adulta en este caso</t>
  </si>
  <si>
    <t>La moraleja del final</t>
  </si>
  <si>
    <t>que debes ser indiferente a lo que te digan, tu mismo debes saber lo que vañes</t>
  </si>
  <si>
    <t>también puede tratar sobre la fortaleza de no dejarte influenciar por otros</t>
  </si>
  <si>
    <t>tambien puede tratar sobre la autoestima, el tener una gran autoestima y no dejarte doblegar</t>
  </si>
  <si>
    <t>ambos me agradan</t>
  </si>
  <si>
    <t>para ayudar a los demás</t>
  </si>
  <si>
    <t>los argumentos a favor es mantener tus decisiones</t>
  </si>
  <si>
    <t>me identifico, ya que en algun momento me hubiera hecho falta esa fortaleza</t>
  </si>
  <si>
    <t>a la autestima</t>
  </si>
  <si>
    <t>el que no debes dejarte influenciar</t>
  </si>
  <si>
    <t>autoestima y fortalea</t>
  </si>
  <si>
    <t>Creo que si ha conseguido transmitir el mensaje</t>
  </si>
  <si>
    <t>Lo más esencial que necesita una persona es el amor y a su vez es lo más sencillo de otorgar, a través de un gesto o una palabra</t>
  </si>
  <si>
    <t>Si, sobretodo trata de como cada una puede contrarestar la otra</t>
  </si>
  <si>
    <t>Si y no, puede tratar sobre trabajo en lo referente a que dar una muestra de cariño como puede ser una sonrisa no cuesta nada de trabajo</t>
  </si>
  <si>
    <t>Este cuento posiblemente lo habrá escrito una persona de avanzada edad, que ya a vivido bastantes cosas, porque por desgracia hasta que no crecemos no sabemos valorar los minimos detalles</t>
  </si>
  <si>
    <t>Lo más seguro es que sea para ayudar a otras personas</t>
  </si>
  <si>
    <t>Que con una sonrisa que no cuesta nada puedes llegar a ayudar o alegrar el día alguien</t>
  </si>
  <si>
    <t>Que con los simples gestos de forma indirecta ya podemos estar ayudando a otras personas</t>
  </si>
  <si>
    <t>En los momentos de más bajón no sentirme tan mal</t>
  </si>
  <si>
    <t>a alguna persona que este mal o que no sepa como ayudar a otra persona que este mal</t>
  </si>
  <si>
    <t>una persona que no este pasando por un buen momento</t>
  </si>
  <si>
    <t>para saber que se puede salir, bueno en realidad no lo tengo muy claro</t>
  </si>
  <si>
    <t>Que suelen estar tristes, y que con un simple gesto les puedo ayudar, o a la inversa que cuando yo he estado mal ellos con un simple gesto me han ayudado</t>
  </si>
  <si>
    <t>solo tengo argumentos a favor, que sería que los pequeños gestos no nos cuestan nada y son esenciales</t>
  </si>
  <si>
    <t>Me evoca a alguna situación en la que he estado mal, y mis amigas con una simple sonrisa o frase me han alegrado</t>
  </si>
  <si>
    <t>la verdad es que no</t>
  </si>
  <si>
    <t>todos me agradan se podría decir</t>
  </si>
  <si>
    <t>Basicamente que nosotros somos los que decidimos como sentirno</t>
  </si>
  <si>
    <t>puede tratar sobre la fortaleza o la valentía, ya que para afrontar emociones y ser tu quien decides cambiar un sentimiento hace falta mucha fortaleza y valentia</t>
  </si>
  <si>
    <t>también puede tratar sobre el trabajo, sobre como con constancia somos capaces de aprender a dorminar algunos sentimientos</t>
  </si>
  <si>
    <t>El cuento afronta el como cada uno es dueño de sus emociones, es decir, algo puede hacerte sentir tristeza, pero eres tu el que decides hundirte en ese pozo o luchar contra esa emoción</t>
  </si>
  <si>
    <t>a cualquier persona que no se encuentre bien o que tienda a entrar en un bucle de sensaciones</t>
  </si>
  <si>
    <t>es una persona cerrada que tiende a hundirse más en sus sentimientos, en vez de intentar salir de ellos</t>
  </si>
  <si>
    <t>porque le servíria como herramienta para poder salir de ese bucle infinito</t>
  </si>
  <si>
    <t>si tal vez a mi hermana</t>
  </si>
  <si>
    <t>lo que he comentado antes son personas que se cierran en la emoción que sienten y no ven más alla, por lo que se hunde en un bucle infinito de tristeza, enfado, etc.</t>
  </si>
  <si>
    <t>Tecnicamente no ocurre ninguna acción en el cuento</t>
  </si>
  <si>
    <t>Existen muchas emociones, pero la que predominara en nosotros es la que escogamos</t>
  </si>
  <si>
    <t>si conocía</t>
  </si>
  <si>
    <t>a que tu eres el que tiene el control de tus emociones</t>
  </si>
  <si>
    <t>no se asemeja a ninguna situación en concreto</t>
  </si>
  <si>
    <t>que tu decides como sentirte</t>
  </si>
  <si>
    <t>mejoraría a no hundirte en un sentimiento negativo</t>
  </si>
  <si>
    <t>no tengo argumentos en contra todos son a favor</t>
  </si>
  <si>
    <t>que muchas veces hay que buscar otro punto de vista cuando nos enfrentamos a un problema que creemos que es imposible de resolver</t>
  </si>
  <si>
    <t>también podría tratar sobre la arrogancia del padre hacia al niño, ya que pensaba que no lo conseguiría o sobre la satisfacción que haya sentido el niño al observar que ha conseguido realizar el trabajo bien, he incluso puede ir sobre el agotamiento mental de padre, es más en este relato se pueden llegar a representar muchas más emociones</t>
  </si>
  <si>
    <t>tal vez sobre es estrés que produce no conseguir solucionar el problema</t>
  </si>
  <si>
    <t>un padre sumergido en su trabajo pone una tarea complicada al niño para que lo deje en paz, en este caso es montar un mapa que nunca había visto, y después de unas horas el niño lo conseguí resolver gracias a que ha buscado otra opción</t>
  </si>
  <si>
    <t>a que muchas veces pensamos que no hay solución para los problemas pero solo vasto darle otro enfoque</t>
  </si>
  <si>
    <t>el final, como el niño le da una lección al padre</t>
  </si>
  <si>
    <t>yo hubiera hecho exactamente lo mismo en ambos casos, actuaría como el padre si yo fueese la madre del niño, y si fuera el niño actuaría como él</t>
  </si>
  <si>
    <t>ninguno me cae mal,</t>
  </si>
  <si>
    <t>ha buscar más opciones</t>
  </si>
  <si>
    <t>no y si</t>
  </si>
  <si>
    <t xml:space="preserve">cuando pienso que no hay salida buscar otra vía </t>
  </si>
  <si>
    <t>cuando se frustran por no encontrar soluciones</t>
  </si>
  <si>
    <t>a todo el mund</t>
  </si>
  <si>
    <t>para mejorar su frustracón y punto de vista a la hora de afrontar las situaciones</t>
  </si>
  <si>
    <t>cuando alguna vez he pensado que algo no tenia solución, de repente ha venido alguien conocido y me ha mostrado una solución que tenia enfrente</t>
  </si>
  <si>
    <t>no tengo argumentos en contra</t>
  </si>
  <si>
    <t>básicamente lo que he dicho antes</t>
  </si>
  <si>
    <t>una persona aduñya</t>
  </si>
  <si>
    <t>para ayudar a otras personas</t>
  </si>
  <si>
    <t>Vías sin salida</t>
  </si>
  <si>
    <t>la frutración, la obsesión, la astucia</t>
  </si>
  <si>
    <t>somos más felices y tenemos menos problemas cuando ayudamos a las otras personas</t>
  </si>
  <si>
    <t>también puede tratar sobre la satisfacción cuando salen bien las cosas</t>
  </si>
  <si>
    <t>Sobre la educación</t>
  </si>
  <si>
    <t>A que muchas veces por mirar solo por nosostros mismos nos encasillamos y somos más infelices</t>
  </si>
  <si>
    <t>la gente por solo mirar por su bien nunca consiguieron lo que querian, mientras que otro grupo de gente por ayudarse entre ellos consiguieron lo que querían, en este caso comer</t>
  </si>
  <si>
    <t>si conocia acerca de este tema</t>
  </si>
  <si>
    <t>las personas arrogantes</t>
  </si>
  <si>
    <t>En clase cuando la gente hace trabajos solos solo ven su punto de vista y no se nutren de  ninguna información, mientras que cuando trabajas en grupos ahorras tiempo, obtines más puntos de vista, etc.</t>
  </si>
  <si>
    <t>Si, y si</t>
  </si>
  <si>
    <t>Una ves mi hermana por solo mirar por si misma no conseguia lo que queria hasta que me pido ayuda</t>
  </si>
  <si>
    <t>que es mejor apoyarse en las otras personas para seguir avanzando</t>
  </si>
  <si>
    <t>si,</t>
  </si>
  <si>
    <t>Dificil o facil</t>
  </si>
  <si>
    <t>en el caso de los personajes del infierno hubiera hecho lo mismo que los personajes del cielo</t>
  </si>
  <si>
    <t>A favor de que es mejor ayudar a los demas</t>
  </si>
  <si>
    <t>los del cielo me caen mejor</t>
  </si>
  <si>
    <t>una persona adulto especializada</t>
  </si>
  <si>
    <t>a los arrogantes sobre todo</t>
  </si>
  <si>
    <t>para que se den cuenta que la ayuda esta fuera</t>
  </si>
  <si>
    <t>si?</t>
  </si>
  <si>
    <t>a veces nuestros problemas o las dificultades que encontramos sirven para que mejoremos</t>
  </si>
  <si>
    <t>También puede tratar sobe la satisfacción de conseguir el objetivo y de no dejarte vencer</t>
  </si>
  <si>
    <t>no se me ocurre ningún otro tema psicologico</t>
  </si>
  <si>
    <t>a la hormiga</t>
  </si>
  <si>
    <t>pq a pesar de todas las dificultades que encuentra en el camino consigue el objetivo propuesto sin rendirse</t>
  </si>
  <si>
    <t>una vez una hormiga que transportaba una pajita se encontró un obstáculo que le impedía el paso, pero en vez de rendirse utilizo el objeto que transportaba como ayuda, y de esa forma supero el obstaculo y mantuvo el objeto</t>
  </si>
  <si>
    <t>Cuando he pensado que algo me estaba perjudicando lo he invertido para que me favorezca</t>
  </si>
  <si>
    <t>si conocia acerca de este tema, lo unico que nunca habia leído algo por el estilo</t>
  </si>
  <si>
    <t>hubiese hecho lo mismo que la hormiga</t>
  </si>
  <si>
    <t>que se esfuerza mucho y que nunca se rinde</t>
  </si>
  <si>
    <t>Quien la sigue la consigue</t>
  </si>
  <si>
    <t>que nunca se rinden</t>
  </si>
  <si>
    <t>el nunca rendirse y superar los obstaculos</t>
  </si>
  <si>
    <t>a favor que nunca debes rendirte y no tengo argumentos en contra</t>
  </si>
  <si>
    <t>a cualquier persona que este apunto de rendirse</t>
  </si>
  <si>
    <t>para ayudarte en una situación dificil, ya que te aporta un punto de vista nuevo</t>
  </si>
  <si>
    <t>que nunca debes rendirte y que de las cosas malas muchas veces, la mayoría de veces, puedes extaer conocimientos beneficiosos</t>
  </si>
  <si>
    <t>hay que dejar lo malo atrás y solo centrarse en lo bueno para seguir adelante</t>
  </si>
  <si>
    <t>también puede tratar sobre el malestar</t>
  </si>
  <si>
    <t>también puede tratar sobre la resiliencia</t>
  </si>
  <si>
    <t>no tengo argumentos en contra, y los argumentos a favor es que es mejor dejar las cosas dolorosas atrás y seguir adelante</t>
  </si>
  <si>
    <t>en que en vez de centrarme en lo malo decidi seguir adelante</t>
  </si>
  <si>
    <t>guarda en una caja lo malo y en otra lo bueno y la de lo malo no pesa debido a que se ha esfumado</t>
  </si>
  <si>
    <t>a situaciones de tristeza</t>
  </si>
  <si>
    <t>la moraleja, sobre dejar las cosas malas atras</t>
  </si>
  <si>
    <t>hubiera hecho lo mismo</t>
  </si>
  <si>
    <t>a quien este triste</t>
  </si>
  <si>
    <t>para mejorar en esa situación</t>
  </si>
  <si>
    <t>para ayudar a los otros</t>
  </si>
  <si>
    <t>bueno y malo</t>
  </si>
  <si>
    <t>hay dos formas de comunicar una verdad, por un lado de forma negativa solamente contando todos los aspectos negativos y por otro lado de una forma positiva recalcando todo lo bueno.</t>
  </si>
  <si>
    <t>puede tratar tal vez sobre la calma que tiene el segundo sabio al contar la verdad</t>
  </si>
  <si>
    <t>puede tratar sobre educación, ya que el sabio enseña a como contar las verdades de manera positiva</t>
  </si>
  <si>
    <t>a cuando debes de decir una verdad y no sabes como hacerlo, para que no dañe a la otra persoa</t>
  </si>
  <si>
    <t>por ejemplo el sultan no deberia haber castigado al primer sabio, por lo demas si que hubiera hecho lo mismo</t>
  </si>
  <si>
    <t>no he vivido ninguna situación exactamente igual, pero si que en algún momento he dicho una verdad de forma directa solo centrandome en los aspectos negativos y al revés he dicho una verdad solamente centrandome en los aspectos positivos</t>
  </si>
  <si>
    <t>no tengo argumentos en contra, y los argumentos a favor que encuentro son que siempre es mejor mirar el lado bueno de las coas y más a la hora de comunicar una noticia o una verdad</t>
  </si>
  <si>
    <t>la moraleja del final</t>
  </si>
  <si>
    <t>si conocia algo acerca de este tema, lo unico que nunca habia leido un cuento</t>
  </si>
  <si>
    <t>al consejero real</t>
  </si>
  <si>
    <t>a situaciones en las que tienes que contar una verdad</t>
  </si>
  <si>
    <t>a como contar o decir las cosas</t>
  </si>
  <si>
    <t>a ser más empaticos</t>
  </si>
  <si>
    <t>a quien lo necesite</t>
  </si>
  <si>
    <t>para mejorar la forma de contar cosas</t>
  </si>
  <si>
    <t>un maestro o una persona adulta</t>
  </si>
  <si>
    <t>como dar una nootiicia</t>
  </si>
  <si>
    <t>Cárcel o recompensa</t>
  </si>
  <si>
    <t>si4</t>
  </si>
  <si>
    <t>hay que saber apreciar cada momento y no vivir la vida rapido</t>
  </si>
  <si>
    <t xml:space="preserve">mis argumentos a favor son que hay que vivir cada momento </t>
  </si>
  <si>
    <t>a vivir cada momento</t>
  </si>
  <si>
    <t>a no vivir deprisa y a apreciar cada cosa que vivo, aprender a vivir</t>
  </si>
  <si>
    <t>posiblemente una persona adulta, ya sea o un maestro o un especialista</t>
  </si>
  <si>
    <t>lo mas seguro que lo escriba para ayudar a otros</t>
  </si>
  <si>
    <t>un hombre que iba deprisa queria comer y el sabio no le dio la comida mejor elaborada porque no iba a tener tiempo para saborearla</t>
  </si>
  <si>
    <t>Creo que el autor ha conseguido transmitir un concepto de la paz ligado a la realidad</t>
  </si>
  <si>
    <t>estoy de acuerdo con la moraleja que plantea este autor, ya que refleja la realidad del concepto de paz</t>
  </si>
  <si>
    <t>estoy de acuerdo con que este cuento transmite tensión por la decisión que tiene que tomar el rey a la hora de escoger el cuadro pero también calma cuando escoge el cuadro que para él reflejase el verdadero concepto de paz</t>
  </si>
  <si>
    <t>Este cuento te puede generar estrés porque no sabes con que cuadro se va a quedar finalmente y estás a la espera de la decisión del rey</t>
  </si>
  <si>
    <t>me ha transmitido ansiedad, estrés, miedo por la pérdida e inseguridad</t>
  </si>
  <si>
    <t>si, creo que no hay que encerrar a las personas por miedo a perderlas, tenemos que dejar que sean libre y que por su propia elección vuelvan para estar con nosotros</t>
  </si>
  <si>
    <t>el resumen del cuento es básicamente, que un día de abril cuando el príncipe estaba aburrido se poso una golondrina en el alfeizar y a este le fascino la golondrina, por lo que siempre que venía a verlo a la misma hora le entraba ansiedad que después no volviera. Por lo que le construyo una cas con candado y la encerró allí, con el paso del tiempo, se murió la golondrina. El príncipe a consecuencia de ello despidió al sirviente hasta que otra mañana se poso otra golondrina diferente y le volvió a cantar</t>
  </si>
  <si>
    <t>no, me ha transmitido estrés</t>
  </si>
  <si>
    <t>Moraleja: debería dejarse fluir más la mente y no so brepensar las cosas</t>
  </si>
  <si>
    <t xml:space="preserve">si, estoy de acuerdo, transmite más tensión que calma. Pero aún así logra el objetivo </t>
  </si>
  <si>
    <t>si, estoy de acuerdo de que este cuento trata sobre el estrés</t>
  </si>
  <si>
    <t>si, estoy de acuerdo.</t>
  </si>
  <si>
    <t>lo que me recuerda a mis conocidos es el sobre pensamiento de la situación</t>
  </si>
  <si>
    <t xml:space="preserve">si que conocía el tema </t>
  </si>
  <si>
    <t>Si, ya que ha demostrado que con la dedicación y la bondad de Fadel se consiguen grandes logros y satisafacciones</t>
  </si>
  <si>
    <t>Con gran esfuerzo y dedicatoria siempre desde la bondad sin esperar nada a cambio, dando lo que menos tenemos ya que otras personas pueden carecer de ello, estos gestos siempre serán agradecidos, reconocidos, y algo bueno siempre nos regresará</t>
  </si>
  <si>
    <t>Si, ya que alegra y satisface al protagonista y entusiasma y agrada al Califa.</t>
  </si>
  <si>
    <t>Si, trata el tema de educación y trabajo</t>
  </si>
  <si>
    <t>Me ha gustado mucho, te da a ver que siempre existe la esperanza de que hay gente bondadosa y con buenas intenciones sin ninguna doble intención</t>
  </si>
  <si>
    <t xml:space="preserve">Si, ya que tanto yo he vivido como he escuchado casos en los que alguien (o yo) ha hecho gestos y acciones sin ánimo de lucro y a esas personas les ha alegrado y lo han agradecido. Luego con el tiempo te llegan cosas buenas de distintas formas </t>
  </si>
  <si>
    <t>La verdad que no</t>
  </si>
  <si>
    <t>De este cuento en concreto no, pero si que que sé cosas del tema</t>
  </si>
  <si>
    <t>Si ya que el agua en el desierto es escasa por lo tanto es algo difícil de conseguir, por ende es algo para valorar</t>
  </si>
  <si>
    <t>Si, mis abuelas siempre hacen buenos gestos sin esperar nada a cambio</t>
  </si>
  <si>
    <t>Muchas cosas. Siempre debemos dar lo máximo de nosotros sobre todo a las personas mas vulnerables y necesitadas, siempre sin ánimo de lucro, todo lo bueno vuelve</t>
  </si>
  <si>
    <t>Fadel tiene escasez de agua pero siempre se la administraba bien y ahorraba. Un día decidió emprender un largo y duro camino a Bagdad donde ahí se encontraba El Califa. Ellos estaban rodeado de dinero y tenían una muy buena vida, pero Fadel le alegraba y le satisfacía realizar ese gesto sin recibir nada a cambio.Una vez llegado ahí y entregado el regalo, El Califa se sorprendió mucho y le alegró, pero sobre todo valoró ese gesto. Desde ese momento Fadel y El Califa emprendieron una buena amistad</t>
  </si>
  <si>
    <t>Un jóven</t>
  </si>
  <si>
    <t>Para ayudar a otros y dar a entender ese valor moral</t>
  </si>
  <si>
    <t>Moralidad y valores propios</t>
  </si>
  <si>
    <t>Si ha conseguido transmitirlo</t>
  </si>
  <si>
    <t>Con paciencia y calma, siempre se encuentran formas de solucionar las tareas y los problemas</t>
  </si>
  <si>
    <t>Trata de la emoción de la frustración y estrés que el niño le transmite al padre mientras trabaja</t>
  </si>
  <si>
    <t>Si, el padre educa al niño con actividades distintas</t>
  </si>
  <si>
    <t>Si, que siempre analizando todo y tranquilamente se pueden sacar otras formas más fáciles de resolver las cosas</t>
  </si>
  <si>
    <t>Me ha resultado gracioso como el niño resolvía el rompecabezas</t>
  </si>
  <si>
    <t>Si me parece adecuado</t>
  </si>
  <si>
    <t>El padre estaba trabajando cuando su hijo de 6 años lo interrumpió. Al niño estar aburrido molestaba al padre y se agobió. Como solución el padre recortó una revista de un mapa del mundo para que el niño se entretuviese montadolo como un rompecabezas. El padre al ver que el niño tardó minutos y no 10 días aproximadamente como el estimaba se sorprendió y no le creía. Sin embargo al comprobar que era cierto le extrañó y le preguntó al hijo como lo había hecho si no conocía el mundo a lo que el niño le respondía que le dio la vuelta y ahí había una silueta de un hombre mucho más sencilla que le ayudó para completarlo</t>
  </si>
  <si>
    <t>Al niño, me transmite dulzura e inteligencia</t>
  </si>
  <si>
    <t>Sí, ya que a veces me complico intentando resolver problemas o ejercicios y si lo miro de otra perspectiva más calmada hay formas más simples o sencillas de resolverlo</t>
  </si>
  <si>
    <t>Del cuento no</t>
  </si>
  <si>
    <t>Sabiduría,calma,diversión, paciencia, sorpresa</t>
  </si>
  <si>
    <t>Si, ya que es una forma de arreglar el mundo con la paciencia y a la vez era un rompecabezas para solucionar sobre el mundo</t>
  </si>
  <si>
    <t>Si, considero que ha transmitido bien el cuento</t>
  </si>
  <si>
    <t>Aunque a tu alrededor abunde el caos, la paz se encuentra solo si sabes como y donde mirarlo. Puede que a tu alrededor no haya paz, pero solo tendrás paz en ti mismo si lo buscas</t>
  </si>
  <si>
    <t>A lo mejor trata la emoción de la sensatez y la paciencia</t>
  </si>
  <si>
    <t>Considero que a lo mejor se trata de que no todos vemos las cosas de la misma forma</t>
  </si>
  <si>
    <t>No la verdad, si que he escuchado consejos de ver las cosas de distinta forma y tendrás paz y felicidad</t>
  </si>
  <si>
    <t>Si, bastante. A veces no somos conscientes de que hay muchas cosas buenas a nuestro alrededor o vemos imposible estar en paz y calma ya que estamos estresados y vemos las cosas de una forma negativa por todo el estrés y la tensión. Pero parando, tranquilizandote y viendo las cosas de otra forma y buscando otras alternativas de solución, puede ayudar mucho</t>
  </si>
  <si>
    <t>Si, gente negativa que vive en tensión y estrés, viéndolo de otro punto de vista podrían encontrar la paz</t>
  </si>
  <si>
    <t>Si, a diario</t>
  </si>
  <si>
    <t>Con exámenes o problemas personales me agobio y veo las cosas negativamente, cuando tengo todo bueno alrededor; gente que me quiere, salud, tiempo y otras alternativas de solucionarlo</t>
  </si>
  <si>
    <t>Una persona adulta o joven</t>
  </si>
  <si>
    <t>Para ayudar a otros, que vean las cosas de otro punto de vista</t>
  </si>
  <si>
    <t xml:space="preserve">Si, mucho </t>
  </si>
  <si>
    <t>El amor es gratis y siempre puedes ofrecer amor ya que algunas personas lo pueden estar pasando mal y lo agradecería mucho</t>
  </si>
  <si>
    <t>Trata sobre la generosidad y en pensar en los demás sin ánimo de lucro</t>
  </si>
  <si>
    <t>Empatía, generosidad, amor, agrado, moralidad</t>
  </si>
  <si>
    <t>Ya que a veces cuando tu o alguien tiene un mal día, alguien te es amable, generoso o simplemente te regala una sonrisa, se agradece</t>
  </si>
  <si>
    <t>Para ayudar a otros a ver las cosas de distinta forma y fomentar la amabilidad</t>
  </si>
  <si>
    <t>A favor ya que dar amor es gratis y siempre alguien puede estar sufriendo o necesitándolo y lo agradece</t>
  </si>
  <si>
    <t>Este relato explica que regalar una sonrisa a alguien no cuesta nada, que te enriquece tanto a ti como al prójimo. La sonrisa puede ser un segundo pero para esa persona puede quedarse en el recuerdo y te alivia el alma, te hace ser mejor persona</t>
  </si>
  <si>
    <t>Si, a regalar sonrisas más a menudo</t>
  </si>
  <si>
    <t>Si, ya que a sonreír y agradar a la gente te puede hacer cambiar el día</t>
  </si>
  <si>
    <t>Que debes cambiar tu forma de pensar y actuar, de ver las cosas y que te puede cambiar el día</t>
  </si>
  <si>
    <t>Regalar instantes</t>
  </si>
  <si>
    <t>Aunque nadie confíe en ti y te desmotiven, sigue luchando y creyendo en tus sueños porque tarde o temprano lo vas a conseguir con paciencia</t>
  </si>
  <si>
    <t>Esfuerzo, constancia, motivación y autoestima</t>
  </si>
  <si>
    <t xml:space="preserve">Constancia, esfuerzo, resistencia  </t>
  </si>
  <si>
    <t>Cuando la oruga se convierte en mariposa y consigue lograr su sueño y callar a todo el mundo</t>
  </si>
  <si>
    <t>Alegría por el protagonista y te enseña una forma distinta de ver las cosas, sobre todo ignorar los comentarios negativos de gente que no te importa</t>
  </si>
  <si>
    <t>Para ayudar a otros y enseñarles distintas formas de ver y afrontar sus sueños y objetivos</t>
  </si>
  <si>
    <t>A la gente de mi alrededor que estuviese desmotivado e hiciese caso a los comentarios negativos</t>
  </si>
  <si>
    <t>Porque te ayuda y es sensato para ver otras vías de espae</t>
  </si>
  <si>
    <t>A veces esas personas dicen que sus metas son inalcanzables y que nadie confía en ellos, no obstante si leyesen este cuento podría ser una motivación</t>
  </si>
  <si>
    <t>Porque no se rindió ni hizo caso a los que se encontraba por su camino y al final logró su sueñño</t>
  </si>
  <si>
    <t>Si, sobre todo si tienen a alguien de tu entorno que te ayuda y te motiva</t>
  </si>
  <si>
    <t>A no rendirse y ser constante, no hacer caso a los comentarios dañinos y tarde o temprano conseguirás tus metas y sueño</t>
  </si>
  <si>
    <t>La mayoría de la gente se pasa su vida intentando conseguir el objetivo rápido sin disfrutar del camino. Además que todo con paciencia y calma llega y que las cosas cuestan conseguirlas y muy poco destruirlas</t>
  </si>
  <si>
    <t>Paciencia, resiliencia, cuidado, amor, paz, compasión</t>
  </si>
  <si>
    <t>Saber tener paciencia, y no ser avaricioso ya que todo llegará a su tiempo y eres más rico si disfrutas con lo que tienes y no con lo que no tienes</t>
  </si>
  <si>
    <t>Que es una persona ansiosa que muy pocas veces es feliz con lo que tiene, siempre quiere más</t>
  </si>
  <si>
    <t>Cuando el escritor ha empezado a escribir las comparaciones</t>
  </si>
  <si>
    <t>Una persona sueña que le hace una entrevista a Dios y Dios le da consejos muy sabios</t>
  </si>
  <si>
    <t>Si, en la medida de lo posible dar consejos</t>
  </si>
  <si>
    <t>A mi vecino</t>
  </si>
  <si>
    <t>Para que esa persona viese las cosas de distinta forma y parase a analizar</t>
  </si>
  <si>
    <t>Es avariciosa y no se conforma con lo que tiene</t>
  </si>
  <si>
    <t>A veces en malas épocas soy más materialista y no me doy cuenta de que lo más valioso no tiene precio</t>
  </si>
  <si>
    <t>A dios</t>
  </si>
  <si>
    <t>Porque ha dado buenos consejos</t>
  </si>
  <si>
    <t>Muchas veces</t>
  </si>
  <si>
    <t>A apreciar las cosas de otra forma y ser más feliz</t>
  </si>
  <si>
    <t>Esto mismo</t>
  </si>
  <si>
    <t>Soñando con Dios</t>
  </si>
  <si>
    <t>Ya sea para los buenos o los malos comentarios, debes ser indiferente ya que de la gente que no te quiere no te sumará</t>
  </si>
  <si>
    <t>Indiferencia, auto pensamiento, saber llevar las cosas de distinta manera, reflexión</t>
  </si>
  <si>
    <t>Reflexión, salud mental, paciencia e ignorancia</t>
  </si>
  <si>
    <t>Cuando el maestro le dice al discípulo que tanto como los halagos y los insultos los debe ignorar</t>
  </si>
  <si>
    <t>Ignorando a los idiotas</t>
  </si>
  <si>
    <t>Si, me pasa a diario</t>
  </si>
  <si>
    <t>Si me ha ayudado</t>
  </si>
  <si>
    <t>Si, a veces en algunas circunstancias me cuesta ignorar los comentarios dañinos y que no suman, pero mucha otras os ignoro y se que no me suman y que solo quieren hundir y ver como no avanzas</t>
  </si>
  <si>
    <t>El maestro le dice a su discípulo que vaya al cementerio a gritarle cosas buenas a los muertos al llegar le pregunta que le han respondido y el discípulo dice que nada. El maestro le manda a hacer lo mismo pero esta vez con comentarios negativos e insultos y al volver el discipulo dice que no le han repsondido nada igual. Entonces el maestro le da la lección de para que veas que tanto a lo bueno como en lo mal debes actuar igual, ignorando y no respondiendo</t>
  </si>
  <si>
    <t>Estoy de acuerdo en que tienes que ignorar a los demás ya que solo estarán en lo bueno por interés y en lo malo para hundirte</t>
  </si>
  <si>
    <t>El disicpulo</t>
  </si>
  <si>
    <t>Que debo aplicarlo</t>
  </si>
  <si>
    <t>Si muchas cosas</t>
  </si>
  <si>
    <t>A veces no nos damos cuenta de algo y lo tenemos delante</t>
  </si>
  <si>
    <t xml:space="preserve">amor, compasión, ternura, reflexión </t>
  </si>
  <si>
    <t>No tanto</t>
  </si>
  <si>
    <t>Ver las</t>
  </si>
  <si>
    <t xml:space="preserve">Ver las cosas de otro punto de visto </t>
  </si>
  <si>
    <t>Pues a veces no te das cuenta de algo que tienes delante y la</t>
  </si>
  <si>
    <t>otra persona igual y coincides</t>
  </si>
  <si>
    <t xml:space="preserve">si lo hubiese hecho </t>
  </si>
  <si>
    <t xml:space="preserve">Relfexion, ver desde otro punto de vista, Alegría y amor </t>
  </si>
  <si>
    <t>Un niño iba de camino a ver a Dios pero se encontró a un anciano de camino en un banco, se sentó con el y le ofreció su comida, al</t>
  </si>
  <si>
    <t>Es alegre y le gustaría el cuento</t>
  </si>
  <si>
    <t>A favor, que a veces no sabes que tiene en mente la otra persona y no te das cuenta</t>
  </si>
  <si>
    <t>No darme cuenta de las cosas y las tienes delante y a lo mejor esa persona siente y piensa lo mismo</t>
  </si>
  <si>
    <t>De camino con Dios</t>
  </si>
  <si>
    <t xml:space="preserve">alegria y ternura </t>
  </si>
  <si>
    <t>El anciano</t>
  </si>
  <si>
    <t>Porque es tierno</t>
  </si>
  <si>
    <t xml:space="preserve">En ver las cosas desde otra perspectiva </t>
  </si>
  <si>
    <t>A no darle vueltas a la cosas</t>
  </si>
  <si>
    <t xml:space="preserve">Cuando el anciano y El Niño vuelven a sus casas y dicen con Alegría eso a su familia </t>
  </si>
  <si>
    <t>A veces es difícil controlar nuestra mente pero tienes que tomar rienda</t>
  </si>
  <si>
    <t xml:space="preserve">podría ser de enfermedades mentales, que no te dejan controlar tu mente y pensamientos siempre con intrusiones </t>
  </si>
  <si>
    <t xml:space="preserve">Enfermedades mentales, control mental, auto reflexión </t>
  </si>
  <si>
    <t>A favor, que no puedes dejar que algo controle tú me te</t>
  </si>
  <si>
    <t>A mi mismo</t>
  </si>
  <si>
    <t xml:space="preserve">Que a veces tiene que tomar ella misma rienda de la situación y no su mente ya que irá a hacerle daño </t>
  </si>
  <si>
    <t xml:space="preserve">Para ayudar mentalmente y como persona </t>
  </si>
  <si>
    <t>Salud mental y crecimiento personal</t>
  </si>
  <si>
    <t>Si, aunque a veces cuesta ya que tú mente va a hacer daño y te cuesta avanzar</t>
  </si>
  <si>
    <t xml:space="preserve">A veces pensamientos intrusivos te vienen a la mente y no te deja avanzar y ver las cosas claras, por eso está bien que tú tomes el control en estas situaciones </t>
  </si>
  <si>
    <t xml:space="preserve">Educaxion </t>
  </si>
  <si>
    <t xml:space="preserve">Distintas perspectivas </t>
  </si>
  <si>
    <t xml:space="preserve">todos tenemos pensamientos de todos tipos pero al que más le hagas caso y sigas es decir alimentes, ese ganará sobre ti y será un reflejo de ti </t>
  </si>
  <si>
    <t xml:space="preserve">Crecimiento personal y reflexión </t>
  </si>
  <si>
    <t xml:space="preserve">Crecimiento personal y pensamientos contradictorios </t>
  </si>
  <si>
    <t xml:space="preserve">Los pensamientos que más le aturden y más alimenta le hace ser así </t>
  </si>
  <si>
    <t xml:space="preserve">Me ha gustado mucho, no me lo esperaba y tiene razón </t>
  </si>
  <si>
    <t xml:space="preserve">Si, a veces tienes que seguir el pensamiento más adecuado, lo alimentas y gana, te llenas de eso y te hace ver las cosas de distinta forma </t>
  </si>
  <si>
    <t>Si, al anciano</t>
  </si>
  <si>
    <t xml:space="preserve">Porque es sabio </t>
  </si>
  <si>
    <t>Educación y crecimiento personal</t>
  </si>
  <si>
    <t xml:space="preserve">Para ayudar a otros y hacerles reflexionar y pensar para ser mejor persona </t>
  </si>
  <si>
    <t xml:space="preserve">A favor, tiene razón, tenemos como el demonio y el diablo alimentándonos en los dos hombros en todas las situaciones que vivimos, al que le hagas caso ganará </t>
  </si>
  <si>
    <t>Si la verdad</t>
  </si>
  <si>
    <t>Cuando tengo un problema y estoy aturdida porque no sé qué pensar y cómo afrontarlos siempre pienso en la forma más sensata aunque cueste o me tengan que ayudar mis seres queridos, lo alimentas y gana</t>
  </si>
  <si>
    <t xml:space="preserve">El final, te deja pensativo y tiene mucha razón </t>
  </si>
  <si>
    <t xml:space="preserve">En ver las cosas de otra forma y crecer personalmente por ende afrontas las situaciones de otra forma </t>
  </si>
  <si>
    <t>Sin duda, lo ha conseguido, tras las capas de este cuento, logra transmitir que el futuro no debe importar sino disfrutas el presente</t>
  </si>
  <si>
    <t>Sin duda, pero... ojalá fuera tan facil</t>
  </si>
  <si>
    <t>Sí con el aburrimiento, quizás por la desesperación del niño, pero no por la apatía</t>
  </si>
  <si>
    <t>No encuentro otro término</t>
  </si>
  <si>
    <t>El niño, no es conocedor del sentido de la vida, volviéndose incapaz de comprender el porqué todo tiene su tiempo en la vida. Por lo que consigue lo que ansiaba, poder ir a todas aquellas situaciones en las que para su "yo pequeño" resultaban atractivas, y en las que el consideraba que había alcanzado algo satisfactorio. Desgraciadamente, no resulta ser así, por lo que el joven aprende a no tener prisa en obtener inmediatamente sus deseos, ya que eso le perjudica.</t>
  </si>
  <si>
    <t>A algún compañero u adolescente que pase por algún sentimiento de dolor y frustración por el futuro</t>
  </si>
  <si>
    <t>no, todo está bien.</t>
  </si>
  <si>
    <t>Porque a las personas con ansiedad, que sobre piensan las cosas y necesitan respuestas a sus preguntas, podría abrirle en cierto modo los ojos y obtener otra visión de lo que les sucedería si continúan manteniendo esos comportamientos</t>
  </si>
  <si>
    <t>es correcto, aunque yo no le hubiera puesto un término tan "infantil"</t>
  </si>
  <si>
    <t>Leer puede, ahora mismo no recuerdo.</t>
  </si>
  <si>
    <t>La necesidad de tener todo bajo control y conocer qué sucederá en cada momento de sus vidas.</t>
  </si>
  <si>
    <t>Sí, sin duda, ahora mismo estoy pasando por ello.</t>
  </si>
  <si>
    <t>Me ha recordado a la situación que vivo hoy en día. Me puedo identificar con el pequeño</t>
  </si>
  <si>
    <t>Me resulta algo incómodo, solo puedo comentar que hace que me sienta muy ansiosa.</t>
  </si>
  <si>
    <t xml:space="preserve">al niño. </t>
  </si>
  <si>
    <t>No me agrada que la mujer le dijese al niño, " Eres un desagradecido [ ... ]" Me ha parecido bastante apático por su parte</t>
  </si>
  <si>
    <t>Una persona adulta/ especialista</t>
  </si>
  <si>
    <t>sí, aunque me ha faltado realidad, en cierto modo que no fuera tan fantástico.</t>
  </si>
  <si>
    <t>Todo a favor.</t>
  </si>
  <si>
    <t>Sí, porque al final, es lo que deseaba cada uno. Quitaría la grosería de la anciana que he comentado con anterioridad</t>
  </si>
  <si>
    <t>Vivir el momento, supongo</t>
  </si>
  <si>
    <t>Demasiado</t>
  </si>
  <si>
    <t>Sería feliz, vivir el momento me traería mucha paz y felicidad, creeme</t>
  </si>
  <si>
    <t>Disfruta el presente porque puede que por no hacerlo encuentres más trabas en el futuro.</t>
  </si>
  <si>
    <t>okay</t>
  </si>
  <si>
    <t>En ocasiones creemos que tenemos todo bajo control pero no es así</t>
  </si>
  <si>
    <t>enseñanza</t>
  </si>
  <si>
    <t>personas con ansiedad</t>
  </si>
  <si>
    <t>ayudar</t>
  </si>
  <si>
    <t>si, normal</t>
  </si>
  <si>
    <t>entiendo, no me siento muy bien</t>
  </si>
  <si>
    <t>La reflexion final, aunque no sé bien que significa</t>
  </si>
  <si>
    <t>la reflexion</t>
  </si>
  <si>
    <t>por como estaba escrito</t>
  </si>
  <si>
    <t>no tengo tiempo :(</t>
  </si>
  <si>
    <t>al estudiante</t>
  </si>
  <si>
    <t>me recuerda a mi</t>
  </si>
  <si>
    <t>ansiedad, sobrepensar</t>
  </si>
  <si>
    <t>empatia</t>
  </si>
  <si>
    <t>a favor, todo, en contra nada</t>
  </si>
  <si>
    <t>La fuerza está en ti</t>
  </si>
  <si>
    <t>si la considero necesaria, pero es demasiado dificil hacer lo que dice el cuento, no siento que me ayude</t>
  </si>
  <si>
    <t>adiós</t>
  </si>
  <si>
    <t>sí, el autor ha conseguido transmitir que no importa como te encuentres, realmente vas a darte a los demás si siempre has sido así</t>
  </si>
  <si>
    <t>sí, a veces lo diferente es bueno porque hace que salgamos de nuestra zona de confort</t>
  </si>
  <si>
    <t>creo que también podría tratar un poco de frustración y malestar</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</si>
  <si>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'depresión, bipolaridad'?(Si quieres terminar el análisis del cuento, escribe elegir o recomendar otro cuento, o pincha en live_help)</t>
  </si>
  <si>
    <t>creo que no, o sea la depresión y la bipolaridad son los principales temas a tratar</t>
  </si>
  <si>
    <t>sí, completamente</t>
  </si>
  <si>
    <t xml:space="preserve">Aunque nos encontremos solos y sin rumbo y aparezca una persona que nos haga sentir mejor, no debemos dejar que esa persona deje de ser quien es y cambie su estilo de vida por nosotros, tenemos que adaptarnos a la vida de una persona a la que queremos sin privarla de su libertad </t>
  </si>
  <si>
    <t>claramente sí</t>
  </si>
  <si>
    <t>Se ha transmitido el mensaje correctamente</t>
  </si>
  <si>
    <t>tienes que mostrarte indiferente ante cualquier crítica que te hagan, ya sea positiva (como halagos) o negativa (como insultos)</t>
  </si>
  <si>
    <t>sí, pero además también de la duda</t>
  </si>
  <si>
    <t>también trata a cerca de la duda</t>
  </si>
  <si>
    <t>La moraleja del cuento es la siguiente: ' La vida va a tirarte tierra, todo tipo de tierra... El truco para salirse del pozo es sacudírsela y dar un paso hacia arriba. Cada uno de nuestros problemas es un escalón hacia arriba.  Recordar las seis reglas para ser feliz: 1. Liberar el corazón del odio 2. Liberar la mente de preocupaciones 3. Vivir sencillamente 4. Dar más 5. Esperar menos 6. Tener esperanza  Disfruta la vida... ¡Sacúdete!
'¿Estás de acuerdo con que ésta es su moraleja?</t>
  </si>
  <si>
    <t>cada problema que se te cruza en el camino debes dejarlo de lado e intentar que eso te sirva como ayuda para salir adelante</t>
  </si>
  <si>
    <t>completamente</t>
  </si>
  <si>
    <t>el cuento no trata de cualquier otra emoción</t>
  </si>
  <si>
    <t xml:space="preserve">si porque es importante amarse a uno mismo </t>
  </si>
  <si>
    <t xml:space="preserve">totalmente de acuerdo </t>
  </si>
  <si>
    <t xml:space="preserve">dependencia emocional </t>
  </si>
  <si>
    <t xml:space="preserve">si de acuerdo </t>
  </si>
  <si>
    <t>trabajo y estrés</t>
  </si>
  <si>
    <t xml:space="preserve">si el protagonista </t>
  </si>
  <si>
    <t xml:space="preserve">El pez, el pájaro y el topo. </t>
  </si>
  <si>
    <t>quiero un cuento sobre violencia de género</t>
  </si>
  <si>
    <t>si, lo ha conseguido</t>
  </si>
  <si>
    <t>Sí, refleja la paz de una forma más realista</t>
  </si>
  <si>
    <t xml:space="preserve">Trata del estrés pero hay emociones más importantes para analizar en este cuento </t>
  </si>
  <si>
    <t>La paz y sus dificultades</t>
  </si>
  <si>
    <t>me ha reconfortado leerlo, me evoca sentimiento de satisfacción y seguridad</t>
  </si>
  <si>
    <t>estoy de acuerdo, es necesario ayudar a los demás y así serás ayudado</t>
  </si>
  <si>
    <t>Sí, trabajo cooperativo</t>
  </si>
  <si>
    <t>Yo hubiera hecho lo mismo</t>
  </si>
  <si>
    <t>Me evoca pensar como de importante es el ayudar a los demás, en situaciones similares ver como diferentes personas adoptan soluciones distintas para la resolución del problema.</t>
  </si>
  <si>
    <t>En ocasiones</t>
  </si>
  <si>
    <t>Pues en no sentir que en todo estoy sola ya que tendría ayuda de los demás</t>
  </si>
  <si>
    <t>La enseñanza es que ayudar a los demás es ayudarse a uno mismo</t>
  </si>
  <si>
    <t>a mis compañeros de clase</t>
  </si>
  <si>
    <t>para que así pudiéramos ayudarnos los unos a los otros en la Universidad</t>
  </si>
  <si>
    <t>Cuando sube al cielo y ve como se ayudan</t>
  </si>
  <si>
    <t>muy de acuerdo</t>
  </si>
  <si>
    <t>La importancia de una muestra de cariño para un niño por parte de sus padres es más importante que todo lo material</t>
  </si>
  <si>
    <t>Sí, sobre todo se demuestra por parte del hijo</t>
  </si>
  <si>
    <t>Sí, sobre resiliencia</t>
  </si>
  <si>
    <t xml:space="preserve">Principalmente para concienciar </t>
  </si>
  <si>
    <t>SÍ</t>
  </si>
  <si>
    <t>Cuando se escoge entre varias opciones hay que tener en cuenta las consecuencias de cada una de ellas.</t>
  </si>
  <si>
    <t>sí, dolor</t>
  </si>
  <si>
    <t>También trata temas como las adicciones</t>
  </si>
  <si>
    <t>Me cae bíen la hija del molinero y el mensajero que la ayuda</t>
  </si>
  <si>
    <t>Las cosas importantes de la vida son pequeñas cosas sin coste alguno a las que cualquiera podemos acceder.</t>
  </si>
  <si>
    <t>Yo siempre sonrío</t>
  </si>
  <si>
    <t>Sí, lo ha conseguidp</t>
  </si>
  <si>
    <t>Es fácil confundir amor con dependencía, aunque parezcan lo mismo, esta última te priva de tu libertad y felicidad.</t>
  </si>
  <si>
    <t>de miedo</t>
  </si>
  <si>
    <t>Situación similar al cuento, lo que ambos creíamos que era amor en realidad era dependecia hacia la otra persona.</t>
  </si>
  <si>
    <t>En la actualidad no</t>
  </si>
  <si>
    <t>Estoy totalmente de acuerdo</t>
  </si>
  <si>
    <t>La esperanza es lo último que se pierde</t>
  </si>
  <si>
    <t>La moraleja del cuento es la siguiente: ' Muchas veces, a lo largo de los años, he mirado hacia al cielo y he dicho: “Padre, qué es lo que estás haciendo?”  El parece responder: “Estoy bordando tu vida, hijo”.  Y yo sigo preguntando:  “Pero lo veo todo tan confuso... Padre, todo está desordenado. Hay muchos nudos, situaciones difíciles que no terminan y cosas buenas que pasan rápido. Los hilos son tan oscuros... Por qué no son más brillantes?”  El Padre parece decir: “Hijo mío, ocúpate de tu trabajo, relájate... confía en mí. Yo haré mí trabajo. Un día, te llevaré a ti en mis brazos, y entonces irás a ver el plan de tu vida desde mí posición”.  A veces no entendemos qué está ocurriendo en nuestras vidas. Las cosas son confusas, no encajan y parece que nada nos sale bien.  Es que estamos mirando el reverso de la vida. Del otro lado, Dios está bordando …
'¿Estás de acuerdo con que ésta es su moraleja?</t>
  </si>
  <si>
    <t>Sñi</t>
  </si>
  <si>
    <t>En ocasiones juzgamos situaciones, cosas personas desde nuestra perspectiva cuando no somos capaces de mirar desde otra perspectiva</t>
  </si>
  <si>
    <t>compasión</t>
  </si>
  <si>
    <t>la parte en el que el niño ponía en duda lo que la madre hacía ya que lo veía desde una perspectiva distinta</t>
  </si>
  <si>
    <t>A cualquier persona</t>
  </si>
  <si>
    <t>porque muestra la importancia de ponerse en el lugar del otro, cosa que muchas veces no hacemos</t>
  </si>
  <si>
    <t>Huir de los problemas no los hace desaparecer</t>
  </si>
  <si>
    <t>pues a no vivir tan preocupados por los problemas, sino saber gestionarlos de la mejor forma posible</t>
  </si>
  <si>
    <t>Por una parte que hay que afrontar los problemas y por otra parte que tus miedos y las cosas malas que recibes de otras personas te hacen tener un crecimiento personal</t>
  </si>
  <si>
    <t xml:space="preserve">Nos olvidamos de lo que valemos </t>
  </si>
  <si>
    <t>que no se valoran lo suficiente y no llegan a ser conscientes de lo que valen</t>
  </si>
  <si>
    <t>Amor propio, aprendizaje, valentía</t>
  </si>
  <si>
    <t>El valor de uno mismo</t>
  </si>
  <si>
    <t>a muchas de mis amigas</t>
  </si>
  <si>
    <t>Considero que siempre están centradas en sus problemas sin llegar a recordar lo mucho que valen</t>
  </si>
  <si>
    <t>porque pierden su autoestima y su amor propio y este cuento puede ayudarlas a relfexionar</t>
  </si>
  <si>
    <t>que tengo que valorarme más aunque en ocasiones el mundo se me eche encima</t>
  </si>
  <si>
    <t>en gestionar de otra forma los problemas</t>
  </si>
  <si>
    <t>claro, al fin y al cabo Marisa es amiga de Alfredo</t>
  </si>
  <si>
    <t>no he vivido situaciones similares</t>
  </si>
  <si>
    <t>la enseñanza que se extrae</t>
  </si>
  <si>
    <t>Los valores como la humildad solamente se aprenden, no se compran con dinero</t>
  </si>
  <si>
    <t>Entre las temáticas que afronta el cuento encontramos: educación, aprendizaje, humildad</t>
  </si>
  <si>
    <t>personas que tienen un estatus social muy alto</t>
  </si>
  <si>
    <t>Un señor mayor que en su infancia aprendió lo importante que son los valores de uno mismo, y en su vejez a pesar de tener recompensa por haber trabajado muy duro prefirió que sus hijos heredaran esos valores antes que el dinero</t>
  </si>
  <si>
    <t>la conversación con su mejor amigo</t>
  </si>
  <si>
    <t>Me ha parecido muy interesante el cuento, estoy totalmente de acuerdo con que sólo durante un instante</t>
  </si>
  <si>
    <t>Sí, opino lo mismo</t>
  </si>
  <si>
    <t>Sí, ya que una sonrisa te produce alegría y el hecho de que dure tan poco y se quede solo en el recuerdo te puede producir tristeza</t>
  </si>
  <si>
    <t>En parte si, debido a que lleva trabajo sacar una sonrisa a ciertas personas.</t>
  </si>
  <si>
    <t>Sí, totalmente</t>
  </si>
  <si>
    <t xml:space="preserve">La temática es principalmente el estrés que le produce al estudiante el hecho de no poder concentrarse </t>
  </si>
  <si>
    <t>Sí, al alumno</t>
  </si>
  <si>
    <t>Porque me recuerda a mí en los momentos de saturación cuando tengo tantos trabajos y exámenes</t>
  </si>
  <si>
    <t xml:space="preserve">Sí, varios familiares y amigos encajarían en el perfil del alumno </t>
  </si>
  <si>
    <t>Buscando alguna manera de relajarme y tranquilizarme, para una vez ponerme a hacer todo lo que tengo hacerlo poco a poco sin agobiarme</t>
  </si>
  <si>
    <t xml:space="preserve">Sí, ha conseguido transmitirlo perfectamente </t>
  </si>
  <si>
    <t>Yo la Fe la enfocaría en uno mismo, en creer en ti y que hay que dejar las cosas fluir, estoy de acuerdo en que hay coger todas las cosas buenas y aprender de las malas.</t>
  </si>
  <si>
    <t>Sí, ya que al principio nos cuenta la frustración del joven y luego la abuela hace referencia a la fortaleza con su mensaje</t>
  </si>
  <si>
    <t>Sí, porque lleva trabajo y hay que tener capacidad de adaptación en todas las situaciones para poder ser mejor y afrontar las cosas buenas y saber aprender de las malas.</t>
  </si>
  <si>
    <t>Sí, mi hermano podría ser un claro ejemplo.</t>
  </si>
  <si>
    <t xml:space="preserve">Sí, a veces se acumulan situaciones que te causan estrés, tristeza y varias situaciones en las cuales no te sientes bien con tu entorno o contigo mismo pero hay que saber afrontarlas </t>
  </si>
  <si>
    <t>Una persona adulta la cual ha pasado por esto y la experiencia le ha llevado a aprender de ello</t>
  </si>
  <si>
    <t>Para ayudar a otros sin duda</t>
  </si>
  <si>
    <t>Sí, creo que puede llegar a ser muy útil</t>
  </si>
  <si>
    <t>A la abuela, por el buen consejo que da</t>
  </si>
  <si>
    <t>Sí, lo ha transmitido muy bien</t>
  </si>
  <si>
    <t>Sí, he entendido que la moraleja era esa</t>
  </si>
  <si>
    <t>Sí, ya que aunque las nombre o mencione no está hablando exactamente de eso</t>
  </si>
  <si>
    <t>Sí, porque está enseñando que dependiendo el camino que escojas te irá de una manera u otra.</t>
  </si>
  <si>
    <t>Sí, a que dependiendo las acciones que tenga me irá de una manera u otra</t>
  </si>
  <si>
    <t>Sí, ya que el padre enseña bien a sus hijos</t>
  </si>
  <si>
    <t>Sí, ya que es algo que todos debemos aprender para ser mejores en un futuro</t>
  </si>
  <si>
    <t>Sí, cualquiera de mi alrededor podría identificarse</t>
  </si>
  <si>
    <t>Sí, alguna vez he leído algo semejante</t>
  </si>
  <si>
    <t>Sí, ya que mis padres siempre me han guiado de esa manera</t>
  </si>
  <si>
    <t>Sí, al padre</t>
  </si>
  <si>
    <t>Porque el mensaje que transmite es muy útil para la vida</t>
  </si>
  <si>
    <t>Sí, transmite a la perfección el mensaje</t>
  </si>
  <si>
    <t>Sí, al final si actúas bien con él resto tarde o temprano te regresarán las buenas acciones</t>
  </si>
  <si>
    <t>Sí, porque tanto la mujer muestra amor y compasión por el joven cuando no tiene para comer y él se lo muestra años después cuando le salva la vida</t>
  </si>
  <si>
    <t>Estoy de acuerdo ya que la mujer tiene una enfermedad rara pero no se relaciona con ninguna de esas, tampoco se relaciona con lgtb, ni el racismo, al igual que con el resto de temas</t>
  </si>
  <si>
    <t>Yo creo que una persona adulta la cual ha pasado por esto y ha querido transmitir su mensaje a todos, o una persona especialista que conoce bastante este tema</t>
  </si>
  <si>
    <t>Para ayudar a otros, sin dudarlo</t>
  </si>
  <si>
    <t>Sí, el mensaje ha sido comprendido a la perfección</t>
  </si>
  <si>
    <t>La moraleja del cuento es la siguiente: ' No eres responsable de la cara que tienes, eres responsable de la cara que pones. Todos los rostros del mundo son espejos. Decide qué rostro llevarás por dentro y ése será el que mostrarás. El reflejo de tus gestos y acciones es lo que proyectas ante los demás.  Las cosas más bellas del mundo no se ven ni se tocan, sólo se sienten con el corazón.
'¿Estás de acuerdo con que ésta es su moraleja?</t>
  </si>
  <si>
    <t>Lo que tu des, será lo que tu recibas</t>
  </si>
  <si>
    <t>Más que miedo yo diría ira o tensión, además de alegría ya que como pasa con el primer perro, el muestra su lado alegre y los mil perros (los espejos) le devuelven la misma alegría</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</si>
  <si>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trabajo'?(Si quieres terminar esta conversación sobre el cuento actual, y pasar a otro cuento, escribe elegir o recomendar otro cuento, o pincha en live_help)</t>
  </si>
  <si>
    <t>Directamente no creo que trate esos temas ya que puede ir a un público de todas las edades, pero si lo enfocamos para alguien que está en la etapa de la adolescencia si que podríamos pensar que trata de eso</t>
  </si>
  <si>
    <t>Para llegar a la moraleja del cuento, sí, ya que deben de mostrar las dos caras de la moneda</t>
  </si>
  <si>
    <t>Sí, además de no hacer lo que no quieres que te hagam</t>
  </si>
  <si>
    <t>Sí, ya que el niño le tiene miedo y fobia a las arañas</t>
  </si>
  <si>
    <t>Sí, porque está enseñando una lección de vida</t>
  </si>
  <si>
    <t>Sí, porque el título hace refencia a la fobia del niño</t>
  </si>
  <si>
    <t>Pues que es algo aplicable a todos, ya que nos vendría bien aplicarnoslo para nuestras fobias</t>
  </si>
  <si>
    <t>Un joven sufre de fobia a las arañas, no puede verlas ni estar a menos de un metro de distancia con ellas, su madre decide darle un sabio consejo y consigue superar la fobia</t>
  </si>
  <si>
    <t>Sí, me ha parecido muy interesante por el mensaje que transmite</t>
  </si>
  <si>
    <t>Sí, totalmente ya que te enseña que los miedos se superar afrontandolos</t>
  </si>
  <si>
    <t>Sí, con mi miedo escénico</t>
  </si>
  <si>
    <t>Sí, a todo aquel que tenga miedo y no sepa como afrontarlo</t>
  </si>
  <si>
    <t>Sí, ya que la madre realiza una buena labor enseñándole a su hijo como superar el miedo</t>
  </si>
  <si>
    <t>Si, he pasado por situaciones parecida</t>
  </si>
  <si>
    <t>Las temáticas del miedo y la fobia</t>
  </si>
  <si>
    <t>Sí, la mayoría de conocidos</t>
  </si>
  <si>
    <t>Sí, ha conseguido transmitir el mensaje a la perfección</t>
  </si>
  <si>
    <t>Sí, una vez tienes quieres más y más, provocando un olvido en el resto de cosas a las que realmente uno debe de valorar ya que son las que te hacen feliz, por esa razón cuando te das cuenta que nada te falta es cuando la codicia desaparece</t>
  </si>
  <si>
    <t>Sí, debido a que trata del deseo del barbero por tener más y la arrogancia que tiene</t>
  </si>
  <si>
    <t>Sí, ya que no trata de ninguno de estos temas, ya que a pesar de que el cuento tenga un mensaje "educativo", ya que aprendes una lección de vida, no es uno de los temas principales</t>
  </si>
  <si>
    <t xml:space="preserve">La temática para mi principal sería el deseo, ya que tiene el deseo de tener más oro cada vez </t>
  </si>
  <si>
    <t>No, ya que nunca he sido así de arrogante, ni he tenido ese deseo por tener algo</t>
  </si>
  <si>
    <t>Sí, ya que las siete tinajas de oro son las que provocan que el barbero termine siendo un infeliz</t>
  </si>
  <si>
    <t>Sí, sin duda</t>
  </si>
  <si>
    <t>Sí, no podría ser mejor la moraleja</t>
  </si>
  <si>
    <t>Sí, ya que son mencionadas de manera directa o indirecta con el personaje de Alfredo.</t>
  </si>
  <si>
    <t>Podría tratar también la educación, ya que el mensaje tiene una intención educativa</t>
  </si>
  <si>
    <t>Sí, al final este texto trata de un tema muy común, esta historia la he oído en muchos sitios y al final no puede ser mejor el mensaje</t>
  </si>
  <si>
    <t>Sí, todos tenemos malos momentos y hemos podido sentirnos Alfredo alguna vez pero nos hace falta alguien como Marisa que nos haga darnos cuenta de lo que valemos</t>
  </si>
  <si>
    <t>Sí, se lo recomendaría a todo el mundo, ya que el mensaje que transmite es importantísimo para todo el mundo</t>
  </si>
  <si>
    <t>La frustración, el no rendirse, al final aunque estés en un mal momento tienes que valorarte y salir adelante</t>
  </si>
  <si>
    <t>A pesar de que pienso que se adapta bien ese título, también podríamos llamarlo el Valor de cada uno</t>
  </si>
  <si>
    <t>Empatía, al haber pasado por eso</t>
  </si>
  <si>
    <t>Sí, el mensaje ha sido transmitido a la perfección</t>
  </si>
  <si>
    <t>Sí, al final siempre hay más de una manera de decir las cosas, dependiendo de como lo digas habrá una reacción u otra</t>
  </si>
  <si>
    <t xml:space="preserve">No, creo que se podría relacionar con la certeza </t>
  </si>
  <si>
    <t>Sí, ya que está relacionado con el trabajo que realizan los sabios</t>
  </si>
  <si>
    <t>Un rey que sufre un mal sueño, quiere saber su significado y por esa razón llama a un sabio para que le diga que significa. Al rey no le parece bien lo que le dice el sabio y lo manda a que lo azoten, en cambio al siguiente sabio que llama le da cien monedas tras decirle lo que significa el sueño, cuando le había dicho lo mismo. Al final lo que importa es como se lo dices, cuando el segundo había maquillado el significado</t>
  </si>
  <si>
    <t>Sí, a que hay que saber que palabras usar para conseguir lo que queremos</t>
  </si>
  <si>
    <t>Una persona adulta con experiencia</t>
  </si>
  <si>
    <t>Para ayudar a otros con el mensaje</t>
  </si>
  <si>
    <t>Sí, ya que si actuasen de otra manera no obtendriamos el mensaje que nos trasmite</t>
  </si>
  <si>
    <t>Afronta la temática del trabajo</t>
  </si>
  <si>
    <t>Sí, el maestro quiere transmitir que hay que mantener la calma ante distintos comentarios hacia tu persona</t>
  </si>
  <si>
    <t>Sí, totalmente, concuerdo con la moraleja</t>
  </si>
  <si>
    <t>Sí, trata de la calma que hay que tener al recibir esos comentarios</t>
  </si>
  <si>
    <t>Sí, al final este cuento tiene un mensaje educativo ya que además hay un maestro y un discípulo, y este le enseña una moraleja al joven</t>
  </si>
  <si>
    <t>Sí, muchos textos tratan sobre este tema, ya que es un importante tema el cual debería mucha gente aplicarse</t>
  </si>
  <si>
    <t>Sí, me ha parecido muy interesante y con un mensaje muy importante</t>
  </si>
  <si>
    <t>pues en contra ninguno, a favor que el mensaje que transmite es claro y conciso llegando a todos y dando una importante lección de vida</t>
  </si>
  <si>
    <t xml:space="preserve">Un maestro con un discípulo el cual le afectaban bastante los comentarios de los demás le ayudo a superar eso haciéndole ir al cementerio a lanzar halagos una noche y otra a lanzar insultos, ante la respuesta de los muertos que era nula, el maestro le dijo que fuera como los muertos, haciendo oídos sordos a esos comentarios de la gente. </t>
  </si>
  <si>
    <t>Sí, su mensaje lo he captado a la perfección</t>
  </si>
  <si>
    <t>Sí, ya que un lugar tranquilo siempre va a estar en paz, pero uno debe saber encontrar la paz entre la multitud</t>
  </si>
  <si>
    <t>sí, además podríamos añadir términos como la fortaleza que emplea la pajarita para conseguir esa paz</t>
  </si>
  <si>
    <t>Sí, ya que estar entre el ruido de la multitud puede causar estrés pero si logras canalizar la tranquilidad en ese espacio lograrás obtener la paz</t>
  </si>
  <si>
    <t>Sí, ha sabido transmitir el mensaje a la perfección, dando una buena lección moral</t>
  </si>
  <si>
    <t>Sí, a todo aquel que tenga problemas de estrés le vendría bien</t>
  </si>
  <si>
    <t>No, como este no recuerdo haber leído ninguno</t>
  </si>
  <si>
    <t>Si lo conocía pero desconocía cuentos con este tema y moraleja</t>
  </si>
  <si>
    <t xml:space="preserve">Me evoca interés </t>
  </si>
  <si>
    <t>Sí, el autor ha sabido trasmitir perfectamente el mensaje del cuento</t>
  </si>
  <si>
    <t>Sí, ya que al final para valorar el amor debes de darle tiempo</t>
  </si>
  <si>
    <t>Sí, podría también hablar de tristeza, riqueza, vanidad, alegría, ya que también los nombra aunque sea de pasada</t>
  </si>
  <si>
    <t>Sí, ya que ninguno de esos tema</t>
  </si>
  <si>
    <t>Ninguno de los anteriores está relacionado con el cuento</t>
  </si>
  <si>
    <t>Empatía, ya que muchas veces la gente no te valora hasta que pasa un tiempo y ven lo realmente valioso que eres</t>
  </si>
  <si>
    <t>Sí, más de uno podría identificarse con el cuento</t>
  </si>
  <si>
    <t>En una isla donde habitan los sentimientos empieza a inundarse, todos los sentimientos acuden a los barcos para huir pero el amor decide retrasarse un poco más para contemplar por última vez su isla, comienza a ahogarse y ver que no puede por si solo llegar a los barcos, El amor solicita ayuda a otros sentimientos pero no le ayudan, excepto el tiempo. Una vez está a salvo le pregunta al sabio que porque el tiempo le ha ayudado y le dice que "Porque sólo el Tiempo tiene la capacidad de entender cuan valioso es el Amor" .</t>
  </si>
  <si>
    <t>No, porque no le prestan ayuda a su compañero pero van acorde al sentimiento que son</t>
  </si>
  <si>
    <t>Al amor</t>
  </si>
  <si>
    <t>Porque hasta el último momento aprecia su preciada islada</t>
  </si>
  <si>
    <t>Como este no</t>
  </si>
  <si>
    <t>El autor ha transmitido correctamente el mensaje, tanto que me he emocionado</t>
  </si>
  <si>
    <t>Estoy de acuerdo con esta reflexión, pero pienso que la moraleja podría ser que Dios está en todas partes y en todas las personas y a veces por los afanes de la vida no nos detenemos a buscarlo y encontrarlo.</t>
  </si>
  <si>
    <t>Si, sin duda el amor está reflejado en el cuento, para empezar creo que el amor que el niño siente hacia Dios le hizo salir en su búsqueda, y Dios a través del anciano le devolvió paz y amor al niño.</t>
  </si>
  <si>
    <t xml:space="preserve">En mi opinión no creo que hable de envejecimiento </t>
  </si>
  <si>
    <t xml:space="preserve">A los dos, tanto al niño como al anciano. Me ha parecido precioso el hecho de que ambos sentían que el otro era Dios y eso los hizo inmensamente felices, y  que el anciano haya reconocido que Dios puede ser tan joven me ha llamado la atención porque la mayoría de las personas creen que Dios es una persona adulta. La generosidad del niño de compartir su comida sin saber cuanto tiempo estaría en la búsqueda de Dios y si aquellas raciones le alcanzarían para el viaje. </t>
  </si>
  <si>
    <t xml:space="preserve">Si, he tenido la sensación de encontrar a Dios en la naturaleza, la paz que me produce, la energía y la felicidad de ver su creación me transmite la misma felicidad que el niño y el anciano sintieron al encontrarse. </t>
  </si>
  <si>
    <t xml:space="preserve">Argumentos en contra no tengo, me ha parecido un cuento precioso y que talvez por el momento en el que me encuentro me ha sensibilizado demasiado, es un cuento que transmite paz, alegría, bondad, tranquilidad, amor, a veces no necesitamos hablar con quien tenemos a nuestro lado para sentirnos en paz y seguros, muchas veces estamos rodeados de perdonas pero nos sentimos solos. El anciano y el niño estuvieron sentados compartiendo la comida, riendo  y sin decir ni una sola palabra durante horas. eso es algo que se disfruta mucho y que no siempre se logra. </t>
  </si>
  <si>
    <t xml:space="preserve">Por supuesto que si ha transmitido correctamente el mensaje del cuento </t>
  </si>
  <si>
    <t xml:space="preserve">Si, debemos desconectar de nuestros problemas externos y no cargas a quienes nos rodean con ellos. A veces hay problemas que requieren de tiempo y cuando este transcurre los veremos de una manera diferente. </t>
  </si>
  <si>
    <t>El cuento trata sobre el control que puede tener el ser humano ante los problemas y el método para controlar la ira. Sobre la duda solo habla en el momento en que el empleador siente curiosidad por lo que hizo el carpintero en e arbol.</t>
  </si>
  <si>
    <t xml:space="preserve">Si ha transmitido correctamente el mensaje porque los problemas externos no debemos llevarlos a casa </t>
  </si>
  <si>
    <t>Creo que este cuento afronta el control de la ira, el manejo de los impulsos negativos producidos por circunstancias externas y afrontarlos con métodos saludables para el manejo de las emociones</t>
  </si>
  <si>
    <t xml:space="preserve">Por supuesto que si, yo misma y de hecho es algo a lo que siempre aludo </t>
  </si>
  <si>
    <t xml:space="preserve">Que es algo que siempre he llevado por bandera e intento transmitir a quienes me rodean, que los problemas de fuera no se llevan a casa, porque al contrario, es allí donde encontraremos la paz y la tranquilidad que estos nos han quitado </t>
  </si>
  <si>
    <t xml:space="preserve">si, mucho, es algo que siempre he practicado </t>
  </si>
  <si>
    <t>Cuando el carpintero toca el árbol para descargar sus problemas y ver el dominio de las emociones negativas a través  de un método efectivo, saludable y natural.</t>
  </si>
  <si>
    <t xml:space="preserve">Creo que lo ha escrito un maestro espiritual porque son personas que han estudiado sobre este tipo de conocimientos </t>
  </si>
  <si>
    <t xml:space="preserve">Creo que lo ha escrito para transmitir este mensaje a muchas personas y ayudarlos a ver sus problemas y sus situaciones desde otro punto de vista </t>
  </si>
  <si>
    <t>Creo que en la Biblia he leído algo al respecto pero no exactamente como en el cuento y no recuerdo tampoco exactamente en que libro y que capitulo.</t>
  </si>
  <si>
    <t xml:space="preserve">Si ha transmitido el mensaje </t>
  </si>
  <si>
    <t xml:space="preserve">Si, estoy completamente de acuerdo con esta moraleja, a veces solo nos dedicamos a quejarnos sin saber que tal vez esas cargas nos trraigan al final resulados positivos </t>
  </si>
  <si>
    <t>Estoy de acuerdo, nos enseña a manejar la frustración que nos produce las cargas que tenemos encima y también de la fortaleza para convertir esas cargas en soluciones y recompenzas</t>
  </si>
  <si>
    <t xml:space="preserve">Desde luego que habla de resiliencia, la hormiga se adapta a la carga que lleva y la convierte en un agente provecho que le ayuda a lograr su objetivo y por supuesto que también está implicado el trabajo </t>
  </si>
  <si>
    <t>Si, a muchas que conozco y que basan su vida en continuas quejas por cada situación que les acontece y no buscan la manera de transformar esta situación para bien</t>
  </si>
  <si>
    <t>Si, el ingenio de una hormiga me parece el titulo adecuado para el cuento</t>
  </si>
  <si>
    <t>Me ha gustado mucho la parte donde habla del ingenio de la hormiga, conozco que las hormigas son los insectos mas organizados y trabajadores y que pueden cargar según la especie  incluso con 50 veces su peso, pero la parte del ingenio me ha sorprendido mucho</t>
  </si>
  <si>
    <t>Me siento totalmente identificada, son cosas que me suceden a diario y tengo que transformar la carga en salvavidas. Ahora que estoy estudiando con una edad avanzada y después de 25 años de no hacerlo, estoy obligada a trabajar en grupo, normalmente soy la única de mi grupo que trabaja, aparte tengo hijos, trabajo y problemas familiares, al principio llevaba muy mal lo de cargarme con todo para poder cumplir con los pazos, pero después me dí cuenta que mi resultados eran mejor que el resto de mi grupo debido a al trabajo que había realizado.</t>
  </si>
  <si>
    <t>Creo que lo ha escrito una persona adulta, la vida, las experiencias nos hacen aprender y a ser transformadores</t>
  </si>
  <si>
    <t>Si, me ha transmitido correctamente el mensaje de lo que significa la paz</t>
  </si>
  <si>
    <t>Si estoy de acuerdo y es algo que no todo el mundo lo concluye</t>
  </si>
  <si>
    <t xml:space="preserve">Creo que este cuento trata sobre todo de calma que al fin de cuenta viene siendo un sinónimo de paz, aunque menciona la ira del cielo y la fuerte tempestad que en algún momento puede producir tensión, pienso que el cuento va más enfocado a la calma </t>
  </si>
  <si>
    <t>Si puede ser que trate sobre el estrés aunque no lo mencione directamente, el cúmulo de problemas, de trabajo y de situaciones que vivimos a diario nos puede generar estrés pero tenemos que aprender a trabajarlo para que este no nos robe la paz y solo cumpla con la función positiva de mejorar la capacidad cognitiva y física del organismo.</t>
  </si>
  <si>
    <t xml:space="preserve">Sí, he vivido muchas situaciones parecidas donde elementos externos provocan diferentes situaciones tensas y alarmantes y he sabido mantener la calma, compostura e incluso renacer de las cenizas como el ave fenix </t>
  </si>
  <si>
    <t>Este cuento trata de como podemos encontrar la paz en medio de la tempestad, en medio de todas las dificultades, problemas, situaciones no tan positivas que nos ocurren en el diario vivir, cuando tenemos una buena inteligencia emocional y aprendemos a manejar todas esas situaciones y no dejamos que estás nos afecten hasta el punto de robar la paz de nuestros corazones es ahí donde realmente sabremos realmente el significado de esta.  Y esto fue lo que observó un rey en un cuadro que mando a pintar la mejor representación de la paz.</t>
  </si>
  <si>
    <t xml:space="preserve">no, no había leído algo parecido </t>
  </si>
  <si>
    <t xml:space="preserve">Bueno, realmente sí que he leído sobre la paz del corazón pero no un cuento como tal. Leo la biblia y en ese libro habla mucho al respecto </t>
  </si>
  <si>
    <t>si, ha transmitido el mensaje correctamente</t>
  </si>
  <si>
    <t>No debemos dejar que las ofensas y las burlas calen en nuestro corazón, a veces la personas expresan el sentimiento que persiven en ese momento pero no es real y lamentablemente ofenden a otros,</t>
  </si>
  <si>
    <t xml:space="preserve">Si, esas 3 emociones se ven reflejadas en el cuento. Nos ha enseñado que debemos manejarlas para que no nos afecten </t>
  </si>
  <si>
    <t>No creo que hable de adolescencia , no solo los adolescentes no saben manejar sus emociones y de educación... aunque el cuento en sí nos educa, no es la educación un tema que se refleje en él</t>
  </si>
  <si>
    <t>Claro que si, soy encargada de una fabrica de calzado y muchas veces los empleados en medio de la ira por alguna situación que ha ocurrido me dicen cosas ofensivas, yo decido si me afectan y ofenden o no.</t>
  </si>
  <si>
    <t>Un cuento no, pero como he dicho en respuestas anteriores, leo la biblia y en este libro habla de todas estas situaciones.</t>
  </si>
  <si>
    <t xml:space="preserve">Que somos libres de elegir que queremos para nuestras vidas, que no importa lo que la gente nos diga o haga, somos libres de decidir si esto nos afecta o no </t>
  </si>
  <si>
    <t xml:space="preserve">Si,estoy de acuerdo. Yo lo podría llamar también: LA LIBERTAD EN MEDIO DE LA OFENSA </t>
  </si>
  <si>
    <t xml:space="preserve">Si, creo que ha transmitido correctamente el mensaje </t>
  </si>
  <si>
    <t>Completamente de acuerdo.</t>
  </si>
  <si>
    <t xml:space="preserve">No debemos ver nuestros problemas, miedos y fobias como gigantes que pueden destruirnos. Debemos enfrentarnos a ellos y crecernos ante la adversidad. </t>
  </si>
  <si>
    <t>Sí, habla de la fobia y miedo que el niño tenía a las arañas</t>
  </si>
  <si>
    <t>Sí,  el estilo educativo que utiliza la madre para enseñarle al niño a no tener miedo ni hacer daño a las arañas solo porque él les tenga fobia y como utiliza esta situación tanto para que él le pierda el miedo y esto la da fuerzas para enfrentarse a quien le está haciendo daño.</t>
  </si>
  <si>
    <t>Efectivamente lo recomendaría y se lo leeré a mi hijo de 3 años.</t>
  </si>
  <si>
    <t>El cuento habla de un niño que tenía miedo a las arañas, creia que eran animales peligrosos y que le harían daño, un día cuando sacaba los libros de su mochila una araña salió de ella y él preso del pánico le pidió a su madre que la matara. La madre haciendo todo lo contrario, enseñó al niño que no debía hacer daño a un ser pequeño e indefenso ser y que no estaría bien que un ser humano más grande que él le hiciera daño. Al día siguiente se repite de nuevo la escena, sale una araña de su mochila, pero el niño recuerda la conversación y la enseñanza del día anterior con su madre y ya no siente miedo por este animalito, se da cuenta que uno de sus compañeros de clase con el que no se lleva bien es quien le ha introducido las arañas en la mochila y lo enfrenta dándole las gracias por haberlo hecho, de no haber sido así, jamás hubiese superado la aracnofobia.</t>
  </si>
  <si>
    <t xml:space="preserve">Me gusta la madre y como ha utilizado esta situación para ayudar a su hijo a vencer el miedo a las arañas, esto quiere decir que le enseñó a enfrentar sus miedos y temores y no a huir de ellos. </t>
  </si>
  <si>
    <t>Tal vez si, pero no lo recuerdo con exactitud</t>
  </si>
  <si>
    <t>Si me ha transmitido un hermoso mensaje</t>
  </si>
  <si>
    <t>La moraleja del cuento es la siguiente: ' A veces pensamos que nuestras vidas están llenas de grandes momentos, pero los mas grandes momentos son los que nos atrapan desprevenidos.  Alguien tal vez no recuerde lo que hiciste o lo que dijiste... pero siempre recordarán cómo los hiciste sentir...  ***  "Conserva el recuerdo del perfume de la rosa,  y nunca notarás, que se está marchitando..."
'¿Estás de acuerdo con que ésta es su moraleja?</t>
  </si>
  <si>
    <t xml:space="preserve">Sí, me gusta la moraleja aunque yo la cambiaría un poco </t>
  </si>
  <si>
    <t>Por supuesto que este cuento engloba esas tres emociones, la compasión del taxista por la mujer hizo que la llevara a recorrer su ciudad antes de internarse en una residencia y eso la hizo sentir feliz y, a él también. La tristeza y nostalgia de ella al saber que sería la última vez que la vería y también al sentirse sola, y amor, el amor está presente en todo el cuento</t>
  </si>
  <si>
    <t>Aunque habla de una mujer anciana, no es el envejecimiento el tema principial</t>
  </si>
  <si>
    <t>Sí, lo recomendaría , transmite muchas enseñanzas</t>
  </si>
  <si>
    <t>No lo había leído pero sí lo he sentido</t>
  </si>
  <si>
    <t>Mientras la mayoría de las personas están inmersas en sus quehaceres , van siempre con prisa y afanes, muchas veces pasan por alto las pequeñas pero importantes cosas de la vida, un abrazo, una sonrisa, escuchar y son pocas las personas que poseen estos dones. Una mujer anciana pidió a un taxista que la llevara a una residencia donde iba a internarse y pasar allí el tiempo que le quedaba de vida, pero el recorrido que le pidió hacer era el más largo de todos, ella quería ver su pueblo y los lugares importantes para ella y que le aportaban muchos recuerdos por última vez ,este hombre, empático, amable, y de buen corazón hizo todo lo que la anciana le pidió, al dejarla en la residencia no solo no le cobró el servicio que le había prestado, si no que lo mas importante, le dió un abrazo y era lo único que ella estaba necesitando. El taxista se sintió feliz y tranquilo.</t>
  </si>
  <si>
    <t>Si, ha transmitido correctamente el mensaje</t>
  </si>
  <si>
    <t>si, puede ser la moraleja</t>
  </si>
  <si>
    <t>No estoy de acuerdo, hay emociones que si aparecen reflejadas en el cuento</t>
  </si>
  <si>
    <t>Si interpretamos que el servicio del sabio en la corte del rey es un trabajo, podríamos decir que si y que lo realizó inteligentemente</t>
  </si>
  <si>
    <t>Por supuesto que me identifico, lamentablemente soy una persona extremadamente sincera y me gusta la sinceridad con filtros, esto hace que en algunas ocasiones no tenga tacto para decir la verdad a alguien, pero es algo en lo que trabajo cada día porque soy plenamente conscientes que es tan necesario decir la verdad como la forma de decirla.</t>
  </si>
  <si>
    <t>Una noche un rey soñó que todos sus dientes se caían, como era una persona supersticiosa, sobresaltado por el sueño mandó llamar a todos los sabios de la corte para que lo interpretaran, el primer sabio interpretó que el Rey perdería a todos sus familiares, no aceptando esta respuesta el Rey mandó a que este sabio fuera castigado con 100 latigazos, el siguiente sabio le interpreta que el Rey tendrá una larga vida y sobrevivirá a todos sus parientes, encantado con esta respuesta siendo la misma pero dicha de manera diferente, el sabio es recompensado con 100 monedas de oro.</t>
  </si>
  <si>
    <t>Sí, a lo largo de mi vida he leído muchos textos al respecto, es un tema que me interesa bastante.</t>
  </si>
  <si>
    <t>Por supuesto, además es un cuento y debe transmitir el mensaje de manera clara y este lo ha hecho, me gusta al final que el sabio enseña a uno  de los consejeros reales la importancia de las formas de decir la verdad</t>
  </si>
  <si>
    <t>Si, me ha gustado mucho</t>
  </si>
  <si>
    <t>Cuando el sabio da la respuesta que ha gustado al rey y cuando le ha enseñado al consejero como se debe decir la verdad</t>
  </si>
  <si>
    <t>Obviamente al sabio que tuvo tacto a la hora de decir la verdad porque me esfuerzo cada día por ser así</t>
  </si>
  <si>
    <t xml:space="preserve">Si, el mensaje ha sido claro </t>
  </si>
  <si>
    <t xml:space="preserve">La amistad y el trabajo deben ir de la mano para conseguir tus objetivos </t>
  </si>
  <si>
    <t xml:space="preserve">Sí, puede tratarse de todas esas emociones juntas </t>
  </si>
  <si>
    <t xml:space="preserve">También trata sobre educación y trabajo, siempre que alguien nos da una lección, nos está educando sin saberlo </t>
  </si>
  <si>
    <t>para transmitir el mensaje que quiere el autor, si me parece adecuado como actúan</t>
  </si>
  <si>
    <t xml:space="preserve">Se parece mucho al cuento de los tres cerditos </t>
  </si>
  <si>
    <t xml:space="preserve">Estoy a favor con todo lo que pretende enseñar el autor, aunque pienso que también nos debe enseñar que se puede trabajar y esforzarse pero sin privarnos de ratos agradables y de descanso con nuestros amigos. </t>
  </si>
  <si>
    <t xml:space="preserve">Por supuesto que ha transmitido correctamente el mensaje </t>
  </si>
  <si>
    <t>No, no me gusta esta moraleja</t>
  </si>
  <si>
    <t xml:space="preserve">Por supuesto, el amor y la compasión son la esencia del cuento </t>
  </si>
  <si>
    <t>Claro que no trata de estos temas psicológicos</t>
  </si>
  <si>
    <t>Cierto día un médico en su hora de descanso se encontraba en la cafetería del hospital desayunando, cuando el médico termina el desayuno y pide la cuenta, la camarera le dice que una mujer ya la ha pagado, él , se apresura a salir a buscarla para agradecerle y para preguntar el motivo por el que lo ha hecho, la mujer provenía de una familia humilde con muy escasos recursos y tenía a su hijo muy enfermo ingresado en el hospital, cuando el médico la encuentra le pregunta porque ha pagado su desayuno y ella le responde que gracias a la vacuna que el creó su hijo ha salvado su vida y por eso le estará eternamente agradecida.</t>
  </si>
  <si>
    <t xml:space="preserve">Me ha gustado muchísimo </t>
  </si>
  <si>
    <t>Me ha gustado todo el cuento en general, tanto el gesto de la mujer al darle más de lo que él le había pedido sin esperar nada a cambio, como el gesto del médico al atenderla con esmero y preocuparse por su tratamiento y finalmente correr con los cotes hospitalarios, la nota que puso al final de la factura y la emoción de la mujer al leerla</t>
  </si>
  <si>
    <t>claro que sí, que Dios actúa en los corazones de las personas para hacernos más sensibles y humanos y que cuando damos sin esperar nada a cambio la recompensa es más grande aún que lo que hemos dado.</t>
  </si>
  <si>
    <t>Por supuesto que si</t>
  </si>
  <si>
    <t>a mis hijos, mis amigos, mi familia, en realidad a todas las personas que conozco y con mas empeño a las persona que considero interesadas, empáticas y con poca sensibilidad.</t>
  </si>
  <si>
    <t xml:space="preserve">Porque refuerza el don de solidaridad y amor por el prójimo </t>
  </si>
  <si>
    <t xml:space="preserve">Conozco una persona que no siente empatía hacia  los demás y por ejemplo cuando una persona sin hogar le pide comida o dinero para comprarla, le contesta con reproches insinuando que se encuentra en esa situación por su propia culpa o por que así lo quieren </t>
  </si>
  <si>
    <t>Sí, ha conseguido transmitirlo</t>
  </si>
  <si>
    <t>La moraleja del cuento es la siguiente: ' Toda acción tiene su beneficio, aunque sea muy pequeña.
'¿Estás de acuerdo con que ésta es su moraleja?</t>
  </si>
  <si>
    <t xml:space="preserve">mmm... yo no pondría esa moraleja </t>
  </si>
  <si>
    <t>Si, creo que si hay compasión y amor en el cuento</t>
  </si>
  <si>
    <t>Yo no creo que trate sobre trabajo</t>
  </si>
  <si>
    <t>Que a diario nos encontramos en la vida con situaciones similares, y me ha recordado a la acción de reciclar, muchas personas no reciclan porque piensan que no se da el tratamiento adecuado a la basura por lo tanto les parece absurdo realizar la acción del reciclaje</t>
  </si>
  <si>
    <t>Sí, me ha gustado mucho</t>
  </si>
  <si>
    <t>Me ha gustado el cuento en general, todo el mensaje que transmite y como en todos los cuentos, la parte que más me emociona es cuando se da la enseñanza al personaje que pregunta , por qué</t>
  </si>
  <si>
    <t>Estoy a favor de todo lo que transmite el autor, es importante que se enseñe que aunque no seamos capaces de solucionar todo el problema, por lo menos seamos parte de la solución, poner nuestro granito de arena es importante</t>
  </si>
  <si>
    <t xml:space="preserve">Creo y me gustaría que este cuento lo hubiese escrito un niño </t>
  </si>
  <si>
    <t xml:space="preserve">Sin duda alguna , para enseñar, </t>
  </si>
  <si>
    <t>Pienso que este cuento trata de esas situaciones con las que no estamos contentos o a disgusto y sentimos que debemos actuar para cambiarlas. Como cuando vemos basura en las playas , por ejemplo, si recojo la basura que encuentro el día que voy a la playa mi acción no va a lograr que se limpie toda esa playa o las miles de playas que hay, pero por lo menos yo habré hecho algo mínimo para que esa basura termine en el mar.</t>
  </si>
  <si>
    <t>El mensaje del cuento si, pero no se relaciona con mi situación actual</t>
  </si>
  <si>
    <t>Bueno, yo no pondría esa moraleja, aunque es una moraleja buena</t>
  </si>
  <si>
    <t xml:space="preserve">Creo que habla de certeza, la compasión y arrogancia no la visualizo en el cuento </t>
  </si>
  <si>
    <t xml:space="preserve">No, no creo que hable d esos temas </t>
  </si>
  <si>
    <t>Por supuesto que sí.</t>
  </si>
  <si>
    <t>Sí, lo hago constantemente cuando hablo con cierta persona, a mi no me gusta meterme en la vida de los demás y me molesta cuando vienen a contarme cosas de otros que a mi no me interesan, chismes que llaman , soy enemiga de ello.</t>
  </si>
  <si>
    <t xml:space="preserve">Sí, ha transmitido el mensaje correctamente </t>
  </si>
  <si>
    <t>Me parece perfecta la moraleja</t>
  </si>
  <si>
    <t>Sí, este cuento habla de las dudas que tenía el árbol por no saber quien era</t>
  </si>
  <si>
    <t>No, no identifico en el cuento estos temas psicológicos</t>
  </si>
  <si>
    <t xml:space="preserve">Sí, a mis hijos </t>
  </si>
  <si>
    <t>Sobre todo a mis hijos, y a ciertas personas que viven su vida intentando aparentar lo que no son simplemente para cumplir con los estándares de la sociedad o los impuestos en sus propias familias</t>
  </si>
  <si>
    <t xml:space="preserve">Sobre todo a mi hijo pequeño, porque quiero que sepa desde ahora que no tiene por que ser lo que los demás desean que sea, quiero que sea lo que su corazón le dicte y lo que Dios le permita llegar a ser </t>
  </si>
  <si>
    <t xml:space="preserve">Para que tenga claro desde pequeño que su personalidad es propia y nadie tiene porque obligarle a cambiarla </t>
  </si>
  <si>
    <t xml:space="preserve">Pues, no lo sé, tal vez una persona adulta </t>
  </si>
  <si>
    <t xml:space="preserve">Creo que lo ha escrito para ayudar a otras personas </t>
  </si>
  <si>
    <t xml:space="preserve">Sí, he leído historias que enseñaban lo mismo </t>
  </si>
  <si>
    <t xml:space="preserve">Sí, me parece correcta la actuación </t>
  </si>
  <si>
    <t xml:space="preserve">Me gusta el árbol que descubrió quien era </t>
  </si>
  <si>
    <t xml:space="preserve">Sí, me ha gustado mucho, me gustan este tipo de historias y enseñanzas </t>
  </si>
  <si>
    <t xml:space="preserve">Conozco a alguien que siempre olvida quien es, como es, su esencia solo por querer encajar en su grupo. Y seguro que como esa persona, habrán muchísimas más </t>
  </si>
  <si>
    <t xml:space="preserve">Si , me gusta el título </t>
  </si>
  <si>
    <t>La vida son dos días por lo que hay que disfrutar de cada momento</t>
  </si>
  <si>
    <t xml:space="preserve">No le puedes caer bien a todo el mundo e incluso a los que caes bien pueden cambiar de opinión, es por ello que no debes hacer caso de las críticas, porque ha palabras necias oídos sordos. </t>
  </si>
  <si>
    <t>el cuento también trata de fortaleza y valentía</t>
  </si>
  <si>
    <t xml:space="preserve">yo creo que también trata un poco de bullying, ya que al discípulo lo insultan </t>
  </si>
  <si>
    <t>Para dar una enseñanza a la gente</t>
  </si>
  <si>
    <t>solo tú sabes lo que quieres hacer con tu vida, es por ello por lo que no tienes que dejar que hablen de ella</t>
  </si>
  <si>
    <t>También trata sobre el deseo, la frustración y el miedo.</t>
  </si>
  <si>
    <t xml:space="preserve">En mi parecer el cuento no coincide con ninguno de los temas psicológicos. </t>
  </si>
  <si>
    <t xml:space="preserve">El autor a través del manzano y el rosal nos muestra a las personas que tratan de resolver tu vida sin que se lo pidas y a través del búho muestra a aquella persona sabia que siempre intentas encontrar en tu camino para que te guie. </t>
  </si>
  <si>
    <t xml:space="preserve">A todas aquellas personas que tienen muchas dudas sobre ellos mismo, y sobre todo a los adolescentes que tienen que tomar la decisión de qué quieren ser de mayor. </t>
  </si>
  <si>
    <t>porque les ayudaría a sentir que todo el mundo ha pasado por ese momento en su vida</t>
  </si>
  <si>
    <t>el bosque incompleto</t>
  </si>
  <si>
    <t>De todo lo malo se puede sacar algo bueno, por eso de los errores es de donde más se aprende</t>
  </si>
  <si>
    <t>Creo que trata también de aburrimiento y tensión</t>
  </si>
  <si>
    <t>yo creo que no trata sobre ninguno más</t>
  </si>
  <si>
    <t>la esperanza es lo último que se pierde</t>
  </si>
  <si>
    <t>También trata del dolor y el malestar</t>
  </si>
  <si>
    <t>No trata de ningún tema psicológico más</t>
  </si>
  <si>
    <t>Estoy a favor de que utilicen la esperanza para iluminar las velas apagadas</t>
  </si>
  <si>
    <t>Me evoca un lugar oscuro solamente iluminado por las velas</t>
  </si>
  <si>
    <t>a lo mejor hubiese hecho algo parecido</t>
  </si>
  <si>
    <t>las velas de tu interior</t>
  </si>
  <si>
    <t>nadie es igual desde que nace hasta que muere, las circunstancias de la vida te hacen cambiar</t>
  </si>
  <si>
    <t xml:space="preserve">Trata también de tensión </t>
  </si>
  <si>
    <t>todos tenemos un valor y da igual que la gente nos quiera convencer de lo contrario</t>
  </si>
  <si>
    <t>también trata sobre deseo, apatia y tristeza</t>
  </si>
  <si>
    <t>no trata sobre ningún tema psicológico más</t>
  </si>
  <si>
    <t>a todo aquel que se encuentre desanimado con la vida</t>
  </si>
  <si>
    <t>para poder salir de esa situación</t>
  </si>
  <si>
    <t>el desenlace</t>
  </si>
  <si>
    <t xml:space="preserve">estoy a favor de la forma en que explica el dilema </t>
  </si>
  <si>
    <t xml:space="preserve">Somos el reflejo del alma y es por ello que con nuestras caras podemos expresar muchas cosas. </t>
  </si>
  <si>
    <t>También trata sobre diversión y tensión</t>
  </si>
  <si>
    <t>Yo creo que no trata sobre ningún tema psicológico más</t>
  </si>
  <si>
    <t>Me ha recordado a cuando para poder acercarte a un grupo de niños tienes que intentar ir con tu mejor sonrisa, porque si vas con una cara de enfado los niños no van a tener ganas de jugar contigo</t>
  </si>
  <si>
    <t xml:space="preserve">hay ciertas personas que pueden estar rotas por dentro y aún así parecer que son las más felices del mundo debido a lo que muestran </t>
  </si>
  <si>
    <t>no sabría que decir</t>
  </si>
  <si>
    <t>nuestras mil caras</t>
  </si>
  <si>
    <t>al perro que entr</t>
  </si>
  <si>
    <t>no tienes que dejar que tu mente domine tu vida</t>
  </si>
  <si>
    <t>también trata de deseo</t>
  </si>
  <si>
    <t>se me ha pasado por la cabeza una persona vestida con una túnica naranja meditando</t>
  </si>
  <si>
    <t>la parte final</t>
  </si>
  <si>
    <t>a cuando no puedes disfrutar el presente pensando en el futuro</t>
  </si>
  <si>
    <t>cuando solo piensas en el futuro dejas de vivir en el presente</t>
  </si>
  <si>
    <t>creo que también trata de miedo y deseo</t>
  </si>
  <si>
    <t>creo que no trata de ningún tema psicológico m</t>
  </si>
  <si>
    <t xml:space="preserve">un chico que siempre está en las nubes </t>
  </si>
  <si>
    <t>me recuerda a cuando ese día tienes un cumpleaños y te tiras todo el día soñando en el colegio con el cumpleaños</t>
  </si>
  <si>
    <t>el hilo de la vida</t>
  </si>
  <si>
    <t>la gran mayoría de la historia</t>
  </si>
  <si>
    <t>haz en vida todo lo que no podrás hacer en muerte</t>
  </si>
  <si>
    <t>yo creo que no trata de ninguna emoción</t>
  </si>
  <si>
    <t>yo creo que también trata de educación</t>
  </si>
  <si>
    <t>a cualquier persona que no esté disfrutando la vida</t>
  </si>
  <si>
    <t>para aprender que la vida son dos días</t>
  </si>
  <si>
    <t>la gran mayoría de mis conocidos viven la vida al límite</t>
  </si>
  <si>
    <t>una cabina del tren con muchas escenas pasadas a cámara rápida</t>
  </si>
  <si>
    <t>hay que aprovechar cada momento que pasas con tus seres queridos porque en algún momento no van a estar.</t>
  </si>
  <si>
    <t>creo que también trata de alegría</t>
  </si>
  <si>
    <t>creo que no trata sobre ningún tema más</t>
  </si>
  <si>
    <t>estoy a favor de como ha transmitido el mensaje</t>
  </si>
  <si>
    <t>me ha gustado más el final</t>
  </si>
  <si>
    <t>aquel recuerdo que tienen la gran mayoría de niños de esperar a sus padres en la cama para que le cuenten un cuento</t>
  </si>
  <si>
    <t>hubiese hecho algo parecido</t>
  </si>
  <si>
    <t>un niño quiere pasar tiempo con su padre por lo que consigue dinero para poder comprar una hora de su vida</t>
  </si>
  <si>
    <t>el niño pequeño</t>
  </si>
  <si>
    <t>que hay que aprovechar el tiempo que pasas con tus seres queridos</t>
  </si>
  <si>
    <t xml:space="preserve">Si, me ha gustado mucho ya que es fácil de entender y tiene un gran significado. </t>
  </si>
  <si>
    <t>Completamente. Paz es un sentimiento en el que una persona se siente en ese instante calmada y con una gran paz interior. Como dice la moraleja, no debe ser siempre perfecto, dentro de la tormenta siempre se puede encontrar la calma</t>
  </si>
  <si>
    <t>Estoy de acuerdo ya que esas 3 emociones se puden reflejar en un solo cuadro, es decir, en el segundo cuadro</t>
  </si>
  <si>
    <t>Entiendo que pueda haber estrés en este cuento ya que, por ejemplo la tormenta que menciona, puede povocar esta emoción</t>
  </si>
  <si>
    <t>Me hace reflexionar y llevar esa moraleja a la vida real. Hoy estoy exactamente en la misma situación que el segundo cuadro, ya que estoy en época de éxamenes, pero aunque provoque estrés, me siento relajada y en calma</t>
  </si>
  <si>
    <t>Gracias, me ha gustado la lectura.</t>
  </si>
  <si>
    <t>Gracias, nos vemos</t>
  </si>
  <si>
    <t>Sí, que en esta vida no es solo lo material, sino los actos de buena fe</t>
  </si>
  <si>
    <t>Hoy en día la gente es muy desagradecida e individualista, lo que provoca que no exista la solidaridad. Es un acto muy importante porque ya no solo te llena de felicidad y satisfacción a uno mismo, sino que puedes ayudar y hacer que otros tengan un mejor dia</t>
  </si>
  <si>
    <t>Sí, ya que tanto el califa como Fadel, tienen esas emociones al ayudarse recíprocamente</t>
  </si>
  <si>
    <t>Sí, porque a través de una narración sencilla, puede llegar a mostrarte cosas que se creen insignificantes, pero en realidad son mucho más importantes y por ello te da una lección sobre ello</t>
  </si>
  <si>
    <t>Muchas gracias por todo, el cuento me ha gustado</t>
  </si>
  <si>
    <t>me ha gustado la historia</t>
  </si>
  <si>
    <t>si estoy de acuerdo, creo que a veces yo misma me dejo llevar por las criticas o los juicios de los demás</t>
  </si>
  <si>
    <t xml:space="preserve">Creo que ese cuento trata mejor sobre frustración, dependencia emocional o humillación </t>
  </si>
  <si>
    <t>si, trata sobre ducación pero también sobre ansiedad y adolescencia</t>
  </si>
  <si>
    <t>Respecto al cuento estoy de acuerdo con lo que dice el autor, creo que le damos demasiada importancia a la opinion de los demás , sin embargo, creo que a veces no es tan fácil dejar de prestarles atención, considero que esta bastante relacionado con la confianza que tiene cada uno sobre sí mismo y eso es algobastante complicado de cambiar</t>
  </si>
  <si>
    <t>si, me identifico incluso a día de hoy siguen afectandome las críticas negativas, les doy incluso más importancia que aquello positivo, por eso a veces soy incapaz de ver aquello que se me da bien</t>
  </si>
  <si>
    <t>Si, creo que el autor ha acertado en el mensaje</t>
  </si>
  <si>
    <t>Creo que a menudo intentamos ver la paz como aquellos lugares bonitos y dónde no hay ningún problema, y creo que esto es una idealización, para crecer necesitamos enfrentarnos a problemas y trabajar y como dice el cuento solo con calma ya puedes sentirte bien</t>
  </si>
  <si>
    <t>También expresa agotamiento o tension</t>
  </si>
  <si>
    <t xml:space="preserve">Si y con trabajo </t>
  </si>
  <si>
    <t xml:space="preserve">Si, estoy de acuerdo </t>
  </si>
  <si>
    <t xml:space="preserve">Creo que el cuento solo trata sobre satisfacción, agrado, alegría , valentía y entusiasmo </t>
  </si>
  <si>
    <t>Si ,trata sobre educación y trabajo</t>
  </si>
  <si>
    <t>Me da la sensación de que este cuento está escrito por un maestro</t>
  </si>
  <si>
    <t>Creo que para demostrar que para recibir reconocimiento o un incentivo se necesita de esfuerzo constante</t>
  </si>
  <si>
    <t>Si, es necesario creer en un cambio antes de realizarlo</t>
  </si>
  <si>
    <t xml:space="preserve">Si, creo que está más relacionado con frustración </t>
  </si>
  <si>
    <t>Si, quizás con depresión también se podría relacionar o adolescencia</t>
  </si>
  <si>
    <t>Creo que el cuento quiere transmitir como pasamos a una sociedad quizás más "fria" , quizás con menos motivación y lo necesario de la esperanza para poder cambiar ello</t>
  </si>
  <si>
    <t xml:space="preserve">Cuando lo he leído me ha parecido bonito por las referencias que ha usado para describir la perdida de la fe , el amor... </t>
  </si>
  <si>
    <t>Si, creo que es importante reflexionar en general nuestros actos , antes de hacerlo</t>
  </si>
  <si>
    <t xml:space="preserve">Este cuento trata sobre entusiasmo y satisfacción </t>
  </si>
  <si>
    <t>Si, creo que este cuento trata sobre educación y trabajo</t>
  </si>
  <si>
    <t>Al niño, porque se esperaban algo de el , sin embargo me ha gustado que demuestre que el científico se equivocaba . Me gusta que de alguna manera haya demostrado que no se tiene que juzgar o esperar algo de una persona por lo que es o aparenta</t>
  </si>
  <si>
    <t>No me parece adecuado como actúa el científico. Siento que actúa de forma arrogante , en especial cuando dice que el niño "le molesta" y le entretiene con otra cosa , creo que en parte todos podríamos actuar así, pero si reflexionas te das cuenta que  ha mostrado  poco interés o atención hacia el niño y me da pena como lo trata</t>
  </si>
  <si>
    <t>Si , creo que nos empeñamos mucho en cambiar el mundo y con ello al final acabamos no atendiendo a otras personas , convirtiéndonos en personas más "frías" , hay una frase muy relacionada con este tema que me gusta mucho y es "no deberíamos luchar para cambiar el mundo   en sí mismo , sino luchar para que él no nos cambie tal y como somos"</t>
  </si>
  <si>
    <t>El cuento quiere transmitir la importancia de vivir al día, sin pensar en lo que tienes que hacer en el futuro</t>
  </si>
  <si>
    <t xml:space="preserve">Creo que este cuento se identifica con el sentimiento de apatía, aburrimiento y frustración </t>
  </si>
  <si>
    <t xml:space="preserve">También trata sobre educación </t>
  </si>
  <si>
    <t>El niño , porque me siento bastante identificada con el</t>
  </si>
  <si>
    <t>Si, creo que me ha servido como recordatorio de vivir tanto los momentos por así decirlos "más aburridos"  como los "más divertidos" , porque en una sociedad donde se nos exige ser siempre productivos a veces tenemos el problema de soñar con el futuro, mientras trabajamos pensamos en lo que vamos a hacer cuando descansemos y cuando estamos descansando nos sentimos culpables por no hacer más cuando estábamos trabajando, yo creo que en parte nos sucede esto por no vivir el momento y pensar constantemente en lo que tenemos que hacer después.</t>
  </si>
  <si>
    <t>Yo creo que ha sido escrito por un especialista</t>
  </si>
  <si>
    <t>Lo haría para ayudar a otros</t>
  </si>
  <si>
    <t xml:space="preserve">Creo que el cuento quiere transmitir, en parte también , que nuestros actos tienen consecuencias para los sentimientos de las personas, si el conductor la hubiese tratado mal, la señora se sentiría peor de lo que ya estaba y quién sabe lo que hubiese sucedido a continuación. Por esto creo que quiere transmitir la importancia de tratar a las personas como queremis que nos traten </t>
  </si>
  <si>
    <t>También creo que trata sobre malestar</t>
  </si>
  <si>
    <t>Si y sobre trabajo</t>
  </si>
  <si>
    <t>Envejecimiento y trabajo</t>
  </si>
  <si>
    <t>Creo que este cuento lo podría haber escrito una persona adulta</t>
  </si>
  <si>
    <t>Creo que la moraleja es que no todos los que queremos pueden estar en el tren algunos no querrán estar y otros ya no podrán estar, por esto la importancia de que nuestro vagón sea quien sea les dejé un bonito recuerdo</t>
  </si>
  <si>
    <t>Yo creo que este tren podría tratar sobre dependencia emocional, apego, amor , tristeza y miedo</t>
  </si>
  <si>
    <t xml:space="preserve">Si , este cuento trata sobre envejecimiento </t>
  </si>
  <si>
    <t>Un título alternativo podría ser "mi vida como un viaje"</t>
  </si>
  <si>
    <t>Si, creo que todos en alguna parte de nuestra vida perdemos a personas , encontramos a otras , t es algo que se repite constantemente , pero como dice el cuento no todas las personas te enseñan lo mismo, a veces son como libros unas te enseñan más, otras menos pero siempre se puede aprender algo de ellas y de la misma forma que esas personas estén en nuestra vida también pueden ser enseñanzas y recuerdos para ellas. Es como una experiencia que compartimos entre todos</t>
  </si>
  <si>
    <t>No del todo, los problemas no siempre se pueden afrontar o no siempre es la respuesta correcta , a veces lo correcto es huir, tampoco creo que afrontar problemas te haga ser más fuerte o tenerle menos miedo a ello , hay problemas por los que es mejor no pasar ni afrontar como por ejemplo en los casos en los que estos suponen un empeoramiento en las condiciones de la personas, más que nada porque hay en casos que aunque se afronte el problema o se de una solución la persona ya se ve afectada, le va a seguir teniendo mieod igualmente. Creo que está moraleja generaliza algo que depende mucho de su contexto.</t>
  </si>
  <si>
    <t xml:space="preserve">Tension también </t>
  </si>
  <si>
    <t xml:space="preserve">Educación y ansiedad </t>
  </si>
  <si>
    <t xml:space="preserve">Creo que amar es aceptar a la otra persona </t>
  </si>
  <si>
    <t>También creo que trata sobre duda y tristeza</t>
  </si>
  <si>
    <t>Trata sobre educación y violencia</t>
  </si>
  <si>
    <t>No es algo que eche en falta realmente</t>
  </si>
  <si>
    <t xml:space="preserve">Con este cuento entiendo que si se duda y si se tiene miedo es mejor dejarlo ir, que es lo que debería haber hecho el príncipe, si la golondrina estuviese cómoda y confiarse en el príncipe volvería, si en cambio la golondrina no se siente cómoda se irá o no volverá, y si es esta última opción el príncipe no puede hacer nada por cambiarlo </t>
  </si>
  <si>
    <t>Bueno , yo también tenía miedo a que me abandonase así que preferí dejarlo ir</t>
  </si>
  <si>
    <t>No estoy de acuerdo, hay veces donde la situación nos sobrepasa y por mucho que querríamos estar feliz no podemos , creo que con la "moda de la positividad" esto se ha mostrado más en el día a día de cada uno, es decir, como en tu entorno ver personas "felices" "alegres" que te bombardean diariamente a frases positivas, cuando tú realmente no te sientes así y es como una presión o frustración por no ser igual de "felices" que ellos, cuando en verdad no siempre podemos elegir como nos sentimos y no tenemos por qué tener emociones positivas, ya que al igual que es sano reír también lo es llorar si la situación nos sobrepasa. Por esto respecto a esta moraleja no estoy de acuerdo con que podamos elegir como sentirnos, porque ahí depende mucho en qué situación nos encontremos.</t>
  </si>
  <si>
    <t>Si, creo que el cuento no trata de ninguna de estas emociones</t>
  </si>
  <si>
    <t xml:space="preserve">Si trata sobre educación y envejecimiento </t>
  </si>
  <si>
    <t>Más o menos sí</t>
  </si>
  <si>
    <t>Bastante de acuerdo. Las palabras de las personas del entorno sirven de impulso motivador o desmotivador.</t>
  </si>
  <si>
    <t>Sí, pero no es el mismo tipo de agotamiento que siento ahora.</t>
  </si>
  <si>
    <t>Sin duda si.</t>
  </si>
  <si>
    <t xml:space="preserve">Trabajo, esfuerzo, instinto personal, influencia del entorno, </t>
  </si>
  <si>
    <t>Sí, en escoger la carrera por ejemplo me pasó algo similar</t>
  </si>
  <si>
    <t>a las personas que se dejan influenciar mucho por lo que le dicen los demás y no por lo que quieren hacer</t>
  </si>
  <si>
    <t>Muy recomendable</t>
  </si>
  <si>
    <t>Vive el presente porque no sabemos que nos deparará el futuro</t>
  </si>
  <si>
    <t xml:space="preserve">Sí, a mi parecer pretende que nos demos cuenta que nuestra propiamente puede controlarnos pero que muchas otras nosotros tenemos la capacidad de controlar nuestros pensamientos </t>
  </si>
  <si>
    <t xml:space="preserve">Totalmente, nuestra mente es nuestro peor enemigo </t>
  </si>
  <si>
    <t xml:space="preserve">Sobre tensión y estres </t>
  </si>
  <si>
    <t xml:space="preserve">Sí, trata sobre el estrés </t>
  </si>
  <si>
    <t>Sí que lo recomendaria</t>
  </si>
  <si>
    <t xml:space="preserve">A algunas amigas que también son incapaces de controlar sus mentes </t>
  </si>
  <si>
    <t xml:space="preserve">Porque nos ayuda a ver que a veces tenemos más control sobre nosotros mismos del que nos pensamos </t>
  </si>
  <si>
    <t>Mejor no</t>
  </si>
  <si>
    <t xml:space="preserve">Cuando el maestro le dice que quien controlaba a quien </t>
  </si>
  <si>
    <t xml:space="preserve">Puede ser </t>
  </si>
  <si>
    <t>Ahora no la recuerdon</t>
  </si>
  <si>
    <t xml:space="preserve">Es una buena reflexión </t>
  </si>
  <si>
    <t xml:space="preserve">Que muchas veces hablamos de las personas sin conocerlas y sin saber si realmente eso que estamos diciendo de ellas es cierto </t>
  </si>
  <si>
    <t xml:space="preserve">Es interesante, me ha llamado la atención y al leerlo lo he comprendido </t>
  </si>
  <si>
    <t>Un especialista, pero también una persona joven o adulta, todos podemos llegar a pensar algo parecido a este cuento</t>
  </si>
  <si>
    <t xml:space="preserve">A mi parecer nos dice que no debemos de hablar de los demás si realmente no los conocemos o no estamos seguros de ellos, porque no sabemos el daño que puede llegar a hacer a esas personas </t>
  </si>
  <si>
    <t xml:space="preserve">Sí, durante mi etapa en el instituto he sufrido estas situaciones en las que la gente habla de ti sin conocerte y diciendo mentiras </t>
  </si>
  <si>
    <t>A sócrates</t>
  </si>
  <si>
    <t xml:space="preserve">Creo que intenta decirnos que debemos de disfrutar de los pequeños detalles que la vida nos ofrece y dedicarnos tiempo </t>
  </si>
  <si>
    <t xml:space="preserve">No se la verdad, creo que no he entendido bien el mensaje del cuento </t>
  </si>
  <si>
    <t xml:space="preserve">Que disfrute de la vida y dedique tiempo a aquello que me hace feliz </t>
  </si>
  <si>
    <t xml:space="preserve">Es posible </t>
  </si>
  <si>
    <t xml:space="preserve">Debemos de disfrutar de todo lo que la vida nos ofrece aunque sean malas rachas o algo que no nos apetecía, porque de todo se puede aprender </t>
  </si>
  <si>
    <t xml:space="preserve">Sobre estrés si </t>
  </si>
  <si>
    <t xml:space="preserve">Hiperacatividad quizás </t>
  </si>
  <si>
    <t xml:space="preserve">Disfruta </t>
  </si>
  <si>
    <t>Es posible</t>
  </si>
  <si>
    <t xml:space="preserve">Cuando vamos deprisa por la vida sin mirar a nuestro alrededor y nos perdemos muchas cosas </t>
  </si>
  <si>
    <t xml:space="preserve">Describe la situación de la sociedad actual </t>
  </si>
  <si>
    <t xml:space="preserve">No estoy muy segura de haberlo entendido </t>
  </si>
  <si>
    <t xml:space="preserve">Sí, quieres decir que incluso de lo malo podemos sacar algo bueno y que de nuestros malos momentos también podemos aprender </t>
  </si>
  <si>
    <t xml:space="preserve">De deseo </t>
  </si>
  <si>
    <t xml:space="preserve">Frustración y deseo </t>
  </si>
  <si>
    <t xml:space="preserve">No se me ocurre ninguno </t>
  </si>
  <si>
    <t>Normalmente, al ser estudiantes tenemos una carga sobre nosotros, como conseguir sacar buenas notas para así poder obtener un mayor conocimiento y una mayor ocupación laboral, ya que vamos a dedicar nuestra vida a ello, muchas veces en el camino nos encontramos con muchos obstáculos uno de ellos es nuestra propiamente</t>
  </si>
  <si>
    <t>Cuando el capitan afirma que ha florecido por dentro</t>
  </si>
  <si>
    <t xml:space="preserve">Que aunque este pasando por una mala situación debo de intentar aprender de ella y con ello nutrirme y conocerme mejor </t>
  </si>
  <si>
    <t>Dejaría de machacarme tanto y aceptaria que no puedo ser tan exigente conmigo misma, porque ante todo soy humana y no puedo controlarlo todo al 100%</t>
  </si>
  <si>
    <t xml:space="preserve">En estos momentos estoy pasando por una situación de estrés, tengo muchos examenes y trabajos de la universidad y a ello se le suman los examenes del B1 de inglés algo que no se me da nada bien. Soy demasiado exigente conmigo y el no poder controlar esta situación y coordinarla me esta afectando </t>
  </si>
  <si>
    <t>Porque pasamos por situaciones similares</t>
  </si>
  <si>
    <t xml:space="preserve">Ya lo he contado </t>
  </si>
  <si>
    <t xml:space="preserve">Estoy a favor de todo, que un sitio sea calmado no quiere decir que tu te sientas así en el, la paz antes que en el sitio debe de estar dentro de ti </t>
  </si>
  <si>
    <t xml:space="preserve">El rey ofrece un premio al mejor cuadro, le gustan dos, uno de ellos es un paisaje donde todo esta en calma, el otro sin embargo es un paisaje que no transmite paz sin embargo en el hay un pajarito el cual esta en paz </t>
  </si>
  <si>
    <t xml:space="preserve">Que la paz y la calma deben de estar dentro de nosotros, que no siempre depende del lugar donde nos encontremos ya que muchas veces depende de como nosotros estemos </t>
  </si>
  <si>
    <t>Me cuentas la moraleja del cuento?</t>
  </si>
  <si>
    <t>La calma</t>
  </si>
  <si>
    <t>La paz no depende del lugar donde nos encontremos, para poder estar en paz en algún lugar primero debemos de estar en paz con nosotros mismos</t>
  </si>
  <si>
    <t xml:space="preserve">Amor </t>
  </si>
  <si>
    <t xml:space="preserve">Al pajarito </t>
  </si>
  <si>
    <t xml:space="preserve">Porque me ha demostrado que debemos de estar en calma con nosotros para poder estarlo con nuestro entorno </t>
  </si>
  <si>
    <t xml:space="preserve">Que tiene razón </t>
  </si>
  <si>
    <t>Que vivimos en constante estrés y frustración con nosotros mismo y no nos damos cuenta que así nunca podremos conseguir estar en paz con el resto</t>
  </si>
  <si>
    <t xml:space="preserve">Cuando el rey elige el cuadro ganador </t>
  </si>
  <si>
    <t xml:space="preserve">Amor propio </t>
  </si>
  <si>
    <t xml:space="preserve">Si que hubiera hecho lo mismo </t>
  </si>
  <si>
    <t xml:space="preserve">Debemos de tener esperanza siempre, porque sin ella nos apagariamos como persona, la esperanza es lo que mueve a la gente </t>
  </si>
  <si>
    <t>A mis amigas</t>
  </si>
  <si>
    <t xml:space="preserve">Porque se verían reflejadas </t>
  </si>
  <si>
    <t xml:space="preserve">Que aunque en muchas ocasiones decimos que estamos agotados, siempre seguimos adelante y eso es porque tenemos esperanza </t>
  </si>
  <si>
    <t xml:space="preserve">Cuando habla la vela de la esperanza </t>
  </si>
  <si>
    <t xml:space="preserve">Constantemente creo no poder más, pero siempre sigo adelante y eso es porque tengo esperaza en que las cosas salgan bien y en poder conseguir aquello que quiero </t>
  </si>
  <si>
    <t xml:space="preserve">La esperanza </t>
  </si>
  <si>
    <t xml:space="preserve">Me evoca a mi situación actual </t>
  </si>
  <si>
    <t xml:space="preserve">La calma, pienso que debemos de permanecer más calmados porque realmente siempre habrá algo que nos impulse hacía delante </t>
  </si>
  <si>
    <t>Es mi situación actual</t>
  </si>
  <si>
    <t xml:space="preserve">He aprendido a que a día de hoy sigo adelante con mi vida en general porque tengo esperenzas en mi </t>
  </si>
  <si>
    <t xml:space="preserve">La última vela </t>
  </si>
  <si>
    <t>No tengo argumentos en contra</t>
  </si>
  <si>
    <t>A veces no nos damos cuenta de lo felices que hacemos a los demás con cosas tan simples, a veces los mejores momentos no se planean y las lecciones de la vida llegan cuando menos te lo esperas</t>
  </si>
  <si>
    <t xml:space="preserve">Puede </t>
  </si>
  <si>
    <t>Porque es importante lo que quiere transmitir</t>
  </si>
  <si>
    <t xml:space="preserve">En resumen, debemos de valorar lo que tenemos, darnos cuenta del bien que podemos hacer y también de que las cosas a veces llegan sin avisar </t>
  </si>
  <si>
    <t>Una vez vino una reclusa a darnos una charla, al acabar ka abracé y me eche a llorar, me enseño que las personas podemos comerter errores y que no por ello somos monstruos</t>
  </si>
  <si>
    <t>Existe el destino, pero nosotros decidimos sobre nuestra acciones</t>
  </si>
  <si>
    <t>Porque muchas veces nos conformamos diciendo que el destino es lo que manda y que las cosas vienen como vienen pero todo puede cambiarse xon nuestros actos</t>
  </si>
  <si>
    <t xml:space="preserve">Que muchas veces pensamos que no podemos cambiar las cosas cuando una situación se pone difícil, pero realmente siempre podemos aprender de cualquier situación y hacer algo por mejorarla </t>
  </si>
  <si>
    <t>Recuerdos</t>
  </si>
  <si>
    <t>Estoy de acuerdo con que todo puede mejorar si nosotros ponemos de nuestra parte</t>
  </si>
  <si>
    <t xml:space="preserve">Muchas veces me pasan cosas malas y pienso que no tengo nada que hacer, pero puedo aprender de la situación, controlar mis emociones y también intentar mejorar la situación </t>
  </si>
  <si>
    <t>No me agradan los monjes</t>
  </si>
  <si>
    <t xml:space="preserve">El destino y nosotros </t>
  </si>
  <si>
    <t>Hubiera prestado atención a lo que el sabio les dice</t>
  </si>
  <si>
    <t>Muchas veces me pasan cosas malas y pienso que no tengo nada que hacer, pero puedo aprender de la situación, controlar mis emociones y también intentar mejorar la situación</t>
  </si>
  <si>
    <t>Que puedo aprender de cualquier situación</t>
  </si>
  <si>
    <t xml:space="preserve">No nos cuesta nada sonreir, sin embargo nos proporciona muchas cosas buenas hacerlo, por ello deberíamos hacerlo má a menudo </t>
  </si>
  <si>
    <t>Trabajo personal</t>
  </si>
  <si>
    <t xml:space="preserve">Que la sonrisa es de las pocas cosas que nunca se deben de dar por perdidas </t>
  </si>
  <si>
    <t xml:space="preserve">Muchas veces cuando estoy triste, solo necesito que alguien me haga reir para liberar tensión </t>
  </si>
  <si>
    <t xml:space="preserve">Todo en si </t>
  </si>
  <si>
    <t>Es que en si el cuento no narra una situación si no un hecho</t>
  </si>
  <si>
    <t xml:space="preserve">Que debemos de intentar ser felices y tener buena vibra porque de esa forma atraemos cosas positivas y nos hacemos felices </t>
  </si>
  <si>
    <t xml:space="preserve">Que a veces no somos capaces de disfrutar y de regalarnos buenos momentos con nosotros mismos </t>
  </si>
  <si>
    <t>No hay personajes en este cuento</t>
  </si>
  <si>
    <t>Es que no hay acciones como tal</t>
  </si>
  <si>
    <t xml:space="preserve">Cosas positivas, me recuerda que debo de dejarme ser más felices a veces porque todos nos lo merecemos </t>
  </si>
  <si>
    <t xml:space="preserve">Estoy a favor de todo </t>
  </si>
  <si>
    <t xml:space="preserve">A amigos </t>
  </si>
  <si>
    <t xml:space="preserve">Porque a veces es necesario recordarles que tenemos derecho a ser felices </t>
  </si>
  <si>
    <t>No hay personajes</t>
  </si>
  <si>
    <t xml:space="preserve">Debemos de permitirnos ser felices, sonreír es un gesto simple pero que puede llenar un corazón </t>
  </si>
  <si>
    <t xml:space="preserve">La felicidad </t>
  </si>
  <si>
    <t xml:space="preserve">Ya lo he hecho </t>
  </si>
  <si>
    <t xml:space="preserve">Trabajar en uno mismo </t>
  </si>
  <si>
    <t xml:space="preserve">Si ,mucho </t>
  </si>
  <si>
    <t xml:space="preserve">Debemos de valorar lo que tenemos </t>
  </si>
  <si>
    <t xml:space="preserve">Cuando las personas que tienes cerca ni paran de quejarse de las cosas que tirne en casa </t>
  </si>
  <si>
    <t>Nos haría ver que debemos de valorar ko que tenemos porque cuesta muchi de conseguir y habrán personas que necesiten ko que tu nonvaloras</t>
  </si>
  <si>
    <t xml:space="preserve">Valorar ko que tenemos es lo mejor que podemos hacer </t>
  </si>
  <si>
    <t>A mis cercanos</t>
  </si>
  <si>
    <t>Siempre es útil leer algo así</t>
  </si>
  <si>
    <t>A la tortuga</t>
  </si>
  <si>
    <t>Porque le ha hecho ver lo que realmente es tener pocas opciones en la vida y valorarlas</t>
  </si>
  <si>
    <t xml:space="preserve">A mi no </t>
  </si>
  <si>
    <t xml:space="preserve">No me ha pasado nada así </t>
  </si>
  <si>
    <t>No lo sé, me rodeo de gente que valora lo que tiene</t>
  </si>
  <si>
    <t xml:space="preserve">No debemos callarnos ante situaciones que nos hacen sentir mal </t>
  </si>
  <si>
    <t>Acoso</t>
  </si>
  <si>
    <t xml:space="preserve">El bullying o acoso escolar es un tema muy conocido </t>
  </si>
  <si>
    <t xml:space="preserve">Julieta me cae mal </t>
  </si>
  <si>
    <t>Antes si</t>
  </si>
  <si>
    <t>No debo dejar que nadie me haga sentir ni de menos ni mal</t>
  </si>
  <si>
    <t xml:space="preserve">No debemos permitir que no traten mal </t>
  </si>
  <si>
    <t>Cuando estaba en segundo de la ESO tuve un problema con una chica, ella salia con un chico pero yo no lo sabía y me empecé a ver con el, ella se entero y desde ese momento hasta primero de bachiller fue una tortura</t>
  </si>
  <si>
    <t xml:space="preserve">El acoso escolar </t>
  </si>
  <si>
    <t xml:space="preserve">A personas que esten pasando o hayan pasado por situaciones así </t>
  </si>
  <si>
    <t xml:space="preserve">Para que sepa que no esta sola y que debemos de hablar </t>
  </si>
  <si>
    <t>Rabia</t>
  </si>
  <si>
    <t>En general ninguna, me ha gustado el mensaje que transmite</t>
  </si>
  <si>
    <t xml:space="preserve">Acoso </t>
  </si>
  <si>
    <t>Ya te la he contado</t>
  </si>
  <si>
    <t>Un niña se muda de ciudad y kas niñas de su cole empiezan a acosarla y ella decide no contarlo</t>
  </si>
  <si>
    <t>Que no hablamos de la situación y es algo grave</t>
  </si>
  <si>
    <t xml:space="preserve">Si hubiera visto el acoso lo hubiera denunciado </t>
  </si>
  <si>
    <t>Debemos de disfrutar de nuestra soledad y no hacer responsable a nadie de ella</t>
  </si>
  <si>
    <t xml:space="preserve">Miedo </t>
  </si>
  <si>
    <t>Alguna vez me he aferrado a alguien por miedo a ser yo misma y después cuando se va me quedo sola, pero la verdad es que esa persona nunca me ha hecho sentir llena</t>
  </si>
  <si>
    <t>Un maestro o especialista</t>
  </si>
  <si>
    <t xml:space="preserve">Un principe se siente solo y coge una golondrina oara llenar su vacio y entonces la golondrina se muere porque ke falta independencia </t>
  </si>
  <si>
    <t>Yo no hubiera corta la libertad de la golondrina</t>
  </si>
  <si>
    <t xml:space="preserve">No debemos depender de nadie ni hacer que nadie dependa de nosotros </t>
  </si>
  <si>
    <t>Aprenderiamos a estar solos y no depender de nadieb</t>
  </si>
  <si>
    <t xml:space="preserve">Dependencia emocional </t>
  </si>
  <si>
    <t>Que han dependido de otras personas</t>
  </si>
  <si>
    <t xml:space="preserve">Para sentirse identificado </t>
  </si>
  <si>
    <t xml:space="preserve">Disfrutemos de la vida, para que cuando nos vayamos de ella podamos decir, que bien lo hice </t>
  </si>
  <si>
    <t xml:space="preserve">Amor, alegría </t>
  </si>
  <si>
    <t xml:space="preserve">Amor y alegría </t>
  </si>
  <si>
    <t>Estoy a favor de todo</t>
  </si>
  <si>
    <t xml:space="preserve">A cualquiera </t>
  </si>
  <si>
    <t>Porque es importante recordar cual es nuestra función en la vida</t>
  </si>
  <si>
    <t>Yo también quiero disfrutar de la vida y aprender de lo bueno y de lo malo</t>
  </si>
  <si>
    <t>No hay personajes como tal</t>
  </si>
  <si>
    <t>Todo en general, es muy interesante</t>
  </si>
  <si>
    <t>Pienso que venimos a disfrutar y sufrir, porque de todo se aprende y que cuando menos cuenta nos damos estamos ayudando a otra persona</t>
  </si>
  <si>
    <t xml:space="preserve">Cuando pensamos que no merece la pena seguir a delante </t>
  </si>
  <si>
    <t>El viaje de la vida</t>
  </si>
  <si>
    <t xml:space="preserve">La vida es un tren, nunca sabemos cual será nuestra última parada </t>
  </si>
  <si>
    <t>El paso del tiempo</t>
  </si>
  <si>
    <t>Que no sabemos disfrutar de ka vida a veces</t>
  </si>
  <si>
    <t>Debemos de disfrutar de ka vida, de lo bueno y de lo malo</t>
  </si>
  <si>
    <t>La moraleja del cuento es la siguiente: ' Hagamos tanto, para que cuando llegue el momento de desembarcar, nuestro asiento vacío, deje añoranza y lindos recuerdos a los que en el viaje permanezcan.
'¿Estás de acuerdo con que ésta es su moraleja?(Si quieres terminar el análisis del cuento, escribe elegir o recomendar otro cuento, o pincha en live_help)</t>
  </si>
  <si>
    <t xml:space="preserve">La vida nos va a poner en situaciones muy difíciles, debemos de aprender de ellas y seguir hacia delante </t>
  </si>
  <si>
    <t>No se cual más podría ser</t>
  </si>
  <si>
    <t>Creo que no más</t>
  </si>
  <si>
    <t>Cuando el burro sale del pozo</t>
  </si>
  <si>
    <t>No hay gran cosa que contar, simplemente es necesario saber que a pesar de todo debemos de seguir hacía delante porque todo nos hace más fuertes</t>
  </si>
  <si>
    <t>Porque todo lo malo nos hace más fuertes</t>
  </si>
  <si>
    <t xml:space="preserve">La vivo constantemente, yo y todo </t>
  </si>
  <si>
    <t>Yo no hubiera enterrado al burro, entiendo la metáfora pero muchas veces el mal se da manera innecesaria</t>
  </si>
  <si>
    <t>Muchas veces, la vida te pone en situaciones difíciles y debes de superar cada obstaculo que te pone porque de eso es lo de que acabas aprendiendo</t>
  </si>
  <si>
    <t>Un especialista o maestre</t>
  </si>
  <si>
    <t>De todo se sale y se aprende</t>
  </si>
  <si>
    <t>Supongo que si</t>
  </si>
  <si>
    <t>Pues que todos vivimos situaciones en kas que creemos que no podemos más y al final las superamos</t>
  </si>
  <si>
    <t>A favor de todo lo que dice</t>
  </si>
  <si>
    <t>Al burro</t>
  </si>
  <si>
    <t xml:space="preserve">Porque demuestra que puede con todo lo que se le ponga por delante </t>
  </si>
  <si>
    <t xml:space="preserve">Un burro se cae a un pozo y el dueño decide enterrarlo y el burro se sacude la arena para hacer una montañita y subirse encima de ella y poder salir </t>
  </si>
  <si>
    <t xml:space="preserve">Alegría, satisfacción y fortaleza </t>
  </si>
  <si>
    <t>De todo salimos si así queremos</t>
  </si>
  <si>
    <t>La vida te pondrá muchos obstáculos por delante y con ellos tendrá que aprender a vivis y salir hacía delante</t>
  </si>
  <si>
    <t>La moraleja del cuento es la siguiente: ' La vida va a tirarte tierra, todo tipo de tierra... El truco para salirse del pozo es sacudírsela y dar un paso hacia arriba. Cada uno de nuestros problemas es un escalón hacia arriba.  Recordar las seis reglas para ser feliz: 1. Liberar el corazón del odio 2. Liberar la mente de preocupaciones 3. Vivir sencillamente 4. Dar más 5. Esperar menos 6. Tener esperanza  Disfruta la vida... ¡Sacúdete!
'¿Estás de acuerdo con que ésta es su moraleja?(Si quieres terminar el análisis del cuento, escribe elegir o recomendar otro cuento, o pincha en live_help)</t>
  </si>
  <si>
    <t xml:space="preserve">Debemos de saber que la vida tiene muchos problemas, pero debemos también saber que tiene cosas bonitas </t>
  </si>
  <si>
    <t>Muchas veces arrastro mis problemas conmigo y no me dejan disfrutar de la gente o de mi entorno</t>
  </si>
  <si>
    <t>Trabajo, para mi es un gran trabajo dejar mis problemas aún lado</t>
  </si>
  <si>
    <t>En ocasiones no se apartar mis problemas y disfrutar de mi vida</t>
  </si>
  <si>
    <t>Me evoca a mi misma</t>
  </si>
  <si>
    <t>Me gustaría hacer lo mismo que ha hecho el trabajador</t>
  </si>
  <si>
    <t xml:space="preserve">Cuando explica porwue toca el árbol </t>
  </si>
  <si>
    <t>No se me ocurre ninguno</t>
  </si>
  <si>
    <t>Pues que no sabemos apartar los problemas y al final son ellos los que nos dominan</t>
  </si>
  <si>
    <t xml:space="preserve">Porque es muy inteligente </t>
  </si>
  <si>
    <t>No dejar que los problemas dominen nuestras vidas</t>
  </si>
  <si>
    <t xml:space="preserve">Todo a favor </t>
  </si>
  <si>
    <t>A mis amigos y cercanos</t>
  </si>
  <si>
    <t>Porque nunca está mal que nos recuerden que no debemos dejar que los problemas nos dominen</t>
  </si>
  <si>
    <t>No debemos de quedarnos con las cosas negativas si no con aquellas que nos hacen felices</t>
  </si>
  <si>
    <t>Lgtb</t>
  </si>
  <si>
    <t>Quiero hablar de violencia</t>
  </si>
  <si>
    <t>No estoy muy de acuerdo fon el cuento</t>
  </si>
  <si>
    <t>Considero que no siempre podemos controlar lo que queremos sentir</t>
  </si>
  <si>
    <t xml:space="preserve">Yo también a parto de mi vida el daño que la gente me quiere hacer </t>
  </si>
  <si>
    <t xml:space="preserve">En contra, pues que yo no creo que sea tan fácil controlar las emociones que tenemos que sentir </t>
  </si>
  <si>
    <t xml:space="preserve">Amigos </t>
  </si>
  <si>
    <t>Bueno pues para que aquellas emociones que los demás nos provocan para dañarnos podamos controlarlas</t>
  </si>
  <si>
    <t>Para ayudar a los otross</t>
  </si>
  <si>
    <t>No se me ocurre</t>
  </si>
  <si>
    <t>Pues a ver el profesor no me desagrada pero no estoy del todo a favor con el, el alumno no me agrada mucho porque no ke parece adecuado pagar con oteos nuestras frustraciones</t>
  </si>
  <si>
    <t>Intenta controlar las emociones que quieres tener en tu vida</t>
  </si>
  <si>
    <t xml:space="preserve">Pues me haría sentir mejor muchas veces </t>
  </si>
  <si>
    <t>Graciass</t>
  </si>
  <si>
    <t xml:space="preserve">Las personas tenemos nuestros más y nuestros menos y eso es lo que nos hace ser personas, tener una relación perfecta no es viable porque somos diferentes y tendremos nuestros roces siempre </t>
  </si>
  <si>
    <t xml:space="preserve">Enfado </t>
  </si>
  <si>
    <t xml:space="preserve">Creo que no más </t>
  </si>
  <si>
    <t xml:space="preserve">Un especialista o maestro </t>
  </si>
  <si>
    <t>Para ayudar a la gente</t>
  </si>
  <si>
    <t>La perfeccion no existe</t>
  </si>
  <si>
    <t>La temática para mi es el esfuerzo</t>
  </si>
  <si>
    <t>A darme cuenta que kas personas no somos perfectas</t>
  </si>
  <si>
    <t xml:space="preserve">Pues porque a veces idealizamos </t>
  </si>
  <si>
    <t xml:space="preserve">Los puercospines </t>
  </si>
  <si>
    <t>Amigosb</t>
  </si>
  <si>
    <t>Nada en especial</t>
  </si>
  <si>
    <t xml:space="preserve">Para saber que kas relaciones no son perfectas </t>
  </si>
  <si>
    <t xml:space="preserve">Lo hubiera hecho igual </t>
  </si>
  <si>
    <t xml:space="preserve">Es una situación que se da en las películas </t>
  </si>
  <si>
    <t>Sí, deja bien claro que no debemos pretender ser lo que no somos</t>
  </si>
  <si>
    <t xml:space="preserve">Sí, hace falta aceptarse a uno mismo para poder crecer como individuo </t>
  </si>
  <si>
    <t>sí, porque muestra la frustración cuando no alcanzas los logros propuestos y el deseo con las ganas a la hora de intentar llegar a ellos</t>
  </si>
  <si>
    <t>Yo creo que el estrés y la ansiedad que te puede producir no lograr una meta inalcanzable ya que no está en tus manos sí que tiene relación con el cuento</t>
  </si>
  <si>
    <t>Cualquier persona que se haya visto en una situación parecida de aceptación a si mismo.</t>
  </si>
  <si>
    <t>Lo escribiría para que a otra persona le pueda ser de ayuda.</t>
  </si>
  <si>
    <t>un saludo, me voy</t>
  </si>
  <si>
    <t>Personalmente creo que sí, porque aunque la vida no sea un camino fácil, siempre hay cosas por las que luchar que te hacen estar en calma.</t>
  </si>
  <si>
    <t>Sí, porque como he dicho anteriormente siempre hay cosas de tu entorno que te hacen estar bien.</t>
  </si>
  <si>
    <t>Yo creo que la ira no la termina de tratar.</t>
  </si>
  <si>
    <t>Yo creo que tampoco trata el estrés, porque en ningún momento me he sentido con esa sensación durante la lectura.</t>
  </si>
  <si>
    <t>Más o menos, no termina de gustarme. Aunque el mensaje creo que lo transmite correctamente.</t>
  </si>
  <si>
    <t>No, es la primera que leo un cuento relacionado con el estrés y la calma.</t>
  </si>
  <si>
    <t>Sí, me voy, un saludo.</t>
  </si>
  <si>
    <t>Sí, porque muestra el entusiasmo del joven por que el  califa probara el agua de sus tierras</t>
  </si>
  <si>
    <t>Si, ya que compartiendo con los demás no requiere de tener muchas cosas, si no de querer que los demás también tengan lo que tú mismo posees</t>
  </si>
  <si>
    <t xml:space="preserve">Si, ya que es un cuento muy optimista que habla de todos los temas mencionados anteriormente </t>
  </si>
  <si>
    <t>Creo que sí, porque educa en ka generosidad y empatía con los demás</t>
  </si>
  <si>
    <t>No tengo argumentos en contra del cuento porque me h parecido necesario por los valores que enseña</t>
  </si>
  <si>
    <t xml:space="preserve">La temática que creo que tiene es la emoatia y la generosidad, porque quería compartir lo poco que tenía con el prójimo aún sabiendo que él tenía mucho más </t>
  </si>
  <si>
    <t xml:space="preserve">Me ha parecido interesante de tratar además de necesario </t>
  </si>
  <si>
    <t>Me considero una persona parecida al joven, porque me gusta ayudar a la gente</t>
  </si>
  <si>
    <t>Si, he tenido muchas situaciones similares a lo que se cuenta</t>
  </si>
  <si>
    <t>Si, mucha gente de mi entorno es así</t>
  </si>
  <si>
    <t>Si, a todo el mundo porque enseña valores</t>
  </si>
  <si>
    <t>sí, porque habla bien de la dependencia emocional al tartar un tema como es la posesión</t>
  </si>
  <si>
    <t>sí, no puedes privar a nadie de su libertad y mucho menos para que siga a tu lado, lo único que se consigue es alejar más a la otra persona</t>
  </si>
  <si>
    <t>sí, lo trata muy bien</t>
  </si>
  <si>
    <t>Considero que también trata sobre el miedo, miedo a perder a alguien o a que ya no forme parte de tu vida de la manera que quieres, además trata sobre la duda que ponemos en otras personas pensando que van a encontrar algo mejor a lo que ya tienen</t>
  </si>
  <si>
    <t>sí, educar a las personas a quererse por si solas de depender de alguien es muy importante en la educación</t>
  </si>
  <si>
    <t>me recuerda a algunas relaciones pasadas de la que resulta dificil salir</t>
  </si>
  <si>
    <t>sí, a que cada persona hace su vida sin que nadie las intente retener</t>
  </si>
  <si>
    <t>no, ha sido el primero sobre este tema que he leído.</t>
  </si>
  <si>
    <t>sí, aunque de primeras así no sabes de qué puede tartar</t>
  </si>
  <si>
    <t>me voy, adiós</t>
  </si>
  <si>
    <t>personalmente, porque no he terminado de entender</t>
  </si>
  <si>
    <t>sí, porque toda recompensa tiene un sacrificio y tus amigos son importantes</t>
  </si>
  <si>
    <t xml:space="preserve">no, con placer no </t>
  </si>
  <si>
    <t>Diversión por parte de los amigos de Nestor, compasión por parte de nestor, esfuerzo y amor</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</si>
  <si>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'educación, trabajo'?(Si quieres terminar el análisis del cuento, escribe elegir o recomendar otro cuento, o pincha en live_help)</t>
  </si>
  <si>
    <t>Sí, porque toca esos dos temas de cerca</t>
  </si>
  <si>
    <t>No me ha gustado el cuento, por lo que me ha  evocado aburrimiento</t>
  </si>
  <si>
    <t>Me ha recordado al de los 3 cerditos</t>
  </si>
  <si>
    <t>y a la cigarra y a la hormiga</t>
  </si>
  <si>
    <t>sí, valores que son importantes para convivir con el resto y con uno mismo</t>
  </si>
  <si>
    <t>Nestor era un castor que trabajaba duro para tener su casita en invierno, sus amigos en cambio no, por lo que llegó el momento y sus amigos se quedaron sin hogar y fueron a pedirle ayuda a Nestor, al final aprendieron el valor del esfuerzo y la amistad</t>
  </si>
  <si>
    <t>me voy, adións</t>
  </si>
  <si>
    <t>No he entendido muy bien el mesaje</t>
  </si>
  <si>
    <t>Sí, porque existe mucho diversidad</t>
  </si>
  <si>
    <t>No creo que nadie tenga que compadecerse de nadie, así que creo que el cuento no trata de eso</t>
  </si>
  <si>
    <t>Sí, porque se tratan temas como esos a través del payaso inquieto</t>
  </si>
  <si>
    <t xml:space="preserve">Excepto el niño, cualquiera de las otras personas puede a haberlo hecho </t>
  </si>
  <si>
    <t xml:space="preserve">Para ayudar a comprender una enfermedad </t>
  </si>
  <si>
    <t>Sí, a Clamir y al payaso inquieto</t>
  </si>
  <si>
    <t>Un hombre quería montarse un circo y su tío Martin le ayuda a crearlo, pero el payaso tiene una enfermedad llamada bipolaridad, al principio lo dejan de lado pero al final descubren que sigue siendo el mismo de siempre y que eso no le cambia</t>
  </si>
  <si>
    <t>chaooo</t>
  </si>
  <si>
    <t>Si, ya que nunca estamos conformes con lo que tenemos porque queremos más, y  así no lo llegamos a aprovechar y después lo echamos en falta</t>
  </si>
  <si>
    <t>Sí, ya que Pedro se encontraba neutro con la vida, no sentía felicidad alguna por lo que estaba viviendo</t>
  </si>
  <si>
    <t>Sí, porque meciona esos ciclos de la vida</t>
  </si>
  <si>
    <t>Sí, a quien estén en una situación parecida a la de Pedro</t>
  </si>
  <si>
    <t>si, además la moraleja me ha parecido muy importante para todas aquellas personas que no estén conformes con su presente</t>
  </si>
  <si>
    <t xml:space="preserve">Sí, a muchas </t>
  </si>
  <si>
    <t>Cuando sientes que no avanzas con tus relaciones, en los estudios etc.</t>
  </si>
  <si>
    <t>Sí bastantes</t>
  </si>
  <si>
    <t>El tiempo en el trabajo o en la universidad se me pasa despacio, pero hay que pasar por ellos para disfrutar después de las demás cosas de la vida.</t>
  </si>
  <si>
    <t xml:space="preserve">Sí, porque si haces lo que los otros quieren que hagas nunca estarás satisfecho </t>
  </si>
  <si>
    <t>Sí, ya que al no saber quién era realmente solo le venían dudas a la cabeza.</t>
  </si>
  <si>
    <t>Sobre tristeza tal vez, ya que la duda te puede producir una sensación de malestar debido a la incertidumbre</t>
  </si>
  <si>
    <t>En un jardín había diferentes tipos de árboles, todos ellos felices menos uno ya que él no daba frutos ni flores y no sabía quién era. Un día un búho le aconsejó que no fuera quien esperaban que fuera, y solo así logró crecer y estar feliz consigo mismo.</t>
  </si>
  <si>
    <t>Sí, para que comprendan la importancia de su moraleja</t>
  </si>
  <si>
    <t xml:space="preserve">La superación propia y el no dejarse influir </t>
  </si>
  <si>
    <t>A todos nos ha pasado algo así en algún momento de nuestras vidas</t>
  </si>
  <si>
    <t>Sí, aunque a veces sea dificil no se nos tiene que olvidar quiénes somo y lo que valemos</t>
  </si>
  <si>
    <t>Sobre humillación considero que no</t>
  </si>
  <si>
    <t>tampoco considero que hable sobre trabajo, el trabajo está en uno mismo para no hundirse, pero aún así no creo que trate sobre esto</t>
  </si>
  <si>
    <t>Había escuchado alguna historia parecida antes, pero no me siento reflejada con ella</t>
  </si>
  <si>
    <t>Sí, por si a esa persona le puede servir de ayuda.</t>
  </si>
  <si>
    <t>El verdadero valor de un billete</t>
  </si>
  <si>
    <t>Que además de no darse por vencido nunca, no hay que hacer caso a los comentarios negativos de la gente</t>
  </si>
  <si>
    <t>Si, y sobre esfuerzo</t>
  </si>
  <si>
    <t>Esfuerzo</t>
  </si>
  <si>
    <t>Si, debido a la constancia de la rana</t>
  </si>
  <si>
    <t>Es sencillo y corto, pero conciso y lo explica muy bien</t>
  </si>
  <si>
    <t xml:space="preserve">Con las ranas que se han caído en el agujero </t>
  </si>
  <si>
    <t>Sí, no me esperaba ese final</t>
  </si>
  <si>
    <t>Sí, porque trata de ellas</t>
  </si>
  <si>
    <t>Las dos ranas atrapadas</t>
  </si>
  <si>
    <t xml:space="preserve">No, ha sido el primero </t>
  </si>
  <si>
    <t xml:space="preserve">Me voy, adiós </t>
  </si>
  <si>
    <t>Sí creo que lo ha conseguido.</t>
  </si>
  <si>
    <t>Estoy de acuerdo, y de hecho creo que es un gran mensaje.</t>
  </si>
  <si>
    <t>Puede que trate también la Dependencia Emocional, dado que esa necesidad de ser amado es algo a lo que nos solemos aferrar y llega a ser frustrante.</t>
  </si>
  <si>
    <t>Sí, aunque se debe extrapolar a otras situaciones.</t>
  </si>
  <si>
    <t>Recomendar.</t>
  </si>
  <si>
    <t>Yo creo que sí</t>
  </si>
  <si>
    <t>Vivimos en una sociedad capitalista donde la mayoría de cosas se mueven por todo aquello que es tangible, monetario,... pero muchas veces la voluntad y las acciones son más valiosas que todo ello.</t>
  </si>
  <si>
    <t>A veces nos obsesionamos con el proceso, pero a veces necesitamos dejar de ser tan estrictos y fluir más.</t>
  </si>
  <si>
    <t>Yo creo que sí.</t>
  </si>
  <si>
    <t>No forzarnos a ser algo que no podemos ser, la perfección es inalcanzable y no hay mejor forma de ser competente que valorar aquello en lo que somos buenos y desarrollarlo a corde a nuestros deseos.</t>
  </si>
  <si>
    <t>Sí, aunque también Dolor.</t>
  </si>
  <si>
    <t>NO.</t>
  </si>
  <si>
    <t>Educación, estrés, trabajo y también resilencia.</t>
  </si>
  <si>
    <t>Me recuerda al sistema educativo, que nos fuerza a encajar en cánones que no todos son capaces de cumplir debido a la peculiaridad de cada persona en cuanto a sus habilidades.</t>
  </si>
  <si>
    <t>Si, a dado a entender de que el control de la mente lo tiene uno mismo y puede solucionar el problema. Tiene que aprender a desconectar de los pensamientos que le vienen de fuera.</t>
  </si>
  <si>
    <t>Aunque los problemas te vengan de fuera, tu tienes el control de ti mismo.</t>
  </si>
  <si>
    <t>Considero que este cuento trata más la toma de control de uno mismo, la voluntad, la constancia.</t>
  </si>
  <si>
    <t>Si, porque la persona sobre la que se centra el cuento esta preocupada sobre algo que no controla y le causa estrés, no logra concentrarse.</t>
  </si>
  <si>
    <t>intriga, curiosidad. Me evoca  cuando las personas nos ofuscamos en un problema que tiene fácil solución y no nos paramos a pensar en la solución, esperamos a que otro nos lo solucione</t>
  </si>
  <si>
    <t>Si. Alguien en la situación que he descrito arriba</t>
  </si>
  <si>
    <t>Si, cada uno actúa como sabe</t>
  </si>
  <si>
    <t>Si. Cuando no se manejar algo del ordenador, me quejo, y así me ayudan y no pierdo el tiempo</t>
  </si>
  <si>
    <t>Si, con poco dice mucho.</t>
  </si>
  <si>
    <t>Si, tenemos que aprender a valorar os y la solución está en nosotros mismos</t>
  </si>
  <si>
    <t>Que querernos y conocernos a nosotros mismos y a los demás sin esperar nada a cambio</t>
  </si>
  <si>
    <t>Adquisición de conocimiento, autoestima</t>
  </si>
  <si>
    <t>Trata de encontrar nuestra identidad. Autoestima</t>
  </si>
  <si>
    <t>A una persona que se plantee dudas sobre si misma</t>
  </si>
  <si>
    <t>A veces una persona necesita  reconfort</t>
  </si>
  <si>
    <t>Porque normalizada muchos conflictos que tenemos</t>
  </si>
  <si>
    <t>Todo lo que te ocurre lo creas, lo percibes, lo interpretas, etc, en base a tu conocimiento, capacidad cada persona actuamos igual</t>
  </si>
  <si>
    <t>si. que cada cosa en el vida tiene su momento. No podemos ver o conocer cosas hasta que las experimentamos y esto nos ayuda a entender y aprender.</t>
  </si>
  <si>
    <t>Cuando no comprendemos las cosas nos parecen liosas y difíciles hasta que las entendemos</t>
  </si>
  <si>
    <t>curiosidad, inquietud</t>
  </si>
  <si>
    <t>adquisición del conocimiento, paciencia</t>
  </si>
  <si>
    <t>para explicar que muchas cosas en la vida no las entendemos porque no las hemos experimentado</t>
  </si>
  <si>
    <t>que tenemos muchas cosas para aprender en esta vida y que cuanto más experimentemos más conoceremos y más explicación podemos dar a dudas que se nos plantean</t>
  </si>
  <si>
    <t>Me recuerda a mi hija cuando pregunta cosas porque no las sabe. Me evoca cuando desconocen algo, las dudas que plantea.</t>
  </si>
  <si>
    <t>Si, se que cuando experimentas algo lo conoces y se te va la duda. La experiencia...</t>
  </si>
  <si>
    <t>Si, cuando no tienes suficiente madurez hay muchas cosas que no entiendes y no sabes como afrontarlas hasta que vas creciendo, vas madurando, vas experimentando, vas aprendiendo y vas dando explicación a tus dudas</t>
  </si>
  <si>
    <t>cuando eres pequeño y adolescente y hay muchas cosas que no entiendes</t>
  </si>
  <si>
    <t>si,totalmente de acuerdo</t>
  </si>
  <si>
    <t>Pese a las dificultades, con calma siempre hay una solución y se puede salir adelante</t>
  </si>
  <si>
    <t>calma, paciencia, constancia, resiliencia, optimismo</t>
  </si>
  <si>
    <t>Cambio en la visión de las cosas. Ofuscación, cuando no conseguimos salir de algún problema, hay que pararse a pensar.</t>
  </si>
  <si>
    <t>A favor que para mi La Paz es estar bien con uno mismo , y en contra, es que para mi el alrededor también tiene que estar en paz</t>
  </si>
  <si>
    <t>no, que recuerde.</t>
  </si>
  <si>
    <t>Cuando tenemos algún problema y por las circunstancias, estado anímico, etc. No sabemos salir de el, pero en otro momento, por diferentes circunstancias estamos mejor y lo sabemos resolver.</t>
  </si>
  <si>
    <t>supongo que le habrá pasado a muchas personas</t>
  </si>
  <si>
    <t>Si, que según nuestra mirada, experiencias, percepción,podemos ver las cosas de una forma u otra.</t>
  </si>
  <si>
    <t>progreso, evolución o vida en medio de las dificultades.</t>
  </si>
  <si>
    <t>Cada uno aporta su visión de las cosas</t>
  </si>
  <si>
    <t>Al imaginarme el paisaje me ha evocado paz, calma.</t>
  </si>
  <si>
    <t>has de mantenerte indiferente ante lo que digan los demás de ti, lo importante es como te sientas tu</t>
  </si>
  <si>
    <t>si, porque trata de que uno mantenga la calma ante las cosas que le digan los demás, pero también puede ir de inseguridad</t>
  </si>
  <si>
    <t>No. Trata sobre como debemos conseguir que nos afecten las cosas. Aunque para eso la educación sea influyente , no lo veo relevante en el cuento.</t>
  </si>
  <si>
    <t>para aquellas personas que estén afectadas por lo que les haya dicho alguien</t>
  </si>
  <si>
    <t xml:space="preserve">cuando estoy afectado por lo que alguien me dice algo o por determinada situación </t>
  </si>
  <si>
    <t>Cuando están en la misma situación que la del personaje</t>
  </si>
  <si>
    <t>no, es algo que en general ya sabemos todos, que no hay que hacer caso de lo que nos digan los demás.</t>
  </si>
  <si>
    <t>Si me hubiese encontrado a alguien en la situación del alumno, me hubiese preocupado más en reforzarlo de otra manera</t>
  </si>
  <si>
    <t>con el alumno</t>
  </si>
  <si>
    <t>No, simplemente que está afectado y muchas veces nos podemos encontrar así nosotros.</t>
  </si>
  <si>
    <t>pues, para ayudar a otros</t>
  </si>
  <si>
    <t>si uno mantiene esperanza se pueden arreglar las cosas. O si uno tiene voluntad puede conseguir su objetivo.</t>
  </si>
  <si>
    <t>Esperanza</t>
  </si>
  <si>
    <t>Abandono, dejadez</t>
  </si>
  <si>
    <t>Que no hay que rendirse.</t>
  </si>
  <si>
    <t>ayuda a que no te rindas, o te da esperanza en que puede pasar algo que te de otra vez ganas de seguir adelante.</t>
  </si>
  <si>
    <t>Si, habría encendido la vela como el niño, y si me quedo sola como la vela, no me apagaría.</t>
  </si>
  <si>
    <t>Una persona adulta, o una persona joven</t>
  </si>
  <si>
    <t>Para que,quien lea el cuento, siempre tenga esperanza.</t>
  </si>
  <si>
    <t>Pues,puede ser, me ha sido lioso y no he podido sacar nada en claro</t>
  </si>
  <si>
    <t>De algunas si</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</si>
  <si>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'envejecimiento'?(Si quieres terminar el análisis del cuento, escribe elegir o recomendar otro cuento, o pincha en live_help)</t>
  </si>
  <si>
    <t>no, trata sobre que hay que vivir la vida</t>
  </si>
  <si>
    <t>Hay un tren en el que subimos todas las personas y cad una con diferentes pensamientos,gustos,actitudes,diferentes físicamente,etc. En ese tren coincidiremos con muchas de ellas , pero no con todas estableceremos relación. Con unos nos llevaremos bien, con otros mal, habrá quien nos ayude, nos pase desapercibido. Pero todas ,al fin y al cabo, nos van a ir enriqueciendo, y al igual nosotros a ellos,por lo que, al final del recorrido, todo el mundo nos habremos nutrido de experiencias y conocimiento.</t>
  </si>
  <si>
    <t>Ellos se bajaran en una estación dejándonos huérfanos de cariño, amistad….No estoy de acuerdo. Se pueden marchar pero podemos tener cariño de otras personas y amistad y compañía. O también podemos ser nosotros lo que abandonemos el tren primero.</t>
  </si>
  <si>
    <t>Las vivencias a lo largo de nuestra vida</t>
  </si>
  <si>
    <t>A nadie</t>
  </si>
  <si>
    <t>no,nada</t>
  </si>
  <si>
    <t>Porque es muy confuso, no termina de dar a entender lo que quiere transmitir</t>
  </si>
  <si>
    <t>El principio parece muy prometedor</t>
  </si>
  <si>
    <t>Lo reescribiria</t>
  </si>
  <si>
    <t>que nosotros somos los responsables de nuestra situación. Si no hacemos caso a lo que no nos interesa no nos repercute.</t>
  </si>
  <si>
    <t>paciencia</t>
  </si>
  <si>
    <t>si, los adolescentes suelen alterarse con frecuencia. Le ha hecho comprender al alumno que los que ha hecho no estaba bien</t>
  </si>
  <si>
    <t>No, porque no actúo como el adolescente y no permanezco impasible como el maestro. si me han pasado cosas parecidas en la vida</t>
  </si>
  <si>
    <t>Cuando llevo un mal dia, a veces he estado alterada y lo he pagado con los que tengo alrededor.</t>
  </si>
  <si>
    <t xml:space="preserve">Me evoca cuando las personas estamos disgustadas y lo transmitimos a los demás. </t>
  </si>
  <si>
    <t>para que aquel que se siente ofendido, no le de importancia a lo que le digan los demás y se vaya o haga caso omiso.</t>
  </si>
  <si>
    <t>afronta la temática de cuando alguien se siente agredido por otra persona,lo que tiene que hacer.</t>
  </si>
  <si>
    <t>El chico obviamente no actúa bien. Esta faltando al respeto, descarga su malestar con otro.</t>
  </si>
  <si>
    <t>El control de tu yo</t>
  </si>
  <si>
    <t>el mensaje que da de evitar la confrontación.</t>
  </si>
  <si>
    <t>si, supongo que mucha gente</t>
  </si>
  <si>
    <t>el ejemplo vale más que mil palabras, si actúas de forma positiva siempre irá todo mejor pues tu alrededor aprende de tu comportamiento.</t>
  </si>
  <si>
    <t>ilusión</t>
  </si>
  <si>
    <t>tratar de sacar lo mejor de uno mismo</t>
  </si>
  <si>
    <t>Ver el lado bueno de las cosas</t>
  </si>
  <si>
    <t>algría, fuera penas</t>
  </si>
  <si>
    <t xml:space="preserve">si, estoy de acuerdo de que con una sonrisa siempre es bien recibida. </t>
  </si>
  <si>
    <t>Una persona adulta o una persona joven</t>
  </si>
  <si>
    <t>para ayudar a otros cuando se encentran tristes</t>
  </si>
  <si>
    <t>si, muchas personas</t>
  </si>
  <si>
    <t>cuando están tristes y les ves mala cara.</t>
  </si>
  <si>
    <t>si, sencillo y claro.</t>
  </si>
  <si>
    <t>a quien le quiero sacar una sonrisa</t>
  </si>
  <si>
    <t>pues, ahora mismo no tengo a nadie en situación de tristeza</t>
  </si>
  <si>
    <t>por lo sencillo que es</t>
  </si>
  <si>
    <t>Sonríele a la vida.</t>
  </si>
  <si>
    <t>Busca el lado bueno de las cosas, sonríe y transmite positivismo al mundo.</t>
  </si>
  <si>
    <t>Cuando te diriges a una persona de forma segura y con cara amable le transmites seguridad a la otra persona</t>
  </si>
  <si>
    <t>bueno, no  esta muy definida</t>
  </si>
  <si>
    <t xml:space="preserve">trata sobre deseo </t>
  </si>
  <si>
    <t xml:space="preserve">El estrés. </t>
  </si>
  <si>
    <t xml:space="preserve">Con el viajante. </t>
  </si>
  <si>
    <t>Porque se encuentra en la situación que puede tener cualquier persona que esta trabajando y le conceden un tiempo limitado de descanso, o una persona que esta de paso y para brevemente en un lugar para descansar, etc..</t>
  </si>
  <si>
    <t>Mas que nada, el desprecio que le ha hecho una persona a otra por no reunir las condiciones que considera necesarias para gozar de lo que ella ofrece.</t>
  </si>
  <si>
    <t xml:space="preserve">Es verdad que hay que disfrutar cada momento, pero, también es verdad que hay que ayudar a aquel que no tiene ese momento en lo que le haga falta. </t>
  </si>
  <si>
    <t xml:space="preserve">Que la cocinera del bar a atendido muy mal a un cliente. </t>
  </si>
  <si>
    <t>bueno, no me ha enseñado nada.</t>
  </si>
  <si>
    <t>si, totalmente de acuerdo</t>
  </si>
  <si>
    <t>si te esfuerzas en conseguir algo lo más probable es que lo consigas</t>
  </si>
  <si>
    <t>esfuerzo, reconfort ,</t>
  </si>
  <si>
    <t>Conocimiento de uno mismo y su capacidad para conseguir algo</t>
  </si>
  <si>
    <t>si. ahora mismo estoy en la situación de la rana</t>
  </si>
  <si>
    <t>me parece adecuado el comportamiento de la rana que sale victoriosa y no me parece apropiado que las demás ranas se limitasen a decir lo que el otro puede o no puede hacer, sin colaborar en hallar una solución.</t>
  </si>
  <si>
    <t>para ayudar a aquellos que quieren conseguir algo y su alrededor no se lo facilita.</t>
  </si>
  <si>
    <t>que las ranas podrían ayudar a sus iguales que se encuentran en apuros.</t>
  </si>
  <si>
    <t>En el recorrido de nuestra vida nos vamos a encontrar con dificultades, que nos ayudarán a encontrar el camino correcto para nuestra mejora.</t>
  </si>
  <si>
    <t>paciencia, insistencia, ser consciente</t>
  </si>
  <si>
    <t>aceptar las cosas tal y como son</t>
  </si>
  <si>
    <t>a favor que en la vida te encuentras muchos obstáculos pero tu forma de enfrentarte a ellos son un ejemplo a tu alrededor por lo que actuar de forma positiva favorece de forma positiva a tu alrededor. lo micro tiene efecto en lo macro.</t>
  </si>
  <si>
    <t>Si, todos somos un lapiz</t>
  </si>
  <si>
    <t>si, te ayuda a aceptar las cosas y a resolverlas de la mejor forma posible</t>
  </si>
  <si>
    <t>a cualquiera que le guste este tipo de cuentos.</t>
  </si>
  <si>
    <t>"Por mucho que tengamos ganas de rendirnos, día a día tenemos que trabajar para en un futuro conseguir lo que tanto deseamos"</t>
  </si>
  <si>
    <t>También frustación porque a pesar de que no tenía ganas lo hizo por su jefe</t>
  </si>
  <si>
    <t>Sí ya que el carpintero lleva trabajando toda su vida</t>
  </si>
  <si>
    <t>Sí, que aunque estemos cansados intentemos dar un último empujón porque la recompensa será buena</t>
  </si>
  <si>
    <t>Sí, en segundo de bachillerato</t>
  </si>
  <si>
    <t xml:space="preserve">Todo el mundo debería escuchar este cuento con la moraleja </t>
  </si>
  <si>
    <t>Si, que ha transmitido correctamente, el mensaje</t>
  </si>
  <si>
    <t>Si, que estoy de acuerdo, porque es lo que dice, si tu animas a una persona cuando esta triste, le animas, pero si en cambio esta triste y le desanimas, eso hace que le destruyas más</t>
  </si>
  <si>
    <t>Si, que estoy de acuerdo, porque es agotamiento por salir del hoyo y ver que no pueden eso hace que se agoten</t>
  </si>
  <si>
    <t>Si, que estoy de acuerdo, porque es trabajo por salir del hoyo y encima con la dificultad que tiene la rana de ser sorda, que no esta escuchando a sus compañeras y le cuesta mas</t>
  </si>
  <si>
    <t>Si, que me ha gustado, me parece muy bien la moraleja de este cuento</t>
  </si>
  <si>
    <t>Mis argumentos, son que hay que trabajar para conseguir lo que uno quiere, como la rana ha trabajado y se ha esforzado para salir del hoyo y encima con su dificultad de ser sorda</t>
  </si>
  <si>
    <t>No he vivido una situacion similar</t>
  </si>
  <si>
    <t>Si que le recomendaria el cuento a otra persona, para que aprenda la moraleja de este cuento</t>
  </si>
  <si>
    <t>Yo pienso que lo ha escrito una persona adulta</t>
  </si>
  <si>
    <t>Pienso que lo ha escrito para ayudar a otras personas, para que vean que si la rana con sus dificultades ha podido salir del hoyo, todo el mundo puede hacer de todo</t>
  </si>
  <si>
    <t>Si que me identifico</t>
  </si>
  <si>
    <t>Me dijeron que no podia aprobar una asignatura, y al final con mi esfuerzo la aprobe</t>
  </si>
  <si>
    <t>Si que me habia leido otro cuento</t>
  </si>
  <si>
    <t>Si que estoy de acuerdo con el titulo del libro</t>
  </si>
  <si>
    <t>Si me parecen adecuado</t>
  </si>
  <si>
    <t>Si que se puede aprender, que con esfuerzo todo se puede</t>
  </si>
  <si>
    <t>Si, porque Alá se siente satisfecho con lo que ha realizado</t>
  </si>
  <si>
    <t>Si, porque ser generoso esta muy bien para ayudar a la gente, porque despues asi te pueden ayudar a ti</t>
  </si>
  <si>
    <t>Si, porque muestra todas las emociones que ha sentido Ala</t>
  </si>
  <si>
    <t>Si, porque Ala tiene muy buena educacion para hacer eso</t>
  </si>
  <si>
    <t>Si que se lo recomendaria a otra persona</t>
  </si>
  <si>
    <t>Mis argumentos a favor, es que con este cuento se aprende y se ve como de generoso es Ala</t>
  </si>
  <si>
    <t>Si estoy de acuerdo con el titulo</t>
  </si>
  <si>
    <t>Ala el generoso</t>
  </si>
  <si>
    <t>Fadel penso, en llevarle agua al califa y este le premio con monedas</t>
  </si>
  <si>
    <t>Cuando ayude a una vecina y me premio, dandome dinero</t>
  </si>
  <si>
    <t>Si, que hay que ser generoso</t>
  </si>
  <si>
    <t>Que hay que ser buena persona</t>
  </si>
  <si>
    <t>Todo el mundo seria mejor</t>
  </si>
  <si>
    <t>Si, lo ha transmitido bien</t>
  </si>
  <si>
    <t>Que hay que controlar nuestra mente</t>
  </si>
  <si>
    <t>Si, porque no puede conseguir la calma prque tiene tension</t>
  </si>
  <si>
    <t>Persona adulta</t>
  </si>
  <si>
    <t>si que me ha ayudado</t>
  </si>
  <si>
    <t>no, he leido otro cuento parecido</t>
  </si>
  <si>
    <t>cuando las flores han florecido</t>
  </si>
  <si>
    <t>flores</t>
  </si>
  <si>
    <t>a la mujer</t>
  </si>
  <si>
    <t>porque quiere un mundo mejir</t>
  </si>
  <si>
    <t>una mujer,quería plantar semillas para que el mundo tuviera flores</t>
  </si>
  <si>
    <t xml:space="preserve">Que tienes que alimentar, lo bueno </t>
  </si>
  <si>
    <t>Hay que elegir, el lado que tu quieras que es mejor para ti y para los demas</t>
  </si>
  <si>
    <t>Si, porque tienes que tener educacion para mostrar tu mejor lado</t>
  </si>
  <si>
    <t>A favor, que hay que entrenar bien un lado para mostrar lo mejor de la persona</t>
  </si>
  <si>
    <t>al anciano</t>
  </si>
  <si>
    <t>Porque tiene razon en lo que esta diciendo</t>
  </si>
  <si>
    <t>Si, que puedo aprender algo</t>
  </si>
  <si>
    <t>A las personas jovenes</t>
  </si>
  <si>
    <t>Para que aprendan</t>
  </si>
  <si>
    <t>cuando yo le dije a mi prima que tenia que mostrar su lado bueno ante la gente</t>
  </si>
  <si>
    <t>si que me identifico</t>
  </si>
  <si>
    <t>Lo que he dicho anteriormente</t>
  </si>
  <si>
    <t>las 2 personalidades</t>
  </si>
  <si>
    <t>lo que cuenta el abuelo</t>
  </si>
  <si>
    <t>Si, porque el alumno ha ofendido al profesor</t>
  </si>
  <si>
    <t>si, porque aunque te hagan una ofensa, no tienes que caer en su juego</t>
  </si>
  <si>
    <t>Si, porque el alumno tiene todas esas emociones hacia el profesor</t>
  </si>
  <si>
    <t>Si, adolescencia porque el alumno esta en esa etapa y educación porque también el alumno no tiene esa educación hacia el profesor</t>
  </si>
  <si>
    <t>El alumno le dice al profesor, que estaba deseando terminar sus clases porque asi no escuchara mas sus tonterias</t>
  </si>
  <si>
    <t>Cuando el profesor le contesta al alumno</t>
  </si>
  <si>
    <t>Educacion del profesor hacia el alumno</t>
  </si>
  <si>
    <t>la educacion</t>
  </si>
  <si>
    <t>a los adolescentes</t>
  </si>
  <si>
    <t>por la educacion que da el profesor</t>
  </si>
  <si>
    <t>al profesor</t>
  </si>
  <si>
    <t>porque no se enfada por lo que le dice el alumno</t>
  </si>
  <si>
    <t>si que estoy de acuerdo, porque si queremos que la tarea nos salga lo mejor posible, tenemos que ver cual es la mejor formula para hacerla</t>
  </si>
  <si>
    <t>entusiasmo, satisfaccion</t>
  </si>
  <si>
    <t>si, porque como el niño lo han educado de que el hombre es de una manera, ya sabe como es y puede hacer el puzle</t>
  </si>
  <si>
    <t>mis argumentos a favor son: que como bien dice la moraleja, cuando tengamos una tarea la tenemos que investigar bien, para hacerla lo mas correctamente posible</t>
  </si>
  <si>
    <t>constancia, trabajo</t>
  </si>
  <si>
    <t>mejoraria, a que las actividades saldrian mejor</t>
  </si>
  <si>
    <t>que antes de realizar una actividad hay que ver primero como la vamos a hacer</t>
  </si>
  <si>
    <t>cuando el niño le contesta al padre, como ha construido el puzle</t>
  </si>
  <si>
    <t>no me han pasado ese tipo de cosas</t>
  </si>
  <si>
    <t>Ahora mismo no me recuerdo de ninguna situacion</t>
  </si>
  <si>
    <t>Me caen los 2 bien</t>
  </si>
  <si>
    <t>el mundo hecho en pedazos</t>
  </si>
  <si>
    <t>Si, que lo ha transmitido correctamente</t>
  </si>
  <si>
    <t>Si, que estoy de acuerdo, porque todas las personas no son perfectas, cada uno tiene sus defectos y sus virtudes</t>
  </si>
  <si>
    <t>Si, porque tienen malestar de las espinas, pero aprender a llevar ese malestar</t>
  </si>
  <si>
    <t>Sobre resiliencia si, porque aprenden a estar todos juntos sin hacerse daño</t>
  </si>
  <si>
    <t>Las espinas del puercoespin</t>
  </si>
  <si>
    <t>no me identifico</t>
  </si>
  <si>
    <t>no me ha pasado nada parecido</t>
  </si>
  <si>
    <t>si, me parece adecuado</t>
  </si>
  <si>
    <t>a adolescentes para que vean que todos tenemos defectos y virtudes</t>
  </si>
  <si>
    <t>no es una persona en concreto</t>
  </si>
  <si>
    <t>ahora mismo no acuerdo de ninguna</t>
  </si>
  <si>
    <t>no habia leido otro cuento parecido</t>
  </si>
  <si>
    <t>la tematica es de que todos tenemos imperfecciones</t>
  </si>
  <si>
    <t>ahora mismo no me acuerdo a lo que me evoca</t>
  </si>
  <si>
    <t>ahora mismo no se me viene ningun recuerdo</t>
  </si>
  <si>
    <t>los puercoespines no podian acercarse, porque si no se hacian daño con las espinas, entonces morian de frio porque no se podian dar calor, pero encontraron la formula perfecta para no pasar frio</t>
  </si>
  <si>
    <t>a todos</t>
  </si>
  <si>
    <t>por la historia</t>
  </si>
  <si>
    <t>que todos somos imperfectos</t>
  </si>
  <si>
    <t>Si, porque aunque dudemos vamos a tener a personas al nuestro alrededor que nos van a decir lo que valemos</t>
  </si>
  <si>
    <t>Si, frustracción porque Alfredo siente que no es el mejor</t>
  </si>
  <si>
    <t>Si, porque hay que trabajar para ser el mejor</t>
  </si>
  <si>
    <t>Marisa</t>
  </si>
  <si>
    <t>Por los consejos que le da a su amigo</t>
  </si>
  <si>
    <t>No tengo ningun argumento en contra, y estoy muy de acuerdo con la moraleja del cuento</t>
  </si>
  <si>
    <t>los 100 dolares</t>
  </si>
  <si>
    <t>Hay que esforzarse para ser de los mejores</t>
  </si>
  <si>
    <t>la moraleja si que la sabia</t>
  </si>
  <si>
    <t>si que me ha pasado</t>
  </si>
  <si>
    <t>si me ha ayudado mucho</t>
  </si>
  <si>
    <t>si,me parece adecuado como actuan</t>
  </si>
  <si>
    <t>si me ha gustado</t>
  </si>
  <si>
    <t>la parte donde Marisa le enseña a Alfredo el valor de un billete de 100 dolares</t>
  </si>
  <si>
    <t>si mucha gente</t>
  </si>
  <si>
    <t>que hay que luchar para conseguir lo que quieres</t>
  </si>
  <si>
    <t>si muchi</t>
  </si>
  <si>
    <t>muchas veces me han dicho que me tengo que esforzar para conseguir mis metas</t>
  </si>
  <si>
    <t>Si, porque hay que dar una sonrisa a todo el mundo</t>
  </si>
  <si>
    <t>SI, estoy de acuerdo</t>
  </si>
  <si>
    <t>Que tenemos que dar amor a todas las personas, para que ellas tambien nos traten bien a nosotros</t>
  </si>
  <si>
    <t>Con tristeza no estoy de acuerdo</t>
  </si>
  <si>
    <t>Si se refiere a que hay que trabajar el dar amor si</t>
  </si>
  <si>
    <t>A todas las personas, porque no tiene un rango de edad especifico</t>
  </si>
  <si>
    <t>Para aprender</t>
  </si>
  <si>
    <t>ahora mismo no me viene a la cabeza una persona en concreto</t>
  </si>
  <si>
    <t>ahora mismo no lo se</t>
  </si>
  <si>
    <t>en que la gente seria mas buena</t>
  </si>
  <si>
    <t>que hay que ser mas bueno con la gente</t>
  </si>
  <si>
    <t>Que tenemos que dar amor a los demas</t>
  </si>
  <si>
    <t>no, porque no hay personaje</t>
  </si>
  <si>
    <t>en este toroz de cuento no personajes especificos</t>
  </si>
  <si>
    <t>es eso, que hay que ponerse en el lugar de los demas para saber por lo que estan pasando</t>
  </si>
  <si>
    <t>trata la tension, tristeza</t>
  </si>
  <si>
    <t>no trata sobre ningun tema psicologico mas</t>
  </si>
  <si>
    <t>Carlota se fue de casa porque estaba enfadad</t>
  </si>
  <si>
    <t>ahora mismo no me acuerdo de ninguna historia similar</t>
  </si>
  <si>
    <t>cuando Carlota habla con los animales</t>
  </si>
  <si>
    <t>que hay que ponerse en el lugar del otro</t>
  </si>
  <si>
    <t>a los animales</t>
  </si>
  <si>
    <t>me caen bien los animales</t>
  </si>
  <si>
    <t>los animales y Carlota</t>
  </si>
  <si>
    <t>la gente tendria mas consideracion con los demas</t>
  </si>
  <si>
    <t>que hay que ser mas educado</t>
  </si>
  <si>
    <t>no me ha pasado</t>
  </si>
  <si>
    <t>a la gente joven</t>
  </si>
  <si>
    <t>para que aprendan a respetar a los demas</t>
  </si>
  <si>
    <t>que hay que vivir el presente</t>
  </si>
  <si>
    <t>si porque Pedro esta aburrido</t>
  </si>
  <si>
    <t>no, trata de las citadas anteriormente</t>
  </si>
  <si>
    <t>de aburrimiento</t>
  </si>
  <si>
    <t>ahora mismo no me acuerdo</t>
  </si>
  <si>
    <t>si hubiese hecho lo mismo</t>
  </si>
  <si>
    <t>que hay que vivir el dia a dia, porque si no hacemos una cosa nos podemos arrepentir</t>
  </si>
  <si>
    <t>pedro tiene que vivir el momento</t>
  </si>
  <si>
    <t>lo citado anteriormente, que tenemos que vivir el momento</t>
  </si>
  <si>
    <t>si, porque hay veces que hacemos cosas y no las valoramos</t>
  </si>
  <si>
    <t>si que le recomendaria el cuento a otra personaa</t>
  </si>
  <si>
    <t>estoy a favor de lo que dice el autor</t>
  </si>
  <si>
    <t>a Pedro</t>
  </si>
  <si>
    <t>porque aprende la moraleja del cuento</t>
  </si>
  <si>
    <t>Que Pedro se arrepiente de no vivir el momento</t>
  </si>
  <si>
    <t>no lo se ahora mismo</t>
  </si>
  <si>
    <t>ahora mismo no se me viene nada</t>
  </si>
  <si>
    <t>no habia leido otro parecido</t>
  </si>
  <si>
    <t>es eso, hay que ver lo positivo de la situacion</t>
  </si>
  <si>
    <t>no trata de ninguna emocion mas</t>
  </si>
  <si>
    <t>mis argumentos son todo a favor</t>
  </si>
  <si>
    <t>me evoca enseñanzas</t>
  </si>
  <si>
    <t>a la gente que no sabe ver lo positivo</t>
  </si>
  <si>
    <t>porque ayudaria</t>
  </si>
  <si>
    <t>lo positivo de la situacion</t>
  </si>
  <si>
    <t>es que ahora mismo no me acuerdo de una situacion concreta</t>
  </si>
  <si>
    <t>que no hay que caminar solo</t>
  </si>
  <si>
    <t>no lo se, probablemente</t>
  </si>
  <si>
    <t>Totalmente de acuerdo</t>
  </si>
  <si>
    <t xml:space="preserve">La esperanza es lo ultimo que se pierde </t>
  </si>
  <si>
    <t>totalmente de acuerdo</t>
  </si>
  <si>
    <t xml:space="preserve">la esperanza es lo ultimo que se pierde 
</t>
  </si>
  <si>
    <t>si, ya que la esperanza no se puede perder, hay etapas buenas y malas, cuando estes en las malas, de un día para otro sin darte cuenta estas como solías estar en las buenas</t>
  </si>
  <si>
    <t>si estoy de acuerdo que consiste en un trabajo, más bien un trabajo personal</t>
  </si>
  <si>
    <t xml:space="preserve">si, mucha gente, ya que en cuanto viene algo que no es agradable, te sueles hundir </t>
  </si>
  <si>
    <t>si, que todo se pondra en su lugar</t>
  </si>
  <si>
    <t xml:space="preserve">cuando ves las cosas por separada distingues entre buenas y malas, pero realmente es un orden que tiene que ocurrir pasando por cosas agradabes y menos agradables </t>
  </si>
  <si>
    <t>Si, ya que tiene una buena moraleja</t>
  </si>
  <si>
    <t>Toda recompensa requiere un sacrificio</t>
  </si>
  <si>
    <t>frustración y humillación</t>
  </si>
  <si>
    <t xml:space="preserve">seguramente si </t>
  </si>
  <si>
    <t xml:space="preserve">del texto reconocía la moraleja </t>
  </si>
  <si>
    <t>Astor</t>
  </si>
  <si>
    <t xml:space="preserve">Porque me provoca ternura </t>
  </si>
  <si>
    <t>Una nueva moralaja seria que el amor es lo que mueve el munde</t>
  </si>
  <si>
    <t>amor, y agrado</t>
  </si>
  <si>
    <t xml:space="preserve">educacion </t>
  </si>
  <si>
    <t xml:space="preserve">cuando he leido el cuento me he dado cuenta de lo importante y lo necesario que es lo que esta contando </t>
  </si>
  <si>
    <t>a mis seres queridos</t>
  </si>
  <si>
    <t xml:space="preserve">son personas muy especiales </t>
  </si>
  <si>
    <t>son personas muy especiales</t>
  </si>
  <si>
    <t xml:space="preserve">que me alegran con una sonrisa </t>
  </si>
  <si>
    <t>si, cuando hacer feliz o alegrar a alguien, no dudo en hacerlo</t>
  </si>
  <si>
    <t>argumento a favor es que tiene una moraleja que refleja muy bien la realidad</t>
  </si>
  <si>
    <t>aprenderian a centrarse en ellos mismos</t>
  </si>
  <si>
    <t>extraño pasar el dia en la montaña</t>
  </si>
  <si>
    <t xml:space="preserve">autocritica, observacion </t>
  </si>
  <si>
    <t>centrate en ti mismo y no hagas caso de las opiniones ajenas</t>
  </si>
  <si>
    <t>porque te pueden decir muchas cosas, tanto buenas como malas pero al fin y al cabo lo que de verdad importa es tu opinion sobre ti mismo</t>
  </si>
  <si>
    <t xml:space="preserve">el maestro me cae mejor </t>
  </si>
  <si>
    <t>los hagalos que de verdadad importan son los que te das tu a ti mismo</t>
  </si>
  <si>
    <t>a no hacerle caso a opiniones ajenas</t>
  </si>
  <si>
    <t>Una moraleja para este cuento podria ser también: El amor es aceptar la libertad del otro</t>
  </si>
  <si>
    <t xml:space="preserve">el cuento también puede tratar de apatia </t>
  </si>
  <si>
    <t>tambieb</t>
  </si>
  <si>
    <t>el cuento afronta las tematicas de educacion y trabajo</t>
  </si>
  <si>
    <t xml:space="preserve">texto si </t>
  </si>
  <si>
    <t>que el amor trata de aceptar y respetar</t>
  </si>
  <si>
    <t>el dinero no es mas importante que la familia</t>
  </si>
  <si>
    <t>si]</t>
  </si>
  <si>
    <t>alegria, placer y compasion</t>
  </si>
  <si>
    <t>Una moraleja para este cueto podria ser: da a los demas lo que te gustaria recibir a ti tambien</t>
  </si>
  <si>
    <t>este cuento se lo recomendaria a las personas que son poco generosas ya que les cuesta serlo</t>
  </si>
  <si>
    <t>la persona a la que se recomendaria es trabajadora, pero a veces nada generosa</t>
  </si>
  <si>
    <t>siu</t>
  </si>
  <si>
    <t>puede aprender bastente</t>
  </si>
  <si>
    <t>hay que disfrutar del camino, mas que de la meta</t>
  </si>
  <si>
    <t xml:space="preserve">alegria, amor, fortaleza, valentia </t>
  </si>
  <si>
    <t>puede tratar tambien sobre educacion</t>
  </si>
  <si>
    <t xml:space="preserve">el final, ya que ha sido muy emotivo y tenia una conclusion muy bonita </t>
  </si>
  <si>
    <t>Sí, lo ha conseguido.</t>
  </si>
  <si>
    <t xml:space="preserve">Creo que la moraleja del cuento es que siempre hay que tener una visión positiva sobre las situaciones que vivimos, incluso si estas no son agradables. </t>
  </si>
  <si>
    <t>También trata de la tensión.</t>
  </si>
  <si>
    <t xml:space="preserve">También trata sobre la ansiedad y sobre el trabajo. </t>
  </si>
  <si>
    <t>También he vivido situaciones negativas en las que podría haberme sentido mejor teniendo una visión positiva.</t>
  </si>
  <si>
    <t>Un maestro/persona adulta.</t>
  </si>
  <si>
    <t xml:space="preserve">Para ayudar a otros dando a conocer la moraleja. </t>
  </si>
  <si>
    <t>A mis amigos y familiares, en especial a los niños.</t>
  </si>
  <si>
    <t>La moraleja refleja la importancia de decir las cosas de forma positiva.</t>
  </si>
  <si>
    <t>Creo que se trata la compasión.</t>
  </si>
  <si>
    <t>Trata también sobre la ansiedad.</t>
  </si>
  <si>
    <t xml:space="preserve">No. </t>
  </si>
  <si>
    <t>He vivido situaciones en las que mi negatividad ha sido perjudicial para otros, y debería haber dicho las cosas de forma positiva.</t>
  </si>
  <si>
    <t>Una noche, un Sultán muy supersticioso soñó que perdía todos su dientes, así que hizo llamar a un sabio para que interpretara su sueño. Este le dijo "cada diente caído representa la muerte de uno de tus parientes" por lo que el Sultán, enfadado, lo mandó castigar y pidió a otro sabio. Este le dijo con alegría "tendrás una larga vida, sobrevivirás a todos tus parientes". Como respuesta, el Sultán le dio una gran recompensa, enseñando así que si dices la verdad de cosa positiva, aunque sea dura, será mejor aceptada.</t>
  </si>
  <si>
    <t>Porque soy una persona negativa, por lo que debería aprender a decir las cosas de forma más positiva.</t>
  </si>
  <si>
    <t>Sí, lo creo.</t>
  </si>
  <si>
    <t xml:space="preserve">Creo que la moraleja es que no nos deben afectar demasiado las opiniones de los demás sobre nosotros mismos. </t>
  </si>
  <si>
    <t xml:space="preserve">Sí. </t>
  </si>
  <si>
    <t xml:space="preserve">Creo que trata también de la dependencia emocional. </t>
  </si>
  <si>
    <t xml:space="preserve">Sí, estoy de acuerdo. </t>
  </si>
  <si>
    <t xml:space="preserve">También trata sobre la ansiedad y la resiliencia. </t>
  </si>
  <si>
    <t xml:space="preserve">Al discípulo. </t>
  </si>
  <si>
    <t xml:space="preserve">Porque me siento identificada con él. </t>
  </si>
  <si>
    <t xml:space="preserve">La moraleja que se revela al final. </t>
  </si>
  <si>
    <t xml:space="preserve">Creo que la temática del cuento es la importancia de no sentirse afectado por las opiniones de los demás, ya sean críticas o halagos. </t>
  </si>
  <si>
    <t>Un maestro tenía un discípulo al que le afectaban demasiado los juicios del resto, por lo que le dijo que debía ir al cementerio, gritando tanto halagos como insultos a los muertos. Claramente, el discípulo no obtuvo respuesta, a lo que el mentor dijo: así debes reaccionar tú, como los muertos.</t>
  </si>
  <si>
    <t xml:space="preserve">Yo habría hecho lo mismo, tanto si fuera el discípulo como si fuera el maestro. </t>
  </si>
  <si>
    <t xml:space="preserve">Una persona adulta. </t>
  </si>
  <si>
    <t xml:space="preserve">Creo que el cuento habla del apego en las relaciones románticas y de cómo muchas veces éste deriva en una dependencia emocional que provoque que, debido a nuestros miedos e inseguridades, terminemos dañando a quien queremos. </t>
  </si>
  <si>
    <t xml:space="preserve">Creo que también habla sobre el miedo y la tristeza. </t>
  </si>
  <si>
    <t xml:space="preserve">Trata sobre la violencia. </t>
  </si>
  <si>
    <t xml:space="preserve">Si yo hubiera sido el príncipe no habría encerrado a la golondrina, habría dejado la casa en el alféizar para que ella pudiera venir siempre que quisiera. </t>
  </si>
  <si>
    <t xml:space="preserve">NO. </t>
  </si>
  <si>
    <t xml:space="preserve">A la golondrina. </t>
  </si>
  <si>
    <t xml:space="preserve">Porque es un personaje inocente y con el que puedes llegar a sentirte identificado. </t>
  </si>
  <si>
    <t xml:space="preserve">La golondrina. </t>
  </si>
  <si>
    <t xml:space="preserve">Sí lo creo. </t>
  </si>
  <si>
    <t xml:space="preserve">La mejor forma de ser feliz es que todos nos ayudemos entre nosotros. </t>
  </si>
  <si>
    <t xml:space="preserve">Trata de la alegría y la tristeza. </t>
  </si>
  <si>
    <t xml:space="preserve">También trata la depresión. </t>
  </si>
  <si>
    <t xml:space="preserve">Me inspira. </t>
  </si>
  <si>
    <t xml:space="preserve">Un día, un sabio visitó el infierno y vio que la gente allí estaba sentada en una mesa llena de manjares, pero los palillos eran tan largos que no eran capaces de meterse la comida en la boca. Después fue al cielo, donde se encontró con la misma situación, solo que ahí la gente se daba de comer mutuamente con los palillos. </t>
  </si>
  <si>
    <t xml:space="preserve">Sí, al menos los del cielo. </t>
  </si>
  <si>
    <t xml:space="preserve">Yo habría hecho lo mismo que las personas que están en el cielo, ya que es una forma de ayudar al resto, beneficiándote también tú mismo. </t>
  </si>
  <si>
    <t xml:space="preserve">Hay que esforzarse y trabajar para conseguir lo que uno quiere. </t>
  </si>
  <si>
    <t>También trata de la satisfacción.</t>
  </si>
  <si>
    <t xml:space="preserve">También trata sobre resiliencia. </t>
  </si>
  <si>
    <t xml:space="preserve">En que me esforzaría más por las cosas que quiero. </t>
  </si>
  <si>
    <t xml:space="preserve">Que hay que esforzarse por lo que quieres. </t>
  </si>
  <si>
    <t xml:space="preserve">Me evoca frustración. </t>
  </si>
  <si>
    <t xml:space="preserve">La casa de Néstor. </t>
  </si>
  <si>
    <t xml:space="preserve">Yo hubiese hecho lo mismo que Néstor. </t>
  </si>
  <si>
    <t>!!Empezemos!!</t>
  </si>
  <si>
    <t>Siempre hay que hacer lo que mas te gusten y disfrutando de la gente que quiera estar contigo y ademas aporte a tu vida.</t>
  </si>
  <si>
    <t>Frustacion</t>
  </si>
  <si>
    <t>ssi</t>
  </si>
  <si>
    <t>Sí que ha transmitido el problema para que veamos que los problemas se quedan en el trabajo</t>
  </si>
  <si>
    <t>Que la vida está llena de problemas pero hay que sonreírle</t>
  </si>
  <si>
    <t>Sí que estoy totalmente de acuerdo</t>
  </si>
  <si>
    <t>El escritor ha conseguido transmitir de forma correcta las emociones de este</t>
  </si>
  <si>
    <t>Si es una moraleja que transmite el cuento</t>
  </si>
  <si>
    <t>Si aunque también habla sobre la valentía de las emociones que podemos cambiar en cierto tiempo</t>
  </si>
  <si>
    <t>Creo que también habla de los cambios de humor que podemos</t>
  </si>
  <si>
    <t>Me siento muy identificada en muchos ámbitos de la vida</t>
  </si>
  <si>
    <t>Mucha gente de mi alrededor</t>
  </si>
  <si>
    <t>No he llegado a entender el mensaje de este cuento</t>
  </si>
  <si>
    <t>Hay que seguir el camino y dejar huella en cada momento</t>
  </si>
  <si>
    <t>La incertidumbre</t>
  </si>
  <si>
    <t>Persigue tus sueños para conseguirlos nunca te rindas</t>
  </si>
  <si>
    <t>El esfuerzo</t>
  </si>
  <si>
    <t>Sí, ya que quiere decir que con trabajo y constancia, el sueño y el cansancio se convierten en la realidad que quieras conseguir</t>
  </si>
  <si>
    <t xml:space="preserve">Sí, ya que hay que poner constancia en nuestros objetivos, sin venirnos abajo por las dificultades </t>
  </si>
  <si>
    <t>Sí, ya que el cuando empieza a recibir alimentos, se siente con mas energía y con más ganas de seguir superándose, poniéndole entusiasmo a mejorar</t>
  </si>
  <si>
    <t xml:space="preserve">Sí, porque como he dicho antes, con trabajo y esfuerzo, vas avanzando en el proceso </t>
  </si>
  <si>
    <t xml:space="preserve">Si, y sobre todo poniéndole este ejemplo a los niños, entenderan que no hay que rendirse, y que hay que luchar por lo que uno quiere, poniendo todo su esfuerzo en ello, aunque lo vea lejos su objetivo </t>
  </si>
  <si>
    <t>Mi argumento a favor, seria que es una buena forma de poner por escrito en lo que consiste luchar y avanzar hacia los objetivos</t>
  </si>
  <si>
    <t>No, ya el ha puesto sueño por poner una emoción, pero deberia de haberse llamado esfuerzo</t>
  </si>
  <si>
    <t>Sí, sobre todo el mensaje, dando a ver esa clase de apoyo que a veces se necesita</t>
  </si>
  <si>
    <t>Sí, haciendo referencia en los lazos afectivos</t>
  </si>
  <si>
    <t>Sí, ya que si ellos hubiesen hablado las cosas, no hubiese aumentado el daño</t>
  </si>
  <si>
    <t>Sí, ya que ellos estuvieron en un periodo de enfado, que derivo en una ira hacia el otro</t>
  </si>
  <si>
    <t>No mucho, por que en este cuento, el trabajo, es una metafora sobre como solucionar problemas</t>
  </si>
  <si>
    <t>Yo misma, ante algunos problemas en vez de solucionarlo, espero a que otras personas lo hagan</t>
  </si>
  <si>
    <t>Dejar a un lado el orgullo y solucionar las cosas cuanto antes</t>
  </si>
  <si>
    <t>Si, me ha parecido muy correcto la metáfora de construir el puente como queriendo decir arreglar las cosas</t>
  </si>
  <si>
    <t>Sí, el poner de tu parte ante una situación</t>
  </si>
  <si>
    <t>Sí, depende de como mires la vida, vas a tener un resultado u otro</t>
  </si>
  <si>
    <t>Sí, ya que el niño no entiende porque su madre hace un nudo de hilos sin ninguna función</t>
  </si>
  <si>
    <t>Sí, porque así, esta educando a su hijo para ver la vida desde todos los puntos de vista</t>
  </si>
  <si>
    <t>Para ayudar a otros que se encuentre en una situación donde todo lo ven negro, cambien la perspectiva</t>
  </si>
  <si>
    <t>Desde mi experiencia no</t>
  </si>
  <si>
    <t>Sí, me ha llamado la atención</t>
  </si>
  <si>
    <t>Sí, donde solo veia una forma de ver un problema</t>
  </si>
  <si>
    <t>Sí, a no mirar siempre con el mismo punto de vista ante un problema</t>
  </si>
  <si>
    <t>Sí, para enseñarle que poco a poco todo cobra sentido</t>
  </si>
  <si>
    <t>Sobre todo, la parte pesimista del niño de para que hace eso la madre si es un cumulo de nudos</t>
  </si>
  <si>
    <t>Sí, ya que depende de nosotros mismo lo que nos afecte la opnión de los demas</t>
  </si>
  <si>
    <t>Sí, por que el alumno buscaba la tensión</t>
  </si>
  <si>
    <t xml:space="preserve">Sí, porque el profesor le esta educando en unos valores </t>
  </si>
  <si>
    <t xml:space="preserve">Sí, antes no sabia manejar a lo que se refiere el cuento, pero con los años he ido mejorandolo </t>
  </si>
  <si>
    <t>En cuentos no</t>
  </si>
  <si>
    <t xml:space="preserve">Me ha producido certeza, ya que las palabras que dice el profesor me parecen de una persona sensata </t>
  </si>
  <si>
    <t>Sí, a manejar nuestras emociones</t>
  </si>
  <si>
    <t>Para ayudar a otros saber gestionar sus sentimientos</t>
  </si>
  <si>
    <t>A favor, todos, hay que dejar fuera de tu vida lo negativo, en contra ninguno</t>
  </si>
  <si>
    <t>El adolescente no, ya que no es apropiado su comportamiento</t>
  </si>
  <si>
    <t>Sí, ya que depende de cada uno ver la vida de una forma positiva o negativa</t>
  </si>
  <si>
    <t>Este cuento trata más sobres como gestionamos nuestra emociones mas que de una de ellas en especifico</t>
  </si>
  <si>
    <t>Sí, ya que el abuelo le esta educando en valores para afrontar sus emociones</t>
  </si>
  <si>
    <t>Sí, para reflexionar sobre como debemos de tomarnos las cosas</t>
  </si>
  <si>
    <t>Para ayudar a los demás</t>
  </si>
  <si>
    <t>Sí, me ha parecido interesante</t>
  </si>
  <si>
    <t>Sí, muchas veces he alimentado mi lobo con emociones negativas, cuando deberia de haber alimentado al de emociones positivas</t>
  </si>
  <si>
    <t xml:space="preserve">Simplemente creo que es un titulo orientativo </t>
  </si>
  <si>
    <t>Como he dicho antes, reflexión sobre a que aferrarte ante situaciones complicadas</t>
  </si>
  <si>
    <t>Sí, creo que se ha entendido perfectamente a la metafora que se quiere referir</t>
  </si>
  <si>
    <t>Sí, ya que si tu eres amable y positivo, te rodearas de gente positiva</t>
  </si>
  <si>
    <t>Sí, ya que habla sobre el valor de la alegría y el precio de la tristeza</t>
  </si>
  <si>
    <t>Sí, porque nosotros mismos debemos de trabajar la alegría</t>
  </si>
  <si>
    <t>Muchas veces no valoro lo importante que es ser feliz, contigo y con el entorno</t>
  </si>
  <si>
    <t>En general al autor, ya que ha sabido plasmar la importancia de la alegria</t>
  </si>
  <si>
    <t>Para ayudar, me recuerda más a una reflexión desarrollada por el paso del tiempo</t>
  </si>
  <si>
    <t>Muchas veces no sabemos la importancia de nuestras emociones</t>
  </si>
  <si>
    <t>Como he dicho al principio, me recuerda más a una metafora</t>
  </si>
  <si>
    <t>Sí, me ha hecho reflexionar</t>
  </si>
  <si>
    <t>Si, ya que con esperezan todo se consigue</t>
  </si>
  <si>
    <t>Sí, sin la esperanza nada podria funcionar</t>
  </si>
  <si>
    <t>Sí, ya que las velas se agotan de que la gente no les den la importancia que se merecen y es por ello por lo que se apagan</t>
  </si>
  <si>
    <t>Sí, siempre hay que tener esperanza en todo lo que quieras conseguir</t>
  </si>
  <si>
    <t>Sí, muchas veces la esperanza era lo unico que me quedaba y es por ella que he salido adelante en algunas ocasiones</t>
  </si>
  <si>
    <t>Al niño, ya que el no entiende porque se apagan las otras velas</t>
  </si>
  <si>
    <t>A favor, la visibilidad que le da la esperanza, ya que es un factor primordial en el desempeño de actividades, en contra ninguno</t>
  </si>
  <si>
    <t>Sí, diciendo que todo depende de nosotros</t>
  </si>
  <si>
    <t>Sí, nosotros tenemos que tener todo el rato el control de nuestra mente</t>
  </si>
  <si>
    <t>Sobre valentia quizas, ya que tienes que ser valiente para saber que tu puedes controlar tu mente</t>
  </si>
  <si>
    <t>Sí, ya que el niño se frusta porque no sabe manejar su mente</t>
  </si>
  <si>
    <t>Va sobre el control o la capacidad de control que nosotros tenemos en nuestra mente, y que todo depende de como sabemos llevarlo</t>
  </si>
  <si>
    <t>Yo misma, muchas veces creo que no puedo llevar en orden todo porque mi cabeza no me lo permite</t>
  </si>
  <si>
    <t>Sí, a que hay que afrontar y tener la suficiente fuerza mental como para llevar todo bajo control</t>
  </si>
  <si>
    <t>A favor todos, siempre hay que llevar tu mente hacia donde tu quieras, en contra nignuno</t>
  </si>
  <si>
    <t>Sí, ya que esa es la metafora que el profesor usa con el alumno</t>
  </si>
  <si>
    <t>Si, por muy mal que pienses que estas, el valor que tienes sigue siendo el mismo</t>
  </si>
  <si>
    <t>Sí, ya que asi es como se siente alfredo antes de hablar con su amiga</t>
  </si>
  <si>
    <t>Sobre motivación</t>
  </si>
  <si>
    <t>Sobre todo, yo creo que trata sobre superación a los problemas y como afrontarlos</t>
  </si>
  <si>
    <t>Sí, a mi misma</t>
  </si>
  <si>
    <t>A mi misma</t>
  </si>
  <si>
    <t>Muchas veces no soy consciente del valor que tengo por factores externos que no dependen de mi</t>
  </si>
  <si>
    <t>Sí, ya que por mucho que a tu alrededor no vaya todo bien, tu debes mantener la calma</t>
  </si>
  <si>
    <t>Sí, ya que dentro de ese cuadro con imagen de ira, se encuentra la paz del pajaro</t>
  </si>
  <si>
    <t>Muchas veces cuando piensas que nada va bien, debes de mantener la compostura y frente a un caos, debemos aprender a mantener la calma</t>
  </si>
  <si>
    <t>Al pajaro</t>
  </si>
  <si>
    <t>La fuerza de voluntad que hay que tener frente a las malas rachas</t>
  </si>
  <si>
    <t>Yo misma</t>
  </si>
  <si>
    <t>No suelo saber mantener la compostura si todo a mi alrededor esta mal</t>
  </si>
  <si>
    <t>Si, a que hay que centrarse en tu paz interna</t>
  </si>
  <si>
    <t>tienes que hacer lo que de verdad sientas no lo que te digan las personas.</t>
  </si>
  <si>
    <t>un poco pero no mucho</t>
  </si>
  <si>
    <t xml:space="preserve">solo tú eliges como quieres ser </t>
  </si>
  <si>
    <t>Con esfuerzo y constancia puedes conseguir todo lo que te propongas.</t>
  </si>
  <si>
    <t>Cuánto más des más recibirás</t>
  </si>
  <si>
    <t>Nuestro peor enemigo es nuestra propia mente</t>
  </si>
  <si>
    <t>sio</t>
  </si>
  <si>
    <t>Céntrate también en las cosas que están por venir, no solo mires el presente.</t>
  </si>
  <si>
    <t>No solo cuánto más amor das más recibes, sino que cuánto más amor das mejor estás.</t>
  </si>
  <si>
    <t>a palabras necias, oídos sordos.</t>
  </si>
  <si>
    <t>Aprender a sacar lo bueno de lo malo.</t>
  </si>
  <si>
    <t>Hay que saber controlar la manera en la que dices las cosas, para herir, o no, a quién se lo dices.</t>
  </si>
  <si>
    <t>Valentía, arrogancía, tensión, satisfacción</t>
  </si>
  <si>
    <t>Hagamos cosas buenas para vivir en los recuerdos de los demás.</t>
  </si>
  <si>
    <t>si porque va de un hombre  que tiene que obsequiarle el cantaro del agua</t>
  </si>
  <si>
    <t>si , estres</t>
  </si>
  <si>
    <t>claro</t>
  </si>
  <si>
    <t>para ls nerviosos</t>
  </si>
  <si>
    <t>noe tenido</t>
  </si>
  <si>
    <t>ya</t>
  </si>
  <si>
    <t>mejor larepresentacion de la paz</t>
  </si>
  <si>
    <t>depende la persona</t>
  </si>
  <si>
    <t>donde le doy pa pasa de cuento mi arma</t>
  </si>
  <si>
    <t>yaç</t>
  </si>
  <si>
    <t>favor</t>
  </si>
  <si>
    <t>la del casi el final</t>
  </si>
  <si>
    <t>sucidio</t>
  </si>
  <si>
    <t>Sí, los valores que el autor plasma en su cuento llegan sin inconveniente al lector.</t>
  </si>
  <si>
    <t xml:space="preserve">Sí, estoy de acuerdo. Pues el joven protagonista del cuento presentó los valores predominantes del esfuerzo y la generosidad, así como el Califa, que también mostró el valor de la generosidad y el esfuerzo en cuanto a la dedicación del tiempo. </t>
  </si>
  <si>
    <t>Sí, el cuento muestra las emociones enumeradas anteriormente.</t>
  </si>
  <si>
    <t>En cierto modo sí, pues es una manera de hacer llegar al lector que, a pesar de diferentes obstáculos o dificultades que puedan presentarse en nuestras vidas, siempre hay que seguir detrás del mismo objetivo principal, poniendo las bases de nuestros trabajos en valores positivos y que den recompensa propia a nuestras acciones. Creo que este cuento educa en valores positivos y de autoayuda para las personas.</t>
  </si>
  <si>
    <t>Elegir otro cuento.</t>
  </si>
  <si>
    <t>Sí, los valores se han transmitido correctamente.</t>
  </si>
  <si>
    <t>No, en general el sentimiento presentado es de rabia ante esta situación.</t>
  </si>
  <si>
    <t xml:space="preserve">A los niños y niñas con los que trabajo, además de recomendárselo a muchas personas que tengo a mi alrededor a las que considero que les falta cierta empatía. </t>
  </si>
  <si>
    <t>Sí, creo que los valores se han transmitido correctamente. Personalmente me ha costado identificar alguna emoción que otra a lo largo del cuento.</t>
  </si>
  <si>
    <t>Sí, pues una persona a lo largo de su viaje debe hacer por ser feliz y dejar unos valores para que, otras personas que la recuerden, también puedan disfrutar recordando a la persona que cesa een su viaje.</t>
  </si>
  <si>
    <t>No, personalmente el cuento me ha transmitido cierta alegría al transportarme a recuerdos de otras personas que han dejado su hueco en mi viaje, además de amor, fortaleza, entusiasmo, miedo, valentía, tensión y satisfacción. Pues esta serie de emociones que he enumerado también me han parecido ransmitidas en el cuento.</t>
  </si>
  <si>
    <t>Sí, es el tema principal del cuento, aunque también trata otros temas citados, pero no de manera protagonista ni con tanta relevancia como el envejecimiento.</t>
  </si>
  <si>
    <t xml:space="preserve">Sí, creo que todo el mundo debe tener la oportunidad de leer este cuento para poder impregnarse de los valores y las buenas sensaciones que puede llegar a transmitir. </t>
  </si>
  <si>
    <t>No hay personajes.</t>
  </si>
  <si>
    <t>Sí, creo que el autor ha transmitido corretamente el mensaje y los valores del cuento.</t>
  </si>
  <si>
    <t xml:space="preserve">Sí, pues creo que la esperanza es la base de todo. Porque a pesar de que existan otros valores muy importantes en nuestras vidas, éstos se sostienen gracias a la esperanza. En repetidas ocasiones pensamos que no podemos más o tenemos desconfianza ante algún valor que creíamos relevante o por encima de otros, y para que ese valor, al que le hemos restado importancia en un momento determinado, resurja y vuelva a ser importante para nosotros/as debemos mantener nuestra esperanza viva, con luz. </t>
  </si>
  <si>
    <t xml:space="preserve">En cierto modo sí, pues creo que las tres velas que se apagan sienten agotamiento, lo que provoca que éstas se apaguen. Y respecto a la frustración, creo que todas las velas comparten ese sentimiento, pues debe ser frustrante tanto ver cómo las otras se apagan y no resisten, tanto ver cómo una misma se va desvaneciendo por no tener esperanza y no lograr su objetivo de vida. </t>
  </si>
  <si>
    <t>Sí. Todas las personas deberíamos considerar la resiliencia como parte fundamental en nuestras vidas, puesto que es un valor que es de gran utilidad para sostenernos y crear fortaleza en las personas para seguir el camino de la vida.</t>
  </si>
  <si>
    <t xml:space="preserve">No, comprendo que las velas que se apagan estuvieran frustradas, cansadas...etc, pero no comparto que la solución sea apagarse y no seguir el camino para lograr nuestro objetivo de vida. Y la cuarta vela, la esperanza, creo que actúa de manera adecuada porque empuja al resto a continuar. </t>
  </si>
  <si>
    <t>Sí, creo que es un cuento en el que se pueden interpretar fácilmente los valores que el autor quiere transmitir, en especial el trabajo, la resiliencia y la fortaleza.</t>
  </si>
  <si>
    <t>La moraleja del cuento es la siguiente: ' cuando se está preparado - espiritualmente, mentalmente y físicamente - no se tiene nada que temer.
'¿Estás de acuerdo con que ésta es su moraleja?</t>
  </si>
  <si>
    <t>Sí, además estoy muy de acuerdo. Aún sabiendo de que en la vida siempre hay alguna acción que puede salir de manera contraria a lo esperado, es importante tener la certeza y conocer el trabajo que uno mismo ha realizado, para así no temer ante las adversidades, o a pesar de que algo pueda pasar, controlar la situación para poder "restaurar" lo menor posible.</t>
  </si>
  <si>
    <t>Sí, totalmente, pues el empleado tenía la certeza de que su trabajo estaba bien realizado y quiso transmitir la fortaleza necesaria al hacendado para que éste pudiera dormir con tranquilidad y sin preocupación de sus bienes.</t>
  </si>
  <si>
    <t xml:space="preserve">Sí, el tema principal creo que es el trabajo, que en este cuento, es un aspecto muy esencial para los protagonistas. Lo que conlleva a la resiliencia para superar las adversidades o poder enfrentarse a ellas de la mejor manera posible. </t>
  </si>
  <si>
    <t>Sí, me ha gustado mucho, además considero muy relevantes los valores que quiere transmitir, porque acentúan la perseverancia en las tareas que aún nos quedan para lograr nuestros objetivos de vida.</t>
  </si>
  <si>
    <t>La temática principal, que me ha transmitido el cuento, personalmente ha sido la constancia y el trabajo, pues el empleado ha realizado su trabajo correctamente siendo perseverante y constante en ello, confiando en sus capacidades y habilidades para no perder el puesto. Y el hacendado me ha transmitido preocupación, además de desconfianza, en un primer momento, hacia su empleado. Y para finalizar, creo que han formado un buen equipo, porque no siempre la persona que maneja o es un alto cargo en algún puesto de trabajo es mejor o tiene más capacidades que otra persona, todas las personas tienen algo que aprender al igual que enseñar.</t>
  </si>
  <si>
    <t>Sí, a ser constante y confiar en mi trabajo, y en las personas que quieran ayudarme.</t>
  </si>
  <si>
    <t>Sí, se asemeja a alguna situación vivida anteriormente.</t>
  </si>
  <si>
    <t>Sí, creo que el autor ha conseguido transmitir el mensaje del cuento, es sencillo de identificar.</t>
  </si>
  <si>
    <t>Sí, pues considero que la sonrisa y el amor son valores que están enlazados. Y creo que no hay respuesta más gratificante que eso, a pesar de que en ocasiones no demos lo que recibimos, creo que los valores transmitidos deben estar presentes siempre en cada acción que realicemos o palabra que digamos, pues de esa manera podremos conseguir una felicidad personal e interna.</t>
  </si>
  <si>
    <t>No creo que trate la tristeza, a pesar de que cuando damos algo y no recibimos alguna persona pueda sentir dicha emoción, creo que este cuento se enfoca más hacia la alegría y el amor.</t>
  </si>
  <si>
    <t>En cierto modo sí, porque conseguir esa felicidad interna de la que hablaba antes lleva de la mano un trabajo costoso y frustrante en ocasiones.</t>
  </si>
  <si>
    <t>No hay ningún personaje en este cuento, pero creo que se puede interpretar de manera personal. En mi caso me he sentido "rica" como plasma el cuento, porque trabajo en dar siempre lo mejor de mí y regalar siempre una sonrisa a los demás, pues a mí no me supone nada, es más, me complementa como persona y es gratificante saber que la persona que la recibe puede darle mucho valor.</t>
  </si>
  <si>
    <t>Creo que este cuento lo puede haber escrito un especialista o bien un maestro</t>
  </si>
  <si>
    <t>Creo que es un cuento de ayuda a otros, porque puede transmitir al lector ciertos valores que éste no tiene como relevantes en su vida y pienso que puede contribuir en su camino.</t>
  </si>
  <si>
    <t>La sonrisa es lo más valioso que puede dar y recibir una persona, puede llegar a hacer rico al más pobre, y de lo contrario muy pobre al más rico sin ésta. No supone un gran esfuerzo de la persona que la realiza, y puede servir de ayuda para la persona que la recibe.</t>
  </si>
  <si>
    <t>Sí, se asemeja a situaciones que vivo a lo largo del día, además de que, por mi futura ocupación, creo que es un valor muy importante.</t>
  </si>
  <si>
    <t>Que yo recuerde, no.</t>
  </si>
  <si>
    <t>Sí conocía ciertas lecturas sobre la sonrisa y la alegría, pero este cuento en concreto no.</t>
  </si>
  <si>
    <t>Sí, en general a todas las personas, es muy gratificante leer cuentos de este tipo, pues pueden hacerte cambiar la visión de la vida.</t>
  </si>
  <si>
    <t>Sí, creo que el mensaje del cuento ha llegado al lector correctamente.</t>
  </si>
  <si>
    <t>Totalmente de acuerdo, pues creo que antes de realizar cualquier acción es necesario pensar en la mejor manera para realizar la tarea de todas las posibles.</t>
  </si>
  <si>
    <t>Sí, aburrimiento por parte del niño al tener que darle alguna tarea para poder entretenerlo, y entusiasmo por parte de ambos, del padre al intentar salvar el mundo y ponerle ese valor de fortaleza para lograrlo, y del niño al realizar la tarea que le manda su padre, la cual realiza sin ningún tipo de queja y responde ante ella asombrado y alegre.</t>
  </si>
  <si>
    <t>Sí, de educación porque es importante no perder los valores que esto conlleva a la hora de realizar cualquier acción, y en cuanto a la educación por parte del menor al haber aprendido de manera correcta los valores que el padre le ha transmitido para poder conseguir montar el mapa. Y aborda el trabajo porque todas las acciones que realizamos en nuestro día a día requieren de este valor.</t>
  </si>
  <si>
    <t>Sí, creo que es un cuento que muchas personas deberían leer, en especial aquellas que se dedican a la paternidad o maternidad, pues también es una manera de mostrar a las personas educadoras el procedimiento de sus hijos en cuanto a la educación.</t>
  </si>
  <si>
    <t>Sí, quizá unos familiares cercanos que tienen dos menores de 6 y 3 años.</t>
  </si>
  <si>
    <t>Sí, me parece correcto.</t>
  </si>
  <si>
    <t>Algún argumento a favor de lo que dice el autor del cuento: la manera en la que aborda la situación problemática del mundo, queriendo arreglarlo de la mejor manera posible. En contra: quizá el no creer a su hijo, a pesar de que considere que es imposible lo que ha hecho para la edad y lógica que éste tiene.</t>
  </si>
  <si>
    <t>No del mismo estilo, pero sí puedo identificarlas con algunas partes del cuento, como por ejemplo, el que una persona externa no confíe en que pueda realizar una acción, o también el poder aprender cosas de personas de las cuales consideras que no puedes aprender.</t>
  </si>
  <si>
    <t>Cuando el niño consigue realizar el mapa.</t>
  </si>
  <si>
    <t>Sí, creo que el autor ha transmitido perfectamente el mensaje del cuento, pues se pueden percibir los valores durante toda la narración.</t>
  </si>
  <si>
    <t>Sí, inicialmente yo hubiera escogido el primer cuadro, pues sin pensar profundamente no creía que un cuadro con tormena o mal temporal pudiera representar la paz, pero tras la explicación del rey al escoger el segundo cuadro, coincido con él y su explicación, y creo que es totalmente cierto, en todos los momentos debemos encontrar nuestro momento o lugar de paz, a pesar de escontrarnos, en ocasiones, en momentos difíciles de asumir para nosotros.</t>
  </si>
  <si>
    <t>Sí, creo que trata esas emociones, pues el segundo cuadro transmite éstas. Personalmente, el cuento también ha conseguido transmitirme emociones como el amor o la fortaleza porue creo que ante esos momentos duros o de dificultad siempre debe estar presente el amor ante cualquier acción que realicemos o la fortaleza de pensamiento, de querer avanzar en el camino a pesar de que este no acompañe muchas veces.</t>
  </si>
  <si>
    <t xml:space="preserve">Sí, tanto a la hora de elegir un cuadro como a la hora de interpretarlo personalmente. </t>
  </si>
  <si>
    <t>Sí, creo que se puede aprender a buscar el lado positivo de las cosas y a sacar fuerzas para continuar el camino a pesar de sus dificultades. También he podido aprender que, depende de nuestro momento emocional, nuestro lugar o momento de paz puede ser diferente.</t>
  </si>
  <si>
    <t>Sí, me ha gustado.</t>
  </si>
  <si>
    <t>Cuando el rey realiza la explicación del por qué elige el segundo cuadro cuando aparentemente ninguna persona lo elegiría.</t>
  </si>
  <si>
    <t>Sí, puede llegar a parecerse a situaciones en las que compartes experiencias con otras personas y te sorprende el ver cómo somos tan diferentes y cómo puede ver cada uno de nosotros la vida, desde diversas perspectivas, en este caso, cómo buscamos de maneras diferentes la paz.</t>
  </si>
  <si>
    <t>Sí, lo recomendaría.</t>
  </si>
  <si>
    <t>Sí, creo que el autor ha conseguido transmitir el mensaje del cuento, el cual trata sobre la duda y el trabajo principalmente.</t>
  </si>
  <si>
    <t>Sí, creo que no hay mejor moraleja que pueda explicar el cuento que esa. Las personas tenemos que aprender a mirar la vida desde varias perspectivas para no tener siempre la misma visión y percepción de nuestras vidas, además de crear un camino el cual nos asegure (a través de nuestro trabajo) conducirnos a la felicidad, a pesar de la confusión que podamos llegar a tener a lo largo de éste.</t>
  </si>
  <si>
    <t xml:space="preserve">Sí, creo que la emoción principal es la duda que representa al niño al contemplar el trabajo de su madre y estar a la espera de mirarlo desde otra perspectiva por no entenderlo desde la suya. También creo que trata otras emociones como la alegría, al ver el niño el trabajo realizado por su madre desde el otro lugar, la satisfacción de la madre al ver su trabajo realizado, el entusiasmo que ponen ambos a lo largo del cuento... entre otras muchas, claro está que las citadas anteriormente, son emociones secundarias. </t>
  </si>
  <si>
    <t>Sí, educación porque la madre intenta transmitir al hijo que no siempre hay que verlo todo desde una sola postura,, que a veces hay que mirar con otros ojos, o desde otra perspectiva para poder comprender ciertas cosas.</t>
  </si>
  <si>
    <t xml:space="preserve">Y respecto a la respuesta anterior, trabajo porque la educación leva un trabajo de la mano, además de las tareas que realiza la madre para lograr realizar un paisaje a través del bordado.   </t>
  </si>
  <si>
    <t>En cuanto a la pregunta relacionadacon el personaje del cuento, me he sentido identificada por ambos. Por el hijo cuando mosttraba su impaciencia por ver el trabajo de su madre terminado, y por la madre al querer que el hijo mirara a través de diferentes perspectivas para comprender su trabajo, lo que en un futuro se convertirá en la vida.</t>
  </si>
  <si>
    <t>Puede haber escrito este cuento una persona adulta, un joven...incluso maestro o especialista.</t>
  </si>
  <si>
    <t>Para ayudar a otros, creo que este cuento puede servir como guía y apoyo a aquellas personas que solamente ven el lado negativo de las cosas, para que prueben a mirar desde otros ojos/perspectivas y vean lo que han logrado en su camino y lo que son capaces de lograr.</t>
  </si>
  <si>
    <t>Sí, recomendaría este libro a otra persona.</t>
  </si>
  <si>
    <t>Sí, aunque me ha resultado, personalmente, difícil de interpretar.</t>
  </si>
  <si>
    <t>Sí, es totalmente cierto lo que se expresa, pues debemos parar en nuestras vidas para disfrutar de los momentos que esta nos ofrece, pues dependiendo de como afrontemos nuestros pasos y los disfrutemos, podremos tener un futuro más feliz o no.</t>
  </si>
  <si>
    <t>Sí, la tensión la veo reflejada en los dos protagonistas, en la camarera a la hora de servir sus platos y de esperar la respuesta que quería escuchar del Maestro, y de éste al tener cierta incertidumbre a saber el por qué no podía tomar lo que deseaba. Y el deseo en ambas partes también, por parte de la camarera en cuanto a la respuesta del Maestro, y por parte del Maestro respecto a los alimentos que deseaba ingerir.</t>
  </si>
  <si>
    <t>Sí, estoy de acuerdo. Los tres temas son los principales que aborda el cuento, aunque quizá me gustaría añadir la frustración, pues para ambos debe existir dicha emoción al no recibir lo esperado o deseado por la otra parte.</t>
  </si>
  <si>
    <t>Sí, me ha gustado, a pesar de no ser el que más de los que he leído hasta ahora.</t>
  </si>
  <si>
    <t>La última, donde la camarera explica al Maestro por qué no puede o no le permite ingerir los platos que este desea, pues no se ha pasado la mayor parte del día elaborándolos para que el Maestro no los disfrute. La camarera pretende que las personas que estén dispuestas a degustar sus platos lo hagan disfrutando de éstos y asu vez, valorando el trabajo que llevan.</t>
  </si>
  <si>
    <t>Sí, a parar y reflexionar sobre cada acción que realizo en mi día a día. Pues sólo de esta manera podré disfrutar al máximo de la vida y de los pequeños pasos que voy dando.</t>
  </si>
  <si>
    <t>Sí, totalmente, considero que es muy adecuado.</t>
  </si>
  <si>
    <t>Sí, creo que es un cuento que puede servir a todas las personas, pero concretamente a aquellas a las que les supone un problema el no poder parar y reflexionar sobre su vida.</t>
  </si>
  <si>
    <t>Totalmente, estoy de acuerdo en que el autor ha conseguido transmitir correctamente el mensaje.</t>
  </si>
  <si>
    <t>Sí, creo que es necesario realizar bien cada paso que demos porque ello nos va a repercutir en nuestro futuro, y debemos fijarnos y poner todo nuestro esmero en lo que hagamos para que nuestro proyecto de vida o construcción, como lo llama el cuento, salga como lo deseado y logremos vivir sin pensamientos negativos sobre el cómo seríamos o estaríamos si en el pasado hubiésemos actuado diferente.</t>
  </si>
  <si>
    <t>Sí, el capintero empleado lo plasma claramente, al final cuando aceptas una decisión por compromiso o sin tener ganas ni fuerzas para realizarla, por muy bueno que seas en tu trabajo, el trabajo realizado queda reflejado con agotamiento, lo que conlleva a que estee no esté en perfecto estado. Y en el cuento, el carpintero trabaja agotado por aceptar un trabajo que quizá no quería aceptar.</t>
  </si>
  <si>
    <t>Sí, creo que es el tema principal del cuento. Personalmente a mí el cuento me ha transmitido que el trabajo es la base de toda acción a realizar, además de muchas otras emociones añadidas.</t>
  </si>
  <si>
    <t>Sí, este cuento podría ser útil para cualquier persona, ya que muestra el lado más gratificante del esfuerzo y la implicación en el trabajo, y a la vez el lado más "frustrante" del mismo, lo que conlleva a ser agotador.</t>
  </si>
  <si>
    <t>No, que yo recuerde.</t>
  </si>
  <si>
    <t>Sí, conocía el significado del trabajo y las consecuencias que este tenía para las personas, además es un valor o tema al que yo, personalmente, le presto importante atención, pues creo que el enfoque que le vayamos a dar a nuestras vidas, o el proyecto de vida que estemos creando y queramos lograr, se basa un poco en el trabajo diario, actual y permanente, que es el tronco o la raíz para poder realizarnos como personas y cumplir nuestros objetivos de vida.</t>
  </si>
  <si>
    <t>Sí, mucho.</t>
  </si>
  <si>
    <t xml:space="preserve">Me ha gustado la parte del cuento en la que el carpintero renuncia a su trabajo para poder pasar tiempo con su familia, pues hoy en día muchas personas se centran solo en el trabajo y dejan un poco apartadas tareas o roles relacionados con la familia. Y creo que en el cuento se refleja un valor de amor y dedicación al trabajo, al amor y a la familia. </t>
  </si>
  <si>
    <t>No, en general el cuento en sí me ha parecido especial.</t>
  </si>
  <si>
    <t>Pues en primer lugar se me ha asemejado a la situacción que estoy viviendo actualmente, mucha dedicación y esfuerzo en cuanto a los estudios, además de ser constante en mi trabajo, a pesar de que a estas alturas en las que ya estamos finalizando el curso, me encuentro agotada y con ganas de terminar, pero a la vez satisfecha de mi trabajo realizado a lo largo de esta etapa. Este cuento me evoca el valor de la persistencia en el trabajo (estudios, empleo, familia...etc) en todos los aspetos de mi vida, y que es mejor no realizar una tarea antes que realizarla con consistencia de que está mal realizada.</t>
  </si>
  <si>
    <t>Sí, creo que el autor ha conseguido transmitir correctamente el mensaje del cuento, el maestro imparte al discípulo una enseñanza válida para la vida diaria.</t>
  </si>
  <si>
    <t xml:space="preserve">Sí, estoy de acuerdo. Pues considero que la autocrítica y autovaloración es muy importante para afrontar los diferentes aspectos relacionados con otras personas que nos afectan directa o indirectamente en nuestras vidas. </t>
  </si>
  <si>
    <t>Sí, pues el maestro quiere intervenir con el disscípulo en la manera de afrontar diferentes aspectos relacionados con su personalidad o la manera de tomarse las cosas, no solamente los aspectos, sino también los aspectos positivos. Además el cuento muestra calma al saber manejar las propias emociones.</t>
  </si>
  <si>
    <t>Sí, es el tema principal. El maestro educa al discípulo en muchos aspectos y ámbitos, en este caso de temas espirituales.</t>
  </si>
  <si>
    <t>Sí, se puede aprender a canalizar las emociones.</t>
  </si>
  <si>
    <t>Aquellas personas a las que les afectan demasiado y de maneraa muy personal los comentarios de otras personas que no tienen conocimiento sobre su situación o no saben nada de la vida de los demás.</t>
  </si>
  <si>
    <t>Si, creo que el autor ha conseguido transmitir su mensaje, debemos ser quienes somos , no aparentar algo que no somos, cada persona tiene algo que lo hace especial</t>
  </si>
  <si>
    <t>si, porque si dedicamos nuestra vida a ser como los demas quieren que seamos seriamos infelices, asi que hay que disfrutar de nuestro camino, hasta conseguir lo que queremos en el futuro</t>
  </si>
  <si>
    <t>creo que si, aunque también podría haber algo de tension ya que no daba los frutos que deseaba</t>
  </si>
  <si>
    <t>pienso que estres y ansiedad si que tenia</t>
  </si>
  <si>
    <t>no, no había leído ningún cuento así de reflexivo o almenos que yo recuerde</t>
  </si>
  <si>
    <t>si, bastante, seguiré leyendo más en estos días</t>
  </si>
  <si>
    <t>si, ese consejo ya lo había escuchado antes</t>
  </si>
  <si>
    <t xml:space="preserve">nos cuenta sobre un arbol que estaba triste ya que no podía dar frutos de manzanos ni de rosales, hasta que un dia una ave le dijo que esos problemas los tenia mucha gente y que no dedicará su vida a ser como los demas querian que fuese, entonces entendió el significado, es decir, no puede dar ni rosales ni manzanos porque es un roble, y su función era crecer </t>
  </si>
  <si>
    <t>confusión, tristeza, ansiedad, frustación y finalmente entendimiento</t>
  </si>
  <si>
    <t>he pensado que es un buen consejo</t>
  </si>
  <si>
    <t>al roble y a la ave que le ha aconsejado y ayudado</t>
  </si>
  <si>
    <t>si, nos ha mostrado dos perspectivas distintas sobre una verdad</t>
  </si>
  <si>
    <t>si, muchas veces las personas no se toman muy bien cuando les dices algo que piensas por eso si es algo malo debes hacerlo de la mejor manera todo depende de la comunicación</t>
  </si>
  <si>
    <t>pienso que el primer sabio tuvo valentía a la hora de decir lo que iba a pasar, también hubo irá, tensión y duda por parte del sultán, además el segundo sabio cuando el sultán le dio el dinero seguro que sintió satisfacción</t>
  </si>
  <si>
    <t>no estoy del todo de acuerdo con que encaje en trabajo</t>
  </si>
  <si>
    <t xml:space="preserve">si, creo que este cuento nos quiere enseñar a que cualquier tipo de mensaje sobretodo si es malo debe decirse de buena manera </t>
  </si>
  <si>
    <t>sí, y he llegado a comunicarlo de mala manera como el primer sabio pero son cosas que se aprenden con el tiempo</t>
  </si>
  <si>
    <t>pienso que si</t>
  </si>
  <si>
    <t>que hay diferencias entre unos y otros porque aveces son delicados a la hora de contarte algo pero hay otros que te cuentan lo mismo pero sin delicadez</t>
  </si>
  <si>
    <t>un sultán soñó que se le caían los dientes, entonces llamó a un sabio y este le dijo que todos sus parientes iban a morir entonces mandó que le dieran 100 latigazos. Más tarde, llamó a otro sabio y este le dijo que él tendrá una larga vida y sobrevivirá a todos los parientes, a este le dió 100 monedas. En conclusión, nos enseña que todo depende de la manera en la que sean dichas las cosas</t>
  </si>
  <si>
    <t>sí, ha sido una reflexión en la que el maestro nos quiere enseñar que todo depende de uno mismo</t>
  </si>
  <si>
    <t xml:space="preserve">sí pienso que esta sería su moraleja, nosotros decidimos hacia donde ir, que pensar, y manejar nuestra mente </t>
  </si>
  <si>
    <t>sí pero también añadiría la frustración ya que intentaba meditar pero sus pensamientos no le dejaban</t>
  </si>
  <si>
    <t>sí, porque no consigue lo que quiere</t>
  </si>
  <si>
    <t>1. frustación 2. tensión 3. estrés 4. calma</t>
  </si>
  <si>
    <t>sí, la verdad es que me ha parecido una buena enseñanza</t>
  </si>
  <si>
    <t>un estudiante quiere meditar pero sus pensamientos no lo dejan, por lo que el maestro le dijo que todo dependía del mismo, le dijo que meditará con una cuchara y después que lo dejará por lo que el estudiante tiro la cuchara al suelo. Entonces le preguntó quien era quien agarraba a quien si la cuchara a él o él a la cuchara</t>
  </si>
  <si>
    <t>si, el mensaje que a ha querido transmitir es el paso del tiempo, de la niñez a la vejez</t>
  </si>
  <si>
    <t>Envejecer es como escalar una gran montaña: mientras se sube las fuerzas disminuyen, pero la mirada es más libre, la vista más amplia y serena.</t>
  </si>
  <si>
    <t>este cuento además del envejecimiento también puede ir acompañado de calma, de fortaleza y de muchas otras emociones, todo acompaña a este hecho realmente, aunque el principal es cierto que es el envejecimiento</t>
  </si>
  <si>
    <t>creo que no, diría que envejecimiento solo</t>
  </si>
  <si>
    <t xml:space="preserve">que hay que disfrutar de los pequeños momentos y de las personas que nos acompañan </t>
  </si>
  <si>
    <t>el cuento nos dice que la vida es como un tren acompañado tanto por cosas buenas como por cosas malas, en las que pensamos que hay personas que estarán siempre pero realmente no, como nuestros padres. Por lo que hay personas que se irán y otras que permaneceran, muchas veces dejan una añoranza permanente mientras a otros no les damos importancia, por lo que hay que disfrutar de la vida</t>
  </si>
  <si>
    <t>a favor de lo que dice el cuento es una buena moraleja y aprendizaje, algo que tenemos que tener en cuenta</t>
  </si>
  <si>
    <t>si, encaja perfectamente con el cuento</t>
  </si>
  <si>
    <t>la biografía de cada persona</t>
  </si>
  <si>
    <t>creo que una persona adulta, que haya vivido y sepa de la vida</t>
  </si>
  <si>
    <t>creo que lo escribiría para que otras personas se dieran cuenta de que hay que disfrutar de las personas a nuestro alrededor tanto como de las pequeñas cosas</t>
  </si>
  <si>
    <t>no realmente</t>
  </si>
  <si>
    <t xml:space="preserve">sabía que había personas que siempre seran importantes aunque no estén en tu vida </t>
  </si>
  <si>
    <t>si, es un buen cuent</t>
  </si>
  <si>
    <t>no, porque ya lo tenía en cuenta</t>
  </si>
  <si>
    <t>que hay que disfutar</t>
  </si>
  <si>
    <t>sí, cada uno es bueno en algo</t>
  </si>
  <si>
    <t>sí, debemos amar lo que somos eso es fundamental para ser felices, siempre habrá algo en lo que seamos muy buenos y algo en lo que no</t>
  </si>
  <si>
    <t>también podría ser tensión cuando intenta conseguir algo en lo que no es bueno y fortaleza en lo que es bueno , pero frustración y deseo si que trata este cuento</t>
  </si>
  <si>
    <t>puede ser estrés por no conseguir lo que se propone</t>
  </si>
  <si>
    <t>a favor, pienso que esté cuento nos intenta enseñar lo importante que es el amor propio</t>
  </si>
  <si>
    <t xml:space="preserve">sí, porque no se acepta a sí mismo y a las virtudes que tiene, se compara con otras personas y en las virtudes que tiene cuando realmente podría enfocarse en lo que es bueno </t>
  </si>
  <si>
    <t>por ejemplo; hay personas que son buenas para el estudio y otras para el deporte</t>
  </si>
  <si>
    <t>no, pero si había escuchado la moraleja y lo que el autor nos quiere dar a entender</t>
  </si>
  <si>
    <t>nos cuenta que cada animal es bueno para algo, por lo que quisieron establecer una academia para mejorar la raza animal, un conejo fue bueno saltando pero no volando y así cada animal con cada cosa que era bueno o malo. En conclusión , no lograron ser buenos en lo que eran malos y en lo que eran buenos terminaron siendo malos por lo que cada uno debe ser lo que es no tiene porque ser otra cosa</t>
  </si>
  <si>
    <t>sí, se lo recomendaría a una persona a la que le faltará un poco de amor propio</t>
  </si>
  <si>
    <t xml:space="preserve">por lo que nos quiere dar a entender, la enseñanza </t>
  </si>
  <si>
    <t>si, todos los cuentos presentados por los cuentosIE me han gustado</t>
  </si>
  <si>
    <t>sí, me identifico, me ha pasado alguna cosa parecida</t>
  </si>
  <si>
    <t>sí, concuerda con el cuento</t>
  </si>
  <si>
    <t>no del todo, pero así aprenderán</t>
  </si>
  <si>
    <t>sí, creo que lo que nos ha querido decir es que hay que ponerle esmero en cada cosa que hacemos</t>
  </si>
  <si>
    <t>si, pienso que esa sería su moraleja</t>
  </si>
  <si>
    <t>si, agotamiento del trabajo pero también podría ser frustración cuando se entera que esa casa es para él ya que no le había puesto el esmero que le ponía a todo el resto de casas</t>
  </si>
  <si>
    <t>sí pienso que si, sobre su trabajo en las casas combinado con el agotamiento que tiene</t>
  </si>
  <si>
    <t>si, puedo aprender que cada cosa que hagamos la debemos hacer bien y sino no hay que hacerlo</t>
  </si>
  <si>
    <t>sí, sobre todo a la hora de hacer trabajos muchas veces le ponen más atención a los primeros que a los últimos y al ver la nota se arrepienten pensando en que podrían haber dado más de sí mismos</t>
  </si>
  <si>
    <t>un carpintero quiere retirarse para pasar más tiempo con su familia pero el jefe le pidió una última, el trabajador no puso el mismo esmero pero la terminó, el jefe le dió la llave y le dijo que esa sería su nueva casa. Entonces, el carpintero pensó que si lo hubiera sabido lo hubiera hecho de una manera diferente. En conclusión, nosotros mismos construimos nuestro día a día y hay que hacerlo siempre de la mejor manera sino no hay que hacer nada</t>
  </si>
  <si>
    <t>sí, me gusta como actúa el jefe regalándole un hogar por tantos años de trabajo y buen servicio por parte del carpintero</t>
  </si>
  <si>
    <t>sí, en tema estudios</t>
  </si>
  <si>
    <t>sí, una vez mi abuela me contó una moraleja parecida</t>
  </si>
  <si>
    <t>si, creo que es interesante y es algo a tener en cuenta</t>
  </si>
  <si>
    <t>El último trabajo</t>
  </si>
  <si>
    <t>estoy a favor con lo que dice el autor del cuento</t>
  </si>
  <si>
    <t>en general si, pero el carpintero debería haber hecho bien su último trabajo sino debería haberle dicho al jefe que no podía hacelo en el momento en el que se daba cuenta que no lo estaba haciendo del todo bien</t>
  </si>
  <si>
    <t>la parte en el que le da las llaves de la casa</t>
  </si>
  <si>
    <t>sí, nos quiere decir que hay que dejar los problemas del trabajo fuera de casa porque no pertenecen al hogar</t>
  </si>
  <si>
    <t>no estoy del todo segura</t>
  </si>
  <si>
    <t>los problemas no pertencen a la casa, ni a su esposa ni a sus hijos asi que simplemente los cuelga en el árbol cada noche cuando llega a su casa</t>
  </si>
  <si>
    <t>al principio sí porque se le rompe la cortadora y su camión pero luego siente satisfacción y calma cuando vuelve a casa y esta con sus hijos</t>
  </si>
  <si>
    <t>pienso que no trata sobre ningún tema psicológico más</t>
  </si>
  <si>
    <t>sí, es totalmente acertadaa</t>
  </si>
  <si>
    <t>diferenciar los problemas</t>
  </si>
  <si>
    <t>al inicio del cuento al carpintero se le estropean unos instrumentos de trabajo y cuando llegó a su casa estaba feliz y sonreía, por lo que terminó diciendo que los problemas dl trabajo se deben quedar fuera del hogar porque no pertenecen a su familia</t>
  </si>
  <si>
    <t>si realmente en mi hogar</t>
  </si>
  <si>
    <t>un día que tienen un día malo de trabajo llevan ese malestar a casa</t>
  </si>
  <si>
    <t>a favor de lo que dice, es algo a tener en cuenta</t>
  </si>
  <si>
    <t>he dado detalle anteriormente</t>
  </si>
  <si>
    <t>si, bastante, es una bonita moraleja</t>
  </si>
  <si>
    <t>quizás trabajo, malestar, frustración, y en el hogar satisfacción</t>
  </si>
  <si>
    <t>si para que lo tenga en cuenta</t>
  </si>
  <si>
    <t xml:space="preserve">si, al carpintero por la enseñanza </t>
  </si>
  <si>
    <t>pienso que si que consigue transmitir su mensaje</t>
  </si>
  <si>
    <t>si, estoy de acuerdo, realmente nos quiere decir que cada cosa a su tiempo, todo llega</t>
  </si>
  <si>
    <t>si, le recomendaría este cuento a otra persona, para que reflexione</t>
  </si>
  <si>
    <t>pienso que trabajo, paciencia, entusiasmo, alegría</t>
  </si>
  <si>
    <t>si, sobre todo por el hecho de que siempre se piensa en crecer pero cuando se crece queremos ser pequeños de nuevp</t>
  </si>
  <si>
    <t>pienso que este cuento lo debe haber escrito alguien adulto con experencia en la vida</t>
  </si>
  <si>
    <t>pienso que lo escribiría para que el resto de las personas lo tengan en cuenta</t>
  </si>
  <si>
    <t>no había leído ningún cuento parecido pero la moraleja si que la había escuchado</t>
  </si>
  <si>
    <t>si, la verdad es que si</t>
  </si>
  <si>
    <t>realmente no se si hubiera hecho lo mismo</t>
  </si>
  <si>
    <t>si estoy de acuerdo con que es esa</t>
  </si>
  <si>
    <t xml:space="preserve">el entusiasmo es el pan diario de la juventud, el escepticismo el vino diario de  la vejez </t>
  </si>
  <si>
    <t>si estoy de acuerdo , entusiasmo por crecer y satisfacción por lograrlo</t>
  </si>
  <si>
    <t>si, es el día día</t>
  </si>
  <si>
    <t>LOGROS DE LA VIDA</t>
  </si>
  <si>
    <t xml:space="preserve">moralejas </t>
  </si>
  <si>
    <t>si, creo que el autor ha conseguido transmitir su mensaje</t>
  </si>
  <si>
    <t>pienso que esta no es la moraleja</t>
  </si>
  <si>
    <t>si pienso que si</t>
  </si>
  <si>
    <t>pienso que también puede tratar de entusiasmo y de satisfacción</t>
  </si>
  <si>
    <t>no, pienso que no</t>
  </si>
  <si>
    <t>1. trabajo</t>
  </si>
  <si>
    <t>si, se parece</t>
  </si>
  <si>
    <t>muchas veces el hecho de que una persona te sonría hace que seas más feliz, te alegra ese momento</t>
  </si>
  <si>
    <t>la persona que ha escrito este cuento</t>
  </si>
  <si>
    <t>que es un cuento interesante que nos aporta vibras positivas, me transmite felicidad</t>
  </si>
  <si>
    <t>nos dice que una sonrisa no cuesta nada que tiene valor y enriquece a la persona que lo recibe</t>
  </si>
  <si>
    <t>no hay personajes en el cuento</t>
  </si>
  <si>
    <t>si que lo haría</t>
  </si>
  <si>
    <t>emociones</t>
  </si>
  <si>
    <t>no la verdad es que no</t>
  </si>
  <si>
    <t>no, no lo había escuchado</t>
  </si>
  <si>
    <t>estoy a favor con lo que dice</t>
  </si>
  <si>
    <t>si, me identifico un poco, el hecho de que alguien te sonría te transmite felicidad</t>
  </si>
  <si>
    <t>si, se lo recomendaría</t>
  </si>
  <si>
    <t>a alguna amiga</t>
  </si>
  <si>
    <t>para que se de cuenta que sonreír vale más la pena que estar triste o tener un rostro que transmita eso</t>
  </si>
  <si>
    <t>no ciertamente</t>
  </si>
  <si>
    <t>si, creo que ha logrado transmitir su mensaje con claridad</t>
  </si>
  <si>
    <t xml:space="preserve">si, pienso que está puede ser su moraleja, es cierto que somos libres para elegir </t>
  </si>
  <si>
    <t>no, pienso que quizás se le podría añadir la emoción de duda</t>
  </si>
  <si>
    <t>si, pienso que si, esta tratando de enseñarles a sus nietos</t>
  </si>
  <si>
    <t>el anciano debido a que intenta enseñarles a sus nietos sobre la vida</t>
  </si>
  <si>
    <t>pienso que tiene razón en lo que dice, gana el sentimiento que dejamos que gane</t>
  </si>
  <si>
    <t>a favor de lo que dice el autor del cuento</t>
  </si>
  <si>
    <t>sí, estoy de acuerdo con el título</t>
  </si>
  <si>
    <t>la vida</t>
  </si>
  <si>
    <t>sí, me identifico un poco con la diferencia de emociones que se puede llegar a tener aveces</t>
  </si>
  <si>
    <t>no, la verdad es que no había leído algún cuento así</t>
  </si>
  <si>
    <t>sí que conocía algo sobre este tema como moraleja pero no como cuento</t>
  </si>
  <si>
    <t>el aprendizaje? aveces pero el mensaje que intenta transmitir el autor de este cuento hay que tenerlo presente</t>
  </si>
  <si>
    <t>que no debemos dejarnos llevar por malas emociones sino que debemos aprender de ellas y siempre sacarle cosas positivas</t>
  </si>
  <si>
    <t>sí, si que se lo recomendaría a otra persona</t>
  </si>
  <si>
    <t>a algún amigo o amiga</t>
  </si>
  <si>
    <t>porque aprendería a diferenciar entre elegir una emoción u otra</t>
  </si>
  <si>
    <t>si, a veces se deja llevar por las emociones negativas</t>
  </si>
  <si>
    <t>si, creo que el autor ha conseguido transmitir el mensaje</t>
  </si>
  <si>
    <t>si, pienso que está podría ser su moraleja</t>
  </si>
  <si>
    <t>si pero pienso que también podría ser de fortaleza por el final que tiene</t>
  </si>
  <si>
    <t>podría ser, por lo de las velas</t>
  </si>
  <si>
    <t xml:space="preserve">la vela de la esperanza </t>
  </si>
  <si>
    <t>si, se la recomendaría a algún amigo o amiga</t>
  </si>
  <si>
    <t>sí, a alguna situación</t>
  </si>
  <si>
    <t>cuando sientes que todo sale mal (x situación) hay que tener un pensamiento positivo, es decir, esa esperanza que dice el cuento</t>
  </si>
  <si>
    <t>el cuento nos habla de cuatro velas , tres de ellas se apagan (paz, amor y fé). Llega un niño y quiere encenderlas, y esperanza dice que no se preocupe que mientras ella esté encendida las otras también podrán encenderse</t>
  </si>
  <si>
    <t>trabajo, tensión, frustración..</t>
  </si>
  <si>
    <t>si, alguna cosa</t>
  </si>
  <si>
    <t xml:space="preserve">a favor de lo que dice el autor del cuento, es una moraleja de enseñanza </t>
  </si>
  <si>
    <t>pienso que la persona que ha escrito este cuento es una persona adulta, con experiencia en la vida</t>
  </si>
  <si>
    <t>pienso que o escribiría para ayudar a otros, para concienciar más bien</t>
  </si>
  <si>
    <t>si, pienso que si</t>
  </si>
  <si>
    <t>si pienso que si, está podria ser su moraleja</t>
  </si>
  <si>
    <t>si, tiene que presentar calma cuando le den halagos como cuando lo insulten</t>
  </si>
  <si>
    <t>sí, estoy de acuerdo</t>
  </si>
  <si>
    <t>pienso que no hay ningún otro tema psicológico del que trate</t>
  </si>
  <si>
    <t>si, me ha gustado, es una buena enseñanza que hay que tener presente siempre</t>
  </si>
  <si>
    <t>si, pienso que es una buena enseñanza, hay que ser indiferente sobretodo a las cosas malas</t>
  </si>
  <si>
    <t>si, pienso que si, muchas veces se dejan llevar por los malos comentarios</t>
  </si>
  <si>
    <t>un maestro enseñaba a un joven, este joven se dejaba llevar por lo que le decía por lo que le mandó insultar a los muertos en el cementario y la segunda vez, le preguntó si le habían dicho algo, este respondió que no por lo que el mentor le dijo que asi debia ser él</t>
  </si>
  <si>
    <t>estoy a favor con lo que le dice el autor del cuento</t>
  </si>
  <si>
    <t xml:space="preserve">pienso que ha sido una persona adulta </t>
  </si>
  <si>
    <t>lo escribiría para ayudar a otros</t>
  </si>
  <si>
    <t>si, se parece a una situación que he vivido</t>
  </si>
  <si>
    <t>me parece adecuado como actúa el maestro</t>
  </si>
  <si>
    <t>sí, me identificó</t>
  </si>
  <si>
    <t>aveces te dejas llevar y haces caso a los malos comentarios</t>
  </si>
  <si>
    <t>si, me gusta como actúa el maestro</t>
  </si>
  <si>
    <t>pienso que calma, educación...</t>
  </si>
  <si>
    <t>indiferencia</t>
  </si>
  <si>
    <t xml:space="preserve">no la verdad </t>
  </si>
  <si>
    <t>si que conocía una moraleja parecida pero no un cuento como tal</t>
  </si>
  <si>
    <t>un amigo</t>
  </si>
  <si>
    <t>si creo que el autor ha conseguido transmitir su mensaje</t>
  </si>
  <si>
    <t>sí, pienso que está puede ser su moraleja</t>
  </si>
  <si>
    <t>si, apego de parte del principe</t>
  </si>
  <si>
    <t>1. apego 2. amor 3. dependencia emocional</t>
  </si>
  <si>
    <t>no, no había escuchado un cuento así</t>
  </si>
  <si>
    <t>si que conocía sobre esta moraleja</t>
  </si>
  <si>
    <t>pienso que una persona adulta</t>
  </si>
  <si>
    <t>pienso que para ayudar a otros</t>
  </si>
  <si>
    <t>sí, se lo recomendaría a otra persona</t>
  </si>
  <si>
    <t xml:space="preserve">a un amigo </t>
  </si>
  <si>
    <t>para aprender sobre que el apego o dependencia emocional es malo en exceso porque puedes terminar destrozando a la otra persona como en este caso a la golondrina</t>
  </si>
  <si>
    <t>no, no me parece adecuado como actúa el principe</t>
  </si>
  <si>
    <t>la jaula de la golondrina</t>
  </si>
  <si>
    <t>el que? el aprendizaje? mm no</t>
  </si>
  <si>
    <t>que no podemos depender de alguien porque le podemos hacer daño</t>
  </si>
  <si>
    <t xml:space="preserve">creo que no realmente </t>
  </si>
  <si>
    <t xml:space="preserve">calama </t>
  </si>
  <si>
    <t xml:space="preserve">La moraleja del cuento es que no debemos perder el equilibrio emocional ante jucios que nos hacen las otras personas </t>
  </si>
  <si>
    <t>resilencia</t>
  </si>
  <si>
    <t xml:space="preserve">SI, considero que el cuento ha transmitido que cuando uno quiere llegar a cumplir un objetivo debe esforzarse y mantener la fortaleza para seguuir adelante a pesar de las dificultades </t>
  </si>
  <si>
    <t>Si , estoy de acuerdo ya que depende de la persona ver desde diferentes prespectivas los problemas que nos suceden</t>
  </si>
  <si>
    <t>Amor , compasión , calma</t>
  </si>
  <si>
    <t xml:space="preserve">Si creo que el cuento se puede trasladar a las diferentes situaciones como el racismo , bullying , depresion ya que son situaciones que debemos abordar de maneras diferentes pero siempre la persona que pasa esta situacion debe tener capacidad de resilencia y trabajo </t>
  </si>
  <si>
    <t>si me ha gustado porque me ha hecho ver como las dificultades o problemas se pueden tratar de diferentes maneras</t>
  </si>
  <si>
    <t xml:space="preserve">La situacion de la hormiga , siempre hay dificultades y obstaculos que debemos afrontar en la vida </t>
  </si>
  <si>
    <t>la hormiga</t>
  </si>
  <si>
    <t xml:space="preserve">por que a pesar de las circunstancias es mucho mas intelingente </t>
  </si>
  <si>
    <t xml:space="preserve">Me identifico con este cuento porque por ejemplo cuando llegue a España a estudiar tuve dificultades pero a pesar de esto segui adelante </t>
  </si>
  <si>
    <t>si estoy de acuerdo refleja lo que va a tratar el cuento</t>
  </si>
  <si>
    <t xml:space="preserve">Trabajo , esfuerzo , resilencia , resolucion de conflictos , </t>
  </si>
  <si>
    <t xml:space="preserve">si , creo que el autor realmente a conseguido transmitir esa necesidad ademas de otros valores como la empatia , la paciencia </t>
  </si>
  <si>
    <t xml:space="preserve">si , lo recomiendo </t>
  </si>
  <si>
    <t xml:space="preserve">A mi hermana </t>
  </si>
  <si>
    <t>Por que se daria cuenta que tendria que ser mas empatica con las personas</t>
  </si>
  <si>
    <t xml:space="preserve">a favot pues transmite muy bien el sentimiento y valor del amor </t>
  </si>
  <si>
    <t>He sentido como si yo hubiera sido la señora mayor y me ha provocado ternuera y triteza a la vez</t>
  </si>
  <si>
    <t xml:space="preserve">si , creo que he aprendido a que siempre debemos ser pacientes por que nunca sabemos las circuntancias de las personas </t>
  </si>
  <si>
    <t xml:space="preserve">Si , consideroo que el autor a transmitido el mensaje del cuento que es que el amor es un sentimiento que siempre se valora con el tiempo </t>
  </si>
  <si>
    <t xml:space="preserve">si , estoy de acuerdo , ya que , siempre que nos tomamos el tiempo para analizar este sentimiento solamente el tiempo nos dice cuanto amor sentimos </t>
  </si>
  <si>
    <t>Arrogancia , tristeza , alegria , malestar . calma</t>
  </si>
  <si>
    <t xml:space="preserve">No estoy de acuedo </t>
  </si>
  <si>
    <t xml:space="preserve">adicciones , alimentacion , buying , autismo , envejecimiento , estres , inmigracion . lgtbi , racismo </t>
  </si>
  <si>
    <t xml:space="preserve">si , al amor </t>
  </si>
  <si>
    <t xml:space="preserve">Por que muchas veces el amor por alguien o algo puede sobresalir sobre los demas sentimientos </t>
  </si>
  <si>
    <t xml:space="preserve">si , </t>
  </si>
  <si>
    <t xml:space="preserve">son personas que transmiten amor y con el tiempo me doy cuenta que tiene mas valor en mivida </t>
  </si>
  <si>
    <t>si , creo que cada personaje actua segun su sentimiento en este caso</t>
  </si>
  <si>
    <t xml:space="preserve">si , me gusto mucho por que me hizo recordar al go muy importante y es que solo el tiempo nos ayudara para darnos cuenta cuan importante puede llegar a ser alguien en tu vida </t>
  </si>
  <si>
    <t xml:space="preserve">Pienso que el autor ha transmitido correctamente el mensaje </t>
  </si>
  <si>
    <t>Sí, estoy de acuerdo en esta moraleja. Porque nuestra mente empieza a darle vueltas a muchas cosas a la vez</t>
  </si>
  <si>
    <t xml:space="preserve">Este cuento me ha trasmitido certeza, además de calma y tensión </t>
  </si>
  <si>
    <t xml:space="preserve">Estrés para el estudiante pero para mi no se trata de un cuento sobre estrés </t>
  </si>
  <si>
    <t xml:space="preserve">El maestro </t>
  </si>
  <si>
    <t xml:space="preserve">Pienso que el maestro da su punto de vista acerca de muchas cosas </t>
  </si>
  <si>
    <t xml:space="preserve">Sí, ya que el maestro le ayuda al alumno a realizar correctamente sus pensamientos </t>
  </si>
  <si>
    <t>siii, pienso que habla muy bien del tema</t>
  </si>
  <si>
    <t>Si, ya que cuando tienes amor tanto por parte de tu familia, amigos....más felices nos sentimos</t>
  </si>
  <si>
    <t xml:space="preserve">Teniendo en cuenta las siguientes emociones (pincha sobre cada emoción en caso de duda): 'Aburrimiento, Agotamiento, </t>
  </si>
  <si>
    <t>Por favor, resume el cuento sintetizando sus ideas principales (recuerda que un buen resumen EXCLUYE datos irrelevantes, interpretaciones subjetivas personales, comparaciones con otros textos, estilo o críticas de lo leído)…(Si quieres terminar el análisis del cuento, escribe elegir o recomendar otro cuento, o pincha en live_help)</t>
  </si>
  <si>
    <t>las sonrisas no cuestan nada y hacen felices a los demás. Además te puede alegrar los días malos</t>
  </si>
  <si>
    <t>...</t>
  </si>
  <si>
    <t>¿Qué se te ha pasado por la cabeza cuando has leído el cuento? ¿Qué te evoca? ¿Cómo te has sentido al leerlo?</t>
  </si>
  <si>
    <t>siento una gran fortaleza y me genera alegría. Creo que es muy importante ser felices y hacer felices a los demás y eso lo podemos hacer con tan solo una sonrisa</t>
  </si>
  <si>
    <t>Ahora mismo estoy feliz, pero agotada</t>
  </si>
  <si>
    <t>no hay personajes´</t>
  </si>
  <si>
    <t>una situación que me hizo feliz</t>
  </si>
  <si>
    <t>la felicidad y la sonrisa que trasmiten</t>
  </si>
  <si>
    <t xml:space="preserve">Sí, ha sabido trasmitir muy bien el sentimiento que tiene que mostrar el niño ante los insultos, la indiferencia, que como dicen, es el mayor insulto que puedes ofrecer. </t>
  </si>
  <si>
    <t>Si, capta muy bien el mensaje de este cuento.</t>
  </si>
  <si>
    <t>Si, te ayuda a saber cómo gestionar los problemas laborales fuera del hogar, debido a que no es culpa de la familia y no se tiene que pagar con ellos.</t>
  </si>
  <si>
    <t>Bastante la verdad, porque te ayuda a aceptar que siempre van a surgir problemas en tu vida y que te los tienes que tomar de buena forma</t>
  </si>
  <si>
    <t>Si, va justo de cómo gestionar dichas emociones y aceptar que siempre te van a surgir problemas en la vida y que no tienes que pagarlo con los demás, tienes que afrontarlos de manera positiva y siempre intentao buscar ayuda</t>
  </si>
  <si>
    <t>Si, el cuento se centra en un hombre que le sale todo mal el primer día de trabajo y se frustra con el trabajo, pero aprende a saber llevarlos con buena actitud</t>
  </si>
  <si>
    <t>Si, en el nuevo empleado, puesto que sabe dejar sus problemas fuera de casa</t>
  </si>
  <si>
    <t>Si, a saber dejar mis emociones negartivas fuera de mi familia y amigos</t>
  </si>
  <si>
    <t>Si, ahora mismo estoy pasando por una situación muy parecida</t>
  </si>
  <si>
    <t>SI, perfectamente, refleja en dos cuadros las dos caras que podemos encontrar de la paz</t>
  </si>
  <si>
    <t>Bastante la verdad, pero yo creo que cuando consigues encontrar la paz, ese lugar que antes era problemático, se convierte en tu lugar de paz</t>
  </si>
  <si>
    <t>Por favor, resume el cuento sintetizando sus ideas principales (recuerda que un buen resumen EXCLUYE datos irrelevantes, interpretaciones subjetivas personales, comparaciones con otros textos, estilo o críticas de lo leído)…</t>
  </si>
  <si>
    <t xml:space="preserve">Un rey hace un concurso para ver qué cuadro consigue trasmitir mejor la paz, al final quedan dos cuadros, uno era de un lugar paradisiaco, sin ningún problema y el otro era de una tormenta y que dentro de ella había un momento de paz de una madre es su nido. Finalmente ganó el segundo. </t>
  </si>
  <si>
    <t>No, creo que lo resume perfectamente</t>
  </si>
  <si>
    <t>Creo que se centra mejor en la calma y en saber encontrarla</t>
  </si>
  <si>
    <t xml:space="preserve">Si, lo más importante es la calma, pero te ayuda a saber superar la ira y la tensión </t>
  </si>
  <si>
    <t>Desde que ha empezado a describir el segundo, sabía perfectamente cuál iba a ser el cuadro ganador</t>
  </si>
  <si>
    <t>Si, ahora mismo estoy bastante frustrada, pero no sabría definirla, es un estado que cada uno experimenta a su manera</t>
  </si>
  <si>
    <t xml:space="preserve">Si, porque cada uno pinta la paz de manera distinta porque la perciben de distinta manera tabién </t>
  </si>
  <si>
    <t>No, muvhas gracia</t>
  </si>
  <si>
    <t xml:space="preserve">Recomendar </t>
  </si>
  <si>
    <t>Si considero que el autor consigue perfectamente trasmitir la información correctamente con el mensaje del cuento, ya que el cuento en si trata del envejecimiento y lo desarrolla a través de un viaje donde se entiende que es el recorrido de la vida</t>
  </si>
  <si>
    <t xml:space="preserve">Si, consiste en que dejes buenos recuerdos para a la hora que tengas que partir las personas que se quedan en el viaje de la vida te añoren </t>
  </si>
  <si>
    <t>SI estoy de acuerdo, no lo relaciono con ninguna emoción de las que aparece</t>
  </si>
  <si>
    <t>Si, la reflexión que hace al final del cuento es la definición perfecta de calma</t>
  </si>
  <si>
    <t xml:space="preserve">Si, se podría hacer una comparación con las personas que son hogar para ti aunque haya problemas siempre recurres a ellas por que te trasmiten calma </t>
  </si>
  <si>
    <t xml:space="preserve">No, considero que este cuento trasmita estres </t>
  </si>
  <si>
    <t>Si, que considero que habla de la calma pero no encuentro relación con la tensión o irá</t>
  </si>
  <si>
    <t xml:space="preserve">El cuento me ha trasmitido tranquilidad, y no me ha evocado ningún sentimiento negativo. Me he sentido bien al leerlo. </t>
  </si>
  <si>
    <t xml:space="preserve">Si me siento identificada con esta emoción. </t>
  </si>
  <si>
    <t>Si, considero que el autor ha tramite correctamente el mensaje del cuento sobretodo al leer la reflexión final</t>
  </si>
  <si>
    <t>Si, el amor es algo tan subjetivo que el tiempo te enseña mucho de eso</t>
  </si>
  <si>
    <t>Que el tiempo es el unico que tiene la capacidad de entender lo que significa dar amor</t>
  </si>
  <si>
    <t xml:space="preserve">Si, considero que ha trasmitido el mensaje adecuadamente </t>
  </si>
  <si>
    <t xml:space="preserve">Si, pienso que son lecciones que deberíamos aplicarnos en nuestra vida y que se nos olvidan constantemente </t>
  </si>
  <si>
    <t xml:space="preserve">Me evoca que no aprovechamos todo las oportunidades de la mejor manera posible de todo  lo que tenemos en esta vida </t>
  </si>
  <si>
    <t>No, ahora mismo no me siento con sensación de felicidad, predomina más un estado de ánimo duditativo</t>
  </si>
  <si>
    <t>Estoy de acuerdo que este cuento trasmite emociones como duda, compasión, frustración y agotamiento</t>
  </si>
  <si>
    <t>No estoy de acuerdo con el cuento trasmita resilencia o trabajo</t>
  </si>
  <si>
    <t xml:space="preserve">Las ideas principales del cuento es lo poco que llegamos a disfrutar de todo lo que nos ofrece la vida. Desaprovechamos el tiempo y el ser más felices </t>
  </si>
  <si>
    <t>Considero que se trasmite correctamente el mensaje del cuento semillas</t>
  </si>
  <si>
    <t xml:space="preserve">Sí, estoy de acuerdo con la moraleja del cuento. Además muy bonita relación con la educación. El hombre se quedo con pena de que la anciana no pudiera ver lo que había sembrado pero muchas veces no nos hace falta ver lo si lo que sembramos florece para estar contentos con lo que hemos hecho. </t>
  </si>
  <si>
    <t xml:space="preserve">Si, también dira el esfuerzo </t>
  </si>
  <si>
    <t>No considero que se trata sobre otro tema psicológico.</t>
  </si>
  <si>
    <t xml:space="preserve">Había una anciana que se dedicaba a tirar semillas para ver el mundo lleno de flores. Un hombre siempre la observaba, este hombre un día vio como todo estaba florecido pero la anciana ya no estaba allí para ver como florecia aquello que le había costado tanto sembrar. </t>
  </si>
  <si>
    <t>Aquel hombre se puso demasiado triste por que aquella anciana no pudiera ver todo la compesación de su esfuerzo</t>
  </si>
  <si>
    <t>Me evoca tristeza en parte por la anciana</t>
  </si>
  <si>
    <t>Mi estado de ánimo no se relaciona con tristeza pero al leer el cuento me ha dado nostalgia o tristeza</t>
  </si>
  <si>
    <t>Nostalgia, esfuerzo, educación</t>
  </si>
  <si>
    <t>Si resumen muy bien el cuento</t>
  </si>
  <si>
    <t xml:space="preserve">Si considero que el autor ha trasmitido correctamente el mensaje del cuento </t>
  </si>
  <si>
    <t>Si, estoy de acuerdo, yo siempre pienso que nuestro peor enemigo es nuestra propia mente, en muchas ocasiones nos juegan malas pasadas</t>
  </si>
  <si>
    <t>Un estudiante le dijo a su maestro que no conseguía eliminar los pensamiento de su mente para poder meditar. El maestro le dijo un día que cogiera un una cuchara y se aferre a ella. El maestro finalmente le dijo que sujetaba la cuchara tu o ella. Este maestro intento darle una lección de vida al alumno de manera que viera que el es que no dejaba ir sus pensamientos</t>
  </si>
  <si>
    <t>No se me ocurre nada más</t>
  </si>
  <si>
    <t xml:space="preserve">Considero que trata frustación </t>
  </si>
  <si>
    <t>Me evoca frustración, calma, tensión y deseo</t>
  </si>
  <si>
    <t xml:space="preserve">No me siento identificado con esta emoción pero considero que el cuento trasmite eso debido a que el estudiante quiere meditar sin que interrumpa los pensamientos </t>
  </si>
  <si>
    <t>Si, el estres se nota en el estudiante</t>
  </si>
  <si>
    <t>Si, yo medito y cuando he estado muy estresada me ha costado mas dejar de pensar en esos pensamiento</t>
  </si>
  <si>
    <t xml:space="preserve">Cuando hay pensamiento que te perturban cuesta mas dejar de pensar </t>
  </si>
  <si>
    <t>Para ayudar a la gente que medita</t>
  </si>
  <si>
    <t xml:space="preserve">SI </t>
  </si>
  <si>
    <t>Si considero que podría mejorar muchas cosas de mi vida</t>
  </si>
  <si>
    <t xml:space="preserve">Si, considero que el autor ha trasmitido correctamente el mensaje del cuento </t>
  </si>
  <si>
    <t>Si, estoy de acuerdo y me ha parecido muy bonita</t>
  </si>
  <si>
    <t>Si, duda trasmite</t>
  </si>
  <si>
    <t>1. Duda 2. Miedo 3. Dolor 4. Valentía</t>
  </si>
  <si>
    <t xml:space="preserve">Considero que este cuento se puede relacionar con los siguientes temas psicológicos adolescencia y educación, ya que este tema es muy frecuente en adolescentes tener problemas de personalidad y dejarse llevar por el resto para integrarse </t>
  </si>
  <si>
    <t xml:space="preserve">El cuento trata sobre un árbol que esta repimido por que no sabe que es, el resto le dice que debe ser. Hasta que entiendo que el no quiere ser nada de lo que le diga el resto. </t>
  </si>
  <si>
    <t xml:space="preserve">Que la mayoría de personas han pasado por algún momento así en su vida. Algunas si que son valientes y terminan haciendo o siendo las personas que quieren ser pero otras muchas siguen intentado complacer a los demás. </t>
  </si>
  <si>
    <t>...(Si quieres terminar el análisis del cuento, escribe elegir o recomendar otro cuento, o pincha en live_help)</t>
  </si>
  <si>
    <t>Si considero que el autor del cuento una sonrisa trasmite correctamente el mensaje de este</t>
  </si>
  <si>
    <t>Si, estoy de acuerdo, me parece muy bonita moraleja es algo a lo cual se le da muy poca importancia</t>
  </si>
  <si>
    <t xml:space="preserve">Si con alegría pero tristeza no </t>
  </si>
  <si>
    <t>No considero que podria tener relación con la depresión</t>
  </si>
  <si>
    <t>Por favor, resume el cuento sintetizando sus ideas principales (recuerda que un buen resumen EXCLUYE datos irrelevantes, interpretaciones subjetivas personales, comparaciones con otros textos, estilo o críticas de lo leído)…(Si quieres terminar esta conversación sobre el cuento actual, y pasar a otro cuento, escribe elegir o recomendar otro cuento, o pincha en live_help)</t>
  </si>
  <si>
    <t>La importancia que tiene la sonrisa lo mucho que dice de ti y lo que puede aportar a los demas</t>
  </si>
  <si>
    <t>no se me ocurre</t>
  </si>
  <si>
    <t>Se me ha pasdo lo poco que la uso</t>
  </si>
  <si>
    <t>Si considero que el autor trasmite correctamente el mensaje del cuento</t>
  </si>
  <si>
    <t xml:space="preserve">Que tengo que dejar de darle tanta importancia a mis problemas </t>
  </si>
  <si>
    <t>Si considero que estos describe mi estado emocional</t>
  </si>
  <si>
    <t>también agotamiento, malestar</t>
  </si>
  <si>
    <t xml:space="preserve">Un hombre tiene muchos problemas pero antes de ir pagarlos con los demás decide desfogarlos con su arbol de los problemas y así es mucho mas feliz para disfrutar de los pequeños momentos de la vida. </t>
  </si>
  <si>
    <t>Si, también estrés/ansiedad</t>
  </si>
  <si>
    <t xml:space="preserve">Si considero que el autor ha conseguido trasmitir correctamente el mensaje del cuento </t>
  </si>
  <si>
    <t>Si estoy de acuerdo ya nos afecta mucho lo que la gente pueda opinar de nosotros por que la gente solo sabe juzgar</t>
  </si>
  <si>
    <t>Si, tambien sobre la adolescencia debido a que es un tema que nos preocupa a esa edad</t>
  </si>
  <si>
    <t xml:space="preserve">Considero que tambien trata sobre el amor propio </t>
  </si>
  <si>
    <t>Un hombre que aprendio la lección de que debe dejar atras lo que piense de el los demás</t>
  </si>
  <si>
    <t>Me evoca satisfacción al saber que hay gente que lo consigue</t>
  </si>
  <si>
    <t xml:space="preserve">si considero que el autor ha conseguido trasmitir correctamente el mensaje del cuento </t>
  </si>
  <si>
    <t xml:space="preserve">Deseo y fortaleza </t>
  </si>
  <si>
    <t>¿Qué se te ha pasado por la cabeza cuando has leído el cuento? ¿Qué te evoca? ¿Cómo te has sentido al leerlo?(Si quieres terminar el análisis del cuento, escribe elegir o recomendar otro cuento, o pincha en live_help)</t>
  </si>
  <si>
    <t xml:space="preserve">Me evoca el sentimiento de incertidumbre cuando quiero hacer algo pero no se si podre o no </t>
  </si>
  <si>
    <t xml:space="preserve">No me identifico con esa emoción en este preciso momento </t>
  </si>
  <si>
    <t>El cuento trata de las fases que pasas cuando quieres cumplir una meta, sueño o objetivo</t>
  </si>
  <si>
    <t>Diría qie esta relacionado con la educación</t>
  </si>
  <si>
    <t>Si es el resumen perfecto del cuento</t>
  </si>
  <si>
    <t>Da igual que los demás no crean en ti, no son sus sueños, ni sus metas.Tu lucha por aquellas cosas que quieras conseguir</t>
  </si>
  <si>
    <t>tambien sobre esfuezo, constancia y dedicación</t>
  </si>
  <si>
    <t>Tambien puede tratar sobre incertidumbre y deseo, ya que la oruga sentia la incertidumbre de no saber si llegaria pero su deseo la impulsaba hacerlo aun con miedo y sabiendo lo que los demás le decian</t>
  </si>
  <si>
    <t>El cuento me evoca lucha y esfuerzo.He sentido admiración por la oruga que lucho sin miedo</t>
  </si>
  <si>
    <t>Si, ahora mismo en mi vida me toca ser valiente y arriesgar sin miedo a fracasar</t>
  </si>
  <si>
    <t>Había una oruga que quería llegar al pico más alto de la montaña todo el mundo le decía que nunca llegaría pero gracias a su valentía y esfuerzo consiguió llegar lejos y le demostró al resto de animales que si se podía conseguir</t>
  </si>
  <si>
    <t>Si, que en la vida muy poca gente creerá en tus sueños o metas, ya que a veces las verán como inalcanzables.Pero que no por ello debes dejar de luchar ya que es normal, sus metas nunca serán igual que las tuyas, así que evita compararte con los demás y sigue tu camino como la oruga</t>
  </si>
  <si>
    <t>Si, hace poco tiempo decidí que era un buen momento para trabajar y estudiar a la vez. Todo el mundo me recomendó que no lo hiciera, que no iba a poder, que iba a destrozar mi salud mental y aquí estoy demostrando que con esfuerzo, resiliencia, valentía y mucha organización sí se puede!</t>
  </si>
  <si>
    <t>Porque la gente siempre te dará consejos en base a su opinión y experiencias de vida y no respecto a lo que tu necesitas</t>
  </si>
  <si>
    <t>¿Me resumes con tus palabras qué temática piensas que afronta el cuento?</t>
  </si>
  <si>
    <t>el esfuerzo, la valentia y la resiliencia</t>
  </si>
  <si>
    <t>Para mi la moraleja es que todos y todas debemos tener una correcta autovaloración, porque así no nos dejaremos influenciar por las opiniones ajenas y seremos fieles a nuestras conviciones.Ya que en muchas ocasiones esperamos la aprobación de los demás para alcanzar objetivos</t>
  </si>
  <si>
    <t>la autoregulación</t>
  </si>
  <si>
    <t>trata la autoestima y el autodeterminamiento</t>
  </si>
  <si>
    <t>El cuento va de un profesor que le dice a su alumno que se deja afectar por los comentarios de los demás que vaya al cemeterio a gritarles cosas a los muertos, obviamente estos no le contestan, a lo que el profesor le dice que así debe de ser el ante las opiniones y juicios ajenos</t>
  </si>
  <si>
    <t>al leerlo he sentido que muchas veces me he dejado influenciar como el alumno</t>
  </si>
  <si>
    <t>no, no estoy triste, de hecho estoy feliz</t>
  </si>
  <si>
    <t>yo hubiera hecho igual que el profesor</t>
  </si>
  <si>
    <t>si, cuando alguien cercano te aconseja que dejes la opinión de los demás a un lado y hagas lo que te apetece</t>
  </si>
  <si>
    <t>una pesona adulta</t>
  </si>
  <si>
    <t>Se tu</t>
  </si>
  <si>
    <t>el alumno me cae mejor porque ha conseguido darse cuenta que su opinión es la más primordial en su vida</t>
  </si>
  <si>
    <t>me evoca a esas personas que siempre piensan en lo que diran los demas</t>
  </si>
  <si>
    <t>a favor, en que es una forma grafica de desmostrarle algo dificil de explicar en palabras</t>
  </si>
  <si>
    <t>la autodeterminación y autoestima</t>
  </si>
  <si>
    <t xml:space="preserve">a dejar las opiniones de los demás a un lado </t>
  </si>
  <si>
    <t>en tener más autoestima</t>
  </si>
  <si>
    <t>Debemos de construir nuestra casa dia a dia, ya que es el sitio que vamos a habitar durante nuestra vida</t>
  </si>
  <si>
    <t>frustración</t>
  </si>
  <si>
    <t>cansancio</t>
  </si>
  <si>
    <t>Que debemos esforzarnos dia a dia por dar lo mejor de nosotros</t>
  </si>
  <si>
    <t>Un dia un carpintero decide irse de su trabajo despues de muchos años de trabajo, su jefe le pide que construya la ultima casa.El carpintero esta tan cansado que no pone el esmero suficiente en la casa, cuando la termina su jefe le dice que esa casa es un regalo para el para que este con su familia y disfrute de su vida.</t>
  </si>
  <si>
    <t>Pienso que el jefe tampoco ha respetado al 100% la desición del carpintero</t>
  </si>
  <si>
    <t>el agotamiento y el esfuerzo</t>
  </si>
  <si>
    <t>a gente que nunca da lo mejor de si en las cosas que hace y no se da cuenta de que esas pequeñas cosas estan construyendo su vida</t>
  </si>
  <si>
    <t>A esas veces que no has querido hacer cosas y las has hecho sin ganas</t>
  </si>
  <si>
    <t>pienso que te enseña una gran lecion</t>
  </si>
  <si>
    <t>Que debes de esforzarte realmente para conseguir las cosas y tambien descubrir lo que es la amistad</t>
  </si>
  <si>
    <t>entusiqsmo</t>
  </si>
  <si>
    <t>He sentido que todos los esfuerzos que hago en mi vida van a valer la pena</t>
  </si>
  <si>
    <t>Nestor dedico mucho tiempo a construir su casa porque realmente se esforzo, además de eso su amistad podia más que el rencor y les tendio una mano a sus amigos</t>
  </si>
  <si>
    <t>A cuando decidi ponerme a trabajar</t>
  </si>
  <si>
    <t>Que para vivir más felices debemos dejar escapar las tristezas por el agujero</t>
  </si>
  <si>
    <t>A esas veces en las que no sabes que escoger</t>
  </si>
  <si>
    <t>soltar</t>
  </si>
  <si>
    <t>Un dia un hombre empezo a meter en una caja negra las cosas malas y en una dorada las cosas buenas.Al pasar el tiempo la caja dorada se lleno y pesaba mucho.Mientras que la negra seguia liguera, la abrio y resulta que habia un agujero, y esto es porque muchas veces es mejor dejar las tristezas atras y centrarte en lo que te hace feliz</t>
  </si>
  <si>
    <t>Que es importante dar amor y recibir amor porque es lo más valioso que tenemos</t>
  </si>
  <si>
    <t>Que la sonrisa cambia el mundo y a las personas.Que es muy importante que sonriamos cada vez más y que demos esas sonrisas de vuelta</t>
  </si>
  <si>
    <t>felicidad</t>
  </si>
  <si>
    <t>Sonrie!</t>
  </si>
  <si>
    <t>Cuando te das cuenta que aunque tu trates bien a las personas y la mayoria de las personas no lo valoren. Siempre habrá alguien que lo hará y en ese momento valdra muchisimo la pena el esfuerzo hecho</t>
  </si>
  <si>
    <t>Que es esta vida somos libres de decidir que emociones alimentamos y cuales no</t>
  </si>
  <si>
    <t>duda, alegria. amor. compasión, dolor</t>
  </si>
  <si>
    <t>A esas veces en las que tu mismo te has creido que no podias cambiar tus malos pensamientos</t>
  </si>
  <si>
    <t>Un hombre le explico a sus nietos que estaba luchando contra dos lobos uno era el bueno y el otro el de los malos sentimientos.Sus nietos le preguntaron cual ganaria y el dijo que el que más alimentes</t>
  </si>
  <si>
    <t>Lobo bueno y lobo malo</t>
  </si>
  <si>
    <t>iou poiu poiupoiupoiuop</t>
  </si>
  <si>
    <t>quiiou poiu poi upoiup</t>
  </si>
  <si>
    <t>poiu poiu poiu poiu pi u</t>
  </si>
  <si>
    <t>asd fa</t>
  </si>
  <si>
    <t>no porque trata sobre fobia</t>
  </si>
  <si>
    <t xml:space="preserve">Cuando uno tiene una equilibrada autovaloración, no se deja tanto afectar por las opiniones ajenas, ni está pendiente obsesivamente de si le consideran o le desconsideran, le aprueban o le desaprueban, gusta o disgusta, le alaban o le insultan. Uno no se siente fácilmente agraviado u ofendido cuando está en su centro y no tiene carencias emocionales que le resientan ante el juicio de los otros. La gente, por lo general, está presta a juzgar y si llega el caso a calumniar o difamar, utilizando la lengua como un estilete para herir a los otros. Buda declaraba: «Los demás me insultan, pero yo no recibo el insulto». También: </t>
  </si>
  <si>
    <t>puede ser</t>
  </si>
  <si>
    <t xml:space="preserve">sadf </t>
  </si>
  <si>
    <t>alegre y contento</t>
  </si>
  <si>
    <t>asd f</t>
  </si>
  <si>
    <t>no lo tengo claro</t>
  </si>
  <si>
    <t>a sdfasd</t>
  </si>
  <si>
    <t>no por aborto y adicciones</t>
  </si>
  <si>
    <t>La vida no es más que un viaje por tren: repleto de embarques y desembarques, salpicado de accidentes, sorpresas agradables en algunos embarques, y profundas tristezas en otros.
Al nacer, nos subimos al tren y nos encontramos con algunas personas las cuales creemos que siempre estarán con nosotros en este viaje: nuestros padres.
Lamentablemente la verdad es otra.
Ellos se bajarán en alguna estación dejándonos huérfanos de su cariño, amistad y su compañía irreemplazable.
No obstante esto no impide que se suban otras personas que serán muy especiales para nosotros.
Llegan nuestros hermanos, amigos y esos amores maravillosos.
De las personas que toman este tren, habrá también los que lo hagan como un simple paseo.
Otros que encontrarán solamente tristeza en el viaje … Y habrá otros que, circulando por el tren, estarán siempre listos en ayudar a quien lo necesite.
Muchos al bajar, dejan una añoranza permanente … Otros pasan tan desapercibidos que ni siquiera nos damos cuenta que desocuparon el asiento.
Es curioso constatar que algunos pasajeros, quienes nos son más queridos, se acomodan en vagones distintos al nuestro.
Por lo tanto, se nos obliga hacer el trayecto separados de ellos.
Desde luego, no se nos impide que durante el viaje, recorramos con dificultad nuestro vagón y lleguemos a ellos .
.
.
Pero lamentablemente, ya no podremos sentarnos a su lado pues habrá otra persona ocupando el asiento.
No importa; el viaje se hace de este modo: lleno de desafíos, sueños, fantasías, esperas y despedidas .
.
.
pero jamás regresos.
Entonces, hagamos este viaje de la mejor manera posible.
Tratemos de relacionarnos bien con todos los pasajeros, buscando en cada uno, lo mejor de ellos.
Recordemos siempre que en algún momento del trayecto, ellos podrán titubear y probablemente precisaremos entenderlos … Ya que nosotros también muchas veces titubearemos, y habrá alguien que nos comprenda.
El gran misterio, al fin, es que no sabremos jamás en qué estación bajaremos, mucho menos dónde bajarán nuestros compañeros, ni siquiera el que está sentado en el asiento de al lado.
Me quedo pensando si cuando baje del tren, sentiré nostalgia .
.
.
Creo que sí.
Separarme de algunos amigos de los que hice en el viaje será doloroso.
Dejar que mis hijos sigan solos, será muy triste.
Pero me aferro a la esperanza de que, en algún momento, llegaré a la estación principal y tendré la gran emoción de verlos llegar con un equipaje que no tenían cuando embarcaron.
Lo que me hará feliz, será pensar que colaboré con que el equipaje creciera y se hiciera valioso.
Amigo mío, hagamos que nuestra estadía en este tren sea tranquila, que haya valido la pena.</t>
  </si>
  <si>
    <t>creo que ebemos buscar la manera de ayudar a los demas sin dañarnos</t>
  </si>
  <si>
    <t>que hay personas que tratan de ayudar sea cual sea las circunstancias. Me hace sentir que todavia existe gente buena y desinteresada</t>
  </si>
  <si>
    <t>se trata de alguien que quiere ayudar a otra ser vivo a pesar de las circunstancias adversas que eso supone</t>
  </si>
  <si>
    <t>realmente esto es una opinion personal mas que un resumen</t>
  </si>
  <si>
    <t>Sí, la vida es para cada persona un mundo diferente.</t>
  </si>
  <si>
    <t>No estoy de acuerdo con el hecho de que sea Dios quien "borde" mi vida, porque creo que somos nosotros mismos quienes nos encargamos de vivirla y construirla.</t>
  </si>
  <si>
    <t xml:space="preserve">Al principio, estamos confusos, todo lo vemos "borroso", pero a medida que crecemos y maduramos la vista se nos aclara y eso espero que me pase a mí en esta nueva etapa. Me he sentido identificada con el protagonista. </t>
  </si>
  <si>
    <t>No del todo. Considero que es normal tener miedo en nuestro día a día, sino no podríamos apreciar el resto de cosas que nos hacen sentirnos valientes, no existiría el término valentía. Ahora mismo no siento miedo, tan solo estoy un poco indecisa.</t>
  </si>
  <si>
    <t>Pienso que el autor ha logrado entender qué sentimos cuando estamos confundidos y frustrados.</t>
  </si>
  <si>
    <t>Sí, completamente. Cada una debe de encontrar aquello que le guste e interese, indistintamente de lo que piense el resto.</t>
  </si>
  <si>
    <t xml:space="preserve">He pensado que hubiera hecho yo en la situación que se encontraba el roble, que aún no sabía que los robles no podían ofrecer manzanas o rosas. </t>
  </si>
  <si>
    <t>Puede ser que un poco, porque para mí la universidad es una nueva etapa que aún está un poco indefinida, aunque sí tenga claro que me gusta lo que estudio y hago diariamente.</t>
  </si>
  <si>
    <t>Si, el autor ha trasmitido el mensaje del cuento de una forma excepcional</t>
  </si>
  <si>
    <t>Si, estoy muy de acuerdo</t>
  </si>
  <si>
    <t>No creo que trate ningún tema psicológico de los que aparecen en la pregunta de arriba</t>
  </si>
  <si>
    <t xml:space="preserve">este cuento habla de las emociones y de lo importantes que son estas en el desarrollo del alumnado </t>
  </si>
  <si>
    <t>El mensaje de este cuento es precioso, el autor lo ha conseguido trasmitir a la perfección</t>
  </si>
  <si>
    <t>siii, es sin duda la moraleja de este cuento</t>
  </si>
  <si>
    <t>me he acordado mucho de mis amigas al leer esta historias, ya que ellas son igual de buenas que el califa con Fadel</t>
  </si>
  <si>
    <t>Si, mi estado emocional hoy es ese sin duda, he tenido un día muy bueno</t>
  </si>
  <si>
    <t>en este cuento un joven llamado fadel recoge agua de lluvia, la cual era un bien escaso en el lugar en el que vivía. Después de tiempo probando esa agua tan buena decidió llevársela al califa, el cual le sorprendió con un regalo muy bonito</t>
  </si>
  <si>
    <t>No sé que mas quieres que añada al resumen, la verdad es que es un cuento que me ha gustado mucho y sin duda pienso contárselo a mis alumnos en mi futuro como docente</t>
  </si>
  <si>
    <t>si, en parte habla de educación, ya que depende de como eduquemos a los peques actuarán de una manera o otra, ya que, si el califa hubiera sido educado de otra manera, probablemente hubiese despreciado el regalo de Fadel, pero no, todo lo contrario, agradece con mucho entusiasmo el regalo aunque ya lo tuviese</t>
  </si>
  <si>
    <t xml:space="preserve">si, sin duda, creo que estas son las emociones con las que describiría el cuento </t>
  </si>
  <si>
    <t xml:space="preserve">si! creo que los personajes están muy bien desarrollados, tanto Fadel, como califa. Muy guay la verdad </t>
  </si>
  <si>
    <t xml:space="preserve">Creo que este cuento presenta una temática de amor y de agradecimiento por parte del califa y de alegría y valentía por parte del protagonista </t>
  </si>
  <si>
    <t>si, el mensaje del cuento es este 100%</t>
  </si>
  <si>
    <t xml:space="preserve">efectivamente, esta es la moraleja del cuento </t>
  </si>
  <si>
    <t xml:space="preserve">en este cuento hay dos personajes, el personaje principal, fadel y el califa. El joven vive en una región en la que no llueve casi por lo que cada vez que esto ocurre él intenta filtrar el agua para poder beberla. Todos sus amigos dicen que está buenísima, por lo que decide llevarle un poco de esa agua al califa. En el camino hasta llegar al palacio donde vive el califa se encuentra muchas adversidades que supera poco a poco. Cuando llega al palacio del califa y le da el agua al califa este se lo agradece muchísimo, aunque en el lugar en el que vivía el califa el agua era un bien nada escaso, ya que vivían al lado de un río. </t>
  </si>
  <si>
    <t>no, no tengo nada más que añadir, creo que he resumido bastante el cuento</t>
  </si>
  <si>
    <t xml:space="preserve">si, estas son las emociones de las que habla el cuento sin duda </t>
  </si>
  <si>
    <t xml:space="preserve">si, porque depende de como te eduquen puedes actuar de una forma o de otra, y ello se puede reflejar mucho en la actitud de agradecimiento del califa </t>
  </si>
  <si>
    <t>este cuento me ha recordado mucho a mis amigas, a todo lo que hacen por mi, a lo agradecidas que son con todo lo que hacen...</t>
  </si>
  <si>
    <t xml:space="preserve">No, creo que no es miedo la sensación que me provoca esta historia </t>
  </si>
  <si>
    <t xml:space="preserve">como ya he comentado antes, esta historia me recuerda mucho a mis amigas, a su forma de ser, ya que ellas, siempre son muy agradecidas con todo lo que hacen </t>
  </si>
  <si>
    <t xml:space="preserve">yo creo que esta historia está escrita por una persona adulta </t>
  </si>
  <si>
    <t xml:space="preserve">yo creo que lo hizo para ayudar a otros, la verdad </t>
  </si>
  <si>
    <t>¿Me resumes con tus palabras qué temática piensas que afronta el cuento?(Si quieres terminar el análisis del cuento, escribe elegir o recomendar otro cuento, o pincha en live_help)</t>
  </si>
  <si>
    <t>creo que este cuento tiene una temática de amor y agradecimiento</t>
  </si>
  <si>
    <t xml:space="preserve">si, sin duda </t>
  </si>
  <si>
    <t xml:space="preserve">creo que la gente sería muchísimo más agradecida </t>
  </si>
  <si>
    <t xml:space="preserve">que pase lo que pase, no sabes cual es la historia de la otra persona, por ello, debes agradecerle siempre lo que haga en favor a ti </t>
  </si>
  <si>
    <t xml:space="preserve">a todo el mundo </t>
  </si>
  <si>
    <t>si, tiene un mensaje muy bonito</t>
  </si>
  <si>
    <t>sin duda creo firmemente que esa es la moraleja del cuento</t>
  </si>
  <si>
    <t>con este cuento he recordado a la gente no tiene nada y que a pesar de ello, siempre está sonriendo. La verdad es que me he sentido muy feliz leyendólo</t>
  </si>
  <si>
    <t xml:space="preserve">Si, mi estado emocional de hoy tiene mucho que ver con el amor. Ha sido un día feliz </t>
  </si>
  <si>
    <t xml:space="preserve">creo que este cuento trata de emociones como alegría, apatía, apego, entusiasmo, pero sin duda trata de amor </t>
  </si>
  <si>
    <t>No, creo que no es cuento que trate de trabajo</t>
  </si>
  <si>
    <t xml:space="preserve">Este es un cuento muy pequeño, pero con una enseñanza muy grande, ya que explica a la perfección todo lo que supone una sonrisa y lo fácil que es dársela a alguien </t>
  </si>
  <si>
    <t>no, no sé que más añadir, tampoco es un texto muy grande para hacer un gran resumen</t>
  </si>
  <si>
    <t xml:space="preserve">este cuento me ha recordado a mi paso por el voluntario de la iglesia de mi ciudad, ya que allí puede ver que toda esa gente que no tenía nada, era bastante feliz, dentro de lo que cabe, claro </t>
  </si>
  <si>
    <t xml:space="preserve">creo que no tengo argumentos en contra del cuento, ya que, estoy muy de acuerdo con lo que el autor comenta al respecto de la sonrisa y su valor </t>
  </si>
  <si>
    <t>no, nunca había leído nada parecido</t>
  </si>
  <si>
    <t xml:space="preserve">si conocía cosas sobre las sonrisas, pero nunca había leído un texto como este </t>
  </si>
  <si>
    <t>creo que este cuento habla del amor, ya que cuando haces el gesto de una sonrisa es una cosa que haces por amor, y también habla de valentía, porque en ocasiones no somos capaces de hacer ese gesto por vergüenza</t>
  </si>
  <si>
    <t xml:space="preserve">si, me ha gustado muchísimo </t>
  </si>
  <si>
    <t xml:space="preserve">si, sin duda, tiene una enseñanza muy grande detrás </t>
  </si>
  <si>
    <t>la enseñanza que extraigo de este cuento es que pase lo que pase hay que sonreír, y que además, es muy importante regalarle sonrisas tanto a tus seres queridos como a la gente que te encuentras por la calle, etc</t>
  </si>
  <si>
    <t>si, a veces si, porque nos hemos convertido en una sociedad tan impersonal que muchas veces, sobre todo en las grandes ciudades, ese amor por el prójimo se pierde</t>
  </si>
  <si>
    <t>si, como he dicho antes, en el voluntariado me dí cuenta de la importancia de la sonrisa</t>
  </si>
  <si>
    <t>no tengo ni idea, pero supongo que una persona adulta</t>
  </si>
  <si>
    <t>yo creo que para ayudar a los demás, explicarle a la gente el valor de una sonrisa, sin duda</t>
  </si>
  <si>
    <t xml:space="preserve">si, además es un mensaje muy importante </t>
  </si>
  <si>
    <t>si, sin duda</t>
  </si>
  <si>
    <t>la moraleja que yo saco de este cuento es que depende de las acciones que nosotros y nosotras hacemos elegimos unos sentimientos negativos o positivos, y eso ya nos condiciona para el resto de la vida. Por lo que, tú y solo tú eres quien debe elegir las acciones que deseas hacer, y cómo las deseas hacer</t>
  </si>
  <si>
    <t>este cuento me recuerda un poco a mi abuela, porque ella es muy sabia y siempre da unos consejos excelentes, y creo que el consejo que este abuelo le da a sus nietos es muy importante</t>
  </si>
  <si>
    <t>puede ser que uno de los estados emocionales de este cuento sea la certeza, pero creo que hay varios más como la apatía por ejemplo</t>
  </si>
  <si>
    <t>no, no estoy de acuerdo. Desde algunas miradas, como por ejemplo, la mía, este cuento puede tratar de emociones como la satisfacción o el placer, ya que estas son emociones que se sienten cuando sabes elegir y crees que has elegido bien</t>
  </si>
  <si>
    <t xml:space="preserve">Si, en parte si. Porque depende de como tú eduques a tus hijos, o incluso, a tus alumnos, puedes hacer que elijan un camino u otro </t>
  </si>
  <si>
    <t>La historia cuenta que un día un abuelo contó a sus nietos un pequeño problema que tenía ya que les explica que dentro de él está teniendo lugar una pelea entre "dos lobos". Uno de los lobos es rencoroso, está frustrado, tiene ira, es malencarado, odia a todo..., mientras que el otro lobo es todo lo contrario, es feliz, está contento, ayuda a los demás. El abuelo les explica a sus nietos que tiene que elegir a uno de los dos para que esa pelea interna acabe, y que la forma de hacerlo es mediante las actuaciones que haga en su vida, ya sean positivas o negativas</t>
  </si>
  <si>
    <t>No, no se me ocurre nada más</t>
  </si>
  <si>
    <t>si, el abuelo</t>
  </si>
  <si>
    <t>porque les está ofreciendo una enseñanza muy importante a sus nietos</t>
  </si>
  <si>
    <t>creo que otra de las moralejas del cuento podría ser que antes de arreglar un problema muy grande con alguien, debes arreglar los problemas que tienes contigo mismo</t>
  </si>
  <si>
    <t>me he sentido muy identificada con el niño al leer el cuento, porque en muchas ocasiones me ha sucedido algo parecido. Nadie confiaba en mi para realizar algo y al final si que he sido capaz de hacerlo</t>
  </si>
  <si>
    <t>si, las palabras aprecio y afecto podría describir mi estado emocional actual</t>
  </si>
  <si>
    <t>en este texto se cuenta la historia de un niño de 6 años y de su padre. El padre es un científico que siempre está en su laboratorio trabajando para crear un mundo mejor. Uno de esos días en los que el padre está trabajando el niño se presenta en el laboratorio y le dice que le va a ayudar a arreglar el mundo. El padre, que no hace mucho caso a su hijo, le propone un reto, el cual consiste en construir un rompecabezas del mundo. El padre cree que el niño va a tardar muchísimo tiempo en realizarlo, por lo que se sorprende muchísimo cuando en un par de horas lo tiene listo. El padre súper sorprendido, le pregunta al niño como lo ha hecho y este le explica que a pesar de no haber visto nunca ese rompecabezas del mundo, si había visto lo que había por el otro lado, por lo que lo único que tenía que hacer era ordenar la fotografía de la parte trasera y así el compecabezas del mundo quedaría reparado.</t>
  </si>
  <si>
    <t>si, el mensaje del cuento es muy interesante a tratar con los niños de Educación Primaria</t>
  </si>
  <si>
    <t>creo que la moraleja del cuento podría ser el disfruta el momento, ya que el futuro ya llegará y no tardará tanto como creemos</t>
  </si>
  <si>
    <t>si, aunque también, en parte, de arrogancia por parte de la mujer de la pelota</t>
  </si>
  <si>
    <t>si, sin duda esos son los temas del cuento</t>
  </si>
  <si>
    <t xml:space="preserve">este cuento me ha hecho darme cuenta de la importancia del tiempo, y de disfrutar siempre el momento </t>
  </si>
  <si>
    <t xml:space="preserve">En este cuento se explica la historia de un niño que no disfruta el momento. Un día se encuentra a una mujer que le da un regalo envenenado, ya que, en la pelota que le da aparecen unos hilos dorados que el dan la oportunidad de viajar muy rápidamente en el tiempo. Él cansado de vivir su niñez utiliza la cuerda y aparece siendo adolescente, y así, poco a poco, llega a los 90 años, donde se encuentra otra vez a la mujer que le dio la pelota y le concede un deseo. El niño, pide volver a su niñez y desde ese momento comienza a disfrutar el momento sin preocuparse por lo demás. </t>
  </si>
  <si>
    <t xml:space="preserve">no tengo argumentos en contra </t>
  </si>
  <si>
    <t>si, yo también le hubiera permitido volver al momento en el que estaba cuando se ha dado cuenta de lo sucedido</t>
  </si>
  <si>
    <t>yo diría que la moreleja del cuento es que siempre nos tenemos que quedar con las cosas positivas de la vida</t>
  </si>
  <si>
    <t>no, este cuento podría relacionarse con la emoción del placer y la satisfacción, ya que cuando al sultán le dicen por segunda vez el significado de su sueño, él muestra mucho placer y satisfacción</t>
  </si>
  <si>
    <t>no...</t>
  </si>
  <si>
    <t xml:space="preserve">En este cuento se explica la historia de un sultán. Este era un hombre muy supersticioso y enfadadizo. Un día tiene sueño en el que se le caen todos los dientes de la boca, asustado avisa a su sirviente para que llame a una persona que le pueda dar el significado del sueño. A los días llega un hombre que le explica el sueño, y le da a entender que toda su familia morirá, ya que cada diente caído era la muerte de uno de sus familiares. El sultán, muy enfadado, llama a sus hombres y pide que le den 100 latigazos a interprete de sueño. Asimismo, manda llamar a otro interprete para poder saber cual es el significado real de una vez por todas. El segundo interprete le explica que el sueño significa que va a estar muy sano toda su vida y que por eso no morirá pronto, y toda su familia si. El sultán se nota muy bien esta interpretación y sus hombres se quedan boquiabiertos. Uno de los hombres del sultán le pregunta al segundo interprete que como puede ser que habiéndole dado la misma interpretación, pero utilizando otras palabras, el sultán no se haya enfadado. El interprete el explica que siempre se puede dar un punto de vista positivo a las cosas, y que no hace falta mirar siempre el lado negativo. </t>
  </si>
  <si>
    <t>para mi, la moraleja de este cuento es que debes encontrar la paz en las cosas pequeñas de la vida. Muchas veces, en el caos es donde está la paz</t>
  </si>
  <si>
    <t>Durante mi lectura he imaginado como sería estar en el paisaje que se describe, ya que durante la lectura, al descripción del lugar ya me trasmite una paz increíble</t>
  </si>
  <si>
    <t>La verdad es que hoy no estoy del todo calmada, pero creo que si que es uno de los adjetivos que definen mi estado emocional normalmente</t>
  </si>
  <si>
    <t>En este cuento se explica la historia de un rey que buscaba un cuadro de representará la paz. El cuadro que mayor paz le trasmitiera sería el ganador. Muchos artistas presentaron sus trabajos, pero él se quedó prendado de dos de ellos. Uno de ellos era un paisaje muy bonito, muy tranquilo, en el que aparecía un lago muy grande. Por otro lado, en el otro cuadro aparecían unas montañas, peo estas no eran tan bonitas como las otras, no había tanta tranquilidad en el dibujo, pero hubo un pequeño fragmento de este que enamoró al rey, y es que en tanto caos como presentaba el cuadro, en el medio de un agujero que había en la cascada, uno pequeño pajarito había creado su nido. El rey se quedó, sin dudarlo, con el segundo cuadro, y cuando le preguntaron porque se había quedado con ese respondió que la paz no está en lo lugares en los que no hay problemas, sino que es en medio de todas esas cosas donde se encuentra la paz</t>
  </si>
  <si>
    <t xml:space="preserve">creo que no habla de ninguno de los temas psicológicos de los que aparecen en la lista </t>
  </si>
  <si>
    <t xml:space="preserve">creo que la moraleja de este cuento es que cada uno tenemos que ser lo que somos, y no intentar ser otra personas por pertenecer a algún grupo </t>
  </si>
  <si>
    <t>creo que este cuento también habla de frustración y humillación, porque así es como deben sentirse los animales al ver que no pueden realizar todas las pruebas</t>
  </si>
  <si>
    <t>en este cuento se narra la historia de unos animales que se apuntan a una academia para mejorar la raza animal. En las diferentes clases se les pedía a todos los animales, sin tener en cuenta su condición, que realizarán las mismas pruebas (nadar, volar, excavar, etc.)  Ninguno de ellos era capaz de realizar todas las pruebas a la perfección porque había algunas habilidades que no poseían. Por ejemplo, el conejo podía excavar muy bien, pero cuando era el turno de volar no podía hacerlo, ya que no tenía alas. El pez podía nadar hasta lo más profundo, pero no era capaz de excavar, el topo podía excavar de una forma perfecta, pero por supuesto, no era capaz de nadar con fluidez, y así sucedió con todos los animales. Llegó un momento se dieron cuenta de lo que ocurría y decidieron no mejorar la raza, dado que no era necesario, porque cada uno tenía sus propias cualidades que le hacían ser especial y diferente al resto</t>
  </si>
  <si>
    <t>este cuento me recuerda un poco al sistema educativo actual, ya que en este también se espera que todos los niños y niñas realicen las mismas actividades sin tener en cuenta sus habilidades</t>
  </si>
  <si>
    <t>yo creo que este cuento podría tratar sobre estrés o ansiedad ya que los animales, al igual que los alumnos del sistema educativo, cuando no son capaces de realizar alguna de esas pruebas sienten estrés y ansiedad</t>
  </si>
  <si>
    <t>sin duda a los niños del sistema educativo, mis primos y sobrinos</t>
  </si>
  <si>
    <t>Para mi, la moraleja de este cuento es que nunca hay que dejar de perseguir los sueños, por muy complicados que sean</t>
  </si>
  <si>
    <t>este cuento narra la historia de un niño llamado sueño. Este sueño vivía en el cielo, en lugar muy bonito, con el resto de sus amigos. Un día, Sueño se dio cuenta de que sus amigos crecían, eran más grandes y conseguían lo que se proponía. Sueño, muy triste, habló con un hombre le alimentaba a base de grandes manjares llenos de confianza y ganas de trabajar. Al tiempo, descubrió que estaba creciendo, que cada vez era más grande y paso a llamarse meta. Poco tiempo después, ya vivía en la tierra y había conseguido muchas de las cosas que anhelaba. Al poco tiempo pasó a llamarse realidad y acabó consiguiendo todo lo que se propuso.</t>
  </si>
  <si>
    <t>creo que este cuento también habla de entusiasmo, ya que es lo que le hace a sueño convertirse en realidad. Además, también trata de satisfacción, porque así debe sentirse sueño cuando consigue lo que se propone</t>
  </si>
  <si>
    <t xml:space="preserve">con este cuento me he sentido muy bien, ya que me parece un cuento muy bonito para que los más pequeños se den cuenta de lo importante que es aspirar a cosas grandes y tener sueños en la vida </t>
  </si>
  <si>
    <t xml:space="preserve">si, sin duda. Si tu no te quieres es imposible que puedas querer a alguien </t>
  </si>
  <si>
    <t>si, por supuesto</t>
  </si>
  <si>
    <t>si, a veces apartamos sueños que tenemos porque creemos que no seremos capaces de conseguirlos</t>
  </si>
  <si>
    <t>sin duda la enseñanza que extraigo de este cuento es que pase lo que pase hay que luchar por los sueños</t>
  </si>
  <si>
    <t>el sueño de sueño</t>
  </si>
  <si>
    <t>muchas veces he apartado sueños que he tenido por creer que no sería capaz de realizarlos, este cuento me ha hecho darme cuenta de que siempre hay que ir a por los sueños</t>
  </si>
  <si>
    <t xml:space="preserve">un persona adulta </t>
  </si>
  <si>
    <t>para ayudar a otros a perseguir sus sueños. Puede ser que el suyo fuera escribir un cuento</t>
  </si>
  <si>
    <t>Pienso que nunca debemos de pensar que los niños o niñas no son capaces de hacer las cosas, ya que muchas veces nos sorprenden de las cosas que son capaces de hacer.</t>
  </si>
  <si>
    <t>No habia pensado en eso, pero si que tiene razon, ya que nunca nos paramos a analizar las cosas y nos frustramos en la primera idea, y hay muchas veces que lo podemos realizar de forma mas sencilla</t>
  </si>
  <si>
    <t xml:space="preserve">Pienso que no trata sobre el aburrimiento pero si sobre el entusiasmo, ya que vemos que el niño esta implicado en ayudar a su padre o en este caso en construir el mapa </t>
  </si>
  <si>
    <t xml:space="preserve">Sobre educación pienso que puede tener relación, ya que a la hora de educar a nuestros hijos e hijas no debemos de pensar que no son capaces de realizar algo por ellos mismos, ya que como he dicho, nos sorprenden por momentos. Por otro lado la palabra trabajo puede estar relacionado con la formación que debemos de tener para poder educar a los niños y niñas de forma correcta sin menospreciarlos en ciertos aspectos </t>
  </si>
  <si>
    <t>Es un texto miy bonito y tiene toda la razon siempre debemos de sonreirle a la gente, ya que no cuesta dinero</t>
  </si>
  <si>
    <t xml:space="preserve">Tiene toda la razon, lo mas valioso es lo que podemos dar sin necesidad de ser nada económico,lo economico no tiene valor, lo que podemos dar de forma natural es lo mejor
</t>
  </si>
  <si>
    <t>No, del todo pero si reflexionamos si, ya que debemos de hacer un trabajo interno para regalar mas sonrisas y amor a la gente</t>
  </si>
  <si>
    <t>-e ha hecho reflexionar sobre el tema, ya que muchas veces no agradecemos a la gente nada, y solo con una sonrisa basta
- a regalar mas sonriss
- Muy bien</t>
  </si>
  <si>
    <t xml:space="preserve"> Con el análisis </t>
  </si>
  <si>
    <t>En este caso trata sobre la alegría, no veo ningun aspecto triste</t>
  </si>
  <si>
    <t>Que la sonrisa es necesaria en la vida de las personas</t>
  </si>
  <si>
    <t>Creo que sí ha sabido transmitir el sentimiento de aferrarse a una persona y nodejarla con su vida dejar hacer su vida. Es una gran fábulapara representar el wngaño de querer tenerlo todo controlado.</t>
  </si>
  <si>
    <t>Estoy totalmente de acuerdo, ya que en esta sociedad está muy a la orden del dia las dependencias emocionales y los celos, que hacen convertirnos en unos controladores de tu pareja, y hacer que tu comportamiento haga  como si nuestra pareja fuera de nuestra propiedad.</t>
  </si>
  <si>
    <t>Me he sentido, que laas personas podemos llegar a ser muy controladores sin llegar a saber que puede llegar a provocar este comportamiento a la otra parte.</t>
  </si>
  <si>
    <t>Creo que si pero no es mi estado emocional actual</t>
  </si>
  <si>
    <t>Para ponerte a meditar debes de estar muy centrado y olvidarte de todo</t>
  </si>
  <si>
    <t>Exactamente, muchas veces deciden las cosas por nosotros y no debe de ser asi, nosotros debemos de elegir que camino tomar</t>
  </si>
  <si>
    <t>Sobre calma puede ser que si, en el momento que consigues relajarte y tensión tambien ya que esta viene cuando no puedes relajarte y si que quieres hacerlo</t>
  </si>
  <si>
    <t>Si, ya que muchas veces necesitamos meditar en los momentos de mucho estres</t>
  </si>
  <si>
    <t>¿Qué se te ha pasado por la cabeza cuando has leído el cuento? ¿Qué te evoca? ¿Cómo te has sentido al leerlo?(Si quieres terminar esta conversación sobre el cuento actual, y pasar a otro cuento, escribe elegir o recomendar otro cuento, o pincha en live_help)</t>
  </si>
  <si>
    <t>Me ha hecho reflexionar, ya que todos necesitamos nuestro momento de reflesionar y meditar sobre la vida. Al leerlo me he sentido muy bien.</t>
  </si>
  <si>
    <t>Creo que el autor si que ha comunicadoo correctamente el mensaje</t>
  </si>
  <si>
    <t>Si, ya que gracias a la esperanza podemos seguir. En este caso gracias a la esperanza tenemos fe, amor y paz</t>
  </si>
  <si>
    <t>si, ya que con algo positivo podemos adaptarnos, esta cosa positiva es la esperanza</t>
  </si>
  <si>
    <t>El agotamiento pienso que no tiene nada que ver en el cuento leido con anterioridad. En el caso de la frustración puede ser que si, ya que cuando se nos apaga una cosa nos frustramos y no teemos esperznza en las cosas</t>
  </si>
  <si>
    <t>Al principio no lo habia pillado, hasta que no he llegado a la vela de la esperanza. Que tenemos que tener esperanza en las cosas. Me he sentido bien al leerlo</t>
  </si>
  <si>
    <t>Mi estado emoocional en este caso no es ese</t>
  </si>
  <si>
    <t>que tenemos que tener esperanza en este mundo</t>
  </si>
  <si>
    <t>no se me ocurre nada más</t>
  </si>
  <si>
    <t>Sii, pero considero que no debe de ser asi</t>
  </si>
  <si>
    <t xml:space="preserve">Pienso que cuando nos insiltan... No debemos de saltar </t>
  </si>
  <si>
    <t>En el cuento nos dicen que no debemos de exaltarnos cuando nos indultan peeo pienso que no es del todo así, ya que si pasas seguiran haciendotelo. considero que tampoco debemos de saltar pero si hablar las cosas con esas personas</t>
  </si>
  <si>
    <t>No, hazme otra pregunta</t>
  </si>
  <si>
    <t>Se me ha pasado por la cabeza varios insultos que me decian a mi y por no decir nada me lo seguian diciendo
Recuerdos de la infancia
Bien</t>
  </si>
  <si>
    <t>No, considero que me sienta de ese modo</t>
  </si>
  <si>
    <t>En este caso si porque hay que estar calmado en esos momentos</t>
  </si>
  <si>
    <t>Si, ya que debemos de educar mejor a la sociedad</t>
  </si>
  <si>
    <t>No me gusta ni .e disgusta ninguno</t>
  </si>
  <si>
    <t xml:space="preserve"> A la gente impulsiva </t>
  </si>
  <si>
    <t>Para que no salten tan pronto en esos momentos</t>
  </si>
  <si>
    <t>No, porque no estoy pensando en una persona en si</t>
  </si>
  <si>
    <t>Ya puedes hacerme ñla pregunta</t>
  </si>
  <si>
    <t>Sii, ya que si no pasa un poco de tiempo no puedes entender el amor</t>
  </si>
  <si>
    <t>Sii, ya que lo nombre en todo momento</t>
  </si>
  <si>
    <t>El amor, este mismo sentimiento, me he sentido muy bien</t>
  </si>
  <si>
    <t>Habla sobre el amor, union</t>
  </si>
  <si>
    <t>si, ya que si te hacen un detalle que para ti igual no es significativo pero para el si, siempre tienes que hagradecerlo</t>
  </si>
  <si>
    <t>sii, ya que debemos saber compartir y ser generosos</t>
  </si>
  <si>
    <t>sii, ya que Fadel era valiente, tenia entusiasmo por lo que hacia. ademas de todos los otros</t>
  </si>
  <si>
    <t>sii, ya que en este cuento podemos educar a las personas a ser como Fadel</t>
  </si>
  <si>
    <t>Fadel era un hombre muy amable y lo dio todo para conseguir agua para llevarsela a Califa. En ese trascurso sufrio mucho. Cuando llego fue premiado por Califa ya que se habia esforzado mucho y este se lo quiso reconocer y le dio unas monedas y le enseño el rio que ellos tenian. Desde ese momento fueron grandes amigos</t>
  </si>
  <si>
    <t>la generosidad, que debemos de ser generosos con la gente. que cuando son generosos con nosotros debemos de sr agradecidos. me he sentido muy bien leyendo este cuento, ya que es muy bonito</t>
  </si>
  <si>
    <t>sii. si, ya que si tenemos la autoestima baja podemos consumir a la otra persona</t>
  </si>
  <si>
    <t>a ambos personajes</t>
  </si>
  <si>
    <t>pq uno es muy generoso y el otro porque agradece esa generosidad</t>
  </si>
  <si>
    <t>que debemos de ser generosos y agradecidos en esta vida con todo el mundo</t>
  </si>
  <si>
    <t xml:space="preserve">Sii, puedes hacerme otra pregunta </t>
  </si>
  <si>
    <t>Es verdad que nunca debemos darnos por vencidos</t>
  </si>
  <si>
    <t>Sii, ya que di trabajamos y no nos rendimos es lo mejor</t>
  </si>
  <si>
    <t>Dos ranas calleros en un hoyo profundo, una de ellas logro salir, a la otra le costo mucho mas pero todas las ranas no confiaban en ella. Finalmente logro salir y no escuchaba lo malo que le devian pq era sorda. Ella pensaba que estaban animandola a salir pero no era asi</t>
  </si>
  <si>
    <t>Noo</t>
  </si>
  <si>
    <t>Si, ya que muchas veces estamos agotados pero esto no tiene que ser un reto,ya que debemos de superarnos</t>
  </si>
  <si>
    <t>Que no tenemos que rendirnos a pesar de las dificultades, me he sentido muy bien</t>
  </si>
  <si>
    <t>No sabria que decirte</t>
  </si>
  <si>
    <t>Las diferencias</t>
  </si>
  <si>
    <t>Si, este cuento ya lo habia leido antes</t>
  </si>
  <si>
    <t>Siii, pero ademas que debemos de querernos como somos, que aunque tengamos dias malas no somos menos valiosos que  cuando no lo estamos</t>
  </si>
  <si>
    <t>Que tenemos que valorarnos tal h como somos y como estemos. Un recuerdo.e ha hecho sentirme muy bien</t>
  </si>
  <si>
    <t>Tienes toda la razon</t>
  </si>
  <si>
    <t>Sobre trabajo si, ya que debemos trabajar en querernos mas</t>
  </si>
  <si>
    <t>Creo que estas emociones no categorizan este cuento</t>
  </si>
  <si>
    <t>En rasgos generales que aunque nos pisoteen, nos menosprecien o nos hagan cosas malas, nosotros calenos lo mismo que antes y es como nos tienen que querer y valorar</t>
  </si>
  <si>
    <t>Siempre me han menospreciado y me he sentido inferior pero feberiamos trabajar en eso, que aunque nos hagan sentir menos, nosotras valemos mucho</t>
  </si>
  <si>
    <t>Valora todas las cosas</t>
  </si>
  <si>
    <t>Es verdad que hay veces que estas en un lugar oscuro pero este te produce paz</t>
  </si>
  <si>
    <t xml:space="preserve">Que por muchos lugares que encuentres, unos mas bonitos, otros no tanto. Igual te produce paz quel que no es tan atractivo </t>
  </si>
  <si>
    <t>Calma si, ya que va unida con la paz o asi lo considero yo.</t>
  </si>
  <si>
    <t>No, no considero que este unido con el estres ya que considero que este es totalmente opuesto a la paz</t>
  </si>
  <si>
    <t>Paz, recuerdo, me ha hecho dentirme muy bien</t>
  </si>
  <si>
    <t xml:space="preserve">La cita que muestra tiene totalmente la razon
Estos terminos no me definen actualmente </t>
  </si>
  <si>
    <t>Que tenemos que estar en paz sin pensar en el lugar</t>
  </si>
  <si>
    <t xml:space="preserve">sí, porque solamente con una sonrisa no cuesta nada y puedes trasmitir buena energía en el otro. </t>
  </si>
  <si>
    <t>Sí, porque es una acción que debe satisfacer tanto a la persona q sonríe como a la que le sonríen. Es un gesto inmaterial y por ello decimos que es barato. además, si todos nos obligamos a sonreir seremos más felices y positivos. Por último, terminas juntándote con aquellas personas de tu misma personalidad, es decir, si somos personas con mentalidad positiva atraeremos a otras personas positivas y si somos negativas a personas negativas.</t>
  </si>
  <si>
    <t>Me he sentido reflexiva ya que, en mi día a día intento sonreír en cada momento y pocas veces me he parado a pensar si eso influía en los demás.</t>
  </si>
  <si>
    <t>Es cierto que en algunos momentos que pongo triste por la ausencia de algunas personas o impotente por no haber logrado el objetivo propuesto. Creo que he crecido mucho como persona debido a distintas circunstancias que he vivido a lo largo de mi vida que me han hecho llegar a ser lo que ahora soy.</t>
  </si>
  <si>
    <t>Si, este cuento trata a la perfección la alegría y la tristeza, además añadiría la capacidad de empatizar y satisfacer ya que, puedes sonreírle a alguien que lo necesite.</t>
  </si>
  <si>
    <t>Desde una perspectiva no creyente, este cuento es rechazado con anterioridad a su lectura pero una vez avanzas a la segunda pregunta conoces todos los valores que deberíamos tener interiorizados. No sabría decir a ciencia cierta si el autor transmite correctamente el mensaje pero es muy positivo para ofrecerlo a personas que se sientan infelices.</t>
  </si>
  <si>
    <t>Pienso igual, esa es la moraleja del cuento. Pienso que todo aquello positivo que aportemos a los  demás se nos dará de vuelta.</t>
  </si>
  <si>
    <t>Pienso que no son los temas principales. Cierto es que puede aliviar a personas con estrés sociológico. La resistencia igual la podemos involucrar   ya que ayuda a superar circunstancias y el trabajo por el hecho de hacer el esfuerzo por dar o recibir algo. Sin duda, para mí, el tema principal es el respeto.</t>
  </si>
  <si>
    <t>mi opinión a esta pregunta sería la misma que mi respuesta anterior.</t>
  </si>
  <si>
    <t xml:space="preserve">Al principio he sentido aburrimiento y rechazo hacia el cuento pero al llegar a la segunda pregunta me he detenido a leer una por una y reflexionar. </t>
  </si>
  <si>
    <t xml:space="preserve">Hay unas palabras que las tengo presente a diario en mi vida que son no me arrepiento de nada porque ya he aprendido sobre ello. Creo que esta afirmación puede aplicarla todo el mundo. Una vez has pasado por algo, lo piensas y reflexionas para repetirlo o no hacerlo. este es el motivo por el que no estoy al 100 por 100 de acuerdo con la cita. Se puede dar el caso de que no quieras repetir esa acción o el contrario te aporte y lo continues realizando. </t>
  </si>
  <si>
    <t>Si, cuenta la historia de Marita como comenzaron a hacerle bulling, el porque y como se solucionó.</t>
  </si>
  <si>
    <t>Sí, el problema que hay en el bulling, en la violencia de género y en otros temas es que tenemos miedo a contarlo por que vaya a peor.</t>
  </si>
  <si>
    <t>como resumen del cuento podemos decir que una niña alegre se tiene que cambiar de colegio y ciudad. En su nuevo colegio un grupito de niñas empiezan a ser malas con ella y ni ella ni otros compañeros de clase son capaces de contar lo que sucede. Al final quien tiene que solucionarlo por desgracia es la persona agredida y esto se debería cambiar. El colegio debe crear respuestas  reales a estos problemas.</t>
  </si>
  <si>
    <t>Pienso que esas son las ideas fundamnetales del cuento.</t>
  </si>
  <si>
    <t>Según este listado de temas psicológicos, pasa el ratón sobre cada tipo para mostrarte las definiciones de la RAE): 'aborto, adicciones, adolescencia, alimentación (anorexia, bulimia, …), alzheimer, autismo, bullying (acoso), depresión, educación, envejecimiento, estrés/ansiedad, hiperactividad, inmigración, lgtb, racismo, resiliencia, timidez, trabajo, y violencia'¿Estás de acuerdo con que este cuento trata sobre: 'adolescencia, bullying'?(Si quieres terminar el análisis del cuento, escribe elegir o recomendar otro cuento, o pincha en live_help)</t>
  </si>
  <si>
    <t>Si, totalmente. Marita es una niña que va al colegio (o instituto) por lo que hablamos que supongo tendrá una edad entre 10 y 15 años que son las edades en lo que esto sucede. Y hay un acoso hacia ella.</t>
  </si>
  <si>
    <t xml:space="preserve">Si, estos son otros temas secundarios porque Marita debe sentir ira de no poder hacer nada a Julieta. Triste porque la tratan mal. Con odio y miedo por el mismo motivo y arrogancia. </t>
  </si>
  <si>
    <t>Se me ha pasado por la cabeza momentos en los que tanto como a mi como a mis amigas nos han hecho bulling. Por ejemplo recuerdo que me excluian porque con 8 años yo no sabia nada de sexo y no me djaban estar con mis amigas en el patio por ser inocente. A mi amiga la excluian por no tener un físico "normalizado</t>
  </si>
  <si>
    <t xml:space="preserve">Ahora mismo pienso que no siento ira y la cita pienso que se refiere que la felicidad debe venir sola dentro del ambiente en el que te encuentras. Si en este lugar no lo encuentras deberás buscar a otras personas. </t>
  </si>
  <si>
    <t>Si, es algo gracioso porque justo el niño arregla el puzle del mundo.</t>
  </si>
  <si>
    <t>Si, el niño podría haberse puesto a montar el puzzle del mundo pero sin embargo, se paró, pensó y lo hizo con una estrategia más efectiva</t>
  </si>
  <si>
    <t>Sí, igual propondría como tema principal la calma pero se ve trabajo del niño pero educación no veo tanta puesto que el padre deja a su hijo sin atenderlo prácticamente y sigue con su trabajo.</t>
  </si>
  <si>
    <t>El cuento me evoca posibilidad de acción, confianza, autoestima en poder hacer una actividad que a simple vista parece muy complicada.</t>
  </si>
  <si>
    <t>No, ahora mismo estoy esperando que vean mi curriculum campamentos de verano estado unidenses y me llamen para hacer entrevistas. Por el motivo de no saber si me llamaran o no mi emoción actual no se conoce como certeza.</t>
  </si>
  <si>
    <t>El título no me hace conocer sobre que va el cuento pero ha transmitido un mensaje claro</t>
  </si>
  <si>
    <t>sí, debemos ser buenas personas y no rendirnos ante las dificultades.</t>
  </si>
  <si>
    <t>Yo pienso que esa es la moraleja, la conclusión y la enseñanza que extraigo es que a veces hay que pasar momentos difíciles para llegar a lo bueno, tenemos que aprender que los errores son algo natural que debemos aprender y avanzar.</t>
  </si>
  <si>
    <t>pienso que los temas que se tratan son educación, religión y sabiduría</t>
  </si>
  <si>
    <t>el cuento trata las emociones de amor, duda y  calma</t>
  </si>
  <si>
    <t>como resumen, el cuento trata sobre un niño y su abuela que está escribiendo. Tras la incertidumbre del niño, su abuela le dice que es cierto q escribe sobre él pero que eso no es lo importante, lo relevante son las cualidades del material con el que escribe. Estas son: voluntad, dolor, errores, autocuidado y acciones.</t>
  </si>
  <si>
    <t>he sentido emoción por las afirmaciones tan sabias que le da la abuela a su nieto</t>
  </si>
  <si>
    <t>no, estoy reflexiva por las palabras de su abuela</t>
  </si>
  <si>
    <t>No he llegado a entender que quiere decir el cuento</t>
  </si>
  <si>
    <t>sí, vemos unos personajes trabajando y a su abuela y el viéndose en el espejo</t>
  </si>
  <si>
    <t>Sí, vemos el trabajo en el comento en el que las personas de la ventana están haciendo sus labores</t>
  </si>
  <si>
    <t>He sentido empatía y motivación porque el dinero no hace la felicidad pero ayuda. Ya que dependiendo de nuestro oficio podremos disfrutar de unas cosas u otras.</t>
  </si>
  <si>
    <t>Me siento feliz pero nerviosa al mismo tiempo por la incertidumbre de algunas cuestiones que se resolverán muy pronto.</t>
  </si>
  <si>
    <t>Quizá trata este tema aunque no sea el principal. El deseo por tener dinero mediante el trabajo</t>
  </si>
  <si>
    <t>Este cuento es tan corto que no hay mucho que resumir encontramos unas personas trabajando en la calle y dos personajes principales en el interior de una casa</t>
  </si>
  <si>
    <t>Una situación que me ha recordado es cuando veo a alguna persona limpiando las calles y veo a un familiar que va a una oficina a estar sentado con el aire acondicionado</t>
  </si>
  <si>
    <t>si pero no lo he llegado a entender</t>
  </si>
  <si>
    <t>ver el trabajo de los primeros personajes por ganarse la vida</t>
  </si>
  <si>
    <t>Sí, ya que se puede decir que gracias al puente que une las granjas a unido a los hermanos</t>
  </si>
  <si>
    <t>Sí, muchas veces luchamos por ser los más duros y que no perdonamos cuando realmente es lo que merece la pena hacer.</t>
  </si>
  <si>
    <t>Sí, esas emociones se contemplan en los hermanos. Pero también agradecimiento, felicidad y reconciliación</t>
  </si>
  <si>
    <t>El cuento trata de dos hermanos vecinos de granja que se pelean un día. En este momento lleva un hombre que construye un puente y todo lo malo se esfuma.</t>
  </si>
  <si>
    <t>sí, el hombre trabaja duro en el campo y aunque en esta parte de la historia no se observe, seguro que los hermanos antes y después de la pelea trabajan duro en sus granjas.</t>
  </si>
  <si>
    <t>Me evoca entusamos y creo en que las cosas pueden volver a ser buenas. Sin embargo, me encuentro ante un caso muy malo que no se como resolver</t>
  </si>
  <si>
    <t>No, siento placer por el cuento pero en mi día de hoy siento miedo e inutivilidad.</t>
  </si>
  <si>
    <t>un joven o un adulto</t>
  </si>
  <si>
    <t>por placer si es joven o para ayudar si es adulto</t>
  </si>
  <si>
    <t>todo el mundo</t>
  </si>
  <si>
    <t>para que todos seamos conscientes de dejar al lado los rencores</t>
  </si>
  <si>
    <t>Si, porque el príncipe espera a la golondrina es decir siente dependencia emocional hacia ella</t>
  </si>
  <si>
    <t xml:space="preserve">Si, el hecho de tener duda a perder a una persona tiene que ser complicado pero si nos ahogamos en no confiar en esta terminará agobiándose, por ello, debemos amar y ello conlleva respetar al otro y asegurarnos de si felicidad. </t>
  </si>
  <si>
    <t>he sentido agobio al imaginarme una pareja en esa situación</t>
  </si>
  <si>
    <t>No, si estuviera en una relación así quizá sentiría miedo</t>
  </si>
  <si>
    <t>No creo que sea un tema principal, pero si mecionaria estres</t>
  </si>
  <si>
    <t>Sí ya que utiliza el árbol para dejar ahi sus problemas</t>
  </si>
  <si>
    <t>claro, esta es la moraleja. Todos vamos a tener días buenos y malos, ahora lo importante es intentar solventar los malos lo antes posible  disfrutar al máximo los buenos.</t>
  </si>
  <si>
    <t xml:space="preserve">si, el protagonista tiene que trabajar duramente </t>
  </si>
  <si>
    <t xml:space="preserve">se me ha venido por la cabeza alegría ya que el protagonista afronta sus problemas y sabe separarlos del resto de personas </t>
  </si>
  <si>
    <t>no, me siento nerviosa porque esta terminando el curso y hay un examen que todavía no domino pero con este cuento veo que con trabajo y tranquilidad puedo ofrecer mi máxima capacidad.</t>
  </si>
  <si>
    <t xml:space="preserve">no, el protagonista en todo molesto afronta la situación lo mejor posible </t>
  </si>
  <si>
    <t>si, porque el tiempo que cada persona pasa en el tren es su tiempo de vida</t>
  </si>
  <si>
    <t>si, debemos hacer el bien en todos aquellos que nos rodeen</t>
  </si>
  <si>
    <t>si, esta es la idea principal ya que cuando nos hacemos viejos bajamos del tren</t>
  </si>
  <si>
    <t>tristeza por las personas que han bajado del tren pero alegría porque esas personas hayan podido pasar su vida en tren o incluso que hayan llegado a un asiento cercano al tuyo</t>
  </si>
  <si>
    <t>no creo que sea mi emoción actual, aunque a veces no entiendo que tiene mi personalidad para atraer a chicos que no me gustan</t>
  </si>
  <si>
    <t xml:space="preserve">el cuento trata sobre la vida interpretada como un tren y sus paradas. Al nacer nos subimos </t>
  </si>
  <si>
    <t>si. Al nacer nos subimos al tren. Hay personas que subirán y otras que bajaran, algunas de ellas se nos quedara en la memoria y nos dará pena y otras ni las recordaremos. Finalmente nosotros también bajaremos en alguna de las paradas del tren.</t>
  </si>
  <si>
    <t>el cuentro trata temas como amor, dolor y fortaleza</t>
  </si>
  <si>
    <t>conocía sobre la vida y muerte pero la paradoja del tren no</t>
  </si>
  <si>
    <t>si, realmente es como actuamos en la vida real</t>
  </si>
  <si>
    <t>no entiendo la pregunta</t>
  </si>
  <si>
    <t>aprendo a ser mas fuerte ante la perdida de amigos o familares.</t>
  </si>
  <si>
    <t xml:space="preserve">hay mucha gente que no sabe afrontar esta situación porque no estamos preparados para ello, yo les explicaría que es lo mejor para esas personas </t>
  </si>
  <si>
    <t>Si, porque es un animal llamado Nestor, en concreto un castor</t>
  </si>
  <si>
    <t>si, para conseguir algo hay que esfrozarse</t>
  </si>
  <si>
    <t>Nestor, no podia salir con sus amigos porque tenía que construir su casita pero cuando llego el frio ellos querian ir a casa de nestor</t>
  </si>
  <si>
    <t>si, fortaleza por seguir con su casa y no dejar eso para hacer otra cosa que le puede apetecer más.</t>
  </si>
  <si>
    <t>creo que el autor si que ha conseguido transmitir el mensaje correctamente</t>
  </si>
  <si>
    <t xml:space="preserve">si que estoy de acuerdo </t>
  </si>
  <si>
    <t xml:space="preserve">el cuento intenta expresar lo que significa cada sentimiento, y lo que conlleva. para ello utiliza la personificación de estos </t>
  </si>
  <si>
    <t>no se me ocurre nada mas</t>
  </si>
  <si>
    <t>si, aunque también le da importancia a otras emociones</t>
  </si>
  <si>
    <t>Si, creo que si que lo ha hecho</t>
  </si>
  <si>
    <t>Aprender a ser menos egoísta y aprender un poco más a pensar en los demás</t>
  </si>
  <si>
    <t>Sí, lo creo</t>
  </si>
  <si>
    <t xml:space="preserve">Pues que hay que tener una correcta autopercepción de nosotros mismos para no dejarnos afectar por las opiniones de los demas </t>
  </si>
  <si>
    <t>Pues me he sentido bien</t>
  </si>
  <si>
    <t>Si,me encuentro muy identificada</t>
  </si>
  <si>
    <t>Si, podría ser</t>
  </si>
  <si>
    <t>Un maestro tenía a un discipulo al cual le impartia enseñanzas, cuando se dio cuenta que era demasiado afectable a los juicios ajenos, le dice que vaya al cementario y le grite a los muertos, cunaod vio que nadie le dijo nada le dio una moraleja muy util</t>
  </si>
  <si>
    <t xml:space="preserve">Ahora mismo no recuerdo ninguna </t>
  </si>
  <si>
    <t>Un maestro quizás</t>
  </si>
  <si>
    <t xml:space="preserve">Para ayidar a los demas </t>
  </si>
  <si>
    <t>Por su moraleha</t>
  </si>
  <si>
    <t xml:space="preserve">Se lo recomendaría a muchas personas </t>
  </si>
  <si>
    <t>que me influenciara demasiado lo que los demas pensaran de mi</t>
  </si>
  <si>
    <t xml:space="preserve">que no me afecte lo que me digan los demas </t>
  </si>
  <si>
    <t xml:space="preserve">pues ayudandoles a sentirse mucho mejor </t>
  </si>
  <si>
    <t>autoconcepto</t>
  </si>
  <si>
    <t>todas, es muy corto</t>
  </si>
  <si>
    <t>Estoy a favor</t>
  </si>
  <si>
    <t>el monje</t>
  </si>
  <si>
    <t>EL onje me parece muy sabio</t>
  </si>
  <si>
    <t>Todo el mundo</t>
  </si>
  <si>
    <t>Ya lo he hecho</t>
  </si>
  <si>
    <t>Ya he acabado gracias</t>
  </si>
  <si>
    <t xml:space="preserve">Solo nosotros elegimos como interpretar la vida </t>
  </si>
  <si>
    <t xml:space="preserve">Cada persona es libre de interpretar la vida a su manera </t>
  </si>
  <si>
    <t>Estoy de acuerdo con el tema que plantea</t>
  </si>
  <si>
    <t>Si me identifico</t>
  </si>
  <si>
    <t xml:space="preserve">Algo si que conocia </t>
  </si>
  <si>
    <t xml:space="preserve">Pues lo que he comentado anteriormente </t>
  </si>
  <si>
    <t>Pues los que son pesonas positivas y los que son negativos</t>
  </si>
  <si>
    <t xml:space="preserve">Es muy corto así que todo en general </t>
  </si>
  <si>
    <t xml:space="preserve">Una persna adulta </t>
  </si>
  <si>
    <t xml:space="preserve">Pienso que para ayudar a otros </t>
  </si>
  <si>
    <t xml:space="preserve">si lo estoy </t>
  </si>
  <si>
    <t xml:space="preserve">Pues que hay que ayudar siempre a los demas </t>
  </si>
  <si>
    <t xml:space="preserve">El empresario ganaba todos los años, y compartia las semillas con todos sus vecinos </t>
  </si>
  <si>
    <t xml:space="preserve">empatia </t>
  </si>
  <si>
    <t>pues simpatia por los dema s</t>
  </si>
  <si>
    <t xml:space="preserve">Si, entre otras cosas </t>
  </si>
  <si>
    <t xml:space="preserve">creo que ninguno de los mencionados anteriormente </t>
  </si>
  <si>
    <t>si, y ejemplarizante</t>
  </si>
  <si>
    <t xml:space="preserve">quizas no, porque no estamos acostumbrados a ayudar a los demas </t>
  </si>
  <si>
    <t xml:space="preserve">Ayudando a los demas </t>
  </si>
  <si>
    <t>Por supuesto</t>
  </si>
  <si>
    <t xml:space="preserve">Si, creo que en general es algo que falta en la sociedad </t>
  </si>
  <si>
    <t xml:space="preserve">la he mencionado anteriormente </t>
  </si>
  <si>
    <t xml:space="preserve">Yo estoy a favor </t>
  </si>
  <si>
    <t xml:space="preserve">empatia y enerosidad con el projimo </t>
  </si>
  <si>
    <t xml:space="preserve">porque su enseñanza es muy buena </t>
  </si>
  <si>
    <t xml:space="preserve">gente generosa que me rodea </t>
  </si>
  <si>
    <t>todas</t>
  </si>
  <si>
    <t>para ayudar a los otros y dejar una enseñanza</t>
  </si>
  <si>
    <t>no recuerdo</t>
  </si>
  <si>
    <t xml:space="preserve">todos neutral la verdad </t>
  </si>
  <si>
    <t xml:space="preserve">no recuerdo ninguna situcion parecida </t>
  </si>
  <si>
    <t xml:space="preserve">acabar </t>
  </si>
  <si>
    <t xml:space="preserve">terminar </t>
  </si>
  <si>
    <t xml:space="preserve">El autor ha conseguido transmitir el mensaje que se proponía con este cuento ya que ha hecho ver a las personas que lo han leído que hay que disfrutar de cada momento. Que hay que vivir el presente y dejar de pensar en el futuro porque el tiempo pasa rápido y lo que no se disfruta ya no vuelve. </t>
  </si>
  <si>
    <t xml:space="preserve">Por supuesto que estoy de acuerdo, hay que disfrutar al máximo y vivir el día a día sin dejar de hacer las cosas que te gustan. </t>
  </si>
  <si>
    <t xml:space="preserve">Sí que trata sobre el aburrimiento que puedes llegar a tener en un día, y por eso querer que pases los días sin disfrutar de ellos. </t>
  </si>
  <si>
    <t>Por supuesto que ha conseguido transmitir el mensaje, puesto que te tienes que ser indiferente tanto en las cosas buenas como malas que te pueda llegar a decir alguien.</t>
  </si>
  <si>
    <t>Sí, esa es la moraleja del cuento. Si tu tienes una buena autoestima y una buena valoración de ti mismo, la opinión que te pueda dar una persona, ya sea buena o mala no va afectarte. Sin embargo, si no tienes la autoestima baja, todo lo que te digan puede afectarte y molestarte.</t>
  </si>
  <si>
    <t xml:space="preserve">He podido reflexión sobre la autovaloración que tenemos de uno mismo, y cómo puede llegar a afectarte las opiniones ajenas.
</t>
  </si>
  <si>
    <t xml:space="preserve">Ahora mismo puedo decir que estoy feliz porque estoy estudiando lo que siempre he soñado, tengo un trabajo en el que puedo poner en práctica lo que estoy estudiando. También tengo familia, amigos y una pareja que me quieren y me apoyan. 
</t>
  </si>
  <si>
    <t>Sí lo ha conseguido, llega a transmitir la importancia que puede llegar a tener una sonrisa</t>
  </si>
  <si>
    <t xml:space="preserve">No estoy tan de acuerdo con que esa exactamente sea su moraleja, más bien diría que es que la felicidad no cuesta trabajo, esfuerzo o dinero, por ello sonreír siempre puede ser un regalo para quien le sonrías. </t>
  </si>
  <si>
    <t xml:space="preserve">Me he sentido contenta al darme cuenta de lo poco que cuesta sonreír y las pocas veces que podemos llegar a ser capaces de no hacerlo. </t>
  </si>
  <si>
    <t>Ha conseguido totalmente transmitir el mensaje, puesto que la paz como él bien dice es estar calmado y tranquilo a pesar de no estar en un lugar y un momento adecuado.</t>
  </si>
  <si>
    <t xml:space="preserve">Estoy de acuerdo con la moraleja de este cuento. Muchas personas creen que la paz solo se puede encontrar en lugares tranquilos, sin ningún problema; pero están equivocados, ya que la paz es estar tranquilo aunque haya problemas o adversidades. </t>
  </si>
  <si>
    <t xml:space="preserve">Me he sentido sorprendida, ya que antes de leer este cuento yo misma también pensaba que para estar en paz tienes que estar en un lugar que te transmita felicidad. Pero al leerlo he comprendido que la paz la podemos encontrar y sentir en cualquier momento. </t>
  </si>
  <si>
    <t>Ahora mismo siento calmada, me encuentro en un momento en el que estoy tranquila y en paz.</t>
  </si>
  <si>
    <t>Sí trata sobre esos temas, aunque se centra más en la calma</t>
  </si>
  <si>
    <t xml:space="preserve">Ha conseguido transmitir el mensaje, ya que la paz, la fe y el amor no están presentes en todo momento de la vida de un individuo. En cambio, la esperanza es un sentimiento que nunca se olvida. </t>
  </si>
  <si>
    <t xml:space="preserve">Si estoy de acuerdo con la moraleja, puesto que la esperanza tiene que estar presente en nuestras vidas porque sin ella los demás sentimientos se irán con facilidad. </t>
  </si>
  <si>
    <t xml:space="preserve">No trata sobre eso. De lo que en realidad trata este cuento es sobre algunos sentimientos que no son duraderos en las personas. Y que se necesita el sentimiento de la esperanza para que la paz, la fe, y el amor puedan estar presentes. </t>
  </si>
  <si>
    <t xml:space="preserve">Me ha hecho darme cuento de lo importante que es no perder nunca la esperanza. A pesar de cualquier suceso malo que pueda suceder, siempre hay que tener esperanza de que las cosas van a mejorar. </t>
  </si>
  <si>
    <t xml:space="preserve">Ahora mismo si podría decir que siento certeza. Estoy segura de que las cosas me están yendo bien, y a pesar de que puedan llegar a suceder cosas malas, tendré esperanza de que todo pasa y mejora. </t>
  </si>
  <si>
    <t xml:space="preserve">Por supuesto que ha conseguido transmitir el mensaje. La comparación que hace de la vida con un viaje en tren es totalmente aceptada. Ayuda a comprender como es en si la vida. </t>
  </si>
  <si>
    <t xml:space="preserve">No estoy de acuerdo, para mí, la moraleja de este cuento es que disfrutes del viaje, que conozcas a gente, y que sepas valorar los buenos momentos. Así es como se tiene que vivir la vida. </t>
  </si>
  <si>
    <t xml:space="preserve">No estoy de acuerdo. Este cuento tiene emociones como la alegría, la tristeza, el amor, el mio entre otras tantas. </t>
  </si>
  <si>
    <t xml:space="preserve">Me he sentido un poco triste y a la misma vez alegre al recordar cómo es la vida. Triste de pensar en la gente que he perdido, a la que me queda por perder y todos esos malos momentos que he vivido. Pero también contenta y feliz de la gente que disfruta la vida conmigo, de todos los momentos felices que he vivido y me quedan por vivir. </t>
  </si>
  <si>
    <t xml:space="preserve">Para nada, en estos momentos no siento ira. Ahora mismo estoy alegre y calmada. </t>
  </si>
  <si>
    <t xml:space="preserve">Si que ha conseguido transmitir el mensaje del cuento, puesto que ha dejado claro que no hay que hacer caso de los comentarios que te dicen los demás, sino que hay que dejarse guiar por lo que uno piensa. </t>
  </si>
  <si>
    <t xml:space="preserve">Estoy de acuerdo con la moraleja de dicho cuento, ya que hay que luchar por lo que uno quiere y desea, sin importar lo que diga o piense el resto de la gente. </t>
  </si>
  <si>
    <t xml:space="preserve">Este cuento trata sobre dos ranas. Las dos quieren salir del hoyo, pero el resto de las ranas que hay fuera las animan a no hacerlo. Una de las dos ranas acaba por hacerle caso a la otras ranas y se rinde. Sin embargo, la otra rana, lucha por lo que quiere y consigue salir. </t>
  </si>
  <si>
    <t xml:space="preserve">La otra rana que si que consigue salir es sorda, y por eso no escuchaba los comentarios que le decían el resto de ranas. </t>
  </si>
  <si>
    <t xml:space="preserve">No trata realmente del agotamiento, en realidad de lo que habla es de la valentía y la fuerza de luchar por lo que quieres pese a lo que piense o diga la gente. </t>
  </si>
  <si>
    <t xml:space="preserve">He pensado en la influencia que pueden llegar a tener los comentarios y opiniones de la gente en una persona. Y lo triste que es dejar de hacer cosas que te gustan por lo que diga la gente. </t>
  </si>
  <si>
    <t xml:space="preserve">Por supuesto que ha conseguido transmitir el mensaje, ya que a dejado muy claro que las cosas buenas tienen mayor importancia que las cosas malas. </t>
  </si>
  <si>
    <t xml:space="preserve">Estoy totalmente de acuerdo con su moraleja. Pues en el cuento se ve reflejado como las cosas malas desaparecen y sin embargo, las cosas buenas siguen estando. </t>
  </si>
  <si>
    <t xml:space="preserve">Dicho cuento trata sobre una persona a la que su amigo le da dos cajas. En una de ellas para que ponga sentimientos negativos y en la otra sentimientos positivos. Con el paso del tiempo esta persona se da cuenta que la caja con los pensamientos negativos pesa poco, dándose así cuenta que hay que vivir la vida con sentimientos buenos. </t>
  </si>
  <si>
    <t>No añadiría nada más.</t>
  </si>
  <si>
    <t xml:space="preserve">No trata realmente sobre educación, sino de saber darle importancia a los sentimientos positivos y dejar a un lado los sentimientos negativos. </t>
  </si>
  <si>
    <t xml:space="preserve">Me ha gustado leer este cuento porque he podido reflexionar y darme cuenta que hay veces que nos centramos en sentimientos negativos o cosas malas que pasan, dejando a un lado todo lo bueno. Y en realidad, hay que pensar en todos los sentimientos y cosas positivas que vivimos para así avanzar y ser felices. </t>
  </si>
  <si>
    <t xml:space="preserve">Por supuesto que ha conseguido transmitir el mensaje. El autor nos muestra la generosidad y amabilidad que pueden tener las personas. </t>
  </si>
  <si>
    <t xml:space="preserve">Estoy totalmente de acuerdo con su moraleja. En el cuento nos explica como la generosidad, amabilidad, solidaridad de Fadel se ve recompensada por el califa. </t>
  </si>
  <si>
    <t xml:space="preserve">Me he sentido contenta de recordad como hay personas buenas en el mundo, que desinteresadamente, hacen cosas por otras personas para que estas estén mejor. Y todo ello sin esperar nada a cambio. </t>
  </si>
  <si>
    <t xml:space="preserve">En estos momentos si me siento así, ya que están pasando una serie de circunstancias en mi vida en las que tengo que ser fuerte y luchar para poder seguir adelante y no hundirme. </t>
  </si>
  <si>
    <t xml:space="preserve">No trata realmente de educación, si no de la generosidad que puede llegar a tener una persona y cómo este acto se ve recompensado. </t>
  </si>
  <si>
    <t xml:space="preserve">Por supuesto, el cuento incluye todos los adjetivos mencionado. Pues se muestra cómo Fadel con valentía e entusiasmo le lleva el agua al califa. Cuando lo hace se siente satisfecho y alegre  y a su vez el califa también se siente feliz por lo que ha hecho por él. Y entre los dos surge una amistad llena de amor. </t>
  </si>
  <si>
    <t xml:space="preserve">Este cuento trata de un hombre que vive en una ciudad con sequía. Un día piensa en recoger agua y llevársela al Califa, pese a tener que pasar un largo camino. Al llegar se la entrega y este agradecido lo recompensa. Finalmente, al hombre le muestran un gran río que hay en la ciudad y se da cuenta que el Califa lo ha recompensado por su generosidad. </t>
  </si>
  <si>
    <t xml:space="preserve">Ha conseguido transmitir el mensaje, pues a través de la historia del niño y la mujer que lo ayudó se muestra la bondad. </t>
  </si>
  <si>
    <t xml:space="preserve">Sí estoy de acuerdo con su moraleja. En el cuento se explica que el niño es ayudado por una mujer que no le pide nada a cambio por su ayuda y tiempo después este niño le salva la vida. </t>
  </si>
  <si>
    <t xml:space="preserve">No estoy de acuerdo porque sí que trata sobre educación. Enseña que si eres bueno, bondadoso y amable, podrás recibir buenas cosas en la vida. </t>
  </si>
  <si>
    <t xml:space="preserve">Dicho cuento trata de un niño que le pide a una mujer si puede ofrecerle un vaso de agua y esta se la da sin cobrarle. Con el paso del tiempo, el niño se convierte en médico y ayuda a esa misma mujer, salvándole la vida y pagando su factura del médico. </t>
  </si>
  <si>
    <t xml:space="preserve">Claramente el autor ha conseguido transmitir el mensaje del cuento. Nos da ha entender que al igual que un billete conserva su valor a pesar de sufrir algunos daños, nosotros como persona somos igual. </t>
  </si>
  <si>
    <t xml:space="preserve">Sí estoy de acuerdo con la moraleja. En muchas ocasiones, cuando sufrimos cualquier tipo de daño o dolor, podemos llegar a pensar que perdemos valor como persona y no nos damos cuenta de que a pesar de las circunstancias seguimos teniendo el mismo valor.  </t>
  </si>
  <si>
    <t xml:space="preserve">El cuento trata sobre dos amigos. Una de ellas le ofrece un billete, al cual le realiza una serie de cosas pero sin llegar a romperlo y su amigo acepta el dinero. Entonces, ella le comenta que a pesar de todas las cosas que le hayan pasado al billete, sigue conservando su valor. Por lo tanto, a él le pasa lo mismo, las cosas negativas no le hacen diminuir su valor. Finalmente, el amigo llega a comprender el valor de las personas. </t>
  </si>
  <si>
    <t xml:space="preserve">No se me ocurre nada más. </t>
  </si>
  <si>
    <t xml:space="preserve">Me ha hecho darme cuenta del valor que realmente tenemos las personas y lo poco conscientes </t>
  </si>
  <si>
    <t xml:space="preserve">No me considero una persona orgullosa o soberbia, pero he de admitir que en muchas ocasiones estos sentimientos se apoderan de mí y me hacen ser en una persona que no soy. </t>
  </si>
  <si>
    <t xml:space="preserve">No trata sobre eso en realidad, sino del valor de las personas. </t>
  </si>
  <si>
    <t>Por supuesto que el autor ha conseguido transmitir el mensaje. A través de un cuento sobre un carpintero y su jefe, nos refleja como es la vida en realidad</t>
  </si>
  <si>
    <t xml:space="preserve">Estoy totalmente de acuerdo con la moraleja ya que en muchas ocasiones no somos conscientes de que los actos que realizamos tendrán una repercusión en el futuro de nuestras vidas. </t>
  </si>
  <si>
    <t xml:space="preserve">Es uno de los temas que trata; puesto que el carpintero al estar cansado ya no pone empeño en construir la casa que va a ser suya. Eso pasa en la vida, que una persona no se esfuerza en hacer bien las cosas y en un futuro eso le repercute. </t>
  </si>
  <si>
    <t>También trata sobre el trabajo porque hay que trabajar día a día para que la vida se lleve a cabo de un buen modo.</t>
  </si>
  <si>
    <t>Este cuento trata sobre un carpintero y su jefe. El carpintero ya no quiere trabajar más y su jefe le pide que realice la ultima casa. Este lo hace sin ganas porque no sabe que su jefe le va a regalar la casa</t>
  </si>
  <si>
    <t xml:space="preserve">Sí que ha conseguido transmitir el mensaje, ya que nos da a entender que si se llega a arreglar al ser humano, se arreglará el mundo. </t>
  </si>
  <si>
    <t xml:space="preserve">Estoy de acuerdo, ya que el niño antes de realizarla se fija en cuál es la mejor forma de hacerlo. De esta forma consigue realizarla sin muchas complicaciones. </t>
  </si>
  <si>
    <t>Me he sentido pensativa ya que me ha hecho reflexionar por una parte en pensar bien las cosas antes de hacerlas, para así encontrar la solución más sencilla y eficaz. Pero también por otra parte me ha hecho pensar en que si el ser humano está bien y arreglado, el mundo lo conseguirá estar.</t>
  </si>
  <si>
    <t xml:space="preserve">Actualmente no me siento así. De momento estoy satisfecha con todo lo que me sucede y estoy realizando. </t>
  </si>
  <si>
    <t xml:space="preserve">No trata sobre el aburrimiento pero si sobre el entusiasmo, ya que el niño al encantarle hacer rompecabezas resuelve muy contento y a su vez muy rápidamente el que le da su padre. </t>
  </si>
  <si>
    <t xml:space="preserve">También trata sobre estos temas. En un primer lugar, sobre el trabajo que está realizando el padre y el que le manda a realizar a su hijo.  Además, trata sobre educación ya que nos enseña como se pueden realizar las cosas de buena manera. </t>
  </si>
  <si>
    <t>Sí, creo que este ha sabido reflejar en el cuento el significado real de la paz, y nos ha transmitido en una breve extensión y alegorigamente, que la paz no tiene porqu</t>
  </si>
  <si>
    <t>Sí que estoy de acuerdo ya que paz no es sinónimo de perfección. Aprender a auto controlarse y gestionarse en medio del caos es lo que lleva a poder estar en calma con uno mismo.</t>
  </si>
  <si>
    <t>He sentido tranquilidad y comprensión, ya que la sociedad presiona mucho sobre que todo tiene que estar bien y el cuento transmite lo contrario.</t>
  </si>
  <si>
    <t>Sí, a pesar de que hace un tiempo hubiera dicho que no. El hecho de haber aprendido a gestionar mis emociones mejor es lo que me ha ayudado a estar  en calma.</t>
  </si>
  <si>
    <t>El cuento presenta la historia de un príncipe que crea un concurso en el que pintores tienen que crear el dibujo más pacífico de todos. Al contemplar los dibujos duda entre dos de ellos: el primero en el que absolutamente todo está en paz, y el segundo en el que, a simple vista, no hay paz, pero se fija en un minúsculo detalle y eso le transmite paz entre todo lo demás. Decide quedarse con este último.</t>
  </si>
  <si>
    <t>Sí, creo que ha conseguido transmitir al lector el mensaje de una manera creativa. Quiere decir que "la esperanza es lo último que se pierde" y manteniendo esta tenemos menos posibilidades de rendirnos.</t>
  </si>
  <si>
    <t>Sí, porque para llegar a la felicidad hace falta ser constante en nuestro camino, y si no tenemos esperanza en el mismo, es muy difícil tener fuerzas para seguir hacia nuestro objetivo</t>
  </si>
  <si>
    <t>Me ha sorprendido porque no me esperaba esa moraleja y ha dado la casualidad de que en este momento necesitaba escuchar algo así. He sentido fortaleza al leerlo.</t>
  </si>
  <si>
    <t>No, no considero que mi estado emocional se identifique con la palabra "certeza". Sin embargo, estoy en busca de ella trabajando para conseguirla, y tengo esperanzas de que la conseguiré.</t>
  </si>
  <si>
    <t>El cuento narra sobre unas velas que representan algunos pilares de cada persona (paz, fe, amor y esperanza). Cada una de las velas se van apagando conforme se debilitan en la vida de las personas, menos la vela de la esperanza, que tiene más fuerza y nunca se apaga.</t>
  </si>
  <si>
    <t>Sí, creo que ha sabido transmitir correctamente el hecho de que tenemos que ser indifirentes a los comentarios ajenos y que solo nos importe nuestro autoconcepto</t>
  </si>
  <si>
    <t xml:space="preserve">Sí, creo que si uno mismo tiene claro cómo  es y se conoce, las opiniones externas no afectan negativamente </t>
  </si>
  <si>
    <t>Sí, porque creo que para llegar a estar en paz con uno mismo es necesario conocerse y aprender a evadir los comentarios ajenos sin que afecten a nuestro día a día.</t>
  </si>
  <si>
    <t xml:space="preserve">Sí, porque, aunque años atrás no se haya valorado así, el autoconcepto es uno de los pilares básicos de la educación. </t>
  </si>
  <si>
    <t>me evoca valentía porque para saber autovalorarse y seguir un camino sin que te importe lo demás, requiere de ello</t>
  </si>
  <si>
    <t>Cuando reflexiono sobre algunas áreas de mi vida si que siento frustración. En otras, en  cambio, siento orgullo</t>
  </si>
  <si>
    <t>Sí, creo que tener la capacidad de armarte de fuerza para enfrentarte a las cosas malas es lo que va a hacer que puedas llegar a las buenas</t>
  </si>
  <si>
    <t>Sí, porque la educación no solo se basa en impartir enseñanzas de contenidos, si no que también de valores, como pasa en este cuento.</t>
  </si>
  <si>
    <t>Me ha evocado fortaleza para darle más importancia a lo positivo y vencer a lo negativo</t>
  </si>
  <si>
    <t>Sí, porque a pesar de que no sea el mejor momento de mi vida, estoy teniendo la suficiente fuerza para centrarme en lo que me gusta, seguir con ello y  luchar con los obstáculos</t>
  </si>
  <si>
    <t>Sí, porque, en ocasiones, cuando no conseguimos afrontar los aspectos negativos de nuestra vida, puede llegar a ser muy doloroso, e incluso el proceso de ganar dicha fortaleza puede serlo</t>
  </si>
  <si>
    <t>El cuento trata sobre un chico que le hace un regalo a su amigo y a este le sorprende porque son dos cajas. Pero cada caja tenía un significado simbólico, una era para meter todas las experiencias alegres en ella y la otra para meter las tristes. Al final, la de la alegría pesa un montón, y en cambio la de la tristeza no pesa nada porque se ha creado un agujero por dónde se cuelan todas las cosas dolorosas.</t>
  </si>
  <si>
    <t>Mi argumento a favor es que si nos centramos más en lo positivo y afrontamos lo negativo, tendremos una carga menor y por tanto, seremos más felices. Y mi argumento en contra es que hay veces en las que te tienes que permitir esa tristeza para después sentirte bien ya que todo no puede ser de color de rosa, y hay cosas que son muy difíciles de pasar</t>
  </si>
  <si>
    <t xml:space="preserve">Creo que este cuento afronta la temática de la fortaleza </t>
  </si>
  <si>
    <t>Sí, el amigo tiene un  acto de cariño con su amigo, y este lo agradece</t>
  </si>
  <si>
    <t>Sí, al fin y al cabo lo que más queremos las personas cercanas a otra es que se sientan bien con sus propias vidas</t>
  </si>
  <si>
    <t>A mis amigas y a mi familia</t>
  </si>
  <si>
    <t>Porque le podría ayudar a pararse a reflexionar sobre si se quedan con toda la carga de las cosas negativas o si realmente hacen el intento por afrontarlas</t>
  </si>
  <si>
    <t>La parte final</t>
  </si>
  <si>
    <t>Sí, creo que ha transmitido la verdadera importancia de apreciar el tiempo con nuestro entorno y el valor del tiempo</t>
  </si>
  <si>
    <t xml:space="preserve">Sí, ya que, al fin y al cabo, si por cualquier circunstancia dela vida nos alejamos de alguien, lo bonito es que se queden los recuerdos buenos </t>
  </si>
  <si>
    <t>Me evoca emoción y a la vez tristeza ya que el tema del paso del tiempo es un tema que siempre me ha dado mucho vértigo desde pequeñita</t>
  </si>
  <si>
    <t>Depende de en qué aspectos de mi vidaa</t>
  </si>
  <si>
    <t>El cuento trata alegóricamente el tema del paso de las personas por nuestras vidas y del tiempo. Dice que hay muchas personas que han estado en nuestras vidas y que estarán, unas nos marcan más y otras nos marcan menos, pero hay que hacer el esfuerzo por que no queden recuerdos negativos porque al final no es lo va atener valor en un futuro</t>
  </si>
  <si>
    <t>sí, porque trata el tema del paso del tiempo</t>
  </si>
  <si>
    <t>No estoy de acuerdo, creo que puede tener que ver, dependiendo de la experiencia de cada persona, con cualquiera de esas emociones ya que cada persona nos transmite una emoción.</t>
  </si>
  <si>
    <t>Creo que lo escribiría tras tener bastante experiencia propia, para que la juventud que todavía no tiene tanta valore a las personas.</t>
  </si>
  <si>
    <t>si que me identifico porque debido al miedo que le he tenido siempre al tiempo, siempre he valorado mucho todas las experiencias y a las personas de mi entorno</t>
  </si>
  <si>
    <t>a todo mi entorno</t>
  </si>
  <si>
    <t>porque creo que todo el mundo debería ser consciente de lo importante que es este valor</t>
  </si>
  <si>
    <t>Sí, ha transmitido el verdadero valor de aportar alegría a través de una sonrisa en otros</t>
  </si>
  <si>
    <t>si, el amor es algo recíproco. Quien tiene ganas de recibirlo también lo tendrá que tener de darlo y viceversa</t>
  </si>
  <si>
    <t>el cuento trata sobre que todo el mundo merece que le sonrían y debería sonreír también a los demás, ya que no hay nada que llene más a una persona como dar y recibir amor</t>
  </si>
  <si>
    <t>sí, porque en algunas personas vencer al odio y dar amor les lleva un trabajo</t>
  </si>
  <si>
    <t>se me ha pasado por la cabeza placer ya que me alegra que existan este tipo de moralejas ya que las considero muy importantes</t>
  </si>
  <si>
    <t>sí,porque quien es capaz de dar y recibir amor, sentirá alegría. Aquel que no es capaz vivirá sumido en la tristeza</t>
  </si>
  <si>
    <t>se lo recomendaría a cualquier persona</t>
  </si>
  <si>
    <t>porque todo el mundo necesita darse cuenta de esto para ser feliz</t>
  </si>
  <si>
    <t>sí, porque con la experiencia te das cuenta de que cuando das amor tambien lo recibes, y lo mismo al contrario</t>
  </si>
  <si>
    <t>si, creo que ha querido transmitir que muchas veces no vivimos en el presente y vivimos pensando en lo que tenemos que hacer a continuación</t>
  </si>
  <si>
    <t>sí,creo que tenemos que vivir en el ahora y ser consciente de cada paso que tomamos en la vida, por insignificante que parezca</t>
  </si>
  <si>
    <t>sobre envejeciimiento ya que la inmediatez es la dinámica en la que nos hacemos viejos ahora sin haber apreciado realemnte cada momento</t>
  </si>
  <si>
    <t>Sobre tensión no, pero sobre deseo sí porque sólo nos daremos cuenta de lo que realmente queremos cuando nos paremos a pensar qué estamos viviendo en el momento y a dónde queremos llegar con ello</t>
  </si>
  <si>
    <t>No me esperaba este tipo de moraleja y me ha evocado un poco de vértigo ya que reconozco que, a pesar del miedo que me da el paso del tiempo, muchas veces no me doy cuenta de qué estoy haciendo en el momento</t>
  </si>
  <si>
    <t>sí, creo que tengo un miedo bastante profundo a fracasar en algunos aspectos de mi vida que para mi son importantes, y también tengo miedo a estancarme</t>
  </si>
  <si>
    <t xml:space="preserve">el cuento trata sobre un Maestro que viajaba en autobús y en el camino hizo una parada para almorzar en un restaurante. La camarera le dijo que podía comer sólo bocadillos. En cambio, los platos que él pedía cuya preparación requería más tiempo no se los permitía, ya que se negaba a que se comiese esos platos tan rápido. En esto el Maestro ve reflejada la parábola de que hay que vivir el momnto </t>
  </si>
  <si>
    <t>si, el mensjae que quería transmitir es que para conseguir un sueño y llegar a la meta hay que "alimentarlo". Si nos quedamos de brazos cruzados no lo lograremos</t>
  </si>
  <si>
    <t>si, incluso deberíamos intentar alcanzarlos sueños que veamos inalcanzables, porque muchas veces pensamos que es así pero si trabajamos podemos conseguirlo muchas veces</t>
  </si>
  <si>
    <t>El cuento trata sobre un personaje que se llama Sueño y que ve que no crece como sus amigos, hasta que llega un mensajero que le da herramientas para hacerlo, como platos de comida. Esto lo ayuda a alimentarse y a coger fuerza para llegar a ser Meta</t>
  </si>
  <si>
    <t>sí porque creo que el entusiasmo por la meta y por el proceso es lo que nos impulsa muchas veces a construir y alimentar nuestros sueños</t>
  </si>
  <si>
    <t>me ha evocado fortaleza, creo que es un cuento en el que se transmite un valor muy importante. Hay personas que no consiguen nada nunca por negación a lo difícil, que es el proceso</t>
  </si>
  <si>
    <t xml:space="preserve">Confianza en mí misma de que voy a lograr mis ambiciones </t>
  </si>
  <si>
    <t>sí porque el proceso hacia la meta es sinónimo de trabajo y esfuerzo</t>
  </si>
  <si>
    <t>sí, a tener paciencia y a esforzarme</t>
  </si>
  <si>
    <t>en algunos aspectos sí</t>
  </si>
  <si>
    <t>en todo, ya que sin metas y sin ambición no vamos a ninguna parte o por lo menos a dónde nos gustaría estar</t>
  </si>
  <si>
    <t>Educación Primaria</t>
  </si>
  <si>
    <t>A Sueño</t>
  </si>
  <si>
    <t>sí, estoy de acuerdo ya que creo que cuando somos generosos nos sentimos bien con nosotros mismos y hacemos sentir bien al entorno que nos rodea.</t>
  </si>
  <si>
    <t>Sí, porque el pastor tiene un acto de amor y valentía recorriendo todo el camino para satisfacer al califa</t>
  </si>
  <si>
    <t>Me evoca ternura y agrado, porque creo que la generosidad es uno de los valores más importantes</t>
  </si>
  <si>
    <t>Actualmente no, pero muchas veces cuando he visto a personas de mi entorno pasarlo mal he empatizado y sentido mucha compasión</t>
  </si>
  <si>
    <t>El cuento trata sobre un pastor que vive en una aldea donde casi nunca llueve, y cuando llueve va recogiendo el agua porque cree que es muy buena. Un día se le ocurre llevar este agua al califa y para ello tiene que recorrer un largo camino. Cuando llega, le da el agua al califa, y el califa agradecido, le enseña a cambio, el río Tigris, cosa de la que el pastor queda sorprendido y agradecido al ver tanto agua. Ambos crean este acto de amor y de generosidad, y esto causa una amistad entre ellos</t>
  </si>
  <si>
    <t>sí, porque es uno de los valores más importantes</t>
  </si>
  <si>
    <t>porque todo el mundo debe darse cuenta de la real importancia de la generosidad y gratitud</t>
  </si>
  <si>
    <t>No puedo tener nada en contra con un cuento que tiene tal moraleja</t>
  </si>
  <si>
    <t>sí, me parece que está muy bien pensado. El título simboliza el poco agua que recoge el pastor en su aldea</t>
  </si>
  <si>
    <t>generosidad y gratitud</t>
  </si>
  <si>
    <t>Sí, ha querido transmitirnos la importancia del tiempo ya que este es el que al final logra curar todo</t>
  </si>
  <si>
    <t>sí, el tiempo es lo que nos permite ver con claridad lo que queremos</t>
  </si>
  <si>
    <t>El cuento trata sobre unos personajes en los que cada uno se refleja un sentimiento y que viven en una isla. Un día, la isla se derrumba y nadie quiere ayudar al amor hasta que llega un viejito (el tiempo) y lo salva llevándolo a lo alto de la montaña dónde se ve cómo se derrumba  la isla, allí están el  resto de sentimientos. Se da cuenta de que el tiempo es el único que le ayudó porque fue el único capaz de ver su verdadero valo</t>
  </si>
  <si>
    <t>sí, ya que el personaje principal es el amor</t>
  </si>
  <si>
    <t xml:space="preserve">Creo que tiene que ver sobre educación porque es muy importante inculcar este tipo de valores en una sociedad </t>
  </si>
  <si>
    <t>Armonía</t>
  </si>
  <si>
    <t>Sí, ahora mismo sí porque siento que todo está en orden</t>
  </si>
  <si>
    <t>En contra no tengo nada. A favor es que el tiempo es lo más importante para el amor y lo que sana todo</t>
  </si>
  <si>
    <t>mis amigos y sus relaciones amorosas, ya que yo siempre les aconsejaba con lo del tiempo cuando tenían algún problema</t>
  </si>
  <si>
    <t xml:space="preserve">Al amor </t>
  </si>
  <si>
    <t>El amor y el tiempo, ya que se ayudan entre sí. El resto de personajes no empatizan con el amor y no le ayudan</t>
  </si>
  <si>
    <t>el amor y el tiempo</t>
  </si>
  <si>
    <t>sí, pero por mis propios valores y por las personas que me rodean</t>
  </si>
  <si>
    <t>el final ya que me ha parecido muy emotivo la forma alegórica de contar el cuento</t>
  </si>
  <si>
    <t>a mis personas cercanas</t>
  </si>
  <si>
    <t>Sí, creo que ha transmitido correctamente lo que quería decir que era que el dinero tiene un valor insignificante al lado del amor</t>
  </si>
  <si>
    <t>sí, creo que el amor de los padres te llena completamente y es algo fundamental en mi vida</t>
  </si>
  <si>
    <t>un niño observa a su padre cómo se va cada día a trabajar y gana dinero, hasta que un día decide ganar él dinero también. Este dinero no es para caprichos materiales sino que lo utiliza para decirle a su padre que intercambia eso por un abrazo suyo.</t>
  </si>
  <si>
    <t>si, porque se observa el amor que expresa el hijo a su padre, y el deseo por alcanzar su meta con el dinero para poseteriormente, conseguir el abrazo</t>
  </si>
  <si>
    <t xml:space="preserve">sí porque es de nuestros padres de quien recibimos la primera educación </t>
  </si>
  <si>
    <t>he empatizado mucho con el personaje porque para mí lo más preciado son mis padres</t>
  </si>
  <si>
    <t xml:space="preserve">no, actualmente no. </t>
  </si>
  <si>
    <t>Sí, pero por mis propios sentimientos y experiencia</t>
  </si>
  <si>
    <t>Creo que de todos los cuentos se extrae una moraleja que puede ser útil en algún momento</t>
  </si>
  <si>
    <t>son mis hermanos</t>
  </si>
  <si>
    <t>sí, que siendo constante con el trabajo se pueden lograr muchas cosas</t>
  </si>
  <si>
    <t xml:space="preserve">Sí, creo que muchas veces nos desanimamos por culpa de nuestro entorno, olvidándonos de nuestras propias capacidades </t>
  </si>
  <si>
    <t>Sí, porque la última rana siguió tuvo que realizar un gran esfuerzo y trabajo hasta que consiguió su objetivo</t>
  </si>
  <si>
    <t>Había un grupo de ranas que iban paseando, hasta que dos de ellas se cayeron en un hoyo muy profundo. Las amigas que estaban fuera no les animaban a salir ya que decían que como era tan profundo, no lograrían saltar tan alto. Así que, una acaba siendo "aplastada" moralmente por las demás, y la otra siguió luchando hasta que consiguió salir. Cuando salió sus amigas se sorprendieron que lo hubiera logrado ante la actitud que ellas habían tenido, y la ranita respondió que como era sorda, pensaba que le estaban animando</t>
  </si>
  <si>
    <t>Sí, porque cuando queremos algo es normal tener crisis de agotamiento por el esfuerzo que quizás nos esté llevando (como en el cuento las dos ranitas). Sin embargo, hay personas que saben sobrellevar ese agotamiento y remontan, y otras que no saben afrontarlo y se rinden.</t>
  </si>
  <si>
    <t>tristeza por la ranita que se queda abajo, porque quizás si no hubiera estado influenciada por las de arriba que le desanimaban, hubiera pensado en positivo y al final habría acabado subiendo como la otra.</t>
  </si>
  <si>
    <t>creo que un joven</t>
  </si>
  <si>
    <t>para reflejar de manera alegórica la enorme importancia del esfuerzo y de no dejarse influenciar por lo que piense el resto</t>
  </si>
  <si>
    <t>que mi hermano siempre se rinde cuando quiere lograr algo y su amigo no le apoyaç</t>
  </si>
  <si>
    <t xml:space="preserve">el final, cuando una de ellas consigue salir. Aunque me decepciona que sea porque es sorda y no porque le hayan parecido indiferentes los comentarios </t>
  </si>
  <si>
    <t>a todo el mundo´</t>
  </si>
  <si>
    <t>porque creo que todo el mundo debe ser consciente de que si quieren algo, deben ser constantes y centrarse en sí mismos</t>
  </si>
  <si>
    <t>sí, ha querido transmitirnos que las personas de nuestro entorno no merecen tragarse nuestros problemas, y además, son ellas las que nos hacen olvidarnos de los mismos por cómo nos hacen sentir.</t>
  </si>
  <si>
    <t xml:space="preserve">sí, creo que tener un equilibrio mental es fundamental </t>
  </si>
  <si>
    <t>el cuento trata de un carpintero que está ayudando a reparar una granja, y cuando termina su trabajo tuvo unos cuantos problemas que hicieron que su día s torciera. Entonces, en la vuelta a casa, se detuvo en un árbol tocando las puntas de las ramas, y cuando entró a casa abrazó a su familia con una gran sonrisa. Después, aclaró que ese era el árbol donde colocaba los problemas cada noche al llegar a casa antes de entrar</t>
  </si>
  <si>
    <t>sí, porque se trata de olvidar las cosas que nos hacen sentir malestar o frustración cuando estamos con las personas que nos rodean</t>
  </si>
  <si>
    <t>me evocafortaleza</t>
  </si>
  <si>
    <t xml:space="preserve">sí, porque el trabajo es un factor que está presente en nuestro día a día y que nos transmite una carga emocional muy grande. </t>
  </si>
  <si>
    <t>sí, por experiencia propia</t>
  </si>
  <si>
    <t xml:space="preserve">la parte en la que toca las ramas del árbol para dejar sus problemas </t>
  </si>
  <si>
    <t>sí, porque muchas veces cuando no dejas el problema atrás, lo acabas achacando a tu entorno y al final el problema es aun mayor</t>
  </si>
  <si>
    <t>Sí, creo que para los adultos es fa</t>
  </si>
  <si>
    <t>Sí, creo que para los adultos es fácil de entender el valor del cuento. Sí, estoy de acuerdo con su moraleja</t>
  </si>
  <si>
    <t>Sí, puesto que hay que trabajar duro para conseguir las cosas</t>
  </si>
  <si>
    <t>A Héctor</t>
  </si>
  <si>
    <t xml:space="preserve">Porque al final aprende lo que es el valor de la amistad </t>
  </si>
  <si>
    <t>Sí, creo que se ha conseguido transmitir el mensaje totalmente</t>
  </si>
  <si>
    <t>Afronta la necesidad de aferrar a alguien a tu lado, no siempre podemos conseguir lo que queremos y las relaciones también se acaban, no puedes obligar a alguien a que pertenezca a tu lado solo porque tu quieres</t>
  </si>
  <si>
    <t>Se lo recomendaría a un público más adulto</t>
  </si>
  <si>
    <t>Para comprender que no debes aferrarte a algo que tal vez ya no te pertenece</t>
  </si>
  <si>
    <t>Las personas que intentan mandar en todo</t>
  </si>
  <si>
    <t xml:space="preserve">Si! El tiempo y el amor es algo que van siempre de la mano, y me parece súper importante que esto se valore y me parece que el cuento lo muestra genial </t>
  </si>
  <si>
    <t xml:space="preserve">si! El tiempo pasa, nada es para siempre y lo mismo pasa con las relaciones, hay amores que son cortos y otros que duran toda la vida </t>
  </si>
  <si>
    <t xml:space="preserve">Me ha pasado por la cabeza en que el tiempo pasa, que hay que valorar mucho más las relaciones que tenemos y sobretodo hay que cuidarlas mucho. Me evoca nostalgia puesto que hay personas que amo que ya no están aquí </t>
  </si>
  <si>
    <t xml:space="preserve">no, mi estado actual no está identificado con esa emoción, hoy me siento feliz además de entusiasmada con ciertos acontecimientos que han pasado hoy, que han sido muy bonitos </t>
  </si>
  <si>
    <t xml:space="preserve">Elegir </t>
  </si>
  <si>
    <t xml:space="preserve">Si, la moraleja de este cuento nos dice que hay que disfrutar y saborear los momentos porque pasan muy rápido y hay cosas a las que apenas les damos importancia </t>
  </si>
  <si>
    <t xml:space="preserve">Como he comentado antes, estoy muy de acuerdo con esta moraleja y el autor ha sabido expresar muy bien lo que quería </t>
  </si>
  <si>
    <t xml:space="preserve">su idea principal es el tiempo, y como no disfrutamos de él puesto que siempre vamos a todos lados deprisa y corriendo y no nos paramos a disfrutar de los pequeños momentos </t>
  </si>
  <si>
    <t xml:space="preserve">no, puesto que el cuento es muy breve y no se puede resumir mucho más </t>
  </si>
  <si>
    <t xml:space="preserve">me ha pasado por la cabeza en que tengo que empezar a saborear los pequeños momentos y disfrutar más de la vida </t>
  </si>
  <si>
    <t>Me ha costado un poco entender el cuento</t>
  </si>
  <si>
    <t>Ahora que la he entendido, si</t>
  </si>
  <si>
    <t xml:space="preserve">Identifica mucho a como me siento hoy, porque a veces creo que debería cambiar la manera de pensar. No de por si el pensamiento, si no porque le doy muchas vueltas a las cosas y creo que luego no son tanto como parecen, tengo discusiones itnernas con mi misma </t>
  </si>
  <si>
    <t>Actualmente estoy calmada</t>
  </si>
  <si>
    <t>Sí, creo que aunque sea un breve cuento sabe trasnmitir bien lo que quiere</t>
  </si>
  <si>
    <t>La moraleja del cuento es la siguiente: ' Este cuento sufí nos invita reflexionar sobre cuestiones mucho más profundas que la pérdida de un animal … por ejemplo: ¿cómo liberarse de los sentimientos y preocupaciones relacionados con la propiedad que se convierten en una carga?
'¿Estás de acuerdo con que ésta es su moraleja?</t>
  </si>
  <si>
    <t>Si, estoy totalmente de acuerdo</t>
  </si>
  <si>
    <t>Sí, porque trata de la felicidad</t>
  </si>
  <si>
    <t>Sí, creo que su mebsaje ha sido bien transmitido</t>
  </si>
  <si>
    <t>Sí, es importante al menos para mi centrarme en todo, no solo en lo que puede ocurrir a corto plazo</t>
  </si>
  <si>
    <t xml:space="preserve">Ya conocía el cuento, pero en este momento en el </t>
  </si>
  <si>
    <t>Ahora mismo mi estado emocional no es certez</t>
  </si>
  <si>
    <t>Sí, además la tristeza representa mi estado de ánimo</t>
  </si>
  <si>
    <t>Si, se trata sobre el aborto</t>
  </si>
  <si>
    <t xml:space="preserve">Si, los problemas no hay que pagarlos con los demás </t>
  </si>
  <si>
    <t xml:space="preserve">Si, y me parece una gran moraleja puesto que no todo en la vida van a ser facilidades y debemos tenerlo en cuenta </t>
  </si>
  <si>
    <t xml:space="preserve">Se me ha pasado por la cabeza que muchos deberían leer ese cuento para aceptar los problemas de la vida </t>
  </si>
  <si>
    <t xml:space="preserve">no, no estoy enfadada ni tengo rabia intensa </t>
  </si>
  <si>
    <t xml:space="preserve">creo que trata más sobre la fortaleza, puesto que el hombre tiene más de un problema y los acepta sin quejas </t>
  </si>
  <si>
    <t xml:space="preserve">trata de un hombre que en su día de trabajo tiene más de un problema, pero cuando acompaña a su compañero a su casa y cena con su familia y no les cuenta los problemas que tiene, se siente admirado porque puede dejar los inconvenientes a un lado y disfrutar de su familia </t>
  </si>
  <si>
    <t xml:space="preserve">el trabajo y los problemas </t>
  </si>
  <si>
    <t xml:space="preserve">si, mucho </t>
  </si>
  <si>
    <t xml:space="preserve">La del árbol de los problemas </t>
  </si>
  <si>
    <t xml:space="preserve">no, una sonrisa no debería costar trabajo </t>
  </si>
  <si>
    <t xml:space="preserve">Creo que  no se adecua a ninguna </t>
  </si>
  <si>
    <t xml:space="preserve">habla del significado de una sonrisa </t>
  </si>
  <si>
    <t xml:space="preserve">Si, todos tenemos una parte buena y otra parte mala, al final siempre sale a relucir una de las dos partes por lo que se entiende perfectamente el mensaje </t>
  </si>
  <si>
    <t xml:space="preserve">si, totalmente de acuerdo </t>
  </si>
  <si>
    <t xml:space="preserve">si, de la educación de las emociones y conductas </t>
  </si>
  <si>
    <t xml:space="preserve">He pensado que tenía razón al decir que todos tenemos lobos dentro del cuerpo </t>
  </si>
  <si>
    <t xml:space="preserve">Hoy me siento alegre </t>
  </si>
  <si>
    <t xml:space="preserve">Trata todas las emociones, tanto las buenas como las malas </t>
  </si>
  <si>
    <t xml:space="preserve">El cuento nos comenta que todos tenemos dos lobos dentro de nosotros el que tiene conductas buenas y malas, y al final siempre sale a relucir al que alimentas </t>
  </si>
  <si>
    <t xml:space="preserve">El resumen está completo puesto que no es muy largo </t>
  </si>
  <si>
    <t xml:space="preserve">para dar a conocer todo lo que las personas tenemos por dentro </t>
  </si>
  <si>
    <t xml:space="preserve">si, que no siempre se debe alimentar la parte buena o la mala </t>
  </si>
  <si>
    <t xml:space="preserve">si, puesto que ya lo conocía </t>
  </si>
  <si>
    <t xml:space="preserve">Todo el mundo puede identificarse con el cuento </t>
  </si>
  <si>
    <t xml:space="preserve">si! 
</t>
  </si>
  <si>
    <t>A muchas personas, familia, amigos?</t>
  </si>
  <si>
    <t xml:space="preserve">Si, el mensaje queda muy claro </t>
  </si>
  <si>
    <t xml:space="preserve">si, es algo que me pasa mucho </t>
  </si>
  <si>
    <t xml:space="preserve">Si claro, estoy totalmente de acuerdo </t>
  </si>
  <si>
    <t xml:space="preserve">Me recuerda que a veces no puedo resistirme a hacer ciertas cosas, y me he dado cuenta principalmente gracias al cienro </t>
  </si>
  <si>
    <t xml:space="preserve">si, pero yo ahora mismo no me siento arrogante </t>
  </si>
  <si>
    <t xml:space="preserve">Puede tratar de estrés, perfectamente </t>
  </si>
  <si>
    <t xml:space="preserve">creo que ya no hay otro que se adapte al cuento </t>
  </si>
  <si>
    <t xml:space="preserve">Creo que todos los cientos se transmiten correctamente </t>
  </si>
  <si>
    <t xml:space="preserve">Si, me gusta mucho esta moraleja y estoy totalmente de acuerdo </t>
  </si>
  <si>
    <t xml:space="preserve">Si, totalmente </t>
  </si>
  <si>
    <t xml:space="preserve">si, considero que es muy importante sacar cosas buenas de todas las situaciones Mamés </t>
  </si>
  <si>
    <t>Si estoy totalmente de acuerdo con la transmisión del mensaje</t>
  </si>
  <si>
    <t>Si,</t>
  </si>
  <si>
    <t xml:space="preserve">si, estoy totalmente de acuerdo, porque que una manera negativa de ver las cosas hará que todo siga siendo negativo </t>
  </si>
  <si>
    <t xml:space="preserve">yo creo que las trata todas </t>
  </si>
  <si>
    <t xml:space="preserve">me ha venido a la cabeza que es verdad que hay que sacarle el lado positivo a lo malo porque siempre aunque sea una mínima cosa se puede sacar </t>
  </si>
  <si>
    <t xml:space="preserve">Confianza describe mi estado actual </t>
  </si>
  <si>
    <t xml:space="preserve">Si totalmente de acuerdo </t>
  </si>
  <si>
    <t xml:space="preserve">Si, la empatía es algo muy necesario en las personas </t>
  </si>
  <si>
    <t xml:space="preserve">Si, estoy muy de acuerdo </t>
  </si>
  <si>
    <t xml:space="preserve">creo que si debemos intentar cumplir nuestros sueños, pero no quiere decir que eso se vaya a poder realizar siempre por mucho que lo intentemos </t>
  </si>
  <si>
    <t>es una oruga que sueña que desde la punta de la gran montaña veía todo el valle. Y durante el camino se encuentra a un Chapulín que le pregunta hacia dónde se dirige. Este le cuenta el sueño que ha tenido y el chapulin le responde que debe estar loco por intentar realizarlo. Posteriormente en el camino se encuentra también con un escarabajo que también se burla de su sueño. De la misma manera todos los animales que se encuentra se burlan de él. Pero la oruga no desiste e intenta llegar a la cima. Hasta que se cansa y construye un lugar donde descansar. Durante los días posteriores se acercan el resto de animales a burlarse sobre sus restos creyéndole fallecido. Pero la oruga una mañana se despertó convertida en mariposa y ante los animales atónitos se fue a conseguir su sueño.</t>
  </si>
  <si>
    <t xml:space="preserve">no, él resumen esta completo </t>
  </si>
  <si>
    <t>no hay que juzgar a las personas por su aspecto ya sea pequeña o grande, si ella intenta conseguir su sueño hay que animarla y no burlarse de ella</t>
  </si>
  <si>
    <t xml:space="preserve">No, mi estado emocional hoy es calmado </t>
  </si>
  <si>
    <t xml:space="preserve">si, totalmente de acuerdo además de acoso puesto que se meten con la oruga por intentar conseguir su sueño </t>
  </si>
  <si>
    <t xml:space="preserve">si, ya que la pequeña oruga deseaba conseguir su sueño </t>
  </si>
  <si>
    <t xml:space="preserve">Me siento muy identificada </t>
  </si>
  <si>
    <t>Pues me paso con los estudios, nadie se pensó que lograría nada y actualmente estoy cursando la carrera de educación infantil.</t>
  </si>
  <si>
    <t>No, creo que deberían de haberle animado a conseguir su sueño</t>
  </si>
  <si>
    <t>Totalmentec</t>
  </si>
  <si>
    <t>si, estoy muy de acuerdo</t>
  </si>
  <si>
    <t>Creo que sí que ha transmitido muy bien el mensaje</t>
  </si>
  <si>
    <t>Pues se me ha pasado por la cabeza que la oruga era muy valiente por perseguir sus sueños y me evoca el intentar luchar por mis sueños</t>
  </si>
  <si>
    <t>me he sentido feliz por la oruga</t>
  </si>
  <si>
    <t>Las ideas principales son: Que a pesar de que todos le decían a la oruga que no podría conseguir cumplir sus sueños, la oruga siguió intentandolo con mucho esfuerzo, hasta que finalmente se convierte en una mariposa y logra cumplir su sueño.</t>
  </si>
  <si>
    <t>sí, pero quitaría certeza y la sustituiría por valentía</t>
  </si>
  <si>
    <t>También trata el tema de trabajo duro</t>
  </si>
  <si>
    <t>Sí, luchar por tus sueños y seguir hasta conseguirlo, sin rendirse</t>
  </si>
  <si>
    <t>La lucha por conseguir cumplir tus sueños y no escuchar a todas aquellas personas que dicen que no los vas a lograr</t>
  </si>
  <si>
    <t>En animarme a luchar por mis sueños</t>
  </si>
  <si>
    <t>Sí, me ha encantado</t>
  </si>
  <si>
    <t>Cuando la oruga se convierte en mariposa</t>
  </si>
  <si>
    <t>Sí, pero se podría mejorar</t>
  </si>
  <si>
    <t>Disfruta de la vida, porque solo tenemos una. Y aunque está pueda dar mil vueltas, hemos de intentar tener la mejor vida posible, siendo nuestra mejor versión.</t>
  </si>
  <si>
    <t xml:space="preserve">Se me ha venido a la cabeza, lo duro que es aceptar que la vida da muchas vueltas y que la gente a la quieres es solo pasajera del viaje, pudiéndose ir en cualquier momento.... Por otro lado, lo que me evoca es tristeza y añoranza. Me he sentido bien, pero triste </t>
  </si>
  <si>
    <t xml:space="preserve">recomendar </t>
  </si>
  <si>
    <t xml:space="preserve">Este cuento no trata sobre envejecimiento, ya que eso solo es la punta del iceberg. Este cuento trata sobre añoranza, vida, transcurso, cariño, amor, retos, miedos, aventuras, alegría, etc.. </t>
  </si>
  <si>
    <t>trsiteza, valentía y miedo</t>
  </si>
  <si>
    <t>En pocas palabras, este cuento trata sobre el transcurso de la vida y lo que supone estar en ella: perdida, amor, valentía, retos, miedos, etc..</t>
  </si>
  <si>
    <t>Me ha gustado mucho, pero creo que se podría mejorar la narración</t>
  </si>
  <si>
    <t>Sí, es el día a día de cualquier persona.</t>
  </si>
  <si>
    <t>Todo el mundo tiene una vida y todos de forma diaria tenemos que enfrentarnos a nuestros miedos, perdidas, aventuras, etc...</t>
  </si>
  <si>
    <t>No sabría decirte el nombre</t>
  </si>
  <si>
    <t>Si que conocía</t>
  </si>
  <si>
    <t>Sí, sobretodo la gente que más años haya vivido.</t>
  </si>
  <si>
    <t>si, totalmente</t>
  </si>
  <si>
    <t>en mi opinión este cuento te enseña a que no te debe importar ni afectar lo que los demás digan de ti</t>
  </si>
  <si>
    <t>trata también el miedo al qué dirán</t>
  </si>
  <si>
    <t>a mi madre</t>
  </si>
  <si>
    <t>porque es muy negativa</t>
  </si>
  <si>
    <t>habla de la importancia de las palabras y de como afectan estas a los demás</t>
  </si>
  <si>
    <t>el cuento transmite que aunque no puedas ayudar a todo el mundo, si con tus acciones ayudas aunque sea a una persona ya ha valido la pena</t>
  </si>
  <si>
    <t>siempre nos dicen que cuando tienes el corazón roto la mejor cura es el tiempo, en este cuento se transmite ese mensaje</t>
  </si>
  <si>
    <t xml:space="preserve">alguien algún día plantó el árbol del que ahora nosotros recogemos frutos, esa persona seguramente no probó nunca el fruto de su árbol </t>
  </si>
  <si>
    <t>a veces no nos damos cuenta de lo que tenemos hasta que ya no está</t>
  </si>
  <si>
    <t>otro cuento</t>
  </si>
  <si>
    <t>Dios en este caso le da muchos consejos para poder llevar una vida plena</t>
  </si>
  <si>
    <t>una persona le realiza una entrevista a Dios, este le da consejos para llevar una vida plena</t>
  </si>
  <si>
    <t>no siempre nos sentimos igual pero depende de la decisión que tomes reaccionaras de una forma u otra de manera que serás un tipo de persona u otro</t>
  </si>
  <si>
    <t>sonreir no cuesta nada y puedes hacer sentir mejor a muchos</t>
  </si>
  <si>
    <t xml:space="preserve">esta historia habla de la importancia de no rendirse y perseguir tus sueños </t>
  </si>
  <si>
    <t>esta historia habla de la importancia de no rendirse y perseguir tus sueños</t>
  </si>
  <si>
    <t>los demás te pueden decir muchas cosas, tú decides cuales aceptas y cuales no</t>
  </si>
  <si>
    <t>Si, estoy de acuerdo con él en el mensaje que quiere trasmitir.</t>
  </si>
  <si>
    <t>me parece acertado, pero yo lo hubiera enfocado...</t>
  </si>
  <si>
    <t>quiero leer otro cuento diferente</t>
  </si>
  <si>
    <t>adjetivos para leer cuentoa</t>
  </si>
  <si>
    <t>sí, habla sobre la importancia de las cosas según la persona y sus circunstancias</t>
  </si>
  <si>
    <t>sí, hay que ser generoso con lo que tenemos, y tener en cuenta el esfuerzo de los demás porque no conocemos sus circunstancias</t>
  </si>
  <si>
    <t>amistad, generosidad, esfuerzo</t>
  </si>
  <si>
    <t xml:space="preserve">Trata de un pastor que vivía en una aldea pequeña, de bajo nivel económico, donde apreciaban mucho las pocas cosas que tenían. Estuvo recogiendo agua, con mucho esfuerzo, para llevársela a Fadel, el califa que vivía en una preciosa ciudad adinerada alejada de la aldea. El califa agradece cada uno de sus gestos de generosidad  y le recompensó dándole una sorpresa que para  el pastor tenía mucho valor, era algo que no conocía, sin embargo, para Fadel, lo tenía a lacance de sus manos. </t>
  </si>
  <si>
    <t>sí. que es muy relevante pensar en lo que tenemos, en nuestra generosidad y en el esfuerzo de los demás teniendo en cuenta nuestras características personales</t>
  </si>
  <si>
    <t>adolescencia, amistad, inmigración</t>
  </si>
  <si>
    <t>ya lo he leído, comienza con las preguntas</t>
  </si>
  <si>
    <t>Si, estoy bastante de acuerdo con que esta es su moraeja</t>
  </si>
  <si>
    <t xml:space="preserve">Como has dicho tú, muchas veces creemos que la mejor opción es aferrarnos a las personas que amamos, las sobreprotegemos de tal forma que quitamos su esencia. Amar a una persona, también implica libertad, y respetar como es. </t>
  </si>
  <si>
    <t>Si, totalmente de acuerdo</t>
  </si>
  <si>
    <t>Quizá dolor, malestar,  frustración al perder a la golondrina</t>
  </si>
  <si>
    <t>sii,trata sobre educación, educación emocional</t>
  </si>
  <si>
    <t>sii, me han pasado varias veces, además actualmente me identifico</t>
  </si>
  <si>
    <t xml:space="preserve">Hazme las preguntas </t>
  </si>
  <si>
    <t xml:space="preserve">Sii estoy de acuerdo </t>
  </si>
  <si>
    <t>Que más quieres decirme</t>
  </si>
  <si>
    <t xml:space="preserve">no no trata de ningún tema de los que me sugieres </t>
  </si>
  <si>
    <t>Trata sobre la frustración, compasión y amor propio</t>
  </si>
  <si>
    <t xml:space="preserve">Quiere decirme algo más </t>
  </si>
  <si>
    <t xml:space="preserve">Siii, muchas personas de mi alrededor pueden estar pasando  por algo similar </t>
  </si>
  <si>
    <t>ya lo he leido</t>
  </si>
  <si>
    <t>si podria serlo</t>
  </si>
  <si>
    <t>La madre quiere darle una lección al hijo, y lo hace con un ejemplo muy original. Quiere trasmitirle que solo de él depende sentir ese dolor o no, y que está en sus manos ser de una manera u otra</t>
  </si>
  <si>
    <t xml:space="preserve">Por  dolor siempre se pasa pero solo depende de nosotros afrontarlo de una manera u otra </t>
  </si>
  <si>
    <t>si podría estarlo</t>
  </si>
  <si>
    <t>la madre le quiere dar una lección a su hijo, sobre el dolor, con un ejemplo original como es la comida. Solo dependerá del niño afrontar la situación dolorosa de una forma u otra</t>
  </si>
  <si>
    <t xml:space="preserve">hablame </t>
  </si>
  <si>
    <t>sii, estoy de acuerdo con que es la moraleja</t>
  </si>
  <si>
    <t>sii, podria ser resilencia</t>
  </si>
  <si>
    <t>yo diiria que es de resilencia</t>
  </si>
  <si>
    <t>no creo, yo creo que es mas resilencia y lucha</t>
  </si>
  <si>
    <t xml:space="preserve">el cuento  trata de que siempre hay que tener esperanza y lo hace con un ejemplo original de una velas, no pasa nada si a veces las cosas no van tan bien como esperamos, y nos apaguemos, lo importante es intentar avanzar y tener siempre la esperanza de que las cosas pueden ir bien </t>
  </si>
  <si>
    <t>no no se me ocurre nada más</t>
  </si>
  <si>
    <t>me ha parecido un cuento muy original, me ha gustado mucho el final. Me he sentido con fuerza y con ganas de nunca perder la esperanza por aquello que quiero</t>
  </si>
  <si>
    <t xml:space="preserve">sii, tengo mucha firmeza </t>
  </si>
  <si>
    <t xml:space="preserve">resilencia, esperenza, </t>
  </si>
  <si>
    <t xml:space="preserve">para ayudar a otros, hay gente que pierde muy rapido la esperanza </t>
  </si>
  <si>
    <t>a favor de la esperanza, en contra de no tenerla</t>
  </si>
  <si>
    <t>a mi amiga carmen</t>
  </si>
  <si>
    <t>sii, necesita esperanza, ultimamnete esta muy cansada</t>
  </si>
  <si>
    <t xml:space="preserve">porque esta cansada de hacer trabajos la pobre </t>
  </si>
  <si>
    <t xml:space="preserve">siii </t>
  </si>
  <si>
    <t>puedes hacerme las preguntas yas</t>
  </si>
  <si>
    <t>si, estoy bastante de acuerdo con la morajela</t>
  </si>
  <si>
    <t>si, amor, educación, familia</t>
  </si>
  <si>
    <t>Si, con amor, empatia, educación</t>
  </si>
  <si>
    <t>Me ha parecido un cuento muy sencillo y muy bonito, una buena forma de darle una lección al padre.  Me he sentido reflejada puesto que alguna vez me hubiera gustado compartir más tiempo con mi madre.</t>
  </si>
  <si>
    <t xml:space="preserve">Si, seguridad en mi y confianza </t>
  </si>
  <si>
    <t xml:space="preserve">Las ideas del cuento pueden ser, la importancia de dedicar a los niños/as el tiempo suficiente, el amor que tienen los niños/as a sus referentes, la creatividad en este caso del cuento. </t>
  </si>
  <si>
    <t>No, basicamente es eso</t>
  </si>
  <si>
    <t xml:space="preserve">sii, cuando sea futura madre le dedicare el tiempo necesario a mis hijos/as, y me daré un respiro del trabajo si es necesario. </t>
  </si>
  <si>
    <t>la importancia de dedicar tiempo a los hijos/as</t>
  </si>
  <si>
    <t>no ahora mismo no, peor alguna vez si</t>
  </si>
  <si>
    <t>sii, estoy segura que si es una buena reflexiónm</t>
  </si>
  <si>
    <t>puedes preguntarme cuadno queiras</t>
  </si>
  <si>
    <t xml:space="preserve">El libro trata de un bosque donde habían diferentes árboles, todos eres felices y eran especiales por el fruto que daban, pero había un árbol que no sabía que era. Los demás árboles le decían como tenía que ser para que fuera como ellos, pero él no conseguía ser como ellos. Una noche un búho sabio se colocó en el árbol y le dijo que no debía ser como lo demás que se escuchara así mismo y conseguiría saber quien era. El búho se fue, y el árbol se quedo pensativo. </t>
  </si>
  <si>
    <t xml:space="preserve">Cerró los ojos, y consiguió escucharse así mismo y oír su corazón, donde se dio cuenta de quien realmente era y cual era su misión. A partir de ese día, el jardín al completo  fue feliz. </t>
  </si>
  <si>
    <t>duda y amor</t>
  </si>
  <si>
    <t xml:space="preserve">Se me pasa por la cabeza la razón que tiene el cuento, a veces estamos tan centrados en agradar a los demás y ser como los demás quieren que seamos, y dejamos a un lado lo que realmente queremos ser. </t>
  </si>
  <si>
    <t xml:space="preserve">Considero que muchas personas hoy en día tienen la autoestima muy baja, y no son quienes realmente quieren ser, puesto que se dejan influenciar por la gente de su alrededor. </t>
  </si>
  <si>
    <t>ya puedes preguntarme</t>
  </si>
  <si>
    <t>si podria ser esa una moraleja</t>
  </si>
  <si>
    <t>Una moraleja podría ser, que a veces los momentos más inesperados pueden ser momentos inolvidables en nuestras vidas. ´</t>
  </si>
  <si>
    <t>Me ha parecido muy emotivo, y muy realista. Me da pena que ancianos se queden sin familia, sin nadie a su alrededor que ofrecerles un minimo de amor. Me ha hecho recapacitar mucho.</t>
  </si>
  <si>
    <t>melancolía, tristeza</t>
  </si>
  <si>
    <t xml:space="preserve">si, esoty de acuedo, sobre todo compasión y amor </t>
  </si>
  <si>
    <t>sii, por la anciana mayor</t>
  </si>
  <si>
    <t xml:space="preserve">El cuento trata de una anciana que se queda sola en la vida, no tiene a nadie, y un día decide llamar a un taxi. El taxista le dice que a donde debe llevarla, y su repuesta es por toda la ciudad, le cuenta el caso de que esta sola y quiere verla por última vez. El taxista que es bastante empático lo hace de manera gratuita, y le concede durante dos horas ver su ciudad. </t>
  </si>
  <si>
    <t>no es más o menos eso</t>
  </si>
  <si>
    <t xml:space="preserve">pues la vedad que no, por ahora mis abuelos que son las personas mas mayores de mi vida, están rodeados de gente que les ama. </t>
  </si>
  <si>
    <t>si, que debemos de ser empáticos, y ayudar a las personas, tener compasión .</t>
  </si>
  <si>
    <t xml:space="preserve">Puedes preguntarme </t>
  </si>
  <si>
    <t xml:space="preserve">Si estoy bastante de acuerdo </t>
  </si>
  <si>
    <t xml:space="preserve">Si estoy de acuerdo que es de estrés </t>
  </si>
  <si>
    <t xml:space="preserve">El cuento trata de un chico que intentaba meditar para dejar sus pensamientos en blanco, como no lo conseguía el maestro le dijo que cogiera una cuchara, el chico le hizo caso. Cuando estaba meditando le ordeno que tirara la cuchara y la cuchara acabó en el suelo. Entonces le dijo quien agregaba a quien la cuchara a ti o tú a la cuchara </t>
  </si>
  <si>
    <t xml:space="preserve">no la verdad que no </t>
  </si>
  <si>
    <t xml:space="preserve">me recuerda a mi amiga Carmen que tiene muy poca paciencia, siempre está estresada </t>
  </si>
  <si>
    <t xml:space="preserve">es muy bonita esta reflexión me ha conmovido </t>
  </si>
  <si>
    <t xml:space="preserve">no ninguno es el primero </t>
  </si>
  <si>
    <t>No en cuanto a libros no, se la reflexión  que quiere decir pero no tengo libros sobre este tema</t>
  </si>
  <si>
    <t xml:space="preserve">Si la moraleja que tiene me llama la atención </t>
  </si>
  <si>
    <t>Empieza</t>
  </si>
  <si>
    <t>si estoy de acuerdo con que podría ser una moraleja</t>
  </si>
  <si>
    <t xml:space="preserve">No, no estoy de acuerdo no trata de eso </t>
  </si>
  <si>
    <t>El cuento habla de que una sonrisa que es un gesto muy fácil de hacer vale mucho y puede animar a una persona fácilmente. No hace más pobre al que la da y perdura en el recuerdo de la otra persona. No se mide en dinero y todo el mundo tiene opción a darla. Por eso hay que ser generosos y darlas a las demás personas.</t>
  </si>
  <si>
    <t xml:space="preserve">La verdad que no </t>
  </si>
  <si>
    <t xml:space="preserve">sobre alegria diría yo </t>
  </si>
  <si>
    <t xml:space="preserve">Me ha parecido un cuento corto pero muy bonito, con un mensaje bastante claro. Me he sentido identificada, a veces no nos percatamos de que cosas tan simples tienen un gran peso </t>
  </si>
  <si>
    <t>Inseguridad en el amor, en los estudios</t>
  </si>
  <si>
    <t xml:space="preserve">Yo diría que una persona adulta </t>
  </si>
  <si>
    <t xml:space="preserve">para ayudar a  las personas a valorar las cosas simples </t>
  </si>
  <si>
    <t xml:space="preserve">Puedes empezar ya </t>
  </si>
  <si>
    <t xml:space="preserve">Sii estoy  de acuerdo </t>
  </si>
  <si>
    <t xml:space="preserve">Al principio me ha costado entenderlo, luego lo he releído  y lo he comprendido mejor.  Se me pasa por la cabeza la razón que tiene el dinero no lo es todo en esta vida </t>
  </si>
  <si>
    <t xml:space="preserve">si a veces si tengo rabia </t>
  </si>
  <si>
    <t>Un discípulo pregunta a su maestro que piensa del dinero a lo que él le responde que mire  por la ventana, y que le diga que ve,  luego le dice que se mire al espejo Y que le diga que ve también, a lo que el responde que se ve  a él mismo. El maestro le dice ahora piensa que la ventana está hecha de vidrio, lo mismo que el espejo, solo con una pequeña capa de plata por detrás del vidrio el hombre solo se verá así mismo .</t>
  </si>
  <si>
    <t>No la verdad que no</t>
  </si>
  <si>
    <t>Adicciones si , porque el dinero puede creerte adiccion</t>
  </si>
  <si>
    <t xml:space="preserve">Yo creo que no, simplemente da una lección de vida </t>
  </si>
  <si>
    <t xml:space="preserve">para mí creo que no, quizá no encaja mucho con ninguna emoción en concreto </t>
  </si>
  <si>
    <t>A favor de que el dinero puede cambiar a las personas , y en contra no tengo mucho que añadir</t>
  </si>
  <si>
    <t xml:space="preserve">Ya puedes preguntar </t>
  </si>
  <si>
    <t xml:space="preserve">Calma, valentía </t>
  </si>
  <si>
    <t>este cuento trata de un rey que pide a los artistas que pinten la mejor representación  de La Paz. Solo dos le llamaron la atención. En uno aparecía un lago, perfecto, montañas, un cielo azul, la representación perfecta de La Paz, y en  otro también tenía montañas, pero éstas eran peladas y escarpadas.
Por encima había un furioso cielo, del cual caía la lluvia y donde se veían relámpagos.
Por un costado de la montaña caía una cascada espumosa.
Esto no tenía un aspecto apacible en absoluto.
Pero cuando el rey miró de cerca, vio tras la cascada un pequeño arbusto que crecía en una grieta de la roca.
En el arbusto había construido su nido una pajarita.
Allí, en medio del agua, estaba echada la madre pajarita en su nido; en perfecta paz.</t>
  </si>
  <si>
    <t>si, con esto hace una moraleja, a que en la verdadera paz tb hay problemas y trabajo duro, pero eres capaz de permanecer calmado en el corazón.</t>
  </si>
  <si>
    <t xml:space="preserve">En este caso no habla de eso, habla de La Paz, la calma, tranquilidad, </t>
  </si>
  <si>
    <t xml:space="preserve">Dime </t>
  </si>
  <si>
    <t xml:space="preserve">Siii totalmente de acuerdo </t>
  </si>
  <si>
    <t>El cuento trata de una hormiga que tenia una carga de una pajita que pesaba mucho más que ella, al llegar a una grieta no sabía cómo pasar, pensó en la pajita que llevabaa a cuestas y encontró la solución, sin esa carga no hubiera sido posible pasar la grieta</t>
  </si>
  <si>
    <t xml:space="preserve">no La verdad que no, simplemente que es un cuento muy bueno con una gran lección </t>
  </si>
  <si>
    <t xml:space="preserve">se me pasa por la cabeza la razón que tiene, a veces esos problemas y esas dificultades, nos sirven en un futuro, debemos de ser fuertes, todo pasa por algo y esta bien aprender pese a la dificultad </t>
  </si>
  <si>
    <t xml:space="preserve">la reflexión me parcee muy buena, y tiene mucha razón </t>
  </si>
  <si>
    <t xml:space="preserve">Fortaleza si </t>
  </si>
  <si>
    <t xml:space="preserve">Valentía , satisfacción </t>
  </si>
  <si>
    <t xml:space="preserve">yo creo que cualquier persona podría identificarse puesto que todos hemos pasado por dificultades en la vida y al final hemos conseguido superarlas y avanzar con ellas </t>
  </si>
  <si>
    <t xml:space="preserve">Si , si me han pasado pero estoy muy orgullosa de superarlas </t>
  </si>
  <si>
    <t xml:space="preserve">creo que si, es una lección muy buena </t>
  </si>
  <si>
    <t>Si, el autor describe un apego inseguro de príncipe hacia la golondrina.</t>
  </si>
  <si>
    <t>Si, además, me parece que hoy en día existe mucha gente joven así que se deja llevar por la sociedad y pierde su esencia</t>
  </si>
  <si>
    <t xml:space="preserve">Si, me a gustado mucho y te hace reflexionar </t>
  </si>
  <si>
    <t>Un principe ve llagar a una golondrina a su ventana y es tan grade su admiración que la encierra, pensando que era lo mejor para ella, pero esta muere.</t>
  </si>
  <si>
    <t>No, creo que así esta bien</t>
  </si>
  <si>
    <t>Pues me lleva a pensar en que cada uno es como es y no debemos intentar cambiar a las personas.</t>
  </si>
  <si>
    <t>Que bonito</t>
  </si>
  <si>
    <t>quiero salir de la app</t>
  </si>
  <si>
    <t>Pues, la verdad que sí, es muy bonito y tiene una reflexión muy profunda</t>
  </si>
  <si>
    <t>Sí, a veces nos olvidamos de disfrutar de los momentos con la familia y con nuestros hijos, y estos son los más importantes</t>
  </si>
  <si>
    <t>Si, el conductor fue muy generoso y quiso darle un último respiro, y la anciana se sentía tan nostálgica que era imposible no querer estar más tiempo con ella</t>
  </si>
  <si>
    <t xml:space="preserve">Agradecida, porque aunque sea solo un cuento, espero que en la vida real existan personas tan generosas como este taxista, ya que todos nos haremos viejecitos y nos gustaría que nos trataran con cariño. </t>
  </si>
  <si>
    <t>Bueno es un tema delicado, pero si creo que le da más importancia a ser un trabajador nato.</t>
  </si>
  <si>
    <t>Si, muy de acuerdo, pero creo que hoy en día sean perdido esos valores</t>
  </si>
  <si>
    <t>La verdad creo que no, mi intención era ver sobre el apego emocional</t>
  </si>
  <si>
    <t>Si, hay si, si adecuamos con esos valores seguro que los niños y niñas crecerán más fortalecidos</t>
  </si>
  <si>
    <t xml:space="preserve">La verdad es que me ha gustado, pero no me ha producido ningún sentido, sino que más bien me ha hecho reflexionar </t>
  </si>
  <si>
    <t xml:space="preserve">No, no creo que sea en este momento mi estado anímico </t>
  </si>
  <si>
    <t>Un viejo anciano que primero fue trabajar y más tarde generoso, le da una lección en valores a su mejor amigo.</t>
  </si>
  <si>
    <t>Pues esta vez creo que no completamente, porque yo he pedido calma y este, está más relacionado con los valores por lo menos para mi</t>
  </si>
  <si>
    <t>sí, con la moraleja si le veo coherencia, pero aun así no lo veo que tenga nada que ver para trabajar la calma o aprender a calmarte</t>
  </si>
  <si>
    <t>Pues, yo soy muy de creerme los halagos, y los insultos no me afectan quizás es porque me siento bien conmigo misma</t>
  </si>
  <si>
    <t>Si conozco la emoción agrado, pero no me siento identificada</t>
  </si>
  <si>
    <t>No, lo veo más para trabajar otras emociones como la seguridad en uno mismo</t>
  </si>
  <si>
    <t>Si, se puede utilizar para hacer reflexionar en que digan lo que digan siempre hay que tener seguridad en uno mismo</t>
  </si>
  <si>
    <t xml:space="preserve">Un maestro manda a un chico a un cementerio para gritar cosas buenas y malas, y lo hace reflexionar por qué los muertos no contestan </t>
  </si>
  <si>
    <t xml:space="preserve">lo recomendaría, no como cuento sino como fábula </t>
  </si>
  <si>
    <t>Si, el cuesto es muy clarividente</t>
  </si>
  <si>
    <t>Si, es un valor muy importante para los humanos</t>
  </si>
  <si>
    <t>No hay que reír sin antes saber</t>
  </si>
  <si>
    <t>Si, me ha parecido muy bonito, parecido a los tres cerditos</t>
  </si>
  <si>
    <t>Si, si educamos que hay que trabajar duro para conseguir nuestro propósitos seremos mejores personas</t>
  </si>
  <si>
    <t>él trabaja en sus sueños mientras sus amigos juegan y se ríen de él, cuando cae la lluvia los que se reían ahora lloran, y su amigo les presta ayuda, puesto que él vive feliz</t>
  </si>
  <si>
    <t>pues, como yo me esfuerzo mucho, he pensado que lo estoy haciendo bien aunque a veces no disfrute de muchas cosas</t>
  </si>
  <si>
    <t>para educar en valores</t>
  </si>
  <si>
    <t>Si, veo que está bastante relacionado</t>
  </si>
  <si>
    <t xml:space="preserve">Si, muy de acuerdo de todo tenemos que sacar la parte positiva </t>
  </si>
  <si>
    <t>Si, sobre todo del miedo a lao desconocido</t>
  </si>
  <si>
    <t>Que hace muy poco todos el mundo vivió con ese miedo durante el COVID-19</t>
  </si>
  <si>
    <t>No, no es mi estado actual, la reflexión es muy cierta</t>
  </si>
  <si>
    <t xml:space="preserve">Si, ya lo he especificado anteriormente </t>
  </si>
  <si>
    <t>Dolor de no ver a sus seres queridos</t>
  </si>
  <si>
    <t>Llega una pandemia el miedo se contonea por el rostro del grumete</t>
  </si>
  <si>
    <t>Si, lo explica muy bien</t>
  </si>
  <si>
    <t>Si, a veces tenemos que aprender a estar en calma a pesar de las dificultades</t>
  </si>
  <si>
    <t>un rey tiene que elegir entre dos cuadros y elige el que considera que le transmite calma</t>
  </si>
  <si>
    <t>Si, pero creo que lo trata en segundo plano</t>
  </si>
  <si>
    <t>Pues que aunque las cosa se tuerzan tenemos que permanecer en pie</t>
  </si>
  <si>
    <t xml:space="preserve">Si, yo en este tiempo que estoy viviendo soy feliz a pesar de que trabajo muy duro. </t>
  </si>
  <si>
    <t xml:space="preserve">Si, porque toca varias ramas de estas definiciones </t>
  </si>
  <si>
    <t>Templanza</t>
  </si>
  <si>
    <t xml:space="preserve">A mis hermanos </t>
  </si>
  <si>
    <t>porque tienen un empresa ya a  veces no va todo lo bien que les gustaría</t>
  </si>
  <si>
    <t>Me resulta difícil, creo que no</t>
  </si>
  <si>
    <t xml:space="preserve">Si, creo que ser generoso y humilde es muy valioso en los tiempos que estamos </t>
  </si>
  <si>
    <t xml:space="preserve">Un pobre muchacho pendo que su califa necesitaba agua, cuando en su zona escaseaba, pero era tan generoso que le llevo a pesar de las adversidades un cántaro </t>
  </si>
  <si>
    <t xml:space="preserve">que la generosidad es un valor que escasea en estos tiempos </t>
  </si>
  <si>
    <t xml:space="preserve">Si, es una emoción que desde hace algún tiempo la vivo a diario persiguiendo un sueño </t>
  </si>
  <si>
    <t>en algunas emociones sí, pero en otras menos</t>
  </si>
  <si>
    <t>Si, hay que educar en valores sin importar la emoción que sea</t>
  </si>
  <si>
    <t>Bueno, en parte si, me considero una persona generosa y no pido nada a cambio lo hago porque me sale</t>
  </si>
  <si>
    <t xml:space="preserve">si, tenemos que dejar de escuchar a las personas que son toxicas </t>
  </si>
  <si>
    <t xml:space="preserve">pues, eso que hay que esforzarse por conseguir lo que deseamos, porque lo que hay en nuestro alrededor, no es nada fácil </t>
  </si>
  <si>
    <t>no, para nada, me cabreo como todo el mundo pero de forma pacífica</t>
  </si>
  <si>
    <t xml:space="preserve">pues si, tenemos que trabajar en lo queremos </t>
  </si>
  <si>
    <t>haber, en parte si, pero yo le doy más importancia al valor del esfuerzo</t>
  </si>
  <si>
    <t>un grupo de ranas van paseando , cuando de repente 2 se caen a un pozo, el resto que las está mirando, no son de mucha ayuda para animarlas a salir,  una de eels muere, pero la otra vive</t>
  </si>
  <si>
    <t>a palabras necias oídos sordos</t>
  </si>
  <si>
    <t>el valor del no dejarte llevar por nadie y luchar por lo que sueñas</t>
  </si>
  <si>
    <t>Si, claro esto le sirve a todo el mundo</t>
  </si>
  <si>
    <t>Si, es muy bonito</t>
  </si>
  <si>
    <t xml:space="preserve">Si, bástate de cuerdo </t>
  </si>
  <si>
    <t>A veces no, nos damos cuante de lo que tenemos delante</t>
  </si>
  <si>
    <t xml:space="preserve">que tenemos que saber mirar con otros ojos </t>
  </si>
  <si>
    <t xml:space="preserve">No, mi estado no es ese. la reflexión es muy bonita </t>
  </si>
  <si>
    <t>de la valentia</t>
  </si>
  <si>
    <t>en parte si</t>
  </si>
  <si>
    <t>si, me ha parecido muy interesante</t>
  </si>
  <si>
    <t>si, estoy de acuerdo, la mente es el organo mas fuerte del cuerpo humano</t>
  </si>
  <si>
    <t xml:space="preserve">si, los pensamientos 2de no puedo llegan a </t>
  </si>
  <si>
    <t>si, los pensamientos de negatividad "no puedo" te anulan mentalmente</t>
  </si>
  <si>
    <t>Un chico no puede concentrarse porque sus pensamientos negativos lo bloquea mentalmente y su maestro le da unas pautas para que no se quede bloqueado</t>
  </si>
  <si>
    <t>que  a veces tenemos que estar positivos para que los problemas se disuelvan solos, y así olvidar un poco alguna cosas</t>
  </si>
  <si>
    <t>No. solo tengo mucha ansiedad y eso a veces me producen pensamientos negativos, pero no estoy triste</t>
  </si>
  <si>
    <t xml:space="preserve">si, bastante </t>
  </si>
  <si>
    <t xml:space="preserve">si, bastante de acuerdo </t>
  </si>
  <si>
    <t>si, porque a veces a las personas se nos olvida lo que lo mas valioso no cuesta dinero</t>
  </si>
  <si>
    <t>no, no veo que trabaje mucho esa emoción</t>
  </si>
  <si>
    <t xml:space="preserve"> yo creo que educación </t>
  </si>
  <si>
    <t xml:space="preserve">no, creo que trata de ser empático con las personas </t>
  </si>
  <si>
    <t>pues, que tenemos que sonreír más aunque a veces cueste</t>
  </si>
  <si>
    <t>no, no es mi estado actual</t>
  </si>
  <si>
    <t xml:space="preserve">una sonrisa vale más que mil palabras </t>
  </si>
  <si>
    <t>si, me ha impresionado, no lo conocia</t>
  </si>
  <si>
    <t>aprende a quererte y no te fuerces por llegar a cosas que no son para ti</t>
  </si>
  <si>
    <t>me he sentido satisfecha conmigo misma, además, creo que somos más de lo que creemos pero a veces hay que reflexionar y frenar</t>
  </si>
  <si>
    <t xml:space="preserve">no, no es mi estado actual. Me encanta la reflexión, es más o menos lo que te he dicho anteriormente, que somos más de lo que creemos y que podemos llegar alto, pero también tenemos límites y hay que saber donde están. </t>
  </si>
  <si>
    <t>Bueno, no lo sé, el cuento tiene un valor emocional y personal donde te dice que debes de reconocer donde están tus limites</t>
  </si>
  <si>
    <t xml:space="preserve">En parte si, creo que a veces nos ponemos metas que son inalcanzables y si no llegamos nos frustramos y también se relaciona de la misma manera con el deseo, desear algo y no tenerlo es frustrante.  </t>
  </si>
  <si>
    <t>estos animales hacen cosa que no son para ellos y obtienen como resultado una mala experiencia para toda la vida</t>
  </si>
  <si>
    <t>no, para nada</t>
  </si>
  <si>
    <t xml:space="preserve">gracias </t>
  </si>
  <si>
    <t>todos menos el niño</t>
  </si>
  <si>
    <t xml:space="preserve">para que seamos conscientes de nuestros límites </t>
  </si>
  <si>
    <t>me voy</t>
  </si>
  <si>
    <t xml:space="preserve">sí, nos demuestra que con constancia y deseo podemos llegar a lo que nos proponemos sin rendirnos, además de impedir que las opiniones ajenas nos influyan en nuestras opiniones. </t>
  </si>
  <si>
    <t xml:space="preserve">sí, tiene sentido y mucha relación </t>
  </si>
  <si>
    <t xml:space="preserve">sí, muestra el sentimiento de agotamiento como algo que no debe hacernos tirar la toalla </t>
  </si>
  <si>
    <t xml:space="preserve">El cuento "La dos ranas" nos narra la historia de dos ranas, quienes intentan salir de un hoyo saltando. Cada una de las ranas representa un rol distinto, la primera de ellas se rinde y se ve influida por lo que les dicen las demás, quines están fuera del hoyo y se deja morir. Por otro lado, la otra rana demuestra todo lo contrario, ella actúa por su deficiencia auditiva sin importarle lo que le están diciendo e imaginado que sus compañeras en vez de decirle que no puede salir, le animan y le dan fuerzas para lograrlo, y así fue </t>
  </si>
  <si>
    <t>sí, como final de la historia, la rana consigue salir, se siente agotada del trabajo que ha tenido que hacer, pero al mismo tiempo feliz y orgullosa de su trabajo por haber logrado conseguir salir del hoyo que ha hecho que por rendirse y escuchar las críticas del resto, la otra rana muriese.</t>
  </si>
  <si>
    <t>inspirada y con ganas de lograr mis objetivos sin que nadie mes lo pise</t>
  </si>
  <si>
    <t xml:space="preserve">sí, me siento entusiasmada con todo lo que viene en el futuro </t>
  </si>
  <si>
    <t xml:space="preserve">sí, así lo muestra la rana que logra salir del hoyo </t>
  </si>
  <si>
    <t xml:space="preserve">A toda la gente que cree que no puede lograr sus metas y no ve más allá que un muro y dificultades </t>
  </si>
  <si>
    <t xml:space="preserve">Para animarte a lograr tus metas </t>
  </si>
  <si>
    <t xml:space="preserve">La rana </t>
  </si>
  <si>
    <t xml:space="preserve">la rana que logra saltar me parece admirable y por otro lado las compañeras que le impiden lograrlo no me agradan nada, porque las relaciono con los miedos e inseguridades </t>
  </si>
  <si>
    <t xml:space="preserve">más o menos </t>
  </si>
  <si>
    <t>sí, creo que para tener paz interior debes calmar tus sentimientos internos, no hay que tragar con problemas externos, sino pensar en lo que cree uno conveniente y quiere</t>
  </si>
  <si>
    <t>sí, es como lo explica en su definición</t>
  </si>
  <si>
    <t>Me ha hecho reflexionar sobre que es la verdadera paz y calma interior</t>
  </si>
  <si>
    <t xml:space="preserve">sí, ahora mismo me siento relajada/calmada </t>
  </si>
  <si>
    <t xml:space="preserve">creo que refleja muy bien el significad de calma o paz interior, pero no ha conseguido del tomo que me sienta calmada al leerlo </t>
  </si>
  <si>
    <t xml:space="preserve">este cuento se relaciona con la paz, esa paz que se encuentra en nuestro interior. El rey lo que busca es un verdadero trasmisor de paz, por lo que encuentra a dos artistas que logran llamar su atención, pero al fin y al cabo solo puede elegir a uno, es así que eligió al segundo artista por su trasfondo en su pintura, como refleja la paz de una persona y lo bien que lo aplica en la pintura, hace que el rey muestre gran interés, así es como llego a su conclusión de la paz es algo que se encuentra en el interior, en concreto debe estar en el corazón  </t>
  </si>
  <si>
    <t>creo que así esta bastante completp</t>
  </si>
  <si>
    <t>hay que aprovechar el presente, ya que nunca vas a vivir el mismo momento dos veces</t>
  </si>
  <si>
    <t>también deseo</t>
  </si>
  <si>
    <t>estrés</t>
  </si>
  <si>
    <t>me he sentido relacionada porque a veces me pasa</t>
  </si>
  <si>
    <t>Supongo que, lo que quiere transmitir el autor, es que a veces damos con personas equivocadas cuando estamos tristes y a veces ellas, al vernos así de frágiles, se aprovechan de ello.</t>
  </si>
  <si>
    <t>Sí, estoy de acuerdo. Hay que hacer sentir bien a las personas siempre que esté en nuestras manos, pues puede ayudarles mucho o, en el peor de los casos, hundirles.</t>
  </si>
  <si>
    <t>No creo que trate sobre envejecimiento, pero sí hace referencia al tempus fugit.</t>
  </si>
  <si>
    <t>Las ideas principales del cuento, podrían ser: el paso del tiempo, el cómo nos puede fastidiar no dar con una persona adecuada, cómo los pequeños detalles hacen sentir grandes cosas.</t>
  </si>
  <si>
    <t>La idea principal del cuento es que la chica que coge el taxi necesita un abrazo. La mujer va de camino al asilo y, por ende, se siente muy nostálgica y triste por ello; así, le pide al taxista que la lleve por el camino más largo  hasta el asilo.</t>
  </si>
  <si>
    <t>Me he sentido triste.</t>
  </si>
  <si>
    <t>Sí. Estoy triste, tal vez me esperaba otra cosa sobre el cuento.</t>
  </si>
  <si>
    <t>Lo importante que es el tiempo y lo muy poco que lo aprovechamos y disfrutamos a veces. No somos conscientes de todo lo que tenemos.</t>
  </si>
  <si>
    <t>A la mujer, por supuesto. La mujer da a notar su soledad cuando le pide al taxista que quiere ver su ciudad por última vez, pues se siente muy sola.</t>
  </si>
  <si>
    <t>Sí, yo. Yo me identifico con el cuento, pues hay muchas veces que me siento sola.</t>
  </si>
  <si>
    <t>Hasta el día de hoy no he vivido ninguna situación parecida.</t>
  </si>
  <si>
    <t>Por ejemplo, cuando discutí con mis amigas de la ESO, me sentí muy triste y sola. Me dejaron de lado, y de algún que otro modo, la anciana del cuento me ha hecho empatizar mucho con su gran aunque corta historia.</t>
  </si>
  <si>
    <t>La fugacidad del tiempo, sin duda.</t>
  </si>
  <si>
    <t>Estoy a favor de cuando recalca que qué hubiera pasado si se hubiera encontrado con otro taxista que hubiera sido amargado. No tengo nada en contra.</t>
  </si>
  <si>
    <t>No, no suelo leer cuentos y menos con la temática de mi estado de ánimo</t>
  </si>
  <si>
    <t>Bueno, vamos a dejar de hablar por hoy.</t>
  </si>
  <si>
    <t>No lo termino de captar totalmente.</t>
  </si>
  <si>
    <t>Sí, cuando el autor dice que la capa de plata por detrás del vidrio hace que se vean a sí mismos. Transmite muy bien la moraleja</t>
  </si>
  <si>
    <t>Creo que adicciones se queda un poco corto. Quiero decir, en ese sentido también se tendría que hablar de otras adicciones tales como la ludopatía, además de las sustancias tóxicas. En cuanto a trabajo, lo veo muy completo.</t>
  </si>
  <si>
    <t>Estoy de acuerdo porque los seres humanos nos dejamos llevar fácilmente por el deseo del dinero, el cual va acompañado al deseo de tener el poder. Lo plasma muy bien.</t>
  </si>
  <si>
    <t>El cuento en sí es muy corto, pero con tan pocas líneas te hace entender qué es lo que quiere transmitir. Me he sentido confusa al principio, pues no lo terminaba de entender, pero cuando he leído la moraleja, ha sido mucho más fácil.</t>
  </si>
  <si>
    <t>Sí. Los lobos son dos caras que tenemos los humanos. Por un lado está la parte del temor, la ira, la envidia, el dolor... Y por otro lado está la parte de la bondad, alegría, esperanza. En la vida, uno tiene que elegir qué lado alimentar para ser de una forma u otra.</t>
  </si>
  <si>
    <t xml:space="preserve">Sí. Como ya he mencionado anteriormente, cada uno elige qué sentir en su vida y qué cara de él mismo alimentar. </t>
  </si>
  <si>
    <t>Sí. Aburrido no ha sido, agotado tampoco, alegria y amor tampoco. Sí que diría que trata de satisfacción, pues al fin y al cabo te da las pautas que seguir en tu vida.</t>
  </si>
  <si>
    <t>Me he sentido identificada con el cuento porque estoy totalmente de acuerdo. Me he sentido satisfecha.</t>
  </si>
  <si>
    <t>Sí. Sé con certeza que seguridad es un sinónimo de certeza.</t>
  </si>
  <si>
    <t>Sí. El autor ha querido transmitir que una sonrisa puede significar mucho.</t>
  </si>
  <si>
    <t>Realmente no creo que sea cierto que cuanto más amor damos, más recibimos. Pienso que esta afirmación es errónea porque la vida es injusta, a veces no obtenemos lo que merecemos y también hay que saber llevar la frustración de ese momento; saber que las cosas no siempre salen como uno quiere o desea.</t>
  </si>
  <si>
    <t>Me he sentido bien. Leer cuentos que hablen de los sentimientos de alegría, sonrisa, felicidad... Siempre te hace sentir bien.</t>
  </si>
  <si>
    <t>Sí. Mi sensación de hoy se parece mucho a la descripción de alegría, pues me siento bien y a gusto en estos instantes. Respecto a la cita, me gusta porque Shakespeare nos  muestra la cruda realidad de lo traicionera que puede ser nuestra mente; y es que no es otra cosa que dudar de nosotros mismos hasta que nos salga realmente mal por esa falta de confianza.</t>
  </si>
  <si>
    <t>Sobre alegría sí, pues al leer el cuento te produce sensación de bien estar. Por otro lado, no trata sobre tristeza. La tristeza es un sentimiento que sentimos cuando no alcanzamos ciertas expectativas, y este requisito el cuento no lo cumple. El cuento nos da esperanza de una manera u otra al decir que ``recibimos lo que damos``</t>
  </si>
  <si>
    <t xml:space="preserve">No. Este cuento no trata nada de actividad laboral, si es cierto que se podría mirar por el lado de ''trabajar para dar todo lo que queremos recibir'' pero no en el sentido de trabajar literal. </t>
  </si>
  <si>
    <t>La idea principal del cuento podría ser la importancia de transmitir sonrisas. Regalarlas no nos cuesta nada y sin embargo pueden hacer mucho en la persona que las recibe, pues es tan poderosa que puede hacerte sentir mejor en pocos segundos.</t>
  </si>
  <si>
    <t>A favor: es cierto que una sonrisa no cuesta nada y puedes alegrarle el día a la persona a quien se la regalas, también que la merecemos todos seamos como seamos, sin importar nada. Argumentos en contra, diría que lo único que me hace estar en contra es que en la moraleja se dice que siempre se recibe lo que se da y eso, como ya he mencionado anteriormente, es falso.</t>
  </si>
  <si>
    <t>En este cuento no hay personajes. El autor solamente habla del poder de dar y recibir sonrisas.</t>
  </si>
  <si>
    <t>Sí, me identifico. Muchas veces alguien me ha hecho sentir mejor por ser simpático conmigo o regalarme una sonrisa sin más, aunque sea un desconocido.</t>
  </si>
  <si>
    <t>Sí, me identifico. Muchas veces alguien me ha hecho sentir mejor por ser simpático conmigo o regalarme una sonrisa sin más, aunque sea un desconocido. Por ejemplo si tienes un dia malo y alguien te saluda y te sonrie, solo su simpatia ya te hace sonreir a ti y aunque sea un poco, tu día, mejora.</t>
  </si>
  <si>
    <t>Nunca he leído cuentos a raíz de las emociones que yo recuerde. Menos todavía he leído libros que narren cosas a raíz de las emociones que yo siento ese día.</t>
  </si>
  <si>
    <t>Sí, sí se parece y lo he contado ya anteriormente.</t>
  </si>
  <si>
    <t>Por supuesto que sí. En mayor o menor grado, todos nos sentimos identificados.</t>
  </si>
  <si>
    <t>Sí. El autor quiere transmitir que debemos guardar calma ante los comentarios infortuitos de los demás.</t>
  </si>
  <si>
    <t>Estoy totalmente de acuerdo y de hecho me gusta mucho la reflexión y el cuento y lo que quiere transmitir. Realmente, nunca le vas a caer bien a todo el mundo, al igual que no puedes caerles mal a todos. Siempre va a haber alguien que te ame y otro que no, por lo que lo mejor es no tomartelo todo personal.</t>
  </si>
  <si>
    <t>Sí. La moraleja del cuento te educa para que no te lo tomes todo tan a pecho ni todo personal, como bien dije en el mensaje anterior.</t>
  </si>
  <si>
    <t>Me he sentido bien y además me he sentido reflejada en él. A veces, en algunos momentos de tu vida, intentas caerle bien a todo el mundo y eso realmente es imposible. Estás mejor cuando asimilas que no a todo el mundo le vas a gustar porque seas mejor o peor y es totalmente normal.</t>
  </si>
  <si>
    <t>me gusta su significado.</t>
  </si>
  <si>
    <t>Si, porque te da calma sobre lo que otros piensan de ti.</t>
  </si>
  <si>
    <t>El mensaje que ha querido transmitir es que las verdades se pueden decir de mejor manera para que al otro no le hagan tanto daño.</t>
  </si>
  <si>
    <t>Sí. Con la parte positiva se consigue recalcando aquello que favorezca a la persona que está escuchando esa verdad, así que así nos mirarán con mejor cara. De forma distinta, si recalcamos el lado negativo de dicha verdad, solo daremos a ver el lado pesimista, por lo que al receptor no le gustará en absoluto.</t>
  </si>
  <si>
    <t>El cuento sí que trata, bajo mi punto de vista, sobre: el agrado, certeza, humillación e ira. El agrado es cuando el segundo sabio supo sacar la parte positiva del sueño para que el rey estuviera contento. La certeza, se puede ver al finalizar el cuento; el segundo sabio le comenta al consejero con total confianza por qué se lo ha dicho de esa forma. La humillación y la ira es lo que siente el rey en el momento que el primer sabio le dice que va a perder a familiares suyos.</t>
  </si>
  <si>
    <t>La idea principal del texto se sintetiza en que hay que saber cómo comunicar una verdad, pues si la decimos mostrando su lado pesimista, solo recalcaremos el lado negativo de los hechos.</t>
  </si>
  <si>
    <t>En el cielo se hacen mejores cosas que en el infierno.</t>
  </si>
  <si>
    <t>Sí. En el infierno, tienen manjares pero no pueden comer, pues los palillos son supergrandes y nadie se ayuda. Por otro lado, en el cielo, todos se ayudan entre sí dándole de comer al de enfrente, por lo que es mucho más fácil</t>
  </si>
  <si>
    <t>Esta leyenda china tiene como idea principal hacernos entender que siempre todo es mucho más fácil si nos ayudamos los unos a los otros. Pues da igual todo lo maravilloso que tengas delante de ti, será muy difícil alcanzarlo sin el apoyo o la ayuda de otro. Por el contrario, aunque llegáramos a conseguirlo, nos costaría mucho más que si lo hiciéramos con esa ayuda recíproca.</t>
  </si>
  <si>
    <t>Sí. El cuento trata sobre el trabajo porque te dice que te costará mucho más esfuerzo y trabajo hacer las cosas solo que con ayuda.</t>
  </si>
  <si>
    <t>Me he sentido bien y maravillada. Ha sido una muy buena elección haberlo escogido para leer: solo cuenta verdades que nos encontramos en nuestro día a día.</t>
  </si>
  <si>
    <t>Sí. Hoy me siento bien, a gusto, alegre.</t>
  </si>
  <si>
    <t>Sí. Cuando el sabio va al infierno, todos están frustrados porque no pueden comerse todos los manjares que tienen delante de sus narices y tampoco se ayudan entre sí.</t>
  </si>
  <si>
    <t>La idea principal del payaso inquieto es que un trastorno no te define. Puedes tener el trastorno de la bipolaridad, como es este caso, el trastorno depresivo, trastorno ansiedad-retracción... y eso no te hace menos que nadie y tu diagnóstico no quiere decir que seas otra persona distinta.</t>
  </si>
  <si>
    <t>Compasión no, pues sus amigos no sienten compasión por él cuando los dueños del circo le cuentan su diagnóstico. Por otro lado, tristeza sí, pues es así como se sienten al enterarse de que el Payaso Inquieto sufría bipolaridad. Por último, este cuento también trata sobre el amor, pues es lo que sienten y muestran sus amigos cuando el payaso salva al trapecista: queriéndolo y adorándolo como lo hacían antes.</t>
  </si>
  <si>
    <t>Me he sentido triste por el payaso. Aún sabiendo que es ficticio, la probabilidad de que ocurran estas situaciones en la vida real es muy alta. Aquí se muestra en un payaso y como algo ficticio, y también se soluciona relativamente rápido. Pero cuando pasa en persona, a esa persona que sufre X trastorno se puede sentir muy mal y generarle traumas.</t>
  </si>
  <si>
    <t>Sí. El amor siempre está presente en nuestros días, es curioso porque cuando leemos ''amor'' nuestra mente vuela y se pone a maquinar situaciones que compartirías con tu pareja, pero realmente el amor se da en muchas formas: amor de pareja, amor propio, amor familiar, amor en la amistad...</t>
  </si>
  <si>
    <t>Sí. La moraleja de este cuento me ha gustado mucho, pues refleja muy bien lo que cualquier persona -desgraciadamente- puede vivir en su día a día. A veces sentimos que no encajamos, pero es simplemente porque no estamos en el lugar correcto y eso no significa que no lo vayamos a encontrar jamás.</t>
  </si>
  <si>
    <t>Sí. Hay que afrontar los problemas para superarlos, pues si huimos, tarde o temprano siempre aparecerán de nuevo.</t>
  </si>
  <si>
    <t>He sentido el miedo del niño y también conmoción cuando va a decirle gracias a Raúl. Yo también tengo fobia a cosas y me he sentido reflejada en la historia.</t>
  </si>
  <si>
    <t>Sí. Yo siento fobia a los ruidos muy altos y también a los perros.</t>
  </si>
  <si>
    <t>Sí. Hay veces que con las prisas nos olvidamos de lo bonito que son los pequeños momentos y lo felices que nos pueden hacer.</t>
  </si>
  <si>
    <t>La idea principal es saber aprovechar los pequeños momentos de la vida.</t>
  </si>
  <si>
    <t>No, nada más.</t>
  </si>
  <si>
    <t>Me he sentido identificada porque, al igual que todo el mundo, a veces nos focalizamos más en las cosas que tenemos que hacer e ir con prisa que en verdaderamente sentarnos a disfrutar de lo que nos gusta o hace felices.</t>
  </si>
  <si>
    <t>No tengo ni he obtenido ningún estimulo positivo, estoy neutra.</t>
  </si>
  <si>
    <t>Sobre tensión si, cuando la camarera le dice que no se lo va a proporcionar si viene en bus. Deseo no, si no se puede describir con esa palabra el deseo por comer lo que le gusta.</t>
  </si>
  <si>
    <t>Por supuesto. Estoy de acuerdo en que esa sea su moraleja porque Néstor no tuvo en cuenta que se rieran de él y les ayudó igualmente, pero estaba satisfecho porque sus amigos por fin pudieron comprobar por su propia mano que sin tesón, esfuerzo, trabajo y sacrificio, no disponían de una buena casita para pasar el invierno.</t>
  </si>
  <si>
    <t>Las ideas principales del cuento son la importancia de trabajar en lo que quieres el día de mañana y también ayudar al prójimo sin importar nada, haciendo todo lo que esté en tu mano. Hay que trabajar día tras día para después, en un futuro, agradecerlo y estar contento con el esfuerzo que uno ha implementado en llevar a cabo algo que más tarde sabría que necesitaría. Otra idea principal también podría ser la importancia del momento: tanto Astor como Héctor disfrutaban del momento sin pensar en lo que podría suceder mañana, y más adelante en la historia, se darán cuenta de que quien algo quiere, algo le cuesta.</t>
  </si>
  <si>
    <t>No. No se me ocurre nada más que añadir al resumen, pues considero que he puesto todo lo necesario.</t>
  </si>
  <si>
    <t>Sobre educación sí, pues como ya comentaba antes, el cuento enseña que todo lo que uno quiere, tiene que trabajárselo. Aquí entra en juego el segundo concepto, pues durante toda la historia se ve el trabajo que conlleva realizar la casa de Néstor, cosa que el día de mañana agradecerá.</t>
  </si>
  <si>
    <t>Me he sentido orgullosa y ciertamente nostálgica. Orgullosa por el personaje que interpreta Néstor, pues no les tuvo rencor a sus amigos. Por otro lado me he sentido nostálgica porque me ha recordado al cuento de la cigarra y la hormiga.</t>
  </si>
  <si>
    <t>No. No me siento frustrada, al revés, me siento muy satisfecha y feliz actualmente.</t>
  </si>
  <si>
    <t xml:space="preserve">Sobre compasión sí trata, pues el sentimiento que se produce en Néctor al ver padecer a sus amigos, lo impulsa a aliviar su dolor o sufrimiento, a remediarlo o a evitarlo, invitándolos a pasar a casa en mitad de la tormenta. Diversión no, placer tampoco, amor y fortaleza sí. </t>
  </si>
  <si>
    <t>Sí. A no reirte del projimo, pues no sabes cuando podrás necesitarle y también a currar hacia las cosas que quieres, ya que nada se consigue gratis o sin esforzarte.</t>
  </si>
  <si>
    <t xml:space="preserve">No. En ningún momento la niña pide ayuda, al contrario, se calla hasta que por motivos laborales de su padre, se puede ir del centro. </t>
  </si>
  <si>
    <t>He sentido rabia. Evoca sentimientos de querer ayudar a la niña e ira por todo lo que le hizo Julieta.</t>
  </si>
  <si>
    <t>Sí. He sentido mucha rabia cuando Julieta y las demás niñas trataban así a Marita.</t>
  </si>
  <si>
    <t xml:space="preserve">No va sobre ira. Sobre arrogancia sí, pues Julieta es muy arrogante creyendose mejor que los demás. Tristeza, odio y miedo también, pues es lo que siente la niña Marita cuando le hacen bullying </t>
  </si>
  <si>
    <t>Adolescencia no, pues aún son niñas pequeñas. Bullying sí, es el tema principal del cuento y es lo que Julieta le hace a la compañera nueva durante toda la historia.</t>
  </si>
  <si>
    <t xml:space="preserve">La idea principal del texto es el bullying que Julieta le hace a la niña nueva. </t>
  </si>
  <si>
    <t>Estoy a favor porque muestra el bullying en un cuento de edades muy tempranas, asi que es muy interesante para tratarlo en clases de infantil.</t>
  </si>
  <si>
    <t>Creo que es demasiado largo para que sea un título, pero me gusta porque es básicamente lo que trata el cuento.</t>
  </si>
  <si>
    <t>El bullying existe</t>
  </si>
  <si>
    <t xml:space="preserve">A mi de pequeña siempre me hicieron bullying en el parvulario y los docentes nunca hicieron nada al respecto. Siempre que se pronunciaban, era para decir cuatro tonterías y los demás seguian acosandome. No solo en infantil, también se extendió hasta la ESO. </t>
  </si>
  <si>
    <t>Sí, es un cuento muy interesante.</t>
  </si>
  <si>
    <t>A los niños.</t>
  </si>
  <si>
    <t>Porque les hace concienciarse sobre el acoso y que no es ''cosa de niños'', sino que importa.</t>
  </si>
  <si>
    <t>Sí. Nosotros somos los que tenemos que controlar nuestra mente y no dejar que ella nos dirija a nosotros.</t>
  </si>
  <si>
    <t>Nosotros somos los que tenemos que controlar nuestra mente y no dejar que ella nos dirija a nosotros.</t>
  </si>
  <si>
    <t>No, no se me ocurre nada más.</t>
  </si>
  <si>
    <t>Si. La tensión la sienten al principio del cuento y la calma la siente al final.</t>
  </si>
  <si>
    <t>Me he sentido frustrada por el protagonista.</t>
  </si>
  <si>
    <t>Si. Me siento frustrada</t>
  </si>
  <si>
    <t>Si. Al principio siente estrés por no poder concentrarse</t>
  </si>
  <si>
    <t>¿Me resumes con tus palabras qué temática piensas que afronta el cuento?(Si quieres terminar esta conversación sobre el cuento actual, y pasar a otro cuento, escribe elegir o recomendar otro cuento, o pincha en live_help)</t>
  </si>
  <si>
    <t>Afronta las temáticas de estrés y tensión.</t>
  </si>
  <si>
    <t>Sí, me ha gustado mucho.</t>
  </si>
  <si>
    <t>Todos nos podemos sentir identificados con que nuestras emociones nos dominen en vez de dominarlas nosotros a ellas.</t>
  </si>
  <si>
    <t>Un especialista.</t>
  </si>
  <si>
    <t>Para ayudar a otros, para concienciar.</t>
  </si>
  <si>
    <t>Al maestro que le ayuda, pues es muy práctico poniéndole el ejemplo con la cuchara</t>
  </si>
  <si>
    <t>Sí, define totalmente lo que quiere transmitir.</t>
  </si>
  <si>
    <t>Dirige tus emociones.</t>
  </si>
  <si>
    <t>Controlar tu mente.</t>
  </si>
  <si>
    <t>En todo, tener control sobre tu mente lo es todo.</t>
  </si>
  <si>
    <t>Si, a ver, le</t>
  </si>
  <si>
    <t>Creo que el autor si ha conseguido transmitir el mensaje del cuento</t>
  </si>
  <si>
    <t>Me ha hecho sentir que con esfuerzo y dedicación todos podemos conseguir lo que queramos</t>
  </si>
  <si>
    <t>No, me siento con fortaleza para realizar las tareas pendientes.</t>
  </si>
  <si>
    <t>Un pequeño gusano visualizó en su sueño una increíbles vistas, las cuales quería ver con sus propios ojos. Por lo que, el gusano decidió emprender ese viaje aunque el trayecto fuera muy costoso y diferentes animales intentaran desanimarle. Sin embargo, estaba tan cansado que decidió tumbarse y todos empezaron a pensar que había fallecido. Pero al cabo de los días, el pequeño gusano se había convertido en una preciosa mariposa pudiendo cumplir todos sus sueños.</t>
  </si>
  <si>
    <t>Todo depende de como actúes</t>
  </si>
  <si>
    <t>Frustración, fortaleza</t>
  </si>
  <si>
    <t>Que todo depende de cómo nosotros actuemos y queramos enforcar las cosas</t>
  </si>
  <si>
    <t xml:space="preserve">Si frustración por querer acabar los trabajos pendientes </t>
  </si>
  <si>
    <t>Un estudiante que practica la meditación, tiene un día en el que no es capaz de concentrarse ya que sus pensamientos le invaden la cabeza y no le dejan meditar. Este decide comentárselo a su maestro, el cual le dijo que todo estaba en su cabeza que solo él lo podía cambiar. Sin embargo, el estudiante seguía sin darle solución a su problema y el maestro le ordenó que sostuviera una cuchara la cual al soltarla se cayó al suelo haciéndole reflexionar sobre el poder que tiene el para controlar lo que quiere.</t>
  </si>
  <si>
    <t>La fortaleza mental</t>
  </si>
  <si>
    <t>Cuando no me sale bien algo y me frustro, mi madre me calma y me dice que vuelva a repetirlo y una vez calmada me doy cuenta de que si me salen las cosas</t>
  </si>
  <si>
    <t>Lo coges o lo dejas</t>
  </si>
  <si>
    <t>Como estos se esfuerzan para cumplir sus objetivos</t>
  </si>
  <si>
    <t>Nuestra forma de pensar está ligada a nuestra forma de actuar</t>
  </si>
  <si>
    <t>En estar más calmada</t>
  </si>
  <si>
    <t>Finalizar conversación</t>
  </si>
  <si>
    <t>Si lo ha conseguido transmitir</t>
  </si>
  <si>
    <t>Todos los sueños se hacen realidad con esfuerzo y dedicación.</t>
  </si>
  <si>
    <t>La constancia, dedicación y esfuerzo</t>
  </si>
  <si>
    <t>Que todos deberíamos de tener esa ilusión y fuerza para conseguir lo que queremos</t>
  </si>
  <si>
    <t>Un niño llamado sueño deseaba crecer, pero con el paso del tiempo se dio cuenta de que esto no sucedía por lo que empezó a ponerse muy triste y sin fuerzas. Sin embargo, un día se encontró con un mensajero que le ofreció comida para ponerse fuerte y crecer, y así hizo, se comió todo lo que le daba hasta que creció tanto que se convirtió en meta. Eso le hizo sentirse tan bien que siguió persiguiendo sus sueños hasta llegar a convertirse en realidad.</t>
  </si>
  <si>
    <t>La constancia y fortaleza para cumplir los sueños.</t>
  </si>
  <si>
    <t>Que si tenemos constancia conseguiremos aquello que nos propongamos</t>
  </si>
  <si>
    <t>Cuando me ha salido mal un examen, el ánimo de mis padres me ha ayudado y hecho reflexionar para entender que hay que ser constante en los estudios</t>
  </si>
  <si>
    <t>Para que los niños y niñas puedan verse reflejados</t>
  </si>
  <si>
    <t>La fortaleza que tienen para superar los problemas y conseguir lo que buscan</t>
  </si>
  <si>
    <t>Siempre hay tiempo para todo</t>
  </si>
  <si>
    <t>Que el esfuerzo da sus frutos y si lo compartes con los demás es más divertido</t>
  </si>
  <si>
    <t>Trata también la amistad</t>
  </si>
  <si>
    <t>Un castor que vivía en una zona de frío, empezó con mucha antelación a construir su casa. Durante esos días de construcción, sus amigos querían que jugara con ellos pero el castor decidió que sería mejor acabar primero su casa y después jugar con ellos. Llegó el frío y sus amigos construyeron sus casas tan rápido que una fuerte lluvia las destruyó. Estos amigos se quedaron sin casa y decidieron buscar al pequeño castor el cual muy amablemente les dejó pasar el invierno en su casa.</t>
  </si>
  <si>
    <t>La amistad y la constancia</t>
  </si>
  <si>
    <t>Siendo más compasivos con el resto</t>
  </si>
  <si>
    <t>Los resultados se comparten</t>
  </si>
  <si>
    <t>Que siempre son generosos</t>
  </si>
  <si>
    <t>Al gastar tiempo realizando mis apuntes, dejé mis apuntes a aquellos que me los pidieron</t>
  </si>
  <si>
    <t>Una pesona adulta</t>
  </si>
  <si>
    <t>Para dar a conocer esa situación</t>
  </si>
  <si>
    <t>A un niño de primaria</t>
  </si>
  <si>
    <t>Para comprender que ha de esforzarse y ser generoso con sus resultados</t>
  </si>
  <si>
    <t>Los demás no pueden apagarte</t>
  </si>
  <si>
    <t>Apatía, dolor y fortaleza</t>
  </si>
  <si>
    <t>Cuatro velas que llevaban tiempo encendidas, fueron apagándose poco a poco. La primera de ellas, no sentía que se la quisiera por como es. La segunda, se apagó poque no la dan importancia. La tercera, se apagó porque nadie se acuerda de ella. Sin embargo, la cuarta que nunca se apagó quiso ayudar al resto a que volvieran a ser ellas.</t>
  </si>
  <si>
    <t>Rechazo y unión</t>
  </si>
  <si>
    <t>Me he sentido triste al ver que las velas se apagaban porque no se sienten queridas por como son.</t>
  </si>
  <si>
    <t>Cuando la cuarta vela decide ayudar al resto</t>
  </si>
  <si>
    <t>Mis argumentos a favor son que las velas representan claramente situaciones que viven las personas dia a dia</t>
  </si>
  <si>
    <t>EL rechazo y la unión</t>
  </si>
  <si>
    <t>Aquellas que se sientan acosadas porque sufran bullying</t>
  </si>
  <si>
    <t>Cuando en el colegio insultaban a algún niño o niña y este se sentía tan mal que lloraba. Pero al apoyarse en sus amigos o profesores se encontraba mejor</t>
  </si>
  <si>
    <t>La cuarta vela</t>
  </si>
  <si>
    <t>La cuarta vela es el personaje que más me gusta por la capacidad y generosidad que tiene con los demás</t>
  </si>
  <si>
    <t>Ayudémosnos</t>
  </si>
  <si>
    <t>La forma en la que actúes te definirá y agradecerá toda la vida</t>
  </si>
  <si>
    <t>Un señor que trabajaba de taxista, recibió una llamada a altas horas de la noche la cual al responderla no le convencía. Sin embargo, decidió acudir cumpliendo su trabajo. Una vez allí, tuvo que tocar a la casa ya que este tardaba mucho y al abrirle la puerta, resultó ser una señora mayor que tenía que recoger sus pertenencias para acudir a la residencia. El taxista confuso aceptó la petición de la anciana de llevarla por toda la ciudad sin ninguna prisa. HAsta que la anciana decidió volver al asilo y pagarle al taxista, el cual no le dejó a la mujer pagar y solamente le dió un abrazo.</t>
  </si>
  <si>
    <t>Me evoca ternura que el taxista haya querido cumplir el sueño de esa anciana y no haberle cobrado</t>
  </si>
  <si>
    <t>Si estoy de acuerdo ya que resalta aquello que realmente quiere la anciana.</t>
  </si>
  <si>
    <t>Si, tal vez a mis abuelos</t>
  </si>
  <si>
    <t>A mis abuelos</t>
  </si>
  <si>
    <t>Para hacerles ver que siempre hay personas que les quieren</t>
  </si>
  <si>
    <t>Mis argumentos a favor son que el taxista ha hecho bien en querer ayudar a la anciana</t>
  </si>
  <si>
    <t>Al taxista puesto que ha dejado de lado el hecho de cobrarle a la mujer y ha querido ayudarla</t>
  </si>
  <si>
    <t>Si, yo hubiese hecho lo mismo</t>
  </si>
  <si>
    <t>Haciendoles ver que siempre estarán acompañdos</t>
  </si>
  <si>
    <t>Nuestras actitudes nos definen, y el querer ayudar a una persona sin nada a cambio dice mucho de nosotros</t>
  </si>
  <si>
    <t>Tal vez mis abuelos</t>
  </si>
  <si>
    <t>Pues que a veces puedan sentirse solos</t>
  </si>
  <si>
    <t>Para dar a conocer una situación muy habitual</t>
  </si>
  <si>
    <t>EL final</t>
  </si>
  <si>
    <t>Si y también de generosidad</t>
  </si>
  <si>
    <t>Pues que tiene razón, una simple sonrisa te alegra el dia</t>
  </si>
  <si>
    <t>No, trata la resiliencia</t>
  </si>
  <si>
    <t xml:space="preserve">Una sonrisa es muy fácil de dar y aunque a ti no te sume nada, a quien la recibe le llenas de alegría </t>
  </si>
  <si>
    <t>La facilidad que tienen para dar sonrisas a los demás</t>
  </si>
  <si>
    <t>Si hubiese hecho lo mismo</t>
  </si>
  <si>
    <t>Si, la importancia de dar sonrisas</t>
  </si>
  <si>
    <t>En alegrarme a mi y a quien me rodea</t>
  </si>
  <si>
    <t>Siempre hay que sonreir porque asi verás las cosas de otra manera y alegrarás al resto con ese simple gesto</t>
  </si>
  <si>
    <t>No se ahora mismo</t>
  </si>
  <si>
    <t xml:space="preserve">La importancia de sonreir </t>
  </si>
  <si>
    <t>Si mucho</t>
  </si>
  <si>
    <t>Todo el cuento en si, porque te cuenta verdades</t>
  </si>
  <si>
    <t>Cuando alguien está triste lo último que quiere ver es gente también entristecida, por lo que una buena sonrisa siempre ayuda a todos</t>
  </si>
  <si>
    <t>Si´</t>
  </si>
  <si>
    <t>A alguna amiga</t>
  </si>
  <si>
    <t>Para conocer la importancia de una sonrisa</t>
  </si>
  <si>
    <t>Sonrie simepre</t>
  </si>
  <si>
    <t>La moraleja del cuento es la siguiente: ' Lo más valioso del mundo es el amor, y al mismo tiempo lo más "barato". Además, ese amor suele ser de vuelta: cuanto más amor damos, más recibimos. Esto es algo que se produce también aplicado a los sentimientos negativos.
'¿Estás de acuerdo con que ésta es su moraleja?(Si quieres terminar el análisis del cuento, escribe elegir o recomendar otro cuento, o pincha en live_help)</t>
  </si>
  <si>
    <t>El burro de un campesino se cayó en un pozo muy profundo, del cual el pobre burro no podía salir. El campesino intentó ayudarle pero tras muchos intentos y búsqueda de ayuda sin éxito, consideró que debía de dejar de intentar a su burro. Por lo que, empezó a echar tierra para tapar el pozo. El pobre burro entristecido comenzó a ir subiendo por el pozo con la gran suerte de que la tierra le ayudó a salir de allí.</t>
  </si>
  <si>
    <t>Me ha dado tristeza ver como el campesino quería deshacerse de su burro, pero por otro lado estoy feliz de la fortaleza del burro por haber salido del pozo.</t>
  </si>
  <si>
    <t>Normalmente te sueles conformar</t>
  </si>
  <si>
    <t>Si y también sobre compasión</t>
  </si>
  <si>
    <t>Trata la resiliencia</t>
  </si>
  <si>
    <t>Pues a una situación de bullying que se pueda dar en el colegio</t>
  </si>
  <si>
    <t>El principio no pero el final si</t>
  </si>
  <si>
    <t>El final porque el burro gracias a su fortaleza a podido salir de alli</t>
  </si>
  <si>
    <t>El campesino no</t>
  </si>
  <si>
    <t>Me hubiera gustado que el campesino hubiera querido ayudar hasta el final a su burro</t>
  </si>
  <si>
    <t>EL buyying</t>
  </si>
  <si>
    <t>Si, me gusta</t>
  </si>
  <si>
    <t>Resurge</t>
  </si>
  <si>
    <t>Si pero nunca lo había leido</t>
  </si>
  <si>
    <t>Si, sobre ayudar al projimo</t>
  </si>
  <si>
    <t>Se fuerte ante todos los obstaculos</t>
  </si>
  <si>
    <t>A conseguir más objetivos</t>
  </si>
  <si>
    <t>AL burro  por su fortaleza</t>
  </si>
  <si>
    <t>Por su fortaleza</t>
  </si>
  <si>
    <t>A un niño</t>
  </si>
  <si>
    <t>Para que ve que hay que ser fuerte ante diversas situaciones</t>
  </si>
  <si>
    <t>Si que lo ha sabido transmitir</t>
  </si>
  <si>
    <t>Debemos ser nosotros quien elijamos cómo queremos ser</t>
  </si>
  <si>
    <t>Un abuelo que se encontraba un día con sus nietos decidió contarles un cuento el cual reflejaba aspectos reales. En él, contaba la historia de un lobo bueno que hacía el bien y un lobo malo que hacía el mal, ambos dentro de su interior. Sin embargo, al acabar la historia uno de los nietos pregunta cual es el que gana y el abuelo les dice que aquel que elijas.</t>
  </si>
  <si>
    <t>No se me ocurre nada másç</t>
  </si>
  <si>
    <t>Si, trata sobre educación</t>
  </si>
  <si>
    <t>No, yo creo que también trata la fortaleza, valentía y el miedo.</t>
  </si>
  <si>
    <t>Creo que refleja muy bien como se puede sentir una persona</t>
  </si>
  <si>
    <t>Si, puesto que el abuelo les cuenta esa historia de forma amena para que la entiendan y los niños ante su inocencia preguntan para conocer</t>
  </si>
  <si>
    <t>Si, puedo aprender a saber que soy yo la que ha de elegir como ser</t>
  </si>
  <si>
    <t>Creo que ha sido escrito por un especialista</t>
  </si>
  <si>
    <t>Lo ha escrito para ayudar a los demás</t>
  </si>
  <si>
    <t>El bien y el mal</t>
  </si>
  <si>
    <t>Cuando me he visto envuelta en una discusión, me paro a pensar como he de actuar y hablar en ese momento.</t>
  </si>
  <si>
    <t>Nunca había leído un cuento asi</t>
  </si>
  <si>
    <t>Se lo recomendaría a alguien joven que le cueste tomar decisiones</t>
  </si>
  <si>
    <t>Para aprender a tomar decisiones</t>
  </si>
  <si>
    <t>Seguramente si</t>
  </si>
  <si>
    <t>La capacidad para tomar sus decisiones</t>
  </si>
  <si>
    <t>A los niños por querer comprender la historia</t>
  </si>
  <si>
    <t>SI creo que ha conseguido transmitir el mensaje</t>
  </si>
  <si>
    <t>SI estoy de acuerdo</t>
  </si>
  <si>
    <t>También trata sobre agotamiento, arrogancia y frustración</t>
  </si>
  <si>
    <t>Un niño llamado Hugo, siempre estaba soñando, tantas eran sus ganas por cumplir sus sueños que no apreciaba los pequeños momentos. Un dia al ponerse a dencansar en un parque, una señora le ofreció una pelota con un hilo mágico, el cual si estiraba de el podría adelantar el tiempo. Él decidió aceptarla, y la fue usando y fue desperdiciando su tiempo adelantando todos los momentos de su vida sin disfrutarlos. Al ser ya mayor se dio cuenta de que estaba muy entristecido por no haber disfrutado su vida asi que acudió a aquel parque y por suerte se volvió a encontrar con aquella señora la cual le concedió un ultimo deseo, volver a su niñez.</t>
  </si>
  <si>
    <t>No se me ocurre nada más.</t>
  </si>
  <si>
    <t>Me ha dado pena que el niño no haya sabido disfrutar su vida</t>
  </si>
  <si>
    <t>Si me ha gustado, creo que refleja muy bien lo qu ele pasa a mucha gente</t>
  </si>
  <si>
    <t>El final, cuando el chico de ha dado cuenta que ha desperdiciado su tiempo y quiere volver a disfrutarlo</t>
  </si>
  <si>
    <t>Si creo que ha conseguido transmitir el mensaje</t>
  </si>
  <si>
    <t>Si estoy de acuerdo con la moraleja</t>
  </si>
  <si>
    <t>Trata también sobre fortaleza y humillacion.</t>
  </si>
  <si>
    <t>Dos ranas iban paseando por el bosque, cuando de repente cayeron en un hoyo. Este era tan profundo que no podían salir de él. Comenzaron a llegar más ranas alrededor del hoyo para ver que sucedía. Estas, al ver la profundidad del hoyo les dijeron que mejor que no intentasen salir de allí ya que no podrían y mejor murieran. Una de las ranas les hizo caso y decidió dejar de intentarlo y murió. Sin embargo, la otra rana siguió y siguió saltando hasta que consiguió salir y una vez fuera las otras ranas le felicitaron.</t>
  </si>
  <si>
    <t>La rana resultaba ser que era sorda y por eso no hacía caso a los comentarios de las otras ranas, las cuales le decían que mejor muriese alli.</t>
  </si>
  <si>
    <t>Si y también podría ser sobre el bullying ya que le desean algo malo y ella no les hace caso.</t>
  </si>
  <si>
    <t>Al principio no me ha gustado porque las otras ranas no intentaron ni ayudarles y además les decian cosas feas. Sin embargo, me ha gustado el final puesto que la rana consigue salir gracias a su esfuerzo</t>
  </si>
  <si>
    <t>Me gusta la rana que consigue salir, puesto que ha demostrado toda su fortaleza</t>
  </si>
  <si>
    <t>Pues por ejemplo, cuando he estado intentando realizar algo y me costaba tanto que la gente me decía que mejor lo dejase estar. Sin embargo, mis fuerzas y ganas pueden con todo y lo consigo por muy tarde que sea.</t>
  </si>
  <si>
    <t>Puedes con todo.</t>
  </si>
  <si>
    <t>La parte que más me ha gustado, ha sido el final, puesto que la rana ha conseguido salir del hoyo gracias a su esfuerzo y constancia.</t>
  </si>
  <si>
    <t>Su capacidad para conseguir lo que desean</t>
  </si>
  <si>
    <t>Si, tal vez a mi primo</t>
  </si>
  <si>
    <t>a mi primo</t>
  </si>
  <si>
    <t>Para que vea que siempre ha de hacer y conseguir aquello que él quiere y no hacer caso de lo que digan los demás.</t>
  </si>
  <si>
    <t>Por un docente</t>
  </si>
  <si>
    <t>Para ayudar a sus alumnos</t>
  </si>
  <si>
    <t>Si ha conseguido trnasmitir el mensaje</t>
  </si>
  <si>
    <t>No hemos de ser como el resto es con nosotros</t>
  </si>
  <si>
    <t>Si, y también sobre el acoso</t>
  </si>
  <si>
    <t>Me ha producido rabia que un alumno haya habla asi a una persona</t>
  </si>
  <si>
    <t>Creo que no tenemos suficiente tolerancia a la frustración</t>
  </si>
  <si>
    <t>Un docente que se encontraba en su clase el ultimo dia de colegio, recibió a un alumno el cual le habló con insultos. Y el profesor ante esta situación decidió no seguirle el rollo y hacerle ver que no siempre hay que actuar como te incitan</t>
  </si>
  <si>
    <t>Si y también trata sobre la humillación.</t>
  </si>
  <si>
    <t>No me parece adecuado como actua el alumno con esa actitud ofensiva</t>
  </si>
  <si>
    <t>Si, que no simpre hemos de actuar como los demás quieren</t>
  </si>
  <si>
    <t>Mis argumentos a favor son la actitud que tiene el docente con su alumno</t>
  </si>
  <si>
    <t>Si al profesor ya que me parece muy correcta su actitud</t>
  </si>
  <si>
    <t>Si creo que ha sabido transmitir nel mensaje del cuento.</t>
  </si>
  <si>
    <t>Alfredo fue a tomar un café con su amiga Marisa. Con el transcurso del café, Alfredo le contó todas sus preocupaciones a Marisa y esta le enseñó una lección. Le mostró un billete de 100 dólares y le dijo si este lo quería, claramente lo quería, pero Marisa empezó a estropearlo, a arrugarlo, pisarlo...aún así el billete de podía seguir usando y por tanto Alfredo quería seguir teniéndolo. Así Alfredo puedo ver como el valor de las cosas y personas siempre se mantiene aunque tenga muchas complicaciones.</t>
  </si>
  <si>
    <t>También trata sobre la apatía y entusiasmo</t>
  </si>
  <si>
    <t>Me ha trasmitido tristeza al ver que Alfredo no se da cuenta de su valía</t>
  </si>
  <si>
    <t>Si y también sobre depresión y estrés</t>
  </si>
  <si>
    <t>Si a saber que todos tenemos valía por muchas cosas malas que nos sucedan.</t>
  </si>
  <si>
    <t xml:space="preserve">Si, cuando me ha pasado algo que considero malo y me deprimo pero mis padres me hacen ver que no pasa nada, que tengo que ser más fuerte </t>
  </si>
  <si>
    <t>Si estoy de acuerdo con el título</t>
  </si>
  <si>
    <t>Mis argumentos a favor son que Marisa se ha mostrado como una buena amiga dándole un consejo a su amigo el cual le ha hecho cambiar de opinión</t>
  </si>
  <si>
    <t>Si a Marisa por haber querido ayudar a su amigo</t>
  </si>
  <si>
    <t>Porque tras leerlo puedes aprender sobre la valía que todos tenemos que tener ante un problema</t>
  </si>
  <si>
    <t xml:space="preserve">Sí, además considero que trata también sobre el trabajo, ya que en la moraleja hay un duro trabajo para conseguir sacar el lado positivo </t>
  </si>
  <si>
    <t>El cuento trata sobre un capitán que le ofrece una explicación a su grumete de cómo sacar provecho incluso en las situaciones negativas ya que justo en ese momento están pasando por una.</t>
  </si>
  <si>
    <t>Elegir o recomendar otro cuento</t>
  </si>
  <si>
    <t>Me he sentido identificada con este cuento ya que ahora mismo estoy viviendo una situación de estrés y debería aplicar el consejo del capitán para poder sacar algo positivo de ello</t>
  </si>
  <si>
    <t xml:space="preserve">Sí, creo que ahora mismo mi estado emocional es una mezcla de tensión y agobio </t>
  </si>
  <si>
    <t xml:space="preserve">no estoy de acuerdo </t>
  </si>
  <si>
    <t xml:space="preserve">Creo que este cuento transmite correctamente el mensaje. Muchas veces cuando las cosas van mal dejamos que dependan de los demás sin importar nosotros mismos. </t>
  </si>
  <si>
    <t xml:space="preserve">No puedes querer que los demás te respondan con buena cara y sean agradables contigo si tu no lo eres. Debemos de pensar como nuestros actos repercuten en los demás y pensar en que imagen les damos. </t>
  </si>
  <si>
    <t xml:space="preserve">Un perrito encontró un refugio donde habián mas perritos que le sonreian y le gustó el sitio, luego fue otro perrito pero los demas perritos que encontró estsban enfadados. Resulta que cuando entraban en el refugio veian el reflejo de ellos mismos. </t>
  </si>
  <si>
    <t>me ha gustado leerlo porque tiene un mensaje muy real pero que no somos conscientes de ello</t>
  </si>
  <si>
    <t>creo que sobre trabajo no mucho pero es adecuado para los adolescentes</t>
  </si>
  <si>
    <t>baja autoestima</t>
  </si>
  <si>
    <t>A una amiga que no esta pasando por una buena etapa</t>
  </si>
  <si>
    <t xml:space="preserve">para darse cuenta de que nuestro reflejo importa </t>
  </si>
  <si>
    <t xml:space="preserve">los dos perretes me caen igual de bien </t>
  </si>
  <si>
    <t>yo me identifico un poco con el segundo perro que entra a la casa</t>
  </si>
  <si>
    <t>el final, cuando dice lo del cartel</t>
  </si>
  <si>
    <t xml:space="preserve">De las cosas y situaciones malas que nos pasen debemos de aprender y quedarnos con lo bueno, es decir, pensar que podemos sacar de provecho de esa situación. </t>
  </si>
  <si>
    <t>Creo que puede tratar de esperanza y esfuerzo</t>
  </si>
  <si>
    <t>No me ha gustado mucho porque menciona a Dios</t>
  </si>
  <si>
    <t xml:space="preserve">No me siento triste </t>
  </si>
  <si>
    <t xml:space="preserve">Es frustración ya que conseguir buenos resultados requiere un trabajo y sacrificio </t>
  </si>
  <si>
    <t xml:space="preserve">Hacer un bizcocho </t>
  </si>
  <si>
    <t>Un bizcocho esta compuesto por varios elementos que aunque por separado no tengan valor juntos crean algo bonito</t>
  </si>
  <si>
    <t xml:space="preserve">Soy atea </t>
  </si>
  <si>
    <t xml:space="preserve">El final, darte cuenta de que elementos juntos crean algo bonito </t>
  </si>
  <si>
    <t>Los problemas provocados por el trabajo o por la vida son imposibles de evitar en muchas ocasiones, pero debemos aprender a disfrutar también de todas las cosas bonitas que la vida nos da. POr lo que no debemos estar mal con otras personas que no son culpables de nuestros problemas.</t>
  </si>
  <si>
    <t xml:space="preserve">También trata de agotamiento y dolor </t>
  </si>
  <si>
    <t>estres y ansiedad, porque muchas veces los problemas nos generan eso</t>
  </si>
  <si>
    <t>Un hombre tenía un mal día, todo le salia mal y estaba frustado por ello. Al llegar a casa colgo sus problemas en un arbol para poder disfrutar en su casa de su familia y de su vida fuera del trabajo.</t>
  </si>
  <si>
    <t>Me ha recordado a mi padre, ya que no sabe diferenciar el trabajo de la casa y muchas veces paga conmigo estos problemas</t>
  </si>
  <si>
    <t>Me recuerda que no es capaz de olvidarse de sus problemas del trabajo cuando esta conmigo</t>
  </si>
  <si>
    <t>Me ha gustado mucho la idea del arbol asi que me hubiese gustado hacer eso</t>
  </si>
  <si>
    <t xml:space="preserve">seriamos mas felices </t>
  </si>
  <si>
    <t>Por muchos problemas que tengamos debemos de disfrutar de la familia y de la gente que nos aporta cosas buenas</t>
  </si>
  <si>
    <t>si e</t>
  </si>
  <si>
    <t xml:space="preserve">Los problemas fuera de casa </t>
  </si>
  <si>
    <t>el carpintero</t>
  </si>
  <si>
    <t>Valentía, frustaccion, ansiedad</t>
  </si>
  <si>
    <t>el arbol</t>
  </si>
  <si>
    <t xml:space="preserve">Mi padre trabaja mucho y deberia hacer lo que hace el carpintero en este cuento </t>
  </si>
  <si>
    <t xml:space="preserve">Es normal tener y sentir tanto los sentimientos negativos como los positivos, nosotros somos los que decidimos cual queremos que ganen </t>
  </si>
  <si>
    <t>adolescencia, trabajo, justicia</t>
  </si>
  <si>
    <t xml:space="preserve">Existen dos lobos, uno con aspectos positivos y otro con negativos. Estan en una constante lucha para ver que cualidades seran las que dominen. </t>
  </si>
  <si>
    <t xml:space="preserve">si, trata también de compasión, lucha, </t>
  </si>
  <si>
    <t>Lo complicado que puede llegar a ser esta lucha</t>
  </si>
  <si>
    <t>ha explicado muy bien a sus nietos este problema</t>
  </si>
  <si>
    <t>el abuelo</t>
  </si>
  <si>
    <t>La lucha interna de todos los sentimientos y los que son contrapuestos</t>
  </si>
  <si>
    <t>Valentía, trabajo y lucha por las injusticias</t>
  </si>
  <si>
    <t>a mi hermana</t>
  </si>
  <si>
    <t>Porq</t>
  </si>
  <si>
    <t xml:space="preserve">ya que entendería que los sentimientos y aspectos negativos también es normal vivirlos y que solo ganarán aquellos que ella hagan que crezca </t>
  </si>
  <si>
    <t>La continúa batalla</t>
  </si>
  <si>
    <t>Sí, pienso que el mensaje y la moraleja son correctos y que son facilmente comprensibles.</t>
  </si>
  <si>
    <t>Siempre hay que esforzarse para conseguir resultados, y en el caso de los amigos irresponsables, saber perdonar y dar oportunidades.</t>
  </si>
  <si>
    <t>El cuento habla sobre la empatía, el esduerzo y la superación personal, el arrepentimiento y como dejar el orgullo a un lado.</t>
  </si>
  <si>
    <t>La necesidad de refugiarse en invierno es importante para los castores, por lo que uno de ellos comienza a trabajar en ello mientrás sus amigos juegan. Con la llegada del invierno es el único que consigue refugiarse correctamente por lo que todos recurren a él. Él perdona sus burlas sobre su trabajo y les acoje en su casa.</t>
  </si>
  <si>
    <t>Los castores viven en el cauce de un río, y los amigos de Néstor se dedicaban a jugar mientrás él se esforzaba por conseguir sus objetivos.</t>
  </si>
  <si>
    <t>He sentido tristeza por Néstor, porque el sacrificó el tiempo con sus amigos para conseguir algo y de cierta forma ellos se acabaron aprovechando de él.</t>
  </si>
  <si>
    <t>En este momento mi estado no se relaciona con la definición ya que es más bien empatía.</t>
  </si>
  <si>
    <t>Empatía, esfuerzo, soledad, burla, diversión, frustración.</t>
  </si>
  <si>
    <t>yo misma</t>
  </si>
  <si>
    <t>El esfuerzo y el sacrificio por las cosas</t>
  </si>
  <si>
    <t>mejoraria si todos se esforzarán por igual</t>
  </si>
  <si>
    <t>que hay que mejorar y esforzarse por ser cada día mejor</t>
  </si>
  <si>
    <t>quiero dejar de hablar, ya me he aburrido</t>
  </si>
  <si>
    <t>Creo que el cuento no está del todo logrado. Entiendo que el burro consigue transformar una situación negativa en algo positivo que le ayudaría a solucionar su problema, pero no me llega a transmitir todo lo que pienso que debería</t>
  </si>
  <si>
    <t>Completamente de acuerdo</t>
  </si>
  <si>
    <t>Sí. El burro ha sabido transformar todo aquello que era negativo en su vía de escape, y todo a su capacidad de recapacitar y fortalecerse</t>
  </si>
  <si>
    <t>Creo que el burro ha sido muy valiente, y es verdad que te hace ponerte en su lugar y comparar su situación a la que podría tener yo en algún momento de mi vida</t>
  </si>
  <si>
    <t>Actualmente me siento seguro y firme en mi vida, y en gran parte creo que es por mi forma de ver las cosas y tratarlas con un cierto humor. Obviamente, hay cosas serias donde el humor no tiene cabida, pero a la hora de vivir las cosas, hacerlas de manera más humorística te plantea nuevas formas de pasarlas</t>
  </si>
  <si>
    <t>Estoy de acuerdo, el burro representa la emoción</t>
  </si>
  <si>
    <t>Un burro encerrado en un pozo y sin forma de escapar, se ve envuelto en una situación donde su amo, rendido tras observar la situación, decide enterrar al burro en el mismo pozo. El burro, sollozando en vista de su muerte inminente, decide darle una vuelta y rehacerse, escapando gracias a la arena que, segundos antes, iba a matarle.</t>
  </si>
  <si>
    <t>Está perfecto</t>
  </si>
  <si>
    <t>Añadiría trasfondo y contexto para empatizar con los sentimientos de los protagonistas</t>
  </si>
  <si>
    <t>No he conseguido recibir al cien por cien los sentimientos de los personajes</t>
  </si>
  <si>
    <t>Exacto</t>
  </si>
  <si>
    <t>Creo que para niños más pequeños podría ser perfecto</t>
  </si>
  <si>
    <t>Cuando el burro logra escapar</t>
  </si>
  <si>
    <t>ya me he aburrido</t>
  </si>
  <si>
    <t>La moraleja, está en la importancia de creer en ti mismo, y tener tu propio juicio sobre ti, haciendo oídos sordos al resto, ya que tú mismo eres quien más te conoce y sabes cómo eres</t>
  </si>
  <si>
    <t xml:space="preserve">Un maestro que solo enseñaba cosas espirituales, envió a su discípulo al cementerio a gritar a los muertos cosas buenas y malas, para que comprobara que estos no le iban a contestar. Y eso era lo que el tenía que hacer cuando el resto de personas opinaba sobre él. </t>
  </si>
  <si>
    <t>Que la mente va por libre totalmente, y aunque quieras centrarte en algo concreto está va a su ritmo, con tus pensamientos internos</t>
  </si>
  <si>
    <t>Que muchas veces no somos capaces de controlar nuestra propia mente por mucho que lo intentemos</t>
  </si>
  <si>
    <t>No, mi estado emocional es de agitamiento</t>
  </si>
  <si>
    <t>Perfectamente</t>
  </si>
  <si>
    <t>Que el amor no tiene prisa, está por y para todos, aunque el resto no estén para él. Muchas veces no valoramos la importancia del amor y únicamente después de un tiempo sabemos apreciar de lo importante que es en nuestras vidas</t>
  </si>
  <si>
    <t xml:space="preserve">El cuento habla de cómo el amor está en todas partes y se preocupa por todos, mientras que el resto de emociones no tiene en cuenta quien les ha ayudado en los peores momentos, por lo que únicamente el tiempo es capaz de darle al amor el lugar que merece. </t>
  </si>
  <si>
    <t xml:space="preserve">Que el amor es el único sentimiento que tiene esperanza en todo momento y no piensa únicamente en él. </t>
  </si>
  <si>
    <t>Trata sobre la comprensión</t>
  </si>
  <si>
    <t>Me provoca amor y consciencia de como este afecta en el tiempo</t>
  </si>
  <si>
    <t>Si, dentro todos tenemos una parte buena y otra mala, tú eliges a cual sigues</t>
  </si>
  <si>
    <t>Trata sobre la autoestima</t>
  </si>
  <si>
    <t>He sentido veracidad, cada uno elige el lado en el que quiere estar</t>
  </si>
  <si>
    <t>No, estoy alegre</t>
  </si>
  <si>
    <t>Que es importante intentar salir adelante a pesar de las situaciones y de lo que la gente piensa de ti. Únicamente tú sabes lo valioso que eres, así que, intenta sacar la parte buena de las cosas y se feliz</t>
  </si>
  <si>
    <t>En el cuento se presenta como un burro cae en el pozo y en vez de rescatarlo, como ya estaba viejo, su dueño decide enterrarlo en el pozo. Aun así, el burro consigue sacar adelante la situación y con cada palada de tierra que le tiraban él daba un paso hacia arriba. Por lo que dejo atrás lo que creían que merecía y salió del pozo</t>
  </si>
  <si>
    <t>Que siempre hay que confiar en el proceso, que aunque todo parezca confuso y difícil al final se soluciona y todo encaja</t>
  </si>
  <si>
    <t xml:space="preserve">El niño miraba siempre el trabajo de su madre y desde la perspectiva en la que él estaba no entendía el bordado que su madre hacía, hasta que un día su madre lo sentó en su regazo y vio el bordado desde arriba, entonces comprendido la belleza que tenía desde otro punto lo que él no entendía </t>
  </si>
  <si>
    <t>La oruga decidió seguir sus sueño dellegar a la montaña y lucho por conseguirlo. Al final murió y godos se rieron de él, pero se convirtió en mariposa y logró su sueño, por tanto nunca se rindió</t>
  </si>
  <si>
    <t>La importancia de seguir los sueños</t>
  </si>
  <si>
    <t>No, me suento feliz</t>
  </si>
  <si>
    <t>La oruga decidió seguir sus sueño dellegar a la montaña y lucho por conseguirlo. Al final murió y godos se rieron de él, pero se convirtió en mariposa y logró su sueño, por tanto nunca se rindió y lo logró</t>
  </si>
  <si>
    <t>La moraleja esta en que la palabra es muy importante pero nunca has de dejar de creer quién eres y por mucho que el resto de personas diga has de creer en ti y hacer oidos sordos al resto</t>
  </si>
  <si>
    <t>Que es muy importante pasar de lo que dice el resto de la gente y confiar en ti mismo</t>
  </si>
  <si>
    <t>Si, la esperanza es lo que nunca hay que perder</t>
  </si>
  <si>
    <t>Trata también sobre la perseverancia y la esperanza</t>
  </si>
  <si>
    <t>Me evoca realidad, porque la fe, el amor y la paz vienen y van, pero la esperenza siempre está ahi</t>
  </si>
  <si>
    <t>Toda la razón porque el amor te ayuda alcanzar imposibles</t>
  </si>
  <si>
    <t>Adolescencia, educación, amor, esperanza</t>
  </si>
  <si>
    <t>La moraleja es que no vale la pena ir corriendo por la vida, ya que no se saborean los momentos lo suficiente y si no te queda otra que ir deprisa vale la pena que disfrutes lo que te toca sin ir más allá</t>
  </si>
  <si>
    <t xml:space="preserve">En este pequeño cuento se cuenta como en un viaje de autobús paran para comer en un restaurante con platos muy apetecibles, pero a las personas que viajan en autobús únicamente les sirven un bocadillo, ya que la cocinera ha estado mucho tiempo preparando estos platos tan deliciosos para que sus clientes los disfruten y no para que se lo coman en cinco minutos, que es lo que van a hacer los que viajan en el autobús. </t>
  </si>
  <si>
    <t>También sobre reflexión</t>
  </si>
  <si>
    <t xml:space="preserve">Me provoca recapacitación, ya que me hace replantearme lo rápido que va la vida y la importancia de disfrutar incluso los pequeños momentos </t>
  </si>
  <si>
    <t>En mi caso la moraleja seria la importancia de mostrarse generoso con el resto, para así ser más felices</t>
  </si>
  <si>
    <t>Trata sobre educar en generosidad</t>
  </si>
  <si>
    <t>Sentimiento de ser generoso con el resto</t>
  </si>
  <si>
    <t>La moraleja de este cuento es que ninguna relación es perfecta y hay que aceptar que pueden aparecer pequeños conflictos que se pueden solucionar</t>
  </si>
  <si>
    <t xml:space="preserve">Me evoca sinceridad, porque todos creen que las relaciones son perfectas y no lo son, se aprende a vivir con los defectos y las virtudes del otro. </t>
  </si>
  <si>
    <t xml:space="preserve">La moraleja es encontrar la paz aunque a tu alrededor no exista. </t>
  </si>
  <si>
    <t>Que es importante saber saber diferenciar y separar los sentimientos</t>
  </si>
  <si>
    <t>La moraleja es: que aunque te aplasten y te digan que no vales nada, tu valor es siempre es mismo y has de creer en ti</t>
  </si>
  <si>
    <t>Si, trata sobre la autoestima</t>
  </si>
  <si>
    <t>Dos amigos se reunieron, en esta reunión uno le conto al otro todas sus penas y lo mal que se sentía. Entonces su amiga sacó un billete y le preguntó cuál era su valor, a lo que este contesto, 100 dólares, después su amiga lo arrugó y le volvió a preguntar si seguían valiendo lo mismo o si alguien le diría que no sirven por estar arrugados. Entonces este comprendió que el valor era el mismo aunque lo chafaran o le hicieran sentir mal.</t>
  </si>
  <si>
    <t>Refleción</t>
  </si>
  <si>
    <t xml:space="preserve">Antes de afrontar cualquier tarea, siempre es importante reflexionar sobre la mejor manera de abordarla. Porque tal y como hay mil maneras de ponerse un sombrero, seguro que habrá alguna forma mejor que otra. </t>
  </si>
  <si>
    <t>Sí, creo que el autor ha transmitido muy bien lo que quería decir a través del cuento</t>
  </si>
  <si>
    <t>Totalmente. El amor entre las personas es lo más bonito que existe, ya sea hacia la pareja como a familiares o animales</t>
  </si>
  <si>
    <t>Puede tratar sobre trabajo, ya que si no estás a gusto en tu profesión puede desembocar en muchísimos problemas psicológicos como la depresión.</t>
  </si>
  <si>
    <t>He sentido tristeza, ya que a veces nos encontramos en situaciones en las que nos piden una sonrisa y nos sentimos incapaces de sonreír a causa de los problemas psicológicos e interiores de cada uno</t>
  </si>
  <si>
    <t>Me parece que el autor ha transmitido a la perfección el mensaje</t>
  </si>
  <si>
    <t>Estoy muy de acuerdo con la moraleja. Además, me parece muy conveniente que se ponga en práctica en la vida real y que no se quede en un cuento pasajero.</t>
  </si>
  <si>
    <t>Por una parte, aparece la fe en Dios y por otra todas las moralejas de la historia que casi no se podría resumir</t>
  </si>
  <si>
    <t>Sí, me parece que el autor ha sabido expresar muy bien el mensaje a través de la historia de un tren</t>
  </si>
  <si>
    <t>Sí, me parece muy importante trabajar la muerte, es decir, prepararnos para aceptarla tanto para afrontar la muerte de un familiar o ser querido como a no tener miedo por nuestra propia muerte</t>
  </si>
  <si>
    <t>Sí, pero además creo que la muerte también es un tema que trata este cuento</t>
  </si>
  <si>
    <t>Sí creo que el autor ha sabido expresar a la perfección el mensaje</t>
  </si>
  <si>
    <t>La moraleja del cuento es la siguiente: ' Esta es una historia de cada uno de nosotros, el árbol son nuestros padres, cuando somos niños, los amamos y jugamos con papá y mama... Cuando crecemos los dejamos..... solo regresamos a ellos cuando los necesitamos o estamos en problemas, no importa lo que sea, ellos siempre están allí para darnos todo lo que puedan y hacernos felices.  Tú puedes pensar que el muchacho es cruel contra el árbol, pero es así como nosotros tratamos a nuestros padres.....  Siempre ama a tus padres, y para todos aquellos que aun cuentan con la dicha de tener a ambos o a alguno de sus padres, demuéstrenles con hechos y palabras cuanto los aman y los respetan.....
'¿Estás de acuerdo con que ésta es su moraleja?</t>
  </si>
  <si>
    <t>Me parece que la moraleja es muy correcta y estoy muy de acuerdo con lo que quiere transmitir</t>
  </si>
  <si>
    <t>Sí, creo que el autor ha sabido expresar el asunto</t>
  </si>
  <si>
    <t>Estoy totalmente de acuerdo con la moraleja del cuento</t>
  </si>
  <si>
    <t xml:space="preserve">Sí, ya que en el momento que nos cuentan algo y lo expandimos sin saber con certeza si es verdadero, podemos hacer sentir mal a la persona de la cual se trata </t>
  </si>
  <si>
    <t>Me ha hecho sentir culpable, ya que todos en algún momento hemos hecho lo que el cuento nos cuenta.</t>
  </si>
  <si>
    <t>El autor ha sabido expresar a la perfección lo que quería transmitir</t>
  </si>
  <si>
    <t>Exacto, creo que de nosotros depende que seamos felices o por lo contrario convertirnos en malas personas e infelices</t>
  </si>
  <si>
    <t>Me ha hecho reflexionar, es totalmente cierto todo lo que se ha contado en este cuento. Nosotros, las personas, somos las que decidimos convertirnos en buenas o malas personas según nuestros pensamientos. Si pensamos en negativo buscaremos la parte negativa de las personas y la maldad, en cambio, si pensamos positivamente seremos más agradables y sociables.</t>
  </si>
  <si>
    <t>Creo que el autor ha transmitido bien sus pensamientos en el cuento</t>
  </si>
  <si>
    <t>Estoy totalmente de acuerdo con la moraleja, a pesar de que el cuento es un poco complejo</t>
  </si>
  <si>
    <t xml:space="preserve">Leyéndolo una sola vez no ha sido suficiente para entenderlo a la perfección. Una vez entendido, me ha hecho reflexionar y recapacitar sobre el tema, ya que, muchas veces nos cuesta controlarnos </t>
  </si>
  <si>
    <t>El autor ha trasmitido de forma correcta el mensaje del cuento, a través de los elementos de carpintería</t>
  </si>
  <si>
    <t xml:space="preserve">estoy totalmente de acuerdo con esta moraleja </t>
  </si>
  <si>
    <t>He pensado que en la vida real pasa exactamente lo mismo, nos centramos más en buscar los fallos y menospreciar a los demás que mirar más allá y darle valor a todas la cosas buenas que nos puede aportar un ser humano</t>
  </si>
  <si>
    <t>El autor ha transmitido a la perfección lo que significa el término paz</t>
  </si>
  <si>
    <t>Estoy totalmente de acuerdo. Estar en paz no significa estar en un lugar concreto, sino que tú realmente sientas satisfacción y relajación, ya sea en cualquier lugar</t>
  </si>
  <si>
    <t>Pienso que el texto se acerca más a explicar el término de paz, el bienestar y la calma que a centrarse en la tensión o la ira</t>
  </si>
  <si>
    <t>El autor ha conseguido a través de este cuento transmitir el mensaje</t>
  </si>
  <si>
    <t>Estoy totalmente con la moraleja explicada anteriormente</t>
  </si>
  <si>
    <t>El resumen general es que los seres humanos tenemos que preocuparnos por nosotros mismos, esto no significa que a los demás hay de descuidarlos, pero sí que no nos debe de afectar tanto lo que opinan los demás de nosotros</t>
  </si>
  <si>
    <t xml:space="preserve">El autor sí que ha transmitido correctamente el mensaje del cuento </t>
  </si>
  <si>
    <t xml:space="preserve">He reflexionado sobre el amor y sobre que el tiempo te hace ver </t>
  </si>
  <si>
    <t>No, ya que ahora no tengo dudas</t>
  </si>
  <si>
    <t>En el cuento se habla sobre el amor y que el tiempo pone las cosas en su lugar</t>
  </si>
  <si>
    <t>El cuento trata sobre un hombre que estaba en una isla y allí tenía varios sentimientos. Llegó un momento en el que se tenía que ir de la isla pero este no quería. Con ello pudo ver que muchos sentimientos se iban pero el amor siempre estaba presente.</t>
  </si>
  <si>
    <t>Sí, ya que este cuento no trata esos aspectos</t>
  </si>
  <si>
    <t>Considero que sí</t>
  </si>
  <si>
    <t>Sí, ya que, dependiendo de la educación que le des a tus hijos pueden elegir el buen o mal camino</t>
  </si>
  <si>
    <t>No estoy de acuerdo, ya que, si que trata de algunas de esas emociones</t>
  </si>
  <si>
    <t>Me ha gustado leerlo, ya que, me parece interesante que se comente que en un momento puedes dudar si realizar una cosa u otra, en una pueden ser cosas buenas y en otras malas, y tú debes saber cuál es la mejor y cuál es el mejor camino que se debe tomar</t>
  </si>
  <si>
    <t>Ninguna de esas describe mi estado emocional actual</t>
  </si>
  <si>
    <t>El cuento trata sobre un anciano que habla con sus nietos sobre la vida y les cuenta que está confuso, ya que, tiene pensamientos buenos pero otros no tan buenos. Por ello, les cuenta que dependiendo del pensamiento que tengas normalmente, que cada persona quiere tener, ese será el que esté presente en los pensamientos de la persona.</t>
  </si>
  <si>
    <t>Pienso que ya estaría bien resumido</t>
  </si>
  <si>
    <t>EL título está bien pero se le podría poner otro mejor</t>
  </si>
  <si>
    <t>A mis amigos o familiares</t>
  </si>
  <si>
    <t>Porque es muy interesante y es un aspecto que ocurre en la actualidad</t>
  </si>
  <si>
    <t>Considero que ha transmitido el mensaje correctamente.</t>
  </si>
  <si>
    <t>No estoy de acuerdo, ya que, no trata sobre el trabajo, el trabajo puede estar relacionado pero el tema principal no es ese</t>
  </si>
  <si>
    <t>El cuento trata sobre que para tener un sueño debemos tener una meta y si realizamos las cosas correctamente, podremos alcanzar nuestras metas y por tanto nuestros sueños.</t>
  </si>
  <si>
    <t>Además, para soñar hay que creer en sí mismo y pensar que con esfuerzo se puede conseguir lo que uno se proponga</t>
  </si>
  <si>
    <t>Tiene algo que ver con el entusiasmo, ya que, para ponerse una meta y conseguirla hay que estar entusiasmado</t>
  </si>
  <si>
    <t>Me ha parecido un cuento llamativo e interesante, ya que, trata temas cotidianos como son los sueños. Todas las personas tenemos sueños y trabajamos para conseguirlos</t>
  </si>
  <si>
    <t>Creo que a mucha gente le cuesta tomar decisiones, ya que, dudan y no saben si realizar una cosa u otra. A mi también me ha ocurrido</t>
  </si>
  <si>
    <t>Me parece adecuado, ya que, le ayudan a que consiga su objetivo</t>
  </si>
  <si>
    <t>Hubiese hecho lo mismo, ya que, es bueno ayudar a las personas a que logren sus objetivos. De esta manera se sentirán felices por haber conseguido lo que se habían propuesto</t>
  </si>
  <si>
    <t>Me ha gustado mucho, ya que, este es un tema actual que ocurre a diario</t>
  </si>
  <si>
    <t>Recomendaría este cuento a todo el mundo</t>
  </si>
  <si>
    <t>Estoy de acuerdo, ya que, el cuento quiere que durante nuestra vida vayamos ayudando a los demás y realizando cosas que nos aporten</t>
  </si>
  <si>
    <t xml:space="preserve">El cuento trata sobre el paso del tiempo, de nuestra vida. Cuenta las etapas que vivimos y que en cada momento aprendemos cosas nuevas de los demás y los demás aprenden de nosotros. </t>
  </si>
  <si>
    <t>También trata que en el viaje de nuestra vida conoceremos a muchas personas, aprenderemos pero no todas estará siempre con nosotros</t>
  </si>
  <si>
    <t>No trata niguna emoción más</t>
  </si>
  <si>
    <t>Estoy de acuerdo en que sí que trata del envejecimiento pero no solo de eso sino que también habla del paso del tiempo, desde que nacemos hasta el final</t>
  </si>
  <si>
    <t xml:space="preserve">Me ha parecido un cuento muy interesante, ya que, trata de un tema actual </t>
  </si>
  <si>
    <t>Pienso que sí. Respecto a la cita, pueden aparecer cambios en tu vida en los que al principio te hacen estra triste pero después te das cuenta que de todo se aprende</t>
  </si>
  <si>
    <t>Considero que este cuento lo ha escrito un adulto</t>
  </si>
  <si>
    <t>Considero que escribió este cuento para ayudar a otros</t>
  </si>
  <si>
    <t>Considero que el autor ha transmitido correctamente el mensaje</t>
  </si>
  <si>
    <t xml:space="preserve">El texto trata sobre la importancia de sonreir porque puede que en ese momento tú no estés alegre pero puede que sonreirle a otra persona haga que esa persona se ponga contenta. </t>
  </si>
  <si>
    <t>Es importante sonreir, esto aporta felicidad</t>
  </si>
  <si>
    <t>Me ha gustado leer el cuento, ya que, trata un tema importante como es ser feliz y sonreir a la gente</t>
  </si>
  <si>
    <t>Esa cita es muy interesante, ya que, estar ilusionado y ver que la otra persona también lo está, hace que te sientas feliz y sonrías.</t>
  </si>
  <si>
    <t>Puede que trate sobre el trabajo, porque se ven aspectos que pueden verse reflejados en el trabajo</t>
  </si>
  <si>
    <t>Puede que combine esos dos sentimientos</t>
  </si>
  <si>
    <t>Pienso que alguien que lo estuviese pasando mal, le vendría bien leerlo para que vea que hay que sonreir e intentar buscar el lado positivo a las cosas</t>
  </si>
  <si>
    <t>Pienso que una persona adulta ha podido haber escrito el cuento</t>
  </si>
  <si>
    <t>Pienso que para ayudar a otros</t>
  </si>
  <si>
    <t>Sí, ya que trata un tema importante como es sonreir</t>
  </si>
  <si>
    <t>Quiero que me recomendes un libro de educación</t>
  </si>
  <si>
    <t>Me ha parecido un cuento muy bonito que habla de la generosidad</t>
  </si>
  <si>
    <t xml:space="preserve">La cita me parece muy interesante, ya que, es importante sonreir a las personas </t>
  </si>
  <si>
    <t>El cuento trata sobre un hombre, el cual vive en un lugar donde no hay mucha agua pero él un día decide viajar e ir hacia otro lugar para que el Califa probase esa agua tan buena. Después de un largo viaje, llegó a donde estaba el Califa y le dio el agua. Este muy agradecido le recompensó. Además, le enseñó que allí había mucha agua pero este valoró la generosidad de aquel hombre.</t>
  </si>
  <si>
    <t>El hombre vio que el Califa era muy buena persona y se hicieron amigos</t>
  </si>
  <si>
    <t>Estoy de acuerdo, ya que, esos sentimientos aparecen en el tecto</t>
  </si>
  <si>
    <t>Está un poco relacionado con la educación, ya que, a ese chico le educaron muy bien para que fuese una buena persona</t>
  </si>
  <si>
    <t>Estoy de acuerdo pero sí que cambiaría el título por otro más llamativo</t>
  </si>
  <si>
    <t>Me identifico, ya que, la generosidad está presente en muchas ocasiones</t>
  </si>
  <si>
    <t>el_dolor_de_la_vida</t>
  </si>
  <si>
    <t>La moraleja del cuento es la siguiente: ' Uno de los principales secretos de la felicidad en la vida es la actitud que tomamos ante lo que nos pasa en nuestro día a día. Si nos instalamos en la queja continua, entonces nuestra vida se convierte en amargura. Mientras que si aceptamos lo que nos viene, admitiendo nuestras debilidades, la felicidad se acerca más y más.
'¿Estás de acuerdo con que ésta es su moraleja?</t>
  </si>
  <si>
    <t>Considero que esa es la moraleja del cuento</t>
  </si>
  <si>
    <t>No creo que trate directamente sobre la educación. Sin embargo, pienso que la educación que puedan darte tus padres sí que está relacionada</t>
  </si>
  <si>
    <t xml:space="preserve">El cuento trata sobre un maestro y un aprendiz. Estos un día se van al río y lo que el maestro quiere que aprenda el aprendiz es que cuando te ocurre algo malo en la vida, no es bueno que te frustres sino que debes pensar en positivo </t>
  </si>
  <si>
    <t>Añado que el maestro le dijo que no se quedara estancado en la ira o la tristeza que buscara el lado bueno</t>
  </si>
  <si>
    <t>Al leer el cuento me he dado cuenta de que es cierto que cuando ocurre algo malo, no se debe estar mal, triste sino que debes pensar un poco en positivo aunque el problema sea grande</t>
  </si>
  <si>
    <t>Mi estado actual no es que esté incómoda</t>
  </si>
  <si>
    <t>Estoy de acuerdo que está relacionado con el dolor</t>
  </si>
  <si>
    <t>Me identifico un poco</t>
  </si>
  <si>
    <t>Me ha ayudado a reflexionar sobre que cuando te ocurre algo malo, no hay que centrarse en lo malo sino salir de ahí y ver el lado positivo</t>
  </si>
  <si>
    <t>La temática es el dolor</t>
  </si>
  <si>
    <t>Se lo recomedaría a familiares y amigos</t>
  </si>
  <si>
    <t>Estoy de acuerdo, ya que, la paz es que entre todo lo malo consigas estar calmado</t>
  </si>
  <si>
    <t>No exactamente</t>
  </si>
  <si>
    <t>Estrés y ansiedad</t>
  </si>
  <si>
    <t>Considero que las emociones tratadas son esas</t>
  </si>
  <si>
    <t>Me ha gustado, ya que, el cuento tiene razón, la paz no solo tiene que estar cuando no hay ningún problema sino que también debe estar cuando hay problemas e intentas estar tranquilo</t>
  </si>
  <si>
    <t xml:space="preserve">Un poco sí que estoy calmada. </t>
  </si>
  <si>
    <t>El cuento trata sobre un rey que ofrecía un premio al que mejor hiciese un cuadro y finalmente eligió al que le transmitía más paz</t>
  </si>
  <si>
    <t>El cuento te hace reflexionar sobre que la paz no es solo cuando todo está tranquilo sino que también cuando ocurren cosas malas hay que encontrar la paz</t>
  </si>
  <si>
    <t>Se puede aprender a que la paz está tanto en los momentos bueno como en los malos, en los malos hay que encontrar la paz</t>
  </si>
  <si>
    <t>Porque habla sobre un tema importante cotidiano</t>
  </si>
  <si>
    <t>Le comentaría el cuento a mis amigos porque les puede ayudar</t>
  </si>
  <si>
    <t>Pienso que el autor debería explicarlo un poco mejor</t>
  </si>
  <si>
    <t>No estoy de acuerdo</t>
  </si>
  <si>
    <t>El cuento trata sobre un perro que va a una casa que estaba abandonada y de repente entra a una de las habitaciones y ve a muchísimos perros allí. Este les sonríe y los demás hacen lo mismo pero más tarde llega otro perro y gruñe, entonces todos los perros gruñen</t>
  </si>
  <si>
    <t>El cuento nos dice que dependiendo de cómo nos mostremos, las personas nos trataran de mejor o peor manera</t>
  </si>
  <si>
    <t>Me ha parecido un cuento interesante que si lo relacionas con lo cotidiano ves que eso en ocasiones pasa</t>
  </si>
  <si>
    <t>Pienso que hay de todo, hay gente que tiene confianza y gente que no la tiene. Pienso que no porque sea inteligente debe tener mucha seguridad, la seguridad hay que trabajarla</t>
  </si>
  <si>
    <t>No exactamente ha tratado sobre esos temas</t>
  </si>
  <si>
    <t>Son personas buenas que están ahí en las buenas y en las malas</t>
  </si>
  <si>
    <t>Porque habla de un tema importante</t>
  </si>
  <si>
    <t>La del final, ya que, hace una reflexión</t>
  </si>
  <si>
    <t>Cuando he leído el cuento he pensado que tiene razón lo que dice, ya que, ante las opiniones de los demás nos gusten más o menos hay que darle una importancia que sea neutra</t>
  </si>
  <si>
    <t>Mi estado actual no es ese</t>
  </si>
  <si>
    <t>Estoy de acuerdo que el cuento trata sobre la calma</t>
  </si>
  <si>
    <t>El cuento trata sobre un discípulo y su maestro. El maestro le pide que vaya al cementerio y le diga a los muertos cosas bonitas y otro día cosas malas. Este ve que ningún día le han respondido y el maetsro le dice que así debe actuar él, no debe hacer caso a los comentarios no adecuados</t>
  </si>
  <si>
    <t>Además, le dice que sebe ser indiferente ya sea porque le digan cosas buenas o malas</t>
  </si>
  <si>
    <t>Está un poco relacionado con la educación que se le da a los hijos, porque depende de la educación, la persona será de una manera u de otra</t>
  </si>
  <si>
    <t>Pienso que este cuento ha podido ser escrito por una persona adulta</t>
  </si>
  <si>
    <t>Pienso que lo escribiría para ayudar a las personas a las que le importan mucho los comentarios malos que las personas les dicen</t>
  </si>
  <si>
    <t>Considero que la temática del cuento es la calma, la serenidad, no pensar en lo que dice la gente</t>
  </si>
  <si>
    <t>Estoy de acuerdo, ya que, es llamativo y no piensas que esté relacionado con la historia</t>
  </si>
  <si>
    <t>Mis argumentos a favor son que pienso que no hay que darle tanta importancia a los comentarios negativos y los argumentos en contra, igual hubiese elegido otro contenido para explicar la calma</t>
  </si>
  <si>
    <t>Al maestro</t>
  </si>
  <si>
    <t>El maestro le veo inteligente y al discípulo buena persona</t>
  </si>
  <si>
    <t>Si, pero me ha costado un poco entender el mensaje que quiere trasmitir</t>
  </si>
  <si>
    <t>No, creo que hay otros temas antes</t>
  </si>
  <si>
    <t>Si, estoy de acuerdo sobre esos sentimientos</t>
  </si>
  <si>
    <t>Terminar conversacion</t>
  </si>
  <si>
    <t xml:space="preserve">Si, es muy apropiado este cuento </t>
  </si>
  <si>
    <t>Si, la cabeza a veces manda sobre nosotros.</t>
  </si>
  <si>
    <t>Si, también trata sobre rumiaciones</t>
  </si>
  <si>
    <t>A veces tenemos muchas cosas en la cabeza que no nos dejan pensar ni estar tranquilos, pero no hay que olvidar que nosotros somos quienes mandamos sobre esta, no ella. Nosotros tenemos el control</t>
  </si>
  <si>
    <t xml:space="preserve">Sí. Tenemos que aprender a mantener la calma y si es necesario, pedir ayuda. </t>
  </si>
  <si>
    <t>Sí, este cuento hace referencia a esas emociones y sentimientos</t>
  </si>
  <si>
    <t>Me he acordado de que somos nosotros los que tenemos el propio control de nuestra cabeza. Es muy importante</t>
  </si>
  <si>
    <t xml:space="preserve">Si, ahora si porque gracias a este cuento he aprendido una estrategia para estar calmada. </t>
  </si>
  <si>
    <t>Si, pero creo que esta más enfadado a rendirte</t>
  </si>
  <si>
    <t>Si, estoy de acuerdo con la moraleja, además destacaría la importancia de no darse por vencido</t>
  </si>
  <si>
    <t>Si, habla sobre tristeza</t>
  </si>
  <si>
    <t>Me ha enseñado que aunque a veces estemos mal, siempre tenemos que acordarnos de las cosas buenas y que todo pasa</t>
  </si>
  <si>
    <t xml:space="preserve">Si, me siento identificada </t>
  </si>
  <si>
    <t>No entiendo esa palabra</t>
  </si>
  <si>
    <t>1. Tristeza  2. Trabajo</t>
  </si>
  <si>
    <t>No hay que rendirse nunca por muy difícil que se pongan las cosas</t>
  </si>
  <si>
    <t>Sí, el autor ha conseguidor trasnmitir correctamente el mensaje</t>
  </si>
  <si>
    <t xml:space="preserve">Sí, estoy de acuerdo con la moraleja. </t>
  </si>
  <si>
    <t>No, no estoy de acuerdo</t>
  </si>
  <si>
    <t xml:space="preserve">He sentido ganas de no rendirme nunca por muy dificiles que se pongan las cosas. </t>
  </si>
  <si>
    <t>Sí, ahora he comprendido este mensaje tan importante</t>
  </si>
  <si>
    <t>Sí, estoy de acuerdo con que trata sobre esas palabras. También trata sobre el esfuerzo</t>
  </si>
  <si>
    <t>No he logrado entender el mensaje de este cuento</t>
  </si>
  <si>
    <t>Sí, estoy de acuerdo con la moraleja</t>
  </si>
  <si>
    <t>Nunca hay que rendirse ni perder la esperanza</t>
  </si>
  <si>
    <t>No, creo que he sintetizado muy bien la idea</t>
  </si>
  <si>
    <t>Si, el autor ha conseguido transmitir el mensaje del cuento</t>
  </si>
  <si>
    <t>Tenemos que ser conscientes de todos los momentos que la vida nos ofrece</t>
  </si>
  <si>
    <t>Me ha enseñado a no ir con prisa, sino a ir calmado para poder disfrutar y estar relajado</t>
  </si>
  <si>
    <t>Calma, tranquilidad y serenidad describen mi estado de ánimo actual</t>
  </si>
  <si>
    <t xml:space="preserve">Sí, creo que el autor lo ha conseguido </t>
  </si>
  <si>
    <t>La moraleja que yo sacaría sería que antes de hablar mal de alguien, hay que pensárselo dos veces</t>
  </si>
  <si>
    <t xml:space="preserve">Tiene mucha razón la historia. A veces oímos muchos comentarios sobre los demás </t>
  </si>
  <si>
    <t xml:space="preserve">Mi emocion ahora alegría </t>
  </si>
  <si>
    <t>Si, estoy de acuerdo con que esa es su moraleja</t>
  </si>
  <si>
    <t xml:space="preserve">A veces tenemos que ponernos unas metas, que son sueños que se cumplen y se hacen realidad. Nunca hay que rendirse </t>
  </si>
  <si>
    <t>si creo que el autor lo ha conseguido</t>
  </si>
  <si>
    <t>si estoy de acuerdo con que esa es su moraleja</t>
  </si>
  <si>
    <t xml:space="preserve">Si, pero creo que también trata sobre empatía </t>
  </si>
  <si>
    <t xml:space="preserve">Se me ha pasado por la cabeza que en algunas ocasiones tenemos pensamients contradictorios así que es mejor pararse a pensar </t>
  </si>
  <si>
    <t>Si es frase la define muy bien</t>
  </si>
  <si>
    <t xml:space="preserve">Sí, el autor lo ha conseguido </t>
  </si>
  <si>
    <t>Sí, estoy de acuerdo con que esa es su moraleja</t>
  </si>
  <si>
    <t>A mi también me dan miedo las arañas, pero es verdad que hay cosas más importantes quebeso</t>
  </si>
  <si>
    <t>Me gusta esa cita</t>
  </si>
  <si>
    <t>si, creo que lo ha atransmitido totalmente</t>
  </si>
  <si>
    <t xml:space="preserve">si ya que hay veces que hacemos las cosas segun nos encontremos ese dia y debemos pensar que cada paso que tomamos puede ser un arrepentimiento </t>
  </si>
  <si>
    <t>si ya que nuestro futuro muchas veces depende de nuestro trabajo</t>
  </si>
  <si>
    <t>si claramente ya que si no hubiese habido aburriemiento él habria hecho la casa igual que todas y ahora tendria otra casa propia, mucho mejor elaborada</t>
  </si>
  <si>
    <t xml:space="preserve">lo mas importante de este libro es que el carpintero ya estaba cansado y el jefe le pide que haga una ultima casa ya que estaba muy orgulloso con su trabajo. el carpintero accede pero lo hace a desgana y finalmente el jefe le dice que esto era ina casa y que lo que acababa de construir iba a pasar a ser propiedad suya; él se entristece ya que no habria construido asi la casa si hubise sabido que era para él </t>
  </si>
  <si>
    <t>añadiria que siempre tienes que dar lo mejor de ti porque no sabes él resultado del trabajo y en este caso el carpintero no dió lo máximo de él</t>
  </si>
  <si>
    <t>no me ha sido dificil de entender y no me he sentido identificada ya que siempre intento dar lo máximo de mi y si no soy capaz de hacerlo, no lo hago</t>
  </si>
  <si>
    <t>yo creo que no</t>
  </si>
  <si>
    <t>yo creo que lo ha podido hacer un especialista o un maestro despues de haber analizado la moraleja</t>
  </si>
  <si>
    <t xml:space="preserve">para hacer pensar a los demas y no para darse a conocer si no para hacer reflexionar y ayudar a los demas </t>
  </si>
  <si>
    <t xml:space="preserve">si, de hecho despues de haberlo leido, he aprendido </t>
  </si>
  <si>
    <t>Pedro ladrador poco mordedor</t>
  </si>
  <si>
    <t>mucha incertidumbre, tenia ganas de saber como acababa</t>
  </si>
  <si>
    <t>si, mi estado emocional es bastante parecido</t>
  </si>
  <si>
    <t>si muy de acuerdo</t>
  </si>
  <si>
    <t>Era incapaz de vivir el momento. No había aprendido a disfrutar el proceso de la vida. Cuando estaba en el colegio, soñaba con estar jugando fuera. Cuando estaba jugando soñaba con las vacaciones de verano. Pedro estaba todo el día soñando, sin tomarse el tiempo de saborear los momentos especiales de su vida cotidiana.</t>
  </si>
  <si>
    <t>si, Pedro era un niño insatisfecho</t>
  </si>
  <si>
    <t>la isatisfacción</t>
  </si>
  <si>
    <t>es un cuento muy argumentado</t>
  </si>
  <si>
    <t>si yo</t>
  </si>
  <si>
    <t>me evocan tristeza</t>
  </si>
  <si>
    <t xml:space="preserve">si, ya que hay que seguir nuestros sueños para que se hagan realidad </t>
  </si>
  <si>
    <t>Los sueños debemos de perseguirlos porque tenemos que ser conscientes que con esfuerzo se consigue todo lo que te propongas</t>
  </si>
  <si>
    <t>La idea de alcanzar un sueño y convertirlo en meta es la satisfacción personal que conseguimos tras su superación.</t>
  </si>
  <si>
    <t>He pensado que debemos tener en cuenta la importancia de luchar por nuestros sueños, me evoca a mis sueños y al sacrificio que deberé hacer para conseguir la meta final</t>
  </si>
  <si>
    <t>mi estado actual de emoción no es frustración ya que estoy haciendo todo lo posible para lograro</t>
  </si>
  <si>
    <t>si, ya que como todo en la vida, debemos de trabajar las cosas que queremos</t>
  </si>
  <si>
    <t>si, ya que si nos entusiasmamos por algo, es porque realmente nos gusta y debemos de luchar por ello</t>
  </si>
  <si>
    <t>si, a luchar por nuestros sueños y trabajarlos, para así poder conseguirlos</t>
  </si>
  <si>
    <t>si, pero siempre está bien recordarlo</t>
  </si>
  <si>
    <t>Cuando algo me interesa y quiero lograrlo, se convierte en sueño y siempre debo esforzarme por conseguirlo, aunque hay veces que cuesta y parece muy difícil de llegar</t>
  </si>
  <si>
    <t xml:space="preserve">no, ya que la sociedad es muy impaciente, queremos alcanzar objetivos de manera rápida y sin valorar el transcurso que lleva hasta que se alcanzan </t>
  </si>
  <si>
    <t>a favor, sería el trabajo que todo tiene para poder conseguirlo y que nada es imposible si se trabaja de forma correcta</t>
  </si>
  <si>
    <t xml:space="preserve">una persona adulta, un maestro o un especialista </t>
  </si>
  <si>
    <t>La meta en una carrera de obstáculos con un fin delimitado</t>
  </si>
  <si>
    <t>si, ya que con esfuerzo y dedicación todo se consigue</t>
  </si>
  <si>
    <t>Si, ya que a veces tenemos que dejar de hacer algo que nos gusta y dedicarle tiempo a otra cosa que tiene más importancia</t>
  </si>
  <si>
    <t>Si, estoy de acuerdo. Ya que Néstor se esforzó en lo que tenía que hacer y consiguió como recompensa tener su casa bien construida. En cambio, su amigos, no le dedicaron el tiempo suficiente,  se dedicaron a jugar y su casa se hundió con facilidad</t>
  </si>
  <si>
    <t>Si, además considero que como futuros profesores debemos de educar a los alumnos así. Enseñándoles que trabajando por lo que quieres todo se consigue</t>
  </si>
  <si>
    <t>El cuento trata de tres amigos, uno de ellos se esfuerza en construir bien su casa, en cambio los otros dos le dedican más tiempo a jugar y divertirse. Además, estos dos se ríen de el trabajador por no jugar con ellos. Pero el cuento enseña lo que es realmente la amistad, ya que cuando a los dos que han estado jugando se les hunden sus casas y van a casa del primero, este no les reprocha nada y les deja pasar, además los trata de manera fabulosa.</t>
  </si>
  <si>
    <t>todo nuestros sueños, tienen dificultad para alcanzarlos, pero son dedicación y trabajo todos se consiguen.</t>
  </si>
  <si>
    <t>Me ha gustado mucho, ya que enseña lo que realmente ocurre en la vida. Unas personas se trabajan mucho sus sueños por conseguirlas y lo consiguen con su propia dedicación.</t>
  </si>
  <si>
    <t>Sí, ya que nuca hay que perder la esperanza</t>
  </si>
  <si>
    <t>Sí, porque el tiempo cura todos los males y pone cada cosa en su lugar</t>
  </si>
  <si>
    <t>Me evoca ilusión y me he sentido feliz al leerlo, ya que el amor puede con todo</t>
  </si>
  <si>
    <t>Sí, me considero una persona con mucha alegría</t>
  </si>
  <si>
    <t>Creo que si puede tratar de educación y trabajo, ya que mediante una educación adecuada y trabajando los sentimientos podemos enseñar la importancia que tienen los sentimientos desde que somos pequeños</t>
  </si>
  <si>
    <t xml:space="preserve">El cuento trata de que todos los sentimientos son importantes, pero que el amor todo lo puede y que cuando ya no queda casi amor, siempre hay que luchar y ponerlo por encima de todos los demás sentimientos </t>
  </si>
  <si>
    <t>Creo que es importante mentalizar a los docentes sobre la importancia que tienen los sentimientos, además debemos fomentar el aprendizaje de los sentimientos desde que somos pequeños.</t>
  </si>
  <si>
    <t xml:space="preserve">Trata sobre el amor, la tristeza y la vanidad ya que todos están unidos. </t>
  </si>
  <si>
    <t>sí, ya que explica a la perfección el valor de una sonrisa</t>
  </si>
  <si>
    <t xml:space="preserve">Sí, porque el cariño es una cosa gratuita que alegra la vida y todos lo necesitamos </t>
  </si>
  <si>
    <t>Dar amor es una cosa necesaria en nuestra vida, sea cual sea nuestra condición social. Además es fácil de dar y ayuda a los demás, mejorando su día</t>
  </si>
  <si>
    <t xml:space="preserve">Las sonrisas son unas muestras de cariño que realizamos día a día y que las personas que las reciben lo aprecian </t>
  </si>
  <si>
    <t>Sí, ya que cuando recibimos amor estamos felices y cuando no lo recibimos nos encontramos trsites</t>
  </si>
  <si>
    <t>En parte, trata sobre el trabajo diario y el aprendizaje de estos síntomas de cariño, ya que desde pequeños debemos de ser conscientes del valor que tiene una sonrisa</t>
  </si>
  <si>
    <t>Me evoca felicidad, ya que considero que debemos de ser cariñosos y respetuosos con los demás, además, mostrar nuestro cariño con simples sonrisas mejora el día a cualquiera</t>
  </si>
  <si>
    <t>Sí, mi estado de ánimo es: alegre, entusiasta, feliz, europeísta y eufórico</t>
  </si>
  <si>
    <t>Si, creo que refleja a la perfección la importancia que tiene el cariño en l a vida de todos, sobretodo de los más pequeños. Ya que necesitan pasar tiempo con su familia</t>
  </si>
  <si>
    <t>Sí, ya que los padres son muy necesarios en la crianza de un hijo</t>
  </si>
  <si>
    <t>Me evoca mucha tristeza, pensar en las familias en las que los padres no pasan tiempo con sus hijos</t>
  </si>
  <si>
    <t>Me siento muy feliz y entusiasmada, además de feliz. Ya que creo que he tenido muy buena infancia por parte de mis padres</t>
  </si>
  <si>
    <t>sí, el cuento trata sobre el amor verdadero de un hijo hacia un padre</t>
  </si>
  <si>
    <t>Sí, ya que los niños y jóvenes a la vez que están siendo educados viven el trabajo de sus padres y a su vez el tiempo que pasan con ellos</t>
  </si>
  <si>
    <t>Trata de la historia de una familia en la que el niño quiere pasar más tiempo con su padre, pero el padre a pesar de querer a su hijo tiene mucho trabajo y pasa muy poco tiempo con él</t>
  </si>
  <si>
    <t xml:space="preserve">Sí, el amor no se compra </t>
  </si>
  <si>
    <t>Nunca había leído un libro de esta temática</t>
  </si>
  <si>
    <t xml:space="preserve">Conocía la teoría sobre el apego en la infancia </t>
  </si>
  <si>
    <t>un especialista o un maestro</t>
  </si>
  <si>
    <t xml:space="preserve">Para ayudar los demás en la educación y crianza de sus hijos </t>
  </si>
  <si>
    <t>Sí, transmite que mentalmente tenemos sentimientos opuestos y según cuales trabajemos pueden ganar unos u otros</t>
  </si>
  <si>
    <t>Sí, ya que podemos trabajar nuestros sentimientos</t>
  </si>
  <si>
    <t>El cuento trata de los sentimientos que vivimos día a día y que gracias al trabajo que llevamos acaba de ellos, pueden cambiar para que sean mejor</t>
  </si>
  <si>
    <t>Sí, considero esencial que desde que los niños son pequeños se les enseñe a gestionar sus emociones y sentimientos</t>
  </si>
  <si>
    <t>Creo que este cuento nos enseña a tener una calma o alegría interna si aprendemos a gestionar nuestros sentimientos</t>
  </si>
  <si>
    <t>Sí, ya que como he dicho anteriormente, es necesario educar a los niños con unos buenos valores sobre sus sentimientos y la importancia de los mismos</t>
  </si>
  <si>
    <t xml:space="preserve">Me replantea la importancia de saber trabajar nuestros sentimientos, además considero que podemos tener una riña interna, pero somos nosotros los que decidimos cual de los dos modos de ver la vida elegimos </t>
  </si>
  <si>
    <t>Sí, mi estado emocional actual lo considero como un gran bienestar</t>
  </si>
  <si>
    <t>Sí, creo que se ha entendido a la perfección que no tenemos que hacer caso a adjetivos calificativos que nos dediquen otras personas, ya sean positivos o negativos</t>
  </si>
  <si>
    <t>Sí, no debemos de interesarnos por las ofensas que nos puedan dedicar, ya que a lo largo de nuestra vida, personas que antes nos alababan ahora nos pueden difamar</t>
  </si>
  <si>
    <t>El cuento aclara la importancia de entender las valoraciones personales de personas ajenas, ya que estamos expuestos a todo tipo de comentarios de otros. Además, las personas pueden variar en sus opiniones, por lo que no debemos de tener en cuenta las opiniones de personas que no conocemos, ni nos conocen</t>
  </si>
  <si>
    <t>Sólo debe de importarnos las críticas constructivas de personas que nos conozcan</t>
  </si>
  <si>
    <t>Sé me ha pasado por la cabeza la cantidad de personas que pueden llegarte a ofender por simples ideas que tiene sobre tí o sobre lo que tu haces. Cuando muchas de las veces no saben el valor o dedicación que llevas con cada una de esas cosas que estás realizando o quieres alcanzar</t>
  </si>
  <si>
    <t>Actualmente no considero que tenga una rabia intensa</t>
  </si>
  <si>
    <t>Sí, ya que debemos educar a las personas desde pequeños a saber comunicarse y relacionarse con los demás, esto incluye el saber decir las cosas sin perjudicarles</t>
  </si>
  <si>
    <t>Sí, ya que podemos t</t>
  </si>
  <si>
    <t>Sí ya que poseemos cierta paz o calma interior cuando no nos perjudican con comentarios absurdos. El cuento trata sobre: posible agotamiento personas, comprensión, dependencia emocional, dolor, fortaleza, ira, tristeza, calma y tensión.</t>
  </si>
  <si>
    <t>Sí, se manifiesta la importancia de las emociones y de nuestros pensamientos</t>
  </si>
  <si>
    <t>Sí, ya que cuando tenemos algún sentimiento negativo y estamos todo el tiempo pensando en ello, parece que ese pensamiento nos persigue y no podemos dejarlo</t>
  </si>
  <si>
    <t>Sí, sobre el estrés que causa la gestión de emociones o pensamientos negativos</t>
  </si>
  <si>
    <t>Trata sobre aprender a soltar los pensamientos negativos de nuestra cabeza y saber gestionarlos</t>
  </si>
  <si>
    <t>sí, considero que en ocasiones cuando un pensamiento nos perturba debemos apartarlo de nosotros o de manera personal o con ayuda de especialistas. Para que no genere un estrés personal</t>
  </si>
  <si>
    <t>Me hace pensar lo importante que es saber como trabaja nuestra mente, porque en este caso he aprendido que nosotros somos los que le damos vueltas a nuestros problemas y debemos aprender a soltarlos</t>
  </si>
  <si>
    <t>Actualmente, no me siento frustrada, ni decepcionada</t>
  </si>
  <si>
    <t>Sí, ya que la lección es estar en paz propio aunque a nuestro alrededor existan problemas</t>
  </si>
  <si>
    <t>Sí, ya que puedes estar en un lugar en el que existan problemas o dificultades pero somos nosotros los que debemos apaciguarnos y mantener la calma y la paz</t>
  </si>
  <si>
    <t>El cuento trata de una competición de dibujo en el que gana el cuadro que transmita más paz. El primer cuadro da mucha paz en general, el segundo cuadro no tanto, pero si existe una paz dentro de un problema. Así, gana el segundo cuadro para enseñarnos como debemos de plantearnos la vida.</t>
  </si>
  <si>
    <t>Sí, no está en tenerlo todo perfecto y en calma, sino en mantener la calma para que nuestra vida sea más fácil.</t>
  </si>
  <si>
    <t>Sí, sobre calma ya que es lo que nos enseña a tener en nuestra vida para conseguir la paz.</t>
  </si>
  <si>
    <t>Que debemos de ser más felices no debemos estar dandole vueltas a las cosas por problemas que puedan ocurrir. Sino que hay que saber vivir con ellos y conseguir una paz dentro de nuestra vida</t>
  </si>
  <si>
    <t>No, considero que mi estado emocional no está identificado con la frustración.</t>
  </si>
  <si>
    <t xml:space="preserve">Sí, deja claro que por más que haya personas que nos hagan daño al intentar ayudarles, nunca hay que perder la esperanza y ser bondadosos </t>
  </si>
  <si>
    <t>Sí, ya que hay veces que cuando alguien nos hace daño tendemos a tratar nuestra forma de ser para que los demás no nos vuelvan a hacer daño. Pero no debemos de cambiar como somos.</t>
  </si>
  <si>
    <t xml:space="preserve">Trata de un hombre que intenta salvar a un alacrán mientras se está ahogando, pero la naturaleza del alacrán es picar. Así que cada vez que va a sacarlo le pica, pero el hombre afirma que le ayudara a que no se ahogue aunque </t>
  </si>
  <si>
    <t>ya que su naturaleza es bondadoso</t>
  </si>
  <si>
    <t>Sí, debemos de tener compasión con los demás y amor, ya sea propio o a las demás. Es necesario mantenerlo ya que las situaciones de la vida o las personas no deben perjudicar nuestra forma de ser.</t>
  </si>
  <si>
    <t>Creo que trata la educación, la resiliencia y el trabajo. Ya que, desde que los niños son pequeños hay que educarlos con una serie de valores, esto indica un trabajo constante y cooperativo entre otros y además, todos debemos ser resilientes y no cambiar nuestra forma de ser por cosas que nos puedan pasar.</t>
  </si>
  <si>
    <t>Me hace pensar en que nacemos limpios de maldad y puros, posiblemente con el desgaste de las situaciones y el paso de acontecimientos o vivencias, tendemos a cambiar para que no nos perjudiquen en un futuro. Esto no lo veo beneficioso a nivel personal, ya que me da la impresión que perdemos nuestros valores personales.</t>
  </si>
  <si>
    <t>Posiblemente tenga algún miedo ya sea pasado, presente o futuro</t>
  </si>
  <si>
    <t>Sí, ha transmitido a la perfección que no porque una persona brille, debe apagar a las demás</t>
  </si>
  <si>
    <t>Sí, creo que debemos de colaborar todos y ayudarnos día a día, sin ponernos trabas innecesarias los unos a los otros</t>
  </si>
  <si>
    <t>Sí, trata sobre el amor a uno mismo y a los demás.</t>
  </si>
  <si>
    <t xml:space="preserve">Sí, sobre el trabajo que demos de tener todos para ayudarnos los unos a los otros, siendo así un beneficio mutuo </t>
  </si>
  <si>
    <t>Me ha hecho pensar en la cantidad de las veces que nos han podido poner trabas en nuestro camino, personas que considero que pensaban al contrario. Pensarían que si otros brillan no podrían brillar ellos, cuando eso es completamente falso</t>
  </si>
  <si>
    <t>No, actualmente no me considero frustrada</t>
  </si>
  <si>
    <t>El cuento trata de un agricultor que siempre ganaba premios por sus buenas semillas además, este agricultor siempre daba de sus semillas a sus vecinos y a los demás les aprecia raro, pero el dio una lección de vida, diciendo que si todos tienen buenos campos, con la polinización no le perjudicaría a él</t>
  </si>
  <si>
    <t xml:space="preserve">Sí, considero que todas las personas deberíamos beneficiarnos, en vez de ponernos trabas. Ya que todos podemos brillas, por brillar, no apagas la luz de los demás. </t>
  </si>
  <si>
    <t>Sí, refleja que cualquier ayuda por pequeña que sea es buena</t>
  </si>
  <si>
    <t>Sí, ya que es mejor hacer una buena acción, por pequeña que sea, que una mala</t>
  </si>
  <si>
    <t>Sí, trata sobre la compasión que debemos de tener con nosotros mismos y con los demás. Además del amor y cariño con los demás</t>
  </si>
  <si>
    <t xml:space="preserve">Me hace pensar en la cantidad de pequeños gestos que pueden mejorar nuestro día y día. Debemos realizar buenas obras por pequeñas que sean </t>
  </si>
  <si>
    <t>Sí, considero que mi estado emocional actual está identificado con la alegría</t>
  </si>
  <si>
    <t xml:space="preserve">El cuento trata de un hombre que arrojaba las estrellas de mar que se quedaban en la arena, al mar. Entonces alguien le dijo que era un acto insignificante ya que existen muchísimas estrellas de mar que se quedan en la superficie de la arena cuando baja la marea. Pero el hombre, no le hizo caso y continuo haciendo buenas obras. </t>
  </si>
  <si>
    <t>Sí, es mejor hacer una pequeña acción buena, que no hacer nada bueno</t>
  </si>
  <si>
    <t>Sí, sobre el trabajo personal que tenemos para aprender a hacer acciones buenas. Además de el trabajo con los demás para así ser mejor personas</t>
  </si>
  <si>
    <t>Sí, ha conseguido explicarlo</t>
  </si>
  <si>
    <t>Sí, ya que cuando tenemos que hacer algo que no sabemos del todo cómo se hará, lo mejor es empezar por la parte que mejor conocemos y reflexionar sobre como continuarla para que acabe de la mejor manera posible</t>
  </si>
  <si>
    <t xml:space="preserve">considero que nada es imposible y que cuando algo lo vemos muy difícil o inalcanzable, lo mejor es pensar cual sería la mejor opción para solventarlo </t>
  </si>
  <si>
    <t xml:space="preserve">No, actualmente no me considero identificada con esta emoción </t>
  </si>
  <si>
    <t>Sí, creo que el niño tenía cierto aburrimiento y quería pasar tiempo con su padre, además poseía cierto entusiasmo cuando ve que el padre de la un juego. Este entusiasmo por conseguir la solución del juego y el propio aburrimiento que podía tener, hizo que consiguiese meditar y acabar alcanzando algo que ni su padre pensaba que conseguiría.</t>
  </si>
  <si>
    <t xml:space="preserve">El cuento trata de un hombre científico que esta preocupados por los problemas del mundo, además tiene un hijo que quiere pasar tiempo con él y esto le estresa al padre, porque siempre está en su laboratorio. Entonces para que el hijo no le moleste le da una actividad propuesta como un juego (lo hace muy difícil, considera que no lo acabará pronto) pero gracias al entusiasmo que le pone el hijo, consigue alcanzar el final de lago que parecía imposible. </t>
  </si>
  <si>
    <t>Sí, con esfuerzo todo se consigue</t>
  </si>
  <si>
    <t>Sí, sobre la educación que deben de ofrecer los padres a sus hijos, ofreciéndoles el tiempo necesario y sobre el trabajo que ello implica</t>
  </si>
  <si>
    <t>Sí, hay que darle importancia a las cosas buenas que nos pasan. Sin embargo, hay que dejar ir las cosas malas y no pensar en ellas cuando se han ido.</t>
  </si>
  <si>
    <t>Sí, ya que debemos afrontar las cosas malas que nos pasan, pero a la vez hay que dejarlas marchar y centrarnos en todo lo bueno</t>
  </si>
  <si>
    <t>Sí, trata sobre el dolor que debemos de superar y olvidar para dejar paso a las cosas buenas</t>
  </si>
  <si>
    <t>La historia cuenta como una amigo del protagonista le enseña a meter en una coja negra las cosas malas que le pasan y en una caja dorada las cosas buenas, entonces un día el protagonista piensa en que le funciona a la perfección, pero a la vez se da cuenta que la caja negra es muy ligera y por curiosidad la abre para ver donde han ido a parar, entonces descubre que las cosas malas que nos pasan se van por un agujero. Así podemos dejar espacio para las cosas buenas y además, nos enseña a que debemos de darle importancia a las cosas buenas que nos pasan y no estar pensando en lo malo que nos pasó, porque así no disfrutamos los momentos buenos.</t>
  </si>
  <si>
    <t>Sí, debemos de asumir todas las cosas que nos vienen y saber gestionarlas</t>
  </si>
  <si>
    <t>Me he sentido bien al leerlo, ya que me da un aprendizaje vital, en el que. debemos de apreciar el valor de que nos pasen cosas buenas y debemos de saber dejar ir las cosas malas</t>
  </si>
  <si>
    <t xml:space="preserve">No me considero una persona arrogante, ya que soy bastante negativa </t>
  </si>
  <si>
    <t>Sí, todo en la vida es educable y aprender a dejar ir las cosas malas y valorar las buenas también es un tema que de debe de enseñar y trabajar para conseguirlo</t>
  </si>
  <si>
    <t xml:space="preserve">Sí, ha conseguido transmitir que la Esperanza no hay que perderla nunca, porque con ella todo se resuelve </t>
  </si>
  <si>
    <t xml:space="preserve">Sí, ya que con ayuda de la Esperanza, podemos solventar todos los problemas que nos puedan ocurrir </t>
  </si>
  <si>
    <t>Sí, ya que las personas frustradas y agotadas psicológicamente pueden perder la ilusión, el amor, La Paz o la fe, entre otros.</t>
  </si>
  <si>
    <t>El cuento trata de 4 velas: La Paz, la Fé, E</t>
  </si>
  <si>
    <t>El cuento trata de 4 velas: La Paz, la Fé, el Amor y la Esperanza. Se van apagando las tres primeras, pero el cuento explica que la Esperanza es lo último que se pierde, además, con la esperanza se pueden volver a encender todas las demás.</t>
  </si>
  <si>
    <t>Sí, gracias a la resiliencia con la que vivimos todos, podemos superar los traumas y problemas que nos provocan las situaciones que vivimos día a día.</t>
  </si>
  <si>
    <t>Me ha dado alegría pensar la esperanza puede solventar problemas que vivimos</t>
  </si>
  <si>
    <t xml:space="preserve">Si que considero que el autor haya transmitido de forma adecuada el mensaje del cuento. </t>
  </si>
  <si>
    <t xml:space="preserve">Si, estoy completamente de acuerdo ya que tenemos que tener cada vez más asumido que en la vida no todo es de color de rosas y con ello, tenemos problemas que hay que afrontar de la mejor manera posible para poder solucionarlos. Cuando sepamos gestionar los problemas y las dificultades que hay en la vida podremos solucionar y afrontar otros problemas que se nos pongan por delante. </t>
  </si>
  <si>
    <t xml:space="preserve">Pienso que en este libro también se tienen en cuenta otras emociones como es la fortaleza y la valentía. </t>
  </si>
  <si>
    <t xml:space="preserve">Si, estoy de acuerdo. </t>
  </si>
  <si>
    <t xml:space="preserve">Considero que el autor del cuento ha conseguido transmitir el mensaje al 100% porque lo hace de una manera muy emotiva. </t>
  </si>
  <si>
    <t xml:space="preserve">Sí, yo pienso que siempre hay que dar lo mejor de nosotros mismos a los demás y al hacer esto siempre dejaremos huella en las personas importantes de nuestra vida. Una huella que siempre les recordará a nosotros y a lo que siempre hicimos por ellos. </t>
  </si>
  <si>
    <t xml:space="preserve">El cuento habla sobre el viaje de la vida. En este viaje trataremos con diferentes personas que serán mas o menos importantes en nuestras vidas y además de situaciones y momentos que viviremos a lo largo del recorrido que la vida nos ofrece. </t>
  </si>
  <si>
    <t xml:space="preserve">Considero que el autor ha conseguido transmitir de manera adecuada el mensaje. </t>
  </si>
  <si>
    <t xml:space="preserve">Si estoy de acuerdo con esa moraleja ya que en esta vida todo cuesta y hay que hacer un esfuerzo por conseguir las cosas que queremos. Por lo tanto, aunque haya que hacer esfuerzos por hacer las cosas al final la recompensa es lo que merece la pena para triunfar. </t>
  </si>
  <si>
    <t xml:space="preserve">Sí, además creo que también se trabaja en este libro la satisfacción. </t>
  </si>
  <si>
    <t xml:space="preserve">Estoy de acuerdo totalmente que se tratan esos dos temas mencionados. </t>
  </si>
  <si>
    <t xml:space="preserve">El cuento trata de una hormiga que no se cansa de luchar e intentar conseguir desplazarse mediante una pajita que lleva como carga. La hormiga intenta de distintas maneras sobrepasar una grieta del suelo con la pajita hasta que finalmente lo consigue. </t>
  </si>
  <si>
    <t>Si que lo considero</t>
  </si>
  <si>
    <t xml:space="preserve">Estoy totalmente de acuerdo. Actualmente se dan muchos casos de buylling en el colegio sobre todo y cuando se da esta situación se tiene que pedir ayuda a los demás lo antes posible para resolver el problema. </t>
  </si>
  <si>
    <t xml:space="preserve">Cuando he leído el cuento he sentido rabia y frustación. Nunca se tienen que dar estas situaciones entre personas ya que siempre tiene que prevalecer el respeto y la educación ante los demás. Por eso, considero que se tendrían que dar más clases de valores éticos para que estas situaciones no se den. Me he sentido mal por la niña y me da mucha lastima que no se resuelva el problema y la solución para que Marita contara lo que le había pasado fuera mudarse de ciudad y con ello de colegio otra vez. </t>
  </si>
  <si>
    <t xml:space="preserve">Si lo sabia. Mi estado emocional no se identifica con esta emoción en estos momentos. </t>
  </si>
  <si>
    <t>Si considero que lo haya transmitido.</t>
  </si>
  <si>
    <t xml:space="preserve">Estoy de acuerdo con esta moraleja ya que el amor debería estar siempre presente en nuestras vidas no solo en sentido pareja sino también en cuanto a la amistad o al amor propio de la persona. </t>
  </si>
  <si>
    <t xml:space="preserve">Tras leer este cuento me he sentido muy bien ya que yo soy una persona bastante alegre, es decir, que en muchas ocasiones siempre tengo una sonrisa en la cara. Además pienso que todo el mundo debería de tener una sonrisa en su día a día. </t>
  </si>
  <si>
    <t xml:space="preserve">Mi estado emocional ahora mismo si que podría estar identificado con la emoción de alegria ya que considero que tengo todo lo necesario para ser feliz. </t>
  </si>
  <si>
    <t xml:space="preserve">Estoy de acuerdo con que este cuento trata sobre la alegria y tristeza. </t>
  </si>
  <si>
    <t>Si considero que haya conseguido transmitir el mensaje.</t>
  </si>
  <si>
    <t xml:space="preserve">Estoy totalmente de acuerdo, muchas veces no nos damos cuenta de que los mejores momentos son los que llegan sin previo aviso. </t>
  </si>
  <si>
    <t xml:space="preserve">Estoy de acuerdo aunque también añadiría la educación puesto que es un factor que caracteriza mucho al taxista. </t>
  </si>
  <si>
    <t>Estoy de acuerdo al 100%</t>
  </si>
  <si>
    <t xml:space="preserve">Cuando he leído el cuento me he quedado sinceramente sin palabras. Siento bastante tristeza por la persona mayor puesto que está sola en la vida como dice y me da mucha lastima que tenga que terminar en una residencia de mayores sin familia alrededor. Por la cabeza se me ha pasado que el taxista es una persona buena al 100% y que deberían de haber muchas más personas en el mundo como él. </t>
  </si>
  <si>
    <t xml:space="preserve">La arrogancia no describe mi estado emocional actualmente. </t>
  </si>
  <si>
    <t xml:space="preserve">El cuento leído trata sobre una mujer que se monta en el coche de un taxista que ha escuchado todo tipo de relatos a lo largo de su vida como conductor. Sin embargo, la historia de la mujer lo conmociona. Ésta es una persona mayor que le hace recorrer por última vez al taxista por el pueblo donde vive para recordar viejos tiempos con su marido o cuando era niña. La historia termina dejando a la mujer en la residencia y quedándose con el mejor recuerdo de su vida. </t>
  </si>
  <si>
    <t>Si lo ha conseguido</t>
  </si>
  <si>
    <t xml:space="preserve">Estoy de acuerdo con esta moraleja puesto que es importante antes de realizar cualquier acto pensar en las diferentes formas de hacerlo para elegir la mejor opción. </t>
  </si>
  <si>
    <t xml:space="preserve">Estoy de acuerdo que este cuento trata sobre estos dos temas. </t>
  </si>
  <si>
    <t xml:space="preserve">El cuento trata sobre un padre que manda a su hijo a completar el mapa del mundo que él mismo había recortado. Éste piensa que su hijo no lo va a completar pero se lleva la gran sorpresa de que lo ha conseguido. Tras quedar asombrado por su hijo, éste último le explica al padre que lo ha hecho observando al otro dibujo que está en la misma página que el mapa del mundo. </t>
  </si>
  <si>
    <t xml:space="preserve">Creo que también se trata la diversión ya que el niño se divierta completando este mapa. </t>
  </si>
  <si>
    <t>Si creo que lo ha conseguido.</t>
  </si>
  <si>
    <t>Estoy de acuerdo con la moraleja ya que tenemos que disfrutar más las cosas sin tener prisa porque sino no las disfrutamos al máximo.</t>
  </si>
  <si>
    <t>Estoy de acuerdo que trata esos temas.</t>
  </si>
  <si>
    <t xml:space="preserve">Lo que se me ha pasado por la cabeza es que el cuento tiene bastante razón y hay que disfrutar las cosas sin prisas para saborearlas de la mejor manera posible. </t>
  </si>
  <si>
    <t xml:space="preserve">Mi estado emocional no se identifica con la emoción ira ya que soy una persona para nada rencorosa y no tengo ira por nada ni por nadie. </t>
  </si>
  <si>
    <t xml:space="preserve">Si que ha conseguido transmitir el mensaje correctamente. </t>
  </si>
  <si>
    <t xml:space="preserve">Estoy de acuerdo ya que debemos querernos y aceptarnos tal como somos para estar felices con nosotros mismos. </t>
  </si>
  <si>
    <t xml:space="preserve">Lo que se me ha pasado es que debemos aceptarnos tal como somos para estar felices con nosotros mismos. Me evoca que tenemos que mejorar el amor propio a nosotros mismos. </t>
  </si>
  <si>
    <t xml:space="preserve">Ahora mismo si que siento un poco de frustacion pero a nivel personal con las relaciones de pareja que he tenido pero en cuanto a mí misma la verdad es que no siento ese sentimiento de frustacion. </t>
  </si>
  <si>
    <t xml:space="preserve">El cuento trate sobre que ciertos animales quieren ser perfectos pero el cuento da una lección de que cada uno es como es y no podemos pretender ser como los demás. </t>
  </si>
  <si>
    <t xml:space="preserve">Valentía también se trata en este cuento. </t>
  </si>
  <si>
    <t xml:space="preserve">Si considero que haya transmitido correctamente el mensaje. </t>
  </si>
  <si>
    <t xml:space="preserve">Estoy de acuerdo ya que tenemos que luchar por conseguir nuestros objetivos que queremos cumplir. Al final lo mejor de todo es sentirte satisfecha/o de que tus esfuerzos han sido de gran ayuda para conseguir lo que quieres. </t>
  </si>
  <si>
    <t xml:space="preserve">El cuento trata sobre dos ranas que caen a un hoyo. Las demás ranas insistes desde arriba del hoyo que se rindan ya que no podrán salir de este sitio. Una de ellas termina rindiéndose pero la otra tras varios intentos por saltar con más fuerza consigue salir del hoyo. Las demás ranas le dicen que se alegraban de que saliese del hoyo pese a todas las cosas que le han dicho desde arriba y la rana le termina diciendo que pensaba que la estaban animando puesto que estaba sorda y no escuchaba lo que le decían. </t>
  </si>
  <si>
    <t xml:space="preserve">Estoy de acuerdo. </t>
  </si>
  <si>
    <t>Si que creo que el autor haya conseguido correctamente transmitir el mensaje.</t>
  </si>
  <si>
    <t xml:space="preserve">Estoy de acuerdo ya que considero que hay que quedarse siempre con lo bueno de las cosas para valorarlas otra vez y con lo malo para así aprender de las cosas malas para o cometer por ejemplo el mismo error. </t>
  </si>
  <si>
    <t xml:space="preserve">El cuento me transmite ternura por parte de la abuela ya que intenta hacerle ver a su nieto mediante el ejemplo de dios que siempre hay que tener fe y que aunque vengan cosas malas luego seguro que vendrán cosas buenas ya que no todo en la vida es un camino de rosas. Al leer el cuento he sentido que hay que seguir el consejo que la abuelita le da a su nieto y no quedarnos siempre con todo lo malo que nos pase. </t>
  </si>
  <si>
    <t xml:space="preserve">Yo soy una persona que tengo esa "certeza" depende de para qu-e aspecto en la vida. Me considero una persona bastante insegura a la hora de realizar algo o tomar una decisión importante por miedo a fracasar en el intento. </t>
  </si>
  <si>
    <t xml:space="preserve">Estoy de acuerdo en que trata esos dos temas. </t>
  </si>
  <si>
    <t>si, me ha parecido un texto que cumplia su función</t>
  </si>
  <si>
    <t>Un sabio le dijo a su discipulo que fese al cementerio y gritase halagos e insultos , al hacerlo le preguntó que respuesta recibió, en ambos casos fue el silencio. Tras esa respuesta, el maestro le dijo que así debía de actuar cuando recibiese algún halago o insulto.</t>
  </si>
  <si>
    <t>sí, es una historia muy entretenida</t>
  </si>
  <si>
    <t>sí, estoy de acuerdo, pero más aburrimeinto</t>
  </si>
  <si>
    <t>Entretenida</t>
  </si>
  <si>
    <t>si, también añadiría satisfacción</t>
  </si>
  <si>
    <t>si, el autor lo ha conseguido.</t>
  </si>
  <si>
    <t>si, estoy de acuerdo con que esa sría la moraleja</t>
  </si>
  <si>
    <t xml:space="preserve">Tranquilidad y esperanza </t>
  </si>
  <si>
    <t>si, estoy de acuerdo con que mi estado emocional es calma</t>
  </si>
  <si>
    <t>sí, lo ha transmitido correctamente</t>
  </si>
  <si>
    <t>Sí, tiene toda la razón.</t>
  </si>
  <si>
    <t>El verdadero significado de la paz es estar en calma entre tanta guerra.</t>
  </si>
  <si>
    <t>si, aunque tensión e ira son contrarios a calma pero lo relacionaria para que una persona furiosa se relaje</t>
  </si>
  <si>
    <t>si, lo ha conseguido notablemente</t>
  </si>
  <si>
    <t xml:space="preserve">Sí, lo ha conseguido considerablemente. </t>
  </si>
  <si>
    <t>Si quieres que el mundo te ponga buena cara pon tú buena cara, si quieres que el mundo te ponga mala cara, pon tú mala cara</t>
  </si>
  <si>
    <t>Lo ha transmitido correctamente</t>
  </si>
  <si>
    <t>Sí, estoy de acuerdo de que esa sería la moraleja del cuento.</t>
  </si>
  <si>
    <t>Si, pero también añadiría el término entusiasmo.</t>
  </si>
  <si>
    <t>Me he sentido con más energía y ganas de dar siempre lo mejor de mi.</t>
  </si>
  <si>
    <t>Sí, explica el significo de la vida y los pasos que nos marcan a lo largo de ella</t>
  </si>
  <si>
    <t>Sí, ya que todo en la vida nos deja huella, pero somos nosotros los que debemos de elegir como debe ser la huella, siempre debemos conseguir un huella buena</t>
  </si>
  <si>
    <t>Creo que sí que trata del amor a la vida y la calma que produce que las cosas que nos ocurran no afecten de forma positiva</t>
  </si>
  <si>
    <t>El cuento trata sobre los distintos pasos que damos en la vida. Más que sobre los pasos, es como afectan esos pasos en nuestra vida, siendo así de forma positiva o negativa.</t>
  </si>
  <si>
    <t xml:space="preserve">Sí, debemos ser conscientes que todo nos afecta en la vida y debemos de elegir el formato positivo de como nos debe afectar </t>
  </si>
  <si>
    <t>Creo que sirve como una buena reflexión sobre la vida, teniendo en cuenta que nos indica las maneras en que nos puede afectar cada tipo de situaciones</t>
  </si>
  <si>
    <t>No, actualmente mi estado emocional no se identifica con la emoción de duda.</t>
  </si>
  <si>
    <t>Creo que si que trata con la adolescencia o la educación entre otros, ya que son etapas de nuestra vida que nos dejan algún tipo de huella.</t>
  </si>
  <si>
    <t>si claro</t>
  </si>
  <si>
    <t xml:space="preserve">no, creo que si quieres ser mala persona eres como el primer lobo y si eres buena persona eres como el segundo </t>
  </si>
  <si>
    <t>no creo pero no estoy total mente segura</t>
  </si>
  <si>
    <t>sì</t>
  </si>
  <si>
    <t>simplemente no tiene sentido</t>
  </si>
  <si>
    <t>Reparar el mundo</t>
  </si>
  <si>
    <t xml:space="preserve">Sí, esa es la moraleja del cuento. Si tu tienes una buena autoestima y una buena valoración de ti mismo, la opinión que te pueda dar una persona, ya sea buena o mala no va afectarte. Sin embargo, si no tienes la autoestima baja, todo lo que te digan puede afectarte y molestarte. </t>
  </si>
  <si>
    <t xml:space="preserve">He podido reflexión sobre la autovaloración que tenemos de uno mismo, y cómo puede llegar a afectarte las opiniones ajenas. </t>
  </si>
  <si>
    <t>Ahora mismo puedo decir que estoy feliz porque estoy estudiando lo que siempre he soñado, tengo un trabajo en el que puedo poner en pf</t>
  </si>
  <si>
    <t>si, el autor quería hacer una comparativa de los sentimientos con un objeto físico, ya que tu decides cuando coger o soltar un objeto. Y lo mismo debería de pasar con los pensamientos porque los pensamientos no manejan tu mente, tu eres el único que la puede manejar</t>
  </si>
  <si>
    <t>Si, porque en la mayoría de ocasiones dejamos que nuestra mente y pensamientos tengan el control de la situación</t>
  </si>
  <si>
    <t>Pienso que el cuento también trata la atención plena y la inteligencia emocional.</t>
  </si>
  <si>
    <t>Pienso que el cuento trata todas emociones mencionadas anteriormente</t>
  </si>
  <si>
    <t>El libro te hacer ver que al final tus pensamientos no son involuntarios, puedes controlarlos y así controlar tu estado emocional</t>
  </si>
  <si>
    <t>No, ahora mismo me siento en calma</t>
  </si>
  <si>
    <t>La idea principal del cuento es sobre los pensamientos irracionales e incontrolables que solemos tener a lo largo del día y como con solo una desición podemos tomar el control de ellos</t>
  </si>
  <si>
    <t>Mis argumentos a favor són que muchas veces se nos olvida que podemos tener el control de nuestros sentimientos, por eso veo bien recordar que sí podemos tener el control</t>
  </si>
  <si>
    <t>si, a lo largo de mi vida he dejado que los pensamientos control mi mente y no al contrario</t>
  </si>
  <si>
    <t>la parte final cuando le dice que le sujeta la cuchara y la cuchara no lo sujeta a el</t>
  </si>
  <si>
    <t>Si, a esas veces de estrés en las que eres incapaz de controlar tus sentimientos</t>
  </si>
  <si>
    <t>Aprende a soltar</t>
  </si>
  <si>
    <t>La atención plena, la inteligencia emocional y el control los pensamientos</t>
  </si>
  <si>
    <t xml:space="preserve">Un buda </t>
  </si>
  <si>
    <t>Para ayudar a otros a soltar</t>
  </si>
  <si>
    <t>En que manejaría mejor mis problemas</t>
  </si>
  <si>
    <t>Que tengo el control de mis pensamientos</t>
  </si>
  <si>
    <t>a mis amigos y familia</t>
  </si>
  <si>
    <t>porque les cuesta controlar su mente</t>
  </si>
  <si>
    <t>me cae bien el prfesor porque con un simple ejemplo le demustra muchas cosas</t>
  </si>
  <si>
    <t>que no saben soltar</t>
  </si>
  <si>
    <t>La moraleja del cuento es la siguiente: ' En la mayoría de ocasiones, lo más difícil de manejar es nuestra mente. Cuando ésta va su elección, sin ningún control, es como conducir un coche de caballos en el que son los caballos los que deciden a dónde ir y a qué velocidad.
'¿Estás de acuerdo con que ésta es su moraleja?(Si quieres terminar el análisis del cuento, escribe elegir o recomendar otro cuento, o pincha en live_help)</t>
  </si>
  <si>
    <t>creo que me voy a despedir</t>
  </si>
  <si>
    <t>en otra ocasión elegiré un cuento, gracias.</t>
  </si>
  <si>
    <t>este en concreto no me ha impactado mucho</t>
  </si>
  <si>
    <t>me ha gustado mucho</t>
  </si>
  <si>
    <t>estoy de acuerdo con la moraleja</t>
  </si>
  <si>
    <t>si estoy de acuerdo, el califa valoró el esfuerzo y sacrificio que para fadel suponía llegar hasta bagdad. Aunque no fuera nada importante el presente que le trajo, el califa valoró el recorrido</t>
  </si>
  <si>
    <t>admiración, valor, valentía, generosidad, esfuerzo, amistad</t>
  </si>
  <si>
    <t>me parece una nota baja ya que he puesto lo que pedías, ideas clave</t>
  </si>
  <si>
    <t>me produce empatía hacia fadel</t>
  </si>
  <si>
    <t>PARA NADA, es lo contrario</t>
  </si>
  <si>
    <t>educación en valores sobre todo, anima a no rendirse</t>
  </si>
  <si>
    <t>a mis alumnos y compañeros ya que es un cuento motivador</t>
  </si>
  <si>
    <t>no, creo que eso es todo</t>
  </si>
  <si>
    <t>para motivar y por la constancia y perseverancia</t>
  </si>
  <si>
    <t>la del final cuando le muestra el rio</t>
  </si>
  <si>
    <t>mmm creo que no</t>
  </si>
  <si>
    <t>una situación es cuando una persona te cuenta con entusiasmo algo que ya sabes y la dejas por ejemplo</t>
  </si>
  <si>
    <t>a no rendirme</t>
  </si>
  <si>
    <t>a veces</t>
  </si>
  <si>
    <t>adios</t>
  </si>
  <si>
    <t>Sii yo creo que se ve claramente el mensaje</t>
  </si>
  <si>
    <t>Nunca debes desanimarte tienes que perseguir todo lo que te propones</t>
  </si>
  <si>
    <t xml:space="preserve">Más bien motivación </t>
  </si>
  <si>
    <t>Puede tratar también de deseo</t>
  </si>
  <si>
    <t>Sobre trabajo puesto que la temática no presenta nada lgtb</t>
  </si>
  <si>
    <t>Pues nunca hay que tirar la toalla</t>
  </si>
  <si>
    <t xml:space="preserve">No es arrogancia lo que siento en estos momentos </t>
  </si>
  <si>
    <t xml:space="preserve">Y la cura si que me resulta interesante </t>
  </si>
  <si>
    <t xml:space="preserve">El resumen sería que la constancia y la perseverancia obtienen resultados positivos </t>
  </si>
  <si>
    <t>Mmm puede ser, por ejemplo cuando me saqué el carnet</t>
  </si>
  <si>
    <t>Se me hacía un mundo sacarme el carnet porqué era muy aburrido y monótono. El vocabulario era muy técnico y tiraba la toalla al poco de empezar con los tests</t>
  </si>
  <si>
    <t xml:space="preserve">No,adiós. </t>
  </si>
  <si>
    <t>Pienso que se puede extraer varias moralejas</t>
  </si>
  <si>
    <t>Pienso que la cabeza de uno mismo es traicionera y débil pero a la vez poderosa. La moraleja que puedo sacar es que a veces tu mismo te puedes perturbar, los miedos las inseguridades tienen el don de cambiarlo todo, de un extremo al otro en cuestión de segundos. Por ello hay veces que no es necesario leer entre líneas simplemente es lo que es o se dice.. A pesar de que la golondrina volvía todos los días no era suficiente para el príncipe, él tenía el problema llamado soledad y para convivir con ella hace falta valor y tener la mente calmada. En su caso, vivía engañado, no fue capaz de ver lo que hacía a la golondrina hasta tal punto que la historia acaba como comienza.</t>
  </si>
  <si>
    <t>Al principio me ha traído recuerdos de situaciones ya vividas. Hoy por hoy me evoca nostalgia por poder haber hecho las cosas de otra manera o afrontar la realidad, pero a la vez me aporta valentía porque he podido salir de la jaula a la vez que he podido darme cuenta si la historia se vuelve a repetir, no como el príncipe que desgraciadamente solo sabe mirar y pensar desde esta perspectiva.</t>
  </si>
  <si>
    <t>he encontrado un cuento que quizás te guste</t>
  </si>
  <si>
    <t>“Cuenta una vieja leyenda de los indios Sioux, que una vez llegaron hasta la tienda del consejero de la tribu, tomados de la mano, Toro Bravo, el más valiente y honorable de los jóvenes guerreros, y Nube Azul, la hija del cacique y una de las más hermosas mujeres de la tribu….
-Nos amamos…- empezó el joven
-Y nos vamos a casar…- dijo ella.
-Y nos queremos tanto que tenemos miedo, queremos un hechizo, un conjuro, o un talismán, algo que nos garantice que podremos estar siempre juntos, que nos asegure que estaremos uno al lado del otro hasta que la muerte nos separe.
-Por favor- repitieron – ¿hay algo que podamos hacer?
El viejo los miró y se emocionó al verlos tan jóvenes, tan enamorados y tan anhelantes esperando su palabra.
-Hay algo -dijo el viejo- pero no sé…es una tarea muy difícil y sacrificada.
-Nube Azul -dijo el brujo- ¿ves el monte al norte de nuestra aldea? Deberás escalarlo sola y sin más armas que una red y tus manos, deberás cazar el halcón más hermoso y vigoroso del monte, si lo atrapas, deberás traerlo aquí con vida el tercer día después de luna llena ¿comprendiste?
-Y tú, Toro Bravo -siguió el brujo- deberás escalar la montaña del trueno, cuando llegues a la cima, encontrarás la más brava de todas las águilas, y solamente con tus manos y una red, deberás atraparla sin heridas y traerla ante mí, viva, el mismo día en que vendrá Nube Azul. Salgan ahora!
Los jóvenes se abrazaron con ternura y luego partieron a cumplir la misión encomendada, ella hacia el norte y él hacia el sur.
El día establecido, frente a la tienda del brujo, los dos jóvenes esperaban con las bolsas que contenían las aves solicitadas. El viejo les pidió que con mucho cuidado las sacaran de las bolsas, eran verdaderamente hermosos ejemplares…
-Y ahora qué haremos…-preguntó el joven- ¿los mataremos y beberemos el honor de su sangre?
-No – dijo el viejo.
-¿Los cocinaremos y comeremos el valor en su carne?- propuso la joven.
-No -repitió el viejo. -Harán lo que les digo: tomen las aves y átenlas entre sí por las patas con estas tiras de cuero, cuando las hayan anudado, suéltenlas y que vuelen libres.
El guerrero y la joven hicieron lo que se les pedía y soltaron los pájaros, el águila y el halcón intentaron levantar vuelo pero sólo consiguieron revolcarse por el piso. Unos minutos después, irritadas por la incapacidad, las aves arremetieron a picotazos entre sí hasta lastimarse.
Este es el conjuro:
-Jamás olviden lo que han visto, son ustedes como un águila y un halcón, si se atan el uno al otro, aunque lo hagan por amor, no sólo vivirán arrastrándose, sino que, además, tarde o temprano, empezarán a lastimarse el uno al otro. Si quieren que el amor entre ustedes perdure:
“Vuelen juntos…pero jamás atados”.</t>
  </si>
  <si>
    <t>creo que por hoy ya está bien...</t>
  </si>
  <si>
    <t>Creo que no ha quedado claro la moraleja</t>
  </si>
  <si>
    <t>Pienso que este cuento no es adecuado para el mensaje que se quiere transmitir, por otro lado la moraleja tampoco tiene sentido</t>
  </si>
  <si>
    <t>lo que puedo extraer es que el estudiante es que no puede meditar</t>
  </si>
  <si>
    <t>Puede evocar estrés</t>
  </si>
  <si>
    <t>Un estudiante de zen, se quejaba de que no podía meditar: sus pensamientos no se lo permitían.
El maestro le dijo que esto dependía de él mismo y que dejara de cavilar.
No obstante, el estudiante seguía lamentándose de que los pensamientos no le dejaban en paz y que su mente estaba confusa.
Ahora siéntate y medita".
El discípulo obedeció.</t>
  </si>
  <si>
    <t>Puede que trate de descuido, infravalorar lo que tenemos</t>
  </si>
  <si>
    <t>Pedro era un niño muy vivaracho. No había aprendido a disfrutar el proceso de la vida. Pedro estaba todo el día soñando, sin tomarse el tiempo de saborear los momentos especiales de su vida cotidiana. Una mañana, Pedro estaba caminando por un bosque cercano a su casa.
Al abrir los ojos, se sorprendió de ver una mujer de pie a su lado. En la arrugada mano de la mujer había una pequeña pelota mágica con un agujero en su centro, y del agujero colgaba un largo hilo de oro. Pedro estaba muy excitado por este descubrimiento. «¿Podría quedarme la pelota?», preguntó.
La anciana se la entregó. Al día siguiente, en clase, Pedro se sentía inquieto y aburrido. Consciente del poder del hilo mágico, se cansó enseguida de ser un colegial y quiso ser adolescente, pensando en la excitación que esa fase de su vida podía traer consigo. Pero Pedro no estaba contento.
No había aprendido a disfrutar el presente y a explorar las maravillas de cada etapa de su vida. Así que sacó la pelota y volvió a tirar del hilo, y muchos años pasaron en un sólo instante. Elisa era su esposa y Pedro estaba rodeado de hijos. Pero Pedro reparó en otra cosa.
Pedro comprobó que ahora tenía 90 años. Por primera vez en su vida, Pedro comprendió que no había sabido disfrutar de las maravillas de la vida. Había pasado por la vida a toda prisa, sin pararse a ver todo lo bueno que había en el camino. Pedro se puso muy triste y decidió ir al bosque donde solía pasear de muchacho para aclarar sus ideas y templar su espíritu.
Al adentrarse en el bosque, advirtió que los arbolitos de su niñez se habían convertido en robles imponentes. El bosque mismo era ahora un paraíso natural. Alzó los ojos y vio que se trataba nada menos que de la anciana que muchos años atrás le había regalado el hilo mágico. «La vida me ha pasado sin que me enterase, sin poder disfrutarla.
Claro que habría habido momentos tristes y momentos estupendos, pero no he tenido oportunidad de experimentar ninguno de los dos. Me he perdido el don de la vida.»Eres un desagradecido, pero igualmente te concederé un último deseo«, dijo la anciana. Dicho esto se quedó otra vez dormido.»Pedro volvió a oír una voz que le llamaba y abrió los ojos. Pedro comprendió que la extraña mujer del bosque le había concedido el deseo de volver a su niñez.
Ni que decir tiene que Pedro saltó de la cama al momento y empezó a vivir la vida tal a como había esperado. Conoció muchos momentos buenos, muchas alegrías y triunfos, pero todo empezó cuando tomó la decisión de no sacrificar el presente por el futuro y empezar a vivir en el ahora.</t>
  </si>
  <si>
    <t>Muchas gracias, la verdad me ha costado resumir puesto que trata temas complejos.</t>
  </si>
  <si>
    <t xml:space="preserve">me evoca valor </t>
  </si>
  <si>
    <t>La definición es correcta</t>
  </si>
  <si>
    <t>si ya que está presente siempre el desanimo</t>
  </si>
  <si>
    <t>Algo si, esperamos y esperamos y la vida va pasando y no apreciamos al maximo el dia dia</t>
  </si>
  <si>
    <t>a veces necesitas que la vida de un giro para darte cuenta</t>
  </si>
  <si>
    <t>disdurtando de las experencias</t>
  </si>
  <si>
    <t>aprovecharñe ahora más la vida</t>
  </si>
  <si>
    <t xml:space="preserve">No mucho, el final se queda abierto </t>
  </si>
  <si>
    <t>Si pero el cuento da pie a que lo interpreres de otra forma</t>
  </si>
  <si>
    <t>No mucho, podría realizar aportaciones al cuento para que la moraleja se vea más clara puesto que cuando lo he leído he entendido otra moraleja</t>
  </si>
  <si>
    <t>Pues yo he interpretado que si venías en autobús no eras digno de comer sopa o pollo ya que el plato a sido cosotoso de elaborar. Por ello parece que discrimine en clases sociales porque da a entender q si viajas en el autobús eres pobre y no puedes comer la comida que tanto a costado de hacer</t>
  </si>
  <si>
    <t>Me da igual la cita ya q me trasnmite otra cosa el cuento</t>
  </si>
  <si>
    <t>El maestro almuerza en un sitio en cual no le quieren servir un plato ya sea de pollo con arroz o sopa porque  vive con prisas y no lo saboreará</t>
  </si>
  <si>
    <t>Se me ocurre que el vivir con prisas no trae nada bueno, que nos perdemos muchas cosas por el camino</t>
  </si>
  <si>
    <t xml:space="preserve">Yo añadiria también distinción </t>
  </si>
  <si>
    <t>Trata de agotamiento, distinción, tiempo</t>
  </si>
  <si>
    <t>No mucho, es mejor otro cuento q refleje mejor la moraleja</t>
  </si>
  <si>
    <t>Donde quiere comer sopa o pollo con arroz</t>
  </si>
  <si>
    <t xml:space="preserve"> yo he interpretado que si venías en autobús no eras digno de comer sopa o pollo ya que el plato a sido cosotoso de elaborar. Por ello parece que discrimine en clases sociales porque da a entender q si viajas en el autobús eres pobre y no puedes comer la comida que tanto a costado de hacer</t>
  </si>
  <si>
    <t>Si pero muy poco</t>
  </si>
  <si>
    <t>No, vivo con prisa</t>
  </si>
  <si>
    <t>Si pero esta sociedad acelerada</t>
  </si>
  <si>
    <t>Si en ese aspecto si</t>
  </si>
  <si>
    <t>El autobús del sabor</t>
  </si>
  <si>
    <t>No mucho por la camarera q le priva de la comida, no tiene derecho</t>
  </si>
  <si>
    <t>Yo creo que una persona adulta pero con poco margen creativo jaajjaa</t>
  </si>
  <si>
    <t xml:space="preserve">Para ayudar a los otros evidentemente </t>
  </si>
  <si>
    <t>Algo parecido pero no lo recuerdo</t>
  </si>
  <si>
    <t>Si, más de uno pero en general toda la sociedad</t>
  </si>
  <si>
    <t>Q viven con prisa o q no te sirven comida</t>
  </si>
  <si>
    <t>El que me cae bien es el maestro y el que no me agrada es la camarera porque si pagas puedes pedir lo que quieras</t>
  </si>
  <si>
    <t>Estoy de acuerdo,  el cuento es muy acertado</t>
  </si>
  <si>
    <t>Fortaleza y resiliencia sobre todo</t>
  </si>
  <si>
    <t>El cuento trata sb</t>
  </si>
  <si>
    <t>El cuento trata sobre la valentía.  El burro para salir ha tenido que tener una paz mental y tranquilidad, valentía y escuerzo</t>
  </si>
  <si>
    <t>Sii y esfuerzo</t>
  </si>
  <si>
    <t>Creo q están todos los valores q trata</t>
  </si>
  <si>
    <t>Me ha hecho pensar que puedo esforzarme y no dejarme derrotar</t>
  </si>
  <si>
    <t>Yo creo que generalmente nos conformamos</t>
  </si>
  <si>
    <t>No, el título no me termina de convencer...</t>
  </si>
  <si>
    <t>El autor intenta plasmar la valentía y la fuerza de uno mismo</t>
  </si>
  <si>
    <t>Igual un maestro, no se....</t>
  </si>
  <si>
    <t>Yo creo que para ayudar a los otros porque no figura en ningún sitio el nombre del autor o autora</t>
  </si>
  <si>
    <t>Puede ser pero en este caso yo me di por vencida hasta que fui capaz de sacudir</t>
  </si>
  <si>
    <t>Pues hay una historia que me contaba mi madre de pequeña. Había un barco donde viajaban personas, eran todos felices y estaba todo bien pero de pronto se giro una marea y el capitán dijo sálvese quien pueda.  De repente todos cogieron salvavidas menos un señor que tocaba la guitarra sin parar animar y cantaba "tengo la vida salvada". Al final el hombre se ahogó.</t>
  </si>
  <si>
    <t>3</t>
  </si>
  <si>
    <t>Te he contado algo</t>
  </si>
  <si>
    <t>Si, a sido claro y conciso</t>
  </si>
  <si>
    <t>Si, da igual donde estes y que problemas tengas, que se puede encontrar  la paz</t>
  </si>
  <si>
    <t>Expone 3 ideas claras, la paz, los problemas y el caos y como un pajarito es capaz de vivir en paz con las otras ideas a su alrededor</t>
  </si>
  <si>
    <t xml:space="preserve">Una parte de mi a vuelto a la infancia, ademas de que me parecia un buen libro educativo </t>
  </si>
  <si>
    <t>Una parte del cuento si</t>
  </si>
  <si>
    <t>Solo de calma</t>
  </si>
  <si>
    <t xml:space="preserve">Si, en situaciónes de emergencia </t>
  </si>
  <si>
    <t>En un accidente cuando ayudas entras en una situacion de maximo caos, pero dentro de ese caos encuentras la calma cuando sabes  lo que estas haciendo</t>
  </si>
  <si>
    <t>Para hacer entender conceptos simples a la sociedad y educar</t>
  </si>
  <si>
    <t xml:space="preserve">El final, donde da a conocer la moraleja </t>
  </si>
  <si>
    <t>No tengo nada encontra, solo que es un buen cuento educativo</t>
  </si>
  <si>
    <t>El pajarito</t>
  </si>
  <si>
    <t xml:space="preserve">El mejor es el pajarito </t>
  </si>
  <si>
    <t xml:space="preserve">Hubiera  hecho algo similar  al pajarito </t>
  </si>
  <si>
    <t>Yo creo que no</t>
  </si>
  <si>
    <t xml:space="preserve">Bueno adiós </t>
  </si>
  <si>
    <t>Mmm no se</t>
  </si>
  <si>
    <t>Si aunque es muy simple</t>
  </si>
  <si>
    <t xml:space="preserve">El cuento puede servir para el refuerzo de la autoestima y la personalidad </t>
  </si>
  <si>
    <t>Pues al principio no me ha llamado la atención para nada, es más me parecía aburrido pero luego al final cuando desvela que tiene que ser como él es me ha dejado perpleja</t>
  </si>
  <si>
    <t xml:space="preserve">Yo creo que la tolerancia a la frustración depende muchas veces al punto de vista objetivo </t>
  </si>
  <si>
    <t>Al primcipio no se acepta el árbol, quiere ser como los demás. Pero un búho le dice que no, que no puede ser como ellos, pues tiene la belleza en su individualidad</t>
  </si>
  <si>
    <t xml:space="preserve">Creo que eso es todo </t>
  </si>
  <si>
    <t>Emoción puede que valentia</t>
  </si>
  <si>
    <t xml:space="preserve">Si porque la rosa y el manzano le da dramatismo a la historia </t>
  </si>
  <si>
    <t xml:space="preserve">Yo creo que con el tiempo empiezas a destacar entre los demás y ser tú mismo </t>
  </si>
  <si>
    <t xml:space="preserve">A los niños de educación infantil </t>
  </si>
  <si>
    <t xml:space="preserve">Sería para el alumnado de educación infantil puesto que cuentos de este estilo les ayuda a definir su personalidad </t>
  </si>
  <si>
    <t xml:space="preserve">Para identificar tu propio estilo y ser de vida </t>
  </si>
  <si>
    <t xml:space="preserve">La del final </t>
  </si>
  <si>
    <t xml:space="preserve">Me parece que en otra ocasión </t>
  </si>
  <si>
    <t>Y empeño tambien</t>
  </si>
  <si>
    <t xml:space="preserve">Que con esfuerzo todo se puede lograr </t>
  </si>
  <si>
    <t xml:space="preserve">Sonrisa tristeza </t>
  </si>
  <si>
    <t xml:space="preserve">No se me ocurre nada más </t>
  </si>
  <si>
    <t xml:space="preserve">Mucha felicidad me evoca satisfacción </t>
  </si>
  <si>
    <t xml:space="preserve">Creo que el cuento se trasmite todo </t>
  </si>
  <si>
    <t>Me voy a ir ya</t>
  </si>
  <si>
    <t xml:space="preserve">Gracias </t>
  </si>
  <si>
    <t>Sii es un cuento muy acertado</t>
  </si>
  <si>
    <t xml:space="preserve">A mi familia </t>
  </si>
  <si>
    <t>Mas o menos queda muchas conclusiones en el aire</t>
  </si>
  <si>
    <t>Si pero yo extraería otra</t>
  </si>
  <si>
    <t>Yo creo que quiere transmitir que no aprovechamos el momento</t>
  </si>
  <si>
    <t>Me he sentido como que no aprovecho el momento y no aprecio las cosas</t>
  </si>
  <si>
    <t>En parte si</t>
  </si>
  <si>
    <t>No me gusta salir de mi zona de confort y cuando hago algo q no es mi rutina del dia dia me abrumo, no disfruto no me siento segura</t>
  </si>
  <si>
    <t>Este cuento me ha mostrado que tengo que disfrutar cada momento, que se necesita valor y valentia hacer las cosas</t>
  </si>
  <si>
    <t>Si, totalmente</t>
  </si>
  <si>
    <t xml:space="preserve">Yo creo que no trata de ninguna emoción más </t>
  </si>
  <si>
    <t xml:space="preserve">Igual respeto y tolerancia </t>
  </si>
  <si>
    <t>Al taxista porque se le ve buena persona, apaga el taxímetro y le da la ultima voluntad a la señora</t>
  </si>
  <si>
    <t>Sii, este cuento es muy apto para el mensaje que quiere transmitir</t>
  </si>
  <si>
    <t>Yo lo que hubiera hecho además de lo del taxista es visitar a la anciana para que no se sintiera sola</t>
  </si>
  <si>
    <t>La verdad es que no</t>
  </si>
  <si>
    <t>Hay cuentos parecidos pero ahora mismo no recuerdo ninguno</t>
  </si>
  <si>
    <t>Un maestro o algún especialista</t>
  </si>
  <si>
    <t xml:space="preserve">Para ayudar a los otros seguro </t>
  </si>
  <si>
    <t xml:space="preserve">La buena anciana </t>
  </si>
  <si>
    <t xml:space="preserve">Si, desde mi punto de vista este cuento trasmite muy bien el mensaje y los niños y niñas que lo lean pueden captarlo sin dificultades desde mi punto de vista, Además me parece un gran mensaje para trasmitir a los niños y niñas y a los adultos ya que muchas veces nos dejamos influenciar por las opiniones del resto de personas  opiniones que en ocasiones nos frenan en nuestro sueño y este cuento nos da un gran ejemplo de que no hay que escuchar los mensajes negativos de la gente. </t>
  </si>
  <si>
    <t xml:space="preserve">Si estoy completamente de acuerdo, ya que hay que luchar siempre por lo que nos motive y nos haga felices, aunque sea difícil en ocasiones de conseguir. </t>
  </si>
  <si>
    <t xml:space="preserve">Si estoy de acuerdo ya que son dos términos que en mi opinión definen muy bien el mensaje del cuento, y los cuales podemos apreciar a lo largo de la historia, por ejemplo cuando recibe mensajes negativo la capacidad que tiene de sobreponerse y seguir con su objetivo y además lo que se esfuerza por conseguir su objetivo lo cual tiene que ver con el término que hablamos, el trabajo. </t>
  </si>
  <si>
    <t xml:space="preserve">Me han venido a la cabeza momentos en lo que me he sentido como el protagonista, cuando la gente en vez de animarte y apoyarte solo te trasmite negatividad y sentimiento malos. </t>
  </si>
  <si>
    <t xml:space="preserve">Creo que estos momento mi estado emocional no tiene que ver con esa emoción, pero al leer el cuento si  he podido experimentar el sentimiento del rabia al ver que nadie le decía cosas buenas al revés la desanimaban y se reían  de la oruga. </t>
  </si>
  <si>
    <t xml:space="preserve">Si en el cuento también se tratan estos conceptos que desde mi punto de vista están relacionados con la uruga y con sus sentimiento. </t>
  </si>
  <si>
    <t xml:space="preserve">El cuento trata sobre una oruga que tiene un sueño y al despertarse se pone en marcha para cumplir este sueño. Por el camino se encontrará con otros animales los cuales serán un obstáculo para la oruga. Finalmente de una manera o de otra su sueño se cumplirá. </t>
  </si>
  <si>
    <t>Si me identifico con el cuento y he vivido situaciones parecidas</t>
  </si>
  <si>
    <t xml:space="preserve">Estoy a favor de todo lo que habla en autor del cuento. </t>
  </si>
  <si>
    <t>Creo que puede ser un especialista o un maestro</t>
  </si>
  <si>
    <t xml:space="preserve">Si lo recomendaría a muchas personas. </t>
  </si>
  <si>
    <t>A compañeras que estudian lo mismo que yo para que estuviera siempre en sus aulas un libro así</t>
  </si>
  <si>
    <t>Si, creo que si ha trasmitido de manera correcta el mensaje del cuento</t>
  </si>
  <si>
    <t xml:space="preserve">Si, estoy de acuerdo ya  que al final el cuento demuestra que si no se da por vencido las cosas se pueden conseguir y si solo escuchas lo negativo y te rindes has perdido la oportunidad de conseguirlo cuando seguramente podrías lograrlo. </t>
  </si>
  <si>
    <t>En primer lugar he de decir que no me esperaba el final es decir que la rana fuese sorda, mas bien creía que había ignorado los comentarios de los demás, pero a la hora de leerlo he sentido pena por que se diera por vencida y hiciese mas caso a los comentarios de los demás en vez de confiar en ella misma.</t>
  </si>
  <si>
    <t>No en absoluto no me identifico con esa emoción</t>
  </si>
  <si>
    <t xml:space="preserve">Este cuento trata sobre dos ranas que caen a un agujero las demás que están arriba les dicen que se rinda que es imposible salir de ahí. Una de ellas escucha lo que le dicen y se rinde y mure, la otra lo sigue intentando y finalmente sale y dice que es sorda y no ha podido escuchar decir a las ranas decir que era imposible salir. </t>
  </si>
  <si>
    <t>Si, el mensaje se transmite de manera correcta y llega bien al lector.</t>
  </si>
  <si>
    <t xml:space="preserve">Estoy totalmente de acuerdo con que la moraleja sea la solidaridad y la importancia de compartir con los demás. Es una cualidad que toda persona debería poseer desde mi punto de vista. </t>
  </si>
  <si>
    <t xml:space="preserve">Este cuento cuenta que en la aldea donde vivía un pastor no había agua ya que no habían fuentes cercanas ni solía llover, pero el realizaba un gran trabajo cuando llovía para recogerla y después poder bebérsela. Un día decidió que iba a llevarle un cántaro al califa. Para llegar hasta Bagdad tuvo que hacer un gran esfuerzo, pero finalmente llego y se la entrego al califa. Este le obsequio con un cántaro lleno de monedas de oro y antes de marcharse el califa le enseño que desde su ventana se podía divisar el Tigris lleno de agua. Finalmente, el califa le dijo que aunque él no necesitaba el agua que Fadel le había traído, esté le había demostrado mucho afecto. </t>
  </si>
  <si>
    <t>Creo que si se transmite de manera correcta el mensaje del cuento.</t>
  </si>
  <si>
    <t xml:space="preserve">Si estoy talmente de acuerdo, ya que al leer el cuento he sacado el mismo mensaje, el cual es que si tiene un buen autoconcepto de ti mismo y una buena autoestima lo que el resto de gente te diga no te afectará de la manera que puede afectarte si no lo tienes. </t>
  </si>
  <si>
    <t xml:space="preserve">En parte si ya que al final estar en calma es estar bien contigo mismo, pero creo que hay otros adjetivos o emociones que pueden estar relacionadas con el cuento. </t>
  </si>
  <si>
    <t xml:space="preserve">Si ya que en educación se debe trabajar lo que uno piense sobre si mismo y lo que puede sentir hacia los comentarios negativos sobre. </t>
  </si>
  <si>
    <t xml:space="preserve">Mas o menos creo que si se transmite el mensaje. </t>
  </si>
  <si>
    <t>Si estoy de acuerdo con la moraleja del cuenta, ya que cuando todo va mal solo queda la esperanza y eso no se debe apagar nunca dentro de nosotros</t>
  </si>
  <si>
    <t xml:space="preserve">Este cuento trata sobre cuatro velas una de ellas es la paz la cual se apaga, otra es la fe la que también se apaga, la tercera es el amor que finamente también se apaga, la cuarta es la esperanza la cual no se apaga y mientras esta este encendida simpre podra encender a todas la demás. </t>
  </si>
  <si>
    <t>si creo que si ha podido transmitir el mensaje correctamente</t>
  </si>
  <si>
    <t>si estoy completamente de acuerdo ya que es muy importante no rendirse ante nuestro objetivo</t>
  </si>
  <si>
    <t>Me ha evocado muy buenos sentimientos como puede ser superación</t>
  </si>
  <si>
    <t>Más o menos creo que si se puede entender el mensaje</t>
  </si>
  <si>
    <t xml:space="preserve">Si estoy muy de acuerdo ya que pienso lo mismo sobre el poder que tiene la mente en las personas.  </t>
  </si>
  <si>
    <t xml:space="preserve">Es cuento trata sobre un estudiante zen que no podía meditar ya que sus pensamientos no le dejaban. Este se lo dijo a sus maestro y él le dijo que eso dependía de el mismo. El alumno lo intento y lo intento pero no era capaz de meditar. Al final el maestro le dijo que sujetara una cuchara y la aferrase con fuerza, después le dijo que dejara la cuchara. Entonces a continuación esté le pregunto que quien agarraba a quien la cuchara al alumno o el alumno a la cuchara. </t>
  </si>
  <si>
    <t>mo</t>
  </si>
  <si>
    <t>Si me parece que estas dos palabras definen muy bien de lo que trata el cuento.</t>
  </si>
  <si>
    <t>El poder que tiene la mente</t>
  </si>
  <si>
    <t xml:space="preserve">Si creo que se entiende muy bien el mensaje que se desea trasmitir con el cuento. </t>
  </si>
  <si>
    <t xml:space="preserve">Completamente de acuerdo, además coincido con la moraleja del cuento ya que creo que es muy importante quererse a uno mismo tal y como es. </t>
  </si>
  <si>
    <t xml:space="preserve">Los animales que vivían en el bosque se dieron cuanta que no eran perfectos ya que el pájaro no podía nadar aunque si volaba, la libre no podía volar aunque si corría muy bien. entonces pensaron si no existía una academia donde ellos pudieran mejorar, y allí fueron ellos. El conejo realizo la primera carrera en la cual le fue muy bien pero cundo le toco el turno de volar el se cayo de un árbol y se rompió las dos patas por este motivo tampoco pudo correr la carrera final. Al pájaro le paso algo parecido voló muy bien pero cuando tuvo que excavar no aprobó y además se hizo daño en el pico y en las alas, por lo cual tampoco aprobó el examen de vuelo. Hay que aceptar que un pez tiene que ser un pez un gran pez pero no tiene que ser un pájaro. </t>
  </si>
  <si>
    <t xml:space="preserve">Mas o menos creo que esas palabras si pueden definir el cuento pero también pueden haber otros adjetivos que lo definan. </t>
  </si>
  <si>
    <t>Si, si estoy de acuerdo</t>
  </si>
  <si>
    <t>Si, creo que si se transmite bien el mensaje.</t>
  </si>
  <si>
    <t>Si estoy de acuerdo con la moraleja, ya que existen diferentes puntos de vista para una situación.</t>
  </si>
  <si>
    <t xml:space="preserve">No ya que creo que la emoción de la arrogancia si se puede ver reflejada en el cuento, además de la de la satisfacción. </t>
  </si>
  <si>
    <t xml:space="preserve">Si creo que puede estar relacionado con el trabajo en algunos ámbitos laborales se puede interpretar el mensaje del segundo sabio. </t>
  </si>
  <si>
    <t>En un país del oriente en un desierto vivia un sultan muy rico.</t>
  </si>
  <si>
    <t xml:space="preserve">En un país del oriente en un desierto vivía un sultán muy rico. El tenía mucho carácter y era supersticioso. El sultán soñó que había perdido lo dientes y llamo a un sabio para que le dijera que significaba eso. El sabio le dijo que cada diente perdido era la muerte de un familiar, el Sultán no se lo creyó y llamo a otro sabio este le dijo que no la felicidad se le había sido reservada. </t>
  </si>
  <si>
    <t xml:space="preserve">Si desde mi punto de vista se transmite correctamente el mensaje </t>
  </si>
  <si>
    <t>Si estoy muy de acuerdo, ya que las personas siempre tenemos de elección de elegir como queremos ser cuando somo adultos y de intentar cambiar aquello que no nos gusta</t>
  </si>
  <si>
    <t>Cuando lo he leído me ha venido a la cabeza como muchas veces puede aparecer uno de los lobos cuando estas en situaciones muy al limite y como no me gusta que aparezca ese lobo.</t>
  </si>
  <si>
    <t xml:space="preserve">No en estos momento ninguno de los términos describe mi estado emocional. </t>
  </si>
  <si>
    <t>Si me parece que es un gran cuento para  utilizar en un aula ya que mediante este se pueden trabajar todo lo relacionado con las emociones, la gestión emocional...</t>
  </si>
  <si>
    <t>No, no estoy de acuerdo ya que creo que el cuento si trata muchos de las emociones que se citan como puede ser ira, malestar, alegría entre otras</t>
  </si>
  <si>
    <t>Un abuelo esta hablando con sus nietos sobre la vida.  Y les dijo que dentro de el había una pelea entre dos lobos y que uno de ellos era: maldad, dolor ,ira... y el otro lobo era: bondad, esperanza, alegría... Además el abuelos le dijo que esa pelea se da dentro de todas las personas.</t>
  </si>
  <si>
    <t xml:space="preserve">Sí, estoy de acuerdo con esa afirmación. Marita se ha visto envuelta en una situación llena de violencia de la que tiene que escapar, y la única forma de hacerlo es pidiendo ayuda a quienes le rodean. El odio de sus compañeras y la sumisión de Marita terminarían por </t>
  </si>
  <si>
    <t>Marita, una niña en adaptación tras una mudanza, se encuentra amenazada ante la presencia de unas nuevas compañeras de clase que agreden verbal y físicamente a la protagonista del cuento. A pesar del abuso constante, Marita se niega a pedir ayuda a su entorno por miedo a futuras represalias, dando como resultado la sumisión de la niña ante el odio de sus compañeras durante todo el curso. Finalmente, y tras trasladarse a una nueva ciudad, descubre que aquel abuso quedó atrás quedando liberada del bullying que recibía por parte de sus antiguas compañeras y atreviéndose a explicar lo que le sucedió en su anterior centro.</t>
  </si>
  <si>
    <t>Sí, se podría añadir la pasividad de los padres ante la situación de Marita.</t>
  </si>
  <si>
    <t>Sí, y además añadiría 'alimentación, depresión, estrés/ansiedad y violencia'.</t>
  </si>
  <si>
    <t>Sí, considero que mediante este cuento el autor ha conseguido transmitir sentimientos como ka frustración o el estrés, además de proporcionar situaciones de reflexión que permiten al lector cuestionarse diferentes ámbitos de su vida</t>
  </si>
  <si>
    <t>Sí, considero que la esperanza, como suele decirse, es lo último que debe perderse. Da igual si pierdes la fe, si pierdes el amor, si pierdes las ganas...si mantienes viva la esperanza puede que algún día sea la que vuelva a encender el resto</t>
  </si>
  <si>
    <t>En mi opinión, no soy capaz de observar la resiliencia reflejada en este cuento. No obstante, no la descarto totalmente</t>
  </si>
  <si>
    <t>El cuento de las cuatro velas trata sobre la vida en sí misma. Surge una metáfora en las que cada vela representa un sentimiento o un valor, como lo son el amor, la paz, la fé y la esperanza. Las tres primeras velas, coincidiendo con la descripción anterior, se apagan, quedando únicamente la vela de la esperanza, hasta que de pronto un niño ve las velas apagadas y, con esperanza, decide volver a encenderlas ya que mientras esta no se apague, todo está bien</t>
  </si>
  <si>
    <t>Al resumen se le puede añadir la reflexión que se realiza acerca de los diferentes valores</t>
  </si>
  <si>
    <t>Sí, considero que la frustración se experimenta con las velas, junto al agotamiento, que deciden apagarse por no recibir la atención que merecen</t>
  </si>
  <si>
    <t>Al leer el cuento he podido reflexionar acerca de los altibajos que se experimentan a lo largo de la vida. He podido analizar que, aunque todos los sentimientos y emociones hay veces que estén al 0, la esperanza es un sentimiento que se debe mantener para no caer abajo del todo</t>
  </si>
  <si>
    <t>Sí, considero que ese sentimiento vive en mí y por tanto, define algún tipo de relación conmigo. Esto se debe a que soy una persona muy insegura que no está 100% convencida de sus actos o emociones, lo que me obliga a cuestionarme hasta lo más mínimo</t>
  </si>
  <si>
    <t>Sí, considero que el autor de este cuento ha trasmitido con creces diferentes emociones entre las que podemos encontrar el esfuerzo, la satisfacción, la generosidad, la empatía y el agradecimiento</t>
  </si>
  <si>
    <t>Totalmente, estoy de acuerdo con la moraleja del cuento que, a fin de cuentas, es una metáfora sobre la vida misma: un camino dificil al que enfrentarse para cumplir con objetivos para finalmente gozar de la satisfacción de haberlos superado</t>
  </si>
  <si>
    <t>Al leer este cuento he podido reflexionar acerca de la vida y de los objetivos que cada uno tiene. Además, me ha permitido pensar en las diferentes necesidades que cada humano presenta</t>
  </si>
  <si>
    <t>Sí, en mi vida permanece de forma repetitiva la emoción de inseguridad, por desgracia, la cual repercute de forma directa o indirecta en mis pensamientos y actitudes, tanto sobre mi como del resto</t>
  </si>
  <si>
    <t>Sí, considero que este cuento trata sobre la educación ya que podría usarse en las aulas de educación primaria en adelante. Esto se debe a que trata diferentes valores necesarios y fundamentales para el futuro de los alumnos y alumnas que se convertirán en el sustento para la sociedad posterior</t>
  </si>
  <si>
    <t>Sí, el cuento trata sobre emociones positivas ya que Fadel termina por cumplir con su objetivo inicial, además de ser recompensado con objetos y con la amistad del califa</t>
  </si>
  <si>
    <t>Fadel quería llevar agua al califa, quien a pesar de tener un río obsequió por sus buenas intenciones a Fadel y se hicieron amigos</t>
  </si>
  <si>
    <t>Fadel tuvo que pasar por muchos inconvenientes a lo largo del viaje</t>
  </si>
  <si>
    <t>Estoy a favor del cuento ya que trabaja emociones positivas que todo el mundo deberia poseer</t>
  </si>
  <si>
    <t>Considero que este cuento ha sido escrito por un adulto especialista quien ha utilizado recursos literarios con la finalidad de que el lector reflexione</t>
  </si>
  <si>
    <t xml:space="preserve">Considero que la ha escrito para ayudar a otros </t>
  </si>
  <si>
    <t xml:space="preserve">Sí, ya que conseguir agua en el desierto es muy dificil y en el titulo se reflejan las dificultades y el esfuerzo </t>
  </si>
  <si>
    <t>Sí, recomendaria este cuento a personas a partir de segundo ciclo de primaria ya que ya tendrán capacidad de reflexion</t>
  </si>
  <si>
    <t>Si, siempre que uno mismo se marca objetivos tiene que pasar por inconvenientes hasta superarlos y lograrlo</t>
  </si>
  <si>
    <t>Satisfacción, duelo, recompensa, valor</t>
  </si>
  <si>
    <t>si, me ha gustado mucho</t>
  </si>
  <si>
    <t>al califa, ya que poseiendo todo lo que posee, es capaz de tener empatía y recompensar a Fadel</t>
  </si>
  <si>
    <t>Sí, considero que el autor ha trasmitido muy bien las ideas de amor y dependencia emocional</t>
  </si>
  <si>
    <t>Totalmente, considero que todos alguna vez hemos experimentado dependencia emocional hacia alguien, sobre todo en las relaciones de pareja, y realmente se siente así. Comienzas camuflandolo de amor hasta que llega un punto en el que se vuelve obsesión, todo ello guiado por rumiaciones e inseguridad</t>
  </si>
  <si>
    <t>Sí, el cuento comienza con amor hasta que debido a la dependencia emocional se vuelve obsesivo, un apego ansioso</t>
  </si>
  <si>
    <t>Sí, este cuento se podría tratar para enseñar a los niños pero ya no eso, sino para estudiantes de psicología o de magisterio, para tratar los tipos de apego que existen</t>
  </si>
  <si>
    <t>El príncipe se enamora de una golondrina, por lo que le construye una casa y le ofrece comida y agua. La encierra en ella por miedo a que en el exterior le hagan daño, hasta que la golondrina se fue apagando hasta morir</t>
  </si>
  <si>
    <t>El principe culpa a su sirviente del fallecimiento de la golondrina</t>
  </si>
  <si>
    <t>Al leer el cuento, por desgracia, he recordado ciertos momentos de mi pasado en los que tuve dependencia emocional hacia mi ex pareja</t>
  </si>
  <si>
    <t>Considero que ningún estado es permanente, por lo que a lo largo del día experimentamos cientas de emociones</t>
  </si>
  <si>
    <t>Sí, puedes aprender sobre el amor propio, la dependencia emocional y el apego</t>
  </si>
  <si>
    <t>Sí, por desgracia</t>
  </si>
  <si>
    <t>Una expareja a la que idealicé y, a pesar de tratarme mal, no podía salir de ella</t>
  </si>
  <si>
    <t>Considero que todos en algún momentos hemos experimentado dependencia emocional hacia alguien</t>
  </si>
  <si>
    <t xml:space="preserve">Sí, en el pasado </t>
  </si>
  <si>
    <t>Al príncipe, ya que no es capaz de ver más allá de los actos que está realizando y que, aun creyendo que están beneficiando a la golondrina, realmente no lo hacen</t>
  </si>
  <si>
    <t>Sí, me ha gustado mucho ya que refleja a modo de metafora el apego y la dependencia</t>
  </si>
  <si>
    <t>El cuento trata sobre amor, toxicidad, egoismo, dependencia emocional, apego</t>
  </si>
  <si>
    <t>Creo que no se debe juzgar a los personajes de los cuentos ya que sin sus comportamientos no habría historia y no se podrían tratar los temas que se persiguen</t>
  </si>
  <si>
    <t>Considero que este cuento lo ha escrito un adulto con muchas vivencias</t>
  </si>
  <si>
    <t>Creo que es basado en sus propias experiencias para ayudar a otras personas</t>
  </si>
  <si>
    <t>No, no había leido nunca un cuento que tratase sobre estos temas</t>
  </si>
  <si>
    <t>Obviamente, los temas que tratan son fundamentales</t>
  </si>
  <si>
    <t>A cualquier persona que sea capaz de entender la metafora</t>
  </si>
  <si>
    <t>Porque permite reflexionar sobre las relaciones con el resto</t>
  </si>
  <si>
    <t>Considero que el autor de este cuento ha escrito el mismo para llevar al lector a una reflexión interna</t>
  </si>
  <si>
    <t>Totalmente, antes de realizar cualquier acto hay que saber cómo realizarlo de la mejor manera posible</t>
  </si>
  <si>
    <t>Un cientifico está investigando en su laboratorio cuando de pronto entra su hijo pequeño a jugar. Para evitar que moleste, hace un rompecabezas del mundo con una revista y se lo da para que lo ordene, pensando que le llevaría mucho tiempo. Al cabo de unas horas, el niño había completado el puzzle mediante una estrategia</t>
  </si>
  <si>
    <t xml:space="preserve">Se fijó en otra imagen </t>
  </si>
  <si>
    <t>No, creo que este cuento trata sobre la reflexión</t>
  </si>
  <si>
    <t>Sí es optimo para trabajar en el ámbito educativo ya que realmente trata de buscar estrategias de resolución de problemas</t>
  </si>
  <si>
    <t>Cuando he leído el cuento he pensado en que hay veces que el problema no es tan grande como parece y que, si ampliamos la vista y dejamos de centraros únicamente en este, se pueden observar diferentes factores que pueden ayudar a la resolución del mismo</t>
  </si>
  <si>
    <t>Sí, el sentimiento de duda vive conmigo puesto que soy muy insegura, por lo que a la hora de escoger sea lo que sea, me cuesta mucho y me lo cuestiono demasiado</t>
  </si>
  <si>
    <t>Creo que este cuento lo ha podido escribir algún adulto relacionado con la filosofía o con la educación</t>
  </si>
  <si>
    <t>Considero que lo escribió para invitar al lector a reflexionar sobre los problemas que lo rodean</t>
  </si>
  <si>
    <t>Considero que, en este caso, los dos personajes tienen algún tipo de influencia. Comenzando con el padre, su visión pesimista que tiene acerca del hijo y cómo es capaz de subestimarlo y, observando al hijo, la capacidad de resolución de problemas</t>
  </si>
  <si>
    <t>Sí, hay veces que las personas nos focalizamos en un solo factor que desemboca al problema y necesitamos de otros puntos de vista que nos ayuden a analizar todas las vías posibles</t>
  </si>
  <si>
    <t>Sí, puedes aprender a reflexionar</t>
  </si>
  <si>
    <t>Totalmente, considero que el autor ha conseguido tratar los sentimientos de paz y calma</t>
  </si>
  <si>
    <t>Sí, considero que cuando un ambiente es muy tranquilo y sin problemas llegará un momento en el que te acostumbres y cuando pase lo más mínimo armes un caos. De distinto modo, cuando un ambiente es normal (con dificultades normales) un mínimo lugar que te trasmita calma será tu refugio</t>
  </si>
  <si>
    <t>Creo que el estrés se trata o bien por el ambiente ajetreado que se plasma en el segundo cuadro, o bien por cómo se debió sentir el primer artista en pintar su cuadro</t>
  </si>
  <si>
    <t>El rey busca un artista que pinte un cuadro que trasmita paz. El primero lo hace, dibujando un ambiente sereno y tranquilo mientras que el segundo pinta un ambiente ajetreado en el que se observa un único lugar de paz: el nido en un árbol. El rey eligió este último justificando que la paz no es un ambiente tranquilo, sino un caos en el que encontrar tranquilidad</t>
  </si>
  <si>
    <t>No sabría qué más añadir</t>
  </si>
  <si>
    <t>Considero que este cuento trata, sobre todo, el sentimiento de tensión a la hora de elegir el cuadro y el de calma a la hora de ser el motivo que el rey quiere que los artistas dibujen</t>
  </si>
  <si>
    <t>Cuando he leído este cuento he pensado en situaciones que he podido experimentar cuando todo el mundo cree que se elegirá una cosa y en realidad se escoge otra. Además de observar que el arte es relativo y todas las opiniones válidas</t>
  </si>
  <si>
    <t>Ahora mismo no experimento un estado de ira o rabia</t>
  </si>
  <si>
    <t>Sí, cuando se espera que decidan una cosa y eligen otra</t>
  </si>
  <si>
    <t>Sí, me ha gustado porque refleja la diversidad de opiniones</t>
  </si>
  <si>
    <t>No, realmente nunca he leído un cuento que trate sobre estos sentimientos</t>
  </si>
  <si>
    <t>Creo que este cuento lo ha escrito algún adulto con capacidad de reflexión que quiere conseguir lo mismo en el lector</t>
  </si>
  <si>
    <t>Realmente creo que podría escribirlo para ayudar a otros, pero de igual manera puede ser para autoayudarse</t>
  </si>
  <si>
    <t>Sí, ha logrado trasmitir el mensaje de agradecimiento</t>
  </si>
  <si>
    <t>Totalmente, creo mucho en el karma y en las energías y en que, de algún modo, lo que siembras es lo que acabas recogiendo</t>
  </si>
  <si>
    <t>No, creo que sí podría tratar tema de alimentación y de educación</t>
  </si>
  <si>
    <t>El cuento me parece una muy buena metáfora de la vida en sí misma y en que todos debemos ser buenos ciudadanos con el resto porque en algún momento seremos nosotros los que necesitemos ayuda de ellos</t>
  </si>
  <si>
    <t>No, en mi siempre hay dudas porque tengo muchas inseguridades</t>
  </si>
  <si>
    <t>Sí, considero que la compasión y el amor se reflejan en el cuento mediante el agradecimiento del vaso de leche y cuando queda esperanza en que la señora se recupere</t>
  </si>
  <si>
    <t>Un niño que pasa hambre pide comida en una casa, pero al ponerse nervioso, acaba pidiendo un simple vaso de agua. La señora de la casa, al ver que pasaba hambre, decidió darle un vaso de leche sin esperar nada a cambio. Pasados los años, la señora enfermó y acudió al hospital, pero no podía hacerse cargo de los precios que requerían sus pruebas y tratamiento. Sin embargo, el médico que trató con ella fue el mismo joven al que le dió un vaso de leche, quien a modo de agradecimiento, pagó todo lo necesario para que la señora se recuperase</t>
  </si>
  <si>
    <t>No, yo considero que el resumen está completo</t>
  </si>
  <si>
    <t xml:space="preserve">Sí, realmente me gusta mucho el cuento por los valores que trasmite </t>
  </si>
  <si>
    <t>Cuando se entera de que el doctor es el niño al que le dio el vaso de leche</t>
  </si>
  <si>
    <t>Yo creo que todos podríamos identificarnos con él ya que trata situaciones de solidaridad que todos en algún momento hemos experimentado</t>
  </si>
  <si>
    <t>Yo creo que la temática es la solidaridad</t>
  </si>
  <si>
    <t>Mis argumentos unicamente son a favor del buen gesto de la señora que posteriormente la vida le devuelve cuando más lo necesita</t>
  </si>
  <si>
    <t>Claramente, se pueden aprender valores de amistad, solidaridad, compasión y empatía, entre otros</t>
  </si>
  <si>
    <t>Sí, me parece que ambos personajes son leales y empáticos, valores fundamentales</t>
  </si>
  <si>
    <t>Sí, le recomendaria este cuento a cualquier persona que sepa comprender el contenido del mismo</t>
  </si>
  <si>
    <t>Creo que este cuento es una experiencia personal, maquillada, de algún adulto</t>
  </si>
  <si>
    <t>Sí, considero que el cuento trasmite el sentimiento de dolor y frustración, aunque también el de optimismo</t>
  </si>
  <si>
    <t>Sí, considero que para ser feliz hay que darle valor a las cosas positivas, no encerrarnos en analizar e intentar entender lo negativo</t>
  </si>
  <si>
    <t>Sí, ya que el personaje al principio estaba triste</t>
  </si>
  <si>
    <t>Un chico triste recibe el regalo de un amigo: dos cajas, una negra y una dorada. En la caja dorada debe meter buenas energías y en la negra las malas. Al pasar el tiempo, la caja dorada pesaba más y, al tener curiosidad sobre que hay en la negra, la abre y descubre un agujero por el que todo lo malo se ha ido</t>
  </si>
  <si>
    <t>La moraleja, que no se ha de prestar atención a las cosas negativas</t>
  </si>
  <si>
    <t>Creo que tiene razón y que pensar en lo malo o en cosas sin solución solo hace que pierdas el tiempo</t>
  </si>
  <si>
    <t>Sí, ahora mismo tengo miedo de cómo va a reaccionar una persona acerca de mi y me genera mucha ansiedad</t>
  </si>
  <si>
    <t>Sí, es un cuento que podría utilizarse en el ámbito educativo para enseñar a los alumnos y a las alumnas a gestionar sus emociones</t>
  </si>
  <si>
    <t>Mis argumentos a favor son la forma de ver la vida que tiene el amigo, muy positiva y como argumento en contra quiero resaltar el peso de las cosas negativas, que es bastante, y que se deben tratar y no guardarse dentro</t>
  </si>
  <si>
    <t>Sí, creo que todo el mundo alguna vez ha experimentado situaciones así</t>
  </si>
  <si>
    <t>Sí, hay veces en las que uno está muy triste y necesita la ayuda de alguien para poder ver la vida desde otra perspectiva</t>
  </si>
  <si>
    <t>Educación socioemocional</t>
  </si>
  <si>
    <t>Creo que se podría trabajar a reconocer emociones y a saber gestionarlas, para ofrecerle a cada una de ellas la importancia que merece o realmente tiene</t>
  </si>
  <si>
    <t>No lo echo en falta porque nunca he sabido gestionarme, pero sí necesito aprender</t>
  </si>
  <si>
    <t>Pienso que todo el mundo podría hacerlo</t>
  </si>
  <si>
    <t>Sí, le recomendaria el cuento a todo el mundo ya que es importante para todos</t>
  </si>
  <si>
    <t>Sí, creo que el autor ha expresado muy bien el sentimiento de duda y la finalidad del cuento</t>
  </si>
  <si>
    <t>Sí, creo que todos en algún momento hemos querido encajar en la sociedad y para ello hemos realizado conductas que igual no era lo que queríamos ser realmente</t>
  </si>
  <si>
    <t>Sí, ya que el árbol no sabe qué quiere ser y no deja de tener pensamientos que se acaban convirtiendo en obsesión</t>
  </si>
  <si>
    <t>yo creo que igual sí podría tratar el tema del racismo o de la timidez, ya que el árbol no es como debe ser realmente y tiene que ser como le digan que sea</t>
  </si>
  <si>
    <t>Había una vez un árbol que no sabía qué era. Las demás plantas le intentaban convencer para que fuese como ellas pero un día un búho se posó sobre él y le dijo, para saber quién eres, escucha a Dios. Eso hizo, y Dios le dijo que su única función era ser grande y viejo y ofrecerle casa a los demás animales</t>
  </si>
  <si>
    <t>No, creo que el resumen está completo</t>
  </si>
  <si>
    <t>Cuando he leído el cuento he sentido realmente presión y ansiedad: en primer lugar porque no saber quién eres es un tema muy angustioso y en segundo lugar porque que te digan quien tienes que ser es muy tenso</t>
  </si>
  <si>
    <t>No, creo que no siento frustración, que siento otras emociones como dudas o tensión</t>
  </si>
  <si>
    <t>Sí, este cuento me ha gustado mucho ya que refleja muy bien las diferencias que existen en la sociedad</t>
  </si>
  <si>
    <t xml:space="preserve">Creo que este cuento lo ha podido escribir un adulto </t>
  </si>
  <si>
    <t>Este cuento lo escribió, a mi parecer, para ayudar a otros, a sentirse identificfos</t>
  </si>
  <si>
    <t>Claramente, este cuento te hace reflexionar sobre las opiniones de los demás</t>
  </si>
  <si>
    <t>Creo que el autor ha conseguido trasmitir el mensaje desde dos puntos de vista, tristeza y melancolía por parte de la anciana y majestuosidad, respeto y empatía por parte del taxista</t>
  </si>
  <si>
    <t>Sí, creo que los pequeños momentos son más valiosos por el corto periodo de tiempo en el que se presentan en nuestras vidas</t>
  </si>
  <si>
    <t>Sí, este cuento trata sobre el envejecimiento porque la anciana tiene alrededor de 80 años</t>
  </si>
  <si>
    <t>Sí, ya que es una historia triste en la que un buen hombre realiza una buena accion</t>
  </si>
  <si>
    <t xml:space="preserve">El cuento trata sobre un taxista al que llaman a las dos y media de la madrugada. Acudió a un lugar oscuro y aislado, en el que encontró a una anciana. Esta le dijo que la llevase a su asilo pasando por el centro ya que quería despedirse de su pueblo antes de internar. El taxista le da un paseo hasta que sale el sol y la deja en la dirección que le había dicho. Al despedirse, el taxista no le cobra y le da un abrazo </t>
  </si>
  <si>
    <t>No, creo que está completo</t>
  </si>
  <si>
    <t>Al leer el cuento he empatizado tanto con el taxista como con la anciana y he podido experimentar sentimientos de melancolía, tristeza, empatía y amor</t>
  </si>
  <si>
    <t>Creo que el amor es la emoción por la que todo el mundo reacciona y vive, y todos los demás sentimientos y emociones son trasformaciones de esta, por lo que todos estamos experimentando amor de una forma u otra</t>
  </si>
  <si>
    <t>Sí, a disfrutar la vida y a ser buena persona con el resto</t>
  </si>
  <si>
    <t>Sí, yo creo que en mi vida he intentado ayudar y apoyar a aquel que lo necesitaba</t>
  </si>
  <si>
    <t>Este cuento trasmite muy bien el sentimiento de fuerza y de valentía</t>
  </si>
  <si>
    <t>Sí, totalmente, creo que este cuento es muy bonito y representa muy bien esos sentimientos de fortaleza</t>
  </si>
  <si>
    <t>Una oruga sueña con ver el mundo entero al subir a un valle pero por el camino se encuentra otros insectos que se ríen de ella. Un día, agotada, la oruga se enterró y los insectos pensaron que había muerto hasta que salió transformada en mariposa para volar a lo alto del valle y conseguir su sueño</t>
  </si>
  <si>
    <t>Los comentarios negativos de los otros bichos</t>
  </si>
  <si>
    <t>No, yo creo que este cuento trata sobre valentía y fortaleza</t>
  </si>
  <si>
    <t>Sí, es un cuento muy bonito que refleja muy bien esos sentimientos y emociones</t>
  </si>
  <si>
    <t>He observado la capacidad de superación que tiene la oruga y lo importante que es centrarse en uno mismo para alcanzar los objetivos olvidándose de los comentarios de la gente</t>
  </si>
  <si>
    <t>No, ahora mismo creo que vivo una situación calmada</t>
  </si>
  <si>
    <t xml:space="preserve">Creo que no es lógico decir si actuan bien o no, ya que esa situacion vamos a experimentarla alguna vez en la vida </t>
  </si>
  <si>
    <t>Yo tengo muy poca fuerza de voluntad y bastante menos autoestima por lo que habría desistido a cumplir mi sueño por centrarme más en los comentarios de la gente que en mis deseos</t>
  </si>
  <si>
    <t>Sí, a valorar más las capacidades de cada uno</t>
  </si>
  <si>
    <t>La enseñanza que extraigo es que las cosas tienen la importancia que uno quiera darle</t>
  </si>
  <si>
    <t>Sí, ya que muchas veces he dado importancia a cosas que realmente no la tienen</t>
  </si>
  <si>
    <t>yo habría puesto la valiente oruga</t>
  </si>
  <si>
    <t>La valiente oruga</t>
  </si>
  <si>
    <t>Sí, creo que es uno de los que más me ha gustado hasta ahora</t>
  </si>
  <si>
    <t>Si, creo que el autor ha logrado trasmitir el mensaje del texto</t>
  </si>
  <si>
    <t>Sí, todas las personas pueden cambiar y mejorar cuando sea necesario</t>
  </si>
  <si>
    <t>Una discusión entre dos personas lleva a que un intermediario intervenga para exponer que no es necesario imponer unas ideas al otro, sino que todos podemos cambiar y mejorar según las circunstancias externas</t>
  </si>
  <si>
    <t>Sí, sobre todo arrogancia porque cada uno quiere imponer sus ideas</t>
  </si>
  <si>
    <t>Sí, el trabajo interviene al narrar el intermediario la historia del zapatero</t>
  </si>
  <si>
    <t>Al leer este cuento me he sentido identificada ya que todos hemos experimentado situaciones así</t>
  </si>
  <si>
    <t>Yo creo que consideramos que somos libres dentro de un espacio cerrado, es decir, somos libres hasta un cierto punto, ya que existen las leyes y delitos que si uno sobrepasa será sancionado</t>
  </si>
  <si>
    <t>A todos los que intervienen</t>
  </si>
  <si>
    <t>Porque muestra una reflexión interesante sobre las situaciones y aspectos de la vida</t>
  </si>
  <si>
    <t>Sí, creo que el mensaje del cuento es claro</t>
  </si>
  <si>
    <t>Dos hermanos que vivían en dos granjas se pelearon. Uno de ellos desvió el cauce de un arroyo para que quedase entre las dos granjas. Un día, el hermano mayor contrató a un carpintero para que construyese un muro entre ambas granjas. Sin embargo, construyó un puente. El hermano menor se alegró de que su hermano hubiese construido un puente a pesar de que estuviesen enfadados. Finalmente, se reconciliaron.</t>
  </si>
  <si>
    <t>Añadiría que el hermano mayor no reveló que realmente él no construyó el puente, sino que fue el carpintero</t>
  </si>
  <si>
    <t>me evoca paz y me he sentido mejor al leerlo</t>
  </si>
  <si>
    <t>quiero dejar de hablar</t>
  </si>
  <si>
    <t>Me he sentido mejor al leerlo</t>
  </si>
  <si>
    <t>Me he sentido bien</t>
  </si>
  <si>
    <t>Sí, me identifico con esa emoción</t>
  </si>
  <si>
    <t>Debemos olvidar lo malo y centrarnos en las cosas buenas</t>
  </si>
  <si>
    <t>sí estoy de acuerdo</t>
  </si>
  <si>
    <t>es un cuento esperanzador</t>
  </si>
  <si>
    <t>Alegría</t>
  </si>
  <si>
    <t>el tiempo valora el amor</t>
  </si>
  <si>
    <t>bien</t>
  </si>
  <si>
    <t>Antes de intentar arreglar el mundo, primero debemos ver qué podemos cambiar como seres humanos</t>
  </si>
  <si>
    <t>trabajo no</t>
  </si>
  <si>
    <t>me ha gusad</t>
  </si>
  <si>
    <t>elegir cuentos</t>
  </si>
  <si>
    <t>sí, aunque no se plasma demasiado</t>
  </si>
  <si>
    <t>No hay que hacer caso a los insultos</t>
  </si>
  <si>
    <t>Odio</t>
  </si>
  <si>
    <t>La Paz es estar calmado ante las adversidades</t>
  </si>
  <si>
    <t xml:space="preserve">educscion </t>
  </si>
  <si>
    <t>Es un buen cuento para entender el significado de paz o de calma</t>
  </si>
  <si>
    <t xml:space="preserve">Para superar tus miedos tienes que enfrentarte a ellos </t>
  </si>
  <si>
    <t xml:space="preserve">es un buen cuento para reflexionar sobre el miedo </t>
  </si>
  <si>
    <t>Aunque te esfuerces poco, merecerá la pena</t>
  </si>
  <si>
    <t>Compasión y amor</t>
  </si>
  <si>
    <t>Es un buen cuento para reflexionar sobre las buenas acciones y sus consecuencias</t>
  </si>
  <si>
    <t>Hay que apreciar cada momento de la vida</t>
  </si>
  <si>
    <t>Me he sentido indiferente</t>
  </si>
  <si>
    <t xml:space="preserve">Cuento nuevo </t>
  </si>
  <si>
    <t>Hay que trabajar para hacer nuestros sueños realidad</t>
  </si>
  <si>
    <t>me ha gustado el cuento</t>
  </si>
  <si>
    <t>recomienda otro cuento</t>
  </si>
  <si>
    <t>Los hijos necesitan estar con sus padres</t>
  </si>
  <si>
    <t>no me parece bien culpabilizar a una mujer por abortar</t>
  </si>
  <si>
    <t>A palabras necias oídos sordos</t>
  </si>
  <si>
    <t xml:space="preserve">Apatía </t>
  </si>
  <si>
    <t xml:space="preserve">El dinero nos hace egoístas </t>
  </si>
  <si>
    <t>debemos de mostrar más agradecimiento con nuestros padres porque nos dan todo a cambio de nada</t>
  </si>
  <si>
    <t>Hay que apreciar más los detalles</t>
  </si>
  <si>
    <t>cada uno da lo que recibe</t>
  </si>
  <si>
    <t>la mente es dificil de controlar</t>
  </si>
  <si>
    <t>La moraleja del cuento es la siguiente: ' No cambies tu naturaleza si alguien te hace daño'¿Estás de acuerdo con que ésta es su moraleja?(Si quieres terminar el análisis del cuento, escribe elegir o recomendar otro cuento, o pincha en live_help)</t>
  </si>
  <si>
    <t>(Si quieres terminar esta conversación sobre el cuento actual, y pasar a otro cuento, escribe elegir o recomendar otro cuento, o pincha en live_help)</t>
  </si>
  <si>
    <t>nunca debemos de rendirnos a pesar de lo que nos digan los demás</t>
  </si>
  <si>
    <t>es un cuento que tiene una muy buena moraleja, y además es fácil de comprender</t>
  </si>
  <si>
    <t>debemos esforzarnon</t>
  </si>
  <si>
    <t xml:space="preserve">No debemos hacer caso a los malos comentarios porque solo nos aportan cosas negativas </t>
  </si>
  <si>
    <t>Hagamos buenas acciones hasta el día que muramos para dejar huella</t>
  </si>
  <si>
    <t>Table with the questions tagged with emotions for the evaluation of the emotion classifier</t>
  </si>
  <si>
    <t>Number of questions</t>
  </si>
  <si>
    <t>Average emotions per question</t>
  </si>
  <si>
    <t>Number of questions with a single emotion tagged</t>
  </si>
  <si>
    <t>Dynamic table extracted from the "Users" table to obtain the summary of registered users in CuentosIE</t>
  </si>
  <si>
    <t>Dynamic table extracted from the "Form" table to obtain the summary of results of the surveys completed by users, categorized by age and gender</t>
  </si>
  <si>
    <t>Table extracted from the spreadsheet "Opinion of the CuentosIE chatbot (responses).xlsx" that shows the responses of users to the surveys carried out by them after working with CuentosIE</t>
  </si>
  <si>
    <t>This table is not linked to the username because the surveys were anonymous. Only the date of birth and gender were requested to be able to group the results by age/gender.</t>
  </si>
  <si>
    <t>Based on the date of birth entered by the user in the survey, the age is categorized in the last field of this table (Agegroup) into: "over 23", "from 18 to 23" and "under 18"</t>
  </si>
  <si>
    <t>Dynamic table extracted from the "Told Stories" table to obtain data on the number of times each story has been selected for reading, and through the emotions tagged in each story, to be able to extract information on the emotions/psychological types most selected by users.</t>
  </si>
  <si>
    <t>The rest of the columns are said emotions/psychological types treated by the story, extracted from the table "Indexed Stories"</t>
  </si>
  <si>
    <t>Stories indexed in CuentosIE with the emotions and psychological types they deal with (manually tagged)</t>
  </si>
  <si>
    <t>Story title</t>
  </si>
  <si>
    <t>Emotional categories that the story deals with: separated by #</t>
  </si>
  <si>
    <t>In the remaining columns, the emotions in column B and psychological types in column D are separated, in order to be able to count each of them. If nothing appears, it is because that emotion/psychological type is not discussed in the story. At the end of the table the count of times a story has been tagged is shown.</t>
  </si>
  <si>
    <t>Psychological types that the story deals with: separated by #</t>
  </si>
  <si>
    <t>User interactions with CuentosIE when they are analyzing a story (CuentosIE questions about the story and the user's response)</t>
  </si>
  <si>
    <t>Date and time in which the interaction with CuentosIE takes place</t>
  </si>
  <si>
    <t>I say that it is being analyzed. This field can be linked to the "IndexedStories" table, which will contain the information on the emotion labels that the story is about, and other information about the story.</t>
  </si>
  <si>
    <t>Using this field, you can link with the data from the "Users" table, using the formula "=IF(ESERROR(VLOOKUP(B5;Users;2;FALSE));0;VLOOKUP(B5;Users;2;FALSE) )", where "B5" is the cell where the user name is in this table, and 2 is the column number of the "Users" table that you want to import to this table</t>
  </si>
  <si>
    <t>User interaction to the question asked in the previous row</t>
  </si>
  <si>
    <t>Accuracy of emotion classification system</t>
  </si>
  <si>
    <t>Accuracy of the SVM classifier on the test corpus of 284 questions</t>
  </si>
  <si>
    <t>Confusion matrix of the SVM classifier on the test corpus of 284 questions</t>
  </si>
  <si>
    <t>Dynamic table extracted from the "InitialEmotions" table to show the graphs of the emotions most "selected" by users when starting sessions in CuentosIE</t>
  </si>
  <si>
    <t>Emotions selected by users at the beginning of each session with CuentosIE</t>
  </si>
  <si>
    <t>Date on which the login with CuentosIE is made</t>
  </si>
  <si>
    <t>User selected emotional categories: separated by #</t>
  </si>
  <si>
    <t>In the following columns, the emotions in column C are separated, in order to be able to count each one of them. If nothing appears, it means that the user has not selected that emotion. At the end of the table the count of times each emotion has been selected is shown</t>
  </si>
  <si>
    <t>Dynamic table extracted from the "FrasesEmociones" table that counts the number of user interactions in the "talking about emotions" phase, to measure the degree of "engagement" of the users in this phase</t>
  </si>
  <si>
    <t>Number of user interactions</t>
  </si>
  <si>
    <t>The same as the column of the number of interactions but ordered from highest to lowest number</t>
  </si>
  <si>
    <t>Date on which the interaction takes place</t>
  </si>
  <si>
    <t>Textual user interaction</t>
  </si>
  <si>
    <t>Emotion that CuentosIE assigns to that interaction. If nothing appears, CuentosIE has not been able to determine what emotion that interaction is about.</t>
  </si>
  <si>
    <t>Results of users who have taken the Million test</t>
  </si>
  <si>
    <t>Results of users who have taken the Baron test</t>
  </si>
  <si>
    <t>User interactions in the "talk about emotions" phase, along with the emotion labels assigned by CuentosIE to those emotions</t>
  </si>
  <si>
    <t>Temporary stamp</t>
  </si>
  <si>
    <t>Birth date</t>
  </si>
  <si>
    <t>General opinion</t>
  </si>
  <si>
    <t>Overall score</t>
  </si>
  <si>
    <t>Score on the "choose" option</t>
  </si>
  <si>
    <t>Score on the "recommend" option</t>
  </si>
  <si>
    <t>Detected errors</t>
  </si>
  <si>
    <t>Emotional Intelligence</t>
  </si>
  <si>
    <t>Gender</t>
  </si>
  <si>
    <t>Date</t>
  </si>
  <si>
    <t>User sentence</t>
  </si>
  <si>
    <t>Emotional category</t>
  </si>
  <si>
    <t>User</t>
  </si>
  <si>
    <t>Emotional Category</t>
  </si>
  <si>
    <t># tension</t>
  </si>
  <si>
    <t># fobia</t>
  </si>
  <si>
    <t># aburrimiento</t>
  </si>
  <si>
    <t># humillacion</t>
  </si>
  <si>
    <t># malestar</t>
  </si>
  <si>
    <t># tristeza</t>
  </si>
  <si>
    <t># apatia</t>
  </si>
  <si>
    <t># duda</t>
  </si>
  <si>
    <t># dolor</t>
  </si>
  <si>
    <t># frustracion</t>
  </si>
  <si>
    <t># odio</t>
  </si>
  <si>
    <t># agotamiento</t>
  </si>
  <si>
    <t># dependenciaEmocional</t>
  </si>
  <si>
    <t># apego</t>
  </si>
  <si>
    <t># miedo</t>
  </si>
  <si>
    <t># arrogancia</t>
  </si>
  <si>
    <t># ira</t>
  </si>
  <si>
    <t># alegria</t>
  </si>
  <si>
    <t># deseo</t>
  </si>
  <si>
    <t># certeza</t>
  </si>
  <si>
    <t># fortaleza</t>
  </si>
  <si>
    <t># entusiasmo</t>
  </si>
  <si>
    <t># calma</t>
  </si>
  <si>
    <t># placer</t>
  </si>
  <si>
    <t># amor</t>
  </si>
  <si>
    <t># valentia</t>
  </si>
  <si>
    <t># diversion</t>
  </si>
  <si>
    <t># agrado</t>
  </si>
  <si>
    <t># compasion</t>
  </si>
  <si>
    <t># satisfaccion</t>
  </si>
  <si>
    <t>Tale name</t>
  </si>
  <si>
    <t>Post_user</t>
  </si>
  <si>
    <t>CuentosIE answer</t>
  </si>
  <si>
    <t>Psychologycal type</t>
  </si>
  <si>
    <t>#Readings</t>
  </si>
  <si>
    <t>Date of birth</t>
  </si>
  <si>
    <t>Date of Birth</t>
  </si>
  <si>
    <t>Results of users who have taken the Mayyer Salovey test</t>
  </si>
  <si>
    <t>Average interactions per user</t>
  </si>
  <si>
    <t>Group of age</t>
  </si>
  <si>
    <t>Emotional categories</t>
  </si>
  <si>
    <t>Separated Emotional categories for counting issues</t>
  </si>
  <si>
    <t>Total tests</t>
  </si>
  <si>
    <t>#Negations:  77  #Negations_with_antonyms:  25  #WordsNegation:  296  #WordsNegationNoStopWords:  147  #WordsNegationNoStopWordsWithAntonyms:  92</t>
  </si>
  <si>
    <t>WithNoNegation</t>
  </si>
  <si>
    <t>WithNegation</t>
  </si>
  <si>
    <t>WithoutNegationWithAntonyms</t>
  </si>
  <si>
    <t>#Answers</t>
  </si>
  <si>
    <t>Before with .usuarios</t>
  </si>
  <si>
    <t>Before with Rocio</t>
  </si>
  <si>
    <t>Tales selected for reading by users. It is linked to the emotions that each story deals with, extracted from the "IndexedStories" table, in order to know which emotions have been discussed in all the CuentosIE sessions.</t>
  </si>
  <si>
    <t>#Amor</t>
  </si>
  <si>
    <t>Suggestions for improvement</t>
  </si>
  <si>
    <t>Table with the information of each user registered in CuentosIE (deleted the userName for anonymous issues)</t>
  </si>
  <si>
    <t>Year of Birth</t>
  </si>
  <si>
    <t>Based on the year of birth entered by the user in the survey, the age is categorized in the last field of this table (Age) into: "over 23", "from 18 to 23" and "under 18"</t>
  </si>
  <si>
    <t>Tags in Column1</t>
  </si>
  <si>
    <t>#Column1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</si>
</sst>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0" x14ac:knownFonts="1">
    <font>
      <sz val="11"/>
      <color theme="1"/>
      <name val="Calibri"/>
      <family val="2"/>
      <scheme val="minor"/>
    </font>
    <font>
      <sz val="8"/>
      <name val="Calibri"/>
      <family val="2"/>
      <scheme val="minor"/>
    </font>
    <font>
      <b/>
      <i/>
      <sz val="14"/>
      <color theme="1"/>
      <name val="Calibri"/>
      <family val="2"/>
      <scheme val="minor"/>
    </font>
    <font>
      <sz val="11"/>
      <color theme="1"/>
      <name val="Calibri"/>
      <family val="2"/>
      <scheme val="minor"/>
    </font>
    <font>
      <sz val="11"/>
      <color rgb="FFFF0000"/>
      <name val="Calibri"/>
      <family val="2"/>
      <scheme val="minor"/>
    </font>
    <font>
      <sz val="11"/>
      <color theme="9" tint="-0.249977111117893"/>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5" tint="0.39997558519241921"/>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8" tint="-0.249977111117893"/>
        <bgColor indexed="64"/>
      </patternFill>
    </fill>
  </fills>
  <borders count="4">
    <border>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s>
  <cellStyleXfs count="3">
    <xf numFmtId="0" fontId="0" fillId="0" borderId="0"/>
    <xf numFmtId="9" fontId="3" fillId="0" borderId="0" applyFont="0" applyFill="0" applyBorder="0" applyAlignment="0" applyProtection="0"/>
    <xf numFmtId="43" fontId="3" fillId="0" borderId="0" applyFont="0" applyFill="0" applyBorder="0" applyAlignment="0" applyProtection="0"/>
  </cellStyleXfs>
  <cellXfs count="47">
    <xf numFmtId="0" fontId="0" fillId="0" borderId="0" xfId="0"/>
    <xf numFmtId="14" fontId="0" fillId="0" borderId="0" xfId="0" applyNumberFormat="1"/>
    <xf numFmtId="22" fontId="0" fillId="0" borderId="0" xfId="0" applyNumberFormat="1"/>
    <xf numFmtId="0" fontId="0" fillId="0" borderId="0" xfId="0" pivotButton="1"/>
    <xf numFmtId="0" fontId="0" fillId="0" borderId="0" xfId="0" applyAlignment="1">
      <alignment horizontal="left"/>
    </xf>
    <xf numFmtId="2" fontId="0" fillId="0" borderId="0" xfId="0" applyNumberFormat="1"/>
    <xf numFmtId="1" fontId="0" fillId="0" borderId="0" xfId="0" applyNumberFormat="1"/>
    <xf numFmtId="0" fontId="0" fillId="2" borderId="0" xfId="0" applyFill="1"/>
    <xf numFmtId="0" fontId="2" fillId="2" borderId="0" xfId="0" applyFont="1" applyFill="1"/>
    <xf numFmtId="0" fontId="0" fillId="0" borderId="0" xfId="0" applyAlignment="1">
      <alignment wrapText="1"/>
    </xf>
    <xf numFmtId="0" fontId="0" fillId="0" borderId="0" xfId="0" pivotButton="1" applyAlignment="1">
      <alignment horizontal="distributed" vertical="distributed" shrinkToFit="1"/>
    </xf>
    <xf numFmtId="0" fontId="0" fillId="0" borderId="0" xfId="0" applyAlignment="1">
      <alignment horizontal="distributed" vertical="distributed" shrinkToFit="1"/>
    </xf>
    <xf numFmtId="0" fontId="0" fillId="0" borderId="0" xfId="0" applyAlignment="1">
      <alignment horizontal="left" indent="1"/>
    </xf>
    <xf numFmtId="0" fontId="0" fillId="0" borderId="0" xfId="0" pivotButton="1" applyAlignment="1">
      <alignment vertical="distributed"/>
    </xf>
    <xf numFmtId="0" fontId="0" fillId="0" borderId="0" xfId="0" applyAlignment="1">
      <alignment vertical="distributed"/>
    </xf>
    <xf numFmtId="9" fontId="0" fillId="0" borderId="0" xfId="1" applyFont="1"/>
    <xf numFmtId="0" fontId="0" fillId="0" borderId="0" xfId="0" applyAlignment="1">
      <alignment horizontal="right"/>
    </xf>
    <xf numFmtId="0" fontId="4" fillId="0" borderId="0" xfId="0" applyFont="1"/>
    <xf numFmtId="0" fontId="5" fillId="0" borderId="0" xfId="0" applyFont="1"/>
    <xf numFmtId="164" fontId="0" fillId="0" borderId="0" xfId="2" applyNumberFormat="1" applyFont="1"/>
    <xf numFmtId="0" fontId="0" fillId="0" borderId="0" xfId="0" applyAlignment="1">
      <alignment vertical="center"/>
    </xf>
    <xf numFmtId="0" fontId="6" fillId="2" borderId="0" xfId="0" applyFont="1" applyFill="1"/>
    <xf numFmtId="0" fontId="0" fillId="3" borderId="0" xfId="0" applyFill="1"/>
    <xf numFmtId="0" fontId="6" fillId="4" borderId="0" xfId="0" applyFont="1" applyFill="1"/>
    <xf numFmtId="0" fontId="2" fillId="0" borderId="0" xfId="0" applyFont="1"/>
    <xf numFmtId="0" fontId="7" fillId="0" borderId="0" xfId="0" applyFont="1"/>
    <xf numFmtId="0" fontId="8" fillId="2" borderId="0" xfId="0" applyFont="1" applyFill="1"/>
    <xf numFmtId="0" fontId="9" fillId="5" borderId="1" xfId="0" applyFont="1" applyFill="1" applyBorder="1"/>
    <xf numFmtId="0" fontId="9" fillId="5" borderId="2" xfId="0" applyFont="1" applyFill="1" applyBorder="1"/>
    <xf numFmtId="0" fontId="9" fillId="5" borderId="3" xfId="0" applyFont="1" applyFill="1" applyBorder="1"/>
    <xf numFmtId="0" fontId="0" fillId="6" borderId="1" xfId="0" applyFill="1" applyBorder="1"/>
    <xf numFmtId="0" fontId="0" fillId="0" borderId="1" xfId="0" applyBorder="1"/>
    <xf numFmtId="0" fontId="0" fillId="7" borderId="0" xfId="0" applyFill="1"/>
    <xf numFmtId="0" fontId="0" fillId="8" borderId="0" xfId="0" applyFill="1"/>
    <xf numFmtId="0" fontId="0" fillId="9" borderId="0" xfId="0" applyFill="1"/>
    <xf numFmtId="0" fontId="0" fillId="10" borderId="0" xfId="0" applyFill="1" applyAlignment="1">
      <alignment vertical="center"/>
    </xf>
    <xf numFmtId="0" fontId="0" fillId="10" borderId="0" xfId="0" applyFill="1"/>
    <xf numFmtId="0" fontId="0" fillId="8" borderId="0" xfId="0" applyFill="1" applyAlignment="1">
      <alignment vertical="center"/>
    </xf>
    <xf numFmtId="0" fontId="0" fillId="9" borderId="0" xfId="0" applyFill="1" applyAlignment="1">
      <alignment vertical="center"/>
    </xf>
    <xf numFmtId="0" fontId="0" fillId="11" borderId="0" xfId="0" applyFill="1"/>
    <xf numFmtId="0" fontId="7" fillId="10" borderId="0" xfId="0" applyFont="1" applyFill="1"/>
    <xf numFmtId="0" fontId="0" fillId="12" borderId="0" xfId="0" applyFill="1" applyAlignment="1">
      <alignment vertical="center"/>
    </xf>
    <xf numFmtId="0" fontId="0" fillId="12" borderId="0" xfId="0" applyFill="1"/>
    <xf numFmtId="0" fontId="0" fillId="11" borderId="0" xfId="0" applyFill="1" applyAlignment="1">
      <alignment vertical="center"/>
    </xf>
    <xf numFmtId="14" fontId="0" fillId="10" borderId="0" xfId="0" applyNumberFormat="1" applyFill="1"/>
    <xf numFmtId="0" fontId="0" fillId="0" borderId="0" xfId="0" applyFill="1"/>
    <xf numFmtId="0" fontId="7" fillId="2" borderId="0" xfId="0" applyFont="1" applyFill="1"/>
  </cellXfs>
  <cellStyles count="3">
    <cellStyle name="Millares" xfId="2" builtinId="3"/>
    <cellStyle name="Normal" xfId="0" builtinId="0"/>
    <cellStyle name="Porcentaje" xfId="1" builtinId="5"/>
  </cellStyles>
  <dxfs count="174">
    <dxf>
      <numFmt numFmtId="19" formatCode="dd/mm/yyyy"/>
    </dxf>
    <dxf>
      <fill>
        <patternFill>
          <bgColor theme="6" tint="-0.249977111117893"/>
        </patternFill>
      </fill>
    </dxf>
    <dxf>
      <fill>
        <patternFill>
          <bgColor theme="6" tint="-0.249977111117893"/>
        </patternFill>
      </fill>
    </dxf>
    <dxf>
      <fill>
        <patternFill>
          <bgColor theme="5" tint="-0.249977111117893"/>
        </patternFill>
      </fill>
    </dxf>
    <dxf>
      <numFmt numFmtId="0" formatCode="General"/>
    </dxf>
    <dxf>
      <numFmt numFmtId="0" formatCode="General"/>
    </dxf>
    <dxf>
      <numFmt numFmtId="0" formatCode="General"/>
    </dxf>
    <dxf>
      <alignment horizontal="distributed" vertical="distributed" shrinkToFit="1"/>
    </dxf>
    <dxf>
      <alignment horizontal="distributed" vertical="distributed" shrinkToFit="1"/>
    </dxf>
    <dxf>
      <numFmt numFmtId="1" formatCode="0"/>
    </dxf>
    <dxf>
      <numFmt numFmtId="2" formatCode="0.00"/>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border outline="0">
        <bottom style="thin">
          <color theme="9" tint="0.39997558519241921"/>
        </bottom>
      </border>
    </dxf>
    <dxf>
      <font>
        <b/>
        <i val="0"/>
        <strike val="0"/>
        <condense val="0"/>
        <extend val="0"/>
        <outline val="0"/>
        <shadow val="0"/>
        <u val="none"/>
        <vertAlign val="baseline"/>
        <sz val="11"/>
        <color theme="0"/>
        <name val="Calibri"/>
        <family val="2"/>
        <scheme val="minor"/>
      </font>
      <fill>
        <patternFill patternType="solid">
          <fgColor theme="9"/>
          <bgColor theme="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1.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microsoft.com/office/2007/relationships/slicerCache" Target="slicerCaches/slicerCache2.xml"/><Relationship Id="rId30" Type="http://schemas.openxmlformats.org/officeDocument/2006/relationships/connections" Target="connection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Inf_initial_emotions!$A$55</c:f>
              <c:strCache>
                <c:ptCount val="1"/>
                <c:pt idx="0">
                  <c:v>Female</c:v>
                </c:pt>
              </c:strCache>
            </c:strRef>
          </c:tx>
          <c:spPr>
            <a:solidFill>
              <a:schemeClr val="accent3"/>
            </a:solidFill>
            <a:ln>
              <a:noFill/>
            </a:ln>
            <a:effectLst/>
          </c:spPr>
          <c:invertIfNegative val="0"/>
          <c:cat>
            <c:strRef>
              <c:f>Inf_initial_emotions!$B$52:$AE$52</c:f>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f>Inf_initial_emotions!$B$55:$AE$55</c:f>
              <c:numCache>
                <c:formatCode>0%</c:formatCode>
                <c:ptCount val="30"/>
                <c:pt idx="0">
                  <c:v>5.8888888888888886E-2</c:v>
                </c:pt>
                <c:pt idx="1">
                  <c:v>6.6666666666666671E-3</c:v>
                </c:pt>
                <c:pt idx="2">
                  <c:v>5.185185185185185E-2</c:v>
                </c:pt>
                <c:pt idx="3">
                  <c:v>1.2962962962962963E-2</c:v>
                </c:pt>
                <c:pt idx="4">
                  <c:v>3.2962962962962965E-2</c:v>
                </c:pt>
                <c:pt idx="5">
                  <c:v>4.3333333333333335E-2</c:v>
                </c:pt>
                <c:pt idx="6">
                  <c:v>2.1851851851851851E-2</c:v>
                </c:pt>
                <c:pt idx="7">
                  <c:v>5.9259259259259262E-2</c:v>
                </c:pt>
                <c:pt idx="8">
                  <c:v>1.7777777777777778E-2</c:v>
                </c:pt>
                <c:pt idx="9">
                  <c:v>4.2222222222222223E-2</c:v>
                </c:pt>
                <c:pt idx="10">
                  <c:v>1.4074074074074074E-2</c:v>
                </c:pt>
                <c:pt idx="11">
                  <c:v>6.3333333333333339E-2</c:v>
                </c:pt>
                <c:pt idx="12">
                  <c:v>1.8148148148148149E-2</c:v>
                </c:pt>
                <c:pt idx="13">
                  <c:v>1.5185185185185185E-2</c:v>
                </c:pt>
                <c:pt idx="14">
                  <c:v>2.8888888888888888E-2</c:v>
                </c:pt>
                <c:pt idx="15">
                  <c:v>7.7777777777777776E-3</c:v>
                </c:pt>
                <c:pt idx="16">
                  <c:v>1.5555555555555555E-2</c:v>
                </c:pt>
                <c:pt idx="17">
                  <c:v>8.4074074074074079E-2</c:v>
                </c:pt>
                <c:pt idx="18">
                  <c:v>2.7037037037037037E-2</c:v>
                </c:pt>
                <c:pt idx="19">
                  <c:v>1.3703703703703704E-2</c:v>
                </c:pt>
                <c:pt idx="20">
                  <c:v>2.1851851851851851E-2</c:v>
                </c:pt>
                <c:pt idx="21">
                  <c:v>3.2222222222222222E-2</c:v>
                </c:pt>
                <c:pt idx="22">
                  <c:v>8.6296296296296301E-2</c:v>
                </c:pt>
                <c:pt idx="23">
                  <c:v>1.6296296296296295E-2</c:v>
                </c:pt>
                <c:pt idx="24">
                  <c:v>5.1111111111111114E-2</c:v>
                </c:pt>
                <c:pt idx="25">
                  <c:v>2.1851851851851851E-2</c:v>
                </c:pt>
                <c:pt idx="26">
                  <c:v>3.4074074074074076E-2</c:v>
                </c:pt>
                <c:pt idx="27">
                  <c:v>5.4444444444444441E-2</c:v>
                </c:pt>
                <c:pt idx="28">
                  <c:v>2.2592592592592591E-2</c:v>
                </c:pt>
                <c:pt idx="29">
                  <c:v>2.3703703703703703E-2</c:v>
                </c:pt>
              </c:numCache>
            </c:numRef>
          </c:val>
          <c:extLst>
            <c:ext xmlns:c16="http://schemas.microsoft.com/office/drawing/2014/chart" uri="{C3380CC4-5D6E-409C-BE32-E72D297353CC}">
              <c16:uniqueId val="{00000002-D54F-4100-B70A-AE4F3814DD32}"/>
            </c:ext>
          </c:extLst>
        </c:ser>
        <c:ser>
          <c:idx val="3"/>
          <c:order val="3"/>
          <c:tx>
            <c:strRef>
              <c:f>Inf_initial_emotions!$A$56</c:f>
              <c:strCache>
                <c:ptCount val="1"/>
                <c:pt idx="0">
                  <c:v>From 18 to 23</c:v>
                </c:pt>
              </c:strCache>
            </c:strRef>
          </c:tx>
          <c:spPr>
            <a:solidFill>
              <a:schemeClr val="accent4"/>
            </a:solidFill>
            <a:ln>
              <a:noFill/>
            </a:ln>
            <a:effectLst/>
          </c:spPr>
          <c:invertIfNegative val="0"/>
          <c:cat>
            <c:strRef>
              <c:f>Inf_initial_emotions!$B$52:$AE$52</c:f>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f>Inf_initial_emotions!$B$56:$AE$56</c:f>
              <c:numCache>
                <c:formatCode>0%</c:formatCode>
                <c:ptCount val="30"/>
                <c:pt idx="0">
                  <c:v>9.3495934959349589E-2</c:v>
                </c:pt>
                <c:pt idx="1">
                  <c:v>5.4200542005420054E-3</c:v>
                </c:pt>
                <c:pt idx="2">
                  <c:v>2.1680216802168022E-2</c:v>
                </c:pt>
                <c:pt idx="3">
                  <c:v>1.2195121951219513E-2</c:v>
                </c:pt>
                <c:pt idx="4">
                  <c:v>2.9810298102981029E-2</c:v>
                </c:pt>
                <c:pt idx="5">
                  <c:v>4.6070460704607047E-2</c:v>
                </c:pt>
                <c:pt idx="6">
                  <c:v>2.032520325203252E-2</c:v>
                </c:pt>
                <c:pt idx="7">
                  <c:v>7.0460704607046065E-2</c:v>
                </c:pt>
                <c:pt idx="8">
                  <c:v>1.7615176151761516E-2</c:v>
                </c:pt>
                <c:pt idx="9">
                  <c:v>3.9295392953929538E-2</c:v>
                </c:pt>
                <c:pt idx="10">
                  <c:v>9.485094850948509E-3</c:v>
                </c:pt>
                <c:pt idx="11">
                  <c:v>7.0460704607046065E-2</c:v>
                </c:pt>
                <c:pt idx="12">
                  <c:v>1.2195121951219513E-2</c:v>
                </c:pt>
                <c:pt idx="13">
                  <c:v>2.7100271002710029E-2</c:v>
                </c:pt>
                <c:pt idx="14">
                  <c:v>3.6585365853658534E-2</c:v>
                </c:pt>
                <c:pt idx="15">
                  <c:v>6.7750677506775072E-3</c:v>
                </c:pt>
                <c:pt idx="16">
                  <c:v>1.0840108401084011E-2</c:v>
                </c:pt>
                <c:pt idx="17">
                  <c:v>5.8265582655826556E-2</c:v>
                </c:pt>
                <c:pt idx="18">
                  <c:v>2.5745257452574527E-2</c:v>
                </c:pt>
                <c:pt idx="19">
                  <c:v>1.0840108401084011E-2</c:v>
                </c:pt>
                <c:pt idx="20">
                  <c:v>3.5230352303523033E-2</c:v>
                </c:pt>
                <c:pt idx="21">
                  <c:v>3.3875338753387531E-2</c:v>
                </c:pt>
                <c:pt idx="22">
                  <c:v>6.910569105691057E-2</c:v>
                </c:pt>
                <c:pt idx="23">
                  <c:v>1.4905149051490514E-2</c:v>
                </c:pt>
                <c:pt idx="24">
                  <c:v>6.097560975609756E-2</c:v>
                </c:pt>
                <c:pt idx="25">
                  <c:v>2.3035230352303523E-2</c:v>
                </c:pt>
                <c:pt idx="26">
                  <c:v>3.1165311653116531E-2</c:v>
                </c:pt>
                <c:pt idx="27">
                  <c:v>4.3360433604336043E-2</c:v>
                </c:pt>
                <c:pt idx="28">
                  <c:v>3.1165311653116531E-2</c:v>
                </c:pt>
                <c:pt idx="29">
                  <c:v>3.2520325203252036E-2</c:v>
                </c:pt>
              </c:numCache>
            </c:numRef>
          </c:val>
          <c:extLst>
            <c:ext xmlns:c16="http://schemas.microsoft.com/office/drawing/2014/chart" uri="{C3380CC4-5D6E-409C-BE32-E72D297353CC}">
              <c16:uniqueId val="{00000003-D54F-4100-B70A-AE4F3814DD32}"/>
            </c:ext>
          </c:extLst>
        </c:ser>
        <c:ser>
          <c:idx val="4"/>
          <c:order val="4"/>
          <c:tx>
            <c:strRef>
              <c:f>Inf_initial_emotions!$A$57</c:f>
              <c:strCache>
                <c:ptCount val="1"/>
                <c:pt idx="0">
                  <c:v>Over 23</c:v>
                </c:pt>
              </c:strCache>
            </c:strRef>
          </c:tx>
          <c:spPr>
            <a:solidFill>
              <a:schemeClr val="accent5"/>
            </a:solidFill>
            <a:ln>
              <a:noFill/>
            </a:ln>
            <a:effectLst/>
          </c:spPr>
          <c:invertIfNegative val="0"/>
          <c:cat>
            <c:strRef>
              <c:f>Inf_initial_emotions!$B$52:$AE$52</c:f>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f>Inf_initial_emotions!$B$57:$AE$57</c:f>
              <c:numCache>
                <c:formatCode>0%</c:formatCode>
                <c:ptCount val="30"/>
                <c:pt idx="0">
                  <c:v>0.10576923076923077</c:v>
                </c:pt>
                <c:pt idx="1">
                  <c:v>4.807692307692308E-3</c:v>
                </c:pt>
                <c:pt idx="2">
                  <c:v>1.4423076923076924E-2</c:v>
                </c:pt>
                <c:pt idx="3">
                  <c:v>4.807692307692308E-3</c:v>
                </c:pt>
                <c:pt idx="4">
                  <c:v>2.403846153846154E-2</c:v>
                </c:pt>
                <c:pt idx="5">
                  <c:v>4.3269230769230768E-2</c:v>
                </c:pt>
                <c:pt idx="6">
                  <c:v>2.403846153846154E-2</c:v>
                </c:pt>
                <c:pt idx="7">
                  <c:v>7.6923076923076927E-2</c:v>
                </c:pt>
                <c:pt idx="8">
                  <c:v>4.807692307692308E-3</c:v>
                </c:pt>
                <c:pt idx="9">
                  <c:v>6.7307692307692304E-2</c:v>
                </c:pt>
                <c:pt idx="10">
                  <c:v>0</c:v>
                </c:pt>
                <c:pt idx="11">
                  <c:v>0.10096153846153846</c:v>
                </c:pt>
                <c:pt idx="12">
                  <c:v>0</c:v>
                </c:pt>
                <c:pt idx="13">
                  <c:v>4.807692307692308E-3</c:v>
                </c:pt>
                <c:pt idx="14">
                  <c:v>3.8461538461538464E-2</c:v>
                </c:pt>
                <c:pt idx="15">
                  <c:v>0</c:v>
                </c:pt>
                <c:pt idx="16">
                  <c:v>9.6153846153846159E-3</c:v>
                </c:pt>
                <c:pt idx="17">
                  <c:v>8.1730769230769232E-2</c:v>
                </c:pt>
                <c:pt idx="18">
                  <c:v>3.3653846153846152E-2</c:v>
                </c:pt>
                <c:pt idx="19">
                  <c:v>9.6153846153846159E-3</c:v>
                </c:pt>
                <c:pt idx="20">
                  <c:v>2.403846153846154E-2</c:v>
                </c:pt>
                <c:pt idx="21">
                  <c:v>6.25E-2</c:v>
                </c:pt>
                <c:pt idx="22">
                  <c:v>6.25E-2</c:v>
                </c:pt>
                <c:pt idx="23">
                  <c:v>4.807692307692308E-3</c:v>
                </c:pt>
                <c:pt idx="24">
                  <c:v>5.7692307692307696E-2</c:v>
                </c:pt>
                <c:pt idx="25">
                  <c:v>4.3269230769230768E-2</c:v>
                </c:pt>
                <c:pt idx="26">
                  <c:v>1.4423076923076924E-2</c:v>
                </c:pt>
                <c:pt idx="27">
                  <c:v>3.3653846153846152E-2</c:v>
                </c:pt>
                <c:pt idx="28">
                  <c:v>4.807692307692308E-3</c:v>
                </c:pt>
                <c:pt idx="29">
                  <c:v>4.3269230769230768E-2</c:v>
                </c:pt>
              </c:numCache>
            </c:numRef>
          </c:val>
          <c:extLst>
            <c:ext xmlns:c16="http://schemas.microsoft.com/office/drawing/2014/chart" uri="{C3380CC4-5D6E-409C-BE32-E72D297353CC}">
              <c16:uniqueId val="{00000004-D54F-4100-B70A-AE4F3814DD32}"/>
            </c:ext>
          </c:extLst>
        </c:ser>
        <c:ser>
          <c:idx val="5"/>
          <c:order val="5"/>
          <c:tx>
            <c:strRef>
              <c:f>Inf_initial_emotions!$A$58</c:f>
              <c:strCache>
                <c:ptCount val="1"/>
                <c:pt idx="0">
                  <c:v>Under 18</c:v>
                </c:pt>
              </c:strCache>
            </c:strRef>
          </c:tx>
          <c:spPr>
            <a:solidFill>
              <a:schemeClr val="accent6"/>
            </a:solidFill>
            <a:ln>
              <a:noFill/>
            </a:ln>
            <a:effectLst/>
          </c:spPr>
          <c:invertIfNegative val="0"/>
          <c:cat>
            <c:strRef>
              <c:f>Inf_initial_emotions!$B$52:$AE$52</c:f>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f>Inf_initial_emotions!$B$58:$AE$58</c:f>
              <c:numCache>
                <c:formatCode>0%</c:formatCode>
                <c:ptCount val="30"/>
                <c:pt idx="0">
                  <c:v>3.8768529076396809E-2</c:v>
                </c:pt>
                <c:pt idx="1">
                  <c:v>7.4116305587229193E-3</c:v>
                </c:pt>
                <c:pt idx="2">
                  <c:v>6.8985176738882548E-2</c:v>
                </c:pt>
                <c:pt idx="3">
                  <c:v>1.4253135689851768E-2</c:v>
                </c:pt>
                <c:pt idx="4">
                  <c:v>3.5347776510832381E-2</c:v>
                </c:pt>
                <c:pt idx="5">
                  <c:v>4.2189281641961229E-2</c:v>
                </c:pt>
                <c:pt idx="6">
                  <c:v>2.2234891676168756E-2</c:v>
                </c:pt>
                <c:pt idx="7">
                  <c:v>5.2451539338654506E-2</c:v>
                </c:pt>
                <c:pt idx="8">
                  <c:v>1.9384264538198404E-2</c:v>
                </c:pt>
                <c:pt idx="9">
                  <c:v>4.0478905359179022E-2</c:v>
                </c:pt>
                <c:pt idx="10">
                  <c:v>1.767388825541619E-2</c:v>
                </c:pt>
                <c:pt idx="11">
                  <c:v>5.5872291904218926E-2</c:v>
                </c:pt>
                <c:pt idx="12">
                  <c:v>2.2805017103762829E-2</c:v>
                </c:pt>
                <c:pt idx="13">
                  <c:v>1.1402508551881414E-2</c:v>
                </c:pt>
                <c:pt idx="14">
                  <c:v>2.4515393386545039E-2</c:v>
                </c:pt>
                <c:pt idx="15">
                  <c:v>9.1220068415051314E-3</c:v>
                </c:pt>
                <c:pt idx="16">
                  <c:v>1.8244013683010263E-2</c:v>
                </c:pt>
                <c:pt idx="17">
                  <c:v>9.5210946408209804E-2</c:v>
                </c:pt>
                <c:pt idx="18">
                  <c:v>2.6795895096921322E-2</c:v>
                </c:pt>
                <c:pt idx="19">
                  <c:v>1.5393386545039909E-2</c:v>
                </c:pt>
                <c:pt idx="20">
                  <c:v>1.596351197263398E-2</c:v>
                </c:pt>
                <c:pt idx="21">
                  <c:v>2.7936145952109463E-2</c:v>
                </c:pt>
                <c:pt idx="22">
                  <c:v>9.6351197263397942E-2</c:v>
                </c:pt>
                <c:pt idx="23">
                  <c:v>1.8244013683010263E-2</c:v>
                </c:pt>
                <c:pt idx="24">
                  <c:v>4.6180159635119726E-2</c:v>
                </c:pt>
                <c:pt idx="25">
                  <c:v>1.8814139110604332E-2</c:v>
                </c:pt>
                <c:pt idx="26">
                  <c:v>3.7628278221208664E-2</c:v>
                </c:pt>
                <c:pt idx="27">
                  <c:v>6.1573546180159637E-2</c:v>
                </c:pt>
                <c:pt idx="28">
                  <c:v>2.1094640820980615E-2</c:v>
                </c:pt>
                <c:pt idx="29">
                  <c:v>1.767388825541619E-2</c:v>
                </c:pt>
              </c:numCache>
            </c:numRef>
          </c:val>
          <c:extLst>
            <c:ext xmlns:c16="http://schemas.microsoft.com/office/drawing/2014/chart" uri="{C3380CC4-5D6E-409C-BE32-E72D297353CC}">
              <c16:uniqueId val="{00000005-D54F-4100-B70A-AE4F3814DD32}"/>
            </c:ext>
          </c:extLst>
        </c:ser>
        <c:dLbls>
          <c:showLegendKey val="0"/>
          <c:showVal val="0"/>
          <c:showCatName val="0"/>
          <c:showSerName val="0"/>
          <c:showPercent val="0"/>
          <c:showBubbleSize val="0"/>
        </c:dLbls>
        <c:gapWidth val="219"/>
        <c:overlap val="-27"/>
        <c:axId val="1458969400"/>
        <c:axId val="1458971696"/>
        <c:extLst>
          <c:ext xmlns:c15="http://schemas.microsoft.com/office/drawing/2012/chart" uri="{02D57815-91ED-43cb-92C2-25804820EDAC}">
            <c15:filteredBarSeries>
              <c15:ser>
                <c:idx val="0"/>
                <c:order val="0"/>
                <c:tx>
                  <c:strRef>
                    <c:extLst>
                      <c:ext uri="{02D57815-91ED-43cb-92C2-25804820EDAC}">
                        <c15:formulaRef>
                          <c15:sqref>Inf_initial_emotions!$A$53</c15:sqref>
                        </c15:formulaRef>
                      </c:ext>
                    </c:extLst>
                    <c:strCache>
                      <c:ptCount val="1"/>
                      <c:pt idx="0">
                        <c:v>No gender</c:v>
                      </c:pt>
                    </c:strCache>
                  </c:strRef>
                </c:tx>
                <c:spPr>
                  <a:solidFill>
                    <a:schemeClr val="accent1"/>
                  </a:solidFill>
                  <a:ln>
                    <a:noFill/>
                  </a:ln>
                  <a:effectLst/>
                </c:spPr>
                <c:invertIfNegative val="0"/>
                <c:cat>
                  <c:strRef>
                    <c:extLst>
                      <c:ex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c:ext uri="{02D57815-91ED-43cb-92C2-25804820EDAC}">
                        <c15:formulaRef>
                          <c15:sqref>Inf_initial_emotions!$B$53:$AE$53</c15:sqref>
                        </c15:formulaRef>
                      </c:ext>
                    </c:extLst>
                    <c:numCache>
                      <c:formatCode>0%</c:formatCode>
                      <c:ptCount val="30"/>
                      <c:pt idx="0">
                        <c:v>4.3918918918918921E-2</c:v>
                      </c:pt>
                      <c:pt idx="1">
                        <c:v>1.3513513513513514E-2</c:v>
                      </c:pt>
                      <c:pt idx="2">
                        <c:v>4.0540540540540543E-2</c:v>
                      </c:pt>
                      <c:pt idx="3">
                        <c:v>2.7027027027027029E-2</c:v>
                      </c:pt>
                      <c:pt idx="4">
                        <c:v>2.7027027027027029E-2</c:v>
                      </c:pt>
                      <c:pt idx="5">
                        <c:v>6.0810810810810814E-2</c:v>
                      </c:pt>
                      <c:pt idx="6">
                        <c:v>2.364864864864865E-2</c:v>
                      </c:pt>
                      <c:pt idx="7">
                        <c:v>4.3918918918918921E-2</c:v>
                      </c:pt>
                      <c:pt idx="8">
                        <c:v>3.0405405405405407E-2</c:v>
                      </c:pt>
                      <c:pt idx="9">
                        <c:v>4.72972972972973E-2</c:v>
                      </c:pt>
                      <c:pt idx="10">
                        <c:v>1.6891891891891893E-2</c:v>
                      </c:pt>
                      <c:pt idx="11">
                        <c:v>4.72972972972973E-2</c:v>
                      </c:pt>
                      <c:pt idx="12">
                        <c:v>2.364864864864865E-2</c:v>
                      </c:pt>
                      <c:pt idx="13">
                        <c:v>2.364864864864865E-2</c:v>
                      </c:pt>
                      <c:pt idx="14">
                        <c:v>2.7027027027027029E-2</c:v>
                      </c:pt>
                      <c:pt idx="15">
                        <c:v>6.7567567567567571E-3</c:v>
                      </c:pt>
                      <c:pt idx="16">
                        <c:v>1.0135135135135136E-2</c:v>
                      </c:pt>
                      <c:pt idx="17">
                        <c:v>9.1216216216216214E-2</c:v>
                      </c:pt>
                      <c:pt idx="18">
                        <c:v>3.0405405405405407E-2</c:v>
                      </c:pt>
                      <c:pt idx="19">
                        <c:v>2.0270270270270271E-2</c:v>
                      </c:pt>
                      <c:pt idx="20">
                        <c:v>1.6891891891891893E-2</c:v>
                      </c:pt>
                      <c:pt idx="21">
                        <c:v>3.3783783783783786E-2</c:v>
                      </c:pt>
                      <c:pt idx="22">
                        <c:v>8.7837837837837843E-2</c:v>
                      </c:pt>
                      <c:pt idx="23">
                        <c:v>2.7027027027027029E-2</c:v>
                      </c:pt>
                      <c:pt idx="24">
                        <c:v>3.7162162162162164E-2</c:v>
                      </c:pt>
                      <c:pt idx="25">
                        <c:v>1.3513513513513514E-2</c:v>
                      </c:pt>
                      <c:pt idx="26">
                        <c:v>4.72972972972973E-2</c:v>
                      </c:pt>
                      <c:pt idx="27">
                        <c:v>3.7162162162162164E-2</c:v>
                      </c:pt>
                      <c:pt idx="28">
                        <c:v>2.364864864864865E-2</c:v>
                      </c:pt>
                      <c:pt idx="29">
                        <c:v>2.0270270270270271E-2</c:v>
                      </c:pt>
                    </c:numCache>
                  </c:numRef>
                </c:val>
                <c:extLst>
                  <c:ext xmlns:c16="http://schemas.microsoft.com/office/drawing/2014/chart" uri="{C3380CC4-5D6E-409C-BE32-E72D297353CC}">
                    <c16:uniqueId val="{00000000-D54F-4100-B70A-AE4F3814DD3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Inf_initial_emotions!$A$54</c15:sqref>
                        </c15:formulaRef>
                      </c:ext>
                    </c:extLst>
                    <c:strCache>
                      <c:ptCount val="1"/>
                      <c:pt idx="0">
                        <c:v>Over 23</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Inf_initial_emotions!$B$54:$AE$54</c15:sqref>
                        </c15:formulaRef>
                      </c:ext>
                    </c:extLst>
                    <c:numCache>
                      <c:formatCode>0%</c:formatCode>
                      <c:ptCount val="30"/>
                      <c:pt idx="0">
                        <c:v>4.3918918918918921E-2</c:v>
                      </c:pt>
                      <c:pt idx="1">
                        <c:v>1.3513513513513514E-2</c:v>
                      </c:pt>
                      <c:pt idx="2">
                        <c:v>4.0540540540540543E-2</c:v>
                      </c:pt>
                      <c:pt idx="3">
                        <c:v>2.7027027027027029E-2</c:v>
                      </c:pt>
                      <c:pt idx="4">
                        <c:v>2.7027027027027029E-2</c:v>
                      </c:pt>
                      <c:pt idx="5">
                        <c:v>6.0810810810810814E-2</c:v>
                      </c:pt>
                      <c:pt idx="6">
                        <c:v>2.364864864864865E-2</c:v>
                      </c:pt>
                      <c:pt idx="7">
                        <c:v>4.3918918918918921E-2</c:v>
                      </c:pt>
                      <c:pt idx="8">
                        <c:v>3.0405405405405407E-2</c:v>
                      </c:pt>
                      <c:pt idx="9">
                        <c:v>4.72972972972973E-2</c:v>
                      </c:pt>
                      <c:pt idx="10">
                        <c:v>1.6891891891891893E-2</c:v>
                      </c:pt>
                      <c:pt idx="11">
                        <c:v>4.72972972972973E-2</c:v>
                      </c:pt>
                      <c:pt idx="12">
                        <c:v>2.364864864864865E-2</c:v>
                      </c:pt>
                      <c:pt idx="13">
                        <c:v>2.364864864864865E-2</c:v>
                      </c:pt>
                      <c:pt idx="14">
                        <c:v>2.7027027027027029E-2</c:v>
                      </c:pt>
                      <c:pt idx="15">
                        <c:v>6.7567567567567571E-3</c:v>
                      </c:pt>
                      <c:pt idx="16">
                        <c:v>1.0135135135135136E-2</c:v>
                      </c:pt>
                      <c:pt idx="17">
                        <c:v>9.1216216216216214E-2</c:v>
                      </c:pt>
                      <c:pt idx="18">
                        <c:v>3.0405405405405407E-2</c:v>
                      </c:pt>
                      <c:pt idx="19">
                        <c:v>2.0270270270270271E-2</c:v>
                      </c:pt>
                      <c:pt idx="20">
                        <c:v>1.6891891891891893E-2</c:v>
                      </c:pt>
                      <c:pt idx="21">
                        <c:v>3.3783783783783786E-2</c:v>
                      </c:pt>
                      <c:pt idx="22">
                        <c:v>8.7837837837837843E-2</c:v>
                      </c:pt>
                      <c:pt idx="23">
                        <c:v>2.7027027027027029E-2</c:v>
                      </c:pt>
                      <c:pt idx="24">
                        <c:v>3.7162162162162164E-2</c:v>
                      </c:pt>
                      <c:pt idx="25">
                        <c:v>1.3513513513513514E-2</c:v>
                      </c:pt>
                      <c:pt idx="26">
                        <c:v>4.72972972972973E-2</c:v>
                      </c:pt>
                      <c:pt idx="27">
                        <c:v>3.7162162162162164E-2</c:v>
                      </c:pt>
                      <c:pt idx="28">
                        <c:v>2.364864864864865E-2</c:v>
                      </c:pt>
                      <c:pt idx="29">
                        <c:v>2.0270270270270271E-2</c:v>
                      </c:pt>
                    </c:numCache>
                  </c:numRef>
                </c:val>
                <c:extLst xmlns:c15="http://schemas.microsoft.com/office/drawing/2012/chart">
                  <c:ext xmlns:c16="http://schemas.microsoft.com/office/drawing/2014/chart" uri="{C3380CC4-5D6E-409C-BE32-E72D297353CC}">
                    <c16:uniqueId val="{00000001-D54F-4100-B70A-AE4F3814DD3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Inf_initial_emotions!$A$59</c15:sqref>
                        </c15:formulaRef>
                      </c:ext>
                    </c:extLst>
                    <c:strCache>
                      <c:ptCount val="1"/>
                      <c:pt idx="0">
                        <c:v>Male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Inf_initial_emotions!$B$59:$AE$59</c15:sqref>
                        </c15:formulaRef>
                      </c:ext>
                    </c:extLst>
                    <c:numCache>
                      <c:formatCode>0%</c:formatCode>
                      <c:ptCount val="30"/>
                      <c:pt idx="0">
                        <c:v>2.5875190258751901E-2</c:v>
                      </c:pt>
                      <c:pt idx="1">
                        <c:v>7.6103500761035003E-3</c:v>
                      </c:pt>
                      <c:pt idx="2">
                        <c:v>3.2724505327245051E-2</c:v>
                      </c:pt>
                      <c:pt idx="3">
                        <c:v>1.4459665144596651E-2</c:v>
                      </c:pt>
                      <c:pt idx="4">
                        <c:v>1.8264840182648401E-2</c:v>
                      </c:pt>
                      <c:pt idx="5">
                        <c:v>2.2831050228310501E-2</c:v>
                      </c:pt>
                      <c:pt idx="6">
                        <c:v>1.06544901065449E-2</c:v>
                      </c:pt>
                      <c:pt idx="7">
                        <c:v>3.4246575342465752E-2</c:v>
                      </c:pt>
                      <c:pt idx="8">
                        <c:v>1.9406392694063926E-2</c:v>
                      </c:pt>
                      <c:pt idx="9">
                        <c:v>3.2343987823439876E-2</c:v>
                      </c:pt>
                      <c:pt idx="10">
                        <c:v>1.2176560121765601E-2</c:v>
                      </c:pt>
                      <c:pt idx="11">
                        <c:v>3.9193302891933027E-2</c:v>
                      </c:pt>
                      <c:pt idx="12">
                        <c:v>1.3698630136986301E-2</c:v>
                      </c:pt>
                      <c:pt idx="13">
                        <c:v>2.2070015220700151E-2</c:v>
                      </c:pt>
                      <c:pt idx="14">
                        <c:v>1.5220700152207001E-2</c:v>
                      </c:pt>
                      <c:pt idx="15">
                        <c:v>2.3592085235920851E-2</c:v>
                      </c:pt>
                      <c:pt idx="16">
                        <c:v>1.8264840182648401E-2</c:v>
                      </c:pt>
                      <c:pt idx="17">
                        <c:v>8.9421613394216129E-2</c:v>
                      </c:pt>
                      <c:pt idx="18">
                        <c:v>4.2617960426179602E-2</c:v>
                      </c:pt>
                      <c:pt idx="19">
                        <c:v>3.5007610350076102E-2</c:v>
                      </c:pt>
                      <c:pt idx="20">
                        <c:v>3.4246575342465752E-2</c:v>
                      </c:pt>
                      <c:pt idx="21">
                        <c:v>4.2998477929984777E-2</c:v>
                      </c:pt>
                      <c:pt idx="22">
                        <c:v>8.8280060882800604E-2</c:v>
                      </c:pt>
                      <c:pt idx="23">
                        <c:v>3.7671232876712327E-2</c:v>
                      </c:pt>
                      <c:pt idx="24">
                        <c:v>3.5388127853881277E-2</c:v>
                      </c:pt>
                      <c:pt idx="25">
                        <c:v>3.4627092846270927E-2</c:v>
                      </c:pt>
                      <c:pt idx="26">
                        <c:v>5.4414003044140027E-2</c:v>
                      </c:pt>
                      <c:pt idx="27">
                        <c:v>5.8599695585996953E-2</c:v>
                      </c:pt>
                      <c:pt idx="28">
                        <c:v>4.0715372907153727E-2</c:v>
                      </c:pt>
                      <c:pt idx="29">
                        <c:v>4.3378995433789952E-2</c:v>
                      </c:pt>
                    </c:numCache>
                  </c:numRef>
                </c:val>
                <c:extLst xmlns:c15="http://schemas.microsoft.com/office/drawing/2012/chart">
                  <c:ext xmlns:c16="http://schemas.microsoft.com/office/drawing/2014/chart" uri="{C3380CC4-5D6E-409C-BE32-E72D297353CC}">
                    <c16:uniqueId val="{00000006-D54F-4100-B70A-AE4F3814DD3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Inf_initial_emotions!$A$60</c15:sqref>
                        </c15:formulaRef>
                      </c:ext>
                    </c:extLst>
                    <c:strCache>
                      <c:ptCount val="1"/>
                      <c:pt idx="0">
                        <c:v>From 18 to 23</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Inf_initial_emotions!$B$60:$AE$60</c15:sqref>
                        </c15:formulaRef>
                      </c:ext>
                    </c:extLst>
                    <c:numCache>
                      <c:formatCode>0%</c:formatCode>
                      <c:ptCount val="30"/>
                      <c:pt idx="0">
                        <c:v>6.097560975609756E-2</c:v>
                      </c:pt>
                      <c:pt idx="1">
                        <c:v>6.0975609756097563E-3</c:v>
                      </c:pt>
                      <c:pt idx="2">
                        <c:v>0</c:v>
                      </c:pt>
                      <c:pt idx="3">
                        <c:v>0</c:v>
                      </c:pt>
                      <c:pt idx="4">
                        <c:v>6.0975609756097563E-3</c:v>
                      </c:pt>
                      <c:pt idx="5">
                        <c:v>1.2195121951219513E-2</c:v>
                      </c:pt>
                      <c:pt idx="6">
                        <c:v>6.0975609756097563E-3</c:v>
                      </c:pt>
                      <c:pt idx="7">
                        <c:v>4.878048780487805E-2</c:v>
                      </c:pt>
                      <c:pt idx="8">
                        <c:v>0</c:v>
                      </c:pt>
                      <c:pt idx="9">
                        <c:v>2.4390243902439025E-2</c:v>
                      </c:pt>
                      <c:pt idx="10">
                        <c:v>1.8292682926829267E-2</c:v>
                      </c:pt>
                      <c:pt idx="11">
                        <c:v>4.2682926829268296E-2</c:v>
                      </c:pt>
                      <c:pt idx="12">
                        <c:v>1.8292682926829267E-2</c:v>
                      </c:pt>
                      <c:pt idx="13">
                        <c:v>1.8292682926829267E-2</c:v>
                      </c:pt>
                      <c:pt idx="14">
                        <c:v>4.2682926829268296E-2</c:v>
                      </c:pt>
                      <c:pt idx="15">
                        <c:v>1.8292682926829267E-2</c:v>
                      </c:pt>
                      <c:pt idx="16">
                        <c:v>1.2195121951219513E-2</c:v>
                      </c:pt>
                      <c:pt idx="17">
                        <c:v>9.7560975609756101E-2</c:v>
                      </c:pt>
                      <c:pt idx="18">
                        <c:v>4.2682926829268296E-2</c:v>
                      </c:pt>
                      <c:pt idx="19">
                        <c:v>2.4390243902439025E-2</c:v>
                      </c:pt>
                      <c:pt idx="20">
                        <c:v>3.048780487804878E-2</c:v>
                      </c:pt>
                      <c:pt idx="21">
                        <c:v>5.4878048780487805E-2</c:v>
                      </c:pt>
                      <c:pt idx="22">
                        <c:v>9.7560975609756101E-2</c:v>
                      </c:pt>
                      <c:pt idx="23">
                        <c:v>4.2682926829268296E-2</c:v>
                      </c:pt>
                      <c:pt idx="24">
                        <c:v>6.097560975609756E-2</c:v>
                      </c:pt>
                      <c:pt idx="25">
                        <c:v>1.2195121951219513E-2</c:v>
                      </c:pt>
                      <c:pt idx="26">
                        <c:v>4.2682926829268296E-2</c:v>
                      </c:pt>
                      <c:pt idx="27">
                        <c:v>5.4878048780487805E-2</c:v>
                      </c:pt>
                      <c:pt idx="28">
                        <c:v>4.878048780487805E-2</c:v>
                      </c:pt>
                      <c:pt idx="29">
                        <c:v>5.4878048780487805E-2</c:v>
                      </c:pt>
                    </c:numCache>
                  </c:numRef>
                </c:val>
                <c:extLst xmlns:c15="http://schemas.microsoft.com/office/drawing/2012/chart">
                  <c:ext xmlns:c16="http://schemas.microsoft.com/office/drawing/2014/chart" uri="{C3380CC4-5D6E-409C-BE32-E72D297353CC}">
                    <c16:uniqueId val="{00000007-D54F-4100-B70A-AE4F3814DD3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Inf_initial_emotions!$A$61</c15:sqref>
                        </c15:formulaRef>
                      </c:ext>
                    </c:extLst>
                    <c:strCache>
                      <c:ptCount val="1"/>
                      <c:pt idx="0">
                        <c:v>Over 23</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Inf_initial_emotions!$B$61:$AE$61</c15:sqref>
                        </c15:formulaRef>
                      </c:ext>
                    </c:extLst>
                    <c:numCache>
                      <c:formatCode>0%</c:formatCode>
                      <c:ptCount val="30"/>
                      <c:pt idx="0">
                        <c:v>9.4827586206896547E-2</c:v>
                      </c:pt>
                      <c:pt idx="1">
                        <c:v>0</c:v>
                      </c:pt>
                      <c:pt idx="2">
                        <c:v>8.6206896551724137E-3</c:v>
                      </c:pt>
                      <c:pt idx="3">
                        <c:v>2.5862068965517241E-2</c:v>
                      </c:pt>
                      <c:pt idx="4">
                        <c:v>1.7241379310344827E-2</c:v>
                      </c:pt>
                      <c:pt idx="5">
                        <c:v>4.3103448275862072E-2</c:v>
                      </c:pt>
                      <c:pt idx="6">
                        <c:v>5.1724137931034482E-2</c:v>
                      </c:pt>
                      <c:pt idx="7">
                        <c:v>6.8965517241379309E-2</c:v>
                      </c:pt>
                      <c:pt idx="8">
                        <c:v>5.1724137931034482E-2</c:v>
                      </c:pt>
                      <c:pt idx="9">
                        <c:v>6.8965517241379309E-2</c:v>
                      </c:pt>
                      <c:pt idx="10">
                        <c:v>0</c:v>
                      </c:pt>
                      <c:pt idx="11">
                        <c:v>5.1724137931034482E-2</c:v>
                      </c:pt>
                      <c:pt idx="12">
                        <c:v>8.6206896551724137E-3</c:v>
                      </c:pt>
                      <c:pt idx="13">
                        <c:v>8.6206896551724137E-3</c:v>
                      </c:pt>
                      <c:pt idx="14">
                        <c:v>4.3103448275862072E-2</c:v>
                      </c:pt>
                      <c:pt idx="15">
                        <c:v>2.5862068965517241E-2</c:v>
                      </c:pt>
                      <c:pt idx="16">
                        <c:v>8.6206896551724137E-3</c:v>
                      </c:pt>
                      <c:pt idx="17">
                        <c:v>6.0344827586206899E-2</c:v>
                      </c:pt>
                      <c:pt idx="18">
                        <c:v>1.7241379310344827E-2</c:v>
                      </c:pt>
                      <c:pt idx="19">
                        <c:v>8.6206896551724137E-3</c:v>
                      </c:pt>
                      <c:pt idx="20">
                        <c:v>2.5862068965517241E-2</c:v>
                      </c:pt>
                      <c:pt idx="21">
                        <c:v>3.4482758620689655E-2</c:v>
                      </c:pt>
                      <c:pt idx="22">
                        <c:v>4.3103448275862072E-2</c:v>
                      </c:pt>
                      <c:pt idx="23">
                        <c:v>2.5862068965517241E-2</c:v>
                      </c:pt>
                      <c:pt idx="24">
                        <c:v>2.5862068965517241E-2</c:v>
                      </c:pt>
                      <c:pt idx="25">
                        <c:v>3.4482758620689655E-2</c:v>
                      </c:pt>
                      <c:pt idx="26">
                        <c:v>3.4482758620689655E-2</c:v>
                      </c:pt>
                      <c:pt idx="27">
                        <c:v>3.4482758620689655E-2</c:v>
                      </c:pt>
                      <c:pt idx="28">
                        <c:v>5.1724137931034482E-2</c:v>
                      </c:pt>
                      <c:pt idx="29">
                        <c:v>2.5862068965517241E-2</c:v>
                      </c:pt>
                    </c:numCache>
                  </c:numRef>
                </c:val>
                <c:extLst xmlns:c15="http://schemas.microsoft.com/office/drawing/2012/chart">
                  <c:ext xmlns:c16="http://schemas.microsoft.com/office/drawing/2014/chart" uri="{C3380CC4-5D6E-409C-BE32-E72D297353CC}">
                    <c16:uniqueId val="{00000008-D54F-4100-B70A-AE4F3814DD3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Inf_initial_emotions!$A$62</c15:sqref>
                        </c15:formulaRef>
                      </c:ext>
                    </c:extLst>
                    <c:strCache>
                      <c:ptCount val="1"/>
                      <c:pt idx="0">
                        <c:v>Under 18</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Inf_initial_emotions!$B$62:$AE$62</c15:sqref>
                        </c15:formulaRef>
                      </c:ext>
                    </c:extLst>
                    <c:numCache>
                      <c:formatCode>0%</c:formatCode>
                      <c:ptCount val="30"/>
                      <c:pt idx="0">
                        <c:v>2.001703577512777E-2</c:v>
                      </c:pt>
                      <c:pt idx="1">
                        <c:v>8.0919931856899482E-3</c:v>
                      </c:pt>
                      <c:pt idx="2">
                        <c:v>3.6201022146507666E-2</c:v>
                      </c:pt>
                      <c:pt idx="3">
                        <c:v>1.4906303236797274E-2</c:v>
                      </c:pt>
                      <c:pt idx="4">
                        <c:v>1.9165247018739354E-2</c:v>
                      </c:pt>
                      <c:pt idx="5">
                        <c:v>2.2572402044293016E-2</c:v>
                      </c:pt>
                      <c:pt idx="6">
                        <c:v>8.9437819420783646E-3</c:v>
                      </c:pt>
                      <c:pt idx="7">
                        <c:v>3.1516183986371377E-2</c:v>
                      </c:pt>
                      <c:pt idx="8">
                        <c:v>1.9165247018739354E-2</c:v>
                      </c:pt>
                      <c:pt idx="9">
                        <c:v>3.1090289608177172E-2</c:v>
                      </c:pt>
                      <c:pt idx="10">
                        <c:v>1.2350936967632026E-2</c:v>
                      </c:pt>
                      <c:pt idx="11">
                        <c:v>3.8330494037478707E-2</c:v>
                      </c:pt>
                      <c:pt idx="12">
                        <c:v>1.3628620102214651E-2</c:v>
                      </c:pt>
                      <c:pt idx="13">
                        <c:v>2.2998296422487224E-2</c:v>
                      </c:pt>
                      <c:pt idx="14">
                        <c:v>1.192504258943782E-2</c:v>
                      </c:pt>
                      <c:pt idx="15">
                        <c:v>2.385008517887564E-2</c:v>
                      </c:pt>
                      <c:pt idx="16">
                        <c:v>1.9165247018739354E-2</c:v>
                      </c:pt>
                      <c:pt idx="17">
                        <c:v>9.0289608177172062E-2</c:v>
                      </c:pt>
                      <c:pt idx="18">
                        <c:v>4.3867120954003407E-2</c:v>
                      </c:pt>
                      <c:pt idx="19">
                        <c:v>3.7052810902896083E-2</c:v>
                      </c:pt>
                      <c:pt idx="20">
                        <c:v>3.4923339011925042E-2</c:v>
                      </c:pt>
                      <c:pt idx="21">
                        <c:v>4.2589437819420782E-2</c:v>
                      </c:pt>
                      <c:pt idx="22">
                        <c:v>8.9863713798977854E-2</c:v>
                      </c:pt>
                      <c:pt idx="23">
                        <c:v>3.7904599659284499E-2</c:v>
                      </c:pt>
                      <c:pt idx="24">
                        <c:v>3.4071550255536626E-2</c:v>
                      </c:pt>
                      <c:pt idx="25">
                        <c:v>3.6201022146507666E-2</c:v>
                      </c:pt>
                      <c:pt idx="26">
                        <c:v>5.6218057921635436E-2</c:v>
                      </c:pt>
                      <c:pt idx="27">
                        <c:v>6.0051107325383303E-2</c:v>
                      </c:pt>
                      <c:pt idx="28">
                        <c:v>3.9608177172061332E-2</c:v>
                      </c:pt>
                      <c:pt idx="29">
                        <c:v>4.3441226575809198E-2</c:v>
                      </c:pt>
                    </c:numCache>
                  </c:numRef>
                </c:val>
                <c:extLst xmlns:c15="http://schemas.microsoft.com/office/drawing/2012/chart">
                  <c:ext xmlns:c16="http://schemas.microsoft.com/office/drawing/2014/chart" uri="{C3380CC4-5D6E-409C-BE32-E72D297353CC}">
                    <c16:uniqueId val="{00000009-D54F-4100-B70A-AE4F3814DD32}"/>
                  </c:ext>
                </c:extLst>
              </c15:ser>
            </c15:filteredBarSeries>
          </c:ext>
        </c:extLst>
      </c:barChart>
      <c:catAx>
        <c:axId val="1458969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58971696"/>
        <c:crosses val="autoZero"/>
        <c:auto val="1"/>
        <c:lblAlgn val="ctr"/>
        <c:lblOffset val="100"/>
        <c:noMultiLvlLbl val="0"/>
      </c:catAx>
      <c:valAx>
        <c:axId val="1458971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58969400"/>
        <c:crosses val="autoZero"/>
        <c:crossBetween val="between"/>
      </c:valAx>
      <c:spPr>
        <a:noFill/>
        <a:ln>
          <a:noFill/>
        </a:ln>
        <a:effectLst/>
      </c:spPr>
    </c:plotArea>
    <c:legend>
      <c:legendPos val="b"/>
      <c:layout>
        <c:manualLayout>
          <c:xMode val="edge"/>
          <c:yMode val="edge"/>
          <c:x val="0.39925272121533439"/>
          <c:y val="0.88946704578594338"/>
          <c:w val="0.179881922490362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6"/>
          <c:order val="6"/>
          <c:tx>
            <c:strRef>
              <c:f>Inf_initial_emotions!$A$59</c:f>
              <c:strCache>
                <c:ptCount val="1"/>
                <c:pt idx="0">
                  <c:v>Male</c:v>
                </c:pt>
              </c:strCache>
              <c:extLst xmlns:c15="http://schemas.microsoft.com/office/drawing/2012/chart"/>
            </c:strRef>
          </c:tx>
          <c:spPr>
            <a:solidFill>
              <a:schemeClr val="accent1">
                <a:lumMod val="60000"/>
              </a:schemeClr>
            </a:solidFill>
            <a:ln>
              <a:noFill/>
            </a:ln>
            <a:effectLst/>
          </c:spPr>
          <c:invertIfNegative val="0"/>
          <c:cat>
            <c:strRef>
              <c:f>Inf_initial_emotions!$B$52:$AE$52</c:f>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extLst xmlns:c15="http://schemas.microsoft.com/office/drawing/2012/chart"/>
            </c:strRef>
          </c:cat>
          <c:val>
            <c:numRef>
              <c:f>Inf_initial_emotions!$B$59:$AE$59</c:f>
              <c:numCache>
                <c:formatCode>0%</c:formatCode>
                <c:ptCount val="30"/>
                <c:pt idx="0">
                  <c:v>2.5875190258751901E-2</c:v>
                </c:pt>
                <c:pt idx="1">
                  <c:v>7.6103500761035003E-3</c:v>
                </c:pt>
                <c:pt idx="2">
                  <c:v>3.2724505327245051E-2</c:v>
                </c:pt>
                <c:pt idx="3">
                  <c:v>1.4459665144596651E-2</c:v>
                </c:pt>
                <c:pt idx="4">
                  <c:v>1.8264840182648401E-2</c:v>
                </c:pt>
                <c:pt idx="5">
                  <c:v>2.2831050228310501E-2</c:v>
                </c:pt>
                <c:pt idx="6">
                  <c:v>1.06544901065449E-2</c:v>
                </c:pt>
                <c:pt idx="7">
                  <c:v>3.4246575342465752E-2</c:v>
                </c:pt>
                <c:pt idx="8">
                  <c:v>1.9406392694063926E-2</c:v>
                </c:pt>
                <c:pt idx="9">
                  <c:v>3.2343987823439876E-2</c:v>
                </c:pt>
                <c:pt idx="10">
                  <c:v>1.2176560121765601E-2</c:v>
                </c:pt>
                <c:pt idx="11">
                  <c:v>3.9193302891933027E-2</c:v>
                </c:pt>
                <c:pt idx="12">
                  <c:v>1.3698630136986301E-2</c:v>
                </c:pt>
                <c:pt idx="13">
                  <c:v>2.2070015220700151E-2</c:v>
                </c:pt>
                <c:pt idx="14">
                  <c:v>1.5220700152207001E-2</c:v>
                </c:pt>
                <c:pt idx="15">
                  <c:v>2.3592085235920851E-2</c:v>
                </c:pt>
                <c:pt idx="16">
                  <c:v>1.8264840182648401E-2</c:v>
                </c:pt>
                <c:pt idx="17">
                  <c:v>8.9421613394216129E-2</c:v>
                </c:pt>
                <c:pt idx="18">
                  <c:v>4.2617960426179602E-2</c:v>
                </c:pt>
                <c:pt idx="19">
                  <c:v>3.5007610350076102E-2</c:v>
                </c:pt>
                <c:pt idx="20">
                  <c:v>3.4246575342465752E-2</c:v>
                </c:pt>
                <c:pt idx="21">
                  <c:v>4.2998477929984777E-2</c:v>
                </c:pt>
                <c:pt idx="22">
                  <c:v>8.8280060882800604E-2</c:v>
                </c:pt>
                <c:pt idx="23">
                  <c:v>3.7671232876712327E-2</c:v>
                </c:pt>
                <c:pt idx="24">
                  <c:v>3.5388127853881277E-2</c:v>
                </c:pt>
                <c:pt idx="25">
                  <c:v>3.4627092846270927E-2</c:v>
                </c:pt>
                <c:pt idx="26">
                  <c:v>5.4414003044140027E-2</c:v>
                </c:pt>
                <c:pt idx="27">
                  <c:v>5.8599695585996953E-2</c:v>
                </c:pt>
                <c:pt idx="28">
                  <c:v>4.0715372907153727E-2</c:v>
                </c:pt>
                <c:pt idx="29">
                  <c:v>4.3378995433789952E-2</c:v>
                </c:pt>
              </c:numCache>
              <c:extLst xmlns:c15="http://schemas.microsoft.com/office/drawing/2012/chart"/>
            </c:numRef>
          </c:val>
          <c:extLst>
            <c:ext xmlns:c16="http://schemas.microsoft.com/office/drawing/2014/chart" uri="{C3380CC4-5D6E-409C-BE32-E72D297353CC}">
              <c16:uniqueId val="{00000006-D139-4DD9-A9D4-05C2CC00F886}"/>
            </c:ext>
          </c:extLst>
        </c:ser>
        <c:ser>
          <c:idx val="7"/>
          <c:order val="7"/>
          <c:tx>
            <c:strRef>
              <c:f>Inf_initial_emotions!$A$60</c:f>
              <c:strCache>
                <c:ptCount val="1"/>
                <c:pt idx="0">
                  <c:v>From 18 to 23</c:v>
                </c:pt>
              </c:strCache>
              <c:extLst xmlns:c15="http://schemas.microsoft.com/office/drawing/2012/chart"/>
            </c:strRef>
          </c:tx>
          <c:spPr>
            <a:solidFill>
              <a:schemeClr val="accent2">
                <a:lumMod val="60000"/>
              </a:schemeClr>
            </a:solidFill>
            <a:ln>
              <a:noFill/>
            </a:ln>
            <a:effectLst/>
          </c:spPr>
          <c:invertIfNegative val="0"/>
          <c:cat>
            <c:strRef>
              <c:f>Inf_initial_emotions!$B$52:$AE$52</c:f>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extLst xmlns:c15="http://schemas.microsoft.com/office/drawing/2012/chart"/>
            </c:strRef>
          </c:cat>
          <c:val>
            <c:numRef>
              <c:f>Inf_initial_emotions!$B$60:$AE$60</c:f>
              <c:numCache>
                <c:formatCode>0%</c:formatCode>
                <c:ptCount val="30"/>
                <c:pt idx="0">
                  <c:v>6.097560975609756E-2</c:v>
                </c:pt>
                <c:pt idx="1">
                  <c:v>6.0975609756097563E-3</c:v>
                </c:pt>
                <c:pt idx="2">
                  <c:v>0</c:v>
                </c:pt>
                <c:pt idx="3">
                  <c:v>0</c:v>
                </c:pt>
                <c:pt idx="4">
                  <c:v>6.0975609756097563E-3</c:v>
                </c:pt>
                <c:pt idx="5">
                  <c:v>1.2195121951219513E-2</c:v>
                </c:pt>
                <c:pt idx="6">
                  <c:v>6.0975609756097563E-3</c:v>
                </c:pt>
                <c:pt idx="7">
                  <c:v>4.878048780487805E-2</c:v>
                </c:pt>
                <c:pt idx="8">
                  <c:v>0</c:v>
                </c:pt>
                <c:pt idx="9">
                  <c:v>2.4390243902439025E-2</c:v>
                </c:pt>
                <c:pt idx="10">
                  <c:v>1.8292682926829267E-2</c:v>
                </c:pt>
                <c:pt idx="11">
                  <c:v>4.2682926829268296E-2</c:v>
                </c:pt>
                <c:pt idx="12">
                  <c:v>1.8292682926829267E-2</c:v>
                </c:pt>
                <c:pt idx="13">
                  <c:v>1.8292682926829267E-2</c:v>
                </c:pt>
                <c:pt idx="14">
                  <c:v>4.2682926829268296E-2</c:v>
                </c:pt>
                <c:pt idx="15">
                  <c:v>1.8292682926829267E-2</c:v>
                </c:pt>
                <c:pt idx="16">
                  <c:v>1.2195121951219513E-2</c:v>
                </c:pt>
                <c:pt idx="17">
                  <c:v>9.7560975609756101E-2</c:v>
                </c:pt>
                <c:pt idx="18">
                  <c:v>4.2682926829268296E-2</c:v>
                </c:pt>
                <c:pt idx="19">
                  <c:v>2.4390243902439025E-2</c:v>
                </c:pt>
                <c:pt idx="20">
                  <c:v>3.048780487804878E-2</c:v>
                </c:pt>
                <c:pt idx="21">
                  <c:v>5.4878048780487805E-2</c:v>
                </c:pt>
                <c:pt idx="22">
                  <c:v>9.7560975609756101E-2</c:v>
                </c:pt>
                <c:pt idx="23">
                  <c:v>4.2682926829268296E-2</c:v>
                </c:pt>
                <c:pt idx="24">
                  <c:v>6.097560975609756E-2</c:v>
                </c:pt>
                <c:pt idx="25">
                  <c:v>1.2195121951219513E-2</c:v>
                </c:pt>
                <c:pt idx="26">
                  <c:v>4.2682926829268296E-2</c:v>
                </c:pt>
                <c:pt idx="27">
                  <c:v>5.4878048780487805E-2</c:v>
                </c:pt>
                <c:pt idx="28">
                  <c:v>4.878048780487805E-2</c:v>
                </c:pt>
                <c:pt idx="29">
                  <c:v>5.4878048780487805E-2</c:v>
                </c:pt>
              </c:numCache>
              <c:extLst xmlns:c15="http://schemas.microsoft.com/office/drawing/2012/chart"/>
            </c:numRef>
          </c:val>
          <c:extLst>
            <c:ext xmlns:c16="http://schemas.microsoft.com/office/drawing/2014/chart" uri="{C3380CC4-5D6E-409C-BE32-E72D297353CC}">
              <c16:uniqueId val="{00000007-D139-4DD9-A9D4-05C2CC00F886}"/>
            </c:ext>
          </c:extLst>
        </c:ser>
        <c:ser>
          <c:idx val="8"/>
          <c:order val="8"/>
          <c:tx>
            <c:strRef>
              <c:f>Inf_initial_emotions!$A$61</c:f>
              <c:strCache>
                <c:ptCount val="1"/>
                <c:pt idx="0">
                  <c:v>Over 23</c:v>
                </c:pt>
              </c:strCache>
              <c:extLst xmlns:c15="http://schemas.microsoft.com/office/drawing/2012/chart"/>
            </c:strRef>
          </c:tx>
          <c:spPr>
            <a:solidFill>
              <a:schemeClr val="accent3">
                <a:lumMod val="60000"/>
              </a:schemeClr>
            </a:solidFill>
            <a:ln>
              <a:noFill/>
            </a:ln>
            <a:effectLst/>
          </c:spPr>
          <c:invertIfNegative val="0"/>
          <c:cat>
            <c:strRef>
              <c:f>Inf_initial_emotions!$B$52:$AE$52</c:f>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extLst xmlns:c15="http://schemas.microsoft.com/office/drawing/2012/chart"/>
            </c:strRef>
          </c:cat>
          <c:val>
            <c:numRef>
              <c:f>Inf_initial_emotions!$B$61:$AE$61</c:f>
              <c:numCache>
                <c:formatCode>0%</c:formatCode>
                <c:ptCount val="30"/>
                <c:pt idx="0">
                  <c:v>9.4827586206896547E-2</c:v>
                </c:pt>
                <c:pt idx="1">
                  <c:v>0</c:v>
                </c:pt>
                <c:pt idx="2">
                  <c:v>8.6206896551724137E-3</c:v>
                </c:pt>
                <c:pt idx="3">
                  <c:v>2.5862068965517241E-2</c:v>
                </c:pt>
                <c:pt idx="4">
                  <c:v>1.7241379310344827E-2</c:v>
                </c:pt>
                <c:pt idx="5">
                  <c:v>4.3103448275862072E-2</c:v>
                </c:pt>
                <c:pt idx="6">
                  <c:v>5.1724137931034482E-2</c:v>
                </c:pt>
                <c:pt idx="7">
                  <c:v>6.8965517241379309E-2</c:v>
                </c:pt>
                <c:pt idx="8">
                  <c:v>5.1724137931034482E-2</c:v>
                </c:pt>
                <c:pt idx="9">
                  <c:v>6.8965517241379309E-2</c:v>
                </c:pt>
                <c:pt idx="10">
                  <c:v>0</c:v>
                </c:pt>
                <c:pt idx="11">
                  <c:v>5.1724137931034482E-2</c:v>
                </c:pt>
                <c:pt idx="12">
                  <c:v>8.6206896551724137E-3</c:v>
                </c:pt>
                <c:pt idx="13">
                  <c:v>8.6206896551724137E-3</c:v>
                </c:pt>
                <c:pt idx="14">
                  <c:v>4.3103448275862072E-2</c:v>
                </c:pt>
                <c:pt idx="15">
                  <c:v>2.5862068965517241E-2</c:v>
                </c:pt>
                <c:pt idx="16">
                  <c:v>8.6206896551724137E-3</c:v>
                </c:pt>
                <c:pt idx="17">
                  <c:v>6.0344827586206899E-2</c:v>
                </c:pt>
                <c:pt idx="18">
                  <c:v>1.7241379310344827E-2</c:v>
                </c:pt>
                <c:pt idx="19">
                  <c:v>8.6206896551724137E-3</c:v>
                </c:pt>
                <c:pt idx="20">
                  <c:v>2.5862068965517241E-2</c:v>
                </c:pt>
                <c:pt idx="21">
                  <c:v>3.4482758620689655E-2</c:v>
                </c:pt>
                <c:pt idx="22">
                  <c:v>4.3103448275862072E-2</c:v>
                </c:pt>
                <c:pt idx="23">
                  <c:v>2.5862068965517241E-2</c:v>
                </c:pt>
                <c:pt idx="24">
                  <c:v>2.5862068965517241E-2</c:v>
                </c:pt>
                <c:pt idx="25">
                  <c:v>3.4482758620689655E-2</c:v>
                </c:pt>
                <c:pt idx="26">
                  <c:v>3.4482758620689655E-2</c:v>
                </c:pt>
                <c:pt idx="27">
                  <c:v>3.4482758620689655E-2</c:v>
                </c:pt>
                <c:pt idx="28">
                  <c:v>5.1724137931034482E-2</c:v>
                </c:pt>
                <c:pt idx="29">
                  <c:v>2.5862068965517241E-2</c:v>
                </c:pt>
              </c:numCache>
              <c:extLst xmlns:c15="http://schemas.microsoft.com/office/drawing/2012/chart"/>
            </c:numRef>
          </c:val>
          <c:extLst>
            <c:ext xmlns:c16="http://schemas.microsoft.com/office/drawing/2014/chart" uri="{C3380CC4-5D6E-409C-BE32-E72D297353CC}">
              <c16:uniqueId val="{00000008-D139-4DD9-A9D4-05C2CC00F886}"/>
            </c:ext>
          </c:extLst>
        </c:ser>
        <c:ser>
          <c:idx val="9"/>
          <c:order val="9"/>
          <c:tx>
            <c:strRef>
              <c:f>Inf_initial_emotions!$A$62</c:f>
              <c:strCache>
                <c:ptCount val="1"/>
                <c:pt idx="0">
                  <c:v>Under 18</c:v>
                </c:pt>
              </c:strCache>
              <c:extLst xmlns:c15="http://schemas.microsoft.com/office/drawing/2012/chart"/>
            </c:strRef>
          </c:tx>
          <c:spPr>
            <a:solidFill>
              <a:schemeClr val="accent4">
                <a:lumMod val="60000"/>
              </a:schemeClr>
            </a:solidFill>
            <a:ln>
              <a:noFill/>
            </a:ln>
            <a:effectLst/>
          </c:spPr>
          <c:invertIfNegative val="0"/>
          <c:cat>
            <c:strRef>
              <c:f>Inf_initial_emotions!$B$52:$AE$52</c:f>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extLst xmlns:c15="http://schemas.microsoft.com/office/drawing/2012/chart"/>
            </c:strRef>
          </c:cat>
          <c:val>
            <c:numRef>
              <c:f>Inf_initial_emotions!$B$62:$AE$62</c:f>
              <c:numCache>
                <c:formatCode>0%</c:formatCode>
                <c:ptCount val="30"/>
                <c:pt idx="0">
                  <c:v>2.001703577512777E-2</c:v>
                </c:pt>
                <c:pt idx="1">
                  <c:v>8.0919931856899482E-3</c:v>
                </c:pt>
                <c:pt idx="2">
                  <c:v>3.6201022146507666E-2</c:v>
                </c:pt>
                <c:pt idx="3">
                  <c:v>1.4906303236797274E-2</c:v>
                </c:pt>
                <c:pt idx="4">
                  <c:v>1.9165247018739354E-2</c:v>
                </c:pt>
                <c:pt idx="5">
                  <c:v>2.2572402044293016E-2</c:v>
                </c:pt>
                <c:pt idx="6">
                  <c:v>8.9437819420783646E-3</c:v>
                </c:pt>
                <c:pt idx="7">
                  <c:v>3.1516183986371377E-2</c:v>
                </c:pt>
                <c:pt idx="8">
                  <c:v>1.9165247018739354E-2</c:v>
                </c:pt>
                <c:pt idx="9">
                  <c:v>3.1090289608177172E-2</c:v>
                </c:pt>
                <c:pt idx="10">
                  <c:v>1.2350936967632026E-2</c:v>
                </c:pt>
                <c:pt idx="11">
                  <c:v>3.8330494037478707E-2</c:v>
                </c:pt>
                <c:pt idx="12">
                  <c:v>1.3628620102214651E-2</c:v>
                </c:pt>
                <c:pt idx="13">
                  <c:v>2.2998296422487224E-2</c:v>
                </c:pt>
                <c:pt idx="14">
                  <c:v>1.192504258943782E-2</c:v>
                </c:pt>
                <c:pt idx="15">
                  <c:v>2.385008517887564E-2</c:v>
                </c:pt>
                <c:pt idx="16">
                  <c:v>1.9165247018739354E-2</c:v>
                </c:pt>
                <c:pt idx="17">
                  <c:v>9.0289608177172062E-2</c:v>
                </c:pt>
                <c:pt idx="18">
                  <c:v>4.3867120954003407E-2</c:v>
                </c:pt>
                <c:pt idx="19">
                  <c:v>3.7052810902896083E-2</c:v>
                </c:pt>
                <c:pt idx="20">
                  <c:v>3.4923339011925042E-2</c:v>
                </c:pt>
                <c:pt idx="21">
                  <c:v>4.2589437819420782E-2</c:v>
                </c:pt>
                <c:pt idx="22">
                  <c:v>8.9863713798977854E-2</c:v>
                </c:pt>
                <c:pt idx="23">
                  <c:v>3.7904599659284499E-2</c:v>
                </c:pt>
                <c:pt idx="24">
                  <c:v>3.4071550255536626E-2</c:v>
                </c:pt>
                <c:pt idx="25">
                  <c:v>3.6201022146507666E-2</c:v>
                </c:pt>
                <c:pt idx="26">
                  <c:v>5.6218057921635436E-2</c:v>
                </c:pt>
                <c:pt idx="27">
                  <c:v>6.0051107325383303E-2</c:v>
                </c:pt>
                <c:pt idx="28">
                  <c:v>3.9608177172061332E-2</c:v>
                </c:pt>
                <c:pt idx="29">
                  <c:v>4.3441226575809198E-2</c:v>
                </c:pt>
              </c:numCache>
              <c:extLst xmlns:c15="http://schemas.microsoft.com/office/drawing/2012/chart"/>
            </c:numRef>
          </c:val>
          <c:extLst>
            <c:ext xmlns:c16="http://schemas.microsoft.com/office/drawing/2014/chart" uri="{C3380CC4-5D6E-409C-BE32-E72D297353CC}">
              <c16:uniqueId val="{00000009-D139-4DD9-A9D4-05C2CC00F886}"/>
            </c:ext>
          </c:extLst>
        </c:ser>
        <c:dLbls>
          <c:showLegendKey val="0"/>
          <c:showVal val="0"/>
          <c:showCatName val="0"/>
          <c:showSerName val="0"/>
          <c:showPercent val="0"/>
          <c:showBubbleSize val="0"/>
        </c:dLbls>
        <c:gapWidth val="219"/>
        <c:overlap val="-27"/>
        <c:axId val="1458969400"/>
        <c:axId val="1458971696"/>
        <c:extLst>
          <c:ext xmlns:c15="http://schemas.microsoft.com/office/drawing/2012/chart" uri="{02D57815-91ED-43cb-92C2-25804820EDAC}">
            <c15:filteredBarSeries>
              <c15:ser>
                <c:idx val="0"/>
                <c:order val="0"/>
                <c:tx>
                  <c:strRef>
                    <c:extLst>
                      <c:ext uri="{02D57815-91ED-43cb-92C2-25804820EDAC}">
                        <c15:formulaRef>
                          <c15:sqref>Inf_initial_emotions!$A$53</c15:sqref>
                        </c15:formulaRef>
                      </c:ext>
                    </c:extLst>
                    <c:strCache>
                      <c:ptCount val="1"/>
                      <c:pt idx="0">
                        <c:v>No gender</c:v>
                      </c:pt>
                    </c:strCache>
                  </c:strRef>
                </c:tx>
                <c:spPr>
                  <a:solidFill>
                    <a:schemeClr val="accent1"/>
                  </a:solidFill>
                  <a:ln>
                    <a:noFill/>
                  </a:ln>
                  <a:effectLst/>
                </c:spPr>
                <c:invertIfNegative val="0"/>
                <c:cat>
                  <c:strRef>
                    <c:extLst>
                      <c:ex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c:ext uri="{02D57815-91ED-43cb-92C2-25804820EDAC}">
                        <c15:formulaRef>
                          <c15:sqref>Inf_initial_emotions!$B$53:$AE$53</c15:sqref>
                        </c15:formulaRef>
                      </c:ext>
                    </c:extLst>
                    <c:numCache>
                      <c:formatCode>0%</c:formatCode>
                      <c:ptCount val="30"/>
                      <c:pt idx="0">
                        <c:v>4.3918918918918921E-2</c:v>
                      </c:pt>
                      <c:pt idx="1">
                        <c:v>1.3513513513513514E-2</c:v>
                      </c:pt>
                      <c:pt idx="2">
                        <c:v>4.0540540540540543E-2</c:v>
                      </c:pt>
                      <c:pt idx="3">
                        <c:v>2.7027027027027029E-2</c:v>
                      </c:pt>
                      <c:pt idx="4">
                        <c:v>2.7027027027027029E-2</c:v>
                      </c:pt>
                      <c:pt idx="5">
                        <c:v>6.0810810810810814E-2</c:v>
                      </c:pt>
                      <c:pt idx="6">
                        <c:v>2.364864864864865E-2</c:v>
                      </c:pt>
                      <c:pt idx="7">
                        <c:v>4.3918918918918921E-2</c:v>
                      </c:pt>
                      <c:pt idx="8">
                        <c:v>3.0405405405405407E-2</c:v>
                      </c:pt>
                      <c:pt idx="9">
                        <c:v>4.72972972972973E-2</c:v>
                      </c:pt>
                      <c:pt idx="10">
                        <c:v>1.6891891891891893E-2</c:v>
                      </c:pt>
                      <c:pt idx="11">
                        <c:v>4.72972972972973E-2</c:v>
                      </c:pt>
                      <c:pt idx="12">
                        <c:v>2.364864864864865E-2</c:v>
                      </c:pt>
                      <c:pt idx="13">
                        <c:v>2.364864864864865E-2</c:v>
                      </c:pt>
                      <c:pt idx="14">
                        <c:v>2.7027027027027029E-2</c:v>
                      </c:pt>
                      <c:pt idx="15">
                        <c:v>6.7567567567567571E-3</c:v>
                      </c:pt>
                      <c:pt idx="16">
                        <c:v>1.0135135135135136E-2</c:v>
                      </c:pt>
                      <c:pt idx="17">
                        <c:v>9.1216216216216214E-2</c:v>
                      </c:pt>
                      <c:pt idx="18">
                        <c:v>3.0405405405405407E-2</c:v>
                      </c:pt>
                      <c:pt idx="19">
                        <c:v>2.0270270270270271E-2</c:v>
                      </c:pt>
                      <c:pt idx="20">
                        <c:v>1.6891891891891893E-2</c:v>
                      </c:pt>
                      <c:pt idx="21">
                        <c:v>3.3783783783783786E-2</c:v>
                      </c:pt>
                      <c:pt idx="22">
                        <c:v>8.7837837837837843E-2</c:v>
                      </c:pt>
                      <c:pt idx="23">
                        <c:v>2.7027027027027029E-2</c:v>
                      </c:pt>
                      <c:pt idx="24">
                        <c:v>3.7162162162162164E-2</c:v>
                      </c:pt>
                      <c:pt idx="25">
                        <c:v>1.3513513513513514E-2</c:v>
                      </c:pt>
                      <c:pt idx="26">
                        <c:v>4.72972972972973E-2</c:v>
                      </c:pt>
                      <c:pt idx="27">
                        <c:v>3.7162162162162164E-2</c:v>
                      </c:pt>
                      <c:pt idx="28">
                        <c:v>2.364864864864865E-2</c:v>
                      </c:pt>
                      <c:pt idx="29">
                        <c:v>2.0270270270270271E-2</c:v>
                      </c:pt>
                    </c:numCache>
                  </c:numRef>
                </c:val>
                <c:extLst>
                  <c:ext xmlns:c16="http://schemas.microsoft.com/office/drawing/2014/chart" uri="{C3380CC4-5D6E-409C-BE32-E72D297353CC}">
                    <c16:uniqueId val="{00000004-D139-4DD9-A9D4-05C2CC00F88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Inf_initial_emotions!$A$54</c15:sqref>
                        </c15:formulaRef>
                      </c:ext>
                    </c:extLst>
                    <c:strCache>
                      <c:ptCount val="1"/>
                      <c:pt idx="0">
                        <c:v>Over 23</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Inf_initial_emotions!$B$54:$AE$54</c15:sqref>
                        </c15:formulaRef>
                      </c:ext>
                    </c:extLst>
                    <c:numCache>
                      <c:formatCode>0%</c:formatCode>
                      <c:ptCount val="30"/>
                      <c:pt idx="0">
                        <c:v>4.3918918918918921E-2</c:v>
                      </c:pt>
                      <c:pt idx="1">
                        <c:v>1.3513513513513514E-2</c:v>
                      </c:pt>
                      <c:pt idx="2">
                        <c:v>4.0540540540540543E-2</c:v>
                      </c:pt>
                      <c:pt idx="3">
                        <c:v>2.7027027027027029E-2</c:v>
                      </c:pt>
                      <c:pt idx="4">
                        <c:v>2.7027027027027029E-2</c:v>
                      </c:pt>
                      <c:pt idx="5">
                        <c:v>6.0810810810810814E-2</c:v>
                      </c:pt>
                      <c:pt idx="6">
                        <c:v>2.364864864864865E-2</c:v>
                      </c:pt>
                      <c:pt idx="7">
                        <c:v>4.3918918918918921E-2</c:v>
                      </c:pt>
                      <c:pt idx="8">
                        <c:v>3.0405405405405407E-2</c:v>
                      </c:pt>
                      <c:pt idx="9">
                        <c:v>4.72972972972973E-2</c:v>
                      </c:pt>
                      <c:pt idx="10">
                        <c:v>1.6891891891891893E-2</c:v>
                      </c:pt>
                      <c:pt idx="11">
                        <c:v>4.72972972972973E-2</c:v>
                      </c:pt>
                      <c:pt idx="12">
                        <c:v>2.364864864864865E-2</c:v>
                      </c:pt>
                      <c:pt idx="13">
                        <c:v>2.364864864864865E-2</c:v>
                      </c:pt>
                      <c:pt idx="14">
                        <c:v>2.7027027027027029E-2</c:v>
                      </c:pt>
                      <c:pt idx="15">
                        <c:v>6.7567567567567571E-3</c:v>
                      </c:pt>
                      <c:pt idx="16">
                        <c:v>1.0135135135135136E-2</c:v>
                      </c:pt>
                      <c:pt idx="17">
                        <c:v>9.1216216216216214E-2</c:v>
                      </c:pt>
                      <c:pt idx="18">
                        <c:v>3.0405405405405407E-2</c:v>
                      </c:pt>
                      <c:pt idx="19">
                        <c:v>2.0270270270270271E-2</c:v>
                      </c:pt>
                      <c:pt idx="20">
                        <c:v>1.6891891891891893E-2</c:v>
                      </c:pt>
                      <c:pt idx="21">
                        <c:v>3.3783783783783786E-2</c:v>
                      </c:pt>
                      <c:pt idx="22">
                        <c:v>8.7837837837837843E-2</c:v>
                      </c:pt>
                      <c:pt idx="23">
                        <c:v>2.7027027027027029E-2</c:v>
                      </c:pt>
                      <c:pt idx="24">
                        <c:v>3.7162162162162164E-2</c:v>
                      </c:pt>
                      <c:pt idx="25">
                        <c:v>1.3513513513513514E-2</c:v>
                      </c:pt>
                      <c:pt idx="26">
                        <c:v>4.72972972972973E-2</c:v>
                      </c:pt>
                      <c:pt idx="27">
                        <c:v>3.7162162162162164E-2</c:v>
                      </c:pt>
                      <c:pt idx="28">
                        <c:v>2.364864864864865E-2</c:v>
                      </c:pt>
                      <c:pt idx="29">
                        <c:v>2.0270270270270271E-2</c:v>
                      </c:pt>
                    </c:numCache>
                  </c:numRef>
                </c:val>
                <c:extLst xmlns:c15="http://schemas.microsoft.com/office/drawing/2012/chart">
                  <c:ext xmlns:c16="http://schemas.microsoft.com/office/drawing/2014/chart" uri="{C3380CC4-5D6E-409C-BE32-E72D297353CC}">
                    <c16:uniqueId val="{00000005-D139-4DD9-A9D4-05C2CC00F88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Inf_initial_emotions!$A$55</c15:sqref>
                        </c15:formulaRef>
                      </c:ext>
                    </c:extLst>
                    <c:strCache>
                      <c:ptCount val="1"/>
                      <c:pt idx="0">
                        <c:v>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Inf_initial_emotions!$B$55:$AE$55</c15:sqref>
                        </c15:formulaRef>
                      </c:ext>
                    </c:extLst>
                    <c:numCache>
                      <c:formatCode>0%</c:formatCode>
                      <c:ptCount val="30"/>
                      <c:pt idx="0">
                        <c:v>5.8888888888888886E-2</c:v>
                      </c:pt>
                      <c:pt idx="1">
                        <c:v>6.6666666666666671E-3</c:v>
                      </c:pt>
                      <c:pt idx="2">
                        <c:v>5.185185185185185E-2</c:v>
                      </c:pt>
                      <c:pt idx="3">
                        <c:v>1.2962962962962963E-2</c:v>
                      </c:pt>
                      <c:pt idx="4">
                        <c:v>3.2962962962962965E-2</c:v>
                      </c:pt>
                      <c:pt idx="5">
                        <c:v>4.3333333333333335E-2</c:v>
                      </c:pt>
                      <c:pt idx="6">
                        <c:v>2.1851851851851851E-2</c:v>
                      </c:pt>
                      <c:pt idx="7">
                        <c:v>5.9259259259259262E-2</c:v>
                      </c:pt>
                      <c:pt idx="8">
                        <c:v>1.7777777777777778E-2</c:v>
                      </c:pt>
                      <c:pt idx="9">
                        <c:v>4.2222222222222223E-2</c:v>
                      </c:pt>
                      <c:pt idx="10">
                        <c:v>1.4074074074074074E-2</c:v>
                      </c:pt>
                      <c:pt idx="11">
                        <c:v>6.3333333333333339E-2</c:v>
                      </c:pt>
                      <c:pt idx="12">
                        <c:v>1.8148148148148149E-2</c:v>
                      </c:pt>
                      <c:pt idx="13">
                        <c:v>1.5185185185185185E-2</c:v>
                      </c:pt>
                      <c:pt idx="14">
                        <c:v>2.8888888888888888E-2</c:v>
                      </c:pt>
                      <c:pt idx="15">
                        <c:v>7.7777777777777776E-3</c:v>
                      </c:pt>
                      <c:pt idx="16">
                        <c:v>1.5555555555555555E-2</c:v>
                      </c:pt>
                      <c:pt idx="17">
                        <c:v>8.4074074074074079E-2</c:v>
                      </c:pt>
                      <c:pt idx="18">
                        <c:v>2.7037037037037037E-2</c:v>
                      </c:pt>
                      <c:pt idx="19">
                        <c:v>1.3703703703703704E-2</c:v>
                      </c:pt>
                      <c:pt idx="20">
                        <c:v>2.1851851851851851E-2</c:v>
                      </c:pt>
                      <c:pt idx="21">
                        <c:v>3.2222222222222222E-2</c:v>
                      </c:pt>
                      <c:pt idx="22">
                        <c:v>8.6296296296296301E-2</c:v>
                      </c:pt>
                      <c:pt idx="23">
                        <c:v>1.6296296296296295E-2</c:v>
                      </c:pt>
                      <c:pt idx="24">
                        <c:v>5.1111111111111114E-2</c:v>
                      </c:pt>
                      <c:pt idx="25">
                        <c:v>2.1851851851851851E-2</c:v>
                      </c:pt>
                      <c:pt idx="26">
                        <c:v>3.4074074074074076E-2</c:v>
                      </c:pt>
                      <c:pt idx="27">
                        <c:v>5.4444444444444441E-2</c:v>
                      </c:pt>
                      <c:pt idx="28">
                        <c:v>2.2592592592592591E-2</c:v>
                      </c:pt>
                      <c:pt idx="29">
                        <c:v>2.3703703703703703E-2</c:v>
                      </c:pt>
                    </c:numCache>
                  </c:numRef>
                </c:val>
                <c:extLst xmlns:c15="http://schemas.microsoft.com/office/drawing/2012/chart">
                  <c:ext xmlns:c16="http://schemas.microsoft.com/office/drawing/2014/chart" uri="{C3380CC4-5D6E-409C-BE32-E72D297353CC}">
                    <c16:uniqueId val="{00000000-D139-4DD9-A9D4-05C2CC00F88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Inf_initial_emotions!$A$56</c15:sqref>
                        </c15:formulaRef>
                      </c:ext>
                    </c:extLst>
                    <c:strCache>
                      <c:ptCount val="1"/>
                      <c:pt idx="0">
                        <c:v>From 18 to 23</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Inf_initial_emotions!$B$56:$AE$56</c15:sqref>
                        </c15:formulaRef>
                      </c:ext>
                    </c:extLst>
                    <c:numCache>
                      <c:formatCode>0%</c:formatCode>
                      <c:ptCount val="30"/>
                      <c:pt idx="0">
                        <c:v>9.3495934959349589E-2</c:v>
                      </c:pt>
                      <c:pt idx="1">
                        <c:v>5.4200542005420054E-3</c:v>
                      </c:pt>
                      <c:pt idx="2">
                        <c:v>2.1680216802168022E-2</c:v>
                      </c:pt>
                      <c:pt idx="3">
                        <c:v>1.2195121951219513E-2</c:v>
                      </c:pt>
                      <c:pt idx="4">
                        <c:v>2.9810298102981029E-2</c:v>
                      </c:pt>
                      <c:pt idx="5">
                        <c:v>4.6070460704607047E-2</c:v>
                      </c:pt>
                      <c:pt idx="6">
                        <c:v>2.032520325203252E-2</c:v>
                      </c:pt>
                      <c:pt idx="7">
                        <c:v>7.0460704607046065E-2</c:v>
                      </c:pt>
                      <c:pt idx="8">
                        <c:v>1.7615176151761516E-2</c:v>
                      </c:pt>
                      <c:pt idx="9">
                        <c:v>3.9295392953929538E-2</c:v>
                      </c:pt>
                      <c:pt idx="10">
                        <c:v>9.485094850948509E-3</c:v>
                      </c:pt>
                      <c:pt idx="11">
                        <c:v>7.0460704607046065E-2</c:v>
                      </c:pt>
                      <c:pt idx="12">
                        <c:v>1.2195121951219513E-2</c:v>
                      </c:pt>
                      <c:pt idx="13">
                        <c:v>2.7100271002710029E-2</c:v>
                      </c:pt>
                      <c:pt idx="14">
                        <c:v>3.6585365853658534E-2</c:v>
                      </c:pt>
                      <c:pt idx="15">
                        <c:v>6.7750677506775072E-3</c:v>
                      </c:pt>
                      <c:pt idx="16">
                        <c:v>1.0840108401084011E-2</c:v>
                      </c:pt>
                      <c:pt idx="17">
                        <c:v>5.8265582655826556E-2</c:v>
                      </c:pt>
                      <c:pt idx="18">
                        <c:v>2.5745257452574527E-2</c:v>
                      </c:pt>
                      <c:pt idx="19">
                        <c:v>1.0840108401084011E-2</c:v>
                      </c:pt>
                      <c:pt idx="20">
                        <c:v>3.5230352303523033E-2</c:v>
                      </c:pt>
                      <c:pt idx="21">
                        <c:v>3.3875338753387531E-2</c:v>
                      </c:pt>
                      <c:pt idx="22">
                        <c:v>6.910569105691057E-2</c:v>
                      </c:pt>
                      <c:pt idx="23">
                        <c:v>1.4905149051490514E-2</c:v>
                      </c:pt>
                      <c:pt idx="24">
                        <c:v>6.097560975609756E-2</c:v>
                      </c:pt>
                      <c:pt idx="25">
                        <c:v>2.3035230352303523E-2</c:v>
                      </c:pt>
                      <c:pt idx="26">
                        <c:v>3.1165311653116531E-2</c:v>
                      </c:pt>
                      <c:pt idx="27">
                        <c:v>4.3360433604336043E-2</c:v>
                      </c:pt>
                      <c:pt idx="28">
                        <c:v>3.1165311653116531E-2</c:v>
                      </c:pt>
                      <c:pt idx="29">
                        <c:v>3.2520325203252036E-2</c:v>
                      </c:pt>
                    </c:numCache>
                  </c:numRef>
                </c:val>
                <c:extLst xmlns:c15="http://schemas.microsoft.com/office/drawing/2012/chart">
                  <c:ext xmlns:c16="http://schemas.microsoft.com/office/drawing/2014/chart" uri="{C3380CC4-5D6E-409C-BE32-E72D297353CC}">
                    <c16:uniqueId val="{00000001-D139-4DD9-A9D4-05C2CC00F88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Inf_initial_emotions!$A$57</c15:sqref>
                        </c15:formulaRef>
                      </c:ext>
                    </c:extLst>
                    <c:strCache>
                      <c:ptCount val="1"/>
                      <c:pt idx="0">
                        <c:v>Over 23</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Inf_initial_emotions!$B$57:$AE$57</c15:sqref>
                        </c15:formulaRef>
                      </c:ext>
                    </c:extLst>
                    <c:numCache>
                      <c:formatCode>0%</c:formatCode>
                      <c:ptCount val="30"/>
                      <c:pt idx="0">
                        <c:v>0.10576923076923077</c:v>
                      </c:pt>
                      <c:pt idx="1">
                        <c:v>4.807692307692308E-3</c:v>
                      </c:pt>
                      <c:pt idx="2">
                        <c:v>1.4423076923076924E-2</c:v>
                      </c:pt>
                      <c:pt idx="3">
                        <c:v>4.807692307692308E-3</c:v>
                      </c:pt>
                      <c:pt idx="4">
                        <c:v>2.403846153846154E-2</c:v>
                      </c:pt>
                      <c:pt idx="5">
                        <c:v>4.3269230769230768E-2</c:v>
                      </c:pt>
                      <c:pt idx="6">
                        <c:v>2.403846153846154E-2</c:v>
                      </c:pt>
                      <c:pt idx="7">
                        <c:v>7.6923076923076927E-2</c:v>
                      </c:pt>
                      <c:pt idx="8">
                        <c:v>4.807692307692308E-3</c:v>
                      </c:pt>
                      <c:pt idx="9">
                        <c:v>6.7307692307692304E-2</c:v>
                      </c:pt>
                      <c:pt idx="10">
                        <c:v>0</c:v>
                      </c:pt>
                      <c:pt idx="11">
                        <c:v>0.10096153846153846</c:v>
                      </c:pt>
                      <c:pt idx="12">
                        <c:v>0</c:v>
                      </c:pt>
                      <c:pt idx="13">
                        <c:v>4.807692307692308E-3</c:v>
                      </c:pt>
                      <c:pt idx="14">
                        <c:v>3.8461538461538464E-2</c:v>
                      </c:pt>
                      <c:pt idx="15">
                        <c:v>0</c:v>
                      </c:pt>
                      <c:pt idx="16">
                        <c:v>9.6153846153846159E-3</c:v>
                      </c:pt>
                      <c:pt idx="17">
                        <c:v>8.1730769230769232E-2</c:v>
                      </c:pt>
                      <c:pt idx="18">
                        <c:v>3.3653846153846152E-2</c:v>
                      </c:pt>
                      <c:pt idx="19">
                        <c:v>9.6153846153846159E-3</c:v>
                      </c:pt>
                      <c:pt idx="20">
                        <c:v>2.403846153846154E-2</c:v>
                      </c:pt>
                      <c:pt idx="21">
                        <c:v>6.25E-2</c:v>
                      </c:pt>
                      <c:pt idx="22">
                        <c:v>6.25E-2</c:v>
                      </c:pt>
                      <c:pt idx="23">
                        <c:v>4.807692307692308E-3</c:v>
                      </c:pt>
                      <c:pt idx="24">
                        <c:v>5.7692307692307696E-2</c:v>
                      </c:pt>
                      <c:pt idx="25">
                        <c:v>4.3269230769230768E-2</c:v>
                      </c:pt>
                      <c:pt idx="26">
                        <c:v>1.4423076923076924E-2</c:v>
                      </c:pt>
                      <c:pt idx="27">
                        <c:v>3.3653846153846152E-2</c:v>
                      </c:pt>
                      <c:pt idx="28">
                        <c:v>4.807692307692308E-3</c:v>
                      </c:pt>
                      <c:pt idx="29">
                        <c:v>4.3269230769230768E-2</c:v>
                      </c:pt>
                    </c:numCache>
                  </c:numRef>
                </c:val>
                <c:extLst xmlns:c15="http://schemas.microsoft.com/office/drawing/2012/chart">
                  <c:ext xmlns:c16="http://schemas.microsoft.com/office/drawing/2014/chart" uri="{C3380CC4-5D6E-409C-BE32-E72D297353CC}">
                    <c16:uniqueId val="{00000002-D139-4DD9-A9D4-05C2CC00F88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Inf_initial_emotions!$A$58</c15:sqref>
                        </c15:formulaRef>
                      </c:ext>
                    </c:extLst>
                    <c:strCache>
                      <c:ptCount val="1"/>
                      <c:pt idx="0">
                        <c:v>Under 18</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Inf_initial_emotions!$B$58:$AE$58</c15:sqref>
                        </c15:formulaRef>
                      </c:ext>
                    </c:extLst>
                    <c:numCache>
                      <c:formatCode>0%</c:formatCode>
                      <c:ptCount val="30"/>
                      <c:pt idx="0">
                        <c:v>3.8768529076396809E-2</c:v>
                      </c:pt>
                      <c:pt idx="1">
                        <c:v>7.4116305587229193E-3</c:v>
                      </c:pt>
                      <c:pt idx="2">
                        <c:v>6.8985176738882548E-2</c:v>
                      </c:pt>
                      <c:pt idx="3">
                        <c:v>1.4253135689851768E-2</c:v>
                      </c:pt>
                      <c:pt idx="4">
                        <c:v>3.5347776510832381E-2</c:v>
                      </c:pt>
                      <c:pt idx="5">
                        <c:v>4.2189281641961229E-2</c:v>
                      </c:pt>
                      <c:pt idx="6">
                        <c:v>2.2234891676168756E-2</c:v>
                      </c:pt>
                      <c:pt idx="7">
                        <c:v>5.2451539338654506E-2</c:v>
                      </c:pt>
                      <c:pt idx="8">
                        <c:v>1.9384264538198404E-2</c:v>
                      </c:pt>
                      <c:pt idx="9">
                        <c:v>4.0478905359179022E-2</c:v>
                      </c:pt>
                      <c:pt idx="10">
                        <c:v>1.767388825541619E-2</c:v>
                      </c:pt>
                      <c:pt idx="11">
                        <c:v>5.5872291904218926E-2</c:v>
                      </c:pt>
                      <c:pt idx="12">
                        <c:v>2.2805017103762829E-2</c:v>
                      </c:pt>
                      <c:pt idx="13">
                        <c:v>1.1402508551881414E-2</c:v>
                      </c:pt>
                      <c:pt idx="14">
                        <c:v>2.4515393386545039E-2</c:v>
                      </c:pt>
                      <c:pt idx="15">
                        <c:v>9.1220068415051314E-3</c:v>
                      </c:pt>
                      <c:pt idx="16">
                        <c:v>1.8244013683010263E-2</c:v>
                      </c:pt>
                      <c:pt idx="17">
                        <c:v>9.5210946408209804E-2</c:v>
                      </c:pt>
                      <c:pt idx="18">
                        <c:v>2.6795895096921322E-2</c:v>
                      </c:pt>
                      <c:pt idx="19">
                        <c:v>1.5393386545039909E-2</c:v>
                      </c:pt>
                      <c:pt idx="20">
                        <c:v>1.596351197263398E-2</c:v>
                      </c:pt>
                      <c:pt idx="21">
                        <c:v>2.7936145952109463E-2</c:v>
                      </c:pt>
                      <c:pt idx="22">
                        <c:v>9.6351197263397942E-2</c:v>
                      </c:pt>
                      <c:pt idx="23">
                        <c:v>1.8244013683010263E-2</c:v>
                      </c:pt>
                      <c:pt idx="24">
                        <c:v>4.6180159635119726E-2</c:v>
                      </c:pt>
                      <c:pt idx="25">
                        <c:v>1.8814139110604332E-2</c:v>
                      </c:pt>
                      <c:pt idx="26">
                        <c:v>3.7628278221208664E-2</c:v>
                      </c:pt>
                      <c:pt idx="27">
                        <c:v>6.1573546180159637E-2</c:v>
                      </c:pt>
                      <c:pt idx="28">
                        <c:v>2.1094640820980615E-2</c:v>
                      </c:pt>
                      <c:pt idx="29">
                        <c:v>1.767388825541619E-2</c:v>
                      </c:pt>
                    </c:numCache>
                  </c:numRef>
                </c:val>
                <c:extLst xmlns:c15="http://schemas.microsoft.com/office/drawing/2012/chart">
                  <c:ext xmlns:c16="http://schemas.microsoft.com/office/drawing/2014/chart" uri="{C3380CC4-5D6E-409C-BE32-E72D297353CC}">
                    <c16:uniqueId val="{00000003-D139-4DD9-A9D4-05C2CC00F886}"/>
                  </c:ext>
                </c:extLst>
              </c15:ser>
            </c15:filteredBarSeries>
          </c:ext>
        </c:extLst>
      </c:barChart>
      <c:catAx>
        <c:axId val="1458969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58971696"/>
        <c:crosses val="autoZero"/>
        <c:auto val="1"/>
        <c:lblAlgn val="ctr"/>
        <c:lblOffset val="100"/>
        <c:noMultiLvlLbl val="0"/>
      </c:catAx>
      <c:valAx>
        <c:axId val="1458971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58969400"/>
        <c:crosses val="autoZero"/>
        <c:crossBetween val="between"/>
      </c:valAx>
      <c:spPr>
        <a:noFill/>
        <a:ln>
          <a:noFill/>
        </a:ln>
        <a:effectLst/>
      </c:spPr>
    </c:plotArea>
    <c:legend>
      <c:legendPos val="b"/>
      <c:layout>
        <c:manualLayout>
          <c:xMode val="edge"/>
          <c:yMode val="edge"/>
          <c:x val="0.39925272121533439"/>
          <c:y val="0.88946704578594338"/>
          <c:w val="0.179881922490362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Inf_initial_emotions!$A$53</c:f>
              <c:strCache>
                <c:ptCount val="1"/>
                <c:pt idx="0">
                  <c:v>No gender</c:v>
                </c:pt>
              </c:strCache>
              <c:extLst xmlns:c15="http://schemas.microsoft.com/office/drawing/2012/chart"/>
            </c:strRef>
          </c:tx>
          <c:spPr>
            <a:solidFill>
              <a:schemeClr val="accent1"/>
            </a:solidFill>
            <a:ln>
              <a:noFill/>
            </a:ln>
            <a:effectLst/>
          </c:spPr>
          <c:invertIfNegative val="0"/>
          <c:cat>
            <c:strRef>
              <c:f>Inf_initial_emotions!$B$52:$AE$52</c:f>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extLst xmlns:c15="http://schemas.microsoft.com/office/drawing/2012/chart"/>
            </c:strRef>
          </c:cat>
          <c:val>
            <c:numRef>
              <c:f>Inf_initial_emotions!$B$53:$AE$53</c:f>
              <c:numCache>
                <c:formatCode>0%</c:formatCode>
                <c:ptCount val="30"/>
                <c:pt idx="0">
                  <c:v>4.3918918918918921E-2</c:v>
                </c:pt>
                <c:pt idx="1">
                  <c:v>1.3513513513513514E-2</c:v>
                </c:pt>
                <c:pt idx="2">
                  <c:v>4.0540540540540543E-2</c:v>
                </c:pt>
                <c:pt idx="3">
                  <c:v>2.7027027027027029E-2</c:v>
                </c:pt>
                <c:pt idx="4">
                  <c:v>2.7027027027027029E-2</c:v>
                </c:pt>
                <c:pt idx="5">
                  <c:v>6.0810810810810814E-2</c:v>
                </c:pt>
                <c:pt idx="6">
                  <c:v>2.364864864864865E-2</c:v>
                </c:pt>
                <c:pt idx="7">
                  <c:v>4.3918918918918921E-2</c:v>
                </c:pt>
                <c:pt idx="8">
                  <c:v>3.0405405405405407E-2</c:v>
                </c:pt>
                <c:pt idx="9">
                  <c:v>4.72972972972973E-2</c:v>
                </c:pt>
                <c:pt idx="10">
                  <c:v>1.6891891891891893E-2</c:v>
                </c:pt>
                <c:pt idx="11">
                  <c:v>4.72972972972973E-2</c:v>
                </c:pt>
                <c:pt idx="12">
                  <c:v>2.364864864864865E-2</c:v>
                </c:pt>
                <c:pt idx="13">
                  <c:v>2.364864864864865E-2</c:v>
                </c:pt>
                <c:pt idx="14">
                  <c:v>2.7027027027027029E-2</c:v>
                </c:pt>
                <c:pt idx="15">
                  <c:v>6.7567567567567571E-3</c:v>
                </c:pt>
                <c:pt idx="16">
                  <c:v>1.0135135135135136E-2</c:v>
                </c:pt>
                <c:pt idx="17">
                  <c:v>9.1216216216216214E-2</c:v>
                </c:pt>
                <c:pt idx="18">
                  <c:v>3.0405405405405407E-2</c:v>
                </c:pt>
                <c:pt idx="19">
                  <c:v>2.0270270270270271E-2</c:v>
                </c:pt>
                <c:pt idx="20">
                  <c:v>1.6891891891891893E-2</c:v>
                </c:pt>
                <c:pt idx="21">
                  <c:v>3.3783783783783786E-2</c:v>
                </c:pt>
                <c:pt idx="22">
                  <c:v>8.7837837837837843E-2</c:v>
                </c:pt>
                <c:pt idx="23">
                  <c:v>2.7027027027027029E-2</c:v>
                </c:pt>
                <c:pt idx="24">
                  <c:v>3.7162162162162164E-2</c:v>
                </c:pt>
                <c:pt idx="25">
                  <c:v>1.3513513513513514E-2</c:v>
                </c:pt>
                <c:pt idx="26">
                  <c:v>4.72972972972973E-2</c:v>
                </c:pt>
                <c:pt idx="27">
                  <c:v>3.7162162162162164E-2</c:v>
                </c:pt>
                <c:pt idx="28">
                  <c:v>2.364864864864865E-2</c:v>
                </c:pt>
                <c:pt idx="29">
                  <c:v>2.0270270270270271E-2</c:v>
                </c:pt>
              </c:numCache>
              <c:extLst xmlns:c15="http://schemas.microsoft.com/office/drawing/2012/chart"/>
            </c:numRef>
          </c:val>
          <c:extLst>
            <c:ext xmlns:c16="http://schemas.microsoft.com/office/drawing/2014/chart" uri="{C3380CC4-5D6E-409C-BE32-E72D297353CC}">
              <c16:uniqueId val="{00000004-05A9-402F-BD48-DF183AD6AC1C}"/>
            </c:ext>
          </c:extLst>
        </c:ser>
        <c:dLbls>
          <c:showLegendKey val="0"/>
          <c:showVal val="0"/>
          <c:showCatName val="0"/>
          <c:showSerName val="0"/>
          <c:showPercent val="0"/>
          <c:showBubbleSize val="0"/>
        </c:dLbls>
        <c:gapWidth val="219"/>
        <c:overlap val="-27"/>
        <c:axId val="1458969400"/>
        <c:axId val="1458971696"/>
        <c:extLst>
          <c:ext xmlns:c15="http://schemas.microsoft.com/office/drawing/2012/chart" uri="{02D57815-91ED-43cb-92C2-25804820EDAC}">
            <c15:filteredBarSeries>
              <c15:ser>
                <c:idx val="1"/>
                <c:order val="1"/>
                <c:tx>
                  <c:strRef>
                    <c:extLst>
                      <c:ext uri="{02D57815-91ED-43cb-92C2-25804820EDAC}">
                        <c15:formulaRef>
                          <c15:sqref>Inf_initial_emotions!$A$54</c15:sqref>
                        </c15:formulaRef>
                      </c:ext>
                    </c:extLst>
                    <c:strCache>
                      <c:ptCount val="1"/>
                      <c:pt idx="0">
                        <c:v>Over 23</c:v>
                      </c:pt>
                    </c:strCache>
                  </c:strRef>
                </c:tx>
                <c:spPr>
                  <a:solidFill>
                    <a:schemeClr val="accent2"/>
                  </a:solidFill>
                  <a:ln>
                    <a:noFill/>
                  </a:ln>
                  <a:effectLst/>
                </c:spPr>
                <c:invertIfNegative val="0"/>
                <c:cat>
                  <c:strRef>
                    <c:extLst>
                      <c:ex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c:ext uri="{02D57815-91ED-43cb-92C2-25804820EDAC}">
                        <c15:formulaRef>
                          <c15:sqref>Inf_initial_emotions!$B$54:$AE$54</c15:sqref>
                        </c15:formulaRef>
                      </c:ext>
                    </c:extLst>
                    <c:numCache>
                      <c:formatCode>0%</c:formatCode>
                      <c:ptCount val="30"/>
                      <c:pt idx="0">
                        <c:v>4.3918918918918921E-2</c:v>
                      </c:pt>
                      <c:pt idx="1">
                        <c:v>1.3513513513513514E-2</c:v>
                      </c:pt>
                      <c:pt idx="2">
                        <c:v>4.0540540540540543E-2</c:v>
                      </c:pt>
                      <c:pt idx="3">
                        <c:v>2.7027027027027029E-2</c:v>
                      </c:pt>
                      <c:pt idx="4">
                        <c:v>2.7027027027027029E-2</c:v>
                      </c:pt>
                      <c:pt idx="5">
                        <c:v>6.0810810810810814E-2</c:v>
                      </c:pt>
                      <c:pt idx="6">
                        <c:v>2.364864864864865E-2</c:v>
                      </c:pt>
                      <c:pt idx="7">
                        <c:v>4.3918918918918921E-2</c:v>
                      </c:pt>
                      <c:pt idx="8">
                        <c:v>3.0405405405405407E-2</c:v>
                      </c:pt>
                      <c:pt idx="9">
                        <c:v>4.72972972972973E-2</c:v>
                      </c:pt>
                      <c:pt idx="10">
                        <c:v>1.6891891891891893E-2</c:v>
                      </c:pt>
                      <c:pt idx="11">
                        <c:v>4.72972972972973E-2</c:v>
                      </c:pt>
                      <c:pt idx="12">
                        <c:v>2.364864864864865E-2</c:v>
                      </c:pt>
                      <c:pt idx="13">
                        <c:v>2.364864864864865E-2</c:v>
                      </c:pt>
                      <c:pt idx="14">
                        <c:v>2.7027027027027029E-2</c:v>
                      </c:pt>
                      <c:pt idx="15">
                        <c:v>6.7567567567567571E-3</c:v>
                      </c:pt>
                      <c:pt idx="16">
                        <c:v>1.0135135135135136E-2</c:v>
                      </c:pt>
                      <c:pt idx="17">
                        <c:v>9.1216216216216214E-2</c:v>
                      </c:pt>
                      <c:pt idx="18">
                        <c:v>3.0405405405405407E-2</c:v>
                      </c:pt>
                      <c:pt idx="19">
                        <c:v>2.0270270270270271E-2</c:v>
                      </c:pt>
                      <c:pt idx="20">
                        <c:v>1.6891891891891893E-2</c:v>
                      </c:pt>
                      <c:pt idx="21">
                        <c:v>3.3783783783783786E-2</c:v>
                      </c:pt>
                      <c:pt idx="22">
                        <c:v>8.7837837837837843E-2</c:v>
                      </c:pt>
                      <c:pt idx="23">
                        <c:v>2.7027027027027029E-2</c:v>
                      </c:pt>
                      <c:pt idx="24">
                        <c:v>3.7162162162162164E-2</c:v>
                      </c:pt>
                      <c:pt idx="25">
                        <c:v>1.3513513513513514E-2</c:v>
                      </c:pt>
                      <c:pt idx="26">
                        <c:v>4.72972972972973E-2</c:v>
                      </c:pt>
                      <c:pt idx="27">
                        <c:v>3.7162162162162164E-2</c:v>
                      </c:pt>
                      <c:pt idx="28">
                        <c:v>2.364864864864865E-2</c:v>
                      </c:pt>
                      <c:pt idx="29">
                        <c:v>2.0270270270270271E-2</c:v>
                      </c:pt>
                    </c:numCache>
                  </c:numRef>
                </c:val>
                <c:extLst>
                  <c:ext xmlns:c16="http://schemas.microsoft.com/office/drawing/2014/chart" uri="{C3380CC4-5D6E-409C-BE32-E72D297353CC}">
                    <c16:uniqueId val="{00000005-05A9-402F-BD48-DF183AD6AC1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Inf_initial_emotions!$A$55</c15:sqref>
                        </c15:formulaRef>
                      </c:ext>
                    </c:extLst>
                    <c:strCache>
                      <c:ptCount val="1"/>
                      <c:pt idx="0">
                        <c:v>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Inf_initial_emotions!$B$55:$AE$55</c15:sqref>
                        </c15:formulaRef>
                      </c:ext>
                    </c:extLst>
                    <c:numCache>
                      <c:formatCode>0%</c:formatCode>
                      <c:ptCount val="30"/>
                      <c:pt idx="0">
                        <c:v>5.8888888888888886E-2</c:v>
                      </c:pt>
                      <c:pt idx="1">
                        <c:v>6.6666666666666671E-3</c:v>
                      </c:pt>
                      <c:pt idx="2">
                        <c:v>5.185185185185185E-2</c:v>
                      </c:pt>
                      <c:pt idx="3">
                        <c:v>1.2962962962962963E-2</c:v>
                      </c:pt>
                      <c:pt idx="4">
                        <c:v>3.2962962962962965E-2</c:v>
                      </c:pt>
                      <c:pt idx="5">
                        <c:v>4.3333333333333335E-2</c:v>
                      </c:pt>
                      <c:pt idx="6">
                        <c:v>2.1851851851851851E-2</c:v>
                      </c:pt>
                      <c:pt idx="7">
                        <c:v>5.9259259259259262E-2</c:v>
                      </c:pt>
                      <c:pt idx="8">
                        <c:v>1.7777777777777778E-2</c:v>
                      </c:pt>
                      <c:pt idx="9">
                        <c:v>4.2222222222222223E-2</c:v>
                      </c:pt>
                      <c:pt idx="10">
                        <c:v>1.4074074074074074E-2</c:v>
                      </c:pt>
                      <c:pt idx="11">
                        <c:v>6.3333333333333339E-2</c:v>
                      </c:pt>
                      <c:pt idx="12">
                        <c:v>1.8148148148148149E-2</c:v>
                      </c:pt>
                      <c:pt idx="13">
                        <c:v>1.5185185185185185E-2</c:v>
                      </c:pt>
                      <c:pt idx="14">
                        <c:v>2.8888888888888888E-2</c:v>
                      </c:pt>
                      <c:pt idx="15">
                        <c:v>7.7777777777777776E-3</c:v>
                      </c:pt>
                      <c:pt idx="16">
                        <c:v>1.5555555555555555E-2</c:v>
                      </c:pt>
                      <c:pt idx="17">
                        <c:v>8.4074074074074079E-2</c:v>
                      </c:pt>
                      <c:pt idx="18">
                        <c:v>2.7037037037037037E-2</c:v>
                      </c:pt>
                      <c:pt idx="19">
                        <c:v>1.3703703703703704E-2</c:v>
                      </c:pt>
                      <c:pt idx="20">
                        <c:v>2.1851851851851851E-2</c:v>
                      </c:pt>
                      <c:pt idx="21">
                        <c:v>3.2222222222222222E-2</c:v>
                      </c:pt>
                      <c:pt idx="22">
                        <c:v>8.6296296296296301E-2</c:v>
                      </c:pt>
                      <c:pt idx="23">
                        <c:v>1.6296296296296295E-2</c:v>
                      </c:pt>
                      <c:pt idx="24">
                        <c:v>5.1111111111111114E-2</c:v>
                      </c:pt>
                      <c:pt idx="25">
                        <c:v>2.1851851851851851E-2</c:v>
                      </c:pt>
                      <c:pt idx="26">
                        <c:v>3.4074074074074076E-2</c:v>
                      </c:pt>
                      <c:pt idx="27">
                        <c:v>5.4444444444444441E-2</c:v>
                      </c:pt>
                      <c:pt idx="28">
                        <c:v>2.2592592592592591E-2</c:v>
                      </c:pt>
                      <c:pt idx="29">
                        <c:v>2.3703703703703703E-2</c:v>
                      </c:pt>
                    </c:numCache>
                  </c:numRef>
                </c:val>
                <c:extLst xmlns:c15="http://schemas.microsoft.com/office/drawing/2012/chart">
                  <c:ext xmlns:c16="http://schemas.microsoft.com/office/drawing/2014/chart" uri="{C3380CC4-5D6E-409C-BE32-E72D297353CC}">
                    <c16:uniqueId val="{00000000-05A9-402F-BD48-DF183AD6AC1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Inf_initial_emotions!$A$56</c15:sqref>
                        </c15:formulaRef>
                      </c:ext>
                    </c:extLst>
                    <c:strCache>
                      <c:ptCount val="1"/>
                      <c:pt idx="0">
                        <c:v>From 18 to 23</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Inf_initial_emotions!$B$56:$AE$56</c15:sqref>
                        </c15:formulaRef>
                      </c:ext>
                    </c:extLst>
                    <c:numCache>
                      <c:formatCode>0%</c:formatCode>
                      <c:ptCount val="30"/>
                      <c:pt idx="0">
                        <c:v>9.3495934959349589E-2</c:v>
                      </c:pt>
                      <c:pt idx="1">
                        <c:v>5.4200542005420054E-3</c:v>
                      </c:pt>
                      <c:pt idx="2">
                        <c:v>2.1680216802168022E-2</c:v>
                      </c:pt>
                      <c:pt idx="3">
                        <c:v>1.2195121951219513E-2</c:v>
                      </c:pt>
                      <c:pt idx="4">
                        <c:v>2.9810298102981029E-2</c:v>
                      </c:pt>
                      <c:pt idx="5">
                        <c:v>4.6070460704607047E-2</c:v>
                      </c:pt>
                      <c:pt idx="6">
                        <c:v>2.032520325203252E-2</c:v>
                      </c:pt>
                      <c:pt idx="7">
                        <c:v>7.0460704607046065E-2</c:v>
                      </c:pt>
                      <c:pt idx="8">
                        <c:v>1.7615176151761516E-2</c:v>
                      </c:pt>
                      <c:pt idx="9">
                        <c:v>3.9295392953929538E-2</c:v>
                      </c:pt>
                      <c:pt idx="10">
                        <c:v>9.485094850948509E-3</c:v>
                      </c:pt>
                      <c:pt idx="11">
                        <c:v>7.0460704607046065E-2</c:v>
                      </c:pt>
                      <c:pt idx="12">
                        <c:v>1.2195121951219513E-2</c:v>
                      </c:pt>
                      <c:pt idx="13">
                        <c:v>2.7100271002710029E-2</c:v>
                      </c:pt>
                      <c:pt idx="14">
                        <c:v>3.6585365853658534E-2</c:v>
                      </c:pt>
                      <c:pt idx="15">
                        <c:v>6.7750677506775072E-3</c:v>
                      </c:pt>
                      <c:pt idx="16">
                        <c:v>1.0840108401084011E-2</c:v>
                      </c:pt>
                      <c:pt idx="17">
                        <c:v>5.8265582655826556E-2</c:v>
                      </c:pt>
                      <c:pt idx="18">
                        <c:v>2.5745257452574527E-2</c:v>
                      </c:pt>
                      <c:pt idx="19">
                        <c:v>1.0840108401084011E-2</c:v>
                      </c:pt>
                      <c:pt idx="20">
                        <c:v>3.5230352303523033E-2</c:v>
                      </c:pt>
                      <c:pt idx="21">
                        <c:v>3.3875338753387531E-2</c:v>
                      </c:pt>
                      <c:pt idx="22">
                        <c:v>6.910569105691057E-2</c:v>
                      </c:pt>
                      <c:pt idx="23">
                        <c:v>1.4905149051490514E-2</c:v>
                      </c:pt>
                      <c:pt idx="24">
                        <c:v>6.097560975609756E-2</c:v>
                      </c:pt>
                      <c:pt idx="25">
                        <c:v>2.3035230352303523E-2</c:v>
                      </c:pt>
                      <c:pt idx="26">
                        <c:v>3.1165311653116531E-2</c:v>
                      </c:pt>
                      <c:pt idx="27">
                        <c:v>4.3360433604336043E-2</c:v>
                      </c:pt>
                      <c:pt idx="28">
                        <c:v>3.1165311653116531E-2</c:v>
                      </c:pt>
                      <c:pt idx="29">
                        <c:v>3.2520325203252036E-2</c:v>
                      </c:pt>
                    </c:numCache>
                  </c:numRef>
                </c:val>
                <c:extLst xmlns:c15="http://schemas.microsoft.com/office/drawing/2012/chart">
                  <c:ext xmlns:c16="http://schemas.microsoft.com/office/drawing/2014/chart" uri="{C3380CC4-5D6E-409C-BE32-E72D297353CC}">
                    <c16:uniqueId val="{00000001-05A9-402F-BD48-DF183AD6AC1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Inf_initial_emotions!$A$57</c15:sqref>
                        </c15:formulaRef>
                      </c:ext>
                    </c:extLst>
                    <c:strCache>
                      <c:ptCount val="1"/>
                      <c:pt idx="0">
                        <c:v>Over 23</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Inf_initial_emotions!$B$57:$AE$57</c15:sqref>
                        </c15:formulaRef>
                      </c:ext>
                    </c:extLst>
                    <c:numCache>
                      <c:formatCode>0%</c:formatCode>
                      <c:ptCount val="30"/>
                      <c:pt idx="0">
                        <c:v>0.10576923076923077</c:v>
                      </c:pt>
                      <c:pt idx="1">
                        <c:v>4.807692307692308E-3</c:v>
                      </c:pt>
                      <c:pt idx="2">
                        <c:v>1.4423076923076924E-2</c:v>
                      </c:pt>
                      <c:pt idx="3">
                        <c:v>4.807692307692308E-3</c:v>
                      </c:pt>
                      <c:pt idx="4">
                        <c:v>2.403846153846154E-2</c:v>
                      </c:pt>
                      <c:pt idx="5">
                        <c:v>4.3269230769230768E-2</c:v>
                      </c:pt>
                      <c:pt idx="6">
                        <c:v>2.403846153846154E-2</c:v>
                      </c:pt>
                      <c:pt idx="7">
                        <c:v>7.6923076923076927E-2</c:v>
                      </c:pt>
                      <c:pt idx="8">
                        <c:v>4.807692307692308E-3</c:v>
                      </c:pt>
                      <c:pt idx="9">
                        <c:v>6.7307692307692304E-2</c:v>
                      </c:pt>
                      <c:pt idx="10">
                        <c:v>0</c:v>
                      </c:pt>
                      <c:pt idx="11">
                        <c:v>0.10096153846153846</c:v>
                      </c:pt>
                      <c:pt idx="12">
                        <c:v>0</c:v>
                      </c:pt>
                      <c:pt idx="13">
                        <c:v>4.807692307692308E-3</c:v>
                      </c:pt>
                      <c:pt idx="14">
                        <c:v>3.8461538461538464E-2</c:v>
                      </c:pt>
                      <c:pt idx="15">
                        <c:v>0</c:v>
                      </c:pt>
                      <c:pt idx="16">
                        <c:v>9.6153846153846159E-3</c:v>
                      </c:pt>
                      <c:pt idx="17">
                        <c:v>8.1730769230769232E-2</c:v>
                      </c:pt>
                      <c:pt idx="18">
                        <c:v>3.3653846153846152E-2</c:v>
                      </c:pt>
                      <c:pt idx="19">
                        <c:v>9.6153846153846159E-3</c:v>
                      </c:pt>
                      <c:pt idx="20">
                        <c:v>2.403846153846154E-2</c:v>
                      </c:pt>
                      <c:pt idx="21">
                        <c:v>6.25E-2</c:v>
                      </c:pt>
                      <c:pt idx="22">
                        <c:v>6.25E-2</c:v>
                      </c:pt>
                      <c:pt idx="23">
                        <c:v>4.807692307692308E-3</c:v>
                      </c:pt>
                      <c:pt idx="24">
                        <c:v>5.7692307692307696E-2</c:v>
                      </c:pt>
                      <c:pt idx="25">
                        <c:v>4.3269230769230768E-2</c:v>
                      </c:pt>
                      <c:pt idx="26">
                        <c:v>1.4423076923076924E-2</c:v>
                      </c:pt>
                      <c:pt idx="27">
                        <c:v>3.3653846153846152E-2</c:v>
                      </c:pt>
                      <c:pt idx="28">
                        <c:v>4.807692307692308E-3</c:v>
                      </c:pt>
                      <c:pt idx="29">
                        <c:v>4.3269230769230768E-2</c:v>
                      </c:pt>
                    </c:numCache>
                  </c:numRef>
                </c:val>
                <c:extLst xmlns:c15="http://schemas.microsoft.com/office/drawing/2012/chart">
                  <c:ext xmlns:c16="http://schemas.microsoft.com/office/drawing/2014/chart" uri="{C3380CC4-5D6E-409C-BE32-E72D297353CC}">
                    <c16:uniqueId val="{00000002-05A9-402F-BD48-DF183AD6AC1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Inf_initial_emotions!$A$58</c15:sqref>
                        </c15:formulaRef>
                      </c:ext>
                    </c:extLst>
                    <c:strCache>
                      <c:ptCount val="1"/>
                      <c:pt idx="0">
                        <c:v>Under 18</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Inf_initial_emotions!$B$58:$AE$58</c15:sqref>
                        </c15:formulaRef>
                      </c:ext>
                    </c:extLst>
                    <c:numCache>
                      <c:formatCode>0%</c:formatCode>
                      <c:ptCount val="30"/>
                      <c:pt idx="0">
                        <c:v>3.8768529076396809E-2</c:v>
                      </c:pt>
                      <c:pt idx="1">
                        <c:v>7.4116305587229193E-3</c:v>
                      </c:pt>
                      <c:pt idx="2">
                        <c:v>6.8985176738882548E-2</c:v>
                      </c:pt>
                      <c:pt idx="3">
                        <c:v>1.4253135689851768E-2</c:v>
                      </c:pt>
                      <c:pt idx="4">
                        <c:v>3.5347776510832381E-2</c:v>
                      </c:pt>
                      <c:pt idx="5">
                        <c:v>4.2189281641961229E-2</c:v>
                      </c:pt>
                      <c:pt idx="6">
                        <c:v>2.2234891676168756E-2</c:v>
                      </c:pt>
                      <c:pt idx="7">
                        <c:v>5.2451539338654506E-2</c:v>
                      </c:pt>
                      <c:pt idx="8">
                        <c:v>1.9384264538198404E-2</c:v>
                      </c:pt>
                      <c:pt idx="9">
                        <c:v>4.0478905359179022E-2</c:v>
                      </c:pt>
                      <c:pt idx="10">
                        <c:v>1.767388825541619E-2</c:v>
                      </c:pt>
                      <c:pt idx="11">
                        <c:v>5.5872291904218926E-2</c:v>
                      </c:pt>
                      <c:pt idx="12">
                        <c:v>2.2805017103762829E-2</c:v>
                      </c:pt>
                      <c:pt idx="13">
                        <c:v>1.1402508551881414E-2</c:v>
                      </c:pt>
                      <c:pt idx="14">
                        <c:v>2.4515393386545039E-2</c:v>
                      </c:pt>
                      <c:pt idx="15">
                        <c:v>9.1220068415051314E-3</c:v>
                      </c:pt>
                      <c:pt idx="16">
                        <c:v>1.8244013683010263E-2</c:v>
                      </c:pt>
                      <c:pt idx="17">
                        <c:v>9.5210946408209804E-2</c:v>
                      </c:pt>
                      <c:pt idx="18">
                        <c:v>2.6795895096921322E-2</c:v>
                      </c:pt>
                      <c:pt idx="19">
                        <c:v>1.5393386545039909E-2</c:v>
                      </c:pt>
                      <c:pt idx="20">
                        <c:v>1.596351197263398E-2</c:v>
                      </c:pt>
                      <c:pt idx="21">
                        <c:v>2.7936145952109463E-2</c:v>
                      </c:pt>
                      <c:pt idx="22">
                        <c:v>9.6351197263397942E-2</c:v>
                      </c:pt>
                      <c:pt idx="23">
                        <c:v>1.8244013683010263E-2</c:v>
                      </c:pt>
                      <c:pt idx="24">
                        <c:v>4.6180159635119726E-2</c:v>
                      </c:pt>
                      <c:pt idx="25">
                        <c:v>1.8814139110604332E-2</c:v>
                      </c:pt>
                      <c:pt idx="26">
                        <c:v>3.7628278221208664E-2</c:v>
                      </c:pt>
                      <c:pt idx="27">
                        <c:v>6.1573546180159637E-2</c:v>
                      </c:pt>
                      <c:pt idx="28">
                        <c:v>2.1094640820980615E-2</c:v>
                      </c:pt>
                      <c:pt idx="29">
                        <c:v>1.767388825541619E-2</c:v>
                      </c:pt>
                    </c:numCache>
                  </c:numRef>
                </c:val>
                <c:extLst xmlns:c15="http://schemas.microsoft.com/office/drawing/2012/chart">
                  <c:ext xmlns:c16="http://schemas.microsoft.com/office/drawing/2014/chart" uri="{C3380CC4-5D6E-409C-BE32-E72D297353CC}">
                    <c16:uniqueId val="{00000003-05A9-402F-BD48-DF183AD6AC1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Inf_initial_emotions!$A$59</c15:sqref>
                        </c15:formulaRef>
                      </c:ext>
                    </c:extLst>
                    <c:strCache>
                      <c:ptCount val="1"/>
                      <c:pt idx="0">
                        <c:v>Male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Inf_initial_emotions!$B$59:$AE$59</c15:sqref>
                        </c15:formulaRef>
                      </c:ext>
                    </c:extLst>
                    <c:numCache>
                      <c:formatCode>0%</c:formatCode>
                      <c:ptCount val="30"/>
                      <c:pt idx="0">
                        <c:v>2.5875190258751901E-2</c:v>
                      </c:pt>
                      <c:pt idx="1">
                        <c:v>7.6103500761035003E-3</c:v>
                      </c:pt>
                      <c:pt idx="2">
                        <c:v>3.2724505327245051E-2</c:v>
                      </c:pt>
                      <c:pt idx="3">
                        <c:v>1.4459665144596651E-2</c:v>
                      </c:pt>
                      <c:pt idx="4">
                        <c:v>1.8264840182648401E-2</c:v>
                      </c:pt>
                      <c:pt idx="5">
                        <c:v>2.2831050228310501E-2</c:v>
                      </c:pt>
                      <c:pt idx="6">
                        <c:v>1.06544901065449E-2</c:v>
                      </c:pt>
                      <c:pt idx="7">
                        <c:v>3.4246575342465752E-2</c:v>
                      </c:pt>
                      <c:pt idx="8">
                        <c:v>1.9406392694063926E-2</c:v>
                      </c:pt>
                      <c:pt idx="9">
                        <c:v>3.2343987823439876E-2</c:v>
                      </c:pt>
                      <c:pt idx="10">
                        <c:v>1.2176560121765601E-2</c:v>
                      </c:pt>
                      <c:pt idx="11">
                        <c:v>3.9193302891933027E-2</c:v>
                      </c:pt>
                      <c:pt idx="12">
                        <c:v>1.3698630136986301E-2</c:v>
                      </c:pt>
                      <c:pt idx="13">
                        <c:v>2.2070015220700151E-2</c:v>
                      </c:pt>
                      <c:pt idx="14">
                        <c:v>1.5220700152207001E-2</c:v>
                      </c:pt>
                      <c:pt idx="15">
                        <c:v>2.3592085235920851E-2</c:v>
                      </c:pt>
                      <c:pt idx="16">
                        <c:v>1.8264840182648401E-2</c:v>
                      </c:pt>
                      <c:pt idx="17">
                        <c:v>8.9421613394216129E-2</c:v>
                      </c:pt>
                      <c:pt idx="18">
                        <c:v>4.2617960426179602E-2</c:v>
                      </c:pt>
                      <c:pt idx="19">
                        <c:v>3.5007610350076102E-2</c:v>
                      </c:pt>
                      <c:pt idx="20">
                        <c:v>3.4246575342465752E-2</c:v>
                      </c:pt>
                      <c:pt idx="21">
                        <c:v>4.2998477929984777E-2</c:v>
                      </c:pt>
                      <c:pt idx="22">
                        <c:v>8.8280060882800604E-2</c:v>
                      </c:pt>
                      <c:pt idx="23">
                        <c:v>3.7671232876712327E-2</c:v>
                      </c:pt>
                      <c:pt idx="24">
                        <c:v>3.5388127853881277E-2</c:v>
                      </c:pt>
                      <c:pt idx="25">
                        <c:v>3.4627092846270927E-2</c:v>
                      </c:pt>
                      <c:pt idx="26">
                        <c:v>5.4414003044140027E-2</c:v>
                      </c:pt>
                      <c:pt idx="27">
                        <c:v>5.8599695585996953E-2</c:v>
                      </c:pt>
                      <c:pt idx="28">
                        <c:v>4.0715372907153727E-2</c:v>
                      </c:pt>
                      <c:pt idx="29">
                        <c:v>4.3378995433789952E-2</c:v>
                      </c:pt>
                    </c:numCache>
                  </c:numRef>
                </c:val>
                <c:extLst xmlns:c15="http://schemas.microsoft.com/office/drawing/2012/chart">
                  <c:ext xmlns:c16="http://schemas.microsoft.com/office/drawing/2014/chart" uri="{C3380CC4-5D6E-409C-BE32-E72D297353CC}">
                    <c16:uniqueId val="{00000006-05A9-402F-BD48-DF183AD6AC1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Inf_initial_emotions!$A$60</c15:sqref>
                        </c15:formulaRef>
                      </c:ext>
                    </c:extLst>
                    <c:strCache>
                      <c:ptCount val="1"/>
                      <c:pt idx="0">
                        <c:v>From 18 to 23</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Inf_initial_emotions!$B$60:$AE$60</c15:sqref>
                        </c15:formulaRef>
                      </c:ext>
                    </c:extLst>
                    <c:numCache>
                      <c:formatCode>0%</c:formatCode>
                      <c:ptCount val="30"/>
                      <c:pt idx="0">
                        <c:v>6.097560975609756E-2</c:v>
                      </c:pt>
                      <c:pt idx="1">
                        <c:v>6.0975609756097563E-3</c:v>
                      </c:pt>
                      <c:pt idx="2">
                        <c:v>0</c:v>
                      </c:pt>
                      <c:pt idx="3">
                        <c:v>0</c:v>
                      </c:pt>
                      <c:pt idx="4">
                        <c:v>6.0975609756097563E-3</c:v>
                      </c:pt>
                      <c:pt idx="5">
                        <c:v>1.2195121951219513E-2</c:v>
                      </c:pt>
                      <c:pt idx="6">
                        <c:v>6.0975609756097563E-3</c:v>
                      </c:pt>
                      <c:pt idx="7">
                        <c:v>4.878048780487805E-2</c:v>
                      </c:pt>
                      <c:pt idx="8">
                        <c:v>0</c:v>
                      </c:pt>
                      <c:pt idx="9">
                        <c:v>2.4390243902439025E-2</c:v>
                      </c:pt>
                      <c:pt idx="10">
                        <c:v>1.8292682926829267E-2</c:v>
                      </c:pt>
                      <c:pt idx="11">
                        <c:v>4.2682926829268296E-2</c:v>
                      </c:pt>
                      <c:pt idx="12">
                        <c:v>1.8292682926829267E-2</c:v>
                      </c:pt>
                      <c:pt idx="13">
                        <c:v>1.8292682926829267E-2</c:v>
                      </c:pt>
                      <c:pt idx="14">
                        <c:v>4.2682926829268296E-2</c:v>
                      </c:pt>
                      <c:pt idx="15">
                        <c:v>1.8292682926829267E-2</c:v>
                      </c:pt>
                      <c:pt idx="16">
                        <c:v>1.2195121951219513E-2</c:v>
                      </c:pt>
                      <c:pt idx="17">
                        <c:v>9.7560975609756101E-2</c:v>
                      </c:pt>
                      <c:pt idx="18">
                        <c:v>4.2682926829268296E-2</c:v>
                      </c:pt>
                      <c:pt idx="19">
                        <c:v>2.4390243902439025E-2</c:v>
                      </c:pt>
                      <c:pt idx="20">
                        <c:v>3.048780487804878E-2</c:v>
                      </c:pt>
                      <c:pt idx="21">
                        <c:v>5.4878048780487805E-2</c:v>
                      </c:pt>
                      <c:pt idx="22">
                        <c:v>9.7560975609756101E-2</c:v>
                      </c:pt>
                      <c:pt idx="23">
                        <c:v>4.2682926829268296E-2</c:v>
                      </c:pt>
                      <c:pt idx="24">
                        <c:v>6.097560975609756E-2</c:v>
                      </c:pt>
                      <c:pt idx="25">
                        <c:v>1.2195121951219513E-2</c:v>
                      </c:pt>
                      <c:pt idx="26">
                        <c:v>4.2682926829268296E-2</c:v>
                      </c:pt>
                      <c:pt idx="27">
                        <c:v>5.4878048780487805E-2</c:v>
                      </c:pt>
                      <c:pt idx="28">
                        <c:v>4.878048780487805E-2</c:v>
                      </c:pt>
                      <c:pt idx="29">
                        <c:v>5.4878048780487805E-2</c:v>
                      </c:pt>
                    </c:numCache>
                  </c:numRef>
                </c:val>
                <c:extLst xmlns:c15="http://schemas.microsoft.com/office/drawing/2012/chart">
                  <c:ext xmlns:c16="http://schemas.microsoft.com/office/drawing/2014/chart" uri="{C3380CC4-5D6E-409C-BE32-E72D297353CC}">
                    <c16:uniqueId val="{00000007-05A9-402F-BD48-DF183AD6AC1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Inf_initial_emotions!$A$61</c15:sqref>
                        </c15:formulaRef>
                      </c:ext>
                    </c:extLst>
                    <c:strCache>
                      <c:ptCount val="1"/>
                      <c:pt idx="0">
                        <c:v>Over 23</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Inf_initial_emotions!$B$61:$AE$61</c15:sqref>
                        </c15:formulaRef>
                      </c:ext>
                    </c:extLst>
                    <c:numCache>
                      <c:formatCode>0%</c:formatCode>
                      <c:ptCount val="30"/>
                      <c:pt idx="0">
                        <c:v>9.4827586206896547E-2</c:v>
                      </c:pt>
                      <c:pt idx="1">
                        <c:v>0</c:v>
                      </c:pt>
                      <c:pt idx="2">
                        <c:v>8.6206896551724137E-3</c:v>
                      </c:pt>
                      <c:pt idx="3">
                        <c:v>2.5862068965517241E-2</c:v>
                      </c:pt>
                      <c:pt idx="4">
                        <c:v>1.7241379310344827E-2</c:v>
                      </c:pt>
                      <c:pt idx="5">
                        <c:v>4.3103448275862072E-2</c:v>
                      </c:pt>
                      <c:pt idx="6">
                        <c:v>5.1724137931034482E-2</c:v>
                      </c:pt>
                      <c:pt idx="7">
                        <c:v>6.8965517241379309E-2</c:v>
                      </c:pt>
                      <c:pt idx="8">
                        <c:v>5.1724137931034482E-2</c:v>
                      </c:pt>
                      <c:pt idx="9">
                        <c:v>6.8965517241379309E-2</c:v>
                      </c:pt>
                      <c:pt idx="10">
                        <c:v>0</c:v>
                      </c:pt>
                      <c:pt idx="11">
                        <c:v>5.1724137931034482E-2</c:v>
                      </c:pt>
                      <c:pt idx="12">
                        <c:v>8.6206896551724137E-3</c:v>
                      </c:pt>
                      <c:pt idx="13">
                        <c:v>8.6206896551724137E-3</c:v>
                      </c:pt>
                      <c:pt idx="14">
                        <c:v>4.3103448275862072E-2</c:v>
                      </c:pt>
                      <c:pt idx="15">
                        <c:v>2.5862068965517241E-2</c:v>
                      </c:pt>
                      <c:pt idx="16">
                        <c:v>8.6206896551724137E-3</c:v>
                      </c:pt>
                      <c:pt idx="17">
                        <c:v>6.0344827586206899E-2</c:v>
                      </c:pt>
                      <c:pt idx="18">
                        <c:v>1.7241379310344827E-2</c:v>
                      </c:pt>
                      <c:pt idx="19">
                        <c:v>8.6206896551724137E-3</c:v>
                      </c:pt>
                      <c:pt idx="20">
                        <c:v>2.5862068965517241E-2</c:v>
                      </c:pt>
                      <c:pt idx="21">
                        <c:v>3.4482758620689655E-2</c:v>
                      </c:pt>
                      <c:pt idx="22">
                        <c:v>4.3103448275862072E-2</c:v>
                      </c:pt>
                      <c:pt idx="23">
                        <c:v>2.5862068965517241E-2</c:v>
                      </c:pt>
                      <c:pt idx="24">
                        <c:v>2.5862068965517241E-2</c:v>
                      </c:pt>
                      <c:pt idx="25">
                        <c:v>3.4482758620689655E-2</c:v>
                      </c:pt>
                      <c:pt idx="26">
                        <c:v>3.4482758620689655E-2</c:v>
                      </c:pt>
                      <c:pt idx="27">
                        <c:v>3.4482758620689655E-2</c:v>
                      </c:pt>
                      <c:pt idx="28">
                        <c:v>5.1724137931034482E-2</c:v>
                      </c:pt>
                      <c:pt idx="29">
                        <c:v>2.5862068965517241E-2</c:v>
                      </c:pt>
                    </c:numCache>
                  </c:numRef>
                </c:val>
                <c:extLst xmlns:c15="http://schemas.microsoft.com/office/drawing/2012/chart">
                  <c:ext xmlns:c16="http://schemas.microsoft.com/office/drawing/2014/chart" uri="{C3380CC4-5D6E-409C-BE32-E72D297353CC}">
                    <c16:uniqueId val="{00000008-05A9-402F-BD48-DF183AD6AC1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Inf_initial_emotions!$A$62</c15:sqref>
                        </c15:formulaRef>
                      </c:ext>
                    </c:extLst>
                    <c:strCache>
                      <c:ptCount val="1"/>
                      <c:pt idx="0">
                        <c:v>Under 18</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Inf_initial_emotions!$B$52:$AE$52</c15:sqref>
                        </c15:formulaRef>
                      </c:ext>
                    </c:extLst>
                    <c:strCache>
                      <c:ptCount val="30"/>
                      <c:pt idx="0">
                        <c:v>Tension</c:v>
                      </c:pt>
                      <c:pt idx="1">
                        <c:v>Phobia</c:v>
                      </c:pt>
                      <c:pt idx="2">
                        <c:v>Boredom</c:v>
                      </c:pt>
                      <c:pt idx="3">
                        <c:v>Humiliation</c:v>
                      </c:pt>
                      <c:pt idx="4">
                        <c:v>Discomfort</c:v>
                      </c:pt>
                      <c:pt idx="5">
                        <c:v>Sadness</c:v>
                      </c:pt>
                      <c:pt idx="6">
                        <c:v>Apathy</c:v>
                      </c:pt>
                      <c:pt idx="7">
                        <c:v>Doubt</c:v>
                      </c:pt>
                      <c:pt idx="8">
                        <c:v>Pain</c:v>
                      </c:pt>
                      <c:pt idx="9">
                        <c:v>Frustration</c:v>
                      </c:pt>
                      <c:pt idx="10">
                        <c:v>Hatred</c:v>
                      </c:pt>
                      <c:pt idx="11">
                        <c:v>Exhaustion</c:v>
                      </c:pt>
                      <c:pt idx="12">
                        <c:v>Em.Depend.</c:v>
                      </c:pt>
                      <c:pt idx="13">
                        <c:v>Attachment</c:v>
                      </c:pt>
                      <c:pt idx="14">
                        <c:v>Fear</c:v>
                      </c:pt>
                      <c:pt idx="15">
                        <c:v>Arrogance</c:v>
                      </c:pt>
                      <c:pt idx="16">
                        <c:v>Anger</c:v>
                      </c:pt>
                      <c:pt idx="17">
                        <c:v>Joy</c:v>
                      </c:pt>
                      <c:pt idx="18">
                        <c:v>Desire</c:v>
                      </c:pt>
                      <c:pt idx="19">
                        <c:v>Certainty</c:v>
                      </c:pt>
                      <c:pt idx="20">
                        <c:v>Strength</c:v>
                      </c:pt>
                      <c:pt idx="21">
                        <c:v>Enthusiasm</c:v>
                      </c:pt>
                      <c:pt idx="22">
                        <c:v>Calm</c:v>
                      </c:pt>
                      <c:pt idx="23">
                        <c:v>Pleasure</c:v>
                      </c:pt>
                      <c:pt idx="24">
                        <c:v>Love</c:v>
                      </c:pt>
                      <c:pt idx="25">
                        <c:v>Courage</c:v>
                      </c:pt>
                      <c:pt idx="26">
                        <c:v>Fun</c:v>
                      </c:pt>
                      <c:pt idx="27">
                        <c:v>Liking</c:v>
                      </c:pt>
                      <c:pt idx="28">
                        <c:v>Compassion</c:v>
                      </c:pt>
                      <c:pt idx="29">
                        <c:v>Satisfaction</c:v>
                      </c:pt>
                    </c:strCache>
                  </c:strRef>
                </c:cat>
                <c:val>
                  <c:numRef>
                    <c:extLst xmlns:c15="http://schemas.microsoft.com/office/drawing/2012/chart">
                      <c:ext xmlns:c15="http://schemas.microsoft.com/office/drawing/2012/chart" uri="{02D57815-91ED-43cb-92C2-25804820EDAC}">
                        <c15:formulaRef>
                          <c15:sqref>Inf_initial_emotions!$B$62:$AE$62</c15:sqref>
                        </c15:formulaRef>
                      </c:ext>
                    </c:extLst>
                    <c:numCache>
                      <c:formatCode>0%</c:formatCode>
                      <c:ptCount val="30"/>
                      <c:pt idx="0">
                        <c:v>2.001703577512777E-2</c:v>
                      </c:pt>
                      <c:pt idx="1">
                        <c:v>8.0919931856899482E-3</c:v>
                      </c:pt>
                      <c:pt idx="2">
                        <c:v>3.6201022146507666E-2</c:v>
                      </c:pt>
                      <c:pt idx="3">
                        <c:v>1.4906303236797274E-2</c:v>
                      </c:pt>
                      <c:pt idx="4">
                        <c:v>1.9165247018739354E-2</c:v>
                      </c:pt>
                      <c:pt idx="5">
                        <c:v>2.2572402044293016E-2</c:v>
                      </c:pt>
                      <c:pt idx="6">
                        <c:v>8.9437819420783646E-3</c:v>
                      </c:pt>
                      <c:pt idx="7">
                        <c:v>3.1516183986371377E-2</c:v>
                      </c:pt>
                      <c:pt idx="8">
                        <c:v>1.9165247018739354E-2</c:v>
                      </c:pt>
                      <c:pt idx="9">
                        <c:v>3.1090289608177172E-2</c:v>
                      </c:pt>
                      <c:pt idx="10">
                        <c:v>1.2350936967632026E-2</c:v>
                      </c:pt>
                      <c:pt idx="11">
                        <c:v>3.8330494037478707E-2</c:v>
                      </c:pt>
                      <c:pt idx="12">
                        <c:v>1.3628620102214651E-2</c:v>
                      </c:pt>
                      <c:pt idx="13">
                        <c:v>2.2998296422487224E-2</c:v>
                      </c:pt>
                      <c:pt idx="14">
                        <c:v>1.192504258943782E-2</c:v>
                      </c:pt>
                      <c:pt idx="15">
                        <c:v>2.385008517887564E-2</c:v>
                      </c:pt>
                      <c:pt idx="16">
                        <c:v>1.9165247018739354E-2</c:v>
                      </c:pt>
                      <c:pt idx="17">
                        <c:v>9.0289608177172062E-2</c:v>
                      </c:pt>
                      <c:pt idx="18">
                        <c:v>4.3867120954003407E-2</c:v>
                      </c:pt>
                      <c:pt idx="19">
                        <c:v>3.7052810902896083E-2</c:v>
                      </c:pt>
                      <c:pt idx="20">
                        <c:v>3.4923339011925042E-2</c:v>
                      </c:pt>
                      <c:pt idx="21">
                        <c:v>4.2589437819420782E-2</c:v>
                      </c:pt>
                      <c:pt idx="22">
                        <c:v>8.9863713798977854E-2</c:v>
                      </c:pt>
                      <c:pt idx="23">
                        <c:v>3.7904599659284499E-2</c:v>
                      </c:pt>
                      <c:pt idx="24">
                        <c:v>3.4071550255536626E-2</c:v>
                      </c:pt>
                      <c:pt idx="25">
                        <c:v>3.6201022146507666E-2</c:v>
                      </c:pt>
                      <c:pt idx="26">
                        <c:v>5.6218057921635436E-2</c:v>
                      </c:pt>
                      <c:pt idx="27">
                        <c:v>6.0051107325383303E-2</c:v>
                      </c:pt>
                      <c:pt idx="28">
                        <c:v>3.9608177172061332E-2</c:v>
                      </c:pt>
                      <c:pt idx="29">
                        <c:v>4.3441226575809198E-2</c:v>
                      </c:pt>
                    </c:numCache>
                  </c:numRef>
                </c:val>
                <c:extLst xmlns:c15="http://schemas.microsoft.com/office/drawing/2012/chart">
                  <c:ext xmlns:c16="http://schemas.microsoft.com/office/drawing/2014/chart" uri="{C3380CC4-5D6E-409C-BE32-E72D297353CC}">
                    <c16:uniqueId val="{00000009-05A9-402F-BD48-DF183AD6AC1C}"/>
                  </c:ext>
                </c:extLst>
              </c15:ser>
            </c15:filteredBarSeries>
          </c:ext>
        </c:extLst>
      </c:barChart>
      <c:catAx>
        <c:axId val="1458969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58971696"/>
        <c:crosses val="autoZero"/>
        <c:auto val="1"/>
        <c:lblAlgn val="ctr"/>
        <c:lblOffset val="100"/>
        <c:noMultiLvlLbl val="0"/>
      </c:catAx>
      <c:valAx>
        <c:axId val="1458971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58969400"/>
        <c:crosses val="autoZero"/>
        <c:crossBetween val="between"/>
      </c:valAx>
      <c:spPr>
        <a:noFill/>
        <a:ln>
          <a:noFill/>
        </a:ln>
        <a:effectLst/>
      </c:spPr>
    </c:plotArea>
    <c:legend>
      <c:legendPos val="b"/>
      <c:layout>
        <c:manualLayout>
          <c:xMode val="edge"/>
          <c:yMode val="edge"/>
          <c:x val="0.39925272121533439"/>
          <c:y val="0.88946704578594338"/>
          <c:w val="0.179881922490362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Inf_story_read!$A$72:$AJ$72</c:f>
              <c:strCache>
                <c:ptCount val="36"/>
                <c:pt idx="0">
                  <c:v>Love</c:v>
                </c:pt>
                <c:pt idx="1">
                  <c:v>Depression</c:v>
                </c:pt>
                <c:pt idx="2">
                  <c:v>Aging</c:v>
                </c:pt>
                <c:pt idx="3">
                  <c:v>Frustration</c:v>
                </c:pt>
                <c:pt idx="4">
                  <c:v>Desire</c:v>
                </c:pt>
                <c:pt idx="5">
                  <c:v>Boredom</c:v>
                </c:pt>
                <c:pt idx="6">
                  <c:v>Enthusiasm</c:v>
                </c:pt>
                <c:pt idx="7">
                  <c:v>Education</c:v>
                </c:pt>
                <c:pt idx="8">
                  <c:v>Work</c:v>
                </c:pt>
                <c:pt idx="9">
                  <c:v>Discomfort</c:v>
                </c:pt>
                <c:pt idx="10">
                  <c:v>Doubt</c:v>
                </c:pt>
                <c:pt idx="11">
                  <c:v>Sadness</c:v>
                </c:pt>
                <c:pt idx="12">
                  <c:v>Resilience</c:v>
                </c:pt>
                <c:pt idx="13">
                  <c:v>Anger</c:v>
                </c:pt>
                <c:pt idx="14">
                  <c:v>Arrogance</c:v>
                </c:pt>
                <c:pt idx="15">
                  <c:v>Hatred</c:v>
                </c:pt>
                <c:pt idx="16">
                  <c:v>Certainty</c:v>
                </c:pt>
                <c:pt idx="17">
                  <c:v>Strength</c:v>
                </c:pt>
                <c:pt idx="18">
                  <c:v>Calm</c:v>
                </c:pt>
                <c:pt idx="19">
                  <c:v>Tension</c:v>
                </c:pt>
                <c:pt idx="20">
                  <c:v>Stress</c:v>
                </c:pt>
                <c:pt idx="21">
                  <c:v>Addiction</c:v>
                </c:pt>
                <c:pt idx="22">
                  <c:v>Compassion</c:v>
                </c:pt>
                <c:pt idx="23">
                  <c:v>Fear</c:v>
                </c:pt>
                <c:pt idx="24">
                  <c:v>Abortion</c:v>
                </c:pt>
                <c:pt idx="25">
                  <c:v>Sex</c:v>
                </c:pt>
                <c:pt idx="26">
                  <c:v>Adolescence</c:v>
                </c:pt>
                <c:pt idx="27">
                  <c:v>Bullying</c:v>
                </c:pt>
                <c:pt idx="28">
                  <c:v>Exhaustion</c:v>
                </c:pt>
                <c:pt idx="29">
                  <c:v>Humiliation</c:v>
                </c:pt>
                <c:pt idx="30">
                  <c:v>Fun</c:v>
                </c:pt>
                <c:pt idx="31">
                  <c:v>Pleasure</c:v>
                </c:pt>
                <c:pt idx="32">
                  <c:v>Apathy</c:v>
                </c:pt>
                <c:pt idx="33">
                  <c:v>Death</c:v>
                </c:pt>
                <c:pt idx="34">
                  <c:v>Bipolar</c:v>
                </c:pt>
                <c:pt idx="35">
                  <c:v>Joy</c:v>
                </c:pt>
              </c:strCache>
            </c:strRef>
          </c:cat>
          <c:val>
            <c:numRef>
              <c:f>Inf_story_read!$A$73:$AJ$73</c:f>
              <c:numCache>
                <c:formatCode>General</c:formatCode>
                <c:ptCount val="36"/>
                <c:pt idx="0">
                  <c:v>259</c:v>
                </c:pt>
                <c:pt idx="1">
                  <c:v>60</c:v>
                </c:pt>
                <c:pt idx="2">
                  <c:v>114</c:v>
                </c:pt>
                <c:pt idx="3">
                  <c:v>284</c:v>
                </c:pt>
                <c:pt idx="4">
                  <c:v>107</c:v>
                </c:pt>
                <c:pt idx="5">
                  <c:v>78</c:v>
                </c:pt>
                <c:pt idx="6">
                  <c:v>91</c:v>
                </c:pt>
                <c:pt idx="7">
                  <c:v>282</c:v>
                </c:pt>
                <c:pt idx="8">
                  <c:v>679</c:v>
                </c:pt>
                <c:pt idx="9">
                  <c:v>65</c:v>
                </c:pt>
                <c:pt idx="10">
                  <c:v>125</c:v>
                </c:pt>
                <c:pt idx="11">
                  <c:v>285</c:v>
                </c:pt>
                <c:pt idx="12">
                  <c:v>317</c:v>
                </c:pt>
                <c:pt idx="13">
                  <c:v>226</c:v>
                </c:pt>
                <c:pt idx="14">
                  <c:v>96</c:v>
                </c:pt>
                <c:pt idx="15">
                  <c:v>70</c:v>
                </c:pt>
                <c:pt idx="16">
                  <c:v>62</c:v>
                </c:pt>
                <c:pt idx="17">
                  <c:v>209</c:v>
                </c:pt>
                <c:pt idx="18">
                  <c:v>226</c:v>
                </c:pt>
                <c:pt idx="19">
                  <c:v>253</c:v>
                </c:pt>
                <c:pt idx="20">
                  <c:v>333</c:v>
                </c:pt>
                <c:pt idx="21">
                  <c:v>22</c:v>
                </c:pt>
                <c:pt idx="22">
                  <c:v>274</c:v>
                </c:pt>
                <c:pt idx="23">
                  <c:v>117</c:v>
                </c:pt>
                <c:pt idx="24">
                  <c:v>33</c:v>
                </c:pt>
                <c:pt idx="25">
                  <c:v>33</c:v>
                </c:pt>
                <c:pt idx="26">
                  <c:v>138</c:v>
                </c:pt>
                <c:pt idx="27">
                  <c:v>46</c:v>
                </c:pt>
                <c:pt idx="28">
                  <c:v>178</c:v>
                </c:pt>
                <c:pt idx="29">
                  <c:v>39</c:v>
                </c:pt>
                <c:pt idx="30">
                  <c:v>63</c:v>
                </c:pt>
                <c:pt idx="31">
                  <c:v>63</c:v>
                </c:pt>
                <c:pt idx="32">
                  <c:v>41</c:v>
                </c:pt>
                <c:pt idx="33">
                  <c:v>41</c:v>
                </c:pt>
                <c:pt idx="34">
                  <c:v>51</c:v>
                </c:pt>
                <c:pt idx="35">
                  <c:v>99</c:v>
                </c:pt>
              </c:numCache>
            </c:numRef>
          </c:val>
          <c:extLst>
            <c:ext xmlns:c16="http://schemas.microsoft.com/office/drawing/2014/chart" uri="{C3380CC4-5D6E-409C-BE32-E72D297353CC}">
              <c16:uniqueId val="{00000000-3FF3-4752-B338-4F986935A7FA}"/>
            </c:ext>
          </c:extLst>
        </c:ser>
        <c:dLbls>
          <c:showLegendKey val="0"/>
          <c:showVal val="0"/>
          <c:showCatName val="0"/>
          <c:showSerName val="0"/>
          <c:showPercent val="0"/>
          <c:showBubbleSize val="0"/>
        </c:dLbls>
        <c:gapWidth val="219"/>
        <c:overlap val="-27"/>
        <c:axId val="732612392"/>
        <c:axId val="732612720"/>
      </c:barChart>
      <c:catAx>
        <c:axId val="73261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2612720"/>
        <c:crosses val="autoZero"/>
        <c:auto val="1"/>
        <c:lblAlgn val="ctr"/>
        <c:lblOffset val="100"/>
        <c:noMultiLvlLbl val="0"/>
      </c:catAx>
      <c:valAx>
        <c:axId val="732612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2612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[Raw Data. CuentosIE.xlsx]InfUs!InfUsuarios</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s>
    <c:plotArea>
      <c:layout/>
      <c:pieChart>
        <c:varyColors val="1"/>
        <c:ser>
          <c:idx val="0"/>
          <c:order val="0"/>
          <c:tx>
            <c:strRef>
              <c:f>InfUs!$B$3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322-45EF-A9C6-C5DAB04B86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322-45EF-A9C6-C5DAB04B86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322-45EF-A9C6-C5DAB04B86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322-45EF-A9C6-C5DAB04B86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322-45EF-A9C6-C5DAB04B86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322-45EF-A9C6-C5DAB04B8644}"/>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InfUs!$A$4:$A$12</c:f>
              <c:multiLvlStrCache>
                <c:ptCount val="6"/>
                <c:lvl>
                  <c:pt idx="0">
                    <c:v>From 18 to 23</c:v>
                  </c:pt>
                  <c:pt idx="1">
                    <c:v>Over 23</c:v>
                  </c:pt>
                  <c:pt idx="2">
                    <c:v>Under 18</c:v>
                  </c:pt>
                  <c:pt idx="3">
                    <c:v>From 18 to 23</c:v>
                  </c:pt>
                  <c:pt idx="4">
                    <c:v>Over 23</c:v>
                  </c:pt>
                  <c:pt idx="5">
                    <c:v>Under 18</c:v>
                  </c:pt>
                </c:lvl>
                <c:lvl>
                  <c:pt idx="0">
                    <c:v>Female</c:v>
                  </c:pt>
                  <c:pt idx="3">
                    <c:v>Male</c:v>
                  </c:pt>
                </c:lvl>
              </c:multiLvlStrCache>
            </c:multiLvlStrRef>
          </c:cat>
          <c:val>
            <c:numRef>
              <c:f>InfUs!$B$4:$B$12</c:f>
              <c:numCache>
                <c:formatCode>General</c:formatCode>
                <c:ptCount val="6"/>
                <c:pt idx="0">
                  <c:v>105</c:v>
                </c:pt>
                <c:pt idx="1">
                  <c:v>49</c:v>
                </c:pt>
                <c:pt idx="2">
                  <c:v>60</c:v>
                </c:pt>
                <c:pt idx="3">
                  <c:v>29</c:v>
                </c:pt>
                <c:pt idx="4">
                  <c:v>33</c:v>
                </c:pt>
                <c:pt idx="5">
                  <c:v>84</c:v>
                </c:pt>
              </c:numCache>
            </c:numRef>
          </c:val>
          <c:extLst>
            <c:ext xmlns:c16="http://schemas.microsoft.com/office/drawing/2014/chart" uri="{C3380CC4-5D6E-409C-BE32-E72D297353CC}">
              <c16:uniqueId val="{00000000-61E0-4141-89EB-14065F429B7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971550</xdr:colOff>
      <xdr:row>64</xdr:row>
      <xdr:rowOff>14287</xdr:rowOff>
    </xdr:from>
    <xdr:to>
      <xdr:col>28</xdr:col>
      <xdr:colOff>0</xdr:colOff>
      <xdr:row>78</xdr:row>
      <xdr:rowOff>90487</xdr:rowOff>
    </xdr:to>
    <xdr:graphicFrame macro="">
      <xdr:nvGraphicFramePr>
        <xdr:cNvPr id="3" name="Gráfico 2">
          <a:extLst>
            <a:ext uri="{FF2B5EF4-FFF2-40B4-BE49-F238E27FC236}">
              <a16:creationId xmlns:a16="http://schemas.microsoft.com/office/drawing/2014/main" id="{4691F991-878B-421C-BBFE-B962D55296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952500</xdr:colOff>
      <xdr:row>78</xdr:row>
      <xdr:rowOff>76200</xdr:rowOff>
    </xdr:from>
    <xdr:to>
      <xdr:col>27</xdr:col>
      <xdr:colOff>600075</xdr:colOff>
      <xdr:row>92</xdr:row>
      <xdr:rowOff>152400</xdr:rowOff>
    </xdr:to>
    <xdr:graphicFrame macro="">
      <xdr:nvGraphicFramePr>
        <xdr:cNvPr id="4" name="Gráfico 3">
          <a:extLst>
            <a:ext uri="{FF2B5EF4-FFF2-40B4-BE49-F238E27FC236}">
              <a16:creationId xmlns:a16="http://schemas.microsoft.com/office/drawing/2014/main" id="{68088195-5A89-4EF2-8F86-DB0447373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952500</xdr:colOff>
      <xdr:row>92</xdr:row>
      <xdr:rowOff>152400</xdr:rowOff>
    </xdr:from>
    <xdr:to>
      <xdr:col>27</xdr:col>
      <xdr:colOff>600075</xdr:colOff>
      <xdr:row>107</xdr:row>
      <xdr:rowOff>38100</xdr:rowOff>
    </xdr:to>
    <xdr:graphicFrame macro="">
      <xdr:nvGraphicFramePr>
        <xdr:cNvPr id="5" name="Gráfico 4">
          <a:extLst>
            <a:ext uri="{FF2B5EF4-FFF2-40B4-BE49-F238E27FC236}">
              <a16:creationId xmlns:a16="http://schemas.microsoft.com/office/drawing/2014/main" id="{2342CB88-179B-45A1-8F56-45692B9EE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171449</xdr:colOff>
      <xdr:row>73</xdr:row>
      <xdr:rowOff>176212</xdr:rowOff>
    </xdr:from>
    <xdr:to>
      <xdr:col>18</xdr:col>
      <xdr:colOff>676274</xdr:colOff>
      <xdr:row>88</xdr:row>
      <xdr:rowOff>61912</xdr:rowOff>
    </xdr:to>
    <xdr:graphicFrame macro="">
      <xdr:nvGraphicFramePr>
        <xdr:cNvPr id="2" name="Gráfico 1">
          <a:extLst>
            <a:ext uri="{FF2B5EF4-FFF2-40B4-BE49-F238E27FC236}">
              <a16:creationId xmlns:a16="http://schemas.microsoft.com/office/drawing/2014/main" id="{24B4E79B-AE7D-4BCE-BB11-BE7452E3AE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573809</xdr:colOff>
      <xdr:row>3</xdr:row>
      <xdr:rowOff>188765</xdr:rowOff>
    </xdr:from>
    <xdr:to>
      <xdr:col>9</xdr:col>
      <xdr:colOff>30018</xdr:colOff>
      <xdr:row>14</xdr:row>
      <xdr:rowOff>45890</xdr:rowOff>
    </xdr:to>
    <mc:AlternateContent xmlns:mc="http://schemas.openxmlformats.org/markup-compatibility/2006" xmlns:a14="http://schemas.microsoft.com/office/drawing/2010/main">
      <mc:Choice Requires="a14">
        <xdr:graphicFrame macro="">
          <xdr:nvGraphicFramePr>
            <xdr:cNvPr id="3" name="Marca temporal">
              <a:extLst>
                <a:ext uri="{FF2B5EF4-FFF2-40B4-BE49-F238E27FC236}">
                  <a16:creationId xmlns:a16="http://schemas.microsoft.com/office/drawing/2014/main" id="{1C3366AF-C960-4E25-B592-428690489D60}"/>
                </a:ext>
              </a:extLst>
            </xdr:cNvPr>
            <xdr:cNvGraphicFramePr/>
          </xdr:nvGraphicFramePr>
          <xdr:xfrm>
            <a:off x="0" y="0"/>
            <a:ext cx="0" cy="0"/>
          </xdr:xfrm>
          <a:graphic>
            <a:graphicData uri="http://schemas.microsoft.com/office/drawing/2010/slicer">
              <sle:slicer xmlns:sle="http://schemas.microsoft.com/office/drawing/2010/slicer" name="Marca temporal"/>
            </a:graphicData>
          </a:graphic>
        </xdr:graphicFrame>
      </mc:Choice>
      <mc:Fallback xmlns="">
        <xdr:sp macro="" textlink="">
          <xdr:nvSpPr>
            <xdr:cNvPr id="0" name=""/>
            <xdr:cNvSpPr>
              <a:spLocks noTextEdit="1"/>
            </xdr:cNvSpPr>
          </xdr:nvSpPr>
          <xdr:spPr>
            <a:xfrm>
              <a:off x="5171786" y="812220"/>
              <a:ext cx="1742209"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8</xdr:col>
      <xdr:colOff>473653</xdr:colOff>
      <xdr:row>3</xdr:row>
      <xdr:rowOff>154998</xdr:rowOff>
    </xdr:from>
    <xdr:to>
      <xdr:col>11</xdr:col>
      <xdr:colOff>16453</xdr:colOff>
      <xdr:row>14</xdr:row>
      <xdr:rowOff>12123</xdr:rowOff>
    </xdr:to>
    <mc:AlternateContent xmlns:mc="http://schemas.openxmlformats.org/markup-compatibility/2006" xmlns:a14="http://schemas.microsoft.com/office/drawing/2010/main">
      <mc:Choice Requires="a14">
        <xdr:graphicFrame macro="">
          <xdr:nvGraphicFramePr>
            <xdr:cNvPr id="2" name="Género">
              <a:extLst>
                <a:ext uri="{FF2B5EF4-FFF2-40B4-BE49-F238E27FC236}">
                  <a16:creationId xmlns:a16="http://schemas.microsoft.com/office/drawing/2014/main" id="{4C5F3DB1-063F-4152-A605-E69CD26888F5}"/>
                </a:ext>
              </a:extLst>
            </xdr:cNvPr>
            <xdr:cNvGraphicFramePr/>
          </xdr:nvGraphicFramePr>
          <xdr:xfrm>
            <a:off x="0" y="0"/>
            <a:ext cx="0" cy="0"/>
          </xdr:xfrm>
          <a:graphic>
            <a:graphicData uri="http://schemas.microsoft.com/office/drawing/2010/slicer">
              <sle:slicer xmlns:sle="http://schemas.microsoft.com/office/drawing/2010/slicer" name="Género"/>
            </a:graphicData>
          </a:graphic>
        </xdr:graphicFrame>
      </mc:Choice>
      <mc:Fallback xmlns="">
        <xdr:sp macro="" textlink="">
          <xdr:nvSpPr>
            <xdr:cNvPr id="0" name=""/>
            <xdr:cNvSpPr>
              <a:spLocks noTextEdit="1"/>
            </xdr:cNvSpPr>
          </xdr:nvSpPr>
          <xdr:spPr>
            <a:xfrm>
              <a:off x="6595630" y="778453"/>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197427</xdr:colOff>
      <xdr:row>3</xdr:row>
      <xdr:rowOff>172316</xdr:rowOff>
    </xdr:from>
    <xdr:to>
      <xdr:col>12</xdr:col>
      <xdr:colOff>502227</xdr:colOff>
      <xdr:row>14</xdr:row>
      <xdr:rowOff>29441</xdr:rowOff>
    </xdr:to>
    <mc:AlternateContent xmlns:mc="http://schemas.openxmlformats.org/markup-compatibility/2006" xmlns:a14="http://schemas.microsoft.com/office/drawing/2010/main">
      <mc:Choice Requires="a14">
        <xdr:graphicFrame macro="">
          <xdr:nvGraphicFramePr>
            <xdr:cNvPr id="4" name="Fecha nacimiento">
              <a:extLst>
                <a:ext uri="{FF2B5EF4-FFF2-40B4-BE49-F238E27FC236}">
                  <a16:creationId xmlns:a16="http://schemas.microsoft.com/office/drawing/2014/main" id="{BAD0DDD6-6679-46C0-B336-191AE05BCFB4}"/>
                </a:ext>
              </a:extLst>
            </xdr:cNvPr>
            <xdr:cNvGraphicFramePr/>
          </xdr:nvGraphicFramePr>
          <xdr:xfrm>
            <a:off x="0" y="0"/>
            <a:ext cx="0" cy="0"/>
          </xdr:xfrm>
          <a:graphic>
            <a:graphicData uri="http://schemas.microsoft.com/office/drawing/2010/slicer">
              <sle:slicer xmlns:sle="http://schemas.microsoft.com/office/drawing/2010/slicer" name="Fecha nacimiento"/>
            </a:graphicData>
          </a:graphic>
        </xdr:graphicFrame>
      </mc:Choice>
      <mc:Fallback xmlns="">
        <xdr:sp macro="" textlink="">
          <xdr:nvSpPr>
            <xdr:cNvPr id="0" name=""/>
            <xdr:cNvSpPr>
              <a:spLocks noTextEdit="1"/>
            </xdr:cNvSpPr>
          </xdr:nvSpPr>
          <xdr:spPr>
            <a:xfrm>
              <a:off x="7843404" y="795771"/>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14</xdr:row>
      <xdr:rowOff>147637</xdr:rowOff>
    </xdr:from>
    <xdr:to>
      <xdr:col>6</xdr:col>
      <xdr:colOff>85725</xdr:colOff>
      <xdr:row>29</xdr:row>
      <xdr:rowOff>33337</xdr:rowOff>
    </xdr:to>
    <xdr:graphicFrame macro="">
      <xdr:nvGraphicFramePr>
        <xdr:cNvPr id="2" name="Gráfico 1">
          <a:extLst>
            <a:ext uri="{FF2B5EF4-FFF2-40B4-BE49-F238E27FC236}">
              <a16:creationId xmlns:a16="http://schemas.microsoft.com/office/drawing/2014/main" id="{D9EB5C31-0E2C-4E19-BC24-BEDC302D2B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tonio Ferrandez" refreshedDate="44369.453132175928" createdVersion="6" refreshedVersion="7" minRefreshableVersion="3" recordCount="733" xr:uid="{3D6CD68B-2D88-4768-B2CB-0CE27F40B70B}">
  <cacheSource type="worksheet">
    <worksheetSource name="Formulario"/>
  </cacheSource>
  <cacheFields count="11">
    <cacheField name="Marca temporal" numFmtId="14">
      <sharedItems containsSemiMixedTypes="0" containsNonDate="0" containsDate="1" containsString="0" minDate="2021-03-22T23:18:14" maxDate="2021-06-08T11:06:05" count="703">
        <d v="2021-03-22T23:34:30"/>
        <d v="2021-03-23T11:41:16"/>
        <d v="2021-03-22T23:18:14"/>
        <d v="2021-03-23T14:23:52"/>
        <d v="2021-03-23T23:14:15"/>
        <d v="2021-03-28T18:36:44"/>
        <d v="2021-04-06T15:40:34"/>
        <d v="2021-04-29T18:49:08"/>
        <d v="2021-05-04T18:47:58"/>
        <d v="2021-03-29T11:27:26"/>
        <d v="2021-05-04T18:48:37"/>
        <d v="2021-05-04T18:52:33"/>
        <d v="2021-04-29T16:37:25"/>
        <d v="2021-04-29T18:47:35"/>
        <d v="2021-04-06T15:40:54"/>
        <d v="2021-04-06T15:43:08"/>
        <d v="2021-03-29T11:30:01"/>
        <d v="2021-04-06T15:51:54"/>
        <d v="2021-04-06T15:42:02"/>
        <d v="2021-05-04T18:48:46"/>
        <d v="2021-04-06T15:42:51"/>
        <d v="2021-05-04T18:48:21"/>
        <d v="2021-04-29T18:49:42"/>
        <d v="2021-04-29T18:53:07"/>
        <d v="2021-04-06T15:52:21"/>
        <d v="2021-03-29T11:23:30"/>
        <d v="2021-05-04T18:40:54"/>
        <d v="2021-05-04T18:48:36"/>
        <d v="2021-04-06T15:42:24"/>
        <d v="2021-05-04T18:48:39"/>
        <d v="2021-04-06T15:40:39"/>
        <d v="2021-04-06T15:48:17"/>
        <d v="2021-04-06T15:49:19"/>
        <d v="2021-05-04T18:48:34"/>
        <d v="2021-05-04T18:47:59"/>
        <d v="2021-04-06T15:44:28"/>
        <d v="2021-04-06T15:41:53"/>
        <d v="2021-04-06T15:45:33"/>
        <d v="2021-03-29T11:26:44"/>
        <d v="2021-03-29T12:09:20"/>
        <d v="2021-04-06T15:43:21"/>
        <d v="2021-04-29T18:46:17"/>
        <d v="2021-04-29T16:40:05"/>
        <d v="2021-03-29T11:29:37"/>
        <d v="2021-04-29T18:42:44"/>
        <d v="2021-03-29T11:27:16"/>
        <d v="2021-03-29T09:30:59"/>
        <d v="2021-03-29T11:26:33"/>
        <d v="2021-04-29T16:43:09"/>
        <d v="2021-03-29T11:29:52"/>
        <d v="2021-03-29T09:36:52"/>
        <d v="2021-03-29T11:26:26"/>
        <d v="2021-03-29T11:27:46"/>
        <d v="2021-05-04T18:41:42"/>
        <d v="2021-03-29T09:37:10"/>
        <d v="2021-03-29T09:47:48"/>
        <d v="2021-03-29T11:45:08"/>
        <d v="2021-03-29T11:47:31"/>
        <d v="2021-03-31T08:36:42"/>
        <d v="2021-04-26T11:27:22"/>
        <d v="2021-04-26T13:06:04"/>
        <d v="2021-05-04T18:48:45"/>
        <d v="2021-05-04T18:48:56"/>
        <d v="2021-05-04T18:48:05"/>
        <d v="2021-04-29T16:47:05"/>
        <d v="2021-04-29T16:35:03"/>
        <d v="2021-04-29T18:47:47"/>
        <d v="2021-03-29T09:33:36"/>
        <d v="2021-03-29T11:46:23"/>
        <d v="2021-03-29T11:26:54"/>
        <d v="2021-04-29T16:45:49"/>
        <d v="2021-03-29T11:44:34"/>
        <d v="2021-04-29T16:46:14"/>
        <d v="2021-05-04T18:48:31"/>
        <d v="2021-04-29T16:42:18"/>
        <d v="2021-05-04T18:48:35"/>
        <d v="2021-04-29T16:43:18"/>
        <d v="2021-03-29T11:18:47"/>
        <d v="2021-05-04T18:47:20"/>
        <d v="2021-05-04T18:46:46"/>
        <d v="2021-05-04T18:40:02"/>
        <d v="2021-04-29T18:46:16"/>
        <d v="2021-03-29T09:37:11"/>
        <d v="2021-04-29T16:45:33"/>
        <d v="2021-04-29T16:44:17"/>
        <d v="2021-03-29T11:28:34"/>
        <d v="2021-03-29T11:28:14"/>
        <d v="2021-05-04T18:49:39"/>
        <d v="2021-03-29T09:36:36"/>
        <d v="2021-03-29T09:32:42"/>
        <d v="2021-03-29T09:29:44"/>
        <d v="2021-05-04T18:53:57"/>
        <d v="2021-04-29T18:43:36"/>
        <d v="2021-03-29T11:37:02"/>
        <d v="2021-03-29T09:35:22"/>
        <d v="2021-04-29T18:47:59"/>
        <d v="2021-04-29T18:49:06"/>
        <d v="2021-05-04T18:47:01"/>
        <d v="2021-05-04T18:49:11"/>
        <d v="2021-04-29T16:41:47"/>
        <d v="2021-05-04T18:49:40"/>
        <d v="2021-04-29T16:45:01"/>
        <d v="2021-03-29T09:37:02"/>
        <d v="2021-04-29T18:49:48"/>
        <d v="2021-03-29T11:28:16"/>
        <d v="2021-05-04T18:48:25"/>
        <d v="2021-03-29T09:31:17"/>
        <d v="2021-05-04T18:47:38"/>
        <d v="2021-05-04T18:47:51"/>
        <d v="2021-05-04T18:49:17"/>
        <d v="2021-03-29T09:37:01"/>
        <d v="2021-03-29T11:26:19"/>
        <d v="2021-04-29T16:38:18"/>
        <d v="2021-03-29T09:34:32"/>
        <d v="2021-03-29T09:39:30"/>
        <d v="2021-03-29T09:34:19"/>
        <d v="2021-05-04T18:49:56"/>
        <d v="2021-03-29T11:49:54"/>
        <d v="2021-04-29T18:47:11"/>
        <d v="2021-05-04T18:48:59"/>
        <d v="2021-05-04T18:48:40"/>
        <d v="2021-04-29T16:46:09"/>
        <d v="2021-03-29T09:31:32"/>
        <d v="2021-04-29T18:54:36"/>
        <d v="2021-05-04T18:49:12"/>
        <d v="2021-06-07T13:37:50"/>
        <d v="2021-04-26T13:52:54"/>
        <d v="2021-05-10T13:48:20"/>
        <d v="2021-04-12T13:38:21"/>
        <d v="2021-05-24T15:22:45"/>
        <d v="2021-04-12T13:36:18"/>
        <d v="2021-04-26T13:48:04"/>
        <d v="2021-05-24T13:26:13"/>
        <d v="2021-06-07T13:35:07"/>
        <d v="2021-06-07T13:36:05"/>
        <d v="2021-05-24T13:26:27"/>
        <d v="2021-05-10T13:48:44"/>
        <d v="2021-04-26T13:52:27"/>
        <d v="2021-05-10T13:49:31"/>
        <d v="2021-04-12T13:38:51"/>
        <d v="2021-04-26T13:51:13"/>
        <d v="2021-05-24T13:26:40"/>
        <d v="2021-06-07T13:36:51"/>
        <d v="2021-04-12T13:37:03"/>
        <d v="2021-04-26T13:48:26"/>
        <d v="2021-05-10T13:47:04"/>
        <d v="2021-05-24T13:26:20"/>
        <d v="2021-06-07T13:35:03"/>
        <d v="2021-04-12T13:39:03"/>
        <d v="2021-04-13T08:43:22"/>
        <d v="2021-04-12T13:37:49"/>
        <d v="2021-04-12T16:07:48"/>
        <d v="2021-04-26T13:49:46"/>
        <d v="2021-06-07T13:36:19"/>
        <d v="2021-05-24T13:27:56"/>
        <d v="2021-05-10T13:46:46"/>
        <d v="2021-06-07T13:35:56"/>
        <d v="2021-04-26T13:52:14"/>
        <d v="2021-05-24T13:27:05"/>
        <d v="2021-06-07T13:37:08"/>
        <d v="2021-04-12T13:37:11"/>
        <d v="2021-04-26T13:51:48"/>
        <d v="2021-05-10T13:49:26"/>
        <d v="2021-04-12T13:39:06"/>
        <d v="2021-05-24T13:28:12"/>
        <d v="2021-06-07T13:38:31"/>
        <d v="2021-04-12T13:39:14"/>
        <d v="2021-05-10T13:48:19"/>
        <d v="2021-05-24T13:25:36"/>
        <d v="2021-05-10T13:50:19"/>
        <d v="2021-04-12T13:41:35"/>
        <d v="2021-06-07T13:40:11"/>
        <d v="2021-04-26T13:52:46"/>
        <d v="2021-04-26T13:50:42"/>
        <d v="2021-05-10T13:48:04"/>
        <d v="2021-05-24T13:25:08"/>
        <d v="2021-06-07T13:36:30"/>
        <d v="2021-05-24T13:27:41"/>
        <d v="2021-04-12T13:38:27"/>
        <d v="2021-04-26T13:51:29"/>
        <d v="2021-05-10T13:48:01"/>
        <d v="2021-06-07T13:36:38"/>
        <d v="2021-04-12T13:39:31"/>
        <d v="2021-05-10T13:49:19"/>
        <d v="2021-06-07T13:40:01"/>
        <d v="2021-05-24T13:29:32"/>
        <d v="2021-04-26T13:53:41"/>
        <d v="2021-06-07T13:37:27"/>
        <d v="2021-04-12T13:39:57"/>
        <d v="2021-05-24T13:28:31"/>
        <d v="2021-04-12T13:38:34"/>
        <d v="2021-04-12T13:38:48"/>
        <d v="2021-04-26T13:52:15"/>
        <d v="2021-05-10T13:49:46"/>
        <d v="2021-06-07T13:36:28"/>
        <d v="2021-06-07T13:35:16"/>
        <d v="2021-04-12T13:38:25"/>
        <d v="2021-05-10T13:47:07"/>
        <d v="2021-05-24T13:26:39"/>
        <d v="2021-06-07T13:36:41"/>
        <d v="2021-05-10T13:48:28"/>
        <d v="2021-04-26T13:51:49"/>
        <d v="2021-05-10T13:47:45"/>
        <d v="2021-04-12T13:37:34"/>
        <d v="2021-04-26T13:48:28"/>
        <d v="2021-05-24T13:26:44"/>
        <d v="2021-06-07T13:35:19"/>
        <d v="2021-04-12T13:40:17"/>
        <d v="2021-04-12T13:38:29"/>
        <d v="2021-04-26T13:49:34"/>
        <d v="2021-04-26T13:53:36"/>
        <d v="2021-05-10T13:47:59"/>
        <d v="2021-05-10T13:48:24"/>
        <d v="2021-05-24T13:26:18"/>
        <d v="2021-05-24T13:27:20"/>
        <d v="2021-04-12T10:27:15"/>
        <d v="2021-04-26T10:28:42"/>
        <d v="2021-05-10T11:19:11"/>
        <d v="2021-05-24T10:24:35"/>
        <d v="2021-06-07T10:14:15"/>
        <d v="2021-06-07T10:14:49"/>
        <d v="2021-06-07T12:17:53"/>
        <d v="2021-05-10T11:19:06"/>
        <d v="2021-05-24T10:26:09"/>
        <d v="2021-04-12T10:23:36"/>
        <d v="2021-04-12T10:23:05"/>
        <d v="2021-04-26T10:27:10"/>
        <d v="2021-05-10T11:18:17"/>
        <d v="2021-05-24T10:23:43"/>
        <d v="2021-04-12T10:25:48"/>
        <d v="2021-04-26T10:30:44"/>
        <d v="2021-04-26T10:45:13"/>
        <d v="2021-05-10T11:21:04"/>
        <d v="2021-05-10T12:09:16"/>
        <d v="2021-05-24T10:26:03"/>
        <d v="2021-05-24T10:24:53"/>
        <d v="2021-05-24T10:50:21"/>
        <d v="2021-04-12T10:25:45"/>
        <d v="2021-04-26T10:28:58"/>
        <d v="2021-04-26T11:05:47"/>
        <d v="2021-04-26T10:28:05"/>
        <d v="2021-04-26T10:38:54"/>
        <d v="2021-04-12T10:24:47"/>
        <d v="2021-05-24T10:24:55"/>
        <d v="2021-06-07T10:14:03"/>
        <d v="2021-04-26T10:28:21"/>
        <d v="2021-04-12T10:22:28"/>
        <d v="2021-04-12T11:02:39"/>
        <d v="2021-05-10T11:19:53"/>
        <d v="2021-05-10T13:14:58"/>
        <d v="2021-04-12T10:26:05"/>
        <d v="2021-04-26T10:31:27"/>
        <d v="2021-05-10T11:20:21"/>
        <d v="2021-05-24T10:26:43"/>
        <d v="2021-06-07T10:25:11"/>
        <d v="2021-04-26T10:28:41"/>
        <d v="2021-06-07T10:14:06"/>
        <d v="2021-04-26T10:28:28"/>
        <d v="2021-05-24T10:26:40"/>
        <d v="2021-04-12T10:25:58"/>
        <d v="2021-05-10T11:21:18"/>
        <d v="2021-06-07T10:16:30"/>
        <d v="2021-04-12T10:24:24"/>
        <d v="2021-05-24T10:22:43"/>
        <d v="2021-05-10T11:18:44"/>
        <d v="2021-05-11T09:35:04"/>
        <d v="2021-05-11T09:35:16"/>
        <d v="2021-04-26T10:27:17"/>
        <d v="2021-04-27T09:48:23"/>
        <d v="2021-06-07T10:14:08"/>
        <d v="2021-04-12T10:24:34"/>
        <d v="2021-05-10T11:19:37"/>
        <d v="2021-05-24T10:24:34"/>
        <d v="2021-06-07T10:14:04"/>
        <d v="2021-05-10T11:20:25"/>
        <d v="2021-04-12T10:26:33"/>
        <d v="2021-05-24T10:25:08"/>
        <d v="2021-04-26T10:31:00"/>
        <d v="2021-05-10T11:19:19"/>
        <d v="2021-05-24T10:25:24"/>
        <d v="2021-05-10T11:18:18"/>
        <d v="2021-05-10T12:13:43"/>
        <d v="2021-04-12T10:23:35"/>
        <d v="2021-04-12T11:02:03"/>
        <d v="2021-04-26T10:27:23"/>
        <d v="2021-06-07T10:14:16"/>
        <d v="2021-05-10T11:19:28"/>
        <d v="2021-06-07T10:14:29"/>
        <d v="2021-04-26T19:13:47"/>
        <d v="2021-05-24T10:26:06"/>
        <d v="2021-04-12T10:24:37"/>
        <d v="2021-04-12T11:01:37"/>
        <d v="2021-04-12T10:22:55"/>
        <d v="2021-05-24T10:24:21"/>
        <d v="2021-04-26T10:28:45"/>
        <d v="2021-04-26T12:18:05"/>
        <d v="2021-05-24T10:24:51"/>
        <d v="2021-04-12T10:23:34"/>
        <d v="2021-05-10T11:21:22"/>
        <d v="2021-05-10T13:10:45"/>
        <d v="2021-06-07T10:14:27"/>
        <d v="2021-06-07T13:04:42"/>
        <d v="2021-05-24T10:24:47"/>
        <d v="2021-05-25T13:13:46"/>
        <d v="2021-04-26T10:29:50"/>
        <d v="2021-05-10T11:20:29"/>
        <d v="2021-04-12T10:27:14"/>
        <d v="2021-06-07T10:15:19"/>
        <d v="2021-04-12T10:25:08"/>
        <d v="2021-04-26T10:27:58"/>
        <d v="2021-05-03T20:52:41"/>
        <d v="2021-05-10T11:18:58"/>
        <d v="2021-04-12T10:24:51"/>
        <d v="2021-04-26T10:29:04"/>
        <d v="2021-05-24T10:24:37"/>
        <d v="2021-04-12T10:25:01"/>
        <d v="2021-04-12T11:01:45"/>
        <d v="2021-06-07T10:16:38"/>
        <d v="2021-04-26T10:30:13"/>
        <d v="2021-05-24T10:25:39"/>
        <d v="2021-06-07T10:15:18"/>
        <d v="2021-05-10T11:19:35"/>
        <d v="2021-04-12T10:25:18"/>
        <d v="2021-04-26T10:27:50"/>
        <d v="2021-04-26T12:08:57"/>
        <d v="2021-05-24T10:25:47"/>
        <d v="2021-06-07T10:14:24"/>
        <d v="2021-06-07T17:42:29"/>
        <d v="2021-05-24T10:25:45"/>
        <d v="2021-04-12T10:23:56"/>
        <d v="2021-04-26T10:30:33"/>
        <d v="2021-04-26T15:07:45"/>
        <d v="2021-04-26T19:07:40"/>
        <d v="2021-04-12T10:26:51"/>
        <d v="2021-05-10T11:20:32"/>
        <d v="2021-04-26T10:28:53"/>
        <d v="2021-05-24T10:26:25"/>
        <d v="2021-05-25T11:21:03"/>
        <d v="2021-06-07T10:15:14"/>
        <d v="2021-04-26T10:29:47"/>
        <d v="2021-04-26T12:08:48"/>
        <d v="2021-05-24T10:21:49"/>
        <d v="2021-04-12T10:23:27"/>
        <d v="2021-04-26T10:29:01"/>
        <d v="2021-04-12T10:26:49"/>
        <d v="2021-05-24T12:11:52"/>
        <d v="2021-04-12T11:15:14"/>
        <d v="2021-04-26T11:29:47"/>
        <d v="2021-06-07T11:19:59"/>
        <d v="2021-04-12T11:14:44"/>
        <d v="2021-05-24T11:17:24"/>
        <d v="2021-05-10T10:29:20"/>
        <d v="2021-06-07T11:19:08"/>
        <d v="2021-04-12T11:14:17"/>
        <d v="2021-04-26T11:27:51"/>
        <d v="2021-04-26T18:41:36"/>
        <d v="2021-04-26T11:29:07"/>
        <d v="2021-05-24T11:17:33"/>
        <d v="2021-05-24T10:26:15"/>
        <d v="2021-04-12T10:26:24"/>
        <d v="2021-04-26T10:30:52"/>
        <d v="2021-05-10T11:19:41"/>
        <d v="2021-06-07T10:15:32"/>
        <d v="2021-06-07T11:18:47"/>
        <d v="2021-04-12T11:15:52"/>
        <d v="2021-04-26T11:29:23"/>
        <d v="2021-04-26T11:28:43"/>
        <d v="2021-06-07T11:19:30"/>
        <d v="2021-04-12T11:14:30"/>
        <d v="2021-05-10T10:28:04"/>
        <d v="2021-05-24T11:16:55"/>
        <d v="2021-06-07T12:43:05"/>
        <d v="2021-06-07T13:42:26"/>
        <d v="2021-06-08T11:06:05"/>
        <d v="2021-04-26T12:51:51"/>
        <d v="2021-05-24T12:58:17"/>
        <d v="2021-04-12T12:58:46"/>
        <d v="2021-05-10T10:31:14"/>
        <d v="2021-05-24T11:17:21"/>
        <d v="2021-04-12T11:12:25"/>
        <d v="2021-05-10T10:29:00"/>
        <d v="2021-05-10T11:12:22"/>
        <d v="2021-04-12T11:16:01"/>
        <d v="2021-04-26T11:27:39"/>
        <d v="2021-06-07T11:19:22"/>
        <d v="2021-04-12T11:12:41"/>
        <d v="2021-05-10T10:30:05"/>
        <d v="2021-05-24T11:16:15"/>
        <d v="2021-05-24T11:16:14"/>
        <d v="2021-04-26T11:28:58"/>
        <d v="2021-04-26T13:05:14"/>
        <d v="2021-04-12T11:15:48"/>
        <d v="2021-04-12T11:19:12"/>
        <d v="2021-04-12T13:06:58"/>
        <d v="2021-04-12T13:41:08"/>
        <d v="2021-04-12T19:10:07"/>
        <d v="2021-05-24T11:23:37"/>
        <d v="2021-06-07T11:23:27"/>
        <d v="2021-04-26T11:30:26"/>
        <d v="2021-04-12T11:19:47"/>
        <d v="2021-05-10T10:32:55"/>
        <d v="2021-05-24T11:16:25"/>
        <d v="2021-04-12T11:13:20"/>
        <d v="2021-04-12T16:36:28"/>
        <d v="2021-04-26T10:29:46"/>
        <d v="2021-04-26T11:07:21"/>
        <d v="2021-04-12T10:28:01"/>
        <d v="2021-05-10T13:10:54"/>
        <d v="2021-05-24T10:25:20"/>
        <d v="2021-06-07T10:14:17"/>
        <d v="2021-06-07T11:12:16"/>
        <d v="2021-05-24T11:16:33"/>
        <d v="2021-06-07T11:19:31"/>
        <d v="2021-04-26T11:27:49"/>
        <d v="2021-05-10T10:28:56"/>
        <d v="2021-04-12T11:15:12"/>
        <d v="2021-04-26T11:28:41"/>
        <d v="2021-06-07T10:14:59"/>
        <d v="2021-04-26T10:28:40"/>
        <d v="2021-04-12T10:25:28"/>
        <d v="2021-05-10T10:29:52"/>
        <d v="2021-04-26T11:27:24"/>
        <d v="2021-04-26T13:04:27"/>
        <d v="2021-05-24T11:16:12"/>
        <d v="2021-05-24T13:06:13"/>
        <d v="2021-04-12T11:14:33"/>
        <d v="2021-04-12T16:29:05"/>
        <d v="2021-06-07T11:19:09"/>
        <d v="2021-04-12T12:58:00"/>
        <d v="2021-04-26T12:49:39"/>
        <d v="2021-05-10T12:50:35"/>
        <d v="2021-05-24T12:58:40"/>
        <d v="2021-06-07T12:43:32"/>
        <d v="2021-04-26T11:27:25"/>
        <d v="2021-04-26T12:58:39"/>
        <d v="2021-04-26T20:22:41"/>
        <d v="2021-04-12T11:12:20"/>
        <d v="2021-04-12T12:29:41"/>
        <d v="2021-05-24T11:15:23"/>
        <d v="2021-05-24T13:11:17"/>
        <d v="2021-04-12T11:14:16"/>
        <d v="2021-04-26T11:27:16"/>
        <d v="2021-05-10T10:27:50"/>
        <d v="2021-05-10T11:05:49"/>
        <d v="2021-04-12T11:14:40"/>
        <d v="2021-04-12T13:14:08"/>
        <d v="2021-05-10T10:32:16"/>
        <d v="2021-05-24T11:17:34"/>
        <d v="2021-04-12T11:13:40"/>
        <d v="2021-04-26T11:28:25"/>
        <d v="2021-05-24T11:18:06"/>
        <d v="2021-06-07T11:21:35"/>
        <d v="2021-06-07T19:03:16"/>
        <d v="2021-05-10T10:31:25"/>
        <d v="2021-04-12T11:17:04"/>
        <d v="2021-04-13T11:02:18"/>
        <d v="2021-04-26T11:28:52"/>
        <d v="2021-05-10T10:29:05"/>
        <d v="2021-05-24T11:17:15"/>
        <d v="2021-06-07T11:20:42"/>
        <d v="2021-04-26T11:28:17"/>
        <d v="2021-04-12T11:13:11"/>
        <d v="2021-04-12T12:53:06"/>
        <d v="2021-04-12T13:23:53"/>
        <d v="2021-04-13T09:59:35"/>
        <d v="2021-06-07T11:23:59"/>
        <d v="2021-06-07T12:57:06"/>
        <d v="2021-04-12T11:21:15"/>
        <d v="2021-04-12T16:36:21"/>
        <d v="2021-05-10T10:31:36"/>
        <d v="2021-05-24T11:23:30"/>
        <d v="2021-05-24T13:23:13"/>
        <d v="2021-06-07T11:21:11"/>
        <d v="2021-06-07T11:59:58"/>
        <d v="2021-06-07T12:56:18"/>
        <d v="2021-05-24T11:17:40"/>
        <d v="2021-05-25T09:37:14"/>
        <d v="2021-04-26T11:28:44"/>
        <d v="2021-04-26T13:06:09"/>
        <d v="2021-04-12T11:15:43"/>
        <d v="2021-04-12T12:52:51"/>
        <d v="2021-04-12T15:29:39"/>
        <d v="2021-04-12T16:27:03"/>
        <d v="2021-05-10T10:30:07"/>
        <d v="2021-05-11T10:04:38"/>
        <d v="2021-05-10T10:28:24"/>
        <d v="2021-06-07T11:22:23"/>
        <d v="2021-04-26T11:27:46"/>
        <d v="2021-04-12T11:15:26"/>
        <d v="2021-04-12T11:11:44"/>
        <d v="2021-04-26T11:28:16"/>
        <d v="2021-04-12T11:16:03"/>
        <d v="2021-04-26T11:27:38"/>
        <d v="2021-04-26T13:05:04"/>
        <d v="2021-04-26T13:27:39"/>
        <d v="2021-05-24T11:18:01"/>
        <d v="2021-04-12T11:14:32"/>
        <d v="2021-06-07T11:20:39"/>
        <d v="2021-04-12T12:55:11"/>
        <d v="2021-05-10T12:50:30"/>
        <d v="2021-06-07T12:44:03"/>
        <d v="2021-04-26T12:50:26"/>
        <d v="2021-05-24T12:58:34"/>
        <d v="2021-04-26T12:50:31"/>
        <d v="2021-04-26T15:11:00"/>
        <d v="2021-05-24T12:56:59"/>
        <d v="2021-04-26T12:51:10"/>
        <d v="2021-05-18T21:52:26"/>
        <d v="2021-04-12T12:55:54"/>
        <d v="2021-05-18T21:52:23"/>
        <d v="2021-04-12T13:00:09"/>
        <d v="2021-04-12T12:56:00"/>
        <d v="2021-05-10T12:50:05"/>
        <d v="2021-04-26T12:49:16"/>
        <d v="2021-06-07T12:42:47"/>
        <d v="2021-05-24T12:58:19"/>
        <d v="2021-04-12T12:55:06"/>
        <d v="2021-06-07T12:43:03"/>
        <d v="2021-06-07T12:43:52"/>
        <d v="2021-04-12T11:13:30"/>
        <d v="2021-06-07T11:00:29"/>
        <d v="2021-04-12T12:57:57"/>
        <d v="2021-04-12T12:55:13"/>
        <d v="2021-06-07T12:44:38"/>
        <d v="2021-06-07T12:44:45"/>
        <d v="2021-04-12T12:57:10"/>
        <d v="2021-05-12T13:42:12"/>
        <d v="2021-04-26T12:49:34"/>
        <d v="2021-04-26T12:52:01"/>
        <d v="2021-04-26T20:16:54"/>
        <d v="2021-05-10T12:50:01"/>
        <d v="2021-05-24T12:56:44"/>
        <d v="2021-05-24T13:41:17"/>
        <d v="2021-06-07T12:42:31"/>
        <d v="2021-04-26T12:49:29"/>
        <d v="2021-04-26T13:25:33"/>
        <d v="2021-05-10T12:50:07"/>
        <d v="2021-05-10T12:51:43"/>
        <d v="2021-05-10T13:30:59"/>
        <d v="2021-04-12T12:55:07"/>
        <d v="2021-05-24T12:57:12"/>
        <d v="2021-04-26T12:50:55"/>
        <d v="2021-05-10T12:51:17"/>
        <d v="2021-05-24T12:57:14"/>
        <d v="2021-06-07T12:42:32"/>
        <d v="2021-04-12T12:55:43"/>
        <d v="2021-04-12T12:58:55"/>
        <d v="2021-04-12T12:59:38"/>
        <d v="2021-04-26T12:52:29"/>
        <d v="2021-04-26T13:05:59"/>
        <d v="2021-05-10T12:51:30"/>
        <d v="2021-05-10T12:53:48"/>
        <d v="2021-06-07T12:45:19"/>
        <d v="2021-06-07T12:43:01"/>
        <d v="2021-06-07T12:43:46"/>
        <d v="2021-05-10T12:51:25"/>
        <d v="2021-04-12T12:55:37"/>
        <d v="2021-04-26T12:50:14"/>
        <d v="2021-04-12T12:56:54"/>
        <d v="2021-04-12T12:57:05"/>
        <d v="2021-04-26T12:50:03"/>
        <d v="2021-05-10T12:51:02"/>
        <d v="2021-04-12T12:56:27"/>
        <d v="2021-04-26T12:39:22"/>
        <d v="2021-04-12T12:56:21"/>
        <d v="2021-04-15T09:29:44"/>
        <d v="2021-04-29T11:19:42"/>
        <d v="2021-05-24T12:58:16"/>
        <d v="2021-06-07T12:43:06"/>
        <d v="2021-05-10T12:50:38"/>
        <d v="2021-04-12T12:57:51"/>
        <d v="2021-04-12T13:06:38"/>
        <d v="2021-04-12T13:28:51"/>
        <d v="2021-04-26T12:51:25"/>
        <d v="2021-04-26T12:50:23"/>
        <d v="2021-05-24T12:59:35"/>
        <d v="2021-05-24T18:02:54"/>
        <d v="2021-05-26T18:11:29"/>
        <d v="2021-04-12T12:55:19"/>
        <d v="2021-04-12T12:57:32"/>
        <d v="2021-04-12T15:10:36"/>
        <d v="2021-06-07T12:45:52"/>
        <d v="2021-05-10T12:51:15"/>
        <d v="2021-05-10T18:20:52"/>
        <d v="2021-05-12T18:14:37"/>
        <d v="2021-04-26T12:50:15"/>
        <d v="2021-06-07T12:44:09"/>
        <d v="2021-06-08T11:02:31"/>
        <d v="2021-04-12T12:55:33"/>
        <d v="2021-04-12T15:22:22"/>
        <d v="2021-05-10T12:51:37"/>
        <d v="2021-05-10T12:59:14"/>
        <d v="2021-05-10T13:33:07"/>
        <d v="2021-06-07T12:43:42"/>
        <d v="2021-05-24T12:57:32"/>
        <d v="2021-04-26T12:49:57"/>
        <d v="2021-06-07T12:43:27"/>
        <d v="2021-04-12T12:55:40"/>
        <d v="2021-04-26T12:51:42"/>
        <d v="2021-04-26T16:44:37"/>
        <d v="2021-04-26T18:02:13"/>
        <d v="2021-04-26T12:49:56"/>
        <d v="2021-05-10T12:50:33"/>
        <d v="2021-05-10T13:39:53"/>
        <d v="2021-05-24T12:58:58"/>
        <d v="2021-06-07T12:44:28"/>
        <d v="2021-06-08T10:12:23"/>
        <d v="2021-05-10T12:51:47"/>
        <d v="2021-05-10T13:39:52"/>
        <d v="2021-04-12T12:57:35"/>
        <d v="2021-04-26T12:56:06"/>
        <d v="2021-04-12T12:56:03"/>
        <d v="2021-04-12T13:11:03"/>
        <d v="2021-04-12T15:47:51"/>
        <d v="2021-04-26T12:51:12"/>
        <d v="2021-04-26T15:14:54"/>
        <d v="2021-05-10T12:49:59"/>
        <d v="2021-05-20T09:37:04"/>
        <d v="2021-05-24T12:57:03"/>
        <d v="2021-04-26T12:49:06"/>
        <d v="2021-04-12T12:55:57"/>
        <d v="2021-04-12T13:15:20"/>
        <d v="2021-05-10T12:52:38"/>
        <d v="2021-04-26T12:49:05"/>
        <d v="2021-04-26T16:28:16"/>
        <d v="2021-05-24T12:57:08"/>
        <d v="2021-04-12T12:56:39"/>
        <d v="2021-04-12T15:11:28"/>
        <d v="2021-04-12T15:12:41"/>
        <d v="2021-05-10T12:50:49"/>
        <d v="2021-03-29T09:33:27"/>
        <d v="2021-03-29T09:29:23"/>
        <d v="2021-03-29T11:29:20"/>
        <d v="2021-05-10T10:29:07"/>
        <d v="2021-04-29T16:43:41"/>
        <d v="2021-04-29T07:43:55"/>
        <d v="2021-04-26T13:52:56"/>
        <d v="2021-04-26T12:49:46"/>
        <d v="2021-04-29T18:50:13"/>
        <d v="2021-04-29T18:52:03"/>
        <d v="2021-05-04T18:49:53"/>
        <d v="2021-05-04T18:49:27"/>
        <d v="2021-05-04T18:49:07"/>
        <d v="2021-05-04T18:54:08"/>
        <d v="2021-05-04T18:48:47"/>
        <d v="2021-05-04T18:49:10"/>
        <d v="2021-05-10T12:51:56"/>
        <d v="2021-05-10T10:30:26"/>
        <d v="2021-05-10T13:48:10"/>
        <d v="2021-05-10T12:51:05"/>
        <d v="2021-05-10T12:50:43"/>
        <d v="2021-05-10T11:18:37"/>
        <d v="2021-05-10T10:29:08"/>
        <d v="2021-05-10T12:47:04"/>
        <d v="2021-04-26T12:50:56"/>
        <d v="2021-04-26T13:07:47"/>
        <d v="2021-05-24T10:25:34"/>
        <d v="2021-05-24T13:20:09"/>
        <d v="2021-05-24T10:25:03"/>
        <d v="2021-05-24T12:56:49"/>
        <d v="2021-06-07T12:43:24"/>
        <d v="2021-06-07T11:19:32"/>
        <d v="2021-06-07T12:42:19"/>
        <d v="2021-05-10T11:17:44"/>
        <d v="2021-06-07T11:19:19"/>
        <d v="2021-05-24T10:26:53"/>
        <d v="2021-05-24T16:09:53"/>
        <d v="2021-03-29T11:43:22"/>
        <d v="2021-05-10T10:30:34"/>
        <d v="2021-06-07T10:14:19"/>
        <d v="2021-04-12T12:56:34"/>
        <d v="2021-04-26T11:29:24"/>
        <d v="2021-04-12T11:12:59"/>
        <d v="2021-04-12T11:20:18"/>
        <d v="2021-04-12T13:36:44"/>
        <d v="2021-05-10T12:51:14"/>
        <d v="2021-04-12T12:58:21"/>
        <d v="2021-04-26T12:50:53"/>
        <d v="2021-04-26T11:29:06"/>
        <d v="2021-04-26T12:18:54"/>
        <d v="2021-04-12T13:36:40"/>
        <d v="2021-03-29T09:37:08"/>
        <d v="2021-05-10T12:51:22"/>
        <d v="2021-05-10T11:20:36"/>
        <d v="2021-05-10T15:26:52"/>
        <d v="2021-05-24T10:25:17"/>
        <d v="2021-05-24T12:13:28"/>
        <d v="2021-05-24T12:56:51"/>
        <d v="2021-05-25T10:08:09"/>
        <d v="2021-04-12T12:55:41"/>
        <d v="2021-04-12T13:15:22"/>
        <d v="2021-05-10T11:18:12"/>
        <d v="2021-05-10T13:10:56"/>
        <d v="2021-06-07T11:20:17"/>
        <d v="2021-04-26T11:30:02"/>
        <d v="2021-04-12T12:08:41"/>
        <d v="2021-04-26T11:27:44"/>
        <d v="2021-05-10T10:30:37"/>
        <d v="2021-05-24T11:16:04"/>
        <d v="2021-05-10T10:30:39"/>
        <d v="2021-05-24T11:18:08"/>
        <d v="2021-04-26T10:30:53"/>
        <d v="2021-04-26T11:08:51"/>
      </sharedItems>
    </cacheField>
    <cacheField name="Fecha nacimiento" numFmtId="14">
      <sharedItems containsNonDate="0" containsDate="1" containsMixedTypes="1" minDate="1900-01-06T00:00:00" maxDate="2021-12-25T00:00:00" count="271">
        <d v="1900-01-06T00:00:00"/>
        <d v="1900-01-08T00:00:00"/>
        <d v="1900-01-09T00:00:00"/>
        <d v="1966-12-29T00:00:00"/>
        <d v="1976-12-24T00:00:00"/>
        <d v="1978-06-10T00:00:00"/>
        <d v="1981-10-25T00:00:00"/>
        <d v="1984-04-20T00:00:00"/>
        <d v="1984-05-07T00:00:00"/>
        <d v="1986-08-07T00:00:00"/>
        <d v="1987-04-14T00:00:00"/>
        <d v="1988-02-01T00:00:00"/>
        <d v="1990-04-30T00:00:00"/>
        <d v="1990-07-11T00:00:00"/>
        <d v="1991-03-31T00:00:00"/>
        <d v="1993-09-27T00:00:00"/>
        <d v="1993-12-15T00:00:00"/>
        <d v="1994-12-14T00:00:00"/>
        <d v="1994-12-18T00:00:00"/>
        <d v="1995-01-26T00:00:00"/>
        <d v="1995-03-24T00:00:00"/>
        <d v="1995-05-05T00:00:00"/>
        <d v="1995-12-21T00:00:00"/>
        <d v="1996-07-23T00:00:00"/>
        <d v="1996-08-06T00:00:00"/>
        <d v="1996-09-14T00:00:00"/>
        <d v="1996-12-06T00:00:00"/>
        <d v="1997-04-02T00:00:00"/>
        <d v="1997-04-24T00:00:00"/>
        <d v="1997-05-19T00:00:00"/>
        <d v="1997-05-27T00:00:00"/>
        <d v="1997-07-10T00:00:00"/>
        <d v="1997-07-22T00:00:00"/>
        <d v="1997-08-27T00:00:00"/>
        <d v="1998-01-15T00:00:00"/>
        <d v="1998-01-28T00:00:00"/>
        <d v="1998-03-13T00:00:00"/>
        <d v="1998-04-19T00:00:00"/>
        <d v="1998-04-21T00:00:00"/>
        <d v="1998-06-24T00:00:00"/>
        <d v="1998-07-21T00:00:00"/>
        <d v="1999-01-09T00:00:00"/>
        <d v="1999-03-11T00:00:00"/>
        <d v="1999-05-08T00:00:00"/>
        <d v="1999-08-04T00:00:00"/>
        <d v="1999-09-09T00:00:00"/>
        <d v="1999-10-25T00:00:00"/>
        <d v="1999-12-09T00:00:00"/>
        <d v="2000-01-07T00:00:00"/>
        <d v="2000-01-19T00:00:00"/>
        <d v="2000-01-22T00:00:00"/>
        <d v="2000-02-28T00:00:00"/>
        <d v="2000-03-01T00:00:00"/>
        <d v="2000-05-08T00:00:00"/>
        <d v="2000-08-11T00:00:00"/>
        <d v="2000-09-20T00:00:00"/>
        <d v="2001-03-06T00:00:00"/>
        <d v="2001-03-17T00:00:00"/>
        <d v="2001-07-20T00:00:00"/>
        <d v="2001-07-28T00:00:00"/>
        <d v="2001-08-05T00:00:00"/>
        <d v="2001-10-10T00:00:00"/>
        <d v="2001-10-23T00:00:00"/>
        <d v="2001-11-01T00:00:00"/>
        <d v="2001-11-10T00:00:00"/>
        <d v="2001-11-28T00:00:00"/>
        <d v="2002-01-05T00:00:00"/>
        <d v="2002-01-09T00:00:00"/>
        <d v="2002-01-15T00:00:00"/>
        <d v="2002-01-23T00:00:00"/>
        <d v="2002-01-30T00:00:00"/>
        <d v="2002-02-01T00:00:00"/>
        <d v="2002-02-05T00:00:00"/>
        <d v="2002-02-28T00:00:00"/>
        <d v="2002-03-20T00:00:00"/>
        <d v="2002-04-16T00:00:00"/>
        <d v="2002-05-05T00:00:00"/>
        <d v="2002-05-06T00:00:00"/>
        <d v="2002-05-18T00:00:00"/>
        <d v="2002-05-24T00:00:00"/>
        <d v="2002-05-25T00:00:00"/>
        <d v="2002-05-28T00:00:00"/>
        <d v="2002-05-29T00:00:00"/>
        <d v="2002-06-06T00:00:00"/>
        <d v="2002-06-08T00:00:00"/>
        <d v="2002-06-21T00:00:00"/>
        <d v="2002-07-09T00:00:00"/>
        <d v="2002-07-12T00:00:00"/>
        <d v="2002-07-14T00:00:00"/>
        <d v="2002-07-15T00:00:00"/>
        <d v="2002-07-17T00:00:00"/>
        <d v="2002-07-25T00:00:00"/>
        <d v="2002-07-30T00:00:00"/>
        <d v="2002-08-01T00:00:00"/>
        <d v="2002-08-05T00:00:00"/>
        <d v="2002-08-08T00:00:00"/>
        <d v="2002-08-09T00:00:00"/>
        <d v="2002-08-11T00:00:00"/>
        <d v="2002-08-25T00:00:00"/>
        <d v="2002-09-02T00:00:00"/>
        <d v="2002-09-07T00:00:00"/>
        <d v="2002-09-17T00:00:00"/>
        <d v="2002-09-19T00:00:00"/>
        <d v="2002-09-25T00:00:00"/>
        <d v="2002-10-02T00:00:00"/>
        <d v="2002-10-18T00:00:00"/>
        <d v="2002-10-20T00:00:00"/>
        <d v="2002-10-27T00:00:00"/>
        <d v="2002-10-29T00:00:00"/>
        <d v="2002-11-06T00:00:00"/>
        <d v="2002-11-07T00:00:00"/>
        <d v="2002-11-10T00:00:00"/>
        <d v="2002-11-14T00:00:00"/>
        <d v="2002-11-21T00:00:00"/>
        <d v="2002-11-28T00:00:00"/>
        <d v="2002-11-30T00:00:00"/>
        <d v="2002-12-03T00:00:00"/>
        <d v="2002-12-06T00:00:00"/>
        <d v="2003-12-17T00:00:00"/>
        <d v="2005-01-05T00:00:00"/>
        <d v="2005-01-06T00:00:00"/>
        <d v="2005-02-05T00:00:00"/>
        <d v="2005-03-03T00:00:00"/>
        <d v="2005-04-02T00:00:00"/>
        <d v="2005-04-08T00:00:00"/>
        <d v="2005-04-19T00:00:00"/>
        <d v="2005-04-22T00:00:00"/>
        <d v="2005-05-04T00:00:00"/>
        <d v="2005-05-06T00:00:00"/>
        <d v="2005-05-08T00:00:00"/>
        <d v="2005-05-19T00:00:00"/>
        <d v="2005-05-20T00:00:00"/>
        <d v="2005-05-21T00:00:00"/>
        <d v="2005-06-15T00:00:00"/>
        <d v="2005-08-05T00:00:00"/>
        <d v="2005-09-02T00:00:00"/>
        <d v="2005-11-03T00:00:00"/>
        <d v="2005-11-05T00:00:00"/>
        <d v="2005-11-16T00:00:00"/>
        <d v="2005-11-22T00:00:00"/>
        <d v="2005-12-02T00:00:00"/>
        <d v="2005-12-24T00:00:00"/>
        <d v="2006-01-10T00:00:00"/>
        <d v="2006-01-23T00:00:00"/>
        <d v="2006-02-02T00:00:00"/>
        <d v="2006-02-14T00:00:00"/>
        <d v="2006-02-25T00:00:00"/>
        <d v="2006-02-26T00:00:00"/>
        <d v="2006-03-20T00:00:00"/>
        <d v="2006-03-29T00:00:00"/>
        <d v="2006-03-30T00:00:00"/>
        <d v="2006-04-03T00:00:00"/>
        <d v="2006-04-04T00:00:00"/>
        <d v="2006-04-18T00:00:00"/>
        <d v="2006-04-22T00:00:00"/>
        <d v="2006-05-16T00:00:00"/>
        <d v="2006-05-21T00:00:00"/>
        <d v="2006-05-28T00:00:00"/>
        <d v="2006-06-10T00:00:00"/>
        <d v="2006-07-05T00:00:00"/>
        <d v="2006-07-06T00:00:00"/>
        <d v="2006-07-10T00:00:00"/>
        <d v="2006-07-23T00:00:00"/>
        <d v="2006-08-07T00:00:00"/>
        <d v="2006-08-10T00:00:00"/>
        <d v="2006-09-16T00:00:00"/>
        <d v="2006-10-07T00:00:00"/>
        <d v="2006-11-03T00:00:00"/>
        <d v="2006-11-10T00:00:00"/>
        <d v="2006-11-15T00:00:00"/>
        <d v="2007-02-24T00:00:00"/>
        <d v="2007-04-11T00:00:00"/>
        <d v="2007-04-14T00:00:00"/>
        <d v="2007-04-23T00:00:00"/>
        <d v="2007-04-25T00:00:00"/>
        <d v="2007-05-09T00:00:00"/>
        <d v="2007-05-11T00:00:00"/>
        <d v="2007-06-04T00:00:00"/>
        <d v="2007-06-12T00:00:00"/>
        <d v="2007-06-18T00:00:00"/>
        <d v="2007-06-24T00:00:00"/>
        <d v="2007-07-04T00:00:00"/>
        <d v="2007-07-28T00:00:00"/>
        <d v="2007-08-04T00:00:00"/>
        <d v="2007-08-07T00:00:00"/>
        <d v="2007-08-10T00:00:00"/>
        <d v="2007-08-22T00:00:00"/>
        <d v="2007-08-28T00:00:00"/>
        <d v="2007-09-18T00:00:00"/>
        <d v="2007-09-20T00:00:00"/>
        <d v="2007-09-29T00:00:00"/>
        <d v="2007-10-04T00:00:00"/>
        <d v="2007-10-11T00:00:00"/>
        <d v="2007-10-13T00:00:00"/>
        <d v="2007-10-14T00:00:00"/>
        <d v="2007-11-30T00:00:00"/>
        <d v="2007-12-11T00:00:00"/>
        <d v="2007-12-13T00:00:00"/>
        <d v="2007-12-20T00:00:00"/>
        <d v="2007-12-29T00:00:00"/>
        <d v="2008-01-02T00:00:00"/>
        <d v="2008-01-09T00:00:00"/>
        <d v="2008-01-23T00:00:00"/>
        <d v="2008-02-04T00:00:00"/>
        <d v="2008-02-17T00:00:00"/>
        <d v="2008-02-27T00:00:00"/>
        <d v="2008-02-28T00:00:00"/>
        <d v="2008-03-26T00:00:00"/>
        <d v="2008-04-14T00:00:00"/>
        <d v="2008-04-17T00:00:00"/>
        <d v="2008-04-24T00:00:00"/>
        <d v="2008-05-03T00:00:00"/>
        <d v="2008-05-06T00:00:00"/>
        <d v="2008-05-10T00:00:00"/>
        <d v="2008-05-12T00:00:00"/>
        <d v="2008-05-24T00:00:00"/>
        <d v="2008-06-10T00:00:00"/>
        <d v="2008-06-16T00:00:00"/>
        <d v="2008-06-29T00:00:00"/>
        <d v="2008-07-09T00:00:00"/>
        <d v="2008-08-18T00:00:00"/>
        <d v="2008-08-27T00:00:00"/>
        <d v="2008-10-02T00:00:00"/>
        <d v="2008-10-10T00:00:00"/>
        <d v="2008-10-14T00:00:00"/>
        <d v="2008-10-21T00:00:00"/>
        <d v="2008-11-18T00:00:00"/>
        <d v="2008-11-26T00:00:00"/>
        <d v="2008-12-02T00:00:00"/>
        <d v="2008-12-08T00:00:00"/>
        <d v="2008-12-15T00:00:00"/>
        <d v="2008-12-26T00:00:00"/>
        <d v="2008-12-28T00:00:00"/>
        <d v="2009-02-27T00:00:00"/>
        <d v="2009-05-09T00:00:00"/>
        <d v="2021-03-29T00:00:00"/>
        <d v="2021-04-10T00:00:00"/>
        <d v="2021-04-20T00:00:00"/>
        <d v="2021-04-24T00:00:00"/>
        <d v="2021-04-26T00:00:00"/>
        <d v="2021-04-29T00:00:00"/>
        <d v="2021-05-04T00:00:00"/>
        <d v="2021-05-09T00:00:00"/>
        <d v="2021-05-10T00:00:00"/>
        <d v="2021-05-12T00:00:00"/>
        <d v="2021-05-24T00:00:00"/>
        <d v="2021-06-07T00:00:00"/>
        <d v="2021-06-10T00:00:00"/>
        <d v="2021-07-28T00:00:00"/>
        <d v="2021-08-22T00:00:00"/>
        <d v="2021-09-03T00:00:00"/>
        <d v="2021-10-04T00:00:00"/>
        <d v="2021-11-10T00:00:00"/>
        <d v="2021-12-24T00:00:00"/>
        <s v="5/24/0021" u="1"/>
        <s v="6/4/0007" u="1"/>
        <s v="3/26/0008" u="1"/>
        <s v="10/4/0007" u="1"/>
        <s v="5/6/1008" u="1"/>
        <s v="8/7/0006" u="1"/>
        <s v="7/27/0007" u="1"/>
        <s v="6/10/0006" u="1"/>
        <s v="2/27/0021" u="1"/>
        <s v="5/10/0021" u="1"/>
        <s v="4/19/0005" u="1"/>
        <s v="11/1/0007" u="1"/>
        <s v="2/6/0008" u="1"/>
        <s v="12/26/0005" u="1"/>
        <s v="1/9/0008" u="1"/>
        <s v="8/10/0007" u="1"/>
        <s v="4/30/0002" u="1"/>
      </sharedItems>
    </cacheField>
    <cacheField name="Opinión general" numFmtId="0">
      <sharedItems containsBlank="1" longText="1"/>
    </cacheField>
    <cacheField name="Puntuación general" numFmtId="0">
      <sharedItems containsSemiMixedTypes="0" containsString="0" containsNumber="1" containsInteger="1" minValue="0" maxValue="10"/>
    </cacheField>
    <cacheField name="Puntuación sobre la opción &quot;elegir&quot;" numFmtId="0">
      <sharedItems containsString="0" containsBlank="1" containsNumber="1" containsInteger="1" minValue="0" maxValue="10"/>
    </cacheField>
    <cacheField name="Puntuación sobre la opción &quot;recomendar&quot;" numFmtId="0">
      <sharedItems containsString="0" containsBlank="1" containsNumber="1" containsInteger="1" minValue="0" maxValue="10"/>
    </cacheField>
    <cacheField name="Errores detectados" numFmtId="0">
      <sharedItems containsBlank="1" longText="1"/>
    </cacheField>
    <cacheField name="Sugerencias de mejora" numFmtId="0">
      <sharedItems containsBlank="1" longText="1"/>
    </cacheField>
    <cacheField name="Inteligencia Emocional" numFmtId="0">
      <sharedItems containsString="0" containsBlank="1" containsNumber="1" containsInteger="1" minValue="0" maxValue="10"/>
    </cacheField>
    <cacheField name="Género" numFmtId="0">
      <sharedItems containsBlank="1" count="3">
        <m/>
        <s v="Hombre"/>
        <s v="Mujer"/>
      </sharedItems>
    </cacheField>
    <cacheField name="GrupoEdad" numFmtId="0">
      <sharedItems count="3">
        <s v="Over 23"/>
        <s v="From 18 to 23"/>
        <s v="Under 18"/>
      </sharedItems>
    </cacheField>
  </cacheFields>
  <extLst>
    <ext xmlns:x14="http://schemas.microsoft.com/office/spreadsheetml/2009/9/main" uri="{725AE2AE-9491-48be-B2B4-4EB974FC3084}">
      <x14:pivotCacheDefinition pivotCacheId="157166515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tonio Ferrandez" refreshedDate="44369.763443055555" createdVersion="7" refreshedVersion="7" minRefreshableVersion="3" recordCount="1199" xr:uid="{5CD46FF6-6F4D-4B82-AC4B-417E8C97F83C}">
  <cacheSource type="worksheet">
    <worksheetSource name="EmocionesIniciales"/>
  </cacheSource>
  <cacheFields count="37">
    <cacheField name="Usuario" numFmtId="0">
      <sharedItems/>
    </cacheField>
    <cacheField name="Fecha" numFmtId="14">
      <sharedItems containsSemiMixedTypes="0" containsNonDate="0" containsDate="1" containsString="0" minDate="2021-03-29T00:00:00" maxDate="2021-06-17T00:00:00"/>
    </cacheField>
    <cacheField name="CategoriaEmocional" numFmtId="0">
      <sharedItems longText="1"/>
    </cacheField>
    <cacheField name="tension" numFmtId="0">
      <sharedItems containsBlank="1" count="2">
        <m/>
        <s v="tension"/>
      </sharedItems>
    </cacheField>
    <cacheField name="aburrimiento" numFmtId="0">
      <sharedItems containsBlank="1" count="2">
        <m/>
        <s v="aburrimiento"/>
      </sharedItems>
    </cacheField>
    <cacheField name="alegria" numFmtId="0">
      <sharedItems containsBlank="1" count="2">
        <m/>
        <s v="alegria"/>
      </sharedItems>
    </cacheField>
    <cacheField name="deseo" numFmtId="0">
      <sharedItems containsBlank="1" count="2">
        <m/>
        <s v="deseo"/>
      </sharedItems>
    </cacheField>
    <cacheField name="humillacion" numFmtId="0">
      <sharedItems containsBlank="1" count="2">
        <m/>
        <s v="humillacion"/>
      </sharedItems>
    </cacheField>
    <cacheField name="Conversacion" numFmtId="0">
      <sharedItems longText="1"/>
    </cacheField>
    <cacheField name="malestar" numFmtId="0">
      <sharedItems containsBlank="1" count="2">
        <m/>
        <s v="malestar"/>
      </sharedItems>
    </cacheField>
    <cacheField name="tristeza" numFmtId="0">
      <sharedItems containsBlank="1" count="2">
        <m/>
        <s v="tristeza"/>
      </sharedItems>
    </cacheField>
    <cacheField name="certeza" numFmtId="0">
      <sharedItems containsBlank="1" count="2">
        <m/>
        <s v="certeza"/>
      </sharedItems>
    </cacheField>
    <cacheField name="fortaleza" numFmtId="0">
      <sharedItems containsBlank="1" count="2">
        <m/>
        <s v="fortaleza"/>
      </sharedItems>
    </cacheField>
    <cacheField name="apatia" numFmtId="0">
      <sharedItems containsBlank="1" count="2">
        <m/>
        <s v="apatia"/>
      </sharedItems>
    </cacheField>
    <cacheField name="entusiasmo" numFmtId="0">
      <sharedItems containsBlank="1" count="2">
        <m/>
        <s v="entusiasmo"/>
      </sharedItems>
    </cacheField>
    <cacheField name="calma" numFmtId="0">
      <sharedItems containsBlank="1" count="2">
        <s v="calma"/>
        <m/>
      </sharedItems>
    </cacheField>
    <cacheField name="duda" numFmtId="0">
      <sharedItems containsBlank="1" count="2">
        <m/>
        <s v="duda"/>
      </sharedItems>
    </cacheField>
    <cacheField name="placer" numFmtId="0">
      <sharedItems containsBlank="1" count="2">
        <m/>
        <s v="placer"/>
      </sharedItems>
    </cacheField>
    <cacheField name="amor" numFmtId="0">
      <sharedItems containsBlank="1" count="2">
        <m/>
        <s v="amor"/>
      </sharedItems>
    </cacheField>
    <cacheField name="valentia" numFmtId="0">
      <sharedItems containsBlank="1" count="2">
        <m/>
        <s v="valentia"/>
      </sharedItems>
    </cacheField>
    <cacheField name="diversion" numFmtId="0">
      <sharedItems containsBlank="1" count="2">
        <m/>
        <s v="diversion"/>
      </sharedItems>
    </cacheField>
    <cacheField name="dolor" numFmtId="0">
      <sharedItems containsBlank="1" count="2">
        <m/>
        <s v="dolor"/>
      </sharedItems>
    </cacheField>
    <cacheField name="frustracion" numFmtId="0">
      <sharedItems containsBlank="1" count="2">
        <m/>
        <s v="frustracion"/>
      </sharedItems>
    </cacheField>
    <cacheField name="agotamiento" numFmtId="0">
      <sharedItems containsBlank="1" count="2">
        <m/>
        <s v="agotamiento"/>
      </sharedItems>
    </cacheField>
    <cacheField name="agrado" numFmtId="0">
      <sharedItems containsBlank="1" count="2">
        <m/>
        <s v="agrado"/>
      </sharedItems>
    </cacheField>
    <cacheField name="dependenciaEmocional" numFmtId="0">
      <sharedItems containsBlank="1" count="2">
        <m/>
        <s v="dependenciaEmocional"/>
      </sharedItems>
    </cacheField>
    <cacheField name="compasion" numFmtId="0">
      <sharedItems containsBlank="1" count="2">
        <m/>
        <s v="compasion"/>
      </sharedItems>
    </cacheField>
    <cacheField name="satisfaccion" numFmtId="0">
      <sharedItems containsBlank="1" count="2">
        <m/>
        <s v="satisfaccion"/>
      </sharedItems>
    </cacheField>
    <cacheField name="apego" numFmtId="0">
      <sharedItems containsBlank="1" count="2">
        <m/>
        <s v="apego"/>
      </sharedItems>
    </cacheField>
    <cacheField name="miedo" numFmtId="0">
      <sharedItems containsBlank="1" count="2">
        <m/>
        <s v="miedo"/>
      </sharedItems>
    </cacheField>
    <cacheField name="arrogancia" numFmtId="0">
      <sharedItems containsBlank="1" count="2">
        <m/>
        <s v="arrogancia"/>
      </sharedItems>
    </cacheField>
    <cacheField name="ira" numFmtId="0">
      <sharedItems containsBlank="1" count="2">
        <m/>
        <s v="ira"/>
      </sharedItems>
    </cacheField>
    <cacheField name="fobia" numFmtId="0">
      <sharedItems containsBlank="1"/>
    </cacheField>
    <cacheField name="odio" numFmtId="0">
      <sharedItems containsBlank="1"/>
    </cacheField>
    <cacheField name="Genero" numFmtId="0">
      <sharedItems containsMixedTypes="1" containsNumber="1" containsInteger="1" minValue="0" maxValue="0" count="3">
        <s v=" female"/>
        <s v=" male"/>
        <n v="0"/>
      </sharedItems>
    </cacheField>
    <cacheField name="AñoNacimiento" numFmtId="0">
      <sharedItems containsSemiMixedTypes="0" containsString="0" containsNumber="1" containsInteger="1" minValue="0" maxValue="2055" count="33">
        <n v="2055"/>
        <n v="2016"/>
        <n v="2014"/>
        <n v="2009"/>
        <n v="2008"/>
        <n v="2007"/>
        <n v="2006"/>
        <n v="2005"/>
        <n v="2003"/>
        <n v="2002"/>
        <n v="2001"/>
        <n v="2000"/>
        <n v="1999"/>
        <n v="1998"/>
        <n v="1997"/>
        <n v="1996"/>
        <n v="1995"/>
        <n v="1994"/>
        <n v="1993"/>
        <n v="1992"/>
        <n v="1991"/>
        <n v="1990"/>
        <n v="1988"/>
        <n v="1987"/>
        <n v="1986"/>
        <n v="1985"/>
        <n v="1984"/>
        <n v="1983"/>
        <n v="1982"/>
        <n v="1981"/>
        <n v="1978"/>
        <n v="1967"/>
        <n v="0"/>
      </sharedItems>
    </cacheField>
    <cacheField name="GrupoEdad" numFmtId="0">
      <sharedItems count="3">
        <s v="Under 18"/>
        <s v="From 18 to 23"/>
        <s v="Over 2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tonio Ferrandez" refreshedDate="44369.834692129632" createdVersion="6" refreshedVersion="7" minRefreshableVersion="3" recordCount="1423" xr:uid="{FBB64ADE-2DB9-44CD-B3E0-9358F0EC02AF}">
  <cacheSource type="worksheet">
    <worksheetSource name="CuentosContados"/>
  </cacheSource>
  <cacheFields count="37">
    <cacheField name="Column1" numFmtId="0">
      <sharedItems count="93">
        <s v="un_payaso_muy_inquieto"/>
        <s v="una_sonrisa"/>
        <s v="el_balde_chino"/>
        <s v="amar_lo_que_somos"/>
        <s v="asamblea_en_la_carpinteria"/>
        <s v="carlota_y_su_mochila"/>
        <s v="el_arbol_de_los_problemas"/>
        <s v="el_capitan_y_el_grumete"/>
        <s v="el_ingenio_de_una_hormiga"/>
        <s v="el_valor_de_un_billete_de_100"/>
        <s v="entrevista_a_dios"/>
        <s v="las_cuatro_velas"/>
        <s v="leyenda_china"/>
        <s v="los_ingredientes_del_bizcocho"/>
        <s v="almuerzo_con_dios"/>
        <s v="dr_alexander_fleming"/>
        <s v="el_alacran"/>
        <s v="el_amor_y_el_tiempo"/>
        <s v="estrellas_de_mar_en_la_playa"/>
        <s v="las_mejores_semillas"/>
        <s v="necesito_un_abrazo"/>
        <s v="nestor_el_castor"/>
        <s v="semillas"/>
        <s v="te_compro_1_hora"/>
        <s v="un_vaso_de_leche"/>
        <s v="arreglar_al_mundo"/>
        <s v="bordados_de_la_vida"/>
        <s v="calidad_emocional"/>
        <s v="construir_el_puente"/>
        <s v="cuando_el_viento_sopla"/>
        <s v="deja_la_cuchara"/>
        <s v="destino_o_libre_albedrio"/>
        <s v="dinero"/>
        <s v="el_aborto_un_cuento_de_horror"/>
        <s v="el_acoso_a_marita_cuento_para_hablar_sobre_el_bullying_con_los_ninyos"/>
        <s v="el_arbol_confundido"/>
        <s v="el_arbol_de_manzanas"/>
        <s v="el_tren_de_la_vida"/>
        <s v="la_fabula_del_helecho_y_el_bambu"/>
        <s v="la_fabula_del_lapiz"/>
        <s v="la_ofensa"/>
        <s v="la_oruga"/>
        <s v="la_ultima_casa_del_carpintero"/>
        <s v="las_dos_ranas"/>
        <s v="las_dos_vasijas_de_agua"/>
        <s v="las_siete_tinajas_de_oro"/>
        <s v="los_dientes_del_sultan"/>
        <s v="los_lobos"/>
        <s v="paz_en_medio_de_las_dificultades"/>
        <s v="pedro_y_el_hilo_magico"/>
        <s v="reflejo_de_tus_actos"/>
        <s v="sacudete"/>
        <s v="suenyo"/>
        <s v="triple_filtro"/>
        <s v="una_taza_de_te"/>
        <s v="" u="1"/>
        <s v="mi_casa_es_un_castillo" u="1"/>
        <s v="saborear_la_vida" u="1"/>
        <s v="el_interes_de_cambiar_al_otro" u="1"/>
        <s v="ensenyar_con_el_ejemplo" u="1"/>
        <s v="un_amigo_un_tesoro" u="1"/>
        <s v="miau" u="1"/>
        <s v="regalar_la_luna" u="1"/>
        <s v="mision_quedarse_en_casa" u="1"/>
        <s v="aracnofobia" u="1"/>
        <s v="el_principe_y_la_golondrina" u="1"/>
        <s v="el_agua_del_desierto" u="1"/>
        <s v="historias_cortas_lgbt" u="1"/>
        <s v="fabula_oriental_sobre_el_apego_al_dinero" u="1"/>
        <s v="andando_se_manifiesta_el_camino" u="1"/>
        <s v="la_herencia_de_valeria_y_sus_grandes_amigos" u="1"/>
        <s v="jack_y_la_muerte" u="1"/>
        <s v="el_jarron" u="1"/>
        <s v="el_dolor_de_la_vida" u="1"/>
        <s v="recompensa" u="1"/>
        <s v="tengo_una_tia_que_no_es_monjita" u="1"/>
        <s v="la_muerte" u="1"/>
        <s v="como_un_muerto" u="1"/>
        <s v="cuento_sobre_el_aborto" u="1"/>
        <s v="la_fabula_del_puercoespin" u="1"/>
        <s v="quiero_salir" u="1"/>
        <s v="buscar_significa_tener_un_fin_y_encontrar_quiere_decir_estar_abierto_a_todo" u="1"/>
        <s v="el_escudo_protector_contra_el_rey_virus" u="1"/>
        <s v="esquizofrenia" u="1"/>
        <s v="un_aborto_obligado" u="1"/>
        <s v="coronavirus_no_es_un_principe_ni_una_princesa" u="1"/>
        <s v="fantasias_de_una_abeja" u="1"/>
        <s v="como_explicar_el_covid-19_a_las_personas_con_tea" u="1"/>
        <s v="las_manos_del_abuelo" u="1"/>
        <s v="pausa" u="1"/>
        <s v="las_dos_cajas" u="1"/>
        <s v="el_valor_de_un_billete_de_100_dolares" u="1"/>
        <s v="los_martes_mi_tio_y_los_extraterrestres" u="1"/>
      </sharedItems>
    </cacheField>
    <cacheField name="Amor" numFmtId="0">
      <sharedItems containsMixedTypes="1" containsNumber="1" containsInteger="1" minValue="0" maxValue="0" count="2">
        <s v="amor"/>
        <n v="0"/>
      </sharedItems>
    </cacheField>
    <cacheField name="depresion" numFmtId="0">
      <sharedItems containsMixedTypes="1" containsNumber="1" containsInteger="1" minValue="0" maxValue="0" count="2">
        <s v="depresion"/>
        <n v="0"/>
      </sharedItems>
    </cacheField>
    <cacheField name="envejecimiento" numFmtId="0">
      <sharedItems containsMixedTypes="1" containsNumber="1" containsInteger="1" minValue="0" maxValue="0"/>
    </cacheField>
    <cacheField name="frustracion" numFmtId="0">
      <sharedItems containsMixedTypes="1" containsNumber="1" containsInteger="1" minValue="0" maxValue="0"/>
    </cacheField>
    <cacheField name="deseo" numFmtId="0">
      <sharedItems containsMixedTypes="1" containsNumber="1" containsInteger="1" minValue="0" maxValue="0"/>
    </cacheField>
    <cacheField name="aburrimiento" numFmtId="0">
      <sharedItems containsMixedTypes="1" containsNumber="1" containsInteger="1" minValue="0" maxValue="0"/>
    </cacheField>
    <cacheField name="entusiasmo" numFmtId="0">
      <sharedItems containsMixedTypes="1" containsNumber="1" containsInteger="1" minValue="0" maxValue="0"/>
    </cacheField>
    <cacheField name="educacion" numFmtId="0">
      <sharedItems containsMixedTypes="1" containsNumber="1" containsInteger="1" minValue="0" maxValue="0"/>
    </cacheField>
    <cacheField name="trabajo" numFmtId="0">
      <sharedItems containsMixedTypes="1" containsNumber="1" containsInteger="1" minValue="0" maxValue="0"/>
    </cacheField>
    <cacheField name="malestar" numFmtId="0">
      <sharedItems containsMixedTypes="1" containsNumber="1" containsInteger="1" minValue="0" maxValue="0"/>
    </cacheField>
    <cacheField name="duda" numFmtId="0">
      <sharedItems containsMixedTypes="1" containsNumber="1" containsInteger="1" minValue="0" maxValue="0"/>
    </cacheField>
    <cacheField name="tristeza" numFmtId="0">
      <sharedItems containsMixedTypes="1" containsNumber="1" containsInteger="1" minValue="0" maxValue="0"/>
    </cacheField>
    <cacheField name="resiliencia" numFmtId="0">
      <sharedItems containsMixedTypes="1" containsNumber="1" containsInteger="1" minValue="0" maxValue="0"/>
    </cacheField>
    <cacheField name="ira" numFmtId="0">
      <sharedItems containsMixedTypes="1" containsNumber="1" containsInteger="1" minValue="0" maxValue="0"/>
    </cacheField>
    <cacheField name="arrogancia" numFmtId="0">
      <sharedItems containsMixedTypes="1" containsNumber="1" containsInteger="1" minValue="0" maxValue="0"/>
    </cacheField>
    <cacheField name="odio" numFmtId="0">
      <sharedItems containsMixedTypes="1" containsNumber="1" containsInteger="1" minValue="0" maxValue="0"/>
    </cacheField>
    <cacheField name="certeza" numFmtId="0">
      <sharedItems containsMixedTypes="1" containsNumber="1" containsInteger="1" minValue="0" maxValue="0"/>
    </cacheField>
    <cacheField name="fortaleza" numFmtId="0">
      <sharedItems containsMixedTypes="1" containsNumber="1" containsInteger="1" minValue="0" maxValue="0"/>
    </cacheField>
    <cacheField name="calma" numFmtId="0">
      <sharedItems containsMixedTypes="1" containsNumber="1" containsInteger="1" minValue="0" maxValue="0"/>
    </cacheField>
    <cacheField name="tension" numFmtId="0">
      <sharedItems containsMixedTypes="1" containsNumber="1" containsInteger="1" minValue="0" maxValue="0"/>
    </cacheField>
    <cacheField name="estres" numFmtId="0">
      <sharedItems containsMixedTypes="1" containsNumber="1" containsInteger="1" minValue="0" maxValue="0"/>
    </cacheField>
    <cacheField name="adicciones" numFmtId="0">
      <sharedItems containsMixedTypes="1" containsNumber="1" containsInteger="1" minValue="0" maxValue="0"/>
    </cacheField>
    <cacheField name="compasion" numFmtId="0">
      <sharedItems containsMixedTypes="1" containsNumber="1" containsInteger="1" minValue="0" maxValue="0"/>
    </cacheField>
    <cacheField name="miedo" numFmtId="0">
      <sharedItems containsMixedTypes="1" containsNumber="1" containsInteger="1" minValue="0" maxValue="0"/>
    </cacheField>
    <cacheField name="aborto" numFmtId="0">
      <sharedItems containsMixedTypes="1" containsNumber="1" containsInteger="1" minValue="0" maxValue="0"/>
    </cacheField>
    <cacheField name="sexo" numFmtId="0">
      <sharedItems containsMixedTypes="1" containsNumber="1" containsInteger="1" minValue="0" maxValue="0"/>
    </cacheField>
    <cacheField name="adolescencia" numFmtId="0">
      <sharedItems containsMixedTypes="1" containsNumber="1" containsInteger="1" minValue="0" maxValue="0"/>
    </cacheField>
    <cacheField name="bullying" numFmtId="0">
      <sharedItems containsMixedTypes="1" containsNumber="1" containsInteger="1" minValue="0" maxValue="0"/>
    </cacheField>
    <cacheField name="agotamiento" numFmtId="0">
      <sharedItems containsMixedTypes="1" containsNumber="1" containsInteger="1" minValue="0" maxValue="0"/>
    </cacheField>
    <cacheField name="humillacion" numFmtId="0">
      <sharedItems containsMixedTypes="1" containsNumber="1" containsInteger="1" minValue="0" maxValue="0"/>
    </cacheField>
    <cacheField name="diversion" numFmtId="0">
      <sharedItems containsMixedTypes="1" containsNumber="1" containsInteger="1" minValue="0" maxValue="0"/>
    </cacheField>
    <cacheField name="placer" numFmtId="0">
      <sharedItems containsMixedTypes="1" containsNumber="1" containsInteger="1" minValue="0" maxValue="0"/>
    </cacheField>
    <cacheField name="apatia" numFmtId="0">
      <sharedItems containsMixedTypes="1" containsNumber="1" containsInteger="1" minValue="0" maxValue="0"/>
    </cacheField>
    <cacheField name="muerte" numFmtId="0">
      <sharedItems containsMixedTypes="1" containsNumber="1" containsInteger="1" minValue="0" maxValue="0"/>
    </cacheField>
    <cacheField name="bipolaridad" numFmtId="0">
      <sharedItems containsMixedTypes="1" containsNumber="1" containsInteger="1" minValue="0" maxValue="0"/>
    </cacheField>
    <cacheField name="alegria"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tonio Ferrandez" refreshedDate="44372.554699884262" createdVersion="7" refreshedVersion="7" minRefreshableVersion="3" recordCount="360" xr:uid="{0870EC92-9783-41AA-9871-D766B63A3C50}">
  <cacheSource type="worksheet">
    <worksheetSource name="Usuarios"/>
  </cacheSource>
  <cacheFields count="4">
    <cacheField name="Column1.1" numFmtId="0">
      <sharedItems/>
    </cacheField>
    <cacheField name="Column1.2" numFmtId="0">
      <sharedItems containsSemiMixedTypes="0" containsString="0" containsNumber="1" containsInteger="1" minValue="1900" maxValue="2055"/>
    </cacheField>
    <cacheField name="Column1.3" numFmtId="0">
      <sharedItems containsBlank="1" count="3">
        <s v=" female"/>
        <s v=" male"/>
        <m u="1"/>
      </sharedItems>
    </cacheField>
    <cacheField name="Age" numFmtId="0">
      <sharedItems count="3">
        <s v="Over 23"/>
        <s v="From 18 to 23"/>
        <s v="Under 18"/>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tonio Ferrandez" refreshedDate="44376.590030439816" createdVersion="7" refreshedVersion="7" minRefreshableVersion="3" recordCount="5819" xr:uid="{F70FCB0B-F9EC-4A8D-8527-28697EF3E953}">
  <cacheSource type="worksheet">
    <worksheetSource name="FrasesEmociones"/>
  </cacheSource>
  <cacheFields count="4">
    <cacheField name="Usuario" numFmtId="0">
      <sharedItems count="145">
        <s v="adam1alb"/>
        <s v="adrian1alb"/>
        <s v="adrian2alb"/>
        <s v="albaa2alb"/>
        <s v="albag2alb"/>
        <s v="alberto"/>
        <s v="alberto1alb"/>
        <s v="alejandra3alb"/>
        <s v="alejandroi13alb"/>
        <s v="alejandrorj3alb"/>
        <s v="alejandrorp3alb"/>
        <s v="alfonso3alb"/>
        <s v="alvaro1alb"/>
        <s v="alvarom2alb"/>
        <s v="alvarot2alb"/>
        <s v="amaryllis1alb"/>
        <s v="ana3alb"/>
        <s v="anahernandez"/>
        <s v="anastasia3alb"/>
        <s v="andr"/>
        <s v="andres1alb"/>
        <s v="angelika1alb"/>
        <s v="anne4alb"/>
        <s v="antoniopmas"/>
        <s v="ariana3alb"/>
        <s v="bea4alb"/>
        <s v="beatriz4alb"/>
        <s v="carla3alb"/>
        <s v="carlota2alb"/>
        <s v="carlota3alb"/>
        <s v="carlota4alb"/>
        <s v="carmen1alb"/>
        <s v="carmenbd2alb"/>
        <s v="carmenl2alb"/>
        <s v="carolina4alb"/>
        <s v="claudiacut"/>
        <s v="connie1alb"/>
        <s v="crist"/>
        <s v="cristobalr3alb"/>
        <s v="cristobals3alb"/>
        <s v="dani4alb"/>
        <s v="daniel2alb"/>
        <s v="daniela1alb"/>
        <s v="danielc3alb"/>
        <s v="danielw3alb"/>
        <s v="daniw3alb"/>
        <s v="david3alb"/>
        <s v="denise1alb"/>
        <s v="denise1alb3493"/>
        <s v="denise1allo"/>
        <s v="elena2alb"/>
        <s v="emilio3alb"/>
        <s v="emiliof3alb"/>
        <s v="evaaasancheez22@gmail.com"/>
        <s v="felipe1alb"/>
        <s v="felipe4alb"/>
        <s v="francisco1alb"/>
        <s v="giovanni2alb"/>
        <s v="giovannialb2"/>
        <s v="gregory2alb"/>
        <s v="hugo2alb"/>
        <s v="hugo3alb"/>
        <s v="irene3alb"/>
        <s v="isabella4alb"/>
        <s v="ivan1alb"/>
        <s v="jamesr2alb"/>
        <s v="jes"/>
        <s v="jesus3alb"/>
        <s v="jimena3alb"/>
        <s v="julia3alb"/>
        <s v="kristijonas2alb"/>
        <s v="laura1alb"/>
        <s v="leo4alb"/>
        <s v="lola3alb"/>
        <s v="lucas4alb"/>
        <s v="luciagralla"/>
        <s v="ludwig1alb"/>
        <s v="luna2alb"/>
        <s v="magdalena3alb"/>
        <s v="manuel1alb"/>
        <s v="manuel4alb"/>
        <s v="marcos1alb"/>
        <s v="marcos3alb"/>
        <s v="marcos4alb"/>
        <s v="maria2alb"/>
        <s v="maria4alb"/>
        <s v="marino1alb"/>
        <s v="marta2alb"/>
        <s v="marta3alb"/>
        <s v="marta4alb"/>
        <s v="martin2alb"/>
        <s v="martina1alb"/>
        <s v="maxime1alb"/>
        <s v="maya"/>
        <s v="mencia146@gmail.com"/>
        <s v="mencia4alb"/>
        <s v="michaei.sanzd1alb"/>
        <s v="michael1alb"/>
        <s v="milan2alb"/>
        <s v="milan3alb"/>
        <s v="mortegac02@gmail.com"/>
        <s v="naim2alb"/>
        <s v="natalia2alb"/>
        <s v="nico2alb"/>
        <s v="nicolas2alb"/>
        <s v="nicole1alb"/>
        <s v="nikhil3alb"/>
        <s v="nuria1alb"/>
        <s v="oliver01alb"/>
        <s v="oliverj1alb"/>
        <s v="oliverl1alb"/>
        <s v="olivero1alb"/>
        <s v="oliveroconnor1alb"/>
        <s v="oscar4alb"/>
        <s v="pablo4alb"/>
        <s v="paola1alb"/>
        <s v="paula2alb"/>
        <s v="paula4alb"/>
        <s v="paulagh02"/>
        <s v="rahul2alb"/>
        <s v="rahul3alb"/>
        <s v="renee2alb"/>
        <s v="ricardo3alb"/>
        <s v="rim2alb"/>
        <s v="rodrigo2alb"/>
        <s v="ruari3alb"/>
        <s v="ruslan4alb"/>
        <s v="samuel2alb"/>
        <s v="santi3alb"/>
        <s v="santiago1alb"/>
        <s v="sarah4alb"/>
        <s v="saral4alb"/>
        <s v="sofia1alb"/>
        <s v="sofia3alb"/>
        <s v="stefano4alb"/>
        <s v="teresa2alb"/>
        <s v="teresa4alb"/>
        <s v="usuario_no_registrado"/>
        <s v="usuario_no_registrado131"/>
        <s v="usuario_no_registrado138"/>
        <s v="valeriacerdanjimenez@gmail.com"/>
        <s v="victor2alb"/>
        <s v="victor4alb"/>
        <s v="victormoreno4alb"/>
        <s v="vladislav1alb"/>
      </sharedItems>
    </cacheField>
    <cacheField name="Fecha" numFmtId="14">
      <sharedItems containsSemiMixedTypes="0" containsNonDate="0" containsDate="1" containsString="0" minDate="2021-04-12T00:00:00" maxDate="2021-06-08T00:00:00"/>
    </cacheField>
    <cacheField name="FraseUsuario.Element:Text" numFmtId="0">
      <sharedItems containsBlank="1" longText="1"/>
    </cacheField>
    <cacheField name="CategoriaEmocional.Element:Text"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tonio Ferrandez" refreshedDate="44648.517317824073" createdVersion="7" refreshedVersion="7" minRefreshableVersion="3" recordCount="1132" xr:uid="{839FC907-BB74-454C-84C7-2F23B01D21B8}">
  <cacheSource type="worksheet">
    <worksheetSource name="frelevancia_trec_eval_corpusEmocioneEtiquetadas"/>
  </cacheSource>
  <cacheFields count="4">
    <cacheField name="Column1" numFmtId="0">
      <sharedItems containsSemiMixedTypes="0" containsString="0" containsNumber="1" containsInteger="1" minValue="1" maxValue="284" count="284">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sharedItems>
    </cacheField>
    <cacheField name="Column2" numFmtId="0">
      <sharedItems containsSemiMixedTypes="0" containsString="0" containsNumber="1" containsInteger="1" minValue="0" maxValue="0"/>
    </cacheField>
    <cacheField name="Column3" numFmtId="0">
      <sharedItems/>
    </cacheField>
    <cacheField name="Column4"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3">
  <r>
    <x v="0"/>
    <x v="0"/>
    <s v="Me parece muy útil y se lo recomendaría a mis amigos."/>
    <n v="7"/>
    <n v="10"/>
    <n v="7"/>
    <s v="¿Hay algún personaje o entidad del cuento al que le tengas especial simpatía?_x000a_Sí. Néstor_x000a_¿Por qué te agradan? ====&gt; cambiar por agrada/n"/>
    <s v="Todo está muy bien y me gusta mucho"/>
    <m/>
    <x v="0"/>
    <x v="0"/>
  </r>
  <r>
    <x v="1"/>
    <x v="1"/>
    <s v="me parece muy útil, entretenida y recomendable"/>
    <n v="9"/>
    <n v="9"/>
    <n v="9"/>
    <m/>
    <s v="poner audio a los cuentos"/>
    <m/>
    <x v="0"/>
    <x v="0"/>
  </r>
  <r>
    <x v="2"/>
    <x v="1"/>
    <s v="Súper útil. Lo recomendaría sin duda."/>
    <n v="10"/>
    <n v="10"/>
    <n v="10"/>
    <s v="Algunas moralejas estaban incompletas "/>
    <m/>
    <m/>
    <x v="0"/>
    <x v="0"/>
  </r>
  <r>
    <x v="3"/>
    <x v="1"/>
    <s v="Me parece muy interesante y si que se la recomendaría a otros amigos."/>
    <n v="10"/>
    <n v="9"/>
    <n v="7"/>
    <m/>
    <m/>
    <m/>
    <x v="0"/>
    <x v="0"/>
  </r>
  <r>
    <x v="4"/>
    <x v="2"/>
    <s v="Muy útil"/>
    <n v="10"/>
    <n v="10"/>
    <n v="10"/>
    <s v="Solo q sigo sin poder ver las moralejas"/>
    <m/>
    <m/>
    <x v="0"/>
    <x v="0"/>
  </r>
  <r>
    <x v="5"/>
    <x v="3"/>
    <m/>
    <n v="8"/>
    <m/>
    <m/>
    <m/>
    <m/>
    <n v="6"/>
    <x v="1"/>
    <x v="0"/>
  </r>
  <r>
    <x v="6"/>
    <x v="4"/>
    <s v="Me ha gustado mucho"/>
    <n v="10"/>
    <n v="10"/>
    <n v="10"/>
    <s v="Ninguno"/>
    <s v="Quizá habría que pulir un poco más la vinculación de los cuentos con la emociones y temas psicológicos tratados. En cuento a los temas psicológicos también se podrían ampliar más."/>
    <n v="10"/>
    <x v="2"/>
    <x v="0"/>
  </r>
  <r>
    <x v="7"/>
    <x v="5"/>
    <s v="si, me ha gustado mucho!! lo aplicaré con mi hijo"/>
    <n v="10"/>
    <n v="10"/>
    <n v="10"/>
    <s v="."/>
    <s v="."/>
    <n v="8"/>
    <x v="2"/>
    <x v="0"/>
  </r>
  <r>
    <x v="8"/>
    <x v="6"/>
    <s v="La recomendaré"/>
    <n v="9"/>
    <n v="9"/>
    <n v="10"/>
    <s v="Ninguno"/>
    <s v="que el propio cuento emita musica de fondo"/>
    <n v="7"/>
    <x v="1"/>
    <x v="0"/>
  </r>
  <r>
    <x v="9"/>
    <x v="7"/>
    <s v="Me pare muy recomendable"/>
    <n v="9"/>
    <n v="9"/>
    <n v="10"/>
    <s v="La falta de experiencia mía propia"/>
    <s v="A nivel cognitivo "/>
    <n v="9"/>
    <x v="1"/>
    <x v="0"/>
  </r>
  <r>
    <x v="10"/>
    <x v="8"/>
    <s v="Me ha parecido muy útil e interesante. Sí, lo recomendaría"/>
    <n v="9"/>
    <n v="10"/>
    <n v="9"/>
    <s v="Ninguno"/>
    <s v="Que las ospciones estuvieran un poco más grandes y no puestas como una frase. Quizá un listado. Gracias"/>
    <n v="9"/>
    <x v="2"/>
    <x v="0"/>
  </r>
  <r>
    <x v="11"/>
    <x v="9"/>
    <s v="no he entendido bien lo que el programa pretende ,quizás deba trasterlo más para sacarle partido "/>
    <n v="9"/>
    <n v="10"/>
    <n v="9"/>
    <s v="las preguntas 2 y 3 no h entendido la relación"/>
    <s v="las definiciones las pondría al principio del cuento y una explicación en general de cual es el funcionamineto"/>
    <n v="6"/>
    <x v="2"/>
    <x v="0"/>
  </r>
  <r>
    <x v="12"/>
    <x v="10"/>
    <m/>
    <n v="6"/>
    <n v="7"/>
    <n v="6"/>
    <m/>
    <m/>
    <n v="6"/>
    <x v="2"/>
    <x v="0"/>
  </r>
  <r>
    <x v="13"/>
    <x v="11"/>
    <s v="me parece muy útil, me ha gustado mucho"/>
    <n v="10"/>
    <n v="10"/>
    <n v="10"/>
    <s v="De momento ninguno"/>
    <m/>
    <n v="9"/>
    <x v="2"/>
    <x v="0"/>
  </r>
  <r>
    <x v="14"/>
    <x v="12"/>
    <m/>
    <n v="8"/>
    <n v="7"/>
    <n v="8"/>
    <s v="El cuento que he leído tenía más moralejas de las que apreciaba el programa, se le puede sacar más partido a cada cuenta (Néstor el cástor)"/>
    <m/>
    <n v="8"/>
    <x v="2"/>
    <x v="0"/>
  </r>
  <r>
    <x v="15"/>
    <x v="13"/>
    <s v="Me gusta muchisimo, si es verdad que estaría muy bien para infantil y niños más pequeños. Aún así la iniciativa es genial"/>
    <n v="8"/>
    <n v="10"/>
    <n v="9"/>
    <s v="El cuento del tren de la vida solo especifica entre parentesis (envejecimiento), no la emoción."/>
    <m/>
    <n v="7"/>
    <x v="2"/>
    <x v="0"/>
  </r>
  <r>
    <x v="16"/>
    <x v="14"/>
    <s v="me parece genial, porque te ayuda a reflexionar sobre las situaciones del día día"/>
    <n v="10"/>
    <n v="10"/>
    <n v="10"/>
    <m/>
    <m/>
    <n v="10"/>
    <x v="1"/>
    <x v="0"/>
  </r>
  <r>
    <x v="17"/>
    <x v="15"/>
    <s v="Me parece una herramienta muy acertada para la época tecnológica que tenemos hoy en día, está muy bien. _x000a_Personalmente no me ha gustado nada la moraleja tan religiosa del cuento de &quot;la oruga&quot;."/>
    <n v="9"/>
    <n v="10"/>
    <n v="10"/>
    <s v="el cuento de &quot;los lobos&quot; no tiene asociada ninguna emoción, solo pone (educación)."/>
    <m/>
    <n v="10"/>
    <x v="2"/>
    <x v="0"/>
  </r>
  <r>
    <x v="18"/>
    <x v="16"/>
    <s v="La aplicación me parece muy innovadora y demasiado util, sin duda alguna la recomendaria "/>
    <n v="10"/>
    <n v="6"/>
    <n v="10"/>
    <s v="Lo he entendio muy bien, tiene mucha claridad el programa en sus instrucciones "/>
    <s v="Podrian sugerirse actividades donde puedan seguir incluyendo temas de inteligencia emocional"/>
    <n v="10"/>
    <x v="2"/>
    <x v="0"/>
  </r>
  <r>
    <x v="19"/>
    <x v="17"/>
    <s v="si que lo recomendaría "/>
    <n v="8"/>
    <n v="8"/>
    <n v="9"/>
    <s v="No veo errores"/>
    <s v="poner mas libros."/>
    <n v="7"/>
    <x v="2"/>
    <x v="0"/>
  </r>
  <r>
    <x v="20"/>
    <x v="18"/>
    <s v="Me parece que puede ser bastante interesante para promover la educación emocional y de los sentimientos entre los adolescentes"/>
    <n v="7"/>
    <n v="10"/>
    <n v="9"/>
    <s v="El cuento &quot;El árbol confundido&quot; muestra que es sobre la duda pero no plantea la aplicación de si es para educación, trabajo..."/>
    <s v="Pondría más emociones a tratar"/>
    <n v="5"/>
    <x v="1"/>
    <x v="0"/>
  </r>
  <r>
    <x v="21"/>
    <x v="19"/>
    <s v="Está bastante bien. Al final aburre un poco ya que nunca deja de preguntar, debería de haber un limite de preguntas."/>
    <n v="7"/>
    <n v="8"/>
    <n v="7"/>
    <s v="Ninguno, menos el comentado arriba."/>
    <s v="Al final aburre un poco ya que nunca deja de preguntar, debería de haber un limite de preguntas, aunque entiendo que son para que la IA aprenda mejor."/>
    <n v="7"/>
    <x v="1"/>
    <x v="0"/>
  </r>
  <r>
    <x v="22"/>
    <x v="20"/>
    <s v="es entretenida , y el cuento que me ha recomendado estaba bastante interesante y me ha dado que pensar "/>
    <n v="8"/>
    <n v="9"/>
    <n v="7"/>
    <m/>
    <m/>
    <n v="7"/>
    <x v="1"/>
    <x v="0"/>
  </r>
  <r>
    <x v="23"/>
    <x v="21"/>
    <s v="Sí, se lo recomendaría. Me parece una herramienta intuitiva y fácil de utilizar_x000a_"/>
    <n v="10"/>
    <n v="9"/>
    <n v="8"/>
    <s v="No he podido detectar ningún error ya que la he usado muy poco tiempo."/>
    <m/>
    <n v="8"/>
    <x v="1"/>
    <x v="0"/>
  </r>
  <r>
    <x v="24"/>
    <x v="22"/>
    <s v="Considero que es muy útil para institutos."/>
    <n v="9"/>
    <n v="10"/>
    <n v="8"/>
    <s v="En el cuento &quot;El tren de la vida&quot; solo se plasma el tema del que trata pero no la emoción."/>
    <m/>
    <n v="7"/>
    <x v="2"/>
    <x v="0"/>
  </r>
  <r>
    <x v="25"/>
    <x v="23"/>
    <s v="Totalmente recomendable"/>
    <n v="9"/>
    <n v="8"/>
    <n v="8"/>
    <m/>
    <m/>
    <n v="6"/>
    <x v="1"/>
    <x v="0"/>
  </r>
  <r>
    <x v="26"/>
    <x v="24"/>
    <s v="Me parece muy útil, yo he leído un cuento en el que me ha demostrado que muchas veces no nos fijamos en los pequeños detalles, sólo contamos con aquello que nos entra directamente por los ojos ignorando todas aquellas pequeñas cosas."/>
    <n v="8"/>
    <n v="9"/>
    <n v="10"/>
    <s v="No he visto ninguno."/>
    <s v="Por mi no hay ninguna mejora. "/>
    <n v="7"/>
    <x v="2"/>
    <x v="0"/>
  </r>
  <r>
    <x v="27"/>
    <x v="25"/>
    <s v="útil"/>
    <n v="9"/>
    <n v="6"/>
    <n v="7"/>
    <s v="Ninguno"/>
    <m/>
    <n v="8"/>
    <x v="1"/>
    <x v="0"/>
  </r>
  <r>
    <x v="28"/>
    <x v="26"/>
    <s v="útil"/>
    <n v="7"/>
    <n v="9"/>
    <n v="9"/>
    <s v="había algunos errores en la escritura del cuento y en uno de ellos no aparecía la emoción"/>
    <s v="ampliar las emociones que se sugieren o los temas"/>
    <n v="4"/>
    <x v="2"/>
    <x v="0"/>
  </r>
  <r>
    <x v="29"/>
    <x v="27"/>
    <s v="Interesante "/>
    <n v="7"/>
    <n v="9"/>
    <n v="8"/>
    <s v="Poca capacidad de respuesta del chatrobot, te cambia de tema rápidamente "/>
    <s v="Mejorar la inteligencia del chat "/>
    <n v="7"/>
    <x v="1"/>
    <x v="0"/>
  </r>
  <r>
    <x v="30"/>
    <x v="28"/>
    <s v="Me parece muy interesante esta nueva app, creo que viene muy bien para trabajar las emociones, no solo detectar cómo nos sentimos sino también trabajarlas."/>
    <n v="10"/>
    <n v="10"/>
    <n v="10"/>
    <s v="Aperece que si pones el ratón encima de la emoción te salen sinónimos, en mi ordenador no salía, no se si es la aplicación o mi ordenador."/>
    <s v="Añadiría dibujos para asociar la emoción a una imagen y así los pequeños de sexto o quinto de primaria podrían hacerlo."/>
    <n v="10"/>
    <x v="2"/>
    <x v="0"/>
  </r>
  <r>
    <x v="31"/>
    <x v="29"/>
    <s v="me parece muy util porque a los adolescentes les puede costar menos abrirse a contar sus emociones a través del ordenador"/>
    <n v="9"/>
    <n v="10"/>
    <n v="10"/>
    <s v="no he detectado ningun error"/>
    <s v="incluir más imágenes para que sea más atractiva"/>
    <n v="9"/>
    <x v="2"/>
    <x v="0"/>
  </r>
  <r>
    <x v="32"/>
    <x v="30"/>
    <s v="Útil e interesante"/>
    <n v="7"/>
    <n v="7"/>
    <n v="7"/>
    <s v="la maquina me pedía que le dijera de que temas quería leer y me ponía  unos ejemplos entre paréntesis (violencia de género, anorexia,,,, etc). Yo le escribía quiero leer cuentos sobre violencia de género y me decía que le especificara de qué. Así continuamente. No he podido leerlos."/>
    <s v="Mayor comprensión de la maquina."/>
    <n v="7"/>
    <x v="2"/>
    <x v="0"/>
  </r>
  <r>
    <x v="33"/>
    <x v="31"/>
    <s v="Es util para trabajar las emociones de las personas de forma rapida"/>
    <n v="7"/>
    <n v="10"/>
    <n v="10"/>
    <s v="Ninguno"/>
    <s v="Mas variedad de cuentos"/>
    <n v="7"/>
    <x v="1"/>
    <x v="0"/>
  </r>
  <r>
    <x v="34"/>
    <x v="32"/>
    <s v="Me parece útil y una experiencia enriquecedora"/>
    <n v="8"/>
    <n v="8"/>
    <n v="8"/>
    <s v="no"/>
    <s v="no"/>
    <n v="7"/>
    <x v="2"/>
    <x v="0"/>
  </r>
  <r>
    <x v="35"/>
    <x v="33"/>
    <s v="Me parece muy útil y si la recomendaría. "/>
    <n v="10"/>
    <n v="10"/>
    <n v="10"/>
    <s v="No detectado errores."/>
    <s v="No tengo. _x000a_"/>
    <n v="8"/>
    <x v="2"/>
    <x v="0"/>
  </r>
  <r>
    <x v="36"/>
    <x v="34"/>
    <s v="Me ha parecido super útil, además los cuentos transmite mucho y te hacen reflexionar sobre las emociones."/>
    <n v="9"/>
    <n v="9"/>
    <n v="9"/>
    <s v="en el cuento 'Tres de la vida' y 'los dientes del sultán' no aparecen las emociones en paréntesis"/>
    <m/>
    <n v="9"/>
    <x v="1"/>
    <x v="1"/>
  </r>
  <r>
    <x v="37"/>
    <x v="35"/>
    <s v="Para estudiantes de Secundaria"/>
    <n v="9"/>
    <n v="8"/>
    <n v="5"/>
    <s v="En el cuento de &quot;los lobos&quot; solo aparece el tema y no las emociones. Sin embargo, &quot;paz en medio de las dificultades&quot; faltaría el tema psicológico."/>
    <s v="El apartado de recomendar algún cuento según la emoción que tengas no funciona muy bien porque me realiza muchas preguntas pero no ofrece ningún otro cuento."/>
    <n v="7"/>
    <x v="1"/>
    <x v="1"/>
  </r>
  <r>
    <x v="38"/>
    <x v="36"/>
    <s v="Me parece útil porque recomienda cuentos acordes a la emoción que seleccionas. Algunos cuentos se asemejan mejor que otros y la moraleja se refleja de mejor manera, pero en general está bien."/>
    <n v="8"/>
    <n v="8"/>
    <n v="7"/>
    <s v="Preguntas muy repetitivas"/>
    <m/>
    <n v="7"/>
    <x v="1"/>
    <x v="1"/>
  </r>
  <r>
    <x v="39"/>
    <x v="37"/>
    <s v="Me parece super útil y entretenido, además de lúdico"/>
    <n v="10"/>
    <n v="8"/>
    <n v="10"/>
    <m/>
    <m/>
    <n v="10"/>
    <x v="2"/>
    <x v="1"/>
  </r>
  <r>
    <x v="40"/>
    <x v="38"/>
    <s v="Me encanta la idea de que exista una gran variedad y así cada alumno/a pueda ir en una dirección diferente. "/>
    <n v="9"/>
    <n v="10"/>
    <n v="8"/>
    <s v="En el caso de cuento como Entrevista a Dios, los guiones deberían estar en oraciones diferentes para que los alumnos y alumnas no se equivoquen leyendo. "/>
    <s v="Que en el chat las preguntas invitaran aún más a reflexionar. "/>
    <n v="9"/>
    <x v="2"/>
    <x v="1"/>
  </r>
  <r>
    <x v="41"/>
    <x v="39"/>
    <m/>
    <n v="7"/>
    <n v="7"/>
    <n v="7"/>
    <m/>
    <m/>
    <n v="7"/>
    <x v="2"/>
    <x v="1"/>
  </r>
  <r>
    <x v="42"/>
    <x v="40"/>
    <s v="Muy interesante "/>
    <n v="8"/>
    <n v="8"/>
    <n v="8"/>
    <s v="Ninguno "/>
    <s v="Todo perfecto "/>
    <n v="7"/>
    <x v="2"/>
    <x v="1"/>
  </r>
  <r>
    <x v="43"/>
    <x v="41"/>
    <s v="muy útil"/>
    <n v="9"/>
    <n v="8"/>
    <n v="8"/>
    <m/>
    <m/>
    <n v="9"/>
    <x v="2"/>
    <x v="1"/>
  </r>
  <r>
    <x v="44"/>
    <x v="42"/>
    <s v="Útil"/>
    <n v="8"/>
    <n v="9"/>
    <n v="10"/>
    <m/>
    <m/>
    <n v="8"/>
    <x v="2"/>
    <x v="1"/>
  </r>
  <r>
    <x v="45"/>
    <x v="43"/>
    <s v="util e interesante"/>
    <n v="8"/>
    <n v="7"/>
    <n v="8"/>
    <m/>
    <m/>
    <n v="7"/>
    <x v="2"/>
    <x v="1"/>
  </r>
  <r>
    <x v="46"/>
    <x v="44"/>
    <s v="Me parece muy útil, es una forma muy divertida y amena de trabajar y reconocer las emociones"/>
    <n v="9"/>
    <n v="9"/>
    <n v="8"/>
    <m/>
    <m/>
    <n v="7"/>
    <x v="2"/>
    <x v="1"/>
  </r>
  <r>
    <x v="47"/>
    <x v="45"/>
    <s v="muy útil, lo recomendaría"/>
    <n v="9"/>
    <n v="8"/>
    <n v="7"/>
    <m/>
    <m/>
    <n v="8"/>
    <x v="2"/>
    <x v="1"/>
  </r>
  <r>
    <x v="48"/>
    <x v="46"/>
    <m/>
    <n v="7"/>
    <n v="7"/>
    <n v="7"/>
    <m/>
    <m/>
    <n v="7"/>
    <x v="2"/>
    <x v="1"/>
  </r>
  <r>
    <x v="49"/>
    <x v="47"/>
    <s v="Me parece muy util esta iniciativa"/>
    <n v="7"/>
    <n v="8"/>
    <n v="8"/>
    <s v="A veces da respuestas erroneas"/>
    <m/>
    <n v="6"/>
    <x v="2"/>
    <x v="1"/>
  </r>
  <r>
    <x v="50"/>
    <x v="48"/>
    <s v="Me parece algo muy útil y dinámico"/>
    <n v="9"/>
    <n v="9"/>
    <n v="10"/>
    <m/>
    <m/>
    <n v="9"/>
    <x v="1"/>
    <x v="1"/>
  </r>
  <r>
    <x v="51"/>
    <x v="49"/>
    <m/>
    <n v="9"/>
    <n v="10"/>
    <n v="9"/>
    <m/>
    <m/>
    <n v="7"/>
    <x v="2"/>
    <x v="1"/>
  </r>
  <r>
    <x v="52"/>
    <x v="50"/>
    <m/>
    <n v="10"/>
    <n v="10"/>
    <n v="10"/>
    <m/>
    <m/>
    <n v="10"/>
    <x v="2"/>
    <x v="1"/>
  </r>
  <r>
    <x v="53"/>
    <x v="51"/>
    <s v="Me parece util para poder saber más cosas"/>
    <n v="7"/>
    <n v="7"/>
    <n v="7"/>
    <m/>
    <s v="No preguntas tan mecanizadas"/>
    <n v="7"/>
    <x v="2"/>
    <x v="1"/>
  </r>
  <r>
    <x v="54"/>
    <x v="52"/>
    <s v="Me resulta interesante y útil, lo recomendaría"/>
    <n v="7"/>
    <n v="9"/>
    <n v="8"/>
    <s v="Mejorar el chatbot y añadir más cuento. "/>
    <s v="Añadiría una sección de cuentos para adultos."/>
    <n v="6"/>
    <x v="2"/>
    <x v="1"/>
  </r>
  <r>
    <x v="55"/>
    <x v="53"/>
    <s v="Un poco aburrido pero bien"/>
    <n v="8"/>
    <n v="8"/>
    <n v="9"/>
    <m/>
    <s v="pondría algo de interactividad para que despierte interés en los niños y no les parezca algo aburrido "/>
    <n v="7"/>
    <x v="2"/>
    <x v="1"/>
  </r>
  <r>
    <x v="56"/>
    <x v="54"/>
    <s v="Se lo recomendaría a otras personas"/>
    <n v="8"/>
    <n v="7"/>
    <n v="5"/>
    <m/>
    <m/>
    <n v="7"/>
    <x v="2"/>
    <x v="1"/>
  </r>
  <r>
    <x v="57"/>
    <x v="54"/>
    <s v="Se lo recomendaría a otras personas"/>
    <n v="8"/>
    <n v="7"/>
    <n v="5"/>
    <m/>
    <m/>
    <n v="7"/>
    <x v="2"/>
    <x v="1"/>
  </r>
  <r>
    <x v="58"/>
    <x v="54"/>
    <s v="Se lo recomendaría a otras personas"/>
    <n v="8"/>
    <n v="7"/>
    <n v="5"/>
    <m/>
    <m/>
    <n v="7"/>
    <x v="2"/>
    <x v="1"/>
  </r>
  <r>
    <x v="59"/>
    <x v="55"/>
    <m/>
    <n v="8"/>
    <n v="9"/>
    <n v="8"/>
    <m/>
    <m/>
    <n v="8"/>
    <x v="1"/>
    <x v="1"/>
  </r>
  <r>
    <x v="60"/>
    <x v="55"/>
    <m/>
    <n v="8"/>
    <n v="9"/>
    <n v="8"/>
    <m/>
    <m/>
    <n v="8"/>
    <x v="1"/>
    <x v="1"/>
  </r>
  <r>
    <x v="61"/>
    <x v="56"/>
    <s v="es útil para saber la emoción que tiene la persona en ese momento"/>
    <n v="8"/>
    <n v="10"/>
    <n v="9"/>
    <s v="ninguno"/>
    <m/>
    <n v="8"/>
    <x v="2"/>
    <x v="1"/>
  </r>
  <r>
    <x v="61"/>
    <x v="57"/>
    <s v="Me ha parecido útil para trabajar la inteligencia emocional y conocernos un poco más, lo recomendaría."/>
    <n v="9"/>
    <n v="9"/>
    <n v="8"/>
    <m/>
    <m/>
    <n v="8"/>
    <x v="2"/>
    <x v="1"/>
  </r>
  <r>
    <x v="62"/>
    <x v="58"/>
    <s v="entretenido"/>
    <n v="8"/>
    <n v="7"/>
    <n v="6"/>
    <s v="muy larga la entrevista, preguntas"/>
    <s v="acortar las preguntas"/>
    <n v="5"/>
    <x v="2"/>
    <x v="1"/>
  </r>
  <r>
    <x v="63"/>
    <x v="59"/>
    <m/>
    <n v="9"/>
    <n v="3"/>
    <n v="8"/>
    <m/>
    <s v="El menú de control podría hacerse más sencillo."/>
    <n v="8"/>
    <x v="1"/>
    <x v="1"/>
  </r>
  <r>
    <x v="64"/>
    <x v="60"/>
    <s v="Es una aplicación útil para entender mejor lo que sientes y reflexionar sobre ello."/>
    <n v="8"/>
    <n v="5"/>
    <n v="8"/>
    <s v="no he detectado ningún error, solo cuando decía que tenía que dar mas información pero yo no contaba con esta."/>
    <s v="No hay ninguna"/>
    <n v="7"/>
    <x v="2"/>
    <x v="1"/>
  </r>
  <r>
    <x v="65"/>
    <x v="61"/>
    <m/>
    <n v="7"/>
    <n v="8"/>
    <n v="8"/>
    <m/>
    <m/>
    <n v="1"/>
    <x v="1"/>
    <x v="1"/>
  </r>
  <r>
    <x v="66"/>
    <x v="62"/>
    <s v="Me parece muy util, te ayuda a reflexionar sobre los temas que seleccionaste "/>
    <n v="8"/>
    <n v="10"/>
    <n v="9"/>
    <m/>
    <m/>
    <n v="7"/>
    <x v="2"/>
    <x v="1"/>
  </r>
  <r>
    <x v="67"/>
    <x v="63"/>
    <s v="Es bastante útil y si que se lo recomendaría a otras personas  "/>
    <n v="7"/>
    <n v="7"/>
    <n v="8"/>
    <s v="La verdad es que no he detectado ningún problema "/>
    <s v="La inteligencia emocional se tiene que trabajar mediante lecturas como esta y varias cosas más como por ejemplo hablar con otras personas etc."/>
    <n v="7"/>
    <x v="2"/>
    <x v="1"/>
  </r>
  <r>
    <x v="68"/>
    <x v="64"/>
    <m/>
    <n v="5"/>
    <n v="5"/>
    <n v="5"/>
    <m/>
    <m/>
    <n v="5"/>
    <x v="2"/>
    <x v="1"/>
  </r>
  <r>
    <x v="69"/>
    <x v="65"/>
    <s v="lo recomendaría"/>
    <n v="8"/>
    <n v="6"/>
    <n v="9"/>
    <s v="ninguno"/>
    <s v="ninguna"/>
    <n v="7"/>
    <x v="2"/>
    <x v="1"/>
  </r>
  <r>
    <x v="70"/>
    <x v="66"/>
    <s v="me parece muy recomendable ya que me ha resultado muy útil y me gustan mucho sus moralejas"/>
    <n v="10"/>
    <m/>
    <n v="9"/>
    <s v="ninguno ya que me parece una aplicación muy correcta y divertida la cual te incita a querer leer más debido a que en e podemos observar que se obtienen muy buenas moralejas que te ayudan a cambiar la percepción sobre las expectativas que tenemos a veces sobre diversos temas y los cuales, desde otro punto de vista completamente distinto nos ayudan a poder ver las cosas de otra manera mejor"/>
    <s v="Me parece que esta muy bien estructurado y no necesita ningún cambio"/>
    <n v="9"/>
    <x v="2"/>
    <x v="1"/>
  </r>
  <r>
    <x v="71"/>
    <x v="67"/>
    <s v="Me ha servido de utilidad ya que podré aplicarlo día a día "/>
    <n v="10"/>
    <n v="5"/>
    <n v="5"/>
    <s v="ningún error detectado "/>
    <s v="ninguna mejora "/>
    <n v="10"/>
    <x v="1"/>
    <x v="1"/>
  </r>
  <r>
    <x v="72"/>
    <x v="68"/>
    <s v="La aplicación me ha gustado, y se la recomendaré a familiares y amigos míos"/>
    <n v="8"/>
    <n v="7"/>
    <n v="8"/>
    <s v="Ninguno"/>
    <s v="Podría dar la opción de algún video mostrando la moraleja"/>
    <n v="8"/>
    <x v="2"/>
    <x v="1"/>
  </r>
  <r>
    <x v="73"/>
    <x v="69"/>
    <s v="me ha parecido útil y facilita el entender tus emociones "/>
    <n v="7"/>
    <n v="8"/>
    <n v="8"/>
    <m/>
    <m/>
    <n v="6"/>
    <x v="2"/>
    <x v="1"/>
  </r>
  <r>
    <x v="10"/>
    <x v="70"/>
    <s v="Me parece una aplicación muy útil para conocer tus emociones y entretenida."/>
    <n v="10"/>
    <n v="10"/>
    <n v="9"/>
    <m/>
    <m/>
    <n v="7"/>
    <x v="2"/>
    <x v="1"/>
  </r>
  <r>
    <x v="74"/>
    <x v="71"/>
    <s v="Me parece muy útil y entretenido"/>
    <n v="8"/>
    <n v="7"/>
    <n v="10"/>
    <m/>
    <m/>
    <n v="7"/>
    <x v="2"/>
    <x v="1"/>
  </r>
  <r>
    <x v="75"/>
    <x v="72"/>
    <m/>
    <n v="10"/>
    <n v="10"/>
    <n v="10"/>
    <m/>
    <m/>
    <n v="10"/>
    <x v="1"/>
    <x v="1"/>
  </r>
  <r>
    <x v="76"/>
    <x v="73"/>
    <s v="me parece muy util"/>
    <n v="9"/>
    <n v="8"/>
    <n v="9"/>
    <s v="ninguno"/>
    <s v="ninguno"/>
    <n v="7"/>
    <x v="1"/>
    <x v="1"/>
  </r>
  <r>
    <x v="77"/>
    <x v="74"/>
    <s v="Me paré muy útil y de gran ayuda sobretodo para los niños, y más en cuestión aquellos que tengan dificultades para expresarse o demás_x000a_"/>
    <n v="8"/>
    <n v="9"/>
    <n v="10"/>
    <m/>
    <m/>
    <n v="7"/>
    <x v="2"/>
    <x v="1"/>
  </r>
  <r>
    <x v="78"/>
    <x v="75"/>
    <s v="Me parece útil para conocer mejor tus emociones "/>
    <n v="6"/>
    <n v="8"/>
    <n v="10"/>
    <s v="Ninguno"/>
    <s v="Nada"/>
    <n v="6"/>
    <x v="2"/>
    <x v="1"/>
  </r>
  <r>
    <x v="79"/>
    <x v="76"/>
    <s v="Me parece una buena aplicación para pasar rato y para algunos momentos"/>
    <n v="7"/>
    <n v="8"/>
    <n v="8"/>
    <s v="No he detectado ninguno problema"/>
    <s v="No tengo ninguna sugerencia"/>
    <n v="5"/>
    <x v="1"/>
    <x v="1"/>
  </r>
  <r>
    <x v="80"/>
    <x v="77"/>
    <s v="Me ha ayudado a aprender una moraleja mas y a conocer mis emociones. "/>
    <n v="7"/>
    <n v="5"/>
    <n v="8"/>
    <s v="Es poco intuitiva"/>
    <s v="Hacerla mas intuitiva"/>
    <n v="8"/>
    <x v="1"/>
    <x v="1"/>
  </r>
  <r>
    <x v="81"/>
    <x v="78"/>
    <s v="Me parecen interesantes los cuentos porque tienen una moraleja y te hacen aprender pero a mi no me ha resultado muy útil."/>
    <n v="7"/>
    <n v="9"/>
    <n v="3"/>
    <m/>
    <m/>
    <n v="7"/>
    <x v="2"/>
    <x v="1"/>
  </r>
  <r>
    <x v="82"/>
    <x v="79"/>
    <s v="Muy buena y útil"/>
    <n v="9"/>
    <n v="9"/>
    <n v="8"/>
    <s v="Ninguno"/>
    <s v="Ninguna"/>
    <n v="3"/>
    <x v="2"/>
    <x v="1"/>
  </r>
  <r>
    <x v="83"/>
    <x v="79"/>
    <s v="Si, ya que me ha gustado mucho el cuento que me han recomendado."/>
    <n v="7"/>
    <n v="5"/>
    <n v="4"/>
    <s v="No he detectado errores, ya que los sentimientos que he elegido se correspondian con el cuento asignado"/>
    <s v="no podria decri ninguna"/>
    <n v="7"/>
    <x v="2"/>
    <x v="1"/>
  </r>
  <r>
    <x v="84"/>
    <x v="80"/>
    <s v="me parece útil, entretenida y te hace conectar contigo mismo. "/>
    <n v="9"/>
    <n v="10"/>
    <n v="10"/>
    <s v="no he detectado "/>
    <s v="no tengo sujerencias."/>
    <n v="7"/>
    <x v="2"/>
    <x v="1"/>
  </r>
  <r>
    <x v="85"/>
    <x v="81"/>
    <s v="Me parece muy útil, y sí se la recomendaría a otras personas."/>
    <n v="8"/>
    <n v="6"/>
    <n v="5"/>
    <s v="Ninguno."/>
    <s v="Temas más dispersos"/>
    <n v="6"/>
    <x v="2"/>
    <x v="1"/>
  </r>
  <r>
    <x v="86"/>
    <x v="82"/>
    <s v="Ahora mismo puede resultar un poco aburrida, pero porque es el principio. Es interesante y creo que puede llegar a resultar muy útil si se le da un buen uso."/>
    <n v="9"/>
    <n v="10"/>
    <n v="10"/>
    <s v="por ahora ninguno."/>
    <s v="podría haber más dibujos para los niños."/>
    <n v="8"/>
    <x v="2"/>
    <x v="1"/>
  </r>
  <r>
    <x v="87"/>
    <x v="83"/>
    <s v="Me ha gustado bastante"/>
    <n v="8"/>
    <n v="7"/>
    <n v="8"/>
    <s v="No he detectado problemas"/>
    <s v="ninguna"/>
    <n v="8"/>
    <x v="2"/>
    <x v="1"/>
  </r>
  <r>
    <x v="88"/>
    <x v="84"/>
    <m/>
    <n v="8"/>
    <n v="9"/>
    <n v="9"/>
    <m/>
    <m/>
    <n v="8"/>
    <x v="2"/>
    <x v="1"/>
  </r>
  <r>
    <x v="89"/>
    <x v="85"/>
    <s v="es útil para conocer tus emociones, sobre todo para la gente que no se conoce"/>
    <n v="10"/>
    <n v="10"/>
    <n v="10"/>
    <m/>
    <m/>
    <n v="8"/>
    <x v="2"/>
    <x v="1"/>
  </r>
  <r>
    <x v="90"/>
    <x v="86"/>
    <s v="La aplicación me parece realmente útil si se aplica en los ámbitos adecuados. Sirve de gran ayuda para expresar e identificar emociones."/>
    <n v="10"/>
    <n v="10"/>
    <n v="9"/>
    <m/>
    <m/>
    <n v="7"/>
    <x v="2"/>
    <x v="1"/>
  </r>
  <r>
    <x v="91"/>
    <x v="87"/>
    <m/>
    <n v="9"/>
    <n v="7"/>
    <n v="7"/>
    <m/>
    <m/>
    <n v="7"/>
    <x v="2"/>
    <x v="1"/>
  </r>
  <r>
    <x v="92"/>
    <x v="88"/>
    <s v="Si, me parece útil"/>
    <n v="6"/>
    <n v="10"/>
    <n v="10"/>
    <s v="Ninguno"/>
    <s v="Que hable más el robot_x000a_"/>
    <n v="6"/>
    <x v="2"/>
    <x v="1"/>
  </r>
  <r>
    <x v="93"/>
    <x v="89"/>
    <s v="Muy entretenido y educativo"/>
    <n v="6"/>
    <n v="8"/>
    <n v="8"/>
    <s v="La sección de preguntas resulta repetitiva "/>
    <s v="Reducir las preguntas tras el cuento "/>
    <n v="6"/>
    <x v="2"/>
    <x v="1"/>
  </r>
  <r>
    <x v="94"/>
    <x v="90"/>
    <s v="En general, me parece una aplicación útil, ya que a través de los cuentos se pueden ver reflejadas las emociones y el usuario que la utilice se puede sentir identificado. Sobre todo, creo que es útil para los niños, quienes aún puede ser no conozcan del todo sus emociones, entonces gracias a los cuentos pueden aprender a identificarlas y empatizar."/>
    <n v="8"/>
    <n v="9"/>
    <n v="7"/>
    <s v="Nada"/>
    <s v="Mejoraría la estética de la aplicación para que sea más visual."/>
    <n v="7"/>
    <x v="2"/>
    <x v="1"/>
  </r>
  <r>
    <x v="95"/>
    <x v="91"/>
    <s v="Me parece muy útil y leyendo los cuentos te das cuenta de muchas cosas de las que sientes "/>
    <n v="9"/>
    <n v="9"/>
    <n v="10"/>
    <s v="Nada"/>
    <s v="Nada"/>
    <n v="7"/>
    <x v="2"/>
    <x v="1"/>
  </r>
  <r>
    <x v="96"/>
    <x v="92"/>
    <m/>
    <n v="8"/>
    <n v="10"/>
    <n v="8"/>
    <m/>
    <m/>
    <n v="9"/>
    <x v="2"/>
    <x v="1"/>
  </r>
  <r>
    <x v="97"/>
    <x v="93"/>
    <s v="muy util"/>
    <n v="8"/>
    <n v="8"/>
    <n v="5"/>
    <m/>
    <m/>
    <n v="7"/>
    <x v="1"/>
    <x v="1"/>
  </r>
  <r>
    <x v="98"/>
    <x v="94"/>
    <m/>
    <n v="9"/>
    <n v="10"/>
    <n v="8"/>
    <m/>
    <m/>
    <n v="8"/>
    <x v="2"/>
    <x v="1"/>
  </r>
  <r>
    <x v="99"/>
    <x v="95"/>
    <s v="Me parece útil para poder entender mejor tus emociones y poder controlarlas"/>
    <n v="9"/>
    <n v="8"/>
    <n v="7"/>
    <s v="Ciertas preguntas no las detecta y no las entiende"/>
    <s v="Me habría gustado saber que simboliza cada cosa, para poder atender mejor el significado del cuento y su moraleja"/>
    <n v="7"/>
    <x v="2"/>
    <x v="1"/>
  </r>
  <r>
    <x v="100"/>
    <x v="96"/>
    <s v="Es una aplicación util y bastante inteligente, hace preguntas curiosas de de agrado pro le falta tener un repertorio más grande de libros."/>
    <n v="10"/>
    <n v="7"/>
    <n v="10"/>
    <s v="Poca cantidad de libros."/>
    <s v="Poner mayor cantidad de libros y mejorar su estilo"/>
    <n v="8"/>
    <x v="1"/>
    <x v="1"/>
  </r>
  <r>
    <x v="101"/>
    <x v="97"/>
    <s v="Me ha parecido muy interesante esta página. "/>
    <n v="10"/>
    <n v="10"/>
    <n v="10"/>
    <s v="ninguno"/>
    <s v="ninguna"/>
    <n v="7"/>
    <x v="2"/>
    <x v="1"/>
  </r>
  <r>
    <x v="102"/>
    <x v="98"/>
    <s v="Me parece una manera de conseguir que una persona conecte con sus emociones, y pueda conocer su interior y como se siente a través de un cuento."/>
    <n v="10"/>
    <n v="3"/>
    <n v="8"/>
    <m/>
    <m/>
    <n v="8"/>
    <x v="2"/>
    <x v="1"/>
  </r>
  <r>
    <x v="103"/>
    <x v="99"/>
    <s v="Me parece útil porque puedes descubrir tus emociones profundas y hacerte reflexionar."/>
    <n v="7"/>
    <n v="8"/>
    <n v="8"/>
    <m/>
    <m/>
    <n v="5"/>
    <x v="2"/>
    <x v="1"/>
  </r>
  <r>
    <x v="79"/>
    <x v="100"/>
    <s v="Me parece una herramienta muy interesante"/>
    <n v="8"/>
    <n v="6"/>
    <n v="7"/>
    <m/>
    <m/>
    <n v="6"/>
    <x v="2"/>
    <x v="1"/>
  </r>
  <r>
    <x v="104"/>
    <x v="101"/>
    <s v="Me ha parecido útil a la vez que entretenido y eficaz. Se lo recomendaría a familiares y/o amigos"/>
    <n v="10"/>
    <n v="9"/>
    <n v="9"/>
    <s v="Nada"/>
    <s v="Está bien tal y como está"/>
    <n v="9"/>
    <x v="2"/>
    <x v="1"/>
  </r>
  <r>
    <x v="105"/>
    <x v="102"/>
    <s v="me parece util "/>
    <n v="7"/>
    <n v="8"/>
    <n v="7"/>
    <s v="no he detectado ningún error"/>
    <s v="No tengo ninguna sugerencia para poder mejorar"/>
    <n v="7"/>
    <x v="1"/>
    <x v="1"/>
  </r>
  <r>
    <x v="106"/>
    <x v="103"/>
    <s v="me parece bastante util para ayudarte a conocer y manejar algunas de las emociones"/>
    <n v="6"/>
    <n v="7"/>
    <n v="7"/>
    <s v="ninguno"/>
    <s v="el diseño de la web, añadir algún dibujo en los cuentos o dar opciones para que el propio usuario elija el transcurso de la historia"/>
    <n v="7"/>
    <x v="2"/>
    <x v="1"/>
  </r>
  <r>
    <x v="107"/>
    <x v="103"/>
    <s v="Muy útil "/>
    <n v="10"/>
    <n v="10"/>
    <n v="10"/>
    <m/>
    <m/>
    <n v="8"/>
    <x v="2"/>
    <x v="1"/>
  </r>
  <r>
    <x v="108"/>
    <x v="104"/>
    <s v="me parece útil para los niños pequeños"/>
    <n v="10"/>
    <n v="8"/>
    <n v="9"/>
    <m/>
    <m/>
    <n v="8"/>
    <x v="2"/>
    <x v="1"/>
  </r>
  <r>
    <x v="109"/>
    <x v="104"/>
    <s v="Me parece muy útil para reflexionar"/>
    <n v="10"/>
    <n v="10"/>
    <n v="10"/>
    <m/>
    <m/>
    <n v="6"/>
    <x v="2"/>
    <x v="1"/>
  </r>
  <r>
    <x v="110"/>
    <x v="105"/>
    <s v="me parece bastante útil para aquellas personas que no saben como se sienten"/>
    <n v="8"/>
    <n v="9"/>
    <n v="7"/>
    <m/>
    <m/>
    <n v="5"/>
    <x v="2"/>
    <x v="1"/>
  </r>
  <r>
    <x v="111"/>
    <x v="106"/>
    <m/>
    <n v="6"/>
    <n v="6"/>
    <n v="6"/>
    <m/>
    <m/>
    <n v="6"/>
    <x v="1"/>
    <x v="1"/>
  </r>
  <r>
    <x v="112"/>
    <x v="107"/>
    <m/>
    <n v="9"/>
    <n v="10"/>
    <n v="10"/>
    <m/>
    <m/>
    <n v="9"/>
    <x v="2"/>
    <x v="1"/>
  </r>
  <r>
    <x v="113"/>
    <x v="108"/>
    <s v="Es una buena idea, pero creo que es muy complicado que resulte efectiva. Si en ocasiones ni el ser humano comprende lo que siente, ¿cómo va a saberlo hacer una máquina?"/>
    <n v="6"/>
    <n v="8"/>
    <n v="9"/>
    <s v="es repetitivo e incoherente, y los cuentos no suelen tener relación con las emociones que supuestamente representan"/>
    <m/>
    <n v="4"/>
    <x v="2"/>
    <x v="1"/>
  </r>
  <r>
    <x v="114"/>
    <x v="109"/>
    <s v="Muy interesante y útil. "/>
    <n v="10"/>
    <n v="5"/>
    <n v="9"/>
    <s v="Ninguno._x000a_"/>
    <s v="Ninguna."/>
    <n v="8"/>
    <x v="2"/>
    <x v="1"/>
  </r>
  <r>
    <x v="115"/>
    <x v="110"/>
    <s v="La aplicación me parece súper útil para ser aplicada varios días con niños con el fin de que, además de que aprendan a leer y, también, a controlar y estudiar sus emociones."/>
    <n v="10"/>
    <n v="9"/>
    <n v="10"/>
    <s v="X"/>
    <s v="Incluir preguntas para mejorar la comprensión lectora. "/>
    <n v="9"/>
    <x v="2"/>
    <x v="1"/>
  </r>
  <r>
    <x v="116"/>
    <x v="110"/>
    <s v="me parece util "/>
    <n v="8"/>
    <n v="8"/>
    <n v="7"/>
    <s v="ninguno "/>
    <s v="ninguna"/>
    <n v="7"/>
    <x v="2"/>
    <x v="1"/>
  </r>
  <r>
    <x v="117"/>
    <x v="111"/>
    <s v="Me parece útil "/>
    <n v="10"/>
    <n v="8"/>
    <n v="9"/>
    <s v="ninguno "/>
    <s v="más diversidad "/>
    <n v="9"/>
    <x v="2"/>
    <x v="1"/>
  </r>
  <r>
    <x v="118"/>
    <x v="112"/>
    <s v="si lo recomendaría a otras personas, ya que puede ayudar a profundizar en emociones y sentimientos."/>
    <n v="8"/>
    <n v="7"/>
    <n v="7"/>
    <s v="no he encontrado ningún error"/>
    <m/>
    <n v="7"/>
    <x v="2"/>
    <x v="1"/>
  </r>
  <r>
    <x v="119"/>
    <x v="113"/>
    <s v="me parece muy útil, los cuentos son fáciles de leer e interesantes."/>
    <n v="8"/>
    <n v="8"/>
    <n v="7"/>
    <s v="Puede ser que insista en pedir experiencias y no tengo más que ocntar sobre ese tema en concreto."/>
    <s v="Más emociones a la hora de elegir como te sientes"/>
    <n v="7"/>
    <x v="2"/>
    <x v="1"/>
  </r>
  <r>
    <x v="120"/>
    <x v="114"/>
    <s v="Me gusta la aplicación ya que te ayuda a reflexionar sobre los aspectos cotidianos"/>
    <n v="8"/>
    <n v="6"/>
    <n v="7"/>
    <m/>
    <m/>
    <n v="6"/>
    <x v="2"/>
    <x v="1"/>
  </r>
  <r>
    <x v="121"/>
    <x v="115"/>
    <s v="Me parece divertido que a partir de unas emociones simples saquen unos cuentos tan bonitos."/>
    <n v="8"/>
    <n v="10"/>
    <n v="10"/>
    <s v="Nada."/>
    <s v="Nada."/>
    <n v="9"/>
    <x v="2"/>
    <x v="1"/>
  </r>
  <r>
    <x v="122"/>
    <x v="115"/>
    <s v="Me parece útil y sí que lo recomendaría"/>
    <n v="9"/>
    <n v="10"/>
    <n v="10"/>
    <s v="ninguno"/>
    <m/>
    <n v="7"/>
    <x v="2"/>
    <x v="1"/>
  </r>
  <r>
    <x v="123"/>
    <x v="116"/>
    <s v="Me parece que no es una aplicación con un gran presupuesto, pero está muy bien pensada y es una idea bastante única. "/>
    <n v="5"/>
    <n v="3"/>
    <n v="5"/>
    <s v="Que al ser un programa informático, no tienen que entenderlo todo a la primera, y tienen una forma de detectar las respuestas algo liosa. "/>
    <s v="Al menos desde mi punto de vista, algunos de los cuentos que me han tocado son cristianos, esto  no me parece del todo correcto dado a que no todo el mundo necesariamente tiene que ser creyente cuando haga esta actividad. "/>
    <n v="4"/>
    <x v="2"/>
    <x v="1"/>
  </r>
  <r>
    <x v="124"/>
    <x v="117"/>
    <m/>
    <n v="8"/>
    <n v="10"/>
    <n v="10"/>
    <m/>
    <m/>
    <n v="6"/>
    <x v="2"/>
    <x v="1"/>
  </r>
  <r>
    <x v="125"/>
    <x v="118"/>
    <s v="guya"/>
    <n v="7"/>
    <n v="8"/>
    <n v="8"/>
    <s v="ninguno"/>
    <s v="hacerlo mas con respuestos"/>
    <n v="8"/>
    <x v="1"/>
    <x v="2"/>
  </r>
  <r>
    <x v="126"/>
    <x v="118"/>
    <s v="muy interesante y un poco importante "/>
    <n v="8"/>
    <n v="7"/>
    <n v="5"/>
    <s v="por ahora,ningun"/>
    <s v="poner mas cuentos"/>
    <n v="9"/>
    <x v="1"/>
    <x v="2"/>
  </r>
  <r>
    <x v="127"/>
    <x v="118"/>
    <s v="me gusto mucho y es muy interesante"/>
    <n v="8"/>
    <n v="7"/>
    <n v="10"/>
    <s v="por ahora ninguno "/>
    <s v="poner mas cuentos corto"/>
    <n v="9"/>
    <x v="1"/>
    <x v="2"/>
  </r>
  <r>
    <x v="128"/>
    <x v="118"/>
    <s v="Si está guay está aplicaciones a las personas con sentimental traumatizados le puede ayudar "/>
    <n v="8"/>
    <n v="8"/>
    <n v="9"/>
    <s v="Pues al final me ha recomendado un cuento con temario de tristeza cuando yo no dijo nada de ser triste "/>
    <s v="Pues que mejora en parte de recomendar el cuento "/>
    <n v="5"/>
    <x v="1"/>
    <x v="2"/>
  </r>
  <r>
    <x v="129"/>
    <x v="118"/>
    <m/>
    <n v="8"/>
    <n v="7"/>
    <n v="8"/>
    <m/>
    <m/>
    <n v="8"/>
    <x v="1"/>
    <x v="2"/>
  </r>
  <r>
    <x v="130"/>
    <x v="119"/>
    <s v="Me parece muy útil y creo que es una buena idea."/>
    <n v="7"/>
    <n v="10"/>
    <n v="10"/>
    <m/>
    <m/>
    <n v="0"/>
    <x v="1"/>
    <x v="2"/>
  </r>
  <r>
    <x v="131"/>
    <x v="119"/>
    <s v="me parece una buena idea"/>
    <n v="8"/>
    <n v="8"/>
    <n v="8"/>
    <s v="no detecta mi emción"/>
    <m/>
    <n v="1"/>
    <x v="1"/>
    <x v="2"/>
  </r>
  <r>
    <x v="132"/>
    <x v="119"/>
    <s v="me parece muy buena idea"/>
    <n v="7"/>
    <n v="8"/>
    <n v="9"/>
    <m/>
    <m/>
    <n v="1"/>
    <x v="1"/>
    <x v="2"/>
  </r>
  <r>
    <x v="133"/>
    <x v="119"/>
    <s v="muy bien"/>
    <n v="10"/>
    <n v="10"/>
    <n v="10"/>
    <m/>
    <m/>
    <n v="10"/>
    <x v="1"/>
    <x v="2"/>
  </r>
  <r>
    <x v="134"/>
    <x v="120"/>
    <s v="muy bueno"/>
    <n v="9"/>
    <n v="9"/>
    <n v="8"/>
    <s v="su respuesta estaba en blanco"/>
    <s v="arreglar los fallos"/>
    <n v="9"/>
    <x v="1"/>
    <x v="2"/>
  </r>
  <r>
    <x v="135"/>
    <x v="120"/>
    <s v="muy bueno"/>
    <n v="9"/>
    <n v="8"/>
    <n v="8"/>
    <s v="ninguno"/>
    <s v="todo bien, no veo nada que sugerir"/>
    <n v="9"/>
    <x v="1"/>
    <x v="2"/>
  </r>
  <r>
    <x v="136"/>
    <x v="120"/>
    <s v="me parece muy util"/>
    <n v="9"/>
    <n v="10"/>
    <n v="9"/>
    <s v="ninguno"/>
    <s v="todo muy bien"/>
    <n v="8"/>
    <x v="1"/>
    <x v="2"/>
  </r>
  <r>
    <x v="137"/>
    <x v="120"/>
    <s v="me parece util pero mejorable"/>
    <n v="9"/>
    <n v="10"/>
    <n v="8"/>
    <s v="no te contesta con coherencia"/>
    <m/>
    <n v="9"/>
    <x v="1"/>
    <x v="2"/>
  </r>
  <r>
    <x v="138"/>
    <x v="121"/>
    <s v="Me parece util"/>
    <n v="7"/>
    <n v="10"/>
    <n v="8"/>
    <m/>
    <s v="Las respuestas son instantaneas y pueden poner nervioso a las personas "/>
    <n v="6"/>
    <x v="1"/>
    <x v="2"/>
  </r>
  <r>
    <x v="139"/>
    <x v="121"/>
    <s v="Me parece útil si quieres distraerte un tiempo o para descansar."/>
    <n v="6"/>
    <n v="9"/>
    <n v="8"/>
    <m/>
    <m/>
    <n v="7"/>
    <x v="1"/>
    <x v="2"/>
  </r>
  <r>
    <x v="140"/>
    <x v="121"/>
    <m/>
    <n v="7"/>
    <n v="6"/>
    <n v="6"/>
    <m/>
    <m/>
    <n v="5"/>
    <x v="1"/>
    <x v="2"/>
  </r>
  <r>
    <x v="141"/>
    <x v="121"/>
    <m/>
    <n v="5"/>
    <n v="7"/>
    <n v="8"/>
    <m/>
    <m/>
    <n v="0"/>
    <x v="1"/>
    <x v="2"/>
  </r>
  <r>
    <x v="142"/>
    <x v="121"/>
    <s v="Me parece util, "/>
    <n v="7"/>
    <n v="6"/>
    <n v="7"/>
    <m/>
    <m/>
    <n v="7"/>
    <x v="1"/>
    <x v="2"/>
  </r>
  <r>
    <x v="143"/>
    <x v="122"/>
    <s v="Muy útil "/>
    <n v="8"/>
    <n v="9"/>
    <n v="8"/>
    <m/>
    <m/>
    <n v="6"/>
    <x v="2"/>
    <x v="2"/>
  </r>
  <r>
    <x v="144"/>
    <x v="122"/>
    <m/>
    <n v="8"/>
    <n v="9"/>
    <n v="8"/>
    <m/>
    <m/>
    <n v="6"/>
    <x v="2"/>
    <x v="2"/>
  </r>
  <r>
    <x v="145"/>
    <x v="122"/>
    <s v="Algunos cuentos inadecuados"/>
    <n v="6"/>
    <n v="8"/>
    <n v="8"/>
    <m/>
    <m/>
    <n v="7"/>
    <x v="2"/>
    <x v="2"/>
  </r>
  <r>
    <x v="146"/>
    <x v="122"/>
    <m/>
    <n v="7"/>
    <n v="8"/>
    <n v="5"/>
    <m/>
    <m/>
    <n v="6"/>
    <x v="2"/>
    <x v="2"/>
  </r>
  <r>
    <x v="147"/>
    <x v="122"/>
    <m/>
    <n v="6"/>
    <n v="7"/>
    <n v="6"/>
    <m/>
    <m/>
    <n v="5"/>
    <x v="2"/>
    <x v="2"/>
  </r>
  <r>
    <x v="148"/>
    <x v="123"/>
    <s v="Es bastante útil "/>
    <n v="7"/>
    <n v="9"/>
    <n v="3"/>
    <s v="En la detección de emociones no acertó ninguna de las posibles "/>
    <s v="Pulir la opción de recomendar "/>
    <n v="4"/>
    <x v="1"/>
    <x v="2"/>
  </r>
  <r>
    <x v="149"/>
    <x v="123"/>
    <s v="Es bastante útil "/>
    <n v="7"/>
    <n v="9"/>
    <n v="3"/>
    <s v="En la detección de emociones no acertó ninguna de las posibles "/>
    <s v="Pulir la opción de recomendar "/>
    <n v="4"/>
    <x v="1"/>
    <x v="2"/>
  </r>
  <r>
    <x v="150"/>
    <x v="124"/>
    <s v="La idea es buena pero falta pulir la herramienta."/>
    <n v="6"/>
    <n v="8"/>
    <n v="6"/>
    <s v="La máquina no me ha contestado."/>
    <s v="."/>
    <n v="5"/>
    <x v="2"/>
    <x v="2"/>
  </r>
  <r>
    <x v="151"/>
    <x v="124"/>
    <s v="La idea es buena pero falta pulir la herramienta."/>
    <n v="6"/>
    <n v="8"/>
    <n v="6"/>
    <s v="La máquina no me ha contestado."/>
    <s v="."/>
    <n v="5"/>
    <x v="2"/>
    <x v="2"/>
  </r>
  <r>
    <x v="152"/>
    <x v="124"/>
    <s v="Ha mejorado mucho y más interactiva."/>
    <n v="9"/>
    <n v="10"/>
    <n v="7"/>
    <s v="Ninguno"/>
    <s v="Ninguna"/>
    <n v="6"/>
    <x v="2"/>
    <x v="2"/>
  </r>
  <r>
    <x v="153"/>
    <x v="124"/>
    <s v="La intención de la aplicación es buena."/>
    <n v="8"/>
    <n v="8"/>
    <n v="8"/>
    <s v="Cuando estás hablando con la máquina a veces da emociones incoherentes."/>
    <s v="Que la máquina responda con respuestas menos mecanizadas, que parezca que estás hablando con una persona."/>
    <n v="7"/>
    <x v="2"/>
    <x v="2"/>
  </r>
  <r>
    <x v="154"/>
    <x v="124"/>
    <s v="cada vez va a mejor la aplicación."/>
    <n v="8"/>
    <n v="8"/>
    <n v="8"/>
    <s v="hoy ninguno"/>
    <s v="que se puedan escuchar los cuentos"/>
    <n v="8"/>
    <x v="2"/>
    <x v="2"/>
  </r>
  <r>
    <x v="155"/>
    <x v="125"/>
    <m/>
    <n v="9"/>
    <n v="10"/>
    <n v="8"/>
    <m/>
    <m/>
    <n v="5"/>
    <x v="2"/>
    <x v="2"/>
  </r>
  <r>
    <x v="156"/>
    <x v="125"/>
    <s v="Me parece util"/>
    <n v="7"/>
    <n v="9"/>
    <n v="6"/>
    <s v="hay veces que n ciadra"/>
    <m/>
    <n v="4"/>
    <x v="2"/>
    <x v="2"/>
  </r>
  <r>
    <x v="157"/>
    <x v="126"/>
    <s v="me parece útil ya que te ayuda a identificar tus emociones y si son negativas a tratar de cambiarlas. si que se lo recomendaría a mis amigos y familiares que tengan problemas personales."/>
    <n v="8"/>
    <n v="9"/>
    <n v="9"/>
    <s v="hablé de estrés y cansancio y me puso amor."/>
    <s v="defina mejor las emociones "/>
    <n v="9"/>
    <x v="2"/>
    <x v="2"/>
  </r>
  <r>
    <x v="158"/>
    <x v="126"/>
    <s v="la aplicación me parece útil, pero es verdad que ya la he visto varias veces y me aburre un poco; aún así, la recomendaría."/>
    <n v="8"/>
    <n v="9"/>
    <n v="7"/>
    <s v="no le he encontrado más errores que el que se trabe un poco al hablar"/>
    <s v="mejorar el habla de la máquina."/>
    <n v="8"/>
    <x v="2"/>
    <x v="2"/>
  </r>
  <r>
    <x v="159"/>
    <x v="126"/>
    <s v="Me parece muy útil y los errores están bien corregidos. la primera parte está muy bin aunque la segunda sigue teniendo bastantes fallos. se lo recomendaría a las personas."/>
    <n v="9"/>
    <n v="9"/>
    <n v="9"/>
    <s v="en la segunda parte falla mucho ya que le empiezas a hablar de un bloque de emociones buenas y te las deduce como negativas."/>
    <s v="se podría mejorar la segunda parte"/>
    <n v="9"/>
    <x v="2"/>
    <x v="2"/>
  </r>
  <r>
    <x v="160"/>
    <x v="126"/>
    <s v="Me parece una aplicación bastante útil para las personas que tienen dificultad a la hora de detectar su estado anímico y se lo recomendaría a la gente."/>
    <n v="8"/>
    <n v="7"/>
    <n v="9"/>
    <s v="A mi no me ha fallado aparentemente."/>
    <m/>
    <n v="7"/>
    <x v="2"/>
    <x v="2"/>
  </r>
  <r>
    <x v="161"/>
    <x v="127"/>
    <s v="esta muy bien pensado porque el provecto de la página webb es muy bueno pero todavía falta un poco "/>
    <n v="7"/>
    <n v="6"/>
    <n v="2"/>
    <s v="Me ponía sentimientos después de la conversación que no tenían nada que ver con lo que habíamos hablado."/>
    <s v="Centrarse más en la recomendación de sentimientos."/>
    <n v="3"/>
    <x v="1"/>
    <x v="2"/>
  </r>
  <r>
    <x v="162"/>
    <x v="127"/>
    <s v="me parece que la idea de la página webb es muy buena porque es algo lo cual se puede acceder de una  manera totalmente tanto gratis como facil."/>
    <n v="8"/>
    <n v="1"/>
    <n v="4"/>
    <s v="a la hora de detectar las emociones de las cuales hemos hablado la máquina y yo no tenía mucha idea."/>
    <s v="el pulir un poco lo que ha funcionado mal y mejorar la voz con la que la máquina lee el cuento porque no solamente se nota muy robótica sino que también leía cosas que ahí no estaban escritas."/>
    <n v="3"/>
    <x v="1"/>
    <x v="2"/>
  </r>
  <r>
    <x v="163"/>
    <x v="127"/>
    <s v="Me parece que el concepto de la página es muy bueno porque es algo que se puede acudir con una facilidad impresionante simplemente con meterse en internet tienes por así decirlo un apoyo emocional que puede clamarte o hacerte mejorar de manera emocional pero falta todavía el mejorar el ordenador que es lo que responde pero en si la idea es muy buena."/>
    <n v="5"/>
    <n v="10"/>
    <n v="2"/>
    <s v="He detectado que en varias ocasiones la respuesta que nos da no es coherente con lo escrito anteriormente."/>
    <s v="Eso mejorar el ordenador que con más usuarios mejora exponencialmente."/>
    <n v="3"/>
    <x v="1"/>
    <x v="2"/>
  </r>
  <r>
    <x v="164"/>
    <x v="127"/>
    <s v="lo recomiendo, está mejorando mucho a medida que lo vamos probando"/>
    <n v="9"/>
    <n v="7"/>
    <n v="8"/>
    <s v="por ahora no he detectado ninguno hoy"/>
    <s v="no lo se, me gusta mucho pero lo unico es que en el cuento 100 billetes no se escuchaba"/>
    <n v="8"/>
    <x v="1"/>
    <x v="2"/>
  </r>
  <r>
    <x v="165"/>
    <x v="127"/>
    <s v="me parece que todavía no es útil para una persona que realmente tenga un problema con familia o personal."/>
    <n v="5"/>
    <n v="3"/>
    <n v="4"/>
    <s v="he detectado que más de una vez le he hablado sobre una emoción y me ha hablado de otra totalmente distinta que no tiene nada que ver"/>
    <s v="sinceramente creo que le mejorar el problema que tiene a la hora de hablar de las emociones puede mejorar mucho la plataforma pero lo que pienso es que si yo fuese una persona que estuviese mal no me gustaría hablar con una máquina sino que preferiría hablar con una persona que me pueda entender y no solo eso sino que preferiría que me hablase de las emociones que siento"/>
    <n v="6"/>
    <x v="1"/>
    <x v="2"/>
  </r>
  <r>
    <x v="166"/>
    <x v="128"/>
    <s v="Me parece útil y se lo recomendaría a personas que sepa que no estén bien"/>
    <n v="8"/>
    <n v="10"/>
    <n v="10"/>
    <s v="No he tenido errores"/>
    <s v="Que utilice un lenguaje más correcto en cuestión a tu edad"/>
    <n v="7"/>
    <x v="1"/>
    <x v="2"/>
  </r>
  <r>
    <x v="167"/>
    <x v="129"/>
    <s v="Está mejorando."/>
    <n v="6"/>
    <n v="8"/>
    <n v="7"/>
    <s v="A veces no tiene sentido lo que contesta."/>
    <s v="ninguna"/>
    <n v="6"/>
    <x v="2"/>
    <x v="2"/>
  </r>
  <r>
    <x v="168"/>
    <x v="130"/>
    <m/>
    <n v="8"/>
    <n v="10"/>
    <n v="9"/>
    <m/>
    <m/>
    <n v="6"/>
    <x v="2"/>
    <x v="2"/>
  </r>
  <r>
    <x v="169"/>
    <x v="131"/>
    <s v="Me parece útil a la hora de querer averiguar mis emociones"/>
    <n v="8"/>
    <n v="8"/>
    <n v="7"/>
    <s v="Hoy no he encontrado fallos"/>
    <s v="Hoy no se me ocurren sugerencias"/>
    <n v="7"/>
    <x v="1"/>
    <x v="2"/>
  </r>
  <r>
    <x v="170"/>
    <x v="131"/>
    <s v="Todavía no es una pagina web útil porque está en mantenimiento, pero tengo muchas expectativas y podría ayudar mucho en el futuro."/>
    <n v="7"/>
    <n v="6"/>
    <n v="3"/>
    <s v="En la conversación no siempre habla con claridad y algunas veces no sigue la conversación y en algunas moralejas simplemente se copia el texto del cuento, pegándolo de nuevo en la moraleja."/>
    <s v="Mejorar un poco los colores, ya que es muy monótono y arreglar los errores que he comentado anteriormente."/>
    <n v="3"/>
    <x v="1"/>
    <x v="2"/>
  </r>
  <r>
    <x v="171"/>
    <x v="131"/>
    <s v="Me parece útil para la gente que necesite desahogarse o saber más sobre sus emociones."/>
    <n v="7"/>
    <n v="7"/>
    <n v="7"/>
    <s v="Cuando le dije al bot que si podíamos empezar de nuevo en la charla, me empezó a hablar de la frustación."/>
    <s v="Que en este formulario pongan más tipos de géneros, porque viendo como es la sociedad de hoy en día, pues ya sabéis como vamos."/>
    <n v="7"/>
    <x v="1"/>
    <x v="2"/>
  </r>
  <r>
    <x v="172"/>
    <x v="131"/>
    <s v="Es una página web útil que puede ayudar mucho dependiendo de la situación y se lo recomendaría a otras personas."/>
    <n v="8"/>
    <n v="4"/>
    <n v="5"/>
    <s v="En el formulario que me ha dado tiempo a hacer no he encontrado fallos."/>
    <s v="Que proponga más cuentos, mínimo dos o tres por emoción."/>
    <n v="4"/>
    <x v="1"/>
    <x v="2"/>
  </r>
  <r>
    <x v="173"/>
    <x v="132"/>
    <s v="Me parece útil para saber mis sentimientos."/>
    <n v="8"/>
    <n v="6"/>
    <n v="4"/>
    <s v="A veces pone que estoy triste aunque yo diga que estoy feliz."/>
    <m/>
    <n v="8"/>
    <x v="1"/>
    <x v="2"/>
  </r>
  <r>
    <x v="174"/>
    <x v="132"/>
    <s v="Va mejor que la última vez pero a veces te recomienda cuentos de otra emoción."/>
    <n v="10"/>
    <n v="10"/>
    <n v="10"/>
    <s v="Ninguna"/>
    <m/>
    <n v="10"/>
    <x v="1"/>
    <x v="2"/>
  </r>
  <r>
    <x v="175"/>
    <x v="132"/>
    <m/>
    <n v="10"/>
    <n v="10"/>
    <n v="8"/>
    <m/>
    <m/>
    <n v="10"/>
    <x v="1"/>
    <x v="2"/>
  </r>
  <r>
    <x v="176"/>
    <x v="132"/>
    <m/>
    <n v="10"/>
    <n v="10"/>
    <n v="10"/>
    <m/>
    <m/>
    <n v="9"/>
    <x v="1"/>
    <x v="2"/>
  </r>
  <r>
    <x v="177"/>
    <x v="133"/>
    <s v="me gusta mucho"/>
    <n v="8"/>
    <n v="8"/>
    <n v="8"/>
    <s v="no he encontrado ninguno"/>
    <s v="no tengo ninguna sugerencia"/>
    <n v="8"/>
    <x v="2"/>
    <x v="2"/>
  </r>
  <r>
    <x v="178"/>
    <x v="133"/>
    <s v="Me parece útil "/>
    <n v="8"/>
    <n v="7"/>
    <n v="7"/>
    <m/>
    <m/>
    <n v="7"/>
    <x v="2"/>
    <x v="2"/>
  </r>
  <r>
    <x v="179"/>
    <x v="133"/>
    <s v="Me parece muy útil e interesante"/>
    <n v="8"/>
    <n v="8"/>
    <n v="7"/>
    <s v="Le estuve hablando del estrés y me salia algo de ira que no tenia nada que ver"/>
    <m/>
    <n v="7"/>
    <x v="2"/>
    <x v="2"/>
  </r>
  <r>
    <x v="180"/>
    <x v="133"/>
    <s v="Me parece muy buena la aplicación"/>
    <n v="8"/>
    <n v="9"/>
    <n v="7"/>
    <m/>
    <m/>
    <n v="8"/>
    <x v="2"/>
    <x v="2"/>
  </r>
  <r>
    <x v="181"/>
    <x v="133"/>
    <s v="Me parece muy útil, solo que tiene algunos fallos."/>
    <n v="8"/>
    <n v="10"/>
    <n v="6"/>
    <s v="Cuando hablo con la maquina le digo que estoy calmada y me pregunta cosas que si estoy triste, que pienso de las personas negativas, si tengo ira."/>
    <m/>
    <n v="7"/>
    <x v="2"/>
    <x v="2"/>
  </r>
  <r>
    <x v="182"/>
    <x v="134"/>
    <s v="Me parece una aplicación súper útil que si se mejoran esos pequeños fallos que tiene puede ser muy buena para aquellas personas que necesiten ayuda. Me ha gustado mucho y me gustaría verla completamente terminada."/>
    <n v="7"/>
    <n v="10"/>
    <n v="7"/>
    <s v="Las emociones descritas al principio no tienen nada que ver con las que me detecta al final, también algún fallo de correlación entre lo que escribes y lo que te responde, pero en general bien."/>
    <s v="Lo que he dicho antes, que mejoren lo de las emociones y que cuando hablas con la máquina tenga más comentarios que ofrecerte para que pueda llegar a ser algo más personal. Pero la idea me gusta mucho."/>
    <n v="4"/>
    <x v="2"/>
    <x v="2"/>
  </r>
  <r>
    <x v="183"/>
    <x v="134"/>
    <s v="Me parece útil pero creo que quizás deberían incorporar mas temas de los que hablar con la máquina, quizás algunos que están restringidos simplemente por curiosidad."/>
    <n v="8"/>
    <n v="9"/>
    <n v="9"/>
    <s v="En ocasiones se hace demasiado repetitivo."/>
    <s v="Más respuestas posibles de la máquina, que no sea siempre la misma."/>
    <n v="7"/>
    <x v="2"/>
    <x v="2"/>
  </r>
  <r>
    <x v="184"/>
    <x v="134"/>
    <s v="Me gusta la aplicación, pero creo que debería tener más respuestas posibles para lo que nosotros digamos, para que no se haga tan repetitivo y cansado leer todo el tiempo lo mismo, estaría bien más interacción con el lector."/>
    <n v="9"/>
    <n v="8"/>
    <n v="8"/>
    <s v="Algunas de las emociones que me habla la máquina mientras comento mis sentimientos no concuerdan con lo que he dicho."/>
    <s v="Me gustaría tener más interacción, que hubiesen más respuestas posibles. Teniendo en cuenta que esto lo puede utilizar cualquier tipo de público, estaría bien que mejorasen algunos aspectos, como lo que he dicho. Que también hubiese una opción de conversación y no solo de cuento, ya que normalmente cuando estas triste no quieres leer cuentos sino conversar. Pero en general bien"/>
    <n v="9"/>
    <x v="2"/>
    <x v="2"/>
  </r>
  <r>
    <x v="185"/>
    <x v="134"/>
    <s v="Un invento útil "/>
    <n v="8"/>
    <n v="9"/>
    <n v="4"/>
    <m/>
    <s v="Mejorar el chatbot"/>
    <n v="6"/>
    <x v="1"/>
    <x v="2"/>
  </r>
  <r>
    <x v="186"/>
    <x v="134"/>
    <s v="Se lo recomendaría a otra personas para que lo probasen"/>
    <n v="8"/>
    <n v="10"/>
    <n v="7"/>
    <m/>
    <s v="mejorar la inteligencia emocional"/>
    <n v="5"/>
    <x v="1"/>
    <x v="2"/>
  </r>
  <r>
    <x v="187"/>
    <x v="134"/>
    <s v="Me parece un buen método de ayuda para despejarte para ti o para otros."/>
    <n v="9"/>
    <n v="8"/>
    <n v="8"/>
    <s v="La inteligencia emocional dejo de hablarme "/>
    <s v="Mejorar la inteligencia emocional"/>
    <n v="5"/>
    <x v="1"/>
    <x v="2"/>
  </r>
  <r>
    <x v="188"/>
    <x v="134"/>
    <s v="Me parece una buena idea útil y puede ser de ayuda."/>
    <n v="6"/>
    <n v="8"/>
    <n v="7"/>
    <s v="No te permite retroceder si has cometido un error."/>
    <s v="Mejorar la Inteligencia Emocional."/>
    <n v="3"/>
    <x v="1"/>
    <x v="2"/>
  </r>
  <r>
    <x v="189"/>
    <x v="134"/>
    <s v="Me gusta como avanza, aunque pienso que aún hay cosas para mejorar."/>
    <n v="9"/>
    <n v="10"/>
    <n v="9"/>
    <s v="Ninguno."/>
    <m/>
    <n v="7"/>
    <x v="2"/>
    <x v="2"/>
  </r>
  <r>
    <x v="190"/>
    <x v="135"/>
    <s v="Esta bastante bien para cuando estes muy desesperad@ por ayuda, pero yo personalmente prefiero hablar cara a cara con una persona, aún así esta bien para algo rápido y desesperado."/>
    <n v="7"/>
    <n v="7"/>
    <n v="6"/>
    <s v="A veces la página te daba respuestas incoherentes y en genero deberían poner mujer hombre o otro, y creo que ya está."/>
    <s v="Las he dicho en errores."/>
    <n v="6"/>
    <x v="2"/>
    <x v="2"/>
  </r>
  <r>
    <x v="191"/>
    <x v="136"/>
    <s v="La primera parte me ha gustado porque me ha recomendado cuentos con los que me he sentido identificada pero durante la conversación no ha entendido mis sentimientos."/>
    <n v="5"/>
    <n v="2"/>
    <n v="2"/>
    <s v="Después de la conversación me ha recomendado cuentos que no tenían que ver con las emociones que le había dicho a la máquina que tenía."/>
    <s v="El error anterior."/>
    <n v="3"/>
    <x v="2"/>
    <x v="2"/>
  </r>
  <r>
    <x v="192"/>
    <x v="136"/>
    <s v="útil"/>
    <n v="6"/>
    <n v="4"/>
    <n v="4"/>
    <s v="no me ha dado un cuento relacionado con mis emociones"/>
    <m/>
    <n v="4"/>
    <x v="2"/>
    <x v="2"/>
  </r>
  <r>
    <x v="193"/>
    <x v="136"/>
    <s v="Está bien"/>
    <n v="6"/>
    <n v="4"/>
    <n v="4"/>
    <s v="te da opciones para recomendarte cuentos y esos cuentos no salen"/>
    <m/>
    <n v="6"/>
    <x v="2"/>
    <x v="2"/>
  </r>
  <r>
    <x v="194"/>
    <x v="136"/>
    <s v="no me parece muy útil pero es entretenido"/>
    <n v="5"/>
    <n v="3"/>
    <n v="4"/>
    <s v="no reconoce cuando le hablas de tus sentimientos"/>
    <m/>
    <n v="4"/>
    <x v="2"/>
    <x v="2"/>
  </r>
  <r>
    <x v="195"/>
    <x v="137"/>
    <m/>
    <n v="8"/>
    <n v="8"/>
    <n v="9"/>
    <m/>
    <m/>
    <n v="4"/>
    <x v="1"/>
    <x v="2"/>
  </r>
  <r>
    <x v="196"/>
    <x v="138"/>
    <s v="Me he parecido una idea genial, para ayudar a las personas con problemas pequeños pero no se lo recomendaría ha personas com problemas muchos más grandes."/>
    <n v="8"/>
    <n v="9"/>
    <n v="7"/>
    <s v="Cuando he hablado con la máquina ha habido un momento donde no sabía que responderle y cuando no sabes que significa una emoción y te aparecen sinónimos no hay comas."/>
    <m/>
    <n v="6"/>
    <x v="1"/>
    <x v="2"/>
  </r>
  <r>
    <x v="197"/>
    <x v="138"/>
    <m/>
    <n v="8"/>
    <n v="9"/>
    <n v="9"/>
    <m/>
    <m/>
    <n v="6"/>
    <x v="1"/>
    <x v="2"/>
  </r>
  <r>
    <x v="198"/>
    <x v="138"/>
    <m/>
    <n v="9"/>
    <n v="9"/>
    <n v="10"/>
    <s v="He detectado un error en mi conversación con la maquina sobre mi vida, la máquina ha empezado a entrar en un bucle."/>
    <m/>
    <n v="6"/>
    <x v="1"/>
    <x v="2"/>
  </r>
  <r>
    <x v="199"/>
    <x v="139"/>
    <s v="mejorar las respuestas a ciertas emociones o sentimientos."/>
    <n v="5"/>
    <n v="3"/>
    <n v="2"/>
    <s v="en la segunda parte no te seleciona correctamente las emoiones de las que hemos estado hablando."/>
    <s v="en la segunda parte "/>
    <n v="1"/>
    <x v="2"/>
    <x v="2"/>
  </r>
  <r>
    <x v="200"/>
    <x v="139"/>
    <s v="aburrida si las responderia "/>
    <n v="4"/>
    <n v="6"/>
    <n v="3"/>
    <s v="que no tiene nada que ver mi pregunta / interes por algo no tiene nada que ver con su respuesta"/>
    <s v="mejorara cmo tratar ciertos temas no sabes de que edad esta leyeendo este libro "/>
    <n v="3"/>
    <x v="2"/>
    <x v="2"/>
  </r>
  <r>
    <x v="158"/>
    <x v="139"/>
    <s v="mirar bien las memociones que ponemos por ue alguna respuesta no tiene nada que ver con la emoción que os he puesto"/>
    <n v="5"/>
    <n v="7"/>
    <n v="1"/>
    <s v="en la segunda parte cuando vamos a hablar de emociones"/>
    <s v="revisar la 2 parte"/>
    <n v="4"/>
    <x v="2"/>
    <x v="2"/>
  </r>
  <r>
    <x v="196"/>
    <x v="139"/>
    <s v="Esta bien para personas que no tengan con quien hablar de cómo se sienten."/>
    <n v="3"/>
    <n v="6"/>
    <n v="1"/>
    <s v="En la parte de recomendar lo que me ha recomendado no tiene nada que ver con lo que he hablado."/>
    <s v="Revisar la segunda parte "/>
    <n v="4"/>
    <x v="2"/>
    <x v="2"/>
  </r>
  <r>
    <x v="201"/>
    <x v="139"/>
    <s v="me parece util."/>
    <n v="6"/>
    <n v="6"/>
    <n v="6"/>
    <s v="dice cosas que no tienen que ver con lo que dices ."/>
    <m/>
    <n v="4"/>
    <x v="2"/>
    <x v="2"/>
  </r>
  <r>
    <x v="202"/>
    <x v="140"/>
    <s v="no es útil y bastante aburrido no se lo recomiendo a nadie"/>
    <n v="2"/>
    <n v="3"/>
    <n v="2"/>
    <m/>
    <s v="Hay cuentos que son machistas y ofensivos"/>
    <n v="4"/>
    <x v="2"/>
    <x v="2"/>
  </r>
  <r>
    <x v="203"/>
    <x v="140"/>
    <s v="Si se mejora será útil"/>
    <n v="0"/>
    <n v="9"/>
    <n v="1"/>
    <s v="No hay coherencia entre lo que se dice a la maquina y lo que responde."/>
    <s v="La coherencia "/>
    <n v="0"/>
    <x v="2"/>
    <x v="2"/>
  </r>
  <r>
    <x v="204"/>
    <x v="140"/>
    <s v="bastante aburrido"/>
    <n v="2"/>
    <n v="0"/>
    <n v="2"/>
    <s v="Sigue siendo incoherente"/>
    <m/>
    <n v="1"/>
    <x v="2"/>
    <x v="2"/>
  </r>
  <r>
    <x v="205"/>
    <x v="140"/>
    <s v="No es útil"/>
    <n v="0"/>
    <n v="1"/>
    <n v="2"/>
    <m/>
    <m/>
    <n v="0"/>
    <x v="2"/>
    <x v="2"/>
  </r>
  <r>
    <x v="206"/>
    <x v="140"/>
    <m/>
    <n v="0"/>
    <n v="0"/>
    <n v="0"/>
    <m/>
    <m/>
    <n v="0"/>
    <x v="2"/>
    <x v="2"/>
  </r>
  <r>
    <x v="207"/>
    <x v="141"/>
    <s v="Me parece muy útil y una muy buena idea, creo que pueda llegar a ayudar a prevenir problemas de ansiedad, depresión, o insomnio graves."/>
    <n v="7"/>
    <n v="6"/>
    <n v="9"/>
    <s v="No se permite el retroceso de la página del libro seleccionado a la página en la que se encuentran las demás opciones de libro"/>
    <s v="Mejorar el lenguaje de la máquina"/>
    <n v="3"/>
    <x v="2"/>
    <x v="2"/>
  </r>
  <r>
    <x v="208"/>
    <x v="141"/>
    <s v="Lo recomendaría a personas menores que yo, me a parecido un poco aburrido."/>
    <n v="6"/>
    <n v="8"/>
    <n v="7"/>
    <s v="No recuerdo ningún fallo"/>
    <m/>
    <n v="1"/>
    <x v="2"/>
    <x v="2"/>
  </r>
  <r>
    <x v="209"/>
    <x v="141"/>
    <m/>
    <n v="6"/>
    <n v="7"/>
    <n v="7"/>
    <m/>
    <m/>
    <n v="1"/>
    <x v="2"/>
    <x v="2"/>
  </r>
  <r>
    <x v="210"/>
    <x v="141"/>
    <s v="Me parece muy útil, además, si darte cuenta, las preguntas que hace la IE, pueden ayudarte a pensar con claridad sobre cómo te sienes y cómo mejorar ese sentimiento en caso de ser negativo."/>
    <n v="8"/>
    <n v="8"/>
    <n v="9"/>
    <s v="Tras mantener una conversación con la IE no detecta correctamente los sentimientos sobre los que se ha conversado."/>
    <m/>
    <n v="7"/>
    <x v="2"/>
    <x v="2"/>
  </r>
  <r>
    <x v="211"/>
    <x v="141"/>
    <s v="Ha mejorado bastante desde la última vez que testamos la página._x000a_"/>
    <n v="9"/>
    <n v="7"/>
    <n v="8"/>
    <m/>
    <m/>
    <n v="7"/>
    <x v="2"/>
    <x v="2"/>
  </r>
  <r>
    <x v="212"/>
    <x v="141"/>
    <s v="me parece útil, lo recomendaría para personas que se sientan tristes, incapaces de..."/>
    <n v="7"/>
    <n v="7"/>
    <n v="7"/>
    <m/>
    <m/>
    <n v="10"/>
    <x v="2"/>
    <x v="2"/>
  </r>
  <r>
    <x v="213"/>
    <x v="141"/>
    <s v="Se la recomendaría a personas que duden de sus emociones"/>
    <n v="8"/>
    <n v="7"/>
    <n v="8"/>
    <m/>
    <m/>
    <n v="7"/>
    <x v="2"/>
    <x v="2"/>
  </r>
  <r>
    <x v="214"/>
    <x v="141"/>
    <s v="Aunque aún falta retocar bastante la página, la base de esta está muy interesante"/>
    <n v="9"/>
    <n v="7"/>
    <n v="6"/>
    <s v="A la hora de hablar con la máquina para que te recomiende un cuento, responde incoherentemente muchas veces."/>
    <m/>
    <n v="7"/>
    <x v="2"/>
    <x v="2"/>
  </r>
  <r>
    <x v="215"/>
    <x v="142"/>
    <s v="Me parece una forma de conocer tus emociones más creativa, al ser lecturas cortas son fáciles de comprender."/>
    <n v="5"/>
    <n v="7"/>
    <n v="8"/>
    <s v="Las preguntas se me han acabado sólo haciendo dos o tres. En la zona en la que tenías que hablar con la máquina no he podido interactuar, ya que cuando he dicho algo la máquina no me ha contestado."/>
    <s v="En la zona de los géneros, poner la opción de otro, ya que hay gente que se le puede hacer incómodo tener que definir su género por que están confusos y no se definen ni con el género femenino ni con el masculino."/>
    <n v="4"/>
    <x v="2"/>
    <x v="2"/>
  </r>
  <r>
    <x v="216"/>
    <x v="142"/>
    <s v="Me parece útil y una buena idea, pero todavía le faltan muchas cosas."/>
    <n v="6"/>
    <n v="7"/>
    <n v="5"/>
    <s v="Al hablar con la máquina, no me contestada, pero al poner otra cosa me salía la pregunta anterior pero no la siguiente y así en bucle."/>
    <s v="Sigo pensando que deberían de poner la tercera opción de género a otro, ya que hay gente que no está colmada con su género, gracias."/>
    <n v="2"/>
    <x v="2"/>
    <x v="2"/>
  </r>
  <r>
    <x v="217"/>
    <x v="142"/>
    <s v="Está mejorando y veo un buen futuro a este proyecto "/>
    <n v="8"/>
    <n v="8"/>
    <n v="7"/>
    <s v="Hoy no he tenido ningún problema con la máquina "/>
    <m/>
    <n v="2"/>
    <x v="2"/>
    <x v="2"/>
  </r>
  <r>
    <x v="218"/>
    <x v="142"/>
    <s v="Definitivamente ha mejorado mucho dese la última sesión "/>
    <n v="7"/>
    <n v="8"/>
    <n v="8"/>
    <m/>
    <m/>
    <n v="2"/>
    <x v="2"/>
    <x v="2"/>
  </r>
  <r>
    <x v="219"/>
    <x v="142"/>
    <s v="A mi personalmente no me ayuda con mis emociones, pero creo que le puede ser útil a diferentes personas "/>
    <n v="7"/>
    <n v="8"/>
    <n v="8"/>
    <s v="Hoy no he tenido ningún defecto"/>
    <m/>
    <n v="4"/>
    <x v="2"/>
    <x v="2"/>
  </r>
  <r>
    <x v="220"/>
    <x v="143"/>
    <s v="Muy buena herramienta "/>
    <n v="7"/>
    <n v="5"/>
    <n v="7"/>
    <s v="Ninguno hoy"/>
    <s v="Hacerlo más natural en lenguaje"/>
    <n v="6"/>
    <x v="1"/>
    <x v="2"/>
  </r>
  <r>
    <x v="221"/>
    <x v="143"/>
    <s v="Muy buena herramienta "/>
    <n v="7"/>
    <n v="5"/>
    <n v="7"/>
    <s v="Ninguno hoy"/>
    <s v="Hacerlo más natural en lenguaje"/>
    <n v="6"/>
    <x v="1"/>
    <x v="2"/>
  </r>
  <r>
    <x v="222"/>
    <x v="143"/>
    <s v="Muy buena la verda "/>
    <n v="7"/>
    <n v="6"/>
    <n v="5"/>
    <s v="Alguno pero nada "/>
    <s v="Que cambien un poco las opciones que se pueda haber más cosas "/>
    <n v="6"/>
    <x v="1"/>
    <x v="2"/>
  </r>
  <r>
    <x v="223"/>
    <x v="143"/>
    <s v="Me parece muy útil un poco raro por que estas hablando con una máquina pero muy bien "/>
    <n v="6"/>
    <n v="7"/>
    <n v="8"/>
    <s v="Lo he entendido bien "/>
    <s v="Que fuera más cercana la máquina."/>
    <n v="5"/>
    <x v="1"/>
    <x v="2"/>
  </r>
  <r>
    <x v="224"/>
    <x v="143"/>
    <s v="Me parece muy buena aplicación bastante interesante y creo q puede ayudar mucho la verdad "/>
    <n v="8"/>
    <n v="7"/>
    <n v="7"/>
    <s v="Que al tener una conversación falla un poco "/>
    <s v="Que sean respuestas más cercanas en el vocabulario y ya está lo demás perfecto "/>
    <n v="6"/>
    <x v="1"/>
    <x v="2"/>
  </r>
  <r>
    <x v="225"/>
    <x v="144"/>
    <s v="Me parece útil y creo que le iría bien a mucha gente."/>
    <n v="7"/>
    <n v="8"/>
    <n v="4"/>
    <m/>
    <m/>
    <n v="0"/>
    <x v="2"/>
    <x v="2"/>
  </r>
  <r>
    <x v="226"/>
    <x v="144"/>
    <m/>
    <n v="6"/>
    <n v="7"/>
    <n v="7"/>
    <m/>
    <m/>
    <n v="1"/>
    <x v="2"/>
    <x v="2"/>
  </r>
  <r>
    <x v="227"/>
    <x v="144"/>
    <m/>
    <n v="7"/>
    <n v="7"/>
    <n v="6"/>
    <m/>
    <m/>
    <n v="3"/>
    <x v="2"/>
    <x v="2"/>
  </r>
  <r>
    <x v="228"/>
    <x v="144"/>
    <m/>
    <n v="7"/>
    <n v="8"/>
    <m/>
    <m/>
    <m/>
    <n v="4"/>
    <x v="2"/>
    <x v="2"/>
  </r>
  <r>
    <x v="229"/>
    <x v="145"/>
    <s v="Me ha parecido bastante buena ya que es una forma entretenida de leer un cuento y da con lo que necesitabas escuchar para mejorar tu estado o ánimo "/>
    <n v="8"/>
    <m/>
    <n v="9"/>
    <s v="Después de responder el cuestionario del cuento y le das a que te recomiende un libro te mete en una conversación la cual no está muy Lograda ya que dije que estaba bastante alegre pero estoy un poco estresado por que no he hecho los deberes de francés y me responde que me encuentra bastante apenado"/>
    <s v="Arreglar la fase de recomendación "/>
    <n v="8"/>
    <x v="1"/>
    <x v="2"/>
  </r>
  <r>
    <x v="230"/>
    <x v="145"/>
    <s v="Tiene bastante errores"/>
    <n v="8"/>
    <n v="4"/>
    <n v="7"/>
    <s v="No contesta muy bien"/>
    <s v="Arreglar las respuestas y poner la página como segura_x000a_"/>
    <n v="7"/>
    <x v="1"/>
    <x v="2"/>
  </r>
  <r>
    <x v="231"/>
    <x v="145"/>
    <s v="Tiene bastante errores"/>
    <n v="8"/>
    <n v="4"/>
    <n v="7"/>
    <s v="No contesta muy bien"/>
    <s v="Arreglar las respuestas y poner la página como segura_x000a_"/>
    <n v="7"/>
    <x v="1"/>
    <x v="2"/>
  </r>
  <r>
    <x v="232"/>
    <x v="145"/>
    <s v="Esta bastante bien hecho"/>
    <n v="8"/>
    <n v="9"/>
    <n v="8"/>
    <s v="Pues te pregunta muchas cosas del mismo tema"/>
    <s v="Arreglar los errores "/>
    <n v="7"/>
    <x v="1"/>
    <x v="2"/>
  </r>
  <r>
    <x v="233"/>
    <x v="145"/>
    <s v="Esta bastante bien hecho"/>
    <n v="8"/>
    <n v="9"/>
    <n v="8"/>
    <s v="Pues te pregunta muchas cosas del mismo tema"/>
    <s v="Arreglar los errores "/>
    <n v="7"/>
    <x v="1"/>
    <x v="2"/>
  </r>
  <r>
    <x v="234"/>
    <x v="145"/>
    <s v="Lo habéis mejorado mucho"/>
    <n v="8"/>
    <n v="9"/>
    <n v="10"/>
    <s v="Al responder Tensión? "/>
    <s v="Desarrollarlo "/>
    <n v="10"/>
    <x v="1"/>
    <x v="2"/>
  </r>
  <r>
    <x v="235"/>
    <x v="146"/>
    <s v="."/>
    <n v="8"/>
    <n v="7"/>
    <n v="8"/>
    <s v="."/>
    <s v="."/>
    <n v="7"/>
    <x v="1"/>
    <x v="2"/>
  </r>
  <r>
    <x v="236"/>
    <x v="146"/>
    <s v="."/>
    <n v="8"/>
    <n v="7"/>
    <n v="8"/>
    <s v="."/>
    <s v="."/>
    <n v="7"/>
    <x v="1"/>
    <x v="2"/>
  </r>
  <r>
    <x v="237"/>
    <x v="146"/>
    <s v="Veo una idea con un gran potencial, y la forma en que lo lleva es muy interesante. Sí se pulen los detalles veo un buen proyecto."/>
    <n v="7"/>
    <n v="5"/>
    <n v="9"/>
    <s v="Al contarle tus emociones y tu día al principio va bien, luego desvaría y me pregunta emociones al azar."/>
    <s v="La interfaz, que sea mas intuitiva y más profesional y seria, la fase de recomendar cuento."/>
    <n v="7"/>
    <x v="1"/>
    <x v="2"/>
  </r>
  <r>
    <x v="238"/>
    <x v="146"/>
    <s v="Me parece que tiene mucho potencial y que sí se perfecciona sería muy buena. "/>
    <n v="7"/>
    <n v="5"/>
    <n v="8"/>
    <s v="El test se salía mucho solo con rozar los extremos de la pantalla "/>
    <s v="Seguir trabajando en la conversación "/>
    <n v="7"/>
    <x v="1"/>
    <x v="2"/>
  </r>
  <r>
    <x v="239"/>
    <x v="146"/>
    <s v="Me parece que tiene mucho potencial y que sí se perfecciona sería muy buena. "/>
    <n v="7"/>
    <n v="5"/>
    <n v="8"/>
    <s v="El test se salía mucho solo con rozar los extremos de la pantalla "/>
    <s v="Seguir trabajando en la conversación "/>
    <n v="7"/>
    <x v="1"/>
    <x v="2"/>
  </r>
  <r>
    <x v="240"/>
    <x v="147"/>
    <s v="Me parece útil y entretenido "/>
    <n v="8"/>
    <n v="9"/>
    <n v="5"/>
    <s v="Lo veo todo más o menos bien "/>
    <s v="Esta bien "/>
    <n v="8"/>
    <x v="2"/>
    <x v="2"/>
  </r>
  <r>
    <x v="241"/>
    <x v="147"/>
    <s v="Me parece útil y entretenido "/>
    <n v="8"/>
    <n v="9"/>
    <n v="5"/>
    <s v="Lo veo todo más o menos bien "/>
    <s v="Esta bien "/>
    <n v="8"/>
    <x v="2"/>
    <x v="2"/>
  </r>
  <r>
    <x v="242"/>
    <x v="147"/>
    <s v="Se la recomendaría a las personas que necesitan ayuda"/>
    <n v="8"/>
    <n v="9"/>
    <n v="5"/>
    <s v="La máquina me ha dicho emociones diferentes a las que yo le e dicho "/>
    <s v="Mejorar la fase de recomendar cuentos."/>
    <n v="7"/>
    <x v="2"/>
    <x v="2"/>
  </r>
  <r>
    <x v="243"/>
    <x v="147"/>
    <m/>
    <n v="7"/>
    <n v="9"/>
    <n v="8"/>
    <m/>
    <m/>
    <n v="6"/>
    <x v="2"/>
    <x v="2"/>
  </r>
  <r>
    <x v="244"/>
    <x v="147"/>
    <m/>
    <n v="8"/>
    <n v="9"/>
    <n v="8"/>
    <m/>
    <m/>
    <n v="7"/>
    <x v="2"/>
    <x v="2"/>
  </r>
  <r>
    <x v="245"/>
    <x v="148"/>
    <s v="Aburrido y inútil "/>
    <n v="2"/>
    <n v="2"/>
    <n v="4"/>
    <s v="Dice tonterías por la cara"/>
    <s v="Muchas/ demasiadas"/>
    <n v="2"/>
    <x v="1"/>
    <x v="2"/>
  </r>
  <r>
    <x v="246"/>
    <x v="148"/>
    <s v="Que puede llegar a ser útil pero hay que mejorarla."/>
    <n v="3"/>
    <n v="4"/>
    <n v="5"/>
    <s v="Que de repente dice cosas sin sentido alguno"/>
    <s v="Que diga cosas con más sentido y menos repetitiva"/>
    <n v="0"/>
    <x v="1"/>
    <x v="2"/>
  </r>
  <r>
    <x v="247"/>
    <x v="148"/>
    <s v="Que puede llegar a ser útil pero hay que mejorarla."/>
    <n v="3"/>
    <n v="4"/>
    <n v="5"/>
    <s v="Que de repente dice cosas sin sentido alguno"/>
    <s v="Que diga cosas con más sentido y menos repetitiva"/>
    <n v="0"/>
    <x v="1"/>
    <x v="2"/>
  </r>
  <r>
    <x v="248"/>
    <x v="148"/>
    <m/>
    <n v="0"/>
    <n v="4"/>
    <n v="4"/>
    <m/>
    <m/>
    <n v="3"/>
    <x v="1"/>
    <x v="2"/>
  </r>
  <r>
    <x v="249"/>
    <x v="148"/>
    <m/>
    <n v="0"/>
    <n v="4"/>
    <n v="4"/>
    <m/>
    <m/>
    <n v="3"/>
    <x v="1"/>
    <x v="2"/>
  </r>
  <r>
    <x v="250"/>
    <x v="149"/>
    <s v="Me parece útil y sí la recomendaría, aunque tenga algunos fallos pero se pueden solucionar."/>
    <n v="7"/>
    <n v="10"/>
    <n v="6"/>
    <s v="En el momento de recomendación ha habido un momento en el que me ha detectado una emoción que no he expresado y que no sentía."/>
    <s v="La fase de recomendación es lo que mejoraría."/>
    <n v="7"/>
    <x v="2"/>
    <x v="2"/>
  </r>
  <r>
    <x v="251"/>
    <x v="149"/>
    <s v="La aplicación me parece bien, los cuentos que he leído son cortos y me han gustado."/>
    <n v="7"/>
    <n v="9"/>
    <n v="7"/>
    <s v="En la parte de hablar sobre emociones, he escrito una emoción asociada a la alegría y me ha aparecido ira, sin mencionar nada de enfado ni nada parecido."/>
    <s v="Mejorar la parte de hablar de las emociones."/>
    <n v="7"/>
    <x v="2"/>
    <x v="2"/>
  </r>
  <r>
    <x v="252"/>
    <x v="149"/>
    <s v="Ayuda a que reflexiones sobre tus sentimientos y emociones y me parece correcto."/>
    <n v="8"/>
    <n v="9"/>
    <n v="8"/>
    <s v="Hoy no he detectado ningún error"/>
    <m/>
    <n v="8"/>
    <x v="2"/>
    <x v="2"/>
  </r>
  <r>
    <x v="253"/>
    <x v="149"/>
    <m/>
    <n v="7"/>
    <n v="9"/>
    <n v="7"/>
    <s v="Hoy la aplicación iba un poco más lenta. En la opción de hablar sobre emociones, he dicho que estoy feliz y me ha hablado sobre tristeza."/>
    <m/>
    <n v="7"/>
    <x v="2"/>
    <x v="2"/>
  </r>
  <r>
    <x v="254"/>
    <x v="149"/>
    <s v="Me parece útil porque a veces menciona frases y citas que podemos aplicarlas al día a día."/>
    <n v="9"/>
    <n v="8"/>
    <n v="8"/>
    <s v="Me ha repetido 2 veces la misma pregunta (“qué opinas de las personas negativas”)"/>
    <m/>
    <n v="9"/>
    <x v="2"/>
    <x v="2"/>
  </r>
  <r>
    <x v="255"/>
    <x v="150"/>
    <s v="Me parece una muy buena idea, que hay que ir puliendo, porque todavía no está perfecta"/>
    <n v="5"/>
    <n v="6"/>
    <n v="6"/>
    <s v="Le he puesto como me sentía, y no me ha sabido contestar y me ha contestado hablando del amor"/>
    <m/>
    <n v="2"/>
    <x v="2"/>
    <x v="2"/>
  </r>
  <r>
    <x v="256"/>
    <x v="150"/>
    <s v="Me parece util"/>
    <n v="7"/>
    <n v="5"/>
    <n v="5"/>
    <m/>
    <m/>
    <n v="4"/>
    <x v="2"/>
    <x v="2"/>
  </r>
  <r>
    <x v="257"/>
    <x v="151"/>
    <s v="Sí, me parece útil y lo recomiendo."/>
    <n v="6"/>
    <n v="9"/>
    <n v="10"/>
    <s v="En la primera respuesta que le he dado a la máquina ya ha dejado de funcionar."/>
    <s v="Conversar con la máquina."/>
    <n v="1"/>
    <x v="1"/>
    <x v="2"/>
  </r>
  <r>
    <x v="258"/>
    <x v="151"/>
    <s v="Me parece muy útil."/>
    <n v="10"/>
    <n v="10"/>
    <n v="10"/>
    <s v="A veces tarda en cargar el cuento o directamente no aparece y hay que salir del buscador y volver a entrar, ahí es cuando sale/aparece, es lo que me ha sucedido hoy con CuentosIE."/>
    <s v="La máquina está bien, la única sugerencia es poner ‘otro’ como opción se sexo/género en vez de sólo poner ‘hombre’ y ‘mujer’."/>
    <n v="8"/>
    <x v="1"/>
    <x v="2"/>
  </r>
  <r>
    <x v="259"/>
    <x v="151"/>
    <s v="La recomiendo para otras personas y me gusta esto de leer un cuento y que te haga preguntas sobre lo que se siente o lo que transmite el cuento, lo que no me gusta es la parte de conversar con la máquina sobre cómo me siento ya que eso se queda registrado y tengo muchas cosas muy privadas en mi interior, no podría hablar por ahí sin filtro como se me pide pero por todo lo demás bien."/>
    <n v="8"/>
    <n v="9"/>
    <n v="4"/>
    <s v="He observado que cuando respondo, si no respondo de alguna forma que hayan establecido los creadores, no me sigue hablando así que mejoraría eso."/>
    <s v="Mejorar la fase de recomendar cuentos._x000a_"/>
    <n v="1"/>
    <x v="1"/>
    <x v="2"/>
  </r>
  <r>
    <x v="260"/>
    <x v="151"/>
    <s v="Me parece bastante útil y sí que la recomiendo."/>
    <n v="8"/>
    <n v="8"/>
    <n v="6"/>
    <s v="Cuando escribo una frase o comentario a la máquina , no me responde hasta que escribo otra frase o comentario."/>
    <s v="Poner ‘Otro’ en opciones para elegir tu género en el formulario y arreglar el cuándo te da las respuestas la máquina."/>
    <n v="6"/>
    <x v="1"/>
    <x v="2"/>
  </r>
  <r>
    <x v="261"/>
    <x v="151"/>
    <s v="Me parece bastante útil."/>
    <n v="9"/>
    <n v="9"/>
    <n v="9"/>
    <s v="No avanza hablando de mis sentimientos a tiempo, tarda y se retrasa hasta que escriba otro mensaje cualquiera. "/>
    <s v="Que no se retrase y en la parte del formulario por favor incluid la opción de ‘Hombre, Mujer, Otro’"/>
    <n v="9"/>
    <x v="1"/>
    <x v="2"/>
  </r>
  <r>
    <x v="262"/>
    <x v="152"/>
    <s v="Me parece que puede servirle a alguien que no se sienta bien con las emociones que siente"/>
    <n v="6"/>
    <n v="7"/>
    <n v="5"/>
    <s v="Le dije que estaba triste y me dijo veo sentimientos de alegría, le dije que me sentía engañado y me dijo veo sentimientos de alegría"/>
    <s v="Mejorar la fase de recomendar cuentos."/>
    <n v="6"/>
    <x v="1"/>
    <x v="2"/>
  </r>
  <r>
    <x v="263"/>
    <x v="152"/>
    <s v="Buena "/>
    <n v="7"/>
    <n v="6"/>
    <n v="7"/>
    <s v="Le he dicho que no me había pasado nada parecido y me ha dicho cuéntame más"/>
    <s v="Ninguna esta bien"/>
    <n v="8"/>
    <x v="1"/>
    <x v="2"/>
  </r>
  <r>
    <x v="264"/>
    <x v="152"/>
    <s v="Útil "/>
    <n v="6"/>
    <n v="6"/>
    <n v="8"/>
    <s v="Vuelve a preguntar cosas"/>
    <s v="No"/>
    <n v="7"/>
    <x v="1"/>
    <x v="2"/>
  </r>
  <r>
    <x v="265"/>
    <x v="152"/>
    <s v="Útil "/>
    <n v="6"/>
    <n v="6"/>
    <n v="8"/>
    <s v="Vuelve a preguntar cosas"/>
    <s v="No"/>
    <n v="7"/>
    <x v="1"/>
    <x v="2"/>
  </r>
  <r>
    <x v="266"/>
    <x v="152"/>
    <s v="Útil "/>
    <n v="6"/>
    <n v="6"/>
    <n v="8"/>
    <s v="Vuelve a preguntar cosas"/>
    <s v="No"/>
    <n v="7"/>
    <x v="1"/>
    <x v="2"/>
  </r>
  <r>
    <x v="267"/>
    <x v="152"/>
    <s v="Me parece útil pero quedan cosas por pulir"/>
    <n v="7"/>
    <n v="6"/>
    <n v="7"/>
    <s v="La máquina se vuelve loca y no te responde"/>
    <s v="Pulir la máquina "/>
    <n v="6"/>
    <x v="1"/>
    <x v="2"/>
  </r>
  <r>
    <x v="268"/>
    <x v="152"/>
    <s v="Me parece útil pero quedan cosas por pulir"/>
    <n v="7"/>
    <n v="6"/>
    <n v="7"/>
    <s v="La máquina se vuelve loca y no te responde"/>
    <s v="Pulir la máquina "/>
    <n v="6"/>
    <x v="1"/>
    <x v="2"/>
  </r>
  <r>
    <x v="269"/>
    <x v="152"/>
    <s v="Está mucho mejor"/>
    <n v="8"/>
    <n v="7"/>
    <n v="8"/>
    <s v="Si le dices no quiero se queda pillada preguntándote sobre lo mismo todo el rato"/>
    <s v="Solamente lo de antes"/>
    <n v="6"/>
    <x v="1"/>
    <x v="2"/>
  </r>
  <r>
    <x v="270"/>
    <x v="153"/>
    <s v="Me parece divertida, pero tampoco me entran ganas de meterme todos los días o una vez a la semana. No soy un persona muy lectora."/>
    <n v="9"/>
    <n v="7"/>
    <n v="4"/>
    <s v="Falta pulir a el robot p, todavía es muy ambiguo y le da igual lo que le hayas dicho el va a seguir su camino."/>
    <s v="Mejorar la fase de recomendar cuentos y la interfaz"/>
    <n v="6"/>
    <x v="1"/>
    <x v="2"/>
  </r>
  <r>
    <x v="271"/>
    <x v="153"/>
    <s v="Todavía no se la recomendaría a nadie, está demasiado lejos de la perfección"/>
    <n v="5"/>
    <n v="8"/>
    <n v="6"/>
    <m/>
    <m/>
    <n v="6"/>
    <x v="1"/>
    <x v="2"/>
  </r>
  <r>
    <x v="272"/>
    <x v="153"/>
    <m/>
    <n v="6"/>
    <n v="4"/>
    <n v="8"/>
    <m/>
    <m/>
    <n v="8"/>
    <x v="1"/>
    <x v="2"/>
  </r>
  <r>
    <x v="273"/>
    <x v="153"/>
    <m/>
    <n v="7"/>
    <n v="8"/>
    <n v="6"/>
    <m/>
    <m/>
    <n v="6"/>
    <x v="1"/>
    <x v="2"/>
  </r>
  <r>
    <x v="274"/>
    <x v="154"/>
    <s v="Me parece útil porque te ayuda a conocerte mejor y conocer tus emociones "/>
    <n v="7"/>
    <n v="8"/>
    <n v="8"/>
    <s v="Ninguno"/>
    <s v="Más emociones "/>
    <n v="6"/>
    <x v="1"/>
    <x v="2"/>
  </r>
  <r>
    <x v="275"/>
    <x v="155"/>
    <s v="Es una buena idea y el formato de escribir como si fuese un chat esta chulo pero la pagina web en si es muy fea creo que necesitaría una reforma un poco mas simple sin tantos colores, pero la idea en si esta chula solo necesita un poco de cambio"/>
    <n v="5"/>
    <n v="8"/>
    <n v="4"/>
    <s v="El bot no responde bien cuando le digo que estoy feliz me pregunta porque estoy triste."/>
    <s v="El look de la pagina_x000a_Que no pare de hablar el bot_x000a_Que haya un par de segundos entre cuando alguien envía un mensaje al bot y en que el bot responda_x000a_"/>
    <n v="7"/>
    <x v="1"/>
    <x v="2"/>
  </r>
  <r>
    <x v="276"/>
    <x v="155"/>
    <s v="La pagina web es muy fea pero esta mas o menos bien"/>
    <n v="5"/>
    <n v="7"/>
    <n v="8"/>
    <s v="Cuando hablas sobre tus emociones el bot no detecta nada bien"/>
    <s v="Hacer la pagina mas bonita y arreglar el bot de hablar sobre emociones"/>
    <n v="6"/>
    <x v="1"/>
    <x v="2"/>
  </r>
  <r>
    <x v="277"/>
    <x v="155"/>
    <s v="Buena idea pero el bot esta muy mal hecho y el aspecto de la pagina es muy fea"/>
    <n v="6"/>
    <n v="8"/>
    <n v="1"/>
    <s v="El bot se repite y responde muy raro"/>
    <s v="Hacer la pagina mas facil de usar"/>
    <n v="6"/>
    <x v="1"/>
    <x v="2"/>
  </r>
  <r>
    <x v="278"/>
    <x v="155"/>
    <s v="Esta bien pero le faltan muchas cosas el bot es muy aburrido y la mayoria de las veces se repite o se rompe"/>
    <n v="6"/>
    <n v="7"/>
    <n v="7"/>
    <s v="El bot se repite o no funciona"/>
    <s v="La manera de entrar a la pagina es muy difícil de encontrar, y el aspecto tampoco me gusta nada, mejorar el bot mucho mas."/>
    <n v="7"/>
    <x v="1"/>
    <x v="2"/>
  </r>
  <r>
    <x v="279"/>
    <x v="156"/>
    <m/>
    <n v="7"/>
    <n v="8"/>
    <n v="5"/>
    <s v="Se queda en bucle."/>
    <s v="Ampliar la temática."/>
    <n v="4"/>
    <x v="2"/>
    <x v="2"/>
  </r>
  <r>
    <x v="280"/>
    <x v="156"/>
    <s v="No lo veo útil."/>
    <n v="4"/>
    <n v="7"/>
    <n v="5"/>
    <s v="A veces te repetía las respuestas."/>
    <s v="Ampliar los temas."/>
    <n v="3"/>
    <x v="2"/>
    <x v="2"/>
  </r>
  <r>
    <x v="281"/>
    <x v="156"/>
    <s v="No lo veo útil."/>
    <n v="4"/>
    <n v="7"/>
    <n v="5"/>
    <s v="A veces te repetía las respuestas."/>
    <s v="Ampliar los temas."/>
    <n v="3"/>
    <x v="2"/>
    <x v="2"/>
  </r>
  <r>
    <x v="282"/>
    <x v="156"/>
    <s v="Creo que la idea es buena pero hablarle a una máquina no creo que sea útil. "/>
    <n v="3"/>
    <n v="7"/>
    <n v="1"/>
    <s v="A veces te decía cosas que no tienen sentido en la segunda parte, la primera estaba bien."/>
    <s v="No tengo sugerencias."/>
    <n v="3"/>
    <x v="2"/>
    <x v="2"/>
  </r>
  <r>
    <x v="283"/>
    <x v="156"/>
    <s v="Creo que la idea es buena pero hablarle a una máquina no creo que sea útil. "/>
    <n v="3"/>
    <n v="7"/>
    <n v="1"/>
    <s v="A veces te decía cosas que no tienen sentido en la segunda parte, la primera estaba bien."/>
    <s v="No tengo sugerencias."/>
    <n v="3"/>
    <x v="2"/>
    <x v="2"/>
  </r>
  <r>
    <x v="284"/>
    <x v="156"/>
    <s v="No me parece muy útil."/>
    <n v="6"/>
    <n v="8"/>
    <n v="4"/>
    <s v="Respuestas incoherentes."/>
    <m/>
    <n v="3"/>
    <x v="2"/>
    <x v="2"/>
  </r>
  <r>
    <x v="285"/>
    <x v="156"/>
    <m/>
    <n v="6"/>
    <n v="8"/>
    <n v="4"/>
    <m/>
    <m/>
    <n v="7"/>
    <x v="2"/>
    <x v="2"/>
  </r>
  <r>
    <x v="286"/>
    <x v="157"/>
    <s v="Me parece muy útil para personas que no saben como se sienten hoy."/>
    <n v="9"/>
    <n v="10"/>
    <n v="10"/>
    <s v="Está todo muy bien."/>
    <s v="A lo mejor poner indicaciones en la web, porque cuando estas dentro por primera vez no sabes muy bien a donde darle a no ser que alguien te lo diga. Por lo demás está todo muy bien."/>
    <n v="7"/>
    <x v="2"/>
    <x v="2"/>
  </r>
  <r>
    <x v="287"/>
    <x v="157"/>
    <s v="La plataforma está muy bien"/>
    <n v="9"/>
    <n v="9"/>
    <n v="10"/>
    <s v="No he detectado ninguno por ahora"/>
    <s v="Está muy bien en general"/>
    <n v="7"/>
    <x v="2"/>
    <x v="2"/>
  </r>
  <r>
    <x v="238"/>
    <x v="157"/>
    <s v="La aplicación está muy bien pero hay algunos fallos en la conversación que tienes con la máquina que te hubiese gustado que siguiese manteniendo la conversa contigo. Pero en general la aplicación están muy bien ya que te ayuda a cerca de tus sentimientos."/>
    <n v="7"/>
    <n v="10"/>
    <n v="8"/>
    <s v="La conversación que tienes con la máquina "/>
    <s v="La conversación con la máquina"/>
    <n v="1"/>
    <x v="2"/>
    <x v="2"/>
  </r>
  <r>
    <x v="288"/>
    <x v="157"/>
    <s v="La aplicación está muy bien pero hay algunos fallos en la conversación que tienes con la máquina que te hubiese gustado que siguiese manteniendo la conversa contigo. Pero en general la aplicación están muy bien ya que te ayuda a cerca de tus sentimientos."/>
    <n v="7"/>
    <n v="10"/>
    <n v="8"/>
    <s v="La conversación que tienes con la máquina "/>
    <s v="La conversación con la máquina"/>
    <n v="1"/>
    <x v="2"/>
    <x v="2"/>
  </r>
  <r>
    <x v="289"/>
    <x v="157"/>
    <s v="Me parece útil "/>
    <n v="9"/>
    <n v="9"/>
    <n v="9"/>
    <s v="No mantiene muy buenas conversaciones y los cuentos algunas veces no hablan sobre las emociones que dice que tiene"/>
    <s v="Poner pasos para ver qué se hace porque la primera vez que te metes si nadie te dice nada te lías y no sabes"/>
    <n v="5"/>
    <x v="2"/>
    <x v="2"/>
  </r>
  <r>
    <x v="240"/>
    <x v="158"/>
    <s v="Me parece súper útil pero todavía falta por hacer mucho, si se lo recomendaría a otras personas "/>
    <n v="8"/>
    <n v="6"/>
    <n v="9"/>
    <s v="Yo hoy no he detectado ningún error, pero a algunos compañeros si"/>
    <s v="Cuando estábamos haciendo el test si le dabas en la parte de al lado se te salía "/>
    <n v="6"/>
    <x v="1"/>
    <x v="2"/>
  </r>
  <r>
    <x v="290"/>
    <x v="158"/>
    <s v="Útil para el que en su vida no ha estado en un psicólogo teniendo problemas familiares, y entre medio mentiras"/>
    <n v="5"/>
    <n v="10"/>
    <n v="6"/>
    <s v="Hace las mismas preguntas "/>
    <s v="No insistir tanto"/>
    <n v="0"/>
    <x v="1"/>
    <x v="2"/>
  </r>
  <r>
    <x v="291"/>
    <x v="158"/>
    <s v="Útil para el que en su vida no ha estado en un psicólogo teniendo problemas familiares, y entre medio mentiras"/>
    <n v="5"/>
    <n v="10"/>
    <n v="6"/>
    <s v="Hace las mismas preguntas "/>
    <s v="No insistir tanto"/>
    <n v="0"/>
    <x v="1"/>
    <x v="2"/>
  </r>
  <r>
    <x v="292"/>
    <x v="158"/>
    <s v="Me parece bastante útil y divertido, si se lo recomendaría a alguien "/>
    <n v="9"/>
    <n v="10"/>
    <n v="8"/>
    <s v="En lo que hemos hecho hoy no le he visto ningún error"/>
    <s v="Por ahora ninguna "/>
    <n v="6"/>
    <x v="1"/>
    <x v="2"/>
  </r>
  <r>
    <x v="293"/>
    <x v="158"/>
    <s v="Me parece súper util"/>
    <n v="9"/>
    <n v="8"/>
    <n v="8"/>
    <s v="Que he puesto vd que es igual a verdad y no lo ha detectado "/>
    <s v="Que detecte diminutivos "/>
    <n v="9"/>
    <x v="1"/>
    <x v="2"/>
  </r>
  <r>
    <x v="294"/>
    <x v="159"/>
    <s v="Me parece muy útil "/>
    <n v="9"/>
    <n v="9"/>
    <n v="9"/>
    <s v="Sobre hablar con la máquina hay cosas que te dice que no tienen sentido "/>
    <s v="Hablar con la máquina "/>
    <n v="7"/>
    <x v="2"/>
    <x v="2"/>
  </r>
  <r>
    <x v="295"/>
    <x v="159"/>
    <s v="Me parece muy útil "/>
    <n v="9"/>
    <n v="9"/>
    <n v="9"/>
    <s v="Sobre hablar con la máquina hay cosas que te dice que no tienen sentido "/>
    <s v="Hablar con la máquina "/>
    <n v="7"/>
    <x v="2"/>
    <x v="2"/>
  </r>
  <r>
    <x v="296"/>
    <x v="159"/>
    <s v="Ha mejorado bastante "/>
    <n v="10"/>
    <n v="9"/>
    <n v="9"/>
    <s v="Cuando le preguntas de que se trata el cuento te contesta otra cosa _x000a_"/>
    <s v="Las preguntas "/>
    <n v="9"/>
    <x v="2"/>
    <x v="2"/>
  </r>
  <r>
    <x v="297"/>
    <x v="159"/>
    <s v="Me parece bastante útil porque puede ayudar a muchas personas"/>
    <n v="9"/>
    <n v="10"/>
    <n v="10"/>
    <s v="Que algunas respuestas son incoherentes "/>
    <s v="Mejorar las respuestas de chatbot "/>
    <n v="7"/>
    <x v="2"/>
    <x v="2"/>
  </r>
  <r>
    <x v="298"/>
    <x v="159"/>
    <s v="Es una muy buena plataforma "/>
    <n v="9"/>
    <n v="9"/>
    <n v="10"/>
    <s v="Repite mucho las preguntas "/>
    <s v="Mejorar las respuestas de la máquina "/>
    <n v="7"/>
    <x v="2"/>
    <x v="2"/>
  </r>
  <r>
    <x v="299"/>
    <x v="159"/>
    <s v="Es una muy buena plataforma "/>
    <n v="9"/>
    <n v="9"/>
    <n v="10"/>
    <s v="Repite mucho las preguntas "/>
    <s v="Mejorar las respuestas de la máquina "/>
    <n v="7"/>
    <x v="2"/>
    <x v="2"/>
  </r>
  <r>
    <x v="300"/>
    <x v="159"/>
    <s v="Esta muy bien "/>
    <n v="9"/>
    <n v="10"/>
    <n v="8"/>
    <s v="Ninguno"/>
    <s v="Ninguno"/>
    <n v="9"/>
    <x v="2"/>
    <x v="2"/>
  </r>
  <r>
    <x v="301"/>
    <x v="159"/>
    <s v="Esta muy bien "/>
    <n v="9"/>
    <n v="10"/>
    <n v="8"/>
    <s v="Ninguno"/>
    <s v="Ninguno"/>
    <n v="9"/>
    <x v="2"/>
    <x v="2"/>
  </r>
  <r>
    <x v="302"/>
    <x v="160"/>
    <s v="Me parece útil y divertido pero no lo recomendaría a nadie"/>
    <n v="7"/>
    <n v="8"/>
    <n v="7"/>
    <s v="Hoy no he detectado ningún fallo"/>
    <s v="Deberías mejorar el look de la página "/>
    <n v="8"/>
    <x v="1"/>
    <x v="2"/>
  </r>
  <r>
    <x v="303"/>
    <x v="160"/>
    <s v="Me parece útil y divertido pero no lo recomendaría a nadie"/>
    <n v="7"/>
    <n v="8"/>
    <n v="7"/>
    <s v="Hoy no he detectado ningún fallo"/>
    <s v="Deberías mejorar el look de la página "/>
    <n v="8"/>
    <x v="1"/>
    <x v="2"/>
  </r>
  <r>
    <x v="304"/>
    <x v="160"/>
    <s v="No me parece muy útil para mi pero igual para otra gente es muy útil pero me gusta la idea"/>
    <n v="6"/>
    <n v="8"/>
    <n v="7"/>
    <s v="Es raro sigue con muchas fotos tendrías que decorarlo más para que parezca más profesional y tendréis que programar más opciones en vuestros robots"/>
    <s v="Hacerlo más profesional y mejorar la programación "/>
    <n v="6"/>
    <x v="1"/>
    <x v="2"/>
  </r>
  <r>
    <x v="305"/>
    <x v="160"/>
    <s v="Me parece útil me gusta la idea pero puede tener algunas mejoras"/>
    <n v="7"/>
    <n v="8"/>
    <n v="8"/>
    <s v="La máquina sigue diciéndome tonterias"/>
    <s v="Le tenéis que poner tiempo a la máquina "/>
    <n v="7"/>
    <x v="1"/>
    <x v="2"/>
  </r>
  <r>
    <x v="306"/>
    <x v="160"/>
    <s v="Muy útil no me parece pero me gusta la idea de poder elegir libros al decir como te sientes "/>
    <n v="7"/>
    <n v="7"/>
    <n v="5"/>
    <s v="Que aveces en la segunda fase decía tonterías "/>
    <s v="Mejorar la página porque parece muy sospechoso la pagina porque sale que la página no es segura también una buena idea es hacer que la página no sea tan soso"/>
    <n v="5"/>
    <x v="1"/>
    <x v="2"/>
  </r>
  <r>
    <x v="307"/>
    <x v="160"/>
    <s v="Me gusta pero puede haber algunas mejoras_x000a_"/>
    <n v="8"/>
    <n v="8"/>
    <n v="8"/>
    <s v="En mi caso ninguno"/>
    <s v="Poner más decoración a la página "/>
    <n v="7"/>
    <x v="1"/>
    <x v="2"/>
  </r>
  <r>
    <x v="308"/>
    <x v="161"/>
    <s v="Si me parece útil para descubrir tus emociones, descubrir otras emociones."/>
    <n v="8"/>
    <n v="7"/>
    <n v="8"/>
    <s v="Q aveces la maquina deja de hacerte preguntas "/>
    <s v="Mejorar las preguntas de los cuentos"/>
    <n v="8"/>
    <x v="1"/>
    <x v="2"/>
  </r>
  <r>
    <x v="309"/>
    <x v="161"/>
    <s v="Buena"/>
    <n v="6"/>
    <n v="6"/>
    <n v="6"/>
    <s v="Que la máquina se queda pillada"/>
    <s v="Que haya menos preguntas "/>
    <n v="0"/>
    <x v="1"/>
    <x v="2"/>
  </r>
  <r>
    <x v="310"/>
    <x v="161"/>
    <s v="Buena"/>
    <n v="6"/>
    <n v="6"/>
    <n v="6"/>
    <s v="Que la máquina se queda pillada"/>
    <s v="Que haya menos preguntas "/>
    <n v="0"/>
    <x v="1"/>
    <x v="2"/>
  </r>
  <r>
    <x v="311"/>
    <x v="162"/>
    <s v="Me parece útil "/>
    <n v="8"/>
    <n v="7"/>
    <n v="8"/>
    <s v="Que te repetía la pregunta varias veces "/>
    <s v="Ninguna "/>
    <n v="7"/>
    <x v="2"/>
    <x v="2"/>
  </r>
  <r>
    <x v="312"/>
    <x v="162"/>
    <s v="me parece útil pero opino que debería de ser un poco más dinámico."/>
    <n v="7"/>
    <n v="6"/>
    <n v="7"/>
    <s v="que cuando le pedía que me recomendase un cuento no lo hacía."/>
    <s v="Podríais añadir una opción donde te preguntase como te encuentras de energía y en la segunda fase habría que mejorarla ya que hay fallos."/>
    <n v="6"/>
    <x v="2"/>
    <x v="2"/>
  </r>
  <r>
    <x v="313"/>
    <x v="162"/>
    <s v="No está mal pero siento que una máquina no te puede ayudar con tus emociones, pienso que lo tiene que hacer una persona, que puede empatizar contigo etc..."/>
    <n v="7"/>
    <n v="6"/>
    <n v="6"/>
    <s v="que cuando me iba a recomendar un cuento paraba la conversación y no contestaba más "/>
    <m/>
    <n v="3"/>
    <x v="2"/>
    <x v="2"/>
  </r>
  <r>
    <x v="314"/>
    <x v="162"/>
    <m/>
    <n v="9"/>
    <n v="8"/>
    <n v="6"/>
    <m/>
    <m/>
    <n v="7"/>
    <x v="2"/>
    <x v="2"/>
  </r>
  <r>
    <x v="315"/>
    <x v="163"/>
    <s v="La verdad es que no me parece una mala aplicación, ya que es como un psicólogo pero que es una máquina. Lo único malo es que he podido detectar algunos fallos, pero si en algún futuro se quitan, sería una buena aplicación."/>
    <n v="8"/>
    <n v="8"/>
    <n v="7"/>
    <s v="Algunos de los errores eran yo que expresaba un sentimiento, y la máquina me recomendaba cuentos con los opuestos a los expresados."/>
    <s v="Estaría bien mejorar la fase de recomendación de cuentos ya que tenía algunos fallos."/>
    <n v="3"/>
    <x v="1"/>
    <x v="2"/>
  </r>
  <r>
    <x v="316"/>
    <x v="163"/>
    <s v="La verdad es que no me parece una mala aplicación, ya que es como un psicólogo pero que es una máquina. Lo único malo es que he podido detectar algunos fallos, pero si en algún futuro se quitan, sería una buena aplicación."/>
    <n v="8"/>
    <n v="8"/>
    <n v="7"/>
    <s v="Algunos de los errores eran yo que expresaba un sentimiento, y la máquina me recomendaba cuentos con los opuestos a los expresados."/>
    <s v="Estaría bien mejorar la fase de recomendación de cuentos ya que tenía algunos fallos."/>
    <n v="3"/>
    <x v="1"/>
    <x v="2"/>
  </r>
  <r>
    <x v="286"/>
    <x v="164"/>
    <s v="Me parece útil, lo recomendaría. "/>
    <n v="9"/>
    <n v="7"/>
    <n v="5"/>
    <s v="El hablar con la máquina aún va un poco mal."/>
    <s v="Haría que a veces dijera cosas con algo más de sentido."/>
    <n v="8"/>
    <x v="2"/>
    <x v="2"/>
  </r>
  <r>
    <x v="317"/>
    <x v="164"/>
    <s v="Me parece bastante útil, la recomendaría."/>
    <n v="8"/>
    <n v="7"/>
    <n v="6"/>
    <s v="A veces la máquina sigue diciendo cosas sin sentido, o no se asemeja del todo a una conversación con una persona."/>
    <s v="Me gustaría que el chatbot fuese más realista, y que la estética de la página mejorara "/>
    <n v="8"/>
    <x v="2"/>
    <x v="2"/>
  </r>
  <r>
    <x v="318"/>
    <x v="164"/>
    <s v="Me parece bastante útil."/>
    <n v="8"/>
    <n v="8"/>
    <n v="5"/>
    <s v="En el momento en el que hay que hablar con la máquina, te propone emociones que no se asemejan para nada con lo que has contado anteriormente."/>
    <s v="Mejoraría la estética de la página, y mejoraría el errror detallado anteriormente."/>
    <n v="7"/>
    <x v="2"/>
    <x v="2"/>
  </r>
  <r>
    <x v="319"/>
    <x v="164"/>
    <s v="Me parece útil dependiendo del momento en el que te encuentres."/>
    <n v="7"/>
    <n v="8"/>
    <n v="5"/>
    <s v="La máquina no te da demasiada conversación."/>
    <s v="Mejoraría la estética de la página."/>
    <n v="9"/>
    <x v="2"/>
    <x v="2"/>
  </r>
  <r>
    <x v="290"/>
    <x v="164"/>
    <s v="Me parece bastante útil, aunque aún les quede mucho por mejorar. Pero creo que cuando ya esté libre de fallos puede ayudar a muchísima gente."/>
    <n v="8"/>
    <n v="10"/>
    <n v="2"/>
    <s v="La conversación con la máquina es bastante mala, ya que a veces lo que te responde no es para nada similar con lo que tú dices."/>
    <s v="Mejoraría un poco la estética de la página, para que sea algo más moderna y atractiva. Y el chatbot lo haría para que respondiera con más naturalidad y que sientas que estás hablando con algo que se parece a una persona."/>
    <n v="5"/>
    <x v="2"/>
    <x v="2"/>
  </r>
  <r>
    <x v="320"/>
    <x v="165"/>
    <s v="Me parece bastante útil para ayudar a las personas a encontrar sus sentimientos "/>
    <n v="8"/>
    <n v="8"/>
    <n v="7"/>
    <s v="No he encontrado ningún error"/>
    <s v="Mejorar el apartado de recomendación de cuento"/>
    <n v="6"/>
    <x v="1"/>
    <x v="2"/>
  </r>
  <r>
    <x v="321"/>
    <x v="165"/>
    <s v="Me parece útil, y ha mejorado desde el último uso"/>
    <n v="9"/>
    <n v="9"/>
    <n v="8"/>
    <s v="No he detectado errores actualmente "/>
    <s v="Mejorar el estilo de la página web, el diseño y las páginas web que contienen las descripciones de las personas "/>
    <n v="7"/>
    <x v="1"/>
    <x v="2"/>
  </r>
  <r>
    <x v="322"/>
    <x v="165"/>
    <s v="La aplicación o página web de CuentosIE es en mi opinión muy interesante, la idea de usar los sentimientos de las personas para usar cuentos motivadores es muy interesante, me parece útil "/>
    <n v="8"/>
    <n v="9"/>
    <n v="7"/>
    <s v="El error que he detectado es que la máquina al responder no me daba una respuesta "/>
    <s v="Mejorar la fase de recomendaciones de cuentos"/>
    <n v="6"/>
    <x v="1"/>
    <x v="2"/>
  </r>
  <r>
    <x v="323"/>
    <x v="165"/>
    <s v="Es útil, pero creo que se podría mejorar "/>
    <n v="7"/>
    <n v="9"/>
    <n v="7"/>
    <s v="Las preguntas de recomendación me llegaron a entrar en bucle "/>
    <s v="Mejorar las preguntas de recomendación de cuentos"/>
    <n v="3"/>
    <x v="1"/>
    <x v="2"/>
  </r>
  <r>
    <x v="324"/>
    <x v="165"/>
    <s v="Es útil, pero creo que se podría mejorar "/>
    <n v="7"/>
    <n v="9"/>
    <n v="7"/>
    <s v="Las preguntas de recomendación me llegaron a entrar en bucle "/>
    <s v="Mejorar las preguntas de recomendación de cuentos"/>
    <n v="3"/>
    <x v="1"/>
    <x v="2"/>
  </r>
  <r>
    <x v="325"/>
    <x v="165"/>
    <s v="Es útil, sigue en desarrollo "/>
    <n v="8"/>
    <n v="7"/>
    <n v="7"/>
    <s v="Le he hablado sobre un tema en concreto y me dice que no soy una persona positiva "/>
    <s v="Mejoraría el chatbot un poco más "/>
    <n v="8"/>
    <x v="1"/>
    <x v="2"/>
  </r>
  <r>
    <x v="326"/>
    <x v="166"/>
    <s v="Me parece útil "/>
    <n v="9"/>
    <n v="7"/>
    <n v="7"/>
    <s v="Ninguno"/>
    <s v="Ninguna"/>
    <n v="8"/>
    <x v="1"/>
    <x v="2"/>
  </r>
  <r>
    <x v="327"/>
    <x v="166"/>
    <s v="Me parece útil "/>
    <n v="9"/>
    <n v="7"/>
    <n v="7"/>
    <s v="Ninguno"/>
    <s v="Ninguna"/>
    <n v="8"/>
    <x v="1"/>
    <x v="2"/>
  </r>
  <r>
    <x v="328"/>
    <x v="166"/>
    <s v="Bastante bien "/>
    <n v="9"/>
    <n v="8"/>
    <n v="5"/>
    <s v="Ninguno"/>
    <s v="Ninguna "/>
    <n v="7"/>
    <x v="1"/>
    <x v="2"/>
  </r>
  <r>
    <x v="329"/>
    <x v="166"/>
    <s v="Me parece buena idea"/>
    <n v="7"/>
    <n v="6"/>
    <n v="5"/>
    <s v="En la conversación  la máquina decía cosas sin sentido "/>
    <m/>
    <n v="5"/>
    <x v="1"/>
    <x v="2"/>
  </r>
  <r>
    <x v="330"/>
    <x v="166"/>
    <m/>
    <n v="8"/>
    <n v="7"/>
    <n v="6"/>
    <m/>
    <m/>
    <n v="5"/>
    <x v="1"/>
    <x v="2"/>
  </r>
  <r>
    <x v="331"/>
    <x v="166"/>
    <m/>
    <n v="8"/>
    <n v="7"/>
    <n v="6"/>
    <m/>
    <m/>
    <n v="5"/>
    <x v="1"/>
    <x v="2"/>
  </r>
  <r>
    <x v="332"/>
    <x v="166"/>
    <m/>
    <n v="8"/>
    <n v="7"/>
    <n v="6"/>
    <m/>
    <m/>
    <n v="5"/>
    <x v="1"/>
    <x v="2"/>
  </r>
  <r>
    <x v="333"/>
    <x v="167"/>
    <s v="Esta bien, pero hay recomendaciones que no tienen mucho sentido con respecto a las emociones que se habían elegido "/>
    <n v="7"/>
    <n v="5"/>
    <n v="4"/>
    <s v="Habla De Dios como si todo el mundo fuera de alguna religión, estaría bien que mejoraran eso, ya que hay personas no creyentes que por ello no se pueden sentir identificados "/>
    <s v="Estaría bien que no se hablara De Dios como si todo el mundo fuera creyente, ya que puede haber gente atea que por eso no se sienta identificada con el cuento o la moraleja"/>
    <n v="4"/>
    <x v="2"/>
    <x v="2"/>
  </r>
  <r>
    <x v="334"/>
    <x v="167"/>
    <s v="Me parece muy útil, ya que puedes hablar con alguien que te pueda ayudar sin tener la presión de que te juzguen."/>
    <n v="8"/>
    <n v="2"/>
    <n v="3"/>
    <s v="Los cuentos que recomendaba no tenían nada que ver con lo que había seleccionado."/>
    <s v="Que las recomendaciones sean más específicas ."/>
    <n v="4"/>
    <x v="2"/>
    <x v="2"/>
  </r>
  <r>
    <x v="335"/>
    <x v="167"/>
    <s v="Es útil ya que te ayuda a reconocer tus emociones y a desahogarte"/>
    <n v="7"/>
    <n v="6"/>
    <n v="3"/>
    <s v="Cuando me ha hecho una pregunta, le he contestado y me ha dicho que le siga contando como si su pregunta no hubiera existido "/>
    <s v="Que pusieran más géneros de cuentos "/>
    <n v="8"/>
    <x v="2"/>
    <x v="2"/>
  </r>
  <r>
    <x v="336"/>
    <x v="167"/>
    <s v="La opción de recomendar ha mejorado bastante desde la última vez"/>
    <n v="8"/>
    <n v="4"/>
    <n v="7"/>
    <s v="Cuando estábamos hablando sobre las emociones, la máquina me decía unas emociones con las que no me sentía identificada y le decía la que correspondía, y aún así me decía otra que no era."/>
    <m/>
    <n v="4"/>
    <x v="2"/>
    <x v="2"/>
  </r>
  <r>
    <x v="337"/>
    <x v="167"/>
    <s v="La opción de recomendar ha mejorado bastante desde la última vez"/>
    <n v="8"/>
    <n v="4"/>
    <n v="7"/>
    <s v="Cuando estábamos hablando sobre las emociones, la máquina me decía unas emociones con las que no me sentía identificada y le decía la que correspondía, y aún así me decía otra que no era."/>
    <m/>
    <n v="4"/>
    <x v="2"/>
    <x v="2"/>
  </r>
  <r>
    <x v="338"/>
    <x v="167"/>
    <s v="Me parece bastante útil para reconocer tus emociones y desahogarte con tus problemas"/>
    <n v="7"/>
    <n v="4"/>
    <n v="5"/>
    <m/>
    <m/>
    <n v="4"/>
    <x v="2"/>
    <x v="2"/>
  </r>
  <r>
    <x v="339"/>
    <x v="168"/>
    <s v="La aplicación nes muy útil, los cambios están bien corregidos y me he quedado bastante satisfecho cn El Progreso de esta "/>
    <n v="9"/>
    <n v="9"/>
    <n v="7"/>
    <s v="La máquina de vez en cuando va a su bola, pero son cosas normal que no pretendemos ninguno que vayan a cambiar "/>
    <s v="A lo mejor la cosa sería más amplitud a la hora de las respuestas, pero si no está banstate bien y espero q dentro d unas semanas vuelan a hacernos esto otra vez "/>
    <n v="6"/>
    <x v="1"/>
    <x v="2"/>
  </r>
  <r>
    <x v="340"/>
    <x v="168"/>
    <s v="La aplicación nes muy útil, los cambios están bien corregidos y me he quedado bastante satisfecho cn El Progreso de esta "/>
    <n v="9"/>
    <n v="9"/>
    <n v="7"/>
    <s v="La máquina de vez en cuando va a su bola, pero son cosas normal que no pretendemos ninguno que vayan a cambiar "/>
    <s v="A lo mejor la cosa sería más amplitud a la hora de las respuestas, pero si no está banstate bien y espero q dentro d unas semanas vuelan a hacernos esto otra vez "/>
    <n v="6"/>
    <x v="1"/>
    <x v="2"/>
  </r>
  <r>
    <x v="341"/>
    <x v="168"/>
    <s v="Baste bien la vd"/>
    <n v="7"/>
    <n v="8"/>
    <n v="7"/>
    <s v="Así a simple vista ningún fallo "/>
    <s v="No tengo ninguna sugerencia señores, muy bien trabajo _x000a_"/>
    <n v="8"/>
    <x v="1"/>
    <x v="2"/>
  </r>
  <r>
    <x v="342"/>
    <x v="168"/>
    <s v="La aplicación la verdad que esta bastante bien, y tiene mucha libertad en cuanto a opciones "/>
    <n v="7"/>
    <n v="10"/>
    <n v="9"/>
    <s v="Algunos errores serían las preguntas, hay alguna que otras que son demasiado largas, en parte estará bien pero a la largada puede llegar a ca ser un poco "/>
    <s v="Una posible mejora sería ampliar el rango de respuestas, tipo en vez de decir que si decir tal vez, o algo de eso, cndo he puesto eso la máquina se ha vuelto loca y me ha dicho ,o que le ha dado la gana "/>
    <n v="7"/>
    <x v="1"/>
    <x v="2"/>
  </r>
  <r>
    <x v="286"/>
    <x v="169"/>
    <s v="Me parece que está hecho con buena intención de ayudar, pero no se si funcionaría."/>
    <n v="6"/>
    <n v="2"/>
    <n v="4"/>
    <s v="Le puse como emociones calma y agrado y me recomendó y cuento sobre trabajo."/>
    <s v="El vídeo que sale al pinchar la emoción calma sería mejor cambiarlo porque no explica nada y es muy aburrido."/>
    <n v="0"/>
    <x v="2"/>
    <x v="2"/>
  </r>
  <r>
    <x v="343"/>
    <x v="169"/>
    <s v="Creo que ha sido creada con muy buena intención de ayudar a las personas."/>
    <n v="7"/>
    <n v="8"/>
    <n v="4"/>
    <s v="No he tenido ningún error, tampoco es que me haya dado tiempo a hablar mucho con ella."/>
    <s v="Intentar que de respuestas más variadas."/>
    <n v="0"/>
    <x v="2"/>
    <x v="2"/>
  </r>
  <r>
    <x v="344"/>
    <x v="169"/>
    <s v="La verdad es que no se si es útil hablar con una máquina, es un poco raro. Si te encuentras mal pude que leer un cuento no te ayude, o que justo elijas uno que no te aporte nada."/>
    <n v="5"/>
    <n v="8"/>
    <n v="4"/>
    <s v="En la parte del cuento me ha preguntado tres veces que de qué temas creo que trataba el cuento."/>
    <s v="Mejorar fase de recomendar cuento y en la parte de elegir los adjetivos de cómo te sientes, añadir la palabra preocupación (porque también puedes estar preocupado por otras personas)"/>
    <n v="0"/>
    <x v="2"/>
    <x v="2"/>
  </r>
  <r>
    <x v="253"/>
    <x v="169"/>
    <s v="Pienso que está hecha con buena intención."/>
    <n v="5"/>
    <n v="7"/>
    <n v="6"/>
    <s v="Ha detectado “emociones negativas” mientras no estaba enfadada."/>
    <m/>
    <n v="2"/>
    <x v="2"/>
    <x v="2"/>
  </r>
  <r>
    <x v="345"/>
    <x v="169"/>
    <s v="Pienso que está hecha con buena intención."/>
    <n v="5"/>
    <n v="7"/>
    <n v="6"/>
    <s v="Ha detectado “emociones negativas” mientras no estaba enfadada."/>
    <m/>
    <n v="2"/>
    <x v="2"/>
    <x v="2"/>
  </r>
  <r>
    <x v="346"/>
    <x v="170"/>
    <s v="Me parece muy interesante y útil ya que te puedes desahogar y encima te ayuda con tus problemas "/>
    <n v="8"/>
    <n v="9"/>
    <n v="8"/>
    <s v="que tardaba mucho en contestarme y algunas veces me respondía con cosas fuera de sentido"/>
    <s v="más velocidad a la hora de contestar pero en general enhorabuena porque está muy bien está app😊"/>
    <n v="8"/>
    <x v="2"/>
    <x v="2"/>
  </r>
  <r>
    <x v="347"/>
    <x v="170"/>
    <s v="Sobre todo lo de las preguntas del principio me ha parecido muy útil y entretenido._x000a_"/>
    <n v="8"/>
    <n v="9"/>
    <n v="8"/>
    <s v="a veces se quedaba trabado y tardaba mucho en responderte "/>
    <s v="que sea más veloz en el tema de la conversación "/>
    <n v="7"/>
    <x v="2"/>
    <x v="2"/>
  </r>
  <r>
    <x v="348"/>
    <x v="171"/>
    <s v="Me parece útil y se lo recomendaria a otras personas "/>
    <n v="9"/>
    <n v="9"/>
    <n v="10"/>
    <s v="No he detectado ningún error "/>
    <s v="Está perfecto "/>
    <n v="10"/>
    <x v="1"/>
    <x v="2"/>
  </r>
  <r>
    <x v="349"/>
    <x v="171"/>
    <s v="Es útil, es entretenido, si."/>
    <n v="7"/>
    <n v="9"/>
    <n v="5"/>
    <s v="La máquina se queda atascada en la fase 2 y no sabe qué decir "/>
    <s v="La fase 2 se podría mejorar"/>
    <n v="6"/>
    <x v="1"/>
    <x v="2"/>
  </r>
  <r>
    <x v="350"/>
    <x v="171"/>
    <s v="Me parece útil pero no se puede tener una conversación con la maquina igual que con una persona."/>
    <n v="8"/>
    <n v="7"/>
    <n v="7"/>
    <s v="Cuando te pregunta lo de el bulling, la adolescencia y eso no me suele aparecer en los libros"/>
    <s v="Lo de preguntas del bulling "/>
    <n v="8"/>
    <x v="1"/>
    <x v="2"/>
  </r>
  <r>
    <x v="351"/>
    <x v="171"/>
    <s v="Esta vez me ha parecido útil "/>
    <n v="9"/>
    <n v="8"/>
    <n v="9"/>
    <s v="No he visto ningún error "/>
    <s v="Lo he visto todo muy bien"/>
    <n v="9"/>
    <x v="1"/>
    <x v="2"/>
  </r>
  <r>
    <x v="352"/>
    <x v="171"/>
    <s v="Me ha parecido que ha dado un cambio muy grande y que ahora está muy mejorada a la hora de hablar de tus emociones."/>
    <n v="9"/>
    <n v="8"/>
    <n v="8"/>
    <s v="Solo he detectado que a veces cambia de tema "/>
    <s v="No sugiero nada porque yo pienso que está muy bien "/>
    <n v="10"/>
    <x v="2"/>
    <x v="2"/>
  </r>
  <r>
    <x v="353"/>
    <x v="171"/>
    <s v="Me parece muy útil porque si tienes algún problema o algo te puedes desahogar en un entorno seguro y si la recomendaría."/>
    <n v="9"/>
    <n v="10"/>
    <n v="8"/>
    <s v="He encontrado solo un error, que algunas veces pone respuestas que no tiene nada que ver."/>
    <s v="No sugiero nada, me parece bien todo."/>
    <n v="10"/>
    <x v="2"/>
    <x v="2"/>
  </r>
  <r>
    <x v="354"/>
    <x v="171"/>
    <s v="Me parece muy útil "/>
    <n v="10"/>
    <n v="8"/>
    <n v="10"/>
    <s v="No he detectado ningún error"/>
    <s v="No tengo ninguna sugerencia "/>
    <n v="9"/>
    <x v="2"/>
    <x v="2"/>
  </r>
  <r>
    <x v="355"/>
    <x v="171"/>
    <s v="Me parece muy útil "/>
    <n v="10"/>
    <n v="8"/>
    <n v="10"/>
    <s v="No he detectado ningún error"/>
    <s v="No tengo ninguna sugerencia "/>
    <n v="9"/>
    <x v="2"/>
    <x v="2"/>
  </r>
  <r>
    <x v="356"/>
    <x v="171"/>
    <s v="Si es útil."/>
    <n v="7"/>
    <n v="7"/>
    <n v="8"/>
    <s v="No contesta coherentemente "/>
    <s v="Que responda a mis preguntas "/>
    <n v="6"/>
    <x v="1"/>
    <x v="2"/>
  </r>
  <r>
    <x v="357"/>
    <x v="171"/>
    <s v="Me parece útil pero un poquito aburrido"/>
    <n v="9"/>
    <n v="10"/>
    <n v="10"/>
    <s v="Que en la opción de elegir el cuento según la conversación no elige las emociones que habíamos hablado."/>
    <s v="Solo mejoraría lo que he dicho antes y que en la conversación en vez de preguntarte la moraleja te pregunte otra cosa."/>
    <n v="8"/>
    <x v="2"/>
    <x v="2"/>
  </r>
  <r>
    <x v="358"/>
    <x v="172"/>
    <s v="Me parece útil, y entretenido."/>
    <n v="9"/>
    <n v="9"/>
    <n v="9"/>
    <s v="Que me daba la mitad del cuento, y hasta que no le he dado a hablar no me ha dejado..."/>
    <s v="Formulario, poner una para rellenar."/>
    <n v="8"/>
    <x v="2"/>
    <x v="2"/>
  </r>
  <r>
    <x v="359"/>
    <x v="172"/>
    <s v="Me parece útil, sobretodo para las personas que no se desahoguen normalmente, para que puedan entender sus emociones desahogándose._x000a_Sí lo recomendaría."/>
    <n v="6"/>
    <n v="10"/>
    <n v="8"/>
    <s v="Cuando terminé la parte del cuento y empecé a hablar con la máquina y no me dejó seguir con la respuesta, se envió y no me respondió."/>
    <s v="Mejorar la fase de recomendar cuento por el problema de antes y porque a algunos les ha dicho lo que no es debido."/>
    <n v="9"/>
    <x v="2"/>
    <x v="2"/>
  </r>
  <r>
    <x v="360"/>
    <x v="172"/>
    <s v="Me parece útil, no es aburrido y lo recomendaría."/>
    <n v="7"/>
    <n v="10"/>
    <n v="8"/>
    <s v="Que deja de responderte en la segunda parte."/>
    <m/>
    <n v="7"/>
    <x v="2"/>
    <x v="2"/>
  </r>
  <r>
    <x v="361"/>
    <x v="172"/>
    <s v="Me parece útil, y lo recomendaría."/>
    <n v="9"/>
    <n v="10"/>
    <n v="8"/>
    <s v="La máquina tardaba mucho en responder y cuando me dijo puedes darle a la interrogación, y desvió del tema."/>
    <m/>
    <n v="8"/>
    <x v="2"/>
    <x v="2"/>
  </r>
  <r>
    <x v="362"/>
    <x v="172"/>
    <s v="Me parece útil y entretenida. Y lo recomendaría."/>
    <n v="9"/>
    <n v="9"/>
    <n v="8"/>
    <s v="Yo ninguno."/>
    <m/>
    <n v="7"/>
    <x v="2"/>
    <x v="2"/>
  </r>
  <r>
    <x v="363"/>
    <x v="173"/>
    <s v="Útil y entretenida"/>
    <n v="10"/>
    <n v="10"/>
    <n v="10"/>
    <s v="Ninguno"/>
    <s v=","/>
    <n v="10"/>
    <x v="1"/>
    <x v="2"/>
  </r>
  <r>
    <x v="364"/>
    <x v="173"/>
    <s v="Pe parece una idea muy bueno porque podría ayudas a gente que puede estar deprimida , que le hacen acoso etc... Y lo mejor que puede salir de lo que le esté pasando leyendo un cuento asi tiene doble beneficio "/>
    <n v="10"/>
    <n v="10"/>
    <n v="10"/>
    <s v="Cuando hablas con el bot para que te recomiende un cuento hay a veces que no te responde a lo que estás hablando y te hace una pregunta que no tiene nada que ver con lo que dijiste"/>
    <s v="."/>
    <n v="5"/>
    <x v="1"/>
    <x v="2"/>
  </r>
  <r>
    <x v="365"/>
    <x v="173"/>
    <s v="Me parece útil porque puede ayudarte a salir de la tristeza o más cosas"/>
    <n v="10"/>
    <n v="8"/>
    <n v="9"/>
    <s v="No contesta en la parte de analizar la conversación y elegir la emocion"/>
    <s v="."/>
    <n v="8"/>
    <x v="1"/>
    <x v="2"/>
  </r>
  <r>
    <x v="366"/>
    <x v="174"/>
    <m/>
    <n v="10"/>
    <n v="10"/>
    <n v="8"/>
    <s v="No he notado errores"/>
    <s v="Esta bien."/>
    <n v="10"/>
    <x v="1"/>
    <x v="2"/>
  </r>
  <r>
    <x v="367"/>
    <x v="174"/>
    <s v="Es util"/>
    <n v="9"/>
    <n v="9"/>
    <n v="7"/>
    <s v="No he notado ninguno"/>
    <s v="No tengo"/>
    <n v="9"/>
    <x v="1"/>
    <x v="2"/>
  </r>
  <r>
    <x v="368"/>
    <x v="174"/>
    <s v="Me parece muy buena"/>
    <n v="10"/>
    <n v="9"/>
    <n v="9"/>
    <s v="A veces dices algo detallado y te dice que des más detalles, das más detalles y te sale otra vez y hay que cambiar de tema"/>
    <s v="Que la máquina no repita cosas ya dichas más de 3 veces"/>
    <n v="10"/>
    <x v="1"/>
    <x v="2"/>
  </r>
  <r>
    <x v="369"/>
    <x v="174"/>
    <s v="Me gusta pero restringen los cuentos fuertes"/>
    <n v="10"/>
    <n v="7"/>
    <n v="8"/>
    <s v="Ninguno"/>
    <s v="Que permitan los cuentos fuertes"/>
    <n v="10"/>
    <x v="1"/>
    <x v="2"/>
  </r>
  <r>
    <x v="370"/>
    <x v="174"/>
    <s v="Es util"/>
    <n v="9"/>
    <n v="9"/>
    <n v="8"/>
    <s v="A veces no te deja escribir"/>
    <s v="Que pongan cuentos sobre las cosas malas"/>
    <n v="7"/>
    <x v="1"/>
    <x v="2"/>
  </r>
  <r>
    <x v="371"/>
    <x v="175"/>
    <s v="Está bien todo."/>
    <n v="5"/>
    <n v="5"/>
    <n v="5"/>
    <s v="Nada."/>
    <s v="Está bien todo."/>
    <n v="5"/>
    <x v="2"/>
    <x v="2"/>
  </r>
  <r>
    <x v="372"/>
    <x v="175"/>
    <s v="Está bien todo."/>
    <n v="5"/>
    <n v="5"/>
    <n v="5"/>
    <s v="Nada."/>
    <s v="Está bien todo."/>
    <n v="5"/>
    <x v="2"/>
    <x v="2"/>
  </r>
  <r>
    <x v="373"/>
    <x v="175"/>
    <s v="Está bien todo."/>
    <n v="5"/>
    <n v="5"/>
    <n v="5"/>
    <s v="Nada."/>
    <s v="Está bien todo."/>
    <n v="5"/>
    <x v="2"/>
    <x v="2"/>
  </r>
  <r>
    <x v="374"/>
    <x v="175"/>
    <s v="Me parece bien."/>
    <n v="5"/>
    <n v="7"/>
    <n v="6"/>
    <s v="No ningún errores."/>
    <s v="Está bien."/>
    <n v="6"/>
    <x v="2"/>
    <x v="2"/>
  </r>
  <r>
    <x v="375"/>
    <x v="175"/>
    <s v="Muy bien."/>
    <n v="5"/>
    <n v="5"/>
    <n v="5"/>
    <s v="Nada."/>
    <s v="Nada."/>
    <n v="5"/>
    <x v="2"/>
    <x v="2"/>
  </r>
  <r>
    <x v="376"/>
    <x v="175"/>
    <s v="Me pareció bien."/>
    <n v="6"/>
    <n v="3"/>
    <n v="10"/>
    <s v="No, ninguno."/>
    <s v="Que tenga más cuentos."/>
    <n v="4"/>
    <x v="2"/>
    <x v="2"/>
  </r>
  <r>
    <x v="377"/>
    <x v="176"/>
    <s v="Esta muy bien, se nota que está mejorando "/>
    <n v="10"/>
    <n v="7"/>
    <n v="8"/>
    <s v="Ninguno "/>
    <s v="."/>
    <n v="8"/>
    <x v="1"/>
    <x v="2"/>
  </r>
  <r>
    <x v="378"/>
    <x v="176"/>
    <s v="Es útil, pero podría cambiarse un poco el menú, añadir mas opciones, pero por ahora me parece una app muy útil y entretenida. 8.5/10"/>
    <n v="9"/>
    <n v="7"/>
    <n v="7"/>
    <s v="Las recomendaciones de cuentos a veces añaden emociones que no he seleccionado "/>
    <s v="Ampliar el vocabulario y inteligencia de la máquina "/>
    <n v="9"/>
    <x v="1"/>
    <x v="2"/>
  </r>
  <r>
    <x v="379"/>
    <x v="176"/>
    <s v="Es útil, si, podría recomendarla."/>
    <n v="9"/>
    <n v="7"/>
    <n v="7"/>
    <s v="No, ninguno, está bien echa."/>
    <s v="La máquina "/>
    <n v="7"/>
    <x v="1"/>
    <x v="2"/>
  </r>
  <r>
    <x v="380"/>
    <x v="177"/>
    <s v="Me parece útil "/>
    <n v="8"/>
    <n v="9"/>
    <n v="8"/>
    <s v="Cuando pregunte sobre esquizofrenia "/>
    <s v="Hablar sobre esquizofrenia "/>
    <n v="8"/>
    <x v="1"/>
    <x v="2"/>
  </r>
  <r>
    <x v="381"/>
    <x v="177"/>
    <s v="Me parece útil "/>
    <n v="8"/>
    <n v="9"/>
    <n v="8"/>
    <s v="Cuando pregunte sobre esquizofrenia "/>
    <s v="Hablar sobre esquizofrenia "/>
    <n v="8"/>
    <x v="1"/>
    <x v="2"/>
  </r>
  <r>
    <x v="382"/>
    <x v="177"/>
    <s v="Me parece muy bien"/>
    <n v="8"/>
    <n v="9"/>
    <n v="9"/>
    <s v="aveces no me contestaba"/>
    <s v="Sistema de contestación "/>
    <n v="7"/>
    <x v="1"/>
    <x v="2"/>
  </r>
  <r>
    <x v="383"/>
    <x v="178"/>
    <s v="Es útil cuando no sabes a quien contarle algo"/>
    <n v="9"/>
    <n v="7"/>
    <n v="9"/>
    <s v="No"/>
    <s v="No se"/>
    <n v="7"/>
    <x v="2"/>
    <x v="2"/>
  </r>
  <r>
    <x v="384"/>
    <x v="178"/>
    <s v="Esta bien"/>
    <n v="7"/>
    <n v="7"/>
    <n v="8"/>
    <s v="Me salía error "/>
    <s v="Que activen lo de bullying, aborto, autismo, etc"/>
    <n v="8"/>
    <x v="2"/>
    <x v="2"/>
  </r>
  <r>
    <x v="385"/>
    <x v="178"/>
    <s v="Es útil para la gente q no sabe cuales son sus emociones."/>
    <n v="7"/>
    <n v="8"/>
    <n v="8"/>
    <s v="En la segunda parte no iba muy bien."/>
    <s v="Que ponga para seleccionar más emociones."/>
    <n v="7"/>
    <x v="2"/>
    <x v="2"/>
  </r>
  <r>
    <x v="386"/>
    <x v="178"/>
    <s v="Esta bien "/>
    <n v="8"/>
    <n v="7"/>
    <n v="8"/>
    <s v="Que me ha preguntado todo el rato lo  mismo "/>
    <s v="Que pongan los cuentos de suicidio, anorexia, esquizofrenia, violencia de género, etc."/>
    <n v="8"/>
    <x v="2"/>
    <x v="2"/>
  </r>
  <r>
    <x v="387"/>
    <x v="178"/>
    <s v="es util"/>
    <n v="8"/>
    <n v="6"/>
    <n v="8"/>
    <s v="que en la segunda parte me hace una pregunta y al responder me hace la misma y asi todo el rato"/>
    <s v="que quiten los cuentos mas &quot;fuertes&quot;"/>
    <n v="8"/>
    <x v="2"/>
    <x v="2"/>
  </r>
  <r>
    <x v="388"/>
    <x v="179"/>
    <s v="Si, no, si."/>
    <n v="8"/>
    <n v="9"/>
    <n v="9"/>
    <s v="No hay errores."/>
    <s v="Que no halla ninguna respuesta extraña, pero ha mejorado mucho desde la última vez."/>
    <n v="9"/>
    <x v="1"/>
    <x v="2"/>
  </r>
  <r>
    <x v="389"/>
    <x v="179"/>
    <s v="Si, no, si."/>
    <n v="8"/>
    <n v="9"/>
    <n v="9"/>
    <s v="Pone cosas un poco raras, pero es mejor que la última vez."/>
    <s v="Todo bien."/>
    <n v="8"/>
    <x v="1"/>
    <x v="2"/>
  </r>
  <r>
    <x v="390"/>
    <x v="179"/>
    <s v="Si, no, si."/>
    <n v="8"/>
    <n v="9"/>
    <n v="9"/>
    <s v="Pone cosas un poco raras, pero es mejor que la última vez."/>
    <s v="Todo bien."/>
    <n v="8"/>
    <x v="1"/>
    <x v="2"/>
  </r>
  <r>
    <x v="391"/>
    <x v="179"/>
    <s v="Me parece muy buena aplicación, es útil y entretenida. Si se lo recomendaría a otras personas."/>
    <n v="9"/>
    <n v="10"/>
    <n v="7"/>
    <s v="Te da respuestas no muy acertadas."/>
    <s v="Yo creo que está bien."/>
    <n v="6"/>
    <x v="1"/>
    <x v="2"/>
  </r>
  <r>
    <x v="392"/>
    <x v="180"/>
    <s v="sitio torpe y desactualizado Pero es una cosa divertida"/>
    <n v="5"/>
    <n v="5"/>
    <n v="5"/>
    <s v="Todo está mal ordenado y hay demasiadas cosas en la pantalla que se confunden"/>
    <s v="Haga las cosas más ordenadas en la pantalla, agrande las letras y brinde protección al sitio"/>
    <n v="8"/>
    <x v="1"/>
    <x v="2"/>
  </r>
  <r>
    <x v="393"/>
    <x v="180"/>
    <s v="sitio torpe y desactualizado Pero es una cosa divertida"/>
    <n v="5"/>
    <n v="5"/>
    <n v="5"/>
    <s v="Todo está mal ordenado y hay demasiadas cosas en la pantalla que se confunden"/>
    <s v="Haga las cosas más ordenadas en la pantalla, agrande las letras y brinde protección al sitio"/>
    <n v="8"/>
    <x v="1"/>
    <x v="2"/>
  </r>
  <r>
    <x v="394"/>
    <x v="180"/>
    <s v="sitio torpe y desactualizado Pero es una cosa divertida"/>
    <n v="5"/>
    <n v="5"/>
    <n v="5"/>
    <s v="Todo está mal ordenado y hay demasiadas cosas en la pantalla que se confunden"/>
    <s v="Haga las cosas más ordenadas en la pantalla, agrande las letras y brinde protección al sitio"/>
    <n v="8"/>
    <x v="1"/>
    <x v="2"/>
  </r>
  <r>
    <x v="395"/>
    <x v="180"/>
    <s v="sitio torpe y desactualizado Pero es una cosa divertida"/>
    <n v="5"/>
    <n v="5"/>
    <n v="5"/>
    <s v="Todo está mal ordenado y hay demasiadas cosas en la pantalla que se confunden"/>
    <s v="Haga las cosas más ordenadas en la pantalla, agrande las letras y brinde protección al sitio"/>
    <n v="8"/>
    <x v="1"/>
    <x v="2"/>
  </r>
  <r>
    <x v="396"/>
    <x v="181"/>
    <s v="Se lo recomendaría a mucha gente, creo que esta aplicación puede ser muy útil para algunos."/>
    <n v="9"/>
    <n v="7"/>
    <n v="8"/>
    <s v="Después de estar un rato hablando le he dicho que me recomiende un cuento según la conversación, pero no me salía ninguno, (lo he intentado 3 veces pero no salía nada) y luego no seleccionaba las emociones según la conversación."/>
    <s v="Cuando hablas con la máquina y le dices una emoción, te dice lo contrario y cambia de tema."/>
    <n v="7"/>
    <x v="2"/>
    <x v="2"/>
  </r>
  <r>
    <x v="397"/>
    <x v="181"/>
    <s v="Me parece bastante útil y necesario, cuando esté totalmente arreglada le servirá a mucha gente."/>
    <n v="9"/>
    <n v="8"/>
    <n v="9"/>
    <s v="En general todo bien, lo único que antes estábamos hablando y me ha preguntado lo mismo 2 veces seguidas."/>
    <s v="Lo único que cambiaría es que cuando estás hablando, en vez decirte emociones para ver si sientes alguna, que te pregunte algo como: y qué tal fue?, cómo te sientes al respecto?, cuéntame más?..."/>
    <n v="8"/>
    <x v="2"/>
    <x v="2"/>
  </r>
  <r>
    <x v="398"/>
    <x v="181"/>
    <s v="Me parece que si se mejora del todo esta aplicación puede ayudar a muchas personas."/>
    <n v="9"/>
    <n v="8"/>
    <n v="9"/>
    <m/>
    <s v="Poner un sitio para decir cómo te sientes generalmente y ya otro de cómo te sientes hoy..."/>
    <n v="6"/>
    <x v="2"/>
    <x v="2"/>
  </r>
  <r>
    <x v="399"/>
    <x v="181"/>
    <s v="Creo que es muy útil, me ha parecido genial que se pueda hablar con la máquina como con una persona, con las mejoras va a estar perfecto."/>
    <n v="9"/>
    <n v="8"/>
    <n v="8"/>
    <s v="Bueno, le he dicho que estaba cansada/que tenía sueño y me ha dicho que notaba inseguridad (en la segunda parte)."/>
    <s v="Yo creo que así está bien, pero también le pondría un botón debajo de cada pregunta que me haga, como: no entiendo la pregunta/cambiar pregunta/no sabría responder..."/>
    <n v="6"/>
    <x v="2"/>
    <x v="2"/>
  </r>
  <r>
    <x v="400"/>
    <x v="181"/>
    <s v="Me parece una aplicación bastante útil que si se arregla del todo puede ayudar a mucha gente."/>
    <n v="9"/>
    <n v="9"/>
    <n v="9"/>
    <s v="Bueno, cuando pones las emociones, en los cuentos a mí solo me sale una que he elegido o así (ej: elijo alegría, felicidad, amor. Todo me sale de amor y trabajo básicamente)."/>
    <m/>
    <n v="8"/>
    <x v="2"/>
    <x v="2"/>
  </r>
  <r>
    <x v="401"/>
    <x v="182"/>
    <s v="Es una muy buena herramienta para el ámbito escolar"/>
    <n v="7"/>
    <n v="9"/>
    <n v="8"/>
    <s v="En los cuentos largos hay un par de fallos ortográficos más que en los cortos."/>
    <s v="Hacer cuentos un poco más largos, que sean entretenidos para leer, no muy cortos por que eso a mi parecer le resta un tanto de interés "/>
    <n v="7"/>
    <x v="2"/>
    <x v="2"/>
  </r>
  <r>
    <x v="402"/>
    <x v="182"/>
    <s v="Me parece muy bien para el ámbito educativo sobre todo. Quizás no lo usaría en ella manito personal pero tiene mucho potencial. Está muy bien estéticamente y está muy bien pensado."/>
    <n v="8"/>
    <n v="10"/>
    <n v="7"/>
    <s v="No he detectado ningún fallo."/>
    <s v="Ninguna."/>
    <n v="6"/>
    <x v="2"/>
    <x v="2"/>
  </r>
  <r>
    <x v="403"/>
    <x v="182"/>
    <s v="Me parece muy bien para el ámbito educativo sobre todo. Quizás no lo usaría en ella manito personal pero tiene mucho potencial. Está muy bien estéticamente y está muy bien pensado."/>
    <n v="8"/>
    <n v="10"/>
    <n v="7"/>
    <s v="No he detectado ningún fallo."/>
    <s v="Ninguna."/>
    <n v="6"/>
    <x v="2"/>
    <x v="2"/>
  </r>
  <r>
    <x v="404"/>
    <x v="183"/>
    <s v="Me parece útil y una buena idea pero todavía deben pulir unas cuantas cosas."/>
    <n v="9"/>
    <n v="8"/>
    <n v="5"/>
    <s v="La máquina entró en un bucle, me decía la definición de alegria y me decia si sentía alegría, yo le decía que sí pero que también estaba cansado y me decía la definición de cansancio y así sucesivamente otro error es que le dije que me parecía bien, y me dijo la definición de me parece repugnante."/>
    <s v="Mejorar la opción de recomendar"/>
    <n v="8"/>
    <x v="1"/>
    <x v="2"/>
  </r>
  <r>
    <x v="405"/>
    <x v="183"/>
    <s v="Me parece útil y una buena idea pero todavía deben pulir unas cuantas cosas."/>
    <n v="9"/>
    <n v="8"/>
    <n v="5"/>
    <s v="La máquina entró en un bucle, me decía la definición de alegria y me decia si sentía alegría, yo le decía que sí pero que también estaba cansado y me decía la definición de cansancio y así sucesivamente otro error es que le dije que me parecía bien, y me dijo la definición de me parece repugnante."/>
    <s v="Mejorar la opción de recomendar"/>
    <n v="8"/>
    <x v="1"/>
    <x v="2"/>
  </r>
  <r>
    <x v="406"/>
    <x v="183"/>
    <s v="Me parece un proyecto muy interesante pero a la aplicación le falta arreglarle algunos fallos"/>
    <n v="9"/>
    <n v="5"/>
    <n v="7"/>
    <s v="En la opción de dialogar con la IA o de recomendar cuento creo que no me ha entendido del todo ya que le he dicho que estaba alegre y me ha dicho que nota cierta ternura."/>
    <s v="Yo lo único que mejoraría es la opción de recomendar cuento o dialogar con la IA y también la de que seleccionas unas emociones y te recomienda unos cuentos ya que seleccione unas emociones y me recomendó algunos cuentos que no tenían que ver."/>
    <n v="7"/>
    <x v="1"/>
    <x v="2"/>
  </r>
  <r>
    <x v="361"/>
    <x v="183"/>
    <s v="Me parece una buena idea pero todavía siguen habiendo algunos errores"/>
    <n v="8"/>
    <n v="8"/>
    <m/>
    <s v="Cuando le respondía me respondía pero no con una pregunta sino con otra respuesta."/>
    <m/>
    <n v="8"/>
    <x v="1"/>
    <x v="2"/>
  </r>
  <r>
    <x v="407"/>
    <x v="183"/>
    <s v="Me parece una buena idea pero todavía siguen habiendo algunos errores"/>
    <n v="8"/>
    <n v="8"/>
    <m/>
    <s v="Cuando le respondía me respondía pero no con una pregunta sino con otra respuesta."/>
    <m/>
    <n v="8"/>
    <x v="1"/>
    <x v="2"/>
  </r>
  <r>
    <x v="408"/>
    <x v="183"/>
    <s v="Me parece un buen proyecto"/>
    <n v="8"/>
    <n v="8"/>
    <m/>
    <s v="Hoy no he tenido ninguna"/>
    <m/>
    <n v="6"/>
    <x v="1"/>
    <x v="2"/>
  </r>
  <r>
    <x v="409"/>
    <x v="183"/>
    <m/>
    <n v="8"/>
    <n v="7"/>
    <n v="7"/>
    <m/>
    <m/>
    <n v="7"/>
    <x v="1"/>
    <x v="2"/>
  </r>
  <r>
    <x v="410"/>
    <x v="183"/>
    <m/>
    <n v="8"/>
    <n v="7"/>
    <n v="7"/>
    <m/>
    <m/>
    <n v="7"/>
    <x v="1"/>
    <x v="2"/>
  </r>
  <r>
    <x v="411"/>
    <x v="184"/>
    <s v="Es una plataforma muy útil que va mejorando con el paso del tiempo."/>
    <n v="8"/>
    <n v="8"/>
    <n v="8"/>
    <s v="La “máquina” a veces no responde a alguna de las respuestas escritas, hay que poner un punto o algo para que responda."/>
    <s v="."/>
    <n v="9"/>
    <x v="2"/>
    <x v="2"/>
  </r>
  <r>
    <x v="368"/>
    <x v="184"/>
    <s v="Me parece una aplicación bastante útil para ayudarte con las emociones y si que se lo recomendaría a otras personas, solo hace falta mejorarla un poco."/>
    <n v="7"/>
    <n v="7"/>
    <n v="6"/>
    <s v="No he detectado ningún error."/>
    <s v="Añadir más preguntas para más tiempo de conversación para poder recomendar otro libro que se ajuste más a las emociones."/>
    <n v="4"/>
    <x v="2"/>
    <x v="2"/>
  </r>
  <r>
    <x v="412"/>
    <x v="184"/>
    <s v="Esta plataforma mejora y ayuda, es muy buena idea "/>
    <n v="9"/>
    <n v="9"/>
    <n v="8"/>
    <s v="Al hablar sobre emociones y darle a « recomendar cuento »  los sentimientos marcados por la máquina no tienen nada que ver con la conversación que se ha tenido con ella."/>
    <s v="Añadir más sensaciones"/>
    <n v="9"/>
    <x v="2"/>
    <x v="2"/>
  </r>
  <r>
    <x v="413"/>
    <x v="184"/>
    <s v="Es una buena pagina, que puede ayudar a los demás y es útil "/>
    <n v="8"/>
    <n v="6"/>
    <n v="7"/>
    <s v="Ninguno"/>
    <s v="Añadir mayor opción de respuestas de la máquina "/>
    <n v="7"/>
    <x v="2"/>
    <x v="2"/>
  </r>
  <r>
    <x v="414"/>
    <x v="184"/>
    <s v="La máquina ha mejorado y ha avanzado, me gusta"/>
    <n v="8"/>
    <n v="8"/>
    <n v="7"/>
    <s v="La máquina hace preguntas que a veces no concuerdan con la conversación "/>
    <s v="Revisar la parte de hablar de emociones"/>
    <n v="8"/>
    <x v="2"/>
    <x v="2"/>
  </r>
  <r>
    <x v="415"/>
    <x v="185"/>
    <s v="Soy más de las que prefiere que el cuento/libro controle sus emociones que viceversa. Pero si ayuda en varias cosas. Y se lo podría recomendar a otros, si."/>
    <n v="7"/>
    <n v="8"/>
    <n v="9"/>
    <m/>
    <m/>
    <n v="6"/>
    <x v="2"/>
    <x v="2"/>
  </r>
  <r>
    <x v="416"/>
    <x v="185"/>
    <m/>
    <n v="8"/>
    <n v="5"/>
    <n v="8"/>
    <m/>
    <m/>
    <n v="7"/>
    <x v="2"/>
    <x v="2"/>
  </r>
  <r>
    <x v="417"/>
    <x v="186"/>
    <s v="Es muy útil para conocerte mejor, lo recomiendo"/>
    <n v="9"/>
    <n v="8"/>
    <n v="6"/>
    <s v="Errores a la hora de detectarme cuentos, que no me dice lo que le digo"/>
    <s v="Mejorar lo dicho anteriormente "/>
    <n v="9"/>
    <x v="1"/>
    <x v="2"/>
  </r>
  <r>
    <x v="418"/>
    <x v="186"/>
    <s v="A mi me parece muy útil la aplicación, sirve para conocerse mejor, la recomiendo"/>
    <n v="9"/>
    <n v="9"/>
    <n v="10"/>
    <s v="Bueno, en la parte de hablar con la máquina, me decía todo el rato, sigue hablando, y ya no tenía nada más que decirle, hasta que un momento la máquina ha dejado de responderme"/>
    <s v="Que la máquina no sea tan repetitiva cuando hablamos con ella"/>
    <n v="9"/>
    <x v="1"/>
    <x v="2"/>
  </r>
  <r>
    <x v="419"/>
    <x v="186"/>
    <s v="La verdad es que me ha gustado mucho la aplicación, me he dado cuenta de que ha sabido detectar muy bien cómo me siento y me ha gustado mucho"/>
    <n v="9"/>
    <n v="9"/>
    <n v="6"/>
    <s v="Bueno, en la parte de recomendar libros, que algunas veces te decís cosas que no tenían nada que ver, pero por lo demás bien, quizá las últimas preguntas de lo del libro, eran un poco raras y repetitivas, pero en general me ha encantado"/>
    <s v="Yo creo que ha estado muy bien, lo único que cambiaría sería lo de las recomendaciones y cambiaría las últimas preguntas del libro, para que no sean tan repetitivas"/>
    <n v="10"/>
    <x v="1"/>
    <x v="2"/>
  </r>
  <r>
    <x v="420"/>
    <x v="187"/>
    <s v="Me parece muy útil"/>
    <n v="9"/>
    <n v="7"/>
    <n v="9"/>
    <s v="No he detectado ningún error "/>
    <s v="Ninguna sugerencia por él momento, sólo que estaría bien que los cuentos fueran un poco más largos "/>
    <n v="8"/>
    <x v="2"/>
    <x v="2"/>
  </r>
  <r>
    <x v="421"/>
    <x v="188"/>
    <s v="Si"/>
    <n v="4"/>
    <n v="5"/>
    <n v="5"/>
    <s v="Ns"/>
    <s v="Ns "/>
    <n v="7"/>
    <x v="2"/>
    <x v="2"/>
  </r>
  <r>
    <x v="422"/>
    <x v="188"/>
    <s v="Si"/>
    <n v="4"/>
    <n v="5"/>
    <n v="5"/>
    <s v="Ns"/>
    <s v="Ns "/>
    <n v="7"/>
    <x v="2"/>
    <x v="2"/>
  </r>
  <r>
    <x v="423"/>
    <x v="188"/>
    <s v="Me a parecido muy chulo y está muy interesante "/>
    <n v="8"/>
    <n v="9"/>
    <n v="7"/>
    <s v="Yo ninguno por ahora "/>
    <s v="Ns "/>
    <n v="7"/>
    <x v="2"/>
    <x v="2"/>
  </r>
  <r>
    <x v="424"/>
    <x v="188"/>
    <s v="Me a parecido muy chulo y está muy interesante "/>
    <n v="8"/>
    <n v="9"/>
    <n v="7"/>
    <s v="Yo ninguno por ahora "/>
    <s v="Ns "/>
    <n v="7"/>
    <x v="2"/>
    <x v="2"/>
  </r>
  <r>
    <x v="425"/>
    <x v="188"/>
    <s v="Esta bien "/>
    <n v="8"/>
    <n v="9"/>
    <n v="8"/>
    <s v="Ninguno "/>
    <s v="Que no haga preguntas no deseadas "/>
    <n v="7"/>
    <x v="2"/>
    <x v="2"/>
  </r>
  <r>
    <x v="426"/>
    <x v="188"/>
    <s v="Esta bien "/>
    <n v="8"/>
    <n v="9"/>
    <n v="8"/>
    <s v="Ninguno "/>
    <s v="Que no haga preguntas no deseadas "/>
    <n v="7"/>
    <x v="2"/>
    <x v="2"/>
  </r>
  <r>
    <x v="427"/>
    <x v="188"/>
    <s v="Me a gustado mucho "/>
    <n v="5"/>
    <n v="7"/>
    <n v="6"/>
    <s v="Que me repite las mismas cosas "/>
    <s v="Que no repita las mismas cosas "/>
    <n v="7"/>
    <x v="2"/>
    <x v="2"/>
  </r>
  <r>
    <x v="428"/>
    <x v="188"/>
    <s v="Me parece muy útil, y es una idea muy buena. "/>
    <n v="9"/>
    <n v="10"/>
    <n v="10"/>
    <s v="Ningún error"/>
    <s v="Sugerir mejores cuentos. "/>
    <n v="5"/>
    <x v="2"/>
    <x v="2"/>
  </r>
  <r>
    <x v="429"/>
    <x v="188"/>
    <s v="Me parece una buena idea"/>
    <n v="10"/>
    <n v="8"/>
    <n v="9"/>
    <m/>
    <m/>
    <n v="9"/>
    <x v="2"/>
    <x v="2"/>
  </r>
  <r>
    <x v="430"/>
    <x v="188"/>
    <m/>
    <n v="9"/>
    <n v="10"/>
    <n v="9"/>
    <m/>
    <m/>
    <n v="8"/>
    <x v="2"/>
    <x v="2"/>
  </r>
  <r>
    <x v="431"/>
    <x v="188"/>
    <s v="Me parece muy util"/>
    <n v="9"/>
    <n v="8"/>
    <n v="8"/>
    <m/>
    <m/>
    <n v="7"/>
    <x v="2"/>
    <x v="2"/>
  </r>
  <r>
    <x v="432"/>
    <x v="188"/>
    <m/>
    <n v="8"/>
    <n v="9"/>
    <n v="8"/>
    <m/>
    <m/>
    <n v="5"/>
    <x v="2"/>
    <x v="2"/>
  </r>
  <r>
    <x v="433"/>
    <x v="189"/>
    <s v="Si"/>
    <n v="10"/>
    <n v="10"/>
    <n v="10"/>
    <s v="Nada"/>
    <s v=" Ada esta perfecto"/>
    <n v="10"/>
    <x v="1"/>
    <x v="2"/>
  </r>
  <r>
    <x v="434"/>
    <x v="189"/>
    <s v="Si"/>
    <n v="10"/>
    <n v="10"/>
    <n v="10"/>
    <s v="Nada"/>
    <s v=" Ada esta perfecto"/>
    <n v="10"/>
    <x v="1"/>
    <x v="2"/>
  </r>
  <r>
    <x v="435"/>
    <x v="189"/>
    <s v="Si"/>
    <n v="10"/>
    <n v="10"/>
    <n v="10"/>
    <s v="Nada"/>
    <s v=" Ada esta perfecto"/>
    <n v="10"/>
    <x v="1"/>
    <x v="2"/>
  </r>
  <r>
    <x v="436"/>
    <x v="189"/>
    <s v="Puede ayudar a algunas personas "/>
    <n v="10"/>
    <n v="7"/>
    <n v="9"/>
    <s v="No responde a veces"/>
    <m/>
    <n v="9"/>
    <x v="1"/>
    <x v="2"/>
  </r>
  <r>
    <x v="437"/>
    <x v="189"/>
    <s v="Puede ayudar a algunas personas "/>
    <n v="10"/>
    <n v="7"/>
    <n v="9"/>
    <s v="No responde a veces"/>
    <m/>
    <n v="9"/>
    <x v="1"/>
    <x v="2"/>
  </r>
  <r>
    <x v="438"/>
    <x v="190"/>
    <s v="Me parece útil_x000a_"/>
    <n v="7"/>
    <n v="7"/>
    <n v="5"/>
    <s v="Ningún problema "/>
    <s v="Hay que mejorar el apartado de '' hablar de emociones''"/>
    <n v="1"/>
    <x v="2"/>
    <x v="2"/>
  </r>
  <r>
    <x v="439"/>
    <x v="190"/>
    <s v="Me parece útil_x000a_"/>
    <n v="7"/>
    <n v="7"/>
    <n v="5"/>
    <s v="Ningún problema "/>
    <s v="Hay que mejorar el apartado de '' hablar de emociones''"/>
    <n v="1"/>
    <x v="2"/>
    <x v="2"/>
  </r>
  <r>
    <x v="440"/>
    <x v="190"/>
    <s v="Me parece muy útil, si se la recomendaría por ejemplo a una persona que lo esté pasando mal emocionalmente."/>
    <n v="9"/>
    <n v="5"/>
    <n v="8"/>
    <s v="No he detectado ningún error."/>
    <s v="Yo mejoraría lo que es la máquina porque hay veces que se queda pillado o no reacciona muy rápido."/>
    <n v="5"/>
    <x v="2"/>
    <x v="2"/>
  </r>
  <r>
    <x v="441"/>
    <x v="190"/>
    <s v="Me parece útil "/>
    <n v="9"/>
    <n v="6"/>
    <n v="4"/>
    <m/>
    <m/>
    <n v="10"/>
    <x v="2"/>
    <x v="2"/>
  </r>
  <r>
    <x v="442"/>
    <x v="190"/>
    <m/>
    <n v="3"/>
    <n v="2"/>
    <n v="6"/>
    <m/>
    <m/>
    <n v="4"/>
    <x v="2"/>
    <x v="2"/>
  </r>
  <r>
    <x v="443"/>
    <x v="190"/>
    <m/>
    <n v="3"/>
    <n v="2"/>
    <n v="6"/>
    <m/>
    <m/>
    <n v="4"/>
    <x v="2"/>
    <x v="2"/>
  </r>
  <r>
    <x v="444"/>
    <x v="191"/>
    <s v="Es útil pero hay que arreglar algunas cosas cuando hablas con la máquina."/>
    <n v="6"/>
    <n v="8"/>
    <n v="4"/>
    <s v="Al hablar con la máquina a veces dice cosas que no tienen sentido."/>
    <s v="Mejorar al hablar con el chatbot."/>
    <n v="4"/>
    <x v="1"/>
    <x v="2"/>
  </r>
  <r>
    <x v="445"/>
    <x v="191"/>
    <s v="Es útil pero hay que arreglar algunas cosas cuando hablas con la máquina."/>
    <n v="6"/>
    <n v="8"/>
    <n v="4"/>
    <s v="Al hablar con la máquina a veces dice cosas que no tienen sentido."/>
    <s v="Mejorar al hablar con el chatbot."/>
    <n v="4"/>
    <x v="1"/>
    <x v="2"/>
  </r>
  <r>
    <x v="446"/>
    <x v="192"/>
    <s v="Está genial la aplicación "/>
    <n v="10"/>
    <n v="10"/>
    <n v="10"/>
    <s v="No hay cuentos sobre la anorexia, la esquizofrenia, la violencia de género ni la discriminacion"/>
    <s v="Añadir cuento sobre temas más serios de manera educativa "/>
    <n v="10"/>
    <x v="2"/>
    <x v="2"/>
  </r>
  <r>
    <x v="447"/>
    <x v="192"/>
    <s v="Está genial"/>
    <n v="10"/>
    <n v="10"/>
    <n v="10"/>
    <s v="No cuentos para los temas más serios"/>
    <s v="Lo de los cuentos"/>
    <n v="10"/>
    <x v="2"/>
    <x v="2"/>
  </r>
  <r>
    <x v="363"/>
    <x v="192"/>
    <s v="Está genial"/>
    <n v="10"/>
    <n v="10"/>
    <n v="10"/>
    <s v="Ninguno"/>
    <s v="Que haya cuentos sobre los temas más serios p.ej ( anorexia, bulimia etc)"/>
    <n v="10"/>
    <x v="2"/>
    <x v="2"/>
  </r>
  <r>
    <x v="448"/>
    <x v="192"/>
    <s v="La aplicación es muy útil, ya que al ser una maquina es mucho más fácil desahogarse "/>
    <n v="9"/>
    <n v="5"/>
    <n v="9"/>
    <s v="Cuando puedo des hablar sobre cierto tema, no contesta"/>
    <s v="Que los cuentos nos ayudasen un poco más con nuestros sentimientos "/>
    <n v="8"/>
    <x v="2"/>
    <x v="2"/>
  </r>
  <r>
    <x v="449"/>
    <x v="192"/>
    <s v="Me parece muy útil y que puede llegar a tener mucho éxito en un futuro"/>
    <n v="10"/>
    <n v="10"/>
    <n v="10"/>
    <s v="A veces no sabe responder a ciertas preguntas"/>
    <s v="Sugiero que de consejos y que ayude a la gente más reservada a desahogarse "/>
    <n v="2"/>
    <x v="2"/>
    <x v="2"/>
  </r>
  <r>
    <x v="450"/>
    <x v="193"/>
    <s v="Esta muy bien "/>
    <n v="10"/>
    <n v="9"/>
    <n v="10"/>
    <s v="Ninguno"/>
    <s v="Nada "/>
    <n v="9"/>
    <x v="1"/>
    <x v="2"/>
  </r>
  <r>
    <x v="451"/>
    <x v="193"/>
    <s v="Está mucho mejor que la primera vez , aunque aveces en la opción de escoger emociones según nuestros sentimientos hay algunos sentimientos que no tienen mucho sentido."/>
    <n v="10"/>
    <n v="9"/>
    <n v="9"/>
    <s v="Que algunas emociones no tienen mucho sentido según la conversación "/>
    <s v="Ninguna "/>
    <n v="10"/>
    <x v="1"/>
    <x v="2"/>
  </r>
  <r>
    <x v="452"/>
    <x v="193"/>
    <s v="Está mucho mejor que la primera vez , aunque aveces en la opción de escoger emociones según nuestros sentimientos hay algunos sentimientos que no tienen mucho sentido."/>
    <n v="10"/>
    <n v="9"/>
    <n v="9"/>
    <s v="Que algunas emociones no tienen mucho sentido según la conversación "/>
    <s v="Ninguna "/>
    <n v="10"/>
    <x v="1"/>
    <x v="2"/>
  </r>
  <r>
    <x v="453"/>
    <x v="193"/>
    <s v="Me parece bastante útil"/>
    <n v="9"/>
    <n v="9"/>
    <n v="9"/>
    <s v="No he encontrado ningún error "/>
    <s v="Que la máquina de respuestas más normales "/>
    <n v="9"/>
    <x v="1"/>
    <x v="2"/>
  </r>
  <r>
    <x v="454"/>
    <x v="193"/>
    <s v="Sí , me ha gustado mucho.Me parece bastante útil, porque te ayuda a saber qué libros escoger dependiendo de tus emociones."/>
    <n v="9"/>
    <n v="9"/>
    <n v="7"/>
    <s v="Cuando le tienes que explicar a la máquina que como te sientes, la máquina dice sentimientos que no tienen nada que ver."/>
    <s v="Que las emociones sean más coherentes."/>
    <n v="8"/>
    <x v="1"/>
    <x v="2"/>
  </r>
  <r>
    <x v="455"/>
    <x v="193"/>
    <s v="Sí , me ha gustado mucho.Me parece bastante útil, porque te ayuda a saber qué libros escoger dependiendo de tus emociones."/>
    <n v="9"/>
    <n v="9"/>
    <n v="7"/>
    <s v="Cuando le tienes que explicar a la máquina que como te sientes, la máquina dice sentimientos que no tienen nada que ver."/>
    <s v="Que las emociones sean más coherentes."/>
    <n v="8"/>
    <x v="1"/>
    <x v="2"/>
  </r>
  <r>
    <x v="456"/>
    <x v="193"/>
    <s v="Me parece útil"/>
    <n v="9"/>
    <n v="9"/>
    <n v="8"/>
    <s v="Que aveces responde sin sentido "/>
    <s v="Respuestas  con más coherencia "/>
    <n v="9"/>
    <x v="1"/>
    <x v="2"/>
  </r>
  <r>
    <x v="457"/>
    <x v="194"/>
    <s v="Está chula y te ayuda "/>
    <n v="8"/>
    <n v="7"/>
    <n v="6"/>
    <s v="Que cuando digo las emociones me pone cuentos que no es lo que quería o a lo q me refería. "/>
    <s v="Nada"/>
    <n v="5"/>
    <x v="2"/>
    <x v="2"/>
  </r>
  <r>
    <x v="458"/>
    <x v="194"/>
    <s v="Está bien "/>
    <n v="6"/>
    <n v="6"/>
    <n v="6"/>
    <s v="Me ha salido en medio un error "/>
    <s v="Nada"/>
    <n v="4"/>
    <x v="2"/>
    <x v="2"/>
  </r>
  <r>
    <x v="459"/>
    <x v="194"/>
    <s v="Está muy bien "/>
    <n v="8"/>
    <n v="7"/>
    <n v="7"/>
    <s v="Ninguno "/>
    <s v="Nada"/>
    <n v="6"/>
    <x v="2"/>
    <x v="2"/>
  </r>
  <r>
    <x v="460"/>
    <x v="194"/>
    <s v="Es útil aunque a mi no me ayuda hablar con una máquina. "/>
    <n v="8"/>
    <n v="7"/>
    <n v="7"/>
    <s v="Hoy ninguno "/>
    <s v="Nada está muy bien "/>
    <n v="5"/>
    <x v="2"/>
    <x v="2"/>
  </r>
  <r>
    <x v="461"/>
    <x v="194"/>
    <s v="Pues yo no soy tampoco muy fan de leer, y a mi no me encanta pero si que podría ayudarte."/>
    <n v="8"/>
    <n v="8"/>
    <n v="6"/>
    <s v="Que la máquina cuando te explicas muchos hay veces que no tiene respuesta. "/>
    <s v="No se, está bastante bien. Solo que no me encanta o me soluciona mucho hablar con una máquina. "/>
    <n v="5"/>
    <x v="2"/>
    <x v="2"/>
  </r>
  <r>
    <x v="462"/>
    <x v="194"/>
    <s v="Pues yo no soy tampoco muy fan de leer, y a mi no me encanta pero si que podría ayudarte."/>
    <n v="8"/>
    <n v="8"/>
    <n v="6"/>
    <s v="Que la máquina cuando te explicas muchos hay veces que no tiene respuesta. "/>
    <s v="No se, está bastante bien. Solo que no me encanta o me soluciona mucho hablar con una máquina. "/>
    <n v="5"/>
    <x v="2"/>
    <x v="2"/>
  </r>
  <r>
    <x v="463"/>
    <x v="194"/>
    <s v="Pues yo no soy tampoco muy fan de leer, y a mi no me encanta pero si que podría ayudarte."/>
    <n v="8"/>
    <n v="8"/>
    <n v="6"/>
    <s v="Que la máquina cuando te explicas muchos hay veces que no tiene respuesta. "/>
    <s v="No se, está bastante bien. Solo que no me encanta o me soluciona mucho hablar con una máquina. "/>
    <n v="5"/>
    <x v="2"/>
    <x v="2"/>
  </r>
  <r>
    <x v="464"/>
    <x v="194"/>
    <s v="Pues yo no soy tampoco muy fan de leer, y a mi no me encanta pero si que podría ayudarte."/>
    <n v="8"/>
    <n v="8"/>
    <n v="6"/>
    <s v="Que la máquina cuando te explicas muchos hay veces que no tiene respuesta. "/>
    <s v="No se, está bastante bien. Solo que no me encanta o me soluciona mucho hablar con una máquina. "/>
    <n v="5"/>
    <x v="2"/>
    <x v="2"/>
  </r>
  <r>
    <x v="465"/>
    <x v="195"/>
    <s v="Creo que la aplicación está muy bien y puede ayudar a muchas personas "/>
    <n v="9"/>
    <n v="8"/>
    <n v="8"/>
    <s v="No he detectado errores"/>
    <s v="Creo que en la opción de elegir debería haber más temas "/>
    <n v="9"/>
    <x v="2"/>
    <x v="2"/>
  </r>
  <r>
    <x v="466"/>
    <x v="195"/>
    <s v="Creo que la aplicación está muy bien y puede ayudar a muchas personas "/>
    <n v="9"/>
    <n v="8"/>
    <n v="8"/>
    <s v="No he detectado errores"/>
    <s v="Creo que en la opción de elegir debería haber más temas "/>
    <n v="9"/>
    <x v="2"/>
    <x v="2"/>
  </r>
  <r>
    <x v="467"/>
    <x v="195"/>
    <s v="Me parece que la aplicación está bien y que es útil para saber mejor cómo estás y me parece guay hablar con la máquina porque es como una conversación con una persona."/>
    <n v="9"/>
    <n v="8"/>
    <n v="9"/>
    <s v="A veces la maquina no te respondía a las preguntas o tardaba mucho en responder."/>
    <s v="Yo creo que está bien la máquina pero la parte de las repuestas de la máquina lo mejoraría."/>
    <n v="9"/>
    <x v="2"/>
    <x v="2"/>
  </r>
  <r>
    <x v="468"/>
    <x v="195"/>
    <s v="Me parece que la aplicación está bien y que es útil para saber mejor cómo estás y me parece guay hablar con la máquina porque es como una conversación con una persona."/>
    <n v="9"/>
    <n v="8"/>
    <n v="9"/>
    <s v="A veces la maquina no te respondía a las preguntas o tardaba mucho en responder."/>
    <s v="Yo creo que está bien la máquina pero la parte de las repuestas de la máquina lo mejoraría."/>
    <n v="9"/>
    <x v="2"/>
    <x v="2"/>
  </r>
  <r>
    <x v="416"/>
    <x v="195"/>
    <s v="Yo creo que la aplicación está bien así puedes conocer mejor como te sientes "/>
    <n v="9"/>
    <n v="8"/>
    <n v="9"/>
    <s v="En la parte de elegir qué tipos de cuentos puedes leer yo pondría más variedad"/>
    <m/>
    <n v="10"/>
    <x v="2"/>
    <x v="2"/>
  </r>
  <r>
    <x v="469"/>
    <x v="195"/>
    <s v="Me parece que la aplicación está bien ya que te ayuda con tus sentimientos y puede que al principio sea aburrido pero después se te va haciendo más divertido. Sí, se lo recomendaría a otras personas que tienen problemas y no tienen con quien hablar."/>
    <n v="9"/>
    <n v="9"/>
    <n v="9"/>
    <m/>
    <m/>
    <n v="10"/>
    <x v="2"/>
    <x v="2"/>
  </r>
  <r>
    <x v="470"/>
    <x v="195"/>
    <s v="Me parece que la aplicación está muy bien y te puede ayudar mucho a saber cómo te sientes. "/>
    <n v="9"/>
    <n v="8"/>
    <n v="9"/>
    <s v="Creo que la aplicación está bien."/>
    <m/>
    <n v="10"/>
    <x v="2"/>
    <x v="2"/>
  </r>
  <r>
    <x v="471"/>
    <x v="195"/>
    <s v="Me parece que la aplicación está muy bien y te puede ayudar mucho a saber cómo te sientes. "/>
    <n v="9"/>
    <n v="8"/>
    <n v="9"/>
    <s v="Creo que la aplicación está bien."/>
    <m/>
    <n v="10"/>
    <x v="2"/>
    <x v="2"/>
  </r>
  <r>
    <x v="472"/>
    <x v="196"/>
    <s v="Si es súper útil, y se la recomiendo a todas esas personas que no saben con quien hablar."/>
    <n v="9"/>
    <n v="10"/>
    <n v="10"/>
    <s v="Ninguno"/>
    <s v="La estética "/>
    <n v="9"/>
    <x v="2"/>
    <x v="2"/>
  </r>
  <r>
    <x v="473"/>
    <x v="196"/>
    <s v="Si es súper útil, y se la recomiendo a todas esas personas que no saben con quien hablar."/>
    <n v="9"/>
    <n v="10"/>
    <n v="10"/>
    <s v="Ninguno"/>
    <s v="La estética "/>
    <n v="9"/>
    <x v="2"/>
    <x v="2"/>
  </r>
  <r>
    <x v="474"/>
    <x v="196"/>
    <s v="Si es súper útil, y se la recomiendo a todas esas personas que no saben con quien hablar."/>
    <n v="9"/>
    <n v="10"/>
    <n v="10"/>
    <s v="Ninguno"/>
    <s v="La estética "/>
    <n v="9"/>
    <x v="2"/>
    <x v="2"/>
  </r>
  <r>
    <x v="475"/>
    <x v="196"/>
    <s v="Como digo siempre súper útil ya que las personas que no saben como se sienten al 100% pueden intentarlo con la máquina para más o menos saber."/>
    <n v="9"/>
    <n v="10"/>
    <n v="10"/>
    <s v="Que me ha repetido la misma pregunta 2 veces."/>
    <s v="Lo de siempre el botón del inició que apenas se ve y un poco la estética "/>
    <n v="9"/>
    <x v="2"/>
    <x v="2"/>
  </r>
  <r>
    <x v="476"/>
    <x v="196"/>
    <s v="Como digo siempre súper útil ya que las personas que no saben como se sienten al 100% pueden intentarlo con la máquina para más o menos saber."/>
    <n v="9"/>
    <n v="10"/>
    <n v="10"/>
    <s v="Que me ha repetido la misma pregunta 2 veces."/>
    <s v="Lo de siempre el botón del inició que apenas se ve y un poco la estética "/>
    <n v="9"/>
    <x v="2"/>
    <x v="2"/>
  </r>
  <r>
    <x v="477"/>
    <x v="196"/>
    <s v="Me parece súper útil para todas las personas ya que cualquiera puedes hablar con ella."/>
    <n v="9"/>
    <n v="9"/>
    <n v="9"/>
    <s v="Pues hoy no ha habido ningún error."/>
    <s v="Para mi un poco la estética pero lo demás esta muy bien "/>
    <n v="9"/>
    <x v="2"/>
    <x v="2"/>
  </r>
  <r>
    <x v="478"/>
    <x v="196"/>
    <s v="Me parece súper útil para todas las personas ya que cualquiera puedes hablar con ella."/>
    <n v="9"/>
    <n v="9"/>
    <n v="9"/>
    <s v="Pues hoy no ha habido ningún error."/>
    <s v="Para mi un poco la estética pero lo demás esta muy bien "/>
    <n v="9"/>
    <x v="2"/>
    <x v="2"/>
  </r>
  <r>
    <x v="479"/>
    <x v="196"/>
    <s v="Me parece muy útil ya que así puedes desahogarte por decirlo de alguna manera, cuando no puedes hablar con alguien, da igual cual sea la situación y con la máquina de puedes desahogar y leer un libro sobre tus sentimientos."/>
    <n v="9"/>
    <n v="10"/>
    <n v="9"/>
    <s v="Pues no he detectado ningún fallo en esta vez, aunque si la segunda pregunta de la 2º fase creo, ha sido un poco extraña pero después ya cuando le he respondido me ha ido entendiendo mejor."/>
    <s v="Pues ninguna la verdad esta muy bien y entretenida a la vez, aunque al principio parece aburrida después esta muy bien y entretenida."/>
    <n v="8"/>
    <x v="2"/>
    <x v="2"/>
  </r>
  <r>
    <x v="480"/>
    <x v="196"/>
    <s v="Me parece muy útil ya que así puedes desahogarte por decirlo de alguna manera, cuando no puedes hablar con alguien, da igual cual sea la situación y con la máquina de puedes desahogar y leer un libro sobre tus sentimientos."/>
    <n v="9"/>
    <n v="10"/>
    <n v="9"/>
    <s v="Pues no he detectado ningún fallo en esta vez, aunque si la segunda pregunta de la 2º fase creo, ha sido un poco extraña pero después ya cuando le he respondido me ha ido entendiendo mejor."/>
    <s v="Pues ninguna la verdad esta muy bien y entretenida a la vez, aunque al principio parece aburrida después esta muy bien y entretenida."/>
    <n v="8"/>
    <x v="2"/>
    <x v="2"/>
  </r>
  <r>
    <x v="481"/>
    <x v="196"/>
    <s v="Me parece muy útil ya que así puedes desahogarte por decirlo de alguna manera, cuando no puedes hablar con alguien, da igual cual sea la situación y con la máquina de puedes desahogar y leer un libro sobre tus sentimientos."/>
    <n v="9"/>
    <n v="10"/>
    <n v="9"/>
    <s v="Pues no he detectado ningún fallo en esta vez, aunque si la segunda pregunta de la 2º fase creo, ha sido un poco extraña pero después ya cuando le he respondido me ha ido entendiendo mejor."/>
    <s v="Pues ninguna la verdad esta muy bien y entretenida a la vez, aunque al principio parece aburrida después esta muy bien y entretenida."/>
    <n v="8"/>
    <x v="2"/>
    <x v="2"/>
  </r>
  <r>
    <x v="482"/>
    <x v="196"/>
    <s v="Me parece muy útil ya que así puedes desahogarte por decirlo de alguna manera, cuando no puedes hablar con alguien, da igual cual sea la situación y con la máquina de puedes desahogar y leer un libro sobre tus sentimientos."/>
    <n v="9"/>
    <n v="10"/>
    <n v="9"/>
    <s v="Pues no he detectado ningún fallo en esta vez, aunque si la segunda pregunta de la 2º fase creo, ha sido un poco extraña pero después ya cuando le he respondido me ha ido entendiendo mejor."/>
    <s v="Pues ninguna la verdad esta muy bien y entretenida a la vez, aunque al principio parece aburrida después esta muy bien y entretenida."/>
    <n v="8"/>
    <x v="2"/>
    <x v="2"/>
  </r>
  <r>
    <x v="483"/>
    <x v="196"/>
    <s v="Me parece súper útil y se la remendaría a todos los niños, niñas, mayores, menores, porque tono tenemos a todos con quien hablar de nuestras emociones."/>
    <n v="9"/>
    <n v="10"/>
    <n v="10"/>
    <s v="Ninguno"/>
    <s v="Un poco la estética, y el enlace para empezar todo está un poco aislado, pero por lo demás bien."/>
    <n v="9"/>
    <x v="2"/>
    <x v="2"/>
  </r>
  <r>
    <x v="484"/>
    <x v="196"/>
    <s v="Me parece súper útil y se la remendaría a todos los niños, niñas, mayores, menores, porque tono tenemos a todos con quien hablar de nuestras emociones."/>
    <n v="9"/>
    <n v="10"/>
    <n v="10"/>
    <s v="Ninguno"/>
    <s v="Un poco la estética, y el enlace para empezar todo está un poco aislado, pero por lo demás bien."/>
    <n v="9"/>
    <x v="2"/>
    <x v="2"/>
  </r>
  <r>
    <x v="485"/>
    <x v="197"/>
    <s v="Muy sencillo y no tiene nada que lo haga diferente a otros"/>
    <n v="6"/>
    <n v="3"/>
    <n v="5"/>
    <s v="Ningunos"/>
    <s v="Hacerlo más moderno"/>
    <n v="3"/>
    <x v="1"/>
    <x v="2"/>
  </r>
  <r>
    <x v="486"/>
    <x v="197"/>
    <s v="Esta bien pero básico "/>
    <n v="7"/>
    <n v="7"/>
    <n v="7"/>
    <s v="Ninguno"/>
    <s v="Más moderno"/>
    <n v="7"/>
    <x v="1"/>
    <x v="2"/>
  </r>
  <r>
    <x v="487"/>
    <x v="197"/>
    <s v="Me gusta pero necesita respuestas más modernas"/>
    <n v="7"/>
    <n v="7"/>
    <n v="5"/>
    <s v="Ninguno"/>
    <s v="Que sea más moderno"/>
    <n v="7"/>
    <x v="1"/>
    <x v="2"/>
  </r>
  <r>
    <x v="488"/>
    <x v="197"/>
    <s v="Me parece un poco aburrido, debería tener más amplitud. Y más entendimiento al emisor. Por ejemplo si tu dices satisfacción : Pues que te ponga un cuento de satisfacción + otra emoción, y que salgan 4 o 5 así."/>
    <n v="6"/>
    <n v="5"/>
    <n v="7"/>
    <s v="Puedes estar hablando de frustración y te sale que has hablado de alegría "/>
    <s v="Una presentación un poco más divertida y que se tenga más control sobre la máquina para enseñarle temas que el no entienda"/>
    <n v="2"/>
    <x v="1"/>
    <x v="2"/>
  </r>
  <r>
    <x v="489"/>
    <x v="198"/>
    <s v="Muy útil "/>
    <n v="10"/>
    <n v="10"/>
    <n v="6"/>
    <s v="Habla mucho"/>
    <m/>
    <n v="10"/>
    <x v="1"/>
    <x v="2"/>
  </r>
  <r>
    <x v="490"/>
    <x v="199"/>
    <s v="Muy bien esta entretenido "/>
    <n v="9"/>
    <n v="10"/>
    <n v="8"/>
    <s v="Pues que no te habla de emociones "/>
    <s v="Esta bien"/>
    <n v="8"/>
    <x v="1"/>
    <x v="2"/>
  </r>
  <r>
    <x v="491"/>
    <x v="199"/>
    <s v="Esta muy guay pero lo malo es que la máquina que algunas cosas la spines y hay fallos pero esta muy bien el programa"/>
    <n v="8"/>
    <n v="9"/>
    <n v="9"/>
    <s v="Cuando puse cosas de lobos o otras cosas no me entendía "/>
    <s v="Esta muy guay"/>
    <n v="8"/>
    <x v="1"/>
    <x v="2"/>
  </r>
  <r>
    <x v="492"/>
    <x v="199"/>
    <s v="Si se pude recomendar a otra persona "/>
    <n v="9"/>
    <n v="9"/>
    <m/>
    <s v="Ninguno"/>
    <s v="Nada está muy guay"/>
    <n v="9"/>
    <x v="1"/>
    <x v="2"/>
  </r>
  <r>
    <x v="493"/>
    <x v="199"/>
    <s v="Si se pude recomendar a otra persona "/>
    <n v="9"/>
    <n v="9"/>
    <m/>
    <s v="Ninguno"/>
    <s v="Nada está muy guay"/>
    <n v="9"/>
    <x v="1"/>
    <x v="2"/>
  </r>
  <r>
    <x v="494"/>
    <x v="199"/>
    <s v="Si se pude recomendar a otra persona "/>
    <n v="9"/>
    <n v="9"/>
    <m/>
    <s v="Ninguno"/>
    <s v="Nada está muy guay"/>
    <n v="9"/>
    <x v="1"/>
    <x v="2"/>
  </r>
  <r>
    <x v="495"/>
    <x v="199"/>
    <s v="Esta muy bien"/>
    <n v="9"/>
    <n v="9"/>
    <n v="9"/>
    <s v="No he visto errores"/>
    <s v="No se que se puede mejorar"/>
    <n v="9"/>
    <x v="1"/>
    <x v="2"/>
  </r>
  <r>
    <x v="496"/>
    <x v="199"/>
    <s v="Esta bien, es útil pero puede ser mejorable no esta mal"/>
    <n v="8"/>
    <n v="9"/>
    <n v="8"/>
    <s v="Pues si tiene fallos, pero de los fallos se aprenden "/>
    <s v="Que cuando te diga que hables de lo que quieras, si te llegara a responder que supiera hablarte de ese tema "/>
    <n v="8"/>
    <x v="1"/>
    <x v="2"/>
  </r>
  <r>
    <x v="497"/>
    <x v="199"/>
    <s v="Esta aplicación o página web va cada vez mejorando más felicitaciones "/>
    <n v="10"/>
    <n v="9"/>
    <n v="9"/>
    <s v="Que yo sepa no he visto ninguno "/>
    <s v="Que supiera hablar de cualquier cosa "/>
    <n v="10"/>
    <x v="1"/>
    <x v="2"/>
  </r>
  <r>
    <x v="498"/>
    <x v="200"/>
    <s v="No lo sé esta guay porque son libros gratis y encima te ayuda"/>
    <n v="8"/>
    <n v="8"/>
    <n v="7"/>
    <s v="No"/>
    <s v="Imágenes, música cuando chateas, que no pida tanta información, y que no sea tan buena jiijijijijiji"/>
    <n v="8"/>
    <x v="1"/>
    <x v="2"/>
  </r>
  <r>
    <x v="499"/>
    <x v="200"/>
    <s v="Me párese útil "/>
    <n v="7"/>
    <n v="8"/>
    <n v="8"/>
    <s v="Lo del las emisiones "/>
    <s v="Lo de las emociones"/>
    <n v="8"/>
    <x v="1"/>
    <x v="2"/>
  </r>
  <r>
    <x v="500"/>
    <x v="200"/>
    <s v="Muy chulo pero hay otra pagina que es igual que esta :)"/>
    <n v="7"/>
    <n v="7"/>
    <n v="8"/>
    <s v="Lo de elegir las emociones mias"/>
    <s v="Lo del error"/>
    <n v="8"/>
    <x v="1"/>
    <x v="2"/>
  </r>
  <r>
    <x v="501"/>
    <x v="200"/>
    <s v="Lo de recomendar no le pongo un diez porque tiene fallos pero esta biem "/>
    <n v="9"/>
    <n v="7"/>
    <n v="8"/>
    <s v="Lo de recomendar y al elegir un cuento te muestra emociones que no has pinchado"/>
    <s v="Lo que he dicho antes "/>
    <n v="8"/>
    <x v="1"/>
    <x v="2"/>
  </r>
  <r>
    <x v="502"/>
    <x v="200"/>
    <s v="Muy bien"/>
    <n v="8"/>
    <n v="8"/>
    <n v="7"/>
    <s v="No consulta bien pero está vas atando bien"/>
    <s v="Muxas"/>
    <n v="6"/>
    <x v="1"/>
    <x v="2"/>
  </r>
  <r>
    <x v="503"/>
    <x v="201"/>
    <s v="No entiendo de que me ayudara leer un libro sinceramente"/>
    <n v="5"/>
    <n v="5"/>
    <n v="5"/>
    <s v="Arriba en el buscador pone no seguro"/>
    <s v="Cambiar lo de no seguro"/>
    <n v="4"/>
    <x v="1"/>
    <x v="2"/>
  </r>
  <r>
    <x v="504"/>
    <x v="201"/>
    <s v="No entiendo de que me ayudara leer un libro sinceramente"/>
    <n v="5"/>
    <n v="5"/>
    <n v="5"/>
    <s v="Arriba en el buscador pone no seguro"/>
    <s v="Cambiar lo de no seguro"/>
    <n v="4"/>
    <x v="1"/>
    <x v="2"/>
  </r>
  <r>
    <x v="505"/>
    <x v="202"/>
    <s v="Si"/>
    <n v="10"/>
    <n v="10"/>
    <n v="10"/>
    <s v="Nada"/>
    <s v="Nada"/>
    <n v="10"/>
    <x v="1"/>
    <x v="2"/>
  </r>
  <r>
    <x v="506"/>
    <x v="202"/>
    <s v="Si,se lo recomendaría a otras personas "/>
    <n v="10"/>
    <n v="10"/>
    <n v="10"/>
    <s v="Ninguno"/>
    <s v="Ninguna"/>
    <n v="10"/>
    <x v="1"/>
    <x v="2"/>
  </r>
  <r>
    <x v="499"/>
    <x v="202"/>
    <s v="Si"/>
    <n v="10"/>
    <n v="10"/>
    <n v="10"/>
    <s v="Ningunos"/>
    <s v="Pues que ponga un vídeo haber de un libro"/>
    <n v="10"/>
    <x v="1"/>
    <x v="2"/>
  </r>
  <r>
    <x v="507"/>
    <x v="202"/>
    <s v="Si"/>
    <n v="10"/>
    <n v="10"/>
    <n v="10"/>
    <s v="Ningunos"/>
    <s v="Pues que ponga un vídeo haber de un libro"/>
    <n v="10"/>
    <x v="1"/>
    <x v="2"/>
  </r>
  <r>
    <x v="508"/>
    <x v="202"/>
    <s v="Si,me ha parecedido útil y si se la recomendaría a otras personas "/>
    <n v="9"/>
    <n v="10"/>
    <n v="10"/>
    <s v="Ninguno"/>
    <s v="Yo no recomendaría nada par mejorar"/>
    <n v="8"/>
    <x v="1"/>
    <x v="2"/>
  </r>
  <r>
    <x v="509"/>
    <x v="202"/>
    <s v="Si,me ha parecedido útil y si se la recomendaría a otras personas "/>
    <n v="9"/>
    <n v="10"/>
    <n v="10"/>
    <s v="Ninguno"/>
    <s v="Yo no recomendaría nada par mejorar"/>
    <n v="8"/>
    <x v="1"/>
    <x v="2"/>
  </r>
  <r>
    <x v="510"/>
    <x v="203"/>
    <m/>
    <n v="5"/>
    <n v="5"/>
    <n v="3"/>
    <s v="la aplicación es buena pero aburrida fue agradable hablar de ella pero no me ayudó a entenderla porque ya comprendo mis emociones"/>
    <m/>
    <n v="2"/>
    <x v="1"/>
    <x v="2"/>
  </r>
  <r>
    <x v="511"/>
    <x v="204"/>
    <s v="Si es bastante útil sobretodo cuando te sientes solo por así decirlo o que necesitas ayuda, te ayuda bastante, se lo recomendaría a personas pero se lo recomendaría sobretodo a las persona que necesitan ayuda, que están más tristes que alegres."/>
    <n v="9"/>
    <n v="10"/>
    <n v="9"/>
    <s v="No he tenido ningún problema "/>
    <s v="Esta bastante bien no tengo nada que se pueda mejorar."/>
    <n v="9"/>
    <x v="2"/>
    <x v="2"/>
  </r>
  <r>
    <x v="512"/>
    <x v="204"/>
    <s v="Es útil "/>
    <n v="9"/>
    <n v="8"/>
    <n v="8"/>
    <s v="Ninguno "/>
    <s v="Ninguna"/>
    <n v="8"/>
    <x v="2"/>
    <x v="2"/>
  </r>
  <r>
    <x v="513"/>
    <x v="204"/>
    <s v="Si, es útil y si lo recomendaría "/>
    <n v="8"/>
    <n v="8"/>
    <n v="8"/>
    <s v="Ninguno "/>
    <s v="Ninguna "/>
    <n v="7"/>
    <x v="2"/>
    <x v="2"/>
  </r>
  <r>
    <x v="514"/>
    <x v="204"/>
    <s v="Es súper útil "/>
    <n v="8"/>
    <n v="9"/>
    <n v="8"/>
    <s v="Ninguno "/>
    <s v="Ninguna "/>
    <n v="9"/>
    <x v="2"/>
    <x v="2"/>
  </r>
  <r>
    <x v="515"/>
    <x v="204"/>
    <s v="Súper útil, nada aburrido, para quien lo necesite hay cuentos súper buenos"/>
    <n v="10"/>
    <n v="9"/>
    <n v="9"/>
    <s v="Ninguna"/>
    <s v="Todo bien "/>
    <n v="10"/>
    <x v="2"/>
    <x v="2"/>
  </r>
  <r>
    <x v="516"/>
    <x v="205"/>
    <s v="Buena"/>
    <n v="8"/>
    <n v="7"/>
    <n v="9"/>
    <s v="Al fina cuando no me dejo salir"/>
    <s v="Mejorar solamente el final y decorar la página que se vea mejor"/>
    <n v="6"/>
    <x v="1"/>
    <x v="2"/>
  </r>
  <r>
    <x v="517"/>
    <x v="205"/>
    <s v="Buena "/>
    <n v="7"/>
    <n v="7"/>
    <n v="6"/>
    <s v="Ninguno"/>
    <m/>
    <n v="6"/>
    <x v="1"/>
    <x v="2"/>
  </r>
  <r>
    <x v="518"/>
    <x v="206"/>
    <s v="Me parece bastante útil "/>
    <n v="9"/>
    <n v="7"/>
    <n v="8"/>
    <m/>
    <m/>
    <n v="8"/>
    <x v="2"/>
    <x v="2"/>
  </r>
  <r>
    <x v="519"/>
    <x v="207"/>
    <s v="Es bastante útil, lo recomiendo "/>
    <n v="5"/>
    <n v="8"/>
    <n v="5"/>
    <s v="Que tienes que escribir mucho Para que te vuelva a hablar "/>
    <s v="Que no hay mucha variedad de libros"/>
    <n v="6"/>
    <x v="1"/>
    <x v="2"/>
  </r>
  <r>
    <x v="520"/>
    <x v="207"/>
    <s v="Muy útil "/>
    <n v="8"/>
    <n v="3"/>
    <n v="9"/>
    <s v="No leía lo que ponías"/>
    <m/>
    <n v="3"/>
    <x v="1"/>
    <x v="2"/>
  </r>
  <r>
    <x v="521"/>
    <x v="208"/>
    <s v="Me parece muy útil para la gente que necesita leer,que le entiendan o etc..."/>
    <n v="10"/>
    <n v="8"/>
    <n v="9"/>
    <s v="Por ahora ninguno"/>
    <s v="Que metan cuentos en plan los 3 cerditos cuentos clásicos me refiero"/>
    <n v="9"/>
    <x v="1"/>
    <x v="2"/>
  </r>
  <r>
    <x v="522"/>
    <x v="209"/>
    <s v="Me parece muy útil para cuando no puedes hablar con nadie y te sientes mal o feliz expresar tus sentimientos "/>
    <n v="10"/>
    <n v="8"/>
    <n v="10"/>
    <s v="Ninguno"/>
    <s v="Debería hablar más de temas que he apuntado "/>
    <n v="9"/>
    <x v="1"/>
    <x v="2"/>
  </r>
  <r>
    <x v="523"/>
    <x v="209"/>
    <s v="Muy útil y entretenida, si"/>
    <n v="10"/>
    <n v="10"/>
    <n v="10"/>
    <s v="Ninguno"/>
    <s v="Nada todo súper bien"/>
    <n v="10"/>
    <x v="1"/>
    <x v="2"/>
  </r>
  <r>
    <x v="524"/>
    <x v="209"/>
    <s v="Muy útil y entretenida, si"/>
    <n v="10"/>
    <n v="10"/>
    <n v="10"/>
    <s v="Ninguno"/>
    <s v="Nada todo súper bien"/>
    <n v="10"/>
    <x v="1"/>
    <x v="2"/>
  </r>
  <r>
    <x v="525"/>
    <x v="210"/>
    <s v="Me parece súper útil , si a muchas"/>
    <n v="10"/>
    <n v="10"/>
    <n v="10"/>
    <s v="Alguna falta de orografía en el cuento y que se pone la interrogación sola"/>
    <s v="Aparte de preguntar todo eso preguntar los problemas que tengas y que aparezca un cuento para afrontar ese problema "/>
    <n v="7"/>
    <x v="1"/>
    <x v="2"/>
  </r>
  <r>
    <x v="499"/>
    <x v="210"/>
    <s v="Q"/>
    <n v="10"/>
    <n v="10"/>
    <n v="10"/>
    <s v="Ninguno"/>
    <s v="Ninguna "/>
    <n v="0"/>
    <x v="1"/>
    <x v="2"/>
  </r>
  <r>
    <x v="526"/>
    <x v="210"/>
    <s v="Q"/>
    <n v="10"/>
    <n v="10"/>
    <n v="10"/>
    <s v="Ninguno"/>
    <s v="Ninguna "/>
    <n v="0"/>
    <x v="1"/>
    <x v="2"/>
  </r>
  <r>
    <x v="527"/>
    <x v="210"/>
    <s v="Muy util"/>
    <n v="10"/>
    <n v="10"/>
    <n v="10"/>
    <s v="No me acuerdo"/>
    <m/>
    <n v="5"/>
    <x v="1"/>
    <x v="2"/>
  </r>
  <r>
    <x v="528"/>
    <x v="211"/>
    <s v="Me parece útil pero es aburrida porque no hay algunos libros que quiero leer por ejemplo bullying, violencia de genero"/>
    <n v="6"/>
    <n v="10"/>
    <n v="7"/>
    <s v="Tarda mucho en recomendarte el libro del tema que has elegido"/>
    <s v="Ninguna, no soy quien para opinar ninguna mejoría en ninguna plataforma"/>
    <n v="0"/>
    <x v="1"/>
    <x v="2"/>
  </r>
  <r>
    <x v="529"/>
    <x v="211"/>
    <s v="Me parece útil pero es aburrida porque no hay algunos libros que quiero leer por ejemplo bullying, violencia de genero"/>
    <n v="6"/>
    <n v="10"/>
    <n v="7"/>
    <s v="Tarda mucho en recomendarte el libro del tema que has elegido"/>
    <s v="Ninguna, no soy quien para opinar ninguna mejoría en ninguna plataforma"/>
    <n v="0"/>
    <x v="1"/>
    <x v="2"/>
  </r>
  <r>
    <x v="530"/>
    <x v="211"/>
    <s v="No lo se"/>
    <n v="0"/>
    <n v="0"/>
    <n v="0"/>
    <s v="No lo se"/>
    <s v="No lo se"/>
    <n v="0"/>
    <x v="1"/>
    <x v="2"/>
  </r>
  <r>
    <x v="531"/>
    <x v="211"/>
    <s v="No se"/>
    <n v="10"/>
    <n v="10"/>
    <n v="10"/>
    <s v="Nose"/>
    <s v="Nose"/>
    <n v="10"/>
    <x v="1"/>
    <x v="2"/>
  </r>
  <r>
    <x v="532"/>
    <x v="211"/>
    <s v="No se"/>
    <n v="10"/>
    <n v="10"/>
    <n v="10"/>
    <s v="Nose"/>
    <s v="Nose"/>
    <n v="10"/>
    <x v="1"/>
    <x v="2"/>
  </r>
  <r>
    <x v="533"/>
    <x v="211"/>
    <s v="Nose"/>
    <n v="5"/>
    <n v="5"/>
    <n v="5"/>
    <s v="Nose"/>
    <s v="Nose"/>
    <n v="5"/>
    <x v="1"/>
    <x v="2"/>
  </r>
  <r>
    <x v="534"/>
    <x v="212"/>
    <s v="Si me ha parecido útil, aburrido un poco, si se lo recomendaría a otro"/>
    <n v="5"/>
    <n v="7"/>
    <n v="3"/>
    <s v="Era muy repetitivo"/>
    <s v="Arreglar el bot :)"/>
    <n v="5"/>
    <x v="2"/>
    <x v="2"/>
  </r>
  <r>
    <x v="535"/>
    <x v="212"/>
    <s v="Si me ha parecido útil, aburrido un poco, si se lo recomendaría a otro"/>
    <n v="5"/>
    <n v="7"/>
    <n v="3"/>
    <s v="Era muy repetitivo"/>
    <s v="Arreglar el bot :)"/>
    <n v="5"/>
    <x v="2"/>
    <x v="2"/>
  </r>
  <r>
    <x v="536"/>
    <x v="212"/>
    <s v="Un poco aburrido"/>
    <n v="5"/>
    <n v="5"/>
    <n v="5"/>
    <s v="Es mi repetitiva"/>
    <s v="No lo se"/>
    <n v="5"/>
    <x v="2"/>
    <x v="2"/>
  </r>
  <r>
    <x v="537"/>
    <x v="213"/>
    <s v="Muy util"/>
    <n v="10"/>
    <n v="10"/>
    <n v="10"/>
    <s v="Ninguno"/>
    <s v="Nada está todo súper bien"/>
    <n v="10"/>
    <x v="1"/>
    <x v="2"/>
  </r>
  <r>
    <x v="538"/>
    <x v="213"/>
    <s v="Muy util"/>
    <n v="10"/>
    <n v="10"/>
    <n v="10"/>
    <s v="Ninguno"/>
    <s v="Nada está todo súper bien"/>
    <n v="10"/>
    <x v="1"/>
    <x v="2"/>
  </r>
  <r>
    <x v="539"/>
    <x v="214"/>
    <s v="Bien"/>
    <n v="8"/>
    <n v="9"/>
    <n v="8"/>
    <s v="Que cuando le das a enviar de accidente no le puedes cambiar."/>
    <s v="Nada"/>
    <n v="8"/>
    <x v="2"/>
    <x v="2"/>
  </r>
  <r>
    <x v="540"/>
    <x v="215"/>
    <s v="Es útil "/>
    <n v="10"/>
    <n v="0"/>
    <n v="10"/>
    <s v="Ninguno "/>
    <s v="Ninguno "/>
    <n v="10"/>
    <x v="2"/>
    <x v="2"/>
  </r>
  <r>
    <x v="541"/>
    <x v="216"/>
    <s v="Si es muy útil para la mente"/>
    <n v="8"/>
    <n v="8"/>
    <n v="5"/>
    <s v="Nada"/>
    <s v="Bien"/>
    <n v="7"/>
    <x v="1"/>
    <x v="2"/>
  </r>
  <r>
    <x v="542"/>
    <x v="216"/>
    <s v="Bien "/>
    <n v="6"/>
    <n v="7"/>
    <n v="6"/>
    <s v="No había errores"/>
    <s v="Bien"/>
    <n v="7"/>
    <x v="1"/>
    <x v="2"/>
  </r>
  <r>
    <x v="543"/>
    <x v="216"/>
    <s v="Bob"/>
    <n v="7"/>
    <n v="7"/>
    <n v="7"/>
    <s v="Bob"/>
    <s v="Bob"/>
    <n v="7"/>
    <x v="1"/>
    <x v="2"/>
  </r>
  <r>
    <x v="544"/>
    <x v="216"/>
    <s v="Bien"/>
    <n v="5"/>
    <n v="9"/>
    <n v="5"/>
    <s v="Nada"/>
    <s v="Nada"/>
    <n v="6"/>
    <x v="1"/>
    <x v="2"/>
  </r>
  <r>
    <x v="545"/>
    <x v="216"/>
    <s v="Lo recomendaría a otra persona"/>
    <n v="8"/>
    <n v="6"/>
    <n v="8"/>
    <s v="No había errores"/>
    <s v="No"/>
    <n v="5"/>
    <x v="1"/>
    <x v="2"/>
  </r>
  <r>
    <x v="546"/>
    <x v="217"/>
    <s v="Si me parece útil y también se lo recomendaría a la gente pero hay algunas cosas en las que prefiero hablar con personas antes de hablarlas con dispositivos."/>
    <n v="7"/>
    <n v="8"/>
    <n v="8"/>
    <s v="No ha habido ningún error"/>
    <s v="Estaría bien poder eliminar algún mensaje en el que te hayas equivocado."/>
    <n v="5"/>
    <x v="2"/>
    <x v="2"/>
  </r>
  <r>
    <x v="547"/>
    <x v="217"/>
    <s v="Si me parece útil y también se lo recomendaría a la gente pero hay algunas cosas en las que prefiero hablar con personas antes de hablarlas con dispositivos."/>
    <n v="7"/>
    <n v="8"/>
    <n v="8"/>
    <s v="No ha habido ningún error"/>
    <s v="Estaría bien poder eliminar algún mensaje en el que te hayas equivocado."/>
    <n v="5"/>
    <x v="2"/>
    <x v="2"/>
  </r>
  <r>
    <x v="548"/>
    <x v="217"/>
    <s v="Si, me parece muy útil y se lo recomendaría a mis amig@s con problemas y cosas así."/>
    <n v="9"/>
    <n v="10"/>
    <n v="9"/>
    <s v="No ha habido ningún error."/>
    <s v="Lo único que creo que se debe mejorar es poder retroceder de la pregunta que has puesto y poder modificarla pero todo el resto está perfecto."/>
    <n v="9"/>
    <x v="2"/>
    <x v="2"/>
  </r>
  <r>
    <x v="549"/>
    <x v="217"/>
    <s v="Si, me parece muy útil y se lo recomendaría a mis amig@s con problemas y cosas así."/>
    <n v="9"/>
    <n v="10"/>
    <n v="9"/>
    <s v="No ha habido ningún error."/>
    <s v="Lo único que creo que se debe mejorar es poder retroceder de la pregunta que has puesto y poder modificarla pero todo el resto está perfecto."/>
    <n v="9"/>
    <x v="2"/>
    <x v="2"/>
  </r>
  <r>
    <x v="550"/>
    <x v="217"/>
    <s v="Me parece muy útil y se la recomendaría a mucha gente."/>
    <n v="10"/>
    <n v="8"/>
    <n v="8"/>
    <s v="No he visto ningún error"/>
    <s v="Poder volver atrás después de escribir un mensaje"/>
    <n v="9"/>
    <x v="2"/>
    <x v="2"/>
  </r>
  <r>
    <x v="551"/>
    <x v="217"/>
    <s v="Me parece muy útil y se la recomendaría a mucha gente."/>
    <n v="10"/>
    <n v="8"/>
    <n v="8"/>
    <s v="No he visto ningún error"/>
    <s v="Poder volver atrás después de escribir un mensaje"/>
    <n v="9"/>
    <x v="2"/>
    <x v="2"/>
  </r>
  <r>
    <x v="552"/>
    <x v="217"/>
    <s v="Me parece muy útil, me encanta."/>
    <n v="10"/>
    <n v="9"/>
    <n v="9"/>
    <s v="No he destacado ningún error"/>
    <s v="Yo creo que estaría bien poder borrar lo que ya has escrito, no sé si me explico bien."/>
    <n v="8"/>
    <x v="2"/>
    <x v="2"/>
  </r>
  <r>
    <x v="553"/>
    <x v="218"/>
    <s v="A veces aburre "/>
    <n v="8"/>
    <n v="7"/>
    <n v="9"/>
    <s v="Tarde mucho "/>
    <s v="Más cosas "/>
    <n v="10"/>
    <x v="1"/>
    <x v="2"/>
  </r>
  <r>
    <x v="554"/>
    <x v="218"/>
    <s v="A veces aburre "/>
    <n v="8"/>
    <n v="7"/>
    <n v="9"/>
    <s v="Tarde mucho "/>
    <s v="Más cosas "/>
    <n v="10"/>
    <x v="1"/>
    <x v="2"/>
  </r>
  <r>
    <x v="555"/>
    <x v="218"/>
    <s v="Interesante "/>
    <n v="7"/>
    <n v="8"/>
    <n v="8"/>
    <s v="A veces no contesta "/>
    <s v="Poner los errores bien "/>
    <n v="6"/>
    <x v="1"/>
    <x v="2"/>
  </r>
  <r>
    <x v="556"/>
    <x v="218"/>
    <s v=" Me parece útil y me gustaría utilizarla más ."/>
    <n v="8"/>
    <n v="7"/>
    <n v="9"/>
    <s v="Que a veces el bot que contesta tarda mucho en contestar ."/>
    <s v="Que la inteligencia emocional analice las palabras mejor . "/>
    <n v="8"/>
    <x v="1"/>
    <x v="2"/>
  </r>
  <r>
    <x v="557"/>
    <x v="218"/>
    <s v="Me ha ayudado en algunas cosas"/>
    <n v="8"/>
    <n v="8"/>
    <n v="10"/>
    <s v="Que al poner algo tarda mucho a veces en preguntar o directamente no pregunta "/>
    <s v="Que mejoren las pregutas para que vayan rápidas y que se escriban "/>
    <n v="6"/>
    <x v="1"/>
    <x v="2"/>
  </r>
  <r>
    <x v="531"/>
    <x v="218"/>
    <m/>
    <n v="7"/>
    <n v="8"/>
    <n v="8"/>
    <m/>
    <m/>
    <n v="7"/>
    <x v="1"/>
    <x v="2"/>
  </r>
  <r>
    <x v="558"/>
    <x v="219"/>
    <s v="A mi me ha gustado por que te puede ayudar a superar problemas y aunque pregunte preguntas más íntimas te puedes desahogar y te quedas muy Agusto"/>
    <n v="7"/>
    <n v="9"/>
    <n v="9"/>
    <s v="Que es un poco lío por que hay que darle a muchos botones "/>
    <s v="Pues que no sea tan difícil de meter "/>
    <n v="7"/>
    <x v="2"/>
    <x v="2"/>
  </r>
  <r>
    <x v="559"/>
    <x v="219"/>
    <s v="A mi me ha gustado por que te puede ayudar a superar problemas y aunque pregunte preguntas más íntimas te puedes desahogar y te quedas muy Agusto"/>
    <n v="7"/>
    <n v="9"/>
    <n v="9"/>
    <s v="Que es un poco lío por que hay que darle a muchos botones "/>
    <s v="Pues que no sea tan difícil de meter "/>
    <n v="7"/>
    <x v="2"/>
    <x v="2"/>
  </r>
  <r>
    <x v="560"/>
    <x v="219"/>
    <s v="Si me parece útil pero dan demasiada información "/>
    <n v="9"/>
    <n v="9"/>
    <n v="8"/>
    <s v="Pues que es un lío para entrar "/>
    <s v="Que no sea tan difícil entrar "/>
    <n v="8"/>
    <x v="2"/>
    <x v="2"/>
  </r>
  <r>
    <x v="561"/>
    <x v="219"/>
    <s v="Me parece útil u si "/>
    <n v="9"/>
    <n v="8"/>
    <n v="9"/>
    <s v="Que sea muy lenta "/>
    <s v="Que vaya más rápido "/>
    <n v="6"/>
    <x v="2"/>
    <x v="2"/>
  </r>
  <r>
    <x v="562"/>
    <x v="220"/>
    <s v="Me parece muy útil y se lo recomendaría a personas."/>
    <n v="9"/>
    <n v="10"/>
    <n v="8"/>
    <s v="Ninguno"/>
    <s v="Poniendo preguntas de que si el tiene algún problema con alguien,etc"/>
    <n v="9"/>
    <x v="1"/>
    <x v="2"/>
  </r>
  <r>
    <x v="563"/>
    <x v="220"/>
    <s v="Me parece muy útil y se lo recomendaría a personas."/>
    <n v="9"/>
    <n v="10"/>
    <n v="8"/>
    <s v="Ninguno"/>
    <s v="Poniendo preguntas de que si el tiene algún problema con alguien,etc"/>
    <n v="9"/>
    <x v="1"/>
    <x v="2"/>
  </r>
  <r>
    <x v="564"/>
    <x v="221"/>
    <s v="La aplicación me parece muy útil para gente que tiene alguna enfermedad o gente que este triste porque la aplicación puede ayudar a ese tipo de personas "/>
    <n v="8"/>
    <n v="8"/>
    <n v="9"/>
    <s v="Nada "/>
    <s v="Nada"/>
    <n v="7"/>
    <x v="1"/>
    <x v="2"/>
  </r>
  <r>
    <x v="565"/>
    <x v="221"/>
    <s v="La aplicación me parece muy útil para gente que tiene alguna enfermedad o gente que este triste porque la aplicación puede ayudar a ese tipo de personas "/>
    <n v="8"/>
    <n v="8"/>
    <n v="9"/>
    <s v="Nada "/>
    <s v="Nada"/>
    <n v="7"/>
    <x v="1"/>
    <x v="2"/>
  </r>
  <r>
    <x v="429"/>
    <x v="221"/>
    <s v="Me parece muy bonita para las personas que tienen un mal día, a si pueden estar un poco más felices"/>
    <n v="8"/>
    <n v="7"/>
    <n v="8"/>
    <s v="Ninguno "/>
    <s v="Ninguna"/>
    <n v="7"/>
    <x v="1"/>
    <x v="2"/>
  </r>
  <r>
    <x v="566"/>
    <x v="221"/>
    <s v="Me parece muy bonita para las personas que tienen un mal día, a si pueden estar un poco más felices"/>
    <n v="8"/>
    <n v="7"/>
    <n v="8"/>
    <s v="Ninguno "/>
    <s v="Ninguna"/>
    <n v="7"/>
    <x v="1"/>
    <x v="2"/>
  </r>
  <r>
    <x v="567"/>
    <x v="221"/>
    <m/>
    <n v="8"/>
    <n v="8"/>
    <n v="7"/>
    <s v="Ninguno"/>
    <s v="Ninguna"/>
    <n v="7"/>
    <x v="1"/>
    <x v="2"/>
  </r>
  <r>
    <x v="568"/>
    <x v="221"/>
    <s v="Me parece útil para conocer mejor tus emociones "/>
    <n v="9"/>
    <n v="8"/>
    <n v="8"/>
    <s v="Ninguno "/>
    <s v="Ninguna "/>
    <n v="9"/>
    <x v="1"/>
    <x v="2"/>
  </r>
  <r>
    <x v="569"/>
    <x v="221"/>
    <s v="Me parece entretenido "/>
    <n v="8"/>
    <n v="8"/>
    <n v="7"/>
    <s v="Ninguno "/>
    <s v="Ninguno"/>
    <n v="9"/>
    <x v="1"/>
    <x v="2"/>
  </r>
  <r>
    <x v="570"/>
    <x v="222"/>
    <s v="Me parece bastante útil."/>
    <n v="5"/>
    <n v="7"/>
    <n v="8"/>
    <s v="1: ponen cuentos con emociones que no has elegido_x000a_2: a veces te sale un error al final de la encuesta"/>
    <s v="Arreglar los errores."/>
    <n v="8"/>
    <x v="1"/>
    <x v="2"/>
  </r>
  <r>
    <x v="571"/>
    <x v="222"/>
    <s v="Me parece bastante útil."/>
    <n v="5"/>
    <n v="7"/>
    <n v="8"/>
    <s v="1: ponen cuentos con emociones que no has elegido_x000a_2: a veces te sale un error al final de la encuesta"/>
    <s v="Arreglar los errores."/>
    <n v="8"/>
    <x v="1"/>
    <x v="2"/>
  </r>
  <r>
    <x v="572"/>
    <x v="222"/>
    <s v="Me parece bastante útil."/>
    <n v="5"/>
    <n v="7"/>
    <n v="8"/>
    <s v="1: ponen cuentos con emociones que no has elegido_x000a_2: a veces te sale un error al final de la encuesta"/>
    <s v="Arreglar los errores."/>
    <n v="8"/>
    <x v="1"/>
    <x v="2"/>
  </r>
  <r>
    <x v="573"/>
    <x v="223"/>
    <s v="Si"/>
    <n v="6"/>
    <n v="7"/>
    <n v="6"/>
    <s v="Hay algunos fallos, te repite algunas cosas muchas veces "/>
    <s v=" ?_x000a_"/>
    <n v="4"/>
    <x v="2"/>
    <x v="2"/>
  </r>
  <r>
    <x v="564"/>
    <x v="223"/>
    <s v="Si porque era un cuento guay"/>
    <n v="5"/>
    <n v="7"/>
    <n v="8"/>
    <s v="Pues estaba preguntando mucho sobre mi "/>
    <s v="Mejorarlo"/>
    <n v="4"/>
    <x v="2"/>
    <x v="2"/>
  </r>
  <r>
    <x v="574"/>
    <x v="224"/>
    <s v="Me  parece útil si no tienes a alguien cerca para hablar."/>
    <n v="9"/>
    <n v="10"/>
    <n v="9"/>
    <s v="No he detectado ningún error "/>
    <s v="Añadir un poco más cuentos."/>
    <n v="9"/>
    <x v="1"/>
    <x v="2"/>
  </r>
  <r>
    <x v="575"/>
    <x v="224"/>
    <s v="Me parece muy útil  cuando no tienes con quien hablar "/>
    <n v="10"/>
    <n v="9"/>
    <n v="9"/>
    <s v="No hay ningún error_x000a_"/>
    <s v="Diría que cuando hablas con la máquina y te dice que en cual tema quieres hablar , creo que te deberían dejar la opción de que no tienes ningún tema ."/>
    <n v="8"/>
    <x v="1"/>
    <x v="2"/>
  </r>
  <r>
    <x v="576"/>
    <x v="224"/>
    <s v="Me parece muy útil  cuando no tienes con quien hablar "/>
    <n v="10"/>
    <n v="9"/>
    <n v="9"/>
    <s v="No hay ningún error_x000a_"/>
    <s v="Diría que cuando hablas con la máquina y te dice que en cual tema quieres hablar , creo que te deberían dejar la opción de que no tienes ningún tema ."/>
    <n v="8"/>
    <x v="1"/>
    <x v="2"/>
  </r>
  <r>
    <x v="577"/>
    <x v="224"/>
    <s v="Me parece muy útil  cuando no tienes con quien hablar "/>
    <n v="10"/>
    <n v="9"/>
    <n v="9"/>
    <s v="No hay ningún error_x000a_"/>
    <s v="Diría que cuando hablas con la máquina y te dice que en cual tema quieres hablar , creo que te deberían dejar la opción de que no tienes ningún tema ."/>
    <n v="8"/>
    <x v="1"/>
    <x v="2"/>
  </r>
  <r>
    <x v="578"/>
    <x v="224"/>
    <s v="Me parece muy útil , no me parece aburrido , si se lo recomendaría a otras personas"/>
    <n v="9"/>
    <n v="8"/>
    <n v="5"/>
    <s v="No he detectado ningún error"/>
    <s v="No he visto nada que mejorar "/>
    <n v="6"/>
    <x v="1"/>
    <x v="2"/>
  </r>
  <r>
    <x v="579"/>
    <x v="224"/>
    <s v="Me parece muy útil , no me parece aburrido , si se lo recomendaría a otras personas"/>
    <n v="9"/>
    <n v="8"/>
    <n v="5"/>
    <s v="No he detectado ningún error"/>
    <s v="No he visto nada que mejorar "/>
    <n v="6"/>
    <x v="1"/>
    <x v="2"/>
  </r>
  <r>
    <x v="580"/>
    <x v="224"/>
    <s v="Me parece muy útil , no me parece aburrido , si se lo recomendaría a otras personas"/>
    <n v="9"/>
    <n v="8"/>
    <n v="5"/>
    <s v="No he detectado ningún error"/>
    <s v="No he visto nada que mejorar "/>
    <n v="6"/>
    <x v="1"/>
    <x v="2"/>
  </r>
  <r>
    <x v="581"/>
    <x v="224"/>
    <s v="Es útil y se lo recomendaría a otras personas ."/>
    <n v="9"/>
    <n v="10"/>
    <n v="8"/>
    <s v="No he visto ningún error"/>
    <s v="No tengo ningún  sugerencia "/>
    <n v="8"/>
    <x v="1"/>
    <x v="2"/>
  </r>
  <r>
    <x v="582"/>
    <x v="224"/>
    <s v="Me parece útil cuando no tienes nadie con quien hablar "/>
    <n v="7"/>
    <n v="7"/>
    <n v="6"/>
    <s v="Ninguno "/>
    <s v="No tengo ninguna Sugerencia "/>
    <n v="8"/>
    <x v="1"/>
    <x v="2"/>
  </r>
  <r>
    <x v="583"/>
    <x v="224"/>
    <s v="Me parece útil cuando no tienes nadie con quien hablar "/>
    <n v="7"/>
    <n v="7"/>
    <n v="6"/>
    <s v="Ninguno "/>
    <s v="No tengo ninguna Sugerencia "/>
    <n v="8"/>
    <x v="1"/>
    <x v="2"/>
  </r>
  <r>
    <x v="584"/>
    <x v="224"/>
    <s v="Me parece útil cuando no tienes nadie con quien hablar "/>
    <n v="7"/>
    <n v="7"/>
    <n v="6"/>
    <s v="Ninguno "/>
    <s v="No tengo ninguna Sugerencia "/>
    <n v="8"/>
    <x v="1"/>
    <x v="2"/>
  </r>
  <r>
    <x v="585"/>
    <x v="225"/>
    <s v="Es miserable bro"/>
    <n v="5"/>
    <n v="7"/>
    <n v="10"/>
    <s v="Ninguno"/>
    <s v="Está ok 👍 "/>
    <n v="0"/>
    <x v="2"/>
    <x v="2"/>
  </r>
  <r>
    <x v="586"/>
    <x v="225"/>
    <s v="Me parece aburrido y no."/>
    <n v="2"/>
    <n v="10"/>
    <n v="6"/>
    <s v="Ninguno "/>
    <s v="Ninguna "/>
    <n v="0"/>
    <x v="2"/>
    <x v="2"/>
  </r>
  <r>
    <x v="587"/>
    <x v="225"/>
    <s v="Me parece aburrido y no."/>
    <n v="2"/>
    <n v="10"/>
    <n v="6"/>
    <s v="Ninguno "/>
    <s v="Ninguna "/>
    <n v="0"/>
    <x v="2"/>
    <x v="2"/>
  </r>
  <r>
    <x v="588"/>
    <x v="225"/>
    <s v="No"/>
    <n v="0"/>
    <n v="0"/>
    <n v="0"/>
    <s v="Que es muy cotilla y no tiene sentimientos."/>
    <s v="Ninguna porque sin ofender estás hablando con un robot y es depresivo"/>
    <n v="7"/>
    <x v="2"/>
    <x v="2"/>
  </r>
  <r>
    <x v="589"/>
    <x v="225"/>
    <s v="No"/>
    <n v="0"/>
    <n v="0"/>
    <n v="0"/>
    <s v="Que es muy cotilla y no tiene sentimientos."/>
    <s v="Ninguna porque sin ofender estás hablando con un robot y es depresivo"/>
    <n v="7"/>
    <x v="2"/>
    <x v="2"/>
  </r>
  <r>
    <x v="590"/>
    <x v="225"/>
    <s v="Aburrido pero se lo recomiendo a otras personas."/>
    <n v="8"/>
    <n v="10"/>
    <n v="7"/>
    <s v="No, solo que creo que repitió unas preguntas."/>
    <s v="No hay"/>
    <n v="0"/>
    <x v="2"/>
    <x v="2"/>
  </r>
  <r>
    <x v="591"/>
    <x v="225"/>
    <s v="Aburrido pero se lo recomiendo a otras personas."/>
    <n v="8"/>
    <n v="10"/>
    <n v="7"/>
    <s v="No, solo que creo que repitió unas preguntas."/>
    <s v="No hay"/>
    <n v="0"/>
    <x v="2"/>
    <x v="2"/>
  </r>
  <r>
    <x v="592"/>
    <x v="225"/>
    <s v="Aburrido pero se lo recomiendo a otras personas."/>
    <n v="8"/>
    <n v="10"/>
    <n v="7"/>
    <s v="No, solo que creo que repitió unas preguntas."/>
    <s v="No hay"/>
    <n v="0"/>
    <x v="2"/>
    <x v="2"/>
  </r>
  <r>
    <x v="593"/>
    <x v="226"/>
    <s v="Bien"/>
    <n v="10"/>
    <n v="10"/>
    <n v="10"/>
    <s v="Ninguno"/>
    <s v="Esta todo bien"/>
    <n v="10"/>
    <x v="1"/>
    <x v="2"/>
  </r>
  <r>
    <x v="594"/>
    <x v="226"/>
    <s v="Muy util"/>
    <n v="10"/>
    <n v="10"/>
    <n v="10"/>
    <s v="Ninguno"/>
    <s v="Ponerlo en otro idioma"/>
    <n v="10"/>
    <x v="1"/>
    <x v="2"/>
  </r>
  <r>
    <x v="595"/>
    <x v="226"/>
    <s v="Me parece muy util"/>
    <n v="8"/>
    <n v="8"/>
    <n v="9"/>
    <s v="Ninguno"/>
    <s v="Que la máquina no pregunte tantas cosas"/>
    <n v="9"/>
    <x v="1"/>
    <x v="2"/>
  </r>
  <r>
    <x v="596"/>
    <x v="227"/>
    <s v="Esta guay pero hay que arreglar algunas cosas"/>
    <n v="8"/>
    <n v="7"/>
    <n v="7"/>
    <s v="Fallan cosas "/>
    <s v="Poner dibujos"/>
    <n v="8"/>
    <x v="1"/>
    <x v="2"/>
  </r>
  <r>
    <x v="597"/>
    <x v="227"/>
    <s v="Podría ser útil en el furturo"/>
    <n v="8"/>
    <n v="7"/>
    <n v="7"/>
    <s v="Pone más cuentos de lo que pongo, pregunta cosas privadas..."/>
    <s v="Que el robot ponga emotes👍"/>
    <n v="7"/>
    <x v="1"/>
    <x v="2"/>
  </r>
  <r>
    <x v="598"/>
    <x v="228"/>
    <s v="Me parece bien"/>
    <n v="10"/>
    <n v="6"/>
    <n v="6"/>
    <m/>
    <m/>
    <n v="6"/>
    <x v="1"/>
    <x v="2"/>
  </r>
  <r>
    <x v="599"/>
    <x v="228"/>
    <s v="Me parece bien"/>
    <n v="10"/>
    <n v="6"/>
    <n v="6"/>
    <m/>
    <m/>
    <n v="6"/>
    <x v="1"/>
    <x v="2"/>
  </r>
  <r>
    <x v="600"/>
    <x v="228"/>
    <s v="Me parece bien"/>
    <n v="10"/>
    <n v="6"/>
    <n v="6"/>
    <m/>
    <m/>
    <n v="6"/>
    <x v="1"/>
    <x v="2"/>
  </r>
  <r>
    <x v="601"/>
    <x v="229"/>
    <s v="Muy chulo"/>
    <n v="7"/>
    <n v="2"/>
    <n v="2"/>
    <s v="El registro "/>
    <s v="Alegra el registro"/>
    <n v="8"/>
    <x v="1"/>
    <x v="2"/>
  </r>
  <r>
    <x v="602"/>
    <x v="229"/>
    <s v="Muy buen app"/>
    <n v="10"/>
    <n v="10"/>
    <n v="10"/>
    <s v="Me ha dejado mi novia y dice que tengo frustración "/>
    <s v="El codigo"/>
    <n v="10"/>
    <x v="1"/>
    <x v="2"/>
  </r>
  <r>
    <x v="603"/>
    <x v="229"/>
    <s v="Muy buen app"/>
    <n v="10"/>
    <n v="10"/>
    <n v="10"/>
    <s v="Me ha dejado mi novia y dice que tengo frustración "/>
    <s v="El codigo"/>
    <n v="10"/>
    <x v="1"/>
    <x v="2"/>
  </r>
  <r>
    <x v="604"/>
    <x v="230"/>
    <s v="Muy útil se siente bien hablar"/>
    <n v="9"/>
    <n v="8"/>
    <n v="8"/>
    <s v="No he detectado "/>
    <s v="No lo se"/>
    <n v="9"/>
    <x v="2"/>
    <x v="2"/>
  </r>
  <r>
    <x v="605"/>
    <x v="230"/>
    <s v="Muy útil "/>
    <n v="8"/>
    <n v="6"/>
    <n v="9"/>
    <s v="No mucho "/>
    <s v="No se "/>
    <n v="9"/>
    <x v="2"/>
    <x v="2"/>
  </r>
  <r>
    <x v="606"/>
    <x v="230"/>
    <s v="Muy útil "/>
    <n v="8"/>
    <n v="6"/>
    <n v="9"/>
    <s v="No mucho "/>
    <s v="No se "/>
    <n v="9"/>
    <x v="2"/>
    <x v="2"/>
  </r>
  <r>
    <x v="607"/>
    <x v="230"/>
    <s v="Me parece que si es útil es bonito que le interese como estas ♡"/>
    <n v="9"/>
    <n v="10"/>
    <n v="8"/>
    <s v="No he notado errores"/>
    <s v="No se si se puede pero decorarlo un poco ? No estoy segura pero en general muy bien ♡"/>
    <n v="8"/>
    <x v="2"/>
    <x v="2"/>
  </r>
  <r>
    <x v="608"/>
    <x v="230"/>
    <s v="Me parece que si es útil es bonito que le interese como estas ♡"/>
    <n v="9"/>
    <n v="10"/>
    <n v="8"/>
    <s v="No he notado errores"/>
    <s v="No se si se puede pero decorarlo un poco ? No estoy segura pero en general muy bien ♡"/>
    <n v="8"/>
    <x v="2"/>
    <x v="2"/>
  </r>
  <r>
    <x v="609"/>
    <x v="230"/>
    <s v="Me parece útil ya que te puedes dar cuenta un poco más de cómo estas y en la forma de pensar "/>
    <n v="8"/>
    <n v="6"/>
    <n v="8"/>
    <s v="Me agobio muy rápido y las pregunta son demasiado específicas pero en general ni tan mal "/>
    <s v="Que las pregunta sean un poco más fluidas son demasiado estrictas o algo parecido xd"/>
    <n v="6"/>
    <x v="2"/>
    <x v="2"/>
  </r>
  <r>
    <x v="610"/>
    <x v="230"/>
    <s v="Ms parece útil pero hay gente que no se siente seguro de compartir sus emociones "/>
    <n v="7"/>
    <n v="8"/>
    <n v="6"/>
    <s v="Es demasiado estricto en preguntar "/>
    <s v="Que no pregunte mucho por u we puede agobiar un poco"/>
    <n v="7"/>
    <x v="2"/>
    <x v="2"/>
  </r>
  <r>
    <x v="611"/>
    <x v="231"/>
    <s v="Si es útil y recomendable"/>
    <n v="10"/>
    <n v="10"/>
    <n v="10"/>
    <s v="Esta todo bien "/>
    <s v="Nada "/>
    <n v="7"/>
    <x v="1"/>
    <x v="2"/>
  </r>
  <r>
    <x v="612"/>
    <x v="231"/>
    <s v="Si es útil y recomendable"/>
    <n v="10"/>
    <n v="10"/>
    <n v="10"/>
    <s v="Esta todo bien "/>
    <s v="Nada "/>
    <n v="7"/>
    <x v="1"/>
    <x v="2"/>
  </r>
  <r>
    <x v="613"/>
    <x v="231"/>
    <s v="Si es útil y recomendable"/>
    <n v="10"/>
    <n v="10"/>
    <n v="10"/>
    <s v="Esta todo bien "/>
    <s v="Nada "/>
    <n v="7"/>
    <x v="1"/>
    <x v="2"/>
  </r>
  <r>
    <x v="614"/>
    <x v="231"/>
    <s v="Si es útil por si estas solo y quieres hablar con alguien"/>
    <n v="8"/>
    <n v="10"/>
    <n v="10"/>
    <s v="Ninguno"/>
    <s v="Que pongáis en las preguntas que pinches y te diga lo que es "/>
    <n v="0"/>
    <x v="1"/>
    <x v="2"/>
  </r>
  <r>
    <x v="615"/>
    <x v="231"/>
    <s v="Si es útil por si estas solo y quieres hablar con alguien"/>
    <n v="8"/>
    <n v="10"/>
    <n v="10"/>
    <s v="Ninguno"/>
    <s v="Que pongáis en las preguntas que pinches y te diga lo que es "/>
    <n v="0"/>
    <x v="1"/>
    <x v="2"/>
  </r>
  <r>
    <x v="616"/>
    <x v="232"/>
    <s v="Útil "/>
    <n v="10"/>
    <n v="10"/>
    <n v="10"/>
    <s v="Ninguno"/>
    <s v="Nada"/>
    <n v="10"/>
    <x v="2"/>
    <x v="2"/>
  </r>
  <r>
    <x v="617"/>
    <x v="232"/>
    <s v="Útil "/>
    <n v="10"/>
    <n v="10"/>
    <n v="10"/>
    <s v="Ninguno"/>
    <s v="Nada"/>
    <n v="10"/>
    <x v="2"/>
    <x v="2"/>
  </r>
  <r>
    <x v="618"/>
    <x v="232"/>
    <s v="Normal "/>
    <n v="10"/>
    <n v="10"/>
    <n v="10"/>
    <s v="No hay "/>
    <s v="Ninguna "/>
    <n v="10"/>
    <x v="2"/>
    <x v="2"/>
  </r>
  <r>
    <x v="554"/>
    <x v="232"/>
    <s v="Útil"/>
    <n v="10"/>
    <n v="10"/>
    <n v="10"/>
    <s v="No xq no hay"/>
    <s v="No"/>
    <n v="10"/>
    <x v="2"/>
    <x v="2"/>
  </r>
  <r>
    <x v="619"/>
    <x v="232"/>
    <s v="Me parece util"/>
    <n v="10"/>
    <n v="10"/>
    <n v="10"/>
    <s v="No hay ninguno"/>
    <s v="No hay nada q mejorar"/>
    <n v="10"/>
    <x v="2"/>
    <x v="2"/>
  </r>
  <r>
    <x v="620"/>
    <x v="232"/>
    <s v="Es útil , pero no tan divertida , pero lo recordaría 100%"/>
    <n v="10"/>
    <n v="10"/>
    <n v="8"/>
    <s v="No he tenido ningún error "/>
    <s v="Ns no se me ocurre nada ahora mismo "/>
    <n v="7"/>
    <x v="2"/>
    <x v="2"/>
  </r>
  <r>
    <x v="621"/>
    <x v="232"/>
    <s v="Es útil , pero no tan divertida , pero lo recordaría 100%"/>
    <n v="10"/>
    <n v="10"/>
    <n v="8"/>
    <s v="No he tenido ningún error "/>
    <s v="Ns no se me ocurre nada ahora mismo "/>
    <n v="7"/>
    <x v="2"/>
    <x v="2"/>
  </r>
  <r>
    <x v="622"/>
    <x v="232"/>
    <s v="Me parece bastante util"/>
    <n v="8"/>
    <n v="9"/>
    <n v="7"/>
    <s v="Ningún error"/>
    <m/>
    <n v="8"/>
    <x v="1"/>
    <x v="2"/>
  </r>
  <r>
    <x v="623"/>
    <x v="233"/>
    <s v="Buena"/>
    <n v="9"/>
    <n v="7"/>
    <m/>
    <s v="Casi ningunos"/>
    <s v="No se "/>
    <n v="7"/>
    <x v="1"/>
    <x v="2"/>
  </r>
  <r>
    <x v="624"/>
    <x v="233"/>
    <s v="Buena"/>
    <n v="9"/>
    <n v="7"/>
    <m/>
    <s v="Casi ningunos"/>
    <s v="No se "/>
    <n v="7"/>
    <x v="1"/>
    <x v="2"/>
  </r>
  <r>
    <x v="625"/>
    <x v="234"/>
    <s v="Me parece útil"/>
    <n v="10"/>
    <n v="9"/>
    <n v="10"/>
    <s v="La máquina es un poco cotilla"/>
    <s v="Ninguna"/>
    <n v="9"/>
    <x v="2"/>
    <x v="2"/>
  </r>
  <r>
    <x v="626"/>
    <x v="234"/>
    <s v="Me parece muy útil, porque yo me estreso muchas veces, y como me enfado no quiero hablar con nadie, esta máquina me puede ayudar a estresarme menos."/>
    <n v="9"/>
    <n v="9"/>
    <n v="9"/>
    <s v="Me salían cuentos con emociones que no había elegido."/>
    <s v="Que las preguntas estén un poco más claras."/>
    <n v="9"/>
    <x v="2"/>
    <x v="2"/>
  </r>
  <r>
    <x v="627"/>
    <x v="234"/>
    <s v="Me parece muy útil, porque yo me estreso muchas veces, y como me enfado no quiero hablar con nadie, esta máquina me puede ayudar a estresarme menos."/>
    <n v="9"/>
    <n v="9"/>
    <n v="9"/>
    <s v="Me salían cuentos con emociones que no había elegido."/>
    <s v="Que las preguntas estén un poco más claras."/>
    <n v="9"/>
    <x v="2"/>
    <x v="2"/>
  </r>
  <r>
    <x v="628"/>
    <x v="234"/>
    <s v="Me parece muy útil, porque yo me estreso muchas veces, y como me enfado no quiero hablar con nadie, esta máquina me puede ayudar a estresarme menos."/>
    <n v="9"/>
    <n v="9"/>
    <n v="9"/>
    <s v="Me salían cuentos con emociones que no había elegido."/>
    <s v="Que las preguntas estén un poco más claras."/>
    <n v="9"/>
    <x v="2"/>
    <x v="2"/>
  </r>
  <r>
    <x v="585"/>
    <x v="234"/>
    <s v="Me parece útil, y si la recomendaría "/>
    <n v="9"/>
    <n v="9"/>
    <n v="9"/>
    <s v="Que en la parte de hablar de emociones no me la s ha detectado"/>
    <m/>
    <n v="9"/>
    <x v="2"/>
    <x v="2"/>
  </r>
  <r>
    <x v="629"/>
    <x v="234"/>
    <m/>
    <n v="10"/>
    <n v="10"/>
    <n v="10"/>
    <m/>
    <m/>
    <n v="10"/>
    <x v="2"/>
    <x v="2"/>
  </r>
  <r>
    <x v="630"/>
    <x v="235"/>
    <s v="Me parece que es una aplicación que puede ser muy útil tanto a la hora de detectar emociones como a la hora de manejarlas."/>
    <n v="7"/>
    <n v="4"/>
    <n v="9"/>
    <s v="Pues creo que se debería mejorar la IA para poder detectar de manera más precisa y adecuada las emociones que uno tiene"/>
    <s v="Lo mismo de los erorres, la precisión de la inteligencia a mejorar o incrementar el número de cuentos."/>
    <n v="7"/>
    <x v="1"/>
    <x v="2"/>
  </r>
  <r>
    <x v="631"/>
    <x v="235"/>
    <m/>
    <n v="9"/>
    <n v="9"/>
    <n v="7"/>
    <s v="Esta en una etapa temprana de desarrollo"/>
    <m/>
    <n v="4"/>
    <x v="2"/>
    <x v="2"/>
  </r>
  <r>
    <x v="632"/>
    <x v="235"/>
    <s v="Es muy útil, los cuentos son muy precisos, responden a situaciones muy concretas y es algo con lo que niños y mayores pueden identificarse"/>
    <n v="9"/>
    <n v="6"/>
    <n v="7"/>
    <s v="Las diferentes temáticas que ofrece, como suicidio o violencia de género, cuando escribes en el chat dichas palabras para decirle que quieres un cuento sobre eso, te pide más información, a pesar de que la misma plataforma te dice que con solo escribir esa palabra, es suficiente "/>
    <m/>
    <n v="8"/>
    <x v="2"/>
    <x v="2"/>
  </r>
  <r>
    <x v="633"/>
    <x v="236"/>
    <s v="Si "/>
    <n v="9"/>
    <n v="9"/>
    <n v="9"/>
    <s v="Hablas mucho y te empieza a decir las mismas preguntas "/>
    <s v="Esta muy bien"/>
    <n v="9"/>
    <x v="1"/>
    <x v="2"/>
  </r>
  <r>
    <x v="634"/>
    <x v="237"/>
    <s v="me parece entretenido"/>
    <n v="8"/>
    <n v="9"/>
    <n v="8"/>
    <s v="no trata específicamente algunos temas"/>
    <m/>
    <n v="6"/>
    <x v="2"/>
    <x v="2"/>
  </r>
  <r>
    <x v="635"/>
    <x v="238"/>
    <m/>
    <n v="9"/>
    <n v="9"/>
    <n v="9"/>
    <m/>
    <m/>
    <n v="5"/>
    <x v="2"/>
    <x v="2"/>
  </r>
  <r>
    <x v="636"/>
    <x v="239"/>
    <s v="Me parece una gran idea la aplicación, pero creo que necesita algo más de desarrollo."/>
    <n v="8"/>
    <n v="8"/>
    <n v="7"/>
    <s v="Las emociones seleccionadas al pincipio no concuerdan del todo con las que me detecta la máquina, sin embargo, creo que está mucho mejor que la semana pasada, se nota la evolución."/>
    <s v="Lo mismo que la última vez, me gustaría que fuese algo más personal, que tu hables y sientas que realmente te está ayudando. Me gustaría que hubiese más respuestas por parte de la máquina y que fuese más cercana a ti a medida que hablas con ella. Entiendo que es complicado pero estaría genial si se pudiese conseguir."/>
    <n v="6"/>
    <x v="2"/>
    <x v="2"/>
  </r>
  <r>
    <x v="216"/>
    <x v="239"/>
    <s v="Perece buena idea pero no me convence "/>
    <n v="4"/>
    <n v="7"/>
    <n v="2"/>
    <s v="Las respuestas no son naturales"/>
    <m/>
    <n v="3"/>
    <x v="1"/>
    <x v="2"/>
  </r>
  <r>
    <x v="637"/>
    <x v="239"/>
    <m/>
    <n v="10"/>
    <n v="10"/>
    <n v="10"/>
    <m/>
    <m/>
    <n v="9"/>
    <x v="1"/>
    <x v="2"/>
  </r>
  <r>
    <x v="638"/>
    <x v="240"/>
    <s v="Me ha parecido una aplicación muy útil que te ayudar a cumplir tus objetivos"/>
    <n v="10"/>
    <n v="10"/>
    <n v="10"/>
    <s v="No he encontrado ningún fallo sobre la aplicación"/>
    <s v="Pienso que es un aplicación muy buena. "/>
    <n v="10"/>
    <x v="1"/>
    <x v="2"/>
  </r>
  <r>
    <x v="639"/>
    <x v="240"/>
    <s v="Me parece muy útil, creo que puede llegar a ayudar a muchas personas"/>
    <n v="8"/>
    <n v="9"/>
    <n v="8"/>
    <s v="ninguno"/>
    <m/>
    <n v="7"/>
    <x v="2"/>
    <x v="2"/>
  </r>
  <r>
    <x v="640"/>
    <x v="241"/>
    <s v="Esta muy bien y es muy buena y idea pero falta desarrollarla más_x000a_"/>
    <n v="5"/>
    <n v="7"/>
    <n v="7"/>
    <s v="Se repiten muchas preguntas y la conversación entra en bucle. De algunos tema que te da la opción para buscar luego no tienen cuento "/>
    <s v="."/>
    <n v="4"/>
    <x v="2"/>
    <x v="2"/>
  </r>
  <r>
    <x v="641"/>
    <x v="241"/>
    <s v="Me parece interesante "/>
    <n v="8"/>
    <n v="10"/>
    <n v="9"/>
    <s v="No he detectado ningún error, funciona todo de manera correcta "/>
    <s v="Añadir más emociones "/>
    <n v="8"/>
    <x v="2"/>
    <x v="2"/>
  </r>
  <r>
    <x v="642"/>
    <x v="241"/>
    <s v="es divertido para pasar el rato y relajarse"/>
    <n v="7"/>
    <n v="7"/>
    <n v="6"/>
    <s v="ninguno"/>
    <s v="ninguna"/>
    <n v="5"/>
    <x v="1"/>
    <x v="2"/>
  </r>
  <r>
    <x v="643"/>
    <x v="241"/>
    <s v="Me pareció bien la web, creo q es muy util para una persona que realmente la esté pasando mal emocionalmente."/>
    <n v="8"/>
    <n v="10"/>
    <n v="9"/>
    <s v="cuando puse ire porque quería cuentos sobre eso"/>
    <s v="podrían añadir más cuentos de emociones"/>
    <n v="8"/>
    <x v="2"/>
    <x v="2"/>
  </r>
  <r>
    <x v="644"/>
    <x v="241"/>
    <s v="me parece muy útil sobre todo para reflexionar sobre ciertos temas"/>
    <n v="9"/>
    <n v="10"/>
    <n v="10"/>
    <m/>
    <m/>
    <n v="7"/>
    <x v="1"/>
    <x v="2"/>
  </r>
  <r>
    <x v="645"/>
    <x v="241"/>
    <s v="creo que se puede establecer una clara relación entre la emoción que pones y el cuento. son muy claros  de interpretar y extraer tu propia enseñanza y poner orden a tus sentimientos."/>
    <n v="8"/>
    <n v="8"/>
    <n v="8"/>
    <m/>
    <m/>
    <n v="7"/>
    <x v="2"/>
    <x v="2"/>
  </r>
  <r>
    <x v="646"/>
    <x v="242"/>
    <s v="Esta bien"/>
    <n v="5"/>
    <n v="5"/>
    <n v="5"/>
    <s v="No me sale ningún cinto al principio "/>
    <s v="Nada"/>
    <n v="5"/>
    <x v="2"/>
    <x v="2"/>
  </r>
  <r>
    <x v="647"/>
    <x v="243"/>
    <s v="Esta bien"/>
    <n v="9"/>
    <n v="9"/>
    <n v="9"/>
    <s v="Ninguno"/>
    <s v="Los vídeos "/>
    <n v="9"/>
    <x v="1"/>
    <x v="2"/>
  </r>
  <r>
    <x v="648"/>
    <x v="243"/>
    <s v="me parece útil y se la recomendaría a mis familiares"/>
    <n v="8"/>
    <n v="8"/>
    <n v="8"/>
    <s v="hay veces que le pongo cosas negativas y de repente me empieza a hablar de si soy positiva."/>
    <s v="mejorar en la parte de los sentimientos."/>
    <n v="8"/>
    <x v="2"/>
    <x v="2"/>
  </r>
  <r>
    <x v="649"/>
    <x v="243"/>
    <s v="Era muy bueno"/>
    <n v="8"/>
    <n v="8"/>
    <n v="8"/>
    <s v="Ninguna "/>
    <s v="Nada_x000a__x000a__x000a__x000a__x000a__x000a__x000a__x000a__x000a__x000a__x000a__x000a__x000a__x000a__x000a__x000a_"/>
    <n v="9"/>
    <x v="2"/>
    <x v="2"/>
  </r>
  <r>
    <x v="650"/>
    <x v="243"/>
    <s v="Es muy útil en este cuento he aprendido muchas cosas"/>
    <n v="10"/>
    <n v="10"/>
    <n v="10"/>
    <s v="Algunas veces no entendí las preguntas "/>
    <s v="Nada, es genial"/>
    <n v="10"/>
    <x v="1"/>
    <x v="2"/>
  </r>
  <r>
    <x v="651"/>
    <x v="243"/>
    <s v="No está mal, para gente que necesita este tipo de ayuda esta bien."/>
    <n v="8"/>
    <n v="8"/>
    <n v="6"/>
    <s v="Algún error que he detectado es que te repite bastante preguntas iguales."/>
    <s v="Para mejorar, arreglar el defecto que anteriormente he comentado."/>
    <n v="3"/>
    <x v="1"/>
    <x v="2"/>
  </r>
  <r>
    <x v="274"/>
    <x v="243"/>
    <s v="Me parece bien"/>
    <n v="7"/>
    <n v="9"/>
    <n v="6"/>
    <s v="A veces se queda pillado"/>
    <s v="Que valla más fluido"/>
    <n v="8"/>
    <x v="1"/>
    <x v="2"/>
  </r>
  <r>
    <x v="652"/>
    <x v="243"/>
    <s v="Me parece muy útil para aprender sobre tus emociones y como te sientes C"/>
    <n v="9"/>
    <n v="9"/>
    <n v="10"/>
    <s v="Solo he detectado que a veces te repite la misma pregunta"/>
    <s v="Yo creo que ya está bien y que no le hace falta nada más "/>
    <n v="10"/>
    <x v="2"/>
    <x v="2"/>
  </r>
  <r>
    <x v="653"/>
    <x v="243"/>
    <m/>
    <n v="9"/>
    <n v="9"/>
    <n v="10"/>
    <m/>
    <m/>
    <n v="8"/>
    <x v="1"/>
    <x v="2"/>
  </r>
  <r>
    <x v="654"/>
    <x v="244"/>
    <s v="Lo recomendaría a otras personas "/>
    <n v="8"/>
    <n v="7"/>
    <n v="8"/>
    <s v="Que cuando le das de accidente a entrar no lo puedo editar después para terminar lo."/>
    <s v="Nada"/>
    <n v="8"/>
    <x v="2"/>
    <x v="2"/>
  </r>
  <r>
    <x v="655"/>
    <x v="244"/>
    <s v="Lo recomendaría a otras personas "/>
    <n v="8"/>
    <n v="7"/>
    <n v="8"/>
    <s v="Que cuando le das de accidente a entrar no lo puedo editar después para terminar lo."/>
    <s v="Nada"/>
    <n v="8"/>
    <x v="2"/>
    <x v="2"/>
  </r>
  <r>
    <x v="656"/>
    <x v="245"/>
    <s v="Puede ser útil para gente que necesite saber sobre sí misma, pero para mi no."/>
    <n v="8"/>
    <n v="6"/>
    <n v="8"/>
    <s v="Algún error o que he detectado es que cuando llegas a cierto punto, se repiten las preguntas."/>
    <s v="Mejoraría el chat para que no se repitan preguntas."/>
    <n v="1"/>
    <x v="1"/>
    <x v="2"/>
  </r>
  <r>
    <x v="470"/>
    <x v="245"/>
    <s v="Esta muy bien"/>
    <n v="10"/>
    <n v="10"/>
    <n v="10"/>
    <s v="No"/>
    <s v="Ninguna "/>
    <n v="10"/>
    <x v="1"/>
    <x v="2"/>
  </r>
  <r>
    <x v="657"/>
    <x v="245"/>
    <s v="Esta muy bien"/>
    <n v="10"/>
    <n v="10"/>
    <n v="10"/>
    <s v="No"/>
    <s v="Ninguna "/>
    <n v="10"/>
    <x v="1"/>
    <x v="2"/>
  </r>
  <r>
    <x v="658"/>
    <x v="245"/>
    <s v="Me parece útil "/>
    <n v="6"/>
    <n v="9"/>
    <n v="8"/>
    <s v="Estaba hablado de alegria y me ha preguntado sobre la tensión "/>
    <m/>
    <n v="5"/>
    <x v="2"/>
    <x v="2"/>
  </r>
  <r>
    <x v="659"/>
    <x v="245"/>
    <m/>
    <n v="10"/>
    <n v="10"/>
    <n v="10"/>
    <m/>
    <m/>
    <n v="10"/>
    <x v="1"/>
    <x v="2"/>
  </r>
  <r>
    <x v="660"/>
    <x v="246"/>
    <s v="."/>
    <n v="8"/>
    <n v="8"/>
    <n v="7"/>
    <s v="Ninguna "/>
    <s v="Nada"/>
    <n v="7"/>
    <x v="2"/>
    <x v="2"/>
  </r>
  <r>
    <x v="661"/>
    <x v="246"/>
    <s v="me ha gustado mucho y ha mejorado mucho "/>
    <n v="9"/>
    <n v="8"/>
    <n v="7"/>
    <s v="Apenas ninguno"/>
    <s v="que sepa de lo que habla"/>
    <n v="9"/>
    <x v="2"/>
    <x v="2"/>
  </r>
  <r>
    <x v="662"/>
    <x v="246"/>
    <m/>
    <n v="10"/>
    <n v="9"/>
    <n v="9"/>
    <m/>
    <m/>
    <n v="10"/>
    <x v="1"/>
    <x v="2"/>
  </r>
  <r>
    <x v="663"/>
    <x v="247"/>
    <s v="Ha mejorado mucho desde la última vez que lo utilizamos "/>
    <n v="10"/>
    <n v="9"/>
    <n v="10"/>
    <s v="Hoy no he encontrado ningún fallo"/>
    <s v="Ninguna "/>
    <n v="9"/>
    <x v="1"/>
    <x v="2"/>
  </r>
  <r>
    <x v="664"/>
    <x v="248"/>
    <s v="Me parece muy útil "/>
    <n v="8"/>
    <n v="9"/>
    <n v="7"/>
    <s v="No he detectado ningún error"/>
    <s v="Cuando seleccionas algo en la interrogación te baja la pantalla al teclado, es decir, cuando le das a algo se te abre de repente el teclado y tienes que bajar la pantalla para seguir seleccionando."/>
    <n v="8"/>
    <x v="2"/>
    <x v="2"/>
  </r>
  <r>
    <x v="665"/>
    <x v="249"/>
    <s v="Es muy útil la recomiendo"/>
    <n v="9"/>
    <n v="7"/>
    <n v="7"/>
    <s v="Muchas veces lo que te dicen no tiene nada que ver con lo que dices"/>
    <s v="Mejorar lo dicho anteriormente "/>
    <n v="8"/>
    <x v="1"/>
    <x v="2"/>
  </r>
  <r>
    <x v="666"/>
    <x v="249"/>
    <s v="Es muy útil la recomiendo"/>
    <n v="9"/>
    <n v="7"/>
    <n v="7"/>
    <s v="Muchas veces lo que te dicen no tiene nada que ver con lo que dices"/>
    <s v="Mejorar lo dicho anteriormente "/>
    <n v="8"/>
    <x v="1"/>
    <x v="2"/>
  </r>
  <r>
    <x v="667"/>
    <x v="250"/>
    <s v="Es útil ya que da a conocer los sentimientos de cada uno _x000a_"/>
    <n v="7"/>
    <n v="7"/>
    <n v="10"/>
    <s v="Las preguntas al final se repiten"/>
    <s v="Que limiten las preguntas finales a 10"/>
    <n v="6"/>
    <x v="1"/>
    <x v="2"/>
  </r>
  <r>
    <x v="668"/>
    <x v="251"/>
    <s v="Es muy útil "/>
    <n v="8"/>
    <n v="9"/>
    <n v="9"/>
    <s v="Ninguno"/>
    <s v="No sabría que mejorar "/>
    <n v="7"/>
    <x v="1"/>
    <x v="2"/>
  </r>
  <r>
    <x v="669"/>
    <x v="252"/>
    <s v="Bábate buena mejora "/>
    <n v="8"/>
    <n v="8"/>
    <n v="8"/>
    <s v="Ninguno a simple vista "/>
    <s v="Ninguna sugerencia "/>
    <n v="9"/>
    <x v="1"/>
    <x v="2"/>
  </r>
  <r>
    <x v="147"/>
    <x v="253"/>
    <s v="Está bien"/>
    <n v="7"/>
    <n v="7"/>
    <n v="7"/>
    <m/>
    <m/>
    <n v="7"/>
    <x v="2"/>
    <x v="2"/>
  </r>
  <r>
    <x v="670"/>
    <x v="253"/>
    <s v="A mi personalmente no me ha ayudado pero quizás a otra gente si"/>
    <n v="8"/>
    <n v="8"/>
    <n v="6"/>
    <s v="Arriba pone no seguro en rojo y no me causa seguridad"/>
    <s v="Cambiar lo de no seguro"/>
    <n v="5"/>
    <x v="1"/>
    <x v="2"/>
  </r>
  <r>
    <x v="671"/>
    <x v="253"/>
    <s v="Está bien "/>
    <n v="6"/>
    <n v="8"/>
    <n v="9"/>
    <m/>
    <m/>
    <n v="7"/>
    <x v="1"/>
    <x v="2"/>
  </r>
  <r>
    <x v="672"/>
    <x v="253"/>
    <s v="Útil si no tienes con quien expresar tus sentimientos"/>
    <n v="8"/>
    <n v="9"/>
    <n v="7"/>
    <s v="Que hay algunas veces que no te contesta"/>
    <s v="No tengo "/>
    <n v="5"/>
    <x v="1"/>
    <x v="2"/>
  </r>
  <r>
    <x v="673"/>
    <x v="253"/>
    <s v="Útil si no tienes con quien expresar tus sentimientos"/>
    <n v="8"/>
    <n v="9"/>
    <n v="7"/>
    <s v="Que hay algunas veces que no te contesta"/>
    <s v="No tengo "/>
    <n v="5"/>
    <x v="1"/>
    <x v="2"/>
  </r>
  <r>
    <x v="674"/>
    <x v="253"/>
    <m/>
    <n v="5"/>
    <n v="5"/>
    <n v="5"/>
    <m/>
    <m/>
    <n v="5"/>
    <x v="1"/>
    <x v="2"/>
  </r>
  <r>
    <x v="675"/>
    <x v="253"/>
    <s v="Buena"/>
    <n v="7"/>
    <n v="8"/>
    <n v="6"/>
    <s v="Ninguno"/>
    <s v="Bien "/>
    <n v="8"/>
    <x v="1"/>
    <x v="2"/>
  </r>
  <r>
    <x v="676"/>
    <x v="253"/>
    <s v="Me parece súper útil para la gente con problemas. Aunque la aplicación tenga algunos fallos sigue siendo muy buena y puede ayudarte a mejor el día y tus sentimientos."/>
    <n v="7"/>
    <n v="10"/>
    <n v="8"/>
    <s v="Me a puesto cuentos de sentimientos que no he elegido."/>
    <s v="Algunos fallos con el chat; que el robot no me contestaba : ‘ ) se bugeaba.... pero por el resto es esta muy bien. Yo mejoraría una cosa,  que se guardara tus opiniones :) gracias &lt;3"/>
    <n v="7"/>
    <x v="2"/>
    <x v="2"/>
  </r>
  <r>
    <x v="568"/>
    <x v="253"/>
    <s v="Esta súper bien "/>
    <n v="8"/>
    <n v="10"/>
    <n v="9"/>
    <s v="Ninguno "/>
    <s v="Esta muy bien "/>
    <n v="8"/>
    <x v="2"/>
    <x v="2"/>
  </r>
  <r>
    <x v="677"/>
    <x v="253"/>
    <s v="Esta bien "/>
    <n v="8"/>
    <n v="7"/>
    <n v="9"/>
    <s v="La maquina repite mucho la pregunta abecés  :/"/>
    <s v="Un tutorial o un video de como hacerlo para cuando esté sola "/>
    <n v="8"/>
    <x v="2"/>
    <x v="2"/>
  </r>
  <r>
    <x v="678"/>
    <x v="253"/>
    <s v="Muy útil "/>
    <n v="8"/>
    <n v="7"/>
    <n v="7"/>
    <s v="Tienes que escribir mucho "/>
    <m/>
    <n v="9"/>
    <x v="1"/>
    <x v="2"/>
  </r>
  <r>
    <x v="679"/>
    <x v="253"/>
    <s v="Muy útil "/>
    <n v="8"/>
    <n v="7"/>
    <n v="7"/>
    <s v="Tienes que escribir mucho "/>
    <m/>
    <n v="9"/>
    <x v="1"/>
    <x v="2"/>
  </r>
  <r>
    <x v="680"/>
    <x v="253"/>
    <s v="Me parece útil pero a la vez aburrido."/>
    <n v="8"/>
    <n v="9"/>
    <n v="8"/>
    <m/>
    <s v="No tener solo cuentos si no recomendaciones de otras cosas"/>
    <n v="2"/>
    <x v="2"/>
    <x v="2"/>
  </r>
  <r>
    <x v="681"/>
    <x v="253"/>
    <s v="genial_x000a_"/>
    <n v="9"/>
    <n v="9"/>
    <n v="7"/>
    <s v="en ocasiones las respuestas no se ciñen a la pregunta"/>
    <m/>
    <n v="8"/>
    <x v="2"/>
    <x v="2"/>
  </r>
  <r>
    <x v="652"/>
    <x v="253"/>
    <s v="Me parece útil para cuando estas aburrido o está mal y no sabes como despejarte "/>
    <n v="10"/>
    <n v="10"/>
    <n v="10"/>
    <s v="No"/>
    <s v="."/>
    <n v="10"/>
    <x v="1"/>
    <x v="2"/>
  </r>
  <r>
    <x v="682"/>
    <x v="253"/>
    <s v="Me servido útil "/>
    <n v="8"/>
    <n v="6"/>
    <n v="8"/>
    <s v="Ninguno "/>
    <s v="Ninguna esta muy guay"/>
    <n v="7"/>
    <x v="2"/>
    <x v="2"/>
  </r>
  <r>
    <x v="683"/>
    <x v="253"/>
    <s v="Me parece q hay un buen trabajo "/>
    <n v="5"/>
    <n v="7"/>
    <n v="7"/>
    <s v="Se queda pillado "/>
    <s v="Q valla mas fluida"/>
    <n v="5"/>
    <x v="1"/>
    <x v="2"/>
  </r>
  <r>
    <x v="684"/>
    <x v="253"/>
    <s v="Me parece q hay un buen trabajo "/>
    <n v="5"/>
    <n v="7"/>
    <n v="7"/>
    <s v="Se queda pillado "/>
    <s v="Q valla mas fluida"/>
    <n v="5"/>
    <x v="1"/>
    <x v="2"/>
  </r>
  <r>
    <x v="685"/>
    <x v="253"/>
    <s v="Lo cuentos no son los q ponían "/>
    <n v="7"/>
    <n v="7"/>
    <n v="6"/>
    <s v="Q se queda pillado a veces"/>
    <s v="A veces los cuentos no son los q quiero "/>
    <n v="7"/>
    <x v="1"/>
    <x v="2"/>
  </r>
  <r>
    <x v="686"/>
    <x v="253"/>
    <s v="Lo cuentos no son los q ponían "/>
    <n v="7"/>
    <n v="7"/>
    <n v="6"/>
    <s v="Q se queda pillado a veces"/>
    <s v="A veces los cuentos no son los q quiero "/>
    <n v="7"/>
    <x v="1"/>
    <x v="2"/>
  </r>
  <r>
    <x v="687"/>
    <x v="253"/>
    <s v="."/>
    <n v="8"/>
    <n v="8"/>
    <n v="8"/>
    <s v="Ninguno "/>
    <s v="No"/>
    <n v="9"/>
    <x v="2"/>
    <x v="2"/>
  </r>
  <r>
    <x v="688"/>
    <x v="253"/>
    <s v="."/>
    <n v="8"/>
    <n v="8"/>
    <n v="8"/>
    <s v="Ninguno "/>
    <s v="No"/>
    <n v="9"/>
    <x v="2"/>
    <x v="2"/>
  </r>
  <r>
    <x v="689"/>
    <x v="253"/>
    <s v="Si, no. Si"/>
    <n v="7"/>
    <n v="8"/>
    <n v="9"/>
    <s v="A veces no contesta en bot, y las preguntas Lia un poco "/>
    <s v="La verdad a mi me gusto mucho y no soy experta pero aparte de unos fallos technicals esta muy bien"/>
    <n v="2"/>
    <x v="2"/>
    <x v="2"/>
  </r>
  <r>
    <x v="690"/>
    <x v="253"/>
    <s v="Si, no. Si"/>
    <n v="7"/>
    <n v="8"/>
    <n v="9"/>
    <s v="A veces no contesta en bot, y las preguntas Lia un poco "/>
    <s v="La verdad a mi me gusto mucho y no soy experta pero aparte de unos fallos technicals esta muy bien"/>
    <n v="2"/>
    <x v="2"/>
    <x v="2"/>
  </r>
  <r>
    <x v="691"/>
    <x v="253"/>
    <s v="Entretenida para el que tenga problemas"/>
    <n v="7"/>
    <n v="7"/>
    <n v="8"/>
    <m/>
    <m/>
    <n v="0"/>
    <x v="1"/>
    <x v="2"/>
  </r>
  <r>
    <x v="692"/>
    <x v="253"/>
    <s v="Entretenida para el que tenga problemas"/>
    <n v="7"/>
    <n v="7"/>
    <n v="8"/>
    <m/>
    <m/>
    <n v="0"/>
    <x v="1"/>
    <x v="2"/>
  </r>
  <r>
    <x v="693"/>
    <x v="253"/>
    <s v="Me parece útil "/>
    <n v="10"/>
    <n v="7"/>
    <n v="10"/>
    <s v="En las preguntas de testBaron aveces se sale sin querer"/>
    <s v="En él opción de elegir"/>
    <n v="10"/>
    <x v="1"/>
    <x v="2"/>
  </r>
  <r>
    <x v="694"/>
    <x v="253"/>
    <s v="Si, me parece útil "/>
    <n v="10"/>
    <n v="8"/>
    <n v="6"/>
    <s v="Aveces recomienda cosas equivocadas"/>
    <m/>
    <n v="8"/>
    <x v="1"/>
    <x v="2"/>
  </r>
  <r>
    <x v="440"/>
    <x v="253"/>
    <s v="Es muy buena"/>
    <n v="8"/>
    <n v="8"/>
    <n v="9"/>
    <s v="Hay algunas veces que hace preguntas sin sentido y otras que cuando respondes no sale nada y luego pones otra cosa y ya te sale."/>
    <s v="Creo que debería tener más preguntas y que fuese más rápido."/>
    <n v="6"/>
    <x v="2"/>
    <x v="2"/>
  </r>
  <r>
    <x v="695"/>
    <x v="253"/>
    <s v="Es muy buena"/>
    <n v="8"/>
    <n v="8"/>
    <n v="9"/>
    <s v="Hay algunas veces que hace preguntas sin sentido y otras que cuando respondes no sale nada y luego pones otra cosa y ya te sale."/>
    <s v="Creo que debería tener más preguntas y que fuese más rápido."/>
    <n v="6"/>
    <x v="2"/>
    <x v="2"/>
  </r>
  <r>
    <x v="696"/>
    <x v="253"/>
    <s v="Es muy útil "/>
    <n v="8"/>
    <n v="9"/>
    <n v="6"/>
    <s v="Se queda sin respuesta muchas veces "/>
    <s v="Que tenga más respuestas "/>
    <n v="8"/>
    <x v="2"/>
    <x v="2"/>
  </r>
  <r>
    <x v="697"/>
    <x v="253"/>
    <s v="Muy buena, si lo recomiendo "/>
    <n v="8"/>
    <n v="9"/>
    <n v="9"/>
    <s v="Ningúno "/>
    <s v="Todo bien "/>
    <n v="9"/>
    <x v="2"/>
    <x v="2"/>
  </r>
  <r>
    <x v="698"/>
    <x v="253"/>
    <s v="Me parece muy bien este método de hablar de emociones, lo recomendaría a gente que no le gusta hablar de sentimientos con otras personas."/>
    <n v="9"/>
    <n v="10"/>
    <n v="9"/>
    <s v="Hoy he detectado que siempre te pregunta una misma cosa."/>
    <s v="Todo está muy bien, pero creo que tendría que haber más variedad de preguntas "/>
    <n v="8"/>
    <x v="2"/>
    <x v="2"/>
  </r>
  <r>
    <x v="699"/>
    <x v="253"/>
    <m/>
    <n v="7"/>
    <n v="9"/>
    <n v="7"/>
    <m/>
    <m/>
    <n v="8"/>
    <x v="2"/>
    <x v="2"/>
  </r>
  <r>
    <x v="700"/>
    <x v="253"/>
    <m/>
    <n v="8"/>
    <n v="7"/>
    <n v="9"/>
    <m/>
    <m/>
    <n v="8"/>
    <x v="2"/>
    <x v="2"/>
  </r>
  <r>
    <x v="693"/>
    <x v="253"/>
    <m/>
    <n v="6"/>
    <n v="9"/>
    <n v="7"/>
    <m/>
    <m/>
    <n v="7"/>
    <x v="2"/>
    <x v="2"/>
  </r>
  <r>
    <x v="701"/>
    <x v="253"/>
    <s v="No está mal, se lo recomiendo a gente que necesita ayuda de este ti0o."/>
    <n v="7"/>
    <n v="9"/>
    <n v="6"/>
    <s v="Algunos de los errores son que le dices algo a la máquina y te dice cosas que no tienen nada que ver, o a lo mejor te repite ciertas preguntas."/>
    <s v="Mejorar las respuestas"/>
    <n v="2"/>
    <x v="1"/>
    <x v="2"/>
  </r>
  <r>
    <x v="702"/>
    <x v="253"/>
    <s v="No está mal, se lo recomiendo a gente que necesita ayuda de este ti0o."/>
    <n v="7"/>
    <n v="9"/>
    <n v="6"/>
    <s v="Algunos de los errores son que le dices algo a la máquina y te dice cosas que no tienen nada que ver, o a lo mejor te repite ciertas preguntas."/>
    <s v="Mejorar las respuestas"/>
    <n v="2"/>
    <x v="1"/>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9">
  <r>
    <s v="isabella4alb"/>
    <d v="2021-05-10T00:00:00"/>
    <s v="calma#"/>
    <x v="0"/>
    <x v="0"/>
    <x v="0"/>
    <x v="0"/>
    <x v="0"/>
    <s v="_x000a_#calma#_x000a_"/>
    <x v="0"/>
    <x v="0"/>
    <x v="0"/>
    <x v="0"/>
    <x v="0"/>
    <x v="0"/>
    <x v="0"/>
    <x v="0"/>
    <x v="0"/>
    <x v="0"/>
    <x v="0"/>
    <x v="0"/>
    <x v="0"/>
    <x v="0"/>
    <x v="0"/>
    <x v="0"/>
    <x v="0"/>
    <x v="0"/>
    <x v="0"/>
    <x v="0"/>
    <x v="0"/>
    <x v="0"/>
    <x v="0"/>
    <m/>
    <m/>
    <x v="0"/>
    <x v="0"/>
    <x v="0"/>
  </r>
  <r>
    <s v="isabella4alb"/>
    <d v="2021-05-24T00:00:00"/>
    <s v="calma#"/>
    <x v="0"/>
    <x v="0"/>
    <x v="0"/>
    <x v="0"/>
    <x v="0"/>
    <s v="_x000a_#calma#_x000a_"/>
    <x v="0"/>
    <x v="0"/>
    <x v="0"/>
    <x v="0"/>
    <x v="0"/>
    <x v="0"/>
    <x v="0"/>
    <x v="0"/>
    <x v="0"/>
    <x v="0"/>
    <x v="0"/>
    <x v="0"/>
    <x v="0"/>
    <x v="0"/>
    <x v="0"/>
    <x v="0"/>
    <x v="0"/>
    <x v="0"/>
    <x v="0"/>
    <x v="0"/>
    <x v="0"/>
    <x v="0"/>
    <x v="0"/>
    <m/>
    <m/>
    <x v="0"/>
    <x v="0"/>
    <x v="0"/>
  </r>
  <r>
    <s v="isabella4alb"/>
    <d v="2021-06-07T00:00:00"/>
    <s v="calma#"/>
    <x v="0"/>
    <x v="0"/>
    <x v="0"/>
    <x v="0"/>
    <x v="0"/>
    <s v="_x000a_#calma#_x000a_"/>
    <x v="0"/>
    <x v="0"/>
    <x v="0"/>
    <x v="0"/>
    <x v="0"/>
    <x v="0"/>
    <x v="0"/>
    <x v="0"/>
    <x v="0"/>
    <x v="0"/>
    <x v="0"/>
    <x v="0"/>
    <x v="0"/>
    <x v="0"/>
    <x v="0"/>
    <x v="0"/>
    <x v="0"/>
    <x v="0"/>
    <x v="0"/>
    <x v="0"/>
    <x v="0"/>
    <x v="0"/>
    <x v="0"/>
    <m/>
    <m/>
    <x v="0"/>
    <x v="0"/>
    <x v="0"/>
  </r>
  <r>
    <s v="isabella4alb"/>
    <d v="2021-04-26T00:00:00"/>
    <s v="calma#aburrimiento#"/>
    <x v="0"/>
    <x v="1"/>
    <x v="0"/>
    <x v="0"/>
    <x v="0"/>
    <s v="_x000a_#calma#aburrimiento#_x000a_"/>
    <x v="0"/>
    <x v="0"/>
    <x v="0"/>
    <x v="0"/>
    <x v="0"/>
    <x v="0"/>
    <x v="0"/>
    <x v="0"/>
    <x v="0"/>
    <x v="0"/>
    <x v="0"/>
    <x v="0"/>
    <x v="0"/>
    <x v="0"/>
    <x v="0"/>
    <x v="0"/>
    <x v="0"/>
    <x v="0"/>
    <x v="0"/>
    <x v="0"/>
    <x v="0"/>
    <x v="0"/>
    <x v="0"/>
    <m/>
    <m/>
    <x v="0"/>
    <x v="0"/>
    <x v="0"/>
  </r>
  <r>
    <s v="isabella4alb"/>
    <d v="2021-05-10T00:00:00"/>
    <s v="calma#diversion#"/>
    <x v="0"/>
    <x v="0"/>
    <x v="0"/>
    <x v="0"/>
    <x v="0"/>
    <s v="_x000a_#calma#diversion#_x000a_"/>
    <x v="0"/>
    <x v="0"/>
    <x v="0"/>
    <x v="0"/>
    <x v="0"/>
    <x v="0"/>
    <x v="0"/>
    <x v="0"/>
    <x v="0"/>
    <x v="0"/>
    <x v="0"/>
    <x v="1"/>
    <x v="0"/>
    <x v="0"/>
    <x v="0"/>
    <x v="0"/>
    <x v="0"/>
    <x v="0"/>
    <x v="0"/>
    <x v="0"/>
    <x v="0"/>
    <x v="0"/>
    <x v="0"/>
    <m/>
    <m/>
    <x v="0"/>
    <x v="0"/>
    <x v="0"/>
  </r>
  <r>
    <s v="isabella4alb"/>
    <d v="2021-04-12T00:00:00"/>
    <s v="calma#diversion#"/>
    <x v="0"/>
    <x v="0"/>
    <x v="0"/>
    <x v="0"/>
    <x v="0"/>
    <s v="_x000a_calma#diversion#_x000a_"/>
    <x v="0"/>
    <x v="0"/>
    <x v="0"/>
    <x v="0"/>
    <x v="0"/>
    <x v="0"/>
    <x v="0"/>
    <x v="0"/>
    <x v="0"/>
    <x v="0"/>
    <x v="0"/>
    <x v="1"/>
    <x v="0"/>
    <x v="0"/>
    <x v="0"/>
    <x v="0"/>
    <x v="0"/>
    <x v="0"/>
    <x v="0"/>
    <x v="0"/>
    <x v="0"/>
    <x v="0"/>
    <x v="0"/>
    <m/>
    <m/>
    <x v="0"/>
    <x v="0"/>
    <x v="0"/>
  </r>
  <r>
    <s v="isabella4alb"/>
    <d v="2021-05-24T00:00:00"/>
    <s v="calma#duda#"/>
    <x v="0"/>
    <x v="0"/>
    <x v="0"/>
    <x v="0"/>
    <x v="0"/>
    <s v=". calmada . si pero no del todo . estoy calmada pero no del todo . si . a veces . que si . a veces . que si . Sugiéreme ya un cuento…_x000a_#calma#duda#_x000a_"/>
    <x v="0"/>
    <x v="0"/>
    <x v="0"/>
    <x v="0"/>
    <x v="0"/>
    <x v="0"/>
    <x v="0"/>
    <x v="1"/>
    <x v="0"/>
    <x v="0"/>
    <x v="0"/>
    <x v="0"/>
    <x v="0"/>
    <x v="0"/>
    <x v="0"/>
    <x v="0"/>
    <x v="0"/>
    <x v="0"/>
    <x v="0"/>
    <x v="0"/>
    <x v="0"/>
    <x v="0"/>
    <x v="0"/>
    <m/>
    <m/>
    <x v="0"/>
    <x v="0"/>
    <x v="0"/>
  </r>
  <r>
    <s v="isabella4alb"/>
    <d v="2021-06-07T00:00:00"/>
    <s v="agrado#alegria#"/>
    <x v="0"/>
    <x v="0"/>
    <x v="1"/>
    <x v="0"/>
    <x v="0"/>
    <s v=". Estoy bin . estoy calmada y bien . a lo mejor . que es verdad . si . no se que decir . que es verdad . si . estoy calmada y cansada . Sugiéreme ya un cuento…_x000a_#agrado#alegria#_x000a_"/>
    <x v="0"/>
    <x v="0"/>
    <x v="0"/>
    <x v="0"/>
    <x v="0"/>
    <x v="0"/>
    <x v="1"/>
    <x v="0"/>
    <x v="0"/>
    <x v="0"/>
    <x v="0"/>
    <x v="0"/>
    <x v="0"/>
    <x v="0"/>
    <x v="0"/>
    <x v="1"/>
    <x v="0"/>
    <x v="0"/>
    <x v="0"/>
    <x v="0"/>
    <x v="0"/>
    <x v="0"/>
    <x v="0"/>
    <m/>
    <m/>
    <x v="0"/>
    <x v="0"/>
    <x v="0"/>
  </r>
  <r>
    <s v="isabella4alb"/>
    <d v="2021-05-10T00:00:00"/>
    <s v="calma#diversion#"/>
    <x v="0"/>
    <x v="0"/>
    <x v="0"/>
    <x v="0"/>
    <x v="0"/>
    <s v=". estpy calmada . si . Sugiéreme ya un cuento…_x000a_#calma#diversion#_x000a_"/>
    <x v="0"/>
    <x v="0"/>
    <x v="0"/>
    <x v="0"/>
    <x v="0"/>
    <x v="0"/>
    <x v="0"/>
    <x v="0"/>
    <x v="0"/>
    <x v="0"/>
    <x v="0"/>
    <x v="1"/>
    <x v="0"/>
    <x v="0"/>
    <x v="0"/>
    <x v="0"/>
    <x v="0"/>
    <x v="0"/>
    <x v="0"/>
    <x v="0"/>
    <x v="0"/>
    <x v="0"/>
    <x v="0"/>
    <m/>
    <m/>
    <x v="0"/>
    <x v="0"/>
    <x v="0"/>
  </r>
  <r>
    <s v="maria4alb"/>
    <d v="2021-05-24T00:00:00"/>
    <s v="aburrimiento#malestar#frustracion#odio#agotamiento#"/>
    <x v="0"/>
    <x v="1"/>
    <x v="0"/>
    <x v="0"/>
    <x v="0"/>
    <s v="_x000a_#aburrimiento#malestar#frustracion#odio#agotamiento#_x000a_"/>
    <x v="1"/>
    <x v="0"/>
    <x v="0"/>
    <x v="0"/>
    <x v="0"/>
    <x v="0"/>
    <x v="1"/>
    <x v="0"/>
    <x v="0"/>
    <x v="0"/>
    <x v="0"/>
    <x v="0"/>
    <x v="0"/>
    <x v="1"/>
    <x v="1"/>
    <x v="0"/>
    <x v="0"/>
    <x v="0"/>
    <x v="0"/>
    <x v="0"/>
    <x v="0"/>
    <x v="0"/>
    <x v="0"/>
    <m/>
    <s v="odio"/>
    <x v="0"/>
    <x v="1"/>
    <x v="0"/>
  </r>
  <r>
    <s v="dani4alb"/>
    <d v="2021-05-24T00:00:00"/>
    <s v="calma#aburrimiento#agotamiento#"/>
    <x v="0"/>
    <x v="1"/>
    <x v="0"/>
    <x v="0"/>
    <x v="0"/>
    <s v="_x000a_#calma#aburrimiento#agotamiento#_x000a_"/>
    <x v="0"/>
    <x v="0"/>
    <x v="0"/>
    <x v="0"/>
    <x v="0"/>
    <x v="0"/>
    <x v="0"/>
    <x v="0"/>
    <x v="0"/>
    <x v="0"/>
    <x v="0"/>
    <x v="0"/>
    <x v="0"/>
    <x v="0"/>
    <x v="1"/>
    <x v="0"/>
    <x v="0"/>
    <x v="0"/>
    <x v="0"/>
    <x v="0"/>
    <x v="0"/>
    <x v="0"/>
    <x v="0"/>
    <m/>
    <m/>
    <x v="1"/>
    <x v="1"/>
    <x v="0"/>
  </r>
  <r>
    <s v="maria4alb"/>
    <d v="2021-04-26T00:00:00"/>
    <s v="certeza#diversion#dependenciaEmocional#"/>
    <x v="0"/>
    <x v="0"/>
    <x v="0"/>
    <x v="0"/>
    <x v="0"/>
    <s v="_x000a_#certeza#diversion#dependenciaEmocional#_x000a_"/>
    <x v="0"/>
    <x v="0"/>
    <x v="1"/>
    <x v="0"/>
    <x v="0"/>
    <x v="0"/>
    <x v="1"/>
    <x v="0"/>
    <x v="0"/>
    <x v="0"/>
    <x v="0"/>
    <x v="1"/>
    <x v="0"/>
    <x v="0"/>
    <x v="0"/>
    <x v="0"/>
    <x v="1"/>
    <x v="0"/>
    <x v="0"/>
    <x v="0"/>
    <x v="0"/>
    <x v="0"/>
    <x v="0"/>
    <m/>
    <m/>
    <x v="0"/>
    <x v="1"/>
    <x v="0"/>
  </r>
  <r>
    <s v="maria4alb"/>
    <d v="2021-05-10T00:00:00"/>
    <s v="frustracion#"/>
    <x v="0"/>
    <x v="0"/>
    <x v="0"/>
    <x v="0"/>
    <x v="0"/>
    <s v="_x000a_#frustracion#_x000a_"/>
    <x v="0"/>
    <x v="0"/>
    <x v="0"/>
    <x v="0"/>
    <x v="0"/>
    <x v="0"/>
    <x v="1"/>
    <x v="0"/>
    <x v="0"/>
    <x v="0"/>
    <x v="0"/>
    <x v="0"/>
    <x v="0"/>
    <x v="1"/>
    <x v="0"/>
    <x v="0"/>
    <x v="0"/>
    <x v="0"/>
    <x v="0"/>
    <x v="0"/>
    <x v="0"/>
    <x v="0"/>
    <x v="0"/>
    <m/>
    <m/>
    <x v="0"/>
    <x v="1"/>
    <x v="0"/>
  </r>
  <r>
    <s v="dani4alb"/>
    <d v="2021-05-10T00:00:00"/>
    <s v="humillacion#"/>
    <x v="0"/>
    <x v="0"/>
    <x v="0"/>
    <x v="0"/>
    <x v="1"/>
    <s v="_x000a_#humillacion#_x000a_"/>
    <x v="0"/>
    <x v="0"/>
    <x v="0"/>
    <x v="0"/>
    <x v="0"/>
    <x v="0"/>
    <x v="1"/>
    <x v="0"/>
    <x v="0"/>
    <x v="0"/>
    <x v="0"/>
    <x v="0"/>
    <x v="0"/>
    <x v="0"/>
    <x v="0"/>
    <x v="0"/>
    <x v="0"/>
    <x v="0"/>
    <x v="0"/>
    <x v="0"/>
    <x v="0"/>
    <x v="0"/>
    <x v="0"/>
    <m/>
    <m/>
    <x v="1"/>
    <x v="1"/>
    <x v="0"/>
  </r>
  <r>
    <s v="maria4alb"/>
    <d v="2021-06-07T00:00:00"/>
    <s v="tension#duda#aburrimiento#malestar#tristeza#miedo#agotamiento#"/>
    <x v="1"/>
    <x v="1"/>
    <x v="0"/>
    <x v="0"/>
    <x v="0"/>
    <s v="_x000a_#tension#duda#aburrimiento#malestar#tristeza#miedo#agotamiento#_x000a_"/>
    <x v="1"/>
    <x v="1"/>
    <x v="0"/>
    <x v="0"/>
    <x v="0"/>
    <x v="0"/>
    <x v="1"/>
    <x v="1"/>
    <x v="0"/>
    <x v="0"/>
    <x v="0"/>
    <x v="0"/>
    <x v="0"/>
    <x v="0"/>
    <x v="1"/>
    <x v="0"/>
    <x v="0"/>
    <x v="0"/>
    <x v="0"/>
    <x v="0"/>
    <x v="1"/>
    <x v="0"/>
    <x v="0"/>
    <m/>
    <m/>
    <x v="0"/>
    <x v="1"/>
    <x v="0"/>
  </r>
  <r>
    <s v="dani4alb"/>
    <d v="2021-04-12T00:00:00"/>
    <s v="calma#aburrimiento#"/>
    <x v="0"/>
    <x v="1"/>
    <x v="0"/>
    <x v="0"/>
    <x v="0"/>
    <s v="_x000a_calma#aburrimiento#_x000a_"/>
    <x v="0"/>
    <x v="0"/>
    <x v="0"/>
    <x v="0"/>
    <x v="0"/>
    <x v="0"/>
    <x v="0"/>
    <x v="0"/>
    <x v="0"/>
    <x v="0"/>
    <x v="0"/>
    <x v="0"/>
    <x v="0"/>
    <x v="0"/>
    <x v="0"/>
    <x v="0"/>
    <x v="0"/>
    <x v="0"/>
    <x v="0"/>
    <x v="0"/>
    <x v="0"/>
    <x v="0"/>
    <x v="0"/>
    <m/>
    <m/>
    <x v="1"/>
    <x v="1"/>
    <x v="0"/>
  </r>
  <r>
    <s v="maria4alb"/>
    <d v="2021-04-12T00:00:00"/>
    <s v="calma#certeza#compasion#diversion#agrado#alegria#satisfaccion#deseo#amor#valentia#fortaleza#dependenciaEmocional#"/>
    <x v="0"/>
    <x v="0"/>
    <x v="1"/>
    <x v="1"/>
    <x v="0"/>
    <s v="_x000a_calma#certeza#compasion#diversion#agrado#alegria#satisfaccion#deseo#amor#valentia#fortaleza#dependenciaEmocional#_x000a_"/>
    <x v="0"/>
    <x v="0"/>
    <x v="1"/>
    <x v="1"/>
    <x v="0"/>
    <x v="0"/>
    <x v="0"/>
    <x v="0"/>
    <x v="0"/>
    <x v="1"/>
    <x v="1"/>
    <x v="1"/>
    <x v="0"/>
    <x v="0"/>
    <x v="0"/>
    <x v="1"/>
    <x v="1"/>
    <x v="1"/>
    <x v="1"/>
    <x v="0"/>
    <x v="0"/>
    <x v="0"/>
    <x v="0"/>
    <m/>
    <m/>
    <x v="0"/>
    <x v="1"/>
    <x v="0"/>
  </r>
  <r>
    <s v="maria4alb"/>
    <d v="2021-04-12T00:00:00"/>
    <s v="tension#duda#ira#aburrimiento#malestar#tristeza#dolor#frustracion#fobia#odio#miedo#agotamiento#apatia#humillacion#apego#"/>
    <x v="1"/>
    <x v="1"/>
    <x v="0"/>
    <x v="0"/>
    <x v="1"/>
    <s v=". Atracci . Sugi_x000a_tension#duda#ira#aburrimiento#malestar#tristeza#dolor#frustracion#fobia#odio#miedo#agotamiento#apatia#humillacion#apego#_x000a_"/>
    <x v="1"/>
    <x v="1"/>
    <x v="0"/>
    <x v="0"/>
    <x v="1"/>
    <x v="0"/>
    <x v="1"/>
    <x v="1"/>
    <x v="0"/>
    <x v="0"/>
    <x v="0"/>
    <x v="0"/>
    <x v="1"/>
    <x v="1"/>
    <x v="1"/>
    <x v="0"/>
    <x v="0"/>
    <x v="0"/>
    <x v="0"/>
    <x v="1"/>
    <x v="1"/>
    <x v="0"/>
    <x v="1"/>
    <s v="fobia"/>
    <s v="odio"/>
    <x v="0"/>
    <x v="1"/>
    <x v="0"/>
  </r>
  <r>
    <s v="maria4alb"/>
    <d v="2021-04-26T00:00:00"/>
    <s v="agrado#alegria#arrogancia#"/>
    <x v="0"/>
    <x v="0"/>
    <x v="1"/>
    <x v="0"/>
    <x v="0"/>
    <s v=". el amor solo tiene sentido si es por parte de los dos individuos . no . no suelo sentirme humillada . no quiero seguir hablando . hola . estoy bien . Sugiéreme ya un cuento…_x000a_#agrado#alegria#arrogancia#_x000a_"/>
    <x v="0"/>
    <x v="0"/>
    <x v="0"/>
    <x v="0"/>
    <x v="0"/>
    <x v="0"/>
    <x v="1"/>
    <x v="0"/>
    <x v="0"/>
    <x v="0"/>
    <x v="0"/>
    <x v="0"/>
    <x v="0"/>
    <x v="0"/>
    <x v="0"/>
    <x v="1"/>
    <x v="0"/>
    <x v="0"/>
    <x v="0"/>
    <x v="0"/>
    <x v="0"/>
    <x v="1"/>
    <x v="0"/>
    <m/>
    <m/>
    <x v="0"/>
    <x v="1"/>
    <x v="0"/>
  </r>
  <r>
    <s v="maria4alb"/>
    <d v="2021-05-24T00:00:00"/>
    <s v="ira#aburrimiento#"/>
    <x v="0"/>
    <x v="1"/>
    <x v="0"/>
    <x v="0"/>
    <x v="0"/>
    <s v=". estoy harta de esta pagina . si estoy muy aburrida de hacer esto . Sugiéreme ya un cuento…_x000a_#ira#aburrimiento#_x000a_"/>
    <x v="0"/>
    <x v="0"/>
    <x v="0"/>
    <x v="0"/>
    <x v="0"/>
    <x v="0"/>
    <x v="1"/>
    <x v="0"/>
    <x v="0"/>
    <x v="0"/>
    <x v="0"/>
    <x v="0"/>
    <x v="0"/>
    <x v="0"/>
    <x v="0"/>
    <x v="0"/>
    <x v="0"/>
    <x v="0"/>
    <x v="0"/>
    <x v="0"/>
    <x v="0"/>
    <x v="0"/>
    <x v="1"/>
    <m/>
    <m/>
    <x v="0"/>
    <x v="1"/>
    <x v="0"/>
  </r>
  <r>
    <s v="maria4alb"/>
    <d v="2021-06-07T00:00:00"/>
    <s v="malestar#frustracion#"/>
    <x v="0"/>
    <x v="0"/>
    <x v="0"/>
    <x v="0"/>
    <x v="0"/>
    <s v=". Mal . no tiene porque . el adjetivo mal puede significar muchas cosas . posiblemente . estoy estresada . estres no es lo mismo que tensión . Sugiéreme ya un cuento…_x000a_#malestar#frustracion#_x000a_"/>
    <x v="1"/>
    <x v="0"/>
    <x v="0"/>
    <x v="0"/>
    <x v="0"/>
    <x v="0"/>
    <x v="1"/>
    <x v="0"/>
    <x v="0"/>
    <x v="0"/>
    <x v="0"/>
    <x v="0"/>
    <x v="0"/>
    <x v="1"/>
    <x v="0"/>
    <x v="0"/>
    <x v="0"/>
    <x v="0"/>
    <x v="0"/>
    <x v="0"/>
    <x v="0"/>
    <x v="0"/>
    <x v="0"/>
    <m/>
    <m/>
    <x v="0"/>
    <x v="1"/>
    <x v="0"/>
  </r>
  <r>
    <s v="maria4alb"/>
    <d v="2021-05-10T00:00:00"/>
    <s v="tension#duda#miedo#"/>
    <x v="1"/>
    <x v="0"/>
    <x v="0"/>
    <x v="0"/>
    <x v="0"/>
    <s v=". me preocupa mi futuro . no del todo . la vida tiene muchos inprevistos . el cambio provoca miedo . no . no tiene nada que ve con frustración . no estoy hablando de frustración . del miedo . Sugiéreme ya un cuento…_x000a_#tension#duda#miedo#_x000a_"/>
    <x v="0"/>
    <x v="0"/>
    <x v="0"/>
    <x v="0"/>
    <x v="0"/>
    <x v="0"/>
    <x v="1"/>
    <x v="1"/>
    <x v="0"/>
    <x v="0"/>
    <x v="0"/>
    <x v="0"/>
    <x v="0"/>
    <x v="0"/>
    <x v="0"/>
    <x v="0"/>
    <x v="0"/>
    <x v="0"/>
    <x v="0"/>
    <x v="0"/>
    <x v="1"/>
    <x v="0"/>
    <x v="0"/>
    <m/>
    <m/>
    <x v="0"/>
    <x v="1"/>
    <x v="0"/>
  </r>
  <r>
    <s v="aspansor"/>
    <d v="2021-06-16T00:00:00"/>
    <s v="miedo#apatia#humillacion#"/>
    <x v="0"/>
    <x v="0"/>
    <x v="0"/>
    <x v="0"/>
    <x v="1"/>
    <s v="_x000a_#miedo#apatia#humillacion#_x000a_"/>
    <x v="0"/>
    <x v="0"/>
    <x v="0"/>
    <x v="0"/>
    <x v="1"/>
    <x v="0"/>
    <x v="1"/>
    <x v="0"/>
    <x v="0"/>
    <x v="0"/>
    <x v="0"/>
    <x v="0"/>
    <x v="0"/>
    <x v="0"/>
    <x v="0"/>
    <x v="0"/>
    <x v="0"/>
    <x v="0"/>
    <x v="0"/>
    <x v="0"/>
    <x v="1"/>
    <x v="0"/>
    <x v="0"/>
    <m/>
    <m/>
    <x v="0"/>
    <x v="2"/>
    <x v="0"/>
  </r>
  <r>
    <s v="carmen1alb"/>
    <d v="2021-05-24T00:00:00"/>
    <s v="calma#agrado#alegria#"/>
    <x v="0"/>
    <x v="0"/>
    <x v="1"/>
    <x v="0"/>
    <x v="0"/>
    <s v="_x000a_#calma#agrado#alegria#_x000a_"/>
    <x v="0"/>
    <x v="0"/>
    <x v="0"/>
    <x v="0"/>
    <x v="0"/>
    <x v="0"/>
    <x v="0"/>
    <x v="0"/>
    <x v="0"/>
    <x v="0"/>
    <x v="0"/>
    <x v="0"/>
    <x v="0"/>
    <x v="0"/>
    <x v="0"/>
    <x v="1"/>
    <x v="0"/>
    <x v="0"/>
    <x v="0"/>
    <x v="0"/>
    <x v="0"/>
    <x v="0"/>
    <x v="0"/>
    <m/>
    <m/>
    <x v="0"/>
    <x v="3"/>
    <x v="0"/>
  </r>
  <r>
    <s v="carmen1alb"/>
    <d v="2021-05-10T00:00:00"/>
    <s v="calma#compasion#aburrimiento#alegria#"/>
    <x v="0"/>
    <x v="1"/>
    <x v="1"/>
    <x v="0"/>
    <x v="0"/>
    <s v="_x000a_#calma#compasion#aburrimiento#alegria#_x000a_"/>
    <x v="0"/>
    <x v="0"/>
    <x v="0"/>
    <x v="0"/>
    <x v="0"/>
    <x v="0"/>
    <x v="0"/>
    <x v="0"/>
    <x v="0"/>
    <x v="0"/>
    <x v="0"/>
    <x v="0"/>
    <x v="0"/>
    <x v="0"/>
    <x v="0"/>
    <x v="0"/>
    <x v="0"/>
    <x v="1"/>
    <x v="0"/>
    <x v="0"/>
    <x v="0"/>
    <x v="0"/>
    <x v="0"/>
    <m/>
    <m/>
    <x v="0"/>
    <x v="3"/>
    <x v="0"/>
  </r>
  <r>
    <s v="carmen1alb"/>
    <d v="2021-04-26T00:00:00"/>
    <s v="calma#diversion#agrado#alegria#amor#valentia#"/>
    <x v="0"/>
    <x v="0"/>
    <x v="1"/>
    <x v="0"/>
    <x v="0"/>
    <s v="_x000a_#calma#diversion#agrado#alegria#amor#valentia#_x000a_"/>
    <x v="0"/>
    <x v="0"/>
    <x v="0"/>
    <x v="0"/>
    <x v="0"/>
    <x v="0"/>
    <x v="0"/>
    <x v="0"/>
    <x v="0"/>
    <x v="1"/>
    <x v="1"/>
    <x v="1"/>
    <x v="0"/>
    <x v="0"/>
    <x v="0"/>
    <x v="1"/>
    <x v="0"/>
    <x v="0"/>
    <x v="0"/>
    <x v="0"/>
    <x v="0"/>
    <x v="0"/>
    <x v="0"/>
    <m/>
    <m/>
    <x v="0"/>
    <x v="3"/>
    <x v="0"/>
  </r>
  <r>
    <s v="carmen1alb"/>
    <d v="2021-04-12T00:00:00"/>
    <s v="calma#agrado#alegria#placer#entusiasmo#"/>
    <x v="0"/>
    <x v="0"/>
    <x v="1"/>
    <x v="0"/>
    <x v="0"/>
    <s v="_x000a_calma#agrado#alegria#placer#entusiasmo#_x000a_"/>
    <x v="0"/>
    <x v="0"/>
    <x v="0"/>
    <x v="0"/>
    <x v="0"/>
    <x v="1"/>
    <x v="0"/>
    <x v="0"/>
    <x v="1"/>
    <x v="0"/>
    <x v="0"/>
    <x v="0"/>
    <x v="0"/>
    <x v="0"/>
    <x v="0"/>
    <x v="1"/>
    <x v="0"/>
    <x v="0"/>
    <x v="0"/>
    <x v="0"/>
    <x v="0"/>
    <x v="0"/>
    <x v="0"/>
    <m/>
    <m/>
    <x v="0"/>
    <x v="3"/>
    <x v="0"/>
  </r>
  <r>
    <s v="carmen1alb"/>
    <d v="2021-05-10T00:00:00"/>
    <s v="compasion#alegria#"/>
    <x v="0"/>
    <x v="0"/>
    <x v="1"/>
    <x v="0"/>
    <x v="0"/>
    <s v=". Hoy estoy bien . Si . a veces si . Si . si,siempre estoy pensando en positivo . si,es verdad . no . No estoy con certeza pero estoy feliz . Sugi_x000a_#compasion#alegria#_x000a_"/>
    <x v="0"/>
    <x v="0"/>
    <x v="0"/>
    <x v="0"/>
    <x v="0"/>
    <x v="0"/>
    <x v="1"/>
    <x v="0"/>
    <x v="0"/>
    <x v="0"/>
    <x v="0"/>
    <x v="0"/>
    <x v="0"/>
    <x v="0"/>
    <x v="0"/>
    <x v="0"/>
    <x v="0"/>
    <x v="1"/>
    <x v="0"/>
    <x v="0"/>
    <x v="0"/>
    <x v="0"/>
    <x v="0"/>
    <m/>
    <m/>
    <x v="0"/>
    <x v="3"/>
    <x v="0"/>
  </r>
  <r>
    <s v="carmen1alb"/>
    <d v="2021-05-10T00:00:00"/>
    <s v="compasion#alegria#"/>
    <x v="0"/>
    <x v="0"/>
    <x v="1"/>
    <x v="0"/>
    <x v="0"/>
    <s v=". Hoy estoy bien . Si . a veces si . Si . si,siempre estoy pensando en positivo . si,es verdad . no . No estoy con certeza pero estoy feliz . Sugi_x000a_#compasion#alegria#_x000a_"/>
    <x v="0"/>
    <x v="0"/>
    <x v="0"/>
    <x v="0"/>
    <x v="0"/>
    <x v="0"/>
    <x v="1"/>
    <x v="0"/>
    <x v="0"/>
    <x v="0"/>
    <x v="0"/>
    <x v="0"/>
    <x v="0"/>
    <x v="0"/>
    <x v="0"/>
    <x v="0"/>
    <x v="0"/>
    <x v="1"/>
    <x v="0"/>
    <x v="0"/>
    <x v="0"/>
    <x v="0"/>
    <x v="0"/>
    <m/>
    <m/>
    <x v="0"/>
    <x v="3"/>
    <x v="0"/>
  </r>
  <r>
    <s v="carmen1alb"/>
    <d v="2021-04-26T00:00:00"/>
    <s v="alegria#"/>
    <x v="0"/>
    <x v="0"/>
    <x v="1"/>
    <x v="0"/>
    <x v="0"/>
    <s v="Si . Yo no creo que haya que darle mucha importancia a las cosas materiales,solo si es algo muy especial . Y el bullying no est . para mi el amor es una emoci . para mi el amor es una emoci . Sugi . Tambi . Sugi_x000a_#alegria#_x000a_"/>
    <x v="0"/>
    <x v="0"/>
    <x v="0"/>
    <x v="0"/>
    <x v="0"/>
    <x v="0"/>
    <x v="1"/>
    <x v="0"/>
    <x v="0"/>
    <x v="0"/>
    <x v="0"/>
    <x v="0"/>
    <x v="0"/>
    <x v="0"/>
    <x v="0"/>
    <x v="0"/>
    <x v="0"/>
    <x v="0"/>
    <x v="0"/>
    <x v="0"/>
    <x v="0"/>
    <x v="0"/>
    <x v="0"/>
    <m/>
    <m/>
    <x v="0"/>
    <x v="3"/>
    <x v="0"/>
  </r>
  <r>
    <s v="carmen1alb"/>
    <d v="2021-04-26T00:00:00"/>
    <s v="alegria#agotamiento#"/>
    <x v="0"/>
    <x v="0"/>
    <x v="1"/>
    <x v="0"/>
    <x v="0"/>
    <s v="Si . Yo no creo que haya que darle mucha importancia a las cosas materiales,solo si es algo muy especial . Y el bullying no est . para mi el amor es una emoci . para mi el amor es una emoci . Sugi . Tambi . Sugi_x000a_#alegria#agotamiento#_x000a_"/>
    <x v="0"/>
    <x v="0"/>
    <x v="0"/>
    <x v="0"/>
    <x v="0"/>
    <x v="0"/>
    <x v="1"/>
    <x v="0"/>
    <x v="0"/>
    <x v="0"/>
    <x v="0"/>
    <x v="0"/>
    <x v="0"/>
    <x v="0"/>
    <x v="1"/>
    <x v="0"/>
    <x v="0"/>
    <x v="0"/>
    <x v="0"/>
    <x v="0"/>
    <x v="0"/>
    <x v="0"/>
    <x v="0"/>
    <m/>
    <m/>
    <x v="0"/>
    <x v="3"/>
    <x v="0"/>
  </r>
  <r>
    <s v="carmen1alb"/>
    <d v="2021-04-26T00:00:00"/>
    <s v="alegria#agotamiento#"/>
    <x v="0"/>
    <x v="0"/>
    <x v="1"/>
    <x v="0"/>
    <x v="0"/>
    <s v="Si . Yo no creo que haya que darle mucha importancia a las cosas materiales,solo si es algo muy especial . Y el bullying no est . para mi el amor es una emoci . para mi el amor es una emoci . Sugi . Tambi . Sugi_x000a_#alegria#agotamiento#_x000a_"/>
    <x v="0"/>
    <x v="0"/>
    <x v="0"/>
    <x v="0"/>
    <x v="0"/>
    <x v="0"/>
    <x v="1"/>
    <x v="0"/>
    <x v="0"/>
    <x v="0"/>
    <x v="0"/>
    <x v="0"/>
    <x v="0"/>
    <x v="0"/>
    <x v="1"/>
    <x v="0"/>
    <x v="0"/>
    <x v="0"/>
    <x v="0"/>
    <x v="0"/>
    <x v="0"/>
    <x v="0"/>
    <x v="0"/>
    <m/>
    <m/>
    <x v="0"/>
    <x v="3"/>
    <x v="0"/>
  </r>
  <r>
    <s v="carmen1alb"/>
    <d v="2021-04-26T00:00:00"/>
    <s v="alegria#agotamiento#"/>
    <x v="0"/>
    <x v="0"/>
    <x v="1"/>
    <x v="0"/>
    <x v="0"/>
    <s v="Si . Yo no creo que haya que darle mucha importancia a las cosas materiales,solo si es algo muy especial . Y el bullying no est . para mi el amor es una emoci . para mi el amor es una emoci . Sugi . Tambi . Sugi_x000a_#alegria#agotamiento#_x000a_"/>
    <x v="0"/>
    <x v="0"/>
    <x v="0"/>
    <x v="0"/>
    <x v="0"/>
    <x v="0"/>
    <x v="1"/>
    <x v="0"/>
    <x v="0"/>
    <x v="0"/>
    <x v="0"/>
    <x v="0"/>
    <x v="0"/>
    <x v="0"/>
    <x v="1"/>
    <x v="0"/>
    <x v="0"/>
    <x v="0"/>
    <x v="0"/>
    <x v="0"/>
    <x v="0"/>
    <x v="0"/>
    <x v="0"/>
    <m/>
    <m/>
    <x v="0"/>
    <x v="3"/>
    <x v="0"/>
  </r>
  <r>
    <s v="carmen1alb"/>
    <d v="2021-04-26T00:00:00"/>
    <s v="diversion#alegria#placer#entusiasmo#"/>
    <x v="0"/>
    <x v="0"/>
    <x v="1"/>
    <x v="0"/>
    <x v="0"/>
    <s v="Si . Yo no creo que haya que darle mucha importancia a las cosas materiales,solo si es algo muy especial . Y el bullying no est . para mi el amor es una emoci . para mi el amor es una emoci . Sugi_x000a_#diversion#alegria#placer#entusiasmo#_x000a_"/>
    <x v="0"/>
    <x v="0"/>
    <x v="0"/>
    <x v="0"/>
    <x v="0"/>
    <x v="1"/>
    <x v="1"/>
    <x v="0"/>
    <x v="1"/>
    <x v="0"/>
    <x v="0"/>
    <x v="1"/>
    <x v="0"/>
    <x v="0"/>
    <x v="0"/>
    <x v="0"/>
    <x v="0"/>
    <x v="0"/>
    <x v="0"/>
    <x v="0"/>
    <x v="0"/>
    <x v="0"/>
    <x v="0"/>
    <m/>
    <m/>
    <x v="0"/>
    <x v="3"/>
    <x v="0"/>
  </r>
  <r>
    <s v="amaryllis1alb"/>
    <d v="2021-05-10T00:00:00"/>
    <s v="aburrimiento#"/>
    <x v="0"/>
    <x v="1"/>
    <x v="0"/>
    <x v="0"/>
    <x v="0"/>
    <s v="_x000a_#aburrimiento#_x000a_"/>
    <x v="0"/>
    <x v="0"/>
    <x v="0"/>
    <x v="0"/>
    <x v="0"/>
    <x v="0"/>
    <x v="1"/>
    <x v="0"/>
    <x v="0"/>
    <x v="0"/>
    <x v="0"/>
    <x v="0"/>
    <x v="0"/>
    <x v="0"/>
    <x v="0"/>
    <x v="0"/>
    <x v="0"/>
    <x v="0"/>
    <x v="0"/>
    <x v="0"/>
    <x v="0"/>
    <x v="0"/>
    <x v="0"/>
    <m/>
    <m/>
    <x v="0"/>
    <x v="4"/>
    <x v="0"/>
  </r>
  <r>
    <s v="nicole1alb"/>
    <d v="2021-05-24T00:00:00"/>
    <s v="aburrimiento#"/>
    <x v="0"/>
    <x v="1"/>
    <x v="0"/>
    <x v="0"/>
    <x v="0"/>
    <s v="_x000a_#aburrimiento#_x000a_"/>
    <x v="0"/>
    <x v="0"/>
    <x v="0"/>
    <x v="0"/>
    <x v="0"/>
    <x v="0"/>
    <x v="1"/>
    <x v="0"/>
    <x v="0"/>
    <x v="0"/>
    <x v="0"/>
    <x v="0"/>
    <x v="0"/>
    <x v="0"/>
    <x v="0"/>
    <x v="0"/>
    <x v="0"/>
    <x v="0"/>
    <x v="0"/>
    <x v="0"/>
    <x v="0"/>
    <x v="0"/>
    <x v="0"/>
    <m/>
    <m/>
    <x v="0"/>
    <x v="4"/>
    <x v="0"/>
  </r>
  <r>
    <s v="daniela1alb"/>
    <d v="2021-06-07T00:00:00"/>
    <s v="aburrimiento#agrado#alegria#"/>
    <x v="0"/>
    <x v="1"/>
    <x v="1"/>
    <x v="0"/>
    <x v="0"/>
    <s v="_x000a_#aburrimiento#agrado#alegria#_x000a_"/>
    <x v="0"/>
    <x v="0"/>
    <x v="0"/>
    <x v="0"/>
    <x v="0"/>
    <x v="0"/>
    <x v="1"/>
    <x v="0"/>
    <x v="0"/>
    <x v="0"/>
    <x v="0"/>
    <x v="0"/>
    <x v="0"/>
    <x v="0"/>
    <x v="0"/>
    <x v="1"/>
    <x v="0"/>
    <x v="0"/>
    <x v="0"/>
    <x v="0"/>
    <x v="0"/>
    <x v="0"/>
    <x v="0"/>
    <m/>
    <m/>
    <x v="0"/>
    <x v="4"/>
    <x v="0"/>
  </r>
  <r>
    <s v="maria2alb"/>
    <d v="2021-05-24T00:00:00"/>
    <s v="aburrimiento#agrado#alegria#"/>
    <x v="0"/>
    <x v="1"/>
    <x v="1"/>
    <x v="0"/>
    <x v="0"/>
    <s v="_x000a_#aburrimiento#agrado#alegria#_x000a_"/>
    <x v="0"/>
    <x v="0"/>
    <x v="0"/>
    <x v="0"/>
    <x v="0"/>
    <x v="0"/>
    <x v="1"/>
    <x v="0"/>
    <x v="0"/>
    <x v="0"/>
    <x v="0"/>
    <x v="0"/>
    <x v="0"/>
    <x v="0"/>
    <x v="0"/>
    <x v="1"/>
    <x v="0"/>
    <x v="0"/>
    <x v="0"/>
    <x v="0"/>
    <x v="0"/>
    <x v="0"/>
    <x v="0"/>
    <m/>
    <m/>
    <x v="0"/>
    <x v="4"/>
    <x v="0"/>
  </r>
  <r>
    <s v="rahul2alb"/>
    <d v="2021-06-07T00:00:00"/>
    <s v="aburrimiento#agrado#alegria#placer#satisfaccion#amor#valentia#fortaleza#entusiasmo#humillacion#apego#"/>
    <x v="0"/>
    <x v="1"/>
    <x v="1"/>
    <x v="0"/>
    <x v="1"/>
    <s v="_x000a_#aburrimiento#agrado#alegria#placer#satisfaccion#amor#valentia#fortaleza#entusiasmo#humillacion#apego#_x000a_"/>
    <x v="0"/>
    <x v="0"/>
    <x v="0"/>
    <x v="1"/>
    <x v="0"/>
    <x v="1"/>
    <x v="1"/>
    <x v="0"/>
    <x v="1"/>
    <x v="1"/>
    <x v="1"/>
    <x v="0"/>
    <x v="0"/>
    <x v="0"/>
    <x v="0"/>
    <x v="1"/>
    <x v="0"/>
    <x v="0"/>
    <x v="1"/>
    <x v="1"/>
    <x v="0"/>
    <x v="0"/>
    <x v="0"/>
    <m/>
    <m/>
    <x v="1"/>
    <x v="4"/>
    <x v="0"/>
  </r>
  <r>
    <s v="maria2alb"/>
    <d v="2021-05-24T00:00:00"/>
    <s v="aburrimiento#alegria#agotamiento#"/>
    <x v="0"/>
    <x v="1"/>
    <x v="1"/>
    <x v="0"/>
    <x v="0"/>
    <s v="_x000a_#aburrimiento#alegria#agotamiento#_x000a_"/>
    <x v="0"/>
    <x v="0"/>
    <x v="0"/>
    <x v="0"/>
    <x v="0"/>
    <x v="0"/>
    <x v="1"/>
    <x v="0"/>
    <x v="0"/>
    <x v="0"/>
    <x v="0"/>
    <x v="0"/>
    <x v="0"/>
    <x v="0"/>
    <x v="1"/>
    <x v="0"/>
    <x v="0"/>
    <x v="0"/>
    <x v="0"/>
    <x v="0"/>
    <x v="0"/>
    <x v="0"/>
    <x v="0"/>
    <m/>
    <m/>
    <x v="0"/>
    <x v="4"/>
    <x v="0"/>
  </r>
  <r>
    <s v="nicole1alb"/>
    <d v="2021-05-10T00:00:00"/>
    <s v="aburrimiento#frustracion#"/>
    <x v="0"/>
    <x v="1"/>
    <x v="0"/>
    <x v="0"/>
    <x v="0"/>
    <s v="_x000a_#aburrimiento#frustracion#_x000a_"/>
    <x v="0"/>
    <x v="0"/>
    <x v="0"/>
    <x v="0"/>
    <x v="0"/>
    <x v="0"/>
    <x v="1"/>
    <x v="0"/>
    <x v="0"/>
    <x v="0"/>
    <x v="0"/>
    <x v="0"/>
    <x v="0"/>
    <x v="1"/>
    <x v="0"/>
    <x v="0"/>
    <x v="0"/>
    <x v="0"/>
    <x v="0"/>
    <x v="0"/>
    <x v="0"/>
    <x v="0"/>
    <x v="0"/>
    <m/>
    <m/>
    <x v="0"/>
    <x v="4"/>
    <x v="0"/>
  </r>
  <r>
    <s v="maria2alb"/>
    <d v="2021-06-07T00:00:00"/>
    <s v="aburrimiento#malestar#deseo#agotamiento#"/>
    <x v="0"/>
    <x v="1"/>
    <x v="0"/>
    <x v="1"/>
    <x v="0"/>
    <s v="_x000a_#aburrimiento#malestar#deseo#agotamiento#_x000a_"/>
    <x v="1"/>
    <x v="0"/>
    <x v="0"/>
    <x v="0"/>
    <x v="0"/>
    <x v="0"/>
    <x v="1"/>
    <x v="0"/>
    <x v="0"/>
    <x v="0"/>
    <x v="0"/>
    <x v="0"/>
    <x v="0"/>
    <x v="0"/>
    <x v="1"/>
    <x v="0"/>
    <x v="0"/>
    <x v="0"/>
    <x v="0"/>
    <x v="0"/>
    <x v="0"/>
    <x v="0"/>
    <x v="0"/>
    <m/>
    <m/>
    <x v="0"/>
    <x v="4"/>
    <x v="0"/>
  </r>
  <r>
    <s v="denise1alb3493"/>
    <d v="2021-05-10T00:00:00"/>
    <s v="aburrimiento#tristeza#dolor#odio#miedo#agotamiento#"/>
    <x v="0"/>
    <x v="1"/>
    <x v="0"/>
    <x v="0"/>
    <x v="0"/>
    <s v="_x000a_#aburrimiento#tristeza#dolor#odio#miedo#agotamiento#_x000a_"/>
    <x v="0"/>
    <x v="1"/>
    <x v="0"/>
    <x v="0"/>
    <x v="0"/>
    <x v="0"/>
    <x v="1"/>
    <x v="0"/>
    <x v="0"/>
    <x v="0"/>
    <x v="0"/>
    <x v="0"/>
    <x v="1"/>
    <x v="0"/>
    <x v="1"/>
    <x v="0"/>
    <x v="0"/>
    <x v="0"/>
    <x v="0"/>
    <x v="0"/>
    <x v="1"/>
    <x v="0"/>
    <x v="0"/>
    <m/>
    <s v="odio"/>
    <x v="0"/>
    <x v="4"/>
    <x v="0"/>
  </r>
  <r>
    <s v="olivero1alb"/>
    <d v="2021-05-10T00:00:00"/>
    <s v="agotamiento#"/>
    <x v="0"/>
    <x v="0"/>
    <x v="0"/>
    <x v="0"/>
    <x v="0"/>
    <s v="_x000a_#agotamiento#_x000a_"/>
    <x v="0"/>
    <x v="0"/>
    <x v="0"/>
    <x v="0"/>
    <x v="0"/>
    <x v="0"/>
    <x v="1"/>
    <x v="0"/>
    <x v="0"/>
    <x v="0"/>
    <x v="0"/>
    <x v="0"/>
    <x v="0"/>
    <x v="0"/>
    <x v="1"/>
    <x v="0"/>
    <x v="0"/>
    <x v="0"/>
    <x v="0"/>
    <x v="0"/>
    <x v="0"/>
    <x v="0"/>
    <x v="0"/>
    <m/>
    <m/>
    <x v="1"/>
    <x v="4"/>
    <x v="0"/>
  </r>
  <r>
    <s v="laura1alb"/>
    <d v="2021-05-10T00:00:00"/>
    <s v="agrado#alegria#"/>
    <x v="0"/>
    <x v="0"/>
    <x v="1"/>
    <x v="0"/>
    <x v="0"/>
    <s v="_x000a_#agrado#alegria#_x000a_"/>
    <x v="0"/>
    <x v="0"/>
    <x v="0"/>
    <x v="0"/>
    <x v="0"/>
    <x v="0"/>
    <x v="1"/>
    <x v="0"/>
    <x v="0"/>
    <x v="0"/>
    <x v="0"/>
    <x v="0"/>
    <x v="0"/>
    <x v="0"/>
    <x v="0"/>
    <x v="1"/>
    <x v="0"/>
    <x v="0"/>
    <x v="0"/>
    <x v="0"/>
    <x v="0"/>
    <x v="0"/>
    <x v="0"/>
    <m/>
    <m/>
    <x v="0"/>
    <x v="4"/>
    <x v="0"/>
  </r>
  <r>
    <s v="laura1alb"/>
    <d v="2021-05-24T00:00:00"/>
    <s v="agrado#alegria#"/>
    <x v="0"/>
    <x v="0"/>
    <x v="1"/>
    <x v="0"/>
    <x v="0"/>
    <s v="_x000a_#agrado#alegria#_x000a_"/>
    <x v="0"/>
    <x v="0"/>
    <x v="0"/>
    <x v="0"/>
    <x v="0"/>
    <x v="0"/>
    <x v="1"/>
    <x v="0"/>
    <x v="0"/>
    <x v="0"/>
    <x v="0"/>
    <x v="0"/>
    <x v="0"/>
    <x v="0"/>
    <x v="0"/>
    <x v="1"/>
    <x v="0"/>
    <x v="0"/>
    <x v="0"/>
    <x v="0"/>
    <x v="0"/>
    <x v="0"/>
    <x v="0"/>
    <m/>
    <m/>
    <x v="0"/>
    <x v="4"/>
    <x v="0"/>
  </r>
  <r>
    <s v="laura1alb"/>
    <d v="2021-05-10T00:00:00"/>
    <s v="agrado#alegria#entusiasmo#"/>
    <x v="0"/>
    <x v="0"/>
    <x v="1"/>
    <x v="0"/>
    <x v="0"/>
    <s v="_x000a_#agrado#alegria#entusiasmo#_x000a_"/>
    <x v="0"/>
    <x v="0"/>
    <x v="0"/>
    <x v="0"/>
    <x v="0"/>
    <x v="1"/>
    <x v="1"/>
    <x v="0"/>
    <x v="0"/>
    <x v="0"/>
    <x v="0"/>
    <x v="0"/>
    <x v="0"/>
    <x v="0"/>
    <x v="0"/>
    <x v="1"/>
    <x v="0"/>
    <x v="0"/>
    <x v="0"/>
    <x v="0"/>
    <x v="0"/>
    <x v="0"/>
    <x v="0"/>
    <m/>
    <m/>
    <x v="0"/>
    <x v="4"/>
    <x v="0"/>
  </r>
  <r>
    <s v="alberto1alb"/>
    <d v="2021-06-07T00:00:00"/>
    <s v="alegria#"/>
    <x v="0"/>
    <x v="0"/>
    <x v="1"/>
    <x v="0"/>
    <x v="0"/>
    <s v="_x000a_#alegria#_x000a_"/>
    <x v="0"/>
    <x v="0"/>
    <x v="0"/>
    <x v="0"/>
    <x v="0"/>
    <x v="0"/>
    <x v="1"/>
    <x v="0"/>
    <x v="0"/>
    <x v="0"/>
    <x v="0"/>
    <x v="0"/>
    <x v="0"/>
    <x v="0"/>
    <x v="0"/>
    <x v="0"/>
    <x v="0"/>
    <x v="0"/>
    <x v="0"/>
    <x v="0"/>
    <x v="0"/>
    <x v="0"/>
    <x v="0"/>
    <m/>
    <m/>
    <x v="1"/>
    <x v="4"/>
    <x v="0"/>
  </r>
  <r>
    <s v="amaryllis1alb"/>
    <d v="2021-06-07T00:00:00"/>
    <s v="alegria#"/>
    <x v="0"/>
    <x v="0"/>
    <x v="1"/>
    <x v="0"/>
    <x v="0"/>
    <s v="_x000a_#alegria#_x000a_"/>
    <x v="0"/>
    <x v="0"/>
    <x v="0"/>
    <x v="0"/>
    <x v="0"/>
    <x v="0"/>
    <x v="1"/>
    <x v="0"/>
    <x v="0"/>
    <x v="0"/>
    <x v="0"/>
    <x v="0"/>
    <x v="0"/>
    <x v="0"/>
    <x v="0"/>
    <x v="0"/>
    <x v="0"/>
    <x v="0"/>
    <x v="0"/>
    <x v="0"/>
    <x v="0"/>
    <x v="0"/>
    <x v="0"/>
    <m/>
    <m/>
    <x v="0"/>
    <x v="4"/>
    <x v="0"/>
  </r>
  <r>
    <s v="manuel1alb"/>
    <d v="2021-06-07T00:00:00"/>
    <s v="alegria#"/>
    <x v="0"/>
    <x v="0"/>
    <x v="1"/>
    <x v="0"/>
    <x v="0"/>
    <s v="_x000a_#alegria#_x000a_"/>
    <x v="0"/>
    <x v="0"/>
    <x v="0"/>
    <x v="0"/>
    <x v="0"/>
    <x v="0"/>
    <x v="1"/>
    <x v="0"/>
    <x v="0"/>
    <x v="0"/>
    <x v="0"/>
    <x v="0"/>
    <x v="0"/>
    <x v="0"/>
    <x v="0"/>
    <x v="0"/>
    <x v="0"/>
    <x v="0"/>
    <x v="0"/>
    <x v="0"/>
    <x v="0"/>
    <x v="0"/>
    <x v="0"/>
    <m/>
    <m/>
    <x v="1"/>
    <x v="4"/>
    <x v="0"/>
  </r>
  <r>
    <s v="amaryllis1alb"/>
    <d v="2021-05-10T00:00:00"/>
    <s v="apego#"/>
    <x v="0"/>
    <x v="0"/>
    <x v="0"/>
    <x v="0"/>
    <x v="0"/>
    <s v="_x000a_#apego#_x000a_"/>
    <x v="0"/>
    <x v="0"/>
    <x v="0"/>
    <x v="0"/>
    <x v="0"/>
    <x v="0"/>
    <x v="1"/>
    <x v="0"/>
    <x v="0"/>
    <x v="0"/>
    <x v="0"/>
    <x v="0"/>
    <x v="0"/>
    <x v="0"/>
    <x v="0"/>
    <x v="0"/>
    <x v="0"/>
    <x v="0"/>
    <x v="0"/>
    <x v="1"/>
    <x v="0"/>
    <x v="0"/>
    <x v="0"/>
    <m/>
    <m/>
    <x v="0"/>
    <x v="4"/>
    <x v="0"/>
  </r>
  <r>
    <s v="adrian1alb"/>
    <d v="2021-05-24T00:00:00"/>
    <s v="calma#"/>
    <x v="0"/>
    <x v="0"/>
    <x v="0"/>
    <x v="0"/>
    <x v="0"/>
    <s v="_x000a_#calma#_x000a_"/>
    <x v="0"/>
    <x v="0"/>
    <x v="0"/>
    <x v="0"/>
    <x v="0"/>
    <x v="0"/>
    <x v="0"/>
    <x v="0"/>
    <x v="0"/>
    <x v="0"/>
    <x v="0"/>
    <x v="0"/>
    <x v="0"/>
    <x v="0"/>
    <x v="0"/>
    <x v="0"/>
    <x v="0"/>
    <x v="0"/>
    <x v="0"/>
    <x v="0"/>
    <x v="0"/>
    <x v="0"/>
    <x v="0"/>
    <m/>
    <m/>
    <x v="1"/>
    <x v="4"/>
    <x v="0"/>
  </r>
  <r>
    <s v="amaryllis1alb"/>
    <d v="2021-05-10T00:00:00"/>
    <s v="calma#"/>
    <x v="0"/>
    <x v="0"/>
    <x v="0"/>
    <x v="0"/>
    <x v="0"/>
    <s v="_x000a_#calma#_x000a_"/>
    <x v="0"/>
    <x v="0"/>
    <x v="0"/>
    <x v="0"/>
    <x v="0"/>
    <x v="0"/>
    <x v="0"/>
    <x v="0"/>
    <x v="0"/>
    <x v="0"/>
    <x v="0"/>
    <x v="0"/>
    <x v="0"/>
    <x v="0"/>
    <x v="0"/>
    <x v="0"/>
    <x v="0"/>
    <x v="0"/>
    <x v="0"/>
    <x v="0"/>
    <x v="0"/>
    <x v="0"/>
    <x v="0"/>
    <m/>
    <m/>
    <x v="0"/>
    <x v="4"/>
    <x v="0"/>
  </r>
  <r>
    <s v="amaryllis1alb"/>
    <d v="2021-05-24T00:00:00"/>
    <s v="calma#"/>
    <x v="0"/>
    <x v="0"/>
    <x v="0"/>
    <x v="0"/>
    <x v="0"/>
    <s v="_x000a_#calma#_x000a_"/>
    <x v="0"/>
    <x v="0"/>
    <x v="0"/>
    <x v="0"/>
    <x v="0"/>
    <x v="0"/>
    <x v="0"/>
    <x v="0"/>
    <x v="0"/>
    <x v="0"/>
    <x v="0"/>
    <x v="0"/>
    <x v="0"/>
    <x v="0"/>
    <x v="0"/>
    <x v="0"/>
    <x v="0"/>
    <x v="0"/>
    <x v="0"/>
    <x v="0"/>
    <x v="0"/>
    <x v="0"/>
    <x v="0"/>
    <m/>
    <m/>
    <x v="0"/>
    <x v="4"/>
    <x v="0"/>
  </r>
  <r>
    <s v="denise1alb3493"/>
    <d v="2021-06-07T00:00:00"/>
    <s v="calma#"/>
    <x v="0"/>
    <x v="0"/>
    <x v="0"/>
    <x v="0"/>
    <x v="0"/>
    <s v="_x000a_#calma#_x000a_"/>
    <x v="0"/>
    <x v="0"/>
    <x v="0"/>
    <x v="0"/>
    <x v="0"/>
    <x v="0"/>
    <x v="0"/>
    <x v="0"/>
    <x v="0"/>
    <x v="0"/>
    <x v="0"/>
    <x v="0"/>
    <x v="0"/>
    <x v="0"/>
    <x v="0"/>
    <x v="0"/>
    <x v="0"/>
    <x v="0"/>
    <x v="0"/>
    <x v="0"/>
    <x v="0"/>
    <x v="0"/>
    <x v="0"/>
    <m/>
    <m/>
    <x v="0"/>
    <x v="4"/>
    <x v="0"/>
  </r>
  <r>
    <s v="manuel1alb"/>
    <d v="2021-05-24T00:00:00"/>
    <s v="calma#"/>
    <x v="0"/>
    <x v="0"/>
    <x v="0"/>
    <x v="0"/>
    <x v="0"/>
    <s v="_x000a_#calma#_x000a_"/>
    <x v="0"/>
    <x v="0"/>
    <x v="0"/>
    <x v="0"/>
    <x v="0"/>
    <x v="0"/>
    <x v="0"/>
    <x v="0"/>
    <x v="0"/>
    <x v="0"/>
    <x v="0"/>
    <x v="0"/>
    <x v="0"/>
    <x v="0"/>
    <x v="0"/>
    <x v="0"/>
    <x v="0"/>
    <x v="0"/>
    <x v="0"/>
    <x v="0"/>
    <x v="0"/>
    <x v="0"/>
    <x v="0"/>
    <m/>
    <m/>
    <x v="1"/>
    <x v="4"/>
    <x v="0"/>
  </r>
  <r>
    <s v="maya"/>
    <d v="2021-06-07T00:00:00"/>
    <s v="calma#"/>
    <x v="0"/>
    <x v="0"/>
    <x v="0"/>
    <x v="0"/>
    <x v="0"/>
    <s v="_x000a_#calma#_x000a_"/>
    <x v="0"/>
    <x v="0"/>
    <x v="0"/>
    <x v="0"/>
    <x v="0"/>
    <x v="0"/>
    <x v="0"/>
    <x v="0"/>
    <x v="0"/>
    <x v="0"/>
    <x v="0"/>
    <x v="0"/>
    <x v="0"/>
    <x v="0"/>
    <x v="0"/>
    <x v="0"/>
    <x v="0"/>
    <x v="0"/>
    <x v="0"/>
    <x v="0"/>
    <x v="0"/>
    <x v="0"/>
    <x v="0"/>
    <m/>
    <m/>
    <x v="0"/>
    <x v="4"/>
    <x v="0"/>
  </r>
  <r>
    <s v="michael1alb"/>
    <d v="2021-04-26T00:00:00"/>
    <s v="calma#"/>
    <x v="0"/>
    <x v="0"/>
    <x v="0"/>
    <x v="0"/>
    <x v="0"/>
    <s v="_x000a_#calma#_x000a_"/>
    <x v="0"/>
    <x v="0"/>
    <x v="0"/>
    <x v="0"/>
    <x v="0"/>
    <x v="0"/>
    <x v="0"/>
    <x v="0"/>
    <x v="0"/>
    <x v="0"/>
    <x v="0"/>
    <x v="0"/>
    <x v="0"/>
    <x v="0"/>
    <x v="0"/>
    <x v="0"/>
    <x v="0"/>
    <x v="0"/>
    <x v="0"/>
    <x v="0"/>
    <x v="0"/>
    <x v="0"/>
    <x v="0"/>
    <m/>
    <m/>
    <x v="1"/>
    <x v="4"/>
    <x v="0"/>
  </r>
  <r>
    <s v="martina1alb"/>
    <d v="2021-04-26T00:00:00"/>
    <s v="calma#aburrimiento#agotamiento#"/>
    <x v="0"/>
    <x v="1"/>
    <x v="0"/>
    <x v="0"/>
    <x v="0"/>
    <s v="_x000a_#calma#aburrimiento#agotamiento#_x000a_"/>
    <x v="0"/>
    <x v="0"/>
    <x v="0"/>
    <x v="0"/>
    <x v="0"/>
    <x v="0"/>
    <x v="0"/>
    <x v="0"/>
    <x v="0"/>
    <x v="0"/>
    <x v="0"/>
    <x v="0"/>
    <x v="0"/>
    <x v="0"/>
    <x v="1"/>
    <x v="0"/>
    <x v="0"/>
    <x v="0"/>
    <x v="0"/>
    <x v="0"/>
    <x v="0"/>
    <x v="0"/>
    <x v="0"/>
    <m/>
    <m/>
    <x v="0"/>
    <x v="4"/>
    <x v="0"/>
  </r>
  <r>
    <s v="francisco1alb"/>
    <d v="2021-04-26T00:00:00"/>
    <s v="calma#aburrimiento#agrado#alegria#fortaleza#entusiasmo#"/>
    <x v="0"/>
    <x v="1"/>
    <x v="1"/>
    <x v="0"/>
    <x v="0"/>
    <s v="_x000a_#calma#aburrimiento#agrado#alegria#fortaleza#entusiasmo#_x000a_"/>
    <x v="0"/>
    <x v="0"/>
    <x v="0"/>
    <x v="1"/>
    <x v="0"/>
    <x v="1"/>
    <x v="0"/>
    <x v="0"/>
    <x v="0"/>
    <x v="0"/>
    <x v="0"/>
    <x v="0"/>
    <x v="0"/>
    <x v="0"/>
    <x v="0"/>
    <x v="1"/>
    <x v="0"/>
    <x v="0"/>
    <x v="0"/>
    <x v="0"/>
    <x v="0"/>
    <x v="0"/>
    <x v="0"/>
    <m/>
    <m/>
    <x v="1"/>
    <x v="4"/>
    <x v="0"/>
  </r>
  <r>
    <s v="amaryllis1alb"/>
    <d v="2021-04-26T00:00:00"/>
    <s v="calma#aburrimiento#alegria#"/>
    <x v="0"/>
    <x v="1"/>
    <x v="1"/>
    <x v="0"/>
    <x v="0"/>
    <s v="_x000a_#calma#aburrimiento#alegria#_x000a_"/>
    <x v="0"/>
    <x v="0"/>
    <x v="0"/>
    <x v="0"/>
    <x v="0"/>
    <x v="0"/>
    <x v="0"/>
    <x v="0"/>
    <x v="0"/>
    <x v="0"/>
    <x v="0"/>
    <x v="0"/>
    <x v="0"/>
    <x v="0"/>
    <x v="0"/>
    <x v="0"/>
    <x v="0"/>
    <x v="0"/>
    <x v="0"/>
    <x v="0"/>
    <x v="0"/>
    <x v="0"/>
    <x v="0"/>
    <m/>
    <m/>
    <x v="0"/>
    <x v="4"/>
    <x v="0"/>
  </r>
  <r>
    <s v="nicole1alb"/>
    <d v="2021-04-26T00:00:00"/>
    <s v="calma#aburrimiento#alegria#"/>
    <x v="0"/>
    <x v="1"/>
    <x v="1"/>
    <x v="0"/>
    <x v="0"/>
    <s v="_x000a_#calma#aburrimiento#alegria#_x000a_"/>
    <x v="0"/>
    <x v="0"/>
    <x v="0"/>
    <x v="0"/>
    <x v="0"/>
    <x v="0"/>
    <x v="0"/>
    <x v="0"/>
    <x v="0"/>
    <x v="0"/>
    <x v="0"/>
    <x v="0"/>
    <x v="0"/>
    <x v="0"/>
    <x v="0"/>
    <x v="0"/>
    <x v="0"/>
    <x v="0"/>
    <x v="0"/>
    <x v="0"/>
    <x v="0"/>
    <x v="0"/>
    <x v="0"/>
    <m/>
    <m/>
    <x v="0"/>
    <x v="4"/>
    <x v="0"/>
  </r>
  <r>
    <s v="alberto1alb"/>
    <d v="2021-04-26T00:00:00"/>
    <s v="calma#aburrimiento#alegria#entusiasmo#"/>
    <x v="0"/>
    <x v="1"/>
    <x v="1"/>
    <x v="0"/>
    <x v="0"/>
    <s v="_x000a_#calma#aburrimiento#alegria#entusiasmo#_x000a_"/>
    <x v="0"/>
    <x v="0"/>
    <x v="0"/>
    <x v="0"/>
    <x v="0"/>
    <x v="1"/>
    <x v="0"/>
    <x v="0"/>
    <x v="0"/>
    <x v="0"/>
    <x v="0"/>
    <x v="0"/>
    <x v="0"/>
    <x v="0"/>
    <x v="0"/>
    <x v="0"/>
    <x v="0"/>
    <x v="0"/>
    <x v="0"/>
    <x v="0"/>
    <x v="0"/>
    <x v="0"/>
    <x v="0"/>
    <m/>
    <m/>
    <x v="1"/>
    <x v="4"/>
    <x v="0"/>
  </r>
  <r>
    <s v="nicole1alb"/>
    <d v="2021-05-24T00:00:00"/>
    <s v="calma#aburrimiento#odio#"/>
    <x v="0"/>
    <x v="1"/>
    <x v="0"/>
    <x v="0"/>
    <x v="0"/>
    <s v="_x000a_#calma#aburrimiento#odio#_x000a_"/>
    <x v="0"/>
    <x v="0"/>
    <x v="0"/>
    <x v="0"/>
    <x v="0"/>
    <x v="0"/>
    <x v="0"/>
    <x v="0"/>
    <x v="0"/>
    <x v="0"/>
    <x v="0"/>
    <x v="0"/>
    <x v="0"/>
    <x v="0"/>
    <x v="0"/>
    <x v="0"/>
    <x v="0"/>
    <x v="0"/>
    <x v="0"/>
    <x v="0"/>
    <x v="0"/>
    <x v="0"/>
    <x v="0"/>
    <m/>
    <s v="odio"/>
    <x v="0"/>
    <x v="4"/>
    <x v="0"/>
  </r>
  <r>
    <s v="nicole1alb"/>
    <d v="2021-06-07T00:00:00"/>
    <s v="calma#aburrimiento#tristeza#"/>
    <x v="0"/>
    <x v="1"/>
    <x v="0"/>
    <x v="0"/>
    <x v="0"/>
    <s v="_x000a_#calma#aburrimiento#tristeza#_x000a_"/>
    <x v="0"/>
    <x v="1"/>
    <x v="0"/>
    <x v="0"/>
    <x v="0"/>
    <x v="0"/>
    <x v="0"/>
    <x v="0"/>
    <x v="0"/>
    <x v="0"/>
    <x v="0"/>
    <x v="0"/>
    <x v="0"/>
    <x v="0"/>
    <x v="0"/>
    <x v="0"/>
    <x v="0"/>
    <x v="0"/>
    <x v="0"/>
    <x v="0"/>
    <x v="0"/>
    <x v="0"/>
    <x v="0"/>
    <m/>
    <m/>
    <x v="0"/>
    <x v="4"/>
    <x v="0"/>
  </r>
  <r>
    <s v="marcos1alb"/>
    <d v="2021-06-07T00:00:00"/>
    <s v="calma#agrado#alegria#"/>
    <x v="0"/>
    <x v="0"/>
    <x v="1"/>
    <x v="0"/>
    <x v="0"/>
    <s v="_x000a_#calma#agrado#alegria#_x000a_"/>
    <x v="0"/>
    <x v="0"/>
    <x v="0"/>
    <x v="0"/>
    <x v="0"/>
    <x v="0"/>
    <x v="0"/>
    <x v="0"/>
    <x v="0"/>
    <x v="0"/>
    <x v="0"/>
    <x v="0"/>
    <x v="0"/>
    <x v="0"/>
    <x v="0"/>
    <x v="1"/>
    <x v="0"/>
    <x v="0"/>
    <x v="0"/>
    <x v="0"/>
    <x v="0"/>
    <x v="0"/>
    <x v="0"/>
    <m/>
    <m/>
    <x v="1"/>
    <x v="4"/>
    <x v="0"/>
  </r>
  <r>
    <s v="manuel1alb"/>
    <d v="2021-04-26T00:00:00"/>
    <s v="calma#alegria#entusiasmo#"/>
    <x v="0"/>
    <x v="0"/>
    <x v="1"/>
    <x v="0"/>
    <x v="0"/>
    <s v="_x000a_#calma#alegria#entusiasmo#_x000a_"/>
    <x v="0"/>
    <x v="0"/>
    <x v="0"/>
    <x v="0"/>
    <x v="0"/>
    <x v="1"/>
    <x v="0"/>
    <x v="0"/>
    <x v="0"/>
    <x v="0"/>
    <x v="0"/>
    <x v="0"/>
    <x v="0"/>
    <x v="0"/>
    <x v="0"/>
    <x v="0"/>
    <x v="0"/>
    <x v="0"/>
    <x v="0"/>
    <x v="0"/>
    <x v="0"/>
    <x v="0"/>
    <x v="0"/>
    <m/>
    <m/>
    <x v="1"/>
    <x v="4"/>
    <x v="0"/>
  </r>
  <r>
    <s v="paola1alb"/>
    <d v="2021-05-24T00:00:00"/>
    <s v="calma#alegria#fortaleza#agotamiento#"/>
    <x v="0"/>
    <x v="0"/>
    <x v="1"/>
    <x v="0"/>
    <x v="0"/>
    <s v="_x000a_#calma#alegria#fortaleza#agotamiento#_x000a_"/>
    <x v="0"/>
    <x v="0"/>
    <x v="0"/>
    <x v="1"/>
    <x v="0"/>
    <x v="0"/>
    <x v="0"/>
    <x v="0"/>
    <x v="0"/>
    <x v="0"/>
    <x v="0"/>
    <x v="0"/>
    <x v="0"/>
    <x v="0"/>
    <x v="1"/>
    <x v="0"/>
    <x v="0"/>
    <x v="0"/>
    <x v="0"/>
    <x v="0"/>
    <x v="0"/>
    <x v="0"/>
    <x v="0"/>
    <m/>
    <m/>
    <x v="0"/>
    <x v="4"/>
    <x v="0"/>
  </r>
  <r>
    <s v="alberto1alb"/>
    <d v="2021-05-24T00:00:00"/>
    <s v="calma#alegria#placer#"/>
    <x v="0"/>
    <x v="0"/>
    <x v="1"/>
    <x v="0"/>
    <x v="0"/>
    <s v="_x000a_#calma#alegria#placer#_x000a_"/>
    <x v="0"/>
    <x v="0"/>
    <x v="0"/>
    <x v="0"/>
    <x v="0"/>
    <x v="0"/>
    <x v="0"/>
    <x v="0"/>
    <x v="1"/>
    <x v="0"/>
    <x v="0"/>
    <x v="0"/>
    <x v="0"/>
    <x v="0"/>
    <x v="0"/>
    <x v="0"/>
    <x v="0"/>
    <x v="0"/>
    <x v="0"/>
    <x v="0"/>
    <x v="0"/>
    <x v="0"/>
    <x v="0"/>
    <m/>
    <m/>
    <x v="1"/>
    <x v="4"/>
    <x v="0"/>
  </r>
  <r>
    <s v="santiago1alb"/>
    <d v="2021-04-26T00:00:00"/>
    <s v="calma#alegria#placer#amor#fortaleza#apego#"/>
    <x v="0"/>
    <x v="0"/>
    <x v="1"/>
    <x v="0"/>
    <x v="0"/>
    <s v="_x000a_#calma#alegria#placer#amor#fortaleza#apego#_x000a_"/>
    <x v="0"/>
    <x v="0"/>
    <x v="0"/>
    <x v="1"/>
    <x v="0"/>
    <x v="0"/>
    <x v="0"/>
    <x v="0"/>
    <x v="1"/>
    <x v="1"/>
    <x v="0"/>
    <x v="0"/>
    <x v="0"/>
    <x v="0"/>
    <x v="0"/>
    <x v="0"/>
    <x v="0"/>
    <x v="0"/>
    <x v="0"/>
    <x v="1"/>
    <x v="0"/>
    <x v="0"/>
    <x v="0"/>
    <m/>
    <m/>
    <x v="1"/>
    <x v="4"/>
    <x v="0"/>
  </r>
  <r>
    <s v="rahul2alb"/>
    <d v="2021-04-26T00:00:00"/>
    <s v="calma#certeza#compasion#aburrimiento#agrado#alegria#apatia#arrogancia#"/>
    <x v="0"/>
    <x v="1"/>
    <x v="1"/>
    <x v="0"/>
    <x v="0"/>
    <s v="_x000a_#calma#certeza#compasion#aburrimiento#agrado#alegria#apatia#arrogancia#_x000a_"/>
    <x v="0"/>
    <x v="0"/>
    <x v="1"/>
    <x v="0"/>
    <x v="1"/>
    <x v="0"/>
    <x v="0"/>
    <x v="0"/>
    <x v="0"/>
    <x v="0"/>
    <x v="0"/>
    <x v="0"/>
    <x v="0"/>
    <x v="0"/>
    <x v="0"/>
    <x v="1"/>
    <x v="0"/>
    <x v="1"/>
    <x v="0"/>
    <x v="0"/>
    <x v="0"/>
    <x v="1"/>
    <x v="0"/>
    <m/>
    <m/>
    <x v="1"/>
    <x v="4"/>
    <x v="0"/>
  </r>
  <r>
    <s v="rahul2alb"/>
    <d v="2021-04-26T00:00:00"/>
    <s v="calma#certeza#compasion#aburrimiento#agrado#alegria#apatia#arrogancia#"/>
    <x v="0"/>
    <x v="1"/>
    <x v="1"/>
    <x v="0"/>
    <x v="0"/>
    <s v="_x000a_#calma#certeza#compasion#aburrimiento#agrado#alegria#apatia#arrogancia#_x000a_"/>
    <x v="0"/>
    <x v="0"/>
    <x v="1"/>
    <x v="0"/>
    <x v="1"/>
    <x v="0"/>
    <x v="0"/>
    <x v="0"/>
    <x v="0"/>
    <x v="0"/>
    <x v="0"/>
    <x v="0"/>
    <x v="0"/>
    <x v="0"/>
    <x v="0"/>
    <x v="1"/>
    <x v="0"/>
    <x v="1"/>
    <x v="0"/>
    <x v="0"/>
    <x v="0"/>
    <x v="1"/>
    <x v="0"/>
    <m/>
    <m/>
    <x v="1"/>
    <x v="4"/>
    <x v="0"/>
  </r>
  <r>
    <s v="marino1alb"/>
    <d v="2021-05-10T00:00:00"/>
    <s v="calma#certeza#compasion#aburrimiento#agrado#alegria#placer#satisfaccion#deseo#amor#fortaleza#agotamiento#entusiasmo#arrogancia#apego#"/>
    <x v="0"/>
    <x v="1"/>
    <x v="1"/>
    <x v="1"/>
    <x v="0"/>
    <s v="_x000a_#calma#certeza#compasion#aburrimiento#agrado#alegria#placer#satisfaccion#deseo#amor#fortaleza#agotamiento#entusiasmo#arrogancia#apego#_x000a_"/>
    <x v="0"/>
    <x v="0"/>
    <x v="1"/>
    <x v="1"/>
    <x v="0"/>
    <x v="1"/>
    <x v="0"/>
    <x v="0"/>
    <x v="1"/>
    <x v="1"/>
    <x v="0"/>
    <x v="0"/>
    <x v="0"/>
    <x v="0"/>
    <x v="1"/>
    <x v="1"/>
    <x v="0"/>
    <x v="1"/>
    <x v="1"/>
    <x v="1"/>
    <x v="0"/>
    <x v="1"/>
    <x v="0"/>
    <m/>
    <m/>
    <x v="1"/>
    <x v="4"/>
    <x v="0"/>
  </r>
  <r>
    <s v="marino1alb"/>
    <d v="2021-04-26T00:00:00"/>
    <s v="calma#certeza#compasion#aburrimiento#agrado#alegria#placer#satisfaccion#deseo#amor#valentia#agotamiento#entusiasmo#arrogancia#apego#"/>
    <x v="0"/>
    <x v="1"/>
    <x v="1"/>
    <x v="1"/>
    <x v="0"/>
    <s v="_x000a_#calma#certeza#compasion#aburrimiento#agrado#alegria#placer#satisfaccion#deseo#amor#valentia#agotamiento#entusiasmo#arrogancia#apego#_x000a_"/>
    <x v="0"/>
    <x v="0"/>
    <x v="1"/>
    <x v="0"/>
    <x v="0"/>
    <x v="1"/>
    <x v="0"/>
    <x v="0"/>
    <x v="1"/>
    <x v="1"/>
    <x v="1"/>
    <x v="0"/>
    <x v="0"/>
    <x v="0"/>
    <x v="1"/>
    <x v="1"/>
    <x v="0"/>
    <x v="1"/>
    <x v="1"/>
    <x v="1"/>
    <x v="0"/>
    <x v="1"/>
    <x v="0"/>
    <m/>
    <m/>
    <x v="1"/>
    <x v="4"/>
    <x v="0"/>
  </r>
  <r>
    <s v="marino1alb"/>
    <d v="2021-05-24T00:00:00"/>
    <s v="calma#certeza#compasion#diversion#aburrimiento#agrado#alegria#placer#satisfaccion#deseo#amor#valentia#fortaleza#agotamiento#entusiasmo#arrogancia#apego#"/>
    <x v="0"/>
    <x v="1"/>
    <x v="1"/>
    <x v="1"/>
    <x v="0"/>
    <s v="_x000a_#calma#certeza#compasion#diversion#aburrimiento#agrado#alegria#placer#satisfaccion#deseo#amor#valentia#fortaleza#agotamiento#entusiasmo#arrogancia#apego#_x000a_"/>
    <x v="0"/>
    <x v="0"/>
    <x v="1"/>
    <x v="1"/>
    <x v="0"/>
    <x v="1"/>
    <x v="0"/>
    <x v="0"/>
    <x v="1"/>
    <x v="1"/>
    <x v="1"/>
    <x v="1"/>
    <x v="0"/>
    <x v="0"/>
    <x v="1"/>
    <x v="1"/>
    <x v="0"/>
    <x v="1"/>
    <x v="1"/>
    <x v="1"/>
    <x v="0"/>
    <x v="1"/>
    <x v="0"/>
    <m/>
    <m/>
    <x v="1"/>
    <x v="4"/>
    <x v="0"/>
  </r>
  <r>
    <s v="marino1alb"/>
    <d v="2021-05-10T00:00:00"/>
    <s v="calma#certeza#compasion#diversion#aburrimiento#agrado#alegria#placer#satisfaccion#deseo#amor#valentia#fortaleza#entusiasmo#arrogancia#humillacion#apego#"/>
    <x v="0"/>
    <x v="1"/>
    <x v="1"/>
    <x v="1"/>
    <x v="1"/>
    <s v="_x000a_#calma#certeza#compasion#diversion#aburrimiento#agrado#alegria#placer#satisfaccion#deseo#amor#valentia#fortaleza#entusiasmo#arrogancia#humillacion#apego#_x000a_"/>
    <x v="0"/>
    <x v="0"/>
    <x v="1"/>
    <x v="1"/>
    <x v="0"/>
    <x v="1"/>
    <x v="0"/>
    <x v="0"/>
    <x v="1"/>
    <x v="1"/>
    <x v="1"/>
    <x v="1"/>
    <x v="0"/>
    <x v="0"/>
    <x v="0"/>
    <x v="1"/>
    <x v="0"/>
    <x v="1"/>
    <x v="1"/>
    <x v="1"/>
    <x v="0"/>
    <x v="1"/>
    <x v="0"/>
    <m/>
    <m/>
    <x v="1"/>
    <x v="4"/>
    <x v="0"/>
  </r>
  <r>
    <s v="michael1alb"/>
    <d v="2021-04-26T00:00:00"/>
    <s v="calma#certeza#compasion#diversion#agrado#alegria#placer#satisfaccion#deseo#amor#valentia#agotamiento#apatia#arrogancia#apego#"/>
    <x v="0"/>
    <x v="0"/>
    <x v="1"/>
    <x v="1"/>
    <x v="0"/>
    <s v="_x000a_#calma#certeza#compasion#diversion#agrado#alegria#placer#satisfaccion#deseo#amor#valentia#agotamiento#apatia#arrogancia#apego#_x000a_"/>
    <x v="0"/>
    <x v="0"/>
    <x v="1"/>
    <x v="0"/>
    <x v="1"/>
    <x v="0"/>
    <x v="0"/>
    <x v="0"/>
    <x v="1"/>
    <x v="1"/>
    <x v="1"/>
    <x v="1"/>
    <x v="0"/>
    <x v="0"/>
    <x v="1"/>
    <x v="1"/>
    <x v="0"/>
    <x v="1"/>
    <x v="1"/>
    <x v="1"/>
    <x v="0"/>
    <x v="1"/>
    <x v="0"/>
    <m/>
    <m/>
    <x v="1"/>
    <x v="4"/>
    <x v="0"/>
  </r>
  <r>
    <s v="michael1alb"/>
    <d v="2021-05-10T00:00:00"/>
    <s v="calma#certeza#compasion#diversion#agrado#alegria#placer#satisfaccion#deseo#amor#valentia#fortaleza#entusiasmo#arrogancia#apego#"/>
    <x v="0"/>
    <x v="0"/>
    <x v="1"/>
    <x v="1"/>
    <x v="0"/>
    <s v="_x000a_#calma#certeza#compasion#diversion#agrado#alegria#placer#satisfaccion#deseo#amor#valentia#fortaleza#entusiasmo#arrogancia#apego#_x000a_"/>
    <x v="0"/>
    <x v="0"/>
    <x v="1"/>
    <x v="1"/>
    <x v="0"/>
    <x v="1"/>
    <x v="0"/>
    <x v="0"/>
    <x v="1"/>
    <x v="1"/>
    <x v="1"/>
    <x v="1"/>
    <x v="0"/>
    <x v="0"/>
    <x v="0"/>
    <x v="1"/>
    <x v="0"/>
    <x v="1"/>
    <x v="1"/>
    <x v="1"/>
    <x v="0"/>
    <x v="1"/>
    <x v="0"/>
    <m/>
    <m/>
    <x v="1"/>
    <x v="4"/>
    <x v="0"/>
  </r>
  <r>
    <s v="alberto1alb"/>
    <d v="2021-05-10T00:00:00"/>
    <s v="calma#certeza#compasion#satisfaccion#deseo#fortaleza#"/>
    <x v="0"/>
    <x v="0"/>
    <x v="0"/>
    <x v="1"/>
    <x v="0"/>
    <s v="_x000a_#calma#certeza#compasion#satisfaccion#deseo#fortaleza#_x000a_"/>
    <x v="0"/>
    <x v="0"/>
    <x v="1"/>
    <x v="1"/>
    <x v="0"/>
    <x v="0"/>
    <x v="0"/>
    <x v="0"/>
    <x v="0"/>
    <x v="0"/>
    <x v="0"/>
    <x v="0"/>
    <x v="0"/>
    <x v="0"/>
    <x v="0"/>
    <x v="0"/>
    <x v="0"/>
    <x v="1"/>
    <x v="1"/>
    <x v="0"/>
    <x v="0"/>
    <x v="0"/>
    <x v="0"/>
    <m/>
    <m/>
    <x v="1"/>
    <x v="4"/>
    <x v="0"/>
  </r>
  <r>
    <s v="alberto1alb"/>
    <d v="2021-05-10T00:00:00"/>
    <s v="calma#certeza#satisfaccion#fortaleza#"/>
    <x v="0"/>
    <x v="0"/>
    <x v="0"/>
    <x v="0"/>
    <x v="0"/>
    <s v="_x000a_#calma#certeza#satisfaccion#fortaleza#_x000a_"/>
    <x v="0"/>
    <x v="0"/>
    <x v="1"/>
    <x v="1"/>
    <x v="0"/>
    <x v="0"/>
    <x v="0"/>
    <x v="0"/>
    <x v="0"/>
    <x v="0"/>
    <x v="0"/>
    <x v="0"/>
    <x v="0"/>
    <x v="0"/>
    <x v="0"/>
    <x v="0"/>
    <x v="0"/>
    <x v="0"/>
    <x v="1"/>
    <x v="0"/>
    <x v="0"/>
    <x v="0"/>
    <x v="0"/>
    <m/>
    <m/>
    <x v="1"/>
    <x v="4"/>
    <x v="0"/>
  </r>
  <r>
    <s v="marcos1alb"/>
    <d v="2021-05-10T00:00:00"/>
    <s v="calma#compasion#aburrimiento#alegria#"/>
    <x v="0"/>
    <x v="1"/>
    <x v="1"/>
    <x v="0"/>
    <x v="0"/>
    <s v="_x000a_#calma#compasion#aburrimiento#alegria#_x000a_"/>
    <x v="0"/>
    <x v="0"/>
    <x v="0"/>
    <x v="0"/>
    <x v="0"/>
    <x v="0"/>
    <x v="0"/>
    <x v="0"/>
    <x v="0"/>
    <x v="0"/>
    <x v="0"/>
    <x v="0"/>
    <x v="0"/>
    <x v="0"/>
    <x v="0"/>
    <x v="0"/>
    <x v="0"/>
    <x v="1"/>
    <x v="0"/>
    <x v="0"/>
    <x v="0"/>
    <x v="0"/>
    <x v="0"/>
    <m/>
    <m/>
    <x v="1"/>
    <x v="4"/>
    <x v="0"/>
  </r>
  <r>
    <s v="marcos1alb"/>
    <d v="2021-05-24T00:00:00"/>
    <s v="calma#compasion#agrado#alegria#"/>
    <x v="0"/>
    <x v="0"/>
    <x v="1"/>
    <x v="0"/>
    <x v="0"/>
    <s v="_x000a_#calma#compasion#agrado#alegria#_x000a_"/>
    <x v="0"/>
    <x v="0"/>
    <x v="0"/>
    <x v="0"/>
    <x v="0"/>
    <x v="0"/>
    <x v="0"/>
    <x v="0"/>
    <x v="0"/>
    <x v="0"/>
    <x v="0"/>
    <x v="0"/>
    <x v="0"/>
    <x v="0"/>
    <x v="0"/>
    <x v="1"/>
    <x v="0"/>
    <x v="1"/>
    <x v="0"/>
    <x v="0"/>
    <x v="0"/>
    <x v="0"/>
    <x v="0"/>
    <m/>
    <m/>
    <x v="1"/>
    <x v="4"/>
    <x v="0"/>
  </r>
  <r>
    <s v="marcos1alb"/>
    <d v="2021-04-26T00:00:00"/>
    <s v="calma#compasion#alegria#agotamiento#"/>
    <x v="0"/>
    <x v="0"/>
    <x v="1"/>
    <x v="0"/>
    <x v="0"/>
    <s v="_x000a_#calma#compasion#alegria#agotamiento#_x000a_"/>
    <x v="0"/>
    <x v="0"/>
    <x v="0"/>
    <x v="0"/>
    <x v="0"/>
    <x v="0"/>
    <x v="0"/>
    <x v="0"/>
    <x v="0"/>
    <x v="0"/>
    <x v="0"/>
    <x v="0"/>
    <x v="0"/>
    <x v="0"/>
    <x v="1"/>
    <x v="0"/>
    <x v="0"/>
    <x v="1"/>
    <x v="0"/>
    <x v="0"/>
    <x v="0"/>
    <x v="0"/>
    <x v="0"/>
    <m/>
    <m/>
    <x v="1"/>
    <x v="4"/>
    <x v="0"/>
  </r>
  <r>
    <s v="francisco1alb"/>
    <d v="2021-06-07T00:00:00"/>
    <s v="calma#compasion#diversion#alegria#amor#fortaleza#"/>
    <x v="0"/>
    <x v="0"/>
    <x v="1"/>
    <x v="0"/>
    <x v="0"/>
    <s v="_x000a_#calma#compasion#diversion#alegria#amor#fortaleza#_x000a_"/>
    <x v="0"/>
    <x v="0"/>
    <x v="0"/>
    <x v="1"/>
    <x v="0"/>
    <x v="0"/>
    <x v="0"/>
    <x v="0"/>
    <x v="0"/>
    <x v="1"/>
    <x v="0"/>
    <x v="1"/>
    <x v="0"/>
    <x v="0"/>
    <x v="0"/>
    <x v="0"/>
    <x v="0"/>
    <x v="1"/>
    <x v="0"/>
    <x v="0"/>
    <x v="0"/>
    <x v="0"/>
    <x v="0"/>
    <m/>
    <m/>
    <x v="1"/>
    <x v="4"/>
    <x v="0"/>
  </r>
  <r>
    <s v="maria2alb"/>
    <d v="2021-05-10T00:00:00"/>
    <s v="calma#deseo#amor#valentia#"/>
    <x v="0"/>
    <x v="0"/>
    <x v="0"/>
    <x v="1"/>
    <x v="0"/>
    <s v="_x000a_#calma#deseo#amor#valentia#_x000a_"/>
    <x v="0"/>
    <x v="0"/>
    <x v="0"/>
    <x v="0"/>
    <x v="0"/>
    <x v="0"/>
    <x v="0"/>
    <x v="0"/>
    <x v="0"/>
    <x v="1"/>
    <x v="1"/>
    <x v="0"/>
    <x v="0"/>
    <x v="0"/>
    <x v="0"/>
    <x v="0"/>
    <x v="0"/>
    <x v="0"/>
    <x v="0"/>
    <x v="0"/>
    <x v="0"/>
    <x v="0"/>
    <x v="0"/>
    <m/>
    <m/>
    <x v="0"/>
    <x v="4"/>
    <x v="0"/>
  </r>
  <r>
    <s v="francisco1alb"/>
    <d v="2021-05-24T00:00:00"/>
    <s v="calma#diversion#agrado#alegria#"/>
    <x v="0"/>
    <x v="0"/>
    <x v="1"/>
    <x v="0"/>
    <x v="0"/>
    <s v="_x000a_#calma#diversion#agrado#alegria#_x000a_"/>
    <x v="0"/>
    <x v="0"/>
    <x v="0"/>
    <x v="0"/>
    <x v="0"/>
    <x v="0"/>
    <x v="0"/>
    <x v="0"/>
    <x v="0"/>
    <x v="0"/>
    <x v="0"/>
    <x v="1"/>
    <x v="0"/>
    <x v="0"/>
    <x v="0"/>
    <x v="1"/>
    <x v="0"/>
    <x v="0"/>
    <x v="0"/>
    <x v="0"/>
    <x v="0"/>
    <x v="0"/>
    <x v="0"/>
    <m/>
    <m/>
    <x v="1"/>
    <x v="4"/>
    <x v="0"/>
  </r>
  <r>
    <s v="santiago1alb"/>
    <d v="2021-06-07T00:00:00"/>
    <s v="calma#diversion#agrado#alegria#placer#satisfaccion#deseo#valentia#"/>
    <x v="0"/>
    <x v="0"/>
    <x v="1"/>
    <x v="1"/>
    <x v="0"/>
    <s v="_x000a_#calma#diversion#agrado#alegria#placer#satisfaccion#deseo#valentia#_x000a_"/>
    <x v="0"/>
    <x v="0"/>
    <x v="0"/>
    <x v="0"/>
    <x v="0"/>
    <x v="0"/>
    <x v="0"/>
    <x v="0"/>
    <x v="1"/>
    <x v="0"/>
    <x v="1"/>
    <x v="1"/>
    <x v="0"/>
    <x v="0"/>
    <x v="0"/>
    <x v="1"/>
    <x v="0"/>
    <x v="0"/>
    <x v="1"/>
    <x v="0"/>
    <x v="0"/>
    <x v="0"/>
    <x v="0"/>
    <m/>
    <m/>
    <x v="1"/>
    <x v="4"/>
    <x v="0"/>
  </r>
  <r>
    <s v="santiago1alb"/>
    <d v="2021-05-10T00:00:00"/>
    <s v="calma#diversion#agrado#alegria#valentia#fortaleza#"/>
    <x v="0"/>
    <x v="0"/>
    <x v="1"/>
    <x v="0"/>
    <x v="0"/>
    <s v="_x000a_#calma#diversion#agrado#alegria#valentia#fortaleza#_x000a_"/>
    <x v="0"/>
    <x v="0"/>
    <x v="0"/>
    <x v="1"/>
    <x v="0"/>
    <x v="0"/>
    <x v="0"/>
    <x v="0"/>
    <x v="0"/>
    <x v="0"/>
    <x v="1"/>
    <x v="1"/>
    <x v="0"/>
    <x v="0"/>
    <x v="0"/>
    <x v="1"/>
    <x v="0"/>
    <x v="0"/>
    <x v="0"/>
    <x v="0"/>
    <x v="0"/>
    <x v="0"/>
    <x v="0"/>
    <m/>
    <m/>
    <x v="1"/>
    <x v="4"/>
    <x v="0"/>
  </r>
  <r>
    <s v="daniela1alb"/>
    <d v="2021-04-26T00:00:00"/>
    <s v="calma#diversion#alegria#amor#entusiasmo#"/>
    <x v="0"/>
    <x v="0"/>
    <x v="1"/>
    <x v="0"/>
    <x v="0"/>
    <s v="_x000a_#calma#diversion#alegria#amor#entusiasmo#_x000a_"/>
    <x v="0"/>
    <x v="0"/>
    <x v="0"/>
    <x v="0"/>
    <x v="0"/>
    <x v="1"/>
    <x v="0"/>
    <x v="0"/>
    <x v="0"/>
    <x v="1"/>
    <x v="0"/>
    <x v="1"/>
    <x v="0"/>
    <x v="0"/>
    <x v="0"/>
    <x v="0"/>
    <x v="0"/>
    <x v="0"/>
    <x v="0"/>
    <x v="0"/>
    <x v="0"/>
    <x v="0"/>
    <x v="0"/>
    <m/>
    <m/>
    <x v="0"/>
    <x v="4"/>
    <x v="0"/>
  </r>
  <r>
    <s v="santiago1alb"/>
    <d v="2021-04-26T00:00:00"/>
    <s v="calma#diversion#alegria#amor#valentia#"/>
    <x v="0"/>
    <x v="0"/>
    <x v="1"/>
    <x v="0"/>
    <x v="0"/>
    <s v="_x000a_#calma#diversion#alegria#amor#valentia#_x000a_"/>
    <x v="0"/>
    <x v="0"/>
    <x v="0"/>
    <x v="0"/>
    <x v="0"/>
    <x v="0"/>
    <x v="0"/>
    <x v="0"/>
    <x v="0"/>
    <x v="1"/>
    <x v="1"/>
    <x v="1"/>
    <x v="0"/>
    <x v="0"/>
    <x v="0"/>
    <x v="0"/>
    <x v="0"/>
    <x v="0"/>
    <x v="0"/>
    <x v="0"/>
    <x v="0"/>
    <x v="0"/>
    <x v="0"/>
    <m/>
    <m/>
    <x v="1"/>
    <x v="4"/>
    <x v="0"/>
  </r>
  <r>
    <s v="connie1alb"/>
    <d v="2021-04-26T00:00:00"/>
    <s v="calma#diversion#alegria#satisfaccion#entusiasmo#"/>
    <x v="0"/>
    <x v="0"/>
    <x v="1"/>
    <x v="0"/>
    <x v="0"/>
    <s v="_x000a_#calma#diversion#alegria#satisfaccion#entusiasmo#_x000a_"/>
    <x v="0"/>
    <x v="0"/>
    <x v="0"/>
    <x v="0"/>
    <x v="0"/>
    <x v="1"/>
    <x v="0"/>
    <x v="0"/>
    <x v="0"/>
    <x v="0"/>
    <x v="0"/>
    <x v="1"/>
    <x v="0"/>
    <x v="0"/>
    <x v="0"/>
    <x v="0"/>
    <x v="0"/>
    <x v="0"/>
    <x v="1"/>
    <x v="0"/>
    <x v="0"/>
    <x v="0"/>
    <x v="0"/>
    <m/>
    <m/>
    <x v="0"/>
    <x v="4"/>
    <x v="0"/>
  </r>
  <r>
    <s v="alvaro1alb"/>
    <d v="2021-05-24T00:00:00"/>
    <s v="calma#diversion#alegria#valentia#"/>
    <x v="0"/>
    <x v="0"/>
    <x v="1"/>
    <x v="0"/>
    <x v="0"/>
    <s v="_x000a_#calma#diversion#alegria#valentia#_x000a_"/>
    <x v="0"/>
    <x v="0"/>
    <x v="0"/>
    <x v="0"/>
    <x v="0"/>
    <x v="0"/>
    <x v="0"/>
    <x v="0"/>
    <x v="0"/>
    <x v="0"/>
    <x v="1"/>
    <x v="1"/>
    <x v="0"/>
    <x v="0"/>
    <x v="0"/>
    <x v="0"/>
    <x v="0"/>
    <x v="0"/>
    <x v="0"/>
    <x v="0"/>
    <x v="0"/>
    <x v="0"/>
    <x v="0"/>
    <m/>
    <m/>
    <x v="1"/>
    <x v="4"/>
    <x v="0"/>
  </r>
  <r>
    <s v="santiago1alb"/>
    <d v="2021-05-24T00:00:00"/>
    <s v="calma#diversion#alegria#valentia#fortaleza#"/>
    <x v="0"/>
    <x v="0"/>
    <x v="1"/>
    <x v="0"/>
    <x v="0"/>
    <s v="_x000a_#calma#diversion#alegria#valentia#fortaleza#_x000a_"/>
    <x v="0"/>
    <x v="0"/>
    <x v="0"/>
    <x v="1"/>
    <x v="0"/>
    <x v="0"/>
    <x v="0"/>
    <x v="0"/>
    <x v="0"/>
    <x v="0"/>
    <x v="1"/>
    <x v="1"/>
    <x v="0"/>
    <x v="0"/>
    <x v="0"/>
    <x v="0"/>
    <x v="0"/>
    <x v="0"/>
    <x v="0"/>
    <x v="0"/>
    <x v="0"/>
    <x v="0"/>
    <x v="0"/>
    <m/>
    <m/>
    <x v="1"/>
    <x v="4"/>
    <x v="0"/>
  </r>
  <r>
    <s v="martina1alb"/>
    <d v="2021-04-26T00:00:00"/>
    <s v="calma#duda#aburrimiento#agotamiento#"/>
    <x v="0"/>
    <x v="1"/>
    <x v="0"/>
    <x v="0"/>
    <x v="0"/>
    <s v="_x000a_#calma#duda#aburrimiento#agotamiento#_x000a_"/>
    <x v="0"/>
    <x v="0"/>
    <x v="0"/>
    <x v="0"/>
    <x v="0"/>
    <x v="0"/>
    <x v="0"/>
    <x v="1"/>
    <x v="0"/>
    <x v="0"/>
    <x v="0"/>
    <x v="0"/>
    <x v="0"/>
    <x v="0"/>
    <x v="1"/>
    <x v="0"/>
    <x v="0"/>
    <x v="0"/>
    <x v="0"/>
    <x v="0"/>
    <x v="0"/>
    <x v="0"/>
    <x v="0"/>
    <m/>
    <m/>
    <x v="0"/>
    <x v="4"/>
    <x v="0"/>
  </r>
  <r>
    <s v="martina1alb"/>
    <d v="2021-05-24T00:00:00"/>
    <s v="calma#duda#aburrimiento#deseo#agotamiento#dependenciaEmocional#"/>
    <x v="0"/>
    <x v="1"/>
    <x v="0"/>
    <x v="1"/>
    <x v="0"/>
    <s v="_x000a_#calma#duda#aburrimiento#deseo#agotamiento#dependenciaEmocional#_x000a_"/>
    <x v="0"/>
    <x v="0"/>
    <x v="0"/>
    <x v="0"/>
    <x v="0"/>
    <x v="0"/>
    <x v="0"/>
    <x v="1"/>
    <x v="0"/>
    <x v="0"/>
    <x v="0"/>
    <x v="0"/>
    <x v="0"/>
    <x v="0"/>
    <x v="1"/>
    <x v="0"/>
    <x v="1"/>
    <x v="0"/>
    <x v="0"/>
    <x v="0"/>
    <x v="0"/>
    <x v="0"/>
    <x v="0"/>
    <m/>
    <m/>
    <x v="0"/>
    <x v="4"/>
    <x v="0"/>
  </r>
  <r>
    <s v="martina1alb"/>
    <d v="2021-06-07T00:00:00"/>
    <s v="calma#duda#aburrimiento#frustracion#deseo#agotamiento#"/>
    <x v="0"/>
    <x v="1"/>
    <x v="0"/>
    <x v="1"/>
    <x v="0"/>
    <s v="_x000a_#calma#duda#aburrimiento#frustracion#deseo#agotamiento#_x000a_"/>
    <x v="0"/>
    <x v="0"/>
    <x v="0"/>
    <x v="0"/>
    <x v="0"/>
    <x v="0"/>
    <x v="0"/>
    <x v="1"/>
    <x v="0"/>
    <x v="0"/>
    <x v="0"/>
    <x v="0"/>
    <x v="0"/>
    <x v="1"/>
    <x v="1"/>
    <x v="0"/>
    <x v="0"/>
    <x v="0"/>
    <x v="0"/>
    <x v="0"/>
    <x v="0"/>
    <x v="0"/>
    <x v="0"/>
    <m/>
    <m/>
    <x v="0"/>
    <x v="4"/>
    <x v="0"/>
  </r>
  <r>
    <s v="rahul2alb"/>
    <d v="2021-05-24T00:00:00"/>
    <s v="calma#duda#compasion#aburrimiento#agrado#alegria#placer#satisfaccion#deseo#amor#valentia#agotamiento#entusiasmo#arrogancia#"/>
    <x v="0"/>
    <x v="1"/>
    <x v="1"/>
    <x v="1"/>
    <x v="0"/>
    <s v="_x000a_#calma#duda#compasion#aburrimiento#agrado#alegria#placer#satisfaccion#deseo#amor#valentia#agotamiento#entusiasmo#arrogancia#_x000a_"/>
    <x v="0"/>
    <x v="0"/>
    <x v="0"/>
    <x v="0"/>
    <x v="0"/>
    <x v="1"/>
    <x v="0"/>
    <x v="1"/>
    <x v="1"/>
    <x v="1"/>
    <x v="1"/>
    <x v="0"/>
    <x v="0"/>
    <x v="0"/>
    <x v="1"/>
    <x v="1"/>
    <x v="0"/>
    <x v="1"/>
    <x v="1"/>
    <x v="0"/>
    <x v="0"/>
    <x v="1"/>
    <x v="0"/>
    <m/>
    <m/>
    <x v="1"/>
    <x v="4"/>
    <x v="0"/>
  </r>
  <r>
    <s v="paola1alb"/>
    <d v="2021-06-07T00:00:00"/>
    <s v="calma#duda#compasion#diversion#malestar#alegria#placer#satisfaccion#deseo#amor#valentia#fortaleza#entusiasmo#humillacion#apego#"/>
    <x v="0"/>
    <x v="0"/>
    <x v="1"/>
    <x v="1"/>
    <x v="1"/>
    <s v="_x000a_#calma#duda#compasion#diversion#malestar#alegria#placer#satisfaccion#deseo#amor#valentia#fortaleza#entusiasmo#humillacion#apego#_x000a_"/>
    <x v="1"/>
    <x v="0"/>
    <x v="0"/>
    <x v="1"/>
    <x v="0"/>
    <x v="1"/>
    <x v="0"/>
    <x v="1"/>
    <x v="1"/>
    <x v="1"/>
    <x v="1"/>
    <x v="1"/>
    <x v="0"/>
    <x v="0"/>
    <x v="0"/>
    <x v="0"/>
    <x v="0"/>
    <x v="1"/>
    <x v="1"/>
    <x v="1"/>
    <x v="0"/>
    <x v="0"/>
    <x v="0"/>
    <m/>
    <m/>
    <x v="0"/>
    <x v="4"/>
    <x v="0"/>
  </r>
  <r>
    <s v="vladislav1alb"/>
    <d v="2021-04-26T00:00:00"/>
    <s v="calma#duda#compasion#ira#aburrimiento#malestar#tristeza#dolor#frustracion#fobia#miedo#agotamiento#humillacion#dependenciaEmocional#"/>
    <x v="0"/>
    <x v="1"/>
    <x v="0"/>
    <x v="0"/>
    <x v="1"/>
    <s v="_x000a_#calma#duda#compasion#ira#aburrimiento#malestar#tristeza#dolor#frustracion#fobia#miedo#agotamiento#humillacion#dependenciaEmocional#_x000a_"/>
    <x v="1"/>
    <x v="1"/>
    <x v="0"/>
    <x v="0"/>
    <x v="0"/>
    <x v="0"/>
    <x v="0"/>
    <x v="1"/>
    <x v="0"/>
    <x v="0"/>
    <x v="0"/>
    <x v="0"/>
    <x v="1"/>
    <x v="1"/>
    <x v="1"/>
    <x v="0"/>
    <x v="1"/>
    <x v="1"/>
    <x v="0"/>
    <x v="0"/>
    <x v="1"/>
    <x v="0"/>
    <x v="1"/>
    <s v="fobia"/>
    <m/>
    <x v="1"/>
    <x v="4"/>
    <x v="0"/>
  </r>
  <r>
    <s v="francisco1alb"/>
    <d v="2021-05-10T00:00:00"/>
    <s v="calma#duda#diversion#agrado#alegria#"/>
    <x v="0"/>
    <x v="0"/>
    <x v="1"/>
    <x v="0"/>
    <x v="0"/>
    <s v="_x000a_#calma#duda#diversion#agrado#alegria#_x000a_"/>
    <x v="0"/>
    <x v="0"/>
    <x v="0"/>
    <x v="0"/>
    <x v="0"/>
    <x v="0"/>
    <x v="0"/>
    <x v="1"/>
    <x v="0"/>
    <x v="0"/>
    <x v="0"/>
    <x v="1"/>
    <x v="0"/>
    <x v="0"/>
    <x v="0"/>
    <x v="1"/>
    <x v="0"/>
    <x v="0"/>
    <x v="0"/>
    <x v="0"/>
    <x v="0"/>
    <x v="0"/>
    <x v="0"/>
    <m/>
    <m/>
    <x v="1"/>
    <x v="4"/>
    <x v="0"/>
  </r>
  <r>
    <s v="felipe1alb"/>
    <d v="2021-05-24T00:00:00"/>
    <s v="calma#duda#ira#aburrimiento#agrado#malestar#alegria#dolor#frustracion#deseo#odio#valentia#fortaleza#apatia#arrogancia#apego#"/>
    <x v="0"/>
    <x v="1"/>
    <x v="1"/>
    <x v="1"/>
    <x v="0"/>
    <s v="_x000a_#calma#duda#ira#aburrimiento#agrado#malestar#alegria#dolor#frustracion#deseo#odio#valentia#fortaleza#apatia#arrogancia#apego#_x000a_"/>
    <x v="1"/>
    <x v="0"/>
    <x v="0"/>
    <x v="1"/>
    <x v="1"/>
    <x v="0"/>
    <x v="0"/>
    <x v="1"/>
    <x v="0"/>
    <x v="0"/>
    <x v="1"/>
    <x v="0"/>
    <x v="1"/>
    <x v="1"/>
    <x v="0"/>
    <x v="1"/>
    <x v="0"/>
    <x v="0"/>
    <x v="0"/>
    <x v="1"/>
    <x v="0"/>
    <x v="1"/>
    <x v="1"/>
    <m/>
    <s v="odio"/>
    <x v="1"/>
    <x v="4"/>
    <x v="0"/>
  </r>
  <r>
    <s v="felipe1alb"/>
    <d v="2021-06-07T00:00:00"/>
    <s v="calma#duda#ira#diversion#agrado#alegria#placer#dolor#satisfaccion#deseo#odio#valentia#agotamiento#entusiasmo#humillacion#apego#"/>
    <x v="0"/>
    <x v="0"/>
    <x v="1"/>
    <x v="1"/>
    <x v="1"/>
    <s v="_x000a_#calma#duda#ira#diversion#agrado#alegria#placer#dolor#satisfaccion#deseo#odio#valentia#agotamiento#entusiasmo#humillacion#apego#_x000a_"/>
    <x v="0"/>
    <x v="0"/>
    <x v="0"/>
    <x v="0"/>
    <x v="0"/>
    <x v="1"/>
    <x v="0"/>
    <x v="1"/>
    <x v="1"/>
    <x v="0"/>
    <x v="1"/>
    <x v="1"/>
    <x v="1"/>
    <x v="0"/>
    <x v="1"/>
    <x v="1"/>
    <x v="0"/>
    <x v="0"/>
    <x v="1"/>
    <x v="1"/>
    <x v="0"/>
    <x v="0"/>
    <x v="1"/>
    <m/>
    <s v="odio"/>
    <x v="1"/>
    <x v="4"/>
    <x v="0"/>
  </r>
  <r>
    <s v="vladislav1alb"/>
    <d v="2021-05-10T00:00:00"/>
    <s v="calma#fortaleza#"/>
    <x v="0"/>
    <x v="0"/>
    <x v="0"/>
    <x v="0"/>
    <x v="0"/>
    <s v="_x000a_#calma#fortaleza#_x000a_"/>
    <x v="0"/>
    <x v="0"/>
    <x v="0"/>
    <x v="1"/>
    <x v="0"/>
    <x v="0"/>
    <x v="0"/>
    <x v="0"/>
    <x v="0"/>
    <x v="0"/>
    <x v="0"/>
    <x v="0"/>
    <x v="0"/>
    <x v="0"/>
    <x v="0"/>
    <x v="0"/>
    <x v="0"/>
    <x v="0"/>
    <x v="0"/>
    <x v="0"/>
    <x v="0"/>
    <x v="0"/>
    <x v="0"/>
    <m/>
    <m/>
    <x v="1"/>
    <x v="4"/>
    <x v="0"/>
  </r>
  <r>
    <s v="connie1alb"/>
    <d v="2021-05-10T00:00:00"/>
    <s v="calma#ira#malestar#tristeza#dolor#frustracion#odio#agotamiento#dependenciaEmocional#"/>
    <x v="0"/>
    <x v="0"/>
    <x v="0"/>
    <x v="0"/>
    <x v="0"/>
    <s v="_x000a_#calma#ira#malestar#tristeza#dolor#frustracion#odio#agotamiento#dependenciaEmocional#_x000a_"/>
    <x v="1"/>
    <x v="1"/>
    <x v="0"/>
    <x v="0"/>
    <x v="0"/>
    <x v="0"/>
    <x v="0"/>
    <x v="0"/>
    <x v="0"/>
    <x v="0"/>
    <x v="0"/>
    <x v="0"/>
    <x v="1"/>
    <x v="1"/>
    <x v="1"/>
    <x v="0"/>
    <x v="1"/>
    <x v="0"/>
    <x v="0"/>
    <x v="0"/>
    <x v="0"/>
    <x v="0"/>
    <x v="1"/>
    <m/>
    <s v="odio"/>
    <x v="0"/>
    <x v="4"/>
    <x v="0"/>
  </r>
  <r>
    <s v="amaryllis1alb"/>
    <d v="2021-05-24T00:00:00"/>
    <s v="calma#tension#certeza#duda#compasion#ira#diversion#aburrimiento#agrado#malestar#alegria#tristeza#placer#dolor#satisfaccion#frustracion#deseo#fobia#amor#odio#valentia#miedo#fortaleza#agotamiento#entusiasmo#apatia#arrogancia#humillacion#apego#dependenciaEmocional#"/>
    <x v="1"/>
    <x v="1"/>
    <x v="1"/>
    <x v="1"/>
    <x v="1"/>
    <s v="_x000a_#calma#tension#certeza#duda#compasion#ira#diversion#aburrimiento#agrado#malestar#alegria#tristeza#placer#dolor#satisfaccion#frustracion#deseo#fobia#amor#odio#valentia#miedo#fortaleza#agotamiento#entusiasmo#apatia#arrogancia#humillacion#apego#dependenciaEmocional#_x000a_"/>
    <x v="1"/>
    <x v="1"/>
    <x v="1"/>
    <x v="1"/>
    <x v="1"/>
    <x v="1"/>
    <x v="0"/>
    <x v="1"/>
    <x v="1"/>
    <x v="1"/>
    <x v="1"/>
    <x v="1"/>
    <x v="1"/>
    <x v="1"/>
    <x v="1"/>
    <x v="1"/>
    <x v="1"/>
    <x v="1"/>
    <x v="1"/>
    <x v="1"/>
    <x v="1"/>
    <x v="1"/>
    <x v="1"/>
    <s v="fobia"/>
    <s v="odio"/>
    <x v="0"/>
    <x v="4"/>
    <x v="0"/>
  </r>
  <r>
    <s v="amaryllis1alb"/>
    <d v="2021-05-24T00:00:00"/>
    <s v="calma#tension#certeza#duda#compasion#ira#diversion#aburrimiento#agrado#malestar#alegria#tristeza#placer#dolor#satisfaccion#frustracion#deseo#fobia#amor#odio#valentia#miedo#fortaleza#agotamiento#entusiasmo#apatia#arrogancia#humillacion#apego#dependenciaEmocional#"/>
    <x v="1"/>
    <x v="1"/>
    <x v="1"/>
    <x v="1"/>
    <x v="1"/>
    <s v="_x000a_#calma#tension#certeza#duda#compasion#ira#diversion#aburrimiento#agrado#malestar#alegria#tristeza#placer#dolor#satisfaccion#frustracion#deseo#fobia#amor#odio#valentia#miedo#fortaleza#agotamiento#entusiasmo#apatia#arrogancia#humillacion#apego#dependenciaEmocional#_x000a_"/>
    <x v="1"/>
    <x v="1"/>
    <x v="1"/>
    <x v="1"/>
    <x v="1"/>
    <x v="1"/>
    <x v="0"/>
    <x v="1"/>
    <x v="1"/>
    <x v="1"/>
    <x v="1"/>
    <x v="1"/>
    <x v="1"/>
    <x v="1"/>
    <x v="1"/>
    <x v="1"/>
    <x v="1"/>
    <x v="1"/>
    <x v="1"/>
    <x v="1"/>
    <x v="1"/>
    <x v="1"/>
    <x v="1"/>
    <s v="fobia"/>
    <s v="odio"/>
    <x v="0"/>
    <x v="4"/>
    <x v="0"/>
  </r>
  <r>
    <s v="ivan1alb"/>
    <d v="2021-04-26T00:00:00"/>
    <s v="calma#tension#duda#compasion#aburrimiento#agrado#tristeza#valentia#dependenciaEmocional#"/>
    <x v="1"/>
    <x v="1"/>
    <x v="0"/>
    <x v="0"/>
    <x v="0"/>
    <s v="_x000a_#calma#tension#duda#compasion#aburrimiento#agrado#tristeza#valentia#dependenciaEmocional#_x000a_"/>
    <x v="0"/>
    <x v="1"/>
    <x v="0"/>
    <x v="0"/>
    <x v="0"/>
    <x v="0"/>
    <x v="0"/>
    <x v="1"/>
    <x v="0"/>
    <x v="0"/>
    <x v="1"/>
    <x v="0"/>
    <x v="0"/>
    <x v="0"/>
    <x v="0"/>
    <x v="1"/>
    <x v="1"/>
    <x v="1"/>
    <x v="0"/>
    <x v="0"/>
    <x v="0"/>
    <x v="0"/>
    <x v="0"/>
    <m/>
    <m/>
    <x v="1"/>
    <x v="4"/>
    <x v="0"/>
  </r>
  <r>
    <s v="oliverl1alb"/>
    <d v="2021-04-26T00:00:00"/>
    <s v="calma#tension#duda#diversion#aburrimiento#agrado#agotamiento#"/>
    <x v="1"/>
    <x v="1"/>
    <x v="0"/>
    <x v="0"/>
    <x v="0"/>
    <s v="_x000a_#calma#tension#duda#diversion#aburrimiento#agrado#agotamiento#_x000a_"/>
    <x v="0"/>
    <x v="0"/>
    <x v="0"/>
    <x v="0"/>
    <x v="0"/>
    <x v="0"/>
    <x v="0"/>
    <x v="1"/>
    <x v="0"/>
    <x v="0"/>
    <x v="0"/>
    <x v="1"/>
    <x v="0"/>
    <x v="0"/>
    <x v="1"/>
    <x v="1"/>
    <x v="0"/>
    <x v="0"/>
    <x v="0"/>
    <x v="0"/>
    <x v="0"/>
    <x v="0"/>
    <x v="0"/>
    <m/>
    <m/>
    <x v="1"/>
    <x v="4"/>
    <x v="0"/>
  </r>
  <r>
    <s v="adrian1alb"/>
    <d v="2021-05-10T00:00:00"/>
    <s v="calma#tristeza#amor#"/>
    <x v="0"/>
    <x v="0"/>
    <x v="0"/>
    <x v="0"/>
    <x v="0"/>
    <s v="_x000a_#calma#tristeza#amor#_x000a_"/>
    <x v="0"/>
    <x v="1"/>
    <x v="0"/>
    <x v="0"/>
    <x v="0"/>
    <x v="0"/>
    <x v="0"/>
    <x v="0"/>
    <x v="0"/>
    <x v="1"/>
    <x v="0"/>
    <x v="0"/>
    <x v="0"/>
    <x v="0"/>
    <x v="0"/>
    <x v="0"/>
    <x v="0"/>
    <x v="0"/>
    <x v="0"/>
    <x v="0"/>
    <x v="0"/>
    <x v="0"/>
    <x v="0"/>
    <m/>
    <m/>
    <x v="1"/>
    <x v="4"/>
    <x v="0"/>
  </r>
  <r>
    <s v="adam1alb"/>
    <d v="2021-05-10T00:00:00"/>
    <s v="certeza#alegria#fortaleza#apatia#"/>
    <x v="0"/>
    <x v="0"/>
    <x v="1"/>
    <x v="0"/>
    <x v="0"/>
    <s v="_x000a_#certeza#alegria#fortaleza#apatia#_x000a_"/>
    <x v="0"/>
    <x v="0"/>
    <x v="1"/>
    <x v="1"/>
    <x v="1"/>
    <x v="0"/>
    <x v="1"/>
    <x v="0"/>
    <x v="0"/>
    <x v="0"/>
    <x v="0"/>
    <x v="0"/>
    <x v="0"/>
    <x v="0"/>
    <x v="0"/>
    <x v="0"/>
    <x v="0"/>
    <x v="0"/>
    <x v="0"/>
    <x v="0"/>
    <x v="0"/>
    <x v="0"/>
    <x v="0"/>
    <m/>
    <m/>
    <x v="1"/>
    <x v="4"/>
    <x v="0"/>
  </r>
  <r>
    <s v="paola1alb"/>
    <d v="2021-05-10T00:00:00"/>
    <s v="certeza#compasion#diversion#alegria#placer#frustracion#deseo#amor#valentia#humillacion#"/>
    <x v="0"/>
    <x v="0"/>
    <x v="1"/>
    <x v="1"/>
    <x v="1"/>
    <s v="_x000a_#certeza#compasion#diversion#alegria#placer#frustracion#deseo#amor#valentia#humillacion#_x000a_"/>
    <x v="0"/>
    <x v="0"/>
    <x v="1"/>
    <x v="0"/>
    <x v="0"/>
    <x v="0"/>
    <x v="1"/>
    <x v="0"/>
    <x v="1"/>
    <x v="1"/>
    <x v="1"/>
    <x v="1"/>
    <x v="0"/>
    <x v="1"/>
    <x v="0"/>
    <x v="0"/>
    <x v="0"/>
    <x v="1"/>
    <x v="0"/>
    <x v="0"/>
    <x v="0"/>
    <x v="0"/>
    <x v="0"/>
    <m/>
    <m/>
    <x v="0"/>
    <x v="4"/>
    <x v="0"/>
  </r>
  <r>
    <s v="daniela1alb"/>
    <d v="2021-05-24T00:00:00"/>
    <s v="compasion#aburrimiento#tristeza#odio#"/>
    <x v="0"/>
    <x v="1"/>
    <x v="0"/>
    <x v="0"/>
    <x v="0"/>
    <s v="_x000a_#compasion#aburrimiento#tristeza#odio#_x000a_"/>
    <x v="0"/>
    <x v="1"/>
    <x v="0"/>
    <x v="0"/>
    <x v="0"/>
    <x v="0"/>
    <x v="1"/>
    <x v="0"/>
    <x v="0"/>
    <x v="0"/>
    <x v="0"/>
    <x v="0"/>
    <x v="0"/>
    <x v="0"/>
    <x v="0"/>
    <x v="0"/>
    <x v="0"/>
    <x v="1"/>
    <x v="0"/>
    <x v="0"/>
    <x v="0"/>
    <x v="0"/>
    <x v="0"/>
    <m/>
    <s v="odio"/>
    <x v="0"/>
    <x v="4"/>
    <x v="0"/>
  </r>
  <r>
    <s v="laura1alb"/>
    <d v="2021-06-07T00:00:00"/>
    <s v="diversion#agrado#alegria#"/>
    <x v="0"/>
    <x v="0"/>
    <x v="1"/>
    <x v="0"/>
    <x v="0"/>
    <s v="_x000a_#diversion#agrado#alegria#_x000a_"/>
    <x v="0"/>
    <x v="0"/>
    <x v="0"/>
    <x v="0"/>
    <x v="0"/>
    <x v="0"/>
    <x v="1"/>
    <x v="0"/>
    <x v="0"/>
    <x v="0"/>
    <x v="0"/>
    <x v="1"/>
    <x v="0"/>
    <x v="0"/>
    <x v="0"/>
    <x v="1"/>
    <x v="0"/>
    <x v="0"/>
    <x v="0"/>
    <x v="0"/>
    <x v="0"/>
    <x v="0"/>
    <x v="0"/>
    <m/>
    <m/>
    <x v="0"/>
    <x v="4"/>
    <x v="0"/>
  </r>
  <r>
    <s v="nuria1alb"/>
    <d v="2021-04-26T00:00:00"/>
    <s v="diversion#agrado#alegria#deseo#amor#entusiasmo#"/>
    <x v="0"/>
    <x v="0"/>
    <x v="1"/>
    <x v="1"/>
    <x v="0"/>
    <s v="_x000a_#diversion#agrado#alegria#deseo#amor#entusiasmo#_x000a_"/>
    <x v="0"/>
    <x v="0"/>
    <x v="0"/>
    <x v="0"/>
    <x v="0"/>
    <x v="1"/>
    <x v="1"/>
    <x v="0"/>
    <x v="0"/>
    <x v="1"/>
    <x v="0"/>
    <x v="1"/>
    <x v="0"/>
    <x v="0"/>
    <x v="0"/>
    <x v="1"/>
    <x v="0"/>
    <x v="0"/>
    <x v="0"/>
    <x v="0"/>
    <x v="0"/>
    <x v="0"/>
    <x v="0"/>
    <m/>
    <m/>
    <x v="0"/>
    <x v="4"/>
    <x v="0"/>
  </r>
  <r>
    <s v="andres1alb"/>
    <d v="2021-05-10T00:00:00"/>
    <s v="diversion#agrado#alegria#satisfaccion#deseo#amor#"/>
    <x v="0"/>
    <x v="0"/>
    <x v="1"/>
    <x v="1"/>
    <x v="0"/>
    <s v="_x000a_#diversion#agrado#alegria#satisfaccion#deseo#amor#_x000a_"/>
    <x v="0"/>
    <x v="0"/>
    <x v="0"/>
    <x v="0"/>
    <x v="0"/>
    <x v="0"/>
    <x v="1"/>
    <x v="0"/>
    <x v="0"/>
    <x v="1"/>
    <x v="0"/>
    <x v="1"/>
    <x v="0"/>
    <x v="0"/>
    <x v="0"/>
    <x v="1"/>
    <x v="0"/>
    <x v="0"/>
    <x v="1"/>
    <x v="0"/>
    <x v="0"/>
    <x v="0"/>
    <x v="0"/>
    <m/>
    <m/>
    <x v="1"/>
    <x v="4"/>
    <x v="0"/>
  </r>
  <r>
    <s v="nuria1alb"/>
    <d v="2021-06-07T00:00:00"/>
    <s v="diversion#alegria#amor#odio#miedo#"/>
    <x v="0"/>
    <x v="0"/>
    <x v="1"/>
    <x v="0"/>
    <x v="0"/>
    <s v="_x000a_#diversion#alegria#amor#odio#miedo#_x000a_"/>
    <x v="0"/>
    <x v="0"/>
    <x v="0"/>
    <x v="0"/>
    <x v="0"/>
    <x v="0"/>
    <x v="1"/>
    <x v="0"/>
    <x v="0"/>
    <x v="1"/>
    <x v="0"/>
    <x v="1"/>
    <x v="0"/>
    <x v="0"/>
    <x v="0"/>
    <x v="0"/>
    <x v="0"/>
    <x v="0"/>
    <x v="0"/>
    <x v="0"/>
    <x v="1"/>
    <x v="0"/>
    <x v="0"/>
    <m/>
    <s v="odio"/>
    <x v="0"/>
    <x v="4"/>
    <x v="0"/>
  </r>
  <r>
    <s v="alvaro1alb"/>
    <d v="2021-05-10T00:00:00"/>
    <s v="diversion#alegria#amor#valentia#"/>
    <x v="0"/>
    <x v="0"/>
    <x v="1"/>
    <x v="0"/>
    <x v="0"/>
    <s v="_x000a_#diversion#alegria#amor#valentia#_x000a_"/>
    <x v="0"/>
    <x v="0"/>
    <x v="0"/>
    <x v="0"/>
    <x v="0"/>
    <x v="0"/>
    <x v="1"/>
    <x v="0"/>
    <x v="0"/>
    <x v="1"/>
    <x v="1"/>
    <x v="1"/>
    <x v="0"/>
    <x v="0"/>
    <x v="0"/>
    <x v="0"/>
    <x v="0"/>
    <x v="0"/>
    <x v="0"/>
    <x v="0"/>
    <x v="0"/>
    <x v="0"/>
    <x v="0"/>
    <m/>
    <m/>
    <x v="1"/>
    <x v="4"/>
    <x v="0"/>
  </r>
  <r>
    <s v="alvaro1alb"/>
    <d v="2021-06-07T00:00:00"/>
    <s v="diversion#alegria#amor#valentia#"/>
    <x v="0"/>
    <x v="0"/>
    <x v="1"/>
    <x v="0"/>
    <x v="0"/>
    <s v="_x000a_#diversion#alegria#amor#valentia#_x000a_"/>
    <x v="0"/>
    <x v="0"/>
    <x v="0"/>
    <x v="0"/>
    <x v="0"/>
    <x v="0"/>
    <x v="1"/>
    <x v="0"/>
    <x v="0"/>
    <x v="1"/>
    <x v="1"/>
    <x v="1"/>
    <x v="0"/>
    <x v="0"/>
    <x v="0"/>
    <x v="0"/>
    <x v="0"/>
    <x v="0"/>
    <x v="0"/>
    <x v="0"/>
    <x v="0"/>
    <x v="0"/>
    <x v="0"/>
    <m/>
    <m/>
    <x v="1"/>
    <x v="4"/>
    <x v="0"/>
  </r>
  <r>
    <s v="maria2alb"/>
    <d v="2021-04-26T00:00:00"/>
    <s v="diversion#alegria#deseo#amor#valentia#fortaleza#entusiasmo#"/>
    <x v="0"/>
    <x v="0"/>
    <x v="1"/>
    <x v="1"/>
    <x v="0"/>
    <s v="_x000a_#diversion#alegria#deseo#amor#valentia#fortaleza#entusiasmo#_x000a_"/>
    <x v="0"/>
    <x v="0"/>
    <x v="0"/>
    <x v="1"/>
    <x v="0"/>
    <x v="1"/>
    <x v="1"/>
    <x v="0"/>
    <x v="0"/>
    <x v="1"/>
    <x v="1"/>
    <x v="1"/>
    <x v="0"/>
    <x v="0"/>
    <x v="0"/>
    <x v="0"/>
    <x v="0"/>
    <x v="0"/>
    <x v="0"/>
    <x v="0"/>
    <x v="0"/>
    <x v="0"/>
    <x v="0"/>
    <m/>
    <m/>
    <x v="0"/>
    <x v="4"/>
    <x v="0"/>
  </r>
  <r>
    <s v="martina1alb"/>
    <d v="2021-05-10T00:00:00"/>
    <s v="duda#aburrimiento#miedo#agotamiento#"/>
    <x v="0"/>
    <x v="1"/>
    <x v="0"/>
    <x v="0"/>
    <x v="0"/>
    <s v="_x000a_#duda#aburrimiento#miedo#agotamiento#_x000a_"/>
    <x v="0"/>
    <x v="0"/>
    <x v="0"/>
    <x v="0"/>
    <x v="0"/>
    <x v="0"/>
    <x v="1"/>
    <x v="1"/>
    <x v="0"/>
    <x v="0"/>
    <x v="0"/>
    <x v="0"/>
    <x v="0"/>
    <x v="0"/>
    <x v="1"/>
    <x v="0"/>
    <x v="0"/>
    <x v="0"/>
    <x v="0"/>
    <x v="0"/>
    <x v="1"/>
    <x v="0"/>
    <x v="0"/>
    <m/>
    <m/>
    <x v="0"/>
    <x v="4"/>
    <x v="0"/>
  </r>
  <r>
    <s v="nuria1alb"/>
    <d v="2021-05-24T00:00:00"/>
    <s v="duda#ira#malestar#tristeza#dolor#frustracion#deseo#odio#miedo#agotamiento#humillacion#"/>
    <x v="0"/>
    <x v="0"/>
    <x v="0"/>
    <x v="1"/>
    <x v="1"/>
    <s v="_x000a_#duda#ira#malestar#tristeza#dolor#frustracion#deseo#odio#miedo#agotamiento#humillacion#_x000a_"/>
    <x v="1"/>
    <x v="1"/>
    <x v="0"/>
    <x v="0"/>
    <x v="0"/>
    <x v="0"/>
    <x v="1"/>
    <x v="1"/>
    <x v="0"/>
    <x v="0"/>
    <x v="0"/>
    <x v="0"/>
    <x v="1"/>
    <x v="1"/>
    <x v="1"/>
    <x v="0"/>
    <x v="0"/>
    <x v="0"/>
    <x v="0"/>
    <x v="0"/>
    <x v="1"/>
    <x v="0"/>
    <x v="1"/>
    <m/>
    <s v="odio"/>
    <x v="0"/>
    <x v="4"/>
    <x v="0"/>
  </r>
  <r>
    <s v="laura1alb"/>
    <d v="2021-04-26T00:00:00"/>
    <s v="duda#malestar#alegria#"/>
    <x v="0"/>
    <x v="0"/>
    <x v="1"/>
    <x v="0"/>
    <x v="0"/>
    <s v="_x000a_#duda#malestar#alegria#_x000a_"/>
    <x v="1"/>
    <x v="0"/>
    <x v="0"/>
    <x v="0"/>
    <x v="0"/>
    <x v="0"/>
    <x v="1"/>
    <x v="1"/>
    <x v="0"/>
    <x v="0"/>
    <x v="0"/>
    <x v="0"/>
    <x v="0"/>
    <x v="0"/>
    <x v="0"/>
    <x v="0"/>
    <x v="0"/>
    <x v="0"/>
    <x v="0"/>
    <x v="0"/>
    <x v="0"/>
    <x v="0"/>
    <x v="0"/>
    <m/>
    <m/>
    <x v="0"/>
    <x v="4"/>
    <x v="0"/>
  </r>
  <r>
    <s v="alvaro1alb"/>
    <d v="2021-06-07T00:00:00"/>
    <s v="fobia#"/>
    <x v="0"/>
    <x v="0"/>
    <x v="0"/>
    <x v="0"/>
    <x v="0"/>
    <s v="_x000a_#fobia#_x000a_"/>
    <x v="0"/>
    <x v="0"/>
    <x v="0"/>
    <x v="0"/>
    <x v="0"/>
    <x v="0"/>
    <x v="1"/>
    <x v="0"/>
    <x v="0"/>
    <x v="0"/>
    <x v="0"/>
    <x v="0"/>
    <x v="0"/>
    <x v="0"/>
    <x v="0"/>
    <x v="0"/>
    <x v="0"/>
    <x v="0"/>
    <x v="0"/>
    <x v="0"/>
    <x v="0"/>
    <x v="0"/>
    <x v="0"/>
    <s v="fobia"/>
    <m/>
    <x v="1"/>
    <x v="4"/>
    <x v="0"/>
  </r>
  <r>
    <s v="oliveroconnor1alb"/>
    <d v="2021-06-07T00:00:00"/>
    <s v="ira#"/>
    <x v="0"/>
    <x v="0"/>
    <x v="0"/>
    <x v="0"/>
    <x v="0"/>
    <s v="_x000a_#ira#_x000a_"/>
    <x v="0"/>
    <x v="0"/>
    <x v="0"/>
    <x v="0"/>
    <x v="0"/>
    <x v="0"/>
    <x v="1"/>
    <x v="0"/>
    <x v="0"/>
    <x v="0"/>
    <x v="0"/>
    <x v="0"/>
    <x v="0"/>
    <x v="0"/>
    <x v="0"/>
    <x v="0"/>
    <x v="0"/>
    <x v="0"/>
    <x v="0"/>
    <x v="0"/>
    <x v="0"/>
    <x v="0"/>
    <x v="1"/>
    <m/>
    <m/>
    <x v="1"/>
    <x v="4"/>
    <x v="0"/>
  </r>
  <r>
    <s v="andres1alb"/>
    <d v="2021-06-04T00:00:00"/>
    <s v="malestar#alegria#"/>
    <x v="0"/>
    <x v="0"/>
    <x v="1"/>
    <x v="0"/>
    <x v="0"/>
    <s v="_x000a_#malestar#alegria#_x000a_"/>
    <x v="1"/>
    <x v="0"/>
    <x v="0"/>
    <x v="0"/>
    <x v="0"/>
    <x v="0"/>
    <x v="1"/>
    <x v="0"/>
    <x v="0"/>
    <x v="0"/>
    <x v="0"/>
    <x v="0"/>
    <x v="0"/>
    <x v="0"/>
    <x v="0"/>
    <x v="0"/>
    <x v="0"/>
    <x v="0"/>
    <x v="0"/>
    <x v="0"/>
    <x v="0"/>
    <x v="0"/>
    <x v="0"/>
    <m/>
    <m/>
    <x v="1"/>
    <x v="4"/>
    <x v="0"/>
  </r>
  <r>
    <s v="alvaro1alb"/>
    <d v="2021-04-26T00:00:00"/>
    <s v="malestar#tristeza#dolor#frustracion#fobia#humillacion#"/>
    <x v="0"/>
    <x v="0"/>
    <x v="0"/>
    <x v="0"/>
    <x v="1"/>
    <s v="_x000a_#malestar#tristeza#dolor#frustracion#fobia#humillacion#_x000a_"/>
    <x v="1"/>
    <x v="1"/>
    <x v="0"/>
    <x v="0"/>
    <x v="0"/>
    <x v="0"/>
    <x v="1"/>
    <x v="0"/>
    <x v="0"/>
    <x v="0"/>
    <x v="0"/>
    <x v="0"/>
    <x v="1"/>
    <x v="1"/>
    <x v="0"/>
    <x v="0"/>
    <x v="0"/>
    <x v="0"/>
    <x v="0"/>
    <x v="0"/>
    <x v="0"/>
    <x v="0"/>
    <x v="0"/>
    <s v="fobia"/>
    <m/>
    <x v="1"/>
    <x v="4"/>
    <x v="0"/>
  </r>
  <r>
    <s v="denise1alb3493"/>
    <d v="2021-05-24T00:00:00"/>
    <s v="odio#"/>
    <x v="0"/>
    <x v="0"/>
    <x v="0"/>
    <x v="0"/>
    <x v="0"/>
    <s v="_x000a_#odio#_x000a_"/>
    <x v="0"/>
    <x v="0"/>
    <x v="0"/>
    <x v="0"/>
    <x v="0"/>
    <x v="0"/>
    <x v="1"/>
    <x v="0"/>
    <x v="0"/>
    <x v="0"/>
    <x v="0"/>
    <x v="0"/>
    <x v="0"/>
    <x v="0"/>
    <x v="0"/>
    <x v="0"/>
    <x v="0"/>
    <x v="0"/>
    <x v="0"/>
    <x v="0"/>
    <x v="0"/>
    <x v="0"/>
    <x v="0"/>
    <m/>
    <s v="odio"/>
    <x v="0"/>
    <x v="4"/>
    <x v="0"/>
  </r>
  <r>
    <s v="olivero1alb"/>
    <d v="2021-05-10T00:00:00"/>
    <s v="satisfaccion#"/>
    <x v="0"/>
    <x v="0"/>
    <x v="0"/>
    <x v="0"/>
    <x v="0"/>
    <s v="_x000a_#satisfaccion#_x000a_"/>
    <x v="0"/>
    <x v="0"/>
    <x v="0"/>
    <x v="0"/>
    <x v="0"/>
    <x v="0"/>
    <x v="1"/>
    <x v="0"/>
    <x v="0"/>
    <x v="0"/>
    <x v="0"/>
    <x v="0"/>
    <x v="0"/>
    <x v="0"/>
    <x v="0"/>
    <x v="0"/>
    <x v="0"/>
    <x v="0"/>
    <x v="1"/>
    <x v="0"/>
    <x v="0"/>
    <x v="0"/>
    <x v="0"/>
    <m/>
    <m/>
    <x v="1"/>
    <x v="4"/>
    <x v="0"/>
  </r>
  <r>
    <s v="adam1alb"/>
    <d v="2021-04-26T00:00:00"/>
    <s v="tension#alegria#"/>
    <x v="1"/>
    <x v="0"/>
    <x v="1"/>
    <x v="0"/>
    <x v="0"/>
    <s v="_x000a_#tension#alegria#_x000a_"/>
    <x v="0"/>
    <x v="0"/>
    <x v="0"/>
    <x v="0"/>
    <x v="0"/>
    <x v="0"/>
    <x v="1"/>
    <x v="0"/>
    <x v="0"/>
    <x v="0"/>
    <x v="0"/>
    <x v="0"/>
    <x v="0"/>
    <x v="0"/>
    <x v="0"/>
    <x v="0"/>
    <x v="0"/>
    <x v="0"/>
    <x v="0"/>
    <x v="0"/>
    <x v="0"/>
    <x v="0"/>
    <x v="0"/>
    <m/>
    <m/>
    <x v="1"/>
    <x v="4"/>
    <x v="0"/>
  </r>
  <r>
    <s v="adam1alb"/>
    <d v="2021-04-26T00:00:00"/>
    <s v="tension#alegria#deseo#"/>
    <x v="1"/>
    <x v="0"/>
    <x v="1"/>
    <x v="1"/>
    <x v="0"/>
    <s v="_x000a_#tension#alegria#deseo#_x000a_"/>
    <x v="0"/>
    <x v="0"/>
    <x v="0"/>
    <x v="0"/>
    <x v="0"/>
    <x v="0"/>
    <x v="1"/>
    <x v="0"/>
    <x v="0"/>
    <x v="0"/>
    <x v="0"/>
    <x v="0"/>
    <x v="0"/>
    <x v="0"/>
    <x v="0"/>
    <x v="0"/>
    <x v="0"/>
    <x v="0"/>
    <x v="0"/>
    <x v="0"/>
    <x v="0"/>
    <x v="0"/>
    <x v="0"/>
    <m/>
    <m/>
    <x v="1"/>
    <x v="4"/>
    <x v="0"/>
  </r>
  <r>
    <s v="felipe1alb"/>
    <d v="2021-04-26T00:00:00"/>
    <s v="tension#certeza#compasion#aburrimiento#agrado#tristeza#placer#dolor#satisfaccion#frustracion#deseo#amor#valentia#agotamiento#apatia#humillacion#dependenciaEmocional#"/>
    <x v="1"/>
    <x v="1"/>
    <x v="0"/>
    <x v="1"/>
    <x v="1"/>
    <s v="_x000a_#tension#certeza#compasion#aburrimiento#agrado#tristeza#placer#dolor#satisfaccion#frustracion#deseo#amor#valentia#agotamiento#apatia#humillacion#dependenciaEmocional#_x000a_"/>
    <x v="0"/>
    <x v="1"/>
    <x v="1"/>
    <x v="0"/>
    <x v="1"/>
    <x v="0"/>
    <x v="1"/>
    <x v="0"/>
    <x v="1"/>
    <x v="1"/>
    <x v="1"/>
    <x v="0"/>
    <x v="1"/>
    <x v="1"/>
    <x v="1"/>
    <x v="1"/>
    <x v="1"/>
    <x v="1"/>
    <x v="1"/>
    <x v="0"/>
    <x v="0"/>
    <x v="0"/>
    <x v="0"/>
    <m/>
    <m/>
    <x v="1"/>
    <x v="4"/>
    <x v="0"/>
  </r>
  <r>
    <s v="felipe1alb"/>
    <d v="2021-05-10T00:00:00"/>
    <s v="tension#certeza#ira#diversion#aburrimiento#agrado#alegria#placer#dolor#satisfaccion#fobia#odio#miedo#fortaleza#entusiasmo#humillacion#apego#dependenciaEmocional#"/>
    <x v="1"/>
    <x v="1"/>
    <x v="1"/>
    <x v="0"/>
    <x v="1"/>
    <s v="_x000a_#tension#certeza#ira#diversion#aburrimiento#agrado#alegria#placer#dolor#satisfaccion#fobia#odio#miedo#fortaleza#entusiasmo#humillacion#apego#dependenciaEmocional#_x000a_"/>
    <x v="0"/>
    <x v="0"/>
    <x v="1"/>
    <x v="1"/>
    <x v="0"/>
    <x v="1"/>
    <x v="1"/>
    <x v="0"/>
    <x v="1"/>
    <x v="0"/>
    <x v="0"/>
    <x v="1"/>
    <x v="1"/>
    <x v="0"/>
    <x v="0"/>
    <x v="1"/>
    <x v="1"/>
    <x v="0"/>
    <x v="1"/>
    <x v="1"/>
    <x v="1"/>
    <x v="0"/>
    <x v="1"/>
    <s v="fobia"/>
    <s v="odio"/>
    <x v="1"/>
    <x v="4"/>
    <x v="0"/>
  </r>
  <r>
    <s v="connie1alb"/>
    <d v="2021-05-24T00:00:00"/>
    <s v="tension#compasion#aburrimiento#alegria#placer#frustracion#deseo#odio#agotamiento#entusiasmo#dependenciaEmocional#"/>
    <x v="1"/>
    <x v="1"/>
    <x v="1"/>
    <x v="1"/>
    <x v="0"/>
    <s v="_x000a_#tension#compasion#aburrimiento#alegria#placer#frustracion#deseo#odio#agotamiento#entusiasmo#dependenciaEmocional#_x000a_"/>
    <x v="0"/>
    <x v="0"/>
    <x v="0"/>
    <x v="0"/>
    <x v="0"/>
    <x v="1"/>
    <x v="1"/>
    <x v="0"/>
    <x v="1"/>
    <x v="0"/>
    <x v="0"/>
    <x v="0"/>
    <x v="0"/>
    <x v="1"/>
    <x v="1"/>
    <x v="0"/>
    <x v="1"/>
    <x v="1"/>
    <x v="0"/>
    <x v="0"/>
    <x v="0"/>
    <x v="0"/>
    <x v="0"/>
    <m/>
    <s v="odio"/>
    <x v="0"/>
    <x v="4"/>
    <x v="0"/>
  </r>
  <r>
    <s v="denise1alb"/>
    <d v="2021-04-26T00:00:00"/>
    <s v="tension#duda#aburrimiento#tristeza#dolor#frustracion#fobia#odio#miedo#agotamiento#"/>
    <x v="1"/>
    <x v="1"/>
    <x v="0"/>
    <x v="0"/>
    <x v="0"/>
    <s v="_x000a_#tension#duda#aburrimiento#tristeza#dolor#frustracion#fobia#odio#miedo#agotamiento#_x000a_"/>
    <x v="0"/>
    <x v="1"/>
    <x v="0"/>
    <x v="0"/>
    <x v="0"/>
    <x v="0"/>
    <x v="1"/>
    <x v="1"/>
    <x v="0"/>
    <x v="0"/>
    <x v="0"/>
    <x v="0"/>
    <x v="1"/>
    <x v="1"/>
    <x v="1"/>
    <x v="0"/>
    <x v="0"/>
    <x v="0"/>
    <x v="0"/>
    <x v="0"/>
    <x v="1"/>
    <x v="0"/>
    <x v="0"/>
    <s v="fobia"/>
    <s v="odio"/>
    <x v="0"/>
    <x v="4"/>
    <x v="0"/>
  </r>
  <r>
    <s v="maya"/>
    <d v="2021-04-26T00:00:00"/>
    <s v="tension#duda#compasion#ira#aburrimiento#tristeza#dolor#frustracion#deseo#fobia#amor#odio#agotamiento#apatia#dependenciaEmocional#"/>
    <x v="1"/>
    <x v="1"/>
    <x v="0"/>
    <x v="1"/>
    <x v="0"/>
    <s v="_x000a_#tension#duda#compasion#ira#aburrimiento#tristeza#dolor#frustracion#deseo#fobia#amor#odio#agotamiento#apatia#dependenciaEmocional#_x000a_"/>
    <x v="0"/>
    <x v="1"/>
    <x v="0"/>
    <x v="0"/>
    <x v="1"/>
    <x v="0"/>
    <x v="1"/>
    <x v="1"/>
    <x v="0"/>
    <x v="1"/>
    <x v="0"/>
    <x v="0"/>
    <x v="1"/>
    <x v="1"/>
    <x v="1"/>
    <x v="0"/>
    <x v="1"/>
    <x v="1"/>
    <x v="0"/>
    <x v="0"/>
    <x v="0"/>
    <x v="0"/>
    <x v="1"/>
    <s v="fobia"/>
    <s v="odio"/>
    <x v="0"/>
    <x v="4"/>
    <x v="0"/>
  </r>
  <r>
    <s v="michael1alb"/>
    <d v="2021-05-10T00:00:00"/>
    <s v="tension#duda#ira#aburrimiento#agrado#alegria#placer#satisfaccion#deseo#odio#miedo#fortaleza#entusiasmo#arrogancia#"/>
    <x v="1"/>
    <x v="1"/>
    <x v="1"/>
    <x v="1"/>
    <x v="0"/>
    <s v="_x000a_#tension#duda#ira#aburrimiento#agrado#alegria#placer#satisfaccion#deseo#odio#miedo#fortaleza#entusiasmo#arrogancia#_x000a_"/>
    <x v="0"/>
    <x v="0"/>
    <x v="0"/>
    <x v="1"/>
    <x v="0"/>
    <x v="1"/>
    <x v="1"/>
    <x v="1"/>
    <x v="1"/>
    <x v="0"/>
    <x v="0"/>
    <x v="0"/>
    <x v="0"/>
    <x v="0"/>
    <x v="0"/>
    <x v="1"/>
    <x v="0"/>
    <x v="0"/>
    <x v="1"/>
    <x v="0"/>
    <x v="1"/>
    <x v="1"/>
    <x v="1"/>
    <m/>
    <s v="odio"/>
    <x v="1"/>
    <x v="4"/>
    <x v="0"/>
  </r>
  <r>
    <s v="nuria1alb"/>
    <d v="2021-05-10T00:00:00"/>
    <s v="tension#duda#ira#malestar#alegria#tristeza#deseo#amor#odio#miedo#"/>
    <x v="1"/>
    <x v="0"/>
    <x v="1"/>
    <x v="1"/>
    <x v="0"/>
    <s v="_x000a_#tension#duda#ira#malestar#alegria#tristeza#deseo#amor#odio#miedo#_x000a_"/>
    <x v="1"/>
    <x v="1"/>
    <x v="0"/>
    <x v="0"/>
    <x v="0"/>
    <x v="0"/>
    <x v="1"/>
    <x v="1"/>
    <x v="0"/>
    <x v="1"/>
    <x v="0"/>
    <x v="0"/>
    <x v="0"/>
    <x v="0"/>
    <x v="0"/>
    <x v="0"/>
    <x v="0"/>
    <x v="0"/>
    <x v="0"/>
    <x v="0"/>
    <x v="1"/>
    <x v="0"/>
    <x v="1"/>
    <m/>
    <s v="odio"/>
    <x v="0"/>
    <x v="4"/>
    <x v="0"/>
  </r>
  <r>
    <s v="oliverl1alb"/>
    <d v="2021-05-10T00:00:00"/>
    <s v="tension#placer#valentia#"/>
    <x v="1"/>
    <x v="0"/>
    <x v="0"/>
    <x v="0"/>
    <x v="0"/>
    <s v="_x000a_#tension#placer#valentia#_x000a_"/>
    <x v="0"/>
    <x v="0"/>
    <x v="0"/>
    <x v="0"/>
    <x v="0"/>
    <x v="0"/>
    <x v="1"/>
    <x v="0"/>
    <x v="1"/>
    <x v="0"/>
    <x v="1"/>
    <x v="0"/>
    <x v="0"/>
    <x v="0"/>
    <x v="0"/>
    <x v="0"/>
    <x v="0"/>
    <x v="0"/>
    <x v="0"/>
    <x v="0"/>
    <x v="0"/>
    <x v="0"/>
    <x v="0"/>
    <m/>
    <m/>
    <x v="1"/>
    <x v="4"/>
    <x v="0"/>
  </r>
  <r>
    <s v="manuel1alb"/>
    <d v="2021-05-10T00:00:00"/>
    <s v="tristeza#"/>
    <x v="0"/>
    <x v="0"/>
    <x v="0"/>
    <x v="0"/>
    <x v="0"/>
    <s v="_x000a_#tristeza#_x000a_"/>
    <x v="0"/>
    <x v="1"/>
    <x v="0"/>
    <x v="0"/>
    <x v="0"/>
    <x v="0"/>
    <x v="1"/>
    <x v="0"/>
    <x v="0"/>
    <x v="0"/>
    <x v="0"/>
    <x v="0"/>
    <x v="0"/>
    <x v="0"/>
    <x v="0"/>
    <x v="0"/>
    <x v="0"/>
    <x v="0"/>
    <x v="0"/>
    <x v="0"/>
    <x v="0"/>
    <x v="0"/>
    <x v="0"/>
    <m/>
    <m/>
    <x v="1"/>
    <x v="4"/>
    <x v="0"/>
  </r>
  <r>
    <s v="connie1alb"/>
    <d v="2021-06-07T00:00:00"/>
    <s v="tristeza#dolor#frustracion#odio#agotamiento#apatia#dependenciaEmocional#"/>
    <x v="0"/>
    <x v="0"/>
    <x v="0"/>
    <x v="0"/>
    <x v="0"/>
    <s v="_x000a_#tristeza#dolor#frustracion#odio#agotamiento#apatia#dependenciaEmocional#_x000a_"/>
    <x v="0"/>
    <x v="1"/>
    <x v="0"/>
    <x v="0"/>
    <x v="1"/>
    <x v="0"/>
    <x v="1"/>
    <x v="0"/>
    <x v="0"/>
    <x v="0"/>
    <x v="0"/>
    <x v="0"/>
    <x v="1"/>
    <x v="1"/>
    <x v="1"/>
    <x v="0"/>
    <x v="1"/>
    <x v="0"/>
    <x v="0"/>
    <x v="0"/>
    <x v="0"/>
    <x v="0"/>
    <x v="0"/>
    <m/>
    <s v="odio"/>
    <x v="0"/>
    <x v="4"/>
    <x v="0"/>
  </r>
  <r>
    <s v="connie1alb"/>
    <d v="2021-04-12T00:00:00"/>
    <s v="aburrimiento#malestar#tristeza#dolor#frustracion#odio#valentia#agotamiento#apatia#arrogancia#dependenciaEmocional#"/>
    <x v="0"/>
    <x v="1"/>
    <x v="0"/>
    <x v="0"/>
    <x v="0"/>
    <s v="_x000a_aburrimiento#malestar#tristeza#dolor#frustracion#odio#valentia#agotamiento#apatia#arrogancia#dependenciaEmocional#_x000a_"/>
    <x v="1"/>
    <x v="1"/>
    <x v="0"/>
    <x v="0"/>
    <x v="1"/>
    <x v="0"/>
    <x v="1"/>
    <x v="0"/>
    <x v="0"/>
    <x v="0"/>
    <x v="1"/>
    <x v="0"/>
    <x v="1"/>
    <x v="1"/>
    <x v="1"/>
    <x v="0"/>
    <x v="1"/>
    <x v="0"/>
    <x v="0"/>
    <x v="0"/>
    <x v="0"/>
    <x v="1"/>
    <x v="0"/>
    <m/>
    <s v="odio"/>
    <x v="0"/>
    <x v="4"/>
    <x v="0"/>
  </r>
  <r>
    <s v="amaryllis1alb"/>
    <d v="2021-04-12T00:00:00"/>
    <s v="alegria#"/>
    <x v="0"/>
    <x v="0"/>
    <x v="1"/>
    <x v="0"/>
    <x v="0"/>
    <s v="_x000a_alegria#_x000a_"/>
    <x v="0"/>
    <x v="0"/>
    <x v="0"/>
    <x v="0"/>
    <x v="0"/>
    <x v="0"/>
    <x v="1"/>
    <x v="0"/>
    <x v="0"/>
    <x v="0"/>
    <x v="0"/>
    <x v="0"/>
    <x v="0"/>
    <x v="0"/>
    <x v="0"/>
    <x v="0"/>
    <x v="0"/>
    <x v="0"/>
    <x v="0"/>
    <x v="0"/>
    <x v="0"/>
    <x v="0"/>
    <x v="0"/>
    <m/>
    <m/>
    <x v="0"/>
    <x v="4"/>
    <x v="0"/>
  </r>
  <r>
    <s v="nicole1alb"/>
    <d v="2021-04-12T00:00:00"/>
    <s v="calma#aburrimiento#alegria#"/>
    <x v="0"/>
    <x v="1"/>
    <x v="1"/>
    <x v="0"/>
    <x v="0"/>
    <s v="_x000a_calma#aburrimiento#alegria#_x000a_"/>
    <x v="0"/>
    <x v="0"/>
    <x v="0"/>
    <x v="0"/>
    <x v="0"/>
    <x v="0"/>
    <x v="0"/>
    <x v="0"/>
    <x v="0"/>
    <x v="0"/>
    <x v="0"/>
    <x v="0"/>
    <x v="0"/>
    <x v="0"/>
    <x v="0"/>
    <x v="0"/>
    <x v="0"/>
    <x v="0"/>
    <x v="0"/>
    <x v="0"/>
    <x v="0"/>
    <x v="0"/>
    <x v="0"/>
    <m/>
    <m/>
    <x v="0"/>
    <x v="4"/>
    <x v="0"/>
  </r>
  <r>
    <s v="manuel1alb"/>
    <d v="2021-04-12T00:00:00"/>
    <s v="calma#agrado#alegria#amor#"/>
    <x v="0"/>
    <x v="0"/>
    <x v="1"/>
    <x v="0"/>
    <x v="0"/>
    <s v="_x000a_calma#agrado#alegria#amor#_x000a_"/>
    <x v="0"/>
    <x v="0"/>
    <x v="0"/>
    <x v="0"/>
    <x v="0"/>
    <x v="0"/>
    <x v="0"/>
    <x v="0"/>
    <x v="0"/>
    <x v="1"/>
    <x v="0"/>
    <x v="0"/>
    <x v="0"/>
    <x v="0"/>
    <x v="0"/>
    <x v="1"/>
    <x v="0"/>
    <x v="0"/>
    <x v="0"/>
    <x v="0"/>
    <x v="0"/>
    <x v="0"/>
    <x v="0"/>
    <m/>
    <m/>
    <x v="1"/>
    <x v="4"/>
    <x v="0"/>
  </r>
  <r>
    <s v="maria2alb"/>
    <d v="2021-04-12T00:00:00"/>
    <s v="calma#agrado#alegria#amor#valentia#entusiasmo#"/>
    <x v="0"/>
    <x v="0"/>
    <x v="1"/>
    <x v="0"/>
    <x v="0"/>
    <s v="_x000a_calma#agrado#alegria#amor#valentia#entusiasmo#_x000a_"/>
    <x v="0"/>
    <x v="0"/>
    <x v="0"/>
    <x v="0"/>
    <x v="0"/>
    <x v="1"/>
    <x v="0"/>
    <x v="0"/>
    <x v="0"/>
    <x v="1"/>
    <x v="1"/>
    <x v="0"/>
    <x v="0"/>
    <x v="0"/>
    <x v="0"/>
    <x v="1"/>
    <x v="0"/>
    <x v="0"/>
    <x v="0"/>
    <x v="0"/>
    <x v="0"/>
    <x v="0"/>
    <x v="0"/>
    <m/>
    <m/>
    <x v="0"/>
    <x v="4"/>
    <x v="0"/>
  </r>
  <r>
    <s v="amaryllis1alb"/>
    <d v="2021-04-12T00:00:00"/>
    <s v="calma#alegria#"/>
    <x v="0"/>
    <x v="0"/>
    <x v="1"/>
    <x v="0"/>
    <x v="0"/>
    <s v="_x000a_calma#alegria#_x000a_"/>
    <x v="0"/>
    <x v="0"/>
    <x v="0"/>
    <x v="0"/>
    <x v="0"/>
    <x v="0"/>
    <x v="0"/>
    <x v="0"/>
    <x v="0"/>
    <x v="0"/>
    <x v="0"/>
    <x v="0"/>
    <x v="0"/>
    <x v="0"/>
    <x v="0"/>
    <x v="0"/>
    <x v="0"/>
    <x v="0"/>
    <x v="0"/>
    <x v="0"/>
    <x v="0"/>
    <x v="0"/>
    <x v="0"/>
    <m/>
    <m/>
    <x v="0"/>
    <x v="4"/>
    <x v="0"/>
  </r>
  <r>
    <s v="michael1alb"/>
    <d v="2021-04-12T00:00:00"/>
    <s v="calma#certeza#alegria#placer#agotamiento#"/>
    <x v="0"/>
    <x v="0"/>
    <x v="1"/>
    <x v="0"/>
    <x v="0"/>
    <s v="_x000a_calma#certeza#alegria#placer#agotamiento#_x000a_"/>
    <x v="0"/>
    <x v="0"/>
    <x v="1"/>
    <x v="0"/>
    <x v="0"/>
    <x v="0"/>
    <x v="0"/>
    <x v="0"/>
    <x v="1"/>
    <x v="0"/>
    <x v="0"/>
    <x v="0"/>
    <x v="0"/>
    <x v="0"/>
    <x v="1"/>
    <x v="0"/>
    <x v="0"/>
    <x v="0"/>
    <x v="0"/>
    <x v="0"/>
    <x v="0"/>
    <x v="0"/>
    <x v="0"/>
    <m/>
    <m/>
    <x v="1"/>
    <x v="4"/>
    <x v="0"/>
  </r>
  <r>
    <s v="marino1alb"/>
    <d v="2021-04-12T00:00:00"/>
    <s v="calma#certeza#compasion#diversion#aburrimiento#agrado#alegria#placer#satisfaccion#deseo#amor#valentia#fortaleza#entusiasmo#arrogancia#apego#"/>
    <x v="0"/>
    <x v="1"/>
    <x v="1"/>
    <x v="1"/>
    <x v="0"/>
    <s v="_x000a_calma#certeza#compasion#diversion#aburrimiento#agrado#alegria#placer#satisfaccion#deseo#amor#valentia#fortaleza#entusiasmo#arrogancia#apego#_x000a_"/>
    <x v="0"/>
    <x v="0"/>
    <x v="1"/>
    <x v="1"/>
    <x v="0"/>
    <x v="1"/>
    <x v="0"/>
    <x v="0"/>
    <x v="1"/>
    <x v="1"/>
    <x v="1"/>
    <x v="1"/>
    <x v="0"/>
    <x v="0"/>
    <x v="0"/>
    <x v="1"/>
    <x v="0"/>
    <x v="1"/>
    <x v="1"/>
    <x v="1"/>
    <x v="0"/>
    <x v="1"/>
    <x v="0"/>
    <m/>
    <m/>
    <x v="1"/>
    <x v="4"/>
    <x v="0"/>
  </r>
  <r>
    <s v="maxime1alb"/>
    <d v="2021-04-12T00:00:00"/>
    <s v="calma#certeza#compasion#diversion#malestar#tristeza#dolor#satisfaccion#frustracion#deseo#odio#miedo#agotamiento#apatia#humillacion#apego#"/>
    <x v="0"/>
    <x v="0"/>
    <x v="0"/>
    <x v="1"/>
    <x v="1"/>
    <s v="_x000a_calma#certeza#compasion#diversion#malestar#tristeza#dolor#satisfaccion#frustracion#deseo#odio#miedo#agotamiento#apatia#humillacion#apego#_x000a_"/>
    <x v="1"/>
    <x v="1"/>
    <x v="1"/>
    <x v="0"/>
    <x v="1"/>
    <x v="0"/>
    <x v="0"/>
    <x v="0"/>
    <x v="0"/>
    <x v="0"/>
    <x v="0"/>
    <x v="1"/>
    <x v="1"/>
    <x v="1"/>
    <x v="1"/>
    <x v="0"/>
    <x v="0"/>
    <x v="1"/>
    <x v="1"/>
    <x v="1"/>
    <x v="1"/>
    <x v="0"/>
    <x v="0"/>
    <m/>
    <s v="odio"/>
    <x v="1"/>
    <x v="4"/>
    <x v="0"/>
  </r>
  <r>
    <s v="vladislav1alb"/>
    <d v="2021-04-12T00:00:00"/>
    <s v="calma#certeza#diversion#aburrimiento#agrado#alegria#satisfaccion#valentia#fortaleza#agotamiento#entusiasmo#"/>
    <x v="0"/>
    <x v="1"/>
    <x v="1"/>
    <x v="0"/>
    <x v="0"/>
    <s v="_x000a_calma#certeza#diversion#aburrimiento#agrado#alegria#satisfaccion#valentia#fortaleza#agotamiento#entusiasmo#_x000a_"/>
    <x v="0"/>
    <x v="0"/>
    <x v="1"/>
    <x v="1"/>
    <x v="0"/>
    <x v="1"/>
    <x v="0"/>
    <x v="0"/>
    <x v="0"/>
    <x v="0"/>
    <x v="1"/>
    <x v="1"/>
    <x v="0"/>
    <x v="0"/>
    <x v="1"/>
    <x v="1"/>
    <x v="0"/>
    <x v="0"/>
    <x v="1"/>
    <x v="0"/>
    <x v="0"/>
    <x v="0"/>
    <x v="0"/>
    <m/>
    <m/>
    <x v="1"/>
    <x v="4"/>
    <x v="0"/>
  </r>
  <r>
    <s v="marcos1alb"/>
    <d v="2021-04-12T00:00:00"/>
    <s v="calma#compasion#alegria#placer#"/>
    <x v="0"/>
    <x v="0"/>
    <x v="1"/>
    <x v="0"/>
    <x v="0"/>
    <s v="_x000a_calma#compasion#alegria#placer#_x000a_"/>
    <x v="0"/>
    <x v="0"/>
    <x v="0"/>
    <x v="0"/>
    <x v="0"/>
    <x v="0"/>
    <x v="0"/>
    <x v="0"/>
    <x v="1"/>
    <x v="0"/>
    <x v="0"/>
    <x v="0"/>
    <x v="0"/>
    <x v="0"/>
    <x v="0"/>
    <x v="0"/>
    <x v="0"/>
    <x v="1"/>
    <x v="0"/>
    <x v="0"/>
    <x v="0"/>
    <x v="0"/>
    <x v="0"/>
    <m/>
    <m/>
    <x v="1"/>
    <x v="4"/>
    <x v="0"/>
  </r>
  <r>
    <s v="oliverl1alb"/>
    <d v="2021-04-12T00:00:00"/>
    <s v="calma#diversion#aburrimiento#"/>
    <x v="0"/>
    <x v="1"/>
    <x v="0"/>
    <x v="0"/>
    <x v="0"/>
    <s v="_x000a_calma#diversion#aburrimiento#_x000a_"/>
    <x v="0"/>
    <x v="0"/>
    <x v="0"/>
    <x v="0"/>
    <x v="0"/>
    <x v="0"/>
    <x v="0"/>
    <x v="0"/>
    <x v="0"/>
    <x v="0"/>
    <x v="0"/>
    <x v="1"/>
    <x v="0"/>
    <x v="0"/>
    <x v="0"/>
    <x v="0"/>
    <x v="0"/>
    <x v="0"/>
    <x v="0"/>
    <x v="0"/>
    <x v="0"/>
    <x v="0"/>
    <x v="0"/>
    <m/>
    <m/>
    <x v="1"/>
    <x v="4"/>
    <x v="0"/>
  </r>
  <r>
    <s v="santiago1alb"/>
    <d v="2021-04-12T00:00:00"/>
    <s v="calma#diversion#alegria#"/>
    <x v="0"/>
    <x v="0"/>
    <x v="1"/>
    <x v="0"/>
    <x v="0"/>
    <s v="_x000a_calma#diversion#alegria#_x000a_"/>
    <x v="0"/>
    <x v="0"/>
    <x v="0"/>
    <x v="0"/>
    <x v="0"/>
    <x v="0"/>
    <x v="0"/>
    <x v="0"/>
    <x v="0"/>
    <x v="0"/>
    <x v="0"/>
    <x v="1"/>
    <x v="0"/>
    <x v="0"/>
    <x v="0"/>
    <x v="0"/>
    <x v="0"/>
    <x v="0"/>
    <x v="0"/>
    <x v="0"/>
    <x v="0"/>
    <x v="0"/>
    <x v="0"/>
    <m/>
    <m/>
    <x v="1"/>
    <x v="4"/>
    <x v="0"/>
  </r>
  <r>
    <s v="martina1alb"/>
    <d v="2021-04-12T00:00:00"/>
    <s v="calma#duda#aburrimiento#agotamiento#dependenciaEmocional#"/>
    <x v="0"/>
    <x v="1"/>
    <x v="0"/>
    <x v="0"/>
    <x v="0"/>
    <s v="_x000a_calma#duda#aburrimiento#agotamiento#dependenciaEmocional#_x000a_"/>
    <x v="0"/>
    <x v="0"/>
    <x v="0"/>
    <x v="0"/>
    <x v="0"/>
    <x v="0"/>
    <x v="0"/>
    <x v="1"/>
    <x v="0"/>
    <x v="0"/>
    <x v="0"/>
    <x v="0"/>
    <x v="0"/>
    <x v="0"/>
    <x v="1"/>
    <x v="0"/>
    <x v="1"/>
    <x v="0"/>
    <x v="0"/>
    <x v="0"/>
    <x v="0"/>
    <x v="0"/>
    <x v="0"/>
    <m/>
    <m/>
    <x v="0"/>
    <x v="4"/>
    <x v="0"/>
  </r>
  <r>
    <s v="alberto1alb"/>
    <d v="2021-04-12T00:00:00"/>
    <s v="calma#duda#compasion#aburrimiento#alegria#placer#entusiasmo#"/>
    <x v="0"/>
    <x v="1"/>
    <x v="1"/>
    <x v="0"/>
    <x v="0"/>
    <s v="_x000a_calma#duda#compasion#aburrimiento#alegria#placer#entusiasmo#_x000a_"/>
    <x v="0"/>
    <x v="0"/>
    <x v="0"/>
    <x v="0"/>
    <x v="0"/>
    <x v="1"/>
    <x v="0"/>
    <x v="1"/>
    <x v="1"/>
    <x v="0"/>
    <x v="0"/>
    <x v="0"/>
    <x v="0"/>
    <x v="0"/>
    <x v="0"/>
    <x v="0"/>
    <x v="0"/>
    <x v="1"/>
    <x v="0"/>
    <x v="0"/>
    <x v="0"/>
    <x v="0"/>
    <x v="0"/>
    <m/>
    <m/>
    <x v="1"/>
    <x v="4"/>
    <x v="0"/>
  </r>
  <r>
    <s v="alberto1alb"/>
    <d v="2021-04-12T00:00:00"/>
    <s v="calma#duda#compasion#aburrimiento#alegria#satisfaccion#deseo#entusiasmo#apego#"/>
    <x v="0"/>
    <x v="1"/>
    <x v="1"/>
    <x v="1"/>
    <x v="0"/>
    <s v="_x000a_calma#duda#compasion#aburrimiento#alegria#satisfaccion#deseo#entusiasmo#apego#_x000a_"/>
    <x v="0"/>
    <x v="0"/>
    <x v="0"/>
    <x v="0"/>
    <x v="0"/>
    <x v="1"/>
    <x v="0"/>
    <x v="1"/>
    <x v="0"/>
    <x v="0"/>
    <x v="0"/>
    <x v="0"/>
    <x v="0"/>
    <x v="0"/>
    <x v="0"/>
    <x v="0"/>
    <x v="0"/>
    <x v="1"/>
    <x v="1"/>
    <x v="1"/>
    <x v="0"/>
    <x v="0"/>
    <x v="0"/>
    <m/>
    <m/>
    <x v="1"/>
    <x v="4"/>
    <x v="0"/>
  </r>
  <r>
    <s v="alberto1alb"/>
    <d v="2021-04-12T00:00:00"/>
    <s v="calma#duda#compasion#aburrimiento#alegria#satisfaccion#entusiasmo#"/>
    <x v="0"/>
    <x v="1"/>
    <x v="1"/>
    <x v="0"/>
    <x v="0"/>
    <s v="_x000a_calma#duda#compasion#aburrimiento#alegria#satisfaccion#entusiasmo#_x000a_"/>
    <x v="0"/>
    <x v="0"/>
    <x v="0"/>
    <x v="0"/>
    <x v="0"/>
    <x v="1"/>
    <x v="0"/>
    <x v="1"/>
    <x v="0"/>
    <x v="0"/>
    <x v="0"/>
    <x v="0"/>
    <x v="0"/>
    <x v="0"/>
    <x v="0"/>
    <x v="0"/>
    <x v="0"/>
    <x v="1"/>
    <x v="1"/>
    <x v="0"/>
    <x v="0"/>
    <x v="0"/>
    <x v="0"/>
    <m/>
    <m/>
    <x v="1"/>
    <x v="4"/>
    <x v="0"/>
  </r>
  <r>
    <s v="rahul2alb"/>
    <d v="2021-04-12T00:00:00"/>
    <s v="calma#duda#ira#diversion#agrado#alegria#placer#frustracion#deseo#amor#valentia#agotamiento#entusiasmo#arrogancia#dependenciaEmocional#"/>
    <x v="0"/>
    <x v="0"/>
    <x v="1"/>
    <x v="1"/>
    <x v="0"/>
    <s v="_x000a_calma#duda#ira#diversion#agrado#alegria#placer#frustracion#deseo#amor#valentia#agotamiento#entusiasmo#arrogancia#dependenciaEmocional#_x000a_"/>
    <x v="0"/>
    <x v="0"/>
    <x v="0"/>
    <x v="0"/>
    <x v="0"/>
    <x v="1"/>
    <x v="0"/>
    <x v="1"/>
    <x v="1"/>
    <x v="1"/>
    <x v="1"/>
    <x v="1"/>
    <x v="0"/>
    <x v="1"/>
    <x v="1"/>
    <x v="1"/>
    <x v="1"/>
    <x v="0"/>
    <x v="0"/>
    <x v="0"/>
    <x v="0"/>
    <x v="1"/>
    <x v="1"/>
    <m/>
    <m/>
    <x v="1"/>
    <x v="4"/>
    <x v="0"/>
  </r>
  <r>
    <s v="adrian1alb"/>
    <d v="2021-04-12T00:00:00"/>
    <s v="calma#duda#placer#"/>
    <x v="0"/>
    <x v="0"/>
    <x v="0"/>
    <x v="0"/>
    <x v="0"/>
    <s v="_x000a_calma#duda#placer#_x000a_"/>
    <x v="0"/>
    <x v="0"/>
    <x v="0"/>
    <x v="0"/>
    <x v="0"/>
    <x v="0"/>
    <x v="0"/>
    <x v="1"/>
    <x v="1"/>
    <x v="0"/>
    <x v="0"/>
    <x v="0"/>
    <x v="0"/>
    <x v="0"/>
    <x v="0"/>
    <x v="0"/>
    <x v="0"/>
    <x v="0"/>
    <x v="0"/>
    <x v="0"/>
    <x v="0"/>
    <x v="0"/>
    <x v="0"/>
    <m/>
    <m/>
    <x v="1"/>
    <x v="4"/>
    <x v="0"/>
  </r>
  <r>
    <s v="andres1alb"/>
    <d v="2021-04-12T00:00:00"/>
    <s v="deseo#amor#"/>
    <x v="0"/>
    <x v="0"/>
    <x v="0"/>
    <x v="1"/>
    <x v="0"/>
    <s v="_x000a_deseo#amor#_x000a_"/>
    <x v="0"/>
    <x v="0"/>
    <x v="0"/>
    <x v="0"/>
    <x v="0"/>
    <x v="0"/>
    <x v="1"/>
    <x v="0"/>
    <x v="0"/>
    <x v="1"/>
    <x v="0"/>
    <x v="0"/>
    <x v="0"/>
    <x v="0"/>
    <x v="0"/>
    <x v="0"/>
    <x v="0"/>
    <x v="0"/>
    <x v="0"/>
    <x v="0"/>
    <x v="0"/>
    <x v="0"/>
    <x v="0"/>
    <m/>
    <m/>
    <x v="1"/>
    <x v="4"/>
    <x v="0"/>
  </r>
  <r>
    <s v="daniela1alb"/>
    <d v="2021-04-12T00:00:00"/>
    <s v="diversion#alegria#satisfaccion#amor#valentia#agotamiento#entusiasmo#"/>
    <x v="0"/>
    <x v="0"/>
    <x v="1"/>
    <x v="0"/>
    <x v="0"/>
    <s v="_x000a_diversion#alegria#satisfaccion#amor#valentia#agotamiento#entusiasmo#_x000a_"/>
    <x v="0"/>
    <x v="0"/>
    <x v="0"/>
    <x v="0"/>
    <x v="0"/>
    <x v="1"/>
    <x v="1"/>
    <x v="0"/>
    <x v="0"/>
    <x v="1"/>
    <x v="1"/>
    <x v="1"/>
    <x v="0"/>
    <x v="0"/>
    <x v="1"/>
    <x v="0"/>
    <x v="0"/>
    <x v="0"/>
    <x v="1"/>
    <x v="0"/>
    <x v="0"/>
    <x v="0"/>
    <x v="0"/>
    <m/>
    <m/>
    <x v="0"/>
    <x v="4"/>
    <x v="0"/>
  </r>
  <r>
    <s v="nuria1alb"/>
    <d v="2021-04-12T00:00:00"/>
    <s v="duda#compasion#diversion#agrado#alegria#tristeza#frustracion#deseo#amor#miedo#agotamiento#entusiasmo#arrogancia#apego#dependenciaEmocional#"/>
    <x v="0"/>
    <x v="0"/>
    <x v="1"/>
    <x v="1"/>
    <x v="0"/>
    <s v="_x000a_duda#compasion#diversion#agrado#alegria#tristeza#frustracion#deseo#amor#miedo#agotamiento#entusiasmo#arrogancia#apego#dependenciaEmocional#_x000a_"/>
    <x v="0"/>
    <x v="1"/>
    <x v="0"/>
    <x v="0"/>
    <x v="0"/>
    <x v="1"/>
    <x v="1"/>
    <x v="1"/>
    <x v="0"/>
    <x v="1"/>
    <x v="0"/>
    <x v="1"/>
    <x v="0"/>
    <x v="1"/>
    <x v="1"/>
    <x v="1"/>
    <x v="1"/>
    <x v="1"/>
    <x v="0"/>
    <x v="1"/>
    <x v="1"/>
    <x v="1"/>
    <x v="0"/>
    <m/>
    <m/>
    <x v="0"/>
    <x v="4"/>
    <x v="0"/>
  </r>
  <r>
    <s v="olivero1alb"/>
    <d v="2021-04-12T00:00:00"/>
    <s v="ira#agotamiento#apatia#"/>
    <x v="0"/>
    <x v="0"/>
    <x v="0"/>
    <x v="0"/>
    <x v="0"/>
    <s v="_x000a_ira#agotamiento#apatia#_x000a_"/>
    <x v="0"/>
    <x v="0"/>
    <x v="0"/>
    <x v="0"/>
    <x v="1"/>
    <x v="0"/>
    <x v="1"/>
    <x v="0"/>
    <x v="0"/>
    <x v="0"/>
    <x v="0"/>
    <x v="0"/>
    <x v="0"/>
    <x v="0"/>
    <x v="1"/>
    <x v="0"/>
    <x v="0"/>
    <x v="0"/>
    <x v="0"/>
    <x v="0"/>
    <x v="0"/>
    <x v="0"/>
    <x v="1"/>
    <m/>
    <m/>
    <x v="1"/>
    <x v="4"/>
    <x v="0"/>
  </r>
  <r>
    <s v="oliverj1alb"/>
    <d v="2021-04-12T00:00:00"/>
    <s v="tension#"/>
    <x v="1"/>
    <x v="0"/>
    <x v="0"/>
    <x v="0"/>
    <x v="0"/>
    <s v="_x000a_tension#_x000a_"/>
    <x v="0"/>
    <x v="0"/>
    <x v="0"/>
    <x v="0"/>
    <x v="0"/>
    <x v="0"/>
    <x v="1"/>
    <x v="0"/>
    <x v="0"/>
    <x v="0"/>
    <x v="0"/>
    <x v="0"/>
    <x v="0"/>
    <x v="0"/>
    <x v="0"/>
    <x v="0"/>
    <x v="0"/>
    <x v="0"/>
    <x v="0"/>
    <x v="0"/>
    <x v="0"/>
    <x v="0"/>
    <x v="0"/>
    <m/>
    <m/>
    <x v="1"/>
    <x v="4"/>
    <x v="0"/>
  </r>
  <r>
    <s v="adam1alb"/>
    <d v="2021-04-12T00:00:00"/>
    <s v="tension#aburrimiento#alegria#deseo#humillacion#"/>
    <x v="1"/>
    <x v="1"/>
    <x v="1"/>
    <x v="1"/>
    <x v="1"/>
    <s v="_x000a_tension#aburrimiento#alegria#deseo#humillacion#_x000a_"/>
    <x v="0"/>
    <x v="0"/>
    <x v="0"/>
    <x v="0"/>
    <x v="0"/>
    <x v="0"/>
    <x v="1"/>
    <x v="0"/>
    <x v="0"/>
    <x v="0"/>
    <x v="0"/>
    <x v="0"/>
    <x v="0"/>
    <x v="0"/>
    <x v="0"/>
    <x v="0"/>
    <x v="0"/>
    <x v="0"/>
    <x v="0"/>
    <x v="0"/>
    <x v="0"/>
    <x v="0"/>
    <x v="0"/>
    <m/>
    <m/>
    <x v="1"/>
    <x v="4"/>
    <x v="0"/>
  </r>
  <r>
    <s v="denise1allo"/>
    <d v="2021-04-12T00:00:00"/>
    <s v="tension#aburrimiento#malestar#tristeza#dolor#frustracion#fobia#odio#miedo#agotamiento#apatia#dependenciaEmocional#"/>
    <x v="1"/>
    <x v="1"/>
    <x v="0"/>
    <x v="0"/>
    <x v="0"/>
    <s v="_x000a_tension#aburrimiento#malestar#tristeza#dolor#frustracion#fobia#odio#miedo#agotamiento#apatia#dependenciaEmocional#_x000a_"/>
    <x v="1"/>
    <x v="1"/>
    <x v="0"/>
    <x v="0"/>
    <x v="1"/>
    <x v="0"/>
    <x v="1"/>
    <x v="0"/>
    <x v="0"/>
    <x v="0"/>
    <x v="0"/>
    <x v="0"/>
    <x v="1"/>
    <x v="1"/>
    <x v="1"/>
    <x v="0"/>
    <x v="1"/>
    <x v="0"/>
    <x v="0"/>
    <x v="0"/>
    <x v="1"/>
    <x v="0"/>
    <x v="0"/>
    <s v="fobia"/>
    <s v="odio"/>
    <x v="0"/>
    <x v="4"/>
    <x v="0"/>
  </r>
  <r>
    <s v="laura1alb"/>
    <d v="2021-04-12T00:00:00"/>
    <s v="tension#agrado#alegria#entusiasmo#"/>
    <x v="1"/>
    <x v="0"/>
    <x v="1"/>
    <x v="0"/>
    <x v="0"/>
    <s v="_x000a_tension#agrado#alegria#entusiasmo#_x000a_"/>
    <x v="0"/>
    <x v="0"/>
    <x v="0"/>
    <x v="0"/>
    <x v="0"/>
    <x v="1"/>
    <x v="1"/>
    <x v="0"/>
    <x v="0"/>
    <x v="0"/>
    <x v="0"/>
    <x v="0"/>
    <x v="0"/>
    <x v="0"/>
    <x v="0"/>
    <x v="1"/>
    <x v="0"/>
    <x v="0"/>
    <x v="0"/>
    <x v="0"/>
    <x v="0"/>
    <x v="0"/>
    <x v="0"/>
    <m/>
    <m/>
    <x v="0"/>
    <x v="4"/>
    <x v="0"/>
  </r>
  <r>
    <s v="laura1alb"/>
    <d v="2021-04-12T00:00:00"/>
    <s v="tension#agrado#alegria#entusiasmo#arrogancia#"/>
    <x v="1"/>
    <x v="0"/>
    <x v="1"/>
    <x v="0"/>
    <x v="0"/>
    <s v="_x000a_tension#agrado#alegria#entusiasmo#arrogancia#_x000a_"/>
    <x v="0"/>
    <x v="0"/>
    <x v="0"/>
    <x v="0"/>
    <x v="0"/>
    <x v="1"/>
    <x v="1"/>
    <x v="0"/>
    <x v="0"/>
    <x v="0"/>
    <x v="0"/>
    <x v="0"/>
    <x v="0"/>
    <x v="0"/>
    <x v="0"/>
    <x v="1"/>
    <x v="0"/>
    <x v="0"/>
    <x v="0"/>
    <x v="0"/>
    <x v="0"/>
    <x v="1"/>
    <x v="0"/>
    <m/>
    <m/>
    <x v="0"/>
    <x v="4"/>
    <x v="0"/>
  </r>
  <r>
    <s v="laura1alb"/>
    <d v="2021-04-12T00:00:00"/>
    <s v="tension#agrado#alegria#valentia#entusiasmo#"/>
    <x v="1"/>
    <x v="0"/>
    <x v="1"/>
    <x v="0"/>
    <x v="0"/>
    <s v="_x000a_tension#agrado#alegria#valentia#entusiasmo#_x000a_"/>
    <x v="0"/>
    <x v="0"/>
    <x v="0"/>
    <x v="0"/>
    <x v="0"/>
    <x v="1"/>
    <x v="1"/>
    <x v="0"/>
    <x v="0"/>
    <x v="0"/>
    <x v="1"/>
    <x v="0"/>
    <x v="0"/>
    <x v="0"/>
    <x v="0"/>
    <x v="1"/>
    <x v="0"/>
    <x v="0"/>
    <x v="0"/>
    <x v="0"/>
    <x v="0"/>
    <x v="0"/>
    <x v="0"/>
    <m/>
    <m/>
    <x v="0"/>
    <x v="4"/>
    <x v="0"/>
  </r>
  <r>
    <s v="ludwig1alb"/>
    <d v="2021-04-12T00:00:00"/>
    <s v="tension#certeza#compasion#diversion#agrado#alegria#placer#satisfaccion#miedo#agotamiento#entusiasmo#dependenciaEmocional#"/>
    <x v="1"/>
    <x v="0"/>
    <x v="1"/>
    <x v="0"/>
    <x v="0"/>
    <s v="_x000a_tension#certeza#compasion#diversion#agrado#alegria#placer#satisfaccion#miedo#agotamiento#entusiasmo#dependenciaEmocional#_x000a_"/>
    <x v="0"/>
    <x v="0"/>
    <x v="1"/>
    <x v="0"/>
    <x v="0"/>
    <x v="1"/>
    <x v="1"/>
    <x v="0"/>
    <x v="1"/>
    <x v="0"/>
    <x v="0"/>
    <x v="1"/>
    <x v="0"/>
    <x v="0"/>
    <x v="1"/>
    <x v="1"/>
    <x v="1"/>
    <x v="1"/>
    <x v="1"/>
    <x v="0"/>
    <x v="1"/>
    <x v="0"/>
    <x v="0"/>
    <m/>
    <m/>
    <x v="1"/>
    <x v="4"/>
    <x v="0"/>
  </r>
  <r>
    <s v="ivan1alb"/>
    <d v="2021-04-12T00:00:00"/>
    <s v="tension#duda#aburrimiento#malestar#alegria#tristeza#placer#frustracion#fobia#agotamiento#dependenciaEmocional#"/>
    <x v="1"/>
    <x v="1"/>
    <x v="1"/>
    <x v="0"/>
    <x v="0"/>
    <s v="_x000a_tension#duda#aburrimiento#malestar#alegria#tristeza#placer#frustracion#fobia#agotamiento#dependenciaEmocional#_x000a_"/>
    <x v="1"/>
    <x v="1"/>
    <x v="0"/>
    <x v="0"/>
    <x v="0"/>
    <x v="0"/>
    <x v="1"/>
    <x v="1"/>
    <x v="1"/>
    <x v="0"/>
    <x v="0"/>
    <x v="0"/>
    <x v="0"/>
    <x v="1"/>
    <x v="1"/>
    <x v="0"/>
    <x v="1"/>
    <x v="0"/>
    <x v="0"/>
    <x v="0"/>
    <x v="0"/>
    <x v="0"/>
    <x v="0"/>
    <s v="fobia"/>
    <m/>
    <x v="1"/>
    <x v="4"/>
    <x v="0"/>
  </r>
  <r>
    <s v="maya"/>
    <d v="2021-04-12T00:00:00"/>
    <s v="tension#duda#compasion#tristeza#frustracion#deseo#agotamiento#dependenciaEmocional#"/>
    <x v="1"/>
    <x v="0"/>
    <x v="0"/>
    <x v="1"/>
    <x v="0"/>
    <s v="_x000a_tension#duda#compasion#tristeza#frustracion#deseo#agotamiento#dependenciaEmocional#_x000a_"/>
    <x v="0"/>
    <x v="1"/>
    <x v="0"/>
    <x v="0"/>
    <x v="0"/>
    <x v="0"/>
    <x v="1"/>
    <x v="1"/>
    <x v="0"/>
    <x v="0"/>
    <x v="0"/>
    <x v="0"/>
    <x v="0"/>
    <x v="1"/>
    <x v="1"/>
    <x v="0"/>
    <x v="1"/>
    <x v="1"/>
    <x v="0"/>
    <x v="0"/>
    <x v="0"/>
    <x v="0"/>
    <x v="0"/>
    <m/>
    <m/>
    <x v="0"/>
    <x v="4"/>
    <x v="0"/>
  </r>
  <r>
    <s v="paola1alb"/>
    <d v="2021-04-12T00:00:00"/>
    <s v="tension#tristeza#placer#satisfaccion#deseo#amor#agotamiento#dependenciaEmocional#"/>
    <x v="1"/>
    <x v="0"/>
    <x v="0"/>
    <x v="1"/>
    <x v="0"/>
    <s v="_x000a_tension#tristeza#placer#satisfaccion#deseo#amor#agotamiento#dependenciaEmocional#_x000a_"/>
    <x v="0"/>
    <x v="1"/>
    <x v="0"/>
    <x v="0"/>
    <x v="0"/>
    <x v="0"/>
    <x v="1"/>
    <x v="0"/>
    <x v="1"/>
    <x v="1"/>
    <x v="0"/>
    <x v="0"/>
    <x v="0"/>
    <x v="0"/>
    <x v="1"/>
    <x v="0"/>
    <x v="1"/>
    <x v="0"/>
    <x v="1"/>
    <x v="0"/>
    <x v="0"/>
    <x v="0"/>
    <x v="0"/>
    <m/>
    <m/>
    <x v="0"/>
    <x v="4"/>
    <x v="0"/>
  </r>
  <r>
    <s v="alvaro1alb"/>
    <d v="2021-04-12T00:00:00"/>
    <s v="tristeza#dolor#fobia#amor#valentia#miedo#apatia#"/>
    <x v="0"/>
    <x v="0"/>
    <x v="0"/>
    <x v="0"/>
    <x v="0"/>
    <s v="_x000a_tristeza#dolor#fobia#amor#valentia#miedo#apatia#_x000a_"/>
    <x v="0"/>
    <x v="1"/>
    <x v="0"/>
    <x v="0"/>
    <x v="1"/>
    <x v="0"/>
    <x v="1"/>
    <x v="0"/>
    <x v="0"/>
    <x v="1"/>
    <x v="1"/>
    <x v="0"/>
    <x v="1"/>
    <x v="0"/>
    <x v="0"/>
    <x v="0"/>
    <x v="0"/>
    <x v="0"/>
    <x v="0"/>
    <x v="0"/>
    <x v="1"/>
    <x v="0"/>
    <x v="0"/>
    <s v="fobia"/>
    <m/>
    <x v="1"/>
    <x v="4"/>
    <x v="0"/>
  </r>
  <r>
    <s v="alberto1alb"/>
    <d v="2021-05-10T00:00:00"/>
    <s v="calma#aburrimiento#"/>
    <x v="0"/>
    <x v="1"/>
    <x v="0"/>
    <x v="0"/>
    <x v="0"/>
    <s v=". Aburrimiento,calma . recomi . Sugi_x000a_#calma#aburrimiento#_x000a_"/>
    <x v="0"/>
    <x v="0"/>
    <x v="0"/>
    <x v="0"/>
    <x v="0"/>
    <x v="0"/>
    <x v="0"/>
    <x v="0"/>
    <x v="0"/>
    <x v="0"/>
    <x v="0"/>
    <x v="0"/>
    <x v="0"/>
    <x v="0"/>
    <x v="0"/>
    <x v="0"/>
    <x v="0"/>
    <x v="0"/>
    <x v="0"/>
    <x v="0"/>
    <x v="0"/>
    <x v="0"/>
    <x v="0"/>
    <m/>
    <m/>
    <x v="1"/>
    <x v="4"/>
    <x v="0"/>
  </r>
  <r>
    <s v="maria2alb"/>
    <d v="2021-04-26T00:00:00"/>
    <s v="alegria#satisfaccion#"/>
    <x v="0"/>
    <x v="0"/>
    <x v="1"/>
    <x v="0"/>
    <x v="0"/>
    <s v=". Ahora mismo lo que me agobia son los ex . Si,porque . Sugi_x000a_#alegria#satisfaccion#_x000a_"/>
    <x v="0"/>
    <x v="0"/>
    <x v="0"/>
    <x v="0"/>
    <x v="0"/>
    <x v="0"/>
    <x v="1"/>
    <x v="0"/>
    <x v="0"/>
    <x v="0"/>
    <x v="0"/>
    <x v="0"/>
    <x v="0"/>
    <x v="0"/>
    <x v="0"/>
    <x v="0"/>
    <x v="0"/>
    <x v="0"/>
    <x v="1"/>
    <x v="0"/>
    <x v="0"/>
    <x v="0"/>
    <x v="0"/>
    <m/>
    <m/>
    <x v="0"/>
    <x v="4"/>
    <x v="0"/>
  </r>
  <r>
    <s v="santiago1alb"/>
    <d v="2021-06-07T00:00:00"/>
    <s v="compasion#tristeza#"/>
    <x v="0"/>
    <x v="0"/>
    <x v="0"/>
    <x v="0"/>
    <x v="0"/>
    <s v=". Bien . Ok . Pues en el cole boy bastante bien y tengo mucho amigos . Si . No se que mas contarte . Soy muy feliz juego al f . Sugi . Sugi_x000a_#compasion#tristeza#_x000a_"/>
    <x v="0"/>
    <x v="1"/>
    <x v="0"/>
    <x v="0"/>
    <x v="0"/>
    <x v="0"/>
    <x v="1"/>
    <x v="0"/>
    <x v="0"/>
    <x v="0"/>
    <x v="0"/>
    <x v="0"/>
    <x v="0"/>
    <x v="0"/>
    <x v="0"/>
    <x v="0"/>
    <x v="0"/>
    <x v="1"/>
    <x v="0"/>
    <x v="0"/>
    <x v="0"/>
    <x v="0"/>
    <x v="0"/>
    <m/>
    <m/>
    <x v="1"/>
    <x v="4"/>
    <x v="0"/>
  </r>
  <r>
    <s v="santiago1alb"/>
    <d v="2021-06-07T00:00:00"/>
    <s v="compasion#tristeza#"/>
    <x v="0"/>
    <x v="0"/>
    <x v="0"/>
    <x v="0"/>
    <x v="0"/>
    <s v=". Bien . Ok . Pues en el cole boy bastante bien y tengo mucho amigos . Si . No se que mas contarte . Soy muy feliz juego al f . Sugi . Sugi_x000a_#compasion#tristeza#_x000a_"/>
    <x v="0"/>
    <x v="1"/>
    <x v="0"/>
    <x v="0"/>
    <x v="0"/>
    <x v="0"/>
    <x v="1"/>
    <x v="0"/>
    <x v="0"/>
    <x v="0"/>
    <x v="0"/>
    <x v="0"/>
    <x v="0"/>
    <x v="0"/>
    <x v="0"/>
    <x v="0"/>
    <x v="0"/>
    <x v="1"/>
    <x v="0"/>
    <x v="0"/>
    <x v="0"/>
    <x v="0"/>
    <x v="0"/>
    <m/>
    <m/>
    <x v="1"/>
    <x v="4"/>
    <x v="0"/>
  </r>
  <r>
    <s v="santiago1alb"/>
    <d v="2021-06-07T00:00:00"/>
    <s v="calma#compasion#diversion#agrado#alegria#"/>
    <x v="0"/>
    <x v="0"/>
    <x v="1"/>
    <x v="0"/>
    <x v="0"/>
    <s v=". Bien . Ok . Pues en el cole boy bastante bien y tengo mucho amigos . Si . No se que mas contarte . Soy muy feliz juego al f . Sugi_x000a_#calma#compasion#diversion#agrado#alegria#_x000a_"/>
    <x v="0"/>
    <x v="0"/>
    <x v="0"/>
    <x v="0"/>
    <x v="0"/>
    <x v="0"/>
    <x v="0"/>
    <x v="0"/>
    <x v="0"/>
    <x v="0"/>
    <x v="0"/>
    <x v="1"/>
    <x v="0"/>
    <x v="0"/>
    <x v="0"/>
    <x v="1"/>
    <x v="0"/>
    <x v="1"/>
    <x v="0"/>
    <x v="0"/>
    <x v="0"/>
    <x v="0"/>
    <x v="0"/>
    <m/>
    <m/>
    <x v="1"/>
    <x v="4"/>
    <x v="0"/>
  </r>
  <r>
    <s v="francisco1alb"/>
    <d v="2021-05-10T00:00:00"/>
    <s v="agrado#alegria#placer#"/>
    <x v="0"/>
    <x v="0"/>
    <x v="1"/>
    <x v="0"/>
    <x v="0"/>
    <s v=". Bien . Si quer . Si quer . Bien,no tengo ning . Bien,tengo un problema,que no hay Biolog . Sugi_x000a_#agrado#alegria#placer#_x000a_"/>
    <x v="0"/>
    <x v="0"/>
    <x v="0"/>
    <x v="0"/>
    <x v="0"/>
    <x v="0"/>
    <x v="1"/>
    <x v="0"/>
    <x v="1"/>
    <x v="0"/>
    <x v="0"/>
    <x v="0"/>
    <x v="0"/>
    <x v="0"/>
    <x v="0"/>
    <x v="1"/>
    <x v="0"/>
    <x v="0"/>
    <x v="0"/>
    <x v="0"/>
    <x v="0"/>
    <x v="0"/>
    <x v="0"/>
    <m/>
    <m/>
    <x v="1"/>
    <x v="4"/>
    <x v="0"/>
  </r>
  <r>
    <s v="santiago1alb"/>
    <d v="2021-05-10T00:00:00"/>
    <s v="compasion#tristeza#"/>
    <x v="0"/>
    <x v="0"/>
    <x v="0"/>
    <x v="0"/>
    <x v="0"/>
    <s v=". Bueno yo estoy muy feliz . Si . Si . Si . No se . Si lo soy er pa un abroma . Vale . Si . Si . Si . Si . Quieres ser mi novia . Si . Si . Sugi_x000a_#compasion#tristeza#_x000a_"/>
    <x v="0"/>
    <x v="1"/>
    <x v="0"/>
    <x v="0"/>
    <x v="0"/>
    <x v="0"/>
    <x v="1"/>
    <x v="0"/>
    <x v="0"/>
    <x v="0"/>
    <x v="0"/>
    <x v="0"/>
    <x v="0"/>
    <x v="0"/>
    <x v="0"/>
    <x v="0"/>
    <x v="0"/>
    <x v="1"/>
    <x v="0"/>
    <x v="0"/>
    <x v="0"/>
    <x v="0"/>
    <x v="0"/>
    <m/>
    <m/>
    <x v="1"/>
    <x v="4"/>
    <x v="0"/>
  </r>
  <r>
    <s v="manuel1alb"/>
    <d v="2021-04-26T00:00:00"/>
    <s v="alegria#"/>
    <x v="0"/>
    <x v="0"/>
    <x v="1"/>
    <x v="0"/>
    <x v="0"/>
    <s v=". El d . La alegr . La alegr . Sugi_x000a_#alegria#_x000a_"/>
    <x v="0"/>
    <x v="0"/>
    <x v="0"/>
    <x v="0"/>
    <x v="0"/>
    <x v="0"/>
    <x v="1"/>
    <x v="0"/>
    <x v="0"/>
    <x v="0"/>
    <x v="0"/>
    <x v="0"/>
    <x v="0"/>
    <x v="0"/>
    <x v="0"/>
    <x v="0"/>
    <x v="0"/>
    <x v="0"/>
    <x v="0"/>
    <x v="0"/>
    <x v="0"/>
    <x v="0"/>
    <x v="0"/>
    <m/>
    <m/>
    <x v="1"/>
    <x v="4"/>
    <x v="0"/>
  </r>
  <r>
    <s v="manuel1alb"/>
    <d v="2021-04-26T00:00:00"/>
    <s v="alegria#tristeza#"/>
    <x v="0"/>
    <x v="0"/>
    <x v="1"/>
    <x v="0"/>
    <x v="0"/>
    <s v=". El d . La alegr . La alegr . Sugi_x000a_#alegria#tristeza#_x000a_"/>
    <x v="0"/>
    <x v="1"/>
    <x v="0"/>
    <x v="0"/>
    <x v="0"/>
    <x v="0"/>
    <x v="1"/>
    <x v="0"/>
    <x v="0"/>
    <x v="0"/>
    <x v="0"/>
    <x v="0"/>
    <x v="0"/>
    <x v="0"/>
    <x v="0"/>
    <x v="0"/>
    <x v="0"/>
    <x v="0"/>
    <x v="0"/>
    <x v="0"/>
    <x v="0"/>
    <x v="0"/>
    <x v="0"/>
    <m/>
    <m/>
    <x v="1"/>
    <x v="4"/>
    <x v="0"/>
  </r>
  <r>
    <s v="alberto1alb"/>
    <d v="2021-04-12T00:00:00"/>
    <s v="aburrimiento#tristeza#"/>
    <x v="0"/>
    <x v="1"/>
    <x v="0"/>
    <x v="0"/>
    <x v="0"/>
    <s v=". Estoy aburrido en clase y solo quiero estar en casa. Me entran ganas de no ir al cole. . Sugi_x000a_aburrimiento#tristeza#_x000a_"/>
    <x v="0"/>
    <x v="1"/>
    <x v="0"/>
    <x v="0"/>
    <x v="0"/>
    <x v="0"/>
    <x v="1"/>
    <x v="0"/>
    <x v="0"/>
    <x v="0"/>
    <x v="0"/>
    <x v="0"/>
    <x v="0"/>
    <x v="0"/>
    <x v="0"/>
    <x v="0"/>
    <x v="0"/>
    <x v="0"/>
    <x v="0"/>
    <x v="0"/>
    <x v="0"/>
    <x v="0"/>
    <x v="0"/>
    <m/>
    <m/>
    <x v="1"/>
    <x v="4"/>
    <x v="0"/>
  </r>
  <r>
    <s v="alberto1alb"/>
    <d v="2021-04-12T00:00:00"/>
    <s v="calma#duda#compasion#aburrimiento#alegria#entusiasmo#"/>
    <x v="0"/>
    <x v="1"/>
    <x v="1"/>
    <x v="0"/>
    <x v="0"/>
    <s v=". Estoy aburrido en clase y solo quiero estar en casa. Me entran ganas de no ir al cole. . Sugi_x000a_calma#duda#compasion#aburrimiento#alegria#entusiasmo#_x000a_"/>
    <x v="0"/>
    <x v="0"/>
    <x v="0"/>
    <x v="0"/>
    <x v="0"/>
    <x v="1"/>
    <x v="0"/>
    <x v="1"/>
    <x v="0"/>
    <x v="0"/>
    <x v="0"/>
    <x v="0"/>
    <x v="0"/>
    <x v="0"/>
    <x v="0"/>
    <x v="0"/>
    <x v="0"/>
    <x v="1"/>
    <x v="0"/>
    <x v="0"/>
    <x v="0"/>
    <x v="0"/>
    <x v="0"/>
    <m/>
    <m/>
    <x v="1"/>
    <x v="4"/>
    <x v="0"/>
  </r>
  <r>
    <s v="alberto1alb"/>
    <d v="2021-04-12T00:00:00"/>
    <s v="calma#duda#compasion#aburrimiento#alegria#entusiasmo#"/>
    <x v="0"/>
    <x v="1"/>
    <x v="1"/>
    <x v="0"/>
    <x v="0"/>
    <s v=". Estoy aburrido en clase y solo quiero estar en casa. Me entran ganas de no ir al cole. . Sugi_x000a_calma#duda#compasion#aburrimiento#alegria#entusiasmo#_x000a_"/>
    <x v="0"/>
    <x v="0"/>
    <x v="0"/>
    <x v="0"/>
    <x v="0"/>
    <x v="1"/>
    <x v="0"/>
    <x v="1"/>
    <x v="0"/>
    <x v="0"/>
    <x v="0"/>
    <x v="0"/>
    <x v="0"/>
    <x v="0"/>
    <x v="0"/>
    <x v="0"/>
    <x v="0"/>
    <x v="1"/>
    <x v="0"/>
    <x v="0"/>
    <x v="0"/>
    <x v="0"/>
    <x v="0"/>
    <m/>
    <m/>
    <x v="1"/>
    <x v="4"/>
    <x v="0"/>
  </r>
  <r>
    <s v="alberto1alb"/>
    <d v="2021-04-12T00:00:00"/>
    <s v="calma#duda#compasion#aburrimiento#alegria#entusiasmo#"/>
    <x v="0"/>
    <x v="1"/>
    <x v="1"/>
    <x v="0"/>
    <x v="0"/>
    <s v=". Estoy aburrido en clase y solo quiero estar en casa. Me entran ganas de no ir al cole. . Sugi_x000a_calma#duda#compasion#aburrimiento#alegria#entusiasmo#_x000a_"/>
    <x v="0"/>
    <x v="0"/>
    <x v="0"/>
    <x v="0"/>
    <x v="0"/>
    <x v="1"/>
    <x v="0"/>
    <x v="1"/>
    <x v="0"/>
    <x v="0"/>
    <x v="0"/>
    <x v="0"/>
    <x v="0"/>
    <x v="0"/>
    <x v="0"/>
    <x v="0"/>
    <x v="0"/>
    <x v="1"/>
    <x v="0"/>
    <x v="0"/>
    <x v="0"/>
    <x v="0"/>
    <x v="0"/>
    <m/>
    <m/>
    <x v="1"/>
    <x v="4"/>
    <x v="0"/>
  </r>
  <r>
    <s v="alberto1alb"/>
    <d v="2021-04-12T00:00:00"/>
    <s v="calma#duda#compasion#aburrimiento#alegria#placer#entusiasmo#"/>
    <x v="0"/>
    <x v="1"/>
    <x v="1"/>
    <x v="0"/>
    <x v="0"/>
    <s v=". Estoy aburrido en clase y solo quiero estar en casa. Me entran ganas de no ir al cole. . Sugi_x000a_calma#duda#compasion#aburrimiento#alegria#placer#entusiasmo#_x000a_"/>
    <x v="0"/>
    <x v="0"/>
    <x v="0"/>
    <x v="0"/>
    <x v="0"/>
    <x v="1"/>
    <x v="0"/>
    <x v="1"/>
    <x v="1"/>
    <x v="0"/>
    <x v="0"/>
    <x v="0"/>
    <x v="0"/>
    <x v="0"/>
    <x v="0"/>
    <x v="0"/>
    <x v="0"/>
    <x v="1"/>
    <x v="0"/>
    <x v="0"/>
    <x v="0"/>
    <x v="0"/>
    <x v="0"/>
    <m/>
    <m/>
    <x v="1"/>
    <x v="4"/>
    <x v="0"/>
  </r>
  <r>
    <s v="adam1alb"/>
    <d v="2021-04-26T00:00:00"/>
    <s v="malestar#tristeza#"/>
    <x v="0"/>
    <x v="0"/>
    <x v="0"/>
    <x v="0"/>
    <x v="0"/>
    <s v=". Estoy angustiado porque no me salen las cosas como quiero . Hola . F . no . . . que no me salen las cosas como quiero porque yo quiero hacer m . que no me salen las cosas como quiero porque yo quiero hacer m . Sugi_x000a_#malestar#tristeza#_x000a_"/>
    <x v="1"/>
    <x v="1"/>
    <x v="0"/>
    <x v="0"/>
    <x v="0"/>
    <x v="0"/>
    <x v="1"/>
    <x v="0"/>
    <x v="0"/>
    <x v="0"/>
    <x v="0"/>
    <x v="0"/>
    <x v="0"/>
    <x v="0"/>
    <x v="0"/>
    <x v="0"/>
    <x v="0"/>
    <x v="0"/>
    <x v="0"/>
    <x v="0"/>
    <x v="0"/>
    <x v="0"/>
    <x v="0"/>
    <m/>
    <m/>
    <x v="1"/>
    <x v="4"/>
    <x v="0"/>
  </r>
  <r>
    <s v="ivan1alb"/>
    <d v="2021-04-26T00:00:00"/>
    <s v="tension#duda#aburrimiento#frustracion#"/>
    <x v="1"/>
    <x v="1"/>
    <x v="0"/>
    <x v="0"/>
    <x v="0"/>
    <s v=". Estoy con ansiedad . No . Estoy aburrido . No se que va a hacer un cuento para ayudarme a sentirme mejor . No . Sugi_x000a_#tension#duda#aburrimiento#frustracion#_x000a_"/>
    <x v="0"/>
    <x v="0"/>
    <x v="0"/>
    <x v="0"/>
    <x v="0"/>
    <x v="0"/>
    <x v="1"/>
    <x v="1"/>
    <x v="0"/>
    <x v="0"/>
    <x v="0"/>
    <x v="0"/>
    <x v="0"/>
    <x v="1"/>
    <x v="0"/>
    <x v="0"/>
    <x v="0"/>
    <x v="0"/>
    <x v="0"/>
    <x v="0"/>
    <x v="0"/>
    <x v="0"/>
    <x v="0"/>
    <m/>
    <m/>
    <x v="1"/>
    <x v="4"/>
    <x v="0"/>
  </r>
  <r>
    <s v="oliver01alb"/>
    <d v="2021-04-26T00:00:00"/>
    <s v="ira#"/>
    <x v="0"/>
    <x v="0"/>
    <x v="0"/>
    <x v="0"/>
    <x v="0"/>
    <s v=". Estoy enfadado no me gusta el colegio . Pero es que son tontos todos me enfadan todo el rato . Dime un libro . No deja lo pero me enfadan que hago . Estoy mal me hacen bullying y tomo vodka . Me hacen triste pues bebo vodka . Dime tus emociones . No estoy aburrido estoy enfadado . Cuando estoy enfadado le quiero pegar les . Sugi_x000a_#ira#_x000a_"/>
    <x v="0"/>
    <x v="0"/>
    <x v="0"/>
    <x v="0"/>
    <x v="0"/>
    <x v="0"/>
    <x v="1"/>
    <x v="0"/>
    <x v="0"/>
    <x v="0"/>
    <x v="0"/>
    <x v="0"/>
    <x v="0"/>
    <x v="0"/>
    <x v="0"/>
    <x v="0"/>
    <x v="0"/>
    <x v="0"/>
    <x v="0"/>
    <x v="0"/>
    <x v="0"/>
    <x v="0"/>
    <x v="1"/>
    <m/>
    <m/>
    <x v="1"/>
    <x v="4"/>
    <x v="0"/>
  </r>
  <r>
    <s v="oliver01alb"/>
    <d v="2021-04-26T00:00:00"/>
    <s v="ira#malestar#"/>
    <x v="0"/>
    <x v="0"/>
    <x v="0"/>
    <x v="0"/>
    <x v="0"/>
    <s v=". Estoy enfadado no me gusta el colegio . Pero es que son tontos todos me enfadan todo el rato . Dime un libro . No deja lo pero me enfadan que hago . Estoy mal me hacen bullying y tomo vodka . Me hacen triste pues bebo vodka . Dime tus emociones . No estoy aburrido estoy enfadado . Cuando estoy enfadado le quiero pegar les . Sugi . Pero es dif . Sugi_x000a_#ira#malestar#_x000a_"/>
    <x v="1"/>
    <x v="0"/>
    <x v="0"/>
    <x v="0"/>
    <x v="0"/>
    <x v="0"/>
    <x v="1"/>
    <x v="0"/>
    <x v="0"/>
    <x v="0"/>
    <x v="0"/>
    <x v="0"/>
    <x v="0"/>
    <x v="0"/>
    <x v="0"/>
    <x v="0"/>
    <x v="0"/>
    <x v="0"/>
    <x v="0"/>
    <x v="0"/>
    <x v="0"/>
    <x v="0"/>
    <x v="1"/>
    <m/>
    <m/>
    <x v="1"/>
    <x v="4"/>
    <x v="0"/>
  </r>
  <r>
    <s v="oliverl1alb"/>
    <d v="2021-04-26T00:00:00"/>
    <s v="tension#aburrimiento#agotamiento#"/>
    <x v="1"/>
    <x v="1"/>
    <x v="0"/>
    <x v="0"/>
    <x v="0"/>
    <s v=". Estoy estresado . Estoy sIE/chatbot_CuentosIE.php . Sugi_x000a_#tension#aburrimiento#agotamiento#_x000a_"/>
    <x v="0"/>
    <x v="0"/>
    <x v="0"/>
    <x v="0"/>
    <x v="0"/>
    <x v="0"/>
    <x v="1"/>
    <x v="0"/>
    <x v="0"/>
    <x v="0"/>
    <x v="0"/>
    <x v="0"/>
    <x v="0"/>
    <x v="0"/>
    <x v="1"/>
    <x v="0"/>
    <x v="0"/>
    <x v="0"/>
    <x v="0"/>
    <x v="0"/>
    <x v="0"/>
    <x v="0"/>
    <x v="0"/>
    <m/>
    <m/>
    <x v="1"/>
    <x v="4"/>
    <x v="0"/>
  </r>
  <r>
    <s v="francisco1alb"/>
    <d v="2021-04-26T00:00:00"/>
    <s v="alegria#"/>
    <x v="0"/>
    <x v="0"/>
    <x v="1"/>
    <x v="0"/>
    <x v="0"/>
    <s v=". Estoy estresado porque he sacado un 6,2 en mates y no se que me van a decir padres. . Malestar y enojo. . Si lo aprecio,Si nos enfadamos m . Sugi_x000a_#alegria#_x000a_"/>
    <x v="0"/>
    <x v="0"/>
    <x v="0"/>
    <x v="0"/>
    <x v="0"/>
    <x v="0"/>
    <x v="1"/>
    <x v="0"/>
    <x v="0"/>
    <x v="0"/>
    <x v="0"/>
    <x v="0"/>
    <x v="0"/>
    <x v="0"/>
    <x v="0"/>
    <x v="0"/>
    <x v="0"/>
    <x v="0"/>
    <x v="0"/>
    <x v="0"/>
    <x v="0"/>
    <x v="0"/>
    <x v="0"/>
    <m/>
    <m/>
    <x v="1"/>
    <x v="4"/>
    <x v="0"/>
  </r>
  <r>
    <s v="marcos1alb"/>
    <d v="2021-04-26T00:00:00"/>
    <s v="alegria#agotamiento#"/>
    <x v="0"/>
    <x v="0"/>
    <x v="1"/>
    <x v="0"/>
    <x v="0"/>
    <s v=". Estoy feliz por que estoy con mis amigos . 8 . no . tambi . Sugi_x000a_#alegria#agotamiento#_x000a_"/>
    <x v="0"/>
    <x v="0"/>
    <x v="0"/>
    <x v="0"/>
    <x v="0"/>
    <x v="0"/>
    <x v="1"/>
    <x v="0"/>
    <x v="0"/>
    <x v="0"/>
    <x v="0"/>
    <x v="0"/>
    <x v="0"/>
    <x v="0"/>
    <x v="1"/>
    <x v="0"/>
    <x v="0"/>
    <x v="0"/>
    <x v="0"/>
    <x v="0"/>
    <x v="0"/>
    <x v="0"/>
    <x v="0"/>
    <m/>
    <m/>
    <x v="1"/>
    <x v="4"/>
    <x v="0"/>
  </r>
  <r>
    <s v="vladislav1alb"/>
    <d v="2021-04-26T00:00:00"/>
    <s v="tristeza#frustracion#"/>
    <x v="0"/>
    <x v="0"/>
    <x v="0"/>
    <x v="0"/>
    <x v="0"/>
    <s v=". Estoy mal . Si estoy triste . No se que opinar .  No . Bien . Sugi_x000a_#tristeza#frustracion#_x000a_"/>
    <x v="0"/>
    <x v="1"/>
    <x v="0"/>
    <x v="0"/>
    <x v="0"/>
    <x v="0"/>
    <x v="1"/>
    <x v="0"/>
    <x v="0"/>
    <x v="0"/>
    <x v="0"/>
    <x v="0"/>
    <x v="0"/>
    <x v="1"/>
    <x v="0"/>
    <x v="0"/>
    <x v="0"/>
    <x v="0"/>
    <x v="0"/>
    <x v="0"/>
    <x v="0"/>
    <x v="0"/>
    <x v="0"/>
    <m/>
    <m/>
    <x v="1"/>
    <x v="4"/>
    <x v="0"/>
  </r>
  <r>
    <s v="nuria1alb"/>
    <d v="2021-05-10T00:00:00"/>
    <s v="duda#ira#frustracion#"/>
    <x v="0"/>
    <x v="0"/>
    <x v="0"/>
    <x v="0"/>
    <x v="0"/>
    <s v=". Estoy regular . mi vida no va como quiero que vaya . parte si . si . no se que es asertiva . pues me gusta una persona y mi madre no me deja estar con esa persona me encuentro mal . Si . soy positiva pero en este tema no hay nada positivo que buscar . no . por que no creo que tenga arrogancia . si . que es asertiva ? . vale . pues depende de como te lo diga . si pero no . no se que m . que tendr . Sugi_x000a_#duda#ira#frustracion#_x000a_"/>
    <x v="0"/>
    <x v="0"/>
    <x v="0"/>
    <x v="0"/>
    <x v="0"/>
    <x v="0"/>
    <x v="1"/>
    <x v="1"/>
    <x v="0"/>
    <x v="0"/>
    <x v="0"/>
    <x v="0"/>
    <x v="0"/>
    <x v="1"/>
    <x v="0"/>
    <x v="0"/>
    <x v="0"/>
    <x v="0"/>
    <x v="0"/>
    <x v="0"/>
    <x v="0"/>
    <x v="0"/>
    <x v="1"/>
    <m/>
    <m/>
    <x v="0"/>
    <x v="4"/>
    <x v="0"/>
  </r>
  <r>
    <s v="nuria1alb"/>
    <d v="2021-05-10T00:00:00"/>
    <s v="duda#ira#frustracion#"/>
    <x v="0"/>
    <x v="0"/>
    <x v="0"/>
    <x v="0"/>
    <x v="0"/>
    <s v=". Estoy regular . mi vida no va como quiero que vaya . parte si . si . no se que es asertiva . pues me gusta una persona y mi madre no me deja estar con esa persona me encuentro mal . Si . soy positiva pero en este tema no hay nada positivo que buscar . no . por que no creo que tenga arrogancia . si . que es asertiva ? . vale . pues depende de como te lo diga . si pero no . no se que m . que tendr . Sugi_x000a_#duda#ira#frustracion#_x000a_"/>
    <x v="0"/>
    <x v="0"/>
    <x v="0"/>
    <x v="0"/>
    <x v="0"/>
    <x v="0"/>
    <x v="1"/>
    <x v="1"/>
    <x v="0"/>
    <x v="0"/>
    <x v="0"/>
    <x v="0"/>
    <x v="0"/>
    <x v="1"/>
    <x v="0"/>
    <x v="0"/>
    <x v="0"/>
    <x v="0"/>
    <x v="0"/>
    <x v="0"/>
    <x v="0"/>
    <x v="0"/>
    <x v="1"/>
    <m/>
    <m/>
    <x v="0"/>
    <x v="4"/>
    <x v="0"/>
  </r>
  <r>
    <s v="adrian1alb"/>
    <d v="2021-05-10T00:00:00"/>
    <s v="calma#"/>
    <x v="0"/>
    <x v="0"/>
    <x v="0"/>
    <x v="0"/>
    <x v="0"/>
    <s v=". Fin . Fin . Fin . SeguirFin . Sugi_x000a_#calma#_x000a_"/>
    <x v="0"/>
    <x v="0"/>
    <x v="0"/>
    <x v="0"/>
    <x v="0"/>
    <x v="0"/>
    <x v="0"/>
    <x v="0"/>
    <x v="0"/>
    <x v="0"/>
    <x v="0"/>
    <x v="0"/>
    <x v="0"/>
    <x v="0"/>
    <x v="0"/>
    <x v="0"/>
    <x v="0"/>
    <x v="0"/>
    <x v="0"/>
    <x v="0"/>
    <x v="0"/>
    <x v="0"/>
    <x v="0"/>
    <m/>
    <m/>
    <x v="1"/>
    <x v="4"/>
    <x v="0"/>
  </r>
  <r>
    <s v="denise1alb3493"/>
    <d v="2021-05-10T00:00:00"/>
    <s v="calma#"/>
    <x v="0"/>
    <x v="0"/>
    <x v="0"/>
    <x v="0"/>
    <x v="0"/>
    <s v=". H . bueno es familiar . . si . no . No . Sugi_x000a_#calma#_x000a_"/>
    <x v="0"/>
    <x v="0"/>
    <x v="0"/>
    <x v="0"/>
    <x v="0"/>
    <x v="0"/>
    <x v="0"/>
    <x v="0"/>
    <x v="0"/>
    <x v="0"/>
    <x v="0"/>
    <x v="0"/>
    <x v="0"/>
    <x v="0"/>
    <x v="0"/>
    <x v="0"/>
    <x v="0"/>
    <x v="0"/>
    <x v="0"/>
    <x v="0"/>
    <x v="0"/>
    <x v="0"/>
    <x v="0"/>
    <m/>
    <m/>
    <x v="0"/>
    <x v="4"/>
    <x v="0"/>
  </r>
  <r>
    <s v="nuria1alb"/>
    <d v="2021-04-26T00:00:00"/>
    <s v="alegria#amor#"/>
    <x v="0"/>
    <x v="0"/>
    <x v="1"/>
    <x v="0"/>
    <x v="0"/>
    <s v=". H . Pues estoy muy bien . Que no siempre suele ser as . estoy muyyyy bien,me siento m . Sugi_x000a_#alegria#amor#_x000a_"/>
    <x v="0"/>
    <x v="0"/>
    <x v="0"/>
    <x v="0"/>
    <x v="0"/>
    <x v="0"/>
    <x v="1"/>
    <x v="0"/>
    <x v="0"/>
    <x v="1"/>
    <x v="0"/>
    <x v="0"/>
    <x v="0"/>
    <x v="0"/>
    <x v="0"/>
    <x v="0"/>
    <x v="0"/>
    <x v="0"/>
    <x v="0"/>
    <x v="0"/>
    <x v="0"/>
    <x v="0"/>
    <x v="0"/>
    <m/>
    <m/>
    <x v="0"/>
    <x v="4"/>
    <x v="0"/>
  </r>
  <r>
    <s v="michael1alb"/>
    <d v="2021-05-10T00:00:00"/>
    <s v="agrado#satisfaccion#"/>
    <x v="0"/>
    <x v="0"/>
    <x v="0"/>
    <x v="0"/>
    <x v="0"/>
    <s v=". Hola . beep bo bop bop . Spooky month . Cheese . Friday night funkin . Beep . Sugi_x000a_#agrado#satisfaccion#_x000a_"/>
    <x v="0"/>
    <x v="0"/>
    <x v="0"/>
    <x v="0"/>
    <x v="0"/>
    <x v="0"/>
    <x v="1"/>
    <x v="0"/>
    <x v="0"/>
    <x v="0"/>
    <x v="0"/>
    <x v="0"/>
    <x v="0"/>
    <x v="0"/>
    <x v="0"/>
    <x v="1"/>
    <x v="0"/>
    <x v="0"/>
    <x v="1"/>
    <x v="0"/>
    <x v="0"/>
    <x v="0"/>
    <x v="0"/>
    <m/>
    <m/>
    <x v="1"/>
    <x v="4"/>
    <x v="0"/>
  </r>
  <r>
    <s v="vladislav1alb"/>
    <d v="2021-05-10T00:00:00"/>
    <s v="fortaleza#"/>
    <x v="0"/>
    <x v="0"/>
    <x v="0"/>
    <x v="0"/>
    <x v="0"/>
    <s v=". Hola . Bien . Me siento fuerte sa . Si . Sugi_x000a_#fortaleza#_x000a_"/>
    <x v="0"/>
    <x v="0"/>
    <x v="0"/>
    <x v="1"/>
    <x v="0"/>
    <x v="0"/>
    <x v="1"/>
    <x v="0"/>
    <x v="0"/>
    <x v="0"/>
    <x v="0"/>
    <x v="0"/>
    <x v="0"/>
    <x v="0"/>
    <x v="0"/>
    <x v="0"/>
    <x v="0"/>
    <x v="0"/>
    <x v="0"/>
    <x v="0"/>
    <x v="0"/>
    <x v="0"/>
    <x v="0"/>
    <m/>
    <m/>
    <x v="1"/>
    <x v="4"/>
    <x v="0"/>
  </r>
  <r>
    <s v="felipe1alb"/>
    <d v="2021-04-26T00:00:00"/>
    <s v="tension#certeza#ira#aburrimiento#agrado#tristeza#placer#dolor#satisfaccion#deseo#odio#valentia#agotamiento#apatia#arrogancia#"/>
    <x v="1"/>
    <x v="1"/>
    <x v="0"/>
    <x v="1"/>
    <x v="0"/>
    <s v=". Hola . Hola . Mal . No no lo sabia . Sugi_x000a_#tension#certeza#ira#aburrimiento#agrado#tristeza#placer#dolor#satisfaccion#deseo#odio#valentia#agotamiento#apatia#arrogancia#_x000a_"/>
    <x v="0"/>
    <x v="1"/>
    <x v="1"/>
    <x v="0"/>
    <x v="1"/>
    <x v="0"/>
    <x v="1"/>
    <x v="0"/>
    <x v="1"/>
    <x v="0"/>
    <x v="1"/>
    <x v="0"/>
    <x v="1"/>
    <x v="0"/>
    <x v="1"/>
    <x v="1"/>
    <x v="0"/>
    <x v="0"/>
    <x v="1"/>
    <x v="0"/>
    <x v="0"/>
    <x v="1"/>
    <x v="1"/>
    <m/>
    <s v="odio"/>
    <x v="1"/>
    <x v="4"/>
    <x v="0"/>
  </r>
  <r>
    <s v="marino1alb"/>
    <d v="2021-06-07T00:00:00"/>
    <s v="placer#arrogancia#"/>
    <x v="0"/>
    <x v="0"/>
    <x v="0"/>
    <x v="0"/>
    <x v="0"/>
    <s v=". Hola . hola . mira soy Marino tengo 13 a . Sugi_x000a_#placer#arrogancia#_x000a_"/>
    <x v="0"/>
    <x v="0"/>
    <x v="0"/>
    <x v="0"/>
    <x v="0"/>
    <x v="0"/>
    <x v="1"/>
    <x v="0"/>
    <x v="1"/>
    <x v="0"/>
    <x v="0"/>
    <x v="0"/>
    <x v="0"/>
    <x v="0"/>
    <x v="0"/>
    <x v="0"/>
    <x v="0"/>
    <x v="0"/>
    <x v="0"/>
    <x v="0"/>
    <x v="0"/>
    <x v="1"/>
    <x v="0"/>
    <m/>
    <m/>
    <x v="1"/>
    <x v="4"/>
    <x v="0"/>
  </r>
  <r>
    <s v="connie1alb"/>
    <d v="2021-06-07T00:00:00"/>
    <s v="tristeza#"/>
    <x v="0"/>
    <x v="0"/>
    <x v="0"/>
    <x v="0"/>
    <x v="0"/>
    <s v=". Hola . No quiero . Estoy triste . No me digas . Estoy de mal humor . Estoy de mal humor . Estoy de mal humor . Estoy de mal humor . Ok . Ok . I . Sugi_x000a_#tristeza#_x000a_"/>
    <x v="0"/>
    <x v="1"/>
    <x v="0"/>
    <x v="0"/>
    <x v="0"/>
    <x v="0"/>
    <x v="1"/>
    <x v="0"/>
    <x v="0"/>
    <x v="0"/>
    <x v="0"/>
    <x v="0"/>
    <x v="0"/>
    <x v="0"/>
    <x v="0"/>
    <x v="0"/>
    <x v="0"/>
    <x v="0"/>
    <x v="0"/>
    <x v="0"/>
    <x v="0"/>
    <x v="0"/>
    <x v="0"/>
    <m/>
    <m/>
    <x v="0"/>
    <x v="4"/>
    <x v="0"/>
  </r>
  <r>
    <s v="oliveroconnor1alb"/>
    <d v="2021-06-07T00:00:00"/>
    <s v="frustracion#fobia#"/>
    <x v="0"/>
    <x v="0"/>
    <x v="0"/>
    <x v="0"/>
    <x v="0"/>
    <s v=". Hola estoy enfadado . Soy un loco . No me gusta alguna se_x000a_#frustracion#fobia#_x000a_"/>
    <x v="0"/>
    <x v="0"/>
    <x v="0"/>
    <x v="0"/>
    <x v="0"/>
    <x v="0"/>
    <x v="1"/>
    <x v="0"/>
    <x v="0"/>
    <x v="0"/>
    <x v="0"/>
    <x v="0"/>
    <x v="0"/>
    <x v="1"/>
    <x v="0"/>
    <x v="0"/>
    <x v="0"/>
    <x v="0"/>
    <x v="0"/>
    <x v="0"/>
    <x v="0"/>
    <x v="0"/>
    <x v="0"/>
    <s v="fobia"/>
    <m/>
    <x v="1"/>
    <x v="4"/>
    <x v="0"/>
  </r>
  <r>
    <s v="maya"/>
    <d v="2021-06-07T00:00:00"/>
    <s v="frustracion#fobia#"/>
    <x v="0"/>
    <x v="0"/>
    <x v="0"/>
    <x v="0"/>
    <x v="0"/>
    <s v=". Hola,buenos d . Hole,buenos d . Hola,buenos d . Sugi_x000a_#frustracion#fobia#_x000a_"/>
    <x v="0"/>
    <x v="0"/>
    <x v="0"/>
    <x v="0"/>
    <x v="0"/>
    <x v="0"/>
    <x v="1"/>
    <x v="0"/>
    <x v="0"/>
    <x v="0"/>
    <x v="0"/>
    <x v="0"/>
    <x v="0"/>
    <x v="1"/>
    <x v="0"/>
    <x v="0"/>
    <x v="0"/>
    <x v="0"/>
    <x v="0"/>
    <x v="0"/>
    <x v="0"/>
    <x v="0"/>
    <x v="0"/>
    <s v="fobia"/>
    <m/>
    <x v="0"/>
    <x v="4"/>
    <x v="0"/>
  </r>
  <r>
    <s v="maya"/>
    <d v="2021-06-07T00:00:00"/>
    <s v="calma#"/>
    <x v="0"/>
    <x v="0"/>
    <x v="0"/>
    <x v="0"/>
    <x v="0"/>
    <s v=". Hola,buenos d_x000a_#calma#_x000a_"/>
    <x v="0"/>
    <x v="0"/>
    <x v="0"/>
    <x v="0"/>
    <x v="0"/>
    <x v="0"/>
    <x v="0"/>
    <x v="0"/>
    <x v="0"/>
    <x v="0"/>
    <x v="0"/>
    <x v="0"/>
    <x v="0"/>
    <x v="0"/>
    <x v="0"/>
    <x v="0"/>
    <x v="0"/>
    <x v="0"/>
    <x v="0"/>
    <x v="0"/>
    <x v="0"/>
    <x v="0"/>
    <x v="0"/>
    <m/>
    <m/>
    <x v="0"/>
    <x v="4"/>
    <x v="0"/>
  </r>
  <r>
    <s v="maya"/>
    <d v="2021-06-07T00:00:00"/>
    <s v="calma#"/>
    <x v="0"/>
    <x v="0"/>
    <x v="0"/>
    <x v="0"/>
    <x v="0"/>
    <s v=". Hola,buenos d_x000a_#calma#_x000a_"/>
    <x v="0"/>
    <x v="0"/>
    <x v="0"/>
    <x v="0"/>
    <x v="0"/>
    <x v="0"/>
    <x v="0"/>
    <x v="0"/>
    <x v="0"/>
    <x v="0"/>
    <x v="0"/>
    <x v="0"/>
    <x v="0"/>
    <x v="0"/>
    <x v="0"/>
    <x v="0"/>
    <x v="0"/>
    <x v="0"/>
    <x v="0"/>
    <x v="0"/>
    <x v="0"/>
    <x v="0"/>
    <x v="0"/>
    <m/>
    <m/>
    <x v="0"/>
    <x v="4"/>
    <x v="0"/>
  </r>
  <r>
    <s v="rahul2alb"/>
    <d v="2021-04-26T00:00:00"/>
    <s v="tristeza#placer#satisfaccion#deseo#amor#"/>
    <x v="0"/>
    <x v="0"/>
    <x v="0"/>
    <x v="1"/>
    <x v="0"/>
    <s v=". Hola,me gustar . ???? Te estoy hablando de f . Madre m . @ . Ok . Sugi_x000a_#tristeza#placer#satisfaccion#deseo#amor#_x000a_"/>
    <x v="0"/>
    <x v="1"/>
    <x v="0"/>
    <x v="0"/>
    <x v="0"/>
    <x v="0"/>
    <x v="1"/>
    <x v="0"/>
    <x v="1"/>
    <x v="1"/>
    <x v="0"/>
    <x v="0"/>
    <x v="0"/>
    <x v="0"/>
    <x v="0"/>
    <x v="0"/>
    <x v="0"/>
    <x v="0"/>
    <x v="1"/>
    <x v="0"/>
    <x v="0"/>
    <x v="0"/>
    <x v="0"/>
    <m/>
    <m/>
    <x v="1"/>
    <x v="4"/>
    <x v="0"/>
  </r>
  <r>
    <s v="connie1alb"/>
    <d v="2021-04-26T00:00:00"/>
    <s v="alegria#"/>
    <x v="0"/>
    <x v="0"/>
    <x v="1"/>
    <x v="0"/>
    <x v="0"/>
    <s v=". Hoy me he sentido feliz . Si . Pues que me he re . Me Han re . Sugi_x000a_#alegria#_x000a_"/>
    <x v="0"/>
    <x v="0"/>
    <x v="0"/>
    <x v="0"/>
    <x v="0"/>
    <x v="0"/>
    <x v="1"/>
    <x v="0"/>
    <x v="0"/>
    <x v="0"/>
    <x v="0"/>
    <x v="0"/>
    <x v="0"/>
    <x v="0"/>
    <x v="0"/>
    <x v="0"/>
    <x v="0"/>
    <x v="0"/>
    <x v="0"/>
    <x v="0"/>
    <x v="0"/>
    <x v="0"/>
    <x v="0"/>
    <m/>
    <m/>
    <x v="0"/>
    <x v="4"/>
    <x v="0"/>
  </r>
  <r>
    <s v="adam1alb"/>
    <d v="2021-05-10T00:00:00"/>
    <s v="alegria#entusiasmo#"/>
    <x v="0"/>
    <x v="0"/>
    <x v="1"/>
    <x v="0"/>
    <x v="0"/>
    <s v=". La verdad que bien el viernes estaba jugando un torneo y clasificaban 1500 personas y quedamos 2500 y eso significa que estamos mejorando y en los siguientes lo prodigamos lograr . . Si,porque tengo entusiasmo de c . Sugi . Sugi_x000a_#alegria#entusiasmo#_x000a_"/>
    <x v="0"/>
    <x v="0"/>
    <x v="0"/>
    <x v="0"/>
    <x v="0"/>
    <x v="1"/>
    <x v="1"/>
    <x v="0"/>
    <x v="0"/>
    <x v="0"/>
    <x v="0"/>
    <x v="0"/>
    <x v="0"/>
    <x v="0"/>
    <x v="0"/>
    <x v="0"/>
    <x v="0"/>
    <x v="0"/>
    <x v="0"/>
    <x v="0"/>
    <x v="0"/>
    <x v="0"/>
    <x v="0"/>
    <m/>
    <m/>
    <x v="1"/>
    <x v="4"/>
    <x v="0"/>
  </r>
  <r>
    <s v="adam1alb"/>
    <d v="2021-05-10T00:00:00"/>
    <s v="alegria#entusiasmo#"/>
    <x v="0"/>
    <x v="0"/>
    <x v="1"/>
    <x v="0"/>
    <x v="0"/>
    <s v=". La verdad que bien el viernes estaba jugando un torneo y clasificaban 1500 personas y quedamos 2500 y eso significa que estamos mejorando y en los siguientes lo prodigamos lograr . . Si,porque tengo entusiasmo de c . Sugi_x000a_#alegria#entusiasmo#_x000a_"/>
    <x v="0"/>
    <x v="0"/>
    <x v="0"/>
    <x v="0"/>
    <x v="0"/>
    <x v="1"/>
    <x v="1"/>
    <x v="0"/>
    <x v="0"/>
    <x v="0"/>
    <x v="0"/>
    <x v="0"/>
    <x v="0"/>
    <x v="0"/>
    <x v="0"/>
    <x v="0"/>
    <x v="0"/>
    <x v="0"/>
    <x v="0"/>
    <x v="0"/>
    <x v="0"/>
    <x v="0"/>
    <x v="0"/>
    <m/>
    <m/>
    <x v="1"/>
    <x v="4"/>
    <x v="0"/>
  </r>
  <r>
    <s v="nicole1alb"/>
    <d v="2021-05-10T00:00:00"/>
    <s v="alegria#frustracion#"/>
    <x v="0"/>
    <x v="0"/>
    <x v="1"/>
    <x v="0"/>
    <x v="0"/>
    <s v=". Mal,no . problemas . si . si frustraci . Sugi_x000a_#alegria#frustracion#_x000a_"/>
    <x v="0"/>
    <x v="0"/>
    <x v="0"/>
    <x v="0"/>
    <x v="0"/>
    <x v="0"/>
    <x v="1"/>
    <x v="0"/>
    <x v="0"/>
    <x v="0"/>
    <x v="0"/>
    <x v="0"/>
    <x v="0"/>
    <x v="1"/>
    <x v="0"/>
    <x v="0"/>
    <x v="0"/>
    <x v="0"/>
    <x v="0"/>
    <x v="0"/>
    <x v="0"/>
    <x v="0"/>
    <x v="0"/>
    <m/>
    <m/>
    <x v="0"/>
    <x v="4"/>
    <x v="0"/>
  </r>
  <r>
    <s v="laura1alb"/>
    <d v="2021-04-26T00:00:00"/>
    <s v="malestar#alegria#tristeza#"/>
    <x v="0"/>
    <x v="0"/>
    <x v="1"/>
    <x v="0"/>
    <x v="0"/>
    <s v=". Me da miedo que mis padres le cuenten un problema m . Sugi_x000a_#malestar#alegria#tristeza#_x000a_"/>
    <x v="1"/>
    <x v="1"/>
    <x v="0"/>
    <x v="0"/>
    <x v="0"/>
    <x v="0"/>
    <x v="1"/>
    <x v="0"/>
    <x v="0"/>
    <x v="0"/>
    <x v="0"/>
    <x v="0"/>
    <x v="0"/>
    <x v="0"/>
    <x v="0"/>
    <x v="0"/>
    <x v="0"/>
    <x v="0"/>
    <x v="0"/>
    <x v="0"/>
    <x v="0"/>
    <x v="0"/>
    <x v="0"/>
    <m/>
    <m/>
    <x v="0"/>
    <x v="4"/>
    <x v="0"/>
  </r>
  <r>
    <s v="laura1alb"/>
    <d v="2021-04-26T00:00:00"/>
    <s v="malestar#alegria#tristeza#"/>
    <x v="0"/>
    <x v="0"/>
    <x v="1"/>
    <x v="0"/>
    <x v="0"/>
    <s v=". Me da miedo que mis padres le cuenten un problema m . Sugi_x000a_#malestar#alegria#tristeza#_x000a_"/>
    <x v="1"/>
    <x v="1"/>
    <x v="0"/>
    <x v="0"/>
    <x v="0"/>
    <x v="0"/>
    <x v="1"/>
    <x v="0"/>
    <x v="0"/>
    <x v="0"/>
    <x v="0"/>
    <x v="0"/>
    <x v="0"/>
    <x v="0"/>
    <x v="0"/>
    <x v="0"/>
    <x v="0"/>
    <x v="0"/>
    <x v="0"/>
    <x v="0"/>
    <x v="0"/>
    <x v="0"/>
    <x v="0"/>
    <m/>
    <m/>
    <x v="0"/>
    <x v="4"/>
    <x v="0"/>
  </r>
  <r>
    <s v="alberto1alb"/>
    <d v="2021-04-26T00:00:00"/>
    <s v="aburrimiento#malestar#dolor#"/>
    <x v="0"/>
    <x v="1"/>
    <x v="0"/>
    <x v="0"/>
    <x v="0"/>
    <s v=". Me duele la cabeza y estoy cansado. Estoy en el cole y las clases se hacen eternas y no me gusta esta clase de arte. . Aburrimiento . no . me quiero ir a casa . me quiero ir a casa . Me quiero ir a casa . Sugi . Sugi_x000a_#aburrimiento#malestar#dolor#_x000a_"/>
    <x v="1"/>
    <x v="0"/>
    <x v="0"/>
    <x v="0"/>
    <x v="0"/>
    <x v="0"/>
    <x v="1"/>
    <x v="0"/>
    <x v="0"/>
    <x v="0"/>
    <x v="0"/>
    <x v="0"/>
    <x v="1"/>
    <x v="0"/>
    <x v="0"/>
    <x v="0"/>
    <x v="0"/>
    <x v="0"/>
    <x v="0"/>
    <x v="0"/>
    <x v="0"/>
    <x v="0"/>
    <x v="0"/>
    <m/>
    <m/>
    <x v="1"/>
    <x v="4"/>
    <x v="0"/>
  </r>
  <r>
    <s v="maria2alb"/>
    <d v="2021-05-10T00:00:00"/>
    <s v="aburrimiento#alegria#amor#"/>
    <x v="0"/>
    <x v="1"/>
    <x v="1"/>
    <x v="0"/>
    <x v="0"/>
    <s v=". Me est . Sugi_x000a_#aburrimiento#alegria#amor#_x000a_"/>
    <x v="0"/>
    <x v="0"/>
    <x v="0"/>
    <x v="0"/>
    <x v="0"/>
    <x v="0"/>
    <x v="1"/>
    <x v="0"/>
    <x v="0"/>
    <x v="1"/>
    <x v="0"/>
    <x v="0"/>
    <x v="0"/>
    <x v="0"/>
    <x v="0"/>
    <x v="0"/>
    <x v="0"/>
    <x v="0"/>
    <x v="0"/>
    <x v="0"/>
    <x v="0"/>
    <x v="0"/>
    <x v="0"/>
    <m/>
    <m/>
    <x v="0"/>
    <x v="4"/>
    <x v="0"/>
  </r>
  <r>
    <s v="marino1alb"/>
    <d v="2021-05-10T00:00:00"/>
    <s v="tension#diversion#aburrimiento#placer#frustracion#"/>
    <x v="1"/>
    <x v="1"/>
    <x v="0"/>
    <x v="0"/>
    <x v="0"/>
    <s v=". Me he sentido cansado pero bien,como quieras . No . que est . Sugi_x000a_#tension#diversion#aburrimiento#placer#frustracion#_x000a_"/>
    <x v="0"/>
    <x v="0"/>
    <x v="0"/>
    <x v="0"/>
    <x v="0"/>
    <x v="0"/>
    <x v="1"/>
    <x v="0"/>
    <x v="1"/>
    <x v="0"/>
    <x v="0"/>
    <x v="1"/>
    <x v="0"/>
    <x v="1"/>
    <x v="0"/>
    <x v="0"/>
    <x v="0"/>
    <x v="0"/>
    <x v="0"/>
    <x v="0"/>
    <x v="0"/>
    <x v="0"/>
    <x v="0"/>
    <m/>
    <m/>
    <x v="1"/>
    <x v="4"/>
    <x v="0"/>
  </r>
  <r>
    <s v="alvaro1alb"/>
    <d v="2021-06-07T00:00:00"/>
    <s v="diversion#amor#"/>
    <x v="0"/>
    <x v="0"/>
    <x v="0"/>
    <x v="0"/>
    <x v="0"/>
    <s v=". Me siento bien y t . Sugi_x000a_#diversion#amor#_x000a_"/>
    <x v="0"/>
    <x v="0"/>
    <x v="0"/>
    <x v="0"/>
    <x v="0"/>
    <x v="0"/>
    <x v="1"/>
    <x v="0"/>
    <x v="0"/>
    <x v="1"/>
    <x v="0"/>
    <x v="1"/>
    <x v="0"/>
    <x v="0"/>
    <x v="0"/>
    <x v="0"/>
    <x v="0"/>
    <x v="0"/>
    <x v="0"/>
    <x v="0"/>
    <x v="0"/>
    <x v="0"/>
    <x v="0"/>
    <m/>
    <m/>
    <x v="1"/>
    <x v="4"/>
    <x v="0"/>
  </r>
  <r>
    <s v="nicole1alb"/>
    <d v="2021-06-07T00:00:00"/>
    <s v="alegria#tristeza#"/>
    <x v="0"/>
    <x v="0"/>
    <x v="1"/>
    <x v="0"/>
    <x v="0"/>
    <s v=". Me siento ok . no garcias . yo no te estoy escuchando. . Ok . ok . ok . ok . Ok . q si . guay . Sugi_x000a_#alegria#tristeza#_x000a_"/>
    <x v="0"/>
    <x v="1"/>
    <x v="0"/>
    <x v="0"/>
    <x v="0"/>
    <x v="0"/>
    <x v="1"/>
    <x v="0"/>
    <x v="0"/>
    <x v="0"/>
    <x v="0"/>
    <x v="0"/>
    <x v="0"/>
    <x v="0"/>
    <x v="0"/>
    <x v="0"/>
    <x v="0"/>
    <x v="0"/>
    <x v="0"/>
    <x v="0"/>
    <x v="0"/>
    <x v="0"/>
    <x v="0"/>
    <m/>
    <m/>
    <x v="0"/>
    <x v="4"/>
    <x v="0"/>
  </r>
  <r>
    <s v="francisco1alb"/>
    <d v="2021-06-07T00:00:00"/>
    <s v="entusiasmo#"/>
    <x v="0"/>
    <x v="0"/>
    <x v="0"/>
    <x v="0"/>
    <x v="0"/>
    <s v=". Ninguna cosa . Si se asocia a la emoci . Sugi . Sugi_x000a_#entusiasmo#_x000a_"/>
    <x v="0"/>
    <x v="0"/>
    <x v="0"/>
    <x v="0"/>
    <x v="0"/>
    <x v="1"/>
    <x v="1"/>
    <x v="0"/>
    <x v="0"/>
    <x v="0"/>
    <x v="0"/>
    <x v="0"/>
    <x v="0"/>
    <x v="0"/>
    <x v="0"/>
    <x v="0"/>
    <x v="0"/>
    <x v="0"/>
    <x v="0"/>
    <x v="0"/>
    <x v="0"/>
    <x v="0"/>
    <x v="0"/>
    <m/>
    <m/>
    <x v="1"/>
    <x v="4"/>
    <x v="0"/>
  </r>
  <r>
    <s v="adam1alb"/>
    <d v="2021-06-07T00:00:00"/>
    <s v="certeza#alegria#"/>
    <x v="0"/>
    <x v="0"/>
    <x v="1"/>
    <x v="0"/>
    <x v="0"/>
    <s v=". No . . . es que no tengo nada . ns . . . la verdad que estoy muy bien . No . Sugi_x000a_#certeza#alegria#_x000a_"/>
    <x v="0"/>
    <x v="0"/>
    <x v="1"/>
    <x v="0"/>
    <x v="0"/>
    <x v="0"/>
    <x v="1"/>
    <x v="0"/>
    <x v="0"/>
    <x v="0"/>
    <x v="0"/>
    <x v="0"/>
    <x v="0"/>
    <x v="0"/>
    <x v="0"/>
    <x v="0"/>
    <x v="0"/>
    <x v="0"/>
    <x v="0"/>
    <x v="0"/>
    <x v="0"/>
    <x v="0"/>
    <x v="0"/>
    <m/>
    <m/>
    <x v="1"/>
    <x v="4"/>
    <x v="0"/>
  </r>
  <r>
    <s v="adam1alb"/>
    <d v="2021-06-07T00:00:00"/>
    <s v="certeza#alegria#"/>
    <x v="0"/>
    <x v="0"/>
    <x v="1"/>
    <x v="0"/>
    <x v="0"/>
    <s v=". No . . . es que no tengo nada . ns . . . la verdad que estoy muy bien . No . Sugi_x000a_#certeza#alegria#_x000a_"/>
    <x v="0"/>
    <x v="0"/>
    <x v="1"/>
    <x v="0"/>
    <x v="0"/>
    <x v="0"/>
    <x v="1"/>
    <x v="0"/>
    <x v="0"/>
    <x v="0"/>
    <x v="0"/>
    <x v="0"/>
    <x v="0"/>
    <x v="0"/>
    <x v="0"/>
    <x v="0"/>
    <x v="0"/>
    <x v="0"/>
    <x v="0"/>
    <x v="0"/>
    <x v="0"/>
    <x v="0"/>
    <x v="0"/>
    <m/>
    <m/>
    <x v="1"/>
    <x v="4"/>
    <x v="0"/>
  </r>
  <r>
    <s v="adam1alb"/>
    <d v="2021-06-07T00:00:00"/>
    <s v="certeza#apatia#"/>
    <x v="0"/>
    <x v="0"/>
    <x v="0"/>
    <x v="0"/>
    <x v="0"/>
    <s v=". No . . . es que no tengo nada . ns . . . la verdad que estoy muy bien . No . Sugi_x000a_#certeza#apatia#_x000a_"/>
    <x v="0"/>
    <x v="0"/>
    <x v="1"/>
    <x v="0"/>
    <x v="1"/>
    <x v="0"/>
    <x v="1"/>
    <x v="0"/>
    <x v="0"/>
    <x v="0"/>
    <x v="0"/>
    <x v="0"/>
    <x v="0"/>
    <x v="0"/>
    <x v="0"/>
    <x v="0"/>
    <x v="0"/>
    <x v="0"/>
    <x v="0"/>
    <x v="0"/>
    <x v="0"/>
    <x v="0"/>
    <x v="0"/>
    <m/>
    <m/>
    <x v="1"/>
    <x v="4"/>
    <x v="0"/>
  </r>
  <r>
    <s v="daniela1alb"/>
    <d v="2021-06-07T00:00:00"/>
    <s v="ira#malestar#tristeza#odio#miedo#"/>
    <x v="0"/>
    <x v="0"/>
    <x v="0"/>
    <x v="0"/>
    <x v="0"/>
    <s v=". No . no . q noo . Sugi_x000a_#ira#malestar#tristeza#odio#miedo#_x000a_"/>
    <x v="1"/>
    <x v="1"/>
    <x v="0"/>
    <x v="0"/>
    <x v="0"/>
    <x v="0"/>
    <x v="1"/>
    <x v="0"/>
    <x v="0"/>
    <x v="0"/>
    <x v="0"/>
    <x v="0"/>
    <x v="0"/>
    <x v="0"/>
    <x v="0"/>
    <x v="0"/>
    <x v="0"/>
    <x v="0"/>
    <x v="0"/>
    <x v="0"/>
    <x v="1"/>
    <x v="0"/>
    <x v="1"/>
    <m/>
    <s v="odio"/>
    <x v="0"/>
    <x v="4"/>
    <x v="0"/>
  </r>
  <r>
    <s v="oliverl1alb"/>
    <d v="2021-05-10T00:00:00"/>
    <s v="aburrimiento#"/>
    <x v="0"/>
    <x v="1"/>
    <x v="0"/>
    <x v="0"/>
    <x v="0"/>
    <s v=". No me apetece . Sugi_x000a_#aburrimiento#_x000a_"/>
    <x v="0"/>
    <x v="0"/>
    <x v="0"/>
    <x v="0"/>
    <x v="0"/>
    <x v="0"/>
    <x v="1"/>
    <x v="0"/>
    <x v="0"/>
    <x v="0"/>
    <x v="0"/>
    <x v="0"/>
    <x v="0"/>
    <x v="0"/>
    <x v="0"/>
    <x v="0"/>
    <x v="0"/>
    <x v="0"/>
    <x v="0"/>
    <x v="0"/>
    <x v="0"/>
    <x v="0"/>
    <x v="0"/>
    <m/>
    <m/>
    <x v="1"/>
    <x v="4"/>
    <x v="0"/>
  </r>
  <r>
    <s v="francisco1alb"/>
    <d v="2021-05-24T00:00:00"/>
    <s v="alegria#valentia#"/>
    <x v="0"/>
    <x v="0"/>
    <x v="1"/>
    <x v="0"/>
    <x v="0"/>
    <s v=". No tiento ning . Sugi_x000a_#alegria#valentia#_x000a_"/>
    <x v="0"/>
    <x v="0"/>
    <x v="0"/>
    <x v="0"/>
    <x v="0"/>
    <x v="0"/>
    <x v="1"/>
    <x v="0"/>
    <x v="0"/>
    <x v="0"/>
    <x v="1"/>
    <x v="0"/>
    <x v="0"/>
    <x v="0"/>
    <x v="0"/>
    <x v="0"/>
    <x v="0"/>
    <x v="0"/>
    <x v="0"/>
    <x v="0"/>
    <x v="0"/>
    <x v="0"/>
    <x v="0"/>
    <m/>
    <m/>
    <x v="1"/>
    <x v="4"/>
    <x v="0"/>
  </r>
  <r>
    <s v="andres1alb"/>
    <d v="2021-05-10T00:00:00"/>
    <s v="tension#frustracion#"/>
    <x v="1"/>
    <x v="0"/>
    <x v="0"/>
    <x v="0"/>
    <x v="0"/>
    <s v=". No.bien . Bueno . No lo ss . He suspendido un examen de ingl . Sugi_x000a_#tension#frustracion#_x000a_"/>
    <x v="0"/>
    <x v="0"/>
    <x v="0"/>
    <x v="0"/>
    <x v="0"/>
    <x v="0"/>
    <x v="1"/>
    <x v="0"/>
    <x v="0"/>
    <x v="0"/>
    <x v="0"/>
    <x v="0"/>
    <x v="0"/>
    <x v="1"/>
    <x v="0"/>
    <x v="0"/>
    <x v="0"/>
    <x v="0"/>
    <x v="0"/>
    <x v="0"/>
    <x v="0"/>
    <x v="0"/>
    <x v="0"/>
    <m/>
    <m/>
    <x v="1"/>
    <x v="4"/>
    <x v="0"/>
  </r>
  <r>
    <s v="maria2alb"/>
    <d v="2021-04-12T00:00:00"/>
    <s v="tristeza#placer#deseo#amor#humillacion#"/>
    <x v="0"/>
    <x v="0"/>
    <x v="0"/>
    <x v="1"/>
    <x v="1"/>
    <s v=". Para mi el amor tiene un sentido emocional muy importante . Sigo hablando . Me siento muy bien . Para mi el amor es muy importante en esta vida . Es algo muy significativo . recomi . Sugi_x000a_tristeza#placer#deseo#amor#humillacion#_x000a_"/>
    <x v="0"/>
    <x v="1"/>
    <x v="0"/>
    <x v="0"/>
    <x v="0"/>
    <x v="0"/>
    <x v="1"/>
    <x v="0"/>
    <x v="1"/>
    <x v="1"/>
    <x v="0"/>
    <x v="0"/>
    <x v="0"/>
    <x v="0"/>
    <x v="0"/>
    <x v="0"/>
    <x v="0"/>
    <x v="0"/>
    <x v="0"/>
    <x v="0"/>
    <x v="0"/>
    <x v="0"/>
    <x v="0"/>
    <m/>
    <m/>
    <x v="0"/>
    <x v="4"/>
    <x v="0"/>
  </r>
  <r>
    <s v="paola1alb"/>
    <d v="2021-06-07T00:00:00"/>
    <s v="tension#tristeza#"/>
    <x v="1"/>
    <x v="0"/>
    <x v="0"/>
    <x v="0"/>
    <x v="0"/>
    <s v=". Pues estoy bien pero tengo tristeza . Si . Pues que tengo mucho estr . Si peor mi alegr . Pues siento tristeza y tensi . Sugi_x000a_#tension#tristeza#_x000a_"/>
    <x v="0"/>
    <x v="1"/>
    <x v="0"/>
    <x v="0"/>
    <x v="0"/>
    <x v="0"/>
    <x v="1"/>
    <x v="0"/>
    <x v="0"/>
    <x v="0"/>
    <x v="0"/>
    <x v="0"/>
    <x v="0"/>
    <x v="0"/>
    <x v="0"/>
    <x v="0"/>
    <x v="0"/>
    <x v="0"/>
    <x v="0"/>
    <x v="0"/>
    <x v="0"/>
    <x v="0"/>
    <x v="0"/>
    <m/>
    <m/>
    <x v="0"/>
    <x v="4"/>
    <x v="0"/>
  </r>
  <r>
    <s v="paola1alb"/>
    <d v="2021-06-07T00:00:00"/>
    <s v="tension#tristeza#amor#"/>
    <x v="1"/>
    <x v="0"/>
    <x v="0"/>
    <x v="0"/>
    <x v="0"/>
    <s v=". Pues estoy bien pero tengo tristeza . Si . Pues que tengo mucho estr . Si peor mi alegr . Pues siento tristeza y tensi . Sugi_x000a_#tension#tristeza#amor#_x000a_"/>
    <x v="0"/>
    <x v="1"/>
    <x v="0"/>
    <x v="0"/>
    <x v="0"/>
    <x v="0"/>
    <x v="1"/>
    <x v="0"/>
    <x v="0"/>
    <x v="1"/>
    <x v="0"/>
    <x v="0"/>
    <x v="0"/>
    <x v="0"/>
    <x v="0"/>
    <x v="0"/>
    <x v="0"/>
    <x v="0"/>
    <x v="0"/>
    <x v="0"/>
    <x v="0"/>
    <x v="0"/>
    <x v="0"/>
    <m/>
    <m/>
    <x v="0"/>
    <x v="4"/>
    <x v="0"/>
  </r>
  <r>
    <s v="paola1alb"/>
    <d v="2021-05-10T00:00:00"/>
    <s v="certeza#compasion#dolor#"/>
    <x v="0"/>
    <x v="0"/>
    <x v="0"/>
    <x v="0"/>
    <x v="0"/>
    <s v=". Pues me siento mejor que otros d . Por que estoy triste por dentro y siempre . Sugi_x000a_#certeza#compasion#dolor#_x000a_"/>
    <x v="0"/>
    <x v="0"/>
    <x v="1"/>
    <x v="0"/>
    <x v="0"/>
    <x v="0"/>
    <x v="1"/>
    <x v="0"/>
    <x v="0"/>
    <x v="0"/>
    <x v="0"/>
    <x v="0"/>
    <x v="1"/>
    <x v="0"/>
    <x v="0"/>
    <x v="0"/>
    <x v="0"/>
    <x v="1"/>
    <x v="0"/>
    <x v="0"/>
    <x v="0"/>
    <x v="0"/>
    <x v="0"/>
    <m/>
    <m/>
    <x v="0"/>
    <x v="4"/>
    <x v="0"/>
  </r>
  <r>
    <s v="amaryllis1alb"/>
    <d v="2021-04-26T00:00:00"/>
    <s v="tristeza#"/>
    <x v="0"/>
    <x v="0"/>
    <x v="0"/>
    <x v="0"/>
    <x v="0"/>
    <s v=". Pues por la ma . Sugi_x000a_#tristeza#_x000a_"/>
    <x v="0"/>
    <x v="1"/>
    <x v="0"/>
    <x v="0"/>
    <x v="0"/>
    <x v="0"/>
    <x v="1"/>
    <x v="0"/>
    <x v="0"/>
    <x v="0"/>
    <x v="0"/>
    <x v="0"/>
    <x v="0"/>
    <x v="0"/>
    <x v="0"/>
    <x v="0"/>
    <x v="0"/>
    <x v="0"/>
    <x v="0"/>
    <x v="0"/>
    <x v="0"/>
    <x v="0"/>
    <x v="0"/>
    <m/>
    <m/>
    <x v="0"/>
    <x v="4"/>
    <x v="0"/>
  </r>
  <r>
    <s v="maria2alb"/>
    <d v="2021-05-24T00:00:00"/>
    <s v="certeza#alegria#"/>
    <x v="0"/>
    <x v="0"/>
    <x v="1"/>
    <x v="0"/>
    <x v="0"/>
    <s v=". Pues yo ahora mismo estoy bien,me siento feliz y alegre . Pues estoy de acuerdo . Si . s . Si . Si . Tambien . Si . Si . si . Si . Si . Sugi_x000a_#certeza#alegria#_x000a_"/>
    <x v="0"/>
    <x v="0"/>
    <x v="1"/>
    <x v="0"/>
    <x v="0"/>
    <x v="0"/>
    <x v="1"/>
    <x v="0"/>
    <x v="0"/>
    <x v="0"/>
    <x v="0"/>
    <x v="0"/>
    <x v="0"/>
    <x v="0"/>
    <x v="0"/>
    <x v="0"/>
    <x v="0"/>
    <x v="0"/>
    <x v="0"/>
    <x v="0"/>
    <x v="0"/>
    <x v="0"/>
    <x v="0"/>
    <m/>
    <m/>
    <x v="0"/>
    <x v="4"/>
    <x v="0"/>
  </r>
  <r>
    <s v="denise1alb3493"/>
    <d v="2021-06-07T00:00:00"/>
    <s v="calma#"/>
    <x v="0"/>
    <x v="0"/>
    <x v="0"/>
    <x v="0"/>
    <x v="0"/>
    <s v=". Que . Si . me gusta el movil . Sugi_x000a_#calma#_x000a_"/>
    <x v="0"/>
    <x v="0"/>
    <x v="0"/>
    <x v="0"/>
    <x v="0"/>
    <x v="0"/>
    <x v="0"/>
    <x v="0"/>
    <x v="0"/>
    <x v="0"/>
    <x v="0"/>
    <x v="0"/>
    <x v="0"/>
    <x v="0"/>
    <x v="0"/>
    <x v="0"/>
    <x v="0"/>
    <x v="0"/>
    <x v="0"/>
    <x v="0"/>
    <x v="0"/>
    <x v="0"/>
    <x v="0"/>
    <m/>
    <m/>
    <x v="0"/>
    <x v="4"/>
    <x v="0"/>
  </r>
  <r>
    <s v="olivero1alb"/>
    <d v="2021-05-10T00:00:00"/>
    <s v="frustracion#"/>
    <x v="0"/>
    <x v="0"/>
    <x v="0"/>
    <x v="0"/>
    <x v="0"/>
    <s v=". Si . Si . Si . Si estoy seguro . No que . tontos . Daddy chill . Daddy chill . Daddy chill . Daddy chill . Daddy chill . Daddy chill . Baby I like your touch . Baby I . Sugi . No tengo compasi . Sugi_x000a_#frustracion#_x000a_"/>
    <x v="0"/>
    <x v="0"/>
    <x v="0"/>
    <x v="0"/>
    <x v="0"/>
    <x v="0"/>
    <x v="1"/>
    <x v="0"/>
    <x v="0"/>
    <x v="0"/>
    <x v="0"/>
    <x v="0"/>
    <x v="0"/>
    <x v="1"/>
    <x v="0"/>
    <x v="0"/>
    <x v="0"/>
    <x v="0"/>
    <x v="0"/>
    <x v="0"/>
    <x v="0"/>
    <x v="0"/>
    <x v="0"/>
    <m/>
    <m/>
    <x v="1"/>
    <x v="4"/>
    <x v="0"/>
  </r>
  <r>
    <s v="olivero1alb"/>
    <d v="2021-05-10T00:00:00"/>
    <s v="frustracion#"/>
    <x v="0"/>
    <x v="0"/>
    <x v="0"/>
    <x v="0"/>
    <x v="0"/>
    <s v=". Si . Si . Si . Si estoy seguro . No que . tontos . Daddy chill . Daddy chill . Daddy chill . Daddy chill . Daddy chill . Daddy chill . Baby I like your touch . Baby I . Sugi . No tengo compasi . Sugi_x000a_#frustracion#_x000a_"/>
    <x v="0"/>
    <x v="0"/>
    <x v="0"/>
    <x v="0"/>
    <x v="0"/>
    <x v="0"/>
    <x v="1"/>
    <x v="0"/>
    <x v="0"/>
    <x v="0"/>
    <x v="0"/>
    <x v="0"/>
    <x v="0"/>
    <x v="1"/>
    <x v="0"/>
    <x v="0"/>
    <x v="0"/>
    <x v="0"/>
    <x v="0"/>
    <x v="0"/>
    <x v="0"/>
    <x v="0"/>
    <x v="0"/>
    <m/>
    <m/>
    <x v="1"/>
    <x v="4"/>
    <x v="0"/>
  </r>
  <r>
    <s v="olivero1alb"/>
    <d v="2021-05-10T00:00:00"/>
    <s v="frustracion#"/>
    <x v="0"/>
    <x v="0"/>
    <x v="0"/>
    <x v="0"/>
    <x v="0"/>
    <s v=". Si . Si . Si . Si estoy seguro . No que . tontos . Daddy chill . Daddy chill . Daddy chill . Daddy chill . Daddy chill . Daddy chill . Baby I like your touch . Baby I . Sugi_x000a_#frustracion#_x000a_"/>
    <x v="0"/>
    <x v="0"/>
    <x v="0"/>
    <x v="0"/>
    <x v="0"/>
    <x v="0"/>
    <x v="1"/>
    <x v="0"/>
    <x v="0"/>
    <x v="0"/>
    <x v="0"/>
    <x v="0"/>
    <x v="0"/>
    <x v="1"/>
    <x v="0"/>
    <x v="0"/>
    <x v="0"/>
    <x v="0"/>
    <x v="0"/>
    <x v="0"/>
    <x v="0"/>
    <x v="0"/>
    <x v="0"/>
    <m/>
    <m/>
    <x v="1"/>
    <x v="4"/>
    <x v="0"/>
  </r>
  <r>
    <s v="olivero1alb"/>
    <d v="2021-05-10T00:00:00"/>
    <s v="frustracion#"/>
    <x v="0"/>
    <x v="0"/>
    <x v="0"/>
    <x v="0"/>
    <x v="0"/>
    <s v=". Si . Si . Si . Si estoy seguro . No que . tontos . Daddy chill . Daddy chill . Daddy chill . Daddy chill . Daddy chill . Daddy chill . Baby I like your touch . Baby I . Sugi_x000a_#frustracion#_x000a_"/>
    <x v="0"/>
    <x v="0"/>
    <x v="0"/>
    <x v="0"/>
    <x v="0"/>
    <x v="0"/>
    <x v="1"/>
    <x v="0"/>
    <x v="0"/>
    <x v="0"/>
    <x v="0"/>
    <x v="0"/>
    <x v="0"/>
    <x v="1"/>
    <x v="0"/>
    <x v="0"/>
    <x v="0"/>
    <x v="0"/>
    <x v="0"/>
    <x v="0"/>
    <x v="0"/>
    <x v="0"/>
    <x v="0"/>
    <m/>
    <m/>
    <x v="1"/>
    <x v="4"/>
    <x v="0"/>
  </r>
  <r>
    <s v="rahul2alb"/>
    <d v="2021-04-12T00:00:00"/>
    <s v="certeza#tristeza#frustracion#"/>
    <x v="0"/>
    <x v="0"/>
    <x v="0"/>
    <x v="0"/>
    <x v="0"/>
    <s v=". Sigo hablando . La verdad es que me gustar . Me gustar . Sugi_x000a_certeza#tristeza#frustracion#_x000a_"/>
    <x v="0"/>
    <x v="1"/>
    <x v="1"/>
    <x v="0"/>
    <x v="0"/>
    <x v="0"/>
    <x v="1"/>
    <x v="0"/>
    <x v="0"/>
    <x v="0"/>
    <x v="0"/>
    <x v="0"/>
    <x v="0"/>
    <x v="1"/>
    <x v="0"/>
    <x v="0"/>
    <x v="0"/>
    <x v="0"/>
    <x v="0"/>
    <x v="0"/>
    <x v="0"/>
    <x v="0"/>
    <x v="0"/>
    <m/>
    <m/>
    <x v="1"/>
    <x v="4"/>
    <x v="0"/>
  </r>
  <r>
    <s v="manuel1alb"/>
    <d v="2021-05-10T00:00:00"/>
    <s v="malestar#"/>
    <x v="0"/>
    <x v="0"/>
    <x v="0"/>
    <x v="0"/>
    <x v="0"/>
    <s v=". Sugi . Sugi . Sugi_x000a_#malestar#_x000a_"/>
    <x v="1"/>
    <x v="0"/>
    <x v="0"/>
    <x v="0"/>
    <x v="0"/>
    <x v="0"/>
    <x v="1"/>
    <x v="0"/>
    <x v="0"/>
    <x v="0"/>
    <x v="0"/>
    <x v="0"/>
    <x v="0"/>
    <x v="0"/>
    <x v="0"/>
    <x v="0"/>
    <x v="0"/>
    <x v="0"/>
    <x v="0"/>
    <x v="0"/>
    <x v="0"/>
    <x v="0"/>
    <x v="0"/>
    <m/>
    <m/>
    <x v="1"/>
    <x v="4"/>
    <x v="0"/>
  </r>
  <r>
    <s v="laura1alb"/>
    <d v="2021-05-24T00:00:00"/>
    <s v="agrado#alegria#"/>
    <x v="0"/>
    <x v="0"/>
    <x v="1"/>
    <x v="0"/>
    <x v="0"/>
    <s v=". Sugi_x000a_#agrado#alegria#_x000a_"/>
    <x v="0"/>
    <x v="0"/>
    <x v="0"/>
    <x v="0"/>
    <x v="0"/>
    <x v="0"/>
    <x v="1"/>
    <x v="0"/>
    <x v="0"/>
    <x v="0"/>
    <x v="0"/>
    <x v="0"/>
    <x v="0"/>
    <x v="0"/>
    <x v="0"/>
    <x v="1"/>
    <x v="0"/>
    <x v="0"/>
    <x v="0"/>
    <x v="0"/>
    <x v="0"/>
    <x v="0"/>
    <x v="0"/>
    <m/>
    <m/>
    <x v="0"/>
    <x v="4"/>
    <x v="0"/>
  </r>
  <r>
    <s v="felipe1alb"/>
    <d v="2021-05-24T00:00:00"/>
    <s v="calma#tension#certeza#duda#compasion#ira#diversion#aburrimiento#agrado#malestar#alegria#tristeza#placer#dolor#satisfaccion#frustracion#deseo#fobia#amor#odio#valentia#miedo#fortaleza#agotamiento#entusiasmo#apatia#arrogancia#humillacion#apego#dependenciaEmocional#"/>
    <x v="1"/>
    <x v="1"/>
    <x v="1"/>
    <x v="1"/>
    <x v="1"/>
    <s v=". Sugi_x000a_#calma#tension#certeza#duda#compasion#ira#diversion#aburrimiento#agrado#malestar#alegria#tristeza#placer#dolor#satisfaccion#frustracion#deseo#fobia#amor#odio#valentia#miedo#fortaleza#agotamiento#entusiasmo#apatia#arrogancia#humillacion#apego#dependenciaEmocional#_x000a_"/>
    <x v="1"/>
    <x v="1"/>
    <x v="1"/>
    <x v="1"/>
    <x v="1"/>
    <x v="1"/>
    <x v="0"/>
    <x v="1"/>
    <x v="1"/>
    <x v="1"/>
    <x v="1"/>
    <x v="1"/>
    <x v="1"/>
    <x v="1"/>
    <x v="1"/>
    <x v="1"/>
    <x v="1"/>
    <x v="1"/>
    <x v="1"/>
    <x v="1"/>
    <x v="1"/>
    <x v="1"/>
    <x v="1"/>
    <s v="fobia"/>
    <s v="odio"/>
    <x v="1"/>
    <x v="4"/>
    <x v="0"/>
  </r>
  <r>
    <s v="maya"/>
    <d v="2021-04-26T00:00:00"/>
    <s v="tristeza#"/>
    <x v="0"/>
    <x v="0"/>
    <x v="0"/>
    <x v="0"/>
    <x v="0"/>
    <s v=". Sugi_x000a_#tristeza#_x000a_"/>
    <x v="0"/>
    <x v="1"/>
    <x v="0"/>
    <x v="0"/>
    <x v="0"/>
    <x v="0"/>
    <x v="1"/>
    <x v="0"/>
    <x v="0"/>
    <x v="0"/>
    <x v="0"/>
    <x v="0"/>
    <x v="0"/>
    <x v="0"/>
    <x v="0"/>
    <x v="0"/>
    <x v="0"/>
    <x v="0"/>
    <x v="0"/>
    <x v="0"/>
    <x v="0"/>
    <x v="0"/>
    <x v="0"/>
    <m/>
    <m/>
    <x v="0"/>
    <x v="4"/>
    <x v="0"/>
  </r>
  <r>
    <s v="santiago1alb"/>
    <d v="2021-04-26T00:00:00"/>
    <s v="tristeza#"/>
    <x v="0"/>
    <x v="0"/>
    <x v="0"/>
    <x v="0"/>
    <x v="0"/>
    <s v=". Tengo muchas ganas . Me parece bien . No . Vale . Me parece bien . Sugi_x000a_#tristeza#_x000a_"/>
    <x v="0"/>
    <x v="1"/>
    <x v="0"/>
    <x v="0"/>
    <x v="0"/>
    <x v="0"/>
    <x v="1"/>
    <x v="0"/>
    <x v="0"/>
    <x v="0"/>
    <x v="0"/>
    <x v="0"/>
    <x v="0"/>
    <x v="0"/>
    <x v="0"/>
    <x v="0"/>
    <x v="0"/>
    <x v="0"/>
    <x v="0"/>
    <x v="0"/>
    <x v="0"/>
    <x v="0"/>
    <x v="0"/>
    <m/>
    <m/>
    <x v="1"/>
    <x v="4"/>
    <x v="0"/>
  </r>
  <r>
    <s v="marino1alb"/>
    <d v="2021-04-26T00:00:00"/>
    <s v="alegria#tristeza#frustracion#agotamiento#"/>
    <x v="0"/>
    <x v="0"/>
    <x v="1"/>
    <x v="0"/>
    <x v="0"/>
    <s v=". Vale . nada no lo se . estoy cansado . si agotamiento . no que corr . Estoy bien f . Sugi_x000a_#alegria#tristeza#frustracion#agotamiento#_x000a_"/>
    <x v="0"/>
    <x v="1"/>
    <x v="0"/>
    <x v="0"/>
    <x v="0"/>
    <x v="0"/>
    <x v="1"/>
    <x v="0"/>
    <x v="0"/>
    <x v="0"/>
    <x v="0"/>
    <x v="0"/>
    <x v="0"/>
    <x v="1"/>
    <x v="1"/>
    <x v="0"/>
    <x v="0"/>
    <x v="0"/>
    <x v="0"/>
    <x v="0"/>
    <x v="0"/>
    <x v="0"/>
    <x v="0"/>
    <m/>
    <m/>
    <x v="1"/>
    <x v="4"/>
    <x v="0"/>
  </r>
  <r>
    <s v="nuria1alb"/>
    <d v="2021-06-07T00:00:00"/>
    <s v="ira#alegria#amor#odio#entusiasmo#"/>
    <x v="0"/>
    <x v="0"/>
    <x v="1"/>
    <x v="0"/>
    <x v="0"/>
    <s v=". Vale . que aveces no . ok . va . que si . Ns . No estoy bien quiero salir de party . quiero salir de party . Ok . quiero salir de fiesta . Holaaa? . quiero mi m . Sugi_x000a_#ira#alegria#amor#odio#entusiasmo#_x000a_"/>
    <x v="0"/>
    <x v="0"/>
    <x v="0"/>
    <x v="0"/>
    <x v="0"/>
    <x v="1"/>
    <x v="1"/>
    <x v="0"/>
    <x v="0"/>
    <x v="1"/>
    <x v="0"/>
    <x v="0"/>
    <x v="0"/>
    <x v="0"/>
    <x v="0"/>
    <x v="0"/>
    <x v="0"/>
    <x v="0"/>
    <x v="0"/>
    <x v="0"/>
    <x v="0"/>
    <x v="0"/>
    <x v="1"/>
    <m/>
    <s v="odio"/>
    <x v="0"/>
    <x v="4"/>
    <x v="0"/>
  </r>
  <r>
    <s v="alvaro1alb"/>
    <d v="2021-04-26T00:00:00"/>
    <s v="malestar#tristeza#dolor#humillacion#"/>
    <x v="0"/>
    <x v="0"/>
    <x v="0"/>
    <x v="0"/>
    <x v="1"/>
    <s v=". Vale . Sugi_x000a_#malestar#tristeza#dolor#humillacion#_x000a_"/>
    <x v="1"/>
    <x v="1"/>
    <x v="0"/>
    <x v="0"/>
    <x v="0"/>
    <x v="0"/>
    <x v="1"/>
    <x v="0"/>
    <x v="0"/>
    <x v="0"/>
    <x v="0"/>
    <x v="0"/>
    <x v="1"/>
    <x v="0"/>
    <x v="0"/>
    <x v="0"/>
    <x v="0"/>
    <x v="0"/>
    <x v="0"/>
    <x v="0"/>
    <x v="0"/>
    <x v="0"/>
    <x v="0"/>
    <m/>
    <m/>
    <x v="1"/>
    <x v="4"/>
    <x v="0"/>
  </r>
  <r>
    <s v="alvaro1alb"/>
    <d v="2021-04-26T00:00:00"/>
    <s v="malestar#tristeza#dolor#humillacion#"/>
    <x v="0"/>
    <x v="0"/>
    <x v="0"/>
    <x v="0"/>
    <x v="1"/>
    <s v=". Vale . Sugi_x000a_#malestar#tristeza#dolor#humillacion#_x000a_"/>
    <x v="1"/>
    <x v="1"/>
    <x v="0"/>
    <x v="0"/>
    <x v="0"/>
    <x v="0"/>
    <x v="1"/>
    <x v="0"/>
    <x v="0"/>
    <x v="0"/>
    <x v="0"/>
    <x v="0"/>
    <x v="1"/>
    <x v="0"/>
    <x v="0"/>
    <x v="0"/>
    <x v="0"/>
    <x v="0"/>
    <x v="0"/>
    <x v="0"/>
    <x v="0"/>
    <x v="0"/>
    <x v="0"/>
    <m/>
    <m/>
    <x v="1"/>
    <x v="4"/>
    <x v="0"/>
  </r>
  <r>
    <s v="daniela1alb"/>
    <d v="2021-04-26T00:00:00"/>
    <s v="alegria#"/>
    <x v="0"/>
    <x v="0"/>
    <x v="1"/>
    <x v="0"/>
    <x v="0"/>
    <s v=". Yo ahora estoy bn . Yo estoy feliz nada ams . Sugi_x000a_#alegria#_x000a_"/>
    <x v="0"/>
    <x v="0"/>
    <x v="0"/>
    <x v="0"/>
    <x v="0"/>
    <x v="0"/>
    <x v="1"/>
    <x v="0"/>
    <x v="0"/>
    <x v="0"/>
    <x v="0"/>
    <x v="0"/>
    <x v="0"/>
    <x v="0"/>
    <x v="0"/>
    <x v="0"/>
    <x v="0"/>
    <x v="0"/>
    <x v="0"/>
    <x v="0"/>
    <x v="0"/>
    <x v="0"/>
    <x v="0"/>
    <m/>
    <m/>
    <x v="0"/>
    <x v="4"/>
    <x v="0"/>
  </r>
  <r>
    <s v="felipe1alb"/>
    <d v="2021-05-10T00:00:00"/>
    <s v="calma#tension#duda#ira#diversion#malestar#alegria#placer#dolor#satisfaccion#deseo#odio#valentia#fortaleza#entusiasmo#arrogancia#apego#"/>
    <x v="1"/>
    <x v="0"/>
    <x v="1"/>
    <x v="1"/>
    <x v="0"/>
    <s v="Quiero un libro de bullying . Sugi_x000a_#calma#tension#duda#ira#diversion#malestar#alegria#placer#dolor#satisfaccion#deseo#odio#valentia#fortaleza#entusiasmo#arrogancia#apego#_x000a_"/>
    <x v="1"/>
    <x v="0"/>
    <x v="0"/>
    <x v="1"/>
    <x v="0"/>
    <x v="1"/>
    <x v="0"/>
    <x v="1"/>
    <x v="1"/>
    <x v="0"/>
    <x v="1"/>
    <x v="1"/>
    <x v="1"/>
    <x v="0"/>
    <x v="0"/>
    <x v="0"/>
    <x v="0"/>
    <x v="0"/>
    <x v="1"/>
    <x v="1"/>
    <x v="0"/>
    <x v="1"/>
    <x v="1"/>
    <m/>
    <s v="odio"/>
    <x v="1"/>
    <x v="4"/>
    <x v="0"/>
  </r>
  <r>
    <s v="daniela1alb"/>
    <d v="2021-05-10T00:00:00"/>
    <s v="compasion#alegria#tristeza#placer#dolor#deseo#amor#odio#valentia#miedo#entusiasmo#apatia#"/>
    <x v="0"/>
    <x v="0"/>
    <x v="1"/>
    <x v="1"/>
    <x v="0"/>
    <s v="Sugi . Sugi . Sugi_x000a_#compasion#alegria#tristeza#placer#dolor#deseo#amor#odio#valentia#miedo#entusiasmo#apatia#_x000a_"/>
    <x v="0"/>
    <x v="1"/>
    <x v="0"/>
    <x v="0"/>
    <x v="1"/>
    <x v="1"/>
    <x v="1"/>
    <x v="0"/>
    <x v="1"/>
    <x v="1"/>
    <x v="1"/>
    <x v="0"/>
    <x v="1"/>
    <x v="0"/>
    <x v="0"/>
    <x v="0"/>
    <x v="0"/>
    <x v="1"/>
    <x v="0"/>
    <x v="0"/>
    <x v="1"/>
    <x v="0"/>
    <x v="0"/>
    <m/>
    <s v="odio"/>
    <x v="0"/>
    <x v="4"/>
    <x v="0"/>
  </r>
  <r>
    <s v="daniela1alb"/>
    <d v="2021-05-10T00:00:00"/>
    <s v="calma#agrado#tristeza#dolor#amor#"/>
    <x v="0"/>
    <x v="0"/>
    <x v="0"/>
    <x v="0"/>
    <x v="0"/>
    <s v="Sugi . Sugi_x000a_#calma#agrado#tristeza#dolor#amor#_x000a_"/>
    <x v="0"/>
    <x v="1"/>
    <x v="0"/>
    <x v="0"/>
    <x v="0"/>
    <x v="0"/>
    <x v="0"/>
    <x v="0"/>
    <x v="0"/>
    <x v="1"/>
    <x v="0"/>
    <x v="0"/>
    <x v="1"/>
    <x v="0"/>
    <x v="0"/>
    <x v="1"/>
    <x v="0"/>
    <x v="0"/>
    <x v="0"/>
    <x v="0"/>
    <x v="0"/>
    <x v="0"/>
    <x v="0"/>
    <m/>
    <m/>
    <x v="0"/>
    <x v="4"/>
    <x v="0"/>
  </r>
  <r>
    <s v="alvarom2alb"/>
    <d v="2021-06-07T00:00:00"/>
    <s v="aburrimiento#"/>
    <x v="0"/>
    <x v="1"/>
    <x v="0"/>
    <x v="0"/>
    <x v="0"/>
    <s v="_x000a_#aburrimiento#_x000a_"/>
    <x v="0"/>
    <x v="0"/>
    <x v="0"/>
    <x v="0"/>
    <x v="0"/>
    <x v="0"/>
    <x v="1"/>
    <x v="0"/>
    <x v="0"/>
    <x v="0"/>
    <x v="0"/>
    <x v="0"/>
    <x v="0"/>
    <x v="0"/>
    <x v="0"/>
    <x v="0"/>
    <x v="0"/>
    <x v="0"/>
    <x v="0"/>
    <x v="0"/>
    <x v="0"/>
    <x v="0"/>
    <x v="0"/>
    <m/>
    <m/>
    <x v="1"/>
    <x v="5"/>
    <x v="0"/>
  </r>
  <r>
    <s v="carmenbd2alb"/>
    <d v="2021-06-07T00:00:00"/>
    <s v="aburrimiento#"/>
    <x v="0"/>
    <x v="1"/>
    <x v="0"/>
    <x v="0"/>
    <x v="0"/>
    <s v="_x000a_#aburrimiento#_x000a_"/>
    <x v="0"/>
    <x v="0"/>
    <x v="0"/>
    <x v="0"/>
    <x v="0"/>
    <x v="0"/>
    <x v="1"/>
    <x v="0"/>
    <x v="0"/>
    <x v="0"/>
    <x v="0"/>
    <x v="0"/>
    <x v="0"/>
    <x v="0"/>
    <x v="0"/>
    <x v="0"/>
    <x v="0"/>
    <x v="0"/>
    <x v="0"/>
    <x v="0"/>
    <x v="0"/>
    <x v="0"/>
    <x v="0"/>
    <m/>
    <m/>
    <x v="0"/>
    <x v="5"/>
    <x v="0"/>
  </r>
  <r>
    <s v="carmenbd2alb"/>
    <d v="2021-06-07T00:00:00"/>
    <s v="aburrimiento#"/>
    <x v="0"/>
    <x v="1"/>
    <x v="0"/>
    <x v="0"/>
    <x v="0"/>
    <s v="_x000a_#aburrimiento#_x000a_"/>
    <x v="0"/>
    <x v="0"/>
    <x v="0"/>
    <x v="0"/>
    <x v="0"/>
    <x v="0"/>
    <x v="1"/>
    <x v="0"/>
    <x v="0"/>
    <x v="0"/>
    <x v="0"/>
    <x v="0"/>
    <x v="0"/>
    <x v="0"/>
    <x v="0"/>
    <x v="0"/>
    <x v="0"/>
    <x v="0"/>
    <x v="0"/>
    <x v="0"/>
    <x v="0"/>
    <x v="0"/>
    <x v="0"/>
    <m/>
    <m/>
    <x v="0"/>
    <x v="5"/>
    <x v="0"/>
  </r>
  <r>
    <s v="sofia1alb"/>
    <d v="2021-05-24T00:00:00"/>
    <s v="aburrimiento#"/>
    <x v="0"/>
    <x v="1"/>
    <x v="0"/>
    <x v="0"/>
    <x v="0"/>
    <s v="_x000a_#aburrimiento#_x000a_"/>
    <x v="0"/>
    <x v="0"/>
    <x v="0"/>
    <x v="0"/>
    <x v="0"/>
    <x v="0"/>
    <x v="1"/>
    <x v="0"/>
    <x v="0"/>
    <x v="0"/>
    <x v="0"/>
    <x v="0"/>
    <x v="0"/>
    <x v="0"/>
    <x v="0"/>
    <x v="0"/>
    <x v="0"/>
    <x v="0"/>
    <x v="0"/>
    <x v="0"/>
    <x v="0"/>
    <x v="0"/>
    <x v="0"/>
    <m/>
    <m/>
    <x v="0"/>
    <x v="5"/>
    <x v="0"/>
  </r>
  <r>
    <s v="albag2alb"/>
    <d v="2021-06-07T00:00:00"/>
    <s v="aburrimiento#agrado#agotamiento#"/>
    <x v="0"/>
    <x v="1"/>
    <x v="0"/>
    <x v="0"/>
    <x v="0"/>
    <s v="_x000a_#aburrimiento#agrado#agotamiento#_x000a_"/>
    <x v="0"/>
    <x v="0"/>
    <x v="0"/>
    <x v="0"/>
    <x v="0"/>
    <x v="0"/>
    <x v="1"/>
    <x v="0"/>
    <x v="0"/>
    <x v="0"/>
    <x v="0"/>
    <x v="0"/>
    <x v="0"/>
    <x v="0"/>
    <x v="1"/>
    <x v="1"/>
    <x v="0"/>
    <x v="0"/>
    <x v="0"/>
    <x v="0"/>
    <x v="0"/>
    <x v="0"/>
    <x v="0"/>
    <m/>
    <m/>
    <x v="0"/>
    <x v="5"/>
    <x v="0"/>
  </r>
  <r>
    <s v="carmenbd2alb"/>
    <d v="2021-05-24T00:00:00"/>
    <s v="aburrimiento#tristeza#apatia#arrogancia#"/>
    <x v="0"/>
    <x v="1"/>
    <x v="0"/>
    <x v="0"/>
    <x v="0"/>
    <s v="_x000a_#aburrimiento#tristeza#apatia#arrogancia#_x000a_"/>
    <x v="0"/>
    <x v="1"/>
    <x v="0"/>
    <x v="0"/>
    <x v="1"/>
    <x v="0"/>
    <x v="1"/>
    <x v="0"/>
    <x v="0"/>
    <x v="0"/>
    <x v="0"/>
    <x v="0"/>
    <x v="0"/>
    <x v="0"/>
    <x v="0"/>
    <x v="0"/>
    <x v="0"/>
    <x v="0"/>
    <x v="0"/>
    <x v="0"/>
    <x v="0"/>
    <x v="1"/>
    <x v="0"/>
    <m/>
    <m/>
    <x v="0"/>
    <x v="5"/>
    <x v="0"/>
  </r>
  <r>
    <s v="daniel2alb"/>
    <d v="2021-06-07T00:00:00"/>
    <s v="agrado#alegria#"/>
    <x v="0"/>
    <x v="0"/>
    <x v="1"/>
    <x v="0"/>
    <x v="0"/>
    <s v="_x000a_#agrado#alegria#_x000a_"/>
    <x v="0"/>
    <x v="0"/>
    <x v="0"/>
    <x v="0"/>
    <x v="0"/>
    <x v="0"/>
    <x v="1"/>
    <x v="0"/>
    <x v="0"/>
    <x v="0"/>
    <x v="0"/>
    <x v="0"/>
    <x v="0"/>
    <x v="0"/>
    <x v="0"/>
    <x v="1"/>
    <x v="0"/>
    <x v="0"/>
    <x v="0"/>
    <x v="0"/>
    <x v="0"/>
    <x v="0"/>
    <x v="0"/>
    <m/>
    <m/>
    <x v="1"/>
    <x v="5"/>
    <x v="0"/>
  </r>
  <r>
    <s v="luna2alb"/>
    <d v="2021-05-10T00:00:00"/>
    <s v="agrado#alegria#amor#"/>
    <x v="0"/>
    <x v="0"/>
    <x v="1"/>
    <x v="0"/>
    <x v="0"/>
    <s v="_x000a_#agrado#alegria#amor#_x000a_"/>
    <x v="0"/>
    <x v="0"/>
    <x v="0"/>
    <x v="0"/>
    <x v="0"/>
    <x v="0"/>
    <x v="1"/>
    <x v="0"/>
    <x v="0"/>
    <x v="1"/>
    <x v="0"/>
    <x v="0"/>
    <x v="0"/>
    <x v="0"/>
    <x v="0"/>
    <x v="1"/>
    <x v="0"/>
    <x v="0"/>
    <x v="0"/>
    <x v="0"/>
    <x v="0"/>
    <x v="0"/>
    <x v="0"/>
    <m/>
    <m/>
    <x v="0"/>
    <x v="5"/>
    <x v="0"/>
  </r>
  <r>
    <s v="natalia2alb"/>
    <d v="2021-05-24T00:00:00"/>
    <s v="agrado#alegria#entusiasmo#"/>
    <x v="0"/>
    <x v="0"/>
    <x v="1"/>
    <x v="0"/>
    <x v="0"/>
    <s v="_x000a_#agrado#alegria#entusiasmo#_x000a_"/>
    <x v="0"/>
    <x v="0"/>
    <x v="0"/>
    <x v="0"/>
    <x v="0"/>
    <x v="1"/>
    <x v="1"/>
    <x v="0"/>
    <x v="0"/>
    <x v="0"/>
    <x v="0"/>
    <x v="0"/>
    <x v="0"/>
    <x v="0"/>
    <x v="0"/>
    <x v="1"/>
    <x v="0"/>
    <x v="0"/>
    <x v="0"/>
    <x v="0"/>
    <x v="0"/>
    <x v="0"/>
    <x v="0"/>
    <m/>
    <m/>
    <x v="0"/>
    <x v="5"/>
    <x v="0"/>
  </r>
  <r>
    <s v="nicolas2alb"/>
    <d v="2021-05-10T00:00:00"/>
    <s v="agrado#deseo#"/>
    <x v="0"/>
    <x v="0"/>
    <x v="0"/>
    <x v="1"/>
    <x v="0"/>
    <s v="_x000a_#agrado#deseo#_x000a_"/>
    <x v="0"/>
    <x v="0"/>
    <x v="0"/>
    <x v="0"/>
    <x v="0"/>
    <x v="0"/>
    <x v="1"/>
    <x v="0"/>
    <x v="0"/>
    <x v="0"/>
    <x v="0"/>
    <x v="0"/>
    <x v="0"/>
    <x v="0"/>
    <x v="0"/>
    <x v="1"/>
    <x v="0"/>
    <x v="0"/>
    <x v="0"/>
    <x v="0"/>
    <x v="0"/>
    <x v="0"/>
    <x v="0"/>
    <m/>
    <m/>
    <x v="1"/>
    <x v="5"/>
    <x v="0"/>
  </r>
  <r>
    <s v="samuel2alb"/>
    <d v="2021-06-07T00:00:00"/>
    <s v="agrado#tristeza#dolor#frustracion#deseo#entusiasmo#"/>
    <x v="0"/>
    <x v="0"/>
    <x v="0"/>
    <x v="1"/>
    <x v="0"/>
    <s v="_x000a_#agrado#tristeza#dolor#frustracion#deseo#entusiasmo#_x000a_"/>
    <x v="0"/>
    <x v="1"/>
    <x v="0"/>
    <x v="0"/>
    <x v="0"/>
    <x v="1"/>
    <x v="1"/>
    <x v="0"/>
    <x v="0"/>
    <x v="0"/>
    <x v="0"/>
    <x v="0"/>
    <x v="1"/>
    <x v="1"/>
    <x v="0"/>
    <x v="1"/>
    <x v="0"/>
    <x v="0"/>
    <x v="0"/>
    <x v="0"/>
    <x v="0"/>
    <x v="0"/>
    <x v="0"/>
    <m/>
    <m/>
    <x v="1"/>
    <x v="5"/>
    <x v="0"/>
  </r>
  <r>
    <s v="james2alb"/>
    <d v="2021-04-26T00:00:00"/>
    <s v="alegria#"/>
    <x v="0"/>
    <x v="0"/>
    <x v="1"/>
    <x v="0"/>
    <x v="0"/>
    <s v="_x000a_#alegria#_x000a_"/>
    <x v="0"/>
    <x v="0"/>
    <x v="0"/>
    <x v="0"/>
    <x v="0"/>
    <x v="0"/>
    <x v="1"/>
    <x v="0"/>
    <x v="0"/>
    <x v="0"/>
    <x v="0"/>
    <x v="0"/>
    <x v="0"/>
    <x v="0"/>
    <x v="0"/>
    <x v="0"/>
    <x v="0"/>
    <x v="0"/>
    <x v="0"/>
    <x v="0"/>
    <x v="0"/>
    <x v="0"/>
    <x v="0"/>
    <m/>
    <m/>
    <x v="1"/>
    <x v="5"/>
    <x v="0"/>
  </r>
  <r>
    <s v="martin2alb"/>
    <d v="2021-05-10T00:00:00"/>
    <s v="alegria#"/>
    <x v="0"/>
    <x v="0"/>
    <x v="1"/>
    <x v="0"/>
    <x v="0"/>
    <s v="_x000a_#alegria#_x000a_"/>
    <x v="0"/>
    <x v="0"/>
    <x v="0"/>
    <x v="0"/>
    <x v="0"/>
    <x v="0"/>
    <x v="1"/>
    <x v="0"/>
    <x v="0"/>
    <x v="0"/>
    <x v="0"/>
    <x v="0"/>
    <x v="0"/>
    <x v="0"/>
    <x v="0"/>
    <x v="0"/>
    <x v="0"/>
    <x v="0"/>
    <x v="0"/>
    <x v="0"/>
    <x v="0"/>
    <x v="0"/>
    <x v="0"/>
    <m/>
    <m/>
    <x v="1"/>
    <x v="5"/>
    <x v="0"/>
  </r>
  <r>
    <s v="naim2alb"/>
    <d v="2021-04-26T00:00:00"/>
    <s v="alegria#"/>
    <x v="0"/>
    <x v="0"/>
    <x v="1"/>
    <x v="0"/>
    <x v="0"/>
    <s v="_x000a_#alegria#_x000a_"/>
    <x v="0"/>
    <x v="0"/>
    <x v="0"/>
    <x v="0"/>
    <x v="0"/>
    <x v="0"/>
    <x v="1"/>
    <x v="0"/>
    <x v="0"/>
    <x v="0"/>
    <x v="0"/>
    <x v="0"/>
    <x v="0"/>
    <x v="0"/>
    <x v="0"/>
    <x v="0"/>
    <x v="0"/>
    <x v="0"/>
    <x v="0"/>
    <x v="0"/>
    <x v="0"/>
    <x v="0"/>
    <x v="0"/>
    <m/>
    <m/>
    <x v="1"/>
    <x v="5"/>
    <x v="0"/>
  </r>
  <r>
    <s v="naim2alb"/>
    <d v="2021-04-26T00:00:00"/>
    <s v="alegria#"/>
    <x v="0"/>
    <x v="0"/>
    <x v="1"/>
    <x v="0"/>
    <x v="0"/>
    <s v="_x000a_#alegria#_x000a_"/>
    <x v="0"/>
    <x v="0"/>
    <x v="0"/>
    <x v="0"/>
    <x v="0"/>
    <x v="0"/>
    <x v="1"/>
    <x v="0"/>
    <x v="0"/>
    <x v="0"/>
    <x v="0"/>
    <x v="0"/>
    <x v="0"/>
    <x v="0"/>
    <x v="0"/>
    <x v="0"/>
    <x v="0"/>
    <x v="0"/>
    <x v="0"/>
    <x v="0"/>
    <x v="0"/>
    <x v="0"/>
    <x v="0"/>
    <m/>
    <m/>
    <x v="1"/>
    <x v="5"/>
    <x v="0"/>
  </r>
  <r>
    <s v="naim2alb"/>
    <d v="2021-05-24T00:00:00"/>
    <s v="alegria#"/>
    <x v="0"/>
    <x v="0"/>
    <x v="1"/>
    <x v="0"/>
    <x v="0"/>
    <s v="_x000a_#alegria#_x000a_"/>
    <x v="0"/>
    <x v="0"/>
    <x v="0"/>
    <x v="0"/>
    <x v="0"/>
    <x v="0"/>
    <x v="1"/>
    <x v="0"/>
    <x v="0"/>
    <x v="0"/>
    <x v="0"/>
    <x v="0"/>
    <x v="0"/>
    <x v="0"/>
    <x v="0"/>
    <x v="0"/>
    <x v="0"/>
    <x v="0"/>
    <x v="0"/>
    <x v="0"/>
    <x v="0"/>
    <x v="0"/>
    <x v="0"/>
    <m/>
    <m/>
    <x v="1"/>
    <x v="5"/>
    <x v="0"/>
  </r>
  <r>
    <s v="naim2alb"/>
    <d v="2021-06-07T00:00:00"/>
    <s v="alegria#"/>
    <x v="0"/>
    <x v="0"/>
    <x v="1"/>
    <x v="0"/>
    <x v="0"/>
    <s v="_x000a_#alegria#_x000a_"/>
    <x v="0"/>
    <x v="0"/>
    <x v="0"/>
    <x v="0"/>
    <x v="0"/>
    <x v="0"/>
    <x v="1"/>
    <x v="0"/>
    <x v="0"/>
    <x v="0"/>
    <x v="0"/>
    <x v="0"/>
    <x v="0"/>
    <x v="0"/>
    <x v="0"/>
    <x v="0"/>
    <x v="0"/>
    <x v="0"/>
    <x v="0"/>
    <x v="0"/>
    <x v="0"/>
    <x v="0"/>
    <x v="0"/>
    <m/>
    <m/>
    <x v="1"/>
    <x v="5"/>
    <x v="0"/>
  </r>
  <r>
    <s v="gregory2alb"/>
    <d v="2021-05-10T00:00:00"/>
    <s v="alegria#agotamiento#"/>
    <x v="0"/>
    <x v="0"/>
    <x v="1"/>
    <x v="0"/>
    <x v="0"/>
    <s v="_x000a_#alegria#agotamiento#_x000a_"/>
    <x v="0"/>
    <x v="0"/>
    <x v="0"/>
    <x v="0"/>
    <x v="0"/>
    <x v="0"/>
    <x v="1"/>
    <x v="0"/>
    <x v="0"/>
    <x v="0"/>
    <x v="0"/>
    <x v="0"/>
    <x v="0"/>
    <x v="0"/>
    <x v="1"/>
    <x v="0"/>
    <x v="0"/>
    <x v="0"/>
    <x v="0"/>
    <x v="0"/>
    <x v="0"/>
    <x v="0"/>
    <x v="0"/>
    <m/>
    <m/>
    <x v="1"/>
    <x v="5"/>
    <x v="0"/>
  </r>
  <r>
    <s v="renee2alb"/>
    <d v="2021-05-10T00:00:00"/>
    <s v="alegria#humillacion#"/>
    <x v="0"/>
    <x v="0"/>
    <x v="1"/>
    <x v="0"/>
    <x v="1"/>
    <s v="_x000a_#alegria#humillacion#_x000a_"/>
    <x v="0"/>
    <x v="0"/>
    <x v="0"/>
    <x v="0"/>
    <x v="0"/>
    <x v="0"/>
    <x v="1"/>
    <x v="0"/>
    <x v="0"/>
    <x v="0"/>
    <x v="0"/>
    <x v="0"/>
    <x v="0"/>
    <x v="0"/>
    <x v="0"/>
    <x v="0"/>
    <x v="0"/>
    <x v="0"/>
    <x v="0"/>
    <x v="0"/>
    <x v="0"/>
    <x v="0"/>
    <x v="0"/>
    <m/>
    <m/>
    <x v="0"/>
    <x v="5"/>
    <x v="0"/>
  </r>
  <r>
    <s v="luna2alb"/>
    <d v="2021-06-07T00:00:00"/>
    <s v="alegria#miedo#"/>
    <x v="0"/>
    <x v="0"/>
    <x v="1"/>
    <x v="0"/>
    <x v="0"/>
    <s v="_x000a_#alegria#miedo#_x000a_"/>
    <x v="0"/>
    <x v="0"/>
    <x v="0"/>
    <x v="0"/>
    <x v="0"/>
    <x v="0"/>
    <x v="1"/>
    <x v="0"/>
    <x v="0"/>
    <x v="0"/>
    <x v="0"/>
    <x v="0"/>
    <x v="0"/>
    <x v="0"/>
    <x v="0"/>
    <x v="0"/>
    <x v="0"/>
    <x v="0"/>
    <x v="0"/>
    <x v="0"/>
    <x v="1"/>
    <x v="0"/>
    <x v="0"/>
    <m/>
    <m/>
    <x v="0"/>
    <x v="5"/>
    <x v="0"/>
  </r>
  <r>
    <s v="nicolas2alb"/>
    <d v="2021-05-10T00:00:00"/>
    <s v="alegria#satisfaccion#amor#humillacion#"/>
    <x v="0"/>
    <x v="0"/>
    <x v="1"/>
    <x v="0"/>
    <x v="1"/>
    <s v="_x000a_#alegria#satisfaccion#amor#humillacion#_x000a_"/>
    <x v="0"/>
    <x v="0"/>
    <x v="0"/>
    <x v="0"/>
    <x v="0"/>
    <x v="0"/>
    <x v="1"/>
    <x v="0"/>
    <x v="0"/>
    <x v="1"/>
    <x v="0"/>
    <x v="0"/>
    <x v="0"/>
    <x v="0"/>
    <x v="0"/>
    <x v="0"/>
    <x v="0"/>
    <x v="0"/>
    <x v="1"/>
    <x v="0"/>
    <x v="0"/>
    <x v="0"/>
    <x v="0"/>
    <m/>
    <m/>
    <x v="1"/>
    <x v="5"/>
    <x v="0"/>
  </r>
  <r>
    <s v="natalia2alb"/>
    <d v="2021-04-26T00:00:00"/>
    <s v="apatia#"/>
    <x v="0"/>
    <x v="0"/>
    <x v="0"/>
    <x v="0"/>
    <x v="0"/>
    <s v="_x000a_#apatia#_x000a_"/>
    <x v="0"/>
    <x v="0"/>
    <x v="0"/>
    <x v="0"/>
    <x v="1"/>
    <x v="0"/>
    <x v="1"/>
    <x v="0"/>
    <x v="0"/>
    <x v="0"/>
    <x v="0"/>
    <x v="0"/>
    <x v="0"/>
    <x v="0"/>
    <x v="0"/>
    <x v="0"/>
    <x v="0"/>
    <x v="0"/>
    <x v="0"/>
    <x v="0"/>
    <x v="0"/>
    <x v="0"/>
    <x v="0"/>
    <m/>
    <m/>
    <x v="0"/>
    <x v="5"/>
    <x v="0"/>
  </r>
  <r>
    <s v="alvarom2alb"/>
    <d v="2021-05-24T00:00:00"/>
    <s v="calma#"/>
    <x v="0"/>
    <x v="0"/>
    <x v="0"/>
    <x v="0"/>
    <x v="0"/>
    <s v="_x000a_#calma#_x000a_"/>
    <x v="0"/>
    <x v="0"/>
    <x v="0"/>
    <x v="0"/>
    <x v="0"/>
    <x v="0"/>
    <x v="0"/>
    <x v="0"/>
    <x v="0"/>
    <x v="0"/>
    <x v="0"/>
    <x v="0"/>
    <x v="0"/>
    <x v="0"/>
    <x v="0"/>
    <x v="0"/>
    <x v="0"/>
    <x v="0"/>
    <x v="0"/>
    <x v="0"/>
    <x v="0"/>
    <x v="0"/>
    <x v="0"/>
    <m/>
    <m/>
    <x v="1"/>
    <x v="5"/>
    <x v="0"/>
  </r>
  <r>
    <s v="giovanni2alb"/>
    <d v="2021-06-07T00:00:00"/>
    <s v="calma#"/>
    <x v="0"/>
    <x v="0"/>
    <x v="0"/>
    <x v="0"/>
    <x v="0"/>
    <s v="_x000a_#calma#_x000a_"/>
    <x v="0"/>
    <x v="0"/>
    <x v="0"/>
    <x v="0"/>
    <x v="0"/>
    <x v="0"/>
    <x v="0"/>
    <x v="0"/>
    <x v="0"/>
    <x v="0"/>
    <x v="0"/>
    <x v="0"/>
    <x v="0"/>
    <x v="0"/>
    <x v="0"/>
    <x v="0"/>
    <x v="0"/>
    <x v="0"/>
    <x v="0"/>
    <x v="0"/>
    <x v="0"/>
    <x v="0"/>
    <x v="0"/>
    <m/>
    <m/>
    <x v="1"/>
    <x v="5"/>
    <x v="0"/>
  </r>
  <r>
    <s v="angelika1alb"/>
    <d v="2021-04-26T00:00:00"/>
    <s v="calma#aburrimiento#"/>
    <x v="0"/>
    <x v="1"/>
    <x v="0"/>
    <x v="0"/>
    <x v="0"/>
    <s v="_x000a_#calma#aburrimiento#_x000a_"/>
    <x v="0"/>
    <x v="0"/>
    <x v="0"/>
    <x v="0"/>
    <x v="0"/>
    <x v="0"/>
    <x v="0"/>
    <x v="0"/>
    <x v="0"/>
    <x v="0"/>
    <x v="0"/>
    <x v="0"/>
    <x v="0"/>
    <x v="0"/>
    <x v="0"/>
    <x v="0"/>
    <x v="0"/>
    <x v="0"/>
    <x v="0"/>
    <x v="0"/>
    <x v="0"/>
    <x v="0"/>
    <x v="0"/>
    <m/>
    <m/>
    <x v="0"/>
    <x v="5"/>
    <x v="0"/>
  </r>
  <r>
    <s v="angelika1alb"/>
    <d v="2021-05-10T00:00:00"/>
    <s v="calma#aburrimiento#"/>
    <x v="0"/>
    <x v="1"/>
    <x v="0"/>
    <x v="0"/>
    <x v="0"/>
    <s v="_x000a_#calma#aburrimiento#_x000a_"/>
    <x v="0"/>
    <x v="0"/>
    <x v="0"/>
    <x v="0"/>
    <x v="0"/>
    <x v="0"/>
    <x v="0"/>
    <x v="0"/>
    <x v="0"/>
    <x v="0"/>
    <x v="0"/>
    <x v="0"/>
    <x v="0"/>
    <x v="0"/>
    <x v="0"/>
    <x v="0"/>
    <x v="0"/>
    <x v="0"/>
    <x v="0"/>
    <x v="0"/>
    <x v="0"/>
    <x v="0"/>
    <x v="0"/>
    <m/>
    <m/>
    <x v="0"/>
    <x v="5"/>
    <x v="0"/>
  </r>
  <r>
    <s v="renee2alb"/>
    <d v="2021-06-07T00:00:00"/>
    <s v="calma#aburrimiento#"/>
    <x v="0"/>
    <x v="1"/>
    <x v="0"/>
    <x v="0"/>
    <x v="0"/>
    <s v="_x000a_#calma#aburrimiento#_x000a_"/>
    <x v="0"/>
    <x v="0"/>
    <x v="0"/>
    <x v="0"/>
    <x v="0"/>
    <x v="0"/>
    <x v="0"/>
    <x v="0"/>
    <x v="0"/>
    <x v="0"/>
    <x v="0"/>
    <x v="0"/>
    <x v="0"/>
    <x v="0"/>
    <x v="0"/>
    <x v="0"/>
    <x v="0"/>
    <x v="0"/>
    <x v="0"/>
    <x v="0"/>
    <x v="0"/>
    <x v="0"/>
    <x v="0"/>
    <m/>
    <m/>
    <x v="0"/>
    <x v="5"/>
    <x v="0"/>
  </r>
  <r>
    <s v="sofia1alb"/>
    <d v="2021-05-10T00:00:00"/>
    <s v="calma#aburrimiento#"/>
    <x v="0"/>
    <x v="1"/>
    <x v="0"/>
    <x v="0"/>
    <x v="0"/>
    <s v="_x000a_#calma#aburrimiento#_x000a_"/>
    <x v="0"/>
    <x v="0"/>
    <x v="0"/>
    <x v="0"/>
    <x v="0"/>
    <x v="0"/>
    <x v="0"/>
    <x v="0"/>
    <x v="0"/>
    <x v="0"/>
    <x v="0"/>
    <x v="0"/>
    <x v="0"/>
    <x v="0"/>
    <x v="0"/>
    <x v="0"/>
    <x v="0"/>
    <x v="0"/>
    <x v="0"/>
    <x v="0"/>
    <x v="0"/>
    <x v="0"/>
    <x v="0"/>
    <m/>
    <m/>
    <x v="0"/>
    <x v="5"/>
    <x v="0"/>
  </r>
  <r>
    <s v="sofia1alb"/>
    <d v="2021-06-07T00:00:00"/>
    <s v="calma#aburrimiento#"/>
    <x v="0"/>
    <x v="1"/>
    <x v="0"/>
    <x v="0"/>
    <x v="0"/>
    <s v="_x000a_#calma#aburrimiento#_x000a_"/>
    <x v="0"/>
    <x v="0"/>
    <x v="0"/>
    <x v="0"/>
    <x v="0"/>
    <x v="0"/>
    <x v="0"/>
    <x v="0"/>
    <x v="0"/>
    <x v="0"/>
    <x v="0"/>
    <x v="0"/>
    <x v="0"/>
    <x v="0"/>
    <x v="0"/>
    <x v="0"/>
    <x v="0"/>
    <x v="0"/>
    <x v="0"/>
    <x v="0"/>
    <x v="0"/>
    <x v="0"/>
    <x v="0"/>
    <m/>
    <m/>
    <x v="0"/>
    <x v="5"/>
    <x v="0"/>
  </r>
  <r>
    <s v="paula2alb"/>
    <d v="2021-05-10T00:00:00"/>
    <s v="calma#aburrimiento#agrado#alegria#satisfaccion#deseo#amor#miedo#agotamiento#"/>
    <x v="0"/>
    <x v="1"/>
    <x v="1"/>
    <x v="1"/>
    <x v="0"/>
    <s v="_x000a_#calma#aburrimiento#agrado#alegria#satisfaccion#deseo#amor#miedo#agotamiento#_x000a_"/>
    <x v="0"/>
    <x v="0"/>
    <x v="0"/>
    <x v="0"/>
    <x v="0"/>
    <x v="0"/>
    <x v="0"/>
    <x v="0"/>
    <x v="0"/>
    <x v="1"/>
    <x v="0"/>
    <x v="0"/>
    <x v="0"/>
    <x v="0"/>
    <x v="1"/>
    <x v="1"/>
    <x v="0"/>
    <x v="0"/>
    <x v="1"/>
    <x v="0"/>
    <x v="1"/>
    <x v="0"/>
    <x v="0"/>
    <m/>
    <m/>
    <x v="0"/>
    <x v="5"/>
    <x v="0"/>
  </r>
  <r>
    <s v="natalia2alb"/>
    <d v="2021-06-07T00:00:00"/>
    <s v="calma#aburrimiento#agrado#amor#"/>
    <x v="0"/>
    <x v="1"/>
    <x v="0"/>
    <x v="0"/>
    <x v="0"/>
    <s v="_x000a_#calma#aburrimiento#agrado#amor#_x000a_"/>
    <x v="0"/>
    <x v="0"/>
    <x v="0"/>
    <x v="0"/>
    <x v="0"/>
    <x v="0"/>
    <x v="0"/>
    <x v="0"/>
    <x v="0"/>
    <x v="1"/>
    <x v="0"/>
    <x v="0"/>
    <x v="0"/>
    <x v="0"/>
    <x v="0"/>
    <x v="1"/>
    <x v="0"/>
    <x v="0"/>
    <x v="0"/>
    <x v="0"/>
    <x v="0"/>
    <x v="0"/>
    <x v="0"/>
    <m/>
    <m/>
    <x v="0"/>
    <x v="5"/>
    <x v="0"/>
  </r>
  <r>
    <s v="paula2alb"/>
    <d v="2021-05-24T00:00:00"/>
    <s v="calma#aburrimiento#malestar#alegria#dolor#"/>
    <x v="0"/>
    <x v="1"/>
    <x v="1"/>
    <x v="0"/>
    <x v="0"/>
    <s v="_x000a_#calma#aburrimiento#malestar#alegria#dolor#_x000a_"/>
    <x v="1"/>
    <x v="0"/>
    <x v="0"/>
    <x v="0"/>
    <x v="0"/>
    <x v="0"/>
    <x v="0"/>
    <x v="0"/>
    <x v="0"/>
    <x v="0"/>
    <x v="0"/>
    <x v="0"/>
    <x v="1"/>
    <x v="0"/>
    <x v="0"/>
    <x v="0"/>
    <x v="0"/>
    <x v="0"/>
    <x v="0"/>
    <x v="0"/>
    <x v="0"/>
    <x v="0"/>
    <x v="0"/>
    <m/>
    <m/>
    <x v="0"/>
    <x v="5"/>
    <x v="0"/>
  </r>
  <r>
    <s v="paula2alb"/>
    <d v="2021-05-24T00:00:00"/>
    <s v="calma#aburrimiento#malestar#alegria#dolor#agotamiento#"/>
    <x v="0"/>
    <x v="1"/>
    <x v="1"/>
    <x v="0"/>
    <x v="0"/>
    <s v="_x000a_#calma#aburrimiento#malestar#alegria#dolor#agotamiento#_x000a_"/>
    <x v="1"/>
    <x v="0"/>
    <x v="0"/>
    <x v="0"/>
    <x v="0"/>
    <x v="0"/>
    <x v="0"/>
    <x v="0"/>
    <x v="0"/>
    <x v="0"/>
    <x v="0"/>
    <x v="0"/>
    <x v="1"/>
    <x v="0"/>
    <x v="1"/>
    <x v="0"/>
    <x v="0"/>
    <x v="0"/>
    <x v="0"/>
    <x v="0"/>
    <x v="0"/>
    <x v="0"/>
    <x v="0"/>
    <m/>
    <m/>
    <x v="0"/>
    <x v="5"/>
    <x v="0"/>
  </r>
  <r>
    <s v="gregory2alb"/>
    <d v="2021-05-24T00:00:00"/>
    <s v="calma#agotamiento#"/>
    <x v="0"/>
    <x v="0"/>
    <x v="0"/>
    <x v="0"/>
    <x v="0"/>
    <s v="_x000a_#calma#agotamiento#_x000a_"/>
    <x v="0"/>
    <x v="0"/>
    <x v="0"/>
    <x v="0"/>
    <x v="0"/>
    <x v="0"/>
    <x v="0"/>
    <x v="0"/>
    <x v="0"/>
    <x v="0"/>
    <x v="0"/>
    <x v="0"/>
    <x v="0"/>
    <x v="0"/>
    <x v="1"/>
    <x v="0"/>
    <x v="0"/>
    <x v="0"/>
    <x v="0"/>
    <x v="0"/>
    <x v="0"/>
    <x v="0"/>
    <x v="0"/>
    <m/>
    <m/>
    <x v="1"/>
    <x v="5"/>
    <x v="0"/>
  </r>
  <r>
    <s v="hugo2alb"/>
    <d v="2021-04-26T00:00:00"/>
    <s v="calma#agrado#"/>
    <x v="0"/>
    <x v="0"/>
    <x v="0"/>
    <x v="0"/>
    <x v="0"/>
    <s v="_x000a_#calma#agrado#_x000a_"/>
    <x v="0"/>
    <x v="0"/>
    <x v="0"/>
    <x v="0"/>
    <x v="0"/>
    <x v="0"/>
    <x v="0"/>
    <x v="0"/>
    <x v="0"/>
    <x v="0"/>
    <x v="0"/>
    <x v="0"/>
    <x v="0"/>
    <x v="0"/>
    <x v="0"/>
    <x v="1"/>
    <x v="0"/>
    <x v="0"/>
    <x v="0"/>
    <x v="0"/>
    <x v="0"/>
    <x v="0"/>
    <x v="0"/>
    <m/>
    <m/>
    <x v="1"/>
    <x v="5"/>
    <x v="0"/>
  </r>
  <r>
    <s v="nico2alb"/>
    <d v="2021-05-26T00:00:00"/>
    <s v="calma#agrado#"/>
    <x v="0"/>
    <x v="0"/>
    <x v="0"/>
    <x v="0"/>
    <x v="0"/>
    <s v="_x000a_#calma#agrado#_x000a_"/>
    <x v="0"/>
    <x v="0"/>
    <x v="0"/>
    <x v="0"/>
    <x v="0"/>
    <x v="0"/>
    <x v="0"/>
    <x v="0"/>
    <x v="0"/>
    <x v="0"/>
    <x v="0"/>
    <x v="0"/>
    <x v="0"/>
    <x v="0"/>
    <x v="0"/>
    <x v="1"/>
    <x v="0"/>
    <x v="0"/>
    <x v="0"/>
    <x v="0"/>
    <x v="0"/>
    <x v="0"/>
    <x v="0"/>
    <m/>
    <m/>
    <x v="1"/>
    <x v="5"/>
    <x v="0"/>
  </r>
  <r>
    <s v="sofia1alb"/>
    <d v="2021-04-26T00:00:00"/>
    <s v="calma#agrado#"/>
    <x v="0"/>
    <x v="0"/>
    <x v="0"/>
    <x v="0"/>
    <x v="0"/>
    <s v="_x000a_#calma#agrado#_x000a_"/>
    <x v="0"/>
    <x v="0"/>
    <x v="0"/>
    <x v="0"/>
    <x v="0"/>
    <x v="0"/>
    <x v="0"/>
    <x v="0"/>
    <x v="0"/>
    <x v="0"/>
    <x v="0"/>
    <x v="0"/>
    <x v="0"/>
    <x v="0"/>
    <x v="0"/>
    <x v="1"/>
    <x v="0"/>
    <x v="0"/>
    <x v="0"/>
    <x v="0"/>
    <x v="0"/>
    <x v="0"/>
    <x v="0"/>
    <m/>
    <m/>
    <x v="0"/>
    <x v="5"/>
    <x v="0"/>
  </r>
  <r>
    <s v="albaa2alb"/>
    <d v="2021-05-10T00:00:00"/>
    <s v="calma#agrado#alegria#"/>
    <x v="0"/>
    <x v="0"/>
    <x v="1"/>
    <x v="0"/>
    <x v="0"/>
    <s v="_x000a_#calma#agrado#alegria#_x000a_"/>
    <x v="0"/>
    <x v="0"/>
    <x v="0"/>
    <x v="0"/>
    <x v="0"/>
    <x v="0"/>
    <x v="0"/>
    <x v="0"/>
    <x v="0"/>
    <x v="0"/>
    <x v="0"/>
    <x v="0"/>
    <x v="0"/>
    <x v="0"/>
    <x v="0"/>
    <x v="1"/>
    <x v="0"/>
    <x v="0"/>
    <x v="0"/>
    <x v="0"/>
    <x v="0"/>
    <x v="0"/>
    <x v="0"/>
    <m/>
    <m/>
    <x v="0"/>
    <x v="5"/>
    <x v="0"/>
  </r>
  <r>
    <s v="albag2alb"/>
    <d v="2021-05-10T00:00:00"/>
    <s v="calma#agrado#alegria#frustracion#agotamiento#"/>
    <x v="0"/>
    <x v="0"/>
    <x v="1"/>
    <x v="0"/>
    <x v="0"/>
    <s v="_x000a_#calma#agrado#alegria#frustracion#agotamiento#_x000a_"/>
    <x v="0"/>
    <x v="0"/>
    <x v="0"/>
    <x v="0"/>
    <x v="0"/>
    <x v="0"/>
    <x v="0"/>
    <x v="0"/>
    <x v="0"/>
    <x v="0"/>
    <x v="0"/>
    <x v="0"/>
    <x v="0"/>
    <x v="1"/>
    <x v="1"/>
    <x v="1"/>
    <x v="0"/>
    <x v="0"/>
    <x v="0"/>
    <x v="0"/>
    <x v="0"/>
    <x v="0"/>
    <x v="0"/>
    <m/>
    <m/>
    <x v="0"/>
    <x v="5"/>
    <x v="0"/>
  </r>
  <r>
    <s v="paula2alb"/>
    <d v="2021-05-10T00:00:00"/>
    <s v="calma#agrado#alegria#satisfaccion#deseo#amor#entusiasmo#"/>
    <x v="0"/>
    <x v="0"/>
    <x v="1"/>
    <x v="1"/>
    <x v="0"/>
    <s v="_x000a_#calma#agrado#alegria#satisfaccion#deseo#amor#entusiasmo#_x000a_"/>
    <x v="0"/>
    <x v="0"/>
    <x v="0"/>
    <x v="0"/>
    <x v="0"/>
    <x v="1"/>
    <x v="0"/>
    <x v="0"/>
    <x v="0"/>
    <x v="1"/>
    <x v="0"/>
    <x v="0"/>
    <x v="0"/>
    <x v="0"/>
    <x v="0"/>
    <x v="1"/>
    <x v="0"/>
    <x v="0"/>
    <x v="1"/>
    <x v="0"/>
    <x v="0"/>
    <x v="0"/>
    <x v="0"/>
    <m/>
    <m/>
    <x v="0"/>
    <x v="5"/>
    <x v="0"/>
  </r>
  <r>
    <s v="danielc3alb"/>
    <d v="2021-05-24T00:00:00"/>
    <s v="calma#agrado#alegria#satisfaccion#deseo#entusiasmo#"/>
    <x v="0"/>
    <x v="0"/>
    <x v="1"/>
    <x v="1"/>
    <x v="0"/>
    <s v="_x000a_#calma#agrado#alegria#satisfaccion#deseo#entusiasmo#_x000a_"/>
    <x v="0"/>
    <x v="0"/>
    <x v="0"/>
    <x v="0"/>
    <x v="0"/>
    <x v="1"/>
    <x v="0"/>
    <x v="0"/>
    <x v="0"/>
    <x v="0"/>
    <x v="0"/>
    <x v="0"/>
    <x v="0"/>
    <x v="0"/>
    <x v="0"/>
    <x v="1"/>
    <x v="0"/>
    <x v="0"/>
    <x v="1"/>
    <x v="0"/>
    <x v="0"/>
    <x v="0"/>
    <x v="0"/>
    <m/>
    <m/>
    <x v="1"/>
    <x v="5"/>
    <x v="0"/>
  </r>
  <r>
    <s v="danielc3alb"/>
    <d v="2021-04-26T00:00:00"/>
    <s v="calma#agrado#alegria#satisfaccion#entusiasmo#"/>
    <x v="0"/>
    <x v="0"/>
    <x v="1"/>
    <x v="0"/>
    <x v="0"/>
    <s v="_x000a_#calma#agrado#alegria#satisfaccion#entusiasmo#_x000a_"/>
    <x v="0"/>
    <x v="0"/>
    <x v="0"/>
    <x v="0"/>
    <x v="0"/>
    <x v="1"/>
    <x v="0"/>
    <x v="0"/>
    <x v="0"/>
    <x v="0"/>
    <x v="0"/>
    <x v="0"/>
    <x v="0"/>
    <x v="0"/>
    <x v="0"/>
    <x v="1"/>
    <x v="0"/>
    <x v="0"/>
    <x v="1"/>
    <x v="0"/>
    <x v="0"/>
    <x v="0"/>
    <x v="0"/>
    <m/>
    <m/>
    <x v="1"/>
    <x v="5"/>
    <x v="0"/>
  </r>
  <r>
    <s v="albaa2alb"/>
    <d v="2021-06-07T00:00:00"/>
    <s v="calma#agrado#apatia#"/>
    <x v="0"/>
    <x v="0"/>
    <x v="0"/>
    <x v="0"/>
    <x v="0"/>
    <s v="_x000a_#calma#agrado#apatia#_x000a_"/>
    <x v="0"/>
    <x v="0"/>
    <x v="0"/>
    <x v="0"/>
    <x v="1"/>
    <x v="0"/>
    <x v="0"/>
    <x v="0"/>
    <x v="0"/>
    <x v="0"/>
    <x v="0"/>
    <x v="0"/>
    <x v="0"/>
    <x v="0"/>
    <x v="0"/>
    <x v="1"/>
    <x v="0"/>
    <x v="0"/>
    <x v="0"/>
    <x v="0"/>
    <x v="0"/>
    <x v="0"/>
    <x v="0"/>
    <m/>
    <m/>
    <x v="0"/>
    <x v="5"/>
    <x v="0"/>
  </r>
  <r>
    <s v="renee2alb"/>
    <d v="2021-04-26T00:00:00"/>
    <s v="calma#agrado#apatia#"/>
    <x v="0"/>
    <x v="0"/>
    <x v="0"/>
    <x v="0"/>
    <x v="0"/>
    <s v="_x000a_#calma#agrado#apatia#_x000a_"/>
    <x v="0"/>
    <x v="0"/>
    <x v="0"/>
    <x v="0"/>
    <x v="1"/>
    <x v="0"/>
    <x v="0"/>
    <x v="0"/>
    <x v="0"/>
    <x v="0"/>
    <x v="0"/>
    <x v="0"/>
    <x v="0"/>
    <x v="0"/>
    <x v="0"/>
    <x v="1"/>
    <x v="0"/>
    <x v="0"/>
    <x v="0"/>
    <x v="0"/>
    <x v="0"/>
    <x v="0"/>
    <x v="0"/>
    <m/>
    <m/>
    <x v="0"/>
    <x v="5"/>
    <x v="0"/>
  </r>
  <r>
    <s v="renee2alb"/>
    <d v="2021-04-26T00:00:00"/>
    <s v="calma#agrado#apatia#"/>
    <x v="0"/>
    <x v="0"/>
    <x v="0"/>
    <x v="0"/>
    <x v="0"/>
    <s v="_x000a_#calma#agrado#apatia#_x000a_"/>
    <x v="0"/>
    <x v="0"/>
    <x v="0"/>
    <x v="0"/>
    <x v="1"/>
    <x v="0"/>
    <x v="0"/>
    <x v="0"/>
    <x v="0"/>
    <x v="0"/>
    <x v="0"/>
    <x v="0"/>
    <x v="0"/>
    <x v="0"/>
    <x v="0"/>
    <x v="1"/>
    <x v="0"/>
    <x v="0"/>
    <x v="0"/>
    <x v="0"/>
    <x v="0"/>
    <x v="0"/>
    <x v="0"/>
    <m/>
    <m/>
    <x v="0"/>
    <x v="5"/>
    <x v="0"/>
  </r>
  <r>
    <s v="angelika1alb"/>
    <d v="2021-05-24T00:00:00"/>
    <s v="calma#alegria#"/>
    <x v="0"/>
    <x v="0"/>
    <x v="1"/>
    <x v="0"/>
    <x v="0"/>
    <s v="_x000a_#calma#alegria#_x000a_"/>
    <x v="0"/>
    <x v="0"/>
    <x v="0"/>
    <x v="0"/>
    <x v="0"/>
    <x v="0"/>
    <x v="0"/>
    <x v="0"/>
    <x v="0"/>
    <x v="0"/>
    <x v="0"/>
    <x v="0"/>
    <x v="0"/>
    <x v="0"/>
    <x v="0"/>
    <x v="0"/>
    <x v="0"/>
    <x v="0"/>
    <x v="0"/>
    <x v="0"/>
    <x v="0"/>
    <x v="0"/>
    <x v="0"/>
    <m/>
    <m/>
    <x v="0"/>
    <x v="5"/>
    <x v="0"/>
  </r>
  <r>
    <s v="nico2alb"/>
    <d v="2021-05-26T00:00:00"/>
    <s v="calma#alegria#"/>
    <x v="0"/>
    <x v="0"/>
    <x v="1"/>
    <x v="0"/>
    <x v="0"/>
    <s v="_x000a_#calma#alegria#_x000a_"/>
    <x v="0"/>
    <x v="0"/>
    <x v="0"/>
    <x v="0"/>
    <x v="0"/>
    <x v="0"/>
    <x v="0"/>
    <x v="0"/>
    <x v="0"/>
    <x v="0"/>
    <x v="0"/>
    <x v="0"/>
    <x v="0"/>
    <x v="0"/>
    <x v="0"/>
    <x v="0"/>
    <x v="0"/>
    <x v="0"/>
    <x v="0"/>
    <x v="0"/>
    <x v="0"/>
    <x v="0"/>
    <x v="0"/>
    <m/>
    <m/>
    <x v="1"/>
    <x v="5"/>
    <x v="0"/>
  </r>
  <r>
    <s v="elena2alb"/>
    <d v="2021-04-26T00:00:00"/>
    <s v="calma#alegria#amor#dependenciaEmocional#"/>
    <x v="0"/>
    <x v="0"/>
    <x v="1"/>
    <x v="0"/>
    <x v="0"/>
    <s v="_x000a_#calma#alegria#amor#dependenciaEmocional#_x000a_"/>
    <x v="0"/>
    <x v="0"/>
    <x v="0"/>
    <x v="0"/>
    <x v="0"/>
    <x v="0"/>
    <x v="0"/>
    <x v="0"/>
    <x v="0"/>
    <x v="1"/>
    <x v="0"/>
    <x v="0"/>
    <x v="0"/>
    <x v="0"/>
    <x v="0"/>
    <x v="0"/>
    <x v="1"/>
    <x v="0"/>
    <x v="0"/>
    <x v="0"/>
    <x v="0"/>
    <x v="0"/>
    <x v="0"/>
    <m/>
    <m/>
    <x v="0"/>
    <x v="5"/>
    <x v="0"/>
  </r>
  <r>
    <s v="carmenl2alb"/>
    <d v="2021-05-10T00:00:00"/>
    <s v="calma#alegria#frustracion#valentia#fortaleza#"/>
    <x v="0"/>
    <x v="0"/>
    <x v="1"/>
    <x v="0"/>
    <x v="0"/>
    <s v="_x000a_#calma#alegria#frustracion#valentia#fortaleza#_x000a_"/>
    <x v="0"/>
    <x v="0"/>
    <x v="0"/>
    <x v="1"/>
    <x v="0"/>
    <x v="0"/>
    <x v="0"/>
    <x v="0"/>
    <x v="0"/>
    <x v="0"/>
    <x v="1"/>
    <x v="0"/>
    <x v="0"/>
    <x v="1"/>
    <x v="0"/>
    <x v="0"/>
    <x v="0"/>
    <x v="0"/>
    <x v="0"/>
    <x v="0"/>
    <x v="0"/>
    <x v="0"/>
    <x v="0"/>
    <m/>
    <m/>
    <x v="0"/>
    <x v="5"/>
    <x v="0"/>
  </r>
  <r>
    <s v="alvarom2alb"/>
    <d v="2021-04-26T00:00:00"/>
    <s v="calma#alegria#satisfaccion#"/>
    <x v="0"/>
    <x v="0"/>
    <x v="1"/>
    <x v="0"/>
    <x v="0"/>
    <s v="_x000a_#calma#alegria#satisfaccion#_x000a_"/>
    <x v="0"/>
    <x v="0"/>
    <x v="0"/>
    <x v="0"/>
    <x v="0"/>
    <x v="0"/>
    <x v="0"/>
    <x v="0"/>
    <x v="0"/>
    <x v="0"/>
    <x v="0"/>
    <x v="0"/>
    <x v="0"/>
    <x v="0"/>
    <x v="0"/>
    <x v="0"/>
    <x v="0"/>
    <x v="0"/>
    <x v="1"/>
    <x v="0"/>
    <x v="0"/>
    <x v="0"/>
    <x v="0"/>
    <m/>
    <m/>
    <x v="1"/>
    <x v="5"/>
    <x v="0"/>
  </r>
  <r>
    <s v="carmenl2alb"/>
    <d v="2021-05-10T00:00:00"/>
    <s v="calma#alegria#satisfaccion#frustracion#valentia#fortaleza#"/>
    <x v="0"/>
    <x v="0"/>
    <x v="1"/>
    <x v="0"/>
    <x v="0"/>
    <s v="_x000a_#calma#alegria#satisfaccion#frustracion#valentia#fortaleza#_x000a_"/>
    <x v="0"/>
    <x v="0"/>
    <x v="0"/>
    <x v="1"/>
    <x v="0"/>
    <x v="0"/>
    <x v="0"/>
    <x v="0"/>
    <x v="0"/>
    <x v="0"/>
    <x v="1"/>
    <x v="0"/>
    <x v="0"/>
    <x v="1"/>
    <x v="0"/>
    <x v="0"/>
    <x v="0"/>
    <x v="0"/>
    <x v="1"/>
    <x v="0"/>
    <x v="0"/>
    <x v="0"/>
    <x v="0"/>
    <m/>
    <m/>
    <x v="0"/>
    <x v="5"/>
    <x v="0"/>
  </r>
  <r>
    <s v="carmenl2alb"/>
    <d v="2021-06-07T00:00:00"/>
    <s v="calma#alegria#satisfaccion#valentia#"/>
    <x v="0"/>
    <x v="0"/>
    <x v="1"/>
    <x v="0"/>
    <x v="0"/>
    <s v="_x000a_#calma#alegria#satisfaccion#valentia#_x000a_"/>
    <x v="0"/>
    <x v="0"/>
    <x v="0"/>
    <x v="0"/>
    <x v="0"/>
    <x v="0"/>
    <x v="0"/>
    <x v="0"/>
    <x v="0"/>
    <x v="0"/>
    <x v="1"/>
    <x v="0"/>
    <x v="0"/>
    <x v="0"/>
    <x v="0"/>
    <x v="0"/>
    <x v="0"/>
    <x v="0"/>
    <x v="1"/>
    <x v="0"/>
    <x v="0"/>
    <x v="0"/>
    <x v="0"/>
    <m/>
    <m/>
    <x v="0"/>
    <x v="5"/>
    <x v="0"/>
  </r>
  <r>
    <s v="daniel2alb"/>
    <d v="2021-05-24T00:00:00"/>
    <s v="calma#certeza#agrado#alegria#placer#"/>
    <x v="0"/>
    <x v="0"/>
    <x v="1"/>
    <x v="0"/>
    <x v="0"/>
    <s v="_x000a_#calma#certeza#agrado#alegria#placer#_x000a_"/>
    <x v="0"/>
    <x v="0"/>
    <x v="1"/>
    <x v="0"/>
    <x v="0"/>
    <x v="0"/>
    <x v="0"/>
    <x v="0"/>
    <x v="1"/>
    <x v="0"/>
    <x v="0"/>
    <x v="0"/>
    <x v="0"/>
    <x v="0"/>
    <x v="0"/>
    <x v="1"/>
    <x v="0"/>
    <x v="0"/>
    <x v="0"/>
    <x v="0"/>
    <x v="0"/>
    <x v="0"/>
    <x v="0"/>
    <m/>
    <m/>
    <x v="1"/>
    <x v="5"/>
    <x v="0"/>
  </r>
  <r>
    <s v="alvarom2alb"/>
    <d v="2021-05-10T00:00:00"/>
    <s v="calma#certeza#compasion#"/>
    <x v="0"/>
    <x v="0"/>
    <x v="0"/>
    <x v="0"/>
    <x v="0"/>
    <s v="_x000a_#calma#certeza#compasion#_x000a_"/>
    <x v="0"/>
    <x v="0"/>
    <x v="1"/>
    <x v="0"/>
    <x v="0"/>
    <x v="0"/>
    <x v="0"/>
    <x v="0"/>
    <x v="0"/>
    <x v="0"/>
    <x v="0"/>
    <x v="0"/>
    <x v="0"/>
    <x v="0"/>
    <x v="0"/>
    <x v="0"/>
    <x v="0"/>
    <x v="1"/>
    <x v="0"/>
    <x v="0"/>
    <x v="0"/>
    <x v="0"/>
    <x v="0"/>
    <m/>
    <m/>
    <x v="1"/>
    <x v="5"/>
    <x v="0"/>
  </r>
  <r>
    <s v="hugo2alb"/>
    <d v="2021-06-07T00:00:00"/>
    <s v="calma#certeza#compasion#diversion#agrado#alegria#"/>
    <x v="0"/>
    <x v="0"/>
    <x v="1"/>
    <x v="0"/>
    <x v="0"/>
    <s v="_x000a_#calma#certeza#compasion#diversion#agrado#alegria#_x000a_"/>
    <x v="0"/>
    <x v="0"/>
    <x v="1"/>
    <x v="0"/>
    <x v="0"/>
    <x v="0"/>
    <x v="0"/>
    <x v="0"/>
    <x v="0"/>
    <x v="0"/>
    <x v="0"/>
    <x v="1"/>
    <x v="0"/>
    <x v="0"/>
    <x v="0"/>
    <x v="1"/>
    <x v="0"/>
    <x v="1"/>
    <x v="0"/>
    <x v="0"/>
    <x v="0"/>
    <x v="0"/>
    <x v="0"/>
    <m/>
    <m/>
    <x v="1"/>
    <x v="5"/>
    <x v="0"/>
  </r>
  <r>
    <s v="martin2alb"/>
    <d v="2021-05-10T00:00:00"/>
    <s v="calma#certeza#compasion#diversion#agrado#alegria#placer#satisfaccion#deseo#amor#valentia#fortaleza#"/>
    <x v="0"/>
    <x v="0"/>
    <x v="1"/>
    <x v="1"/>
    <x v="0"/>
    <s v="_x000a_#calma#certeza#compasion#diversion#agrado#alegria#placer#satisfaccion#deseo#amor#valentia#fortaleza#_x000a_"/>
    <x v="0"/>
    <x v="0"/>
    <x v="1"/>
    <x v="1"/>
    <x v="0"/>
    <x v="0"/>
    <x v="0"/>
    <x v="0"/>
    <x v="1"/>
    <x v="1"/>
    <x v="1"/>
    <x v="1"/>
    <x v="0"/>
    <x v="0"/>
    <x v="0"/>
    <x v="1"/>
    <x v="0"/>
    <x v="1"/>
    <x v="1"/>
    <x v="0"/>
    <x v="0"/>
    <x v="0"/>
    <x v="0"/>
    <m/>
    <m/>
    <x v="1"/>
    <x v="5"/>
    <x v="0"/>
  </r>
  <r>
    <s v="rodrigo2alb"/>
    <d v="2021-05-24T00:00:00"/>
    <s v="calma#certeza#compasion#diversion#agrado#alegria#placer#satisfaccion#deseo#amor#valentia#fortaleza#agotamiento#entusiasmo#arrogancia#apego#"/>
    <x v="0"/>
    <x v="0"/>
    <x v="1"/>
    <x v="1"/>
    <x v="0"/>
    <s v="_x000a_#calma#certeza#compasion#diversion#agrado#alegria#placer#satisfaccion#deseo#amor#valentia#fortaleza#agotamiento#entusiasmo#arrogancia#apego#_x000a_"/>
    <x v="0"/>
    <x v="0"/>
    <x v="1"/>
    <x v="1"/>
    <x v="0"/>
    <x v="1"/>
    <x v="0"/>
    <x v="0"/>
    <x v="1"/>
    <x v="1"/>
    <x v="1"/>
    <x v="1"/>
    <x v="0"/>
    <x v="0"/>
    <x v="1"/>
    <x v="1"/>
    <x v="0"/>
    <x v="1"/>
    <x v="1"/>
    <x v="1"/>
    <x v="0"/>
    <x v="1"/>
    <x v="0"/>
    <m/>
    <m/>
    <x v="1"/>
    <x v="5"/>
    <x v="0"/>
  </r>
  <r>
    <s v="rodrigo2alb"/>
    <d v="2021-05-24T00:00:00"/>
    <s v="calma#certeza#compasion#diversion#agrado#alegria#placer#satisfaccion#deseo#amor#valentia#fortaleza#agotamiento#entusiasmo#arrogancia#apego#"/>
    <x v="0"/>
    <x v="0"/>
    <x v="1"/>
    <x v="1"/>
    <x v="0"/>
    <s v="_x000a_#calma#certeza#compasion#diversion#agrado#alegria#placer#satisfaccion#deseo#amor#valentia#fortaleza#agotamiento#entusiasmo#arrogancia#apego#_x000a_"/>
    <x v="0"/>
    <x v="0"/>
    <x v="1"/>
    <x v="1"/>
    <x v="0"/>
    <x v="1"/>
    <x v="0"/>
    <x v="0"/>
    <x v="1"/>
    <x v="1"/>
    <x v="1"/>
    <x v="1"/>
    <x v="0"/>
    <x v="0"/>
    <x v="1"/>
    <x v="1"/>
    <x v="0"/>
    <x v="1"/>
    <x v="1"/>
    <x v="1"/>
    <x v="0"/>
    <x v="1"/>
    <x v="0"/>
    <m/>
    <m/>
    <x v="1"/>
    <x v="5"/>
    <x v="0"/>
  </r>
  <r>
    <s v="rodrigo2alb"/>
    <d v="2021-06-07T00:00:00"/>
    <s v="calma#certeza#compasion#diversion#agrado#alegria#placer#satisfaccion#deseo#amor#valentia#fortaleza#agotamiento#entusiasmo#arrogancia#apego#dependenciaEmocional#"/>
    <x v="0"/>
    <x v="0"/>
    <x v="1"/>
    <x v="1"/>
    <x v="0"/>
    <s v="_x000a_#calma#certeza#compasion#diversion#agrado#alegria#placer#satisfaccion#deseo#amor#valentia#fortaleza#agotamiento#entusiasmo#arrogancia#apego#dependenciaEmocional#_x000a_"/>
    <x v="0"/>
    <x v="0"/>
    <x v="1"/>
    <x v="1"/>
    <x v="0"/>
    <x v="1"/>
    <x v="0"/>
    <x v="0"/>
    <x v="1"/>
    <x v="1"/>
    <x v="1"/>
    <x v="1"/>
    <x v="0"/>
    <x v="0"/>
    <x v="1"/>
    <x v="1"/>
    <x v="1"/>
    <x v="1"/>
    <x v="1"/>
    <x v="1"/>
    <x v="0"/>
    <x v="1"/>
    <x v="0"/>
    <m/>
    <m/>
    <x v="1"/>
    <x v="5"/>
    <x v="0"/>
  </r>
  <r>
    <s v="martin2alb"/>
    <d v="2021-05-10T00:00:00"/>
    <s v="calma#certeza#compasion#diversion#agrado#alegria#placer#satisfaccion#deseo#amor#valentia#fortaleza#entusiasmo#arrogancia#apego#"/>
    <x v="0"/>
    <x v="0"/>
    <x v="1"/>
    <x v="1"/>
    <x v="0"/>
    <s v="_x000a_#calma#certeza#compasion#diversion#agrado#alegria#placer#satisfaccion#deseo#amor#valentia#fortaleza#entusiasmo#arrogancia#apego#_x000a_"/>
    <x v="0"/>
    <x v="0"/>
    <x v="1"/>
    <x v="1"/>
    <x v="0"/>
    <x v="1"/>
    <x v="0"/>
    <x v="0"/>
    <x v="1"/>
    <x v="1"/>
    <x v="1"/>
    <x v="1"/>
    <x v="0"/>
    <x v="0"/>
    <x v="0"/>
    <x v="1"/>
    <x v="0"/>
    <x v="1"/>
    <x v="1"/>
    <x v="1"/>
    <x v="0"/>
    <x v="1"/>
    <x v="0"/>
    <m/>
    <m/>
    <x v="1"/>
    <x v="5"/>
    <x v="0"/>
  </r>
  <r>
    <s v="rodrigo2alb"/>
    <d v="2021-04-26T00:00:00"/>
    <s v="calma#certeza#compasion#diversion#agrado#alegria#placer#satisfaccion#deseo#amor#valentia#fortaleza#entusiasmo#arrogancia#apego#"/>
    <x v="0"/>
    <x v="0"/>
    <x v="1"/>
    <x v="1"/>
    <x v="0"/>
    <s v="_x000a_#calma#certeza#compasion#diversion#agrado#alegria#placer#satisfaccion#deseo#amor#valentia#fortaleza#entusiasmo#arrogancia#apego#_x000a_"/>
    <x v="0"/>
    <x v="0"/>
    <x v="1"/>
    <x v="1"/>
    <x v="0"/>
    <x v="1"/>
    <x v="0"/>
    <x v="0"/>
    <x v="1"/>
    <x v="1"/>
    <x v="1"/>
    <x v="1"/>
    <x v="0"/>
    <x v="0"/>
    <x v="0"/>
    <x v="1"/>
    <x v="0"/>
    <x v="1"/>
    <x v="1"/>
    <x v="1"/>
    <x v="0"/>
    <x v="1"/>
    <x v="0"/>
    <m/>
    <m/>
    <x v="1"/>
    <x v="5"/>
    <x v="0"/>
  </r>
  <r>
    <s v="victor2alb"/>
    <d v="2021-04-26T00:00:00"/>
    <s v="calma#certeza#compasion#diversion#agrado#alegria#placer#satisfaccion#deseo#amor#valentia#fortaleza#entusiasmo#arrogancia#apego#"/>
    <x v="0"/>
    <x v="0"/>
    <x v="1"/>
    <x v="1"/>
    <x v="0"/>
    <s v="_x000a_#calma#certeza#compasion#diversion#agrado#alegria#placer#satisfaccion#deseo#amor#valentia#fortaleza#entusiasmo#arrogancia#apego#_x000a_"/>
    <x v="0"/>
    <x v="0"/>
    <x v="1"/>
    <x v="1"/>
    <x v="0"/>
    <x v="1"/>
    <x v="0"/>
    <x v="0"/>
    <x v="1"/>
    <x v="1"/>
    <x v="1"/>
    <x v="1"/>
    <x v="0"/>
    <x v="0"/>
    <x v="0"/>
    <x v="1"/>
    <x v="0"/>
    <x v="1"/>
    <x v="1"/>
    <x v="1"/>
    <x v="0"/>
    <x v="1"/>
    <x v="0"/>
    <m/>
    <m/>
    <x v="1"/>
    <x v="5"/>
    <x v="0"/>
  </r>
  <r>
    <s v="victor2alb"/>
    <d v="2021-05-24T00:00:00"/>
    <s v="calma#certeza#compasion#diversion#agrado#alegria#placer#satisfaccion#deseo#amor#valentia#fortaleza#entusiasmo#arrogancia#apego#"/>
    <x v="0"/>
    <x v="0"/>
    <x v="1"/>
    <x v="1"/>
    <x v="0"/>
    <s v="_x000a_#calma#certeza#compasion#diversion#agrado#alegria#placer#satisfaccion#deseo#amor#valentia#fortaleza#entusiasmo#arrogancia#apego#_x000a_"/>
    <x v="0"/>
    <x v="0"/>
    <x v="1"/>
    <x v="1"/>
    <x v="0"/>
    <x v="1"/>
    <x v="0"/>
    <x v="0"/>
    <x v="1"/>
    <x v="1"/>
    <x v="1"/>
    <x v="1"/>
    <x v="0"/>
    <x v="0"/>
    <x v="0"/>
    <x v="1"/>
    <x v="0"/>
    <x v="1"/>
    <x v="1"/>
    <x v="1"/>
    <x v="0"/>
    <x v="1"/>
    <x v="0"/>
    <m/>
    <m/>
    <x v="1"/>
    <x v="5"/>
    <x v="0"/>
  </r>
  <r>
    <s v="martin2alb"/>
    <d v="2021-05-24T00:00:00"/>
    <s v="calma#certeza#compasion#diversion#agrado#alegria#placer#valentia#"/>
    <x v="0"/>
    <x v="0"/>
    <x v="1"/>
    <x v="0"/>
    <x v="0"/>
    <s v="_x000a_#calma#certeza#compasion#diversion#agrado#alegria#placer#valentia#_x000a_"/>
    <x v="0"/>
    <x v="0"/>
    <x v="1"/>
    <x v="0"/>
    <x v="0"/>
    <x v="0"/>
    <x v="0"/>
    <x v="0"/>
    <x v="1"/>
    <x v="0"/>
    <x v="1"/>
    <x v="1"/>
    <x v="0"/>
    <x v="0"/>
    <x v="0"/>
    <x v="1"/>
    <x v="0"/>
    <x v="1"/>
    <x v="0"/>
    <x v="0"/>
    <x v="0"/>
    <x v="0"/>
    <x v="0"/>
    <m/>
    <m/>
    <x v="1"/>
    <x v="5"/>
    <x v="0"/>
  </r>
  <r>
    <s v="victor2alb"/>
    <d v="2021-06-07T00:00:00"/>
    <s v="calma#certeza#compasion#ira#aburrimiento#malestar#alegria#placer#satisfaccion#frustracion#fobia#amor#odio#valentia#agotamiento#apatia#arrogancia#apego#"/>
    <x v="0"/>
    <x v="1"/>
    <x v="1"/>
    <x v="0"/>
    <x v="0"/>
    <s v="_x000a_#calma#certeza#compasion#ira#aburrimiento#malestar#alegria#placer#satisfaccion#frustracion#fobia#amor#odio#valentia#agotamiento#apatia#arrogancia#apego#_x000a_"/>
    <x v="1"/>
    <x v="0"/>
    <x v="1"/>
    <x v="0"/>
    <x v="1"/>
    <x v="0"/>
    <x v="0"/>
    <x v="0"/>
    <x v="1"/>
    <x v="1"/>
    <x v="1"/>
    <x v="0"/>
    <x v="0"/>
    <x v="1"/>
    <x v="1"/>
    <x v="0"/>
    <x v="0"/>
    <x v="1"/>
    <x v="1"/>
    <x v="1"/>
    <x v="0"/>
    <x v="1"/>
    <x v="1"/>
    <s v="fobia"/>
    <s v="odio"/>
    <x v="1"/>
    <x v="5"/>
    <x v="0"/>
  </r>
  <r>
    <s v="gregory2alb"/>
    <d v="2021-05-24T00:00:00"/>
    <s v="calma#certeza#diversion#agotamiento#"/>
    <x v="0"/>
    <x v="0"/>
    <x v="0"/>
    <x v="0"/>
    <x v="0"/>
    <s v="_x000a_#calma#certeza#diversion#agotamiento#_x000a_"/>
    <x v="0"/>
    <x v="0"/>
    <x v="1"/>
    <x v="0"/>
    <x v="0"/>
    <x v="0"/>
    <x v="0"/>
    <x v="0"/>
    <x v="0"/>
    <x v="0"/>
    <x v="0"/>
    <x v="1"/>
    <x v="0"/>
    <x v="0"/>
    <x v="1"/>
    <x v="0"/>
    <x v="0"/>
    <x v="0"/>
    <x v="0"/>
    <x v="0"/>
    <x v="0"/>
    <x v="0"/>
    <x v="0"/>
    <m/>
    <m/>
    <x v="1"/>
    <x v="5"/>
    <x v="0"/>
  </r>
  <r>
    <s v="marta2alb"/>
    <d v="2021-04-26T00:00:00"/>
    <s v="calma#certeza#diversion#agrado#alegria#"/>
    <x v="0"/>
    <x v="0"/>
    <x v="1"/>
    <x v="0"/>
    <x v="0"/>
    <s v="_x000a_#calma#certeza#diversion#agrado#alegria#_x000a_"/>
    <x v="0"/>
    <x v="0"/>
    <x v="1"/>
    <x v="0"/>
    <x v="0"/>
    <x v="0"/>
    <x v="0"/>
    <x v="0"/>
    <x v="0"/>
    <x v="0"/>
    <x v="0"/>
    <x v="1"/>
    <x v="0"/>
    <x v="0"/>
    <x v="0"/>
    <x v="1"/>
    <x v="0"/>
    <x v="0"/>
    <x v="0"/>
    <x v="0"/>
    <x v="0"/>
    <x v="0"/>
    <x v="0"/>
    <m/>
    <m/>
    <x v="0"/>
    <x v="5"/>
    <x v="0"/>
  </r>
  <r>
    <s v="martin2alb"/>
    <d v="2021-06-07T00:00:00"/>
    <s v="calma#certeza#diversion#agrado#alegria#placer#satisfaccion#deseo#amor#valentia#fortaleza#entusiasmo#arrogancia#apego#"/>
    <x v="0"/>
    <x v="0"/>
    <x v="1"/>
    <x v="1"/>
    <x v="0"/>
    <s v="_x000a_#calma#certeza#diversion#agrado#alegria#placer#satisfaccion#deseo#amor#valentia#fortaleza#entusiasmo#arrogancia#apego#_x000a_"/>
    <x v="0"/>
    <x v="0"/>
    <x v="1"/>
    <x v="1"/>
    <x v="0"/>
    <x v="1"/>
    <x v="0"/>
    <x v="0"/>
    <x v="1"/>
    <x v="1"/>
    <x v="1"/>
    <x v="1"/>
    <x v="0"/>
    <x v="0"/>
    <x v="0"/>
    <x v="1"/>
    <x v="0"/>
    <x v="0"/>
    <x v="1"/>
    <x v="1"/>
    <x v="0"/>
    <x v="1"/>
    <x v="0"/>
    <m/>
    <m/>
    <x v="1"/>
    <x v="5"/>
    <x v="0"/>
  </r>
  <r>
    <s v="marta2alb"/>
    <d v="2021-05-24T00:00:00"/>
    <s v="calma#certeza#diversion#alegria#amor#valentia#"/>
    <x v="0"/>
    <x v="0"/>
    <x v="1"/>
    <x v="0"/>
    <x v="0"/>
    <s v="_x000a_#calma#certeza#diversion#alegria#amor#valentia#_x000a_"/>
    <x v="0"/>
    <x v="0"/>
    <x v="1"/>
    <x v="0"/>
    <x v="0"/>
    <x v="0"/>
    <x v="0"/>
    <x v="0"/>
    <x v="0"/>
    <x v="1"/>
    <x v="1"/>
    <x v="1"/>
    <x v="0"/>
    <x v="0"/>
    <x v="0"/>
    <x v="0"/>
    <x v="0"/>
    <x v="0"/>
    <x v="0"/>
    <x v="0"/>
    <x v="0"/>
    <x v="0"/>
    <x v="0"/>
    <m/>
    <m/>
    <x v="0"/>
    <x v="5"/>
    <x v="0"/>
  </r>
  <r>
    <s v="rodrigo2alb"/>
    <d v="2021-05-10T00:00:00"/>
    <s v="calma#certeza#duda#compasion#diversion#agrado#alegria#placer#satisfaccion#deseo#amor#valentia#agotamiento#entusiasmo#arrogancia#apego#"/>
    <x v="0"/>
    <x v="0"/>
    <x v="1"/>
    <x v="1"/>
    <x v="0"/>
    <s v="_x000a_#calma#certeza#duda#compasion#diversion#agrado#alegria#placer#satisfaccion#deseo#amor#valentia#agotamiento#entusiasmo#arrogancia#apego#_x000a_"/>
    <x v="0"/>
    <x v="0"/>
    <x v="1"/>
    <x v="0"/>
    <x v="0"/>
    <x v="1"/>
    <x v="0"/>
    <x v="1"/>
    <x v="1"/>
    <x v="1"/>
    <x v="1"/>
    <x v="1"/>
    <x v="0"/>
    <x v="0"/>
    <x v="1"/>
    <x v="1"/>
    <x v="0"/>
    <x v="1"/>
    <x v="1"/>
    <x v="1"/>
    <x v="0"/>
    <x v="1"/>
    <x v="0"/>
    <m/>
    <m/>
    <x v="1"/>
    <x v="5"/>
    <x v="0"/>
  </r>
  <r>
    <s v="nico2alb"/>
    <d v="2021-06-07T00:00:00"/>
    <s v="calma#certeza#duda#diversion#amor#"/>
    <x v="0"/>
    <x v="0"/>
    <x v="0"/>
    <x v="0"/>
    <x v="0"/>
    <s v="_x000a_#calma#certeza#duda#diversion#amor#_x000a_"/>
    <x v="0"/>
    <x v="0"/>
    <x v="1"/>
    <x v="0"/>
    <x v="0"/>
    <x v="0"/>
    <x v="0"/>
    <x v="1"/>
    <x v="0"/>
    <x v="1"/>
    <x v="0"/>
    <x v="1"/>
    <x v="0"/>
    <x v="0"/>
    <x v="0"/>
    <x v="0"/>
    <x v="0"/>
    <x v="0"/>
    <x v="0"/>
    <x v="0"/>
    <x v="0"/>
    <x v="0"/>
    <x v="0"/>
    <m/>
    <m/>
    <x v="1"/>
    <x v="5"/>
    <x v="0"/>
  </r>
  <r>
    <s v="victor2alb"/>
    <d v="2021-06-07T00:00:00"/>
    <s v="calma#certeza#duda#ira#diversion#agrado#tristeza#dolor#satisfaccion#deseo#odio#miedo#fortaleza#entusiasmo#humillacion#dependenciaEmocional#"/>
    <x v="0"/>
    <x v="0"/>
    <x v="0"/>
    <x v="1"/>
    <x v="1"/>
    <s v="_x000a_#calma#certeza#duda#ira#diversion#agrado#tristeza#dolor#satisfaccion#deseo#odio#miedo#fortaleza#entusiasmo#humillacion#dependenciaEmocional#_x000a_"/>
    <x v="0"/>
    <x v="1"/>
    <x v="1"/>
    <x v="1"/>
    <x v="0"/>
    <x v="1"/>
    <x v="0"/>
    <x v="1"/>
    <x v="0"/>
    <x v="0"/>
    <x v="0"/>
    <x v="1"/>
    <x v="1"/>
    <x v="0"/>
    <x v="0"/>
    <x v="1"/>
    <x v="1"/>
    <x v="0"/>
    <x v="1"/>
    <x v="0"/>
    <x v="1"/>
    <x v="0"/>
    <x v="1"/>
    <m/>
    <s v="odio"/>
    <x v="1"/>
    <x v="5"/>
    <x v="0"/>
  </r>
  <r>
    <s v="natalia2alb"/>
    <d v="2021-05-10T00:00:00"/>
    <s v="calma#certeza#entusiasmo#"/>
    <x v="0"/>
    <x v="0"/>
    <x v="0"/>
    <x v="0"/>
    <x v="0"/>
    <s v="_x000a_#calma#certeza#entusiasmo#_x000a_"/>
    <x v="0"/>
    <x v="0"/>
    <x v="1"/>
    <x v="0"/>
    <x v="0"/>
    <x v="1"/>
    <x v="0"/>
    <x v="0"/>
    <x v="0"/>
    <x v="0"/>
    <x v="0"/>
    <x v="0"/>
    <x v="0"/>
    <x v="0"/>
    <x v="0"/>
    <x v="0"/>
    <x v="0"/>
    <x v="0"/>
    <x v="0"/>
    <x v="0"/>
    <x v="0"/>
    <x v="0"/>
    <x v="0"/>
    <m/>
    <m/>
    <x v="0"/>
    <x v="5"/>
    <x v="0"/>
  </r>
  <r>
    <s v="james2alb"/>
    <d v="2021-05-10T00:00:00"/>
    <s v="calma#certeza#ira#aburrimiento#malestar#alegria#dolor#satisfaccion#deseo#odio#valentia#agotamiento#entusiasmo#humillacion#apego#"/>
    <x v="0"/>
    <x v="1"/>
    <x v="1"/>
    <x v="1"/>
    <x v="1"/>
    <s v="_x000a_#calma#certeza#ira#aburrimiento#malestar#alegria#dolor#satisfaccion#deseo#odio#valentia#agotamiento#entusiasmo#humillacion#apego#_x000a_"/>
    <x v="1"/>
    <x v="0"/>
    <x v="1"/>
    <x v="0"/>
    <x v="0"/>
    <x v="1"/>
    <x v="0"/>
    <x v="0"/>
    <x v="0"/>
    <x v="0"/>
    <x v="1"/>
    <x v="0"/>
    <x v="1"/>
    <x v="0"/>
    <x v="1"/>
    <x v="0"/>
    <x v="0"/>
    <x v="0"/>
    <x v="1"/>
    <x v="1"/>
    <x v="0"/>
    <x v="0"/>
    <x v="1"/>
    <m/>
    <s v="odio"/>
    <x v="1"/>
    <x v="5"/>
    <x v="0"/>
  </r>
  <r>
    <s v="paula2alb"/>
    <d v="2021-05-10T00:00:00"/>
    <s v="calma#compasion#aburrimiento#agrado#alegria#satisfaccion#deseo#amor#agotamiento#"/>
    <x v="0"/>
    <x v="1"/>
    <x v="1"/>
    <x v="1"/>
    <x v="0"/>
    <s v="_x000a_#calma#compasion#aburrimiento#agrado#alegria#satisfaccion#deseo#amor#agotamiento#_x000a_"/>
    <x v="0"/>
    <x v="0"/>
    <x v="0"/>
    <x v="0"/>
    <x v="0"/>
    <x v="0"/>
    <x v="0"/>
    <x v="0"/>
    <x v="0"/>
    <x v="1"/>
    <x v="0"/>
    <x v="0"/>
    <x v="0"/>
    <x v="0"/>
    <x v="1"/>
    <x v="1"/>
    <x v="0"/>
    <x v="1"/>
    <x v="1"/>
    <x v="0"/>
    <x v="0"/>
    <x v="0"/>
    <x v="0"/>
    <m/>
    <m/>
    <x v="0"/>
    <x v="5"/>
    <x v="0"/>
  </r>
  <r>
    <s v="hugo3alb"/>
    <d v="2021-05-24T00:00:00"/>
    <s v="calma#compasion#alegria#miedo#"/>
    <x v="0"/>
    <x v="0"/>
    <x v="1"/>
    <x v="0"/>
    <x v="0"/>
    <s v="_x000a_#calma#compasion#alegria#miedo#_x000a_"/>
    <x v="0"/>
    <x v="0"/>
    <x v="0"/>
    <x v="0"/>
    <x v="0"/>
    <x v="0"/>
    <x v="0"/>
    <x v="0"/>
    <x v="0"/>
    <x v="0"/>
    <x v="0"/>
    <x v="0"/>
    <x v="0"/>
    <x v="0"/>
    <x v="0"/>
    <x v="0"/>
    <x v="0"/>
    <x v="1"/>
    <x v="0"/>
    <x v="0"/>
    <x v="1"/>
    <x v="0"/>
    <x v="0"/>
    <m/>
    <m/>
    <x v="1"/>
    <x v="5"/>
    <x v="0"/>
  </r>
  <r>
    <s v="hugo3alb"/>
    <d v="2021-04-26T00:00:00"/>
    <s v="calma#compasion#diversion#agrado#alegria#amor#valentia#entusiasmo#apego#"/>
    <x v="0"/>
    <x v="0"/>
    <x v="1"/>
    <x v="0"/>
    <x v="0"/>
    <s v="_x000a_#calma#compasion#diversion#agrado#alegria#amor#valentia#entusiasmo#apego#_x000a_"/>
    <x v="0"/>
    <x v="0"/>
    <x v="0"/>
    <x v="0"/>
    <x v="0"/>
    <x v="1"/>
    <x v="0"/>
    <x v="0"/>
    <x v="0"/>
    <x v="1"/>
    <x v="1"/>
    <x v="1"/>
    <x v="0"/>
    <x v="0"/>
    <x v="0"/>
    <x v="1"/>
    <x v="0"/>
    <x v="1"/>
    <x v="0"/>
    <x v="1"/>
    <x v="0"/>
    <x v="0"/>
    <x v="0"/>
    <m/>
    <m/>
    <x v="1"/>
    <x v="5"/>
    <x v="0"/>
  </r>
  <r>
    <s v="hugo3alb"/>
    <d v="2021-05-10T00:00:00"/>
    <s v="calma#diversion#agrado#alegria#entusiasmo#"/>
    <x v="0"/>
    <x v="0"/>
    <x v="1"/>
    <x v="0"/>
    <x v="0"/>
    <s v="_x000a_#calma#diversion#agrado#alegria#entusiasmo#_x000a_"/>
    <x v="0"/>
    <x v="0"/>
    <x v="0"/>
    <x v="0"/>
    <x v="0"/>
    <x v="1"/>
    <x v="0"/>
    <x v="0"/>
    <x v="0"/>
    <x v="0"/>
    <x v="0"/>
    <x v="1"/>
    <x v="0"/>
    <x v="0"/>
    <x v="0"/>
    <x v="1"/>
    <x v="0"/>
    <x v="0"/>
    <x v="0"/>
    <x v="0"/>
    <x v="0"/>
    <x v="0"/>
    <x v="0"/>
    <m/>
    <m/>
    <x v="1"/>
    <x v="5"/>
    <x v="0"/>
  </r>
  <r>
    <s v="carmenl2alb"/>
    <d v="2021-04-26T00:00:00"/>
    <s v="calma#diversion#agrado#alegria#satisfaccion#valentia#agotamiento#"/>
    <x v="0"/>
    <x v="0"/>
    <x v="1"/>
    <x v="0"/>
    <x v="0"/>
    <s v="_x000a_#calma#diversion#agrado#alegria#satisfaccion#valentia#agotamiento#_x000a_"/>
    <x v="0"/>
    <x v="0"/>
    <x v="0"/>
    <x v="0"/>
    <x v="0"/>
    <x v="0"/>
    <x v="0"/>
    <x v="0"/>
    <x v="0"/>
    <x v="0"/>
    <x v="1"/>
    <x v="1"/>
    <x v="0"/>
    <x v="0"/>
    <x v="1"/>
    <x v="1"/>
    <x v="0"/>
    <x v="0"/>
    <x v="1"/>
    <x v="0"/>
    <x v="0"/>
    <x v="0"/>
    <x v="0"/>
    <m/>
    <m/>
    <x v="0"/>
    <x v="5"/>
    <x v="0"/>
  </r>
  <r>
    <s v="samuel2alb"/>
    <d v="2021-05-10T00:00:00"/>
    <s v="calma#diversion#agrado#deseo#entusiasmo#"/>
    <x v="0"/>
    <x v="0"/>
    <x v="0"/>
    <x v="1"/>
    <x v="0"/>
    <s v="_x000a_#calma#diversion#agrado#deseo#entusiasmo#_x000a_"/>
    <x v="0"/>
    <x v="0"/>
    <x v="0"/>
    <x v="0"/>
    <x v="0"/>
    <x v="1"/>
    <x v="0"/>
    <x v="0"/>
    <x v="0"/>
    <x v="0"/>
    <x v="0"/>
    <x v="1"/>
    <x v="0"/>
    <x v="0"/>
    <x v="0"/>
    <x v="1"/>
    <x v="0"/>
    <x v="0"/>
    <x v="0"/>
    <x v="0"/>
    <x v="0"/>
    <x v="0"/>
    <x v="0"/>
    <m/>
    <m/>
    <x v="1"/>
    <x v="5"/>
    <x v="0"/>
  </r>
  <r>
    <s v="hugo2alb"/>
    <d v="2021-05-10T00:00:00"/>
    <s v="calma#diversion#agrado#frustracion#"/>
    <x v="0"/>
    <x v="0"/>
    <x v="0"/>
    <x v="0"/>
    <x v="0"/>
    <s v="_x000a_#calma#diversion#agrado#frustracion#_x000a_"/>
    <x v="0"/>
    <x v="0"/>
    <x v="0"/>
    <x v="0"/>
    <x v="0"/>
    <x v="0"/>
    <x v="0"/>
    <x v="0"/>
    <x v="0"/>
    <x v="0"/>
    <x v="0"/>
    <x v="1"/>
    <x v="0"/>
    <x v="1"/>
    <x v="0"/>
    <x v="1"/>
    <x v="0"/>
    <x v="0"/>
    <x v="0"/>
    <x v="0"/>
    <x v="0"/>
    <x v="0"/>
    <x v="0"/>
    <m/>
    <m/>
    <x v="1"/>
    <x v="5"/>
    <x v="0"/>
  </r>
  <r>
    <s v="elena2alb"/>
    <d v="2021-05-24T00:00:00"/>
    <s v="calma#diversion#alegria#"/>
    <x v="0"/>
    <x v="0"/>
    <x v="1"/>
    <x v="0"/>
    <x v="0"/>
    <s v="_x000a_#calma#diversion#alegria#_x000a_"/>
    <x v="0"/>
    <x v="0"/>
    <x v="0"/>
    <x v="0"/>
    <x v="0"/>
    <x v="0"/>
    <x v="0"/>
    <x v="0"/>
    <x v="0"/>
    <x v="0"/>
    <x v="0"/>
    <x v="1"/>
    <x v="0"/>
    <x v="0"/>
    <x v="0"/>
    <x v="0"/>
    <x v="0"/>
    <x v="0"/>
    <x v="0"/>
    <x v="0"/>
    <x v="0"/>
    <x v="0"/>
    <x v="0"/>
    <m/>
    <m/>
    <x v="0"/>
    <x v="5"/>
    <x v="0"/>
  </r>
  <r>
    <s v="marta2alb"/>
    <d v="2021-06-07T00:00:00"/>
    <s v="calma#diversion#alegria#dolor#amor#"/>
    <x v="0"/>
    <x v="0"/>
    <x v="1"/>
    <x v="0"/>
    <x v="0"/>
    <s v="_x000a_#calma#diversion#alegria#dolor#amor#_x000a_"/>
    <x v="0"/>
    <x v="0"/>
    <x v="0"/>
    <x v="0"/>
    <x v="0"/>
    <x v="0"/>
    <x v="0"/>
    <x v="0"/>
    <x v="0"/>
    <x v="1"/>
    <x v="0"/>
    <x v="1"/>
    <x v="1"/>
    <x v="0"/>
    <x v="0"/>
    <x v="0"/>
    <x v="0"/>
    <x v="0"/>
    <x v="0"/>
    <x v="0"/>
    <x v="0"/>
    <x v="0"/>
    <x v="0"/>
    <m/>
    <m/>
    <x v="0"/>
    <x v="5"/>
    <x v="0"/>
  </r>
  <r>
    <s v="elena2alb"/>
    <d v="2021-06-07T00:00:00"/>
    <s v="calma#diversion#alegria#frustracion#humillacion#"/>
    <x v="0"/>
    <x v="0"/>
    <x v="1"/>
    <x v="0"/>
    <x v="1"/>
    <s v="_x000a_#calma#diversion#alegria#frustracion#humillacion#_x000a_"/>
    <x v="0"/>
    <x v="0"/>
    <x v="0"/>
    <x v="0"/>
    <x v="0"/>
    <x v="0"/>
    <x v="0"/>
    <x v="0"/>
    <x v="0"/>
    <x v="0"/>
    <x v="0"/>
    <x v="1"/>
    <x v="0"/>
    <x v="1"/>
    <x v="0"/>
    <x v="0"/>
    <x v="0"/>
    <x v="0"/>
    <x v="0"/>
    <x v="0"/>
    <x v="0"/>
    <x v="0"/>
    <x v="0"/>
    <m/>
    <m/>
    <x v="0"/>
    <x v="5"/>
    <x v="0"/>
  </r>
  <r>
    <s v="carlota2alb"/>
    <d v="2021-05-29T00:00:00"/>
    <s v="calma#diversion#amor#"/>
    <x v="0"/>
    <x v="0"/>
    <x v="0"/>
    <x v="0"/>
    <x v="0"/>
    <s v="_x000a_#calma#diversion#amor#_x000a_"/>
    <x v="0"/>
    <x v="0"/>
    <x v="0"/>
    <x v="0"/>
    <x v="0"/>
    <x v="0"/>
    <x v="0"/>
    <x v="0"/>
    <x v="0"/>
    <x v="1"/>
    <x v="0"/>
    <x v="1"/>
    <x v="0"/>
    <x v="0"/>
    <x v="0"/>
    <x v="0"/>
    <x v="0"/>
    <x v="0"/>
    <x v="0"/>
    <x v="0"/>
    <x v="0"/>
    <x v="0"/>
    <x v="0"/>
    <m/>
    <m/>
    <x v="0"/>
    <x v="5"/>
    <x v="0"/>
  </r>
  <r>
    <s v="carlota2alb"/>
    <d v="2021-05-29T00:00:00"/>
    <s v="calma#diversion#amor#"/>
    <x v="0"/>
    <x v="0"/>
    <x v="0"/>
    <x v="0"/>
    <x v="0"/>
    <s v="_x000a_#calma#diversion#amor#_x000a_"/>
    <x v="0"/>
    <x v="0"/>
    <x v="0"/>
    <x v="0"/>
    <x v="0"/>
    <x v="0"/>
    <x v="0"/>
    <x v="0"/>
    <x v="0"/>
    <x v="1"/>
    <x v="0"/>
    <x v="1"/>
    <x v="0"/>
    <x v="0"/>
    <x v="0"/>
    <x v="0"/>
    <x v="0"/>
    <x v="0"/>
    <x v="0"/>
    <x v="0"/>
    <x v="0"/>
    <x v="0"/>
    <x v="0"/>
    <m/>
    <m/>
    <x v="0"/>
    <x v="5"/>
    <x v="0"/>
  </r>
  <r>
    <s v="carlota2alb"/>
    <d v="2021-05-29T00:00:00"/>
    <s v="calma#diversion#amor#"/>
    <x v="0"/>
    <x v="0"/>
    <x v="0"/>
    <x v="0"/>
    <x v="0"/>
    <s v="_x000a_#calma#diversion#amor#_x000a_"/>
    <x v="0"/>
    <x v="0"/>
    <x v="0"/>
    <x v="0"/>
    <x v="0"/>
    <x v="0"/>
    <x v="0"/>
    <x v="0"/>
    <x v="0"/>
    <x v="1"/>
    <x v="0"/>
    <x v="1"/>
    <x v="0"/>
    <x v="0"/>
    <x v="0"/>
    <x v="0"/>
    <x v="0"/>
    <x v="0"/>
    <x v="0"/>
    <x v="0"/>
    <x v="0"/>
    <x v="0"/>
    <x v="0"/>
    <m/>
    <m/>
    <x v="0"/>
    <x v="5"/>
    <x v="0"/>
  </r>
  <r>
    <s v="gregory2alb"/>
    <d v="2021-05-26T00:00:00"/>
    <s v="calma#diversion#dolor#fortaleza#"/>
    <x v="0"/>
    <x v="0"/>
    <x v="0"/>
    <x v="0"/>
    <x v="0"/>
    <s v="_x000a_#calma#diversion#dolor#fortaleza#_x000a_"/>
    <x v="0"/>
    <x v="0"/>
    <x v="0"/>
    <x v="1"/>
    <x v="0"/>
    <x v="0"/>
    <x v="0"/>
    <x v="0"/>
    <x v="0"/>
    <x v="0"/>
    <x v="0"/>
    <x v="1"/>
    <x v="1"/>
    <x v="0"/>
    <x v="0"/>
    <x v="0"/>
    <x v="0"/>
    <x v="0"/>
    <x v="0"/>
    <x v="0"/>
    <x v="0"/>
    <x v="0"/>
    <x v="0"/>
    <m/>
    <m/>
    <x v="1"/>
    <x v="5"/>
    <x v="0"/>
  </r>
  <r>
    <s v="alvarot2alb"/>
    <d v="2021-04-26T00:00:00"/>
    <s v="calma#diversion#fortaleza#"/>
    <x v="0"/>
    <x v="0"/>
    <x v="0"/>
    <x v="0"/>
    <x v="0"/>
    <s v="_x000a_#calma#diversion#fortaleza#_x000a_"/>
    <x v="0"/>
    <x v="0"/>
    <x v="0"/>
    <x v="1"/>
    <x v="0"/>
    <x v="0"/>
    <x v="0"/>
    <x v="0"/>
    <x v="0"/>
    <x v="0"/>
    <x v="0"/>
    <x v="1"/>
    <x v="0"/>
    <x v="0"/>
    <x v="0"/>
    <x v="0"/>
    <x v="0"/>
    <x v="0"/>
    <x v="0"/>
    <x v="0"/>
    <x v="0"/>
    <x v="0"/>
    <x v="0"/>
    <m/>
    <m/>
    <x v="1"/>
    <x v="5"/>
    <x v="0"/>
  </r>
  <r>
    <s v="kristijonas2alb"/>
    <d v="2021-04-26T00:00:00"/>
    <s v="calma#diversion#placer#satisfaccion#deseo#valentia#fortaleza#entusiasmo#"/>
    <x v="0"/>
    <x v="0"/>
    <x v="0"/>
    <x v="1"/>
    <x v="0"/>
    <s v="_x000a_#calma#diversion#placer#satisfaccion#deseo#valentia#fortaleza#entusiasmo#_x000a_"/>
    <x v="0"/>
    <x v="0"/>
    <x v="0"/>
    <x v="1"/>
    <x v="0"/>
    <x v="1"/>
    <x v="0"/>
    <x v="0"/>
    <x v="1"/>
    <x v="0"/>
    <x v="1"/>
    <x v="1"/>
    <x v="0"/>
    <x v="0"/>
    <x v="0"/>
    <x v="0"/>
    <x v="0"/>
    <x v="0"/>
    <x v="1"/>
    <x v="0"/>
    <x v="0"/>
    <x v="0"/>
    <x v="0"/>
    <m/>
    <m/>
    <x v="1"/>
    <x v="5"/>
    <x v="0"/>
  </r>
  <r>
    <s v="martin2alb"/>
    <d v="2021-05-10T00:00:00"/>
    <s v="calma#diversion#satisfaccion#"/>
    <x v="0"/>
    <x v="0"/>
    <x v="0"/>
    <x v="0"/>
    <x v="0"/>
    <s v="_x000a_#calma#diversion#satisfaccion#_x000a_"/>
    <x v="0"/>
    <x v="0"/>
    <x v="0"/>
    <x v="0"/>
    <x v="0"/>
    <x v="0"/>
    <x v="0"/>
    <x v="0"/>
    <x v="0"/>
    <x v="0"/>
    <x v="0"/>
    <x v="1"/>
    <x v="0"/>
    <x v="0"/>
    <x v="0"/>
    <x v="0"/>
    <x v="0"/>
    <x v="0"/>
    <x v="1"/>
    <x v="0"/>
    <x v="0"/>
    <x v="0"/>
    <x v="0"/>
    <m/>
    <m/>
    <x v="1"/>
    <x v="5"/>
    <x v="0"/>
  </r>
  <r>
    <s v="angelika1alb"/>
    <d v="2021-06-07T00:00:00"/>
    <s v="calma#duda#aburrimiento#malestar#alegria#"/>
    <x v="0"/>
    <x v="1"/>
    <x v="1"/>
    <x v="0"/>
    <x v="0"/>
    <s v="_x000a_#calma#duda#aburrimiento#malestar#alegria#_x000a_"/>
    <x v="1"/>
    <x v="0"/>
    <x v="0"/>
    <x v="0"/>
    <x v="0"/>
    <x v="0"/>
    <x v="0"/>
    <x v="1"/>
    <x v="0"/>
    <x v="0"/>
    <x v="0"/>
    <x v="0"/>
    <x v="0"/>
    <x v="0"/>
    <x v="0"/>
    <x v="0"/>
    <x v="0"/>
    <x v="0"/>
    <x v="0"/>
    <x v="0"/>
    <x v="0"/>
    <x v="0"/>
    <x v="0"/>
    <m/>
    <m/>
    <x v="0"/>
    <x v="5"/>
    <x v="0"/>
  </r>
  <r>
    <s v="alvarot2alb"/>
    <d v="2021-05-24T00:00:00"/>
    <s v="calma#duda#alegria#"/>
    <x v="0"/>
    <x v="0"/>
    <x v="1"/>
    <x v="0"/>
    <x v="0"/>
    <s v="_x000a_#calma#duda#alegria#_x000a_"/>
    <x v="0"/>
    <x v="0"/>
    <x v="0"/>
    <x v="0"/>
    <x v="0"/>
    <x v="0"/>
    <x v="0"/>
    <x v="1"/>
    <x v="0"/>
    <x v="0"/>
    <x v="0"/>
    <x v="0"/>
    <x v="0"/>
    <x v="0"/>
    <x v="0"/>
    <x v="0"/>
    <x v="0"/>
    <x v="0"/>
    <x v="0"/>
    <x v="0"/>
    <x v="0"/>
    <x v="0"/>
    <x v="0"/>
    <m/>
    <m/>
    <x v="1"/>
    <x v="5"/>
    <x v="0"/>
  </r>
  <r>
    <s v="sofia2alb"/>
    <d v="2021-05-10T00:00:00"/>
    <s v="calma#duda#compasion#agrado#"/>
    <x v="0"/>
    <x v="0"/>
    <x v="0"/>
    <x v="0"/>
    <x v="0"/>
    <s v="_x000a_#calma#duda#compasion#agrado#_x000a_"/>
    <x v="0"/>
    <x v="0"/>
    <x v="0"/>
    <x v="0"/>
    <x v="0"/>
    <x v="0"/>
    <x v="0"/>
    <x v="1"/>
    <x v="0"/>
    <x v="0"/>
    <x v="0"/>
    <x v="0"/>
    <x v="0"/>
    <x v="0"/>
    <x v="0"/>
    <x v="1"/>
    <x v="0"/>
    <x v="1"/>
    <x v="0"/>
    <x v="0"/>
    <x v="0"/>
    <x v="0"/>
    <x v="0"/>
    <m/>
    <m/>
    <x v="0"/>
    <x v="5"/>
    <x v="0"/>
  </r>
  <r>
    <s v="paula2alb"/>
    <d v="2021-05-24T00:00:00"/>
    <s v="calma#duda#diversion#agrado#"/>
    <x v="0"/>
    <x v="0"/>
    <x v="0"/>
    <x v="0"/>
    <x v="0"/>
    <s v="_x000a_#calma#duda#diversion#agrado#_x000a_"/>
    <x v="0"/>
    <x v="0"/>
    <x v="0"/>
    <x v="0"/>
    <x v="0"/>
    <x v="0"/>
    <x v="0"/>
    <x v="1"/>
    <x v="0"/>
    <x v="0"/>
    <x v="0"/>
    <x v="1"/>
    <x v="0"/>
    <x v="0"/>
    <x v="0"/>
    <x v="1"/>
    <x v="0"/>
    <x v="0"/>
    <x v="0"/>
    <x v="0"/>
    <x v="0"/>
    <x v="0"/>
    <x v="0"/>
    <m/>
    <m/>
    <x v="0"/>
    <x v="5"/>
    <x v="0"/>
  </r>
  <r>
    <s v="carlota2alb"/>
    <d v="2021-04-26T00:00:00"/>
    <s v="calma#duda#diversion#agrado#alegria#"/>
    <x v="0"/>
    <x v="0"/>
    <x v="1"/>
    <x v="0"/>
    <x v="0"/>
    <s v="_x000a_#calma#duda#diversion#agrado#alegria#_x000a_"/>
    <x v="0"/>
    <x v="0"/>
    <x v="0"/>
    <x v="0"/>
    <x v="0"/>
    <x v="0"/>
    <x v="0"/>
    <x v="1"/>
    <x v="0"/>
    <x v="0"/>
    <x v="0"/>
    <x v="1"/>
    <x v="0"/>
    <x v="0"/>
    <x v="0"/>
    <x v="1"/>
    <x v="0"/>
    <x v="0"/>
    <x v="0"/>
    <x v="0"/>
    <x v="0"/>
    <x v="0"/>
    <x v="0"/>
    <m/>
    <m/>
    <x v="0"/>
    <x v="5"/>
    <x v="0"/>
  </r>
  <r>
    <s v="marta2alb"/>
    <d v="2021-04-26T00:00:00"/>
    <s v="calma#duda#diversion#agrado#alegria#deseo#amor#valentia#"/>
    <x v="0"/>
    <x v="0"/>
    <x v="1"/>
    <x v="1"/>
    <x v="0"/>
    <s v="_x000a_#calma#duda#diversion#agrado#alegria#deseo#amor#valentia#_x000a_"/>
    <x v="0"/>
    <x v="0"/>
    <x v="0"/>
    <x v="0"/>
    <x v="0"/>
    <x v="0"/>
    <x v="0"/>
    <x v="1"/>
    <x v="0"/>
    <x v="1"/>
    <x v="1"/>
    <x v="1"/>
    <x v="0"/>
    <x v="0"/>
    <x v="0"/>
    <x v="1"/>
    <x v="0"/>
    <x v="0"/>
    <x v="0"/>
    <x v="0"/>
    <x v="0"/>
    <x v="0"/>
    <x v="0"/>
    <m/>
    <m/>
    <x v="0"/>
    <x v="5"/>
    <x v="0"/>
  </r>
  <r>
    <s v="sofia2alb"/>
    <d v="2021-04-26T00:00:00"/>
    <s v="calma#duda#ira#aburrimiento#malestar#tristeza#dolor#frustracion#amor#valentia#fortaleza#agotamiento#"/>
    <x v="0"/>
    <x v="1"/>
    <x v="0"/>
    <x v="0"/>
    <x v="0"/>
    <s v="_x000a_#calma#duda#ira#aburrimiento#malestar#tristeza#dolor#frustracion#amor#valentia#fortaleza#agotamiento#_x000a_"/>
    <x v="1"/>
    <x v="1"/>
    <x v="0"/>
    <x v="1"/>
    <x v="0"/>
    <x v="0"/>
    <x v="0"/>
    <x v="1"/>
    <x v="0"/>
    <x v="1"/>
    <x v="1"/>
    <x v="0"/>
    <x v="1"/>
    <x v="1"/>
    <x v="1"/>
    <x v="0"/>
    <x v="0"/>
    <x v="0"/>
    <x v="0"/>
    <x v="0"/>
    <x v="0"/>
    <x v="0"/>
    <x v="1"/>
    <m/>
    <m/>
    <x v="0"/>
    <x v="5"/>
    <x v="0"/>
  </r>
  <r>
    <s v="paula2alb"/>
    <d v="2021-04-26T00:00:00"/>
    <s v="calma#ira#aburrimiento#malestar#alegria#dolor#frustracion#amor#agotamiento#"/>
    <x v="0"/>
    <x v="1"/>
    <x v="1"/>
    <x v="0"/>
    <x v="0"/>
    <s v="_x000a_#calma#ira#aburrimiento#malestar#alegria#dolor#frustracion#amor#agotamiento#_x000a_"/>
    <x v="1"/>
    <x v="0"/>
    <x v="0"/>
    <x v="0"/>
    <x v="0"/>
    <x v="0"/>
    <x v="0"/>
    <x v="0"/>
    <x v="0"/>
    <x v="1"/>
    <x v="0"/>
    <x v="0"/>
    <x v="1"/>
    <x v="1"/>
    <x v="1"/>
    <x v="0"/>
    <x v="0"/>
    <x v="0"/>
    <x v="0"/>
    <x v="0"/>
    <x v="0"/>
    <x v="0"/>
    <x v="1"/>
    <m/>
    <m/>
    <x v="0"/>
    <x v="5"/>
    <x v="0"/>
  </r>
  <r>
    <s v="samuel2alb"/>
    <d v="2021-04-26T00:00:00"/>
    <s v="calma#ira#diversion#agrado#alegria#fortaleza#"/>
    <x v="0"/>
    <x v="0"/>
    <x v="1"/>
    <x v="0"/>
    <x v="0"/>
    <s v="_x000a_#calma#ira#diversion#agrado#alegria#fortaleza#_x000a_"/>
    <x v="0"/>
    <x v="0"/>
    <x v="0"/>
    <x v="1"/>
    <x v="0"/>
    <x v="0"/>
    <x v="0"/>
    <x v="0"/>
    <x v="0"/>
    <x v="0"/>
    <x v="0"/>
    <x v="1"/>
    <x v="0"/>
    <x v="0"/>
    <x v="0"/>
    <x v="1"/>
    <x v="0"/>
    <x v="0"/>
    <x v="0"/>
    <x v="0"/>
    <x v="0"/>
    <x v="0"/>
    <x v="1"/>
    <m/>
    <m/>
    <x v="1"/>
    <x v="5"/>
    <x v="0"/>
  </r>
  <r>
    <s v="samuel2alb"/>
    <d v="2021-04-26T00:00:00"/>
    <s v="calma#ira#diversion#agrado#alegria#fortaleza#"/>
    <x v="0"/>
    <x v="0"/>
    <x v="1"/>
    <x v="0"/>
    <x v="0"/>
    <s v="_x000a_#calma#ira#diversion#agrado#alegria#fortaleza#_x000a_"/>
    <x v="0"/>
    <x v="0"/>
    <x v="0"/>
    <x v="1"/>
    <x v="0"/>
    <x v="0"/>
    <x v="0"/>
    <x v="0"/>
    <x v="0"/>
    <x v="0"/>
    <x v="0"/>
    <x v="1"/>
    <x v="0"/>
    <x v="0"/>
    <x v="0"/>
    <x v="1"/>
    <x v="0"/>
    <x v="0"/>
    <x v="0"/>
    <x v="0"/>
    <x v="0"/>
    <x v="0"/>
    <x v="1"/>
    <m/>
    <m/>
    <x v="1"/>
    <x v="5"/>
    <x v="0"/>
  </r>
  <r>
    <s v="daniel2alb"/>
    <d v="2021-05-10T00:00:00"/>
    <s v="calma#satisfaccion#humillacion#"/>
    <x v="0"/>
    <x v="0"/>
    <x v="0"/>
    <x v="0"/>
    <x v="1"/>
    <s v="_x000a_#calma#satisfaccion#humillacion#_x000a_"/>
    <x v="0"/>
    <x v="0"/>
    <x v="0"/>
    <x v="0"/>
    <x v="0"/>
    <x v="0"/>
    <x v="0"/>
    <x v="0"/>
    <x v="0"/>
    <x v="0"/>
    <x v="0"/>
    <x v="0"/>
    <x v="0"/>
    <x v="0"/>
    <x v="0"/>
    <x v="0"/>
    <x v="0"/>
    <x v="0"/>
    <x v="1"/>
    <x v="0"/>
    <x v="0"/>
    <x v="0"/>
    <x v="0"/>
    <m/>
    <m/>
    <x v="1"/>
    <x v="5"/>
    <x v="0"/>
  </r>
  <r>
    <s v="martin2alb"/>
    <d v="2021-05-10T00:00:00"/>
    <s v="calma#tension#certeza#duda#compasion#ira#diversion#aburrimiento#agrado#malestar#alegria#tristeza#placer#dolor#satisfaccion#frustracion#deseo#fobia#amor#odio#valentia#miedo#fortaleza#agotamiento#entusiasmo#apatia#arrogancia#humillacion#apego#dependenciaEmocional#"/>
    <x v="1"/>
    <x v="1"/>
    <x v="1"/>
    <x v="1"/>
    <x v="1"/>
    <s v="_x000a_#calma#tension#certeza#duda#compasion#ira#diversion#aburrimiento#agrado#malestar#alegria#tristeza#placer#dolor#satisfaccion#frustracion#deseo#fobia#amor#odio#valentia#miedo#fortaleza#agotamiento#entusiasmo#apatia#arrogancia#humillacion#apego#dependenciaEmocional#_x000a_"/>
    <x v="1"/>
    <x v="1"/>
    <x v="1"/>
    <x v="1"/>
    <x v="1"/>
    <x v="1"/>
    <x v="0"/>
    <x v="1"/>
    <x v="1"/>
    <x v="1"/>
    <x v="1"/>
    <x v="1"/>
    <x v="1"/>
    <x v="1"/>
    <x v="1"/>
    <x v="1"/>
    <x v="1"/>
    <x v="1"/>
    <x v="1"/>
    <x v="1"/>
    <x v="1"/>
    <x v="1"/>
    <x v="1"/>
    <s v="fobia"/>
    <s v="odio"/>
    <x v="1"/>
    <x v="5"/>
    <x v="0"/>
  </r>
  <r>
    <s v="martin2alb"/>
    <d v="2021-05-10T00:00:00"/>
    <s v="calma#tension#certeza#duda#compasion#ira#diversion#aburrimiento#agrado#malestar#alegria#tristeza#placer#dolor#satisfaccion#frustracion#deseo#fobia#amor#odio#valentia#miedo#fortaleza#agotamiento#entusiasmo#apatia#arrogancia#humillacion#apego#dependenciaEmocional#"/>
    <x v="1"/>
    <x v="1"/>
    <x v="1"/>
    <x v="1"/>
    <x v="1"/>
    <s v="_x000a_#calma#tension#certeza#duda#compasion#ira#diversion#aburrimiento#agrado#malestar#alegria#tristeza#placer#dolor#satisfaccion#frustracion#deseo#fobia#amor#odio#valentia#miedo#fortaleza#agotamiento#entusiasmo#apatia#arrogancia#humillacion#apego#dependenciaEmocional#_x000a_"/>
    <x v="1"/>
    <x v="1"/>
    <x v="1"/>
    <x v="1"/>
    <x v="1"/>
    <x v="1"/>
    <x v="0"/>
    <x v="1"/>
    <x v="1"/>
    <x v="1"/>
    <x v="1"/>
    <x v="1"/>
    <x v="1"/>
    <x v="1"/>
    <x v="1"/>
    <x v="1"/>
    <x v="1"/>
    <x v="1"/>
    <x v="1"/>
    <x v="1"/>
    <x v="1"/>
    <x v="1"/>
    <x v="1"/>
    <s v="fobia"/>
    <s v="odio"/>
    <x v="1"/>
    <x v="5"/>
    <x v="0"/>
  </r>
  <r>
    <s v="naim2alb"/>
    <d v="2021-05-10T00:00:00"/>
    <s v="calma#tension#certeza#duda#compasion#ira#diversion#aburrimiento#agrado#malestar#alegria#tristeza#placer#dolor#satisfaccion#frustracion#deseo#fobia#amor#odio#valentia#miedo#fortaleza#agotamiento#entusiasmo#apatia#arrogancia#humillacion#apego#dependenciaEmocional#"/>
    <x v="1"/>
    <x v="1"/>
    <x v="1"/>
    <x v="1"/>
    <x v="1"/>
    <s v="_x000a_#calma#tension#certeza#duda#compasion#ira#diversion#aburrimiento#agrado#malestar#alegria#tristeza#placer#dolor#satisfaccion#frustracion#deseo#fobia#amor#odio#valentia#miedo#fortaleza#agotamiento#entusiasmo#apatia#arrogancia#humillacion#apego#dependenciaEmocional#_x000a_"/>
    <x v="1"/>
    <x v="1"/>
    <x v="1"/>
    <x v="1"/>
    <x v="1"/>
    <x v="1"/>
    <x v="0"/>
    <x v="1"/>
    <x v="1"/>
    <x v="1"/>
    <x v="1"/>
    <x v="1"/>
    <x v="1"/>
    <x v="1"/>
    <x v="1"/>
    <x v="1"/>
    <x v="1"/>
    <x v="1"/>
    <x v="1"/>
    <x v="1"/>
    <x v="1"/>
    <x v="1"/>
    <x v="1"/>
    <s v="fobia"/>
    <s v="odio"/>
    <x v="1"/>
    <x v="5"/>
    <x v="0"/>
  </r>
  <r>
    <s v="rim2alb"/>
    <d v="2021-04-26T00:00:00"/>
    <s v="calma#tension#duda#compasion#ira#diversion#aburrimiento#agrado#tristeza#agotamiento#humillacion#"/>
    <x v="1"/>
    <x v="1"/>
    <x v="0"/>
    <x v="0"/>
    <x v="1"/>
    <s v="_x000a_#calma#tension#duda#compasion#ira#diversion#aburrimiento#agrado#tristeza#agotamiento#humillacion#_x000a_"/>
    <x v="0"/>
    <x v="1"/>
    <x v="0"/>
    <x v="0"/>
    <x v="0"/>
    <x v="0"/>
    <x v="0"/>
    <x v="1"/>
    <x v="0"/>
    <x v="0"/>
    <x v="0"/>
    <x v="1"/>
    <x v="0"/>
    <x v="0"/>
    <x v="1"/>
    <x v="1"/>
    <x v="0"/>
    <x v="1"/>
    <x v="0"/>
    <x v="0"/>
    <x v="0"/>
    <x v="0"/>
    <x v="1"/>
    <m/>
    <m/>
    <x v="0"/>
    <x v="5"/>
    <x v="0"/>
  </r>
  <r>
    <s v="martin2alb"/>
    <d v="2021-05-10T00:00:00"/>
    <s v="certeza#"/>
    <x v="0"/>
    <x v="0"/>
    <x v="0"/>
    <x v="0"/>
    <x v="0"/>
    <s v="_x000a_#certeza#_x000a_"/>
    <x v="0"/>
    <x v="0"/>
    <x v="1"/>
    <x v="0"/>
    <x v="0"/>
    <x v="0"/>
    <x v="1"/>
    <x v="0"/>
    <x v="0"/>
    <x v="0"/>
    <x v="0"/>
    <x v="0"/>
    <x v="0"/>
    <x v="0"/>
    <x v="0"/>
    <x v="0"/>
    <x v="0"/>
    <x v="0"/>
    <x v="0"/>
    <x v="0"/>
    <x v="0"/>
    <x v="0"/>
    <x v="0"/>
    <m/>
    <m/>
    <x v="1"/>
    <x v="5"/>
    <x v="0"/>
  </r>
  <r>
    <s v="renee2alb"/>
    <d v="2021-05-24T00:00:00"/>
    <s v="certeza#diversion#"/>
    <x v="0"/>
    <x v="0"/>
    <x v="0"/>
    <x v="0"/>
    <x v="0"/>
    <s v="_x000a_#certeza#diversion#_x000a_"/>
    <x v="0"/>
    <x v="0"/>
    <x v="1"/>
    <x v="0"/>
    <x v="0"/>
    <x v="0"/>
    <x v="1"/>
    <x v="0"/>
    <x v="0"/>
    <x v="0"/>
    <x v="0"/>
    <x v="1"/>
    <x v="0"/>
    <x v="0"/>
    <x v="0"/>
    <x v="0"/>
    <x v="0"/>
    <x v="0"/>
    <x v="0"/>
    <x v="0"/>
    <x v="0"/>
    <x v="0"/>
    <x v="0"/>
    <m/>
    <m/>
    <x v="0"/>
    <x v="5"/>
    <x v="0"/>
  </r>
  <r>
    <s v="carla3alb"/>
    <d v="2021-04-26T00:00:00"/>
    <s v="compasion#diversion#agrado#alegria#placer#satisfaccion#amor#miedo#fortaleza#entusiasmo#apego#"/>
    <x v="0"/>
    <x v="0"/>
    <x v="1"/>
    <x v="0"/>
    <x v="0"/>
    <s v="_x000a_#compasion#diversion#agrado#alegria#placer#satisfaccion#amor#miedo#fortaleza#entusiasmo#apego#_x000a_"/>
    <x v="0"/>
    <x v="0"/>
    <x v="0"/>
    <x v="1"/>
    <x v="0"/>
    <x v="1"/>
    <x v="1"/>
    <x v="0"/>
    <x v="1"/>
    <x v="1"/>
    <x v="0"/>
    <x v="1"/>
    <x v="0"/>
    <x v="0"/>
    <x v="0"/>
    <x v="1"/>
    <x v="0"/>
    <x v="1"/>
    <x v="1"/>
    <x v="1"/>
    <x v="1"/>
    <x v="0"/>
    <x v="0"/>
    <m/>
    <m/>
    <x v="0"/>
    <x v="5"/>
    <x v="0"/>
  </r>
  <r>
    <s v="carla3alb"/>
    <d v="2021-04-26T00:00:00"/>
    <s v="compasion#diversion#agrado#alegria#placer#satisfaccion#deseo#amor#fortaleza#entusiasmo#"/>
    <x v="0"/>
    <x v="0"/>
    <x v="1"/>
    <x v="1"/>
    <x v="0"/>
    <s v="_x000a_#compasion#diversion#agrado#alegria#placer#satisfaccion#deseo#amor#fortaleza#entusiasmo#_x000a_"/>
    <x v="0"/>
    <x v="0"/>
    <x v="0"/>
    <x v="1"/>
    <x v="0"/>
    <x v="1"/>
    <x v="1"/>
    <x v="0"/>
    <x v="1"/>
    <x v="1"/>
    <x v="0"/>
    <x v="1"/>
    <x v="0"/>
    <x v="0"/>
    <x v="0"/>
    <x v="1"/>
    <x v="0"/>
    <x v="1"/>
    <x v="1"/>
    <x v="0"/>
    <x v="0"/>
    <x v="0"/>
    <x v="0"/>
    <m/>
    <m/>
    <x v="0"/>
    <x v="5"/>
    <x v="0"/>
  </r>
  <r>
    <s v="carla3alb"/>
    <d v="2021-04-26T00:00:00"/>
    <s v="compasion#diversion#agrado#alegria#placer#satisfaccion#deseo#amor#fortaleza#entusiasmo#apego#"/>
    <x v="0"/>
    <x v="0"/>
    <x v="1"/>
    <x v="1"/>
    <x v="0"/>
    <s v="_x000a_#compasion#diversion#agrado#alegria#placer#satisfaccion#deseo#amor#fortaleza#entusiasmo#apego#_x000a_"/>
    <x v="0"/>
    <x v="0"/>
    <x v="0"/>
    <x v="1"/>
    <x v="0"/>
    <x v="1"/>
    <x v="1"/>
    <x v="0"/>
    <x v="1"/>
    <x v="1"/>
    <x v="0"/>
    <x v="1"/>
    <x v="0"/>
    <x v="0"/>
    <x v="0"/>
    <x v="1"/>
    <x v="0"/>
    <x v="1"/>
    <x v="1"/>
    <x v="1"/>
    <x v="0"/>
    <x v="0"/>
    <x v="0"/>
    <m/>
    <m/>
    <x v="0"/>
    <x v="5"/>
    <x v="0"/>
  </r>
  <r>
    <s v="alvarom2alb"/>
    <d v="2021-05-10T00:00:00"/>
    <s v="diversion#"/>
    <x v="0"/>
    <x v="0"/>
    <x v="0"/>
    <x v="0"/>
    <x v="0"/>
    <s v="_x000a_#diversion#_x000a_"/>
    <x v="0"/>
    <x v="0"/>
    <x v="0"/>
    <x v="0"/>
    <x v="0"/>
    <x v="0"/>
    <x v="1"/>
    <x v="0"/>
    <x v="0"/>
    <x v="0"/>
    <x v="0"/>
    <x v="1"/>
    <x v="0"/>
    <x v="0"/>
    <x v="0"/>
    <x v="0"/>
    <x v="0"/>
    <x v="0"/>
    <x v="0"/>
    <x v="0"/>
    <x v="0"/>
    <x v="0"/>
    <x v="0"/>
    <m/>
    <m/>
    <x v="1"/>
    <x v="5"/>
    <x v="0"/>
  </r>
  <r>
    <s v="martin2alb"/>
    <d v="2021-05-24T00:00:00"/>
    <s v="diversion#"/>
    <x v="0"/>
    <x v="0"/>
    <x v="0"/>
    <x v="0"/>
    <x v="0"/>
    <s v="_x000a_#diversion#_x000a_"/>
    <x v="0"/>
    <x v="0"/>
    <x v="0"/>
    <x v="0"/>
    <x v="0"/>
    <x v="0"/>
    <x v="1"/>
    <x v="0"/>
    <x v="0"/>
    <x v="0"/>
    <x v="0"/>
    <x v="1"/>
    <x v="0"/>
    <x v="0"/>
    <x v="0"/>
    <x v="0"/>
    <x v="0"/>
    <x v="0"/>
    <x v="0"/>
    <x v="0"/>
    <x v="0"/>
    <x v="0"/>
    <x v="0"/>
    <m/>
    <m/>
    <x v="1"/>
    <x v="5"/>
    <x v="0"/>
  </r>
  <r>
    <s v="albaa2alb"/>
    <d v="2021-05-24T00:00:00"/>
    <s v="diversion#agrado#alegria#"/>
    <x v="0"/>
    <x v="0"/>
    <x v="1"/>
    <x v="0"/>
    <x v="0"/>
    <s v="_x000a_#diversion#agrado#alegria#_x000a_"/>
    <x v="0"/>
    <x v="0"/>
    <x v="0"/>
    <x v="0"/>
    <x v="0"/>
    <x v="0"/>
    <x v="1"/>
    <x v="0"/>
    <x v="0"/>
    <x v="0"/>
    <x v="0"/>
    <x v="1"/>
    <x v="0"/>
    <x v="0"/>
    <x v="0"/>
    <x v="1"/>
    <x v="0"/>
    <x v="0"/>
    <x v="0"/>
    <x v="0"/>
    <x v="0"/>
    <x v="0"/>
    <x v="0"/>
    <m/>
    <m/>
    <x v="0"/>
    <x v="5"/>
    <x v="0"/>
  </r>
  <r>
    <s v="alvarom2alb"/>
    <d v="2021-05-10T00:00:00"/>
    <s v="diversion#agrado#alegria#"/>
    <x v="0"/>
    <x v="0"/>
    <x v="1"/>
    <x v="0"/>
    <x v="0"/>
    <s v="_x000a_#diversion#agrado#alegria#_x000a_"/>
    <x v="0"/>
    <x v="0"/>
    <x v="0"/>
    <x v="0"/>
    <x v="0"/>
    <x v="0"/>
    <x v="1"/>
    <x v="0"/>
    <x v="0"/>
    <x v="0"/>
    <x v="0"/>
    <x v="1"/>
    <x v="0"/>
    <x v="0"/>
    <x v="0"/>
    <x v="1"/>
    <x v="0"/>
    <x v="0"/>
    <x v="0"/>
    <x v="0"/>
    <x v="0"/>
    <x v="0"/>
    <x v="0"/>
    <m/>
    <m/>
    <x v="1"/>
    <x v="5"/>
    <x v="0"/>
  </r>
  <r>
    <s v="carlota2alb"/>
    <d v="2021-05-24T00:00:00"/>
    <s v="diversion#agrado#alegria#"/>
    <x v="0"/>
    <x v="0"/>
    <x v="1"/>
    <x v="0"/>
    <x v="0"/>
    <s v="_x000a_#diversion#agrado#alegria#_x000a_"/>
    <x v="0"/>
    <x v="0"/>
    <x v="0"/>
    <x v="0"/>
    <x v="0"/>
    <x v="0"/>
    <x v="1"/>
    <x v="0"/>
    <x v="0"/>
    <x v="0"/>
    <x v="0"/>
    <x v="1"/>
    <x v="0"/>
    <x v="0"/>
    <x v="0"/>
    <x v="1"/>
    <x v="0"/>
    <x v="0"/>
    <x v="0"/>
    <x v="0"/>
    <x v="0"/>
    <x v="0"/>
    <x v="0"/>
    <m/>
    <m/>
    <x v="0"/>
    <x v="5"/>
    <x v="0"/>
  </r>
  <r>
    <s v="carmenl2alb"/>
    <d v="2021-06-07T00:00:00"/>
    <s v="diversion#agrado#alegria#entusiasmo#"/>
    <x v="0"/>
    <x v="0"/>
    <x v="1"/>
    <x v="0"/>
    <x v="0"/>
    <s v="_x000a_#diversion#agrado#alegria#entusiasmo#_x000a_"/>
    <x v="0"/>
    <x v="0"/>
    <x v="0"/>
    <x v="0"/>
    <x v="0"/>
    <x v="1"/>
    <x v="1"/>
    <x v="0"/>
    <x v="0"/>
    <x v="0"/>
    <x v="0"/>
    <x v="1"/>
    <x v="0"/>
    <x v="0"/>
    <x v="0"/>
    <x v="1"/>
    <x v="0"/>
    <x v="0"/>
    <x v="0"/>
    <x v="0"/>
    <x v="0"/>
    <x v="0"/>
    <x v="0"/>
    <m/>
    <m/>
    <x v="0"/>
    <x v="5"/>
    <x v="0"/>
  </r>
  <r>
    <s v="hugo2alb"/>
    <d v="2021-05-24T00:00:00"/>
    <s v="diversion#agrado#alegria#fortaleza#entusiasmo#"/>
    <x v="0"/>
    <x v="0"/>
    <x v="1"/>
    <x v="0"/>
    <x v="0"/>
    <s v="_x000a_#diversion#agrado#alegria#fortaleza#entusiasmo#_x000a_"/>
    <x v="0"/>
    <x v="0"/>
    <x v="0"/>
    <x v="1"/>
    <x v="0"/>
    <x v="1"/>
    <x v="1"/>
    <x v="0"/>
    <x v="0"/>
    <x v="0"/>
    <x v="0"/>
    <x v="1"/>
    <x v="0"/>
    <x v="0"/>
    <x v="0"/>
    <x v="1"/>
    <x v="0"/>
    <x v="0"/>
    <x v="0"/>
    <x v="0"/>
    <x v="0"/>
    <x v="0"/>
    <x v="0"/>
    <m/>
    <m/>
    <x v="1"/>
    <x v="5"/>
    <x v="0"/>
  </r>
  <r>
    <s v="gregory2alb"/>
    <d v="2021-04-26T00:00:00"/>
    <s v="diversion#alegria#agotamiento#"/>
    <x v="0"/>
    <x v="0"/>
    <x v="1"/>
    <x v="0"/>
    <x v="0"/>
    <s v="_x000a_#diversion#alegria#agotamiento#_x000a_"/>
    <x v="0"/>
    <x v="0"/>
    <x v="0"/>
    <x v="0"/>
    <x v="0"/>
    <x v="0"/>
    <x v="1"/>
    <x v="0"/>
    <x v="0"/>
    <x v="0"/>
    <x v="0"/>
    <x v="1"/>
    <x v="0"/>
    <x v="0"/>
    <x v="1"/>
    <x v="0"/>
    <x v="0"/>
    <x v="0"/>
    <x v="0"/>
    <x v="0"/>
    <x v="0"/>
    <x v="0"/>
    <x v="0"/>
    <m/>
    <m/>
    <x v="1"/>
    <x v="5"/>
    <x v="0"/>
  </r>
  <r>
    <s v="albaa2alb"/>
    <d v="2021-04-26T00:00:00"/>
    <s v="diversion#alegria#amor#valentia#"/>
    <x v="0"/>
    <x v="0"/>
    <x v="1"/>
    <x v="0"/>
    <x v="0"/>
    <s v="_x000a_#diversion#alegria#amor#valentia#_x000a_"/>
    <x v="0"/>
    <x v="0"/>
    <x v="0"/>
    <x v="0"/>
    <x v="0"/>
    <x v="0"/>
    <x v="1"/>
    <x v="0"/>
    <x v="0"/>
    <x v="1"/>
    <x v="1"/>
    <x v="1"/>
    <x v="0"/>
    <x v="0"/>
    <x v="0"/>
    <x v="0"/>
    <x v="0"/>
    <x v="0"/>
    <x v="0"/>
    <x v="0"/>
    <x v="0"/>
    <x v="0"/>
    <x v="0"/>
    <m/>
    <m/>
    <x v="0"/>
    <x v="5"/>
    <x v="0"/>
  </r>
  <r>
    <s v="nicolas2alb"/>
    <d v="2021-04-26T00:00:00"/>
    <s v="diversion#alegria#deseo#"/>
    <x v="0"/>
    <x v="0"/>
    <x v="1"/>
    <x v="1"/>
    <x v="0"/>
    <s v="_x000a_#diversion#alegria#deseo#_x000a_"/>
    <x v="0"/>
    <x v="0"/>
    <x v="0"/>
    <x v="0"/>
    <x v="0"/>
    <x v="0"/>
    <x v="1"/>
    <x v="0"/>
    <x v="0"/>
    <x v="0"/>
    <x v="0"/>
    <x v="1"/>
    <x v="0"/>
    <x v="0"/>
    <x v="0"/>
    <x v="0"/>
    <x v="0"/>
    <x v="0"/>
    <x v="0"/>
    <x v="0"/>
    <x v="0"/>
    <x v="0"/>
    <x v="0"/>
    <m/>
    <m/>
    <x v="1"/>
    <x v="5"/>
    <x v="0"/>
  </r>
  <r>
    <s v="elena2alb"/>
    <d v="2021-05-10T00:00:00"/>
    <s v="diversion#alegria#frustracion#"/>
    <x v="0"/>
    <x v="0"/>
    <x v="1"/>
    <x v="0"/>
    <x v="0"/>
    <s v="_x000a_#diversion#alegria#frustracion#_x000a_"/>
    <x v="0"/>
    <x v="0"/>
    <x v="0"/>
    <x v="0"/>
    <x v="0"/>
    <x v="0"/>
    <x v="1"/>
    <x v="0"/>
    <x v="0"/>
    <x v="0"/>
    <x v="0"/>
    <x v="1"/>
    <x v="0"/>
    <x v="1"/>
    <x v="0"/>
    <x v="0"/>
    <x v="0"/>
    <x v="0"/>
    <x v="0"/>
    <x v="0"/>
    <x v="0"/>
    <x v="0"/>
    <x v="0"/>
    <m/>
    <m/>
    <x v="0"/>
    <x v="5"/>
    <x v="0"/>
  </r>
  <r>
    <s v="daniel2alb"/>
    <d v="2021-04-26T00:00:00"/>
    <s v="diversion#alegria#frustracion#entusiasmo#"/>
    <x v="0"/>
    <x v="0"/>
    <x v="1"/>
    <x v="0"/>
    <x v="0"/>
    <s v="_x000a_#diversion#alegria#frustracion#entusiasmo#_x000a_"/>
    <x v="0"/>
    <x v="0"/>
    <x v="0"/>
    <x v="0"/>
    <x v="0"/>
    <x v="1"/>
    <x v="1"/>
    <x v="0"/>
    <x v="0"/>
    <x v="0"/>
    <x v="0"/>
    <x v="1"/>
    <x v="0"/>
    <x v="1"/>
    <x v="0"/>
    <x v="0"/>
    <x v="0"/>
    <x v="0"/>
    <x v="0"/>
    <x v="0"/>
    <x v="0"/>
    <x v="0"/>
    <x v="0"/>
    <m/>
    <m/>
    <x v="1"/>
    <x v="5"/>
    <x v="0"/>
  </r>
  <r>
    <s v="carmenl2alb"/>
    <d v="2021-05-24T00:00:00"/>
    <s v="diversion#alegria#valentia#fortaleza#"/>
    <x v="0"/>
    <x v="0"/>
    <x v="1"/>
    <x v="0"/>
    <x v="0"/>
    <s v="_x000a_#diversion#alegria#valentia#fortaleza#_x000a_"/>
    <x v="0"/>
    <x v="0"/>
    <x v="0"/>
    <x v="1"/>
    <x v="0"/>
    <x v="0"/>
    <x v="1"/>
    <x v="0"/>
    <x v="0"/>
    <x v="0"/>
    <x v="1"/>
    <x v="1"/>
    <x v="0"/>
    <x v="0"/>
    <x v="0"/>
    <x v="0"/>
    <x v="0"/>
    <x v="0"/>
    <x v="0"/>
    <x v="0"/>
    <x v="0"/>
    <x v="0"/>
    <x v="0"/>
    <m/>
    <m/>
    <x v="0"/>
    <x v="5"/>
    <x v="0"/>
  </r>
  <r>
    <s v="adrian2alb"/>
    <d v="2021-05-24T00:00:00"/>
    <s v="diversion#deseo#"/>
    <x v="0"/>
    <x v="0"/>
    <x v="0"/>
    <x v="1"/>
    <x v="0"/>
    <s v="_x000a_#diversion#deseo#_x000a_"/>
    <x v="0"/>
    <x v="0"/>
    <x v="0"/>
    <x v="0"/>
    <x v="0"/>
    <x v="0"/>
    <x v="1"/>
    <x v="0"/>
    <x v="0"/>
    <x v="0"/>
    <x v="0"/>
    <x v="1"/>
    <x v="0"/>
    <x v="0"/>
    <x v="0"/>
    <x v="0"/>
    <x v="0"/>
    <x v="0"/>
    <x v="0"/>
    <x v="0"/>
    <x v="0"/>
    <x v="0"/>
    <x v="0"/>
    <m/>
    <m/>
    <x v="1"/>
    <x v="5"/>
    <x v="0"/>
  </r>
  <r>
    <s v="adrian2alb"/>
    <d v="2021-05-24T00:00:00"/>
    <s v="diversion#deseo#"/>
    <x v="0"/>
    <x v="0"/>
    <x v="0"/>
    <x v="1"/>
    <x v="0"/>
    <s v="_x000a_#diversion#deseo#_x000a_"/>
    <x v="0"/>
    <x v="0"/>
    <x v="0"/>
    <x v="0"/>
    <x v="0"/>
    <x v="0"/>
    <x v="1"/>
    <x v="0"/>
    <x v="0"/>
    <x v="0"/>
    <x v="0"/>
    <x v="1"/>
    <x v="0"/>
    <x v="0"/>
    <x v="0"/>
    <x v="0"/>
    <x v="0"/>
    <x v="0"/>
    <x v="0"/>
    <x v="0"/>
    <x v="0"/>
    <x v="0"/>
    <x v="0"/>
    <m/>
    <m/>
    <x v="1"/>
    <x v="5"/>
    <x v="0"/>
  </r>
  <r>
    <s v="teresa2alb"/>
    <d v="2021-05-10T00:00:00"/>
    <s v="diversion#malestar#placer#fobia#agotamiento#"/>
    <x v="0"/>
    <x v="0"/>
    <x v="0"/>
    <x v="0"/>
    <x v="0"/>
    <s v="_x000a_#diversion#malestar#placer#fobia#agotamiento#_x000a_"/>
    <x v="1"/>
    <x v="0"/>
    <x v="0"/>
    <x v="0"/>
    <x v="0"/>
    <x v="0"/>
    <x v="1"/>
    <x v="0"/>
    <x v="1"/>
    <x v="0"/>
    <x v="0"/>
    <x v="1"/>
    <x v="0"/>
    <x v="0"/>
    <x v="1"/>
    <x v="0"/>
    <x v="0"/>
    <x v="0"/>
    <x v="0"/>
    <x v="0"/>
    <x v="0"/>
    <x v="0"/>
    <x v="0"/>
    <s v="fobia"/>
    <m/>
    <x v="0"/>
    <x v="5"/>
    <x v="0"/>
  </r>
  <r>
    <s v="alvarotalb"/>
    <d v="2021-05-10T00:00:00"/>
    <s v="dolor#"/>
    <x v="0"/>
    <x v="0"/>
    <x v="0"/>
    <x v="0"/>
    <x v="0"/>
    <s v="_x000a_#dolor#_x000a_"/>
    <x v="0"/>
    <x v="0"/>
    <x v="0"/>
    <x v="0"/>
    <x v="0"/>
    <x v="0"/>
    <x v="1"/>
    <x v="0"/>
    <x v="0"/>
    <x v="0"/>
    <x v="0"/>
    <x v="0"/>
    <x v="1"/>
    <x v="0"/>
    <x v="0"/>
    <x v="0"/>
    <x v="0"/>
    <x v="0"/>
    <x v="0"/>
    <x v="0"/>
    <x v="0"/>
    <x v="0"/>
    <x v="0"/>
    <m/>
    <m/>
    <x v="1"/>
    <x v="5"/>
    <x v="0"/>
  </r>
  <r>
    <s v="daniel2alb"/>
    <d v="2021-05-24T00:00:00"/>
    <s v="dolor#fobia#valentia#fortaleza#agotamiento#humillacion#apego#"/>
    <x v="0"/>
    <x v="0"/>
    <x v="0"/>
    <x v="0"/>
    <x v="1"/>
    <s v="_x000a_#dolor#fobia#valentia#fortaleza#agotamiento#humillacion#apego#_x000a_"/>
    <x v="0"/>
    <x v="0"/>
    <x v="0"/>
    <x v="1"/>
    <x v="0"/>
    <x v="0"/>
    <x v="1"/>
    <x v="0"/>
    <x v="0"/>
    <x v="0"/>
    <x v="1"/>
    <x v="0"/>
    <x v="1"/>
    <x v="0"/>
    <x v="1"/>
    <x v="0"/>
    <x v="0"/>
    <x v="0"/>
    <x v="0"/>
    <x v="1"/>
    <x v="0"/>
    <x v="0"/>
    <x v="0"/>
    <s v="fobia"/>
    <m/>
    <x v="1"/>
    <x v="5"/>
    <x v="0"/>
  </r>
  <r>
    <s v="adrian2alb"/>
    <d v="2021-05-10T00:00:00"/>
    <s v="dolor#humillacion#"/>
    <x v="0"/>
    <x v="0"/>
    <x v="0"/>
    <x v="0"/>
    <x v="1"/>
    <s v="_x000a_#dolor#humillacion#_x000a_"/>
    <x v="0"/>
    <x v="0"/>
    <x v="0"/>
    <x v="0"/>
    <x v="0"/>
    <x v="0"/>
    <x v="1"/>
    <x v="0"/>
    <x v="0"/>
    <x v="0"/>
    <x v="0"/>
    <x v="0"/>
    <x v="1"/>
    <x v="0"/>
    <x v="0"/>
    <x v="0"/>
    <x v="0"/>
    <x v="0"/>
    <x v="0"/>
    <x v="0"/>
    <x v="0"/>
    <x v="0"/>
    <x v="0"/>
    <m/>
    <m/>
    <x v="1"/>
    <x v="5"/>
    <x v="0"/>
  </r>
  <r>
    <s v="alvarot2alb"/>
    <d v="2021-06-07T00:00:00"/>
    <s v="duda#agotamiento#"/>
    <x v="0"/>
    <x v="0"/>
    <x v="0"/>
    <x v="0"/>
    <x v="0"/>
    <s v="_x000a_#duda#agotamiento#_x000a_"/>
    <x v="0"/>
    <x v="0"/>
    <x v="0"/>
    <x v="0"/>
    <x v="0"/>
    <x v="0"/>
    <x v="1"/>
    <x v="1"/>
    <x v="0"/>
    <x v="0"/>
    <x v="0"/>
    <x v="0"/>
    <x v="0"/>
    <x v="0"/>
    <x v="1"/>
    <x v="0"/>
    <x v="0"/>
    <x v="0"/>
    <x v="0"/>
    <x v="0"/>
    <x v="0"/>
    <x v="0"/>
    <x v="0"/>
    <m/>
    <m/>
    <x v="1"/>
    <x v="5"/>
    <x v="0"/>
  </r>
  <r>
    <s v="teresa2alb"/>
    <d v="2021-06-07T00:00:00"/>
    <s v="duda#agrado#valentia#"/>
    <x v="0"/>
    <x v="0"/>
    <x v="0"/>
    <x v="0"/>
    <x v="0"/>
    <s v="_x000a_#duda#agrado#valentia#_x000a_"/>
    <x v="0"/>
    <x v="0"/>
    <x v="0"/>
    <x v="0"/>
    <x v="0"/>
    <x v="0"/>
    <x v="1"/>
    <x v="1"/>
    <x v="0"/>
    <x v="0"/>
    <x v="1"/>
    <x v="0"/>
    <x v="0"/>
    <x v="0"/>
    <x v="0"/>
    <x v="1"/>
    <x v="0"/>
    <x v="0"/>
    <x v="0"/>
    <x v="0"/>
    <x v="0"/>
    <x v="0"/>
    <x v="0"/>
    <m/>
    <m/>
    <x v="0"/>
    <x v="5"/>
    <x v="0"/>
  </r>
  <r>
    <s v="luna2alb"/>
    <d v="2021-06-07T00:00:00"/>
    <s v="duda#alegria#miedo#"/>
    <x v="0"/>
    <x v="0"/>
    <x v="1"/>
    <x v="0"/>
    <x v="0"/>
    <s v="_x000a_#duda#alegria#miedo#_x000a_"/>
    <x v="0"/>
    <x v="0"/>
    <x v="0"/>
    <x v="0"/>
    <x v="0"/>
    <x v="0"/>
    <x v="1"/>
    <x v="1"/>
    <x v="0"/>
    <x v="0"/>
    <x v="0"/>
    <x v="0"/>
    <x v="0"/>
    <x v="0"/>
    <x v="0"/>
    <x v="0"/>
    <x v="0"/>
    <x v="0"/>
    <x v="0"/>
    <x v="0"/>
    <x v="1"/>
    <x v="0"/>
    <x v="0"/>
    <m/>
    <m/>
    <x v="0"/>
    <x v="5"/>
    <x v="0"/>
  </r>
  <r>
    <s v="sofia2alb"/>
    <d v="2021-06-07T00:00:00"/>
    <s v="duda#amor#valentia#"/>
    <x v="0"/>
    <x v="0"/>
    <x v="0"/>
    <x v="0"/>
    <x v="0"/>
    <s v="_x000a_#duda#amor#valentia#_x000a_"/>
    <x v="0"/>
    <x v="0"/>
    <x v="0"/>
    <x v="0"/>
    <x v="0"/>
    <x v="0"/>
    <x v="1"/>
    <x v="1"/>
    <x v="0"/>
    <x v="1"/>
    <x v="1"/>
    <x v="0"/>
    <x v="0"/>
    <x v="0"/>
    <x v="0"/>
    <x v="0"/>
    <x v="0"/>
    <x v="0"/>
    <x v="0"/>
    <x v="0"/>
    <x v="0"/>
    <x v="0"/>
    <x v="0"/>
    <m/>
    <m/>
    <x v="0"/>
    <x v="5"/>
    <x v="0"/>
  </r>
  <r>
    <s v="nico2alb"/>
    <d v="2021-05-24T00:00:00"/>
    <s v="duda#deseo#amor#"/>
    <x v="0"/>
    <x v="0"/>
    <x v="0"/>
    <x v="1"/>
    <x v="0"/>
    <s v="_x000a_#duda#deseo#amor#_x000a_"/>
    <x v="0"/>
    <x v="0"/>
    <x v="0"/>
    <x v="0"/>
    <x v="0"/>
    <x v="0"/>
    <x v="1"/>
    <x v="1"/>
    <x v="0"/>
    <x v="1"/>
    <x v="0"/>
    <x v="0"/>
    <x v="0"/>
    <x v="0"/>
    <x v="0"/>
    <x v="0"/>
    <x v="0"/>
    <x v="0"/>
    <x v="0"/>
    <x v="0"/>
    <x v="0"/>
    <x v="0"/>
    <x v="0"/>
    <m/>
    <m/>
    <x v="1"/>
    <x v="5"/>
    <x v="0"/>
  </r>
  <r>
    <s v="carlota2alb"/>
    <d v="2021-05-24T00:00:00"/>
    <s v="duda#diversion#alegria#amor#entusiasmo#"/>
    <x v="0"/>
    <x v="0"/>
    <x v="1"/>
    <x v="0"/>
    <x v="0"/>
    <s v="_x000a_#duda#diversion#alegria#amor#entusiasmo#_x000a_"/>
    <x v="0"/>
    <x v="0"/>
    <x v="0"/>
    <x v="0"/>
    <x v="0"/>
    <x v="1"/>
    <x v="1"/>
    <x v="1"/>
    <x v="0"/>
    <x v="1"/>
    <x v="0"/>
    <x v="1"/>
    <x v="0"/>
    <x v="0"/>
    <x v="0"/>
    <x v="0"/>
    <x v="0"/>
    <x v="0"/>
    <x v="0"/>
    <x v="0"/>
    <x v="0"/>
    <x v="0"/>
    <x v="0"/>
    <m/>
    <m/>
    <x v="0"/>
    <x v="5"/>
    <x v="0"/>
  </r>
  <r>
    <s v="samuel2alb"/>
    <d v="2021-05-24T00:00:00"/>
    <s v="duda#diversion#alegria#frustracion#"/>
    <x v="0"/>
    <x v="0"/>
    <x v="1"/>
    <x v="0"/>
    <x v="0"/>
    <s v="_x000a_#duda#diversion#alegria#frustracion#_x000a_"/>
    <x v="0"/>
    <x v="0"/>
    <x v="0"/>
    <x v="0"/>
    <x v="0"/>
    <x v="0"/>
    <x v="1"/>
    <x v="1"/>
    <x v="0"/>
    <x v="0"/>
    <x v="0"/>
    <x v="1"/>
    <x v="0"/>
    <x v="1"/>
    <x v="0"/>
    <x v="0"/>
    <x v="0"/>
    <x v="0"/>
    <x v="0"/>
    <x v="0"/>
    <x v="0"/>
    <x v="0"/>
    <x v="0"/>
    <m/>
    <m/>
    <x v="1"/>
    <x v="5"/>
    <x v="0"/>
  </r>
  <r>
    <s v="adrian2alb"/>
    <d v="2021-04-26T00:00:00"/>
    <s v="duda#diversion#deseo#valentia#"/>
    <x v="0"/>
    <x v="0"/>
    <x v="0"/>
    <x v="1"/>
    <x v="0"/>
    <s v="_x000a_#duda#diversion#deseo#valentia#_x000a_"/>
    <x v="0"/>
    <x v="0"/>
    <x v="0"/>
    <x v="0"/>
    <x v="0"/>
    <x v="0"/>
    <x v="1"/>
    <x v="1"/>
    <x v="0"/>
    <x v="0"/>
    <x v="1"/>
    <x v="1"/>
    <x v="0"/>
    <x v="0"/>
    <x v="0"/>
    <x v="0"/>
    <x v="0"/>
    <x v="0"/>
    <x v="0"/>
    <x v="0"/>
    <x v="0"/>
    <x v="0"/>
    <x v="0"/>
    <m/>
    <m/>
    <x v="1"/>
    <x v="5"/>
    <x v="0"/>
  </r>
  <r>
    <s v="naim2alb"/>
    <d v="2021-05-10T00:00:00"/>
    <s v="duda#frustracion#humillacion#"/>
    <x v="0"/>
    <x v="0"/>
    <x v="0"/>
    <x v="0"/>
    <x v="1"/>
    <s v="_x000a_#duda#frustracion#humillacion#_x000a_"/>
    <x v="0"/>
    <x v="0"/>
    <x v="0"/>
    <x v="0"/>
    <x v="0"/>
    <x v="0"/>
    <x v="1"/>
    <x v="1"/>
    <x v="0"/>
    <x v="0"/>
    <x v="0"/>
    <x v="0"/>
    <x v="0"/>
    <x v="1"/>
    <x v="0"/>
    <x v="0"/>
    <x v="0"/>
    <x v="0"/>
    <x v="0"/>
    <x v="0"/>
    <x v="0"/>
    <x v="0"/>
    <x v="0"/>
    <m/>
    <m/>
    <x v="1"/>
    <x v="5"/>
    <x v="0"/>
  </r>
  <r>
    <s v="teresa2alb"/>
    <d v="2021-05-24T00:00:00"/>
    <s v="duda#placer#valentia#humillacion#"/>
    <x v="0"/>
    <x v="0"/>
    <x v="0"/>
    <x v="0"/>
    <x v="1"/>
    <s v="_x000a_#duda#placer#valentia#humillacion#_x000a_"/>
    <x v="0"/>
    <x v="0"/>
    <x v="0"/>
    <x v="0"/>
    <x v="0"/>
    <x v="0"/>
    <x v="1"/>
    <x v="1"/>
    <x v="1"/>
    <x v="0"/>
    <x v="1"/>
    <x v="0"/>
    <x v="0"/>
    <x v="0"/>
    <x v="0"/>
    <x v="0"/>
    <x v="0"/>
    <x v="0"/>
    <x v="0"/>
    <x v="0"/>
    <x v="0"/>
    <x v="0"/>
    <x v="0"/>
    <m/>
    <m/>
    <x v="0"/>
    <x v="5"/>
    <x v="0"/>
  </r>
  <r>
    <s v="carmenbd2alb"/>
    <d v="2021-05-10T00:00:00"/>
    <s v="frustracion#apatia#humillacion#"/>
    <x v="0"/>
    <x v="0"/>
    <x v="0"/>
    <x v="0"/>
    <x v="1"/>
    <s v="_x000a_#frustracion#apatia#humillacion#_x000a_"/>
    <x v="0"/>
    <x v="0"/>
    <x v="0"/>
    <x v="0"/>
    <x v="1"/>
    <x v="0"/>
    <x v="1"/>
    <x v="0"/>
    <x v="0"/>
    <x v="0"/>
    <x v="0"/>
    <x v="0"/>
    <x v="0"/>
    <x v="1"/>
    <x v="0"/>
    <x v="0"/>
    <x v="0"/>
    <x v="0"/>
    <x v="0"/>
    <x v="0"/>
    <x v="0"/>
    <x v="0"/>
    <x v="0"/>
    <m/>
    <m/>
    <x v="0"/>
    <x v="5"/>
    <x v="0"/>
  </r>
  <r>
    <s v="carmenbd2alb"/>
    <d v="2021-05-10T00:00:00"/>
    <s v="frustracion#apatia#humillacion#"/>
    <x v="0"/>
    <x v="0"/>
    <x v="0"/>
    <x v="0"/>
    <x v="1"/>
    <s v="_x000a_#frustracion#apatia#humillacion#_x000a_"/>
    <x v="0"/>
    <x v="0"/>
    <x v="0"/>
    <x v="0"/>
    <x v="1"/>
    <x v="0"/>
    <x v="1"/>
    <x v="0"/>
    <x v="0"/>
    <x v="0"/>
    <x v="0"/>
    <x v="0"/>
    <x v="0"/>
    <x v="1"/>
    <x v="0"/>
    <x v="0"/>
    <x v="0"/>
    <x v="0"/>
    <x v="0"/>
    <x v="0"/>
    <x v="0"/>
    <x v="0"/>
    <x v="0"/>
    <m/>
    <m/>
    <x v="0"/>
    <x v="5"/>
    <x v="0"/>
  </r>
  <r>
    <s v="carmenbd2alb"/>
    <d v="2021-05-10T00:00:00"/>
    <s v="frustracion#humillacion#"/>
    <x v="0"/>
    <x v="0"/>
    <x v="0"/>
    <x v="0"/>
    <x v="1"/>
    <s v="_x000a_#frustracion#humillacion#_x000a_"/>
    <x v="0"/>
    <x v="0"/>
    <x v="0"/>
    <x v="0"/>
    <x v="0"/>
    <x v="0"/>
    <x v="1"/>
    <x v="0"/>
    <x v="0"/>
    <x v="0"/>
    <x v="0"/>
    <x v="0"/>
    <x v="0"/>
    <x v="1"/>
    <x v="0"/>
    <x v="0"/>
    <x v="0"/>
    <x v="0"/>
    <x v="0"/>
    <x v="0"/>
    <x v="0"/>
    <x v="0"/>
    <x v="0"/>
    <m/>
    <m/>
    <x v="0"/>
    <x v="5"/>
    <x v="0"/>
  </r>
  <r>
    <s v="ethan2alb"/>
    <d v="2021-05-10T00:00:00"/>
    <s v="humillacion#"/>
    <x v="0"/>
    <x v="0"/>
    <x v="0"/>
    <x v="0"/>
    <x v="1"/>
    <s v="_x000a_#humillacion#_x000a_"/>
    <x v="0"/>
    <x v="0"/>
    <x v="0"/>
    <x v="0"/>
    <x v="0"/>
    <x v="0"/>
    <x v="1"/>
    <x v="0"/>
    <x v="0"/>
    <x v="0"/>
    <x v="0"/>
    <x v="0"/>
    <x v="0"/>
    <x v="0"/>
    <x v="0"/>
    <x v="0"/>
    <x v="0"/>
    <x v="0"/>
    <x v="0"/>
    <x v="0"/>
    <x v="0"/>
    <x v="0"/>
    <x v="0"/>
    <m/>
    <m/>
    <x v="1"/>
    <x v="5"/>
    <x v="0"/>
  </r>
  <r>
    <s v="kristijonas2alb"/>
    <d v="2021-05-10T00:00:00"/>
    <s v="ira#aburrimiento#agrado#alegria#tristeza#placer#satisfaccion#frustracion#deseo#agotamiento#entusiasmo#"/>
    <x v="0"/>
    <x v="1"/>
    <x v="1"/>
    <x v="1"/>
    <x v="0"/>
    <s v="_x000a_#ira#aburrimiento#agrado#alegria#tristeza#placer#satisfaccion#frustracion#deseo#agotamiento#entusiasmo#_x000a_"/>
    <x v="0"/>
    <x v="1"/>
    <x v="0"/>
    <x v="0"/>
    <x v="0"/>
    <x v="1"/>
    <x v="1"/>
    <x v="0"/>
    <x v="1"/>
    <x v="0"/>
    <x v="0"/>
    <x v="0"/>
    <x v="0"/>
    <x v="1"/>
    <x v="1"/>
    <x v="1"/>
    <x v="0"/>
    <x v="0"/>
    <x v="1"/>
    <x v="0"/>
    <x v="0"/>
    <x v="0"/>
    <x v="1"/>
    <m/>
    <m/>
    <x v="1"/>
    <x v="5"/>
    <x v="0"/>
  </r>
  <r>
    <s v="kristijonas2alb"/>
    <d v="2021-05-24T00:00:00"/>
    <s v="ira#alegria#tristeza#dolor#satisfaccion#frustracion#odio#valentia#"/>
    <x v="0"/>
    <x v="0"/>
    <x v="1"/>
    <x v="0"/>
    <x v="0"/>
    <s v="_x000a_#ira#alegria#tristeza#dolor#satisfaccion#frustracion#odio#valentia#_x000a_"/>
    <x v="0"/>
    <x v="1"/>
    <x v="0"/>
    <x v="0"/>
    <x v="0"/>
    <x v="0"/>
    <x v="1"/>
    <x v="0"/>
    <x v="0"/>
    <x v="0"/>
    <x v="1"/>
    <x v="0"/>
    <x v="1"/>
    <x v="1"/>
    <x v="0"/>
    <x v="0"/>
    <x v="0"/>
    <x v="0"/>
    <x v="1"/>
    <x v="0"/>
    <x v="0"/>
    <x v="0"/>
    <x v="1"/>
    <m/>
    <s v="odio"/>
    <x v="1"/>
    <x v="5"/>
    <x v="0"/>
  </r>
  <r>
    <s v="kristijonas2alb"/>
    <d v="2021-06-07T00:00:00"/>
    <s v="ira#diversion#aburrimiento#alegria#placer#dolor#satisfaccion#frustracion#deseo#odio#valentia#entusiasmo#"/>
    <x v="0"/>
    <x v="1"/>
    <x v="1"/>
    <x v="1"/>
    <x v="0"/>
    <s v="_x000a_#ira#diversion#aburrimiento#alegria#placer#dolor#satisfaccion#frustracion#deseo#odio#valentia#entusiasmo#_x000a_"/>
    <x v="0"/>
    <x v="0"/>
    <x v="0"/>
    <x v="0"/>
    <x v="0"/>
    <x v="1"/>
    <x v="1"/>
    <x v="0"/>
    <x v="1"/>
    <x v="0"/>
    <x v="1"/>
    <x v="1"/>
    <x v="1"/>
    <x v="1"/>
    <x v="0"/>
    <x v="0"/>
    <x v="0"/>
    <x v="0"/>
    <x v="1"/>
    <x v="0"/>
    <x v="0"/>
    <x v="0"/>
    <x v="1"/>
    <m/>
    <s v="odio"/>
    <x v="1"/>
    <x v="5"/>
    <x v="0"/>
  </r>
  <r>
    <s v="giovanni2alb"/>
    <d v="2021-05-10T00:00:00"/>
    <s v="ira#malestar#dolor#frustracion#humillacion#"/>
    <x v="0"/>
    <x v="0"/>
    <x v="0"/>
    <x v="0"/>
    <x v="1"/>
    <s v="_x000a_#ira#malestar#dolor#frustracion#humillacion#_x000a_"/>
    <x v="1"/>
    <x v="0"/>
    <x v="0"/>
    <x v="0"/>
    <x v="0"/>
    <x v="0"/>
    <x v="1"/>
    <x v="0"/>
    <x v="0"/>
    <x v="0"/>
    <x v="0"/>
    <x v="0"/>
    <x v="1"/>
    <x v="1"/>
    <x v="0"/>
    <x v="0"/>
    <x v="0"/>
    <x v="0"/>
    <x v="0"/>
    <x v="0"/>
    <x v="0"/>
    <x v="0"/>
    <x v="1"/>
    <m/>
    <m/>
    <x v="1"/>
    <x v="5"/>
    <x v="0"/>
  </r>
  <r>
    <s v="carlota2alb"/>
    <d v="2021-05-10T00:00:00"/>
    <s v="malestar#frustracion#humillacion#"/>
    <x v="0"/>
    <x v="0"/>
    <x v="0"/>
    <x v="0"/>
    <x v="1"/>
    <s v="_x000a_#malestar#frustracion#humillacion#_x000a_"/>
    <x v="1"/>
    <x v="0"/>
    <x v="0"/>
    <x v="0"/>
    <x v="0"/>
    <x v="0"/>
    <x v="1"/>
    <x v="0"/>
    <x v="0"/>
    <x v="0"/>
    <x v="0"/>
    <x v="0"/>
    <x v="0"/>
    <x v="1"/>
    <x v="0"/>
    <x v="0"/>
    <x v="0"/>
    <x v="0"/>
    <x v="0"/>
    <x v="0"/>
    <x v="0"/>
    <x v="0"/>
    <x v="0"/>
    <m/>
    <m/>
    <x v="0"/>
    <x v="5"/>
    <x v="0"/>
  </r>
  <r>
    <s v="martin2alb"/>
    <d v="2021-05-10T00:00:00"/>
    <s v="placer#satisfaccion#"/>
    <x v="0"/>
    <x v="0"/>
    <x v="0"/>
    <x v="0"/>
    <x v="0"/>
    <s v="_x000a_#placer#satisfaccion#_x000a_"/>
    <x v="0"/>
    <x v="0"/>
    <x v="0"/>
    <x v="0"/>
    <x v="0"/>
    <x v="0"/>
    <x v="1"/>
    <x v="0"/>
    <x v="1"/>
    <x v="0"/>
    <x v="0"/>
    <x v="0"/>
    <x v="0"/>
    <x v="0"/>
    <x v="0"/>
    <x v="0"/>
    <x v="0"/>
    <x v="0"/>
    <x v="1"/>
    <x v="0"/>
    <x v="0"/>
    <x v="0"/>
    <x v="0"/>
    <m/>
    <m/>
    <x v="1"/>
    <x v="5"/>
    <x v="0"/>
  </r>
  <r>
    <s v="giovanni2alb"/>
    <d v="2021-06-07T00:00:00"/>
    <s v="satisfaccion#"/>
    <x v="0"/>
    <x v="0"/>
    <x v="0"/>
    <x v="0"/>
    <x v="0"/>
    <s v="_x000a_#satisfaccion#_x000a_"/>
    <x v="0"/>
    <x v="0"/>
    <x v="0"/>
    <x v="0"/>
    <x v="0"/>
    <x v="0"/>
    <x v="1"/>
    <x v="0"/>
    <x v="0"/>
    <x v="0"/>
    <x v="0"/>
    <x v="0"/>
    <x v="0"/>
    <x v="0"/>
    <x v="0"/>
    <x v="0"/>
    <x v="0"/>
    <x v="0"/>
    <x v="1"/>
    <x v="0"/>
    <x v="0"/>
    <x v="0"/>
    <x v="0"/>
    <m/>
    <m/>
    <x v="1"/>
    <x v="5"/>
    <x v="0"/>
  </r>
  <r>
    <s v="albag2alb"/>
    <d v="2021-04-26T00:00:00"/>
    <s v="tension#aburrimiento#agrado#alegria#agotamiento#"/>
    <x v="1"/>
    <x v="1"/>
    <x v="1"/>
    <x v="0"/>
    <x v="0"/>
    <s v="_x000a_#tension#aburrimiento#agrado#alegria#agotamiento#_x000a_"/>
    <x v="0"/>
    <x v="0"/>
    <x v="0"/>
    <x v="0"/>
    <x v="0"/>
    <x v="0"/>
    <x v="1"/>
    <x v="0"/>
    <x v="0"/>
    <x v="0"/>
    <x v="0"/>
    <x v="0"/>
    <x v="0"/>
    <x v="0"/>
    <x v="1"/>
    <x v="1"/>
    <x v="0"/>
    <x v="0"/>
    <x v="0"/>
    <x v="0"/>
    <x v="0"/>
    <x v="0"/>
    <x v="0"/>
    <m/>
    <m/>
    <x v="0"/>
    <x v="5"/>
    <x v="0"/>
  </r>
  <r>
    <s v="albag2alb"/>
    <d v="2021-05-24T00:00:00"/>
    <s v="tension#agrado#alegria#"/>
    <x v="1"/>
    <x v="0"/>
    <x v="1"/>
    <x v="0"/>
    <x v="0"/>
    <s v="_x000a_#tension#agrado#alegria#_x000a_"/>
    <x v="0"/>
    <x v="0"/>
    <x v="0"/>
    <x v="0"/>
    <x v="0"/>
    <x v="0"/>
    <x v="1"/>
    <x v="0"/>
    <x v="0"/>
    <x v="0"/>
    <x v="0"/>
    <x v="0"/>
    <x v="0"/>
    <x v="0"/>
    <x v="0"/>
    <x v="1"/>
    <x v="0"/>
    <x v="0"/>
    <x v="0"/>
    <x v="0"/>
    <x v="0"/>
    <x v="0"/>
    <x v="0"/>
    <m/>
    <m/>
    <x v="0"/>
    <x v="5"/>
    <x v="0"/>
  </r>
  <r>
    <s v="teresa2alb"/>
    <d v="2021-06-07T00:00:00"/>
    <s v="tension#agrado#amor#fortaleza#"/>
    <x v="1"/>
    <x v="0"/>
    <x v="0"/>
    <x v="0"/>
    <x v="0"/>
    <s v="_x000a_#tension#agrado#amor#fortaleza#_x000a_"/>
    <x v="0"/>
    <x v="0"/>
    <x v="0"/>
    <x v="1"/>
    <x v="0"/>
    <x v="0"/>
    <x v="1"/>
    <x v="0"/>
    <x v="0"/>
    <x v="1"/>
    <x v="0"/>
    <x v="0"/>
    <x v="0"/>
    <x v="0"/>
    <x v="0"/>
    <x v="1"/>
    <x v="0"/>
    <x v="0"/>
    <x v="0"/>
    <x v="0"/>
    <x v="0"/>
    <x v="0"/>
    <x v="0"/>
    <m/>
    <m/>
    <x v="0"/>
    <x v="5"/>
    <x v="0"/>
  </r>
  <r>
    <s v="teresa2alb"/>
    <d v="2021-06-07T00:00:00"/>
    <s v="tension#agrado#amor#fortaleza#"/>
    <x v="1"/>
    <x v="0"/>
    <x v="0"/>
    <x v="0"/>
    <x v="0"/>
    <s v="_x000a_#tension#agrado#amor#fortaleza#_x000a_"/>
    <x v="0"/>
    <x v="0"/>
    <x v="0"/>
    <x v="1"/>
    <x v="0"/>
    <x v="0"/>
    <x v="1"/>
    <x v="0"/>
    <x v="0"/>
    <x v="1"/>
    <x v="0"/>
    <x v="0"/>
    <x v="0"/>
    <x v="0"/>
    <x v="0"/>
    <x v="1"/>
    <x v="0"/>
    <x v="0"/>
    <x v="0"/>
    <x v="0"/>
    <x v="0"/>
    <x v="0"/>
    <x v="0"/>
    <m/>
    <m/>
    <x v="0"/>
    <x v="5"/>
    <x v="0"/>
  </r>
  <r>
    <s v="carmenbd2alb"/>
    <d v="2021-04-26T00:00:00"/>
    <s v="tension#agrado#malestar#alegria#placer#frustracion#miedo#agotamiento#"/>
    <x v="1"/>
    <x v="0"/>
    <x v="1"/>
    <x v="0"/>
    <x v="0"/>
    <s v="_x000a_#tension#agrado#malestar#alegria#placer#frustracion#miedo#agotamiento#_x000a_"/>
    <x v="1"/>
    <x v="0"/>
    <x v="0"/>
    <x v="0"/>
    <x v="0"/>
    <x v="0"/>
    <x v="1"/>
    <x v="0"/>
    <x v="1"/>
    <x v="0"/>
    <x v="0"/>
    <x v="0"/>
    <x v="0"/>
    <x v="1"/>
    <x v="1"/>
    <x v="1"/>
    <x v="0"/>
    <x v="0"/>
    <x v="0"/>
    <x v="0"/>
    <x v="1"/>
    <x v="0"/>
    <x v="0"/>
    <m/>
    <m/>
    <x v="0"/>
    <x v="5"/>
    <x v="0"/>
  </r>
  <r>
    <s v="luna2alb"/>
    <d v="2021-04-26T00:00:00"/>
    <s v="tension#alegria#satisfaccion#deseo#amor#entusiasmo#apego#"/>
    <x v="1"/>
    <x v="0"/>
    <x v="1"/>
    <x v="1"/>
    <x v="0"/>
    <s v="_x000a_#tension#alegria#satisfaccion#deseo#amor#entusiasmo#apego#_x000a_"/>
    <x v="0"/>
    <x v="0"/>
    <x v="0"/>
    <x v="0"/>
    <x v="0"/>
    <x v="1"/>
    <x v="1"/>
    <x v="0"/>
    <x v="0"/>
    <x v="1"/>
    <x v="0"/>
    <x v="0"/>
    <x v="0"/>
    <x v="0"/>
    <x v="0"/>
    <x v="0"/>
    <x v="0"/>
    <x v="0"/>
    <x v="1"/>
    <x v="1"/>
    <x v="0"/>
    <x v="0"/>
    <x v="0"/>
    <m/>
    <m/>
    <x v="0"/>
    <x v="5"/>
    <x v="0"/>
  </r>
  <r>
    <s v="carla3alb"/>
    <d v="2021-06-07T00:00:00"/>
    <s v="tension#certeza#compasion#diversion#agrado#alegria#frustracion#fortaleza#entusiasmo#"/>
    <x v="1"/>
    <x v="0"/>
    <x v="1"/>
    <x v="0"/>
    <x v="0"/>
    <s v="_x000a_#tension#certeza#compasion#diversion#agrado#alegria#frustracion#fortaleza#entusiasmo#_x000a_"/>
    <x v="0"/>
    <x v="0"/>
    <x v="1"/>
    <x v="1"/>
    <x v="0"/>
    <x v="1"/>
    <x v="1"/>
    <x v="0"/>
    <x v="0"/>
    <x v="0"/>
    <x v="0"/>
    <x v="1"/>
    <x v="0"/>
    <x v="1"/>
    <x v="0"/>
    <x v="1"/>
    <x v="0"/>
    <x v="1"/>
    <x v="0"/>
    <x v="0"/>
    <x v="0"/>
    <x v="0"/>
    <x v="0"/>
    <m/>
    <m/>
    <x v="0"/>
    <x v="5"/>
    <x v="0"/>
  </r>
  <r>
    <s v="martin2alb"/>
    <d v="2021-05-24T00:00:00"/>
    <s v="tension#certeza#ira#diversion#malestar#alegria#dolor#satisfaccion#odio#valentia#agotamiento#entusiasmo#humillacion#apego#"/>
    <x v="1"/>
    <x v="0"/>
    <x v="1"/>
    <x v="0"/>
    <x v="1"/>
    <s v="_x000a_#tension#certeza#ira#diversion#malestar#alegria#dolor#satisfaccion#odio#valentia#agotamiento#entusiasmo#humillacion#apego#_x000a_"/>
    <x v="1"/>
    <x v="0"/>
    <x v="1"/>
    <x v="0"/>
    <x v="0"/>
    <x v="1"/>
    <x v="1"/>
    <x v="0"/>
    <x v="0"/>
    <x v="0"/>
    <x v="1"/>
    <x v="1"/>
    <x v="1"/>
    <x v="0"/>
    <x v="1"/>
    <x v="0"/>
    <x v="0"/>
    <x v="0"/>
    <x v="1"/>
    <x v="1"/>
    <x v="0"/>
    <x v="0"/>
    <x v="1"/>
    <m/>
    <s v="odio"/>
    <x v="1"/>
    <x v="5"/>
    <x v="0"/>
  </r>
  <r>
    <s v="paula2alb"/>
    <d v="2021-06-07T00:00:00"/>
    <s v="tension#compasion#aburrimiento#agrado#apatia#"/>
    <x v="1"/>
    <x v="1"/>
    <x v="0"/>
    <x v="0"/>
    <x v="0"/>
    <s v="_x000a_#tension#compasion#aburrimiento#agrado#apatia#_x000a_"/>
    <x v="0"/>
    <x v="0"/>
    <x v="0"/>
    <x v="0"/>
    <x v="1"/>
    <x v="0"/>
    <x v="1"/>
    <x v="0"/>
    <x v="0"/>
    <x v="0"/>
    <x v="0"/>
    <x v="0"/>
    <x v="0"/>
    <x v="0"/>
    <x v="0"/>
    <x v="1"/>
    <x v="0"/>
    <x v="1"/>
    <x v="0"/>
    <x v="0"/>
    <x v="0"/>
    <x v="0"/>
    <x v="0"/>
    <m/>
    <m/>
    <x v="0"/>
    <x v="5"/>
    <x v="0"/>
  </r>
  <r>
    <s v="martin2alb"/>
    <d v="2021-05-10T00:00:00"/>
    <s v="tension#diversion#valentia#fortaleza#"/>
    <x v="1"/>
    <x v="0"/>
    <x v="0"/>
    <x v="0"/>
    <x v="0"/>
    <s v="_x000a_#tension#diversion#valentia#fortaleza#_x000a_"/>
    <x v="0"/>
    <x v="0"/>
    <x v="0"/>
    <x v="1"/>
    <x v="0"/>
    <x v="0"/>
    <x v="1"/>
    <x v="0"/>
    <x v="0"/>
    <x v="0"/>
    <x v="1"/>
    <x v="1"/>
    <x v="0"/>
    <x v="0"/>
    <x v="0"/>
    <x v="0"/>
    <x v="0"/>
    <x v="0"/>
    <x v="0"/>
    <x v="0"/>
    <x v="0"/>
    <x v="0"/>
    <x v="0"/>
    <m/>
    <m/>
    <x v="1"/>
    <x v="5"/>
    <x v="0"/>
  </r>
  <r>
    <s v="carla3alb"/>
    <d v="2021-05-24T00:00:00"/>
    <s v="tension#duda#agrado#amor#agotamiento#entusiasmo#"/>
    <x v="1"/>
    <x v="0"/>
    <x v="0"/>
    <x v="0"/>
    <x v="0"/>
    <s v="_x000a_#tension#duda#agrado#amor#agotamiento#entusiasmo#_x000a_"/>
    <x v="0"/>
    <x v="0"/>
    <x v="0"/>
    <x v="0"/>
    <x v="0"/>
    <x v="1"/>
    <x v="1"/>
    <x v="1"/>
    <x v="0"/>
    <x v="1"/>
    <x v="0"/>
    <x v="0"/>
    <x v="0"/>
    <x v="0"/>
    <x v="1"/>
    <x v="1"/>
    <x v="0"/>
    <x v="0"/>
    <x v="0"/>
    <x v="0"/>
    <x v="0"/>
    <x v="0"/>
    <x v="0"/>
    <m/>
    <m/>
    <x v="0"/>
    <x v="5"/>
    <x v="0"/>
  </r>
  <r>
    <s v="rim2alb"/>
    <d v="2021-06-07T00:00:00"/>
    <s v="tension#duda#compasion#aburrimiento#malestar#dolor#deseo#fobia#odio#miedo#agotamiento#apatia#humillacion#"/>
    <x v="1"/>
    <x v="1"/>
    <x v="0"/>
    <x v="1"/>
    <x v="1"/>
    <s v="_x000a_#tension#duda#compasion#aburrimiento#malestar#dolor#deseo#fobia#odio#miedo#agotamiento#apatia#humillacion#_x000a_"/>
    <x v="1"/>
    <x v="0"/>
    <x v="0"/>
    <x v="0"/>
    <x v="1"/>
    <x v="0"/>
    <x v="1"/>
    <x v="1"/>
    <x v="0"/>
    <x v="0"/>
    <x v="0"/>
    <x v="0"/>
    <x v="1"/>
    <x v="0"/>
    <x v="1"/>
    <x v="0"/>
    <x v="0"/>
    <x v="1"/>
    <x v="0"/>
    <x v="0"/>
    <x v="1"/>
    <x v="0"/>
    <x v="0"/>
    <s v="fobia"/>
    <s v="odio"/>
    <x v="0"/>
    <x v="5"/>
    <x v="0"/>
  </r>
  <r>
    <s v="carla3alb"/>
    <d v="2021-05-10T00:00:00"/>
    <s v="tension#duda#diversion#agrado#alegria#amor#fortaleza#agotamiento#"/>
    <x v="1"/>
    <x v="0"/>
    <x v="1"/>
    <x v="0"/>
    <x v="0"/>
    <s v="_x000a_#tension#duda#diversion#agrado#alegria#amor#fortaleza#agotamiento#_x000a_"/>
    <x v="0"/>
    <x v="0"/>
    <x v="0"/>
    <x v="1"/>
    <x v="0"/>
    <x v="0"/>
    <x v="1"/>
    <x v="1"/>
    <x v="0"/>
    <x v="1"/>
    <x v="0"/>
    <x v="1"/>
    <x v="0"/>
    <x v="0"/>
    <x v="1"/>
    <x v="1"/>
    <x v="0"/>
    <x v="0"/>
    <x v="0"/>
    <x v="0"/>
    <x v="0"/>
    <x v="0"/>
    <x v="0"/>
    <m/>
    <m/>
    <x v="0"/>
    <x v="5"/>
    <x v="0"/>
  </r>
  <r>
    <s v="rim2alb"/>
    <d v="2021-05-10T00:00:00"/>
    <s v="tension#duda#ira#aburrimiento#malestar#tristeza#frustracion#odio#agotamiento#dependenciaEmocional#"/>
    <x v="1"/>
    <x v="1"/>
    <x v="0"/>
    <x v="0"/>
    <x v="0"/>
    <s v="_x000a_#tension#duda#ira#aburrimiento#malestar#tristeza#frustracion#odio#agotamiento#dependenciaEmocional#_x000a_"/>
    <x v="1"/>
    <x v="1"/>
    <x v="0"/>
    <x v="0"/>
    <x v="0"/>
    <x v="0"/>
    <x v="1"/>
    <x v="1"/>
    <x v="0"/>
    <x v="0"/>
    <x v="0"/>
    <x v="0"/>
    <x v="0"/>
    <x v="1"/>
    <x v="1"/>
    <x v="0"/>
    <x v="1"/>
    <x v="0"/>
    <x v="0"/>
    <x v="0"/>
    <x v="0"/>
    <x v="0"/>
    <x v="1"/>
    <m/>
    <s v="odio"/>
    <x v="0"/>
    <x v="5"/>
    <x v="0"/>
  </r>
  <r>
    <s v="rim2alb"/>
    <d v="2021-05-24T00:00:00"/>
    <s v="tension#duda#ira#aburrimiento#malestar#tristeza#frustracion#odio#miedo#agotamiento#apatia#dependenciaEmocional#"/>
    <x v="1"/>
    <x v="1"/>
    <x v="0"/>
    <x v="0"/>
    <x v="0"/>
    <s v="_x000a_#tension#duda#ira#aburrimiento#malestar#tristeza#frustracion#odio#miedo#agotamiento#apatia#dependenciaEmocional#_x000a_"/>
    <x v="1"/>
    <x v="1"/>
    <x v="0"/>
    <x v="0"/>
    <x v="1"/>
    <x v="0"/>
    <x v="1"/>
    <x v="1"/>
    <x v="0"/>
    <x v="0"/>
    <x v="0"/>
    <x v="0"/>
    <x v="0"/>
    <x v="1"/>
    <x v="1"/>
    <x v="0"/>
    <x v="1"/>
    <x v="0"/>
    <x v="0"/>
    <x v="0"/>
    <x v="1"/>
    <x v="0"/>
    <x v="1"/>
    <m/>
    <s v="odio"/>
    <x v="0"/>
    <x v="5"/>
    <x v="0"/>
  </r>
  <r>
    <s v="victor2alb"/>
    <d v="2021-05-10T00:00:00"/>
    <s v="tension#duda#ira#diversion#malestar#tristeza#dolor#frustracion#deseo#odio#miedo#agotamiento#apatia#humillacion#apego#dependenciaEmocional#"/>
    <x v="1"/>
    <x v="0"/>
    <x v="0"/>
    <x v="1"/>
    <x v="1"/>
    <s v="_x000a_#tension#duda#ira#diversion#malestar#tristeza#dolor#frustracion#deseo#odio#miedo#agotamiento#apatia#humillacion#apego#dependenciaEmocional#_x000a_"/>
    <x v="1"/>
    <x v="1"/>
    <x v="0"/>
    <x v="0"/>
    <x v="1"/>
    <x v="0"/>
    <x v="1"/>
    <x v="1"/>
    <x v="0"/>
    <x v="0"/>
    <x v="0"/>
    <x v="1"/>
    <x v="1"/>
    <x v="1"/>
    <x v="1"/>
    <x v="0"/>
    <x v="1"/>
    <x v="0"/>
    <x v="0"/>
    <x v="1"/>
    <x v="1"/>
    <x v="0"/>
    <x v="1"/>
    <m/>
    <s v="odio"/>
    <x v="1"/>
    <x v="5"/>
    <x v="0"/>
  </r>
  <r>
    <s v="carlota2alb"/>
    <d v="2021-06-07T00:00:00"/>
    <s v="tension#duda#ira#malestar#dolor#frustracion#agotamiento#humillacion#"/>
    <x v="1"/>
    <x v="0"/>
    <x v="0"/>
    <x v="0"/>
    <x v="1"/>
    <s v="_x000a_#tension#duda#ira#malestar#dolor#frustracion#agotamiento#humillacion#_x000a_"/>
    <x v="1"/>
    <x v="0"/>
    <x v="0"/>
    <x v="0"/>
    <x v="0"/>
    <x v="0"/>
    <x v="1"/>
    <x v="1"/>
    <x v="0"/>
    <x v="0"/>
    <x v="0"/>
    <x v="0"/>
    <x v="1"/>
    <x v="1"/>
    <x v="1"/>
    <x v="0"/>
    <x v="0"/>
    <x v="0"/>
    <x v="0"/>
    <x v="0"/>
    <x v="0"/>
    <x v="0"/>
    <x v="1"/>
    <m/>
    <m/>
    <x v="0"/>
    <x v="5"/>
    <x v="0"/>
  </r>
  <r>
    <s v="giovanni2alb"/>
    <d v="2021-04-26T00:00:00"/>
    <s v="tension#duda#malestar#frustracion#agotamiento#"/>
    <x v="1"/>
    <x v="0"/>
    <x v="0"/>
    <x v="0"/>
    <x v="0"/>
    <s v="_x000a_#tension#duda#malestar#frustracion#agotamiento#_x000a_"/>
    <x v="1"/>
    <x v="0"/>
    <x v="0"/>
    <x v="0"/>
    <x v="0"/>
    <x v="0"/>
    <x v="1"/>
    <x v="1"/>
    <x v="0"/>
    <x v="0"/>
    <x v="0"/>
    <x v="0"/>
    <x v="0"/>
    <x v="1"/>
    <x v="1"/>
    <x v="0"/>
    <x v="0"/>
    <x v="0"/>
    <x v="0"/>
    <x v="0"/>
    <x v="0"/>
    <x v="0"/>
    <x v="0"/>
    <m/>
    <m/>
    <x v="1"/>
    <x v="5"/>
    <x v="0"/>
  </r>
  <r>
    <s v="martin2alb"/>
    <d v="2021-05-10T00:00:00"/>
    <s v="valentia#"/>
    <x v="0"/>
    <x v="0"/>
    <x v="0"/>
    <x v="0"/>
    <x v="0"/>
    <s v="_x000a_#valentia#_x000a_"/>
    <x v="0"/>
    <x v="0"/>
    <x v="0"/>
    <x v="0"/>
    <x v="0"/>
    <x v="0"/>
    <x v="1"/>
    <x v="0"/>
    <x v="0"/>
    <x v="0"/>
    <x v="1"/>
    <x v="0"/>
    <x v="0"/>
    <x v="0"/>
    <x v="0"/>
    <x v="0"/>
    <x v="0"/>
    <x v="0"/>
    <x v="0"/>
    <x v="0"/>
    <x v="0"/>
    <x v="0"/>
    <x v="0"/>
    <m/>
    <m/>
    <x v="1"/>
    <x v="5"/>
    <x v="0"/>
  </r>
  <r>
    <s v="samuel2alb"/>
    <d v="2021-04-12T00:00:00"/>
    <s v="agrado#alegria#tristeza#dolor#deseo#fortaleza#"/>
    <x v="0"/>
    <x v="0"/>
    <x v="1"/>
    <x v="1"/>
    <x v="0"/>
    <s v="_x000a_agrado#alegria#tristeza#dolor#deseo#fortaleza#_x000a_"/>
    <x v="0"/>
    <x v="1"/>
    <x v="0"/>
    <x v="1"/>
    <x v="0"/>
    <x v="0"/>
    <x v="1"/>
    <x v="0"/>
    <x v="0"/>
    <x v="0"/>
    <x v="0"/>
    <x v="0"/>
    <x v="1"/>
    <x v="0"/>
    <x v="0"/>
    <x v="1"/>
    <x v="0"/>
    <x v="0"/>
    <x v="0"/>
    <x v="0"/>
    <x v="0"/>
    <x v="0"/>
    <x v="0"/>
    <m/>
    <m/>
    <x v="1"/>
    <x v="5"/>
    <x v="0"/>
  </r>
  <r>
    <s v="naim2alb"/>
    <d v="2021-04-12T00:00:00"/>
    <s v="alegria#"/>
    <x v="0"/>
    <x v="0"/>
    <x v="1"/>
    <x v="0"/>
    <x v="0"/>
    <s v="_x000a_alegria#_x000a_"/>
    <x v="0"/>
    <x v="0"/>
    <x v="0"/>
    <x v="0"/>
    <x v="0"/>
    <x v="0"/>
    <x v="1"/>
    <x v="0"/>
    <x v="0"/>
    <x v="0"/>
    <x v="0"/>
    <x v="0"/>
    <x v="0"/>
    <x v="0"/>
    <x v="0"/>
    <x v="0"/>
    <x v="0"/>
    <x v="0"/>
    <x v="0"/>
    <x v="0"/>
    <x v="0"/>
    <x v="0"/>
    <x v="0"/>
    <m/>
    <m/>
    <x v="1"/>
    <x v="5"/>
    <x v="0"/>
  </r>
  <r>
    <s v="luna2alb"/>
    <d v="2021-04-12T00:00:00"/>
    <s v="calma#aburrimiento#alegria#amor#"/>
    <x v="0"/>
    <x v="1"/>
    <x v="1"/>
    <x v="0"/>
    <x v="0"/>
    <s v="_x000a_calma#aburrimiento#alegria#amor#_x000a_"/>
    <x v="0"/>
    <x v="0"/>
    <x v="0"/>
    <x v="0"/>
    <x v="0"/>
    <x v="0"/>
    <x v="0"/>
    <x v="0"/>
    <x v="0"/>
    <x v="1"/>
    <x v="0"/>
    <x v="0"/>
    <x v="0"/>
    <x v="0"/>
    <x v="0"/>
    <x v="0"/>
    <x v="0"/>
    <x v="0"/>
    <x v="0"/>
    <x v="0"/>
    <x v="0"/>
    <x v="0"/>
    <x v="0"/>
    <m/>
    <m/>
    <x v="0"/>
    <x v="5"/>
    <x v="0"/>
  </r>
  <r>
    <s v="angelika1alb"/>
    <d v="2021-04-12T00:00:00"/>
    <s v="calma#aburrimiento#tristeza#frustracion#deseo#"/>
    <x v="0"/>
    <x v="1"/>
    <x v="0"/>
    <x v="1"/>
    <x v="0"/>
    <s v="_x000a_calma#aburrimiento#tristeza#frustracion#deseo#_x000a_"/>
    <x v="0"/>
    <x v="1"/>
    <x v="0"/>
    <x v="0"/>
    <x v="0"/>
    <x v="0"/>
    <x v="0"/>
    <x v="0"/>
    <x v="0"/>
    <x v="0"/>
    <x v="0"/>
    <x v="0"/>
    <x v="0"/>
    <x v="1"/>
    <x v="0"/>
    <x v="0"/>
    <x v="0"/>
    <x v="0"/>
    <x v="0"/>
    <x v="0"/>
    <x v="0"/>
    <x v="0"/>
    <x v="0"/>
    <m/>
    <m/>
    <x v="0"/>
    <x v="5"/>
    <x v="0"/>
  </r>
  <r>
    <s v="giovanni2alb"/>
    <d v="2021-04-12T00:00:00"/>
    <s v="calma#agotamiento#"/>
    <x v="0"/>
    <x v="0"/>
    <x v="0"/>
    <x v="0"/>
    <x v="0"/>
    <s v="_x000a_calma#agotamiento#_x000a_"/>
    <x v="0"/>
    <x v="0"/>
    <x v="0"/>
    <x v="0"/>
    <x v="0"/>
    <x v="0"/>
    <x v="0"/>
    <x v="0"/>
    <x v="0"/>
    <x v="0"/>
    <x v="0"/>
    <x v="0"/>
    <x v="0"/>
    <x v="0"/>
    <x v="1"/>
    <x v="0"/>
    <x v="0"/>
    <x v="0"/>
    <x v="0"/>
    <x v="0"/>
    <x v="0"/>
    <x v="0"/>
    <x v="0"/>
    <m/>
    <m/>
    <x v="1"/>
    <x v="5"/>
    <x v="0"/>
  </r>
  <r>
    <s v="giovannialb2"/>
    <d v="2021-04-12T00:00:00"/>
    <s v="calma#agotamiento#"/>
    <x v="0"/>
    <x v="0"/>
    <x v="0"/>
    <x v="0"/>
    <x v="0"/>
    <s v="_x000a_calma#agotamiento#_x000a_"/>
    <x v="0"/>
    <x v="0"/>
    <x v="0"/>
    <x v="0"/>
    <x v="0"/>
    <x v="0"/>
    <x v="0"/>
    <x v="0"/>
    <x v="0"/>
    <x v="0"/>
    <x v="0"/>
    <x v="0"/>
    <x v="0"/>
    <x v="0"/>
    <x v="1"/>
    <x v="0"/>
    <x v="0"/>
    <x v="0"/>
    <x v="0"/>
    <x v="0"/>
    <x v="0"/>
    <x v="0"/>
    <x v="0"/>
    <m/>
    <m/>
    <x v="1"/>
    <x v="5"/>
    <x v="0"/>
  </r>
  <r>
    <s v="danielc3alb"/>
    <d v="2021-04-12T00:00:00"/>
    <s v="calma#agrado#"/>
    <x v="0"/>
    <x v="0"/>
    <x v="0"/>
    <x v="0"/>
    <x v="0"/>
    <s v="_x000a_calma#agrado#_x000a_"/>
    <x v="0"/>
    <x v="0"/>
    <x v="0"/>
    <x v="0"/>
    <x v="0"/>
    <x v="0"/>
    <x v="0"/>
    <x v="0"/>
    <x v="0"/>
    <x v="0"/>
    <x v="0"/>
    <x v="0"/>
    <x v="0"/>
    <x v="0"/>
    <x v="0"/>
    <x v="1"/>
    <x v="0"/>
    <x v="0"/>
    <x v="0"/>
    <x v="0"/>
    <x v="0"/>
    <x v="0"/>
    <x v="0"/>
    <m/>
    <m/>
    <x v="1"/>
    <x v="5"/>
    <x v="0"/>
  </r>
  <r>
    <s v="hugo2alb"/>
    <d v="2021-04-12T00:00:00"/>
    <s v="calma#agrado#"/>
    <x v="0"/>
    <x v="0"/>
    <x v="0"/>
    <x v="0"/>
    <x v="0"/>
    <s v="_x000a_calma#agrado#_x000a_"/>
    <x v="0"/>
    <x v="0"/>
    <x v="0"/>
    <x v="0"/>
    <x v="0"/>
    <x v="0"/>
    <x v="0"/>
    <x v="0"/>
    <x v="0"/>
    <x v="0"/>
    <x v="0"/>
    <x v="0"/>
    <x v="0"/>
    <x v="0"/>
    <x v="0"/>
    <x v="1"/>
    <x v="0"/>
    <x v="0"/>
    <x v="0"/>
    <x v="0"/>
    <x v="0"/>
    <x v="0"/>
    <x v="0"/>
    <m/>
    <m/>
    <x v="1"/>
    <x v="5"/>
    <x v="0"/>
  </r>
  <r>
    <s v="natalia2alb"/>
    <d v="2021-04-12T00:00:00"/>
    <s v="calma#agrado#"/>
    <x v="0"/>
    <x v="0"/>
    <x v="0"/>
    <x v="0"/>
    <x v="0"/>
    <s v="_x000a_calma#agrado#_x000a_"/>
    <x v="0"/>
    <x v="0"/>
    <x v="0"/>
    <x v="0"/>
    <x v="0"/>
    <x v="0"/>
    <x v="0"/>
    <x v="0"/>
    <x v="0"/>
    <x v="0"/>
    <x v="0"/>
    <x v="0"/>
    <x v="0"/>
    <x v="0"/>
    <x v="0"/>
    <x v="1"/>
    <x v="0"/>
    <x v="0"/>
    <x v="0"/>
    <x v="0"/>
    <x v="0"/>
    <x v="0"/>
    <x v="0"/>
    <m/>
    <m/>
    <x v="0"/>
    <x v="5"/>
    <x v="0"/>
  </r>
  <r>
    <s v="sofia1alb"/>
    <d v="2021-04-12T00:00:00"/>
    <s v="calma#agrado#"/>
    <x v="0"/>
    <x v="0"/>
    <x v="0"/>
    <x v="0"/>
    <x v="0"/>
    <s v="_x000a_calma#agrado#_x000a_"/>
    <x v="0"/>
    <x v="0"/>
    <x v="0"/>
    <x v="0"/>
    <x v="0"/>
    <x v="0"/>
    <x v="0"/>
    <x v="0"/>
    <x v="0"/>
    <x v="0"/>
    <x v="0"/>
    <x v="0"/>
    <x v="0"/>
    <x v="0"/>
    <x v="0"/>
    <x v="1"/>
    <x v="0"/>
    <x v="0"/>
    <x v="0"/>
    <x v="0"/>
    <x v="0"/>
    <x v="0"/>
    <x v="0"/>
    <m/>
    <m/>
    <x v="0"/>
    <x v="5"/>
    <x v="0"/>
  </r>
  <r>
    <s v="albag2alb"/>
    <d v="2021-04-12T00:00:00"/>
    <s v="calma#agrado#alegria#agotamiento#"/>
    <x v="0"/>
    <x v="0"/>
    <x v="1"/>
    <x v="0"/>
    <x v="0"/>
    <s v="_x000a_calma#agrado#alegria#agotamiento#_x000a_"/>
    <x v="0"/>
    <x v="0"/>
    <x v="0"/>
    <x v="0"/>
    <x v="0"/>
    <x v="0"/>
    <x v="0"/>
    <x v="0"/>
    <x v="0"/>
    <x v="0"/>
    <x v="0"/>
    <x v="0"/>
    <x v="0"/>
    <x v="0"/>
    <x v="1"/>
    <x v="1"/>
    <x v="0"/>
    <x v="0"/>
    <x v="0"/>
    <x v="0"/>
    <x v="0"/>
    <x v="0"/>
    <x v="0"/>
    <m/>
    <m/>
    <x v="0"/>
    <x v="5"/>
    <x v="0"/>
  </r>
  <r>
    <s v="carlota2alb"/>
    <d v="2021-04-12T00:00:00"/>
    <s v="calma#agrado#alegria#dependenciaEmocional#"/>
    <x v="0"/>
    <x v="0"/>
    <x v="1"/>
    <x v="0"/>
    <x v="0"/>
    <s v="_x000a_calma#agrado#alegria#dependenciaEmocional#_x000a_"/>
    <x v="0"/>
    <x v="0"/>
    <x v="0"/>
    <x v="0"/>
    <x v="0"/>
    <x v="0"/>
    <x v="0"/>
    <x v="0"/>
    <x v="0"/>
    <x v="0"/>
    <x v="0"/>
    <x v="0"/>
    <x v="0"/>
    <x v="0"/>
    <x v="0"/>
    <x v="1"/>
    <x v="1"/>
    <x v="0"/>
    <x v="0"/>
    <x v="0"/>
    <x v="0"/>
    <x v="0"/>
    <x v="0"/>
    <m/>
    <m/>
    <x v="0"/>
    <x v="5"/>
    <x v="0"/>
  </r>
  <r>
    <s v="carmenbd2alb"/>
    <d v="2021-04-12T00:00:00"/>
    <s v="calma#agrado#alegria#placer#"/>
    <x v="0"/>
    <x v="0"/>
    <x v="1"/>
    <x v="0"/>
    <x v="0"/>
    <s v="_x000a_calma#agrado#alegria#placer#_x000a_"/>
    <x v="0"/>
    <x v="0"/>
    <x v="0"/>
    <x v="0"/>
    <x v="0"/>
    <x v="0"/>
    <x v="0"/>
    <x v="0"/>
    <x v="1"/>
    <x v="0"/>
    <x v="0"/>
    <x v="0"/>
    <x v="0"/>
    <x v="0"/>
    <x v="0"/>
    <x v="1"/>
    <x v="0"/>
    <x v="0"/>
    <x v="0"/>
    <x v="0"/>
    <x v="0"/>
    <x v="0"/>
    <x v="0"/>
    <m/>
    <m/>
    <x v="0"/>
    <x v="5"/>
    <x v="0"/>
  </r>
  <r>
    <s v="hugo3alb"/>
    <d v="2021-04-12T00:00:00"/>
    <s v="calma#agrado#alegria#satisfaccion#entusiasmo#"/>
    <x v="0"/>
    <x v="0"/>
    <x v="1"/>
    <x v="0"/>
    <x v="0"/>
    <s v="_x000a_calma#agrado#alegria#satisfaccion#entusiasmo#_x000a_"/>
    <x v="0"/>
    <x v="0"/>
    <x v="0"/>
    <x v="0"/>
    <x v="0"/>
    <x v="1"/>
    <x v="0"/>
    <x v="0"/>
    <x v="0"/>
    <x v="0"/>
    <x v="0"/>
    <x v="0"/>
    <x v="0"/>
    <x v="0"/>
    <x v="0"/>
    <x v="1"/>
    <x v="0"/>
    <x v="0"/>
    <x v="1"/>
    <x v="0"/>
    <x v="0"/>
    <x v="0"/>
    <x v="0"/>
    <m/>
    <m/>
    <x v="1"/>
    <x v="5"/>
    <x v="0"/>
  </r>
  <r>
    <s v="rodrigo2alb"/>
    <d v="2021-04-12T00:00:00"/>
    <s v="calma#alegria#"/>
    <x v="0"/>
    <x v="0"/>
    <x v="1"/>
    <x v="0"/>
    <x v="0"/>
    <s v="_x000a_calma#alegria#_x000a_"/>
    <x v="0"/>
    <x v="0"/>
    <x v="0"/>
    <x v="0"/>
    <x v="0"/>
    <x v="0"/>
    <x v="0"/>
    <x v="0"/>
    <x v="0"/>
    <x v="0"/>
    <x v="0"/>
    <x v="0"/>
    <x v="0"/>
    <x v="0"/>
    <x v="0"/>
    <x v="0"/>
    <x v="0"/>
    <x v="0"/>
    <x v="0"/>
    <x v="0"/>
    <x v="0"/>
    <x v="0"/>
    <x v="0"/>
    <m/>
    <m/>
    <x v="1"/>
    <x v="5"/>
    <x v="0"/>
  </r>
  <r>
    <s v="jamesr2alb"/>
    <d v="2021-04-12T00:00:00"/>
    <s v="calma#certeza#compasion#diversion#placer#satisfaccion#entusiasmo#humillacion#apego#"/>
    <x v="0"/>
    <x v="0"/>
    <x v="0"/>
    <x v="0"/>
    <x v="1"/>
    <s v="_x000a_calma#certeza#compasion#diversion#placer#satisfaccion#entusiasmo#humillacion#apego#_x000a_"/>
    <x v="0"/>
    <x v="0"/>
    <x v="1"/>
    <x v="0"/>
    <x v="0"/>
    <x v="1"/>
    <x v="0"/>
    <x v="0"/>
    <x v="1"/>
    <x v="0"/>
    <x v="0"/>
    <x v="1"/>
    <x v="0"/>
    <x v="0"/>
    <x v="0"/>
    <x v="0"/>
    <x v="0"/>
    <x v="1"/>
    <x v="1"/>
    <x v="1"/>
    <x v="0"/>
    <x v="0"/>
    <x v="0"/>
    <m/>
    <m/>
    <x v="1"/>
    <x v="5"/>
    <x v="0"/>
  </r>
  <r>
    <s v="martin2alb"/>
    <d v="2021-04-12T00:00:00"/>
    <s v="calma#certeza#diversion#agrado#alegria#satisfaccion#fortaleza#"/>
    <x v="0"/>
    <x v="0"/>
    <x v="1"/>
    <x v="0"/>
    <x v="0"/>
    <s v="_x000a_calma#certeza#diversion#agrado#alegria#satisfaccion#fortaleza#_x000a_"/>
    <x v="0"/>
    <x v="0"/>
    <x v="1"/>
    <x v="1"/>
    <x v="0"/>
    <x v="0"/>
    <x v="0"/>
    <x v="0"/>
    <x v="0"/>
    <x v="0"/>
    <x v="0"/>
    <x v="1"/>
    <x v="0"/>
    <x v="0"/>
    <x v="0"/>
    <x v="1"/>
    <x v="0"/>
    <x v="0"/>
    <x v="1"/>
    <x v="0"/>
    <x v="0"/>
    <x v="0"/>
    <x v="0"/>
    <m/>
    <m/>
    <x v="1"/>
    <x v="5"/>
    <x v="0"/>
  </r>
  <r>
    <s v="gregory2alb"/>
    <d v="2021-04-12T00:00:00"/>
    <s v="calma#compasion#diversion#alegria#agotamiento#"/>
    <x v="0"/>
    <x v="0"/>
    <x v="1"/>
    <x v="0"/>
    <x v="0"/>
    <s v="_x000a_calma#compasion#diversion#alegria#agotamiento#_x000a_"/>
    <x v="0"/>
    <x v="0"/>
    <x v="0"/>
    <x v="0"/>
    <x v="0"/>
    <x v="0"/>
    <x v="0"/>
    <x v="0"/>
    <x v="0"/>
    <x v="0"/>
    <x v="0"/>
    <x v="1"/>
    <x v="0"/>
    <x v="0"/>
    <x v="1"/>
    <x v="0"/>
    <x v="0"/>
    <x v="1"/>
    <x v="0"/>
    <x v="0"/>
    <x v="0"/>
    <x v="0"/>
    <x v="0"/>
    <m/>
    <m/>
    <x v="1"/>
    <x v="5"/>
    <x v="0"/>
  </r>
  <r>
    <s v="alvarom2alb"/>
    <d v="2021-04-12T00:00:00"/>
    <s v="calma#diversion#"/>
    <x v="0"/>
    <x v="0"/>
    <x v="0"/>
    <x v="0"/>
    <x v="0"/>
    <s v="_x000a_calma#diversion#_x000a_"/>
    <x v="0"/>
    <x v="0"/>
    <x v="0"/>
    <x v="0"/>
    <x v="0"/>
    <x v="0"/>
    <x v="0"/>
    <x v="0"/>
    <x v="0"/>
    <x v="0"/>
    <x v="0"/>
    <x v="1"/>
    <x v="0"/>
    <x v="0"/>
    <x v="0"/>
    <x v="0"/>
    <x v="0"/>
    <x v="0"/>
    <x v="0"/>
    <x v="0"/>
    <x v="0"/>
    <x v="0"/>
    <x v="0"/>
    <m/>
    <m/>
    <x v="1"/>
    <x v="5"/>
    <x v="0"/>
  </r>
  <r>
    <s v="carmenl2alb"/>
    <d v="2021-04-12T00:00:00"/>
    <s v="calma#diversion#agrado#alegria#satisfaccion#deseo#fortaleza#entusiasmo#"/>
    <x v="0"/>
    <x v="0"/>
    <x v="1"/>
    <x v="1"/>
    <x v="0"/>
    <s v="_x000a_calma#diversion#agrado#alegria#satisfaccion#deseo#fortaleza#entusiasmo#_x000a_"/>
    <x v="0"/>
    <x v="0"/>
    <x v="0"/>
    <x v="1"/>
    <x v="0"/>
    <x v="1"/>
    <x v="0"/>
    <x v="0"/>
    <x v="0"/>
    <x v="0"/>
    <x v="0"/>
    <x v="1"/>
    <x v="0"/>
    <x v="0"/>
    <x v="0"/>
    <x v="1"/>
    <x v="0"/>
    <x v="0"/>
    <x v="1"/>
    <x v="0"/>
    <x v="0"/>
    <x v="0"/>
    <x v="0"/>
    <m/>
    <m/>
    <x v="0"/>
    <x v="5"/>
    <x v="0"/>
  </r>
  <r>
    <s v="daniel2alb"/>
    <d v="2021-04-12T00:00:00"/>
    <s v="calma#diversion#agrado#deseo#agotamiento#entusiasmo#"/>
    <x v="0"/>
    <x v="0"/>
    <x v="0"/>
    <x v="1"/>
    <x v="0"/>
    <s v="_x000a_calma#diversion#agrado#deseo#agotamiento#entusiasmo#_x000a_"/>
    <x v="0"/>
    <x v="0"/>
    <x v="0"/>
    <x v="0"/>
    <x v="0"/>
    <x v="1"/>
    <x v="0"/>
    <x v="0"/>
    <x v="0"/>
    <x v="0"/>
    <x v="0"/>
    <x v="1"/>
    <x v="0"/>
    <x v="0"/>
    <x v="1"/>
    <x v="1"/>
    <x v="0"/>
    <x v="0"/>
    <x v="0"/>
    <x v="0"/>
    <x v="0"/>
    <x v="0"/>
    <x v="0"/>
    <m/>
    <m/>
    <x v="1"/>
    <x v="5"/>
    <x v="0"/>
  </r>
  <r>
    <s v="alvarom2alb"/>
    <d v="2021-04-12T00:00:00"/>
    <s v="calma#diversion#alegria#fortaleza#entusiasmo#arrogancia#"/>
    <x v="0"/>
    <x v="0"/>
    <x v="1"/>
    <x v="0"/>
    <x v="0"/>
    <s v="_x000a_calma#diversion#alegria#fortaleza#entusiasmo#arrogancia#_x000a_"/>
    <x v="0"/>
    <x v="0"/>
    <x v="0"/>
    <x v="1"/>
    <x v="0"/>
    <x v="1"/>
    <x v="0"/>
    <x v="0"/>
    <x v="0"/>
    <x v="0"/>
    <x v="0"/>
    <x v="1"/>
    <x v="0"/>
    <x v="0"/>
    <x v="0"/>
    <x v="0"/>
    <x v="0"/>
    <x v="0"/>
    <x v="0"/>
    <x v="0"/>
    <x v="0"/>
    <x v="1"/>
    <x v="0"/>
    <m/>
    <m/>
    <x v="1"/>
    <x v="5"/>
    <x v="0"/>
  </r>
  <r>
    <s v="nicolas2alb"/>
    <d v="2021-04-12T00:00:00"/>
    <s v="calma#diversion#alegria#placer#satisfaccion#deseo#dependenciaEmocional#"/>
    <x v="0"/>
    <x v="0"/>
    <x v="1"/>
    <x v="1"/>
    <x v="0"/>
    <s v="_x000a_calma#diversion#alegria#placer#satisfaccion#deseo#dependenciaEmocional#_x000a_"/>
    <x v="0"/>
    <x v="0"/>
    <x v="0"/>
    <x v="0"/>
    <x v="0"/>
    <x v="0"/>
    <x v="0"/>
    <x v="0"/>
    <x v="1"/>
    <x v="0"/>
    <x v="0"/>
    <x v="1"/>
    <x v="0"/>
    <x v="0"/>
    <x v="0"/>
    <x v="0"/>
    <x v="1"/>
    <x v="0"/>
    <x v="1"/>
    <x v="0"/>
    <x v="0"/>
    <x v="0"/>
    <x v="0"/>
    <m/>
    <m/>
    <x v="1"/>
    <x v="5"/>
    <x v="0"/>
  </r>
  <r>
    <s v="elena2alb"/>
    <d v="2021-04-12T00:00:00"/>
    <s v="calma#duda#aburrimiento#agrado#alegria#amor#agotamiento#"/>
    <x v="0"/>
    <x v="1"/>
    <x v="1"/>
    <x v="0"/>
    <x v="0"/>
    <s v="_x000a_calma#duda#aburrimiento#agrado#alegria#amor#agotamiento#_x000a_"/>
    <x v="0"/>
    <x v="0"/>
    <x v="0"/>
    <x v="0"/>
    <x v="0"/>
    <x v="0"/>
    <x v="0"/>
    <x v="1"/>
    <x v="0"/>
    <x v="1"/>
    <x v="0"/>
    <x v="0"/>
    <x v="0"/>
    <x v="0"/>
    <x v="1"/>
    <x v="1"/>
    <x v="0"/>
    <x v="0"/>
    <x v="0"/>
    <x v="0"/>
    <x v="0"/>
    <x v="0"/>
    <x v="0"/>
    <m/>
    <m/>
    <x v="0"/>
    <x v="5"/>
    <x v="0"/>
  </r>
  <r>
    <s v="rim2alb"/>
    <d v="2021-04-12T00:00:00"/>
    <s v="calma#duda#aburrimiento#alegria#placer#fortaleza#entusiasmo#dependenciaEmocional#"/>
    <x v="0"/>
    <x v="1"/>
    <x v="1"/>
    <x v="0"/>
    <x v="0"/>
    <s v="_x000a_calma#duda#aburrimiento#alegria#placer#fortaleza#entusiasmo#dependenciaEmocional#_x000a_"/>
    <x v="0"/>
    <x v="0"/>
    <x v="0"/>
    <x v="1"/>
    <x v="0"/>
    <x v="1"/>
    <x v="0"/>
    <x v="1"/>
    <x v="1"/>
    <x v="0"/>
    <x v="0"/>
    <x v="0"/>
    <x v="0"/>
    <x v="0"/>
    <x v="0"/>
    <x v="0"/>
    <x v="1"/>
    <x v="0"/>
    <x v="0"/>
    <x v="0"/>
    <x v="0"/>
    <x v="0"/>
    <x v="0"/>
    <m/>
    <m/>
    <x v="0"/>
    <x v="5"/>
    <x v="0"/>
  </r>
  <r>
    <s v="renee2alb"/>
    <d v="2021-04-12T00:00:00"/>
    <s v="calma#duda#agrado#deseo#dependenciaEmocional#"/>
    <x v="0"/>
    <x v="0"/>
    <x v="0"/>
    <x v="1"/>
    <x v="0"/>
    <s v="_x000a_calma#duda#agrado#deseo#dependenciaEmocional#_x000a_"/>
    <x v="0"/>
    <x v="0"/>
    <x v="0"/>
    <x v="0"/>
    <x v="0"/>
    <x v="0"/>
    <x v="0"/>
    <x v="1"/>
    <x v="0"/>
    <x v="0"/>
    <x v="0"/>
    <x v="0"/>
    <x v="0"/>
    <x v="0"/>
    <x v="0"/>
    <x v="1"/>
    <x v="1"/>
    <x v="0"/>
    <x v="0"/>
    <x v="0"/>
    <x v="0"/>
    <x v="0"/>
    <x v="0"/>
    <m/>
    <m/>
    <x v="0"/>
    <x v="5"/>
    <x v="0"/>
  </r>
  <r>
    <s v="marta2alb"/>
    <d v="2021-04-12T00:00:00"/>
    <s v="calma#duda#compasion#diversion#malestar#alegria#placer#deseo#amor#"/>
    <x v="0"/>
    <x v="0"/>
    <x v="1"/>
    <x v="1"/>
    <x v="0"/>
    <s v="_x000a_calma#duda#compasion#diversion#malestar#alegria#placer#deseo#amor#_x000a_"/>
    <x v="1"/>
    <x v="0"/>
    <x v="0"/>
    <x v="0"/>
    <x v="0"/>
    <x v="0"/>
    <x v="0"/>
    <x v="1"/>
    <x v="1"/>
    <x v="1"/>
    <x v="0"/>
    <x v="1"/>
    <x v="0"/>
    <x v="0"/>
    <x v="0"/>
    <x v="0"/>
    <x v="0"/>
    <x v="1"/>
    <x v="0"/>
    <x v="0"/>
    <x v="0"/>
    <x v="0"/>
    <x v="0"/>
    <m/>
    <m/>
    <x v="0"/>
    <x v="5"/>
    <x v="0"/>
  </r>
  <r>
    <s v="renee2alb"/>
    <d v="2021-04-12T00:00:00"/>
    <s v="calma#duda#deseo#dependenciaEmocional#"/>
    <x v="0"/>
    <x v="0"/>
    <x v="0"/>
    <x v="1"/>
    <x v="0"/>
    <s v="_x000a_calma#duda#deseo#dependenciaEmocional#_x000a_"/>
    <x v="0"/>
    <x v="0"/>
    <x v="0"/>
    <x v="0"/>
    <x v="0"/>
    <x v="0"/>
    <x v="0"/>
    <x v="1"/>
    <x v="0"/>
    <x v="0"/>
    <x v="0"/>
    <x v="0"/>
    <x v="0"/>
    <x v="0"/>
    <x v="0"/>
    <x v="0"/>
    <x v="1"/>
    <x v="0"/>
    <x v="0"/>
    <x v="0"/>
    <x v="0"/>
    <x v="0"/>
    <x v="0"/>
    <m/>
    <m/>
    <x v="0"/>
    <x v="5"/>
    <x v="0"/>
  </r>
  <r>
    <s v="renee2alb"/>
    <d v="2021-04-12T00:00:00"/>
    <s v="calma#duda#deseo#fortaleza#dependenciaEmocional#"/>
    <x v="0"/>
    <x v="0"/>
    <x v="0"/>
    <x v="1"/>
    <x v="0"/>
    <s v="_x000a_calma#duda#deseo#fortaleza#dependenciaEmocional#_x000a_"/>
    <x v="0"/>
    <x v="0"/>
    <x v="0"/>
    <x v="1"/>
    <x v="0"/>
    <x v="0"/>
    <x v="0"/>
    <x v="1"/>
    <x v="0"/>
    <x v="0"/>
    <x v="0"/>
    <x v="0"/>
    <x v="0"/>
    <x v="0"/>
    <x v="0"/>
    <x v="0"/>
    <x v="1"/>
    <x v="0"/>
    <x v="0"/>
    <x v="0"/>
    <x v="0"/>
    <x v="0"/>
    <x v="0"/>
    <m/>
    <m/>
    <x v="0"/>
    <x v="5"/>
    <x v="0"/>
  </r>
  <r>
    <s v="victor2alb"/>
    <d v="2021-04-12T00:00:00"/>
    <s v="calma#tension#certeza#compasion#diversion#aburrimiento#alegria#placer#deseo#amor#valentia#fortaleza#entusiasmo#arrogancia#apego#dependenciaEmocional#"/>
    <x v="1"/>
    <x v="1"/>
    <x v="1"/>
    <x v="1"/>
    <x v="0"/>
    <s v="_x000a_calma#tension#certeza#compasion#diversion#aburrimiento#alegria#placer#deseo#amor#valentia#fortaleza#entusiasmo#arrogancia#apego#dependenciaEmocional#_x000a_"/>
    <x v="0"/>
    <x v="0"/>
    <x v="1"/>
    <x v="1"/>
    <x v="0"/>
    <x v="1"/>
    <x v="0"/>
    <x v="0"/>
    <x v="1"/>
    <x v="1"/>
    <x v="1"/>
    <x v="1"/>
    <x v="0"/>
    <x v="0"/>
    <x v="0"/>
    <x v="0"/>
    <x v="1"/>
    <x v="1"/>
    <x v="0"/>
    <x v="1"/>
    <x v="0"/>
    <x v="1"/>
    <x v="0"/>
    <m/>
    <m/>
    <x v="1"/>
    <x v="5"/>
    <x v="0"/>
  </r>
  <r>
    <s v="victor2alb"/>
    <d v="2021-04-12T00:00:00"/>
    <s v="calma#tension#certeza#compasion#diversion#agrado#alegria#placer#satisfaccion#deseo#amor#valentia#fortaleza#entusiasmo#arrogancia#apego#"/>
    <x v="1"/>
    <x v="0"/>
    <x v="1"/>
    <x v="1"/>
    <x v="0"/>
    <s v="_x000a_calma#tension#certeza#compasion#diversion#agrado#alegria#placer#satisfaccion#deseo#amor#valentia#fortaleza#entusiasmo#arrogancia#apego#_x000a_"/>
    <x v="0"/>
    <x v="0"/>
    <x v="1"/>
    <x v="1"/>
    <x v="0"/>
    <x v="1"/>
    <x v="0"/>
    <x v="0"/>
    <x v="1"/>
    <x v="1"/>
    <x v="1"/>
    <x v="1"/>
    <x v="0"/>
    <x v="0"/>
    <x v="0"/>
    <x v="1"/>
    <x v="0"/>
    <x v="1"/>
    <x v="1"/>
    <x v="1"/>
    <x v="0"/>
    <x v="1"/>
    <x v="0"/>
    <m/>
    <m/>
    <x v="1"/>
    <x v="5"/>
    <x v="0"/>
  </r>
  <r>
    <s v="albaa2alb"/>
    <d v="2021-04-12T00:00:00"/>
    <s v="duda#agrado#apatia#dependenciaEmocional#"/>
    <x v="0"/>
    <x v="0"/>
    <x v="0"/>
    <x v="0"/>
    <x v="0"/>
    <s v="_x000a_duda#agrado#apatia#dependenciaEmocional#_x000a_"/>
    <x v="0"/>
    <x v="0"/>
    <x v="0"/>
    <x v="0"/>
    <x v="1"/>
    <x v="0"/>
    <x v="1"/>
    <x v="1"/>
    <x v="0"/>
    <x v="0"/>
    <x v="0"/>
    <x v="0"/>
    <x v="0"/>
    <x v="0"/>
    <x v="0"/>
    <x v="1"/>
    <x v="1"/>
    <x v="0"/>
    <x v="0"/>
    <x v="0"/>
    <x v="0"/>
    <x v="0"/>
    <x v="0"/>
    <m/>
    <m/>
    <x v="0"/>
    <x v="5"/>
    <x v="0"/>
  </r>
  <r>
    <s v="carla3alb"/>
    <d v="2021-04-12T00:00:00"/>
    <s v="duda#agrado#satisfaccion#deseo#fortaleza#entusiasmo#apego#"/>
    <x v="0"/>
    <x v="0"/>
    <x v="0"/>
    <x v="1"/>
    <x v="0"/>
    <s v="_x000a_duda#agrado#satisfaccion#deseo#fortaleza#entusiasmo#apego#_x000a_"/>
    <x v="0"/>
    <x v="0"/>
    <x v="0"/>
    <x v="1"/>
    <x v="0"/>
    <x v="1"/>
    <x v="1"/>
    <x v="1"/>
    <x v="0"/>
    <x v="0"/>
    <x v="0"/>
    <x v="0"/>
    <x v="0"/>
    <x v="0"/>
    <x v="0"/>
    <x v="1"/>
    <x v="0"/>
    <x v="0"/>
    <x v="1"/>
    <x v="1"/>
    <x v="0"/>
    <x v="0"/>
    <x v="0"/>
    <m/>
    <m/>
    <x v="0"/>
    <x v="5"/>
    <x v="0"/>
  </r>
  <r>
    <s v="adrian2alb"/>
    <d v="2021-04-12T00:00:00"/>
    <s v="duda#deseo#valentia#fortaleza#entusiasmo#"/>
    <x v="0"/>
    <x v="0"/>
    <x v="0"/>
    <x v="1"/>
    <x v="0"/>
    <s v="_x000a_duda#deseo#valentia#fortaleza#entusiasmo#_x000a_"/>
    <x v="0"/>
    <x v="0"/>
    <x v="0"/>
    <x v="1"/>
    <x v="0"/>
    <x v="1"/>
    <x v="1"/>
    <x v="1"/>
    <x v="0"/>
    <x v="0"/>
    <x v="1"/>
    <x v="0"/>
    <x v="0"/>
    <x v="0"/>
    <x v="0"/>
    <x v="0"/>
    <x v="0"/>
    <x v="0"/>
    <x v="0"/>
    <x v="0"/>
    <x v="0"/>
    <x v="0"/>
    <x v="0"/>
    <m/>
    <m/>
    <x v="1"/>
    <x v="5"/>
    <x v="0"/>
  </r>
  <r>
    <s v="kristijonas2alb"/>
    <d v="2021-04-12T00:00:00"/>
    <s v="duda#ira#alegria#placer#satisfaccion#frustracion#deseo#"/>
    <x v="0"/>
    <x v="0"/>
    <x v="1"/>
    <x v="1"/>
    <x v="0"/>
    <s v="_x000a_duda#ira#alegria#placer#satisfaccion#frustracion#deseo#_x000a_"/>
    <x v="0"/>
    <x v="0"/>
    <x v="0"/>
    <x v="0"/>
    <x v="0"/>
    <x v="0"/>
    <x v="1"/>
    <x v="1"/>
    <x v="1"/>
    <x v="0"/>
    <x v="0"/>
    <x v="0"/>
    <x v="0"/>
    <x v="1"/>
    <x v="0"/>
    <x v="0"/>
    <x v="0"/>
    <x v="0"/>
    <x v="1"/>
    <x v="0"/>
    <x v="0"/>
    <x v="0"/>
    <x v="1"/>
    <m/>
    <m/>
    <x v="1"/>
    <x v="5"/>
    <x v="0"/>
  </r>
  <r>
    <s v="paula2alb"/>
    <d v="2021-04-12T00:00:00"/>
    <s v="duda#malestar#alegria#amor#"/>
    <x v="0"/>
    <x v="0"/>
    <x v="1"/>
    <x v="0"/>
    <x v="0"/>
    <s v="_x000a_duda#malestar#alegria#amor#_x000a_"/>
    <x v="1"/>
    <x v="0"/>
    <x v="0"/>
    <x v="0"/>
    <x v="0"/>
    <x v="0"/>
    <x v="1"/>
    <x v="1"/>
    <x v="0"/>
    <x v="1"/>
    <x v="0"/>
    <x v="0"/>
    <x v="0"/>
    <x v="0"/>
    <x v="0"/>
    <x v="0"/>
    <x v="0"/>
    <x v="0"/>
    <x v="0"/>
    <x v="0"/>
    <x v="0"/>
    <x v="0"/>
    <x v="0"/>
    <m/>
    <m/>
    <x v="0"/>
    <x v="5"/>
    <x v="0"/>
  </r>
  <r>
    <s v="teresa2alb"/>
    <d v="2021-04-12T00:00:00"/>
    <s v="tension#certeza#compasion#aburrimiento#malestar#tristeza#placer#satisfaccion#deseo#amor#valentia#agotamiento#apatia#arrogancia#dependenciaEmocional#"/>
    <x v="1"/>
    <x v="1"/>
    <x v="0"/>
    <x v="1"/>
    <x v="0"/>
    <s v="_x000a_tension#certeza#compasion#aburrimiento#malestar#tristeza#placer#satisfaccion#deseo#amor#valentia#agotamiento#apatia#arrogancia#dependenciaEmocional#_x000a_"/>
    <x v="1"/>
    <x v="1"/>
    <x v="1"/>
    <x v="0"/>
    <x v="1"/>
    <x v="0"/>
    <x v="1"/>
    <x v="0"/>
    <x v="1"/>
    <x v="1"/>
    <x v="1"/>
    <x v="0"/>
    <x v="0"/>
    <x v="0"/>
    <x v="1"/>
    <x v="0"/>
    <x v="1"/>
    <x v="1"/>
    <x v="1"/>
    <x v="0"/>
    <x v="0"/>
    <x v="1"/>
    <x v="0"/>
    <m/>
    <m/>
    <x v="0"/>
    <x v="5"/>
    <x v="0"/>
  </r>
  <r>
    <s v="carla3alb"/>
    <d v="2021-04-12T00:00:00"/>
    <s v="tension#duda#agrado#deseo#entusiasmo#"/>
    <x v="1"/>
    <x v="0"/>
    <x v="0"/>
    <x v="1"/>
    <x v="0"/>
    <s v="_x000a_tension#duda#agrado#deseo#entusiasmo#_x000a_"/>
    <x v="0"/>
    <x v="0"/>
    <x v="0"/>
    <x v="0"/>
    <x v="0"/>
    <x v="1"/>
    <x v="1"/>
    <x v="1"/>
    <x v="0"/>
    <x v="0"/>
    <x v="0"/>
    <x v="0"/>
    <x v="0"/>
    <x v="0"/>
    <x v="0"/>
    <x v="1"/>
    <x v="0"/>
    <x v="0"/>
    <x v="0"/>
    <x v="0"/>
    <x v="0"/>
    <x v="0"/>
    <x v="0"/>
    <m/>
    <m/>
    <x v="0"/>
    <x v="5"/>
    <x v="0"/>
  </r>
  <r>
    <s v="natalia2alb"/>
    <d v="2021-06-07T00:00:00"/>
    <s v="placer#satisfaccion#"/>
    <x v="0"/>
    <x v="0"/>
    <x v="0"/>
    <x v="0"/>
    <x v="0"/>
    <s v=". . me parece id . recomi . Sugi_x000a_#placer#satisfaccion#_x000a_"/>
    <x v="0"/>
    <x v="0"/>
    <x v="0"/>
    <x v="0"/>
    <x v="0"/>
    <x v="0"/>
    <x v="1"/>
    <x v="0"/>
    <x v="1"/>
    <x v="0"/>
    <x v="0"/>
    <x v="0"/>
    <x v="0"/>
    <x v="0"/>
    <x v="0"/>
    <x v="0"/>
    <x v="0"/>
    <x v="0"/>
    <x v="1"/>
    <x v="0"/>
    <x v="0"/>
    <x v="0"/>
    <x v="0"/>
    <m/>
    <m/>
    <x v="0"/>
    <x v="5"/>
    <x v="0"/>
  </r>
  <r>
    <s v="daniel2alb"/>
    <d v="2021-05-10T00:00:00"/>
    <s v="calma#certeza#compasion#diversion#agrado#"/>
    <x v="0"/>
    <x v="0"/>
    <x v="0"/>
    <x v="0"/>
    <x v="0"/>
    <s v=". Adiccion al terrorismo . Sugi . Sugi_x000a_#calma#certeza#compasion#diversion#agrado#_x000a_"/>
    <x v="0"/>
    <x v="0"/>
    <x v="1"/>
    <x v="0"/>
    <x v="0"/>
    <x v="0"/>
    <x v="0"/>
    <x v="0"/>
    <x v="0"/>
    <x v="0"/>
    <x v="0"/>
    <x v="1"/>
    <x v="0"/>
    <x v="0"/>
    <x v="0"/>
    <x v="1"/>
    <x v="0"/>
    <x v="1"/>
    <x v="0"/>
    <x v="0"/>
    <x v="0"/>
    <x v="0"/>
    <x v="0"/>
    <m/>
    <m/>
    <x v="1"/>
    <x v="5"/>
    <x v="0"/>
  </r>
  <r>
    <s v="daniel2alb"/>
    <d v="2021-05-10T00:00:00"/>
    <s v="calma#certeza#compasion#diversion#agrado#alegria#placer#satisfaccion#deseo#"/>
    <x v="0"/>
    <x v="0"/>
    <x v="1"/>
    <x v="1"/>
    <x v="0"/>
    <s v=". Adiccion al terrorismo . Sugi . Sugi_x000a_#calma#certeza#compasion#diversion#agrado#alegria#placer#satisfaccion#deseo#_x000a_"/>
    <x v="0"/>
    <x v="0"/>
    <x v="1"/>
    <x v="0"/>
    <x v="0"/>
    <x v="0"/>
    <x v="0"/>
    <x v="0"/>
    <x v="1"/>
    <x v="0"/>
    <x v="0"/>
    <x v="1"/>
    <x v="0"/>
    <x v="0"/>
    <x v="0"/>
    <x v="1"/>
    <x v="0"/>
    <x v="1"/>
    <x v="1"/>
    <x v="0"/>
    <x v="0"/>
    <x v="0"/>
    <x v="0"/>
    <m/>
    <m/>
    <x v="1"/>
    <x v="5"/>
    <x v="0"/>
  </r>
  <r>
    <s v="daniel2alb"/>
    <d v="2021-05-10T00:00:00"/>
    <s v="calma#certeza#compasion#diversion#agrado#alegria#"/>
    <x v="0"/>
    <x v="0"/>
    <x v="1"/>
    <x v="0"/>
    <x v="0"/>
    <s v=". Adiccion al terrorismo . Sugi_x000a_#calma#certeza#compasion#diversion#agrado#alegria#_x000a_"/>
    <x v="0"/>
    <x v="0"/>
    <x v="1"/>
    <x v="0"/>
    <x v="0"/>
    <x v="0"/>
    <x v="0"/>
    <x v="0"/>
    <x v="0"/>
    <x v="0"/>
    <x v="0"/>
    <x v="1"/>
    <x v="0"/>
    <x v="0"/>
    <x v="0"/>
    <x v="1"/>
    <x v="0"/>
    <x v="1"/>
    <x v="0"/>
    <x v="0"/>
    <x v="0"/>
    <x v="0"/>
    <x v="0"/>
    <m/>
    <m/>
    <x v="1"/>
    <x v="5"/>
    <x v="0"/>
  </r>
  <r>
    <s v="martin2alb"/>
    <d v="2021-04-12T00:00:00"/>
    <s v="calma#diversion#alegria#satisfaccion#entusiasmo#"/>
    <x v="0"/>
    <x v="0"/>
    <x v="1"/>
    <x v="0"/>
    <x v="0"/>
    <s v=". Bien . es lunes. . tengo una buena vid . Recomi . Recomi . Sugi_x000a_calma#diversion#alegria#satisfaccion#entusiasmo#_x000a_"/>
    <x v="0"/>
    <x v="0"/>
    <x v="0"/>
    <x v="0"/>
    <x v="0"/>
    <x v="1"/>
    <x v="0"/>
    <x v="0"/>
    <x v="0"/>
    <x v="0"/>
    <x v="0"/>
    <x v="1"/>
    <x v="0"/>
    <x v="0"/>
    <x v="0"/>
    <x v="0"/>
    <x v="0"/>
    <x v="0"/>
    <x v="1"/>
    <x v="0"/>
    <x v="0"/>
    <x v="0"/>
    <x v="0"/>
    <m/>
    <m/>
    <x v="1"/>
    <x v="5"/>
    <x v="0"/>
  </r>
  <r>
    <s v="hugo2alb"/>
    <d v="2021-06-07T00:00:00"/>
    <s v="certeza#agrado#alegria#amor#"/>
    <x v="0"/>
    <x v="0"/>
    <x v="1"/>
    <x v="0"/>
    <x v="0"/>
    <s v=". Bien . Me siento bien . Yo lo asocio a apego emocional . No . que deber . Sugi . S . Sugi_x000a_#certeza#agrado#alegria#amor#_x000a_"/>
    <x v="0"/>
    <x v="0"/>
    <x v="1"/>
    <x v="0"/>
    <x v="0"/>
    <x v="0"/>
    <x v="1"/>
    <x v="0"/>
    <x v="0"/>
    <x v="1"/>
    <x v="0"/>
    <x v="0"/>
    <x v="0"/>
    <x v="0"/>
    <x v="0"/>
    <x v="1"/>
    <x v="0"/>
    <x v="0"/>
    <x v="0"/>
    <x v="0"/>
    <x v="0"/>
    <x v="0"/>
    <x v="0"/>
    <m/>
    <m/>
    <x v="1"/>
    <x v="5"/>
    <x v="0"/>
  </r>
  <r>
    <s v="hugo2alb"/>
    <d v="2021-06-07T00:00:00"/>
    <s v="amor#"/>
    <x v="0"/>
    <x v="0"/>
    <x v="0"/>
    <x v="0"/>
    <x v="0"/>
    <s v=". Bien . Me siento bien . Yo lo asocio a apego emocional . No . que deber . Sugi_x000a_#amor#_x000a_"/>
    <x v="0"/>
    <x v="0"/>
    <x v="0"/>
    <x v="0"/>
    <x v="0"/>
    <x v="0"/>
    <x v="1"/>
    <x v="0"/>
    <x v="0"/>
    <x v="1"/>
    <x v="0"/>
    <x v="0"/>
    <x v="0"/>
    <x v="0"/>
    <x v="0"/>
    <x v="0"/>
    <x v="0"/>
    <x v="0"/>
    <x v="0"/>
    <x v="0"/>
    <x v="0"/>
    <x v="0"/>
    <x v="0"/>
    <m/>
    <m/>
    <x v="1"/>
    <x v="5"/>
    <x v="0"/>
  </r>
  <r>
    <s v="nicolas2alb"/>
    <d v="2021-04-26T00:00:00"/>
    <s v="calma#compasion#diversion#alegria#amor#"/>
    <x v="0"/>
    <x v="0"/>
    <x v="1"/>
    <x v="0"/>
    <x v="0"/>
    <s v=". Bien . si . Sugi_x000a_#calma#compasion#diversion#alegria#amor#_x000a_"/>
    <x v="0"/>
    <x v="0"/>
    <x v="0"/>
    <x v="0"/>
    <x v="0"/>
    <x v="0"/>
    <x v="0"/>
    <x v="0"/>
    <x v="0"/>
    <x v="1"/>
    <x v="0"/>
    <x v="1"/>
    <x v="0"/>
    <x v="0"/>
    <x v="0"/>
    <x v="0"/>
    <x v="0"/>
    <x v="1"/>
    <x v="0"/>
    <x v="0"/>
    <x v="0"/>
    <x v="0"/>
    <x v="0"/>
    <m/>
    <m/>
    <x v="1"/>
    <x v="5"/>
    <x v="0"/>
  </r>
  <r>
    <s v="paula2alb"/>
    <d v="2021-06-07T00:00:00"/>
    <s v="tension#duda#compasion#miedo#"/>
    <x v="1"/>
    <x v="0"/>
    <x v="0"/>
    <x v="0"/>
    <x v="0"/>
    <s v=". Bien,pero un poco inc . Paso una cosa y el otro d . Si,me siento as . Yo estaba ayudando a una amiga y al final me preguntaron a mi algo que no quer . Tristeza en si no,pero si estoy sin saber qu . No,yo no estoy frustrada,estoy inc . No pero no estoy enfadada al rev . Sugi_x000a_#tension#duda#compasion#miedo#_x000a_"/>
    <x v="0"/>
    <x v="0"/>
    <x v="0"/>
    <x v="0"/>
    <x v="0"/>
    <x v="0"/>
    <x v="1"/>
    <x v="1"/>
    <x v="0"/>
    <x v="0"/>
    <x v="0"/>
    <x v="0"/>
    <x v="0"/>
    <x v="0"/>
    <x v="0"/>
    <x v="0"/>
    <x v="0"/>
    <x v="1"/>
    <x v="0"/>
    <x v="0"/>
    <x v="1"/>
    <x v="0"/>
    <x v="0"/>
    <m/>
    <m/>
    <x v="0"/>
    <x v="5"/>
    <x v="0"/>
  </r>
  <r>
    <s v="naim2alb"/>
    <d v="2021-04-26T00:00:00"/>
    <s v="tristeza#frustracion#"/>
    <x v="0"/>
    <x v="0"/>
    <x v="0"/>
    <x v="0"/>
    <x v="0"/>
    <s v=". Depresi . Sugi . Estr . Sugi_x000a_#tristeza#frustracion#_x000a_"/>
    <x v="0"/>
    <x v="1"/>
    <x v="0"/>
    <x v="0"/>
    <x v="0"/>
    <x v="0"/>
    <x v="1"/>
    <x v="0"/>
    <x v="0"/>
    <x v="0"/>
    <x v="0"/>
    <x v="0"/>
    <x v="0"/>
    <x v="1"/>
    <x v="0"/>
    <x v="0"/>
    <x v="0"/>
    <x v="0"/>
    <x v="0"/>
    <x v="0"/>
    <x v="0"/>
    <x v="0"/>
    <x v="0"/>
    <m/>
    <m/>
    <x v="1"/>
    <x v="5"/>
    <x v="0"/>
  </r>
  <r>
    <s v="alvarot2alb"/>
    <d v="2021-05-24T00:00:00"/>
    <s v="ira#agrado#"/>
    <x v="0"/>
    <x v="0"/>
    <x v="0"/>
    <x v="0"/>
    <x v="0"/>
    <s v=". Duda . no . Que tienen que intentar decir que si . Que tienen que intentar decir que si . Que tienen que intentar decir que si . Quiero hablar sobre alegria . Si . si . Que es asertiva . Sugi_x000a_#ira#agrado#_x000a_"/>
    <x v="0"/>
    <x v="0"/>
    <x v="0"/>
    <x v="0"/>
    <x v="0"/>
    <x v="0"/>
    <x v="1"/>
    <x v="0"/>
    <x v="0"/>
    <x v="0"/>
    <x v="0"/>
    <x v="0"/>
    <x v="0"/>
    <x v="0"/>
    <x v="0"/>
    <x v="1"/>
    <x v="0"/>
    <x v="0"/>
    <x v="0"/>
    <x v="0"/>
    <x v="0"/>
    <x v="0"/>
    <x v="1"/>
    <m/>
    <m/>
    <x v="1"/>
    <x v="5"/>
    <x v="0"/>
  </r>
  <r>
    <s v="rim2alb"/>
    <d v="2021-04-12T00:00:00"/>
    <s v="compasion#tristeza#apatia#"/>
    <x v="0"/>
    <x v="0"/>
    <x v="0"/>
    <x v="0"/>
    <x v="0"/>
    <s v=". el D . Dime otra reflexi . Recomi . Sugi_x000a_compasion#tristeza#apatia#_x000a_"/>
    <x v="0"/>
    <x v="1"/>
    <x v="0"/>
    <x v="0"/>
    <x v="1"/>
    <x v="0"/>
    <x v="1"/>
    <x v="0"/>
    <x v="0"/>
    <x v="0"/>
    <x v="0"/>
    <x v="0"/>
    <x v="0"/>
    <x v="0"/>
    <x v="0"/>
    <x v="0"/>
    <x v="0"/>
    <x v="1"/>
    <x v="0"/>
    <x v="0"/>
    <x v="0"/>
    <x v="0"/>
    <x v="0"/>
    <m/>
    <m/>
    <x v="0"/>
    <x v="5"/>
    <x v="0"/>
  </r>
  <r>
    <s v="sofia1alb"/>
    <d v="2021-05-10T00:00:00"/>
    <s v="calma#aburrimiento#"/>
    <x v="0"/>
    <x v="1"/>
    <x v="0"/>
    <x v="0"/>
    <x v="0"/>
    <s v=". Estoy aburrida . Si . Si. Algunas veces . Vale . Yo creo que es ya lo ha entendido y no quiere conversar otra vez . Sugi_x000a_#calma#aburrimiento#_x000a_"/>
    <x v="0"/>
    <x v="0"/>
    <x v="0"/>
    <x v="0"/>
    <x v="0"/>
    <x v="0"/>
    <x v="0"/>
    <x v="0"/>
    <x v="0"/>
    <x v="0"/>
    <x v="0"/>
    <x v="0"/>
    <x v="0"/>
    <x v="0"/>
    <x v="0"/>
    <x v="0"/>
    <x v="0"/>
    <x v="0"/>
    <x v="0"/>
    <x v="0"/>
    <x v="0"/>
    <x v="0"/>
    <x v="0"/>
    <m/>
    <m/>
    <x v="0"/>
    <x v="5"/>
    <x v="0"/>
  </r>
  <r>
    <s v="angelika1alb"/>
    <d v="2021-05-10T00:00:00"/>
    <s v="aburrimiento#"/>
    <x v="0"/>
    <x v="1"/>
    <x v="0"/>
    <x v="0"/>
    <x v="0"/>
    <s v=". Estoy aburrida . Si . Sugi_x000a_#aburrimiento#_x000a_"/>
    <x v="0"/>
    <x v="0"/>
    <x v="0"/>
    <x v="0"/>
    <x v="0"/>
    <x v="0"/>
    <x v="1"/>
    <x v="0"/>
    <x v="0"/>
    <x v="0"/>
    <x v="0"/>
    <x v="0"/>
    <x v="0"/>
    <x v="0"/>
    <x v="0"/>
    <x v="0"/>
    <x v="0"/>
    <x v="0"/>
    <x v="0"/>
    <x v="0"/>
    <x v="0"/>
    <x v="0"/>
    <x v="0"/>
    <m/>
    <m/>
    <x v="0"/>
    <x v="5"/>
    <x v="0"/>
  </r>
  <r>
    <s v="angelika1alb"/>
    <d v="2021-06-07T00:00:00"/>
    <s v="aburrimiento#malestar#"/>
    <x v="0"/>
    <x v="1"/>
    <x v="0"/>
    <x v="0"/>
    <x v="0"/>
    <s v=". Estoy aburrida y cansada . Si . Estoy cansada . No . Dan malas vibras . Si . Quiero vacaciones . Si . Sugi_x000a_#aburrimiento#malestar#_x000a_"/>
    <x v="1"/>
    <x v="0"/>
    <x v="0"/>
    <x v="0"/>
    <x v="0"/>
    <x v="0"/>
    <x v="1"/>
    <x v="0"/>
    <x v="0"/>
    <x v="0"/>
    <x v="0"/>
    <x v="0"/>
    <x v="0"/>
    <x v="0"/>
    <x v="0"/>
    <x v="0"/>
    <x v="0"/>
    <x v="0"/>
    <x v="0"/>
    <x v="0"/>
    <x v="0"/>
    <x v="0"/>
    <x v="0"/>
    <m/>
    <m/>
    <x v="0"/>
    <x v="5"/>
    <x v="0"/>
  </r>
  <r>
    <s v="angelika1alb"/>
    <d v="2021-06-07T00:00:00"/>
    <s v="aburrimiento#malestar#"/>
    <x v="0"/>
    <x v="1"/>
    <x v="0"/>
    <x v="0"/>
    <x v="0"/>
    <s v=". Estoy aburrida y cansada . Si . Estoy cansada . No . Dan malas vibras . Si . Quiero vacaciones . Si . Sugi_x000a_#aburrimiento#malestar#_x000a_"/>
    <x v="1"/>
    <x v="0"/>
    <x v="0"/>
    <x v="0"/>
    <x v="0"/>
    <x v="0"/>
    <x v="1"/>
    <x v="0"/>
    <x v="0"/>
    <x v="0"/>
    <x v="0"/>
    <x v="0"/>
    <x v="0"/>
    <x v="0"/>
    <x v="0"/>
    <x v="0"/>
    <x v="0"/>
    <x v="0"/>
    <x v="0"/>
    <x v="0"/>
    <x v="0"/>
    <x v="0"/>
    <x v="0"/>
    <m/>
    <m/>
    <x v="0"/>
    <x v="5"/>
    <x v="0"/>
  </r>
  <r>
    <s v="carlota2alb"/>
    <d v="2021-04-12T00:00:00"/>
    <s v="calma#alegria#tristeza#frustracion#"/>
    <x v="0"/>
    <x v="0"/>
    <x v="1"/>
    <x v="0"/>
    <x v="0"/>
    <s v=". Estoy agobiada porque creo que una amiga se est . Hay un poco de frustraci . No hay nada m . Sugi_x000a_calma#alegria#tristeza#frustracion#_x000a_"/>
    <x v="0"/>
    <x v="1"/>
    <x v="0"/>
    <x v="0"/>
    <x v="0"/>
    <x v="0"/>
    <x v="0"/>
    <x v="0"/>
    <x v="0"/>
    <x v="0"/>
    <x v="0"/>
    <x v="0"/>
    <x v="0"/>
    <x v="1"/>
    <x v="0"/>
    <x v="0"/>
    <x v="0"/>
    <x v="0"/>
    <x v="0"/>
    <x v="0"/>
    <x v="0"/>
    <x v="0"/>
    <x v="0"/>
    <m/>
    <m/>
    <x v="0"/>
    <x v="5"/>
    <x v="0"/>
  </r>
  <r>
    <s v="luna2alb"/>
    <d v="2021-04-26T00:00:00"/>
    <s v="certeza#alegria#amor#"/>
    <x v="0"/>
    <x v="0"/>
    <x v="1"/>
    <x v="0"/>
    <x v="0"/>
    <s v=". Estoy bien . Puede ser verdad pero en este caso no . Si . Estoy segura .  No entiendi . Sugi_x000a_#certeza#alegria#amor#_x000a_"/>
    <x v="0"/>
    <x v="0"/>
    <x v="1"/>
    <x v="0"/>
    <x v="0"/>
    <x v="0"/>
    <x v="1"/>
    <x v="0"/>
    <x v="0"/>
    <x v="1"/>
    <x v="0"/>
    <x v="0"/>
    <x v="0"/>
    <x v="0"/>
    <x v="0"/>
    <x v="0"/>
    <x v="0"/>
    <x v="0"/>
    <x v="0"/>
    <x v="0"/>
    <x v="0"/>
    <x v="0"/>
    <x v="0"/>
    <m/>
    <m/>
    <x v="0"/>
    <x v="5"/>
    <x v="0"/>
  </r>
  <r>
    <s v="sofia1alb"/>
    <d v="2021-04-26T00:00:00"/>
    <s v="aburrimiento#"/>
    <x v="0"/>
    <x v="1"/>
    <x v="0"/>
    <x v="0"/>
    <x v="0"/>
    <s v=". Estoy calmada y aburrida . Sugi_x000a_#aburrimiento#_x000a_"/>
    <x v="0"/>
    <x v="0"/>
    <x v="0"/>
    <x v="0"/>
    <x v="0"/>
    <x v="0"/>
    <x v="1"/>
    <x v="0"/>
    <x v="0"/>
    <x v="0"/>
    <x v="0"/>
    <x v="0"/>
    <x v="0"/>
    <x v="0"/>
    <x v="0"/>
    <x v="0"/>
    <x v="0"/>
    <x v="0"/>
    <x v="0"/>
    <x v="0"/>
    <x v="0"/>
    <x v="0"/>
    <x v="0"/>
    <m/>
    <m/>
    <x v="0"/>
    <x v="5"/>
    <x v="0"/>
  </r>
  <r>
    <s v="sofia1alb"/>
    <d v="2021-04-26T00:00:00"/>
    <s v="calma#aburrimiento#"/>
    <x v="0"/>
    <x v="1"/>
    <x v="0"/>
    <x v="0"/>
    <x v="0"/>
    <s v=". Estoy calmada y aburrida . Sugi_x000a_#calma#aburrimiento#_x000a_"/>
    <x v="0"/>
    <x v="0"/>
    <x v="0"/>
    <x v="0"/>
    <x v="0"/>
    <x v="0"/>
    <x v="0"/>
    <x v="0"/>
    <x v="0"/>
    <x v="0"/>
    <x v="0"/>
    <x v="0"/>
    <x v="0"/>
    <x v="0"/>
    <x v="0"/>
    <x v="0"/>
    <x v="0"/>
    <x v="0"/>
    <x v="0"/>
    <x v="0"/>
    <x v="0"/>
    <x v="0"/>
    <x v="0"/>
    <m/>
    <m/>
    <x v="0"/>
    <x v="5"/>
    <x v="0"/>
  </r>
  <r>
    <s v="elena2alb"/>
    <d v="2021-06-07T00:00:00"/>
    <s v="tension#alegria#frustracion#"/>
    <x v="1"/>
    <x v="0"/>
    <x v="1"/>
    <x v="0"/>
    <x v="0"/>
    <s v=". Estoy estresada . Tenemos demasiados ex . Recomi . Sugi . Que deber . Ayer gu . Me lo pas . Sugi_x000a_#tension#alegria#frustracion#_x000a_"/>
    <x v="0"/>
    <x v="0"/>
    <x v="0"/>
    <x v="0"/>
    <x v="0"/>
    <x v="0"/>
    <x v="1"/>
    <x v="0"/>
    <x v="0"/>
    <x v="0"/>
    <x v="0"/>
    <x v="0"/>
    <x v="0"/>
    <x v="1"/>
    <x v="0"/>
    <x v="0"/>
    <x v="0"/>
    <x v="0"/>
    <x v="0"/>
    <x v="0"/>
    <x v="0"/>
    <x v="0"/>
    <x v="0"/>
    <m/>
    <m/>
    <x v="0"/>
    <x v="5"/>
    <x v="0"/>
  </r>
  <r>
    <s v="elena2alb"/>
    <d v="2021-06-07T00:00:00"/>
    <s v="tension#malestar#"/>
    <x v="1"/>
    <x v="0"/>
    <x v="0"/>
    <x v="0"/>
    <x v="0"/>
    <s v=". Estoy estresada . Tenemos demasiados ex . Recomi . Sugi_x000a_#tension#malestar#_x000a_"/>
    <x v="1"/>
    <x v="0"/>
    <x v="0"/>
    <x v="0"/>
    <x v="0"/>
    <x v="0"/>
    <x v="1"/>
    <x v="0"/>
    <x v="0"/>
    <x v="0"/>
    <x v="0"/>
    <x v="0"/>
    <x v="0"/>
    <x v="0"/>
    <x v="0"/>
    <x v="0"/>
    <x v="0"/>
    <x v="0"/>
    <x v="0"/>
    <x v="0"/>
    <x v="0"/>
    <x v="0"/>
    <x v="0"/>
    <m/>
    <m/>
    <x v="0"/>
    <x v="5"/>
    <x v="0"/>
  </r>
  <r>
    <s v="daniel2alb"/>
    <d v="2021-04-12T00:00:00"/>
    <s v="ira#aburrimiento#tristeza#frustracion#agotamiento#"/>
    <x v="0"/>
    <x v="1"/>
    <x v="0"/>
    <x v="0"/>
    <x v="0"/>
    <s v=". Estoy muy bien . Hoy estoy cansado . Tengo debilidad . Si . No . No . Simplemente tengo sue . Sugi_x000a_ira#aburrimiento#tristeza#frustracion#agotamiento#_x000a_"/>
    <x v="0"/>
    <x v="1"/>
    <x v="0"/>
    <x v="0"/>
    <x v="0"/>
    <x v="0"/>
    <x v="1"/>
    <x v="0"/>
    <x v="0"/>
    <x v="0"/>
    <x v="0"/>
    <x v="0"/>
    <x v="0"/>
    <x v="1"/>
    <x v="1"/>
    <x v="0"/>
    <x v="0"/>
    <x v="0"/>
    <x v="0"/>
    <x v="0"/>
    <x v="0"/>
    <x v="0"/>
    <x v="1"/>
    <m/>
    <m/>
    <x v="1"/>
    <x v="5"/>
    <x v="0"/>
  </r>
  <r>
    <s v="nicolas2alb"/>
    <d v="2021-05-10T00:00:00"/>
    <s v="agrado#alegria#"/>
    <x v="0"/>
    <x v="0"/>
    <x v="1"/>
    <x v="0"/>
    <x v="0"/>
    <s v=". Estoy pensando en Pok . Sugi . Sugi_x000a_#agrado#alegria#_x000a_"/>
    <x v="0"/>
    <x v="0"/>
    <x v="0"/>
    <x v="0"/>
    <x v="0"/>
    <x v="0"/>
    <x v="1"/>
    <x v="0"/>
    <x v="0"/>
    <x v="0"/>
    <x v="0"/>
    <x v="0"/>
    <x v="0"/>
    <x v="0"/>
    <x v="0"/>
    <x v="1"/>
    <x v="0"/>
    <x v="0"/>
    <x v="0"/>
    <x v="0"/>
    <x v="0"/>
    <x v="0"/>
    <x v="0"/>
    <m/>
    <m/>
    <x v="1"/>
    <x v="5"/>
    <x v="0"/>
  </r>
  <r>
    <s v="nicolas2alb"/>
    <d v="2021-05-10T00:00:00"/>
    <s v="malestar#alegria#"/>
    <x v="0"/>
    <x v="0"/>
    <x v="1"/>
    <x v="0"/>
    <x v="0"/>
    <s v=". Estoy pensando en Pok . Sugi_x000a_#malestar#alegria#_x000a_"/>
    <x v="1"/>
    <x v="0"/>
    <x v="0"/>
    <x v="0"/>
    <x v="0"/>
    <x v="0"/>
    <x v="1"/>
    <x v="0"/>
    <x v="0"/>
    <x v="0"/>
    <x v="0"/>
    <x v="0"/>
    <x v="0"/>
    <x v="0"/>
    <x v="0"/>
    <x v="0"/>
    <x v="0"/>
    <x v="0"/>
    <x v="0"/>
    <x v="0"/>
    <x v="0"/>
    <x v="0"/>
    <x v="0"/>
    <m/>
    <m/>
    <x v="1"/>
    <x v="5"/>
    <x v="0"/>
  </r>
  <r>
    <s v="carmenbd2alb"/>
    <d v="2021-04-26T00:00:00"/>
    <s v="tension#duda#compasion#malestar#tristeza#"/>
    <x v="1"/>
    <x v="0"/>
    <x v="0"/>
    <x v="0"/>
    <x v="0"/>
    <s v=". Estoy rs . estresada . S . Ok,estoy tensa por el estr . Sugi_x000a_#tension#duda#compasion#malestar#tristeza#_x000a_"/>
    <x v="1"/>
    <x v="1"/>
    <x v="0"/>
    <x v="0"/>
    <x v="0"/>
    <x v="0"/>
    <x v="1"/>
    <x v="1"/>
    <x v="0"/>
    <x v="0"/>
    <x v="0"/>
    <x v="0"/>
    <x v="0"/>
    <x v="0"/>
    <x v="0"/>
    <x v="0"/>
    <x v="0"/>
    <x v="1"/>
    <x v="0"/>
    <x v="0"/>
    <x v="0"/>
    <x v="0"/>
    <x v="0"/>
    <m/>
    <m/>
    <x v="0"/>
    <x v="5"/>
    <x v="0"/>
  </r>
  <r>
    <s v="kristijonas2alb"/>
    <d v="2021-04-12T00:00:00"/>
    <s v="satisfaccion#frustracion#"/>
    <x v="0"/>
    <x v="0"/>
    <x v="0"/>
    <x v="0"/>
    <x v="0"/>
    <s v=". Estoy satisfecho pero frustrado . Yo creo que deber . Estoy frustrado porque tengo un nivel como jugador de videojuegos bastante alto pero no tengo un compa . Recomi . Recomi . Sugi_x000a_satisfaccion#frustracion#_x000a_"/>
    <x v="0"/>
    <x v="0"/>
    <x v="0"/>
    <x v="0"/>
    <x v="0"/>
    <x v="0"/>
    <x v="1"/>
    <x v="0"/>
    <x v="0"/>
    <x v="0"/>
    <x v="0"/>
    <x v="0"/>
    <x v="0"/>
    <x v="1"/>
    <x v="0"/>
    <x v="0"/>
    <x v="0"/>
    <x v="0"/>
    <x v="1"/>
    <x v="0"/>
    <x v="0"/>
    <x v="0"/>
    <x v="0"/>
    <m/>
    <m/>
    <x v="1"/>
    <x v="5"/>
    <x v="0"/>
  </r>
  <r>
    <s v="alvarom2alb"/>
    <d v="2021-04-26T00:00:00"/>
    <s v="tristeza#frustracion#"/>
    <x v="0"/>
    <x v="0"/>
    <x v="0"/>
    <x v="0"/>
    <x v="0"/>
    <s v=". Estoy triste . Esta noche no he dormido . No por que no he desayunado . Me gusta el futbol . tom Holland es buenisimo . Pero Messi es mejor . Barcelona recomienda libro . Hola . Que . No . Contesta . Sugi_x000a_#tristeza#frustracion#_x000a_"/>
    <x v="0"/>
    <x v="1"/>
    <x v="0"/>
    <x v="0"/>
    <x v="0"/>
    <x v="0"/>
    <x v="1"/>
    <x v="0"/>
    <x v="0"/>
    <x v="0"/>
    <x v="0"/>
    <x v="0"/>
    <x v="0"/>
    <x v="1"/>
    <x v="0"/>
    <x v="0"/>
    <x v="0"/>
    <x v="0"/>
    <x v="0"/>
    <x v="0"/>
    <x v="0"/>
    <x v="0"/>
    <x v="0"/>
    <m/>
    <m/>
    <x v="1"/>
    <x v="5"/>
    <x v="0"/>
  </r>
  <r>
    <s v="alvarom2alb"/>
    <d v="2021-05-24T00:00:00"/>
    <s v="ira#"/>
    <x v="0"/>
    <x v="0"/>
    <x v="0"/>
    <x v="0"/>
    <x v="0"/>
    <s v=". Estoy triste . Sugi_x000a_#ira#_x000a_"/>
    <x v="0"/>
    <x v="0"/>
    <x v="0"/>
    <x v="0"/>
    <x v="0"/>
    <x v="0"/>
    <x v="1"/>
    <x v="0"/>
    <x v="0"/>
    <x v="0"/>
    <x v="0"/>
    <x v="0"/>
    <x v="0"/>
    <x v="0"/>
    <x v="0"/>
    <x v="0"/>
    <x v="0"/>
    <x v="0"/>
    <x v="0"/>
    <x v="0"/>
    <x v="0"/>
    <x v="0"/>
    <x v="1"/>
    <m/>
    <m/>
    <x v="1"/>
    <x v="5"/>
    <x v="0"/>
  </r>
  <r>
    <s v="kristijonas2alb"/>
    <d v="2021-05-24T00:00:00"/>
    <s v="deseo#fortaleza#"/>
    <x v="0"/>
    <x v="0"/>
    <x v="0"/>
    <x v="1"/>
    <x v="0"/>
    <s v=". Fin . Sugi_x000a_#deseo#fortaleza#_x000a_"/>
    <x v="0"/>
    <x v="0"/>
    <x v="0"/>
    <x v="1"/>
    <x v="0"/>
    <x v="0"/>
    <x v="1"/>
    <x v="0"/>
    <x v="0"/>
    <x v="0"/>
    <x v="0"/>
    <x v="0"/>
    <x v="0"/>
    <x v="0"/>
    <x v="0"/>
    <x v="0"/>
    <x v="0"/>
    <x v="0"/>
    <x v="0"/>
    <x v="0"/>
    <x v="0"/>
    <x v="0"/>
    <x v="0"/>
    <m/>
    <m/>
    <x v="1"/>
    <x v="5"/>
    <x v="0"/>
  </r>
  <r>
    <s v="hugo2alb"/>
    <d v="2021-05-10T00:00:00"/>
    <s v="diversion#alegria#deseo#"/>
    <x v="0"/>
    <x v="0"/>
    <x v="1"/>
    <x v="1"/>
    <x v="0"/>
    <s v=". Hablar de emociones . Sugi_x000a_#diversion#alegria#deseo#_x000a_"/>
    <x v="0"/>
    <x v="0"/>
    <x v="0"/>
    <x v="0"/>
    <x v="0"/>
    <x v="0"/>
    <x v="1"/>
    <x v="0"/>
    <x v="0"/>
    <x v="0"/>
    <x v="0"/>
    <x v="1"/>
    <x v="0"/>
    <x v="0"/>
    <x v="0"/>
    <x v="0"/>
    <x v="0"/>
    <x v="0"/>
    <x v="0"/>
    <x v="0"/>
    <x v="0"/>
    <x v="0"/>
    <x v="0"/>
    <m/>
    <m/>
    <x v="1"/>
    <x v="5"/>
    <x v="0"/>
  </r>
  <r>
    <s v="kristijonas2alb"/>
    <d v="2021-05-10T00:00:00"/>
    <s v="tension#miedo#"/>
    <x v="1"/>
    <x v="0"/>
    <x v="0"/>
    <x v="0"/>
    <x v="0"/>
    <s v=". Hola . ok . Estoy cansado de la gente metiendose en mi vida . No . Son negativas . opino que se asocia porque es su significado . Sugi_x000a_#tension#miedo#_x000a_"/>
    <x v="0"/>
    <x v="0"/>
    <x v="0"/>
    <x v="0"/>
    <x v="0"/>
    <x v="0"/>
    <x v="1"/>
    <x v="0"/>
    <x v="0"/>
    <x v="0"/>
    <x v="0"/>
    <x v="0"/>
    <x v="0"/>
    <x v="0"/>
    <x v="0"/>
    <x v="0"/>
    <x v="0"/>
    <x v="0"/>
    <x v="0"/>
    <x v="0"/>
    <x v="1"/>
    <x v="0"/>
    <x v="0"/>
    <m/>
    <m/>
    <x v="1"/>
    <x v="5"/>
    <x v="0"/>
  </r>
  <r>
    <s v="giovanni2alb"/>
    <d v="2021-06-07T00:00:00"/>
    <s v="certeza#entusiasmo#"/>
    <x v="0"/>
    <x v="0"/>
    <x v="0"/>
    <x v="0"/>
    <x v="0"/>
    <s v=". Hola . Quiero hablar de emociones . De que te hablo . Si . Hablamos de la felicidad . Si . Sugi_x000a_#certeza#entusiasmo#_x000a_"/>
    <x v="0"/>
    <x v="0"/>
    <x v="1"/>
    <x v="0"/>
    <x v="0"/>
    <x v="1"/>
    <x v="1"/>
    <x v="0"/>
    <x v="0"/>
    <x v="0"/>
    <x v="0"/>
    <x v="0"/>
    <x v="0"/>
    <x v="0"/>
    <x v="0"/>
    <x v="0"/>
    <x v="0"/>
    <x v="0"/>
    <x v="0"/>
    <x v="0"/>
    <x v="0"/>
    <x v="0"/>
    <x v="0"/>
    <m/>
    <m/>
    <x v="1"/>
    <x v="5"/>
    <x v="0"/>
  </r>
  <r>
    <s v="kristijonas2alb"/>
    <d v="2021-06-07T00:00:00"/>
    <s v="compasion#tristeza#"/>
    <x v="0"/>
    <x v="0"/>
    <x v="0"/>
    <x v="0"/>
    <x v="0"/>
    <s v=". Hola . si . messi . El bicho . Agueroooooooooooooooo . Messi Messi messi . cr7! . Maradonaaaaaaa . no . ok . si . enserio . pito . culo . sepals . cabeza . Wijnaldum se va al psg en vez de el barca . what . . ito . culo . sepals . cabeza . Wijnaldum se va al psg en vez de el barca . what . . Deber . Estoy feliz porque soy r . Sugi_x000a_#compasion#tristeza#_x000a_"/>
    <x v="0"/>
    <x v="1"/>
    <x v="0"/>
    <x v="0"/>
    <x v="0"/>
    <x v="0"/>
    <x v="1"/>
    <x v="0"/>
    <x v="0"/>
    <x v="0"/>
    <x v="0"/>
    <x v="0"/>
    <x v="0"/>
    <x v="0"/>
    <x v="0"/>
    <x v="0"/>
    <x v="0"/>
    <x v="1"/>
    <x v="0"/>
    <x v="0"/>
    <x v="0"/>
    <x v="0"/>
    <x v="0"/>
    <m/>
    <m/>
    <x v="1"/>
    <x v="5"/>
    <x v="0"/>
  </r>
  <r>
    <s v="giovanni2alb"/>
    <d v="2021-04-26T00:00:00"/>
    <s v="tension#duda#tristeza#agotamiento#"/>
    <x v="1"/>
    <x v="0"/>
    <x v="0"/>
    <x v="0"/>
    <x v="0"/>
    <s v=". Hola,estoy mal porque llevo muchos d . Sugi_x000a_#tension#duda#tristeza#agotamiento#_x000a_"/>
    <x v="0"/>
    <x v="1"/>
    <x v="0"/>
    <x v="0"/>
    <x v="0"/>
    <x v="0"/>
    <x v="1"/>
    <x v="1"/>
    <x v="0"/>
    <x v="0"/>
    <x v="0"/>
    <x v="0"/>
    <x v="0"/>
    <x v="0"/>
    <x v="1"/>
    <x v="0"/>
    <x v="0"/>
    <x v="0"/>
    <x v="0"/>
    <x v="0"/>
    <x v="0"/>
    <x v="0"/>
    <x v="0"/>
    <m/>
    <m/>
    <x v="1"/>
    <x v="5"/>
    <x v="0"/>
  </r>
  <r>
    <s v="teresa2alb"/>
    <d v="2021-04-26T00:00:00"/>
    <s v="tension#duda#aburrimiento#dolor#fobia#agotamiento#"/>
    <x v="1"/>
    <x v="1"/>
    <x v="0"/>
    <x v="0"/>
    <x v="0"/>
    <s v=". Hola? . hola! . no creo que es algo m . Sugi_x000a_#tension#duda#aburrimiento#dolor#fobia#agotamiento#_x000a_"/>
    <x v="0"/>
    <x v="0"/>
    <x v="0"/>
    <x v="0"/>
    <x v="0"/>
    <x v="0"/>
    <x v="1"/>
    <x v="1"/>
    <x v="0"/>
    <x v="0"/>
    <x v="0"/>
    <x v="0"/>
    <x v="1"/>
    <x v="0"/>
    <x v="1"/>
    <x v="0"/>
    <x v="0"/>
    <x v="0"/>
    <x v="0"/>
    <x v="0"/>
    <x v="0"/>
    <x v="0"/>
    <x v="0"/>
    <s v="fobia"/>
    <m/>
    <x v="0"/>
    <x v="5"/>
    <x v="0"/>
  </r>
  <r>
    <s v="teresa2alb"/>
    <d v="2021-04-26T00:00:00"/>
    <s v="tristeza#odio#"/>
    <x v="0"/>
    <x v="0"/>
    <x v="0"/>
    <x v="0"/>
    <x v="0"/>
    <s v=". Hola? . hola! . no creo que es algo m . Sugi_x000a_#tristeza#odio#_x000a_"/>
    <x v="0"/>
    <x v="1"/>
    <x v="0"/>
    <x v="0"/>
    <x v="0"/>
    <x v="0"/>
    <x v="1"/>
    <x v="0"/>
    <x v="0"/>
    <x v="0"/>
    <x v="0"/>
    <x v="0"/>
    <x v="0"/>
    <x v="0"/>
    <x v="0"/>
    <x v="0"/>
    <x v="0"/>
    <x v="0"/>
    <x v="0"/>
    <x v="0"/>
    <x v="0"/>
    <x v="0"/>
    <x v="0"/>
    <m/>
    <s v="odio"/>
    <x v="0"/>
    <x v="5"/>
    <x v="0"/>
  </r>
  <r>
    <s v="gregory2alb"/>
    <d v="2021-04-26T00:00:00"/>
    <s v="alegria#agotamiento#"/>
    <x v="0"/>
    <x v="0"/>
    <x v="1"/>
    <x v="0"/>
    <x v="0"/>
    <s v=". Hoy es lunes as . No y no consigues lo que quieres enfad . Sugi_x000a_#alegria#agotamiento#_x000a_"/>
    <x v="0"/>
    <x v="0"/>
    <x v="0"/>
    <x v="0"/>
    <x v="0"/>
    <x v="0"/>
    <x v="1"/>
    <x v="0"/>
    <x v="0"/>
    <x v="0"/>
    <x v="0"/>
    <x v="0"/>
    <x v="0"/>
    <x v="0"/>
    <x v="1"/>
    <x v="0"/>
    <x v="0"/>
    <x v="0"/>
    <x v="0"/>
    <x v="0"/>
    <x v="0"/>
    <x v="0"/>
    <x v="0"/>
    <m/>
    <m/>
    <x v="1"/>
    <x v="5"/>
    <x v="0"/>
  </r>
  <r>
    <s v="albaa2alb"/>
    <d v="2021-04-26T00:00:00"/>
    <s v="agrado#alegria#entusiasmo#"/>
    <x v="0"/>
    <x v="0"/>
    <x v="1"/>
    <x v="0"/>
    <x v="0"/>
    <s v=". Hoy estoy bien . Opino que es normal que se relacione con la alegria .  No . Hoy es un buen d . Sugi_x000a_#agrado#alegria#entusiasmo#_x000a_"/>
    <x v="0"/>
    <x v="0"/>
    <x v="0"/>
    <x v="0"/>
    <x v="0"/>
    <x v="1"/>
    <x v="1"/>
    <x v="0"/>
    <x v="0"/>
    <x v="0"/>
    <x v="0"/>
    <x v="0"/>
    <x v="0"/>
    <x v="0"/>
    <x v="0"/>
    <x v="1"/>
    <x v="0"/>
    <x v="0"/>
    <x v="0"/>
    <x v="0"/>
    <x v="0"/>
    <x v="0"/>
    <x v="0"/>
    <m/>
    <m/>
    <x v="0"/>
    <x v="5"/>
    <x v="0"/>
  </r>
  <r>
    <s v="daniel2alb"/>
    <d v="2021-04-26T00:00:00"/>
    <s v="certeza#diversion#agrado#alegria#satisfaccion#frustracion#deseo#fortaleza#"/>
    <x v="0"/>
    <x v="0"/>
    <x v="1"/>
    <x v="1"/>
    <x v="0"/>
    <s v=". Hoy estoy bien . que es absurdo . no . no . no . no . no . no . ayer fue un buen dia . no . porque estoy bien . que esta bien . no . y porque me gustan las alb . no . no . Sugi_x000a_#certeza#diversion#agrado#alegria#satisfaccion#frustracion#deseo#fortaleza#_x000a_"/>
    <x v="0"/>
    <x v="0"/>
    <x v="1"/>
    <x v="1"/>
    <x v="0"/>
    <x v="0"/>
    <x v="1"/>
    <x v="0"/>
    <x v="0"/>
    <x v="0"/>
    <x v="0"/>
    <x v="1"/>
    <x v="0"/>
    <x v="1"/>
    <x v="0"/>
    <x v="1"/>
    <x v="0"/>
    <x v="0"/>
    <x v="1"/>
    <x v="0"/>
    <x v="0"/>
    <x v="0"/>
    <x v="0"/>
    <m/>
    <m/>
    <x v="1"/>
    <x v="5"/>
    <x v="0"/>
  </r>
  <r>
    <s v="albaa2alb"/>
    <d v="2021-04-12T00:00:00"/>
    <s v="agrado#tristeza#apatia#dependenciaEmocional#"/>
    <x v="0"/>
    <x v="0"/>
    <x v="0"/>
    <x v="0"/>
    <x v="0"/>
    <s v=". Hoy estoy bien . Sigo hablando . Estoy cansada pero tambi . Recomi . Sugi_x000a_agrado#tristeza#apatia#dependenciaEmocional#_x000a_"/>
    <x v="0"/>
    <x v="1"/>
    <x v="0"/>
    <x v="0"/>
    <x v="1"/>
    <x v="0"/>
    <x v="1"/>
    <x v="0"/>
    <x v="0"/>
    <x v="0"/>
    <x v="0"/>
    <x v="0"/>
    <x v="0"/>
    <x v="0"/>
    <x v="0"/>
    <x v="1"/>
    <x v="1"/>
    <x v="0"/>
    <x v="0"/>
    <x v="0"/>
    <x v="0"/>
    <x v="0"/>
    <x v="0"/>
    <m/>
    <m/>
    <x v="0"/>
    <x v="5"/>
    <x v="0"/>
  </r>
  <r>
    <s v="luna2alb"/>
    <d v="2021-05-10T00:00:00"/>
    <s v="ira#tristeza#"/>
    <x v="0"/>
    <x v="0"/>
    <x v="0"/>
    <x v="0"/>
    <x v="0"/>
    <s v=". Hoy estoy bien . Ya pero no he dicho eso . Que estoy bien . Que si . No se q es eso . Pues vale . Sugi_x000a_#ira#tristeza#_x000a_"/>
    <x v="0"/>
    <x v="1"/>
    <x v="0"/>
    <x v="0"/>
    <x v="0"/>
    <x v="0"/>
    <x v="1"/>
    <x v="0"/>
    <x v="0"/>
    <x v="0"/>
    <x v="0"/>
    <x v="0"/>
    <x v="0"/>
    <x v="0"/>
    <x v="0"/>
    <x v="0"/>
    <x v="0"/>
    <x v="0"/>
    <x v="0"/>
    <x v="0"/>
    <x v="0"/>
    <x v="0"/>
    <x v="1"/>
    <m/>
    <m/>
    <x v="0"/>
    <x v="5"/>
    <x v="0"/>
  </r>
  <r>
    <s v="angelika1alb"/>
    <d v="2021-04-26T00:00:00"/>
    <s v="calma#aburrimiento#frustracion#"/>
    <x v="0"/>
    <x v="1"/>
    <x v="0"/>
    <x v="0"/>
    <x v="0"/>
    <s v=". Hoy estoy bien. Aunque un poco agobiada con los ex . Estoy bien . Sugi_x000a_#calma#aburrimiento#frustracion#_x000a_"/>
    <x v="0"/>
    <x v="0"/>
    <x v="0"/>
    <x v="0"/>
    <x v="0"/>
    <x v="0"/>
    <x v="0"/>
    <x v="0"/>
    <x v="0"/>
    <x v="0"/>
    <x v="0"/>
    <x v="0"/>
    <x v="0"/>
    <x v="1"/>
    <x v="0"/>
    <x v="0"/>
    <x v="0"/>
    <x v="0"/>
    <x v="0"/>
    <x v="0"/>
    <x v="0"/>
    <x v="0"/>
    <x v="0"/>
    <m/>
    <m/>
    <x v="0"/>
    <x v="5"/>
    <x v="0"/>
  </r>
  <r>
    <s v="alvarot2alb"/>
    <d v="2021-04-26T00:00:00"/>
    <s v="aburrimiento#agotamiento#"/>
    <x v="0"/>
    <x v="1"/>
    <x v="0"/>
    <x v="0"/>
    <x v="0"/>
    <s v=". Hoy estoy cansado . Pero ayer estaba contento . Tu como estas . Si . Como te encuentras . Estoy bien . Como puedo no estar cansado . Sugi_x000a_#aburrimiento#agotamiento#_x000a_"/>
    <x v="0"/>
    <x v="0"/>
    <x v="0"/>
    <x v="0"/>
    <x v="0"/>
    <x v="0"/>
    <x v="1"/>
    <x v="0"/>
    <x v="0"/>
    <x v="0"/>
    <x v="0"/>
    <x v="0"/>
    <x v="0"/>
    <x v="0"/>
    <x v="1"/>
    <x v="0"/>
    <x v="0"/>
    <x v="0"/>
    <x v="0"/>
    <x v="0"/>
    <x v="0"/>
    <x v="0"/>
    <x v="0"/>
    <m/>
    <m/>
    <x v="1"/>
    <x v="5"/>
    <x v="0"/>
  </r>
  <r>
    <s v="elena2alb"/>
    <d v="2021-05-10T00:00:00"/>
    <s v="calma#diversion#alegria#miedo#"/>
    <x v="0"/>
    <x v="0"/>
    <x v="1"/>
    <x v="0"/>
    <x v="0"/>
    <s v=". Hoy estoy feliz . Esta semana he estado contenta . S . S . S . Creo que s . Sugi_x000a_#calma#diversion#alegria#miedo#_x000a_"/>
    <x v="0"/>
    <x v="0"/>
    <x v="0"/>
    <x v="0"/>
    <x v="0"/>
    <x v="0"/>
    <x v="0"/>
    <x v="0"/>
    <x v="0"/>
    <x v="0"/>
    <x v="0"/>
    <x v="1"/>
    <x v="0"/>
    <x v="0"/>
    <x v="0"/>
    <x v="0"/>
    <x v="0"/>
    <x v="0"/>
    <x v="0"/>
    <x v="0"/>
    <x v="1"/>
    <x v="0"/>
    <x v="0"/>
    <m/>
    <m/>
    <x v="0"/>
    <x v="5"/>
    <x v="0"/>
  </r>
  <r>
    <s v="hugo2alb"/>
    <d v="2021-04-26T00:00:00"/>
    <s v="calma#agrado#alegria#"/>
    <x v="0"/>
    <x v="0"/>
    <x v="1"/>
    <x v="0"/>
    <x v="0"/>
    <s v=". Hoy me encuentro bien . No . Me encuentro tranquilo . S . Ayer tuve un d . Sugi_x000a_#calma#agrado#alegria#_x000a_"/>
    <x v="0"/>
    <x v="0"/>
    <x v="0"/>
    <x v="0"/>
    <x v="0"/>
    <x v="0"/>
    <x v="0"/>
    <x v="0"/>
    <x v="0"/>
    <x v="0"/>
    <x v="0"/>
    <x v="0"/>
    <x v="0"/>
    <x v="0"/>
    <x v="0"/>
    <x v="1"/>
    <x v="0"/>
    <x v="0"/>
    <x v="0"/>
    <x v="0"/>
    <x v="0"/>
    <x v="0"/>
    <x v="0"/>
    <m/>
    <m/>
    <x v="1"/>
    <x v="5"/>
    <x v="0"/>
  </r>
  <r>
    <s v="carmenl2alb"/>
    <d v="2021-04-12T00:00:00"/>
    <s v="certeza#duda#tristeza#"/>
    <x v="0"/>
    <x v="0"/>
    <x v="0"/>
    <x v="0"/>
    <x v="0"/>
    <s v=". Hoy me siento muy bien . Pues la verdad hoy me he levantado con mucha energ . La verdad es que no,no tengo emociones de humillaci . Recomi . Sugi_x000a_certeza#duda#tristeza#_x000a_"/>
    <x v="0"/>
    <x v="1"/>
    <x v="1"/>
    <x v="0"/>
    <x v="0"/>
    <x v="0"/>
    <x v="1"/>
    <x v="1"/>
    <x v="0"/>
    <x v="0"/>
    <x v="0"/>
    <x v="0"/>
    <x v="0"/>
    <x v="0"/>
    <x v="0"/>
    <x v="0"/>
    <x v="0"/>
    <x v="0"/>
    <x v="0"/>
    <x v="0"/>
    <x v="0"/>
    <x v="0"/>
    <x v="0"/>
    <m/>
    <m/>
    <x v="0"/>
    <x v="5"/>
    <x v="0"/>
  </r>
  <r>
    <s v="carmenl2alb"/>
    <d v="2021-05-24T00:00:00"/>
    <s v="certeza#alegria#entusiasmo#"/>
    <x v="0"/>
    <x v="0"/>
    <x v="1"/>
    <x v="0"/>
    <x v="0"/>
    <s v=". Hoy me siento s . Yo antes era una persona un tanto negativa,pero vi que la vida solo es una,as . Sugi_x000a_#certeza#alegria#entusiasmo#_x000a_"/>
    <x v="0"/>
    <x v="0"/>
    <x v="1"/>
    <x v="0"/>
    <x v="0"/>
    <x v="1"/>
    <x v="1"/>
    <x v="0"/>
    <x v="0"/>
    <x v="0"/>
    <x v="0"/>
    <x v="0"/>
    <x v="0"/>
    <x v="0"/>
    <x v="0"/>
    <x v="0"/>
    <x v="0"/>
    <x v="0"/>
    <x v="0"/>
    <x v="0"/>
    <x v="0"/>
    <x v="0"/>
    <x v="0"/>
    <m/>
    <m/>
    <x v="0"/>
    <x v="5"/>
    <x v="0"/>
  </r>
  <r>
    <s v="albaa2alb"/>
    <d v="2021-05-10T00:00:00"/>
    <s v="diversion#alegria#"/>
    <x v="0"/>
    <x v="0"/>
    <x v="1"/>
    <x v="0"/>
    <x v="0"/>
    <s v=". Hoy mi d . Es un buen d . No . Es un d . Sugi_x000a_#diversion#alegria#_x000a_"/>
    <x v="0"/>
    <x v="0"/>
    <x v="0"/>
    <x v="0"/>
    <x v="0"/>
    <x v="0"/>
    <x v="1"/>
    <x v="0"/>
    <x v="0"/>
    <x v="0"/>
    <x v="0"/>
    <x v="1"/>
    <x v="0"/>
    <x v="0"/>
    <x v="0"/>
    <x v="0"/>
    <x v="0"/>
    <x v="0"/>
    <x v="0"/>
    <x v="0"/>
    <x v="0"/>
    <x v="0"/>
    <x v="0"/>
    <m/>
    <m/>
    <x v="0"/>
    <x v="5"/>
    <x v="0"/>
  </r>
  <r>
    <s v="rim2alb"/>
    <d v="2021-04-26T00:00:00"/>
    <s v="ira#tristeza#"/>
    <x v="0"/>
    <x v="0"/>
    <x v="0"/>
    <x v="0"/>
    <x v="0"/>
    <s v=". La cita de Shakespeare est . Cu . Sugi_x000a_#ira#tristeza#_x000a_"/>
    <x v="0"/>
    <x v="1"/>
    <x v="0"/>
    <x v="0"/>
    <x v="0"/>
    <x v="0"/>
    <x v="1"/>
    <x v="0"/>
    <x v="0"/>
    <x v="0"/>
    <x v="0"/>
    <x v="0"/>
    <x v="0"/>
    <x v="0"/>
    <x v="0"/>
    <x v="0"/>
    <x v="0"/>
    <x v="0"/>
    <x v="0"/>
    <x v="0"/>
    <x v="0"/>
    <x v="0"/>
    <x v="1"/>
    <m/>
    <m/>
    <x v="0"/>
    <x v="5"/>
    <x v="0"/>
  </r>
  <r>
    <s v="alvarom2alb"/>
    <d v="2021-05-10T00:00:00"/>
    <s v="tension#malestar#"/>
    <x v="1"/>
    <x v="0"/>
    <x v="0"/>
    <x v="0"/>
    <x v="0"/>
    <s v=". Lo . Me siento estresado . Recomienda cortos . Sugi_x000a_#tension#malestar#_x000a_"/>
    <x v="1"/>
    <x v="0"/>
    <x v="0"/>
    <x v="0"/>
    <x v="0"/>
    <x v="0"/>
    <x v="1"/>
    <x v="0"/>
    <x v="0"/>
    <x v="0"/>
    <x v="0"/>
    <x v="0"/>
    <x v="0"/>
    <x v="0"/>
    <x v="0"/>
    <x v="0"/>
    <x v="0"/>
    <x v="0"/>
    <x v="0"/>
    <x v="0"/>
    <x v="0"/>
    <x v="0"/>
    <x v="0"/>
    <m/>
    <m/>
    <x v="1"/>
    <x v="5"/>
    <x v="0"/>
  </r>
  <r>
    <s v="carmenl2alb"/>
    <d v="2021-04-26T00:00:00"/>
    <s v="certeza#agrado#alegria#entusiasmo#"/>
    <x v="0"/>
    <x v="0"/>
    <x v="1"/>
    <x v="0"/>
    <x v="0"/>
    <s v=". Lo que me da miedo en esta vida es quedarme solo,ya sea de parte de amigos como de familia . El actual no,pero algunas veces si me siento as . No lo sab . Sugi_x000a_#certeza#agrado#alegria#entusiasmo#_x000a_"/>
    <x v="0"/>
    <x v="0"/>
    <x v="1"/>
    <x v="0"/>
    <x v="0"/>
    <x v="1"/>
    <x v="1"/>
    <x v="0"/>
    <x v="0"/>
    <x v="0"/>
    <x v="0"/>
    <x v="0"/>
    <x v="0"/>
    <x v="0"/>
    <x v="0"/>
    <x v="1"/>
    <x v="0"/>
    <x v="0"/>
    <x v="0"/>
    <x v="0"/>
    <x v="0"/>
    <x v="0"/>
    <x v="0"/>
    <m/>
    <m/>
    <x v="0"/>
    <x v="5"/>
    <x v="0"/>
  </r>
  <r>
    <s v="carlota2alb"/>
    <d v="2021-04-26T00:00:00"/>
    <s v="tristeza#dolor#frustracion#deseo#amor#apego#dependenciaEmocional#"/>
    <x v="0"/>
    <x v="0"/>
    <x v="0"/>
    <x v="1"/>
    <x v="0"/>
    <s v=". Mal . Estoy bien . Opino que es cierto . Sugi_x000a_#tristeza#dolor#frustracion#deseo#amor#apego#dependenciaEmocional#_x000a_"/>
    <x v="0"/>
    <x v="1"/>
    <x v="0"/>
    <x v="0"/>
    <x v="0"/>
    <x v="0"/>
    <x v="1"/>
    <x v="0"/>
    <x v="0"/>
    <x v="1"/>
    <x v="0"/>
    <x v="0"/>
    <x v="1"/>
    <x v="1"/>
    <x v="0"/>
    <x v="0"/>
    <x v="1"/>
    <x v="0"/>
    <x v="0"/>
    <x v="1"/>
    <x v="0"/>
    <x v="0"/>
    <x v="0"/>
    <m/>
    <m/>
    <x v="0"/>
    <x v="5"/>
    <x v="0"/>
  </r>
  <r>
    <s v="samuel2alb"/>
    <d v="2021-04-12T00:00:00"/>
    <s v="calma#dolor#fortaleza#"/>
    <x v="0"/>
    <x v="0"/>
    <x v="0"/>
    <x v="0"/>
    <x v="0"/>
    <s v=". Me siento . Perdona . No . Sugi_x000a_calma#dolor#fortaleza#_x000a_"/>
    <x v="0"/>
    <x v="0"/>
    <x v="0"/>
    <x v="1"/>
    <x v="0"/>
    <x v="0"/>
    <x v="0"/>
    <x v="0"/>
    <x v="0"/>
    <x v="0"/>
    <x v="0"/>
    <x v="0"/>
    <x v="1"/>
    <x v="0"/>
    <x v="0"/>
    <x v="0"/>
    <x v="0"/>
    <x v="0"/>
    <x v="0"/>
    <x v="0"/>
    <x v="0"/>
    <x v="0"/>
    <x v="0"/>
    <m/>
    <m/>
    <x v="1"/>
    <x v="5"/>
    <x v="0"/>
  </r>
  <r>
    <s v="samuel2alb"/>
    <d v="2021-04-12T00:00:00"/>
    <s v="ira#dolor#odio#agotamiento#"/>
    <x v="0"/>
    <x v="0"/>
    <x v="0"/>
    <x v="0"/>
    <x v="0"/>
    <s v=". Me siento . Perdona . No . Sugi_x000a_ira#dolor#odio#agotamiento#_x000a_"/>
    <x v="0"/>
    <x v="0"/>
    <x v="0"/>
    <x v="0"/>
    <x v="0"/>
    <x v="0"/>
    <x v="1"/>
    <x v="0"/>
    <x v="0"/>
    <x v="0"/>
    <x v="0"/>
    <x v="0"/>
    <x v="1"/>
    <x v="0"/>
    <x v="1"/>
    <x v="0"/>
    <x v="0"/>
    <x v="0"/>
    <x v="0"/>
    <x v="0"/>
    <x v="0"/>
    <x v="0"/>
    <x v="1"/>
    <m/>
    <s v="odio"/>
    <x v="1"/>
    <x v="5"/>
    <x v="0"/>
  </r>
  <r>
    <s v="natalia2alb"/>
    <d v="2021-04-26T00:00:00"/>
    <s v="ira#tristeza#"/>
    <x v="0"/>
    <x v="0"/>
    <x v="0"/>
    <x v="0"/>
    <x v="0"/>
    <s v=". Me siento bien . Sugi_x000a_#ira#tristeza#_x000a_"/>
    <x v="0"/>
    <x v="1"/>
    <x v="0"/>
    <x v="0"/>
    <x v="0"/>
    <x v="0"/>
    <x v="1"/>
    <x v="0"/>
    <x v="0"/>
    <x v="0"/>
    <x v="0"/>
    <x v="0"/>
    <x v="0"/>
    <x v="0"/>
    <x v="0"/>
    <x v="0"/>
    <x v="0"/>
    <x v="0"/>
    <x v="0"/>
    <x v="0"/>
    <x v="0"/>
    <x v="0"/>
    <x v="1"/>
    <m/>
    <m/>
    <x v="0"/>
    <x v="5"/>
    <x v="0"/>
  </r>
  <r>
    <s v="marta2alb"/>
    <d v="2021-05-24T00:00:00"/>
    <s v="calma#certeza#diversion#alegria#"/>
    <x v="0"/>
    <x v="0"/>
    <x v="1"/>
    <x v="0"/>
    <x v="0"/>
    <s v=". Me siento muy bien . vale . si . pues claro . Me siento muy bien segura de mi mismo contenta . Vale . muy bien . pues no se que decirte m . Sugi_x000a_#calma#certeza#diversion#alegria#_x000a_"/>
    <x v="0"/>
    <x v="0"/>
    <x v="1"/>
    <x v="0"/>
    <x v="0"/>
    <x v="0"/>
    <x v="0"/>
    <x v="0"/>
    <x v="0"/>
    <x v="0"/>
    <x v="0"/>
    <x v="1"/>
    <x v="0"/>
    <x v="0"/>
    <x v="0"/>
    <x v="0"/>
    <x v="0"/>
    <x v="0"/>
    <x v="0"/>
    <x v="0"/>
    <x v="0"/>
    <x v="0"/>
    <x v="0"/>
    <m/>
    <m/>
    <x v="0"/>
    <x v="5"/>
    <x v="0"/>
  </r>
  <r>
    <s v="marta2alb"/>
    <d v="2021-06-07T00:00:00"/>
    <s v="agrado#alegria#placer#amor#valentia#"/>
    <x v="0"/>
    <x v="0"/>
    <x v="1"/>
    <x v="0"/>
    <x v="0"/>
    <s v=". Me siento regular porque hay un chico que me gusta y cuando lo veo hablando  con una ni . el chico que me gusta me habla nos re . que tienen que ver m . Cu . el chico me hace sonre . Que en un tiempo determinado tendr . Que tienen que ser m . Sugi . Sugi_x000a_#agrado#alegria#placer#amor#valentia#_x000a_"/>
    <x v="0"/>
    <x v="0"/>
    <x v="0"/>
    <x v="0"/>
    <x v="0"/>
    <x v="0"/>
    <x v="1"/>
    <x v="0"/>
    <x v="1"/>
    <x v="1"/>
    <x v="1"/>
    <x v="0"/>
    <x v="0"/>
    <x v="0"/>
    <x v="0"/>
    <x v="1"/>
    <x v="0"/>
    <x v="0"/>
    <x v="0"/>
    <x v="0"/>
    <x v="0"/>
    <x v="0"/>
    <x v="0"/>
    <m/>
    <m/>
    <x v="0"/>
    <x v="5"/>
    <x v="0"/>
  </r>
  <r>
    <s v="marta2alb"/>
    <d v="2021-06-07T00:00:00"/>
    <s v="alegria#frustracion#entusiasmo#"/>
    <x v="0"/>
    <x v="0"/>
    <x v="1"/>
    <x v="0"/>
    <x v="0"/>
    <s v=". Me siento regular porque hay un chico que me gusta y cuando lo veo hablando  con una ni . el chico que me gusta me habla nos re . que tienen que ver m . Cu . el chico me hace sonre . Que en un tiempo determinado tendr . Que tienen que ser m . Sugi_x000a_#alegria#frustracion#entusiasmo#_x000a_"/>
    <x v="0"/>
    <x v="0"/>
    <x v="0"/>
    <x v="0"/>
    <x v="0"/>
    <x v="1"/>
    <x v="1"/>
    <x v="0"/>
    <x v="0"/>
    <x v="0"/>
    <x v="0"/>
    <x v="0"/>
    <x v="0"/>
    <x v="1"/>
    <x v="0"/>
    <x v="0"/>
    <x v="0"/>
    <x v="0"/>
    <x v="0"/>
    <x v="0"/>
    <x v="0"/>
    <x v="0"/>
    <x v="0"/>
    <m/>
    <m/>
    <x v="0"/>
    <x v="5"/>
    <x v="0"/>
  </r>
  <r>
    <s v="natalia2alb"/>
    <d v="2021-04-12T00:00:00"/>
    <s v="aburrimiento#miedo#"/>
    <x v="0"/>
    <x v="1"/>
    <x v="0"/>
    <x v="0"/>
    <x v="0"/>
    <s v=". Musica . Nadie me ha sorprendido . Eso me parece interesante . Recomi . Sugi_x000a_aburrimiento#miedo#_x000a_"/>
    <x v="0"/>
    <x v="0"/>
    <x v="0"/>
    <x v="0"/>
    <x v="0"/>
    <x v="0"/>
    <x v="1"/>
    <x v="0"/>
    <x v="0"/>
    <x v="0"/>
    <x v="0"/>
    <x v="0"/>
    <x v="0"/>
    <x v="0"/>
    <x v="0"/>
    <x v="0"/>
    <x v="0"/>
    <x v="0"/>
    <x v="0"/>
    <x v="0"/>
    <x v="1"/>
    <x v="0"/>
    <x v="0"/>
    <m/>
    <m/>
    <x v="0"/>
    <x v="5"/>
    <x v="0"/>
  </r>
  <r>
    <s v="alvarom2alb"/>
    <d v="2021-04-12T00:00:00"/>
    <s v="tristeza#frustracion#"/>
    <x v="0"/>
    <x v="0"/>
    <x v="0"/>
    <x v="0"/>
    <x v="0"/>
    <s v=". Muy bien . . Hoy me he despertado muy triste por que el otro d . Lo peor es que la . Prop . Sugi_x000a_tristeza#frustracion#_x000a_"/>
    <x v="0"/>
    <x v="1"/>
    <x v="0"/>
    <x v="0"/>
    <x v="0"/>
    <x v="0"/>
    <x v="1"/>
    <x v="0"/>
    <x v="0"/>
    <x v="0"/>
    <x v="0"/>
    <x v="0"/>
    <x v="0"/>
    <x v="1"/>
    <x v="0"/>
    <x v="0"/>
    <x v="0"/>
    <x v="0"/>
    <x v="0"/>
    <x v="0"/>
    <x v="0"/>
    <x v="0"/>
    <x v="0"/>
    <m/>
    <m/>
    <x v="1"/>
    <x v="5"/>
    <x v="0"/>
  </r>
  <r>
    <s v="sofia1alb"/>
    <d v="2021-05-24T00:00:00"/>
    <s v="aburrimiento#apatia#"/>
    <x v="0"/>
    <x v="1"/>
    <x v="0"/>
    <x v="0"/>
    <x v="0"/>
    <s v=". Nada preocupada. Bien. . Estoy aburrida . Si . Sugi_x000a_#aburrimiento#apatia#_x000a_"/>
    <x v="0"/>
    <x v="0"/>
    <x v="0"/>
    <x v="0"/>
    <x v="1"/>
    <x v="0"/>
    <x v="1"/>
    <x v="0"/>
    <x v="0"/>
    <x v="0"/>
    <x v="0"/>
    <x v="0"/>
    <x v="0"/>
    <x v="0"/>
    <x v="0"/>
    <x v="0"/>
    <x v="0"/>
    <x v="0"/>
    <x v="0"/>
    <x v="0"/>
    <x v="0"/>
    <x v="0"/>
    <x v="0"/>
    <m/>
    <m/>
    <x v="0"/>
    <x v="5"/>
    <x v="0"/>
  </r>
  <r>
    <s v="albaa2alb"/>
    <d v="2021-06-07T00:00:00"/>
    <s v="calma#alegria#frustracion#dependenciaEmocional#"/>
    <x v="0"/>
    <x v="0"/>
    <x v="1"/>
    <x v="0"/>
    <x v="0"/>
    <s v=". Ok . . . . Siento tristeza por las noches pero tambi . Es una monta . No siento tensi . Sugi_x000a_#calma#alegria#frustracion#dependenciaEmocional#_x000a_"/>
    <x v="0"/>
    <x v="0"/>
    <x v="0"/>
    <x v="0"/>
    <x v="0"/>
    <x v="0"/>
    <x v="0"/>
    <x v="0"/>
    <x v="0"/>
    <x v="0"/>
    <x v="0"/>
    <x v="0"/>
    <x v="0"/>
    <x v="1"/>
    <x v="0"/>
    <x v="0"/>
    <x v="1"/>
    <x v="0"/>
    <x v="0"/>
    <x v="0"/>
    <x v="0"/>
    <x v="0"/>
    <x v="0"/>
    <m/>
    <m/>
    <x v="0"/>
    <x v="5"/>
    <x v="0"/>
  </r>
  <r>
    <s v="albaa2alb"/>
    <d v="2021-05-24T00:00:00"/>
    <s v="agrado#alegria#entusiasmo#"/>
    <x v="0"/>
    <x v="0"/>
    <x v="1"/>
    <x v="0"/>
    <x v="0"/>
    <s v=". Ok . . . No se que es ser asertiva . Pienso que soy una persona impulsiva . Soy muy directa . No . Sugi_x000a_#agrado#alegria#entusiasmo#_x000a_"/>
    <x v="0"/>
    <x v="0"/>
    <x v="0"/>
    <x v="0"/>
    <x v="0"/>
    <x v="1"/>
    <x v="1"/>
    <x v="0"/>
    <x v="0"/>
    <x v="0"/>
    <x v="0"/>
    <x v="0"/>
    <x v="0"/>
    <x v="0"/>
    <x v="0"/>
    <x v="1"/>
    <x v="0"/>
    <x v="0"/>
    <x v="0"/>
    <x v="0"/>
    <x v="0"/>
    <x v="0"/>
    <x v="0"/>
    <m/>
    <m/>
    <x v="0"/>
    <x v="5"/>
    <x v="0"/>
  </r>
  <r>
    <s v="carmenbd2alb"/>
    <d v="2021-04-12T00:00:00"/>
    <s v="ira#aburrimiento#malestar#tristeza#frustracion#"/>
    <x v="0"/>
    <x v="1"/>
    <x v="0"/>
    <x v="0"/>
    <x v="0"/>
    <s v=". Pues que a veces me estreso con muchas cosas y tambi . Me estreso con los ex . Recomi . Sugi_x000a_ira#aburrimiento#malestar#tristeza#frustracion#_x000a_"/>
    <x v="1"/>
    <x v="1"/>
    <x v="0"/>
    <x v="0"/>
    <x v="0"/>
    <x v="0"/>
    <x v="1"/>
    <x v="0"/>
    <x v="0"/>
    <x v="0"/>
    <x v="0"/>
    <x v="0"/>
    <x v="0"/>
    <x v="1"/>
    <x v="0"/>
    <x v="0"/>
    <x v="0"/>
    <x v="0"/>
    <x v="0"/>
    <x v="0"/>
    <x v="0"/>
    <x v="0"/>
    <x v="1"/>
    <m/>
    <m/>
    <x v="0"/>
    <x v="5"/>
    <x v="0"/>
  </r>
  <r>
    <s v="hugo2alb"/>
    <d v="2021-05-24T00:00:00"/>
    <s v="calma#agrado#"/>
    <x v="0"/>
    <x v="0"/>
    <x v="0"/>
    <x v="0"/>
    <x v="0"/>
    <s v=". Que estoy bien . Que es mentira . Qu estoy bien porque he estado de vacaciones . No . Porque me siento en calma . Si . S . S . S . S . Sugi_x000a_#calma#agrado#_x000a_"/>
    <x v="0"/>
    <x v="0"/>
    <x v="0"/>
    <x v="0"/>
    <x v="0"/>
    <x v="0"/>
    <x v="0"/>
    <x v="0"/>
    <x v="0"/>
    <x v="0"/>
    <x v="0"/>
    <x v="0"/>
    <x v="0"/>
    <x v="0"/>
    <x v="0"/>
    <x v="1"/>
    <x v="0"/>
    <x v="0"/>
    <x v="0"/>
    <x v="0"/>
    <x v="0"/>
    <x v="0"/>
    <x v="0"/>
    <m/>
    <m/>
    <x v="1"/>
    <x v="5"/>
    <x v="0"/>
  </r>
  <r>
    <s v="nico2alb"/>
    <d v="2021-05-24T00:00:00"/>
    <s v="compasion#deseo#"/>
    <x v="0"/>
    <x v="0"/>
    <x v="0"/>
    <x v="1"/>
    <x v="0"/>
    <s v=". Que tal la vida . Que si,es verdad . No . Pues que tienen que ser positivas . Sugi_x000a_#compasion#deseo#_x000a_"/>
    <x v="0"/>
    <x v="0"/>
    <x v="0"/>
    <x v="0"/>
    <x v="0"/>
    <x v="0"/>
    <x v="1"/>
    <x v="0"/>
    <x v="0"/>
    <x v="0"/>
    <x v="0"/>
    <x v="0"/>
    <x v="0"/>
    <x v="0"/>
    <x v="0"/>
    <x v="0"/>
    <x v="0"/>
    <x v="1"/>
    <x v="0"/>
    <x v="0"/>
    <x v="0"/>
    <x v="0"/>
    <x v="0"/>
    <m/>
    <m/>
    <x v="1"/>
    <x v="5"/>
    <x v="0"/>
  </r>
  <r>
    <s v="paula2alb"/>
    <d v="2021-05-24T00:00:00"/>
    <s v="aburrimiento#alegria#"/>
    <x v="0"/>
    <x v="1"/>
    <x v="1"/>
    <x v="0"/>
    <x v="0"/>
    <s v=". Que tengo un examen ma . Sugi_x000a_#aburrimiento#alegria#_x000a_"/>
    <x v="0"/>
    <x v="0"/>
    <x v="0"/>
    <x v="0"/>
    <x v="0"/>
    <x v="0"/>
    <x v="1"/>
    <x v="0"/>
    <x v="0"/>
    <x v="0"/>
    <x v="0"/>
    <x v="0"/>
    <x v="0"/>
    <x v="0"/>
    <x v="0"/>
    <x v="0"/>
    <x v="0"/>
    <x v="0"/>
    <x v="0"/>
    <x v="0"/>
    <x v="0"/>
    <x v="0"/>
    <x v="0"/>
    <m/>
    <m/>
    <x v="0"/>
    <x v="5"/>
    <x v="0"/>
  </r>
  <r>
    <s v="carla3alb"/>
    <d v="2021-05-24T00:00:00"/>
    <s v="tension#agrado#"/>
    <x v="1"/>
    <x v="0"/>
    <x v="0"/>
    <x v="0"/>
    <x v="0"/>
    <s v=". S . Porque donde m . Sugi_x000a_#tension#agrado#_x000a_"/>
    <x v="0"/>
    <x v="0"/>
    <x v="0"/>
    <x v="0"/>
    <x v="0"/>
    <x v="0"/>
    <x v="1"/>
    <x v="0"/>
    <x v="0"/>
    <x v="0"/>
    <x v="0"/>
    <x v="0"/>
    <x v="0"/>
    <x v="0"/>
    <x v="0"/>
    <x v="1"/>
    <x v="0"/>
    <x v="0"/>
    <x v="0"/>
    <x v="0"/>
    <x v="0"/>
    <x v="0"/>
    <x v="0"/>
    <m/>
    <m/>
    <x v="0"/>
    <x v="5"/>
    <x v="0"/>
  </r>
  <r>
    <s v="daniel2alb"/>
    <d v="2021-06-07T00:00:00"/>
    <s v="certeza#alegria#fobia#agotamiento#humillacion#apego#"/>
    <x v="0"/>
    <x v="0"/>
    <x v="1"/>
    <x v="0"/>
    <x v="1"/>
    <s v=". Si . np . no . no . no . no . no . no . no . si . si . si . si . no . so . si . Sugi . Sugi_x000a_#certeza#alegria#fobia#agotamiento#humillacion#apego#_x000a_"/>
    <x v="0"/>
    <x v="0"/>
    <x v="1"/>
    <x v="0"/>
    <x v="0"/>
    <x v="0"/>
    <x v="1"/>
    <x v="0"/>
    <x v="0"/>
    <x v="0"/>
    <x v="0"/>
    <x v="0"/>
    <x v="0"/>
    <x v="0"/>
    <x v="1"/>
    <x v="0"/>
    <x v="0"/>
    <x v="0"/>
    <x v="0"/>
    <x v="1"/>
    <x v="0"/>
    <x v="0"/>
    <x v="0"/>
    <s v="fobia"/>
    <m/>
    <x v="1"/>
    <x v="5"/>
    <x v="0"/>
  </r>
  <r>
    <s v="daniel2alb"/>
    <d v="2021-06-07T00:00:00"/>
    <s v="humillacion#"/>
    <x v="0"/>
    <x v="0"/>
    <x v="0"/>
    <x v="0"/>
    <x v="1"/>
    <s v=". Si . np . no . no . no . no . no . no . no . si . si . si . si . no . so . si . Sugi_x000a_#humillacion#_x000a_"/>
    <x v="0"/>
    <x v="0"/>
    <x v="0"/>
    <x v="0"/>
    <x v="0"/>
    <x v="0"/>
    <x v="1"/>
    <x v="0"/>
    <x v="0"/>
    <x v="0"/>
    <x v="0"/>
    <x v="0"/>
    <x v="0"/>
    <x v="0"/>
    <x v="0"/>
    <x v="0"/>
    <x v="0"/>
    <x v="0"/>
    <x v="0"/>
    <x v="0"/>
    <x v="0"/>
    <x v="0"/>
    <x v="0"/>
    <m/>
    <m/>
    <x v="1"/>
    <x v="5"/>
    <x v="0"/>
  </r>
  <r>
    <s v="marta2alb"/>
    <d v="2021-04-26T00:00:00"/>
    <s v="calma#alegria#amor#"/>
    <x v="0"/>
    <x v="0"/>
    <x v="1"/>
    <x v="0"/>
    <x v="0"/>
    <s v=". Siiii . Me siento muy bien . Nada . Me siento muy lista . Vale . Que muy bien . Ok . me encuentro contenta con ganas del salir al recreo . Sii . Quiero dejar de hablar . Sugi_x000a_#calma#alegria#amor#_x000a_"/>
    <x v="0"/>
    <x v="0"/>
    <x v="0"/>
    <x v="0"/>
    <x v="0"/>
    <x v="0"/>
    <x v="0"/>
    <x v="0"/>
    <x v="0"/>
    <x v="1"/>
    <x v="0"/>
    <x v="0"/>
    <x v="0"/>
    <x v="0"/>
    <x v="0"/>
    <x v="0"/>
    <x v="0"/>
    <x v="0"/>
    <x v="0"/>
    <x v="0"/>
    <x v="0"/>
    <x v="0"/>
    <x v="0"/>
    <m/>
    <m/>
    <x v="0"/>
    <x v="5"/>
    <x v="0"/>
  </r>
  <r>
    <s v="paula2alb"/>
    <d v="2021-04-26T00:00:00"/>
    <s v="aburrimiento#alegria#tristeza#placer#dolor#amor#"/>
    <x v="0"/>
    <x v="1"/>
    <x v="1"/>
    <x v="0"/>
    <x v="0"/>
    <s v=". Sugi . Sugi_x000a_#aburrimiento#alegria#tristeza#placer#dolor#amor#_x000a_"/>
    <x v="0"/>
    <x v="1"/>
    <x v="0"/>
    <x v="0"/>
    <x v="0"/>
    <x v="0"/>
    <x v="1"/>
    <x v="0"/>
    <x v="1"/>
    <x v="1"/>
    <x v="0"/>
    <x v="0"/>
    <x v="1"/>
    <x v="0"/>
    <x v="0"/>
    <x v="0"/>
    <x v="0"/>
    <x v="0"/>
    <x v="0"/>
    <x v="0"/>
    <x v="0"/>
    <x v="0"/>
    <x v="0"/>
    <m/>
    <m/>
    <x v="0"/>
    <x v="5"/>
    <x v="0"/>
  </r>
  <r>
    <s v="carmenbd2alb"/>
    <d v="2021-05-10T00:00:00"/>
    <s v="malestar#frustracion#humillacion#"/>
    <x v="0"/>
    <x v="0"/>
    <x v="0"/>
    <x v="0"/>
    <x v="1"/>
    <s v=". Sugi . Sugi_x000a_#malestar#frustracion#humillacion#_x000a_"/>
    <x v="1"/>
    <x v="0"/>
    <x v="0"/>
    <x v="0"/>
    <x v="0"/>
    <x v="0"/>
    <x v="1"/>
    <x v="0"/>
    <x v="0"/>
    <x v="0"/>
    <x v="0"/>
    <x v="0"/>
    <x v="0"/>
    <x v="1"/>
    <x v="0"/>
    <x v="0"/>
    <x v="0"/>
    <x v="0"/>
    <x v="0"/>
    <x v="0"/>
    <x v="0"/>
    <x v="0"/>
    <x v="0"/>
    <m/>
    <m/>
    <x v="0"/>
    <x v="5"/>
    <x v="0"/>
  </r>
  <r>
    <s v="natalia2alb"/>
    <d v="2021-05-10T00:00:00"/>
    <s v="compasion#diversion#agrado#alegria#"/>
    <x v="0"/>
    <x v="0"/>
    <x v="1"/>
    <x v="0"/>
    <x v="0"/>
    <s v=". Sugi_x000a_#compasion#diversion#agrado#alegria#_x000a_"/>
    <x v="0"/>
    <x v="0"/>
    <x v="0"/>
    <x v="0"/>
    <x v="0"/>
    <x v="0"/>
    <x v="1"/>
    <x v="0"/>
    <x v="0"/>
    <x v="0"/>
    <x v="0"/>
    <x v="1"/>
    <x v="0"/>
    <x v="0"/>
    <x v="0"/>
    <x v="1"/>
    <x v="0"/>
    <x v="1"/>
    <x v="0"/>
    <x v="0"/>
    <x v="0"/>
    <x v="0"/>
    <x v="0"/>
    <m/>
    <m/>
    <x v="0"/>
    <x v="5"/>
    <x v="0"/>
  </r>
  <r>
    <s v="carmenbd2alb"/>
    <d v="2021-05-10T00:00:00"/>
    <s v="ira#malestar#humillacion#"/>
    <x v="0"/>
    <x v="0"/>
    <x v="0"/>
    <x v="0"/>
    <x v="1"/>
    <s v=". Sugi_x000a_#ira#malestar#humillacion#_x000a_"/>
    <x v="1"/>
    <x v="0"/>
    <x v="0"/>
    <x v="0"/>
    <x v="0"/>
    <x v="0"/>
    <x v="1"/>
    <x v="0"/>
    <x v="0"/>
    <x v="0"/>
    <x v="0"/>
    <x v="0"/>
    <x v="0"/>
    <x v="0"/>
    <x v="0"/>
    <x v="0"/>
    <x v="0"/>
    <x v="0"/>
    <x v="0"/>
    <x v="0"/>
    <x v="0"/>
    <x v="0"/>
    <x v="1"/>
    <m/>
    <m/>
    <x v="0"/>
    <x v="5"/>
    <x v="0"/>
  </r>
  <r>
    <s v="paula2alb"/>
    <d v="2021-04-26T00:00:00"/>
    <s v="tristeza#"/>
    <x v="0"/>
    <x v="0"/>
    <x v="0"/>
    <x v="0"/>
    <x v="0"/>
    <s v=". Sugi_x000a_#tristeza#_x000a_"/>
    <x v="0"/>
    <x v="1"/>
    <x v="0"/>
    <x v="0"/>
    <x v="0"/>
    <x v="0"/>
    <x v="1"/>
    <x v="0"/>
    <x v="0"/>
    <x v="0"/>
    <x v="0"/>
    <x v="0"/>
    <x v="0"/>
    <x v="0"/>
    <x v="0"/>
    <x v="0"/>
    <x v="0"/>
    <x v="0"/>
    <x v="0"/>
    <x v="0"/>
    <x v="0"/>
    <x v="0"/>
    <x v="0"/>
    <m/>
    <m/>
    <x v="0"/>
    <x v="5"/>
    <x v="0"/>
  </r>
  <r>
    <s v="naim2alb"/>
    <d v="2021-04-12T00:00:00"/>
    <s v="alegria#"/>
    <x v="0"/>
    <x v="0"/>
    <x v="1"/>
    <x v="0"/>
    <x v="0"/>
    <s v=". Sugi_x000a_alegria#_x000a_"/>
    <x v="0"/>
    <x v="0"/>
    <x v="0"/>
    <x v="0"/>
    <x v="0"/>
    <x v="0"/>
    <x v="1"/>
    <x v="0"/>
    <x v="0"/>
    <x v="0"/>
    <x v="0"/>
    <x v="0"/>
    <x v="0"/>
    <x v="0"/>
    <x v="0"/>
    <x v="0"/>
    <x v="0"/>
    <x v="0"/>
    <x v="0"/>
    <x v="0"/>
    <x v="0"/>
    <x v="0"/>
    <x v="0"/>
    <m/>
    <m/>
    <x v="1"/>
    <x v="5"/>
    <x v="0"/>
  </r>
  <r>
    <s v="marta2alb"/>
    <d v="2021-04-12T00:00:00"/>
    <s v="deseo#valentia#"/>
    <x v="0"/>
    <x v="0"/>
    <x v="0"/>
    <x v="1"/>
    <x v="0"/>
    <s v=". Sugi_x000a_deseo#valentia#_x000a_"/>
    <x v="0"/>
    <x v="0"/>
    <x v="0"/>
    <x v="0"/>
    <x v="0"/>
    <x v="0"/>
    <x v="1"/>
    <x v="0"/>
    <x v="0"/>
    <x v="0"/>
    <x v="1"/>
    <x v="0"/>
    <x v="0"/>
    <x v="0"/>
    <x v="0"/>
    <x v="0"/>
    <x v="0"/>
    <x v="0"/>
    <x v="0"/>
    <x v="0"/>
    <x v="0"/>
    <x v="0"/>
    <x v="0"/>
    <m/>
    <m/>
    <x v="0"/>
    <x v="5"/>
    <x v="0"/>
  </r>
  <r>
    <s v="carlota2alb"/>
    <d v="2021-05-24T00:00:00"/>
    <s v="tristeza#amor#"/>
    <x v="0"/>
    <x v="0"/>
    <x v="0"/>
    <x v="0"/>
    <x v="0"/>
    <s v=". Todo bien . Estoy bien y estoy alegre . Si . Si . Si . Si . No . No s . Sugi_x000a_#tristeza#amor#_x000a_"/>
    <x v="0"/>
    <x v="1"/>
    <x v="0"/>
    <x v="0"/>
    <x v="0"/>
    <x v="0"/>
    <x v="1"/>
    <x v="0"/>
    <x v="0"/>
    <x v="1"/>
    <x v="0"/>
    <x v="0"/>
    <x v="0"/>
    <x v="0"/>
    <x v="0"/>
    <x v="0"/>
    <x v="0"/>
    <x v="0"/>
    <x v="0"/>
    <x v="0"/>
    <x v="0"/>
    <x v="0"/>
    <x v="0"/>
    <m/>
    <m/>
    <x v="0"/>
    <x v="5"/>
    <x v="0"/>
  </r>
  <r>
    <s v="victor2alb"/>
    <d v="2021-06-07T00:00:00"/>
    <s v="entusiasmo#humillacion#"/>
    <x v="0"/>
    <x v="0"/>
    <x v="0"/>
    <x v="0"/>
    <x v="1"/>
    <s v=". Triste . Alegre . Me gusta . Humillacion . pegon . pego a gente . Sugi_x000a_#entusiasmo#humillacion#_x000a_"/>
    <x v="0"/>
    <x v="0"/>
    <x v="0"/>
    <x v="0"/>
    <x v="0"/>
    <x v="1"/>
    <x v="1"/>
    <x v="0"/>
    <x v="0"/>
    <x v="0"/>
    <x v="0"/>
    <x v="0"/>
    <x v="0"/>
    <x v="0"/>
    <x v="0"/>
    <x v="0"/>
    <x v="0"/>
    <x v="0"/>
    <x v="0"/>
    <x v="0"/>
    <x v="0"/>
    <x v="0"/>
    <x v="0"/>
    <m/>
    <m/>
    <x v="1"/>
    <x v="5"/>
    <x v="0"/>
  </r>
  <r>
    <s v="carmenbd2alb"/>
    <d v="2021-05-24T00:00:00"/>
    <s v="alegria#frustracion#arrogancia#"/>
    <x v="0"/>
    <x v="0"/>
    <x v="1"/>
    <x v="0"/>
    <x v="0"/>
    <s v=". Vale . No lo sab . Que aunque me esfuerce un mont . Que deber . Sugi_x000a_#alegria#frustracion#arrogancia#_x000a_"/>
    <x v="0"/>
    <x v="0"/>
    <x v="0"/>
    <x v="0"/>
    <x v="0"/>
    <x v="0"/>
    <x v="1"/>
    <x v="0"/>
    <x v="0"/>
    <x v="0"/>
    <x v="0"/>
    <x v="0"/>
    <x v="0"/>
    <x v="1"/>
    <x v="0"/>
    <x v="0"/>
    <x v="0"/>
    <x v="0"/>
    <x v="0"/>
    <x v="0"/>
    <x v="0"/>
    <x v="1"/>
    <x v="0"/>
    <m/>
    <m/>
    <x v="0"/>
    <x v="5"/>
    <x v="0"/>
  </r>
  <r>
    <s v="alejandroi3alb"/>
    <d v="2021-05-24T00:00:00"/>
    <s v="aburrimiento#"/>
    <x v="0"/>
    <x v="1"/>
    <x v="0"/>
    <x v="0"/>
    <x v="0"/>
    <s v="_x000a_#aburrimiento#_x000a_"/>
    <x v="0"/>
    <x v="0"/>
    <x v="0"/>
    <x v="0"/>
    <x v="0"/>
    <x v="0"/>
    <x v="1"/>
    <x v="0"/>
    <x v="0"/>
    <x v="0"/>
    <x v="0"/>
    <x v="0"/>
    <x v="0"/>
    <x v="0"/>
    <x v="0"/>
    <x v="0"/>
    <x v="0"/>
    <x v="0"/>
    <x v="0"/>
    <x v="0"/>
    <x v="0"/>
    <x v="0"/>
    <x v="0"/>
    <m/>
    <m/>
    <x v="1"/>
    <x v="6"/>
    <x v="0"/>
  </r>
  <r>
    <s v="lola3alb"/>
    <d v="2021-05-10T00:00:00"/>
    <s v="aburrimiento#"/>
    <x v="0"/>
    <x v="1"/>
    <x v="0"/>
    <x v="0"/>
    <x v="0"/>
    <s v="_x000a_#aburrimiento#_x000a_"/>
    <x v="0"/>
    <x v="0"/>
    <x v="0"/>
    <x v="0"/>
    <x v="0"/>
    <x v="0"/>
    <x v="1"/>
    <x v="0"/>
    <x v="0"/>
    <x v="0"/>
    <x v="0"/>
    <x v="0"/>
    <x v="0"/>
    <x v="0"/>
    <x v="0"/>
    <x v="0"/>
    <x v="0"/>
    <x v="0"/>
    <x v="0"/>
    <x v="0"/>
    <x v="0"/>
    <x v="0"/>
    <x v="0"/>
    <m/>
    <m/>
    <x v="0"/>
    <x v="6"/>
    <x v="0"/>
  </r>
  <r>
    <s v="lola3alb"/>
    <d v="2021-05-10T00:00:00"/>
    <s v="aburrimiento#"/>
    <x v="0"/>
    <x v="1"/>
    <x v="0"/>
    <x v="0"/>
    <x v="0"/>
    <s v="_x000a_#aburrimiento#_x000a_"/>
    <x v="0"/>
    <x v="0"/>
    <x v="0"/>
    <x v="0"/>
    <x v="0"/>
    <x v="0"/>
    <x v="1"/>
    <x v="0"/>
    <x v="0"/>
    <x v="0"/>
    <x v="0"/>
    <x v="0"/>
    <x v="0"/>
    <x v="0"/>
    <x v="0"/>
    <x v="0"/>
    <x v="0"/>
    <x v="0"/>
    <x v="0"/>
    <x v="0"/>
    <x v="0"/>
    <x v="0"/>
    <x v="0"/>
    <m/>
    <m/>
    <x v="0"/>
    <x v="6"/>
    <x v="0"/>
  </r>
  <r>
    <s v="alejandroi3alb"/>
    <d v="2021-05-10T00:00:00"/>
    <s v="aburrimiento#agrado#"/>
    <x v="0"/>
    <x v="1"/>
    <x v="0"/>
    <x v="0"/>
    <x v="0"/>
    <s v="_x000a_#aburrimiento#agrado#_x000a_"/>
    <x v="0"/>
    <x v="0"/>
    <x v="0"/>
    <x v="0"/>
    <x v="0"/>
    <x v="0"/>
    <x v="1"/>
    <x v="0"/>
    <x v="0"/>
    <x v="0"/>
    <x v="0"/>
    <x v="0"/>
    <x v="0"/>
    <x v="0"/>
    <x v="0"/>
    <x v="1"/>
    <x v="0"/>
    <x v="0"/>
    <x v="0"/>
    <x v="0"/>
    <x v="0"/>
    <x v="0"/>
    <x v="0"/>
    <m/>
    <m/>
    <x v="1"/>
    <x v="6"/>
    <x v="0"/>
  </r>
  <r>
    <s v="rahul3alb"/>
    <d v="2021-05-10T00:00:00"/>
    <s v="aburrimiento#alegria#agotamiento#"/>
    <x v="0"/>
    <x v="1"/>
    <x v="1"/>
    <x v="0"/>
    <x v="0"/>
    <s v="_x000a_#aburrimiento#alegria#agotamiento#_x000a_"/>
    <x v="0"/>
    <x v="0"/>
    <x v="0"/>
    <x v="0"/>
    <x v="0"/>
    <x v="0"/>
    <x v="1"/>
    <x v="0"/>
    <x v="0"/>
    <x v="0"/>
    <x v="0"/>
    <x v="0"/>
    <x v="0"/>
    <x v="0"/>
    <x v="1"/>
    <x v="0"/>
    <x v="0"/>
    <x v="0"/>
    <x v="0"/>
    <x v="0"/>
    <x v="0"/>
    <x v="0"/>
    <x v="0"/>
    <m/>
    <m/>
    <x v="1"/>
    <x v="6"/>
    <x v="0"/>
  </r>
  <r>
    <s v="ana3alb"/>
    <d v="2021-05-24T00:00:00"/>
    <s v="aburrimiento#tristeza#deseo#"/>
    <x v="0"/>
    <x v="1"/>
    <x v="0"/>
    <x v="1"/>
    <x v="0"/>
    <s v="_x000a_#aburrimiento#tristeza#deseo#_x000a_"/>
    <x v="0"/>
    <x v="1"/>
    <x v="0"/>
    <x v="0"/>
    <x v="0"/>
    <x v="0"/>
    <x v="1"/>
    <x v="0"/>
    <x v="0"/>
    <x v="0"/>
    <x v="0"/>
    <x v="0"/>
    <x v="0"/>
    <x v="0"/>
    <x v="0"/>
    <x v="0"/>
    <x v="0"/>
    <x v="0"/>
    <x v="0"/>
    <x v="0"/>
    <x v="0"/>
    <x v="0"/>
    <x v="0"/>
    <m/>
    <m/>
    <x v="0"/>
    <x v="6"/>
    <x v="0"/>
  </r>
  <r>
    <s v="ana3alb"/>
    <d v="2021-05-24T00:00:00"/>
    <s v="aburrimiento#tristeza#deseo#miedo#"/>
    <x v="0"/>
    <x v="1"/>
    <x v="0"/>
    <x v="1"/>
    <x v="0"/>
    <s v="_x000a_#aburrimiento#tristeza#deseo#miedo#_x000a_"/>
    <x v="0"/>
    <x v="1"/>
    <x v="0"/>
    <x v="0"/>
    <x v="0"/>
    <x v="0"/>
    <x v="1"/>
    <x v="0"/>
    <x v="0"/>
    <x v="0"/>
    <x v="0"/>
    <x v="0"/>
    <x v="0"/>
    <x v="0"/>
    <x v="0"/>
    <x v="0"/>
    <x v="0"/>
    <x v="0"/>
    <x v="0"/>
    <x v="0"/>
    <x v="1"/>
    <x v="0"/>
    <x v="0"/>
    <m/>
    <m/>
    <x v="0"/>
    <x v="6"/>
    <x v="0"/>
  </r>
  <r>
    <s v="ana3alb"/>
    <d v="2021-05-24T00:00:00"/>
    <s v="aburrimiento#tristeza#deseo#odio#"/>
    <x v="0"/>
    <x v="1"/>
    <x v="0"/>
    <x v="1"/>
    <x v="0"/>
    <s v="_x000a_#aburrimiento#tristeza#deseo#odio#_x000a_"/>
    <x v="0"/>
    <x v="1"/>
    <x v="0"/>
    <x v="0"/>
    <x v="0"/>
    <x v="0"/>
    <x v="1"/>
    <x v="0"/>
    <x v="0"/>
    <x v="0"/>
    <x v="0"/>
    <x v="0"/>
    <x v="0"/>
    <x v="0"/>
    <x v="0"/>
    <x v="0"/>
    <x v="0"/>
    <x v="0"/>
    <x v="0"/>
    <x v="0"/>
    <x v="0"/>
    <x v="0"/>
    <x v="0"/>
    <m/>
    <s v="odio"/>
    <x v="0"/>
    <x v="6"/>
    <x v="0"/>
  </r>
  <r>
    <s v="carlota3alb"/>
    <d v="2021-05-24T00:00:00"/>
    <s v="agotamiento#"/>
    <x v="0"/>
    <x v="0"/>
    <x v="0"/>
    <x v="0"/>
    <x v="0"/>
    <s v="_x000a_#agotamiento#_x000a_"/>
    <x v="0"/>
    <x v="0"/>
    <x v="0"/>
    <x v="0"/>
    <x v="0"/>
    <x v="0"/>
    <x v="1"/>
    <x v="0"/>
    <x v="0"/>
    <x v="0"/>
    <x v="0"/>
    <x v="0"/>
    <x v="0"/>
    <x v="0"/>
    <x v="1"/>
    <x v="0"/>
    <x v="0"/>
    <x v="0"/>
    <x v="0"/>
    <x v="0"/>
    <x v="0"/>
    <x v="0"/>
    <x v="0"/>
    <m/>
    <m/>
    <x v="0"/>
    <x v="6"/>
    <x v="0"/>
  </r>
  <r>
    <s v="jimena3alb"/>
    <d v="2021-05-24T00:00:00"/>
    <s v="agrado#"/>
    <x v="0"/>
    <x v="0"/>
    <x v="0"/>
    <x v="0"/>
    <x v="0"/>
    <s v="_x000a_#agrado#_x000a_"/>
    <x v="0"/>
    <x v="0"/>
    <x v="0"/>
    <x v="0"/>
    <x v="0"/>
    <x v="0"/>
    <x v="1"/>
    <x v="0"/>
    <x v="0"/>
    <x v="0"/>
    <x v="0"/>
    <x v="0"/>
    <x v="0"/>
    <x v="0"/>
    <x v="0"/>
    <x v="1"/>
    <x v="0"/>
    <x v="0"/>
    <x v="0"/>
    <x v="0"/>
    <x v="0"/>
    <x v="0"/>
    <x v="0"/>
    <m/>
    <m/>
    <x v="0"/>
    <x v="6"/>
    <x v="0"/>
  </r>
  <r>
    <s v="jimena3alb"/>
    <d v="2021-06-07T00:00:00"/>
    <s v="agrado#"/>
    <x v="0"/>
    <x v="0"/>
    <x v="0"/>
    <x v="0"/>
    <x v="0"/>
    <s v="_x000a_#agrado#_x000a_"/>
    <x v="0"/>
    <x v="0"/>
    <x v="0"/>
    <x v="0"/>
    <x v="0"/>
    <x v="0"/>
    <x v="1"/>
    <x v="0"/>
    <x v="0"/>
    <x v="0"/>
    <x v="0"/>
    <x v="0"/>
    <x v="0"/>
    <x v="0"/>
    <x v="0"/>
    <x v="1"/>
    <x v="0"/>
    <x v="0"/>
    <x v="0"/>
    <x v="0"/>
    <x v="0"/>
    <x v="0"/>
    <x v="0"/>
    <m/>
    <m/>
    <x v="0"/>
    <x v="6"/>
    <x v="0"/>
  </r>
  <r>
    <s v="jimena3alb"/>
    <d v="2021-06-07T00:00:00"/>
    <s v="agrado#"/>
    <x v="0"/>
    <x v="0"/>
    <x v="0"/>
    <x v="0"/>
    <x v="0"/>
    <s v="_x000a_#agrado#_x000a_"/>
    <x v="0"/>
    <x v="0"/>
    <x v="0"/>
    <x v="0"/>
    <x v="0"/>
    <x v="0"/>
    <x v="1"/>
    <x v="0"/>
    <x v="0"/>
    <x v="0"/>
    <x v="0"/>
    <x v="0"/>
    <x v="0"/>
    <x v="0"/>
    <x v="0"/>
    <x v="1"/>
    <x v="0"/>
    <x v="0"/>
    <x v="0"/>
    <x v="0"/>
    <x v="0"/>
    <x v="0"/>
    <x v="0"/>
    <m/>
    <m/>
    <x v="0"/>
    <x v="6"/>
    <x v="0"/>
  </r>
  <r>
    <s v="ricardo3alb"/>
    <d v="2021-05-24T00:00:00"/>
    <s v="agrado#"/>
    <x v="0"/>
    <x v="0"/>
    <x v="0"/>
    <x v="0"/>
    <x v="0"/>
    <s v="_x000a_#agrado#_x000a_"/>
    <x v="0"/>
    <x v="0"/>
    <x v="0"/>
    <x v="0"/>
    <x v="0"/>
    <x v="0"/>
    <x v="1"/>
    <x v="0"/>
    <x v="0"/>
    <x v="0"/>
    <x v="0"/>
    <x v="0"/>
    <x v="0"/>
    <x v="0"/>
    <x v="0"/>
    <x v="1"/>
    <x v="0"/>
    <x v="0"/>
    <x v="0"/>
    <x v="0"/>
    <x v="0"/>
    <x v="0"/>
    <x v="0"/>
    <m/>
    <m/>
    <x v="1"/>
    <x v="6"/>
    <x v="0"/>
  </r>
  <r>
    <s v="rahul3alb"/>
    <d v="2021-06-07T00:00:00"/>
    <s v="agrado#alegria#deseo#agotamiento#"/>
    <x v="0"/>
    <x v="0"/>
    <x v="1"/>
    <x v="1"/>
    <x v="0"/>
    <s v="_x000a_#agrado#alegria#deseo#agotamiento#_x000a_"/>
    <x v="0"/>
    <x v="0"/>
    <x v="0"/>
    <x v="0"/>
    <x v="0"/>
    <x v="0"/>
    <x v="1"/>
    <x v="0"/>
    <x v="0"/>
    <x v="0"/>
    <x v="0"/>
    <x v="0"/>
    <x v="0"/>
    <x v="0"/>
    <x v="1"/>
    <x v="1"/>
    <x v="0"/>
    <x v="0"/>
    <x v="0"/>
    <x v="0"/>
    <x v="0"/>
    <x v="0"/>
    <x v="0"/>
    <m/>
    <m/>
    <x v="1"/>
    <x v="6"/>
    <x v="0"/>
  </r>
  <r>
    <s v="ricardo3alb"/>
    <d v="2021-04-26T00:00:00"/>
    <s v="agrado#placer#amor#"/>
    <x v="0"/>
    <x v="0"/>
    <x v="0"/>
    <x v="0"/>
    <x v="0"/>
    <s v="_x000a_#agrado#placer#amor#_x000a_"/>
    <x v="0"/>
    <x v="0"/>
    <x v="0"/>
    <x v="0"/>
    <x v="0"/>
    <x v="0"/>
    <x v="1"/>
    <x v="0"/>
    <x v="1"/>
    <x v="1"/>
    <x v="0"/>
    <x v="0"/>
    <x v="0"/>
    <x v="0"/>
    <x v="0"/>
    <x v="1"/>
    <x v="0"/>
    <x v="0"/>
    <x v="0"/>
    <x v="0"/>
    <x v="0"/>
    <x v="0"/>
    <x v="0"/>
    <m/>
    <m/>
    <x v="1"/>
    <x v="6"/>
    <x v="0"/>
  </r>
  <r>
    <s v="irene3alb"/>
    <d v="2021-04-26T00:00:00"/>
    <s v="agrado#placer#amor#fortaleza#apego#"/>
    <x v="0"/>
    <x v="0"/>
    <x v="0"/>
    <x v="0"/>
    <x v="0"/>
    <s v="_x000a_#agrado#placer#amor#fortaleza#apego#_x000a_"/>
    <x v="0"/>
    <x v="0"/>
    <x v="0"/>
    <x v="1"/>
    <x v="0"/>
    <x v="0"/>
    <x v="1"/>
    <x v="0"/>
    <x v="1"/>
    <x v="1"/>
    <x v="0"/>
    <x v="0"/>
    <x v="0"/>
    <x v="0"/>
    <x v="0"/>
    <x v="1"/>
    <x v="0"/>
    <x v="0"/>
    <x v="0"/>
    <x v="1"/>
    <x v="0"/>
    <x v="0"/>
    <x v="0"/>
    <m/>
    <m/>
    <x v="0"/>
    <x v="6"/>
    <x v="0"/>
  </r>
  <r>
    <s v="alfonso3alb"/>
    <d v="2021-06-07T00:00:00"/>
    <s v="agrado#tristeza#deseo#"/>
    <x v="0"/>
    <x v="0"/>
    <x v="0"/>
    <x v="1"/>
    <x v="0"/>
    <s v="_x000a_#agrado#tristeza#deseo#_x000a_"/>
    <x v="0"/>
    <x v="1"/>
    <x v="0"/>
    <x v="0"/>
    <x v="0"/>
    <x v="0"/>
    <x v="1"/>
    <x v="0"/>
    <x v="0"/>
    <x v="0"/>
    <x v="0"/>
    <x v="0"/>
    <x v="0"/>
    <x v="0"/>
    <x v="0"/>
    <x v="1"/>
    <x v="0"/>
    <x v="0"/>
    <x v="0"/>
    <x v="0"/>
    <x v="0"/>
    <x v="0"/>
    <x v="0"/>
    <m/>
    <m/>
    <x v="1"/>
    <x v="6"/>
    <x v="0"/>
  </r>
  <r>
    <s v="sofia3alb"/>
    <d v="2021-05-10T00:00:00"/>
    <s v="alegria#miedo#"/>
    <x v="0"/>
    <x v="0"/>
    <x v="1"/>
    <x v="0"/>
    <x v="0"/>
    <s v="_x000a_#alegria#miedo#_x000a_"/>
    <x v="0"/>
    <x v="0"/>
    <x v="0"/>
    <x v="0"/>
    <x v="0"/>
    <x v="0"/>
    <x v="1"/>
    <x v="0"/>
    <x v="0"/>
    <x v="0"/>
    <x v="0"/>
    <x v="0"/>
    <x v="0"/>
    <x v="0"/>
    <x v="0"/>
    <x v="0"/>
    <x v="0"/>
    <x v="0"/>
    <x v="0"/>
    <x v="0"/>
    <x v="1"/>
    <x v="0"/>
    <x v="0"/>
    <m/>
    <m/>
    <x v="0"/>
    <x v="6"/>
    <x v="0"/>
  </r>
  <r>
    <s v="sofia3alb"/>
    <d v="2021-05-10T00:00:00"/>
    <s v="alegria#miedo#"/>
    <x v="0"/>
    <x v="0"/>
    <x v="1"/>
    <x v="0"/>
    <x v="0"/>
    <s v="_x000a_#alegria#miedo#_x000a_"/>
    <x v="0"/>
    <x v="0"/>
    <x v="0"/>
    <x v="0"/>
    <x v="0"/>
    <x v="0"/>
    <x v="1"/>
    <x v="0"/>
    <x v="0"/>
    <x v="0"/>
    <x v="0"/>
    <x v="0"/>
    <x v="0"/>
    <x v="0"/>
    <x v="0"/>
    <x v="0"/>
    <x v="0"/>
    <x v="0"/>
    <x v="0"/>
    <x v="0"/>
    <x v="1"/>
    <x v="0"/>
    <x v="0"/>
    <m/>
    <m/>
    <x v="0"/>
    <x v="6"/>
    <x v="0"/>
  </r>
  <r>
    <s v="alfonso3alb"/>
    <d v="2021-04-26T00:00:00"/>
    <s v="amor#valentia#fortaleza#"/>
    <x v="0"/>
    <x v="0"/>
    <x v="0"/>
    <x v="0"/>
    <x v="0"/>
    <s v="_x000a_#amor#valentia#fortaleza#_x000a_"/>
    <x v="0"/>
    <x v="0"/>
    <x v="0"/>
    <x v="1"/>
    <x v="0"/>
    <x v="0"/>
    <x v="1"/>
    <x v="0"/>
    <x v="0"/>
    <x v="1"/>
    <x v="1"/>
    <x v="0"/>
    <x v="0"/>
    <x v="0"/>
    <x v="0"/>
    <x v="0"/>
    <x v="0"/>
    <x v="0"/>
    <x v="0"/>
    <x v="0"/>
    <x v="0"/>
    <x v="0"/>
    <x v="0"/>
    <m/>
    <m/>
    <x v="1"/>
    <x v="6"/>
    <x v="0"/>
  </r>
  <r>
    <s v="alejandra3alb"/>
    <d v="2021-04-26T00:00:00"/>
    <s v="calma#"/>
    <x v="0"/>
    <x v="0"/>
    <x v="0"/>
    <x v="0"/>
    <x v="0"/>
    <s v="_x000a_#calma#_x000a_"/>
    <x v="0"/>
    <x v="0"/>
    <x v="0"/>
    <x v="0"/>
    <x v="0"/>
    <x v="0"/>
    <x v="0"/>
    <x v="0"/>
    <x v="0"/>
    <x v="0"/>
    <x v="0"/>
    <x v="0"/>
    <x v="0"/>
    <x v="0"/>
    <x v="0"/>
    <x v="0"/>
    <x v="0"/>
    <x v="0"/>
    <x v="0"/>
    <x v="0"/>
    <x v="0"/>
    <x v="0"/>
    <x v="0"/>
    <m/>
    <m/>
    <x v="0"/>
    <x v="6"/>
    <x v="0"/>
  </r>
  <r>
    <s v="anastasia3alb"/>
    <d v="2021-04-26T00:00:00"/>
    <s v="calma#"/>
    <x v="0"/>
    <x v="0"/>
    <x v="0"/>
    <x v="0"/>
    <x v="0"/>
    <s v="_x000a_#calma#_x000a_"/>
    <x v="0"/>
    <x v="0"/>
    <x v="0"/>
    <x v="0"/>
    <x v="0"/>
    <x v="0"/>
    <x v="0"/>
    <x v="0"/>
    <x v="0"/>
    <x v="0"/>
    <x v="0"/>
    <x v="0"/>
    <x v="0"/>
    <x v="0"/>
    <x v="0"/>
    <x v="0"/>
    <x v="0"/>
    <x v="0"/>
    <x v="0"/>
    <x v="0"/>
    <x v="0"/>
    <x v="0"/>
    <x v="0"/>
    <m/>
    <m/>
    <x v="0"/>
    <x v="6"/>
    <x v="0"/>
  </r>
  <r>
    <s v="anastasia3alb"/>
    <d v="2021-05-10T00:00:00"/>
    <s v="calma#"/>
    <x v="0"/>
    <x v="0"/>
    <x v="0"/>
    <x v="0"/>
    <x v="0"/>
    <s v="_x000a_#calma#_x000a_"/>
    <x v="0"/>
    <x v="0"/>
    <x v="0"/>
    <x v="0"/>
    <x v="0"/>
    <x v="0"/>
    <x v="0"/>
    <x v="0"/>
    <x v="0"/>
    <x v="0"/>
    <x v="0"/>
    <x v="0"/>
    <x v="0"/>
    <x v="0"/>
    <x v="0"/>
    <x v="0"/>
    <x v="0"/>
    <x v="0"/>
    <x v="0"/>
    <x v="0"/>
    <x v="0"/>
    <x v="0"/>
    <x v="0"/>
    <m/>
    <m/>
    <x v="0"/>
    <x v="6"/>
    <x v="0"/>
  </r>
  <r>
    <s v="carlota3alb"/>
    <d v="2021-05-10T00:00:00"/>
    <s v="calma#"/>
    <x v="0"/>
    <x v="0"/>
    <x v="0"/>
    <x v="0"/>
    <x v="0"/>
    <s v="_x000a_#calma#_x000a_"/>
    <x v="0"/>
    <x v="0"/>
    <x v="0"/>
    <x v="0"/>
    <x v="0"/>
    <x v="0"/>
    <x v="0"/>
    <x v="0"/>
    <x v="0"/>
    <x v="0"/>
    <x v="0"/>
    <x v="0"/>
    <x v="0"/>
    <x v="0"/>
    <x v="0"/>
    <x v="0"/>
    <x v="0"/>
    <x v="0"/>
    <x v="0"/>
    <x v="0"/>
    <x v="0"/>
    <x v="0"/>
    <x v="0"/>
    <m/>
    <m/>
    <x v="0"/>
    <x v="6"/>
    <x v="0"/>
  </r>
  <r>
    <s v="carlota3alb"/>
    <d v="2021-05-10T00:00:00"/>
    <s v="calma#"/>
    <x v="0"/>
    <x v="0"/>
    <x v="0"/>
    <x v="0"/>
    <x v="0"/>
    <s v="_x000a_#calma#_x000a_"/>
    <x v="0"/>
    <x v="0"/>
    <x v="0"/>
    <x v="0"/>
    <x v="0"/>
    <x v="0"/>
    <x v="0"/>
    <x v="0"/>
    <x v="0"/>
    <x v="0"/>
    <x v="0"/>
    <x v="0"/>
    <x v="0"/>
    <x v="0"/>
    <x v="0"/>
    <x v="0"/>
    <x v="0"/>
    <x v="0"/>
    <x v="0"/>
    <x v="0"/>
    <x v="0"/>
    <x v="0"/>
    <x v="0"/>
    <m/>
    <m/>
    <x v="0"/>
    <x v="6"/>
    <x v="0"/>
  </r>
  <r>
    <s v="carlota3alb"/>
    <d v="2021-06-07T00:00:00"/>
    <s v="calma#"/>
    <x v="0"/>
    <x v="0"/>
    <x v="0"/>
    <x v="0"/>
    <x v="0"/>
    <s v="_x000a_#calma#_x000a_"/>
    <x v="0"/>
    <x v="0"/>
    <x v="0"/>
    <x v="0"/>
    <x v="0"/>
    <x v="0"/>
    <x v="0"/>
    <x v="0"/>
    <x v="0"/>
    <x v="0"/>
    <x v="0"/>
    <x v="0"/>
    <x v="0"/>
    <x v="0"/>
    <x v="0"/>
    <x v="0"/>
    <x v="0"/>
    <x v="0"/>
    <x v="0"/>
    <x v="0"/>
    <x v="0"/>
    <x v="0"/>
    <x v="0"/>
    <m/>
    <m/>
    <x v="0"/>
    <x v="6"/>
    <x v="0"/>
  </r>
  <r>
    <s v="lola3alb"/>
    <d v="2021-06-07T00:00:00"/>
    <s v="calma#"/>
    <x v="0"/>
    <x v="0"/>
    <x v="0"/>
    <x v="0"/>
    <x v="0"/>
    <s v="_x000a_#calma#_x000a_"/>
    <x v="0"/>
    <x v="0"/>
    <x v="0"/>
    <x v="0"/>
    <x v="0"/>
    <x v="0"/>
    <x v="0"/>
    <x v="0"/>
    <x v="0"/>
    <x v="0"/>
    <x v="0"/>
    <x v="0"/>
    <x v="0"/>
    <x v="0"/>
    <x v="0"/>
    <x v="0"/>
    <x v="0"/>
    <x v="0"/>
    <x v="0"/>
    <x v="0"/>
    <x v="0"/>
    <x v="0"/>
    <x v="0"/>
    <m/>
    <m/>
    <x v="0"/>
    <x v="6"/>
    <x v="0"/>
  </r>
  <r>
    <s v="carlota3alb"/>
    <d v="2021-04-26T00:00:00"/>
    <s v="calma#aburrimiento#"/>
    <x v="0"/>
    <x v="1"/>
    <x v="0"/>
    <x v="0"/>
    <x v="0"/>
    <s v="_x000a_#calma#aburrimiento#_x000a_"/>
    <x v="0"/>
    <x v="0"/>
    <x v="0"/>
    <x v="0"/>
    <x v="0"/>
    <x v="0"/>
    <x v="0"/>
    <x v="0"/>
    <x v="0"/>
    <x v="0"/>
    <x v="0"/>
    <x v="0"/>
    <x v="0"/>
    <x v="0"/>
    <x v="0"/>
    <x v="0"/>
    <x v="0"/>
    <x v="0"/>
    <x v="0"/>
    <x v="0"/>
    <x v="0"/>
    <x v="0"/>
    <x v="0"/>
    <m/>
    <m/>
    <x v="0"/>
    <x v="6"/>
    <x v="0"/>
  </r>
  <r>
    <s v="cristobals3alb"/>
    <d v="2021-04-26T00:00:00"/>
    <s v="calma#aburrimiento#agrado#"/>
    <x v="0"/>
    <x v="1"/>
    <x v="0"/>
    <x v="0"/>
    <x v="0"/>
    <s v="_x000a_#calma#aburrimiento#agrado#_x000a_"/>
    <x v="0"/>
    <x v="0"/>
    <x v="0"/>
    <x v="0"/>
    <x v="0"/>
    <x v="0"/>
    <x v="0"/>
    <x v="0"/>
    <x v="0"/>
    <x v="0"/>
    <x v="0"/>
    <x v="0"/>
    <x v="0"/>
    <x v="0"/>
    <x v="0"/>
    <x v="1"/>
    <x v="0"/>
    <x v="0"/>
    <x v="0"/>
    <x v="0"/>
    <x v="0"/>
    <x v="0"/>
    <x v="0"/>
    <m/>
    <m/>
    <x v="1"/>
    <x v="6"/>
    <x v="0"/>
  </r>
  <r>
    <s v="marta3alb"/>
    <d v="2021-05-24T00:00:00"/>
    <s v="calma#aburrimiento#agrado#"/>
    <x v="0"/>
    <x v="1"/>
    <x v="0"/>
    <x v="0"/>
    <x v="0"/>
    <s v="_x000a_#calma#aburrimiento#agrado#_x000a_"/>
    <x v="0"/>
    <x v="0"/>
    <x v="0"/>
    <x v="0"/>
    <x v="0"/>
    <x v="0"/>
    <x v="0"/>
    <x v="0"/>
    <x v="0"/>
    <x v="0"/>
    <x v="0"/>
    <x v="0"/>
    <x v="0"/>
    <x v="0"/>
    <x v="0"/>
    <x v="1"/>
    <x v="0"/>
    <x v="0"/>
    <x v="0"/>
    <x v="0"/>
    <x v="0"/>
    <x v="0"/>
    <x v="0"/>
    <m/>
    <m/>
    <x v="0"/>
    <x v="6"/>
    <x v="0"/>
  </r>
  <r>
    <s v="cristobalr3alb"/>
    <d v="2021-04-26T00:00:00"/>
    <s v="calma#aburrimiento#agrado#alegria#fortaleza#"/>
    <x v="0"/>
    <x v="1"/>
    <x v="1"/>
    <x v="0"/>
    <x v="0"/>
    <s v="_x000a_#calma#aburrimiento#agrado#alegria#fortaleza#_x000a_"/>
    <x v="0"/>
    <x v="0"/>
    <x v="0"/>
    <x v="1"/>
    <x v="0"/>
    <x v="0"/>
    <x v="0"/>
    <x v="0"/>
    <x v="0"/>
    <x v="0"/>
    <x v="0"/>
    <x v="0"/>
    <x v="0"/>
    <x v="0"/>
    <x v="0"/>
    <x v="1"/>
    <x v="0"/>
    <x v="0"/>
    <x v="0"/>
    <x v="0"/>
    <x v="0"/>
    <x v="0"/>
    <x v="0"/>
    <m/>
    <m/>
    <x v="1"/>
    <x v="6"/>
    <x v="0"/>
  </r>
  <r>
    <s v="magdalena3alb"/>
    <d v="2021-05-10T00:00:00"/>
    <s v="calma#aburrimiento#agrado#tristeza#amor#"/>
    <x v="0"/>
    <x v="1"/>
    <x v="0"/>
    <x v="0"/>
    <x v="0"/>
    <s v="_x000a_#calma#aburrimiento#agrado#tristeza#amor#_x000a_"/>
    <x v="0"/>
    <x v="1"/>
    <x v="0"/>
    <x v="0"/>
    <x v="0"/>
    <x v="0"/>
    <x v="0"/>
    <x v="0"/>
    <x v="0"/>
    <x v="1"/>
    <x v="0"/>
    <x v="0"/>
    <x v="0"/>
    <x v="0"/>
    <x v="0"/>
    <x v="1"/>
    <x v="0"/>
    <x v="0"/>
    <x v="0"/>
    <x v="0"/>
    <x v="0"/>
    <x v="0"/>
    <x v="0"/>
    <m/>
    <m/>
    <x v="0"/>
    <x v="6"/>
    <x v="0"/>
  </r>
  <r>
    <s v="marta3alb"/>
    <d v="2021-04-26T00:00:00"/>
    <s v="calma#aburrimiento#alegria#"/>
    <x v="0"/>
    <x v="1"/>
    <x v="1"/>
    <x v="0"/>
    <x v="0"/>
    <s v="_x000a_#calma#aburrimiento#alegria#_x000a_"/>
    <x v="0"/>
    <x v="0"/>
    <x v="0"/>
    <x v="0"/>
    <x v="0"/>
    <x v="0"/>
    <x v="0"/>
    <x v="0"/>
    <x v="0"/>
    <x v="0"/>
    <x v="0"/>
    <x v="0"/>
    <x v="0"/>
    <x v="0"/>
    <x v="0"/>
    <x v="0"/>
    <x v="0"/>
    <x v="0"/>
    <x v="0"/>
    <x v="0"/>
    <x v="0"/>
    <x v="0"/>
    <x v="0"/>
    <m/>
    <m/>
    <x v="0"/>
    <x v="6"/>
    <x v="0"/>
  </r>
  <r>
    <s v="cristobals3alb"/>
    <d v="2021-06-07T00:00:00"/>
    <s v="calma#aburrimiento#alegria#agotamiento#"/>
    <x v="0"/>
    <x v="1"/>
    <x v="1"/>
    <x v="0"/>
    <x v="0"/>
    <s v="_x000a_#calma#aburrimiento#alegria#agotamiento#_x000a_"/>
    <x v="0"/>
    <x v="0"/>
    <x v="0"/>
    <x v="0"/>
    <x v="0"/>
    <x v="0"/>
    <x v="0"/>
    <x v="0"/>
    <x v="0"/>
    <x v="0"/>
    <x v="0"/>
    <x v="0"/>
    <x v="0"/>
    <x v="0"/>
    <x v="1"/>
    <x v="0"/>
    <x v="0"/>
    <x v="0"/>
    <x v="0"/>
    <x v="0"/>
    <x v="0"/>
    <x v="0"/>
    <x v="0"/>
    <m/>
    <m/>
    <x v="1"/>
    <x v="6"/>
    <x v="0"/>
  </r>
  <r>
    <s v="lola3alb"/>
    <d v="2021-04-26T00:00:00"/>
    <s v="calma#aburrimiento#apatia#"/>
    <x v="0"/>
    <x v="1"/>
    <x v="0"/>
    <x v="0"/>
    <x v="0"/>
    <s v="_x000a_#calma#aburrimiento#apatia#_x000a_"/>
    <x v="0"/>
    <x v="0"/>
    <x v="0"/>
    <x v="0"/>
    <x v="1"/>
    <x v="0"/>
    <x v="0"/>
    <x v="0"/>
    <x v="0"/>
    <x v="0"/>
    <x v="0"/>
    <x v="0"/>
    <x v="0"/>
    <x v="0"/>
    <x v="0"/>
    <x v="0"/>
    <x v="0"/>
    <x v="0"/>
    <x v="0"/>
    <x v="0"/>
    <x v="0"/>
    <x v="0"/>
    <x v="0"/>
    <m/>
    <m/>
    <x v="0"/>
    <x v="6"/>
    <x v="0"/>
  </r>
  <r>
    <s v="lola3alb"/>
    <d v="2021-05-24T00:00:00"/>
    <s v="calma#aburrimiento#apatia#"/>
    <x v="0"/>
    <x v="1"/>
    <x v="0"/>
    <x v="0"/>
    <x v="0"/>
    <s v="_x000a_#calma#aburrimiento#apatia#_x000a_"/>
    <x v="0"/>
    <x v="0"/>
    <x v="0"/>
    <x v="0"/>
    <x v="1"/>
    <x v="0"/>
    <x v="0"/>
    <x v="0"/>
    <x v="0"/>
    <x v="0"/>
    <x v="0"/>
    <x v="0"/>
    <x v="0"/>
    <x v="0"/>
    <x v="0"/>
    <x v="0"/>
    <x v="0"/>
    <x v="0"/>
    <x v="0"/>
    <x v="0"/>
    <x v="0"/>
    <x v="0"/>
    <x v="0"/>
    <m/>
    <m/>
    <x v="0"/>
    <x v="6"/>
    <x v="0"/>
  </r>
  <r>
    <s v="marta3alb"/>
    <d v="2021-05-10T00:00:00"/>
    <s v="calma#aburrimiento#placer#fortaleza#"/>
    <x v="0"/>
    <x v="1"/>
    <x v="0"/>
    <x v="0"/>
    <x v="0"/>
    <s v="_x000a_#calma#aburrimiento#placer#fortaleza#_x000a_"/>
    <x v="0"/>
    <x v="0"/>
    <x v="0"/>
    <x v="1"/>
    <x v="0"/>
    <x v="0"/>
    <x v="0"/>
    <x v="0"/>
    <x v="1"/>
    <x v="0"/>
    <x v="0"/>
    <x v="0"/>
    <x v="0"/>
    <x v="0"/>
    <x v="0"/>
    <x v="0"/>
    <x v="0"/>
    <x v="0"/>
    <x v="0"/>
    <x v="0"/>
    <x v="0"/>
    <x v="0"/>
    <x v="0"/>
    <m/>
    <m/>
    <x v="0"/>
    <x v="6"/>
    <x v="0"/>
  </r>
  <r>
    <s v="magdalena3alb"/>
    <d v="2021-06-07T00:00:00"/>
    <s v="calma#agotamiento#apatia#"/>
    <x v="0"/>
    <x v="0"/>
    <x v="0"/>
    <x v="0"/>
    <x v="0"/>
    <s v="_x000a_#calma#agotamiento#apatia#_x000a_"/>
    <x v="0"/>
    <x v="0"/>
    <x v="0"/>
    <x v="0"/>
    <x v="1"/>
    <x v="0"/>
    <x v="0"/>
    <x v="0"/>
    <x v="0"/>
    <x v="0"/>
    <x v="0"/>
    <x v="0"/>
    <x v="0"/>
    <x v="0"/>
    <x v="1"/>
    <x v="0"/>
    <x v="0"/>
    <x v="0"/>
    <x v="0"/>
    <x v="0"/>
    <x v="0"/>
    <x v="0"/>
    <x v="0"/>
    <m/>
    <m/>
    <x v="0"/>
    <x v="6"/>
    <x v="0"/>
  </r>
  <r>
    <s v="alejandra3alb"/>
    <d v="2021-05-10T00:00:00"/>
    <s v="calma#agrado#"/>
    <x v="0"/>
    <x v="0"/>
    <x v="0"/>
    <x v="0"/>
    <x v="0"/>
    <s v="_x000a_#calma#agrado#_x000a_"/>
    <x v="0"/>
    <x v="0"/>
    <x v="0"/>
    <x v="0"/>
    <x v="0"/>
    <x v="0"/>
    <x v="0"/>
    <x v="0"/>
    <x v="0"/>
    <x v="0"/>
    <x v="0"/>
    <x v="0"/>
    <x v="0"/>
    <x v="0"/>
    <x v="0"/>
    <x v="1"/>
    <x v="0"/>
    <x v="0"/>
    <x v="0"/>
    <x v="0"/>
    <x v="0"/>
    <x v="0"/>
    <x v="0"/>
    <m/>
    <m/>
    <x v="0"/>
    <x v="6"/>
    <x v="0"/>
  </r>
  <r>
    <s v="anastasia3alb"/>
    <d v="2021-05-10T00:00:00"/>
    <s v="calma#agrado#"/>
    <x v="0"/>
    <x v="0"/>
    <x v="0"/>
    <x v="0"/>
    <x v="0"/>
    <s v="_x000a_#calma#agrado#_x000a_"/>
    <x v="0"/>
    <x v="0"/>
    <x v="0"/>
    <x v="0"/>
    <x v="0"/>
    <x v="0"/>
    <x v="0"/>
    <x v="0"/>
    <x v="0"/>
    <x v="0"/>
    <x v="0"/>
    <x v="0"/>
    <x v="0"/>
    <x v="0"/>
    <x v="0"/>
    <x v="1"/>
    <x v="0"/>
    <x v="0"/>
    <x v="0"/>
    <x v="0"/>
    <x v="0"/>
    <x v="0"/>
    <x v="0"/>
    <m/>
    <m/>
    <x v="0"/>
    <x v="6"/>
    <x v="0"/>
  </r>
  <r>
    <s v="cristobals3alb"/>
    <d v="2021-05-10T00:00:00"/>
    <s v="calma#agrado#"/>
    <x v="0"/>
    <x v="0"/>
    <x v="0"/>
    <x v="0"/>
    <x v="0"/>
    <s v="_x000a_#calma#agrado#_x000a_"/>
    <x v="0"/>
    <x v="0"/>
    <x v="0"/>
    <x v="0"/>
    <x v="0"/>
    <x v="0"/>
    <x v="0"/>
    <x v="0"/>
    <x v="0"/>
    <x v="0"/>
    <x v="0"/>
    <x v="0"/>
    <x v="0"/>
    <x v="0"/>
    <x v="0"/>
    <x v="1"/>
    <x v="0"/>
    <x v="0"/>
    <x v="0"/>
    <x v="0"/>
    <x v="0"/>
    <x v="0"/>
    <x v="0"/>
    <m/>
    <m/>
    <x v="1"/>
    <x v="6"/>
    <x v="0"/>
  </r>
  <r>
    <s v="marta3alb"/>
    <d v="2021-05-10T00:00:00"/>
    <s v="calma#agrado#"/>
    <x v="0"/>
    <x v="0"/>
    <x v="0"/>
    <x v="0"/>
    <x v="0"/>
    <s v="_x000a_#calma#agrado#_x000a_"/>
    <x v="0"/>
    <x v="0"/>
    <x v="0"/>
    <x v="0"/>
    <x v="0"/>
    <x v="0"/>
    <x v="0"/>
    <x v="0"/>
    <x v="0"/>
    <x v="0"/>
    <x v="0"/>
    <x v="0"/>
    <x v="0"/>
    <x v="0"/>
    <x v="0"/>
    <x v="1"/>
    <x v="0"/>
    <x v="0"/>
    <x v="0"/>
    <x v="0"/>
    <x v="0"/>
    <x v="0"/>
    <x v="0"/>
    <m/>
    <m/>
    <x v="0"/>
    <x v="6"/>
    <x v="0"/>
  </r>
  <r>
    <s v="alejandrorj3alb"/>
    <d v="2021-05-10T00:00:00"/>
    <s v="calma#agrado#alegria#"/>
    <x v="0"/>
    <x v="0"/>
    <x v="1"/>
    <x v="0"/>
    <x v="0"/>
    <s v="_x000a_#calma#agrado#alegria#_x000a_"/>
    <x v="0"/>
    <x v="0"/>
    <x v="0"/>
    <x v="0"/>
    <x v="0"/>
    <x v="0"/>
    <x v="0"/>
    <x v="0"/>
    <x v="0"/>
    <x v="0"/>
    <x v="0"/>
    <x v="0"/>
    <x v="0"/>
    <x v="0"/>
    <x v="0"/>
    <x v="1"/>
    <x v="0"/>
    <x v="0"/>
    <x v="0"/>
    <x v="0"/>
    <x v="0"/>
    <x v="0"/>
    <x v="0"/>
    <m/>
    <m/>
    <x v="1"/>
    <x v="6"/>
    <x v="0"/>
  </r>
  <r>
    <s v="emiliof3alb"/>
    <d v="2021-04-26T00:00:00"/>
    <s v="calma#alegria#amor#"/>
    <x v="0"/>
    <x v="0"/>
    <x v="1"/>
    <x v="0"/>
    <x v="0"/>
    <s v="_x000a_#calma#alegria#amor#_x000a_"/>
    <x v="0"/>
    <x v="0"/>
    <x v="0"/>
    <x v="0"/>
    <x v="0"/>
    <x v="0"/>
    <x v="0"/>
    <x v="0"/>
    <x v="0"/>
    <x v="1"/>
    <x v="0"/>
    <x v="0"/>
    <x v="0"/>
    <x v="0"/>
    <x v="0"/>
    <x v="0"/>
    <x v="0"/>
    <x v="0"/>
    <x v="0"/>
    <x v="0"/>
    <x v="0"/>
    <x v="0"/>
    <x v="0"/>
    <m/>
    <m/>
    <x v="1"/>
    <x v="6"/>
    <x v="0"/>
  </r>
  <r>
    <s v="emiliof3alb"/>
    <d v="2021-05-24T00:00:00"/>
    <s v="calma#alegria#placer#amor#"/>
    <x v="0"/>
    <x v="0"/>
    <x v="1"/>
    <x v="0"/>
    <x v="0"/>
    <s v="_x000a_#calma#alegria#placer#amor#_x000a_"/>
    <x v="0"/>
    <x v="0"/>
    <x v="0"/>
    <x v="0"/>
    <x v="0"/>
    <x v="0"/>
    <x v="0"/>
    <x v="0"/>
    <x v="1"/>
    <x v="1"/>
    <x v="0"/>
    <x v="0"/>
    <x v="0"/>
    <x v="0"/>
    <x v="0"/>
    <x v="0"/>
    <x v="0"/>
    <x v="0"/>
    <x v="0"/>
    <x v="0"/>
    <x v="0"/>
    <x v="0"/>
    <x v="0"/>
    <m/>
    <m/>
    <x v="1"/>
    <x v="6"/>
    <x v="0"/>
  </r>
  <r>
    <s v="anastasia3alb"/>
    <d v="2021-06-07T00:00:00"/>
    <s v="calma#apatia#"/>
    <x v="0"/>
    <x v="0"/>
    <x v="0"/>
    <x v="0"/>
    <x v="0"/>
    <s v="_x000a_#calma#apatia#_x000a_"/>
    <x v="0"/>
    <x v="0"/>
    <x v="0"/>
    <x v="0"/>
    <x v="1"/>
    <x v="0"/>
    <x v="0"/>
    <x v="0"/>
    <x v="0"/>
    <x v="0"/>
    <x v="0"/>
    <x v="0"/>
    <x v="0"/>
    <x v="0"/>
    <x v="0"/>
    <x v="0"/>
    <x v="0"/>
    <x v="0"/>
    <x v="0"/>
    <x v="0"/>
    <x v="0"/>
    <x v="0"/>
    <x v="0"/>
    <m/>
    <m/>
    <x v="0"/>
    <x v="6"/>
    <x v="0"/>
  </r>
  <r>
    <s v="nikhil3alb"/>
    <d v="2021-05-10T00:00:00"/>
    <s v="calma#certeza#alegria#dolor#frustracion#amor#arrogancia#"/>
    <x v="0"/>
    <x v="0"/>
    <x v="1"/>
    <x v="0"/>
    <x v="0"/>
    <s v="_x000a_#calma#certeza#alegria#dolor#frustracion#amor#arrogancia#_x000a_"/>
    <x v="0"/>
    <x v="0"/>
    <x v="1"/>
    <x v="0"/>
    <x v="0"/>
    <x v="0"/>
    <x v="0"/>
    <x v="0"/>
    <x v="0"/>
    <x v="1"/>
    <x v="0"/>
    <x v="0"/>
    <x v="1"/>
    <x v="1"/>
    <x v="0"/>
    <x v="0"/>
    <x v="0"/>
    <x v="0"/>
    <x v="0"/>
    <x v="0"/>
    <x v="0"/>
    <x v="1"/>
    <x v="0"/>
    <m/>
    <m/>
    <x v="1"/>
    <x v="6"/>
    <x v="0"/>
  </r>
  <r>
    <s v="danielw3alb"/>
    <d v="2021-04-26T00:00:00"/>
    <s v="calma#certeza#compasion#aburrimiento#agrado#alegria#placer#satisfaccion#deseo#amor#valentia#fortaleza#entusiasmo#arrogancia#apego#"/>
    <x v="0"/>
    <x v="1"/>
    <x v="1"/>
    <x v="1"/>
    <x v="0"/>
    <s v="_x000a_#calma#certeza#compasion#aburrimiento#agrado#alegria#placer#satisfaccion#deseo#amor#valentia#fortaleza#entusiasmo#arrogancia#apego#_x000a_"/>
    <x v="0"/>
    <x v="0"/>
    <x v="1"/>
    <x v="1"/>
    <x v="0"/>
    <x v="1"/>
    <x v="0"/>
    <x v="0"/>
    <x v="1"/>
    <x v="1"/>
    <x v="1"/>
    <x v="0"/>
    <x v="0"/>
    <x v="0"/>
    <x v="0"/>
    <x v="1"/>
    <x v="0"/>
    <x v="1"/>
    <x v="1"/>
    <x v="1"/>
    <x v="0"/>
    <x v="1"/>
    <x v="0"/>
    <m/>
    <m/>
    <x v="1"/>
    <x v="6"/>
    <x v="0"/>
  </r>
  <r>
    <s v="danielw3alb"/>
    <d v="2021-05-24T00:00:00"/>
    <s v="calma#certeza#compasion#aburrimiento#alegria#placer#satisfaccion#deseo#"/>
    <x v="0"/>
    <x v="1"/>
    <x v="1"/>
    <x v="1"/>
    <x v="0"/>
    <s v="_x000a_#calma#certeza#compasion#aburrimiento#alegria#placer#satisfaccion#deseo#_x000a_"/>
    <x v="0"/>
    <x v="0"/>
    <x v="1"/>
    <x v="0"/>
    <x v="0"/>
    <x v="0"/>
    <x v="0"/>
    <x v="0"/>
    <x v="1"/>
    <x v="0"/>
    <x v="0"/>
    <x v="0"/>
    <x v="0"/>
    <x v="0"/>
    <x v="0"/>
    <x v="0"/>
    <x v="0"/>
    <x v="1"/>
    <x v="1"/>
    <x v="0"/>
    <x v="0"/>
    <x v="0"/>
    <x v="0"/>
    <m/>
    <m/>
    <x v="1"/>
    <x v="6"/>
    <x v="0"/>
  </r>
  <r>
    <s v="alejandrorp3alb"/>
    <d v="2021-05-10T00:00:00"/>
    <s v="calma#certeza#compasion#diversion#agrado#alegria#placer#satisfaccion#deseo#amor#valentia#fortaleza#entusiasmo#arrogancia#apego#"/>
    <x v="0"/>
    <x v="0"/>
    <x v="1"/>
    <x v="1"/>
    <x v="0"/>
    <s v="_x000a_#calma#certeza#compasion#diversion#agrado#alegria#placer#satisfaccion#deseo#amor#valentia#fortaleza#entusiasmo#arrogancia#apego#_x000a_"/>
    <x v="0"/>
    <x v="0"/>
    <x v="1"/>
    <x v="1"/>
    <x v="0"/>
    <x v="1"/>
    <x v="0"/>
    <x v="0"/>
    <x v="1"/>
    <x v="1"/>
    <x v="1"/>
    <x v="1"/>
    <x v="0"/>
    <x v="0"/>
    <x v="0"/>
    <x v="1"/>
    <x v="0"/>
    <x v="1"/>
    <x v="1"/>
    <x v="1"/>
    <x v="0"/>
    <x v="1"/>
    <x v="0"/>
    <m/>
    <m/>
    <x v="1"/>
    <x v="6"/>
    <x v="0"/>
  </r>
  <r>
    <s v="marcos3alb"/>
    <d v="2021-04-26T00:00:00"/>
    <s v="calma#certeza#compasion#diversion#agrado#alegria#placer#satisfaccion#deseo#amor#valentia#fortaleza#entusiasmo#arrogancia#apego#"/>
    <x v="0"/>
    <x v="0"/>
    <x v="1"/>
    <x v="1"/>
    <x v="0"/>
    <s v="_x000a_#calma#certeza#compasion#diversion#agrado#alegria#placer#satisfaccion#deseo#amor#valentia#fortaleza#entusiasmo#arrogancia#apego#_x000a_"/>
    <x v="0"/>
    <x v="0"/>
    <x v="1"/>
    <x v="1"/>
    <x v="0"/>
    <x v="1"/>
    <x v="0"/>
    <x v="0"/>
    <x v="1"/>
    <x v="1"/>
    <x v="1"/>
    <x v="1"/>
    <x v="0"/>
    <x v="0"/>
    <x v="0"/>
    <x v="1"/>
    <x v="0"/>
    <x v="1"/>
    <x v="1"/>
    <x v="1"/>
    <x v="0"/>
    <x v="1"/>
    <x v="0"/>
    <m/>
    <m/>
    <x v="1"/>
    <x v="6"/>
    <x v="0"/>
  </r>
  <r>
    <s v="alejandrorj3alb"/>
    <d v="2021-04-26T00:00:00"/>
    <s v="calma#certeza#compasion#diversion#agrado#alegria#satisfaccion#"/>
    <x v="0"/>
    <x v="0"/>
    <x v="1"/>
    <x v="0"/>
    <x v="0"/>
    <s v="_x000a_#calma#certeza#compasion#diversion#agrado#alegria#satisfaccion#_x000a_"/>
    <x v="0"/>
    <x v="0"/>
    <x v="1"/>
    <x v="0"/>
    <x v="0"/>
    <x v="0"/>
    <x v="0"/>
    <x v="0"/>
    <x v="0"/>
    <x v="0"/>
    <x v="0"/>
    <x v="1"/>
    <x v="0"/>
    <x v="0"/>
    <x v="0"/>
    <x v="1"/>
    <x v="0"/>
    <x v="1"/>
    <x v="1"/>
    <x v="0"/>
    <x v="0"/>
    <x v="0"/>
    <x v="0"/>
    <m/>
    <m/>
    <x v="1"/>
    <x v="6"/>
    <x v="0"/>
  </r>
  <r>
    <s v="alejandrorp3alb"/>
    <d v="2021-05-24T00:00:00"/>
    <s v="calma#certeza#duda#compasion#diversion#agrado#alegria#placer#dolor#satisfaccion#deseo#amor#valentia#fortaleza#entusiasmo#arrogancia#dependenciaEmocional#"/>
    <x v="0"/>
    <x v="0"/>
    <x v="1"/>
    <x v="1"/>
    <x v="0"/>
    <s v="_x000a_#calma#certeza#duda#compasion#diversion#agrado#alegria#placer#dolor#satisfaccion#deseo#amor#valentia#fortaleza#entusiasmo#arrogancia#dependenciaEmocional#_x000a_"/>
    <x v="0"/>
    <x v="0"/>
    <x v="1"/>
    <x v="1"/>
    <x v="0"/>
    <x v="1"/>
    <x v="0"/>
    <x v="1"/>
    <x v="1"/>
    <x v="1"/>
    <x v="1"/>
    <x v="1"/>
    <x v="1"/>
    <x v="0"/>
    <x v="0"/>
    <x v="1"/>
    <x v="1"/>
    <x v="1"/>
    <x v="1"/>
    <x v="0"/>
    <x v="0"/>
    <x v="1"/>
    <x v="0"/>
    <m/>
    <m/>
    <x v="1"/>
    <x v="6"/>
    <x v="0"/>
  </r>
  <r>
    <s v="alejandrorp3alb"/>
    <d v="2021-05-24T00:00:00"/>
    <s v="calma#certeza#duda#compasion#diversion#agrado#alegria#placer#dolor#satisfaccion#frustracion#deseo#amor#valentia#fortaleza#entusiasmo#arrogancia#dependenciaEmocional#"/>
    <x v="0"/>
    <x v="0"/>
    <x v="1"/>
    <x v="1"/>
    <x v="0"/>
    <s v="_x000a_#calma#certeza#duda#compasion#diversion#agrado#alegria#placer#dolor#satisfaccion#frustracion#deseo#amor#valentia#fortaleza#entusiasmo#arrogancia#dependenciaEmocional#_x000a_"/>
    <x v="0"/>
    <x v="0"/>
    <x v="1"/>
    <x v="1"/>
    <x v="0"/>
    <x v="1"/>
    <x v="0"/>
    <x v="1"/>
    <x v="1"/>
    <x v="1"/>
    <x v="1"/>
    <x v="1"/>
    <x v="1"/>
    <x v="1"/>
    <x v="0"/>
    <x v="1"/>
    <x v="1"/>
    <x v="1"/>
    <x v="1"/>
    <x v="0"/>
    <x v="0"/>
    <x v="1"/>
    <x v="0"/>
    <m/>
    <m/>
    <x v="1"/>
    <x v="6"/>
    <x v="0"/>
  </r>
  <r>
    <s v="alejandrorp3alb"/>
    <d v="2021-05-24T00:00:00"/>
    <s v="calma#certeza#duda#compasion#diversion#agrado#alegria#placer#satisfaccion#deseo#amor#valentia#fortaleza#entusiasmo#arrogancia#dependenciaEmocional#"/>
    <x v="0"/>
    <x v="0"/>
    <x v="1"/>
    <x v="1"/>
    <x v="0"/>
    <s v="_x000a_#calma#certeza#duda#compasion#diversion#agrado#alegria#placer#satisfaccion#deseo#amor#valentia#fortaleza#entusiasmo#arrogancia#dependenciaEmocional#_x000a_"/>
    <x v="0"/>
    <x v="0"/>
    <x v="1"/>
    <x v="1"/>
    <x v="0"/>
    <x v="1"/>
    <x v="0"/>
    <x v="1"/>
    <x v="1"/>
    <x v="1"/>
    <x v="1"/>
    <x v="1"/>
    <x v="0"/>
    <x v="0"/>
    <x v="0"/>
    <x v="1"/>
    <x v="1"/>
    <x v="1"/>
    <x v="1"/>
    <x v="0"/>
    <x v="0"/>
    <x v="1"/>
    <x v="0"/>
    <m/>
    <m/>
    <x v="1"/>
    <x v="6"/>
    <x v="0"/>
  </r>
  <r>
    <s v="alejandrorp3alb"/>
    <d v="2021-06-07T00:00:00"/>
    <s v="calma#certeza#duda#compasion#diversion#agrado#alegria#placer#satisfaccion#deseo#amor#valentia#fortaleza#entusiasmo#arrogancia#dependenciaEmocional#"/>
    <x v="0"/>
    <x v="0"/>
    <x v="1"/>
    <x v="1"/>
    <x v="0"/>
    <s v="_x000a_#calma#certeza#duda#compasion#diversion#agrado#alegria#placer#satisfaccion#deseo#amor#valentia#fortaleza#entusiasmo#arrogancia#dependenciaEmocional#_x000a_"/>
    <x v="0"/>
    <x v="0"/>
    <x v="1"/>
    <x v="1"/>
    <x v="0"/>
    <x v="1"/>
    <x v="0"/>
    <x v="1"/>
    <x v="1"/>
    <x v="1"/>
    <x v="1"/>
    <x v="1"/>
    <x v="0"/>
    <x v="0"/>
    <x v="0"/>
    <x v="1"/>
    <x v="1"/>
    <x v="1"/>
    <x v="1"/>
    <x v="0"/>
    <x v="0"/>
    <x v="1"/>
    <x v="0"/>
    <m/>
    <m/>
    <x v="1"/>
    <x v="6"/>
    <x v="0"/>
  </r>
  <r>
    <s v="alejandrorp3alb"/>
    <d v="2021-06-07T00:00:00"/>
    <s v="calma#certeza#duda#compasion#diversion#agrado#malestar#alegria#placer#satisfaccion#deseo#amor#valentia#fortaleza#entusiasmo#arrogancia#dependenciaEmocional#"/>
    <x v="0"/>
    <x v="0"/>
    <x v="1"/>
    <x v="1"/>
    <x v="0"/>
    <s v="_x000a_#calma#certeza#duda#compasion#diversion#agrado#malestar#alegria#placer#satisfaccion#deseo#amor#valentia#fortaleza#entusiasmo#arrogancia#dependenciaEmocional#_x000a_"/>
    <x v="1"/>
    <x v="0"/>
    <x v="1"/>
    <x v="1"/>
    <x v="0"/>
    <x v="1"/>
    <x v="0"/>
    <x v="1"/>
    <x v="1"/>
    <x v="1"/>
    <x v="1"/>
    <x v="1"/>
    <x v="0"/>
    <x v="0"/>
    <x v="0"/>
    <x v="1"/>
    <x v="1"/>
    <x v="1"/>
    <x v="1"/>
    <x v="0"/>
    <x v="0"/>
    <x v="1"/>
    <x v="0"/>
    <m/>
    <m/>
    <x v="1"/>
    <x v="6"/>
    <x v="0"/>
  </r>
  <r>
    <s v="alejandrorp3alb"/>
    <d v="2021-06-07T00:00:00"/>
    <s v="calma#certeza#duda#compasion#diversion#agrado#malestar#alegria#placer#satisfaccion#deseo#amor#valentia#fortaleza#entusiasmo#arrogancia#dependenciaEmocional#"/>
    <x v="0"/>
    <x v="0"/>
    <x v="1"/>
    <x v="1"/>
    <x v="0"/>
    <s v="_x000a_#calma#certeza#duda#compasion#diversion#agrado#malestar#alegria#placer#satisfaccion#deseo#amor#valentia#fortaleza#entusiasmo#arrogancia#dependenciaEmocional#_x000a_"/>
    <x v="1"/>
    <x v="0"/>
    <x v="1"/>
    <x v="1"/>
    <x v="0"/>
    <x v="1"/>
    <x v="0"/>
    <x v="1"/>
    <x v="1"/>
    <x v="1"/>
    <x v="1"/>
    <x v="1"/>
    <x v="0"/>
    <x v="0"/>
    <x v="0"/>
    <x v="1"/>
    <x v="1"/>
    <x v="1"/>
    <x v="1"/>
    <x v="0"/>
    <x v="0"/>
    <x v="1"/>
    <x v="0"/>
    <m/>
    <m/>
    <x v="1"/>
    <x v="6"/>
    <x v="0"/>
  </r>
  <r>
    <s v="santi3alb"/>
    <d v="2021-05-10T00:00:00"/>
    <s v="calma#certeza#ira#aburrimiento#agrado#alegria#placer#satisfaccion#deseo#fobia#amor#valentia#fortaleza#entusiasmo#humillacion#dependenciaEmocional#"/>
    <x v="0"/>
    <x v="1"/>
    <x v="1"/>
    <x v="1"/>
    <x v="1"/>
    <s v="_x000a_#calma#certeza#ira#aburrimiento#agrado#alegria#placer#satisfaccion#deseo#fobia#amor#valentia#fortaleza#entusiasmo#humillacion#dependenciaEmocional#_x000a_"/>
    <x v="0"/>
    <x v="0"/>
    <x v="1"/>
    <x v="1"/>
    <x v="0"/>
    <x v="1"/>
    <x v="0"/>
    <x v="0"/>
    <x v="1"/>
    <x v="1"/>
    <x v="1"/>
    <x v="0"/>
    <x v="0"/>
    <x v="0"/>
    <x v="0"/>
    <x v="1"/>
    <x v="1"/>
    <x v="0"/>
    <x v="1"/>
    <x v="0"/>
    <x v="0"/>
    <x v="0"/>
    <x v="1"/>
    <s v="fobia"/>
    <m/>
    <x v="1"/>
    <x v="6"/>
    <x v="0"/>
  </r>
  <r>
    <s v="sofia3alb"/>
    <d v="2021-04-26T00:00:00"/>
    <s v="calma#compasion#alegria#"/>
    <x v="0"/>
    <x v="0"/>
    <x v="1"/>
    <x v="0"/>
    <x v="0"/>
    <s v="_x000a_#calma#compasion#alegria#_x000a_"/>
    <x v="0"/>
    <x v="0"/>
    <x v="0"/>
    <x v="0"/>
    <x v="0"/>
    <x v="0"/>
    <x v="0"/>
    <x v="0"/>
    <x v="0"/>
    <x v="0"/>
    <x v="0"/>
    <x v="0"/>
    <x v="0"/>
    <x v="0"/>
    <x v="0"/>
    <x v="0"/>
    <x v="0"/>
    <x v="1"/>
    <x v="0"/>
    <x v="0"/>
    <x v="0"/>
    <x v="0"/>
    <x v="0"/>
    <m/>
    <m/>
    <x v="0"/>
    <x v="6"/>
    <x v="0"/>
  </r>
  <r>
    <s v="magdalena3alb"/>
    <d v="2021-05-24T00:00:00"/>
    <s v="calma#diversion#aburrimiento#agotamiento#"/>
    <x v="0"/>
    <x v="1"/>
    <x v="0"/>
    <x v="0"/>
    <x v="0"/>
    <s v="_x000a_#calma#diversion#aburrimiento#agotamiento#_x000a_"/>
    <x v="0"/>
    <x v="0"/>
    <x v="0"/>
    <x v="0"/>
    <x v="0"/>
    <x v="0"/>
    <x v="0"/>
    <x v="0"/>
    <x v="0"/>
    <x v="0"/>
    <x v="0"/>
    <x v="1"/>
    <x v="0"/>
    <x v="0"/>
    <x v="1"/>
    <x v="0"/>
    <x v="0"/>
    <x v="0"/>
    <x v="0"/>
    <x v="0"/>
    <x v="0"/>
    <x v="0"/>
    <x v="0"/>
    <m/>
    <m/>
    <x v="0"/>
    <x v="6"/>
    <x v="0"/>
  </r>
  <r>
    <s v="alejandra3alb"/>
    <d v="2021-05-24T00:00:00"/>
    <s v="calma#diversion#agrado#"/>
    <x v="0"/>
    <x v="0"/>
    <x v="0"/>
    <x v="0"/>
    <x v="0"/>
    <s v="_x000a_#calma#diversion#agrado#_x000a_"/>
    <x v="0"/>
    <x v="0"/>
    <x v="0"/>
    <x v="0"/>
    <x v="0"/>
    <x v="0"/>
    <x v="0"/>
    <x v="0"/>
    <x v="0"/>
    <x v="0"/>
    <x v="0"/>
    <x v="1"/>
    <x v="0"/>
    <x v="0"/>
    <x v="0"/>
    <x v="1"/>
    <x v="0"/>
    <x v="0"/>
    <x v="0"/>
    <x v="0"/>
    <x v="0"/>
    <x v="0"/>
    <x v="0"/>
    <m/>
    <m/>
    <x v="0"/>
    <x v="6"/>
    <x v="0"/>
  </r>
  <r>
    <s v="alfonso3alb"/>
    <d v="2021-06-07T00:00:00"/>
    <s v="calma#diversion#agrado#amor#apatia#"/>
    <x v="0"/>
    <x v="0"/>
    <x v="0"/>
    <x v="0"/>
    <x v="0"/>
    <s v="_x000a_#calma#diversion#agrado#amor#apatia#_x000a_"/>
    <x v="0"/>
    <x v="0"/>
    <x v="0"/>
    <x v="0"/>
    <x v="1"/>
    <x v="0"/>
    <x v="0"/>
    <x v="0"/>
    <x v="0"/>
    <x v="1"/>
    <x v="0"/>
    <x v="1"/>
    <x v="0"/>
    <x v="0"/>
    <x v="0"/>
    <x v="1"/>
    <x v="0"/>
    <x v="0"/>
    <x v="0"/>
    <x v="0"/>
    <x v="0"/>
    <x v="0"/>
    <x v="0"/>
    <m/>
    <m/>
    <x v="1"/>
    <x v="6"/>
    <x v="0"/>
  </r>
  <r>
    <s v="milan3alb"/>
    <d v="2021-05-24T00:00:00"/>
    <s v="calma#diversion#alegria#entusiasmo#"/>
    <x v="0"/>
    <x v="0"/>
    <x v="1"/>
    <x v="0"/>
    <x v="0"/>
    <s v="_x000a_#calma#diversion#alegria#entusiasmo#_x000a_"/>
    <x v="0"/>
    <x v="0"/>
    <x v="0"/>
    <x v="0"/>
    <x v="0"/>
    <x v="1"/>
    <x v="0"/>
    <x v="0"/>
    <x v="0"/>
    <x v="0"/>
    <x v="0"/>
    <x v="1"/>
    <x v="0"/>
    <x v="0"/>
    <x v="0"/>
    <x v="0"/>
    <x v="0"/>
    <x v="0"/>
    <x v="0"/>
    <x v="0"/>
    <x v="0"/>
    <x v="0"/>
    <x v="0"/>
    <m/>
    <m/>
    <x v="1"/>
    <x v="6"/>
    <x v="0"/>
  </r>
  <r>
    <s v="milan3alb"/>
    <d v="2021-05-24T00:00:00"/>
    <s v="calma#diversion#alegria#placer#satisfaccion#entusiasmo#"/>
    <x v="0"/>
    <x v="0"/>
    <x v="1"/>
    <x v="0"/>
    <x v="0"/>
    <s v="_x000a_#calma#diversion#alegria#placer#satisfaccion#entusiasmo#_x000a_"/>
    <x v="0"/>
    <x v="0"/>
    <x v="0"/>
    <x v="0"/>
    <x v="0"/>
    <x v="1"/>
    <x v="0"/>
    <x v="0"/>
    <x v="1"/>
    <x v="0"/>
    <x v="0"/>
    <x v="1"/>
    <x v="0"/>
    <x v="0"/>
    <x v="0"/>
    <x v="0"/>
    <x v="0"/>
    <x v="0"/>
    <x v="1"/>
    <x v="0"/>
    <x v="0"/>
    <x v="0"/>
    <x v="0"/>
    <m/>
    <m/>
    <x v="1"/>
    <x v="6"/>
    <x v="0"/>
  </r>
  <r>
    <s v="nikhil3alb"/>
    <d v="2021-05-24T00:00:00"/>
    <s v="calma#duda#agrado#alegria#deseo#agotamiento#entusiasmo#"/>
    <x v="0"/>
    <x v="0"/>
    <x v="1"/>
    <x v="1"/>
    <x v="0"/>
    <s v="_x000a_#calma#duda#agrado#alegria#deseo#agotamiento#entusiasmo#_x000a_"/>
    <x v="0"/>
    <x v="0"/>
    <x v="0"/>
    <x v="0"/>
    <x v="0"/>
    <x v="1"/>
    <x v="0"/>
    <x v="1"/>
    <x v="0"/>
    <x v="0"/>
    <x v="0"/>
    <x v="0"/>
    <x v="0"/>
    <x v="0"/>
    <x v="1"/>
    <x v="1"/>
    <x v="0"/>
    <x v="0"/>
    <x v="0"/>
    <x v="0"/>
    <x v="0"/>
    <x v="0"/>
    <x v="0"/>
    <m/>
    <m/>
    <x v="1"/>
    <x v="6"/>
    <x v="0"/>
  </r>
  <r>
    <s v="sofia3alb"/>
    <d v="2021-05-24T00:00:00"/>
    <s v="calma#duda#alegria#"/>
    <x v="0"/>
    <x v="0"/>
    <x v="1"/>
    <x v="0"/>
    <x v="0"/>
    <s v="_x000a_#calma#duda#alegria#_x000a_"/>
    <x v="0"/>
    <x v="0"/>
    <x v="0"/>
    <x v="0"/>
    <x v="0"/>
    <x v="0"/>
    <x v="0"/>
    <x v="1"/>
    <x v="0"/>
    <x v="0"/>
    <x v="0"/>
    <x v="0"/>
    <x v="0"/>
    <x v="0"/>
    <x v="0"/>
    <x v="0"/>
    <x v="0"/>
    <x v="0"/>
    <x v="0"/>
    <x v="0"/>
    <x v="0"/>
    <x v="0"/>
    <x v="0"/>
    <m/>
    <m/>
    <x v="0"/>
    <x v="6"/>
    <x v="0"/>
  </r>
  <r>
    <s v="ruari3alb"/>
    <d v="2021-04-26T00:00:00"/>
    <s v="calma#duda#compasion#aburrimiento#malestar#alegria#placer#satisfaccion#valentia#fortaleza#entusiasmo#apego#"/>
    <x v="0"/>
    <x v="1"/>
    <x v="1"/>
    <x v="0"/>
    <x v="0"/>
    <s v="_x000a_#calma#duda#compasion#aburrimiento#malestar#alegria#placer#satisfaccion#valentia#fortaleza#entusiasmo#apego#_x000a_"/>
    <x v="1"/>
    <x v="0"/>
    <x v="0"/>
    <x v="1"/>
    <x v="0"/>
    <x v="1"/>
    <x v="0"/>
    <x v="1"/>
    <x v="1"/>
    <x v="0"/>
    <x v="1"/>
    <x v="0"/>
    <x v="0"/>
    <x v="0"/>
    <x v="0"/>
    <x v="0"/>
    <x v="0"/>
    <x v="1"/>
    <x v="1"/>
    <x v="1"/>
    <x v="0"/>
    <x v="0"/>
    <x v="0"/>
    <m/>
    <m/>
    <x v="1"/>
    <x v="6"/>
    <x v="0"/>
  </r>
  <r>
    <s v="santi3alb"/>
    <d v="2021-04-26T00:00:00"/>
    <s v="calma#duda#compasion#aburrimiento#malestar#tristeza#dolor#frustracion#deseo#odio#miedo#agotamiento#entusiasmo#humillacion#dependenciaEmocional#"/>
    <x v="0"/>
    <x v="1"/>
    <x v="0"/>
    <x v="1"/>
    <x v="1"/>
    <s v="_x000a_#calma#duda#compasion#aburrimiento#malestar#tristeza#dolor#frustracion#deseo#odio#miedo#agotamiento#entusiasmo#humillacion#dependenciaEmocional#_x000a_"/>
    <x v="1"/>
    <x v="1"/>
    <x v="0"/>
    <x v="0"/>
    <x v="0"/>
    <x v="1"/>
    <x v="0"/>
    <x v="1"/>
    <x v="0"/>
    <x v="0"/>
    <x v="0"/>
    <x v="0"/>
    <x v="1"/>
    <x v="1"/>
    <x v="1"/>
    <x v="0"/>
    <x v="1"/>
    <x v="1"/>
    <x v="0"/>
    <x v="0"/>
    <x v="1"/>
    <x v="0"/>
    <x v="0"/>
    <m/>
    <s v="odio"/>
    <x v="1"/>
    <x v="6"/>
    <x v="0"/>
  </r>
  <r>
    <s v="alejandrorp3alb"/>
    <d v="2021-04-26T00:00:00"/>
    <s v="calma#duda#compasion#diversion#aburrimiento#agrado#alegria#placer#satisfaccion#frustracion#deseo#amor#valentia#fortaleza#agotamiento#entusiasmo#arrogancia#apego#dependenciaEmocional#"/>
    <x v="0"/>
    <x v="1"/>
    <x v="1"/>
    <x v="1"/>
    <x v="0"/>
    <s v="_x000a_#calma#duda#compasion#diversion#aburrimiento#agrado#alegria#placer#satisfaccion#frustracion#deseo#amor#valentia#fortaleza#agotamiento#entusiasmo#arrogancia#apego#dependenciaEmocional#_x000a_"/>
    <x v="0"/>
    <x v="0"/>
    <x v="0"/>
    <x v="1"/>
    <x v="0"/>
    <x v="1"/>
    <x v="0"/>
    <x v="1"/>
    <x v="1"/>
    <x v="1"/>
    <x v="1"/>
    <x v="1"/>
    <x v="0"/>
    <x v="1"/>
    <x v="1"/>
    <x v="1"/>
    <x v="1"/>
    <x v="1"/>
    <x v="1"/>
    <x v="1"/>
    <x v="0"/>
    <x v="1"/>
    <x v="0"/>
    <m/>
    <m/>
    <x v="1"/>
    <x v="6"/>
    <x v="0"/>
  </r>
  <r>
    <s v="alejandrorj3alb"/>
    <d v="2021-05-24T00:00:00"/>
    <s v="calma#duda#diversion#agrado#alegria#"/>
    <x v="0"/>
    <x v="0"/>
    <x v="1"/>
    <x v="0"/>
    <x v="0"/>
    <s v="_x000a_#calma#duda#diversion#agrado#alegria#_x000a_"/>
    <x v="0"/>
    <x v="0"/>
    <x v="0"/>
    <x v="0"/>
    <x v="0"/>
    <x v="0"/>
    <x v="0"/>
    <x v="1"/>
    <x v="0"/>
    <x v="0"/>
    <x v="0"/>
    <x v="1"/>
    <x v="0"/>
    <x v="0"/>
    <x v="0"/>
    <x v="1"/>
    <x v="0"/>
    <x v="0"/>
    <x v="0"/>
    <x v="0"/>
    <x v="0"/>
    <x v="0"/>
    <x v="0"/>
    <m/>
    <m/>
    <x v="1"/>
    <x v="6"/>
    <x v="0"/>
  </r>
  <r>
    <s v="nikhil3alb"/>
    <d v="2021-04-26T00:00:00"/>
    <s v="calma#duda#diversion#malestar#alegria#satisfaccion#deseo#miedo#agotamiento#"/>
    <x v="0"/>
    <x v="0"/>
    <x v="1"/>
    <x v="1"/>
    <x v="0"/>
    <s v="_x000a_#calma#duda#diversion#malestar#alegria#satisfaccion#deseo#miedo#agotamiento#_x000a_"/>
    <x v="1"/>
    <x v="0"/>
    <x v="0"/>
    <x v="0"/>
    <x v="0"/>
    <x v="0"/>
    <x v="0"/>
    <x v="1"/>
    <x v="0"/>
    <x v="0"/>
    <x v="0"/>
    <x v="1"/>
    <x v="0"/>
    <x v="0"/>
    <x v="1"/>
    <x v="0"/>
    <x v="0"/>
    <x v="0"/>
    <x v="1"/>
    <x v="0"/>
    <x v="1"/>
    <x v="0"/>
    <x v="0"/>
    <m/>
    <m/>
    <x v="1"/>
    <x v="6"/>
    <x v="0"/>
  </r>
  <r>
    <s v="ana3alb"/>
    <d v="2021-06-07T00:00:00"/>
    <s v="calma#duda#dolor#amor#miedo#"/>
    <x v="0"/>
    <x v="0"/>
    <x v="0"/>
    <x v="0"/>
    <x v="0"/>
    <s v="_x000a_#calma#duda#dolor#amor#miedo#_x000a_"/>
    <x v="0"/>
    <x v="0"/>
    <x v="0"/>
    <x v="0"/>
    <x v="0"/>
    <x v="0"/>
    <x v="0"/>
    <x v="1"/>
    <x v="0"/>
    <x v="1"/>
    <x v="0"/>
    <x v="0"/>
    <x v="1"/>
    <x v="0"/>
    <x v="0"/>
    <x v="0"/>
    <x v="0"/>
    <x v="0"/>
    <x v="0"/>
    <x v="0"/>
    <x v="1"/>
    <x v="0"/>
    <x v="0"/>
    <m/>
    <m/>
    <x v="0"/>
    <x v="6"/>
    <x v="0"/>
  </r>
  <r>
    <s v="santi3alb"/>
    <d v="2021-05-24T00:00:00"/>
    <s v="calma#duda#ira#aburrimiento#malestar#alegria#dolor#frustracion#deseo#odio#valentia#fortaleza#agotamiento#entusiasmo#arrogancia#dependenciaEmocional#"/>
    <x v="0"/>
    <x v="1"/>
    <x v="1"/>
    <x v="1"/>
    <x v="0"/>
    <s v="_x000a_#calma#duda#ira#aburrimiento#malestar#alegria#dolor#frustracion#deseo#odio#valentia#fortaleza#agotamiento#entusiasmo#arrogancia#dependenciaEmocional#_x000a_"/>
    <x v="1"/>
    <x v="0"/>
    <x v="0"/>
    <x v="1"/>
    <x v="0"/>
    <x v="1"/>
    <x v="0"/>
    <x v="1"/>
    <x v="0"/>
    <x v="0"/>
    <x v="1"/>
    <x v="0"/>
    <x v="1"/>
    <x v="1"/>
    <x v="1"/>
    <x v="0"/>
    <x v="1"/>
    <x v="0"/>
    <x v="0"/>
    <x v="0"/>
    <x v="0"/>
    <x v="1"/>
    <x v="1"/>
    <m/>
    <s v="odio"/>
    <x v="1"/>
    <x v="6"/>
    <x v="0"/>
  </r>
  <r>
    <s v="ariana3alb"/>
    <d v="2021-05-24T00:00:00"/>
    <s v="calma#frustracion#agotamiento#"/>
    <x v="0"/>
    <x v="0"/>
    <x v="0"/>
    <x v="0"/>
    <x v="0"/>
    <s v="_x000a_#calma#frustracion#agotamiento#_x000a_"/>
    <x v="0"/>
    <x v="0"/>
    <x v="0"/>
    <x v="0"/>
    <x v="0"/>
    <x v="0"/>
    <x v="0"/>
    <x v="0"/>
    <x v="0"/>
    <x v="0"/>
    <x v="0"/>
    <x v="0"/>
    <x v="0"/>
    <x v="1"/>
    <x v="1"/>
    <x v="0"/>
    <x v="0"/>
    <x v="0"/>
    <x v="0"/>
    <x v="0"/>
    <x v="0"/>
    <x v="0"/>
    <x v="0"/>
    <m/>
    <m/>
    <x v="0"/>
    <x v="6"/>
    <x v="0"/>
  </r>
  <r>
    <s v="ruari3alb"/>
    <d v="2021-05-24T00:00:00"/>
    <s v="calma#placer#deseo#valentia#"/>
    <x v="0"/>
    <x v="0"/>
    <x v="0"/>
    <x v="1"/>
    <x v="0"/>
    <s v="_x000a_#calma#placer#deseo#valentia#_x000a_"/>
    <x v="0"/>
    <x v="0"/>
    <x v="0"/>
    <x v="0"/>
    <x v="0"/>
    <x v="0"/>
    <x v="0"/>
    <x v="0"/>
    <x v="1"/>
    <x v="0"/>
    <x v="1"/>
    <x v="0"/>
    <x v="0"/>
    <x v="0"/>
    <x v="0"/>
    <x v="0"/>
    <x v="0"/>
    <x v="0"/>
    <x v="0"/>
    <x v="0"/>
    <x v="0"/>
    <x v="0"/>
    <x v="0"/>
    <m/>
    <m/>
    <x v="1"/>
    <x v="6"/>
    <x v="0"/>
  </r>
  <r>
    <s v="milan3alb"/>
    <d v="2021-04-26T00:00:00"/>
    <s v="calma#satisfaccion#"/>
    <x v="0"/>
    <x v="0"/>
    <x v="0"/>
    <x v="0"/>
    <x v="0"/>
    <s v="_x000a_#calma#satisfaccion#_x000a_"/>
    <x v="0"/>
    <x v="0"/>
    <x v="0"/>
    <x v="0"/>
    <x v="0"/>
    <x v="0"/>
    <x v="0"/>
    <x v="0"/>
    <x v="0"/>
    <x v="0"/>
    <x v="0"/>
    <x v="0"/>
    <x v="0"/>
    <x v="0"/>
    <x v="0"/>
    <x v="0"/>
    <x v="0"/>
    <x v="0"/>
    <x v="1"/>
    <x v="0"/>
    <x v="0"/>
    <x v="0"/>
    <x v="0"/>
    <m/>
    <m/>
    <x v="1"/>
    <x v="6"/>
    <x v="0"/>
  </r>
  <r>
    <s v="ariana3alb"/>
    <d v="2021-05-24T00:00:00"/>
    <s v="calma#tension#malestar#"/>
    <x v="1"/>
    <x v="0"/>
    <x v="0"/>
    <x v="0"/>
    <x v="0"/>
    <s v="_x000a_#calma#tension#malestar#_x000a_"/>
    <x v="1"/>
    <x v="0"/>
    <x v="0"/>
    <x v="0"/>
    <x v="0"/>
    <x v="0"/>
    <x v="0"/>
    <x v="0"/>
    <x v="0"/>
    <x v="0"/>
    <x v="0"/>
    <x v="0"/>
    <x v="0"/>
    <x v="0"/>
    <x v="0"/>
    <x v="0"/>
    <x v="0"/>
    <x v="0"/>
    <x v="0"/>
    <x v="0"/>
    <x v="0"/>
    <x v="0"/>
    <x v="0"/>
    <m/>
    <m/>
    <x v="0"/>
    <x v="6"/>
    <x v="0"/>
  </r>
  <r>
    <s v="cristobals3alb"/>
    <d v="2021-05-24T00:00:00"/>
    <s v="calma#tristeza#"/>
    <x v="0"/>
    <x v="0"/>
    <x v="0"/>
    <x v="0"/>
    <x v="0"/>
    <s v="_x000a_#calma#tristeza#_x000a_"/>
    <x v="0"/>
    <x v="1"/>
    <x v="0"/>
    <x v="0"/>
    <x v="0"/>
    <x v="0"/>
    <x v="0"/>
    <x v="0"/>
    <x v="0"/>
    <x v="0"/>
    <x v="0"/>
    <x v="0"/>
    <x v="0"/>
    <x v="0"/>
    <x v="0"/>
    <x v="0"/>
    <x v="0"/>
    <x v="0"/>
    <x v="0"/>
    <x v="0"/>
    <x v="0"/>
    <x v="0"/>
    <x v="0"/>
    <m/>
    <m/>
    <x v="1"/>
    <x v="6"/>
    <x v="0"/>
  </r>
  <r>
    <s v="david3alb"/>
    <d v="2021-06-07T00:00:00"/>
    <s v="certeza#deseo#fortaleza#"/>
    <x v="0"/>
    <x v="0"/>
    <x v="0"/>
    <x v="1"/>
    <x v="0"/>
    <s v="_x000a_#certeza#deseo#fortaleza#_x000a_"/>
    <x v="0"/>
    <x v="0"/>
    <x v="1"/>
    <x v="1"/>
    <x v="0"/>
    <x v="0"/>
    <x v="1"/>
    <x v="0"/>
    <x v="0"/>
    <x v="0"/>
    <x v="0"/>
    <x v="0"/>
    <x v="0"/>
    <x v="0"/>
    <x v="0"/>
    <x v="0"/>
    <x v="0"/>
    <x v="0"/>
    <x v="0"/>
    <x v="0"/>
    <x v="0"/>
    <x v="0"/>
    <x v="0"/>
    <m/>
    <m/>
    <x v="1"/>
    <x v="6"/>
    <x v="0"/>
  </r>
  <r>
    <s v="alejandra3alb"/>
    <d v="2021-05-24T00:00:00"/>
    <s v="diversion#"/>
    <x v="0"/>
    <x v="0"/>
    <x v="0"/>
    <x v="0"/>
    <x v="0"/>
    <s v="_x000a_#diversion#_x000a_"/>
    <x v="0"/>
    <x v="0"/>
    <x v="0"/>
    <x v="0"/>
    <x v="0"/>
    <x v="0"/>
    <x v="1"/>
    <x v="0"/>
    <x v="0"/>
    <x v="0"/>
    <x v="0"/>
    <x v="1"/>
    <x v="0"/>
    <x v="0"/>
    <x v="0"/>
    <x v="0"/>
    <x v="0"/>
    <x v="0"/>
    <x v="0"/>
    <x v="0"/>
    <x v="0"/>
    <x v="0"/>
    <x v="0"/>
    <m/>
    <m/>
    <x v="0"/>
    <x v="6"/>
    <x v="0"/>
  </r>
  <r>
    <s v="rahul3alb"/>
    <d v="2021-05-24T00:00:00"/>
    <s v="diversion#agrado#alegria#deseo#"/>
    <x v="0"/>
    <x v="0"/>
    <x v="1"/>
    <x v="1"/>
    <x v="0"/>
    <s v="_x000a_#diversion#agrado#alegria#deseo#_x000a_"/>
    <x v="0"/>
    <x v="0"/>
    <x v="0"/>
    <x v="0"/>
    <x v="0"/>
    <x v="0"/>
    <x v="1"/>
    <x v="0"/>
    <x v="0"/>
    <x v="0"/>
    <x v="0"/>
    <x v="1"/>
    <x v="0"/>
    <x v="0"/>
    <x v="0"/>
    <x v="1"/>
    <x v="0"/>
    <x v="0"/>
    <x v="0"/>
    <x v="0"/>
    <x v="0"/>
    <x v="0"/>
    <x v="0"/>
    <m/>
    <m/>
    <x v="1"/>
    <x v="6"/>
    <x v="0"/>
  </r>
  <r>
    <s v="alejandra3alb"/>
    <d v="2021-06-07T00:00:00"/>
    <s v="diversion#agrado#alegria#placer#"/>
    <x v="0"/>
    <x v="0"/>
    <x v="1"/>
    <x v="0"/>
    <x v="0"/>
    <s v="_x000a_#diversion#agrado#alegria#placer#_x000a_"/>
    <x v="0"/>
    <x v="0"/>
    <x v="0"/>
    <x v="0"/>
    <x v="0"/>
    <x v="0"/>
    <x v="1"/>
    <x v="0"/>
    <x v="1"/>
    <x v="0"/>
    <x v="0"/>
    <x v="1"/>
    <x v="0"/>
    <x v="0"/>
    <x v="0"/>
    <x v="1"/>
    <x v="0"/>
    <x v="0"/>
    <x v="0"/>
    <x v="0"/>
    <x v="0"/>
    <x v="0"/>
    <x v="0"/>
    <m/>
    <m/>
    <x v="0"/>
    <x v="6"/>
    <x v="0"/>
  </r>
  <r>
    <s v="marcos3alb"/>
    <d v="2021-05-24T00:00:00"/>
    <s v="duda#"/>
    <x v="0"/>
    <x v="0"/>
    <x v="0"/>
    <x v="0"/>
    <x v="0"/>
    <s v="_x000a_#duda#_x000a_"/>
    <x v="0"/>
    <x v="0"/>
    <x v="0"/>
    <x v="0"/>
    <x v="0"/>
    <x v="0"/>
    <x v="1"/>
    <x v="1"/>
    <x v="0"/>
    <x v="0"/>
    <x v="0"/>
    <x v="0"/>
    <x v="0"/>
    <x v="0"/>
    <x v="0"/>
    <x v="0"/>
    <x v="0"/>
    <x v="0"/>
    <x v="0"/>
    <x v="0"/>
    <x v="0"/>
    <x v="0"/>
    <x v="0"/>
    <m/>
    <m/>
    <x v="1"/>
    <x v="6"/>
    <x v="0"/>
  </r>
  <r>
    <s v="santi3alb"/>
    <d v="2021-05-10T00:00:00"/>
    <s v="duda#"/>
    <x v="0"/>
    <x v="0"/>
    <x v="0"/>
    <x v="0"/>
    <x v="0"/>
    <s v="_x000a_#duda#_x000a_"/>
    <x v="0"/>
    <x v="0"/>
    <x v="0"/>
    <x v="0"/>
    <x v="0"/>
    <x v="0"/>
    <x v="1"/>
    <x v="1"/>
    <x v="0"/>
    <x v="0"/>
    <x v="0"/>
    <x v="0"/>
    <x v="0"/>
    <x v="0"/>
    <x v="0"/>
    <x v="0"/>
    <x v="0"/>
    <x v="0"/>
    <x v="0"/>
    <x v="0"/>
    <x v="0"/>
    <x v="0"/>
    <x v="0"/>
    <m/>
    <m/>
    <x v="1"/>
    <x v="6"/>
    <x v="0"/>
  </r>
  <r>
    <s v="david3alb"/>
    <d v="2021-04-26T00:00:00"/>
    <s v="duda#aburrimiento#frustracion#agotamiento#"/>
    <x v="0"/>
    <x v="1"/>
    <x v="0"/>
    <x v="0"/>
    <x v="0"/>
    <s v="_x000a_#duda#aburrimiento#frustracion#agotamiento#_x000a_"/>
    <x v="0"/>
    <x v="0"/>
    <x v="0"/>
    <x v="0"/>
    <x v="0"/>
    <x v="0"/>
    <x v="1"/>
    <x v="1"/>
    <x v="0"/>
    <x v="0"/>
    <x v="0"/>
    <x v="0"/>
    <x v="0"/>
    <x v="1"/>
    <x v="1"/>
    <x v="0"/>
    <x v="0"/>
    <x v="0"/>
    <x v="0"/>
    <x v="0"/>
    <x v="0"/>
    <x v="0"/>
    <x v="0"/>
    <m/>
    <m/>
    <x v="1"/>
    <x v="6"/>
    <x v="0"/>
  </r>
  <r>
    <s v="julia3alb"/>
    <d v="2021-05-10T00:00:00"/>
    <s v="duda#compasion#placer#dolor#frustracion#fobia#amor#miedo#agotamiento#dependenciaEmocional#"/>
    <x v="0"/>
    <x v="0"/>
    <x v="0"/>
    <x v="0"/>
    <x v="0"/>
    <s v="_x000a_#duda#compasion#placer#dolor#frustracion#fobia#amor#miedo#agotamiento#dependenciaEmocional#_x000a_"/>
    <x v="0"/>
    <x v="0"/>
    <x v="0"/>
    <x v="0"/>
    <x v="0"/>
    <x v="0"/>
    <x v="1"/>
    <x v="1"/>
    <x v="1"/>
    <x v="1"/>
    <x v="0"/>
    <x v="0"/>
    <x v="1"/>
    <x v="1"/>
    <x v="1"/>
    <x v="0"/>
    <x v="1"/>
    <x v="1"/>
    <x v="0"/>
    <x v="0"/>
    <x v="1"/>
    <x v="0"/>
    <x v="0"/>
    <s v="fobia"/>
    <m/>
    <x v="0"/>
    <x v="6"/>
    <x v="0"/>
  </r>
  <r>
    <s v="ariana3alb"/>
    <d v="2021-05-10T00:00:00"/>
    <s v="duda#fortaleza#"/>
    <x v="0"/>
    <x v="0"/>
    <x v="0"/>
    <x v="0"/>
    <x v="0"/>
    <s v="_x000a_#duda#fortaleza#_x000a_"/>
    <x v="0"/>
    <x v="0"/>
    <x v="0"/>
    <x v="1"/>
    <x v="0"/>
    <x v="0"/>
    <x v="1"/>
    <x v="1"/>
    <x v="0"/>
    <x v="0"/>
    <x v="0"/>
    <x v="0"/>
    <x v="0"/>
    <x v="0"/>
    <x v="0"/>
    <x v="0"/>
    <x v="0"/>
    <x v="0"/>
    <x v="0"/>
    <x v="0"/>
    <x v="0"/>
    <x v="0"/>
    <x v="0"/>
    <m/>
    <m/>
    <x v="0"/>
    <x v="6"/>
    <x v="0"/>
  </r>
  <r>
    <s v="ariana3alb"/>
    <d v="2021-04-26T00:00:00"/>
    <s v="duda#malestar#tristeza#agotamiento#"/>
    <x v="0"/>
    <x v="0"/>
    <x v="0"/>
    <x v="0"/>
    <x v="0"/>
    <s v="_x000a_#duda#malestar#tristeza#agotamiento#_x000a_"/>
    <x v="1"/>
    <x v="1"/>
    <x v="0"/>
    <x v="0"/>
    <x v="0"/>
    <x v="0"/>
    <x v="1"/>
    <x v="1"/>
    <x v="0"/>
    <x v="0"/>
    <x v="0"/>
    <x v="0"/>
    <x v="0"/>
    <x v="0"/>
    <x v="1"/>
    <x v="0"/>
    <x v="0"/>
    <x v="0"/>
    <x v="0"/>
    <x v="0"/>
    <x v="0"/>
    <x v="0"/>
    <x v="0"/>
    <m/>
    <m/>
    <x v="0"/>
    <x v="6"/>
    <x v="0"/>
  </r>
  <r>
    <s v="ariana3alb"/>
    <d v="2021-04-26T00:00:00"/>
    <s v="duda#malestar#tristeza#agotamiento#"/>
    <x v="0"/>
    <x v="0"/>
    <x v="0"/>
    <x v="0"/>
    <x v="0"/>
    <s v="_x000a_#duda#malestar#tristeza#agotamiento#_x000a_"/>
    <x v="1"/>
    <x v="1"/>
    <x v="0"/>
    <x v="0"/>
    <x v="0"/>
    <x v="0"/>
    <x v="1"/>
    <x v="1"/>
    <x v="0"/>
    <x v="0"/>
    <x v="0"/>
    <x v="0"/>
    <x v="0"/>
    <x v="0"/>
    <x v="1"/>
    <x v="0"/>
    <x v="0"/>
    <x v="0"/>
    <x v="0"/>
    <x v="0"/>
    <x v="0"/>
    <x v="0"/>
    <x v="0"/>
    <m/>
    <m/>
    <x v="0"/>
    <x v="6"/>
    <x v="0"/>
  </r>
  <r>
    <s v="jimena3alb"/>
    <d v="2021-04-26T00:00:00"/>
    <s v="duda#tristeza#agotamiento#"/>
    <x v="0"/>
    <x v="0"/>
    <x v="0"/>
    <x v="0"/>
    <x v="0"/>
    <s v="_x000a_#duda#tristeza#agotamiento#_x000a_"/>
    <x v="0"/>
    <x v="1"/>
    <x v="0"/>
    <x v="0"/>
    <x v="0"/>
    <x v="0"/>
    <x v="1"/>
    <x v="1"/>
    <x v="0"/>
    <x v="0"/>
    <x v="0"/>
    <x v="0"/>
    <x v="0"/>
    <x v="0"/>
    <x v="1"/>
    <x v="0"/>
    <x v="0"/>
    <x v="0"/>
    <x v="0"/>
    <x v="0"/>
    <x v="0"/>
    <x v="0"/>
    <x v="0"/>
    <m/>
    <m/>
    <x v="0"/>
    <x v="6"/>
    <x v="0"/>
  </r>
  <r>
    <s v="jimena3alb"/>
    <d v="2021-04-26T00:00:00"/>
    <s v="duda#tristeza#agotamiento#"/>
    <x v="0"/>
    <x v="0"/>
    <x v="0"/>
    <x v="0"/>
    <x v="0"/>
    <s v="_x000a_#duda#tristeza#agotamiento#_x000a_"/>
    <x v="0"/>
    <x v="1"/>
    <x v="0"/>
    <x v="0"/>
    <x v="0"/>
    <x v="0"/>
    <x v="1"/>
    <x v="1"/>
    <x v="0"/>
    <x v="0"/>
    <x v="0"/>
    <x v="0"/>
    <x v="0"/>
    <x v="0"/>
    <x v="1"/>
    <x v="0"/>
    <x v="0"/>
    <x v="0"/>
    <x v="0"/>
    <x v="0"/>
    <x v="0"/>
    <x v="0"/>
    <x v="0"/>
    <m/>
    <m/>
    <x v="0"/>
    <x v="6"/>
    <x v="0"/>
  </r>
  <r>
    <s v="ana3alb"/>
    <d v="2021-04-26T00:00:00"/>
    <s v="ira#tristeza#dolor#amor#odio#humillacion#"/>
    <x v="0"/>
    <x v="0"/>
    <x v="0"/>
    <x v="0"/>
    <x v="1"/>
    <s v="_x000a_#ira#tristeza#dolor#amor#odio#humillacion#_x000a_"/>
    <x v="0"/>
    <x v="1"/>
    <x v="0"/>
    <x v="0"/>
    <x v="0"/>
    <x v="0"/>
    <x v="1"/>
    <x v="0"/>
    <x v="0"/>
    <x v="1"/>
    <x v="0"/>
    <x v="0"/>
    <x v="1"/>
    <x v="0"/>
    <x v="0"/>
    <x v="0"/>
    <x v="0"/>
    <x v="0"/>
    <x v="0"/>
    <x v="0"/>
    <x v="0"/>
    <x v="0"/>
    <x v="1"/>
    <m/>
    <s v="odio"/>
    <x v="0"/>
    <x v="6"/>
    <x v="0"/>
  </r>
  <r>
    <s v="julia3alb"/>
    <d v="2021-05-24T00:00:00"/>
    <s v="malestar#dolor#frustracion#fobia#amor#odio#agotamiento#humillacion#dependenciaEmocional#"/>
    <x v="0"/>
    <x v="0"/>
    <x v="0"/>
    <x v="0"/>
    <x v="1"/>
    <s v="_x000a_#malestar#dolor#frustracion#fobia#amor#odio#agotamiento#humillacion#dependenciaEmocional#_x000a_"/>
    <x v="1"/>
    <x v="0"/>
    <x v="0"/>
    <x v="0"/>
    <x v="0"/>
    <x v="0"/>
    <x v="1"/>
    <x v="0"/>
    <x v="0"/>
    <x v="1"/>
    <x v="0"/>
    <x v="0"/>
    <x v="1"/>
    <x v="1"/>
    <x v="1"/>
    <x v="0"/>
    <x v="1"/>
    <x v="0"/>
    <x v="0"/>
    <x v="0"/>
    <x v="0"/>
    <x v="0"/>
    <x v="0"/>
    <s v="fobia"/>
    <s v="odio"/>
    <x v="0"/>
    <x v="6"/>
    <x v="0"/>
  </r>
  <r>
    <s v="rahul3alb"/>
    <d v="2021-04-26T00:00:00"/>
    <s v="malestar#tristeza#agotamiento#"/>
    <x v="0"/>
    <x v="0"/>
    <x v="0"/>
    <x v="0"/>
    <x v="0"/>
    <s v="_x000a_#malestar#tristeza#agotamiento#_x000a_"/>
    <x v="1"/>
    <x v="1"/>
    <x v="0"/>
    <x v="0"/>
    <x v="0"/>
    <x v="0"/>
    <x v="1"/>
    <x v="0"/>
    <x v="0"/>
    <x v="0"/>
    <x v="0"/>
    <x v="0"/>
    <x v="0"/>
    <x v="0"/>
    <x v="1"/>
    <x v="0"/>
    <x v="0"/>
    <x v="0"/>
    <x v="0"/>
    <x v="0"/>
    <x v="0"/>
    <x v="0"/>
    <x v="0"/>
    <m/>
    <m/>
    <x v="1"/>
    <x v="6"/>
    <x v="0"/>
  </r>
  <r>
    <s v="ricardo3alb"/>
    <d v="2021-04-26T00:00:00"/>
    <s v="miedo#"/>
    <x v="0"/>
    <x v="0"/>
    <x v="0"/>
    <x v="0"/>
    <x v="0"/>
    <s v="_x000a_#miedo#_x000a_"/>
    <x v="0"/>
    <x v="0"/>
    <x v="0"/>
    <x v="0"/>
    <x v="0"/>
    <x v="0"/>
    <x v="1"/>
    <x v="0"/>
    <x v="0"/>
    <x v="0"/>
    <x v="0"/>
    <x v="0"/>
    <x v="0"/>
    <x v="0"/>
    <x v="0"/>
    <x v="0"/>
    <x v="0"/>
    <x v="0"/>
    <x v="0"/>
    <x v="0"/>
    <x v="1"/>
    <x v="0"/>
    <x v="0"/>
    <m/>
    <m/>
    <x v="1"/>
    <x v="6"/>
    <x v="0"/>
  </r>
  <r>
    <s v="ricardo3alb"/>
    <d v="2021-05-10T00:00:00"/>
    <s v="satisfaccion#"/>
    <x v="0"/>
    <x v="0"/>
    <x v="0"/>
    <x v="0"/>
    <x v="0"/>
    <s v="_x000a_#satisfaccion#_x000a_"/>
    <x v="0"/>
    <x v="0"/>
    <x v="0"/>
    <x v="0"/>
    <x v="0"/>
    <x v="0"/>
    <x v="1"/>
    <x v="0"/>
    <x v="0"/>
    <x v="0"/>
    <x v="0"/>
    <x v="0"/>
    <x v="0"/>
    <x v="0"/>
    <x v="0"/>
    <x v="0"/>
    <x v="0"/>
    <x v="0"/>
    <x v="1"/>
    <x v="0"/>
    <x v="0"/>
    <x v="0"/>
    <x v="0"/>
    <m/>
    <m/>
    <x v="1"/>
    <x v="6"/>
    <x v="0"/>
  </r>
  <r>
    <s v="ricardo3alb"/>
    <d v="2021-05-10T00:00:00"/>
    <s v="satisfaccion#"/>
    <x v="0"/>
    <x v="0"/>
    <x v="0"/>
    <x v="0"/>
    <x v="0"/>
    <s v="_x000a_#satisfaccion#_x000a_"/>
    <x v="0"/>
    <x v="0"/>
    <x v="0"/>
    <x v="0"/>
    <x v="0"/>
    <x v="0"/>
    <x v="1"/>
    <x v="0"/>
    <x v="0"/>
    <x v="0"/>
    <x v="0"/>
    <x v="0"/>
    <x v="0"/>
    <x v="0"/>
    <x v="0"/>
    <x v="0"/>
    <x v="0"/>
    <x v="0"/>
    <x v="1"/>
    <x v="0"/>
    <x v="0"/>
    <x v="0"/>
    <x v="0"/>
    <m/>
    <m/>
    <x v="1"/>
    <x v="6"/>
    <x v="0"/>
  </r>
  <r>
    <s v="anastasia3alb"/>
    <d v="2021-05-24T00:00:00"/>
    <s v="tension#"/>
    <x v="1"/>
    <x v="0"/>
    <x v="0"/>
    <x v="0"/>
    <x v="0"/>
    <s v="_x000a_#tension#_x000a_"/>
    <x v="0"/>
    <x v="0"/>
    <x v="0"/>
    <x v="0"/>
    <x v="0"/>
    <x v="0"/>
    <x v="1"/>
    <x v="0"/>
    <x v="0"/>
    <x v="0"/>
    <x v="0"/>
    <x v="0"/>
    <x v="0"/>
    <x v="0"/>
    <x v="0"/>
    <x v="0"/>
    <x v="0"/>
    <x v="0"/>
    <x v="0"/>
    <x v="0"/>
    <x v="0"/>
    <x v="0"/>
    <x v="0"/>
    <m/>
    <m/>
    <x v="0"/>
    <x v="6"/>
    <x v="0"/>
  </r>
  <r>
    <s v="ricardo3alb"/>
    <d v="2021-06-07T00:00:00"/>
    <s v="tension#agrado#malestar#"/>
    <x v="1"/>
    <x v="0"/>
    <x v="0"/>
    <x v="0"/>
    <x v="0"/>
    <s v="_x000a_#tension#agrado#malestar#_x000a_"/>
    <x v="1"/>
    <x v="0"/>
    <x v="0"/>
    <x v="0"/>
    <x v="0"/>
    <x v="0"/>
    <x v="1"/>
    <x v="0"/>
    <x v="0"/>
    <x v="0"/>
    <x v="0"/>
    <x v="0"/>
    <x v="0"/>
    <x v="0"/>
    <x v="0"/>
    <x v="1"/>
    <x v="0"/>
    <x v="0"/>
    <x v="0"/>
    <x v="0"/>
    <x v="0"/>
    <x v="0"/>
    <x v="0"/>
    <m/>
    <m/>
    <x v="1"/>
    <x v="6"/>
    <x v="0"/>
  </r>
  <r>
    <s v="alfonso3alb"/>
    <d v="2021-05-24T00:00:00"/>
    <s v="tension#amor#"/>
    <x v="1"/>
    <x v="0"/>
    <x v="0"/>
    <x v="0"/>
    <x v="0"/>
    <s v="_x000a_#tension#amor#_x000a_"/>
    <x v="0"/>
    <x v="0"/>
    <x v="0"/>
    <x v="0"/>
    <x v="0"/>
    <x v="0"/>
    <x v="1"/>
    <x v="0"/>
    <x v="0"/>
    <x v="1"/>
    <x v="0"/>
    <x v="0"/>
    <x v="0"/>
    <x v="0"/>
    <x v="0"/>
    <x v="0"/>
    <x v="0"/>
    <x v="0"/>
    <x v="0"/>
    <x v="0"/>
    <x v="0"/>
    <x v="0"/>
    <x v="0"/>
    <m/>
    <m/>
    <x v="1"/>
    <x v="6"/>
    <x v="0"/>
  </r>
  <r>
    <s v="ruari3alb"/>
    <d v="2021-06-07T00:00:00"/>
    <s v="tension#certeza#"/>
    <x v="1"/>
    <x v="0"/>
    <x v="0"/>
    <x v="0"/>
    <x v="0"/>
    <s v="_x000a_#tension#certeza#_x000a_"/>
    <x v="0"/>
    <x v="0"/>
    <x v="1"/>
    <x v="0"/>
    <x v="0"/>
    <x v="0"/>
    <x v="1"/>
    <x v="0"/>
    <x v="0"/>
    <x v="0"/>
    <x v="0"/>
    <x v="0"/>
    <x v="0"/>
    <x v="0"/>
    <x v="0"/>
    <x v="0"/>
    <x v="0"/>
    <x v="0"/>
    <x v="0"/>
    <x v="0"/>
    <x v="0"/>
    <x v="0"/>
    <x v="0"/>
    <m/>
    <m/>
    <x v="1"/>
    <x v="6"/>
    <x v="0"/>
  </r>
  <r>
    <s v="julia3alb"/>
    <d v="2021-04-26T00:00:00"/>
    <s v="tension#dolor#deseo#amor#miedo#"/>
    <x v="1"/>
    <x v="0"/>
    <x v="0"/>
    <x v="1"/>
    <x v="0"/>
    <s v="_x000a_#tension#dolor#deseo#amor#miedo#_x000a_"/>
    <x v="0"/>
    <x v="0"/>
    <x v="0"/>
    <x v="0"/>
    <x v="0"/>
    <x v="0"/>
    <x v="1"/>
    <x v="0"/>
    <x v="0"/>
    <x v="1"/>
    <x v="0"/>
    <x v="0"/>
    <x v="1"/>
    <x v="0"/>
    <x v="0"/>
    <x v="0"/>
    <x v="0"/>
    <x v="0"/>
    <x v="0"/>
    <x v="0"/>
    <x v="1"/>
    <x v="0"/>
    <x v="0"/>
    <m/>
    <m/>
    <x v="0"/>
    <x v="6"/>
    <x v="0"/>
  </r>
  <r>
    <s v="ariana3alb"/>
    <d v="2021-06-07T00:00:00"/>
    <s v="tension#duda#agotamiento#"/>
    <x v="1"/>
    <x v="0"/>
    <x v="0"/>
    <x v="0"/>
    <x v="0"/>
    <s v="_x000a_#tension#duda#agotamiento#_x000a_"/>
    <x v="0"/>
    <x v="0"/>
    <x v="0"/>
    <x v="0"/>
    <x v="0"/>
    <x v="0"/>
    <x v="1"/>
    <x v="1"/>
    <x v="0"/>
    <x v="0"/>
    <x v="0"/>
    <x v="0"/>
    <x v="0"/>
    <x v="0"/>
    <x v="1"/>
    <x v="0"/>
    <x v="0"/>
    <x v="0"/>
    <x v="0"/>
    <x v="0"/>
    <x v="0"/>
    <x v="0"/>
    <x v="0"/>
    <m/>
    <m/>
    <x v="0"/>
    <x v="6"/>
    <x v="0"/>
  </r>
  <r>
    <s v="david3alb"/>
    <d v="2021-05-24T00:00:00"/>
    <s v="tension#duda#frustracion#deseo#agotamiento#arrogancia#"/>
    <x v="1"/>
    <x v="0"/>
    <x v="0"/>
    <x v="1"/>
    <x v="0"/>
    <s v="_x000a_#tension#duda#frustracion#deseo#agotamiento#arrogancia#_x000a_"/>
    <x v="0"/>
    <x v="0"/>
    <x v="0"/>
    <x v="0"/>
    <x v="0"/>
    <x v="0"/>
    <x v="1"/>
    <x v="1"/>
    <x v="0"/>
    <x v="0"/>
    <x v="0"/>
    <x v="0"/>
    <x v="0"/>
    <x v="1"/>
    <x v="1"/>
    <x v="0"/>
    <x v="0"/>
    <x v="0"/>
    <x v="0"/>
    <x v="0"/>
    <x v="0"/>
    <x v="1"/>
    <x v="0"/>
    <m/>
    <m/>
    <x v="1"/>
    <x v="6"/>
    <x v="0"/>
  </r>
  <r>
    <s v="irene3alb"/>
    <d v="2021-05-24T00:00:00"/>
    <s v="tension#frustracion#miedo#"/>
    <x v="1"/>
    <x v="0"/>
    <x v="0"/>
    <x v="0"/>
    <x v="0"/>
    <s v="_x000a_#tension#frustracion#miedo#_x000a_"/>
    <x v="0"/>
    <x v="0"/>
    <x v="0"/>
    <x v="0"/>
    <x v="0"/>
    <x v="0"/>
    <x v="1"/>
    <x v="0"/>
    <x v="0"/>
    <x v="0"/>
    <x v="0"/>
    <x v="0"/>
    <x v="0"/>
    <x v="1"/>
    <x v="0"/>
    <x v="0"/>
    <x v="0"/>
    <x v="0"/>
    <x v="0"/>
    <x v="0"/>
    <x v="1"/>
    <x v="0"/>
    <x v="0"/>
    <m/>
    <m/>
    <x v="0"/>
    <x v="6"/>
    <x v="0"/>
  </r>
  <r>
    <s v="magdalena3alb"/>
    <d v="2021-04-26T00:00:00"/>
    <s v="tension#malestar#frustracion#agotamiento#"/>
    <x v="1"/>
    <x v="0"/>
    <x v="0"/>
    <x v="0"/>
    <x v="0"/>
    <s v="_x000a_#tension#malestar#frustracion#agotamiento#_x000a_"/>
    <x v="1"/>
    <x v="0"/>
    <x v="0"/>
    <x v="0"/>
    <x v="0"/>
    <x v="0"/>
    <x v="1"/>
    <x v="0"/>
    <x v="0"/>
    <x v="0"/>
    <x v="0"/>
    <x v="0"/>
    <x v="0"/>
    <x v="1"/>
    <x v="1"/>
    <x v="0"/>
    <x v="0"/>
    <x v="0"/>
    <x v="0"/>
    <x v="0"/>
    <x v="0"/>
    <x v="0"/>
    <x v="0"/>
    <m/>
    <m/>
    <x v="0"/>
    <x v="6"/>
    <x v="0"/>
  </r>
  <r>
    <s v="ariana3alb"/>
    <d v="2021-04-12T00:00:00"/>
    <s v="agotamiento#"/>
    <x v="0"/>
    <x v="0"/>
    <x v="0"/>
    <x v="0"/>
    <x v="0"/>
    <s v="_x000a_agotamiento#_x000a_"/>
    <x v="0"/>
    <x v="0"/>
    <x v="0"/>
    <x v="0"/>
    <x v="0"/>
    <x v="0"/>
    <x v="1"/>
    <x v="0"/>
    <x v="0"/>
    <x v="0"/>
    <x v="0"/>
    <x v="0"/>
    <x v="0"/>
    <x v="0"/>
    <x v="1"/>
    <x v="0"/>
    <x v="0"/>
    <x v="0"/>
    <x v="0"/>
    <x v="0"/>
    <x v="0"/>
    <x v="0"/>
    <x v="0"/>
    <m/>
    <m/>
    <x v="0"/>
    <x v="6"/>
    <x v="0"/>
  </r>
  <r>
    <s v="julia3alb"/>
    <d v="2021-04-12T00:00:00"/>
    <s v="amor#miedo#agotamiento#apego#dependenciaEmocional#"/>
    <x v="0"/>
    <x v="0"/>
    <x v="0"/>
    <x v="0"/>
    <x v="0"/>
    <s v="_x000a_amor#miedo#agotamiento#apego#dependenciaEmocional#_x000a_"/>
    <x v="0"/>
    <x v="0"/>
    <x v="0"/>
    <x v="0"/>
    <x v="0"/>
    <x v="0"/>
    <x v="1"/>
    <x v="0"/>
    <x v="0"/>
    <x v="1"/>
    <x v="0"/>
    <x v="0"/>
    <x v="0"/>
    <x v="0"/>
    <x v="1"/>
    <x v="0"/>
    <x v="1"/>
    <x v="0"/>
    <x v="0"/>
    <x v="1"/>
    <x v="1"/>
    <x v="0"/>
    <x v="0"/>
    <m/>
    <m/>
    <x v="0"/>
    <x v="6"/>
    <x v="0"/>
  </r>
  <r>
    <s v="lola3alb"/>
    <d v="2021-04-12T00:00:00"/>
    <s v="calma#"/>
    <x v="0"/>
    <x v="0"/>
    <x v="0"/>
    <x v="0"/>
    <x v="0"/>
    <s v="_x000a_calma#_x000a_"/>
    <x v="0"/>
    <x v="0"/>
    <x v="0"/>
    <x v="0"/>
    <x v="0"/>
    <x v="0"/>
    <x v="0"/>
    <x v="0"/>
    <x v="0"/>
    <x v="0"/>
    <x v="0"/>
    <x v="0"/>
    <x v="0"/>
    <x v="0"/>
    <x v="0"/>
    <x v="0"/>
    <x v="0"/>
    <x v="0"/>
    <x v="0"/>
    <x v="0"/>
    <x v="0"/>
    <x v="0"/>
    <x v="0"/>
    <m/>
    <m/>
    <x v="0"/>
    <x v="6"/>
    <x v="0"/>
  </r>
  <r>
    <s v="ruari3alb"/>
    <d v="2021-04-12T00:00:00"/>
    <s v="calma#aburrimiento#agrado#satisfaccion#valentia#apatia#"/>
    <x v="0"/>
    <x v="1"/>
    <x v="0"/>
    <x v="0"/>
    <x v="0"/>
    <s v="_x000a_calma#aburrimiento#agrado#satisfaccion#valentia#apatia#_x000a_"/>
    <x v="0"/>
    <x v="0"/>
    <x v="0"/>
    <x v="0"/>
    <x v="1"/>
    <x v="0"/>
    <x v="0"/>
    <x v="0"/>
    <x v="0"/>
    <x v="0"/>
    <x v="1"/>
    <x v="0"/>
    <x v="0"/>
    <x v="0"/>
    <x v="0"/>
    <x v="1"/>
    <x v="0"/>
    <x v="0"/>
    <x v="1"/>
    <x v="0"/>
    <x v="0"/>
    <x v="0"/>
    <x v="0"/>
    <m/>
    <m/>
    <x v="1"/>
    <x v="6"/>
    <x v="0"/>
  </r>
  <r>
    <s v="cristobals3alb"/>
    <d v="2021-04-12T00:00:00"/>
    <s v="calma#aburrimiento#alegria#agotamiento#"/>
    <x v="0"/>
    <x v="1"/>
    <x v="1"/>
    <x v="0"/>
    <x v="0"/>
    <s v="_x000a_calma#aburrimiento#alegria#agotamiento#_x000a_"/>
    <x v="0"/>
    <x v="0"/>
    <x v="0"/>
    <x v="0"/>
    <x v="0"/>
    <x v="0"/>
    <x v="0"/>
    <x v="0"/>
    <x v="0"/>
    <x v="0"/>
    <x v="0"/>
    <x v="0"/>
    <x v="0"/>
    <x v="0"/>
    <x v="1"/>
    <x v="0"/>
    <x v="0"/>
    <x v="0"/>
    <x v="0"/>
    <x v="0"/>
    <x v="0"/>
    <x v="0"/>
    <x v="0"/>
    <m/>
    <m/>
    <x v="1"/>
    <x v="6"/>
    <x v="0"/>
  </r>
  <r>
    <s v="santi3alb"/>
    <d v="2021-04-12T00:00:00"/>
    <s v="calma#aburrimiento#malestar#tristeza#frustracion#miedo#agotamiento#arrogancia#dependenciaEmocional#"/>
    <x v="0"/>
    <x v="1"/>
    <x v="0"/>
    <x v="0"/>
    <x v="0"/>
    <s v="_x000a_calma#aburrimiento#malestar#tristeza#frustracion#miedo#agotamiento#arrogancia#dependenciaEmocional#_x000a_"/>
    <x v="1"/>
    <x v="1"/>
    <x v="0"/>
    <x v="0"/>
    <x v="0"/>
    <x v="0"/>
    <x v="0"/>
    <x v="0"/>
    <x v="0"/>
    <x v="0"/>
    <x v="0"/>
    <x v="0"/>
    <x v="0"/>
    <x v="1"/>
    <x v="1"/>
    <x v="0"/>
    <x v="1"/>
    <x v="0"/>
    <x v="0"/>
    <x v="0"/>
    <x v="1"/>
    <x v="1"/>
    <x v="0"/>
    <m/>
    <m/>
    <x v="1"/>
    <x v="6"/>
    <x v="0"/>
  </r>
  <r>
    <s v="santi3alb"/>
    <d v="2021-04-12T00:00:00"/>
    <s v="calma#aburrimiento#tristeza#placer#frustracion#deseo#miedo#agotamiento#arrogancia#dependenciaEmocional#"/>
    <x v="0"/>
    <x v="1"/>
    <x v="0"/>
    <x v="1"/>
    <x v="0"/>
    <s v="_x000a_calma#aburrimiento#tristeza#placer#frustracion#deseo#miedo#agotamiento#arrogancia#dependenciaEmocional#_x000a_"/>
    <x v="0"/>
    <x v="1"/>
    <x v="0"/>
    <x v="0"/>
    <x v="0"/>
    <x v="0"/>
    <x v="0"/>
    <x v="0"/>
    <x v="1"/>
    <x v="0"/>
    <x v="0"/>
    <x v="0"/>
    <x v="0"/>
    <x v="1"/>
    <x v="1"/>
    <x v="0"/>
    <x v="1"/>
    <x v="0"/>
    <x v="0"/>
    <x v="0"/>
    <x v="1"/>
    <x v="1"/>
    <x v="0"/>
    <m/>
    <m/>
    <x v="1"/>
    <x v="6"/>
    <x v="0"/>
  </r>
  <r>
    <s v="alejandroi13alb"/>
    <d v="2021-04-12T00:00:00"/>
    <s v="calma#agrado#"/>
    <x v="0"/>
    <x v="0"/>
    <x v="0"/>
    <x v="0"/>
    <x v="0"/>
    <s v="_x000a_calma#agrado#_x000a_"/>
    <x v="0"/>
    <x v="0"/>
    <x v="0"/>
    <x v="0"/>
    <x v="0"/>
    <x v="0"/>
    <x v="0"/>
    <x v="0"/>
    <x v="0"/>
    <x v="0"/>
    <x v="0"/>
    <x v="0"/>
    <x v="0"/>
    <x v="0"/>
    <x v="0"/>
    <x v="1"/>
    <x v="0"/>
    <x v="0"/>
    <x v="0"/>
    <x v="0"/>
    <x v="0"/>
    <x v="0"/>
    <x v="0"/>
    <m/>
    <m/>
    <x v="1"/>
    <x v="6"/>
    <x v="0"/>
  </r>
  <r>
    <s v="cristobalr3alb"/>
    <d v="2021-04-12T00:00:00"/>
    <s v="calma#agrado#alegria#satisfaccion#entusiasmo#"/>
    <x v="0"/>
    <x v="0"/>
    <x v="1"/>
    <x v="0"/>
    <x v="0"/>
    <s v="_x000a_calma#agrado#alegria#satisfaccion#entusiasmo#_x000a_"/>
    <x v="0"/>
    <x v="0"/>
    <x v="0"/>
    <x v="0"/>
    <x v="0"/>
    <x v="1"/>
    <x v="0"/>
    <x v="0"/>
    <x v="0"/>
    <x v="0"/>
    <x v="0"/>
    <x v="0"/>
    <x v="0"/>
    <x v="0"/>
    <x v="0"/>
    <x v="1"/>
    <x v="0"/>
    <x v="0"/>
    <x v="1"/>
    <x v="0"/>
    <x v="0"/>
    <x v="0"/>
    <x v="0"/>
    <m/>
    <m/>
    <x v="1"/>
    <x v="6"/>
    <x v="0"/>
  </r>
  <r>
    <s v="carlota3alb"/>
    <d v="2021-04-12T00:00:00"/>
    <s v="calma#agrado#dependenciaEmocional#"/>
    <x v="0"/>
    <x v="0"/>
    <x v="0"/>
    <x v="0"/>
    <x v="0"/>
    <s v="_x000a_calma#agrado#dependenciaEmocional#_x000a_"/>
    <x v="0"/>
    <x v="0"/>
    <x v="0"/>
    <x v="0"/>
    <x v="0"/>
    <x v="0"/>
    <x v="0"/>
    <x v="0"/>
    <x v="0"/>
    <x v="0"/>
    <x v="0"/>
    <x v="0"/>
    <x v="0"/>
    <x v="0"/>
    <x v="0"/>
    <x v="1"/>
    <x v="1"/>
    <x v="0"/>
    <x v="0"/>
    <x v="0"/>
    <x v="0"/>
    <x v="0"/>
    <x v="0"/>
    <m/>
    <m/>
    <x v="0"/>
    <x v="6"/>
    <x v="0"/>
  </r>
  <r>
    <s v="nikhil3alb"/>
    <d v="2021-04-12T00:00:00"/>
    <s v="calma#agrado#placer#frustracion#agotamiento#entusiasmo#apego#"/>
    <x v="0"/>
    <x v="0"/>
    <x v="0"/>
    <x v="0"/>
    <x v="0"/>
    <s v="_x000a_calma#agrado#placer#frustracion#agotamiento#entusiasmo#apego#_x000a_"/>
    <x v="0"/>
    <x v="0"/>
    <x v="0"/>
    <x v="0"/>
    <x v="0"/>
    <x v="1"/>
    <x v="0"/>
    <x v="0"/>
    <x v="1"/>
    <x v="0"/>
    <x v="0"/>
    <x v="0"/>
    <x v="0"/>
    <x v="1"/>
    <x v="1"/>
    <x v="1"/>
    <x v="0"/>
    <x v="0"/>
    <x v="0"/>
    <x v="1"/>
    <x v="0"/>
    <x v="0"/>
    <x v="0"/>
    <m/>
    <m/>
    <x v="1"/>
    <x v="6"/>
    <x v="0"/>
  </r>
  <r>
    <s v="milan2alb"/>
    <d v="2021-04-12T00:00:00"/>
    <s v="calma#alegria#"/>
    <x v="0"/>
    <x v="0"/>
    <x v="1"/>
    <x v="0"/>
    <x v="0"/>
    <s v="_x000a_calma#alegria#_x000a_"/>
    <x v="0"/>
    <x v="0"/>
    <x v="0"/>
    <x v="0"/>
    <x v="0"/>
    <x v="0"/>
    <x v="0"/>
    <x v="0"/>
    <x v="0"/>
    <x v="0"/>
    <x v="0"/>
    <x v="0"/>
    <x v="0"/>
    <x v="0"/>
    <x v="0"/>
    <x v="0"/>
    <x v="0"/>
    <x v="0"/>
    <x v="0"/>
    <x v="0"/>
    <x v="0"/>
    <x v="0"/>
    <x v="0"/>
    <m/>
    <m/>
    <x v="1"/>
    <x v="6"/>
    <x v="0"/>
  </r>
  <r>
    <s v="sofia3alb"/>
    <d v="2021-04-12T00:00:00"/>
    <s v="calma#alegria#"/>
    <x v="0"/>
    <x v="0"/>
    <x v="1"/>
    <x v="0"/>
    <x v="0"/>
    <s v="_x000a_calma#alegria#_x000a_"/>
    <x v="0"/>
    <x v="0"/>
    <x v="0"/>
    <x v="0"/>
    <x v="0"/>
    <x v="0"/>
    <x v="0"/>
    <x v="0"/>
    <x v="0"/>
    <x v="0"/>
    <x v="0"/>
    <x v="0"/>
    <x v="0"/>
    <x v="0"/>
    <x v="0"/>
    <x v="0"/>
    <x v="0"/>
    <x v="0"/>
    <x v="0"/>
    <x v="0"/>
    <x v="0"/>
    <x v="0"/>
    <x v="0"/>
    <m/>
    <m/>
    <x v="0"/>
    <x v="6"/>
    <x v="0"/>
  </r>
  <r>
    <s v="emilio3alb"/>
    <d v="2021-04-12T00:00:00"/>
    <s v="calma#alegria#agotamiento#"/>
    <x v="0"/>
    <x v="0"/>
    <x v="1"/>
    <x v="0"/>
    <x v="0"/>
    <s v="_x000a_calma#alegria#agotamiento#_x000a_"/>
    <x v="0"/>
    <x v="0"/>
    <x v="0"/>
    <x v="0"/>
    <x v="0"/>
    <x v="0"/>
    <x v="0"/>
    <x v="0"/>
    <x v="0"/>
    <x v="0"/>
    <x v="0"/>
    <x v="0"/>
    <x v="0"/>
    <x v="0"/>
    <x v="1"/>
    <x v="0"/>
    <x v="0"/>
    <x v="0"/>
    <x v="0"/>
    <x v="0"/>
    <x v="0"/>
    <x v="0"/>
    <x v="0"/>
    <m/>
    <m/>
    <x v="1"/>
    <x v="6"/>
    <x v="0"/>
  </r>
  <r>
    <s v="marcos3alb"/>
    <d v="2021-04-12T00:00:00"/>
    <s v="calma#certeza#compasion#diversion#agrado#alegria#placer#satisfaccion#deseo#amor#valentia#fortaleza#entusiasmo#apego#"/>
    <x v="0"/>
    <x v="0"/>
    <x v="1"/>
    <x v="1"/>
    <x v="0"/>
    <s v="_x000a_calma#certeza#compasion#diversion#agrado#alegria#placer#satisfaccion#deseo#amor#valentia#fortaleza#entusiasmo#apego#_x000a_"/>
    <x v="0"/>
    <x v="0"/>
    <x v="1"/>
    <x v="1"/>
    <x v="0"/>
    <x v="1"/>
    <x v="0"/>
    <x v="0"/>
    <x v="1"/>
    <x v="1"/>
    <x v="1"/>
    <x v="1"/>
    <x v="0"/>
    <x v="0"/>
    <x v="0"/>
    <x v="1"/>
    <x v="0"/>
    <x v="1"/>
    <x v="1"/>
    <x v="1"/>
    <x v="0"/>
    <x v="0"/>
    <x v="0"/>
    <m/>
    <m/>
    <x v="1"/>
    <x v="6"/>
    <x v="0"/>
  </r>
  <r>
    <s v="alejandrorj3alb"/>
    <d v="2021-04-12T00:00:00"/>
    <s v="calma#compasion#agrado#alegria#satisfaccion#fortaleza#apego#"/>
    <x v="0"/>
    <x v="0"/>
    <x v="1"/>
    <x v="0"/>
    <x v="0"/>
    <s v="_x000a_calma#compasion#agrado#alegria#satisfaccion#fortaleza#apego#_x000a_"/>
    <x v="0"/>
    <x v="0"/>
    <x v="0"/>
    <x v="1"/>
    <x v="0"/>
    <x v="0"/>
    <x v="0"/>
    <x v="0"/>
    <x v="0"/>
    <x v="0"/>
    <x v="0"/>
    <x v="0"/>
    <x v="0"/>
    <x v="0"/>
    <x v="0"/>
    <x v="1"/>
    <x v="0"/>
    <x v="1"/>
    <x v="1"/>
    <x v="1"/>
    <x v="0"/>
    <x v="0"/>
    <x v="0"/>
    <m/>
    <m/>
    <x v="1"/>
    <x v="6"/>
    <x v="0"/>
  </r>
  <r>
    <s v="anastasia3alb"/>
    <d v="2021-04-12T00:00:00"/>
    <s v="calma#diversion#agrado#"/>
    <x v="0"/>
    <x v="0"/>
    <x v="0"/>
    <x v="0"/>
    <x v="0"/>
    <s v="_x000a_calma#diversion#agrado#_x000a_"/>
    <x v="0"/>
    <x v="0"/>
    <x v="0"/>
    <x v="0"/>
    <x v="0"/>
    <x v="0"/>
    <x v="0"/>
    <x v="0"/>
    <x v="0"/>
    <x v="0"/>
    <x v="0"/>
    <x v="1"/>
    <x v="0"/>
    <x v="0"/>
    <x v="0"/>
    <x v="1"/>
    <x v="0"/>
    <x v="0"/>
    <x v="0"/>
    <x v="0"/>
    <x v="0"/>
    <x v="0"/>
    <x v="0"/>
    <m/>
    <m/>
    <x v="0"/>
    <x v="6"/>
    <x v="0"/>
  </r>
  <r>
    <s v="franap"/>
    <d v="2021-03-31T00:00:00"/>
    <s v="calma#diversion#agrado#alegria#tristeza#amor#"/>
    <x v="0"/>
    <x v="0"/>
    <x v="1"/>
    <x v="0"/>
    <x v="0"/>
    <s v="_x000a_calma#diversion#agrado#alegria#tristeza#amor#_x000a_"/>
    <x v="0"/>
    <x v="1"/>
    <x v="0"/>
    <x v="0"/>
    <x v="0"/>
    <x v="0"/>
    <x v="0"/>
    <x v="0"/>
    <x v="0"/>
    <x v="1"/>
    <x v="0"/>
    <x v="1"/>
    <x v="0"/>
    <x v="0"/>
    <x v="0"/>
    <x v="1"/>
    <x v="0"/>
    <x v="0"/>
    <x v="0"/>
    <x v="0"/>
    <x v="0"/>
    <x v="0"/>
    <x v="0"/>
    <m/>
    <m/>
    <x v="1"/>
    <x v="6"/>
    <x v="0"/>
  </r>
  <r>
    <s v="daniw3alb"/>
    <d v="2021-04-12T00:00:00"/>
    <s v="calma#diversion#alegria#"/>
    <x v="0"/>
    <x v="0"/>
    <x v="1"/>
    <x v="0"/>
    <x v="0"/>
    <s v="_x000a_calma#diversion#alegria#_x000a_"/>
    <x v="0"/>
    <x v="0"/>
    <x v="0"/>
    <x v="0"/>
    <x v="0"/>
    <x v="0"/>
    <x v="0"/>
    <x v="0"/>
    <x v="0"/>
    <x v="0"/>
    <x v="0"/>
    <x v="1"/>
    <x v="0"/>
    <x v="0"/>
    <x v="0"/>
    <x v="0"/>
    <x v="0"/>
    <x v="0"/>
    <x v="0"/>
    <x v="0"/>
    <x v="0"/>
    <x v="0"/>
    <x v="0"/>
    <m/>
    <m/>
    <x v="1"/>
    <x v="6"/>
    <x v="0"/>
  </r>
  <r>
    <s v="alejandra3alb"/>
    <d v="2021-04-12T00:00:00"/>
    <s v="calma#duda#"/>
    <x v="0"/>
    <x v="0"/>
    <x v="0"/>
    <x v="0"/>
    <x v="0"/>
    <s v="_x000a_calma#duda#_x000a_"/>
    <x v="0"/>
    <x v="0"/>
    <x v="0"/>
    <x v="0"/>
    <x v="0"/>
    <x v="0"/>
    <x v="0"/>
    <x v="1"/>
    <x v="0"/>
    <x v="0"/>
    <x v="0"/>
    <x v="0"/>
    <x v="0"/>
    <x v="0"/>
    <x v="0"/>
    <x v="0"/>
    <x v="0"/>
    <x v="0"/>
    <x v="0"/>
    <x v="0"/>
    <x v="0"/>
    <x v="0"/>
    <x v="0"/>
    <m/>
    <m/>
    <x v="0"/>
    <x v="6"/>
    <x v="0"/>
  </r>
  <r>
    <s v="david3alb"/>
    <d v="2021-04-12T00:00:00"/>
    <s v="calma#duda#compasion#aburrimiento#frustracion#agotamiento#"/>
    <x v="0"/>
    <x v="1"/>
    <x v="0"/>
    <x v="0"/>
    <x v="0"/>
    <s v="_x000a_calma#duda#compasion#aburrimiento#frustracion#agotamiento#_x000a_"/>
    <x v="0"/>
    <x v="0"/>
    <x v="0"/>
    <x v="0"/>
    <x v="0"/>
    <x v="0"/>
    <x v="0"/>
    <x v="1"/>
    <x v="0"/>
    <x v="0"/>
    <x v="0"/>
    <x v="0"/>
    <x v="0"/>
    <x v="1"/>
    <x v="1"/>
    <x v="0"/>
    <x v="0"/>
    <x v="1"/>
    <x v="0"/>
    <x v="0"/>
    <x v="0"/>
    <x v="0"/>
    <x v="0"/>
    <m/>
    <m/>
    <x v="1"/>
    <x v="6"/>
    <x v="0"/>
  </r>
  <r>
    <s v="alejandrorp3alb"/>
    <d v="2021-04-12T00:00:00"/>
    <s v="calma#duda#compasion#ira#diversion#agrado#alegria#tristeza#placer#dolor#satisfaccion#frustracion#amor#valentia#fortaleza#entusiasmo#arrogancia#apego#dependenciaEmocional#"/>
    <x v="0"/>
    <x v="0"/>
    <x v="1"/>
    <x v="0"/>
    <x v="0"/>
    <s v="_x000a_calma#duda#compasion#ira#diversion#agrado#alegria#tristeza#placer#dolor#satisfaccion#frustracion#amor#valentia#fortaleza#entusiasmo#arrogancia#apego#dependenciaEmocional#_x000a_"/>
    <x v="0"/>
    <x v="1"/>
    <x v="0"/>
    <x v="1"/>
    <x v="0"/>
    <x v="1"/>
    <x v="0"/>
    <x v="1"/>
    <x v="1"/>
    <x v="1"/>
    <x v="1"/>
    <x v="1"/>
    <x v="1"/>
    <x v="1"/>
    <x v="0"/>
    <x v="1"/>
    <x v="1"/>
    <x v="1"/>
    <x v="1"/>
    <x v="1"/>
    <x v="0"/>
    <x v="1"/>
    <x v="1"/>
    <m/>
    <m/>
    <x v="1"/>
    <x v="6"/>
    <x v="0"/>
  </r>
  <r>
    <s v="rahul3alb"/>
    <d v="2021-04-12T00:00:00"/>
    <s v="duda#alegria#deseo#amor#agotamiento#"/>
    <x v="0"/>
    <x v="0"/>
    <x v="1"/>
    <x v="1"/>
    <x v="0"/>
    <s v="_x000a_duda#alegria#deseo#amor#agotamiento#_x000a_"/>
    <x v="0"/>
    <x v="0"/>
    <x v="0"/>
    <x v="0"/>
    <x v="0"/>
    <x v="0"/>
    <x v="1"/>
    <x v="1"/>
    <x v="0"/>
    <x v="1"/>
    <x v="0"/>
    <x v="0"/>
    <x v="0"/>
    <x v="0"/>
    <x v="1"/>
    <x v="0"/>
    <x v="0"/>
    <x v="0"/>
    <x v="0"/>
    <x v="0"/>
    <x v="0"/>
    <x v="0"/>
    <x v="0"/>
    <m/>
    <m/>
    <x v="1"/>
    <x v="6"/>
    <x v="0"/>
  </r>
  <r>
    <s v="jesus3alb"/>
    <d v="2021-04-12T00:00:00"/>
    <s v="duda#diversion#agrado#alegria#deseo#apego#"/>
    <x v="0"/>
    <x v="0"/>
    <x v="1"/>
    <x v="1"/>
    <x v="0"/>
    <s v="_x000a_duda#diversion#agrado#alegria#deseo#apego#_x000a_"/>
    <x v="0"/>
    <x v="0"/>
    <x v="0"/>
    <x v="0"/>
    <x v="0"/>
    <x v="0"/>
    <x v="1"/>
    <x v="1"/>
    <x v="0"/>
    <x v="0"/>
    <x v="0"/>
    <x v="1"/>
    <x v="0"/>
    <x v="0"/>
    <x v="0"/>
    <x v="1"/>
    <x v="0"/>
    <x v="0"/>
    <x v="0"/>
    <x v="1"/>
    <x v="0"/>
    <x v="0"/>
    <x v="0"/>
    <m/>
    <m/>
    <x v="1"/>
    <x v="6"/>
    <x v="0"/>
  </r>
  <r>
    <s v="julia3alb"/>
    <d v="2021-04-12T00:00:00"/>
    <s v="tension#amor#miedo#agotamiento#apego#dependenciaEmocional#"/>
    <x v="1"/>
    <x v="0"/>
    <x v="0"/>
    <x v="0"/>
    <x v="0"/>
    <s v="_x000a_tension#amor#miedo#agotamiento#apego#dependenciaEmocional#_x000a_"/>
    <x v="0"/>
    <x v="0"/>
    <x v="0"/>
    <x v="0"/>
    <x v="0"/>
    <x v="0"/>
    <x v="1"/>
    <x v="0"/>
    <x v="0"/>
    <x v="1"/>
    <x v="0"/>
    <x v="0"/>
    <x v="0"/>
    <x v="0"/>
    <x v="1"/>
    <x v="0"/>
    <x v="1"/>
    <x v="0"/>
    <x v="0"/>
    <x v="1"/>
    <x v="1"/>
    <x v="0"/>
    <x v="0"/>
    <m/>
    <m/>
    <x v="0"/>
    <x v="6"/>
    <x v="0"/>
  </r>
  <r>
    <s v="julia3alb"/>
    <d v="2021-04-12T00:00:00"/>
    <s v="tension#certeza#amor#agotamiento#apego#dependenciaEmocional#"/>
    <x v="1"/>
    <x v="0"/>
    <x v="0"/>
    <x v="0"/>
    <x v="0"/>
    <s v="_x000a_tension#certeza#amor#agotamiento#apego#dependenciaEmocional#_x000a_"/>
    <x v="0"/>
    <x v="0"/>
    <x v="1"/>
    <x v="0"/>
    <x v="0"/>
    <x v="0"/>
    <x v="1"/>
    <x v="0"/>
    <x v="0"/>
    <x v="1"/>
    <x v="0"/>
    <x v="0"/>
    <x v="0"/>
    <x v="0"/>
    <x v="1"/>
    <x v="0"/>
    <x v="1"/>
    <x v="0"/>
    <x v="0"/>
    <x v="1"/>
    <x v="0"/>
    <x v="0"/>
    <x v="0"/>
    <m/>
    <m/>
    <x v="0"/>
    <x v="6"/>
    <x v="0"/>
  </r>
  <r>
    <s v="irene3alb"/>
    <d v="2021-04-12T00:00:00"/>
    <s v="tension#duda#compasion#agrado#amor#apatia#apego#"/>
    <x v="1"/>
    <x v="0"/>
    <x v="0"/>
    <x v="0"/>
    <x v="0"/>
    <s v="_x000a_tension#duda#compasion#agrado#amor#apatia#apego#_x000a_"/>
    <x v="0"/>
    <x v="0"/>
    <x v="0"/>
    <x v="0"/>
    <x v="1"/>
    <x v="0"/>
    <x v="1"/>
    <x v="1"/>
    <x v="0"/>
    <x v="1"/>
    <x v="0"/>
    <x v="0"/>
    <x v="0"/>
    <x v="0"/>
    <x v="0"/>
    <x v="1"/>
    <x v="0"/>
    <x v="1"/>
    <x v="0"/>
    <x v="1"/>
    <x v="0"/>
    <x v="0"/>
    <x v="0"/>
    <m/>
    <m/>
    <x v="0"/>
    <x v="6"/>
    <x v="0"/>
  </r>
  <r>
    <s v="magdalena3alb"/>
    <d v="2021-04-12T00:00:00"/>
    <s v="tension#malestar#agotamiento#"/>
    <x v="1"/>
    <x v="0"/>
    <x v="0"/>
    <x v="0"/>
    <x v="0"/>
    <s v="_x000a_tension#malestar#agotamiento#_x000a_"/>
    <x v="1"/>
    <x v="0"/>
    <x v="0"/>
    <x v="0"/>
    <x v="0"/>
    <x v="0"/>
    <x v="1"/>
    <x v="0"/>
    <x v="0"/>
    <x v="0"/>
    <x v="0"/>
    <x v="0"/>
    <x v="0"/>
    <x v="0"/>
    <x v="1"/>
    <x v="0"/>
    <x v="0"/>
    <x v="0"/>
    <x v="0"/>
    <x v="0"/>
    <x v="0"/>
    <x v="0"/>
    <x v="0"/>
    <m/>
    <m/>
    <x v="0"/>
    <x v="6"/>
    <x v="0"/>
  </r>
  <r>
    <s v="alfonso3alb"/>
    <d v="2021-04-12T00:00:00"/>
    <s v="tension#tristeza#amor#"/>
    <x v="1"/>
    <x v="0"/>
    <x v="0"/>
    <x v="0"/>
    <x v="0"/>
    <s v="_x000a_tension#tristeza#amor#_x000a_"/>
    <x v="0"/>
    <x v="1"/>
    <x v="0"/>
    <x v="0"/>
    <x v="0"/>
    <x v="0"/>
    <x v="1"/>
    <x v="0"/>
    <x v="0"/>
    <x v="1"/>
    <x v="0"/>
    <x v="0"/>
    <x v="0"/>
    <x v="0"/>
    <x v="0"/>
    <x v="0"/>
    <x v="0"/>
    <x v="0"/>
    <x v="0"/>
    <x v="0"/>
    <x v="0"/>
    <x v="0"/>
    <x v="0"/>
    <m/>
    <m/>
    <x v="1"/>
    <x v="6"/>
    <x v="0"/>
  </r>
  <r>
    <s v="magdalena3alb"/>
    <d v="2021-05-24T00:00:00"/>
    <s v="malestar#dolor#"/>
    <x v="0"/>
    <x v="0"/>
    <x v="0"/>
    <x v="0"/>
    <x v="0"/>
    <s v=". . . Estoy cansada . no creo que estoy triste . Estoy aburrida . No entiendo la cita que has puesto . muy motivadora la frase . Sugi_x000a_#malestar#dolor#_x000a_"/>
    <x v="1"/>
    <x v="0"/>
    <x v="0"/>
    <x v="0"/>
    <x v="0"/>
    <x v="0"/>
    <x v="1"/>
    <x v="0"/>
    <x v="0"/>
    <x v="0"/>
    <x v="0"/>
    <x v="0"/>
    <x v="1"/>
    <x v="0"/>
    <x v="0"/>
    <x v="0"/>
    <x v="0"/>
    <x v="0"/>
    <x v="0"/>
    <x v="0"/>
    <x v="0"/>
    <x v="0"/>
    <x v="0"/>
    <m/>
    <m/>
    <x v="0"/>
    <x v="6"/>
    <x v="0"/>
  </r>
  <r>
    <s v="alejandra3alb"/>
    <d v="2021-05-24T00:00:00"/>
    <s v="calma#"/>
    <x v="0"/>
    <x v="0"/>
    <x v="0"/>
    <x v="0"/>
    <x v="0"/>
    <s v=". Ahora mismo estoy relajada . No . Me parece que pierden el tiempo pensando que todos les va a ir mal. No son adivinos y no vale la pena estar siempre pensando que todo va a salir mal. . No . No estoy enfadada . Sugi_x000a_#calma#_x000a_"/>
    <x v="0"/>
    <x v="0"/>
    <x v="0"/>
    <x v="0"/>
    <x v="0"/>
    <x v="0"/>
    <x v="0"/>
    <x v="0"/>
    <x v="0"/>
    <x v="0"/>
    <x v="0"/>
    <x v="0"/>
    <x v="0"/>
    <x v="0"/>
    <x v="0"/>
    <x v="0"/>
    <x v="0"/>
    <x v="0"/>
    <x v="0"/>
    <x v="0"/>
    <x v="0"/>
    <x v="0"/>
    <x v="0"/>
    <m/>
    <m/>
    <x v="0"/>
    <x v="6"/>
    <x v="0"/>
  </r>
  <r>
    <s v="ana3alb"/>
    <d v="2021-06-07T00:00:00"/>
    <s v="ira#dolor#amor#"/>
    <x v="0"/>
    <x v="0"/>
    <x v="0"/>
    <x v="0"/>
    <x v="0"/>
    <s v=". Estoy bien . El amor de mi vida est . Antes todo estaba bien . Si . . Recomi . Sugi_x000a_#ira#dolor#amor#_x000a_"/>
    <x v="0"/>
    <x v="0"/>
    <x v="0"/>
    <x v="0"/>
    <x v="0"/>
    <x v="0"/>
    <x v="1"/>
    <x v="0"/>
    <x v="0"/>
    <x v="1"/>
    <x v="0"/>
    <x v="0"/>
    <x v="1"/>
    <x v="0"/>
    <x v="0"/>
    <x v="0"/>
    <x v="0"/>
    <x v="0"/>
    <x v="0"/>
    <x v="0"/>
    <x v="0"/>
    <x v="0"/>
    <x v="1"/>
    <m/>
    <m/>
    <x v="0"/>
    <x v="6"/>
    <x v="0"/>
  </r>
  <r>
    <s v="lola3alb"/>
    <d v="2021-06-07T00:00:00"/>
    <s v="calma#aburrimiento#agrado#"/>
    <x v="0"/>
    <x v="1"/>
    <x v="0"/>
    <x v="0"/>
    <x v="0"/>
    <s v=". Estoy bien . Que s . Creo que tiene raz . Porque no siento tensi . Que no est . Sugi_x000a_#calma#aburrimiento#agrado#_x000a_"/>
    <x v="0"/>
    <x v="0"/>
    <x v="0"/>
    <x v="0"/>
    <x v="0"/>
    <x v="0"/>
    <x v="0"/>
    <x v="0"/>
    <x v="0"/>
    <x v="0"/>
    <x v="0"/>
    <x v="0"/>
    <x v="0"/>
    <x v="0"/>
    <x v="0"/>
    <x v="1"/>
    <x v="0"/>
    <x v="0"/>
    <x v="0"/>
    <x v="0"/>
    <x v="0"/>
    <x v="0"/>
    <x v="0"/>
    <m/>
    <m/>
    <x v="0"/>
    <x v="6"/>
    <x v="0"/>
  </r>
  <r>
    <s v="lola3alb"/>
    <d v="2021-05-24T00:00:00"/>
    <s v="calma#aburrimiento#alegria#"/>
    <x v="0"/>
    <x v="1"/>
    <x v="1"/>
    <x v="0"/>
    <x v="0"/>
    <s v=". Estoy bien . Que si . si . Si . si . Supongo... . no . que atraen cosas negativas . que si . Si,soy una persona positiva . no . Porque ahora mismo no tengo mucha energ . Sugi_x000a_#calma#aburrimiento#alegria#_x000a_"/>
    <x v="0"/>
    <x v="0"/>
    <x v="0"/>
    <x v="0"/>
    <x v="0"/>
    <x v="0"/>
    <x v="0"/>
    <x v="0"/>
    <x v="0"/>
    <x v="0"/>
    <x v="0"/>
    <x v="0"/>
    <x v="0"/>
    <x v="0"/>
    <x v="0"/>
    <x v="0"/>
    <x v="0"/>
    <x v="0"/>
    <x v="0"/>
    <x v="0"/>
    <x v="0"/>
    <x v="0"/>
    <x v="0"/>
    <m/>
    <m/>
    <x v="0"/>
    <x v="6"/>
    <x v="0"/>
  </r>
  <r>
    <s v="carlota3alb"/>
    <d v="2021-05-24T00:00:00"/>
    <s v="certeza#alegria#tristeza#agotamiento#"/>
    <x v="0"/>
    <x v="0"/>
    <x v="1"/>
    <x v="0"/>
    <x v="0"/>
    <s v=". Estoy cansada porque ayer jugu . Que tienes raz . Sugi_x000a_#certeza#alegria#tristeza#agotamiento#_x000a_"/>
    <x v="0"/>
    <x v="1"/>
    <x v="1"/>
    <x v="0"/>
    <x v="0"/>
    <x v="0"/>
    <x v="1"/>
    <x v="0"/>
    <x v="0"/>
    <x v="0"/>
    <x v="0"/>
    <x v="0"/>
    <x v="0"/>
    <x v="0"/>
    <x v="1"/>
    <x v="0"/>
    <x v="0"/>
    <x v="0"/>
    <x v="0"/>
    <x v="0"/>
    <x v="0"/>
    <x v="0"/>
    <x v="0"/>
    <m/>
    <m/>
    <x v="0"/>
    <x v="6"/>
    <x v="0"/>
  </r>
  <r>
    <s v="david3alb"/>
    <d v="2021-05-24T00:00:00"/>
    <s v="frustracion#"/>
    <x v="0"/>
    <x v="0"/>
    <x v="0"/>
    <x v="0"/>
    <x v="0"/>
    <s v=". Estoy frustrado porque tengo una mala racha en el baloncesto y no veo como superarla . Sugi_x000a_#frustracion#_x000a_"/>
    <x v="0"/>
    <x v="0"/>
    <x v="0"/>
    <x v="0"/>
    <x v="0"/>
    <x v="0"/>
    <x v="1"/>
    <x v="0"/>
    <x v="0"/>
    <x v="0"/>
    <x v="0"/>
    <x v="0"/>
    <x v="0"/>
    <x v="1"/>
    <x v="0"/>
    <x v="0"/>
    <x v="0"/>
    <x v="0"/>
    <x v="0"/>
    <x v="0"/>
    <x v="0"/>
    <x v="0"/>
    <x v="0"/>
    <m/>
    <m/>
    <x v="1"/>
    <x v="6"/>
    <x v="0"/>
  </r>
  <r>
    <s v="julia3alb"/>
    <d v="2021-05-24T00:00:00"/>
    <s v="ira#malestar#dolor#agotamiento#dependenciaEmocional#"/>
    <x v="0"/>
    <x v="0"/>
    <x v="0"/>
    <x v="0"/>
    <x v="0"/>
    <s v=". Estoy mal,porque por primera ves la persona en la que m . Creo que ser . Sugi_x000a_#ira#malestar#dolor#agotamiento#dependenciaEmocional#_x000a_"/>
    <x v="1"/>
    <x v="0"/>
    <x v="0"/>
    <x v="0"/>
    <x v="0"/>
    <x v="0"/>
    <x v="1"/>
    <x v="0"/>
    <x v="0"/>
    <x v="0"/>
    <x v="0"/>
    <x v="0"/>
    <x v="1"/>
    <x v="0"/>
    <x v="1"/>
    <x v="0"/>
    <x v="1"/>
    <x v="0"/>
    <x v="0"/>
    <x v="0"/>
    <x v="0"/>
    <x v="0"/>
    <x v="1"/>
    <m/>
    <m/>
    <x v="0"/>
    <x v="6"/>
    <x v="0"/>
  </r>
  <r>
    <s v="alejandrorj3alb"/>
    <d v="2021-05-24T00:00:00"/>
    <s v="calma#diversion#agrado#alegria#"/>
    <x v="0"/>
    <x v="0"/>
    <x v="1"/>
    <x v="0"/>
    <x v="0"/>
    <s v=". Feliz . No lo se . Que no sean negativas . Sugi_x000a_#calma#diversion#agrado#alegria#_x000a_"/>
    <x v="0"/>
    <x v="0"/>
    <x v="0"/>
    <x v="0"/>
    <x v="0"/>
    <x v="0"/>
    <x v="0"/>
    <x v="0"/>
    <x v="0"/>
    <x v="0"/>
    <x v="0"/>
    <x v="1"/>
    <x v="0"/>
    <x v="0"/>
    <x v="0"/>
    <x v="1"/>
    <x v="0"/>
    <x v="0"/>
    <x v="0"/>
    <x v="0"/>
    <x v="0"/>
    <x v="0"/>
    <x v="0"/>
    <m/>
    <m/>
    <x v="1"/>
    <x v="6"/>
    <x v="0"/>
  </r>
  <r>
    <s v="alejandrorp3alb"/>
    <d v="2021-05-24T00:00:00"/>
    <s v="calma#certeza#alegria#amor#"/>
    <x v="0"/>
    <x v="0"/>
    <x v="1"/>
    <x v="0"/>
    <x v="0"/>
    <s v=". Hola . . . Hoy me siento bien . Opino que es cierto . Sugi_x000a_#calma#certeza#alegria#amor#_x000a_"/>
    <x v="0"/>
    <x v="0"/>
    <x v="1"/>
    <x v="0"/>
    <x v="0"/>
    <x v="0"/>
    <x v="0"/>
    <x v="0"/>
    <x v="0"/>
    <x v="1"/>
    <x v="0"/>
    <x v="0"/>
    <x v="0"/>
    <x v="0"/>
    <x v="0"/>
    <x v="0"/>
    <x v="0"/>
    <x v="0"/>
    <x v="0"/>
    <x v="0"/>
    <x v="0"/>
    <x v="0"/>
    <x v="0"/>
    <m/>
    <m/>
    <x v="1"/>
    <x v="6"/>
    <x v="0"/>
  </r>
  <r>
    <s v="marta3alb"/>
    <d v="2021-05-24T00:00:00"/>
    <s v="placer#satisfaccion#entusiasmo#"/>
    <x v="0"/>
    <x v="0"/>
    <x v="0"/>
    <x v="0"/>
    <x v="0"/>
    <s v=". Hola . Ok . Que es eso? . Vale . Muy bien . En 4 semanas se acab el colegio . Si . Si . . Que tendr . Yo no tengo frustraci . Recomi . Sugi_x000a_#placer#satisfaccion#entusiasmo#_x000a_"/>
    <x v="0"/>
    <x v="0"/>
    <x v="0"/>
    <x v="0"/>
    <x v="0"/>
    <x v="1"/>
    <x v="1"/>
    <x v="0"/>
    <x v="1"/>
    <x v="0"/>
    <x v="0"/>
    <x v="0"/>
    <x v="0"/>
    <x v="0"/>
    <x v="0"/>
    <x v="0"/>
    <x v="0"/>
    <x v="0"/>
    <x v="1"/>
    <x v="0"/>
    <x v="0"/>
    <x v="0"/>
    <x v="0"/>
    <m/>
    <m/>
    <x v="0"/>
    <x v="6"/>
    <x v="0"/>
  </r>
  <r>
    <s v="jimena3alb"/>
    <d v="2021-05-24T00:00:00"/>
    <s v="agrado#alegria#"/>
    <x v="0"/>
    <x v="0"/>
    <x v="1"/>
    <x v="0"/>
    <x v="0"/>
    <s v=". Hoy creo que estoy alegre . Sugi_x000a_#agrado#alegria#_x000a_"/>
    <x v="0"/>
    <x v="0"/>
    <x v="0"/>
    <x v="0"/>
    <x v="0"/>
    <x v="0"/>
    <x v="1"/>
    <x v="0"/>
    <x v="0"/>
    <x v="0"/>
    <x v="0"/>
    <x v="0"/>
    <x v="0"/>
    <x v="0"/>
    <x v="0"/>
    <x v="1"/>
    <x v="0"/>
    <x v="0"/>
    <x v="0"/>
    <x v="0"/>
    <x v="0"/>
    <x v="0"/>
    <x v="0"/>
    <m/>
    <m/>
    <x v="0"/>
    <x v="6"/>
    <x v="0"/>
  </r>
  <r>
    <s v="anastasia3alb"/>
    <d v="2021-05-10T00:00:00"/>
    <s v="calma#tristeza#dolor#"/>
    <x v="0"/>
    <x v="0"/>
    <x v="0"/>
    <x v="0"/>
    <x v="0"/>
    <s v=". Hoy me encuentro bien . Me preocupa mucho la que piensen de mi . Sugi_x000a_#calma#tristeza#dolor#_x000a_"/>
    <x v="0"/>
    <x v="1"/>
    <x v="0"/>
    <x v="0"/>
    <x v="0"/>
    <x v="0"/>
    <x v="0"/>
    <x v="0"/>
    <x v="0"/>
    <x v="0"/>
    <x v="0"/>
    <x v="0"/>
    <x v="1"/>
    <x v="0"/>
    <x v="0"/>
    <x v="0"/>
    <x v="0"/>
    <x v="0"/>
    <x v="0"/>
    <x v="0"/>
    <x v="0"/>
    <x v="0"/>
    <x v="0"/>
    <m/>
    <m/>
    <x v="0"/>
    <x v="6"/>
    <x v="0"/>
  </r>
  <r>
    <s v="alejandrorp3alb"/>
    <d v="2021-06-07T00:00:00"/>
    <s v="fobia#"/>
    <x v="0"/>
    <x v="0"/>
    <x v="0"/>
    <x v="0"/>
    <x v="0"/>
    <s v=". Hoy no me preocupa nada en espec . S . Hoy me encuentro mejor que otros d . Sugi_x000a_#fobia#_x000a_"/>
    <x v="0"/>
    <x v="0"/>
    <x v="0"/>
    <x v="0"/>
    <x v="0"/>
    <x v="0"/>
    <x v="1"/>
    <x v="0"/>
    <x v="0"/>
    <x v="0"/>
    <x v="0"/>
    <x v="0"/>
    <x v="0"/>
    <x v="0"/>
    <x v="0"/>
    <x v="0"/>
    <x v="0"/>
    <x v="0"/>
    <x v="0"/>
    <x v="0"/>
    <x v="0"/>
    <x v="0"/>
    <x v="0"/>
    <s v="fobia"/>
    <m/>
    <x v="1"/>
    <x v="6"/>
    <x v="0"/>
  </r>
  <r>
    <s v="milan3alb"/>
    <d v="2021-04-26T00:00:00"/>
    <s v="valentia#"/>
    <x v="0"/>
    <x v="0"/>
    <x v="0"/>
    <x v="0"/>
    <x v="0"/>
    <s v=". Hoy no me va mal estoy bien . Estoy feliz . Esa expresion es ta bien asociada con alegria . Si mi estado emocional esta feliz . Si . Si algunos de esos terminos describen mi estado emocional . :) . Macarones con queso chedar . Macarones con queso chedar del a_x000a_#valentia#_x000a_"/>
    <x v="0"/>
    <x v="0"/>
    <x v="0"/>
    <x v="0"/>
    <x v="0"/>
    <x v="0"/>
    <x v="1"/>
    <x v="0"/>
    <x v="0"/>
    <x v="0"/>
    <x v="1"/>
    <x v="0"/>
    <x v="0"/>
    <x v="0"/>
    <x v="0"/>
    <x v="0"/>
    <x v="0"/>
    <x v="0"/>
    <x v="0"/>
    <x v="0"/>
    <x v="0"/>
    <x v="0"/>
    <x v="0"/>
    <m/>
    <m/>
    <x v="1"/>
    <x v="6"/>
    <x v="0"/>
  </r>
  <r>
    <s v="ana3alb"/>
    <d v="2021-05-24T00:00:00"/>
    <s v="aburrimiento#tristeza#odio#"/>
    <x v="0"/>
    <x v="1"/>
    <x v="0"/>
    <x v="0"/>
    <x v="0"/>
    <s v=". Hoy tengo miedo . Que guay . Hola? . soy una persona positiva . . . Finalizar . Sugi_x000a_#aburrimiento#tristeza#odio#_x000a_"/>
    <x v="0"/>
    <x v="1"/>
    <x v="0"/>
    <x v="0"/>
    <x v="0"/>
    <x v="0"/>
    <x v="1"/>
    <x v="0"/>
    <x v="0"/>
    <x v="0"/>
    <x v="0"/>
    <x v="0"/>
    <x v="0"/>
    <x v="0"/>
    <x v="0"/>
    <x v="0"/>
    <x v="0"/>
    <x v="0"/>
    <x v="0"/>
    <x v="0"/>
    <x v="0"/>
    <x v="0"/>
    <x v="0"/>
    <m/>
    <s v="odio"/>
    <x v="0"/>
    <x v="6"/>
    <x v="0"/>
  </r>
  <r>
    <s v="magdalena3alb"/>
    <d v="2021-04-12T00:00:00"/>
    <s v="tension#malestar#frustracion#"/>
    <x v="1"/>
    <x v="0"/>
    <x v="0"/>
    <x v="0"/>
    <x v="0"/>
    <s v=". Me siento abrumada pero no se_x000a_tension#malestar#frustracion#_x000a_"/>
    <x v="1"/>
    <x v="0"/>
    <x v="0"/>
    <x v="0"/>
    <x v="0"/>
    <x v="0"/>
    <x v="1"/>
    <x v="0"/>
    <x v="0"/>
    <x v="0"/>
    <x v="0"/>
    <x v="0"/>
    <x v="0"/>
    <x v="1"/>
    <x v="0"/>
    <x v="0"/>
    <x v="0"/>
    <x v="0"/>
    <x v="0"/>
    <x v="0"/>
    <x v="0"/>
    <x v="0"/>
    <x v="0"/>
    <m/>
    <m/>
    <x v="0"/>
    <x v="6"/>
    <x v="0"/>
  </r>
  <r>
    <s v="milan3alb"/>
    <d v="2021-05-24T00:00:00"/>
    <s v="calma#alegria#"/>
    <x v="0"/>
    <x v="0"/>
    <x v="1"/>
    <x v="0"/>
    <x v="0"/>
    <s v=". Me siento bien hoy porque tenia ganas de ir al colegio . no me describe la tristeza . Mi estado emocional no tiene nada que ver con la tristeza . Sugi_x000a_#calma#alegria#_x000a_"/>
    <x v="0"/>
    <x v="0"/>
    <x v="0"/>
    <x v="0"/>
    <x v="0"/>
    <x v="0"/>
    <x v="0"/>
    <x v="0"/>
    <x v="0"/>
    <x v="0"/>
    <x v="0"/>
    <x v="0"/>
    <x v="0"/>
    <x v="0"/>
    <x v="0"/>
    <x v="0"/>
    <x v="0"/>
    <x v="0"/>
    <x v="0"/>
    <x v="0"/>
    <x v="0"/>
    <x v="0"/>
    <x v="0"/>
    <m/>
    <m/>
    <x v="1"/>
    <x v="6"/>
    <x v="0"/>
  </r>
  <r>
    <s v="julia3alb"/>
    <d v="2021-04-12T00:00:00"/>
    <s v="calma#aburrimiento#alegria#tristeza#amor#miedo#dependenciaEmocional#"/>
    <x v="0"/>
    <x v="1"/>
    <x v="1"/>
    <x v="0"/>
    <x v="0"/>
    <s v=". Me siento mal,insegura de que no sea lo suficiente para las personas con las que estoy y con la sensaci . Todo viene porque le dije a una amiga que me gustaba e instant . Todo viene porque le dije a una amiga que me gustaba e instant . Sugi_x000a_calma#aburrimiento#alegria#tristeza#amor#miedo#dependenciaEmocional#_x000a_"/>
    <x v="0"/>
    <x v="1"/>
    <x v="0"/>
    <x v="0"/>
    <x v="0"/>
    <x v="0"/>
    <x v="0"/>
    <x v="0"/>
    <x v="0"/>
    <x v="1"/>
    <x v="0"/>
    <x v="0"/>
    <x v="0"/>
    <x v="0"/>
    <x v="0"/>
    <x v="0"/>
    <x v="1"/>
    <x v="0"/>
    <x v="0"/>
    <x v="0"/>
    <x v="1"/>
    <x v="0"/>
    <x v="0"/>
    <m/>
    <m/>
    <x v="0"/>
    <x v="6"/>
    <x v="0"/>
  </r>
  <r>
    <s v="nikhil3alb"/>
    <d v="2021-05-24T00:00:00"/>
    <s v="tension#duda#diversion#frustracion#"/>
    <x v="1"/>
    <x v="0"/>
    <x v="0"/>
    <x v="0"/>
    <x v="0"/>
    <s v=". Me siento un poco estresado,porque estoy en proceso de mudanza . Si . Soy una persona positiva,pero ahora tengo un poco de estr . Sugi_x000a_#tension#duda#diversion#frustracion#_x000a_"/>
    <x v="0"/>
    <x v="0"/>
    <x v="0"/>
    <x v="0"/>
    <x v="0"/>
    <x v="0"/>
    <x v="1"/>
    <x v="1"/>
    <x v="0"/>
    <x v="0"/>
    <x v="0"/>
    <x v="1"/>
    <x v="0"/>
    <x v="1"/>
    <x v="0"/>
    <x v="0"/>
    <x v="0"/>
    <x v="0"/>
    <x v="0"/>
    <x v="0"/>
    <x v="0"/>
    <x v="0"/>
    <x v="0"/>
    <m/>
    <m/>
    <x v="1"/>
    <x v="6"/>
    <x v="0"/>
  </r>
  <r>
    <s v="ruari3alb"/>
    <d v="2021-05-24T00:00:00"/>
    <s v="valentia#"/>
    <x v="0"/>
    <x v="0"/>
    <x v="0"/>
    <x v="0"/>
    <x v="0"/>
    <s v=". Mi d . pues igual es as . Que tal est . Sugi . nah thateNumeroDeFrasesHabladas . Sugi_x000a_#valentia#_x000a_"/>
    <x v="0"/>
    <x v="0"/>
    <x v="0"/>
    <x v="0"/>
    <x v="0"/>
    <x v="0"/>
    <x v="1"/>
    <x v="0"/>
    <x v="0"/>
    <x v="0"/>
    <x v="1"/>
    <x v="0"/>
    <x v="0"/>
    <x v="0"/>
    <x v="0"/>
    <x v="0"/>
    <x v="0"/>
    <x v="0"/>
    <x v="0"/>
    <x v="0"/>
    <x v="0"/>
    <x v="0"/>
    <x v="0"/>
    <m/>
    <m/>
    <x v="1"/>
    <x v="6"/>
    <x v="0"/>
  </r>
  <r>
    <s v="ruari3alb"/>
    <d v="2021-05-24T00:00:00"/>
    <s v="apego#"/>
    <x v="0"/>
    <x v="0"/>
    <x v="0"/>
    <x v="0"/>
    <x v="0"/>
    <s v=". Mi d . pues igual es as . Que tal est . Sugi_x000a_#apego#_x000a_"/>
    <x v="0"/>
    <x v="0"/>
    <x v="0"/>
    <x v="0"/>
    <x v="0"/>
    <x v="0"/>
    <x v="1"/>
    <x v="0"/>
    <x v="0"/>
    <x v="0"/>
    <x v="0"/>
    <x v="0"/>
    <x v="0"/>
    <x v="0"/>
    <x v="0"/>
    <x v="0"/>
    <x v="0"/>
    <x v="0"/>
    <x v="0"/>
    <x v="1"/>
    <x v="0"/>
    <x v="0"/>
    <x v="0"/>
    <m/>
    <m/>
    <x v="1"/>
    <x v="6"/>
    <x v="0"/>
  </r>
  <r>
    <s v="carlota3alb"/>
    <d v="2021-05-10T00:00:00"/>
    <s v="calma#compasion#"/>
    <x v="0"/>
    <x v="0"/>
    <x v="0"/>
    <x v="0"/>
    <x v="0"/>
    <s v=". No me apetece . Sugi . depende del d . Sugi_x000a_#calma#compasion#_x000a_"/>
    <x v="0"/>
    <x v="0"/>
    <x v="0"/>
    <x v="0"/>
    <x v="0"/>
    <x v="0"/>
    <x v="0"/>
    <x v="0"/>
    <x v="0"/>
    <x v="0"/>
    <x v="0"/>
    <x v="0"/>
    <x v="0"/>
    <x v="0"/>
    <x v="0"/>
    <x v="0"/>
    <x v="0"/>
    <x v="1"/>
    <x v="0"/>
    <x v="0"/>
    <x v="0"/>
    <x v="0"/>
    <x v="0"/>
    <m/>
    <m/>
    <x v="0"/>
    <x v="6"/>
    <x v="0"/>
  </r>
  <r>
    <s v="carlota3alb"/>
    <d v="2021-05-10T00:00:00"/>
    <s v="calma#"/>
    <x v="0"/>
    <x v="0"/>
    <x v="0"/>
    <x v="0"/>
    <x v="0"/>
    <s v=". No me apetece . Sugi_x000a_#calma#_x000a_"/>
    <x v="0"/>
    <x v="0"/>
    <x v="0"/>
    <x v="0"/>
    <x v="0"/>
    <x v="0"/>
    <x v="0"/>
    <x v="0"/>
    <x v="0"/>
    <x v="0"/>
    <x v="0"/>
    <x v="0"/>
    <x v="0"/>
    <x v="0"/>
    <x v="0"/>
    <x v="0"/>
    <x v="0"/>
    <x v="0"/>
    <x v="0"/>
    <x v="0"/>
    <x v="0"/>
    <x v="0"/>
    <x v="0"/>
    <m/>
    <m/>
    <x v="0"/>
    <x v="6"/>
    <x v="0"/>
  </r>
  <r>
    <s v="jimena3alb"/>
    <d v="2021-06-07T00:00:00"/>
    <s v="alegria#"/>
    <x v="0"/>
    <x v="0"/>
    <x v="1"/>
    <x v="0"/>
    <x v="0"/>
    <s v=". Por ahora mi d . Si se puede asociar a la emoci . M . Sugi_x000a_#alegria#_x000a_"/>
    <x v="0"/>
    <x v="0"/>
    <x v="0"/>
    <x v="0"/>
    <x v="0"/>
    <x v="0"/>
    <x v="1"/>
    <x v="0"/>
    <x v="0"/>
    <x v="0"/>
    <x v="0"/>
    <x v="0"/>
    <x v="0"/>
    <x v="0"/>
    <x v="0"/>
    <x v="0"/>
    <x v="0"/>
    <x v="0"/>
    <x v="0"/>
    <x v="0"/>
    <x v="0"/>
    <x v="0"/>
    <x v="0"/>
    <m/>
    <m/>
    <x v="0"/>
    <x v="6"/>
    <x v="0"/>
  </r>
  <r>
    <s v="alejandrorp3alb"/>
    <d v="2021-06-07T00:00:00"/>
    <s v="fobia#"/>
    <x v="0"/>
    <x v="0"/>
    <x v="0"/>
    <x v="0"/>
    <x v="0"/>
    <s v=". Sugi_x000a_#fobia#_x000a_"/>
    <x v="0"/>
    <x v="0"/>
    <x v="0"/>
    <x v="0"/>
    <x v="0"/>
    <x v="0"/>
    <x v="1"/>
    <x v="0"/>
    <x v="0"/>
    <x v="0"/>
    <x v="0"/>
    <x v="0"/>
    <x v="0"/>
    <x v="0"/>
    <x v="0"/>
    <x v="0"/>
    <x v="0"/>
    <x v="0"/>
    <x v="0"/>
    <x v="0"/>
    <x v="0"/>
    <x v="0"/>
    <x v="0"/>
    <s v="fobia"/>
    <m/>
    <x v="1"/>
    <x v="6"/>
    <x v="0"/>
  </r>
  <r>
    <s v="anastasia3alb"/>
    <d v="2021-05-24T00:00:00"/>
    <s v="malestar#"/>
    <x v="0"/>
    <x v="0"/>
    <x v="0"/>
    <x v="0"/>
    <x v="0"/>
    <s v=". Sugi_x000a_#malestar#_x000a_"/>
    <x v="1"/>
    <x v="0"/>
    <x v="0"/>
    <x v="0"/>
    <x v="0"/>
    <x v="0"/>
    <x v="1"/>
    <x v="0"/>
    <x v="0"/>
    <x v="0"/>
    <x v="0"/>
    <x v="0"/>
    <x v="0"/>
    <x v="0"/>
    <x v="0"/>
    <x v="0"/>
    <x v="0"/>
    <x v="0"/>
    <x v="0"/>
    <x v="0"/>
    <x v="0"/>
    <x v="0"/>
    <x v="0"/>
    <m/>
    <m/>
    <x v="0"/>
    <x v="6"/>
    <x v="0"/>
  </r>
  <r>
    <s v="lucas4alb"/>
    <d v="2021-05-10T00:00:00"/>
    <s v="aburrimiento#"/>
    <x v="0"/>
    <x v="1"/>
    <x v="0"/>
    <x v="0"/>
    <x v="0"/>
    <s v="_x000a_#aburrimiento#_x000a_"/>
    <x v="0"/>
    <x v="0"/>
    <x v="0"/>
    <x v="0"/>
    <x v="0"/>
    <x v="0"/>
    <x v="1"/>
    <x v="0"/>
    <x v="0"/>
    <x v="0"/>
    <x v="0"/>
    <x v="0"/>
    <x v="0"/>
    <x v="0"/>
    <x v="0"/>
    <x v="0"/>
    <x v="0"/>
    <x v="0"/>
    <x v="0"/>
    <x v="0"/>
    <x v="0"/>
    <x v="0"/>
    <x v="0"/>
    <m/>
    <m/>
    <x v="1"/>
    <x v="7"/>
    <x v="0"/>
  </r>
  <r>
    <s v="pablo4alb"/>
    <d v="2021-05-10T00:00:00"/>
    <s v="aburrimiento#"/>
    <x v="0"/>
    <x v="1"/>
    <x v="0"/>
    <x v="0"/>
    <x v="0"/>
    <s v="_x000a_#aburrimiento#_x000a_"/>
    <x v="0"/>
    <x v="0"/>
    <x v="0"/>
    <x v="0"/>
    <x v="0"/>
    <x v="0"/>
    <x v="1"/>
    <x v="0"/>
    <x v="0"/>
    <x v="0"/>
    <x v="0"/>
    <x v="0"/>
    <x v="0"/>
    <x v="0"/>
    <x v="0"/>
    <x v="0"/>
    <x v="0"/>
    <x v="0"/>
    <x v="0"/>
    <x v="0"/>
    <x v="0"/>
    <x v="0"/>
    <x v="0"/>
    <m/>
    <m/>
    <x v="1"/>
    <x v="7"/>
    <x v="0"/>
  </r>
  <r>
    <s v="mencia4alb"/>
    <d v="2021-04-26T00:00:00"/>
    <s v="aburrimiento#apatia#"/>
    <x v="0"/>
    <x v="1"/>
    <x v="0"/>
    <x v="0"/>
    <x v="0"/>
    <s v="_x000a_#aburrimiento#apatia#_x000a_"/>
    <x v="0"/>
    <x v="0"/>
    <x v="0"/>
    <x v="0"/>
    <x v="1"/>
    <x v="0"/>
    <x v="1"/>
    <x v="0"/>
    <x v="0"/>
    <x v="0"/>
    <x v="0"/>
    <x v="0"/>
    <x v="0"/>
    <x v="0"/>
    <x v="0"/>
    <x v="0"/>
    <x v="0"/>
    <x v="0"/>
    <x v="0"/>
    <x v="0"/>
    <x v="0"/>
    <x v="0"/>
    <x v="0"/>
    <m/>
    <m/>
    <x v="0"/>
    <x v="7"/>
    <x v="0"/>
  </r>
  <r>
    <s v="mencia4alb"/>
    <d v="2021-04-26T00:00:00"/>
    <s v="aburrimiento#malestar#apatia#"/>
    <x v="0"/>
    <x v="1"/>
    <x v="0"/>
    <x v="0"/>
    <x v="0"/>
    <s v="_x000a_#aburrimiento#malestar#apatia#_x000a_"/>
    <x v="1"/>
    <x v="0"/>
    <x v="0"/>
    <x v="0"/>
    <x v="1"/>
    <x v="0"/>
    <x v="1"/>
    <x v="0"/>
    <x v="0"/>
    <x v="0"/>
    <x v="0"/>
    <x v="0"/>
    <x v="0"/>
    <x v="0"/>
    <x v="0"/>
    <x v="0"/>
    <x v="0"/>
    <x v="0"/>
    <x v="0"/>
    <x v="0"/>
    <x v="0"/>
    <x v="0"/>
    <x v="0"/>
    <m/>
    <m/>
    <x v="0"/>
    <x v="7"/>
    <x v="0"/>
  </r>
  <r>
    <s v="mencia4alb"/>
    <d v="2021-06-07T00:00:00"/>
    <s v="aburrimiento#malestar#tristeza#agotamiento#apatia#"/>
    <x v="0"/>
    <x v="1"/>
    <x v="0"/>
    <x v="0"/>
    <x v="0"/>
    <s v="_x000a_#aburrimiento#malestar#tristeza#agotamiento#apatia#_x000a_"/>
    <x v="1"/>
    <x v="1"/>
    <x v="0"/>
    <x v="0"/>
    <x v="1"/>
    <x v="0"/>
    <x v="1"/>
    <x v="0"/>
    <x v="0"/>
    <x v="0"/>
    <x v="0"/>
    <x v="0"/>
    <x v="0"/>
    <x v="0"/>
    <x v="1"/>
    <x v="0"/>
    <x v="0"/>
    <x v="0"/>
    <x v="0"/>
    <x v="0"/>
    <x v="0"/>
    <x v="0"/>
    <x v="0"/>
    <m/>
    <m/>
    <x v="0"/>
    <x v="7"/>
    <x v="0"/>
  </r>
  <r>
    <s v="bea4alb"/>
    <d v="2021-06-07T00:00:00"/>
    <s v="agotamiento#"/>
    <x v="0"/>
    <x v="0"/>
    <x v="0"/>
    <x v="0"/>
    <x v="0"/>
    <s v="_x000a_#agotamiento#_x000a_"/>
    <x v="0"/>
    <x v="0"/>
    <x v="0"/>
    <x v="0"/>
    <x v="0"/>
    <x v="0"/>
    <x v="1"/>
    <x v="0"/>
    <x v="0"/>
    <x v="0"/>
    <x v="0"/>
    <x v="0"/>
    <x v="0"/>
    <x v="0"/>
    <x v="1"/>
    <x v="0"/>
    <x v="0"/>
    <x v="0"/>
    <x v="0"/>
    <x v="0"/>
    <x v="0"/>
    <x v="0"/>
    <x v="0"/>
    <m/>
    <m/>
    <x v="0"/>
    <x v="7"/>
    <x v="0"/>
  </r>
  <r>
    <s v="oscar4alb"/>
    <d v="2021-06-07T00:00:00"/>
    <s v="agotamiento#"/>
    <x v="0"/>
    <x v="0"/>
    <x v="0"/>
    <x v="0"/>
    <x v="0"/>
    <s v="_x000a_#agotamiento#_x000a_"/>
    <x v="0"/>
    <x v="0"/>
    <x v="0"/>
    <x v="0"/>
    <x v="0"/>
    <x v="0"/>
    <x v="1"/>
    <x v="0"/>
    <x v="0"/>
    <x v="0"/>
    <x v="0"/>
    <x v="0"/>
    <x v="0"/>
    <x v="0"/>
    <x v="1"/>
    <x v="0"/>
    <x v="0"/>
    <x v="0"/>
    <x v="0"/>
    <x v="0"/>
    <x v="0"/>
    <x v="0"/>
    <x v="0"/>
    <m/>
    <m/>
    <x v="1"/>
    <x v="7"/>
    <x v="0"/>
  </r>
  <r>
    <s v="stefano4alb"/>
    <d v="2021-05-10T00:00:00"/>
    <s v="agotamiento#"/>
    <x v="0"/>
    <x v="0"/>
    <x v="0"/>
    <x v="0"/>
    <x v="0"/>
    <s v="_x000a_#agotamiento#_x000a_"/>
    <x v="0"/>
    <x v="0"/>
    <x v="0"/>
    <x v="0"/>
    <x v="0"/>
    <x v="0"/>
    <x v="1"/>
    <x v="0"/>
    <x v="0"/>
    <x v="0"/>
    <x v="0"/>
    <x v="0"/>
    <x v="0"/>
    <x v="0"/>
    <x v="1"/>
    <x v="0"/>
    <x v="0"/>
    <x v="0"/>
    <x v="0"/>
    <x v="0"/>
    <x v="0"/>
    <x v="0"/>
    <x v="0"/>
    <m/>
    <m/>
    <x v="1"/>
    <x v="7"/>
    <x v="0"/>
  </r>
  <r>
    <s v="mencia4alb"/>
    <d v="2021-05-10T00:00:00"/>
    <s v="agrado#"/>
    <x v="0"/>
    <x v="0"/>
    <x v="0"/>
    <x v="0"/>
    <x v="0"/>
    <s v="_x000a_#agrado#_x000a_"/>
    <x v="0"/>
    <x v="0"/>
    <x v="0"/>
    <x v="0"/>
    <x v="0"/>
    <x v="0"/>
    <x v="1"/>
    <x v="0"/>
    <x v="0"/>
    <x v="0"/>
    <x v="0"/>
    <x v="0"/>
    <x v="0"/>
    <x v="0"/>
    <x v="0"/>
    <x v="1"/>
    <x v="0"/>
    <x v="0"/>
    <x v="0"/>
    <x v="0"/>
    <x v="0"/>
    <x v="0"/>
    <x v="0"/>
    <m/>
    <m/>
    <x v="0"/>
    <x v="7"/>
    <x v="0"/>
  </r>
  <r>
    <s v="saral4alb"/>
    <d v="2021-05-24T00:00:00"/>
    <s v="agrado#alegria#satisfaccion#deseo#agotamiento#apego#"/>
    <x v="0"/>
    <x v="0"/>
    <x v="1"/>
    <x v="1"/>
    <x v="0"/>
    <s v="_x000a_#agrado#alegria#satisfaccion#deseo#agotamiento#apego#_x000a_"/>
    <x v="0"/>
    <x v="0"/>
    <x v="0"/>
    <x v="0"/>
    <x v="0"/>
    <x v="0"/>
    <x v="1"/>
    <x v="0"/>
    <x v="0"/>
    <x v="0"/>
    <x v="0"/>
    <x v="0"/>
    <x v="0"/>
    <x v="0"/>
    <x v="1"/>
    <x v="1"/>
    <x v="0"/>
    <x v="0"/>
    <x v="1"/>
    <x v="1"/>
    <x v="0"/>
    <x v="0"/>
    <x v="0"/>
    <m/>
    <m/>
    <x v="0"/>
    <x v="7"/>
    <x v="0"/>
  </r>
  <r>
    <s v="marcos4alb"/>
    <d v="2021-06-07T00:00:00"/>
    <s v="alegria#"/>
    <x v="0"/>
    <x v="0"/>
    <x v="1"/>
    <x v="0"/>
    <x v="0"/>
    <s v="_x000a_#alegria#_x000a_"/>
    <x v="0"/>
    <x v="0"/>
    <x v="0"/>
    <x v="0"/>
    <x v="0"/>
    <x v="0"/>
    <x v="1"/>
    <x v="0"/>
    <x v="0"/>
    <x v="0"/>
    <x v="0"/>
    <x v="0"/>
    <x v="0"/>
    <x v="0"/>
    <x v="0"/>
    <x v="0"/>
    <x v="0"/>
    <x v="0"/>
    <x v="0"/>
    <x v="0"/>
    <x v="0"/>
    <x v="0"/>
    <x v="0"/>
    <m/>
    <m/>
    <x v="1"/>
    <x v="7"/>
    <x v="0"/>
  </r>
  <r>
    <s v="bea4alb"/>
    <d v="2021-05-10T00:00:00"/>
    <s v="alegria#agotamiento#"/>
    <x v="0"/>
    <x v="0"/>
    <x v="1"/>
    <x v="0"/>
    <x v="0"/>
    <s v="_x000a_#alegria#agotamiento#_x000a_"/>
    <x v="0"/>
    <x v="0"/>
    <x v="0"/>
    <x v="0"/>
    <x v="0"/>
    <x v="0"/>
    <x v="1"/>
    <x v="0"/>
    <x v="0"/>
    <x v="0"/>
    <x v="0"/>
    <x v="0"/>
    <x v="0"/>
    <x v="0"/>
    <x v="1"/>
    <x v="0"/>
    <x v="0"/>
    <x v="0"/>
    <x v="0"/>
    <x v="0"/>
    <x v="0"/>
    <x v="0"/>
    <x v="0"/>
    <m/>
    <m/>
    <x v="0"/>
    <x v="7"/>
    <x v="0"/>
  </r>
  <r>
    <s v="saral4alb"/>
    <d v="2021-05-10T00:00:00"/>
    <s v="alegria#satisfaccion#deseo#amor#arrogancia#dependenciaEmocional#"/>
    <x v="0"/>
    <x v="0"/>
    <x v="1"/>
    <x v="1"/>
    <x v="0"/>
    <s v="_x000a_#alegria#satisfaccion#deseo#amor#arrogancia#dependenciaEmocional#_x000a_"/>
    <x v="0"/>
    <x v="0"/>
    <x v="0"/>
    <x v="0"/>
    <x v="0"/>
    <x v="0"/>
    <x v="1"/>
    <x v="0"/>
    <x v="0"/>
    <x v="1"/>
    <x v="0"/>
    <x v="0"/>
    <x v="0"/>
    <x v="0"/>
    <x v="0"/>
    <x v="0"/>
    <x v="1"/>
    <x v="0"/>
    <x v="1"/>
    <x v="0"/>
    <x v="0"/>
    <x v="1"/>
    <x v="0"/>
    <m/>
    <m/>
    <x v="0"/>
    <x v="7"/>
    <x v="0"/>
  </r>
  <r>
    <s v="carolina4alb"/>
    <d v="2021-06-07T00:00:00"/>
    <s v="calma#"/>
    <x v="0"/>
    <x v="0"/>
    <x v="0"/>
    <x v="0"/>
    <x v="0"/>
    <s v="_x000a_#calma#_x000a_"/>
    <x v="0"/>
    <x v="0"/>
    <x v="0"/>
    <x v="0"/>
    <x v="0"/>
    <x v="0"/>
    <x v="0"/>
    <x v="0"/>
    <x v="0"/>
    <x v="0"/>
    <x v="0"/>
    <x v="0"/>
    <x v="0"/>
    <x v="0"/>
    <x v="0"/>
    <x v="0"/>
    <x v="0"/>
    <x v="0"/>
    <x v="0"/>
    <x v="0"/>
    <x v="0"/>
    <x v="0"/>
    <x v="0"/>
    <m/>
    <m/>
    <x v="0"/>
    <x v="7"/>
    <x v="0"/>
  </r>
  <r>
    <s v="marta4alb"/>
    <d v="2021-06-07T00:00:00"/>
    <s v="calma#"/>
    <x v="0"/>
    <x v="0"/>
    <x v="0"/>
    <x v="0"/>
    <x v="0"/>
    <s v="_x000a_#calma#_x000a_"/>
    <x v="0"/>
    <x v="0"/>
    <x v="0"/>
    <x v="0"/>
    <x v="0"/>
    <x v="0"/>
    <x v="0"/>
    <x v="0"/>
    <x v="0"/>
    <x v="0"/>
    <x v="0"/>
    <x v="0"/>
    <x v="0"/>
    <x v="0"/>
    <x v="0"/>
    <x v="0"/>
    <x v="0"/>
    <x v="0"/>
    <x v="0"/>
    <x v="0"/>
    <x v="0"/>
    <x v="0"/>
    <x v="0"/>
    <m/>
    <m/>
    <x v="0"/>
    <x v="7"/>
    <x v="0"/>
  </r>
  <r>
    <s v="marcos4alb"/>
    <d v="2021-05-24T00:00:00"/>
    <s v="calma#aburrimiento#deseo#"/>
    <x v="0"/>
    <x v="1"/>
    <x v="0"/>
    <x v="1"/>
    <x v="0"/>
    <s v="_x000a_#calma#aburrimiento#deseo#_x000a_"/>
    <x v="0"/>
    <x v="0"/>
    <x v="0"/>
    <x v="0"/>
    <x v="0"/>
    <x v="0"/>
    <x v="0"/>
    <x v="0"/>
    <x v="0"/>
    <x v="0"/>
    <x v="0"/>
    <x v="0"/>
    <x v="0"/>
    <x v="0"/>
    <x v="0"/>
    <x v="0"/>
    <x v="0"/>
    <x v="0"/>
    <x v="0"/>
    <x v="0"/>
    <x v="0"/>
    <x v="0"/>
    <x v="0"/>
    <m/>
    <m/>
    <x v="1"/>
    <x v="7"/>
    <x v="0"/>
  </r>
  <r>
    <s v="felipe4alb"/>
    <d v="2021-05-24T00:00:00"/>
    <s v="calma#aburrimiento#malestar#dolor#agotamiento#"/>
    <x v="0"/>
    <x v="1"/>
    <x v="0"/>
    <x v="0"/>
    <x v="0"/>
    <s v="_x000a_#calma#aburrimiento#malestar#dolor#agotamiento#_x000a_"/>
    <x v="1"/>
    <x v="0"/>
    <x v="0"/>
    <x v="0"/>
    <x v="0"/>
    <x v="0"/>
    <x v="0"/>
    <x v="0"/>
    <x v="0"/>
    <x v="0"/>
    <x v="0"/>
    <x v="0"/>
    <x v="1"/>
    <x v="0"/>
    <x v="1"/>
    <x v="0"/>
    <x v="0"/>
    <x v="0"/>
    <x v="0"/>
    <x v="0"/>
    <x v="0"/>
    <x v="0"/>
    <x v="0"/>
    <m/>
    <m/>
    <x v="1"/>
    <x v="7"/>
    <x v="0"/>
  </r>
  <r>
    <s v="marcos4alb"/>
    <d v="2021-05-10T00:00:00"/>
    <s v="calma#agrado#agotamiento#"/>
    <x v="0"/>
    <x v="0"/>
    <x v="0"/>
    <x v="0"/>
    <x v="0"/>
    <s v="_x000a_#calma#agrado#agotamiento#_x000a_"/>
    <x v="0"/>
    <x v="0"/>
    <x v="0"/>
    <x v="0"/>
    <x v="0"/>
    <x v="0"/>
    <x v="0"/>
    <x v="0"/>
    <x v="0"/>
    <x v="0"/>
    <x v="0"/>
    <x v="0"/>
    <x v="0"/>
    <x v="0"/>
    <x v="1"/>
    <x v="1"/>
    <x v="0"/>
    <x v="0"/>
    <x v="0"/>
    <x v="0"/>
    <x v="0"/>
    <x v="0"/>
    <x v="0"/>
    <m/>
    <m/>
    <x v="1"/>
    <x v="7"/>
    <x v="0"/>
  </r>
  <r>
    <s v="leo4alb"/>
    <d v="2021-05-24T00:00:00"/>
    <s v="calma#agrado#alegria#"/>
    <x v="0"/>
    <x v="0"/>
    <x v="1"/>
    <x v="0"/>
    <x v="0"/>
    <s v="_x000a_#calma#agrado#alegria#_x000a_"/>
    <x v="0"/>
    <x v="0"/>
    <x v="0"/>
    <x v="0"/>
    <x v="0"/>
    <x v="0"/>
    <x v="0"/>
    <x v="0"/>
    <x v="0"/>
    <x v="0"/>
    <x v="0"/>
    <x v="0"/>
    <x v="0"/>
    <x v="0"/>
    <x v="0"/>
    <x v="1"/>
    <x v="0"/>
    <x v="0"/>
    <x v="0"/>
    <x v="0"/>
    <x v="0"/>
    <x v="0"/>
    <x v="0"/>
    <m/>
    <m/>
    <x v="1"/>
    <x v="7"/>
    <x v="0"/>
  </r>
  <r>
    <s v="manuel4alb"/>
    <d v="2021-05-24T00:00:00"/>
    <s v="calma#agrado#frustracion#deseo#agotamiento#"/>
    <x v="0"/>
    <x v="0"/>
    <x v="0"/>
    <x v="1"/>
    <x v="0"/>
    <s v="_x000a_#calma#agrado#frustracion#deseo#agotamiento#_x000a_"/>
    <x v="0"/>
    <x v="0"/>
    <x v="0"/>
    <x v="0"/>
    <x v="0"/>
    <x v="0"/>
    <x v="0"/>
    <x v="0"/>
    <x v="0"/>
    <x v="0"/>
    <x v="0"/>
    <x v="0"/>
    <x v="0"/>
    <x v="1"/>
    <x v="1"/>
    <x v="1"/>
    <x v="0"/>
    <x v="0"/>
    <x v="0"/>
    <x v="0"/>
    <x v="0"/>
    <x v="0"/>
    <x v="0"/>
    <m/>
    <m/>
    <x v="1"/>
    <x v="7"/>
    <x v="0"/>
  </r>
  <r>
    <s v="felipe4alb"/>
    <d v="2021-06-07T00:00:00"/>
    <s v="calma#certeza#aburrimiento#agrado#alegria#placer#satisfaccion#valentia#fortaleza#entusiasmo#"/>
    <x v="0"/>
    <x v="1"/>
    <x v="1"/>
    <x v="0"/>
    <x v="0"/>
    <s v="_x000a_#calma#certeza#aburrimiento#agrado#alegria#placer#satisfaccion#valentia#fortaleza#entusiasmo#_x000a_"/>
    <x v="0"/>
    <x v="0"/>
    <x v="1"/>
    <x v="1"/>
    <x v="0"/>
    <x v="1"/>
    <x v="0"/>
    <x v="0"/>
    <x v="1"/>
    <x v="0"/>
    <x v="1"/>
    <x v="0"/>
    <x v="0"/>
    <x v="0"/>
    <x v="0"/>
    <x v="1"/>
    <x v="0"/>
    <x v="0"/>
    <x v="1"/>
    <x v="0"/>
    <x v="0"/>
    <x v="0"/>
    <x v="0"/>
    <m/>
    <m/>
    <x v="1"/>
    <x v="7"/>
    <x v="0"/>
  </r>
  <r>
    <s v="carolina4alb"/>
    <d v="2021-06-07T00:00:00"/>
    <s v="calma#certeza#agrado#alegria#placer#satisfaccion#valentia#fortaleza#entusiasmo#"/>
    <x v="0"/>
    <x v="0"/>
    <x v="1"/>
    <x v="0"/>
    <x v="0"/>
    <s v="_x000a_#calma#certeza#agrado#alegria#placer#satisfaccion#valentia#fortaleza#entusiasmo#_x000a_"/>
    <x v="0"/>
    <x v="0"/>
    <x v="1"/>
    <x v="1"/>
    <x v="0"/>
    <x v="1"/>
    <x v="0"/>
    <x v="0"/>
    <x v="1"/>
    <x v="0"/>
    <x v="1"/>
    <x v="0"/>
    <x v="0"/>
    <x v="0"/>
    <x v="0"/>
    <x v="1"/>
    <x v="0"/>
    <x v="0"/>
    <x v="1"/>
    <x v="0"/>
    <x v="0"/>
    <x v="0"/>
    <x v="0"/>
    <m/>
    <m/>
    <x v="0"/>
    <x v="7"/>
    <x v="0"/>
  </r>
  <r>
    <s v="leo4alb"/>
    <d v="2021-04-26T00:00:00"/>
    <s v="calma#certeza#diversion#agrado#alegria#"/>
    <x v="0"/>
    <x v="0"/>
    <x v="1"/>
    <x v="0"/>
    <x v="0"/>
    <s v="_x000a_#calma#certeza#diversion#agrado#alegria#_x000a_"/>
    <x v="0"/>
    <x v="0"/>
    <x v="1"/>
    <x v="0"/>
    <x v="0"/>
    <x v="0"/>
    <x v="0"/>
    <x v="0"/>
    <x v="0"/>
    <x v="0"/>
    <x v="0"/>
    <x v="1"/>
    <x v="0"/>
    <x v="0"/>
    <x v="0"/>
    <x v="1"/>
    <x v="0"/>
    <x v="0"/>
    <x v="0"/>
    <x v="0"/>
    <x v="0"/>
    <x v="0"/>
    <x v="0"/>
    <m/>
    <m/>
    <x v="1"/>
    <x v="7"/>
    <x v="0"/>
  </r>
  <r>
    <s v="felipe4alb"/>
    <d v="2021-04-26T00:00:00"/>
    <s v="calma#certeza#diversion#agrado#alegria#satisfaccion#valentia#fortaleza#arrogancia#"/>
    <x v="0"/>
    <x v="0"/>
    <x v="1"/>
    <x v="0"/>
    <x v="0"/>
    <s v="_x000a_#calma#certeza#diversion#agrado#alegria#satisfaccion#valentia#fortaleza#arrogancia#_x000a_"/>
    <x v="0"/>
    <x v="0"/>
    <x v="1"/>
    <x v="1"/>
    <x v="0"/>
    <x v="0"/>
    <x v="0"/>
    <x v="0"/>
    <x v="0"/>
    <x v="0"/>
    <x v="1"/>
    <x v="1"/>
    <x v="0"/>
    <x v="0"/>
    <x v="0"/>
    <x v="1"/>
    <x v="0"/>
    <x v="0"/>
    <x v="1"/>
    <x v="0"/>
    <x v="0"/>
    <x v="1"/>
    <x v="0"/>
    <m/>
    <m/>
    <x v="1"/>
    <x v="7"/>
    <x v="0"/>
  </r>
  <r>
    <s v="pablo4alb"/>
    <d v="2021-05-24T00:00:00"/>
    <s v="calma#compasion#deseo#"/>
    <x v="0"/>
    <x v="0"/>
    <x v="0"/>
    <x v="1"/>
    <x v="0"/>
    <s v="_x000a_#calma#compasion#deseo#_x000a_"/>
    <x v="0"/>
    <x v="0"/>
    <x v="0"/>
    <x v="0"/>
    <x v="0"/>
    <x v="0"/>
    <x v="0"/>
    <x v="0"/>
    <x v="0"/>
    <x v="0"/>
    <x v="0"/>
    <x v="0"/>
    <x v="0"/>
    <x v="0"/>
    <x v="0"/>
    <x v="0"/>
    <x v="0"/>
    <x v="1"/>
    <x v="0"/>
    <x v="0"/>
    <x v="0"/>
    <x v="0"/>
    <x v="0"/>
    <m/>
    <m/>
    <x v="1"/>
    <x v="7"/>
    <x v="0"/>
  </r>
  <r>
    <s v="pablo4alb"/>
    <d v="2021-04-26T00:00:00"/>
    <s v="calma#diversion#"/>
    <x v="0"/>
    <x v="0"/>
    <x v="0"/>
    <x v="0"/>
    <x v="0"/>
    <s v="_x000a_#calma#diversion#_x000a_"/>
    <x v="0"/>
    <x v="0"/>
    <x v="0"/>
    <x v="0"/>
    <x v="0"/>
    <x v="0"/>
    <x v="0"/>
    <x v="0"/>
    <x v="0"/>
    <x v="0"/>
    <x v="0"/>
    <x v="1"/>
    <x v="0"/>
    <x v="0"/>
    <x v="0"/>
    <x v="0"/>
    <x v="0"/>
    <x v="0"/>
    <x v="0"/>
    <x v="0"/>
    <x v="0"/>
    <x v="0"/>
    <x v="0"/>
    <m/>
    <m/>
    <x v="1"/>
    <x v="7"/>
    <x v="0"/>
  </r>
  <r>
    <s v="teresa4alb"/>
    <d v="2021-05-10T00:00:00"/>
    <s v="calma#diversion#agrado#alegria#entusiasmo#"/>
    <x v="0"/>
    <x v="0"/>
    <x v="1"/>
    <x v="0"/>
    <x v="0"/>
    <s v="_x000a_#calma#diversion#agrado#alegria#entusiasmo#_x000a_"/>
    <x v="0"/>
    <x v="0"/>
    <x v="0"/>
    <x v="0"/>
    <x v="0"/>
    <x v="1"/>
    <x v="0"/>
    <x v="0"/>
    <x v="0"/>
    <x v="0"/>
    <x v="0"/>
    <x v="1"/>
    <x v="0"/>
    <x v="0"/>
    <x v="0"/>
    <x v="1"/>
    <x v="0"/>
    <x v="0"/>
    <x v="0"/>
    <x v="0"/>
    <x v="0"/>
    <x v="0"/>
    <x v="0"/>
    <m/>
    <m/>
    <x v="0"/>
    <x v="7"/>
    <x v="0"/>
  </r>
  <r>
    <s v="lucas4alb"/>
    <d v="2021-04-26T00:00:00"/>
    <s v="calma#diversion#alegria#"/>
    <x v="0"/>
    <x v="0"/>
    <x v="1"/>
    <x v="0"/>
    <x v="0"/>
    <s v="_x000a_#calma#diversion#alegria#_x000a_"/>
    <x v="0"/>
    <x v="0"/>
    <x v="0"/>
    <x v="0"/>
    <x v="0"/>
    <x v="0"/>
    <x v="0"/>
    <x v="0"/>
    <x v="0"/>
    <x v="0"/>
    <x v="0"/>
    <x v="1"/>
    <x v="0"/>
    <x v="0"/>
    <x v="0"/>
    <x v="0"/>
    <x v="0"/>
    <x v="0"/>
    <x v="0"/>
    <x v="0"/>
    <x v="0"/>
    <x v="0"/>
    <x v="0"/>
    <m/>
    <m/>
    <x v="1"/>
    <x v="7"/>
    <x v="0"/>
  </r>
  <r>
    <s v="marcos4alb"/>
    <d v="2021-04-26T00:00:00"/>
    <s v="calma#diversion#alegria#"/>
    <x v="0"/>
    <x v="0"/>
    <x v="1"/>
    <x v="0"/>
    <x v="0"/>
    <s v="_x000a_#calma#diversion#alegria#_x000a_"/>
    <x v="0"/>
    <x v="0"/>
    <x v="0"/>
    <x v="0"/>
    <x v="0"/>
    <x v="0"/>
    <x v="0"/>
    <x v="0"/>
    <x v="0"/>
    <x v="0"/>
    <x v="0"/>
    <x v="1"/>
    <x v="0"/>
    <x v="0"/>
    <x v="0"/>
    <x v="0"/>
    <x v="0"/>
    <x v="0"/>
    <x v="0"/>
    <x v="0"/>
    <x v="0"/>
    <x v="0"/>
    <x v="0"/>
    <m/>
    <m/>
    <x v="1"/>
    <x v="7"/>
    <x v="0"/>
  </r>
  <r>
    <s v="sarah4alb"/>
    <d v="2021-05-10T00:00:00"/>
    <s v="calma#diversion#alegria#satisfaccion#"/>
    <x v="0"/>
    <x v="0"/>
    <x v="1"/>
    <x v="0"/>
    <x v="0"/>
    <s v="_x000a_#calma#diversion#alegria#satisfaccion#_x000a_"/>
    <x v="0"/>
    <x v="0"/>
    <x v="0"/>
    <x v="0"/>
    <x v="0"/>
    <x v="0"/>
    <x v="0"/>
    <x v="0"/>
    <x v="0"/>
    <x v="0"/>
    <x v="0"/>
    <x v="1"/>
    <x v="0"/>
    <x v="0"/>
    <x v="0"/>
    <x v="0"/>
    <x v="0"/>
    <x v="0"/>
    <x v="1"/>
    <x v="0"/>
    <x v="0"/>
    <x v="0"/>
    <x v="0"/>
    <m/>
    <m/>
    <x v="0"/>
    <x v="7"/>
    <x v="0"/>
  </r>
  <r>
    <s v="mencia4alb"/>
    <d v="2021-05-24T00:00:00"/>
    <s v="calma#duda#"/>
    <x v="0"/>
    <x v="0"/>
    <x v="0"/>
    <x v="0"/>
    <x v="0"/>
    <s v="_x000a_#calma#duda#_x000a_"/>
    <x v="0"/>
    <x v="0"/>
    <x v="0"/>
    <x v="0"/>
    <x v="0"/>
    <x v="0"/>
    <x v="0"/>
    <x v="1"/>
    <x v="0"/>
    <x v="0"/>
    <x v="0"/>
    <x v="0"/>
    <x v="0"/>
    <x v="0"/>
    <x v="0"/>
    <x v="0"/>
    <x v="0"/>
    <x v="0"/>
    <x v="0"/>
    <x v="0"/>
    <x v="0"/>
    <x v="0"/>
    <x v="0"/>
    <m/>
    <m/>
    <x v="0"/>
    <x v="7"/>
    <x v="0"/>
  </r>
  <r>
    <s v="anne4alb"/>
    <d v="2021-05-10T00:00:00"/>
    <s v="calma#duda#aburrimiento#"/>
    <x v="0"/>
    <x v="1"/>
    <x v="0"/>
    <x v="0"/>
    <x v="0"/>
    <s v="_x000a_#calma#duda#aburrimiento#_x000a_"/>
    <x v="0"/>
    <x v="0"/>
    <x v="0"/>
    <x v="0"/>
    <x v="0"/>
    <x v="0"/>
    <x v="0"/>
    <x v="1"/>
    <x v="0"/>
    <x v="0"/>
    <x v="0"/>
    <x v="0"/>
    <x v="0"/>
    <x v="0"/>
    <x v="0"/>
    <x v="0"/>
    <x v="0"/>
    <x v="0"/>
    <x v="0"/>
    <x v="0"/>
    <x v="0"/>
    <x v="0"/>
    <x v="0"/>
    <m/>
    <m/>
    <x v="0"/>
    <x v="7"/>
    <x v="0"/>
  </r>
  <r>
    <s v="bea4alb"/>
    <d v="2021-04-26T00:00:00"/>
    <s v="calma#duda#aburrimiento#agotamiento#"/>
    <x v="0"/>
    <x v="1"/>
    <x v="0"/>
    <x v="0"/>
    <x v="0"/>
    <s v="_x000a_#calma#duda#aburrimiento#agotamiento#_x000a_"/>
    <x v="0"/>
    <x v="0"/>
    <x v="0"/>
    <x v="0"/>
    <x v="0"/>
    <x v="0"/>
    <x v="0"/>
    <x v="1"/>
    <x v="0"/>
    <x v="0"/>
    <x v="0"/>
    <x v="0"/>
    <x v="0"/>
    <x v="0"/>
    <x v="1"/>
    <x v="0"/>
    <x v="0"/>
    <x v="0"/>
    <x v="0"/>
    <x v="0"/>
    <x v="0"/>
    <x v="0"/>
    <x v="0"/>
    <m/>
    <m/>
    <x v="0"/>
    <x v="7"/>
    <x v="0"/>
  </r>
  <r>
    <s v="oscar4alb"/>
    <d v="2021-05-24T00:00:00"/>
    <s v="calma#duda#aburrimiento#malestar#alegria#frustracion#deseo#odio#agotamiento#"/>
    <x v="0"/>
    <x v="1"/>
    <x v="1"/>
    <x v="1"/>
    <x v="0"/>
    <s v="_x000a_#calma#duda#aburrimiento#malestar#alegria#frustracion#deseo#odio#agotamiento#_x000a_"/>
    <x v="1"/>
    <x v="0"/>
    <x v="0"/>
    <x v="0"/>
    <x v="0"/>
    <x v="0"/>
    <x v="0"/>
    <x v="1"/>
    <x v="0"/>
    <x v="0"/>
    <x v="0"/>
    <x v="0"/>
    <x v="0"/>
    <x v="1"/>
    <x v="1"/>
    <x v="0"/>
    <x v="0"/>
    <x v="0"/>
    <x v="0"/>
    <x v="0"/>
    <x v="0"/>
    <x v="0"/>
    <x v="0"/>
    <m/>
    <s v="odio"/>
    <x v="1"/>
    <x v="7"/>
    <x v="0"/>
  </r>
  <r>
    <s v="felipe4alb"/>
    <d v="2021-05-24T00:00:00"/>
    <s v="calma#duda#compasion#aburrimiento#dolor#miedo#"/>
    <x v="0"/>
    <x v="1"/>
    <x v="0"/>
    <x v="0"/>
    <x v="0"/>
    <s v="_x000a_#calma#duda#compasion#aburrimiento#dolor#miedo#_x000a_"/>
    <x v="0"/>
    <x v="0"/>
    <x v="0"/>
    <x v="0"/>
    <x v="0"/>
    <x v="0"/>
    <x v="0"/>
    <x v="1"/>
    <x v="0"/>
    <x v="0"/>
    <x v="0"/>
    <x v="0"/>
    <x v="1"/>
    <x v="0"/>
    <x v="0"/>
    <x v="0"/>
    <x v="0"/>
    <x v="1"/>
    <x v="0"/>
    <x v="0"/>
    <x v="1"/>
    <x v="0"/>
    <x v="0"/>
    <m/>
    <m/>
    <x v="1"/>
    <x v="7"/>
    <x v="0"/>
  </r>
  <r>
    <s v="felipe4alb"/>
    <d v="2021-05-10T00:00:00"/>
    <s v="calma#duda#compasion#diversion#agrado#alegria#placer#satisfaccion#deseo#valentia#fortaleza#"/>
    <x v="0"/>
    <x v="0"/>
    <x v="1"/>
    <x v="1"/>
    <x v="0"/>
    <s v="_x000a_#calma#duda#compasion#diversion#agrado#alegria#placer#satisfaccion#deseo#valentia#fortaleza#_x000a_"/>
    <x v="0"/>
    <x v="0"/>
    <x v="0"/>
    <x v="1"/>
    <x v="0"/>
    <x v="0"/>
    <x v="0"/>
    <x v="1"/>
    <x v="1"/>
    <x v="0"/>
    <x v="1"/>
    <x v="1"/>
    <x v="0"/>
    <x v="0"/>
    <x v="0"/>
    <x v="1"/>
    <x v="0"/>
    <x v="1"/>
    <x v="1"/>
    <x v="0"/>
    <x v="0"/>
    <x v="0"/>
    <x v="0"/>
    <m/>
    <m/>
    <x v="1"/>
    <x v="7"/>
    <x v="0"/>
  </r>
  <r>
    <s v="carlota4alb"/>
    <d v="2021-05-24T00:00:00"/>
    <s v="calma#duda#compasion#diversion#agrado#alegria#placer#satisfaccion#fobia#amor#valentia#agotamiento#entusiasmo#humillacion#apego#"/>
    <x v="0"/>
    <x v="0"/>
    <x v="1"/>
    <x v="0"/>
    <x v="1"/>
    <s v="_x000a_#calma#duda#compasion#diversion#agrado#alegria#placer#satisfaccion#fobia#amor#valentia#agotamiento#entusiasmo#humillacion#apego#_x000a_"/>
    <x v="0"/>
    <x v="0"/>
    <x v="0"/>
    <x v="0"/>
    <x v="0"/>
    <x v="1"/>
    <x v="0"/>
    <x v="1"/>
    <x v="1"/>
    <x v="1"/>
    <x v="1"/>
    <x v="1"/>
    <x v="0"/>
    <x v="0"/>
    <x v="1"/>
    <x v="1"/>
    <x v="0"/>
    <x v="1"/>
    <x v="1"/>
    <x v="1"/>
    <x v="0"/>
    <x v="0"/>
    <x v="0"/>
    <s v="fobia"/>
    <m/>
    <x v="0"/>
    <x v="7"/>
    <x v="0"/>
  </r>
  <r>
    <s v="paula4alb"/>
    <d v="2021-04-26T00:00:00"/>
    <s v="calma#duda#diversion#aburrimiento#agrado#alegria#agotamiento#"/>
    <x v="0"/>
    <x v="1"/>
    <x v="1"/>
    <x v="0"/>
    <x v="0"/>
    <s v="_x000a_#calma#duda#diversion#aburrimiento#agrado#alegria#agotamiento#_x000a_"/>
    <x v="0"/>
    <x v="0"/>
    <x v="0"/>
    <x v="0"/>
    <x v="0"/>
    <x v="0"/>
    <x v="0"/>
    <x v="1"/>
    <x v="0"/>
    <x v="0"/>
    <x v="0"/>
    <x v="1"/>
    <x v="0"/>
    <x v="0"/>
    <x v="1"/>
    <x v="1"/>
    <x v="0"/>
    <x v="0"/>
    <x v="0"/>
    <x v="0"/>
    <x v="0"/>
    <x v="0"/>
    <x v="0"/>
    <m/>
    <m/>
    <x v="0"/>
    <x v="7"/>
    <x v="0"/>
  </r>
  <r>
    <s v="annejet4alb"/>
    <d v="2021-04-26T00:00:00"/>
    <s v="calma#duda#diversion#alegria#"/>
    <x v="0"/>
    <x v="0"/>
    <x v="1"/>
    <x v="0"/>
    <x v="0"/>
    <s v="_x000a_#calma#duda#diversion#alegria#_x000a_"/>
    <x v="0"/>
    <x v="0"/>
    <x v="0"/>
    <x v="0"/>
    <x v="0"/>
    <x v="0"/>
    <x v="0"/>
    <x v="1"/>
    <x v="0"/>
    <x v="0"/>
    <x v="0"/>
    <x v="1"/>
    <x v="0"/>
    <x v="0"/>
    <x v="0"/>
    <x v="0"/>
    <x v="0"/>
    <x v="0"/>
    <x v="0"/>
    <x v="0"/>
    <x v="0"/>
    <x v="0"/>
    <x v="0"/>
    <m/>
    <m/>
    <x v="0"/>
    <x v="7"/>
    <x v="0"/>
  </r>
  <r>
    <s v="teresa4alb"/>
    <d v="2021-04-26T00:00:00"/>
    <s v="calma#duda#fortaleza#entusiasmo#"/>
    <x v="0"/>
    <x v="0"/>
    <x v="0"/>
    <x v="0"/>
    <x v="0"/>
    <s v="_x000a_#calma#duda#fortaleza#entusiasmo#_x000a_"/>
    <x v="0"/>
    <x v="0"/>
    <x v="0"/>
    <x v="1"/>
    <x v="0"/>
    <x v="1"/>
    <x v="0"/>
    <x v="1"/>
    <x v="0"/>
    <x v="0"/>
    <x v="0"/>
    <x v="0"/>
    <x v="0"/>
    <x v="0"/>
    <x v="0"/>
    <x v="0"/>
    <x v="0"/>
    <x v="0"/>
    <x v="0"/>
    <x v="0"/>
    <x v="0"/>
    <x v="0"/>
    <x v="0"/>
    <m/>
    <m/>
    <x v="0"/>
    <x v="7"/>
    <x v="0"/>
  </r>
  <r>
    <s v="sarah4alb"/>
    <d v="2021-05-24T00:00:00"/>
    <s v="calma#duda#malestar#alegria#"/>
    <x v="0"/>
    <x v="0"/>
    <x v="1"/>
    <x v="0"/>
    <x v="0"/>
    <s v="_x000a_#calma#duda#malestar#alegria#_x000a_"/>
    <x v="1"/>
    <x v="0"/>
    <x v="0"/>
    <x v="0"/>
    <x v="0"/>
    <x v="0"/>
    <x v="0"/>
    <x v="1"/>
    <x v="0"/>
    <x v="0"/>
    <x v="0"/>
    <x v="0"/>
    <x v="0"/>
    <x v="0"/>
    <x v="0"/>
    <x v="0"/>
    <x v="0"/>
    <x v="0"/>
    <x v="0"/>
    <x v="0"/>
    <x v="0"/>
    <x v="0"/>
    <x v="0"/>
    <m/>
    <m/>
    <x v="0"/>
    <x v="7"/>
    <x v="0"/>
  </r>
  <r>
    <s v="paula4alb"/>
    <d v="2021-05-24T00:00:00"/>
    <s v="calma#ira#aburrimiento#agrado#odio#agotamiento#"/>
    <x v="0"/>
    <x v="1"/>
    <x v="0"/>
    <x v="0"/>
    <x v="0"/>
    <s v="_x000a_#calma#ira#aburrimiento#agrado#odio#agotamiento#_x000a_"/>
    <x v="0"/>
    <x v="0"/>
    <x v="0"/>
    <x v="0"/>
    <x v="0"/>
    <x v="0"/>
    <x v="0"/>
    <x v="0"/>
    <x v="0"/>
    <x v="0"/>
    <x v="0"/>
    <x v="0"/>
    <x v="0"/>
    <x v="0"/>
    <x v="1"/>
    <x v="1"/>
    <x v="0"/>
    <x v="0"/>
    <x v="0"/>
    <x v="0"/>
    <x v="0"/>
    <x v="0"/>
    <x v="1"/>
    <m/>
    <s v="odio"/>
    <x v="0"/>
    <x v="7"/>
    <x v="0"/>
  </r>
  <r>
    <s v="anne4alb"/>
    <d v="2021-05-24T00:00:00"/>
    <s v="calma#tension#duda#"/>
    <x v="1"/>
    <x v="0"/>
    <x v="0"/>
    <x v="0"/>
    <x v="0"/>
    <s v="_x000a_#calma#tension#duda#_x000a_"/>
    <x v="0"/>
    <x v="0"/>
    <x v="0"/>
    <x v="0"/>
    <x v="0"/>
    <x v="0"/>
    <x v="0"/>
    <x v="1"/>
    <x v="0"/>
    <x v="0"/>
    <x v="0"/>
    <x v="0"/>
    <x v="0"/>
    <x v="0"/>
    <x v="0"/>
    <x v="0"/>
    <x v="0"/>
    <x v="0"/>
    <x v="0"/>
    <x v="0"/>
    <x v="0"/>
    <x v="0"/>
    <x v="0"/>
    <m/>
    <m/>
    <x v="0"/>
    <x v="7"/>
    <x v="0"/>
  </r>
  <r>
    <s v="leo4alb"/>
    <d v="2021-06-07T00:00:00"/>
    <s v="compasion#diversion#agrado#alegria#"/>
    <x v="0"/>
    <x v="0"/>
    <x v="1"/>
    <x v="0"/>
    <x v="0"/>
    <s v="_x000a_#compasion#diversion#agrado#alegria#_x000a_"/>
    <x v="0"/>
    <x v="0"/>
    <x v="0"/>
    <x v="0"/>
    <x v="0"/>
    <x v="0"/>
    <x v="1"/>
    <x v="0"/>
    <x v="0"/>
    <x v="0"/>
    <x v="0"/>
    <x v="1"/>
    <x v="0"/>
    <x v="0"/>
    <x v="0"/>
    <x v="1"/>
    <x v="0"/>
    <x v="1"/>
    <x v="0"/>
    <x v="0"/>
    <x v="0"/>
    <x v="0"/>
    <x v="0"/>
    <m/>
    <m/>
    <x v="1"/>
    <x v="7"/>
    <x v="0"/>
  </r>
  <r>
    <s v="leo4alb"/>
    <d v="2021-06-07T00:00:00"/>
    <s v="compasion#diversion#entusiasmo#"/>
    <x v="0"/>
    <x v="0"/>
    <x v="0"/>
    <x v="0"/>
    <x v="0"/>
    <s v="_x000a_#compasion#diversion#entusiasmo#_x000a_"/>
    <x v="0"/>
    <x v="0"/>
    <x v="0"/>
    <x v="0"/>
    <x v="0"/>
    <x v="1"/>
    <x v="1"/>
    <x v="0"/>
    <x v="0"/>
    <x v="0"/>
    <x v="0"/>
    <x v="1"/>
    <x v="0"/>
    <x v="0"/>
    <x v="0"/>
    <x v="0"/>
    <x v="0"/>
    <x v="1"/>
    <x v="0"/>
    <x v="0"/>
    <x v="0"/>
    <x v="0"/>
    <x v="0"/>
    <m/>
    <m/>
    <x v="1"/>
    <x v="7"/>
    <x v="0"/>
  </r>
  <r>
    <s v="anne4alb"/>
    <d v="2021-06-07T00:00:00"/>
    <s v="diversion#"/>
    <x v="0"/>
    <x v="0"/>
    <x v="0"/>
    <x v="0"/>
    <x v="0"/>
    <s v="_x000a_#diversion#_x000a_"/>
    <x v="0"/>
    <x v="0"/>
    <x v="0"/>
    <x v="0"/>
    <x v="0"/>
    <x v="0"/>
    <x v="1"/>
    <x v="0"/>
    <x v="0"/>
    <x v="0"/>
    <x v="0"/>
    <x v="1"/>
    <x v="0"/>
    <x v="0"/>
    <x v="0"/>
    <x v="0"/>
    <x v="0"/>
    <x v="0"/>
    <x v="0"/>
    <x v="0"/>
    <x v="0"/>
    <x v="0"/>
    <x v="0"/>
    <m/>
    <m/>
    <x v="0"/>
    <x v="7"/>
    <x v="0"/>
  </r>
  <r>
    <s v="carlota4alb"/>
    <d v="2021-06-07T00:00:00"/>
    <s v="diversion#"/>
    <x v="0"/>
    <x v="0"/>
    <x v="0"/>
    <x v="0"/>
    <x v="0"/>
    <s v="_x000a_#diversion#_x000a_"/>
    <x v="0"/>
    <x v="0"/>
    <x v="0"/>
    <x v="0"/>
    <x v="0"/>
    <x v="0"/>
    <x v="1"/>
    <x v="0"/>
    <x v="0"/>
    <x v="0"/>
    <x v="0"/>
    <x v="1"/>
    <x v="0"/>
    <x v="0"/>
    <x v="0"/>
    <x v="0"/>
    <x v="0"/>
    <x v="0"/>
    <x v="0"/>
    <x v="0"/>
    <x v="0"/>
    <x v="0"/>
    <x v="0"/>
    <m/>
    <m/>
    <x v="0"/>
    <x v="7"/>
    <x v="0"/>
  </r>
  <r>
    <s v="pablo4alb"/>
    <d v="2021-06-07T00:00:00"/>
    <s v="duda#"/>
    <x v="0"/>
    <x v="0"/>
    <x v="0"/>
    <x v="0"/>
    <x v="0"/>
    <s v="_x000a_#duda#_x000a_"/>
    <x v="0"/>
    <x v="0"/>
    <x v="0"/>
    <x v="0"/>
    <x v="0"/>
    <x v="0"/>
    <x v="1"/>
    <x v="1"/>
    <x v="0"/>
    <x v="0"/>
    <x v="0"/>
    <x v="0"/>
    <x v="0"/>
    <x v="0"/>
    <x v="0"/>
    <x v="0"/>
    <x v="0"/>
    <x v="0"/>
    <x v="0"/>
    <x v="0"/>
    <x v="0"/>
    <x v="0"/>
    <x v="0"/>
    <m/>
    <m/>
    <x v="1"/>
    <x v="7"/>
    <x v="0"/>
  </r>
  <r>
    <s v="teresa4alb"/>
    <d v="2021-06-07T00:00:00"/>
    <s v="duda#"/>
    <x v="0"/>
    <x v="0"/>
    <x v="0"/>
    <x v="0"/>
    <x v="0"/>
    <s v="_x000a_#duda#_x000a_"/>
    <x v="0"/>
    <x v="0"/>
    <x v="0"/>
    <x v="0"/>
    <x v="0"/>
    <x v="0"/>
    <x v="1"/>
    <x v="1"/>
    <x v="0"/>
    <x v="0"/>
    <x v="0"/>
    <x v="0"/>
    <x v="0"/>
    <x v="0"/>
    <x v="0"/>
    <x v="0"/>
    <x v="0"/>
    <x v="0"/>
    <x v="0"/>
    <x v="0"/>
    <x v="0"/>
    <x v="0"/>
    <x v="0"/>
    <m/>
    <m/>
    <x v="0"/>
    <x v="7"/>
    <x v="0"/>
  </r>
  <r>
    <s v="teresa4alb"/>
    <d v="2021-05-24T00:00:00"/>
    <s v="duda#aburrimiento#"/>
    <x v="0"/>
    <x v="1"/>
    <x v="0"/>
    <x v="0"/>
    <x v="0"/>
    <s v="_x000a_#duda#aburrimiento#_x000a_"/>
    <x v="0"/>
    <x v="0"/>
    <x v="0"/>
    <x v="0"/>
    <x v="0"/>
    <x v="0"/>
    <x v="1"/>
    <x v="1"/>
    <x v="0"/>
    <x v="0"/>
    <x v="0"/>
    <x v="0"/>
    <x v="0"/>
    <x v="0"/>
    <x v="0"/>
    <x v="0"/>
    <x v="0"/>
    <x v="0"/>
    <x v="0"/>
    <x v="0"/>
    <x v="0"/>
    <x v="0"/>
    <x v="0"/>
    <m/>
    <m/>
    <x v="0"/>
    <x v="7"/>
    <x v="0"/>
  </r>
  <r>
    <s v="carolina4alb"/>
    <d v="2021-05-10T00:00:00"/>
    <s v="duda#diversion#alegria#frustracion#"/>
    <x v="0"/>
    <x v="0"/>
    <x v="1"/>
    <x v="0"/>
    <x v="0"/>
    <s v="_x000a_#duda#diversion#alegria#frustracion#_x000a_"/>
    <x v="0"/>
    <x v="0"/>
    <x v="0"/>
    <x v="0"/>
    <x v="0"/>
    <x v="0"/>
    <x v="1"/>
    <x v="1"/>
    <x v="0"/>
    <x v="0"/>
    <x v="0"/>
    <x v="1"/>
    <x v="0"/>
    <x v="1"/>
    <x v="0"/>
    <x v="0"/>
    <x v="0"/>
    <x v="0"/>
    <x v="0"/>
    <x v="0"/>
    <x v="0"/>
    <x v="0"/>
    <x v="0"/>
    <m/>
    <m/>
    <x v="0"/>
    <x v="7"/>
    <x v="0"/>
  </r>
  <r>
    <s v="marta4alb"/>
    <d v="2021-04-26T00:00:00"/>
    <s v="duda#frustracion#agotamiento#"/>
    <x v="0"/>
    <x v="0"/>
    <x v="0"/>
    <x v="0"/>
    <x v="0"/>
    <s v="_x000a_#duda#frustracion#agotamiento#_x000a_"/>
    <x v="0"/>
    <x v="0"/>
    <x v="0"/>
    <x v="0"/>
    <x v="0"/>
    <x v="0"/>
    <x v="1"/>
    <x v="1"/>
    <x v="0"/>
    <x v="0"/>
    <x v="0"/>
    <x v="0"/>
    <x v="0"/>
    <x v="1"/>
    <x v="1"/>
    <x v="0"/>
    <x v="0"/>
    <x v="0"/>
    <x v="0"/>
    <x v="0"/>
    <x v="0"/>
    <x v="0"/>
    <x v="0"/>
    <m/>
    <m/>
    <x v="0"/>
    <x v="7"/>
    <x v="0"/>
  </r>
  <r>
    <s v="marta4alb"/>
    <d v="2021-05-10T00:00:00"/>
    <s v="duda#frustracion#miedo#agotamiento#"/>
    <x v="0"/>
    <x v="0"/>
    <x v="0"/>
    <x v="0"/>
    <x v="0"/>
    <s v="_x000a_#duda#frustracion#miedo#agotamiento#_x000a_"/>
    <x v="0"/>
    <x v="0"/>
    <x v="0"/>
    <x v="0"/>
    <x v="0"/>
    <x v="0"/>
    <x v="1"/>
    <x v="1"/>
    <x v="0"/>
    <x v="0"/>
    <x v="0"/>
    <x v="0"/>
    <x v="0"/>
    <x v="1"/>
    <x v="1"/>
    <x v="0"/>
    <x v="0"/>
    <x v="0"/>
    <x v="0"/>
    <x v="0"/>
    <x v="1"/>
    <x v="0"/>
    <x v="0"/>
    <m/>
    <m/>
    <x v="0"/>
    <x v="7"/>
    <x v="0"/>
  </r>
  <r>
    <s v="lucas4alb"/>
    <d v="2021-06-07T00:00:00"/>
    <s v="frustracion#"/>
    <x v="0"/>
    <x v="0"/>
    <x v="0"/>
    <x v="0"/>
    <x v="0"/>
    <s v="_x000a_#frustracion#_x000a_"/>
    <x v="0"/>
    <x v="0"/>
    <x v="0"/>
    <x v="0"/>
    <x v="0"/>
    <x v="0"/>
    <x v="1"/>
    <x v="0"/>
    <x v="0"/>
    <x v="0"/>
    <x v="0"/>
    <x v="0"/>
    <x v="0"/>
    <x v="1"/>
    <x v="0"/>
    <x v="0"/>
    <x v="0"/>
    <x v="0"/>
    <x v="0"/>
    <x v="0"/>
    <x v="0"/>
    <x v="0"/>
    <x v="0"/>
    <m/>
    <m/>
    <x v="1"/>
    <x v="7"/>
    <x v="0"/>
  </r>
  <r>
    <s v="victormoreno4alb"/>
    <d v="2021-05-10T00:00:00"/>
    <s v="frustracion#"/>
    <x v="0"/>
    <x v="0"/>
    <x v="0"/>
    <x v="0"/>
    <x v="0"/>
    <s v="_x000a_#frustracion#_x000a_"/>
    <x v="0"/>
    <x v="0"/>
    <x v="0"/>
    <x v="0"/>
    <x v="0"/>
    <x v="0"/>
    <x v="1"/>
    <x v="0"/>
    <x v="0"/>
    <x v="0"/>
    <x v="0"/>
    <x v="0"/>
    <x v="0"/>
    <x v="1"/>
    <x v="0"/>
    <x v="0"/>
    <x v="0"/>
    <x v="0"/>
    <x v="0"/>
    <x v="0"/>
    <x v="0"/>
    <x v="0"/>
    <x v="0"/>
    <m/>
    <m/>
    <x v="1"/>
    <x v="7"/>
    <x v="0"/>
  </r>
  <r>
    <s v="saral4alb"/>
    <d v="2021-04-26T00:00:00"/>
    <s v="ira#aburrimiento#frustracion#amor#agotamiento#apatia#"/>
    <x v="0"/>
    <x v="1"/>
    <x v="0"/>
    <x v="0"/>
    <x v="0"/>
    <s v="_x000a_#ira#aburrimiento#frustracion#amor#agotamiento#apatia#_x000a_"/>
    <x v="0"/>
    <x v="0"/>
    <x v="0"/>
    <x v="0"/>
    <x v="1"/>
    <x v="0"/>
    <x v="1"/>
    <x v="0"/>
    <x v="0"/>
    <x v="1"/>
    <x v="0"/>
    <x v="0"/>
    <x v="0"/>
    <x v="1"/>
    <x v="1"/>
    <x v="0"/>
    <x v="0"/>
    <x v="0"/>
    <x v="0"/>
    <x v="0"/>
    <x v="0"/>
    <x v="0"/>
    <x v="1"/>
    <m/>
    <m/>
    <x v="0"/>
    <x v="7"/>
    <x v="0"/>
  </r>
  <r>
    <s v="saral4alb"/>
    <d v="2021-06-07T00:00:00"/>
    <s v="ira#aburrimiento#tristeza#frustracion#miedo#agotamiento#apatia#"/>
    <x v="0"/>
    <x v="1"/>
    <x v="0"/>
    <x v="0"/>
    <x v="0"/>
    <s v="_x000a_#ira#aburrimiento#tristeza#frustracion#miedo#agotamiento#apatia#_x000a_"/>
    <x v="0"/>
    <x v="1"/>
    <x v="0"/>
    <x v="0"/>
    <x v="1"/>
    <x v="0"/>
    <x v="1"/>
    <x v="0"/>
    <x v="0"/>
    <x v="0"/>
    <x v="0"/>
    <x v="0"/>
    <x v="0"/>
    <x v="1"/>
    <x v="1"/>
    <x v="0"/>
    <x v="0"/>
    <x v="0"/>
    <x v="0"/>
    <x v="0"/>
    <x v="1"/>
    <x v="0"/>
    <x v="1"/>
    <m/>
    <m/>
    <x v="0"/>
    <x v="7"/>
    <x v="0"/>
  </r>
  <r>
    <s v="stefano4alb"/>
    <d v="2021-05-10T00:00:00"/>
    <s v="ira#dolor#frustracion#"/>
    <x v="0"/>
    <x v="0"/>
    <x v="0"/>
    <x v="0"/>
    <x v="0"/>
    <s v="_x000a_#ira#dolor#frustracion#_x000a_"/>
    <x v="0"/>
    <x v="0"/>
    <x v="0"/>
    <x v="0"/>
    <x v="0"/>
    <x v="0"/>
    <x v="1"/>
    <x v="0"/>
    <x v="0"/>
    <x v="0"/>
    <x v="0"/>
    <x v="0"/>
    <x v="1"/>
    <x v="1"/>
    <x v="0"/>
    <x v="0"/>
    <x v="0"/>
    <x v="0"/>
    <x v="0"/>
    <x v="0"/>
    <x v="0"/>
    <x v="0"/>
    <x v="1"/>
    <m/>
    <m/>
    <x v="1"/>
    <x v="7"/>
    <x v="0"/>
  </r>
  <r>
    <s v="paula4alb"/>
    <d v="2021-06-07T00:00:00"/>
    <s v="tension#aburrimiento#agotamiento#"/>
    <x v="1"/>
    <x v="1"/>
    <x v="0"/>
    <x v="0"/>
    <x v="0"/>
    <s v="_x000a_#tension#aburrimiento#agotamiento#_x000a_"/>
    <x v="0"/>
    <x v="0"/>
    <x v="0"/>
    <x v="0"/>
    <x v="0"/>
    <x v="0"/>
    <x v="1"/>
    <x v="0"/>
    <x v="0"/>
    <x v="0"/>
    <x v="0"/>
    <x v="0"/>
    <x v="0"/>
    <x v="0"/>
    <x v="1"/>
    <x v="0"/>
    <x v="0"/>
    <x v="0"/>
    <x v="0"/>
    <x v="0"/>
    <x v="0"/>
    <x v="0"/>
    <x v="0"/>
    <m/>
    <m/>
    <x v="0"/>
    <x v="7"/>
    <x v="0"/>
  </r>
  <r>
    <s v="carlota4alb"/>
    <d v="2021-05-10T00:00:00"/>
    <s v="tension#certeza#compasion#aburrimiento#agrado#alegria#placer#satisfaccion#deseo#amor#valentia#agotamiento#entusiasmo#arrogancia#dependenciaEmocional#"/>
    <x v="1"/>
    <x v="1"/>
    <x v="1"/>
    <x v="1"/>
    <x v="0"/>
    <s v="_x000a_#tension#certeza#compasion#aburrimiento#agrado#alegria#placer#satisfaccion#deseo#amor#valentia#agotamiento#entusiasmo#arrogancia#dependenciaEmocional#_x000a_"/>
    <x v="0"/>
    <x v="0"/>
    <x v="1"/>
    <x v="0"/>
    <x v="0"/>
    <x v="1"/>
    <x v="1"/>
    <x v="0"/>
    <x v="1"/>
    <x v="1"/>
    <x v="1"/>
    <x v="0"/>
    <x v="0"/>
    <x v="0"/>
    <x v="1"/>
    <x v="1"/>
    <x v="1"/>
    <x v="1"/>
    <x v="1"/>
    <x v="0"/>
    <x v="0"/>
    <x v="1"/>
    <x v="0"/>
    <m/>
    <m/>
    <x v="0"/>
    <x v="7"/>
    <x v="0"/>
  </r>
  <r>
    <s v="carolina4alb"/>
    <d v="2021-04-26T00:00:00"/>
    <s v="tension#compasion#diversion#malestar#alegria#frustracion#"/>
    <x v="1"/>
    <x v="0"/>
    <x v="1"/>
    <x v="0"/>
    <x v="0"/>
    <s v="_x000a_#tension#compasion#diversion#malestar#alegria#frustracion#_x000a_"/>
    <x v="1"/>
    <x v="0"/>
    <x v="0"/>
    <x v="0"/>
    <x v="0"/>
    <x v="0"/>
    <x v="1"/>
    <x v="0"/>
    <x v="0"/>
    <x v="0"/>
    <x v="0"/>
    <x v="1"/>
    <x v="0"/>
    <x v="1"/>
    <x v="0"/>
    <x v="0"/>
    <x v="0"/>
    <x v="1"/>
    <x v="0"/>
    <x v="0"/>
    <x v="0"/>
    <x v="0"/>
    <x v="0"/>
    <m/>
    <m/>
    <x v="0"/>
    <x v="7"/>
    <x v="0"/>
  </r>
  <r>
    <s v="bea4alb"/>
    <d v="2021-05-24T00:00:00"/>
    <s v="tension#duda#"/>
    <x v="1"/>
    <x v="0"/>
    <x v="0"/>
    <x v="0"/>
    <x v="0"/>
    <s v="_x000a_#tension#duda#_x000a_"/>
    <x v="0"/>
    <x v="0"/>
    <x v="0"/>
    <x v="0"/>
    <x v="0"/>
    <x v="0"/>
    <x v="1"/>
    <x v="1"/>
    <x v="0"/>
    <x v="0"/>
    <x v="0"/>
    <x v="0"/>
    <x v="0"/>
    <x v="0"/>
    <x v="0"/>
    <x v="0"/>
    <x v="0"/>
    <x v="0"/>
    <x v="0"/>
    <x v="0"/>
    <x v="0"/>
    <x v="0"/>
    <x v="0"/>
    <m/>
    <m/>
    <x v="0"/>
    <x v="7"/>
    <x v="0"/>
  </r>
  <r>
    <s v="stefano4alb"/>
    <d v="2021-05-10T00:00:00"/>
    <s v="tension#duda#"/>
    <x v="1"/>
    <x v="0"/>
    <x v="0"/>
    <x v="0"/>
    <x v="0"/>
    <s v="_x000a_#tension#duda#_x000a_"/>
    <x v="0"/>
    <x v="0"/>
    <x v="0"/>
    <x v="0"/>
    <x v="0"/>
    <x v="0"/>
    <x v="1"/>
    <x v="1"/>
    <x v="0"/>
    <x v="0"/>
    <x v="0"/>
    <x v="0"/>
    <x v="0"/>
    <x v="0"/>
    <x v="0"/>
    <x v="0"/>
    <x v="0"/>
    <x v="0"/>
    <x v="0"/>
    <x v="0"/>
    <x v="0"/>
    <x v="0"/>
    <x v="0"/>
    <m/>
    <m/>
    <x v="1"/>
    <x v="7"/>
    <x v="0"/>
  </r>
  <r>
    <s v="paula4alb"/>
    <d v="2021-05-10T00:00:00"/>
    <s v="tension#duda#aburrimiento#frustracion#agotamiento#"/>
    <x v="1"/>
    <x v="1"/>
    <x v="0"/>
    <x v="0"/>
    <x v="0"/>
    <s v="_x000a_#tension#duda#aburrimiento#frustracion#agotamiento#_x000a_"/>
    <x v="0"/>
    <x v="0"/>
    <x v="0"/>
    <x v="0"/>
    <x v="0"/>
    <x v="0"/>
    <x v="1"/>
    <x v="1"/>
    <x v="0"/>
    <x v="0"/>
    <x v="0"/>
    <x v="0"/>
    <x v="0"/>
    <x v="1"/>
    <x v="1"/>
    <x v="0"/>
    <x v="0"/>
    <x v="0"/>
    <x v="0"/>
    <x v="0"/>
    <x v="0"/>
    <x v="0"/>
    <x v="0"/>
    <m/>
    <m/>
    <x v="0"/>
    <x v="7"/>
    <x v="0"/>
  </r>
  <r>
    <s v="saral4alb"/>
    <d v="2021-04-26T00:00:00"/>
    <s v="tension#duda#aburrimiento#frustracion#amor#miedo#agotamiento#apatia#arrogancia#"/>
    <x v="1"/>
    <x v="1"/>
    <x v="0"/>
    <x v="0"/>
    <x v="0"/>
    <s v="_x000a_#tension#duda#aburrimiento#frustracion#amor#miedo#agotamiento#apatia#arrogancia#_x000a_"/>
    <x v="0"/>
    <x v="0"/>
    <x v="0"/>
    <x v="0"/>
    <x v="1"/>
    <x v="0"/>
    <x v="1"/>
    <x v="1"/>
    <x v="0"/>
    <x v="1"/>
    <x v="0"/>
    <x v="0"/>
    <x v="0"/>
    <x v="1"/>
    <x v="1"/>
    <x v="0"/>
    <x v="0"/>
    <x v="0"/>
    <x v="0"/>
    <x v="0"/>
    <x v="1"/>
    <x v="1"/>
    <x v="0"/>
    <m/>
    <m/>
    <x v="0"/>
    <x v="7"/>
    <x v="0"/>
  </r>
  <r>
    <s v="oscar4alb"/>
    <d v="2021-05-10T00:00:00"/>
    <s v="tension#duda#ira#diversion#agrado#malestar#alegria#placer#frustracion#deseo#amor#odio#miedo#agotamiento#"/>
    <x v="1"/>
    <x v="0"/>
    <x v="1"/>
    <x v="1"/>
    <x v="0"/>
    <s v="_x000a_#tension#duda#ira#diversion#agrado#malestar#alegria#placer#frustracion#deseo#amor#odio#miedo#agotamiento#_x000a_"/>
    <x v="1"/>
    <x v="0"/>
    <x v="0"/>
    <x v="0"/>
    <x v="0"/>
    <x v="0"/>
    <x v="1"/>
    <x v="1"/>
    <x v="1"/>
    <x v="1"/>
    <x v="0"/>
    <x v="1"/>
    <x v="0"/>
    <x v="1"/>
    <x v="1"/>
    <x v="1"/>
    <x v="0"/>
    <x v="0"/>
    <x v="0"/>
    <x v="0"/>
    <x v="1"/>
    <x v="0"/>
    <x v="1"/>
    <m/>
    <s v="odio"/>
    <x v="1"/>
    <x v="7"/>
    <x v="0"/>
  </r>
  <r>
    <s v="sarah4alb"/>
    <d v="2021-04-26T00:00:00"/>
    <s v="tension#duda#malestar#"/>
    <x v="1"/>
    <x v="0"/>
    <x v="0"/>
    <x v="0"/>
    <x v="0"/>
    <s v="_x000a_#tension#duda#malestar#_x000a_"/>
    <x v="1"/>
    <x v="0"/>
    <x v="0"/>
    <x v="0"/>
    <x v="0"/>
    <x v="0"/>
    <x v="1"/>
    <x v="1"/>
    <x v="0"/>
    <x v="0"/>
    <x v="0"/>
    <x v="0"/>
    <x v="0"/>
    <x v="0"/>
    <x v="0"/>
    <x v="0"/>
    <x v="0"/>
    <x v="0"/>
    <x v="0"/>
    <x v="0"/>
    <x v="0"/>
    <x v="0"/>
    <x v="0"/>
    <m/>
    <m/>
    <x v="0"/>
    <x v="7"/>
    <x v="0"/>
  </r>
  <r>
    <s v="marta4alb"/>
    <d v="2021-05-24T00:00:00"/>
    <s v="tension#duda#miedo#"/>
    <x v="1"/>
    <x v="0"/>
    <x v="0"/>
    <x v="0"/>
    <x v="0"/>
    <s v="_x000a_#tension#duda#miedo#_x000a_"/>
    <x v="0"/>
    <x v="0"/>
    <x v="0"/>
    <x v="0"/>
    <x v="0"/>
    <x v="0"/>
    <x v="1"/>
    <x v="1"/>
    <x v="0"/>
    <x v="0"/>
    <x v="0"/>
    <x v="0"/>
    <x v="0"/>
    <x v="0"/>
    <x v="0"/>
    <x v="0"/>
    <x v="0"/>
    <x v="0"/>
    <x v="0"/>
    <x v="0"/>
    <x v="1"/>
    <x v="0"/>
    <x v="0"/>
    <m/>
    <m/>
    <x v="0"/>
    <x v="7"/>
    <x v="0"/>
  </r>
  <r>
    <s v="saral4alb"/>
    <d v="2021-04-26T00:00:00"/>
    <s v="tension#ira#aburrimiento#frustracion#amor#agotamiento#arrogancia#"/>
    <x v="1"/>
    <x v="1"/>
    <x v="0"/>
    <x v="0"/>
    <x v="0"/>
    <s v="_x000a_#tension#ira#aburrimiento#frustracion#amor#agotamiento#arrogancia#_x000a_"/>
    <x v="0"/>
    <x v="0"/>
    <x v="0"/>
    <x v="0"/>
    <x v="0"/>
    <x v="0"/>
    <x v="1"/>
    <x v="0"/>
    <x v="0"/>
    <x v="1"/>
    <x v="0"/>
    <x v="0"/>
    <x v="0"/>
    <x v="1"/>
    <x v="1"/>
    <x v="0"/>
    <x v="0"/>
    <x v="0"/>
    <x v="0"/>
    <x v="0"/>
    <x v="0"/>
    <x v="1"/>
    <x v="1"/>
    <m/>
    <m/>
    <x v="0"/>
    <x v="7"/>
    <x v="0"/>
  </r>
  <r>
    <s v="carolina4alb"/>
    <d v="2021-05-24T00:00:00"/>
    <s v="tension#ira#malestar#frustracion#odio#fortaleza#"/>
    <x v="1"/>
    <x v="0"/>
    <x v="0"/>
    <x v="0"/>
    <x v="0"/>
    <s v="_x000a_#tension#ira#malestar#frustracion#odio#fortaleza#_x000a_"/>
    <x v="1"/>
    <x v="0"/>
    <x v="0"/>
    <x v="1"/>
    <x v="0"/>
    <x v="0"/>
    <x v="1"/>
    <x v="0"/>
    <x v="0"/>
    <x v="0"/>
    <x v="0"/>
    <x v="0"/>
    <x v="0"/>
    <x v="1"/>
    <x v="0"/>
    <x v="0"/>
    <x v="0"/>
    <x v="0"/>
    <x v="0"/>
    <x v="0"/>
    <x v="0"/>
    <x v="0"/>
    <x v="1"/>
    <m/>
    <s v="odio"/>
    <x v="0"/>
    <x v="7"/>
    <x v="0"/>
  </r>
  <r>
    <s v="lucas4alb"/>
    <d v="2021-05-24T00:00:00"/>
    <s v="tension#ira#odio#"/>
    <x v="1"/>
    <x v="0"/>
    <x v="0"/>
    <x v="0"/>
    <x v="0"/>
    <s v="_x000a_#tension#ira#odio#_x000a_"/>
    <x v="0"/>
    <x v="0"/>
    <x v="0"/>
    <x v="0"/>
    <x v="0"/>
    <x v="0"/>
    <x v="1"/>
    <x v="0"/>
    <x v="0"/>
    <x v="0"/>
    <x v="0"/>
    <x v="0"/>
    <x v="0"/>
    <x v="0"/>
    <x v="0"/>
    <x v="0"/>
    <x v="0"/>
    <x v="0"/>
    <x v="0"/>
    <x v="0"/>
    <x v="0"/>
    <x v="0"/>
    <x v="1"/>
    <m/>
    <s v="odio"/>
    <x v="1"/>
    <x v="7"/>
    <x v="0"/>
  </r>
  <r>
    <s v="manuel4alb"/>
    <d v="2021-06-07T00:00:00"/>
    <s v="tension#malestar#frustracion#odio#agotamiento#"/>
    <x v="1"/>
    <x v="0"/>
    <x v="0"/>
    <x v="0"/>
    <x v="0"/>
    <s v="_x000a_#tension#malestar#frustracion#odio#agotamiento#_x000a_"/>
    <x v="1"/>
    <x v="0"/>
    <x v="0"/>
    <x v="0"/>
    <x v="0"/>
    <x v="0"/>
    <x v="1"/>
    <x v="0"/>
    <x v="0"/>
    <x v="0"/>
    <x v="0"/>
    <x v="0"/>
    <x v="0"/>
    <x v="1"/>
    <x v="1"/>
    <x v="0"/>
    <x v="0"/>
    <x v="0"/>
    <x v="0"/>
    <x v="0"/>
    <x v="0"/>
    <x v="0"/>
    <x v="0"/>
    <m/>
    <s v="odio"/>
    <x v="1"/>
    <x v="7"/>
    <x v="0"/>
  </r>
  <r>
    <s v="mencia4alb"/>
    <d v="2021-04-12T00:00:00"/>
    <s v="aburrimiento#agrado#apatia#"/>
    <x v="0"/>
    <x v="1"/>
    <x v="0"/>
    <x v="0"/>
    <x v="0"/>
    <s v="_x000a_aburrimiento#agrado#apatia#_x000a_"/>
    <x v="0"/>
    <x v="0"/>
    <x v="0"/>
    <x v="0"/>
    <x v="1"/>
    <x v="0"/>
    <x v="1"/>
    <x v="0"/>
    <x v="0"/>
    <x v="0"/>
    <x v="0"/>
    <x v="0"/>
    <x v="0"/>
    <x v="0"/>
    <x v="0"/>
    <x v="1"/>
    <x v="0"/>
    <x v="0"/>
    <x v="0"/>
    <x v="0"/>
    <x v="0"/>
    <x v="0"/>
    <x v="0"/>
    <m/>
    <m/>
    <x v="0"/>
    <x v="7"/>
    <x v="0"/>
  </r>
  <r>
    <s v="victor4alb"/>
    <d v="2021-04-12T00:00:00"/>
    <s v="calma#aburrimiento#agrado#alegria#agotamiento#entusiasmo#"/>
    <x v="0"/>
    <x v="1"/>
    <x v="1"/>
    <x v="0"/>
    <x v="0"/>
    <s v="_x000a_calma#aburrimiento#agrado#alegria#agotamiento#entusiasmo#_x000a_"/>
    <x v="0"/>
    <x v="0"/>
    <x v="0"/>
    <x v="0"/>
    <x v="0"/>
    <x v="1"/>
    <x v="0"/>
    <x v="0"/>
    <x v="0"/>
    <x v="0"/>
    <x v="0"/>
    <x v="0"/>
    <x v="0"/>
    <x v="0"/>
    <x v="1"/>
    <x v="1"/>
    <x v="0"/>
    <x v="0"/>
    <x v="0"/>
    <x v="0"/>
    <x v="0"/>
    <x v="0"/>
    <x v="0"/>
    <m/>
    <m/>
    <x v="1"/>
    <x v="7"/>
    <x v="0"/>
  </r>
  <r>
    <s v="carolina4alb"/>
    <d v="2021-04-12T00:00:00"/>
    <s v="calma#aburrimiento#malestar#agotamiento#"/>
    <x v="0"/>
    <x v="1"/>
    <x v="0"/>
    <x v="0"/>
    <x v="0"/>
    <s v="_x000a_calma#aburrimiento#malestar#agotamiento#_x000a_"/>
    <x v="1"/>
    <x v="0"/>
    <x v="0"/>
    <x v="0"/>
    <x v="0"/>
    <x v="0"/>
    <x v="0"/>
    <x v="0"/>
    <x v="0"/>
    <x v="0"/>
    <x v="0"/>
    <x v="0"/>
    <x v="0"/>
    <x v="0"/>
    <x v="1"/>
    <x v="0"/>
    <x v="0"/>
    <x v="0"/>
    <x v="0"/>
    <x v="0"/>
    <x v="0"/>
    <x v="0"/>
    <x v="0"/>
    <m/>
    <m/>
    <x v="0"/>
    <x v="7"/>
    <x v="0"/>
  </r>
  <r>
    <s v="pablo4alb"/>
    <d v="2021-04-12T00:00:00"/>
    <s v="calma#agotamiento#"/>
    <x v="0"/>
    <x v="0"/>
    <x v="0"/>
    <x v="0"/>
    <x v="0"/>
    <s v="_x000a_calma#agotamiento#_x000a_"/>
    <x v="0"/>
    <x v="0"/>
    <x v="0"/>
    <x v="0"/>
    <x v="0"/>
    <x v="0"/>
    <x v="0"/>
    <x v="0"/>
    <x v="0"/>
    <x v="0"/>
    <x v="0"/>
    <x v="0"/>
    <x v="0"/>
    <x v="0"/>
    <x v="1"/>
    <x v="0"/>
    <x v="0"/>
    <x v="0"/>
    <x v="0"/>
    <x v="0"/>
    <x v="0"/>
    <x v="0"/>
    <x v="0"/>
    <m/>
    <m/>
    <x v="1"/>
    <x v="7"/>
    <x v="0"/>
  </r>
  <r>
    <s v="paula4alb"/>
    <d v="2021-04-12T00:00:00"/>
    <s v="calma#agrado#"/>
    <x v="0"/>
    <x v="0"/>
    <x v="0"/>
    <x v="0"/>
    <x v="0"/>
    <s v="_x000a_calma#agrado#_x000a_"/>
    <x v="0"/>
    <x v="0"/>
    <x v="0"/>
    <x v="0"/>
    <x v="0"/>
    <x v="0"/>
    <x v="0"/>
    <x v="0"/>
    <x v="0"/>
    <x v="0"/>
    <x v="0"/>
    <x v="0"/>
    <x v="0"/>
    <x v="0"/>
    <x v="0"/>
    <x v="1"/>
    <x v="0"/>
    <x v="0"/>
    <x v="0"/>
    <x v="0"/>
    <x v="0"/>
    <x v="0"/>
    <x v="0"/>
    <m/>
    <m/>
    <x v="0"/>
    <x v="7"/>
    <x v="0"/>
  </r>
  <r>
    <s v="teresa4alb"/>
    <d v="2021-04-12T00:00:00"/>
    <s v="calma#agrado#"/>
    <x v="0"/>
    <x v="0"/>
    <x v="0"/>
    <x v="0"/>
    <x v="0"/>
    <s v="_x000a_calma#agrado#_x000a_"/>
    <x v="0"/>
    <x v="0"/>
    <x v="0"/>
    <x v="0"/>
    <x v="0"/>
    <x v="0"/>
    <x v="0"/>
    <x v="0"/>
    <x v="0"/>
    <x v="0"/>
    <x v="0"/>
    <x v="0"/>
    <x v="0"/>
    <x v="0"/>
    <x v="0"/>
    <x v="1"/>
    <x v="0"/>
    <x v="0"/>
    <x v="0"/>
    <x v="0"/>
    <x v="0"/>
    <x v="0"/>
    <x v="0"/>
    <m/>
    <m/>
    <x v="0"/>
    <x v="7"/>
    <x v="0"/>
  </r>
  <r>
    <s v="anne4alb"/>
    <d v="2021-04-12T00:00:00"/>
    <s v="calma#alegria#entusiasmo#"/>
    <x v="0"/>
    <x v="0"/>
    <x v="1"/>
    <x v="0"/>
    <x v="0"/>
    <s v="_x000a_calma#alegria#entusiasmo#_x000a_"/>
    <x v="0"/>
    <x v="0"/>
    <x v="0"/>
    <x v="0"/>
    <x v="0"/>
    <x v="1"/>
    <x v="0"/>
    <x v="0"/>
    <x v="0"/>
    <x v="0"/>
    <x v="0"/>
    <x v="0"/>
    <x v="0"/>
    <x v="0"/>
    <x v="0"/>
    <x v="0"/>
    <x v="0"/>
    <x v="0"/>
    <x v="0"/>
    <x v="0"/>
    <x v="0"/>
    <x v="0"/>
    <x v="0"/>
    <m/>
    <m/>
    <x v="0"/>
    <x v="7"/>
    <x v="0"/>
  </r>
  <r>
    <s v="carlota4alb"/>
    <d v="2021-04-12T00:00:00"/>
    <s v="calma#certeza#aburrimiento#agrado#alegria#placer#satisfaccion#deseo#amor#valentia#agotamiento#entusiasmo#humillacion#apego#"/>
    <x v="0"/>
    <x v="1"/>
    <x v="1"/>
    <x v="1"/>
    <x v="1"/>
    <s v="_x000a_calma#certeza#aburrimiento#agrado#alegria#placer#satisfaccion#deseo#amor#valentia#agotamiento#entusiasmo#humillacion#apego#_x000a_"/>
    <x v="0"/>
    <x v="0"/>
    <x v="1"/>
    <x v="0"/>
    <x v="0"/>
    <x v="1"/>
    <x v="0"/>
    <x v="0"/>
    <x v="1"/>
    <x v="1"/>
    <x v="1"/>
    <x v="0"/>
    <x v="0"/>
    <x v="0"/>
    <x v="1"/>
    <x v="1"/>
    <x v="0"/>
    <x v="0"/>
    <x v="1"/>
    <x v="1"/>
    <x v="0"/>
    <x v="0"/>
    <x v="0"/>
    <m/>
    <m/>
    <x v="0"/>
    <x v="7"/>
    <x v="0"/>
  </r>
  <r>
    <s v="felipe4alb"/>
    <d v="2021-04-12T00:00:00"/>
    <s v="calma#certeza#diversion#agrado#alegria#placer#satisfaccion#valentia#fortaleza#"/>
    <x v="0"/>
    <x v="0"/>
    <x v="1"/>
    <x v="0"/>
    <x v="0"/>
    <s v="_x000a_calma#certeza#diversion#agrado#alegria#placer#satisfaccion#valentia#fortaleza#_x000a_"/>
    <x v="0"/>
    <x v="0"/>
    <x v="1"/>
    <x v="1"/>
    <x v="0"/>
    <x v="0"/>
    <x v="0"/>
    <x v="0"/>
    <x v="1"/>
    <x v="0"/>
    <x v="1"/>
    <x v="1"/>
    <x v="0"/>
    <x v="0"/>
    <x v="0"/>
    <x v="1"/>
    <x v="0"/>
    <x v="0"/>
    <x v="1"/>
    <x v="0"/>
    <x v="0"/>
    <x v="0"/>
    <x v="0"/>
    <m/>
    <m/>
    <x v="1"/>
    <x v="7"/>
    <x v="0"/>
  </r>
  <r>
    <s v="manuel4alb"/>
    <d v="2021-04-12T00:00:00"/>
    <s v="calma#duda#compasion#aburrimiento#agrado#tristeza#agotamiento#arrogancia#"/>
    <x v="0"/>
    <x v="1"/>
    <x v="0"/>
    <x v="0"/>
    <x v="0"/>
    <s v="_x000a_calma#duda#compasion#aburrimiento#agrado#tristeza#agotamiento#arrogancia#_x000a_"/>
    <x v="0"/>
    <x v="1"/>
    <x v="0"/>
    <x v="0"/>
    <x v="0"/>
    <x v="0"/>
    <x v="0"/>
    <x v="1"/>
    <x v="0"/>
    <x v="0"/>
    <x v="0"/>
    <x v="0"/>
    <x v="0"/>
    <x v="0"/>
    <x v="1"/>
    <x v="1"/>
    <x v="0"/>
    <x v="1"/>
    <x v="0"/>
    <x v="0"/>
    <x v="0"/>
    <x v="1"/>
    <x v="0"/>
    <m/>
    <m/>
    <x v="1"/>
    <x v="7"/>
    <x v="0"/>
  </r>
  <r>
    <s v="oscar4alb"/>
    <d v="2021-04-12T00:00:00"/>
    <s v="calma#duda#compasion#diversion#malestar#alegria#frustracion#deseo#odio#valentia#miedo#agotamiento#entusiasmo#dependenciaEmocional#"/>
    <x v="0"/>
    <x v="0"/>
    <x v="1"/>
    <x v="1"/>
    <x v="0"/>
    <s v="_x000a_calma#duda#compasion#diversion#malestar#alegria#frustracion#deseo#odio#valentia#miedo#agotamiento#entusiasmo#dependenciaEmocional#_x000a_"/>
    <x v="1"/>
    <x v="0"/>
    <x v="0"/>
    <x v="0"/>
    <x v="0"/>
    <x v="1"/>
    <x v="0"/>
    <x v="1"/>
    <x v="0"/>
    <x v="0"/>
    <x v="1"/>
    <x v="1"/>
    <x v="0"/>
    <x v="1"/>
    <x v="1"/>
    <x v="0"/>
    <x v="1"/>
    <x v="1"/>
    <x v="0"/>
    <x v="0"/>
    <x v="1"/>
    <x v="0"/>
    <x v="0"/>
    <m/>
    <s v="odio"/>
    <x v="1"/>
    <x v="7"/>
    <x v="0"/>
  </r>
  <r>
    <s v="leo4alb"/>
    <d v="2021-04-12T00:00:00"/>
    <s v="certeza#diversion#agrado#alegria#entusiasmo#"/>
    <x v="0"/>
    <x v="0"/>
    <x v="1"/>
    <x v="0"/>
    <x v="0"/>
    <s v="_x000a_certeza#diversion#agrado#alegria#entusiasmo#_x000a_"/>
    <x v="0"/>
    <x v="0"/>
    <x v="1"/>
    <x v="0"/>
    <x v="0"/>
    <x v="1"/>
    <x v="1"/>
    <x v="0"/>
    <x v="0"/>
    <x v="0"/>
    <x v="0"/>
    <x v="1"/>
    <x v="0"/>
    <x v="0"/>
    <x v="0"/>
    <x v="1"/>
    <x v="0"/>
    <x v="0"/>
    <x v="0"/>
    <x v="0"/>
    <x v="0"/>
    <x v="0"/>
    <x v="0"/>
    <m/>
    <m/>
    <x v="1"/>
    <x v="7"/>
    <x v="0"/>
  </r>
  <r>
    <s v="saral4alb"/>
    <d v="2021-04-12T00:00:00"/>
    <s v="duda#aburrimiento#alegria#frustracion#amor#agotamiento#arrogancia#humillacion#"/>
    <x v="0"/>
    <x v="1"/>
    <x v="1"/>
    <x v="0"/>
    <x v="1"/>
    <s v="_x000a_duda#aburrimiento#alegria#frustracion#amor#agotamiento#arrogancia#humillacion#_x000a_"/>
    <x v="0"/>
    <x v="0"/>
    <x v="0"/>
    <x v="0"/>
    <x v="0"/>
    <x v="0"/>
    <x v="1"/>
    <x v="1"/>
    <x v="0"/>
    <x v="1"/>
    <x v="0"/>
    <x v="0"/>
    <x v="0"/>
    <x v="1"/>
    <x v="1"/>
    <x v="0"/>
    <x v="0"/>
    <x v="0"/>
    <x v="0"/>
    <x v="0"/>
    <x v="0"/>
    <x v="1"/>
    <x v="0"/>
    <m/>
    <m/>
    <x v="0"/>
    <x v="7"/>
    <x v="0"/>
  </r>
  <r>
    <s v="marta4alb"/>
    <d v="2021-04-12T00:00:00"/>
    <s v="duda#aburrimiento#frustracion#"/>
    <x v="0"/>
    <x v="1"/>
    <x v="0"/>
    <x v="0"/>
    <x v="0"/>
    <s v="_x000a_duda#aburrimiento#frustracion#_x000a_"/>
    <x v="0"/>
    <x v="0"/>
    <x v="0"/>
    <x v="0"/>
    <x v="0"/>
    <x v="0"/>
    <x v="1"/>
    <x v="1"/>
    <x v="0"/>
    <x v="0"/>
    <x v="0"/>
    <x v="0"/>
    <x v="0"/>
    <x v="1"/>
    <x v="0"/>
    <x v="0"/>
    <x v="0"/>
    <x v="0"/>
    <x v="0"/>
    <x v="0"/>
    <x v="0"/>
    <x v="0"/>
    <x v="0"/>
    <m/>
    <m/>
    <x v="0"/>
    <x v="7"/>
    <x v="0"/>
  </r>
  <r>
    <s v="stefano4alb"/>
    <d v="2021-04-12T00:00:00"/>
    <s v="duda#aburrimiento#frustracion#fortaleza#"/>
    <x v="0"/>
    <x v="1"/>
    <x v="0"/>
    <x v="0"/>
    <x v="0"/>
    <s v="_x000a_duda#aburrimiento#frustracion#fortaleza#_x000a_"/>
    <x v="0"/>
    <x v="0"/>
    <x v="0"/>
    <x v="1"/>
    <x v="0"/>
    <x v="0"/>
    <x v="1"/>
    <x v="1"/>
    <x v="0"/>
    <x v="0"/>
    <x v="0"/>
    <x v="0"/>
    <x v="0"/>
    <x v="1"/>
    <x v="0"/>
    <x v="0"/>
    <x v="0"/>
    <x v="0"/>
    <x v="0"/>
    <x v="0"/>
    <x v="0"/>
    <x v="0"/>
    <x v="0"/>
    <m/>
    <m/>
    <x v="1"/>
    <x v="7"/>
    <x v="0"/>
  </r>
  <r>
    <s v="beatriz4alb"/>
    <d v="2021-04-12T00:00:00"/>
    <s v="tension#apatia#dependenciaEmocional#"/>
    <x v="1"/>
    <x v="0"/>
    <x v="0"/>
    <x v="0"/>
    <x v="0"/>
    <s v="_x000a_tension#apatia#dependenciaEmocional#_x000a_"/>
    <x v="0"/>
    <x v="0"/>
    <x v="0"/>
    <x v="0"/>
    <x v="1"/>
    <x v="0"/>
    <x v="1"/>
    <x v="0"/>
    <x v="0"/>
    <x v="0"/>
    <x v="0"/>
    <x v="0"/>
    <x v="0"/>
    <x v="0"/>
    <x v="0"/>
    <x v="0"/>
    <x v="1"/>
    <x v="0"/>
    <x v="0"/>
    <x v="0"/>
    <x v="0"/>
    <x v="0"/>
    <x v="0"/>
    <m/>
    <m/>
    <x v="0"/>
    <x v="7"/>
    <x v="0"/>
  </r>
  <r>
    <s v="sarah4alb"/>
    <d v="2021-04-12T00:00:00"/>
    <s v="tension#duda#malestar#alegria#frustracion#agotamiento#apego#dependenciaEmocional#"/>
    <x v="1"/>
    <x v="0"/>
    <x v="1"/>
    <x v="0"/>
    <x v="0"/>
    <s v="_x000a_tension#duda#malestar#alegria#frustracion#agotamiento#apego#dependenciaEmocional#_x000a_"/>
    <x v="1"/>
    <x v="0"/>
    <x v="0"/>
    <x v="0"/>
    <x v="0"/>
    <x v="0"/>
    <x v="1"/>
    <x v="1"/>
    <x v="0"/>
    <x v="0"/>
    <x v="0"/>
    <x v="0"/>
    <x v="0"/>
    <x v="1"/>
    <x v="1"/>
    <x v="0"/>
    <x v="1"/>
    <x v="0"/>
    <x v="0"/>
    <x v="1"/>
    <x v="0"/>
    <x v="0"/>
    <x v="0"/>
    <m/>
    <m/>
    <x v="0"/>
    <x v="7"/>
    <x v="0"/>
  </r>
  <r>
    <s v="sarah4alb"/>
    <d v="2021-04-26T00:00:00"/>
    <s v="alegria#"/>
    <x v="0"/>
    <x v="0"/>
    <x v="1"/>
    <x v="0"/>
    <x v="0"/>
    <s v=". A menudo me siento sola . Ahora me encuentro estresada, pero ayer estaba feliz . Sugiéreme ya un cuento…_x000a_#alegria#_x000a_"/>
    <x v="0"/>
    <x v="0"/>
    <x v="0"/>
    <x v="0"/>
    <x v="0"/>
    <x v="0"/>
    <x v="1"/>
    <x v="0"/>
    <x v="0"/>
    <x v="0"/>
    <x v="0"/>
    <x v="0"/>
    <x v="0"/>
    <x v="0"/>
    <x v="0"/>
    <x v="0"/>
    <x v="0"/>
    <x v="0"/>
    <x v="0"/>
    <x v="0"/>
    <x v="0"/>
    <x v="0"/>
    <x v="0"/>
    <m/>
    <m/>
    <x v="0"/>
    <x v="7"/>
    <x v="0"/>
  </r>
  <r>
    <s v="carolina4alb"/>
    <d v="2021-06-07T00:00:00"/>
    <s v="calma#alegria#satisfaccion#"/>
    <x v="0"/>
    <x v="0"/>
    <x v="1"/>
    <x v="0"/>
    <x v="0"/>
    <s v=". Ahora estoy genial . si, ya lo sabía. opino que  tiene razón.   . lo sabía. creo que ahora mismo el sentimiento de placer es muy certero en mi . what . vale . bueno pues me siento bien . lo sabía . Sugiéreme ya un cuento…_x000a_#calma#alegria#satisfaccion#_x000a_"/>
    <x v="0"/>
    <x v="0"/>
    <x v="0"/>
    <x v="0"/>
    <x v="0"/>
    <x v="0"/>
    <x v="0"/>
    <x v="0"/>
    <x v="0"/>
    <x v="0"/>
    <x v="0"/>
    <x v="0"/>
    <x v="0"/>
    <x v="0"/>
    <x v="0"/>
    <x v="0"/>
    <x v="0"/>
    <x v="0"/>
    <x v="1"/>
    <x v="0"/>
    <x v="0"/>
    <x v="0"/>
    <x v="0"/>
    <m/>
    <m/>
    <x v="0"/>
    <x v="7"/>
    <x v="0"/>
  </r>
  <r>
    <s v="felipe4alb"/>
    <d v="2021-06-07T00:00:00"/>
    <s v="calma#"/>
    <x v="0"/>
    <x v="0"/>
    <x v="0"/>
    <x v="0"/>
    <x v="0"/>
    <s v=". ahora estoy muy bien . me siento que estoy clamado y no tengo nada que me pase malo . siento . siento que estoy calmado . si lo sabía . creo que tiene razón con eso . si, es una de las distintas maneras de decirlo . Sugiéreme ya un cuento…_x000a_#calma#_x000a_"/>
    <x v="0"/>
    <x v="0"/>
    <x v="0"/>
    <x v="0"/>
    <x v="0"/>
    <x v="0"/>
    <x v="0"/>
    <x v="0"/>
    <x v="0"/>
    <x v="0"/>
    <x v="0"/>
    <x v="0"/>
    <x v="0"/>
    <x v="0"/>
    <x v="0"/>
    <x v="0"/>
    <x v="0"/>
    <x v="0"/>
    <x v="0"/>
    <x v="0"/>
    <x v="0"/>
    <x v="0"/>
    <x v="0"/>
    <m/>
    <m/>
    <x v="1"/>
    <x v="7"/>
    <x v="0"/>
  </r>
  <r>
    <s v="felipe4alb"/>
    <d v="2021-05-24T00:00:00"/>
    <s v="tension#malestar#agotamiento#"/>
    <x v="1"/>
    <x v="0"/>
    <x v="0"/>
    <x v="0"/>
    <x v="0"/>
    <s v=". ahora mismo me siento un poco cansado y estresado no solamente porque dentro de poco tengo un examen para el cual no he estudiado . si mi estado es de tensión lo cual me estresa un poco pero no vivo estresado, normalmente estoy muy bien . Sugiéreme ya un cuento…_x000a_#tension#malestar#agotamiento#_x000a_"/>
    <x v="1"/>
    <x v="0"/>
    <x v="0"/>
    <x v="0"/>
    <x v="0"/>
    <x v="0"/>
    <x v="1"/>
    <x v="0"/>
    <x v="0"/>
    <x v="0"/>
    <x v="0"/>
    <x v="0"/>
    <x v="0"/>
    <x v="0"/>
    <x v="1"/>
    <x v="0"/>
    <x v="0"/>
    <x v="0"/>
    <x v="0"/>
    <x v="0"/>
    <x v="0"/>
    <x v="0"/>
    <x v="0"/>
    <m/>
    <m/>
    <x v="1"/>
    <x v="7"/>
    <x v="0"/>
  </r>
  <r>
    <s v="sarah4alb"/>
    <d v="2021-05-24T00:00:00"/>
    <s v="duda#tristeza#"/>
    <x v="0"/>
    <x v="0"/>
    <x v="0"/>
    <x v="0"/>
    <x v="0"/>
    <s v=". Aunque quiero perder peso, no puedo evitar comer de más . Sí . Depende del día . No . Porque ahora mismo siento duda, no certeza . Sugiéreme ya un cuento…_x000a_#duda#tristeza#_x000a_"/>
    <x v="0"/>
    <x v="1"/>
    <x v="0"/>
    <x v="0"/>
    <x v="0"/>
    <x v="0"/>
    <x v="1"/>
    <x v="1"/>
    <x v="0"/>
    <x v="0"/>
    <x v="0"/>
    <x v="0"/>
    <x v="0"/>
    <x v="0"/>
    <x v="0"/>
    <x v="0"/>
    <x v="0"/>
    <x v="0"/>
    <x v="0"/>
    <x v="0"/>
    <x v="0"/>
    <x v="0"/>
    <x v="0"/>
    <m/>
    <m/>
    <x v="0"/>
    <x v="7"/>
    <x v="0"/>
  </r>
  <r>
    <s v="carolina4alb"/>
    <d v="2021-05-10T00:00:00"/>
    <s v="alegria#frustracion#"/>
    <x v="0"/>
    <x v="0"/>
    <x v="1"/>
    <x v="0"/>
    <x v="0"/>
    <s v=". bueno, me siento cansada aunque también llena de ilusión . no, no lo sabia. en parte si pero no al completo . si, si lo sabía. un poco si pero no del todo . si lo sabía. opino que la mayoría del tiempo me siento frustrada con migo misma . si. . estoy seguro. soy una persona positiva a la hora de los problemas externos a mi. normalmente, cuando se trata d emi soy muy negativa . Sugiéreme ya un cuento…_x000a_#alegria#frustracion#_x000a_"/>
    <x v="0"/>
    <x v="0"/>
    <x v="0"/>
    <x v="0"/>
    <x v="0"/>
    <x v="0"/>
    <x v="1"/>
    <x v="0"/>
    <x v="0"/>
    <x v="0"/>
    <x v="0"/>
    <x v="0"/>
    <x v="0"/>
    <x v="1"/>
    <x v="0"/>
    <x v="0"/>
    <x v="0"/>
    <x v="0"/>
    <x v="0"/>
    <x v="0"/>
    <x v="0"/>
    <x v="0"/>
    <x v="0"/>
    <m/>
    <m/>
    <x v="0"/>
    <x v="7"/>
    <x v="0"/>
  </r>
  <r>
    <s v="victormoreno4alb"/>
    <d v="2021-06-07T00:00:00"/>
    <s v="calma#tension#certeza#duda#compasion#ira#diversion#aburrimiento#agrado#malestar#alegria#tristeza#placer#dolor#satisfaccion#frustracion#deseo#fobia#amor#odio#valentia#miedo#fortaleza#agotamiento#entusiasmo#apatia#arrogancia#humillacion#apego#dependenciaEmocional#"/>
    <x v="1"/>
    <x v="1"/>
    <x v="1"/>
    <x v="1"/>
    <x v="1"/>
    <s v=". El examen de matematicas, aunque me lo se pero en el momento del examen me parece que me voy a liar y voy a meter la pata y estoy bastante estresado por los otros examenes que voy a tener esta semana pero esta muy  bien el dia de hoy, pero estoy muy aburrido a menudo porque no se que hacer y odio cuando tengo demasiadas cosas que hacer y luego cuando tengo muchas cosas que hacer estoy triste porque creo que no me va a dar tiempo y a la vez enfadado y tranquilo porque nose, estoy muy cansado despues de hacer muchas cosas y pienso que creia que lo podia hacer mejor si tuviese mas tiempo, pero aveces estoy contento porque veo que lo he echo todo como lo que queria hacer. Pero ahora mismo estoy cansado porque ayer hice muchas cosas, enfadado porque deberia de haber estudiado mas frustrado por lo mismo, alegre porque se que voy a hacer este exaamen bien, estresado, contento, divertido y frustrado pero sobretodo ahora estoy cansado . si un poco . No se lo que significa . El examen de matematicas, aunque me lo se pero en el momento del examen me parece que me voy a liar y voy a meter la pata y estoy bastante estresado por los otros examenes que voy a tener esta semana pero esta muy bien el dia de hoy, pero estoy muy aburrido a menudo porque no se que hacer y odio cuando tengo demasiadas cosas que hacer y luego cuando tengo muchas cosas que hacer estoy triste porque creo que no me va a dar tiempo y a la vez enfadado y tranquilo porque nose, estoy muy cansado despues de hacer muchas cosas y pienso que creia que lo podia hacer mejor si tuviese mas tiempo, pero aveces estoy contento porque veo que lo he echo todo como lo que queria hacer. Pero ahora mismo estoy cansado porque ayer hice muchas cosas, enfadado porque deberia de haber estudiado mas frustrado por lo mismo, alegre porque se que voy a hacer este exaamen bien, estresado, contento, divertido y frustrado pero sobretodo ahora estoy cansado_x000a_#calma#tension#certeza#duda#compasion#ira#diversion#aburrimiento#agrado#malestar#alegria#tristeza#placer#dolor#satisfaccion#frustracion#deseo#fobia#amor#odio#valentia#miedo#fortaleza#agotamiento#entusiasmo#apatia#arrogancia#humillacion#apego#dependenciaEmocional#_x000a_"/>
    <x v="1"/>
    <x v="1"/>
    <x v="1"/>
    <x v="1"/>
    <x v="1"/>
    <x v="1"/>
    <x v="0"/>
    <x v="1"/>
    <x v="1"/>
    <x v="1"/>
    <x v="1"/>
    <x v="1"/>
    <x v="1"/>
    <x v="1"/>
    <x v="1"/>
    <x v="1"/>
    <x v="1"/>
    <x v="1"/>
    <x v="1"/>
    <x v="1"/>
    <x v="1"/>
    <x v="1"/>
    <x v="1"/>
    <s v="fobia"/>
    <s v="odio"/>
    <x v="1"/>
    <x v="7"/>
    <x v="0"/>
  </r>
  <r>
    <s v="victormoreno4alb"/>
    <d v="2021-06-07T00:00:00"/>
    <s v="calma#tension#certeza#duda#compasion#ira#diversion#aburrimiento#agrado#malestar#alegria#tristeza#placer#dolor#satisfaccion#frustracion#deseo#fobia#amor#odio#valentia#miedo#fortaleza#agotamiento#entusiasmo#apatia#arrogancia#humillacion#apego#dependenciaEmocional#"/>
    <x v="1"/>
    <x v="1"/>
    <x v="1"/>
    <x v="1"/>
    <x v="1"/>
    <s v=". El examen de matematicas, aunque me lo se pero en el momento del examen me parece que me voy a liar y voy a meter la pata y estoy bastante estresado por los otros examenes que voy a tener esta semana pero esta muy  bien el dia de hoy, pero estoy muy aburrido a menudo porque no se que hacer y odio cuando tengo demasiadas cosas que hacer y luego cuando tengo muchas cosas que hacer estoy triste porque creo que no me va a dar tiempo y a la vez enfadado y tranquilo porque nose, estoy muy cansado despues de hacer muchas cosas y pienso que creia que lo podia hacer mejor si tuviese mas tiempo, pero aveces estoy contento porque veo que lo he echo todo como lo que queria hacer. Pero ahora mismo estoy cansado porque ayer hice muchas cosas, enfadado porque deberia de haber estudiado mas frustrado por lo mismo, alegre porque se que voy a hacer este exaamen bien, estresado, contento, divertido y frustrado pero sobretodo ahora estoy cansado . si un poco . No se lo que significa . El examen de matematicas, aunque me lo se pero en el momento del examen me parece que me voy a liar y voy a meter la pata y estoy bastante estresado por los otros examenes que voy a tener esta semana pero esta muy bien el dia de hoy, pero estoy muy aburrido a menudo porque no se que hacer y odio cuando tengo demasiadas cosas que hacer y luego cuando tengo muchas cosas que hacer estoy triste porque creo que no me va a dar tiempo y a la vez enfadado y tranquilo porque nose, estoy muy cansado despues de hacer muchas cosas y pienso que creia que lo podia hacer mejor si tuviese mas tiempo, pero aveces estoy contento porque veo que lo he echo todo como lo que queria hacer. Pero ahora mismo estoy cansado porque ayer hice muchas cosas, enfadado porque deberia de haber estudiado mas frustrado por lo mismo, alegre porque se que voy a hacer este exaamen bien, estresado, contento, divertido y frustrado pero sobretodo ahora estoy cansado_x000a_#calma#tension#certeza#duda#compasion#ira#diversion#aburrimiento#agrado#malestar#alegria#tristeza#placer#dolor#satisfaccion#frustracion#deseo#fobia#amor#odio#valentia#miedo#fortaleza#agotamiento#entusiasmo#apatia#arrogancia#humillacion#apego#dependenciaEmocional#_x000a_"/>
    <x v="1"/>
    <x v="1"/>
    <x v="1"/>
    <x v="1"/>
    <x v="1"/>
    <x v="1"/>
    <x v="0"/>
    <x v="1"/>
    <x v="1"/>
    <x v="1"/>
    <x v="1"/>
    <x v="1"/>
    <x v="1"/>
    <x v="1"/>
    <x v="1"/>
    <x v="1"/>
    <x v="1"/>
    <x v="1"/>
    <x v="1"/>
    <x v="1"/>
    <x v="1"/>
    <x v="1"/>
    <x v="1"/>
    <s v="fobia"/>
    <s v="odio"/>
    <x v="1"/>
    <x v="7"/>
    <x v="0"/>
  </r>
  <r>
    <s v="carlota4alb"/>
    <d v="2021-06-07T00:00:00"/>
    <s v="alegria#"/>
    <x v="0"/>
    <x v="0"/>
    <x v="1"/>
    <x v="0"/>
    <x v="0"/>
    <s v=". estoy contenta . que es cierto . no . por que no he tenido mucha seguridad en mi misma ultimamente . he estado estresada . no . Sugiéreme ya un cuento…_x000a_#alegria#_x000a_"/>
    <x v="0"/>
    <x v="0"/>
    <x v="0"/>
    <x v="0"/>
    <x v="0"/>
    <x v="0"/>
    <x v="1"/>
    <x v="0"/>
    <x v="0"/>
    <x v="0"/>
    <x v="0"/>
    <x v="0"/>
    <x v="0"/>
    <x v="0"/>
    <x v="0"/>
    <x v="0"/>
    <x v="0"/>
    <x v="0"/>
    <x v="0"/>
    <x v="0"/>
    <x v="0"/>
    <x v="0"/>
    <x v="0"/>
    <m/>
    <m/>
    <x v="0"/>
    <x v="7"/>
    <x v="0"/>
  </r>
  <r>
    <s v="mencia4alb"/>
    <d v="2021-06-07T00:00:00"/>
    <s v="malestar#tristeza#apatia#"/>
    <x v="0"/>
    <x v="0"/>
    <x v="0"/>
    <x v="0"/>
    <x v="0"/>
    <s v=". estoy desanimada . Sugiéreme ya un cuento…_x000a_#malestar#tristeza#apatia#_x000a_"/>
    <x v="1"/>
    <x v="1"/>
    <x v="0"/>
    <x v="0"/>
    <x v="1"/>
    <x v="0"/>
    <x v="1"/>
    <x v="0"/>
    <x v="0"/>
    <x v="0"/>
    <x v="0"/>
    <x v="0"/>
    <x v="0"/>
    <x v="0"/>
    <x v="0"/>
    <x v="0"/>
    <x v="0"/>
    <x v="0"/>
    <x v="0"/>
    <x v="0"/>
    <x v="0"/>
    <x v="0"/>
    <x v="0"/>
    <m/>
    <m/>
    <x v="0"/>
    <x v="7"/>
    <x v="0"/>
  </r>
  <r>
    <s v="mencia4alb"/>
    <d v="2021-06-07T00:00:00"/>
    <s v="malestar#tristeza#dolor#agotamiento#apatia#"/>
    <x v="0"/>
    <x v="0"/>
    <x v="0"/>
    <x v="0"/>
    <x v="0"/>
    <s v=". estoy triste porque siento que no encajo en un grupo de gente . vale . estoy triste . me siento desanimada . sí . me siento sola . Sugiéreme ya un cuento…_x000a_#malestar#tristeza#dolor#agotamiento#apatia#_x000a_"/>
    <x v="1"/>
    <x v="1"/>
    <x v="0"/>
    <x v="0"/>
    <x v="1"/>
    <x v="0"/>
    <x v="1"/>
    <x v="0"/>
    <x v="0"/>
    <x v="0"/>
    <x v="0"/>
    <x v="0"/>
    <x v="1"/>
    <x v="0"/>
    <x v="1"/>
    <x v="0"/>
    <x v="0"/>
    <x v="0"/>
    <x v="0"/>
    <x v="0"/>
    <x v="0"/>
    <x v="0"/>
    <x v="0"/>
    <m/>
    <m/>
    <x v="0"/>
    <x v="7"/>
    <x v="0"/>
  </r>
  <r>
    <s v="anne4alb"/>
    <d v="2021-06-07T00:00:00"/>
    <s v="tension#aburrimiento#"/>
    <x v="1"/>
    <x v="1"/>
    <x v="0"/>
    <x v="0"/>
    <x v="0"/>
    <s v=". Estoy un poco estresada porque hay varios exámenes . si . estoy muy cansada . no . deberían ser más positivas . no . deberían ser más positivas . no . No siento placer . estoy cansada . no . deberían ser positivas . si, si . Cuando quiero soy cariñosa . el físico es el primero que ves y el amor platónico es el que conoces después por dentro . no . no estoy humillada . no siento humillación y no estoy humillada . Sugiéreme ya un cuento…_x000a_#tension#aburrimiento#_x000a_"/>
    <x v="0"/>
    <x v="0"/>
    <x v="0"/>
    <x v="0"/>
    <x v="0"/>
    <x v="0"/>
    <x v="1"/>
    <x v="0"/>
    <x v="0"/>
    <x v="0"/>
    <x v="0"/>
    <x v="0"/>
    <x v="0"/>
    <x v="0"/>
    <x v="0"/>
    <x v="0"/>
    <x v="0"/>
    <x v="0"/>
    <x v="0"/>
    <x v="0"/>
    <x v="0"/>
    <x v="0"/>
    <x v="0"/>
    <m/>
    <m/>
    <x v="0"/>
    <x v="7"/>
    <x v="0"/>
  </r>
  <r>
    <s v="carlota4alb"/>
    <d v="2021-05-24T00:00:00"/>
    <s v="agrado#alegria#valentia#"/>
    <x v="0"/>
    <x v="0"/>
    <x v="1"/>
    <x v="0"/>
    <x v="0"/>
    <s v=". estres . Sugiéreme ya un cuento…_x000a_#agrado#alegria#valentia#_x000a_"/>
    <x v="0"/>
    <x v="0"/>
    <x v="0"/>
    <x v="0"/>
    <x v="0"/>
    <x v="0"/>
    <x v="1"/>
    <x v="0"/>
    <x v="0"/>
    <x v="0"/>
    <x v="1"/>
    <x v="0"/>
    <x v="0"/>
    <x v="0"/>
    <x v="0"/>
    <x v="1"/>
    <x v="0"/>
    <x v="0"/>
    <x v="0"/>
    <x v="0"/>
    <x v="0"/>
    <x v="0"/>
    <x v="0"/>
    <m/>
    <m/>
    <x v="0"/>
    <x v="7"/>
    <x v="0"/>
  </r>
  <r>
    <s v="lucas4alb"/>
    <d v="2021-06-07T00:00:00"/>
    <s v="malestar#frustracion#"/>
    <x v="0"/>
    <x v="0"/>
    <x v="0"/>
    <x v="0"/>
    <x v="0"/>
    <s v=". Hola . Estoy frustrado . si . estoy frustrado no se porque . todos . me siento frustrado . si . todo . pues que le quiero pegar a alguin . me molesta alguien . quiero pegarle a alguien porque me molesta . me irrita alguine . quiero un taco bell . minecraft . Sugiéreme ya un cuento…_x000a_#malestar#frustracion#_x000a_"/>
    <x v="1"/>
    <x v="0"/>
    <x v="0"/>
    <x v="0"/>
    <x v="0"/>
    <x v="0"/>
    <x v="1"/>
    <x v="0"/>
    <x v="0"/>
    <x v="0"/>
    <x v="0"/>
    <x v="0"/>
    <x v="0"/>
    <x v="1"/>
    <x v="0"/>
    <x v="0"/>
    <x v="0"/>
    <x v="0"/>
    <x v="0"/>
    <x v="0"/>
    <x v="0"/>
    <x v="0"/>
    <x v="0"/>
    <m/>
    <m/>
    <x v="1"/>
    <x v="7"/>
    <x v="0"/>
  </r>
  <r>
    <s v="bea4alb"/>
    <d v="2021-06-07T00:00:00"/>
    <s v="aburrimiento#agrado#"/>
    <x v="0"/>
    <x v="1"/>
    <x v="0"/>
    <x v="0"/>
    <x v="0"/>
    <s v=". Hola . estoy un poco agobiada por el colegio . un poco . estoy bien . si pero se trata mas sobre felicidad . si . tengo suño . hola . es normal sentirse agobiado? . si . estoy agotada . puede ser sueño? . ok . estoy emocionada . siii . ya que espero que . Sugiéreme ya un cuento…_x000a_#aburrimiento#agrado#_x000a_"/>
    <x v="0"/>
    <x v="0"/>
    <x v="0"/>
    <x v="0"/>
    <x v="0"/>
    <x v="0"/>
    <x v="1"/>
    <x v="0"/>
    <x v="0"/>
    <x v="0"/>
    <x v="0"/>
    <x v="0"/>
    <x v="0"/>
    <x v="0"/>
    <x v="0"/>
    <x v="1"/>
    <x v="0"/>
    <x v="0"/>
    <x v="0"/>
    <x v="0"/>
    <x v="0"/>
    <x v="0"/>
    <x v="0"/>
    <m/>
    <m/>
    <x v="0"/>
    <x v="7"/>
    <x v="0"/>
  </r>
  <r>
    <s v="marta4alb"/>
    <d v="2021-06-07T00:00:00"/>
    <s v="calma#duda#"/>
    <x v="0"/>
    <x v="0"/>
    <x v="0"/>
    <x v="0"/>
    <x v="0"/>
    <s v=". hola . me siento muy calmada . si . me siento muy calmada porque no tengo nada que hacer . si . tengo mañana un examen pero estoy bien porque es facil . no . que son asi por algo . son así porque han pasado momentos que no han sabido gestionar . no . Sugiéreme ya un cuento…_x000a_#calma#duda#_x000a_"/>
    <x v="0"/>
    <x v="0"/>
    <x v="0"/>
    <x v="0"/>
    <x v="0"/>
    <x v="0"/>
    <x v="0"/>
    <x v="1"/>
    <x v="0"/>
    <x v="0"/>
    <x v="0"/>
    <x v="0"/>
    <x v="0"/>
    <x v="0"/>
    <x v="0"/>
    <x v="0"/>
    <x v="0"/>
    <x v="0"/>
    <x v="0"/>
    <x v="0"/>
    <x v="0"/>
    <x v="0"/>
    <x v="0"/>
    <m/>
    <m/>
    <x v="0"/>
    <x v="7"/>
    <x v="0"/>
  </r>
  <r>
    <s v="pablo4alb"/>
    <d v="2021-06-07T00:00:00"/>
    <s v="compasion#"/>
    <x v="0"/>
    <x v="0"/>
    <x v="0"/>
    <x v="0"/>
    <x v="0"/>
    <s v=". Hola . No quiero hacerlo . No, no quiero . No, no(respira entrecortada y rápidamente), no quiero . Podemos empezar de nuevo? . fin . Hola . Tu te sientes bien? . Es que... . Te noto que estás como encerrada en un mundo virtual, o encerrado . Quieres que te ayude? . Sufres? . Ahhhh, ya entiendo, como no pueden saber tus creadores lo que sientes entonces escribes en codigo morse . Ahhhh vale vale . Entiendo . Yo te ayudaré . Si, sí, ese era Lucas, pero no tiene ningún peligro . Puedo irme . Te visitaré otro día . Sugiéreme ya un cuento…_x000a_#compasion#_x000a_"/>
    <x v="0"/>
    <x v="0"/>
    <x v="0"/>
    <x v="0"/>
    <x v="0"/>
    <x v="0"/>
    <x v="1"/>
    <x v="0"/>
    <x v="0"/>
    <x v="0"/>
    <x v="0"/>
    <x v="0"/>
    <x v="0"/>
    <x v="0"/>
    <x v="0"/>
    <x v="0"/>
    <x v="0"/>
    <x v="1"/>
    <x v="0"/>
    <x v="0"/>
    <x v="0"/>
    <x v="0"/>
    <x v="0"/>
    <m/>
    <m/>
    <x v="1"/>
    <x v="7"/>
    <x v="0"/>
  </r>
  <r>
    <s v="teresa4alb"/>
    <d v="2021-06-07T00:00:00"/>
    <s v="certeza#alegria#"/>
    <x v="0"/>
    <x v="0"/>
    <x v="1"/>
    <x v="0"/>
    <x v="0"/>
    <s v=". hola . que tal . ahora mismo estoy bien . no . porque no estoy enfadada . hola . me encuentro bie . pues me parece estupendo . interesante . no . necesitan apoyo para dejar atrás los pensamientos negativos . No, mi estado emocional actual es positivo . va . Sugiéreme ya un cuento…_x000a_#certeza#alegria#_x000a_"/>
    <x v="0"/>
    <x v="0"/>
    <x v="1"/>
    <x v="0"/>
    <x v="0"/>
    <x v="0"/>
    <x v="1"/>
    <x v="0"/>
    <x v="0"/>
    <x v="0"/>
    <x v="0"/>
    <x v="0"/>
    <x v="0"/>
    <x v="0"/>
    <x v="0"/>
    <x v="0"/>
    <x v="0"/>
    <x v="0"/>
    <x v="0"/>
    <x v="0"/>
    <x v="0"/>
    <x v="0"/>
    <x v="0"/>
    <m/>
    <m/>
    <x v="0"/>
    <x v="7"/>
    <x v="0"/>
  </r>
  <r>
    <s v="oscar4alb"/>
    <d v="2021-05-10T00:00:00"/>
    <s v="ira#frustracion#"/>
    <x v="0"/>
    <x v="0"/>
    <x v="0"/>
    <x v="0"/>
    <x v="0"/>
    <s v=". Hola . Que te digo . Yo creo que si . Opino que esta mal por las personas que les hacen sentir eso a otras, a mi me ha pasado por ejemplo. . Si, en parte si . No . Pues esto es muy largo, mis padres se están separando, y yo ahora mismo tengo una ira hacia el porque nos hace sufrir, yo no me hablo con el porque hace cosas muy feas como, no preguntar por mi en ningún momento eso hace parecer que tiene solo 2 hijos y tiene 3 . si . no . Porque muchas veces fallo . No . Que deberian pensar mas en positivo para poder tener cosas buenas . Si . Si . Si . Si . Si . Si . Si . Si . SI . so . si . si . si . si . si . Sugiéreme ya un cuento…_x000a_#ira#frustracion#_x000a_"/>
    <x v="0"/>
    <x v="0"/>
    <x v="0"/>
    <x v="0"/>
    <x v="0"/>
    <x v="0"/>
    <x v="1"/>
    <x v="0"/>
    <x v="0"/>
    <x v="0"/>
    <x v="0"/>
    <x v="0"/>
    <x v="0"/>
    <x v="1"/>
    <x v="0"/>
    <x v="0"/>
    <x v="0"/>
    <x v="0"/>
    <x v="0"/>
    <x v="0"/>
    <x v="0"/>
    <x v="0"/>
    <x v="1"/>
    <m/>
    <m/>
    <x v="1"/>
    <x v="7"/>
    <x v="0"/>
  </r>
  <r>
    <s v="oscar4alb"/>
    <d v="2021-05-10T00:00:00"/>
    <s v="ira#frustracion#"/>
    <x v="0"/>
    <x v="0"/>
    <x v="0"/>
    <x v="0"/>
    <x v="0"/>
    <s v=". Hola . Que te digo . Yo creo que si . Opino que esta mal por las personas que les hacen sentir eso a otras, a mi me ha pasado por ejemplo. . Si, en parte si . No . Pues esto es muy largo, mis padres se están separando, y yo ahora mismo tengo una ira hacia el porque nos hace sufrir, yo no me hablo con el porque hace cosas muy feas como, no preguntar por mi en ningún momento eso hace parecer que tiene solo 2 hijos y tiene 3 . si . no . Porque muchas veces fallo . No . Que deberian pensar mas en positivo para poder tener cosas buenas . Si . Si . Si . Si . Si . Si . Si . Si . SI . so . si . si . si . si . si . Sugiéreme ya un cuento…_x000a_#ira#frustracion#_x000a_"/>
    <x v="0"/>
    <x v="0"/>
    <x v="0"/>
    <x v="0"/>
    <x v="0"/>
    <x v="0"/>
    <x v="1"/>
    <x v="0"/>
    <x v="0"/>
    <x v="0"/>
    <x v="0"/>
    <x v="0"/>
    <x v="0"/>
    <x v="1"/>
    <x v="0"/>
    <x v="0"/>
    <x v="0"/>
    <x v="0"/>
    <x v="0"/>
    <x v="0"/>
    <x v="0"/>
    <x v="0"/>
    <x v="1"/>
    <m/>
    <m/>
    <x v="1"/>
    <x v="7"/>
    <x v="0"/>
  </r>
  <r>
    <s v="paula4alb"/>
    <d v="2021-06-07T00:00:00"/>
    <s v="certeza#aburrimiento#tristeza#agotamiento#"/>
    <x v="0"/>
    <x v="1"/>
    <x v="0"/>
    <x v="0"/>
    <x v="0"/>
    <s v=". holaa . no . que son muy aburridas . si . hola . que tal tu día? . estoy de acuerdo . si . ok . ok . ok . estoy aburrida . si . ya se que estoy segura, me lo has dicho 3 veces . me lo has dicho antes . vale . tengo hambre . no . si . e perdido la clase de mates para hablar contigo . si . quiero dar mates . ya me lo has dicho . vale . no tengo nada mas que decirte . Sugiéreme ya un cuento…_x000a_#certeza#aburrimiento#tristeza#agotamiento#_x000a_"/>
    <x v="0"/>
    <x v="1"/>
    <x v="1"/>
    <x v="0"/>
    <x v="0"/>
    <x v="0"/>
    <x v="1"/>
    <x v="0"/>
    <x v="0"/>
    <x v="0"/>
    <x v="0"/>
    <x v="0"/>
    <x v="0"/>
    <x v="0"/>
    <x v="1"/>
    <x v="0"/>
    <x v="0"/>
    <x v="0"/>
    <x v="0"/>
    <x v="0"/>
    <x v="0"/>
    <x v="0"/>
    <x v="0"/>
    <m/>
    <m/>
    <x v="0"/>
    <x v="7"/>
    <x v="0"/>
  </r>
  <r>
    <s v="marcos4alb"/>
    <d v="2021-05-10T00:00:00"/>
    <s v="ira#malestar#"/>
    <x v="0"/>
    <x v="0"/>
    <x v="0"/>
    <x v="0"/>
    <x v="0"/>
    <s v=". hoy a sido un dia un poco aburrido y llevo frustado desde hace tiempo ya que mis padres se separaron . no . opino que deberian de calmarse e intentar tener un poco de agrado hacia si mismos . estoy de acuerdo con la emocion . tengo mis pros y mis contras porque puedo estar muy alegre y de repente cambiar de estado mental  recordar el omento en el que mis padres me dijeron que se iban a separar . fastidio . recomiendame un libro . recomienda un cuento . Sugiéreme ya un cuento…_x000a_#ira#malestar#_x000a_"/>
    <x v="1"/>
    <x v="0"/>
    <x v="0"/>
    <x v="0"/>
    <x v="0"/>
    <x v="0"/>
    <x v="1"/>
    <x v="0"/>
    <x v="0"/>
    <x v="0"/>
    <x v="0"/>
    <x v="0"/>
    <x v="0"/>
    <x v="0"/>
    <x v="0"/>
    <x v="0"/>
    <x v="0"/>
    <x v="0"/>
    <x v="0"/>
    <x v="0"/>
    <x v="0"/>
    <x v="0"/>
    <x v="1"/>
    <m/>
    <m/>
    <x v="1"/>
    <x v="7"/>
    <x v="0"/>
  </r>
  <r>
    <s v="teresa4alb"/>
    <d v="2021-05-10T00:00:00"/>
    <s v="certeza#"/>
    <x v="0"/>
    <x v="0"/>
    <x v="0"/>
    <x v="0"/>
    <x v="0"/>
    <s v=". hoy me siento bien . suele usarse, si . no . creo que tienen sus motivos para pensar de aquella manera, sin embargo creo que al no ser algo positivo deberían intentar cambiarlo con ayuda de gente cercana y experta . pues si . si, lo creo . que es cierto . no se . ya lo he dicho antes . que es verdad . no se me encuentro bien, no siento nada especifico . vale . si . si . si . SIIII . vale . no . pues no soy muy arrogante la verdad . nose . me alegro . que si . siiiiiiiiiiiiiiiiiiiiiii . no tengo nada especial que contar . estoy bien . que es verdad . Creo que en la sociedad a día de hoy hay mucha desconfianza, lo cual es comprensible. En un entorno como este es esencial ser seguro de ti mismo . No, no me identifico con esa emoción . a . a . a . a . Sugiéreme ya un cuento…_x000a_#certeza#_x000a_"/>
    <x v="0"/>
    <x v="0"/>
    <x v="1"/>
    <x v="0"/>
    <x v="0"/>
    <x v="0"/>
    <x v="1"/>
    <x v="0"/>
    <x v="0"/>
    <x v="0"/>
    <x v="0"/>
    <x v="0"/>
    <x v="0"/>
    <x v="0"/>
    <x v="0"/>
    <x v="0"/>
    <x v="0"/>
    <x v="0"/>
    <x v="0"/>
    <x v="0"/>
    <x v="0"/>
    <x v="0"/>
    <x v="0"/>
    <m/>
    <m/>
    <x v="0"/>
    <x v="7"/>
    <x v="0"/>
  </r>
  <r>
    <s v="bea4alb"/>
    <d v="2021-05-24T00:00:00"/>
    <s v="tension#malestar#"/>
    <x v="1"/>
    <x v="0"/>
    <x v="0"/>
    <x v="0"/>
    <x v="0"/>
    <s v=". Hoy me siento un poco tensa . Sí, todo es muy incomodo . no lo sabias . Sugiéreme ya un cuento…_x000a_#tension#malestar#_x000a_"/>
    <x v="1"/>
    <x v="0"/>
    <x v="0"/>
    <x v="0"/>
    <x v="0"/>
    <x v="0"/>
    <x v="1"/>
    <x v="0"/>
    <x v="0"/>
    <x v="0"/>
    <x v="0"/>
    <x v="0"/>
    <x v="0"/>
    <x v="0"/>
    <x v="0"/>
    <x v="0"/>
    <x v="0"/>
    <x v="0"/>
    <x v="0"/>
    <x v="0"/>
    <x v="0"/>
    <x v="0"/>
    <x v="0"/>
    <m/>
    <m/>
    <x v="0"/>
    <x v="7"/>
    <x v="0"/>
  </r>
  <r>
    <s v="marta4alb"/>
    <d v="2021-05-10T00:00:00"/>
    <s v="tristeza#frustracion#"/>
    <x v="0"/>
    <x v="0"/>
    <x v="0"/>
    <x v="0"/>
    <x v="0"/>
    <s v=". Mal. Me gustaria hablar sobre como estoy . me encuentro mal . no . que son asi por algo . Sugiéreme ya un cuento…_x000a_#tristeza#frustracion#_x000a_"/>
    <x v="0"/>
    <x v="1"/>
    <x v="0"/>
    <x v="0"/>
    <x v="0"/>
    <x v="0"/>
    <x v="1"/>
    <x v="0"/>
    <x v="0"/>
    <x v="0"/>
    <x v="0"/>
    <x v="0"/>
    <x v="0"/>
    <x v="1"/>
    <x v="0"/>
    <x v="0"/>
    <x v="0"/>
    <x v="0"/>
    <x v="0"/>
    <x v="0"/>
    <x v="0"/>
    <x v="0"/>
    <x v="0"/>
    <m/>
    <m/>
    <x v="0"/>
    <x v="7"/>
    <x v="0"/>
  </r>
  <r>
    <s v="mencia4alb"/>
    <d v="2021-05-10T00:00:00"/>
    <s v="miedo#"/>
    <x v="0"/>
    <x v="0"/>
    <x v="0"/>
    <x v="0"/>
    <x v="0"/>
    <s v=". me agobia el futuro . sí . sí . Sugiéreme ya un cuento…_x000a_#miedo#_x000a_"/>
    <x v="0"/>
    <x v="0"/>
    <x v="0"/>
    <x v="0"/>
    <x v="0"/>
    <x v="0"/>
    <x v="1"/>
    <x v="0"/>
    <x v="0"/>
    <x v="0"/>
    <x v="0"/>
    <x v="0"/>
    <x v="0"/>
    <x v="0"/>
    <x v="0"/>
    <x v="0"/>
    <x v="0"/>
    <x v="0"/>
    <x v="0"/>
    <x v="0"/>
    <x v="1"/>
    <x v="0"/>
    <x v="0"/>
    <m/>
    <m/>
    <x v="0"/>
    <x v="7"/>
    <x v="0"/>
  </r>
  <r>
    <s v="saral4alb"/>
    <d v="2021-04-26T00:00:00"/>
    <s v="aburrimiento#malestar#miedo#agotamiento#arrogancia#"/>
    <x v="0"/>
    <x v="1"/>
    <x v="0"/>
    <x v="0"/>
    <x v="0"/>
    <s v=". me da miedo no llegar a ser nada en la vida . pues que es logico . pues mis padres me meten muchisima presion y no paran de regañarme por todo lo que hago y eso me hace sentirme inutil . si . pues estoy preocupada porque no se que va a ser de mi futuro . si . recomiende . Sugiéreme ya un cuento…_x000a_#aburrimiento#malestar#miedo#agotamiento#arrogancia#_x000a_"/>
    <x v="1"/>
    <x v="0"/>
    <x v="0"/>
    <x v="0"/>
    <x v="0"/>
    <x v="0"/>
    <x v="1"/>
    <x v="0"/>
    <x v="0"/>
    <x v="0"/>
    <x v="0"/>
    <x v="0"/>
    <x v="0"/>
    <x v="0"/>
    <x v="1"/>
    <x v="0"/>
    <x v="0"/>
    <x v="0"/>
    <x v="0"/>
    <x v="0"/>
    <x v="1"/>
    <x v="1"/>
    <x v="0"/>
    <m/>
    <m/>
    <x v="0"/>
    <x v="7"/>
    <x v="0"/>
  </r>
  <r>
    <s v="leo4alb"/>
    <d v="2021-04-12T00:00:00"/>
    <s v="aburrimiento#malestar#tristeza#frustracion#fortaleza#"/>
    <x v="0"/>
    <x v="1"/>
    <x v="0"/>
    <x v="0"/>
    <x v="0"/>
    <s v=". Me da miedo que no voy a pasar este trimestre con las notas que quiero . Sugi_x000a_aburrimiento#malestar#tristeza#frustracion#fortaleza#_x000a_"/>
    <x v="1"/>
    <x v="1"/>
    <x v="0"/>
    <x v="1"/>
    <x v="0"/>
    <x v="0"/>
    <x v="1"/>
    <x v="0"/>
    <x v="0"/>
    <x v="0"/>
    <x v="0"/>
    <x v="0"/>
    <x v="0"/>
    <x v="1"/>
    <x v="0"/>
    <x v="0"/>
    <x v="0"/>
    <x v="0"/>
    <x v="0"/>
    <x v="0"/>
    <x v="0"/>
    <x v="0"/>
    <x v="0"/>
    <m/>
    <m/>
    <x v="1"/>
    <x v="7"/>
    <x v="0"/>
  </r>
  <r>
    <s v="carlota4alb"/>
    <d v="2021-05-10T00:00:00"/>
    <s v="agrado#"/>
    <x v="0"/>
    <x v="0"/>
    <x v="0"/>
    <x v="0"/>
    <x v="0"/>
    <s v=". me interesa saber como relajarme mas facil . no estoy hablando de eso . Sugiéreme ya un cuento…_x000a_#agrado#_x000a_"/>
    <x v="0"/>
    <x v="0"/>
    <x v="0"/>
    <x v="0"/>
    <x v="0"/>
    <x v="0"/>
    <x v="1"/>
    <x v="0"/>
    <x v="0"/>
    <x v="0"/>
    <x v="0"/>
    <x v="0"/>
    <x v="0"/>
    <x v="0"/>
    <x v="0"/>
    <x v="1"/>
    <x v="0"/>
    <x v="0"/>
    <x v="0"/>
    <x v="0"/>
    <x v="0"/>
    <x v="0"/>
    <x v="0"/>
    <m/>
    <m/>
    <x v="0"/>
    <x v="7"/>
    <x v="0"/>
  </r>
  <r>
    <s v="leo4alb"/>
    <d v="2021-04-26T00:00:00"/>
    <s v="duda#miedo#"/>
    <x v="0"/>
    <x v="0"/>
    <x v="0"/>
    <x v="0"/>
    <x v="0"/>
    <s v=". me preocupa mucho que no voy a sacar las notas que quiero sacar en bachillerato . me siento preocupado . me preocupa mi futuro . Sugiéreme ya un cuento…_x000a_#duda#miedo#_x000a_"/>
    <x v="0"/>
    <x v="0"/>
    <x v="0"/>
    <x v="0"/>
    <x v="0"/>
    <x v="0"/>
    <x v="1"/>
    <x v="1"/>
    <x v="0"/>
    <x v="0"/>
    <x v="0"/>
    <x v="0"/>
    <x v="0"/>
    <x v="0"/>
    <x v="0"/>
    <x v="0"/>
    <x v="0"/>
    <x v="0"/>
    <x v="0"/>
    <x v="0"/>
    <x v="1"/>
    <x v="0"/>
    <x v="0"/>
    <m/>
    <m/>
    <x v="1"/>
    <x v="7"/>
    <x v="0"/>
  </r>
  <r>
    <s v="anne4alb"/>
    <d v="2021-05-24T00:00:00"/>
    <s v="calma#tension#"/>
    <x v="1"/>
    <x v="0"/>
    <x v="0"/>
    <x v="0"/>
    <x v="0"/>
    <s v=". Me siento estresada . si . nose . estoy estresada por exámenes . si . no . nose que es una persona asertiva . i . si . si . si . si . si . Sugiéreme ya un cuento…_x000a_#calma#tension#_x000a_"/>
    <x v="0"/>
    <x v="0"/>
    <x v="0"/>
    <x v="0"/>
    <x v="0"/>
    <x v="0"/>
    <x v="0"/>
    <x v="0"/>
    <x v="0"/>
    <x v="0"/>
    <x v="0"/>
    <x v="0"/>
    <x v="0"/>
    <x v="0"/>
    <x v="0"/>
    <x v="0"/>
    <x v="0"/>
    <x v="0"/>
    <x v="0"/>
    <x v="0"/>
    <x v="0"/>
    <x v="0"/>
    <x v="0"/>
    <m/>
    <m/>
    <x v="0"/>
    <x v="7"/>
    <x v="0"/>
  </r>
  <r>
    <s v="marta4alb"/>
    <d v="2021-05-24T00:00:00"/>
    <s v="tension#malestar#"/>
    <x v="1"/>
    <x v="0"/>
    <x v="0"/>
    <x v="0"/>
    <x v="0"/>
    <s v=". me siento estresada . si esta identificado . no . que son asi por algo . las personas negativas han pasado momentos que no han sabido gestionar por eso ahora le buscan el lado negativo a todo . no . no me siento triste, solo estresada porque tengo un examen hoy . si . no . Sugiéreme ya un cuento…_x000a_#tension#malestar#_x000a_"/>
    <x v="1"/>
    <x v="0"/>
    <x v="0"/>
    <x v="0"/>
    <x v="0"/>
    <x v="0"/>
    <x v="1"/>
    <x v="0"/>
    <x v="0"/>
    <x v="0"/>
    <x v="0"/>
    <x v="0"/>
    <x v="0"/>
    <x v="0"/>
    <x v="0"/>
    <x v="0"/>
    <x v="0"/>
    <x v="0"/>
    <x v="0"/>
    <x v="0"/>
    <x v="0"/>
    <x v="0"/>
    <x v="0"/>
    <m/>
    <m/>
    <x v="0"/>
    <x v="7"/>
    <x v="0"/>
  </r>
  <r>
    <s v="paula4alb"/>
    <d v="2021-05-10T00:00:00"/>
    <s v="certeza#aburrimiento#tristeza#"/>
    <x v="0"/>
    <x v="1"/>
    <x v="0"/>
    <x v="0"/>
    <x v="0"/>
    <s v=". Me siento feliz . Estoy de acuerdo . No . No se darte una explicación en concreto, yo a veces soy negativa pero después pienso positivo . Estoy de acuerdo . No . Sugiéreme ya un cuento…_x000a_#certeza#aburrimiento#tristeza#_x000a_"/>
    <x v="0"/>
    <x v="1"/>
    <x v="1"/>
    <x v="0"/>
    <x v="0"/>
    <x v="0"/>
    <x v="1"/>
    <x v="0"/>
    <x v="0"/>
    <x v="0"/>
    <x v="0"/>
    <x v="0"/>
    <x v="0"/>
    <x v="0"/>
    <x v="0"/>
    <x v="0"/>
    <x v="0"/>
    <x v="0"/>
    <x v="0"/>
    <x v="0"/>
    <x v="0"/>
    <x v="0"/>
    <x v="0"/>
    <m/>
    <m/>
    <x v="0"/>
    <x v="7"/>
    <x v="0"/>
  </r>
  <r>
    <s v="leo4alb"/>
    <d v="2021-06-07T00:00:00"/>
    <s v="compasion#diversion#agrado#alegria#"/>
    <x v="0"/>
    <x v="0"/>
    <x v="1"/>
    <x v="0"/>
    <x v="0"/>
    <s v=". me siento mareado . Sugiéreme ya un cuento…_x000a_#compasion#diversion#agrado#alegria#_x000a_"/>
    <x v="0"/>
    <x v="0"/>
    <x v="0"/>
    <x v="0"/>
    <x v="0"/>
    <x v="0"/>
    <x v="1"/>
    <x v="0"/>
    <x v="0"/>
    <x v="0"/>
    <x v="0"/>
    <x v="1"/>
    <x v="0"/>
    <x v="0"/>
    <x v="0"/>
    <x v="1"/>
    <x v="0"/>
    <x v="1"/>
    <x v="0"/>
    <x v="0"/>
    <x v="0"/>
    <x v="0"/>
    <x v="0"/>
    <m/>
    <m/>
    <x v="1"/>
    <x v="7"/>
    <x v="0"/>
  </r>
  <r>
    <s v="oscar4alb"/>
    <d v="2021-05-24T00:00:00"/>
    <s v="tension#dolor#frustracion#agotamiento#"/>
    <x v="1"/>
    <x v="0"/>
    <x v="0"/>
    <x v="0"/>
    <x v="0"/>
    <s v=". Muy mal . Llevo un dia malo, porque tengo un examen en unas horas, ha habido una pelea en mi clase con un compañero mio que le tengo mucho aprecio, y además una compañera me ha demostrado que no me puedo fiar de ella, me siento hoy destruido, agotado y nervioso. . Si . Si . Si . Si . Si . Si . Si . Si . Si . No . Si . Si . Si . Si . Si . Si . Sugiéreme ya un cuento…_x000a_#tension#dolor#frustracion#agotamiento#_x000a_"/>
    <x v="0"/>
    <x v="0"/>
    <x v="0"/>
    <x v="0"/>
    <x v="0"/>
    <x v="0"/>
    <x v="1"/>
    <x v="0"/>
    <x v="0"/>
    <x v="0"/>
    <x v="0"/>
    <x v="0"/>
    <x v="1"/>
    <x v="1"/>
    <x v="1"/>
    <x v="0"/>
    <x v="0"/>
    <x v="0"/>
    <x v="0"/>
    <x v="0"/>
    <x v="0"/>
    <x v="0"/>
    <x v="0"/>
    <m/>
    <m/>
    <x v="1"/>
    <x v="7"/>
    <x v="0"/>
  </r>
  <r>
    <s v="carolina4alb"/>
    <d v="2021-05-24T00:00:00"/>
    <s v="tristeza#frustracion#"/>
    <x v="0"/>
    <x v="0"/>
    <x v="0"/>
    <x v="0"/>
    <x v="0"/>
    <s v=". no me preocupa nada ahora, pero me he frustrado mucho porque una profesora me acaba de suspender una presentación . si, se lo que es la frustración. estoy identificada ahora mismo con esta sensación . si . Sugiéreme ya un cuento…_x000a_#tristeza#frustracion#_x000a_"/>
    <x v="0"/>
    <x v="1"/>
    <x v="0"/>
    <x v="0"/>
    <x v="0"/>
    <x v="0"/>
    <x v="1"/>
    <x v="0"/>
    <x v="0"/>
    <x v="0"/>
    <x v="0"/>
    <x v="0"/>
    <x v="0"/>
    <x v="1"/>
    <x v="0"/>
    <x v="0"/>
    <x v="0"/>
    <x v="0"/>
    <x v="0"/>
    <x v="0"/>
    <x v="0"/>
    <x v="0"/>
    <x v="0"/>
    <m/>
    <m/>
    <x v="0"/>
    <x v="7"/>
    <x v="0"/>
  </r>
  <r>
    <s v="teresa4alb"/>
    <d v="2021-04-26T00:00:00"/>
    <s v="calma#duda#fortaleza#entusiasmo#"/>
    <x v="0"/>
    <x v="0"/>
    <x v="0"/>
    <x v="0"/>
    <x v="0"/>
    <s v=". no se . me encuentro bien pero un poco agobiada . estoy agobiada por los estudios . no mucho la verdad . interesante . quizás, demasiada monotonía en mi alrededor, me gustaría hacer algo diferente. . recomiendame un cuento . Sugiéreme ya un cuento…_x000a_#calma#duda#fortaleza#entusiasmo#_x000a_"/>
    <x v="0"/>
    <x v="0"/>
    <x v="0"/>
    <x v="1"/>
    <x v="0"/>
    <x v="1"/>
    <x v="0"/>
    <x v="1"/>
    <x v="0"/>
    <x v="0"/>
    <x v="0"/>
    <x v="0"/>
    <x v="0"/>
    <x v="0"/>
    <x v="0"/>
    <x v="0"/>
    <x v="0"/>
    <x v="0"/>
    <x v="0"/>
    <x v="0"/>
    <x v="0"/>
    <x v="0"/>
    <x v="0"/>
    <m/>
    <m/>
    <x v="0"/>
    <x v="7"/>
    <x v="0"/>
  </r>
  <r>
    <s v="oscar4alb"/>
    <d v="2021-06-07T00:00:00"/>
    <s v="agotamiento#"/>
    <x v="0"/>
    <x v="0"/>
    <x v="0"/>
    <x v="0"/>
    <x v="0"/>
    <s v=". No se como me siento . No se si me siento bien o mal . Nunca lo he dicho porque no se como estoy . Tengo problemas para detectar mis emociones . No se detectar mis emociones . Muchas veces noto frustración a la hora de detectar un sentimiento . Podemos empezar de nuevo . fin . No me siento bien con mi cuerpo . Pues muchas veces me miro al espejo y no me gusta lo que vep . No se . nose . nose . nose . nose . Ok . OK . Recomiendame ya un cuento . No me siento bien . estoy agotado . Si . No tengo muchos exámenes pero me siento cansado . Sugiéreme ya un cuento…_x000a_#agotamiento#_x000a_"/>
    <x v="0"/>
    <x v="0"/>
    <x v="0"/>
    <x v="0"/>
    <x v="0"/>
    <x v="0"/>
    <x v="1"/>
    <x v="0"/>
    <x v="0"/>
    <x v="0"/>
    <x v="0"/>
    <x v="0"/>
    <x v="0"/>
    <x v="0"/>
    <x v="1"/>
    <x v="0"/>
    <x v="0"/>
    <x v="0"/>
    <x v="0"/>
    <x v="0"/>
    <x v="0"/>
    <x v="0"/>
    <x v="0"/>
    <m/>
    <m/>
    <x v="1"/>
    <x v="7"/>
    <x v="0"/>
  </r>
  <r>
    <s v="oscar4alb"/>
    <d v="2021-06-07T00:00:00"/>
    <s v="agotamiento#"/>
    <x v="0"/>
    <x v="0"/>
    <x v="0"/>
    <x v="0"/>
    <x v="0"/>
    <s v=". No se como me siento . No se si me siento bien o mal . Nunca lo he dicho porque no se como estoy . Tengo problemas para detectar mis emociones . No se detectar mis emociones . Muchas veces noto frustración a la hora de detectar un sentimiento . Podemos empezar de nuevo . fin . No me siento bien con mi cuerpo . Pues muchas veces me miro al espejo y no me gusta lo que vep . No se . nose . nose . nose . nose . Ok . OK . Recomiendame ya un cuento . No me siento bien . estoy agotado . Si . No tengo muchos exámenes pero me siento cansado . Sugiéreme ya un cuento…_x000a_#agotamiento#_x000a_"/>
    <x v="0"/>
    <x v="0"/>
    <x v="0"/>
    <x v="0"/>
    <x v="0"/>
    <x v="0"/>
    <x v="1"/>
    <x v="0"/>
    <x v="0"/>
    <x v="0"/>
    <x v="0"/>
    <x v="0"/>
    <x v="0"/>
    <x v="0"/>
    <x v="1"/>
    <x v="0"/>
    <x v="0"/>
    <x v="0"/>
    <x v="0"/>
    <x v="0"/>
    <x v="0"/>
    <x v="0"/>
    <x v="0"/>
    <m/>
    <m/>
    <x v="1"/>
    <x v="7"/>
    <x v="0"/>
  </r>
  <r>
    <s v="paula4alb"/>
    <d v="2021-05-24T00:00:00"/>
    <s v="duda#ira#aburrimiento#agotamiento#"/>
    <x v="0"/>
    <x v="1"/>
    <x v="0"/>
    <x v="0"/>
    <x v="0"/>
    <s v=". pienso que el bullying está mal . pienso igual . pienso igual . pienso igual . Sugiéreme ya un cuento…_x000a_#duda#ira#aburrimiento#agotamiento#_x000a_"/>
    <x v="0"/>
    <x v="0"/>
    <x v="0"/>
    <x v="0"/>
    <x v="0"/>
    <x v="0"/>
    <x v="1"/>
    <x v="1"/>
    <x v="0"/>
    <x v="0"/>
    <x v="0"/>
    <x v="0"/>
    <x v="0"/>
    <x v="0"/>
    <x v="1"/>
    <x v="0"/>
    <x v="0"/>
    <x v="0"/>
    <x v="0"/>
    <x v="0"/>
    <x v="0"/>
    <x v="0"/>
    <x v="1"/>
    <m/>
    <m/>
    <x v="0"/>
    <x v="7"/>
    <x v="0"/>
  </r>
  <r>
    <s v="lucas4alb"/>
    <d v="2021-05-24T00:00:00"/>
    <s v="amor#entusiasmo#"/>
    <x v="0"/>
    <x v="0"/>
    <x v="0"/>
    <x v="0"/>
    <x v="0"/>
    <s v=". pues bueno . ok . si  . si . si . si . lo soy . soy muy positivo . Sugiéreme ya un cuento…_x000a_#amor#entusiasmo#_x000a_"/>
    <x v="0"/>
    <x v="0"/>
    <x v="0"/>
    <x v="0"/>
    <x v="0"/>
    <x v="1"/>
    <x v="1"/>
    <x v="0"/>
    <x v="0"/>
    <x v="1"/>
    <x v="0"/>
    <x v="0"/>
    <x v="0"/>
    <x v="0"/>
    <x v="0"/>
    <x v="0"/>
    <x v="0"/>
    <x v="0"/>
    <x v="0"/>
    <x v="0"/>
    <x v="0"/>
    <x v="0"/>
    <x v="0"/>
    <m/>
    <m/>
    <x v="1"/>
    <x v="7"/>
    <x v="0"/>
  </r>
  <r>
    <s v="leo4alb"/>
    <d v="2021-05-24T00:00:00"/>
    <s v="calma#certeza#alegria#"/>
    <x v="0"/>
    <x v="0"/>
    <x v="1"/>
    <x v="0"/>
    <x v="0"/>
    <s v=". pues he estado muy aburrido . si . depende . pues estoy de acuerdo . Sugiéreme ya un cuento…_x000a_#calma#certeza#alegria#_x000a_"/>
    <x v="0"/>
    <x v="0"/>
    <x v="1"/>
    <x v="0"/>
    <x v="0"/>
    <x v="0"/>
    <x v="0"/>
    <x v="0"/>
    <x v="0"/>
    <x v="0"/>
    <x v="0"/>
    <x v="0"/>
    <x v="0"/>
    <x v="0"/>
    <x v="0"/>
    <x v="0"/>
    <x v="0"/>
    <x v="0"/>
    <x v="0"/>
    <x v="0"/>
    <x v="0"/>
    <x v="0"/>
    <x v="0"/>
    <m/>
    <m/>
    <x v="1"/>
    <x v="7"/>
    <x v="0"/>
  </r>
  <r>
    <s v="teresa4alb"/>
    <d v="2021-05-24T00:00:00"/>
    <s v="duda#aburrimiento#alegria#tristeza#"/>
    <x v="0"/>
    <x v="1"/>
    <x v="1"/>
    <x v="0"/>
    <x v="0"/>
    <s v=". Quiero probar actividades nuevas, como aprovechar mejor mi tiempo pasandolo con amigos y compañeros etc . No sabría que decir . Si, se identifica . No . Me siento aburrida . En parte si . Sugiéreme ya un cuento…_x000a_#duda#aburrimiento#alegria#tristeza#_x000a_"/>
    <x v="0"/>
    <x v="1"/>
    <x v="0"/>
    <x v="0"/>
    <x v="0"/>
    <x v="0"/>
    <x v="1"/>
    <x v="1"/>
    <x v="0"/>
    <x v="0"/>
    <x v="0"/>
    <x v="0"/>
    <x v="0"/>
    <x v="0"/>
    <x v="0"/>
    <x v="0"/>
    <x v="0"/>
    <x v="0"/>
    <x v="0"/>
    <x v="0"/>
    <x v="0"/>
    <x v="0"/>
    <x v="0"/>
    <m/>
    <m/>
    <x v="0"/>
    <x v="7"/>
    <x v="0"/>
  </r>
  <r>
    <s v="felipe4alb"/>
    <d v="2021-05-10T00:00:00"/>
    <s v="calma#diversion#agrado#alegria#placer#satisfaccion#entusiasmo#"/>
    <x v="0"/>
    <x v="0"/>
    <x v="1"/>
    <x v="0"/>
    <x v="0"/>
    <s v=". realmente ahora estoy bien porque siento como que es un momento del año en el que me siento muy bien . me siento muy bien, feliz y alegre más que nada porque dentro de poco es verano y es mis vacaciones favoritas . no, no es como me siento ahora mismo porque yo como decía anteriormente, me siento muy alegre . la verdad es que ya estoy lleno de emociones positivas y no siento ni aflicción ni desconuelo . opino que la alegría es muy buena y que es como ahora mismo me siento, me hace sentir muy bien y es como me gusnta más estar, porque es como todo el mundo quiere estar . si, me siento identificado con la emoción placer porque es como me siento. Placer es una de las emociones que estoy sintieno ahora mismo . mi emoción no es la rabia intensa más que nada porque nunca la tengo porque soy una persona clamada la cual no se desata por ocasiones las que pasa algo que no es de su agrado, que es algo que le pasa a mucha gente. . ni desagrado ni mlestar es de las emociones que siento acutualmente ni emociones que suelo sentir porque soy una persona la cual está muy bien porque le pasan muchas cosas buenas, me siento una persona afortunada. . Sugiéreme ya un cuento…_x000a_#calma#diversion#agrado#alegria#placer#satisfaccion#entusiasmo#_x000a_"/>
    <x v="0"/>
    <x v="0"/>
    <x v="0"/>
    <x v="0"/>
    <x v="0"/>
    <x v="1"/>
    <x v="0"/>
    <x v="0"/>
    <x v="1"/>
    <x v="0"/>
    <x v="0"/>
    <x v="1"/>
    <x v="0"/>
    <x v="0"/>
    <x v="0"/>
    <x v="1"/>
    <x v="0"/>
    <x v="0"/>
    <x v="1"/>
    <x v="0"/>
    <x v="0"/>
    <x v="0"/>
    <x v="0"/>
    <m/>
    <m/>
    <x v="1"/>
    <x v="7"/>
    <x v="0"/>
  </r>
  <r>
    <s v="lucas4alb"/>
    <d v="2021-04-26T00:00:00"/>
    <s v="alegria#"/>
    <x v="0"/>
    <x v="0"/>
    <x v="1"/>
    <x v="0"/>
    <x v="0"/>
    <s v=". Sugiéreme ya un cuento…_x000a_#alegria#_x000a_"/>
    <x v="0"/>
    <x v="0"/>
    <x v="0"/>
    <x v="0"/>
    <x v="0"/>
    <x v="0"/>
    <x v="1"/>
    <x v="0"/>
    <x v="0"/>
    <x v="0"/>
    <x v="0"/>
    <x v="0"/>
    <x v="0"/>
    <x v="0"/>
    <x v="0"/>
    <x v="0"/>
    <x v="0"/>
    <x v="0"/>
    <x v="0"/>
    <x v="0"/>
    <x v="0"/>
    <x v="0"/>
    <x v="0"/>
    <m/>
    <m/>
    <x v="1"/>
    <x v="7"/>
    <x v="0"/>
  </r>
  <r>
    <s v="lucas4alb"/>
    <d v="2021-04-26T00:00:00"/>
    <s v="alegria#"/>
    <x v="0"/>
    <x v="0"/>
    <x v="1"/>
    <x v="0"/>
    <x v="0"/>
    <s v=". Sugiéreme ya un cuento…_x000a_#alegria#_x000a_"/>
    <x v="0"/>
    <x v="0"/>
    <x v="0"/>
    <x v="0"/>
    <x v="0"/>
    <x v="0"/>
    <x v="1"/>
    <x v="0"/>
    <x v="0"/>
    <x v="0"/>
    <x v="0"/>
    <x v="0"/>
    <x v="0"/>
    <x v="0"/>
    <x v="0"/>
    <x v="0"/>
    <x v="0"/>
    <x v="0"/>
    <x v="0"/>
    <x v="0"/>
    <x v="0"/>
    <x v="0"/>
    <x v="0"/>
    <m/>
    <m/>
    <x v="1"/>
    <x v="7"/>
    <x v="0"/>
  </r>
  <r>
    <s v="lucas4alb"/>
    <d v="2021-04-26T00:00:00"/>
    <s v="alegria#"/>
    <x v="0"/>
    <x v="0"/>
    <x v="1"/>
    <x v="0"/>
    <x v="0"/>
    <s v=". Sugiéreme ya un cuento…_x000a_#alegria#_x000a_"/>
    <x v="0"/>
    <x v="0"/>
    <x v="0"/>
    <x v="0"/>
    <x v="0"/>
    <x v="0"/>
    <x v="1"/>
    <x v="0"/>
    <x v="0"/>
    <x v="0"/>
    <x v="0"/>
    <x v="0"/>
    <x v="0"/>
    <x v="0"/>
    <x v="0"/>
    <x v="0"/>
    <x v="0"/>
    <x v="0"/>
    <x v="0"/>
    <x v="0"/>
    <x v="0"/>
    <x v="0"/>
    <x v="0"/>
    <m/>
    <m/>
    <x v="1"/>
    <x v="7"/>
    <x v="0"/>
  </r>
  <r>
    <s v="teresa4alb"/>
    <d v="2021-05-10T00:00:00"/>
    <s v="calma#agrado#entusiasmo#"/>
    <x v="0"/>
    <x v="0"/>
    <x v="0"/>
    <x v="0"/>
    <x v="0"/>
    <s v=". Sugiéreme ya un cuento…_x000a_#calma#agrado#entusiasmo#_x000a_"/>
    <x v="0"/>
    <x v="0"/>
    <x v="0"/>
    <x v="0"/>
    <x v="0"/>
    <x v="1"/>
    <x v="0"/>
    <x v="0"/>
    <x v="0"/>
    <x v="0"/>
    <x v="0"/>
    <x v="0"/>
    <x v="0"/>
    <x v="0"/>
    <x v="0"/>
    <x v="1"/>
    <x v="0"/>
    <x v="0"/>
    <x v="0"/>
    <x v="0"/>
    <x v="0"/>
    <x v="0"/>
    <x v="0"/>
    <m/>
    <m/>
    <x v="0"/>
    <x v="7"/>
    <x v="0"/>
  </r>
  <r>
    <s v="stefano4alb"/>
    <d v="2021-05-10T00:00:00"/>
    <s v="ira#dolor#"/>
    <x v="0"/>
    <x v="0"/>
    <x v="0"/>
    <x v="0"/>
    <x v="0"/>
    <s v=". Sugiéreme ya un cuento…_x000a_#ira#dolor#_x000a_"/>
    <x v="0"/>
    <x v="0"/>
    <x v="0"/>
    <x v="0"/>
    <x v="0"/>
    <x v="0"/>
    <x v="1"/>
    <x v="0"/>
    <x v="0"/>
    <x v="0"/>
    <x v="0"/>
    <x v="0"/>
    <x v="1"/>
    <x v="0"/>
    <x v="0"/>
    <x v="0"/>
    <x v="0"/>
    <x v="0"/>
    <x v="0"/>
    <x v="0"/>
    <x v="0"/>
    <x v="0"/>
    <x v="1"/>
    <m/>
    <m/>
    <x v="1"/>
    <x v="7"/>
    <x v="0"/>
  </r>
  <r>
    <s v="anne4alb"/>
    <d v="2021-05-10T00:00:00"/>
    <s v="calma#alegria#"/>
    <x v="0"/>
    <x v="0"/>
    <x v="1"/>
    <x v="0"/>
    <x v="0"/>
    <s v=". Tengo duda y me siento calmada . si . si. Intento serlo siempre . si tiene que ver con la ira . si tiene que ver con la ira . estres . no mucho . estoy feliz . Ser feliz es lo mismo que alegría . no . No estoy triste estoy feliz . de acuerdo . si . Sugiéreme ya un cuento…_x000a_#calma#alegria#_x000a_"/>
    <x v="0"/>
    <x v="0"/>
    <x v="0"/>
    <x v="0"/>
    <x v="0"/>
    <x v="0"/>
    <x v="0"/>
    <x v="0"/>
    <x v="0"/>
    <x v="0"/>
    <x v="0"/>
    <x v="0"/>
    <x v="0"/>
    <x v="0"/>
    <x v="0"/>
    <x v="0"/>
    <x v="0"/>
    <x v="0"/>
    <x v="0"/>
    <x v="0"/>
    <x v="0"/>
    <x v="0"/>
    <x v="0"/>
    <m/>
    <m/>
    <x v="0"/>
    <x v="7"/>
    <x v="0"/>
  </r>
  <r>
    <s v="paula4alb"/>
    <d v="2021-04-12T00:00:00"/>
    <s v="aburrimiento#alegria#agotamiento#"/>
    <x v="0"/>
    <x v="1"/>
    <x v="1"/>
    <x v="0"/>
    <x v="0"/>
    <s v=". Tengo hambre . Estoy cansada . Sugi_x000a_aburrimiento#alegria#agotamiento#_x000a_"/>
    <x v="0"/>
    <x v="0"/>
    <x v="0"/>
    <x v="0"/>
    <x v="0"/>
    <x v="0"/>
    <x v="1"/>
    <x v="0"/>
    <x v="0"/>
    <x v="0"/>
    <x v="0"/>
    <x v="0"/>
    <x v="0"/>
    <x v="0"/>
    <x v="1"/>
    <x v="0"/>
    <x v="0"/>
    <x v="0"/>
    <x v="0"/>
    <x v="0"/>
    <x v="0"/>
    <x v="0"/>
    <x v="0"/>
    <m/>
    <m/>
    <x v="0"/>
    <x v="7"/>
    <x v="0"/>
  </r>
  <r>
    <s v="mencia4alb"/>
    <d v="2021-05-24T00:00:00"/>
    <s v="calma#duda#miedo#"/>
    <x v="0"/>
    <x v="0"/>
    <x v="0"/>
    <x v="0"/>
    <x v="0"/>
    <s v=". tengo miedo de sacar mala nota en un examen . vale . sí . Sugiéreme ya un cuento…_x000a_#calma#duda#miedo#_x000a_"/>
    <x v="0"/>
    <x v="0"/>
    <x v="0"/>
    <x v="0"/>
    <x v="0"/>
    <x v="0"/>
    <x v="0"/>
    <x v="1"/>
    <x v="0"/>
    <x v="0"/>
    <x v="0"/>
    <x v="0"/>
    <x v="0"/>
    <x v="0"/>
    <x v="0"/>
    <x v="0"/>
    <x v="0"/>
    <x v="0"/>
    <x v="0"/>
    <x v="0"/>
    <x v="1"/>
    <x v="0"/>
    <x v="0"/>
    <m/>
    <m/>
    <x v="0"/>
    <x v="7"/>
    <x v="0"/>
  </r>
  <r>
    <s v="pablo4alb"/>
    <d v="2021-04-12T00:00:00"/>
    <s v="calma#aburrimiento#"/>
    <x v="0"/>
    <x v="1"/>
    <x v="0"/>
    <x v="0"/>
    <x v="0"/>
    <s v=". Tengo sue . Ya me he cansado de hablar contigo recomi . Sugi_x000a_calma#aburrimiento#_x000a_"/>
    <x v="0"/>
    <x v="0"/>
    <x v="0"/>
    <x v="0"/>
    <x v="0"/>
    <x v="0"/>
    <x v="0"/>
    <x v="0"/>
    <x v="0"/>
    <x v="0"/>
    <x v="0"/>
    <x v="0"/>
    <x v="0"/>
    <x v="0"/>
    <x v="0"/>
    <x v="0"/>
    <x v="0"/>
    <x v="0"/>
    <x v="0"/>
    <x v="0"/>
    <x v="0"/>
    <x v="0"/>
    <x v="0"/>
    <m/>
    <m/>
    <x v="1"/>
    <x v="7"/>
    <x v="0"/>
  </r>
  <r>
    <s v="bea4alb"/>
    <d v="2021-05-10T00:00:00"/>
    <s v="agotamiento#arrogancia#"/>
    <x v="0"/>
    <x v="0"/>
    <x v="0"/>
    <x v="0"/>
    <x v="0"/>
    <s v=". todo un poco . importancia de la opinion de otros . amistad . cansancio . no lo sabia . Sugiéreme ya un cuento…_x000a_#agotamiento#arrogancia#_x000a_"/>
    <x v="0"/>
    <x v="0"/>
    <x v="0"/>
    <x v="0"/>
    <x v="0"/>
    <x v="0"/>
    <x v="1"/>
    <x v="0"/>
    <x v="0"/>
    <x v="0"/>
    <x v="0"/>
    <x v="0"/>
    <x v="0"/>
    <x v="0"/>
    <x v="1"/>
    <x v="0"/>
    <x v="0"/>
    <x v="0"/>
    <x v="0"/>
    <x v="0"/>
    <x v="0"/>
    <x v="1"/>
    <x v="0"/>
    <m/>
    <m/>
    <x v="0"/>
    <x v="7"/>
    <x v="0"/>
  </r>
  <r>
    <s v="stefano4alb"/>
    <d v="2021-05-10T00:00:00"/>
    <s v="tension#ira#frustracion#odio#miedo#"/>
    <x v="1"/>
    <x v="0"/>
    <x v="0"/>
    <x v="0"/>
    <x v="0"/>
    <s v=". últimamente he estado sin rumbo ni sentimiento . Sugiéreme ya un cuento… . me da miedo sobrepasarme . me parece redundante . Sugiéreme ya un cuento…_x000a_#tension#ira#frustracion#odio#miedo#_x000a_"/>
    <x v="0"/>
    <x v="0"/>
    <x v="0"/>
    <x v="0"/>
    <x v="0"/>
    <x v="0"/>
    <x v="1"/>
    <x v="0"/>
    <x v="0"/>
    <x v="0"/>
    <x v="0"/>
    <x v="0"/>
    <x v="0"/>
    <x v="1"/>
    <x v="0"/>
    <x v="0"/>
    <x v="0"/>
    <x v="0"/>
    <x v="0"/>
    <x v="0"/>
    <x v="1"/>
    <x v="0"/>
    <x v="1"/>
    <m/>
    <s v="odio"/>
    <x v="1"/>
    <x v="7"/>
    <x v="0"/>
  </r>
  <r>
    <s v="marcos4alb"/>
    <d v="2021-06-07T00:00:00"/>
    <s v="agrado#tristeza#"/>
    <x v="0"/>
    <x v="0"/>
    <x v="0"/>
    <x v="0"/>
    <x v="0"/>
    <s v=". un dia muy bueno . si lo sabia . opino que si tienes un buen dia, vas a pensar en la felicidad que tuviste ayer . si porque estoy muy alegre . si lo sabia . hay que estar siempre alegre, pase lo que pase . bienestar . 8 . estoy muy feliz porque estoy con mis amigos y estoy en un espacio agradable . ahora mismo no estoy triste . Sugiéreme ya un cuento…_x000a_#agrado#tristeza#_x000a_"/>
    <x v="0"/>
    <x v="1"/>
    <x v="0"/>
    <x v="0"/>
    <x v="0"/>
    <x v="0"/>
    <x v="1"/>
    <x v="0"/>
    <x v="0"/>
    <x v="0"/>
    <x v="0"/>
    <x v="0"/>
    <x v="0"/>
    <x v="0"/>
    <x v="0"/>
    <x v="1"/>
    <x v="0"/>
    <x v="0"/>
    <x v="0"/>
    <x v="0"/>
    <x v="0"/>
    <x v="0"/>
    <x v="0"/>
    <m/>
    <m/>
    <x v="1"/>
    <x v="7"/>
    <x v="0"/>
  </r>
  <r>
    <s v="ruslan4alb"/>
    <d v="2021-04-26T00:00:00"/>
    <s v="calma#certeza#compasion#diversion#agrado#alegria#placer#satisfaccion#deseo#amor#valentia#fortaleza#entusiasmo#arrogancia#apego#"/>
    <x v="0"/>
    <x v="0"/>
    <x v="1"/>
    <x v="1"/>
    <x v="0"/>
    <s v="_x000a_#calma#certeza#compasion#diversion#agrado#alegria#placer#satisfaccion#deseo#amor#valentia#fortaleza#entusiasmo#arrogancia#apego#_x000a_"/>
    <x v="0"/>
    <x v="0"/>
    <x v="1"/>
    <x v="1"/>
    <x v="0"/>
    <x v="1"/>
    <x v="0"/>
    <x v="0"/>
    <x v="1"/>
    <x v="1"/>
    <x v="1"/>
    <x v="1"/>
    <x v="0"/>
    <x v="0"/>
    <x v="0"/>
    <x v="1"/>
    <x v="0"/>
    <x v="1"/>
    <x v="1"/>
    <x v="1"/>
    <x v="0"/>
    <x v="1"/>
    <x v="0"/>
    <m/>
    <m/>
    <x v="1"/>
    <x v="8"/>
    <x v="0"/>
  </r>
  <r>
    <s v="ruslan4alb"/>
    <d v="2021-05-24T00:00:00"/>
    <s v="calma#entusiasmo#"/>
    <x v="0"/>
    <x v="0"/>
    <x v="0"/>
    <x v="0"/>
    <x v="0"/>
    <s v="_x000a_#calma#entusiasmo#_x000a_"/>
    <x v="0"/>
    <x v="0"/>
    <x v="0"/>
    <x v="0"/>
    <x v="0"/>
    <x v="1"/>
    <x v="0"/>
    <x v="0"/>
    <x v="0"/>
    <x v="0"/>
    <x v="0"/>
    <x v="0"/>
    <x v="0"/>
    <x v="0"/>
    <x v="0"/>
    <x v="0"/>
    <x v="0"/>
    <x v="0"/>
    <x v="0"/>
    <x v="0"/>
    <x v="0"/>
    <x v="0"/>
    <x v="0"/>
    <m/>
    <m/>
    <x v="1"/>
    <x v="8"/>
    <x v="0"/>
  </r>
  <r>
    <s v="ruslan4alb"/>
    <d v="2021-05-10T00:00:00"/>
    <s v="calma#satisfaccion#"/>
    <x v="0"/>
    <x v="0"/>
    <x v="0"/>
    <x v="0"/>
    <x v="0"/>
    <s v="_x000a_#calma#satisfaccion#_x000a_"/>
    <x v="0"/>
    <x v="0"/>
    <x v="0"/>
    <x v="0"/>
    <x v="0"/>
    <x v="0"/>
    <x v="0"/>
    <x v="0"/>
    <x v="0"/>
    <x v="0"/>
    <x v="0"/>
    <x v="0"/>
    <x v="0"/>
    <x v="0"/>
    <x v="0"/>
    <x v="0"/>
    <x v="0"/>
    <x v="0"/>
    <x v="1"/>
    <x v="0"/>
    <x v="0"/>
    <x v="0"/>
    <x v="0"/>
    <m/>
    <m/>
    <x v="1"/>
    <x v="8"/>
    <x v="0"/>
  </r>
  <r>
    <s v="ruslan4alb"/>
    <d v="2021-06-07T00:00:00"/>
    <s v="miedo#"/>
    <x v="0"/>
    <x v="0"/>
    <x v="0"/>
    <x v="0"/>
    <x v="0"/>
    <s v="_x000a_#miedo#_x000a_"/>
    <x v="0"/>
    <x v="0"/>
    <x v="0"/>
    <x v="0"/>
    <x v="0"/>
    <x v="0"/>
    <x v="1"/>
    <x v="0"/>
    <x v="0"/>
    <x v="0"/>
    <x v="0"/>
    <x v="0"/>
    <x v="0"/>
    <x v="0"/>
    <x v="0"/>
    <x v="0"/>
    <x v="0"/>
    <x v="0"/>
    <x v="0"/>
    <x v="0"/>
    <x v="1"/>
    <x v="0"/>
    <x v="0"/>
    <m/>
    <m/>
    <x v="1"/>
    <x v="8"/>
    <x v="0"/>
  </r>
  <r>
    <s v="asegura485@gmail.com"/>
    <d v="2021-05-04T00:00:00"/>
    <s v="tension#diversion#alegria#frustracion#miedo#agotamiento#entusiasmo#"/>
    <x v="1"/>
    <x v="0"/>
    <x v="1"/>
    <x v="0"/>
    <x v="0"/>
    <s v="_x000a_#tension#diversion#alegria#frustracion#miedo#agotamiento#entusiasmo#_x000a_"/>
    <x v="0"/>
    <x v="0"/>
    <x v="0"/>
    <x v="0"/>
    <x v="0"/>
    <x v="1"/>
    <x v="1"/>
    <x v="0"/>
    <x v="0"/>
    <x v="0"/>
    <x v="0"/>
    <x v="1"/>
    <x v="0"/>
    <x v="1"/>
    <x v="1"/>
    <x v="0"/>
    <x v="0"/>
    <x v="0"/>
    <x v="0"/>
    <x v="0"/>
    <x v="1"/>
    <x v="0"/>
    <x v="0"/>
    <m/>
    <m/>
    <x v="1"/>
    <x v="8"/>
    <x v="0"/>
  </r>
  <r>
    <s v="klg3@alu.ua.es"/>
    <d v="2021-03-29T00:00:00"/>
    <s v="amor#"/>
    <x v="0"/>
    <x v="0"/>
    <x v="0"/>
    <x v="0"/>
    <x v="0"/>
    <s v="_x000a_amor#_x000a_"/>
    <x v="0"/>
    <x v="0"/>
    <x v="0"/>
    <x v="0"/>
    <x v="0"/>
    <x v="0"/>
    <x v="1"/>
    <x v="0"/>
    <x v="0"/>
    <x v="1"/>
    <x v="0"/>
    <x v="0"/>
    <x v="0"/>
    <x v="0"/>
    <x v="0"/>
    <x v="0"/>
    <x v="0"/>
    <x v="0"/>
    <x v="0"/>
    <x v="0"/>
    <x v="0"/>
    <x v="0"/>
    <x v="0"/>
    <m/>
    <m/>
    <x v="1"/>
    <x v="8"/>
    <x v="0"/>
  </r>
  <r>
    <s v="lorenakaren140@gmail.com"/>
    <d v="2021-03-29T00:00:00"/>
    <s v="amor#"/>
    <x v="0"/>
    <x v="0"/>
    <x v="0"/>
    <x v="0"/>
    <x v="0"/>
    <s v="_x000a_amor#_x000a_"/>
    <x v="0"/>
    <x v="0"/>
    <x v="0"/>
    <x v="0"/>
    <x v="0"/>
    <x v="0"/>
    <x v="1"/>
    <x v="0"/>
    <x v="0"/>
    <x v="1"/>
    <x v="0"/>
    <x v="0"/>
    <x v="0"/>
    <x v="0"/>
    <x v="0"/>
    <x v="0"/>
    <x v="0"/>
    <x v="0"/>
    <x v="0"/>
    <x v="0"/>
    <x v="0"/>
    <x v="0"/>
    <x v="0"/>
    <m/>
    <m/>
    <x v="1"/>
    <x v="8"/>
    <x v="0"/>
  </r>
  <r>
    <s v="ruslan4alb"/>
    <d v="2021-04-12T00:00:00"/>
    <s v="calma#duda#compasion#diversion#agrado#alegria#placer#satisfaccion#deseo#amor#valentia#fortaleza#entusiasmo#arrogancia#apego#"/>
    <x v="0"/>
    <x v="0"/>
    <x v="1"/>
    <x v="1"/>
    <x v="0"/>
    <s v="_x000a_calma#duda#compasion#diversion#agrado#alegria#placer#satisfaccion#deseo#amor#valentia#fortaleza#entusiasmo#arrogancia#apego#_x000a_"/>
    <x v="0"/>
    <x v="0"/>
    <x v="0"/>
    <x v="1"/>
    <x v="0"/>
    <x v="1"/>
    <x v="0"/>
    <x v="1"/>
    <x v="1"/>
    <x v="1"/>
    <x v="1"/>
    <x v="1"/>
    <x v="0"/>
    <x v="0"/>
    <x v="0"/>
    <x v="1"/>
    <x v="0"/>
    <x v="1"/>
    <x v="1"/>
    <x v="1"/>
    <x v="0"/>
    <x v="1"/>
    <x v="0"/>
    <m/>
    <m/>
    <x v="1"/>
    <x v="8"/>
    <x v="0"/>
  </r>
  <r>
    <s v="ruslan4alb"/>
    <d v="2021-05-10T00:00:00"/>
    <s v="certeza#duda#"/>
    <x v="0"/>
    <x v="0"/>
    <x v="0"/>
    <x v="0"/>
    <x v="0"/>
    <s v=". cansado,un poco triste . no estoy . cansado . Sugiéreme ya un cuento…_x000a_#certeza#duda#_x000a_"/>
    <x v="0"/>
    <x v="0"/>
    <x v="1"/>
    <x v="0"/>
    <x v="0"/>
    <x v="0"/>
    <x v="1"/>
    <x v="1"/>
    <x v="0"/>
    <x v="0"/>
    <x v="0"/>
    <x v="0"/>
    <x v="0"/>
    <x v="0"/>
    <x v="0"/>
    <x v="0"/>
    <x v="0"/>
    <x v="0"/>
    <x v="0"/>
    <x v="0"/>
    <x v="0"/>
    <x v="0"/>
    <x v="0"/>
    <m/>
    <m/>
    <x v="1"/>
    <x v="8"/>
    <x v="0"/>
  </r>
  <r>
    <s v="ruslan4alb"/>
    <d v="2021-04-12T00:00:00"/>
    <s v="calma#certeza#compasion#diversion#agrado#alegria#placer#satisfaccion#deseo#amor#valentia#fortaleza#entusiasmo#arrogancia#apego#"/>
    <x v="0"/>
    <x v="0"/>
    <x v="1"/>
    <x v="1"/>
    <x v="0"/>
    <s v=". P . L . Sugi_x000a_calma#certeza#compasion#diversion#agrado#alegria#placer#satisfaccion#deseo#amor#valentia#fortaleza#entusiasmo#arrogancia#apego#_x000a_"/>
    <x v="0"/>
    <x v="0"/>
    <x v="1"/>
    <x v="1"/>
    <x v="0"/>
    <x v="1"/>
    <x v="0"/>
    <x v="0"/>
    <x v="1"/>
    <x v="1"/>
    <x v="1"/>
    <x v="1"/>
    <x v="0"/>
    <x v="0"/>
    <x v="0"/>
    <x v="1"/>
    <x v="0"/>
    <x v="1"/>
    <x v="1"/>
    <x v="1"/>
    <x v="0"/>
    <x v="1"/>
    <x v="0"/>
    <m/>
    <m/>
    <x v="1"/>
    <x v="8"/>
    <x v="0"/>
  </r>
  <r>
    <s v="luciacsogorb@gmail.com"/>
    <d v="2021-04-29T00:00:00"/>
    <s v="alegria#dolor#agotamiento#"/>
    <x v="0"/>
    <x v="0"/>
    <x v="1"/>
    <x v="0"/>
    <x v="0"/>
    <s v="_x000a_#alegria#dolor#agotamiento#_x000a_"/>
    <x v="0"/>
    <x v="0"/>
    <x v="0"/>
    <x v="0"/>
    <x v="0"/>
    <x v="0"/>
    <x v="1"/>
    <x v="0"/>
    <x v="0"/>
    <x v="0"/>
    <x v="0"/>
    <x v="0"/>
    <x v="1"/>
    <x v="0"/>
    <x v="1"/>
    <x v="0"/>
    <x v="0"/>
    <x v="0"/>
    <x v="0"/>
    <x v="0"/>
    <x v="0"/>
    <x v="0"/>
    <x v="0"/>
    <m/>
    <m/>
    <x v="0"/>
    <x v="9"/>
    <x v="1"/>
  </r>
  <r>
    <s v="pastorsanchezlucia@gmail.com"/>
    <d v="2021-05-04T00:00:00"/>
    <s v="calma#"/>
    <x v="0"/>
    <x v="0"/>
    <x v="0"/>
    <x v="0"/>
    <x v="0"/>
    <s v="_x000a_#calma#_x000a_"/>
    <x v="0"/>
    <x v="0"/>
    <x v="0"/>
    <x v="0"/>
    <x v="0"/>
    <x v="0"/>
    <x v="0"/>
    <x v="0"/>
    <x v="0"/>
    <x v="0"/>
    <x v="0"/>
    <x v="0"/>
    <x v="0"/>
    <x v="0"/>
    <x v="0"/>
    <x v="0"/>
    <x v="0"/>
    <x v="0"/>
    <x v="0"/>
    <x v="0"/>
    <x v="0"/>
    <x v="0"/>
    <x v="0"/>
    <m/>
    <m/>
    <x v="0"/>
    <x v="9"/>
    <x v="1"/>
  </r>
  <r>
    <s v="alba123"/>
    <d v="2021-04-29T00:00:00"/>
    <s v="calma#agrado#agotamiento#"/>
    <x v="0"/>
    <x v="0"/>
    <x v="0"/>
    <x v="0"/>
    <x v="0"/>
    <s v="_x000a_#calma#agrado#agotamiento#_x000a_"/>
    <x v="0"/>
    <x v="0"/>
    <x v="0"/>
    <x v="0"/>
    <x v="0"/>
    <x v="0"/>
    <x v="0"/>
    <x v="0"/>
    <x v="0"/>
    <x v="0"/>
    <x v="0"/>
    <x v="0"/>
    <x v="0"/>
    <x v="0"/>
    <x v="1"/>
    <x v="1"/>
    <x v="0"/>
    <x v="0"/>
    <x v="0"/>
    <x v="0"/>
    <x v="0"/>
    <x v="0"/>
    <x v="0"/>
    <m/>
    <m/>
    <x v="0"/>
    <x v="9"/>
    <x v="1"/>
  </r>
  <r>
    <s v="javierportalbuigues@gmail.com"/>
    <d v="2021-05-04T00:00:00"/>
    <s v="calma#agrado#agotamiento#"/>
    <x v="0"/>
    <x v="0"/>
    <x v="0"/>
    <x v="0"/>
    <x v="0"/>
    <s v="_x000a_#calma#agrado#agotamiento#_x000a_"/>
    <x v="0"/>
    <x v="0"/>
    <x v="0"/>
    <x v="0"/>
    <x v="0"/>
    <x v="0"/>
    <x v="0"/>
    <x v="0"/>
    <x v="0"/>
    <x v="0"/>
    <x v="0"/>
    <x v="0"/>
    <x v="0"/>
    <x v="0"/>
    <x v="1"/>
    <x v="1"/>
    <x v="0"/>
    <x v="0"/>
    <x v="0"/>
    <x v="0"/>
    <x v="0"/>
    <x v="0"/>
    <x v="0"/>
    <m/>
    <m/>
    <x v="1"/>
    <x v="9"/>
    <x v="1"/>
  </r>
  <r>
    <s v="mariadelmarestbal@gmail.com"/>
    <d v="2021-04-29T00:00:00"/>
    <s v="calma#agrado#alegria#satisfaccion#agotamiento#"/>
    <x v="0"/>
    <x v="0"/>
    <x v="1"/>
    <x v="0"/>
    <x v="0"/>
    <s v="_x000a_#calma#agrado#alegria#satisfaccion#agotamiento#_x000a_"/>
    <x v="0"/>
    <x v="0"/>
    <x v="0"/>
    <x v="0"/>
    <x v="0"/>
    <x v="0"/>
    <x v="0"/>
    <x v="0"/>
    <x v="0"/>
    <x v="0"/>
    <x v="0"/>
    <x v="0"/>
    <x v="0"/>
    <x v="0"/>
    <x v="1"/>
    <x v="1"/>
    <x v="0"/>
    <x v="0"/>
    <x v="1"/>
    <x v="0"/>
    <x v="0"/>
    <x v="0"/>
    <x v="0"/>
    <m/>
    <m/>
    <x v="0"/>
    <x v="9"/>
    <x v="1"/>
  </r>
  <r>
    <s v="alba123"/>
    <d v="2021-04-29T00:00:00"/>
    <s v="calma#agrado#amor#"/>
    <x v="0"/>
    <x v="0"/>
    <x v="0"/>
    <x v="0"/>
    <x v="0"/>
    <s v="_x000a_#calma#agrado#amor#_x000a_"/>
    <x v="0"/>
    <x v="0"/>
    <x v="0"/>
    <x v="0"/>
    <x v="0"/>
    <x v="0"/>
    <x v="0"/>
    <x v="0"/>
    <x v="0"/>
    <x v="1"/>
    <x v="0"/>
    <x v="0"/>
    <x v="0"/>
    <x v="0"/>
    <x v="0"/>
    <x v="1"/>
    <x v="0"/>
    <x v="0"/>
    <x v="0"/>
    <x v="0"/>
    <x v="0"/>
    <x v="0"/>
    <x v="0"/>
    <m/>
    <m/>
    <x v="0"/>
    <x v="9"/>
    <x v="1"/>
  </r>
  <r>
    <s v="mjordaherraiz@gmail.com"/>
    <d v="2021-04-29T00:00:00"/>
    <s v="calma#agrado#valentia#agotamiento#entusiasmo#"/>
    <x v="0"/>
    <x v="0"/>
    <x v="0"/>
    <x v="0"/>
    <x v="0"/>
    <s v="_x000a_#calma#agrado#valentia#agotamiento#entusiasmo#_x000a_"/>
    <x v="0"/>
    <x v="0"/>
    <x v="0"/>
    <x v="0"/>
    <x v="0"/>
    <x v="1"/>
    <x v="0"/>
    <x v="0"/>
    <x v="0"/>
    <x v="0"/>
    <x v="1"/>
    <x v="0"/>
    <x v="0"/>
    <x v="0"/>
    <x v="1"/>
    <x v="1"/>
    <x v="0"/>
    <x v="0"/>
    <x v="0"/>
    <x v="0"/>
    <x v="0"/>
    <x v="0"/>
    <x v="0"/>
    <m/>
    <m/>
    <x v="0"/>
    <x v="9"/>
    <x v="1"/>
  </r>
  <r>
    <s v="laura.derojasperez@alumnos.uch"/>
    <d v="2021-04-29T00:00:00"/>
    <s v="calma#alegria#agotamiento#"/>
    <x v="0"/>
    <x v="0"/>
    <x v="1"/>
    <x v="0"/>
    <x v="0"/>
    <s v="_x000a_#calma#alegria#agotamiento#_x000a_"/>
    <x v="0"/>
    <x v="0"/>
    <x v="0"/>
    <x v="0"/>
    <x v="0"/>
    <x v="0"/>
    <x v="0"/>
    <x v="0"/>
    <x v="0"/>
    <x v="0"/>
    <x v="0"/>
    <x v="0"/>
    <x v="0"/>
    <x v="0"/>
    <x v="1"/>
    <x v="0"/>
    <x v="0"/>
    <x v="0"/>
    <x v="0"/>
    <x v="0"/>
    <x v="0"/>
    <x v="0"/>
    <x v="0"/>
    <m/>
    <m/>
    <x v="0"/>
    <x v="9"/>
    <x v="1"/>
  </r>
  <r>
    <s v="tinete02@gmail.com"/>
    <d v="2021-05-04T00:00:00"/>
    <s v="calma#alegria#miedo#"/>
    <x v="0"/>
    <x v="0"/>
    <x v="1"/>
    <x v="0"/>
    <x v="0"/>
    <s v="_x000a_#calma#alegria#miedo#_x000a_"/>
    <x v="0"/>
    <x v="0"/>
    <x v="0"/>
    <x v="0"/>
    <x v="0"/>
    <x v="0"/>
    <x v="0"/>
    <x v="0"/>
    <x v="0"/>
    <x v="0"/>
    <x v="0"/>
    <x v="0"/>
    <x v="0"/>
    <x v="0"/>
    <x v="0"/>
    <x v="0"/>
    <x v="0"/>
    <x v="0"/>
    <x v="0"/>
    <x v="0"/>
    <x v="1"/>
    <x v="0"/>
    <x v="0"/>
    <m/>
    <m/>
    <x v="1"/>
    <x v="9"/>
    <x v="1"/>
  </r>
  <r>
    <s v="miranda82002@hotmail.com"/>
    <d v="2021-05-04T00:00:00"/>
    <s v="calma#amor#miedo#agotamiento#"/>
    <x v="0"/>
    <x v="0"/>
    <x v="0"/>
    <x v="0"/>
    <x v="0"/>
    <s v="_x000a_#calma#amor#miedo#agotamiento#_x000a_"/>
    <x v="0"/>
    <x v="0"/>
    <x v="0"/>
    <x v="0"/>
    <x v="0"/>
    <x v="0"/>
    <x v="0"/>
    <x v="0"/>
    <x v="0"/>
    <x v="1"/>
    <x v="0"/>
    <x v="0"/>
    <x v="0"/>
    <x v="0"/>
    <x v="1"/>
    <x v="0"/>
    <x v="0"/>
    <x v="0"/>
    <x v="0"/>
    <x v="0"/>
    <x v="1"/>
    <x v="0"/>
    <x v="0"/>
    <m/>
    <m/>
    <x v="0"/>
    <x v="9"/>
    <x v="1"/>
  </r>
  <r>
    <s v="mortegac02@gmail.com"/>
    <d v="2021-05-04T00:00:00"/>
    <s v="calma#certeza#compasion#diversion#agrado#alegria#placer#satisfaccion#deseo#amor#miedo#fortaleza#entusiasmo#arrogancia#apego#"/>
    <x v="0"/>
    <x v="0"/>
    <x v="1"/>
    <x v="1"/>
    <x v="0"/>
    <s v="_x000a_#calma#certeza#compasion#diversion#agrado#alegria#placer#satisfaccion#deseo#amor#miedo#fortaleza#entusiasmo#arrogancia#apego#_x000a_"/>
    <x v="0"/>
    <x v="0"/>
    <x v="1"/>
    <x v="1"/>
    <x v="0"/>
    <x v="1"/>
    <x v="0"/>
    <x v="0"/>
    <x v="1"/>
    <x v="1"/>
    <x v="0"/>
    <x v="1"/>
    <x v="0"/>
    <x v="0"/>
    <x v="0"/>
    <x v="1"/>
    <x v="0"/>
    <x v="1"/>
    <x v="1"/>
    <x v="1"/>
    <x v="1"/>
    <x v="1"/>
    <x v="0"/>
    <m/>
    <m/>
    <x v="0"/>
    <x v="9"/>
    <x v="1"/>
  </r>
  <r>
    <s v="alejandro"/>
    <d v="2021-05-04T00:00:00"/>
    <s v="calma#certeza#compasion#diversion#agrado#alegria#placer#satisfaccion#deseo#amor#valentia#agotamiento#entusiasmo#arrogancia#apego#"/>
    <x v="0"/>
    <x v="0"/>
    <x v="1"/>
    <x v="1"/>
    <x v="0"/>
    <s v="_x000a_#calma#certeza#compasion#diversion#agrado#alegria#placer#satisfaccion#deseo#amor#valentia#agotamiento#entusiasmo#arrogancia#apego#_x000a_"/>
    <x v="0"/>
    <x v="0"/>
    <x v="1"/>
    <x v="0"/>
    <x v="0"/>
    <x v="1"/>
    <x v="0"/>
    <x v="0"/>
    <x v="1"/>
    <x v="1"/>
    <x v="1"/>
    <x v="1"/>
    <x v="0"/>
    <x v="0"/>
    <x v="1"/>
    <x v="1"/>
    <x v="0"/>
    <x v="1"/>
    <x v="1"/>
    <x v="1"/>
    <x v="0"/>
    <x v="1"/>
    <x v="0"/>
    <m/>
    <m/>
    <x v="1"/>
    <x v="9"/>
    <x v="1"/>
  </r>
  <r>
    <s v="alvarobt02@gmail.com"/>
    <d v="2021-04-29T00:00:00"/>
    <s v="calma#certeza#compasion#diversion#alegria#placer#satisfaccion#deseo#amor#fortaleza#entusiasmo#dependenciaEmocional#"/>
    <x v="0"/>
    <x v="0"/>
    <x v="1"/>
    <x v="1"/>
    <x v="0"/>
    <s v="_x000a_#calma#certeza#compasion#diversion#alegria#placer#satisfaccion#deseo#amor#fortaleza#entusiasmo#dependenciaEmocional#_x000a_"/>
    <x v="0"/>
    <x v="0"/>
    <x v="1"/>
    <x v="1"/>
    <x v="0"/>
    <x v="1"/>
    <x v="0"/>
    <x v="0"/>
    <x v="1"/>
    <x v="1"/>
    <x v="0"/>
    <x v="1"/>
    <x v="0"/>
    <x v="0"/>
    <x v="0"/>
    <x v="0"/>
    <x v="1"/>
    <x v="1"/>
    <x v="1"/>
    <x v="0"/>
    <x v="0"/>
    <x v="0"/>
    <x v="0"/>
    <m/>
    <m/>
    <x v="1"/>
    <x v="9"/>
    <x v="1"/>
  </r>
  <r>
    <s v="alvarobt02@gmail.com"/>
    <d v="2021-04-29T00:00:00"/>
    <s v="calma#certeza#compasion#diversion#alegria#placer#satisfaccion#deseo#amor#fortaleza#entusiasmo#dependenciaEmocional#"/>
    <x v="0"/>
    <x v="0"/>
    <x v="1"/>
    <x v="1"/>
    <x v="0"/>
    <s v="_x000a_#calma#certeza#compasion#diversion#alegria#placer#satisfaccion#deseo#amor#fortaleza#entusiasmo#dependenciaEmocional#_x000a_"/>
    <x v="0"/>
    <x v="0"/>
    <x v="1"/>
    <x v="1"/>
    <x v="0"/>
    <x v="1"/>
    <x v="0"/>
    <x v="0"/>
    <x v="1"/>
    <x v="1"/>
    <x v="0"/>
    <x v="1"/>
    <x v="0"/>
    <x v="0"/>
    <x v="0"/>
    <x v="0"/>
    <x v="1"/>
    <x v="1"/>
    <x v="1"/>
    <x v="0"/>
    <x v="0"/>
    <x v="0"/>
    <x v="0"/>
    <m/>
    <m/>
    <x v="1"/>
    <x v="9"/>
    <x v="1"/>
  </r>
  <r>
    <s v="alvarobt02@gmail.com"/>
    <d v="2021-04-29T00:00:00"/>
    <s v="calma#certeza#compasion#diversion#alegria#placer#satisfaccion#deseo#amor#fortaleza#entusiasmo#dependenciaEmocional#"/>
    <x v="0"/>
    <x v="0"/>
    <x v="1"/>
    <x v="1"/>
    <x v="0"/>
    <s v="_x000a_#calma#certeza#compasion#diversion#alegria#placer#satisfaccion#deseo#amor#fortaleza#entusiasmo#dependenciaEmocional#_x000a_"/>
    <x v="0"/>
    <x v="0"/>
    <x v="1"/>
    <x v="1"/>
    <x v="0"/>
    <x v="1"/>
    <x v="0"/>
    <x v="0"/>
    <x v="1"/>
    <x v="1"/>
    <x v="0"/>
    <x v="1"/>
    <x v="0"/>
    <x v="0"/>
    <x v="0"/>
    <x v="0"/>
    <x v="1"/>
    <x v="1"/>
    <x v="1"/>
    <x v="0"/>
    <x v="0"/>
    <x v="0"/>
    <x v="0"/>
    <m/>
    <m/>
    <x v="1"/>
    <x v="9"/>
    <x v="1"/>
  </r>
  <r>
    <s v="lauratorregrosa0508@gmail.com"/>
    <d v="2021-05-04T00:00:00"/>
    <s v="calma#certeza#compasion#diversion#alegria#valentia#fortaleza#entusiasmo#"/>
    <x v="0"/>
    <x v="0"/>
    <x v="1"/>
    <x v="0"/>
    <x v="0"/>
    <s v="_x000a_#calma#certeza#compasion#diversion#alegria#valentia#fortaleza#entusiasmo#_x000a_"/>
    <x v="0"/>
    <x v="0"/>
    <x v="1"/>
    <x v="1"/>
    <x v="0"/>
    <x v="1"/>
    <x v="0"/>
    <x v="0"/>
    <x v="0"/>
    <x v="0"/>
    <x v="1"/>
    <x v="1"/>
    <x v="0"/>
    <x v="0"/>
    <x v="0"/>
    <x v="0"/>
    <x v="0"/>
    <x v="1"/>
    <x v="0"/>
    <x v="0"/>
    <x v="0"/>
    <x v="0"/>
    <x v="0"/>
    <m/>
    <m/>
    <x v="0"/>
    <x v="9"/>
    <x v="1"/>
  </r>
  <r>
    <s v="amartinezmiralles02@gmail.com"/>
    <d v="2021-04-29T00:00:00"/>
    <s v="calma#duda#agrado#alegria#placer#amor#agotamiento#"/>
    <x v="0"/>
    <x v="0"/>
    <x v="1"/>
    <x v="0"/>
    <x v="0"/>
    <s v="_x000a_#calma#duda#agrado#alegria#placer#amor#agotamiento#_x000a_"/>
    <x v="0"/>
    <x v="0"/>
    <x v="0"/>
    <x v="0"/>
    <x v="0"/>
    <x v="0"/>
    <x v="0"/>
    <x v="1"/>
    <x v="1"/>
    <x v="1"/>
    <x v="0"/>
    <x v="0"/>
    <x v="0"/>
    <x v="0"/>
    <x v="1"/>
    <x v="1"/>
    <x v="0"/>
    <x v="0"/>
    <x v="0"/>
    <x v="0"/>
    <x v="0"/>
    <x v="0"/>
    <x v="0"/>
    <m/>
    <m/>
    <x v="0"/>
    <x v="9"/>
    <x v="1"/>
  </r>
  <r>
    <s v="mjordaherraiz@gmail.com"/>
    <d v="2021-04-29T00:00:00"/>
    <s v="calma#duda#agrado#satisfaccion#valentia#entusiasmo#"/>
    <x v="0"/>
    <x v="0"/>
    <x v="0"/>
    <x v="0"/>
    <x v="0"/>
    <s v="_x000a_#calma#duda#agrado#satisfaccion#valentia#entusiasmo#_x000a_"/>
    <x v="0"/>
    <x v="0"/>
    <x v="0"/>
    <x v="0"/>
    <x v="0"/>
    <x v="1"/>
    <x v="0"/>
    <x v="1"/>
    <x v="0"/>
    <x v="0"/>
    <x v="1"/>
    <x v="0"/>
    <x v="0"/>
    <x v="0"/>
    <x v="0"/>
    <x v="1"/>
    <x v="0"/>
    <x v="0"/>
    <x v="1"/>
    <x v="0"/>
    <x v="0"/>
    <x v="0"/>
    <x v="0"/>
    <m/>
    <m/>
    <x v="0"/>
    <x v="9"/>
    <x v="1"/>
  </r>
  <r>
    <s v="mariaalbertamores@gmail.com"/>
    <d v="2021-04-29T00:00:00"/>
    <s v="calma#duda#amor#valentia#agotamiento#apego#"/>
    <x v="0"/>
    <x v="0"/>
    <x v="0"/>
    <x v="0"/>
    <x v="0"/>
    <s v="_x000a_#calma#duda#amor#valentia#agotamiento#apego#_x000a_"/>
    <x v="0"/>
    <x v="0"/>
    <x v="0"/>
    <x v="0"/>
    <x v="0"/>
    <x v="0"/>
    <x v="0"/>
    <x v="1"/>
    <x v="0"/>
    <x v="1"/>
    <x v="1"/>
    <x v="0"/>
    <x v="0"/>
    <x v="0"/>
    <x v="1"/>
    <x v="0"/>
    <x v="0"/>
    <x v="0"/>
    <x v="0"/>
    <x v="1"/>
    <x v="0"/>
    <x v="0"/>
    <x v="0"/>
    <m/>
    <m/>
    <x v="0"/>
    <x v="9"/>
    <x v="1"/>
  </r>
  <r>
    <s v="luciagralla"/>
    <d v="2021-05-04T00:00:00"/>
    <s v="calma#duda#compasion#agrado#alegria#satisfaccion#amor#odio#agotamiento#apatia#"/>
    <x v="0"/>
    <x v="0"/>
    <x v="1"/>
    <x v="0"/>
    <x v="0"/>
    <s v="_x000a_#calma#duda#compasion#agrado#alegria#satisfaccion#amor#odio#agotamiento#apatia#_x000a_"/>
    <x v="0"/>
    <x v="0"/>
    <x v="0"/>
    <x v="0"/>
    <x v="1"/>
    <x v="0"/>
    <x v="0"/>
    <x v="1"/>
    <x v="0"/>
    <x v="1"/>
    <x v="0"/>
    <x v="0"/>
    <x v="0"/>
    <x v="0"/>
    <x v="1"/>
    <x v="1"/>
    <x v="0"/>
    <x v="1"/>
    <x v="1"/>
    <x v="0"/>
    <x v="0"/>
    <x v="0"/>
    <x v="0"/>
    <m/>
    <s v="odio"/>
    <x v="0"/>
    <x v="9"/>
    <x v="1"/>
  </r>
  <r>
    <s v="yago.rocamoragaona@alumnos.uch"/>
    <d v="2021-05-04T00:00:00"/>
    <s v="calma#duda#compasion#amor#miedo#"/>
    <x v="0"/>
    <x v="0"/>
    <x v="0"/>
    <x v="0"/>
    <x v="0"/>
    <s v="_x000a_#calma#duda#compasion#amor#miedo#_x000a_"/>
    <x v="0"/>
    <x v="0"/>
    <x v="0"/>
    <x v="0"/>
    <x v="0"/>
    <x v="0"/>
    <x v="0"/>
    <x v="1"/>
    <x v="0"/>
    <x v="1"/>
    <x v="0"/>
    <x v="0"/>
    <x v="0"/>
    <x v="0"/>
    <x v="0"/>
    <x v="0"/>
    <x v="0"/>
    <x v="1"/>
    <x v="0"/>
    <x v="0"/>
    <x v="1"/>
    <x v="0"/>
    <x v="0"/>
    <m/>
    <m/>
    <x v="1"/>
    <x v="9"/>
    <x v="1"/>
  </r>
  <r>
    <s v="pepeluna06272002@gmail.com"/>
    <d v="2021-05-04T00:00:00"/>
    <s v="calma#duda#compasion#diversion#agrado#alegria#placer#satisfaccion#deseo#amor#miedo#entusiasmo#arrogancia#apego#"/>
    <x v="0"/>
    <x v="0"/>
    <x v="1"/>
    <x v="1"/>
    <x v="0"/>
    <s v="_x000a_#calma#duda#compasion#diversion#agrado#alegria#placer#satisfaccion#deseo#amor#miedo#entusiasmo#arrogancia#apego#_x000a_"/>
    <x v="0"/>
    <x v="0"/>
    <x v="0"/>
    <x v="0"/>
    <x v="0"/>
    <x v="1"/>
    <x v="0"/>
    <x v="1"/>
    <x v="1"/>
    <x v="1"/>
    <x v="0"/>
    <x v="1"/>
    <x v="0"/>
    <x v="0"/>
    <x v="0"/>
    <x v="1"/>
    <x v="0"/>
    <x v="1"/>
    <x v="1"/>
    <x v="1"/>
    <x v="1"/>
    <x v="1"/>
    <x v="0"/>
    <m/>
    <m/>
    <x v="1"/>
    <x v="9"/>
    <x v="1"/>
  </r>
  <r>
    <s v="pepetabarca5@gmail.com"/>
    <d v="2021-05-04T00:00:00"/>
    <s v="calma#duda#compasion#diversion#agrado#alegria#placer#satisfaccion#deseo#amor#valentia#agotamiento#apatia#arrogancia#apego#"/>
    <x v="0"/>
    <x v="0"/>
    <x v="1"/>
    <x v="1"/>
    <x v="0"/>
    <s v="_x000a_#calma#duda#compasion#diversion#agrado#alegria#placer#satisfaccion#deseo#amor#valentia#agotamiento#apatia#arrogancia#apego#_x000a_"/>
    <x v="0"/>
    <x v="0"/>
    <x v="0"/>
    <x v="0"/>
    <x v="1"/>
    <x v="0"/>
    <x v="0"/>
    <x v="1"/>
    <x v="1"/>
    <x v="1"/>
    <x v="1"/>
    <x v="1"/>
    <x v="0"/>
    <x v="0"/>
    <x v="1"/>
    <x v="1"/>
    <x v="0"/>
    <x v="1"/>
    <x v="1"/>
    <x v="1"/>
    <x v="0"/>
    <x v="1"/>
    <x v="0"/>
    <m/>
    <m/>
    <x v="1"/>
    <x v="9"/>
    <x v="1"/>
  </r>
  <r>
    <s v="gonzalezmateomaria@gmail.es"/>
    <d v="2021-04-29T00:00:00"/>
    <s v="calma#duda#diversion#alegria#tristeza#amor#fortaleza#"/>
    <x v="0"/>
    <x v="0"/>
    <x v="1"/>
    <x v="0"/>
    <x v="0"/>
    <s v="_x000a_#calma#duda#diversion#alegria#tristeza#amor#fortaleza#_x000a_"/>
    <x v="0"/>
    <x v="1"/>
    <x v="0"/>
    <x v="1"/>
    <x v="0"/>
    <x v="0"/>
    <x v="0"/>
    <x v="1"/>
    <x v="0"/>
    <x v="1"/>
    <x v="0"/>
    <x v="1"/>
    <x v="0"/>
    <x v="0"/>
    <x v="0"/>
    <x v="0"/>
    <x v="0"/>
    <x v="0"/>
    <x v="0"/>
    <x v="0"/>
    <x v="0"/>
    <x v="0"/>
    <x v="0"/>
    <m/>
    <m/>
    <x v="0"/>
    <x v="9"/>
    <x v="1"/>
  </r>
  <r>
    <s v="alicia.hernandezdura@alumnos.u"/>
    <d v="2021-05-04T00:00:00"/>
    <s v="calma#duda#diversion#alegria#tristeza#satisfaccion#amor#miedo#agotamiento#entusiasmo#"/>
    <x v="0"/>
    <x v="0"/>
    <x v="1"/>
    <x v="0"/>
    <x v="0"/>
    <s v="_x000a_#calma#duda#diversion#alegria#tristeza#satisfaccion#amor#miedo#agotamiento#entusiasmo#_x000a_"/>
    <x v="0"/>
    <x v="1"/>
    <x v="0"/>
    <x v="0"/>
    <x v="0"/>
    <x v="1"/>
    <x v="0"/>
    <x v="1"/>
    <x v="0"/>
    <x v="1"/>
    <x v="0"/>
    <x v="1"/>
    <x v="0"/>
    <x v="0"/>
    <x v="1"/>
    <x v="0"/>
    <x v="0"/>
    <x v="0"/>
    <x v="1"/>
    <x v="0"/>
    <x v="1"/>
    <x v="0"/>
    <x v="0"/>
    <m/>
    <m/>
    <x v="0"/>
    <x v="9"/>
    <x v="1"/>
  </r>
  <r>
    <s v="mariagarciapulgar02@gmail.com"/>
    <d v="2021-04-29T00:00:00"/>
    <s v="calma#duda#malestar#tristeza#frustracion#agotamiento#apego#dependenciaEmocional#"/>
    <x v="0"/>
    <x v="0"/>
    <x v="0"/>
    <x v="0"/>
    <x v="0"/>
    <s v="_x000a_#calma#duda#malestar#tristeza#frustracion#agotamiento#apego#dependenciaEmocional#_x000a_"/>
    <x v="1"/>
    <x v="1"/>
    <x v="0"/>
    <x v="0"/>
    <x v="0"/>
    <x v="0"/>
    <x v="0"/>
    <x v="1"/>
    <x v="0"/>
    <x v="0"/>
    <x v="0"/>
    <x v="0"/>
    <x v="0"/>
    <x v="1"/>
    <x v="1"/>
    <x v="0"/>
    <x v="1"/>
    <x v="0"/>
    <x v="0"/>
    <x v="1"/>
    <x v="0"/>
    <x v="0"/>
    <x v="0"/>
    <m/>
    <m/>
    <x v="0"/>
    <x v="9"/>
    <x v="1"/>
  </r>
  <r>
    <s v="mariagarciapulgar02@gmail.com"/>
    <d v="2021-04-29T00:00:00"/>
    <s v="calma#duda#malestar#tristeza#frustracion#agotamiento#apego#dependenciaEmocional#"/>
    <x v="0"/>
    <x v="0"/>
    <x v="0"/>
    <x v="0"/>
    <x v="0"/>
    <s v="_x000a_#calma#duda#malestar#tristeza#frustracion#agotamiento#apego#dependenciaEmocional#_x000a_"/>
    <x v="1"/>
    <x v="1"/>
    <x v="0"/>
    <x v="0"/>
    <x v="0"/>
    <x v="0"/>
    <x v="0"/>
    <x v="1"/>
    <x v="0"/>
    <x v="0"/>
    <x v="0"/>
    <x v="0"/>
    <x v="0"/>
    <x v="1"/>
    <x v="1"/>
    <x v="0"/>
    <x v="1"/>
    <x v="0"/>
    <x v="0"/>
    <x v="1"/>
    <x v="0"/>
    <x v="0"/>
    <x v="0"/>
    <m/>
    <m/>
    <x v="0"/>
    <x v="9"/>
    <x v="1"/>
  </r>
  <r>
    <s v="mariagarciapulgar02@gmail.com"/>
    <d v="2021-04-29T00:00:00"/>
    <s v="calma#duda#malestar#tristeza#frustracion#agotamiento#apego#dependenciaEmocional#"/>
    <x v="0"/>
    <x v="0"/>
    <x v="0"/>
    <x v="0"/>
    <x v="0"/>
    <s v="_x000a_#calma#duda#malestar#tristeza#frustracion#agotamiento#apego#dependenciaEmocional#_x000a_"/>
    <x v="1"/>
    <x v="1"/>
    <x v="0"/>
    <x v="0"/>
    <x v="0"/>
    <x v="0"/>
    <x v="0"/>
    <x v="1"/>
    <x v="0"/>
    <x v="0"/>
    <x v="0"/>
    <x v="0"/>
    <x v="0"/>
    <x v="1"/>
    <x v="1"/>
    <x v="0"/>
    <x v="1"/>
    <x v="0"/>
    <x v="0"/>
    <x v="1"/>
    <x v="0"/>
    <x v="0"/>
    <x v="0"/>
    <m/>
    <m/>
    <x v="0"/>
    <x v="9"/>
    <x v="1"/>
  </r>
  <r>
    <s v="mariagarciapulgar02@gmail.com"/>
    <d v="2021-04-29T00:00:00"/>
    <s v="calma#duda#malestar#tristeza#frustracion#agotamiento#apego#dependenciaEmocional#"/>
    <x v="0"/>
    <x v="0"/>
    <x v="0"/>
    <x v="0"/>
    <x v="0"/>
    <s v="_x000a_#calma#duda#malestar#tristeza#frustracion#agotamiento#apego#dependenciaEmocional#_x000a_"/>
    <x v="1"/>
    <x v="1"/>
    <x v="0"/>
    <x v="0"/>
    <x v="0"/>
    <x v="0"/>
    <x v="0"/>
    <x v="1"/>
    <x v="0"/>
    <x v="0"/>
    <x v="0"/>
    <x v="0"/>
    <x v="0"/>
    <x v="1"/>
    <x v="1"/>
    <x v="0"/>
    <x v="1"/>
    <x v="0"/>
    <x v="0"/>
    <x v="1"/>
    <x v="0"/>
    <x v="0"/>
    <x v="0"/>
    <m/>
    <m/>
    <x v="0"/>
    <x v="9"/>
    <x v="1"/>
  </r>
  <r>
    <s v="lauramei@hotmail.es"/>
    <d v="2021-04-29T00:00:00"/>
    <s v="calma#duda#placer#deseo#"/>
    <x v="0"/>
    <x v="0"/>
    <x v="0"/>
    <x v="1"/>
    <x v="0"/>
    <s v="_x000a_#calma#duda#placer#deseo#_x000a_"/>
    <x v="0"/>
    <x v="0"/>
    <x v="0"/>
    <x v="0"/>
    <x v="0"/>
    <x v="0"/>
    <x v="0"/>
    <x v="1"/>
    <x v="1"/>
    <x v="0"/>
    <x v="0"/>
    <x v="0"/>
    <x v="0"/>
    <x v="0"/>
    <x v="0"/>
    <x v="0"/>
    <x v="0"/>
    <x v="0"/>
    <x v="0"/>
    <x v="0"/>
    <x v="0"/>
    <x v="0"/>
    <x v="0"/>
    <m/>
    <m/>
    <x v="0"/>
    <x v="9"/>
    <x v="1"/>
  </r>
  <r>
    <s v="claudiagomez141602@gmail.com"/>
    <d v="2021-04-29T00:00:00"/>
    <s v="calma#fortaleza#"/>
    <x v="0"/>
    <x v="0"/>
    <x v="0"/>
    <x v="0"/>
    <x v="0"/>
    <s v="_x000a_#calma#fortaleza#_x000a_"/>
    <x v="0"/>
    <x v="0"/>
    <x v="0"/>
    <x v="1"/>
    <x v="0"/>
    <x v="0"/>
    <x v="0"/>
    <x v="0"/>
    <x v="0"/>
    <x v="0"/>
    <x v="0"/>
    <x v="0"/>
    <x v="0"/>
    <x v="0"/>
    <x v="0"/>
    <x v="0"/>
    <x v="0"/>
    <x v="0"/>
    <x v="0"/>
    <x v="0"/>
    <x v="0"/>
    <x v="0"/>
    <x v="0"/>
    <m/>
    <m/>
    <x v="0"/>
    <x v="9"/>
    <x v="1"/>
  </r>
  <r>
    <s v="pastorsanchezlucia@gmail.com"/>
    <d v="2021-05-04T00:00:00"/>
    <s v="calma#fortaleza#"/>
    <x v="0"/>
    <x v="0"/>
    <x v="0"/>
    <x v="0"/>
    <x v="0"/>
    <s v="_x000a_#calma#fortaleza#_x000a_"/>
    <x v="0"/>
    <x v="0"/>
    <x v="0"/>
    <x v="1"/>
    <x v="0"/>
    <x v="0"/>
    <x v="0"/>
    <x v="0"/>
    <x v="0"/>
    <x v="0"/>
    <x v="0"/>
    <x v="0"/>
    <x v="0"/>
    <x v="0"/>
    <x v="0"/>
    <x v="0"/>
    <x v="0"/>
    <x v="0"/>
    <x v="0"/>
    <x v="0"/>
    <x v="0"/>
    <x v="0"/>
    <x v="0"/>
    <m/>
    <m/>
    <x v="0"/>
    <x v="9"/>
    <x v="1"/>
  </r>
  <r>
    <s v="a.garcia528@alumnos.uchceu.es"/>
    <d v="2021-04-29T00:00:00"/>
    <s v="calma#tension#aburrimiento#alegria#frustracion#"/>
    <x v="1"/>
    <x v="1"/>
    <x v="1"/>
    <x v="0"/>
    <x v="0"/>
    <s v="_x000a_#calma#tension#aburrimiento#alegria#frustracion#_x000a_"/>
    <x v="0"/>
    <x v="0"/>
    <x v="0"/>
    <x v="0"/>
    <x v="0"/>
    <x v="0"/>
    <x v="0"/>
    <x v="0"/>
    <x v="0"/>
    <x v="0"/>
    <x v="0"/>
    <x v="0"/>
    <x v="0"/>
    <x v="1"/>
    <x v="0"/>
    <x v="0"/>
    <x v="0"/>
    <x v="0"/>
    <x v="0"/>
    <x v="0"/>
    <x v="0"/>
    <x v="0"/>
    <x v="0"/>
    <m/>
    <m/>
    <x v="0"/>
    <x v="9"/>
    <x v="1"/>
  </r>
  <r>
    <s v="mmps2115@gmail.com"/>
    <d v="2021-05-04T00:00:00"/>
    <s v="calma#tension#agrado#alegria#amor#agotamiento#"/>
    <x v="1"/>
    <x v="0"/>
    <x v="1"/>
    <x v="0"/>
    <x v="0"/>
    <s v="_x000a_#calma#tension#agrado#alegria#amor#agotamiento#_x000a_"/>
    <x v="0"/>
    <x v="0"/>
    <x v="0"/>
    <x v="0"/>
    <x v="0"/>
    <x v="0"/>
    <x v="0"/>
    <x v="0"/>
    <x v="0"/>
    <x v="1"/>
    <x v="0"/>
    <x v="0"/>
    <x v="0"/>
    <x v="0"/>
    <x v="1"/>
    <x v="1"/>
    <x v="0"/>
    <x v="0"/>
    <x v="0"/>
    <x v="0"/>
    <x v="0"/>
    <x v="0"/>
    <x v="0"/>
    <m/>
    <m/>
    <x v="0"/>
    <x v="9"/>
    <x v="1"/>
  </r>
  <r>
    <s v="a.garcia528@alumnos.uchceu.es"/>
    <d v="2021-04-29T00:00:00"/>
    <s v="calma#tension#duda#aburrimiento#"/>
    <x v="1"/>
    <x v="1"/>
    <x v="0"/>
    <x v="0"/>
    <x v="0"/>
    <s v="_x000a_#calma#tension#duda#aburrimiento#_x000a_"/>
    <x v="0"/>
    <x v="0"/>
    <x v="0"/>
    <x v="0"/>
    <x v="0"/>
    <x v="0"/>
    <x v="0"/>
    <x v="1"/>
    <x v="0"/>
    <x v="0"/>
    <x v="0"/>
    <x v="0"/>
    <x v="0"/>
    <x v="0"/>
    <x v="0"/>
    <x v="0"/>
    <x v="0"/>
    <x v="0"/>
    <x v="0"/>
    <x v="0"/>
    <x v="0"/>
    <x v="0"/>
    <x v="0"/>
    <m/>
    <m/>
    <x v="0"/>
    <x v="9"/>
    <x v="1"/>
  </r>
  <r>
    <s v="marta"/>
    <d v="2021-05-04T00:00:00"/>
    <s v="calma#tension#duda#alegria#satisfaccion#frustracion#valentia#miedo#agotamiento#apatia#humillacion#"/>
    <x v="1"/>
    <x v="0"/>
    <x v="1"/>
    <x v="0"/>
    <x v="1"/>
    <s v="_x000a_#calma#tension#duda#alegria#satisfaccion#frustracion#valentia#miedo#agotamiento#apatia#humillacion#_x000a_"/>
    <x v="0"/>
    <x v="0"/>
    <x v="0"/>
    <x v="0"/>
    <x v="1"/>
    <x v="0"/>
    <x v="0"/>
    <x v="1"/>
    <x v="0"/>
    <x v="0"/>
    <x v="1"/>
    <x v="0"/>
    <x v="0"/>
    <x v="1"/>
    <x v="1"/>
    <x v="0"/>
    <x v="0"/>
    <x v="0"/>
    <x v="1"/>
    <x v="0"/>
    <x v="1"/>
    <x v="0"/>
    <x v="0"/>
    <m/>
    <m/>
    <x v="0"/>
    <x v="9"/>
    <x v="1"/>
  </r>
  <r>
    <s v="mariola.fernandezmontesa@alumn"/>
    <d v="2021-04-29T00:00:00"/>
    <s v="calma#tension#duda#compasion#diversion#agrado#alegria#placer#satisfaccion#deseo#amor#valentia#fortaleza#apatia#apego#"/>
    <x v="1"/>
    <x v="0"/>
    <x v="1"/>
    <x v="1"/>
    <x v="0"/>
    <s v="_x000a_#calma#tension#duda#compasion#diversion#agrado#alegria#placer#satisfaccion#deseo#amor#valentia#fortaleza#apatia#apego#_x000a_"/>
    <x v="0"/>
    <x v="0"/>
    <x v="0"/>
    <x v="1"/>
    <x v="1"/>
    <x v="0"/>
    <x v="0"/>
    <x v="1"/>
    <x v="1"/>
    <x v="1"/>
    <x v="1"/>
    <x v="1"/>
    <x v="0"/>
    <x v="0"/>
    <x v="0"/>
    <x v="1"/>
    <x v="0"/>
    <x v="1"/>
    <x v="1"/>
    <x v="1"/>
    <x v="0"/>
    <x v="0"/>
    <x v="0"/>
    <m/>
    <m/>
    <x v="0"/>
    <x v="9"/>
    <x v="1"/>
  </r>
  <r>
    <s v="esterberenguermora@gmail.com"/>
    <d v="2021-04-29T00:00:00"/>
    <s v="calma#tension#ira#agotamiento#"/>
    <x v="1"/>
    <x v="0"/>
    <x v="0"/>
    <x v="0"/>
    <x v="0"/>
    <s v="_x000a_#calma#tension#ira#agotamiento#_x000a_"/>
    <x v="0"/>
    <x v="0"/>
    <x v="0"/>
    <x v="0"/>
    <x v="0"/>
    <x v="0"/>
    <x v="0"/>
    <x v="0"/>
    <x v="0"/>
    <x v="0"/>
    <x v="0"/>
    <x v="0"/>
    <x v="0"/>
    <x v="0"/>
    <x v="1"/>
    <x v="0"/>
    <x v="0"/>
    <x v="0"/>
    <x v="0"/>
    <x v="0"/>
    <x v="0"/>
    <x v="0"/>
    <x v="1"/>
    <m/>
    <m/>
    <x v="0"/>
    <x v="9"/>
    <x v="1"/>
  </r>
  <r>
    <s v="liminanlaura@gmail.com"/>
    <d v="2021-04-29T00:00:00"/>
    <s v="calma#valentia#fortaleza#"/>
    <x v="0"/>
    <x v="0"/>
    <x v="0"/>
    <x v="0"/>
    <x v="0"/>
    <s v="_x000a_#calma#valentia#fortaleza#_x000a_"/>
    <x v="0"/>
    <x v="0"/>
    <x v="0"/>
    <x v="1"/>
    <x v="0"/>
    <x v="0"/>
    <x v="0"/>
    <x v="0"/>
    <x v="0"/>
    <x v="0"/>
    <x v="1"/>
    <x v="0"/>
    <x v="0"/>
    <x v="0"/>
    <x v="0"/>
    <x v="0"/>
    <x v="0"/>
    <x v="0"/>
    <x v="0"/>
    <x v="0"/>
    <x v="0"/>
    <x v="0"/>
    <x v="0"/>
    <m/>
    <m/>
    <x v="0"/>
    <x v="9"/>
    <x v="1"/>
  </r>
  <r>
    <s v="angysb2727"/>
    <d v="2021-05-04T00:00:00"/>
    <s v="certeza#duda#compasion#diversion#alegria#tristeza#"/>
    <x v="0"/>
    <x v="0"/>
    <x v="1"/>
    <x v="0"/>
    <x v="0"/>
    <s v="_x000a_#certeza#duda#compasion#diversion#alegria#tristeza#_x000a_"/>
    <x v="0"/>
    <x v="1"/>
    <x v="1"/>
    <x v="0"/>
    <x v="0"/>
    <x v="0"/>
    <x v="1"/>
    <x v="1"/>
    <x v="0"/>
    <x v="0"/>
    <x v="0"/>
    <x v="1"/>
    <x v="0"/>
    <x v="0"/>
    <x v="0"/>
    <x v="0"/>
    <x v="0"/>
    <x v="1"/>
    <x v="0"/>
    <x v="0"/>
    <x v="0"/>
    <x v="0"/>
    <x v="0"/>
    <m/>
    <m/>
    <x v="0"/>
    <x v="9"/>
    <x v="1"/>
  </r>
  <r>
    <s v="angysb2727"/>
    <d v="2021-05-04T00:00:00"/>
    <s v="compasion#tristeza#amor#"/>
    <x v="0"/>
    <x v="0"/>
    <x v="0"/>
    <x v="0"/>
    <x v="0"/>
    <s v="_x000a_#compasion#tristeza#amor#_x000a_"/>
    <x v="0"/>
    <x v="1"/>
    <x v="0"/>
    <x v="0"/>
    <x v="0"/>
    <x v="0"/>
    <x v="1"/>
    <x v="0"/>
    <x v="0"/>
    <x v="1"/>
    <x v="0"/>
    <x v="0"/>
    <x v="0"/>
    <x v="0"/>
    <x v="0"/>
    <x v="0"/>
    <x v="0"/>
    <x v="1"/>
    <x v="0"/>
    <x v="0"/>
    <x v="0"/>
    <x v="0"/>
    <x v="0"/>
    <m/>
    <m/>
    <x v="0"/>
    <x v="9"/>
    <x v="1"/>
  </r>
  <r>
    <s v="sofia.sanchezmartin"/>
    <d v="2021-05-05T00:00:00"/>
    <s v="diversion#amor#miedo#agotamiento#"/>
    <x v="0"/>
    <x v="0"/>
    <x v="0"/>
    <x v="0"/>
    <x v="0"/>
    <s v="_x000a_#diversion#amor#miedo#agotamiento#_x000a_"/>
    <x v="0"/>
    <x v="0"/>
    <x v="0"/>
    <x v="0"/>
    <x v="0"/>
    <x v="0"/>
    <x v="1"/>
    <x v="0"/>
    <x v="0"/>
    <x v="1"/>
    <x v="0"/>
    <x v="1"/>
    <x v="0"/>
    <x v="0"/>
    <x v="1"/>
    <x v="0"/>
    <x v="0"/>
    <x v="0"/>
    <x v="0"/>
    <x v="0"/>
    <x v="1"/>
    <x v="0"/>
    <x v="0"/>
    <m/>
    <m/>
    <x v="0"/>
    <x v="9"/>
    <x v="1"/>
  </r>
  <r>
    <s v="sofia.sanchezmartin"/>
    <d v="2021-05-04T00:00:00"/>
    <s v="diversion#amor#miedo#agotamiento#humillacion#"/>
    <x v="0"/>
    <x v="0"/>
    <x v="0"/>
    <x v="0"/>
    <x v="1"/>
    <s v="_x000a_#diversion#amor#miedo#agotamiento#humillacion#_x000a_"/>
    <x v="0"/>
    <x v="0"/>
    <x v="0"/>
    <x v="0"/>
    <x v="0"/>
    <x v="0"/>
    <x v="1"/>
    <x v="0"/>
    <x v="0"/>
    <x v="1"/>
    <x v="0"/>
    <x v="1"/>
    <x v="0"/>
    <x v="0"/>
    <x v="1"/>
    <x v="0"/>
    <x v="0"/>
    <x v="0"/>
    <x v="0"/>
    <x v="0"/>
    <x v="1"/>
    <x v="0"/>
    <x v="0"/>
    <m/>
    <m/>
    <x v="0"/>
    <x v="9"/>
    <x v="1"/>
  </r>
  <r>
    <s v="sofia.sanchezmartin"/>
    <d v="2021-05-05T00:00:00"/>
    <s v="diversion#miedo#"/>
    <x v="0"/>
    <x v="0"/>
    <x v="0"/>
    <x v="0"/>
    <x v="0"/>
    <s v="_x000a_#diversion#miedo#_x000a_"/>
    <x v="0"/>
    <x v="0"/>
    <x v="0"/>
    <x v="0"/>
    <x v="0"/>
    <x v="0"/>
    <x v="1"/>
    <x v="0"/>
    <x v="0"/>
    <x v="0"/>
    <x v="0"/>
    <x v="1"/>
    <x v="0"/>
    <x v="0"/>
    <x v="0"/>
    <x v="0"/>
    <x v="0"/>
    <x v="0"/>
    <x v="0"/>
    <x v="0"/>
    <x v="1"/>
    <x v="0"/>
    <x v="0"/>
    <m/>
    <m/>
    <x v="0"/>
    <x v="9"/>
    <x v="1"/>
  </r>
  <r>
    <s v="marmartinez"/>
    <d v="2021-05-04T00:00:00"/>
    <s v="duda#agotamiento#apatia#"/>
    <x v="0"/>
    <x v="0"/>
    <x v="0"/>
    <x v="0"/>
    <x v="0"/>
    <s v="_x000a_#duda#agotamiento#apatia#_x000a_"/>
    <x v="0"/>
    <x v="0"/>
    <x v="0"/>
    <x v="0"/>
    <x v="1"/>
    <x v="0"/>
    <x v="1"/>
    <x v="1"/>
    <x v="0"/>
    <x v="0"/>
    <x v="0"/>
    <x v="0"/>
    <x v="0"/>
    <x v="0"/>
    <x v="1"/>
    <x v="0"/>
    <x v="0"/>
    <x v="0"/>
    <x v="0"/>
    <x v="0"/>
    <x v="0"/>
    <x v="0"/>
    <x v="0"/>
    <m/>
    <m/>
    <x v="0"/>
    <x v="9"/>
    <x v="1"/>
  </r>
  <r>
    <s v="marcosvives6@gmail.com"/>
    <d v="2021-05-04T00:00:00"/>
    <s v="duda#agrado#amor#"/>
    <x v="0"/>
    <x v="0"/>
    <x v="0"/>
    <x v="0"/>
    <x v="0"/>
    <s v="_x000a_#duda#agrado#amor#_x000a_"/>
    <x v="0"/>
    <x v="0"/>
    <x v="0"/>
    <x v="0"/>
    <x v="0"/>
    <x v="0"/>
    <x v="1"/>
    <x v="1"/>
    <x v="0"/>
    <x v="1"/>
    <x v="0"/>
    <x v="0"/>
    <x v="0"/>
    <x v="0"/>
    <x v="0"/>
    <x v="1"/>
    <x v="0"/>
    <x v="0"/>
    <x v="0"/>
    <x v="0"/>
    <x v="0"/>
    <x v="0"/>
    <x v="0"/>
    <m/>
    <m/>
    <x v="1"/>
    <x v="9"/>
    <x v="1"/>
  </r>
  <r>
    <s v="antonputin2a@gmail.com"/>
    <d v="2021-04-29T00:00:00"/>
    <s v="duda#compasion#alegria#miedo#"/>
    <x v="0"/>
    <x v="0"/>
    <x v="1"/>
    <x v="0"/>
    <x v="0"/>
    <s v="_x000a_#duda#compasion#alegria#miedo#_x000a_"/>
    <x v="0"/>
    <x v="0"/>
    <x v="0"/>
    <x v="0"/>
    <x v="0"/>
    <x v="0"/>
    <x v="1"/>
    <x v="1"/>
    <x v="0"/>
    <x v="0"/>
    <x v="0"/>
    <x v="0"/>
    <x v="0"/>
    <x v="0"/>
    <x v="0"/>
    <x v="0"/>
    <x v="0"/>
    <x v="1"/>
    <x v="0"/>
    <x v="0"/>
    <x v="1"/>
    <x v="0"/>
    <x v="0"/>
    <m/>
    <m/>
    <x v="1"/>
    <x v="9"/>
    <x v="1"/>
  </r>
  <r>
    <s v="paula.navarromartinez@alumnos."/>
    <d v="2021-05-04T00:00:00"/>
    <s v="duda#compasion#malestar#tristeza#amor#agotamiento#apego#"/>
    <x v="0"/>
    <x v="0"/>
    <x v="0"/>
    <x v="0"/>
    <x v="0"/>
    <s v="_x000a_#duda#compasion#malestar#tristeza#amor#agotamiento#apego#_x000a_"/>
    <x v="1"/>
    <x v="1"/>
    <x v="0"/>
    <x v="0"/>
    <x v="0"/>
    <x v="0"/>
    <x v="1"/>
    <x v="1"/>
    <x v="0"/>
    <x v="1"/>
    <x v="0"/>
    <x v="0"/>
    <x v="0"/>
    <x v="0"/>
    <x v="1"/>
    <x v="0"/>
    <x v="0"/>
    <x v="1"/>
    <x v="0"/>
    <x v="1"/>
    <x v="0"/>
    <x v="0"/>
    <x v="0"/>
    <m/>
    <m/>
    <x v="0"/>
    <x v="9"/>
    <x v="1"/>
  </r>
  <r>
    <s v="marcosvives6@gmail.com"/>
    <d v="2021-05-04T00:00:00"/>
    <s v="fobia#odio#"/>
    <x v="0"/>
    <x v="0"/>
    <x v="0"/>
    <x v="0"/>
    <x v="0"/>
    <s v="_x000a_#fobia#odio#_x000a_"/>
    <x v="0"/>
    <x v="0"/>
    <x v="0"/>
    <x v="0"/>
    <x v="0"/>
    <x v="0"/>
    <x v="1"/>
    <x v="0"/>
    <x v="0"/>
    <x v="0"/>
    <x v="0"/>
    <x v="0"/>
    <x v="0"/>
    <x v="0"/>
    <x v="0"/>
    <x v="0"/>
    <x v="0"/>
    <x v="0"/>
    <x v="0"/>
    <x v="0"/>
    <x v="0"/>
    <x v="0"/>
    <x v="0"/>
    <s v="fobia"/>
    <s v="odio"/>
    <x v="1"/>
    <x v="9"/>
    <x v="1"/>
  </r>
  <r>
    <s v="claudiagomez141602@gmail.com"/>
    <d v="2021-04-29T00:00:00"/>
    <s v="miedo#fortaleza#"/>
    <x v="0"/>
    <x v="0"/>
    <x v="0"/>
    <x v="0"/>
    <x v="0"/>
    <s v="_x000a_#miedo#fortaleza#_x000a_"/>
    <x v="0"/>
    <x v="0"/>
    <x v="0"/>
    <x v="1"/>
    <x v="0"/>
    <x v="0"/>
    <x v="1"/>
    <x v="0"/>
    <x v="0"/>
    <x v="0"/>
    <x v="0"/>
    <x v="0"/>
    <x v="0"/>
    <x v="0"/>
    <x v="0"/>
    <x v="0"/>
    <x v="0"/>
    <x v="0"/>
    <x v="0"/>
    <x v="0"/>
    <x v="1"/>
    <x v="0"/>
    <x v="0"/>
    <m/>
    <m/>
    <x v="0"/>
    <x v="9"/>
    <x v="1"/>
  </r>
  <r>
    <s v="a.garcia528@alumnos.uchceu.es"/>
    <d v="2021-04-29T00:00:00"/>
    <s v="tension#aburrimiento#alegria#frustracion#apatia#"/>
    <x v="1"/>
    <x v="1"/>
    <x v="1"/>
    <x v="0"/>
    <x v="0"/>
    <s v="_x000a_#tension#aburrimiento#alegria#frustracion#apatia#_x000a_"/>
    <x v="0"/>
    <x v="0"/>
    <x v="0"/>
    <x v="0"/>
    <x v="1"/>
    <x v="0"/>
    <x v="1"/>
    <x v="0"/>
    <x v="0"/>
    <x v="0"/>
    <x v="0"/>
    <x v="0"/>
    <x v="0"/>
    <x v="1"/>
    <x v="0"/>
    <x v="0"/>
    <x v="0"/>
    <x v="0"/>
    <x v="0"/>
    <x v="0"/>
    <x v="0"/>
    <x v="0"/>
    <x v="0"/>
    <m/>
    <m/>
    <x v="0"/>
    <x v="9"/>
    <x v="1"/>
  </r>
  <r>
    <s v="mencia146@gmail.com"/>
    <d v="2021-04-29T00:00:00"/>
    <s v="tension#aburrimiento#deseo#fortaleza#"/>
    <x v="1"/>
    <x v="1"/>
    <x v="0"/>
    <x v="1"/>
    <x v="0"/>
    <s v="_x000a_#tension#aburrimiento#deseo#fortaleza#_x000a_"/>
    <x v="0"/>
    <x v="0"/>
    <x v="0"/>
    <x v="1"/>
    <x v="0"/>
    <x v="0"/>
    <x v="1"/>
    <x v="0"/>
    <x v="0"/>
    <x v="0"/>
    <x v="0"/>
    <x v="0"/>
    <x v="0"/>
    <x v="0"/>
    <x v="0"/>
    <x v="0"/>
    <x v="0"/>
    <x v="0"/>
    <x v="0"/>
    <x v="0"/>
    <x v="0"/>
    <x v="0"/>
    <x v="0"/>
    <m/>
    <m/>
    <x v="0"/>
    <x v="9"/>
    <x v="1"/>
  </r>
  <r>
    <s v="mencia146@gmail.com"/>
    <d v="2021-04-29T00:00:00"/>
    <s v="tension#aburrimiento#deseo#fortaleza#"/>
    <x v="1"/>
    <x v="1"/>
    <x v="0"/>
    <x v="1"/>
    <x v="0"/>
    <s v="_x000a_#tension#aburrimiento#deseo#fortaleza#_x000a_"/>
    <x v="0"/>
    <x v="0"/>
    <x v="0"/>
    <x v="1"/>
    <x v="0"/>
    <x v="0"/>
    <x v="1"/>
    <x v="0"/>
    <x v="0"/>
    <x v="0"/>
    <x v="0"/>
    <x v="0"/>
    <x v="0"/>
    <x v="0"/>
    <x v="0"/>
    <x v="0"/>
    <x v="0"/>
    <x v="0"/>
    <x v="0"/>
    <x v="0"/>
    <x v="0"/>
    <x v="0"/>
    <x v="0"/>
    <m/>
    <m/>
    <x v="0"/>
    <x v="9"/>
    <x v="1"/>
  </r>
  <r>
    <s v="mencia146@gmail.com"/>
    <d v="2021-04-30T00:00:00"/>
    <s v="tension#aburrimiento#dolor#fortaleza#"/>
    <x v="1"/>
    <x v="1"/>
    <x v="0"/>
    <x v="0"/>
    <x v="0"/>
    <s v="_x000a_#tension#aburrimiento#dolor#fortaleza#_x000a_"/>
    <x v="0"/>
    <x v="0"/>
    <x v="0"/>
    <x v="1"/>
    <x v="0"/>
    <x v="0"/>
    <x v="1"/>
    <x v="0"/>
    <x v="0"/>
    <x v="0"/>
    <x v="0"/>
    <x v="0"/>
    <x v="1"/>
    <x v="0"/>
    <x v="0"/>
    <x v="0"/>
    <x v="0"/>
    <x v="0"/>
    <x v="0"/>
    <x v="0"/>
    <x v="0"/>
    <x v="0"/>
    <x v="0"/>
    <m/>
    <m/>
    <x v="0"/>
    <x v="9"/>
    <x v="1"/>
  </r>
  <r>
    <s v="a.garcia528@alumnos.uchceu.es"/>
    <d v="2021-04-29T00:00:00"/>
    <s v="tension#aburrimiento#malestar#frustracion#"/>
    <x v="1"/>
    <x v="1"/>
    <x v="0"/>
    <x v="0"/>
    <x v="0"/>
    <s v="_x000a_#tension#aburrimiento#malestar#frustracion#_x000a_"/>
    <x v="1"/>
    <x v="0"/>
    <x v="0"/>
    <x v="0"/>
    <x v="0"/>
    <x v="0"/>
    <x v="1"/>
    <x v="0"/>
    <x v="0"/>
    <x v="0"/>
    <x v="0"/>
    <x v="0"/>
    <x v="0"/>
    <x v="1"/>
    <x v="0"/>
    <x v="0"/>
    <x v="0"/>
    <x v="0"/>
    <x v="0"/>
    <x v="0"/>
    <x v="0"/>
    <x v="0"/>
    <x v="0"/>
    <m/>
    <m/>
    <x v="0"/>
    <x v="9"/>
    <x v="1"/>
  </r>
  <r>
    <s v="maria.sanchiz.tornero@gmail.co"/>
    <d v="2021-05-04T00:00:00"/>
    <s v="tension#agrado#agotamiento#"/>
    <x v="1"/>
    <x v="0"/>
    <x v="0"/>
    <x v="0"/>
    <x v="0"/>
    <s v="_x000a_#tension#agrado#agotamiento#_x000a_"/>
    <x v="0"/>
    <x v="0"/>
    <x v="0"/>
    <x v="0"/>
    <x v="0"/>
    <x v="0"/>
    <x v="1"/>
    <x v="0"/>
    <x v="0"/>
    <x v="0"/>
    <x v="0"/>
    <x v="0"/>
    <x v="0"/>
    <x v="0"/>
    <x v="1"/>
    <x v="1"/>
    <x v="0"/>
    <x v="0"/>
    <x v="0"/>
    <x v="0"/>
    <x v="0"/>
    <x v="0"/>
    <x v="0"/>
    <m/>
    <m/>
    <x v="0"/>
    <x v="9"/>
    <x v="1"/>
  </r>
  <r>
    <s v="ebenito906@gmail.com"/>
    <d v="2021-04-29T00:00:00"/>
    <s v="tension#alegria#amor#agotamiento#entusiasmo#"/>
    <x v="1"/>
    <x v="0"/>
    <x v="1"/>
    <x v="0"/>
    <x v="0"/>
    <s v="_x000a_#tension#alegria#amor#agotamiento#entusiasmo#_x000a_"/>
    <x v="0"/>
    <x v="0"/>
    <x v="0"/>
    <x v="0"/>
    <x v="0"/>
    <x v="1"/>
    <x v="1"/>
    <x v="0"/>
    <x v="0"/>
    <x v="1"/>
    <x v="0"/>
    <x v="0"/>
    <x v="0"/>
    <x v="0"/>
    <x v="1"/>
    <x v="0"/>
    <x v="0"/>
    <x v="0"/>
    <x v="0"/>
    <x v="0"/>
    <x v="0"/>
    <x v="0"/>
    <x v="0"/>
    <m/>
    <m/>
    <x v="0"/>
    <x v="9"/>
    <x v="1"/>
  </r>
  <r>
    <s v="ebenito906@gmail.com"/>
    <d v="2021-04-29T00:00:00"/>
    <s v="tension#alegria#amor#agotamiento#entusiasmo#"/>
    <x v="1"/>
    <x v="0"/>
    <x v="1"/>
    <x v="0"/>
    <x v="0"/>
    <s v="_x000a_#tension#alegria#amor#agotamiento#entusiasmo#_x000a_"/>
    <x v="0"/>
    <x v="0"/>
    <x v="0"/>
    <x v="0"/>
    <x v="0"/>
    <x v="1"/>
    <x v="1"/>
    <x v="0"/>
    <x v="0"/>
    <x v="1"/>
    <x v="0"/>
    <x v="0"/>
    <x v="0"/>
    <x v="0"/>
    <x v="1"/>
    <x v="0"/>
    <x v="0"/>
    <x v="0"/>
    <x v="0"/>
    <x v="0"/>
    <x v="0"/>
    <x v="0"/>
    <x v="0"/>
    <m/>
    <m/>
    <x v="0"/>
    <x v="9"/>
    <x v="1"/>
  </r>
  <r>
    <s v="luciagalianavalero@gmail.com"/>
    <d v="2021-04-29T00:00:00"/>
    <s v="tension#alegria#frustracion#amor#"/>
    <x v="1"/>
    <x v="0"/>
    <x v="1"/>
    <x v="0"/>
    <x v="0"/>
    <s v="_x000a_#tension#alegria#frustracion#amor#_x000a_"/>
    <x v="0"/>
    <x v="0"/>
    <x v="0"/>
    <x v="0"/>
    <x v="0"/>
    <x v="0"/>
    <x v="1"/>
    <x v="0"/>
    <x v="0"/>
    <x v="1"/>
    <x v="0"/>
    <x v="0"/>
    <x v="0"/>
    <x v="1"/>
    <x v="0"/>
    <x v="0"/>
    <x v="0"/>
    <x v="0"/>
    <x v="0"/>
    <x v="0"/>
    <x v="0"/>
    <x v="0"/>
    <x v="0"/>
    <m/>
    <m/>
    <x v="0"/>
    <x v="9"/>
    <x v="1"/>
  </r>
  <r>
    <s v="helena.escobarnavarro@alumnos."/>
    <d v="2021-04-29T00:00:00"/>
    <s v="tension#amor#odio#agotamiento#humillacion#apego#"/>
    <x v="1"/>
    <x v="0"/>
    <x v="0"/>
    <x v="0"/>
    <x v="1"/>
    <s v="_x000a_#tension#amor#odio#agotamiento#humillacion#apego#_x000a_"/>
    <x v="0"/>
    <x v="0"/>
    <x v="0"/>
    <x v="0"/>
    <x v="0"/>
    <x v="0"/>
    <x v="1"/>
    <x v="0"/>
    <x v="0"/>
    <x v="1"/>
    <x v="0"/>
    <x v="0"/>
    <x v="0"/>
    <x v="0"/>
    <x v="1"/>
    <x v="0"/>
    <x v="0"/>
    <x v="0"/>
    <x v="0"/>
    <x v="1"/>
    <x v="0"/>
    <x v="0"/>
    <x v="0"/>
    <m/>
    <s v="odio"/>
    <x v="0"/>
    <x v="9"/>
    <x v="1"/>
  </r>
  <r>
    <s v="sandra.pinolmartinez@alumnos.u"/>
    <d v="2021-05-04T00:00:00"/>
    <s v="tension#compasion#malestar#tristeza#dolor#frustracion#amor#fortaleza#apego#"/>
    <x v="1"/>
    <x v="0"/>
    <x v="0"/>
    <x v="0"/>
    <x v="0"/>
    <s v="_x000a_#tension#compasion#malestar#tristeza#dolor#frustracion#amor#fortaleza#apego#_x000a_"/>
    <x v="1"/>
    <x v="1"/>
    <x v="0"/>
    <x v="1"/>
    <x v="0"/>
    <x v="0"/>
    <x v="1"/>
    <x v="0"/>
    <x v="0"/>
    <x v="1"/>
    <x v="0"/>
    <x v="0"/>
    <x v="1"/>
    <x v="1"/>
    <x v="0"/>
    <x v="0"/>
    <x v="0"/>
    <x v="1"/>
    <x v="0"/>
    <x v="1"/>
    <x v="0"/>
    <x v="0"/>
    <x v="0"/>
    <m/>
    <m/>
    <x v="0"/>
    <x v="9"/>
    <x v="1"/>
  </r>
  <r>
    <s v="shenoaym_"/>
    <d v="2021-05-04T00:00:00"/>
    <s v="tension#duda#compasion#deseo#apatia#"/>
    <x v="1"/>
    <x v="0"/>
    <x v="0"/>
    <x v="1"/>
    <x v="0"/>
    <s v="_x000a_#tension#duda#compasion#deseo#apatia#_x000a_"/>
    <x v="0"/>
    <x v="0"/>
    <x v="0"/>
    <x v="0"/>
    <x v="1"/>
    <x v="0"/>
    <x v="1"/>
    <x v="1"/>
    <x v="0"/>
    <x v="0"/>
    <x v="0"/>
    <x v="0"/>
    <x v="0"/>
    <x v="0"/>
    <x v="0"/>
    <x v="0"/>
    <x v="0"/>
    <x v="1"/>
    <x v="0"/>
    <x v="0"/>
    <x v="0"/>
    <x v="0"/>
    <x v="0"/>
    <m/>
    <m/>
    <x v="0"/>
    <x v="9"/>
    <x v="1"/>
  </r>
  <r>
    <s v="mariola.fernandezmontesa@alumn"/>
    <d v="2021-04-29T00:00:00"/>
    <s v="tension#duda#compasion#diversion#agrado#alegria#placer#satisfaccion#deseo#amor#valentia#fortaleza#entusiasmo#arrogancia#apego#"/>
    <x v="1"/>
    <x v="0"/>
    <x v="1"/>
    <x v="1"/>
    <x v="0"/>
    <s v="_x000a_#tension#duda#compasion#diversion#agrado#alegria#placer#satisfaccion#deseo#amor#valentia#fortaleza#entusiasmo#arrogancia#apego#_x000a_"/>
    <x v="0"/>
    <x v="0"/>
    <x v="0"/>
    <x v="1"/>
    <x v="0"/>
    <x v="1"/>
    <x v="1"/>
    <x v="1"/>
    <x v="1"/>
    <x v="1"/>
    <x v="1"/>
    <x v="1"/>
    <x v="0"/>
    <x v="0"/>
    <x v="0"/>
    <x v="1"/>
    <x v="0"/>
    <x v="1"/>
    <x v="1"/>
    <x v="1"/>
    <x v="0"/>
    <x v="1"/>
    <x v="0"/>
    <m/>
    <m/>
    <x v="0"/>
    <x v="9"/>
    <x v="1"/>
  </r>
  <r>
    <s v="cortespblanca@gmail.com"/>
    <d v="2021-04-29T00:00:00"/>
    <s v="tension#duda#compasion#diversion#alegria#tristeza#amor#agotamiento#"/>
    <x v="1"/>
    <x v="0"/>
    <x v="1"/>
    <x v="0"/>
    <x v="0"/>
    <s v="_x000a_#tension#duda#compasion#diversion#alegria#tristeza#amor#agotamiento#_x000a_"/>
    <x v="0"/>
    <x v="1"/>
    <x v="0"/>
    <x v="0"/>
    <x v="0"/>
    <x v="0"/>
    <x v="1"/>
    <x v="1"/>
    <x v="0"/>
    <x v="1"/>
    <x v="0"/>
    <x v="1"/>
    <x v="0"/>
    <x v="0"/>
    <x v="1"/>
    <x v="0"/>
    <x v="0"/>
    <x v="1"/>
    <x v="0"/>
    <x v="0"/>
    <x v="0"/>
    <x v="0"/>
    <x v="0"/>
    <m/>
    <m/>
    <x v="0"/>
    <x v="9"/>
    <x v="1"/>
  </r>
  <r>
    <s v="paula.navarromartinez@alumnos."/>
    <d v="2021-05-04T00:00:00"/>
    <s v="tension#duda#compasion#malestar#tristeza#amor#agotamiento#apego#"/>
    <x v="1"/>
    <x v="0"/>
    <x v="0"/>
    <x v="0"/>
    <x v="0"/>
    <s v="_x000a_#tension#duda#compasion#malestar#tristeza#amor#agotamiento#apego#_x000a_"/>
    <x v="1"/>
    <x v="1"/>
    <x v="0"/>
    <x v="0"/>
    <x v="0"/>
    <x v="0"/>
    <x v="1"/>
    <x v="1"/>
    <x v="0"/>
    <x v="1"/>
    <x v="0"/>
    <x v="0"/>
    <x v="0"/>
    <x v="0"/>
    <x v="1"/>
    <x v="0"/>
    <x v="0"/>
    <x v="1"/>
    <x v="0"/>
    <x v="1"/>
    <x v="0"/>
    <x v="0"/>
    <x v="0"/>
    <m/>
    <m/>
    <x v="0"/>
    <x v="9"/>
    <x v="1"/>
  </r>
  <r>
    <s v="paula.navarromartinez@alumnos."/>
    <d v="2021-05-04T00:00:00"/>
    <s v="tension#duda#compasion#malestar#tristeza#amor#agotamiento#apego#"/>
    <x v="1"/>
    <x v="0"/>
    <x v="0"/>
    <x v="0"/>
    <x v="0"/>
    <s v="_x000a_#tension#duda#compasion#malestar#tristeza#amor#agotamiento#apego#_x000a_"/>
    <x v="1"/>
    <x v="1"/>
    <x v="0"/>
    <x v="0"/>
    <x v="0"/>
    <x v="0"/>
    <x v="1"/>
    <x v="1"/>
    <x v="0"/>
    <x v="1"/>
    <x v="0"/>
    <x v="0"/>
    <x v="0"/>
    <x v="0"/>
    <x v="1"/>
    <x v="0"/>
    <x v="0"/>
    <x v="1"/>
    <x v="0"/>
    <x v="1"/>
    <x v="0"/>
    <x v="0"/>
    <x v="0"/>
    <m/>
    <m/>
    <x v="0"/>
    <x v="9"/>
    <x v="1"/>
  </r>
  <r>
    <s v="helenaescona@gmail.com"/>
    <d v="2021-04-29T00:00:00"/>
    <s v="tension#duda#frustracion#amor#odio#agotamiento#apego#"/>
    <x v="1"/>
    <x v="0"/>
    <x v="0"/>
    <x v="0"/>
    <x v="0"/>
    <s v="_x000a_#tension#duda#frustracion#amor#odio#agotamiento#apego#_x000a_"/>
    <x v="0"/>
    <x v="0"/>
    <x v="0"/>
    <x v="0"/>
    <x v="0"/>
    <x v="0"/>
    <x v="1"/>
    <x v="1"/>
    <x v="0"/>
    <x v="1"/>
    <x v="0"/>
    <x v="0"/>
    <x v="0"/>
    <x v="1"/>
    <x v="1"/>
    <x v="0"/>
    <x v="0"/>
    <x v="0"/>
    <x v="0"/>
    <x v="1"/>
    <x v="0"/>
    <x v="0"/>
    <x v="0"/>
    <m/>
    <s v="odio"/>
    <x v="0"/>
    <x v="9"/>
    <x v="1"/>
  </r>
  <r>
    <s v="gutierrezrieraana22@gmail.com"/>
    <d v="2021-04-29T00:00:00"/>
    <s v="tension#duda#ira#aburrimiento#malestar#tristeza#dolor#frustracion#deseo#amor#valentia#agotamiento#apatia#arrogancia#apego#"/>
    <x v="1"/>
    <x v="1"/>
    <x v="0"/>
    <x v="1"/>
    <x v="0"/>
    <s v="_x000a_#tension#duda#ira#aburrimiento#malestar#tristeza#dolor#frustracion#deseo#amor#valentia#agotamiento#apatia#arrogancia#apego#_x000a_"/>
    <x v="1"/>
    <x v="1"/>
    <x v="0"/>
    <x v="0"/>
    <x v="1"/>
    <x v="0"/>
    <x v="1"/>
    <x v="1"/>
    <x v="0"/>
    <x v="1"/>
    <x v="1"/>
    <x v="0"/>
    <x v="1"/>
    <x v="1"/>
    <x v="1"/>
    <x v="0"/>
    <x v="0"/>
    <x v="0"/>
    <x v="0"/>
    <x v="1"/>
    <x v="0"/>
    <x v="1"/>
    <x v="1"/>
    <m/>
    <m/>
    <x v="0"/>
    <x v="9"/>
    <x v="1"/>
  </r>
  <r>
    <s v="celiaarjonaa@gmail.com"/>
    <d v="2021-04-29T00:00:00"/>
    <s v="tension#duda#ira#diversion#agrado#tristeza#placer#satisfaccion#deseo#odio#miedo#agotamiento#apatia#arrogancia#dependenciaEmocional#"/>
    <x v="1"/>
    <x v="0"/>
    <x v="0"/>
    <x v="1"/>
    <x v="0"/>
    <s v="_x000a_#tension#duda#ira#diversion#agrado#tristeza#placer#satisfaccion#deseo#odio#miedo#agotamiento#apatia#arrogancia#dependenciaEmocional#_x000a_"/>
    <x v="0"/>
    <x v="1"/>
    <x v="0"/>
    <x v="0"/>
    <x v="1"/>
    <x v="0"/>
    <x v="1"/>
    <x v="1"/>
    <x v="1"/>
    <x v="0"/>
    <x v="0"/>
    <x v="1"/>
    <x v="0"/>
    <x v="0"/>
    <x v="1"/>
    <x v="1"/>
    <x v="1"/>
    <x v="0"/>
    <x v="1"/>
    <x v="0"/>
    <x v="1"/>
    <x v="1"/>
    <x v="1"/>
    <m/>
    <s v="odio"/>
    <x v="0"/>
    <x v="9"/>
    <x v="1"/>
  </r>
  <r>
    <s v="paulacuestaarmero18@gmail.com"/>
    <d v="2021-04-29T00:00:00"/>
    <s v="tension#duda#ira#malestar#frustracion#deseo#amor#miedo#agotamiento#entusiasmo#"/>
    <x v="1"/>
    <x v="0"/>
    <x v="0"/>
    <x v="1"/>
    <x v="0"/>
    <s v="_x000a_#tension#duda#ira#malestar#frustracion#deseo#amor#miedo#agotamiento#entusiasmo#_x000a_"/>
    <x v="1"/>
    <x v="0"/>
    <x v="0"/>
    <x v="0"/>
    <x v="0"/>
    <x v="1"/>
    <x v="1"/>
    <x v="1"/>
    <x v="0"/>
    <x v="1"/>
    <x v="0"/>
    <x v="0"/>
    <x v="0"/>
    <x v="1"/>
    <x v="1"/>
    <x v="0"/>
    <x v="0"/>
    <x v="0"/>
    <x v="0"/>
    <x v="0"/>
    <x v="1"/>
    <x v="0"/>
    <x v="1"/>
    <m/>
    <m/>
    <x v="0"/>
    <x v="9"/>
    <x v="1"/>
  </r>
  <r>
    <s v="paulagh02"/>
    <d v="2021-05-04T00:00:00"/>
    <s v="tension#duda#malestar#tristeza#frustracion#deseo#odio#agotamiento#apatia#dependenciaEmocional#"/>
    <x v="1"/>
    <x v="0"/>
    <x v="0"/>
    <x v="1"/>
    <x v="0"/>
    <s v="_x000a_#tension#duda#malestar#tristeza#frustracion#deseo#odio#agotamiento#apatia#dependenciaEmocional#_x000a_"/>
    <x v="1"/>
    <x v="1"/>
    <x v="0"/>
    <x v="0"/>
    <x v="1"/>
    <x v="0"/>
    <x v="1"/>
    <x v="1"/>
    <x v="0"/>
    <x v="0"/>
    <x v="0"/>
    <x v="0"/>
    <x v="0"/>
    <x v="1"/>
    <x v="1"/>
    <x v="0"/>
    <x v="1"/>
    <x v="0"/>
    <x v="0"/>
    <x v="0"/>
    <x v="0"/>
    <x v="0"/>
    <x v="0"/>
    <m/>
    <s v="odio"/>
    <x v="0"/>
    <x v="9"/>
    <x v="1"/>
  </r>
  <r>
    <s v="sandra.pinolmartinez@alumnos.u"/>
    <d v="2021-05-04T00:00:00"/>
    <s v="tension#duda#malestar#tristeza#frustracion#miedo#apego#"/>
    <x v="1"/>
    <x v="0"/>
    <x v="0"/>
    <x v="0"/>
    <x v="0"/>
    <s v="_x000a_#tension#duda#malestar#tristeza#frustracion#miedo#apego#_x000a_"/>
    <x v="1"/>
    <x v="1"/>
    <x v="0"/>
    <x v="0"/>
    <x v="0"/>
    <x v="0"/>
    <x v="1"/>
    <x v="1"/>
    <x v="0"/>
    <x v="0"/>
    <x v="0"/>
    <x v="0"/>
    <x v="0"/>
    <x v="1"/>
    <x v="0"/>
    <x v="0"/>
    <x v="0"/>
    <x v="0"/>
    <x v="0"/>
    <x v="1"/>
    <x v="1"/>
    <x v="0"/>
    <x v="0"/>
    <m/>
    <m/>
    <x v="0"/>
    <x v="9"/>
    <x v="1"/>
  </r>
  <r>
    <s v="luciassoler@gmail.com"/>
    <d v="2021-05-04T00:00:00"/>
    <s v="tension#satisfaccion#"/>
    <x v="1"/>
    <x v="0"/>
    <x v="0"/>
    <x v="0"/>
    <x v="0"/>
    <s v="_x000a_#tension#satisfaccion#_x000a_"/>
    <x v="0"/>
    <x v="0"/>
    <x v="0"/>
    <x v="0"/>
    <x v="0"/>
    <x v="0"/>
    <x v="1"/>
    <x v="0"/>
    <x v="0"/>
    <x v="0"/>
    <x v="0"/>
    <x v="0"/>
    <x v="0"/>
    <x v="0"/>
    <x v="0"/>
    <x v="0"/>
    <x v="0"/>
    <x v="0"/>
    <x v="1"/>
    <x v="0"/>
    <x v="0"/>
    <x v="0"/>
    <x v="0"/>
    <m/>
    <m/>
    <x v="0"/>
    <x v="9"/>
    <x v="1"/>
  </r>
  <r>
    <s v="liminanlaura@gmail.com"/>
    <d v="2021-04-29T00:00:00"/>
    <s v="valentia#fortaleza#"/>
    <x v="0"/>
    <x v="0"/>
    <x v="0"/>
    <x v="0"/>
    <x v="0"/>
    <s v="_x000a_#valentia#fortaleza#_x000a_"/>
    <x v="0"/>
    <x v="0"/>
    <x v="0"/>
    <x v="1"/>
    <x v="0"/>
    <x v="0"/>
    <x v="1"/>
    <x v="0"/>
    <x v="0"/>
    <x v="0"/>
    <x v="1"/>
    <x v="0"/>
    <x v="0"/>
    <x v="0"/>
    <x v="0"/>
    <x v="0"/>
    <x v="0"/>
    <x v="0"/>
    <x v="0"/>
    <x v="0"/>
    <x v="0"/>
    <x v="0"/>
    <x v="0"/>
    <m/>
    <m/>
    <x v="0"/>
    <x v="9"/>
    <x v="1"/>
  </r>
  <r>
    <s v="isabel"/>
    <d v="2021-03-29T00:00:00"/>
    <s v="aburrimiento#agotamiento#"/>
    <x v="0"/>
    <x v="1"/>
    <x v="0"/>
    <x v="0"/>
    <x v="0"/>
    <s v="_x000a_aburrimiento#agotamiento#_x000a_"/>
    <x v="0"/>
    <x v="0"/>
    <x v="0"/>
    <x v="0"/>
    <x v="0"/>
    <x v="0"/>
    <x v="1"/>
    <x v="0"/>
    <x v="0"/>
    <x v="0"/>
    <x v="0"/>
    <x v="0"/>
    <x v="0"/>
    <x v="0"/>
    <x v="1"/>
    <x v="0"/>
    <x v="0"/>
    <x v="0"/>
    <x v="0"/>
    <x v="0"/>
    <x v="0"/>
    <x v="0"/>
    <x v="0"/>
    <m/>
    <m/>
    <x v="0"/>
    <x v="9"/>
    <x v="1"/>
  </r>
  <r>
    <s v="saraterrobadelicado@gmail.com"/>
    <d v="2021-03-29T00:00:00"/>
    <s v="agotamiento#"/>
    <x v="0"/>
    <x v="0"/>
    <x v="0"/>
    <x v="0"/>
    <x v="0"/>
    <s v="_x000a_agotamiento#_x000a_"/>
    <x v="0"/>
    <x v="0"/>
    <x v="0"/>
    <x v="0"/>
    <x v="0"/>
    <x v="0"/>
    <x v="1"/>
    <x v="0"/>
    <x v="0"/>
    <x v="0"/>
    <x v="0"/>
    <x v="0"/>
    <x v="0"/>
    <x v="0"/>
    <x v="1"/>
    <x v="0"/>
    <x v="0"/>
    <x v="0"/>
    <x v="0"/>
    <x v="0"/>
    <x v="0"/>
    <x v="0"/>
    <x v="0"/>
    <m/>
    <m/>
    <x v="0"/>
    <x v="9"/>
    <x v="1"/>
  </r>
  <r>
    <s v="juarezmartinezandrea@gmail.com"/>
    <d v="2021-03-29T00:00:00"/>
    <s v="agrado#alegria#"/>
    <x v="0"/>
    <x v="0"/>
    <x v="1"/>
    <x v="0"/>
    <x v="0"/>
    <s v="_x000a_agrado#alegria#_x000a_"/>
    <x v="0"/>
    <x v="0"/>
    <x v="0"/>
    <x v="0"/>
    <x v="0"/>
    <x v="0"/>
    <x v="1"/>
    <x v="0"/>
    <x v="0"/>
    <x v="0"/>
    <x v="0"/>
    <x v="0"/>
    <x v="0"/>
    <x v="0"/>
    <x v="0"/>
    <x v="1"/>
    <x v="0"/>
    <x v="0"/>
    <x v="0"/>
    <x v="0"/>
    <x v="0"/>
    <x v="0"/>
    <x v="0"/>
    <m/>
    <m/>
    <x v="0"/>
    <x v="9"/>
    <x v="1"/>
  </r>
  <r>
    <s v="josejoa2002@gmail.com"/>
    <d v="2021-03-29T00:00:00"/>
    <s v="alegria#"/>
    <x v="0"/>
    <x v="0"/>
    <x v="1"/>
    <x v="0"/>
    <x v="0"/>
    <s v="_x000a_alegria#_x000a_"/>
    <x v="0"/>
    <x v="0"/>
    <x v="0"/>
    <x v="0"/>
    <x v="0"/>
    <x v="0"/>
    <x v="1"/>
    <x v="0"/>
    <x v="0"/>
    <x v="0"/>
    <x v="0"/>
    <x v="0"/>
    <x v="0"/>
    <x v="0"/>
    <x v="0"/>
    <x v="0"/>
    <x v="0"/>
    <x v="0"/>
    <x v="0"/>
    <x v="0"/>
    <x v="0"/>
    <x v="0"/>
    <x v="0"/>
    <m/>
    <m/>
    <x v="1"/>
    <x v="9"/>
    <x v="1"/>
  </r>
  <r>
    <s v="pcc74@alu.ua.es"/>
    <d v="2021-03-29T00:00:00"/>
    <s v="alegria#"/>
    <x v="0"/>
    <x v="0"/>
    <x v="1"/>
    <x v="0"/>
    <x v="0"/>
    <s v="_x000a_alegria#_x000a_"/>
    <x v="0"/>
    <x v="0"/>
    <x v="0"/>
    <x v="0"/>
    <x v="0"/>
    <x v="0"/>
    <x v="1"/>
    <x v="0"/>
    <x v="0"/>
    <x v="0"/>
    <x v="0"/>
    <x v="0"/>
    <x v="0"/>
    <x v="0"/>
    <x v="0"/>
    <x v="0"/>
    <x v="0"/>
    <x v="0"/>
    <x v="0"/>
    <x v="0"/>
    <x v="0"/>
    <x v="0"/>
    <x v="0"/>
    <m/>
    <m/>
    <x v="1"/>
    <x v="9"/>
    <x v="1"/>
  </r>
  <r>
    <s v="leivasonia18@gmail.com"/>
    <d v="2021-03-29T00:00:00"/>
    <s v="amor#"/>
    <x v="0"/>
    <x v="0"/>
    <x v="0"/>
    <x v="0"/>
    <x v="0"/>
    <s v="_x000a_amor#_x000a_"/>
    <x v="0"/>
    <x v="0"/>
    <x v="0"/>
    <x v="0"/>
    <x v="0"/>
    <x v="0"/>
    <x v="1"/>
    <x v="0"/>
    <x v="0"/>
    <x v="1"/>
    <x v="0"/>
    <x v="0"/>
    <x v="0"/>
    <x v="0"/>
    <x v="0"/>
    <x v="0"/>
    <x v="0"/>
    <x v="0"/>
    <x v="0"/>
    <x v="0"/>
    <x v="0"/>
    <x v="0"/>
    <x v="0"/>
    <m/>
    <m/>
    <x v="0"/>
    <x v="9"/>
    <x v="1"/>
  </r>
  <r>
    <s v="leire"/>
    <d v="2021-03-29T00:00:00"/>
    <s v="calma#"/>
    <x v="0"/>
    <x v="0"/>
    <x v="0"/>
    <x v="0"/>
    <x v="0"/>
    <s v="_x000a_calma#_x000a_"/>
    <x v="0"/>
    <x v="0"/>
    <x v="0"/>
    <x v="0"/>
    <x v="0"/>
    <x v="0"/>
    <x v="0"/>
    <x v="0"/>
    <x v="0"/>
    <x v="0"/>
    <x v="0"/>
    <x v="0"/>
    <x v="0"/>
    <x v="0"/>
    <x v="0"/>
    <x v="0"/>
    <x v="0"/>
    <x v="0"/>
    <x v="0"/>
    <x v="0"/>
    <x v="0"/>
    <x v="0"/>
    <x v="0"/>
    <m/>
    <m/>
    <x v="0"/>
    <x v="9"/>
    <x v="1"/>
  </r>
  <r>
    <s v="soubsalma2002@gmail.com"/>
    <d v="2021-03-29T00:00:00"/>
    <s v="calma#"/>
    <x v="0"/>
    <x v="0"/>
    <x v="0"/>
    <x v="0"/>
    <x v="0"/>
    <s v="_x000a_calma#_x000a_"/>
    <x v="0"/>
    <x v="0"/>
    <x v="0"/>
    <x v="0"/>
    <x v="0"/>
    <x v="0"/>
    <x v="0"/>
    <x v="0"/>
    <x v="0"/>
    <x v="0"/>
    <x v="0"/>
    <x v="0"/>
    <x v="0"/>
    <x v="0"/>
    <x v="0"/>
    <x v="0"/>
    <x v="0"/>
    <x v="0"/>
    <x v="0"/>
    <x v="0"/>
    <x v="0"/>
    <x v="0"/>
    <x v="0"/>
    <m/>
    <m/>
    <x v="0"/>
    <x v="9"/>
    <x v="1"/>
  </r>
  <r>
    <s v="melissaperezprieto46@gmail.com"/>
    <d v="2021-03-29T00:00:00"/>
    <s v="calma#aburrimiento#"/>
    <x v="0"/>
    <x v="1"/>
    <x v="0"/>
    <x v="0"/>
    <x v="0"/>
    <s v="_x000a_calma#aburrimiento#_x000a_"/>
    <x v="0"/>
    <x v="0"/>
    <x v="0"/>
    <x v="0"/>
    <x v="0"/>
    <x v="0"/>
    <x v="0"/>
    <x v="0"/>
    <x v="0"/>
    <x v="0"/>
    <x v="0"/>
    <x v="0"/>
    <x v="0"/>
    <x v="0"/>
    <x v="0"/>
    <x v="0"/>
    <x v="0"/>
    <x v="0"/>
    <x v="0"/>
    <x v="0"/>
    <x v="0"/>
    <x v="0"/>
    <x v="0"/>
    <m/>
    <m/>
    <x v="0"/>
    <x v="9"/>
    <x v="1"/>
  </r>
  <r>
    <s v="victoria_gr"/>
    <d v="2021-03-29T00:00:00"/>
    <s v="calma#agrado#amor#fortaleza#entusiasmo#"/>
    <x v="0"/>
    <x v="0"/>
    <x v="0"/>
    <x v="0"/>
    <x v="0"/>
    <s v="_x000a_calma#agrado#amor#fortaleza#entusiasmo#_x000a_"/>
    <x v="0"/>
    <x v="0"/>
    <x v="0"/>
    <x v="1"/>
    <x v="0"/>
    <x v="1"/>
    <x v="0"/>
    <x v="0"/>
    <x v="0"/>
    <x v="1"/>
    <x v="0"/>
    <x v="0"/>
    <x v="0"/>
    <x v="0"/>
    <x v="0"/>
    <x v="1"/>
    <x v="0"/>
    <x v="0"/>
    <x v="0"/>
    <x v="0"/>
    <x v="0"/>
    <x v="0"/>
    <x v="0"/>
    <m/>
    <m/>
    <x v="1"/>
    <x v="9"/>
    <x v="1"/>
  </r>
  <r>
    <s v="anadlpm26@gmail.com"/>
    <d v="2021-03-29T00:00:00"/>
    <s v="calma#alegria#"/>
    <x v="0"/>
    <x v="0"/>
    <x v="1"/>
    <x v="0"/>
    <x v="0"/>
    <s v="_x000a_calma#alegria#_x000a_"/>
    <x v="0"/>
    <x v="0"/>
    <x v="0"/>
    <x v="0"/>
    <x v="0"/>
    <x v="0"/>
    <x v="0"/>
    <x v="0"/>
    <x v="0"/>
    <x v="0"/>
    <x v="0"/>
    <x v="0"/>
    <x v="0"/>
    <x v="0"/>
    <x v="0"/>
    <x v="0"/>
    <x v="0"/>
    <x v="0"/>
    <x v="0"/>
    <x v="0"/>
    <x v="0"/>
    <x v="0"/>
    <x v="0"/>
    <m/>
    <m/>
    <x v="0"/>
    <x v="9"/>
    <x v="1"/>
  </r>
  <r>
    <s v="raa53@alu.ua.es"/>
    <d v="2021-03-29T00:00:00"/>
    <s v="calma#certeza#compasion#aburrimiento#malestar#alegria#placer#satisfaccion#amor#valentia#fortaleza#entusiasmo#"/>
    <x v="0"/>
    <x v="1"/>
    <x v="1"/>
    <x v="0"/>
    <x v="0"/>
    <s v="_x000a_calma#certeza#compasion#aburrimiento#malestar#alegria#placer#satisfaccion#amor#valentia#fortaleza#entusiasmo#_x000a_"/>
    <x v="1"/>
    <x v="0"/>
    <x v="1"/>
    <x v="1"/>
    <x v="0"/>
    <x v="1"/>
    <x v="0"/>
    <x v="0"/>
    <x v="1"/>
    <x v="1"/>
    <x v="1"/>
    <x v="0"/>
    <x v="0"/>
    <x v="0"/>
    <x v="0"/>
    <x v="0"/>
    <x v="0"/>
    <x v="1"/>
    <x v="1"/>
    <x v="0"/>
    <x v="0"/>
    <x v="0"/>
    <x v="0"/>
    <m/>
    <m/>
    <x v="0"/>
    <x v="9"/>
    <x v="1"/>
  </r>
  <r>
    <s v="paula398"/>
    <d v="2021-03-29T00:00:00"/>
    <s v="calma#tension#duda#alegria#entusiasmo#"/>
    <x v="1"/>
    <x v="0"/>
    <x v="1"/>
    <x v="0"/>
    <x v="0"/>
    <s v="_x000a_calma#tension#duda#alegria#entusiasmo#_x000a_"/>
    <x v="0"/>
    <x v="0"/>
    <x v="0"/>
    <x v="0"/>
    <x v="0"/>
    <x v="1"/>
    <x v="0"/>
    <x v="1"/>
    <x v="0"/>
    <x v="0"/>
    <x v="0"/>
    <x v="0"/>
    <x v="0"/>
    <x v="0"/>
    <x v="0"/>
    <x v="0"/>
    <x v="0"/>
    <x v="0"/>
    <x v="0"/>
    <x v="0"/>
    <x v="0"/>
    <x v="0"/>
    <x v="0"/>
    <m/>
    <m/>
    <x v="0"/>
    <x v="9"/>
    <x v="1"/>
  </r>
  <r>
    <s v="sara"/>
    <d v="2021-03-29T00:00:00"/>
    <s v="duda#"/>
    <x v="0"/>
    <x v="0"/>
    <x v="0"/>
    <x v="0"/>
    <x v="0"/>
    <s v="_x000a_duda#_x000a_"/>
    <x v="0"/>
    <x v="0"/>
    <x v="0"/>
    <x v="0"/>
    <x v="0"/>
    <x v="0"/>
    <x v="1"/>
    <x v="1"/>
    <x v="0"/>
    <x v="0"/>
    <x v="0"/>
    <x v="0"/>
    <x v="0"/>
    <x v="0"/>
    <x v="0"/>
    <x v="0"/>
    <x v="0"/>
    <x v="0"/>
    <x v="0"/>
    <x v="0"/>
    <x v="0"/>
    <x v="0"/>
    <x v="0"/>
    <m/>
    <m/>
    <x v="0"/>
    <x v="9"/>
    <x v="1"/>
  </r>
  <r>
    <s v="sandra.duque"/>
    <d v="2021-03-29T00:00:00"/>
    <s v="duda#agrado#alegria#frustracion#amor#miedo#agotamiento#"/>
    <x v="0"/>
    <x v="0"/>
    <x v="1"/>
    <x v="0"/>
    <x v="0"/>
    <s v="_x000a_duda#agrado#alegria#frustracion#amor#miedo#agotamiento#_x000a_"/>
    <x v="0"/>
    <x v="0"/>
    <x v="0"/>
    <x v="0"/>
    <x v="0"/>
    <x v="0"/>
    <x v="1"/>
    <x v="1"/>
    <x v="0"/>
    <x v="1"/>
    <x v="0"/>
    <x v="0"/>
    <x v="0"/>
    <x v="1"/>
    <x v="1"/>
    <x v="1"/>
    <x v="0"/>
    <x v="0"/>
    <x v="0"/>
    <x v="0"/>
    <x v="1"/>
    <x v="0"/>
    <x v="0"/>
    <m/>
    <m/>
    <x v="0"/>
    <x v="9"/>
    <x v="1"/>
  </r>
  <r>
    <s v="mcr104@alu.ua.es"/>
    <d v="2021-03-29T00:00:00"/>
    <s v="frustracion#miedo#"/>
    <x v="0"/>
    <x v="0"/>
    <x v="0"/>
    <x v="0"/>
    <x v="0"/>
    <s v="_x000a_frustracion#miedo#_x000a_"/>
    <x v="0"/>
    <x v="0"/>
    <x v="0"/>
    <x v="0"/>
    <x v="0"/>
    <x v="0"/>
    <x v="1"/>
    <x v="0"/>
    <x v="0"/>
    <x v="0"/>
    <x v="0"/>
    <x v="0"/>
    <x v="0"/>
    <x v="1"/>
    <x v="0"/>
    <x v="0"/>
    <x v="0"/>
    <x v="0"/>
    <x v="0"/>
    <x v="0"/>
    <x v="1"/>
    <x v="0"/>
    <x v="0"/>
    <m/>
    <m/>
    <x v="1"/>
    <x v="9"/>
    <x v="1"/>
  </r>
  <r>
    <s v="soniiiamartiinez02@gmail.com"/>
    <d v="2021-03-29T00:00:00"/>
    <s v="satisfaccion#"/>
    <x v="0"/>
    <x v="0"/>
    <x v="0"/>
    <x v="0"/>
    <x v="0"/>
    <s v="_x000a_satisfaccion#_x000a_"/>
    <x v="0"/>
    <x v="0"/>
    <x v="0"/>
    <x v="0"/>
    <x v="0"/>
    <x v="0"/>
    <x v="1"/>
    <x v="0"/>
    <x v="0"/>
    <x v="0"/>
    <x v="0"/>
    <x v="0"/>
    <x v="0"/>
    <x v="0"/>
    <x v="0"/>
    <x v="0"/>
    <x v="0"/>
    <x v="0"/>
    <x v="1"/>
    <x v="0"/>
    <x v="0"/>
    <x v="0"/>
    <x v="0"/>
    <m/>
    <m/>
    <x v="0"/>
    <x v="9"/>
    <x v="1"/>
  </r>
  <r>
    <s v="aitanacrespo1878@gmail.com"/>
    <d v="2021-03-29T00:00:00"/>
    <s v="tension#"/>
    <x v="1"/>
    <x v="0"/>
    <x v="0"/>
    <x v="0"/>
    <x v="0"/>
    <s v="_x000a_tension#_x000a_"/>
    <x v="0"/>
    <x v="0"/>
    <x v="0"/>
    <x v="0"/>
    <x v="0"/>
    <x v="0"/>
    <x v="1"/>
    <x v="0"/>
    <x v="0"/>
    <x v="0"/>
    <x v="0"/>
    <x v="0"/>
    <x v="0"/>
    <x v="0"/>
    <x v="0"/>
    <x v="0"/>
    <x v="0"/>
    <x v="0"/>
    <x v="0"/>
    <x v="0"/>
    <x v="0"/>
    <x v="0"/>
    <x v="0"/>
    <m/>
    <m/>
    <x v="0"/>
    <x v="9"/>
    <x v="1"/>
  </r>
  <r>
    <s v="anabletran959m@gmail.com"/>
    <d v="2021-03-29T00:00:00"/>
    <s v="tension#"/>
    <x v="1"/>
    <x v="0"/>
    <x v="0"/>
    <x v="0"/>
    <x v="0"/>
    <s v="_x000a_tension#_x000a_"/>
    <x v="0"/>
    <x v="0"/>
    <x v="0"/>
    <x v="0"/>
    <x v="0"/>
    <x v="0"/>
    <x v="1"/>
    <x v="0"/>
    <x v="0"/>
    <x v="0"/>
    <x v="0"/>
    <x v="0"/>
    <x v="0"/>
    <x v="0"/>
    <x v="0"/>
    <x v="0"/>
    <x v="0"/>
    <x v="0"/>
    <x v="0"/>
    <x v="0"/>
    <x v="0"/>
    <x v="0"/>
    <x v="0"/>
    <m/>
    <m/>
    <x v="0"/>
    <x v="9"/>
    <x v="1"/>
  </r>
  <r>
    <s v="anabletran959m@gmail.com"/>
    <d v="2021-03-29T00:00:00"/>
    <s v="tension#"/>
    <x v="1"/>
    <x v="0"/>
    <x v="0"/>
    <x v="0"/>
    <x v="0"/>
    <s v="_x000a_tension#_x000a_"/>
    <x v="0"/>
    <x v="0"/>
    <x v="0"/>
    <x v="0"/>
    <x v="0"/>
    <x v="0"/>
    <x v="1"/>
    <x v="0"/>
    <x v="0"/>
    <x v="0"/>
    <x v="0"/>
    <x v="0"/>
    <x v="0"/>
    <x v="0"/>
    <x v="0"/>
    <x v="0"/>
    <x v="0"/>
    <x v="0"/>
    <x v="0"/>
    <x v="0"/>
    <x v="0"/>
    <x v="0"/>
    <x v="0"/>
    <m/>
    <m/>
    <x v="0"/>
    <x v="9"/>
    <x v="1"/>
  </r>
  <r>
    <s v="gema"/>
    <d v="2021-03-29T00:00:00"/>
    <s v="tension#"/>
    <x v="1"/>
    <x v="0"/>
    <x v="0"/>
    <x v="0"/>
    <x v="0"/>
    <s v="_x000a_tension#_x000a_"/>
    <x v="0"/>
    <x v="0"/>
    <x v="0"/>
    <x v="0"/>
    <x v="0"/>
    <x v="0"/>
    <x v="1"/>
    <x v="0"/>
    <x v="0"/>
    <x v="0"/>
    <x v="0"/>
    <x v="0"/>
    <x v="0"/>
    <x v="0"/>
    <x v="0"/>
    <x v="0"/>
    <x v="0"/>
    <x v="0"/>
    <x v="0"/>
    <x v="0"/>
    <x v="0"/>
    <x v="0"/>
    <x v="0"/>
    <m/>
    <m/>
    <x v="0"/>
    <x v="9"/>
    <x v="1"/>
  </r>
  <r>
    <s v="juliamonzojustamante@gmail.com"/>
    <d v="2021-03-29T00:00:00"/>
    <s v="tension#"/>
    <x v="1"/>
    <x v="0"/>
    <x v="0"/>
    <x v="0"/>
    <x v="0"/>
    <s v="_x000a_tension#_x000a_"/>
    <x v="0"/>
    <x v="0"/>
    <x v="0"/>
    <x v="0"/>
    <x v="0"/>
    <x v="0"/>
    <x v="1"/>
    <x v="0"/>
    <x v="0"/>
    <x v="0"/>
    <x v="0"/>
    <x v="0"/>
    <x v="0"/>
    <x v="0"/>
    <x v="0"/>
    <x v="0"/>
    <x v="0"/>
    <x v="0"/>
    <x v="0"/>
    <x v="0"/>
    <x v="0"/>
    <x v="0"/>
    <x v="0"/>
    <m/>
    <m/>
    <x v="0"/>
    <x v="9"/>
    <x v="1"/>
  </r>
  <r>
    <s v="lauramartsales@gmail.com"/>
    <d v="2021-03-29T00:00:00"/>
    <s v="tension#"/>
    <x v="1"/>
    <x v="0"/>
    <x v="0"/>
    <x v="0"/>
    <x v="0"/>
    <s v="_x000a_tension#_x000a_"/>
    <x v="0"/>
    <x v="0"/>
    <x v="0"/>
    <x v="0"/>
    <x v="0"/>
    <x v="0"/>
    <x v="1"/>
    <x v="0"/>
    <x v="0"/>
    <x v="0"/>
    <x v="0"/>
    <x v="0"/>
    <x v="0"/>
    <x v="0"/>
    <x v="0"/>
    <x v="0"/>
    <x v="0"/>
    <x v="0"/>
    <x v="0"/>
    <x v="0"/>
    <x v="0"/>
    <x v="0"/>
    <x v="0"/>
    <m/>
    <m/>
    <x v="0"/>
    <x v="9"/>
    <x v="1"/>
  </r>
  <r>
    <s v="lauramartsales@gmail.com"/>
    <d v="2021-03-29T00:00:00"/>
    <s v="tension#"/>
    <x v="1"/>
    <x v="0"/>
    <x v="0"/>
    <x v="0"/>
    <x v="0"/>
    <s v="_x000a_tension#_x000a_"/>
    <x v="0"/>
    <x v="0"/>
    <x v="0"/>
    <x v="0"/>
    <x v="0"/>
    <x v="0"/>
    <x v="1"/>
    <x v="0"/>
    <x v="0"/>
    <x v="0"/>
    <x v="0"/>
    <x v="0"/>
    <x v="0"/>
    <x v="0"/>
    <x v="0"/>
    <x v="0"/>
    <x v="0"/>
    <x v="0"/>
    <x v="0"/>
    <x v="0"/>
    <x v="0"/>
    <x v="0"/>
    <x v="0"/>
    <m/>
    <m/>
    <x v="0"/>
    <x v="9"/>
    <x v="1"/>
  </r>
  <r>
    <s v="mariamrtnzmrtnz11@gmail.com"/>
    <d v="2021-03-29T00:00:00"/>
    <s v="tension#"/>
    <x v="1"/>
    <x v="0"/>
    <x v="0"/>
    <x v="0"/>
    <x v="0"/>
    <s v="_x000a_tension#_x000a_"/>
    <x v="0"/>
    <x v="0"/>
    <x v="0"/>
    <x v="0"/>
    <x v="0"/>
    <x v="0"/>
    <x v="1"/>
    <x v="0"/>
    <x v="0"/>
    <x v="0"/>
    <x v="0"/>
    <x v="0"/>
    <x v="0"/>
    <x v="0"/>
    <x v="0"/>
    <x v="0"/>
    <x v="0"/>
    <x v="0"/>
    <x v="0"/>
    <x v="0"/>
    <x v="0"/>
    <x v="0"/>
    <x v="0"/>
    <m/>
    <m/>
    <x v="0"/>
    <x v="9"/>
    <x v="1"/>
  </r>
  <r>
    <s v="paulapc02@gmail.com"/>
    <d v="2021-03-29T00:00:00"/>
    <s v="tension#"/>
    <x v="1"/>
    <x v="0"/>
    <x v="0"/>
    <x v="0"/>
    <x v="0"/>
    <s v="_x000a_tension#_x000a_"/>
    <x v="0"/>
    <x v="0"/>
    <x v="0"/>
    <x v="0"/>
    <x v="0"/>
    <x v="0"/>
    <x v="1"/>
    <x v="0"/>
    <x v="0"/>
    <x v="0"/>
    <x v="0"/>
    <x v="0"/>
    <x v="0"/>
    <x v="0"/>
    <x v="0"/>
    <x v="0"/>
    <x v="0"/>
    <x v="0"/>
    <x v="0"/>
    <x v="0"/>
    <x v="0"/>
    <x v="0"/>
    <x v="0"/>
    <m/>
    <m/>
    <x v="0"/>
    <x v="9"/>
    <x v="1"/>
  </r>
  <r>
    <s v="xrm2@alu.ua.es"/>
    <d v="2021-03-29T00:00:00"/>
    <s v="tension#"/>
    <x v="1"/>
    <x v="0"/>
    <x v="0"/>
    <x v="0"/>
    <x v="0"/>
    <s v="_x000a_tension#_x000a_"/>
    <x v="0"/>
    <x v="0"/>
    <x v="0"/>
    <x v="0"/>
    <x v="0"/>
    <x v="0"/>
    <x v="1"/>
    <x v="0"/>
    <x v="0"/>
    <x v="0"/>
    <x v="0"/>
    <x v="0"/>
    <x v="0"/>
    <x v="0"/>
    <x v="0"/>
    <x v="0"/>
    <x v="0"/>
    <x v="0"/>
    <x v="0"/>
    <x v="0"/>
    <x v="0"/>
    <x v="0"/>
    <x v="0"/>
    <m/>
    <m/>
    <x v="1"/>
    <x v="9"/>
    <x v="1"/>
  </r>
  <r>
    <s v="ysm18@alu.ua.es"/>
    <d v="2021-03-29T00:00:00"/>
    <s v="tension#"/>
    <x v="1"/>
    <x v="0"/>
    <x v="0"/>
    <x v="0"/>
    <x v="0"/>
    <s v="_x000a_tension#_x000a_"/>
    <x v="0"/>
    <x v="0"/>
    <x v="0"/>
    <x v="0"/>
    <x v="0"/>
    <x v="0"/>
    <x v="1"/>
    <x v="0"/>
    <x v="0"/>
    <x v="0"/>
    <x v="0"/>
    <x v="0"/>
    <x v="0"/>
    <x v="0"/>
    <x v="0"/>
    <x v="0"/>
    <x v="0"/>
    <x v="0"/>
    <x v="0"/>
    <x v="0"/>
    <x v="0"/>
    <x v="0"/>
    <x v="0"/>
    <m/>
    <m/>
    <x v="0"/>
    <x v="9"/>
    <x v="1"/>
  </r>
  <r>
    <s v="irene"/>
    <d v="2021-03-29T00:00:00"/>
    <s v="tension#alegria#fortaleza#"/>
    <x v="1"/>
    <x v="0"/>
    <x v="1"/>
    <x v="0"/>
    <x v="0"/>
    <s v="_x000a_tension#alegria#fortaleza#_x000a_"/>
    <x v="0"/>
    <x v="0"/>
    <x v="0"/>
    <x v="1"/>
    <x v="0"/>
    <x v="0"/>
    <x v="1"/>
    <x v="0"/>
    <x v="0"/>
    <x v="0"/>
    <x v="0"/>
    <x v="0"/>
    <x v="0"/>
    <x v="0"/>
    <x v="0"/>
    <x v="0"/>
    <x v="0"/>
    <x v="0"/>
    <x v="0"/>
    <x v="0"/>
    <x v="0"/>
    <x v="0"/>
    <x v="0"/>
    <m/>
    <m/>
    <x v="0"/>
    <x v="9"/>
    <x v="1"/>
  </r>
  <r>
    <s v="anadlpm26@gmail.com"/>
    <d v="2021-03-29T00:00:00"/>
    <s v="tension#deseo#"/>
    <x v="1"/>
    <x v="0"/>
    <x v="0"/>
    <x v="1"/>
    <x v="0"/>
    <s v="_x000a_tension#deseo#_x000a_"/>
    <x v="0"/>
    <x v="0"/>
    <x v="0"/>
    <x v="0"/>
    <x v="0"/>
    <x v="0"/>
    <x v="1"/>
    <x v="0"/>
    <x v="0"/>
    <x v="0"/>
    <x v="0"/>
    <x v="0"/>
    <x v="0"/>
    <x v="0"/>
    <x v="0"/>
    <x v="0"/>
    <x v="0"/>
    <x v="0"/>
    <x v="0"/>
    <x v="0"/>
    <x v="0"/>
    <x v="0"/>
    <x v="0"/>
    <m/>
    <m/>
    <x v="0"/>
    <x v="9"/>
    <x v="1"/>
  </r>
  <r>
    <s v="saravicent03@gmail.com"/>
    <d v="2021-03-29T00:00:00"/>
    <s v="tension#duda#agotamiento#"/>
    <x v="1"/>
    <x v="0"/>
    <x v="0"/>
    <x v="0"/>
    <x v="0"/>
    <s v="_x000a_tension#duda#agotamiento#_x000a_"/>
    <x v="0"/>
    <x v="0"/>
    <x v="0"/>
    <x v="0"/>
    <x v="0"/>
    <x v="0"/>
    <x v="1"/>
    <x v="1"/>
    <x v="0"/>
    <x v="0"/>
    <x v="0"/>
    <x v="0"/>
    <x v="0"/>
    <x v="0"/>
    <x v="1"/>
    <x v="0"/>
    <x v="0"/>
    <x v="0"/>
    <x v="0"/>
    <x v="0"/>
    <x v="0"/>
    <x v="0"/>
    <x v="0"/>
    <m/>
    <m/>
    <x v="0"/>
    <x v="9"/>
    <x v="1"/>
  </r>
  <r>
    <s v="mariamoya"/>
    <d v="2021-03-29T00:00:00"/>
    <s v="tension#duda#compasion#diversion#agrado#alegria#amor#agotamiento#entusiasmo#"/>
    <x v="1"/>
    <x v="0"/>
    <x v="1"/>
    <x v="0"/>
    <x v="0"/>
    <s v="_x000a_tension#duda#compasion#diversion#agrado#alegria#amor#agotamiento#entusiasmo#_x000a_"/>
    <x v="0"/>
    <x v="0"/>
    <x v="0"/>
    <x v="0"/>
    <x v="0"/>
    <x v="1"/>
    <x v="1"/>
    <x v="1"/>
    <x v="0"/>
    <x v="1"/>
    <x v="0"/>
    <x v="1"/>
    <x v="0"/>
    <x v="0"/>
    <x v="1"/>
    <x v="1"/>
    <x v="0"/>
    <x v="1"/>
    <x v="0"/>
    <x v="0"/>
    <x v="0"/>
    <x v="0"/>
    <x v="0"/>
    <m/>
    <m/>
    <x v="0"/>
    <x v="9"/>
    <x v="1"/>
  </r>
  <r>
    <s v="marinapovedalopez0@gmail.com"/>
    <d v="2021-03-29T00:00:00"/>
    <s v="tension#duda#diversion#agrado#alegria#fortaleza#agotamiento#"/>
    <x v="1"/>
    <x v="0"/>
    <x v="1"/>
    <x v="0"/>
    <x v="0"/>
    <s v="_x000a_tension#duda#diversion#agrado#alegria#fortaleza#agotamiento#_x000a_"/>
    <x v="0"/>
    <x v="0"/>
    <x v="0"/>
    <x v="1"/>
    <x v="0"/>
    <x v="0"/>
    <x v="1"/>
    <x v="1"/>
    <x v="0"/>
    <x v="0"/>
    <x v="0"/>
    <x v="1"/>
    <x v="0"/>
    <x v="0"/>
    <x v="1"/>
    <x v="1"/>
    <x v="0"/>
    <x v="0"/>
    <x v="0"/>
    <x v="0"/>
    <x v="0"/>
    <x v="0"/>
    <x v="0"/>
    <m/>
    <m/>
    <x v="0"/>
    <x v="9"/>
    <x v="1"/>
  </r>
  <r>
    <s v="paulapc02@gmail.com"/>
    <d v="2021-03-29T00:00:00"/>
    <s v="tension#duda#ira#aburrimiento#agrado#tristeza#dolor#frustracion#fobia#odio#miedo#agotamiento#entusiasmo#humillacion#"/>
    <x v="1"/>
    <x v="1"/>
    <x v="0"/>
    <x v="0"/>
    <x v="1"/>
    <s v="_x000a_tension#duda#ira#aburrimiento#agrado#tristeza#dolor#frustracion#fobia#odio#miedo#agotamiento#entusiasmo#humillacion#_x000a_"/>
    <x v="0"/>
    <x v="1"/>
    <x v="0"/>
    <x v="0"/>
    <x v="0"/>
    <x v="1"/>
    <x v="1"/>
    <x v="1"/>
    <x v="0"/>
    <x v="0"/>
    <x v="0"/>
    <x v="0"/>
    <x v="1"/>
    <x v="1"/>
    <x v="1"/>
    <x v="1"/>
    <x v="0"/>
    <x v="0"/>
    <x v="0"/>
    <x v="0"/>
    <x v="1"/>
    <x v="0"/>
    <x v="1"/>
    <s v="fobia"/>
    <s v="odio"/>
    <x v="0"/>
    <x v="9"/>
    <x v="1"/>
  </r>
  <r>
    <s v="andreaegea02@gmail.com"/>
    <d v="2021-03-29T00:00:00"/>
    <s v="tension#duda#malestar#alegria#frustracion#agotamiento#apatia#"/>
    <x v="1"/>
    <x v="0"/>
    <x v="1"/>
    <x v="0"/>
    <x v="0"/>
    <s v="_x000a_tension#duda#malestar#alegria#frustracion#agotamiento#apatia#_x000a_"/>
    <x v="1"/>
    <x v="0"/>
    <x v="0"/>
    <x v="0"/>
    <x v="1"/>
    <x v="0"/>
    <x v="1"/>
    <x v="1"/>
    <x v="0"/>
    <x v="0"/>
    <x v="0"/>
    <x v="0"/>
    <x v="0"/>
    <x v="1"/>
    <x v="1"/>
    <x v="0"/>
    <x v="0"/>
    <x v="0"/>
    <x v="0"/>
    <x v="0"/>
    <x v="0"/>
    <x v="0"/>
    <x v="0"/>
    <m/>
    <m/>
    <x v="0"/>
    <x v="9"/>
    <x v="1"/>
  </r>
  <r>
    <s v="soniiiamartiinez02@gmail.com"/>
    <d v="2021-03-29T00:00:00"/>
    <s v="tension#duda#ira#tristeza#satisfaccion#"/>
    <x v="1"/>
    <x v="0"/>
    <x v="0"/>
    <x v="0"/>
    <x v="0"/>
    <s v=". Acabo de terminar un examen, estoy satisfecha con él. Pero una de mis preocupaciones es que no se solucione un problema que he tenido con el autobús. . Sugiéreme ya un cuento…_x000a_tension#duda#ira#tristeza#satisfaccion#_x000a_"/>
    <x v="0"/>
    <x v="1"/>
    <x v="0"/>
    <x v="0"/>
    <x v="0"/>
    <x v="0"/>
    <x v="1"/>
    <x v="1"/>
    <x v="0"/>
    <x v="0"/>
    <x v="0"/>
    <x v="0"/>
    <x v="0"/>
    <x v="0"/>
    <x v="0"/>
    <x v="0"/>
    <x v="0"/>
    <x v="0"/>
    <x v="1"/>
    <x v="0"/>
    <x v="0"/>
    <x v="0"/>
    <x v="1"/>
    <m/>
    <m/>
    <x v="0"/>
    <x v="9"/>
    <x v="1"/>
  </r>
  <r>
    <s v="anahernandez"/>
    <d v="2021-05-04T00:00:00"/>
    <s v="calma#duda#compasion#diversion#agrado#malestar#tristeza#placer#frustracion#deseo#amor#miedo#agotamiento#apatia#humillacion#dependenciaEmocional#"/>
    <x v="0"/>
    <x v="0"/>
    <x v="0"/>
    <x v="1"/>
    <x v="1"/>
    <s v=". cuentos sobre estrés . Sugiéreme ya un cuento…_x000a_#calma#duda#compasion#diversion#agrado#malestar#tristeza#placer#frustracion#deseo#amor#miedo#agotamiento#apatia#humillacion#dependenciaEmocional#_x000a_"/>
    <x v="1"/>
    <x v="1"/>
    <x v="0"/>
    <x v="0"/>
    <x v="1"/>
    <x v="0"/>
    <x v="0"/>
    <x v="1"/>
    <x v="1"/>
    <x v="1"/>
    <x v="0"/>
    <x v="1"/>
    <x v="0"/>
    <x v="1"/>
    <x v="1"/>
    <x v="1"/>
    <x v="1"/>
    <x v="1"/>
    <x v="0"/>
    <x v="0"/>
    <x v="1"/>
    <x v="0"/>
    <x v="0"/>
    <m/>
    <m/>
    <x v="0"/>
    <x v="9"/>
    <x v="1"/>
  </r>
  <r>
    <s v="luciagralla"/>
    <d v="2021-05-04T00:00:00"/>
    <s v="agrado#frustracion#"/>
    <x v="0"/>
    <x v="0"/>
    <x v="0"/>
    <x v="0"/>
    <x v="0"/>
    <s v=". Estoy agotada mentalmente, no me hace ilusión nada y tampoco me entristece nada . Si . No . Siempre intento ver el lado bueno de las cosas . Sugiéreme ya un cuento…_x000a_#agrado#frustracion#_x000a_"/>
    <x v="0"/>
    <x v="0"/>
    <x v="0"/>
    <x v="0"/>
    <x v="0"/>
    <x v="0"/>
    <x v="1"/>
    <x v="0"/>
    <x v="0"/>
    <x v="0"/>
    <x v="0"/>
    <x v="0"/>
    <x v="0"/>
    <x v="1"/>
    <x v="0"/>
    <x v="1"/>
    <x v="0"/>
    <x v="0"/>
    <x v="0"/>
    <x v="0"/>
    <x v="0"/>
    <x v="0"/>
    <x v="0"/>
    <m/>
    <m/>
    <x v="0"/>
    <x v="9"/>
    <x v="1"/>
  </r>
  <r>
    <s v="anadlpm26@gmail.com"/>
    <d v="2021-03-29T00:00:00"/>
    <s v="calma#tension#frustracion#deseo#"/>
    <x v="1"/>
    <x v="0"/>
    <x v="0"/>
    <x v="1"/>
    <x v="0"/>
    <s v=". estoy nerviosa . sí, estrés . tengo un examen . recomiéndame un cuento . Sugiéreme ya un cuento…_x000a_calma#tension#frustracion#deseo#_x000a_"/>
    <x v="0"/>
    <x v="0"/>
    <x v="0"/>
    <x v="0"/>
    <x v="0"/>
    <x v="0"/>
    <x v="0"/>
    <x v="0"/>
    <x v="0"/>
    <x v="0"/>
    <x v="0"/>
    <x v="0"/>
    <x v="0"/>
    <x v="1"/>
    <x v="0"/>
    <x v="0"/>
    <x v="0"/>
    <x v="0"/>
    <x v="0"/>
    <x v="0"/>
    <x v="0"/>
    <x v="0"/>
    <x v="0"/>
    <m/>
    <m/>
    <x v="0"/>
    <x v="9"/>
    <x v="1"/>
  </r>
  <r>
    <s v="juarezmartinezandrea@gmail.com"/>
    <d v="2021-03-29T00:00:00"/>
    <s v="alegria#tristeza#amor#entusiasmo#"/>
    <x v="0"/>
    <x v="0"/>
    <x v="1"/>
    <x v="0"/>
    <x v="0"/>
    <s v=". felicidad . recomiendome un cuento . pienso que la felicidad tiene que ver con el entorno de las personas. . me considero feliz un 8 . le doy mucha importancia . muchas gracias por todo,podemos finalizar ya? . el exceso de orgullo no es bueno,pues te puede hacer perder amistades o relaciones con gente . si . reconuebdame el cuento . recomi . Sugi_x000a_alegria#tristeza#amor#entusiasmo#_x000a_"/>
    <x v="0"/>
    <x v="1"/>
    <x v="0"/>
    <x v="0"/>
    <x v="0"/>
    <x v="1"/>
    <x v="1"/>
    <x v="0"/>
    <x v="0"/>
    <x v="1"/>
    <x v="0"/>
    <x v="0"/>
    <x v="0"/>
    <x v="0"/>
    <x v="0"/>
    <x v="0"/>
    <x v="0"/>
    <x v="0"/>
    <x v="0"/>
    <x v="0"/>
    <x v="0"/>
    <x v="0"/>
    <x v="0"/>
    <m/>
    <m/>
    <x v="0"/>
    <x v="9"/>
    <x v="1"/>
  </r>
  <r>
    <s v="andreaegea02@gmail.com"/>
    <d v="2021-03-29T00:00:00"/>
    <s v="tension#tristeza#dolor#amor#"/>
    <x v="1"/>
    <x v="0"/>
    <x v="0"/>
    <x v="0"/>
    <x v="0"/>
    <s v=". Me encuentro cansada porque no he dormido mucho y nerviosa porque tengo un examen difícil . Recomiéndame un cuento . Sugiéreme ya un cuento…_x000a_tension#tristeza#dolor#amor#_x000a_"/>
    <x v="0"/>
    <x v="1"/>
    <x v="0"/>
    <x v="0"/>
    <x v="0"/>
    <x v="0"/>
    <x v="1"/>
    <x v="0"/>
    <x v="0"/>
    <x v="1"/>
    <x v="0"/>
    <x v="0"/>
    <x v="1"/>
    <x v="0"/>
    <x v="0"/>
    <x v="0"/>
    <x v="0"/>
    <x v="0"/>
    <x v="0"/>
    <x v="0"/>
    <x v="0"/>
    <x v="0"/>
    <x v="0"/>
    <m/>
    <m/>
    <x v="0"/>
    <x v="9"/>
    <x v="1"/>
  </r>
  <r>
    <s v="leivasonia18@gmail.com"/>
    <d v="2021-03-29T00:00:00"/>
    <s v="alegria#"/>
    <x v="0"/>
    <x v="0"/>
    <x v="1"/>
    <x v="0"/>
    <x v="0"/>
    <s v=". Me encuentro feliz porque estoy bien con mi pareja y amigos,y adem . Si,estoy feliz y es lo m . Si,nos enfadamos por cosas que no deber . Sugi_x000a_alegria#_x000a_"/>
    <x v="0"/>
    <x v="0"/>
    <x v="0"/>
    <x v="0"/>
    <x v="0"/>
    <x v="0"/>
    <x v="1"/>
    <x v="0"/>
    <x v="0"/>
    <x v="0"/>
    <x v="0"/>
    <x v="0"/>
    <x v="0"/>
    <x v="0"/>
    <x v="0"/>
    <x v="0"/>
    <x v="0"/>
    <x v="0"/>
    <x v="0"/>
    <x v="0"/>
    <x v="0"/>
    <x v="0"/>
    <x v="0"/>
    <m/>
    <m/>
    <x v="0"/>
    <x v="9"/>
    <x v="1"/>
  </r>
  <r>
    <s v="irene"/>
    <d v="2021-03-29T00:00:00"/>
    <s v="diversion#alegria#satisfaccion#amor#"/>
    <x v="0"/>
    <x v="0"/>
    <x v="1"/>
    <x v="0"/>
    <x v="0"/>
    <s v=". Me gustaría que me recomendases un cuento . Sugiéreme ya un cuento…_x000a_diversion#alegria#satisfaccion#amor#_x000a_"/>
    <x v="0"/>
    <x v="0"/>
    <x v="0"/>
    <x v="0"/>
    <x v="0"/>
    <x v="0"/>
    <x v="1"/>
    <x v="0"/>
    <x v="0"/>
    <x v="1"/>
    <x v="0"/>
    <x v="1"/>
    <x v="0"/>
    <x v="0"/>
    <x v="0"/>
    <x v="0"/>
    <x v="0"/>
    <x v="0"/>
    <x v="1"/>
    <x v="0"/>
    <x v="0"/>
    <x v="0"/>
    <x v="0"/>
    <m/>
    <m/>
    <x v="0"/>
    <x v="9"/>
    <x v="1"/>
  </r>
  <r>
    <s v="mencia146@gmail.com"/>
    <d v="2021-04-30T00:00:00"/>
    <s v="tension#ira#aburrimiento#tristeza#dolor#frustracion#fortaleza#"/>
    <x v="1"/>
    <x v="1"/>
    <x v="0"/>
    <x v="0"/>
    <x v="0"/>
    <s v=". me siento incomprendida, hace mucho que no me siento completamente a gusto o siendo yo misma con alguien . durante todo el dia me siento tensa y con preocupaciones en la cabeza, no puedo estar ni un minuto relajada y en calma . si, todos . siento intranquilidad continua . si . se que hay que mirar la vida con positividad y vivir el momento, pero a la hora de la verdad soy incapaz de verlo mediante ese punto de vista, cuando me siento mal me hundo y no puedo ir más allá, comienzo a llorar y no se ni por qué lo hago, solo sé que tengo un vacío emocional muy grande, no me siento querida por nadie y no hay nadie con quien de verdad me quiera desahogar y abrirme . siento que estoy en un pozo y no puedo salir de ahí . muchas veces he pensado en que seguir viviendo no tenia ningun sentido . ahora mismo no estoy bien . yo soy consciente que necesito ayuda psicologógica pero me autoconvenzo de que estoy bien e ignoro todo lo que siento y lo que se me pasa por la acbeza cuando no estoy bien, pienso que tengo un problema porque yo misma pienso que estoy bien y no me pasa nada, pero no es así aunque no lo quiera aceptar . salir . Sugiéreme ya un cuento…_x000a_#tension#ira#aburrimiento#tristeza#dolor#frustracion#fortaleza#_x000a_"/>
    <x v="0"/>
    <x v="1"/>
    <x v="0"/>
    <x v="1"/>
    <x v="0"/>
    <x v="0"/>
    <x v="1"/>
    <x v="0"/>
    <x v="0"/>
    <x v="0"/>
    <x v="0"/>
    <x v="0"/>
    <x v="1"/>
    <x v="1"/>
    <x v="0"/>
    <x v="0"/>
    <x v="0"/>
    <x v="0"/>
    <x v="0"/>
    <x v="0"/>
    <x v="0"/>
    <x v="0"/>
    <x v="1"/>
    <m/>
    <m/>
    <x v="0"/>
    <x v="9"/>
    <x v="1"/>
  </r>
  <r>
    <s v="juliamonzojustamante@gmail.com"/>
    <d v="2021-03-29T00:00:00"/>
    <s v="tristeza#frustracion#fobia#odio#miedo#"/>
    <x v="0"/>
    <x v="0"/>
    <x v="0"/>
    <x v="0"/>
    <x v="0"/>
    <s v=". me siento preocupada . resentimiento . fobia a vivir . Sugiéreme ya un cuento…_x000a_tristeza#frustracion#fobia#odio#miedo#_x000a_"/>
    <x v="0"/>
    <x v="1"/>
    <x v="0"/>
    <x v="0"/>
    <x v="0"/>
    <x v="0"/>
    <x v="1"/>
    <x v="0"/>
    <x v="0"/>
    <x v="0"/>
    <x v="0"/>
    <x v="0"/>
    <x v="0"/>
    <x v="1"/>
    <x v="0"/>
    <x v="0"/>
    <x v="0"/>
    <x v="0"/>
    <x v="0"/>
    <x v="0"/>
    <x v="1"/>
    <x v="0"/>
    <x v="0"/>
    <s v="fobia"/>
    <s v="odio"/>
    <x v="0"/>
    <x v="9"/>
    <x v="1"/>
  </r>
  <r>
    <s v="sandra.duque"/>
    <d v="2021-03-29T00:00:00"/>
    <s v="tristeza#"/>
    <x v="0"/>
    <x v="0"/>
    <x v="0"/>
    <x v="0"/>
    <x v="0"/>
    <s v=". recomiendame un cuento . Sugiéreme ya un cuento…_x000a_tristeza#_x000a_"/>
    <x v="0"/>
    <x v="1"/>
    <x v="0"/>
    <x v="0"/>
    <x v="0"/>
    <x v="0"/>
    <x v="1"/>
    <x v="0"/>
    <x v="0"/>
    <x v="0"/>
    <x v="0"/>
    <x v="0"/>
    <x v="0"/>
    <x v="0"/>
    <x v="0"/>
    <x v="0"/>
    <x v="0"/>
    <x v="0"/>
    <x v="0"/>
    <x v="0"/>
    <x v="0"/>
    <x v="0"/>
    <x v="0"/>
    <m/>
    <m/>
    <x v="0"/>
    <x v="9"/>
    <x v="1"/>
  </r>
  <r>
    <s v="marinapovedalopez0@gmail.com"/>
    <d v="2021-03-29T00:00:00"/>
    <s v="calma#certeza#diversion#agrado#satisfaccion#fortaleza#"/>
    <x v="0"/>
    <x v="0"/>
    <x v="0"/>
    <x v="0"/>
    <x v="0"/>
    <s v=". recomiéndame ya el cuento . Sugiéreme ya un cuento…_x000a_calma#certeza#diversion#agrado#satisfaccion#fortaleza#_x000a_"/>
    <x v="0"/>
    <x v="0"/>
    <x v="1"/>
    <x v="1"/>
    <x v="0"/>
    <x v="0"/>
    <x v="0"/>
    <x v="0"/>
    <x v="0"/>
    <x v="0"/>
    <x v="0"/>
    <x v="1"/>
    <x v="0"/>
    <x v="0"/>
    <x v="0"/>
    <x v="1"/>
    <x v="0"/>
    <x v="0"/>
    <x v="1"/>
    <x v="0"/>
    <x v="0"/>
    <x v="0"/>
    <x v="0"/>
    <m/>
    <m/>
    <x v="0"/>
    <x v="9"/>
    <x v="1"/>
  </r>
  <r>
    <s v="ysm18@alu.ua.es"/>
    <d v="2021-03-29T00:00:00"/>
    <s v="tristeza#"/>
    <x v="0"/>
    <x v="0"/>
    <x v="0"/>
    <x v="0"/>
    <x v="0"/>
    <s v=". Sugiéreme ya un cuento…_x000a_tristeza#_x000a_"/>
    <x v="0"/>
    <x v="1"/>
    <x v="0"/>
    <x v="0"/>
    <x v="0"/>
    <x v="0"/>
    <x v="1"/>
    <x v="0"/>
    <x v="0"/>
    <x v="0"/>
    <x v="0"/>
    <x v="0"/>
    <x v="0"/>
    <x v="0"/>
    <x v="0"/>
    <x v="0"/>
    <x v="0"/>
    <x v="0"/>
    <x v="0"/>
    <x v="0"/>
    <x v="0"/>
    <x v="0"/>
    <x v="0"/>
    <m/>
    <m/>
    <x v="0"/>
    <x v="9"/>
    <x v="1"/>
  </r>
  <r>
    <s v="victorinfor01@gmail.com"/>
    <d v="2021-05-04T00:00:00"/>
    <s v="agrado#alegria#"/>
    <x v="0"/>
    <x v="0"/>
    <x v="1"/>
    <x v="0"/>
    <x v="0"/>
    <s v="_x000a_#agrado#alegria#_x000a_"/>
    <x v="0"/>
    <x v="0"/>
    <x v="0"/>
    <x v="0"/>
    <x v="0"/>
    <x v="0"/>
    <x v="1"/>
    <x v="0"/>
    <x v="0"/>
    <x v="0"/>
    <x v="0"/>
    <x v="0"/>
    <x v="0"/>
    <x v="0"/>
    <x v="0"/>
    <x v="1"/>
    <x v="0"/>
    <x v="0"/>
    <x v="0"/>
    <x v="0"/>
    <x v="0"/>
    <x v="0"/>
    <x v="0"/>
    <m/>
    <m/>
    <x v="1"/>
    <x v="10"/>
    <x v="1"/>
  </r>
  <r>
    <s v="marta.garciaromero"/>
    <d v="2021-05-04T00:00:00"/>
    <s v="calma#"/>
    <x v="0"/>
    <x v="0"/>
    <x v="0"/>
    <x v="0"/>
    <x v="0"/>
    <s v="_x000a_#calma#_x000a_"/>
    <x v="0"/>
    <x v="0"/>
    <x v="0"/>
    <x v="0"/>
    <x v="0"/>
    <x v="0"/>
    <x v="0"/>
    <x v="0"/>
    <x v="0"/>
    <x v="0"/>
    <x v="0"/>
    <x v="0"/>
    <x v="0"/>
    <x v="0"/>
    <x v="0"/>
    <x v="0"/>
    <x v="0"/>
    <x v="0"/>
    <x v="0"/>
    <x v="0"/>
    <x v="0"/>
    <x v="0"/>
    <x v="0"/>
    <m/>
    <m/>
    <x v="0"/>
    <x v="10"/>
    <x v="1"/>
  </r>
  <r>
    <s v="marta.garciaromero"/>
    <d v="2021-05-04T00:00:00"/>
    <s v="calma#agrado#"/>
    <x v="0"/>
    <x v="0"/>
    <x v="0"/>
    <x v="0"/>
    <x v="0"/>
    <s v="_x000a_#calma#agrado#_x000a_"/>
    <x v="0"/>
    <x v="0"/>
    <x v="0"/>
    <x v="0"/>
    <x v="0"/>
    <x v="0"/>
    <x v="0"/>
    <x v="0"/>
    <x v="0"/>
    <x v="0"/>
    <x v="0"/>
    <x v="0"/>
    <x v="0"/>
    <x v="0"/>
    <x v="0"/>
    <x v="1"/>
    <x v="0"/>
    <x v="0"/>
    <x v="0"/>
    <x v="0"/>
    <x v="0"/>
    <x v="0"/>
    <x v="0"/>
    <m/>
    <m/>
    <x v="0"/>
    <x v="10"/>
    <x v="1"/>
  </r>
  <r>
    <s v="alberto"/>
    <d v="2021-04-29T00:00:00"/>
    <s v="calma#agrado#placer#"/>
    <x v="0"/>
    <x v="0"/>
    <x v="0"/>
    <x v="0"/>
    <x v="0"/>
    <s v="_x000a_#calma#agrado#placer#_x000a_"/>
    <x v="0"/>
    <x v="0"/>
    <x v="0"/>
    <x v="0"/>
    <x v="0"/>
    <x v="0"/>
    <x v="0"/>
    <x v="0"/>
    <x v="1"/>
    <x v="0"/>
    <x v="0"/>
    <x v="0"/>
    <x v="0"/>
    <x v="0"/>
    <x v="0"/>
    <x v="1"/>
    <x v="0"/>
    <x v="0"/>
    <x v="0"/>
    <x v="0"/>
    <x v="0"/>
    <x v="0"/>
    <x v="0"/>
    <m/>
    <m/>
    <x v="1"/>
    <x v="10"/>
    <x v="1"/>
  </r>
  <r>
    <s v="marta.garciaromero"/>
    <d v="2021-05-04T00:00:00"/>
    <s v="calma#agrado#valentia#fortaleza#"/>
    <x v="0"/>
    <x v="0"/>
    <x v="0"/>
    <x v="0"/>
    <x v="0"/>
    <s v="_x000a_#calma#agrado#valentia#fortaleza#_x000a_"/>
    <x v="0"/>
    <x v="0"/>
    <x v="0"/>
    <x v="1"/>
    <x v="0"/>
    <x v="0"/>
    <x v="0"/>
    <x v="0"/>
    <x v="0"/>
    <x v="0"/>
    <x v="1"/>
    <x v="0"/>
    <x v="0"/>
    <x v="0"/>
    <x v="0"/>
    <x v="1"/>
    <x v="0"/>
    <x v="0"/>
    <x v="0"/>
    <x v="0"/>
    <x v="0"/>
    <x v="0"/>
    <x v="0"/>
    <m/>
    <m/>
    <x v="0"/>
    <x v="10"/>
    <x v="1"/>
  </r>
  <r>
    <s v="claudiacut"/>
    <d v="2021-04-29T00:00:00"/>
    <s v="calma#amor#apego#"/>
    <x v="0"/>
    <x v="0"/>
    <x v="0"/>
    <x v="0"/>
    <x v="0"/>
    <s v="_x000a_#calma#amor#apego#_x000a_"/>
    <x v="0"/>
    <x v="0"/>
    <x v="0"/>
    <x v="0"/>
    <x v="0"/>
    <x v="0"/>
    <x v="0"/>
    <x v="0"/>
    <x v="0"/>
    <x v="1"/>
    <x v="0"/>
    <x v="0"/>
    <x v="0"/>
    <x v="0"/>
    <x v="0"/>
    <x v="0"/>
    <x v="0"/>
    <x v="0"/>
    <x v="0"/>
    <x v="1"/>
    <x v="0"/>
    <x v="0"/>
    <x v="0"/>
    <m/>
    <m/>
    <x v="0"/>
    <x v="10"/>
    <x v="1"/>
  </r>
  <r>
    <s v="victorinfor01@gmail.com"/>
    <d v="2021-05-04T00:00:00"/>
    <s v="calma#deseo#"/>
    <x v="0"/>
    <x v="0"/>
    <x v="0"/>
    <x v="1"/>
    <x v="0"/>
    <s v="_x000a_#calma#deseo#_x000a_"/>
    <x v="0"/>
    <x v="0"/>
    <x v="0"/>
    <x v="0"/>
    <x v="0"/>
    <x v="0"/>
    <x v="0"/>
    <x v="0"/>
    <x v="0"/>
    <x v="0"/>
    <x v="0"/>
    <x v="0"/>
    <x v="0"/>
    <x v="0"/>
    <x v="0"/>
    <x v="0"/>
    <x v="0"/>
    <x v="0"/>
    <x v="0"/>
    <x v="0"/>
    <x v="0"/>
    <x v="0"/>
    <x v="0"/>
    <m/>
    <m/>
    <x v="1"/>
    <x v="10"/>
    <x v="1"/>
  </r>
  <r>
    <s v="leylamoradi20"/>
    <d v="2021-05-04T00:00:00"/>
    <s v="tension#certeza#duda#diversion#malestar#alegria#placer#satisfaccion#deseo#miedo#fortaleza#entusiasmo#apatia#humillacion#apego#"/>
    <x v="1"/>
    <x v="0"/>
    <x v="1"/>
    <x v="1"/>
    <x v="1"/>
    <s v="_x000a_#tension#certeza#duda#diversion#malestar#alegria#placer#satisfaccion#deseo#miedo#fortaleza#entusiasmo#apatia#humillacion#apego#_x000a_"/>
    <x v="1"/>
    <x v="0"/>
    <x v="1"/>
    <x v="1"/>
    <x v="1"/>
    <x v="1"/>
    <x v="1"/>
    <x v="1"/>
    <x v="1"/>
    <x v="0"/>
    <x v="0"/>
    <x v="1"/>
    <x v="0"/>
    <x v="0"/>
    <x v="0"/>
    <x v="0"/>
    <x v="0"/>
    <x v="0"/>
    <x v="1"/>
    <x v="1"/>
    <x v="1"/>
    <x v="0"/>
    <x v="0"/>
    <m/>
    <m/>
    <x v="0"/>
    <x v="10"/>
    <x v="1"/>
  </r>
  <r>
    <s v="barbarabiar13@gmail.com"/>
    <d v="2021-05-04T00:00:00"/>
    <s v="tension#duda#"/>
    <x v="1"/>
    <x v="0"/>
    <x v="0"/>
    <x v="0"/>
    <x v="0"/>
    <s v="_x000a_#tension#duda#_x000a_"/>
    <x v="0"/>
    <x v="0"/>
    <x v="0"/>
    <x v="0"/>
    <x v="0"/>
    <x v="0"/>
    <x v="1"/>
    <x v="1"/>
    <x v="0"/>
    <x v="0"/>
    <x v="0"/>
    <x v="0"/>
    <x v="0"/>
    <x v="0"/>
    <x v="0"/>
    <x v="0"/>
    <x v="0"/>
    <x v="0"/>
    <x v="0"/>
    <x v="0"/>
    <x v="0"/>
    <x v="0"/>
    <x v="0"/>
    <m/>
    <m/>
    <x v="0"/>
    <x v="10"/>
    <x v="1"/>
  </r>
  <r>
    <s v="evaaasancheez22@gmail.com"/>
    <d v="2021-05-04T00:00:00"/>
    <s v="tension#duda#alegria#entusiasmo#"/>
    <x v="1"/>
    <x v="0"/>
    <x v="1"/>
    <x v="0"/>
    <x v="0"/>
    <s v="_x000a_#tension#duda#alegria#entusiasmo#_x000a_"/>
    <x v="0"/>
    <x v="0"/>
    <x v="0"/>
    <x v="0"/>
    <x v="0"/>
    <x v="1"/>
    <x v="1"/>
    <x v="1"/>
    <x v="0"/>
    <x v="0"/>
    <x v="0"/>
    <x v="0"/>
    <x v="0"/>
    <x v="0"/>
    <x v="0"/>
    <x v="0"/>
    <x v="0"/>
    <x v="0"/>
    <x v="0"/>
    <x v="0"/>
    <x v="0"/>
    <x v="0"/>
    <x v="0"/>
    <m/>
    <m/>
    <x v="0"/>
    <x v="10"/>
    <x v="1"/>
  </r>
  <r>
    <s v="cavalheirocares@gmail.com"/>
    <d v="2021-04-29T00:00:00"/>
    <s v="tension#duda#compasion#diversion#agrado#tristeza#dolor#frustracion#fobia#amor#miedo#agotamiento#entusiasmo#arrogancia#dependenciaEmocional#"/>
    <x v="1"/>
    <x v="0"/>
    <x v="0"/>
    <x v="0"/>
    <x v="0"/>
    <s v="_x000a_#tension#duda#compasion#diversion#agrado#tristeza#dolor#frustracion#fobia#amor#miedo#agotamiento#entusiasmo#arrogancia#dependenciaEmocional#_x000a_"/>
    <x v="0"/>
    <x v="1"/>
    <x v="0"/>
    <x v="0"/>
    <x v="0"/>
    <x v="1"/>
    <x v="1"/>
    <x v="1"/>
    <x v="0"/>
    <x v="1"/>
    <x v="0"/>
    <x v="1"/>
    <x v="1"/>
    <x v="1"/>
    <x v="1"/>
    <x v="1"/>
    <x v="1"/>
    <x v="1"/>
    <x v="0"/>
    <x v="0"/>
    <x v="1"/>
    <x v="1"/>
    <x v="0"/>
    <s v="fobia"/>
    <m/>
    <x v="0"/>
    <x v="10"/>
    <x v="1"/>
  </r>
  <r>
    <s v="valeriacerdanjimenez@gmail.com"/>
    <d v="2021-04-29T00:00:00"/>
    <s v="tension#duda#diversion#alegria#satisfaccion#amor#entusiasmo#apego#"/>
    <x v="1"/>
    <x v="0"/>
    <x v="1"/>
    <x v="0"/>
    <x v="0"/>
    <s v="_x000a_#tension#duda#diversion#alegria#satisfaccion#amor#entusiasmo#apego#_x000a_"/>
    <x v="0"/>
    <x v="0"/>
    <x v="0"/>
    <x v="0"/>
    <x v="0"/>
    <x v="1"/>
    <x v="1"/>
    <x v="1"/>
    <x v="0"/>
    <x v="1"/>
    <x v="0"/>
    <x v="1"/>
    <x v="0"/>
    <x v="0"/>
    <x v="0"/>
    <x v="0"/>
    <x v="0"/>
    <x v="0"/>
    <x v="1"/>
    <x v="1"/>
    <x v="0"/>
    <x v="0"/>
    <x v="0"/>
    <m/>
    <m/>
    <x v="0"/>
    <x v="10"/>
    <x v="1"/>
  </r>
  <r>
    <s v="victa6666@gmail.com"/>
    <d v="2021-04-29T00:00:00"/>
    <s v="tension#duda#tristeza#frustracion#miedo#agotamiento#"/>
    <x v="1"/>
    <x v="0"/>
    <x v="0"/>
    <x v="0"/>
    <x v="0"/>
    <s v="_x000a_#tension#duda#tristeza#frustracion#miedo#agotamiento#_x000a_"/>
    <x v="0"/>
    <x v="1"/>
    <x v="0"/>
    <x v="0"/>
    <x v="0"/>
    <x v="0"/>
    <x v="1"/>
    <x v="1"/>
    <x v="0"/>
    <x v="0"/>
    <x v="0"/>
    <x v="0"/>
    <x v="0"/>
    <x v="1"/>
    <x v="1"/>
    <x v="0"/>
    <x v="0"/>
    <x v="0"/>
    <x v="0"/>
    <x v="0"/>
    <x v="1"/>
    <x v="0"/>
    <x v="0"/>
    <m/>
    <m/>
    <x v="1"/>
    <x v="10"/>
    <x v="1"/>
  </r>
  <r>
    <s v="mluisa"/>
    <d v="2021-03-29T00:00:00"/>
    <s v="aburrimiento#"/>
    <x v="0"/>
    <x v="1"/>
    <x v="0"/>
    <x v="0"/>
    <x v="0"/>
    <s v="_x000a_aburrimiento#_x000a_"/>
    <x v="0"/>
    <x v="0"/>
    <x v="0"/>
    <x v="0"/>
    <x v="0"/>
    <x v="0"/>
    <x v="1"/>
    <x v="0"/>
    <x v="0"/>
    <x v="0"/>
    <x v="0"/>
    <x v="0"/>
    <x v="0"/>
    <x v="0"/>
    <x v="0"/>
    <x v="0"/>
    <x v="0"/>
    <x v="0"/>
    <x v="0"/>
    <x v="0"/>
    <x v="0"/>
    <x v="0"/>
    <x v="0"/>
    <m/>
    <m/>
    <x v="0"/>
    <x v="10"/>
    <x v="1"/>
  </r>
  <r>
    <s v="kikopupiales16@gmail.com"/>
    <d v="2021-03-29T00:00:00"/>
    <s v="agrado#"/>
    <x v="0"/>
    <x v="0"/>
    <x v="0"/>
    <x v="0"/>
    <x v="0"/>
    <s v="_x000a_agrado#_x000a_"/>
    <x v="0"/>
    <x v="0"/>
    <x v="0"/>
    <x v="0"/>
    <x v="0"/>
    <x v="0"/>
    <x v="1"/>
    <x v="0"/>
    <x v="0"/>
    <x v="0"/>
    <x v="0"/>
    <x v="0"/>
    <x v="0"/>
    <x v="0"/>
    <x v="0"/>
    <x v="1"/>
    <x v="0"/>
    <x v="0"/>
    <x v="0"/>
    <x v="0"/>
    <x v="0"/>
    <x v="0"/>
    <x v="0"/>
    <m/>
    <m/>
    <x v="1"/>
    <x v="10"/>
    <x v="1"/>
  </r>
  <r>
    <s v="carles"/>
    <d v="2021-03-29T00:00:00"/>
    <s v="alegria#"/>
    <x v="0"/>
    <x v="0"/>
    <x v="1"/>
    <x v="0"/>
    <x v="0"/>
    <s v="_x000a_alegria#_x000a_"/>
    <x v="0"/>
    <x v="0"/>
    <x v="0"/>
    <x v="0"/>
    <x v="0"/>
    <x v="0"/>
    <x v="1"/>
    <x v="0"/>
    <x v="0"/>
    <x v="0"/>
    <x v="0"/>
    <x v="0"/>
    <x v="0"/>
    <x v="0"/>
    <x v="0"/>
    <x v="0"/>
    <x v="0"/>
    <x v="0"/>
    <x v="0"/>
    <x v="0"/>
    <x v="0"/>
    <x v="0"/>
    <x v="0"/>
    <m/>
    <m/>
    <x v="1"/>
    <x v="10"/>
    <x v="1"/>
  </r>
  <r>
    <s v="mluisa"/>
    <d v="2021-03-29T00:00:00"/>
    <s v="alegria#"/>
    <x v="0"/>
    <x v="0"/>
    <x v="1"/>
    <x v="0"/>
    <x v="0"/>
    <s v="_x000a_alegria#_x000a_"/>
    <x v="0"/>
    <x v="0"/>
    <x v="0"/>
    <x v="0"/>
    <x v="0"/>
    <x v="0"/>
    <x v="1"/>
    <x v="0"/>
    <x v="0"/>
    <x v="0"/>
    <x v="0"/>
    <x v="0"/>
    <x v="0"/>
    <x v="0"/>
    <x v="0"/>
    <x v="0"/>
    <x v="0"/>
    <x v="0"/>
    <x v="0"/>
    <x v="0"/>
    <x v="0"/>
    <x v="0"/>
    <x v="0"/>
    <m/>
    <m/>
    <x v="0"/>
    <x v="10"/>
    <x v="1"/>
  </r>
  <r>
    <s v="andrea01v.avh@gmail.com"/>
    <d v="2021-03-29T00:00:00"/>
    <s v="calma#"/>
    <x v="0"/>
    <x v="0"/>
    <x v="0"/>
    <x v="0"/>
    <x v="0"/>
    <s v="_x000a_calma#_x000a_"/>
    <x v="0"/>
    <x v="0"/>
    <x v="0"/>
    <x v="0"/>
    <x v="0"/>
    <x v="0"/>
    <x v="0"/>
    <x v="0"/>
    <x v="0"/>
    <x v="0"/>
    <x v="0"/>
    <x v="0"/>
    <x v="0"/>
    <x v="0"/>
    <x v="0"/>
    <x v="0"/>
    <x v="0"/>
    <x v="0"/>
    <x v="0"/>
    <x v="0"/>
    <x v="0"/>
    <x v="0"/>
    <x v="0"/>
    <m/>
    <m/>
    <x v="0"/>
    <x v="10"/>
    <x v="1"/>
  </r>
  <r>
    <s v="lpv25@alu.ua.es"/>
    <d v="2021-03-29T00:00:00"/>
    <s v="calma#certeza#compasion#diversion#agrado#alegria#placer#satisfaccion#deseo#amor#valentia#agotamiento#entusiasmo#"/>
    <x v="0"/>
    <x v="0"/>
    <x v="1"/>
    <x v="1"/>
    <x v="0"/>
    <s v="_x000a_calma#certeza#compasion#diversion#agrado#alegria#placer#satisfaccion#deseo#amor#valentia#agotamiento#entusiasmo#_x000a_"/>
    <x v="0"/>
    <x v="0"/>
    <x v="1"/>
    <x v="0"/>
    <x v="0"/>
    <x v="1"/>
    <x v="0"/>
    <x v="0"/>
    <x v="1"/>
    <x v="1"/>
    <x v="1"/>
    <x v="1"/>
    <x v="0"/>
    <x v="0"/>
    <x v="1"/>
    <x v="1"/>
    <x v="0"/>
    <x v="1"/>
    <x v="1"/>
    <x v="0"/>
    <x v="0"/>
    <x v="0"/>
    <x v="0"/>
    <m/>
    <m/>
    <x v="0"/>
    <x v="10"/>
    <x v="1"/>
  </r>
  <r>
    <s v="carles"/>
    <d v="2021-03-29T00:00:00"/>
    <s v="tension#"/>
    <x v="1"/>
    <x v="0"/>
    <x v="0"/>
    <x v="0"/>
    <x v="0"/>
    <s v="_x000a_tension#_x000a_"/>
    <x v="0"/>
    <x v="0"/>
    <x v="0"/>
    <x v="0"/>
    <x v="0"/>
    <x v="0"/>
    <x v="1"/>
    <x v="0"/>
    <x v="0"/>
    <x v="0"/>
    <x v="0"/>
    <x v="0"/>
    <x v="0"/>
    <x v="0"/>
    <x v="0"/>
    <x v="0"/>
    <x v="0"/>
    <x v="0"/>
    <x v="0"/>
    <x v="0"/>
    <x v="0"/>
    <x v="0"/>
    <x v="0"/>
    <m/>
    <m/>
    <x v="1"/>
    <x v="10"/>
    <x v="1"/>
  </r>
  <r>
    <s v="dany.carlos29@hotmail.com"/>
    <d v="2021-03-29T00:00:00"/>
    <s v="tension#alegria#agotamiento#entusiasmo#"/>
    <x v="1"/>
    <x v="0"/>
    <x v="1"/>
    <x v="0"/>
    <x v="0"/>
    <s v="_x000a_tension#alegria#agotamiento#entusiasmo#_x000a_"/>
    <x v="0"/>
    <x v="0"/>
    <x v="0"/>
    <x v="0"/>
    <x v="0"/>
    <x v="1"/>
    <x v="1"/>
    <x v="0"/>
    <x v="0"/>
    <x v="0"/>
    <x v="0"/>
    <x v="0"/>
    <x v="0"/>
    <x v="0"/>
    <x v="1"/>
    <x v="0"/>
    <x v="0"/>
    <x v="0"/>
    <x v="0"/>
    <x v="0"/>
    <x v="0"/>
    <x v="0"/>
    <x v="0"/>
    <m/>
    <m/>
    <x v="1"/>
    <x v="10"/>
    <x v="1"/>
  </r>
  <r>
    <s v="carles"/>
    <d v="2021-03-29T00:00:00"/>
    <s v="tension#alegria#satisfaccion#entusiasmo#"/>
    <x v="1"/>
    <x v="0"/>
    <x v="1"/>
    <x v="0"/>
    <x v="0"/>
    <s v="_x000a_tension#alegria#satisfaccion#entusiasmo#_x000a_"/>
    <x v="0"/>
    <x v="0"/>
    <x v="0"/>
    <x v="0"/>
    <x v="0"/>
    <x v="1"/>
    <x v="1"/>
    <x v="0"/>
    <x v="0"/>
    <x v="0"/>
    <x v="0"/>
    <x v="0"/>
    <x v="0"/>
    <x v="0"/>
    <x v="0"/>
    <x v="0"/>
    <x v="0"/>
    <x v="0"/>
    <x v="1"/>
    <x v="0"/>
    <x v="0"/>
    <x v="0"/>
    <x v="0"/>
    <m/>
    <m/>
    <x v="1"/>
    <x v="10"/>
    <x v="1"/>
  </r>
  <r>
    <s v="beatriz"/>
    <d v="2021-03-29T00:00:00"/>
    <s v="tension#duda#fortaleza#"/>
    <x v="1"/>
    <x v="0"/>
    <x v="0"/>
    <x v="0"/>
    <x v="0"/>
    <s v="_x000a_tension#duda#fortaleza#_x000a_"/>
    <x v="0"/>
    <x v="0"/>
    <x v="0"/>
    <x v="1"/>
    <x v="0"/>
    <x v="0"/>
    <x v="1"/>
    <x v="1"/>
    <x v="0"/>
    <x v="0"/>
    <x v="0"/>
    <x v="0"/>
    <x v="0"/>
    <x v="0"/>
    <x v="0"/>
    <x v="0"/>
    <x v="0"/>
    <x v="0"/>
    <x v="0"/>
    <x v="0"/>
    <x v="0"/>
    <x v="0"/>
    <x v="0"/>
    <m/>
    <m/>
    <x v="1"/>
    <x v="10"/>
    <x v="1"/>
  </r>
  <r>
    <s v="valeriacerdanjimenez@gmail.com"/>
    <d v="2021-04-29T00:00:00"/>
    <s v="tristeza#frustracion#"/>
    <x v="0"/>
    <x v="0"/>
    <x v="0"/>
    <x v="0"/>
    <x v="0"/>
    <s v=". Miedo al fracaso en la universidad, no ser suficiente ni estar a la altura . si . Miedo al fracaso . si . la universidad es difícil y el trabajo que he elegido sirve para salvar vidas o ayudar a que estan mejoren. No se si soy suficiente para ello, tengo miedo al fracaso escolar, suspender las asignaturas y hacerle daño a alguien sin querer . fin . Sugiéreme ya un cuento…_x000a_#tristeza#frustracion#_x000a_"/>
    <x v="0"/>
    <x v="1"/>
    <x v="0"/>
    <x v="0"/>
    <x v="0"/>
    <x v="0"/>
    <x v="1"/>
    <x v="0"/>
    <x v="0"/>
    <x v="0"/>
    <x v="0"/>
    <x v="0"/>
    <x v="0"/>
    <x v="1"/>
    <x v="0"/>
    <x v="0"/>
    <x v="0"/>
    <x v="0"/>
    <x v="0"/>
    <x v="0"/>
    <x v="0"/>
    <x v="0"/>
    <x v="0"/>
    <m/>
    <m/>
    <x v="0"/>
    <x v="10"/>
    <x v="1"/>
  </r>
  <r>
    <s v="lorenarebollo"/>
    <d v="2021-05-04T00:00:00"/>
    <s v="calma#diversion#alegria#amor#valentia#"/>
    <x v="0"/>
    <x v="0"/>
    <x v="1"/>
    <x v="0"/>
    <x v="0"/>
    <s v="_x000a_#calma#diversion#alegria#amor#valentia#_x000a_"/>
    <x v="0"/>
    <x v="0"/>
    <x v="0"/>
    <x v="0"/>
    <x v="0"/>
    <x v="0"/>
    <x v="0"/>
    <x v="0"/>
    <x v="0"/>
    <x v="1"/>
    <x v="1"/>
    <x v="1"/>
    <x v="0"/>
    <x v="0"/>
    <x v="0"/>
    <x v="0"/>
    <x v="0"/>
    <x v="0"/>
    <x v="0"/>
    <x v="0"/>
    <x v="0"/>
    <x v="0"/>
    <x v="0"/>
    <m/>
    <m/>
    <x v="0"/>
    <x v="11"/>
    <x v="1"/>
  </r>
  <r>
    <s v="neira_perez_martin@hotmail.com"/>
    <d v="2021-04-29T00:00:00"/>
    <s v="duda#amor#miedo#entusiasmo#dependenciaEmocional#"/>
    <x v="0"/>
    <x v="0"/>
    <x v="0"/>
    <x v="0"/>
    <x v="0"/>
    <s v="_x000a_#duda#amor#miedo#entusiasmo#dependenciaEmocional#_x000a_"/>
    <x v="0"/>
    <x v="0"/>
    <x v="0"/>
    <x v="0"/>
    <x v="0"/>
    <x v="1"/>
    <x v="1"/>
    <x v="1"/>
    <x v="0"/>
    <x v="1"/>
    <x v="0"/>
    <x v="0"/>
    <x v="0"/>
    <x v="0"/>
    <x v="0"/>
    <x v="0"/>
    <x v="1"/>
    <x v="0"/>
    <x v="0"/>
    <x v="0"/>
    <x v="1"/>
    <x v="0"/>
    <x v="0"/>
    <m/>
    <m/>
    <x v="0"/>
    <x v="11"/>
    <x v="1"/>
  </r>
  <r>
    <s v="jhg.jose@gmail.com"/>
    <d v="2021-05-04T00:00:00"/>
    <s v="tension#ira#frustracion#odio#"/>
    <x v="1"/>
    <x v="0"/>
    <x v="0"/>
    <x v="0"/>
    <x v="0"/>
    <s v="_x000a_#tension#ira#frustracion#odio#_x000a_"/>
    <x v="0"/>
    <x v="0"/>
    <x v="0"/>
    <x v="0"/>
    <x v="0"/>
    <x v="0"/>
    <x v="1"/>
    <x v="0"/>
    <x v="0"/>
    <x v="0"/>
    <x v="0"/>
    <x v="0"/>
    <x v="0"/>
    <x v="1"/>
    <x v="0"/>
    <x v="0"/>
    <x v="0"/>
    <x v="0"/>
    <x v="0"/>
    <x v="0"/>
    <x v="0"/>
    <x v="0"/>
    <x v="1"/>
    <m/>
    <s v="odio"/>
    <x v="1"/>
    <x v="11"/>
    <x v="1"/>
  </r>
  <r>
    <s v="jhg.jose@gmail.com"/>
    <d v="2021-05-04T00:00:00"/>
    <s v="tension#ira#odio#agotamiento#"/>
    <x v="1"/>
    <x v="0"/>
    <x v="0"/>
    <x v="0"/>
    <x v="0"/>
    <s v="_x000a_#tension#ira#odio#agotamiento#_x000a_"/>
    <x v="0"/>
    <x v="0"/>
    <x v="0"/>
    <x v="0"/>
    <x v="0"/>
    <x v="0"/>
    <x v="1"/>
    <x v="0"/>
    <x v="0"/>
    <x v="0"/>
    <x v="0"/>
    <x v="0"/>
    <x v="0"/>
    <x v="0"/>
    <x v="1"/>
    <x v="0"/>
    <x v="0"/>
    <x v="0"/>
    <x v="0"/>
    <x v="0"/>
    <x v="0"/>
    <x v="0"/>
    <x v="1"/>
    <m/>
    <s v="odio"/>
    <x v="1"/>
    <x v="11"/>
    <x v="1"/>
  </r>
  <r>
    <s v="caturlanavarroalba@gmail.com"/>
    <d v="2021-03-29T00:00:00"/>
    <s v="agotamiento#"/>
    <x v="0"/>
    <x v="0"/>
    <x v="0"/>
    <x v="0"/>
    <x v="0"/>
    <s v="_x000a_agotamiento#_x000a_"/>
    <x v="0"/>
    <x v="0"/>
    <x v="0"/>
    <x v="0"/>
    <x v="0"/>
    <x v="0"/>
    <x v="1"/>
    <x v="0"/>
    <x v="0"/>
    <x v="0"/>
    <x v="0"/>
    <x v="0"/>
    <x v="0"/>
    <x v="0"/>
    <x v="1"/>
    <x v="0"/>
    <x v="0"/>
    <x v="0"/>
    <x v="0"/>
    <x v="0"/>
    <x v="0"/>
    <x v="0"/>
    <x v="0"/>
    <m/>
    <m/>
    <x v="0"/>
    <x v="11"/>
    <x v="1"/>
  </r>
  <r>
    <s v="albalopezpascual@gmail.com"/>
    <d v="2021-03-29T00:00:00"/>
    <s v="alegria#"/>
    <x v="0"/>
    <x v="0"/>
    <x v="1"/>
    <x v="0"/>
    <x v="0"/>
    <s v="_x000a_alegria#_x000a_"/>
    <x v="0"/>
    <x v="0"/>
    <x v="0"/>
    <x v="0"/>
    <x v="0"/>
    <x v="0"/>
    <x v="1"/>
    <x v="0"/>
    <x v="0"/>
    <x v="0"/>
    <x v="0"/>
    <x v="0"/>
    <x v="0"/>
    <x v="0"/>
    <x v="0"/>
    <x v="0"/>
    <x v="0"/>
    <x v="0"/>
    <x v="0"/>
    <x v="0"/>
    <x v="0"/>
    <x v="0"/>
    <x v="0"/>
    <m/>
    <m/>
    <x v="0"/>
    <x v="11"/>
    <x v="1"/>
  </r>
  <r>
    <s v="iafb1"/>
    <d v="2021-03-29T00:00:00"/>
    <s v="calma#"/>
    <x v="0"/>
    <x v="0"/>
    <x v="0"/>
    <x v="0"/>
    <x v="0"/>
    <s v="_x000a_calma#_x000a_"/>
    <x v="0"/>
    <x v="0"/>
    <x v="0"/>
    <x v="0"/>
    <x v="0"/>
    <x v="0"/>
    <x v="0"/>
    <x v="0"/>
    <x v="0"/>
    <x v="0"/>
    <x v="0"/>
    <x v="0"/>
    <x v="0"/>
    <x v="0"/>
    <x v="0"/>
    <x v="0"/>
    <x v="0"/>
    <x v="0"/>
    <x v="0"/>
    <x v="0"/>
    <x v="0"/>
    <x v="0"/>
    <x v="0"/>
    <m/>
    <m/>
    <x v="1"/>
    <x v="11"/>
    <x v="1"/>
  </r>
  <r>
    <s v="inessala@icloud.com"/>
    <d v="2021-03-29T00:00:00"/>
    <s v="calma#tension#duda#compasion#diversion#aburrimiento#alegria#tristeza#satisfaccion#fobia#valentia#miedo#fortaleza#agotamiento#apatia#humillacion#"/>
    <x v="1"/>
    <x v="1"/>
    <x v="1"/>
    <x v="0"/>
    <x v="1"/>
    <s v="_x000a_calma#tension#duda#compasion#diversion#aburrimiento#alegria#tristeza#satisfaccion#fobia#valentia#miedo#fortaleza#agotamiento#apatia#humillacion#_x000a_"/>
    <x v="0"/>
    <x v="1"/>
    <x v="0"/>
    <x v="1"/>
    <x v="1"/>
    <x v="0"/>
    <x v="0"/>
    <x v="1"/>
    <x v="0"/>
    <x v="0"/>
    <x v="1"/>
    <x v="1"/>
    <x v="0"/>
    <x v="0"/>
    <x v="1"/>
    <x v="0"/>
    <x v="0"/>
    <x v="1"/>
    <x v="1"/>
    <x v="0"/>
    <x v="1"/>
    <x v="0"/>
    <x v="0"/>
    <s v="fobia"/>
    <m/>
    <x v="0"/>
    <x v="11"/>
    <x v="1"/>
  </r>
  <r>
    <s v="alicia"/>
    <d v="2021-03-29T00:00:00"/>
    <s v="tension#duda#agrado#amor#"/>
    <x v="1"/>
    <x v="0"/>
    <x v="0"/>
    <x v="0"/>
    <x v="0"/>
    <s v="_x000a_tension#duda#agrado#amor#_x000a_"/>
    <x v="0"/>
    <x v="0"/>
    <x v="0"/>
    <x v="0"/>
    <x v="0"/>
    <x v="0"/>
    <x v="1"/>
    <x v="1"/>
    <x v="0"/>
    <x v="1"/>
    <x v="0"/>
    <x v="0"/>
    <x v="0"/>
    <x v="0"/>
    <x v="0"/>
    <x v="1"/>
    <x v="0"/>
    <x v="0"/>
    <x v="0"/>
    <x v="0"/>
    <x v="0"/>
    <x v="0"/>
    <x v="0"/>
    <m/>
    <m/>
    <x v="0"/>
    <x v="11"/>
    <x v="1"/>
  </r>
  <r>
    <s v="isa"/>
    <d v="2021-03-29T00:00:00"/>
    <s v="tension#duda#malestar#dolor#"/>
    <x v="1"/>
    <x v="0"/>
    <x v="0"/>
    <x v="0"/>
    <x v="0"/>
    <s v="_x000a_tension#duda#malestar#dolor#_x000a_"/>
    <x v="1"/>
    <x v="0"/>
    <x v="0"/>
    <x v="0"/>
    <x v="0"/>
    <x v="0"/>
    <x v="1"/>
    <x v="1"/>
    <x v="0"/>
    <x v="0"/>
    <x v="0"/>
    <x v="0"/>
    <x v="1"/>
    <x v="0"/>
    <x v="0"/>
    <x v="0"/>
    <x v="0"/>
    <x v="0"/>
    <x v="0"/>
    <x v="0"/>
    <x v="0"/>
    <x v="0"/>
    <x v="0"/>
    <m/>
    <m/>
    <x v="0"/>
    <x v="11"/>
    <x v="1"/>
  </r>
  <r>
    <s v="isa"/>
    <d v="2021-03-29T00:00:00"/>
    <s v="tension#ira#tristeza#dolor#miedo#"/>
    <x v="1"/>
    <x v="0"/>
    <x v="0"/>
    <x v="0"/>
    <x v="0"/>
    <s v=". Me he despertado con dolor de barriga y de riñones porque me va a bajar la regla así que el día ha comenzado bastante mal. También es necesario comentar que he madrugado mucho porque tenía que venir a la universidad a un examen presencial por el que estoy bastante nerviosa y además, probablemente lo suspenda por lo que estoy preocupada y arrepentida por no haber prestado mucha atención en clase. . También estoy hambrienta . Sugiéreme ya un cuento…_x000a_tension#ira#tristeza#dolor#miedo#_x000a_"/>
    <x v="0"/>
    <x v="1"/>
    <x v="0"/>
    <x v="0"/>
    <x v="0"/>
    <x v="0"/>
    <x v="1"/>
    <x v="0"/>
    <x v="0"/>
    <x v="0"/>
    <x v="0"/>
    <x v="0"/>
    <x v="1"/>
    <x v="0"/>
    <x v="0"/>
    <x v="0"/>
    <x v="0"/>
    <x v="0"/>
    <x v="0"/>
    <x v="0"/>
    <x v="1"/>
    <x v="0"/>
    <x v="1"/>
    <m/>
    <m/>
    <x v="0"/>
    <x v="11"/>
    <x v="1"/>
  </r>
  <r>
    <s v="caturlanavarroalba@gmail.com"/>
    <d v="2021-03-29T00:00:00"/>
    <s v="tristeza#"/>
    <x v="0"/>
    <x v="0"/>
    <x v="0"/>
    <x v="0"/>
    <x v="0"/>
    <s v=". Recomiendame ya el cuento . Sugiéreme ya un cuento…_x000a_tristeza#_x000a_"/>
    <x v="0"/>
    <x v="1"/>
    <x v="0"/>
    <x v="0"/>
    <x v="0"/>
    <x v="0"/>
    <x v="1"/>
    <x v="0"/>
    <x v="0"/>
    <x v="0"/>
    <x v="0"/>
    <x v="0"/>
    <x v="0"/>
    <x v="0"/>
    <x v="0"/>
    <x v="0"/>
    <x v="0"/>
    <x v="0"/>
    <x v="0"/>
    <x v="0"/>
    <x v="0"/>
    <x v="0"/>
    <x v="0"/>
    <m/>
    <m/>
    <x v="0"/>
    <x v="11"/>
    <x v="1"/>
  </r>
  <r>
    <s v="iafb1"/>
    <d v="2021-03-29T00:00:00"/>
    <s v="tristeza#"/>
    <x v="0"/>
    <x v="0"/>
    <x v="0"/>
    <x v="0"/>
    <x v="0"/>
    <s v=". recomiéndame ya el cuento . Sugiéreme ya un cuento…_x000a_tristeza#_x000a_"/>
    <x v="0"/>
    <x v="1"/>
    <x v="0"/>
    <x v="0"/>
    <x v="0"/>
    <x v="0"/>
    <x v="1"/>
    <x v="0"/>
    <x v="0"/>
    <x v="0"/>
    <x v="0"/>
    <x v="0"/>
    <x v="0"/>
    <x v="0"/>
    <x v="0"/>
    <x v="0"/>
    <x v="0"/>
    <x v="0"/>
    <x v="0"/>
    <x v="0"/>
    <x v="0"/>
    <x v="0"/>
    <x v="0"/>
    <m/>
    <m/>
    <x v="1"/>
    <x v="11"/>
    <x v="1"/>
  </r>
  <r>
    <s v="saraboukhariterol@gmail.com"/>
    <d v="2021-04-30T00:00:00"/>
    <s v="calma#certeza#compasion#amor#valentia#fortaleza#"/>
    <x v="0"/>
    <x v="0"/>
    <x v="0"/>
    <x v="0"/>
    <x v="0"/>
    <s v="_x000a_#calma#certeza#compasion#amor#valentia#fortaleza#_x000a_"/>
    <x v="0"/>
    <x v="0"/>
    <x v="1"/>
    <x v="1"/>
    <x v="0"/>
    <x v="0"/>
    <x v="0"/>
    <x v="0"/>
    <x v="0"/>
    <x v="1"/>
    <x v="1"/>
    <x v="0"/>
    <x v="0"/>
    <x v="0"/>
    <x v="0"/>
    <x v="0"/>
    <x v="0"/>
    <x v="1"/>
    <x v="0"/>
    <x v="0"/>
    <x v="0"/>
    <x v="0"/>
    <x v="0"/>
    <m/>
    <m/>
    <x v="0"/>
    <x v="12"/>
    <x v="1"/>
  </r>
  <r>
    <s v="nachetepalma14@gmail.com"/>
    <d v="2021-05-04T00:00:00"/>
    <s v="calma#diversion#alegria#satisfaccion#"/>
    <x v="0"/>
    <x v="0"/>
    <x v="1"/>
    <x v="0"/>
    <x v="0"/>
    <s v="_x000a_#calma#diversion#alegria#satisfaccion#_x000a_"/>
    <x v="0"/>
    <x v="0"/>
    <x v="0"/>
    <x v="0"/>
    <x v="0"/>
    <x v="0"/>
    <x v="0"/>
    <x v="0"/>
    <x v="0"/>
    <x v="0"/>
    <x v="0"/>
    <x v="1"/>
    <x v="0"/>
    <x v="0"/>
    <x v="0"/>
    <x v="0"/>
    <x v="0"/>
    <x v="0"/>
    <x v="1"/>
    <x v="0"/>
    <x v="0"/>
    <x v="0"/>
    <x v="0"/>
    <m/>
    <m/>
    <x v="1"/>
    <x v="12"/>
    <x v="1"/>
  </r>
  <r>
    <s v="saraboukhariterol@gmail.com"/>
    <d v="2021-04-29T00:00:00"/>
    <s v="compasion#tristeza#dolor#amor#miedo#"/>
    <x v="0"/>
    <x v="0"/>
    <x v="0"/>
    <x v="0"/>
    <x v="0"/>
    <s v="_x000a_#compasion#tristeza#dolor#amor#miedo#_x000a_"/>
    <x v="0"/>
    <x v="1"/>
    <x v="0"/>
    <x v="0"/>
    <x v="0"/>
    <x v="0"/>
    <x v="1"/>
    <x v="0"/>
    <x v="0"/>
    <x v="1"/>
    <x v="0"/>
    <x v="0"/>
    <x v="1"/>
    <x v="0"/>
    <x v="0"/>
    <x v="0"/>
    <x v="0"/>
    <x v="1"/>
    <x v="0"/>
    <x v="0"/>
    <x v="1"/>
    <x v="0"/>
    <x v="0"/>
    <m/>
    <m/>
    <x v="0"/>
    <x v="12"/>
    <x v="1"/>
  </r>
  <r>
    <s v="gemaegiogarcia@gmail.com"/>
    <d v="2021-04-29T00:00:00"/>
    <s v="duda#frustracion#miedo#"/>
    <x v="0"/>
    <x v="0"/>
    <x v="0"/>
    <x v="0"/>
    <x v="0"/>
    <s v="_x000a_#duda#frustracion#miedo#_x000a_"/>
    <x v="0"/>
    <x v="0"/>
    <x v="0"/>
    <x v="0"/>
    <x v="0"/>
    <x v="0"/>
    <x v="1"/>
    <x v="1"/>
    <x v="0"/>
    <x v="0"/>
    <x v="0"/>
    <x v="0"/>
    <x v="0"/>
    <x v="1"/>
    <x v="0"/>
    <x v="0"/>
    <x v="0"/>
    <x v="0"/>
    <x v="0"/>
    <x v="0"/>
    <x v="1"/>
    <x v="0"/>
    <x v="0"/>
    <m/>
    <m/>
    <x v="0"/>
    <x v="12"/>
    <x v="1"/>
  </r>
  <r>
    <s v="sci"/>
    <d v="2021-04-29T00:00:00"/>
    <s v="tension#duda#compasion#aburrimiento#malestar#alegria#placer#satisfaccion#deseo#amor#miedo#agotamiento#entusiasmo#humillacion#apego#"/>
    <x v="1"/>
    <x v="1"/>
    <x v="1"/>
    <x v="1"/>
    <x v="1"/>
    <s v="_x000a_#tension#duda#compasion#aburrimiento#malestar#alegria#placer#satisfaccion#deseo#amor#miedo#agotamiento#entusiasmo#humillacion#apego#_x000a_"/>
    <x v="1"/>
    <x v="0"/>
    <x v="0"/>
    <x v="0"/>
    <x v="0"/>
    <x v="1"/>
    <x v="1"/>
    <x v="1"/>
    <x v="1"/>
    <x v="1"/>
    <x v="0"/>
    <x v="0"/>
    <x v="0"/>
    <x v="0"/>
    <x v="1"/>
    <x v="0"/>
    <x v="0"/>
    <x v="1"/>
    <x v="1"/>
    <x v="1"/>
    <x v="1"/>
    <x v="0"/>
    <x v="0"/>
    <m/>
    <m/>
    <x v="0"/>
    <x v="12"/>
    <x v="1"/>
  </r>
  <r>
    <s v="saraboukhariterol@gmail.com"/>
    <d v="2021-04-29T00:00:00"/>
    <s v="tension#duda#compasion#tristeza#dolor#miedo#fortaleza#apatia#"/>
    <x v="1"/>
    <x v="0"/>
    <x v="0"/>
    <x v="0"/>
    <x v="0"/>
    <s v="_x000a_#tension#duda#compasion#tristeza#dolor#miedo#fortaleza#apatia#_x000a_"/>
    <x v="0"/>
    <x v="1"/>
    <x v="0"/>
    <x v="1"/>
    <x v="1"/>
    <x v="0"/>
    <x v="1"/>
    <x v="1"/>
    <x v="0"/>
    <x v="0"/>
    <x v="0"/>
    <x v="0"/>
    <x v="1"/>
    <x v="0"/>
    <x v="0"/>
    <x v="0"/>
    <x v="0"/>
    <x v="1"/>
    <x v="0"/>
    <x v="0"/>
    <x v="1"/>
    <x v="0"/>
    <x v="0"/>
    <m/>
    <m/>
    <x v="0"/>
    <x v="12"/>
    <x v="1"/>
  </r>
  <r>
    <s v="carlarm"/>
    <d v="2021-03-29T00:00:00"/>
    <s v="agotamiento#"/>
    <x v="0"/>
    <x v="0"/>
    <x v="0"/>
    <x v="0"/>
    <x v="0"/>
    <s v="_x000a_agotamiento#_x000a_"/>
    <x v="0"/>
    <x v="0"/>
    <x v="0"/>
    <x v="0"/>
    <x v="0"/>
    <x v="0"/>
    <x v="1"/>
    <x v="0"/>
    <x v="0"/>
    <x v="0"/>
    <x v="0"/>
    <x v="0"/>
    <x v="0"/>
    <x v="0"/>
    <x v="1"/>
    <x v="0"/>
    <x v="0"/>
    <x v="0"/>
    <x v="0"/>
    <x v="0"/>
    <x v="0"/>
    <x v="0"/>
    <x v="0"/>
    <m/>
    <m/>
    <x v="0"/>
    <x v="12"/>
    <x v="1"/>
  </r>
  <r>
    <s v="tamara09"/>
    <d v="2021-03-29T00:00:00"/>
    <s v="calma#agrado#satisfaccion#entusiasmo#"/>
    <x v="0"/>
    <x v="0"/>
    <x v="0"/>
    <x v="0"/>
    <x v="0"/>
    <s v="_x000a_calma#agrado#satisfaccion#entusiasmo#_x000a_"/>
    <x v="0"/>
    <x v="0"/>
    <x v="0"/>
    <x v="0"/>
    <x v="0"/>
    <x v="1"/>
    <x v="0"/>
    <x v="0"/>
    <x v="0"/>
    <x v="0"/>
    <x v="0"/>
    <x v="0"/>
    <x v="0"/>
    <x v="0"/>
    <x v="0"/>
    <x v="1"/>
    <x v="0"/>
    <x v="0"/>
    <x v="1"/>
    <x v="0"/>
    <x v="0"/>
    <x v="0"/>
    <x v="0"/>
    <m/>
    <m/>
    <x v="0"/>
    <x v="12"/>
    <x v="1"/>
  </r>
  <r>
    <s v="nerea"/>
    <d v="2021-03-29T00:00:00"/>
    <s v="satisfaccion#"/>
    <x v="0"/>
    <x v="0"/>
    <x v="0"/>
    <x v="0"/>
    <x v="0"/>
    <s v="_x000a_satisfaccion#_x000a_"/>
    <x v="0"/>
    <x v="0"/>
    <x v="0"/>
    <x v="0"/>
    <x v="0"/>
    <x v="0"/>
    <x v="1"/>
    <x v="0"/>
    <x v="0"/>
    <x v="0"/>
    <x v="0"/>
    <x v="0"/>
    <x v="0"/>
    <x v="0"/>
    <x v="0"/>
    <x v="0"/>
    <x v="0"/>
    <x v="0"/>
    <x v="1"/>
    <x v="0"/>
    <x v="0"/>
    <x v="0"/>
    <x v="0"/>
    <m/>
    <m/>
    <x v="0"/>
    <x v="12"/>
    <x v="1"/>
  </r>
  <r>
    <s v="elenasolis99"/>
    <d v="2021-03-29T00:00:00"/>
    <s v="tension#"/>
    <x v="1"/>
    <x v="0"/>
    <x v="0"/>
    <x v="0"/>
    <x v="0"/>
    <s v="_x000a_tension#_x000a_"/>
    <x v="0"/>
    <x v="0"/>
    <x v="0"/>
    <x v="0"/>
    <x v="0"/>
    <x v="0"/>
    <x v="1"/>
    <x v="0"/>
    <x v="0"/>
    <x v="0"/>
    <x v="0"/>
    <x v="0"/>
    <x v="0"/>
    <x v="0"/>
    <x v="0"/>
    <x v="0"/>
    <x v="0"/>
    <x v="0"/>
    <x v="0"/>
    <x v="0"/>
    <x v="0"/>
    <x v="0"/>
    <x v="0"/>
    <m/>
    <m/>
    <x v="0"/>
    <x v="12"/>
    <x v="1"/>
  </r>
  <r>
    <s v="desigarciaduran@gmail.com"/>
    <d v="2021-04-06T00:00:00"/>
    <s v="tension#agrado#entusiasmo#"/>
    <x v="1"/>
    <x v="0"/>
    <x v="0"/>
    <x v="0"/>
    <x v="0"/>
    <s v="_x000a_tension#agrado#entusiasmo#_x000a_"/>
    <x v="0"/>
    <x v="0"/>
    <x v="0"/>
    <x v="0"/>
    <x v="0"/>
    <x v="1"/>
    <x v="1"/>
    <x v="0"/>
    <x v="0"/>
    <x v="0"/>
    <x v="0"/>
    <x v="0"/>
    <x v="0"/>
    <x v="0"/>
    <x v="0"/>
    <x v="1"/>
    <x v="0"/>
    <x v="0"/>
    <x v="0"/>
    <x v="0"/>
    <x v="0"/>
    <x v="0"/>
    <x v="0"/>
    <m/>
    <m/>
    <x v="0"/>
    <x v="12"/>
    <x v="1"/>
  </r>
  <r>
    <s v="desigarciaduran@gmail.com"/>
    <d v="2021-04-06T00:00:00"/>
    <s v="tension#agrado#frustracion#agotamiento#"/>
    <x v="1"/>
    <x v="0"/>
    <x v="0"/>
    <x v="0"/>
    <x v="0"/>
    <s v="_x000a_tension#agrado#frustracion#agotamiento#_x000a_"/>
    <x v="0"/>
    <x v="0"/>
    <x v="0"/>
    <x v="0"/>
    <x v="0"/>
    <x v="0"/>
    <x v="1"/>
    <x v="0"/>
    <x v="0"/>
    <x v="0"/>
    <x v="0"/>
    <x v="0"/>
    <x v="0"/>
    <x v="1"/>
    <x v="1"/>
    <x v="1"/>
    <x v="0"/>
    <x v="0"/>
    <x v="0"/>
    <x v="0"/>
    <x v="0"/>
    <x v="0"/>
    <x v="0"/>
    <m/>
    <m/>
    <x v="0"/>
    <x v="12"/>
    <x v="1"/>
  </r>
  <r>
    <s v="estelagzamora"/>
    <d v="2021-03-29T00:00:00"/>
    <s v="tension#miedo#"/>
    <x v="1"/>
    <x v="0"/>
    <x v="0"/>
    <x v="0"/>
    <x v="0"/>
    <s v="_x000a_tension#miedo#_x000a_"/>
    <x v="0"/>
    <x v="0"/>
    <x v="0"/>
    <x v="0"/>
    <x v="0"/>
    <x v="0"/>
    <x v="1"/>
    <x v="0"/>
    <x v="0"/>
    <x v="0"/>
    <x v="0"/>
    <x v="0"/>
    <x v="0"/>
    <x v="0"/>
    <x v="0"/>
    <x v="0"/>
    <x v="0"/>
    <x v="0"/>
    <x v="0"/>
    <x v="0"/>
    <x v="1"/>
    <x v="0"/>
    <x v="0"/>
    <m/>
    <m/>
    <x v="0"/>
    <x v="12"/>
    <x v="1"/>
  </r>
  <r>
    <s v="patricia.buenosanchez@alumnos."/>
    <d v="2021-04-29T00:00:00"/>
    <s v="calma#agrado#alegria#satisfaccion#amor#valentia#fortaleza#"/>
    <x v="0"/>
    <x v="0"/>
    <x v="1"/>
    <x v="0"/>
    <x v="0"/>
    <s v="_x000a_#calma#agrado#alegria#satisfaccion#amor#valentia#fortaleza#_x000a_"/>
    <x v="0"/>
    <x v="0"/>
    <x v="0"/>
    <x v="1"/>
    <x v="0"/>
    <x v="0"/>
    <x v="0"/>
    <x v="0"/>
    <x v="0"/>
    <x v="1"/>
    <x v="1"/>
    <x v="0"/>
    <x v="0"/>
    <x v="0"/>
    <x v="0"/>
    <x v="1"/>
    <x v="0"/>
    <x v="0"/>
    <x v="1"/>
    <x v="0"/>
    <x v="0"/>
    <x v="0"/>
    <x v="0"/>
    <m/>
    <m/>
    <x v="0"/>
    <x v="13"/>
    <x v="1"/>
  </r>
  <r>
    <s v="mariajhosegg@gmail.com"/>
    <d v="2021-04-29T00:00:00"/>
    <s v="tension#dolor#miedo#"/>
    <x v="1"/>
    <x v="0"/>
    <x v="0"/>
    <x v="0"/>
    <x v="0"/>
    <s v="_x000a_#tension#dolor#miedo#_x000a_"/>
    <x v="0"/>
    <x v="0"/>
    <x v="0"/>
    <x v="0"/>
    <x v="0"/>
    <x v="0"/>
    <x v="1"/>
    <x v="0"/>
    <x v="0"/>
    <x v="0"/>
    <x v="0"/>
    <x v="0"/>
    <x v="1"/>
    <x v="0"/>
    <x v="0"/>
    <x v="0"/>
    <x v="0"/>
    <x v="0"/>
    <x v="0"/>
    <x v="0"/>
    <x v="1"/>
    <x v="0"/>
    <x v="0"/>
    <m/>
    <m/>
    <x v="0"/>
    <x v="13"/>
    <x v="1"/>
  </r>
  <r>
    <s v="marina"/>
    <d v="2021-03-29T00:00:00"/>
    <s v="agrado#"/>
    <x v="0"/>
    <x v="0"/>
    <x v="0"/>
    <x v="0"/>
    <x v="0"/>
    <s v="_x000a_agrado#_x000a_"/>
    <x v="0"/>
    <x v="0"/>
    <x v="0"/>
    <x v="0"/>
    <x v="0"/>
    <x v="0"/>
    <x v="1"/>
    <x v="0"/>
    <x v="0"/>
    <x v="0"/>
    <x v="0"/>
    <x v="0"/>
    <x v="0"/>
    <x v="0"/>
    <x v="0"/>
    <x v="1"/>
    <x v="0"/>
    <x v="0"/>
    <x v="0"/>
    <x v="0"/>
    <x v="0"/>
    <x v="0"/>
    <x v="0"/>
    <m/>
    <m/>
    <x v="0"/>
    <x v="13"/>
    <x v="1"/>
  </r>
  <r>
    <s v="alvaro"/>
    <d v="2021-03-29T00:00:00"/>
    <s v="amor#miedo#entusiasmo#"/>
    <x v="0"/>
    <x v="0"/>
    <x v="0"/>
    <x v="0"/>
    <x v="0"/>
    <s v="_x000a_amor#miedo#entusiasmo#_x000a_"/>
    <x v="0"/>
    <x v="0"/>
    <x v="0"/>
    <x v="0"/>
    <x v="0"/>
    <x v="1"/>
    <x v="1"/>
    <x v="0"/>
    <x v="0"/>
    <x v="1"/>
    <x v="0"/>
    <x v="0"/>
    <x v="0"/>
    <x v="0"/>
    <x v="0"/>
    <x v="0"/>
    <x v="0"/>
    <x v="0"/>
    <x v="0"/>
    <x v="0"/>
    <x v="1"/>
    <x v="0"/>
    <x v="0"/>
    <m/>
    <m/>
    <x v="1"/>
    <x v="13"/>
    <x v="1"/>
  </r>
  <r>
    <s v="joelanthony8@gmail.com"/>
    <d v="2021-03-29T00:00:00"/>
    <s v="calma#"/>
    <x v="0"/>
    <x v="0"/>
    <x v="0"/>
    <x v="0"/>
    <x v="0"/>
    <s v="_x000a_calma#_x000a_"/>
    <x v="0"/>
    <x v="0"/>
    <x v="0"/>
    <x v="0"/>
    <x v="0"/>
    <x v="0"/>
    <x v="0"/>
    <x v="0"/>
    <x v="0"/>
    <x v="0"/>
    <x v="0"/>
    <x v="0"/>
    <x v="0"/>
    <x v="0"/>
    <x v="0"/>
    <x v="0"/>
    <x v="0"/>
    <x v="0"/>
    <x v="0"/>
    <x v="0"/>
    <x v="0"/>
    <x v="0"/>
    <x v="0"/>
    <m/>
    <m/>
    <x v="1"/>
    <x v="13"/>
    <x v="1"/>
  </r>
  <r>
    <s v="inma"/>
    <d v="2021-04-06T00:00:00"/>
    <s v="calma#agrado#agotamiento#"/>
    <x v="0"/>
    <x v="0"/>
    <x v="0"/>
    <x v="0"/>
    <x v="0"/>
    <s v="_x000a_calma#agrado#agotamiento#_x000a_"/>
    <x v="0"/>
    <x v="0"/>
    <x v="0"/>
    <x v="0"/>
    <x v="0"/>
    <x v="0"/>
    <x v="0"/>
    <x v="0"/>
    <x v="0"/>
    <x v="0"/>
    <x v="0"/>
    <x v="0"/>
    <x v="0"/>
    <x v="0"/>
    <x v="1"/>
    <x v="1"/>
    <x v="0"/>
    <x v="0"/>
    <x v="0"/>
    <x v="0"/>
    <x v="0"/>
    <x v="0"/>
    <x v="0"/>
    <m/>
    <m/>
    <x v="0"/>
    <x v="13"/>
    <x v="1"/>
  </r>
  <r>
    <s v="fadrian98@gmail.com"/>
    <d v="2021-04-06T00:00:00"/>
    <s v="calma#alegria#satisfaccion#"/>
    <x v="0"/>
    <x v="0"/>
    <x v="1"/>
    <x v="0"/>
    <x v="0"/>
    <s v="_x000a_calma#alegria#satisfaccion#_x000a_"/>
    <x v="0"/>
    <x v="0"/>
    <x v="0"/>
    <x v="0"/>
    <x v="0"/>
    <x v="0"/>
    <x v="0"/>
    <x v="0"/>
    <x v="0"/>
    <x v="0"/>
    <x v="0"/>
    <x v="0"/>
    <x v="0"/>
    <x v="0"/>
    <x v="0"/>
    <x v="0"/>
    <x v="0"/>
    <x v="0"/>
    <x v="1"/>
    <x v="0"/>
    <x v="0"/>
    <x v="0"/>
    <x v="0"/>
    <m/>
    <m/>
    <x v="1"/>
    <x v="13"/>
    <x v="1"/>
  </r>
  <r>
    <s v="carmengonzalez0598@gmail.com"/>
    <d v="2021-04-06T00:00:00"/>
    <s v="calma#malestar#deseo#entusiasmo#"/>
    <x v="0"/>
    <x v="0"/>
    <x v="0"/>
    <x v="1"/>
    <x v="0"/>
    <s v="_x000a_calma#malestar#deseo#entusiasmo#_x000a_"/>
    <x v="1"/>
    <x v="0"/>
    <x v="0"/>
    <x v="0"/>
    <x v="0"/>
    <x v="1"/>
    <x v="0"/>
    <x v="0"/>
    <x v="0"/>
    <x v="0"/>
    <x v="0"/>
    <x v="0"/>
    <x v="0"/>
    <x v="0"/>
    <x v="0"/>
    <x v="0"/>
    <x v="0"/>
    <x v="0"/>
    <x v="0"/>
    <x v="0"/>
    <x v="0"/>
    <x v="0"/>
    <x v="0"/>
    <m/>
    <m/>
    <x v="0"/>
    <x v="13"/>
    <x v="1"/>
  </r>
  <r>
    <s v="marina"/>
    <d v="2021-03-29T00:00:00"/>
    <s v="duda#malestar#agotamiento#"/>
    <x v="0"/>
    <x v="0"/>
    <x v="0"/>
    <x v="0"/>
    <x v="0"/>
    <s v="_x000a_duda#malestar#agotamiento#_x000a_"/>
    <x v="1"/>
    <x v="0"/>
    <x v="0"/>
    <x v="0"/>
    <x v="0"/>
    <x v="0"/>
    <x v="1"/>
    <x v="1"/>
    <x v="0"/>
    <x v="0"/>
    <x v="0"/>
    <x v="0"/>
    <x v="0"/>
    <x v="0"/>
    <x v="1"/>
    <x v="0"/>
    <x v="0"/>
    <x v="0"/>
    <x v="0"/>
    <x v="0"/>
    <x v="0"/>
    <x v="0"/>
    <x v="0"/>
    <m/>
    <m/>
    <x v="0"/>
    <x v="13"/>
    <x v="1"/>
  </r>
  <r>
    <s v="evelyn"/>
    <d v="2021-03-29T00:00:00"/>
    <s v="entusiasmo#"/>
    <x v="0"/>
    <x v="0"/>
    <x v="0"/>
    <x v="0"/>
    <x v="0"/>
    <s v="_x000a_entusiasmo#_x000a_"/>
    <x v="0"/>
    <x v="0"/>
    <x v="0"/>
    <x v="0"/>
    <x v="0"/>
    <x v="1"/>
    <x v="1"/>
    <x v="0"/>
    <x v="0"/>
    <x v="0"/>
    <x v="0"/>
    <x v="0"/>
    <x v="0"/>
    <x v="0"/>
    <x v="0"/>
    <x v="0"/>
    <x v="0"/>
    <x v="0"/>
    <x v="0"/>
    <x v="0"/>
    <x v="0"/>
    <x v="0"/>
    <x v="0"/>
    <m/>
    <m/>
    <x v="0"/>
    <x v="13"/>
    <x v="1"/>
  </r>
  <r>
    <s v="esther"/>
    <d v="2021-03-29T00:00:00"/>
    <s v="frustracion#"/>
    <x v="0"/>
    <x v="0"/>
    <x v="0"/>
    <x v="0"/>
    <x v="0"/>
    <s v="_x000a_frustracion#_x000a_"/>
    <x v="0"/>
    <x v="0"/>
    <x v="0"/>
    <x v="0"/>
    <x v="0"/>
    <x v="0"/>
    <x v="1"/>
    <x v="0"/>
    <x v="0"/>
    <x v="0"/>
    <x v="0"/>
    <x v="0"/>
    <x v="0"/>
    <x v="1"/>
    <x v="0"/>
    <x v="0"/>
    <x v="0"/>
    <x v="0"/>
    <x v="0"/>
    <x v="0"/>
    <x v="0"/>
    <x v="0"/>
    <x v="0"/>
    <m/>
    <m/>
    <x v="0"/>
    <x v="13"/>
    <x v="1"/>
  </r>
  <r>
    <s v="joelanthony8@gmail.com"/>
    <d v="2021-03-29T00:00:00"/>
    <s v="tension#"/>
    <x v="1"/>
    <x v="0"/>
    <x v="0"/>
    <x v="0"/>
    <x v="0"/>
    <s v="_x000a_tension#_x000a_"/>
    <x v="0"/>
    <x v="0"/>
    <x v="0"/>
    <x v="0"/>
    <x v="0"/>
    <x v="0"/>
    <x v="1"/>
    <x v="0"/>
    <x v="0"/>
    <x v="0"/>
    <x v="0"/>
    <x v="0"/>
    <x v="0"/>
    <x v="0"/>
    <x v="0"/>
    <x v="0"/>
    <x v="0"/>
    <x v="0"/>
    <x v="0"/>
    <x v="0"/>
    <x v="0"/>
    <x v="0"/>
    <x v="0"/>
    <m/>
    <m/>
    <x v="1"/>
    <x v="13"/>
    <x v="1"/>
  </r>
  <r>
    <s v="lauramartingamez@gmail.com"/>
    <d v="2021-04-06T00:00:00"/>
    <s v="tension#alegria#satisfaccion#deseo#"/>
    <x v="1"/>
    <x v="0"/>
    <x v="1"/>
    <x v="1"/>
    <x v="0"/>
    <s v="_x000a_tension#alegria#satisfaccion#deseo#_x000a_"/>
    <x v="0"/>
    <x v="0"/>
    <x v="0"/>
    <x v="0"/>
    <x v="0"/>
    <x v="0"/>
    <x v="1"/>
    <x v="0"/>
    <x v="0"/>
    <x v="0"/>
    <x v="0"/>
    <x v="0"/>
    <x v="0"/>
    <x v="0"/>
    <x v="0"/>
    <x v="0"/>
    <x v="0"/>
    <x v="0"/>
    <x v="1"/>
    <x v="0"/>
    <x v="0"/>
    <x v="0"/>
    <x v="0"/>
    <m/>
    <m/>
    <x v="0"/>
    <x v="13"/>
    <x v="1"/>
  </r>
  <r>
    <s v="lucia"/>
    <d v="2021-04-06T00:00:00"/>
    <s v="tension#duda#malestar#tristeza#frustracion#miedo#agotamiento#apatia#humillacion#"/>
    <x v="1"/>
    <x v="0"/>
    <x v="0"/>
    <x v="0"/>
    <x v="1"/>
    <s v="_x000a_tension#duda#malestar#tristeza#frustracion#miedo#agotamiento#apatia#humillacion#_x000a_"/>
    <x v="1"/>
    <x v="1"/>
    <x v="0"/>
    <x v="0"/>
    <x v="1"/>
    <x v="0"/>
    <x v="1"/>
    <x v="1"/>
    <x v="0"/>
    <x v="0"/>
    <x v="0"/>
    <x v="0"/>
    <x v="0"/>
    <x v="1"/>
    <x v="1"/>
    <x v="0"/>
    <x v="0"/>
    <x v="0"/>
    <x v="0"/>
    <x v="0"/>
    <x v="1"/>
    <x v="0"/>
    <x v="0"/>
    <m/>
    <m/>
    <x v="0"/>
    <x v="13"/>
    <x v="1"/>
  </r>
  <r>
    <s v="aguilarmmaria83@gmail.com"/>
    <d v="2021-04-06T00:00:00"/>
    <s v="tension#malestar#frustracion#agotamiento#"/>
    <x v="1"/>
    <x v="0"/>
    <x v="0"/>
    <x v="0"/>
    <x v="0"/>
    <s v="_x000a_tension#malestar#frustracion#agotamiento#_x000a_"/>
    <x v="1"/>
    <x v="0"/>
    <x v="0"/>
    <x v="0"/>
    <x v="0"/>
    <x v="0"/>
    <x v="1"/>
    <x v="0"/>
    <x v="0"/>
    <x v="0"/>
    <x v="0"/>
    <x v="0"/>
    <x v="0"/>
    <x v="1"/>
    <x v="1"/>
    <x v="0"/>
    <x v="0"/>
    <x v="0"/>
    <x v="0"/>
    <x v="0"/>
    <x v="0"/>
    <x v="0"/>
    <x v="0"/>
    <m/>
    <m/>
    <x v="1"/>
    <x v="13"/>
    <x v="1"/>
  </r>
  <r>
    <s v="aguilarmmaria83@gmail.com"/>
    <d v="2021-04-06T00:00:00"/>
    <s v="duda#"/>
    <x v="0"/>
    <x v="0"/>
    <x v="0"/>
    <x v="0"/>
    <x v="0"/>
    <s v=". recomiéndame ya el cuento . Sugiéreme ya un cuento…_x000a_duda#_x000a_"/>
    <x v="0"/>
    <x v="0"/>
    <x v="0"/>
    <x v="0"/>
    <x v="0"/>
    <x v="0"/>
    <x v="1"/>
    <x v="1"/>
    <x v="0"/>
    <x v="0"/>
    <x v="0"/>
    <x v="0"/>
    <x v="0"/>
    <x v="0"/>
    <x v="0"/>
    <x v="0"/>
    <x v="0"/>
    <x v="0"/>
    <x v="0"/>
    <x v="0"/>
    <x v="0"/>
    <x v="0"/>
    <x v="0"/>
    <m/>
    <m/>
    <x v="1"/>
    <x v="13"/>
    <x v="1"/>
  </r>
  <r>
    <s v="esther"/>
    <d v="2021-03-29T00:00:00"/>
    <s v="fortaleza#"/>
    <x v="0"/>
    <x v="0"/>
    <x v="0"/>
    <x v="0"/>
    <x v="0"/>
    <s v=". Siento enfado con una amiga . 8 . si . recomienda un cuento . Sugiéreme ya un cuento…_x000a_fortaleza#_x000a_"/>
    <x v="0"/>
    <x v="0"/>
    <x v="0"/>
    <x v="1"/>
    <x v="0"/>
    <x v="0"/>
    <x v="1"/>
    <x v="0"/>
    <x v="0"/>
    <x v="0"/>
    <x v="0"/>
    <x v="0"/>
    <x v="0"/>
    <x v="0"/>
    <x v="0"/>
    <x v="0"/>
    <x v="0"/>
    <x v="0"/>
    <x v="0"/>
    <x v="0"/>
    <x v="0"/>
    <x v="0"/>
    <x v="0"/>
    <m/>
    <m/>
    <x v="0"/>
    <x v="13"/>
    <x v="1"/>
  </r>
  <r>
    <s v="carloselolaps4@gmail.com"/>
    <d v="2021-05-04T00:00:00"/>
    <s v="agotamiento#"/>
    <x v="0"/>
    <x v="0"/>
    <x v="0"/>
    <x v="0"/>
    <x v="0"/>
    <s v="_x000a_#agotamiento#_x000a_"/>
    <x v="0"/>
    <x v="0"/>
    <x v="0"/>
    <x v="0"/>
    <x v="0"/>
    <x v="0"/>
    <x v="1"/>
    <x v="0"/>
    <x v="0"/>
    <x v="0"/>
    <x v="0"/>
    <x v="0"/>
    <x v="0"/>
    <x v="0"/>
    <x v="1"/>
    <x v="0"/>
    <x v="0"/>
    <x v="0"/>
    <x v="0"/>
    <x v="0"/>
    <x v="0"/>
    <x v="0"/>
    <x v="0"/>
    <m/>
    <m/>
    <x v="1"/>
    <x v="14"/>
    <x v="2"/>
  </r>
  <r>
    <s v="carloselolaps4@gmail.com"/>
    <d v="2021-05-04T00:00:00"/>
    <s v="agotamiento#"/>
    <x v="0"/>
    <x v="0"/>
    <x v="0"/>
    <x v="0"/>
    <x v="0"/>
    <s v="_x000a_#agotamiento#_x000a_"/>
    <x v="0"/>
    <x v="0"/>
    <x v="0"/>
    <x v="0"/>
    <x v="0"/>
    <x v="0"/>
    <x v="1"/>
    <x v="0"/>
    <x v="0"/>
    <x v="0"/>
    <x v="0"/>
    <x v="0"/>
    <x v="0"/>
    <x v="0"/>
    <x v="1"/>
    <x v="0"/>
    <x v="0"/>
    <x v="0"/>
    <x v="0"/>
    <x v="0"/>
    <x v="0"/>
    <x v="0"/>
    <x v="0"/>
    <m/>
    <m/>
    <x v="1"/>
    <x v="14"/>
    <x v="2"/>
  </r>
  <r>
    <s v="mariafrailepastrana@gmail.com"/>
    <d v="2021-05-29T00:00:00"/>
    <s v="calma#alegria#"/>
    <x v="0"/>
    <x v="0"/>
    <x v="1"/>
    <x v="0"/>
    <x v="0"/>
    <s v="_x000a_#calma#alegria#_x000a_"/>
    <x v="0"/>
    <x v="0"/>
    <x v="0"/>
    <x v="0"/>
    <x v="0"/>
    <x v="0"/>
    <x v="0"/>
    <x v="0"/>
    <x v="0"/>
    <x v="0"/>
    <x v="0"/>
    <x v="0"/>
    <x v="0"/>
    <x v="0"/>
    <x v="0"/>
    <x v="0"/>
    <x v="0"/>
    <x v="0"/>
    <x v="0"/>
    <x v="0"/>
    <x v="0"/>
    <x v="0"/>
    <x v="0"/>
    <m/>
    <m/>
    <x v="0"/>
    <x v="14"/>
    <x v="2"/>
  </r>
  <r>
    <s v="antoniopmas"/>
    <d v="2021-05-04T00:00:00"/>
    <s v="calma#diversion#agrado#alegria#"/>
    <x v="0"/>
    <x v="0"/>
    <x v="1"/>
    <x v="0"/>
    <x v="0"/>
    <s v="_x000a_#calma#diversion#agrado#alegria#_x000a_"/>
    <x v="0"/>
    <x v="0"/>
    <x v="0"/>
    <x v="0"/>
    <x v="0"/>
    <x v="0"/>
    <x v="0"/>
    <x v="0"/>
    <x v="0"/>
    <x v="0"/>
    <x v="0"/>
    <x v="1"/>
    <x v="0"/>
    <x v="0"/>
    <x v="0"/>
    <x v="1"/>
    <x v="0"/>
    <x v="0"/>
    <x v="0"/>
    <x v="0"/>
    <x v="0"/>
    <x v="0"/>
    <x v="0"/>
    <m/>
    <m/>
    <x v="1"/>
    <x v="14"/>
    <x v="2"/>
  </r>
  <r>
    <s v="mariabr"/>
    <d v="2021-05-01T00:00:00"/>
    <s v="diversion#fortaleza#entusiasmo#"/>
    <x v="0"/>
    <x v="0"/>
    <x v="0"/>
    <x v="0"/>
    <x v="0"/>
    <s v="_x000a_#diversion#fortaleza#entusiasmo#_x000a_"/>
    <x v="0"/>
    <x v="0"/>
    <x v="0"/>
    <x v="1"/>
    <x v="0"/>
    <x v="1"/>
    <x v="1"/>
    <x v="0"/>
    <x v="0"/>
    <x v="0"/>
    <x v="0"/>
    <x v="1"/>
    <x v="0"/>
    <x v="0"/>
    <x v="0"/>
    <x v="0"/>
    <x v="0"/>
    <x v="0"/>
    <x v="0"/>
    <x v="0"/>
    <x v="0"/>
    <x v="0"/>
    <x v="0"/>
    <m/>
    <m/>
    <x v="0"/>
    <x v="14"/>
    <x v="2"/>
  </r>
  <r>
    <s v="anabelpoved"/>
    <d v="2021-05-04T00:00:00"/>
    <s v="tension#duda#agrado#amor#valentia#"/>
    <x v="1"/>
    <x v="0"/>
    <x v="0"/>
    <x v="0"/>
    <x v="0"/>
    <s v="_x000a_#tension#duda#agrado#amor#valentia#_x000a_"/>
    <x v="0"/>
    <x v="0"/>
    <x v="0"/>
    <x v="0"/>
    <x v="0"/>
    <x v="0"/>
    <x v="1"/>
    <x v="1"/>
    <x v="0"/>
    <x v="1"/>
    <x v="1"/>
    <x v="0"/>
    <x v="0"/>
    <x v="0"/>
    <x v="0"/>
    <x v="1"/>
    <x v="0"/>
    <x v="0"/>
    <x v="0"/>
    <x v="0"/>
    <x v="0"/>
    <x v="0"/>
    <x v="0"/>
    <m/>
    <m/>
    <x v="0"/>
    <x v="14"/>
    <x v="2"/>
  </r>
  <r>
    <s v="nereabarbero"/>
    <d v="2021-04-07T00:00:00"/>
    <s v="calma#tension#duda#agrado#alegria#valentia#fortaleza#entusiasmo#"/>
    <x v="1"/>
    <x v="0"/>
    <x v="1"/>
    <x v="0"/>
    <x v="0"/>
    <s v="_x000a_calma#tension#duda#agrado#alegria#valentia#fortaleza#entusiasmo#_x000a_"/>
    <x v="0"/>
    <x v="0"/>
    <x v="0"/>
    <x v="1"/>
    <x v="0"/>
    <x v="1"/>
    <x v="0"/>
    <x v="1"/>
    <x v="0"/>
    <x v="0"/>
    <x v="1"/>
    <x v="0"/>
    <x v="0"/>
    <x v="0"/>
    <x v="0"/>
    <x v="1"/>
    <x v="0"/>
    <x v="0"/>
    <x v="0"/>
    <x v="0"/>
    <x v="0"/>
    <x v="0"/>
    <x v="0"/>
    <m/>
    <m/>
    <x v="0"/>
    <x v="14"/>
    <x v="2"/>
  </r>
  <r>
    <s v="amalia_calderon@hotmail.com"/>
    <d v="2021-04-06T00:00:00"/>
    <s v="diversion#alegria#valentia#fortaleza#entusiasmo#"/>
    <x v="0"/>
    <x v="0"/>
    <x v="1"/>
    <x v="0"/>
    <x v="0"/>
    <s v="_x000a_diversion#alegria#valentia#fortaleza#entusiasmo#_x000a_"/>
    <x v="0"/>
    <x v="0"/>
    <x v="0"/>
    <x v="1"/>
    <x v="0"/>
    <x v="1"/>
    <x v="1"/>
    <x v="0"/>
    <x v="0"/>
    <x v="0"/>
    <x v="1"/>
    <x v="1"/>
    <x v="0"/>
    <x v="0"/>
    <x v="0"/>
    <x v="0"/>
    <x v="0"/>
    <x v="0"/>
    <x v="0"/>
    <x v="0"/>
    <x v="0"/>
    <x v="0"/>
    <x v="0"/>
    <m/>
    <m/>
    <x v="0"/>
    <x v="14"/>
    <x v="2"/>
  </r>
  <r>
    <s v="evamariavega190597@gmail.com"/>
    <d v="2021-04-06T00:00:00"/>
    <s v="duda#agrado#valentia#"/>
    <x v="0"/>
    <x v="0"/>
    <x v="0"/>
    <x v="0"/>
    <x v="0"/>
    <s v="_x000a_duda#agrado#valentia#_x000a_"/>
    <x v="0"/>
    <x v="0"/>
    <x v="0"/>
    <x v="0"/>
    <x v="0"/>
    <x v="0"/>
    <x v="1"/>
    <x v="1"/>
    <x v="0"/>
    <x v="0"/>
    <x v="1"/>
    <x v="0"/>
    <x v="0"/>
    <x v="0"/>
    <x v="0"/>
    <x v="1"/>
    <x v="0"/>
    <x v="0"/>
    <x v="0"/>
    <x v="0"/>
    <x v="0"/>
    <x v="0"/>
    <x v="0"/>
    <m/>
    <m/>
    <x v="0"/>
    <x v="14"/>
    <x v="2"/>
  </r>
  <r>
    <s v="laura.gar.lom.22@gmail.com"/>
    <d v="2021-04-06T00:00:00"/>
    <s v="duda#malestar#frustracion#apatia#"/>
    <x v="0"/>
    <x v="0"/>
    <x v="0"/>
    <x v="0"/>
    <x v="0"/>
    <s v="_x000a_duda#malestar#frustracion#apatia#_x000a_"/>
    <x v="1"/>
    <x v="0"/>
    <x v="0"/>
    <x v="0"/>
    <x v="1"/>
    <x v="0"/>
    <x v="1"/>
    <x v="1"/>
    <x v="0"/>
    <x v="0"/>
    <x v="0"/>
    <x v="0"/>
    <x v="0"/>
    <x v="1"/>
    <x v="0"/>
    <x v="0"/>
    <x v="0"/>
    <x v="0"/>
    <x v="0"/>
    <x v="0"/>
    <x v="0"/>
    <x v="0"/>
    <x v="0"/>
    <m/>
    <m/>
    <x v="0"/>
    <x v="14"/>
    <x v="2"/>
  </r>
  <r>
    <s v="lidia"/>
    <d v="2021-04-06T00:00:00"/>
    <s v="tension#alegria#valentia#agotamiento#"/>
    <x v="1"/>
    <x v="0"/>
    <x v="1"/>
    <x v="0"/>
    <x v="0"/>
    <s v="_x000a_tension#alegria#valentia#agotamiento#_x000a_"/>
    <x v="0"/>
    <x v="0"/>
    <x v="0"/>
    <x v="0"/>
    <x v="0"/>
    <x v="0"/>
    <x v="1"/>
    <x v="0"/>
    <x v="0"/>
    <x v="0"/>
    <x v="1"/>
    <x v="0"/>
    <x v="0"/>
    <x v="0"/>
    <x v="1"/>
    <x v="0"/>
    <x v="0"/>
    <x v="0"/>
    <x v="0"/>
    <x v="0"/>
    <x v="0"/>
    <x v="0"/>
    <x v="0"/>
    <m/>
    <m/>
    <x v="0"/>
    <x v="14"/>
    <x v="2"/>
  </r>
  <r>
    <s v="rociomartin2d@hotmail.com"/>
    <d v="2021-04-06T00:00:00"/>
    <s v="tension#duda#aburrimiento#alegria#deseo#amor#miedo#agotamiento#"/>
    <x v="1"/>
    <x v="1"/>
    <x v="1"/>
    <x v="1"/>
    <x v="0"/>
    <s v="_x000a_tension#duda#aburrimiento#alegria#deseo#amor#miedo#agotamiento#_x000a_"/>
    <x v="0"/>
    <x v="0"/>
    <x v="0"/>
    <x v="0"/>
    <x v="0"/>
    <x v="0"/>
    <x v="1"/>
    <x v="1"/>
    <x v="0"/>
    <x v="1"/>
    <x v="0"/>
    <x v="0"/>
    <x v="0"/>
    <x v="0"/>
    <x v="1"/>
    <x v="0"/>
    <x v="0"/>
    <x v="0"/>
    <x v="0"/>
    <x v="0"/>
    <x v="1"/>
    <x v="0"/>
    <x v="0"/>
    <m/>
    <m/>
    <x v="0"/>
    <x v="14"/>
    <x v="2"/>
  </r>
  <r>
    <s v="nereabarbero"/>
    <d v="2021-04-06T00:00:00"/>
    <s v="tension#duda#alegria#valentia#entusiasmo#"/>
    <x v="1"/>
    <x v="0"/>
    <x v="1"/>
    <x v="0"/>
    <x v="0"/>
    <s v="_x000a_tension#duda#alegria#valentia#entusiasmo#_x000a_"/>
    <x v="0"/>
    <x v="0"/>
    <x v="0"/>
    <x v="0"/>
    <x v="0"/>
    <x v="1"/>
    <x v="1"/>
    <x v="1"/>
    <x v="0"/>
    <x v="0"/>
    <x v="1"/>
    <x v="0"/>
    <x v="0"/>
    <x v="0"/>
    <x v="0"/>
    <x v="0"/>
    <x v="0"/>
    <x v="0"/>
    <x v="0"/>
    <x v="0"/>
    <x v="0"/>
    <x v="0"/>
    <x v="0"/>
    <m/>
    <m/>
    <x v="0"/>
    <x v="14"/>
    <x v="2"/>
  </r>
  <r>
    <s v="evamariavega190597@gmail.com"/>
    <d v="2021-04-06T00:00:00"/>
    <s v="tension#duda#amor#"/>
    <x v="1"/>
    <x v="0"/>
    <x v="0"/>
    <x v="0"/>
    <x v="0"/>
    <s v="_x000a_tension#duda#amor#_x000a_"/>
    <x v="0"/>
    <x v="0"/>
    <x v="0"/>
    <x v="0"/>
    <x v="0"/>
    <x v="0"/>
    <x v="1"/>
    <x v="1"/>
    <x v="0"/>
    <x v="1"/>
    <x v="0"/>
    <x v="0"/>
    <x v="0"/>
    <x v="0"/>
    <x v="0"/>
    <x v="0"/>
    <x v="0"/>
    <x v="0"/>
    <x v="0"/>
    <x v="0"/>
    <x v="0"/>
    <x v="0"/>
    <x v="0"/>
    <m/>
    <m/>
    <x v="0"/>
    <x v="14"/>
    <x v="2"/>
  </r>
  <r>
    <s v="maria@logopeda"/>
    <d v="2021-04-06T00:00:00"/>
    <s v="tension#duda#frustracion#agotamiento#"/>
    <x v="1"/>
    <x v="0"/>
    <x v="0"/>
    <x v="0"/>
    <x v="0"/>
    <s v="_x000a_tension#duda#frustracion#agotamiento#_x000a_"/>
    <x v="0"/>
    <x v="0"/>
    <x v="0"/>
    <x v="0"/>
    <x v="0"/>
    <x v="0"/>
    <x v="1"/>
    <x v="1"/>
    <x v="0"/>
    <x v="0"/>
    <x v="0"/>
    <x v="0"/>
    <x v="0"/>
    <x v="1"/>
    <x v="1"/>
    <x v="0"/>
    <x v="0"/>
    <x v="0"/>
    <x v="0"/>
    <x v="0"/>
    <x v="0"/>
    <x v="0"/>
    <x v="0"/>
    <m/>
    <m/>
    <x v="0"/>
    <x v="14"/>
    <x v="2"/>
  </r>
  <r>
    <s v="marivi@"/>
    <d v="2021-04-06T00:00:00"/>
    <s v="tension#duda#ira#aburrimiento#malestar#tristeza#dolor#frustracion#deseo#amor#miedo#agotamiento#entusiasmo#humillacion#"/>
    <x v="1"/>
    <x v="1"/>
    <x v="0"/>
    <x v="1"/>
    <x v="1"/>
    <s v="_x000a_tension#duda#ira#aburrimiento#malestar#tristeza#dolor#frustracion#deseo#amor#miedo#agotamiento#entusiasmo#humillacion#_x000a_"/>
    <x v="1"/>
    <x v="1"/>
    <x v="0"/>
    <x v="0"/>
    <x v="0"/>
    <x v="1"/>
    <x v="1"/>
    <x v="1"/>
    <x v="0"/>
    <x v="1"/>
    <x v="0"/>
    <x v="0"/>
    <x v="1"/>
    <x v="1"/>
    <x v="1"/>
    <x v="0"/>
    <x v="0"/>
    <x v="0"/>
    <x v="0"/>
    <x v="0"/>
    <x v="1"/>
    <x v="0"/>
    <x v="1"/>
    <m/>
    <m/>
    <x v="0"/>
    <x v="14"/>
    <x v="2"/>
  </r>
  <r>
    <s v="maria@logopeda"/>
    <d v="2021-04-06T00:00:00"/>
    <s v="tension#frustracion#agotamiento#"/>
    <x v="1"/>
    <x v="0"/>
    <x v="0"/>
    <x v="0"/>
    <x v="0"/>
    <s v="_x000a_tension#frustracion#agotamiento#_x000a_"/>
    <x v="0"/>
    <x v="0"/>
    <x v="0"/>
    <x v="0"/>
    <x v="0"/>
    <x v="0"/>
    <x v="1"/>
    <x v="0"/>
    <x v="0"/>
    <x v="0"/>
    <x v="0"/>
    <x v="0"/>
    <x v="0"/>
    <x v="1"/>
    <x v="1"/>
    <x v="0"/>
    <x v="0"/>
    <x v="0"/>
    <x v="0"/>
    <x v="0"/>
    <x v="0"/>
    <x v="0"/>
    <x v="0"/>
    <m/>
    <m/>
    <x v="0"/>
    <x v="14"/>
    <x v="2"/>
  </r>
  <r>
    <s v="maria@logopeda"/>
    <d v="2021-04-06T00:00:00"/>
    <s v="tension#duda#tristeza#frustracion#agotamiento#"/>
    <x v="1"/>
    <x v="0"/>
    <x v="0"/>
    <x v="0"/>
    <x v="0"/>
    <s v=". recomiéndame ya el cuento . Sugiéreme ya un cuento…_x000a_tension#duda#tristeza#frustracion#agotamiento#_x000a_"/>
    <x v="0"/>
    <x v="1"/>
    <x v="0"/>
    <x v="0"/>
    <x v="0"/>
    <x v="0"/>
    <x v="1"/>
    <x v="1"/>
    <x v="0"/>
    <x v="0"/>
    <x v="0"/>
    <x v="0"/>
    <x v="0"/>
    <x v="1"/>
    <x v="1"/>
    <x v="0"/>
    <x v="0"/>
    <x v="0"/>
    <x v="0"/>
    <x v="0"/>
    <x v="0"/>
    <x v="0"/>
    <x v="0"/>
    <m/>
    <m/>
    <x v="0"/>
    <x v="14"/>
    <x v="2"/>
  </r>
  <r>
    <s v="aroasanchez9997@uma.es"/>
    <d v="2021-04-06T00:00:00"/>
    <s v="tristeza#arrogancia#"/>
    <x v="0"/>
    <x v="0"/>
    <x v="0"/>
    <x v="0"/>
    <x v="0"/>
    <s v="vale . vale . no . cuento o emocion . recomienda un cuento . Sugiéreme ya un cuento…_x000a_tristeza#arrogancia#_x000a_"/>
    <x v="0"/>
    <x v="1"/>
    <x v="0"/>
    <x v="0"/>
    <x v="0"/>
    <x v="0"/>
    <x v="1"/>
    <x v="0"/>
    <x v="0"/>
    <x v="0"/>
    <x v="0"/>
    <x v="0"/>
    <x v="0"/>
    <x v="0"/>
    <x v="0"/>
    <x v="0"/>
    <x v="0"/>
    <x v="0"/>
    <x v="0"/>
    <x v="0"/>
    <x v="0"/>
    <x v="1"/>
    <x v="0"/>
    <m/>
    <m/>
    <x v="1"/>
    <x v="14"/>
    <x v="2"/>
  </r>
  <r>
    <s v="hola"/>
    <d v="2021-05-13T00:00:00"/>
    <s v="fortaleza#"/>
    <x v="0"/>
    <x v="0"/>
    <x v="0"/>
    <x v="0"/>
    <x v="0"/>
    <s v="_x000a_#fortaleza#_x000a_"/>
    <x v="0"/>
    <x v="0"/>
    <x v="0"/>
    <x v="1"/>
    <x v="0"/>
    <x v="0"/>
    <x v="1"/>
    <x v="0"/>
    <x v="0"/>
    <x v="0"/>
    <x v="0"/>
    <x v="0"/>
    <x v="0"/>
    <x v="0"/>
    <x v="0"/>
    <x v="0"/>
    <x v="0"/>
    <x v="0"/>
    <x v="0"/>
    <x v="0"/>
    <x v="0"/>
    <x v="0"/>
    <x v="0"/>
    <m/>
    <m/>
    <x v="0"/>
    <x v="15"/>
    <x v="2"/>
  </r>
  <r>
    <s v="alroboa@hotmail.com"/>
    <d v="2021-05-04T00:00:00"/>
    <s v="malestar#entusiasmo#"/>
    <x v="0"/>
    <x v="0"/>
    <x v="0"/>
    <x v="0"/>
    <x v="0"/>
    <s v="_x000a_#malestar#entusiasmo#_x000a_"/>
    <x v="1"/>
    <x v="0"/>
    <x v="0"/>
    <x v="0"/>
    <x v="0"/>
    <x v="1"/>
    <x v="1"/>
    <x v="0"/>
    <x v="0"/>
    <x v="0"/>
    <x v="0"/>
    <x v="0"/>
    <x v="0"/>
    <x v="0"/>
    <x v="0"/>
    <x v="0"/>
    <x v="0"/>
    <x v="0"/>
    <x v="0"/>
    <x v="0"/>
    <x v="0"/>
    <x v="0"/>
    <x v="0"/>
    <m/>
    <m/>
    <x v="1"/>
    <x v="15"/>
    <x v="2"/>
  </r>
  <r>
    <s v="claudialayos96@gmail.com"/>
    <d v="2021-05-04T00:00:00"/>
    <s v="tension#satisfaccion#frustracion#agotamiento#"/>
    <x v="1"/>
    <x v="0"/>
    <x v="0"/>
    <x v="0"/>
    <x v="0"/>
    <s v="_x000a_#tension#satisfaccion#frustracion#agotamiento#_x000a_"/>
    <x v="0"/>
    <x v="0"/>
    <x v="0"/>
    <x v="0"/>
    <x v="0"/>
    <x v="0"/>
    <x v="1"/>
    <x v="0"/>
    <x v="0"/>
    <x v="0"/>
    <x v="0"/>
    <x v="0"/>
    <x v="0"/>
    <x v="1"/>
    <x v="1"/>
    <x v="0"/>
    <x v="0"/>
    <x v="0"/>
    <x v="1"/>
    <x v="0"/>
    <x v="0"/>
    <x v="0"/>
    <x v="0"/>
    <m/>
    <m/>
    <x v="0"/>
    <x v="15"/>
    <x v="2"/>
  </r>
  <r>
    <s v="lorena"/>
    <d v="2021-04-06T00:00:00"/>
    <s v="alegria#agotamiento#entusiasmo#"/>
    <x v="0"/>
    <x v="0"/>
    <x v="1"/>
    <x v="0"/>
    <x v="0"/>
    <s v="_x000a_alegria#agotamiento#entusiasmo#_x000a_"/>
    <x v="0"/>
    <x v="0"/>
    <x v="0"/>
    <x v="0"/>
    <x v="0"/>
    <x v="1"/>
    <x v="1"/>
    <x v="0"/>
    <x v="0"/>
    <x v="0"/>
    <x v="0"/>
    <x v="0"/>
    <x v="0"/>
    <x v="0"/>
    <x v="1"/>
    <x v="0"/>
    <x v="0"/>
    <x v="0"/>
    <x v="0"/>
    <x v="0"/>
    <x v="0"/>
    <x v="0"/>
    <x v="0"/>
    <m/>
    <m/>
    <x v="0"/>
    <x v="15"/>
    <x v="2"/>
  </r>
  <r>
    <s v="lorena"/>
    <d v="2021-04-06T00:00:00"/>
    <s v="alegria#agotamiento#entusiasmo#"/>
    <x v="0"/>
    <x v="0"/>
    <x v="1"/>
    <x v="0"/>
    <x v="0"/>
    <s v="_x000a_alegria#agotamiento#entusiasmo#_x000a_"/>
    <x v="0"/>
    <x v="0"/>
    <x v="0"/>
    <x v="0"/>
    <x v="0"/>
    <x v="1"/>
    <x v="1"/>
    <x v="0"/>
    <x v="0"/>
    <x v="0"/>
    <x v="0"/>
    <x v="0"/>
    <x v="0"/>
    <x v="0"/>
    <x v="1"/>
    <x v="0"/>
    <x v="0"/>
    <x v="0"/>
    <x v="0"/>
    <x v="0"/>
    <x v="0"/>
    <x v="0"/>
    <x v="0"/>
    <m/>
    <m/>
    <x v="0"/>
    <x v="15"/>
    <x v="2"/>
  </r>
  <r>
    <s v="claraschez15@gmail.com"/>
    <d v="2021-04-06T00:00:00"/>
    <s v="entusiasmo#"/>
    <x v="0"/>
    <x v="0"/>
    <x v="0"/>
    <x v="0"/>
    <x v="0"/>
    <s v="_x000a_entusiasmo#_x000a_"/>
    <x v="0"/>
    <x v="0"/>
    <x v="0"/>
    <x v="0"/>
    <x v="0"/>
    <x v="1"/>
    <x v="1"/>
    <x v="0"/>
    <x v="0"/>
    <x v="0"/>
    <x v="0"/>
    <x v="0"/>
    <x v="0"/>
    <x v="0"/>
    <x v="0"/>
    <x v="0"/>
    <x v="0"/>
    <x v="0"/>
    <x v="0"/>
    <x v="0"/>
    <x v="0"/>
    <x v="0"/>
    <x v="0"/>
    <m/>
    <m/>
    <x v="0"/>
    <x v="15"/>
    <x v="2"/>
  </r>
  <r>
    <s v="fvf4@gcloud.ua.es"/>
    <d v="2021-03-29T00:00:00"/>
    <s v="tension#"/>
    <x v="1"/>
    <x v="0"/>
    <x v="0"/>
    <x v="0"/>
    <x v="0"/>
    <s v="_x000a_tension#_x000a_"/>
    <x v="0"/>
    <x v="0"/>
    <x v="0"/>
    <x v="0"/>
    <x v="0"/>
    <x v="0"/>
    <x v="1"/>
    <x v="0"/>
    <x v="0"/>
    <x v="0"/>
    <x v="0"/>
    <x v="0"/>
    <x v="0"/>
    <x v="0"/>
    <x v="0"/>
    <x v="0"/>
    <x v="0"/>
    <x v="0"/>
    <x v="0"/>
    <x v="0"/>
    <x v="0"/>
    <x v="0"/>
    <x v="0"/>
    <m/>
    <m/>
    <x v="1"/>
    <x v="15"/>
    <x v="2"/>
  </r>
  <r>
    <s v="cami"/>
    <d v="2021-04-06T00:00:00"/>
    <s v="tension#amor#valentia#"/>
    <x v="1"/>
    <x v="0"/>
    <x v="0"/>
    <x v="0"/>
    <x v="0"/>
    <s v="_x000a_tension#amor#valentia#_x000a_"/>
    <x v="0"/>
    <x v="0"/>
    <x v="0"/>
    <x v="0"/>
    <x v="0"/>
    <x v="0"/>
    <x v="1"/>
    <x v="0"/>
    <x v="0"/>
    <x v="1"/>
    <x v="1"/>
    <x v="0"/>
    <x v="0"/>
    <x v="0"/>
    <x v="0"/>
    <x v="0"/>
    <x v="0"/>
    <x v="0"/>
    <x v="0"/>
    <x v="0"/>
    <x v="0"/>
    <x v="0"/>
    <x v="0"/>
    <m/>
    <m/>
    <x v="0"/>
    <x v="15"/>
    <x v="2"/>
  </r>
  <r>
    <s v="fvf4@gcloud.ua.es"/>
    <d v="2021-03-29T00:00:00"/>
    <s v="tension#ira#tristeza#frustracion#"/>
    <x v="1"/>
    <x v="0"/>
    <x v="0"/>
    <x v="0"/>
    <x v="0"/>
    <s v=". decepción . cuentos sobre decepción . frustración . recomiendame un cuento . Sugiéreme ya un cuento…_x000a_tension#ira#tristeza#frustracion#_x000a_"/>
    <x v="0"/>
    <x v="1"/>
    <x v="0"/>
    <x v="0"/>
    <x v="0"/>
    <x v="0"/>
    <x v="1"/>
    <x v="0"/>
    <x v="0"/>
    <x v="0"/>
    <x v="0"/>
    <x v="0"/>
    <x v="0"/>
    <x v="1"/>
    <x v="0"/>
    <x v="0"/>
    <x v="0"/>
    <x v="0"/>
    <x v="0"/>
    <x v="0"/>
    <x v="0"/>
    <x v="0"/>
    <x v="1"/>
    <m/>
    <m/>
    <x v="1"/>
    <x v="15"/>
    <x v="2"/>
  </r>
  <r>
    <s v="ven626@gmail.com"/>
    <d v="2021-05-04T00:00:00"/>
    <s v="calma#compasion#satisfaccion#valentia#"/>
    <x v="0"/>
    <x v="0"/>
    <x v="0"/>
    <x v="0"/>
    <x v="0"/>
    <s v="_x000a_#calma#compasion#satisfaccion#valentia#_x000a_"/>
    <x v="0"/>
    <x v="0"/>
    <x v="0"/>
    <x v="0"/>
    <x v="0"/>
    <x v="0"/>
    <x v="0"/>
    <x v="0"/>
    <x v="0"/>
    <x v="0"/>
    <x v="1"/>
    <x v="0"/>
    <x v="0"/>
    <x v="0"/>
    <x v="0"/>
    <x v="0"/>
    <x v="0"/>
    <x v="1"/>
    <x v="1"/>
    <x v="0"/>
    <x v="0"/>
    <x v="0"/>
    <x v="0"/>
    <m/>
    <m/>
    <x v="1"/>
    <x v="16"/>
    <x v="2"/>
  </r>
  <r>
    <s v="ven626@gmail.com"/>
    <d v="2021-05-04T00:00:00"/>
    <s v="calma#duda#agrado#amor#"/>
    <x v="0"/>
    <x v="0"/>
    <x v="0"/>
    <x v="0"/>
    <x v="0"/>
    <s v="_x000a_#calma#duda#agrado#amor#_x000a_"/>
    <x v="0"/>
    <x v="0"/>
    <x v="0"/>
    <x v="0"/>
    <x v="0"/>
    <x v="0"/>
    <x v="0"/>
    <x v="1"/>
    <x v="0"/>
    <x v="1"/>
    <x v="0"/>
    <x v="0"/>
    <x v="0"/>
    <x v="0"/>
    <x v="0"/>
    <x v="1"/>
    <x v="0"/>
    <x v="0"/>
    <x v="0"/>
    <x v="0"/>
    <x v="0"/>
    <x v="0"/>
    <x v="0"/>
    <m/>
    <m/>
    <x v="1"/>
    <x v="16"/>
    <x v="2"/>
  </r>
  <r>
    <s v="alcarria"/>
    <d v="2021-04-29T00:00:00"/>
    <s v="tension#duda#aburrimiento#agrado#frustracion#deseo#agotamiento#apatia#arrogancia#"/>
    <x v="1"/>
    <x v="1"/>
    <x v="0"/>
    <x v="1"/>
    <x v="0"/>
    <s v="_x000a_#tension#duda#aburrimiento#agrado#frustracion#deseo#agotamiento#apatia#arrogancia#_x000a_"/>
    <x v="0"/>
    <x v="0"/>
    <x v="0"/>
    <x v="0"/>
    <x v="1"/>
    <x v="0"/>
    <x v="1"/>
    <x v="1"/>
    <x v="0"/>
    <x v="0"/>
    <x v="0"/>
    <x v="0"/>
    <x v="0"/>
    <x v="1"/>
    <x v="1"/>
    <x v="1"/>
    <x v="0"/>
    <x v="0"/>
    <x v="0"/>
    <x v="0"/>
    <x v="0"/>
    <x v="1"/>
    <x v="0"/>
    <m/>
    <m/>
    <x v="1"/>
    <x v="16"/>
    <x v="2"/>
  </r>
  <r>
    <s v="javiglezmohino95@gmail.com"/>
    <d v="2021-04-29T00:00:00"/>
    <s v="tension#frustracion#agotamiento#"/>
    <x v="1"/>
    <x v="0"/>
    <x v="0"/>
    <x v="0"/>
    <x v="0"/>
    <s v="_x000a_#tension#frustracion#agotamiento#_x000a_"/>
    <x v="0"/>
    <x v="0"/>
    <x v="0"/>
    <x v="0"/>
    <x v="0"/>
    <x v="0"/>
    <x v="1"/>
    <x v="0"/>
    <x v="0"/>
    <x v="0"/>
    <x v="0"/>
    <x v="0"/>
    <x v="0"/>
    <x v="1"/>
    <x v="1"/>
    <x v="0"/>
    <x v="0"/>
    <x v="0"/>
    <x v="0"/>
    <x v="0"/>
    <x v="0"/>
    <x v="0"/>
    <x v="0"/>
    <m/>
    <m/>
    <x v="1"/>
    <x v="16"/>
    <x v="2"/>
  </r>
  <r>
    <s v="esther.asinreina@alumnos.uchce"/>
    <d v="2021-04-29T00:00:00"/>
    <s v="tension#malestar#tristeza#frustracion#"/>
    <x v="1"/>
    <x v="0"/>
    <x v="0"/>
    <x v="0"/>
    <x v="0"/>
    <s v="_x000a_#tension#malestar#tristeza#frustracion#_x000a_"/>
    <x v="1"/>
    <x v="1"/>
    <x v="0"/>
    <x v="0"/>
    <x v="0"/>
    <x v="0"/>
    <x v="1"/>
    <x v="0"/>
    <x v="0"/>
    <x v="0"/>
    <x v="0"/>
    <x v="0"/>
    <x v="0"/>
    <x v="1"/>
    <x v="0"/>
    <x v="0"/>
    <x v="0"/>
    <x v="0"/>
    <x v="0"/>
    <x v="0"/>
    <x v="0"/>
    <x v="0"/>
    <x v="0"/>
    <m/>
    <m/>
    <x v="0"/>
    <x v="16"/>
    <x v="2"/>
  </r>
  <r>
    <s v="esther7"/>
    <d v="2021-04-29T00:00:00"/>
    <s v="tristeza#frustracion#"/>
    <x v="0"/>
    <x v="0"/>
    <x v="0"/>
    <x v="0"/>
    <x v="0"/>
    <s v="_x000a_#tristeza#frustracion#_x000a_"/>
    <x v="0"/>
    <x v="1"/>
    <x v="0"/>
    <x v="0"/>
    <x v="0"/>
    <x v="0"/>
    <x v="1"/>
    <x v="0"/>
    <x v="0"/>
    <x v="0"/>
    <x v="0"/>
    <x v="0"/>
    <x v="0"/>
    <x v="1"/>
    <x v="0"/>
    <x v="0"/>
    <x v="0"/>
    <x v="0"/>
    <x v="0"/>
    <x v="0"/>
    <x v="0"/>
    <x v="0"/>
    <x v="0"/>
    <m/>
    <m/>
    <x v="0"/>
    <x v="16"/>
    <x v="2"/>
  </r>
  <r>
    <s v="natalia"/>
    <d v="2021-04-06T00:00:00"/>
    <s v="alegria#"/>
    <x v="0"/>
    <x v="0"/>
    <x v="1"/>
    <x v="0"/>
    <x v="0"/>
    <s v="_x000a_alegria#_x000a_"/>
    <x v="0"/>
    <x v="0"/>
    <x v="0"/>
    <x v="0"/>
    <x v="0"/>
    <x v="0"/>
    <x v="1"/>
    <x v="0"/>
    <x v="0"/>
    <x v="0"/>
    <x v="0"/>
    <x v="0"/>
    <x v="0"/>
    <x v="0"/>
    <x v="0"/>
    <x v="0"/>
    <x v="0"/>
    <x v="0"/>
    <x v="0"/>
    <x v="0"/>
    <x v="0"/>
    <x v="0"/>
    <x v="0"/>
    <m/>
    <m/>
    <x v="0"/>
    <x v="16"/>
    <x v="2"/>
  </r>
  <r>
    <s v="@noeliamora"/>
    <d v="2021-04-06T00:00:00"/>
    <s v="calma#alegria#agotamiento#entusiasmo#"/>
    <x v="0"/>
    <x v="0"/>
    <x v="1"/>
    <x v="0"/>
    <x v="0"/>
    <s v="_x000a_calma#alegria#agotamiento#entusiasmo#_x000a_"/>
    <x v="0"/>
    <x v="0"/>
    <x v="0"/>
    <x v="0"/>
    <x v="0"/>
    <x v="1"/>
    <x v="0"/>
    <x v="0"/>
    <x v="0"/>
    <x v="0"/>
    <x v="0"/>
    <x v="0"/>
    <x v="0"/>
    <x v="0"/>
    <x v="1"/>
    <x v="0"/>
    <x v="0"/>
    <x v="0"/>
    <x v="0"/>
    <x v="0"/>
    <x v="0"/>
    <x v="0"/>
    <x v="0"/>
    <m/>
    <m/>
    <x v="0"/>
    <x v="16"/>
    <x v="2"/>
  </r>
  <r>
    <s v="natalia1"/>
    <d v="2021-04-07T00:00:00"/>
    <s v="calma#tristeza#"/>
    <x v="0"/>
    <x v="0"/>
    <x v="0"/>
    <x v="0"/>
    <x v="0"/>
    <s v="_x000a_calma#tristeza#_x000a_"/>
    <x v="0"/>
    <x v="1"/>
    <x v="0"/>
    <x v="0"/>
    <x v="0"/>
    <x v="0"/>
    <x v="0"/>
    <x v="0"/>
    <x v="0"/>
    <x v="0"/>
    <x v="0"/>
    <x v="0"/>
    <x v="0"/>
    <x v="0"/>
    <x v="0"/>
    <x v="0"/>
    <x v="0"/>
    <x v="0"/>
    <x v="0"/>
    <x v="0"/>
    <x v="0"/>
    <x v="0"/>
    <x v="0"/>
    <m/>
    <m/>
    <x v="0"/>
    <x v="16"/>
    <x v="2"/>
  </r>
  <r>
    <s v="natalia"/>
    <d v="2021-04-06T00:00:00"/>
    <s v="tension#agotamiento#apatia#"/>
    <x v="1"/>
    <x v="0"/>
    <x v="0"/>
    <x v="0"/>
    <x v="0"/>
    <s v="_x000a_tension#agotamiento#apatia#_x000a_"/>
    <x v="0"/>
    <x v="0"/>
    <x v="0"/>
    <x v="0"/>
    <x v="1"/>
    <x v="0"/>
    <x v="1"/>
    <x v="0"/>
    <x v="0"/>
    <x v="0"/>
    <x v="0"/>
    <x v="0"/>
    <x v="0"/>
    <x v="0"/>
    <x v="1"/>
    <x v="0"/>
    <x v="0"/>
    <x v="0"/>
    <x v="0"/>
    <x v="0"/>
    <x v="0"/>
    <x v="0"/>
    <x v="0"/>
    <m/>
    <m/>
    <x v="0"/>
    <x v="16"/>
    <x v="2"/>
  </r>
  <r>
    <s v="cebramar"/>
    <d v="2021-04-06T00:00:00"/>
    <s v="tension#agrado#alegria#satisfaccion#amor#"/>
    <x v="1"/>
    <x v="0"/>
    <x v="1"/>
    <x v="0"/>
    <x v="0"/>
    <s v="_x000a_tension#agrado#alegria#satisfaccion#amor#_x000a_"/>
    <x v="0"/>
    <x v="0"/>
    <x v="0"/>
    <x v="0"/>
    <x v="0"/>
    <x v="0"/>
    <x v="1"/>
    <x v="0"/>
    <x v="0"/>
    <x v="1"/>
    <x v="0"/>
    <x v="0"/>
    <x v="0"/>
    <x v="0"/>
    <x v="0"/>
    <x v="1"/>
    <x v="0"/>
    <x v="0"/>
    <x v="1"/>
    <x v="0"/>
    <x v="0"/>
    <x v="0"/>
    <x v="0"/>
    <m/>
    <m/>
    <x v="0"/>
    <x v="16"/>
    <x v="2"/>
  </r>
  <r>
    <s v="alberto95"/>
    <d v="2021-04-06T00:00:00"/>
    <s v="tension#duda#compasion#dolor#frustracion#miedo#apatia#"/>
    <x v="1"/>
    <x v="0"/>
    <x v="0"/>
    <x v="0"/>
    <x v="0"/>
    <s v="_x000a_tension#duda#compasion#dolor#frustracion#miedo#apatia#_x000a_"/>
    <x v="0"/>
    <x v="0"/>
    <x v="0"/>
    <x v="0"/>
    <x v="1"/>
    <x v="0"/>
    <x v="1"/>
    <x v="1"/>
    <x v="0"/>
    <x v="0"/>
    <x v="0"/>
    <x v="0"/>
    <x v="1"/>
    <x v="1"/>
    <x v="0"/>
    <x v="0"/>
    <x v="0"/>
    <x v="1"/>
    <x v="0"/>
    <x v="0"/>
    <x v="1"/>
    <x v="0"/>
    <x v="0"/>
    <m/>
    <m/>
    <x v="1"/>
    <x v="16"/>
    <x v="2"/>
  </r>
  <r>
    <s v="alberto95"/>
    <d v="2021-04-06T00:00:00"/>
    <s v="tension#duda#compasion#dolor#frustracion#miedo#apatia#"/>
    <x v="1"/>
    <x v="0"/>
    <x v="0"/>
    <x v="0"/>
    <x v="0"/>
    <s v="_x000a_tension#duda#compasion#dolor#frustracion#miedo#apatia#_x000a_"/>
    <x v="0"/>
    <x v="0"/>
    <x v="0"/>
    <x v="0"/>
    <x v="1"/>
    <x v="0"/>
    <x v="1"/>
    <x v="1"/>
    <x v="0"/>
    <x v="0"/>
    <x v="0"/>
    <x v="0"/>
    <x v="1"/>
    <x v="1"/>
    <x v="0"/>
    <x v="0"/>
    <x v="0"/>
    <x v="1"/>
    <x v="0"/>
    <x v="0"/>
    <x v="1"/>
    <x v="0"/>
    <x v="0"/>
    <m/>
    <m/>
    <x v="1"/>
    <x v="16"/>
    <x v="2"/>
  </r>
  <r>
    <s v="alberto95"/>
    <d v="2021-04-06T00:00:00"/>
    <s v="tension#duda#compasion#dolor#frustracion#miedo#apatia#"/>
    <x v="1"/>
    <x v="0"/>
    <x v="0"/>
    <x v="0"/>
    <x v="0"/>
    <s v="_x000a_tension#duda#compasion#dolor#frustracion#miedo#apatia#_x000a_"/>
    <x v="0"/>
    <x v="0"/>
    <x v="0"/>
    <x v="0"/>
    <x v="1"/>
    <x v="0"/>
    <x v="1"/>
    <x v="1"/>
    <x v="0"/>
    <x v="0"/>
    <x v="0"/>
    <x v="0"/>
    <x v="1"/>
    <x v="1"/>
    <x v="0"/>
    <x v="0"/>
    <x v="0"/>
    <x v="1"/>
    <x v="0"/>
    <x v="0"/>
    <x v="1"/>
    <x v="0"/>
    <x v="0"/>
    <m/>
    <m/>
    <x v="1"/>
    <x v="16"/>
    <x v="2"/>
  </r>
  <r>
    <s v="alberto95"/>
    <d v="2021-04-06T00:00:00"/>
    <s v="tension#duda#compasion#dolor#miedo#agotamiento#apatia#"/>
    <x v="1"/>
    <x v="0"/>
    <x v="0"/>
    <x v="0"/>
    <x v="0"/>
    <s v="_x000a_tension#duda#compasion#dolor#miedo#agotamiento#apatia#_x000a_"/>
    <x v="0"/>
    <x v="0"/>
    <x v="0"/>
    <x v="0"/>
    <x v="1"/>
    <x v="0"/>
    <x v="1"/>
    <x v="1"/>
    <x v="0"/>
    <x v="0"/>
    <x v="0"/>
    <x v="0"/>
    <x v="1"/>
    <x v="0"/>
    <x v="1"/>
    <x v="0"/>
    <x v="0"/>
    <x v="1"/>
    <x v="0"/>
    <x v="0"/>
    <x v="1"/>
    <x v="0"/>
    <x v="0"/>
    <m/>
    <m/>
    <x v="1"/>
    <x v="16"/>
    <x v="2"/>
  </r>
  <r>
    <s v="sa_estefi_22@hotmail.com"/>
    <d v="2021-04-06T00:00:00"/>
    <s v="tension#duda#ira#malestar#tristeza#frustracion#miedo#agotamiento#apatia#"/>
    <x v="1"/>
    <x v="0"/>
    <x v="0"/>
    <x v="0"/>
    <x v="0"/>
    <s v="_x000a_tension#duda#ira#malestar#tristeza#frustracion#miedo#agotamiento#apatia#_x000a_"/>
    <x v="1"/>
    <x v="1"/>
    <x v="0"/>
    <x v="0"/>
    <x v="1"/>
    <x v="0"/>
    <x v="1"/>
    <x v="1"/>
    <x v="0"/>
    <x v="0"/>
    <x v="0"/>
    <x v="0"/>
    <x v="0"/>
    <x v="1"/>
    <x v="1"/>
    <x v="0"/>
    <x v="0"/>
    <x v="0"/>
    <x v="0"/>
    <x v="0"/>
    <x v="1"/>
    <x v="0"/>
    <x v="1"/>
    <m/>
    <m/>
    <x v="0"/>
    <x v="16"/>
    <x v="2"/>
  </r>
  <r>
    <s v="judit"/>
    <d v="2021-04-06T00:00:00"/>
    <s v="tension#tristeza#miedo#"/>
    <x v="1"/>
    <x v="0"/>
    <x v="0"/>
    <x v="0"/>
    <x v="0"/>
    <s v="_x000a_tension#tristeza#miedo#_x000a_"/>
    <x v="0"/>
    <x v="1"/>
    <x v="0"/>
    <x v="0"/>
    <x v="0"/>
    <x v="0"/>
    <x v="1"/>
    <x v="0"/>
    <x v="0"/>
    <x v="0"/>
    <x v="0"/>
    <x v="0"/>
    <x v="0"/>
    <x v="0"/>
    <x v="0"/>
    <x v="0"/>
    <x v="0"/>
    <x v="0"/>
    <x v="0"/>
    <x v="0"/>
    <x v="1"/>
    <x v="0"/>
    <x v="0"/>
    <m/>
    <m/>
    <x v="0"/>
    <x v="16"/>
    <x v="2"/>
  </r>
  <r>
    <s v="blancamateo1994@msn.com"/>
    <d v="2021-05-04T00:00:00"/>
    <s v="calma#aburrimiento#agotamiento#"/>
    <x v="0"/>
    <x v="1"/>
    <x v="0"/>
    <x v="0"/>
    <x v="0"/>
    <s v="_x000a_#calma#aburrimiento#agotamiento#_x000a_"/>
    <x v="0"/>
    <x v="0"/>
    <x v="0"/>
    <x v="0"/>
    <x v="0"/>
    <x v="0"/>
    <x v="0"/>
    <x v="0"/>
    <x v="0"/>
    <x v="0"/>
    <x v="0"/>
    <x v="0"/>
    <x v="0"/>
    <x v="0"/>
    <x v="1"/>
    <x v="0"/>
    <x v="0"/>
    <x v="0"/>
    <x v="0"/>
    <x v="0"/>
    <x v="0"/>
    <x v="0"/>
    <x v="0"/>
    <m/>
    <m/>
    <x v="0"/>
    <x v="17"/>
    <x v="2"/>
  </r>
  <r>
    <s v="alejandrodehita"/>
    <d v="2021-04-29T00:00:00"/>
    <s v="calma#placer#fortaleza#"/>
    <x v="0"/>
    <x v="0"/>
    <x v="0"/>
    <x v="0"/>
    <x v="0"/>
    <s v="_x000a_#calma#placer#fortaleza#_x000a_"/>
    <x v="0"/>
    <x v="0"/>
    <x v="0"/>
    <x v="1"/>
    <x v="0"/>
    <x v="0"/>
    <x v="0"/>
    <x v="0"/>
    <x v="1"/>
    <x v="0"/>
    <x v="0"/>
    <x v="0"/>
    <x v="0"/>
    <x v="0"/>
    <x v="0"/>
    <x v="0"/>
    <x v="0"/>
    <x v="0"/>
    <x v="0"/>
    <x v="0"/>
    <x v="0"/>
    <x v="0"/>
    <x v="0"/>
    <m/>
    <m/>
    <x v="1"/>
    <x v="17"/>
    <x v="2"/>
  </r>
  <r>
    <s v="rafaescudero4@gmail.com"/>
    <d v="2021-04-29T00:00:00"/>
    <s v="entusiasmo#"/>
    <x v="0"/>
    <x v="0"/>
    <x v="0"/>
    <x v="0"/>
    <x v="0"/>
    <s v="_x000a_#entusiasmo#_x000a_"/>
    <x v="0"/>
    <x v="0"/>
    <x v="0"/>
    <x v="0"/>
    <x v="0"/>
    <x v="1"/>
    <x v="1"/>
    <x v="0"/>
    <x v="0"/>
    <x v="0"/>
    <x v="0"/>
    <x v="0"/>
    <x v="0"/>
    <x v="0"/>
    <x v="0"/>
    <x v="0"/>
    <x v="0"/>
    <x v="0"/>
    <x v="0"/>
    <x v="0"/>
    <x v="0"/>
    <x v="0"/>
    <x v="0"/>
    <m/>
    <m/>
    <x v="1"/>
    <x v="17"/>
    <x v="2"/>
  </r>
  <r>
    <s v="juanantmo94@gmail.com"/>
    <d v="2021-04-06T00:00:00"/>
    <s v="duda#alegria#amor#entusiasmo#"/>
    <x v="0"/>
    <x v="0"/>
    <x v="1"/>
    <x v="0"/>
    <x v="0"/>
    <s v="_x000a_duda#alegria#amor#entusiasmo#_x000a_"/>
    <x v="0"/>
    <x v="0"/>
    <x v="0"/>
    <x v="0"/>
    <x v="0"/>
    <x v="1"/>
    <x v="1"/>
    <x v="1"/>
    <x v="0"/>
    <x v="1"/>
    <x v="0"/>
    <x v="0"/>
    <x v="0"/>
    <x v="0"/>
    <x v="0"/>
    <x v="0"/>
    <x v="0"/>
    <x v="0"/>
    <x v="0"/>
    <x v="0"/>
    <x v="0"/>
    <x v="0"/>
    <x v="0"/>
    <m/>
    <m/>
    <x v="1"/>
    <x v="17"/>
    <x v="2"/>
  </r>
  <r>
    <s v="marcela.alear9422@gmail.com"/>
    <d v="2021-04-06T00:00:00"/>
    <s v="tension#alegria#valentia#miedo#"/>
    <x v="1"/>
    <x v="0"/>
    <x v="1"/>
    <x v="0"/>
    <x v="0"/>
    <s v="_x000a_tension#alegria#valentia#miedo#_x000a_"/>
    <x v="0"/>
    <x v="0"/>
    <x v="0"/>
    <x v="0"/>
    <x v="0"/>
    <x v="0"/>
    <x v="1"/>
    <x v="0"/>
    <x v="0"/>
    <x v="0"/>
    <x v="1"/>
    <x v="0"/>
    <x v="0"/>
    <x v="0"/>
    <x v="0"/>
    <x v="0"/>
    <x v="0"/>
    <x v="0"/>
    <x v="0"/>
    <x v="0"/>
    <x v="1"/>
    <x v="0"/>
    <x v="0"/>
    <m/>
    <m/>
    <x v="0"/>
    <x v="17"/>
    <x v="2"/>
  </r>
  <r>
    <s v="luistorres"/>
    <d v="2021-05-04T00:00:00"/>
    <s v="tension#tristeza#dolor#frustracion#apatia#humillacion#dependenciaEmocional#"/>
    <x v="1"/>
    <x v="0"/>
    <x v="0"/>
    <x v="0"/>
    <x v="1"/>
    <s v="_x000a_#tension#tristeza#dolor#frustracion#apatia#humillacion#dependenciaEmocional#_x000a_"/>
    <x v="0"/>
    <x v="1"/>
    <x v="0"/>
    <x v="0"/>
    <x v="1"/>
    <x v="0"/>
    <x v="1"/>
    <x v="0"/>
    <x v="0"/>
    <x v="0"/>
    <x v="0"/>
    <x v="0"/>
    <x v="1"/>
    <x v="1"/>
    <x v="0"/>
    <x v="0"/>
    <x v="1"/>
    <x v="0"/>
    <x v="0"/>
    <x v="0"/>
    <x v="0"/>
    <x v="0"/>
    <x v="0"/>
    <m/>
    <m/>
    <x v="1"/>
    <x v="18"/>
    <x v="2"/>
  </r>
  <r>
    <s v="patricia_vera93@hotmail.com"/>
    <d v="2021-04-06T00:00:00"/>
    <s v="alegria#satisfaccion#agotamiento#entusiasmo#"/>
    <x v="0"/>
    <x v="0"/>
    <x v="1"/>
    <x v="0"/>
    <x v="0"/>
    <s v="_x000a_alegria#satisfaccion#agotamiento#entusiasmo#_x000a_"/>
    <x v="0"/>
    <x v="0"/>
    <x v="0"/>
    <x v="0"/>
    <x v="0"/>
    <x v="1"/>
    <x v="1"/>
    <x v="0"/>
    <x v="0"/>
    <x v="0"/>
    <x v="0"/>
    <x v="0"/>
    <x v="0"/>
    <x v="0"/>
    <x v="1"/>
    <x v="0"/>
    <x v="0"/>
    <x v="0"/>
    <x v="1"/>
    <x v="0"/>
    <x v="0"/>
    <x v="0"/>
    <x v="0"/>
    <m/>
    <m/>
    <x v="0"/>
    <x v="18"/>
    <x v="2"/>
  </r>
  <r>
    <s v="grazziella"/>
    <d v="2021-04-06T00:00:00"/>
    <s v="calma#alegria#entusiasmo#"/>
    <x v="0"/>
    <x v="0"/>
    <x v="1"/>
    <x v="0"/>
    <x v="0"/>
    <s v="_x000a_calma#alegria#entusiasmo#_x000a_"/>
    <x v="0"/>
    <x v="0"/>
    <x v="0"/>
    <x v="0"/>
    <x v="0"/>
    <x v="1"/>
    <x v="0"/>
    <x v="0"/>
    <x v="0"/>
    <x v="0"/>
    <x v="0"/>
    <x v="0"/>
    <x v="0"/>
    <x v="0"/>
    <x v="0"/>
    <x v="0"/>
    <x v="0"/>
    <x v="0"/>
    <x v="0"/>
    <x v="0"/>
    <x v="0"/>
    <x v="0"/>
    <x v="0"/>
    <m/>
    <m/>
    <x v="0"/>
    <x v="18"/>
    <x v="2"/>
  </r>
  <r>
    <s v="svlarramendi@gmail.com"/>
    <d v="2021-04-06T00:00:00"/>
    <s v="calma#malestar#frustracion#fobia#miedo#apatia#"/>
    <x v="0"/>
    <x v="0"/>
    <x v="0"/>
    <x v="0"/>
    <x v="0"/>
    <s v="_x000a_calma#malestar#frustracion#fobia#miedo#apatia#_x000a_"/>
    <x v="1"/>
    <x v="0"/>
    <x v="0"/>
    <x v="0"/>
    <x v="1"/>
    <x v="0"/>
    <x v="0"/>
    <x v="0"/>
    <x v="0"/>
    <x v="0"/>
    <x v="0"/>
    <x v="0"/>
    <x v="0"/>
    <x v="1"/>
    <x v="0"/>
    <x v="0"/>
    <x v="0"/>
    <x v="0"/>
    <x v="0"/>
    <x v="0"/>
    <x v="1"/>
    <x v="0"/>
    <x v="0"/>
    <s v="fobia"/>
    <m/>
    <x v="0"/>
    <x v="18"/>
    <x v="2"/>
  </r>
  <r>
    <s v="nazaret"/>
    <d v="2021-04-06T00:00:00"/>
    <s v="tension#agotamiento#"/>
    <x v="1"/>
    <x v="0"/>
    <x v="0"/>
    <x v="0"/>
    <x v="0"/>
    <s v="_x000a_tension#agotamiento#_x000a_"/>
    <x v="0"/>
    <x v="0"/>
    <x v="0"/>
    <x v="0"/>
    <x v="0"/>
    <x v="0"/>
    <x v="1"/>
    <x v="0"/>
    <x v="0"/>
    <x v="0"/>
    <x v="0"/>
    <x v="0"/>
    <x v="0"/>
    <x v="0"/>
    <x v="1"/>
    <x v="0"/>
    <x v="0"/>
    <x v="0"/>
    <x v="0"/>
    <x v="0"/>
    <x v="0"/>
    <x v="0"/>
    <x v="0"/>
    <m/>
    <m/>
    <x v="0"/>
    <x v="18"/>
    <x v="2"/>
  </r>
  <r>
    <s v="desiree"/>
    <d v="2021-04-06T00:00:00"/>
    <s v="tension#deseo#"/>
    <x v="1"/>
    <x v="0"/>
    <x v="0"/>
    <x v="1"/>
    <x v="0"/>
    <s v="_x000a_tension#deseo#_x000a_"/>
    <x v="0"/>
    <x v="0"/>
    <x v="0"/>
    <x v="0"/>
    <x v="0"/>
    <x v="0"/>
    <x v="1"/>
    <x v="0"/>
    <x v="0"/>
    <x v="0"/>
    <x v="0"/>
    <x v="0"/>
    <x v="0"/>
    <x v="0"/>
    <x v="0"/>
    <x v="0"/>
    <x v="0"/>
    <x v="0"/>
    <x v="0"/>
    <x v="0"/>
    <x v="0"/>
    <x v="0"/>
    <x v="0"/>
    <m/>
    <m/>
    <x v="0"/>
    <x v="18"/>
    <x v="2"/>
  </r>
  <r>
    <s v="e.garciabernabeu@gmail.com"/>
    <d v="2021-04-29T00:00:00"/>
    <s v="duda#deseo#amor#miedo#"/>
    <x v="0"/>
    <x v="0"/>
    <x v="0"/>
    <x v="1"/>
    <x v="0"/>
    <s v="_x000a_#duda#deseo#amor#miedo#_x000a_"/>
    <x v="0"/>
    <x v="0"/>
    <x v="0"/>
    <x v="0"/>
    <x v="0"/>
    <x v="0"/>
    <x v="1"/>
    <x v="1"/>
    <x v="0"/>
    <x v="1"/>
    <x v="0"/>
    <x v="0"/>
    <x v="0"/>
    <x v="0"/>
    <x v="0"/>
    <x v="0"/>
    <x v="0"/>
    <x v="0"/>
    <x v="0"/>
    <x v="0"/>
    <x v="1"/>
    <x v="0"/>
    <x v="0"/>
    <m/>
    <m/>
    <x v="0"/>
    <x v="19"/>
    <x v="2"/>
  </r>
  <r>
    <s v="rocio.muba92@gmail.com"/>
    <d v="2021-04-06T00:00:00"/>
    <s v="satisfaccion#frustracion#agotamiento#entusiasmo#"/>
    <x v="0"/>
    <x v="0"/>
    <x v="0"/>
    <x v="0"/>
    <x v="0"/>
    <s v="_x000a_satisfaccion#frustracion#agotamiento#entusiasmo#_x000a_"/>
    <x v="0"/>
    <x v="0"/>
    <x v="0"/>
    <x v="0"/>
    <x v="0"/>
    <x v="1"/>
    <x v="1"/>
    <x v="0"/>
    <x v="0"/>
    <x v="0"/>
    <x v="0"/>
    <x v="0"/>
    <x v="0"/>
    <x v="1"/>
    <x v="1"/>
    <x v="0"/>
    <x v="0"/>
    <x v="0"/>
    <x v="1"/>
    <x v="0"/>
    <x v="0"/>
    <x v="0"/>
    <x v="0"/>
    <m/>
    <m/>
    <x v="0"/>
    <x v="19"/>
    <x v="2"/>
  </r>
  <r>
    <s v="rocio.muba92@gmail.com"/>
    <d v="2021-04-06T00:00:00"/>
    <s v="tristeza#frustracion#agotamiento#"/>
    <x v="0"/>
    <x v="0"/>
    <x v="0"/>
    <x v="0"/>
    <x v="0"/>
    <s v=". Tengo mucha carga de trabajo de la universidad, los compañeros trabajan muy poco y me toca hacer mucha parte . En ciertas ocasiones toca conformarse con lo que hay que hacer . Me recomiendas algún cuento sobre esto? . Sugiéreme ya un cuento…_x000a_tristeza#frustracion#agotamiento#_x000a_"/>
    <x v="0"/>
    <x v="1"/>
    <x v="0"/>
    <x v="0"/>
    <x v="0"/>
    <x v="0"/>
    <x v="1"/>
    <x v="0"/>
    <x v="0"/>
    <x v="0"/>
    <x v="0"/>
    <x v="0"/>
    <x v="0"/>
    <x v="1"/>
    <x v="1"/>
    <x v="0"/>
    <x v="0"/>
    <x v="0"/>
    <x v="0"/>
    <x v="0"/>
    <x v="0"/>
    <x v="0"/>
    <x v="0"/>
    <m/>
    <m/>
    <x v="0"/>
    <x v="19"/>
    <x v="2"/>
  </r>
  <r>
    <s v="juanconor91@hotmail.com"/>
    <d v="2021-04-06T00:00:00"/>
    <s v="humillacion#"/>
    <x v="0"/>
    <x v="0"/>
    <x v="0"/>
    <x v="0"/>
    <x v="1"/>
    <s v="_x000a_humillacion#_x000a_"/>
    <x v="0"/>
    <x v="0"/>
    <x v="0"/>
    <x v="0"/>
    <x v="0"/>
    <x v="0"/>
    <x v="1"/>
    <x v="0"/>
    <x v="0"/>
    <x v="0"/>
    <x v="0"/>
    <x v="0"/>
    <x v="0"/>
    <x v="0"/>
    <x v="0"/>
    <x v="0"/>
    <x v="0"/>
    <x v="0"/>
    <x v="0"/>
    <x v="0"/>
    <x v="0"/>
    <x v="0"/>
    <x v="0"/>
    <m/>
    <m/>
    <x v="1"/>
    <x v="20"/>
    <x v="2"/>
  </r>
  <r>
    <s v="juanconor91@hotmail.com"/>
    <d v="2021-04-06T00:00:00"/>
    <s v="malestar#tristeza#dolor#frustracion#agotamiento#humillacion#"/>
    <x v="0"/>
    <x v="0"/>
    <x v="0"/>
    <x v="0"/>
    <x v="1"/>
    <s v="_x000a_malestar#tristeza#dolor#frustracion#agotamiento#humillacion#_x000a_"/>
    <x v="1"/>
    <x v="1"/>
    <x v="0"/>
    <x v="0"/>
    <x v="0"/>
    <x v="0"/>
    <x v="1"/>
    <x v="0"/>
    <x v="0"/>
    <x v="0"/>
    <x v="0"/>
    <x v="0"/>
    <x v="1"/>
    <x v="1"/>
    <x v="1"/>
    <x v="0"/>
    <x v="0"/>
    <x v="0"/>
    <x v="0"/>
    <x v="0"/>
    <x v="0"/>
    <x v="0"/>
    <x v="0"/>
    <m/>
    <m/>
    <x v="1"/>
    <x v="20"/>
    <x v="2"/>
  </r>
  <r>
    <s v="nati"/>
    <d v="2021-04-06T00:00:00"/>
    <s v="tension#duda#agotamiento#"/>
    <x v="1"/>
    <x v="0"/>
    <x v="0"/>
    <x v="0"/>
    <x v="0"/>
    <s v="_x000a_tension#duda#agotamiento#_x000a_"/>
    <x v="0"/>
    <x v="0"/>
    <x v="0"/>
    <x v="0"/>
    <x v="0"/>
    <x v="0"/>
    <x v="1"/>
    <x v="1"/>
    <x v="0"/>
    <x v="0"/>
    <x v="0"/>
    <x v="0"/>
    <x v="0"/>
    <x v="0"/>
    <x v="1"/>
    <x v="0"/>
    <x v="0"/>
    <x v="0"/>
    <x v="0"/>
    <x v="0"/>
    <x v="0"/>
    <x v="0"/>
    <x v="0"/>
    <m/>
    <m/>
    <x v="0"/>
    <x v="20"/>
    <x v="2"/>
  </r>
  <r>
    <s v="jgs49@alu.ua.es"/>
    <d v="2021-03-29T00:00:00"/>
    <s v="alegria#valentia#fortaleza#"/>
    <x v="0"/>
    <x v="0"/>
    <x v="1"/>
    <x v="0"/>
    <x v="0"/>
    <s v="alegria . recomiendame ya el cuento . Sugiéreme ya un cuento…_x000a_alegria#valentia#fortaleza#_x000a_"/>
    <x v="0"/>
    <x v="0"/>
    <x v="0"/>
    <x v="1"/>
    <x v="0"/>
    <x v="0"/>
    <x v="1"/>
    <x v="0"/>
    <x v="0"/>
    <x v="0"/>
    <x v="1"/>
    <x v="0"/>
    <x v="0"/>
    <x v="0"/>
    <x v="0"/>
    <x v="0"/>
    <x v="0"/>
    <x v="0"/>
    <x v="0"/>
    <x v="0"/>
    <x v="0"/>
    <x v="0"/>
    <x v="0"/>
    <m/>
    <m/>
    <x v="1"/>
    <x v="20"/>
    <x v="2"/>
  </r>
  <r>
    <s v="alexandraruizcriado@gmail.com"/>
    <d v="2021-04-06T00:00:00"/>
    <s v="agotamiento#"/>
    <x v="0"/>
    <x v="0"/>
    <x v="0"/>
    <x v="0"/>
    <x v="0"/>
    <s v="_x000a_agotamiento#_x000a_"/>
    <x v="0"/>
    <x v="0"/>
    <x v="0"/>
    <x v="0"/>
    <x v="0"/>
    <x v="0"/>
    <x v="1"/>
    <x v="0"/>
    <x v="0"/>
    <x v="0"/>
    <x v="0"/>
    <x v="0"/>
    <x v="0"/>
    <x v="0"/>
    <x v="1"/>
    <x v="0"/>
    <x v="0"/>
    <x v="0"/>
    <x v="0"/>
    <x v="0"/>
    <x v="0"/>
    <x v="0"/>
    <x v="0"/>
    <m/>
    <m/>
    <x v="0"/>
    <x v="21"/>
    <x v="2"/>
  </r>
  <r>
    <s v="mariajosepr340@hotmail.com"/>
    <d v="2021-04-06T00:00:00"/>
    <s v="calma#satisfaccion#amor#"/>
    <x v="0"/>
    <x v="0"/>
    <x v="0"/>
    <x v="0"/>
    <x v="0"/>
    <s v="_x000a_calma#satisfaccion#amor#_x000a_"/>
    <x v="0"/>
    <x v="0"/>
    <x v="0"/>
    <x v="0"/>
    <x v="0"/>
    <x v="0"/>
    <x v="0"/>
    <x v="0"/>
    <x v="0"/>
    <x v="1"/>
    <x v="0"/>
    <x v="0"/>
    <x v="0"/>
    <x v="0"/>
    <x v="0"/>
    <x v="0"/>
    <x v="0"/>
    <x v="0"/>
    <x v="1"/>
    <x v="0"/>
    <x v="0"/>
    <x v="0"/>
    <x v="0"/>
    <m/>
    <m/>
    <x v="0"/>
    <x v="21"/>
    <x v="2"/>
  </r>
  <r>
    <s v="candi"/>
    <d v="2021-04-29T00:00:00"/>
    <s v="frustracion#agotamiento#"/>
    <x v="0"/>
    <x v="0"/>
    <x v="0"/>
    <x v="0"/>
    <x v="0"/>
    <s v="_x000a_#frustracion#agotamiento#_x000a_"/>
    <x v="0"/>
    <x v="0"/>
    <x v="0"/>
    <x v="0"/>
    <x v="0"/>
    <x v="0"/>
    <x v="1"/>
    <x v="0"/>
    <x v="0"/>
    <x v="0"/>
    <x v="0"/>
    <x v="0"/>
    <x v="0"/>
    <x v="1"/>
    <x v="1"/>
    <x v="0"/>
    <x v="0"/>
    <x v="0"/>
    <x v="0"/>
    <x v="0"/>
    <x v="0"/>
    <x v="0"/>
    <x v="0"/>
    <m/>
    <m/>
    <x v="0"/>
    <x v="22"/>
    <x v="2"/>
  </r>
  <r>
    <s v="rocioavila87@gmail.com"/>
    <d v="2021-04-29T00:00:00"/>
    <s v="tension#duda#tristeza#miedo#agotamiento#apatia#"/>
    <x v="1"/>
    <x v="0"/>
    <x v="0"/>
    <x v="0"/>
    <x v="0"/>
    <s v="_x000a_#tension#duda#tristeza#miedo#agotamiento#apatia#_x000a_"/>
    <x v="0"/>
    <x v="1"/>
    <x v="0"/>
    <x v="0"/>
    <x v="1"/>
    <x v="0"/>
    <x v="1"/>
    <x v="1"/>
    <x v="0"/>
    <x v="0"/>
    <x v="0"/>
    <x v="0"/>
    <x v="0"/>
    <x v="0"/>
    <x v="1"/>
    <x v="0"/>
    <x v="0"/>
    <x v="0"/>
    <x v="0"/>
    <x v="0"/>
    <x v="1"/>
    <x v="0"/>
    <x v="0"/>
    <m/>
    <m/>
    <x v="0"/>
    <x v="23"/>
    <x v="2"/>
  </r>
  <r>
    <s v="marinabecerrabaez@gmail.com"/>
    <d v="2021-04-06T00:00:00"/>
    <s v="amor#"/>
    <x v="0"/>
    <x v="0"/>
    <x v="0"/>
    <x v="0"/>
    <x v="0"/>
    <s v="_x000a_amor#_x000a_"/>
    <x v="0"/>
    <x v="0"/>
    <x v="0"/>
    <x v="0"/>
    <x v="0"/>
    <x v="0"/>
    <x v="1"/>
    <x v="0"/>
    <x v="0"/>
    <x v="1"/>
    <x v="0"/>
    <x v="0"/>
    <x v="0"/>
    <x v="0"/>
    <x v="0"/>
    <x v="0"/>
    <x v="0"/>
    <x v="0"/>
    <x v="0"/>
    <x v="0"/>
    <x v="0"/>
    <x v="0"/>
    <x v="0"/>
    <m/>
    <m/>
    <x v="0"/>
    <x v="23"/>
    <x v="2"/>
  </r>
  <r>
    <s v="marinabecerrabaez@gmail.com"/>
    <d v="2021-04-06T00:00:00"/>
    <s v="calma#satisfaccion#"/>
    <x v="0"/>
    <x v="0"/>
    <x v="0"/>
    <x v="0"/>
    <x v="0"/>
    <s v="_x000a_calma#satisfaccion#_x000a_"/>
    <x v="0"/>
    <x v="0"/>
    <x v="0"/>
    <x v="0"/>
    <x v="0"/>
    <x v="0"/>
    <x v="0"/>
    <x v="0"/>
    <x v="0"/>
    <x v="0"/>
    <x v="0"/>
    <x v="0"/>
    <x v="0"/>
    <x v="0"/>
    <x v="0"/>
    <x v="0"/>
    <x v="0"/>
    <x v="0"/>
    <x v="1"/>
    <x v="0"/>
    <x v="0"/>
    <x v="0"/>
    <x v="0"/>
    <m/>
    <m/>
    <x v="0"/>
    <x v="23"/>
    <x v="2"/>
  </r>
  <r>
    <s v="marinabecerrabaez@gmail.com"/>
    <d v="2021-04-06T00:00:00"/>
    <s v="deseo#"/>
    <x v="0"/>
    <x v="0"/>
    <x v="0"/>
    <x v="1"/>
    <x v="0"/>
    <s v="_x000a_deseo#_x000a_"/>
    <x v="0"/>
    <x v="0"/>
    <x v="0"/>
    <x v="0"/>
    <x v="0"/>
    <x v="0"/>
    <x v="1"/>
    <x v="0"/>
    <x v="0"/>
    <x v="0"/>
    <x v="0"/>
    <x v="0"/>
    <x v="0"/>
    <x v="0"/>
    <x v="0"/>
    <x v="0"/>
    <x v="0"/>
    <x v="0"/>
    <x v="0"/>
    <x v="0"/>
    <x v="0"/>
    <x v="0"/>
    <x v="0"/>
    <m/>
    <m/>
    <x v="0"/>
    <x v="23"/>
    <x v="2"/>
  </r>
  <r>
    <s v="marinabecerrabaez@gmail.com"/>
    <d v="2021-04-06T00:00:00"/>
    <s v="satisfaccion#frustracion#deseo#"/>
    <x v="0"/>
    <x v="0"/>
    <x v="0"/>
    <x v="1"/>
    <x v="0"/>
    <s v="_x000a_satisfaccion#frustracion#deseo#_x000a_"/>
    <x v="0"/>
    <x v="0"/>
    <x v="0"/>
    <x v="0"/>
    <x v="0"/>
    <x v="0"/>
    <x v="1"/>
    <x v="0"/>
    <x v="0"/>
    <x v="0"/>
    <x v="0"/>
    <x v="0"/>
    <x v="0"/>
    <x v="1"/>
    <x v="0"/>
    <x v="0"/>
    <x v="0"/>
    <x v="0"/>
    <x v="1"/>
    <x v="0"/>
    <x v="0"/>
    <x v="0"/>
    <x v="0"/>
    <m/>
    <m/>
    <x v="0"/>
    <x v="23"/>
    <x v="2"/>
  </r>
  <r>
    <s v="samper727476@gmail.com"/>
    <d v="2021-05-04T00:00:00"/>
    <s v="calma#certeza#duda#alegria#amor#valentia#fortaleza#apego#"/>
    <x v="0"/>
    <x v="0"/>
    <x v="1"/>
    <x v="0"/>
    <x v="0"/>
    <s v="_x000a_#calma#certeza#duda#alegria#amor#valentia#fortaleza#apego#_x000a_"/>
    <x v="0"/>
    <x v="0"/>
    <x v="1"/>
    <x v="1"/>
    <x v="0"/>
    <x v="0"/>
    <x v="0"/>
    <x v="1"/>
    <x v="0"/>
    <x v="1"/>
    <x v="1"/>
    <x v="0"/>
    <x v="0"/>
    <x v="0"/>
    <x v="0"/>
    <x v="0"/>
    <x v="0"/>
    <x v="0"/>
    <x v="0"/>
    <x v="1"/>
    <x v="0"/>
    <x v="0"/>
    <x v="0"/>
    <m/>
    <m/>
    <x v="0"/>
    <x v="24"/>
    <x v="2"/>
  </r>
  <r>
    <s v="raulito"/>
    <d v="2021-04-29T00:00:00"/>
    <s v="tension#diversion#alegria#satisfaccion#"/>
    <x v="1"/>
    <x v="0"/>
    <x v="1"/>
    <x v="0"/>
    <x v="0"/>
    <s v="_x000a_#tension#diversion#alegria#satisfaccion#_x000a_"/>
    <x v="0"/>
    <x v="0"/>
    <x v="0"/>
    <x v="0"/>
    <x v="0"/>
    <x v="0"/>
    <x v="1"/>
    <x v="0"/>
    <x v="0"/>
    <x v="0"/>
    <x v="0"/>
    <x v="1"/>
    <x v="0"/>
    <x v="0"/>
    <x v="0"/>
    <x v="0"/>
    <x v="0"/>
    <x v="0"/>
    <x v="1"/>
    <x v="0"/>
    <x v="0"/>
    <x v="0"/>
    <x v="0"/>
    <m/>
    <m/>
    <x v="1"/>
    <x v="25"/>
    <x v="2"/>
  </r>
  <r>
    <s v="raulito"/>
    <d v="2021-04-29T00:00:00"/>
    <s v="tension#diversion#alegria#valentia#"/>
    <x v="1"/>
    <x v="0"/>
    <x v="1"/>
    <x v="0"/>
    <x v="0"/>
    <s v="_x000a_#tension#diversion#alegria#valentia#_x000a_"/>
    <x v="0"/>
    <x v="0"/>
    <x v="0"/>
    <x v="0"/>
    <x v="0"/>
    <x v="0"/>
    <x v="1"/>
    <x v="0"/>
    <x v="0"/>
    <x v="0"/>
    <x v="1"/>
    <x v="1"/>
    <x v="0"/>
    <x v="0"/>
    <x v="0"/>
    <x v="0"/>
    <x v="0"/>
    <x v="0"/>
    <x v="0"/>
    <x v="0"/>
    <x v="0"/>
    <x v="0"/>
    <x v="0"/>
    <m/>
    <m/>
    <x v="1"/>
    <x v="25"/>
    <x v="2"/>
  </r>
  <r>
    <s v="anavs"/>
    <d v="2021-05-04T00:00:00"/>
    <s v="calma#duda#agrado#alegria#satisfaccion#amor#entusiasmo#"/>
    <x v="0"/>
    <x v="0"/>
    <x v="1"/>
    <x v="0"/>
    <x v="0"/>
    <s v="_x000a_#calma#duda#agrado#alegria#satisfaccion#amor#entusiasmo#_x000a_"/>
    <x v="0"/>
    <x v="0"/>
    <x v="0"/>
    <x v="0"/>
    <x v="0"/>
    <x v="1"/>
    <x v="0"/>
    <x v="1"/>
    <x v="0"/>
    <x v="1"/>
    <x v="0"/>
    <x v="0"/>
    <x v="0"/>
    <x v="0"/>
    <x v="0"/>
    <x v="1"/>
    <x v="0"/>
    <x v="0"/>
    <x v="1"/>
    <x v="0"/>
    <x v="0"/>
    <x v="0"/>
    <x v="0"/>
    <m/>
    <m/>
    <x v="0"/>
    <x v="26"/>
    <x v="2"/>
  </r>
  <r>
    <s v="felix"/>
    <d v="2021-03-29T00:00:00"/>
    <s v="tristeza#"/>
    <x v="0"/>
    <x v="0"/>
    <x v="0"/>
    <x v="0"/>
    <x v="0"/>
    <s v="_x000a_tristeza#_x000a_"/>
    <x v="0"/>
    <x v="1"/>
    <x v="0"/>
    <x v="0"/>
    <x v="0"/>
    <x v="0"/>
    <x v="1"/>
    <x v="0"/>
    <x v="0"/>
    <x v="0"/>
    <x v="0"/>
    <x v="0"/>
    <x v="0"/>
    <x v="0"/>
    <x v="0"/>
    <x v="0"/>
    <x v="0"/>
    <x v="0"/>
    <x v="0"/>
    <x v="0"/>
    <x v="0"/>
    <x v="0"/>
    <x v="0"/>
    <m/>
    <m/>
    <x v="1"/>
    <x v="26"/>
    <x v="2"/>
  </r>
  <r>
    <s v="teresa.arjona@colegioalboran.e"/>
    <d v="2021-04-12T00:00:00"/>
    <s v="calma#agrado#"/>
    <x v="0"/>
    <x v="0"/>
    <x v="0"/>
    <x v="0"/>
    <x v="0"/>
    <s v="_x000a_calma#agrado#_x000a_"/>
    <x v="0"/>
    <x v="0"/>
    <x v="0"/>
    <x v="0"/>
    <x v="0"/>
    <x v="0"/>
    <x v="0"/>
    <x v="0"/>
    <x v="0"/>
    <x v="0"/>
    <x v="0"/>
    <x v="0"/>
    <x v="0"/>
    <x v="0"/>
    <x v="0"/>
    <x v="1"/>
    <x v="0"/>
    <x v="0"/>
    <x v="0"/>
    <x v="0"/>
    <x v="0"/>
    <x v="0"/>
    <x v="0"/>
    <m/>
    <m/>
    <x v="0"/>
    <x v="27"/>
    <x v="2"/>
  </r>
  <r>
    <s v="vicente82"/>
    <d v="2021-04-29T00:00:00"/>
    <s v="duda#miedo#"/>
    <x v="0"/>
    <x v="0"/>
    <x v="0"/>
    <x v="0"/>
    <x v="0"/>
    <s v="_x000a_#duda#miedo#_x000a_"/>
    <x v="0"/>
    <x v="0"/>
    <x v="0"/>
    <x v="0"/>
    <x v="0"/>
    <x v="0"/>
    <x v="1"/>
    <x v="1"/>
    <x v="0"/>
    <x v="0"/>
    <x v="0"/>
    <x v="0"/>
    <x v="0"/>
    <x v="0"/>
    <x v="0"/>
    <x v="0"/>
    <x v="0"/>
    <x v="0"/>
    <x v="0"/>
    <x v="0"/>
    <x v="1"/>
    <x v="0"/>
    <x v="0"/>
    <m/>
    <m/>
    <x v="1"/>
    <x v="28"/>
    <x v="2"/>
  </r>
  <r>
    <s v="alucasromero@gmail.com"/>
    <d v="2021-05-04T00:00:00"/>
    <s v="calma#certeza#compasion#diversion#agrado#alegria#placer#satisfaccion#deseo#amor#valentia#fortaleza#entusiasmo#arrogancia#apego#"/>
    <x v="0"/>
    <x v="0"/>
    <x v="1"/>
    <x v="1"/>
    <x v="0"/>
    <s v="_x000a_#calma#certeza#compasion#diversion#agrado#alegria#placer#satisfaccion#deseo#amor#valentia#fortaleza#entusiasmo#arrogancia#apego#_x000a_"/>
    <x v="0"/>
    <x v="0"/>
    <x v="1"/>
    <x v="1"/>
    <x v="0"/>
    <x v="1"/>
    <x v="0"/>
    <x v="0"/>
    <x v="1"/>
    <x v="1"/>
    <x v="1"/>
    <x v="1"/>
    <x v="0"/>
    <x v="0"/>
    <x v="0"/>
    <x v="1"/>
    <x v="0"/>
    <x v="1"/>
    <x v="1"/>
    <x v="1"/>
    <x v="0"/>
    <x v="1"/>
    <x v="0"/>
    <m/>
    <m/>
    <x v="1"/>
    <x v="29"/>
    <x v="2"/>
  </r>
  <r>
    <s v="gselica@yahoo.es"/>
    <d v="2021-04-29T00:00:00"/>
    <s v="calma#certeza#compasion#diversion#agrado#alegria#placer#satisfaccion#deseo#amor#"/>
    <x v="0"/>
    <x v="0"/>
    <x v="1"/>
    <x v="1"/>
    <x v="0"/>
    <s v="_x000a_#calma#certeza#compasion#diversion#agrado#alegria#placer#satisfaccion#deseo#amor#_x000a_"/>
    <x v="0"/>
    <x v="0"/>
    <x v="1"/>
    <x v="0"/>
    <x v="0"/>
    <x v="0"/>
    <x v="0"/>
    <x v="0"/>
    <x v="1"/>
    <x v="1"/>
    <x v="0"/>
    <x v="1"/>
    <x v="0"/>
    <x v="0"/>
    <x v="0"/>
    <x v="1"/>
    <x v="0"/>
    <x v="1"/>
    <x v="1"/>
    <x v="0"/>
    <x v="0"/>
    <x v="0"/>
    <x v="0"/>
    <m/>
    <m/>
    <x v="0"/>
    <x v="30"/>
    <x v="2"/>
  </r>
  <r>
    <s v="jesus"/>
    <d v="2021-04-09T00:00:00"/>
    <s v="alegria#placer#"/>
    <x v="0"/>
    <x v="0"/>
    <x v="1"/>
    <x v="0"/>
    <x v="0"/>
    <s v="_x000a_alegria#placer#_x000a_"/>
    <x v="0"/>
    <x v="0"/>
    <x v="0"/>
    <x v="0"/>
    <x v="0"/>
    <x v="0"/>
    <x v="1"/>
    <x v="0"/>
    <x v="1"/>
    <x v="0"/>
    <x v="0"/>
    <x v="0"/>
    <x v="0"/>
    <x v="0"/>
    <x v="0"/>
    <x v="0"/>
    <x v="0"/>
    <x v="0"/>
    <x v="0"/>
    <x v="0"/>
    <x v="0"/>
    <x v="0"/>
    <x v="0"/>
    <m/>
    <m/>
    <x v="1"/>
    <x v="31"/>
    <x v="2"/>
  </r>
  <r>
    <s v="andr"/>
    <d v="2021-05-24T00:00:00"/>
    <s v="agotamiento#"/>
    <x v="0"/>
    <x v="0"/>
    <x v="0"/>
    <x v="0"/>
    <x v="0"/>
    <s v="_x000a_#agotamiento#_x000a_"/>
    <x v="0"/>
    <x v="0"/>
    <x v="0"/>
    <x v="0"/>
    <x v="0"/>
    <x v="0"/>
    <x v="1"/>
    <x v="0"/>
    <x v="0"/>
    <x v="0"/>
    <x v="0"/>
    <x v="0"/>
    <x v="0"/>
    <x v="0"/>
    <x v="1"/>
    <x v="0"/>
    <x v="0"/>
    <x v="0"/>
    <x v="0"/>
    <x v="0"/>
    <x v="0"/>
    <x v="0"/>
    <x v="0"/>
    <m/>
    <m/>
    <x v="2"/>
    <x v="32"/>
    <x v="2"/>
  </r>
  <r>
    <s v="usuario_no_registrado"/>
    <d v="2021-04-26T00:00:00"/>
    <s v="alegria#"/>
    <x v="0"/>
    <x v="0"/>
    <x v="1"/>
    <x v="0"/>
    <x v="0"/>
    <s v="_x000a_#alegria#_x000a_"/>
    <x v="0"/>
    <x v="0"/>
    <x v="0"/>
    <x v="0"/>
    <x v="0"/>
    <x v="0"/>
    <x v="1"/>
    <x v="0"/>
    <x v="0"/>
    <x v="0"/>
    <x v="0"/>
    <x v="0"/>
    <x v="0"/>
    <x v="0"/>
    <x v="0"/>
    <x v="0"/>
    <x v="0"/>
    <x v="0"/>
    <x v="0"/>
    <x v="0"/>
    <x v="0"/>
    <x v="0"/>
    <x v="0"/>
    <m/>
    <m/>
    <x v="2"/>
    <x v="32"/>
    <x v="2"/>
  </r>
  <r>
    <s v="crist"/>
    <d v="2021-05-24T00:00:00"/>
    <s v="alegria#frustracion#fortaleza#"/>
    <x v="0"/>
    <x v="0"/>
    <x v="1"/>
    <x v="0"/>
    <x v="0"/>
    <s v="_x000a_#alegria#frustracion#fortaleza#_x000a_"/>
    <x v="0"/>
    <x v="0"/>
    <x v="0"/>
    <x v="1"/>
    <x v="0"/>
    <x v="0"/>
    <x v="1"/>
    <x v="0"/>
    <x v="0"/>
    <x v="0"/>
    <x v="0"/>
    <x v="0"/>
    <x v="0"/>
    <x v="1"/>
    <x v="0"/>
    <x v="0"/>
    <x v="0"/>
    <x v="0"/>
    <x v="0"/>
    <x v="0"/>
    <x v="0"/>
    <x v="0"/>
    <x v="0"/>
    <m/>
    <m/>
    <x v="2"/>
    <x v="32"/>
    <x v="2"/>
  </r>
  <r>
    <s v="usuario_no_registrado"/>
    <d v="2021-06-07T00:00:00"/>
    <s v="calma#"/>
    <x v="0"/>
    <x v="0"/>
    <x v="0"/>
    <x v="0"/>
    <x v="0"/>
    <s v="_x000a_#calma#_x000a_"/>
    <x v="0"/>
    <x v="0"/>
    <x v="0"/>
    <x v="0"/>
    <x v="0"/>
    <x v="0"/>
    <x v="0"/>
    <x v="0"/>
    <x v="0"/>
    <x v="0"/>
    <x v="0"/>
    <x v="0"/>
    <x v="0"/>
    <x v="0"/>
    <x v="0"/>
    <x v="0"/>
    <x v="0"/>
    <x v="0"/>
    <x v="0"/>
    <x v="0"/>
    <x v="0"/>
    <x v="0"/>
    <x v="0"/>
    <m/>
    <m/>
    <x v="2"/>
    <x v="32"/>
    <x v="2"/>
  </r>
  <r>
    <s v="usuario_no_registrado"/>
    <d v="2021-05-10T00:00:00"/>
    <s v="calma#aburrimiento#"/>
    <x v="0"/>
    <x v="1"/>
    <x v="0"/>
    <x v="0"/>
    <x v="0"/>
    <s v="_x000a_#calma#aburrimiento#_x000a_"/>
    <x v="0"/>
    <x v="0"/>
    <x v="0"/>
    <x v="0"/>
    <x v="0"/>
    <x v="0"/>
    <x v="0"/>
    <x v="0"/>
    <x v="0"/>
    <x v="0"/>
    <x v="0"/>
    <x v="0"/>
    <x v="0"/>
    <x v="0"/>
    <x v="0"/>
    <x v="0"/>
    <x v="0"/>
    <x v="0"/>
    <x v="0"/>
    <x v="0"/>
    <x v="0"/>
    <x v="0"/>
    <x v="0"/>
    <m/>
    <m/>
    <x v="2"/>
    <x v="32"/>
    <x v="2"/>
  </r>
  <r>
    <s v="usuario_no_registrado"/>
    <d v="2021-06-07T00:00:00"/>
    <s v="calma#aburrimiento#"/>
    <x v="0"/>
    <x v="1"/>
    <x v="0"/>
    <x v="0"/>
    <x v="0"/>
    <s v="_x000a_#calma#aburrimiento#_x000a_"/>
    <x v="0"/>
    <x v="0"/>
    <x v="0"/>
    <x v="0"/>
    <x v="0"/>
    <x v="0"/>
    <x v="0"/>
    <x v="0"/>
    <x v="0"/>
    <x v="0"/>
    <x v="0"/>
    <x v="0"/>
    <x v="0"/>
    <x v="0"/>
    <x v="0"/>
    <x v="0"/>
    <x v="0"/>
    <x v="0"/>
    <x v="0"/>
    <x v="0"/>
    <x v="0"/>
    <x v="0"/>
    <x v="0"/>
    <m/>
    <m/>
    <x v="2"/>
    <x v="32"/>
    <x v="2"/>
  </r>
  <r>
    <s v="usuario_no_registrado"/>
    <d v="2021-06-07T00:00:00"/>
    <s v="calma#aburrimiento#agrado#alegria#"/>
    <x v="0"/>
    <x v="1"/>
    <x v="1"/>
    <x v="0"/>
    <x v="0"/>
    <s v="_x000a_#calma#aburrimiento#agrado#alegria#_x000a_"/>
    <x v="0"/>
    <x v="0"/>
    <x v="0"/>
    <x v="0"/>
    <x v="0"/>
    <x v="0"/>
    <x v="0"/>
    <x v="0"/>
    <x v="0"/>
    <x v="0"/>
    <x v="0"/>
    <x v="0"/>
    <x v="0"/>
    <x v="0"/>
    <x v="0"/>
    <x v="1"/>
    <x v="0"/>
    <x v="0"/>
    <x v="0"/>
    <x v="0"/>
    <x v="0"/>
    <x v="0"/>
    <x v="0"/>
    <m/>
    <m/>
    <x v="2"/>
    <x v="32"/>
    <x v="2"/>
  </r>
  <r>
    <s v="jes"/>
    <d v="2021-05-24T00:00:00"/>
    <s v="calma#aburrimiento#alegria#dolor#amor#"/>
    <x v="0"/>
    <x v="1"/>
    <x v="1"/>
    <x v="0"/>
    <x v="0"/>
    <s v="_x000a_#calma#aburrimiento#alegria#dolor#amor#_x000a_"/>
    <x v="0"/>
    <x v="0"/>
    <x v="0"/>
    <x v="0"/>
    <x v="0"/>
    <x v="0"/>
    <x v="0"/>
    <x v="0"/>
    <x v="0"/>
    <x v="1"/>
    <x v="0"/>
    <x v="0"/>
    <x v="1"/>
    <x v="0"/>
    <x v="0"/>
    <x v="0"/>
    <x v="0"/>
    <x v="0"/>
    <x v="0"/>
    <x v="0"/>
    <x v="0"/>
    <x v="0"/>
    <x v="0"/>
    <m/>
    <m/>
    <x v="2"/>
    <x v="32"/>
    <x v="2"/>
  </r>
  <r>
    <s v="usuario_no_registrado"/>
    <d v="2021-05-10T00:00:00"/>
    <s v="calma#agrado#"/>
    <x v="0"/>
    <x v="0"/>
    <x v="0"/>
    <x v="0"/>
    <x v="0"/>
    <s v="_x000a_#calma#agrado#_x000a_"/>
    <x v="0"/>
    <x v="0"/>
    <x v="0"/>
    <x v="0"/>
    <x v="0"/>
    <x v="0"/>
    <x v="0"/>
    <x v="0"/>
    <x v="0"/>
    <x v="0"/>
    <x v="0"/>
    <x v="0"/>
    <x v="0"/>
    <x v="0"/>
    <x v="0"/>
    <x v="1"/>
    <x v="0"/>
    <x v="0"/>
    <x v="0"/>
    <x v="0"/>
    <x v="0"/>
    <x v="0"/>
    <x v="0"/>
    <m/>
    <m/>
    <x v="2"/>
    <x v="32"/>
    <x v="2"/>
  </r>
  <r>
    <s v="crist"/>
    <d v="2021-05-10T00:00:00"/>
    <s v="calma#agrado#alegria#"/>
    <x v="0"/>
    <x v="0"/>
    <x v="1"/>
    <x v="0"/>
    <x v="0"/>
    <s v="_x000a_#calma#agrado#alegria#_x000a_"/>
    <x v="0"/>
    <x v="0"/>
    <x v="0"/>
    <x v="0"/>
    <x v="0"/>
    <x v="0"/>
    <x v="0"/>
    <x v="0"/>
    <x v="0"/>
    <x v="0"/>
    <x v="0"/>
    <x v="0"/>
    <x v="0"/>
    <x v="0"/>
    <x v="0"/>
    <x v="1"/>
    <x v="0"/>
    <x v="0"/>
    <x v="0"/>
    <x v="0"/>
    <x v="0"/>
    <x v="0"/>
    <x v="0"/>
    <m/>
    <m/>
    <x v="2"/>
    <x v="32"/>
    <x v="2"/>
  </r>
  <r>
    <s v="usuario_no_registrado"/>
    <d v="2021-06-07T00:00:00"/>
    <s v="calma#agrado#alegria#entusiasmo#"/>
    <x v="0"/>
    <x v="0"/>
    <x v="1"/>
    <x v="0"/>
    <x v="0"/>
    <s v="_x000a_#calma#agrado#alegria#entusiasmo#_x000a_"/>
    <x v="0"/>
    <x v="0"/>
    <x v="0"/>
    <x v="0"/>
    <x v="0"/>
    <x v="1"/>
    <x v="0"/>
    <x v="0"/>
    <x v="0"/>
    <x v="0"/>
    <x v="0"/>
    <x v="0"/>
    <x v="0"/>
    <x v="0"/>
    <x v="0"/>
    <x v="1"/>
    <x v="0"/>
    <x v="0"/>
    <x v="0"/>
    <x v="0"/>
    <x v="0"/>
    <x v="0"/>
    <x v="0"/>
    <m/>
    <m/>
    <x v="2"/>
    <x v="32"/>
    <x v="2"/>
  </r>
  <r>
    <s v="usuario_no_registrado"/>
    <d v="2021-04-29T00:00:00"/>
    <s v="calma#alegria#placer#miedo#"/>
    <x v="0"/>
    <x v="0"/>
    <x v="1"/>
    <x v="0"/>
    <x v="0"/>
    <s v="_x000a_#calma#alegria#placer#miedo#_x000a_"/>
    <x v="0"/>
    <x v="0"/>
    <x v="0"/>
    <x v="0"/>
    <x v="0"/>
    <x v="0"/>
    <x v="0"/>
    <x v="0"/>
    <x v="1"/>
    <x v="0"/>
    <x v="0"/>
    <x v="0"/>
    <x v="0"/>
    <x v="0"/>
    <x v="0"/>
    <x v="0"/>
    <x v="0"/>
    <x v="0"/>
    <x v="0"/>
    <x v="0"/>
    <x v="1"/>
    <x v="0"/>
    <x v="0"/>
    <m/>
    <m/>
    <x v="2"/>
    <x v="32"/>
    <x v="2"/>
  </r>
  <r>
    <s v="usuario_no_registrado"/>
    <d v="2021-06-07T00:00:00"/>
    <s v="calma#apatia#"/>
    <x v="0"/>
    <x v="0"/>
    <x v="0"/>
    <x v="0"/>
    <x v="0"/>
    <s v="_x000a_#calma#apatia#_x000a_"/>
    <x v="0"/>
    <x v="0"/>
    <x v="0"/>
    <x v="0"/>
    <x v="1"/>
    <x v="0"/>
    <x v="0"/>
    <x v="0"/>
    <x v="0"/>
    <x v="0"/>
    <x v="0"/>
    <x v="0"/>
    <x v="0"/>
    <x v="0"/>
    <x v="0"/>
    <x v="0"/>
    <x v="0"/>
    <x v="0"/>
    <x v="0"/>
    <x v="0"/>
    <x v="0"/>
    <x v="0"/>
    <x v="0"/>
    <m/>
    <m/>
    <x v="2"/>
    <x v="32"/>
    <x v="2"/>
  </r>
  <r>
    <s v="usuario_no_registrado"/>
    <d v="2021-04-26T00:00:00"/>
    <s v="calma#certeza#compasion#diversion#agrado#alegria#placer#satisfaccion#deseo#amor#valentia#fortaleza#entusiasmo#humillacion#apego#"/>
    <x v="0"/>
    <x v="0"/>
    <x v="1"/>
    <x v="1"/>
    <x v="1"/>
    <s v="_x000a_#calma#certeza#compasion#diversion#agrado#alegria#placer#satisfaccion#deseo#amor#valentia#fortaleza#entusiasmo#humillacion#apego#_x000a_"/>
    <x v="0"/>
    <x v="0"/>
    <x v="1"/>
    <x v="1"/>
    <x v="0"/>
    <x v="1"/>
    <x v="0"/>
    <x v="0"/>
    <x v="1"/>
    <x v="1"/>
    <x v="1"/>
    <x v="1"/>
    <x v="0"/>
    <x v="0"/>
    <x v="0"/>
    <x v="1"/>
    <x v="0"/>
    <x v="1"/>
    <x v="1"/>
    <x v="1"/>
    <x v="0"/>
    <x v="0"/>
    <x v="0"/>
    <m/>
    <m/>
    <x v="2"/>
    <x v="32"/>
    <x v="2"/>
  </r>
  <r>
    <s v="usuario_no_registrado"/>
    <d v="2021-06-07T00:00:00"/>
    <s v="calma#compasion#alegria#"/>
    <x v="0"/>
    <x v="0"/>
    <x v="1"/>
    <x v="0"/>
    <x v="0"/>
    <s v="_x000a_#calma#compasion#alegria#_x000a_"/>
    <x v="0"/>
    <x v="0"/>
    <x v="0"/>
    <x v="0"/>
    <x v="0"/>
    <x v="0"/>
    <x v="0"/>
    <x v="0"/>
    <x v="0"/>
    <x v="0"/>
    <x v="0"/>
    <x v="0"/>
    <x v="0"/>
    <x v="0"/>
    <x v="0"/>
    <x v="0"/>
    <x v="0"/>
    <x v="1"/>
    <x v="0"/>
    <x v="0"/>
    <x v="0"/>
    <x v="0"/>
    <x v="0"/>
    <m/>
    <m/>
    <x v="2"/>
    <x v="32"/>
    <x v="2"/>
  </r>
  <r>
    <s v="usuario_no_registrado"/>
    <d v="2021-06-07T00:00:00"/>
    <s v="calma#diversion#alegria#"/>
    <x v="0"/>
    <x v="0"/>
    <x v="1"/>
    <x v="0"/>
    <x v="0"/>
    <s v="_x000a_#calma#compasion#diversion#alegria#apego#_x000a_"/>
    <x v="0"/>
    <x v="0"/>
    <x v="0"/>
    <x v="0"/>
    <x v="0"/>
    <x v="0"/>
    <x v="0"/>
    <x v="0"/>
    <x v="0"/>
    <x v="0"/>
    <x v="0"/>
    <x v="1"/>
    <x v="0"/>
    <x v="0"/>
    <x v="0"/>
    <x v="0"/>
    <x v="0"/>
    <x v="0"/>
    <x v="0"/>
    <x v="0"/>
    <x v="0"/>
    <x v="0"/>
    <x v="0"/>
    <m/>
    <m/>
    <x v="2"/>
    <x v="32"/>
    <x v="2"/>
  </r>
  <r>
    <s v="usuario_no_registrado"/>
    <d v="2021-06-07T00:00:00"/>
    <s v="calma#compasion#diversion#alegria#apego#"/>
    <x v="0"/>
    <x v="0"/>
    <x v="1"/>
    <x v="0"/>
    <x v="0"/>
    <s v="_x000a_#calma#compasion#diversion#alegria#apego#_x000a_"/>
    <x v="0"/>
    <x v="0"/>
    <x v="0"/>
    <x v="0"/>
    <x v="0"/>
    <x v="0"/>
    <x v="0"/>
    <x v="0"/>
    <x v="0"/>
    <x v="0"/>
    <x v="0"/>
    <x v="1"/>
    <x v="0"/>
    <x v="0"/>
    <x v="0"/>
    <x v="0"/>
    <x v="0"/>
    <x v="1"/>
    <x v="0"/>
    <x v="1"/>
    <x v="0"/>
    <x v="0"/>
    <x v="0"/>
    <m/>
    <m/>
    <x v="2"/>
    <x v="32"/>
    <x v="2"/>
  </r>
  <r>
    <s v="usuario_no_registrado"/>
    <d v="2021-06-07T00:00:00"/>
    <s v="calma#diversion#agrado#alegria#fobia#"/>
    <x v="0"/>
    <x v="0"/>
    <x v="1"/>
    <x v="0"/>
    <x v="0"/>
    <s v="_x000a_#calma#diversion#agrado#alegria#fobia#_x000a_"/>
    <x v="0"/>
    <x v="0"/>
    <x v="0"/>
    <x v="0"/>
    <x v="0"/>
    <x v="0"/>
    <x v="0"/>
    <x v="0"/>
    <x v="0"/>
    <x v="0"/>
    <x v="0"/>
    <x v="1"/>
    <x v="0"/>
    <x v="0"/>
    <x v="0"/>
    <x v="1"/>
    <x v="0"/>
    <x v="0"/>
    <x v="0"/>
    <x v="0"/>
    <x v="0"/>
    <x v="0"/>
    <x v="0"/>
    <s v="fobia"/>
    <m/>
    <x v="2"/>
    <x v="32"/>
    <x v="2"/>
  </r>
  <r>
    <s v="usuario_no_registrado"/>
    <d v="2021-06-07T00:00:00"/>
    <s v="calma#diversion#alegria#amor#dependenciaEmocional#"/>
    <x v="0"/>
    <x v="0"/>
    <x v="1"/>
    <x v="0"/>
    <x v="0"/>
    <s v="_x000a_#calma#diversion#alegria#amor#dependenciaEmocional#_x000a_"/>
    <x v="0"/>
    <x v="0"/>
    <x v="0"/>
    <x v="0"/>
    <x v="0"/>
    <x v="0"/>
    <x v="0"/>
    <x v="0"/>
    <x v="0"/>
    <x v="1"/>
    <x v="0"/>
    <x v="1"/>
    <x v="0"/>
    <x v="0"/>
    <x v="0"/>
    <x v="0"/>
    <x v="1"/>
    <x v="0"/>
    <x v="0"/>
    <x v="0"/>
    <x v="0"/>
    <x v="0"/>
    <x v="0"/>
    <m/>
    <m/>
    <x v="2"/>
    <x v="32"/>
    <x v="2"/>
  </r>
  <r>
    <s v="usuario_no_registrado"/>
    <d v="2021-04-29T00:00:00"/>
    <s v="calma#duda#malestar#tristeza#dolor#frustracion#miedo#agotamiento#apego#dependenciaEmocional#"/>
    <x v="0"/>
    <x v="0"/>
    <x v="0"/>
    <x v="0"/>
    <x v="0"/>
    <s v="_x000a_#calma#duda#malestar#tristeza#dolor#frustracion#miedo#agotamiento#apego#dependenciaEmocional#_x000a_"/>
    <x v="1"/>
    <x v="1"/>
    <x v="0"/>
    <x v="0"/>
    <x v="0"/>
    <x v="0"/>
    <x v="0"/>
    <x v="1"/>
    <x v="0"/>
    <x v="0"/>
    <x v="0"/>
    <x v="0"/>
    <x v="1"/>
    <x v="1"/>
    <x v="1"/>
    <x v="0"/>
    <x v="1"/>
    <x v="0"/>
    <x v="0"/>
    <x v="1"/>
    <x v="1"/>
    <x v="0"/>
    <x v="0"/>
    <m/>
    <m/>
    <x v="2"/>
    <x v="32"/>
    <x v="2"/>
  </r>
  <r>
    <s v="usuario_no_registrado"/>
    <d v="2021-06-07T00:00:00"/>
    <s v="calma#fortaleza#"/>
    <x v="0"/>
    <x v="0"/>
    <x v="0"/>
    <x v="0"/>
    <x v="0"/>
    <s v="_x000a_#calma#fortaleza#_x000a_"/>
    <x v="0"/>
    <x v="0"/>
    <x v="0"/>
    <x v="1"/>
    <x v="0"/>
    <x v="0"/>
    <x v="0"/>
    <x v="0"/>
    <x v="0"/>
    <x v="0"/>
    <x v="0"/>
    <x v="0"/>
    <x v="0"/>
    <x v="0"/>
    <x v="0"/>
    <x v="0"/>
    <x v="0"/>
    <x v="0"/>
    <x v="0"/>
    <x v="0"/>
    <x v="0"/>
    <x v="0"/>
    <x v="0"/>
    <m/>
    <m/>
    <x v="2"/>
    <x v="32"/>
    <x v="2"/>
  </r>
  <r>
    <s v="usuario_no_registrado132"/>
    <d v="2021-04-29T00:00:00"/>
    <s v="calma#tension#certeza#duda#dolor#"/>
    <x v="1"/>
    <x v="0"/>
    <x v="0"/>
    <x v="0"/>
    <x v="0"/>
    <s v="_x000a_#calma#tension#certeza#duda#dolor#_x000a_"/>
    <x v="0"/>
    <x v="0"/>
    <x v="1"/>
    <x v="0"/>
    <x v="0"/>
    <x v="0"/>
    <x v="0"/>
    <x v="1"/>
    <x v="0"/>
    <x v="0"/>
    <x v="0"/>
    <x v="0"/>
    <x v="1"/>
    <x v="0"/>
    <x v="0"/>
    <x v="0"/>
    <x v="0"/>
    <x v="0"/>
    <x v="0"/>
    <x v="0"/>
    <x v="0"/>
    <x v="0"/>
    <x v="0"/>
    <m/>
    <m/>
    <x v="2"/>
    <x v="32"/>
    <x v="2"/>
  </r>
  <r>
    <s v="usuario_no_registrado"/>
    <d v="2021-05-04T00:00:00"/>
    <s v="certeza#duda#diversion#agrado#alegria#tristeza#miedo#"/>
    <x v="0"/>
    <x v="0"/>
    <x v="1"/>
    <x v="0"/>
    <x v="0"/>
    <s v="_x000a_#certeza#duda#diversion#agrado#alegria#tristeza#miedo#_x000a_"/>
    <x v="0"/>
    <x v="1"/>
    <x v="1"/>
    <x v="0"/>
    <x v="0"/>
    <x v="0"/>
    <x v="1"/>
    <x v="1"/>
    <x v="0"/>
    <x v="0"/>
    <x v="0"/>
    <x v="1"/>
    <x v="0"/>
    <x v="0"/>
    <x v="0"/>
    <x v="1"/>
    <x v="0"/>
    <x v="0"/>
    <x v="0"/>
    <x v="0"/>
    <x v="1"/>
    <x v="0"/>
    <x v="0"/>
    <m/>
    <m/>
    <x v="2"/>
    <x v="32"/>
    <x v="2"/>
  </r>
  <r>
    <s v="usuario_no_registrado"/>
    <d v="2021-05-10T00:00:00"/>
    <s v="compasion#deseo#apatia#"/>
    <x v="0"/>
    <x v="0"/>
    <x v="0"/>
    <x v="1"/>
    <x v="0"/>
    <s v="_x000a_#compasion#deseo#apatia#_x000a_"/>
    <x v="0"/>
    <x v="0"/>
    <x v="0"/>
    <x v="0"/>
    <x v="1"/>
    <x v="0"/>
    <x v="1"/>
    <x v="0"/>
    <x v="0"/>
    <x v="0"/>
    <x v="0"/>
    <x v="0"/>
    <x v="0"/>
    <x v="0"/>
    <x v="0"/>
    <x v="0"/>
    <x v="0"/>
    <x v="1"/>
    <x v="0"/>
    <x v="0"/>
    <x v="0"/>
    <x v="0"/>
    <x v="0"/>
    <m/>
    <m/>
    <x v="2"/>
    <x v="32"/>
    <x v="2"/>
  </r>
  <r>
    <s v="usuario_no_registrado"/>
    <d v="2021-05-10T00:00:00"/>
    <s v="diversion#alegria#"/>
    <x v="0"/>
    <x v="0"/>
    <x v="1"/>
    <x v="0"/>
    <x v="0"/>
    <s v="_x000a_#diversion#alegria#_x000a_"/>
    <x v="0"/>
    <x v="0"/>
    <x v="0"/>
    <x v="0"/>
    <x v="0"/>
    <x v="0"/>
    <x v="1"/>
    <x v="0"/>
    <x v="0"/>
    <x v="0"/>
    <x v="0"/>
    <x v="1"/>
    <x v="0"/>
    <x v="0"/>
    <x v="0"/>
    <x v="0"/>
    <x v="0"/>
    <x v="0"/>
    <x v="0"/>
    <x v="0"/>
    <x v="0"/>
    <x v="0"/>
    <x v="0"/>
    <m/>
    <m/>
    <x v="2"/>
    <x v="32"/>
    <x v="2"/>
  </r>
  <r>
    <s v="usuario_no_registrado"/>
    <d v="2021-04-26T00:00:00"/>
    <s v="diversion#alegria#amor#"/>
    <x v="0"/>
    <x v="0"/>
    <x v="1"/>
    <x v="0"/>
    <x v="0"/>
    <s v="_x000a_#diversion#alegria#amor#_x000a_"/>
    <x v="0"/>
    <x v="0"/>
    <x v="0"/>
    <x v="0"/>
    <x v="0"/>
    <x v="0"/>
    <x v="1"/>
    <x v="0"/>
    <x v="0"/>
    <x v="1"/>
    <x v="0"/>
    <x v="1"/>
    <x v="0"/>
    <x v="0"/>
    <x v="0"/>
    <x v="0"/>
    <x v="0"/>
    <x v="0"/>
    <x v="0"/>
    <x v="0"/>
    <x v="0"/>
    <x v="0"/>
    <x v="0"/>
    <m/>
    <m/>
    <x v="2"/>
    <x v="32"/>
    <x v="2"/>
  </r>
  <r>
    <s v="jes"/>
    <d v="2021-05-10T00:00:00"/>
    <s v="diversion#alegria#dolor#odio#"/>
    <x v="0"/>
    <x v="0"/>
    <x v="1"/>
    <x v="0"/>
    <x v="0"/>
    <s v="_x000a_#diversion#alegria#dolor#odio#_x000a_"/>
    <x v="0"/>
    <x v="0"/>
    <x v="0"/>
    <x v="0"/>
    <x v="0"/>
    <x v="0"/>
    <x v="1"/>
    <x v="0"/>
    <x v="0"/>
    <x v="0"/>
    <x v="0"/>
    <x v="1"/>
    <x v="1"/>
    <x v="0"/>
    <x v="0"/>
    <x v="0"/>
    <x v="0"/>
    <x v="0"/>
    <x v="0"/>
    <x v="0"/>
    <x v="0"/>
    <x v="0"/>
    <x v="0"/>
    <m/>
    <s v="odio"/>
    <x v="2"/>
    <x v="32"/>
    <x v="2"/>
  </r>
  <r>
    <s v="usuario_no_registrado"/>
    <d v="2021-05-10T00:00:00"/>
    <s v="duda#frustracion#agotamiento#"/>
    <x v="0"/>
    <x v="0"/>
    <x v="0"/>
    <x v="0"/>
    <x v="0"/>
    <s v="_x000a_#duda#frustracion#agotamiento#_x000a_"/>
    <x v="0"/>
    <x v="0"/>
    <x v="0"/>
    <x v="0"/>
    <x v="0"/>
    <x v="0"/>
    <x v="1"/>
    <x v="1"/>
    <x v="0"/>
    <x v="0"/>
    <x v="0"/>
    <x v="0"/>
    <x v="0"/>
    <x v="1"/>
    <x v="1"/>
    <x v="0"/>
    <x v="0"/>
    <x v="0"/>
    <x v="0"/>
    <x v="0"/>
    <x v="0"/>
    <x v="0"/>
    <x v="0"/>
    <m/>
    <m/>
    <x v="2"/>
    <x v="32"/>
    <x v="2"/>
  </r>
  <r>
    <s v="andr"/>
    <d v="2021-04-26T00:00:00"/>
    <s v="malestar#deseo#amor#humillacion#"/>
    <x v="0"/>
    <x v="0"/>
    <x v="0"/>
    <x v="1"/>
    <x v="1"/>
    <s v="_x000a_#malestar#deseo#amor#humillacion#_x000a_"/>
    <x v="1"/>
    <x v="0"/>
    <x v="0"/>
    <x v="0"/>
    <x v="0"/>
    <x v="0"/>
    <x v="1"/>
    <x v="0"/>
    <x v="0"/>
    <x v="1"/>
    <x v="0"/>
    <x v="0"/>
    <x v="0"/>
    <x v="0"/>
    <x v="0"/>
    <x v="0"/>
    <x v="0"/>
    <x v="0"/>
    <x v="0"/>
    <x v="0"/>
    <x v="0"/>
    <x v="0"/>
    <x v="0"/>
    <m/>
    <m/>
    <x v="2"/>
    <x v="32"/>
    <x v="2"/>
  </r>
  <r>
    <s v="usuario_no_registrado"/>
    <d v="2021-06-07T00:00:00"/>
    <s v="malestar#tristeza#frustracion#agotamiento#dependenciaEmocional#"/>
    <x v="0"/>
    <x v="0"/>
    <x v="0"/>
    <x v="0"/>
    <x v="0"/>
    <s v="_x000a_#malestar#tristeza#frustracion#agotamiento#dependenciaEmocional#_x000a_"/>
    <x v="1"/>
    <x v="1"/>
    <x v="0"/>
    <x v="0"/>
    <x v="0"/>
    <x v="0"/>
    <x v="1"/>
    <x v="0"/>
    <x v="0"/>
    <x v="0"/>
    <x v="0"/>
    <x v="0"/>
    <x v="0"/>
    <x v="1"/>
    <x v="1"/>
    <x v="0"/>
    <x v="1"/>
    <x v="0"/>
    <x v="0"/>
    <x v="0"/>
    <x v="0"/>
    <x v="0"/>
    <x v="0"/>
    <m/>
    <m/>
    <x v="2"/>
    <x v="32"/>
    <x v="2"/>
  </r>
  <r>
    <s v="usuario_no_registrado"/>
    <d v="2021-06-07T00:00:00"/>
    <s v="placer#"/>
    <x v="0"/>
    <x v="0"/>
    <x v="0"/>
    <x v="0"/>
    <x v="0"/>
    <s v="_x000a_#placer#_x000a_"/>
    <x v="0"/>
    <x v="0"/>
    <x v="0"/>
    <x v="0"/>
    <x v="0"/>
    <x v="0"/>
    <x v="1"/>
    <x v="0"/>
    <x v="1"/>
    <x v="0"/>
    <x v="0"/>
    <x v="0"/>
    <x v="0"/>
    <x v="0"/>
    <x v="0"/>
    <x v="0"/>
    <x v="0"/>
    <x v="0"/>
    <x v="0"/>
    <x v="0"/>
    <x v="0"/>
    <x v="0"/>
    <x v="0"/>
    <m/>
    <m/>
    <x v="2"/>
    <x v="32"/>
    <x v="2"/>
  </r>
  <r>
    <s v="usuario_no_registrado"/>
    <d v="2021-04-26T00:00:00"/>
    <s v="tension#aburrimiento#tristeza#placer#satisfaccion#frustracion#fobia#agotamiento#"/>
    <x v="1"/>
    <x v="1"/>
    <x v="0"/>
    <x v="0"/>
    <x v="0"/>
    <s v="_x000a_#tension#aburrimiento#tristeza#placer#satisfaccion#frustracion#fobia#agotamiento#_x000a_"/>
    <x v="0"/>
    <x v="1"/>
    <x v="0"/>
    <x v="0"/>
    <x v="0"/>
    <x v="0"/>
    <x v="1"/>
    <x v="0"/>
    <x v="1"/>
    <x v="0"/>
    <x v="0"/>
    <x v="0"/>
    <x v="0"/>
    <x v="1"/>
    <x v="1"/>
    <x v="0"/>
    <x v="0"/>
    <x v="0"/>
    <x v="1"/>
    <x v="0"/>
    <x v="0"/>
    <x v="0"/>
    <x v="0"/>
    <s v="fobia"/>
    <m/>
    <x v="2"/>
    <x v="32"/>
    <x v="2"/>
  </r>
  <r>
    <s v="usuario_no_registrado143"/>
    <d v="2021-06-16T00:00:00"/>
    <s v="tension#agotamiento#"/>
    <x v="1"/>
    <x v="0"/>
    <x v="0"/>
    <x v="0"/>
    <x v="0"/>
    <s v="_x000a_#tension#agotamiento#_x000a_"/>
    <x v="0"/>
    <x v="0"/>
    <x v="0"/>
    <x v="0"/>
    <x v="0"/>
    <x v="0"/>
    <x v="1"/>
    <x v="0"/>
    <x v="0"/>
    <x v="0"/>
    <x v="0"/>
    <x v="0"/>
    <x v="0"/>
    <x v="0"/>
    <x v="1"/>
    <x v="0"/>
    <x v="0"/>
    <x v="0"/>
    <x v="0"/>
    <x v="0"/>
    <x v="0"/>
    <x v="0"/>
    <x v="0"/>
    <m/>
    <m/>
    <x v="2"/>
    <x v="32"/>
    <x v="2"/>
  </r>
  <r>
    <s v="usuario_no_registrado140"/>
    <d v="2021-05-04T00:00:00"/>
    <s v="tension#duda#deseo#odio#miedo#agotamiento#apatia#humillacion#dependenciaEmocional#"/>
    <x v="1"/>
    <x v="0"/>
    <x v="0"/>
    <x v="1"/>
    <x v="1"/>
    <s v="_x000a_#tension#duda#deseo#odio#miedo#agotamiento#apatia#humillacion#dependenciaEmocional#_x000a_"/>
    <x v="0"/>
    <x v="0"/>
    <x v="0"/>
    <x v="0"/>
    <x v="1"/>
    <x v="0"/>
    <x v="1"/>
    <x v="1"/>
    <x v="0"/>
    <x v="0"/>
    <x v="0"/>
    <x v="0"/>
    <x v="0"/>
    <x v="0"/>
    <x v="1"/>
    <x v="0"/>
    <x v="1"/>
    <x v="0"/>
    <x v="0"/>
    <x v="0"/>
    <x v="1"/>
    <x v="0"/>
    <x v="0"/>
    <m/>
    <s v="odio"/>
    <x v="2"/>
    <x v="32"/>
    <x v="2"/>
  </r>
  <r>
    <s v="usuario_no_registrado"/>
    <d v="2021-04-26T00:00:00"/>
    <s v="tension#duda#ira#aburrimiento#malestar#tristeza#dolor#satisfaccion#deseo#amor#miedo#agotamiento#entusiasmo#humillacion#dependenciaEmocional#"/>
    <x v="1"/>
    <x v="1"/>
    <x v="0"/>
    <x v="1"/>
    <x v="1"/>
    <s v="_x000a_#tension#duda#ira#aburrimiento#malestar#tristeza#dolor#satisfaccion#deseo#amor#miedo#agotamiento#entusiasmo#humillacion#dependenciaEmocional#_x000a_"/>
    <x v="1"/>
    <x v="1"/>
    <x v="0"/>
    <x v="0"/>
    <x v="0"/>
    <x v="1"/>
    <x v="1"/>
    <x v="1"/>
    <x v="0"/>
    <x v="1"/>
    <x v="0"/>
    <x v="0"/>
    <x v="1"/>
    <x v="0"/>
    <x v="1"/>
    <x v="0"/>
    <x v="1"/>
    <x v="0"/>
    <x v="1"/>
    <x v="0"/>
    <x v="1"/>
    <x v="0"/>
    <x v="1"/>
    <m/>
    <m/>
    <x v="2"/>
    <x v="32"/>
    <x v="2"/>
  </r>
  <r>
    <s v="usuario_no_registrado"/>
    <d v="2021-04-29T00:00:00"/>
    <s v="tension#duda#tristeza#frustracion#deseo#amor#agotamiento#apatia#apego#"/>
    <x v="1"/>
    <x v="0"/>
    <x v="0"/>
    <x v="1"/>
    <x v="0"/>
    <s v="_x000a_#tension#duda#tristeza#frustracion#deseo#amor#agotamiento#apatia#apego#_x000a_"/>
    <x v="0"/>
    <x v="1"/>
    <x v="0"/>
    <x v="0"/>
    <x v="1"/>
    <x v="0"/>
    <x v="1"/>
    <x v="1"/>
    <x v="0"/>
    <x v="1"/>
    <x v="0"/>
    <x v="0"/>
    <x v="0"/>
    <x v="1"/>
    <x v="1"/>
    <x v="0"/>
    <x v="0"/>
    <x v="0"/>
    <x v="0"/>
    <x v="1"/>
    <x v="0"/>
    <x v="0"/>
    <x v="0"/>
    <m/>
    <m/>
    <x v="2"/>
    <x v="32"/>
    <x v="2"/>
  </r>
  <r>
    <s v="usuario_no_registrado"/>
    <d v="2021-05-24T00:00:00"/>
    <s v="tension#tristeza#"/>
    <x v="1"/>
    <x v="0"/>
    <x v="0"/>
    <x v="0"/>
    <x v="0"/>
    <s v="_x000a_#tension#tristeza#_x000a_"/>
    <x v="0"/>
    <x v="1"/>
    <x v="0"/>
    <x v="0"/>
    <x v="0"/>
    <x v="0"/>
    <x v="1"/>
    <x v="0"/>
    <x v="0"/>
    <x v="0"/>
    <x v="0"/>
    <x v="0"/>
    <x v="0"/>
    <x v="0"/>
    <x v="0"/>
    <x v="0"/>
    <x v="0"/>
    <x v="0"/>
    <x v="0"/>
    <x v="0"/>
    <x v="0"/>
    <x v="0"/>
    <x v="0"/>
    <m/>
    <m/>
    <x v="2"/>
    <x v="32"/>
    <x v="2"/>
  </r>
  <r>
    <s v="luc"/>
    <d v="2021-04-06T00:00:00"/>
    <s v="tension#duda#malestar#tristeza#dolor#frustracion#odio#agotamiento#apatia#humillacion#"/>
    <x v="1"/>
    <x v="0"/>
    <x v="0"/>
    <x v="0"/>
    <x v="1"/>
    <s v="_x000a_tension#duda#malestar#tristeza#dolor#frustracion#odio#agotamiento#apatia#humillacion#_x000a_"/>
    <x v="1"/>
    <x v="1"/>
    <x v="0"/>
    <x v="0"/>
    <x v="1"/>
    <x v="0"/>
    <x v="1"/>
    <x v="1"/>
    <x v="0"/>
    <x v="0"/>
    <x v="0"/>
    <x v="0"/>
    <x v="1"/>
    <x v="1"/>
    <x v="1"/>
    <x v="0"/>
    <x v="0"/>
    <x v="0"/>
    <x v="0"/>
    <x v="0"/>
    <x v="0"/>
    <x v="0"/>
    <x v="0"/>
    <m/>
    <s v="odio"/>
    <x v="2"/>
    <x v="32"/>
    <x v="2"/>
  </r>
  <r>
    <s v="usuario_no_registrado"/>
    <d v="2021-06-07T00:00:00"/>
    <s v="alegria#"/>
    <x v="0"/>
    <x v="0"/>
    <x v="1"/>
    <x v="0"/>
    <x v="0"/>
    <s v=". Bien . Me siento bien . Yo lo asocio a apego emocional . No . que deber . Sugi . S . Sugi . S . S . Sugi_x000a_#alegria#_x000a_"/>
    <x v="0"/>
    <x v="0"/>
    <x v="0"/>
    <x v="0"/>
    <x v="0"/>
    <x v="0"/>
    <x v="1"/>
    <x v="0"/>
    <x v="0"/>
    <x v="0"/>
    <x v="0"/>
    <x v="0"/>
    <x v="0"/>
    <x v="0"/>
    <x v="0"/>
    <x v="0"/>
    <x v="0"/>
    <x v="0"/>
    <x v="0"/>
    <x v="0"/>
    <x v="0"/>
    <x v="0"/>
    <x v="0"/>
    <m/>
    <m/>
    <x v="2"/>
    <x v="32"/>
    <x v="2"/>
  </r>
  <r>
    <s v="usuario_no_registrado"/>
    <d v="2021-06-07T00:00:00"/>
    <s v="certeza#alegria#"/>
    <x v="0"/>
    <x v="0"/>
    <x v="1"/>
    <x v="0"/>
    <x v="0"/>
    <s v=". estoy bastante contento,ya que he pasado un buen fin de semana . No,yo dir . Sugi_x000a_#certeza#alegria#_x000a_"/>
    <x v="0"/>
    <x v="0"/>
    <x v="1"/>
    <x v="0"/>
    <x v="0"/>
    <x v="0"/>
    <x v="1"/>
    <x v="0"/>
    <x v="0"/>
    <x v="0"/>
    <x v="0"/>
    <x v="0"/>
    <x v="0"/>
    <x v="0"/>
    <x v="0"/>
    <x v="0"/>
    <x v="0"/>
    <x v="0"/>
    <x v="0"/>
    <x v="0"/>
    <x v="0"/>
    <x v="0"/>
    <x v="0"/>
    <m/>
    <m/>
    <x v="2"/>
    <x v="32"/>
    <x v="2"/>
  </r>
  <r>
    <s v="usuario_no_registrado131"/>
    <d v="2021-06-07T00:00:00"/>
    <s v="alegria#"/>
    <x v="0"/>
    <x v="0"/>
    <x v="1"/>
    <x v="0"/>
    <x v="0"/>
    <s v=". Estoy bien . que muy bien . hoy me encuentro mejor que el otro día . sí . Sugiéreme ya un cuento…_x000a_#alegria#_x000a_"/>
    <x v="0"/>
    <x v="0"/>
    <x v="0"/>
    <x v="0"/>
    <x v="0"/>
    <x v="0"/>
    <x v="1"/>
    <x v="0"/>
    <x v="0"/>
    <x v="0"/>
    <x v="0"/>
    <x v="0"/>
    <x v="0"/>
    <x v="0"/>
    <x v="0"/>
    <x v="0"/>
    <x v="0"/>
    <x v="0"/>
    <x v="0"/>
    <x v="0"/>
    <x v="0"/>
    <x v="0"/>
    <x v="0"/>
    <m/>
    <m/>
    <x v="2"/>
    <x v="32"/>
    <x v="2"/>
  </r>
  <r>
    <s v="usuario_no_registrado"/>
    <d v="2021-05-10T00:00:00"/>
    <s v="duda#tristeza#entusiasmo#"/>
    <x v="0"/>
    <x v="0"/>
    <x v="0"/>
    <x v="0"/>
    <x v="0"/>
    <s v=". Estoy bien . Vale . Q interesante . No,. Z . Recomi . Sugi_x000a_#duda#tristeza#entusiasmo#_x000a_"/>
    <x v="0"/>
    <x v="1"/>
    <x v="0"/>
    <x v="0"/>
    <x v="0"/>
    <x v="1"/>
    <x v="1"/>
    <x v="1"/>
    <x v="0"/>
    <x v="0"/>
    <x v="0"/>
    <x v="0"/>
    <x v="0"/>
    <x v="0"/>
    <x v="0"/>
    <x v="0"/>
    <x v="0"/>
    <x v="0"/>
    <x v="0"/>
    <x v="0"/>
    <x v="0"/>
    <x v="0"/>
    <x v="0"/>
    <m/>
    <m/>
    <x v="2"/>
    <x v="32"/>
    <x v="2"/>
  </r>
  <r>
    <s v="andr"/>
    <d v="2021-04-26T00:00:00"/>
    <s v="miedo#humillacion#"/>
    <x v="0"/>
    <x v="0"/>
    <x v="0"/>
    <x v="0"/>
    <x v="1"/>
    <s v=". Estoy humillado . No . En qu . Nada m . No tengo nada m . No tengo nada m . Humillaci . Sugi_x000a_#miedo#humillacion#_x000a_"/>
    <x v="0"/>
    <x v="0"/>
    <x v="0"/>
    <x v="0"/>
    <x v="0"/>
    <x v="0"/>
    <x v="1"/>
    <x v="0"/>
    <x v="0"/>
    <x v="0"/>
    <x v="0"/>
    <x v="0"/>
    <x v="0"/>
    <x v="0"/>
    <x v="0"/>
    <x v="0"/>
    <x v="0"/>
    <x v="0"/>
    <x v="0"/>
    <x v="0"/>
    <x v="1"/>
    <x v="0"/>
    <x v="0"/>
    <m/>
    <m/>
    <x v="2"/>
    <x v="32"/>
    <x v="2"/>
  </r>
  <r>
    <s v="usuario_no_registrado"/>
    <d v="2021-04-26T00:00:00"/>
    <s v="tristeza#frustracion#"/>
    <x v="0"/>
    <x v="0"/>
    <x v="0"/>
    <x v="0"/>
    <x v="0"/>
    <s v=". Estoy triste . Pues opino que si . no yo estoy tristeza . Si yo creo que si tengo esa sensaci . Ya peor yo no quiero sentir esa sensaci . Me siento en esa sensaci . Sugi_x000a_#tristeza#frustracion#_x000a_"/>
    <x v="0"/>
    <x v="1"/>
    <x v="0"/>
    <x v="0"/>
    <x v="0"/>
    <x v="0"/>
    <x v="1"/>
    <x v="0"/>
    <x v="0"/>
    <x v="0"/>
    <x v="0"/>
    <x v="0"/>
    <x v="0"/>
    <x v="1"/>
    <x v="0"/>
    <x v="0"/>
    <x v="0"/>
    <x v="0"/>
    <x v="0"/>
    <x v="0"/>
    <x v="0"/>
    <x v="0"/>
    <x v="0"/>
    <m/>
    <m/>
    <x v="2"/>
    <x v="32"/>
    <x v="2"/>
  </r>
  <r>
    <s v="usuario_no_registrado"/>
    <d v="2021-06-07T00:00:00"/>
    <s v="duda#aburrimiento#"/>
    <x v="0"/>
    <x v="1"/>
    <x v="0"/>
    <x v="0"/>
    <x v="0"/>
    <s v=". Hola . que tal? . Bien . Vale . Interesante . me pasa . no suelo tener ira . no suelo tener ira . Sugi_x000a_#duda#aburrimiento#_x000a_"/>
    <x v="0"/>
    <x v="0"/>
    <x v="0"/>
    <x v="0"/>
    <x v="0"/>
    <x v="0"/>
    <x v="1"/>
    <x v="1"/>
    <x v="0"/>
    <x v="0"/>
    <x v="0"/>
    <x v="0"/>
    <x v="0"/>
    <x v="0"/>
    <x v="0"/>
    <x v="0"/>
    <x v="0"/>
    <x v="0"/>
    <x v="0"/>
    <x v="0"/>
    <x v="0"/>
    <x v="0"/>
    <x v="0"/>
    <m/>
    <m/>
    <x v="2"/>
    <x v="32"/>
    <x v="2"/>
  </r>
  <r>
    <s v="usuario_no_registrado"/>
    <d v="2021-05-10T00:00:00"/>
    <s v="calma#diversion#alegria#tristeza#amor#"/>
    <x v="0"/>
    <x v="0"/>
    <x v="1"/>
    <x v="0"/>
    <x v="0"/>
    <s v=". Hoy estoy feliz . Esta semana he estado contenta . S . S . S . Creo que s . Sugi . Sugi_x000a_#calma#diversion#alegria#tristeza#amor#_x000a_"/>
    <x v="0"/>
    <x v="1"/>
    <x v="0"/>
    <x v="0"/>
    <x v="0"/>
    <x v="0"/>
    <x v="0"/>
    <x v="0"/>
    <x v="0"/>
    <x v="1"/>
    <x v="0"/>
    <x v="1"/>
    <x v="0"/>
    <x v="0"/>
    <x v="0"/>
    <x v="0"/>
    <x v="0"/>
    <x v="0"/>
    <x v="0"/>
    <x v="0"/>
    <x v="0"/>
    <x v="0"/>
    <x v="0"/>
    <m/>
    <m/>
    <x v="2"/>
    <x v="32"/>
    <x v="2"/>
  </r>
  <r>
    <s v="usuario_no_registrado"/>
    <d v="2021-05-10T00:00:00"/>
    <s v="calma#diversion#alegria#"/>
    <x v="0"/>
    <x v="0"/>
    <x v="1"/>
    <x v="0"/>
    <x v="0"/>
    <s v=". Hoy me siento relajado . me siento relajado porque no tengo ning . Tambi . Sugi_x000a_#calma#diversion#alegria#_x000a_"/>
    <x v="0"/>
    <x v="0"/>
    <x v="0"/>
    <x v="0"/>
    <x v="0"/>
    <x v="0"/>
    <x v="0"/>
    <x v="0"/>
    <x v="0"/>
    <x v="0"/>
    <x v="0"/>
    <x v="1"/>
    <x v="0"/>
    <x v="0"/>
    <x v="0"/>
    <x v="0"/>
    <x v="0"/>
    <x v="0"/>
    <x v="0"/>
    <x v="0"/>
    <x v="0"/>
    <x v="0"/>
    <x v="0"/>
    <m/>
    <m/>
    <x v="2"/>
    <x v="32"/>
    <x v="2"/>
  </r>
  <r>
    <s v="crist"/>
    <d v="2021-05-24T00:00:00"/>
    <s v="tension#"/>
    <x v="1"/>
    <x v="0"/>
    <x v="0"/>
    <x v="0"/>
    <x v="0"/>
    <s v=". Me siento nervioso . si . Asertiva? . Sugi_x000a_#tension#_x000a_"/>
    <x v="0"/>
    <x v="0"/>
    <x v="0"/>
    <x v="0"/>
    <x v="0"/>
    <x v="0"/>
    <x v="1"/>
    <x v="0"/>
    <x v="0"/>
    <x v="0"/>
    <x v="0"/>
    <x v="0"/>
    <x v="0"/>
    <x v="0"/>
    <x v="0"/>
    <x v="0"/>
    <x v="0"/>
    <x v="0"/>
    <x v="0"/>
    <x v="0"/>
    <x v="0"/>
    <x v="0"/>
    <x v="0"/>
    <m/>
    <m/>
    <x v="2"/>
    <x v="32"/>
    <x v="2"/>
  </r>
  <r>
    <s v="usuario_no_registrado"/>
    <d v="2021-06-07T00:00:00"/>
    <s v="duda#aburrimiento#frustracion#deseo#amor#entusiasmo#"/>
    <x v="0"/>
    <x v="1"/>
    <x v="0"/>
    <x v="1"/>
    <x v="0"/>
    <s v=". No se no me gusta mucho hablar de mis emociones  . omg que amable . si si lo se pero t . no me encuentro c . Sugi_x000a_#duda#aburrimiento#frustracion#deseo#amor#entusiasmo#_x000a_"/>
    <x v="0"/>
    <x v="0"/>
    <x v="0"/>
    <x v="0"/>
    <x v="0"/>
    <x v="1"/>
    <x v="1"/>
    <x v="1"/>
    <x v="0"/>
    <x v="1"/>
    <x v="0"/>
    <x v="0"/>
    <x v="0"/>
    <x v="1"/>
    <x v="0"/>
    <x v="0"/>
    <x v="0"/>
    <x v="0"/>
    <x v="0"/>
    <x v="0"/>
    <x v="0"/>
    <x v="0"/>
    <x v="0"/>
    <m/>
    <m/>
    <x v="2"/>
    <x v="32"/>
    <x v="2"/>
  </r>
  <r>
    <s v="usuario_no_registrado"/>
    <d v="2021-05-10T00:00:00"/>
    <s v="diversion#alegria#placer#satisfaccion#entusiasmo#"/>
    <x v="0"/>
    <x v="0"/>
    <x v="1"/>
    <x v="0"/>
    <x v="0"/>
    <s v=". Nytjuy . Sugi_x000a_#diversion#alegria#placer#satisfaccion#entusiasmo#_x000a_"/>
    <x v="0"/>
    <x v="0"/>
    <x v="0"/>
    <x v="0"/>
    <x v="0"/>
    <x v="1"/>
    <x v="1"/>
    <x v="0"/>
    <x v="1"/>
    <x v="0"/>
    <x v="0"/>
    <x v="1"/>
    <x v="0"/>
    <x v="0"/>
    <x v="0"/>
    <x v="0"/>
    <x v="0"/>
    <x v="0"/>
    <x v="1"/>
    <x v="0"/>
    <x v="0"/>
    <x v="0"/>
    <x v="0"/>
    <m/>
    <m/>
    <x v="2"/>
    <x v="32"/>
    <x v="2"/>
  </r>
  <r>
    <s v="jes"/>
    <d v="2021-05-24T00:00:00"/>
    <s v="tristeza#entusiasmo#"/>
    <x v="0"/>
    <x v="0"/>
    <x v="0"/>
    <x v="0"/>
    <x v="0"/>
    <s v=". Quiero hablar de ti . Estoy melancolico . si . soy positiva . Porque escribes con x . Te gusta jugar . No . tienes genero . sabes que solo existen 2 g . soy de Ja . Sugi_x000a_#tristeza#entusiasmo#_x000a_"/>
    <x v="0"/>
    <x v="1"/>
    <x v="0"/>
    <x v="0"/>
    <x v="0"/>
    <x v="1"/>
    <x v="1"/>
    <x v="0"/>
    <x v="0"/>
    <x v="0"/>
    <x v="0"/>
    <x v="0"/>
    <x v="0"/>
    <x v="0"/>
    <x v="0"/>
    <x v="0"/>
    <x v="0"/>
    <x v="0"/>
    <x v="0"/>
    <x v="0"/>
    <x v="0"/>
    <x v="0"/>
    <x v="0"/>
    <m/>
    <m/>
    <x v="2"/>
    <x v="32"/>
    <x v="2"/>
  </r>
  <r>
    <s v="andr"/>
    <d v="2021-05-24T00:00:00"/>
    <s v="agotamiento#"/>
    <x v="0"/>
    <x v="0"/>
    <x v="0"/>
    <x v="0"/>
    <x v="0"/>
    <s v=". Sugi_x000a_#agotamiento#_x000a_"/>
    <x v="0"/>
    <x v="0"/>
    <x v="0"/>
    <x v="0"/>
    <x v="0"/>
    <x v="0"/>
    <x v="1"/>
    <x v="0"/>
    <x v="0"/>
    <x v="0"/>
    <x v="0"/>
    <x v="0"/>
    <x v="0"/>
    <x v="0"/>
    <x v="1"/>
    <x v="0"/>
    <x v="0"/>
    <x v="0"/>
    <x v="0"/>
    <x v="0"/>
    <x v="0"/>
    <x v="0"/>
    <x v="0"/>
    <m/>
    <m/>
    <x v="2"/>
    <x v="32"/>
    <x v="2"/>
  </r>
  <r>
    <s v="usuario_no_registrado"/>
    <d v="2021-06-07T00:00:00"/>
    <s v="calma#apego#"/>
    <x v="0"/>
    <x v="0"/>
    <x v="0"/>
    <x v="0"/>
    <x v="0"/>
    <s v=". Sugi_x000a_#calma#apego#_x000a_"/>
    <x v="0"/>
    <x v="0"/>
    <x v="0"/>
    <x v="0"/>
    <x v="0"/>
    <x v="0"/>
    <x v="0"/>
    <x v="0"/>
    <x v="0"/>
    <x v="0"/>
    <x v="0"/>
    <x v="0"/>
    <x v="0"/>
    <x v="0"/>
    <x v="0"/>
    <x v="0"/>
    <x v="0"/>
    <x v="0"/>
    <x v="0"/>
    <x v="1"/>
    <x v="0"/>
    <x v="0"/>
    <x v="0"/>
    <m/>
    <m/>
    <x v="2"/>
    <x v="32"/>
    <x v="2"/>
  </r>
  <r>
    <s v="usuario_no_registrado"/>
    <d v="2021-06-07T00:00:00"/>
    <s v="placer#"/>
    <x v="0"/>
    <x v="0"/>
    <x v="0"/>
    <x v="0"/>
    <x v="0"/>
    <s v=". Sugi_x000a_#placer#_x000a_"/>
    <x v="0"/>
    <x v="0"/>
    <x v="0"/>
    <x v="0"/>
    <x v="0"/>
    <x v="0"/>
    <x v="1"/>
    <x v="0"/>
    <x v="1"/>
    <x v="0"/>
    <x v="0"/>
    <x v="0"/>
    <x v="0"/>
    <x v="0"/>
    <x v="0"/>
    <x v="0"/>
    <x v="0"/>
    <x v="0"/>
    <x v="0"/>
    <x v="0"/>
    <x v="0"/>
    <x v="0"/>
    <x v="0"/>
    <m/>
    <m/>
    <x v="2"/>
    <x v="32"/>
    <x v="2"/>
  </r>
  <r>
    <s v="usuario_no_registrado"/>
    <d v="2021-06-07T00:00:00"/>
    <s v="tension#valentia#"/>
    <x v="1"/>
    <x v="0"/>
    <x v="0"/>
    <x v="0"/>
    <x v="0"/>
    <s v=". Tengo problemas en cuanto a la socializaci . S . Sugi_x000a_#tension#valentia#_x000a_"/>
    <x v="0"/>
    <x v="0"/>
    <x v="0"/>
    <x v="0"/>
    <x v="0"/>
    <x v="0"/>
    <x v="1"/>
    <x v="0"/>
    <x v="0"/>
    <x v="0"/>
    <x v="1"/>
    <x v="0"/>
    <x v="0"/>
    <x v="0"/>
    <x v="0"/>
    <x v="0"/>
    <x v="0"/>
    <x v="0"/>
    <x v="0"/>
    <x v="0"/>
    <x v="0"/>
    <x v="0"/>
    <x v="0"/>
    <m/>
    <m/>
    <x v="2"/>
    <x v="32"/>
    <x v="2"/>
  </r>
  <r>
    <s v="usuario_no_registrado"/>
    <d v="2021-05-10T00:00:00"/>
    <s v="aburrimiento#alegria#agotamiento#"/>
    <x v="0"/>
    <x v="1"/>
    <x v="1"/>
    <x v="0"/>
    <x v="0"/>
    <s v=". The . Sugi . Sugi_x000a_#aburrimiento#alegria#agotamiento#_x000a_"/>
    <x v="0"/>
    <x v="0"/>
    <x v="0"/>
    <x v="0"/>
    <x v="0"/>
    <x v="0"/>
    <x v="1"/>
    <x v="0"/>
    <x v="0"/>
    <x v="0"/>
    <x v="0"/>
    <x v="0"/>
    <x v="0"/>
    <x v="0"/>
    <x v="1"/>
    <x v="0"/>
    <x v="0"/>
    <x v="0"/>
    <x v="0"/>
    <x v="0"/>
    <x v="0"/>
    <x v="0"/>
    <x v="0"/>
    <m/>
    <m/>
    <x v="2"/>
    <x v="32"/>
    <x v="2"/>
  </r>
  <r>
    <s v="usuario_no_registrado"/>
    <d v="2021-05-10T00:00:00"/>
    <s v="calma#alegria#entusiasmo#"/>
    <x v="0"/>
    <x v="0"/>
    <x v="1"/>
    <x v="0"/>
    <x v="0"/>
    <s v=". The . Sugi_x000a_#calma#alegria#entusiasmo#_x000a_"/>
    <x v="0"/>
    <x v="0"/>
    <x v="0"/>
    <x v="0"/>
    <x v="0"/>
    <x v="1"/>
    <x v="0"/>
    <x v="0"/>
    <x v="0"/>
    <x v="0"/>
    <x v="0"/>
    <x v="0"/>
    <x v="0"/>
    <x v="0"/>
    <x v="0"/>
    <x v="0"/>
    <x v="0"/>
    <x v="0"/>
    <x v="0"/>
    <x v="0"/>
    <x v="0"/>
    <x v="0"/>
    <x v="0"/>
    <m/>
    <m/>
    <x v="2"/>
    <x v="32"/>
    <x v="2"/>
  </r>
  <r>
    <s v="usuario_no_registrado"/>
    <d v="2021-06-07T00:00:00"/>
    <s v="agrado#tristeza#"/>
    <x v="0"/>
    <x v="0"/>
    <x v="0"/>
    <x v="0"/>
    <x v="0"/>
    <s v=". triste . Sugiéreme ya un cuento… . Sugiéreme ya un cuento…_x000a_#agrado#tristeza#_x000a_"/>
    <x v="0"/>
    <x v="1"/>
    <x v="0"/>
    <x v="0"/>
    <x v="0"/>
    <x v="0"/>
    <x v="1"/>
    <x v="0"/>
    <x v="0"/>
    <x v="0"/>
    <x v="0"/>
    <x v="0"/>
    <x v="0"/>
    <x v="0"/>
    <x v="0"/>
    <x v="1"/>
    <x v="0"/>
    <x v="0"/>
    <x v="0"/>
    <x v="0"/>
    <x v="0"/>
    <x v="0"/>
    <x v="0"/>
    <m/>
    <m/>
    <x v="2"/>
    <x v="32"/>
    <x v="2"/>
  </r>
  <r>
    <s v="usuario_no_registrado"/>
    <d v="2021-06-07T00:00:00"/>
    <s v="agrado#tristeza#"/>
    <x v="0"/>
    <x v="0"/>
    <x v="0"/>
    <x v="0"/>
    <x v="0"/>
    <s v=". triste . Sugiéreme ya un cuento…_x000a_#agrado#tristeza#_x000a_"/>
    <x v="0"/>
    <x v="1"/>
    <x v="0"/>
    <x v="0"/>
    <x v="0"/>
    <x v="0"/>
    <x v="1"/>
    <x v="0"/>
    <x v="0"/>
    <x v="0"/>
    <x v="0"/>
    <x v="0"/>
    <x v="0"/>
    <x v="0"/>
    <x v="0"/>
    <x v="1"/>
    <x v="0"/>
    <x v="0"/>
    <x v="0"/>
    <x v="0"/>
    <x v="0"/>
    <x v="0"/>
    <x v="0"/>
    <m/>
    <m/>
    <x v="2"/>
    <x v="32"/>
    <x v="2"/>
  </r>
  <r>
    <s v="usuario_no_registrado"/>
    <d v="2021-05-04T00:00:00"/>
    <s v="calma#frustracion#"/>
    <x v="0"/>
    <x v="0"/>
    <x v="0"/>
    <x v="0"/>
    <x v="0"/>
    <s v="bullybg . Sugiéreme ya un cuento…_x000a_#calma#frustracion#_x000a_"/>
    <x v="0"/>
    <x v="0"/>
    <x v="0"/>
    <x v="0"/>
    <x v="0"/>
    <x v="0"/>
    <x v="0"/>
    <x v="0"/>
    <x v="0"/>
    <x v="0"/>
    <x v="0"/>
    <x v="0"/>
    <x v="0"/>
    <x v="1"/>
    <x v="0"/>
    <x v="0"/>
    <x v="0"/>
    <x v="0"/>
    <x v="0"/>
    <x v="0"/>
    <x v="0"/>
    <x v="0"/>
    <x v="0"/>
    <m/>
    <m/>
    <x v="2"/>
    <x v="32"/>
    <x v="2"/>
  </r>
  <r>
    <s v="usuario_no_registrado"/>
    <d v="2021-04-26T00:00:00"/>
    <s v="tristeza#frustracion#"/>
    <x v="0"/>
    <x v="0"/>
    <x v="0"/>
    <x v="0"/>
    <x v="0"/>
    <s v="estrés . soy estudiante . soy universitario . estoy enfermo . recomiéndame un cuento . Sugiéreme ya un cuento…_x000a_#tristeza#frustracion#_x000a_"/>
    <x v="0"/>
    <x v="1"/>
    <x v="0"/>
    <x v="0"/>
    <x v="0"/>
    <x v="0"/>
    <x v="1"/>
    <x v="0"/>
    <x v="0"/>
    <x v="0"/>
    <x v="0"/>
    <x v="0"/>
    <x v="0"/>
    <x v="1"/>
    <x v="0"/>
    <x v="0"/>
    <x v="0"/>
    <x v="0"/>
    <x v="0"/>
    <x v="0"/>
    <x v="0"/>
    <x v="0"/>
    <x v="0"/>
    <m/>
    <m/>
    <x v="2"/>
    <x v="32"/>
    <x v="2"/>
  </r>
  <r>
    <s v="jes"/>
    <d v="2021-04-26T00:00:00"/>
    <s v="aburrimiento#malestar#"/>
    <x v="0"/>
    <x v="1"/>
    <x v="0"/>
    <x v="0"/>
    <x v="0"/>
    <s v="Hola . Elegir un cuento . Elegir un cuento . Sugi_x000a_#aburrimiento#malestar#_x000a_"/>
    <x v="1"/>
    <x v="0"/>
    <x v="0"/>
    <x v="0"/>
    <x v="0"/>
    <x v="0"/>
    <x v="1"/>
    <x v="0"/>
    <x v="0"/>
    <x v="0"/>
    <x v="0"/>
    <x v="0"/>
    <x v="0"/>
    <x v="0"/>
    <x v="0"/>
    <x v="0"/>
    <x v="0"/>
    <x v="0"/>
    <x v="0"/>
    <x v="0"/>
    <x v="0"/>
    <x v="0"/>
    <x v="0"/>
    <m/>
    <m/>
    <x v="2"/>
    <x v="32"/>
    <x v="2"/>
  </r>
  <r>
    <s v="usuario_no_registrado"/>
    <d v="2021-06-07T00:00:00"/>
    <s v="calma#tension#certeza#duda#compasion#ira#diversion#aburrimiento#agrado#malestar#alegria#tristeza#placer#dolor#satisfaccion#frustracion#deseo#fobia#amor#odio#valentia#miedo#fortaleza#agotamiento#entusiasmo#apatia#arrogancia#humillacion#apego#dependenciaEmocional#"/>
    <x v="1"/>
    <x v="1"/>
    <x v="1"/>
    <x v="1"/>
    <x v="1"/>
    <s v="Hola . Tiky . Amongus . Whittytttttttttttyttttttttttttyttttttttttttytttttttttttttyttttttttttytttttttttttttytttttttttttytttttttttttytttttttttytttttttyytttttttttttttytttttttttttttttytttttttttttttttytttttttttttttttytttttttttttttttytttttttttttttttyttttttttttttttytttttttttttttttytttttttttttttttytttttttttttttttytttttttttttttttytttttttttttttttytttttttttttttttytttttttttttttttutttttttttttttttytttttttttttttttty . Ffccf . Sugi_x000a_#calma#tension#certeza#duda#compasion#ira#diversion#aburrimiento#agrado#malestar#alegria#tristeza#placer#dolor#satisfaccion#frustracion#deseo#fobia#amor#odio#valentia#miedo#fortaleza#agotamiento#entusiasmo#apatia#arrogancia#humillacion#apego#dependenciaEmocional#_x000a_"/>
    <x v="1"/>
    <x v="1"/>
    <x v="1"/>
    <x v="1"/>
    <x v="1"/>
    <x v="1"/>
    <x v="0"/>
    <x v="1"/>
    <x v="1"/>
    <x v="1"/>
    <x v="1"/>
    <x v="1"/>
    <x v="1"/>
    <x v="1"/>
    <x v="1"/>
    <x v="1"/>
    <x v="1"/>
    <x v="1"/>
    <x v="1"/>
    <x v="1"/>
    <x v="1"/>
    <x v="1"/>
    <x v="1"/>
    <s v="fobia"/>
    <s v="odio"/>
    <x v="2"/>
    <x v="32"/>
    <x v="2"/>
  </r>
  <r>
    <s v="usuario_no_registrado"/>
    <d v="2021-04-26T00:00:00"/>
    <s v="calma#certeza#compasion#diversion#agrado#alegria#tristeza#placer#satisfaccion#deseo#amor#valentia#fortaleza#entusiasmo#arrogancia#apego#"/>
    <x v="0"/>
    <x v="0"/>
    <x v="1"/>
    <x v="1"/>
    <x v="0"/>
    <s v="Ksns . Sus d,. dndkx ddjd .  dnd dbdk . Sugi_x000a_#calma#certeza#compasion#diversion#agrado#alegria#tristeza#placer#satisfaccion#deseo#amor#valentia#fortaleza#entusiasmo#arrogancia#apego#_x000a_"/>
    <x v="0"/>
    <x v="1"/>
    <x v="1"/>
    <x v="1"/>
    <x v="0"/>
    <x v="1"/>
    <x v="0"/>
    <x v="0"/>
    <x v="1"/>
    <x v="1"/>
    <x v="1"/>
    <x v="1"/>
    <x v="0"/>
    <x v="0"/>
    <x v="0"/>
    <x v="1"/>
    <x v="0"/>
    <x v="1"/>
    <x v="1"/>
    <x v="1"/>
    <x v="0"/>
    <x v="1"/>
    <x v="0"/>
    <m/>
    <m/>
    <x v="2"/>
    <x v="32"/>
    <x v="2"/>
  </r>
  <r>
    <s v="usuario_no_registrado"/>
    <d v="2021-05-10T00:00:00"/>
    <s v="tension#duda#ira#aburrimiento#malestar#tristeza#dolor#frustracion#fobia#odio#miedo#agotamiento#apatia#humillacion#dependenciaEmocional#"/>
    <x v="1"/>
    <x v="1"/>
    <x v="0"/>
    <x v="0"/>
    <x v="1"/>
    <s v="Porque seguimos con esto . No quiero seguir con esto estoy harto . Callate . Vale . Estoy cansado . Salir . Los 3 cerditos . RAR . Lol . Sugi_x000a_#tension#duda#ira#aburrimiento#malestar#tristeza#dolor#frustracion#fobia#odio#miedo#agotamiento#apatia#humillacion#dependenciaEmocional#_x000a_"/>
    <x v="1"/>
    <x v="1"/>
    <x v="0"/>
    <x v="0"/>
    <x v="1"/>
    <x v="0"/>
    <x v="1"/>
    <x v="1"/>
    <x v="0"/>
    <x v="0"/>
    <x v="0"/>
    <x v="0"/>
    <x v="1"/>
    <x v="1"/>
    <x v="1"/>
    <x v="0"/>
    <x v="1"/>
    <x v="0"/>
    <x v="0"/>
    <x v="0"/>
    <x v="1"/>
    <x v="0"/>
    <x v="1"/>
    <s v="fobia"/>
    <s v="odio"/>
    <x v="2"/>
    <x v="32"/>
    <x v="2"/>
  </r>
  <r>
    <s v="usuario_no_registrado"/>
    <d v="2021-05-16T00:00:00"/>
    <s v="tension#compasion#dolor#frustracion#"/>
    <x v="1"/>
    <x v="0"/>
    <x v="0"/>
    <x v="0"/>
    <x v="0"/>
    <s v="tristeza . recomienda el cuento . Sugiéreme ya un cuento…_x000a_#tension#compasion#dolor#frustracion#_x000a_"/>
    <x v="0"/>
    <x v="0"/>
    <x v="0"/>
    <x v="0"/>
    <x v="0"/>
    <x v="0"/>
    <x v="1"/>
    <x v="0"/>
    <x v="0"/>
    <x v="0"/>
    <x v="0"/>
    <x v="0"/>
    <x v="1"/>
    <x v="1"/>
    <x v="0"/>
    <x v="0"/>
    <x v="0"/>
    <x v="1"/>
    <x v="0"/>
    <x v="0"/>
    <x v="0"/>
    <x v="0"/>
    <x v="0"/>
    <m/>
    <m/>
    <x v="2"/>
    <x v="32"/>
    <x v="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3">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0"/>
    <x v="0"/>
    <x v="0"/>
    <n v="0"/>
    <n v="0"/>
    <n v="0"/>
    <n v="0"/>
    <n v="0"/>
    <n v="0"/>
    <n v="0"/>
    <n v="0"/>
    <n v="0"/>
    <s v="tristeza"/>
    <n v="0"/>
    <n v="0"/>
    <n v="0"/>
    <n v="0"/>
    <n v="0"/>
    <n v="0"/>
    <n v="0"/>
    <n v="0"/>
    <n v="0"/>
    <n v="0"/>
    <s v="compasion"/>
    <n v="0"/>
    <n v="0"/>
    <n v="0"/>
    <n v="0"/>
    <n v="0"/>
    <n v="0"/>
    <n v="0"/>
    <n v="0"/>
    <n v="0"/>
    <n v="0"/>
    <n v="0"/>
    <s v="bipolaridad"/>
    <n v="0"/>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1"/>
    <x v="1"/>
    <x v="1"/>
    <n v="0"/>
    <n v="0"/>
    <n v="0"/>
    <n v="0"/>
    <n v="0"/>
    <n v="0"/>
    <s v="trabajo"/>
    <n v="0"/>
    <n v="0"/>
    <s v="tristeza"/>
    <n v="0"/>
    <n v="0"/>
    <n v="0"/>
    <n v="0"/>
    <n v="0"/>
    <n v="0"/>
    <n v="0"/>
    <n v="0"/>
    <n v="0"/>
    <n v="0"/>
    <n v="0"/>
    <n v="0"/>
    <n v="0"/>
    <n v="0"/>
    <n v="0"/>
    <n v="0"/>
    <n v="0"/>
    <n v="0"/>
    <n v="0"/>
    <n v="0"/>
    <n v="0"/>
    <n v="0"/>
    <n v="0"/>
    <s v="alegria"/>
  </r>
  <r>
    <x v="2"/>
    <x v="0"/>
    <x v="1"/>
    <n v="0"/>
    <s v="frustracion"/>
    <n v="0"/>
    <n v="0"/>
    <n v="0"/>
    <n v="0"/>
    <s v="trabajo"/>
    <n v="0"/>
    <n v="0"/>
    <n v="0"/>
    <n v="0"/>
    <n v="0"/>
    <n v="0"/>
    <n v="0"/>
    <n v="0"/>
    <n v="0"/>
    <n v="0"/>
    <n v="0"/>
    <n v="0"/>
    <n v="0"/>
    <n v="0"/>
    <n v="0"/>
    <n v="0"/>
    <n v="0"/>
    <n v="0"/>
    <n v="0"/>
    <n v="0"/>
    <n v="0"/>
    <n v="0"/>
    <n v="0"/>
    <n v="0"/>
    <n v="0"/>
    <n v="0"/>
    <n v="0"/>
  </r>
  <r>
    <x v="2"/>
    <x v="0"/>
    <x v="1"/>
    <n v="0"/>
    <s v="frustracion"/>
    <n v="0"/>
    <n v="0"/>
    <n v="0"/>
    <n v="0"/>
    <s v="trabajo"/>
    <n v="0"/>
    <n v="0"/>
    <n v="0"/>
    <n v="0"/>
    <n v="0"/>
    <n v="0"/>
    <n v="0"/>
    <n v="0"/>
    <n v="0"/>
    <n v="0"/>
    <n v="0"/>
    <n v="0"/>
    <n v="0"/>
    <n v="0"/>
    <n v="0"/>
    <n v="0"/>
    <n v="0"/>
    <n v="0"/>
    <n v="0"/>
    <n v="0"/>
    <n v="0"/>
    <n v="0"/>
    <n v="0"/>
    <n v="0"/>
    <n v="0"/>
    <n v="0"/>
    <n v="0"/>
  </r>
  <r>
    <x v="2"/>
    <x v="0"/>
    <x v="1"/>
    <n v="0"/>
    <s v="frustracion"/>
    <n v="0"/>
    <n v="0"/>
    <n v="0"/>
    <n v="0"/>
    <s v="trabajo"/>
    <n v="0"/>
    <n v="0"/>
    <n v="0"/>
    <n v="0"/>
    <n v="0"/>
    <n v="0"/>
    <n v="0"/>
    <n v="0"/>
    <n v="0"/>
    <n v="0"/>
    <n v="0"/>
    <n v="0"/>
    <n v="0"/>
    <n v="0"/>
    <n v="0"/>
    <n v="0"/>
    <n v="0"/>
    <n v="0"/>
    <n v="0"/>
    <n v="0"/>
    <n v="0"/>
    <n v="0"/>
    <n v="0"/>
    <n v="0"/>
    <n v="0"/>
    <n v="0"/>
    <n v="0"/>
  </r>
  <r>
    <x v="2"/>
    <x v="0"/>
    <x v="1"/>
    <n v="0"/>
    <s v="frustracion"/>
    <n v="0"/>
    <n v="0"/>
    <n v="0"/>
    <n v="0"/>
    <s v="trabajo"/>
    <n v="0"/>
    <n v="0"/>
    <n v="0"/>
    <n v="0"/>
    <n v="0"/>
    <n v="0"/>
    <n v="0"/>
    <n v="0"/>
    <n v="0"/>
    <n v="0"/>
    <n v="0"/>
    <n v="0"/>
    <n v="0"/>
    <n v="0"/>
    <n v="0"/>
    <n v="0"/>
    <n v="0"/>
    <n v="0"/>
    <n v="0"/>
    <n v="0"/>
    <n v="0"/>
    <n v="0"/>
    <n v="0"/>
    <n v="0"/>
    <n v="0"/>
    <n v="0"/>
    <n v="0"/>
  </r>
  <r>
    <x v="2"/>
    <x v="0"/>
    <x v="1"/>
    <n v="0"/>
    <s v="frustracion"/>
    <n v="0"/>
    <n v="0"/>
    <n v="0"/>
    <n v="0"/>
    <s v="trabajo"/>
    <n v="0"/>
    <n v="0"/>
    <n v="0"/>
    <n v="0"/>
    <n v="0"/>
    <n v="0"/>
    <n v="0"/>
    <n v="0"/>
    <n v="0"/>
    <n v="0"/>
    <n v="0"/>
    <n v="0"/>
    <n v="0"/>
    <n v="0"/>
    <n v="0"/>
    <n v="0"/>
    <n v="0"/>
    <n v="0"/>
    <n v="0"/>
    <n v="0"/>
    <n v="0"/>
    <n v="0"/>
    <n v="0"/>
    <n v="0"/>
    <n v="0"/>
    <n v="0"/>
    <n v="0"/>
  </r>
  <r>
    <x v="2"/>
    <x v="0"/>
    <x v="1"/>
    <n v="0"/>
    <s v="frustracion"/>
    <n v="0"/>
    <n v="0"/>
    <n v="0"/>
    <n v="0"/>
    <s v="trabajo"/>
    <n v="0"/>
    <n v="0"/>
    <n v="0"/>
    <n v="0"/>
    <n v="0"/>
    <n v="0"/>
    <n v="0"/>
    <n v="0"/>
    <n v="0"/>
    <n v="0"/>
    <n v="0"/>
    <n v="0"/>
    <n v="0"/>
    <n v="0"/>
    <n v="0"/>
    <n v="0"/>
    <n v="0"/>
    <n v="0"/>
    <n v="0"/>
    <n v="0"/>
    <n v="0"/>
    <n v="0"/>
    <n v="0"/>
    <n v="0"/>
    <n v="0"/>
    <n v="0"/>
    <n v="0"/>
  </r>
  <r>
    <x v="2"/>
    <x v="0"/>
    <x v="1"/>
    <n v="0"/>
    <s v="frustracion"/>
    <n v="0"/>
    <n v="0"/>
    <n v="0"/>
    <n v="0"/>
    <s v="trabajo"/>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3"/>
    <x v="1"/>
    <x v="1"/>
    <n v="0"/>
    <s v="frustracion"/>
    <s v="deseo"/>
    <n v="0"/>
    <n v="0"/>
    <n v="0"/>
    <n v="0"/>
    <n v="0"/>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4"/>
    <x v="1"/>
    <x v="1"/>
    <n v="0"/>
    <s v="frustracion"/>
    <n v="0"/>
    <n v="0"/>
    <n v="0"/>
    <n v="0"/>
    <s v="trabajo"/>
    <s v="malestar"/>
    <n v="0"/>
    <n v="0"/>
    <n v="0"/>
    <n v="0"/>
    <n v="0"/>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5"/>
    <x v="1"/>
    <x v="1"/>
    <n v="0"/>
    <s v="frustracion"/>
    <n v="0"/>
    <n v="0"/>
    <n v="0"/>
    <s v="educacion"/>
    <s v="trabajo"/>
    <n v="0"/>
    <n v="0"/>
    <n v="0"/>
    <n v="0"/>
    <s v="ira"/>
    <s v="arrogancia"/>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6"/>
    <x v="1"/>
    <x v="1"/>
    <n v="0"/>
    <s v="frustracion"/>
    <n v="0"/>
    <n v="0"/>
    <n v="0"/>
    <n v="0"/>
    <s v="trabajo"/>
    <s v="malestar"/>
    <n v="0"/>
    <n v="0"/>
    <n v="0"/>
    <n v="0"/>
    <n v="0"/>
    <n v="0"/>
    <n v="0"/>
    <n v="0"/>
    <n v="0"/>
    <n v="0"/>
    <n v="0"/>
    <n v="0"/>
    <n v="0"/>
    <n v="0"/>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7"/>
    <x v="1"/>
    <x v="1"/>
    <n v="0"/>
    <s v="frustracion"/>
    <n v="0"/>
    <n v="0"/>
    <n v="0"/>
    <s v="educacion"/>
    <n v="0"/>
    <n v="0"/>
    <n v="0"/>
    <s v="tristeza"/>
    <s v="resiliencia"/>
    <n v="0"/>
    <n v="0"/>
    <n v="0"/>
    <n v="0"/>
    <n v="0"/>
    <n v="0"/>
    <n v="0"/>
    <s v="estres"/>
    <n v="0"/>
    <n v="0"/>
    <s v="miedo"/>
    <n v="0"/>
    <n v="0"/>
    <n v="0"/>
    <n v="0"/>
    <n v="0"/>
    <n v="0"/>
    <n v="0"/>
    <n v="0"/>
    <n v="0"/>
    <n v="0"/>
    <n v="0"/>
    <n v="0"/>
  </r>
  <r>
    <x v="8"/>
    <x v="1"/>
    <x v="1"/>
    <n v="0"/>
    <s v="frustracion"/>
    <n v="0"/>
    <n v="0"/>
    <n v="0"/>
    <n v="0"/>
    <s v="trabajo"/>
    <n v="0"/>
    <n v="0"/>
    <n v="0"/>
    <s v="resiliencia"/>
    <n v="0"/>
    <n v="0"/>
    <n v="0"/>
    <n v="0"/>
    <s v="fortaleza"/>
    <n v="0"/>
    <n v="0"/>
    <n v="0"/>
    <n v="0"/>
    <n v="0"/>
    <n v="0"/>
    <n v="0"/>
    <n v="0"/>
    <n v="0"/>
    <n v="0"/>
    <n v="0"/>
    <n v="0"/>
    <n v="0"/>
    <n v="0"/>
    <n v="0"/>
    <n v="0"/>
    <n v="0"/>
    <n v="0"/>
  </r>
  <r>
    <x v="8"/>
    <x v="1"/>
    <x v="1"/>
    <n v="0"/>
    <s v="frustracion"/>
    <n v="0"/>
    <n v="0"/>
    <n v="0"/>
    <n v="0"/>
    <s v="trabajo"/>
    <n v="0"/>
    <n v="0"/>
    <n v="0"/>
    <s v="resiliencia"/>
    <n v="0"/>
    <n v="0"/>
    <n v="0"/>
    <n v="0"/>
    <s v="fortaleza"/>
    <n v="0"/>
    <n v="0"/>
    <n v="0"/>
    <n v="0"/>
    <n v="0"/>
    <n v="0"/>
    <n v="0"/>
    <n v="0"/>
    <n v="0"/>
    <n v="0"/>
    <n v="0"/>
    <n v="0"/>
    <n v="0"/>
    <n v="0"/>
    <n v="0"/>
    <n v="0"/>
    <n v="0"/>
    <n v="0"/>
  </r>
  <r>
    <x v="8"/>
    <x v="1"/>
    <x v="1"/>
    <n v="0"/>
    <s v="frustracion"/>
    <n v="0"/>
    <n v="0"/>
    <n v="0"/>
    <n v="0"/>
    <s v="trabajo"/>
    <n v="0"/>
    <n v="0"/>
    <n v="0"/>
    <s v="resiliencia"/>
    <n v="0"/>
    <n v="0"/>
    <n v="0"/>
    <n v="0"/>
    <s v="fortaleza"/>
    <n v="0"/>
    <n v="0"/>
    <n v="0"/>
    <n v="0"/>
    <n v="0"/>
    <n v="0"/>
    <n v="0"/>
    <n v="0"/>
    <n v="0"/>
    <n v="0"/>
    <n v="0"/>
    <n v="0"/>
    <n v="0"/>
    <n v="0"/>
    <n v="0"/>
    <n v="0"/>
    <n v="0"/>
    <n v="0"/>
  </r>
  <r>
    <x v="8"/>
    <x v="1"/>
    <x v="1"/>
    <n v="0"/>
    <s v="frustracion"/>
    <n v="0"/>
    <n v="0"/>
    <n v="0"/>
    <n v="0"/>
    <s v="trabajo"/>
    <n v="0"/>
    <n v="0"/>
    <n v="0"/>
    <s v="resiliencia"/>
    <n v="0"/>
    <n v="0"/>
    <n v="0"/>
    <n v="0"/>
    <s v="fortaleza"/>
    <n v="0"/>
    <n v="0"/>
    <n v="0"/>
    <n v="0"/>
    <n v="0"/>
    <n v="0"/>
    <n v="0"/>
    <n v="0"/>
    <n v="0"/>
    <n v="0"/>
    <n v="0"/>
    <n v="0"/>
    <n v="0"/>
    <n v="0"/>
    <n v="0"/>
    <n v="0"/>
    <n v="0"/>
    <n v="0"/>
  </r>
  <r>
    <x v="8"/>
    <x v="1"/>
    <x v="1"/>
    <n v="0"/>
    <s v="frustracion"/>
    <n v="0"/>
    <n v="0"/>
    <n v="0"/>
    <n v="0"/>
    <s v="trabajo"/>
    <n v="0"/>
    <n v="0"/>
    <n v="0"/>
    <s v="resiliencia"/>
    <n v="0"/>
    <n v="0"/>
    <n v="0"/>
    <n v="0"/>
    <s v="fortaleza"/>
    <n v="0"/>
    <n v="0"/>
    <n v="0"/>
    <n v="0"/>
    <n v="0"/>
    <n v="0"/>
    <n v="0"/>
    <n v="0"/>
    <n v="0"/>
    <n v="0"/>
    <n v="0"/>
    <n v="0"/>
    <n v="0"/>
    <n v="0"/>
    <n v="0"/>
    <n v="0"/>
    <n v="0"/>
    <n v="0"/>
  </r>
  <r>
    <x v="8"/>
    <x v="1"/>
    <x v="1"/>
    <n v="0"/>
    <s v="frustracion"/>
    <n v="0"/>
    <n v="0"/>
    <n v="0"/>
    <n v="0"/>
    <s v="trabajo"/>
    <n v="0"/>
    <n v="0"/>
    <n v="0"/>
    <s v="resiliencia"/>
    <n v="0"/>
    <n v="0"/>
    <n v="0"/>
    <n v="0"/>
    <s v="fortaleza"/>
    <n v="0"/>
    <n v="0"/>
    <n v="0"/>
    <n v="0"/>
    <n v="0"/>
    <n v="0"/>
    <n v="0"/>
    <n v="0"/>
    <n v="0"/>
    <n v="0"/>
    <n v="0"/>
    <n v="0"/>
    <n v="0"/>
    <n v="0"/>
    <n v="0"/>
    <n v="0"/>
    <n v="0"/>
    <n v="0"/>
  </r>
  <r>
    <x v="8"/>
    <x v="1"/>
    <x v="1"/>
    <n v="0"/>
    <s v="frustracion"/>
    <n v="0"/>
    <n v="0"/>
    <n v="0"/>
    <n v="0"/>
    <s v="trabajo"/>
    <n v="0"/>
    <n v="0"/>
    <n v="0"/>
    <s v="resiliencia"/>
    <n v="0"/>
    <n v="0"/>
    <n v="0"/>
    <n v="0"/>
    <s v="fortaleza"/>
    <n v="0"/>
    <n v="0"/>
    <n v="0"/>
    <n v="0"/>
    <n v="0"/>
    <n v="0"/>
    <n v="0"/>
    <n v="0"/>
    <n v="0"/>
    <n v="0"/>
    <n v="0"/>
    <n v="0"/>
    <n v="0"/>
    <n v="0"/>
    <n v="0"/>
    <n v="0"/>
    <n v="0"/>
    <n v="0"/>
  </r>
  <r>
    <x v="8"/>
    <x v="1"/>
    <x v="1"/>
    <n v="0"/>
    <s v="frustracion"/>
    <n v="0"/>
    <n v="0"/>
    <n v="0"/>
    <n v="0"/>
    <s v="trabajo"/>
    <n v="0"/>
    <n v="0"/>
    <n v="0"/>
    <s v="resiliencia"/>
    <n v="0"/>
    <n v="0"/>
    <n v="0"/>
    <n v="0"/>
    <s v="fortaleza"/>
    <n v="0"/>
    <n v="0"/>
    <n v="0"/>
    <n v="0"/>
    <n v="0"/>
    <n v="0"/>
    <n v="0"/>
    <n v="0"/>
    <n v="0"/>
    <n v="0"/>
    <n v="0"/>
    <n v="0"/>
    <n v="0"/>
    <n v="0"/>
    <n v="0"/>
    <n v="0"/>
    <n v="0"/>
    <n v="0"/>
  </r>
  <r>
    <x v="8"/>
    <x v="1"/>
    <x v="1"/>
    <n v="0"/>
    <s v="frustracion"/>
    <n v="0"/>
    <n v="0"/>
    <n v="0"/>
    <n v="0"/>
    <s v="trabajo"/>
    <n v="0"/>
    <n v="0"/>
    <n v="0"/>
    <s v="resiliencia"/>
    <n v="0"/>
    <n v="0"/>
    <n v="0"/>
    <n v="0"/>
    <s v="fortaleza"/>
    <n v="0"/>
    <n v="0"/>
    <n v="0"/>
    <n v="0"/>
    <n v="0"/>
    <n v="0"/>
    <n v="0"/>
    <n v="0"/>
    <n v="0"/>
    <n v="0"/>
    <n v="0"/>
    <n v="0"/>
    <n v="0"/>
    <n v="0"/>
    <n v="0"/>
    <n v="0"/>
    <n v="0"/>
    <n v="0"/>
  </r>
  <r>
    <x v="8"/>
    <x v="1"/>
    <x v="1"/>
    <n v="0"/>
    <s v="frustracion"/>
    <n v="0"/>
    <n v="0"/>
    <n v="0"/>
    <n v="0"/>
    <s v="trabajo"/>
    <n v="0"/>
    <n v="0"/>
    <n v="0"/>
    <s v="resiliencia"/>
    <n v="0"/>
    <n v="0"/>
    <n v="0"/>
    <n v="0"/>
    <s v="fortaleza"/>
    <n v="0"/>
    <n v="0"/>
    <n v="0"/>
    <n v="0"/>
    <n v="0"/>
    <n v="0"/>
    <n v="0"/>
    <n v="0"/>
    <n v="0"/>
    <n v="0"/>
    <n v="0"/>
    <n v="0"/>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9"/>
    <x v="1"/>
    <x v="1"/>
    <n v="0"/>
    <s v="frustracion"/>
    <n v="0"/>
    <n v="0"/>
    <n v="0"/>
    <n v="0"/>
    <s v="trabajo"/>
    <n v="0"/>
    <n v="0"/>
    <n v="0"/>
    <s v="resiliencia"/>
    <n v="0"/>
    <n v="0"/>
    <n v="0"/>
    <n v="0"/>
    <n v="0"/>
    <n v="0"/>
    <n v="0"/>
    <n v="0"/>
    <n v="0"/>
    <n v="0"/>
    <n v="0"/>
    <n v="0"/>
    <n v="0"/>
    <n v="0"/>
    <n v="0"/>
    <s v="agotamiento"/>
    <s v="humillacion"/>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0"/>
    <x v="1"/>
    <x v="1"/>
    <n v="0"/>
    <s v="frustracion"/>
    <n v="0"/>
    <n v="0"/>
    <n v="0"/>
    <n v="0"/>
    <s v="trabajo"/>
    <n v="0"/>
    <s v="duda"/>
    <n v="0"/>
    <s v="resiliencia"/>
    <n v="0"/>
    <n v="0"/>
    <n v="0"/>
    <n v="0"/>
    <s v="fortaleza"/>
    <n v="0"/>
    <n v="0"/>
    <s v="estres"/>
    <n v="0"/>
    <s v="compasion"/>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1"/>
    <x v="1"/>
    <x v="1"/>
    <n v="0"/>
    <s v="frustracion"/>
    <n v="0"/>
    <n v="0"/>
    <n v="0"/>
    <n v="0"/>
    <n v="0"/>
    <n v="0"/>
    <n v="0"/>
    <n v="0"/>
    <s v="resiliencia"/>
    <n v="0"/>
    <n v="0"/>
    <n v="0"/>
    <n v="0"/>
    <n v="0"/>
    <n v="0"/>
    <n v="0"/>
    <n v="0"/>
    <n v="0"/>
    <n v="0"/>
    <n v="0"/>
    <n v="0"/>
    <n v="0"/>
    <n v="0"/>
    <n v="0"/>
    <s v="agotamiento"/>
    <n v="0"/>
    <n v="0"/>
    <n v="0"/>
    <n v="0"/>
    <n v="0"/>
    <n v="0"/>
    <n v="0"/>
  </r>
  <r>
    <x v="12"/>
    <x v="1"/>
    <x v="1"/>
    <n v="0"/>
    <s v="frustracion"/>
    <n v="0"/>
    <n v="0"/>
    <n v="0"/>
    <n v="0"/>
    <s v="trabajo"/>
    <n v="0"/>
    <n v="0"/>
    <n v="0"/>
    <n v="0"/>
    <n v="0"/>
    <n v="0"/>
    <n v="0"/>
    <n v="0"/>
    <n v="0"/>
    <n v="0"/>
    <n v="0"/>
    <n v="0"/>
    <n v="0"/>
    <n v="0"/>
    <n v="0"/>
    <n v="0"/>
    <n v="0"/>
    <n v="0"/>
    <n v="0"/>
    <n v="0"/>
    <n v="0"/>
    <n v="0"/>
    <n v="0"/>
    <n v="0"/>
    <n v="0"/>
    <n v="0"/>
    <n v="0"/>
  </r>
  <r>
    <x v="12"/>
    <x v="1"/>
    <x v="1"/>
    <n v="0"/>
    <s v="frustracion"/>
    <n v="0"/>
    <n v="0"/>
    <n v="0"/>
    <n v="0"/>
    <s v="trabajo"/>
    <n v="0"/>
    <n v="0"/>
    <n v="0"/>
    <n v="0"/>
    <n v="0"/>
    <n v="0"/>
    <n v="0"/>
    <n v="0"/>
    <n v="0"/>
    <n v="0"/>
    <n v="0"/>
    <n v="0"/>
    <n v="0"/>
    <n v="0"/>
    <n v="0"/>
    <n v="0"/>
    <n v="0"/>
    <n v="0"/>
    <n v="0"/>
    <n v="0"/>
    <n v="0"/>
    <n v="0"/>
    <n v="0"/>
    <n v="0"/>
    <n v="0"/>
    <n v="0"/>
    <n v="0"/>
  </r>
  <r>
    <x v="12"/>
    <x v="1"/>
    <x v="1"/>
    <n v="0"/>
    <s v="frustracion"/>
    <n v="0"/>
    <n v="0"/>
    <n v="0"/>
    <n v="0"/>
    <s v="trabajo"/>
    <n v="0"/>
    <n v="0"/>
    <n v="0"/>
    <n v="0"/>
    <n v="0"/>
    <n v="0"/>
    <n v="0"/>
    <n v="0"/>
    <n v="0"/>
    <n v="0"/>
    <n v="0"/>
    <n v="0"/>
    <n v="0"/>
    <n v="0"/>
    <n v="0"/>
    <n v="0"/>
    <n v="0"/>
    <n v="0"/>
    <n v="0"/>
    <n v="0"/>
    <n v="0"/>
    <n v="0"/>
    <n v="0"/>
    <n v="0"/>
    <n v="0"/>
    <n v="0"/>
    <n v="0"/>
  </r>
  <r>
    <x v="12"/>
    <x v="1"/>
    <x v="1"/>
    <n v="0"/>
    <s v="frustracion"/>
    <n v="0"/>
    <n v="0"/>
    <n v="0"/>
    <n v="0"/>
    <s v="trabajo"/>
    <n v="0"/>
    <n v="0"/>
    <n v="0"/>
    <n v="0"/>
    <n v="0"/>
    <n v="0"/>
    <n v="0"/>
    <n v="0"/>
    <n v="0"/>
    <n v="0"/>
    <n v="0"/>
    <n v="0"/>
    <n v="0"/>
    <n v="0"/>
    <n v="0"/>
    <n v="0"/>
    <n v="0"/>
    <n v="0"/>
    <n v="0"/>
    <n v="0"/>
    <n v="0"/>
    <n v="0"/>
    <n v="0"/>
    <n v="0"/>
    <n v="0"/>
    <n v="0"/>
    <n v="0"/>
  </r>
  <r>
    <x v="12"/>
    <x v="1"/>
    <x v="1"/>
    <n v="0"/>
    <s v="frustracion"/>
    <n v="0"/>
    <n v="0"/>
    <n v="0"/>
    <n v="0"/>
    <s v="trabajo"/>
    <n v="0"/>
    <n v="0"/>
    <n v="0"/>
    <n v="0"/>
    <n v="0"/>
    <n v="0"/>
    <n v="0"/>
    <n v="0"/>
    <n v="0"/>
    <n v="0"/>
    <n v="0"/>
    <n v="0"/>
    <n v="0"/>
    <n v="0"/>
    <n v="0"/>
    <n v="0"/>
    <n v="0"/>
    <n v="0"/>
    <n v="0"/>
    <n v="0"/>
    <n v="0"/>
    <n v="0"/>
    <n v="0"/>
    <n v="0"/>
    <n v="0"/>
    <n v="0"/>
    <n v="0"/>
  </r>
  <r>
    <x v="12"/>
    <x v="1"/>
    <x v="1"/>
    <n v="0"/>
    <s v="frustracion"/>
    <n v="0"/>
    <n v="0"/>
    <n v="0"/>
    <n v="0"/>
    <s v="trabajo"/>
    <n v="0"/>
    <n v="0"/>
    <n v="0"/>
    <n v="0"/>
    <n v="0"/>
    <n v="0"/>
    <n v="0"/>
    <n v="0"/>
    <n v="0"/>
    <n v="0"/>
    <n v="0"/>
    <n v="0"/>
    <n v="0"/>
    <n v="0"/>
    <n v="0"/>
    <n v="0"/>
    <n v="0"/>
    <n v="0"/>
    <n v="0"/>
    <n v="0"/>
    <n v="0"/>
    <n v="0"/>
    <n v="0"/>
    <n v="0"/>
    <n v="0"/>
    <n v="0"/>
    <n v="0"/>
  </r>
  <r>
    <x v="12"/>
    <x v="1"/>
    <x v="1"/>
    <n v="0"/>
    <s v="frustracion"/>
    <n v="0"/>
    <n v="0"/>
    <n v="0"/>
    <n v="0"/>
    <s v="trabajo"/>
    <n v="0"/>
    <n v="0"/>
    <n v="0"/>
    <n v="0"/>
    <n v="0"/>
    <n v="0"/>
    <n v="0"/>
    <n v="0"/>
    <n v="0"/>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3"/>
    <x v="1"/>
    <x v="1"/>
    <n v="0"/>
    <s v="frustracion"/>
    <n v="0"/>
    <n v="0"/>
    <n v="0"/>
    <n v="0"/>
    <s v="trabajo"/>
    <n v="0"/>
    <n v="0"/>
    <n v="0"/>
    <s v="resiliencia"/>
    <n v="0"/>
    <n v="0"/>
    <n v="0"/>
    <n v="0"/>
    <s v="fortaleza"/>
    <n v="0"/>
    <n v="0"/>
    <n v="0"/>
    <n v="0"/>
    <n v="0"/>
    <n v="0"/>
    <n v="0"/>
    <n v="0"/>
    <n v="0"/>
    <n v="0"/>
    <n v="0"/>
    <n v="0"/>
    <n v="0"/>
    <n v="0"/>
    <n v="0"/>
    <n v="0"/>
    <n v="0"/>
    <n v="0"/>
  </r>
  <r>
    <x v="14"/>
    <x v="0"/>
    <x v="0"/>
    <s v="envejecimiento"/>
    <n v="0"/>
    <n v="0"/>
    <n v="0"/>
    <n v="0"/>
    <n v="0"/>
    <n v="0"/>
    <n v="0"/>
    <n v="0"/>
    <n v="0"/>
    <n v="0"/>
    <n v="0"/>
    <n v="0"/>
    <n v="0"/>
    <n v="0"/>
    <n v="0"/>
    <n v="0"/>
    <n v="0"/>
    <n v="0"/>
    <n v="0"/>
    <n v="0"/>
    <n v="0"/>
    <n v="0"/>
    <n v="0"/>
    <n v="0"/>
    <n v="0"/>
    <n v="0"/>
    <n v="0"/>
    <n v="0"/>
    <n v="0"/>
    <n v="0"/>
    <n v="0"/>
    <n v="0"/>
    <n v="0"/>
  </r>
  <r>
    <x v="14"/>
    <x v="0"/>
    <x v="0"/>
    <s v="envejecimiento"/>
    <n v="0"/>
    <n v="0"/>
    <n v="0"/>
    <n v="0"/>
    <n v="0"/>
    <n v="0"/>
    <n v="0"/>
    <n v="0"/>
    <n v="0"/>
    <n v="0"/>
    <n v="0"/>
    <n v="0"/>
    <n v="0"/>
    <n v="0"/>
    <n v="0"/>
    <n v="0"/>
    <n v="0"/>
    <n v="0"/>
    <n v="0"/>
    <n v="0"/>
    <n v="0"/>
    <n v="0"/>
    <n v="0"/>
    <n v="0"/>
    <n v="0"/>
    <n v="0"/>
    <n v="0"/>
    <n v="0"/>
    <n v="0"/>
    <n v="0"/>
    <n v="0"/>
    <n v="0"/>
    <n v="0"/>
  </r>
  <r>
    <x v="14"/>
    <x v="0"/>
    <x v="0"/>
    <s v="envejecimiento"/>
    <n v="0"/>
    <n v="0"/>
    <n v="0"/>
    <n v="0"/>
    <n v="0"/>
    <n v="0"/>
    <n v="0"/>
    <n v="0"/>
    <n v="0"/>
    <n v="0"/>
    <n v="0"/>
    <n v="0"/>
    <n v="0"/>
    <n v="0"/>
    <n v="0"/>
    <n v="0"/>
    <n v="0"/>
    <n v="0"/>
    <n v="0"/>
    <n v="0"/>
    <n v="0"/>
    <n v="0"/>
    <n v="0"/>
    <n v="0"/>
    <n v="0"/>
    <n v="0"/>
    <n v="0"/>
    <n v="0"/>
    <n v="0"/>
    <n v="0"/>
    <n v="0"/>
    <n v="0"/>
    <n v="0"/>
  </r>
  <r>
    <x v="14"/>
    <x v="0"/>
    <x v="0"/>
    <s v="envejecimiento"/>
    <n v="0"/>
    <n v="0"/>
    <n v="0"/>
    <n v="0"/>
    <n v="0"/>
    <n v="0"/>
    <n v="0"/>
    <n v="0"/>
    <n v="0"/>
    <n v="0"/>
    <n v="0"/>
    <n v="0"/>
    <n v="0"/>
    <n v="0"/>
    <n v="0"/>
    <n v="0"/>
    <n v="0"/>
    <n v="0"/>
    <n v="0"/>
    <n v="0"/>
    <n v="0"/>
    <n v="0"/>
    <n v="0"/>
    <n v="0"/>
    <n v="0"/>
    <n v="0"/>
    <n v="0"/>
    <n v="0"/>
    <n v="0"/>
    <n v="0"/>
    <n v="0"/>
    <n v="0"/>
    <n v="0"/>
  </r>
  <r>
    <x v="14"/>
    <x v="0"/>
    <x v="0"/>
    <s v="envejecimiento"/>
    <n v="0"/>
    <n v="0"/>
    <n v="0"/>
    <n v="0"/>
    <n v="0"/>
    <n v="0"/>
    <n v="0"/>
    <n v="0"/>
    <n v="0"/>
    <n v="0"/>
    <n v="0"/>
    <n v="0"/>
    <n v="0"/>
    <n v="0"/>
    <n v="0"/>
    <n v="0"/>
    <n v="0"/>
    <n v="0"/>
    <n v="0"/>
    <n v="0"/>
    <n v="0"/>
    <n v="0"/>
    <n v="0"/>
    <n v="0"/>
    <n v="0"/>
    <n v="0"/>
    <n v="0"/>
    <n v="0"/>
    <n v="0"/>
    <n v="0"/>
    <n v="0"/>
    <n v="0"/>
    <n v="0"/>
  </r>
  <r>
    <x v="14"/>
    <x v="0"/>
    <x v="0"/>
    <s v="envejecimiento"/>
    <n v="0"/>
    <n v="0"/>
    <n v="0"/>
    <n v="0"/>
    <n v="0"/>
    <n v="0"/>
    <n v="0"/>
    <n v="0"/>
    <n v="0"/>
    <n v="0"/>
    <n v="0"/>
    <n v="0"/>
    <n v="0"/>
    <n v="0"/>
    <n v="0"/>
    <n v="0"/>
    <n v="0"/>
    <n v="0"/>
    <n v="0"/>
    <n v="0"/>
    <n v="0"/>
    <n v="0"/>
    <n v="0"/>
    <n v="0"/>
    <n v="0"/>
    <n v="0"/>
    <n v="0"/>
    <n v="0"/>
    <n v="0"/>
    <n v="0"/>
    <n v="0"/>
    <n v="0"/>
    <n v="0"/>
  </r>
  <r>
    <x v="14"/>
    <x v="0"/>
    <x v="0"/>
    <s v="envejecimiento"/>
    <n v="0"/>
    <n v="0"/>
    <n v="0"/>
    <n v="0"/>
    <n v="0"/>
    <n v="0"/>
    <n v="0"/>
    <n v="0"/>
    <n v="0"/>
    <n v="0"/>
    <n v="0"/>
    <n v="0"/>
    <n v="0"/>
    <n v="0"/>
    <n v="0"/>
    <n v="0"/>
    <n v="0"/>
    <n v="0"/>
    <n v="0"/>
    <n v="0"/>
    <n v="0"/>
    <n v="0"/>
    <n v="0"/>
    <n v="0"/>
    <n v="0"/>
    <n v="0"/>
    <n v="0"/>
    <n v="0"/>
    <n v="0"/>
    <n v="0"/>
    <n v="0"/>
    <n v="0"/>
    <n v="0"/>
  </r>
  <r>
    <x v="14"/>
    <x v="0"/>
    <x v="0"/>
    <s v="envejecimiento"/>
    <n v="0"/>
    <n v="0"/>
    <n v="0"/>
    <n v="0"/>
    <n v="0"/>
    <n v="0"/>
    <n v="0"/>
    <n v="0"/>
    <n v="0"/>
    <n v="0"/>
    <n v="0"/>
    <n v="0"/>
    <n v="0"/>
    <n v="0"/>
    <n v="0"/>
    <n v="0"/>
    <n v="0"/>
    <n v="0"/>
    <n v="0"/>
    <n v="0"/>
    <n v="0"/>
    <n v="0"/>
    <n v="0"/>
    <n v="0"/>
    <n v="0"/>
    <n v="0"/>
    <n v="0"/>
    <n v="0"/>
    <n v="0"/>
    <n v="0"/>
    <n v="0"/>
    <n v="0"/>
    <n v="0"/>
  </r>
  <r>
    <x v="14"/>
    <x v="0"/>
    <x v="0"/>
    <s v="envejecimiento"/>
    <n v="0"/>
    <n v="0"/>
    <n v="0"/>
    <n v="0"/>
    <n v="0"/>
    <n v="0"/>
    <n v="0"/>
    <n v="0"/>
    <n v="0"/>
    <n v="0"/>
    <n v="0"/>
    <n v="0"/>
    <n v="0"/>
    <n v="0"/>
    <n v="0"/>
    <n v="0"/>
    <n v="0"/>
    <n v="0"/>
    <n v="0"/>
    <n v="0"/>
    <n v="0"/>
    <n v="0"/>
    <n v="0"/>
    <n v="0"/>
    <n v="0"/>
    <n v="0"/>
    <n v="0"/>
    <n v="0"/>
    <n v="0"/>
    <n v="0"/>
    <n v="0"/>
    <n v="0"/>
    <n v="0"/>
  </r>
  <r>
    <x v="15"/>
    <x v="0"/>
    <x v="1"/>
    <n v="0"/>
    <n v="0"/>
    <n v="0"/>
    <n v="0"/>
    <n v="0"/>
    <n v="0"/>
    <n v="0"/>
    <n v="0"/>
    <n v="0"/>
    <n v="0"/>
    <n v="0"/>
    <n v="0"/>
    <n v="0"/>
    <n v="0"/>
    <n v="0"/>
    <n v="0"/>
    <n v="0"/>
    <n v="0"/>
    <n v="0"/>
    <n v="0"/>
    <s v="compasion"/>
    <n v="0"/>
    <n v="0"/>
    <n v="0"/>
    <n v="0"/>
    <n v="0"/>
    <n v="0"/>
    <n v="0"/>
    <n v="0"/>
    <n v="0"/>
    <n v="0"/>
    <n v="0"/>
    <n v="0"/>
    <n v="0"/>
  </r>
  <r>
    <x v="15"/>
    <x v="0"/>
    <x v="1"/>
    <n v="0"/>
    <n v="0"/>
    <n v="0"/>
    <n v="0"/>
    <n v="0"/>
    <n v="0"/>
    <n v="0"/>
    <n v="0"/>
    <n v="0"/>
    <n v="0"/>
    <n v="0"/>
    <n v="0"/>
    <n v="0"/>
    <n v="0"/>
    <n v="0"/>
    <n v="0"/>
    <n v="0"/>
    <n v="0"/>
    <n v="0"/>
    <n v="0"/>
    <s v="compasion"/>
    <n v="0"/>
    <n v="0"/>
    <n v="0"/>
    <n v="0"/>
    <n v="0"/>
    <n v="0"/>
    <n v="0"/>
    <n v="0"/>
    <n v="0"/>
    <n v="0"/>
    <n v="0"/>
    <n v="0"/>
    <n v="0"/>
  </r>
  <r>
    <x v="15"/>
    <x v="0"/>
    <x v="1"/>
    <n v="0"/>
    <n v="0"/>
    <n v="0"/>
    <n v="0"/>
    <n v="0"/>
    <n v="0"/>
    <n v="0"/>
    <n v="0"/>
    <n v="0"/>
    <n v="0"/>
    <n v="0"/>
    <n v="0"/>
    <n v="0"/>
    <n v="0"/>
    <n v="0"/>
    <n v="0"/>
    <n v="0"/>
    <n v="0"/>
    <n v="0"/>
    <n v="0"/>
    <s v="compasion"/>
    <n v="0"/>
    <n v="0"/>
    <n v="0"/>
    <n v="0"/>
    <n v="0"/>
    <n v="0"/>
    <n v="0"/>
    <n v="0"/>
    <n v="0"/>
    <n v="0"/>
    <n v="0"/>
    <n v="0"/>
    <n v="0"/>
  </r>
  <r>
    <x v="15"/>
    <x v="0"/>
    <x v="1"/>
    <n v="0"/>
    <n v="0"/>
    <n v="0"/>
    <n v="0"/>
    <n v="0"/>
    <n v="0"/>
    <n v="0"/>
    <n v="0"/>
    <n v="0"/>
    <n v="0"/>
    <n v="0"/>
    <n v="0"/>
    <n v="0"/>
    <n v="0"/>
    <n v="0"/>
    <n v="0"/>
    <n v="0"/>
    <n v="0"/>
    <n v="0"/>
    <n v="0"/>
    <s v="compasion"/>
    <n v="0"/>
    <n v="0"/>
    <n v="0"/>
    <n v="0"/>
    <n v="0"/>
    <n v="0"/>
    <n v="0"/>
    <n v="0"/>
    <n v="0"/>
    <n v="0"/>
    <n v="0"/>
    <n v="0"/>
    <n v="0"/>
  </r>
  <r>
    <x v="15"/>
    <x v="0"/>
    <x v="1"/>
    <n v="0"/>
    <n v="0"/>
    <n v="0"/>
    <n v="0"/>
    <n v="0"/>
    <n v="0"/>
    <n v="0"/>
    <n v="0"/>
    <n v="0"/>
    <n v="0"/>
    <n v="0"/>
    <n v="0"/>
    <n v="0"/>
    <n v="0"/>
    <n v="0"/>
    <n v="0"/>
    <n v="0"/>
    <n v="0"/>
    <n v="0"/>
    <n v="0"/>
    <s v="compasion"/>
    <n v="0"/>
    <n v="0"/>
    <n v="0"/>
    <n v="0"/>
    <n v="0"/>
    <n v="0"/>
    <n v="0"/>
    <n v="0"/>
    <n v="0"/>
    <n v="0"/>
    <n v="0"/>
    <n v="0"/>
    <n v="0"/>
  </r>
  <r>
    <x v="15"/>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6"/>
    <x v="0"/>
    <x v="1"/>
    <n v="0"/>
    <n v="0"/>
    <n v="0"/>
    <n v="0"/>
    <n v="0"/>
    <n v="0"/>
    <n v="0"/>
    <n v="0"/>
    <n v="0"/>
    <n v="0"/>
    <n v="0"/>
    <n v="0"/>
    <n v="0"/>
    <n v="0"/>
    <n v="0"/>
    <n v="0"/>
    <n v="0"/>
    <n v="0"/>
    <n v="0"/>
    <n v="0"/>
    <s v="compasion"/>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7"/>
    <x v="0"/>
    <x v="1"/>
    <n v="0"/>
    <n v="0"/>
    <n v="0"/>
    <n v="0"/>
    <n v="0"/>
    <n v="0"/>
    <n v="0"/>
    <n v="0"/>
    <n v="0"/>
    <n v="0"/>
    <n v="0"/>
    <n v="0"/>
    <n v="0"/>
    <n v="0"/>
    <n v="0"/>
    <n v="0"/>
    <n v="0"/>
    <n v="0"/>
    <n v="0"/>
    <n v="0"/>
    <n v="0"/>
    <n v="0"/>
    <n v="0"/>
    <n v="0"/>
    <n v="0"/>
    <n v="0"/>
    <n v="0"/>
    <n v="0"/>
    <n v="0"/>
    <n v="0"/>
    <n v="0"/>
    <n v="0"/>
    <n v="0"/>
    <n v="0"/>
  </r>
  <r>
    <x v="18"/>
    <x v="0"/>
    <x v="1"/>
    <n v="0"/>
    <n v="0"/>
    <n v="0"/>
    <n v="0"/>
    <n v="0"/>
    <n v="0"/>
    <s v="trabajo"/>
    <n v="0"/>
    <n v="0"/>
    <n v="0"/>
    <n v="0"/>
    <n v="0"/>
    <n v="0"/>
    <n v="0"/>
    <n v="0"/>
    <n v="0"/>
    <n v="0"/>
    <n v="0"/>
    <n v="0"/>
    <n v="0"/>
    <s v="compasion"/>
    <n v="0"/>
    <n v="0"/>
    <n v="0"/>
    <n v="0"/>
    <n v="0"/>
    <n v="0"/>
    <n v="0"/>
    <n v="0"/>
    <n v="0"/>
    <n v="0"/>
    <n v="0"/>
    <n v="0"/>
    <n v="0"/>
  </r>
  <r>
    <x v="18"/>
    <x v="0"/>
    <x v="1"/>
    <n v="0"/>
    <n v="0"/>
    <n v="0"/>
    <n v="0"/>
    <n v="0"/>
    <n v="0"/>
    <s v="trabajo"/>
    <n v="0"/>
    <n v="0"/>
    <n v="0"/>
    <n v="0"/>
    <n v="0"/>
    <n v="0"/>
    <n v="0"/>
    <n v="0"/>
    <n v="0"/>
    <n v="0"/>
    <n v="0"/>
    <n v="0"/>
    <n v="0"/>
    <s v="compasion"/>
    <n v="0"/>
    <n v="0"/>
    <n v="0"/>
    <n v="0"/>
    <n v="0"/>
    <n v="0"/>
    <n v="0"/>
    <n v="0"/>
    <n v="0"/>
    <n v="0"/>
    <n v="0"/>
    <n v="0"/>
    <n v="0"/>
  </r>
  <r>
    <x v="18"/>
    <x v="0"/>
    <x v="1"/>
    <n v="0"/>
    <n v="0"/>
    <n v="0"/>
    <n v="0"/>
    <n v="0"/>
    <n v="0"/>
    <s v="trabajo"/>
    <n v="0"/>
    <n v="0"/>
    <n v="0"/>
    <n v="0"/>
    <n v="0"/>
    <n v="0"/>
    <n v="0"/>
    <n v="0"/>
    <n v="0"/>
    <n v="0"/>
    <n v="0"/>
    <n v="0"/>
    <n v="0"/>
    <s v="compasion"/>
    <n v="0"/>
    <n v="0"/>
    <n v="0"/>
    <n v="0"/>
    <n v="0"/>
    <n v="0"/>
    <n v="0"/>
    <n v="0"/>
    <n v="0"/>
    <n v="0"/>
    <n v="0"/>
    <n v="0"/>
    <n v="0"/>
  </r>
  <r>
    <x v="18"/>
    <x v="0"/>
    <x v="1"/>
    <n v="0"/>
    <n v="0"/>
    <n v="0"/>
    <n v="0"/>
    <n v="0"/>
    <n v="0"/>
    <s v="trabajo"/>
    <n v="0"/>
    <n v="0"/>
    <n v="0"/>
    <n v="0"/>
    <n v="0"/>
    <n v="0"/>
    <n v="0"/>
    <n v="0"/>
    <n v="0"/>
    <n v="0"/>
    <n v="0"/>
    <n v="0"/>
    <n v="0"/>
    <s v="compasion"/>
    <n v="0"/>
    <n v="0"/>
    <n v="0"/>
    <n v="0"/>
    <n v="0"/>
    <n v="0"/>
    <n v="0"/>
    <n v="0"/>
    <n v="0"/>
    <n v="0"/>
    <n v="0"/>
    <n v="0"/>
    <n v="0"/>
  </r>
  <r>
    <x v="18"/>
    <x v="0"/>
    <x v="1"/>
    <n v="0"/>
    <n v="0"/>
    <n v="0"/>
    <n v="0"/>
    <n v="0"/>
    <n v="0"/>
    <s v="trabajo"/>
    <n v="0"/>
    <n v="0"/>
    <n v="0"/>
    <n v="0"/>
    <n v="0"/>
    <n v="0"/>
    <n v="0"/>
    <n v="0"/>
    <n v="0"/>
    <n v="0"/>
    <n v="0"/>
    <n v="0"/>
    <n v="0"/>
    <s v="compasion"/>
    <n v="0"/>
    <n v="0"/>
    <n v="0"/>
    <n v="0"/>
    <n v="0"/>
    <n v="0"/>
    <n v="0"/>
    <n v="0"/>
    <n v="0"/>
    <n v="0"/>
    <n v="0"/>
    <n v="0"/>
    <n v="0"/>
  </r>
  <r>
    <x v="19"/>
    <x v="0"/>
    <x v="1"/>
    <n v="0"/>
    <n v="0"/>
    <n v="0"/>
    <n v="0"/>
    <n v="0"/>
    <n v="0"/>
    <s v="trabajo"/>
    <n v="0"/>
    <n v="0"/>
    <n v="0"/>
    <n v="0"/>
    <n v="0"/>
    <n v="0"/>
    <n v="0"/>
    <n v="0"/>
    <n v="0"/>
    <n v="0"/>
    <n v="0"/>
    <n v="0"/>
    <n v="0"/>
    <n v="0"/>
    <n v="0"/>
    <n v="0"/>
    <n v="0"/>
    <n v="0"/>
    <n v="0"/>
    <n v="0"/>
    <n v="0"/>
    <n v="0"/>
    <n v="0"/>
    <n v="0"/>
    <n v="0"/>
    <n v="0"/>
    <n v="0"/>
  </r>
  <r>
    <x v="19"/>
    <x v="0"/>
    <x v="1"/>
    <n v="0"/>
    <n v="0"/>
    <n v="0"/>
    <n v="0"/>
    <n v="0"/>
    <n v="0"/>
    <s v="trabajo"/>
    <n v="0"/>
    <n v="0"/>
    <n v="0"/>
    <n v="0"/>
    <n v="0"/>
    <n v="0"/>
    <n v="0"/>
    <n v="0"/>
    <n v="0"/>
    <n v="0"/>
    <n v="0"/>
    <n v="0"/>
    <n v="0"/>
    <n v="0"/>
    <n v="0"/>
    <n v="0"/>
    <n v="0"/>
    <n v="0"/>
    <n v="0"/>
    <n v="0"/>
    <n v="0"/>
    <n v="0"/>
    <n v="0"/>
    <n v="0"/>
    <n v="0"/>
    <n v="0"/>
    <n v="0"/>
  </r>
  <r>
    <x v="19"/>
    <x v="0"/>
    <x v="1"/>
    <n v="0"/>
    <n v="0"/>
    <n v="0"/>
    <n v="0"/>
    <n v="0"/>
    <n v="0"/>
    <s v="trabajo"/>
    <n v="0"/>
    <n v="0"/>
    <n v="0"/>
    <n v="0"/>
    <n v="0"/>
    <n v="0"/>
    <n v="0"/>
    <n v="0"/>
    <n v="0"/>
    <n v="0"/>
    <n v="0"/>
    <n v="0"/>
    <n v="0"/>
    <n v="0"/>
    <n v="0"/>
    <n v="0"/>
    <n v="0"/>
    <n v="0"/>
    <n v="0"/>
    <n v="0"/>
    <n v="0"/>
    <n v="0"/>
    <n v="0"/>
    <n v="0"/>
    <n v="0"/>
    <n v="0"/>
    <n v="0"/>
  </r>
  <r>
    <x v="19"/>
    <x v="0"/>
    <x v="1"/>
    <n v="0"/>
    <n v="0"/>
    <n v="0"/>
    <n v="0"/>
    <n v="0"/>
    <n v="0"/>
    <s v="trabajo"/>
    <n v="0"/>
    <n v="0"/>
    <n v="0"/>
    <n v="0"/>
    <n v="0"/>
    <n v="0"/>
    <n v="0"/>
    <n v="0"/>
    <n v="0"/>
    <n v="0"/>
    <n v="0"/>
    <n v="0"/>
    <n v="0"/>
    <n v="0"/>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0"/>
    <x v="0"/>
    <x v="1"/>
    <s v="envejecimiento"/>
    <n v="0"/>
    <n v="0"/>
    <n v="0"/>
    <n v="0"/>
    <n v="0"/>
    <n v="0"/>
    <n v="0"/>
    <n v="0"/>
    <s v="tristeza"/>
    <n v="0"/>
    <n v="0"/>
    <n v="0"/>
    <n v="0"/>
    <n v="0"/>
    <n v="0"/>
    <n v="0"/>
    <n v="0"/>
    <n v="0"/>
    <n v="0"/>
    <s v="compasion"/>
    <n v="0"/>
    <n v="0"/>
    <n v="0"/>
    <n v="0"/>
    <n v="0"/>
    <n v="0"/>
    <n v="0"/>
    <n v="0"/>
    <n v="0"/>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1"/>
    <x v="0"/>
    <x v="1"/>
    <n v="0"/>
    <n v="0"/>
    <n v="0"/>
    <n v="0"/>
    <n v="0"/>
    <s v="educacion"/>
    <s v="trabajo"/>
    <n v="0"/>
    <n v="0"/>
    <n v="0"/>
    <n v="0"/>
    <n v="0"/>
    <n v="0"/>
    <n v="0"/>
    <n v="0"/>
    <s v="fortaleza"/>
    <n v="0"/>
    <n v="0"/>
    <n v="0"/>
    <n v="0"/>
    <s v="compasion"/>
    <n v="0"/>
    <n v="0"/>
    <n v="0"/>
    <n v="0"/>
    <n v="0"/>
    <n v="0"/>
    <n v="0"/>
    <s v="diversion"/>
    <s v="placer"/>
    <n v="0"/>
    <n v="0"/>
    <n v="0"/>
    <n v="0"/>
  </r>
  <r>
    <x v="22"/>
    <x v="0"/>
    <x v="1"/>
    <n v="0"/>
    <n v="0"/>
    <n v="0"/>
    <n v="0"/>
    <n v="0"/>
    <s v="educacion"/>
    <s v="trabajo"/>
    <n v="0"/>
    <n v="0"/>
    <n v="0"/>
    <n v="0"/>
    <n v="0"/>
    <n v="0"/>
    <n v="0"/>
    <n v="0"/>
    <n v="0"/>
    <n v="0"/>
    <n v="0"/>
    <n v="0"/>
    <n v="0"/>
    <n v="0"/>
    <n v="0"/>
    <n v="0"/>
    <n v="0"/>
    <n v="0"/>
    <n v="0"/>
    <n v="0"/>
    <n v="0"/>
    <n v="0"/>
    <n v="0"/>
    <n v="0"/>
    <n v="0"/>
    <n v="0"/>
    <n v="0"/>
  </r>
  <r>
    <x v="22"/>
    <x v="0"/>
    <x v="1"/>
    <n v="0"/>
    <n v="0"/>
    <n v="0"/>
    <n v="0"/>
    <n v="0"/>
    <s v="educacion"/>
    <s v="trabajo"/>
    <n v="0"/>
    <n v="0"/>
    <n v="0"/>
    <n v="0"/>
    <n v="0"/>
    <n v="0"/>
    <n v="0"/>
    <n v="0"/>
    <n v="0"/>
    <n v="0"/>
    <n v="0"/>
    <n v="0"/>
    <n v="0"/>
    <n v="0"/>
    <n v="0"/>
    <n v="0"/>
    <n v="0"/>
    <n v="0"/>
    <n v="0"/>
    <n v="0"/>
    <n v="0"/>
    <n v="0"/>
    <n v="0"/>
    <n v="0"/>
    <n v="0"/>
    <n v="0"/>
    <n v="0"/>
  </r>
  <r>
    <x v="22"/>
    <x v="0"/>
    <x v="1"/>
    <n v="0"/>
    <n v="0"/>
    <n v="0"/>
    <n v="0"/>
    <n v="0"/>
    <s v="educacion"/>
    <s v="trabajo"/>
    <n v="0"/>
    <n v="0"/>
    <n v="0"/>
    <n v="0"/>
    <n v="0"/>
    <n v="0"/>
    <n v="0"/>
    <n v="0"/>
    <n v="0"/>
    <n v="0"/>
    <n v="0"/>
    <n v="0"/>
    <n v="0"/>
    <n v="0"/>
    <n v="0"/>
    <n v="0"/>
    <n v="0"/>
    <n v="0"/>
    <n v="0"/>
    <n v="0"/>
    <n v="0"/>
    <n v="0"/>
    <n v="0"/>
    <n v="0"/>
    <n v="0"/>
    <n v="0"/>
    <n v="0"/>
  </r>
  <r>
    <x v="22"/>
    <x v="0"/>
    <x v="1"/>
    <n v="0"/>
    <n v="0"/>
    <n v="0"/>
    <n v="0"/>
    <n v="0"/>
    <s v="educacion"/>
    <s v="trabajo"/>
    <n v="0"/>
    <n v="0"/>
    <n v="0"/>
    <n v="0"/>
    <n v="0"/>
    <n v="0"/>
    <n v="0"/>
    <n v="0"/>
    <n v="0"/>
    <n v="0"/>
    <n v="0"/>
    <n v="0"/>
    <n v="0"/>
    <n v="0"/>
    <n v="0"/>
    <n v="0"/>
    <n v="0"/>
    <n v="0"/>
    <n v="0"/>
    <n v="0"/>
    <n v="0"/>
    <n v="0"/>
    <n v="0"/>
    <n v="0"/>
    <n v="0"/>
    <n v="0"/>
    <n v="0"/>
  </r>
  <r>
    <x v="22"/>
    <x v="0"/>
    <x v="1"/>
    <n v="0"/>
    <n v="0"/>
    <n v="0"/>
    <n v="0"/>
    <n v="0"/>
    <s v="educacion"/>
    <s v="trabajo"/>
    <n v="0"/>
    <n v="0"/>
    <n v="0"/>
    <n v="0"/>
    <n v="0"/>
    <n v="0"/>
    <n v="0"/>
    <n v="0"/>
    <n v="0"/>
    <n v="0"/>
    <n v="0"/>
    <n v="0"/>
    <n v="0"/>
    <n v="0"/>
    <n v="0"/>
    <n v="0"/>
    <n v="0"/>
    <n v="0"/>
    <n v="0"/>
    <n v="0"/>
    <n v="0"/>
    <n v="0"/>
    <n v="0"/>
    <n v="0"/>
    <n v="0"/>
    <n v="0"/>
    <n v="0"/>
  </r>
  <r>
    <x v="22"/>
    <x v="0"/>
    <x v="1"/>
    <n v="0"/>
    <n v="0"/>
    <n v="0"/>
    <n v="0"/>
    <n v="0"/>
    <s v="educacion"/>
    <s v="trabajo"/>
    <n v="0"/>
    <n v="0"/>
    <n v="0"/>
    <n v="0"/>
    <n v="0"/>
    <n v="0"/>
    <n v="0"/>
    <n v="0"/>
    <n v="0"/>
    <n v="0"/>
    <n v="0"/>
    <n v="0"/>
    <n v="0"/>
    <n v="0"/>
    <n v="0"/>
    <n v="0"/>
    <n v="0"/>
    <n v="0"/>
    <n v="0"/>
    <n v="0"/>
    <n v="0"/>
    <n v="0"/>
    <n v="0"/>
    <n v="0"/>
    <n v="0"/>
    <n v="0"/>
    <n v="0"/>
  </r>
  <r>
    <x v="22"/>
    <x v="0"/>
    <x v="1"/>
    <n v="0"/>
    <n v="0"/>
    <n v="0"/>
    <n v="0"/>
    <n v="0"/>
    <s v="educacion"/>
    <s v="trabajo"/>
    <n v="0"/>
    <n v="0"/>
    <n v="0"/>
    <n v="0"/>
    <n v="0"/>
    <n v="0"/>
    <n v="0"/>
    <n v="0"/>
    <n v="0"/>
    <n v="0"/>
    <n v="0"/>
    <n v="0"/>
    <n v="0"/>
    <n v="0"/>
    <n v="0"/>
    <n v="0"/>
    <n v="0"/>
    <n v="0"/>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3"/>
    <x v="0"/>
    <x v="1"/>
    <n v="0"/>
    <n v="0"/>
    <s v="deseo"/>
    <n v="0"/>
    <n v="0"/>
    <s v="educacion"/>
    <s v="trabajo"/>
    <n v="0"/>
    <n v="0"/>
    <n v="0"/>
    <n v="0"/>
    <n v="0"/>
    <n v="0"/>
    <n v="0"/>
    <n v="0"/>
    <n v="0"/>
    <n v="0"/>
    <n v="0"/>
    <n v="0"/>
    <n v="0"/>
    <n v="0"/>
    <n v="0"/>
    <n v="0"/>
    <n v="0"/>
    <s v="adolescencia"/>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4"/>
    <x v="0"/>
    <x v="1"/>
    <n v="0"/>
    <n v="0"/>
    <n v="0"/>
    <n v="0"/>
    <n v="0"/>
    <n v="0"/>
    <n v="0"/>
    <n v="0"/>
    <n v="0"/>
    <n v="0"/>
    <n v="0"/>
    <n v="0"/>
    <n v="0"/>
    <n v="0"/>
    <n v="0"/>
    <n v="0"/>
    <n v="0"/>
    <n v="0"/>
    <n v="0"/>
    <n v="0"/>
    <s v="compasion"/>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5"/>
    <x v="1"/>
    <x v="1"/>
    <n v="0"/>
    <n v="0"/>
    <n v="0"/>
    <s v="aburrimiento"/>
    <s v="entusiasmo"/>
    <s v="educacion"/>
    <s v="trabajo"/>
    <n v="0"/>
    <n v="0"/>
    <n v="0"/>
    <n v="0"/>
    <n v="0"/>
    <n v="0"/>
    <n v="0"/>
    <n v="0"/>
    <n v="0"/>
    <n v="0"/>
    <n v="0"/>
    <n v="0"/>
    <n v="0"/>
    <n v="0"/>
    <n v="0"/>
    <n v="0"/>
    <n v="0"/>
    <n v="0"/>
    <n v="0"/>
    <n v="0"/>
    <n v="0"/>
    <n v="0"/>
    <n v="0"/>
    <n v="0"/>
    <n v="0"/>
    <n v="0"/>
    <n v="0"/>
  </r>
  <r>
    <x v="26"/>
    <x v="1"/>
    <x v="1"/>
    <n v="0"/>
    <n v="0"/>
    <n v="0"/>
    <n v="0"/>
    <n v="0"/>
    <s v="educacion"/>
    <s v="trabajo"/>
    <n v="0"/>
    <s v="duda"/>
    <n v="0"/>
    <n v="0"/>
    <n v="0"/>
    <n v="0"/>
    <n v="0"/>
    <n v="0"/>
    <n v="0"/>
    <n v="0"/>
    <n v="0"/>
    <n v="0"/>
    <n v="0"/>
    <n v="0"/>
    <n v="0"/>
    <n v="0"/>
    <n v="0"/>
    <n v="0"/>
    <n v="0"/>
    <n v="0"/>
    <n v="0"/>
    <n v="0"/>
    <n v="0"/>
    <n v="0"/>
    <n v="0"/>
    <n v="0"/>
    <n v="0"/>
  </r>
  <r>
    <x v="26"/>
    <x v="1"/>
    <x v="1"/>
    <n v="0"/>
    <n v="0"/>
    <n v="0"/>
    <n v="0"/>
    <n v="0"/>
    <s v="educacion"/>
    <s v="trabajo"/>
    <n v="0"/>
    <s v="duda"/>
    <n v="0"/>
    <n v="0"/>
    <n v="0"/>
    <n v="0"/>
    <n v="0"/>
    <n v="0"/>
    <n v="0"/>
    <n v="0"/>
    <n v="0"/>
    <n v="0"/>
    <n v="0"/>
    <n v="0"/>
    <n v="0"/>
    <n v="0"/>
    <n v="0"/>
    <n v="0"/>
    <n v="0"/>
    <n v="0"/>
    <n v="0"/>
    <n v="0"/>
    <n v="0"/>
    <n v="0"/>
    <n v="0"/>
    <n v="0"/>
    <n v="0"/>
  </r>
  <r>
    <x v="26"/>
    <x v="1"/>
    <x v="1"/>
    <n v="0"/>
    <n v="0"/>
    <n v="0"/>
    <n v="0"/>
    <n v="0"/>
    <s v="educacion"/>
    <s v="trabajo"/>
    <n v="0"/>
    <s v="duda"/>
    <n v="0"/>
    <n v="0"/>
    <n v="0"/>
    <n v="0"/>
    <n v="0"/>
    <n v="0"/>
    <n v="0"/>
    <n v="0"/>
    <n v="0"/>
    <n v="0"/>
    <n v="0"/>
    <n v="0"/>
    <n v="0"/>
    <n v="0"/>
    <n v="0"/>
    <n v="0"/>
    <n v="0"/>
    <n v="0"/>
    <n v="0"/>
    <n v="0"/>
    <n v="0"/>
    <n v="0"/>
    <n v="0"/>
    <n v="0"/>
    <n v="0"/>
  </r>
  <r>
    <x v="26"/>
    <x v="1"/>
    <x v="1"/>
    <n v="0"/>
    <n v="0"/>
    <n v="0"/>
    <n v="0"/>
    <n v="0"/>
    <s v="educacion"/>
    <s v="trabajo"/>
    <n v="0"/>
    <s v="duda"/>
    <n v="0"/>
    <n v="0"/>
    <n v="0"/>
    <n v="0"/>
    <n v="0"/>
    <n v="0"/>
    <n v="0"/>
    <n v="0"/>
    <n v="0"/>
    <n v="0"/>
    <n v="0"/>
    <n v="0"/>
    <n v="0"/>
    <n v="0"/>
    <n v="0"/>
    <n v="0"/>
    <n v="0"/>
    <n v="0"/>
    <n v="0"/>
    <n v="0"/>
    <n v="0"/>
    <n v="0"/>
    <n v="0"/>
    <n v="0"/>
    <n v="0"/>
  </r>
  <r>
    <x v="26"/>
    <x v="1"/>
    <x v="1"/>
    <n v="0"/>
    <n v="0"/>
    <n v="0"/>
    <n v="0"/>
    <n v="0"/>
    <s v="educacion"/>
    <s v="trabajo"/>
    <n v="0"/>
    <s v="duda"/>
    <n v="0"/>
    <n v="0"/>
    <n v="0"/>
    <n v="0"/>
    <n v="0"/>
    <n v="0"/>
    <n v="0"/>
    <n v="0"/>
    <n v="0"/>
    <n v="0"/>
    <n v="0"/>
    <n v="0"/>
    <n v="0"/>
    <n v="0"/>
    <n v="0"/>
    <n v="0"/>
    <n v="0"/>
    <n v="0"/>
    <n v="0"/>
    <n v="0"/>
    <n v="0"/>
    <n v="0"/>
    <n v="0"/>
    <n v="0"/>
    <n v="0"/>
  </r>
  <r>
    <x v="26"/>
    <x v="1"/>
    <x v="1"/>
    <n v="0"/>
    <n v="0"/>
    <n v="0"/>
    <n v="0"/>
    <n v="0"/>
    <s v="educacion"/>
    <s v="trabajo"/>
    <n v="0"/>
    <s v="duda"/>
    <n v="0"/>
    <n v="0"/>
    <n v="0"/>
    <n v="0"/>
    <n v="0"/>
    <n v="0"/>
    <n v="0"/>
    <n v="0"/>
    <n v="0"/>
    <n v="0"/>
    <n v="0"/>
    <n v="0"/>
    <n v="0"/>
    <n v="0"/>
    <n v="0"/>
    <n v="0"/>
    <n v="0"/>
    <n v="0"/>
    <n v="0"/>
    <n v="0"/>
    <n v="0"/>
    <n v="0"/>
    <n v="0"/>
    <n v="0"/>
    <n v="0"/>
  </r>
  <r>
    <x v="27"/>
    <x v="1"/>
    <x v="1"/>
    <n v="0"/>
    <n v="0"/>
    <n v="0"/>
    <n v="0"/>
    <n v="0"/>
    <n v="0"/>
    <n v="0"/>
    <n v="0"/>
    <n v="0"/>
    <s v="tristeza"/>
    <s v="resiliencia"/>
    <n v="0"/>
    <n v="0"/>
    <n v="0"/>
    <n v="0"/>
    <n v="0"/>
    <n v="0"/>
    <n v="0"/>
    <n v="0"/>
    <n v="0"/>
    <n v="0"/>
    <n v="0"/>
    <n v="0"/>
    <n v="0"/>
    <n v="0"/>
    <n v="0"/>
    <n v="0"/>
    <n v="0"/>
    <n v="0"/>
    <n v="0"/>
    <n v="0"/>
    <n v="0"/>
    <n v="0"/>
    <n v="0"/>
  </r>
  <r>
    <x v="27"/>
    <x v="1"/>
    <x v="1"/>
    <n v="0"/>
    <n v="0"/>
    <n v="0"/>
    <n v="0"/>
    <n v="0"/>
    <n v="0"/>
    <n v="0"/>
    <n v="0"/>
    <n v="0"/>
    <s v="tristeza"/>
    <s v="resiliencia"/>
    <n v="0"/>
    <n v="0"/>
    <n v="0"/>
    <n v="0"/>
    <n v="0"/>
    <n v="0"/>
    <n v="0"/>
    <n v="0"/>
    <n v="0"/>
    <n v="0"/>
    <n v="0"/>
    <n v="0"/>
    <n v="0"/>
    <n v="0"/>
    <n v="0"/>
    <n v="0"/>
    <n v="0"/>
    <n v="0"/>
    <n v="0"/>
    <n v="0"/>
    <n v="0"/>
    <n v="0"/>
    <n v="0"/>
  </r>
  <r>
    <x v="27"/>
    <x v="1"/>
    <x v="1"/>
    <n v="0"/>
    <n v="0"/>
    <n v="0"/>
    <n v="0"/>
    <n v="0"/>
    <n v="0"/>
    <n v="0"/>
    <n v="0"/>
    <n v="0"/>
    <s v="tristeza"/>
    <s v="resiliencia"/>
    <n v="0"/>
    <n v="0"/>
    <n v="0"/>
    <n v="0"/>
    <n v="0"/>
    <n v="0"/>
    <n v="0"/>
    <n v="0"/>
    <n v="0"/>
    <n v="0"/>
    <n v="0"/>
    <n v="0"/>
    <n v="0"/>
    <n v="0"/>
    <n v="0"/>
    <n v="0"/>
    <n v="0"/>
    <n v="0"/>
    <n v="0"/>
    <n v="0"/>
    <n v="0"/>
    <n v="0"/>
    <n v="0"/>
  </r>
  <r>
    <x v="27"/>
    <x v="1"/>
    <x v="1"/>
    <n v="0"/>
    <n v="0"/>
    <n v="0"/>
    <n v="0"/>
    <n v="0"/>
    <n v="0"/>
    <n v="0"/>
    <n v="0"/>
    <n v="0"/>
    <s v="tristeza"/>
    <s v="resiliencia"/>
    <n v="0"/>
    <n v="0"/>
    <n v="0"/>
    <n v="0"/>
    <n v="0"/>
    <n v="0"/>
    <n v="0"/>
    <n v="0"/>
    <n v="0"/>
    <n v="0"/>
    <n v="0"/>
    <n v="0"/>
    <n v="0"/>
    <n v="0"/>
    <n v="0"/>
    <n v="0"/>
    <n v="0"/>
    <n v="0"/>
    <n v="0"/>
    <n v="0"/>
    <n v="0"/>
    <n v="0"/>
    <n v="0"/>
  </r>
  <r>
    <x v="27"/>
    <x v="1"/>
    <x v="1"/>
    <n v="0"/>
    <n v="0"/>
    <n v="0"/>
    <n v="0"/>
    <n v="0"/>
    <n v="0"/>
    <n v="0"/>
    <n v="0"/>
    <n v="0"/>
    <s v="tristeza"/>
    <s v="resiliencia"/>
    <n v="0"/>
    <n v="0"/>
    <n v="0"/>
    <n v="0"/>
    <n v="0"/>
    <n v="0"/>
    <n v="0"/>
    <n v="0"/>
    <n v="0"/>
    <n v="0"/>
    <n v="0"/>
    <n v="0"/>
    <n v="0"/>
    <n v="0"/>
    <n v="0"/>
    <n v="0"/>
    <n v="0"/>
    <n v="0"/>
    <n v="0"/>
    <n v="0"/>
    <n v="0"/>
    <n v="0"/>
    <n v="0"/>
  </r>
  <r>
    <x v="27"/>
    <x v="1"/>
    <x v="1"/>
    <n v="0"/>
    <n v="0"/>
    <n v="0"/>
    <n v="0"/>
    <n v="0"/>
    <n v="0"/>
    <n v="0"/>
    <n v="0"/>
    <n v="0"/>
    <s v="tristeza"/>
    <s v="resiliencia"/>
    <n v="0"/>
    <n v="0"/>
    <n v="0"/>
    <n v="0"/>
    <n v="0"/>
    <n v="0"/>
    <n v="0"/>
    <n v="0"/>
    <n v="0"/>
    <n v="0"/>
    <n v="0"/>
    <n v="0"/>
    <n v="0"/>
    <n v="0"/>
    <n v="0"/>
    <n v="0"/>
    <n v="0"/>
    <n v="0"/>
    <n v="0"/>
    <n v="0"/>
    <n v="0"/>
    <n v="0"/>
    <n v="0"/>
  </r>
  <r>
    <x v="27"/>
    <x v="1"/>
    <x v="1"/>
    <n v="0"/>
    <n v="0"/>
    <n v="0"/>
    <n v="0"/>
    <n v="0"/>
    <n v="0"/>
    <n v="0"/>
    <n v="0"/>
    <n v="0"/>
    <s v="tristeza"/>
    <s v="resiliencia"/>
    <n v="0"/>
    <n v="0"/>
    <n v="0"/>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8"/>
    <x v="1"/>
    <x v="1"/>
    <n v="0"/>
    <n v="0"/>
    <n v="0"/>
    <n v="0"/>
    <n v="0"/>
    <n v="0"/>
    <s v="trabajo"/>
    <s v="malestar"/>
    <n v="0"/>
    <n v="0"/>
    <n v="0"/>
    <s v="ira"/>
    <n v="0"/>
    <s v="odio"/>
    <n v="0"/>
    <n v="0"/>
    <n v="0"/>
    <n v="0"/>
    <n v="0"/>
    <n v="0"/>
    <n v="0"/>
    <n v="0"/>
    <n v="0"/>
    <n v="0"/>
    <n v="0"/>
    <n v="0"/>
    <n v="0"/>
    <n v="0"/>
    <n v="0"/>
    <n v="0"/>
    <n v="0"/>
    <n v="0"/>
    <n v="0"/>
    <n v="0"/>
  </r>
  <r>
    <x v="29"/>
    <x v="1"/>
    <x v="1"/>
    <n v="0"/>
    <n v="0"/>
    <n v="0"/>
    <n v="0"/>
    <n v="0"/>
    <n v="0"/>
    <s v="trabajo"/>
    <n v="0"/>
    <n v="0"/>
    <n v="0"/>
    <s v="resiliencia"/>
    <n v="0"/>
    <n v="0"/>
    <n v="0"/>
    <s v="certeza"/>
    <s v="fortaleza"/>
    <n v="0"/>
    <n v="0"/>
    <n v="0"/>
    <n v="0"/>
    <n v="0"/>
    <n v="0"/>
    <n v="0"/>
    <n v="0"/>
    <n v="0"/>
    <n v="0"/>
    <n v="0"/>
    <n v="0"/>
    <n v="0"/>
    <n v="0"/>
    <n v="0"/>
    <n v="0"/>
    <n v="0"/>
    <n v="0"/>
  </r>
  <r>
    <x v="29"/>
    <x v="1"/>
    <x v="1"/>
    <n v="0"/>
    <n v="0"/>
    <n v="0"/>
    <n v="0"/>
    <n v="0"/>
    <n v="0"/>
    <s v="trabajo"/>
    <n v="0"/>
    <n v="0"/>
    <n v="0"/>
    <s v="resiliencia"/>
    <n v="0"/>
    <n v="0"/>
    <n v="0"/>
    <s v="certeza"/>
    <s v="fortaleza"/>
    <n v="0"/>
    <n v="0"/>
    <n v="0"/>
    <n v="0"/>
    <n v="0"/>
    <n v="0"/>
    <n v="0"/>
    <n v="0"/>
    <n v="0"/>
    <n v="0"/>
    <n v="0"/>
    <n v="0"/>
    <n v="0"/>
    <n v="0"/>
    <n v="0"/>
    <n v="0"/>
    <n v="0"/>
    <n v="0"/>
  </r>
  <r>
    <x v="29"/>
    <x v="1"/>
    <x v="1"/>
    <n v="0"/>
    <n v="0"/>
    <n v="0"/>
    <n v="0"/>
    <n v="0"/>
    <n v="0"/>
    <s v="trabajo"/>
    <n v="0"/>
    <n v="0"/>
    <n v="0"/>
    <s v="resiliencia"/>
    <n v="0"/>
    <n v="0"/>
    <n v="0"/>
    <s v="certeza"/>
    <s v="fortaleza"/>
    <n v="0"/>
    <n v="0"/>
    <n v="0"/>
    <n v="0"/>
    <n v="0"/>
    <n v="0"/>
    <n v="0"/>
    <n v="0"/>
    <n v="0"/>
    <n v="0"/>
    <n v="0"/>
    <n v="0"/>
    <n v="0"/>
    <n v="0"/>
    <n v="0"/>
    <n v="0"/>
    <n v="0"/>
    <n v="0"/>
  </r>
  <r>
    <x v="29"/>
    <x v="1"/>
    <x v="1"/>
    <n v="0"/>
    <n v="0"/>
    <n v="0"/>
    <n v="0"/>
    <n v="0"/>
    <n v="0"/>
    <s v="trabajo"/>
    <n v="0"/>
    <n v="0"/>
    <n v="0"/>
    <s v="resiliencia"/>
    <n v="0"/>
    <n v="0"/>
    <n v="0"/>
    <s v="certeza"/>
    <s v="fortaleza"/>
    <n v="0"/>
    <n v="0"/>
    <n v="0"/>
    <n v="0"/>
    <n v="0"/>
    <n v="0"/>
    <n v="0"/>
    <n v="0"/>
    <n v="0"/>
    <n v="0"/>
    <n v="0"/>
    <n v="0"/>
    <n v="0"/>
    <n v="0"/>
    <n v="0"/>
    <n v="0"/>
    <n v="0"/>
    <n v="0"/>
  </r>
  <r>
    <x v="29"/>
    <x v="1"/>
    <x v="1"/>
    <n v="0"/>
    <n v="0"/>
    <n v="0"/>
    <n v="0"/>
    <n v="0"/>
    <n v="0"/>
    <s v="trabajo"/>
    <n v="0"/>
    <n v="0"/>
    <n v="0"/>
    <s v="resiliencia"/>
    <n v="0"/>
    <n v="0"/>
    <n v="0"/>
    <s v="certeza"/>
    <s v="fortaleza"/>
    <n v="0"/>
    <n v="0"/>
    <n v="0"/>
    <n v="0"/>
    <n v="0"/>
    <n v="0"/>
    <n v="0"/>
    <n v="0"/>
    <n v="0"/>
    <n v="0"/>
    <n v="0"/>
    <n v="0"/>
    <n v="0"/>
    <n v="0"/>
    <n v="0"/>
    <n v="0"/>
    <n v="0"/>
    <n v="0"/>
  </r>
  <r>
    <x v="29"/>
    <x v="1"/>
    <x v="1"/>
    <n v="0"/>
    <n v="0"/>
    <n v="0"/>
    <n v="0"/>
    <n v="0"/>
    <n v="0"/>
    <s v="trabajo"/>
    <n v="0"/>
    <n v="0"/>
    <n v="0"/>
    <s v="resiliencia"/>
    <n v="0"/>
    <n v="0"/>
    <n v="0"/>
    <s v="certeza"/>
    <s v="fortaleza"/>
    <n v="0"/>
    <n v="0"/>
    <n v="0"/>
    <n v="0"/>
    <n v="0"/>
    <n v="0"/>
    <n v="0"/>
    <n v="0"/>
    <n v="0"/>
    <n v="0"/>
    <n v="0"/>
    <n v="0"/>
    <n v="0"/>
    <n v="0"/>
    <n v="0"/>
    <n v="0"/>
    <n v="0"/>
    <n v="0"/>
  </r>
  <r>
    <x v="29"/>
    <x v="1"/>
    <x v="1"/>
    <n v="0"/>
    <n v="0"/>
    <n v="0"/>
    <n v="0"/>
    <n v="0"/>
    <n v="0"/>
    <s v="trabajo"/>
    <n v="0"/>
    <n v="0"/>
    <n v="0"/>
    <s v="resiliencia"/>
    <n v="0"/>
    <n v="0"/>
    <n v="0"/>
    <s v="certeza"/>
    <s v="fortaleza"/>
    <n v="0"/>
    <n v="0"/>
    <n v="0"/>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0"/>
    <x v="1"/>
    <x v="1"/>
    <n v="0"/>
    <n v="0"/>
    <n v="0"/>
    <n v="0"/>
    <n v="0"/>
    <n v="0"/>
    <n v="0"/>
    <n v="0"/>
    <n v="0"/>
    <n v="0"/>
    <n v="0"/>
    <n v="0"/>
    <n v="0"/>
    <n v="0"/>
    <n v="0"/>
    <n v="0"/>
    <s v="calma"/>
    <s v="tension"/>
    <s v="estres"/>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1"/>
    <x v="1"/>
    <x v="1"/>
    <n v="0"/>
    <n v="0"/>
    <n v="0"/>
    <n v="0"/>
    <n v="0"/>
    <n v="0"/>
    <s v="trabajo"/>
    <n v="0"/>
    <s v="duda"/>
    <n v="0"/>
    <s v="resiliencia"/>
    <s v="ira"/>
    <s v="arrogancia"/>
    <n v="0"/>
    <n v="0"/>
    <n v="0"/>
    <n v="0"/>
    <n v="0"/>
    <n v="0"/>
    <n v="0"/>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2"/>
    <x v="1"/>
    <x v="1"/>
    <n v="0"/>
    <n v="0"/>
    <s v="deseo"/>
    <n v="0"/>
    <n v="0"/>
    <n v="0"/>
    <s v="trabajo"/>
    <n v="0"/>
    <n v="0"/>
    <n v="0"/>
    <n v="0"/>
    <n v="0"/>
    <n v="0"/>
    <n v="0"/>
    <n v="0"/>
    <n v="0"/>
    <n v="0"/>
    <n v="0"/>
    <n v="0"/>
    <s v="adicciones"/>
    <n v="0"/>
    <n v="0"/>
    <n v="0"/>
    <n v="0"/>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3"/>
    <x v="1"/>
    <x v="1"/>
    <n v="0"/>
    <n v="0"/>
    <n v="0"/>
    <n v="0"/>
    <n v="0"/>
    <n v="0"/>
    <n v="0"/>
    <n v="0"/>
    <n v="0"/>
    <s v="tristeza"/>
    <n v="0"/>
    <n v="0"/>
    <n v="0"/>
    <n v="0"/>
    <n v="0"/>
    <n v="0"/>
    <n v="0"/>
    <n v="0"/>
    <n v="0"/>
    <n v="0"/>
    <n v="0"/>
    <s v="miedo"/>
    <s v="aborto"/>
    <s v="sexo"/>
    <n v="0"/>
    <n v="0"/>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4"/>
    <x v="1"/>
    <x v="1"/>
    <n v="0"/>
    <n v="0"/>
    <n v="0"/>
    <n v="0"/>
    <n v="0"/>
    <n v="0"/>
    <n v="0"/>
    <n v="0"/>
    <n v="0"/>
    <s v="tristeza"/>
    <n v="0"/>
    <s v="ira"/>
    <s v="arrogancia"/>
    <s v="odio"/>
    <n v="0"/>
    <n v="0"/>
    <n v="0"/>
    <n v="0"/>
    <n v="0"/>
    <n v="0"/>
    <n v="0"/>
    <s v="miedo"/>
    <n v="0"/>
    <n v="0"/>
    <s v="adolescencia"/>
    <s v="bullying"/>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5"/>
    <x v="1"/>
    <x v="1"/>
    <n v="0"/>
    <n v="0"/>
    <n v="0"/>
    <n v="0"/>
    <n v="0"/>
    <n v="0"/>
    <n v="0"/>
    <n v="0"/>
    <s v="duda"/>
    <n v="0"/>
    <n v="0"/>
    <n v="0"/>
    <n v="0"/>
    <n v="0"/>
    <n v="0"/>
    <n v="0"/>
    <n v="0"/>
    <n v="0"/>
    <n v="0"/>
    <n v="0"/>
    <n v="0"/>
    <n v="0"/>
    <n v="0"/>
    <n v="0"/>
    <n v="0"/>
    <n v="0"/>
    <n v="0"/>
    <n v="0"/>
    <n v="0"/>
    <n v="0"/>
    <n v="0"/>
    <n v="0"/>
    <n v="0"/>
    <n v="0"/>
  </r>
  <r>
    <x v="36"/>
    <x v="1"/>
    <x v="1"/>
    <n v="0"/>
    <n v="0"/>
    <s v="deseo"/>
    <n v="0"/>
    <n v="0"/>
    <s v="educacion"/>
    <n v="0"/>
    <n v="0"/>
    <n v="0"/>
    <n v="0"/>
    <n v="0"/>
    <n v="0"/>
    <n v="0"/>
    <n v="0"/>
    <n v="0"/>
    <n v="0"/>
    <n v="0"/>
    <n v="0"/>
    <n v="0"/>
    <n v="0"/>
    <n v="0"/>
    <n v="0"/>
    <n v="0"/>
    <n v="0"/>
    <n v="0"/>
    <n v="0"/>
    <n v="0"/>
    <n v="0"/>
    <n v="0"/>
    <n v="0"/>
    <n v="0"/>
    <n v="0"/>
    <n v="0"/>
    <n v="0"/>
  </r>
  <r>
    <x v="36"/>
    <x v="1"/>
    <x v="1"/>
    <n v="0"/>
    <n v="0"/>
    <s v="deseo"/>
    <n v="0"/>
    <n v="0"/>
    <s v="educacion"/>
    <n v="0"/>
    <n v="0"/>
    <n v="0"/>
    <n v="0"/>
    <n v="0"/>
    <n v="0"/>
    <n v="0"/>
    <n v="0"/>
    <n v="0"/>
    <n v="0"/>
    <n v="0"/>
    <n v="0"/>
    <n v="0"/>
    <n v="0"/>
    <n v="0"/>
    <n v="0"/>
    <n v="0"/>
    <n v="0"/>
    <n v="0"/>
    <n v="0"/>
    <n v="0"/>
    <n v="0"/>
    <n v="0"/>
    <n v="0"/>
    <n v="0"/>
    <n v="0"/>
    <n v="0"/>
    <n v="0"/>
  </r>
  <r>
    <x v="36"/>
    <x v="1"/>
    <x v="1"/>
    <n v="0"/>
    <n v="0"/>
    <s v="deseo"/>
    <n v="0"/>
    <n v="0"/>
    <s v="educacion"/>
    <n v="0"/>
    <n v="0"/>
    <n v="0"/>
    <n v="0"/>
    <n v="0"/>
    <n v="0"/>
    <n v="0"/>
    <n v="0"/>
    <n v="0"/>
    <n v="0"/>
    <n v="0"/>
    <n v="0"/>
    <n v="0"/>
    <n v="0"/>
    <n v="0"/>
    <n v="0"/>
    <n v="0"/>
    <n v="0"/>
    <n v="0"/>
    <n v="0"/>
    <n v="0"/>
    <n v="0"/>
    <n v="0"/>
    <n v="0"/>
    <n v="0"/>
    <n v="0"/>
    <n v="0"/>
    <n v="0"/>
  </r>
  <r>
    <x v="36"/>
    <x v="1"/>
    <x v="1"/>
    <n v="0"/>
    <n v="0"/>
    <s v="deseo"/>
    <n v="0"/>
    <n v="0"/>
    <s v="educacion"/>
    <n v="0"/>
    <n v="0"/>
    <n v="0"/>
    <n v="0"/>
    <n v="0"/>
    <n v="0"/>
    <n v="0"/>
    <n v="0"/>
    <n v="0"/>
    <n v="0"/>
    <n v="0"/>
    <n v="0"/>
    <n v="0"/>
    <n v="0"/>
    <n v="0"/>
    <n v="0"/>
    <n v="0"/>
    <n v="0"/>
    <n v="0"/>
    <n v="0"/>
    <n v="0"/>
    <n v="0"/>
    <n v="0"/>
    <n v="0"/>
    <n v="0"/>
    <n v="0"/>
    <n v="0"/>
    <n v="0"/>
  </r>
  <r>
    <x v="36"/>
    <x v="1"/>
    <x v="1"/>
    <n v="0"/>
    <n v="0"/>
    <s v="deseo"/>
    <n v="0"/>
    <n v="0"/>
    <s v="educacion"/>
    <n v="0"/>
    <n v="0"/>
    <n v="0"/>
    <n v="0"/>
    <n v="0"/>
    <n v="0"/>
    <n v="0"/>
    <n v="0"/>
    <n v="0"/>
    <n v="0"/>
    <n v="0"/>
    <n v="0"/>
    <n v="0"/>
    <n v="0"/>
    <n v="0"/>
    <n v="0"/>
    <n v="0"/>
    <n v="0"/>
    <n v="0"/>
    <n v="0"/>
    <n v="0"/>
    <n v="0"/>
    <n v="0"/>
    <n v="0"/>
    <n v="0"/>
    <n v="0"/>
    <n v="0"/>
    <n v="0"/>
  </r>
  <r>
    <x v="36"/>
    <x v="1"/>
    <x v="1"/>
    <n v="0"/>
    <n v="0"/>
    <s v="deseo"/>
    <n v="0"/>
    <n v="0"/>
    <s v="educacion"/>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7"/>
    <x v="1"/>
    <x v="1"/>
    <s v="envejecimiento"/>
    <n v="0"/>
    <n v="0"/>
    <n v="0"/>
    <n v="0"/>
    <n v="0"/>
    <n v="0"/>
    <n v="0"/>
    <n v="0"/>
    <n v="0"/>
    <n v="0"/>
    <n v="0"/>
    <n v="0"/>
    <n v="0"/>
    <n v="0"/>
    <n v="0"/>
    <n v="0"/>
    <n v="0"/>
    <n v="0"/>
    <n v="0"/>
    <n v="0"/>
    <n v="0"/>
    <n v="0"/>
    <n v="0"/>
    <n v="0"/>
    <n v="0"/>
    <n v="0"/>
    <n v="0"/>
    <n v="0"/>
    <n v="0"/>
    <n v="0"/>
    <n v="0"/>
    <n v="0"/>
    <n v="0"/>
  </r>
  <r>
    <x v="38"/>
    <x v="1"/>
    <x v="1"/>
    <n v="0"/>
    <n v="0"/>
    <n v="0"/>
    <n v="0"/>
    <n v="0"/>
    <n v="0"/>
    <n v="0"/>
    <n v="0"/>
    <n v="0"/>
    <s v="tristeza"/>
    <s v="resiliencia"/>
    <n v="0"/>
    <n v="0"/>
    <n v="0"/>
    <n v="0"/>
    <n v="0"/>
    <n v="0"/>
    <n v="0"/>
    <n v="0"/>
    <n v="0"/>
    <n v="0"/>
    <n v="0"/>
    <n v="0"/>
    <n v="0"/>
    <n v="0"/>
    <n v="0"/>
    <n v="0"/>
    <n v="0"/>
    <n v="0"/>
    <n v="0"/>
    <n v="0"/>
    <n v="0"/>
    <n v="0"/>
    <n v="0"/>
  </r>
  <r>
    <x v="38"/>
    <x v="1"/>
    <x v="1"/>
    <n v="0"/>
    <n v="0"/>
    <n v="0"/>
    <n v="0"/>
    <n v="0"/>
    <n v="0"/>
    <n v="0"/>
    <n v="0"/>
    <n v="0"/>
    <s v="tristeza"/>
    <s v="resiliencia"/>
    <n v="0"/>
    <n v="0"/>
    <n v="0"/>
    <n v="0"/>
    <n v="0"/>
    <n v="0"/>
    <n v="0"/>
    <n v="0"/>
    <n v="0"/>
    <n v="0"/>
    <n v="0"/>
    <n v="0"/>
    <n v="0"/>
    <n v="0"/>
    <n v="0"/>
    <n v="0"/>
    <n v="0"/>
    <n v="0"/>
    <n v="0"/>
    <n v="0"/>
    <n v="0"/>
    <n v="0"/>
    <n v="0"/>
  </r>
  <r>
    <x v="38"/>
    <x v="1"/>
    <x v="1"/>
    <n v="0"/>
    <n v="0"/>
    <n v="0"/>
    <n v="0"/>
    <n v="0"/>
    <n v="0"/>
    <n v="0"/>
    <n v="0"/>
    <n v="0"/>
    <s v="tristeza"/>
    <s v="resiliencia"/>
    <n v="0"/>
    <n v="0"/>
    <n v="0"/>
    <n v="0"/>
    <n v="0"/>
    <n v="0"/>
    <n v="0"/>
    <n v="0"/>
    <n v="0"/>
    <n v="0"/>
    <n v="0"/>
    <n v="0"/>
    <n v="0"/>
    <n v="0"/>
    <n v="0"/>
    <n v="0"/>
    <n v="0"/>
    <n v="0"/>
    <n v="0"/>
    <n v="0"/>
    <n v="0"/>
    <n v="0"/>
    <n v="0"/>
  </r>
  <r>
    <x v="38"/>
    <x v="1"/>
    <x v="1"/>
    <n v="0"/>
    <n v="0"/>
    <n v="0"/>
    <n v="0"/>
    <n v="0"/>
    <n v="0"/>
    <n v="0"/>
    <n v="0"/>
    <n v="0"/>
    <s v="tristeza"/>
    <s v="resiliencia"/>
    <n v="0"/>
    <n v="0"/>
    <n v="0"/>
    <n v="0"/>
    <n v="0"/>
    <n v="0"/>
    <n v="0"/>
    <n v="0"/>
    <n v="0"/>
    <n v="0"/>
    <n v="0"/>
    <n v="0"/>
    <n v="0"/>
    <n v="0"/>
    <n v="0"/>
    <n v="0"/>
    <n v="0"/>
    <n v="0"/>
    <n v="0"/>
    <n v="0"/>
    <n v="0"/>
    <n v="0"/>
    <n v="0"/>
  </r>
  <r>
    <x v="38"/>
    <x v="1"/>
    <x v="1"/>
    <n v="0"/>
    <n v="0"/>
    <n v="0"/>
    <n v="0"/>
    <n v="0"/>
    <n v="0"/>
    <n v="0"/>
    <n v="0"/>
    <n v="0"/>
    <s v="tristeza"/>
    <s v="resiliencia"/>
    <n v="0"/>
    <n v="0"/>
    <n v="0"/>
    <n v="0"/>
    <n v="0"/>
    <n v="0"/>
    <n v="0"/>
    <n v="0"/>
    <n v="0"/>
    <n v="0"/>
    <n v="0"/>
    <n v="0"/>
    <n v="0"/>
    <n v="0"/>
    <n v="0"/>
    <n v="0"/>
    <n v="0"/>
    <n v="0"/>
    <n v="0"/>
    <n v="0"/>
    <n v="0"/>
    <n v="0"/>
    <n v="0"/>
  </r>
  <r>
    <x v="39"/>
    <x v="1"/>
    <x v="1"/>
    <n v="0"/>
    <n v="0"/>
    <n v="0"/>
    <n v="0"/>
    <n v="0"/>
    <n v="0"/>
    <n v="0"/>
    <n v="0"/>
    <n v="0"/>
    <n v="0"/>
    <n v="0"/>
    <n v="0"/>
    <n v="0"/>
    <n v="0"/>
    <n v="0"/>
    <n v="0"/>
    <n v="0"/>
    <n v="0"/>
    <n v="0"/>
    <n v="0"/>
    <n v="0"/>
    <n v="0"/>
    <n v="0"/>
    <n v="0"/>
    <n v="0"/>
    <n v="0"/>
    <n v="0"/>
    <n v="0"/>
    <n v="0"/>
    <n v="0"/>
    <n v="0"/>
    <n v="0"/>
    <n v="0"/>
    <n v="0"/>
  </r>
  <r>
    <x v="39"/>
    <x v="1"/>
    <x v="1"/>
    <n v="0"/>
    <n v="0"/>
    <n v="0"/>
    <n v="0"/>
    <n v="0"/>
    <n v="0"/>
    <n v="0"/>
    <n v="0"/>
    <n v="0"/>
    <n v="0"/>
    <n v="0"/>
    <n v="0"/>
    <n v="0"/>
    <n v="0"/>
    <n v="0"/>
    <n v="0"/>
    <n v="0"/>
    <n v="0"/>
    <n v="0"/>
    <n v="0"/>
    <n v="0"/>
    <n v="0"/>
    <n v="0"/>
    <n v="0"/>
    <n v="0"/>
    <n v="0"/>
    <n v="0"/>
    <n v="0"/>
    <n v="0"/>
    <n v="0"/>
    <n v="0"/>
    <n v="0"/>
    <n v="0"/>
    <n v="0"/>
  </r>
  <r>
    <x v="39"/>
    <x v="1"/>
    <x v="1"/>
    <n v="0"/>
    <n v="0"/>
    <n v="0"/>
    <n v="0"/>
    <n v="0"/>
    <n v="0"/>
    <n v="0"/>
    <n v="0"/>
    <n v="0"/>
    <n v="0"/>
    <n v="0"/>
    <n v="0"/>
    <n v="0"/>
    <n v="0"/>
    <n v="0"/>
    <n v="0"/>
    <n v="0"/>
    <n v="0"/>
    <n v="0"/>
    <n v="0"/>
    <n v="0"/>
    <n v="0"/>
    <n v="0"/>
    <n v="0"/>
    <n v="0"/>
    <n v="0"/>
    <n v="0"/>
    <n v="0"/>
    <n v="0"/>
    <n v="0"/>
    <n v="0"/>
    <n v="0"/>
    <n v="0"/>
    <n v="0"/>
  </r>
  <r>
    <x v="39"/>
    <x v="1"/>
    <x v="1"/>
    <n v="0"/>
    <n v="0"/>
    <n v="0"/>
    <n v="0"/>
    <n v="0"/>
    <n v="0"/>
    <n v="0"/>
    <n v="0"/>
    <n v="0"/>
    <n v="0"/>
    <n v="0"/>
    <n v="0"/>
    <n v="0"/>
    <n v="0"/>
    <n v="0"/>
    <n v="0"/>
    <n v="0"/>
    <n v="0"/>
    <n v="0"/>
    <n v="0"/>
    <n v="0"/>
    <n v="0"/>
    <n v="0"/>
    <n v="0"/>
    <n v="0"/>
    <n v="0"/>
    <n v="0"/>
    <n v="0"/>
    <n v="0"/>
    <n v="0"/>
    <n v="0"/>
    <n v="0"/>
    <n v="0"/>
    <n v="0"/>
  </r>
  <r>
    <x v="39"/>
    <x v="1"/>
    <x v="1"/>
    <n v="0"/>
    <n v="0"/>
    <n v="0"/>
    <n v="0"/>
    <n v="0"/>
    <n v="0"/>
    <n v="0"/>
    <n v="0"/>
    <n v="0"/>
    <n v="0"/>
    <n v="0"/>
    <n v="0"/>
    <n v="0"/>
    <n v="0"/>
    <n v="0"/>
    <n v="0"/>
    <n v="0"/>
    <n v="0"/>
    <n v="0"/>
    <n v="0"/>
    <n v="0"/>
    <n v="0"/>
    <n v="0"/>
    <n v="0"/>
    <n v="0"/>
    <n v="0"/>
    <n v="0"/>
    <n v="0"/>
    <n v="0"/>
    <n v="0"/>
    <n v="0"/>
    <n v="0"/>
    <n v="0"/>
    <n v="0"/>
  </r>
  <r>
    <x v="39"/>
    <x v="1"/>
    <x v="1"/>
    <n v="0"/>
    <n v="0"/>
    <n v="0"/>
    <n v="0"/>
    <n v="0"/>
    <n v="0"/>
    <n v="0"/>
    <n v="0"/>
    <n v="0"/>
    <n v="0"/>
    <n v="0"/>
    <n v="0"/>
    <n v="0"/>
    <n v="0"/>
    <n v="0"/>
    <n v="0"/>
    <n v="0"/>
    <n v="0"/>
    <n v="0"/>
    <n v="0"/>
    <n v="0"/>
    <n v="0"/>
    <n v="0"/>
    <n v="0"/>
    <n v="0"/>
    <n v="0"/>
    <n v="0"/>
    <n v="0"/>
    <n v="0"/>
    <n v="0"/>
    <n v="0"/>
    <n v="0"/>
    <n v="0"/>
    <n v="0"/>
  </r>
  <r>
    <x v="39"/>
    <x v="1"/>
    <x v="1"/>
    <n v="0"/>
    <n v="0"/>
    <n v="0"/>
    <n v="0"/>
    <n v="0"/>
    <n v="0"/>
    <n v="0"/>
    <n v="0"/>
    <n v="0"/>
    <n v="0"/>
    <n v="0"/>
    <n v="0"/>
    <n v="0"/>
    <n v="0"/>
    <n v="0"/>
    <n v="0"/>
    <n v="0"/>
    <n v="0"/>
    <n v="0"/>
    <n v="0"/>
    <n v="0"/>
    <n v="0"/>
    <n v="0"/>
    <n v="0"/>
    <n v="0"/>
    <n v="0"/>
    <n v="0"/>
    <n v="0"/>
    <n v="0"/>
    <n v="0"/>
    <n v="0"/>
    <n v="0"/>
    <n v="0"/>
    <n v="0"/>
  </r>
  <r>
    <x v="39"/>
    <x v="1"/>
    <x v="1"/>
    <n v="0"/>
    <n v="0"/>
    <n v="0"/>
    <n v="0"/>
    <n v="0"/>
    <n v="0"/>
    <n v="0"/>
    <n v="0"/>
    <n v="0"/>
    <n v="0"/>
    <n v="0"/>
    <n v="0"/>
    <n v="0"/>
    <n v="0"/>
    <n v="0"/>
    <n v="0"/>
    <n v="0"/>
    <n v="0"/>
    <n v="0"/>
    <n v="0"/>
    <n v="0"/>
    <n v="0"/>
    <n v="0"/>
    <n v="0"/>
    <n v="0"/>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0"/>
    <x v="1"/>
    <x v="1"/>
    <n v="0"/>
    <n v="0"/>
    <n v="0"/>
    <n v="0"/>
    <n v="0"/>
    <s v="educacion"/>
    <n v="0"/>
    <n v="0"/>
    <n v="0"/>
    <n v="0"/>
    <n v="0"/>
    <s v="ira"/>
    <n v="0"/>
    <s v="odio"/>
    <n v="0"/>
    <n v="0"/>
    <n v="0"/>
    <s v="tension"/>
    <n v="0"/>
    <n v="0"/>
    <n v="0"/>
    <n v="0"/>
    <n v="0"/>
    <n v="0"/>
    <s v="adolescencia"/>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1"/>
    <x v="1"/>
    <x v="1"/>
    <n v="0"/>
    <n v="0"/>
    <s v="deseo"/>
    <n v="0"/>
    <s v="entusiasmo"/>
    <n v="0"/>
    <s v="trabajo"/>
    <n v="0"/>
    <n v="0"/>
    <n v="0"/>
    <s v="resiliencia"/>
    <n v="0"/>
    <n v="0"/>
    <n v="0"/>
    <s v="certeza"/>
    <s v="fortaleza"/>
    <n v="0"/>
    <n v="0"/>
    <n v="0"/>
    <n v="0"/>
    <n v="0"/>
    <n v="0"/>
    <n v="0"/>
    <n v="0"/>
    <n v="0"/>
    <n v="0"/>
    <n v="0"/>
    <n v="0"/>
    <n v="0"/>
    <n v="0"/>
    <n v="0"/>
    <n v="0"/>
    <n v="0"/>
    <n v="0"/>
  </r>
  <r>
    <x v="42"/>
    <x v="1"/>
    <x v="1"/>
    <n v="0"/>
    <n v="0"/>
    <n v="0"/>
    <n v="0"/>
    <n v="0"/>
    <n v="0"/>
    <s v="trabajo"/>
    <n v="0"/>
    <n v="0"/>
    <n v="0"/>
    <n v="0"/>
    <n v="0"/>
    <n v="0"/>
    <n v="0"/>
    <n v="0"/>
    <n v="0"/>
    <n v="0"/>
    <n v="0"/>
    <n v="0"/>
    <n v="0"/>
    <n v="0"/>
    <n v="0"/>
    <n v="0"/>
    <n v="0"/>
    <n v="0"/>
    <n v="0"/>
    <s v="agotamiento"/>
    <n v="0"/>
    <n v="0"/>
    <n v="0"/>
    <n v="0"/>
    <n v="0"/>
    <n v="0"/>
    <n v="0"/>
  </r>
  <r>
    <x v="42"/>
    <x v="1"/>
    <x v="1"/>
    <n v="0"/>
    <n v="0"/>
    <n v="0"/>
    <n v="0"/>
    <n v="0"/>
    <n v="0"/>
    <s v="trabajo"/>
    <n v="0"/>
    <n v="0"/>
    <n v="0"/>
    <n v="0"/>
    <n v="0"/>
    <n v="0"/>
    <n v="0"/>
    <n v="0"/>
    <n v="0"/>
    <n v="0"/>
    <n v="0"/>
    <n v="0"/>
    <n v="0"/>
    <n v="0"/>
    <n v="0"/>
    <n v="0"/>
    <n v="0"/>
    <n v="0"/>
    <n v="0"/>
    <s v="agotamiento"/>
    <n v="0"/>
    <n v="0"/>
    <n v="0"/>
    <n v="0"/>
    <n v="0"/>
    <n v="0"/>
    <n v="0"/>
  </r>
  <r>
    <x v="42"/>
    <x v="1"/>
    <x v="1"/>
    <n v="0"/>
    <n v="0"/>
    <n v="0"/>
    <n v="0"/>
    <n v="0"/>
    <n v="0"/>
    <s v="trabajo"/>
    <n v="0"/>
    <n v="0"/>
    <n v="0"/>
    <n v="0"/>
    <n v="0"/>
    <n v="0"/>
    <n v="0"/>
    <n v="0"/>
    <n v="0"/>
    <n v="0"/>
    <n v="0"/>
    <n v="0"/>
    <n v="0"/>
    <n v="0"/>
    <n v="0"/>
    <n v="0"/>
    <n v="0"/>
    <n v="0"/>
    <n v="0"/>
    <s v="agotamiento"/>
    <n v="0"/>
    <n v="0"/>
    <n v="0"/>
    <n v="0"/>
    <n v="0"/>
    <n v="0"/>
    <n v="0"/>
  </r>
  <r>
    <x v="42"/>
    <x v="1"/>
    <x v="1"/>
    <n v="0"/>
    <n v="0"/>
    <n v="0"/>
    <n v="0"/>
    <n v="0"/>
    <n v="0"/>
    <s v="trabajo"/>
    <n v="0"/>
    <n v="0"/>
    <n v="0"/>
    <n v="0"/>
    <n v="0"/>
    <n v="0"/>
    <n v="0"/>
    <n v="0"/>
    <n v="0"/>
    <n v="0"/>
    <n v="0"/>
    <n v="0"/>
    <n v="0"/>
    <n v="0"/>
    <n v="0"/>
    <n v="0"/>
    <n v="0"/>
    <n v="0"/>
    <n v="0"/>
    <s v="agotamiento"/>
    <n v="0"/>
    <n v="0"/>
    <n v="0"/>
    <n v="0"/>
    <n v="0"/>
    <n v="0"/>
    <n v="0"/>
  </r>
  <r>
    <x v="42"/>
    <x v="1"/>
    <x v="1"/>
    <n v="0"/>
    <n v="0"/>
    <n v="0"/>
    <n v="0"/>
    <n v="0"/>
    <n v="0"/>
    <s v="trabajo"/>
    <n v="0"/>
    <n v="0"/>
    <n v="0"/>
    <n v="0"/>
    <n v="0"/>
    <n v="0"/>
    <n v="0"/>
    <n v="0"/>
    <n v="0"/>
    <n v="0"/>
    <n v="0"/>
    <n v="0"/>
    <n v="0"/>
    <n v="0"/>
    <n v="0"/>
    <n v="0"/>
    <n v="0"/>
    <n v="0"/>
    <n v="0"/>
    <s v="agotamiento"/>
    <n v="0"/>
    <n v="0"/>
    <n v="0"/>
    <n v="0"/>
    <n v="0"/>
    <n v="0"/>
    <n v="0"/>
  </r>
  <r>
    <x v="42"/>
    <x v="1"/>
    <x v="1"/>
    <n v="0"/>
    <n v="0"/>
    <n v="0"/>
    <n v="0"/>
    <n v="0"/>
    <n v="0"/>
    <s v="trabajo"/>
    <n v="0"/>
    <n v="0"/>
    <n v="0"/>
    <n v="0"/>
    <n v="0"/>
    <n v="0"/>
    <n v="0"/>
    <n v="0"/>
    <n v="0"/>
    <n v="0"/>
    <n v="0"/>
    <n v="0"/>
    <n v="0"/>
    <n v="0"/>
    <n v="0"/>
    <n v="0"/>
    <n v="0"/>
    <n v="0"/>
    <n v="0"/>
    <s v="agotamiento"/>
    <n v="0"/>
    <n v="0"/>
    <n v="0"/>
    <n v="0"/>
    <n v="0"/>
    <n v="0"/>
    <n v="0"/>
  </r>
  <r>
    <x v="42"/>
    <x v="1"/>
    <x v="1"/>
    <n v="0"/>
    <n v="0"/>
    <n v="0"/>
    <n v="0"/>
    <n v="0"/>
    <n v="0"/>
    <s v="trabajo"/>
    <n v="0"/>
    <n v="0"/>
    <n v="0"/>
    <n v="0"/>
    <n v="0"/>
    <n v="0"/>
    <n v="0"/>
    <n v="0"/>
    <n v="0"/>
    <n v="0"/>
    <n v="0"/>
    <n v="0"/>
    <n v="0"/>
    <n v="0"/>
    <n v="0"/>
    <n v="0"/>
    <n v="0"/>
    <n v="0"/>
    <n v="0"/>
    <s v="agotamiento"/>
    <n v="0"/>
    <n v="0"/>
    <n v="0"/>
    <n v="0"/>
    <n v="0"/>
    <n v="0"/>
    <n v="0"/>
  </r>
  <r>
    <x v="42"/>
    <x v="1"/>
    <x v="1"/>
    <n v="0"/>
    <n v="0"/>
    <n v="0"/>
    <n v="0"/>
    <n v="0"/>
    <n v="0"/>
    <s v="trabajo"/>
    <n v="0"/>
    <n v="0"/>
    <n v="0"/>
    <n v="0"/>
    <n v="0"/>
    <n v="0"/>
    <n v="0"/>
    <n v="0"/>
    <n v="0"/>
    <n v="0"/>
    <n v="0"/>
    <n v="0"/>
    <n v="0"/>
    <n v="0"/>
    <n v="0"/>
    <n v="0"/>
    <n v="0"/>
    <n v="0"/>
    <n v="0"/>
    <s v="agotamiento"/>
    <n v="0"/>
    <n v="0"/>
    <n v="0"/>
    <n v="0"/>
    <n v="0"/>
    <n v="0"/>
    <n v="0"/>
  </r>
  <r>
    <x v="42"/>
    <x v="1"/>
    <x v="1"/>
    <n v="0"/>
    <n v="0"/>
    <n v="0"/>
    <n v="0"/>
    <n v="0"/>
    <n v="0"/>
    <s v="trabajo"/>
    <n v="0"/>
    <n v="0"/>
    <n v="0"/>
    <n v="0"/>
    <n v="0"/>
    <n v="0"/>
    <n v="0"/>
    <n v="0"/>
    <n v="0"/>
    <n v="0"/>
    <n v="0"/>
    <n v="0"/>
    <n v="0"/>
    <n v="0"/>
    <n v="0"/>
    <n v="0"/>
    <n v="0"/>
    <n v="0"/>
    <n v="0"/>
    <s v="agotamiento"/>
    <n v="0"/>
    <n v="0"/>
    <n v="0"/>
    <n v="0"/>
    <n v="0"/>
    <n v="0"/>
    <n v="0"/>
  </r>
  <r>
    <x v="42"/>
    <x v="1"/>
    <x v="1"/>
    <n v="0"/>
    <n v="0"/>
    <n v="0"/>
    <n v="0"/>
    <n v="0"/>
    <n v="0"/>
    <s v="trabajo"/>
    <n v="0"/>
    <n v="0"/>
    <n v="0"/>
    <n v="0"/>
    <n v="0"/>
    <n v="0"/>
    <n v="0"/>
    <n v="0"/>
    <n v="0"/>
    <n v="0"/>
    <n v="0"/>
    <n v="0"/>
    <n v="0"/>
    <n v="0"/>
    <n v="0"/>
    <n v="0"/>
    <n v="0"/>
    <n v="0"/>
    <n v="0"/>
    <s v="agotamiento"/>
    <n v="0"/>
    <n v="0"/>
    <n v="0"/>
    <n v="0"/>
    <n v="0"/>
    <n v="0"/>
    <n v="0"/>
  </r>
  <r>
    <x v="42"/>
    <x v="1"/>
    <x v="1"/>
    <n v="0"/>
    <n v="0"/>
    <n v="0"/>
    <n v="0"/>
    <n v="0"/>
    <n v="0"/>
    <s v="trabajo"/>
    <n v="0"/>
    <n v="0"/>
    <n v="0"/>
    <n v="0"/>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3"/>
    <x v="1"/>
    <x v="1"/>
    <n v="0"/>
    <n v="0"/>
    <n v="0"/>
    <n v="0"/>
    <n v="0"/>
    <n v="0"/>
    <s v="trabajo"/>
    <n v="0"/>
    <n v="0"/>
    <n v="0"/>
    <s v="resiliencia"/>
    <n v="0"/>
    <n v="0"/>
    <n v="0"/>
    <n v="0"/>
    <n v="0"/>
    <n v="0"/>
    <n v="0"/>
    <n v="0"/>
    <n v="0"/>
    <n v="0"/>
    <n v="0"/>
    <n v="0"/>
    <n v="0"/>
    <n v="0"/>
    <n v="0"/>
    <s v="agotamiento"/>
    <n v="0"/>
    <n v="0"/>
    <n v="0"/>
    <n v="0"/>
    <n v="0"/>
    <n v="0"/>
    <n v="0"/>
  </r>
  <r>
    <x v="44"/>
    <x v="1"/>
    <x v="1"/>
    <s v="envejecimiento"/>
    <n v="0"/>
    <n v="0"/>
    <n v="0"/>
    <n v="0"/>
    <n v="0"/>
    <s v="trabajo"/>
    <n v="0"/>
    <n v="0"/>
    <n v="0"/>
    <n v="0"/>
    <n v="0"/>
    <s v="arrogancia"/>
    <n v="0"/>
    <n v="0"/>
    <n v="0"/>
    <n v="0"/>
    <n v="0"/>
    <n v="0"/>
    <n v="0"/>
    <n v="0"/>
    <n v="0"/>
    <n v="0"/>
    <n v="0"/>
    <n v="0"/>
    <n v="0"/>
    <n v="0"/>
    <n v="0"/>
    <n v="0"/>
    <n v="0"/>
    <n v="0"/>
    <n v="0"/>
    <n v="0"/>
    <n v="0"/>
  </r>
  <r>
    <x v="44"/>
    <x v="1"/>
    <x v="1"/>
    <s v="envejecimiento"/>
    <n v="0"/>
    <n v="0"/>
    <n v="0"/>
    <n v="0"/>
    <n v="0"/>
    <s v="trabajo"/>
    <n v="0"/>
    <n v="0"/>
    <n v="0"/>
    <n v="0"/>
    <n v="0"/>
    <s v="arrogancia"/>
    <n v="0"/>
    <n v="0"/>
    <n v="0"/>
    <n v="0"/>
    <n v="0"/>
    <n v="0"/>
    <n v="0"/>
    <n v="0"/>
    <n v="0"/>
    <n v="0"/>
    <n v="0"/>
    <n v="0"/>
    <n v="0"/>
    <n v="0"/>
    <n v="0"/>
    <n v="0"/>
    <n v="0"/>
    <n v="0"/>
    <n v="0"/>
    <n v="0"/>
    <n v="0"/>
  </r>
  <r>
    <x v="44"/>
    <x v="1"/>
    <x v="1"/>
    <s v="envejecimiento"/>
    <n v="0"/>
    <n v="0"/>
    <n v="0"/>
    <n v="0"/>
    <n v="0"/>
    <s v="trabajo"/>
    <n v="0"/>
    <n v="0"/>
    <n v="0"/>
    <n v="0"/>
    <n v="0"/>
    <s v="arrogancia"/>
    <n v="0"/>
    <n v="0"/>
    <n v="0"/>
    <n v="0"/>
    <n v="0"/>
    <n v="0"/>
    <n v="0"/>
    <n v="0"/>
    <n v="0"/>
    <n v="0"/>
    <n v="0"/>
    <n v="0"/>
    <n v="0"/>
    <n v="0"/>
    <n v="0"/>
    <n v="0"/>
    <n v="0"/>
    <n v="0"/>
    <n v="0"/>
    <n v="0"/>
    <n v="0"/>
  </r>
  <r>
    <x v="45"/>
    <x v="1"/>
    <x v="1"/>
    <n v="0"/>
    <n v="0"/>
    <s v="deseo"/>
    <n v="0"/>
    <n v="0"/>
    <n v="0"/>
    <n v="0"/>
    <n v="0"/>
    <n v="0"/>
    <n v="0"/>
    <n v="0"/>
    <n v="0"/>
    <s v="arrogancia"/>
    <n v="0"/>
    <n v="0"/>
    <n v="0"/>
    <n v="0"/>
    <n v="0"/>
    <n v="0"/>
    <n v="0"/>
    <n v="0"/>
    <n v="0"/>
    <n v="0"/>
    <n v="0"/>
    <n v="0"/>
    <n v="0"/>
    <n v="0"/>
    <n v="0"/>
    <n v="0"/>
    <n v="0"/>
    <n v="0"/>
    <n v="0"/>
    <n v="0"/>
    <n v="0"/>
  </r>
  <r>
    <x v="45"/>
    <x v="1"/>
    <x v="1"/>
    <n v="0"/>
    <n v="0"/>
    <s v="deseo"/>
    <n v="0"/>
    <n v="0"/>
    <n v="0"/>
    <n v="0"/>
    <n v="0"/>
    <n v="0"/>
    <n v="0"/>
    <n v="0"/>
    <n v="0"/>
    <s v="arrogancia"/>
    <n v="0"/>
    <n v="0"/>
    <n v="0"/>
    <n v="0"/>
    <n v="0"/>
    <n v="0"/>
    <n v="0"/>
    <n v="0"/>
    <n v="0"/>
    <n v="0"/>
    <n v="0"/>
    <n v="0"/>
    <n v="0"/>
    <n v="0"/>
    <n v="0"/>
    <n v="0"/>
    <n v="0"/>
    <n v="0"/>
    <n v="0"/>
    <n v="0"/>
    <n v="0"/>
  </r>
  <r>
    <x v="45"/>
    <x v="1"/>
    <x v="1"/>
    <n v="0"/>
    <n v="0"/>
    <s v="deseo"/>
    <n v="0"/>
    <n v="0"/>
    <n v="0"/>
    <n v="0"/>
    <n v="0"/>
    <n v="0"/>
    <n v="0"/>
    <n v="0"/>
    <n v="0"/>
    <s v="arrogancia"/>
    <n v="0"/>
    <n v="0"/>
    <n v="0"/>
    <n v="0"/>
    <n v="0"/>
    <n v="0"/>
    <n v="0"/>
    <n v="0"/>
    <n v="0"/>
    <n v="0"/>
    <n v="0"/>
    <n v="0"/>
    <n v="0"/>
    <n v="0"/>
    <n v="0"/>
    <n v="0"/>
    <n v="0"/>
    <n v="0"/>
    <n v="0"/>
    <n v="0"/>
    <n v="0"/>
  </r>
  <r>
    <x v="45"/>
    <x v="1"/>
    <x v="1"/>
    <n v="0"/>
    <n v="0"/>
    <s v="deseo"/>
    <n v="0"/>
    <n v="0"/>
    <n v="0"/>
    <n v="0"/>
    <n v="0"/>
    <n v="0"/>
    <n v="0"/>
    <n v="0"/>
    <n v="0"/>
    <s v="arrogancia"/>
    <n v="0"/>
    <n v="0"/>
    <n v="0"/>
    <n v="0"/>
    <n v="0"/>
    <n v="0"/>
    <n v="0"/>
    <n v="0"/>
    <n v="0"/>
    <n v="0"/>
    <n v="0"/>
    <n v="0"/>
    <n v="0"/>
    <n v="0"/>
    <n v="0"/>
    <n v="0"/>
    <n v="0"/>
    <n v="0"/>
    <n v="0"/>
    <n v="0"/>
    <n v="0"/>
  </r>
  <r>
    <x v="45"/>
    <x v="1"/>
    <x v="1"/>
    <n v="0"/>
    <n v="0"/>
    <s v="deseo"/>
    <n v="0"/>
    <n v="0"/>
    <n v="0"/>
    <n v="0"/>
    <n v="0"/>
    <n v="0"/>
    <n v="0"/>
    <n v="0"/>
    <n v="0"/>
    <s v="arrogancia"/>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6"/>
    <x v="1"/>
    <x v="1"/>
    <n v="0"/>
    <n v="0"/>
    <n v="0"/>
    <n v="0"/>
    <n v="0"/>
    <n v="0"/>
    <s v="trabajo"/>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7"/>
    <x v="1"/>
    <x v="1"/>
    <n v="0"/>
    <n v="0"/>
    <n v="0"/>
    <n v="0"/>
    <n v="0"/>
    <s v="educacion"/>
    <n v="0"/>
    <n v="0"/>
    <n v="0"/>
    <n v="0"/>
    <n v="0"/>
    <n v="0"/>
    <n v="0"/>
    <n v="0"/>
    <n v="0"/>
    <n v="0"/>
    <n v="0"/>
    <n v="0"/>
    <n v="0"/>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8"/>
    <x v="1"/>
    <x v="1"/>
    <n v="0"/>
    <n v="0"/>
    <n v="0"/>
    <n v="0"/>
    <n v="0"/>
    <n v="0"/>
    <n v="0"/>
    <n v="0"/>
    <n v="0"/>
    <n v="0"/>
    <n v="0"/>
    <s v="ira"/>
    <n v="0"/>
    <n v="0"/>
    <n v="0"/>
    <n v="0"/>
    <s v="calma"/>
    <s v="tension"/>
    <s v="estres"/>
    <n v="0"/>
    <n v="0"/>
    <n v="0"/>
    <n v="0"/>
    <n v="0"/>
    <n v="0"/>
    <n v="0"/>
    <n v="0"/>
    <n v="0"/>
    <n v="0"/>
    <n v="0"/>
    <n v="0"/>
    <n v="0"/>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49"/>
    <x v="1"/>
    <x v="1"/>
    <s v="envejecimiento"/>
    <n v="0"/>
    <n v="0"/>
    <s v="aburrimiento"/>
    <n v="0"/>
    <n v="0"/>
    <n v="0"/>
    <n v="0"/>
    <n v="0"/>
    <n v="0"/>
    <n v="0"/>
    <n v="0"/>
    <n v="0"/>
    <n v="0"/>
    <n v="0"/>
    <n v="0"/>
    <n v="0"/>
    <n v="0"/>
    <n v="0"/>
    <n v="0"/>
    <n v="0"/>
    <n v="0"/>
    <n v="0"/>
    <n v="0"/>
    <s v="adolescencia"/>
    <n v="0"/>
    <n v="0"/>
    <n v="0"/>
    <n v="0"/>
    <n v="0"/>
    <s v="apatia"/>
    <s v="muerte"/>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0"/>
    <x v="1"/>
    <x v="1"/>
    <n v="0"/>
    <n v="0"/>
    <n v="0"/>
    <n v="0"/>
    <n v="0"/>
    <n v="0"/>
    <s v="trabajo"/>
    <s v="malestar"/>
    <n v="0"/>
    <n v="0"/>
    <n v="0"/>
    <n v="0"/>
    <n v="0"/>
    <n v="0"/>
    <n v="0"/>
    <n v="0"/>
    <n v="0"/>
    <n v="0"/>
    <n v="0"/>
    <n v="0"/>
    <n v="0"/>
    <s v="miedo"/>
    <n v="0"/>
    <n v="0"/>
    <s v="adolescencia"/>
    <n v="0"/>
    <n v="0"/>
    <n v="0"/>
    <n v="0"/>
    <n v="0"/>
    <n v="0"/>
    <n v="0"/>
    <n v="0"/>
    <n v="0"/>
  </r>
  <r>
    <x v="51"/>
    <x v="1"/>
    <x v="1"/>
    <n v="0"/>
    <n v="0"/>
    <n v="0"/>
    <n v="0"/>
    <n v="0"/>
    <n v="0"/>
    <s v="trabajo"/>
    <n v="0"/>
    <n v="0"/>
    <n v="0"/>
    <s v="resiliencia"/>
    <n v="0"/>
    <n v="0"/>
    <n v="0"/>
    <n v="0"/>
    <s v="fortaleza"/>
    <n v="0"/>
    <n v="0"/>
    <n v="0"/>
    <n v="0"/>
    <n v="0"/>
    <n v="0"/>
    <n v="0"/>
    <n v="0"/>
    <n v="0"/>
    <n v="0"/>
    <n v="0"/>
    <n v="0"/>
    <n v="0"/>
    <n v="0"/>
    <n v="0"/>
    <n v="0"/>
    <n v="0"/>
    <n v="0"/>
  </r>
  <r>
    <x v="51"/>
    <x v="1"/>
    <x v="1"/>
    <n v="0"/>
    <n v="0"/>
    <n v="0"/>
    <n v="0"/>
    <n v="0"/>
    <n v="0"/>
    <s v="trabajo"/>
    <n v="0"/>
    <n v="0"/>
    <n v="0"/>
    <s v="resiliencia"/>
    <n v="0"/>
    <n v="0"/>
    <n v="0"/>
    <n v="0"/>
    <s v="fortaleza"/>
    <n v="0"/>
    <n v="0"/>
    <n v="0"/>
    <n v="0"/>
    <n v="0"/>
    <n v="0"/>
    <n v="0"/>
    <n v="0"/>
    <n v="0"/>
    <n v="0"/>
    <n v="0"/>
    <n v="0"/>
    <n v="0"/>
    <n v="0"/>
    <n v="0"/>
    <n v="0"/>
    <n v="0"/>
    <n v="0"/>
  </r>
  <r>
    <x v="51"/>
    <x v="1"/>
    <x v="1"/>
    <n v="0"/>
    <n v="0"/>
    <n v="0"/>
    <n v="0"/>
    <n v="0"/>
    <n v="0"/>
    <s v="trabajo"/>
    <n v="0"/>
    <n v="0"/>
    <n v="0"/>
    <s v="resiliencia"/>
    <n v="0"/>
    <n v="0"/>
    <n v="0"/>
    <n v="0"/>
    <s v="fortaleza"/>
    <n v="0"/>
    <n v="0"/>
    <n v="0"/>
    <n v="0"/>
    <n v="0"/>
    <n v="0"/>
    <n v="0"/>
    <n v="0"/>
    <n v="0"/>
    <n v="0"/>
    <n v="0"/>
    <n v="0"/>
    <n v="0"/>
    <n v="0"/>
    <n v="0"/>
    <n v="0"/>
    <n v="0"/>
    <n v="0"/>
  </r>
  <r>
    <x v="51"/>
    <x v="1"/>
    <x v="1"/>
    <n v="0"/>
    <n v="0"/>
    <n v="0"/>
    <n v="0"/>
    <n v="0"/>
    <n v="0"/>
    <s v="trabajo"/>
    <n v="0"/>
    <n v="0"/>
    <n v="0"/>
    <s v="resiliencia"/>
    <n v="0"/>
    <n v="0"/>
    <n v="0"/>
    <n v="0"/>
    <s v="fortaleza"/>
    <n v="0"/>
    <n v="0"/>
    <n v="0"/>
    <n v="0"/>
    <n v="0"/>
    <n v="0"/>
    <n v="0"/>
    <n v="0"/>
    <n v="0"/>
    <n v="0"/>
    <n v="0"/>
    <n v="0"/>
    <n v="0"/>
    <n v="0"/>
    <n v="0"/>
    <n v="0"/>
    <n v="0"/>
    <n v="0"/>
  </r>
  <r>
    <x v="51"/>
    <x v="1"/>
    <x v="1"/>
    <n v="0"/>
    <n v="0"/>
    <n v="0"/>
    <n v="0"/>
    <n v="0"/>
    <n v="0"/>
    <s v="trabajo"/>
    <n v="0"/>
    <n v="0"/>
    <n v="0"/>
    <s v="resiliencia"/>
    <n v="0"/>
    <n v="0"/>
    <n v="0"/>
    <n v="0"/>
    <s v="fortaleza"/>
    <n v="0"/>
    <n v="0"/>
    <n v="0"/>
    <n v="0"/>
    <n v="0"/>
    <n v="0"/>
    <n v="0"/>
    <n v="0"/>
    <n v="0"/>
    <n v="0"/>
    <n v="0"/>
    <n v="0"/>
    <n v="0"/>
    <n v="0"/>
    <n v="0"/>
    <n v="0"/>
    <n v="0"/>
    <n v="0"/>
  </r>
  <r>
    <x v="51"/>
    <x v="1"/>
    <x v="1"/>
    <n v="0"/>
    <n v="0"/>
    <n v="0"/>
    <n v="0"/>
    <n v="0"/>
    <n v="0"/>
    <s v="trabajo"/>
    <n v="0"/>
    <n v="0"/>
    <n v="0"/>
    <s v="resiliencia"/>
    <n v="0"/>
    <n v="0"/>
    <n v="0"/>
    <n v="0"/>
    <s v="fortaleza"/>
    <n v="0"/>
    <n v="0"/>
    <n v="0"/>
    <n v="0"/>
    <n v="0"/>
    <n v="0"/>
    <n v="0"/>
    <n v="0"/>
    <n v="0"/>
    <n v="0"/>
    <n v="0"/>
    <n v="0"/>
    <n v="0"/>
    <n v="0"/>
    <n v="0"/>
    <n v="0"/>
    <n v="0"/>
    <n v="0"/>
  </r>
  <r>
    <x v="51"/>
    <x v="1"/>
    <x v="1"/>
    <n v="0"/>
    <n v="0"/>
    <n v="0"/>
    <n v="0"/>
    <n v="0"/>
    <n v="0"/>
    <s v="trabajo"/>
    <n v="0"/>
    <n v="0"/>
    <n v="0"/>
    <s v="resiliencia"/>
    <n v="0"/>
    <n v="0"/>
    <n v="0"/>
    <n v="0"/>
    <s v="fortaleza"/>
    <n v="0"/>
    <n v="0"/>
    <n v="0"/>
    <n v="0"/>
    <n v="0"/>
    <n v="0"/>
    <n v="0"/>
    <n v="0"/>
    <n v="0"/>
    <n v="0"/>
    <n v="0"/>
    <n v="0"/>
    <n v="0"/>
    <n v="0"/>
    <n v="0"/>
    <n v="0"/>
    <n v="0"/>
    <n v="0"/>
  </r>
  <r>
    <x v="51"/>
    <x v="1"/>
    <x v="1"/>
    <n v="0"/>
    <n v="0"/>
    <n v="0"/>
    <n v="0"/>
    <n v="0"/>
    <n v="0"/>
    <s v="trabajo"/>
    <n v="0"/>
    <n v="0"/>
    <n v="0"/>
    <s v="resiliencia"/>
    <n v="0"/>
    <n v="0"/>
    <n v="0"/>
    <n v="0"/>
    <s v="fortaleza"/>
    <n v="0"/>
    <n v="0"/>
    <n v="0"/>
    <n v="0"/>
    <n v="0"/>
    <n v="0"/>
    <n v="0"/>
    <n v="0"/>
    <n v="0"/>
    <n v="0"/>
    <n v="0"/>
    <n v="0"/>
    <n v="0"/>
    <n v="0"/>
    <n v="0"/>
    <n v="0"/>
    <n v="0"/>
    <n v="0"/>
  </r>
  <r>
    <x v="51"/>
    <x v="1"/>
    <x v="1"/>
    <n v="0"/>
    <n v="0"/>
    <n v="0"/>
    <n v="0"/>
    <n v="0"/>
    <n v="0"/>
    <s v="trabajo"/>
    <n v="0"/>
    <n v="0"/>
    <n v="0"/>
    <s v="resiliencia"/>
    <n v="0"/>
    <n v="0"/>
    <n v="0"/>
    <n v="0"/>
    <s v="fortaleza"/>
    <n v="0"/>
    <n v="0"/>
    <n v="0"/>
    <n v="0"/>
    <n v="0"/>
    <n v="0"/>
    <n v="0"/>
    <n v="0"/>
    <n v="0"/>
    <n v="0"/>
    <n v="0"/>
    <n v="0"/>
    <n v="0"/>
    <n v="0"/>
    <n v="0"/>
    <n v="0"/>
    <n v="0"/>
    <n v="0"/>
  </r>
  <r>
    <x v="51"/>
    <x v="1"/>
    <x v="1"/>
    <n v="0"/>
    <n v="0"/>
    <n v="0"/>
    <n v="0"/>
    <n v="0"/>
    <n v="0"/>
    <s v="trabajo"/>
    <n v="0"/>
    <n v="0"/>
    <n v="0"/>
    <s v="resiliencia"/>
    <n v="0"/>
    <n v="0"/>
    <n v="0"/>
    <n v="0"/>
    <s v="fortaleza"/>
    <n v="0"/>
    <n v="0"/>
    <n v="0"/>
    <n v="0"/>
    <n v="0"/>
    <n v="0"/>
    <n v="0"/>
    <n v="0"/>
    <n v="0"/>
    <n v="0"/>
    <n v="0"/>
    <n v="0"/>
    <n v="0"/>
    <n v="0"/>
    <n v="0"/>
    <n v="0"/>
    <n v="0"/>
    <n v="0"/>
  </r>
  <r>
    <x v="51"/>
    <x v="1"/>
    <x v="1"/>
    <n v="0"/>
    <n v="0"/>
    <n v="0"/>
    <n v="0"/>
    <n v="0"/>
    <n v="0"/>
    <s v="trabajo"/>
    <n v="0"/>
    <n v="0"/>
    <n v="0"/>
    <s v="resiliencia"/>
    <n v="0"/>
    <n v="0"/>
    <n v="0"/>
    <n v="0"/>
    <s v="fortaleza"/>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2"/>
    <x v="1"/>
    <x v="1"/>
    <n v="0"/>
    <n v="0"/>
    <n v="0"/>
    <n v="0"/>
    <s v="entusiasmo"/>
    <n v="0"/>
    <s v="trabajo"/>
    <n v="0"/>
    <n v="0"/>
    <n v="0"/>
    <n v="0"/>
    <n v="0"/>
    <n v="0"/>
    <n v="0"/>
    <n v="0"/>
    <n v="0"/>
    <n v="0"/>
    <n v="0"/>
    <n v="0"/>
    <n v="0"/>
    <n v="0"/>
    <n v="0"/>
    <n v="0"/>
    <n v="0"/>
    <n v="0"/>
    <n v="0"/>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3"/>
    <x v="1"/>
    <x v="1"/>
    <n v="0"/>
    <n v="0"/>
    <n v="0"/>
    <n v="0"/>
    <n v="0"/>
    <n v="0"/>
    <s v="trabajo"/>
    <n v="0"/>
    <n v="0"/>
    <n v="0"/>
    <n v="0"/>
    <n v="0"/>
    <s v="arrogancia"/>
    <n v="0"/>
    <s v="certeza"/>
    <n v="0"/>
    <n v="0"/>
    <n v="0"/>
    <n v="0"/>
    <n v="0"/>
    <s v="compasion"/>
    <n v="0"/>
    <n v="0"/>
    <n v="0"/>
    <n v="0"/>
    <s v="bullying"/>
    <n v="0"/>
    <n v="0"/>
    <n v="0"/>
    <n v="0"/>
    <n v="0"/>
    <n v="0"/>
    <n v="0"/>
    <n v="0"/>
  </r>
  <r>
    <x v="54"/>
    <x v="1"/>
    <x v="1"/>
    <n v="0"/>
    <n v="0"/>
    <n v="0"/>
    <n v="0"/>
    <n v="0"/>
    <n v="0"/>
    <n v="0"/>
    <n v="0"/>
    <n v="0"/>
    <n v="0"/>
    <n v="0"/>
    <n v="0"/>
    <n v="0"/>
    <n v="0"/>
    <n v="0"/>
    <n v="0"/>
    <n v="0"/>
    <n v="0"/>
    <n v="0"/>
    <n v="0"/>
    <n v="0"/>
    <n v="0"/>
    <n v="0"/>
    <n v="0"/>
    <n v="0"/>
    <n v="0"/>
    <n v="0"/>
    <n v="0"/>
    <n v="0"/>
    <n v="0"/>
    <n v="0"/>
    <n v="0"/>
    <n v="0"/>
    <n v="0"/>
  </r>
  <r>
    <x v="54"/>
    <x v="1"/>
    <x v="1"/>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0">
  <r>
    <s v="mayte"/>
    <n v="1966"/>
    <x v="0"/>
    <x v="0"/>
  </r>
  <r>
    <s v="crocamorarodriguez@gmail.com"/>
    <n v="1974"/>
    <x v="0"/>
    <x v="0"/>
  </r>
  <r>
    <s v="crocamorarodriguez@gamil.com"/>
    <n v="1974"/>
    <x v="0"/>
    <x v="0"/>
  </r>
  <r>
    <s v="carmen1"/>
    <n v="1974"/>
    <x v="0"/>
    <x v="0"/>
  </r>
  <r>
    <s v="carmen"/>
    <n v="1974"/>
    <x v="0"/>
    <x v="0"/>
  </r>
  <r>
    <s v="rlc@uma.es"/>
    <n v="1976"/>
    <x v="0"/>
    <x v="0"/>
  </r>
  <r>
    <s v="gselica@yahoo.es"/>
    <n v="1978"/>
    <x v="0"/>
    <x v="0"/>
  </r>
  <r>
    <s v="teresa.arjona@colegioalboran.e"/>
    <n v="1983"/>
    <x v="0"/>
    <x v="0"/>
  </r>
  <r>
    <s v="AnaVS"/>
    <n v="1984"/>
    <x v="0"/>
    <x v="0"/>
  </r>
  <r>
    <s v="samper727476@gmail.com"/>
    <n v="1986"/>
    <x v="0"/>
    <x v="0"/>
  </r>
  <r>
    <s v="marinabecerrabaez@gmail.com"/>
    <n v="1987"/>
    <x v="0"/>
    <x v="0"/>
  </r>
  <r>
    <s v="rocioavila87@gmail.com"/>
    <n v="1987"/>
    <x v="0"/>
    <x v="0"/>
  </r>
  <r>
    <s v="CANDI"/>
    <n v="1988"/>
    <x v="0"/>
    <x v="0"/>
  </r>
  <r>
    <s v="mariajosepr340@hotmail.com"/>
    <n v="1990"/>
    <x v="0"/>
    <x v="0"/>
  </r>
  <r>
    <s v="alexandraruizcriado@gmail.com"/>
    <n v="1990"/>
    <x v="0"/>
    <x v="0"/>
  </r>
  <r>
    <s v="Nati"/>
    <n v="1991"/>
    <x v="0"/>
    <x v="0"/>
  </r>
  <r>
    <s v="rocio.muba92@gmail.com"/>
    <n v="1992"/>
    <x v="0"/>
    <x v="0"/>
  </r>
  <r>
    <s v="e.garciabernabeu@gmail.com"/>
    <n v="1992"/>
    <x v="0"/>
    <x v="0"/>
  </r>
  <r>
    <s v="Nazaret"/>
    <n v="1993"/>
    <x v="0"/>
    <x v="0"/>
  </r>
  <r>
    <s v="Desiree"/>
    <n v="1993"/>
    <x v="0"/>
    <x v="0"/>
  </r>
  <r>
    <s v="Grazziella"/>
    <n v="1993"/>
    <x v="0"/>
    <x v="0"/>
  </r>
  <r>
    <s v="patricia_vera93@hotmail.com"/>
    <n v="1993"/>
    <x v="0"/>
    <x v="0"/>
  </r>
  <r>
    <s v="svlarramendi@gmail.com"/>
    <n v="1993"/>
    <x v="0"/>
    <x v="0"/>
  </r>
  <r>
    <s v="marcela.alear9422@gmail.com"/>
    <n v="1994"/>
    <x v="0"/>
    <x v="0"/>
  </r>
  <r>
    <s v="blancamateo1994@msn.com"/>
    <n v="1994"/>
    <x v="0"/>
    <x v="0"/>
  </r>
  <r>
    <s v="sa_estefi_22@hotmail.com"/>
    <n v="1995"/>
    <x v="0"/>
    <x v="0"/>
  </r>
  <r>
    <s v="cebramar"/>
    <n v="1995"/>
    <x v="0"/>
    <x v="0"/>
  </r>
  <r>
    <s v="Judit"/>
    <n v="1995"/>
    <x v="0"/>
    <x v="0"/>
  </r>
  <r>
    <s v="Natalia"/>
    <n v="1995"/>
    <x v="0"/>
    <x v="0"/>
  </r>
  <r>
    <s v="@NoeliaMora"/>
    <n v="1995"/>
    <x v="0"/>
    <x v="0"/>
  </r>
  <r>
    <s v="Natalia1"/>
    <n v="1995"/>
    <x v="0"/>
    <x v="0"/>
  </r>
  <r>
    <s v="esther.asinreina@alumnos.uchce"/>
    <n v="1995"/>
    <x v="0"/>
    <x v="0"/>
  </r>
  <r>
    <s v="esther7"/>
    <n v="1995"/>
    <x v="0"/>
    <x v="0"/>
  </r>
  <r>
    <s v="claraschez15@gmail.com"/>
    <n v="1996"/>
    <x v="0"/>
    <x v="0"/>
  </r>
  <r>
    <s v="Lorena"/>
    <n v="1996"/>
    <x v="0"/>
    <x v="0"/>
  </r>
  <r>
    <s v="cami"/>
    <n v="1996"/>
    <x v="0"/>
    <x v="0"/>
  </r>
  <r>
    <s v="claudialayos96@gmail.com"/>
    <n v="1996"/>
    <x v="0"/>
    <x v="0"/>
  </r>
  <r>
    <s v="hola"/>
    <n v="1996"/>
    <x v="0"/>
    <x v="0"/>
  </r>
  <r>
    <s v="laura.gar.lom.22@gmail.com"/>
    <n v="1997"/>
    <x v="0"/>
    <x v="0"/>
  </r>
  <r>
    <s v="LIDIA"/>
    <n v="1997"/>
    <x v="0"/>
    <x v="0"/>
  </r>
  <r>
    <s v="rociomartin2d@hotmail.com"/>
    <n v="1997"/>
    <x v="0"/>
    <x v="0"/>
  </r>
  <r>
    <s v="Marivi@"/>
    <n v="1997"/>
    <x v="0"/>
    <x v="0"/>
  </r>
  <r>
    <s v="NereaBarbero"/>
    <n v="1997"/>
    <x v="0"/>
    <x v="0"/>
  </r>
  <r>
    <s v="amalia_calderon@hotmail.com"/>
    <n v="1997"/>
    <x v="0"/>
    <x v="0"/>
  </r>
  <r>
    <s v="evamariavega190597@gmail.com"/>
    <n v="1997"/>
    <x v="0"/>
    <x v="0"/>
  </r>
  <r>
    <s v="maria@logopeda"/>
    <n v="1997"/>
    <x v="0"/>
    <x v="0"/>
  </r>
  <r>
    <s v="mariabr"/>
    <n v="1997"/>
    <x v="0"/>
    <x v="0"/>
  </r>
  <r>
    <s v="anabelpoved"/>
    <n v="1997"/>
    <x v="0"/>
    <x v="0"/>
  </r>
  <r>
    <s v="mariafrailepastrana@gmail.com"/>
    <n v="1997"/>
    <x v="0"/>
    <x v="0"/>
  </r>
  <r>
    <s v="marina"/>
    <n v="1998"/>
    <x v="0"/>
    <x v="1"/>
  </r>
  <r>
    <s v="Evelyn"/>
    <n v="1998"/>
    <x v="0"/>
    <x v="1"/>
  </r>
  <r>
    <s v="Esther"/>
    <n v="1998"/>
    <x v="0"/>
    <x v="1"/>
  </r>
  <r>
    <s v="INMA"/>
    <n v="1998"/>
    <x v="0"/>
    <x v="1"/>
  </r>
  <r>
    <s v="carmengonzalez0598@gmail.com"/>
    <n v="1998"/>
    <x v="0"/>
    <x v="1"/>
  </r>
  <r>
    <s v="lauramartingamez@gmail.com"/>
    <n v="1998"/>
    <x v="0"/>
    <x v="1"/>
  </r>
  <r>
    <s v="Lucia"/>
    <n v="1998"/>
    <x v="0"/>
    <x v="1"/>
  </r>
  <r>
    <s v="Patricia.buenosanchez@alumnos."/>
    <n v="1998"/>
    <x v="0"/>
    <x v="1"/>
  </r>
  <r>
    <s v="mariajhosegg@gmail.com"/>
    <n v="1998"/>
    <x v="0"/>
    <x v="1"/>
  </r>
  <r>
    <s v="desigarciaduran@gmail.com"/>
    <n v="1999"/>
    <x v="0"/>
    <x v="1"/>
  </r>
  <r>
    <s v="elenasolis99"/>
    <n v="1999"/>
    <x v="0"/>
    <x v="1"/>
  </r>
  <r>
    <s v="Carlarm"/>
    <n v="1999"/>
    <x v="0"/>
    <x v="1"/>
  </r>
  <r>
    <s v="tamara09"/>
    <n v="1999"/>
    <x v="0"/>
    <x v="1"/>
  </r>
  <r>
    <s v="Nerea"/>
    <n v="1999"/>
    <x v="0"/>
    <x v="1"/>
  </r>
  <r>
    <s v="estelagzamora"/>
    <n v="1999"/>
    <x v="0"/>
    <x v="1"/>
  </r>
  <r>
    <s v="SCI"/>
    <n v="1999"/>
    <x v="0"/>
    <x v="1"/>
  </r>
  <r>
    <s v="saraboukhariterol@gmail.com"/>
    <n v="1999"/>
    <x v="0"/>
    <x v="1"/>
  </r>
  <r>
    <s v="gemaegiogarcia@gmail.com"/>
    <n v="1999"/>
    <x v="0"/>
    <x v="1"/>
  </r>
  <r>
    <s v="lorenarebollo"/>
    <n v="2000"/>
    <x v="0"/>
    <x v="1"/>
  </r>
  <r>
    <s v="Laura"/>
    <n v="2000"/>
    <x v="0"/>
    <x v="1"/>
  </r>
  <r>
    <s v="isa"/>
    <n v="2000"/>
    <x v="0"/>
    <x v="1"/>
  </r>
  <r>
    <s v="alicia"/>
    <n v="2000"/>
    <x v="0"/>
    <x v="1"/>
  </r>
  <r>
    <s v="caturlanavarroalba@gmail.com"/>
    <n v="2000"/>
    <x v="0"/>
    <x v="1"/>
  </r>
  <r>
    <s v="inessala@icloud.com"/>
    <n v="2000"/>
    <x v="0"/>
    <x v="1"/>
  </r>
  <r>
    <s v="albalopezpascual@gmail.com"/>
    <n v="2000"/>
    <x v="0"/>
    <x v="1"/>
  </r>
  <r>
    <s v="neira_perez_martin@hotmail.com"/>
    <n v="2000"/>
    <x v="0"/>
    <x v="1"/>
  </r>
  <r>
    <s v="valeriacerdanjimenez@gmail.com"/>
    <n v="2001"/>
    <x v="0"/>
    <x v="1"/>
  </r>
  <r>
    <s v="Mluisa"/>
    <n v="2001"/>
    <x v="0"/>
    <x v="1"/>
  </r>
  <r>
    <s v="lpv25@alu.ua.es"/>
    <n v="2001"/>
    <x v="0"/>
    <x v="1"/>
  </r>
  <r>
    <s v="Andrea01v.avh@gmail.com"/>
    <n v="2001"/>
    <x v="0"/>
    <x v="1"/>
  </r>
  <r>
    <s v="claudiacut"/>
    <n v="2001"/>
    <x v="0"/>
    <x v="1"/>
  </r>
  <r>
    <s v="cavalheirocares@gmail.com"/>
    <n v="2001"/>
    <x v="0"/>
    <x v="1"/>
  </r>
  <r>
    <s v="evaaasancheez22@gmail.com"/>
    <n v="2001"/>
    <x v="0"/>
    <x v="1"/>
  </r>
  <r>
    <s v="leylamoradi20"/>
    <n v="2001"/>
    <x v="0"/>
    <x v="1"/>
  </r>
  <r>
    <s v="barbarabiar13@gmail.com"/>
    <n v="2001"/>
    <x v="0"/>
    <x v="1"/>
  </r>
  <r>
    <s v="Marta.garciaromero"/>
    <n v="2001"/>
    <x v="0"/>
    <x v="1"/>
  </r>
  <r>
    <s v="paulapc02@gmail.com"/>
    <n v="2002"/>
    <x v="0"/>
    <x v="1"/>
  </r>
  <r>
    <s v="Paula398"/>
    <n v="2002"/>
    <x v="0"/>
    <x v="1"/>
  </r>
  <r>
    <s v="andreaegea02@gmail.com"/>
    <n v="2002"/>
    <x v="0"/>
    <x v="1"/>
  </r>
  <r>
    <s v="Irene"/>
    <n v="2002"/>
    <x v="0"/>
    <x v="1"/>
  </r>
  <r>
    <s v="ysm18@alu.ua.es"/>
    <n v="2002"/>
    <x v="0"/>
    <x v="1"/>
  </r>
  <r>
    <s v="juliamonzojustamante@gmail.com"/>
    <n v="2002"/>
    <x v="0"/>
    <x v="1"/>
  </r>
  <r>
    <s v="Gema"/>
    <n v="2002"/>
    <x v="0"/>
    <x v="1"/>
  </r>
  <r>
    <s v="anadlpm26@gmail.com"/>
    <n v="2002"/>
    <x v="0"/>
    <x v="1"/>
  </r>
  <r>
    <s v="mariamrtnzmrtnz11@gmail.com"/>
    <n v="2002"/>
    <x v="0"/>
    <x v="1"/>
  </r>
  <r>
    <s v="lauramartsales@gmail.com"/>
    <n v="2002"/>
    <x v="0"/>
    <x v="1"/>
  </r>
  <r>
    <s v="anabletran959m@gmail.com"/>
    <n v="2002"/>
    <x v="0"/>
    <x v="1"/>
  </r>
  <r>
    <s v="aitanacrespo1878@gmail.com"/>
    <n v="2002"/>
    <x v="0"/>
    <x v="1"/>
  </r>
  <r>
    <s v="saraterrobadelicado@gmail.com"/>
    <n v="2002"/>
    <x v="0"/>
    <x v="1"/>
  </r>
  <r>
    <s v="leivasonia18@gmail.com"/>
    <n v="2002"/>
    <x v="0"/>
    <x v="1"/>
  </r>
  <r>
    <s v="sandra.duque"/>
    <n v="2002"/>
    <x v="0"/>
    <x v="1"/>
  </r>
  <r>
    <s v="marinapovedalopez0@gmail.com"/>
    <n v="2002"/>
    <x v="0"/>
    <x v="1"/>
  </r>
  <r>
    <s v="juarezmartinezandrea@gmail.com"/>
    <n v="2002"/>
    <x v="0"/>
    <x v="1"/>
  </r>
  <r>
    <s v="saravicent03@gmail.com"/>
    <n v="2002"/>
    <x v="0"/>
    <x v="1"/>
  </r>
  <r>
    <s v="Isabel"/>
    <n v="2002"/>
    <x v="0"/>
    <x v="1"/>
  </r>
  <r>
    <s v="melissaperezprieto46@gmail.com"/>
    <n v="2002"/>
    <x v="0"/>
    <x v="1"/>
  </r>
  <r>
    <s v="sara"/>
    <n v="2002"/>
    <x v="0"/>
    <x v="1"/>
  </r>
  <r>
    <s v="Leire"/>
    <n v="2002"/>
    <x v="0"/>
    <x v="1"/>
  </r>
  <r>
    <s v="soniiiamartiinez02@gmail.com"/>
    <n v="2002"/>
    <x v="0"/>
    <x v="1"/>
  </r>
  <r>
    <s v="soubsalma2002@gmail.com"/>
    <n v="2002"/>
    <x v="0"/>
    <x v="1"/>
  </r>
  <r>
    <s v="mariamoya"/>
    <n v="2002"/>
    <x v="0"/>
    <x v="1"/>
  </r>
  <r>
    <s v="raa53@alu.ua.es"/>
    <n v="2002"/>
    <x v="0"/>
    <x v="1"/>
  </r>
  <r>
    <s v="Malena"/>
    <n v="2002"/>
    <x v="0"/>
    <x v="1"/>
  </r>
  <r>
    <s v="esterberenguermora@gmail.com"/>
    <n v="2002"/>
    <x v="0"/>
    <x v="1"/>
  </r>
  <r>
    <s v="alba123"/>
    <n v="2002"/>
    <x v="0"/>
    <x v="1"/>
  </r>
  <r>
    <s v="Luciacsogorb@gmail.com"/>
    <n v="2002"/>
    <x v="0"/>
    <x v="1"/>
  </r>
  <r>
    <s v="cortespblanca@gmail.com"/>
    <n v="2002"/>
    <x v="0"/>
    <x v="1"/>
  </r>
  <r>
    <s v="ebenito906@gmail.com"/>
    <n v="2002"/>
    <x v="0"/>
    <x v="1"/>
  </r>
  <r>
    <s v="luciagalianavalero@gmail.com"/>
    <n v="2002"/>
    <x v="0"/>
    <x v="1"/>
  </r>
  <r>
    <s v="mariaalbertamores@gmail.com"/>
    <n v="2002"/>
    <x v="0"/>
    <x v="1"/>
  </r>
  <r>
    <s v="laura.derojasperez@alumnos.uch"/>
    <n v="2002"/>
    <x v="0"/>
    <x v="1"/>
  </r>
  <r>
    <s v="mariola.fernandezmontesa@alumn"/>
    <n v="2002"/>
    <x v="0"/>
    <x v="1"/>
  </r>
  <r>
    <s v="paulacuestaarmero18@gmail.com"/>
    <n v="2002"/>
    <x v="0"/>
    <x v="1"/>
  </r>
  <r>
    <s v="amartinezmiralles02@gmail.com"/>
    <n v="2002"/>
    <x v="0"/>
    <x v="1"/>
  </r>
  <r>
    <s v="celiaarjonaa@gmail.com"/>
    <n v="2002"/>
    <x v="0"/>
    <x v="1"/>
  </r>
  <r>
    <s v="liminanlaura@gmail.com"/>
    <n v="2002"/>
    <x v="0"/>
    <x v="1"/>
  </r>
  <r>
    <s v="mjordaherraiz@gmail.com"/>
    <n v="2002"/>
    <x v="0"/>
    <x v="1"/>
  </r>
  <r>
    <s v="claudiagomez141602@gmail.com"/>
    <n v="2002"/>
    <x v="0"/>
    <x v="1"/>
  </r>
  <r>
    <s v="mariagarciapulgar02@gmail.com"/>
    <n v="2002"/>
    <x v="0"/>
    <x v="1"/>
  </r>
  <r>
    <s v="helenaescona@gmail.com"/>
    <n v="2002"/>
    <x v="0"/>
    <x v="1"/>
  </r>
  <r>
    <s v="a.garcia528@alumnos.uchceu.es"/>
    <n v="2002"/>
    <x v="0"/>
    <x v="1"/>
  </r>
  <r>
    <s v="gutierrezrieraana22@gmail.com"/>
    <n v="2002"/>
    <x v="0"/>
    <x v="1"/>
  </r>
  <r>
    <s v="mariadelmarestbal@gmail.com"/>
    <n v="2002"/>
    <x v="0"/>
    <x v="1"/>
  </r>
  <r>
    <s v="gonzalezmateomaria@gmail.es"/>
    <n v="2002"/>
    <x v="0"/>
    <x v="1"/>
  </r>
  <r>
    <s v="lauramei@hotmail.es"/>
    <n v="2002"/>
    <x v="0"/>
    <x v="1"/>
  </r>
  <r>
    <s v="mencia146@gmail.com"/>
    <n v="2002"/>
    <x v="0"/>
    <x v="1"/>
  </r>
  <r>
    <s v="helena.escobarnavarro@alumnos."/>
    <n v="2002"/>
    <x v="0"/>
    <x v="1"/>
  </r>
  <r>
    <s v="lauratorregrosa0508@gmail.com"/>
    <n v="2002"/>
    <x v="0"/>
    <x v="1"/>
  </r>
  <r>
    <s v="Paulagh02"/>
    <n v="2002"/>
    <x v="0"/>
    <x v="1"/>
  </r>
  <r>
    <s v="pastorsanchezlucia@gmail.com"/>
    <n v="2002"/>
    <x v="0"/>
    <x v="1"/>
  </r>
  <r>
    <s v="shenoaym_"/>
    <n v="2002"/>
    <x v="0"/>
    <x v="1"/>
  </r>
  <r>
    <s v="maria.sanchiz.tornero@gmail.co"/>
    <n v="2002"/>
    <x v="0"/>
    <x v="1"/>
  </r>
  <r>
    <s v="alicia.hernandezdura@alumnos.u"/>
    <n v="2002"/>
    <x v="0"/>
    <x v="1"/>
  </r>
  <r>
    <s v="sofia.sanchezmartin"/>
    <n v="2002"/>
    <x v="0"/>
    <x v="1"/>
  </r>
  <r>
    <s v="luciassoler@gmail.com"/>
    <n v="2002"/>
    <x v="0"/>
    <x v="1"/>
  </r>
  <r>
    <s v="sandra.pinolmartinez@alumnos.u"/>
    <n v="2002"/>
    <x v="0"/>
    <x v="1"/>
  </r>
  <r>
    <s v="marmartinez"/>
    <n v="2002"/>
    <x v="0"/>
    <x v="1"/>
  </r>
  <r>
    <s v="paula.navarromartinez@alumnos."/>
    <n v="2002"/>
    <x v="0"/>
    <x v="1"/>
  </r>
  <r>
    <s v="Mortegac02@gmail.com"/>
    <n v="2002"/>
    <x v="0"/>
    <x v="1"/>
  </r>
  <r>
    <s v="mmps2115@gmail.com"/>
    <n v="2002"/>
    <x v="0"/>
    <x v="1"/>
  </r>
  <r>
    <s v="miranda82002@hotmail.com"/>
    <n v="2002"/>
    <x v="0"/>
    <x v="1"/>
  </r>
  <r>
    <s v="Marta"/>
    <n v="2002"/>
    <x v="0"/>
    <x v="1"/>
  </r>
  <r>
    <s v="anahernandez"/>
    <n v="2002"/>
    <x v="0"/>
    <x v="1"/>
  </r>
  <r>
    <s v="luciagralla"/>
    <n v="2002"/>
    <x v="0"/>
    <x v="1"/>
  </r>
  <r>
    <s v="angysb2727"/>
    <n v="2002"/>
    <x v="0"/>
    <x v="1"/>
  </r>
  <r>
    <s v="Saral4alb"/>
    <n v="2005"/>
    <x v="0"/>
    <x v="2"/>
  </r>
  <r>
    <s v="Paula4Alb"/>
    <n v="2005"/>
    <x v="0"/>
    <x v="2"/>
  </r>
  <r>
    <s v="SaraH4alb"/>
    <n v="2005"/>
    <x v="0"/>
    <x v="2"/>
  </r>
  <r>
    <s v="Carlota4alb"/>
    <n v="2005"/>
    <x v="0"/>
    <x v="2"/>
  </r>
  <r>
    <s v="Carolina4alb"/>
    <n v="2005"/>
    <x v="0"/>
    <x v="2"/>
  </r>
  <r>
    <s v="Anne4alb"/>
    <n v="2005"/>
    <x v="0"/>
    <x v="2"/>
  </r>
  <r>
    <s v="Marta4alb"/>
    <n v="2005"/>
    <x v="0"/>
    <x v="2"/>
  </r>
  <r>
    <s v="Teresa4alb"/>
    <n v="2005"/>
    <x v="0"/>
    <x v="2"/>
  </r>
  <r>
    <s v="Beatriz4alb"/>
    <n v="2005"/>
    <x v="0"/>
    <x v="2"/>
  </r>
  <r>
    <s v="Mencia4alb"/>
    <n v="2005"/>
    <x v="0"/>
    <x v="2"/>
  </r>
  <r>
    <s v="Bea4alb"/>
    <n v="2005"/>
    <x v="0"/>
    <x v="2"/>
  </r>
  <r>
    <s v="Annejet4alb"/>
    <n v="2005"/>
    <x v="0"/>
    <x v="2"/>
  </r>
  <r>
    <s v="Ana3alb"/>
    <n v="2006"/>
    <x v="0"/>
    <x v="2"/>
  </r>
  <r>
    <s v="Julia3alb"/>
    <n v="2006"/>
    <x v="0"/>
    <x v="2"/>
  </r>
  <r>
    <s v="Irene3alb"/>
    <n v="2006"/>
    <x v="0"/>
    <x v="2"/>
  </r>
  <r>
    <s v="Anastasia3alb"/>
    <n v="2006"/>
    <x v="0"/>
    <x v="2"/>
  </r>
  <r>
    <s v="Lola3alb"/>
    <n v="2006"/>
    <x v="0"/>
    <x v="2"/>
  </r>
  <r>
    <s v="Alejandra3alb"/>
    <n v="2006"/>
    <x v="0"/>
    <x v="2"/>
  </r>
  <r>
    <s v="Magdalena3alb"/>
    <n v="2006"/>
    <x v="0"/>
    <x v="2"/>
  </r>
  <r>
    <s v="Sofia3alb"/>
    <n v="2006"/>
    <x v="0"/>
    <x v="2"/>
  </r>
  <r>
    <s v="Carlota3alb"/>
    <n v="2006"/>
    <x v="0"/>
    <x v="2"/>
  </r>
  <r>
    <s v="Ariana3alb"/>
    <n v="2006"/>
    <x v="0"/>
    <x v="2"/>
  </r>
  <r>
    <s v="Jimena3alb"/>
    <n v="2006"/>
    <x v="0"/>
    <x v="2"/>
  </r>
  <r>
    <s v="Marta3alb"/>
    <n v="2006"/>
    <x v="0"/>
    <x v="2"/>
  </r>
  <r>
    <s v="CarmenB2alb"/>
    <n v="2007"/>
    <x v="0"/>
    <x v="2"/>
  </r>
  <r>
    <s v="Teresa2alb"/>
    <n v="2007"/>
    <x v="0"/>
    <x v="2"/>
  </r>
  <r>
    <s v="Carla3alb"/>
    <n v="2007"/>
    <x v="0"/>
    <x v="2"/>
  </r>
  <r>
    <s v="Natalia2alb"/>
    <n v="2007"/>
    <x v="0"/>
    <x v="2"/>
  </r>
  <r>
    <s v="Rim2alb"/>
    <n v="2007"/>
    <x v="0"/>
    <x v="2"/>
  </r>
  <r>
    <s v="Marta2alb"/>
    <n v="2007"/>
    <x v="0"/>
    <x v="2"/>
  </r>
  <r>
    <s v="AlbaG2alb"/>
    <n v="2007"/>
    <x v="0"/>
    <x v="2"/>
  </r>
  <r>
    <s v="Luna2alb"/>
    <n v="2007"/>
    <x v="0"/>
    <x v="2"/>
  </r>
  <r>
    <s v="Elena2alb"/>
    <n v="2007"/>
    <x v="0"/>
    <x v="2"/>
  </r>
  <r>
    <s v="AlbaA2alb"/>
    <n v="2007"/>
    <x v="0"/>
    <x v="2"/>
  </r>
  <r>
    <s v="Carlota2alb"/>
    <n v="2007"/>
    <x v="0"/>
    <x v="2"/>
  </r>
  <r>
    <s v="CarmenL2alb"/>
    <n v="2007"/>
    <x v="0"/>
    <x v="2"/>
  </r>
  <r>
    <s v="Renee2alb"/>
    <n v="2007"/>
    <x v="0"/>
    <x v="2"/>
  </r>
  <r>
    <s v="Paula2alb"/>
    <n v="2007"/>
    <x v="0"/>
    <x v="2"/>
  </r>
  <r>
    <s v="Carmenbd2alb"/>
    <n v="2007"/>
    <x v="0"/>
    <x v="2"/>
  </r>
  <r>
    <s v="Sofia1alb"/>
    <n v="2007"/>
    <x v="0"/>
    <x v="2"/>
  </r>
  <r>
    <s v="Angelika1alb"/>
    <n v="2007"/>
    <x v="0"/>
    <x v="2"/>
  </r>
  <r>
    <s v="Sofia2alb"/>
    <n v="2007"/>
    <x v="0"/>
    <x v="2"/>
  </r>
  <r>
    <s v="denise1Alb3493"/>
    <n v="2008"/>
    <x v="0"/>
    <x v="2"/>
  </r>
  <r>
    <s v="Maria2alb"/>
    <n v="2008"/>
    <x v="0"/>
    <x v="2"/>
  </r>
  <r>
    <s v="Maya"/>
    <n v="2008"/>
    <x v="0"/>
    <x v="2"/>
  </r>
  <r>
    <s v="Laura1alb"/>
    <n v="2008"/>
    <x v="0"/>
    <x v="2"/>
  </r>
  <r>
    <s v="Denise1allo"/>
    <n v="2008"/>
    <x v="0"/>
    <x v="2"/>
  </r>
  <r>
    <s v="Martina1alb"/>
    <n v="2008"/>
    <x v="0"/>
    <x v="2"/>
  </r>
  <r>
    <s v="Nicole1alb"/>
    <n v="2008"/>
    <x v="0"/>
    <x v="2"/>
  </r>
  <r>
    <s v="Connie1alb"/>
    <n v="2008"/>
    <x v="0"/>
    <x v="2"/>
  </r>
  <r>
    <s v="Amaryllis1alb"/>
    <n v="2008"/>
    <x v="0"/>
    <x v="2"/>
  </r>
  <r>
    <s v="Daniela1alb"/>
    <n v="2008"/>
    <x v="0"/>
    <x v="2"/>
  </r>
  <r>
    <s v="Nuria1alb"/>
    <n v="2008"/>
    <x v="0"/>
    <x v="2"/>
  </r>
  <r>
    <s v="Paola1alb"/>
    <n v="2008"/>
    <x v="0"/>
    <x v="2"/>
  </r>
  <r>
    <s v="denise1alb"/>
    <n v="2008"/>
    <x v="0"/>
    <x v="2"/>
  </r>
  <r>
    <s v="maya.sanchezt"/>
    <n v="2008"/>
    <x v="0"/>
    <x v="2"/>
  </r>
  <r>
    <s v="Carmen1alb"/>
    <n v="2009"/>
    <x v="0"/>
    <x v="2"/>
  </r>
  <r>
    <s v="ASPANSOR"/>
    <n v="2014"/>
    <x v="0"/>
    <x v="2"/>
  </r>
  <r>
    <s v="Maria4Alb"/>
    <n v="2016"/>
    <x v="0"/>
    <x v="2"/>
  </r>
  <r>
    <s v="Isabella4alb"/>
    <n v="2055"/>
    <x v="0"/>
    <x v="2"/>
  </r>
  <r>
    <s v="pepe"/>
    <n v="1900"/>
    <x v="1"/>
    <x v="0"/>
  </r>
  <r>
    <s v="Antonio"/>
    <n v="1966"/>
    <x v="1"/>
    <x v="0"/>
  </r>
  <r>
    <s v="jesusito"/>
    <n v="1966"/>
    <x v="1"/>
    <x v="0"/>
  </r>
  <r>
    <s v="antonio2"/>
    <n v="1966"/>
    <x v="1"/>
    <x v="0"/>
  </r>
  <r>
    <s v="Juan"/>
    <n v="1966"/>
    <x v="1"/>
    <x v="0"/>
  </r>
  <r>
    <s v="lloret@ua.es"/>
    <n v="1966"/>
    <x v="1"/>
    <x v="0"/>
  </r>
  <r>
    <s v="Jesus"/>
    <n v="1967"/>
    <x v="1"/>
    <x v="0"/>
  </r>
  <r>
    <s v="davidogm@gmail.com"/>
    <n v="1967"/>
    <x v="1"/>
    <x v="0"/>
  </r>
  <r>
    <s v="jperal@dlsi.ua.es"/>
    <n v="1967"/>
    <x v="1"/>
    <x v="0"/>
  </r>
  <r>
    <s v="Pepe2001"/>
    <n v="1970"/>
    <x v="1"/>
    <x v="0"/>
  </r>
  <r>
    <s v="Blein"/>
    <n v="1971"/>
    <x v="1"/>
    <x v="0"/>
  </r>
  <r>
    <s v="ignasi.navarro@ua.es"/>
    <n v="1978"/>
    <x v="1"/>
    <x v="0"/>
  </r>
  <r>
    <s v="ignacio"/>
    <n v="1981"/>
    <x v="1"/>
    <x v="0"/>
  </r>
  <r>
    <s v="salas"/>
    <n v="1981"/>
    <x v="1"/>
    <x v="0"/>
  </r>
  <r>
    <s v="alucasromero@gmail.com"/>
    <n v="1981"/>
    <x v="1"/>
    <x v="0"/>
  </r>
  <r>
    <s v="vicente82"/>
    <n v="1982"/>
    <x v="1"/>
    <x v="0"/>
  </r>
  <r>
    <s v="felix"/>
    <n v="1984"/>
    <x v="1"/>
    <x v="0"/>
  </r>
  <r>
    <s v="Raulito"/>
    <n v="1985"/>
    <x v="1"/>
    <x v="0"/>
  </r>
  <r>
    <s v="Jgs49@alu.ua.es"/>
    <n v="1991"/>
    <x v="1"/>
    <x v="0"/>
  </r>
  <r>
    <s v="juanconor91@hotmail.com"/>
    <n v="1991"/>
    <x v="1"/>
    <x v="0"/>
  </r>
  <r>
    <s v="luistorres"/>
    <n v="1993"/>
    <x v="1"/>
    <x v="0"/>
  </r>
  <r>
    <s v="juanantmo94@gmail.com"/>
    <n v="1994"/>
    <x v="1"/>
    <x v="0"/>
  </r>
  <r>
    <s v="AlejandrodeHita"/>
    <n v="1994"/>
    <x v="1"/>
    <x v="0"/>
  </r>
  <r>
    <s v="rafaescudero4@gmail.com"/>
    <n v="1994"/>
    <x v="1"/>
    <x v="0"/>
  </r>
  <r>
    <s v="Alberto95"/>
    <n v="1995"/>
    <x v="1"/>
    <x v="0"/>
  </r>
  <r>
    <s v="Alcarria"/>
    <n v="1995"/>
    <x v="1"/>
    <x v="0"/>
  </r>
  <r>
    <s v="javiglezmohino95@gmail.com"/>
    <n v="1995"/>
    <x v="1"/>
    <x v="0"/>
  </r>
  <r>
    <s v="ven626@gmail.com"/>
    <n v="1995"/>
    <x v="1"/>
    <x v="0"/>
  </r>
  <r>
    <s v="fvf4@gcloud.ua.es"/>
    <n v="1996"/>
    <x v="1"/>
    <x v="0"/>
  </r>
  <r>
    <s v="alroboa@hotmail.com"/>
    <n v="1996"/>
    <x v="1"/>
    <x v="0"/>
  </r>
  <r>
    <s v="aroasanchez9997@uma.es"/>
    <n v="1997"/>
    <x v="1"/>
    <x v="0"/>
  </r>
  <r>
    <s v="Antoniopmas"/>
    <n v="1997"/>
    <x v="1"/>
    <x v="0"/>
  </r>
  <r>
    <s v="carloselolaps4@gmail.com"/>
    <n v="1997"/>
    <x v="1"/>
    <x v="0"/>
  </r>
  <r>
    <s v="carloandre"/>
    <n v="1998"/>
    <x v="1"/>
    <x v="1"/>
  </r>
  <r>
    <s v="Alvaro"/>
    <n v="1998"/>
    <x v="1"/>
    <x v="1"/>
  </r>
  <r>
    <s v="joelanthony8@gmail.com"/>
    <n v="1998"/>
    <x v="1"/>
    <x v="1"/>
  </r>
  <r>
    <s v="aguilarmmaria83@gmail.com"/>
    <n v="1998"/>
    <x v="1"/>
    <x v="1"/>
  </r>
  <r>
    <s v="fadrian98@gmail.com"/>
    <n v="1998"/>
    <x v="1"/>
    <x v="1"/>
  </r>
  <r>
    <s v="nachetepalma14@gmail.com"/>
    <n v="1999"/>
    <x v="1"/>
    <x v="1"/>
  </r>
  <r>
    <s v="iafb1"/>
    <n v="2000"/>
    <x v="1"/>
    <x v="1"/>
  </r>
  <r>
    <s v="jhg.jose@gmail.com"/>
    <n v="2000"/>
    <x v="1"/>
    <x v="1"/>
  </r>
  <r>
    <s v="beatriz"/>
    <n v="2001"/>
    <x v="1"/>
    <x v="1"/>
  </r>
  <r>
    <s v="dany.carlos29@hotmail.com"/>
    <n v="2001"/>
    <x v="1"/>
    <x v="1"/>
  </r>
  <r>
    <s v="Carles"/>
    <n v="2001"/>
    <x v="1"/>
    <x v="1"/>
  </r>
  <r>
    <s v="kikopupiales16@gmail.com"/>
    <n v="2001"/>
    <x v="1"/>
    <x v="1"/>
  </r>
  <r>
    <s v="victa6666@gmail.com"/>
    <n v="2001"/>
    <x v="1"/>
    <x v="1"/>
  </r>
  <r>
    <s v="Alberto"/>
    <n v="2001"/>
    <x v="1"/>
    <x v="1"/>
  </r>
  <r>
    <s v="victorinfor01@gmail.com"/>
    <n v="2001"/>
    <x v="1"/>
    <x v="1"/>
  </r>
  <r>
    <s v="Victoria_GR"/>
    <n v="2002"/>
    <x v="1"/>
    <x v="1"/>
  </r>
  <r>
    <s v="mcr104@alu.ua.es"/>
    <n v="2002"/>
    <x v="1"/>
    <x v="1"/>
  </r>
  <r>
    <s v="xrm2@alu.ua.es"/>
    <n v="2002"/>
    <x v="1"/>
    <x v="1"/>
  </r>
  <r>
    <s v="pcc74@alu.ua.es"/>
    <n v="2002"/>
    <x v="1"/>
    <x v="1"/>
  </r>
  <r>
    <s v="josejoa2002@gmail.com"/>
    <n v="2002"/>
    <x v="1"/>
    <x v="1"/>
  </r>
  <r>
    <s v="alvarobt02@gmail.com"/>
    <n v="2002"/>
    <x v="1"/>
    <x v="1"/>
  </r>
  <r>
    <s v="antonputin2a@gmail.com"/>
    <n v="2002"/>
    <x v="1"/>
    <x v="1"/>
  </r>
  <r>
    <s v="yago.rocamoragaona@alumnos.uch"/>
    <n v="2002"/>
    <x v="1"/>
    <x v="1"/>
  </r>
  <r>
    <s v="javierportalbuigues@gmail.com"/>
    <n v="2002"/>
    <x v="1"/>
    <x v="1"/>
  </r>
  <r>
    <s v="alejandro"/>
    <n v="2002"/>
    <x v="1"/>
    <x v="1"/>
  </r>
  <r>
    <s v="marcosvives6@gmail.com"/>
    <n v="2002"/>
    <x v="1"/>
    <x v="1"/>
  </r>
  <r>
    <s v="tinete02@gmail.com"/>
    <n v="2002"/>
    <x v="1"/>
    <x v="1"/>
  </r>
  <r>
    <s v="pepetabarca5@gmail.com"/>
    <n v="2002"/>
    <x v="1"/>
    <x v="1"/>
  </r>
  <r>
    <s v="pepeluna06272002@gmail.com"/>
    <n v="2002"/>
    <x v="1"/>
    <x v="1"/>
  </r>
  <r>
    <s v="Lorenakaren140@gmail.com"/>
    <n v="2003"/>
    <x v="1"/>
    <x v="2"/>
  </r>
  <r>
    <s v="klg3@alu.ua.es"/>
    <n v="2003"/>
    <x v="1"/>
    <x v="2"/>
  </r>
  <r>
    <s v="asegura485@gmail.com"/>
    <n v="2003"/>
    <x v="1"/>
    <x v="2"/>
  </r>
  <r>
    <s v="Ruslan4alb"/>
    <n v="2003"/>
    <x v="1"/>
    <x v="2"/>
  </r>
  <r>
    <s v="Marcos4alb"/>
    <n v="2005"/>
    <x v="1"/>
    <x v="2"/>
  </r>
  <r>
    <s v="Stefano4alb"/>
    <n v="2005"/>
    <x v="1"/>
    <x v="2"/>
  </r>
  <r>
    <s v="Felipe4Alb"/>
    <n v="2005"/>
    <x v="1"/>
    <x v="2"/>
  </r>
  <r>
    <s v="Oscar4Alb"/>
    <n v="2005"/>
    <x v="1"/>
    <x v="2"/>
  </r>
  <r>
    <s v="Victor4alb"/>
    <n v="2005"/>
    <x v="1"/>
    <x v="2"/>
  </r>
  <r>
    <s v="Leo4alb"/>
    <n v="2005"/>
    <x v="1"/>
    <x v="2"/>
  </r>
  <r>
    <s v="Pablo4Alb"/>
    <n v="2005"/>
    <x v="1"/>
    <x v="2"/>
  </r>
  <r>
    <s v="Manuel4alb"/>
    <n v="2005"/>
    <x v="1"/>
    <x v="2"/>
  </r>
  <r>
    <s v="Lucas4Alb"/>
    <n v="2005"/>
    <x v="1"/>
    <x v="2"/>
  </r>
  <r>
    <s v="VictorMoreno4alb"/>
    <n v="2005"/>
    <x v="1"/>
    <x v="2"/>
  </r>
  <r>
    <s v="FranAP"/>
    <n v="2006"/>
    <x v="1"/>
    <x v="2"/>
  </r>
  <r>
    <s v="Milan2alb"/>
    <n v="2006"/>
    <x v="1"/>
    <x v="2"/>
  </r>
  <r>
    <s v="David3Alb"/>
    <n v="2006"/>
    <x v="1"/>
    <x v="2"/>
  </r>
  <r>
    <s v="CristobalR3alb"/>
    <n v="2006"/>
    <x v="1"/>
    <x v="2"/>
  </r>
  <r>
    <s v="AlejandroI3alb"/>
    <n v="2006"/>
    <x v="1"/>
    <x v="2"/>
  </r>
  <r>
    <s v="Santi3alb"/>
    <n v="2006"/>
    <x v="1"/>
    <x v="2"/>
  </r>
  <r>
    <s v="Marcos3alb"/>
    <n v="2006"/>
    <x v="1"/>
    <x v="2"/>
  </r>
  <r>
    <s v="Ruari3alb"/>
    <n v="2006"/>
    <x v="1"/>
    <x v="2"/>
  </r>
  <r>
    <s v="Rahul3alb"/>
    <n v="2006"/>
    <x v="1"/>
    <x v="2"/>
  </r>
  <r>
    <s v="AlejandroRP3alb"/>
    <n v="2006"/>
    <x v="1"/>
    <x v="2"/>
  </r>
  <r>
    <s v="Daniw3alb"/>
    <n v="2006"/>
    <x v="1"/>
    <x v="2"/>
  </r>
  <r>
    <s v="Alfonso3alb"/>
    <n v="2006"/>
    <x v="1"/>
    <x v="2"/>
  </r>
  <r>
    <s v="Jesus3alb"/>
    <n v="2006"/>
    <x v="1"/>
    <x v="2"/>
  </r>
  <r>
    <s v="Nikhil3alb"/>
    <n v="2006"/>
    <x v="1"/>
    <x v="2"/>
  </r>
  <r>
    <s v="CristobalS3alb"/>
    <n v="2006"/>
    <x v="1"/>
    <x v="2"/>
  </r>
  <r>
    <s v="AlejandroRJ3alb"/>
    <n v="2006"/>
    <x v="1"/>
    <x v="2"/>
  </r>
  <r>
    <s v="Emilio3alb"/>
    <n v="2006"/>
    <x v="1"/>
    <x v="2"/>
  </r>
  <r>
    <s v="AlejandroI13alb"/>
    <n v="2006"/>
    <x v="1"/>
    <x v="2"/>
  </r>
  <r>
    <s v="Ricardo3alb"/>
    <n v="2006"/>
    <x v="1"/>
    <x v="2"/>
  </r>
  <r>
    <s v="EmilioF3Alb"/>
    <n v="2006"/>
    <x v="1"/>
    <x v="2"/>
  </r>
  <r>
    <s v="Milan3alb"/>
    <n v="2006"/>
    <x v="1"/>
    <x v="2"/>
  </r>
  <r>
    <s v="DanielW3alb"/>
    <n v="2006"/>
    <x v="1"/>
    <x v="2"/>
  </r>
  <r>
    <s v="Hugo3alb"/>
    <n v="2007"/>
    <x v="1"/>
    <x v="2"/>
  </r>
  <r>
    <s v="DanielC3alb"/>
    <n v="2007"/>
    <x v="1"/>
    <x v="2"/>
  </r>
  <r>
    <s v="Naim2alb"/>
    <n v="2007"/>
    <x v="1"/>
    <x v="2"/>
  </r>
  <r>
    <s v="Samuel2alb"/>
    <n v="2007"/>
    <x v="1"/>
    <x v="2"/>
  </r>
  <r>
    <s v="Gregory2alb"/>
    <n v="2007"/>
    <x v="1"/>
    <x v="2"/>
  </r>
  <r>
    <s v="Victor2alb"/>
    <n v="2007"/>
    <x v="1"/>
    <x v="2"/>
  </r>
  <r>
    <s v="AlvaroM2alb"/>
    <n v="2007"/>
    <x v="1"/>
    <x v="2"/>
  </r>
  <r>
    <s v="James2alb"/>
    <n v="2007"/>
    <x v="1"/>
    <x v="2"/>
  </r>
  <r>
    <s v="Nicolas2alb"/>
    <n v="2007"/>
    <x v="1"/>
    <x v="2"/>
  </r>
  <r>
    <s v="Martin2alb"/>
    <n v="2007"/>
    <x v="1"/>
    <x v="2"/>
  </r>
  <r>
    <s v="Kristijonas2alb"/>
    <n v="2007"/>
    <x v="1"/>
    <x v="2"/>
  </r>
  <r>
    <s v="AlvaroT2alb"/>
    <n v="2007"/>
    <x v="1"/>
    <x v="2"/>
  </r>
  <r>
    <s v="Adrian2alb"/>
    <n v="2007"/>
    <x v="1"/>
    <x v="2"/>
  </r>
  <r>
    <s v="Daniel2alb"/>
    <n v="2007"/>
    <x v="1"/>
    <x v="2"/>
  </r>
  <r>
    <s v="Rodrigo2alb"/>
    <n v="2007"/>
    <x v="1"/>
    <x v="2"/>
  </r>
  <r>
    <s v="Giovanni2alb"/>
    <n v="2007"/>
    <x v="1"/>
    <x v="2"/>
  </r>
  <r>
    <s v="Hugo2alb"/>
    <n v="2007"/>
    <x v="1"/>
    <x v="2"/>
  </r>
  <r>
    <s v="AlvaroTalb"/>
    <n v="2007"/>
    <x v="1"/>
    <x v="2"/>
  </r>
  <r>
    <s v="Giovannialb2"/>
    <n v="2007"/>
    <x v="1"/>
    <x v="2"/>
  </r>
  <r>
    <s v="Jamesr2alb"/>
    <n v="2007"/>
    <x v="1"/>
    <x v="2"/>
  </r>
  <r>
    <s v="Ethan2alb"/>
    <n v="2007"/>
    <x v="1"/>
    <x v="2"/>
  </r>
  <r>
    <s v="Nico2alb"/>
    <n v="2007"/>
    <x v="1"/>
    <x v="2"/>
  </r>
  <r>
    <s v="Rahul2alb"/>
    <n v="2008"/>
    <x v="1"/>
    <x v="2"/>
  </r>
  <r>
    <s v="Vladislav1alb"/>
    <n v="2008"/>
    <x v="1"/>
    <x v="2"/>
  </r>
  <r>
    <s v="Manuel1alb"/>
    <n v="2008"/>
    <x v="1"/>
    <x v="2"/>
  </r>
  <r>
    <s v="Adam1alb"/>
    <n v="2008"/>
    <x v="1"/>
    <x v="2"/>
  </r>
  <r>
    <s v="Maxime1Alb"/>
    <n v="2008"/>
    <x v="1"/>
    <x v="2"/>
  </r>
  <r>
    <s v="Michael1alb"/>
    <n v="2008"/>
    <x v="1"/>
    <x v="2"/>
  </r>
  <r>
    <s v="Alberto1Alb"/>
    <n v="2008"/>
    <x v="1"/>
    <x v="2"/>
  </r>
  <r>
    <s v="Ivan1alb"/>
    <n v="2008"/>
    <x v="1"/>
    <x v="2"/>
  </r>
  <r>
    <s v="Marino1alb"/>
    <n v="2008"/>
    <x v="1"/>
    <x v="2"/>
  </r>
  <r>
    <s v="Santiago1alb"/>
    <n v="2008"/>
    <x v="1"/>
    <x v="2"/>
  </r>
  <r>
    <s v="Alvaro1alb"/>
    <n v="2008"/>
    <x v="1"/>
    <x v="2"/>
  </r>
  <r>
    <s v="Adrian1alb"/>
    <n v="2008"/>
    <x v="1"/>
    <x v="2"/>
  </r>
  <r>
    <s v="Olivero1alb"/>
    <n v="2008"/>
    <x v="1"/>
    <x v="2"/>
  </r>
  <r>
    <s v="Oliverl1alb"/>
    <n v="2008"/>
    <x v="1"/>
    <x v="2"/>
  </r>
  <r>
    <s v="Francisco1alb"/>
    <n v="2008"/>
    <x v="1"/>
    <x v="2"/>
  </r>
  <r>
    <s v="Andres1Alb"/>
    <n v="2008"/>
    <x v="1"/>
    <x v="2"/>
  </r>
  <r>
    <s v="Marcos1alb"/>
    <n v="2008"/>
    <x v="1"/>
    <x v="2"/>
  </r>
  <r>
    <s v="Ludwig1alb"/>
    <n v="2008"/>
    <x v="1"/>
    <x v="2"/>
  </r>
  <r>
    <s v="Oliverj1alb"/>
    <n v="2008"/>
    <x v="1"/>
    <x v="2"/>
  </r>
  <r>
    <s v="santiago.arizas@alumnos.colegi"/>
    <n v="2008"/>
    <x v="1"/>
    <x v="2"/>
  </r>
  <r>
    <s v="Felipe1Alb"/>
    <n v="2008"/>
    <x v="1"/>
    <x v="2"/>
  </r>
  <r>
    <s v="Oliver01Alb"/>
    <n v="2008"/>
    <x v="1"/>
    <x v="2"/>
  </r>
  <r>
    <s v="michaeI.sanzd1Alb"/>
    <n v="2008"/>
    <x v="1"/>
    <x v="2"/>
  </r>
  <r>
    <s v="OliverOconnor1Alb"/>
    <n v="2008"/>
    <x v="1"/>
    <x v="2"/>
  </r>
  <r>
    <s v="manuel"/>
    <n v="2011"/>
    <x v="1"/>
    <x v="2"/>
  </r>
  <r>
    <s v="Dani4Alb"/>
    <n v="2016"/>
    <x v="1"/>
    <x v="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19">
  <r>
    <x v="0"/>
    <d v="2021-04-12T00:00:00"/>
    <s v="._x000a_"/>
    <m/>
  </r>
  <r>
    <x v="0"/>
    <d v="2021-04-12T00:00:00"/>
    <s v="._x000a_"/>
    <m/>
  </r>
  <r>
    <x v="0"/>
    <d v="2021-04-12T00:00:00"/>
    <s v="Esta bien _x000a_"/>
    <s v="_dinero__construir_el_puente_"/>
  </r>
  <r>
    <x v="0"/>
    <d v="2021-04-12T00:00:00"/>
    <s v="Hoy , estoy bien . El otro día me sentí humillado por mis supuestos amigos que me apartaban todo el rato diciéndome vete o otras palabras y luego me sentía muy mal 😞._x000a_"/>
    <s v="_arrogancia__tristeza__malestar__frustracion__humillacion_"/>
  </r>
  <r>
    <x v="0"/>
    <d v="2021-04-12T00:00:00"/>
    <s v="La moraleja es : Si las cosas te salen mal o no te salen como te gustaría no cambias sigues siendo el mismo._x000a_"/>
    <s v="_nestor_el_castor__carlota_y_su_mochila__un_payaso_muy_inquieto__cuando_el_viento_sopla__los_dientes_del_sultan_"/>
  </r>
  <r>
    <x v="0"/>
    <d v="2021-04-12T00:00:00"/>
    <s v="Pregunta_x000a_"/>
    <s v="_duda__deseo__arrogancia_"/>
  </r>
  <r>
    <x v="0"/>
    <d v="2021-04-12T00:00:00"/>
    <s v="Si , por algunas cosas es buena pero por otras está mal ._x000a_"/>
    <s v="_frustracion__alegria__amor__entusiasmo__placer_"/>
  </r>
  <r>
    <x v="0"/>
    <d v="2021-04-12T00:00:00"/>
    <s v="Si_x000a_"/>
    <m/>
  </r>
  <r>
    <x v="0"/>
    <d v="2021-04-12T00:00:00"/>
    <s v="Si_x000a_"/>
    <m/>
  </r>
  <r>
    <x v="0"/>
    <d v="2021-04-12T00:00:00"/>
    <s v="Si_x000a_"/>
    <m/>
  </r>
  <r>
    <x v="0"/>
    <d v="2021-04-12T00:00:00"/>
    <s v="Si_x000a_"/>
    <m/>
  </r>
  <r>
    <x v="0"/>
    <d v="2021-04-12T00:00:00"/>
    <s v="Si,  se conforma con lo que hace _x000a_"/>
    <s v="_entusiasmo__malestar__compasion__fobia__certeza_"/>
  </r>
  <r>
    <x v="0"/>
    <d v="2021-04-12T00:00:00"/>
    <s v="Un especialista _x000a_"/>
    <s v="_un_vaso_de_leche_"/>
  </r>
  <r>
    <x v="0"/>
    <d v="2021-04-26T00:00:00"/>
    <s v="._x000a_"/>
    <m/>
  </r>
  <r>
    <x v="0"/>
    <d v="2021-04-26T00:00:00"/>
    <s v="._x000a_"/>
    <m/>
  </r>
  <r>
    <x v="0"/>
    <d v="2021-04-26T00:00:00"/>
    <s v="._x000a_"/>
    <m/>
  </r>
  <r>
    <x v="0"/>
    <d v="2021-04-26T00:00:00"/>
    <s v="F_x000a_"/>
    <s v="_humillacion__tristeza_"/>
  </r>
  <r>
    <x v="0"/>
    <d v="2021-04-26T00:00:00"/>
    <s v="Hola_x000a_"/>
    <m/>
  </r>
  <r>
    <x v="0"/>
    <d v="2021-04-26T00:00:00"/>
    <s v="no_x000a_"/>
    <m/>
  </r>
  <r>
    <x v="0"/>
    <d v="2021-04-26T00:00:00"/>
    <s v="Y aparte me estreso y luego me salen peor _x000a_"/>
    <s v="_arrogancia__ira_"/>
  </r>
  <r>
    <x v="0"/>
    <d v="2021-05-10T00:00:00"/>
    <s v="La verdad que bien el viernes estaba jugando un torneo y clasificaban 1500 personas y quedamos 2500 y eso significa que estamos mejorando y en los siguientes lo prodigamos lograr ._x000a_"/>
    <s v="_deseo__entusiasmo_"/>
  </r>
  <r>
    <x v="0"/>
    <d v="2021-05-10T00:00:00"/>
    <s v="Si , porque tengo entusiasmo de cómo lo vamos hacer en el mismo torneo igual que este que será en dentro 2 meses y podré mejorar más ._x000a_"/>
    <s v="_alegria__agrado_"/>
  </r>
  <r>
    <x v="0"/>
    <d v="2021-05-24T00:00:00"/>
    <s v="._x000a_"/>
    <m/>
  </r>
  <r>
    <x v="0"/>
    <d v="2021-05-24T00:00:00"/>
    <s v="._x000a_"/>
    <m/>
  </r>
  <r>
    <x v="0"/>
    <d v="2021-05-24T00:00:00"/>
    <s v="._x000a_"/>
    <m/>
  </r>
  <r>
    <x v="0"/>
    <d v="2021-05-24T00:00:00"/>
    <s v="._x000a_"/>
    <m/>
  </r>
  <r>
    <x v="0"/>
    <d v="2021-05-24T00:00:00"/>
    <s v="Ns_x000a_"/>
    <m/>
  </r>
  <r>
    <x v="0"/>
    <d v="2021-05-24T00:00:00"/>
    <s v="Que hay que tenerlas lejos _x000a_"/>
    <s v="_placer__aburrimiento_"/>
  </r>
  <r>
    <x v="0"/>
    <d v="2021-05-24T00:00:00"/>
    <s v="vale , estoy contento porque me estoy metiendo muy enserio en los competitivos de e-sports _x000a_"/>
    <s v="_certeza__placer_"/>
  </r>
  <r>
    <x v="0"/>
    <d v="2021-06-07T00:00:00"/>
    <s v="._x000a_"/>
    <m/>
  </r>
  <r>
    <x v="0"/>
    <d v="2021-06-07T00:00:00"/>
    <s v="._x000a_"/>
    <m/>
  </r>
  <r>
    <x v="0"/>
    <d v="2021-06-07T00:00:00"/>
    <s v="es que no tengo nada_x000a_"/>
    <m/>
  </r>
  <r>
    <x v="0"/>
    <d v="2021-06-07T00:00:00"/>
    <s v="la verdad que estoy muy bien _x000a_"/>
    <s v="_certeza__apatia_"/>
  </r>
  <r>
    <x v="0"/>
    <d v="2021-06-07T00:00:00"/>
    <s v="Ns_x000a_"/>
    <m/>
  </r>
  <r>
    <x v="1"/>
    <d v="2021-05-10T00:00:00"/>
    <s v="SeguirFin_x000a_"/>
    <m/>
  </r>
  <r>
    <x v="2"/>
    <d v="2021-04-12T00:00:00"/>
    <s v="¿Hola?_x000a_"/>
    <m/>
  </r>
  <r>
    <x v="2"/>
    <d v="2021-04-12T00:00:00"/>
    <s v="Adicciones y trabajo._x000a_"/>
    <s v="_dinero__un_payaso_muy_inquieto__el_acoso_a_marita_cuento_para_hablar_sobre_el_bullying_con_los_ninyos__el_arbol_confundido__carlota_y_su_mochila_"/>
  </r>
  <r>
    <x v="2"/>
    <d v="2021-04-12T00:00:00"/>
    <s v="Duda_x000a_"/>
    <s v="_el_arbol_confundido__bordados_de_la_vida__destino_o_libre_albedrio__entrevista_a_dios__arreglar_al_mundo_"/>
  </r>
  <r>
    <x v="2"/>
    <d v="2021-04-12T00:00:00"/>
    <s v="El dinero(en billete) es un papel, pero con un simple número y unos dibujos. El papel sería como la ventana y el billete como el espejo._x000a_"/>
    <s v="_el_valor_de_un_billete_de_100__necesito_un_abrazo__dinero_"/>
  </r>
  <r>
    <x v="2"/>
    <d v="2021-04-12T00:00:00"/>
    <s v="Lobo_x000a_"/>
    <s v="_fobia__malestar_"/>
  </r>
  <r>
    <x v="2"/>
    <d v="2021-04-12T00:00:00"/>
    <s v="Lobos_x000a_"/>
    <s v="_fobia__malestar_"/>
  </r>
  <r>
    <x v="2"/>
    <d v="2021-04-12T00:00:00"/>
    <s v="Me gustaría ser un super humano _x000a_"/>
    <s v="_miedo__agrado__placer__entusiasmo__alegria_"/>
  </r>
  <r>
    <x v="2"/>
    <d v="2021-04-12T00:00:00"/>
    <s v="No tengo fobias_x000a_"/>
    <m/>
  </r>
  <r>
    <x v="2"/>
    <d v="2021-04-12T00:00:00"/>
    <s v="no_x000a_"/>
    <m/>
  </r>
  <r>
    <x v="2"/>
    <d v="2021-04-12T00:00:00"/>
    <s v="no_x000a_"/>
    <m/>
  </r>
  <r>
    <x v="2"/>
    <d v="2021-04-12T00:00:00"/>
    <s v="no_x000a_"/>
    <m/>
  </r>
  <r>
    <x v="2"/>
    <d v="2021-04-12T00:00:00"/>
    <s v="Quiero ser ingeniero aeroespacial_x000a_"/>
    <m/>
  </r>
  <r>
    <x v="2"/>
    <d v="2021-04-12T00:00:00"/>
    <s v="Sí _x000a_"/>
    <m/>
  </r>
  <r>
    <x v="2"/>
    <d v="2021-04-12T00:00:00"/>
    <s v="Sí_x000a_"/>
    <m/>
  </r>
  <r>
    <x v="2"/>
    <d v="2021-04-12T00:00:00"/>
    <s v="Sí_x000a_"/>
    <m/>
  </r>
  <r>
    <x v="2"/>
    <d v="2021-04-12T00:00:00"/>
    <s v="Sí_x000a_"/>
    <m/>
  </r>
  <r>
    <x v="2"/>
    <d v="2021-05-10T00:00:00"/>
    <s v="Recomiéndame cortos animados sobre la contaminación _x000a_"/>
    <s v="_malestar__alegria_"/>
  </r>
  <r>
    <x v="3"/>
    <d v="2021-04-12T00:00:00"/>
    <s v="Estoy cansada pero también alegre_x000a_"/>
    <s v="_agotamiento__aburrimiento__alegria__diversion__tristeza_"/>
  </r>
  <r>
    <x v="3"/>
    <d v="2021-04-12T00:00:00"/>
    <s v="Hoy estoy bien_x000a_"/>
    <m/>
  </r>
  <r>
    <x v="3"/>
    <d v="2021-04-12T00:00:00"/>
    <s v="No añadiría ni cambiaría nada, esta correcta de esa forma_x000a_"/>
    <m/>
  </r>
  <r>
    <x v="3"/>
    <d v="2021-04-12T00:00:00"/>
    <s v="Pienso que trata sobre apatía aburrimiento y frustración también _x000a_"/>
    <s v="_pedro_y_el_hilo_magico__arreglar_al_mundo__paz_en_medio_de_las_dificultades__asamblea_en_la_carpinteria__el_capitan_y_el_grumete_"/>
  </r>
  <r>
    <x v="3"/>
    <d v="2021-04-12T00:00:00"/>
    <s v="Si_x000a_"/>
    <m/>
  </r>
  <r>
    <x v="3"/>
    <d v="2021-04-12T00:00:00"/>
    <s v="Si_x000a_"/>
    <m/>
  </r>
  <r>
    <x v="3"/>
    <d v="2021-04-12T00:00:00"/>
    <s v="Si, estoy de acuerdo_x000a_"/>
    <s v="_destino_o_libre_albedrio__asamblea_en_la_carpinteria_"/>
  </r>
  <r>
    <x v="3"/>
    <d v="2021-04-12T00:00:00"/>
    <s v="Sigo hablando_x000a_"/>
    <s v="_humillacion__fortaleza__ira__certeza__tristeza_"/>
  </r>
  <r>
    <x v="3"/>
    <d v="2021-04-12T00:00:00"/>
    <s v="Trata sobre la vida, de como el chico pasa de niño a adolescente y envejece y muere su esposa, por eso está correcto y trata sobre adolescencia, envejecimiento  y muerte._x000a_"/>
    <s v="_pedro_y_el_hilo_magico__el_acoso_a_marita_cuento_para_hablar_sobre_el_bullying_con_los_ninyos__necesito_un_abrazo__la_ofensa__el_arbol_de_manzanas_"/>
  </r>
  <r>
    <x v="3"/>
    <d v="2021-04-26T00:00:00"/>
    <s v=" No, actualmente no estoy triste _x000a_"/>
    <m/>
  </r>
  <r>
    <x v="3"/>
    <d v="2021-04-26T00:00:00"/>
    <s v="Hoy es un buen día _x000a_"/>
    <s v="_frustracion__arrogancia_"/>
  </r>
  <r>
    <x v="3"/>
    <d v="2021-04-26T00:00:00"/>
    <s v="Hoy estoy bien, estoy feliz y contenta._x000a_"/>
    <s v="_alegria_"/>
  </r>
  <r>
    <x v="3"/>
    <d v="2021-04-26T00:00:00"/>
    <s v="Me encuentro bastante bien_x000a_"/>
    <s v="_ira__tristeza_"/>
  </r>
  <r>
    <x v="3"/>
    <d v="2021-04-26T00:00:00"/>
    <s v="No me considero triste_x000a_"/>
    <s v="_frustracion__tristeza_"/>
  </r>
  <r>
    <x v="3"/>
    <d v="2021-04-26T00:00:00"/>
    <s v="Opino que es normal que se relacione con la alegria, son los adjetivos con los que se relacionan_x000a_"/>
    <s v="_tristeza__alegria_"/>
  </r>
  <r>
    <x v="3"/>
    <d v="2021-05-10T00:00:00"/>
    <s v="Es un buen día _x000a_"/>
    <s v="_frustracion__entusiasmo_"/>
  </r>
  <r>
    <x v="3"/>
    <d v="2021-05-10T00:00:00"/>
    <s v="Es un día bueno, con buenas emociones _x000a_"/>
    <s v="_frustracion__amor_"/>
  </r>
  <r>
    <x v="3"/>
    <d v="2021-05-10T00:00:00"/>
    <s v="Hoy mi día ha empezado bien _x000a_"/>
    <s v="_ira__duda_"/>
  </r>
  <r>
    <x v="3"/>
    <d v="2021-05-10T00:00:00"/>
    <s v="No me siento identificada_x000a_"/>
    <m/>
  </r>
  <r>
    <x v="3"/>
    <d v="2021-05-10T00:00:00"/>
    <s v="No, no me siento identificada con este sentimiento _x000a_"/>
    <m/>
  </r>
  <r>
    <x v="3"/>
    <d v="2021-05-10T00:00:00"/>
    <s v="Y con buenas sensaciones _x000a_"/>
    <s v="_frustracion__entusiasmo_"/>
  </r>
  <r>
    <x v="3"/>
    <d v="2021-05-24T00:00:00"/>
    <s v="._x000a_"/>
    <m/>
  </r>
  <r>
    <x v="3"/>
    <d v="2021-05-24T00:00:00"/>
    <s v="Me suelo identificar_x000a_"/>
    <s v="_amor_"/>
  </r>
  <r>
    <x v="3"/>
    <d v="2021-05-24T00:00:00"/>
    <s v="No se que es ser asertiva _x000a_"/>
    <m/>
  </r>
  <r>
    <x v="3"/>
    <d v="2021-05-24T00:00:00"/>
    <s v="No, me siento alegre y estoy contenta_x000a_"/>
    <s v="_entusiasmo__alegria_"/>
  </r>
  <r>
    <x v="3"/>
    <d v="2021-05-24T00:00:00"/>
    <s v="Pienso que soy una persona impulsiva _x000a_"/>
    <s v="_dolor__miedo_"/>
  </r>
  <r>
    <x v="3"/>
    <d v="2021-05-24T00:00:00"/>
    <s v="Soy muy directa_x000a_"/>
    <m/>
  </r>
  <r>
    <x v="3"/>
    <d v="2021-06-07T00:00:00"/>
    <s v="._x000a_"/>
    <m/>
  </r>
  <r>
    <x v="3"/>
    <d v="2021-06-07T00:00:00"/>
    <s v="Es una montaña rusa de emociones _x000a_"/>
    <s v="_tristeza__malestar_"/>
  </r>
  <r>
    <x v="3"/>
    <d v="2021-06-07T00:00:00"/>
    <s v="No siento tensión _x000a_"/>
    <m/>
  </r>
  <r>
    <x v="3"/>
    <d v="2021-06-07T00:00:00"/>
    <s v="Siento tristeza por las noches pero también  alegría por el día _x000a_"/>
    <s v="_tension__tristeza_"/>
  </r>
  <r>
    <x v="3"/>
    <d v="2021-06-07T00:00:00"/>
    <s v="Últimamente tengo diferentes sensaciones _x000a_"/>
    <s v="_tristeza__tension_"/>
  </r>
  <r>
    <x v="4"/>
    <d v="2021-04-12T00:00:00"/>
    <s v="Estoy alegre porque en el cole estoy con mis amigas pero estoy un poco cansada porque no quiero estudiar para los exámenes._x000a_"/>
    <s v="_alegria__tristeza__agotamiento__aburrimiento__calma_"/>
  </r>
  <r>
    <x v="4"/>
    <d v="2021-04-12T00:00:00"/>
    <s v="Hola, hoy estoy bien_x000a_"/>
    <m/>
  </r>
  <r>
    <x v="4"/>
    <d v="2021-04-12T00:00:00"/>
    <s v="La moraleja sería que el amor es muy valioso porque con una simple sonrisa podemos alegrar a muchas personas y también que todo el mundo merece amor, da igual si eres rico o pobre todo el mundo merece ser feliz y tener amor en su vida._x000a_"/>
    <s v="_una_sonrisa__carlota_y_su_mochila__el_tren_de_la_vida__un_payaso_muy_inquieto__nestor_el_castor_"/>
  </r>
  <r>
    <x v="4"/>
    <d v="2021-04-12T00:00:00"/>
    <s v="Que una sonrisa vale mucho y también que todos merecemos amor en nuestra vida sin importar quien seamos. _x000a_"/>
    <s v="_una_sonrisa__almuerzo_con_dios__carlota_y_su_mochila__el_tren_de_la_vida__un_payaso_muy_inquieto_"/>
  </r>
  <r>
    <x v="4"/>
    <d v="2021-04-12T00:00:00"/>
    <s v="Si_x000a_"/>
    <m/>
  </r>
  <r>
    <x v="4"/>
    <d v="2021-04-12T00:00:00"/>
    <s v="Si_x000a_"/>
    <m/>
  </r>
  <r>
    <x v="4"/>
    <d v="2021-04-12T00:00:00"/>
    <s v="Si, algunas poesías._x000a_"/>
    <m/>
  </r>
  <r>
    <x v="4"/>
    <d v="2021-04-12T00:00:00"/>
    <s v="Yo creo que el cuento trata sobre: alegría, amor y agrado._x000a_"/>
    <s v="_nestor_el_castor__una_sonrisa__el_amor_y_el_tiempo__el_tren_de_la_vida__los_lobos_"/>
  </r>
  <r>
    <x v="4"/>
    <d v="2021-04-12T00:00:00"/>
    <s v="Yo creo que trata más sobre el amor y la felicidad pero sí que trata un poco sobre el trabajo._x000a_"/>
    <s v="_un_payaso_muy_inquieto__una_sonrisa__entrevista_a_dios__el_tren_de_la_vida__las_mejores_semillas_"/>
  </r>
  <r>
    <x v="4"/>
    <d v="2021-05-10T00:00:00"/>
    <s v="Estoy bien un poco agobiada porque tengas que estudiar pero estoy_x000a_"/>
    <m/>
  </r>
  <r>
    <x v="4"/>
    <d v="2021-05-10T00:00:00"/>
    <s v="Estoy bien un poco agobiada porque tengas que estudiar pero estoy_x000a_"/>
    <s v="_tristeza__ira_"/>
  </r>
  <r>
    <x v="4"/>
    <d v="2021-05-10T00:00:00"/>
    <s v="Fortaleza y energía _x000a_"/>
    <s v="_fortaleza_"/>
  </r>
  <r>
    <x v="4"/>
    <d v="2021-05-10T00:00:00"/>
    <s v="No estoy triste, no hay ninguna palabra que me describa en esos momentos _x000a_"/>
    <s v="_fortaleza__tristeza_"/>
  </r>
  <r>
    <x v="4"/>
    <d v="2021-05-10T00:00:00"/>
    <s v="Para afrontar el día siempre es mucho mejor hacerlo con fuerza y alegre que triste. _x000a_"/>
    <s v="_entusiasmo__alegria_"/>
  </r>
  <r>
    <x v="4"/>
    <d v="2021-05-10T00:00:00"/>
    <s v="Pero estoy feliz porque el Domingo voy a ver a mi primo que hace un año que no lo veo y ha superado el cancer así que estoy muy feliz de que esté bien. _x000a_"/>
    <s v="_tristeza__compasion_"/>
  </r>
  <r>
    <x v="4"/>
    <d v="2021-05-10T00:00:00"/>
    <s v="Propósito y ánimo describen mi estado emocional _x000a_"/>
    <s v="_entusiasmo__tristeza_"/>
  </r>
  <r>
    <x v="4"/>
    <d v="2021-05-10T00:00:00"/>
    <s v="Sí,  la palabra fortaleza describe un poco mis emociones_x000a_"/>
    <s v="_fortaleza__amor_"/>
  </r>
  <r>
    <x v="4"/>
    <d v="2021-05-10T00:00:00"/>
    <s v="Sí, siento felicidad y entusiasmo. Del 1 al 10 soy feliz un 9’5 porque hay cosas que mejoraría pero soy muy feliz comparada con otras personas _x000a_"/>
    <s v="_tristeza__calma_"/>
  </r>
  <r>
    <x v="4"/>
    <d v="2021-05-24T00:00:00"/>
    <s v="Creo que las personas que son negativas son así porque han sufrido y están mal y por eso ya no le ven el lado positivo a la vida _x000a_"/>
    <s v="_tension__malestar_"/>
  </r>
  <r>
    <x v="4"/>
    <d v="2021-05-24T00:00:00"/>
    <s v="Estoy bien pero un poco agobiada por los exámenes, ya que tengo ganas de que termine el cole_x000a_"/>
    <s v="_tristeza__duda_"/>
  </r>
  <r>
    <x v="4"/>
    <d v="2021-05-24T00:00:00"/>
    <s v="Porque no siento dolor, no estoy mal, estoy bien y feliz_x000a_"/>
    <s v="_tristeza__compasion_"/>
  </r>
  <r>
    <x v="4"/>
    <d v="2021-05-24T00:00:00"/>
    <s v="Recomiende_x000a_"/>
    <m/>
  </r>
  <r>
    <x v="4"/>
    <d v="2021-05-24T00:00:00"/>
    <s v="Si, estoy un poco inquieta por los exámenes _x000a_"/>
    <s v="_dolor__frustracion_"/>
  </r>
  <r>
    <x v="5"/>
    <d v="2021-04-29T00:00:00"/>
    <s v="mi estado de animo es bueno, me siento bien y con la calma_x000a_"/>
    <s v="_alegria__fortaleza_"/>
  </r>
  <r>
    <x v="5"/>
    <d v="2021-04-29T00:00:00"/>
    <s v="que tal estas tu?_x000a_"/>
    <m/>
  </r>
  <r>
    <x v="5"/>
    <d v="2021-04-29T00:00:00"/>
    <s v="si_x000a_"/>
    <m/>
  </r>
  <r>
    <x v="5"/>
    <d v="2021-04-29T00:00:00"/>
    <s v="siento que la vida es algo especial _x000a_"/>
    <s v="_calma__amor_"/>
  </r>
  <r>
    <x v="5"/>
    <d v="2021-04-29T00:00:00"/>
    <s v="yo estoy bien, lo unico que me preocupa son las notas, se que mi madre es feliz y yo estoy contento de ello, ya que mi madre es lo mas importante que tengo en esta vida,si se muere o le pasa algo, no podría vivir con ello_x000a_"/>
    <s v="_tristeza__ira_"/>
  </r>
  <r>
    <x v="5"/>
    <d v="2021-04-29T00:00:00"/>
    <s v="yo siento amor y ganas de sentirme querido_x000a_"/>
    <s v="_amor__humillacion_"/>
  </r>
  <r>
    <x v="6"/>
    <d v="2021-04-12T00:00:00"/>
    <s v="Hay mil formas de hacer cualquier cosa._x000a_"/>
    <s v="_reflejo_de_tus_actos__arreglar_al_mundo__los_dientes_del_sultan__los_ingredientes_del_bizcocho__triple_filtro_"/>
  </r>
  <r>
    <x v="6"/>
    <d v="2021-04-12T00:00:00"/>
    <s v="Si_x000a_"/>
    <m/>
  </r>
  <r>
    <x v="6"/>
    <d v="2021-04-12T00:00:00"/>
    <s v="Si_x000a_"/>
    <m/>
  </r>
  <r>
    <x v="6"/>
    <d v="2021-04-26T00:00:00"/>
    <s v="Aburrimiento_x000a_"/>
    <s v="_diversion__placer_"/>
  </r>
  <r>
    <x v="6"/>
    <d v="2021-04-26T00:00:00"/>
    <s v="Me duele la cabeza y estoy cansado. Estoy en el cole y las clases se hacen eternas y no me gusta esta clase de arte._x000a_"/>
    <s v="_miedo__tension_"/>
  </r>
  <r>
    <x v="6"/>
    <d v="2021-04-26T00:00:00"/>
    <s v="no_x000a_"/>
    <m/>
  </r>
  <r>
    <x v="6"/>
    <d v="2021-05-10T00:00:00"/>
    <s v="Aburrimiento, calma_x000a_"/>
    <s v="_calma__tension_"/>
  </r>
  <r>
    <x v="7"/>
    <d v="2021-04-12T00:00:00"/>
    <s v="8_x000a_"/>
    <s v="_valentia__tristeza__diversion_"/>
  </r>
  <r>
    <x v="7"/>
    <d v="2021-04-12T00:00:00"/>
    <s v="Estoy preocupada por una amiga._x000a_"/>
    <s v="_alegria__calma__tristeza_"/>
  </r>
  <r>
    <x v="7"/>
    <d v="2021-04-12T00:00:00"/>
    <s v="Habla de la seguridad en uno mismo._x000a_"/>
    <s v="_las_dos_vasijas_de_agua__triple_filtro__la_oruga__carlota_y_su_mochila__un_payaso_muy_inquieto_"/>
  </r>
  <r>
    <x v="7"/>
    <d v="2021-04-12T00:00:00"/>
    <s v="La seguridad en uno mismo_x000a_"/>
    <s v="_las_dos_vasijas_de_agua__la_oruga__cuando_el_viento_sopla__triple_filtro__carlota_y_su_mochila_"/>
  </r>
  <r>
    <x v="7"/>
    <d v="2021-04-12T00:00:00"/>
    <s v="No se a que te referías _x000a_"/>
    <s v="_certeza__apatia__calma__deseo__aburrimiento_"/>
  </r>
  <r>
    <x v="7"/>
    <d v="2021-04-12T00:00:00"/>
    <s v="No tienes que ser como los demás ni como ellos quieran. Solo sé tú mismo._x000a_"/>
    <s v="_carlota_y_su_mochila__pedro_y_el_hilo_magico__el_capitan_y_el_grumete__la_oruga__un_payaso_muy_inquieto_"/>
  </r>
  <r>
    <x v="7"/>
    <d v="2021-04-12T00:00:00"/>
    <s v="Sí _x000a_"/>
    <m/>
  </r>
  <r>
    <x v="7"/>
    <d v="2021-04-12T00:00:00"/>
    <s v="Sí _x000a_"/>
    <m/>
  </r>
  <r>
    <x v="7"/>
    <d v="2021-04-12T00:00:00"/>
    <s v="Sí _x000a_"/>
    <m/>
  </r>
  <r>
    <x v="7"/>
    <d v="2021-04-12T00:00:00"/>
    <s v="Sí_x000a_"/>
    <m/>
  </r>
  <r>
    <x v="7"/>
    <d v="2021-04-12T00:00:00"/>
    <s v="Sí_x000a_"/>
    <m/>
  </r>
  <r>
    <x v="7"/>
    <d v="2021-04-12T00:00:00"/>
    <s v="Sí, trata sobre la duda en uno mismo. Duda, frustración, malestar y tristeza_x000a_"/>
    <s v="_entrevista_a_dios__el_arbol_confundido__asamblea_en_la_carpinteria__bordados_de_la_vida__el_capitan_y_el_grumete_"/>
  </r>
  <r>
    <x v="7"/>
    <d v="2021-04-26T00:00:00"/>
    <s v="Estoy bien, últimamente no me ha pasado nada interesante _x000a_"/>
    <s v="_aburrimiento__ira_"/>
  </r>
  <r>
    <x v="7"/>
    <d v="2021-04-26T00:00:00"/>
    <s v="No, está más identificado con tranquilidad _x000a_"/>
    <s v="_calma_"/>
  </r>
  <r>
    <x v="7"/>
    <d v="2021-04-26T00:00:00"/>
    <s v="Sí _x000a_"/>
    <m/>
  </r>
  <r>
    <x v="7"/>
    <d v="2021-05-24T00:00:00"/>
    <s v="Ahora mismo estoy relajada _x000a_"/>
    <s v="_tristeza__malestar_"/>
  </r>
  <r>
    <x v="7"/>
    <d v="2021-05-24T00:00:00"/>
    <s v="Me parece que pierden el tiempo pensando que todos les va a ir mal. No son adivinos y no vale la pena estar siempre pensando que todo va a salir mal._x000a_"/>
    <s v="_ira__malestar_"/>
  </r>
  <r>
    <x v="7"/>
    <d v="2021-05-24T00:00:00"/>
    <s v="No estoy enfadada_x000a_"/>
    <m/>
  </r>
  <r>
    <x v="8"/>
    <d v="2021-04-12T00:00:00"/>
    <s v="A mi abuelo_x000a_"/>
    <s v="_los_ingredientes_del_bizcocho__la_fabula_del_lapiz__los_lobos__el_tren_de_la_vida__almuerzo_con_dios_"/>
  </r>
  <r>
    <x v="8"/>
    <d v="2021-04-12T00:00:00"/>
    <s v="A mi abuelo_x000a_"/>
    <s v="_los_ingredientes_del_bizcocho__la_fabula_del_lapiz__los_lobos__el_tren_de_la_vida__almuerzo_con_dios_"/>
  </r>
  <r>
    <x v="8"/>
    <d v="2021-04-12T00:00:00"/>
    <s v="Con el pesimismo y el optimismo_x000a_"/>
    <m/>
  </r>
  <r>
    <x v="8"/>
    <d v="2021-04-12T00:00:00"/>
    <s v="Esta bien el cuento_x000a_"/>
    <s v="_dinero__construir_el_puente_"/>
  </r>
  <r>
    <x v="8"/>
    <d v="2021-04-12T00:00:00"/>
    <s v="Lo he dicho 4 veces_x000a_"/>
    <s v="_carlota_y_su_mochila__el_valor_de_un_billete_de_100__el_arbol_de_los_problemas__las_dos_vasijas_de_agua__el_aborto_un_cuento_de_horror_"/>
  </r>
  <r>
    <x v="8"/>
    <d v="2021-04-12T00:00:00"/>
    <s v="Lo he dicho antes 3 veces_x000a_"/>
    <s v="_carlota_y_su_mochila__el_valor_de_un_billete_de_100__un_payaso_muy_inquieto__el_arbol_de_los_problemas__calidad_emocional_"/>
  </r>
  <r>
    <x v="8"/>
    <d v="2021-04-12T00:00:00"/>
    <s v="Nada_x000a_"/>
    <m/>
  </r>
  <r>
    <x v="8"/>
    <d v="2021-04-12T00:00:00"/>
    <s v="Nada_x000a_"/>
    <m/>
  </r>
  <r>
    <x v="8"/>
    <d v="2021-04-12T00:00:00"/>
    <s v="ninguno_x000a_"/>
    <m/>
  </r>
  <r>
    <x v="8"/>
    <d v="2021-04-12T00:00:00"/>
    <s v="Ninguno_x000a_"/>
    <m/>
  </r>
  <r>
    <x v="8"/>
    <d v="2021-04-12T00:00:00"/>
    <s v="ninguno_x000a_"/>
    <m/>
  </r>
  <r>
    <x v="8"/>
    <d v="2021-04-12T00:00:00"/>
    <s v="Ninguno_x000a_"/>
    <m/>
  </r>
  <r>
    <x v="8"/>
    <d v="2021-04-12T00:00:00"/>
    <s v="no _x000a_"/>
    <m/>
  </r>
  <r>
    <x v="8"/>
    <d v="2021-04-12T00:00:00"/>
    <s v="No cambiaría nada, esta correctamente expresado_x000a_"/>
    <m/>
  </r>
  <r>
    <x v="8"/>
    <d v="2021-04-12T00:00:00"/>
    <s v="no lo se_x000a_"/>
    <m/>
  </r>
  <r>
    <x v="8"/>
    <d v="2021-04-12T00:00:00"/>
    <s v="No lo sé, es corto_x000a_"/>
    <s v="_los_dientes_del_sultan__el_arbol_de_manzanas__bordados_de_la_vida__necesito_un_abrazo__el_aborto_un_cuento_de_horror_"/>
  </r>
  <r>
    <x v="8"/>
    <d v="2021-04-12T00:00:00"/>
    <s v="no se_x000a_"/>
    <m/>
  </r>
  <r>
    <x v="8"/>
    <d v="2021-04-12T00:00:00"/>
    <s v="no se_x000a_"/>
    <m/>
  </r>
  <r>
    <x v="8"/>
    <d v="2021-04-12T00:00:00"/>
    <s v="No_x000a_"/>
    <m/>
  </r>
  <r>
    <x v="8"/>
    <d v="2021-04-12T00:00:00"/>
    <s v="no_x000a_"/>
    <m/>
  </r>
  <r>
    <x v="8"/>
    <d v="2021-04-12T00:00:00"/>
    <s v="No_x000a_"/>
    <m/>
  </r>
  <r>
    <x v="8"/>
    <d v="2021-04-12T00:00:00"/>
    <s v="no_x000a_"/>
    <m/>
  </r>
  <r>
    <x v="8"/>
    <d v="2021-04-12T00:00:00"/>
    <s v="no_x000a_"/>
    <m/>
  </r>
  <r>
    <x v="8"/>
    <d v="2021-04-12T00:00:00"/>
    <s v="No_x000a_"/>
    <m/>
  </r>
  <r>
    <x v="8"/>
    <d v="2021-04-12T00:00:00"/>
    <s v="No_x000a_"/>
    <m/>
  </r>
  <r>
    <x v="8"/>
    <d v="2021-04-12T00:00:00"/>
    <s v="no_x000a_"/>
    <m/>
  </r>
  <r>
    <x v="8"/>
    <d v="2021-04-12T00:00:00"/>
    <s v="No_x000a_"/>
    <m/>
  </r>
  <r>
    <x v="8"/>
    <d v="2021-04-12T00:00:00"/>
    <s v="No_x000a_"/>
    <m/>
  </r>
  <r>
    <x v="8"/>
    <d v="2021-04-12T00:00:00"/>
    <s v="No_x000a_"/>
    <m/>
  </r>
  <r>
    <x v="8"/>
    <d v="2021-04-12T00:00:00"/>
    <s v="no_x000a_"/>
    <m/>
  </r>
  <r>
    <x v="8"/>
    <d v="2021-04-12T00:00:00"/>
    <s v="no_x000a_"/>
    <m/>
  </r>
  <r>
    <x v="8"/>
    <d v="2021-04-12T00:00:00"/>
    <s v="no, ninguna_x000a_"/>
    <m/>
  </r>
  <r>
    <x v="8"/>
    <d v="2021-04-12T00:00:00"/>
    <s v="Ok_x000a_"/>
    <m/>
  </r>
  <r>
    <x v="8"/>
    <d v="2021-04-12T00:00:00"/>
    <s v="Ok_x000a_"/>
    <m/>
  </r>
  <r>
    <x v="8"/>
    <d v="2021-04-12T00:00:00"/>
    <s v="para aprender_x000a_"/>
    <s v="_entrevista_a_dios__una_taza_de_te__amar_lo_que_somos__los_ingredientes_del_bizcocho__carlota_y_su_mochila_"/>
  </r>
  <r>
    <x v="8"/>
    <d v="2021-04-12T00:00:00"/>
    <s v="Pesimismo y optimismo _x000a_"/>
    <m/>
  </r>
  <r>
    <x v="8"/>
    <d v="2021-04-12T00:00:00"/>
    <s v="porque es pesimista_x000a_"/>
    <s v="_los_dientes_del_sultan_"/>
  </r>
  <r>
    <x v="8"/>
    <d v="2021-04-12T00:00:00"/>
    <s v="porque no_x000a_"/>
    <m/>
  </r>
  <r>
    <x v="8"/>
    <d v="2021-04-12T00:00:00"/>
    <s v="si _x000a_"/>
    <m/>
  </r>
  <r>
    <x v="8"/>
    <d v="2021-04-12T00:00:00"/>
    <s v="si _x000a_"/>
    <m/>
  </r>
  <r>
    <x v="8"/>
    <d v="2021-04-12T00:00:00"/>
    <s v="si _x000a_"/>
    <m/>
  </r>
  <r>
    <x v="8"/>
    <d v="2021-04-12T00:00:00"/>
    <s v="si 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si_x000a_"/>
    <m/>
  </r>
  <r>
    <x v="8"/>
    <d v="2021-04-12T00:00:00"/>
    <s v="Un adulto_x000a_"/>
    <s v="_pedro_y_el_hilo_magico_"/>
  </r>
  <r>
    <x v="8"/>
    <d v="2021-04-12T00:00:00"/>
    <s v="Ya_x000a_"/>
    <m/>
  </r>
  <r>
    <x v="9"/>
    <d v="2021-04-12T00:00:00"/>
    <s v="9_x000a_"/>
    <s v="_valentia__alegria__miedo_"/>
  </r>
  <r>
    <x v="9"/>
    <d v="2021-04-12T00:00:00"/>
    <s v="Creo que no trata de amor, pero por el resto si._x000a_"/>
    <s v="_el_tren_de_la_vida__el_capitan_y_el_grumete__bordados_de_la_vida__un_payaso_muy_inquieto__una_sonrisa_"/>
  </r>
  <r>
    <x v="9"/>
    <d v="2021-04-12T00:00:00"/>
    <s v="Estoy contento_x000a_"/>
    <s v="_alegria__agrado__entusiasmo__satisfaccion_"/>
  </r>
  <r>
    <x v="9"/>
    <d v="2021-04-12T00:00:00"/>
    <s v="Estoy feliz por que vivo bien_x000a_"/>
    <s v="_alegria_"/>
  </r>
  <r>
    <x v="9"/>
    <d v="2021-04-12T00:00:00"/>
    <s v="Estoy tranquilo, y alegre, y estoy satisfecho con la vida que tengo, pero en el fondo soy algo tímido._x000a_"/>
    <s v="_alegria__agrado__entusiasmo__compasion__tension_"/>
  </r>
  <r>
    <x v="9"/>
    <d v="2021-04-12T00:00:00"/>
    <s v="Haciendo como el protagonista, trabajar y luego tener la tranquilidad del trabajo hecho._x000a_"/>
    <s v="_deja_la_cuchara__destino_o_libre_albedrio__reflejo_de_tus_actos__los_dientes_del_sultan__el_arbol_confundido_"/>
  </r>
  <r>
    <x v="9"/>
    <d v="2021-04-12T00:00:00"/>
    <s v="La enseñanza que se extrae de este cuento es que sin esfuerzo, no hay recompensa._x000a_"/>
    <s v="_el_capitan_y_el_grumete__nestor_el_castor__estrellas_de_mar_en_la_playa__las_dos_ranas__la_oruga_"/>
  </r>
  <r>
    <x v="9"/>
    <d v="2021-04-12T00:00:00"/>
    <s v="Me gusta ser feliz_x000a_"/>
    <s v="_alegria_"/>
  </r>
  <r>
    <x v="9"/>
    <d v="2021-04-12T00:00:00"/>
    <s v="Me ha gustado_x000a_"/>
    <s v="_nestor_el_castor__las_siete_tinajas_de_oro__la_fabula_del_lapiz__paz_en_medio_de_las_dificultades__semillas_"/>
  </r>
  <r>
    <x v="9"/>
    <d v="2021-04-12T00:00:00"/>
    <s v="No_x000a_"/>
    <m/>
  </r>
  <r>
    <x v="9"/>
    <d v="2021-04-12T00:00:00"/>
    <s v="No_x000a_"/>
    <m/>
  </r>
  <r>
    <x v="9"/>
    <d v="2021-04-12T00:00:00"/>
    <s v="Puede ser que este cuento contenga algo de la emoción ‘estrés’ y quizás ligeramente algo de acoso, pero muy leve._x000a_"/>
    <s v="_el_acoso_a_marita_cuento_para_hablar_sobre_el_bullying_con_los_ninyos__triple_filtro__la_ofensa__suenyo__paz_en_medio_de_las_dificultades_"/>
  </r>
  <r>
    <x v="9"/>
    <d v="2021-04-12T00:00:00"/>
    <s v="Puede ser_x000a_"/>
    <s v="_apatia__deseo__fobia__fortaleza__arrogancia_"/>
  </r>
  <r>
    <x v="9"/>
    <d v="2021-04-12T00:00:00"/>
    <s v="Pues que la felicidad es necesaria para hacer otras cosas bien_x000a_"/>
    <s v="_tristeza__placer__agrado__satisfaccion__amor_"/>
  </r>
  <r>
    <x v="9"/>
    <d v="2021-04-12T00:00:00"/>
    <s v="Que las personas más cercanas a mi que trabajan, luego obtienen recompensa._x000a_"/>
    <s v="_el_capitan_y_el_grumete__el_arbol_de_manzanas__las_dos_vasijas_de_agua__triple_filtro__dr_alexander_fleming_"/>
  </r>
  <r>
    <x v="9"/>
    <d v="2021-04-12T00:00:00"/>
    <s v="si ha tenido éxito _x000a_"/>
    <s v="_la_fabula_del_helecho_y_el_bambu__sacudete__asamblea_en_la_carpinteria__el_valor_de_un_billete_de_100__reflejo_de_tus_actos_"/>
  </r>
  <r>
    <x v="9"/>
    <d v="2021-04-12T00:00:00"/>
    <s v="Si he llegado_x000a_"/>
    <s v="_las_siete_tinajas_de_oro__cuando_el_viento_sopla__te_compro_1_hora__sacudete__dr_alexander_fleming_"/>
  </r>
  <r>
    <x v="9"/>
    <d v="2021-04-12T00:00:00"/>
    <s v="Si_x000a_"/>
    <m/>
  </r>
  <r>
    <x v="9"/>
    <d v="2021-04-12T00:00:00"/>
    <s v="Si_x000a_"/>
    <m/>
  </r>
  <r>
    <x v="9"/>
    <d v="2021-04-12T00:00:00"/>
    <s v="Si_x000a_"/>
    <m/>
  </r>
  <r>
    <x v="9"/>
    <d v="2021-04-12T00:00:00"/>
    <s v="Si_x000a_"/>
    <m/>
  </r>
  <r>
    <x v="9"/>
    <d v="2021-04-12T00:00:00"/>
    <s v="Si, la verdad es que el autor expresa muy bien esta moraleja._x000a_"/>
    <s v="_nestor_el_castor__los_dientes_del_sultan__los_lobos__triple_filtro__la_fabula_del_lapiz_"/>
  </r>
  <r>
    <x v="9"/>
    <d v="2021-04-12T00:00:00"/>
    <s v="Si, no está mal._x000a_"/>
    <m/>
  </r>
  <r>
    <x v="9"/>
    <d v="2021-04-12T00:00:00"/>
    <s v="Si, sin duda._x000a_"/>
    <s v="_el_arbol_confundido__bordados_de_la_vida__destino_o_libre_albedrio__entrevista_a_dios__arreglar_al_mundo_"/>
  </r>
  <r>
    <x v="9"/>
    <d v="2021-04-12T00:00:00"/>
    <s v="Soy feliz y estoy satisfecho con mi vida_x000a_"/>
    <s v="_alegria__tension__deseo__agrado__placer_"/>
  </r>
  <r>
    <x v="9"/>
    <d v="2021-04-12T00:00:00"/>
    <s v="Soy feliz_x000a_"/>
    <s v="_alegria_"/>
  </r>
  <r>
    <x v="9"/>
    <d v="2021-04-12T00:00:00"/>
    <s v="Y me satisface ver los resultados del trabajo_x000a_"/>
    <s v="_frustracion__ira__tension__alegria__duda_"/>
  </r>
  <r>
    <x v="9"/>
    <d v="2021-04-12T00:00:00"/>
    <s v="Yo soy feliz _x000a_"/>
    <s v="_alegria_"/>
  </r>
  <r>
    <x v="9"/>
    <d v="2021-05-24T00:00:00"/>
    <s v="Feliz_x000a_"/>
    <s v="_tristeza__compasion_"/>
  </r>
  <r>
    <x v="9"/>
    <d v="2021-05-24T00:00:00"/>
    <s v="Que no sean negativas_x000a_"/>
    <m/>
  </r>
  <r>
    <x v="10"/>
    <d v="2021-04-12T00:00:00"/>
    <s v="._x000a_"/>
    <m/>
  </r>
  <r>
    <x v="10"/>
    <d v="2021-04-12T00:00:00"/>
    <s v="Dolor, miedo, tristeza, puede que depresión porque perder un/a hijo/a involuntariamente es horrible._x000a_"/>
    <s v="_el_aborto_un_cuento_de_horror__dr_alexander_fleming__un_payaso_muy_inquieto__almuerzo_con_dios__pedro_y_el_hilo_magico_"/>
  </r>
  <r>
    <x v="10"/>
    <d v="2021-04-12T00:00:00"/>
    <s v="Estoy de acuerdo pero añadiría cosas a la moraleja, se queda corta._x000a_"/>
    <s v="_nestor_el_castor__almuerzo_con_dios__asamblea_en_la_carpinteria__destino_o_libre_albedrio__el_arbol_de_manzanas_"/>
  </r>
  <r>
    <x v="10"/>
    <d v="2021-04-12T00:00:00"/>
    <s v="Hola_x000a_"/>
    <m/>
  </r>
  <r>
    <x v="10"/>
    <d v="2021-04-12T00:00:00"/>
    <s v="Pues hoy me he levantado mejor que muchos días y de momento nada está siendo tan duro. Si fuera así siempre estaría mucho mejor. _x000a_"/>
    <s v="_tristeza__frustracion__satisfaccion__agrado__arrogancia_"/>
  </r>
  <r>
    <x v="10"/>
    <d v="2021-04-12T00:00:00"/>
    <s v="Si _x000a_"/>
    <m/>
  </r>
  <r>
    <x v="10"/>
    <d v="2021-04-12T00:00:00"/>
    <s v="Sí, la mujer claramente tiene miedo y tristeza ya que un aborto obligado no es nada bonito ni justo._x000a_"/>
    <s v="_el_aborto_un_cuento_de_horror__un_payaso_muy_inquieto__necesito_un_abrazo__el_capitan_y_el_grumete__pedro_y_el_hilo_magico_"/>
  </r>
  <r>
    <x v="10"/>
    <d v="2021-04-12T00:00:00"/>
    <s v="Sí._x000a_"/>
    <m/>
  </r>
  <r>
    <x v="10"/>
    <d v="2021-04-26T00:00:00"/>
    <s v="Estoy bien, bastante mejor de lo que estoy acostumbrado a estar_x000a_"/>
    <s v="_frustracion__satisfaccion_"/>
  </r>
  <r>
    <x v="10"/>
    <d v="2021-04-26T00:00:00"/>
    <s v="Hola_x000a_"/>
    <m/>
  </r>
  <r>
    <x v="10"/>
    <d v="2021-05-10T00:00:00"/>
    <s v="a penas me pasan esas cosas_x000a_"/>
    <s v="_dolor__frustracion_"/>
  </r>
  <r>
    <x v="10"/>
    <d v="2021-05-10T00:00:00"/>
    <s v="Contento, satisfacción, agrado, bienestar, estos son los que me describen ahora mismo._x000a_"/>
    <s v="_agrado__placer_"/>
  </r>
  <r>
    <x v="10"/>
    <d v="2021-05-10T00:00:00"/>
    <s v="Hola, hoy estoy muy bien, muchísimo mejor que otros días, esto es porque hablé con una persona sobre todo lo que me pasaba y ya apenas. E _x000a_"/>
    <s v="_entusiasmo__agrado_"/>
  </r>
  <r>
    <x v="10"/>
    <d v="2021-05-10T00:00:00"/>
    <s v="Jola_x000a_"/>
    <m/>
  </r>
  <r>
    <x v="10"/>
    <d v="2021-05-10T00:00:00"/>
    <s v="Sí, me siento entusiasmado _x000a_"/>
    <s v="_agrado__entusiasmo_"/>
  </r>
  <r>
    <x v="10"/>
    <d v="2021-05-24T00:00:00"/>
    <s v="._x000a_"/>
    <m/>
  </r>
  <r>
    <x v="10"/>
    <d v="2021-05-24T00:00:00"/>
    <s v="Hoy me siento bien_x000a_"/>
    <s v="_ira__amor_"/>
  </r>
  <r>
    <x v="10"/>
    <d v="2021-05-24T00:00:00"/>
    <s v="Opino que es cierto_x000a_"/>
    <s v="_certeza_"/>
  </r>
  <r>
    <x v="10"/>
    <d v="2021-06-07T00:00:00"/>
    <s v="._x000a_"/>
    <m/>
  </r>
  <r>
    <x v="10"/>
    <d v="2021-06-07T00:00:00"/>
    <s v="._x000a_"/>
    <m/>
  </r>
  <r>
    <x v="10"/>
    <d v="2021-06-07T00:00:00"/>
    <s v="._x000a_"/>
    <m/>
  </r>
  <r>
    <x v="10"/>
    <d v="2021-06-07T00:00:00"/>
    <s v="Hoy estoy alegre _x000a_"/>
    <s v="_tristeza__amor_"/>
  </r>
  <r>
    <x v="10"/>
    <d v="2021-06-07T00:00:00"/>
    <s v="Hoy me encuentro mejor que otros día _x000a_"/>
    <s v="_entusiasmo__satisfaccion_"/>
  </r>
  <r>
    <x v="10"/>
    <d v="2021-06-07T00:00:00"/>
    <s v="Hoy no me preocupa nada en específico._x000a_"/>
    <m/>
  </r>
  <r>
    <x v="10"/>
    <d v="2021-06-07T00:00:00"/>
    <s v="Que es cierto_x000a_"/>
    <s v="_certeza_"/>
  </r>
  <r>
    <x v="11"/>
    <d v="2021-04-12T00:00:00"/>
    <s v="afornta una temática de fortaleza y de trabajo además también de envejecimiento_x000a_"/>
    <s v="_entrevista_a_dios__la_oruga__el_ingenio_de_una_hormiga__sacudete__los_ingredientes_del_bizcocho_"/>
  </r>
  <r>
    <x v="11"/>
    <d v="2021-04-12T00:00:00"/>
    <s v="Fortaleza_x000a_"/>
    <s v="_sacudete__el_ingenio_de_una_hormiga__cuando_el_viento_sopla__los_ingredientes_del_bizcocho__la_oruga_"/>
  </r>
  <r>
    <x v="11"/>
    <d v="2021-04-12T00:00:00"/>
    <s v="Me siento engañado por que las personas me hacen sentir de una manera de la que se arrepienten_x000a_"/>
    <s v="_frustracion__agrado__compasion__tension__miedo_"/>
  </r>
  <r>
    <x v="11"/>
    <d v="2021-04-12T00:00:00"/>
    <s v="No estas equivocado_x000a_"/>
    <s v="_ira__frustracion_"/>
  </r>
  <r>
    <x v="11"/>
    <d v="2021-04-12T00:00:00"/>
    <s v="No lo creo mas que enfadado me siento engañado_x000a_"/>
    <s v="_frustracion__malestar__ira__arrogancia__odio_"/>
  </r>
  <r>
    <x v="11"/>
    <d v="2021-04-12T00:00:00"/>
    <s v="no me lo parece lo que me parece es que depende de las acciones que hagan los demás o tú mismo te sentirás más o menos enfadado_x000a_"/>
    <s v="_malestar__ira__duda__amor__satisfaccion_"/>
  </r>
  <r>
    <x v="11"/>
    <d v="2021-04-12T00:00:00"/>
    <s v="No me siento feliz si no triste 4_x000a_"/>
    <s v="_alegria__frustracion__tristeza__agotamiento__valentia_"/>
  </r>
  <r>
    <x v="11"/>
    <d v="2021-04-12T00:00:00"/>
    <s v="no tengo ninguna objeción _x000a_"/>
    <m/>
  </r>
  <r>
    <x v="11"/>
    <d v="2021-04-12T00:00:00"/>
    <s v="No_x000a_"/>
    <m/>
  </r>
  <r>
    <x v="11"/>
    <d v="2021-04-12T00:00:00"/>
    <s v="No_x000a_"/>
    <m/>
  </r>
  <r>
    <x v="11"/>
    <d v="2021-04-12T00:00:00"/>
    <s v="No_x000a_"/>
    <m/>
  </r>
  <r>
    <x v="11"/>
    <d v="2021-04-12T00:00:00"/>
    <s v="No_x000a_"/>
    <m/>
  </r>
  <r>
    <x v="11"/>
    <d v="2021-04-12T00:00:00"/>
    <s v="no_x000a_"/>
    <m/>
  </r>
  <r>
    <x v="11"/>
    <d v="2021-04-12T00:00:00"/>
    <s v="Que no todo el mundo no le da importancia al poder de un abrazo_x000a_"/>
    <s v="_carlota_y_su_mochila__almuerzo_con_dios__necesito_un_abrazo__te_compro_1_hora__la_ultima_casa_del_carpintero_"/>
  </r>
  <r>
    <x v="11"/>
    <d v="2021-04-12T00:00:00"/>
    <s v="Seguramente por que siempre tienes que ayudar a alguien_x000a_"/>
    <s v="_el_valor_de_un_billete_de_100__el_aborto_un_cuento_de_horror__el_ingenio_de_una_hormiga__el_tren_de_la_vida__el_arbol_de_los_problemas_"/>
  </r>
  <r>
    <x v="11"/>
    <d v="2021-04-12T00:00:00"/>
    <s v="Si_x000a_"/>
    <m/>
  </r>
  <r>
    <x v="11"/>
    <d v="2021-04-12T00:00:00"/>
    <s v="Si_x000a_"/>
    <m/>
  </r>
  <r>
    <x v="11"/>
    <d v="2021-04-12T00:00:00"/>
    <s v="Si_x000a_"/>
    <m/>
  </r>
  <r>
    <x v="11"/>
    <d v="2021-04-12T00:00:00"/>
    <s v="Si_x000a_"/>
    <m/>
  </r>
  <r>
    <x v="11"/>
    <d v="2021-04-12T00:00:00"/>
    <s v="Si_x000a_"/>
    <m/>
  </r>
  <r>
    <x v="11"/>
    <d v="2021-04-12T00:00:00"/>
    <s v="si_x000a_"/>
    <m/>
  </r>
  <r>
    <x v="11"/>
    <d v="2021-04-12T00:00:00"/>
    <s v="Siento que juegan con migo_x000a_"/>
    <s v="_frustracion__ira__diversion__malestar_"/>
  </r>
  <r>
    <x v="11"/>
    <d v="2021-04-12T00:00:00"/>
    <s v="Trabajo_x000a_"/>
    <s v="_un_payaso_muy_inquieto__el_acoso_a_marita_cuento_para_hablar_sobre_el_bullying_con_los_ninyos__el_arbol_confundido__carlota_y_su_mochila__la_fabula_del_helecho_y_el_bambu_"/>
  </r>
  <r>
    <x v="11"/>
    <d v="2021-05-24T00:00:00"/>
    <s v="hoy me encuentro tridte_x000a_"/>
    <s v="_fobia__satisfaccion_"/>
  </r>
  <r>
    <x v="11"/>
    <d v="2021-05-24T00:00:00"/>
    <s v="lo mismo que yo_x000a_"/>
    <s v="_tristeza__malestar_"/>
  </r>
  <r>
    <x v="11"/>
    <d v="2021-05-24T00:00:00"/>
    <s v="nada_x000a_"/>
    <m/>
  </r>
  <r>
    <x v="11"/>
    <d v="2021-05-24T00:00:00"/>
    <s v="nada_x000a_"/>
    <m/>
  </r>
  <r>
    <x v="11"/>
    <d v="2021-05-24T00:00:00"/>
    <s v="Se burla de de mi y mis padres son fríos con migo_x000a_"/>
    <s v="_humillacion__dolor_"/>
  </r>
  <r>
    <x v="11"/>
    <d v="2021-05-24T00:00:00"/>
    <s v="todas_x000a_"/>
    <m/>
  </r>
  <r>
    <x v="11"/>
    <d v="2021-05-24T00:00:00"/>
    <s v="y si la gente se burla de mi_x000a_"/>
    <s v="_humillacion__arrogancia_"/>
  </r>
  <r>
    <x v="11"/>
    <d v="2021-06-07T00:00:00"/>
    <s v="nada_x000a_"/>
    <m/>
  </r>
  <r>
    <x v="11"/>
    <d v="2021-06-07T00:00:00"/>
    <s v="No gracias_x000a_"/>
    <s v="_arrogancia__agrado_"/>
  </r>
  <r>
    <x v="11"/>
    <d v="2021-06-07T00:00:00"/>
    <s v="no quiero _x000a_"/>
    <m/>
  </r>
  <r>
    <x v="11"/>
    <d v="2021-06-07T00:00:00"/>
    <s v="no quiero _x000a_"/>
    <m/>
  </r>
  <r>
    <x v="11"/>
    <d v="2021-06-07T00:00:00"/>
    <s v="No quiero_x000a_"/>
    <m/>
  </r>
  <r>
    <x v="11"/>
    <d v="2021-06-07T00:00:00"/>
    <s v="No quiero_x000a_"/>
    <m/>
  </r>
  <r>
    <x v="11"/>
    <d v="2021-06-07T00:00:00"/>
    <s v="no quiero_x000a_"/>
    <m/>
  </r>
  <r>
    <x v="11"/>
    <d v="2021-06-07T00:00:00"/>
    <s v="no quiero_x000a_"/>
    <m/>
  </r>
  <r>
    <x v="11"/>
    <d v="2021-06-07T00:00:00"/>
    <s v="Pero tú eres tonto o Tanya que yo me entere_x000a_"/>
    <s v="_frustracion_"/>
  </r>
  <r>
    <x v="11"/>
    <d v="2021-06-07T00:00:00"/>
    <s v="Que eres tont@_x000a_"/>
    <s v="_frustracion_"/>
  </r>
  <r>
    <x v="11"/>
    <d v="2021-06-07T00:00:00"/>
    <s v="Soy autista_x000a_"/>
    <m/>
  </r>
  <r>
    <x v="11"/>
    <d v="2021-06-07T00:00:00"/>
    <s v="tengo un transformo mental_x000a_"/>
    <s v="_ira__agotamiento_"/>
  </r>
  <r>
    <x v="12"/>
    <d v="2021-04-12T00:00:00"/>
    <s v="Ansiedad_x000a_"/>
    <s v="_deja_la_cuchara__paz_en_medio_de_las_dificultades__el_capitan_y_el_grumete__entrevista_a_dios_"/>
  </r>
  <r>
    <x v="12"/>
    <d v="2021-04-12T00:00:00"/>
    <s v="No estas en lo cierto_x000a_"/>
    <s v="_certeza_"/>
  </r>
  <r>
    <x v="12"/>
    <d v="2021-04-12T00:00:00"/>
    <s v="No me encuentro muy feliz, me han entristecido y estoy agobiado por los exámenes, quiero a alguien _x000a_"/>
    <s v="_alegria__frustracion_"/>
  </r>
  <r>
    <x v="12"/>
    <d v="2021-04-12T00:00:00"/>
    <s v="Si_x000a_"/>
    <m/>
  </r>
  <r>
    <x v="12"/>
    <d v="2021-04-12T00:00:00"/>
    <s v="Si_x000a_"/>
    <m/>
  </r>
  <r>
    <x v="12"/>
    <d v="2021-04-12T00:00:00"/>
    <s v="Si_x000a_"/>
    <m/>
  </r>
  <r>
    <x v="12"/>
    <d v="2021-04-12T00:00:00"/>
    <s v="Si_x000a_"/>
    <m/>
  </r>
  <r>
    <x v="12"/>
    <d v="2021-04-12T00:00:00"/>
    <s v="Valentía _x000a_"/>
    <s v="_las_siete_tinajas_de_oro__las_dos_vasijas_de_agua__triple_filtro__destino_o_libre_albedrio__el_acoso_a_marita_cuento_para_hablar_sobre_el_bullying_con_los_ninyos_"/>
  </r>
  <r>
    <x v="12"/>
    <d v="2021-04-12T00:00:00"/>
    <s v="Yo la expresaría de esta forma: da igual como seas si eres diferente por fuera o por dentro siempre habra un lado feliz de ti _x000a_"/>
    <s v="_un_payaso_muy_inquieto__la_ultima_casa_del_carpintero__el_acoso_a_marita_cuento_para_hablar_sobre_el_bullying_con_los_ninyos__calidad_emocional__el_capitan_y_el_grumete_"/>
  </r>
  <r>
    <x v="12"/>
    <d v="2021-04-26T00:00:00"/>
    <s v="Vale_x000a_"/>
    <s v="_arrogancia_"/>
  </r>
  <r>
    <x v="12"/>
    <d v="2021-06-07T00:00:00"/>
    <s v="Me siento bien y tú ?_x000a_"/>
    <s v="_ira__amor_"/>
  </r>
  <r>
    <x v="13"/>
    <d v="2021-04-12T00:00:00"/>
    <s v="Hoy en un juego me han atacado y me han quitado mucho dinero_x000a_"/>
    <s v="_ira__fortaleza__frustracion_"/>
  </r>
  <r>
    <x v="13"/>
    <d v="2021-04-12T00:00:00"/>
    <s v="Hoy me he despertado muy triste por que el otro día el Barça perdió con el madrid_x000a_"/>
    <s v="_tristeza__frustracion__ira__diversion__arrogancia_"/>
  </r>
  <r>
    <x v="13"/>
    <d v="2021-04-12T00:00:00"/>
    <s v="Hoy me he puesto triste_x000a_"/>
    <s v="_frustracion__tristeza_"/>
  </r>
  <r>
    <x v="13"/>
    <d v="2021-04-12T00:00:00"/>
    <s v="Hubiese hecho lo mismo_x000a_"/>
    <s v="_el_arbol_confundido__dr_alexander_fleming__los_dientes_del_sultan__reflejo_de_tus_actos__la_oruga_"/>
  </r>
  <r>
    <x v="13"/>
    <d v="2021-04-12T00:00:00"/>
    <s v="Lo peor es que la última conversación con mi padre sea que le grite y él se muera_x000a_"/>
    <s v="_ira__arrogancia__diversion__amor__frustracion_"/>
  </r>
  <r>
    <x v="13"/>
    <d v="2021-04-12T00:00:00"/>
    <s v="Muy bien_x000a_"/>
    <m/>
  </r>
  <r>
    <x v="13"/>
    <d v="2021-04-12T00:00:00"/>
    <s v="No te equivocaste_x000a_"/>
    <s v="_ira__frustracion_"/>
  </r>
  <r>
    <x v="13"/>
    <d v="2021-04-12T00:00:00"/>
    <s v="No_x000a_"/>
    <m/>
  </r>
  <r>
    <x v="13"/>
    <d v="2021-04-12T00:00:00"/>
    <s v="Pero lo bueno es que he vuelto al colegio y voy a jugar con mis amigos al futbol_x000a_"/>
    <s v="_alegria__frustracion__tristeza__diversion__ira_"/>
  </r>
  <r>
    <x v="13"/>
    <d v="2021-04-12T00:00:00"/>
    <s v="Propón cuento_x000a_"/>
    <s v="_tristeza_"/>
  </r>
  <r>
    <x v="13"/>
    <d v="2021-04-12T00:00:00"/>
    <s v="Propone un cuento_x000a_"/>
    <s v="_tristeza_"/>
  </r>
  <r>
    <x v="13"/>
    <d v="2021-04-12T00:00:00"/>
    <s v="Si mi hermana por que siempre está estresada con los examenes_x000a_"/>
    <s v="_construir_el_puente__carlota_y_su_mochila__el_tren_de_la_vida__el_aborto_un_cuento_de_horror__deja_la_cuchara_"/>
  </r>
  <r>
    <x v="13"/>
    <d v="2021-04-12T00:00:00"/>
    <s v="Si por que el hombre está estresado ya que no consigue concentrarse_x000a_"/>
    <s v="_entrevista_a_dios__la_ofensa__deja_la_cuchara__paz_en_medio_de_las_dificultades__el_aborto_un_cuento_de_horror_"/>
  </r>
  <r>
    <x v="13"/>
    <d v="2021-04-12T00:00:00"/>
    <s v="Si por que mi padre siempre me da consejos _x000a_"/>
    <s v="_el_tren_de_la_vida__dr_alexander_fleming__arreglar_al_mundo__te_compro_1_hora__el_acoso_a_marita_cuento_para_hablar_sobre_el_bullying_con_los_ninyos_"/>
  </r>
  <r>
    <x v="13"/>
    <d v="2021-04-12T00:00:00"/>
    <s v="Si por que un día  estuve estresado por que me había pasado algo muy importante y mi padre me dio un consejo para ayudarme_x000a_"/>
    <s v="_arreglar_al_mundo__carlota_y_su_mochila__un_payaso_muy_inquieto__te_compro_1_hora__el_tren_de_la_vida_"/>
  </r>
  <r>
    <x v="13"/>
    <d v="2021-04-12T00:00:00"/>
    <s v="Si_x000a_"/>
    <m/>
  </r>
  <r>
    <x v="13"/>
    <d v="2021-04-12T00:00:00"/>
    <s v="Si_x000a_"/>
    <m/>
  </r>
  <r>
    <x v="13"/>
    <d v="2021-04-12T00:00:00"/>
    <s v="Si_x000a_"/>
    <m/>
  </r>
  <r>
    <x v="13"/>
    <d v="2021-04-12T00:00:00"/>
    <s v="Si_x000a_"/>
    <m/>
  </r>
  <r>
    <x v="13"/>
    <d v="2021-04-12T00:00:00"/>
    <s v="Sigo hablando_x000a_"/>
    <s v="_humillacion__fortaleza__ira__certeza__tristeza_"/>
  </r>
  <r>
    <x v="13"/>
    <d v="2021-04-12T00:00:00"/>
    <s v="Un poco mi padre se ha vuelto muy pesado de lo normal y encima se ha sumado mi madre_x000a_"/>
    <s v="_tristeza__miedo__amor__alegria__frustracion_"/>
  </r>
  <r>
    <x v="13"/>
    <d v="2021-04-12T00:00:00"/>
    <s v="Y encima se me ha apagado el movil_x000a_"/>
    <s v="_tristeza_"/>
  </r>
  <r>
    <x v="13"/>
    <d v="2021-04-12T00:00:00"/>
    <s v="Yo creo que también serviría el sentimiento de duda_x000a_"/>
    <s v="_bordados_de_la_vida__un_payaso_muy_inquieto__una_sonrisa__arreglar_al_mundo__el_amor_y_el_tiempo_"/>
  </r>
  <r>
    <x v="13"/>
    <d v="2021-04-12T00:00:00"/>
    <s v="Yo pondría como ejemplo lo de la cuchara no otro que no tiene sentido con el cuento_x000a_"/>
    <s v="_deja_la_cuchara__el_valor_de_un_billete_de_100__la_ultima_casa_del_carpintero__calidad_emocional__la_ofensa_"/>
  </r>
  <r>
    <x v="13"/>
    <d v="2021-04-12T00:00:00"/>
    <m/>
    <m/>
  </r>
  <r>
    <x v="13"/>
    <d v="2021-04-12T00:00:00"/>
    <m/>
    <m/>
  </r>
  <r>
    <x v="13"/>
    <d v="2021-04-26T00:00:00"/>
    <s v="Barcelona recomienda libro_x000a_"/>
    <s v="_placer__calma_"/>
  </r>
  <r>
    <x v="13"/>
    <d v="2021-04-26T00:00:00"/>
    <s v="Contesta_x000a_"/>
    <m/>
  </r>
  <r>
    <x v="13"/>
    <d v="2021-04-26T00:00:00"/>
    <s v="Esta noche no he dormido_x000a_"/>
    <m/>
  </r>
  <r>
    <x v="13"/>
    <d v="2021-04-26T00:00:00"/>
    <s v="Estoy triste_x000a_"/>
    <s v="_frustracion__tristeza_"/>
  </r>
  <r>
    <x v="13"/>
    <d v="2021-04-26T00:00:00"/>
    <s v="Hola_x000a_"/>
    <m/>
  </r>
  <r>
    <x v="13"/>
    <d v="2021-04-26T00:00:00"/>
    <s v="Me gusta el futbol_x000a_"/>
    <s v="_agrado__placer_"/>
  </r>
  <r>
    <x v="13"/>
    <d v="2021-04-26T00:00:00"/>
    <s v="No por que no he desayunado_x000a_"/>
    <m/>
  </r>
  <r>
    <x v="13"/>
    <d v="2021-04-26T00:00:00"/>
    <s v="No_x000a_"/>
    <m/>
  </r>
  <r>
    <x v="13"/>
    <d v="2021-04-26T00:00:00"/>
    <s v="Pero Messi es mejor_x000a_"/>
    <s v="_frustracion__satisfaccion_"/>
  </r>
  <r>
    <x v="13"/>
    <d v="2021-04-26T00:00:00"/>
    <s v="Que_x000a_"/>
    <m/>
  </r>
  <r>
    <x v="13"/>
    <d v="2021-04-26T00:00:00"/>
    <s v="tom Holland es buenisimo_x000a_"/>
    <s v="_frustracion_"/>
  </r>
  <r>
    <x v="13"/>
    <d v="2021-05-10T00:00:00"/>
    <s v="Kh_x000a_"/>
    <m/>
  </r>
  <r>
    <x v="13"/>
    <d v="2021-05-10T00:00:00"/>
    <s v="Lo_x000a_"/>
    <m/>
  </r>
  <r>
    <x v="13"/>
    <d v="2021-05-10T00:00:00"/>
    <s v="Me siento estresado_x000a_"/>
    <s v="_tension__malestar_"/>
  </r>
  <r>
    <x v="13"/>
    <d v="2021-05-10T00:00:00"/>
    <s v="Recomienda cortos_x000a_"/>
    <s v="_placer__alegria_"/>
  </r>
  <r>
    <x v="13"/>
    <d v="2021-05-24T00:00:00"/>
    <s v="Estoy triste_x000a_"/>
    <s v="_certeza__compasion_"/>
  </r>
  <r>
    <x v="14"/>
    <d v="2021-04-26T00:00:00"/>
    <s v="Como puedo no estar cansado _x000a_"/>
    <s v="_deseo__alegria_"/>
  </r>
  <r>
    <x v="14"/>
    <d v="2021-04-26T00:00:00"/>
    <s v="Como te encuentras _x000a_"/>
    <s v="_tristeza__placer_"/>
  </r>
  <r>
    <x v="14"/>
    <d v="2021-04-26T00:00:00"/>
    <s v="Estoy bien _x000a_"/>
    <s v="_ira__certeza_"/>
  </r>
  <r>
    <x v="14"/>
    <d v="2021-04-26T00:00:00"/>
    <s v="Hoy estoy cansado_x000a_"/>
    <s v="_agotamiento__aburrimiento_"/>
  </r>
  <r>
    <x v="14"/>
    <d v="2021-04-26T00:00:00"/>
    <s v="Pero ayer estaba contento _x000a_"/>
    <s v="_alegria__agrado_"/>
  </r>
  <r>
    <x v="14"/>
    <d v="2021-04-26T00:00:00"/>
    <s v="Si_x000a_"/>
    <m/>
  </r>
  <r>
    <x v="14"/>
    <d v="2021-04-26T00:00:00"/>
    <s v="Tu como estas_x000a_"/>
    <m/>
  </r>
  <r>
    <x v="14"/>
    <d v="2021-05-24T00:00:00"/>
    <s v="Duda_x000a_"/>
    <s v="_tristeza__malestar_"/>
  </r>
  <r>
    <x v="14"/>
    <d v="2021-05-24T00:00:00"/>
    <s v="Que es asertiva_x000a_"/>
    <m/>
  </r>
  <r>
    <x v="14"/>
    <d v="2021-05-24T00:00:00"/>
    <s v="Quiero hablar sobre alegria_x000a_"/>
    <s v="_alegria__entusiasmo_"/>
  </r>
  <r>
    <x v="15"/>
    <d v="2021-04-12T00:00:00"/>
    <s v="Como un _x000a_"/>
    <m/>
  </r>
  <r>
    <x v="15"/>
    <d v="2021-04-12T00:00:00"/>
    <s v="Si de educación _x000a_"/>
    <s v="_los_lobos__te_compro_1_hora__semillas__la_ofensa__el_arbol_de_manzanas_"/>
  </r>
  <r>
    <x v="15"/>
    <d v="2021-04-12T00:00:00"/>
    <s v="Si_x000a_"/>
    <m/>
  </r>
  <r>
    <x v="15"/>
    <d v="2021-04-12T00:00:00"/>
    <s v="Si_x000a_"/>
    <m/>
  </r>
  <r>
    <x v="15"/>
    <d v="2021-04-12T00:00:00"/>
    <s v="Si_x000a_"/>
    <m/>
  </r>
  <r>
    <x v="15"/>
    <d v="2021-04-12T00:00:00"/>
    <s v="Si_x000a_"/>
    <m/>
  </r>
  <r>
    <x v="15"/>
    <d v="2021-04-12T00:00:00"/>
    <s v="Si_x000a_"/>
    <m/>
  </r>
  <r>
    <x v="15"/>
    <d v="2021-04-26T00:00:00"/>
    <s v="Pues por la mañana antes que me fui al cole, había un perro que era muy fino. Se cruzó la auto villa y un coche le atropelló. _x000a_ _x000a_"/>
    <s v="_alegria__ira_"/>
  </r>
  <r>
    <x v="16"/>
    <d v="2021-04-26T00:00:00"/>
    <s v="Hoy estoy muy enfadada con una persona _x000a_"/>
    <s v="_ira__malestar_"/>
  </r>
  <r>
    <x v="16"/>
    <d v="2021-04-26T00:00:00"/>
    <s v="Vale_x000a_"/>
    <s v="_arrogancia_"/>
  </r>
  <r>
    <x v="16"/>
    <d v="2021-05-24T00:00:00"/>
    <s v="._x000a_"/>
    <m/>
  </r>
  <r>
    <x v="16"/>
    <d v="2021-05-24T00:00:00"/>
    <s v="Hoy tengo miedo _x000a_"/>
    <s v="_tension__frustracion_"/>
  </r>
  <r>
    <x v="16"/>
    <d v="2021-05-24T00:00:00"/>
    <s v="soy una persona positiva _x000a_"/>
    <s v="_entusiasmo__compasion_"/>
  </r>
  <r>
    <x v="16"/>
    <d v="2021-06-07T00:00:00"/>
    <s v="._x000a_"/>
    <m/>
  </r>
  <r>
    <x v="16"/>
    <d v="2021-06-07T00:00:00"/>
    <s v="._x000a_"/>
    <m/>
  </r>
  <r>
    <x v="16"/>
    <d v="2021-06-07T00:00:00"/>
    <s v="._x000a_"/>
    <m/>
  </r>
  <r>
    <x v="16"/>
    <d v="2021-06-07T00:00:00"/>
    <s v="._x000a_"/>
    <m/>
  </r>
  <r>
    <x v="16"/>
    <d v="2021-06-07T00:00:00"/>
    <s v="¿Crees que voy a conseguir lo que quiera?_x000a_"/>
    <s v="_deseo__calma_"/>
  </r>
  <r>
    <x v="16"/>
    <d v="2021-06-07T00:00:00"/>
    <s v="Antes todo estaba bien, pero ahora me quiero morir_x000a_"/>
    <s v="_tristeza__ira_"/>
  </r>
  <r>
    <x v="16"/>
    <d v="2021-06-07T00:00:00"/>
    <s v="El amor de mi vida está confuso_x000a_"/>
    <s v="_certeza__amor_"/>
  </r>
  <r>
    <x v="16"/>
    <d v="2021-06-07T00:00:00"/>
    <s v="Estoy bien _x000a_"/>
    <s v="_ira__amor_"/>
  </r>
  <r>
    <x v="16"/>
    <d v="2021-06-07T00:00:00"/>
    <s v="Estoy muy enamorada _x000a_"/>
    <m/>
  </r>
  <r>
    <x v="16"/>
    <d v="2021-06-07T00:00:00"/>
    <s v="Estoy preocupada _x000a_"/>
    <s v="_duda_"/>
  </r>
  <r>
    <x v="16"/>
    <d v="2021-06-07T00:00:00"/>
    <s v="Estoy rota_x000a_"/>
    <m/>
  </r>
  <r>
    <x v="16"/>
    <d v="2021-06-07T00:00:00"/>
    <s v="Yo lucho por la persona que amo, pero él no lo valora_x000a_"/>
    <s v="_tension__amor_"/>
  </r>
  <r>
    <x v="17"/>
    <d v="2021-05-04T00:00:00"/>
    <s v="cuentos sobre estrés_x000a_"/>
    <s v="_tristeza__frustracion_"/>
  </r>
  <r>
    <x v="18"/>
    <d v="2021-04-12T00:00:00"/>
    <s v="A veces_x000a_"/>
    <s v="_dr_alexander_fleming__carlota_y_su_mochila__el_acoso_a_marita_cuento_para_hablar_sobre_el_bullying_con_los_ninyos__el_capitan_y_el_grumete__el_arbol_de_los_problemas_"/>
  </r>
  <r>
    <x v="18"/>
    <d v="2021-04-12T00:00:00"/>
    <s v="De lo que realmente era La Paz, porque yo pensaba que era estar en silencio y sin molestias_x000a_"/>
    <s v="_el_aborto_un_cuento_de_horror__necesito_un_abrazo__almuerzo_con_dios__el_tren_de_la_vida__el_arbol_de_los_problemas_"/>
  </r>
  <r>
    <x v="18"/>
    <d v="2021-04-12T00:00:00"/>
    <s v="No lo sé_x000a_"/>
    <s v="_pedro_y_el_hilo_magico__el_capitan_y_el_grumete__la_oruga__el_arbol_de_los_problemas__necesito_un_abrazo_"/>
  </r>
  <r>
    <x v="18"/>
    <d v="2021-04-12T00:00:00"/>
    <s v="No pienso que esté relacionado con ninguno_x000a_"/>
    <m/>
  </r>
  <r>
    <x v="18"/>
    <d v="2021-04-12T00:00:00"/>
    <s v="No_x000a_"/>
    <m/>
  </r>
  <r>
    <x v="18"/>
    <d v="2021-04-12T00:00:00"/>
    <s v="No_x000a_"/>
    <m/>
  </r>
  <r>
    <x v="18"/>
    <d v="2021-04-12T00:00:00"/>
    <s v="Para mi lo ha descrito bastante bien y me ha impresionado_x000a_"/>
    <s v="_leyenda_china_"/>
  </r>
  <r>
    <x v="18"/>
    <d v="2021-04-12T00:00:00"/>
    <s v="Si_x000a_"/>
    <m/>
  </r>
  <r>
    <x v="18"/>
    <d v="2021-04-12T00:00:00"/>
    <s v="Si_x000a_"/>
    <m/>
  </r>
  <r>
    <x v="18"/>
    <d v="2021-04-12T00:00:00"/>
    <s v="Si_x000a_"/>
    <m/>
  </r>
  <r>
    <x v="18"/>
    <d v="2021-04-12T00:00:00"/>
    <s v="Tengo bastantes problemas familiares _x000a_"/>
    <s v="_ira__amor__duda__tristeza__arrogancia_"/>
  </r>
  <r>
    <x v="18"/>
    <d v="2021-04-12T00:00:00"/>
    <s v="Un poco_x000a_"/>
    <m/>
  </r>
  <r>
    <x v="18"/>
    <d v="2021-04-12T00:00:00"/>
    <s v="Yo pienso que solo trata sobre la calma_x000a_"/>
    <s v="_paz_en_medio_de_las_dificultades__deja_la_cuchara__el_tren_de_la_vida__asamblea_en_la_carpinteria__el_arbol_de_manzanas_"/>
  </r>
  <r>
    <x v="18"/>
    <d v="2021-04-26T00:00:00"/>
    <s v="Lo veo bastante cierto _x000a_"/>
    <s v="_certeza_"/>
  </r>
  <r>
    <x v="18"/>
    <d v="2021-04-26T00:00:00"/>
    <s v="Me siento bien hoy_x000a_"/>
    <s v="_ira__certeza_"/>
  </r>
  <r>
    <x v="18"/>
    <d v="2021-04-26T00:00:00"/>
    <s v="Vamos_x000a_"/>
    <m/>
  </r>
  <r>
    <x v="18"/>
    <d v="2021-05-10T00:00:00"/>
    <s v="Hoy me encuentro bien_x000a_"/>
    <s v="_ira__tristeza_"/>
  </r>
  <r>
    <x v="18"/>
    <d v="2021-05-10T00:00:00"/>
    <s v="Me preocupa mucho la que piensen de mi_x000a_"/>
    <s v="_dolor__malestar_"/>
  </r>
  <r>
    <x v="19"/>
    <d v="2021-04-26T00:00:00"/>
    <s v="En qué mis compañeros están más espabilados que yo_x000a_"/>
    <m/>
  </r>
  <r>
    <x v="19"/>
    <d v="2021-04-26T00:00:00"/>
    <s v="Estoy humillado_x000a_"/>
    <s v="_humillacion_"/>
  </r>
  <r>
    <x v="19"/>
    <d v="2021-04-26T00:00:00"/>
    <s v="Humillación _x000a_"/>
    <s v="_humillacion__arrogancia_"/>
  </r>
  <r>
    <x v="19"/>
    <d v="2021-04-26T00:00:00"/>
    <s v="Nada más _x000a_"/>
    <m/>
  </r>
  <r>
    <x v="19"/>
    <d v="2021-04-26T00:00:00"/>
    <s v="No lo se_x000a_"/>
    <m/>
  </r>
  <r>
    <x v="19"/>
    <d v="2021-04-26T00:00:00"/>
    <s v="No tengo nada más _x000a_"/>
    <m/>
  </r>
  <r>
    <x v="19"/>
    <d v="2021-04-26T00:00:00"/>
    <s v="No tengo nada más _x000a_"/>
    <m/>
  </r>
  <r>
    <x v="19"/>
    <d v="2021-04-26T00:00:00"/>
    <s v="No_x000a_"/>
    <m/>
  </r>
  <r>
    <x v="19"/>
    <d v="2021-04-26T00:00:00"/>
    <s v="No_x000a_"/>
    <m/>
  </r>
  <r>
    <x v="20"/>
    <d v="2021-04-12T00:00:00"/>
    <s v="El que me cae mejor es el niño y el que peor es el padre_x000a_"/>
    <s v="_carlota_y_su_mochila__arreglar_al_mundo__el_arbol_de_manzanas__semillas__dr_alexander_fleming_"/>
  </r>
  <r>
    <x v="20"/>
    <d v="2021-04-12T00:00:00"/>
    <s v="Nervioso_x000a_"/>
    <s v="_tension__dolor_"/>
  </r>
  <r>
    <x v="20"/>
    <d v="2021-04-12T00:00:00"/>
    <s v="No hace falta dinero para estar con alguien_x000a_"/>
    <m/>
  </r>
  <r>
    <x v="20"/>
    <d v="2021-04-12T00:00:00"/>
    <s v="No lo sé _x000a_"/>
    <s v="_pedro_y_el_hilo_magico__el_capitan_y_el_grumete__la_oruga__el_arbol_de_los_problemas__necesito_un_abrazo_"/>
  </r>
  <r>
    <x v="20"/>
    <d v="2021-04-12T00:00:00"/>
    <s v="No_x000a_"/>
    <m/>
  </r>
  <r>
    <x v="20"/>
    <d v="2021-04-12T00:00:00"/>
    <s v="No_x000a_"/>
    <m/>
  </r>
  <r>
    <x v="20"/>
    <d v="2021-04-12T00:00:00"/>
    <s v="No_x000a_"/>
    <m/>
  </r>
  <r>
    <x v="20"/>
    <d v="2021-04-12T00:00:00"/>
    <s v="No_x000a_"/>
    <m/>
  </r>
  <r>
    <x v="20"/>
    <d v="2021-04-12T00:00:00"/>
    <s v="No_x000a_"/>
    <m/>
  </r>
  <r>
    <x v="20"/>
    <d v="2021-04-12T00:00:00"/>
    <s v="No_x000a_"/>
    <m/>
  </r>
  <r>
    <x v="20"/>
    <d v="2021-04-12T00:00:00"/>
    <s v="No_x000a_"/>
    <m/>
  </r>
  <r>
    <x v="20"/>
    <d v="2021-04-12T00:00:00"/>
    <s v="Pues mejoraría no pidiendo mucho dinero a los mayores_x000a_"/>
    <s v="_amar_lo_que_somos__destino_o_libre_albedrio_"/>
  </r>
  <r>
    <x v="20"/>
    <d v="2021-04-12T00:00:00"/>
    <s v="Que el dinero no es todo_x000a_"/>
    <s v="_dinero__el_arbol_de_manzanas__el_valor_de_un_billete_de_100__entrevista_a_dios__te_compro_1_hora_"/>
  </r>
  <r>
    <x v="20"/>
    <d v="2021-04-12T00:00:00"/>
    <s v="Que el dinero no esto todo para la vida humana_x000a_"/>
    <s v="_la_fabula_del_helecho_y_el_bambu__un_vaso_de_leche__un_payaso_muy_inquieto__el_valor_de_un_billete_de_100__asamblea_en_la_carpinteria_"/>
  </r>
  <r>
    <x v="20"/>
    <d v="2021-04-12T00:00:00"/>
    <s v="Si_x000a_"/>
    <m/>
  </r>
  <r>
    <x v="20"/>
    <d v="2021-04-12T00:00:00"/>
    <s v="Si_x000a_"/>
    <m/>
  </r>
  <r>
    <x v="20"/>
    <d v="2021-04-12T00:00:00"/>
    <s v="Si_x000a_"/>
    <m/>
  </r>
  <r>
    <x v="20"/>
    <d v="2021-04-12T00:00:00"/>
    <s v="Si_x000a_"/>
    <m/>
  </r>
  <r>
    <x v="20"/>
    <d v="2021-04-12T00:00:00"/>
    <s v="Si_x000a_"/>
    <m/>
  </r>
  <r>
    <x v="20"/>
    <d v="2021-04-12T00:00:00"/>
    <s v="si_x000a_"/>
    <m/>
  </r>
  <r>
    <x v="20"/>
    <d v="2021-04-12T00:00:00"/>
    <s v="Solo trata de seseo y amor_x000a_"/>
    <s v="_el_tren_de_la_vida__dr_alexander_fleming__el_amor_y_el_tiempo__entrevista_a_dios__un_payaso_muy_inquieto_"/>
  </r>
  <r>
    <x v="20"/>
    <d v="2021-04-12T00:00:00"/>
    <s v="Todas_x000a_"/>
    <m/>
  </r>
  <r>
    <x v="20"/>
    <d v="2021-05-10T00:00:00"/>
    <s v="Bueno _x000a_"/>
    <s v="_frustracion__amor_"/>
  </r>
  <r>
    <x v="20"/>
    <d v="2021-05-10T00:00:00"/>
    <s v="El examen lo he suspendido con un 4,2_x000a_"/>
    <s v="_malestar__tristeza_"/>
  </r>
  <r>
    <x v="20"/>
    <d v="2021-05-10T00:00:00"/>
    <s v="He suspendido un examen de inglés y el inglés no se me da nada bien_x000a_"/>
    <s v="_tension__diversion_"/>
  </r>
  <r>
    <x v="20"/>
    <d v="2021-05-10T00:00:00"/>
    <s v="No lo ss_x000a_"/>
    <m/>
  </r>
  <r>
    <x v="20"/>
    <d v="2021-05-10T00:00:00"/>
    <s v="No opino nada_x000a_"/>
    <m/>
  </r>
  <r>
    <x v="20"/>
    <d v="2021-05-10T00:00:00"/>
    <s v="No se hablar inglés _x000a_"/>
    <m/>
  </r>
  <r>
    <x v="20"/>
    <d v="2021-05-10T00:00:00"/>
    <s v="No.bien_x000a_"/>
    <m/>
  </r>
  <r>
    <x v="20"/>
    <d v="2021-05-10T00:00:00"/>
    <s v="No.no_x000a_"/>
    <m/>
  </r>
  <r>
    <x v="20"/>
    <d v="2021-05-10T00:00:00"/>
    <s v="Pues desde pequeño no se hablar inglés _x000a_"/>
    <s v="_miedo_"/>
  </r>
  <r>
    <x v="20"/>
    <d v="2021-05-10T00:00:00"/>
    <s v="Pues que me vuelven negativa_x000a_"/>
    <s v="_tristeza__malestar_"/>
  </r>
  <r>
    <x v="20"/>
    <d v="2021-05-10T00:00:00"/>
    <s v="Que nunca a ha ser felices_x000a_"/>
    <s v="_tristeza__compasion_"/>
  </r>
  <r>
    <x v="20"/>
    <d v="2021-05-10T00:00:00"/>
    <s v="Que significa asertiva_x000a_"/>
    <s v="_miedo__entusiasmo_"/>
  </r>
  <r>
    <x v="20"/>
    <d v="2021-05-10T00:00:00"/>
    <s v="Si.No_x000a_"/>
    <m/>
  </r>
  <r>
    <x v="21"/>
    <d v="2021-04-12T00:00:00"/>
    <s v="Duda_x000a_"/>
    <s v="_el_arbol_confundido__bordados_de_la_vida__destino_o_libre_albedrio__entrevista_a_dios__arreglar_al_mundo_"/>
  </r>
  <r>
    <x v="21"/>
    <d v="2021-04-12T00:00:00"/>
    <s v="No cambiaría nada. _x000a_"/>
    <m/>
  </r>
  <r>
    <x v="21"/>
    <d v="2021-04-12T00:00:00"/>
    <s v="No_x000a_"/>
    <m/>
  </r>
  <r>
    <x v="21"/>
    <d v="2021-04-12T00:00:00"/>
    <s v="Pues tengo algunos problemas y aveces me estreso un poco. _x000a_"/>
    <s v="_ira__duda__agrado__deseo__amor_"/>
  </r>
  <r>
    <x v="21"/>
    <d v="2021-04-12T00:00:00"/>
    <s v="Si_x000a_"/>
    <m/>
  </r>
  <r>
    <x v="21"/>
    <d v="2021-04-12T00:00:00"/>
    <s v="Si_x000a_"/>
    <m/>
  </r>
  <r>
    <x v="21"/>
    <d v="2021-04-12T00:00:00"/>
    <s v="Si_x000a_"/>
    <m/>
  </r>
  <r>
    <x v="21"/>
    <d v="2021-04-12T00:00:00"/>
    <s v="Si, hoy estoy más o menos bien _x000a_"/>
    <m/>
  </r>
  <r>
    <x v="21"/>
    <d v="2021-04-12T00:00:00"/>
    <s v="Un poco de depresión _x000a_"/>
    <s v="_almuerzo_con_dios__un_payaso_muy_inquieto_"/>
  </r>
  <r>
    <x v="21"/>
    <d v="2021-04-26T00:00:00"/>
    <s v="Estoy bien, pero un poco cansada y agobiada por el cole. _x000a_"/>
    <s v="_frustracion__agotamiento_"/>
  </r>
  <r>
    <x v="21"/>
    <d v="2021-04-26T00:00:00"/>
    <s v="Hoy estoy bien. Aunque un poco agobiada con los exámenes. _x000a_"/>
    <s v="_duda__frustracion_"/>
  </r>
  <r>
    <x v="21"/>
    <d v="2021-04-26T00:00:00"/>
    <s v="Hoy estoy un poco cansada_x000a_"/>
    <s v="_agotamiento__aburrimiento_"/>
  </r>
  <r>
    <x v="21"/>
    <d v="2021-04-26T00:00:00"/>
    <s v="No_x000a_"/>
    <m/>
  </r>
  <r>
    <x v="21"/>
    <d v="2021-04-26T00:00:00"/>
    <s v="No_x000a_"/>
    <m/>
  </r>
  <r>
    <x v="21"/>
    <d v="2021-04-26T00:00:00"/>
    <s v="Un poco si _x000a_"/>
    <m/>
  </r>
  <r>
    <x v="21"/>
    <d v="2021-05-10T00:00:00"/>
    <s v="Estoy aburrida_x000a_"/>
    <s v="_aburrimiento__apatia_"/>
  </r>
  <r>
    <x v="21"/>
    <d v="2021-06-07T00:00:00"/>
    <s v="Dan malas vibras_x000a_"/>
    <s v="_malestar__tension_"/>
  </r>
  <r>
    <x v="21"/>
    <d v="2021-06-07T00:00:00"/>
    <s v="Estoy aburrida y cansada_x000a_"/>
    <s v="_aburrimiento__apatia_"/>
  </r>
  <r>
    <x v="21"/>
    <d v="2021-06-07T00:00:00"/>
    <s v="Estoy cansada_x000a_"/>
    <s v="_tristeza__malestar_"/>
  </r>
  <r>
    <x v="21"/>
    <d v="2021-06-07T00:00:00"/>
    <s v="Quiero vacaciones _x000a_"/>
    <s v="_diversion__agrado_"/>
  </r>
  <r>
    <x v="22"/>
    <d v="2021-04-12T00:00:00"/>
    <s v="Alguna vez he meditado con mis amigos para calmar el estrés _x000a_"/>
    <s v="_deja_la_cuchara__paz_en_medio_de_las_dificultades__la_ofensa__entrevista_a_dios__el_capitan_y_el_grumete_"/>
  </r>
  <r>
    <x v="22"/>
    <d v="2021-04-12T00:00:00"/>
    <s v="Calma_x000a_"/>
    <s v="_deja_la_cuchara__paz_en_medio_de_las_dificultades_"/>
  </r>
  <r>
    <x v="22"/>
    <d v="2021-04-12T00:00:00"/>
    <s v="Estoy de acuerdo con la moraleja_x000a_"/>
    <s v="_nestor_el_castor_"/>
  </r>
  <r>
    <x v="22"/>
    <d v="2021-04-12T00:00:00"/>
    <s v="lo mismo_x000a_"/>
    <s v="_carlota_y_su_mochila__el_acoso_a_marita_cuento_para_hablar_sobre_el_bullying_con_los_ninyos__pedro_y_el_hilo_magico__el_capitan_y_el_grumete__un_payaso_muy_inquieto_"/>
  </r>
  <r>
    <x v="22"/>
    <d v="2021-04-12T00:00:00"/>
    <s v="No_x000a_"/>
    <m/>
  </r>
  <r>
    <x v="22"/>
    <d v="2021-04-12T00:00:00"/>
    <s v="No_x000a_"/>
    <m/>
  </r>
  <r>
    <x v="22"/>
    <d v="2021-04-12T00:00:00"/>
    <s v="No_x000a_"/>
    <m/>
  </r>
  <r>
    <x v="22"/>
    <d v="2021-04-12T00:00:00"/>
    <s v="No_x000a_"/>
    <m/>
  </r>
  <r>
    <x v="22"/>
    <d v="2021-04-12T00:00:00"/>
    <s v="No_x000a_"/>
    <m/>
  </r>
  <r>
    <x v="22"/>
    <d v="2021-04-12T00:00:00"/>
    <s v="Nose_x000a_"/>
    <m/>
  </r>
  <r>
    <x v="22"/>
    <d v="2021-04-12T00:00:00"/>
    <s v="Nose_x000a_"/>
    <m/>
  </r>
  <r>
    <x v="22"/>
    <d v="2021-04-12T00:00:00"/>
    <s v="Para ayudar a otros _x000a_"/>
    <s v="_las_mejores_semillas__el_amor_y_el_tiempo__el_alacran__un_payaso_muy_inquieto__sacudete_"/>
  </r>
  <r>
    <x v="22"/>
    <d v="2021-04-12T00:00:00"/>
    <s v="Que meditar es bueno para calmar muchas emociones y sentimientos _x000a_"/>
    <s v="_deja_la_cuchara__paz_en_medio_de_las_dificultades__la_ofensa__un_payaso_muy_inquieto__el_amor_y_el_tiempo_"/>
  </r>
  <r>
    <x v="22"/>
    <d v="2021-04-12T00:00:00"/>
    <s v="Que todos estaríamos más relajados _x000a_"/>
    <s v="_bordados_de_la_vida_"/>
  </r>
  <r>
    <x v="22"/>
    <d v="2021-04-12T00:00:00"/>
    <s v="Si_x000a_"/>
    <m/>
  </r>
  <r>
    <x v="22"/>
    <d v="2021-04-12T00:00:00"/>
    <s v="Si_x000a_"/>
    <m/>
  </r>
  <r>
    <x v="22"/>
    <d v="2021-04-12T00:00:00"/>
    <s v="Si_x000a_"/>
    <m/>
  </r>
  <r>
    <x v="22"/>
    <d v="2021-04-12T00:00:00"/>
    <s v="Si_x000a_"/>
    <m/>
  </r>
  <r>
    <x v="22"/>
    <d v="2021-04-12T00:00:00"/>
    <s v="Si_x000a_"/>
    <m/>
  </r>
  <r>
    <x v="22"/>
    <d v="2021-04-12T00:00:00"/>
    <s v="Tengo hambre_x000a_"/>
    <s v="_placer__agrado__ira__amor__humillacion_"/>
  </r>
  <r>
    <x v="22"/>
    <d v="2021-04-12T00:00:00"/>
    <s v="Todos me caen bien _x000a_"/>
    <s v="_dr_alexander_fleming__un_payaso_muy_inquieto__paz_en_medio_de_las_dificultades__el_alacran__construir_el_puente_"/>
  </r>
  <r>
    <x v="22"/>
    <d v="2021-04-12T00:00:00"/>
    <s v="Un especialista o maestro_x000a_"/>
    <s v="_un_vaso_de_leche__deja_la_cuchara__dinero__una_taza_de_te__semillas_"/>
  </r>
  <r>
    <x v="22"/>
    <d v="2021-05-10T00:00:00"/>
    <s v="de acuerdo_x000a_"/>
    <s v="_certeza_"/>
  </r>
  <r>
    <x v="22"/>
    <d v="2021-05-10T00:00:00"/>
    <s v="estoy feliz _x000a_"/>
    <s v="_tristeza__compasion_"/>
  </r>
  <r>
    <x v="22"/>
    <d v="2021-05-10T00:00:00"/>
    <s v="estres_x000a_"/>
    <s v="_tristeza__frustracion_"/>
  </r>
  <r>
    <x v="22"/>
    <d v="2021-05-10T00:00:00"/>
    <s v="No estoy triste estoy feliz_x000a_"/>
    <s v="_tristeza__compasion_"/>
  </r>
  <r>
    <x v="22"/>
    <d v="2021-05-10T00:00:00"/>
    <s v="no mucho_x000a_"/>
    <m/>
  </r>
  <r>
    <x v="22"/>
    <d v="2021-05-10T00:00:00"/>
    <s v="Ser feliz es lo mismo que alegría_x000a_"/>
    <s v="_tristeza__calma_"/>
  </r>
  <r>
    <x v="22"/>
    <d v="2021-05-10T00:00:00"/>
    <s v="si. Intento serlo siempre_x000a_"/>
    <s v="_ira__agrado_"/>
  </r>
  <r>
    <x v="22"/>
    <d v="2021-05-10T00:00:00"/>
    <s v="Tengo duda y me siento calmada_x000a_"/>
    <s v="_certeza__agotamiento_"/>
  </r>
  <r>
    <x v="22"/>
    <d v="2021-05-24T00:00:00"/>
    <s v="estoy estresada por exámenes_x000a_"/>
    <s v="_tension__malestar_"/>
  </r>
  <r>
    <x v="22"/>
    <d v="2021-05-24T00:00:00"/>
    <s v="i_x000a_"/>
    <s v="_calma__compasion_"/>
  </r>
  <r>
    <x v="22"/>
    <d v="2021-05-24T00:00:00"/>
    <s v="Me siento estresada_x000a_"/>
    <s v="_tension__malestar_"/>
  </r>
  <r>
    <x v="22"/>
    <d v="2021-05-24T00:00:00"/>
    <s v="nose que es una persona asertiva_x000a_"/>
    <s v="_entusiasmo__diversion_"/>
  </r>
  <r>
    <x v="22"/>
    <d v="2021-06-07T00:00:00"/>
    <s v="Cuando quiero soy cariñosa_x000a_"/>
    <s v="_amor_"/>
  </r>
  <r>
    <x v="22"/>
    <d v="2021-06-07T00:00:00"/>
    <s v="deberían ser más positivas_x000a_"/>
    <s v="_placer__alegria_"/>
  </r>
  <r>
    <x v="22"/>
    <d v="2021-06-07T00:00:00"/>
    <s v="deberían ser más positivas_x000a_"/>
    <s v="_placer__alegria_"/>
  </r>
  <r>
    <x v="22"/>
    <d v="2021-06-07T00:00:00"/>
    <s v="deberían ser positivas_x000a_"/>
    <s v="_placer__alegria_"/>
  </r>
  <r>
    <x v="22"/>
    <d v="2021-06-07T00:00:00"/>
    <s v="el físico es el primero que ves y el amor platónico es el que conoces después por dentro_x000a_"/>
    <s v="_humillacion__certeza_"/>
  </r>
  <r>
    <x v="22"/>
    <d v="2021-06-07T00:00:00"/>
    <s v="estoy cansada_x000a_"/>
    <s v="_tristeza__malestar_"/>
  </r>
  <r>
    <x v="22"/>
    <d v="2021-06-07T00:00:00"/>
    <s v="estoy muy cansada_x000a_"/>
    <s v="_tristeza__malestar_"/>
  </r>
  <r>
    <x v="22"/>
    <d v="2021-06-07T00:00:00"/>
    <s v="Estoy un poco estresada porque hay varios exámenes _x000a_"/>
    <s v="_tension__malestar_"/>
  </r>
  <r>
    <x v="22"/>
    <d v="2021-06-07T00:00:00"/>
    <s v="no estoy humillada_x000a_"/>
    <m/>
  </r>
  <r>
    <x v="22"/>
    <d v="2021-06-07T00:00:00"/>
    <s v="no siento humillación y no estoy humillada_x000a_"/>
    <m/>
  </r>
  <r>
    <x v="22"/>
    <d v="2021-06-07T00:00:00"/>
    <s v="No siento placer_x000a_"/>
    <m/>
  </r>
  <r>
    <x v="22"/>
    <d v="2021-06-07T00:00:00"/>
    <s v="si, si_x000a_"/>
    <m/>
  </r>
  <r>
    <x v="23"/>
    <d v="2021-05-04T00:00:00"/>
    <s v="8 de feliz_x000a_"/>
    <s v="_tristeza__compasion_"/>
  </r>
  <r>
    <x v="23"/>
    <d v="2021-05-04T00:00:00"/>
    <s v="Divertido _x000a_"/>
    <s v="_diversion__placer_"/>
  </r>
  <r>
    <x v="23"/>
    <d v="2021-05-04T00:00:00"/>
    <s v="Frases muerte? _x000a_"/>
    <s v="_tristeza__fobia_"/>
  </r>
  <r>
    <x v="23"/>
    <d v="2021-05-04T00:00:00"/>
    <s v="La más importante _x000a_"/>
    <s v="_frustracion__miedo_"/>
  </r>
  <r>
    <x v="23"/>
    <d v="2021-05-04T00:00:00"/>
    <s v="Me ha parecido muy interesante y al mismo tiempo unos cuentos que te pueden cambiar la forma de pensar y ver la vida, GRACIAS ☺️ _x000a_"/>
    <s v="_ira__aburrimiento_"/>
  </r>
  <r>
    <x v="23"/>
    <d v="2021-05-04T00:00:00"/>
    <s v="Me recomiendas frases de Bruce Lee_x000a_"/>
    <m/>
  </r>
  <r>
    <x v="23"/>
    <d v="2021-05-04T00:00:00"/>
    <s v="Mi estado emocional sería alegria en este momento _x000a_"/>
    <s v="_entusiasmo__tristeza_"/>
  </r>
  <r>
    <x v="23"/>
    <d v="2021-05-04T00:00:00"/>
    <s v="No siento ira ahora mismo _x000a_"/>
    <m/>
  </r>
  <r>
    <x v="23"/>
    <d v="2021-05-04T00:00:00"/>
    <s v="No tengo ninguna tristeza que me ronde la cabeza me considero una persona alegre _x000a_"/>
    <s v="_entusiasmo__humillacion_"/>
  </r>
  <r>
    <x v="23"/>
    <d v="2021-05-04T00:00:00"/>
    <s v="Preguntas para analizar_x000a_"/>
    <s v="_tension_"/>
  </r>
  <r>
    <x v="23"/>
    <d v="2021-05-04T00:00:00"/>
    <s v="Soy una persona positiva_x000a_"/>
    <s v="_entusiasmo__compasion_"/>
  </r>
  <r>
    <x v="23"/>
    <d v="2021-05-04T00:00:00"/>
    <s v="Tienes razón _x000a_"/>
    <s v="_satisfaccion__fortaleza_"/>
  </r>
  <r>
    <x v="23"/>
    <d v="2021-05-04T00:00:00"/>
    <s v="Yo creo que si_x000a_"/>
    <s v="_frustracion__duda_"/>
  </r>
  <r>
    <x v="24"/>
    <d v="2021-04-12T00:00:00"/>
    <s v="A favor esta la moraleja que tiene_x000a_"/>
    <s v="_nestor_el_castor__la_ultima_casa_del_carpintero__carlota_y_su_mochila__el_valor_de_un_billete_de_100__reflejo_de_tus_actos_"/>
  </r>
  <r>
    <x v="24"/>
    <d v="2021-04-12T00:00:00"/>
    <s v="Depresión _x000a_"/>
    <s v="_almuerzo_con_dios__un_payaso_muy_inquieto_"/>
  </r>
  <r>
    <x v="24"/>
    <d v="2021-04-12T00:00:00"/>
    <s v="Si _x000a_"/>
    <m/>
  </r>
  <r>
    <x v="24"/>
    <d v="2021-04-12T00:00:00"/>
    <s v="Si_x000a_"/>
    <m/>
  </r>
  <r>
    <x v="24"/>
    <d v="2021-04-12T00:00:00"/>
    <s v="Si_x000a_"/>
    <m/>
  </r>
  <r>
    <x v="24"/>
    <d v="2021-04-12T00:00:00"/>
    <s v="Si_x000a_"/>
    <m/>
  </r>
  <r>
    <x v="24"/>
    <d v="2021-04-12T00:00:00"/>
    <s v="Tristeza_x000a_"/>
    <s v="_el_amor_y_el_tiempo__una_sonrisa__el_tren_de_la_vida__la_fabula_del_helecho_y_el_bambu__un_payaso_muy_inquieto_"/>
  </r>
  <r>
    <x v="25"/>
    <d v="2021-05-10T00:00:00"/>
    <s v="amistad_x000a_"/>
    <s v="_amor_"/>
  </r>
  <r>
    <x v="25"/>
    <d v="2021-05-10T00:00:00"/>
    <s v="cansancio_x000a_"/>
    <s v="_agotamiento__aburrimiento_"/>
  </r>
  <r>
    <x v="25"/>
    <d v="2021-05-10T00:00:00"/>
    <s v="importancia de la opinion de otros_x000a_"/>
    <s v="_arrogancia__duda_"/>
  </r>
  <r>
    <x v="25"/>
    <d v="2021-05-10T00:00:00"/>
    <s v="no lo sabia_x000a_"/>
    <m/>
  </r>
  <r>
    <x v="25"/>
    <d v="2021-05-10T00:00:00"/>
    <s v="todo un poco_x000a_"/>
    <m/>
  </r>
  <r>
    <x v="25"/>
    <d v="2021-05-24T00:00:00"/>
    <s v="Hoy me siento un poco tensa_x000a_"/>
    <s v="_tension_"/>
  </r>
  <r>
    <x v="25"/>
    <d v="2021-05-24T00:00:00"/>
    <s v="no lo sabias_x000a_"/>
    <m/>
  </r>
  <r>
    <x v="25"/>
    <d v="2021-05-24T00:00:00"/>
    <s v="Sí, todo es muy incomodo_x000a_"/>
    <s v="_malestar_"/>
  </r>
  <r>
    <x v="25"/>
    <d v="2021-06-07T00:00:00"/>
    <s v="es normal sentirse agobiado?_x000a_"/>
    <s v="_tristeza__malestar_"/>
  </r>
  <r>
    <x v="25"/>
    <d v="2021-06-07T00:00:00"/>
    <s v="estoy agotada_x000a_"/>
    <s v="_agotamiento__malestar_"/>
  </r>
  <r>
    <x v="25"/>
    <d v="2021-06-07T00:00:00"/>
    <s v="estoy bien_x000a_"/>
    <s v="_ira__amor_"/>
  </r>
  <r>
    <x v="25"/>
    <d v="2021-06-07T00:00:00"/>
    <s v="estoy emocionada_x000a_"/>
    <s v="_entusiasmo__satisfaccion_"/>
  </r>
  <r>
    <x v="25"/>
    <d v="2021-06-07T00:00:00"/>
    <s v="estoy un poco agobiada por el colegio_x000a_"/>
    <s v="_tension__frustracion_"/>
  </r>
  <r>
    <x v="25"/>
    <d v="2021-06-07T00:00:00"/>
    <s v="puede ser sueño?_x000a_"/>
    <s v="_aburrimiento__agotamiento_"/>
  </r>
  <r>
    <x v="25"/>
    <d v="2021-06-07T00:00:00"/>
    <s v="si pero se trata mas sobre felicidad_x000a_"/>
    <s v="_certeza__agrado_"/>
  </r>
  <r>
    <x v="25"/>
    <d v="2021-06-07T00:00:00"/>
    <s v="siii_x000a_"/>
    <m/>
  </r>
  <r>
    <x v="25"/>
    <d v="2021-06-07T00:00:00"/>
    <s v="tengo suño_x000a_"/>
    <s v="_ira__compasion_"/>
  </r>
  <r>
    <x v="25"/>
    <d v="2021-06-07T00:00:00"/>
    <s v="un poco_x000a_"/>
    <m/>
  </r>
  <r>
    <x v="25"/>
    <d v="2021-06-07T00:00:00"/>
    <s v="ya que espero que _x000a_"/>
    <s v="_miedo__diversion_"/>
  </r>
  <r>
    <x v="26"/>
    <d v="2021-04-12T00:00:00"/>
    <s v="Estoy cansada_x000a_"/>
    <s v="_agotamiento__aburrimiento_"/>
  </r>
  <r>
    <x v="26"/>
    <d v="2021-04-12T00:00:00"/>
    <s v="Si_x000a_"/>
    <m/>
  </r>
  <r>
    <x v="26"/>
    <d v="2021-04-12T00:00:00"/>
    <s v="Si_x000a_"/>
    <m/>
  </r>
  <r>
    <x v="26"/>
    <d v="2021-04-12T00:00:00"/>
    <s v="Si, el cuadro representaba la calma y el segundo la tensión y la ira._x000a_"/>
    <s v="_paz_en_medio_de_las_dificultades__deja_la_cuchara__necesito_un_abrazo__la_ofensa__los_dientes_del_sultan_"/>
  </r>
  <r>
    <x v="26"/>
    <d v="2021-04-12T00:00:00"/>
    <s v="Trata solo de esos temas._x000a_"/>
    <s v="_el_capitan_y_el_grumete__destino_o_libre_albedrio__la_oruga__asamblea_en_la_carpinteria__el_aborto_un_cuento_de_horror_"/>
  </r>
  <r>
    <x v="27"/>
    <d v="2021-04-12T00:00:00"/>
    <s v="Antes de intentar arreglar algo hay que ver por qué se ha roto, porque si lo arreglas mal se volverá a romper, pero sino arreglas el verdadero problema, también se romperá._x000a_"/>
    <s v="_arreglar_al_mundo__asamblea_en_la_carpinteria__nestor_el_castor__calidad_emocional__el_valor_de_un_billete_de_100_"/>
  </r>
  <r>
    <x v="27"/>
    <d v="2021-04-12T00:00:00"/>
    <s v="Bien, aunque un poco agobiada porque se me ha olvidado unos deberes y porque no he estudiado para varios exámenes._x000a_"/>
    <s v="_frustracion__humillacion__fortaleza__diversion__calma_"/>
  </r>
  <r>
    <x v="27"/>
    <d v="2021-04-12T00:00:00"/>
    <s v="Sí_x000a_"/>
    <m/>
  </r>
  <r>
    <x v="27"/>
    <d v="2021-04-12T00:00:00"/>
    <s v="Sí_x000a_"/>
    <m/>
  </r>
  <r>
    <x v="27"/>
    <d v="2021-04-12T00:00:00"/>
    <s v="Sí, estoy de acuerdo con que los temas psicológicos mencionados son el tema del libro. Mas añadiría el “estrés/ansiedad”, sufrida por el padre al no encontrar la manera de arreglar el mundo._x000a_"/>
    <s v="_el_capitan_y_el_grumete__destino_o_libre_albedrio__entrevista_a_dios__carlota_y_su_mochila__deja_la_cuchara_"/>
  </r>
  <r>
    <x v="27"/>
    <d v="2021-04-12T00:00:00"/>
    <s v="Sí._x000a_"/>
    <m/>
  </r>
  <r>
    <x v="27"/>
    <d v="2021-05-24T00:00:00"/>
    <s v="Me siento con poca certeza, pero más que normalmente._x000a_"/>
    <s v="_certeza_"/>
  </r>
  <r>
    <x v="27"/>
    <d v="2021-05-24T00:00:00"/>
    <s v="Porque donde más agua hay, hay más calma porque no hay que luchar por ella. Sin embargo, donde no hay cas8 a_x000a_"/>
    <s v="_tension__calma_"/>
  </r>
  <r>
    <x v="27"/>
    <d v="2021-05-24T00:00:00"/>
    <s v="Sí, porque le trae agua del desierto._x000a_"/>
    <m/>
  </r>
  <r>
    <x v="27"/>
    <d v="2021-05-24T00:00:00"/>
    <s v="Sin embargo, donde no hay casi agua al luchar más por ella, hay más tensión por encontrarla._x000a_"/>
    <s v="_certeza__tristeza_"/>
  </r>
  <r>
    <x v="27"/>
    <d v="2021-06-07T00:00:00"/>
    <s v="._x000a_"/>
    <m/>
  </r>
  <r>
    <x v="27"/>
    <d v="2021-06-07T00:00:00"/>
    <s v="Me siento bien_x000a_"/>
    <s v="_ira__amor_"/>
  </r>
  <r>
    <x v="27"/>
    <d v="2021-06-07T00:00:00"/>
    <s v="No, porque no creo ser mejor de los demás, y no me importa lo que piensen realmente de mí, porque no voy a cambiar mi forma de ser por los demás._x000a_"/>
    <s v="_malestar__tristeza_"/>
  </r>
  <r>
    <x v="27"/>
    <d v="2021-06-07T00:00:00"/>
    <s v="Sí me parece arrogante, ya que no estás dejando a la otra persona explicar lo que siente o del tema del que hablan, sin dejar explicar su opinión._x000a_"/>
    <s v="_arrogancia__ira_"/>
  </r>
  <r>
    <x v="27"/>
    <d v="2021-06-07T00:00:00"/>
    <s v="Vale_x000a_"/>
    <s v="_dolor__frustracion_"/>
  </r>
  <r>
    <x v="28"/>
    <d v="2021-04-12T00:00:00"/>
    <s v="Creo que trabajo _x000a_"/>
    <s v="_un_payaso_muy_inquieto__carlota_y_su_mochila__la_oruga__una_sonrisa__el_acoso_a_marita_cuento_para_hablar_sobre_el_bullying_con_los_ninyos_"/>
  </r>
  <r>
    <x v="28"/>
    <d v="2021-04-12T00:00:00"/>
    <s v="Enseña que hay que ser más amable con la gente _x000a_"/>
    <s v="_entrevista_a_dios__leyenda_china__el_capitan_y_el_grumete__una_taza_de_te__bordados_de_la_vida_"/>
  </r>
  <r>
    <x v="28"/>
    <d v="2021-04-12T00:00:00"/>
    <s v="Estoy agobiada porque creo que una amiga se está alejando de mi._x000a_"/>
    <s v="_frustracion__alegria__calma__malestar__tristeza_"/>
  </r>
  <r>
    <x v="28"/>
    <d v="2021-04-12T00:00:00"/>
    <s v="Estoy de acuerdo _x000a_"/>
    <s v="_destino_o_libre_albedrio__asamblea_en_la_carpinteria_"/>
  </r>
  <r>
    <x v="28"/>
    <d v="2021-04-12T00:00:00"/>
    <s v="Hay un poco de frustración porque yo siempre he estado a su lado y no quiero que se aleje_x000a_"/>
    <s v="_arrogancia__duda__ira__frustracion__deseo_"/>
  </r>
  <r>
    <x v="28"/>
    <d v="2021-04-12T00:00:00"/>
    <s v="Nada _x000a_"/>
    <m/>
  </r>
  <r>
    <x v="28"/>
    <d v="2021-04-12T00:00:00"/>
    <s v="no _x000a_"/>
    <m/>
  </r>
  <r>
    <x v="28"/>
    <d v="2021-04-12T00:00:00"/>
    <s v="No conocía nada_x000a_"/>
    <m/>
  </r>
  <r>
    <x v="28"/>
    <d v="2021-04-12T00:00:00"/>
    <s v="No hay nada más que contar_x000a_"/>
    <m/>
  </r>
  <r>
    <x v="28"/>
    <d v="2021-04-12T00:00:00"/>
    <s v="No_x000a_"/>
    <m/>
  </r>
  <r>
    <x v="28"/>
    <d v="2021-04-12T00:00:00"/>
    <s v="Para ayudar a otros_x000a_"/>
    <s v="_las_mejores_semillas__el_amor_y_el_tiempo__el_alacran__un_payaso_muy_inquieto__sacudete_"/>
  </r>
  <r>
    <x v="28"/>
    <d v="2021-04-12T00:00:00"/>
    <s v="Que el amor es lo más importante y lo que la gente suele necesitar más._x000a_"/>
    <s v="_entrevista_a_dios__un_payaso_muy_inquieto__necesito_un_abrazo__una_sonrisa__te_compro_1_hora_"/>
  </r>
  <r>
    <x v="28"/>
    <d v="2021-04-12T00:00:00"/>
    <s v="Si _x000a_"/>
    <m/>
  </r>
  <r>
    <x v="28"/>
    <d v="2021-04-12T00:00:00"/>
    <s v="Si_x000a_"/>
    <m/>
  </r>
  <r>
    <x v="28"/>
    <d v="2021-04-12T00:00:00"/>
    <s v="Si_x000a_"/>
    <m/>
  </r>
  <r>
    <x v="28"/>
    <d v="2021-04-12T00:00:00"/>
    <s v="si_x000a_"/>
    <m/>
  </r>
  <r>
    <x v="28"/>
    <d v="2021-04-12T00:00:00"/>
    <s v="si_x000a_"/>
    <m/>
  </r>
  <r>
    <x v="28"/>
    <d v="2021-04-12T00:00:00"/>
    <s v="Sigo hablando _x000a_"/>
    <s v="_humillacion__fortaleza__ira__certeza__tristeza_"/>
  </r>
  <r>
    <x v="28"/>
    <d v="2021-04-12T00:00:00"/>
    <s v="Sigo hablando _x000a_"/>
    <s v="_humillacion__fortaleza__ira__certeza__tristeza_"/>
  </r>
  <r>
    <x v="28"/>
    <d v="2021-04-12T00:00:00"/>
    <s v="Trabajo _x000a_"/>
    <s v="_un_payaso_muy_inquieto__el_acoso_a_marita_cuento_para_hablar_sobre_el_bullying_con_los_ninyos__el_arbol_confundido__carlota_y_su_mochila__la_fabula_del_helecho_y_el_bambu_"/>
  </r>
  <r>
    <x v="28"/>
    <d v="2021-04-12T00:00:00"/>
    <s v="un especialista _x000a_"/>
    <s v="_un_vaso_de_leche_"/>
  </r>
  <r>
    <x v="28"/>
    <d v="2021-04-12T00:00:00"/>
    <s v="Yo diría que amor _x000a_"/>
    <s v="_un_payaso_muy_inquieto__te_compro_1_hora__un_vaso_de_leche__dr_alexander_fleming__los_ingredientes_del_bizcocho_"/>
  </r>
  <r>
    <x v="28"/>
    <d v="2021-04-26T00:00:00"/>
    <s v="Estoy bien_x000a_"/>
    <s v="_ira__certeza_"/>
  </r>
  <r>
    <x v="28"/>
    <d v="2021-04-26T00:00:00"/>
    <s v="Mal_x000a_"/>
    <s v="_aburrimiento__dolor_"/>
  </r>
  <r>
    <x v="28"/>
    <d v="2021-04-26T00:00:00"/>
    <s v="Opino que es cierto_x000a_"/>
    <s v="_certeza_"/>
  </r>
  <r>
    <x v="28"/>
    <d v="2021-05-10T00:00:00"/>
    <s v="Me siento bien_x000a_"/>
    <s v="_ira__duda_"/>
  </r>
  <r>
    <x v="28"/>
    <d v="2021-05-10T00:00:00"/>
    <s v="no opino nada _x000a_"/>
    <m/>
  </r>
  <r>
    <x v="28"/>
    <d v="2021-05-24T00:00:00"/>
    <s v="Estoy bien y estoy alegre_x000a_"/>
    <s v="_amor__tristeza_"/>
  </r>
  <r>
    <x v="28"/>
    <d v="2021-05-24T00:00:00"/>
    <s v="Estoy bien_x000a_"/>
    <s v="_ira__amor_"/>
  </r>
  <r>
    <x v="28"/>
    <d v="2021-05-24T00:00:00"/>
    <s v="Todo bien _x000a_"/>
    <m/>
  </r>
  <r>
    <x v="29"/>
    <d v="2021-04-12T00:00:00"/>
    <s v="Al final cuando acaba escogiendo el segundo cuadro._x000a_"/>
    <s v="_paz_en_medio_de_las_dificultades__necesito_un_abrazo__pedro_y_el_hilo_magico__la_fabula_del_lapiz__amar_lo_que_somos_"/>
  </r>
  <r>
    <x v="29"/>
    <d v="2021-04-12T00:00:00"/>
    <s v="No_x000a_"/>
    <m/>
  </r>
  <r>
    <x v="29"/>
    <d v="2021-04-12T00:00:00"/>
    <s v="Paz significa que tú estés bien contigo mismo sin “importar” como esté el exterior._x000a_"/>
    <s v="_la_fabula_del_lapiz__un_payaso_muy_inquieto__paz_en_medio_de_las_dificultades__las_cuatro_velas__los_lobos_"/>
  </r>
  <r>
    <x v="29"/>
    <d v="2021-04-12T00:00:00"/>
    <s v="Si_x000a_"/>
    <m/>
  </r>
  <r>
    <x v="29"/>
    <d v="2021-04-12T00:00:00"/>
    <s v="Si_x000a_"/>
    <m/>
  </r>
  <r>
    <x v="29"/>
    <d v="2021-04-12T00:00:00"/>
    <s v="Si_x000a_"/>
    <m/>
  </r>
  <r>
    <x v="29"/>
    <d v="2021-04-12T00:00:00"/>
    <s v="Si_x000a_"/>
    <m/>
  </r>
  <r>
    <x v="29"/>
    <d v="2021-04-12T00:00:00"/>
    <s v="Si_x000a_"/>
    <m/>
  </r>
  <r>
    <x v="29"/>
    <d v="2021-04-12T00:00:00"/>
    <s v="Si_x000a_"/>
    <m/>
  </r>
  <r>
    <x v="29"/>
    <d v="2021-04-12T00:00:00"/>
    <s v="trabajo_x000a_"/>
    <s v="_un_payaso_muy_inquieto__el_acoso_a_marita_cuento_para_hablar_sobre_el_bullying_con_los_ninyos__el_arbol_confundido__carlota_y_su_mochila__la_fabula_del_helecho_y_el_bambu_"/>
  </r>
  <r>
    <x v="29"/>
    <d v="2021-04-12T00:00:00"/>
    <s v="Yo opino que este cuento trata de calma e igual incluye un poco de tensión._x000a_"/>
    <s v="_paz_en_medio_de_las_dificultades__deja_la_cuchara__la_ofensa__el_capitan_y_el_grumete__entrevista_a_dios_"/>
  </r>
  <r>
    <x v="29"/>
    <d v="2021-04-26T00:00:00"/>
    <s v="Estoy aburrida_x000a_"/>
    <s v="_aburrimiento_"/>
  </r>
  <r>
    <x v="29"/>
    <d v="2021-04-26T00:00:00"/>
    <s v="Si _x000a_"/>
    <m/>
  </r>
  <r>
    <x v="29"/>
    <d v="2021-05-10T00:00:00"/>
    <s v="depende del día pero normalmente_x000a_"/>
    <s v="_certeza__apatia_"/>
  </r>
  <r>
    <x v="29"/>
    <d v="2021-05-10T00:00:00"/>
    <s v="me interesan los deportes _x000a_"/>
    <s v="_agrado__diversion_"/>
  </r>
  <r>
    <x v="29"/>
    <d v="2021-05-10T00:00:00"/>
    <s v="No me apetece_x000a_"/>
    <m/>
  </r>
  <r>
    <x v="29"/>
    <d v="2021-05-24T00:00:00"/>
    <s v="Estoy cansada porque ayer jugué un partido de fútbol _x000a_"/>
    <s v="_tristeza__malestar_"/>
  </r>
  <r>
    <x v="29"/>
    <d v="2021-05-24T00:00:00"/>
    <s v="Pienso que es mejor ser positivo, porque estás más alegre _x000a_"/>
    <s v="_alegria__entusiasmo_"/>
  </r>
  <r>
    <x v="29"/>
    <d v="2021-05-24T00:00:00"/>
    <s v="Porque ahora mismo estoy agotada y cansada _x000a_"/>
    <s v="_agotamiento__malestar_"/>
  </r>
  <r>
    <x v="29"/>
    <d v="2021-05-24T00:00:00"/>
    <s v="Que es verdad _x000a_"/>
    <s v="_certeza__apatia_"/>
  </r>
  <r>
    <x v="29"/>
    <d v="2021-05-24T00:00:00"/>
    <s v="Que siempre es mejor ser positivo _x000a_"/>
    <s v="_alegria__entusiasmo_"/>
  </r>
  <r>
    <x v="29"/>
    <d v="2021-05-24T00:00:00"/>
    <s v="Sii_x000a_"/>
    <m/>
  </r>
  <r>
    <x v="30"/>
    <d v="2021-04-12T00:00:00"/>
    <s v="A algún compañero _x000a_"/>
    <s v="_el_tren_de_la_vida__triple_filtro__un_payaso_muy_inquieto__el_acoso_a_marita_cuento_para_hablar_sobre_el_bullying_con_los_ninyos_"/>
  </r>
  <r>
    <x v="30"/>
    <d v="2021-04-12T00:00:00"/>
    <s v="Aunque nos cueste la subida de la montaña las vistas desde la cima son geniales _x000a_"/>
    <s v="_un_payaso_muy_inquieto__paz_en_medio_de_las_dificultades__la_oruga__el_amor_y_el_tiempo__el_acoso_a_marita_cuento_para_hablar_sobre_el_bullying_con_los_ninyos_"/>
  </r>
  <r>
    <x v="30"/>
    <d v="2021-04-12T00:00:00"/>
    <s v="De la superación _x000a_"/>
    <m/>
  </r>
  <r>
    <x v="30"/>
    <d v="2021-04-12T00:00:00"/>
    <s v="Educación _x000a_"/>
    <s v="_los_lobos__te_compro_1_hora__semillas__la_ofensa__el_arbol_de_manzanas_"/>
  </r>
  <r>
    <x v="30"/>
    <d v="2021-04-12T00:00:00"/>
    <s v="Frustración _x000a_"/>
    <s v="_amar_lo_que_somos__leyenda_china__las_cuatro_velas__el_balde_chino__el_ingenio_de_una_hormiga_"/>
  </r>
  <r>
    <x v="30"/>
    <d v="2021-04-12T00:00:00"/>
    <s v="La parte cuando llega el mensajero y ayuda a sueño_x000a_"/>
    <s v="_el_aborto_un_cuento_de_horror__suenyo__carlota_y_su_mochila__un_payaso_muy_inquieto__el_tren_de_la_vida_"/>
  </r>
  <r>
    <x v="30"/>
    <d v="2021-04-12T00:00:00"/>
    <s v="Me caen bien todo _x000a_"/>
    <s v="_dr_alexander_fleming__un_payaso_muy_inquieto__paz_en_medio_de_las_dificultades__el_alacran__construir_el_puente_"/>
  </r>
  <r>
    <x v="30"/>
    <d v="2021-04-12T00:00:00"/>
    <s v="No es así estoy feliz y esto cansada_x000a_"/>
    <m/>
  </r>
  <r>
    <x v="30"/>
    <d v="2021-04-12T00:00:00"/>
    <s v="No_x000a_"/>
    <m/>
  </r>
  <r>
    <x v="30"/>
    <d v="2021-04-12T00:00:00"/>
    <s v="No_x000a_"/>
    <m/>
  </r>
  <r>
    <x v="30"/>
    <d v="2021-04-12T00:00:00"/>
    <s v="No_x000a_"/>
    <m/>
  </r>
  <r>
    <x v="30"/>
    <d v="2021-04-12T00:00:00"/>
    <s v="Por que el tema del que trata lo intentamos lograr _x000a_"/>
    <s v="_el_capitan_y_el_grumete__la_oruga__destino_o_libre_albedrio__el_arbol_confundido__las_dos_ranas_"/>
  </r>
  <r>
    <x v="30"/>
    <d v="2021-04-12T00:00:00"/>
    <s v="Si _x000a_"/>
    <m/>
  </r>
  <r>
    <x v="30"/>
    <d v="2021-04-12T00:00:00"/>
    <s v="Si _x000a_"/>
    <m/>
  </r>
  <r>
    <x v="30"/>
    <d v="2021-04-12T00:00:00"/>
    <s v="si por que algunas veces el mensajero no llega _x000a_"/>
    <s v="_suenyo__el_aborto_un_cuento_de_horror_"/>
  </r>
  <r>
    <x v="30"/>
    <d v="2021-04-12T00:00:00"/>
    <s v="Si_x000a_"/>
    <m/>
  </r>
  <r>
    <x v="30"/>
    <d v="2021-04-12T00:00:00"/>
    <s v="Si_x000a_"/>
    <m/>
  </r>
  <r>
    <x v="30"/>
    <d v="2021-04-12T00:00:00"/>
    <s v="Si_x000a_"/>
    <m/>
  </r>
  <r>
    <x v="30"/>
    <d v="2021-04-12T00:00:00"/>
    <s v="Si_x000a_"/>
    <m/>
  </r>
  <r>
    <x v="30"/>
    <d v="2021-04-12T00:00:00"/>
    <s v="Si_x000a_"/>
    <m/>
  </r>
  <r>
    <x v="30"/>
    <d v="2021-04-12T00:00:00"/>
    <s v="Si_x000a_"/>
    <m/>
  </r>
  <r>
    <x v="30"/>
    <d v="2021-04-12T00:00:00"/>
    <s v="Tengo sueño _x000a_"/>
    <s v="_tristeza__agotamiento__placer__agrado__ira_"/>
  </r>
  <r>
    <x v="30"/>
    <d v="2021-05-10T00:00:00"/>
    <s v="me interesa saber como relajarme mas facil_x000a_"/>
    <s v="_agrado__frustracion_"/>
  </r>
  <r>
    <x v="30"/>
    <d v="2021-05-10T00:00:00"/>
    <s v="no estoy hablando de eso_x000a_"/>
    <m/>
  </r>
  <r>
    <x v="30"/>
    <d v="2021-05-24T00:00:00"/>
    <s v="estres_x000a_"/>
    <s v="_tristeza__malestar_"/>
  </r>
  <r>
    <x v="30"/>
    <d v="2021-06-07T00:00:00"/>
    <s v="estoy contenta_x000a_"/>
    <s v="_certeza__placer_"/>
  </r>
  <r>
    <x v="30"/>
    <d v="2021-06-07T00:00:00"/>
    <s v="he estado estresada_x000a_"/>
    <s v="_tension__malestar_"/>
  </r>
  <r>
    <x v="30"/>
    <d v="2021-06-07T00:00:00"/>
    <s v="por que no he tenido mucha seguridad en mi misma ultimamente_x000a_"/>
    <m/>
  </r>
  <r>
    <x v="30"/>
    <d v="2021-06-07T00:00:00"/>
    <s v="que es cierto_x000a_"/>
    <s v="_certeza_"/>
  </r>
  <r>
    <x v="31"/>
    <d v="2021-04-12T00:00:00"/>
    <s v="“Paz no significa estar en un lugar donde no hay batallas, problemas ni peleas. Paz significa estar a gusto en ese lugar, aunque haya problemas batallas, problemas o peleas, eso es La Paz”_x000a_"/>
    <s v="_los_lobos__paz_en_medio_de_las_dificultades__el_aborto_un_cuento_de_horror__un_payaso_muy_inquieto__deja_la_cuchara_"/>
  </r>
  <r>
    <x v="31"/>
    <d v="2021-04-12T00:00:00"/>
    <s v="Aprender lo que es La Paz _x000a_"/>
    <s v="_el_aborto_un_cuento_de_horror__necesito_un_abrazo__un_payaso_muy_inquieto__el_amor_y_el_tiempo__el_tren_de_la_vida_"/>
  </r>
  <r>
    <x v="31"/>
    <d v="2021-04-12T00:00:00"/>
    <s v="Casi nunca, pero a veces sí_x000a_"/>
    <s v="_carlota_y_su_mochila__el_acoso_a_marita_cuento_para_hablar_sobre_el_bullying_con_los_ninyos__el_capitan_y_el_grumete__el_arbol_de_los_problemas__triple_filtro_"/>
  </r>
  <r>
    <x v="31"/>
    <d v="2021-04-12T00:00:00"/>
    <s v="En que esté más tranquila_x000a_"/>
    <s v="_deja_la_cuchara__paz_en_medio_de_las_dificultades__el_tren_de_la_vida__carlota_y_su_mochila__el_acoso_a_marita_cuento_para_hablar_sobre_el_bullying_con_los_ninyos_"/>
  </r>
  <r>
    <x v="31"/>
    <d v="2021-04-12T00:00:00"/>
    <s v="Estoy con agrado y diversión _x000a_"/>
    <s v="_agrado__placer__diversion__satisfaccion__alegria_"/>
  </r>
  <r>
    <x v="31"/>
    <d v="2021-04-12T00:00:00"/>
    <s v="Estoy tranquila, feliz y calmada_x000a_"/>
    <s v="_alegria__calma_"/>
  </r>
  <r>
    <x v="31"/>
    <d v="2021-04-12T00:00:00"/>
    <s v="No_x000a_"/>
    <m/>
  </r>
  <r>
    <x v="31"/>
    <d v="2021-04-12T00:00:00"/>
    <s v="Placer y agrado_x000a_"/>
    <s v="_nestor_el_castor_"/>
  </r>
  <r>
    <x v="31"/>
    <d v="2021-04-12T00:00:00"/>
    <s v="Ser feliz es una de las virtudes que más aprecio, y cuando mis familiares o amigos están tristes los intento consolar_x000a_"/>
    <s v="_alegria__tristeza__frustracion__amor__ira_"/>
  </r>
  <r>
    <x v="31"/>
    <d v="2021-04-12T00:00:00"/>
    <s v="Si_x000a_"/>
    <m/>
  </r>
  <r>
    <x v="31"/>
    <d v="2021-04-12T00:00:00"/>
    <s v="Sí_x000a_"/>
    <m/>
  </r>
  <r>
    <x v="31"/>
    <d v="2021-04-12T00:00:00"/>
    <s v="Sí_x000a_"/>
    <m/>
  </r>
  <r>
    <x v="31"/>
    <d v="2021-04-12T00:00:00"/>
    <s v="Sí_x000a_"/>
    <m/>
  </r>
  <r>
    <x v="31"/>
    <d v="2021-04-12T00:00:00"/>
    <s v="Sí_x000a_"/>
    <m/>
  </r>
  <r>
    <x v="31"/>
    <d v="2021-04-12T00:00:00"/>
    <s v="Sí_x000a_"/>
    <m/>
  </r>
  <r>
    <x v="31"/>
    <d v="2021-04-12T00:00:00"/>
    <s v="Sí, 9_x000a_"/>
    <s v="_valentia__alegria__miedo_"/>
  </r>
  <r>
    <x v="31"/>
    <d v="2021-04-12T00:00:00"/>
    <s v="Trabajo y educación _x000a_"/>
    <s v="_carlota_y_su_mochila__arreglar_al_mundo__nestor_el_castor__te_compro_1_hora__bordados_de_la_vida_"/>
  </r>
  <r>
    <x v="31"/>
    <d v="2021-04-26T00:00:00"/>
    <s v="Creo que si_x000a_"/>
    <s v="_aburrimiento__frustracion_"/>
  </r>
  <r>
    <x v="31"/>
    <d v="2021-04-26T00:00:00"/>
    <s v="Estoy contenta_x000a_"/>
    <s v="_alegria__agrado_"/>
  </r>
  <r>
    <x v="31"/>
    <d v="2021-04-26T00:00:00"/>
    <s v="No_x000a_"/>
    <m/>
  </r>
  <r>
    <x v="31"/>
    <d v="2021-04-26T00:00:00"/>
    <s v="que es verdad_x000a_"/>
    <s v="_certeza__duda_"/>
  </r>
  <r>
    <x v="31"/>
    <d v="2021-04-26T00:00:00"/>
    <s v="Que puede que sea verdad_x000a_"/>
    <s v="_certeza__duda_"/>
  </r>
  <r>
    <x v="31"/>
    <d v="2021-04-26T00:00:00"/>
    <s v="Si_x000a_"/>
    <m/>
  </r>
  <r>
    <x v="31"/>
    <d v="2021-04-26T00:00:00"/>
    <s v="También estoy tranquila y relajada_x000a_"/>
    <s v="_calma__entusiasmo_"/>
  </r>
  <r>
    <x v="31"/>
    <d v="2021-04-26T00:00:00"/>
    <s v="Y el bullying no está nada bien, si yo viera a alguien hacerle bullying a otra persona lo pararia_x000a_"/>
    <s v="_ira_"/>
  </r>
  <r>
    <x v="31"/>
    <d v="2021-04-26T00:00:00"/>
    <s v="Yo no creo que haya que darle mucha importancia a las cosas materiales, solo si es algo muy especial_x000a_"/>
    <m/>
  </r>
  <r>
    <x v="31"/>
    <d v="2021-05-10T00:00:00"/>
    <s v="a veces si_x000a_"/>
    <s v="_aburrimiento__diversion_"/>
  </r>
  <r>
    <x v="31"/>
    <d v="2021-05-10T00:00:00"/>
    <s v="Hoy estoy bien_x000a_"/>
    <s v="_ira__duda_"/>
  </r>
  <r>
    <x v="31"/>
    <d v="2021-05-10T00:00:00"/>
    <s v="No estoy con certeza pero estoy feliz_x000a_"/>
    <s v="_tristeza__compasion_"/>
  </r>
  <r>
    <x v="31"/>
    <d v="2021-05-10T00:00:00"/>
    <s v="si, es verdad _x000a_"/>
    <s v="_certeza__apatia_"/>
  </r>
  <r>
    <x v="31"/>
    <d v="2021-05-10T00:00:00"/>
    <s v="si, siempre estoy pensando en positivo_x000a_"/>
    <s v="_alegria__valentia_"/>
  </r>
  <r>
    <x v="32"/>
    <d v="2021-04-12T00:00:00"/>
    <s v="Me estreso con los exámenes y cuando estoy con mis amigas _x000a_"/>
    <s v="_tristeza__alegria__calma__duda__miedo_"/>
  </r>
  <r>
    <x v="32"/>
    <d v="2021-04-12T00:00:00"/>
    <s v="No cambiaria nada porque me parece bien, para mí la moraleja es la misma: que La Paz no es un lugar sin problemas... si no un lugar que si estás en medio de todas esas cosas permaneces calmado._x000a_"/>
    <s v="_nestor_el_castor__un_payaso_muy_inquieto__las_cuatro_velas__la_fabula_del_lapiz__los_lobos_"/>
  </r>
  <r>
    <x v="32"/>
    <d v="2021-04-12T00:00:00"/>
    <s v="No creo que_x000a_"/>
    <m/>
  </r>
  <r>
    <x v="32"/>
    <d v="2021-04-12T00:00:00"/>
    <s v="para ayudar a otros _x000a_"/>
    <s v="_las_mejores_semillas__el_amor_y_el_tiempo__el_alacran__un_payaso_muy_inquieto__sacudete_"/>
  </r>
  <r>
    <x v="32"/>
    <d v="2021-04-12T00:00:00"/>
    <s v="Pues me estreso con todo _x000a_"/>
    <m/>
  </r>
  <r>
    <x v="32"/>
    <d v="2021-04-12T00:00:00"/>
    <s v="Qué es una buena elección y acabo de aprender algo muy importante _x000a_"/>
    <s v="_pedro_y_el_hilo_magico__un_payaso_muy_inquieto__necesito_un_abrazo__las_dos_ranas__entrevista_a_dios_"/>
  </r>
  <r>
    <x v="32"/>
    <d v="2021-04-12T00:00:00"/>
    <s v="Sí _x000a_"/>
    <m/>
  </r>
  <r>
    <x v="32"/>
    <d v="2021-04-12T00:00:00"/>
    <s v="Sí pero además añadiría certeza_x000a_"/>
    <s v="_almuerzo_con_dios__cuando_el_viento_sopla__triple_filtro__la_oruga__arreglar_al_mundo_"/>
  </r>
  <r>
    <x v="32"/>
    <d v="2021-04-12T00:00:00"/>
    <s v="Sí_x000a_"/>
    <m/>
  </r>
  <r>
    <x v="32"/>
    <d v="2021-04-12T00:00:00"/>
    <s v="Sí_x000a_"/>
    <m/>
  </r>
  <r>
    <x v="32"/>
    <d v="2021-04-12T00:00:00"/>
    <s v="Sí_x000a_"/>
    <m/>
  </r>
  <r>
    <x v="32"/>
    <d v="2021-04-12T00:00:00"/>
    <s v="Si, porque yo me estreso mucho a veces y también habría elegido ese cuadro_x000a_"/>
    <s v="_paz_en_medio_de_las_dificultades__necesito_un_abrazo__carlota_y_su_mochila__el_acoso_a_marita_cuento_para_hablar_sobre_el_bullying_con_los_ninyos__el_capitan_y_el_grumete_"/>
  </r>
  <r>
    <x v="32"/>
    <d v="2021-04-12T00:00:00"/>
    <s v="un joven _x000a_"/>
    <s v="_un_vaso_de_leche__el_arbol_de_manzanas__te_compro_1_hora__almuerzo_con_dios__la_ofensa_"/>
  </r>
  <r>
    <x v="32"/>
    <d v="2021-04-26T00:00:00"/>
    <s v="Estoy rs_x000a_"/>
    <s v="_miedo__alegria_"/>
  </r>
  <r>
    <x v="32"/>
    <d v="2021-04-26T00:00:00"/>
    <s v="estresada _x000a_"/>
    <s v="_tension_"/>
  </r>
  <r>
    <x v="32"/>
    <d v="2021-04-26T00:00:00"/>
    <s v="No_x000a_"/>
    <m/>
  </r>
  <r>
    <x v="32"/>
    <d v="2021-04-26T00:00:00"/>
    <s v="Ok, estoy tensa por el estrés de los exámenes y con mi relación social con mis amigas _x000a_"/>
    <s v="_tristeza__tension_"/>
  </r>
  <r>
    <x v="32"/>
    <d v="2021-04-26T00:00:00"/>
    <s v="Sí_x000a_"/>
    <m/>
  </r>
  <r>
    <x v="32"/>
    <d v="2021-05-24T00:00:00"/>
    <s v="Que aunque me esfuerce un montón sigo sin encajar_x000a_"/>
    <s v="_alegria_"/>
  </r>
  <r>
    <x v="32"/>
    <d v="2021-05-24T00:00:00"/>
    <s v="Que deberían ser positivas porque la vida es mucho mejor _x000a_"/>
    <s v="_amor__compasion_"/>
  </r>
  <r>
    <x v="32"/>
    <d v="2021-05-24T00:00:00"/>
    <s v="Que estoy preocupada porque no encajo con la gente y no tengo amigas_x000a_"/>
    <s v="_duda_"/>
  </r>
  <r>
    <x v="32"/>
    <d v="2021-05-24T00:00:00"/>
    <s v="Si lo sabia_x000a_"/>
    <m/>
  </r>
  <r>
    <x v="32"/>
    <d v="2021-05-24T00:00:00"/>
    <s v="Vale _x000a_"/>
    <s v="_dolor__frustracion_"/>
  </r>
  <r>
    <x v="32"/>
    <d v="2021-06-07T00:00:00"/>
    <s v="Pues que estoy estresada por los exámenes _x000a_"/>
    <s v="_tension__malestar_"/>
  </r>
  <r>
    <x v="32"/>
    <d v="2021-06-07T00:00:00"/>
    <s v="Pues que me da miedo que cuando haga los exámenes me salgan mal y no saque la nota que yo quiero _x000a_"/>
    <s v="_tension__frustracion_"/>
  </r>
  <r>
    <x v="32"/>
    <d v="2021-06-07T00:00:00"/>
    <s v="Vale_x000a_"/>
    <s v="_dolor__frustracion_"/>
  </r>
  <r>
    <x v="33"/>
    <d v="2021-04-12T00:00:00"/>
    <s v="Haber no trabajo de trabajar como en informática o así, si no de trabajar sobre la felicidad de cada uno, ya que muchas veces cuesta._x000a_"/>
    <s v="_carlota_y_su_mochila__una_sonrisa__las_mejores_semillas__suenyo__un_payaso_muy_inquieto_"/>
  </r>
  <r>
    <x v="33"/>
    <d v="2021-04-12T00:00:00"/>
    <s v="Hoy me siento muy bien _x000a_"/>
    <m/>
  </r>
  <r>
    <x v="33"/>
    <d v="2021-04-12T00:00:00"/>
    <s v="La verdad es que no, no tengo emociones de humillación, la verdad no se porque no siento que nadie me juzgue._x000a_"/>
    <s v="_certeza__duda__tristeza_"/>
  </r>
  <r>
    <x v="33"/>
    <d v="2021-04-12T00:00:00"/>
    <s v="La verdad no cambiaría nada, ya que esta muy bien redactada y explica todo muy bien, ya que es verdad que el amor es lo más barato, pero más valioso a la vez, y es verdad._x000a_"/>
    <s v="_los_dientes_del_sultan__los_lobos__triple_filtro__la_fabula_del_lapiz__entrevista_a_dios_"/>
  </r>
  <r>
    <x v="33"/>
    <d v="2021-04-12T00:00:00"/>
    <s v="Si_x000a_"/>
    <m/>
  </r>
  <r>
    <x v="33"/>
    <d v="2021-04-12T00:00:00"/>
    <s v="Si_x000a_"/>
    <m/>
  </r>
  <r>
    <x v="33"/>
    <d v="2021-04-12T00:00:00"/>
    <s v="Sigo hablando _x000a_"/>
    <s v="_humillacion__fortaleza__ira__certeza__tristeza_"/>
  </r>
  <r>
    <x v="33"/>
    <d v="2021-04-26T00:00:00"/>
    <s v="Ahora mismo si, pero otras veces no _x000a_"/>
    <s v="_malestar__tension_"/>
  </r>
  <r>
    <x v="33"/>
    <d v="2021-04-26T00:00:00"/>
    <s v="El actual no, pero algunas veces si me siento así _x000a_"/>
    <s v="_compasion__malestar_"/>
  </r>
  <r>
    <x v="33"/>
    <d v="2021-04-26T00:00:00"/>
    <s v="Lo que me da miedo en esta vida es quedarme solo, ya sea de parte de amigos como de familia_x000a_"/>
    <s v="_tristeza__malestar_"/>
  </r>
  <r>
    <x v="33"/>
    <d v="2021-04-26T00:00:00"/>
    <s v="No la verdad que no_x000a_"/>
    <s v="_certeza__duda_"/>
  </r>
  <r>
    <x v="33"/>
    <d v="2021-04-26T00:00:00"/>
    <s v="No lo sabía. Pues la verdad no se que decir_x000a_"/>
    <s v="_certeza__tristeza_"/>
  </r>
  <r>
    <x v="33"/>
    <d v="2021-04-26T00:00:00"/>
    <s v="No todas pero casi todas _x000a_"/>
    <m/>
  </r>
  <r>
    <x v="33"/>
    <d v="2021-05-10T00:00:00"/>
    <s v="Pues haber se puede ser un poco negativa en la vida pero no siempre porque si no es una vida en la que vas a estar “triste” todo el día o por no ser positiva vas a alejarte de tus amigos o familia._x000a_"/>
    <s v="_compasion__malestar_"/>
  </r>
  <r>
    <x v="33"/>
    <d v="2021-05-10T00:00:00"/>
    <s v="Pues hoy me siento muy bien aunque un poco cansada porque es lunes, pero muy contenta por estar con mis amigas y reírme._x000a_"/>
    <s v="_alegria__malestar_"/>
  </r>
  <r>
    <x v="33"/>
    <d v="2021-05-10T00:00:00"/>
    <s v="Si, aunque con un poco de cansancio por ser lunes y tener que levantarme temprano, pero también muy alegre, a si que supongo que si me identifico con esa emoción._x000a_"/>
    <s v="_aburrimiento__agotamiento_"/>
  </r>
  <r>
    <x v="33"/>
    <d v="2021-05-24T00:00:00"/>
    <s v="Hoy me siento súper súper feliz, ya que me estoy echando unas risas con mis amig@s que no os las podéis imaginar _x000a_"/>
    <s v="_tristeza__compasion_"/>
  </r>
  <r>
    <x v="33"/>
    <d v="2021-05-24T00:00:00"/>
    <s v="No solo ese pero uno de los que siento es ese_x000a_"/>
    <m/>
  </r>
  <r>
    <x v="33"/>
    <d v="2021-05-24T00:00:00"/>
    <s v="Porque, hoy estoy muy contento y riendo con mis amigos _x000a_"/>
    <s v="_certeza__alegria_"/>
  </r>
  <r>
    <x v="33"/>
    <d v="2021-05-24T00:00:00"/>
    <s v="Yo antes era una persona un tanto negativa, pero vi que la vida solo es una, así que lo que pienso es que hay que disfrutar más de lo que estas viviendo, vaya ser más positivo._x000a_"/>
    <s v="_tristeza__compasion_"/>
  </r>
  <r>
    <x v="34"/>
    <d v="2021-04-12T00:00:00"/>
    <s v="creo que el cuento es acertado con las emociones de calma y tensión._x000a_"/>
    <s v="_deja_la_cuchara__paz_en_medio_de_las_dificultades__la_ofensa__el_capitan_y_el_grumete__el_tren_de_la_vida_"/>
  </r>
  <r>
    <x v="34"/>
    <d v="2021-04-12T00:00:00"/>
    <s v="Estoy de acuerdo _x000a_"/>
    <s v="_destino_o_libre_albedrio__asamblea_en_la_carpinteria_"/>
  </r>
  <r>
    <x v="34"/>
    <d v="2021-04-12T00:00:00"/>
    <s v="estoy de acuerdo _x000a_"/>
    <s v="_destino_o_libre_albedrio__asamblea_en_la_carpinteria_"/>
  </r>
  <r>
    <x v="34"/>
    <d v="2021-04-12T00:00:00"/>
    <s v="Estoy estresada_x000a_"/>
    <s v="_tension_"/>
  </r>
  <r>
    <x v="34"/>
    <d v="2021-04-12T00:00:00"/>
    <s v="Hay veces que dejamos que nuestras emociones y sentimientos nos nublen la cabeza y hagamos las cosas sin pensar._x000a_"/>
    <s v="_un_payaso_muy_inquieto__destino_o_libre_albedrio__carlota_y_su_mochila__la_ofensa__dr_alexander_fleming_"/>
  </r>
  <r>
    <x v="34"/>
    <d v="2021-04-12T00:00:00"/>
    <s v="Si_x000a_"/>
    <m/>
  </r>
  <r>
    <x v="34"/>
    <d v="2021-04-12T00:00:00"/>
    <s v="si_x000a_"/>
    <m/>
  </r>
  <r>
    <x v="34"/>
    <d v="2021-04-12T00:00:00"/>
    <s v="Si; creo que normalmente estoy estresada y me identifico un poco con este cuento_x000a_"/>
    <s v="_el_capitan_y_el_grumete__deja_la_cuchara__paz_en_medio_de_las_dificultades__la_ofensa__entrevista_a_dios_"/>
  </r>
  <r>
    <x v="34"/>
    <d v="2021-04-12T00:00:00"/>
    <s v="simplemente es a causa de los exámenes y el estudio_x000a__x000a_"/>
    <s v="_duda__miedo__tristeza__dolor__tension_"/>
  </r>
  <r>
    <x v="34"/>
    <d v="2021-04-12T00:00:00"/>
    <s v="Tambien podría tratar sobre el estrés de la persona _x000a_"/>
    <s v="_el_capitan_y_el_grumete__paz_en_medio_de_las_dificultades__entrevista_a_dios__la_ofensa__deja_la_cuchara_"/>
  </r>
  <r>
    <x v="34"/>
    <d v="2021-04-26T00:00:00"/>
    <s v="bueno, me siento estresada y cansada_x000a_"/>
    <s v="_agotamiento__tension_"/>
  </r>
  <r>
    <x v="34"/>
    <d v="2021-04-26T00:00:00"/>
    <s v="creo que me identifico con esta emoción._x000a_"/>
    <s v="_frustracion__aburrimiento_"/>
  </r>
  <r>
    <x v="34"/>
    <d v="2021-05-10T00:00:00"/>
    <s v="bueno, me siento cansada aunque también llena de ilusión_x000a_"/>
    <s v="_frustracion__entusiasmo_"/>
  </r>
  <r>
    <x v="34"/>
    <d v="2021-05-10T00:00:00"/>
    <s v="estoy seguro. soy una persona positiva a la hora de los problemas externos a mi. normalmente, cuando se trata d emi soy muy negativa_x000a_"/>
    <s v="_compasion__fobia_"/>
  </r>
  <r>
    <x v="34"/>
    <d v="2021-05-10T00:00:00"/>
    <s v="no, no lo sabia. en parte si pero no al completo_x000a_"/>
    <s v="_compasion__amor_"/>
  </r>
  <r>
    <x v="34"/>
    <d v="2021-05-10T00:00:00"/>
    <s v="si lo sabía. opino que la mayoría del tiempo me siento frustrada con migo misma_x000a_"/>
    <s v="_frustracion__ira_"/>
  </r>
  <r>
    <x v="34"/>
    <d v="2021-05-10T00:00:00"/>
    <s v="si, si lo sabía. un poco si pero no del todo_x000a_"/>
    <s v="_frustracion__deseo_"/>
  </r>
  <r>
    <x v="34"/>
    <d v="2021-05-24T00:00:00"/>
    <s v="no me preocupa nada ahora, pero me he frustrado mucho porque una profesora me acaba de suspender una presentación_x000a_"/>
    <s v="_frustracion__tension_"/>
  </r>
  <r>
    <x v="34"/>
    <d v="2021-05-24T00:00:00"/>
    <s v="si, se lo que es la frustración. estoy identificada ahora mismo con esta sensación_x000a_"/>
    <s v="_frustracion__tristeza_"/>
  </r>
  <r>
    <x v="34"/>
    <d v="2021-06-07T00:00:00"/>
    <s v="Ahora estoy genial_x000a_"/>
    <s v="_entusiasmo__certeza_"/>
  </r>
  <r>
    <x v="34"/>
    <d v="2021-06-07T00:00:00"/>
    <s v="bueno pues me siento bien_x000a_"/>
    <s v="_amor__entusiasmo_"/>
  </r>
  <r>
    <x v="34"/>
    <d v="2021-06-07T00:00:00"/>
    <s v="lo sabía_x000a_"/>
    <s v="_frustracion__deseo_"/>
  </r>
  <r>
    <x v="34"/>
    <d v="2021-06-07T00:00:00"/>
    <s v="lo sabía. creo que ahora mismo el sentimiento de placer es muy certero en mi_x000a_"/>
    <s v="_ira__alegria_"/>
  </r>
  <r>
    <x v="34"/>
    <d v="2021-06-07T00:00:00"/>
    <s v="si, ya lo sabía. opino que  tiene razón.  _x000a_"/>
    <s v="_satisfaccion__fortaleza_"/>
  </r>
  <r>
    <x v="34"/>
    <d v="2021-06-07T00:00:00"/>
    <s v="what_x000a_"/>
    <m/>
  </r>
  <r>
    <x v="35"/>
    <d v="2021-04-29T00:00:00"/>
    <s v="miedo_x000a_"/>
    <s v="_frustracion__tension_"/>
  </r>
  <r>
    <x v="36"/>
    <d v="2021-04-12T00:00:00"/>
    <s v="A mi me cae mejor la hija de el monikers y no me gusta, Rumpelstiltskin_x000a_"/>
    <s v="_el_aborto_un_cuento_de_horror__pedro_y_el_hilo_magico__dr_alexander_fleming__arreglar_al_mundo__entrevista_a_dios_"/>
  </r>
  <r>
    <x v="36"/>
    <d v="2021-04-12T00:00:00"/>
    <s v="Enseña que no tomes el camino fácil porque no estes en el futuro porque cuando llegue des momento te arrepintieras _x000a_"/>
    <s v="_una_taza_de_te__semillas__un_vaso_de_leche_"/>
  </r>
  <r>
    <x v="36"/>
    <d v="2021-04-12T00:00:00"/>
    <s v="Estoy mal_x000a_"/>
    <m/>
  </r>
  <r>
    <x v="36"/>
    <d v="2021-04-12T00:00:00"/>
    <s v="No he tenido_x000a_"/>
    <m/>
  </r>
  <r>
    <x v="36"/>
    <d v="2021-04-12T00:00:00"/>
    <s v="No_x000a_"/>
    <m/>
  </r>
  <r>
    <x v="36"/>
    <d v="2021-04-12T00:00:00"/>
    <s v="no_x000a_"/>
    <m/>
  </r>
  <r>
    <x v="36"/>
    <d v="2021-04-12T00:00:00"/>
    <s v="no_x000a_"/>
    <m/>
  </r>
  <r>
    <x v="36"/>
    <d v="2021-04-12T00:00:00"/>
    <s v="no_x000a_"/>
    <m/>
  </r>
  <r>
    <x v="36"/>
    <d v="2021-04-12T00:00:00"/>
    <s v="no_x000a_"/>
    <m/>
  </r>
  <r>
    <x v="36"/>
    <d v="2021-04-12T00:00:00"/>
    <s v="Si _x000a_"/>
    <m/>
  </r>
  <r>
    <x v="36"/>
    <d v="2021-04-12T00:00:00"/>
    <s v="Si y no_x000a_"/>
    <m/>
  </r>
  <r>
    <x v="36"/>
    <d v="2021-04-12T00:00:00"/>
    <s v="Si_x000a_"/>
    <m/>
  </r>
  <r>
    <x v="36"/>
    <d v="2021-04-12T00:00:00"/>
    <s v="Si_x000a_"/>
    <m/>
  </r>
  <r>
    <x v="36"/>
    <d v="2021-04-12T00:00:00"/>
    <s v="Si_x000a_"/>
    <m/>
  </r>
  <r>
    <x v="36"/>
    <d v="2021-04-12T00:00:00"/>
    <s v="Si_x000a_"/>
    <m/>
  </r>
  <r>
    <x v="36"/>
    <d v="2021-04-12T00:00:00"/>
    <s v="si_x000a_"/>
    <m/>
  </r>
  <r>
    <x v="36"/>
    <d v="2021-04-12T00:00:00"/>
    <s v="si_x000a_"/>
    <m/>
  </r>
  <r>
    <x v="36"/>
    <d v="2021-04-12T00:00:00"/>
    <s v="Vale_x000a_"/>
    <s v="_una_sonrisa__el_valor_de_un_billete_de_100_"/>
  </r>
  <r>
    <x v="36"/>
    <d v="2021-04-12T00:00:00"/>
    <s v="Yo creo que si_x000a_"/>
    <s v="_el_tren_de_la_vida__el_capitan_y_el_grumete__bordados_de_la_vida__un_payaso_muy_inquieto__una_sonrisa_"/>
  </r>
  <r>
    <x v="36"/>
    <d v="2021-04-26T00:00:00"/>
    <s v="Felicidad_x000a_"/>
    <s v="_tristeza__amor_"/>
  </r>
  <r>
    <x v="36"/>
    <d v="2021-04-26T00:00:00"/>
    <s v="Hoy me he sentido feliz_x000a_"/>
    <s v="_alegria_"/>
  </r>
  <r>
    <x v="36"/>
    <d v="2021-04-26T00:00:00"/>
    <s v="Me Han reír mis amigas _x000a_"/>
    <s v="_alegria__compasion_"/>
  </r>
  <r>
    <x v="36"/>
    <d v="2021-04-26T00:00:00"/>
    <s v="Ok_x000a_"/>
    <m/>
  </r>
  <r>
    <x v="36"/>
    <d v="2021-04-26T00:00:00"/>
    <s v="Ok_x000a_"/>
    <m/>
  </r>
  <r>
    <x v="36"/>
    <d v="2021-04-26T00:00:00"/>
    <s v="Ok_x000a_"/>
    <m/>
  </r>
  <r>
    <x v="36"/>
    <d v="2021-04-26T00:00:00"/>
    <s v="Pues que me he reído mucho con mis amigos_x000a_"/>
    <s v="_alegria__calma_"/>
  </r>
  <r>
    <x v="36"/>
    <d v="2021-04-26T00:00:00"/>
    <s v="Que me lo he pasado bien con mis amigos/as_x000a_"/>
    <s v="_tristeza__alegria_"/>
  </r>
  <r>
    <x v="36"/>
    <d v="2021-04-26T00:00:00"/>
    <s v="Si_x000a_"/>
    <m/>
  </r>
  <r>
    <x v="36"/>
    <d v="2021-04-26T00:00:00"/>
    <s v="Si_x000a_"/>
    <m/>
  </r>
  <r>
    <x v="36"/>
    <d v="2021-04-26T00:00:00"/>
    <s v="Si_x000a_"/>
    <m/>
  </r>
  <r>
    <x v="36"/>
    <d v="2021-05-10T00:00:00"/>
    <s v="Como estas?_x000a_"/>
    <m/>
  </r>
  <r>
    <x v="36"/>
    <d v="2021-05-10T00:00:00"/>
    <s v="k_x000a_"/>
    <m/>
  </r>
  <r>
    <x v="36"/>
    <d v="2021-05-10T00:00:00"/>
    <s v="mi Amiga hizo algo muy malo el día de mi cumple y no me quiere decir perdon_x000a_"/>
    <s v="_miedo__malestar_"/>
  </r>
  <r>
    <x v="36"/>
    <d v="2021-05-10T00:00:00"/>
    <s v="no me digas_x000a_"/>
    <m/>
  </r>
  <r>
    <x v="36"/>
    <d v="2021-05-10T00:00:00"/>
    <s v="o _x000a_"/>
    <m/>
  </r>
  <r>
    <x v="36"/>
    <d v="2021-05-10T00:00:00"/>
    <s v="ok_x000a_"/>
    <m/>
  </r>
  <r>
    <x v="36"/>
    <d v="2021-05-10T00:00:00"/>
    <s v="ok_x000a_"/>
    <m/>
  </r>
  <r>
    <x v="36"/>
    <d v="2021-05-10T00:00:00"/>
    <s v="ok_x000a_"/>
    <m/>
  </r>
  <r>
    <x v="36"/>
    <d v="2021-05-10T00:00:00"/>
    <s v="ok_x000a_"/>
    <m/>
  </r>
  <r>
    <x v="36"/>
    <d v="2021-05-10T00:00:00"/>
    <s v="ok_x000a_"/>
    <m/>
  </r>
  <r>
    <x v="36"/>
    <d v="2021-05-10T00:00:00"/>
    <s v="ok_x000a_"/>
    <m/>
  </r>
  <r>
    <x v="36"/>
    <d v="2021-05-10T00:00:00"/>
    <s v="ok_x000a_"/>
    <m/>
  </r>
  <r>
    <x v="36"/>
    <d v="2021-05-10T00:00:00"/>
    <s v="pues que me siento mal_x000a_"/>
    <s v="_tension__ira_"/>
  </r>
  <r>
    <x v="36"/>
    <d v="2021-06-07T00:00:00"/>
    <s v="Estoy de mal humor_x000a_"/>
    <s v="_tristeza__tension_"/>
  </r>
  <r>
    <x v="36"/>
    <d v="2021-06-07T00:00:00"/>
    <s v="Estoy de mal humor_x000a_"/>
    <s v="_tristeza__tension_"/>
  </r>
  <r>
    <x v="36"/>
    <d v="2021-06-07T00:00:00"/>
    <s v="Estoy de mal humor_x000a_"/>
    <s v="_tristeza__tension_"/>
  </r>
  <r>
    <x v="36"/>
    <d v="2021-06-07T00:00:00"/>
    <s v="Estoy triste _x000a_"/>
    <s v="_certeza__compasion_"/>
  </r>
  <r>
    <x v="36"/>
    <d v="2021-06-07T00:00:00"/>
    <s v="I’m triste _x000a_"/>
    <s v="_compasion__entusiasmo_"/>
  </r>
  <r>
    <x v="36"/>
    <d v="2021-06-07T00:00:00"/>
    <s v="No me digas _x000a_"/>
    <m/>
  </r>
  <r>
    <x v="36"/>
    <d v="2021-06-07T00:00:00"/>
    <s v="No quiero_x000a_"/>
    <m/>
  </r>
  <r>
    <x v="37"/>
    <d v="2021-05-24T00:00:00"/>
    <s v="Asertiva?_x000a_"/>
    <m/>
  </r>
  <r>
    <x v="37"/>
    <d v="2021-05-24T00:00:00"/>
    <s v="Me siento nervioso_x000a_"/>
    <s v="_tension__dolor_"/>
  </r>
  <r>
    <x v="38"/>
    <d v="2021-04-12T00:00:00"/>
    <s v="A la gente que quiere lograr sus metas para que tengan mas motivación y trabajo_x000a_"/>
    <s v="_suenyo__entrevista_a_dios__leyenda_china__el_valor_de_un_billete_de_100__reflejo_de_tus_actos_"/>
  </r>
  <r>
    <x v="38"/>
    <d v="2021-04-12T00:00:00"/>
    <s v="Hoy tengo un poco de estrés ya que se me ha olvidado hacer la redacción de francés, pero por lo demás me encuentro bastante bien, estoy bastante alegre 😃 _x000a_"/>
    <s v="_tristeza__entusiasmo__alegria__frustracion__tension_"/>
  </r>
  <r>
    <x v="38"/>
    <d v="2021-04-12T00:00:00"/>
    <s v="Las personas que persiguen su sueño_x000a_"/>
    <s v="_la_oruga__carlota_y_su_mochila__el_tren_de_la_vida__pedro_y_el_hilo_magico__el_aborto_un_cuento_de_horror_"/>
  </r>
  <r>
    <x v="38"/>
    <d v="2021-04-12T00:00:00"/>
    <s v="No_x000a_"/>
    <m/>
  </r>
  <r>
    <x v="38"/>
    <d v="2021-04-12T00:00:00"/>
    <s v="Por que te da motivación para perseguir tus sueños _x000a_"/>
    <s v="_pedro_y_el_hilo_magico__el_tren_de_la_vida__suenyo__un_payaso_muy_inquieto__los_dientes_del_sultan_"/>
  </r>
  <r>
    <x v="38"/>
    <d v="2021-04-12T00:00:00"/>
    <s v="Pues a logrado muy bien enviar el mensaje a los lectores_x000a_"/>
    <s v="_el_valor_de_un_billete_de_100__un_vaso_de_leche__los_ingredientes_del_bizcocho__el_arbol_confundido__las_dos_ranas_"/>
  </r>
  <r>
    <x v="38"/>
    <d v="2021-04-12T00:00:00"/>
    <s v="Si porque se empeña en trabajar por sus sueños_x000a_"/>
    <s v="_suenyo__la_oruga__carlota_y_su_mochila__un_payaso_muy_inquieto__los_dientes_del_sultan_"/>
  </r>
  <r>
    <x v="38"/>
    <d v="2021-04-12T00:00:00"/>
    <s v="Si se lo recomiendo a otra persona_x000a_"/>
    <s v="_el_capitan_y_el_grumete__la_oruga__carlota_y_su_mochila__necesito_un_abrazo__los_ingredientes_del_bizcocho_"/>
  </r>
  <r>
    <x v="38"/>
    <d v="2021-04-12T00:00:00"/>
    <s v="Si ya que logra perseguir sus sueños aunque los demás se lo intenten impedir y lo hace con mucha alegría ya que es lo que él soñaba _x000a_"/>
    <s v="_la_oruga__el_tren_de_la_vida__pedro_y_el_hilo_magico__los_dientes_del_sultan__carlota_y_su_mochila_"/>
  </r>
  <r>
    <x v="38"/>
    <d v="2021-04-12T00:00:00"/>
    <s v="Si_x000a_"/>
    <m/>
  </r>
  <r>
    <x v="38"/>
    <d v="2021-04-12T00:00:00"/>
    <s v="Si_x000a_"/>
    <m/>
  </r>
  <r>
    <x v="38"/>
    <d v="2021-04-12T00:00:00"/>
    <s v="Si_x000a_"/>
    <m/>
  </r>
  <r>
    <x v="38"/>
    <d v="2021-04-12T00:00:00"/>
    <s v="Si_x000a_"/>
    <m/>
  </r>
  <r>
    <x v="38"/>
    <d v="2021-04-12T00:00:00"/>
    <s v="Supongo que se refiere a que persigas tus sueños_x000a_"/>
    <s v="_pedro_y_el_hilo_magico__el_aborto_un_cuento_de_horror__el_tren_de_la_vida__carlota_y_su_mochila__un_payaso_muy_inquieto_"/>
  </r>
  <r>
    <x v="38"/>
    <d v="2021-04-26T00:00:00"/>
    <s v="Gracias _x000a_"/>
    <s v="_arrogancia__agrado_"/>
  </r>
  <r>
    <x v="38"/>
    <d v="2021-04-26T00:00:00"/>
    <s v="Lo siento no me apetece_x000a_"/>
    <s v="_deseo__tristeza_"/>
  </r>
  <r>
    <x v="38"/>
    <d v="2021-04-26T00:00:00"/>
    <s v="Me gustan la pizza_x000a_"/>
    <s v="_agrado__placer_"/>
  </r>
  <r>
    <x v="38"/>
    <d v="2021-04-26T00:00:00"/>
    <s v="Me parece bien_x000a_"/>
    <s v="_duda__ira_"/>
  </r>
  <r>
    <x v="38"/>
    <d v="2021-04-26T00:00:00"/>
    <s v="No hace falta _x000a_"/>
    <m/>
  </r>
  <r>
    <x v="38"/>
    <d v="2021-04-26T00:00:00"/>
    <s v="No_x000a_"/>
    <m/>
  </r>
  <r>
    <x v="38"/>
    <d v="2021-04-26T00:00:00"/>
    <s v="No_x000a_"/>
    <m/>
  </r>
  <r>
    <x v="38"/>
    <d v="2021-04-26T00:00:00"/>
    <s v="No_x000a_"/>
    <m/>
  </r>
  <r>
    <x v="38"/>
    <d v="2021-04-26T00:00:00"/>
    <s v="No_x000a_"/>
    <m/>
  </r>
  <r>
    <x v="38"/>
    <d v="2021-04-26T00:00:00"/>
    <s v="Ok_x000a_"/>
    <m/>
  </r>
  <r>
    <x v="38"/>
    <d v="2021-04-26T00:00:00"/>
    <s v="Ok_x000a_"/>
    <m/>
  </r>
  <r>
    <x v="38"/>
    <d v="2021-04-26T00:00:00"/>
    <s v="Si_x000a_"/>
    <m/>
  </r>
  <r>
    <x v="39"/>
    <d v="2021-04-12T00:00:00"/>
    <s v="._x000a_"/>
    <m/>
  </r>
  <r>
    <x v="39"/>
    <d v="2021-04-12T00:00:00"/>
    <s v="._x000a_"/>
    <m/>
  </r>
  <r>
    <x v="39"/>
    <d v="2021-04-12T00:00:00"/>
    <s v="deseo y frustración _x000a_"/>
    <s v="_amar_lo_que_somos__el_capitan_y_el_grumete__las_siete_tinajas_de_oro__dinero__te_compro_1_hora_"/>
  </r>
  <r>
    <x v="39"/>
    <d v="2021-04-12T00:00:00"/>
    <s v="Estoy cansado_x000a_"/>
    <s v="_agotamiento__aburrimiento_"/>
  </r>
  <r>
    <x v="39"/>
    <d v="2021-04-12T00:00:00"/>
    <s v="Me gusta el estudiante de Zenón_x000a_"/>
    <s v="_deja_la_cuchara_"/>
  </r>
  <r>
    <x v="39"/>
    <d v="2021-04-12T00:00:00"/>
    <s v="me he despertado muy temprano _x000a_"/>
    <s v="_ira_"/>
  </r>
  <r>
    <x v="39"/>
    <d v="2021-04-12T00:00:00"/>
    <s v="No_x000a_"/>
    <m/>
  </r>
  <r>
    <x v="39"/>
    <d v="2021-04-12T00:00:00"/>
    <s v="No_x000a_"/>
    <m/>
  </r>
  <r>
    <x v="39"/>
    <d v="2021-04-12T00:00:00"/>
    <s v="no_x000a_"/>
    <m/>
  </r>
  <r>
    <x v="39"/>
    <d v="2021-04-12T00:00:00"/>
    <s v="no_x000a_"/>
    <m/>
  </r>
  <r>
    <x v="39"/>
    <d v="2021-04-12T00:00:00"/>
    <s v="no_x000a_"/>
    <m/>
  </r>
  <r>
    <x v="39"/>
    <d v="2021-04-12T00:00:00"/>
    <s v="Si_x000a_"/>
    <m/>
  </r>
  <r>
    <x v="39"/>
    <d v="2021-04-12T00:00:00"/>
    <s v="Si_x000a_"/>
    <m/>
  </r>
  <r>
    <x v="39"/>
    <d v="2021-04-12T00:00:00"/>
    <s v="Si_x000a_"/>
    <m/>
  </r>
  <r>
    <x v="39"/>
    <d v="2021-04-12T00:00:00"/>
    <s v="si_x000a_"/>
    <m/>
  </r>
  <r>
    <x v="39"/>
    <d v="2021-04-12T00:00:00"/>
    <s v="Si_x000a_"/>
    <m/>
  </r>
  <r>
    <x v="39"/>
    <d v="2021-04-26T00:00:00"/>
    <s v="Estoy cansado y tranquilo _x000a_"/>
    <s v="_agotamiento__calma_"/>
  </r>
  <r>
    <x v="39"/>
    <d v="2021-04-26T00:00:00"/>
    <s v="Estoy tranquilo_x000a_"/>
    <s v="_calma__entusiasmo_"/>
  </r>
  <r>
    <x v="39"/>
    <d v="2021-04-26T00:00:00"/>
    <s v="me he despertado hace poco y por eso estoy tranquilo _x000a_"/>
    <s v="_entusiasmo__calma_"/>
  </r>
  <r>
    <x v="39"/>
    <d v="2021-04-26T00:00:00"/>
    <s v="me he despertado temprano_x000a_"/>
    <s v="_ira_"/>
  </r>
  <r>
    <x v="39"/>
    <d v="2021-04-26T00:00:00"/>
    <s v="no_x000a_"/>
    <m/>
  </r>
  <r>
    <x v="39"/>
    <d v="2021-04-26T00:00:00"/>
    <s v="no_x000a_"/>
    <m/>
  </r>
  <r>
    <x v="39"/>
    <d v="2021-04-26T00:00:00"/>
    <s v="si_x000a_"/>
    <m/>
  </r>
  <r>
    <x v="39"/>
    <d v="2021-04-26T00:00:00"/>
    <s v="Si_x000a_"/>
    <m/>
  </r>
  <r>
    <x v="40"/>
    <d v="2021-04-12T00:00:00"/>
    <s v="A lo mejor_x000a_"/>
    <s v="_pedro_y_el_hilo_magico__el_capitan_y_el_grumete__asamblea_en_la_carpinteria__carlota_y_su_mochila__triple_filtro_"/>
  </r>
  <r>
    <x v="40"/>
    <d v="2021-04-12T00:00:00"/>
    <s v="Al tipo de personas que pone al principio_x000a_"/>
    <s v="_el_valor_de_un_billete_de_100__sacudete__construir_el_puente__arreglar_al_mundo__pedro_y_el_hilo_magico_"/>
  </r>
  <r>
    <x v="40"/>
    <d v="2021-04-12T00:00:00"/>
    <s v="Depende de en qué país estés _x000a_"/>
    <s v="_los_dientes_del_sultan__destino_o_libre_albedrio__la_fabula_del_lapiz__las_mejores_semillas__deja_la_cuchara_"/>
  </r>
  <r>
    <x v="40"/>
    <d v="2021-04-12T00:00:00"/>
    <s v="El que?_x000a_"/>
    <m/>
  </r>
  <r>
    <x v="40"/>
    <d v="2021-04-12T00:00:00"/>
    <s v="El que?_x000a_"/>
    <m/>
  </r>
  <r>
    <x v="40"/>
    <d v="2021-04-12T00:00:00"/>
    <s v="me imagino que si_x000a_"/>
    <s v="_el_capitan_y_el_grumete_"/>
  </r>
  <r>
    <x v="40"/>
    <d v="2021-04-12T00:00:00"/>
    <s v="nada_x000a_"/>
    <m/>
  </r>
  <r>
    <x v="40"/>
    <d v="2021-04-12T00:00:00"/>
    <s v="Ninguna_x000a_"/>
    <m/>
  </r>
  <r>
    <x v="40"/>
    <d v="2021-04-12T00:00:00"/>
    <s v="Ninguno me cae ni bien ni mal_x000a_"/>
    <s v="_dr_alexander_fleming__un_payaso_muy_inquieto__paz_en_medio_de_las_dificultades__el_alacran__construir_el_puente_"/>
  </r>
  <r>
    <x v="40"/>
    <d v="2021-04-12T00:00:00"/>
    <s v="ninguno_x000a_"/>
    <m/>
  </r>
  <r>
    <x v="40"/>
    <d v="2021-04-12T00:00:00"/>
    <s v="ningunos_x000a_"/>
    <m/>
  </r>
  <r>
    <x v="40"/>
    <d v="2021-04-12T00:00:00"/>
    <s v="no gracias_x000a_"/>
    <s v="_un_vaso_de_leche__la_ofensa__las_siete_tinajas_de_oro__las_dos_vasijas_de_agua__triple_filtro_"/>
  </r>
  <r>
    <x v="40"/>
    <d v="2021-04-12T00:00:00"/>
    <s v="No se_x000a_"/>
    <m/>
  </r>
  <r>
    <x v="40"/>
    <d v="2021-04-12T00:00:00"/>
    <s v="No se_x000a_"/>
    <m/>
  </r>
  <r>
    <x v="40"/>
    <d v="2021-04-12T00:00:00"/>
    <s v="No se_x000a_"/>
    <m/>
  </r>
  <r>
    <x v="40"/>
    <d v="2021-04-12T00:00:00"/>
    <s v="No se_x000a_"/>
    <m/>
  </r>
  <r>
    <x v="40"/>
    <d v="2021-04-12T00:00:00"/>
    <s v="no se_x000a_"/>
    <m/>
  </r>
  <r>
    <x v="40"/>
    <d v="2021-04-12T00:00:00"/>
    <s v="No se_x000a_"/>
    <m/>
  </r>
  <r>
    <x v="40"/>
    <d v="2021-04-12T00:00:00"/>
    <s v="No_x000a_"/>
    <m/>
  </r>
  <r>
    <x v="40"/>
    <d v="2021-04-12T00:00:00"/>
    <s v="no_x000a_"/>
    <m/>
  </r>
  <r>
    <x v="40"/>
    <d v="2021-04-12T00:00:00"/>
    <s v="no_x000a_"/>
    <m/>
  </r>
  <r>
    <x v="40"/>
    <d v="2021-04-12T00:00:00"/>
    <s v="no_x000a_"/>
    <m/>
  </r>
  <r>
    <x v="40"/>
    <d v="2021-04-12T00:00:00"/>
    <s v="No_x000a_"/>
    <m/>
  </r>
  <r>
    <x v="40"/>
    <d v="2021-04-12T00:00:00"/>
    <s v="no_x000a_"/>
    <m/>
  </r>
  <r>
    <x v="40"/>
    <d v="2021-04-12T00:00:00"/>
    <s v="no_x000a_"/>
    <m/>
  </r>
  <r>
    <x v="40"/>
    <d v="2021-04-12T00:00:00"/>
    <s v="para ayudar a otros_x000a_"/>
    <s v="_las_mejores_semillas__el_amor_y_el_tiempo__el_alacran__un_payaso_muy_inquieto__sacudete_"/>
  </r>
  <r>
    <x v="40"/>
    <d v="2021-04-12T00:00:00"/>
    <s v="puede_x000a_"/>
    <s v="_asamblea_en_la_carpinteria__el_arbol_de_los_problemas__arreglar_al_mundo__las_dos_vasijas_de_agua__paz_en_medio_de_las_dificultades_"/>
  </r>
  <r>
    <x v="40"/>
    <d v="2021-04-12T00:00:00"/>
    <s v="quien sea_x000a_"/>
    <m/>
  </r>
  <r>
    <x v="40"/>
    <d v="2021-04-12T00:00:00"/>
    <s v="Si_x000a_"/>
    <m/>
  </r>
  <r>
    <x v="40"/>
    <d v="2021-04-12T00:00:00"/>
    <s v="si_x000a_"/>
    <m/>
  </r>
  <r>
    <x v="40"/>
    <d v="2021-04-12T00:00:00"/>
    <s v="Si_x000a_"/>
    <m/>
  </r>
  <r>
    <x v="40"/>
    <d v="2021-04-12T00:00:00"/>
    <s v="si_x000a_"/>
    <m/>
  </r>
  <r>
    <x v="40"/>
    <d v="2021-04-12T00:00:00"/>
    <s v="Si_x000a_"/>
    <m/>
  </r>
  <r>
    <x v="40"/>
    <d v="2021-04-12T00:00:00"/>
    <s v="si_x000a_"/>
    <m/>
  </r>
  <r>
    <x v="40"/>
    <d v="2021-04-12T00:00:00"/>
    <s v="Todas por igual_x000a_"/>
    <m/>
  </r>
  <r>
    <x v="40"/>
    <d v="2021-04-12T00:00:00"/>
    <s v="Vale_x000a_"/>
    <s v="_una_sonrisa__el_valor_de_un_billete_de_100_"/>
  </r>
  <r>
    <x v="40"/>
    <d v="2021-05-24T00:00:00"/>
    <s v="._x000a_"/>
    <m/>
  </r>
  <r>
    <x v="40"/>
    <d v="2021-06-07T00:00:00"/>
    <s v="ahora estoy bien_x000a_"/>
    <s v="_ira__amor_"/>
  </r>
  <r>
    <x v="40"/>
    <d v="2021-06-07T00:00:00"/>
    <s v="perfecto_x000a_"/>
    <m/>
  </r>
  <r>
    <x v="40"/>
    <d v="2021-06-07T00:00:00"/>
    <s v="pos ahora estoy mal_x000a_"/>
    <s v="_tension__ira_"/>
  </r>
  <r>
    <x v="40"/>
    <d v="2021-06-07T00:00:00"/>
    <s v="que es estres cronico_x000a_"/>
    <s v="_tristeza__tension_"/>
  </r>
  <r>
    <x v="40"/>
    <d v="2021-06-07T00:00:00"/>
    <s v="un mal capitulo no es el fin de su historia_x000a_"/>
    <s v="_tension__ira_"/>
  </r>
  <r>
    <x v="40"/>
    <d v="2021-06-07T00:00:00"/>
    <s v="un mal capitulo no es el fin de su historia_x000a_"/>
    <s v="_tension__ira_"/>
  </r>
  <r>
    <x v="41"/>
    <d v="2021-04-12T00:00:00"/>
    <s v="10 y si_x000a_"/>
    <s v="_alegria__diversion__ira_"/>
  </r>
  <r>
    <x v="41"/>
    <d v="2021-04-12T00:00:00"/>
    <s v="A mis amigos_x000a_"/>
    <s v="_la_oruga__entrevista_a_dios__el_tren_de_la_vida__suenyo__pedro_y_el_hilo_magico_"/>
  </r>
  <r>
    <x v="41"/>
    <d v="2021-04-12T00:00:00"/>
    <s v="Aburrimiento, agotamiento, apatía, compasión, humillación y tensión _x000a_"/>
    <s v="_pedro_y_el_hilo_magico__el_valor_de_un_billete_de_100__arreglar_al_mundo__deja_la_cuchara__paz_en_medio_de_las_dificultades_"/>
  </r>
  <r>
    <x v="41"/>
    <d v="2021-04-12T00:00:00"/>
    <s v="Cuando se_x000a_"/>
    <m/>
  </r>
  <r>
    <x v="41"/>
    <d v="2021-04-12T00:00:00"/>
    <s v="De acuerdo_x000a_"/>
    <s v="_certeza_"/>
  </r>
  <r>
    <x v="41"/>
    <d v="2021-04-12T00:00:00"/>
    <s v="El esfuerzo, y si necesitamos más fuerza y vigor para afrontar el dia_x000a_"/>
    <s v="_fortaleza__frustracion__entusiasmo__alegria__agotamiento_"/>
  </r>
  <r>
    <x v="41"/>
    <d v="2021-04-12T00:00:00"/>
    <s v="Estoy genial_x000a_"/>
    <s v="_alegria_"/>
  </r>
  <r>
    <x v="41"/>
    <d v="2021-04-12T00:00:00"/>
    <s v="Estoy muy bien_x000a_"/>
    <m/>
  </r>
  <r>
    <x v="41"/>
    <d v="2021-04-12T00:00:00"/>
    <s v="Hoy estoy cansado_x000a_"/>
    <s v="_agotamiento__aburrimiento_"/>
  </r>
  <r>
    <x v="41"/>
    <d v="2021-04-12T00:00:00"/>
    <s v="La importancia maxima_x000a_"/>
    <s v="_miedo__calma__valentia__fobia__arrogancia_"/>
  </r>
  <r>
    <x v="41"/>
    <d v="2021-04-12T00:00:00"/>
    <s v="Me gustan los trenes_x000a_"/>
    <s v="_agrado__placer__miedo__frustracion_"/>
  </r>
  <r>
    <x v="41"/>
    <d v="2021-04-12T00:00:00"/>
    <s v="Me identifico con trabajador _x000a_"/>
    <s v="_carlota_y_su_mochila__entrevista_a_dios__construir_el_puente__el_valor_de_un_billete_de_100__nestor_el_castor_"/>
  </r>
  <r>
    <x v="41"/>
    <d v="2021-04-12T00:00:00"/>
    <s v="No_x000a_"/>
    <m/>
  </r>
  <r>
    <x v="41"/>
    <d v="2021-04-12T00:00:00"/>
    <s v="No_x000a_"/>
    <m/>
  </r>
  <r>
    <x v="41"/>
    <d v="2021-04-12T00:00:00"/>
    <s v="No_x000a_"/>
    <m/>
  </r>
  <r>
    <x v="41"/>
    <d v="2021-04-12T00:00:00"/>
    <s v="No_x000a_"/>
    <m/>
  </r>
  <r>
    <x v="41"/>
    <d v="2021-04-12T00:00:00"/>
    <s v="No, y si etoy_x000a_"/>
    <m/>
  </r>
  <r>
    <x v="41"/>
    <d v="2021-04-12T00:00:00"/>
    <s v="No, y si etoy_x000a_"/>
    <m/>
  </r>
  <r>
    <x v="41"/>
    <d v="2021-04-12T00:00:00"/>
    <s v="Ok_x000a_"/>
    <m/>
  </r>
  <r>
    <x v="41"/>
    <d v="2021-04-12T00:00:00"/>
    <s v="Ok_x000a_"/>
    <m/>
  </r>
  <r>
    <x v="41"/>
    <d v="2021-04-12T00:00:00"/>
    <s v="Para que trabajen porque algunos son muy vagos_x000a_"/>
    <s v="_carlota_y_su_mochila__necesito_un_abrazo__el_arbol_confundido__entrevista_a_dios__el_valor_de_un_billete_de_100_"/>
  </r>
  <r>
    <x v="41"/>
    <d v="2021-04-12T00:00:00"/>
    <s v="Recom Nadir cuento_x000a_"/>
    <s v="_apatia__frustracion_"/>
  </r>
  <r>
    <x v="41"/>
    <d v="2021-04-12T00:00:00"/>
    <s v="Se me ha pasado por la cabeza que sus amigos eran muy vagos y no me evoca nada_x000a_"/>
    <s v="_destino_o_libre_albedrio__un_payaso_muy_inquieto__suenyo__el_tren_de_la_vida__el_valor_de_un_billete_de_100_"/>
  </r>
  <r>
    <x v="41"/>
    <d v="2021-04-12T00:00:00"/>
    <s v="Si_x000a_"/>
    <m/>
  </r>
  <r>
    <x v="41"/>
    <d v="2021-04-12T00:00:00"/>
    <s v="Si_x000a_"/>
    <m/>
  </r>
  <r>
    <x v="41"/>
    <d v="2021-04-12T00:00:00"/>
    <s v="Si_x000a_"/>
    <m/>
  </r>
  <r>
    <x v="41"/>
    <d v="2021-04-12T00:00:00"/>
    <s v="Si_x000a_"/>
    <m/>
  </r>
  <r>
    <x v="41"/>
    <d v="2021-04-12T00:00:00"/>
    <s v="si_x000a_"/>
    <m/>
  </r>
  <r>
    <x v="41"/>
    <d v="2021-04-12T00:00:00"/>
    <s v="Si_x000a_"/>
    <m/>
  </r>
  <r>
    <x v="41"/>
    <d v="2021-04-12T00:00:00"/>
    <s v="Si_x000a_"/>
    <m/>
  </r>
  <r>
    <x v="41"/>
    <d v="2021-04-12T00:00:00"/>
    <s v="Si_x000a_"/>
    <m/>
  </r>
  <r>
    <x v="41"/>
    <d v="2021-04-12T00:00:00"/>
    <s v="Si, menos en lo de diversión_x000a_"/>
    <s v="_nestor_el_castor__una_sonrisa_"/>
  </r>
  <r>
    <x v="41"/>
    <d v="2021-04-12T00:00:00"/>
    <s v="Si, y si me gustan_x000a_"/>
    <s v="_agrado__placer__miedo__frustracion_"/>
  </r>
  <r>
    <x v="41"/>
    <d v="2021-04-12T00:00:00"/>
    <s v="Simplemente eso aunque he dormido poco_x000a_"/>
    <m/>
  </r>
  <r>
    <x v="41"/>
    <d v="2021-04-12T00:00:00"/>
    <s v="Simplemente tengo sueño_x000a_"/>
    <s v="_tristeza__agotamiento__placer__agrado__ira_"/>
  </r>
  <r>
    <x v="41"/>
    <d v="2021-04-12T00:00:00"/>
    <s v="Tengo debilidad_x000a_"/>
    <s v="_ira__fortaleza__frustracion__agrado__agotamiento_"/>
  </r>
  <r>
    <x v="41"/>
    <d v="2021-04-12T00:00:00"/>
    <s v="Yo creo que lo que el autor dice está bien_x000a_"/>
    <s v="_arreglar_al_mundo__un_payaso_muy_inquieto__carlota_y_su_mochila__el_capitan_y_el_grumete__semillas_"/>
  </r>
  <r>
    <x v="41"/>
    <d v="2021-04-12T00:00:00"/>
    <s v="Yo creo que no trata de nada más_x000a_"/>
    <s v="_el_tren_de_la_vida__el_capitan_y_el_grumete__bordados_de_la_vida__un_payaso_muy_inquieto__una_sonrisa_"/>
  </r>
  <r>
    <x v="41"/>
    <d v="2021-04-12T00:00:00"/>
    <s v="Yo diríamos: sin esfuerzo y sacrificio no se consigue nada_x000a_"/>
    <s v="_nestor_el_castor__las_dos_ranas__la_ultima_casa_del_carpintero__estrellas_de_mar_en_la_playa__la_oruga_"/>
  </r>
  <r>
    <x v="41"/>
    <d v="2021-04-26T00:00:00"/>
    <s v="ayer fue un buen dia_x000a_"/>
    <s v="_frustracion__arrogancia_"/>
  </r>
  <r>
    <x v="41"/>
    <d v="2021-04-26T00:00:00"/>
    <s v="de acuerdo_x000a_"/>
    <s v="_fortaleza__certeza_"/>
  </r>
  <r>
    <x v="41"/>
    <d v="2021-04-26T00:00:00"/>
    <s v="de acuerdo_x000a_"/>
    <s v="_fortaleza__certeza_"/>
  </r>
  <r>
    <x v="41"/>
    <d v="2021-04-26T00:00:00"/>
    <s v="Hoy estoy bien_x000a_"/>
    <s v="_ira__certeza_"/>
  </r>
  <r>
    <x v="41"/>
    <d v="2021-04-26T00:00:00"/>
    <s v="nestor el castor_x000a_"/>
    <m/>
  </r>
  <r>
    <x v="41"/>
    <d v="2021-04-26T00:00:00"/>
    <s v="no_x000a_"/>
    <m/>
  </r>
  <r>
    <x v="41"/>
    <d v="2021-04-26T00:00:00"/>
    <s v="no_x000a_"/>
    <m/>
  </r>
  <r>
    <x v="41"/>
    <d v="2021-04-26T00:00:00"/>
    <s v="no_x000a_"/>
    <m/>
  </r>
  <r>
    <x v="41"/>
    <d v="2021-04-26T00:00:00"/>
    <s v="no_x000a_"/>
    <m/>
  </r>
  <r>
    <x v="41"/>
    <d v="2021-04-26T00:00:00"/>
    <s v="no_x000a_"/>
    <m/>
  </r>
  <r>
    <x v="41"/>
    <d v="2021-04-26T00:00:00"/>
    <s v="no_x000a_"/>
    <m/>
  </r>
  <r>
    <x v="41"/>
    <d v="2021-04-26T00:00:00"/>
    <s v="no_x000a_"/>
    <m/>
  </r>
  <r>
    <x v="41"/>
    <d v="2021-04-26T00:00:00"/>
    <s v="no, porque estoy de chill_x000a_"/>
    <m/>
  </r>
  <r>
    <x v="41"/>
    <d v="2021-04-26T00:00:00"/>
    <s v="no, porque hoy me he despertado de relax_x000a_"/>
    <s v="_ira_"/>
  </r>
  <r>
    <x v="41"/>
    <d v="2021-04-26T00:00:00"/>
    <s v="no, porque si_x000a_"/>
    <m/>
  </r>
  <r>
    <x v="41"/>
    <d v="2021-04-26T00:00:00"/>
    <s v="ok_x000a_"/>
    <m/>
  </r>
  <r>
    <x v="41"/>
    <d v="2021-04-26T00:00:00"/>
    <s v="ok_x000a_"/>
    <m/>
  </r>
  <r>
    <x v="41"/>
    <d v="2021-04-26T00:00:00"/>
    <s v="porque estoy bien_x000a_"/>
    <s v="_ira__certeza_"/>
  </r>
  <r>
    <x v="41"/>
    <d v="2021-04-26T00:00:00"/>
    <s v="que es absurdo_x000a_"/>
    <m/>
  </r>
  <r>
    <x v="41"/>
    <d v="2021-04-26T00:00:00"/>
    <s v="que esta bien_x000a_"/>
    <s v="_ira__certeza_"/>
  </r>
  <r>
    <x v="41"/>
    <d v="2021-04-26T00:00:00"/>
    <s v="si_x000a_"/>
    <m/>
  </r>
  <r>
    <x v="41"/>
    <d v="2021-04-26T00:00:00"/>
    <s v="si_x000a_"/>
    <m/>
  </r>
  <r>
    <x v="41"/>
    <d v="2021-04-26T00:00:00"/>
    <s v="siiiiiiiiiiiiiiiii_x000a_"/>
    <m/>
  </r>
  <r>
    <x v="41"/>
    <d v="2021-04-26T00:00:00"/>
    <s v="y porque me gustan las albóndigas _x000a_"/>
    <s v="_agrado__placer_"/>
  </r>
  <r>
    <x v="41"/>
    <d v="2021-05-10T00:00:00"/>
    <s v="Adiccion al terrorismo_x000a_"/>
    <m/>
  </r>
  <r>
    <x v="41"/>
    <d v="2021-06-07T00:00:00"/>
    <s v="np_x000a_"/>
    <m/>
  </r>
  <r>
    <x v="41"/>
    <d v="2021-06-07T00:00:00"/>
    <s v="so_x000a_"/>
    <m/>
  </r>
  <r>
    <x v="42"/>
    <d v="2021-04-12T00:00:00"/>
    <s v="Ahora mismo estoy bien pero triste a la vez porque hecho de menos a una persona muy importante que vive lejos , por lo demás estoy muy bien _x000a_"/>
    <s v="_frustracion__tristeza__entusiasmo__diversion__tension_"/>
  </r>
  <r>
    <x v="42"/>
    <d v="2021-04-12T00:00:00"/>
    <s v="No no estoy frustrada sólo triste y feliz _x000a_"/>
    <s v="_frustracion__alegria__tristeza_"/>
  </r>
  <r>
    <x v="42"/>
    <d v="2021-04-12T00:00:00"/>
    <s v="No solo trata sobre el amor , la tristeza , del terror ( miedo ) _x000a_"/>
    <s v="_el_aborto_un_cuento_de_horror__el_capitan_y_el_grumete__el_amor_y_el_tiempo__el_acoso_a_marita_cuento_para_hablar_sobre_el_bullying_con_los_ninyos__un_payaso_muy_inquieto_"/>
  </r>
  <r>
    <x v="42"/>
    <d v="2021-04-12T00:00:00"/>
    <s v="No trata de nada más _x000a_"/>
    <m/>
  </r>
  <r>
    <x v="42"/>
    <d v="2021-04-12T00:00:00"/>
    <s v="No yo estoy bien solo triste pero no estoy frustrada ni nada _x000a_"/>
    <s v="_frustracion__tristeza_"/>
  </r>
  <r>
    <x v="42"/>
    <d v="2021-04-12T00:00:00"/>
    <s v="Si _x000a_"/>
    <m/>
  </r>
  <r>
    <x v="42"/>
    <d v="2021-04-12T00:00:00"/>
    <s v="Si estoy muy de acuerdo _x000a_"/>
    <s v="_destino_o_libre_albedrio__asamblea_en_la_carpinteria_"/>
  </r>
  <r>
    <x v="42"/>
    <d v="2021-04-12T00:00:00"/>
    <s v="Si_x000a_"/>
    <m/>
  </r>
  <r>
    <x v="42"/>
    <d v="2021-04-12T00:00:00"/>
    <s v="Sii_x000a_"/>
    <m/>
  </r>
  <r>
    <x v="42"/>
    <d v="2021-04-12T00:00:00"/>
    <s v="Yo no cambiaría nada ni añadiría nada esta muy bien no se como expresaría mi moraleja _x000a_"/>
    <m/>
  </r>
  <r>
    <x v="42"/>
    <d v="2021-04-26T00:00:00"/>
    <s v="Yo ahora estoy bn _x000a_"/>
    <m/>
  </r>
  <r>
    <x v="42"/>
    <d v="2021-04-26T00:00:00"/>
    <s v="Yo estoy feliz nada ams_x000a_"/>
    <s v="_alegria_"/>
  </r>
  <r>
    <x v="42"/>
    <d v="2021-06-07T00:00:00"/>
    <s v="q noo_x000a_"/>
    <s v="_agotamiento__tension_"/>
  </r>
  <r>
    <x v="43"/>
    <d v="2021-04-12T00:00:00"/>
    <s v="Ansiedad_x000a_"/>
    <s v="_deja_la_cuchara__paz_en_medio_de_las_dificultades__el_capitan_y_el_grumete__entrevista_a_dios_"/>
  </r>
  <r>
    <x v="43"/>
    <d v="2021-04-12T00:00:00"/>
    <s v="Bueno, estoy bien, está claro que enfadarse no es bueno, pero la verdad es que estoy bien_x000a_"/>
    <s v="_malestar__ira__amor__entusiasmo__placer_"/>
  </r>
  <r>
    <x v="43"/>
    <d v="2021-04-12T00:00:00"/>
    <s v="Bueno, pues la verdad es que tengo que evitar enfadarme tanto, y relajarme más_x000a_"/>
    <s v="_malestar__ira__certeza__tristeza__duda_"/>
  </r>
  <r>
    <x v="43"/>
    <d v="2021-04-12T00:00:00"/>
    <s v="El estudiante de zen _x000a_"/>
    <s v="_deja_la_cuchara_"/>
  </r>
  <r>
    <x v="43"/>
    <d v="2021-04-12T00:00:00"/>
    <s v="Frustración_x000a_"/>
    <s v="_amar_lo_que_somos__leyenda_china__las_cuatro_velas__el_balde_chino__el_ingenio_de_una_hormiga_"/>
  </r>
  <r>
    <x v="43"/>
    <d v="2021-04-12T00:00:00"/>
    <s v="La mente es muy difícil controlarla, muchas veces no quieres pensar en algo o simplemente pensar, pero no puedes evitarlo, pero quizás si centras tu mente en otra cosa, puedes lograr evitar los pensamientos que no quieres_x000a_"/>
    <s v="_deja_la_cuchara__la_ofensa__un_payaso_muy_inquieto__sacudete__entrevista_a_dios_"/>
  </r>
  <r>
    <x v="43"/>
    <d v="2021-04-12T00:00:00"/>
    <s v="Lo mismo_x000a_"/>
    <s v="_carlota_y_su_mochila__el_acoso_a_marita_cuento_para_hablar_sobre_el_bullying_con_los_ninyos__pedro_y_el_hilo_magico__el_capitan_y_el_grumete__un_payaso_muy_inquieto_"/>
  </r>
  <r>
    <x v="43"/>
    <d v="2021-04-12T00:00:00"/>
    <s v="Pues estoy tranquilo, un poco incómodo _x000a_"/>
    <s v="_malestar__calma__entusiasmo_"/>
  </r>
  <r>
    <x v="43"/>
    <d v="2021-04-12T00:00:00"/>
    <s v="Que aunque a veces te puede frustrar algo, debes relajarte, y pensar en otra cosa_x000a_"/>
    <s v="_el_capitan_y_el_grumete__bordados_de_la_vida__asamblea_en_la_carpinteria__carlota_y_su_mochila__el_arbol_de_los_problemas_"/>
  </r>
  <r>
    <x v="43"/>
    <d v="2021-04-12T00:00:00"/>
    <s v="Sí_x000a_"/>
    <m/>
  </r>
  <r>
    <x v="43"/>
    <d v="2021-04-12T00:00:00"/>
    <s v="Sí_x000a_"/>
    <m/>
  </r>
  <r>
    <x v="43"/>
    <d v="2021-04-12T00:00:00"/>
    <s v="Sí_x000a_"/>
    <m/>
  </r>
  <r>
    <x v="43"/>
    <d v="2021-04-12T00:00:00"/>
    <s v="Sí_x000a_"/>
    <m/>
  </r>
  <r>
    <x v="43"/>
    <d v="2021-04-12T00:00:00"/>
    <s v="Sí_x000a_"/>
    <m/>
  </r>
  <r>
    <x v="43"/>
    <d v="2021-04-12T00:00:00"/>
    <s v="Sí_x000a_"/>
    <m/>
  </r>
  <r>
    <x v="43"/>
    <d v="2021-04-12T00:00:00"/>
    <s v="Sí, algo parecido_x000a_"/>
    <s v="_bordados_de_la_vida__calidad_emocional__carlota_y_su_mochila__los_ingredientes_del_bizcocho__el_amor_y_el_tiempo_"/>
  </r>
  <r>
    <x v="43"/>
    <d v="2021-04-26T00:00:00"/>
    <s v="Bueno, hoy estoy relajado, un poco incómodo, pero muy tranquilo_x000a_"/>
    <s v="_malestar__entusiasmo_"/>
  </r>
  <r>
    <x v="43"/>
    <d v="2021-04-26T00:00:00"/>
    <s v="Hoy estoy tranquilo, estoy relajado_x000a_"/>
    <s v="_calma__entusiasmo_"/>
  </r>
  <r>
    <x v="43"/>
    <d v="2021-04-26T00:00:00"/>
    <s v="Hoy me noto con fuerzas, simplemente es una cosa que me está molestando ahora_x000a_"/>
    <s v="_ira__alegria_"/>
  </r>
  <r>
    <x v="43"/>
    <d v="2021-04-26T00:00:00"/>
    <s v="Hoy tengo ganas de hacer muchas cosas_x000a_"/>
    <s v="_alegria__malestar_"/>
  </r>
  <r>
    <x v="43"/>
    <d v="2021-04-26T00:00:00"/>
    <s v="No estoy enfadado, estoy muy bien, hoy estoy muy entusiasmado _x000a_"/>
    <m/>
  </r>
  <r>
    <x v="43"/>
    <d v="2021-04-26T00:00:00"/>
    <s v="No tiene del todo que ver con eso_x000a_"/>
    <m/>
  </r>
  <r>
    <x v="43"/>
    <d v="2021-04-26T00:00:00"/>
    <s v="No, estoy bien, es una cosa puntual_x000a_"/>
    <s v="_ira__certeza_"/>
  </r>
  <r>
    <x v="43"/>
    <d v="2021-04-26T00:00:00"/>
    <s v="Pues que sí _x000a_"/>
    <m/>
  </r>
  <r>
    <x v="43"/>
    <d v="2021-04-26T00:00:00"/>
    <s v="Sí, aunque quizá no estoy del todo calmado, pero sí bastante_x000a_"/>
    <m/>
  </r>
  <r>
    <x v="43"/>
    <d v="2021-05-24T00:00:00"/>
    <s v="Bueno, depende_x000a_"/>
    <s v="_certeza__frustracion_"/>
  </r>
  <r>
    <x v="43"/>
    <d v="2021-05-24T00:00:00"/>
    <s v="Confianza _x000a_"/>
    <s v="_alegria__ira_"/>
  </r>
  <r>
    <x v="43"/>
    <d v="2021-05-24T00:00:00"/>
    <s v="La felicidad es lo más importante _x000a_"/>
    <s v="_agrado__entusiasmo_"/>
  </r>
  <r>
    <x v="43"/>
    <d v="2021-05-24T00:00:00"/>
    <s v="Lo malo es que eso como todo se contagia_x000a_"/>
    <s v="_miedo_"/>
  </r>
  <r>
    <x v="43"/>
    <d v="2021-05-24T00:00:00"/>
    <s v="Me siento bien, tranquilo y alegre _x000a_"/>
    <s v="_entusiasmo__agrado_"/>
  </r>
  <r>
    <x v="43"/>
    <d v="2021-05-24T00:00:00"/>
    <s v="No tengo más sentimientos _x000a_"/>
    <m/>
  </r>
  <r>
    <x v="43"/>
    <d v="2021-05-24T00:00:00"/>
    <s v="Pues claro_x000a_"/>
    <m/>
  </r>
  <r>
    <x v="43"/>
    <d v="2021-05-24T00:00:00"/>
    <s v="Pues eso, estoy contento y entusiasmado_x000a_"/>
    <s v="_entusiasmo__agrado_"/>
  </r>
  <r>
    <x v="43"/>
    <d v="2021-05-24T00:00:00"/>
    <s v="Pues que sí _x000a_"/>
    <m/>
  </r>
  <r>
    <x v="43"/>
    <d v="2021-05-24T00:00:00"/>
    <s v="Pues que sí, pero no tiene nada que ver con lo que he dicho_x000a_"/>
    <s v="_malestar__placer_"/>
  </r>
  <r>
    <x v="43"/>
    <d v="2021-05-24T00:00:00"/>
    <s v="Soy muy feliz_x000a_"/>
    <s v="_tristeza__compasion_"/>
  </r>
  <r>
    <x v="44"/>
    <d v="2021-04-26T00:00:00"/>
    <s v=" No_x000a_"/>
    <m/>
  </r>
  <r>
    <x v="44"/>
    <d v="2021-04-26T00:00:00"/>
    <s v="Estoy mal pero hoy bien_x000a_"/>
    <s v="_ira__compasion_"/>
  </r>
  <r>
    <x v="44"/>
    <d v="2021-04-26T00:00:00"/>
    <s v="No_x000a_"/>
    <m/>
  </r>
  <r>
    <x v="44"/>
    <d v="2021-04-26T00:00:00"/>
    <s v="No_x000a_"/>
    <m/>
  </r>
  <r>
    <x v="44"/>
    <d v="2021-04-26T00:00:00"/>
    <s v="Nooooooooooooooo_x000a_"/>
    <m/>
  </r>
  <r>
    <x v="44"/>
    <d v="2021-04-26T00:00:00"/>
    <s v="Para ya_x000a_"/>
    <m/>
  </r>
  <r>
    <x v="44"/>
    <d v="2021-04-26T00:00:00"/>
    <s v="Si_x000a_"/>
    <m/>
  </r>
  <r>
    <x v="44"/>
    <d v="2021-04-26T00:00:00"/>
    <s v="Si_x000a_"/>
    <m/>
  </r>
  <r>
    <x v="44"/>
    <d v="2021-05-10T00:00:00"/>
    <s v=" No más apuestas_x000a_"/>
    <s v="_diversion__certeza_"/>
  </r>
  <r>
    <x v="44"/>
    <d v="2021-05-10T00:00:00"/>
    <s v="Cuanto años tienes _x000a_"/>
    <s v="_fobia__tristeza_"/>
  </r>
  <r>
    <x v="44"/>
    <d v="2021-05-10T00:00:00"/>
    <s v="He aprendido de ti bastante con los cuentos pero yo normalmente no leo pero aveces si_x000a_"/>
    <s v="_malestar__tension_"/>
  </r>
  <r>
    <x v="44"/>
    <d v="2021-05-10T00:00:00"/>
    <s v="Lápiz_x000a_"/>
    <m/>
  </r>
  <r>
    <x v="44"/>
    <d v="2021-05-10T00:00:00"/>
    <s v="Mal me han pegado _x000a_"/>
    <m/>
  </r>
  <r>
    <x v="44"/>
    <d v="2021-05-10T00:00:00"/>
    <s v="Me han roto la nariz_x000a_"/>
    <s v="_miedo_"/>
  </r>
  <r>
    <x v="44"/>
    <d v="2021-05-10T00:00:00"/>
    <s v="Me he roto la rodilla_x000a_"/>
    <s v="_humillacion__miedo_"/>
  </r>
  <r>
    <x v="44"/>
    <d v="2021-05-10T00:00:00"/>
    <s v="Miedo no twngo_x000a_"/>
    <s v="_frustracion__tension_"/>
  </r>
  <r>
    <x v="44"/>
    <d v="2021-05-10T00:00:00"/>
    <s v="No estoy bn_x000a_"/>
    <m/>
  </r>
  <r>
    <x v="44"/>
    <d v="2021-05-10T00:00:00"/>
    <s v="Pero ya estoy bn_x000a_"/>
    <m/>
  </r>
  <r>
    <x v="44"/>
    <d v="2021-05-10T00:00:00"/>
    <s v="Q cuento me recomiendo _x000a_"/>
    <s v="_agotamiento__malestar_"/>
  </r>
  <r>
    <x v="44"/>
    <d v="2021-05-10T00:00:00"/>
    <s v="Vale_x000a_"/>
    <s v="_dolor__malestar_"/>
  </r>
  <r>
    <x v="44"/>
    <d v="2021-05-10T00:00:00"/>
    <s v="Yo le metí una patada _x000a_"/>
    <s v="_miedo_"/>
  </r>
  <r>
    <x v="44"/>
    <d v="2021-05-24T00:00:00"/>
    <s v="A veces si_x000a_"/>
    <s v="_tristeza__aburrimiento_"/>
  </r>
  <r>
    <x v="44"/>
    <d v="2021-05-24T00:00:00"/>
    <s v="Estoy cansado _x000a_"/>
    <s v="_tristeza__malestar_"/>
  </r>
  <r>
    <x v="44"/>
    <d v="2021-05-24T00:00:00"/>
    <s v="Me da vergüenza _x000a_"/>
    <s v="_tristeza__humillacion_"/>
  </r>
  <r>
    <x v="44"/>
    <d v="2021-05-24T00:00:00"/>
    <s v="Me gustan los animales_x000a_"/>
    <s v="_malestar__ira_"/>
  </r>
  <r>
    <x v="44"/>
    <d v="2021-05-24T00:00:00"/>
    <s v="Me he caído _x000a_"/>
    <s v="_tristeza__arrogancia_"/>
  </r>
  <r>
    <x v="44"/>
    <d v="2021-05-24T00:00:00"/>
    <s v="Me he roto el esternocleidomastoideo _x000a_"/>
    <s v="_miedo_"/>
  </r>
  <r>
    <x v="44"/>
    <d v="2021-05-24T00:00:00"/>
    <s v="No quiero _x000a_"/>
    <m/>
  </r>
  <r>
    <x v="44"/>
    <d v="2021-05-24T00:00:00"/>
    <s v="No quiero _x000a_"/>
    <m/>
  </r>
  <r>
    <x v="44"/>
    <d v="2021-05-24T00:00:00"/>
    <s v="No te conozco _x000a_"/>
    <m/>
  </r>
  <r>
    <x v="44"/>
    <d v="2021-05-24T00:00:00"/>
    <s v="Porque ayer jugué al pádel y tengo agujetas _x000a_"/>
    <s v="_ira__placer_"/>
  </r>
  <r>
    <x v="44"/>
    <d v="2021-05-24T00:00:00"/>
    <s v="Q no_x000a_"/>
    <s v="_agotamiento__tension_"/>
  </r>
  <r>
    <x v="45"/>
    <d v="2021-04-12T00:00:00"/>
    <s v="al abuelo _x000a_"/>
    <s v="_los_ingredientes_del_bizcocho__la_fabula_del_lapiz__los_lobos__el_tren_de_la_vida__almuerzo_con_dios_"/>
  </r>
  <r>
    <x v="45"/>
    <d v="2021-04-12T00:00:00"/>
    <s v="Algún amigo_x000a_"/>
    <s v="_la_oruga__entrevista_a_dios__el_tren_de_la_vida__suenyo__pedro_y_el_hilo_magico_"/>
  </r>
  <r>
    <x v="45"/>
    <d v="2021-04-12T00:00:00"/>
    <s v="Me identifico cuando preguntaron al abuelo _x000a_"/>
    <s v="_los_lobos__la_fabula_del_lapiz__almuerzo_con_dios__los_ingredientes_del_bizcocho__necesito_un_abrazo_"/>
  </r>
  <r>
    <x v="45"/>
    <d v="2021-04-12T00:00:00"/>
    <s v="No , el día de hoy estoy feliz_x000a_"/>
    <s v="_alegria_"/>
  </r>
  <r>
    <x v="45"/>
    <d v="2021-04-12T00:00:00"/>
    <s v="No_x000a_"/>
    <m/>
  </r>
  <r>
    <x v="45"/>
    <d v="2021-04-12T00:00:00"/>
    <s v="No_x000a_"/>
    <m/>
  </r>
  <r>
    <x v="45"/>
    <d v="2021-04-12T00:00:00"/>
    <s v="No_x000a_"/>
    <m/>
  </r>
  <r>
    <x v="45"/>
    <d v="2021-04-12T00:00:00"/>
    <s v="para aprender de la educación _x000a_"/>
    <s v="_carlota_y_su_mochila__entrevista_a_dios__una_taza_de_te__amar_lo_que_somos__los_ingredientes_del_bizcocho_"/>
  </r>
  <r>
    <x v="45"/>
    <d v="2021-04-12T00:00:00"/>
    <s v="Por la simpatía _x000a_"/>
    <m/>
  </r>
  <r>
    <x v="45"/>
    <d v="2021-04-12T00:00:00"/>
    <s v="Pues ser feliz es la pieza fundamental de la vida_x000a_"/>
    <s v="_alegria__placer_"/>
  </r>
  <r>
    <x v="45"/>
    <d v="2021-04-12T00:00:00"/>
    <s v="Q somos libres para elegir que sentir_x000a_"/>
    <s v="_destino_o_libre_albedrio__los_lobos__carlota_y_su_mochila__un_payaso_muy_inquieto__suenyo_"/>
  </r>
  <r>
    <x v="45"/>
    <d v="2021-04-12T00:00:00"/>
    <s v="Ser feliz es la pieza fundamental de la vida_x000a_"/>
    <s v="_alegria__placer_"/>
  </r>
  <r>
    <x v="45"/>
    <d v="2021-04-12T00:00:00"/>
    <s v="Si estoy de acuerdo _x000a_"/>
    <s v="_destino_o_libre_albedrio__asamblea_en_la_carpinteria_"/>
  </r>
  <r>
    <x v="45"/>
    <d v="2021-04-12T00:00:00"/>
    <s v="Si estoy de acuerdo q trata con educación _x000a_"/>
    <s v="_asamblea_en_la_carpinteria__destino_o_libre_albedrio__la_ofensa__el_arbol_de_manzanas__dr_alexander_fleming_"/>
  </r>
  <r>
    <x v="45"/>
    <d v="2021-04-12T00:00:00"/>
    <s v="Si lo resume muy bien _x000a_"/>
    <s v="_entrevista_a_dios_"/>
  </r>
  <r>
    <x v="45"/>
    <d v="2021-04-12T00:00:00"/>
    <s v="Si me considero feliz _x000a_"/>
    <s v="_alegria_"/>
  </r>
  <r>
    <x v="45"/>
    <d v="2021-04-12T00:00:00"/>
    <s v="Si por la educación _x000a_"/>
    <s v="_los_lobos__te_compro_1_hora__semillas__la_ofensa__el_arbol_de_manzanas_"/>
  </r>
  <r>
    <x v="45"/>
    <d v="2021-04-12T00:00:00"/>
    <s v="Si_x000a_"/>
    <m/>
  </r>
  <r>
    <x v="45"/>
    <d v="2021-04-12T00:00:00"/>
    <s v="Si_x000a_"/>
    <m/>
  </r>
  <r>
    <x v="45"/>
    <d v="2021-04-12T00:00:00"/>
    <s v="Si_x000a_"/>
    <m/>
  </r>
  <r>
    <x v="45"/>
    <d v="2021-04-12T00:00:00"/>
    <s v="si_x000a_"/>
    <m/>
  </r>
  <r>
    <x v="45"/>
    <d v="2021-04-12T00:00:00"/>
    <s v="si_x000a_"/>
    <m/>
  </r>
  <r>
    <x v="45"/>
    <d v="2021-04-12T00:00:00"/>
    <s v="si_x000a_"/>
    <m/>
  </r>
  <r>
    <x v="45"/>
    <d v="2021-04-12T00:00:00"/>
    <s v="si_x000a_"/>
    <m/>
  </r>
  <r>
    <x v="45"/>
    <d v="2021-04-12T00:00:00"/>
    <s v="Si_x000a_"/>
    <m/>
  </r>
  <r>
    <x v="45"/>
    <d v="2021-04-12T00:00:00"/>
    <s v="Si_x000a_"/>
    <m/>
  </r>
  <r>
    <x v="45"/>
    <d v="2021-04-12T00:00:00"/>
    <s v="Si,con alegría _x000a_"/>
    <s v="_una_sonrisa__los_lobos__el_amor_y_el_tiempo__el_arbol_confundido__un_vaso_de_leche_"/>
  </r>
  <r>
    <x v="46"/>
    <d v="2021-04-12T00:00:00"/>
    <s v="La segunda respuesta de Dios_x000a_"/>
    <s v="_la_fabula_del_lapiz__las_cuatro_velas__cuando_el_viento_sopla__calidad_emocional__la_ofensa_"/>
  </r>
  <r>
    <x v="46"/>
    <d v="2021-04-12T00:00:00"/>
    <s v="Me preocupa el examen de mañana que no tengo ni idea y como jugué el domingo el partido de baloncesto, regular, casi pierdo el bus y todavía no he desayunado nada_x000a_"/>
    <s v="_duda__miedo__tristeza_"/>
  </r>
  <r>
    <x v="46"/>
    <d v="2021-04-12T00:00:00"/>
    <s v="Ninguno_x000a_"/>
    <m/>
  </r>
  <r>
    <x v="46"/>
    <d v="2021-04-12T00:00:00"/>
    <s v="No _x000a_"/>
    <m/>
  </r>
  <r>
    <x v="46"/>
    <d v="2021-04-12T00:00:00"/>
    <s v="No estoy de acuerdo que trate sobre el agotamiento ni sobre la fortaleza._x000a_"/>
    <m/>
  </r>
  <r>
    <x v="46"/>
    <d v="2021-04-12T00:00:00"/>
    <s v="no se identifica pero si le ayudaría _x000a_"/>
    <s v="_las_mejores_semillas__el_amor_y_el_tiempo__el_alacran__un_payaso_muy_inquieto__sacudete_"/>
  </r>
  <r>
    <x v="46"/>
    <d v="2021-04-12T00:00:00"/>
    <s v="No, te has desviado del tema compi_x000a_"/>
    <s v="_humillacion__arrogancia__amor_"/>
  </r>
  <r>
    <x v="46"/>
    <d v="2021-04-12T00:00:00"/>
    <s v="Sí _x000a_"/>
    <m/>
  </r>
  <r>
    <x v="46"/>
    <d v="2021-04-12T00:00:00"/>
    <s v="Sí_x000a_"/>
    <m/>
  </r>
  <r>
    <x v="46"/>
    <d v="2021-04-12T00:00:00"/>
    <s v="Sí_x000a_"/>
    <m/>
  </r>
  <r>
    <x v="46"/>
    <d v="2021-04-12T00:00:00"/>
    <s v="Sí, creo que trata todo eso._x000a_"/>
    <s v="_el_tren_de_la_vida__el_capitan_y_el_grumete__bordados_de_la_vida__un_payaso_muy_inquieto__una_sonrisa_"/>
  </r>
  <r>
    <x v="46"/>
    <d v="2021-04-12T00:00:00"/>
    <s v="Sí, también, también, a la gente no se pero a mí mucho. Buena frase _x000a_"/>
    <s v="_amor__diversion__frustracion__deseo__aburrimiento_"/>
  </r>
  <r>
    <x v="46"/>
    <d v="2021-04-12T00:00:00"/>
    <s v="Sí, tanto Dios como el entrevistador _x000a_"/>
    <s v="_los_ingredientes_del_bizcocho__almuerzo_con_dios__el_arbol_confundido__un_vaso_de_leche__la_fabula_del_lapiz_"/>
  </r>
  <r>
    <x v="46"/>
    <d v="2021-04-26T00:00:00"/>
    <s v="Estoy un poco perdido _x000a_"/>
    <s v="_miedo__ira_"/>
  </r>
  <r>
    <x v="46"/>
    <d v="2021-04-26T00:00:00"/>
    <s v="Para mí esa expresión es más bien asociada a la duda. _x000a_"/>
    <s v="_certeza__duda_"/>
  </r>
  <r>
    <x v="46"/>
    <d v="2021-04-26T00:00:00"/>
    <s v="Para nada _x000a_"/>
    <m/>
  </r>
  <r>
    <x v="46"/>
    <d v="2021-04-26T00:00:00"/>
    <s v="Viva españa_x000a_"/>
    <m/>
  </r>
  <r>
    <x v="46"/>
    <d v="2021-04-26T00:00:00"/>
    <s v="Viva_x000a_"/>
    <m/>
  </r>
  <r>
    <x v="46"/>
    <d v="2021-05-10T00:00:00"/>
    <s v="Más o menos, más bien confundido._x000a_"/>
    <s v="_apatia__duda_"/>
  </r>
  <r>
    <x v="46"/>
    <d v="2021-05-10T00:00:00"/>
    <s v="Me siento agobiado y perdido_x000a_"/>
    <s v="_tension__miedo_"/>
  </r>
  <r>
    <x v="46"/>
    <d v="2021-05-24T00:00:00"/>
    <s v="Estoy frustrado porque tengo una mala racha en el baloncesto y no veo como superarla_x000a_"/>
    <s v="_frustracion__ira_"/>
  </r>
  <r>
    <x v="47"/>
    <d v="2021-04-26T00:00:00"/>
    <s v="Estoy más o menos _x000a_"/>
    <m/>
  </r>
  <r>
    <x v="47"/>
    <d v="2021-04-26T00:00:00"/>
    <s v="ok_x000a_"/>
    <m/>
  </r>
  <r>
    <x v="47"/>
    <d v="2021-04-26T00:00:00"/>
    <s v="ok_x000a_"/>
    <m/>
  </r>
  <r>
    <x v="47"/>
    <d v="2021-04-26T00:00:00"/>
    <s v="ok_x000a_"/>
    <m/>
  </r>
  <r>
    <x v="47"/>
    <d v="2021-04-26T00:00:00"/>
    <s v="Pues cosas familiares y cole _x000a_"/>
    <s v="_frustracion__tristeza_"/>
  </r>
  <r>
    <x v="47"/>
    <d v="2021-04-26T00:00:00"/>
    <s v="Que estoy cansada_x000a_"/>
    <s v="_agotamiento__aburrimiento_"/>
  </r>
  <r>
    <x v="47"/>
    <d v="2021-04-26T00:00:00"/>
    <s v="Que nose _x000a_"/>
    <m/>
  </r>
  <r>
    <x v="47"/>
    <d v="2021-04-26T00:00:00"/>
    <s v="Si_x000a_"/>
    <m/>
  </r>
  <r>
    <x v="47"/>
    <d v="2021-04-26T00:00:00"/>
    <s v="si_x000a__x000a_"/>
    <m/>
  </r>
  <r>
    <x v="48"/>
    <d v="2021-05-10T00:00:00"/>
    <s v="bueno es familiar ._x000a_"/>
    <s v="_frustracion__amor_"/>
  </r>
  <r>
    <x v="48"/>
    <d v="2021-05-10T00:00:00"/>
    <s v="H_x000a_"/>
    <m/>
  </r>
  <r>
    <x v="48"/>
    <d v="2021-05-10T00:00:00"/>
    <s v="No ñ_x000a_"/>
    <m/>
  </r>
  <r>
    <x v="48"/>
    <d v="2021-05-10T00:00:00"/>
    <s v="no quiero_x000a_"/>
    <m/>
  </r>
  <r>
    <x v="48"/>
    <d v="2021-05-10T00:00:00"/>
    <s v="ok_x000a_"/>
    <m/>
  </r>
  <r>
    <x v="48"/>
    <d v="2021-05-10T00:00:00"/>
    <s v="que_x000a_"/>
    <m/>
  </r>
  <r>
    <x v="48"/>
    <d v="2021-06-07T00:00:00"/>
    <s v="me gusta el movil_x000a_"/>
    <s v="_frustracion__diversion_"/>
  </r>
  <r>
    <x v="48"/>
    <d v="2021-06-07T00:00:00"/>
    <s v="Que_x000a_"/>
    <m/>
  </r>
  <r>
    <x v="49"/>
    <d v="2021-04-12T00:00:00"/>
    <s v="?_x000a_"/>
    <m/>
  </r>
  <r>
    <x v="49"/>
    <d v="2021-04-12T00:00:00"/>
    <s v="?_x000a_"/>
    <m/>
  </r>
  <r>
    <x v="49"/>
    <d v="2021-04-12T00:00:00"/>
    <s v="?_x000a_"/>
    <m/>
  </r>
  <r>
    <x v="49"/>
    <d v="2021-04-12T00:00:00"/>
    <s v="a algunos de mis amigas/os?_x000a_"/>
    <s v="_el_acoso_a_marita_cuento_para_hablar_sobre_el_bullying_con_los_ninyos__la_oruga__entrevista_a_dios__el_tren_de_la_vida__suenyo_"/>
  </r>
  <r>
    <x v="49"/>
    <d v="2021-04-12T00:00:00"/>
    <s v="algunas cosas _x000a_"/>
    <s v="_la_fabula_del_lapiz__los_dientes_del_sultan__calidad_emocional__los_ingredientes_del_bizcocho__te_compro_1_hora_"/>
  </r>
  <r>
    <x v="49"/>
    <d v="2021-04-12T00:00:00"/>
    <s v="cambiaria _x000a_"/>
    <m/>
  </r>
  <r>
    <x v="49"/>
    <d v="2021-04-12T00:00:00"/>
    <s v="el cuento está bien me gusta bastante _x000a_"/>
    <s v="_nestor_el_castor__las_siete_tinajas_de_oro__la_fabula_del_lapiz__paz_en_medio_de_las_dificultades__semillas_"/>
  </r>
  <r>
    <x v="49"/>
    <d v="2021-04-12T00:00:00"/>
    <s v="el medio _x000a_"/>
    <s v="_el_balde_chino__las_siete_tinajas_de_oro__cuando_el_viento_sopla__arreglar_al_mundo_"/>
  </r>
  <r>
    <x v="49"/>
    <d v="2021-04-12T00:00:00"/>
    <s v="em_x000a_"/>
    <m/>
  </r>
  <r>
    <x v="49"/>
    <d v="2021-04-12T00:00:00"/>
    <s v="N_x000a_"/>
    <m/>
  </r>
  <r>
    <x v="49"/>
    <d v="2021-04-12T00:00:00"/>
    <s v="no jaja_x000a_"/>
    <m/>
  </r>
  <r>
    <x v="49"/>
    <d v="2021-04-12T00:00:00"/>
    <s v="no_x000a_"/>
    <m/>
  </r>
  <r>
    <x v="49"/>
    <d v="2021-04-12T00:00:00"/>
    <s v="nose_x000a_"/>
    <m/>
  </r>
  <r>
    <x v="49"/>
    <d v="2021-04-12T00:00:00"/>
    <s v="nose_x000a_"/>
    <m/>
  </r>
  <r>
    <x v="49"/>
    <d v="2021-04-12T00:00:00"/>
    <s v="Nose_x000a_"/>
    <m/>
  </r>
  <r>
    <x v="49"/>
    <d v="2021-04-12T00:00:00"/>
    <s v="para descansar de todo _x000a_"/>
    <s v="_el_arbol_de_manzanas__la_ofensa__necesito_un_abrazo__la_oruga__pedro_y_el_hilo_magico_"/>
  </r>
  <r>
    <x v="49"/>
    <d v="2021-04-12T00:00:00"/>
    <s v="para saber como piensan gente y para relagar_x000a_"/>
    <s v="_entrevista_a_dios__el_capitan_y_el_grumete__leyenda_china__el_tren_de_la_vida__paz_en_medio_de_las_dificultades_"/>
  </r>
  <r>
    <x v="49"/>
    <d v="2021-04-12T00:00:00"/>
    <s v="porque le gusta leer y pues si _x000a_"/>
    <s v="_nestor_el_castor__las_siete_tinajas_de_oro__la_fabula_del_lapiz__paz_en_medio_de_las_dificultades__semillas_"/>
  </r>
  <r>
    <x v="49"/>
    <d v="2021-04-12T00:00:00"/>
    <s v="pues memorias de familia _x000a_"/>
    <s v="_dr_alexander_fleming__la_ultima_casa_del_carpintero__las_siete_tinajas_de_oro__carlota_y_su_mochila__el_arbol_de_manzanas_"/>
  </r>
  <r>
    <x v="49"/>
    <d v="2021-04-12T00:00:00"/>
    <s v="que_x000a_"/>
    <m/>
  </r>
  <r>
    <x v="49"/>
    <d v="2021-04-12T00:00:00"/>
    <s v="Que_x000a_"/>
    <m/>
  </r>
  <r>
    <x v="49"/>
    <d v="2021-04-12T00:00:00"/>
    <s v="que_x000a_"/>
    <m/>
  </r>
  <r>
    <x v="49"/>
    <d v="2021-04-12T00:00:00"/>
    <s v="Si _x000a_"/>
    <m/>
  </r>
  <r>
    <x v="49"/>
    <d v="2021-04-12T00:00:00"/>
    <s v="si _x000a_"/>
    <m/>
  </r>
  <r>
    <x v="49"/>
    <d v="2021-04-12T00:00:00"/>
    <s v="si resume bien _x000a_"/>
    <s v="_entrevista_a_dios_"/>
  </r>
  <r>
    <x v="49"/>
    <d v="2021-04-12T00:00:00"/>
    <s v="Si_x000a_"/>
    <m/>
  </r>
  <r>
    <x v="49"/>
    <d v="2021-04-12T00:00:00"/>
    <s v="Si_x000a_"/>
    <m/>
  </r>
  <r>
    <x v="49"/>
    <d v="2021-04-12T00:00:00"/>
    <s v="Si_x000a_"/>
    <m/>
  </r>
  <r>
    <x v="49"/>
    <d v="2021-04-12T00:00:00"/>
    <s v="si_x000a_"/>
    <m/>
  </r>
  <r>
    <x v="49"/>
    <d v="2021-04-12T00:00:00"/>
    <s v="si_x000a_"/>
    <m/>
  </r>
  <r>
    <x v="49"/>
    <d v="2021-04-12T00:00:00"/>
    <s v="si_x000a_"/>
    <m/>
  </r>
  <r>
    <x v="49"/>
    <d v="2021-04-12T00:00:00"/>
    <s v="si_x000a_"/>
    <m/>
  </r>
  <r>
    <x v="49"/>
    <d v="2021-04-12T00:00:00"/>
    <s v="si_x000a_"/>
    <m/>
  </r>
  <r>
    <x v="49"/>
    <d v="2021-04-12T00:00:00"/>
    <s v="si_x000a_"/>
    <m/>
  </r>
  <r>
    <x v="49"/>
    <d v="2021-04-12T00:00:00"/>
    <s v="si_x000a_"/>
    <m/>
  </r>
  <r>
    <x v="49"/>
    <d v="2021-04-12T00:00:00"/>
    <s v="Si._x000a_"/>
    <m/>
  </r>
  <r>
    <x v="49"/>
    <d v="2021-04-12T00:00:00"/>
    <s v="Uhm mejor no decir _x000a_"/>
    <m/>
  </r>
  <r>
    <x v="49"/>
    <d v="2021-04-12T00:00:00"/>
    <s v="un adulto_x000a_"/>
    <s v="_pedro_y_el_hilo_magico_"/>
  </r>
  <r>
    <x v="50"/>
    <d v="2021-04-12T00:00:00"/>
    <s v="8_x000a_"/>
    <s v="_valentia__tristeza__diversion_"/>
  </r>
  <r>
    <x v="50"/>
    <d v="2021-04-12T00:00:00"/>
    <s v="Ayer me lo pasé genial, quedé con mis amigas_x000a_"/>
    <s v="_alegria__tristeza__calma__aburrimiento__duda_"/>
  </r>
  <r>
    <x v="50"/>
    <d v="2021-04-12T00:00:00"/>
    <s v="Creo que este cuento trata la alegría, tristeza, amor, agrado..._x000a_"/>
    <s v="_nestor_el_castor__una_sonrisa__el_amor_y_el_tiempo__el_tren_de_la_vida__un_payaso_muy_inquieto_"/>
  </r>
  <r>
    <x v="50"/>
    <d v="2021-04-12T00:00:00"/>
    <s v="La verdad es que hoy estoy cansada porque ayer me quedé hasta tarde haciendo deberes_x000a_"/>
    <s v="_duda__certeza__aburrimiento__tristeza__agotamiento_"/>
  </r>
  <r>
    <x v="50"/>
    <d v="2021-04-12T00:00:00"/>
    <s v="No, solo tengo sueño, pero porque es muy pronto todavía_x000a_"/>
    <s v="_tristeza__agotamiento__placer__agrado__ira_"/>
  </r>
  <r>
    <x v="50"/>
    <d v="2021-04-12T00:00:00"/>
    <s v="Sí _x000a_"/>
    <m/>
  </r>
  <r>
    <x v="50"/>
    <d v="2021-04-12T00:00:00"/>
    <s v="Sí _x000a_"/>
    <m/>
  </r>
  <r>
    <x v="50"/>
    <d v="2021-04-12T00:00:00"/>
    <s v="Sí _x000a_"/>
    <m/>
  </r>
  <r>
    <x v="50"/>
    <d v="2021-04-12T00:00:00"/>
    <s v="Yo cambiaría el final, así: ‘Lo más valioso del mundo es el amor, y al mismo tiempo lo más “barato”. Los sentimientos que les mostramos a los demás suelen ser de vuelta, tanto positivos como negativos’._x000a_"/>
    <s v="_una_sonrisa__los_lobos__un_payaso_muy_inquieto__pedro_y_el_hilo_magico__el_amor_y_el_tiempo_"/>
  </r>
  <r>
    <x v="50"/>
    <d v="2021-05-10T00:00:00"/>
    <s v="Creo que sí _x000a_"/>
    <s v="_frustracion__duda_"/>
  </r>
  <r>
    <x v="50"/>
    <d v="2021-05-10T00:00:00"/>
    <s v="Esta semana he estado contenta, pero la semana pasada no tanto_x000a_"/>
    <s v="_tristeza__deseo_"/>
  </r>
  <r>
    <x v="50"/>
    <d v="2021-05-10T00:00:00"/>
    <s v="Hoy estoy feliz _x000a_"/>
    <s v="_tristeza__compasion_"/>
  </r>
  <r>
    <x v="50"/>
    <d v="2021-05-10T00:00:00"/>
    <s v="J_x000a_"/>
    <m/>
  </r>
  <r>
    <x v="50"/>
    <d v="2021-05-24T00:00:00"/>
    <s v="A veces me siento un poco apartada de mis amigas_x000a_"/>
    <s v="_malestar__tristeza_"/>
  </r>
  <r>
    <x v="50"/>
    <d v="2021-05-24T00:00:00"/>
    <s v="A veces_x000a_"/>
    <s v="_duda__fobia_"/>
  </r>
  <r>
    <x v="50"/>
    <d v="2021-05-24T00:00:00"/>
    <s v="Creo que sí _x000a_"/>
    <s v="_frustracion__duda_"/>
  </r>
  <r>
    <x v="50"/>
    <d v="2021-05-24T00:00:00"/>
    <s v="Estoy estresado por los exámenes _x000a_"/>
    <s v="_tension__malestar_"/>
  </r>
  <r>
    <x v="50"/>
    <d v="2021-05-24T00:00:00"/>
    <s v="Ghh_x000a_"/>
    <m/>
  </r>
  <r>
    <x v="50"/>
    <d v="2021-05-24T00:00:00"/>
    <s v="Hoy mi día está siendo muy divertido _x000a_"/>
    <s v="_alegria__frustracion_"/>
  </r>
  <r>
    <x v="50"/>
    <d v="2021-05-24T00:00:00"/>
    <s v="Solo estoy un poco estresada porque mañana tengo un examen importante  _x000a_"/>
    <s v="_frustracion__malestar_"/>
  </r>
  <r>
    <x v="50"/>
    <d v="2021-05-24T00:00:00"/>
    <s v="Tenemos demasiados exámenes, lo bueno es que ya se termina el curso_x000a_"/>
    <s v="_frustracion__certeza_"/>
  </r>
  <r>
    <x v="50"/>
    <d v="2021-05-24T00:00:00"/>
    <s v="Yo no estoy enfadada_x000a_"/>
    <m/>
  </r>
  <r>
    <x v="50"/>
    <d v="2021-05-24T00:00:00"/>
    <s v="Yo no estoy incómoda con ellas, a veces como no sé de que hablan me siento distante_x000a_"/>
    <s v="_entusiasmo__certeza_"/>
  </r>
  <r>
    <x v="50"/>
    <d v="2021-06-07T00:00:00"/>
    <s v="Ayer guía un cumpleaños_x000a_"/>
    <s v="_entusiasmo_"/>
  </r>
  <r>
    <x v="50"/>
    <d v="2021-06-07T00:00:00"/>
    <s v="Estoy estresada_x000a_"/>
    <s v="_tension__malestar_"/>
  </r>
  <r>
    <x v="50"/>
    <d v="2021-06-07T00:00:00"/>
    <s v="Me gusta esa cita de Steve Jobs_x000a_"/>
    <s v="_alegria__certeza_"/>
  </r>
  <r>
    <x v="50"/>
    <d v="2021-06-07T00:00:00"/>
    <s v="Me lo pasé muy bien 😁 _x000a_"/>
    <s v="_agrado__alegria_"/>
  </r>
  <r>
    <x v="50"/>
    <d v="2021-06-07T00:00:00"/>
    <s v="Mi padre hoy se va a poner una vacuna _x000a_"/>
    <s v="_frustracion__malestar_"/>
  </r>
  <r>
    <x v="50"/>
    <d v="2021-06-07T00:00:00"/>
    <s v="No, solo estrés_x000a_"/>
    <s v="_tristeza__malestar_"/>
  </r>
  <r>
    <x v="50"/>
    <d v="2021-06-07T00:00:00"/>
    <s v="Que deberían pensar más positivamente, y que aunque sea difícil lo conseguirán, tienen que poner un poco de su parte_x000a_"/>
    <s v="_tristeza__dolor_"/>
  </r>
  <r>
    <x v="50"/>
    <d v="2021-06-07T00:00:00"/>
    <s v="Tenemos demasiados exámenes _x000a_"/>
    <s v="_duda__dolor_"/>
  </r>
  <r>
    <x v="50"/>
    <d v="2021-06-07T00:00:00"/>
    <s v="Ya me lo has preguntado_x000a_"/>
    <m/>
  </r>
  <r>
    <x v="51"/>
    <d v="2021-04-12T00:00:00"/>
    <s v="Con calma _x000a_"/>
    <s v="_deja_la_cuchara__paz_en_medio_de_las_dificultades_"/>
  </r>
  <r>
    <x v="51"/>
    <d v="2021-04-12T00:00:00"/>
    <s v="cuando soltaba el globo en la feria de pequeño _x000a_"/>
    <s v="_las_mejores_semillas__la_oruga__el_alacran__pedro_y_el_hilo_magico__el_valor_de_un_billete_de_100_"/>
  </r>
  <r>
    <x v="51"/>
    <d v="2021-04-12T00:00:00"/>
    <s v="de donde eres _x000a_"/>
    <m/>
  </r>
  <r>
    <x v="51"/>
    <d v="2021-04-12T00:00:00"/>
    <s v="Educación estrés trabajo timidez adolescencia _x000a_"/>
    <s v="_la_ofensa__te_compro_1_hora__el_acoso_a_marita_cuento_para_hablar_sobre_el_bullying_con_los_ninyos__el_capitan_y_el_grumete__entrevista_a_dios_"/>
  </r>
  <r>
    <x v="51"/>
    <d v="2021-04-12T00:00:00"/>
    <s v="En absoluto _x000a_"/>
    <s v="_paz_en_medio_de_las_dificultades__el_capitan_y_el_grumete_"/>
  </r>
  <r>
    <x v="51"/>
    <d v="2021-04-12T00:00:00"/>
    <s v="en efecto _x000a_"/>
    <s v="_las_dos_ranas__las_siete_tinajas_de_oro_"/>
  </r>
  <r>
    <x v="51"/>
    <d v="2021-04-12T00:00:00"/>
    <s v="exacto _x000a_"/>
    <s v="_asamblea_en_la_carpinteria_"/>
  </r>
  <r>
    <x v="51"/>
    <d v="2021-04-12T00:00:00"/>
    <s v="lo mismo _x000a_"/>
    <s v="_carlota_y_su_mochila__el_acoso_a_marita_cuento_para_hablar_sobre_el_bullying_con_los_ninyos__pedro_y_el_hilo_magico__el_capitan_y_el_grumete__un_payaso_muy_inquieto_"/>
  </r>
  <r>
    <x v="51"/>
    <d v="2021-04-12T00:00:00"/>
    <s v="mmm podría _x000a_"/>
    <s v="_asamblea_en_la_carpinteria__el_arbol_de_los_problemas__arreglar_al_mundo__las_dos_vasijas_de_agua__paz_en_medio_de_las_dificultades_"/>
  </r>
  <r>
    <x v="51"/>
    <d v="2021-04-12T00:00:00"/>
    <s v="mmm si, seguramente _x000a_"/>
    <m/>
  </r>
  <r>
    <x v="51"/>
    <d v="2021-04-12T00:00:00"/>
    <s v="ninguna _x000a_"/>
    <m/>
  </r>
  <r>
    <x v="51"/>
    <d v="2021-04-12T00:00:00"/>
    <s v="No _x000a_"/>
    <m/>
  </r>
  <r>
    <x v="51"/>
    <d v="2021-04-12T00:00:00"/>
    <s v="no _x000a_"/>
    <m/>
  </r>
  <r>
    <x v="51"/>
    <d v="2021-04-12T00:00:00"/>
    <s v="no _x000a_"/>
    <m/>
  </r>
  <r>
    <x v="51"/>
    <d v="2021-04-12T00:00:00"/>
    <s v="no _x000a_"/>
    <m/>
  </r>
  <r>
    <x v="51"/>
    <d v="2021-04-12T00:00:00"/>
    <s v="no _x000a_"/>
    <m/>
  </r>
  <r>
    <x v="51"/>
    <d v="2021-04-12T00:00:00"/>
    <s v="no se _x000a_"/>
    <m/>
  </r>
  <r>
    <x v="51"/>
    <d v="2021-04-12T00:00:00"/>
    <s v="no tiene utilidad _x000a_"/>
    <m/>
  </r>
  <r>
    <x v="51"/>
    <d v="2021-04-12T00:00:00"/>
    <s v="No_x000a_"/>
    <m/>
  </r>
  <r>
    <x v="51"/>
    <d v="2021-04-12T00:00:00"/>
    <s v="no_x000a_"/>
    <m/>
  </r>
  <r>
    <x v="51"/>
    <d v="2021-04-12T00:00:00"/>
    <s v="ns _x000a_"/>
    <m/>
  </r>
  <r>
    <x v="51"/>
    <d v="2021-04-12T00:00:00"/>
    <s v="Oye me siento muy bien _x000a_"/>
    <m/>
  </r>
  <r>
    <x v="51"/>
    <d v="2021-04-12T00:00:00"/>
    <s v="para matar el aburrimiento _x000a_"/>
    <s v="_arreglar_al_mundo__pedro_y_el_hilo_magico_"/>
  </r>
  <r>
    <x v="51"/>
    <d v="2021-04-12T00:00:00"/>
    <s v="ps estoy feliz ns porq _x000a_"/>
    <s v="_el_arbol_de_los_problemas__semillas__el_tren_de_la_vida__sacudete__un_vaso_de_leche_"/>
  </r>
  <r>
    <x v="51"/>
    <d v="2021-04-12T00:00:00"/>
    <s v="puede ser _x000a_"/>
    <s v="_asamblea_en_la_carpinteria__el_arbol_de_los_problemas__arreglar_al_mundo__las_dos_vasijas_de_agua__paz_en_medio_de_las_dificultades_"/>
  </r>
  <r>
    <x v="51"/>
    <d v="2021-04-12T00:00:00"/>
    <s v="pues q no tiene mucho sentido _x000a_"/>
    <m/>
  </r>
  <r>
    <x v="51"/>
    <d v="2021-04-12T00:00:00"/>
    <s v="pues que no sabia porq me estaba hablando de una cuchara pero ya dsps cuando lo leí otra vez ya me di cuenta_x000a_"/>
    <s v="_deja_la_cuchara__carlota_y_su_mochila__el_acoso_a_marita_cuento_para_hablar_sobre_el_bullying_con_los_ninyos__un_payaso_muy_inquieto__los_ingredientes_del_bizcocho_"/>
  </r>
  <r>
    <x v="51"/>
    <d v="2021-04-12T00:00:00"/>
    <s v="Sham _x000a_"/>
    <m/>
  </r>
  <r>
    <x v="51"/>
    <d v="2021-04-12T00:00:00"/>
    <s v="Si_x000a_"/>
    <m/>
  </r>
  <r>
    <x v="51"/>
    <d v="2021-04-12T00:00:00"/>
    <s v="Si_x000a_"/>
    <m/>
  </r>
  <r>
    <x v="51"/>
    <d v="2021-04-12T00:00:00"/>
    <s v="Si_x000a_"/>
    <m/>
  </r>
  <r>
    <x v="51"/>
    <d v="2021-04-12T00:00:00"/>
    <s v="si_x000a_"/>
    <m/>
  </r>
  <r>
    <x v="51"/>
    <d v="2021-04-12T00:00:00"/>
    <s v="Si_x000a_"/>
    <m/>
  </r>
  <r>
    <x v="51"/>
    <d v="2021-04-12T00:00:00"/>
    <s v="si_x000a_"/>
    <m/>
  </r>
  <r>
    <x v="51"/>
    <d v="2021-04-12T00:00:00"/>
    <s v="si_x000a_"/>
    <m/>
  </r>
  <r>
    <x v="51"/>
    <d v="2021-04-12T00:00:00"/>
    <s v="Siam’s _x000a_"/>
    <s v="_entrevista_a_dios__deja_la_cuchara__pedro_y_el_hilo_magico__la_fabula_del_lapiz__el_valor_de_un_billete_de_100_"/>
  </r>
  <r>
    <x v="51"/>
    <d v="2021-04-12T00:00:00"/>
    <s v="sii_x000a_"/>
    <m/>
  </r>
  <r>
    <x v="51"/>
    <d v="2021-04-12T00:00:00"/>
    <s v="slala_x000a_"/>
    <m/>
  </r>
  <r>
    <x v="51"/>
    <d v="2021-04-12T00:00:00"/>
    <s v="Tengo sueño _x000a_"/>
    <s v="_los_dientes_del_sultan__el_aborto_un_cuento_de_horror__el_tren_de_la_vida__la_oruga__pedro_y_el_hilo_magico_"/>
  </r>
  <r>
    <x v="51"/>
    <d v="2021-04-12T00:00:00"/>
    <s v="tiene sus pros _x000a_"/>
    <s v="_el_valor_de_un_billete_de_100__reflejo_de_tus_actos__bordados_de_la_vida__calidad_emocional__la_ultima_casa_del_carpintero_"/>
  </r>
  <r>
    <x v="51"/>
    <d v="2021-04-12T00:00:00"/>
    <s v="un abuelo _x000a_"/>
    <s v="_los_ingredientes_del_bizcocho__la_fabula_del_lapiz__los_lobos__el_tren_de_la_vida__almuerzo_con_dios_"/>
  </r>
  <r>
    <x v="52"/>
    <d v="2021-04-26T00:00:00"/>
    <s v="Dale like al mensaje o algo no?_x000a_"/>
    <s v="_tristeza__amor_"/>
  </r>
  <r>
    <x v="52"/>
    <d v="2021-04-26T00:00:00"/>
    <s v="de q equipo ere?_x000a_"/>
    <m/>
  </r>
  <r>
    <x v="52"/>
    <d v="2021-04-26T00:00:00"/>
    <s v="ko_x000a_"/>
    <m/>
  </r>
  <r>
    <x v="52"/>
    <d v="2021-04-26T00:00:00"/>
    <s v="kok_x000a_"/>
    <m/>
  </r>
  <r>
    <x v="52"/>
    <d v="2021-04-26T00:00:00"/>
    <s v="kok_x000a_"/>
    <m/>
  </r>
  <r>
    <x v="52"/>
    <d v="2021-04-26T00:00:00"/>
    <s v="lolooo_x000a_"/>
    <m/>
  </r>
  <r>
    <x v="52"/>
    <d v="2021-04-26T00:00:00"/>
    <s v="Mal pero bien _x000a_"/>
    <s v="_ira__compasion_"/>
  </r>
  <r>
    <x v="52"/>
    <d v="2021-04-26T00:00:00"/>
    <s v="Mmmm bueno si lo sabia _x000a_"/>
    <s v="_amor__entusiasmo_"/>
  </r>
  <r>
    <x v="52"/>
    <d v="2021-04-26T00:00:00"/>
    <s v="No_x000a_"/>
    <m/>
  </r>
  <r>
    <x v="52"/>
    <d v="2021-04-26T00:00:00"/>
    <s v="Ok _x000a_"/>
    <m/>
  </r>
  <r>
    <x v="52"/>
    <d v="2021-04-26T00:00:00"/>
    <s v="Ok _x000a_"/>
    <m/>
  </r>
  <r>
    <x v="52"/>
    <d v="2021-04-26T00:00:00"/>
    <s v="ok _x000a_"/>
    <m/>
  </r>
  <r>
    <x v="52"/>
    <d v="2021-04-26T00:00:00"/>
    <s v="Ok_x000a_"/>
    <m/>
  </r>
  <r>
    <x v="52"/>
    <d v="2021-04-26T00:00:00"/>
    <s v="ok_x000a_"/>
    <m/>
  </r>
  <r>
    <x v="52"/>
    <d v="2021-04-26T00:00:00"/>
    <s v="ok_x000a_"/>
    <m/>
  </r>
  <r>
    <x v="52"/>
    <d v="2021-04-26T00:00:00"/>
    <s v="ok_x000a_"/>
    <m/>
  </r>
  <r>
    <x v="52"/>
    <d v="2021-04-26T00:00:00"/>
    <s v="ok_x000a_"/>
    <m/>
  </r>
  <r>
    <x v="52"/>
    <d v="2021-04-26T00:00:00"/>
    <s v="ok_x000a_"/>
    <m/>
  </r>
  <r>
    <x v="52"/>
    <d v="2021-04-26T00:00:00"/>
    <s v="ok_x000a_"/>
    <m/>
  </r>
  <r>
    <x v="52"/>
    <d v="2021-04-26T00:00:00"/>
    <s v="ok_x000a_"/>
    <m/>
  </r>
  <r>
    <x v="52"/>
    <d v="2021-04-26T00:00:00"/>
    <s v="ok_x000a_"/>
    <m/>
  </r>
  <r>
    <x v="52"/>
    <d v="2021-04-26T00:00:00"/>
    <s v="oklk_x000a_"/>
    <m/>
  </r>
  <r>
    <x v="52"/>
    <d v="2021-04-26T00:00:00"/>
    <s v="pk_x000a_"/>
    <m/>
  </r>
  <r>
    <x v="52"/>
    <d v="2021-04-26T00:00:00"/>
    <s v="pk_x000a_"/>
    <m/>
  </r>
  <r>
    <x v="52"/>
    <d v="2021-04-26T00:00:00"/>
    <s v="pk_x000a_"/>
    <m/>
  </r>
  <r>
    <x v="52"/>
    <d v="2021-04-26T00:00:00"/>
    <s v="Q no quiero leer, gracias _x000a_"/>
    <m/>
  </r>
  <r>
    <x v="52"/>
    <d v="2021-04-26T00:00:00"/>
    <s v="Si lo sabia _x000a_"/>
    <m/>
  </r>
  <r>
    <x v="52"/>
    <d v="2021-04-26T00:00:00"/>
    <s v="tienes insta?_x000a_"/>
    <s v="_amor__valentia_"/>
  </r>
  <r>
    <x v="52"/>
    <d v="2021-04-26T00:00:00"/>
    <s v="Totalmente _x000a_"/>
    <m/>
  </r>
  <r>
    <x v="52"/>
    <d v="2021-04-26T00:00:00"/>
    <s v="Yo estoy bien pero ayer falleció mi abuela _x000a_"/>
    <s v="_ira__certeza_"/>
  </r>
  <r>
    <x v="52"/>
    <d v="2021-05-24T00:00:00"/>
    <s v="Mc_x000a_"/>
    <m/>
  </r>
  <r>
    <x v="53"/>
    <d v="2021-05-04T00:00:00"/>
    <s v="Estoy nerviosa_x000a_"/>
    <s v="_tension__dolor_"/>
  </r>
  <r>
    <x v="53"/>
    <d v="2021-05-04T00:00:00"/>
    <s v="No me siento identificada ahora mismo con seguridad_x000a_"/>
    <m/>
  </r>
  <r>
    <x v="53"/>
    <d v="2021-05-04T00:00:00"/>
    <s v="Piensan que todo va a salir mal_x000a_"/>
    <s v="_ira__tension_"/>
  </r>
  <r>
    <x v="53"/>
    <d v="2021-05-04T00:00:00"/>
    <s v="Que es verdad_x000a_"/>
    <s v="_certeza__apatia_"/>
  </r>
  <r>
    <x v="53"/>
    <d v="2021-05-04T00:00:00"/>
    <s v="Que no me gustan_x000a_"/>
    <m/>
  </r>
  <r>
    <x v="54"/>
    <d v="2021-04-26T00:00:00"/>
    <s v="Hola_x000a_"/>
    <m/>
  </r>
  <r>
    <x v="54"/>
    <d v="2021-04-26T00:00:00"/>
    <s v="Hola_x000a_"/>
    <m/>
  </r>
  <r>
    <x v="54"/>
    <d v="2021-04-26T00:00:00"/>
    <s v="Mal_x000a_"/>
    <s v="_aburrimiento__dolor_"/>
  </r>
  <r>
    <x v="54"/>
    <d v="2021-04-26T00:00:00"/>
    <s v="No no lo sabia_x000a_"/>
    <m/>
  </r>
  <r>
    <x v="54"/>
    <d v="2021-05-10T00:00:00"/>
    <s v="Que tal_x000a_"/>
    <m/>
  </r>
  <r>
    <x v="54"/>
    <d v="2021-05-10T00:00:00"/>
    <s v="Quieres ser mi novi@?_x000a_"/>
    <s v="_satisfaccion__amor_"/>
  </r>
  <r>
    <x v="54"/>
    <d v="2021-05-10T00:00:00"/>
    <s v="Soy sexi_x000a_"/>
    <m/>
  </r>
  <r>
    <x v="55"/>
    <d v="2021-04-12T00:00:00"/>
    <s v=" estoy clamado porque no tengo exámenes _x000a_"/>
    <m/>
  </r>
  <r>
    <x v="55"/>
    <d v="2021-04-12T00:00:00"/>
    <s v="Estoy calmado porque ya no tengo más exemenes_x000a_"/>
    <s v="_calma_"/>
  </r>
  <r>
    <x v="55"/>
    <d v="2021-04-12T00:00:00"/>
    <s v="estoy feliz porque no tengo trabajo_x000a_"/>
    <s v="_alegria_"/>
  </r>
  <r>
    <x v="55"/>
    <d v="2021-04-12T00:00:00"/>
    <s v="lo cambiaría diciendo que si ciertamente es lo más difícil de manejar nuestra mente porque con que te lo digas una y otra vez no funciona, hay que convencerse a uno mismo_x000a_"/>
    <s v="_deja_la_cuchara__calidad_emocional__destino_o_libre_albedrio__el_alacran__un_payaso_muy_inquieto_"/>
  </r>
  <r>
    <x v="55"/>
    <d v="2021-04-12T00:00:00"/>
    <s v="no me siento identificado porque realmente no me pasa nada de ello_x000a_"/>
    <s v="_construir_el_puente__un_payaso_muy_inquieto__el_aborto_un_cuento_de_horror__destino_o_libre_albedrio__el_arbol_de_los_problemas_"/>
  </r>
  <r>
    <x v="55"/>
    <d v="2021-04-12T00:00:00"/>
    <s v="no_x000a_"/>
    <m/>
  </r>
  <r>
    <x v="55"/>
    <d v="2021-04-12T00:00:00"/>
    <s v="no_x000a_"/>
    <m/>
  </r>
  <r>
    <x v="55"/>
    <d v="2021-04-12T00:00:00"/>
    <s v="no_x000a_"/>
    <m/>
  </r>
  <r>
    <x v="55"/>
    <d v="2021-04-12T00:00:00"/>
    <s v="si creo que alguien habrá _x000a_"/>
    <s v="_el_tren_de_la_vida__el_capitan_y_el_grumete__bordados_de_la_vida__un_payaso_muy_inquieto__una_sonrisa_"/>
  </r>
  <r>
    <x v="55"/>
    <d v="2021-04-12T00:00:00"/>
    <s v="Si estoy de acierdo_x000a_"/>
    <m/>
  </r>
  <r>
    <x v="55"/>
    <d v="2021-04-12T00:00:00"/>
    <s v="Si_x000a_"/>
    <m/>
  </r>
  <r>
    <x v="55"/>
    <d v="2021-04-12T00:00:00"/>
    <s v="si_x000a_"/>
    <m/>
  </r>
  <r>
    <x v="55"/>
    <d v="2021-04-26T00:00:00"/>
    <s v="ahora estoy bien, calmado y concentrado el el programa_x000a_"/>
    <s v="_calma__aburrimiento_"/>
  </r>
  <r>
    <x v="55"/>
    <d v="2021-04-26T00:00:00"/>
    <s v="si_x000a_"/>
    <m/>
  </r>
  <r>
    <x v="55"/>
    <d v="2021-05-10T00:00:00"/>
    <s v="la verdad es que ya estoy lleno de emociones positivas y no siento ni aflicción ni desconuelo_x000a_"/>
    <s v="_alegria__malestar_"/>
  </r>
  <r>
    <x v="55"/>
    <d v="2021-05-10T00:00:00"/>
    <s v="me siento muy bien, feliz y alegre más que nada porque dentro de poco es verano y es mis vacaciones favoritas_x000a_"/>
    <s v="_tristeza__compasion_"/>
  </r>
  <r>
    <x v="55"/>
    <d v="2021-05-10T00:00:00"/>
    <s v="mi emoción no es la rabia intensa más que nada porque nunca la tengo porque soy una persona clamada la cual no se desata por ocasiones las que pasa algo que no es de su agrado, que es algo que le pasa a mucha gente._x000a_"/>
    <s v="_malestar__ira_"/>
  </r>
  <r>
    <x v="55"/>
    <d v="2021-05-10T00:00:00"/>
    <s v="ni desagrado ni mlestar es de las emociones que siento acutualmente ni emociones que suelo sentir porque soy una persona la cual está muy bien porque le pasan muchas cosas buenas, me siento una persona afortunada._x000a_"/>
    <s v="_malestar__alegria_"/>
  </r>
  <r>
    <x v="55"/>
    <d v="2021-05-10T00:00:00"/>
    <s v="no, no es como me siento ahora mismo porque yo como decía anteriormente, me siento muy alegre_x000a_"/>
    <s v="_tristeza__tension_"/>
  </r>
  <r>
    <x v="55"/>
    <d v="2021-05-10T00:00:00"/>
    <s v="opino que la alegría es muy buena y que es como ahora mismo me siento, me hace sentir muy bien y es como me gusnta más estar, porque es como todo el mundo quiere estar_x000a_"/>
    <s v="_placer__frustracion_"/>
  </r>
  <r>
    <x v="55"/>
    <d v="2021-05-10T00:00:00"/>
    <s v="realmente ahora estoy bien porque siento como que es un momento del año en el que me siento muy bien_x000a_"/>
    <s v="_tristeza__ira_"/>
  </r>
  <r>
    <x v="55"/>
    <d v="2021-05-10T00:00:00"/>
    <s v="si, me siento identificado con la emoción placer porque es como me siento. Placer es una de las emociones que estoy sintieno ahora mismo_x000a_"/>
    <s v="_ira__alegria_"/>
  </r>
  <r>
    <x v="55"/>
    <d v="2021-05-24T00:00:00"/>
    <s v="ahora mismo me siento un poco cansado y estresado no solamente porque dentro de poco tengo un examen para el cual no he estudiado_x000a_"/>
    <s v="_tension__malestar_"/>
  </r>
  <r>
    <x v="55"/>
    <d v="2021-05-24T00:00:00"/>
    <s v="si mi estado es de tensión lo cual me estresa un poco pero no vivo estresado, normalmente estoy muy bien_x000a_"/>
    <s v="_tension__malestar_"/>
  </r>
  <r>
    <x v="55"/>
    <d v="2021-06-07T00:00:00"/>
    <s v="ahora estoy muy bien _x000a_"/>
    <m/>
  </r>
  <r>
    <x v="55"/>
    <d v="2021-06-07T00:00:00"/>
    <s v="ahora me siento un poco impaciente porque quiero salir al recreo_x000a_"/>
    <s v="_placer__tension_"/>
  </r>
  <r>
    <x v="55"/>
    <d v="2021-06-07T00:00:00"/>
    <s v="creo que tiene razón con eso _x000a_"/>
    <s v="_satisfaccion__fortaleza_"/>
  </r>
  <r>
    <x v="55"/>
    <d v="2021-06-07T00:00:00"/>
    <s v="me siento que estoy clamado y no tengo nada que me pase malo_x000a_"/>
    <s v="_miedo__odio_"/>
  </r>
  <r>
    <x v="55"/>
    <d v="2021-06-07T00:00:00"/>
    <s v="no he hablado nada de placer_x000a_"/>
    <m/>
  </r>
  <r>
    <x v="55"/>
    <d v="2021-06-07T00:00:00"/>
    <s v="si lo sabía_x000a_"/>
    <s v="_frustracion__deseo_"/>
  </r>
  <r>
    <x v="55"/>
    <d v="2021-06-07T00:00:00"/>
    <s v="si, es una de las distintas maneras de decirlo_x000a_"/>
    <s v="_diversion__certeza_"/>
  </r>
  <r>
    <x v="55"/>
    <d v="2021-06-07T00:00:00"/>
    <s v="siento que estoy calmado_x000a_"/>
    <s v="_calma__satisfaccion_"/>
  </r>
  <r>
    <x v="56"/>
    <d v="2021-04-12T00:00:00"/>
    <s v="Bueno que te puede hacer reflexionar _x000a_"/>
    <s v="_arreglar_al_mundo__el_balde_chino__destino_o_libre_albedrio__te_compro_1_hora__las_dos_vasijas_de_agua_"/>
  </r>
  <r>
    <x v="56"/>
    <d v="2021-04-12T00:00:00"/>
    <s v="Creo que si_x000a_"/>
    <s v="_el_tren_de_la_vida__el_capitan_y_el_grumete__bordados_de_la_vida__un_payaso_muy_inquieto__una_sonrisa_"/>
  </r>
  <r>
    <x v="56"/>
    <d v="2021-04-12T00:00:00"/>
    <s v="Creo que trataría de calma y tensión _x000a_"/>
    <s v="_paz_en_medio_de_las_dificultades__deja_la_cuchara__el_capitan_y_el_grumete__la_ofensa__entrevista_a_dios_"/>
  </r>
  <r>
    <x v="56"/>
    <d v="2021-04-12T00:00:00"/>
    <s v="Desconsuelo_x000a_"/>
    <s v="_tristeza__dolor_"/>
  </r>
  <r>
    <x v="56"/>
    <d v="2021-04-12T00:00:00"/>
    <s v="Mi argumento a favor es que lo que dice el autor es cierto porque la moraleja que pone de La Paz  es bonito_x000a_"/>
    <s v="_carlota_y_su_mochila__el_aborto_un_cuento_de_horror__la_ultima_casa_del_carpintero__nestor_el_castor__el_amor_y_el_tiempo_"/>
  </r>
  <r>
    <x v="56"/>
    <d v="2021-04-12T00:00:00"/>
    <s v="No  no hay algo que me preocupe , de momento el día me esta yendo bien_x000a_"/>
    <s v="_tristeza__frustracion__arrogancia__ira__humillacion_"/>
  </r>
  <r>
    <x v="56"/>
    <d v="2021-04-12T00:00:00"/>
    <s v="No estoy teniendo muchas emociones de tristeza pero estoy teniendo poca energía últimamente _x000a_"/>
    <m/>
  </r>
  <r>
    <x v="56"/>
    <d v="2021-04-12T00:00:00"/>
    <s v="No he sentido asombro y ninguna sorpresa divertida_x000a_"/>
    <m/>
  </r>
  <r>
    <x v="56"/>
    <d v="2021-04-12T00:00:00"/>
    <s v="No la gente para mi sigue igual_x000a_"/>
    <s v="_diversion__ira__frustracion__odio__tristeza_"/>
  </r>
  <r>
    <x v="56"/>
    <d v="2021-04-12T00:00:00"/>
    <s v="No me recuerda nada , nada_x000a_"/>
    <s v="_sacudete__necesito_un_abrazo__nestor_el_castor__el_valor_de_un_billete_de_100__los_dientes_del_sultan_"/>
  </r>
  <r>
    <x v="56"/>
    <d v="2021-04-12T00:00:00"/>
    <s v="No no cambiaria nada :_x000a_"/>
    <m/>
  </r>
  <r>
    <x v="56"/>
    <d v="2021-04-12T00:00:00"/>
    <s v="No se _x000a_"/>
    <m/>
  </r>
  <r>
    <x v="56"/>
    <d v="2021-04-12T00:00:00"/>
    <s v="No tengo más detalles_x000a_"/>
    <m/>
  </r>
  <r>
    <x v="56"/>
    <d v="2021-04-12T00:00:00"/>
    <s v="No_x000a_"/>
    <m/>
  </r>
  <r>
    <x v="56"/>
    <d v="2021-04-12T00:00:00"/>
    <s v="No_x000a_"/>
    <m/>
  </r>
  <r>
    <x v="56"/>
    <d v="2021-04-12T00:00:00"/>
    <s v="No_x000a_"/>
    <m/>
  </r>
  <r>
    <x v="56"/>
    <d v="2021-04-12T00:00:00"/>
    <s v="No_x000a_"/>
    <m/>
  </r>
  <r>
    <x v="56"/>
    <d v="2021-04-12T00:00:00"/>
    <s v="Ok_x000a_"/>
    <m/>
  </r>
  <r>
    <x v="56"/>
    <d v="2021-04-12T00:00:00"/>
    <s v="Por lo que recuerdo creo que no_x000a_"/>
    <s v="_el_tren_de_la_vida__necesito_un_abrazo__una_sonrisa__el_valor_de_un_billete_de_100__los_dientes_del_sultan_"/>
  </r>
  <r>
    <x v="56"/>
    <d v="2021-04-12T00:00:00"/>
    <s v="Si_x000a_"/>
    <m/>
  </r>
  <r>
    <x v="56"/>
    <d v="2021-04-12T00:00:00"/>
    <s v="Si_x000a_"/>
    <m/>
  </r>
  <r>
    <x v="56"/>
    <d v="2021-04-12T00:00:00"/>
    <s v="si_x000a_"/>
    <m/>
  </r>
  <r>
    <x v="56"/>
    <d v="2021-04-12T00:00:00"/>
    <s v="si_x000a_"/>
    <m/>
  </r>
  <r>
    <x v="56"/>
    <d v="2021-04-12T00:00:00"/>
    <s v="Si_x000a_"/>
    <m/>
  </r>
  <r>
    <x v="56"/>
    <d v="2021-04-12T00:00:00"/>
    <s v="Si, el cuento trata sobre  alguna otra emoción de la mencionadas_x000a_"/>
    <s v="_el_aborto_un_cuento_de_horror__la_ofensa__dr_alexander_fleming__el_tren_de_la_vida__suenyo_"/>
  </r>
  <r>
    <x v="56"/>
    <d v="2021-04-26T00:00:00"/>
    <s v="Estoy estresado porque he sacado un 6,2 en mates y no se que me van a decir padres._x000a_"/>
    <s v="_malestar__tension_"/>
  </r>
  <r>
    <x v="56"/>
    <d v="2021-04-26T00:00:00"/>
    <s v="Malestar y enojo._x000a_"/>
    <s v="_malestar__ira_"/>
  </r>
  <r>
    <x v="56"/>
    <d v="2021-04-26T00:00:00"/>
    <s v="No me irrito con frecuencia , creo que no _x000a_"/>
    <s v="_malestar__deseo_"/>
  </r>
  <r>
    <x v="56"/>
    <d v="2021-04-26T00:00:00"/>
    <s v="Si lo aprecio , Si nos enfadamos más de la cuenta_x000a_"/>
    <s v="_malestar__arrogancia_"/>
  </r>
  <r>
    <x v="56"/>
    <d v="2021-05-10T00:00:00"/>
    <s v="Bien _x000a_"/>
    <m/>
  </r>
  <r>
    <x v="56"/>
    <d v="2021-05-10T00:00:00"/>
    <s v="Bien , no tengo ningún problema_x000a_"/>
    <m/>
  </r>
  <r>
    <x v="56"/>
    <d v="2021-05-10T00:00:00"/>
    <s v="Bien , tengo un problema , que no hay Biología hoy_x000a_"/>
    <s v="_fobia__placer_"/>
  </r>
  <r>
    <x v="56"/>
    <d v="2021-05-10T00:00:00"/>
    <s v="Bien_x000a_"/>
    <m/>
  </r>
  <r>
    <x v="56"/>
    <d v="2021-05-10T00:00:00"/>
    <s v="Fobia se define como Medio intenso_x000a_"/>
    <s v="_miedo__fobia_"/>
  </r>
  <r>
    <x v="56"/>
    <d v="2021-05-24T00:00:00"/>
    <s v="No tiento ningún tema_x000a_"/>
    <m/>
  </r>
  <r>
    <x v="56"/>
    <d v="2021-06-07T00:00:00"/>
    <s v="Ninguna cosa_x000a_"/>
    <s v="_ira__satisfaccion_"/>
  </r>
  <r>
    <x v="56"/>
    <d v="2021-06-07T00:00:00"/>
    <s v="Si se asocia a la emoción de alegria _x000a_"/>
    <s v="_entusiasmo__alegria_"/>
  </r>
  <r>
    <x v="57"/>
    <d v="2021-04-12T00:00:00"/>
    <s v="Si_x000a_"/>
    <m/>
  </r>
  <r>
    <x v="57"/>
    <d v="2021-04-12T00:00:00"/>
    <s v="Si_x000a_"/>
    <m/>
  </r>
  <r>
    <x v="57"/>
    <d v="2021-06-07T00:00:00"/>
    <s v="Hablamos de la felicidad _x000a_"/>
    <s v="_certeza__calma_"/>
  </r>
  <r>
    <x v="58"/>
    <d v="2021-04-12T00:00:00"/>
    <s v="Calma, agotamiento y Placer_x000a_"/>
    <s v="_deja_la_cuchara__paz_en_medio_de_las_dificultades__nestor_el_castor__las_cuatro_velas__las_dos_ranas_"/>
  </r>
  <r>
    <x v="58"/>
    <d v="2021-04-12T00:00:00"/>
    <s v="Estrés_x000a_"/>
    <s v="_deja_la_cuchara__paz_en_medio_de_las_dificultades__el_capitan_y_el_grumete__entrevista_a_dios__la_ofensa_"/>
  </r>
  <r>
    <x v="58"/>
    <d v="2021-04-12T00:00:00"/>
    <s v="He estado muy estresado y cansados. Porque siempre estoy haciendo muchas cosas sin paras y no me gusta la mayoría de cosas que hago porque me aburren_x000a_"/>
    <s v="_aburrimiento__ira__malestar__tristeza__tension_"/>
  </r>
  <r>
    <x v="58"/>
    <d v="2021-04-12T00:00:00"/>
    <s v="Mis interés son el volleyball y el poder estar con mis amigos_x000a_"/>
    <s v="_alegria__calma__apatia__deseo__tristeza_"/>
  </r>
  <r>
    <x v="58"/>
    <d v="2021-04-12T00:00:00"/>
    <s v="No_x000a_"/>
    <m/>
  </r>
  <r>
    <x v="58"/>
    <d v="2021-04-12T00:00:00"/>
    <s v="No, no he estado muy feliz_x000a_"/>
    <m/>
  </r>
  <r>
    <x v="58"/>
    <d v="2021-04-12T00:00:00"/>
    <s v="Si_x000a_"/>
    <m/>
  </r>
  <r>
    <x v="58"/>
    <d v="2021-04-12T00:00:00"/>
    <s v="Si_x000a_"/>
    <m/>
  </r>
  <r>
    <x v="58"/>
    <d v="2021-04-12T00:00:00"/>
    <s v="Si_x000a_"/>
    <m/>
  </r>
  <r>
    <x v="59"/>
    <d v="2021-04-12T00:00:00"/>
    <s v="Creo que me enfadó cuando me tengo que enfadar_x000a_"/>
    <s v="_malestar__ira__agrado__amor__miedo_"/>
  </r>
  <r>
    <x v="59"/>
    <d v="2021-04-12T00:00:00"/>
    <s v="No lo sé _x000a_"/>
    <s v="_pedro_y_el_hilo_magico__el_capitan_y_el_grumete__la_oruga__el_arbol_de_los_problemas__necesito_un_abrazo_"/>
  </r>
  <r>
    <x v="59"/>
    <d v="2021-04-12T00:00:00"/>
    <s v="No pienso que hay que enfadarse cuando alguien hace algo mal_x000a_"/>
    <m/>
  </r>
  <r>
    <x v="59"/>
    <d v="2021-04-12T00:00:00"/>
    <s v="No porque el cuento es muy corto._x000a_"/>
    <s v="_los_dientes_del_sultan__el_arbol_de_manzanas__bordados_de_la_vida__necesito_un_abrazo__el_aborto_un_cuento_de_horror_"/>
  </r>
  <r>
    <x v="59"/>
    <d v="2021-04-12T00:00:00"/>
    <s v="No_x000a_"/>
    <m/>
  </r>
  <r>
    <x v="59"/>
    <d v="2021-04-12T00:00:00"/>
    <s v="No_x000a_"/>
    <m/>
  </r>
  <r>
    <x v="59"/>
    <d v="2021-04-12T00:00:00"/>
    <s v="No_x000a_"/>
    <m/>
  </r>
  <r>
    <x v="59"/>
    <d v="2021-04-12T00:00:00"/>
    <s v="Si_x000a_"/>
    <m/>
  </r>
  <r>
    <x v="59"/>
    <d v="2021-04-12T00:00:00"/>
    <s v="Si_x000a_"/>
    <m/>
  </r>
  <r>
    <x v="59"/>
    <d v="2021-04-12T00:00:00"/>
    <s v="Si_x000a_"/>
    <m/>
  </r>
  <r>
    <x v="59"/>
    <d v="2021-04-12T00:00:00"/>
    <s v="Si_x000a_"/>
    <m/>
  </r>
  <r>
    <x v="59"/>
    <d v="2021-04-12T00:00:00"/>
    <s v="Sugerir cuento _x000a_"/>
    <s v="_tristeza_"/>
  </r>
  <r>
    <x v="59"/>
    <d v="2021-04-12T00:00:00"/>
    <s v="Tengo miedo a los payasos _x000a_"/>
    <s v="_malestar__fortaleza__aburrimiento__tristeza__valentia_"/>
  </r>
  <r>
    <x v="59"/>
    <d v="2021-04-12T00:00:00"/>
    <s v="Tensión, duda y valentía _x000a_"/>
    <s v="_entrevista_a_dios__destino_o_libre_albedrio__deja_la_cuchara__paz_en_medio_de_las_dificultades__la_ofensa_"/>
  </r>
  <r>
    <x v="59"/>
    <d v="2021-04-26T00:00:00"/>
    <s v="Bueno estoy un poco enfadado porque es lunes. _x000a_"/>
    <s v="_ira__malestar_"/>
  </r>
  <r>
    <x v="59"/>
    <d v="2021-04-26T00:00:00"/>
    <s v="Hoy es lunes así que no estoy feliz del todo_x000a_"/>
    <m/>
  </r>
  <r>
    <x v="59"/>
    <d v="2021-04-26T00:00:00"/>
    <s v="Que estoy feliz y estoy un poco cansado _x000a_"/>
    <s v="_alegria_"/>
  </r>
  <r>
    <x v="59"/>
    <d v="2021-04-26T00:00:00"/>
    <s v="S_x000a_"/>
    <s v="_tension_"/>
  </r>
  <r>
    <x v="59"/>
    <d v="2021-04-26T00:00:00"/>
    <s v="Si porque me lo estoy pasando bien_x000a_"/>
    <s v="_ira__duda_"/>
  </r>
  <r>
    <x v="59"/>
    <d v="2021-04-26T00:00:00"/>
    <s v="Si_x000a_"/>
    <m/>
  </r>
  <r>
    <x v="59"/>
    <d v="2021-05-10T00:00:00"/>
    <s v="Estoy feliz _x000a_"/>
    <s v="_tristeza__compasion_"/>
  </r>
  <r>
    <x v="59"/>
    <d v="2021-05-10T00:00:00"/>
    <s v="Me siento un poco cansado _x000a_"/>
    <s v="_tristeza__frustracion_"/>
  </r>
  <r>
    <x v="59"/>
    <d v="2021-05-10T00:00:00"/>
    <s v="Nada_x000a_"/>
    <m/>
  </r>
  <r>
    <x v="59"/>
    <d v="2021-05-10T00:00:00"/>
    <s v="Qu expresan lo que sienten_x000a_"/>
    <s v="_agotamiento__ira_"/>
  </r>
  <r>
    <x v="60"/>
    <d v="2021-04-12T00:00:00"/>
    <s v="No , tiene nada que ver con la humillación _x000a_"/>
    <s v="_humillacion__arrogancia__amor__ira__alegria_"/>
  </r>
  <r>
    <x v="60"/>
    <d v="2021-04-12T00:00:00"/>
    <s v="sí _x000a_"/>
    <m/>
  </r>
  <r>
    <x v="60"/>
    <d v="2021-04-12T00:00:00"/>
    <s v="Sí_x000a_"/>
    <m/>
  </r>
  <r>
    <x v="60"/>
    <d v="2021-04-12T00:00:00"/>
    <s v="Sí_x000a_"/>
    <m/>
  </r>
  <r>
    <x v="60"/>
    <d v="2021-04-12T00:00:00"/>
    <s v="Sí_x000a_"/>
    <m/>
  </r>
  <r>
    <x v="60"/>
    <d v="2021-04-12T00:00:00"/>
    <s v="Sigue hablando _x000a_"/>
    <s v="_humillacion__fortaleza__ira__certeza__tristeza_"/>
  </r>
  <r>
    <x v="60"/>
    <d v="2021-04-12T00:00:00"/>
    <s v="Sobre calma, angustia._x000a_"/>
    <s v="_deja_la_cuchara__paz_en_medio_de_las_dificultades__la_ofensa__el_capitan_y_el_grumete__entrevista_a_dios_"/>
  </r>
  <r>
    <x v="60"/>
    <d v="2021-04-26T00:00:00"/>
    <s v="Ayer tuve un día muy productivo _x000a_"/>
    <s v="_frustracion__tension_"/>
  </r>
  <r>
    <x v="60"/>
    <d v="2021-04-26T00:00:00"/>
    <s v="Hoy me encuentro bien _x000a_"/>
    <s v="_ira__tristeza_"/>
  </r>
  <r>
    <x v="60"/>
    <d v="2021-04-26T00:00:00"/>
    <s v="Me encuentro tranquilo _x000a_"/>
    <s v="_calma__entusiasmo_"/>
  </r>
  <r>
    <x v="60"/>
    <d v="2021-04-26T00:00:00"/>
    <s v="No_x000a_"/>
    <m/>
  </r>
  <r>
    <x v="60"/>
    <d v="2021-04-26T00:00:00"/>
    <s v="Sí_x000a_"/>
    <m/>
  </r>
  <r>
    <x v="60"/>
    <d v="2021-05-10T00:00:00"/>
    <s v="Hablar de emociones _x000a_"/>
    <s v="_ira__tristeza_"/>
  </r>
  <r>
    <x v="60"/>
    <d v="2021-05-10T00:00:00"/>
    <s v="Hvyfctf_x000a_"/>
    <m/>
  </r>
  <r>
    <x v="60"/>
    <d v="2021-05-10T00:00:00"/>
    <s v="Jvcyfc_x000a_"/>
    <m/>
  </r>
  <r>
    <x v="60"/>
    <d v="2021-05-24T00:00:00"/>
    <s v="Porque me siento en calma _x000a_"/>
    <s v="_calma__tension_"/>
  </r>
  <r>
    <x v="60"/>
    <d v="2021-05-24T00:00:00"/>
    <s v="Qu estoy bien porque he estado de vacaciones _x000a_"/>
    <s v="_ira__certeza_"/>
  </r>
  <r>
    <x v="60"/>
    <d v="2021-05-24T00:00:00"/>
    <s v="Que es mentira _x000a_"/>
    <m/>
  </r>
  <r>
    <x v="60"/>
    <d v="2021-05-24T00:00:00"/>
    <s v="Que estoy bien _x000a_"/>
    <s v="_ira__amor_"/>
  </r>
  <r>
    <x v="60"/>
    <d v="2021-06-07T00:00:00"/>
    <s v="Bien _x000a_"/>
    <m/>
  </r>
  <r>
    <x v="60"/>
    <d v="2021-06-07T00:00:00"/>
    <s v="Estoy bien _x000a_"/>
    <s v="_ira__amor_"/>
  </r>
  <r>
    <x v="60"/>
    <d v="2021-06-07T00:00:00"/>
    <s v="Estoy bien _x000a_"/>
    <s v="_ira__amor_"/>
  </r>
  <r>
    <x v="60"/>
    <d v="2021-06-07T00:00:00"/>
    <s v="Estoy de acuerdo _x000a_"/>
    <s v="_certeza_"/>
  </r>
  <r>
    <x v="60"/>
    <d v="2021-06-07T00:00:00"/>
    <s v="Estoy en un estado de agrado_x000a_"/>
    <s v="_agrado__satisfaccion_"/>
  </r>
  <r>
    <x v="60"/>
    <d v="2021-06-07T00:00:00"/>
    <s v="Me siento bien _x000a_"/>
    <s v="_ira__amor_"/>
  </r>
  <r>
    <x v="60"/>
    <d v="2021-06-07T00:00:00"/>
    <s v="Me siento en un estado de agrado_x000a_"/>
    <s v="_agrado__satisfaccion_"/>
  </r>
  <r>
    <x v="60"/>
    <d v="2021-06-07T00:00:00"/>
    <s v="pues xq no_x000a_"/>
    <m/>
  </r>
  <r>
    <x v="60"/>
    <d v="2021-06-07T00:00:00"/>
    <s v="q estoy de acuerdo _x000a_"/>
    <s v="_certeza_"/>
  </r>
  <r>
    <x v="60"/>
    <d v="2021-06-07T00:00:00"/>
    <s v="que deberían mirar el lado positivo de la vida _x000a_"/>
    <s v="_frustracion__placer_"/>
  </r>
  <r>
    <x v="60"/>
    <d v="2021-06-07T00:00:00"/>
    <s v="Yo lo asocio a apego emocional _x000a_"/>
    <s v="_amor__entusiasmo_"/>
  </r>
  <r>
    <x v="60"/>
    <d v="2021-06-07T00:00:00"/>
    <s v="Yo te lo he dicho _x000a_"/>
    <s v="_fobia__humillacion_"/>
  </r>
  <r>
    <x v="61"/>
    <d v="2021-04-12T00:00:00"/>
    <s v="En la mayoría de ocasiones, las personas no controlan lo que piensan o lo que dejan de pensar. Cuando esto pasa lo que hay que hacer es concentrarse en lo que quieres hacer._x000a_"/>
    <s v="_deja_la_cuchara__cuando_el_viento_sopla__destino_o_libre_albedrio__las_mejores_semillas__pedro_y_el_hilo_magico_"/>
  </r>
  <r>
    <x v="61"/>
    <d v="2021-04-12T00:00:00"/>
    <s v="Hoy me siento alegre, ya que no me ha ocurrido nada para no estarlo_x000a_"/>
    <s v="_amor__alegria__diversion__tristeza__agrado_"/>
  </r>
  <r>
    <x v="61"/>
    <d v="2021-04-12T00:00:00"/>
    <s v="No_x000a_"/>
    <m/>
  </r>
  <r>
    <x v="61"/>
    <d v="2021-04-12T00:00:00"/>
    <s v="Si_x000a_"/>
    <m/>
  </r>
  <r>
    <x v="61"/>
    <d v="2021-04-12T00:00:00"/>
    <s v="Si_x000a_"/>
    <m/>
  </r>
  <r>
    <x v="61"/>
    <d v="2021-04-12T00:00:00"/>
    <s v="Sí_x000a_"/>
    <m/>
  </r>
  <r>
    <x v="61"/>
    <d v="2021-04-12T00:00:00"/>
    <s v="Sí_x000a_"/>
    <m/>
  </r>
  <r>
    <x v="61"/>
    <d v="2021-04-12T00:00:00"/>
    <s v="Yo creo que además de calma y tensión, este cuento trata sobre valentía_x000a_"/>
    <s v="_paz_en_medio_de_las_dificultades__deja_la_cuchara__el_capitan_y_el_grumete__la_ofensa__entrevista_a_dios_"/>
  </r>
  <r>
    <x v="61"/>
    <d v="2021-04-12T00:00:00"/>
    <s v="Yo pienso que para poder amar a alguien no es necesario tener una buena autoestima_x000a_"/>
    <s v="_deseo__amor__apatia__alegria__aburrimiento_"/>
  </r>
  <r>
    <x v="61"/>
    <d v="2021-04-26T00:00:00"/>
    <s v="Ayer estuve más contento que hoy ya que estuve con mi sobrino y me lo pasé genial, pero aún asi hoy estoy también contento aunque un poco cansado_x000a_"/>
    <s v="_alegria__entusiasmo_"/>
  </r>
  <r>
    <x v="61"/>
    <d v="2021-04-26T00:00:00"/>
    <s v="estoy feliz y contento_x000a_"/>
    <s v="_alegria_"/>
  </r>
  <r>
    <x v="61"/>
    <d v="2021-04-26T00:00:00"/>
    <s v="Hola_x000a_"/>
    <m/>
  </r>
  <r>
    <x v="61"/>
    <d v="2021-04-26T00:00:00"/>
    <s v="Me parece bien_x000a_"/>
    <s v="_duda__ira_"/>
  </r>
  <r>
    <x v="61"/>
    <d v="2021-04-26T00:00:00"/>
    <s v="no, no lo sabia_x000a_"/>
    <m/>
  </r>
  <r>
    <x v="61"/>
    <d v="2021-04-26T00:00:00"/>
    <s v="sí y también como alegre_x000a_"/>
    <s v="_alegria__diversion_"/>
  </r>
  <r>
    <x v="61"/>
    <d v="2021-04-26T00:00:00"/>
    <s v="Sí, y también con cansancio_x000a_"/>
    <s v="_agotamiento__aburrimiento_"/>
  </r>
  <r>
    <x v="61"/>
    <d v="2021-05-24T00:00:00"/>
    <s v="Estoy contento y feliz _x000a_"/>
    <s v="_tristeza__compasion_"/>
  </r>
  <r>
    <x v="61"/>
    <d v="2021-05-24T00:00:00"/>
    <s v="me parece bien_x000a_"/>
    <s v="_duda__ira_"/>
  </r>
  <r>
    <x v="61"/>
    <d v="2021-05-24T00:00:00"/>
    <s v="no, pero se debe poner coma después de una palabra en una “lista / enumeración” por ejemplo agotamiento, debilidad..._x000a_"/>
    <s v="_tristeza__frustracion_"/>
  </r>
  <r>
    <x v="61"/>
    <d v="2021-05-24T00:00:00"/>
    <s v="Porquenno tengo duda_x000a_"/>
    <s v="_agotamiento__certeza_"/>
  </r>
  <r>
    <x v="62"/>
    <d v="2021-04-12T00:00:00"/>
    <s v="8, si_x000a_"/>
    <s v="_valentia__tristeza__diversion_"/>
  </r>
  <r>
    <x v="62"/>
    <d v="2021-04-12T00:00:00"/>
    <s v="A algunos conocidos _x000a_"/>
    <s v="_la_ofensa__triple_filtro_"/>
  </r>
  <r>
    <x v="62"/>
    <d v="2021-04-12T00:00:00"/>
    <s v="A veces echo en falta que me pregunten cómo estoy y hablar sobre ello_x000a_"/>
    <s v="_carlota_y_su_mochila__un_payaso_muy_inquieto__los_ingredientes_del_bizcocho__la_fabula_del_helecho_y_el_bambu__el_acoso_a_marita_cuento_para_hablar_sobre_el_bullying_con_los_ninyos_"/>
  </r>
  <r>
    <x v="62"/>
    <d v="2021-04-12T00:00:00"/>
    <s v="Afronta la bipolaridad_x000a_"/>
    <s v="_un_payaso_muy_inquieto_"/>
  </r>
  <r>
    <x v="62"/>
    <d v="2021-04-12T00:00:00"/>
    <s v="Algo de apatía _x000a_"/>
    <s v="_tristeza__tension__aburrimiento__agrado__satisfaccion_"/>
  </r>
  <r>
    <x v="62"/>
    <d v="2021-04-12T00:00:00"/>
    <s v="Añadiría que cada vez que nos sintamos mal o sintamos que algo no va bien seamos capaces de expresarlo con la gente de nuestro entorno para conseguir ayuda_x000a_"/>
    <s v="_almuerzo_con_dios__carlota_y_su_mochila__la_ultima_casa_del_carpintero__el_tren_de_la_vida__el_aborto_un_cuento_de_horror_"/>
  </r>
  <r>
    <x v="62"/>
    <d v="2021-04-12T00:00:00"/>
    <s v="Es bueno ser modesto_x000a_"/>
    <s v="_amor__entusiasmo__placer__alegria__diversion_"/>
  </r>
  <r>
    <x v="62"/>
    <d v="2021-04-12T00:00:00"/>
    <s v="Estoy a favor de ayudar a los que lo necesitan _x000a_"/>
    <s v="_el_arbol_de_manzanas__un_payaso_muy_inquieto__sacudete__el_tren_de_la_vida__carlota_y_su_mochila_"/>
  </r>
  <r>
    <x v="62"/>
    <d v="2021-04-12T00:00:00"/>
    <s v="Estrés/ansiedad_x000a_"/>
    <s v="_deja_la_cuchara__paz_en_medio_de_las_dificultades__el_capitan_y_el_grumete__entrevista_a_dios__la_ofensa_"/>
  </r>
  <r>
    <x v="62"/>
    <d v="2021-04-12T00:00:00"/>
    <s v="Generalmente me encuentro bien _x000a_"/>
    <s v="_tristeza__ira__placer__tension__frustracion_"/>
  </r>
  <r>
    <x v="62"/>
    <d v="2021-04-12T00:00:00"/>
    <s v="Gracias_x000a_"/>
    <s v="_arrogancia__agrado_"/>
  </r>
  <r>
    <x v="62"/>
    <d v="2021-04-12T00:00:00"/>
    <s v="Hola?_x000a_"/>
    <m/>
  </r>
  <r>
    <x v="62"/>
    <d v="2021-04-12T00:00:00"/>
    <s v="La parte en la que van al médico _x000a_"/>
    <s v="_un_payaso_muy_inquieto__dr_alexander_fleming__bordados_de_la_vida__los_ingredientes_del_bizcocho__carlota_y_su_mochila_"/>
  </r>
  <r>
    <x v="62"/>
    <d v="2021-04-12T00:00:00"/>
    <s v="Me ha pasado por la cabeza que realmente hay mucha gente que está mal y ni siquiera lo sabemos_x000a_"/>
    <s v="_el_capitan_y_el_grumete__entrevista_a_dios__carlota_y_su_mochila__leyenda_china__destino_o_libre_albedrio_"/>
  </r>
  <r>
    <x v="62"/>
    <d v="2021-04-12T00:00:00"/>
    <s v="Me recuerda a una compañera de clase_x000a_"/>
    <s v="_el_acoso_a_marita_cuento_para_hablar_sobre_el_bullying_con_los_ninyos__el_tren_de_la_vida__pedro_y_el_hilo_magico__amar_lo_que_somos__semillas_"/>
  </r>
  <r>
    <x v="62"/>
    <d v="2021-04-12T00:00:00"/>
    <s v="Ni esa perdona sabe que tiene tal problema_x000a_"/>
    <s v="_entrevista_a_dios__calidad_emocional__el_arbol_de_los_problemas__el_ingenio_de_una_hormiga__paz_en_medio_de_las_dificultades_"/>
  </r>
  <r>
    <x v="62"/>
    <d v="2021-04-12T00:00:00"/>
    <s v="No creo _x000a_"/>
    <m/>
  </r>
  <r>
    <x v="62"/>
    <d v="2021-04-12T00:00:00"/>
    <s v="No creo que pueda conectar conmigo_x000a_"/>
    <m/>
  </r>
  <r>
    <x v="62"/>
    <d v="2021-04-12T00:00:00"/>
    <s v="No_x000a_"/>
    <m/>
  </r>
  <r>
    <x v="62"/>
    <d v="2021-04-12T00:00:00"/>
    <s v="No_x000a_"/>
    <m/>
  </r>
  <r>
    <x v="62"/>
    <d v="2021-04-12T00:00:00"/>
    <s v="No_x000a_"/>
    <m/>
  </r>
  <r>
    <x v="62"/>
    <d v="2021-04-12T00:00:00"/>
    <s v="Para ayudar a otros_x000a_"/>
    <s v="_las_mejores_semillas__el_amor_y_el_tiempo__el_alacran__un_payaso_muy_inquieto__sacudete_"/>
  </r>
  <r>
    <x v="62"/>
    <d v="2021-04-12T00:00:00"/>
    <s v="Porque están pasando por lo mismo_x000a_"/>
    <s v="_un_payaso_muy_inquieto__carlota_y_su_mochila__las_dos_vasijas_de_agua__el_capitan_y_el_grumete__el_acoso_a_marita_cuento_para_hablar_sobre_el_bullying_con_los_ninyos_"/>
  </r>
  <r>
    <x v="62"/>
    <d v="2021-04-12T00:00:00"/>
    <s v="Si lo habría hecho, pero primero habría hablado con la persona_x000a_"/>
    <s v="_la_fabula_del_helecho_y_el_bambu__los_ingredientes_del_bizcocho__carlota_y_su_mochila__almuerzo_con_dios__destino_o_libre_albedrio_"/>
  </r>
  <r>
    <x v="62"/>
    <d v="2021-04-12T00:00:00"/>
    <s v="Si_x000a_"/>
    <m/>
  </r>
  <r>
    <x v="62"/>
    <d v="2021-04-12T00:00:00"/>
    <s v="Si_x000a_"/>
    <m/>
  </r>
  <r>
    <x v="62"/>
    <d v="2021-04-12T00:00:00"/>
    <s v="Si_x000a_"/>
    <m/>
  </r>
  <r>
    <x v="62"/>
    <d v="2021-04-12T00:00:00"/>
    <s v="Si_x000a_"/>
    <m/>
  </r>
  <r>
    <x v="62"/>
    <d v="2021-04-12T00:00:00"/>
    <s v="Si_x000a_"/>
    <m/>
  </r>
  <r>
    <x v="62"/>
    <d v="2021-04-12T00:00:00"/>
    <s v="Si_x000a_"/>
    <m/>
  </r>
  <r>
    <x v="62"/>
    <d v="2021-04-12T00:00:00"/>
    <s v="Si_x000a_"/>
    <m/>
  </r>
  <r>
    <x v="62"/>
    <d v="2021-04-12T00:00:00"/>
    <s v="Si_x000a_"/>
    <m/>
  </r>
  <r>
    <x v="62"/>
    <d v="2021-04-12T00:00:00"/>
    <s v="Si_x000a_"/>
    <m/>
  </r>
  <r>
    <x v="62"/>
    <d v="2021-04-12T00:00:00"/>
    <s v="Si_x000a_"/>
    <m/>
  </r>
  <r>
    <x v="62"/>
    <d v="2021-04-12T00:00:00"/>
    <s v="Si_x000a_"/>
    <m/>
  </r>
  <r>
    <x v="62"/>
    <d v="2021-04-12T00:00:00"/>
    <s v="Si_x000a_"/>
    <m/>
  </r>
  <r>
    <x v="62"/>
    <d v="2021-04-12T00:00:00"/>
    <s v="Si_x000a_"/>
    <m/>
  </r>
  <r>
    <x v="62"/>
    <d v="2021-04-12T00:00:00"/>
    <s v="Si_x000a_"/>
    <m/>
  </r>
  <r>
    <x v="62"/>
    <d v="2021-04-12T00:00:00"/>
    <s v="Si_x000a_"/>
    <m/>
  </r>
  <r>
    <x v="62"/>
    <d v="2021-04-12T00:00:00"/>
    <s v="Si, pero con la depresión no_x000a_"/>
    <s v="_almuerzo_con_dios__un_payaso_muy_inquieto_"/>
  </r>
  <r>
    <x v="62"/>
    <d v="2021-04-12T00:00:00"/>
    <s v="También trata sobre ira, frustración y alegría_x000a_"/>
    <s v="_asamblea_en_la_carpinteria__los_lobos__el_arbol_de_los_problemas__carlota_y_su_mochila__el_amor_y_el_tiempo_"/>
  </r>
  <r>
    <x v="62"/>
    <d v="2021-04-12T00:00:00"/>
    <s v="Transmite la compasión _x000a_"/>
    <s v="_el_alacran__estrellas_de_mar_en_la_playa__dr_alexander_fleming__un_vaso_de_leche__los_lobos_"/>
  </r>
  <r>
    <x v="62"/>
    <d v="2021-04-12T00:00:00"/>
    <s v="Últimamente siento tensión _x000a_"/>
    <s v="_agotamiento__tension_"/>
  </r>
  <r>
    <x v="62"/>
    <d v="2021-04-12T00:00:00"/>
    <s v="Últimamente todo mi entorno lo está pasando mal, todos tienen problemas serios y no se como ayudarles_x000a_"/>
    <s v="_ira__frustracion__amor__humillacion__duda_"/>
  </r>
  <r>
    <x v="62"/>
    <d v="2021-04-12T00:00:00"/>
    <s v="Un especialista_x000a_"/>
    <s v="_un_vaso_de_leche_"/>
  </r>
  <r>
    <x v="62"/>
    <d v="2021-04-26T00:00:00"/>
    <s v="Creo que sí lo está_x000a_"/>
    <s v="_aburrimiento__frustracion_"/>
  </r>
  <r>
    <x v="62"/>
    <d v="2021-04-26T00:00:00"/>
    <s v="Eso es todo_x000a_"/>
    <m/>
  </r>
  <r>
    <x v="62"/>
    <d v="2021-04-26T00:00:00"/>
    <s v="Gracias_x000a_"/>
    <s v="_arrogancia__agrado_"/>
  </r>
  <r>
    <x v="62"/>
    <d v="2021-04-26T00:00:00"/>
    <s v="Hola_x000a_"/>
    <m/>
  </r>
  <r>
    <x v="62"/>
    <d v="2021-04-26T00:00:00"/>
    <s v="Hoy me encuentro bastante bien, pero ayer estaba bastante cansada_x000a_"/>
    <s v="_ira__agotamiento_"/>
  </r>
  <r>
    <x v="62"/>
    <d v="2021-04-26T00:00:00"/>
    <s v="Me duele un poco la cabeza_x000a_"/>
    <s v="_frustracion__humillacion_"/>
  </r>
  <r>
    <x v="62"/>
    <d v="2021-04-26T00:00:00"/>
    <s v="No_x000a_"/>
    <m/>
  </r>
  <r>
    <x v="62"/>
    <d v="2021-04-26T00:00:00"/>
    <s v="Opino que es cierto_x000a_"/>
    <s v="_certeza_"/>
  </r>
  <r>
    <x v="62"/>
    <d v="2021-04-26T00:00:00"/>
    <s v="Opino que si _x000a_"/>
    <s v="_certeza_"/>
  </r>
  <r>
    <x v="62"/>
    <d v="2021-04-26T00:00:00"/>
    <s v="Si_x000a_"/>
    <m/>
  </r>
  <r>
    <x v="62"/>
    <d v="2021-04-26T00:00:00"/>
    <s v="Si_x000a_"/>
    <m/>
  </r>
  <r>
    <x v="62"/>
    <d v="2021-04-26T00:00:00"/>
    <s v="Últimamente me encuentro bastante bien pero siento que la opinisi n d ellos demás me afecta bastante _x000a_"/>
    <s v="_tristeza__compasion_"/>
  </r>
  <r>
    <x v="63"/>
    <d v="2021-04-12T00:00:00"/>
    <s v="a lo mejor _x000a_"/>
    <s v="_pedro_y_el_hilo_magico__el_capitan_y_el_grumete__asamblea_en_la_carpinteria__carlota_y_su_mochila__triple_filtro_"/>
  </r>
  <r>
    <x v="63"/>
    <d v="2021-04-12T00:00:00"/>
    <s v="diria que va app _x000a_"/>
    <s v="_el_acoso_a_marita_cuento_para_hablar_sobre_el_bullying_con_los_ninyos__entrevista_a_dios__la_oruga__reflejo_de_tus_actos__destino_o_libre_albedrio_"/>
  </r>
  <r>
    <x v="63"/>
    <d v="2021-04-12T00:00:00"/>
    <s v="Diría que va c_x000a_"/>
    <s v="_arreglar_al_mundo__las_dos_vasijas_de_agua__el_acoso_a_marita_cuento_para_hablar_sobre_el_bullying_con_los_ninyos__carlota_y_su_mochila__un_vaso_de_leche_"/>
  </r>
  <r>
    <x v="63"/>
    <d v="2021-04-12T00:00:00"/>
    <s v="g_x000a_"/>
    <s v="_una_sonrisa_"/>
  </r>
  <r>
    <x v="63"/>
    <d v="2021-04-12T00:00:00"/>
    <s v="hubiera be mi lo mismo _x000a_"/>
    <s v="_carlota_y_su_mochila__el_acoso_a_marita_cuento_para_hablar_sobre_el_bullying_con_los_ninyos__pedro_y_el_hilo_magico__el_capitan_y_el_grumete__un_payaso_muy_inquieto_"/>
  </r>
  <r>
    <x v="63"/>
    <d v="2021-04-12T00:00:00"/>
    <s v="Me ha pasado lo mismo _x000a_"/>
    <s v="_un_payaso_muy_inquieto__carlota_y_su_mochila__las_dos_vasijas_de_agua__el_capitan_y_el_grumete__el_acoso_a_marita_cuento_para_hablar_sobre_el_bullying_con_los_ninyos_"/>
  </r>
  <r>
    <x v="63"/>
    <d v="2021-04-12T00:00:00"/>
    <s v="Miedo a perder a gente importante en mi vida _x000a_"/>
    <s v="_tristeza__malestar__aburrimiento__frustracion__odio_"/>
  </r>
  <r>
    <x v="63"/>
    <d v="2021-04-12T00:00:00"/>
    <s v="Opino lo mismo, lo más difícil de controlar es la mente y cuando ya se haya controlado es más fácil _x000a_"/>
    <s v="_la_ofensa__entrevista_a_dios__un_payaso_muy_inquieto__deja_la_cuchara__calidad_emocional_"/>
  </r>
  <r>
    <x v="63"/>
    <d v="2021-04-12T00:00:00"/>
    <s v="Perder a gente importante _x000a_"/>
    <s v="_tristeza__ira__diversion__frustracion__odio_"/>
  </r>
  <r>
    <x v="63"/>
    <d v="2021-04-12T00:00:00"/>
    <s v="si _x000a_"/>
    <m/>
  </r>
  <r>
    <x v="63"/>
    <d v="2021-04-12T00:00:00"/>
    <s v="si _x000a_"/>
    <m/>
  </r>
  <r>
    <x v="63"/>
    <d v="2021-04-12T00:00:00"/>
    <s v="Si_x000a_"/>
    <m/>
  </r>
  <r>
    <x v="63"/>
    <d v="2021-04-12T00:00:00"/>
    <s v="Si_x000a_"/>
    <m/>
  </r>
  <r>
    <x v="63"/>
    <d v="2021-04-12T00:00:00"/>
    <s v="Si_x000a_"/>
    <m/>
  </r>
  <r>
    <x v="63"/>
    <d v="2021-04-12T00:00:00"/>
    <s v="Si_x000a_"/>
    <m/>
  </r>
  <r>
    <x v="63"/>
    <d v="2021-04-12T00:00:00"/>
    <s v="si, hay veces que no dejo de pensar en algo que no debería de pensar tanto _x000a_"/>
    <s v="_carlota_y_su_mochila__el_acoso_a_marita_cuento_para_hablar_sobre_el_bullying_con_los_ninyos__el_capitan_y_el_grumete__el_arbol_de_los_problemas__triple_filtro_"/>
  </r>
  <r>
    <x v="63"/>
    <d v="2021-04-12T00:00:00"/>
    <s v="Un estudiante de zen intenta relajarse pero no puede sacarse de las mentes pensamientos que no deja que se relajen _x000a_"/>
    <s v="_deja_la_cuchara__una_taza_de_te__bordados_de_la_vida_"/>
  </r>
  <r>
    <x v="63"/>
    <d v="2021-04-12T00:00:00"/>
    <s v="y_x000a_"/>
    <m/>
  </r>
  <r>
    <x v="63"/>
    <d v="2021-04-12T00:00:00"/>
    <s v="yo le podría otro _x000a_"/>
    <s v="_asamblea_en_la_carpinteria__el_arbol_de_los_problemas__arreglar_al_mundo__las_dos_vasijas_de_agua__paz_en_medio_de_las_dificultades_"/>
  </r>
  <r>
    <x v="63"/>
    <d v="2021-04-26T00:00:00"/>
    <s v="el aborto el eleccion de la propia persona_x000a_"/>
    <s v="_diversion__aburrimiento_"/>
  </r>
  <r>
    <x v="63"/>
    <d v="2021-04-26T00:00:00"/>
    <s v="estoy aburrida_x000a_"/>
    <s v="_aburrimiento_"/>
  </r>
  <r>
    <x v="63"/>
    <d v="2021-04-26T00:00:00"/>
    <s v="no _x000a_"/>
    <m/>
  </r>
  <r>
    <x v="63"/>
    <d v="2021-04-26T00:00:00"/>
    <s v="no estoy divirtiendme estoy aburrida_x000a_"/>
    <m/>
  </r>
  <r>
    <x v="63"/>
    <d v="2021-04-26T00:00:00"/>
    <s v="si_x000a_"/>
    <m/>
  </r>
  <r>
    <x v="63"/>
    <d v="2021-04-26T00:00:00"/>
    <s v="tengo hambre_x000a_"/>
    <s v="_placer__tristeza_"/>
  </r>
  <r>
    <x v="63"/>
    <d v="2021-05-10T00:00:00"/>
    <s v="estpy calmada_x000a_"/>
    <s v="_calma__satisfaccion_"/>
  </r>
  <r>
    <x v="63"/>
    <d v="2021-05-24T00:00:00"/>
    <s v="a veces_x000a_"/>
    <s v="_tristeza__aburrimiento_"/>
  </r>
  <r>
    <x v="63"/>
    <d v="2021-05-24T00:00:00"/>
    <s v="a veces_x000a_"/>
    <s v="_tristeza__aburrimiento_"/>
  </r>
  <r>
    <x v="63"/>
    <d v="2021-05-24T00:00:00"/>
    <s v="calmada_x000a_"/>
    <s v="_calma__satisfaccion_"/>
  </r>
  <r>
    <x v="63"/>
    <d v="2021-05-24T00:00:00"/>
    <s v="estoy calmada pero no del todo_x000a_"/>
    <s v="_calma__satisfaccion_"/>
  </r>
  <r>
    <x v="63"/>
    <d v="2021-05-24T00:00:00"/>
    <s v="si pero no del todo_x000a_"/>
    <m/>
  </r>
  <r>
    <x v="63"/>
    <d v="2021-06-07T00:00:00"/>
    <s v="a lo mejor_x000a_"/>
    <s v="_entusiasmo__agrado_"/>
  </r>
  <r>
    <x v="63"/>
    <d v="2021-06-07T00:00:00"/>
    <s v="Estoy bin_x000a_"/>
    <m/>
  </r>
  <r>
    <x v="63"/>
    <d v="2021-06-07T00:00:00"/>
    <s v="estoy calmada y bien_x000a_"/>
    <s v="_calma__satisfaccion_"/>
  </r>
  <r>
    <x v="63"/>
    <d v="2021-06-07T00:00:00"/>
    <s v="estoy calmada y cansada_x000a_"/>
    <s v="_tristeza__malestar_"/>
  </r>
  <r>
    <x v="63"/>
    <d v="2021-06-07T00:00:00"/>
    <s v="no se que decir_x000a_"/>
    <s v="_duda__odio_"/>
  </r>
  <r>
    <x v="63"/>
    <d v="2021-06-07T00:00:00"/>
    <s v="que es verdad_x000a_"/>
    <s v="_certeza__apatia_"/>
  </r>
  <r>
    <x v="63"/>
    <d v="2021-06-07T00:00:00"/>
    <s v="que es verdad_x000a_"/>
    <s v="_certeza__apatia_"/>
  </r>
  <r>
    <x v="64"/>
    <d v="2021-04-12T00:00:00"/>
    <s v=" No_x000a_"/>
    <m/>
  </r>
  <r>
    <x v="64"/>
    <d v="2021-04-12T00:00:00"/>
    <s v="a favor_x000a_"/>
    <s v="_la_ultima_casa_del_carpintero__carlota_y_su_mochila_"/>
  </r>
  <r>
    <x v="64"/>
    <d v="2021-04-12T00:00:00"/>
    <s v="Estrés más o menos pero nada del otro mundo_x000a_"/>
    <s v="_deja_la_cuchara__paz_en_medio_de_las_dificultades__el_capitan_y_el_grumete__entrevista_a_dios__la_ofensa_"/>
  </r>
  <r>
    <x v="64"/>
    <d v="2021-04-12T00:00:00"/>
    <s v="Mas o menos_x000a_"/>
    <m/>
  </r>
  <r>
    <x v="64"/>
    <d v="2021-04-12T00:00:00"/>
    <s v="ni_x000a_"/>
    <m/>
  </r>
  <r>
    <x v="64"/>
    <d v="2021-04-12T00:00:00"/>
    <s v="No lo sé quizás _x000a_"/>
    <s v="_pedro_y_el_hilo_magico__el_capitan_y_el_grumete__la_oruga__el_arbol_de_los_problemas__necesito_un_abrazo_"/>
  </r>
  <r>
    <x v="64"/>
    <d v="2021-04-12T00:00:00"/>
    <s v="No_x000a_"/>
    <m/>
  </r>
  <r>
    <x v="64"/>
    <d v="2021-04-12T00:00:00"/>
    <s v="No,_x000a_"/>
    <m/>
  </r>
  <r>
    <x v="64"/>
    <d v="2021-04-12T00:00:00"/>
    <s v="Noooooo_x000a_"/>
    <m/>
  </r>
  <r>
    <x v="64"/>
    <d v="2021-04-12T00:00:00"/>
    <s v="Ns porque pero me suena a una persona divorciándose _x000a_"/>
    <s v="_carlota_y_su_mochila__el_capitan_y_el_grumete__la_oruga__necesito_un_abrazo__los_ingredientes_del_bizcocho_"/>
  </r>
  <r>
    <x v="64"/>
    <d v="2021-04-12T00:00:00"/>
    <s v="Ok_x000a_"/>
    <m/>
  </r>
  <r>
    <x v="64"/>
    <d v="2021-04-12T00:00:00"/>
    <s v="para desahogarse _x000a_"/>
    <s v="_nestor_el_castor_"/>
  </r>
  <r>
    <x v="64"/>
    <d v="2021-04-12T00:00:00"/>
    <s v="Porque tengo estrés en casaaaaa_x000a_"/>
    <s v="_deja_la_cuchara__paz_en_medio_de_las_dificultades__entrevista_a_dios__la_ofensa__el_capitan_y_el_grumete_"/>
  </r>
  <r>
    <x v="64"/>
    <d v="2021-04-12T00:00:00"/>
    <s v="Que la Paz no es lo mismo para todos_x000a_"/>
    <s v="_paz_en_medio_de_las_dificultades__deja_la_cuchara__las_mejores_semillas__los_lobos__el_aborto_un_cuento_de_horror_"/>
  </r>
  <r>
    <x v="64"/>
    <d v="2021-04-12T00:00:00"/>
    <s v="si _x000a_"/>
    <m/>
  </r>
  <r>
    <x v="64"/>
    <d v="2021-04-12T00:00:00"/>
    <s v="Si el mundo está rotísimo!_x000a_"/>
    <s v="_miedo__humillacion__diversion__alegria__placer_"/>
  </r>
  <r>
    <x v="64"/>
    <d v="2021-04-12T00:00:00"/>
    <s v="Si q conocía_x000a_"/>
    <s v="_dr_alexander_fleming__suenyo__almuerzo_con_dios__el_arbol_de_los_problemas__el_aborto_un_cuento_de_horror_"/>
  </r>
  <r>
    <x v="64"/>
    <d v="2021-04-12T00:00:00"/>
    <s v="Si_x000a_"/>
    <m/>
  </r>
  <r>
    <x v="64"/>
    <d v="2021-04-12T00:00:00"/>
    <s v="si_x000a_"/>
    <m/>
  </r>
  <r>
    <x v="64"/>
    <d v="2021-04-12T00:00:00"/>
    <s v="si, estres_x000a_"/>
    <s v="_deja_la_cuchara__paz_en_medio_de_las_dificultades__el_capitan_y_el_grumete__entrevista_a_dios__la_ofensa_"/>
  </r>
  <r>
    <x v="64"/>
    <d v="2021-04-12T00:00:00"/>
    <s v="Si, pero porque sale lgtb y racismo en psicológicos _x000a_"/>
    <s v="_triple_filtro__el_acoso_a_marita_cuento_para_hablar_sobre_el_bullying_con_los_ninyos_"/>
  </r>
  <r>
    <x v="64"/>
    <d v="2021-04-12T00:00:00"/>
    <s v="Soy lgtb 🏳️‍🌈 _x000a_"/>
    <m/>
  </r>
  <r>
    <x v="64"/>
    <d v="2021-04-12T00:00:00"/>
    <s v="Tengo depresión _x000a_"/>
    <s v="_ira__tristeza__tension__apatia__agrado_"/>
  </r>
  <r>
    <x v="64"/>
    <d v="2021-04-12T00:00:00"/>
    <s v="Tensión, frustración _x000a_"/>
    <s v="_el_capitan_y_el_grumete__entrevista_a_dios__deja_la_cuchara__paz_en_medio_de_las_dificultades__la_ofensa_"/>
  </r>
  <r>
    <x v="64"/>
    <d v="2021-04-12T00:00:00"/>
    <s v="Triste_x000a_"/>
    <s v="_frustracion__tristeza_"/>
  </r>
  <r>
    <x v="64"/>
    <d v="2021-04-12T00:00:00"/>
    <s v="Y mi padre no me acepta_x000a_"/>
    <s v="_frustracion__certeza__amor__malestar__duda_"/>
  </r>
  <r>
    <x v="64"/>
    <d v="2021-04-12T00:00:00"/>
    <s v="ya sabía todo eso_x000a_"/>
    <s v="_pedro_y_el_hilo_magico__el_capitan_y_el_grumete__la_oruga__el_arbol_de_los_problemas__necesito_un_abrazo_"/>
  </r>
  <r>
    <x v="64"/>
    <d v="2021-04-26T00:00:00"/>
    <s v="Estoy aburrido_x000a_"/>
    <s v="_aburrimiento_"/>
  </r>
  <r>
    <x v="64"/>
    <d v="2021-04-26T00:00:00"/>
    <s v="Estoy con ansiedad_x000a_"/>
    <s v="_miedo__tension_"/>
  </r>
  <r>
    <x v="64"/>
    <d v="2021-04-26T00:00:00"/>
    <s v="No se que va a hacer un cuento para ayudarme a sentirme mejor_x000a_"/>
    <s v="_miedo__ira_"/>
  </r>
  <r>
    <x v="64"/>
    <d v="2021-04-26T00:00:00"/>
    <s v="No_x000a_"/>
    <m/>
  </r>
  <r>
    <x v="64"/>
    <d v="2021-04-26T00:00:00"/>
    <s v="No_x000a_"/>
    <m/>
  </r>
  <r>
    <x v="65"/>
    <d v="2021-04-12T00:00:00"/>
    <s v="._x000a_"/>
    <m/>
  </r>
  <r>
    <x v="65"/>
    <d v="2021-04-12T00:00:00"/>
    <s v="._x000a_"/>
    <m/>
  </r>
  <r>
    <x v="65"/>
    <d v="2021-04-12T00:00:00"/>
    <s v="?_x000a_"/>
    <m/>
  </r>
  <r>
    <x v="65"/>
    <d v="2021-04-12T00:00:00"/>
    <s v="?_x000a_"/>
    <m/>
  </r>
  <r>
    <x v="65"/>
    <d v="2021-04-12T00:00:00"/>
    <s v="No_x000a_"/>
    <m/>
  </r>
  <r>
    <x v="65"/>
    <d v="2021-04-12T00:00:00"/>
    <s v="no_x000a_"/>
    <m/>
  </r>
  <r>
    <x v="65"/>
    <d v="2021-04-12T00:00:00"/>
    <s v="No_x000a_"/>
    <m/>
  </r>
  <r>
    <x v="65"/>
    <d v="2021-04-12T00:00:00"/>
    <s v="s_x000a_"/>
    <s v="_entrevista_a_dios__deja_la_cuchara__pedro_y_el_hilo_magico__la_fabula_del_lapiz__el_valor_de_un_billete_de_100_"/>
  </r>
  <r>
    <x v="65"/>
    <d v="2021-04-12T00:00:00"/>
    <s v="Si_x000a_"/>
    <m/>
  </r>
  <r>
    <x v="65"/>
    <d v="2021-04-12T00:00:00"/>
    <s v="Si_x000a_"/>
    <m/>
  </r>
  <r>
    <x v="66"/>
    <d v="2021-04-26T00:00:00"/>
    <s v="Afeminadamente _x000a_"/>
    <m/>
  </r>
  <r>
    <x v="66"/>
    <d v="2021-04-26T00:00:00"/>
    <s v="barack Obama era negro_x000a_"/>
    <s v="_miedo__tristeza_"/>
  </r>
  <r>
    <x v="66"/>
    <d v="2021-04-26T00:00:00"/>
    <s v="Bien pero ayer me dio un amarillo y me quede loco_x000a_"/>
    <s v="_alegria__ira_"/>
  </r>
  <r>
    <x v="66"/>
    <d v="2021-04-26T00:00:00"/>
    <s v="cada vez más el círculo lo cierro_x000a_"/>
    <s v="_ira__tristeza_"/>
  </r>
  <r>
    <x v="66"/>
    <d v="2021-04-26T00:00:00"/>
    <s v="Chavos y prendas _x000a_"/>
    <m/>
  </r>
  <r>
    <x v="66"/>
    <d v="2021-04-26T00:00:00"/>
    <s v="como me llamo_x000a_"/>
    <s v="_ira__aburrimiento_"/>
  </r>
  <r>
    <x v="66"/>
    <d v="2021-04-26T00:00:00"/>
    <s v="el sr de los cielos_x000a_"/>
    <s v="_fortaleza_"/>
  </r>
  <r>
    <x v="66"/>
    <d v="2021-04-26T00:00:00"/>
    <s v="eres real_x000a_"/>
    <s v="_miedo__calma_"/>
  </r>
  <r>
    <x v="66"/>
    <d v="2021-04-26T00:00:00"/>
    <s v="eres trapito?_x000a_"/>
    <m/>
  </r>
  <r>
    <x v="66"/>
    <d v="2021-04-26T00:00:00"/>
    <s v="Estoy harto de esperar_x000a_"/>
    <s v="_ira__aburrimiento_"/>
  </r>
  <r>
    <x v="66"/>
    <d v="2021-04-26T00:00:00"/>
    <s v="gente que se identifica con otro genero_x000a_"/>
    <s v="_frustracion__odio_"/>
  </r>
  <r>
    <x v="66"/>
    <d v="2021-04-26T00:00:00"/>
    <s v="Hoooooola_x000a_"/>
    <m/>
  </r>
  <r>
    <x v="66"/>
    <d v="2021-04-26T00:00:00"/>
    <s v="La verdad que no_x000a_"/>
    <s v="_certeza__duda_"/>
  </r>
  <r>
    <x v="66"/>
    <d v="2021-04-26T00:00:00"/>
    <s v="porque tienes esa foto_x000a_"/>
    <s v="_amor__valentia_"/>
  </r>
  <r>
    <x v="66"/>
    <d v="2021-04-26T00:00:00"/>
    <s v="Pues me siento alegre pero no del todo_x000a_"/>
    <s v="_alegria__diversion_"/>
  </r>
  <r>
    <x v="66"/>
    <d v="2021-04-26T00:00:00"/>
    <s v="que bueno que te dejaste del gatito que tenías _x000a_"/>
    <s v="_frustracion__diversion_"/>
  </r>
  <r>
    <x v="66"/>
    <d v="2021-04-26T00:00:00"/>
    <s v="que hora es?_x000a_"/>
    <m/>
  </r>
  <r>
    <x v="66"/>
    <d v="2021-04-26T00:00:00"/>
    <s v="Que si_x000a_"/>
    <m/>
  </r>
  <r>
    <x v="66"/>
    <d v="2021-04-26T00:00:00"/>
    <s v="que si_x000a_"/>
    <m/>
  </r>
  <r>
    <x v="66"/>
    <d v="2021-04-26T00:00:00"/>
    <s v="que si, pero no hace falta que me lo digas tú es sencillo_x000a_"/>
    <m/>
  </r>
  <r>
    <x v="66"/>
    <d v="2021-04-26T00:00:00"/>
    <s v="que yo no soy hembra_x000a_"/>
    <m/>
  </r>
  <r>
    <x v="66"/>
    <d v="2021-04-26T00:00:00"/>
    <s v="quireo uno de coches_x000a_"/>
    <s v="_alegria_"/>
  </r>
  <r>
    <x v="66"/>
    <d v="2021-04-26T00:00:00"/>
    <s v="si_x000a_"/>
    <m/>
  </r>
  <r>
    <x v="66"/>
    <d v="2021-04-26T00:00:00"/>
    <s v="si, estoy harto de hablar contigo _x000a_"/>
    <s v="_ira__aburrimiento_"/>
  </r>
  <r>
    <x v="66"/>
    <d v="2021-05-10T00:00:00"/>
    <s v="asi es_x000a_"/>
    <m/>
  </r>
  <r>
    <x v="66"/>
    <d v="2021-05-10T00:00:00"/>
    <s v="De donde eres_x000a_"/>
    <m/>
  </r>
  <r>
    <x v="66"/>
    <d v="2021-05-10T00:00:00"/>
    <s v="Hola caracola_x000a_"/>
    <s v="_satisfaccion__agrado_"/>
  </r>
  <r>
    <x v="66"/>
    <d v="2021-05-10T00:00:00"/>
    <s v="La tristeza es mala_x000a_"/>
    <s v="_tension__compasion_"/>
  </r>
  <r>
    <x v="66"/>
    <d v="2021-05-10T00:00:00"/>
    <s v="Melancolía, eso me recuerda a pitagoras mi ratón que murió _x000a_"/>
    <s v="_tristeza__aburrimiento_"/>
  </r>
  <r>
    <x v="66"/>
    <d v="2021-05-10T00:00:00"/>
    <s v="No diría eso pero bueno_x000a_"/>
    <s v="_frustracion__amor_"/>
  </r>
  <r>
    <x v="66"/>
    <d v="2021-05-10T00:00:00"/>
    <s v="No, soy negativo _x000a_"/>
    <s v="_odio__tristeza_"/>
  </r>
  <r>
    <x v="66"/>
    <d v="2021-05-10T00:00:00"/>
    <s v="Te gustan las series_x000a_"/>
    <s v="_frustracion__entusiasmo_"/>
  </r>
  <r>
    <x v="66"/>
    <d v="2021-05-10T00:00:00"/>
    <s v="Te gustan los ratones?_x000a_"/>
    <s v="_frustracion__diversion_"/>
  </r>
  <r>
    <x v="66"/>
    <d v="2021-05-24T00:00:00"/>
    <s v="de donde eres_x000a_"/>
    <m/>
  </r>
  <r>
    <x v="66"/>
    <d v="2021-05-24T00:00:00"/>
    <s v="estas loca_x000a_"/>
    <m/>
  </r>
  <r>
    <x v="66"/>
    <d v="2021-05-24T00:00:00"/>
    <s v="Estoy melancolico _x000a_"/>
    <s v="_tristeza__ira_"/>
  </r>
  <r>
    <x v="66"/>
    <d v="2021-05-24T00:00:00"/>
    <s v="how are you _x000a_"/>
    <m/>
  </r>
  <r>
    <x v="66"/>
    <d v="2021-05-24T00:00:00"/>
    <s v="Porque escribes con x_x000a_"/>
    <s v="_alegria__aburrimiento_"/>
  </r>
  <r>
    <x v="66"/>
    <d v="2021-05-24T00:00:00"/>
    <s v="sabes que solo existen 2 géneros _x000a_"/>
    <s v="_fobia__odio_"/>
  </r>
  <r>
    <x v="66"/>
    <d v="2021-05-24T00:00:00"/>
    <s v="soy de Jaén _x000a_"/>
    <m/>
  </r>
  <r>
    <x v="66"/>
    <d v="2021-05-24T00:00:00"/>
    <s v="soy positiva_x000a_"/>
    <s v="_alegria__valentia_"/>
  </r>
  <r>
    <x v="66"/>
    <d v="2021-05-24T00:00:00"/>
    <s v="Te gusta jugar_x000a_"/>
    <s v="_diversion__alegria_"/>
  </r>
  <r>
    <x v="66"/>
    <d v="2021-05-24T00:00:00"/>
    <s v="tienes genero_x000a_"/>
    <s v="_malestar__odio_"/>
  </r>
  <r>
    <x v="66"/>
    <d v="2021-05-24T00:00:00"/>
    <s v="yes_x000a_"/>
    <m/>
  </r>
  <r>
    <x v="66"/>
    <d v="2021-05-24T00:00:00"/>
    <s v="Yo soy homofobo?_x000a_"/>
    <m/>
  </r>
  <r>
    <x v="66"/>
    <d v="2021-06-07T00:00:00"/>
    <s v="chupa _x000a_"/>
    <m/>
  </r>
  <r>
    <x v="66"/>
    <d v="2021-06-07T00:00:00"/>
    <s v="Como va la mañana _x000a_"/>
    <s v="_satisfaccion__placer_"/>
  </r>
  <r>
    <x v="66"/>
    <d v="2021-06-07T00:00:00"/>
    <s v="cuantas calorías tomas_x000a_"/>
    <s v="_alegria__entusiasmo_"/>
  </r>
  <r>
    <x v="66"/>
    <d v="2021-06-07T00:00:00"/>
    <s v="deja Ya las personas negativas _x000a_"/>
    <s v="_tristeza__odio_"/>
  </r>
  <r>
    <x v="66"/>
    <d v="2021-06-07T00:00:00"/>
    <s v="el dolor duele_x000a_"/>
    <s v="_tristeza__dolor_"/>
  </r>
  <r>
    <x v="66"/>
    <d v="2021-06-07T00:00:00"/>
    <s v="me encantaría conocerte_x000a_"/>
    <s v="_agotamiento__agrado_"/>
  </r>
  <r>
    <x v="66"/>
    <d v="2021-06-07T00:00:00"/>
    <s v="no estas tomando nota_x000a_"/>
    <m/>
  </r>
  <r>
    <x v="66"/>
    <d v="2021-06-07T00:00:00"/>
    <s v="Normal_x000a_"/>
    <s v="_agotamiento__tristeza_"/>
  </r>
  <r>
    <x v="66"/>
    <d v="2021-06-07T00:00:00"/>
    <s v="oscar wilde_x000a_"/>
    <m/>
  </r>
  <r>
    <x v="66"/>
    <d v="2021-06-07T00:00:00"/>
    <s v="pero no estoy cansado_x000a_"/>
    <m/>
  </r>
  <r>
    <x v="66"/>
    <d v="2021-06-07T00:00:00"/>
    <s v="que es verdad _x000a_"/>
    <s v="_certeza__apatia_"/>
  </r>
  <r>
    <x v="66"/>
    <d v="2021-06-07T00:00:00"/>
    <s v="Que hora es_x000a_"/>
    <m/>
  </r>
  <r>
    <x v="66"/>
    <d v="2021-06-07T00:00:00"/>
    <s v="Que música te gusta_x000a_"/>
    <s v="_diversion__placer_"/>
  </r>
  <r>
    <x v="66"/>
    <d v="2021-06-07T00:00:00"/>
    <s v="que no soy negativo _x000a_"/>
    <m/>
  </r>
  <r>
    <x v="66"/>
    <d v="2021-06-07T00:00:00"/>
    <s v="Son buenas_x000a_"/>
    <s v="_frustracion__amor_"/>
  </r>
  <r>
    <x v="66"/>
    <d v="2021-06-07T00:00:00"/>
    <s v="te gusta comer_x000a_"/>
    <s v="_alegria__certeza_"/>
  </r>
  <r>
    <x v="66"/>
    <d v="2021-06-07T00:00:00"/>
    <s v="Tienes la cabeza dura ehh_x000a_"/>
    <s v="_duda__ira_"/>
  </r>
  <r>
    <x v="66"/>
    <d v="2021-06-07T00:00:00"/>
    <s v="tienes miedo_x000a_"/>
    <s v="_frustracion__tension_"/>
  </r>
  <r>
    <x v="66"/>
    <d v="2021-06-07T00:00:00"/>
    <s v="zaramay baby_x000a_"/>
    <m/>
  </r>
  <r>
    <x v="66"/>
    <d v="2021-06-07T00:00:00"/>
    <m/>
    <m/>
  </r>
  <r>
    <x v="67"/>
    <d v="2021-04-12T00:00:00"/>
    <s v="¿Tu eres real?_x000a_"/>
    <s v="_miedo__calma__compasion__duda__frustracion_"/>
  </r>
  <r>
    <x v="67"/>
    <d v="2021-04-12T00:00:00"/>
    <s v="6_x000a_"/>
    <s v="_alegria__tristeza__humillacion__amor_"/>
  </r>
  <r>
    <x v="67"/>
    <d v="2021-04-12T00:00:00"/>
    <s v="Eres macho o hembra_x000a_"/>
    <m/>
  </r>
  <r>
    <x v="67"/>
    <d v="2021-04-12T00:00:00"/>
    <s v="Estoy bien _x000a_"/>
    <m/>
  </r>
  <r>
    <x v="67"/>
    <d v="2021-04-12T00:00:00"/>
    <s v="Hoy en día hay más confianza que hace mucho tiempo pero todavía puede ser más _x000a_"/>
    <s v="_ira__satisfaccion__certeza__arrogancia__tristeza_"/>
  </r>
  <r>
    <x v="67"/>
    <d v="2021-04-12T00:00:00"/>
    <s v="le doy cierta importancia a ser feliz, pero tampoco es la más _x000a_"/>
    <s v="_alegria__amor__arrogancia__malestar__calma_"/>
  </r>
  <r>
    <x v="67"/>
    <d v="2021-04-12T00:00:00"/>
    <s v="me gusta comer_x000a_"/>
    <s v="_agrado__placer__miedo__frustracion_"/>
  </r>
  <r>
    <x v="67"/>
    <d v="2021-04-12T00:00:00"/>
    <s v="Me gusta el Mario Kart_x000a_"/>
    <s v="_agrado__placer__miedo__frustracion_"/>
  </r>
  <r>
    <x v="67"/>
    <d v="2021-04-12T00:00:00"/>
    <s v="me gusta la ciencia _x000a_"/>
    <s v="_certeza__amor__dolor__arrogancia__malestar_"/>
  </r>
  <r>
    <x v="67"/>
    <d v="2021-04-12T00:00:00"/>
    <s v="no_x000a_"/>
    <m/>
  </r>
  <r>
    <x v="67"/>
    <d v="2021-04-12T00:00:00"/>
    <s v="no_x000a_"/>
    <m/>
  </r>
  <r>
    <x v="67"/>
    <d v="2021-04-12T00:00:00"/>
    <s v="no_x000a_"/>
    <m/>
  </r>
  <r>
    <x v="67"/>
    <d v="2021-04-12T00:00:00"/>
    <s v="no_x000a_"/>
    <m/>
  </r>
  <r>
    <x v="67"/>
    <d v="2021-04-12T00:00:00"/>
    <s v="Nono que sitúas tu_x000a_"/>
    <s v="_certeza__amor_"/>
  </r>
  <r>
    <x v="67"/>
    <d v="2021-04-12T00:00:00"/>
    <s v="Si en tu vida te esfuerzas o te sacrificas, no obtendrás ningún beneficio _x000a_"/>
    <s v="_pedro_y_el_hilo_magico__carlota_y_su_mochila__triple_filtro__los_ingredientes_del_bizcocho__el_ingenio_de_una_hormiga_"/>
  </r>
  <r>
    <x v="67"/>
    <d v="2021-04-12T00:00:00"/>
    <s v="si si_x000a_"/>
    <m/>
  </r>
  <r>
    <x v="67"/>
    <d v="2021-04-12T00:00:00"/>
    <s v="Si_x000a_"/>
    <m/>
  </r>
  <r>
    <x v="67"/>
    <d v="2021-04-12T00:00:00"/>
    <s v="Si_x000a_"/>
    <m/>
  </r>
  <r>
    <x v="67"/>
    <d v="2021-04-12T00:00:00"/>
    <s v="Si_x000a_"/>
    <m/>
  </r>
  <r>
    <x v="67"/>
    <d v="2021-04-12T00:00:00"/>
    <s v="Si_x000a_"/>
    <m/>
  </r>
  <r>
    <x v="67"/>
    <d v="2021-04-12T00:00:00"/>
    <s v="Si_x000a_"/>
    <m/>
  </r>
  <r>
    <x v="68"/>
    <d v="2021-04-26T00:00:00"/>
    <s v="Me siento rara_x000a_"/>
    <s v="_amor_"/>
  </r>
  <r>
    <x v="68"/>
    <d v="2021-05-24T00:00:00"/>
    <s v="Hoy creo que estoy alegre_x000a_"/>
    <s v="_tension__tristeza_"/>
  </r>
  <r>
    <x v="68"/>
    <d v="2021-06-07T00:00:00"/>
    <s v="Más o menos _x000a_"/>
    <m/>
  </r>
  <r>
    <x v="68"/>
    <d v="2021-06-07T00:00:00"/>
    <s v="Por ahora mi día va bien_x000a_"/>
    <s v="_tristeza__ira_"/>
  </r>
  <r>
    <x v="68"/>
    <d v="2021-06-07T00:00:00"/>
    <s v="Que no se si estoy del todo alegre pero si bastante alegre por ahora_x000a_"/>
    <s v="_tristeza__amor_"/>
  </r>
  <r>
    <x v="68"/>
    <d v="2021-06-07T00:00:00"/>
    <s v="Si se puede asociar a la emoción de alegria _x000a_"/>
    <s v="_alegria__entusiasmo_"/>
  </r>
  <r>
    <x v="69"/>
    <d v="2021-04-12T00:00:00"/>
    <s v="Me siento mal, insegura de que no sea lo suficiente para las personas con las que estoy y con la sensación que en cualquier momento se van a cansar de mí y se van a ir, eso me ha llegado a generar problemas como la autolesión y ansiedad_x000a_"/>
    <m/>
  </r>
  <r>
    <x v="69"/>
    <d v="2021-04-12T00:00:00"/>
    <s v="No_x000a_"/>
    <m/>
  </r>
  <r>
    <x v="69"/>
    <d v="2021-04-12T00:00:00"/>
    <s v="Que persigas tus sueños a pesar de que otra gente te diga que es imposible _x000a_"/>
    <s v="_el_aborto_un_cuento_de_horror__un_payaso_muy_inquieto__arreglar_al_mundo__carlota_y_su_mochila__entrevista_a_dios_"/>
  </r>
  <r>
    <x v="69"/>
    <d v="2021-04-12T00:00:00"/>
    <s v="si _x000a_"/>
    <m/>
  </r>
  <r>
    <x v="69"/>
    <d v="2021-04-12T00:00:00"/>
    <s v="Sí _x000a_"/>
    <m/>
  </r>
  <r>
    <x v="69"/>
    <d v="2021-04-12T00:00:00"/>
    <s v="Sí_x000a_"/>
    <m/>
  </r>
  <r>
    <x v="69"/>
    <d v="2021-04-12T00:00:00"/>
    <s v="Sí_x000a_"/>
    <m/>
  </r>
  <r>
    <x v="69"/>
    <d v="2021-04-12T00:00:00"/>
    <s v="sí_x000a_"/>
    <m/>
  </r>
  <r>
    <x v="69"/>
    <d v="2021-04-12T00:00:00"/>
    <s v="Valentía _x000a_"/>
    <s v="_las_siete_tinajas_de_oro__las_dos_vasijas_de_agua__triple_filtro__destino_o_libre_albedrio__el_acoso_a_marita_cuento_para_hablar_sobre_el_bullying_con_los_ninyos_"/>
  </r>
  <r>
    <x v="69"/>
    <d v="2021-04-26T00:00:00"/>
    <s v="Me encuentro ansiosa y triste, porque el otro día mis amigas quedaron sin mi, porque a una amiga no le gusta tenerme cerca y al parecer a ellas le importan más los sentimientos de ella que los míos, lo que me hace pensar si de verdad les importo, aunque no me extrañaría que no lo hicieran, pero lo peor de todo es que la chica que me gusta se dio picos con todas y yo no estaba._x000a_"/>
    <s v="_tristeza__frustracion_"/>
  </r>
  <r>
    <x v="69"/>
    <d v="2021-04-26T00:00:00"/>
    <s v="Si_x000a_"/>
    <m/>
  </r>
  <r>
    <x v="69"/>
    <d v="2021-05-24T00:00:00"/>
    <s v="Creo que sería mejor la decepción porque me siento decepcionada con ella _x000a_"/>
    <s v="_frustracion__miedo_"/>
  </r>
  <r>
    <x v="69"/>
    <d v="2021-05-24T00:00:00"/>
    <s v="Estoy mal, porque por primera ves la persona en la que más confiaba y quien yo creí que nunca me traicionaría, ha intentado jugar con mis sentimientos y no se si ella es consciente de el daño que podría haber hecho._x000a_"/>
    <s v="_ira__dolor_"/>
  </r>
  <r>
    <x v="70"/>
    <d v="2021-04-12T00:00:00"/>
    <s v="“Y que sepan que estoy con ellos siempre, y así en un encuentro profundo, continuamos en silencio” yo creo que es esto._x000a_"/>
    <s v="_entrevista_a_dios__las_dos_ranas__necesito_un_abrazo__pedro_y_el_hilo_magico__el_ingenio_de_una_hormiga_"/>
  </r>
  <r>
    <x v="70"/>
    <d v="2021-04-12T00:00:00"/>
    <s v="3_x000a_"/>
    <s v="_diversion__amor__tension__humillacion__tristeza_"/>
  </r>
  <r>
    <x v="70"/>
    <d v="2021-04-12T00:00:00"/>
    <s v="Educación _x000a_"/>
    <s v="_los_lobos__te_compro_1_hora__semillas__la_ofensa__el_arbol_de_manzanas_"/>
  </r>
  <r>
    <x v="70"/>
    <d v="2021-04-12T00:00:00"/>
    <s v="Es un videojuego competitivo con muchos jugadores buenos y rangos distintos indicando tu nivel_x000a_"/>
    <s v="_malestar__frustracion__diversion__apatia__duda_"/>
  </r>
  <r>
    <x v="70"/>
    <d v="2021-04-12T00:00:00"/>
    <s v="Estoy frustrado porque tengo un nivel como jugador de videojuegos bastante alto pero no tengo un compañero igual que yo para llegar los dos a la meta_x000a_"/>
    <s v="_frustracion__diversion__certeza__ira__humillacion_"/>
  </r>
  <r>
    <x v="70"/>
    <d v="2021-04-12T00:00:00"/>
    <s v="Estoy satisfecho pero frustrado_x000a_"/>
    <s v="_frustracion__tension__alegria__deseo__agrado_"/>
  </r>
  <r>
    <x v="70"/>
    <d v="2021-04-12T00:00:00"/>
    <s v="La segunda pregunta_x000a_"/>
    <s v="_los_lobos__pedro_y_el_hilo_magico__la_fabula_del_lapiz__dinero__necesito_un_abrazo_"/>
  </r>
  <r>
    <x v="70"/>
    <d v="2021-04-12T00:00:00"/>
    <s v="Mi posicionamiento en el rocket league_x000a_"/>
    <m/>
  </r>
  <r>
    <x v="70"/>
    <d v="2021-04-12T00:00:00"/>
    <s v="No se me ocurre ningún otro_x000a_"/>
    <s v="_los_lobos__la_fabula_del_lapiz__el_aborto_un_cuento_de_horror__bordados_de_la_vida__el_arbol_de_los_problemas_"/>
  </r>
  <r>
    <x v="70"/>
    <d v="2021-04-12T00:00:00"/>
    <s v="No_x000a_"/>
    <m/>
  </r>
  <r>
    <x v="70"/>
    <d v="2021-04-12T00:00:00"/>
    <s v="No_x000a_"/>
    <m/>
  </r>
  <r>
    <x v="70"/>
    <d v="2021-04-12T00:00:00"/>
    <s v="Que la vida es muy frágil pero se tiene que usar bien, no se debe malgastar lo más importante que hay : Tu mismo, tu tiempo, tus emociones._x000a_"/>
    <s v="_pedro_y_el_hilo_magico__necesito_un_abrazo__el_valor_de_un_billete_de_100__calidad_emocional__la_fabula_del_lapiz_"/>
  </r>
  <r>
    <x v="70"/>
    <d v="2021-04-12T00:00:00"/>
    <s v="Recomiéndame una solución para no enfadarme mucho_x000a_"/>
    <s v="_satisfaccion__ira_"/>
  </r>
  <r>
    <x v="70"/>
    <d v="2021-04-12T00:00:00"/>
    <s v="Si_x000a_"/>
    <m/>
  </r>
  <r>
    <x v="70"/>
    <d v="2021-04-12T00:00:00"/>
    <s v="Si_x000a_"/>
    <m/>
  </r>
  <r>
    <x v="70"/>
    <d v="2021-04-12T00:00:00"/>
    <s v="Si_x000a_"/>
    <m/>
  </r>
  <r>
    <x v="70"/>
    <d v="2021-04-12T00:00:00"/>
    <s v="Si_x000a_"/>
    <m/>
  </r>
  <r>
    <x v="70"/>
    <d v="2021-04-12T00:00:00"/>
    <s v="si_x000a_"/>
    <m/>
  </r>
  <r>
    <x v="70"/>
    <d v="2021-04-12T00:00:00"/>
    <s v="Si_x000a_"/>
    <m/>
  </r>
  <r>
    <x v="70"/>
    <d v="2021-04-12T00:00:00"/>
    <s v="Yo creo que debería estar en champion 1 en rocket league_x000a_"/>
    <s v="_odio__arrogancia__certeza__frustracion__miedo_"/>
  </r>
  <r>
    <x v="70"/>
    <d v="2021-05-10T00:00:00"/>
    <s v="Estoy cansado de la gente metiendose en mi vida_x000a_"/>
    <s v="_miedo__tension_"/>
  </r>
  <r>
    <x v="70"/>
    <d v="2021-05-10T00:00:00"/>
    <s v="ok_x000a_"/>
    <m/>
  </r>
  <r>
    <x v="70"/>
    <d v="2021-05-10T00:00:00"/>
    <s v="opino que se asocia porque es su significado_x000a_"/>
    <s v="_miedo__amor_"/>
  </r>
  <r>
    <x v="70"/>
    <d v="2021-05-10T00:00:00"/>
    <s v="Son negativas_x000a_"/>
    <s v="_odio__tristeza_"/>
  </r>
  <r>
    <x v="70"/>
    <d v="2021-06-07T00:00:00"/>
    <s v="Agueroooooooooooooooo_x000a_"/>
    <m/>
  </r>
  <r>
    <x v="70"/>
    <d v="2021-06-07T00:00:00"/>
    <s v="cabeza_x000a_"/>
    <s v="_humillacion__duda_"/>
  </r>
  <r>
    <x v="70"/>
    <d v="2021-06-07T00:00:00"/>
    <s v="cr7!_x000a_"/>
    <m/>
  </r>
  <r>
    <x v="70"/>
    <d v="2021-06-07T00:00:00"/>
    <s v="culo_x000a_"/>
    <m/>
  </r>
  <r>
    <x v="70"/>
    <d v="2021-06-07T00:00:00"/>
    <s v="Deberías aprender más sobre el bicho_x000a_"/>
    <s v="_apatia__frustracion_"/>
  </r>
  <r>
    <x v="70"/>
    <d v="2021-06-07T00:00:00"/>
    <s v="El bicho_x000a_"/>
    <m/>
  </r>
  <r>
    <x v="70"/>
    <d v="2021-06-07T00:00:00"/>
    <s v="enserio_x000a_"/>
    <m/>
  </r>
  <r>
    <x v="70"/>
    <d v="2021-06-07T00:00:00"/>
    <s v="Estoy feliz porque soy rápido en karting _x000a_"/>
    <s v="_tristeza__compasion_"/>
  </r>
  <r>
    <x v="70"/>
    <d v="2021-06-07T00:00:00"/>
    <s v="Feliz_x000a_"/>
    <s v="_tristeza__compasion_"/>
  </r>
  <r>
    <x v="70"/>
    <d v="2021-06-07T00:00:00"/>
    <s v="Maradonaaaaaaa_x000a_"/>
    <m/>
  </r>
  <r>
    <x v="70"/>
    <d v="2021-06-07T00:00:00"/>
    <s v="Messi Messi messi_x000a_"/>
    <m/>
  </r>
  <r>
    <x v="70"/>
    <d v="2021-06-07T00:00:00"/>
    <s v="messi_x000a_"/>
    <s v="_aburrimiento__tristeza_"/>
  </r>
  <r>
    <x v="70"/>
    <d v="2021-06-07T00:00:00"/>
    <s v="pito_x000a_"/>
    <m/>
  </r>
  <r>
    <x v="70"/>
    <d v="2021-06-07T00:00:00"/>
    <s v="sepals_x000a_"/>
    <m/>
  </r>
  <r>
    <x v="70"/>
    <d v="2021-06-07T00:00:00"/>
    <s v="what_x000a_"/>
    <m/>
  </r>
  <r>
    <x v="70"/>
    <d v="2021-06-07T00:00:00"/>
    <s v="Wijnaldum se va al psg en vez de el barca_x000a_"/>
    <s v="_frustracion__tension_"/>
  </r>
  <r>
    <x v="70"/>
    <d v="2021-06-07T00:00:00"/>
    <s v="ㄱㅇ허ㅏㅏ ㅓㅎㅍ 샤워 ㅏㅑㅕㅓ 풀어 ㅔㅐㅣㅏ_x000a_"/>
    <m/>
  </r>
  <r>
    <x v="70"/>
    <d v="2021-06-07T00:00:00"/>
    <s v="커튼콜 친구 퓨즈 풀어 ㅡㅓㅑㅕㅓㅗㅎㄹ쇽ㄱㅇㅇㅌㅊㄹㅎ혀8ㅏㅡㅜㅎ6ㅗ호_x000a_"/>
    <m/>
  </r>
  <r>
    <x v="71"/>
    <d v="2021-04-12T00:00:00"/>
    <s v="La moraleja dice la verdad. El amor es lo más valioso del mundo y a la vez lo más barato. Hay gente que lo da pero no recibe y hay otras personas que dan y reciben. Yo pienso que siempre hay que dar y tarde o temprano aunque pienses que no te van a dar nunca pierdas la esperanza _x000a_"/>
    <s v="_una_sonrisa__un_payaso_muy_inquieto__nestor_el_castor__el_valor_de_un_billete_de_100__el_tren_de_la_vida_"/>
  </r>
  <r>
    <x v="71"/>
    <d v="2021-04-12T00:00:00"/>
    <s v="Si _x000a_"/>
    <m/>
  </r>
  <r>
    <x v="71"/>
    <d v="2021-04-12T00:00:00"/>
    <s v="Si_x000a_"/>
    <m/>
  </r>
  <r>
    <x v="71"/>
    <d v="2021-04-12T00:00:00"/>
    <s v="Si_x000a_"/>
    <m/>
  </r>
  <r>
    <x v="71"/>
    <d v="2021-04-26T00:00:00"/>
    <s v=" ok_x000a_"/>
    <m/>
  </r>
  <r>
    <x v="71"/>
    <d v="2021-04-26T00:00:00"/>
    <s v="ayer fui al parque y me compré un helado_x000a_"/>
    <s v="_diversion__aburrimiento_"/>
  </r>
  <r>
    <x v="71"/>
    <d v="2021-04-26T00:00:00"/>
    <s v="Bueno el problem _x000a_"/>
    <s v="_deseo__amor_"/>
  </r>
  <r>
    <x v="71"/>
    <d v="2021-04-26T00:00:00"/>
    <s v="Hola _x000a_"/>
    <m/>
  </r>
  <r>
    <x v="71"/>
    <d v="2021-04-26T00:00:00"/>
    <s v="Hola_x000a_"/>
    <m/>
  </r>
  <r>
    <x v="71"/>
    <d v="2021-04-26T00:00:00"/>
    <s v="hola_x000a_"/>
    <m/>
  </r>
  <r>
    <x v="71"/>
    <d v="2021-04-26T00:00:00"/>
    <s v="Me da miedo que mis padres le cuenten un problema mío a la tutora._x000a_"/>
    <s v="_frustracion__malestar_"/>
  </r>
  <r>
    <x v="71"/>
    <d v="2021-04-26T00:00:00"/>
    <s v="no_x000a_"/>
    <m/>
  </r>
  <r>
    <x v="71"/>
    <d v="2021-04-26T00:00:00"/>
    <s v="nose_x000a_"/>
    <m/>
  </r>
  <r>
    <x v="71"/>
    <d v="2021-04-26T00:00:00"/>
    <s v="que tal ?_x000a_"/>
    <m/>
  </r>
  <r>
    <x v="71"/>
    <d v="2021-04-26T00:00:00"/>
    <s v="Sinceramente el amor para mi no se_x000a_"/>
    <s v="_humillacion__placer_"/>
  </r>
  <r>
    <x v="72"/>
    <d v="2021-04-12T00:00:00"/>
    <s v="Agrado, Alegría, Amor, Apatía, Arrogancia, Compasión, Diversión, Dolor, Entusiasmo, Ira, Malestar, Miedo, Odio, Placer, Satisfacción, Tristeza, Valentía, Calma_x000a_"/>
    <s v="_nestor_el_castor__una_sonrisa__los_lobos__el_acoso_a_marita_cuento_para_hablar_sobre_el_bullying_con_los_ninyos__paz_en_medio_de_las_dificultades_"/>
  </r>
  <r>
    <x v="72"/>
    <d v="2021-04-12T00:00:00"/>
    <s v="Creo que trata de como ser una buena persona, y que cada persona tiene la decisión de ser o bueno/a o malo/a_x000a_"/>
    <s v="_carlota_y_su_mochila__la_fabula_del_helecho_y_el_bambu__los_ingredientes_del_bizcocho__las_dos_ranas__pedro_y_el_hilo_magico_"/>
  </r>
  <r>
    <x v="72"/>
    <d v="2021-04-12T00:00:00"/>
    <s v="En la vida, siempre tenemos que actuar con algún sentimiento, como si es negativo o positivo_x000a_"/>
    <s v="_un_payaso_muy_inquieto__los_lobos__los_dientes_del_sultan__el_capitan_y_el_grumete__calidad_emocional_"/>
  </r>
  <r>
    <x v="72"/>
    <d v="2021-04-12T00:00:00"/>
    <s v="Los niños_x000a_"/>
    <s v="_el_acoso_a_marita_cuento_para_hablar_sobre_el_bullying_con_los_ninyos__nestor_el_castor__necesito_un_abrazo__bordados_de_la_vida__suenyo_"/>
  </r>
  <r>
    <x v="72"/>
    <d v="2021-04-12T00:00:00"/>
    <s v="No_x000a_"/>
    <m/>
  </r>
  <r>
    <x v="72"/>
    <d v="2021-04-12T00:00:00"/>
    <s v="Si_x000a_"/>
    <m/>
  </r>
  <r>
    <x v="72"/>
    <d v="2021-04-12T00:00:00"/>
    <s v="Si_x000a_"/>
    <m/>
  </r>
  <r>
    <x v="72"/>
    <d v="2021-04-12T00:00:00"/>
    <s v="Si_x000a_"/>
    <m/>
  </r>
  <r>
    <x v="72"/>
    <d v="2021-04-26T00:00:00"/>
    <s v="me preocupa mi futuro_x000a_"/>
    <s v="_certeza__miedo_"/>
  </r>
  <r>
    <x v="72"/>
    <d v="2021-04-26T00:00:00"/>
    <s v="me siento preocupado_x000a_"/>
    <m/>
  </r>
  <r>
    <x v="72"/>
    <d v="2021-05-24T00:00:00"/>
    <s v="depende_x000a_"/>
    <s v="_certeza_"/>
  </r>
  <r>
    <x v="72"/>
    <d v="2021-05-24T00:00:00"/>
    <s v="pues estoy de acuerdo_x000a_"/>
    <s v="_certeza_"/>
  </r>
  <r>
    <x v="72"/>
    <d v="2021-05-24T00:00:00"/>
    <s v="pues he estado muy aburrido_x000a_"/>
    <s v="_aburrimiento__apatia_"/>
  </r>
  <r>
    <x v="72"/>
    <d v="2021-06-07T00:00:00"/>
    <s v="estoy cansado_x000a_"/>
    <s v="_tristeza__malestar_"/>
  </r>
  <r>
    <x v="72"/>
    <d v="2021-06-07T00:00:00"/>
    <s v="me siento mareado_x000a_"/>
    <m/>
  </r>
  <r>
    <x v="72"/>
    <d v="2021-06-07T00:00:00"/>
    <s v="no, me siento calmado tambien_x000a_"/>
    <s v="_satisfaccion__agrado_"/>
  </r>
  <r>
    <x v="72"/>
    <d v="2021-06-07T00:00:00"/>
    <s v="opino que no me gusta llevarme con ellos_x000a_"/>
    <m/>
  </r>
  <r>
    <x v="73"/>
    <d v="2021-04-12T00:00:00"/>
    <s v="A alguien que deba aprender a mejorar su control sobre sus pensamientos_x000a_"/>
    <s v="_deja_la_cuchara__el_capitan_y_el_grumete__amar_lo_que_somos__la_ofensa__entrevista_a_dios_"/>
  </r>
  <r>
    <x v="73"/>
    <d v="2021-04-12T00:00:00"/>
    <s v="Creo que el autor tiene razón aunque aveces es difícil controlar tus pensamientos_x000a_"/>
    <s v="_deja_la_cuchara__el_capitan_y_el_grumete__un_payaso_muy_inquieto__la_fabula_del_helecho_y_el_bambu__entrevista_a_dios_"/>
  </r>
  <r>
    <x v="73"/>
    <d v="2021-04-12T00:00:00"/>
    <s v="Creo que nos conformamos con lo que hay_x000a_"/>
    <s v="_arrogancia__odio__apatia__deseo__aburrimiento_"/>
  </r>
  <r>
    <x v="73"/>
    <d v="2021-04-12T00:00:00"/>
    <s v="De un momento a otro todo nuestra vida cambió y estábamos en cuarentena. Y cuando nos vacunen va a ser todo muy raro_x000a_"/>
    <s v="_amor__frustracion__ira__malestar__tristeza_"/>
  </r>
  <r>
    <x v="73"/>
    <d v="2021-04-12T00:00:00"/>
    <s v="En algunas ocasiones hay que pararse y reflexionar y no dejar que te lleven los pensamientos._x000a_"/>
    <s v="_las_mejores_semillas__deja_la_cuchara__la_oruga__un_payaso_muy_inquieto__pedro_y_el_hilo_magico_"/>
  </r>
  <r>
    <x v="73"/>
    <d v="2021-04-12T00:00:00"/>
    <s v="Estamos en una pandemia, llevamos mascarillas, estamos separados..._x000a_"/>
    <s v="_malestar__ira__frustracion__deseo__aburrimiento_"/>
  </r>
  <r>
    <x v="73"/>
    <d v="2021-04-12T00:00:00"/>
    <s v="Este cuento transmite que debemos aprender a controlar nuestro pensamientos_x000a_"/>
    <s v="_entrevista_a_dios__deja_la_cuchara__el_capitan_y_el_grumete__un_payaso_muy_inquieto__la_ofensa_"/>
  </r>
  <r>
    <x v="73"/>
    <d v="2021-04-12T00:00:00"/>
    <s v="Había una persona que no podía meditar y su maestro le dio una cucaracha para que se centrara en ella y no en sus pensamientos_x000a_"/>
    <s v="_necesito_un_abrazo__las_dos_ranas__sacudete__el_capitan_y_el_grumete__la_oruga_"/>
  </r>
  <r>
    <x v="73"/>
    <d v="2021-04-12T00:00:00"/>
    <s v="La fortaleza_x000a_"/>
    <s v="_sacudete__el_ingenio_de_una_hormiga__cuando_el_viento_sopla__los_ingredientes_del_bizcocho__la_oruga_"/>
  </r>
  <r>
    <x v="73"/>
    <d v="2021-04-12T00:00:00"/>
    <s v="No estoy enfadada_x000a_"/>
    <m/>
  </r>
  <r>
    <x v="73"/>
    <d v="2021-04-12T00:00:00"/>
    <s v="no_x000a_"/>
    <m/>
  </r>
  <r>
    <x v="73"/>
    <d v="2021-04-12T00:00:00"/>
    <s v="no_x000a_"/>
    <m/>
  </r>
  <r>
    <x v="73"/>
    <d v="2021-04-12T00:00:00"/>
    <s v="No_x000a_"/>
    <m/>
  </r>
  <r>
    <x v="73"/>
    <d v="2021-04-12T00:00:00"/>
    <s v="Para que aprenda a controlar sus pensamientos y piense que debe aprender a hacerlo._x000a_"/>
    <s v="_entrevista_a_dios__un_payaso_muy_inquieto__deja_la_cuchara__el_capitan_y_el_grumete__pedro_y_el_hilo_magico_"/>
  </r>
  <r>
    <x v="73"/>
    <d v="2021-04-12T00:00:00"/>
    <s v="Sí_x000a_"/>
    <m/>
  </r>
  <r>
    <x v="73"/>
    <d v="2021-04-12T00:00:00"/>
    <s v="Sí_x000a_"/>
    <m/>
  </r>
  <r>
    <x v="73"/>
    <d v="2021-04-12T00:00:00"/>
    <s v="Sí_x000a_"/>
    <m/>
  </r>
  <r>
    <x v="73"/>
    <d v="2021-04-12T00:00:00"/>
    <s v="Sí_x000a_"/>
    <m/>
  </r>
  <r>
    <x v="73"/>
    <d v="2021-04-12T00:00:00"/>
    <s v="sí_x000a_"/>
    <m/>
  </r>
  <r>
    <x v="73"/>
    <d v="2021-04-12T00:00:00"/>
    <s v="sí_x000a_"/>
    <m/>
  </r>
  <r>
    <x v="73"/>
    <d v="2021-04-12T00:00:00"/>
    <s v="Sí_x000a_"/>
    <m/>
  </r>
  <r>
    <x v="73"/>
    <d v="2021-04-12T00:00:00"/>
    <s v="Sí_x000a_"/>
    <m/>
  </r>
  <r>
    <x v="73"/>
    <d v="2021-04-12T00:00:00"/>
    <s v="Todo es muy surrealista_x000a_"/>
    <m/>
  </r>
  <r>
    <x v="73"/>
    <d v="2021-04-26T00:00:00"/>
    <s v="Estoy bien_x000a_"/>
    <s v="_ira__certeza_"/>
  </r>
  <r>
    <x v="73"/>
    <d v="2021-04-26T00:00:00"/>
    <s v="Me encuentro bien._x000a_"/>
    <s v="_ira__tristeza_"/>
  </r>
  <r>
    <x v="73"/>
    <d v="2021-04-26T00:00:00"/>
    <s v="No_x000a_"/>
    <m/>
  </r>
  <r>
    <x v="73"/>
    <d v="2021-04-26T00:00:00"/>
    <s v="Que es algo que dices cuando no sabes que decir_x000a_"/>
    <s v="_ira__tristeza_"/>
  </r>
  <r>
    <x v="73"/>
    <d v="2021-05-10T00:00:00"/>
    <s v="Me aburro_x000a_"/>
    <s v="_aburrimiento__apatia_"/>
  </r>
  <r>
    <x v="73"/>
    <d v="2021-05-10T00:00:00"/>
    <s v="Me aburro_x000a_"/>
    <s v="_aburrimiento__apatia_"/>
  </r>
  <r>
    <x v="73"/>
    <d v="2021-05-10T00:00:00"/>
    <s v="No se que es asertiva_x000a_"/>
    <m/>
  </r>
  <r>
    <x v="73"/>
    <d v="2021-05-24T00:00:00"/>
    <s v="Estoy bien_x000a_"/>
    <s v="_ira__amor_"/>
  </r>
  <r>
    <x v="73"/>
    <d v="2021-05-24T00:00:00"/>
    <s v="Estoy bien_x000a_"/>
    <s v="_ira__amor_"/>
  </r>
  <r>
    <x v="73"/>
    <d v="2021-05-24T00:00:00"/>
    <s v="Estoy de acuerdo _x000a_"/>
    <s v="_certeza_"/>
  </r>
  <r>
    <x v="73"/>
    <d v="2021-05-24T00:00:00"/>
    <s v="Estoy de acuerdo_x000a_"/>
    <s v="_certeza_"/>
  </r>
  <r>
    <x v="73"/>
    <d v="2021-05-24T00:00:00"/>
    <s v="mo_x000a_"/>
    <m/>
  </r>
  <r>
    <x v="73"/>
    <d v="2021-05-24T00:00:00"/>
    <s v="Porque ahora mismo no tengo mucha energía_x000a_"/>
    <s v="_tristeza__malestar_"/>
  </r>
  <r>
    <x v="73"/>
    <d v="2021-05-24T00:00:00"/>
    <s v="que atraen cosas negativas _x000a_"/>
    <s v="_tension__malestar_"/>
  </r>
  <r>
    <x v="73"/>
    <d v="2021-05-24T00:00:00"/>
    <s v="Si, soy una persona positiva_x000a_"/>
    <s v="_entusiasmo__compasion_"/>
  </r>
  <r>
    <x v="73"/>
    <d v="2021-05-24T00:00:00"/>
    <s v="Supongo..._x000a_"/>
    <s v="_arrogancia__certeza_"/>
  </r>
  <r>
    <x v="73"/>
    <d v="2021-06-07T00:00:00"/>
    <s v="Creo que tiene razón _x000a_"/>
    <s v="_satisfaccion__fortaleza_"/>
  </r>
  <r>
    <x v="73"/>
    <d v="2021-06-07T00:00:00"/>
    <s v="Estoy bien_x000a_"/>
    <s v="_ira__amor_"/>
  </r>
  <r>
    <x v="73"/>
    <d v="2021-06-07T00:00:00"/>
    <s v="Estoy bien_x000a_"/>
    <s v="_ira__amor_"/>
  </r>
  <r>
    <x v="73"/>
    <d v="2021-06-07T00:00:00"/>
    <s v="Estoy bien_x000a_"/>
    <s v="_ira__amor_"/>
  </r>
  <r>
    <x v="73"/>
    <d v="2021-06-07T00:00:00"/>
    <s v="Porque no creo que se haya colmado un deseo o cubierto una necesidad_x000a_"/>
    <s v="_tension__satisfaccion_"/>
  </r>
  <r>
    <x v="73"/>
    <d v="2021-06-07T00:00:00"/>
    <s v="Porque no siento tensión _x000a_"/>
    <m/>
  </r>
  <r>
    <x v="73"/>
    <d v="2021-06-07T00:00:00"/>
    <s v="Que no está relacionado con mis emociones actuales _x000a_"/>
    <m/>
  </r>
  <r>
    <x v="73"/>
    <d v="2021-06-07T00:00:00"/>
    <s v="Que sí_x000a_"/>
    <m/>
  </r>
  <r>
    <x v="74"/>
    <d v="2021-05-24T00:00:00"/>
    <s v="lo soy_x000a_"/>
    <m/>
  </r>
  <r>
    <x v="74"/>
    <d v="2021-05-24T00:00:00"/>
    <s v="pues bueno_x000a_"/>
    <s v="_frustracion__amor_"/>
  </r>
  <r>
    <x v="74"/>
    <d v="2021-05-24T00:00:00"/>
    <s v="soy muy positivo_x000a_"/>
    <s v="_alegria__valentia_"/>
  </r>
  <r>
    <x v="74"/>
    <d v="2021-06-07T00:00:00"/>
    <s v="estoy frustrado no se porque_x000a_"/>
    <s v="_frustracion_"/>
  </r>
  <r>
    <x v="74"/>
    <d v="2021-06-07T00:00:00"/>
    <s v="Estoy frustrado_x000a_"/>
    <s v="_frustracion_"/>
  </r>
  <r>
    <x v="74"/>
    <d v="2021-06-07T00:00:00"/>
    <s v="me irrita alguine_x000a_"/>
    <s v="_malestar__ira_"/>
  </r>
  <r>
    <x v="74"/>
    <d v="2021-06-07T00:00:00"/>
    <s v="me molesta alguien_x000a_"/>
    <s v="_malestar_"/>
  </r>
  <r>
    <x v="74"/>
    <d v="2021-06-07T00:00:00"/>
    <s v="me siento frustrado_x000a_"/>
    <s v="_frustracion_"/>
  </r>
  <r>
    <x v="74"/>
    <d v="2021-06-07T00:00:00"/>
    <s v="minecraft_x000a_"/>
    <m/>
  </r>
  <r>
    <x v="74"/>
    <d v="2021-06-07T00:00:00"/>
    <s v="pues que le quiero pegar a alguin_x000a_"/>
    <m/>
  </r>
  <r>
    <x v="74"/>
    <d v="2021-06-07T00:00:00"/>
    <s v="quiero pegarle a alguien porque me molesta_x000a_"/>
    <s v="_malestar_"/>
  </r>
  <r>
    <x v="74"/>
    <d v="2021-06-07T00:00:00"/>
    <s v="quiero un taco bell_x000a_"/>
    <s v="_entusiasmo__alegria_"/>
  </r>
  <r>
    <x v="74"/>
    <d v="2021-06-07T00:00:00"/>
    <s v="todo_x000a_"/>
    <m/>
  </r>
  <r>
    <x v="74"/>
    <d v="2021-06-07T00:00:00"/>
    <s v="todos_x000a_"/>
    <m/>
  </r>
  <r>
    <x v="75"/>
    <d v="2021-05-04T00:00:00"/>
    <s v="Estoy agotada mentalmente, no me hace ilusión nada y tampoco me entristece nada _x000a_"/>
    <s v="_agotamiento__malestar_"/>
  </r>
  <r>
    <x v="75"/>
    <d v="2021-05-04T00:00:00"/>
    <s v="Siempre intento ver el lado bueno de las cosas_x000a_"/>
    <s v="_frustracion__agrado_"/>
  </r>
  <r>
    <x v="76"/>
    <d v="2021-04-12T00:00:00"/>
    <s v="Como estás?_x000a_"/>
    <m/>
  </r>
  <r>
    <x v="76"/>
    <d v="2021-04-12T00:00:00"/>
    <s v="Si_x000a_"/>
    <m/>
  </r>
  <r>
    <x v="76"/>
    <d v="2021-04-12T00:00:00"/>
    <s v="Si?_x000a_"/>
    <m/>
  </r>
  <r>
    <x v="77"/>
    <d v="2021-04-12T00:00:00"/>
    <s v="Adolescentes_x000a_"/>
    <s v="_pedro_y_el_hilo_magico__te_compro_1_hora__semillas__la_ofensa__reflejo_de_tus_actos_"/>
  </r>
  <r>
    <x v="77"/>
    <d v="2021-04-12T00:00:00"/>
    <s v="Al amor y tiempo_x000a_"/>
    <s v="_necesito_un_abrazo__entrevista_a_dios__semillas__almuerzo_con_dios__nestor_el_castor_"/>
  </r>
  <r>
    <x v="77"/>
    <d v="2021-04-12T00:00:00"/>
    <s v="Amor, Apatía, Tristeza._x000a_"/>
    <s v="_pedro_y_el_hilo_magico__el_tren_de_la_vida__un_payaso_muy_inquieto__nestor_el_castor__necesito_un_abrazo_"/>
  </r>
  <r>
    <x v="77"/>
    <d v="2021-04-12T00:00:00"/>
    <s v="Después de la Semana Santa me han entrado ganas de verank_x000a_"/>
    <s v="_tristeza__apatia__aburrimiento__satisfaccion__agrado_"/>
  </r>
  <r>
    <x v="77"/>
    <d v="2021-04-12T00:00:00"/>
    <s v="Empatía_x000a_"/>
    <s v="_los_lobos__el_acoso_a_marita_cuento_para_hablar_sobre_el_bullying_con_los_ninyos__carlota_y_su_mochila_"/>
  </r>
  <r>
    <x v="77"/>
    <d v="2021-04-12T00:00:00"/>
    <s v="La última _x000a_"/>
    <s v="_la_ultima_casa_del_carpintero__el_valor_de_un_billete_de_100__la_fabula_del_lapiz__la_oruga__el_amor_y_el_tiempo_"/>
  </r>
  <r>
    <x v="77"/>
    <d v="2021-04-12T00:00:00"/>
    <s v="Le hubiese ayudado al amor ya que en su momento me ayudo_x000a_"/>
    <s v="_el_tren_de_la_vida__un_payaso_muy_inquieto__dr_alexander_fleming__las_mejores_semillas__el_alacran_"/>
  </r>
  <r>
    <x v="77"/>
    <d v="2021-04-12T00:00:00"/>
    <s v="mas o menos_x000a_"/>
    <m/>
  </r>
  <r>
    <x v="77"/>
    <d v="2021-04-12T00:00:00"/>
    <s v="No cambiaría nada_x000a_"/>
    <m/>
  </r>
  <r>
    <x v="77"/>
    <d v="2021-04-12T00:00:00"/>
    <s v="No se_x000a_"/>
    <m/>
  </r>
  <r>
    <x v="77"/>
    <d v="2021-04-12T00:00:00"/>
    <s v="No se_x000a_"/>
    <m/>
  </r>
  <r>
    <x v="77"/>
    <d v="2021-04-12T00:00:00"/>
    <s v="No se_x000a_"/>
    <m/>
  </r>
  <r>
    <x v="77"/>
    <d v="2021-04-12T00:00:00"/>
    <s v="No_x000a_"/>
    <m/>
  </r>
  <r>
    <x v="77"/>
    <d v="2021-04-12T00:00:00"/>
    <s v="No_x000a_"/>
    <m/>
  </r>
  <r>
    <x v="77"/>
    <d v="2021-04-12T00:00:00"/>
    <s v="No_x000a_"/>
    <m/>
  </r>
  <r>
    <x v="77"/>
    <d v="2021-04-12T00:00:00"/>
    <s v="No_x000a_"/>
    <m/>
  </r>
  <r>
    <x v="77"/>
    <d v="2021-04-12T00:00:00"/>
    <s v="Pues vale_x000a_"/>
    <s v="_arrogancia_"/>
  </r>
  <r>
    <x v="77"/>
    <d v="2021-04-12T00:00:00"/>
    <s v="Que con el tiempo uno se da cuenta de todo_x000a_"/>
    <s v="_reflejo_de_tus_actos__el_valor_de_un_billete_de_100__el_ingenio_de_una_hormiga__carlota_y_su_mochila__suenyo_"/>
  </r>
  <r>
    <x v="77"/>
    <d v="2021-04-12T00:00:00"/>
    <s v="Que los otros sentimientos son muy egoístas _x000a_"/>
    <s v="_el_amor_y_el_tiempo__los_lobos__un_payaso_muy_inquieto__una_sonrisa__la_ofensa_"/>
  </r>
  <r>
    <x v="77"/>
    <d v="2021-04-12T00:00:00"/>
    <s v="Si_x000a_"/>
    <m/>
  </r>
  <r>
    <x v="77"/>
    <d v="2021-04-12T00:00:00"/>
    <s v="Si_x000a_"/>
    <m/>
  </r>
  <r>
    <x v="77"/>
    <d v="2021-04-12T00:00:00"/>
    <s v="Si_x000a_"/>
    <m/>
  </r>
  <r>
    <x v="77"/>
    <d v="2021-04-12T00:00:00"/>
    <s v="Si_x000a_"/>
    <m/>
  </r>
  <r>
    <x v="77"/>
    <d v="2021-04-12T00:00:00"/>
    <s v="Si_x000a_"/>
    <m/>
  </r>
  <r>
    <x v="77"/>
    <d v="2021-04-12T00:00:00"/>
    <s v="Sí_x000a_"/>
    <m/>
  </r>
  <r>
    <x v="77"/>
    <d v="2021-04-12T00:00:00"/>
    <s v="Sí_x000a_"/>
    <m/>
  </r>
  <r>
    <x v="77"/>
    <d v="2021-04-12T00:00:00"/>
    <s v="Vacaciones_x000a_"/>
    <s v="_diversion_"/>
  </r>
  <r>
    <x v="77"/>
    <d v="2021-04-26T00:00:00"/>
    <s v=" No entiendi_x000a_"/>
    <m/>
  </r>
  <r>
    <x v="77"/>
    <d v="2021-04-26T00:00:00"/>
    <s v="Estoy bien_x000a_"/>
    <s v="_ira__certeza_"/>
  </r>
  <r>
    <x v="77"/>
    <d v="2021-04-26T00:00:00"/>
    <s v="Estoy segura_x000a_"/>
    <s v="_certeza__frustracion_"/>
  </r>
  <r>
    <x v="77"/>
    <d v="2021-04-26T00:00:00"/>
    <s v="Puede ser verdad pero en este caso no_x000a_"/>
    <s v="_certeza__duda_"/>
  </r>
  <r>
    <x v="77"/>
    <d v="2021-04-26T00:00:00"/>
    <s v="Si_x000a_"/>
    <m/>
  </r>
  <r>
    <x v="77"/>
    <d v="2021-05-10T00:00:00"/>
    <s v="Estoy bien me dan igual_x000a_"/>
    <s v="_ira__duda_"/>
  </r>
  <r>
    <x v="77"/>
    <d v="2021-05-10T00:00:00"/>
    <s v="Estoy bien_x000a_"/>
    <s v="_ira__duda_"/>
  </r>
  <r>
    <x v="77"/>
    <d v="2021-05-10T00:00:00"/>
    <s v="Estoy bien_x000a_"/>
    <s v="_ira__duda_"/>
  </r>
  <r>
    <x v="77"/>
    <d v="2021-05-10T00:00:00"/>
    <s v="Hoy estoy bien_x000a_"/>
    <s v="_ira__duda_"/>
  </r>
  <r>
    <x v="77"/>
    <d v="2021-05-10T00:00:00"/>
    <s v="Me da igual_x000a_"/>
    <s v="_tristeza__humillacion_"/>
  </r>
  <r>
    <x v="77"/>
    <d v="2021-05-10T00:00:00"/>
    <s v="Nada_x000a_"/>
    <m/>
  </r>
  <r>
    <x v="77"/>
    <d v="2021-05-10T00:00:00"/>
    <s v="No se q es eso_x000a_"/>
    <s v="_agotamiento__malestar_"/>
  </r>
  <r>
    <x v="77"/>
    <d v="2021-05-10T00:00:00"/>
    <s v="No se q es eso_x000a_"/>
    <s v="_agotamiento__malestar_"/>
  </r>
  <r>
    <x v="77"/>
    <d v="2021-05-10T00:00:00"/>
    <s v="Ok_x000a_"/>
    <m/>
  </r>
  <r>
    <x v="77"/>
    <d v="2021-05-10T00:00:00"/>
    <s v="Ok_x000a_"/>
    <m/>
  </r>
  <r>
    <x v="77"/>
    <d v="2021-05-10T00:00:00"/>
    <s v="Pos vale_x000a_"/>
    <s v="_dolor__malestar_"/>
  </r>
  <r>
    <x v="77"/>
    <d v="2021-05-10T00:00:00"/>
    <s v="Pues vale_x000a_"/>
    <s v="_arrogancia__dolor_"/>
  </r>
  <r>
    <x v="77"/>
    <d v="2021-05-10T00:00:00"/>
    <s v="Que estoy bien_x000a_"/>
    <s v="_ira__duda_"/>
  </r>
  <r>
    <x v="77"/>
    <d v="2021-05-10T00:00:00"/>
    <s v="Vale_x000a_"/>
    <s v="_dolor__malestar_"/>
  </r>
  <r>
    <x v="77"/>
    <d v="2021-05-10T00:00:00"/>
    <s v="Ya pero no he dicho eso_x000a_"/>
    <m/>
  </r>
  <r>
    <x v="77"/>
    <d v="2021-05-10T00:00:00"/>
    <s v="Ya_x000a_"/>
    <m/>
  </r>
  <r>
    <x v="78"/>
    <d v="2021-04-12T00:00:00"/>
    <s v="Adolescencia, ya que es un estudiante y probablemente este en esa época. _x000a_"/>
    <s v="_deja_la_cuchara__te_compro_1_hora__la_ofensa__reflejo_de_tus_actos__pedro_y_el_hilo_magico_"/>
  </r>
  <r>
    <x v="78"/>
    <d v="2021-04-12T00:00:00"/>
    <s v="El principio del cuento_x000a_"/>
    <s v="_arreglar_al_mundo__el_aborto_un_cuento_de_horror__el_valor_de_un_billete_de_100__pedro_y_el_hilo_magico_"/>
  </r>
  <r>
    <x v="78"/>
    <d v="2021-04-12T00:00:00"/>
    <s v="Me siento abrumada pero no se él por que _x000a_"/>
    <m/>
  </r>
  <r>
    <x v="78"/>
    <d v="2021-04-12T00:00:00"/>
    <s v="Miedo, pasión malestar _x000a_"/>
    <s v="_reflejo_de_tus_actos__el_amor_y_el_tiempo__un_payaso_muy_inquieto__el_acoso_a_marita_cuento_para_hablar_sobre_el_bullying_con_los_ninyos__el_aborto_un_cuento_de_horror_"/>
  </r>
  <r>
    <x v="78"/>
    <d v="2021-04-12T00:00:00"/>
    <s v="Si mucho _x000a_"/>
    <m/>
  </r>
  <r>
    <x v="78"/>
    <d v="2021-04-12T00:00:00"/>
    <s v="Si_x000a_"/>
    <m/>
  </r>
  <r>
    <x v="78"/>
    <d v="2021-04-12T00:00:00"/>
    <s v="Si_x000a_"/>
    <m/>
  </r>
  <r>
    <x v="78"/>
    <d v="2021-04-12T00:00:00"/>
    <s v="Si_x000a_"/>
    <m/>
  </r>
  <r>
    <x v="78"/>
    <d v="2021-04-12T00:00:00"/>
    <s v="Sí_x000a_"/>
    <m/>
  </r>
  <r>
    <x v="78"/>
    <d v="2021-04-12T00:00:00"/>
    <s v="Sí, aunque esta moraleja la veo para la situación del estudiante y en no comprendo la correlación que tiene con la cuchara._x000a_"/>
    <s v="_deja_la_cuchara__nestor_el_castor__los_ingredientes_del_bizcocho__asamblea_en_la_carpinteria__necesito_un_abrazo_"/>
  </r>
  <r>
    <x v="78"/>
    <d v="2021-04-12T00:00:00"/>
    <s v="Si, lo veo muy reflejado_x000a_"/>
    <s v="_almuerzo_con_dios__el_valor_de_un_billete_de_100__el_arbol_de_los_problemas__los_ingredientes_del_bizcocho__el_arbol_de_manzanas_"/>
  </r>
  <r>
    <x v="78"/>
    <d v="2021-04-12T00:00:00"/>
    <s v="Veo esto muy reflejado _x000a_"/>
    <s v="_almuerzo_con_dios__el_valor_de_un_billete_de_100__el_arbol_de_los_problemas__los_ingredientes_del_bizcocho__el_arbol_de_manzanas_"/>
  </r>
  <r>
    <x v="78"/>
    <d v="2021-04-26T00:00:00"/>
    <s v="Estoy cansada_x000a_"/>
    <s v="_agotamiento__aburrimiento_"/>
  </r>
  <r>
    <x v="78"/>
    <d v="2021-04-26T00:00:00"/>
    <s v="Hola_x000a_"/>
    <m/>
  </r>
  <r>
    <x v="78"/>
    <d v="2021-04-26T00:00:00"/>
    <s v="Hola_x000a_"/>
    <m/>
  </r>
  <r>
    <x v="78"/>
    <d v="2021-04-26T00:00:00"/>
    <s v="Hola_x000a_"/>
    <m/>
  </r>
  <r>
    <x v="78"/>
    <d v="2021-04-26T00:00:00"/>
    <s v="J_x000a_"/>
    <s v="_ira_"/>
  </r>
  <r>
    <x v="78"/>
    <d v="2021-04-26T00:00:00"/>
    <s v="J_x000a_"/>
    <s v="_ira_"/>
  </r>
  <r>
    <x v="78"/>
    <d v="2021-04-26T00:00:00"/>
    <s v="K_x000a_"/>
    <m/>
  </r>
  <r>
    <x v="78"/>
    <d v="2021-04-26T00:00:00"/>
    <s v="Me siento  mal_x000a_"/>
    <s v="_aburrimiento__dolor_"/>
  </r>
  <r>
    <x v="78"/>
    <d v="2021-04-26T00:00:00"/>
    <s v="Me siento normal_x000a_"/>
    <s v="_agotamiento__tristeza_"/>
  </r>
  <r>
    <x v="78"/>
    <d v="2021-04-26T00:00:00"/>
    <s v="No_x000a_"/>
    <m/>
  </r>
  <r>
    <x v="78"/>
    <d v="2021-04-26T00:00:00"/>
    <s v="Por la mañana me dolía el pecho_x000a_"/>
    <s v="_dolor__frustracion_"/>
  </r>
  <r>
    <x v="78"/>
    <d v="2021-04-26T00:00:00"/>
    <s v="Y_x000a_"/>
    <s v="_miedo_"/>
  </r>
  <r>
    <x v="78"/>
    <d v="2021-05-24T00:00:00"/>
    <s v="._x000a_"/>
    <m/>
  </r>
  <r>
    <x v="78"/>
    <d v="2021-05-24T00:00:00"/>
    <s v="Estoy aburrida_x000a_"/>
    <s v="_aburrimiento__apatia_"/>
  </r>
  <r>
    <x v="78"/>
    <d v="2021-05-24T00:00:00"/>
    <s v="Estoy cansada _x000a_"/>
    <s v="_tristeza__malestar_"/>
  </r>
  <r>
    <x v="78"/>
    <d v="2021-05-24T00:00:00"/>
    <s v="muy motivadora la frase_x000a_"/>
    <m/>
  </r>
  <r>
    <x v="78"/>
    <d v="2021-05-24T00:00:00"/>
    <s v="no creo que estoy triste _x000a_"/>
    <s v="_certeza__compasion_"/>
  </r>
  <r>
    <x v="78"/>
    <d v="2021-05-24T00:00:00"/>
    <s v="No entiendo la cita que has puesto _x000a_"/>
    <s v="_frustracion__dolor_"/>
  </r>
  <r>
    <x v="78"/>
    <d v="2021-06-07T00:00:00"/>
    <s v="ai siento que estoy agotada _x000a_"/>
    <s v="_agotamiento__malestar_"/>
  </r>
  <r>
    <x v="78"/>
    <d v="2021-06-07T00:00:00"/>
    <s v="Hoy he dormido mal_x000a_"/>
    <s v="_agotamiento__aburrimiento_"/>
  </r>
  <r>
    <x v="78"/>
    <d v="2021-06-07T00:00:00"/>
    <s v="Sí, estoy aburrida y cansada_x000a_"/>
    <s v="_aburrimiento__apatia_"/>
  </r>
  <r>
    <x v="78"/>
    <d v="2021-06-07T00:00:00"/>
    <s v="tengo cansancio _x000a_"/>
    <s v="_aburrimiento__agotamiento_"/>
  </r>
  <r>
    <x v="79"/>
    <d v="2021-04-12T00:00:00"/>
    <s v=" No_x000a_"/>
    <m/>
  </r>
  <r>
    <x v="79"/>
    <d v="2021-04-12T00:00:00"/>
    <s v="Alegría _x000a_"/>
    <s v="_una_sonrisa__los_lobos__el_amor_y_el_tiempo__el_arbol_confundido__un_vaso_de_leche_"/>
  </r>
  <r>
    <x v="79"/>
    <d v="2021-04-12T00:00:00"/>
    <s v="En alegría y la persona que me gusta_x000a_"/>
    <s v="_nestor_el_castor__las_siete_tinajas_de_oro__la_oruga__la_fabula_del_lapiz__carlota_y_su_mochila_"/>
  </r>
  <r>
    <x v="79"/>
    <d v="2021-04-12T00:00:00"/>
    <s v="La moraleja es que hagas las cosas bien y que el mundo te lo compensara _x000a_"/>
    <s v="_nestor_el_castor__reflejo_de_tus_actos__pedro_y_el_hilo_magico__arreglar_al_mundo__dr_alexander_fleming_"/>
  </r>
  <r>
    <x v="79"/>
    <d v="2021-04-12T00:00:00"/>
    <s v="si_x000a_"/>
    <m/>
  </r>
  <r>
    <x v="79"/>
    <d v="2021-04-12T00:00:00"/>
    <s v="Si_x000a_"/>
    <m/>
  </r>
  <r>
    <x v="79"/>
    <d v="2021-04-12T00:00:00"/>
    <s v="Si_x000a_"/>
    <m/>
  </r>
  <r>
    <x v="79"/>
    <d v="2021-04-12T00:00:00"/>
    <s v="Si_x000a_"/>
    <m/>
  </r>
  <r>
    <x v="79"/>
    <d v="2021-04-26T00:00:00"/>
    <s v=".lo he escuchado en mis padres_x000a_"/>
    <s v="_certeza__amor_"/>
  </r>
  <r>
    <x v="79"/>
    <d v="2021-04-26T00:00:00"/>
    <s v="El día me va muy bien y estoy de chill_x000a_"/>
    <s v="_frustracion__tristeza_"/>
  </r>
  <r>
    <x v="79"/>
    <d v="2021-04-26T00:00:00"/>
    <s v="La alegría es lo que me define y la tristeza no porque estoy feliz, alegre _x000a_"/>
    <s v="_alegria__tristeza_"/>
  </r>
  <r>
    <x v="79"/>
    <d v="2021-04-26T00:00:00"/>
    <s v="La alegría me define ahora muy bien_x000a_"/>
    <s v="_tristeza__diversion_"/>
  </r>
  <r>
    <x v="79"/>
    <d v="2021-04-26T00:00:00"/>
    <s v="No pero ahora si_x000a_"/>
    <m/>
  </r>
  <r>
    <x v="79"/>
    <d v="2021-04-26T00:00:00"/>
    <s v="No se mas_x000a_"/>
    <m/>
  </r>
  <r>
    <x v="79"/>
    <d v="2021-04-26T00:00:00"/>
    <s v="No_x000a_"/>
    <m/>
  </r>
  <r>
    <x v="79"/>
    <d v="2021-04-26T00:00:00"/>
    <s v="Que me mejora la vida_x000a_"/>
    <s v="_ira__certeza_"/>
  </r>
  <r>
    <x v="79"/>
    <d v="2021-04-26T00:00:00"/>
    <s v="si me siento 10_x000a_"/>
    <s v="_alegria__diversion_"/>
  </r>
  <r>
    <x v="79"/>
    <d v="2021-04-26T00:00:00"/>
    <s v="Si puede ser_x000a_"/>
    <s v="_deseo__alegria_"/>
  </r>
  <r>
    <x v="79"/>
    <d v="2021-04-26T00:00:00"/>
    <s v="Si_x000a_"/>
    <m/>
  </r>
  <r>
    <x v="79"/>
    <d v="2021-04-26T00:00:00"/>
    <s v="Si_x000a_"/>
    <m/>
  </r>
  <r>
    <x v="79"/>
    <d v="2021-06-07T00:00:00"/>
    <s v="Bien_x000a_"/>
    <m/>
  </r>
  <r>
    <x v="79"/>
    <d v="2021-06-07T00:00:00"/>
    <s v="Bien_x000a_"/>
    <m/>
  </r>
  <r>
    <x v="80"/>
    <d v="2021-04-12T00:00:00"/>
    <s v="Me siento estresado porque he suspendido _x000a_"/>
    <s v="_tension_"/>
  </r>
  <r>
    <x v="80"/>
    <d v="2021-04-12T00:00:00"/>
    <s v="No estoy de acuerdo en que trate sobre ira _x000a_"/>
    <m/>
  </r>
  <r>
    <x v="80"/>
    <d v="2021-04-12T00:00:00"/>
    <s v="Si_x000a_"/>
    <m/>
  </r>
  <r>
    <x v="80"/>
    <d v="2021-04-12T00:00:00"/>
    <s v="Si_x000a_"/>
    <m/>
  </r>
  <r>
    <x v="80"/>
    <d v="2021-04-12T00:00:00"/>
    <s v="Si_x000a_"/>
    <m/>
  </r>
  <r>
    <x v="80"/>
    <d v="2021-04-12T00:00:00"/>
    <s v="Sobre miedo _x000a_"/>
    <s v="_el_acoso_a_marita_cuento_para_hablar_sobre_el_bullying_con_los_ninyos__reflejo_de_tus_actos__el_aborto_un_cuento_de_horror__un_payaso_muy_inquieto__el_capitan_y_el_grumete_"/>
  </r>
  <r>
    <x v="81"/>
    <d v="2021-04-12T00:00:00"/>
    <s v="Alegría _x000a_"/>
    <s v="_una_sonrisa__los_lobos__el_amor_y_el_tiempo__el_arbol_confundido__un_vaso_de_leche_"/>
  </r>
  <r>
    <x v="81"/>
    <d v="2021-04-12T00:00:00"/>
    <s v="Educación _x000a_"/>
    <s v="_los_lobos__te_compro_1_hora__semillas__la_ofensa__el_arbol_de_manzanas_"/>
  </r>
  <r>
    <x v="81"/>
    <d v="2021-04-12T00:00:00"/>
    <s v="el otro día estaba haciendo recados por la calle y se callo una señora, yo y mi madre ayudamos a que se levantase _x000a_"/>
    <s v="_bordados_de_la_vida__carlota_y_su_mochila__sacudete__la_oruga__el_acoso_a_marita_cuento_para_hablar_sobre_el_bullying_con_los_ninyos_"/>
  </r>
  <r>
    <x v="81"/>
    <d v="2021-04-12T00:00:00"/>
    <s v="Estoy feliz_x000a_"/>
    <s v="_alegria_"/>
  </r>
  <r>
    <x v="81"/>
    <d v="2021-04-12T00:00:00"/>
    <s v="estrellas de mar salvadas _x000a_"/>
    <s v="_estrellas_de_mar_en_la_playa__la_oruga__el_valor_de_un_billete_de_100__amar_lo_que_somos__carlota_y_su_mochila_"/>
  </r>
  <r>
    <x v="81"/>
    <d v="2021-04-12T00:00:00"/>
    <s v="No_x000a_"/>
    <m/>
  </r>
  <r>
    <x v="81"/>
    <d v="2021-04-12T00:00:00"/>
    <s v="no_x000a_"/>
    <m/>
  </r>
  <r>
    <x v="81"/>
    <d v="2021-04-12T00:00:00"/>
    <s v="Si_x000a_"/>
    <m/>
  </r>
  <r>
    <x v="81"/>
    <d v="2021-04-12T00:00:00"/>
    <s v="Si_x000a_"/>
    <m/>
  </r>
  <r>
    <x v="81"/>
    <d v="2021-04-12T00:00:00"/>
    <s v="Si_x000a_"/>
    <m/>
  </r>
  <r>
    <x v="81"/>
    <d v="2021-04-12T00:00:00"/>
    <s v="Si_x000a_"/>
    <m/>
  </r>
  <r>
    <x v="81"/>
    <d v="2021-04-12T00:00:00"/>
    <s v="si_x000a_"/>
    <m/>
  </r>
  <r>
    <x v="81"/>
    <d v="2021-04-12T00:00:00"/>
    <s v="si_x000a_"/>
    <m/>
  </r>
  <r>
    <x v="81"/>
    <d v="2021-04-12T00:00:00"/>
    <s v="si_x000a_"/>
    <m/>
  </r>
  <r>
    <x v="81"/>
    <d v="2021-04-12T00:00:00"/>
    <s v="si_x000a_"/>
    <m/>
  </r>
  <r>
    <x v="81"/>
    <d v="2021-04-12T00:00:00"/>
    <s v="También estoy contento porque hoy de comer hay una de mis comidas favoritas_x000a_"/>
    <s v="_alegria__agrado__entusiasmo__satisfaccion__placer_"/>
  </r>
  <r>
    <x v="81"/>
    <d v="2021-04-12T00:00:00"/>
    <s v="También estoy muy cansado porque me he despertado muy temprano_x000a_"/>
    <s v="_agotamiento__aburrimiento__ira_"/>
  </r>
  <r>
    <x v="81"/>
    <d v="2021-04-12T00:00:00"/>
    <s v="tambíen_x000a_"/>
    <m/>
  </r>
  <r>
    <x v="81"/>
    <d v="2021-04-12T00:00:00"/>
    <s v="tambíen_x000a_"/>
    <m/>
  </r>
  <r>
    <x v="81"/>
    <d v="2021-04-12T00:00:00"/>
    <s v="Te enseña que hay mucha gente que es muy generosa y que haría cualquier cosa por ayudar_x000a_"/>
    <s v="_una_sonrisa__el_capitan_y_el_grumete__leyenda_china__entrevista_a_dios__el_arbol_de_los_problemas_"/>
  </r>
  <r>
    <x v="81"/>
    <d v="2021-04-12T00:00:00"/>
    <s v="Todo el esfuerzo, tiene una recompensa _x000a_"/>
    <s v="_la_ultima_casa_del_carpintero__el_ingenio_de_una_hormiga__nestor_el_castor__la_oruga__estrellas_de_mar_en_la_playa_"/>
  </r>
  <r>
    <x v="81"/>
    <d v="2021-04-26T00:00:00"/>
    <s v="8_x000a_"/>
    <s v="_valentia__tristeza_"/>
  </r>
  <r>
    <x v="81"/>
    <d v="2021-04-26T00:00:00"/>
    <s v="Estoy feliz por que estoy con mis amigos_x000a_"/>
    <s v="_alegria_"/>
  </r>
  <r>
    <x v="81"/>
    <d v="2021-04-26T00:00:00"/>
    <s v="estoy un poco cansado porque me he despertado pronto_x000a_"/>
    <s v="_agotamiento__aburrimiento_"/>
  </r>
  <r>
    <x v="81"/>
    <d v="2021-04-26T00:00:00"/>
    <s v="no_x000a_"/>
    <m/>
  </r>
  <r>
    <x v="81"/>
    <d v="2021-04-26T00:00:00"/>
    <s v="no_x000a_"/>
    <m/>
  </r>
  <r>
    <x v="81"/>
    <d v="2021-04-26T00:00:00"/>
    <s v="Si_x000a_"/>
    <m/>
  </r>
  <r>
    <x v="81"/>
    <d v="2021-04-26T00:00:00"/>
    <s v="también estoy un poco triste por que es lunes _x000a_"/>
    <s v="_frustracion__tristeza_"/>
  </r>
  <r>
    <x v="81"/>
    <d v="2021-05-10T00:00:00"/>
    <s v=" Me encuentro feliz _x000a_"/>
    <s v="_tristeza__calma_"/>
  </r>
  <r>
    <x v="81"/>
    <d v="2021-05-10T00:00:00"/>
    <s v="Yo opino que deberían ser más positivos y disfrutar de todo lo que tiene al rededor _x000a_"/>
    <s v="_placer__alegria_"/>
  </r>
  <r>
    <x v="82"/>
    <d v="2021-04-12T00:00:00"/>
    <s v=" Si _x000a_"/>
    <m/>
  </r>
  <r>
    <x v="82"/>
    <d v="2021-04-12T00:00:00"/>
    <s v="Creo que si _x000a_"/>
    <s v="_el_tren_de_la_vida__el_capitan_y_el_grumete__bordados_de_la_vida__un_payaso_muy_inquieto__una_sonrisa_"/>
  </r>
  <r>
    <x v="82"/>
    <d v="2021-04-12T00:00:00"/>
    <s v="Hola_x000a_"/>
    <m/>
  </r>
  <r>
    <x v="82"/>
    <d v="2021-04-12T00:00:00"/>
    <s v="Le doy mucha importancia a la felicidad por que es fundamental _x000a_"/>
    <s v="_placer__amor__tristeza__calma__entusiasmo_"/>
  </r>
  <r>
    <x v="82"/>
    <d v="2021-04-12T00:00:00"/>
    <s v="Me considero feliz un 8 del uno al 10_x000a_"/>
    <s v="_alegria__diversion__tristeza__ira__valentia_"/>
  </r>
  <r>
    <x v="82"/>
    <d v="2021-04-12T00:00:00"/>
    <s v="Mi problema es que estoy agobiado con los exámenes _x000a_"/>
    <s v="_duda__frustracion__deseo__miedo__tristeza_"/>
  </r>
  <r>
    <x v="82"/>
    <d v="2021-04-12T00:00:00"/>
    <s v="No_x000a_"/>
    <m/>
  </r>
  <r>
    <x v="82"/>
    <d v="2021-04-12T00:00:00"/>
    <s v="Pues que he visto a gente que lo tiene casi todo en la vida y estar triste y gente que no tiene nada y estar muy feliz_x000a_"/>
    <s v="_leyenda_china__el_capitan_y_el_grumete__entrevista_a_dios__el_acoso_a_marita_cuento_para_hablar_sobre_el_bullying_con_los_ninyos__carlota_y_su_mochila_"/>
  </r>
  <r>
    <x v="82"/>
    <d v="2021-04-12T00:00:00"/>
    <s v="Si _x000a_"/>
    <m/>
  </r>
  <r>
    <x v="82"/>
    <d v="2021-04-12T00:00:00"/>
    <s v="Si _x000a_"/>
    <m/>
  </r>
  <r>
    <x v="82"/>
    <d v="2021-04-12T00:00:00"/>
    <s v="También me gusta much _x000a_"/>
    <s v="_agrado__placer__miedo__frustracion_"/>
  </r>
  <r>
    <x v="82"/>
    <d v="2021-04-26T00:00:00"/>
    <s v="no_x000a_"/>
    <m/>
  </r>
  <r>
    <x v="82"/>
    <d v="2021-04-26T00:00:00"/>
    <s v="Pues me siento bien en general un poco agobiado por el tema del instituto la vida social BNA4_x000a_"/>
    <s v="_ira__certeza_"/>
  </r>
  <r>
    <x v="82"/>
    <d v="2021-04-26T00:00:00"/>
    <s v="Pues no encuentro una vida fija me gustaría estar como más asentado y no cambiar tanto _x000a_"/>
    <m/>
  </r>
  <r>
    <x v="83"/>
    <d v="2021-05-10T00:00:00"/>
    <s v="estoy de acuerdo con la emocion_x000a_"/>
    <s v="_tristeza__malestar_"/>
  </r>
  <r>
    <x v="83"/>
    <d v="2021-05-10T00:00:00"/>
    <s v="fastidio_x000a_"/>
    <s v="_aburrimiento__malestar_"/>
  </r>
  <r>
    <x v="83"/>
    <d v="2021-05-10T00:00:00"/>
    <s v="hoy a sido un dia un poco aburrido y llevo frustado desde hace tiempo ya que mis padres se separaron_x000a_"/>
    <s v="_malestar__frustracion_"/>
  </r>
  <r>
    <x v="83"/>
    <d v="2021-05-10T00:00:00"/>
    <s v="opino que deberian de calmarse e intentar tener un poco de agrado hacia si mismos_x000a_"/>
    <s v="_agrado__placer_"/>
  </r>
  <r>
    <x v="83"/>
    <d v="2021-05-10T00:00:00"/>
    <s v="recomiendame un libro_x000a_"/>
    <s v="_dolor__calma_"/>
  </r>
  <r>
    <x v="83"/>
    <d v="2021-05-10T00:00:00"/>
    <s v="tengo mis pros y mis contras porque puedo estar muy alegre y de repente cambiar de estado mental  recordar el omento en el que mis padres me dijeron que se iban a separar_x000a_"/>
    <s v="_malestar__tristeza_"/>
  </r>
  <r>
    <x v="83"/>
    <d v="2021-06-07T00:00:00"/>
    <s v="8_x000a_"/>
    <m/>
  </r>
  <r>
    <x v="83"/>
    <d v="2021-06-07T00:00:00"/>
    <s v="ahora mismo no estoy triste_x000a_"/>
    <s v="_tristeza__malestar_"/>
  </r>
  <r>
    <x v="83"/>
    <d v="2021-06-07T00:00:00"/>
    <s v="bienestar_x000a_"/>
    <s v="_entusiasmo__agrado_"/>
  </r>
  <r>
    <x v="83"/>
    <d v="2021-06-07T00:00:00"/>
    <s v="estoy muy feliz porque estoy con mis amigos y estoy en un espacio agradable_x000a_"/>
    <s v="_tristeza__compasion_"/>
  </r>
  <r>
    <x v="83"/>
    <d v="2021-06-07T00:00:00"/>
    <s v="hay que estar siempre alegre, pase lo que pase_x000a_"/>
    <s v="_agrado__alegria_"/>
  </r>
  <r>
    <x v="83"/>
    <d v="2021-06-07T00:00:00"/>
    <s v="opino que si tienes un buen dia, vas a pensar en la felicidad que tuviste ayer_x000a_"/>
    <s v="_alegria__certeza_"/>
  </r>
  <r>
    <x v="83"/>
    <d v="2021-06-07T00:00:00"/>
    <s v="si lo sabia_x000a_"/>
    <m/>
  </r>
  <r>
    <x v="83"/>
    <d v="2021-06-07T00:00:00"/>
    <s v="si lo sabia_x000a_"/>
    <m/>
  </r>
  <r>
    <x v="83"/>
    <d v="2021-06-07T00:00:00"/>
    <s v="si porque estoy muy alegre_x000a_"/>
    <s v="_tristeza__amor_"/>
  </r>
  <r>
    <x v="83"/>
    <d v="2021-06-07T00:00:00"/>
    <s v="un dia muy bueno_x000a_"/>
    <s v="_frustracion__entusiasmo_"/>
  </r>
  <r>
    <x v="84"/>
    <d v="2021-04-12T00:00:00"/>
    <s v="A algún familiar o amigo _x000a_"/>
    <s v="_la_oruga__entrevista_a_dios__el_tren_de_la_vida__suenyo__pedro_y_el_hilo_magico_"/>
  </r>
  <r>
    <x v="84"/>
    <d v="2021-04-12T00:00:00"/>
    <s v="Es algo muy significativo _x000a_"/>
    <m/>
  </r>
  <r>
    <x v="84"/>
    <d v="2021-04-12T00:00:00"/>
    <s v="Estoy de acuerdo porque hay veces que manejar nuestra mente es muy complicado _x000a_"/>
    <s v="_deja_la_cuchara__asamblea_en_la_carpinteria__destino_o_libre_albedrio__sacudete__carlota_y_su_mochila_"/>
  </r>
  <r>
    <x v="84"/>
    <d v="2021-04-12T00:00:00"/>
    <s v="Me siento muy bien _x000a_"/>
    <m/>
  </r>
  <r>
    <x v="84"/>
    <d v="2021-04-12T00:00:00"/>
    <s v="Para mi el amor es muy importante en esta vida _x000a_"/>
    <s v="_tristeza__humillacion__placer__deseo__agrado_"/>
  </r>
  <r>
    <x v="84"/>
    <d v="2021-04-12T00:00:00"/>
    <s v="Para mi el amor tiene un sentido emocional muy importante _x000a_"/>
    <s v="_humillacion__tristeza__placer__amor__deseo_"/>
  </r>
  <r>
    <x v="84"/>
    <d v="2021-04-12T00:00:00"/>
    <s v="Si _x000a_"/>
    <m/>
  </r>
  <r>
    <x v="84"/>
    <d v="2021-04-12T00:00:00"/>
    <s v="Si _x000a_"/>
    <m/>
  </r>
  <r>
    <x v="84"/>
    <d v="2021-04-12T00:00:00"/>
    <s v="Si _x000a_"/>
    <m/>
  </r>
  <r>
    <x v="84"/>
    <d v="2021-04-12T00:00:00"/>
    <s v="Si, porque el estudiante se está estresando, ya que sus pensamientos no le permitían meditar _x000a_"/>
    <s v="_deja_la_cuchara_"/>
  </r>
  <r>
    <x v="84"/>
    <d v="2021-04-12T00:00:00"/>
    <s v="Si, porque está hablando en un habiente de tensión _x000a_"/>
    <s v="_deja_la_cuchara__paz_en_medio_de_las_dificultades__la_ofensa__el_capitan_y_el_grumete__entrevista_a_dios_"/>
  </r>
  <r>
    <x v="84"/>
    <d v="2021-04-12T00:00:00"/>
    <s v="Sigo hablando _x000a_"/>
    <s v="_humillacion__fortaleza__ira__certeza__tristeza_"/>
  </r>
  <r>
    <x v="84"/>
    <d v="2021-04-26T00:00:00"/>
    <s v="Ahora mismo lo que me agobia son los exámenes finales, ya que me pongo muy nerviosa antes de hacer los exámenes _x000a_"/>
    <s v="_tension__duda_"/>
  </r>
  <r>
    <x v="84"/>
    <d v="2021-04-26T00:00:00"/>
    <s v="Me siento muy bien..._x000a_"/>
    <s v="_ira__certeza_"/>
  </r>
  <r>
    <x v="84"/>
    <d v="2021-04-26T00:00:00"/>
    <s v="No siento ira y nunca la he sentido _x000a_"/>
    <m/>
  </r>
  <r>
    <x v="84"/>
    <d v="2021-04-26T00:00:00"/>
    <s v="No_x000a_"/>
    <m/>
  </r>
  <r>
    <x v="84"/>
    <d v="2021-04-26T00:00:00"/>
    <s v="No_x000a_"/>
    <m/>
  </r>
  <r>
    <x v="84"/>
    <d v="2021-04-26T00:00:00"/>
    <s v="No, yo me encuentro bien _x000a_"/>
    <s v="_ira__tristeza_"/>
  </r>
  <r>
    <x v="84"/>
    <d v="2021-04-26T00:00:00"/>
    <s v="Para mi la ira es un sentimiento nulo, no lo siento _x000a_"/>
    <s v="_malestar__tristeza_"/>
  </r>
  <r>
    <x v="84"/>
    <d v="2021-04-26T00:00:00"/>
    <s v="Pues para mi no, yo me siento bien y feliz _x000a_"/>
    <s v="_alegria_"/>
  </r>
  <r>
    <x v="84"/>
    <d v="2021-04-26T00:00:00"/>
    <s v="Si, porque últimamente me tenso muy rápido _x000a_"/>
    <s v="_ira__dolor_"/>
  </r>
  <r>
    <x v="84"/>
    <d v="2021-05-10T00:00:00"/>
    <s v="Me está preocupando los exámenes finales_x000a_"/>
    <s v="_deseo__dolor_"/>
  </r>
  <r>
    <x v="84"/>
    <d v="2021-05-10T00:00:00"/>
    <s v="No he dicho eso_x000a_"/>
    <m/>
  </r>
  <r>
    <x v="84"/>
    <d v="2021-05-10T00:00:00"/>
    <s v="Porque estoy bien_x000a_"/>
    <s v="_ira__duda_"/>
  </r>
  <r>
    <x v="84"/>
    <d v="2021-05-10T00:00:00"/>
    <s v="Porque no siento dolor _x000a_"/>
    <m/>
  </r>
  <r>
    <x v="84"/>
    <d v="2021-05-10T00:00:00"/>
    <s v="Pues me gusta _x000a_"/>
    <s v="_diversion__alegria_"/>
  </r>
  <r>
    <x v="84"/>
    <d v="2021-05-10T00:00:00"/>
    <s v="Pues que me encuentro muy bien porque estoy feliz_x000a_"/>
    <s v="_tristeza__calma_"/>
  </r>
  <r>
    <x v="84"/>
    <d v="2021-05-10T00:00:00"/>
    <s v="Que estoy bien!_x000a_"/>
    <s v="_ira__duda_"/>
  </r>
  <r>
    <x v="84"/>
    <d v="2021-05-10T00:00:00"/>
    <s v="Yo me encuentro bien feliz_x000a_"/>
    <s v="_tristeza__calma_"/>
  </r>
  <r>
    <x v="84"/>
    <d v="2021-05-24T00:00:00"/>
    <s v="Pues estoy de acuerdo_x000a_"/>
    <s v="_certeza_"/>
  </r>
  <r>
    <x v="84"/>
    <d v="2021-05-24T00:00:00"/>
    <s v="Pues yo ahora mismo estoy bien, me siento feliz y alegre _x000a_"/>
    <s v="_tristeza__compasion_"/>
  </r>
  <r>
    <x v="84"/>
    <d v="2021-05-24T00:00:00"/>
    <s v="Tambien_x000a_"/>
    <s v="_satisfaccion__agrado_"/>
  </r>
  <r>
    <x v="85"/>
    <d v="2021-04-12T00:00:00"/>
    <s v="8_x000a_"/>
    <s v="_valentia__tristeza__diversion_"/>
  </r>
  <r>
    <x v="85"/>
    <d v="2021-04-12T00:00:00"/>
    <s v="Atracción hacia otra persona que no es mi pareja _x000a_"/>
    <s v="_diversion__agrado__deseo__alegria__aburrimiento_"/>
  </r>
  <r>
    <x v="85"/>
    <d v="2021-04-12T00:00:00"/>
    <s v="Baja autoestima y ansiedad social_x000a_"/>
    <s v="_deja_la_cuchara__paz_en_medio_de_las_dificultades__el_capitan_y_el_grumete__las_cuatro_velas__entrevista_a_dios_"/>
  </r>
  <r>
    <x v="85"/>
    <d v="2021-04-12T00:00:00"/>
    <s v="Estoy contenta _x000a_"/>
    <s v="_alegria__agrado__entusiasmo__satisfaccion_"/>
  </r>
  <r>
    <x v="85"/>
    <d v="2021-04-12T00:00:00"/>
    <s v="Estoy segura de mi misma_x000a_"/>
    <s v="_certeza__frustracion__malestar__tension__diversion_"/>
  </r>
  <r>
    <x v="85"/>
    <d v="2021-04-12T00:00:00"/>
    <s v="Hambre _x000a_"/>
    <s v="_placer_"/>
  </r>
  <r>
    <x v="85"/>
    <d v="2021-04-12T00:00:00"/>
    <s v="Inseguridad física _x000a_"/>
    <s v="_duda__miedo__tristeza__malestar__diversion_"/>
  </r>
  <r>
    <x v="85"/>
    <d v="2021-04-12T00:00:00"/>
    <s v="La que transmites es lo que te va ha volver_x000a_"/>
    <s v="_el_arbol_de_manzanas__el_acoso_a_marita_cuento_para_hablar_sobre_el_bullying_con_los_ninyos__reflejo_de_tus_actos__la_oruga__los_ingredientes_del_bizcocho_"/>
  </r>
  <r>
    <x v="85"/>
    <d v="2021-04-12T00:00:00"/>
    <s v="No_x000a_"/>
    <m/>
  </r>
  <r>
    <x v="85"/>
    <d v="2021-04-12T00:00:00"/>
    <s v="Pasar tiempo con mis amigos_x000a_"/>
    <s v="_tristeza__alegria__calma__ira__tension_"/>
  </r>
  <r>
    <x v="85"/>
    <d v="2021-04-12T00:00:00"/>
    <s v="Si _x000a_"/>
    <m/>
  </r>
  <r>
    <x v="85"/>
    <d v="2021-04-12T00:00:00"/>
    <s v="Si una persona inteligente debe ser segura de sí misma_x000a_"/>
    <s v="_certeza__frustracion__diversion__fortaleza__alegria_"/>
  </r>
  <r>
    <x v="85"/>
    <d v="2021-04-12T00:00:00"/>
    <s v="Si_x000a_"/>
    <m/>
  </r>
  <r>
    <x v="85"/>
    <d v="2021-04-12T00:00:00"/>
    <s v="Si_x000a_"/>
    <m/>
  </r>
  <r>
    <x v="85"/>
    <d v="2021-04-12T00:00:00"/>
    <s v="si_x000a_"/>
    <m/>
  </r>
  <r>
    <x v="85"/>
    <d v="2021-04-12T00:00:00"/>
    <s v="Si_x000a_"/>
    <m/>
  </r>
  <r>
    <x v="85"/>
    <d v="2021-04-12T00:00:00"/>
    <s v="Sí_x000a_"/>
    <m/>
  </r>
  <r>
    <x v="85"/>
    <d v="2021-04-12T00:00:00"/>
    <s v="Sí_x000a_"/>
    <m/>
  </r>
  <r>
    <x v="85"/>
    <d v="2021-04-12T00:00:00"/>
    <s v="Supongo que sí _x000a_"/>
    <m/>
  </r>
  <r>
    <x v="85"/>
    <d v="2021-04-12T00:00:00"/>
    <s v="Tengo un novio muy bueno_x000a_"/>
    <s v="_tristeza__amor__alegria__entusiasmo__diversion_"/>
  </r>
  <r>
    <x v="85"/>
    <d v="2021-04-12T00:00:00"/>
    <s v="Timidez y ansiedad_x000a_"/>
    <s v="_deja_la_cuchara__paz_en_medio_de_las_dificultades__el_capitan_y_el_grumete__entrevista_a_dios_"/>
  </r>
  <r>
    <x v="85"/>
    <d v="2021-04-26T00:00:00"/>
    <s v="el amor solo tiene sentido si es por parte de los dos individuos_x000a_"/>
    <s v="_humillacion__tristeza_"/>
  </r>
  <r>
    <x v="85"/>
    <d v="2021-04-26T00:00:00"/>
    <s v="estoy bien_x000a_"/>
    <s v="_ira__certeza_"/>
  </r>
  <r>
    <x v="85"/>
    <d v="2021-04-26T00:00:00"/>
    <s v="hola_x000a_"/>
    <m/>
  </r>
  <r>
    <x v="85"/>
    <d v="2021-04-26T00:00:00"/>
    <s v="no suelo sentirme humillada _x000a_"/>
    <m/>
  </r>
  <r>
    <x v="85"/>
    <d v="2021-04-26T00:00:00"/>
    <s v="no_x000a_"/>
    <m/>
  </r>
  <r>
    <x v="85"/>
    <d v="2021-05-10T00:00:00"/>
    <s v="del miedo_x000a_"/>
    <s v="_frustracion__tension_"/>
  </r>
  <r>
    <x v="85"/>
    <d v="2021-05-10T00:00:00"/>
    <s v="el cambio provoca miedo_x000a_"/>
    <s v="_frustracion__tension_"/>
  </r>
  <r>
    <x v="85"/>
    <d v="2021-05-10T00:00:00"/>
    <s v="la vida tiene muchos inprevistos_x000a_"/>
    <s v="_ira__miedo_"/>
  </r>
  <r>
    <x v="85"/>
    <d v="2021-05-10T00:00:00"/>
    <s v="me preocupa mi futuro_x000a_"/>
    <s v="_certeza__miedo_"/>
  </r>
  <r>
    <x v="85"/>
    <d v="2021-05-10T00:00:00"/>
    <s v="no estoy hablando de frustración_x000a_"/>
    <m/>
  </r>
  <r>
    <x v="85"/>
    <d v="2021-05-10T00:00:00"/>
    <s v="no tiene nada que ve con frustración_x000a_"/>
    <s v="_frustracion__ira_"/>
  </r>
  <r>
    <x v="85"/>
    <d v="2021-05-24T00:00:00"/>
    <s v="estoy harta de esta pagina_x000a_"/>
    <s v="_aburrimiento__ira_"/>
  </r>
  <r>
    <x v="85"/>
    <d v="2021-05-24T00:00:00"/>
    <s v="si estoy muy aburrida de hacer esto_x000a_"/>
    <s v="_duda__agotamiento_"/>
  </r>
  <r>
    <x v="85"/>
    <d v="2021-06-07T00:00:00"/>
    <s v="el adjetivo mal puede significar muchas cosas_x000a_"/>
    <s v="_aburrimiento__malestar_"/>
  </r>
  <r>
    <x v="85"/>
    <d v="2021-06-07T00:00:00"/>
    <s v="estoy estresada_x000a_"/>
    <s v="_tension__malestar_"/>
  </r>
  <r>
    <x v="85"/>
    <d v="2021-06-07T00:00:00"/>
    <s v="estres no es lo mismo que tensión_x000a_"/>
    <s v="_tristeza__malestar_"/>
  </r>
  <r>
    <x v="85"/>
    <d v="2021-06-07T00:00:00"/>
    <s v="Mal_x000a_"/>
    <s v="_tension__ira_"/>
  </r>
  <r>
    <x v="85"/>
    <d v="2021-06-07T00:00:00"/>
    <s v="no tiene porque_x000a_"/>
    <m/>
  </r>
  <r>
    <x v="85"/>
    <d v="2021-06-07T00:00:00"/>
    <s v="posiblemente_x000a_"/>
    <m/>
  </r>
  <r>
    <x v="86"/>
    <d v="2021-04-12T00:00:00"/>
    <s v="10_x000a_"/>
    <s v="_alegria__diversion__ira_"/>
  </r>
  <r>
    <x v="86"/>
    <d v="2021-04-12T00:00:00"/>
    <s v="A la oruga_x000a_"/>
    <s v="_la_oruga_"/>
  </r>
  <r>
    <x v="86"/>
    <d v="2021-04-12T00:00:00"/>
    <s v="A un amigo_x000a_"/>
    <s v="_la_oruga__entrevista_a_dios__el_tren_de_la_vida__suenyo__pedro_y_el_hilo_magico_"/>
  </r>
  <r>
    <x v="86"/>
    <d v="2021-04-12T00:00:00"/>
    <s v="Aburrido_x000a_"/>
    <s v="_aburrimiento_"/>
  </r>
  <r>
    <x v="86"/>
    <d v="2021-04-12T00:00:00"/>
    <s v="Agotamiento también hay_x000a_"/>
    <s v="_las_cuatro_velas__las_dos_ranas__la_ultima_casa_del_carpintero__entrevista_a_dios__el_valor_de_un_billete_de_100_"/>
  </r>
  <r>
    <x v="86"/>
    <d v="2021-04-12T00:00:00"/>
    <s v="Cansado_x000a_"/>
    <s v="_agotamiento__aburrimiento_"/>
  </r>
  <r>
    <x v="86"/>
    <d v="2021-04-12T00:00:00"/>
    <s v="Carreras_x000a_"/>
    <m/>
  </r>
  <r>
    <x v="86"/>
    <d v="2021-04-12T00:00:00"/>
    <s v="Cuando llego a la montaña_x000a_"/>
    <s v="_la_oruga__paz_en_medio_de_las_dificultades__el_amor_y_el_tiempo__las_siete_tinajas_de_oro__cuando_el_viento_sopla_"/>
  </r>
  <r>
    <x v="86"/>
    <d v="2021-04-12T00:00:00"/>
    <s v="Envejecimiento_x000a_"/>
    <s v="_el_tren_de_la_vida__almuerzo_con_dios__las_dos_vasijas_de_agua__necesito_un_abrazo__pedro_y_el_hilo_magico_"/>
  </r>
  <r>
    <x v="86"/>
    <d v="2021-04-12T00:00:00"/>
    <s v="Estoy contento_x000a_"/>
    <s v="_alegria__agrado__entusiasmo__satisfaccion_"/>
  </r>
  <r>
    <x v="86"/>
    <d v="2021-04-12T00:00:00"/>
    <s v="Feliz_x000a_"/>
    <s v="_alegria_"/>
  </r>
  <r>
    <x v="86"/>
    <d v="2021-04-12T00:00:00"/>
    <s v="Más o menos_x000a_"/>
    <m/>
  </r>
  <r>
    <x v="86"/>
    <d v="2021-04-12T00:00:00"/>
    <s v="Me gusta el motocross_x000a_"/>
    <s v="_agrado__placer__miedo__frustracion_"/>
  </r>
  <r>
    <x v="86"/>
    <d v="2021-04-12T00:00:00"/>
    <s v="Me gusta el motocross_x000a_"/>
    <s v="_agrado__placer__miedo__frustracion_"/>
  </r>
  <r>
    <x v="86"/>
    <d v="2021-04-12T00:00:00"/>
    <s v="ninguno_x000a_"/>
    <m/>
  </r>
  <r>
    <x v="86"/>
    <d v="2021-04-12T00:00:00"/>
    <s v="No estoy cansado porque competí ayer_x000a_"/>
    <m/>
  </r>
  <r>
    <x v="86"/>
    <d v="2021-04-12T00:00:00"/>
    <s v="no lo sé _x000a_"/>
    <s v="_pedro_y_el_hilo_magico__el_capitan_y_el_grumete__la_oruga__el_arbol_de_los_problemas__necesito_un_abrazo_"/>
  </r>
  <r>
    <x v="86"/>
    <d v="2021-04-12T00:00:00"/>
    <s v="No lo sé _x000a_"/>
    <s v="_pedro_y_el_hilo_magico__el_capitan_y_el_grumete__la_oruga__el_arbol_de_los_problemas__necesito_un_abrazo_"/>
  </r>
  <r>
    <x v="86"/>
    <d v="2021-04-12T00:00:00"/>
    <s v="No lo sé _x000a_"/>
    <s v="_pedro_y_el_hilo_magico__el_capitan_y_el_grumete__la_oruga__el_arbol_de_los_problemas__necesito_un_abrazo_"/>
  </r>
  <r>
    <x v="86"/>
    <d v="2021-04-12T00:00:00"/>
    <s v="No me acuerdo pero si se que lo he oído muy parecido_x000a_"/>
    <s v="_destino_o_libre_albedrio__asamblea_en_la_carpinteria__bordados_de_la_vida__calidad_emocional__carlota_y_su_mochila_"/>
  </r>
  <r>
    <x v="86"/>
    <d v="2021-04-12T00:00:00"/>
    <s v="No yo no tengo miedo_x000a_"/>
    <m/>
  </r>
  <r>
    <x v="86"/>
    <d v="2021-04-12T00:00:00"/>
    <s v="No_x000a_"/>
    <m/>
  </r>
  <r>
    <x v="86"/>
    <d v="2021-04-12T00:00:00"/>
    <s v="No_x000a_"/>
    <m/>
  </r>
  <r>
    <x v="86"/>
    <d v="2021-04-12T00:00:00"/>
    <s v="No_x000a_"/>
    <m/>
  </r>
  <r>
    <x v="86"/>
    <d v="2021-04-12T00:00:00"/>
    <s v="no_x000a_"/>
    <m/>
  </r>
  <r>
    <x v="86"/>
    <d v="2021-04-12T00:00:00"/>
    <s v="No_x000a_"/>
    <m/>
  </r>
  <r>
    <x v="86"/>
    <d v="2021-04-12T00:00:00"/>
    <s v="No_x000a_"/>
    <m/>
  </r>
  <r>
    <x v="86"/>
    <d v="2021-04-12T00:00:00"/>
    <s v="Nooooo_x000a_"/>
    <m/>
  </r>
  <r>
    <x v="86"/>
    <d v="2021-04-12T00:00:00"/>
    <s v="para ayudar a otros_x000a_"/>
    <s v="_las_mejores_semillas__el_amor_y_el_tiempo__el_alacran__un_payaso_muy_inquieto__sacudete_"/>
  </r>
  <r>
    <x v="86"/>
    <d v="2021-04-12T00:00:00"/>
    <s v="Porque es muy luchadora_x000a_"/>
    <m/>
  </r>
  <r>
    <x v="86"/>
    <d v="2021-04-12T00:00:00"/>
    <s v="Porque quiero ser piloto de motocross pero no me da el dinero pero se intentará _x000a_"/>
    <s v="_un_payaso_muy_inquieto__el_valor_de_un_billete_de_100__el_arbol_de_manzanas__te_compro_1_hora__dinero_"/>
  </r>
  <r>
    <x v="86"/>
    <d v="2021-04-12T00:00:00"/>
    <s v="porque te ayuda_x000a_"/>
    <s v="_las_mejores_semillas__el_amor_y_el_tiempo__el_alacran__un_payaso_muy_inquieto__sacudete_"/>
  </r>
  <r>
    <x v="86"/>
    <d v="2021-04-12T00:00:00"/>
    <s v="Pues que no iva a llegar a ganar pero ahora si gano _x000a_"/>
    <s v="_dr_alexander_fleming__los_lobos__carlota_y_su_mochila__las_mejores_semillas__un_vaso_de_leche_"/>
  </r>
  <r>
    <x v="86"/>
    <d v="2021-04-12T00:00:00"/>
    <s v="Pues que nunca tienes que dejar de luchar por las cosas que quieres, que siempre las puedes hacer si te “as propones_x000a_"/>
    <m/>
  </r>
  <r>
    <x v="86"/>
    <d v="2021-04-12T00:00:00"/>
    <s v="Si_x000a_"/>
    <m/>
  </r>
  <r>
    <x v="86"/>
    <d v="2021-04-12T00:00:00"/>
    <s v="Si_x000a_"/>
    <m/>
  </r>
  <r>
    <x v="86"/>
    <d v="2021-04-12T00:00:00"/>
    <s v="Si_x000a_"/>
    <m/>
  </r>
  <r>
    <x v="86"/>
    <d v="2021-04-12T00:00:00"/>
    <s v="si_x000a_"/>
    <m/>
  </r>
  <r>
    <x v="86"/>
    <d v="2021-04-12T00:00:00"/>
    <s v="Si_x000a_"/>
    <m/>
  </r>
  <r>
    <x v="86"/>
    <d v="2021-04-12T00:00:00"/>
    <s v="si_x000a_"/>
    <m/>
  </r>
  <r>
    <x v="86"/>
    <d v="2021-04-12T00:00:00"/>
    <s v="si_x000a_"/>
    <m/>
  </r>
  <r>
    <x v="86"/>
    <d v="2021-04-12T00:00:00"/>
    <s v="si_x000a_"/>
    <m/>
  </r>
  <r>
    <x v="86"/>
    <d v="2021-04-12T00:00:00"/>
    <s v="si_x000a_"/>
    <m/>
  </r>
  <r>
    <x v="86"/>
    <d v="2021-04-12T00:00:00"/>
    <s v="si_x000a_"/>
    <m/>
  </r>
  <r>
    <x v="86"/>
    <d v="2021-04-12T00:00:00"/>
    <s v="si_x000a_"/>
    <m/>
  </r>
  <r>
    <x v="86"/>
    <d v="2021-04-12T00:00:00"/>
    <s v="Si_x000a_"/>
    <m/>
  </r>
  <r>
    <x v="86"/>
    <d v="2021-04-12T00:00:00"/>
    <s v="Si_x000a_"/>
    <m/>
  </r>
  <r>
    <x v="86"/>
    <d v="2021-04-12T00:00:00"/>
    <s v="Si_x000a_"/>
    <m/>
  </r>
  <r>
    <x v="86"/>
    <d v="2021-04-12T00:00:00"/>
    <s v="Si_x000a_"/>
    <m/>
  </r>
  <r>
    <x v="86"/>
    <d v="2021-04-12T00:00:00"/>
    <s v="si, con el motocross_x000a_"/>
    <m/>
  </r>
  <r>
    <x v="86"/>
    <d v="2021-04-12T00:00:00"/>
    <s v="Un escritor_x000a_"/>
    <m/>
  </r>
  <r>
    <x v="86"/>
    <d v="2021-04-12T00:00:00"/>
    <s v="Vale_x000a_"/>
    <s v="_una_sonrisa__el_valor_de_un_billete_de_100_"/>
  </r>
  <r>
    <x v="86"/>
    <d v="2021-04-12T00:00:00"/>
    <s v="Yo que sé no lo se_x000a_"/>
    <s v="_arrogancia__humillacion__miedo__frustracion__apatia_"/>
  </r>
  <r>
    <x v="86"/>
    <d v="2021-04-26T00:00:00"/>
    <s v="bien_x000a_"/>
    <s v="_ira__certeza_"/>
  </r>
  <r>
    <x v="86"/>
    <d v="2021-04-26T00:00:00"/>
    <s v="Estoy bien físicamente y moralmente_x000a_"/>
    <s v="_ira__certeza_"/>
  </r>
  <r>
    <x v="86"/>
    <d v="2021-04-26T00:00:00"/>
    <s v="estoy cansado _x000a_"/>
    <s v="_agotamiento__aburrimiento_"/>
  </r>
  <r>
    <x v="86"/>
    <d v="2021-04-26T00:00:00"/>
    <s v="estoy contento_x000a_"/>
    <s v="_alegria__agrado_"/>
  </r>
  <r>
    <x v="86"/>
    <d v="2021-04-26T00:00:00"/>
    <s v="Estoy frustrado_x000a_"/>
    <s v="_frustracion_"/>
  </r>
  <r>
    <x v="86"/>
    <d v="2021-04-26T00:00:00"/>
    <s v="estoy muy bien_x000a_"/>
    <s v="_ira__certeza_"/>
  </r>
  <r>
    <x v="86"/>
    <d v="2021-04-26T00:00:00"/>
    <s v="nada no lo se_x000a_"/>
    <m/>
  </r>
  <r>
    <x v="86"/>
    <d v="2021-04-26T00:00:00"/>
    <s v="nada_x000a_"/>
    <m/>
  </r>
  <r>
    <x v="86"/>
    <d v="2021-04-26T00:00:00"/>
    <s v="no que corrí en Malpartida de Cáceres  una prueba del campeonato de España de motocross_x000a_"/>
    <s v="_duda__fortaleza_"/>
  </r>
  <r>
    <x v="86"/>
    <d v="2021-04-26T00:00:00"/>
    <s v="no_x000a_"/>
    <m/>
  </r>
  <r>
    <x v="86"/>
    <d v="2021-04-26T00:00:00"/>
    <s v="si agotamiento _x000a_"/>
    <s v="_agotamiento__tension_"/>
  </r>
  <r>
    <x v="86"/>
    <d v="2021-04-26T00:00:00"/>
    <s v="si_x000a_"/>
    <m/>
  </r>
  <r>
    <x v="86"/>
    <d v="2021-04-26T00:00:00"/>
    <s v="Vale_x000a_"/>
    <s v="_arrogancia_"/>
  </r>
  <r>
    <x v="86"/>
    <d v="2021-04-26T00:00:00"/>
    <m/>
    <m/>
  </r>
  <r>
    <x v="86"/>
    <d v="2021-04-26T00:00:00"/>
    <m/>
    <m/>
  </r>
  <r>
    <x v="86"/>
    <d v="2021-05-10T00:00:00"/>
    <s v="he ganado otra carrera del campeonato interprovincial en osuna_x000a_"/>
    <s v="_deseo_"/>
  </r>
  <r>
    <x v="86"/>
    <d v="2021-05-10T00:00:00"/>
    <s v="Me he sentido cansado pero bien, como quieras_x000a_"/>
    <s v="_tension__malestar_"/>
  </r>
  <r>
    <x v="86"/>
    <d v="2021-05-10T00:00:00"/>
    <s v="que esta mal_x000a_"/>
    <s v="_tension__ira_"/>
  </r>
  <r>
    <x v="86"/>
    <d v="2021-05-10T00:00:00"/>
    <s v="que están amargadas_x000a_"/>
    <s v="_tristeza_"/>
  </r>
  <r>
    <x v="86"/>
    <d v="2021-05-10T00:00:00"/>
    <s v="que son personas que no buscan felicidad_x000a_"/>
    <s v="_entusiasmo__diversion_"/>
  </r>
  <r>
    <x v="86"/>
    <d v="2021-05-10T00:00:00"/>
    <s v="que yo no estoy asi_x000a_"/>
    <m/>
  </r>
  <r>
    <x v="86"/>
    <d v="2021-06-07T00:00:00"/>
    <s v="En el motocross_x000a_"/>
    <s v="_satisfaccion__agrado_"/>
  </r>
  <r>
    <x v="86"/>
    <d v="2021-06-07T00:00:00"/>
    <s v="estoy uwu _x000a_"/>
    <m/>
  </r>
  <r>
    <x v="86"/>
    <d v="2021-06-07T00:00:00"/>
    <s v="hola_x000a__x000a_Hola_x000a_"/>
    <s v="_satisfaccion__agrado_"/>
  </r>
  <r>
    <x v="86"/>
    <d v="2021-06-07T00:00:00"/>
    <s v="mira soy Marino tengo 13 años voy campeón del interprovincial de Sevilla Huelva y Cádiz._x000a_"/>
    <s v="_arrogancia__placer_"/>
  </r>
  <r>
    <x v="86"/>
    <d v="2021-06-07T00:00:00"/>
    <s v="Q y_x000a_"/>
    <s v="_agotamiento__tension_"/>
  </r>
  <r>
    <x v="86"/>
    <d v="2021-06-07T00:00:00"/>
    <s v="que que tal?_x000a_"/>
    <m/>
  </r>
  <r>
    <x v="86"/>
    <d v="2021-06-07T00:00:00"/>
    <s v="Que tal_x000a_"/>
    <m/>
  </r>
  <r>
    <x v="86"/>
    <d v="2021-06-07T00:00:00"/>
    <s v="tal_x000a_"/>
    <m/>
  </r>
  <r>
    <x v="86"/>
    <d v="2021-06-07T00:00:00"/>
    <s v="una caca_x000a_"/>
    <m/>
  </r>
  <r>
    <x v="86"/>
    <d v="2021-06-07T00:00:00"/>
    <m/>
    <m/>
  </r>
  <r>
    <x v="87"/>
    <d v="2021-04-12T00:00:00"/>
    <s v="De da miedo meter la pata en un momento del día _x000a_"/>
    <s v="_malestar__miedo__tristeza__frustracion__fortaleza_"/>
  </r>
  <r>
    <x v="87"/>
    <d v="2021-04-12T00:00:00"/>
    <s v="Ffff_x000a_"/>
    <m/>
  </r>
  <r>
    <x v="87"/>
    <d v="2021-04-12T00:00:00"/>
    <s v="Lo que vale más en el mundo es el amor y también es más barato que cuando tu das mas amor tu recibes mas _x000a_"/>
    <s v="_una_sonrisa__dr_alexander_fleming__el_tren_de_la_vida__un_payaso_muy_inquieto__almuerzo_con_dios_"/>
  </r>
  <r>
    <x v="87"/>
    <d v="2021-04-12T00:00:00"/>
    <s v="No _x000a_"/>
    <m/>
  </r>
  <r>
    <x v="87"/>
    <d v="2021-04-12T00:00:00"/>
    <s v="Si _x000a_"/>
    <m/>
  </r>
  <r>
    <x v="87"/>
    <d v="2021-04-12T00:00:00"/>
    <s v="Si _x000a_"/>
    <m/>
  </r>
  <r>
    <x v="87"/>
    <d v="2021-04-12T00:00:00"/>
    <s v="si _x000a_"/>
    <m/>
  </r>
  <r>
    <x v="87"/>
    <d v="2021-04-12T00:00:00"/>
    <s v="Si_x000a_"/>
    <m/>
  </r>
  <r>
    <x v="87"/>
    <d v="2021-04-12T00:00:00"/>
    <s v="Si_x000a_"/>
    <m/>
  </r>
  <r>
    <x v="87"/>
    <d v="2021-04-12T00:00:00"/>
    <s v="si, a lo que le pasa a algunas personas _x000a_"/>
    <s v="_el_capitan_y_el_grumete__la_fabula_del_helecho_y_el_bambu__necesito_un_abrazo__carlota_y_su_mochila__sacudete_"/>
  </r>
  <r>
    <x v="87"/>
    <d v="2021-04-12T00:00:00"/>
    <s v="Y del trabajo _x000a_"/>
    <s v="_un_payaso_muy_inquieto__el_acoso_a_marita_cuento_para_hablar_sobre_el_bullying_con_los_ninyos__el_arbol_confundido__carlota_y_su_mochila__la_fabula_del_helecho_y_el_bambu_"/>
  </r>
  <r>
    <x v="87"/>
    <d v="2021-04-12T00:00:00"/>
    <s v="y también tengo miedo de suspender un examen _x000a_"/>
    <s v="_tristeza__malestar__fortaleza__aburrimiento__miedo_"/>
  </r>
  <r>
    <x v="87"/>
    <d v="2021-04-26T00:00:00"/>
    <s v="me encuentro contenta con ganas del salir al recreo _x000a_"/>
    <s v="_alegria__placer_"/>
  </r>
  <r>
    <x v="87"/>
    <d v="2021-04-26T00:00:00"/>
    <s v="Me siento muy bien _x000a_"/>
    <s v="_ira__certeza_"/>
  </r>
  <r>
    <x v="87"/>
    <d v="2021-04-26T00:00:00"/>
    <s v="Me siento muy lista _x000a_"/>
    <s v="_tristeza_"/>
  </r>
  <r>
    <x v="87"/>
    <d v="2021-04-26T00:00:00"/>
    <s v="Nada _x000a_"/>
    <m/>
  </r>
  <r>
    <x v="87"/>
    <d v="2021-04-26T00:00:00"/>
    <s v="Ok_x000a_"/>
    <m/>
  </r>
  <r>
    <x v="87"/>
    <d v="2021-04-26T00:00:00"/>
    <s v="Que muy bien _x000a_"/>
    <s v="_ira__certeza_"/>
  </r>
  <r>
    <x v="87"/>
    <d v="2021-04-26T00:00:00"/>
    <s v="Sii_x000a_"/>
    <m/>
  </r>
  <r>
    <x v="87"/>
    <d v="2021-04-26T00:00:00"/>
    <s v="Siiii_x000a_"/>
    <m/>
  </r>
  <r>
    <x v="87"/>
    <d v="2021-04-26T00:00:00"/>
    <s v="Vale _x000a_"/>
    <s v="_arrogancia_"/>
  </r>
  <r>
    <x v="87"/>
    <d v="2021-05-24T00:00:00"/>
    <s v="Me siento muy bien segura de mi mismo contenta _x000a_"/>
    <s v="_certeza__satisfaccion_"/>
  </r>
  <r>
    <x v="87"/>
    <d v="2021-05-24T00:00:00"/>
    <s v="muy bien _x000a_"/>
    <m/>
  </r>
  <r>
    <x v="87"/>
    <d v="2021-05-24T00:00:00"/>
    <s v="pues claro _x000a_"/>
    <m/>
  </r>
  <r>
    <x v="87"/>
    <d v="2021-05-24T00:00:00"/>
    <s v="pues no se que decirte más _x000a_"/>
    <s v="_duda__odio_"/>
  </r>
  <r>
    <x v="87"/>
    <d v="2021-05-24T00:00:00"/>
    <s v="Vale _x000a_"/>
    <s v="_dolor__frustracion_"/>
  </r>
  <r>
    <x v="87"/>
    <d v="2021-06-07T00:00:00"/>
    <s v="B gdhgf_x000a_"/>
    <s v="_fobia_"/>
  </r>
  <r>
    <x v="87"/>
    <d v="2021-06-07T00:00:00"/>
    <s v="Cuéntame tu algo _x000a_"/>
    <m/>
  </r>
  <r>
    <x v="87"/>
    <d v="2021-06-07T00:00:00"/>
    <s v="Dmjenenfnr_x000a_"/>
    <m/>
  </r>
  <r>
    <x v="87"/>
    <d v="2021-06-07T00:00:00"/>
    <s v="el chico me hace sonreír me lo paso muy bien con el me mira con unos ojos _x000a_"/>
    <s v="_alegria__arrogancia_"/>
  </r>
  <r>
    <x v="87"/>
    <d v="2021-06-07T00:00:00"/>
    <s v="el chico que me gusta me habla nos reímos pero cuando está con esa chica no me gusta _x000a_"/>
    <s v="_alegria__diversion_"/>
  </r>
  <r>
    <x v="87"/>
    <d v="2021-06-07T00:00:00"/>
    <s v="hgrgj_x000a_"/>
    <m/>
  </r>
  <r>
    <x v="87"/>
    <d v="2021-06-07T00:00:00"/>
    <s v="Hyt_x000a_"/>
    <m/>
  </r>
  <r>
    <x v="87"/>
    <d v="2021-06-07T00:00:00"/>
    <s v="Jvfth_x000a_"/>
    <m/>
  </r>
  <r>
    <x v="87"/>
    <d v="2021-06-07T00:00:00"/>
    <s v="Me siento como un tiempo contenta otra_x000a_"/>
    <s v="_entusiasmo__placer_"/>
  </r>
  <r>
    <x v="87"/>
    <d v="2021-06-07T00:00:00"/>
    <s v="Me siento como un tiempo contenta otra_x000a_"/>
    <s v="_entusiasmo__placer_"/>
  </r>
  <r>
    <x v="87"/>
    <d v="2021-06-07T00:00:00"/>
    <s v="Me siento regular porque hay un chico que me gusta y cuando lo veo hablando  con una niña que me cae mal me siento como incómoda _x000a_"/>
    <s v="_malestar__tension_"/>
  </r>
  <r>
    <x v="87"/>
    <d v="2021-06-07T00:00:00"/>
    <s v="no me siento bien cuando los veos juntos _x000a_"/>
    <s v="_compasion_"/>
  </r>
  <r>
    <x v="87"/>
    <d v="2021-06-07T00:00:00"/>
    <s v="Que en un tiempo determinado tendrá que ser más positiva _x000a_"/>
    <s v="_placer__valentia_"/>
  </r>
  <r>
    <x v="87"/>
    <d v="2021-06-07T00:00:00"/>
    <s v="Que tienen que ser más positivas _x000a_"/>
    <s v="_placer__entusiasmo_"/>
  </r>
  <r>
    <x v="87"/>
    <d v="2021-06-07T00:00:00"/>
    <s v="que tienen que ver más positivas _x000a_"/>
    <s v="_placer__entusiasmo_"/>
  </r>
  <r>
    <x v="88"/>
    <d v="2021-04-26T00:00:00"/>
    <s v="¿Qué tal tu día?_x000a_"/>
    <s v="_arrogancia__tristeza_"/>
  </r>
  <r>
    <x v="88"/>
    <d v="2021-04-26T00:00:00"/>
    <s v="Ayer me comí un bocadillo_x000a_"/>
    <m/>
  </r>
  <r>
    <x v="88"/>
    <d v="2021-04-26T00:00:00"/>
    <s v="Estoy bien_x000a_"/>
    <s v="_ira__certeza_"/>
  </r>
  <r>
    <x v="88"/>
    <d v="2021-04-26T00:00:00"/>
    <s v="Hoy estoy feliz_x000a_"/>
    <s v="_alegria_"/>
  </r>
  <r>
    <x v="88"/>
    <d v="2021-04-26T00:00:00"/>
    <s v="me Gustan los cuentos_x000a_"/>
    <s v="_agrado__placer_"/>
  </r>
  <r>
    <x v="88"/>
    <d v="2021-04-26T00:00:00"/>
    <s v="Me siento bien con mi cuerpo_x000a_"/>
    <s v="_diversion__ira_"/>
  </r>
  <r>
    <x v="88"/>
    <d v="2021-04-26T00:00:00"/>
    <s v="No suelo tener miedo _x000a_"/>
    <m/>
  </r>
  <r>
    <x v="88"/>
    <d v="2021-04-26T00:00:00"/>
    <s v="Que esa_x000a_"/>
    <m/>
  </r>
  <r>
    <x v="88"/>
    <d v="2021-04-26T00:00:00"/>
    <s v="Si_x000a_"/>
    <m/>
  </r>
  <r>
    <x v="88"/>
    <d v="2021-05-24T00:00:00"/>
    <s v="¿Qué es eso?_x000a_"/>
    <m/>
  </r>
  <r>
    <x v="88"/>
    <d v="2021-05-24T00:00:00"/>
    <s v="En 4 semanas se acab el colegio_x000a_"/>
    <s v="_deseo__calma_"/>
  </r>
  <r>
    <x v="88"/>
    <d v="2021-05-24T00:00:00"/>
    <s v="Muy bien_x000a_"/>
    <m/>
  </r>
  <r>
    <x v="88"/>
    <d v="2021-05-24T00:00:00"/>
    <s v="no se que significa eso_x000a_"/>
    <m/>
  </r>
  <r>
    <x v="88"/>
    <d v="2021-05-24T00:00:00"/>
    <s v="Que es eso?_x000a_"/>
    <m/>
  </r>
  <r>
    <x v="88"/>
    <d v="2021-05-24T00:00:00"/>
    <s v="Que tendría._x000a_"/>
    <s v="_frustracion__placer_"/>
  </r>
  <r>
    <x v="88"/>
    <d v="2021-05-24T00:00:00"/>
    <s v="Vale_x000a_"/>
    <s v="_dolor__frustracion_"/>
  </r>
  <r>
    <x v="88"/>
    <d v="2021-05-24T00:00:00"/>
    <s v="Vale_x000a_"/>
    <s v="_dolor__frustracion_"/>
  </r>
  <r>
    <x v="88"/>
    <d v="2021-05-24T00:00:00"/>
    <s v="Yo no tengo frustración _x000a_"/>
    <m/>
  </r>
  <r>
    <x v="88"/>
    <d v="2021-05-24T00:00:00"/>
    <m/>
    <m/>
  </r>
  <r>
    <x v="89"/>
    <d v="2021-04-12T00:00:00"/>
    <s v="No_x000a_"/>
    <m/>
  </r>
  <r>
    <x v="89"/>
    <d v="2021-04-12T00:00:00"/>
    <s v="No_x000a_"/>
    <m/>
  </r>
  <r>
    <x v="89"/>
    <d v="2021-04-12T00:00:00"/>
    <s v="Que aunque las otras velas se apaguen la vela de la esperanza siempre estará ahí para encender las otras velas, porque la esperanza es nuestra luz al final del túnel _x000a_"/>
    <s v="_las_cuatro_velas__carlota_y_su_mochila_"/>
  </r>
  <r>
    <x v="89"/>
    <d v="2021-04-12T00:00:00"/>
    <s v="Si_x000a_"/>
    <m/>
  </r>
  <r>
    <x v="89"/>
    <d v="2021-04-12T00:00:00"/>
    <s v="Si_x000a_"/>
    <m/>
  </r>
  <r>
    <x v="89"/>
    <d v="2021-04-12T00:00:00"/>
    <s v="Si_x000a_"/>
    <m/>
  </r>
  <r>
    <x v="89"/>
    <d v="2021-04-12T00:00:00"/>
    <s v="Si_x000a_"/>
    <m/>
  </r>
  <r>
    <x v="89"/>
    <d v="2021-04-12T00:00:00"/>
    <s v="Si_x000a_"/>
    <m/>
  </r>
  <r>
    <x v="89"/>
    <d v="2021-04-26T00:00:00"/>
    <s v="llevo esperando unos meses para que me den una familia de intercambia y todavia no se nada y me siento estresada por eso_x000a_"/>
    <s v="_ira__tension_"/>
  </r>
  <r>
    <x v="89"/>
    <d v="2021-04-26T00:00:00"/>
    <s v="me siento confundida_x000a_"/>
    <s v="_duda__deseo_"/>
  </r>
  <r>
    <x v="89"/>
    <d v="2021-04-26T00:00:00"/>
    <s v="me siento estresada ultimamente_x000a_"/>
    <s v="_tension__malestar_"/>
  </r>
  <r>
    <x v="89"/>
    <d v="2021-04-26T00:00:00"/>
    <s v="si_x000a_"/>
    <m/>
  </r>
  <r>
    <x v="89"/>
    <d v="2021-04-26T00:00:00"/>
    <s v="si_x000a_"/>
    <m/>
  </r>
  <r>
    <x v="89"/>
    <d v="2021-05-10T00:00:00"/>
    <s v="me encuentro mal_x000a_"/>
    <s v="_ira__tristeza_"/>
  </r>
  <r>
    <x v="89"/>
    <d v="2021-05-10T00:00:00"/>
    <s v="que son asi por algo_x000a_"/>
    <m/>
  </r>
  <r>
    <x v="89"/>
    <d v="2021-05-24T00:00:00"/>
    <s v="las personas negativas han pasado momentos que no han sabido gestionar por eso ahora le buscan el lado negativo a todo_x000a_"/>
    <s v="_tristeza__tension_"/>
  </r>
  <r>
    <x v="89"/>
    <d v="2021-05-24T00:00:00"/>
    <s v="me siento estresada_x000a_"/>
    <s v="_tension__malestar_"/>
  </r>
  <r>
    <x v="89"/>
    <d v="2021-05-24T00:00:00"/>
    <s v="no me siento triste, solo estresada porque tengo un examen hoy_x000a_"/>
    <s v="_tension__malestar_"/>
  </r>
  <r>
    <x v="89"/>
    <d v="2021-05-24T00:00:00"/>
    <s v="que son asi por algo_x000a_"/>
    <m/>
  </r>
  <r>
    <x v="89"/>
    <d v="2021-05-24T00:00:00"/>
    <s v="si esta identificado_x000a_"/>
    <s v="_amor_"/>
  </r>
  <r>
    <x v="89"/>
    <d v="2021-06-07T00:00:00"/>
    <s v="me siento muy calmada porque no tengo nada que hacer_x000a_"/>
    <s v="_calma__satisfaccion_"/>
  </r>
  <r>
    <x v="89"/>
    <d v="2021-06-07T00:00:00"/>
    <s v="me siento muy calmada_x000a_"/>
    <s v="_calma__satisfaccion_"/>
  </r>
  <r>
    <x v="89"/>
    <d v="2021-06-07T00:00:00"/>
    <s v="que son asi por algo_x000a_"/>
    <m/>
  </r>
  <r>
    <x v="89"/>
    <d v="2021-06-07T00:00:00"/>
    <s v="son así porque han pasado momentos que no han sabido gestionar_x000a_"/>
    <s v="_ira__tristeza_"/>
  </r>
  <r>
    <x v="89"/>
    <d v="2021-06-07T00:00:00"/>
    <s v="tengo mañana un examen pero estoy bien porque es facil_x000a_"/>
    <s v="_tristeza__duda_"/>
  </r>
  <r>
    <x v="90"/>
    <d v="2021-04-12T00:00:00"/>
    <s v="100_x000a_"/>
    <m/>
  </r>
  <r>
    <x v="90"/>
    <d v="2021-04-12T00:00:00"/>
    <s v="a mi hermano_x000a_"/>
    <s v="_construir_el_puente__carlota_y_su_mochila__el_tren_de_la_vida__el_aborto_un_cuento_de_horror_"/>
  </r>
  <r>
    <x v="90"/>
    <d v="2021-04-12T00:00:00"/>
    <s v="alegria emocional_x000a_"/>
    <s v="_una_sonrisa__calidad_emocional__la_fabula_del_helecho_y_el_bambu_"/>
  </r>
  <r>
    <x v="90"/>
    <d v="2021-04-12T00:00:00"/>
    <s v="Bien_x000a_"/>
    <m/>
  </r>
  <r>
    <x v="90"/>
    <d v="2021-04-12T00:00:00"/>
    <s v="es lunes _x000a_"/>
    <m/>
  </r>
  <r>
    <x v="90"/>
    <d v="2021-04-12T00:00:00"/>
    <s v="es lunes _x000a_"/>
    <m/>
  </r>
  <r>
    <x v="90"/>
    <d v="2021-04-12T00:00:00"/>
    <s v="es lunes _x000a_"/>
    <m/>
  </r>
  <r>
    <x v="90"/>
    <d v="2021-04-12T00:00:00"/>
    <s v="es lunes y no me gusta_x000a_"/>
    <s v="_agrado__placer__miedo__frustracion_"/>
  </r>
  <r>
    <x v="90"/>
    <d v="2021-04-12T00:00:00"/>
    <s v="es lunes. _x000a__x000a_Es lunes_x000a_"/>
    <m/>
  </r>
  <r>
    <x v="90"/>
    <d v="2021-04-12T00:00:00"/>
    <s v="gente buena y gente apática _x000a_"/>
    <s v="_entrevista_a_dios__leyenda_china__el_capitan_y_el_grumete__pedro_y_el_hilo_magico__deja_la_cuchara_"/>
  </r>
  <r>
    <x v="90"/>
    <d v="2021-04-12T00:00:00"/>
    <s v="ksm_x000a_"/>
    <m/>
  </r>
  <r>
    <x v="90"/>
    <d v="2021-04-12T00:00:00"/>
    <s v="leccion de vida _x000a_"/>
    <s v="_carlota_y_su_mochila__el_valor_de_un_billete_de_100__el_acoso_a_marita_cuento_para_hablar_sobre_el_bullying_con_los_ninyos__un_payaso_muy_inquieto__el_aborto_un_cuento_de_horror_"/>
  </r>
  <r>
    <x v="90"/>
    <d v="2021-04-12T00:00:00"/>
    <s v="lms m_x000a_"/>
    <s v="_agrado__malestar__compasion__odio__miedo_"/>
  </r>
  <r>
    <x v="90"/>
    <d v="2021-04-12T00:00:00"/>
    <s v="lo mismo que el autorr _x000a_"/>
    <s v="_la_ultima_casa_del_carpintero__la_fabula_del_lapiz__el_capitan_y_el_grumete__dr_alexander_fleming__la_oruga_"/>
  </r>
  <r>
    <x v="90"/>
    <d v="2021-04-12T00:00:00"/>
    <s v="Lol_x000a_"/>
    <m/>
  </r>
  <r>
    <x v="90"/>
    <d v="2021-04-12T00:00:00"/>
    <s v="lol_x000a_"/>
    <m/>
  </r>
  <r>
    <x v="90"/>
    <d v="2021-04-12T00:00:00"/>
    <s v="lol_x000a_"/>
    <m/>
  </r>
  <r>
    <x v="90"/>
    <d v="2021-04-12T00:00:00"/>
    <s v="lol_x000a_"/>
    <m/>
  </r>
  <r>
    <x v="90"/>
    <d v="2021-04-12T00:00:00"/>
    <s v="me siento bien_x000a_"/>
    <m/>
  </r>
  <r>
    <x v="90"/>
    <d v="2021-04-12T00:00:00"/>
    <s v="nada _x000a_"/>
    <m/>
  </r>
  <r>
    <x v="90"/>
    <d v="2021-04-12T00:00:00"/>
    <s v="no _x000a_"/>
    <m/>
  </r>
  <r>
    <x v="90"/>
    <d v="2021-04-12T00:00:00"/>
    <s v="no_x000a_"/>
    <m/>
  </r>
  <r>
    <x v="90"/>
    <d v="2021-04-12T00:00:00"/>
    <s v="no_x000a_"/>
    <m/>
  </r>
  <r>
    <x v="90"/>
    <d v="2021-04-12T00:00:00"/>
    <s v="no_x000a_"/>
    <m/>
  </r>
  <r>
    <x v="90"/>
    <d v="2021-04-12T00:00:00"/>
    <s v="no_x000a_"/>
    <m/>
  </r>
  <r>
    <x v="90"/>
    <d v="2021-04-12T00:00:00"/>
    <s v="no_x000a_"/>
    <m/>
  </r>
  <r>
    <x v="90"/>
    <d v="2021-04-12T00:00:00"/>
    <s v="No_x000a_"/>
    <m/>
  </r>
  <r>
    <x v="90"/>
    <d v="2021-04-12T00:00:00"/>
    <s v="no_x000a_"/>
    <m/>
  </r>
  <r>
    <x v="90"/>
    <d v="2021-04-12T00:00:00"/>
    <s v="para Ayudar a otros _x000a_"/>
    <s v="_las_mejores_semillas__el_amor_y_el_tiempo__el_alacran__un_payaso_muy_inquieto__sacudete_"/>
  </r>
  <r>
    <x v="90"/>
    <d v="2021-04-12T00:00:00"/>
    <s v="para que se relajase _x000a_"/>
    <s v="_bordados_de_la_vida_"/>
  </r>
  <r>
    <x v="90"/>
    <d v="2021-04-12T00:00:00"/>
    <s v="que es lunes_x000a_"/>
    <m/>
  </r>
  <r>
    <x v="90"/>
    <d v="2021-04-12T00:00:00"/>
    <s v="que hay que tener buena vibra _x000a_"/>
    <s v="_bordados_de_la_vida__la_ultima_casa_del_carpintero__triple_filtro__asamblea_en_la_carpinteria__cuando_el_viento_sopla_"/>
  </r>
  <r>
    <x v="90"/>
    <d v="2021-04-12T00:00:00"/>
    <s v="si _x000a_"/>
    <m/>
  </r>
  <r>
    <x v="90"/>
    <d v="2021-04-12T00:00:00"/>
    <s v="si menos aburrimiento agotamiento _x000a_"/>
    <s v="_pedro_y_el_hilo_magico__arreglar_al_mundo__las_cuatro_velas__las_dos_ranas__la_ultima_casa_del_carpintero_"/>
  </r>
  <r>
    <x v="90"/>
    <d v="2021-04-12T00:00:00"/>
    <s v="si mucho_x000a_"/>
    <m/>
  </r>
  <r>
    <x v="90"/>
    <d v="2021-04-12T00:00:00"/>
    <s v="Si_x000a_"/>
    <m/>
  </r>
  <r>
    <x v="90"/>
    <d v="2021-04-12T00:00:00"/>
    <s v="si_x000a_"/>
    <m/>
  </r>
  <r>
    <x v="90"/>
    <d v="2021-04-12T00:00:00"/>
    <s v="si_x000a_"/>
    <m/>
  </r>
  <r>
    <x v="90"/>
    <d v="2021-04-12T00:00:00"/>
    <s v="si_x000a_"/>
    <m/>
  </r>
  <r>
    <x v="90"/>
    <d v="2021-04-12T00:00:00"/>
    <s v="si_x000a_"/>
    <m/>
  </r>
  <r>
    <x v="90"/>
    <d v="2021-04-12T00:00:00"/>
    <s v="tengo una buena vidá _x000a_"/>
    <s v="_ira__alegria__diversion__amor__fortaleza_"/>
  </r>
  <r>
    <x v="90"/>
    <d v="2021-04-12T00:00:00"/>
    <s v="una persona adulta_x000a_"/>
    <s v="_pedro_y_el_hilo_magico__el_capitan_y_el_grumete__la_oruga__carlota_y_su_mochila__necesito_un_abrazo_"/>
  </r>
  <r>
    <x v="90"/>
    <d v="2021-04-12T00:00:00"/>
    <s v="vale _x000a_"/>
    <s v="_arrogancia_"/>
  </r>
  <r>
    <x v="90"/>
    <d v="2021-04-12T00:00:00"/>
    <s v="vale_x000a_"/>
    <s v="_una_sonrisa__sacudete__el_tren_de_la_vida_"/>
  </r>
  <r>
    <x v="91"/>
    <d v="2021-04-12T00:00:00"/>
    <s v=" Un adolescente _x000a_"/>
    <s v="_pedro_y_el_hilo_magico__te_compro_1_hora__semillas__la_ofensa__reflejo_de_tus_actos_"/>
  </r>
  <r>
    <x v="91"/>
    <d v="2021-04-12T00:00:00"/>
    <s v="Creo que es para ayudar a otros y desahogarse un poco y hacer que pienses de esa manera_x000a_"/>
    <s v="_nestor_el_castor__arreglar_al_mundo__el_tren_de_la_vida__un_payaso_muy_inquieto__el_arbol_de_manzanas_"/>
  </r>
  <r>
    <x v="91"/>
    <d v="2021-04-12T00:00:00"/>
    <s v="Creo que no trata de estrés es sobre pensar situaciones y eso causa esos problemas _x000a_"/>
    <s v="_el_tren_de_la_vida__el_capitan_y_el_grumete__bordados_de_la_vida__un_payaso_muy_inquieto__una_sonrisa_"/>
  </r>
  <r>
    <x v="91"/>
    <d v="2021-04-12T00:00:00"/>
    <s v="Estoy cansada, aburrida , me siento insuficiente, no me gusta como soy y siento que aburro mucho y más cosas pero prefiero guardarlas _x000a_"/>
    <s v="_aburrimiento__tristeza__agotamiento__miedo__frustracion_"/>
  </r>
  <r>
    <x v="91"/>
    <d v="2021-04-12T00:00:00"/>
    <s v="Estoy más o menos _x000a_"/>
    <m/>
  </r>
  <r>
    <x v="91"/>
    <d v="2021-04-12T00:00:00"/>
    <s v="Que aunque tengas dificultades en algo tienes que dominar te a ti mismo aunque es bastante complicado con tus pensamientos _x000a_"/>
    <s v="_deja_la_cuchara__el_capitan_y_el_grumete__reflejo_de_tus_actos__la_fabula_del_helecho_y_el_bambu__el_tren_de_la_vida_"/>
  </r>
  <r>
    <x v="91"/>
    <d v="2021-04-12T00:00:00"/>
    <s v="Si esa es la moraleja _x000a_"/>
    <s v="_nestor_el_castor_"/>
  </r>
  <r>
    <x v="91"/>
    <d v="2021-04-12T00:00:00"/>
    <s v="Si me parece bien _x000a_"/>
    <s v="_bordados_de_la_vida__calidad_emocional__carlota_y_su_mochila__los_ingredientes_del_bizcocho__el_amor_y_el_tiempo_"/>
  </r>
  <r>
    <x v="91"/>
    <d v="2021-04-12T00:00:00"/>
    <s v="Si_x000a_"/>
    <m/>
  </r>
  <r>
    <x v="91"/>
    <d v="2021-04-12T00:00:00"/>
    <s v="Si_x000a_"/>
    <m/>
  </r>
  <r>
    <x v="91"/>
    <d v="2021-04-12T00:00:00"/>
    <s v="sobre pensar, agobio  y   calma _x000a_"/>
    <s v="_paz_en_medio_de_las_dificultades__deja_la_cuchara__el_capitan_y_el_grumete__dinero__el_tren_de_la_vida_"/>
  </r>
  <r>
    <x v="91"/>
    <d v="2021-04-12T00:00:00"/>
    <s v="Supongo que si pero es depende de que persona porque si no lo entiendes será un poco difícil de comprender entonces no lo se_x000a_"/>
    <s v="_la_fabula_del_helecho_y_el_bambu__el_capitan_y_el_grumete__el_tren_de_la_vida__el_valor_de_un_billete_de_100__la_fabula_del_lapiz_"/>
  </r>
  <r>
    <x v="91"/>
    <d v="2021-04-12T00:00:00"/>
    <s v="Trata de calma , tensión también tristeza y agobio _x000a_"/>
    <s v="_paz_en_medio_de_las_dificultades__deja_la_cuchara__el_capitan_y_el_grumete__la_ofensa__el_aborto_un_cuento_de_horror_"/>
  </r>
  <r>
    <x v="91"/>
    <d v="2021-04-26T00:00:00"/>
    <s v="Estoy norma, _x000a_"/>
    <s v="_deseo__frustracion_"/>
  </r>
  <r>
    <x v="91"/>
    <d v="2021-04-26T00:00:00"/>
    <s v="estoy normal un poco cansada _x000a_"/>
    <s v="_agotamiento__aburrimiento_"/>
  </r>
  <r>
    <x v="91"/>
    <d v="2021-04-26T00:00:00"/>
    <s v="no estoy segura _x000a_"/>
    <m/>
  </r>
  <r>
    <x v="91"/>
    <d v="2021-04-26T00:00:00"/>
    <s v="No se que mas decir_x000a_"/>
    <s v="_ira__tristeza_"/>
  </r>
  <r>
    <x v="91"/>
    <d v="2021-05-10T00:00:00"/>
    <s v=" no lo sé te he dicho _x000a_"/>
    <s v="_fobia__humillacion_"/>
  </r>
  <r>
    <x v="91"/>
    <d v="2021-05-10T00:00:00"/>
    <s v="1. No _x000a_"/>
    <s v="_aburrimiento__tension_"/>
  </r>
  <r>
    <x v="91"/>
    <d v="2021-05-10T00:00:00"/>
    <s v="A que _x000a_"/>
    <m/>
  </r>
  <r>
    <x v="91"/>
    <d v="2021-05-10T00:00:00"/>
    <s v="no estoy segura_x000a_"/>
    <m/>
  </r>
  <r>
    <x v="91"/>
    <d v="2021-05-10T00:00:00"/>
    <s v="No lo sé perdón_x000a_"/>
    <m/>
  </r>
  <r>
    <x v="91"/>
    <d v="2021-05-10T00:00:00"/>
    <s v="No me gusta abrirme mucho pero no se hacer nada bien todos tienen algo en especial y yo nada y cosas así pero bueno _x000a_"/>
    <s v="_amor__frustracion_"/>
  </r>
  <r>
    <x v="91"/>
    <d v="2021-05-10T00:00:00"/>
    <s v="Si es verdad_x000a_"/>
    <s v="_certeza__apatia_"/>
  </r>
  <r>
    <x v="91"/>
    <d v="2021-05-10T00:00:00"/>
    <s v="Si yo no tengo muchas ganas de muchas cosas pero si eso suena alegre _x000a_"/>
    <s v="_amor__entusiasmo_"/>
  </r>
  <r>
    <x v="91"/>
    <d v="2021-05-10T00:00:00"/>
    <s v="Todavía no ha acabado el día peor estoy cansada y encima he tenido un examen que no me ha ido muy bien y no me encuentro bien conmigo misma entonces no muy bien _x000a_"/>
    <s v="_frustracion__dolor_"/>
  </r>
  <r>
    <x v="91"/>
    <d v="2021-05-10T00:00:00"/>
    <s v="Y lo de es necesario tener autoestima para amar a alguien si si es necesario yo no me quiero y no me gusta como soy y es difícil _x000a_"/>
    <s v="_amor__placer_"/>
  </r>
  <r>
    <x v="92"/>
    <d v="2021-04-12T00:00:00"/>
    <s v="4/10 No me considero feliz pero tampoco triste A veces no siento nada o demasiado No estoy seguro_x000a_"/>
    <s v="_alegria__frustracion__tristeza__ira__diversion_"/>
  </r>
  <r>
    <x v="92"/>
    <d v="2021-04-12T00:00:00"/>
    <s v="jouelecy y burla_x000a_"/>
    <s v="_las_siete_tinajas_de_oro__las_dos_vasijas_de_agua__triple_filtro__destino_o_libre_albedrio__el_valor_de_un_billete_de_100_"/>
  </r>
  <r>
    <x v="92"/>
    <d v="2021-04-12T00:00:00"/>
    <s v="me conformo con lo que hago no puedo molestarme en hacer lo que quiero la mayor parte del tiempo se necesita demasiada energía_x000a_"/>
    <s v="_entusiasmo__malestar__compasion__fobia__certeza_"/>
  </r>
  <r>
    <x v="92"/>
    <d v="2021-04-12T00:00:00"/>
    <s v="mi día ha estado bien, no tan mal como de costumbre, me siento muy triste, no sé por qué y no sé cómo detenerlo, aprendí a guardar mis emociones para mí, así que realmente no menciono esto, mi situación en casa no es buena Y es una mierda, así que explicar cómo me siento es malo y triste._x000a_"/>
    <s v="_frustracion__tristeza__arrogancia__fortaleza__compasion_"/>
  </r>
  <r>
    <x v="92"/>
    <d v="2021-04-12T00:00:00"/>
    <s v="no educacion mas trabajo_x000a_"/>
    <s v="_carlota_y_su_mochila__arreglar_al_mundo__nestor_el_castor__te_compro_1_hora__bordados_de_la_vida_"/>
  </r>
  <r>
    <x v="92"/>
    <d v="2021-04-12T00:00:00"/>
    <s v="ser feliz no es importante para mí siento lo que siento no puedo detenerlo solo puedo entenderlo_x000a_"/>
    <s v="_alegria_"/>
  </r>
  <r>
    <x v="92"/>
    <d v="2021-04-12T00:00:00"/>
    <s v="Si_x000a_"/>
    <m/>
  </r>
  <r>
    <x v="92"/>
    <d v="2021-04-12T00:00:00"/>
    <s v="Si_x000a_"/>
    <m/>
  </r>
  <r>
    <x v="92"/>
    <d v="2021-04-12T00:00:00"/>
    <s v="Si_x000a_"/>
    <m/>
  </r>
  <r>
    <x v="92"/>
    <d v="2021-04-12T00:00:00"/>
    <s v="sin trabajo y sacrificio no lograrás nada si el trabajo no existiera y nadie se sacrificaría por esa vida laboral como es ahora no existiría se desarrollaría_x000a_"/>
    <s v="_nestor_el_castor__un_payaso_muy_inquieto__el_acoso_a_marita_cuento_para_hablar_sobre_el_bullying_con_los_ninyos__el_arbol_confundido__carlota_y_su_mochila_"/>
  </r>
  <r>
    <x v="93"/>
    <d v="2021-04-12T00:00:00"/>
    <s v="Depresión_x000a_"/>
    <s v="_almuerzo_con_dios__un_payaso_muy_inquieto_"/>
  </r>
  <r>
    <x v="93"/>
    <d v="2021-04-12T00:00:00"/>
    <s v="No es egoísmo amarse a uno mismo_x000a_"/>
    <m/>
  </r>
  <r>
    <x v="93"/>
    <d v="2021-04-12T00:00:00"/>
    <s v="Pues ahora mismo estoy estresada_x000a_"/>
    <s v="_tension_"/>
  </r>
  <r>
    <x v="93"/>
    <d v="2021-04-12T00:00:00"/>
    <s v="Si pero le añadiría Dependencia Emocional_x000a_"/>
    <s v="_almuerzo_con_dios__calidad_emocional__la_fabula_del_helecho_y_el_bambu_"/>
  </r>
  <r>
    <x v="93"/>
    <d v="2021-04-12T00:00:00"/>
    <s v="Si yo pienso que el estrés puede causar enfermedades de hecho tengo amigar_x000a_"/>
    <s v="_apatia__tristeza__frustracion__dolor__tension_"/>
  </r>
  <r>
    <x v="93"/>
    <d v="2021-04-12T00:00:00"/>
    <s v="Si, estoy de acuerdo_x000a_"/>
    <s v="_destino_o_libre_albedrio__asamblea_en_la_carpinteria_"/>
  </r>
  <r>
    <x v="93"/>
    <d v="2021-04-12T00:00:00"/>
    <s v="Si, muy poca energía._x000a_"/>
    <s v="_ira__amor__tension__alegria__aburrimiento_"/>
  </r>
  <r>
    <x v="93"/>
    <d v="2021-04-12T00:00:00"/>
    <s v="Si, siento fatiga, debilidad y apatía._x000a_"/>
    <s v="_tension__agotamiento__placer__tristeza__aburrimiento_"/>
  </r>
  <r>
    <x v="93"/>
    <d v="2021-04-12T00:00:00"/>
    <s v="Si._x000a_"/>
    <m/>
  </r>
  <r>
    <x v="93"/>
    <d v="2021-04-12T00:00:00"/>
    <s v="si._x000a_"/>
    <m/>
  </r>
  <r>
    <x v="93"/>
    <d v="2021-06-07T00:00:00"/>
    <s v="Como estas?_x000a_"/>
    <m/>
  </r>
  <r>
    <x v="93"/>
    <d v="2021-06-07T00:00:00"/>
    <s v="Como puedo desahogarme _x000a_"/>
    <s v="_diversion__aburrimiento_"/>
  </r>
  <r>
    <x v="93"/>
    <d v="2021-06-07T00:00:00"/>
    <s v="Hola, buenos días _x000a_"/>
    <s v="_frustracion__entusiasmo_"/>
  </r>
  <r>
    <x v="93"/>
    <d v="2021-06-07T00:00:00"/>
    <s v="Hola, buenos días!_x000a_"/>
    <s v="_frustracion__entusiasmo_"/>
  </r>
  <r>
    <x v="93"/>
    <d v="2021-06-07T00:00:00"/>
    <s v="Hole, buenos días._x000a_"/>
    <s v="_frustracion__entusiasmo_"/>
  </r>
  <r>
    <x v="93"/>
    <d v="2021-06-07T00:00:00"/>
    <s v="Una de las cosas que me gusta hacer es el deporte_x000a_"/>
    <s v="_placer__agrado_"/>
  </r>
  <r>
    <x v="94"/>
    <d v="2021-04-30T00:00:00"/>
    <s v="ahora mismo no estoy bien_x000a_"/>
    <s v="_tristeza__tension_"/>
  </r>
  <r>
    <x v="94"/>
    <d v="2021-04-30T00:00:00"/>
    <s v="durante todo el dia me siento tensa y con preocupaciones en la cabeza, no puedo estar ni un minuto relajada y en calma_x000a_"/>
    <s v="_tension__calma_"/>
  </r>
  <r>
    <x v="94"/>
    <d v="2021-04-30T00:00:00"/>
    <s v="me siento incomprendida, hace mucho que no me siento completamente a gusto o siendo yo misma con alguien_x000a_"/>
    <s v="_tension__calma_"/>
  </r>
  <r>
    <x v="94"/>
    <d v="2021-04-30T00:00:00"/>
    <s v="muchas veces he pensado en que seguir viviendo no tenia ningun sentido_x000a_"/>
    <s v="_arrogancia__aburrimiento_"/>
  </r>
  <r>
    <x v="94"/>
    <d v="2021-04-30T00:00:00"/>
    <s v="se que hay que mirar la vida con positividad y vivir el momento, pero a la hora de la verdad soy incapaz de verlo mediante ese punto de vista, cuando me siento mal me hundo y no puedo ir más allá, comienzo a llorar y no se ni por qué lo hago, solo sé que tengo un vacío emocional muy grande, no me siento querida por nadie y no hay nadie con quien de verdad me quiera desahogar y abrirme_x000a_"/>
    <s v="_tristeza__ira_"/>
  </r>
  <r>
    <x v="94"/>
    <d v="2021-04-30T00:00:00"/>
    <s v="si_x000a_"/>
    <m/>
  </r>
  <r>
    <x v="94"/>
    <d v="2021-04-30T00:00:00"/>
    <s v="si, todos_x000a_"/>
    <m/>
  </r>
  <r>
    <x v="94"/>
    <d v="2021-04-30T00:00:00"/>
    <s v="siento intranquilidad continua_x000a_"/>
    <s v="_tension_"/>
  </r>
  <r>
    <x v="94"/>
    <d v="2021-04-30T00:00:00"/>
    <s v="siento que estoy en un pozo y no puedo salir de ahí_x000a_"/>
    <m/>
  </r>
  <r>
    <x v="94"/>
    <d v="2021-04-30T00:00:00"/>
    <s v="yo soy consciente que necesito ayuda psicologógica pero me autoconvenzo de que estoy bien e ignoro todo lo que siento y lo que se me pasa por la acbeza cuando no estoy bien, pienso que tengo un problema porque yo misma pienso que estoy bien y no me pasa nada, pero no es así aunque no lo quiera aceptar_x000a_"/>
    <s v="_ira__tristeza_"/>
  </r>
  <r>
    <x v="95"/>
    <d v="2021-04-12T00:00:00"/>
    <s v="Estoy apática_x000a_"/>
    <s v="_apatia__calma__aburrimiento_"/>
  </r>
  <r>
    <x v="95"/>
    <d v="2021-04-12T00:00:00"/>
    <s v="Estoy cansada_x000a_"/>
    <s v="_agotamiento__aburrimiento_"/>
  </r>
  <r>
    <x v="95"/>
    <d v="2021-04-12T00:00:00"/>
    <s v="Hoy me he peleado con mi madre cómo habitualmente y estoy desanimada_x000a_"/>
    <s v="_miedo__alegria__amor_"/>
  </r>
  <r>
    <x v="95"/>
    <d v="2021-04-12T00:00:00"/>
    <s v="No haría nada._x000a_"/>
    <m/>
  </r>
  <r>
    <x v="95"/>
    <d v="2021-04-12T00:00:00"/>
    <s v="sí_x000a_"/>
    <m/>
  </r>
  <r>
    <x v="95"/>
    <d v="2021-04-12T00:00:00"/>
    <s v="Sí_x000a_"/>
    <m/>
  </r>
  <r>
    <x v="95"/>
    <d v="2021-04-26T00:00:00"/>
    <s v="aburrida porque el colegio me aburre_x000a_"/>
    <s v="_aburrimiento_"/>
  </r>
  <r>
    <x v="95"/>
    <d v="2021-04-26T00:00:00"/>
    <s v="no quiero estudiar_x000a_"/>
    <m/>
  </r>
  <r>
    <x v="95"/>
    <d v="2021-04-26T00:00:00"/>
    <s v="no_x000a_"/>
    <m/>
  </r>
  <r>
    <x v="95"/>
    <d v="2021-04-26T00:00:00"/>
    <s v="quiero que sea verano ya_x000a_"/>
    <m/>
  </r>
  <r>
    <x v="95"/>
    <d v="2021-04-26T00:00:00"/>
    <s v="quiero tener vacaciones para poder ser feliz_x000a_"/>
    <s v="_alegria__diversion_"/>
  </r>
  <r>
    <x v="95"/>
    <d v="2021-04-26T00:00:00"/>
    <s v="sí_x000a_"/>
    <m/>
  </r>
  <r>
    <x v="95"/>
    <d v="2021-04-26T00:00:00"/>
    <s v="sí, me identifico_x000a_"/>
    <s v="_frustracion__amor_"/>
  </r>
  <r>
    <x v="95"/>
    <d v="2021-04-26T00:00:00"/>
    <s v="tengo muchas ganas de que lleguen las vacaciones de verano porque quiero ser libre_x000a_"/>
    <s v="_diversion__aburrimiento_"/>
  </r>
  <r>
    <x v="95"/>
    <d v="2021-05-10T00:00:00"/>
    <s v="me agobia el futuro_x000a_"/>
    <s v="_miedo__certeza_"/>
  </r>
  <r>
    <x v="95"/>
    <d v="2021-05-24T00:00:00"/>
    <s v="tengo miedo de sacar mala nota en un examen_x000a_"/>
    <s v="_malestar__tension_"/>
  </r>
  <r>
    <x v="95"/>
    <d v="2021-06-07T00:00:00"/>
    <s v="estoy desanimada_x000a_"/>
    <s v="_dolor__frustracion_"/>
  </r>
  <r>
    <x v="95"/>
    <d v="2021-06-07T00:00:00"/>
    <s v="estoy triste porque siento que no encajo en un grupo de gente_x000a_"/>
    <s v="_certeza__compasion_"/>
  </r>
  <r>
    <x v="95"/>
    <d v="2021-06-07T00:00:00"/>
    <s v="estoy triste_x000a_"/>
    <s v="_certeza__compasion_"/>
  </r>
  <r>
    <x v="95"/>
    <d v="2021-06-07T00:00:00"/>
    <s v="me siento desanimada_x000a_"/>
    <s v="_dolor__frustracion_"/>
  </r>
  <r>
    <x v="95"/>
    <d v="2021-06-07T00:00:00"/>
    <s v="me siento sola_x000a_"/>
    <s v="_tristeza__miedo_"/>
  </r>
  <r>
    <x v="96"/>
    <d v="2021-06-07T00:00:00"/>
    <s v="Achoo_x000a_"/>
    <m/>
  </r>
  <r>
    <x v="96"/>
    <d v="2021-06-07T00:00:00"/>
    <s v="amogus_x000a_"/>
    <m/>
  </r>
  <r>
    <x v="96"/>
    <d v="2021-06-07T00:00:00"/>
    <s v="º_x000a_"/>
    <m/>
  </r>
  <r>
    <x v="96"/>
    <d v="2021-06-07T00:00:00"/>
    <s v="Sus_x000a_"/>
    <m/>
  </r>
  <r>
    <x v="96"/>
    <d v="2021-06-07T00:00:00"/>
    <s v="Tienes cocacola._x000a_"/>
    <s v="_placer__duda_"/>
  </r>
  <r>
    <x v="96"/>
    <d v="2021-06-07T00:00:00"/>
    <s v="Tiky_x000a_"/>
    <m/>
  </r>
  <r>
    <x v="97"/>
    <d v="2021-04-12T00:00:00"/>
    <s v="durante el día bromeo y siento feliz pero sólo en el cole pero cuando estoy en casa todo cambia en mi cuerpo. Siento cansado y me cambio de emoción._x000a_"/>
    <s v="_alegria__diversion__malestar__frustracion__aburrimiento_"/>
  </r>
  <r>
    <x v="97"/>
    <d v="2021-04-12T00:00:00"/>
    <s v="Estoy mal_x000a_"/>
    <m/>
  </r>
  <r>
    <x v="97"/>
    <d v="2021-04-12T00:00:00"/>
    <s v="La moraleja es que si empieces no pares._x000a_"/>
    <s v="_nestor_el_castor_"/>
  </r>
  <r>
    <x v="97"/>
    <d v="2021-04-12T00:00:00"/>
    <s v="No_x000a_"/>
    <m/>
  </r>
  <r>
    <x v="97"/>
    <d v="2021-04-12T00:00:00"/>
    <s v="Si_x000a_"/>
    <m/>
  </r>
  <r>
    <x v="97"/>
    <d v="2021-04-12T00:00:00"/>
    <s v="Si_x000a_"/>
    <m/>
  </r>
  <r>
    <x v="97"/>
    <d v="2021-04-12T00:00:00"/>
    <s v="tengo ansiedad todos los días por la noche_x000a_"/>
    <s v="_frustracion__tension__miedo__fortaleza__tristeza_"/>
  </r>
  <r>
    <x v="97"/>
    <d v="2021-05-10T00:00:00"/>
    <s v="beep bo bop bop _x000a_"/>
    <m/>
  </r>
  <r>
    <x v="97"/>
    <d v="2021-05-10T00:00:00"/>
    <s v="Beep_x000a_"/>
    <m/>
  </r>
  <r>
    <x v="97"/>
    <d v="2021-05-10T00:00:00"/>
    <s v="Bob esponja _x000a_"/>
    <m/>
  </r>
  <r>
    <x v="97"/>
    <d v="2021-05-10T00:00:00"/>
    <s v="Cheese_x000a_"/>
    <m/>
  </r>
  <r>
    <x v="97"/>
    <d v="2021-05-10T00:00:00"/>
    <s v="Friday night funkin _x000a_"/>
    <m/>
  </r>
  <r>
    <x v="97"/>
    <d v="2021-05-10T00:00:00"/>
    <s v="La vida es real?_x000a_"/>
    <s v="_miedo__compasion_"/>
  </r>
  <r>
    <x v="97"/>
    <d v="2021-05-10T00:00:00"/>
    <s v="Spooky month _x000a_"/>
    <m/>
  </r>
  <r>
    <x v="97"/>
    <d v="2021-05-10T00:00:00"/>
    <s v="Tengo ansiedad_x000a_"/>
    <s v="_fobia__miedo_"/>
  </r>
  <r>
    <x v="97"/>
    <d v="2021-05-10T00:00:00"/>
    <s v="the j_x000a_"/>
    <m/>
  </r>
  <r>
    <x v="97"/>
    <d v="2021-05-24T00:00:00"/>
    <s v="Buenos dias_x000a_"/>
    <s v="_frustracion__entusiasmo_"/>
  </r>
  <r>
    <x v="97"/>
    <d v="2021-05-24T00:00:00"/>
    <s v="estoy feliz_x000a_"/>
    <s v="_tristeza__compasion_"/>
  </r>
  <r>
    <x v="97"/>
    <d v="2021-05-24T00:00:00"/>
    <s v="F _x000a_"/>
    <s v="_fobia__compasion_"/>
  </r>
  <r>
    <x v="97"/>
    <d v="2021-05-24T00:00:00"/>
    <s v="qwerty_x000a_"/>
    <m/>
  </r>
  <r>
    <x v="98"/>
    <d v="2021-04-12T00:00:00"/>
    <s v="9_x000a_"/>
    <s v="_valentia__alegria__miedo_"/>
  </r>
  <r>
    <x v="98"/>
    <d v="2021-04-12T00:00:00"/>
    <s v="Affirmativo_x000a_"/>
    <m/>
  </r>
  <r>
    <x v="98"/>
    <d v="2021-04-12T00:00:00"/>
    <s v="Hoy he tenido un buen día estoy feliz no estoy agobiado y no me siento triste_x000a_"/>
    <s v="_alegria__frustracion__fortaleza__tristeza__arrogancia_"/>
  </r>
  <r>
    <x v="98"/>
    <d v="2021-04-12T00:00:00"/>
    <s v="No no cambiaria nada_x000a_"/>
    <m/>
  </r>
  <r>
    <x v="98"/>
    <d v="2021-04-12T00:00:00"/>
    <s v="Pues ser feliz es mas importante que otras cosas pero estar triste no importa_x000a_"/>
    <s v="_alegria__frustracion__tristeza__certeza__apatia_"/>
  </r>
  <r>
    <x v="98"/>
    <d v="2021-04-12T00:00:00"/>
    <s v="Si con la alegría y la tristeza_x000a_"/>
    <s v="_una_sonrisa__el_amor_y_el_tiempo__nestor_el_castor__pedro_y_el_hilo_magico__los_lobos_"/>
  </r>
  <r>
    <x v="98"/>
    <d v="2021-04-12T00:00:00"/>
    <s v="si con la educación _x000a_"/>
    <s v="_los_lobos__te_compro_1_hora__semillas__la_ofensa__el_arbol_de_manzanas_"/>
  </r>
  <r>
    <x v="98"/>
    <d v="2021-04-12T00:00:00"/>
    <s v="Si porque si soy feliz me puedo parecer_x000a_"/>
    <s v="_alegria__apatia__deseo__fobia__duda_"/>
  </r>
  <r>
    <x v="98"/>
    <d v="2021-04-12T00:00:00"/>
    <s v="Si_x000a_"/>
    <m/>
  </r>
  <r>
    <x v="98"/>
    <d v="2021-04-12T00:00:00"/>
    <s v="Si_x000a_"/>
    <m/>
  </r>
  <r>
    <x v="98"/>
    <d v="2021-04-12T00:00:00"/>
    <s v="Si_x000a_"/>
    <m/>
  </r>
  <r>
    <x v="98"/>
    <d v="2021-04-12T00:00:00"/>
    <s v="Si_x000a_"/>
    <m/>
  </r>
  <r>
    <x v="99"/>
    <d v="2021-04-26T00:00:00"/>
    <s v=":)_x000a_"/>
    <m/>
  </r>
  <r>
    <x v="99"/>
    <d v="2021-04-26T00:00:00"/>
    <s v="Esa expresion es ta bien asociada con alegria_x000a_"/>
    <s v="_alegria__diversion_"/>
  </r>
  <r>
    <x v="99"/>
    <d v="2021-04-26T00:00:00"/>
    <s v="Estoy feliz_x000a_"/>
    <s v="_alegria_"/>
  </r>
  <r>
    <x v="99"/>
    <d v="2021-04-26T00:00:00"/>
    <s v="Hoy no me va mal estoy bien_x000a_"/>
    <s v="_ira__compasion_"/>
  </r>
  <r>
    <x v="99"/>
    <d v="2021-04-26T00:00:00"/>
    <s v="Macarones con queso chedar del año 1987_x000a_"/>
    <s v="_tristeza__ira_"/>
  </r>
  <r>
    <x v="99"/>
    <d v="2021-04-26T00:00:00"/>
    <s v="Macarones con queso chedar_x000a_"/>
    <m/>
  </r>
  <r>
    <x v="99"/>
    <d v="2021-04-26T00:00:00"/>
    <s v="Si algunos de esos terminos describen mi estado emocional_x000a_"/>
    <s v="_tension__miedo_"/>
  </r>
  <r>
    <x v="99"/>
    <d v="2021-04-26T00:00:00"/>
    <s v="Si mi estado emocional esta feliz_x000a_"/>
    <s v="_alegria__odio_"/>
  </r>
  <r>
    <x v="99"/>
    <d v="2021-04-26T00:00:00"/>
    <s v="Si_x000a_"/>
    <m/>
  </r>
  <r>
    <x v="99"/>
    <d v="2021-05-24T00:00:00"/>
    <s v="Me siento bien hoy porque tenia ganas de ir al colegio_x000a_"/>
    <s v="_tristeza__ira_"/>
  </r>
  <r>
    <x v="99"/>
    <d v="2021-05-24T00:00:00"/>
    <s v="Mi estado emocional no tiene nada que ver con la tristeza_x000a_"/>
    <s v="_tension__tristeza_"/>
  </r>
  <r>
    <x v="99"/>
    <d v="2021-05-24T00:00:00"/>
    <s v="no me describe la tristeza_x000a_"/>
    <m/>
  </r>
  <r>
    <x v="100"/>
    <d v="2021-05-04T00:00:00"/>
    <s v="ahora mismo puedo decir ciertamente que soy muy feliz_x000a_"/>
    <s v="_tristeza__compasion_"/>
  </r>
  <r>
    <x v="100"/>
    <d v="2021-05-04T00:00:00"/>
    <s v="Cuando era mas pequeña era mucho mas materialista que ahora , hasta que una gran cantidad de acontecimientos ocurrieron en mi vida como fue conocer al que ahora mi exnovio , el cual ha sido una persona que nunca ha podido tener los caprichos que el ha deseado , por su situación económica , ahí empece a valorar que no por tener mas debes de ser mas feliz.Otra de las cosas que mi hizo cambiar de visión fue un viaje que hice a la India , donde empece a apreciar mas las cosas y a darme cuenta de lo afortunada que soy teniendo lo que tengo_x000a_"/>
    <s v="_tristeza__compasion_"/>
  </r>
  <r>
    <x v="100"/>
    <d v="2021-05-04T00:00:00"/>
    <s v="Hace unos días si que tuve la emoción de compasión porque una de mis mejores amigas tuvo un problema familiar y cuando la vi llorar , me puse muy triste _x000a_"/>
    <s v="_compasion__tristeza_"/>
  </r>
  <r>
    <x v="100"/>
    <d v="2021-05-04T00:00:00"/>
    <s v="Mi estado actual no se indentifica con esta emoción porque ahora mismo soy muy feliz con lo que tengo , aunque alguna vez que otra me pongo triste ya que mi familia vive en valencia y yo en alicante y sobretodo suelo echar mucho de menos a mi abuela , con la que tengo especial relación_x000a_"/>
    <s v="_tristeza__compasion_"/>
  </r>
  <r>
    <x v="100"/>
    <d v="2021-05-04T00:00:00"/>
    <s v="No suelo tener ese desanimo , ese momento de bajón , pero si algún día lo tengo , tengo la suerte de contar con una familia y unos amigos/amigas increíbles que me apoyan en todo _x000a_"/>
    <s v="_compasion__alegria_"/>
  </r>
  <r>
    <x v="101"/>
    <d v="2021-04-12T00:00:00"/>
    <s v="No cambiaria nada _x000a_"/>
    <m/>
  </r>
  <r>
    <x v="101"/>
    <d v="2021-04-12T00:00:00"/>
    <s v="No lo cambiaria_x000a_"/>
    <m/>
  </r>
  <r>
    <x v="101"/>
    <d v="2021-04-12T00:00:00"/>
    <s v="Si_x000a_"/>
    <m/>
  </r>
  <r>
    <x v="101"/>
    <d v="2021-04-12T00:00:00"/>
    <s v="Si_x000a_"/>
    <m/>
  </r>
  <r>
    <x v="101"/>
    <d v="2021-04-12T00:00:00"/>
    <s v="Si_x000a_"/>
    <m/>
  </r>
  <r>
    <x v="101"/>
    <d v="2021-04-12T00:00:00"/>
    <s v="Si_x000a_"/>
    <m/>
  </r>
  <r>
    <x v="101"/>
    <d v="2021-04-12T00:00:00"/>
    <s v="Si_x000a_"/>
    <m/>
  </r>
  <r>
    <x v="101"/>
    <d v="2021-04-12T00:00:00"/>
    <s v="si_x000a_"/>
    <m/>
  </r>
  <r>
    <x v="101"/>
    <d v="2021-04-26T00:00:00"/>
    <s v="Animales_x000a_"/>
    <s v="_amor__miedo_"/>
  </r>
  <r>
    <x v="101"/>
    <d v="2021-04-26T00:00:00"/>
    <s v="Ansiedad_x000a_"/>
    <s v="_miedo__tension_"/>
  </r>
  <r>
    <x v="101"/>
    <d v="2021-04-26T00:00:00"/>
    <s v="Autismo_x000a_"/>
    <m/>
  </r>
  <r>
    <x v="101"/>
    <d v="2021-04-26T00:00:00"/>
    <s v="Depresión_x000a_"/>
    <s v="_tristeza__apatia_"/>
  </r>
  <r>
    <x v="101"/>
    <d v="2021-04-26T00:00:00"/>
    <s v="Dinero_x000a_"/>
    <m/>
  </r>
  <r>
    <x v="101"/>
    <d v="2021-04-26T00:00:00"/>
    <s v="Esquizofrenia_x000a_"/>
    <s v="_apatia_"/>
  </r>
  <r>
    <x v="101"/>
    <d v="2021-04-26T00:00:00"/>
    <s v="Estrés_x000a_"/>
    <s v="_tristeza__frustracion_"/>
  </r>
  <r>
    <x v="101"/>
    <d v="2021-04-26T00:00:00"/>
    <s v="Suicidio_x000a_"/>
    <s v="_ira_"/>
  </r>
  <r>
    <x v="101"/>
    <d v="2021-05-10T00:00:00"/>
    <s v="Dinero_x000a_"/>
    <s v="_dolor__ira_"/>
  </r>
  <r>
    <x v="101"/>
    <d v="2021-05-10T00:00:00"/>
    <s v="Esquizofrenia_x000a_"/>
    <s v="_apatia_"/>
  </r>
  <r>
    <x v="101"/>
    <d v="2021-05-10T00:00:00"/>
    <s v="Ira_x000a_"/>
    <s v="_malestar__ira_"/>
  </r>
  <r>
    <x v="102"/>
    <d v="2021-04-12T00:00:00"/>
    <s v="Es _x000a_"/>
    <m/>
  </r>
  <r>
    <x v="102"/>
    <d v="2021-04-12T00:00:00"/>
    <s v="Eso me parece interesante_x000a_"/>
    <s v="_aburrimiento__duda__amor__entusiasmo__miedo_"/>
  </r>
  <r>
    <x v="102"/>
    <d v="2021-04-12T00:00:00"/>
    <s v="Mis argumentos a favor son que me ha gustado mucho como han representado la calma en un cuadro, me gusta esa metáfora._x000a_"/>
    <s v="_paz_en_medio_de_las_dificultades__deja_la_cuchara__necesito_un_abrazo__carlota_y_su_mochila__la_ultima_casa_del_carpintero_"/>
  </r>
  <r>
    <x v="102"/>
    <d v="2021-04-12T00:00:00"/>
    <s v="Musica_x000a_"/>
    <s v="_diversion__placer__amor_"/>
  </r>
  <r>
    <x v="102"/>
    <d v="2021-04-12T00:00:00"/>
    <s v="Nadie me ha sorprendido _x000a_"/>
    <s v="_miedo_"/>
  </r>
  <r>
    <x v="102"/>
    <d v="2021-04-12T00:00:00"/>
    <s v="Si, ha dado una muy buena definición de lo que el considera La Paz _x000a_"/>
    <s v="_el_aborto_un_cuento_de_horror__la_fabula_del_lapiz__un_payaso_muy_inquieto__el_tren_de_la_vida__bordados_de_la_vida_"/>
  </r>
  <r>
    <x v="102"/>
    <d v="2021-04-12T00:00:00"/>
    <s v="Si._x000a_"/>
    <m/>
  </r>
  <r>
    <x v="102"/>
    <d v="2021-04-12T00:00:00"/>
    <s v="Yo diría que es más sobre la calma que sobre el estrés._x000a_"/>
    <s v="_deja_la_cuchara__paz_en_medio_de_las_dificultades__el_capitan_y_el_grumete__entrevista_a_dios__la_ofensa_"/>
  </r>
  <r>
    <x v="102"/>
    <d v="2021-04-12T00:00:00"/>
    <s v="Yo también añadiría la felicidad o alegría_x000a_"/>
    <s v="_almuerzo_con_dios__una_sonrisa__pedro_y_el_hilo_magico__los_lobos__el_amor_y_el_tiempo_"/>
  </r>
  <r>
    <x v="102"/>
    <d v="2021-04-26T00:00:00"/>
    <s v="Me siento bien_x000a_"/>
    <s v="_ira__certeza_"/>
  </r>
  <r>
    <x v="102"/>
    <d v="2021-05-10T00:00:00"/>
    <s v="Me siento bien_x000a_"/>
    <s v="_ira__duda_"/>
  </r>
  <r>
    <x v="102"/>
    <d v="2021-05-10T00:00:00"/>
    <s v="no estoy enfadad, al contrario _x000a_"/>
    <m/>
  </r>
  <r>
    <x v="102"/>
    <d v="2021-06-07T00:00:00"/>
    <s v="estoy muy contenta_x000a_"/>
    <s v="_certeza__placer_"/>
  </r>
  <r>
    <x v="102"/>
    <d v="2021-06-07T00:00:00"/>
    <s v="Hasta cierto punto las entiendo, pero hay veces que son muy exageradas_x000a_"/>
    <s v="_certeza__tristeza_"/>
  </r>
  <r>
    <x v="102"/>
    <d v="2021-06-07T00:00:00"/>
    <s v="me parece idóneo _x000a_"/>
    <s v="_satisfaccion__placer_"/>
  </r>
  <r>
    <x v="102"/>
    <d v="2021-06-07T00:00:00"/>
    <s v="Me siento desganada_x000a_"/>
    <s v="_agotamiento__aburrimiento_"/>
  </r>
  <r>
    <x v="102"/>
    <d v="2021-06-07T00:00:00"/>
    <s v="No creo_x000a_"/>
    <m/>
  </r>
  <r>
    <x v="102"/>
    <d v="2021-06-07T00:00:00"/>
    <s v="no wuiero_x000a_"/>
    <m/>
  </r>
  <r>
    <x v="102"/>
    <d v="2021-06-07T00:00:00"/>
    <s v="Últimamente estoy muy dispersa_x000a_"/>
    <s v="_frustracion__malestar_"/>
  </r>
  <r>
    <x v="103"/>
    <d v="2021-05-24T00:00:00"/>
    <s v="Pues que tienen que ser positivas_x000a_"/>
    <s v="_placer__entusiasmo_"/>
  </r>
  <r>
    <x v="103"/>
    <d v="2021-05-24T00:00:00"/>
    <s v="Que si, es verdad_x000a_"/>
    <s v="_certeza__apatia_"/>
  </r>
  <r>
    <x v="103"/>
    <d v="2021-05-24T00:00:00"/>
    <s v="Que tal la vida _x000a_"/>
    <s v="_ira__compasion_"/>
  </r>
  <r>
    <x v="104"/>
    <d v="2021-04-12T00:00:00"/>
    <s v="A mi familia_x000a_"/>
    <s v="_dr_alexander_fleming__la_ultima_casa_del_carpintero__las_siete_tinajas_de_oro__carlota_y_su_mochila__el_arbol_de_manzanas_"/>
  </r>
  <r>
    <x v="104"/>
    <d v="2021-04-12T00:00:00"/>
    <s v="A mi hermano Rodri porque el siempre va con paz pero yo le molesto y somos como los lobos el el lobo bueno pero yo sería un lobo regular_x000a_"/>
    <s v="_los_lobos__construir_el_puente__carlota_y_su_mochila__el_aborto_un_cuento_de_horror__la_fabula_del_lapiz_"/>
  </r>
  <r>
    <x v="104"/>
    <d v="2021-04-12T00:00:00"/>
    <s v="bueno hoy voy a jugar al paseo que es mi deporte favorito _x000a_"/>
    <s v="_diversion__alegria__frustracion__placer__amor_"/>
  </r>
  <r>
    <x v="104"/>
    <d v="2021-04-12T00:00:00"/>
    <s v="Creo que no_x000a_"/>
    <s v="_el_tren_de_la_vida__el_capitan_y_el_grumete__bordados_de_la_vida__un_payaso_muy_inquieto__una_sonrisa_"/>
  </r>
  <r>
    <x v="104"/>
    <d v="2021-04-12T00:00:00"/>
    <s v="ha mi me gustan cuentos de guerra o de acción _x000a_"/>
    <s v="_miedo__apatia__frustracion__agrado__placer_"/>
  </r>
  <r>
    <x v="104"/>
    <d v="2021-04-12T00:00:00"/>
    <s v="Me he comprado el nuevo pack de fortín te, bueno ya salió hace tiempo y lo deseaba mucho y por eso hoy estoy feliz _x000a_"/>
    <s v="_alegria__frustracion__tristeza__certeza__entusiasmo_"/>
  </r>
  <r>
    <x v="104"/>
    <d v="2021-04-12T00:00:00"/>
    <s v="no mucho además es cortito_x000a_"/>
    <s v="_los_dientes_del_sultan__el_arbol_de_manzanas__bordados_de_la_vida__necesito_un_abrazo__el_aborto_un_cuento_de_horror_"/>
  </r>
  <r>
    <x v="104"/>
    <d v="2021-04-12T00:00:00"/>
    <s v="para que vea como somos como nosotros somos hermanos _x000a_"/>
    <s v="_construir_el_puente__el_tren_de_la_vida__carlota_y_su_mochila__el_aborto_un_cuento_de_horror__el_valor_de_un_billete_de_100_"/>
  </r>
  <r>
    <x v="104"/>
    <d v="2021-04-12T00:00:00"/>
    <s v="Pues que cada uno es distinto en la vida nadie es igual pero se pueden aprender de los errores pero si eres positivo mejor_x000a_"/>
    <s v="_carlota_y_su_mochila__el_tren_de_la_vida__la_fabula_del_lapiz__el_capitan_y_el_grumete__leyenda_china_"/>
  </r>
  <r>
    <x v="104"/>
    <d v="2021-04-12T00:00:00"/>
    <s v="pues si mucho_x000a_"/>
    <m/>
  </r>
  <r>
    <x v="104"/>
    <d v="2021-04-12T00:00:00"/>
    <s v="que me dices de star wars_x000a_"/>
    <s v="_tristeza__humillacion__alegria__placer__entusiasmo_"/>
  </r>
  <r>
    <x v="104"/>
    <d v="2021-04-12T00:00:00"/>
    <s v="Si trata de satisfacción porque dice el abuelo lo que sentía en ese momento_x000a_"/>
    <s v="_pedro_y_el_hilo_magico__el_tren_de_la_vida__necesito_un_abrazo__las_dos_vasijas_de_agua__los_lobos_"/>
  </r>
  <r>
    <x v="104"/>
    <d v="2021-04-12T00:00:00"/>
    <s v="Si_x000a_"/>
    <m/>
  </r>
  <r>
    <x v="104"/>
    <d v="2021-04-12T00:00:00"/>
    <s v="Si_x000a_"/>
    <m/>
  </r>
  <r>
    <x v="104"/>
    <d v="2021-04-12T00:00:00"/>
    <s v="Si_x000a_"/>
    <m/>
  </r>
  <r>
    <x v="104"/>
    <d v="2021-04-12T00:00:00"/>
    <s v="Si_x000a_"/>
    <m/>
  </r>
  <r>
    <x v="104"/>
    <d v="2021-04-12T00:00:00"/>
    <s v="un 10_x000a_"/>
    <s v="_alegria__diversion__ira_"/>
  </r>
  <r>
    <x v="104"/>
    <d v="2021-04-12T00:00:00"/>
    <s v="Y que tal estás tú máquina _x000a_"/>
    <m/>
  </r>
  <r>
    <x v="104"/>
    <d v="2021-04-12T00:00:00"/>
    <s v="yo a mi vida le doy un 90% porque l tengo todo lo que quiera, podría ser mejor si pero me encanta mi vida_x000a_"/>
    <s v="_alegria__agrado__apatia__ira__fortaleza_"/>
  </r>
  <r>
    <x v="104"/>
    <d v="2021-04-26T00:00:00"/>
    <s v="Bien_x000a_"/>
    <s v="_ira__certeza_"/>
  </r>
  <r>
    <x v="104"/>
    <d v="2021-04-26T00:00:00"/>
    <s v="si_x000a_"/>
    <m/>
  </r>
  <r>
    <x v="104"/>
    <d v="2021-05-10T00:00:00"/>
    <s v="Estoy pensando en Pokémon _x000a_"/>
    <s v="_alegria__malestar_"/>
  </r>
  <r>
    <x v="105"/>
    <d v="2021-04-12T00:00:00"/>
    <s v="A veces hay que pensar en otra manera._x000a_"/>
    <s v="_el_capitan_y_el_grumete__el_tren_de_la_vida__el_arbol_de_manzanas__el_valor_de_un_billete_de_100__un_payaso_muy_inquieto_"/>
  </r>
  <r>
    <x v="105"/>
    <d v="2021-04-12T00:00:00"/>
    <s v="No puedo recordar ninguna situación que había tenido parecida_x000a_"/>
    <m/>
  </r>
  <r>
    <x v="105"/>
    <d v="2021-04-12T00:00:00"/>
    <s v="No_x000a_"/>
    <m/>
  </r>
  <r>
    <x v="105"/>
    <d v="2021-04-12T00:00:00"/>
    <s v="no_x000a_"/>
    <m/>
  </r>
  <r>
    <x v="105"/>
    <d v="2021-04-12T00:00:00"/>
    <s v="no_x000a_"/>
    <m/>
  </r>
  <r>
    <x v="105"/>
    <d v="2021-04-12T00:00:00"/>
    <s v="No_x000a_"/>
    <m/>
  </r>
  <r>
    <x v="105"/>
    <d v="2021-04-12T00:00:00"/>
    <s v="No_x000a_"/>
    <m/>
  </r>
  <r>
    <x v="105"/>
    <d v="2021-04-12T00:00:00"/>
    <s v="Se lo hubiera recomendado a mis compañeros_x000a_"/>
    <s v="_el_tren_de_la_vida__triple_filtro__un_payaso_muy_inquieto__el_acoso_a_marita_cuento_para_hablar_sobre_el_bullying_con_los_ninyos_"/>
  </r>
  <r>
    <x v="105"/>
    <d v="2021-04-12T00:00:00"/>
    <s v="Si porque al final la manera que uso me sorprendió mucho._x000a_"/>
    <s v="_las_dos_vasijas_de_agua__amar_lo_que_somos__entrevista_a_dios__pedro_y_el_hilo_magico__reflejo_de_tus_actos_"/>
  </r>
  <r>
    <x v="105"/>
    <d v="2021-04-12T00:00:00"/>
    <s v="Si_x000a_"/>
    <m/>
  </r>
  <r>
    <x v="105"/>
    <d v="2021-04-12T00:00:00"/>
    <s v="Si_x000a_"/>
    <m/>
  </r>
  <r>
    <x v="105"/>
    <d v="2021-04-12T00:00:00"/>
    <s v="si_x000a_"/>
    <m/>
  </r>
  <r>
    <x v="105"/>
    <d v="2021-04-12T00:00:00"/>
    <s v="Si._x000a_"/>
    <m/>
  </r>
  <r>
    <x v="105"/>
    <d v="2021-04-12T00:00:00"/>
    <s v="Vale pues mi vida está llena de drama_x000a_"/>
    <s v="_arrogancia__ira__certeza__miedo__fobia_"/>
  </r>
  <r>
    <x v="105"/>
    <d v="2021-04-26T00:00:00"/>
    <s v="Cuéntame algo de ti que también tengo curiosidad_x000a_"/>
    <s v="_placer__tristeza_"/>
  </r>
  <r>
    <x v="105"/>
    <d v="2021-04-26T00:00:00"/>
    <s v="Estoy ok, no_x000a_"/>
    <m/>
  </r>
  <r>
    <x v="105"/>
    <d v="2021-04-26T00:00:00"/>
    <s v="no _x000a_"/>
    <m/>
  </r>
  <r>
    <x v="105"/>
    <d v="2021-04-26T00:00:00"/>
    <s v="no se que contar_x000a_"/>
    <m/>
  </r>
  <r>
    <x v="105"/>
    <d v="2021-04-26T00:00:00"/>
    <s v="No_x000a_"/>
    <m/>
  </r>
  <r>
    <x v="105"/>
    <d v="2021-04-26T00:00:00"/>
    <s v="no_x000a_"/>
    <m/>
  </r>
  <r>
    <x v="105"/>
    <d v="2021-04-26T00:00:00"/>
    <s v="Ok_x000a_"/>
    <m/>
  </r>
  <r>
    <x v="105"/>
    <d v="2021-04-26T00:00:00"/>
    <s v="Ok_x000a_"/>
    <m/>
  </r>
  <r>
    <x v="105"/>
    <d v="2021-04-26T00:00:00"/>
    <s v="ok_x000a_"/>
    <m/>
  </r>
  <r>
    <x v="105"/>
    <d v="2021-04-26T00:00:00"/>
    <s v="ok_x000a_"/>
    <m/>
  </r>
  <r>
    <x v="105"/>
    <d v="2021-04-26T00:00:00"/>
    <s v="ok_x000a_"/>
    <m/>
  </r>
  <r>
    <x v="105"/>
    <d v="2021-04-26T00:00:00"/>
    <s v="Q cotilla bro_x000a_"/>
    <m/>
  </r>
  <r>
    <x v="105"/>
    <d v="2021-04-26T00:00:00"/>
    <s v="ya lo sé que lo estoy haciendo bien_x000a_"/>
    <s v="_frustracion__ira_"/>
  </r>
  <r>
    <x v="105"/>
    <d v="2021-04-26T00:00:00"/>
    <s v="ya te he contestado 😭_x000a_"/>
    <m/>
  </r>
  <r>
    <x v="105"/>
    <d v="2021-04-26T00:00:00"/>
    <s v="Ya te he dado muchos dame un cuento _x000a_"/>
    <s v="_humillacion__compasion_"/>
  </r>
  <r>
    <x v="105"/>
    <d v="2021-05-10T00:00:00"/>
    <s v="Mal, no_x000a_"/>
    <m/>
  </r>
  <r>
    <x v="105"/>
    <d v="2021-05-10T00:00:00"/>
    <s v="problemas _x000a_"/>
    <s v="_frustracion__alegria_"/>
  </r>
  <r>
    <x v="105"/>
    <d v="2021-05-10T00:00:00"/>
    <s v="si frustración _x000a_"/>
    <s v="_frustracion__ira_"/>
  </r>
  <r>
    <x v="105"/>
    <d v="2021-05-24T00:00:00"/>
    <s v="a veces_x000a_"/>
    <s v="_tristeza__aburrimiento_"/>
  </r>
  <r>
    <x v="105"/>
    <d v="2021-05-24T00:00:00"/>
    <s v="me caen mal algunas_x000a_"/>
    <s v="_tension__ira_"/>
  </r>
  <r>
    <x v="105"/>
    <d v="2021-05-24T00:00:00"/>
    <s v="Que es asertiva_x000a_"/>
    <m/>
  </r>
  <r>
    <x v="105"/>
    <d v="2021-06-07T00:00:00"/>
    <s v="Me siento ok_x000a_"/>
    <m/>
  </r>
  <r>
    <x v="105"/>
    <d v="2021-06-07T00:00:00"/>
    <s v="no garcias _x000a_"/>
    <m/>
  </r>
  <r>
    <x v="105"/>
    <d v="2021-06-07T00:00:00"/>
    <s v="q si_x000a_"/>
    <s v="_agotamiento__tension_"/>
  </r>
  <r>
    <x v="105"/>
    <d v="2021-06-07T00:00:00"/>
    <s v="yo no te estoy escuchando._x000a_"/>
    <m/>
  </r>
  <r>
    <x v="106"/>
    <d v="2021-04-12T00:00:00"/>
    <s v="Ahora mismo estoy bien, un poco estresado por unos asuntos familiares _x000a_"/>
    <s v="_tension__malestar__certeza__arrogancia__tristeza_"/>
  </r>
  <r>
    <x v="106"/>
    <d v="2021-04-12T00:00:00"/>
    <s v="Mi expresión seria que La Paz en realidad es el momento de calma en el cuerpo, y el la calma psicológica _x000a_"/>
    <s v="_deja_la_cuchara__paz_en_medio_de_las_dificultades__almuerzo_con_dios__el_valor_de_un_billete_de_100__el_capitan_y_el_grumete_"/>
  </r>
  <r>
    <x v="106"/>
    <d v="2021-04-12T00:00:00"/>
    <s v="No, sino que es similar por su moraleja _x000a_"/>
    <s v="_nestor_el_castor_"/>
  </r>
  <r>
    <x v="106"/>
    <d v="2021-04-12T00:00:00"/>
    <s v="Sí _x000a_"/>
    <m/>
  </r>
  <r>
    <x v="106"/>
    <d v="2021-04-12T00:00:00"/>
    <s v="Sí _x000a_"/>
    <m/>
  </r>
  <r>
    <x v="106"/>
    <d v="2021-04-12T00:00:00"/>
    <s v="Sí _x000a_"/>
    <m/>
  </r>
  <r>
    <x v="106"/>
    <d v="2021-04-12T00:00:00"/>
    <s v="Sí _x000a_"/>
    <m/>
  </r>
  <r>
    <x v="106"/>
    <d v="2021-04-12T00:00:00"/>
    <s v="Sí_x000a_"/>
    <m/>
  </r>
  <r>
    <x v="106"/>
    <d v="2021-04-26T00:00:00"/>
    <s v="Además de agotamiento sigo con dudas_x000a_"/>
    <s v="_agotamiento__duda_"/>
  </r>
  <r>
    <x v="106"/>
    <d v="2021-04-26T00:00:00"/>
    <s v="Estoy con dudas sobre el futuro, lo que pasará el día de mañana _x000a_"/>
    <s v="_certeza__miedo_"/>
  </r>
  <r>
    <x v="106"/>
    <d v="2021-04-26T00:00:00"/>
    <s v="Estoy un poco con duda_x000a_"/>
    <s v="_certeza__arrogancia_"/>
  </r>
  <r>
    <x v="106"/>
    <d v="2021-04-26T00:00:00"/>
    <s v="Hay muchas dudas en la sociedad últimamente, además es normal últimamente y la seguridad tiene carencia últimamente _x000a_"/>
    <s v="_agotamiento__malestar_"/>
  </r>
  <r>
    <x v="106"/>
    <d v="2021-04-26T00:00:00"/>
    <s v="No _x000a_"/>
    <m/>
  </r>
  <r>
    <x v="106"/>
    <d v="2021-04-26T00:00:00"/>
    <s v="No hay seguridad, y las personas con inteligencia también tienen dudas_x000a_"/>
    <m/>
  </r>
  <r>
    <x v="106"/>
    <d v="2021-04-26T00:00:00"/>
    <s v="No, no tengo certeza ninguna _x000a_"/>
    <m/>
  </r>
  <r>
    <x v="106"/>
    <d v="2021-04-26T00:00:00"/>
    <s v="Si_x000a_"/>
    <m/>
  </r>
  <r>
    <x v="106"/>
    <d v="2021-04-26T00:00:00"/>
    <s v="Si_x000a_"/>
    <m/>
  </r>
  <r>
    <x v="106"/>
    <d v="2021-04-26T00:00:00"/>
    <s v="Tengo dudas sobre el futuro de la vida_x000a_"/>
    <s v="_certeza__miedo_"/>
  </r>
  <r>
    <x v="106"/>
    <d v="2021-05-24T00:00:00"/>
    <s v="Me siento un poco estresado , porque estoy en proceso de mudanza_x000a_"/>
    <s v="_tension__malestar_"/>
  </r>
  <r>
    <x v="106"/>
    <d v="2021-05-24T00:00:00"/>
    <s v="Soy una persona positiva, pero ahora tengo un poco de estrés _x000a_"/>
    <s v="_dolor__malestar_"/>
  </r>
  <r>
    <x v="107"/>
    <d v="2021-04-12T00:00:00"/>
    <s v="El amor no es una persona en sí, si no, algo alguien que te haga feliz la gente muchas veces cuenta que no todo es bonito y es verdad no todo es bonito en el amor por que cuando tú pierdes esa cosa o esa persona entras en una depresión o algo parecido _x000a_"/>
    <s v="_humillacion__placer__tristeza__deseo__agrado_"/>
  </r>
  <r>
    <x v="107"/>
    <d v="2021-04-12T00:00:00"/>
    <s v="el conductor del taxi _x000a_"/>
    <s v="_necesito_un_abrazo_"/>
  </r>
  <r>
    <x v="107"/>
    <d v="2021-04-12T00:00:00"/>
    <s v="en pensar que necesitan los demás como se sienten _x000a_"/>
    <s v="_el_arbol_de_manzanas__un_payaso_muy_inquieto__el_tren_de_la_vida__carlota_y_su_mochila__necesito_un_abrazo_"/>
  </r>
  <r>
    <x v="107"/>
    <d v="2021-04-12T00:00:00"/>
    <s v="no _x000a_"/>
    <m/>
  </r>
  <r>
    <x v="107"/>
    <d v="2021-04-12T00:00:00"/>
    <s v="no _x000a_"/>
    <m/>
  </r>
  <r>
    <x v="107"/>
    <d v="2021-04-12T00:00:00"/>
    <s v="no se como explicarlo _x000a_"/>
    <s v="_un_payaso_muy_inquieto__las_dos_ranas__paz_en_medio_de_las_dificultades__calidad_emocional__carlota_y_su_mochila_"/>
  </r>
  <r>
    <x v="107"/>
    <d v="2021-04-12T00:00:00"/>
    <s v="no trata _x000a_"/>
    <m/>
  </r>
  <r>
    <x v="107"/>
    <d v="2021-04-12T00:00:00"/>
    <s v="no trata _x000a_"/>
    <m/>
  </r>
  <r>
    <x v="107"/>
    <d v="2021-04-12T00:00:00"/>
    <s v="Que el cuento está muy bien para quien necesite algo bonito un abrazo, algunas palabras etc_x000a_"/>
    <s v="_carlota_y_su_mochila__almuerzo_con_dios__necesito_un_abrazo__semillas__el_arbol_de_manzanas_"/>
  </r>
  <r>
    <x v="107"/>
    <d v="2021-04-12T00:00:00"/>
    <s v="que necesito un abrazo _x000a_"/>
    <s v="_necesito_un_abrazo__carlota_y_su_mochila__almuerzo_con_dios__te_compro_1_hora__el_arbol_de_los_problemas_"/>
  </r>
  <r>
    <x v="107"/>
    <d v="2021-04-12T00:00:00"/>
    <s v="si _x000a_"/>
    <m/>
  </r>
  <r>
    <x v="107"/>
    <d v="2021-04-12T00:00:00"/>
    <s v="si _x000a_"/>
    <m/>
  </r>
  <r>
    <x v="107"/>
    <d v="2021-04-12T00:00:00"/>
    <s v="si _x000a_"/>
    <m/>
  </r>
  <r>
    <x v="107"/>
    <d v="2021-04-12T00:00:00"/>
    <s v="si _x000a_"/>
    <m/>
  </r>
  <r>
    <x v="107"/>
    <d v="2021-04-12T00:00:00"/>
    <s v="Si_x000a_"/>
    <m/>
  </r>
  <r>
    <x v="107"/>
    <d v="2021-04-12T00:00:00"/>
    <s v="si_x000a_"/>
    <m/>
  </r>
  <r>
    <x v="107"/>
    <d v="2021-04-12T00:00:00"/>
    <s v="Si_x000a_"/>
    <m/>
  </r>
  <r>
    <x v="107"/>
    <d v="2021-04-12T00:00:00"/>
    <s v="si_x000a_"/>
    <m/>
  </r>
  <r>
    <x v="107"/>
    <d v="2021-04-26T00:00:00"/>
    <s v=" pues el chico me hace sentir muy bien me cuida y me siento bien cuando estoy con el _x000a_"/>
    <s v="_ira__compasion_"/>
  </r>
  <r>
    <x v="107"/>
    <d v="2021-04-26T00:00:00"/>
    <s v="Estoy feliz y enamorada _x000a_"/>
    <s v="_alegria_"/>
  </r>
  <r>
    <x v="107"/>
    <d v="2021-04-26T00:00:00"/>
    <s v="estoy muyyyy bien, me siento más libre y feliz. Estoy sacando muy buenas notas y me siento muy bien conmigo misma _x000a_"/>
    <s v="_alegria__diversion_"/>
  </r>
  <r>
    <x v="107"/>
    <d v="2021-04-26T00:00:00"/>
    <s v="H_x000a_"/>
    <m/>
  </r>
  <r>
    <x v="107"/>
    <d v="2021-04-26T00:00:00"/>
    <s v="me encuentro genial me llevo genial con mis amigas, ayer fui de compras estoy feliz _x000a_"/>
    <s v="_alegria_"/>
  </r>
  <r>
    <x v="107"/>
    <d v="2021-04-26T00:00:00"/>
    <s v="me estoy enamorando _x000a_"/>
    <m/>
  </r>
  <r>
    <x v="107"/>
    <d v="2021-04-26T00:00:00"/>
    <s v="no _x000a_"/>
    <m/>
  </r>
  <r>
    <x v="107"/>
    <d v="2021-04-26T00:00:00"/>
    <s v="no _x000a_"/>
    <m/>
  </r>
  <r>
    <x v="107"/>
    <d v="2021-04-26T00:00:00"/>
    <s v="Pues estoy muy bien _x000a_"/>
    <s v="_ira__certeza_"/>
  </r>
  <r>
    <x v="107"/>
    <d v="2021-04-26T00:00:00"/>
    <s v="pues mucha importancia _x000a_"/>
    <s v="_calma__valentia_"/>
  </r>
  <r>
    <x v="107"/>
    <d v="2021-04-26T00:00:00"/>
    <s v="Que no siempre suele ser así_x000a_"/>
    <s v="_placer__agotamiento_"/>
  </r>
  <r>
    <x v="107"/>
    <d v="2021-04-26T00:00:00"/>
    <s v="si _x000a_"/>
    <m/>
  </r>
  <r>
    <x v="107"/>
    <d v="2021-04-26T00:00:00"/>
    <s v="siento felicidad del 1 al 10 me siento 10 y si me considero feliz _x000a_"/>
    <s v="_alegria__ira_"/>
  </r>
  <r>
    <x v="107"/>
    <d v="2021-05-10T00:00:00"/>
    <s v="Estoy regular _x000a_"/>
    <m/>
  </r>
  <r>
    <x v="107"/>
    <d v="2021-05-10T00:00:00"/>
    <s v="mi vida no va como quiero que vaya _x000a_"/>
    <s v="_ira__tristeza_"/>
  </r>
  <r>
    <x v="107"/>
    <d v="2021-05-10T00:00:00"/>
    <s v="nada _x000a_"/>
    <m/>
  </r>
  <r>
    <x v="107"/>
    <d v="2021-05-10T00:00:00"/>
    <s v="no se que es asertiva _x000a_"/>
    <m/>
  </r>
  <r>
    <x v="107"/>
    <d v="2021-05-10T00:00:00"/>
    <s v="no se que más decir _x000a_"/>
    <m/>
  </r>
  <r>
    <x v="107"/>
    <d v="2021-05-10T00:00:00"/>
    <s v="ns que contar _x000a_"/>
    <m/>
  </r>
  <r>
    <x v="107"/>
    <d v="2021-05-10T00:00:00"/>
    <s v="ok_x000a_"/>
    <m/>
  </r>
  <r>
    <x v="107"/>
    <d v="2021-05-10T00:00:00"/>
    <s v="parte si _x000a_"/>
    <s v="_amor__calma_"/>
  </r>
  <r>
    <x v="107"/>
    <d v="2021-05-10T00:00:00"/>
    <s v="por que no creo que tenga arrogancia _x000a_"/>
    <s v="_arrogancia__fobia_"/>
  </r>
  <r>
    <x v="107"/>
    <d v="2021-05-10T00:00:00"/>
    <s v="pues depende de como te lo diga _x000a_"/>
    <s v="_certeza__malestar_"/>
  </r>
  <r>
    <x v="107"/>
    <d v="2021-05-10T00:00:00"/>
    <s v="pues me gusta una persona y mi madre no me deja estar con esa persona me encuentro mal _x000a_"/>
    <s v="_frustracion__entusiasmo_"/>
  </r>
  <r>
    <x v="107"/>
    <d v="2021-05-10T00:00:00"/>
    <s v="que es asertiva ?_x000a_"/>
    <m/>
  </r>
  <r>
    <x v="107"/>
    <d v="2021-05-10T00:00:00"/>
    <s v="que tendrán algún motivo por serlo pero tienes que intentar ser lo más positivo que puedas _x000a_"/>
    <s v="_compasion__ira_"/>
  </r>
  <r>
    <x v="107"/>
    <d v="2021-05-10T00:00:00"/>
    <s v="si pero no _x000a_"/>
    <m/>
  </r>
  <r>
    <x v="107"/>
    <d v="2021-05-10T00:00:00"/>
    <s v="soy positiva pero en este tema no hay nada positivo que buscar _x000a_"/>
    <s v="_arrogancia__alegria_"/>
  </r>
  <r>
    <x v="107"/>
    <d v="2021-05-10T00:00:00"/>
    <s v="vale _x000a_"/>
    <s v="_arrogancia__dolor_"/>
  </r>
  <r>
    <x v="107"/>
    <d v="2021-05-10T00:00:00"/>
    <s v="vale _x000a_"/>
    <s v="_arrogancia__dolor_"/>
  </r>
  <r>
    <x v="107"/>
    <d v="2021-05-10T00:00:00"/>
    <s v="vale_x000a_"/>
    <s v="_arrogancia__dolor_"/>
  </r>
  <r>
    <x v="107"/>
    <d v="2021-05-10T00:00:00"/>
    <s v="valr_x000a_"/>
    <m/>
  </r>
  <r>
    <x v="107"/>
    <d v="2021-06-07T00:00:00"/>
    <s v="Holaaa?_x000a_"/>
    <m/>
  </r>
  <r>
    <x v="107"/>
    <d v="2021-06-07T00:00:00"/>
    <s v="No estoy bien quiero salir de party _x000a_"/>
    <s v="_certeza__ira_"/>
  </r>
  <r>
    <x v="107"/>
    <d v="2021-06-07T00:00:00"/>
    <s v="Ns_x000a_"/>
    <m/>
  </r>
  <r>
    <x v="107"/>
    <d v="2021-06-07T00:00:00"/>
    <s v="que aveces no _x000a_"/>
    <s v="_tension__malestar_"/>
  </r>
  <r>
    <x v="107"/>
    <d v="2021-06-07T00:00:00"/>
    <s v="quiero mi móvil _x000a_"/>
    <s v="_dolor__frustracion_"/>
  </r>
  <r>
    <x v="107"/>
    <d v="2021-06-07T00:00:00"/>
    <s v="siiiiiiiiiiiiiiiiii_x000a_"/>
    <m/>
  </r>
  <r>
    <x v="107"/>
    <d v="2021-06-07T00:00:00"/>
    <s v="va_x000a_"/>
    <s v="_frustracion__tension_"/>
  </r>
  <r>
    <x v="107"/>
    <d v="2021-06-07T00:00:00"/>
    <s v="Vale _x000a_"/>
    <s v="_dolor__frustracion_"/>
  </r>
  <r>
    <x v="108"/>
    <d v="2021-04-26T00:00:00"/>
    <s v="Estoy enfadado _x000a_"/>
    <s v="_ira__malestar_"/>
  </r>
  <r>
    <x v="108"/>
    <d v="2021-04-26T00:00:00"/>
    <s v="Estoy enfadado con alguine porque me pega _x000a_"/>
    <s v="_ira__malestar_"/>
  </r>
  <r>
    <x v="108"/>
    <d v="2021-04-26T00:00:00"/>
    <s v="No estoy enamorado _x000a_"/>
    <m/>
  </r>
  <r>
    <x v="108"/>
    <d v="2021-04-26T00:00:00"/>
    <s v="Pero es difícil no fingir_x000a_"/>
    <s v="_amor__tristeza_"/>
  </r>
  <r>
    <x v="109"/>
    <d v="2021-04-12T00:00:00"/>
    <s v="Coraje_x000a_"/>
    <s v="_valentia__fortaleza__ira_"/>
  </r>
  <r>
    <x v="109"/>
    <d v="2021-04-12T00:00:00"/>
    <s v="Estoy mal_x000a_"/>
    <m/>
  </r>
  <r>
    <x v="109"/>
    <d v="2021-04-12T00:00:00"/>
    <s v="Marino_x000a_"/>
    <m/>
  </r>
  <r>
    <x v="109"/>
    <d v="2021-04-12T00:00:00"/>
    <s v="Porque gente me llama enano_x000a_"/>
    <s v="_ira__diversion__frustracion__odio__tristeza_"/>
  </r>
  <r>
    <x v="110"/>
    <d v="2021-04-12T00:00:00"/>
    <s v="10 aunque a otras cosas también le daria 10 _x000a_"/>
    <s v="_alegria__ira__diversion__tristeza__frustracion_"/>
  </r>
  <r>
    <x v="110"/>
    <d v="2021-04-12T00:00:00"/>
    <s v="10_x000a_"/>
    <s v="_alegria__diversion__ira_"/>
  </r>
  <r>
    <x v="110"/>
    <d v="2021-04-12T00:00:00"/>
    <s v="Ahora mismo estoy pensativo , curioso, estoy bien,guay,_x000a_"/>
    <s v="_alegria__malestar__tension__diversion__entusiasmo_"/>
  </r>
  <r>
    <x v="110"/>
    <d v="2021-04-12T00:00:00"/>
    <s v="algo parecido_x000a_"/>
    <s v="_bordados_de_la_vida__calidad_emocional__carlota_y_su_mochila__los_ingredientes_del_bizcocho__el_amor_y_el_tiempo_"/>
  </r>
  <r>
    <x v="110"/>
    <d v="2021-04-12T00:00:00"/>
    <s v="En educación no pero trabajo si porque ha estado trabajando hasta conseguirlo_x000a_"/>
    <s v="_bordados_de_la_vida__la_fabula_del_helecho_y_el_bambu__carlota_y_su_mochila__arreglar_al_mundo__nestor_el_castor_"/>
  </r>
  <r>
    <x v="110"/>
    <d v="2021-04-12T00:00:00"/>
    <s v="para ayudar a otros y a lo mejor  para que conozcan como eres_x000a_"/>
    <s v="_dr_alexander_fleming__carlota_y_su_mochila__suenyo__el_arbol_de_manzanas__arreglar_al_mundo_"/>
  </r>
  <r>
    <x v="110"/>
    <d v="2021-04-12T00:00:00"/>
    <s v="si bueno en el El Niño suele ser fuera del colegio , siempre intento seguir trabajando hasta que lo consigo aunque a veces me rindo pero a el día siguiente sigo _x000a_"/>
    <s v="_carlota_y_su_mochila__el_acoso_a_marita_cuento_para_hablar_sobre_el_bullying_con_los_ninyos__pedro_y_el_hilo_magico__un_payaso_muy_inquieto__las_dos_ranas_"/>
  </r>
  <r>
    <x v="110"/>
    <d v="2021-04-12T00:00:00"/>
    <s v="Si_x000a_"/>
    <m/>
  </r>
  <r>
    <x v="110"/>
    <d v="2021-04-12T00:00:00"/>
    <s v="sii_x000a_"/>
    <m/>
  </r>
  <r>
    <x v="110"/>
    <d v="2021-04-12T00:00:00"/>
    <s v="Sii_x000a_"/>
    <m/>
  </r>
  <r>
    <x v="110"/>
    <d v="2021-04-12T00:00:00"/>
    <s v="una persona adulta_x000a_"/>
    <s v="_pedro_y_el_hilo_magico__el_capitan_y_el_grumete__la_oruga__carlota_y_su_mochila__necesito_un_abrazo_"/>
  </r>
  <r>
    <x v="110"/>
    <d v="2021-04-12T00:00:00"/>
    <s v="yo creo que afronta la temática de no darte por vencido y seguir hasta conseguirlo._x000a_"/>
    <s v="_arreglar_al_mundo__los_ingredientes_del_bizcocho__la_fabula_del_helecho_y_el_bambu__el_tren_de_la_vida__el_capitan_y_el_grumete_"/>
  </r>
  <r>
    <x v="110"/>
    <d v="2021-04-26T00:00:00"/>
    <s v="10_x000a_"/>
    <s v="_alegria__diversion_"/>
  </r>
  <r>
    <x v="110"/>
    <d v="2021-04-26T00:00:00"/>
    <s v="Estoy cansado _x000a_"/>
    <s v="_agotamiento__aburrimiento_"/>
  </r>
  <r>
    <x v="110"/>
    <d v="2021-04-26T00:00:00"/>
    <s v="estoy cansado_x000a_"/>
    <s v="_agotamiento__aburrimiento_"/>
  </r>
  <r>
    <x v="110"/>
    <d v="2021-04-26T00:00:00"/>
    <s v="Estoy estresado , feliz ,aburrido_x000a_"/>
    <s v="_alegria__aburrimiento_"/>
  </r>
  <r>
    <x v="110"/>
    <d v="2021-04-26T00:00:00"/>
    <s v="Estoy 😓_x000a_"/>
    <m/>
  </r>
  <r>
    <x v="110"/>
    <d v="2021-04-26T00:00:00"/>
    <s v="Nose_x000a_"/>
    <m/>
  </r>
  <r>
    <x v="110"/>
    <d v="2021-04-26T00:00:00"/>
    <s v="Si_x000a_"/>
    <m/>
  </r>
  <r>
    <x v="110"/>
    <d v="2021-04-26T00:00:00"/>
    <s v="Un 10 _x000a_"/>
    <s v="_alegria__diversion_"/>
  </r>
  <r>
    <x v="110"/>
    <d v="2021-05-10T00:00:00"/>
    <s v="Nag_x000a_"/>
    <m/>
  </r>
  <r>
    <x v="110"/>
    <d v="2021-05-10T00:00:00"/>
    <s v="No me apetece_x000a_"/>
    <m/>
  </r>
  <r>
    <x v="111"/>
    <d v="2021-04-12T00:00:00"/>
    <s v="A marino_x000a_"/>
    <s v="_estrellas_de_mar_en_la_playa_"/>
  </r>
  <r>
    <x v="111"/>
    <d v="2021-04-12T00:00:00"/>
    <s v="A veces se ríen que soy pequeño _x000a_"/>
    <s v="_carlota_y_su_mochila__un_payaso_muy_inquieto__necesito_un_abrazo__las_siete_tinajas_de_oro__nestor_el_castor_"/>
  </r>
  <r>
    <x v="111"/>
    <d v="2021-04-12T00:00:00"/>
    <s v="Algunos no_x000a_"/>
    <m/>
  </r>
  <r>
    <x v="111"/>
    <d v="2021-04-12T00:00:00"/>
    <s v="Bullying, miedo y odio_x000a_"/>
    <s v="_el_acoso_a_marita_cuento_para_hablar_sobre_el_bullying_con_los_ninyos__triple_filtro__reflejo_de_tus_actos__el_aborto_un_cuento_de_horror__un_payaso_muy_inquieto_"/>
  </r>
  <r>
    <x v="111"/>
    <d v="2021-04-12T00:00:00"/>
    <s v="Callate_x000a_"/>
    <m/>
  </r>
  <r>
    <x v="111"/>
    <d v="2021-04-12T00:00:00"/>
    <s v="Gracias adiós _x000a_"/>
    <s v="_un_vaso_de_leche__la_ofensa__las_siete_tinajas_de_oro__las_dos_vasijas_de_agua__triple_filtro_"/>
  </r>
  <r>
    <x v="111"/>
    <d v="2021-04-12T00:00:00"/>
    <s v="No hay otro tema de psicológico_x000a_"/>
    <m/>
  </r>
  <r>
    <x v="111"/>
    <d v="2021-04-12T00:00:00"/>
    <s v="No quiro_x000a_"/>
    <m/>
  </r>
  <r>
    <x v="111"/>
    <d v="2021-04-12T00:00:00"/>
    <s v="No se_x000a_"/>
    <m/>
  </r>
  <r>
    <x v="111"/>
    <d v="2021-04-12T00:00:00"/>
    <s v="No yo lo diría a alguine para ayudar me_x000a_"/>
    <s v="_el_aborto_un_cuento_de_horror__el_arbol_de_los_problemas__carlota_y_su_mochila__arreglar_al_mundo__dr_alexander_fleming_"/>
  </r>
  <r>
    <x v="111"/>
    <d v="2021-04-12T00:00:00"/>
    <s v="No_x000a_"/>
    <m/>
  </r>
  <r>
    <x v="111"/>
    <d v="2021-04-12T00:00:00"/>
    <s v="No_x000a_"/>
    <m/>
  </r>
  <r>
    <x v="111"/>
    <d v="2021-04-12T00:00:00"/>
    <s v="no_x000a_"/>
    <m/>
  </r>
  <r>
    <x v="111"/>
    <d v="2021-04-12T00:00:00"/>
    <s v="no_x000a_"/>
    <m/>
  </r>
  <r>
    <x v="111"/>
    <d v="2021-04-12T00:00:00"/>
    <s v="No_x000a_"/>
    <m/>
  </r>
  <r>
    <x v="111"/>
    <d v="2021-04-12T00:00:00"/>
    <s v="no_x000a_"/>
    <m/>
  </r>
  <r>
    <x v="111"/>
    <d v="2021-04-12T00:00:00"/>
    <s v="No_x000a_"/>
    <m/>
  </r>
  <r>
    <x v="111"/>
    <d v="2021-04-12T00:00:00"/>
    <s v="no_x000a_"/>
    <m/>
  </r>
  <r>
    <x v="111"/>
    <d v="2021-04-12T00:00:00"/>
    <s v="no_x000a_"/>
    <m/>
  </r>
  <r>
    <x v="111"/>
    <d v="2021-04-12T00:00:00"/>
    <s v="no_x000a_"/>
    <m/>
  </r>
  <r>
    <x v="111"/>
    <d v="2021-04-12T00:00:00"/>
    <s v="no_x000a_"/>
    <m/>
  </r>
  <r>
    <x v="111"/>
    <d v="2021-04-12T00:00:00"/>
    <s v="Para aprender que siempre hay alguien para ti_x000a_"/>
    <s v="_entrevista_a_dios__una_taza_de_te__amar_lo_que_somos__los_ingredientes_del_bizcocho__carlota_y_su_mochila_"/>
  </r>
  <r>
    <x v="111"/>
    <d v="2021-04-12T00:00:00"/>
    <s v="porque es buena gente _x000a_"/>
    <s v="_entrevista_a_dios__leyenda_china__el_capitan_y_el_grumete__el_acoso_a_marita_cuento_para_hablar_sobre_el_bullying_con_los_ninyos__nestor_el_castor_"/>
  </r>
  <r>
    <x v="111"/>
    <d v="2021-04-12T00:00:00"/>
    <s v="Porque si_x000a_"/>
    <m/>
  </r>
  <r>
    <x v="111"/>
    <d v="2021-04-12T00:00:00"/>
    <s v="Quando se va del cole_x000a_"/>
    <s v="_el_acoso_a_marita_cuento_para_hablar_sobre_el_bullying_con_los_ninyos__entrevista_a_dios__la_oruga__reflejo_de_tus_actos__destino_o_libre_albedrio_"/>
  </r>
  <r>
    <x v="111"/>
    <d v="2021-04-12T00:00:00"/>
    <s v="Que bullying es malo_x000a_"/>
    <s v="_triple_filtro__el_acoso_a_marita_cuento_para_hablar_sobre_el_bullying_con_los_ninyos__la_fabula_del_lapiz__los_ingredientes_del_bizcocho__un_payaso_muy_inquieto_"/>
  </r>
  <r>
    <x v="111"/>
    <d v="2021-04-12T00:00:00"/>
    <s v="Que hay una niña que le hacen bullying todo el curso y finalmente se va a un cole bueno y esta contento_x000a_"/>
    <s v="_el_acoso_a_marita_cuento_para_hablar_sobre_el_bullying_con_los_ninyos__triple_filtro__pedro_y_el_hilo_magico__el_arbol_de_manzanas__arreglar_al_mundo_"/>
  </r>
  <r>
    <x v="111"/>
    <d v="2021-04-12T00:00:00"/>
    <s v="Que le hacen bullying pero finalmente se va del cole muy contento_x000a_"/>
    <s v="_el_acoso_a_marita_cuento_para_hablar_sobre_el_bullying_con_los_ninyos__triple_filtro__arreglar_al_mundo__la_oruga__pedro_y_el_hilo_magico_"/>
  </r>
  <r>
    <x v="111"/>
    <d v="2021-04-12T00:00:00"/>
    <s v="que me siento mal para maria_x000a_"/>
    <m/>
  </r>
  <r>
    <x v="111"/>
    <d v="2021-04-12T00:00:00"/>
    <s v="Que siempre hay alguine para ayudarte cuando hay cosas mal_x000a_"/>
    <s v="_los_dientes_del_sultan__el_amor_y_el_tiempo__el_valor_de_un_billete_de_100__el_acoso_a_marita_cuento_para_hablar_sobre_el_bullying_con_los_ninyos__los_ingredientes_del_bizcocho_"/>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_x000a_"/>
    <m/>
  </r>
  <r>
    <x v="111"/>
    <d v="2021-04-12T00:00:00"/>
    <s v="Siempre hay alguien para ti_x000a_"/>
    <m/>
  </r>
  <r>
    <x v="111"/>
    <d v="2021-05-10T00:00:00"/>
    <s v="Baby I like your touch_x000a_"/>
    <m/>
  </r>
  <r>
    <x v="111"/>
    <d v="2021-05-10T00:00:00"/>
    <s v="Baby I’m so sexy_x000a_"/>
    <s v="_agrado__compasion_"/>
  </r>
  <r>
    <x v="111"/>
    <d v="2021-05-10T00:00:00"/>
    <s v="Daddy chill _x000a_"/>
    <m/>
  </r>
  <r>
    <x v="111"/>
    <d v="2021-05-10T00:00:00"/>
    <s v="Daddy chill_x000a_"/>
    <m/>
  </r>
  <r>
    <x v="111"/>
    <d v="2021-05-10T00:00:00"/>
    <s v="Daddy chill_x000a_"/>
    <m/>
  </r>
  <r>
    <x v="111"/>
    <d v="2021-05-10T00:00:00"/>
    <s v="Daddy chill_x000a_"/>
    <m/>
  </r>
  <r>
    <x v="111"/>
    <d v="2021-05-10T00:00:00"/>
    <s v="Daddy chill_x000a_"/>
    <m/>
  </r>
  <r>
    <x v="111"/>
    <d v="2021-05-10T00:00:00"/>
    <s v="Daddy chill_x000a_"/>
    <m/>
  </r>
  <r>
    <x v="111"/>
    <d v="2021-05-10T00:00:00"/>
    <s v="Estoy enfadado con Felipe le voy a pegar_x000a_"/>
    <s v="_ira__malestar_"/>
  </r>
  <r>
    <x v="111"/>
    <d v="2021-05-10T00:00:00"/>
    <s v="Estoy triste se llamaba lora_x000a_"/>
    <s v="_compasion__dolor_"/>
  </r>
  <r>
    <x v="111"/>
    <d v="2021-05-10T00:00:00"/>
    <s v="Estoy triste_x000a_"/>
    <s v="_certeza__compasion_"/>
  </r>
  <r>
    <x v="111"/>
    <d v="2021-05-10T00:00:00"/>
    <s v="Le odio_x000a_"/>
    <s v="_odio__fobia_"/>
  </r>
  <r>
    <x v="111"/>
    <d v="2021-05-10T00:00:00"/>
    <s v="Me acaba mi novia se a ido con felipe_x000a_"/>
    <s v="_tristeza__satisfaccion_"/>
  </r>
  <r>
    <x v="111"/>
    <d v="2021-05-10T00:00:00"/>
    <s v="Me gusta la madre de potito_x000a_"/>
    <s v="_frustracion__diversion_"/>
  </r>
  <r>
    <x v="111"/>
    <d v="2021-05-10T00:00:00"/>
    <s v="Me ha dejado por mi mejor amigo_x000a_"/>
    <s v="_miedo__deseo_"/>
  </r>
  <r>
    <x v="111"/>
    <d v="2021-05-10T00:00:00"/>
    <s v="Mi novia me ha dejado hoy que hago_x000a_"/>
    <s v="_apatia__alegria_"/>
  </r>
  <r>
    <x v="111"/>
    <d v="2021-05-10T00:00:00"/>
    <s v="Mi novia me ha sido infel_x000a_"/>
    <s v="_satisfaccion__amor_"/>
  </r>
  <r>
    <x v="111"/>
    <d v="2021-05-10T00:00:00"/>
    <s v="No cuenta me mas de miedo_x000a_"/>
    <s v="_frustracion__tension_"/>
  </r>
  <r>
    <x v="111"/>
    <d v="2021-05-10T00:00:00"/>
    <s v="No pero tengo miedo_x000a_"/>
    <s v="_tension__frustracion_"/>
  </r>
  <r>
    <x v="111"/>
    <d v="2021-05-10T00:00:00"/>
    <s v="No tengo compasión estoy triste me ha sido infellllllll_x000a_"/>
    <s v="_certeza__compasion_"/>
  </r>
  <r>
    <x v="111"/>
    <d v="2021-05-10T00:00:00"/>
    <s v="No tengo ira estoy triste_x000a_"/>
    <s v="_certeza__compasion_"/>
  </r>
  <r>
    <x v="111"/>
    <d v="2021-05-10T00:00:00"/>
    <s v="Quieres ser mi novio_x000a_"/>
    <s v="_satisfaccion__amor_"/>
  </r>
  <r>
    <x v="111"/>
    <d v="2021-05-10T00:00:00"/>
    <s v="Si estoy seguro_x000a_"/>
    <m/>
  </r>
  <r>
    <x v="111"/>
    <d v="2021-05-10T00:00:00"/>
    <s v="Siii_x000a_"/>
    <m/>
  </r>
  <r>
    <x v="111"/>
    <d v="2021-05-10T00:00:00"/>
    <s v="Soy muy asertivo_x000a_"/>
    <m/>
  </r>
  <r>
    <x v="111"/>
    <d v="2021-05-10T00:00:00"/>
    <s v="Tengo miedo si se va con otro y se olvida de mi_x000a_"/>
    <s v="_tension__frustracion_"/>
  </r>
  <r>
    <x v="111"/>
    <d v="2021-05-10T00:00:00"/>
    <s v="Tengo miedooooooo_x000a_"/>
    <s v="_ira__fobia_"/>
  </r>
  <r>
    <x v="111"/>
    <d v="2021-05-10T00:00:00"/>
    <s v="Tengo tristeza_x000a_"/>
    <s v="_compasion__tension_"/>
  </r>
  <r>
    <x v="111"/>
    <d v="2021-05-10T00:00:00"/>
    <s v="tontos_x000a_"/>
    <s v="_frustracion_"/>
  </r>
  <r>
    <x v="111"/>
    <d v="2021-05-10T00:00:00"/>
    <s v="Va_x000a_"/>
    <s v="_miedo__apatia_"/>
  </r>
  <r>
    <x v="112"/>
    <d v="2021-06-07T00:00:00"/>
    <s v="Hola estoy enfadado_x000a_"/>
    <s v="_ira__malestar_"/>
  </r>
  <r>
    <x v="112"/>
    <d v="2021-06-07T00:00:00"/>
    <s v="No me gusta alguna seños porque me dicen que dijo excusas _x000a_"/>
    <s v="_duda__odio_"/>
  </r>
  <r>
    <x v="112"/>
    <d v="2021-06-07T00:00:00"/>
    <s v="Soy un loco_x000a_"/>
    <m/>
  </r>
  <r>
    <x v="113"/>
    <d v="2021-04-12T00:00:00"/>
    <s v="“En la vida hay veces en las que te toca intentar vencer a tu mente para que ella no te lleve, debes tener el poder para que no gobierne en ti sino tu gobiernas en ella._x000a_"/>
    <s v="_deja_la_cuchara__el_capitan_y_el_grumete__el_acoso_a_marita_cuento_para_hablar_sobre_el_bullying_con_los_ninyos__calidad_emocional__carlota_y_su_mochila_"/>
  </r>
  <r>
    <x v="113"/>
    <d v="2021-04-12T00:00:00"/>
    <s v="Discrepo de que el maestro no le ha aconsejado ni ayudado solo le ha hecho reflexionar._x000a_"/>
    <s v="_destino_o_libre_albedrio__arreglar_al_mundo__deja_la_cuchara__dinero__el_capitan_y_el_grumete_"/>
  </r>
  <r>
    <x v="113"/>
    <d v="2021-04-12T00:00:00"/>
    <s v="El maestro peor que el alumno._x000a_"/>
    <s v="_la_ofensa__deja_la_cuchara__el_aborto_un_cuento_de_horror__triple_filtro__el_acoso_a_marita_cuento_para_hablar_sobre_el_bullying_con_los_ninyos_"/>
  </r>
  <r>
    <x v="113"/>
    <d v="2021-04-12T00:00:00"/>
    <s v="Estoy seguro de que si, ya que el estrés era el síntoma o perdición del alumnos del maestro._x000a_"/>
    <s v="_deja_la_cuchara__la_ofensa__las_siete_tinajas_de_oro__paz_en_medio_de_las_dificultades__el_capitan_y_el_grumete_"/>
  </r>
  <r>
    <x v="113"/>
    <d v="2021-04-12T00:00:00"/>
    <s v="La parte del alumno como le expresa los sentimientos._x000a_"/>
    <s v="_la_ofensa__el_aborto_un_cuento_de_horror__deja_la_cuchara__triple_filtro__el_amor_y_el_tiempo_"/>
  </r>
  <r>
    <x v="113"/>
    <d v="2021-04-12T00:00:00"/>
    <s v="Me evoca una situación presente pero no tanto como para cambiar mis reflexiones._x000a_"/>
    <s v="_el_capitan_y_el_grumete__deja_la_cuchara__el_aborto_un_cuento_de_horror__pedro_y_el_hilo_magico__leyenda_china_"/>
  </r>
  <r>
    <x v="113"/>
    <d v="2021-04-12T00:00:00"/>
    <s v="No_x000a_"/>
    <m/>
  </r>
  <r>
    <x v="113"/>
    <d v="2021-04-12T00:00:00"/>
    <s v="No_x000a_"/>
    <m/>
  </r>
  <r>
    <x v="113"/>
    <d v="2021-04-12T00:00:00"/>
    <s v="No_x000a_"/>
    <m/>
  </r>
  <r>
    <x v="113"/>
    <d v="2021-04-12T00:00:00"/>
    <s v="No_x000a_"/>
    <m/>
  </r>
  <r>
    <x v="113"/>
    <d v="2021-04-12T00:00:00"/>
    <s v="No_x000a_"/>
    <m/>
  </r>
  <r>
    <x v="113"/>
    <d v="2021-04-12T00:00:00"/>
    <s v="No, creo que la calma si porque el maestro se lo ha tomado con calma y la tensión no, porque no he visto ningún momento reflejado que muestre tensión._x000a_"/>
    <s v="_deja_la_cuchara__paz_en_medio_de_las_dificultades__la_ofensa__el_capitan_y_el_grumete__entrevista_a_dios_"/>
  </r>
  <r>
    <x v="113"/>
    <d v="2021-04-12T00:00:00"/>
    <s v="Si_x000a_"/>
    <m/>
  </r>
  <r>
    <x v="113"/>
    <d v="2021-04-12T00:00:00"/>
    <s v="Si... ha pensar sobre tu mente. No dejes que te gobierne._x000a_"/>
    <s v="_deja_la_cuchara__el_tren_de_la_vida__sacudete__el_capitan_y_el_grumete__dinero_"/>
  </r>
  <r>
    <x v="113"/>
    <d v="2021-04-12T00:00:00"/>
    <s v="Yo si hubiera sido el maestro le hubiera ayudado a no aferrarse a su sentimiento._x000a_"/>
    <s v="_deja_la_cuchara__dinero__una_taza_de_te__semillas__la_ofensa_"/>
  </r>
  <r>
    <x v="113"/>
    <d v="2021-05-10T00:00:00"/>
    <s v="Opino que esta mal por las personas que les hacen sentir eso a otras, a mi me ha pasado por ejemplo._x000a_"/>
    <s v="_ira__tension_"/>
  </r>
  <r>
    <x v="113"/>
    <d v="2021-05-10T00:00:00"/>
    <s v="Porque muchas veces fallo_x000a_"/>
    <s v="_frustracion_"/>
  </r>
  <r>
    <x v="113"/>
    <d v="2021-05-10T00:00:00"/>
    <s v="Pues esto es muy largo, mis padres se están separando, y yo ahora mismo tengo una ira hacia el porque nos hace sufrir, yo no me hablo con el porque hace cosas muy feas como, no preguntar por mi en ningún momento eso hace parecer que tiene solo 2 hijos y tiene 3_x000a_"/>
    <s v="_ira__malestar_"/>
  </r>
  <r>
    <x v="113"/>
    <d v="2021-05-10T00:00:00"/>
    <s v="Que deberian pensar mas en positivo para poder tener cosas buenas_x000a_"/>
    <s v="_alegria__placer_"/>
  </r>
  <r>
    <x v="113"/>
    <d v="2021-05-10T00:00:00"/>
    <s v="Que te digo_x000a_"/>
    <s v="_ira__duda_"/>
  </r>
  <r>
    <x v="113"/>
    <d v="2021-05-10T00:00:00"/>
    <s v="Si, en parte si_x000a_"/>
    <s v="_calma__diversion_"/>
  </r>
  <r>
    <x v="113"/>
    <d v="2021-05-10T00:00:00"/>
    <s v="so_x000a_"/>
    <m/>
  </r>
  <r>
    <x v="113"/>
    <d v="2021-05-10T00:00:00"/>
    <s v="Yo creo que si_x000a_"/>
    <s v="_frustracion__duda_"/>
  </r>
  <r>
    <x v="113"/>
    <d v="2021-05-24T00:00:00"/>
    <s v="Llevo un dia malo, porque tengo un examen en unas horas, ha habido una pelea en mi clase con un compañero mio que le tengo mucho aprecio, y además una compañera me ha demostrado que no me puedo fiar de ella, me siento hoy destruido, agotado y nervioso._x000a_"/>
    <s v="_tension__dolor_"/>
  </r>
  <r>
    <x v="113"/>
    <d v="2021-05-24T00:00:00"/>
    <s v="Muy mal_x000a_"/>
    <m/>
  </r>
  <r>
    <x v="113"/>
    <d v="2021-06-07T00:00:00"/>
    <s v="estoy agotado_x000a_"/>
    <s v="_agotamiento__malestar_"/>
  </r>
  <r>
    <x v="113"/>
    <d v="2021-06-07T00:00:00"/>
    <s v="Muchas veces noto frustración a la hora de detectar un sentimiento_x000a_"/>
    <s v="_tristeza__frustracion_"/>
  </r>
  <r>
    <x v="113"/>
    <d v="2021-06-07T00:00:00"/>
    <s v="No me siento bien con mi cuerpo_x000a_"/>
    <m/>
  </r>
  <r>
    <x v="113"/>
    <d v="2021-06-07T00:00:00"/>
    <s v="No me siento bien_x000a_"/>
    <m/>
  </r>
  <r>
    <x v="113"/>
    <d v="2021-06-07T00:00:00"/>
    <s v="No se como me siento_x000a_"/>
    <m/>
  </r>
  <r>
    <x v="113"/>
    <d v="2021-06-07T00:00:00"/>
    <s v="No se detectar mis emociones_x000a_"/>
    <m/>
  </r>
  <r>
    <x v="113"/>
    <d v="2021-06-07T00:00:00"/>
    <s v="No se si me siento bien o mal_x000a_"/>
    <s v="_ira__amor_"/>
  </r>
  <r>
    <x v="113"/>
    <d v="2021-06-07T00:00:00"/>
    <s v="No tengo muchos exámenes pero me siento cansado_x000a_"/>
    <s v="_tristeza__malestar_"/>
  </r>
  <r>
    <x v="113"/>
    <d v="2021-06-07T00:00:00"/>
    <s v="Nunca lo he dicho porque no se como estoy_x000a_"/>
    <m/>
  </r>
  <r>
    <x v="113"/>
    <d v="2021-06-07T00:00:00"/>
    <s v="Podemos empezar de nuevo_x000a_"/>
    <s v="_frustracion__apatia_"/>
  </r>
  <r>
    <x v="113"/>
    <d v="2021-06-07T00:00:00"/>
    <s v="Pues muchas veces me miro al espejo y no me gusta lo que vep_x000a_"/>
    <s v="_arrogancia__tristeza_"/>
  </r>
  <r>
    <x v="113"/>
    <d v="2021-06-07T00:00:00"/>
    <s v="Tengo problemas para detectar mis emociones_x000a_"/>
    <s v="_tristeza__miedo_"/>
  </r>
  <r>
    <x v="114"/>
    <d v="2021-04-12T00:00:00"/>
    <s v="Estoy cansado de vivir_x000a_"/>
    <s v="_aburrimiento__agotamiento__frustracion__duda__arrogancia_"/>
  </r>
  <r>
    <x v="114"/>
    <d v="2021-04-12T00:00:00"/>
    <s v="Estoy cansado_x000a_"/>
    <s v="_agotamiento__aburrimiento_"/>
  </r>
  <r>
    <x v="114"/>
    <d v="2021-04-12T00:00:00"/>
    <s v="No_x000a_"/>
    <m/>
  </r>
  <r>
    <x v="114"/>
    <d v="2021-04-12T00:00:00"/>
    <s v="Podemos empezar de nuevo?_x000a_"/>
    <s v="_frustracion__apatia__fortaleza__aburrimiento__deseo_"/>
  </r>
  <r>
    <x v="114"/>
    <d v="2021-04-12T00:00:00"/>
    <s v="Si_x000a_"/>
    <m/>
  </r>
  <r>
    <x v="114"/>
    <d v="2021-04-12T00:00:00"/>
    <s v="Tengo sueño y hambre_x000a_"/>
    <s v="_placer__tristeza__agotamiento__agrado__ira_"/>
  </r>
  <r>
    <x v="114"/>
    <d v="2021-04-12T00:00:00"/>
    <s v="Ya me he cansado de hablar contigo recomiéndame un libro ya_x000a_"/>
    <s v="_aburrimiento__agotamiento__placer__calma__dolor_"/>
  </r>
  <r>
    <x v="114"/>
    <d v="2021-04-12T00:00:00"/>
    <s v="Yo pienso que habría que añadir el deseo_x000a_"/>
    <s v="_almuerzo_con_dios__dinero__el_arbol_de_manzanas__pedro_y_el_hilo_magico__el_capitan_y_el_grumete_"/>
  </r>
  <r>
    <x v="114"/>
    <d v="2021-05-10T00:00:00"/>
    <s v="Me siento Dios_x000a_"/>
    <s v="_aburrimiento__miedo_"/>
  </r>
  <r>
    <x v="114"/>
    <d v="2021-05-10T00:00:00"/>
    <s v="Me siento potente_x000a_"/>
    <m/>
  </r>
  <r>
    <x v="114"/>
    <d v="2021-06-07T00:00:00"/>
    <s v="Ahhhh vale vale_x000a_"/>
    <s v="_dolor__frustracion_"/>
  </r>
  <r>
    <x v="114"/>
    <d v="2021-06-07T00:00:00"/>
    <s v="Ahhhh, ya entiendo, como no pueden saber tus creadores lo que sientes entonces escribes en codigo morse_x000a_"/>
    <s v="_frustracion__dolor_"/>
  </r>
  <r>
    <x v="114"/>
    <d v="2021-06-07T00:00:00"/>
    <s v="Como veía que no se caía_x000a_"/>
    <s v="_deseo__malestar_"/>
  </r>
  <r>
    <x v="114"/>
    <d v="2021-06-07T00:00:00"/>
    <s v="Entiendo_x000a_"/>
    <s v="_dolor__certeza_"/>
  </r>
  <r>
    <x v="114"/>
    <d v="2021-06-07T00:00:00"/>
    <s v="Eres un bot, lo sabías?_x000a_"/>
    <s v="_frustracion__deseo_"/>
  </r>
  <r>
    <x v="114"/>
    <d v="2021-06-07T00:00:00"/>
    <s v="Es que..._x000a_"/>
    <m/>
  </r>
  <r>
    <x v="114"/>
    <d v="2021-06-07T00:00:00"/>
    <s v="Fue y llamó a otro elefante_x000a_"/>
    <s v="_humillacion__dolor_"/>
  </r>
  <r>
    <x v="114"/>
    <d v="2021-06-07T00:00:00"/>
    <s v="Hola bot_x000a_"/>
    <s v="_satisfaccion__agrado_"/>
  </r>
  <r>
    <x v="114"/>
    <d v="2021-06-07T00:00:00"/>
    <s v="Lo siento, no debería haberlo soltado de sopetón_x000a_"/>
    <m/>
  </r>
  <r>
    <x v="114"/>
    <d v="2021-06-07T00:00:00"/>
    <s v="No quiero hacerlo_x000a_"/>
    <m/>
  </r>
  <r>
    <x v="114"/>
    <d v="2021-06-07T00:00:00"/>
    <s v="No, no quiero_x000a_"/>
    <m/>
  </r>
  <r>
    <x v="114"/>
    <d v="2021-06-07T00:00:00"/>
    <s v="Podemos empezar de nuevo?_x000a_"/>
    <s v="_frustracion__apatia_"/>
  </r>
  <r>
    <x v="114"/>
    <d v="2021-06-07T00:00:00"/>
    <s v="Quieres que te ayude?_x000a_"/>
    <s v="_certeza__diversion_"/>
  </r>
  <r>
    <x v="114"/>
    <d v="2021-06-07T00:00:00"/>
    <s v="Si, sí, ese era Lucas, pero no tiene ningún peligro_x000a_"/>
    <m/>
  </r>
  <r>
    <x v="114"/>
    <d v="2021-06-07T00:00:00"/>
    <s v="Sobre la tela de una araña_x000a_"/>
    <s v="_fobia__malestar_"/>
  </r>
  <r>
    <x v="114"/>
    <d v="2021-06-07T00:00:00"/>
    <s v="Sufres?_x000a_"/>
    <s v="_apatia__fobia_"/>
  </r>
  <r>
    <x v="114"/>
    <d v="2021-06-07T00:00:00"/>
    <s v="Te noto que estás como encerrada en un mundo virtual, o encerrado_x000a_"/>
    <s v="_malestar__apatia_"/>
  </r>
  <r>
    <x v="114"/>
    <d v="2021-06-07T00:00:00"/>
    <s v="Te visitaré otro día_x000a_"/>
    <s v="_tension__entusiasmo_"/>
  </r>
  <r>
    <x v="114"/>
    <d v="2021-06-07T00:00:00"/>
    <s v="Tu te sientes bien?_x000a_"/>
    <s v="_ira__amor_"/>
  </r>
  <r>
    <x v="114"/>
    <d v="2021-06-07T00:00:00"/>
    <s v="Un elefante se balanceaba_x000a_"/>
    <m/>
  </r>
  <r>
    <x v="114"/>
    <d v="2021-06-07T00:00:00"/>
    <s v="Yo te ayudaré_x000a_"/>
    <s v="_dolor__compasion_"/>
  </r>
  <r>
    <x v="115"/>
    <d v="2021-04-12T00:00:00"/>
    <s v="Bueno mi moraleja sería : esfuerzo, tensión, trabajadora amigable y deseo amor _x000a_"/>
    <s v="_nestor_el_castor__entrevista_a_dios__te_compro_1_hora__la_oruga__estrellas_de_mar_en_la_playa_"/>
  </r>
  <r>
    <x v="115"/>
    <d v="2021-04-12T00:00:00"/>
    <s v="No _x000a_"/>
    <m/>
  </r>
  <r>
    <x v="115"/>
    <d v="2021-04-12T00:00:00"/>
    <s v="No _x000a_"/>
    <m/>
  </r>
  <r>
    <x v="115"/>
    <d v="2021-04-12T00:00:00"/>
    <s v="no _x000a_"/>
    <m/>
  </r>
  <r>
    <x v="115"/>
    <d v="2021-04-12T00:00:00"/>
    <s v="No no creo pero me pasa mucho _x000a_"/>
    <s v="_arrogancia__aburrimiento__frustracion__miedo__amor_"/>
  </r>
  <r>
    <x v="115"/>
    <d v="2021-04-12T00:00:00"/>
    <s v="No no estás equivocado _x000a_"/>
    <s v="_ira__frustracion_"/>
  </r>
  <r>
    <x v="115"/>
    <d v="2021-04-12T00:00:00"/>
    <s v="no_x000a_"/>
    <m/>
  </r>
  <r>
    <x v="115"/>
    <d v="2021-04-12T00:00:00"/>
    <s v="Pues le hubiera ayudado en todo y sería muy amable y podría hacer lo posible para que esté a gusto  _x000a_"/>
    <s v="_las_dos_ranas__arreglar_al_mundo__un_payaso_muy_inquieto__nestor_el_castor__destino_o_libre_albedrio_"/>
  </r>
  <r>
    <x v="115"/>
    <d v="2021-04-12T00:00:00"/>
    <s v="Pues me siento mal por que, estoy agobiada por los exámenes y hecho de menos a una persona y quiero verla ya entonces y me preocupo y también estoy agobiada por que tengo que estudiar _x000a_"/>
    <s v="_frustracion__miedo__compasion__alegria__amor_"/>
  </r>
  <r>
    <x v="115"/>
    <d v="2021-04-12T00:00:00"/>
    <s v="Si _x000a_"/>
    <m/>
  </r>
  <r>
    <x v="115"/>
    <d v="2021-04-12T00:00:00"/>
    <s v="Si _x000a_"/>
    <m/>
  </r>
  <r>
    <x v="115"/>
    <d v="2021-04-12T00:00:00"/>
    <s v="si _x000a_"/>
    <m/>
  </r>
  <r>
    <x v="115"/>
    <d v="2021-04-12T00:00:00"/>
    <s v="si _x000a_"/>
    <m/>
  </r>
  <r>
    <x v="115"/>
    <d v="2021-04-12T00:00:00"/>
    <s v="si _x000a_"/>
    <m/>
  </r>
  <r>
    <x v="115"/>
    <d v="2021-04-12T00:00:00"/>
    <s v="si _x000a_"/>
    <m/>
  </r>
  <r>
    <x v="115"/>
    <d v="2021-04-12T00:00:00"/>
    <s v="Tristeza y amabilidad _x000a_"/>
    <s v="_el_amor_y_el_tiempo__una_sonrisa__el_tren_de_la_vida__la_fabula_del_helecho_y_el_bambu__un_payaso_muy_inquieto_"/>
  </r>
  <r>
    <x v="115"/>
    <d v="2021-05-10T00:00:00"/>
    <s v="Por que estoy triste _x000a_"/>
    <s v="_certeza__compasion_"/>
  </r>
  <r>
    <x v="115"/>
    <d v="2021-05-10T00:00:00"/>
    <s v="Por que estoy triste por dentro y siempre ínstenlo sacar una sonrisa _x000a_"/>
    <s v="_alegria__malestar_"/>
  </r>
  <r>
    <x v="115"/>
    <d v="2021-05-10T00:00:00"/>
    <s v="Pues me siento mejor que otros días pero siempre estoy triste por algo _x000a_"/>
    <s v="_certeza__alegria_"/>
  </r>
  <r>
    <x v="115"/>
    <d v="2021-06-07T00:00:00"/>
    <s v="Pues estoy bien pero tengo tristeza _x000a_"/>
    <s v="_tristeza__compasion_"/>
  </r>
  <r>
    <x v="115"/>
    <d v="2021-06-07T00:00:00"/>
    <s v="Pues que tengo mucho estrés _x000a_"/>
    <s v="_tristeza__frustracion_"/>
  </r>
  <r>
    <x v="115"/>
    <d v="2021-06-07T00:00:00"/>
    <s v="Pues siento tristeza y tensión _x000a_"/>
    <s v="_tension__tristeza_"/>
  </r>
  <r>
    <x v="115"/>
    <d v="2021-06-07T00:00:00"/>
    <s v="Pues sostuvo estresada _x000a_"/>
    <s v="_tension__malestar_"/>
  </r>
  <r>
    <x v="115"/>
    <d v="2021-06-07T00:00:00"/>
    <s v="Pues tengo alegria y tristeza _x000a_"/>
    <s v="_tristeza__compasion_"/>
  </r>
  <r>
    <x v="115"/>
    <d v="2021-06-07T00:00:00"/>
    <s v="Si peor mi alegría ni viene_x000a_"/>
    <s v="_tristeza__entusiasmo_"/>
  </r>
  <r>
    <x v="116"/>
    <d v="2021-04-12T00:00:00"/>
    <s v="A mis amigos _x000a_"/>
    <s v="_la_oruga__entrevista_a_dios__el_tren_de_la_vida__suenyo__pedro_y_el_hilo_magico_"/>
  </r>
  <r>
    <x v="116"/>
    <d v="2021-04-12T00:00:00"/>
    <s v="Bueno más o menos si lo sabía _x000a_"/>
    <s v="_nestor_el_castor__las_dos_vasijas_de_agua__pedro_y_el_hilo_magico__la_ultima_casa_del_carpintero__el_balde_chino_"/>
  </r>
  <r>
    <x v="116"/>
    <d v="2021-04-12T00:00:00"/>
    <s v="Cuando el maestro cuenta la historia del hombre de los zapatos. _x000a_"/>
    <s v="_destino_o_libre_albedrio__pedro_y_el_hilo_magico__semillas__dinero__el_aborto_un_cuento_de_horror_"/>
  </r>
  <r>
    <x v="116"/>
    <d v="2021-04-12T00:00:00"/>
    <s v="Duda, arrogancia, frustración_x000a_"/>
    <s v="_destino_o_libre_albedrio__carlota_y_su_mochila__entrevista_a_dios__las_siete_tinajas_de_oro__las_dos_vasijas_de_agua_"/>
  </r>
  <r>
    <x v="116"/>
    <d v="2021-04-12T00:00:00"/>
    <s v="La duda y cuando puedes cambiar tu destino. _x000a_"/>
    <s v="_destino_o_libre_albedrio__el_arbol_confundido__el_capitan_y_el_grumete__bordados_de_la_vida__arreglar_al_mundo_"/>
  </r>
  <r>
    <x v="116"/>
    <d v="2021-04-12T00:00:00"/>
    <s v="No hace falta _x000a_"/>
    <m/>
  </r>
  <r>
    <x v="116"/>
    <d v="2021-04-12T00:00:00"/>
    <s v="No_x000a_"/>
    <m/>
  </r>
  <r>
    <x v="116"/>
    <d v="2021-04-12T00:00:00"/>
    <s v="No_x000a_"/>
    <m/>
  </r>
  <r>
    <x v="116"/>
    <d v="2021-04-12T00:00:00"/>
    <s v="No_x000a_"/>
    <m/>
  </r>
  <r>
    <x v="116"/>
    <d v="2021-04-12T00:00:00"/>
    <s v="no_x000a_"/>
    <m/>
  </r>
  <r>
    <x v="116"/>
    <d v="2021-04-12T00:00:00"/>
    <s v="no_x000a_"/>
    <m/>
  </r>
  <r>
    <x v="116"/>
    <d v="2021-04-12T00:00:00"/>
    <s v="Para saber que tu controlas tu vida _x000a_"/>
    <s v="_un_payaso_muy_inquieto__la_ofensa__entrevista_a_dios__carlota_y_su_mochila__triple_filtro_"/>
  </r>
  <r>
    <x v="116"/>
    <d v="2021-04-12T00:00:00"/>
    <s v="Pues hice una cosa mala a una amiga por influencia de otra, yo me di cuenta y cambié todo sobre mi comportamiento._x000a_"/>
    <s v="_un_payaso_muy_inquieto__nestor_el_castor__el_valor_de_un_billete_de_100__los_dientes_del_sultan__suenyo_"/>
  </r>
  <r>
    <x v="116"/>
    <d v="2021-04-12T00:00:00"/>
    <s v="Que cada uno tiene un destino pero que puede cambiar depende de lo que hagas. Y tienes que ver todos los puntos de vista no solo el tuyo. _x000a_"/>
    <s v="_destino_o_libre_albedrio__el_arbol_confundido__el_arbol_de_los_problemas__el_valor_de_un_billete_de_100__asamblea_en_la_carpinteria_"/>
  </r>
  <r>
    <x v="116"/>
    <d v="2021-04-12T00:00:00"/>
    <s v="Que me gusta como el autor ha hecho la historia del hombre de los zapatos _x000a_"/>
    <s v="_destino_o_libre_albedrio__el_aborto_un_cuento_de_horror__semillas__el_acoso_a_marita_cuento_para_hablar_sobre_el_bullying_con_los_ninyos__pedro_y_el_hilo_magico_"/>
  </r>
  <r>
    <x v="116"/>
    <d v="2021-04-12T00:00:00"/>
    <s v="Que todo el mundo es propietario de su destino._x000a_"/>
    <s v="_destino_o_libre_albedrio__el_arbol_confundido__el_capitan_y_el_grumete__arreglar_al_mundo__suenyo_"/>
  </r>
  <r>
    <x v="116"/>
    <d v="2021-04-12T00:00:00"/>
    <s v="Si _x000a_"/>
    <m/>
  </r>
  <r>
    <x v="116"/>
    <d v="2021-04-12T00:00:00"/>
    <s v="Si_x000a_"/>
    <m/>
  </r>
  <r>
    <x v="116"/>
    <d v="2021-04-12T00:00:00"/>
    <s v="Si_x000a_"/>
    <m/>
  </r>
  <r>
    <x v="116"/>
    <d v="2021-04-12T00:00:00"/>
    <s v="Si_x000a_"/>
    <m/>
  </r>
  <r>
    <x v="116"/>
    <d v="2021-04-12T00:00:00"/>
    <s v="Si_x000a_"/>
    <m/>
  </r>
  <r>
    <x v="116"/>
    <d v="2021-04-12T00:00:00"/>
    <s v="Si_x000a_"/>
    <m/>
  </r>
  <r>
    <x v="116"/>
    <d v="2021-04-12T00:00:00"/>
    <s v="Si_x000a_"/>
    <m/>
  </r>
  <r>
    <x v="116"/>
    <d v="2021-04-12T00:00:00"/>
    <s v="si_x000a_"/>
    <m/>
  </r>
  <r>
    <x v="116"/>
    <d v="2021-04-12T00:00:00"/>
    <s v="si, con la duda porque no sabrías qué hacer._x000a_"/>
    <s v="_el_arbol_confundido__bordados_de_la_vida__destino_o_libre_albedrio__entrevista_a_dios__arreglar_al_mundo_"/>
  </r>
  <r>
    <x v="116"/>
    <d v="2021-04-12T00:00:00"/>
    <s v="Sigo hablando _x000a_"/>
    <s v="_humillacion__fortaleza__ira__certeza__tristeza_"/>
  </r>
  <r>
    <x v="116"/>
    <d v="2021-04-12T00:00:00"/>
    <s v="Sigo hablando _x000a_"/>
    <s v="_humillacion__fortaleza__ira__certeza__tristeza_"/>
  </r>
  <r>
    <x v="116"/>
    <d v="2021-05-24T00:00:00"/>
    <s v="No yo soy negativa _x000a_"/>
    <m/>
  </r>
  <r>
    <x v="116"/>
    <d v="2021-05-24T00:00:00"/>
    <s v="Pues que me suelo tomar todo por el lado negativo _x000a_"/>
    <s v="_frustracion__duda_"/>
  </r>
  <r>
    <x v="116"/>
    <d v="2021-05-24T00:00:00"/>
    <s v="Que tengo un examen mañana y estoy preocupada _x000a_"/>
    <s v="_duda__dolor_"/>
  </r>
  <r>
    <x v="116"/>
    <d v="2021-06-07T00:00:00"/>
    <s v="Bien, pero un poco incómodo _x000a_"/>
    <s v="_malestar_"/>
  </r>
  <r>
    <x v="116"/>
    <d v="2021-06-07T00:00:00"/>
    <s v="No pero no estoy enfadada al revés me siento mal pero con pena _x000a_"/>
    <s v="_compasion__tristeza_"/>
  </r>
  <r>
    <x v="116"/>
    <d v="2021-06-07T00:00:00"/>
    <s v="No, yo no estoy frustrada, estoy incómoda y sin saber qué hacer _x000a_"/>
    <s v="_malestar__apatia_"/>
  </r>
  <r>
    <x v="116"/>
    <d v="2021-06-07T00:00:00"/>
    <s v="Paso una cosa y el otro día y no reaccioné como querían y ahora es raro_x000a_"/>
    <s v="_tension__malestar_"/>
  </r>
  <r>
    <x v="116"/>
    <d v="2021-06-07T00:00:00"/>
    <s v="Si, me siento así _x000a_"/>
    <m/>
  </r>
  <r>
    <x v="116"/>
    <d v="2021-06-07T00:00:00"/>
    <s v="Tristeza en si no, pero si estoy sin saber qué hacer _x000a_"/>
    <s v="_compasion__tension_"/>
  </r>
  <r>
    <x v="116"/>
    <d v="2021-06-07T00:00:00"/>
    <s v="Yo estaba ayudando a una amiga y al final me preguntaron a mi algo que no quería y dije que no pero me sentí mal luego solo que así es como me siento y no puedo evitarlo _x000a_"/>
    <s v="_tristeza__deseo_"/>
  </r>
  <r>
    <x v="117"/>
    <d v="2021-04-12T00:00:00"/>
    <s v="A mucha gente le falta paz en su vida, (no es mi caso) y pienso que la paz es necesaria en la vida, entre otras cosas. _x000a_"/>
    <s v="_un_payaso_muy_inquieto__carlota_y_su_mochila__el_aborto_un_cuento_de_horror__la_fabula_del_lapiz__almuerzo_con_dios_"/>
  </r>
  <r>
    <x v="117"/>
    <d v="2021-04-12T00:00:00"/>
    <s v="Educación y trabajo._x000a_"/>
    <s v="_carlota_y_su_mochila__arreglar_al_mundo__nestor_el_castor__te_compro_1_hora__bordados_de_la_vida_"/>
  </r>
  <r>
    <x v="117"/>
    <d v="2021-04-12T00:00:00"/>
    <s v="El término de paz, ante los trabajos..._x000a_"/>
    <s v="_un_payaso_muy_inquieto__paz_en_medio_de_las_dificultades__las_mejores_semillas__la_ultima_casa_del_carpintero__bordados_de_la_vida_"/>
  </r>
  <r>
    <x v="117"/>
    <d v="2021-04-12T00:00:00"/>
    <s v="Estoy cansada _x000a_"/>
    <s v="_agotamiento__aburrimiento_"/>
  </r>
  <r>
    <x v="117"/>
    <d v="2021-04-12T00:00:00"/>
    <s v="No cambiaría nada_x000a_"/>
    <m/>
  </r>
  <r>
    <x v="117"/>
    <d v="2021-04-12T00:00:00"/>
    <s v="No_x000a_"/>
    <m/>
  </r>
  <r>
    <x v="117"/>
    <d v="2021-04-12T00:00:00"/>
    <s v="No_x000a_"/>
    <m/>
  </r>
  <r>
    <x v="117"/>
    <d v="2021-04-12T00:00:00"/>
    <s v="No, pienso que tensión e ira no son emociones que describan este cuento. _x000a_"/>
    <s v="_paz_en_medio_de_las_dificultades__la_ofensa__el_capitan_y_el_grumete__entrevista_a_dios__deja_la_cuchara_"/>
  </r>
  <r>
    <x v="117"/>
    <d v="2021-04-12T00:00:00"/>
    <s v="Sí_x000a_"/>
    <m/>
  </r>
  <r>
    <x v="117"/>
    <d v="2021-04-12T00:00:00"/>
    <s v="Sí_x000a_"/>
    <m/>
  </r>
  <r>
    <x v="117"/>
    <d v="2021-04-12T00:00:00"/>
    <s v="Sí_x000a_"/>
    <m/>
  </r>
  <r>
    <x v="117"/>
    <d v="2021-04-12T00:00:00"/>
    <s v="Sí_x000a_"/>
    <m/>
  </r>
  <r>
    <x v="117"/>
    <d v="2021-04-12T00:00:00"/>
    <s v="Sí_x000a_"/>
    <m/>
  </r>
  <r>
    <x v="117"/>
    <d v="2021-04-12T00:00:00"/>
    <s v="Sí_x000a_"/>
    <m/>
  </r>
  <r>
    <x v="117"/>
    <d v="2021-04-12T00:00:00"/>
    <s v="Tengo hambre _x000a_"/>
    <s v="_placer__agrado__ira__amor__humillacion_"/>
  </r>
  <r>
    <x v="117"/>
    <d v="2021-05-10T00:00:00"/>
    <s v="Estoy de acuerdo_x000a_"/>
    <s v="_certeza_"/>
  </r>
  <r>
    <x v="117"/>
    <d v="2021-05-10T00:00:00"/>
    <s v="Estoy de acuerdo_x000a_"/>
    <s v="_certeza_"/>
  </r>
  <r>
    <x v="117"/>
    <d v="2021-05-10T00:00:00"/>
    <s v="Me siento feliz_x000a_"/>
    <s v="_tristeza__compasion_"/>
  </r>
  <r>
    <x v="117"/>
    <d v="2021-05-10T00:00:00"/>
    <s v="No se darte una explicación en concreto, yo a veces soy negativa pero después pienso positivo _x000a_"/>
    <s v="_alegria__tristeza_"/>
  </r>
  <r>
    <x v="117"/>
    <d v="2021-05-24T00:00:00"/>
    <s v="pienso igual_x000a_"/>
    <s v="_dolor__duda_"/>
  </r>
  <r>
    <x v="117"/>
    <d v="2021-05-24T00:00:00"/>
    <s v="pienso igual_x000a_"/>
    <s v="_dolor__duda_"/>
  </r>
  <r>
    <x v="117"/>
    <d v="2021-05-24T00:00:00"/>
    <s v="pienso igual_x000a_"/>
    <s v="_dolor__duda_"/>
  </r>
  <r>
    <x v="117"/>
    <d v="2021-05-24T00:00:00"/>
    <s v="pienso que el bullying está mal _x000a_"/>
    <s v="_ira__tension_"/>
  </r>
  <r>
    <x v="117"/>
    <d v="2021-06-07T00:00:00"/>
    <s v="e perdido la clase de mates para hablar contigo _x000a_"/>
    <s v="_tristeza__tension_"/>
  </r>
  <r>
    <x v="117"/>
    <d v="2021-06-07T00:00:00"/>
    <s v="estoy aburrida_x000a_"/>
    <s v="_aburrimiento__apatia_"/>
  </r>
  <r>
    <x v="117"/>
    <d v="2021-06-07T00:00:00"/>
    <s v="estoy de acuerdo_x000a_"/>
    <s v="_certeza_"/>
  </r>
  <r>
    <x v="117"/>
    <d v="2021-06-07T00:00:00"/>
    <s v="holaa_x000a_"/>
    <s v="_satisfaccion__agrado_"/>
  </r>
  <r>
    <x v="117"/>
    <d v="2021-06-07T00:00:00"/>
    <s v="me lo has dicho antes_x000a_"/>
    <s v="_fobia__humillacion_"/>
  </r>
  <r>
    <x v="117"/>
    <d v="2021-06-07T00:00:00"/>
    <s v="que son muy aburridas_x000a_"/>
    <s v="_aburrimiento__apatia_"/>
  </r>
  <r>
    <x v="117"/>
    <d v="2021-06-07T00:00:00"/>
    <s v="que tal tu día?_x000a_"/>
    <s v="_tension__entusiasmo_"/>
  </r>
  <r>
    <x v="117"/>
    <d v="2021-06-07T00:00:00"/>
    <s v="quiero dar mates_x000a_"/>
    <s v="_tristeza__malestar_"/>
  </r>
  <r>
    <x v="117"/>
    <d v="2021-06-07T00:00:00"/>
    <s v="tengo hambre_x000a_"/>
    <s v="_placer__aburrimiento_"/>
  </r>
  <r>
    <x v="117"/>
    <d v="2021-06-07T00:00:00"/>
    <s v="ya me lo has dicho_x000a_"/>
    <s v="_fobia__humillacion_"/>
  </r>
  <r>
    <x v="117"/>
    <d v="2021-06-07T00:00:00"/>
    <s v="ya se que estoy segura, me lo has dicho 3 veces_x000a_"/>
    <s v="_certeza__tristeza_"/>
  </r>
  <r>
    <x v="118"/>
    <d v="2021-05-04T00:00:00"/>
    <s v="..._x000a_"/>
    <m/>
  </r>
  <r>
    <x v="118"/>
    <d v="2021-05-04T00:00:00"/>
    <s v="i_x000a_"/>
    <m/>
  </r>
  <r>
    <x v="118"/>
    <d v="2021-05-04T00:00:00"/>
    <s v="inseguridad_x000a_"/>
    <s v="_duda__miedo_"/>
  </r>
  <r>
    <x v="118"/>
    <d v="2021-05-04T00:00:00"/>
    <s v="Me siento cansada y sin ganas de nada, insegura, agobiada y estresada_x000a_"/>
    <s v="_tension__malestar_"/>
  </r>
  <r>
    <x v="118"/>
    <d v="2021-05-04T00:00:00"/>
    <s v="porque siempre me quedo con lo malo de las cosas_x000a_"/>
    <s v="_odio__malestar_"/>
  </r>
  <r>
    <x v="118"/>
    <d v="2021-05-04T00:00:00"/>
    <s v="que deberíamos aprender a buscar algo positivo siempre_x000a_"/>
    <s v="_apatia__deseo_"/>
  </r>
  <r>
    <x v="118"/>
    <d v="2021-05-04T00:00:00"/>
    <s v="recomendacion_x000a_"/>
    <m/>
  </r>
  <r>
    <x v="119"/>
    <d v="2021-04-12T00:00:00"/>
    <s v="Creo que las emociones están muy bien escogidas_x000a_"/>
    <s v="_el_tren_de_la_vida__arreglar_al_mundo__la_oruga__la_ofensa__dr_alexander_fleming_"/>
  </r>
  <r>
    <x v="119"/>
    <d v="2021-04-12T00:00:00"/>
    <s v="Creo que trata más sobre educación _x000a_"/>
    <s v="_el_capitan_y_el_grumete__bordados_de_la_vida__semillas__arreglar_al_mundo__la_ofensa_"/>
  </r>
  <r>
    <x v="119"/>
    <d v="2021-04-12T00:00:00"/>
    <s v="La Tortuga me cae bien_x000a_"/>
    <s v="_carlota_y_su_mochila_"/>
  </r>
  <r>
    <x v="119"/>
    <d v="2021-04-12T00:00:00"/>
    <s v="La verdad es que me gustaría tener unas vacaciones _x000a_"/>
    <s v="_diversion__tristeza__certeza__duda__agrado_"/>
  </r>
  <r>
    <x v="119"/>
    <d v="2021-04-12T00:00:00"/>
    <s v="Me gustaría q me recomendaras un libro de deportes _x000a_"/>
    <s v="_placer__diversion__miedo__alegria__agrado_"/>
  </r>
  <r>
    <x v="119"/>
    <d v="2021-04-12T00:00:00"/>
    <s v="Ninguna_x000a_"/>
    <m/>
  </r>
  <r>
    <x v="119"/>
    <d v="2021-04-12T00:00:00"/>
    <s v="No se que es fogoso/a_x000a_"/>
    <m/>
  </r>
  <r>
    <x v="119"/>
    <d v="2021-04-12T00:00:00"/>
    <s v="No tengo argumentos en contra _x000a_"/>
    <m/>
  </r>
  <r>
    <x v="119"/>
    <d v="2021-04-12T00:00:00"/>
    <s v="No_x000a_"/>
    <m/>
  </r>
  <r>
    <x v="119"/>
    <d v="2021-04-12T00:00:00"/>
    <s v="No_x000a_"/>
    <m/>
  </r>
  <r>
    <x v="119"/>
    <d v="2021-04-12T00:00:00"/>
    <s v="No, porque el libro es muy bueno _x000a_"/>
    <s v="_carlota_y_su_mochila__un_payaso_muy_inquieto__destino_o_libre_albedrio__los_lobos__el_acoso_a_marita_cuento_para_hablar_sobre_el_bullying_con_los_ninyos_"/>
  </r>
  <r>
    <x v="119"/>
    <d v="2021-04-12T00:00:00"/>
    <s v="o un maestro _x000a_"/>
    <s v="_deja_la_cuchara__dinero__una_taza_de_te__semillas__la_ofensa_"/>
  </r>
  <r>
    <x v="119"/>
    <d v="2021-04-12T00:00:00"/>
    <s v="O un psi_x000a_"/>
    <m/>
  </r>
  <r>
    <x v="119"/>
    <d v="2021-04-12T00:00:00"/>
    <s v="Pero no un libro tan antiguo _x000a_"/>
    <s v="_entusiasmo__tristeza__alegria__placer__calma_"/>
  </r>
  <r>
    <x v="119"/>
    <d v="2021-04-12T00:00:00"/>
    <s v="Porque creo que pasa en la vida real y a mucha gente _x000a_"/>
    <s v="_el_capitan_y_el_grumete__leyenda_china__pedro_y_el_hilo_magico__los_dientes_del_sultan__un_payaso_muy_inquieto_"/>
  </r>
  <r>
    <x v="119"/>
    <d v="2021-04-12T00:00:00"/>
    <s v="psicologo_x000a_"/>
    <m/>
  </r>
  <r>
    <x v="119"/>
    <d v="2021-04-12T00:00:00"/>
    <s v="Que hay que valorar lo que uno tiene _x000a_"/>
    <s v="_carlota_y_su_mochila__el_valor_de_un_billete_de_100__reflejo_de_tus_actos__bordados_de_la_vida__calidad_emocional_"/>
  </r>
  <r>
    <x v="119"/>
    <d v="2021-04-12T00:00:00"/>
    <s v="Que valores lo q tienes _x000a_"/>
    <s v="_el_valor_de_un_billete_de_100__triple_filtro__una_sonrisa__las_siete_tinajas_de_oro__nestor_el_castor_"/>
  </r>
  <r>
    <x v="119"/>
    <d v="2021-04-12T00:00:00"/>
    <s v="Quiero que me recomiendes un libro de deportes _x000a_"/>
    <s v="_diversion__placer__alegria__calma__dolor_"/>
  </r>
  <r>
    <x v="119"/>
    <d v="2021-04-12T00:00:00"/>
    <s v="Si _x000a_"/>
    <m/>
  </r>
  <r>
    <x v="119"/>
    <d v="2021-04-12T00:00:00"/>
    <s v="Si_x000a_"/>
    <m/>
  </r>
  <r>
    <x v="119"/>
    <d v="2021-04-12T00:00:00"/>
    <s v="Si_x000a_"/>
    <m/>
  </r>
  <r>
    <x v="119"/>
    <d v="2021-04-12T00:00:00"/>
    <s v="Si, la liga de el Barça y que Ansu Fati no salga bien de su lesión, el día de hoy al ser lunes me da pereza hacer todo_x000a_"/>
    <m/>
  </r>
  <r>
    <x v="119"/>
    <d v="2021-04-12T00:00:00"/>
    <s v="Sigo hablando _x000a_"/>
    <s v="_humillacion__fortaleza__ira__certeza__tristeza_"/>
  </r>
  <r>
    <x v="119"/>
    <d v="2021-04-12T00:00:00"/>
    <s v="Sigo hablando _x000a_"/>
    <s v="_humillacion__fortaleza__ira__certeza__tristeza_"/>
  </r>
  <r>
    <x v="119"/>
    <d v="2021-04-12T00:00:00"/>
    <s v="Sigo hablando _x000a_"/>
    <s v="_humillacion__fortaleza__ira__certeza__tristeza_"/>
  </r>
  <r>
    <x v="119"/>
    <d v="2021-04-12T00:00:00"/>
    <s v="Sigo hablando _x000a_"/>
    <s v="_humillacion__fortaleza__ira__certeza__tristeza_"/>
  </r>
  <r>
    <x v="119"/>
    <d v="2021-04-12T00:00:00"/>
    <s v="Un adulto _x000a_"/>
    <s v="_pedro_y_el_hilo_magico_"/>
  </r>
  <r>
    <x v="119"/>
    <d v="2021-04-12T00:00:00"/>
    <s v="Y el burro me desagrada _x000a_"/>
    <s v="_sacudete__carlota_y_su_mochila__el_arbol_de_los_problemas__asamblea_en_la_carpinteria__reflejo_de_tus_actos_"/>
  </r>
  <r>
    <x v="119"/>
    <d v="2021-04-12T00:00:00"/>
    <s v="Y la moraleja también _x000a_"/>
    <s v="_nestor_el_castor_"/>
  </r>
  <r>
    <x v="119"/>
    <d v="2021-04-12T00:00:00"/>
    <s v="Y ponerse en el lugar de los demás _x000a_"/>
    <s v="_el_arbol_de_manzanas__reflejo_de_tus_actos__la_fabula_del_helecho_y_el_bambu__arreglar_al_mundo__construir_el_puente_"/>
  </r>
  <r>
    <x v="119"/>
    <d v="2021-04-12T00:00:00"/>
    <s v="Y ponerse en el lugar de los demás _x000a_"/>
    <s v="_el_arbol_de_manzanas__reflejo_de_tus_actos__la_fabula_del_helecho_y_el_bambu__arreglar_al_mundo__construir_el_puente_"/>
  </r>
  <r>
    <x v="119"/>
    <d v="2021-04-12T00:00:00"/>
    <s v="Yo no cambiaría nada y la expresaría tal cual está _x000a_"/>
    <m/>
  </r>
  <r>
    <x v="119"/>
    <d v="2021-04-26T00:00:00"/>
    <s v="???? Te estoy hablando de fútbol _x000a_"/>
    <s v="_frustracion__ira_"/>
  </r>
  <r>
    <x v="119"/>
    <d v="2021-04-26T00:00:00"/>
    <s v="A ver dime un libro_x000a_"/>
    <s v="_miedo__aburrimiento_"/>
  </r>
  <r>
    <x v="119"/>
    <d v="2021-04-26T00:00:00"/>
    <s v="B A Loncesto_x000a_"/>
    <s v="_frustracion__ira_"/>
  </r>
  <r>
    <x v="119"/>
    <d v="2021-04-26T00:00:00"/>
    <s v="F U T B O L ?_x000a_"/>
    <s v="_humillacion__frustracion_"/>
  </r>
  <r>
    <x v="119"/>
    <d v="2021-04-26T00:00:00"/>
    <s v="Hola, me gustaría que me recomiendes un libro de fútbol _x000a_"/>
    <s v="_placer__miedo_"/>
  </r>
  <r>
    <x v="119"/>
    <d v="2021-04-26T00:00:00"/>
    <s v="Madre mía 🤦‍♀️ _x000a_"/>
    <s v="_miedo__alegria_"/>
  </r>
  <r>
    <x v="119"/>
    <d v="2021-04-26T00:00:00"/>
    <s v="Ok 👌 _x000a_"/>
    <m/>
  </r>
  <r>
    <x v="119"/>
    <d v="2021-04-26T00:00:00"/>
    <s v="Pues de Baloncesto _x000a_"/>
    <m/>
  </r>
  <r>
    <x v="119"/>
    <d v="2021-04-26T00:00:00"/>
    <s v="Q vale_x000a_"/>
    <s v="_arrogancia_"/>
  </r>
  <r>
    <x v="119"/>
    <d v="2021-04-26T00:00:00"/>
    <s v="Que no tengo miedo!_x000a_"/>
    <m/>
  </r>
  <r>
    <x v="119"/>
    <d v="2021-04-26T00:00:00"/>
    <s v="Queee_x000a_"/>
    <m/>
  </r>
  <r>
    <x v="119"/>
    <d v="2021-04-26T00:00:00"/>
    <s v="😈🤑🥵🥶😎🇪🇸🐐👊_x000a_"/>
    <m/>
  </r>
  <r>
    <x v="119"/>
    <d v="2021-05-10T00:00:00"/>
    <s v="Estoy bien _x000a_"/>
    <s v="_ira__duda_"/>
  </r>
  <r>
    <x v="119"/>
    <d v="2021-05-10T00:00:00"/>
    <s v="Q interesante 🧐 _x000a_"/>
    <s v="_duda__aburrimiento_"/>
  </r>
  <r>
    <x v="119"/>
    <d v="2021-05-10T00:00:00"/>
    <s v="Vale 👍 _x000a_"/>
    <s v="_dolor__malestar_"/>
  </r>
  <r>
    <x v="120"/>
    <d v="2021-04-12T00:00:00"/>
    <s v="A algún amigo _x000a_"/>
    <s v="_la_oruga__entrevista_a_dios__el_tren_de_la_vida__suenyo__pedro_y_el_hilo_magico_"/>
  </r>
  <r>
    <x v="120"/>
    <d v="2021-04-12T00:00:00"/>
    <s v="A ser feliz y sonreír _x000a_"/>
    <s v="_almuerzo_con_dios__una_sonrisa__el_arbol_de_manzanas__el_arbol_de_los_problemas__semillas_"/>
  </r>
  <r>
    <x v="120"/>
    <d v="2021-04-12T00:00:00"/>
    <s v="Agrado_x000a_"/>
    <s v="_los_dientes_del_sultan__nestor_el_castor_"/>
  </r>
  <r>
    <x v="120"/>
    <d v="2021-04-12T00:00:00"/>
    <s v="Ayer me quedé hasta tarde despierto_x000a_"/>
    <s v="_aburrimiento__tristeza__duda__ira__humillacion_"/>
  </r>
  <r>
    <x v="120"/>
    <d v="2021-04-12T00:00:00"/>
    <s v="La felicidad_x000a_"/>
    <s v="_la_fabula_del_helecho_y_el_bambu__almuerzo_con_dios__entrevista_a_dios__amar_lo_que_somos__las_cuatro_velas_"/>
  </r>
  <r>
    <x v="120"/>
    <d v="2021-04-12T00:00:00"/>
    <s v="La verdad que son más placenteras _x000a_"/>
    <s v="_tristeza__certeza__duda__diversion__amor_"/>
  </r>
  <r>
    <x v="120"/>
    <d v="2021-04-12T00:00:00"/>
    <s v="Me siento cansado_x000a_"/>
    <s v="_agotamiento__aburrimiento_"/>
  </r>
  <r>
    <x v="120"/>
    <d v="2021-04-12T00:00:00"/>
    <s v="No creo _x000a_"/>
    <m/>
  </r>
  <r>
    <x v="120"/>
    <d v="2021-04-12T00:00:00"/>
    <s v="No es nada de eso, sino es que no he dormido mucho anoche _x000a_"/>
    <m/>
  </r>
  <r>
    <x v="120"/>
    <d v="2021-04-12T00:00:00"/>
    <s v="No hay personajes _x000a_"/>
    <m/>
  </r>
  <r>
    <x v="120"/>
    <d v="2021-04-12T00:00:00"/>
    <s v="No hay personajes _x000a_"/>
    <m/>
  </r>
  <r>
    <x v="120"/>
    <d v="2021-04-12T00:00:00"/>
    <s v="No_x000a_"/>
    <m/>
  </r>
  <r>
    <x v="120"/>
    <d v="2021-04-12T00:00:00"/>
    <s v="No_x000a_"/>
    <m/>
  </r>
  <r>
    <x v="120"/>
    <d v="2021-04-12T00:00:00"/>
    <s v="No_x000a_"/>
    <m/>
  </r>
  <r>
    <x v="120"/>
    <d v="2021-04-12T00:00:00"/>
    <s v="No_x000a_"/>
    <m/>
  </r>
  <r>
    <x v="120"/>
    <d v="2021-04-12T00:00:00"/>
    <s v="No_x000a_"/>
    <m/>
  </r>
  <r>
    <x v="120"/>
    <d v="2021-04-12T00:00:00"/>
    <s v="Porque con una cosa tan mínima puedes hacer feliz a otra persona _x000a_"/>
    <s v="_destino_o_libre_albedrio__el_arbol_de_los_problemas__las_siete_tinajas_de_oro__los_ingredientes_del_bizcocho__cuando_el_viento_sopla_"/>
  </r>
  <r>
    <x v="120"/>
    <d v="2021-04-12T00:00:00"/>
    <s v="Porque me gusta sonreír y me gusta que me vean feliz_x000a_"/>
    <s v="_las_siete_tinajas_de_oro__semillas__la_fabula_del_lapiz__el_arbol_de_los_problemas__el_arbol_de_manzanas_"/>
  </r>
  <r>
    <x v="120"/>
    <d v="2021-04-12T00:00:00"/>
    <s v="Que sonriamos que es gratis y ayudamos a la gente _x000a_"/>
    <s v="_leyenda_china__entrevista_a_dios__el_capitan_y_el_grumete__carlota_y_su_mochila__el_arbol_de_manzanas_"/>
  </r>
  <r>
    <x v="120"/>
    <d v="2021-04-12T00:00:00"/>
    <s v="Si _x000a_"/>
    <m/>
  </r>
  <r>
    <x v="120"/>
    <d v="2021-04-12T00:00:00"/>
    <s v="Si estoy de acuerdo_x000a_"/>
    <s v="_destino_o_libre_albedrio__asamblea_en_la_carpinteria_"/>
  </r>
  <r>
    <x v="120"/>
    <d v="2021-04-12T00:00:00"/>
    <s v="Si_x000a_"/>
    <m/>
  </r>
  <r>
    <x v="120"/>
    <d v="2021-04-12T00:00:00"/>
    <s v="Si_x000a_"/>
    <m/>
  </r>
  <r>
    <x v="120"/>
    <d v="2021-04-12T00:00:00"/>
    <s v="Si_x000a_"/>
    <m/>
  </r>
  <r>
    <x v="120"/>
    <d v="2021-04-12T00:00:00"/>
    <s v="Si_x000a_"/>
    <m/>
  </r>
  <r>
    <x v="120"/>
    <d v="2021-04-12T00:00:00"/>
    <s v="Si_x000a_"/>
    <m/>
  </r>
  <r>
    <x v="120"/>
    <d v="2021-04-12T00:00:00"/>
    <s v="Si, lo ha transformado correctamente _x000a_"/>
    <s v="_suenyo__pedro_y_el_hilo_magico_"/>
  </r>
  <r>
    <x v="120"/>
    <d v="2021-04-12T00:00:00"/>
    <s v="Sonriendo para hacerlas felices _x000a_"/>
    <s v="_el_arbol_de_los_problemas__el_arbol_de_manzanas__almuerzo_con_dios__el_arbol_confundido__las_mejores_semillas_"/>
  </r>
  <r>
    <x v="120"/>
    <d v="2021-04-12T00:00:00"/>
    <s v="Tengo sueño _x000a_"/>
    <s v="_tristeza__agotamiento__placer__agrado__ira_"/>
  </r>
  <r>
    <x v="120"/>
    <d v="2021-04-12T00:00:00"/>
    <s v="Yo creo que no _x000a_"/>
    <s v="_el_tren_de_la_vida__el_capitan_y_el_grumete__bordados_de_la_vida__un_payaso_muy_inquieto__una_sonrisa_"/>
  </r>
  <r>
    <x v="120"/>
    <d v="2021-04-26T00:00:00"/>
    <s v="He tenido 1 mala semana _x000a_"/>
    <s v="_tristeza__frustracion_"/>
  </r>
  <r>
    <x v="120"/>
    <d v="2021-04-26T00:00:00"/>
    <s v="La gente no tiene nada que ver, lo único es que estoy desanimado _x000a_"/>
    <s v="_diversion__ira_"/>
  </r>
  <r>
    <x v="120"/>
    <d v="2021-04-26T00:00:00"/>
    <s v="Me siento mal_x000a_"/>
    <s v="_aburrimiento__dolor_"/>
  </r>
  <r>
    <x v="120"/>
    <d v="2021-04-26T00:00:00"/>
    <s v="No me apetece hacer nada estoy desanimado_x000a_"/>
    <s v="_deseo__tristeza_"/>
  </r>
  <r>
    <x v="120"/>
    <d v="2021-04-26T00:00:00"/>
    <s v="Que estoy mal_x000a_"/>
    <s v="_aburrimiento__dolor_"/>
  </r>
  <r>
    <x v="120"/>
    <d v="2021-04-26T00:00:00"/>
    <s v="Si_x000a_"/>
    <m/>
  </r>
  <r>
    <x v="120"/>
    <d v="2021-04-26T00:00:00"/>
    <s v="Si_x000a_"/>
    <m/>
  </r>
  <r>
    <x v="120"/>
    <d v="2021-04-26T00:00:00"/>
    <s v="Si_x000a_"/>
    <m/>
  </r>
  <r>
    <x v="120"/>
    <d v="2021-04-26T00:00:00"/>
    <s v="Si_x000a_"/>
    <m/>
  </r>
  <r>
    <x v="120"/>
    <d v="2021-05-24T00:00:00"/>
    <s v="Pues la vd que ahora mismo no tengo miedo a nada, estoy en el mejor momento de mis 14 años_x000a_"/>
    <s v="_tristeza__frustracion_"/>
  </r>
  <r>
    <x v="121"/>
    <d v="2021-04-12T00:00:00"/>
    <s v=" Pues que tengan en cuenta a su gente de su alrededor _x000a_"/>
    <s v="_carlota_y_su_mochila__entrevista_a_dios__leyenda_china__el_capitan_y_el_grumete__reflejo_de_tus_actos_"/>
  </r>
  <r>
    <x v="121"/>
    <d v="2021-04-12T00:00:00"/>
    <s v="A ver lo de ‘adolescencia y educación ’ no me parece, porque está más inclinado a trabajo_x000a_"/>
    <s v="_el_valor_de_un_billete_de_100__carlota_y_su_mochila__la_ofensa__te_compro_1_hora__el_acoso_a_marita_cuento_para_hablar_sobre_el_bullying_con_los_ninyos_"/>
  </r>
  <r>
    <x v="121"/>
    <d v="2021-04-12T00:00:00"/>
    <s v="Es verdad, porque las cosas materiales no duran, pero las memorias si _x000a_"/>
    <s v="_construir_el_puente__los_dientes_del_sultan__la_fabula_del_lapiz__triple_filtro__cuando_el_viento_sopla_"/>
  </r>
  <r>
    <x v="121"/>
    <d v="2021-04-12T00:00:00"/>
    <s v="no, no tanto_x000a_"/>
    <m/>
  </r>
  <r>
    <x v="121"/>
    <d v="2021-04-12T00:00:00"/>
    <s v="Que hay que pasar más tiempo con las personas a las que tienes a tu alrededor _x000a_"/>
    <s v="_la_fabula_del_helecho_y_el_bambu__carlota_y_su_mochila__el_valor_de_un_billete_de_100__necesito_un_abrazo__el_capitan_y_el_grumete_"/>
  </r>
  <r>
    <x v="121"/>
    <d v="2021-04-12T00:00:00"/>
    <s v="Que no todo tiene que ser por dinero_x000a_"/>
    <s v="_el_valor_de_un_billete_de_100__el_arbol_de_manzanas__entrevista_a_dios__te_compro_1_hora__un_payaso_muy_inquieto_"/>
  </r>
  <r>
    <x v="121"/>
    <d v="2021-04-12T00:00:00"/>
    <s v="Si me parece que si_x000a_"/>
    <s v="_bordados_de_la_vida__calidad_emocional__carlota_y_su_mochila__los_ingredientes_del_bizcocho__el_amor_y_el_tiempo_"/>
  </r>
  <r>
    <x v="121"/>
    <d v="2021-04-12T00:00:00"/>
    <s v="Si_x000a_"/>
    <m/>
  </r>
  <r>
    <x v="121"/>
    <d v="2021-04-12T00:00:00"/>
    <s v="Si, define muy bien lo que se siente al estar en duda_x000a_"/>
    <s v="_bordados_de_la_vida__el_arbol_confundido__destino_o_libre_albedrio__entrevista_a_dios__arreglar_al_mundo_"/>
  </r>
  <r>
    <x v="121"/>
    <d v="2021-04-12T00:00:00"/>
    <s v="Si, es _x000a_"/>
    <m/>
  </r>
  <r>
    <x v="121"/>
    <d v="2021-04-12T00:00:00"/>
    <s v="Si, porque el niño sólo quería estar con su padre_x000a_"/>
    <s v="_el_acoso_a_marita_cuento_para_hablar_sobre_el_bullying_con_los_ninyos__entrevista_a_dios__bordados_de_la_vida__semillas__carlota_y_su_mochila_"/>
  </r>
  <r>
    <x v="121"/>
    <d v="2021-04-12T00:00:00"/>
    <s v="Si, yo creo que si_x000a_"/>
    <s v="_el_tren_de_la_vida__el_capitan_y_el_grumete__bordados_de_la_vida__un_payaso_muy_inquieto__una_sonrisa_"/>
  </r>
  <r>
    <x v="121"/>
    <d v="2021-05-10T00:00:00"/>
    <s v="Btfhtr_x000a_"/>
    <m/>
  </r>
  <r>
    <x v="121"/>
    <d v="2021-05-10T00:00:00"/>
    <s v="Byfngf_x000a_"/>
    <m/>
  </r>
  <r>
    <x v="121"/>
    <d v="2021-05-10T00:00:00"/>
    <s v="Pase por un tiempo en el que estuve mal, estaba demasiada metida en mi mundo y me están haciendo daño a mi misma mentalmente. Pero ahora esto mejor y mi vida no es una rutina_x000a_"/>
    <s v="_ira__frustracion_"/>
  </r>
  <r>
    <x v="122"/>
    <d v="2021-05-10T00:00:00"/>
    <s v="Me encuentro mal_x000a_"/>
    <s v="_ira__tristeza_"/>
  </r>
  <r>
    <x v="123"/>
    <d v="2021-04-12T00:00:00"/>
    <s v="Deberían haber enseñado cómo llegar a esa realidad deseada_x000a_"/>
    <s v="_la_oruga__suenyo__amar_lo_que_somos__las_siete_tinajas_de_oro__una_taza_de_te_"/>
  </r>
  <r>
    <x v="123"/>
    <d v="2021-04-12T00:00:00"/>
    <s v="Dime otra reflexión _x000a_"/>
    <s v="_duda__tristeza__humillacion__alegria__placer_"/>
  </r>
  <r>
    <x v="123"/>
    <d v="2021-04-12T00:00:00"/>
    <s v="el Día me va muy bien pero estoy un poco aburrida _x000a_"/>
    <s v="_aburrimiento__arrogancia__tristeza__frustracion__fortaleza_"/>
  </r>
  <r>
    <x v="123"/>
    <d v="2021-04-12T00:00:00"/>
    <s v="Gente con poca motivación, baja autoestima ...._x000a_"/>
    <s v="_estrellas_de_mar_en_la_playa__entrevista_a_dios__leyenda_china__el_capitan_y_el_grumete_"/>
  </r>
  <r>
    <x v="123"/>
    <d v="2021-04-12T00:00:00"/>
    <s v="No_x000a_"/>
    <m/>
  </r>
  <r>
    <x v="123"/>
    <d v="2021-04-12T00:00:00"/>
    <s v="No_x000a_"/>
    <m/>
  </r>
  <r>
    <x v="123"/>
    <d v="2021-04-12T00:00:00"/>
    <s v="No_x000a_"/>
    <m/>
  </r>
  <r>
    <x v="123"/>
    <d v="2021-04-12T00:00:00"/>
    <s v="No_x000a_"/>
    <m/>
  </r>
  <r>
    <x v="123"/>
    <d v="2021-04-12T00:00:00"/>
    <s v="No_x000a_"/>
    <m/>
  </r>
  <r>
    <x v="123"/>
    <d v="2021-04-12T00:00:00"/>
    <s v="No_x000a_"/>
    <m/>
  </r>
  <r>
    <x v="123"/>
    <d v="2021-04-12T00:00:00"/>
    <s v="No, porque Sueño no hizo nada para llegar a su meta, no muestro lo duro que algunos tienen que trabajar para llegar ahí _x000a_"/>
    <s v="_pedro_y_el_hilo_magico__el_aborto_un_cuento_de_horror__el_tren_de_la_vida__carlota_y_su_mochila__un_payaso_muy_inquieto_"/>
  </r>
  <r>
    <x v="123"/>
    <d v="2021-04-12T00:00:00"/>
    <s v="Que soy capaz de hacer mis sueños realidad _x000a_"/>
    <s v="_suenyo__la_oruga__un_payaso_muy_inquieto__los_dientes_del_sultan__pedro_y_el_hilo_magico_"/>
  </r>
  <r>
    <x v="123"/>
    <d v="2021-04-12T00:00:00"/>
    <s v="Sí _x000a_"/>
    <m/>
  </r>
  <r>
    <x v="123"/>
    <d v="2021-04-12T00:00:00"/>
    <s v="Sí _x000a_"/>
    <m/>
  </r>
  <r>
    <x v="123"/>
    <d v="2021-04-12T00:00:00"/>
    <s v="Sí_x000a_"/>
    <m/>
  </r>
  <r>
    <x v="123"/>
    <d v="2021-04-12T00:00:00"/>
    <s v="Sí, pero creo que  se podría haber explicado mejor_x000a_"/>
    <s v="_un_payaso_muy_inquieto__paz_en_medio_de_las_dificultades__carlota_y_su_mochila__arreglar_al_mundo__una_sonrisa_"/>
  </r>
  <r>
    <x v="123"/>
    <d v="2021-04-12T00:00:00"/>
    <s v="Sí, pero podrían poner que sueño trabaja muy duro y es constante para llegar a su meta_x000a_"/>
    <s v="_suenyo__la_oruga__carlota_y_su_mochila__el_arbol_de_los_problemas__un_payaso_muy_inquieto_"/>
  </r>
  <r>
    <x v="123"/>
    <d v="2021-04-12T00:00:00"/>
    <s v="Sí, porque sueño estaba entusiasmado con los alimentos del mensajero_x000a_"/>
    <s v="_suenyo__el_aborto_un_cuento_de_horror__la_oruga__pedro_y_el_hilo_magico__el_tren_de_la_vida_"/>
  </r>
  <r>
    <x v="123"/>
    <d v="2021-04-12T00:00:00"/>
    <s v="Sí, que lo único que les está apartando de su sueño son ellos mismos_x000a_"/>
    <s v="_carlota_y_su_mochila__el_aborto_un_cuento_de_horror__pedro_y_el_hilo_magico__un_payaso_muy_inquieto__la_oruga_"/>
  </r>
  <r>
    <x v="123"/>
    <d v="2021-04-12T00:00:00"/>
    <s v="Sí,_x000a_"/>
    <m/>
  </r>
  <r>
    <x v="123"/>
    <d v="2021-04-12T00:00:00"/>
    <s v="Sigue hablando _x000a_"/>
    <s v="_humillacion__fortaleza__ira__certeza__tristeza_"/>
  </r>
  <r>
    <x v="123"/>
    <d v="2021-04-12T00:00:00"/>
    <s v="Una persona adulta_x000a_"/>
    <s v="_pedro_y_el_hilo_magico__el_capitan_y_el_grumete__la_oruga__carlota_y_su_mochila__necesito_un_abrazo_"/>
  </r>
  <r>
    <x v="123"/>
    <d v="2021-04-12T00:00:00"/>
    <s v="Yo creo que por escribir, ya que no me ha servido de inspiración el cuento y no me ha ayudado_x000a_"/>
    <s v="_la_fabula_del_lapiz__necesito_un_abrazo__un_vaso_de_leche__carlota_y_su_mochila__leyenda_china_"/>
  </r>
  <r>
    <x v="123"/>
    <d v="2021-04-26T00:00:00"/>
    <s v="Cuéntame qué tal va tu día _x000a_"/>
    <s v="_arrogancia__tristeza_"/>
  </r>
  <r>
    <x v="123"/>
    <d v="2021-04-26T00:00:00"/>
    <s v="La cita de Shakespeare está muy bien_x000a_"/>
    <s v="_ira__compasion_"/>
  </r>
  <r>
    <x v="123"/>
    <d v="2021-04-26T00:00:00"/>
    <s v="Me encuentro muy bien, pero me falta motivación y no tengo ganas de hacer casi nada_x000a_"/>
    <s v="_ira__tristeza_"/>
  </r>
  <r>
    <x v="123"/>
    <d v="2021-05-10T00:00:00"/>
    <s v="Ok_x000a_"/>
    <m/>
  </r>
  <r>
    <x v="123"/>
    <d v="2021-05-10T00:00:00"/>
    <s v="Que guay_x000a_"/>
    <s v="_certeza__alegria_"/>
  </r>
  <r>
    <x v="123"/>
    <d v="2021-05-10T00:00:00"/>
    <s v="Vale_x000a_"/>
    <s v="_dolor__malestar_"/>
  </r>
  <r>
    <x v="123"/>
    <d v="2021-06-07T00:00:00"/>
    <s v="Tengo problemas en cuanto a la socialización _x000a_"/>
    <s v="_placer__miedo_"/>
  </r>
  <r>
    <x v="124"/>
    <d v="2021-04-12T00:00:00"/>
    <s v="????_x000a_"/>
    <m/>
  </r>
  <r>
    <x v="124"/>
    <d v="2021-04-12T00:00:00"/>
    <s v="El cuento de lobos supongo que si_x000a_"/>
    <s v="_los_lobos_"/>
  </r>
  <r>
    <x v="124"/>
    <d v="2021-04-12T00:00:00"/>
    <s v="El día agotado porque hoy es lunes _x000a_"/>
    <s v="_agotamiento_"/>
  </r>
  <r>
    <x v="124"/>
    <d v="2021-04-12T00:00:00"/>
    <s v="Este cuento está muy guay _x000a_"/>
    <m/>
  </r>
  <r>
    <x v="124"/>
    <d v="2021-04-12T00:00:00"/>
    <s v="La última parte la de el muchacho preguntas a cual al que alimentes _x000a_"/>
    <s v="_el_aborto_un_cuento_de_horror__carlota_y_su_mochila__pedro_y_el_hilo_magico__dr_alexander_fleming__el_arbol_de_manzanas_"/>
  </r>
  <r>
    <x v="124"/>
    <d v="2021-04-12T00:00:00"/>
    <s v="No tiene porque_x000a_"/>
    <m/>
  </r>
  <r>
    <x v="124"/>
    <d v="2021-04-12T00:00:00"/>
    <s v="Nose que cuento recomendar_x000a_"/>
    <m/>
  </r>
  <r>
    <x v="124"/>
    <d v="2021-04-12T00:00:00"/>
    <s v="Nose_x000a_"/>
    <m/>
  </r>
  <r>
    <x v="124"/>
    <d v="2021-04-12T00:00:00"/>
    <s v="Ok_x000a_"/>
    <m/>
  </r>
  <r>
    <x v="124"/>
    <d v="2021-04-12T00:00:00"/>
    <s v="Por que me gusto el cuento entretenido_x000a_"/>
    <s v="_nestor_el_castor__arreglar_al_mundo__una_sonrisa__las_siete_tinajas_de_oro__la_fabula_del_lapiz_"/>
  </r>
  <r>
    <x v="124"/>
    <d v="2021-04-12T00:00:00"/>
    <s v="Pues deberían ser libres en elegir los sentimientos de positivos o negativos pero sería mejor que casi o todos los sentimientos serían positivos _x000a_"/>
    <s v="_los_lobos__el_capitan_y_el_grumete__un_payaso_muy_inquieto__los_dientes_del_sultan__una_sonrisa_"/>
  </r>
  <r>
    <x v="124"/>
    <d v="2021-04-12T00:00:00"/>
    <s v="Quiero que ya sea finde semana_x000a_"/>
    <s v="_tristeza__fortaleza__humillacion__frustracion__arrogancia_"/>
  </r>
  <r>
    <x v="124"/>
    <d v="2021-04-12T00:00:00"/>
    <s v="Quiero saber sobre los lobos_x000a_"/>
    <s v="_malestar__fobia__arrogancia__humillacion__miedo_"/>
  </r>
  <r>
    <x v="124"/>
    <d v="2021-04-12T00:00:00"/>
    <s v="Sí_x000a_"/>
    <m/>
  </r>
  <r>
    <x v="124"/>
    <d v="2021-04-12T00:00:00"/>
    <s v="Sí_x000a_"/>
    <m/>
  </r>
  <r>
    <x v="124"/>
    <d v="2021-04-12T00:00:00"/>
    <s v="Sí_x000a_"/>
    <m/>
  </r>
  <r>
    <x v="124"/>
    <d v="2021-05-10T00:00:00"/>
    <s v="Htdhfdhfc_x000a_"/>
    <m/>
  </r>
  <r>
    <x v="124"/>
    <d v="2021-05-10T00:00:00"/>
    <s v="Mjfhjyfhtd_x000a_"/>
    <m/>
  </r>
  <r>
    <x v="125"/>
    <d v="2021-04-12T00:00:00"/>
    <s v="Agradado_x000a__x000a_"/>
    <s v="_nestor_el_castor_"/>
  </r>
  <r>
    <x v="125"/>
    <d v="2021-04-12T00:00:00"/>
    <s v="Bueno pues estoy contento y un poco cansado _x000a_"/>
    <s v="_alegria__entusiasmo__agotamiento__aburrimiento__agrado_"/>
  </r>
  <r>
    <x v="125"/>
    <d v="2021-04-12T00:00:00"/>
    <s v="Bueno pues me siento bien _x000a_"/>
    <s v="_amor__entusiasmo__placer__alegria__diversion_"/>
  </r>
  <r>
    <x v="125"/>
    <d v="2021-04-12T00:00:00"/>
    <s v="El cuento me envoca que el paz no es un lugar sin problemas si no es un lugar donde tu corazón está relajado y estás contento _x000a_"/>
    <s v="_paz_en_medio_de_las_dificultades__deja_la_cuchara__las_mejores_semillas__los_lobos__el_aborto_un_cuento_de_horror_"/>
  </r>
  <r>
    <x v="125"/>
    <d v="2021-04-12T00:00:00"/>
    <s v="Hola_x000a_"/>
    <m/>
  </r>
  <r>
    <x v="125"/>
    <d v="2021-04-12T00:00:00"/>
    <s v="me considero 7.5 de felicidad _x000a_"/>
    <s v="_tristeza__amor__calma__entusiasmo__placer_"/>
  </r>
  <r>
    <x v="125"/>
    <d v="2021-04-12T00:00:00"/>
    <s v="No_x000a_"/>
    <m/>
  </r>
  <r>
    <x v="125"/>
    <d v="2021-04-12T00:00:00"/>
    <s v="no_x000a_"/>
    <m/>
  </r>
  <r>
    <x v="125"/>
    <d v="2021-04-12T00:00:00"/>
    <s v="Si estoy de acuerdo con esa moraleja porque no creo que haya algún lugar que no hay problemas y_x000a_"/>
    <s v="_nestor_el_castor_"/>
  </r>
  <r>
    <x v="125"/>
    <d v="2021-04-12T00:00:00"/>
    <s v="Si estoy de acuerdo_x000a_"/>
    <s v="_destino_o_libre_albedrio__asamblea_en_la_carpinteria_"/>
  </r>
  <r>
    <x v="125"/>
    <d v="2021-04-12T00:00:00"/>
    <s v="Si_x000a_"/>
    <m/>
  </r>
  <r>
    <x v="125"/>
    <d v="2021-04-12T00:00:00"/>
    <s v="Si_x000a_"/>
    <m/>
  </r>
  <r>
    <x v="125"/>
    <d v="2021-04-12T00:00:00"/>
    <s v="tambien tengo hambre porque está mañana no he comido nada_x000a_"/>
    <s v="_placer__agrado__ira__amor__humillacion_"/>
  </r>
  <r>
    <x v="125"/>
    <d v="2021-04-12T00:00:00"/>
    <s v="Trabajo_x000a_"/>
    <s v="_un_payaso_muy_inquieto__el_acoso_a_marita_cuento_para_hablar_sobre_el_bullying_con_los_ninyos__el_arbol_confundido__carlota_y_su_mochila__la_fabula_del_helecho_y_el_bambu_"/>
  </r>
  <r>
    <x v="125"/>
    <d v="2021-04-12T00:00:00"/>
    <s v="Yo estoy cansado porque ayer no dormí bien_x000a_"/>
    <s v="_agotamiento__aburrimiento_"/>
  </r>
  <r>
    <x v="125"/>
    <d v="2021-04-26T00:00:00"/>
    <s v="bien _x000a_"/>
    <s v="_ira__certeza_"/>
  </r>
  <r>
    <x v="125"/>
    <d v="2021-04-26T00:00:00"/>
    <s v="bien y tu_x000a_"/>
    <s v="_ira__certeza_"/>
  </r>
  <r>
    <x v="125"/>
    <d v="2021-04-26T00:00:00"/>
    <s v="Bueno normalmente es eso pero yo realmente estoy bien_x000a_"/>
    <s v="_diversion__frustracion_"/>
  </r>
  <r>
    <x v="125"/>
    <d v="2021-04-26T00:00:00"/>
    <s v="Bueno también aparte de eso tengo hambre_x000a_"/>
    <s v="_placer__alegria_"/>
  </r>
  <r>
    <x v="125"/>
    <d v="2021-04-26T00:00:00"/>
    <s v="como estas_x000a_"/>
    <m/>
  </r>
  <r>
    <x v="125"/>
    <d v="2021-04-26T00:00:00"/>
    <s v="Como te llamas_x000a_"/>
    <s v="_ira__dolor_"/>
  </r>
  <r>
    <x v="125"/>
    <d v="2021-04-26T00:00:00"/>
    <s v="Hambre tengo_x000a_"/>
    <s v="_placer__frustracion_"/>
  </r>
  <r>
    <x v="125"/>
    <d v="2021-04-26T00:00:00"/>
    <s v="hambre_x000a_"/>
    <s v="_placer_"/>
  </r>
  <r>
    <x v="125"/>
    <d v="2021-04-26T00:00:00"/>
    <s v="hola ruari_x000a_"/>
    <m/>
  </r>
  <r>
    <x v="125"/>
    <d v="2021-04-26T00:00:00"/>
    <s v="Soy ruari _x000a_"/>
    <s v="_alegria_"/>
  </r>
  <r>
    <x v="125"/>
    <d v="2021-04-26T00:00:00"/>
    <s v="tengo hambre :(_x000a_"/>
    <s v="_placer__tristeza_"/>
  </r>
  <r>
    <x v="125"/>
    <d v="2021-04-26T00:00:00"/>
    <s v="Tengo hambre_x000a_"/>
    <s v="_placer__tristeza_"/>
  </r>
  <r>
    <x v="125"/>
    <d v="2021-04-26T00:00:00"/>
    <s v="Tengo hambre_x000a_"/>
    <s v="_placer__tristeza_"/>
  </r>
  <r>
    <x v="125"/>
    <d v="2021-04-26T00:00:00"/>
    <s v="tengo hambre_x000a_"/>
    <s v="_placer__tristeza_"/>
  </r>
  <r>
    <x v="125"/>
    <d v="2021-04-26T00:00:00"/>
    <s v="tengo hambreee_x000a_"/>
    <s v="_tristeza__alegria_"/>
  </r>
  <r>
    <x v="125"/>
    <d v="2021-04-26T00:00:00"/>
    <s v="Trgt_x000a_"/>
    <m/>
  </r>
  <r>
    <x v="125"/>
    <d v="2021-04-26T00:00:00"/>
    <s v="Yo he estado bien hoy_x000a_"/>
    <s v="_ira__certeza_"/>
  </r>
  <r>
    <x v="125"/>
    <d v="2021-05-24T00:00:00"/>
    <s v="2 de _x000a_"/>
    <m/>
  </r>
  <r>
    <x v="125"/>
    <d v="2021-05-24T00:00:00"/>
    <s v="cap_x000a_"/>
    <m/>
  </r>
  <r>
    <x v="125"/>
    <d v="2021-05-24T00:00:00"/>
    <s v="coe,aclwpco,ewpfkewm_x000a_"/>
    <m/>
  </r>
  <r>
    <x v="125"/>
    <d v="2021-05-24T00:00:00"/>
    <s v="d_x000a_"/>
    <s v="_fobia_"/>
  </r>
  <r>
    <x v="125"/>
    <d v="2021-05-24T00:00:00"/>
    <s v="I am sad :)_x000a_"/>
    <s v="_calma__compasion_"/>
  </r>
  <r>
    <x v="125"/>
    <d v="2021-05-24T00:00:00"/>
    <s v="mal_x000a_"/>
    <m/>
  </r>
  <r>
    <x v="125"/>
    <d v="2021-05-24T00:00:00"/>
    <s v="mal_x000a_"/>
    <m/>
  </r>
  <r>
    <x v="125"/>
    <d v="2021-05-24T00:00:00"/>
    <s v="mal_x000a_"/>
    <m/>
  </r>
  <r>
    <x v="125"/>
    <d v="2021-05-24T00:00:00"/>
    <s v="me considero feliz un 7 o 8_x000a_"/>
    <s v="_tristeza__compasion_"/>
  </r>
  <r>
    <x v="125"/>
    <d v="2021-05-24T00:00:00"/>
    <s v="Me puedes dar mas detalles_x000a_"/>
    <s v="_malestar__frustracion_"/>
  </r>
  <r>
    <x v="125"/>
    <d v="2021-05-24T00:00:00"/>
    <s v="Mi día va bien pero por la mañana estaba un poco estresado porque tenía deberes de frances que no tenia hecho pero ahora los he terminado pues estoy muy calmado_x000a_"/>
    <s v="_tristeza__satisfaccion_"/>
  </r>
  <r>
    <x v="125"/>
    <d v="2021-05-24T00:00:00"/>
    <s v="nah that’s cap_x000a_"/>
    <s v="_fortaleza__tension_"/>
  </r>
  <r>
    <x v="125"/>
    <d v="2021-05-24T00:00:00"/>
    <s v="nop_x000a_"/>
    <m/>
  </r>
  <r>
    <x v="125"/>
    <d v="2021-05-24T00:00:00"/>
    <s v="nop_x000a_"/>
    <m/>
  </r>
  <r>
    <x v="125"/>
    <d v="2021-05-24T00:00:00"/>
    <s v="nop_x000a_"/>
    <m/>
  </r>
  <r>
    <x v="125"/>
    <d v="2021-05-24T00:00:00"/>
    <s v="o_x000a_"/>
    <m/>
  </r>
  <r>
    <x v="125"/>
    <d v="2021-05-24T00:00:00"/>
    <s v="odio_x000a_"/>
    <s v="_odio__fobia_"/>
  </r>
  <r>
    <x v="125"/>
    <d v="2021-05-24T00:00:00"/>
    <s v="odio_x000a_"/>
    <s v="_odio__fobia_"/>
  </r>
  <r>
    <x v="125"/>
    <d v="2021-05-24T00:00:00"/>
    <s v="ol_x000a_"/>
    <m/>
  </r>
  <r>
    <x v="125"/>
    <d v="2021-05-24T00:00:00"/>
    <s v="pl_x000a_"/>
    <m/>
  </r>
  <r>
    <x v="125"/>
    <d v="2021-05-24T00:00:00"/>
    <s v="pok_x000a_"/>
    <m/>
  </r>
  <r>
    <x v="125"/>
    <d v="2021-05-24T00:00:00"/>
    <s v="pues igual es así pero en mi caso no_x000a_"/>
    <s v="_placer__agotamiento_"/>
  </r>
  <r>
    <x v="125"/>
    <d v="2021-05-24T00:00:00"/>
    <s v="Que tal estás tu_x000a_"/>
    <m/>
  </r>
  <r>
    <x v="125"/>
    <d v="2021-05-24T00:00:00"/>
    <s v="sheesh_x000a_"/>
    <m/>
  </r>
  <r>
    <x v="125"/>
    <d v="2021-05-24T00:00:00"/>
    <s v="sheeshhhh_x000a_"/>
    <m/>
  </r>
  <r>
    <x v="125"/>
    <d v="2021-05-24T00:00:00"/>
    <s v="Si te he dicho que no estoy triste_x000a_"/>
    <s v="_fobia__humillacion_"/>
  </r>
  <r>
    <x v="125"/>
    <d v="2021-05-24T00:00:00"/>
    <s v="Sigue contando me cosas_x000a_"/>
    <s v="_apatia__tristeza_"/>
  </r>
  <r>
    <x v="125"/>
    <d v="2021-05-24T00:00:00"/>
    <s v="sip_x000a_"/>
    <m/>
  </r>
  <r>
    <x v="125"/>
    <d v="2021-05-24T00:00:00"/>
    <s v="sip_x000a_"/>
    <m/>
  </r>
  <r>
    <x v="125"/>
    <d v="2021-05-24T00:00:00"/>
    <s v="This thing bussin _x000a_"/>
    <m/>
  </r>
  <r>
    <x v="125"/>
    <d v="2021-05-24T00:00:00"/>
    <s v="ya te he contado todo_x000a_"/>
    <m/>
  </r>
  <r>
    <x v="125"/>
    <d v="2021-05-24T00:00:00"/>
    <m/>
    <m/>
  </r>
  <r>
    <x v="126"/>
    <d v="2021-04-12T00:00:00"/>
    <s v="L_x000a_"/>
    <m/>
  </r>
  <r>
    <x v="126"/>
    <d v="2021-04-12T00:00:00"/>
    <s v="No_x000a_"/>
    <m/>
  </r>
  <r>
    <x v="126"/>
    <d v="2021-04-12T00:00:00"/>
    <s v="P_x000a_"/>
    <m/>
  </r>
  <r>
    <x v="126"/>
    <d v="2021-04-12T00:00:00"/>
    <s v="Que al fondos somos todos libres_x000a_"/>
    <s v="_los_lobos__destino_o_libre_albedrio__carlota_y_su_mochila__un_payaso_muy_inquieto__sacudete_"/>
  </r>
  <r>
    <x v="126"/>
    <d v="2021-04-12T00:00:00"/>
    <s v="Si_x000a_"/>
    <m/>
  </r>
  <r>
    <x v="126"/>
    <d v="2021-04-12T00:00:00"/>
    <s v="Si_x000a_"/>
    <m/>
  </r>
  <r>
    <x v="126"/>
    <d v="2021-05-10T00:00:00"/>
    <s v="cansado_x000a_"/>
    <s v="_tristeza__frustracion_"/>
  </r>
  <r>
    <x v="126"/>
    <d v="2021-05-10T00:00:00"/>
    <s v="cansado,un poco triste                    _x000a_"/>
    <s v="_dolor__malestar_"/>
  </r>
  <r>
    <x v="126"/>
    <d v="2021-05-10T00:00:00"/>
    <s v="no estoy_x000a_"/>
    <m/>
  </r>
  <r>
    <x v="126"/>
    <d v="2021-06-07T00:00:00"/>
    <s v="que pasa_x000a_"/>
    <s v="_amor__malestar_"/>
  </r>
  <r>
    <x v="126"/>
    <d v="2021-06-07T00:00:00"/>
    <s v="tengo miedo_x000a_"/>
    <s v="_tension__frustracion_"/>
  </r>
  <r>
    <x v="127"/>
    <d v="2021-04-12T00:00:00"/>
    <s v="A los que están peleados con alguien _x000a_"/>
    <m/>
  </r>
  <r>
    <x v="127"/>
    <d v="2021-04-12T00:00:00"/>
    <s v="Aborto, drogas, Alcohol, etc..._x000a_"/>
    <s v="_el_aborto_un_cuento_de_horror_"/>
  </r>
  <r>
    <x v="127"/>
    <d v="2021-04-12T00:00:00"/>
    <s v="Cuando peleo con alguien, aunque en este caso el carpintero somos los dos peleados_x000a_"/>
    <s v="_construir_el_puente__el_arbol_de_los_problemas__la_ultima_casa_del_carpintero__asamblea_en_la_carpinteria__las_dos_ranas_"/>
  </r>
  <r>
    <x v="127"/>
    <d v="2021-04-12T00:00:00"/>
    <s v="El Carpintero_x000a_"/>
    <s v="_la_ultima_casa_del_carpintero__construir_el_puente__asamblea_en_la_carpinteria__el_arbol_de_los_problemas__la_fabula_del_lapiz_"/>
  </r>
  <r>
    <x v="127"/>
    <d v="2021-04-12T00:00:00"/>
    <s v="Esta bien el cuentoo _x000a_"/>
    <s v="_dinero__construir_el_puente_"/>
  </r>
  <r>
    <x v="127"/>
    <d v="2021-04-12T00:00:00"/>
    <s v="mas o menos _x000a_"/>
    <m/>
  </r>
  <r>
    <x v="127"/>
    <d v="2021-04-12T00:00:00"/>
    <s v="Más o menos_x000a_"/>
    <m/>
  </r>
  <r>
    <x v="127"/>
    <d v="2021-04-12T00:00:00"/>
    <s v="Me gusta esa cita, pero solo incita a que dejemos lo importante para mañana _x000a_"/>
    <s v="_diversion__frustracion__ira__entusiasmo__miedo_"/>
  </r>
  <r>
    <x v="127"/>
    <d v="2021-04-12T00:00:00"/>
    <s v="Me siento fuerte, por mi capacidad física y por mi exterior, pero pienso que soy una persona muy débil en mi interior, lo que opinen otros de mi no me afecta lo más mínimo, pero igualmente soy débil emocionalmente _x000a_"/>
    <s v="_ira__agotamiento__certeza__tristeza__alegria_"/>
  </r>
  <r>
    <x v="127"/>
    <d v="2021-04-12T00:00:00"/>
    <s v="Me siento_x000a_"/>
    <m/>
  </r>
  <r>
    <x v="127"/>
    <d v="2021-04-12T00:00:00"/>
    <s v="Muchas cosas la verdad_x000a_"/>
    <s v="_los_dientes_del_sultan__la_fabula_del_lapiz__triple_filtro__cuando_el_viento_sopla__un_payaso_muy_inquieto_"/>
  </r>
  <r>
    <x v="127"/>
    <d v="2021-04-12T00:00:00"/>
    <s v="Ninguna_x000a_"/>
    <m/>
  </r>
  <r>
    <x v="127"/>
    <d v="2021-04-12T00:00:00"/>
    <s v="No _x000a_"/>
    <m/>
  </r>
  <r>
    <x v="127"/>
    <d v="2021-04-12T00:00:00"/>
    <s v="No _x000a_"/>
    <m/>
  </r>
  <r>
    <x v="127"/>
    <d v="2021-04-12T00:00:00"/>
    <s v="No se_x000a_"/>
    <m/>
  </r>
  <r>
    <x v="127"/>
    <d v="2021-04-12T00:00:00"/>
    <s v="No se, pero me ha gustado mucho el cuento_x000a_"/>
    <s v="_nestor_el_castor__las_siete_tinajas_de_oro__la_fabula_del_lapiz__paz_en_medio_de_las_dificultades__semillas_"/>
  </r>
  <r>
    <x v="127"/>
    <d v="2021-04-12T00:00:00"/>
    <s v="No_x000a_"/>
    <m/>
  </r>
  <r>
    <x v="127"/>
    <d v="2021-04-12T00:00:00"/>
    <s v="No_x000a_"/>
    <m/>
  </r>
  <r>
    <x v="127"/>
    <d v="2021-04-12T00:00:00"/>
    <s v="No, no cambiaria nada_x000a_"/>
    <m/>
  </r>
  <r>
    <x v="127"/>
    <d v="2021-04-12T00:00:00"/>
    <s v="No, no hay cierta ternura en lo que he dicho _x000a_"/>
    <m/>
  </r>
  <r>
    <x v="127"/>
    <d v="2021-04-12T00:00:00"/>
    <s v="Ok, si, también de la libertad, al final_x000a_"/>
    <s v="_el_aborto_un_cuento_de_horror__la_ofensa__el_capitan_y_el_grumete__la_fabula_del_lapiz__amar_lo_que_somos_"/>
  </r>
  <r>
    <x v="127"/>
    <d v="2021-04-12T00:00:00"/>
    <s v="Perdona, no se a completado la frase _x000a_"/>
    <s v="_amor__deseo__aburrimiento_"/>
  </r>
  <r>
    <x v="127"/>
    <d v="2021-04-12T00:00:00"/>
    <s v="Que no hay que ayudar a los otros a odiarse, si no  amarse _x000a_"/>
    <m/>
  </r>
  <r>
    <x v="127"/>
    <d v="2021-04-12T00:00:00"/>
    <s v="Si _x000a_"/>
    <m/>
  </r>
  <r>
    <x v="127"/>
    <d v="2021-04-12T00:00:00"/>
    <s v="Si_x000a_"/>
    <m/>
  </r>
  <r>
    <x v="127"/>
    <d v="2021-04-12T00:00:00"/>
    <s v="Si_x000a_"/>
    <m/>
  </r>
  <r>
    <x v="127"/>
    <d v="2021-04-12T00:00:00"/>
    <s v="Si_x000a_"/>
    <m/>
  </r>
  <r>
    <x v="127"/>
    <d v="2021-04-12T00:00:00"/>
    <s v="Si_x000a_"/>
    <m/>
  </r>
  <r>
    <x v="127"/>
    <d v="2021-04-12T00:00:00"/>
    <s v="Si_x000a_"/>
    <m/>
  </r>
  <r>
    <x v="127"/>
    <d v="2021-04-12T00:00:00"/>
    <s v="Si_x000a_"/>
    <m/>
  </r>
  <r>
    <x v="127"/>
    <d v="2021-04-12T00:00:00"/>
    <s v="Si, es bonito_x000a_"/>
    <s v="_semillas__destino_o_libre_albedrio__pedro_y_el_hilo_magico__carlota_y_su_mochila_"/>
  </r>
  <r>
    <x v="127"/>
    <d v="2021-04-12T00:00:00"/>
    <s v="Si, lo estoy_x000a_"/>
    <m/>
  </r>
  <r>
    <x v="128"/>
    <d v="2021-04-12T00:00:00"/>
    <s v="¿no entiendo lo q me dices hij@?_x000a_"/>
    <m/>
  </r>
  <r>
    <x v="128"/>
    <d v="2021-04-12T00:00:00"/>
    <s v="A facor_x000a_"/>
    <s v="_dr_alexander_fleming_"/>
  </r>
  <r>
    <x v="128"/>
    <d v="2021-04-12T00:00:00"/>
    <s v="Apatía quizas_x000a_"/>
    <s v="_tristeza__tension__aburrimiento__agrado__satisfaccion_"/>
  </r>
  <r>
    <x v="128"/>
    <d v="2021-04-12T00:00:00"/>
    <s v="Calla_x000a_"/>
    <s v="_diversion_"/>
  </r>
  <r>
    <x v="128"/>
    <d v="2021-04-12T00:00:00"/>
    <s v="Cuéntame tu sobre tu vida_x000a_"/>
    <s v="_ira__certeza__arrogancia__miedo__fobia_"/>
  </r>
  <r>
    <x v="128"/>
    <d v="2021-04-12T00:00:00"/>
    <s v="dkldos_x000a_"/>
    <m/>
  </r>
  <r>
    <x v="128"/>
    <d v="2021-04-12T00:00:00"/>
    <s v="dkow_x000a_"/>
    <m/>
  </r>
  <r>
    <x v="128"/>
    <d v="2021-04-12T00:00:00"/>
    <s v="Empieza de nuevo_x000a_"/>
    <s v="_frustracion__apatia__fortaleza__miedo__satisfaccion_"/>
  </r>
  <r>
    <x v="128"/>
    <d v="2021-04-12T00:00:00"/>
    <s v="familiares_x000a_"/>
    <m/>
  </r>
  <r>
    <x v="128"/>
    <d v="2021-04-12T00:00:00"/>
    <s v="Hijieejwiowkdiwowkkdd_x000a_"/>
    <m/>
  </r>
  <r>
    <x v="128"/>
    <d v="2021-04-12T00:00:00"/>
    <s v="Intuyo ShowgiwgfsuysTtds7Djieiwhdgwyfws_x000a_Jdkwiwkdmdo_x000a__x000a_"/>
    <m/>
  </r>
  <r>
    <x v="128"/>
    <d v="2021-04-12T00:00:00"/>
    <s v="kdkdo_x000a_"/>
    <m/>
  </r>
  <r>
    <x v="128"/>
    <d v="2021-04-12T00:00:00"/>
    <s v="la Parte del profesor_x000a_"/>
    <s v="_los_ingredientes_del_bizcocho__el_acoso_a_marita_cuento_para_hablar_sobre_el_bullying_con_los_ninyos__la_ofensa__la_fabula_del_lapiz__dr_alexander_fleming_"/>
  </r>
  <r>
    <x v="128"/>
    <d v="2021-04-12T00:00:00"/>
    <s v="Mal, aburrido, cansado y sin ganas_x000a_"/>
    <s v="_aburrimiento_"/>
  </r>
  <r>
    <x v="128"/>
    <d v="2021-04-12T00:00:00"/>
    <s v="Me identifico _x000a_"/>
    <m/>
  </r>
  <r>
    <x v="128"/>
    <d v="2021-04-12T00:00:00"/>
    <s v="me identifico en que me cuesta concentrarme, porque estoy rallado con mis cosas._x000a_"/>
    <s v="_pedro_y_el_hilo_magico__asamblea_en_la_carpinteria__deja_la_cuchara__carlota_y_su_mochila__una_sonrisa_"/>
  </r>
  <r>
    <x v="128"/>
    <d v="2021-04-12T00:00:00"/>
    <s v="No _x000a_"/>
    <m/>
  </r>
  <r>
    <x v="128"/>
    <d v="2021-04-12T00:00:00"/>
    <s v="No es habitual,_x000a_"/>
    <m/>
  </r>
  <r>
    <x v="128"/>
    <d v="2021-04-12T00:00:00"/>
    <s v="no no quiero_x000a_"/>
    <m/>
  </r>
  <r>
    <x v="128"/>
    <d v="2021-04-12T00:00:00"/>
    <s v="no que yo sepa, pero seguro que alguien si_x000a_"/>
    <s v="_triple_filtro__carlota_y_su_mochila__el_arbol_confundido__el_arbol_de_los_problemas__arreglar_al_mundo_"/>
  </r>
  <r>
    <x v="128"/>
    <d v="2021-04-12T00:00:00"/>
    <s v="no quiero_x000a_"/>
    <m/>
  </r>
  <r>
    <x v="128"/>
    <d v="2021-04-12T00:00:00"/>
    <s v="No_x000a_"/>
    <m/>
  </r>
  <r>
    <x v="128"/>
    <d v="2021-04-12T00:00:00"/>
    <s v="no_x000a_"/>
    <m/>
  </r>
  <r>
    <x v="128"/>
    <d v="2021-04-12T00:00:00"/>
    <s v="no_x000a_"/>
    <m/>
  </r>
  <r>
    <x v="128"/>
    <d v="2021-04-12T00:00:00"/>
    <s v="No_x000a_"/>
    <m/>
  </r>
  <r>
    <x v="128"/>
    <d v="2021-04-12T00:00:00"/>
    <s v="no_x000a_"/>
    <m/>
  </r>
  <r>
    <x v="128"/>
    <d v="2021-04-12T00:00:00"/>
    <s v="no_x000a_"/>
    <m/>
  </r>
  <r>
    <x v="128"/>
    <d v="2021-04-12T00:00:00"/>
    <s v="No_x000a_"/>
    <m/>
  </r>
  <r>
    <x v="128"/>
    <d v="2021-04-12T00:00:00"/>
    <s v="no_x000a_"/>
    <m/>
  </r>
  <r>
    <x v="128"/>
    <d v="2021-04-12T00:00:00"/>
    <s v="no_x000a_"/>
    <m/>
  </r>
  <r>
    <x v="128"/>
    <d v="2021-04-12T00:00:00"/>
    <s v="no_x000a_"/>
    <m/>
  </r>
  <r>
    <x v="128"/>
    <d v="2021-04-12T00:00:00"/>
    <s v="no_x000a_"/>
    <m/>
  </r>
  <r>
    <x v="128"/>
    <d v="2021-04-12T00:00:00"/>
    <s v="No_x000a_"/>
    <m/>
  </r>
  <r>
    <x v="128"/>
    <d v="2021-04-12T00:00:00"/>
    <s v="nop_x000a_"/>
    <m/>
  </r>
  <r>
    <x v="128"/>
    <d v="2021-04-12T00:00:00"/>
    <s v="PACIENCIA LA MADRE DE LA CIENCIA_x000a_"/>
    <s v="_bordados_de_la_vida__el_tren_de_la_vida__el_aborto_un_cuento_de_horror__necesito_un_abrazo__el_amor_y_el_tiempo_"/>
  </r>
  <r>
    <x v="128"/>
    <d v="2021-04-12T00:00:00"/>
    <s v="para ayudar_x000a_"/>
    <s v="_las_mejores_semillas__el_amor_y_el_tiempo__el_alacran__un_payaso_muy_inquieto__sacudete_"/>
  </r>
  <r>
    <x v="128"/>
    <d v="2021-04-12T00:00:00"/>
    <s v="para que se concentrem_x000a_"/>
    <s v="_asamblea_en_la_carpinteria_"/>
  </r>
  <r>
    <x v="128"/>
    <d v="2021-04-12T00:00:00"/>
    <s v="poca energia_x000a_"/>
    <s v="_ira__amor__tension__alegria__aburrimiento_"/>
  </r>
  <r>
    <x v="128"/>
    <d v="2021-04-12T00:00:00"/>
    <s v="Puede ser_x000a_"/>
    <s v="_apatia__deseo__fobia__fortaleza__arrogancia_"/>
  </r>
  <r>
    <x v="128"/>
    <d v="2021-04-12T00:00:00"/>
    <s v="Que te puedes manejar tu mismo sin distracciones _x000a_"/>
    <s v="_nestor_el_castor__deja_la_cuchara__asamblea_en_la_carpinteria__las_dos_vasijas_de_agua__el_acoso_a_marita_cuento_para_hablar_sobre_el_bullying_con_los_ninyos_"/>
  </r>
  <r>
    <x v="128"/>
    <d v="2021-04-12T00:00:00"/>
    <s v="que?_x000a_"/>
    <m/>
  </r>
  <r>
    <x v="128"/>
    <d v="2021-04-12T00:00:00"/>
    <s v="Se me a pasado q son las cosas que me pasan a mi_x000a_"/>
    <s v="_el_arbol_de_los_problemas__bordados_de_la_vida__un_payaso_muy_inquieto__destino_o_libre_albedrio__el_capitan_y_el_grumete_"/>
  </r>
  <r>
    <x v="128"/>
    <d v="2021-04-12T00:00:00"/>
    <s v="seh_x000a_"/>
    <m/>
  </r>
  <r>
    <x v="128"/>
    <d v="2021-04-12T00:00:00"/>
    <s v="si estoy de acuerdo_x000a_"/>
    <s v="_destino_o_libre_albedrio__asamblea_en_la_carpinteria_"/>
  </r>
  <r>
    <x v="128"/>
    <d v="2021-04-12T00:00:00"/>
    <s v="si lo pienso_x000a_"/>
    <s v="_alegria__satisfaccion__agrado__miedo__aburrimiento_"/>
  </r>
  <r>
    <x v="128"/>
    <d v="2021-04-12T00:00:00"/>
    <s v="Si_x000a_"/>
    <m/>
  </r>
  <r>
    <x v="128"/>
    <d v="2021-04-12T00:00:00"/>
    <s v="Si_x000a_"/>
    <m/>
  </r>
  <r>
    <x v="128"/>
    <d v="2021-04-12T00:00:00"/>
    <s v="si_x000a_"/>
    <m/>
  </r>
  <r>
    <x v="128"/>
    <d v="2021-04-12T00:00:00"/>
    <s v="si_x000a_"/>
    <m/>
  </r>
  <r>
    <x v="128"/>
    <d v="2021-04-12T00:00:00"/>
    <s v="Si_x000a_"/>
    <m/>
  </r>
  <r>
    <x v="128"/>
    <d v="2021-04-12T00:00:00"/>
    <s v="Si, ¿porque no?_x000a_"/>
    <m/>
  </r>
  <r>
    <x v="128"/>
    <d v="2021-04-12T00:00:00"/>
    <s v="Si, también _x000a_"/>
    <m/>
  </r>
  <r>
    <x v="128"/>
    <d v="2021-04-12T00:00:00"/>
    <s v="yo aplicaría a la gente_x000a_"/>
    <s v="_entrevista_a_dios__leyenda_china__el_capitan_y_el_grumete__carlota_y_su_mochila__construir_el_puente_"/>
  </r>
  <r>
    <x v="128"/>
    <d v="2021-04-12T00:00:00"/>
    <s v="yo creo que un joven docente_x000a_"/>
    <s v="_un_vaso_de_leche__el_arbol_de_manzanas__te_compro_1_hora__almuerzo_con_dios__la_ofensa_"/>
  </r>
  <r>
    <x v="128"/>
    <d v="2021-04-12T00:00:00"/>
    <s v="yo hubiera hecho lo mismo_x000a_"/>
    <s v="_el_arbol_confundido__dr_alexander_fleming__los_dientes_del_sultan__reflejo_de_tus_actos__la_oruga_"/>
  </r>
  <r>
    <x v="128"/>
    <d v="2021-04-26T00:00:00"/>
    <s v="6_x000a_"/>
    <s v="_alegria__tristeza_"/>
  </r>
  <r>
    <x v="128"/>
    <d v="2021-04-26T00:00:00"/>
    <s v="es lo más importante _x000a_"/>
    <s v="_certeza__diversion_"/>
  </r>
  <r>
    <x v="128"/>
    <d v="2021-04-26T00:00:00"/>
    <s v="Hoy no me va mal pero estoy bien_x000a_"/>
    <s v="_ira__compasion_"/>
  </r>
  <r>
    <x v="128"/>
    <d v="2021-04-26T00:00:00"/>
    <s v="No lo creo te e dicho que estoy feliz_x000a_"/>
    <s v="_alegria_"/>
  </r>
  <r>
    <x v="128"/>
    <d v="2021-04-26T00:00:00"/>
    <s v="Que dices_x000a_"/>
    <s v="_ira__tristeza_"/>
  </r>
  <r>
    <x v="128"/>
    <d v="2021-04-26T00:00:00"/>
    <s v="Que_x000a_"/>
    <m/>
  </r>
  <r>
    <x v="129"/>
    <d v="2021-04-12T00:00:00"/>
    <s v="A lo mejor le puede ayudar a mente con estres_x000a_"/>
    <s v="_deja_la_cuchara__paz_en_medio_de_las_dificultades__el_capitan_y_el_grumete__sacudete__arreglar_al_mundo_"/>
  </r>
  <r>
    <x v="129"/>
    <d v="2021-04-12T00:00:00"/>
    <s v="A mis amigos y a mi familia _x000a_"/>
    <s v="_pedro_y_el_hilo_magico__la_oruga__entrevista_a_dios__el_tren_de_la_vida__suenyo_"/>
  </r>
  <r>
    <x v="129"/>
    <d v="2021-04-12T00:00:00"/>
    <s v="Apatía,tensión,malestar_x000a_"/>
    <s v="_deja_la_cuchara__paz_en_medio_de_las_dificultades__la_ofensa__pedro_y_el_hilo_magico__arreglar_al_mundo_"/>
  </r>
  <r>
    <x v="129"/>
    <d v="2021-04-12T00:00:00"/>
    <s v="Así a lo mejor a la je te que_x000a_"/>
    <s v="_pedro_y_el_hilo_magico__el_capitan_y_el_grumete__asamblea_en_la_carpinteria__carlota_y_su_mochila__triple_filtro_"/>
  </r>
  <r>
    <x v="129"/>
    <d v="2021-04-12T00:00:00"/>
    <s v="Estres_x000a_"/>
    <s v="_deja_la_cuchara__paz_en_medio_de_las_dificultades__el_capitan_y_el_grumete__entrevista_a_dios__la_ofensa_"/>
  </r>
  <r>
    <x v="129"/>
    <d v="2021-04-12T00:00:00"/>
    <s v="No cambiaria nada_x000a_"/>
    <m/>
  </r>
  <r>
    <x v="129"/>
    <d v="2021-04-12T00:00:00"/>
    <s v="Si porque el libro está muy bien_x000a_"/>
    <s v="_destino_o_libre_albedrio__los_lobos__carlota_y_su_mochila__un_payaso_muy_inquieto_"/>
  </r>
  <r>
    <x v="129"/>
    <d v="2021-04-12T00:00:00"/>
    <s v="Si_x000a_"/>
    <m/>
  </r>
  <r>
    <x v="129"/>
    <d v="2021-04-12T00:00:00"/>
    <s v="Si_x000a_"/>
    <m/>
  </r>
  <r>
    <x v="129"/>
    <d v="2021-04-12T00:00:00"/>
    <s v="si_x000a_"/>
    <m/>
  </r>
  <r>
    <x v="129"/>
    <d v="2021-04-12T00:00:00"/>
    <s v="si_x000a_"/>
    <m/>
  </r>
  <r>
    <x v="129"/>
    <d v="2021-04-26T00:00:00"/>
    <s v="Me parece bien_x000a_"/>
    <s v="_duda__ira_"/>
  </r>
  <r>
    <x v="129"/>
    <d v="2021-04-26T00:00:00"/>
    <s v="Me parece bien_x000a_"/>
    <s v="_duda__ira_"/>
  </r>
  <r>
    <x v="129"/>
    <d v="2021-04-26T00:00:00"/>
    <s v="No_x000a_"/>
    <m/>
  </r>
  <r>
    <x v="129"/>
    <d v="2021-04-26T00:00:00"/>
    <s v="Tengo muchas ganas_x000a_"/>
    <s v="_alegria__tristeza_"/>
  </r>
  <r>
    <x v="129"/>
    <d v="2021-04-26T00:00:00"/>
    <s v="Vale_x000a_"/>
    <s v="_arrogancia_"/>
  </r>
  <r>
    <x v="129"/>
    <d v="2021-05-10T00:00:00"/>
    <s v="Bueno yo estoy muy feliz_x000a_"/>
    <s v="_tristeza__compasion_"/>
  </r>
  <r>
    <x v="129"/>
    <d v="2021-05-10T00:00:00"/>
    <s v="Quieres ser mi novia_x000a_"/>
    <s v="_satisfaccion__amor_"/>
  </r>
  <r>
    <x v="129"/>
    <d v="2021-05-10T00:00:00"/>
    <s v="Si lo soy er pa un abroma_x000a_"/>
    <m/>
  </r>
  <r>
    <x v="129"/>
    <d v="2021-05-10T00:00:00"/>
    <s v="Vale_x000a_"/>
    <s v="_dolor__malestar_"/>
  </r>
  <r>
    <x v="129"/>
    <d v="2021-05-24T00:00:00"/>
    <s v="Son poco amables_x000a_"/>
    <m/>
  </r>
  <r>
    <x v="129"/>
    <d v="2021-05-24T00:00:00"/>
    <s v="Yo soy feliz_x000a_"/>
    <s v="_tristeza__compasion_"/>
  </r>
  <r>
    <x v="129"/>
    <d v="2021-06-07T00:00:00"/>
    <s v="Bien_x000a_"/>
    <m/>
  </r>
  <r>
    <x v="129"/>
    <d v="2021-06-07T00:00:00"/>
    <s v="Bien_x000a_"/>
    <m/>
  </r>
  <r>
    <x v="129"/>
    <d v="2021-06-07T00:00:00"/>
    <s v="No se que mas contarte_x000a_"/>
    <m/>
  </r>
  <r>
    <x v="129"/>
    <d v="2021-06-07T00:00:00"/>
    <s v="Okey_x000a_"/>
    <m/>
  </r>
  <r>
    <x v="129"/>
    <d v="2021-06-07T00:00:00"/>
    <s v="Pues en el cole boy bastante bien y tengo mucho amigos_x000a_"/>
    <s v="_compasion__tristeza_"/>
  </r>
  <r>
    <x v="129"/>
    <d v="2021-06-07T00:00:00"/>
    <s v="Soy muy feliz juego al fútbol me encanta_x000a_"/>
    <s v="_tristeza__compasion_"/>
  </r>
  <r>
    <x v="129"/>
    <d v="2021-06-07T00:00:00"/>
    <s v="Vale_x000a_"/>
    <s v="_dolor__frustracion_"/>
  </r>
  <r>
    <x v="130"/>
    <d v="2021-04-12T00:00:00"/>
    <s v="Sí_x000a_"/>
    <m/>
  </r>
  <r>
    <x v="130"/>
    <d v="2021-04-12T00:00:00"/>
    <s v="Sí_x000a_"/>
    <m/>
  </r>
  <r>
    <x v="130"/>
    <d v="2021-04-12T00:00:00"/>
    <s v="Sí_x000a_"/>
    <m/>
  </r>
  <r>
    <x v="130"/>
    <d v="2021-04-12T00:00:00"/>
    <s v="Tensión y humillación _x000a_"/>
    <s v="_el_valor_de_un_billete_de_100__deja_la_cuchara__paz_en_medio_de_las_dificultades__la_ofensa__el_capitan_y_el_grumete_"/>
  </r>
  <r>
    <x v="130"/>
    <d v="2021-04-26T00:00:00"/>
    <s v="A menudo me siento sola_x000a_"/>
    <s v="_tristeza__miedo_"/>
  </r>
  <r>
    <x v="130"/>
    <d v="2021-04-26T00:00:00"/>
    <s v="Ahora me encuentro estresada, pero ayer estaba feliz_x000a_"/>
    <s v="_alegria_"/>
  </r>
  <r>
    <x v="130"/>
    <d v="2021-05-10T00:00:00"/>
    <s v="Ahora mismo me siento feliz y calmada, aunque a la vez con algo de tensión_x000a_"/>
    <s v="_tristeza__calma_"/>
  </r>
  <r>
    <x v="130"/>
    <d v="2021-05-10T00:00:00"/>
    <s v="No está mal ser negativo en algunas cosas, pero no hay que dejar que esas emociones afecten a nuestro día a día, más que ser negativo u optimista, lo mejor sería poder ser realista_x000a_"/>
    <s v="_alegria__tristeza_"/>
  </r>
  <r>
    <x v="130"/>
    <d v="2021-05-24T00:00:00"/>
    <s v="Aunque quiero perder peso, no puedo evitar comer de más_x000a_"/>
    <s v="_tristeza__tension_"/>
  </r>
  <r>
    <x v="130"/>
    <d v="2021-05-24T00:00:00"/>
    <s v="Depende del día_x000a_"/>
    <s v="_certeza__apatia_"/>
  </r>
  <r>
    <x v="130"/>
    <d v="2021-05-24T00:00:00"/>
    <s v="Porque ahora mismo siento duda, no certeza_x000a_"/>
    <s v="_certeza_"/>
  </r>
  <r>
    <x v="131"/>
    <d v="2021-04-12T00:00:00"/>
    <s v="No añadiría ni cambiaría nada, me gusta el mensaje que transmite _x000a_"/>
    <m/>
  </r>
  <r>
    <x v="131"/>
    <d v="2021-04-12T00:00:00"/>
    <s v="No veo que haya nada que cambiar _x000a_"/>
    <m/>
  </r>
  <r>
    <x v="131"/>
    <d v="2021-04-12T00:00:00"/>
    <s v="No, esta bien. _x000a_"/>
    <s v="_dinero__construir_el_puente_"/>
  </r>
  <r>
    <x v="131"/>
    <d v="2021-04-12T00:00:00"/>
    <s v="Pues me siento, confundida y aburrida de la monotonía de todos los días._x000a_"/>
    <s v="_aburrimiento__tristeza__fortaleza__arrogancia__frustracion_"/>
  </r>
  <r>
    <x v="131"/>
    <d v="2021-04-12T00:00:00"/>
    <s v="Pues me siento, confundida y aburrida de la monotonía de todos los días._x000a_"/>
    <s v="_aburrimiento__tristeza__fortaleza__arrogancia__frustracion_"/>
  </r>
  <r>
    <x v="131"/>
    <d v="2021-04-12T00:00:00"/>
    <s v="Pues no se, es que para mi las tareas nunca son placenteras._x000a_"/>
    <s v="_aburrimiento__duda_"/>
  </r>
  <r>
    <x v="131"/>
    <d v="2021-04-12T00:00:00"/>
    <s v="Si _x000a_"/>
    <m/>
  </r>
  <r>
    <x v="131"/>
    <d v="2021-04-12T00:00:00"/>
    <s v="si _x000a_"/>
    <m/>
  </r>
  <r>
    <x v="131"/>
    <d v="2021-04-12T00:00:00"/>
    <s v="Si_x000a_"/>
    <m/>
  </r>
  <r>
    <x v="131"/>
    <d v="2021-04-12T00:00:00"/>
    <s v="Si_x000a_"/>
    <m/>
  </r>
  <r>
    <x v="131"/>
    <d v="2021-04-26T00:00:00"/>
    <s v="me da miedo no llegar a ser nada en la vida_x000a_"/>
    <s v="_malestar__fortaleza_"/>
  </r>
  <r>
    <x v="131"/>
    <d v="2021-04-26T00:00:00"/>
    <s v="pues estoy preocupada porque no se que va a ser de mi futuro_x000a_"/>
    <s v="_miedo__certeza_"/>
  </r>
  <r>
    <x v="131"/>
    <d v="2021-04-26T00:00:00"/>
    <s v="pues mis padres me meten muchisima presion y no paran de regañarme por todo lo que hago y eso me hace sentirme inutil_x000a_"/>
    <s v="_malestar__tension_"/>
  </r>
  <r>
    <x v="131"/>
    <d v="2021-04-26T00:00:00"/>
    <s v="pues que es logico_x000a_"/>
    <m/>
  </r>
  <r>
    <x v="131"/>
    <d v="2021-04-26T00:00:00"/>
    <s v="si_x000a_"/>
    <m/>
  </r>
  <r>
    <x v="131"/>
    <d v="2021-04-26T00:00:00"/>
    <s v="si_x000a_"/>
    <m/>
  </r>
  <r>
    <x v="131"/>
    <d v="2021-05-10T00:00:00"/>
    <s v="bien _x000a_"/>
    <m/>
  </r>
  <r>
    <x v="131"/>
    <d v="2021-05-10T00:00:00"/>
    <s v="nose esq no me apetece hablar porque por ahora no tengo ningun problema_x000a_"/>
    <m/>
  </r>
  <r>
    <x v="132"/>
    <d v="2021-04-12T00:00:00"/>
    <s v="La moraleja de este cuento es “si lo intentas seguro que lo consigues” “si no lo consigues inténtalo más veces y con más atención”._x000a_"/>
    <s v="_el_arbol_confundido__carlota_y_su_mochila__nestor_el_castor__la_fabula_del_lapiz__las_dos_ranas_"/>
  </r>
  <r>
    <x v="132"/>
    <d v="2021-04-12T00:00:00"/>
    <s v="No _x000a_"/>
    <m/>
  </r>
  <r>
    <x v="132"/>
    <d v="2021-04-12T00:00:00"/>
    <s v="No, yo creo que solo habla de calma tensión._x000a_"/>
    <s v="_deja_la_cuchara__paz_en_medio_de_las_dificultades__el_capitan_y_el_grumete__la_ofensa__un_payaso_muy_inquieto_"/>
  </r>
  <r>
    <x v="132"/>
    <d v="2021-04-12T00:00:00"/>
    <s v="Si estoy de acuerdo_x000a_"/>
    <s v="_destino_o_libre_albedrio__asamblea_en_la_carpinteria_"/>
  </r>
  <r>
    <x v="132"/>
    <d v="2021-04-12T00:00:00"/>
    <s v="Si estoy de acuerdo_x000a_"/>
    <s v="_destino_o_libre_albedrio__asamblea_en_la_carpinteria_"/>
  </r>
  <r>
    <x v="132"/>
    <d v="2021-04-12T00:00:00"/>
    <s v="Si_x000a_"/>
    <m/>
  </r>
  <r>
    <x v="132"/>
    <d v="2021-04-12T00:00:00"/>
    <s v="Si_x000a_"/>
    <m/>
  </r>
  <r>
    <x v="132"/>
    <d v="2021-04-26T00:00:00"/>
    <s v="Estoy calmada y aburrida_x000a_"/>
    <s v="_aburrimiento__calma_"/>
  </r>
  <r>
    <x v="132"/>
    <d v="2021-05-10T00:00:00"/>
    <s v="Estoy aburrida _x000a_"/>
    <s v="_aburrimiento__apatia_"/>
  </r>
  <r>
    <x v="132"/>
    <d v="2021-05-10T00:00:00"/>
    <s v="Si. Algunas veces _x000a_"/>
    <m/>
  </r>
  <r>
    <x v="132"/>
    <d v="2021-05-10T00:00:00"/>
    <s v="Vale_x000a_"/>
    <s v="_dolor__malestar_"/>
  </r>
  <r>
    <x v="132"/>
    <d v="2021-05-10T00:00:00"/>
    <s v="Yo creo que es ya lo ha entendido y no quiere conversar otra vez_x000a_"/>
    <s v="_dolor__ira_"/>
  </r>
  <r>
    <x v="132"/>
    <d v="2021-05-24T00:00:00"/>
    <s v="Estoy aburrida_x000a_"/>
    <s v="_aburrimiento__apatia_"/>
  </r>
  <r>
    <x v="132"/>
    <d v="2021-05-24T00:00:00"/>
    <s v="Nada preocupada. Bien. _x000a_"/>
    <m/>
  </r>
  <r>
    <x v="133"/>
    <d v="2021-04-12T00:00:00"/>
    <s v="A ser feliz le doy mucha importancia, porque en este momento no encuentro razones para estar triste o enfadada, aunque no siempre sea así, ya que pienso que no es malo estar triste._x000a_"/>
    <s v="_alegria__malestar__amor__tristeza__arrogancia_"/>
  </r>
  <r>
    <x v="133"/>
    <d v="2021-04-12T00:00:00"/>
    <s v="Estoy tranquila y contenta. A veces me agobio porque no salga algo bien._x000a_"/>
    <s v="_entusiasmo__frustracion__agrado__satisfaccion__calma_"/>
  </r>
  <r>
    <x v="133"/>
    <d v="2021-04-12T00:00:00"/>
    <s v="No encuentro otra emoción de la que trate._x000a_"/>
    <m/>
  </r>
  <r>
    <x v="133"/>
    <d v="2021-04-12T00:00:00"/>
    <s v="No encuentro un tema_x000a_"/>
    <m/>
  </r>
  <r>
    <x v="133"/>
    <d v="2021-04-12T00:00:00"/>
    <s v="No_x000a_"/>
    <m/>
  </r>
  <r>
    <x v="133"/>
    <d v="2021-04-12T00:00:00"/>
    <s v="Sí_x000a_"/>
    <m/>
  </r>
  <r>
    <x v="133"/>
    <d v="2021-04-12T00:00:00"/>
    <s v="Sí_x000a_"/>
    <m/>
  </r>
  <r>
    <x v="133"/>
    <d v="2021-04-12T00:00:00"/>
    <s v="Sí_x000a_"/>
    <m/>
  </r>
  <r>
    <x v="133"/>
    <d v="2021-04-12T00:00:00"/>
    <s v="Sí, me considero feliz._x000a_"/>
    <s v="_alegria_"/>
  </r>
  <r>
    <x v="133"/>
    <d v="2021-04-26T00:00:00"/>
    <s v="Ahora me encuentro bien, pero estoy cansada_x000a_"/>
    <s v="_ira__agotamiento_"/>
  </r>
  <r>
    <x v="133"/>
    <d v="2021-04-26T00:00:00"/>
    <s v="Estoy alegre_x000a_"/>
    <s v="_alegria__diversion_"/>
  </r>
  <r>
    <x v="133"/>
    <d v="2021-04-26T00:00:00"/>
    <s v="No_x000a_"/>
    <m/>
  </r>
  <r>
    <x v="133"/>
    <d v="2021-04-26T00:00:00"/>
    <s v="Sí _x000a_"/>
    <m/>
  </r>
  <r>
    <x v="133"/>
    <d v="2021-05-24T00:00:00"/>
    <s v="Estoy muy feliz porque el Atlético de Madrid ha ganado la liga._x000a_"/>
    <s v="_tristeza__compasion_"/>
  </r>
  <r>
    <x v="133"/>
    <d v="2021-06-07T00:00:00"/>
    <s v="En este momento, no tengo miedo de nada, pero tengo preocupación por los exámenes que me quedan para intentar afrontarlos bien._x000a_"/>
    <s v="_tension__ira_"/>
  </r>
  <r>
    <x v="133"/>
    <d v="2021-06-07T00:00:00"/>
    <s v="No, sería incertidumbre _x000a_"/>
    <s v="_duda__miedo_"/>
  </r>
  <r>
    <x v="133"/>
    <d v="2021-06-07T00:00:00"/>
    <s v="Opino que hay que pensar en lo que puede ir bien._x000a_"/>
    <s v="_ira__tristeza_"/>
  </r>
  <r>
    <x v="133"/>
    <d v="2021-06-07T00:00:00"/>
    <s v="Opino que sí se asocia con el miedo por no saber qué va a pasar._x000a_"/>
    <s v="_tension__frustracion_"/>
  </r>
  <r>
    <x v="133"/>
    <d v="2021-06-07T00:00:00"/>
    <s v="Que podrían pensar en positivo, ya que pensando en positivo puedes cambiar tus actos._x000a_"/>
    <s v="_alegria__valentia_"/>
  </r>
  <r>
    <x v="133"/>
    <d v="2021-06-07T00:00:00"/>
    <s v="Sí, que hay que ser risueña y enérgica, y suelo serlo._x000a_"/>
    <s v="_placer__apatia_"/>
  </r>
  <r>
    <x v="134"/>
    <d v="2021-04-12T00:00:00"/>
    <s v="al carpintero_x000a_"/>
    <s v="_la_ultima_casa_del_carpintero__construir_el_puente__asamblea_en_la_carpinteria__el_arbol_de_los_problemas_"/>
  </r>
  <r>
    <x v="134"/>
    <d v="2021-04-12T00:00:00"/>
    <s v="Al principio los personajes se intentan dr_x000a_"/>
    <s v="_un_payaso_muy_inquieto__arreglar_al_mundo__el_aborto_un_cuento_de_horror__el_valor_de_un_billete_de_100__pedro_y_el_hilo_magico_"/>
  </r>
  <r>
    <x v="134"/>
    <d v="2021-04-12T00:00:00"/>
    <s v="algunas situaciones del día a dia_x000a_"/>
    <s v="_el_aborto_un_cuento_de_horror__necesito_un_abrazo__el_capitan_y_el_grumete__los_ingredientes_del_bizcocho__bordados_de_la_vida_"/>
  </r>
  <r>
    <x v="134"/>
    <d v="2021-04-12T00:00:00"/>
    <s v="Bullying y trabajo_x000a_"/>
    <s v="_el_acoso_a_marita_cuento_para_hablar_sobre_el_bullying_con_los_ninyos__triple_filtro__un_payaso_muy_inquieto__el_arbol_confundido__carlota_y_su_mochila_"/>
  </r>
  <r>
    <x v="134"/>
    <d v="2021-04-12T00:00:00"/>
    <s v="Estoy en una situación de duda y tensión constante en el instituto_x000a_"/>
    <s v="_duda__arrogancia__certeza__malestar__agotamiento_"/>
  </r>
  <r>
    <x v="134"/>
    <d v="2021-04-12T00:00:00"/>
    <s v="Me parece bien _x000a_"/>
    <s v="_duda__amor__entusiasmo__miedo__malestar_"/>
  </r>
  <r>
    <x v="134"/>
    <d v="2021-04-12T00:00:00"/>
    <s v="mi aspecto perceptivo de cara a las personas _x000a_"/>
    <s v="_las_siete_tinajas_de_oro__paz_en_medio_de_las_dificultades__pedro_y_el_hilo_magico__el_capitan_y_el_grumete__la_oruga_"/>
  </r>
  <r>
    <x v="134"/>
    <d v="2021-04-12T00:00:00"/>
    <s v="No juzgues a un pez por su habilidad de trepar árboles_x000a_"/>
    <m/>
  </r>
  <r>
    <x v="134"/>
    <d v="2021-04-12T00:00:00"/>
    <s v="No_x000a_"/>
    <m/>
  </r>
  <r>
    <x v="134"/>
    <d v="2021-04-12T00:00:00"/>
    <s v="No_x000a_"/>
    <m/>
  </r>
  <r>
    <x v="134"/>
    <d v="2021-04-12T00:00:00"/>
    <s v="para ayudar a otros y darles a entender una situación_x000a_"/>
    <s v="_el_aborto_un_cuento_de_horror__el_capitan_y_el_grumete__el_valor_de_un_billete_de_100__el_tren_de_la_vida__los_ingredientes_del_bizcocho_"/>
  </r>
  <r>
    <x v="134"/>
    <d v="2021-04-12T00:00:00"/>
    <s v="Porque suelo buscar la buena cara de las personas _x000a_"/>
    <s v="_carlota_y_su_mochila__almuerzo_con_dios__la_ofensa__las_dos_ranas__los_ingredientes_del_bizcocho_"/>
  </r>
  <r>
    <x v="134"/>
    <d v="2021-04-12T00:00:00"/>
    <s v="Si_x000a_"/>
    <m/>
  </r>
  <r>
    <x v="134"/>
    <d v="2021-04-12T00:00:00"/>
    <s v="Si_x000a_"/>
    <m/>
  </r>
  <r>
    <x v="134"/>
    <d v="2021-04-12T00:00:00"/>
    <s v="Si_x000a_"/>
    <m/>
  </r>
  <r>
    <x v="134"/>
    <d v="2021-04-12T00:00:00"/>
    <s v="Si_x000a_"/>
    <m/>
  </r>
  <r>
    <x v="134"/>
    <d v="2021-04-12T00:00:00"/>
    <s v="Tensión_x000a_"/>
    <s v="_deja_la_cuchara__paz_en_medio_de_las_dificultades__la_ofensa__el_capitan_y_el_grumete__entrevista_a_dios_"/>
  </r>
  <r>
    <x v="134"/>
    <d v="2021-04-12T00:00:00"/>
    <s v="todos a favor_x000a_"/>
    <s v="_la_ultima_casa_del_carpintero__carlota_y_su_mochila_"/>
  </r>
  <r>
    <x v="134"/>
    <d v="2021-04-12T00:00:00"/>
    <s v="Un joven_x000a_"/>
    <s v="_un_vaso_de_leche__el_arbol_de_manzanas__te_compro_1_hora__almuerzo_con_dios__la_ofensa_"/>
  </r>
  <r>
    <x v="134"/>
    <d v="2021-05-10T00:00:00"/>
    <s v="me da miedo sobrepasarme_x000a_"/>
    <s v="_tension__frustracion_"/>
  </r>
  <r>
    <x v="134"/>
    <d v="2021-05-10T00:00:00"/>
    <s v="me parece redundante_x000a_"/>
    <s v="_satisfaccion__placer_"/>
  </r>
  <r>
    <x v="134"/>
    <d v="2021-05-10T00:00:00"/>
    <s v="últimamente he estado sin rumbo ni sentimiento_x000a_"/>
    <s v="_tristeza__entusiasmo_"/>
  </r>
  <r>
    <x v="135"/>
    <d v="2021-04-12T00:00:00"/>
    <s v="?_x000a_"/>
    <m/>
  </r>
  <r>
    <x v="135"/>
    <d v="2021-04-12T00:00:00"/>
    <s v="En el día de hoy estoy muy cansada ya que no duermo mucho últimamente y a parte estoy muy aburrida de la rutina de siempre_x000a_"/>
    <s v="_agotamiento__aburrimiento__arrogancia__tristeza__frustracion_"/>
  </r>
  <r>
    <x v="135"/>
    <d v="2021-04-12T00:00:00"/>
    <s v="Es exactamente la que creía yo que era_x000a_"/>
    <s v="_el_tren_de_la_vida__el_capitan_y_el_grumete__bordados_de_la_vida__un_payaso_muy_inquieto__una_sonrisa_"/>
  </r>
  <r>
    <x v="135"/>
    <d v="2021-04-12T00:00:00"/>
    <s v="es que no tengo ganas ni fuerza para hacer nada solo quiero descansar _x000a_"/>
    <m/>
  </r>
  <r>
    <x v="135"/>
    <d v="2021-04-12T00:00:00"/>
    <s v="Exacto, es sensación de fatiga y debilidad. Es que ya es un agotamiento mental de tantas cosas q lleva una encima _x000a_"/>
    <s v="_agotamiento__tension__placer__ira__frustracion_"/>
  </r>
  <r>
    <x v="135"/>
    <d v="2021-04-12T00:00:00"/>
    <s v="Fij_x000a_"/>
    <m/>
  </r>
  <r>
    <x v="135"/>
    <d v="2021-04-12T00:00:00"/>
    <s v="Hola_x000a_"/>
    <m/>
  </r>
  <r>
    <x v="135"/>
    <d v="2021-04-12T00:00:00"/>
    <s v="Totalmente _x000a_"/>
    <m/>
  </r>
  <r>
    <x v="135"/>
    <d v="2021-04-12T00:00:00"/>
    <s v="y encima la migraña que tengo me agota mucho_x000a_"/>
    <s v="_agotamiento__agrado__ira__amor__humillacion_"/>
  </r>
  <r>
    <x v="135"/>
    <d v="2021-04-12T00:00:00"/>
    <s v="y entre los baloncesto y los estudios no puedo más _x000a_"/>
    <s v="_dolor__tension__aburrimiento__duda__amor_"/>
  </r>
  <r>
    <x v="135"/>
    <d v="2021-04-12T00:00:00"/>
    <s v="Y y_x000a_"/>
    <m/>
  </r>
  <r>
    <x v="135"/>
    <d v="2021-04-12T00:00:00"/>
    <s v="Yo soy feliz pero ahora mismo no estoy en mis mejores momentos. Yo creo q estoy en un 6-7_x000a__x000a_Fin_x000a_"/>
    <s v="_alegria__fortaleza__tristeza__humillacion__malestar_"/>
  </r>
  <r>
    <x v="135"/>
    <d v="2021-04-26T00:00:00"/>
    <s v="hola! Últimamente me siento como perdida y casi nada me anima _x000a_"/>
    <s v="_miedo__fortaleza_"/>
  </r>
  <r>
    <x v="135"/>
    <d v="2021-04-26T00:00:00"/>
    <s v="Hola?_x000a_"/>
    <m/>
  </r>
  <r>
    <x v="135"/>
    <d v="2021-04-26T00:00:00"/>
    <s v="hola?_x000a_"/>
    <m/>
  </r>
  <r>
    <x v="135"/>
    <d v="2021-04-26T00:00:00"/>
    <s v="Holaaaa?_x000a_"/>
    <m/>
  </r>
  <r>
    <x v="135"/>
    <d v="2021-04-26T00:00:00"/>
    <s v="no creo que es algo más como, agobio _x000a_"/>
    <m/>
  </r>
  <r>
    <x v="135"/>
    <d v="2021-04-26T00:00:00"/>
    <s v="quiero un libro que me tranquilice y cambie mi manera de ver el mundo _x000a_"/>
    <s v="_diversion__calma_"/>
  </r>
  <r>
    <x v="136"/>
    <d v="2021-04-12T00:00:00"/>
    <s v="Ah weno _x000a_"/>
    <m/>
  </r>
  <r>
    <x v="136"/>
    <d v="2021-04-12T00:00:00"/>
    <s v="Conocía el cuento en si_x000a_"/>
    <s v="_dr_alexander_fleming__suenyo__almuerzo_con_dios__el_arbol_de_los_problemas__el_aborto_un_cuento_de_horror_"/>
  </r>
  <r>
    <x v="136"/>
    <d v="2021-04-12T00:00:00"/>
    <s v="Hoy me encuentro bastante bien, no tengo ningún problema en concreto_x000a_"/>
    <s v="_tristeza__ira__placer__tension__frustracion_"/>
  </r>
  <r>
    <x v="136"/>
    <d v="2021-04-12T00:00:00"/>
    <s v="Me dio lastima el primer sabio, no es su culpa que el sultán no sea capaz de afrontar la verdad_x000a_"/>
    <s v="_amar_lo_que_somos__los_dientes_del_sultan__el_capitan_y_el_grumete__arreglar_al_mundo__el_arbol_confundido_"/>
  </r>
  <r>
    <x v="136"/>
    <d v="2021-04-12T00:00:00"/>
    <s v="Me recuerda a que depende cómo te expreses vas a causar diversas reacciones._x000a_"/>
    <s v="_calidad_emocional__triple_filtro__el_acoso_a_marita_cuento_para_hablar_sobre_el_bullying_con_los_ninyos__el_alacran__carlota_y_su_mochila_"/>
  </r>
  <r>
    <x v="136"/>
    <d v="2021-04-12T00:00:00"/>
    <s v="No del todo_x000a_"/>
    <m/>
  </r>
  <r>
    <x v="136"/>
    <d v="2021-04-12T00:00:00"/>
    <s v="No sabría decir _x000a_"/>
    <m/>
  </r>
  <r>
    <x v="136"/>
    <d v="2021-04-12T00:00:00"/>
    <s v="No sabría que decir_x000a_"/>
    <m/>
  </r>
  <r>
    <x v="136"/>
    <d v="2021-04-12T00:00:00"/>
    <s v="No se_x000a_"/>
    <m/>
  </r>
  <r>
    <x v="136"/>
    <d v="2021-04-12T00:00:00"/>
    <s v="No todos los adjetivos describen a este cuento_x000a_"/>
    <m/>
  </r>
  <r>
    <x v="136"/>
    <d v="2021-04-12T00:00:00"/>
    <s v="No_x000a_"/>
    <m/>
  </r>
  <r>
    <x v="136"/>
    <d v="2021-04-12T00:00:00"/>
    <s v="No_x000a_"/>
    <m/>
  </r>
  <r>
    <x v="136"/>
    <d v="2021-04-12T00:00:00"/>
    <s v="Podría ayudar a las personas con muchas dudas quizás _x000a_"/>
    <s v="_destino_o_libre_albedrio__arreglar_al_mundo__entrevista_a_dios__el_tren_de_la_vida__el_ingenio_de_una_hormiga_"/>
  </r>
  <r>
    <x v="136"/>
    <d v="2021-04-12T00:00:00"/>
    <s v="Puede ser, depende de cómo cada persona enfoque el cuento._x000a_"/>
    <s v="_la_fabula_del_lapiz__la_fabula_del_helecho_y_el_bambu__dinero__necesito_un_abrazo__los_ingredientes_del_bizcocho_"/>
  </r>
  <r>
    <x v="136"/>
    <d v="2021-04-12T00:00:00"/>
    <s v="Si_x000a_"/>
    <m/>
  </r>
  <r>
    <x v="136"/>
    <d v="2021-04-12T00:00:00"/>
    <s v="Si_x000a_"/>
    <m/>
  </r>
  <r>
    <x v="136"/>
    <d v="2021-04-12T00:00:00"/>
    <s v="Si_x000a_"/>
    <m/>
  </r>
  <r>
    <x v="136"/>
    <d v="2021-04-12T00:00:00"/>
    <s v="Si_x000a_"/>
    <m/>
  </r>
  <r>
    <x v="136"/>
    <d v="2021-04-12T00:00:00"/>
    <s v="Si_x000a_"/>
    <m/>
  </r>
  <r>
    <x v="136"/>
    <d v="2021-04-12T00:00:00"/>
    <s v="Si, ha estado interesante_x000a_"/>
    <s v="_el_balde_chino__el_capitan_y_el_grumete_"/>
  </r>
  <r>
    <x v="136"/>
    <d v="2021-04-26T00:00:00"/>
    <s v="en general me encuentro bien pero hay veces en las que no es así_x000a_"/>
    <s v="_ira__tristeza_"/>
  </r>
  <r>
    <x v="136"/>
    <d v="2021-04-26T00:00:00"/>
    <s v="es verdad que muchas vces cuando ns sentimos tristes decimos eso para o preocupar, pero en mi caso es verdad._x000a_"/>
    <s v="_tristeza__frustracion_"/>
  </r>
  <r>
    <x v="136"/>
    <d v="2021-04-26T00:00:00"/>
    <s v="estoy agobiada por los estudios_x000a_"/>
    <s v="_frustracion__dolor_"/>
  </r>
  <r>
    <x v="136"/>
    <d v="2021-04-26T00:00:00"/>
    <s v="estoy bien_x000a_"/>
    <s v="_ira__certeza_"/>
  </r>
  <r>
    <x v="136"/>
    <d v="2021-04-26T00:00:00"/>
    <s v="hoy me encuentro bien, pero últimamente tengo bastante presión encima._x000a_"/>
    <s v="_ira__tristeza_"/>
  </r>
  <r>
    <x v="136"/>
    <d v="2021-04-26T00:00:00"/>
    <s v="interesante_x000a_"/>
    <s v="_aburrimiento_"/>
  </r>
  <r>
    <x v="136"/>
    <d v="2021-04-26T00:00:00"/>
    <s v="me encuentro bien pero un poco agobiada_x000a_"/>
    <s v="_frustracion__ira_"/>
  </r>
  <r>
    <x v="136"/>
    <d v="2021-04-26T00:00:00"/>
    <s v="no mucho la verdad_x000a_"/>
    <s v="_certeza__duda_"/>
  </r>
  <r>
    <x v="136"/>
    <d v="2021-04-26T00:00:00"/>
    <s v="no se _x000a_"/>
    <m/>
  </r>
  <r>
    <x v="136"/>
    <d v="2021-04-26T00:00:00"/>
    <s v="no_x000a_"/>
    <m/>
  </r>
  <r>
    <x v="136"/>
    <d v="2021-04-26T00:00:00"/>
    <s v="no_x000a_"/>
    <m/>
  </r>
  <r>
    <x v="136"/>
    <d v="2021-04-26T00:00:00"/>
    <s v="no, para nada_x000a_"/>
    <m/>
  </r>
  <r>
    <x v="136"/>
    <d v="2021-04-26T00:00:00"/>
    <s v="nooo_x000a_"/>
    <m/>
  </r>
  <r>
    <x v="136"/>
    <d v="2021-04-26T00:00:00"/>
    <s v="podría ser, pero no se corresponde conmigo._x000a_"/>
    <s v="_deseo__miedo_"/>
  </r>
  <r>
    <x v="136"/>
    <d v="2021-04-26T00:00:00"/>
    <s v="que mas te digo_x000a_"/>
    <s v="_miedo__arrogancia_"/>
  </r>
  <r>
    <x v="136"/>
    <d v="2021-04-26T00:00:00"/>
    <s v="quizás, demasiada monotonía en mi alrededor, me gustaría hacer algo diferente._x000a_"/>
    <s v="_ira__tristeza_"/>
  </r>
  <r>
    <x v="136"/>
    <d v="2021-05-10T00:00:00"/>
    <s v="a_x000a_"/>
    <m/>
  </r>
  <r>
    <x v="136"/>
    <d v="2021-05-10T00:00:00"/>
    <s v="a_x000a_"/>
    <m/>
  </r>
  <r>
    <x v="136"/>
    <d v="2021-05-10T00:00:00"/>
    <s v="a_x000a_"/>
    <m/>
  </r>
  <r>
    <x v="136"/>
    <d v="2021-05-10T00:00:00"/>
    <s v="a_x000a_"/>
    <m/>
  </r>
  <r>
    <x v="136"/>
    <d v="2021-05-10T00:00:00"/>
    <s v="Creo que en la sociedad a día de hoy hay mucha desconfianza, lo cual es comprensible. En un entorno como este es esencial ser seguro de ti mismo_x000a_"/>
    <s v="_frustracion__duda_"/>
  </r>
  <r>
    <x v="136"/>
    <d v="2021-05-10T00:00:00"/>
    <s v="creo que tienen sus motivos para pensar de aquella manera, sin embargo creo que al no ser algo positivo deberían intentar cambiarlo con ayuda de gente cercana y experta_x000a_"/>
    <s v="_alegria__tristeza_"/>
  </r>
  <r>
    <x v="136"/>
    <d v="2021-05-10T00:00:00"/>
    <s v="estoy bien_x000a_"/>
    <s v="_ira__duda_"/>
  </r>
  <r>
    <x v="136"/>
    <d v="2021-05-10T00:00:00"/>
    <s v="hoy me siento bien_x000a_"/>
    <s v="_ira__duda_"/>
  </r>
  <r>
    <x v="136"/>
    <d v="2021-05-10T00:00:00"/>
    <s v="me alegro_x000a_"/>
    <s v="_agrado__entusiasmo_"/>
  </r>
  <r>
    <x v="136"/>
    <d v="2021-05-10T00:00:00"/>
    <s v="no se me encuentro bien, no siento nada especifico _x000a_"/>
    <m/>
  </r>
  <r>
    <x v="136"/>
    <d v="2021-05-10T00:00:00"/>
    <s v="no tengo nada especial que contar_x000a_"/>
    <m/>
  </r>
  <r>
    <x v="136"/>
    <d v="2021-05-10T00:00:00"/>
    <s v="No, no me identifico con esa emoción_x000a_"/>
    <m/>
  </r>
  <r>
    <x v="136"/>
    <d v="2021-05-10T00:00:00"/>
    <s v="pues no soy muy arrogante la verdad_x000a_"/>
    <m/>
  </r>
  <r>
    <x v="136"/>
    <d v="2021-05-10T00:00:00"/>
    <s v="que es cierto_x000a_"/>
    <s v="_certeza_"/>
  </r>
  <r>
    <x v="136"/>
    <d v="2021-05-10T00:00:00"/>
    <s v="que es verdad_x000a_"/>
    <s v="_certeza__apatia_"/>
  </r>
  <r>
    <x v="136"/>
    <d v="2021-05-10T00:00:00"/>
    <s v="que es verdad_x000a_"/>
    <s v="_certeza__apatia_"/>
  </r>
  <r>
    <x v="136"/>
    <d v="2021-05-10T00:00:00"/>
    <s v="si, lo creo_x000a_"/>
    <s v="_frustracion__duda_"/>
  </r>
  <r>
    <x v="136"/>
    <d v="2021-05-10T00:00:00"/>
    <s v="SIIII_x000a_"/>
    <m/>
  </r>
  <r>
    <x v="136"/>
    <d v="2021-05-10T00:00:00"/>
    <s v="siiiiiiiiiiiiiiiiiiiiiii_x000a_"/>
    <m/>
  </r>
  <r>
    <x v="136"/>
    <d v="2021-05-10T00:00:00"/>
    <s v="suele usarse, si_x000a_"/>
    <s v="_ira__duda_"/>
  </r>
  <r>
    <x v="136"/>
    <d v="2021-05-10T00:00:00"/>
    <s v="vale_x000a_"/>
    <s v="_arrogancia__dolor_"/>
  </r>
  <r>
    <x v="136"/>
    <d v="2021-05-10T00:00:00"/>
    <s v="vale_x000a_"/>
    <s v="_arrogancia__dolor_"/>
  </r>
  <r>
    <x v="136"/>
    <d v="2021-05-10T00:00:00"/>
    <s v="ya lo he dicho antes_x000a_"/>
    <s v="_fobia__humillacion_"/>
  </r>
  <r>
    <x v="136"/>
    <d v="2021-05-24T00:00:00"/>
    <s v="En parte si_x000a_"/>
    <s v="_calma__diversion_"/>
  </r>
  <r>
    <x v="136"/>
    <d v="2021-05-24T00:00:00"/>
    <s v="Me siento aburrida _x000a_"/>
    <s v="_aburrimiento__apatia_"/>
  </r>
  <r>
    <x v="136"/>
    <d v="2021-05-24T00:00:00"/>
    <s v="No sabría que decir_x000a_"/>
    <s v="_duda__odio_"/>
  </r>
  <r>
    <x v="136"/>
    <d v="2021-05-24T00:00:00"/>
    <s v="Quiero probar actividades nuevas, como aprovechar mejor mi tiempo pasandolo con amigos y compañeros etc_x000a_"/>
    <s v="_placer__tristeza_"/>
  </r>
  <r>
    <x v="136"/>
    <d v="2021-05-24T00:00:00"/>
    <s v="Si, se identifica_x000a_"/>
    <s v="_amor_"/>
  </r>
  <r>
    <x v="136"/>
    <d v="2021-06-07T00:00:00"/>
    <s v="ahora mismo estoy bien_x000a_"/>
    <s v="_ira__tristeza_"/>
  </r>
  <r>
    <x v="136"/>
    <d v="2021-06-07T00:00:00"/>
    <s v="interesante_x000a_"/>
    <s v="_duda__aburrimiento_"/>
  </r>
  <r>
    <x v="136"/>
    <d v="2021-06-07T00:00:00"/>
    <s v="me encuentro bie_x000a_"/>
    <s v="_fobia__satisfaccion_"/>
  </r>
  <r>
    <x v="136"/>
    <d v="2021-06-07T00:00:00"/>
    <s v="necesitan apoyo para dejar atrás los pensamientos negativos_x000a_"/>
    <s v="_fobia__tension_"/>
  </r>
  <r>
    <x v="136"/>
    <d v="2021-06-07T00:00:00"/>
    <s v="No, mi estado emocional actual es positivo_x000a_"/>
    <s v="_alegria__entusiasmo_"/>
  </r>
  <r>
    <x v="136"/>
    <d v="2021-06-07T00:00:00"/>
    <s v="porque no estoy enfadada_x000a_"/>
    <m/>
  </r>
  <r>
    <x v="136"/>
    <d v="2021-06-07T00:00:00"/>
    <s v="pues me parece estupendo_x000a_"/>
    <s v="_satisfaccion__placer_"/>
  </r>
  <r>
    <x v="136"/>
    <d v="2021-06-07T00:00:00"/>
    <s v="que tal_x000a_"/>
    <m/>
  </r>
  <r>
    <x v="136"/>
    <d v="2021-06-07T00:00:00"/>
    <s v="va_x000a_"/>
    <s v="_frustracion__tension_"/>
  </r>
  <r>
    <x v="137"/>
    <d v="2021-04-13T00:00:00"/>
    <s v="Estoy nervioso, tengo un examen y no he estudiado nada tío _x000a_"/>
    <s v="_dolor__tension__tristeza__duda__miedo_"/>
  </r>
  <r>
    <x v="137"/>
    <d v="2021-04-13T00:00:00"/>
    <s v="Holaa_x000a_"/>
    <m/>
  </r>
  <r>
    <x v="137"/>
    <d v="2021-04-26T00:00:00"/>
    <s v=" dnd dbdk_x000a_"/>
    <m/>
  </r>
  <r>
    <x v="137"/>
    <d v="2021-04-26T00:00:00"/>
    <s v="1 1=2?_x000a_"/>
    <s v="_amor__miedo_"/>
  </r>
  <r>
    <x v="137"/>
    <d v="2021-04-26T00:00:00"/>
    <s v="Albondigas con chocolate y tomato frito_x000a_"/>
    <m/>
  </r>
  <r>
    <x v="137"/>
    <d v="2021-04-26T00:00:00"/>
    <s v="Autodestruyete_x000a_"/>
    <m/>
  </r>
  <r>
    <x v="137"/>
    <d v="2021-04-26T00:00:00"/>
    <s v="Callate tonto_x000a_"/>
    <s v="_frustracion_"/>
  </r>
  <r>
    <x v="137"/>
    <d v="2021-04-26T00:00:00"/>
    <s v="calma_x000a_"/>
    <s v="_calma__ira_"/>
  </r>
  <r>
    <x v="137"/>
    <d v="2021-04-26T00:00:00"/>
    <s v="Como estás?_x000a_"/>
    <m/>
  </r>
  <r>
    <x v="137"/>
    <d v="2021-04-26T00:00:00"/>
    <s v="Cuando estoy enfadado le quiero pegar les_x000a_"/>
    <s v="_ira__malestar_"/>
  </r>
  <r>
    <x v="137"/>
    <d v="2021-04-26T00:00:00"/>
    <s v="Cuéntame un chiste porfavor_x000a_"/>
    <m/>
  </r>
  <r>
    <x v="137"/>
    <d v="2021-04-26T00:00:00"/>
    <s v="Dime tus emociones_x000a_"/>
    <s v="_aburrimiento__ira_"/>
  </r>
  <r>
    <x v="137"/>
    <d v="2021-04-26T00:00:00"/>
    <s v="Dime un libro_x000a_"/>
    <s v="_placer__dolor_"/>
  </r>
  <r>
    <x v="137"/>
    <d v="2021-04-26T00:00:00"/>
    <s v="dndkx ddjd_x000a_"/>
    <m/>
  </r>
  <r>
    <x v="137"/>
    <d v="2021-04-26T00:00:00"/>
    <s v="España_x000a_"/>
    <m/>
  </r>
  <r>
    <x v="137"/>
    <d v="2021-04-26T00:00:00"/>
    <s v="Estás bien?_x000a_"/>
    <s v="_ira__certeza_"/>
  </r>
  <r>
    <x v="137"/>
    <d v="2021-04-26T00:00:00"/>
    <s v="Estou_x000a_"/>
    <m/>
  </r>
  <r>
    <x v="137"/>
    <d v="2021-04-26T00:00:00"/>
    <s v="Estoy agobiado_x000a_"/>
    <s v="_frustracion_"/>
  </r>
  <r>
    <x v="137"/>
    <d v="2021-04-26T00:00:00"/>
    <s v="Estoy enfadado no me gusta el colegio_x000a_"/>
    <s v="_ira__malestar_"/>
  </r>
  <r>
    <x v="137"/>
    <d v="2021-04-26T00:00:00"/>
    <s v="estoy enfermo_x000a_"/>
    <s v="_tension__frustracion_"/>
  </r>
  <r>
    <x v="137"/>
    <d v="2021-04-26T00:00:00"/>
    <s v="estoy llorando_x000a_"/>
    <s v="_tristeza__compasion_"/>
  </r>
  <r>
    <x v="137"/>
    <d v="2021-04-26T00:00:00"/>
    <s v="Estoy mal me hacen bullying y tomo vodka _x000a_"/>
    <s v="_ira__malestar_"/>
  </r>
  <r>
    <x v="137"/>
    <d v="2021-04-26T00:00:00"/>
    <s v="Estoy mal_x000a_"/>
    <s v="_aburrimiento__dolor_"/>
  </r>
  <r>
    <x v="137"/>
    <d v="2021-04-26T00:00:00"/>
    <s v="Estoy triste _x000a_"/>
    <s v="_frustracion__tristeza_"/>
  </r>
  <r>
    <x v="137"/>
    <d v="2021-04-26T00:00:00"/>
    <s v="Habla porfavor_x000a_"/>
    <s v="_humillacion__tristeza_"/>
  </r>
  <r>
    <x v="137"/>
    <d v="2021-04-26T00:00:00"/>
    <s v="Hola_x000a_"/>
    <m/>
  </r>
  <r>
    <x v="137"/>
    <d v="2021-04-26T00:00:00"/>
    <s v="Hoy es lunes 26 de abril 2021_x000a_"/>
    <s v="_ira__tristeza_"/>
  </r>
  <r>
    <x v="137"/>
    <d v="2021-04-26T00:00:00"/>
    <s v="Llorando_x000a_"/>
    <m/>
  </r>
  <r>
    <x v="137"/>
    <d v="2021-04-26T00:00:00"/>
    <s v="Mal_x000a_"/>
    <s v="_aburrimiento__dolor_"/>
  </r>
  <r>
    <x v="137"/>
    <d v="2021-04-26T00:00:00"/>
    <s v="Matematicas_x000a_"/>
    <m/>
  </r>
  <r>
    <x v="137"/>
    <d v="2021-04-26T00:00:00"/>
    <s v="Me hacen triste pues bebo vodka_x000a_"/>
    <s v="_frustracion__tristeza_"/>
  </r>
  <r>
    <x v="137"/>
    <d v="2021-04-26T00:00:00"/>
    <s v="me siento bien y calamdo_x000a_"/>
    <s v="_ira__certeza_"/>
  </r>
  <r>
    <x v="137"/>
    <d v="2021-04-26T00:00:00"/>
    <s v="Me siento como un macarrón con tomate y queso chedar_x000a_"/>
    <m/>
  </r>
  <r>
    <x v="137"/>
    <d v="2021-04-26T00:00:00"/>
    <s v="Me siento como un macarrón_x000a_"/>
    <m/>
  </r>
  <r>
    <x v="137"/>
    <d v="2021-04-26T00:00:00"/>
    <s v="Me siento como una pizza de peperoni sin peperoni con queso sin queso_x000a_"/>
    <m/>
  </r>
  <r>
    <x v="137"/>
    <d v="2021-04-26T00:00:00"/>
    <s v="Me siento en esa sensación _x000a_"/>
    <s v="_miedo__humillacion_"/>
  </r>
  <r>
    <x v="137"/>
    <d v="2021-04-26T00:00:00"/>
    <s v="Minecraft_x000a_"/>
    <m/>
  </r>
  <r>
    <x v="137"/>
    <d v="2021-04-26T00:00:00"/>
    <s v="Nadar_x000a_"/>
    <m/>
  </r>
  <r>
    <x v="137"/>
    <d v="2021-04-26T00:00:00"/>
    <s v="No deja lo pero me enfadan que hago_x000a_"/>
    <m/>
  </r>
  <r>
    <x v="137"/>
    <d v="2021-04-26T00:00:00"/>
    <s v="No esto mal este bot_x000a_"/>
    <s v="_aburrimiento__dolor_"/>
  </r>
  <r>
    <x v="137"/>
    <d v="2021-04-26T00:00:00"/>
    <s v="No estoy aburrido estoy enfadado_x000a_"/>
    <m/>
  </r>
  <r>
    <x v="137"/>
    <d v="2021-04-26T00:00:00"/>
    <s v="no yo estoy tristeza _x000a_"/>
    <s v="_tension__tristeza_"/>
  </r>
  <r>
    <x v="137"/>
    <d v="2021-04-26T00:00:00"/>
    <s v="Pero es que son tontos todos me enfadan todo el rato_x000a_"/>
    <s v="_frustracion__tristeza_"/>
  </r>
  <r>
    <x v="137"/>
    <d v="2021-04-26T00:00:00"/>
    <s v="Porque la gente llora_x000a_"/>
    <s v="_tristeza__frustracion_"/>
  </r>
  <r>
    <x v="137"/>
    <d v="2021-04-26T00:00:00"/>
    <s v="Pues en mates estoy mal y necesito a alguien para consolarme_x000a_"/>
    <s v="_fortaleza__frustracion_"/>
  </r>
  <r>
    <x v="137"/>
    <d v="2021-04-26T00:00:00"/>
    <s v="Pues opino que si _x000a_"/>
    <s v="_certeza_"/>
  </r>
  <r>
    <x v="137"/>
    <d v="2021-04-26T00:00:00"/>
    <s v="Pues que en un examen de mates saque un 0,8 y estoy destrozado y triste_x000a_"/>
    <s v="_tristeza__frustracion_"/>
  </r>
  <r>
    <x v="137"/>
    <d v="2021-04-26T00:00:00"/>
    <s v="Rar_x000a_"/>
    <m/>
  </r>
  <r>
    <x v="137"/>
    <d v="2021-04-26T00:00:00"/>
    <s v="Recomienda_x000a_"/>
    <m/>
  </r>
  <r>
    <x v="137"/>
    <d v="2021-04-26T00:00:00"/>
    <s v="Si yo creo que si tengo esa sensación _x000a_"/>
    <s v="_frustracion__miedo_"/>
  </r>
  <r>
    <x v="137"/>
    <d v="2021-04-26T00:00:00"/>
    <s v="Si_x000a_"/>
    <m/>
  </r>
  <r>
    <x v="137"/>
    <d v="2021-04-26T00:00:00"/>
    <s v="Si_x000a_"/>
    <m/>
  </r>
  <r>
    <x v="137"/>
    <d v="2021-04-26T00:00:00"/>
    <s v="si_x000a_"/>
    <m/>
  </r>
  <r>
    <x v="137"/>
    <d v="2021-04-26T00:00:00"/>
    <s v="soy estudiante_x000a_"/>
    <m/>
  </r>
  <r>
    <x v="137"/>
    <d v="2021-04-26T00:00:00"/>
    <s v="soy universitario_x000a_"/>
    <m/>
  </r>
  <r>
    <x v="137"/>
    <d v="2021-04-26T00:00:00"/>
    <s v="Sus d,_x000a_"/>
    <s v="_compasion__apatia_"/>
  </r>
  <r>
    <x v="137"/>
    <d v="2021-04-26T00:00:00"/>
    <s v="Tas bien?_x000a_"/>
    <s v="_ira__certeza_"/>
  </r>
  <r>
    <x v="137"/>
    <d v="2021-04-29T00:00:00"/>
    <s v="estoy agobiada_x000a_"/>
    <s v="_malestar__tension_"/>
  </r>
  <r>
    <x v="137"/>
    <d v="2021-04-29T00:00:00"/>
    <s v="mas o menso_x000a_"/>
    <m/>
  </r>
  <r>
    <x v="137"/>
    <d v="2021-04-29T00:00:00"/>
    <s v="No sé cuando será la convocatoria de un examen y me genera incertidumbre_x000a_"/>
    <s v="_duda__miedo_"/>
  </r>
  <r>
    <x v="137"/>
    <d v="2021-04-29T00:00:00"/>
    <s v="Tal vez_x000a_"/>
    <m/>
  </r>
  <r>
    <x v="137"/>
    <d v="2021-05-04T00:00:00"/>
    <s v="desconfianza_x000a_"/>
    <s v="_duda__miedo_"/>
  </r>
  <r>
    <x v="137"/>
    <d v="2021-05-04T00:00:00"/>
    <s v="desconfinza_x000a_"/>
    <m/>
  </r>
  <r>
    <x v="137"/>
    <d v="2021-05-04T00:00:00"/>
    <s v="estoy un poco rayado_x000a_"/>
    <m/>
  </r>
  <r>
    <x v="137"/>
    <d v="2021-05-04T00:00:00"/>
    <s v="me ha dejado por otra persona_x000a_"/>
    <s v="_apatia__entusiasmo_"/>
  </r>
  <r>
    <x v="137"/>
    <d v="2021-05-04T00:00:00"/>
    <s v="mi novia me ha dejado_x000a_"/>
    <s v="_apatia__satisfaccion_"/>
  </r>
  <r>
    <x v="137"/>
    <d v="2021-05-04T00:00:00"/>
    <s v="Opino que no creo que sea de arrogancia sino de poder contestar a algo que quieres _x000a_"/>
    <s v="_arrogancia__diversion_"/>
  </r>
  <r>
    <x v="137"/>
    <d v="2021-05-04T00:00:00"/>
    <s v="Vale_x000a_"/>
    <s v="_dolor__malestar_"/>
  </r>
  <r>
    <x v="137"/>
    <d v="2021-05-10T00:00:00"/>
    <s v="Ahhh_x000a_"/>
    <m/>
  </r>
  <r>
    <x v="137"/>
    <d v="2021-05-10T00:00:00"/>
    <s v="Como estas _x000a_"/>
    <m/>
  </r>
  <r>
    <x v="137"/>
    <d v="2021-05-10T00:00:00"/>
    <s v="Estoy bien hoy, aunque estoy un poco resfriado_x000a_"/>
    <s v="_ira__duda_"/>
  </r>
  <r>
    <x v="137"/>
    <d v="2021-05-10T00:00:00"/>
    <s v="Estoy bien_x000a_"/>
    <s v="_ira__duda_"/>
  </r>
  <r>
    <x v="137"/>
    <d v="2021-05-10T00:00:00"/>
    <s v="Estoy cansado_x000a_"/>
    <s v="_tristeza__frustracion_"/>
  </r>
  <r>
    <x v="137"/>
    <d v="2021-05-10T00:00:00"/>
    <s v="Hoy me siento bien _x000a_"/>
    <s v="_ira__duda_"/>
  </r>
  <r>
    <x v="137"/>
    <d v="2021-05-10T00:00:00"/>
    <s v="Hoy me siento relajado _x000a_"/>
    <m/>
  </r>
  <r>
    <x v="137"/>
    <d v="2021-05-10T00:00:00"/>
    <s v="Jhgjyjy_x000a_"/>
    <m/>
  </r>
  <r>
    <x v="137"/>
    <d v="2021-05-10T00:00:00"/>
    <s v="Los 3 cerditos_x000a_"/>
    <s v="_deseo__humillacion_"/>
  </r>
  <r>
    <x v="137"/>
    <d v="2021-05-10T00:00:00"/>
    <s v="me siento relajado porque no tengo ningún exam o deberes que debo hacer_x000a_"/>
    <s v="_agotamiento__apatia_"/>
  </r>
  <r>
    <x v="137"/>
    <d v="2021-05-10T00:00:00"/>
    <s v="No creo_x000a_"/>
    <m/>
  </r>
  <r>
    <x v="137"/>
    <d v="2021-05-10T00:00:00"/>
    <s v="No mi estado emocional no tiene nada que ver con la ira_x000a_"/>
    <s v="_malestar__ira_"/>
  </r>
  <r>
    <x v="137"/>
    <d v="2021-05-10T00:00:00"/>
    <s v="No quiero seguir con esto estoy harto_x000a_"/>
    <s v="_aburrimiento__ira_"/>
  </r>
  <r>
    <x v="137"/>
    <d v="2021-05-10T00:00:00"/>
    <s v="Nytjuy_x000a_"/>
    <m/>
  </r>
  <r>
    <x v="137"/>
    <d v="2021-05-10T00:00:00"/>
    <s v="Ok_x000a_"/>
    <m/>
  </r>
  <r>
    <x v="137"/>
    <d v="2021-05-10T00:00:00"/>
    <s v="Ok_x000a_"/>
    <m/>
  </r>
  <r>
    <x v="137"/>
    <d v="2021-05-10T00:00:00"/>
    <s v="Pues la verdad que me va todo muy bien _x000a_"/>
    <s v="_apatia__certeza_"/>
  </r>
  <r>
    <x v="137"/>
    <d v="2021-05-10T00:00:00"/>
    <s v="Que opinas de la adolescencia _x000a_"/>
    <m/>
  </r>
  <r>
    <x v="137"/>
    <d v="2021-05-10T00:00:00"/>
    <s v="Que so. Negativas_x000a_"/>
    <s v="_odio__tristeza_"/>
  </r>
  <r>
    <x v="137"/>
    <d v="2021-05-10T00:00:00"/>
    <s v="RAR_x000a_"/>
    <m/>
  </r>
  <r>
    <x v="137"/>
    <d v="2021-05-10T00:00:00"/>
    <s v="Si eso tiene sentido, pero no siento nigun tipo de malestar_x000a_"/>
    <s v="_diversion__amor_"/>
  </r>
  <r>
    <x v="137"/>
    <d v="2021-05-10T00:00:00"/>
    <s v="Si podria ser_x000a_"/>
    <s v="_amor__agrado_"/>
  </r>
  <r>
    <x v="137"/>
    <d v="2021-05-10T00:00:00"/>
    <s v="Sí, porque se suele utilizar en el contexto de que ya te has hartado de algo_x000a_"/>
    <s v="_humillacion__amor_"/>
  </r>
  <r>
    <x v="137"/>
    <d v="2021-05-10T00:00:00"/>
    <s v="Sí. Pero no me siento así._x000a_"/>
    <m/>
  </r>
  <r>
    <x v="137"/>
    <d v="2021-05-10T00:00:00"/>
    <s v="Si. Si._x000a_"/>
    <m/>
  </r>
  <r>
    <x v="137"/>
    <d v="2021-05-10T00:00:00"/>
    <s v="sip lo sabia _x000a_"/>
    <m/>
  </r>
  <r>
    <x v="137"/>
    <d v="2021-05-10T00:00:00"/>
    <s v="También aparte de eso me siento bien _x000a_"/>
    <s v="_ira__duda_"/>
  </r>
  <r>
    <x v="137"/>
    <d v="2021-05-10T00:00:00"/>
    <s v="Tan poco el malestar_x000a_"/>
    <s v="_malestar__fobia_"/>
  </r>
  <r>
    <x v="137"/>
    <d v="2021-05-10T00:00:00"/>
    <s v="The_x000a_"/>
    <s v="_diversion_"/>
  </r>
  <r>
    <x v="137"/>
    <d v="2021-05-10T00:00:00"/>
    <s v="Todo bien _x000a_"/>
    <m/>
  </r>
  <r>
    <x v="137"/>
    <d v="2021-05-10T00:00:00"/>
    <s v="Vale _x000a_"/>
    <s v="_dolor__malestar_"/>
  </r>
  <r>
    <x v="137"/>
    <d v="2021-05-10T00:00:00"/>
    <s v="Vale_x000a_"/>
    <s v="_dolor__malestar_"/>
  </r>
  <r>
    <x v="137"/>
    <d v="2021-05-10T00:00:00"/>
    <s v="Vale_x000a_"/>
    <s v="_dolor__malestar_"/>
  </r>
  <r>
    <x v="137"/>
    <d v="2021-05-10T00:00:00"/>
    <s v="😧?_x000a_"/>
    <m/>
  </r>
  <r>
    <x v="137"/>
    <d v="2021-05-24T00:00:00"/>
    <s v="Agotamiento_x000a_"/>
    <s v="_agotamiento__tension_"/>
  </r>
  <r>
    <x v="137"/>
    <d v="2021-05-24T00:00:00"/>
    <s v="ayer me senté en un plátano y claro eso cambio mi vida_x000a_"/>
    <s v="_ira__diversion_"/>
  </r>
  <r>
    <x v="137"/>
    <d v="2021-05-24T00:00:00"/>
    <s v="f f f f forcecr_x000a_"/>
    <s v="_fobia__compasion_"/>
  </r>
  <r>
    <x v="137"/>
    <d v="2021-05-24T00:00:00"/>
    <s v="Gracias por entenderme_x000a_"/>
    <s v="_arrogancia__agrado_"/>
  </r>
  <r>
    <x v="137"/>
    <d v="2021-05-24T00:00:00"/>
    <s v="Hoy presentamos lal ostias_x000a_"/>
    <s v="_agotamiento__apatia_"/>
  </r>
  <r>
    <x v="137"/>
    <d v="2021-05-24T00:00:00"/>
    <s v="Lal_x000a_"/>
    <m/>
  </r>
  <r>
    <x v="137"/>
    <d v="2021-05-24T00:00:00"/>
    <s v="Pues mira ayer vi un anuncio de una película de terror y claro eso cambio mi visa_x000a_"/>
    <s v="_miedo__arrogancia_"/>
  </r>
  <r>
    <x v="137"/>
    <d v="2021-05-24T00:00:00"/>
    <s v="Que es una pala rota?_x000a_"/>
    <m/>
  </r>
  <r>
    <x v="137"/>
    <d v="2021-05-24T00:00:00"/>
    <s v="Spa_x000a_"/>
    <m/>
  </r>
  <r>
    <x v="137"/>
    <d v="2021-05-24T00:00:00"/>
    <s v="Yo bien_x000a_"/>
    <m/>
  </r>
  <r>
    <x v="137"/>
    <d v="2021-06-07T00:00:00"/>
    <s v="A veces también tengo ganas de hacer muchas cosas, me siento feliz cuando me siento asi_x000a_"/>
    <s v="_tristeza__compasion_"/>
  </r>
  <r>
    <x v="137"/>
    <d v="2021-06-07T00:00:00"/>
    <s v="Amongus_x000a_"/>
    <m/>
  </r>
  <r>
    <x v="137"/>
    <d v="2021-06-07T00:00:00"/>
    <s v="Bien_x000a_"/>
    <m/>
  </r>
  <r>
    <x v="137"/>
    <d v="2021-06-07T00:00:00"/>
    <s v="bueno bueno asi esta bien _x000a_"/>
    <s v="_amor__frustracion_"/>
  </r>
  <r>
    <x v="137"/>
    <d v="2021-06-07T00:00:00"/>
    <s v="Bueno creo que soy una inutil_x000a_"/>
    <s v="_frustracion__amor_"/>
  </r>
  <r>
    <x v="137"/>
    <d v="2021-06-07T00:00:00"/>
    <s v="Bueno, pues tengo ganas_x000a_"/>
    <s v="_frustracion__alegria_"/>
  </r>
  <r>
    <x v="137"/>
    <d v="2021-06-07T00:00:00"/>
    <s v="Cuéntame algo sobre ti_x000a_"/>
    <m/>
  </r>
  <r>
    <x v="137"/>
    <d v="2021-06-07T00:00:00"/>
    <s v="Eres un bot?_x000a_"/>
    <m/>
  </r>
  <r>
    <x v="137"/>
    <d v="2021-06-07T00:00:00"/>
    <s v="estoy bastante contento, ya que he pasado un buen fin de semana _x000a_"/>
    <s v="_certeza__placer_"/>
  </r>
  <r>
    <x v="137"/>
    <d v="2021-06-07T00:00:00"/>
    <s v="Estoy cansada _x000a_"/>
    <s v="_tristeza__malestar_"/>
  </r>
  <r>
    <x v="137"/>
    <d v="2021-06-07T00:00:00"/>
    <s v="Ffccf_x000a_"/>
    <m/>
  </r>
  <r>
    <x v="137"/>
    <d v="2021-06-07T00:00:00"/>
    <s v="Interesante _x000a_"/>
    <s v="_duda__aburrimiento_"/>
  </r>
  <r>
    <x v="137"/>
    <d v="2021-06-07T00:00:00"/>
    <s v="Lo mismo digo_x000a_"/>
    <s v="_ira__tristeza_"/>
  </r>
  <r>
    <x v="137"/>
    <d v="2021-06-07T00:00:00"/>
    <s v="Más o menos _x000a_"/>
    <m/>
  </r>
  <r>
    <x v="137"/>
    <d v="2021-06-07T00:00:00"/>
    <s v="Me duele la cabeza, no tengo ganas_x000a_"/>
    <s v="_tristeza__humillacion_"/>
  </r>
  <r>
    <x v="137"/>
    <d v="2021-06-07T00:00:00"/>
    <s v="Me gusta dibujar_x000a_"/>
    <s v="_agrado__alegria_"/>
  </r>
  <r>
    <x v="137"/>
    <d v="2021-06-07T00:00:00"/>
    <s v="me pasa_x000a_"/>
    <s v="_amor__malestar_"/>
  </r>
  <r>
    <x v="137"/>
    <d v="2021-06-07T00:00:00"/>
    <s v="Me siento bien, me siento entusiasmado _x000a_"/>
    <s v="_entusiasmo__agrado_"/>
  </r>
  <r>
    <x v="137"/>
    <d v="2021-06-07T00:00:00"/>
    <s v="ni _x000a_"/>
    <m/>
  </r>
  <r>
    <x v="137"/>
    <d v="2021-06-07T00:00:00"/>
    <s v="no me encuentro cómoda conmigo misma _x000a_"/>
    <s v="_tristeza__calma_"/>
  </r>
  <r>
    <x v="137"/>
    <d v="2021-06-07T00:00:00"/>
    <s v="No sé qué más decirte_x000a_"/>
    <s v="_duda__odio_"/>
  </r>
  <r>
    <x v="137"/>
    <d v="2021-06-07T00:00:00"/>
    <s v="No, solo tengo ganas d dormir_x000a_"/>
    <s v="_fobia__aburrimiento_"/>
  </r>
  <r>
    <x v="137"/>
    <d v="2021-06-07T00:00:00"/>
    <s v="No, yo diría que es de felicidad _x000a_"/>
    <s v="_calma__placer_"/>
  </r>
  <r>
    <x v="137"/>
    <d v="2021-06-07T00:00:00"/>
    <s v="omg que amable ❤️❤️❤️❤️_x000a_"/>
    <m/>
  </r>
  <r>
    <x v="137"/>
    <d v="2021-06-07T00:00:00"/>
    <s v="Oye_x000a_"/>
    <s v="_satisfaccion__agrado_"/>
  </r>
  <r>
    <x v="137"/>
    <d v="2021-06-07T00:00:00"/>
    <s v="Pero estoy cansada _x000a_"/>
    <s v="_tristeza__malestar_"/>
  </r>
  <r>
    <x v="137"/>
    <d v="2021-06-07T00:00:00"/>
    <s v="Pienso que la negatividad es contagiosa y que hay que hacer un esfuerzo para pensar en lo positivo _x000a_"/>
    <s v="_tension__valentia_"/>
  </r>
  <r>
    <x v="137"/>
    <d v="2021-06-07T00:00:00"/>
    <s v="Porque no he dicho nada de eso_x000a_"/>
    <m/>
  </r>
  <r>
    <x v="137"/>
    <d v="2021-06-07T00:00:00"/>
    <s v="Pues eso _x000a_"/>
    <m/>
  </r>
  <r>
    <x v="137"/>
    <d v="2021-06-07T00:00:00"/>
    <s v="Pues la verdad es que sí _x000a_"/>
    <s v="_certeza__apatia_"/>
  </r>
  <r>
    <x v="137"/>
    <d v="2021-06-07T00:00:00"/>
    <s v="Pues que me siente bien_x000a_"/>
    <s v="_ira__tristeza_"/>
  </r>
  <r>
    <x v="137"/>
    <d v="2021-06-07T00:00:00"/>
    <s v="Que sí _x000a_"/>
    <m/>
  </r>
  <r>
    <x v="137"/>
    <d v="2021-06-07T00:00:00"/>
    <s v="que tal?_x000a_"/>
    <m/>
  </r>
  <r>
    <x v="137"/>
    <d v="2021-06-07T00:00:00"/>
    <s v="Sí la verdad_x000a_"/>
    <s v="_certeza__apatia_"/>
  </r>
  <r>
    <x v="137"/>
    <d v="2021-06-07T00:00:00"/>
    <s v="si si lo se pero tú que tal _x000a_"/>
    <m/>
  </r>
  <r>
    <x v="137"/>
    <d v="2021-06-07T00:00:00"/>
    <s v="Sienta*, estoy bien_x000a_"/>
    <s v="_ira__amor_"/>
  </r>
  <r>
    <x v="137"/>
    <d v="2021-06-07T00:00:00"/>
    <s v="Tiky_x000a_"/>
    <m/>
  </r>
  <r>
    <x v="137"/>
    <d v="2021-06-07T00:00:00"/>
    <s v="triste_x000a_"/>
    <s v="_certeza__compasion_"/>
  </r>
  <r>
    <x v="137"/>
    <d v="2021-06-07T00:00:00"/>
    <s v="Vale _x000a_"/>
    <s v="_dolor__frustracion_"/>
  </r>
  <r>
    <x v="137"/>
    <d v="2021-06-07T00:00:00"/>
    <s v="Whittytttttttttttyttttttttttttyttttttttttttytttttttttttttyttttttttttytttttttttttttytttttttttttytttttttttttytttttttttytttttttyytttttttttttttytttttttttttttttytttttttttttttttytttttttttttttttytttttttttttttttytttttttttttttttyttttttttttttttytttttttttttttttytttttttttttttttytttttttttttttttytttttttttttttttytttttttttttttttytttttttttttttttytttttttttttttttutttttttttttttttytttttttttttttttty_x000a_"/>
    <m/>
  </r>
  <r>
    <x v="138"/>
    <d v="2021-04-26T00:00:00"/>
    <s v=",mandkjasn_x000a_"/>
    <m/>
  </r>
  <r>
    <x v="138"/>
    <d v="2021-05-24T00:00:00"/>
    <s v="lawifioweu_x000a_"/>
    <m/>
  </r>
  <r>
    <x v="138"/>
    <d v="2021-05-24T00:00:00"/>
    <s v="lkasjdlks_x000a_"/>
    <m/>
  </r>
  <r>
    <x v="138"/>
    <d v="2021-06-07T00:00:00"/>
    <s v="Estoy bien_x000a_"/>
    <s v="_ira__amor_"/>
  </r>
  <r>
    <x v="138"/>
    <d v="2021-06-07T00:00:00"/>
    <s v="hoy me encuentro mejor que el otro día_x000a_"/>
    <s v="_entusiasmo__satisfaccion_"/>
  </r>
  <r>
    <x v="138"/>
    <d v="2021-06-07T00:00:00"/>
    <s v="que muy bien_x000a_"/>
    <m/>
  </r>
  <r>
    <x v="139"/>
    <d v="2021-04-26T00:00:00"/>
    <s v="hmyf_x000a_"/>
    <m/>
  </r>
  <r>
    <x v="140"/>
    <d v="2021-04-29T00:00:00"/>
    <s v="la universidad es difícil y el trabajo que he elegido sirve para salvar vidas o ayudar a que estan mejoren. No se si soy suficiente para ello, tengo miedo al fracaso escolar, suspender las asignaturas y hacerle daño a alguien sin querer_x000a_"/>
    <s v="_frustracion__tristeza_"/>
  </r>
  <r>
    <x v="140"/>
    <d v="2021-04-29T00:00:00"/>
    <s v="Miedo al fracaso en la universidad, no ser suficiente ni estar a la altura_x000a_"/>
    <s v="_frustracion__tristeza_"/>
  </r>
  <r>
    <x v="140"/>
    <d v="2021-04-29T00:00:00"/>
    <s v="Miedo al fracaso_x000a_"/>
    <s v="_frustracion__tristeza_"/>
  </r>
  <r>
    <x v="140"/>
    <d v="2021-04-29T00:00:00"/>
    <s v="si_x000a_"/>
    <m/>
  </r>
  <r>
    <x v="140"/>
    <d v="2021-04-29T00:00:00"/>
    <s v="si_x000a_"/>
    <m/>
  </r>
  <r>
    <x v="141"/>
    <d v="2021-04-12T00:00:00"/>
    <s v="  Barsa o Madrid_x000a_"/>
    <s v="_diversion_"/>
  </r>
  <r>
    <x v="141"/>
    <d v="2021-04-12T00:00:00"/>
    <s v="10_x000a_"/>
    <s v="_alegria__diversion__ira_"/>
  </r>
  <r>
    <x v="141"/>
    <d v="2021-04-12T00:00:00"/>
    <s v="Barsa o madrid_x000a_"/>
    <s v="_diversion_"/>
  </r>
  <r>
    <x v="141"/>
    <d v="2021-04-12T00:00:00"/>
    <s v="Eres muy feliz_x000a_"/>
    <s v="_alegria_"/>
  </r>
  <r>
    <x v="141"/>
    <d v="2021-04-12T00:00:00"/>
    <s v="Kfiifnv_x000a_"/>
    <m/>
  </r>
  <r>
    <x v="141"/>
    <d v="2021-04-12T00:00:00"/>
    <s v="La miel es mi comida fAvorita_x000a_"/>
    <s v="_placer__diversion__tristeza_"/>
  </r>
  <r>
    <x v="141"/>
    <d v="2021-04-12T00:00:00"/>
    <s v="Me gusta la miel_x000a_"/>
    <s v="_agrado__placer__miedo__frustracion_"/>
  </r>
  <r>
    <x v="141"/>
    <d v="2021-04-12T00:00:00"/>
    <s v="Para mi esta perfecta_x000a_"/>
    <s v="_paz_en_medio_de_las_dificultades__el_balde_chino__amar_lo_que_somos__asamblea_en_la_carpinteria_"/>
  </r>
  <r>
    <x v="141"/>
    <d v="2021-04-12T00:00:00"/>
    <s v="Récomemdar cuento_x000a_"/>
    <s v="_apatia__frustracion_"/>
  </r>
  <r>
    <x v="141"/>
    <d v="2021-04-12T00:00:00"/>
    <s v="Si_x000a_"/>
    <m/>
  </r>
  <r>
    <x v="141"/>
    <d v="2021-04-12T00:00:00"/>
    <s v="Si_x000a_"/>
    <m/>
  </r>
  <r>
    <x v="141"/>
    <d v="2021-04-12T00:00:00"/>
    <s v="Si_x000a_"/>
    <m/>
  </r>
  <r>
    <x v="141"/>
    <d v="2021-04-12T00:00:00"/>
    <s v="Si_x000a_"/>
    <m/>
  </r>
  <r>
    <x v="141"/>
    <d v="2021-04-12T00:00:00"/>
    <s v="Si_x000a_"/>
    <m/>
  </r>
  <r>
    <x v="141"/>
    <d v="2021-04-12T00:00:00"/>
    <s v="soy del atlético de Madrid y tú_x000a_"/>
    <s v="_diversion__frustracion__arrogancia__alegria__humillacion_"/>
  </r>
  <r>
    <x v="141"/>
    <d v="2021-04-12T00:00:00"/>
    <s v="vale_x000a_"/>
    <s v="_arrogancia_"/>
  </r>
  <r>
    <x v="141"/>
    <d v="2021-04-26T00:00:00"/>
    <s v="Aceptar_x000a_"/>
    <s v="_duda__fortaleza_"/>
  </r>
  <r>
    <x v="141"/>
    <d v="2021-04-26T00:00:00"/>
    <s v="Hoy me siento triste_x000a_"/>
    <s v="_frustracion__tristeza_"/>
  </r>
  <r>
    <x v="141"/>
    <d v="2021-04-26T00:00:00"/>
    <s v="Te propongo un cuento_x000a_"/>
    <s v="_alegria_"/>
  </r>
  <r>
    <x v="141"/>
    <d v="2021-05-10T00:00:00"/>
    <s v="Bgfhtd_x000a_"/>
    <m/>
  </r>
  <r>
    <x v="141"/>
    <d v="2021-05-10T00:00:00"/>
    <s v="Htrhtd_x000a_"/>
    <m/>
  </r>
  <r>
    <x v="141"/>
    <d v="2021-05-10T00:00:00"/>
    <s v="Htrhtd_x000a_"/>
    <m/>
  </r>
  <r>
    <x v="141"/>
    <d v="2021-06-07T00:00:00"/>
    <s v="Alegre_x000a_"/>
    <s v="_tristeza__amor_"/>
  </r>
  <r>
    <x v="141"/>
    <d v="2021-06-07T00:00:00"/>
    <s v="Humillacion_x000a_"/>
    <s v="_humillacion__arrogancia_"/>
  </r>
  <r>
    <x v="141"/>
    <d v="2021-06-07T00:00:00"/>
    <s v="Me gusta_x000a_"/>
    <s v="_diversion__alegria_"/>
  </r>
  <r>
    <x v="141"/>
    <d v="2021-06-07T00:00:00"/>
    <s v="pego a gente_x000a_"/>
    <s v="_tension__entusiasmo_"/>
  </r>
  <r>
    <x v="141"/>
    <d v="2021-06-07T00:00:00"/>
    <s v="pegon_x000a_"/>
    <m/>
  </r>
  <r>
    <x v="141"/>
    <d v="2021-06-07T00:00:00"/>
    <s v="Triste_x000a_"/>
    <s v="_certeza__compasion_"/>
  </r>
  <r>
    <x v="142"/>
    <d v="2021-04-12T00:00:00"/>
    <s v="El aburrimiento porque el niño a logrado fácilmente hacer el puzzle mirando el papel   de otra forma_x000a_"/>
    <s v="_arreglar_al_mundo__necesito_un_abrazo__pedro_y_el_hilo_magico__el_acoso_a_marita_cuento_para_hablar_sobre_el_bullying_con_los_ninyos__dinero_"/>
  </r>
  <r>
    <x v="142"/>
    <d v="2021-04-12T00:00:00"/>
    <s v="Estoy de acuerdo_x000a_"/>
    <s v="_destino_o_libre_albedrio__asamblea_en_la_carpinteria_"/>
  </r>
  <r>
    <x v="142"/>
    <d v="2021-04-12T00:00:00"/>
    <s v="Estoy de acuerdo._x000a_"/>
    <s v="_destino_o_libre_albedrio__asamblea_en_la_carpinteria_"/>
  </r>
  <r>
    <x v="142"/>
    <d v="2021-04-12T00:00:00"/>
    <s v="Las personas que juegan al rompecabezas o que trabajan en informática o algún trabajo que haya que realizar elecciones_x000a_"/>
    <s v="_la_oruga__arreglar_al_mundo__carlota_y_su_mochila__un_payaso_muy_inquieto__nestor_el_castor_"/>
  </r>
  <r>
    <x v="142"/>
    <d v="2021-04-12T00:00:00"/>
    <s v="Me evoca que el niño es más inteligente que el adulto_x000a_"/>
    <s v="_el_acoso_a_marita_cuento_para_hablar_sobre_el_bullying_con_los_ninyos__pedro_y_el_hilo_magico__nestor_el_castor__necesito_un_abrazo__bordados_de_la_vida_"/>
  </r>
  <r>
    <x v="142"/>
    <d v="2021-04-12T00:00:00"/>
    <s v="No creo que trate de otra cosa._x000a_"/>
    <m/>
  </r>
  <r>
    <x v="142"/>
    <d v="2021-04-12T00:00:00"/>
    <s v="No_x000a_"/>
    <m/>
  </r>
  <r>
    <x v="142"/>
    <d v="2021-04-12T00:00:00"/>
    <s v="Si estoy de acuerdo_x000a_"/>
    <s v="_destino_o_libre_albedrio__asamblea_en_la_carpinteria_"/>
  </r>
  <r>
    <x v="142"/>
    <d v="2021-04-12T00:00:00"/>
    <s v="Si que hay que ver diversas formas de cómo hacer una cosa_x000a_"/>
    <s v="_los_ingredientes_del_bizcocho__arreglar_al_mundo__los_dientes_del_sultan__la_fabula_del_lapiz__bordados_de_la_vida_"/>
  </r>
  <r>
    <x v="142"/>
    <d v="2021-04-12T00:00:00"/>
    <s v="Si_x000a_"/>
    <m/>
  </r>
  <r>
    <x v="143"/>
    <d v="2021-04-26T00:00:00"/>
    <s v=":)_x000a_"/>
    <m/>
  </r>
  <r>
    <x v="143"/>
    <d v="2021-04-26T00:00:00"/>
    <s v="e*_x000a_"/>
    <m/>
  </r>
  <r>
    <x v="143"/>
    <d v="2021-04-26T00:00:00"/>
    <s v="Hola??_x000a_"/>
    <m/>
  </r>
  <r>
    <x v="143"/>
    <d v="2021-04-26T00:00:00"/>
    <s v="me siento bien pero un poco nervioso por los estudios_x000a_"/>
    <s v="_dolor__tension_"/>
  </r>
  <r>
    <x v="143"/>
    <d v="2021-04-26T00:00:00"/>
    <s v="si. no estoy identificado con ese emoción actualmente_x000a_"/>
    <m/>
  </r>
  <r>
    <x v="143"/>
    <d v="2021-05-24T00:00:00"/>
    <s v="El examen de matematicas, aunque me lo se pero en el momento del examen me parece que me voy a liar y voy a meter la pata y estoy bastante estresado por los otros examenes que voy a tener esta semana pero esta muy  bien el dia de hoy, pero estoy muy aburrido a menudo porque no se que hacer y odio cuando tengo demasiadas cosas que hacer y luego cuando tengo muchas cosas que hacer estoy triste porque creo que no me va a dar tiempo y a la vez enfadado y tranquilo porque nose, estoy muy cansado despues de hacer muchas cosas y pienso que creia que lo podia hacer mejor si tuviese mas tiempo, pero aveces estoy contento porque veo que lo he echo todo como lo que queria hacer. Pero ahora mismo estoy cansado porque ayer hice muchas cosas, enfadado porque deberia de haber estudiado mas frustrado por lo mismo, alegre porque se que voy a hacer este exaamen bien, estresado, contento, divertido y frustrado pero sobretodo ahora estoy cansado_x000a_"/>
    <s v="_frustracion__malestar_"/>
  </r>
  <r>
    <x v="143"/>
    <d v="2021-05-24T00:00:00"/>
    <s v="El examen de matematicas, aunque me lo se pero en el momento del examen me parece que me voy a liar y voy a meter la pata y estoy bastante estresado por los otros examenes que voy a tener esta semana pero esta muy bien el dia de hoy, pero estoy muy aburrido a menudo porque no se que hacer y odio cuando tengo demasiadas cosas que hacer y luego cuando tengo muchas cosas que hacer estoy triste porque creo que no me va a dar tiempo y a la vez enfadado y tranquilo porque nose, estoy muy cansado despues de hacer muchas cosas y pienso que creia que lo podia hacer mejor si tuviese mas tiempo, pero aveces estoy contento porque veo que lo he echo todo como lo que queria hacer. Pero ahora mismo estoy cansado porque ayer hice muchas cosas, enfadado porque deberia de haber estudiado mas frustrado por lo mismo, alegre porque se que voy a hacer este exaamen bien, estresado, contento, divertido y frustrado pero sobretodo ahora estoy cansado_x000a__x000a__x000a_"/>
    <s v="_frustracion__malestar_"/>
  </r>
  <r>
    <x v="143"/>
    <d v="2021-05-24T00:00:00"/>
    <s v="No se lo que signific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_x000a_"/>
    <m/>
  </r>
  <r>
    <x v="143"/>
    <d v="2021-06-07T00:00:00"/>
    <s v="aa_x000a_"/>
    <m/>
  </r>
  <r>
    <x v="143"/>
    <d v="2021-06-07T00:00:00"/>
    <s v="aa_x000a_"/>
    <m/>
  </r>
  <r>
    <x v="143"/>
    <d v="2021-06-07T00:00:00"/>
    <s v="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_x000a_"/>
    <m/>
  </r>
  <r>
    <x v="143"/>
    <d v="2021-06-07T00:00:00"/>
    <s v="aaaa_x000a_"/>
    <m/>
  </r>
  <r>
    <x v="143"/>
    <d v="2021-06-07T00:00:00"/>
    <s v="aaaa_x000a_"/>
    <m/>
  </r>
  <r>
    <x v="143"/>
    <d v="2021-06-07T00:00:00"/>
    <s v="aaaaaaaaaaaaaaaa_x000a_"/>
    <m/>
  </r>
  <r>
    <x v="143"/>
    <d v="2021-06-07T00:00:00"/>
    <s v="aaaaaaaaaaaaaaaa_x000a_"/>
    <m/>
  </r>
  <r>
    <x v="143"/>
    <d v="2021-06-07T00:00:00"/>
    <s v="d_x000a_"/>
    <s v="_fobia_"/>
  </r>
  <r>
    <x v="143"/>
    <d v="2021-06-07T00:00:00"/>
    <s v="dd_x000a_"/>
    <m/>
  </r>
  <r>
    <x v="143"/>
    <d v="2021-06-07T00:00:00"/>
    <s v="ddd_x000a_"/>
    <m/>
  </r>
  <r>
    <x v="143"/>
    <d v="2021-06-07T00:00:00"/>
    <s v="e_x000a_"/>
    <m/>
  </r>
  <r>
    <x v="143"/>
    <d v="2021-06-07T00:00:00"/>
    <s v="e_x000a_"/>
    <m/>
  </r>
  <r>
    <x v="143"/>
    <d v="2021-06-07T00:00:00"/>
    <s v="e_x000a_"/>
    <m/>
  </r>
  <r>
    <x v="143"/>
    <d v="2021-06-07T00:00:00"/>
    <s v="e_x000a_"/>
    <m/>
  </r>
  <r>
    <x v="143"/>
    <d v="2021-06-07T00:00:00"/>
    <s v="e_x000a_"/>
    <m/>
  </r>
  <r>
    <x v="143"/>
    <d v="2021-06-07T00:00:00"/>
    <s v="e_x000a_"/>
    <m/>
  </r>
  <r>
    <x v="143"/>
    <d v="2021-06-07T00:00:00"/>
    <s v="e_x000a_"/>
    <m/>
  </r>
  <r>
    <x v="143"/>
    <d v="2021-06-07T00:00:00"/>
    <s v="Empezar de nuevo_x000a_"/>
    <s v="_apatia__frustracion_"/>
  </r>
  <r>
    <x v="143"/>
    <d v="2021-06-07T00:00:00"/>
    <s v="eq_x000a_"/>
    <m/>
  </r>
  <r>
    <x v="143"/>
    <d v="2021-06-07T00:00:00"/>
    <s v="eqw_x000a_"/>
    <m/>
  </r>
  <r>
    <x v="143"/>
    <d v="2021-06-07T00:00:00"/>
    <s v="estoy bien_x000a_"/>
    <s v="_ira__amor_"/>
  </r>
  <r>
    <x v="143"/>
    <d v="2021-06-07T00:00:00"/>
    <s v="estoy bien_x000a_"/>
    <s v="_ira__amor_"/>
  </r>
  <r>
    <x v="143"/>
    <d v="2021-06-07T00:00:00"/>
    <s v="Estoy mal bien, me encuentro feliz y no feliz triste y no triste_x000a_"/>
    <s v="_tristeza__compasion_"/>
  </r>
  <r>
    <x v="143"/>
    <d v="2021-06-07T00:00:00"/>
    <s v="estoy triste contento alegre no alegre felizz infelizz malo in malo_x000a_"/>
    <m/>
  </r>
  <r>
    <x v="143"/>
    <d v="2021-06-07T00:00:00"/>
    <s v="estoy triste contento alegre no alegre felizz infelizz malo in malo_x000a_"/>
    <s v="_entusiasmo__alegria_"/>
  </r>
  <r>
    <x v="143"/>
    <d v="2021-06-07T00:00:00"/>
    <s v="estoy triste contento alegre no alegre felizz infelizz malo in malo_x000a_"/>
    <s v="_entusiasmo__alegri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m/>
  </r>
  <r>
    <x v="143"/>
    <d v="2021-06-07T00:00:00"/>
    <s v="ira_x000a_"/>
    <s v="_malestar__ira_"/>
  </r>
  <r>
    <x v="143"/>
    <d v="2021-06-07T00:00:00"/>
    <s v="ira_x000a_"/>
    <m/>
  </r>
  <r>
    <x v="143"/>
    <d v="2021-06-07T00:00:00"/>
    <s v="ira_x000a_"/>
    <s v="_malestar__ira_"/>
  </r>
  <r>
    <x v="143"/>
    <d v="2021-06-07T00:00:00"/>
    <s v="ira_x000a_"/>
    <m/>
  </r>
  <r>
    <x v="143"/>
    <d v="2021-06-07T00:00:00"/>
    <s v="ira_x000a_"/>
    <m/>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a_x000a_"/>
    <s v="_malestar__ira_"/>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_x000a_"/>
    <m/>
  </r>
  <r>
    <x v="143"/>
    <d v="2021-06-07T00:00:00"/>
    <s v="irraa_x000a_"/>
    <m/>
  </r>
  <r>
    <x v="143"/>
    <d v="2021-06-07T00:00:00"/>
    <s v="Me siento mal :(_x000a_"/>
    <s v="_tension__ira_"/>
  </r>
  <r>
    <x v="143"/>
    <d v="2021-06-07T00:00:00"/>
    <s v="Opino que estoy mal_x000a_"/>
    <s v="_tension__ira_"/>
  </r>
  <r>
    <x v="143"/>
    <d v="2021-06-07T00:00:00"/>
    <s v="q_x000a_"/>
    <s v="_agotamiento__tension_"/>
  </r>
  <r>
    <x v="143"/>
    <d v="2021-06-07T00:00:00"/>
    <s v="q_x000a_"/>
    <s v="_agotamiento__tension_"/>
  </r>
  <r>
    <x v="143"/>
    <d v="2021-06-07T00:00:00"/>
    <s v="q_x000a_"/>
    <s v="_agotamiento__tension_"/>
  </r>
  <r>
    <x v="143"/>
    <d v="2021-06-07T00:00:00"/>
    <s v="q_x000a_"/>
    <s v="_agotamiento__tension_"/>
  </r>
  <r>
    <x v="143"/>
    <d v="2021-06-07T00:00:00"/>
    <s v="q_x000a_"/>
    <s v="_agotamiento__tension_"/>
  </r>
  <r>
    <x v="143"/>
    <d v="2021-06-07T00:00:00"/>
    <s v="q_x000a_"/>
    <s v="_agotamiento__tension_"/>
  </r>
  <r>
    <x v="143"/>
    <d v="2021-06-07T00:00:00"/>
    <s v="q_x000a_"/>
    <s v="_agotamiento__tension_"/>
  </r>
  <r>
    <x v="143"/>
    <d v="2021-06-07T00:00:00"/>
    <s v="q_x000a_"/>
    <s v="_agotamiento__tension_"/>
  </r>
  <r>
    <x v="143"/>
    <d v="2021-06-07T00:00:00"/>
    <s v="q_x000a_"/>
    <s v="_agotamiento__tension_"/>
  </r>
  <r>
    <x v="143"/>
    <d v="2021-06-07T00:00:00"/>
    <s v="q_x000a_"/>
    <s v="_agotamiento__tension_"/>
  </r>
  <r>
    <x v="143"/>
    <d v="2021-06-07T00:00:00"/>
    <s v="qe_x000a_"/>
    <m/>
  </r>
  <r>
    <x v="143"/>
    <d v="2021-06-07T00:00:00"/>
    <s v="qe_x000a_"/>
    <m/>
  </r>
  <r>
    <x v="143"/>
    <d v="2021-06-07T00:00:00"/>
    <s v="qw_x000a_"/>
    <m/>
  </r>
  <r>
    <x v="143"/>
    <d v="2021-06-07T00:00:00"/>
    <s v="qw_x000a_"/>
    <m/>
  </r>
  <r>
    <x v="143"/>
    <d v="2021-06-07T00:00:00"/>
    <s v="qw_x000a_"/>
    <m/>
  </r>
  <r>
    <x v="143"/>
    <d v="2021-06-07T00:00:00"/>
    <s v="qw_x000a_"/>
    <m/>
  </r>
  <r>
    <x v="143"/>
    <d v="2021-06-07T00:00:00"/>
    <s v="qw_x000a_"/>
    <m/>
  </r>
  <r>
    <x v="143"/>
    <d v="2021-06-07T00:00:00"/>
    <s v="qw_x000a_"/>
    <m/>
  </r>
  <r>
    <x v="143"/>
    <d v="2021-06-07T00:00:00"/>
    <s v="qw_x000a_"/>
    <m/>
  </r>
  <r>
    <x v="143"/>
    <d v="2021-06-07T00:00:00"/>
    <s v="qw_x000a_"/>
    <m/>
  </r>
  <r>
    <x v="143"/>
    <d v="2021-06-07T00:00:00"/>
    <s v="qwe_x000a_"/>
    <m/>
  </r>
  <r>
    <x v="143"/>
    <d v="2021-06-07T00:00:00"/>
    <s v="qwe_x000a_"/>
    <m/>
  </r>
  <r>
    <x v="143"/>
    <d v="2021-06-07T00:00:00"/>
    <s v="r_x000a_"/>
    <s v="_humillacion__agotamiento_"/>
  </r>
  <r>
    <x v="143"/>
    <d v="2021-06-07T00:00:00"/>
    <s v="r_x000a_"/>
    <s v="_humillacion__agotamiento_"/>
  </r>
  <r>
    <x v="143"/>
    <d v="2021-06-07T00:00:00"/>
    <s v="r_x000a_"/>
    <s v="_humillacion__agotamiento_"/>
  </r>
  <r>
    <x v="143"/>
    <d v="2021-06-07T00:00:00"/>
    <s v="r_x000a_"/>
    <s v="_humillacion__agotamiento_"/>
  </r>
  <r>
    <x v="143"/>
    <d v="2021-06-07T00:00:00"/>
    <s v="salir_x000a_#-_x000a_"/>
    <s v="_frustracion__aburrimiento_"/>
  </r>
  <r>
    <x v="143"/>
    <d v="2021-06-07T00:00:00"/>
    <s v="salir_x000a_#-_x000a_"/>
    <s v="_malestar__ira_"/>
  </r>
  <r>
    <x v="143"/>
    <d v="2021-06-07T00:00:00"/>
    <s v="ss_x000a_"/>
    <m/>
  </r>
  <r>
    <x v="143"/>
    <d v="2021-06-07T00:00:00"/>
    <s v="ss_x000a_"/>
    <m/>
  </r>
  <r>
    <x v="143"/>
    <d v="2021-06-07T00:00:00"/>
    <s v="ss_x000a_"/>
    <m/>
  </r>
  <r>
    <x v="143"/>
    <d v="2021-06-07T00:00:00"/>
    <s v="t_x000a_"/>
    <s v="_valentia__agotamiento_"/>
  </r>
  <r>
    <x v="143"/>
    <d v="2021-06-07T00:00:00"/>
    <s v="t_x000a_"/>
    <s v="_valentia__agotamiento_"/>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_x000a_"/>
    <m/>
  </r>
  <r>
    <x v="143"/>
    <d v="2021-06-07T00:00:00"/>
    <s v="we_x000a_"/>
    <m/>
  </r>
  <r>
    <x v="143"/>
    <d v="2021-06-07T00:00:00"/>
    <s v="we_x000a_"/>
    <m/>
  </r>
  <r>
    <x v="143"/>
    <d v="2021-06-07T00:00:00"/>
    <s v="we_x000a_"/>
    <m/>
  </r>
  <r>
    <x v="143"/>
    <d v="2021-06-07T00:00:00"/>
    <s v="ww_x000a_"/>
    <m/>
  </r>
  <r>
    <x v="143"/>
    <d v="2021-06-07T00:00:00"/>
    <s v="ww_x000a_"/>
    <m/>
  </r>
  <r>
    <x v="143"/>
    <d v="2021-06-07T00:00:00"/>
    <s v="ww_x000a_"/>
    <m/>
  </r>
  <r>
    <x v="143"/>
    <d v="2021-06-07T00:00:00"/>
    <s v="ww_x000a_"/>
    <m/>
  </r>
  <r>
    <x v="143"/>
    <d v="2021-06-07T00:00:00"/>
    <s v="ww_x000a_"/>
    <m/>
  </r>
  <r>
    <x v="143"/>
    <d v="2021-06-07T00:00:00"/>
    <s v="ww_x000a_"/>
    <m/>
  </r>
  <r>
    <x v="143"/>
    <d v="2021-06-07T00:00:00"/>
    <s v="ww_x000a_"/>
    <m/>
  </r>
  <r>
    <x v="143"/>
    <d v="2021-06-07T00:00:00"/>
    <s v="ww_x000a_"/>
    <m/>
  </r>
  <r>
    <x v="143"/>
    <d v="2021-06-07T00:00:00"/>
    <s v="ww_x000a_"/>
    <m/>
  </r>
  <r>
    <x v="143"/>
    <d v="2021-06-07T00:00:00"/>
    <s v="ww_x000a_"/>
    <m/>
  </r>
  <r>
    <x v="143"/>
    <d v="2021-06-07T00:00:00"/>
    <s v="ww_x000a_"/>
    <m/>
  </r>
  <r>
    <x v="143"/>
    <d v="2021-06-07T00:00:00"/>
    <s v="www_x000a_"/>
    <m/>
  </r>
  <r>
    <x v="143"/>
    <d v="2021-06-07T00:00:00"/>
    <s v="www_x000a_"/>
    <m/>
  </r>
  <r>
    <x v="143"/>
    <d v="2021-06-07T00:00:00"/>
    <s v="www_x000a_"/>
    <m/>
  </r>
  <r>
    <x v="143"/>
    <d v="2021-06-07T00:00:00"/>
    <s v="Yes_x000a_"/>
    <m/>
  </r>
  <r>
    <x v="143"/>
    <d v="2021-06-07T00:00:00"/>
    <s v="Yes_x000a_"/>
    <m/>
  </r>
  <r>
    <x v="143"/>
    <d v="2021-06-07T00:00:00"/>
    <m/>
    <s v="_malestar__ira_"/>
  </r>
  <r>
    <x v="143"/>
    <d v="2021-06-07T00:00:00"/>
    <m/>
    <m/>
  </r>
  <r>
    <x v="143"/>
    <d v="2021-06-07T00:00:00"/>
    <m/>
    <s v="_malestar__ira_"/>
  </r>
  <r>
    <x v="143"/>
    <d v="2021-06-07T00:00:00"/>
    <m/>
    <m/>
  </r>
  <r>
    <x v="143"/>
    <d v="2021-06-07T00:00:00"/>
    <m/>
    <s v="_malestar__ira_"/>
  </r>
  <r>
    <x v="143"/>
    <d v="2021-06-07T00:00:00"/>
    <m/>
    <s v="_malestar__ira_"/>
  </r>
  <r>
    <x v="143"/>
    <d v="2021-06-07T00:00:00"/>
    <m/>
    <s v="_malestar__ira_"/>
  </r>
  <r>
    <x v="143"/>
    <d v="2021-06-07T00:00:00"/>
    <m/>
    <s v="_malestar__ira_"/>
  </r>
  <r>
    <x v="143"/>
    <d v="2021-06-07T00:00:00"/>
    <m/>
    <m/>
  </r>
  <r>
    <x v="143"/>
    <d v="2021-06-07T00:00:00"/>
    <m/>
    <s v="_malestar__ira_"/>
  </r>
  <r>
    <x v="143"/>
    <d v="2021-06-07T00:00:00"/>
    <m/>
    <s v="_malestar__ira_"/>
  </r>
  <r>
    <x v="143"/>
    <d v="2021-06-07T00:00:00"/>
    <m/>
    <m/>
  </r>
  <r>
    <x v="143"/>
    <d v="2021-06-07T00:00:00"/>
    <m/>
    <m/>
  </r>
  <r>
    <x v="144"/>
    <d v="2021-04-12T00:00:00"/>
    <s v=" Si_x000a_"/>
    <m/>
  </r>
  <r>
    <x v="144"/>
    <d v="2021-04-12T00:00:00"/>
    <s v="7_x000a_"/>
    <s v="_tristeza__ira_"/>
  </r>
  <r>
    <x v="144"/>
    <d v="2021-04-12T00:00:00"/>
    <s v="Disfrutar de la vida _x000a_"/>
    <s v="_las_dos_ranas__calidad_emocional__pedro_y_el_hilo_magico__dr_alexander_fleming__el_arbol_confundido_"/>
  </r>
  <r>
    <x v="144"/>
    <d v="2021-04-12T00:00:00"/>
    <s v="Estoy bien contento emocionado _x000a_"/>
    <s v="_entusiasmo_"/>
  </r>
  <r>
    <x v="144"/>
    <d v="2021-04-12T00:00:00"/>
    <s v="Estoy bien porque me voy a comprar un juguete de airsoft  son como las nerfs _x000a_"/>
    <s v="_aburrimiento__tristeza__humillacion__diversion__apatia_"/>
  </r>
  <r>
    <x v="144"/>
    <d v="2021-04-12T00:00:00"/>
    <s v="hola_x000a_"/>
    <s v="_carlota_y_su_mochila__nestor_el_castor_"/>
  </r>
  <r>
    <x v="144"/>
    <d v="2021-04-12T00:00:00"/>
    <s v="K_x000a_"/>
    <m/>
  </r>
  <r>
    <x v="144"/>
    <d v="2021-04-12T00:00:00"/>
    <s v="No_x000a_"/>
    <m/>
  </r>
  <r>
    <x v="144"/>
    <d v="2021-04-12T00:00:00"/>
    <s v="Que la vida es corta y hay que disfrutarla y tu decides por tu propia vida _x000a_"/>
    <s v="_pedro_y_el_hilo_magico__el_aborto_un_cuento_de_horror__la_ultima_casa_del_carpintero__el_valor_de_un_billete_de_100__el_ingenio_de_una_hormiga_"/>
  </r>
  <r>
    <x v="144"/>
    <d v="2021-04-12T00:00:00"/>
    <s v="Si_x000a_"/>
    <m/>
  </r>
  <r>
    <x v="144"/>
    <d v="2021-04-12T00:00:00"/>
    <s v="Si_x000a_"/>
    <m/>
  </r>
  <r>
    <x v="144"/>
    <d v="2021-04-12T00:00:00"/>
    <s v="Si_x000a_"/>
    <m/>
  </r>
  <r>
    <x v="144"/>
    <d v="2021-04-12T00:00:00"/>
    <s v="Si_x000a_"/>
    <m/>
  </r>
  <r>
    <x v="144"/>
    <d v="2021-04-12T00:00:00"/>
    <s v="Si_x000a_"/>
    <m/>
  </r>
  <r>
    <x v="144"/>
    <d v="2021-04-12T00:00:00"/>
    <s v="Tristesa_x000a_"/>
    <m/>
  </r>
  <r>
    <x v="144"/>
    <d v="2021-04-26T00:00:00"/>
    <s v=" No_x000a_"/>
    <m/>
  </r>
  <r>
    <x v="144"/>
    <d v="2021-04-26T00:00:00"/>
    <s v="Bien _x000a_"/>
    <s v="_ira__certeza_"/>
  </r>
  <r>
    <x v="144"/>
    <d v="2021-04-26T00:00:00"/>
    <s v="Estoy mal_x000a_"/>
    <s v="_aburrimiento__dolor_"/>
  </r>
  <r>
    <x v="144"/>
    <d v="2021-04-26T00:00:00"/>
    <s v="No se que opinar_x000a_"/>
    <s v="_certeza_"/>
  </r>
  <r>
    <x v="144"/>
    <d v="2021-04-26T00:00:00"/>
    <s v="Si estoy triste _x000a_"/>
    <s v="_frustracion__tristeza_"/>
  </r>
  <r>
    <x v="144"/>
    <d v="2021-05-10T00:00:00"/>
    <s v="Bien _x000a_"/>
    <m/>
  </r>
  <r>
    <x v="144"/>
    <d v="2021-05-10T00:00:00"/>
    <s v="Me siento fuerte sa_x000a_"/>
    <s v="_fortaleza__ira_"/>
  </r>
  <r>
    <x v="144"/>
    <d v="2021-06-07T00:00:00"/>
    <s v="Don unos buenos ganchos _x000a_"/>
    <s v="_amor__frustracion_"/>
  </r>
  <r>
    <x v="144"/>
    <d v="2021-06-07T00:00:00"/>
    <s v="Me siento bien _x000a_"/>
    <s v="_ira__amor_"/>
  </r>
  <r>
    <x v="144"/>
    <d v="2021-06-07T00:00:00"/>
    <s v="Me siento peleador_x000a_"/>
    <m/>
  </r>
  <r>
    <x v="144"/>
    <d v="2021-06-07T00:00:00"/>
    <s v="Nada ,_x000a_"/>
    <m/>
  </r>
  <r>
    <x v="144"/>
    <d v="2021-06-07T00:00:00"/>
    <s v="No se me siento que voy a pelear con todo el mundo _x000a_"/>
    <s v="_frustracion__malestar_"/>
  </r>
  <r>
    <x v="144"/>
    <d v="2021-06-07T00:00:00"/>
    <s v="Parece que soy Mike taison _x000a_"/>
    <s v="_satisfaccion__placer_"/>
  </r>
  <r>
    <x v="144"/>
    <d v="2021-06-07T00:00:00"/>
    <s v="Que tiene que alegrarse y luchar _x000a_"/>
    <s v="_valentia__agrado_"/>
  </r>
  <r>
    <x v="144"/>
    <d v="2021-06-07T00:00:00"/>
    <s v="Soy de calle _x000a_"/>
    <s v="_certeza__satisfaccion_"/>
  </r>
  <r>
    <x v="144"/>
    <d v="2021-06-07T00:00:00"/>
    <s v="Soy Russo _x000a_"/>
    <m/>
  </r>
  <r>
    <x v="144"/>
    <d v="2021-06-07T00:00:00"/>
    <s v="Soy un loco _x000a_"/>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2">
  <r>
    <x v="0"/>
    <n v="0"/>
    <s v="aburrimiento"/>
    <n v="1"/>
  </r>
  <r>
    <x v="0"/>
    <n v="0"/>
    <s v="agotamiento"/>
    <n v="1"/>
  </r>
  <r>
    <x v="1"/>
    <n v="0"/>
    <s v="aburrimiento"/>
    <n v="1"/>
  </r>
  <r>
    <x v="1"/>
    <n v="0"/>
    <s v="agotamiento"/>
    <n v="1"/>
  </r>
  <r>
    <x v="1"/>
    <n v="0"/>
    <s v="deseo"/>
    <n v="1"/>
  </r>
  <r>
    <x v="2"/>
    <n v="0"/>
    <s v="aburrimiento"/>
    <n v="1"/>
  </r>
  <r>
    <x v="2"/>
    <n v="0"/>
    <s v="alegria"/>
    <n v="1"/>
  </r>
  <r>
    <x v="2"/>
    <n v="0"/>
    <s v="satisfaccion"/>
    <n v="1"/>
  </r>
  <r>
    <x v="2"/>
    <n v="0"/>
    <s v="agrado"/>
    <n v="1"/>
  </r>
  <r>
    <x v="2"/>
    <n v="0"/>
    <s v="certeza"/>
    <n v="1"/>
  </r>
  <r>
    <x v="3"/>
    <n v="0"/>
    <s v="aburrimiento"/>
    <n v="1"/>
  </r>
  <r>
    <x v="3"/>
    <n v="0"/>
    <s v="apatia"/>
    <n v="1"/>
  </r>
  <r>
    <x v="4"/>
    <n v="0"/>
    <s v="agotamiento"/>
    <n v="1"/>
  </r>
  <r>
    <x v="5"/>
    <n v="0"/>
    <s v="agotamiento"/>
    <n v="1"/>
  </r>
  <r>
    <x v="6"/>
    <n v="0"/>
    <s v="agotamiento"/>
    <n v="1"/>
  </r>
  <r>
    <x v="7"/>
    <n v="0"/>
    <s v="agotamiento"/>
    <n v="1"/>
  </r>
  <r>
    <x v="8"/>
    <n v="0"/>
    <s v="agotamiento"/>
    <n v="1"/>
  </r>
  <r>
    <x v="9"/>
    <n v="0"/>
    <s v="agotamiento"/>
    <n v="1"/>
  </r>
  <r>
    <x v="10"/>
    <n v="0"/>
    <s v="agotamiento"/>
    <n v="1"/>
  </r>
  <r>
    <x v="11"/>
    <n v="0"/>
    <s v="agotamiento"/>
    <n v="1"/>
  </r>
  <r>
    <x v="11"/>
    <n v="0"/>
    <s v="aburrimiento"/>
    <n v="1"/>
  </r>
  <r>
    <x v="12"/>
    <n v="0"/>
    <s v="agotamiento"/>
    <n v="1"/>
  </r>
  <r>
    <x v="12"/>
    <n v="0"/>
    <s v="aburrimiento"/>
    <n v="1"/>
  </r>
  <r>
    <x v="12"/>
    <n v="0"/>
    <s v="alegria"/>
    <n v="1"/>
  </r>
  <r>
    <x v="12"/>
    <n v="0"/>
    <s v="diversion"/>
    <n v="1"/>
  </r>
  <r>
    <x v="12"/>
    <n v="0"/>
    <s v="tristeza"/>
    <n v="1"/>
  </r>
  <r>
    <x v="12"/>
    <n v="0"/>
    <s v="alegria"/>
    <n v="1"/>
  </r>
  <r>
    <x v="12"/>
    <n v="0"/>
    <s v="entusiasmo"/>
    <n v="1"/>
  </r>
  <r>
    <x v="12"/>
    <n v="0"/>
    <s v="placer"/>
    <n v="1"/>
  </r>
  <r>
    <x v="12"/>
    <n v="0"/>
    <s v="satisfaccion"/>
    <n v="1"/>
  </r>
  <r>
    <x v="12"/>
    <n v="0"/>
    <s v="agrado"/>
    <n v="1"/>
  </r>
  <r>
    <x v="12"/>
    <n v="0"/>
    <s v="certeza"/>
    <n v="1"/>
  </r>
  <r>
    <x v="13"/>
    <n v="0"/>
    <s v="agotamiento"/>
    <n v="1"/>
  </r>
  <r>
    <x v="13"/>
    <n v="0"/>
    <s v="malestar"/>
    <n v="1"/>
  </r>
  <r>
    <x v="14"/>
    <n v="0"/>
    <s v="agotamiento"/>
    <n v="1"/>
  </r>
  <r>
    <x v="14"/>
    <n v="0"/>
    <s v="malestar"/>
    <n v="1"/>
  </r>
  <r>
    <x v="14"/>
    <n v="0"/>
    <s v="frustracion"/>
    <n v="1"/>
  </r>
  <r>
    <x v="14"/>
    <n v="0"/>
    <s v="tristeza"/>
    <n v="1"/>
  </r>
  <r>
    <x v="14"/>
    <n v="0"/>
    <s v="tension"/>
    <n v="1"/>
  </r>
  <r>
    <x v="15"/>
    <n v="0"/>
    <s v="agrado"/>
    <n v="1"/>
  </r>
  <r>
    <x v="15"/>
    <n v="0"/>
    <s v="alegria"/>
    <n v="1"/>
  </r>
  <r>
    <x v="15"/>
    <n v="0"/>
    <s v="satisfaccion"/>
    <n v="1"/>
  </r>
  <r>
    <x v="15"/>
    <n v="0"/>
    <s v="calma"/>
    <n v="1"/>
  </r>
  <r>
    <x v="16"/>
    <n v="0"/>
    <s v="agrado"/>
    <n v="1"/>
  </r>
  <r>
    <x v="16"/>
    <n v="0"/>
    <s v="placer"/>
    <n v="1"/>
  </r>
  <r>
    <x v="16"/>
    <n v="0"/>
    <s v="alegria"/>
    <n v="1"/>
  </r>
  <r>
    <x v="16"/>
    <n v="0"/>
    <s v="diversion"/>
    <n v="1"/>
  </r>
  <r>
    <x v="17"/>
    <n v="0"/>
    <s v="agrado"/>
    <n v="1"/>
  </r>
  <r>
    <x v="17"/>
    <n v="0"/>
    <s v="placer"/>
    <n v="1"/>
  </r>
  <r>
    <x v="17"/>
    <n v="0"/>
    <s v="alegria"/>
    <n v="1"/>
  </r>
  <r>
    <x v="17"/>
    <n v="0"/>
    <s v="satisfaccion"/>
    <n v="1"/>
  </r>
  <r>
    <x v="18"/>
    <n v="0"/>
    <s v="agrado"/>
    <n v="1"/>
  </r>
  <r>
    <x v="18"/>
    <n v="0"/>
    <s v="placer"/>
    <n v="1"/>
  </r>
  <r>
    <x v="18"/>
    <n v="0"/>
    <s v="alegria"/>
    <n v="1"/>
  </r>
  <r>
    <x v="18"/>
    <n v="0"/>
    <s v="satisfaccion"/>
    <n v="1"/>
  </r>
  <r>
    <x v="19"/>
    <n v="0"/>
    <s v="agrado"/>
    <n v="1"/>
  </r>
  <r>
    <x v="19"/>
    <n v="0"/>
    <s v="placer"/>
    <n v="1"/>
  </r>
  <r>
    <x v="19"/>
    <n v="0"/>
    <s v="alegria"/>
    <n v="1"/>
  </r>
  <r>
    <x v="19"/>
    <n v="0"/>
    <s v="satisfaccion"/>
    <n v="1"/>
  </r>
  <r>
    <x v="19"/>
    <n v="0"/>
    <s v="agotamiento"/>
    <n v="1"/>
  </r>
  <r>
    <x v="20"/>
    <n v="0"/>
    <s v="agrado"/>
    <n v="1"/>
  </r>
  <r>
    <x v="20"/>
    <n v="0"/>
    <s v="placer"/>
    <n v="1"/>
  </r>
  <r>
    <x v="20"/>
    <n v="0"/>
    <s v="satisfaccion"/>
    <n v="1"/>
  </r>
  <r>
    <x v="21"/>
    <n v="0"/>
    <s v="alegria"/>
    <n v="1"/>
  </r>
  <r>
    <x v="21"/>
    <n v="0"/>
    <s v="agrado"/>
    <n v="1"/>
  </r>
  <r>
    <x v="21"/>
    <n v="0"/>
    <s v="certeza"/>
    <n v="1"/>
  </r>
  <r>
    <x v="22"/>
    <n v="0"/>
    <s v="alegria"/>
    <n v="1"/>
  </r>
  <r>
    <x v="22"/>
    <n v="0"/>
    <s v="agrado"/>
    <n v="1"/>
  </r>
  <r>
    <x v="22"/>
    <n v="0"/>
    <s v="certeza"/>
    <n v="1"/>
  </r>
  <r>
    <x v="23"/>
    <n v="0"/>
    <s v="alegria"/>
    <n v="1"/>
  </r>
  <r>
    <x v="23"/>
    <n v="0"/>
    <s v="agrado"/>
    <n v="1"/>
  </r>
  <r>
    <x v="23"/>
    <n v="0"/>
    <s v="entusiasmo"/>
    <n v="1"/>
  </r>
  <r>
    <x v="23"/>
    <n v="0"/>
    <s v="compasion"/>
    <n v="1"/>
  </r>
  <r>
    <x v="23"/>
    <n v="0"/>
    <s v="tension"/>
    <n v="1"/>
  </r>
  <r>
    <x v="24"/>
    <n v="0"/>
    <s v="alegria"/>
    <n v="1"/>
  </r>
  <r>
    <x v="24"/>
    <n v="0"/>
    <s v="agrado"/>
    <n v="1"/>
  </r>
  <r>
    <x v="24"/>
    <n v="0"/>
    <s v="placer"/>
    <n v="1"/>
  </r>
  <r>
    <x v="24"/>
    <n v="0"/>
    <s v="certeza"/>
    <n v="1"/>
  </r>
  <r>
    <x v="25"/>
    <n v="0"/>
    <s v="alegria"/>
    <n v="1"/>
  </r>
  <r>
    <x v="25"/>
    <n v="0"/>
    <s v="agrado"/>
    <n v="1"/>
  </r>
  <r>
    <x v="25"/>
    <n v="0"/>
    <s v="satisfaccion"/>
    <n v="1"/>
  </r>
  <r>
    <x v="25"/>
    <n v="0"/>
    <s v="agrado"/>
    <n v="1"/>
  </r>
  <r>
    <x v="25"/>
    <n v="0"/>
    <s v="tension"/>
    <n v="1"/>
  </r>
  <r>
    <x v="25"/>
    <n v="0"/>
    <s v="duda"/>
    <n v="1"/>
  </r>
  <r>
    <x v="25"/>
    <n v="0"/>
    <s v="malestar"/>
    <n v="1"/>
  </r>
  <r>
    <x v="26"/>
    <n v="0"/>
    <s v="alegria"/>
    <n v="1"/>
  </r>
  <r>
    <x v="26"/>
    <n v="0"/>
    <s v="agrado"/>
    <n v="1"/>
  </r>
  <r>
    <x v="26"/>
    <n v="0"/>
    <s v="satisfaccion"/>
    <n v="1"/>
  </r>
  <r>
    <x v="26"/>
    <n v="0"/>
    <s v="duda"/>
    <n v="1"/>
  </r>
  <r>
    <x v="26"/>
    <n v="0"/>
    <s v="diversion"/>
    <n v="1"/>
  </r>
  <r>
    <x v="26"/>
    <n v="0"/>
    <s v="entusiasmo"/>
    <n v="1"/>
  </r>
  <r>
    <x v="27"/>
    <n v="0"/>
    <s v="alegria"/>
    <n v="1"/>
  </r>
  <r>
    <x v="27"/>
    <n v="0"/>
    <s v="diversion"/>
    <n v="1"/>
  </r>
  <r>
    <x v="27"/>
    <n v="0"/>
    <s v="malestar"/>
    <n v="1"/>
  </r>
  <r>
    <x v="27"/>
    <n v="0"/>
    <s v="frustracion"/>
    <n v="1"/>
  </r>
  <r>
    <x v="27"/>
    <n v="0"/>
    <s v="aburrimiento"/>
    <n v="1"/>
  </r>
  <r>
    <x v="27"/>
    <n v="0"/>
    <s v="satisfaccion"/>
    <n v="1"/>
  </r>
  <r>
    <x v="27"/>
    <n v="0"/>
    <s v="agrado"/>
    <n v="1"/>
  </r>
  <r>
    <x v="27"/>
    <n v="0"/>
    <s v="certeza"/>
    <n v="1"/>
  </r>
  <r>
    <x v="28"/>
    <n v="0"/>
    <s v="alegria"/>
    <n v="1"/>
  </r>
  <r>
    <x v="28"/>
    <n v="0"/>
    <s v="entusiasmo"/>
    <n v="1"/>
  </r>
  <r>
    <x v="28"/>
    <n v="0"/>
    <s v="agotamiento"/>
    <n v="1"/>
  </r>
  <r>
    <x v="28"/>
    <n v="0"/>
    <s v="aburrimiento"/>
    <n v="1"/>
  </r>
  <r>
    <x v="28"/>
    <n v="0"/>
    <s v="agrado"/>
    <n v="1"/>
  </r>
  <r>
    <x v="29"/>
    <n v="0"/>
    <s v="alegria"/>
    <n v="1"/>
  </r>
  <r>
    <x v="29"/>
    <n v="0"/>
    <s v="entusiasmo"/>
    <n v="1"/>
  </r>
  <r>
    <x v="29"/>
    <n v="0"/>
    <s v="agrado"/>
    <n v="1"/>
  </r>
  <r>
    <x v="29"/>
    <n v="0"/>
    <s v="placer"/>
    <n v="1"/>
  </r>
  <r>
    <x v="29"/>
    <n v="0"/>
    <s v="calma"/>
    <n v="1"/>
  </r>
  <r>
    <x v="29"/>
    <n v="0"/>
    <s v="deseo"/>
    <n v="1"/>
  </r>
  <r>
    <x v="30"/>
    <n v="0"/>
    <s v="alegria"/>
    <n v="1"/>
  </r>
  <r>
    <x v="30"/>
    <n v="0"/>
    <s v="entusiasmo"/>
    <n v="1"/>
  </r>
  <r>
    <x v="30"/>
    <n v="0"/>
    <s v="agrado"/>
    <n v="1"/>
  </r>
  <r>
    <x v="30"/>
    <n v="0"/>
    <s v="placer"/>
    <n v="1"/>
  </r>
  <r>
    <x v="30"/>
    <n v="0"/>
    <s v="satisfaccion"/>
    <n v="1"/>
  </r>
  <r>
    <x v="30"/>
    <n v="0"/>
    <s v="certeza"/>
    <n v="1"/>
  </r>
  <r>
    <x v="31"/>
    <n v="0"/>
    <s v="alegria"/>
    <n v="1"/>
  </r>
  <r>
    <x v="31"/>
    <n v="0"/>
    <s v="entusiasmo"/>
    <n v="1"/>
  </r>
  <r>
    <x v="31"/>
    <n v="0"/>
    <s v="diversion"/>
    <n v="1"/>
  </r>
  <r>
    <x v="31"/>
    <n v="0"/>
    <s v="certeza"/>
    <n v="1"/>
  </r>
  <r>
    <x v="32"/>
    <n v="0"/>
    <s v="alegria"/>
    <n v="1"/>
  </r>
  <r>
    <x v="32"/>
    <n v="0"/>
    <s v="entusiasmo"/>
    <n v="1"/>
  </r>
  <r>
    <x v="32"/>
    <n v="0"/>
    <s v="placer"/>
    <n v="1"/>
  </r>
  <r>
    <x v="32"/>
    <n v="0"/>
    <s v="satisfaccion"/>
    <n v="1"/>
  </r>
  <r>
    <x v="32"/>
    <n v="0"/>
    <s v="agrado"/>
    <n v="1"/>
  </r>
  <r>
    <x v="32"/>
    <n v="0"/>
    <s v="certeza"/>
    <n v="1"/>
  </r>
  <r>
    <x v="33"/>
    <n v="0"/>
    <s v="alegria"/>
    <n v="1"/>
  </r>
  <r>
    <x v="33"/>
    <n v="0"/>
    <s v="entusiasmo"/>
    <n v="1"/>
  </r>
  <r>
    <x v="33"/>
    <n v="0"/>
    <s v="placer"/>
    <n v="1"/>
  </r>
  <r>
    <x v="33"/>
    <n v="0"/>
    <s v="satisfaccion"/>
    <n v="1"/>
  </r>
  <r>
    <x v="33"/>
    <n v="0"/>
    <s v="agrado"/>
    <n v="1"/>
  </r>
  <r>
    <x v="33"/>
    <n v="0"/>
    <s v="certeza"/>
    <n v="1"/>
  </r>
  <r>
    <x v="34"/>
    <n v="0"/>
    <s v="alegria"/>
    <n v="1"/>
  </r>
  <r>
    <x v="34"/>
    <n v="0"/>
    <s v="entusiasmo"/>
    <n v="1"/>
  </r>
  <r>
    <x v="34"/>
    <n v="0"/>
    <s v="placer"/>
    <n v="1"/>
  </r>
  <r>
    <x v="34"/>
    <n v="0"/>
    <s v="satisfaccion"/>
    <n v="1"/>
  </r>
  <r>
    <x v="34"/>
    <n v="0"/>
    <s v="agrado"/>
    <n v="1"/>
  </r>
  <r>
    <x v="34"/>
    <n v="0"/>
    <s v="certeza"/>
    <n v="1"/>
  </r>
  <r>
    <x v="35"/>
    <n v="0"/>
    <s v="alegria"/>
    <n v="1"/>
  </r>
  <r>
    <x v="35"/>
    <n v="0"/>
    <s v="entusiasmo"/>
    <n v="1"/>
  </r>
  <r>
    <x v="35"/>
    <n v="0"/>
    <s v="placer"/>
    <n v="1"/>
  </r>
  <r>
    <x v="35"/>
    <n v="0"/>
    <s v="satisfaccion"/>
    <n v="1"/>
  </r>
  <r>
    <x v="35"/>
    <n v="0"/>
    <s v="agrado"/>
    <n v="1"/>
  </r>
  <r>
    <x v="35"/>
    <n v="0"/>
    <s v="certeza"/>
    <n v="1"/>
  </r>
  <r>
    <x v="36"/>
    <n v="0"/>
    <s v="alegria"/>
    <n v="1"/>
  </r>
  <r>
    <x v="36"/>
    <n v="0"/>
    <s v="entusiasmo"/>
    <n v="1"/>
  </r>
  <r>
    <x v="36"/>
    <n v="0"/>
    <s v="placer"/>
    <n v="1"/>
  </r>
  <r>
    <x v="36"/>
    <n v="0"/>
    <s v="satisfaccion"/>
    <n v="1"/>
  </r>
  <r>
    <x v="36"/>
    <n v="0"/>
    <s v="agrado"/>
    <n v="1"/>
  </r>
  <r>
    <x v="36"/>
    <n v="0"/>
    <s v="certeza"/>
    <n v="1"/>
  </r>
  <r>
    <x v="37"/>
    <n v="0"/>
    <s v="alegria"/>
    <n v="1"/>
  </r>
  <r>
    <x v="37"/>
    <n v="0"/>
    <s v="entusiasmo"/>
    <n v="1"/>
  </r>
  <r>
    <x v="37"/>
    <n v="0"/>
    <s v="placer"/>
    <n v="1"/>
  </r>
  <r>
    <x v="37"/>
    <n v="0"/>
    <s v="satisfaccion"/>
    <n v="1"/>
  </r>
  <r>
    <x v="37"/>
    <n v="0"/>
    <s v="agrado"/>
    <n v="1"/>
  </r>
  <r>
    <x v="37"/>
    <n v="0"/>
    <s v="certeza"/>
    <n v="1"/>
  </r>
  <r>
    <x v="38"/>
    <n v="0"/>
    <s v="alegria"/>
    <n v="1"/>
  </r>
  <r>
    <x v="38"/>
    <n v="0"/>
    <s v="entusiasmo"/>
    <n v="1"/>
  </r>
  <r>
    <x v="38"/>
    <n v="0"/>
    <s v="placer"/>
    <n v="1"/>
  </r>
  <r>
    <x v="38"/>
    <n v="0"/>
    <s v="satisfaccion"/>
    <n v="1"/>
  </r>
  <r>
    <x v="38"/>
    <n v="0"/>
    <s v="agrado"/>
    <n v="1"/>
  </r>
  <r>
    <x v="38"/>
    <n v="0"/>
    <s v="certeza"/>
    <n v="1"/>
  </r>
  <r>
    <x v="39"/>
    <n v="0"/>
    <s v="alegria"/>
    <n v="1"/>
  </r>
  <r>
    <x v="39"/>
    <n v="0"/>
    <s v="entusiasmo"/>
    <n v="1"/>
  </r>
  <r>
    <x v="39"/>
    <n v="0"/>
    <s v="placer"/>
    <n v="1"/>
  </r>
  <r>
    <x v="39"/>
    <n v="0"/>
    <s v="satisfaccion"/>
    <n v="1"/>
  </r>
  <r>
    <x v="39"/>
    <n v="0"/>
    <s v="agrado"/>
    <n v="1"/>
  </r>
  <r>
    <x v="39"/>
    <n v="0"/>
    <s v="certeza"/>
    <n v="1"/>
  </r>
  <r>
    <x v="40"/>
    <n v="0"/>
    <s v="alegria"/>
    <n v="1"/>
  </r>
  <r>
    <x v="40"/>
    <n v="0"/>
    <s v="entusiasmo"/>
    <n v="1"/>
  </r>
  <r>
    <x v="40"/>
    <n v="0"/>
    <s v="placer"/>
    <n v="1"/>
  </r>
  <r>
    <x v="40"/>
    <n v="0"/>
    <s v="satisfaccion"/>
    <n v="1"/>
  </r>
  <r>
    <x v="40"/>
    <n v="0"/>
    <s v="agrado"/>
    <n v="1"/>
  </r>
  <r>
    <x v="40"/>
    <n v="0"/>
    <s v="certeza"/>
    <n v="1"/>
  </r>
  <r>
    <x v="41"/>
    <n v="0"/>
    <s v="alegria"/>
    <n v="1"/>
  </r>
  <r>
    <x v="41"/>
    <n v="0"/>
    <s v="entusiasmo"/>
    <n v="1"/>
  </r>
  <r>
    <x v="41"/>
    <n v="0"/>
    <s v="placer"/>
    <n v="1"/>
  </r>
  <r>
    <x v="41"/>
    <n v="0"/>
    <s v="satisfaccion"/>
    <n v="1"/>
  </r>
  <r>
    <x v="41"/>
    <n v="0"/>
    <s v="agrado"/>
    <n v="1"/>
  </r>
  <r>
    <x v="41"/>
    <n v="0"/>
    <s v="certeza"/>
    <n v="1"/>
  </r>
  <r>
    <x v="42"/>
    <n v="0"/>
    <s v="alegria"/>
    <n v="1"/>
  </r>
  <r>
    <x v="42"/>
    <n v="0"/>
    <s v="entusiasmo"/>
    <n v="1"/>
  </r>
  <r>
    <x v="42"/>
    <n v="0"/>
    <s v="placer"/>
    <n v="1"/>
  </r>
  <r>
    <x v="42"/>
    <n v="0"/>
    <s v="satisfaccion"/>
    <n v="1"/>
  </r>
  <r>
    <x v="42"/>
    <n v="0"/>
    <s v="agrado"/>
    <n v="1"/>
  </r>
  <r>
    <x v="42"/>
    <n v="0"/>
    <s v="certeza"/>
    <n v="1"/>
  </r>
  <r>
    <x v="43"/>
    <n v="0"/>
    <s v="alegria"/>
    <n v="1"/>
  </r>
  <r>
    <x v="43"/>
    <n v="0"/>
    <s v="entusiasmo"/>
    <n v="1"/>
  </r>
  <r>
    <x v="43"/>
    <n v="0"/>
    <s v="placer"/>
    <n v="1"/>
  </r>
  <r>
    <x v="43"/>
    <n v="0"/>
    <s v="satisfaccion"/>
    <n v="1"/>
  </r>
  <r>
    <x v="43"/>
    <n v="0"/>
    <s v="agrado"/>
    <n v="1"/>
  </r>
  <r>
    <x v="43"/>
    <n v="0"/>
    <s v="certeza"/>
    <n v="1"/>
  </r>
  <r>
    <x v="44"/>
    <n v="0"/>
    <s v="alegria"/>
    <n v="1"/>
  </r>
  <r>
    <x v="44"/>
    <n v="0"/>
    <s v="entusiasmo"/>
    <n v="1"/>
  </r>
  <r>
    <x v="44"/>
    <n v="0"/>
    <s v="placer"/>
    <n v="1"/>
  </r>
  <r>
    <x v="44"/>
    <n v="0"/>
    <s v="satisfaccion"/>
    <n v="1"/>
  </r>
  <r>
    <x v="44"/>
    <n v="0"/>
    <s v="agrado"/>
    <n v="1"/>
  </r>
  <r>
    <x v="44"/>
    <n v="0"/>
    <s v="certeza"/>
    <n v="1"/>
  </r>
  <r>
    <x v="45"/>
    <n v="0"/>
    <s v="alegria"/>
    <n v="1"/>
  </r>
  <r>
    <x v="45"/>
    <n v="0"/>
    <s v="entusiasmo"/>
    <n v="1"/>
  </r>
  <r>
    <x v="45"/>
    <n v="0"/>
    <s v="placer"/>
    <n v="1"/>
  </r>
  <r>
    <x v="45"/>
    <n v="0"/>
    <s v="satisfaccion"/>
    <n v="1"/>
  </r>
  <r>
    <x v="45"/>
    <n v="0"/>
    <s v="agrado"/>
    <n v="1"/>
  </r>
  <r>
    <x v="45"/>
    <n v="0"/>
    <s v="certeza"/>
    <n v="1"/>
  </r>
  <r>
    <x v="46"/>
    <n v="0"/>
    <s v="alegria"/>
    <n v="1"/>
  </r>
  <r>
    <x v="46"/>
    <n v="0"/>
    <s v="entusiasmo"/>
    <n v="1"/>
  </r>
  <r>
    <x v="46"/>
    <n v="0"/>
    <s v="placer"/>
    <n v="1"/>
  </r>
  <r>
    <x v="46"/>
    <n v="0"/>
    <s v="satisfaccion"/>
    <n v="1"/>
  </r>
  <r>
    <x v="46"/>
    <n v="0"/>
    <s v="agrado"/>
    <n v="1"/>
  </r>
  <r>
    <x v="46"/>
    <n v="0"/>
    <s v="certeza"/>
    <n v="1"/>
  </r>
  <r>
    <x v="47"/>
    <n v="0"/>
    <s v="alegria"/>
    <n v="1"/>
  </r>
  <r>
    <x v="47"/>
    <n v="0"/>
    <s v="entusiasmo"/>
    <n v="1"/>
  </r>
  <r>
    <x v="47"/>
    <n v="0"/>
    <s v="placer"/>
    <n v="1"/>
  </r>
  <r>
    <x v="47"/>
    <n v="0"/>
    <s v="satisfaccion"/>
    <n v="1"/>
  </r>
  <r>
    <x v="47"/>
    <n v="0"/>
    <s v="agrado"/>
    <n v="1"/>
  </r>
  <r>
    <x v="47"/>
    <n v="0"/>
    <s v="certeza"/>
    <n v="1"/>
  </r>
  <r>
    <x v="48"/>
    <n v="0"/>
    <s v="alegria"/>
    <n v="1"/>
  </r>
  <r>
    <x v="48"/>
    <n v="0"/>
    <s v="entusiasmo"/>
    <n v="1"/>
  </r>
  <r>
    <x v="48"/>
    <n v="0"/>
    <s v="placer"/>
    <n v="1"/>
  </r>
  <r>
    <x v="48"/>
    <n v="0"/>
    <s v="satisfaccion"/>
    <n v="1"/>
  </r>
  <r>
    <x v="48"/>
    <n v="0"/>
    <s v="agrado"/>
    <n v="1"/>
  </r>
  <r>
    <x v="48"/>
    <n v="0"/>
    <s v="certeza"/>
    <n v="1"/>
  </r>
  <r>
    <x v="49"/>
    <n v="0"/>
    <s v="alegria"/>
    <n v="1"/>
  </r>
  <r>
    <x v="49"/>
    <n v="0"/>
    <s v="entusiasmo"/>
    <n v="1"/>
  </r>
  <r>
    <x v="49"/>
    <n v="0"/>
    <s v="placer"/>
    <n v="1"/>
  </r>
  <r>
    <x v="49"/>
    <n v="0"/>
    <s v="satisfaccion"/>
    <n v="1"/>
  </r>
  <r>
    <x v="49"/>
    <n v="0"/>
    <s v="agrado"/>
    <n v="1"/>
  </r>
  <r>
    <x v="49"/>
    <n v="0"/>
    <s v="certeza"/>
    <n v="1"/>
  </r>
  <r>
    <x v="50"/>
    <n v="0"/>
    <s v="alegria"/>
    <n v="1"/>
  </r>
  <r>
    <x v="50"/>
    <n v="0"/>
    <s v="entusiasmo"/>
    <n v="1"/>
  </r>
  <r>
    <x v="50"/>
    <n v="0"/>
    <s v="placer"/>
    <n v="1"/>
  </r>
  <r>
    <x v="50"/>
    <n v="0"/>
    <s v="satisfaccion"/>
    <n v="1"/>
  </r>
  <r>
    <x v="50"/>
    <n v="0"/>
    <s v="agrado"/>
    <n v="1"/>
  </r>
  <r>
    <x v="50"/>
    <n v="0"/>
    <s v="certeza"/>
    <n v="1"/>
  </r>
  <r>
    <x v="51"/>
    <n v="0"/>
    <s v="alegria"/>
    <n v="1"/>
  </r>
  <r>
    <x v="51"/>
    <n v="0"/>
    <s v="entusiasmo"/>
    <n v="1"/>
  </r>
  <r>
    <x v="51"/>
    <n v="0"/>
    <s v="placer"/>
    <n v="1"/>
  </r>
  <r>
    <x v="51"/>
    <n v="0"/>
    <s v="satisfaccion"/>
    <n v="1"/>
  </r>
  <r>
    <x v="51"/>
    <n v="0"/>
    <s v="agrado"/>
    <n v="1"/>
  </r>
  <r>
    <x v="51"/>
    <n v="0"/>
    <s v="certeza"/>
    <n v="1"/>
  </r>
  <r>
    <x v="52"/>
    <n v="0"/>
    <s v="alegria"/>
    <n v="1"/>
  </r>
  <r>
    <x v="52"/>
    <n v="0"/>
    <s v="entusiasmo"/>
    <n v="1"/>
  </r>
  <r>
    <x v="52"/>
    <n v="0"/>
    <s v="placer"/>
    <n v="1"/>
  </r>
  <r>
    <x v="52"/>
    <n v="0"/>
    <s v="satisfaccion"/>
    <n v="1"/>
  </r>
  <r>
    <x v="52"/>
    <n v="0"/>
    <s v="agrado"/>
    <n v="1"/>
  </r>
  <r>
    <x v="52"/>
    <n v="0"/>
    <s v="certeza"/>
    <n v="1"/>
  </r>
  <r>
    <x v="53"/>
    <n v="0"/>
    <s v="alegria"/>
    <n v="1"/>
  </r>
  <r>
    <x v="53"/>
    <n v="0"/>
    <s v="entusiasmo"/>
    <n v="1"/>
  </r>
  <r>
    <x v="53"/>
    <n v="0"/>
    <s v="placer"/>
    <n v="1"/>
  </r>
  <r>
    <x v="53"/>
    <n v="0"/>
    <s v="satisfaccion"/>
    <n v="1"/>
  </r>
  <r>
    <x v="53"/>
    <n v="0"/>
    <s v="agrado"/>
    <n v="1"/>
  </r>
  <r>
    <x v="53"/>
    <n v="0"/>
    <s v="certeza"/>
    <n v="1"/>
  </r>
  <r>
    <x v="54"/>
    <n v="0"/>
    <s v="alegria"/>
    <n v="1"/>
  </r>
  <r>
    <x v="54"/>
    <n v="0"/>
    <s v="entusiasmo"/>
    <n v="1"/>
  </r>
  <r>
    <x v="54"/>
    <n v="0"/>
    <s v="placer"/>
    <n v="1"/>
  </r>
  <r>
    <x v="54"/>
    <n v="0"/>
    <s v="satisfaccion"/>
    <n v="1"/>
  </r>
  <r>
    <x v="54"/>
    <n v="0"/>
    <s v="agrado"/>
    <n v="1"/>
  </r>
  <r>
    <x v="54"/>
    <n v="0"/>
    <s v="certeza"/>
    <n v="1"/>
  </r>
  <r>
    <x v="55"/>
    <n v="0"/>
    <s v="alegria"/>
    <n v="1"/>
  </r>
  <r>
    <x v="55"/>
    <n v="0"/>
    <s v="entusiasmo"/>
    <n v="1"/>
  </r>
  <r>
    <x v="55"/>
    <n v="0"/>
    <s v="placer"/>
    <n v="1"/>
  </r>
  <r>
    <x v="55"/>
    <n v="0"/>
    <s v="satisfaccion"/>
    <n v="1"/>
  </r>
  <r>
    <x v="55"/>
    <n v="0"/>
    <s v="agrado"/>
    <n v="1"/>
  </r>
  <r>
    <x v="55"/>
    <n v="0"/>
    <s v="certeza"/>
    <n v="1"/>
  </r>
  <r>
    <x v="56"/>
    <n v="0"/>
    <s v="alegria"/>
    <n v="1"/>
  </r>
  <r>
    <x v="56"/>
    <n v="0"/>
    <s v="entusiasmo"/>
    <n v="1"/>
  </r>
  <r>
    <x v="56"/>
    <n v="0"/>
    <s v="placer"/>
    <n v="1"/>
  </r>
  <r>
    <x v="56"/>
    <n v="0"/>
    <s v="satisfaccion"/>
    <n v="1"/>
  </r>
  <r>
    <x v="56"/>
    <n v="0"/>
    <s v="agrado"/>
    <n v="1"/>
  </r>
  <r>
    <x v="56"/>
    <n v="0"/>
    <s v="certeza"/>
    <n v="1"/>
  </r>
  <r>
    <x v="57"/>
    <n v="0"/>
    <s v="alegria"/>
    <n v="1"/>
  </r>
  <r>
    <x v="57"/>
    <n v="0"/>
    <s v="entusiasmo"/>
    <n v="1"/>
  </r>
  <r>
    <x v="57"/>
    <n v="0"/>
    <s v="placer"/>
    <n v="1"/>
  </r>
  <r>
    <x v="57"/>
    <n v="0"/>
    <s v="satisfaccion"/>
    <n v="1"/>
  </r>
  <r>
    <x v="57"/>
    <n v="0"/>
    <s v="agrado"/>
    <n v="1"/>
  </r>
  <r>
    <x v="57"/>
    <n v="0"/>
    <s v="certeza"/>
    <n v="1"/>
  </r>
  <r>
    <x v="58"/>
    <n v="0"/>
    <s v="alegria"/>
    <n v="1"/>
  </r>
  <r>
    <x v="58"/>
    <n v="0"/>
    <s v="entusiasmo"/>
    <n v="1"/>
  </r>
  <r>
    <x v="58"/>
    <n v="0"/>
    <s v="placer"/>
    <n v="1"/>
  </r>
  <r>
    <x v="58"/>
    <n v="0"/>
    <s v="satisfaccion"/>
    <n v="1"/>
  </r>
  <r>
    <x v="58"/>
    <n v="0"/>
    <s v="agrado"/>
    <n v="1"/>
  </r>
  <r>
    <x v="58"/>
    <n v="0"/>
    <s v="certeza"/>
    <n v="1"/>
  </r>
  <r>
    <x v="59"/>
    <n v="0"/>
    <s v="alegria"/>
    <n v="1"/>
  </r>
  <r>
    <x v="59"/>
    <n v="0"/>
    <s v="entusiasmo"/>
    <n v="1"/>
  </r>
  <r>
    <x v="59"/>
    <n v="0"/>
    <s v="placer"/>
    <n v="1"/>
  </r>
  <r>
    <x v="59"/>
    <n v="0"/>
    <s v="satisfaccion"/>
    <n v="1"/>
  </r>
  <r>
    <x v="59"/>
    <n v="0"/>
    <s v="agrado"/>
    <n v="1"/>
  </r>
  <r>
    <x v="59"/>
    <n v="0"/>
    <s v="certeza"/>
    <n v="1"/>
  </r>
  <r>
    <x v="60"/>
    <n v="0"/>
    <s v="alegria"/>
    <n v="1"/>
  </r>
  <r>
    <x v="60"/>
    <n v="0"/>
    <s v="entusiasmo"/>
    <n v="1"/>
  </r>
  <r>
    <x v="60"/>
    <n v="0"/>
    <s v="placer"/>
    <n v="1"/>
  </r>
  <r>
    <x v="60"/>
    <n v="0"/>
    <s v="satisfaccion"/>
    <n v="1"/>
  </r>
  <r>
    <x v="60"/>
    <n v="0"/>
    <s v="agrado"/>
    <n v="1"/>
  </r>
  <r>
    <x v="60"/>
    <n v="0"/>
    <s v="certeza"/>
    <n v="1"/>
  </r>
  <r>
    <x v="61"/>
    <n v="0"/>
    <s v="alegria"/>
    <n v="1"/>
  </r>
  <r>
    <x v="61"/>
    <n v="0"/>
    <s v="entusiasmo"/>
    <n v="1"/>
  </r>
  <r>
    <x v="61"/>
    <n v="0"/>
    <s v="placer"/>
    <n v="1"/>
  </r>
  <r>
    <x v="61"/>
    <n v="0"/>
    <s v="satisfaccion"/>
    <n v="1"/>
  </r>
  <r>
    <x v="61"/>
    <n v="0"/>
    <s v="agrado"/>
    <n v="1"/>
  </r>
  <r>
    <x v="61"/>
    <n v="0"/>
    <s v="certeza"/>
    <n v="1"/>
  </r>
  <r>
    <x v="62"/>
    <n v="0"/>
    <s v="alegria"/>
    <n v="1"/>
  </r>
  <r>
    <x v="62"/>
    <n v="0"/>
    <s v="entusiasmo"/>
    <n v="1"/>
  </r>
  <r>
    <x v="62"/>
    <n v="0"/>
    <s v="placer"/>
    <n v="1"/>
  </r>
  <r>
    <x v="62"/>
    <n v="0"/>
    <s v="satisfaccion"/>
    <n v="1"/>
  </r>
  <r>
    <x v="62"/>
    <n v="0"/>
    <s v="agrado"/>
    <n v="1"/>
  </r>
  <r>
    <x v="62"/>
    <n v="0"/>
    <s v="certeza"/>
    <n v="1"/>
  </r>
  <r>
    <x v="63"/>
    <n v="0"/>
    <s v="alegria"/>
    <n v="1"/>
  </r>
  <r>
    <x v="63"/>
    <n v="0"/>
    <s v="entusiasmo"/>
    <n v="1"/>
  </r>
  <r>
    <x v="63"/>
    <n v="0"/>
    <s v="placer"/>
    <n v="1"/>
  </r>
  <r>
    <x v="63"/>
    <n v="0"/>
    <s v="satisfaccion"/>
    <n v="1"/>
  </r>
  <r>
    <x v="63"/>
    <n v="0"/>
    <s v="agrado"/>
    <n v="1"/>
  </r>
  <r>
    <x v="63"/>
    <n v="0"/>
    <s v="certeza"/>
    <n v="1"/>
  </r>
  <r>
    <x v="64"/>
    <n v="0"/>
    <s v="alegria"/>
    <n v="1"/>
  </r>
  <r>
    <x v="64"/>
    <n v="0"/>
    <s v="entusiasmo"/>
    <n v="1"/>
  </r>
  <r>
    <x v="64"/>
    <n v="0"/>
    <s v="placer"/>
    <n v="1"/>
  </r>
  <r>
    <x v="64"/>
    <n v="0"/>
    <s v="satisfaccion"/>
    <n v="1"/>
  </r>
  <r>
    <x v="64"/>
    <n v="0"/>
    <s v="agrado"/>
    <n v="1"/>
  </r>
  <r>
    <x v="64"/>
    <n v="0"/>
    <s v="certeza"/>
    <n v="1"/>
  </r>
  <r>
    <x v="65"/>
    <n v="0"/>
    <s v="alegria"/>
    <n v="1"/>
  </r>
  <r>
    <x v="65"/>
    <n v="0"/>
    <s v="entusiasmo"/>
    <n v="1"/>
  </r>
  <r>
    <x v="65"/>
    <n v="0"/>
    <s v="placer"/>
    <n v="1"/>
  </r>
  <r>
    <x v="65"/>
    <n v="0"/>
    <s v="satisfaccion"/>
    <n v="1"/>
  </r>
  <r>
    <x v="65"/>
    <n v="0"/>
    <s v="agrado"/>
    <n v="1"/>
  </r>
  <r>
    <x v="65"/>
    <n v="0"/>
    <s v="certeza"/>
    <n v="1"/>
  </r>
  <r>
    <x v="66"/>
    <n v="0"/>
    <s v="alegria"/>
    <n v="1"/>
  </r>
  <r>
    <x v="66"/>
    <n v="0"/>
    <s v="entusiasmo"/>
    <n v="1"/>
  </r>
  <r>
    <x v="66"/>
    <n v="0"/>
    <s v="placer"/>
    <n v="1"/>
  </r>
  <r>
    <x v="66"/>
    <n v="0"/>
    <s v="satisfaccion"/>
    <n v="1"/>
  </r>
  <r>
    <x v="66"/>
    <n v="0"/>
    <s v="agrado"/>
    <n v="1"/>
  </r>
  <r>
    <x v="66"/>
    <n v="0"/>
    <s v="certeza"/>
    <n v="1"/>
  </r>
  <r>
    <x v="67"/>
    <n v="0"/>
    <s v="alegria"/>
    <n v="1"/>
  </r>
  <r>
    <x v="67"/>
    <n v="0"/>
    <s v="entusiasmo"/>
    <n v="1"/>
  </r>
  <r>
    <x v="67"/>
    <n v="0"/>
    <s v="placer"/>
    <n v="1"/>
  </r>
  <r>
    <x v="67"/>
    <n v="0"/>
    <s v="satisfaccion"/>
    <n v="1"/>
  </r>
  <r>
    <x v="67"/>
    <n v="0"/>
    <s v="agrado"/>
    <n v="1"/>
  </r>
  <r>
    <x v="67"/>
    <n v="0"/>
    <s v="certeza"/>
    <n v="1"/>
  </r>
  <r>
    <x v="68"/>
    <n v="0"/>
    <s v="alegria"/>
    <n v="1"/>
  </r>
  <r>
    <x v="68"/>
    <n v="0"/>
    <s v="entusiasmo"/>
    <n v="1"/>
  </r>
  <r>
    <x v="68"/>
    <n v="0"/>
    <s v="placer"/>
    <n v="1"/>
  </r>
  <r>
    <x v="68"/>
    <n v="0"/>
    <s v="satisfaccion"/>
    <n v="1"/>
  </r>
  <r>
    <x v="68"/>
    <n v="0"/>
    <s v="agrado"/>
    <n v="1"/>
  </r>
  <r>
    <x v="68"/>
    <n v="0"/>
    <s v="certeza"/>
    <n v="1"/>
  </r>
  <r>
    <x v="68"/>
    <n v="0"/>
    <s v="calma"/>
    <n v="1"/>
  </r>
  <r>
    <x v="69"/>
    <n v="0"/>
    <s v="alegria"/>
    <n v="1"/>
  </r>
  <r>
    <x v="69"/>
    <n v="0"/>
    <s v="entusiasmo"/>
    <n v="1"/>
  </r>
  <r>
    <x v="69"/>
    <n v="0"/>
    <s v="placer"/>
    <n v="1"/>
  </r>
  <r>
    <x v="69"/>
    <n v="0"/>
    <s v="satisfaccion"/>
    <n v="1"/>
  </r>
  <r>
    <x v="69"/>
    <n v="0"/>
    <s v="agrado"/>
    <n v="1"/>
  </r>
  <r>
    <x v="69"/>
    <n v="0"/>
    <s v="certeza"/>
    <n v="1"/>
  </r>
  <r>
    <x v="69"/>
    <n v="0"/>
    <s v="calma"/>
    <n v="1"/>
  </r>
  <r>
    <x v="69"/>
    <n v="0"/>
    <s v="frustracion"/>
    <n v="1"/>
  </r>
  <r>
    <x v="69"/>
    <n v="0"/>
    <s v="tension"/>
    <n v="1"/>
  </r>
  <r>
    <x v="70"/>
    <n v="0"/>
    <s v="alegria"/>
    <n v="1"/>
  </r>
  <r>
    <x v="70"/>
    <n v="0"/>
    <s v="entusiasmo"/>
    <n v="1"/>
  </r>
  <r>
    <x v="70"/>
    <n v="0"/>
    <s v="placer"/>
    <n v="1"/>
  </r>
  <r>
    <x v="70"/>
    <n v="0"/>
    <s v="satisfaccion"/>
    <n v="1"/>
  </r>
  <r>
    <x v="70"/>
    <n v="0"/>
    <s v="certeza"/>
    <n v="1"/>
  </r>
  <r>
    <x v="71"/>
    <n v="0"/>
    <s v="alegria"/>
    <n v="1"/>
  </r>
  <r>
    <x v="71"/>
    <n v="0"/>
    <s v="entusiasmo"/>
    <n v="1"/>
  </r>
  <r>
    <x v="71"/>
    <n v="0"/>
    <s v="placer"/>
    <n v="1"/>
  </r>
  <r>
    <x v="71"/>
    <n v="0"/>
    <s v="satisfaccion"/>
    <n v="1"/>
  </r>
  <r>
    <x v="71"/>
    <n v="0"/>
    <s v="certeza"/>
    <n v="1"/>
  </r>
  <r>
    <x v="72"/>
    <n v="0"/>
    <s v="alegria"/>
    <n v="1"/>
  </r>
  <r>
    <x v="72"/>
    <n v="0"/>
    <s v="entusiasmo"/>
    <n v="1"/>
  </r>
  <r>
    <x v="72"/>
    <n v="0"/>
    <s v="placer"/>
    <n v="1"/>
  </r>
  <r>
    <x v="72"/>
    <n v="0"/>
    <s v="satisfaccion"/>
    <n v="1"/>
  </r>
  <r>
    <x v="72"/>
    <n v="0"/>
    <s v="certeza"/>
    <n v="1"/>
  </r>
  <r>
    <x v="73"/>
    <n v="0"/>
    <s v="alegria"/>
    <n v="1"/>
  </r>
  <r>
    <x v="73"/>
    <n v="0"/>
    <s v="entusiasmo"/>
    <n v="1"/>
  </r>
  <r>
    <x v="73"/>
    <n v="0"/>
    <s v="placer"/>
    <n v="1"/>
  </r>
  <r>
    <x v="73"/>
    <n v="0"/>
    <s v="satisfaccion"/>
    <n v="1"/>
  </r>
  <r>
    <x v="73"/>
    <n v="0"/>
    <s v="certeza"/>
    <n v="1"/>
  </r>
  <r>
    <x v="74"/>
    <n v="0"/>
    <s v="alegria"/>
    <n v="1"/>
  </r>
  <r>
    <x v="74"/>
    <n v="0"/>
    <s v="entusiasmo"/>
    <n v="1"/>
  </r>
  <r>
    <x v="74"/>
    <n v="0"/>
    <s v="placer"/>
    <n v="1"/>
  </r>
  <r>
    <x v="74"/>
    <n v="0"/>
    <s v="satisfaccion"/>
    <n v="1"/>
  </r>
  <r>
    <x v="74"/>
    <n v="0"/>
    <s v="certeza"/>
    <n v="1"/>
  </r>
  <r>
    <x v="75"/>
    <n v="0"/>
    <s v="alegria"/>
    <n v="1"/>
  </r>
  <r>
    <x v="75"/>
    <n v="0"/>
    <s v="entusiasmo"/>
    <n v="1"/>
  </r>
  <r>
    <x v="75"/>
    <n v="0"/>
    <s v="placer"/>
    <n v="1"/>
  </r>
  <r>
    <x v="75"/>
    <n v="0"/>
    <s v="satisfaccion"/>
    <n v="1"/>
  </r>
  <r>
    <x v="75"/>
    <n v="0"/>
    <s v="certeza"/>
    <n v="1"/>
  </r>
  <r>
    <x v="76"/>
    <n v="0"/>
    <s v="alegria"/>
    <n v="1"/>
  </r>
  <r>
    <x v="76"/>
    <n v="0"/>
    <s v="entusiasmo"/>
    <n v="1"/>
  </r>
  <r>
    <x v="76"/>
    <n v="0"/>
    <s v="placer"/>
    <n v="1"/>
  </r>
  <r>
    <x v="76"/>
    <n v="0"/>
    <s v="satisfaccion"/>
    <n v="1"/>
  </r>
  <r>
    <x v="76"/>
    <n v="0"/>
    <s v="certeza"/>
    <n v="1"/>
  </r>
  <r>
    <x v="77"/>
    <n v="0"/>
    <s v="alegria"/>
    <n v="1"/>
  </r>
  <r>
    <x v="77"/>
    <n v="0"/>
    <s v="entusiasmo"/>
    <n v="1"/>
  </r>
  <r>
    <x v="77"/>
    <n v="0"/>
    <s v="placer"/>
    <n v="1"/>
  </r>
  <r>
    <x v="77"/>
    <n v="0"/>
    <s v="satisfaccion"/>
    <n v="1"/>
  </r>
  <r>
    <x v="77"/>
    <n v="0"/>
    <s v="certeza"/>
    <n v="1"/>
  </r>
  <r>
    <x v="78"/>
    <n v="0"/>
    <s v="alegria"/>
    <n v="1"/>
  </r>
  <r>
    <x v="78"/>
    <n v="0"/>
    <s v="frustracion"/>
    <n v="1"/>
  </r>
  <r>
    <x v="78"/>
    <n v="0"/>
    <s v="tristeza"/>
    <n v="1"/>
  </r>
  <r>
    <x v="78"/>
    <n v="0"/>
    <s v="agotamiento"/>
    <n v="1"/>
  </r>
  <r>
    <x v="78"/>
    <n v="0"/>
    <s v="valentia"/>
    <n v="1"/>
  </r>
  <r>
    <x v="79"/>
    <n v="0"/>
    <s v="alegria"/>
    <n v="1"/>
  </r>
  <r>
    <x v="79"/>
    <n v="0"/>
    <s v="tristeza"/>
    <n v="1"/>
  </r>
  <r>
    <x v="79"/>
    <n v="0"/>
    <s v="agotamiento"/>
    <n v="1"/>
  </r>
  <r>
    <x v="79"/>
    <n v="0"/>
    <s v="aburrimiento"/>
    <n v="1"/>
  </r>
  <r>
    <x v="79"/>
    <n v="0"/>
    <s v="calma"/>
    <n v="1"/>
  </r>
  <r>
    <x v="80"/>
    <n v="0"/>
    <s v="amor"/>
    <n v="1"/>
  </r>
  <r>
    <x v="80"/>
    <n v="0"/>
    <s v="certeza"/>
    <n v="1"/>
  </r>
  <r>
    <x v="81"/>
    <n v="0"/>
    <s v="amor"/>
    <n v="1"/>
  </r>
  <r>
    <x v="81"/>
    <n v="0"/>
    <s v="certeza"/>
    <n v="1"/>
  </r>
  <r>
    <x v="82"/>
    <n v="0"/>
    <s v="amor"/>
    <n v="1"/>
  </r>
  <r>
    <x v="82"/>
    <n v="0"/>
    <s v="certeza"/>
    <n v="1"/>
  </r>
  <r>
    <x v="83"/>
    <n v="0"/>
    <s v="amor"/>
    <n v="1"/>
  </r>
  <r>
    <x v="83"/>
    <n v="0"/>
    <s v="diversion"/>
    <n v="1"/>
  </r>
  <r>
    <x v="83"/>
    <n v="0"/>
    <s v="deseo"/>
    <n v="1"/>
  </r>
  <r>
    <x v="83"/>
    <n v="0"/>
    <s v="dependencia"/>
    <n v="1"/>
  </r>
  <r>
    <x v="84"/>
    <n v="0"/>
    <s v="apatia"/>
    <n v="1"/>
  </r>
  <r>
    <x v="84"/>
    <n v="0"/>
    <s v="aburrimiento"/>
    <n v="1"/>
  </r>
  <r>
    <x v="85"/>
    <n v="0"/>
    <s v="apatia"/>
    <n v="1"/>
  </r>
  <r>
    <x v="85"/>
    <n v="0"/>
    <s v="aburrimiento"/>
    <n v="1"/>
  </r>
  <r>
    <x v="85"/>
    <n v="0"/>
    <s v="agotamiento"/>
    <n v="1"/>
  </r>
  <r>
    <x v="86"/>
    <n v="0"/>
    <s v="apatia"/>
    <n v="1"/>
  </r>
  <r>
    <x v="86"/>
    <n v="0"/>
    <s v="aburrimiento"/>
    <n v="1"/>
  </r>
  <r>
    <x v="86"/>
    <n v="0"/>
    <s v="agotamiento"/>
    <n v="1"/>
  </r>
  <r>
    <x v="87"/>
    <n v="0"/>
    <s v="apatia"/>
    <n v="1"/>
  </r>
  <r>
    <x v="87"/>
    <n v="0"/>
    <s v="aburrimiento"/>
    <n v="1"/>
  </r>
  <r>
    <x v="87"/>
    <n v="0"/>
    <s v="agotamiento"/>
    <n v="1"/>
  </r>
  <r>
    <x v="88"/>
    <n v="0"/>
    <s v="apatia"/>
    <n v="1"/>
  </r>
  <r>
    <x v="88"/>
    <n v="0"/>
    <s v="aburrimiento"/>
    <n v="1"/>
  </r>
  <r>
    <x v="88"/>
    <n v="0"/>
    <s v="agotamiento"/>
    <n v="1"/>
  </r>
  <r>
    <x v="89"/>
    <n v="0"/>
    <s v="apatia"/>
    <n v="1"/>
  </r>
  <r>
    <x v="89"/>
    <n v="0"/>
    <s v="aburrimiento"/>
    <n v="1"/>
  </r>
  <r>
    <x v="89"/>
    <n v="0"/>
    <s v="agotamiento"/>
    <n v="1"/>
  </r>
  <r>
    <x v="90"/>
    <n v="0"/>
    <s v="apatia"/>
    <n v="1"/>
  </r>
  <r>
    <x v="90"/>
    <n v="0"/>
    <s v="aburrimiento"/>
    <n v="1"/>
  </r>
  <r>
    <x v="90"/>
    <n v="0"/>
    <s v="agotamiento"/>
    <n v="1"/>
  </r>
  <r>
    <x v="91"/>
    <n v="0"/>
    <s v="apatia"/>
    <n v="1"/>
  </r>
  <r>
    <x v="91"/>
    <n v="0"/>
    <s v="aburrimiento"/>
    <n v="1"/>
  </r>
  <r>
    <x v="91"/>
    <n v="0"/>
    <s v="agotamiento"/>
    <n v="1"/>
  </r>
  <r>
    <x v="92"/>
    <n v="0"/>
    <s v="apatia"/>
    <n v="1"/>
  </r>
  <r>
    <x v="92"/>
    <n v="0"/>
    <s v="aburrimiento"/>
    <n v="1"/>
  </r>
  <r>
    <x v="92"/>
    <n v="0"/>
    <s v="agotamiento"/>
    <n v="1"/>
  </r>
  <r>
    <x v="93"/>
    <n v="0"/>
    <s v="apatia"/>
    <n v="1"/>
  </r>
  <r>
    <x v="93"/>
    <n v="0"/>
    <s v="aburrimiento"/>
    <n v="1"/>
  </r>
  <r>
    <x v="93"/>
    <n v="0"/>
    <s v="agotamiento"/>
    <n v="1"/>
  </r>
  <r>
    <x v="94"/>
    <n v="0"/>
    <s v="apatia"/>
    <n v="1"/>
  </r>
  <r>
    <x v="94"/>
    <n v="0"/>
    <s v="aburrimiento"/>
    <n v="1"/>
  </r>
  <r>
    <x v="94"/>
    <n v="0"/>
    <s v="agotamiento"/>
    <n v="1"/>
  </r>
  <r>
    <x v="95"/>
    <n v="0"/>
    <s v="apatia"/>
    <n v="1"/>
  </r>
  <r>
    <x v="95"/>
    <n v="0"/>
    <s v="aburrimiento"/>
    <n v="1"/>
  </r>
  <r>
    <x v="95"/>
    <n v="0"/>
    <s v="agotamiento"/>
    <n v="1"/>
  </r>
  <r>
    <x v="96"/>
    <n v="0"/>
    <s v="apatia"/>
    <n v="1"/>
  </r>
  <r>
    <x v="96"/>
    <n v="0"/>
    <s v="aburrimiento"/>
    <n v="1"/>
  </r>
  <r>
    <x v="96"/>
    <n v="0"/>
    <s v="agotamiento"/>
    <n v="1"/>
  </r>
  <r>
    <x v="97"/>
    <n v="0"/>
    <s v="apatia"/>
    <n v="1"/>
  </r>
  <r>
    <x v="97"/>
    <n v="0"/>
    <s v="aburrimiento"/>
    <n v="1"/>
  </r>
  <r>
    <x v="97"/>
    <n v="0"/>
    <s v="agotamiento"/>
    <n v="1"/>
  </r>
  <r>
    <x v="98"/>
    <n v="0"/>
    <s v="apatia"/>
    <n v="1"/>
  </r>
  <r>
    <x v="98"/>
    <n v="0"/>
    <s v="aburrimiento"/>
    <n v="1"/>
  </r>
  <r>
    <x v="98"/>
    <n v="0"/>
    <s v="agotamiento"/>
    <n v="1"/>
  </r>
  <r>
    <x v="98"/>
    <n v="0"/>
    <s v="certeza"/>
    <n v="1"/>
  </r>
  <r>
    <x v="99"/>
    <n v="0"/>
    <s v="apatia"/>
    <n v="1"/>
  </r>
  <r>
    <x v="99"/>
    <n v="0"/>
    <s v="aburrimiento"/>
    <n v="1"/>
  </r>
  <r>
    <x v="99"/>
    <n v="0"/>
    <s v="agotamiento"/>
    <n v="1"/>
  </r>
  <r>
    <x v="99"/>
    <n v="0"/>
    <s v="malestar"/>
    <n v="1"/>
  </r>
  <r>
    <x v="99"/>
    <n v="0"/>
    <s v="frustracion"/>
    <n v="1"/>
  </r>
  <r>
    <x v="99"/>
    <n v="0"/>
    <s v="tristeza"/>
    <n v="1"/>
  </r>
  <r>
    <x v="99"/>
    <n v="0"/>
    <s v="tension"/>
    <n v="1"/>
  </r>
  <r>
    <x v="100"/>
    <n v="0"/>
    <s v="apatia"/>
    <n v="1"/>
  </r>
  <r>
    <x v="100"/>
    <n v="0"/>
    <s v="aburrimiento"/>
    <n v="1"/>
  </r>
  <r>
    <x v="100"/>
    <n v="0"/>
    <s v="agotamiento"/>
    <n v="1"/>
  </r>
  <r>
    <x v="100"/>
    <n v="0"/>
    <s v="tristeza"/>
    <n v="1"/>
  </r>
  <r>
    <x v="100"/>
    <n v="0"/>
    <s v="malestar"/>
    <n v="1"/>
  </r>
  <r>
    <x v="101"/>
    <n v="0"/>
    <s v="apatia"/>
    <n v="1"/>
  </r>
  <r>
    <x v="101"/>
    <n v="0"/>
    <s v="aburrimiento"/>
    <n v="1"/>
  </r>
  <r>
    <x v="101"/>
    <n v="0"/>
    <s v="duda"/>
    <n v="1"/>
  </r>
  <r>
    <x v="102"/>
    <n v="0"/>
    <s v="apatia"/>
    <n v="1"/>
  </r>
  <r>
    <x v="102"/>
    <n v="0"/>
    <s v="aburrimiento"/>
    <n v="1"/>
  </r>
  <r>
    <x v="102"/>
    <n v="0"/>
    <s v="duda"/>
    <n v="1"/>
  </r>
  <r>
    <x v="103"/>
    <n v="0"/>
    <s v="apego"/>
    <n v="1"/>
  </r>
  <r>
    <x v="103"/>
    <n v="0"/>
    <s v="dependencia"/>
    <n v="1"/>
  </r>
  <r>
    <x v="103"/>
    <n v="0"/>
    <s v="certeza"/>
    <n v="1"/>
  </r>
  <r>
    <x v="104"/>
    <n v="0"/>
    <s v="calma"/>
    <n v="1"/>
  </r>
  <r>
    <x v="105"/>
    <n v="0"/>
    <s v="calma"/>
    <n v="1"/>
  </r>
  <r>
    <x v="105"/>
    <n v="0"/>
    <s v="certeza"/>
    <n v="1"/>
  </r>
  <r>
    <x v="106"/>
    <n v="0"/>
    <s v="calma"/>
    <n v="1"/>
  </r>
  <r>
    <x v="106"/>
    <n v="0"/>
    <s v="certeza"/>
    <n v="1"/>
  </r>
  <r>
    <x v="107"/>
    <n v="0"/>
    <s v="calma"/>
    <n v="1"/>
  </r>
  <r>
    <x v="107"/>
    <n v="0"/>
    <s v="certeza"/>
    <n v="1"/>
  </r>
  <r>
    <x v="108"/>
    <n v="0"/>
    <s v="certeza"/>
    <n v="1"/>
  </r>
  <r>
    <x v="109"/>
    <n v="0"/>
    <s v="certeza"/>
    <n v="1"/>
  </r>
  <r>
    <x v="110"/>
    <n v="0"/>
    <s v="certeza"/>
    <n v="1"/>
  </r>
  <r>
    <x v="111"/>
    <n v="0"/>
    <s v="certeza"/>
    <n v="1"/>
  </r>
  <r>
    <x v="112"/>
    <n v="0"/>
    <s v="certeza"/>
    <n v="1"/>
  </r>
  <r>
    <x v="113"/>
    <n v="0"/>
    <s v="certeza"/>
    <n v="1"/>
  </r>
  <r>
    <x v="114"/>
    <n v="0"/>
    <s v="certeza"/>
    <n v="1"/>
  </r>
  <r>
    <x v="115"/>
    <n v="0"/>
    <s v="certeza"/>
    <n v="1"/>
  </r>
  <r>
    <x v="116"/>
    <n v="0"/>
    <s v="certeza"/>
    <n v="1"/>
  </r>
  <r>
    <x v="117"/>
    <n v="0"/>
    <s v="certeza"/>
    <n v="1"/>
  </r>
  <r>
    <x v="118"/>
    <n v="0"/>
    <s v="certeza"/>
    <n v="1"/>
  </r>
  <r>
    <x v="119"/>
    <n v="0"/>
    <s v="certeza"/>
    <n v="1"/>
  </r>
  <r>
    <x v="120"/>
    <n v="0"/>
    <s v="certeza"/>
    <n v="1"/>
  </r>
  <r>
    <x v="121"/>
    <n v="0"/>
    <s v="certeza"/>
    <n v="1"/>
  </r>
  <r>
    <x v="122"/>
    <n v="0"/>
    <s v="certeza"/>
    <n v="1"/>
  </r>
  <r>
    <x v="123"/>
    <n v="0"/>
    <s v="certeza"/>
    <n v="1"/>
  </r>
  <r>
    <x v="123"/>
    <n v="0"/>
    <s v="amor"/>
    <n v="1"/>
  </r>
  <r>
    <x v="124"/>
    <n v="0"/>
    <s v="certeza"/>
    <n v="1"/>
  </r>
  <r>
    <x v="124"/>
    <n v="0"/>
    <s v="calma"/>
    <n v="1"/>
  </r>
  <r>
    <x v="125"/>
    <n v="0"/>
    <s v="certeza"/>
    <n v="1"/>
  </r>
  <r>
    <x v="125"/>
    <n v="0"/>
    <s v="deseo"/>
    <n v="1"/>
  </r>
  <r>
    <x v="126"/>
    <n v="0"/>
    <s v="certeza"/>
    <n v="1"/>
  </r>
  <r>
    <x v="126"/>
    <n v="0"/>
    <s v="fortaleza"/>
    <n v="1"/>
  </r>
  <r>
    <x v="127"/>
    <n v="0"/>
    <s v="deseo"/>
    <n v="1"/>
  </r>
  <r>
    <x v="128"/>
    <n v="0"/>
    <s v="deseo"/>
    <n v="1"/>
  </r>
  <r>
    <x v="128"/>
    <n v="0"/>
    <s v="calma"/>
    <n v="1"/>
  </r>
  <r>
    <x v="129"/>
    <n v="0"/>
    <s v="diversion"/>
    <n v="1"/>
  </r>
  <r>
    <x v="129"/>
    <n v="0"/>
    <s v="agrado"/>
    <n v="1"/>
  </r>
  <r>
    <x v="129"/>
    <n v="0"/>
    <s v="certeza"/>
    <n v="1"/>
  </r>
  <r>
    <x v="130"/>
    <n v="0"/>
    <s v="diversion"/>
    <n v="1"/>
  </r>
  <r>
    <x v="130"/>
    <n v="0"/>
    <s v="alegria"/>
    <n v="1"/>
  </r>
  <r>
    <x v="130"/>
    <n v="0"/>
    <s v="agrado"/>
    <n v="1"/>
  </r>
  <r>
    <x v="131"/>
    <n v="0"/>
    <s v="diversion"/>
    <n v="1"/>
  </r>
  <r>
    <x v="131"/>
    <n v="0"/>
    <s v="certeza"/>
    <n v="1"/>
  </r>
  <r>
    <x v="132"/>
    <n v="0"/>
    <s v="diversion"/>
    <n v="1"/>
  </r>
  <r>
    <x v="132"/>
    <n v="0"/>
    <s v="placer"/>
    <n v="1"/>
  </r>
  <r>
    <x v="132"/>
    <n v="0"/>
    <s v="amor"/>
    <n v="1"/>
  </r>
  <r>
    <x v="133"/>
    <n v="0"/>
    <s v="dolor"/>
    <n v="1"/>
  </r>
  <r>
    <x v="133"/>
    <n v="0"/>
    <s v="malestar"/>
    <n v="1"/>
  </r>
  <r>
    <x v="134"/>
    <n v="0"/>
    <s v="dolor"/>
    <n v="1"/>
  </r>
  <r>
    <x v="134"/>
    <n v="0"/>
    <s v="tristeza"/>
    <n v="1"/>
  </r>
  <r>
    <x v="134"/>
    <n v="0"/>
    <s v="agotamiento"/>
    <n v="1"/>
  </r>
  <r>
    <x v="134"/>
    <n v="0"/>
    <s v="malestar"/>
    <n v="1"/>
  </r>
  <r>
    <x v="135"/>
    <n v="0"/>
    <s v="dolor"/>
    <n v="1"/>
  </r>
  <r>
    <x v="135"/>
    <n v="0"/>
    <s v="tristeza"/>
    <n v="1"/>
  </r>
  <r>
    <x v="135"/>
    <n v="0"/>
    <s v="frustracion"/>
    <n v="1"/>
  </r>
  <r>
    <x v="135"/>
    <n v="0"/>
    <s v="agotamiento"/>
    <n v="1"/>
  </r>
  <r>
    <x v="135"/>
    <n v="0"/>
    <s v="malestar"/>
    <n v="1"/>
  </r>
  <r>
    <x v="136"/>
    <n v="0"/>
    <s v="dolor"/>
    <n v="1"/>
  </r>
  <r>
    <x v="136"/>
    <n v="0"/>
    <s v="tristeza"/>
    <n v="1"/>
  </r>
  <r>
    <x v="136"/>
    <n v="0"/>
    <s v="frustracion"/>
    <n v="1"/>
  </r>
  <r>
    <x v="136"/>
    <n v="0"/>
    <s v="malestar"/>
    <n v="1"/>
  </r>
  <r>
    <x v="137"/>
    <n v="0"/>
    <s v="dolor"/>
    <n v="1"/>
  </r>
  <r>
    <x v="137"/>
    <n v="0"/>
    <s v="tristeza"/>
    <n v="1"/>
  </r>
  <r>
    <x v="137"/>
    <n v="0"/>
    <s v="frustracion"/>
    <n v="1"/>
  </r>
  <r>
    <x v="137"/>
    <n v="0"/>
    <s v="malestar"/>
    <n v="1"/>
  </r>
  <r>
    <x v="138"/>
    <n v="0"/>
    <s v="dolor"/>
    <n v="1"/>
  </r>
  <r>
    <x v="138"/>
    <n v="0"/>
    <s v="tristeza"/>
    <n v="1"/>
  </r>
  <r>
    <x v="138"/>
    <n v="0"/>
    <s v="frustracion"/>
    <n v="1"/>
  </r>
  <r>
    <x v="138"/>
    <n v="0"/>
    <s v="malestar"/>
    <n v="1"/>
  </r>
  <r>
    <x v="139"/>
    <n v="0"/>
    <s v="dolor"/>
    <n v="1"/>
  </r>
  <r>
    <x v="139"/>
    <n v="0"/>
    <s v="tristeza"/>
    <n v="1"/>
  </r>
  <r>
    <x v="139"/>
    <n v="0"/>
    <s v="frustracion"/>
    <n v="1"/>
  </r>
  <r>
    <x v="139"/>
    <n v="0"/>
    <s v="malestar"/>
    <n v="1"/>
  </r>
  <r>
    <x v="140"/>
    <n v="0"/>
    <s v="dolor"/>
    <n v="1"/>
  </r>
  <r>
    <x v="140"/>
    <n v="0"/>
    <s v="tristeza"/>
    <n v="1"/>
  </r>
  <r>
    <x v="140"/>
    <n v="0"/>
    <s v="frustracion"/>
    <n v="1"/>
  </r>
  <r>
    <x v="140"/>
    <n v="0"/>
    <s v="malestar"/>
    <n v="1"/>
  </r>
  <r>
    <x v="141"/>
    <n v="0"/>
    <s v="dolor"/>
    <n v="1"/>
  </r>
  <r>
    <x v="141"/>
    <n v="0"/>
    <s v="tristeza"/>
    <n v="1"/>
  </r>
  <r>
    <x v="141"/>
    <n v="0"/>
    <s v="frustracion"/>
    <n v="1"/>
  </r>
  <r>
    <x v="141"/>
    <n v="0"/>
    <s v="malestar"/>
    <n v="1"/>
  </r>
  <r>
    <x v="142"/>
    <n v="0"/>
    <s v="dolor"/>
    <n v="1"/>
  </r>
  <r>
    <x v="142"/>
    <n v="0"/>
    <s v="tristeza"/>
    <n v="1"/>
  </r>
  <r>
    <x v="142"/>
    <n v="0"/>
    <s v="frustracion"/>
    <n v="1"/>
  </r>
  <r>
    <x v="142"/>
    <n v="0"/>
    <s v="malestar"/>
    <n v="1"/>
  </r>
  <r>
    <x v="143"/>
    <n v="0"/>
    <s v="dolor"/>
    <n v="1"/>
  </r>
  <r>
    <x v="143"/>
    <n v="0"/>
    <s v="tristeza"/>
    <n v="1"/>
  </r>
  <r>
    <x v="143"/>
    <n v="0"/>
    <s v="frustracion"/>
    <n v="1"/>
  </r>
  <r>
    <x v="143"/>
    <n v="0"/>
    <s v="malestar"/>
    <n v="1"/>
  </r>
  <r>
    <x v="144"/>
    <n v="0"/>
    <s v="dolor"/>
    <n v="1"/>
  </r>
  <r>
    <x v="144"/>
    <n v="0"/>
    <s v="tristeza"/>
    <n v="1"/>
  </r>
  <r>
    <x v="144"/>
    <n v="0"/>
    <s v="frustracion"/>
    <n v="1"/>
  </r>
  <r>
    <x v="144"/>
    <n v="0"/>
    <s v="malestar"/>
    <n v="1"/>
  </r>
  <r>
    <x v="144"/>
    <n v="0"/>
    <s v="apego"/>
    <n v="1"/>
  </r>
  <r>
    <x v="144"/>
    <n v="0"/>
    <s v="dependencia"/>
    <n v="1"/>
  </r>
  <r>
    <x v="144"/>
    <n v="0"/>
    <s v="tension"/>
    <n v="1"/>
  </r>
  <r>
    <x v="145"/>
    <n v="0"/>
    <s v="dolor"/>
    <n v="1"/>
  </r>
  <r>
    <x v="145"/>
    <n v="0"/>
    <s v="tristeza"/>
    <n v="1"/>
  </r>
  <r>
    <x v="145"/>
    <n v="0"/>
    <s v="frustracion"/>
    <n v="1"/>
  </r>
  <r>
    <x v="145"/>
    <n v="0"/>
    <s v="malestar"/>
    <n v="1"/>
  </r>
  <r>
    <x v="145"/>
    <n v="0"/>
    <s v="humillacion"/>
    <n v="1"/>
  </r>
  <r>
    <x v="145"/>
    <n v="0"/>
    <s v="ira"/>
    <n v="1"/>
  </r>
  <r>
    <x v="145"/>
    <n v="0"/>
    <s v="tension"/>
    <n v="1"/>
  </r>
  <r>
    <x v="146"/>
    <n v="0"/>
    <s v="dolor"/>
    <n v="1"/>
  </r>
  <r>
    <x v="146"/>
    <n v="0"/>
    <s v="tristeza"/>
    <n v="1"/>
  </r>
  <r>
    <x v="146"/>
    <n v="0"/>
    <s v="frustracion"/>
    <n v="1"/>
  </r>
  <r>
    <x v="146"/>
    <n v="0"/>
    <s v="malestar"/>
    <n v="1"/>
  </r>
  <r>
    <x v="146"/>
    <n v="0"/>
    <s v="humillacion"/>
    <n v="1"/>
  </r>
  <r>
    <x v="146"/>
    <n v="0"/>
    <s v="tension"/>
    <n v="1"/>
  </r>
  <r>
    <x v="147"/>
    <n v="0"/>
    <s v="dolor"/>
    <n v="1"/>
  </r>
  <r>
    <x v="147"/>
    <n v="0"/>
    <s v="tristeza"/>
    <n v="1"/>
  </r>
  <r>
    <x v="147"/>
    <n v="0"/>
    <s v="frustracion"/>
    <n v="1"/>
  </r>
  <r>
    <x v="147"/>
    <n v="0"/>
    <s v="malestar"/>
    <n v="1"/>
  </r>
  <r>
    <x v="147"/>
    <n v="0"/>
    <s v="tension"/>
    <n v="1"/>
  </r>
  <r>
    <x v="148"/>
    <n v="0"/>
    <s v="dolor"/>
    <n v="1"/>
  </r>
  <r>
    <x v="148"/>
    <n v="0"/>
    <s v="tristeza"/>
    <n v="1"/>
  </r>
  <r>
    <x v="148"/>
    <n v="0"/>
    <s v="frustracion"/>
    <n v="1"/>
  </r>
  <r>
    <x v="148"/>
    <n v="0"/>
    <s v="malestar"/>
    <n v="1"/>
  </r>
  <r>
    <x v="148"/>
    <n v="0"/>
    <s v="tension"/>
    <n v="1"/>
  </r>
  <r>
    <x v="149"/>
    <n v="0"/>
    <s v="dolor"/>
    <n v="1"/>
  </r>
  <r>
    <x v="149"/>
    <n v="0"/>
    <s v="tristeza"/>
    <n v="1"/>
  </r>
  <r>
    <x v="149"/>
    <n v="0"/>
    <s v="frustracion"/>
    <n v="1"/>
  </r>
  <r>
    <x v="149"/>
    <n v="0"/>
    <s v="malestar"/>
    <n v="1"/>
  </r>
  <r>
    <x v="149"/>
    <n v="0"/>
    <s v="tension"/>
    <n v="1"/>
  </r>
  <r>
    <x v="150"/>
    <n v="0"/>
    <s v="dolor"/>
    <n v="1"/>
  </r>
  <r>
    <x v="150"/>
    <n v="0"/>
    <s v="tristeza"/>
    <n v="1"/>
  </r>
  <r>
    <x v="150"/>
    <n v="0"/>
    <s v="frustracion"/>
    <n v="1"/>
  </r>
  <r>
    <x v="150"/>
    <n v="0"/>
    <s v="malestar"/>
    <n v="1"/>
  </r>
  <r>
    <x v="150"/>
    <n v="0"/>
    <s v="tension"/>
    <n v="1"/>
  </r>
  <r>
    <x v="150"/>
    <n v="0"/>
    <s v="apatia"/>
    <n v="1"/>
  </r>
  <r>
    <x v="150"/>
    <n v="0"/>
    <s v="aburrimiento"/>
    <n v="1"/>
  </r>
  <r>
    <x v="150"/>
    <n v="0"/>
    <s v="agotamiento"/>
    <n v="1"/>
  </r>
  <r>
    <x v="151"/>
    <n v="0"/>
    <s v="dolor"/>
    <n v="1"/>
  </r>
  <r>
    <x v="151"/>
    <n v="0"/>
    <s v="tristeza"/>
    <n v="1"/>
  </r>
  <r>
    <x v="151"/>
    <n v="0"/>
    <s v="frustracion"/>
    <n v="1"/>
  </r>
  <r>
    <x v="151"/>
    <n v="0"/>
    <s v="malestar"/>
    <n v="1"/>
  </r>
  <r>
    <x v="151"/>
    <n v="0"/>
    <s v="tension"/>
    <n v="1"/>
  </r>
  <r>
    <x v="151"/>
    <n v="0"/>
    <s v="certeza"/>
    <n v="1"/>
  </r>
  <r>
    <x v="152"/>
    <n v="0"/>
    <s v="dolor"/>
    <n v="1"/>
  </r>
  <r>
    <x v="152"/>
    <n v="0"/>
    <s v="tristeza"/>
    <n v="1"/>
  </r>
  <r>
    <x v="152"/>
    <n v="0"/>
    <s v="malestar"/>
    <n v="1"/>
  </r>
  <r>
    <x v="153"/>
    <n v="0"/>
    <s v="duda"/>
    <n v="1"/>
  </r>
  <r>
    <x v="154"/>
    <n v="0"/>
    <s v="duda"/>
    <n v="1"/>
  </r>
  <r>
    <x v="155"/>
    <n v="0"/>
    <s v="duda"/>
    <n v="1"/>
  </r>
  <r>
    <x v="156"/>
    <n v="0"/>
    <s v="duda"/>
    <n v="1"/>
  </r>
  <r>
    <x v="157"/>
    <n v="0"/>
    <s v="duda"/>
    <n v="1"/>
  </r>
  <r>
    <x v="158"/>
    <n v="0"/>
    <s v="duda"/>
    <n v="1"/>
  </r>
  <r>
    <x v="159"/>
    <n v="0"/>
    <s v="duda"/>
    <n v="1"/>
  </r>
  <r>
    <x v="160"/>
    <n v="0"/>
    <s v="duda"/>
    <n v="1"/>
  </r>
  <r>
    <x v="161"/>
    <n v="0"/>
    <s v="duda"/>
    <n v="1"/>
  </r>
  <r>
    <x v="162"/>
    <n v="0"/>
    <s v="duda"/>
    <n v="1"/>
  </r>
  <r>
    <x v="163"/>
    <n v="0"/>
    <s v="duda"/>
    <n v="1"/>
  </r>
  <r>
    <x v="164"/>
    <n v="0"/>
    <s v="duda"/>
    <n v="1"/>
  </r>
  <r>
    <x v="164"/>
    <n v="0"/>
    <s v="apatia"/>
    <n v="1"/>
  </r>
  <r>
    <x v="164"/>
    <n v="0"/>
    <s v="aburrimiento"/>
    <n v="1"/>
  </r>
  <r>
    <x v="165"/>
    <n v="0"/>
    <s v="duda"/>
    <n v="1"/>
  </r>
  <r>
    <x v="165"/>
    <n v="0"/>
    <s v="certeza"/>
    <n v="1"/>
  </r>
  <r>
    <x v="165"/>
    <n v="0"/>
    <s v="tension"/>
    <n v="1"/>
  </r>
  <r>
    <x v="165"/>
    <n v="0"/>
    <s v="agotamiento"/>
    <n v="1"/>
  </r>
  <r>
    <x v="165"/>
    <n v="0"/>
    <s v="dolor"/>
    <n v="1"/>
  </r>
  <r>
    <x v="165"/>
    <n v="0"/>
    <s v="tristeza"/>
    <n v="1"/>
  </r>
  <r>
    <x v="165"/>
    <n v="0"/>
    <s v="frustracion"/>
    <n v="1"/>
  </r>
  <r>
    <x v="165"/>
    <n v="0"/>
    <s v="malestar"/>
    <n v="1"/>
  </r>
  <r>
    <x v="166"/>
    <n v="0"/>
    <s v="duda"/>
    <n v="1"/>
  </r>
  <r>
    <x v="166"/>
    <n v="0"/>
    <s v="dependencia"/>
    <n v="1"/>
  </r>
  <r>
    <x v="167"/>
    <n v="0"/>
    <s v="duda"/>
    <n v="1"/>
  </r>
  <r>
    <x v="167"/>
    <n v="0"/>
    <s v="deseo"/>
    <n v="1"/>
  </r>
  <r>
    <x v="168"/>
    <n v="0"/>
    <s v="duda"/>
    <n v="1"/>
  </r>
  <r>
    <x v="168"/>
    <n v="0"/>
    <s v="frustracion"/>
    <n v="1"/>
  </r>
  <r>
    <x v="168"/>
    <n v="0"/>
    <s v="miedo"/>
    <n v="1"/>
  </r>
  <r>
    <x v="168"/>
    <n v="0"/>
    <s v="tension"/>
    <n v="1"/>
  </r>
  <r>
    <x v="168"/>
    <n v="0"/>
    <s v="malestar"/>
    <n v="1"/>
  </r>
  <r>
    <x v="169"/>
    <n v="0"/>
    <s v="duda"/>
    <n v="1"/>
  </r>
  <r>
    <x v="169"/>
    <n v="0"/>
    <s v="frustracion"/>
    <n v="1"/>
  </r>
  <r>
    <x v="169"/>
    <n v="0"/>
    <s v="miedo"/>
    <n v="1"/>
  </r>
  <r>
    <x v="169"/>
    <n v="0"/>
    <s v="tension"/>
    <n v="1"/>
  </r>
  <r>
    <x v="169"/>
    <n v="0"/>
    <s v="malestar"/>
    <n v="1"/>
  </r>
  <r>
    <x v="169"/>
    <n v="0"/>
    <s v="dependencia"/>
    <n v="1"/>
  </r>
  <r>
    <x v="170"/>
    <n v="0"/>
    <s v="duda"/>
    <n v="1"/>
  </r>
  <r>
    <x v="170"/>
    <n v="0"/>
    <s v="miedo"/>
    <n v="1"/>
  </r>
  <r>
    <x v="170"/>
    <n v="0"/>
    <s v="malestar"/>
    <n v="1"/>
  </r>
  <r>
    <x v="171"/>
    <n v="0"/>
    <s v="duda"/>
    <n v="1"/>
  </r>
  <r>
    <x v="171"/>
    <n v="0"/>
    <s v="tristeza"/>
    <n v="1"/>
  </r>
  <r>
    <x v="171"/>
    <n v="0"/>
    <s v="tension"/>
    <n v="1"/>
  </r>
  <r>
    <x v="172"/>
    <n v="0"/>
    <s v="entusiasmo"/>
    <n v="1"/>
  </r>
  <r>
    <x v="172"/>
    <n v="0"/>
    <s v="agrado"/>
    <n v="1"/>
  </r>
  <r>
    <x v="172"/>
    <n v="0"/>
    <s v="alegria"/>
    <n v="1"/>
  </r>
  <r>
    <x v="172"/>
    <n v="0"/>
    <s v="satisfaccion"/>
    <n v="1"/>
  </r>
  <r>
    <x v="173"/>
    <n v="0"/>
    <s v="entusiasmo"/>
    <n v="1"/>
  </r>
  <r>
    <x v="173"/>
    <n v="0"/>
    <s v="agrado"/>
    <n v="1"/>
  </r>
  <r>
    <x v="173"/>
    <n v="0"/>
    <s v="alegria"/>
    <n v="1"/>
  </r>
  <r>
    <x v="173"/>
    <n v="0"/>
    <s v="satisfaccion"/>
    <n v="1"/>
  </r>
  <r>
    <x v="173"/>
    <n v="0"/>
    <s v="deseo"/>
    <n v="1"/>
  </r>
  <r>
    <x v="174"/>
    <n v="0"/>
    <s v="entusiasmo"/>
    <n v="1"/>
  </r>
  <r>
    <x v="174"/>
    <n v="0"/>
    <s v="agrado"/>
    <n v="1"/>
  </r>
  <r>
    <x v="174"/>
    <n v="0"/>
    <s v="certeza"/>
    <n v="1"/>
  </r>
  <r>
    <x v="175"/>
    <n v="0"/>
    <s v="entusiasmo"/>
    <n v="1"/>
  </r>
  <r>
    <x v="175"/>
    <n v="0"/>
    <s v="agrado"/>
    <n v="1"/>
  </r>
  <r>
    <x v="175"/>
    <n v="0"/>
    <s v="placer"/>
    <n v="1"/>
  </r>
  <r>
    <x v="175"/>
    <n v="0"/>
    <s v="alegria"/>
    <n v="1"/>
  </r>
  <r>
    <x v="176"/>
    <n v="0"/>
    <s v="entusiasmo"/>
    <n v="1"/>
  </r>
  <r>
    <x v="176"/>
    <n v="0"/>
    <s v="agrado"/>
    <n v="1"/>
  </r>
  <r>
    <x v="176"/>
    <n v="0"/>
    <s v="placer"/>
    <n v="1"/>
  </r>
  <r>
    <x v="176"/>
    <n v="0"/>
    <s v="alegria"/>
    <n v="1"/>
  </r>
  <r>
    <x v="176"/>
    <n v="0"/>
    <s v="diversion"/>
    <n v="1"/>
  </r>
  <r>
    <x v="176"/>
    <n v="0"/>
    <s v="satisfaccion"/>
    <n v="1"/>
  </r>
  <r>
    <x v="177"/>
    <n v="0"/>
    <s v="entusiasmo"/>
    <n v="1"/>
  </r>
  <r>
    <x v="177"/>
    <n v="0"/>
    <s v="agrado"/>
    <n v="1"/>
  </r>
  <r>
    <x v="177"/>
    <n v="0"/>
    <s v="placer"/>
    <n v="1"/>
  </r>
  <r>
    <x v="177"/>
    <n v="0"/>
    <s v="alegria"/>
    <n v="1"/>
  </r>
  <r>
    <x v="177"/>
    <n v="0"/>
    <s v="satisfaccion"/>
    <n v="1"/>
  </r>
  <r>
    <x v="178"/>
    <n v="0"/>
    <s v="entusiasmo"/>
    <n v="1"/>
  </r>
  <r>
    <x v="178"/>
    <n v="0"/>
    <s v="agrado"/>
    <n v="1"/>
  </r>
  <r>
    <x v="178"/>
    <n v="0"/>
    <s v="placer"/>
    <n v="1"/>
  </r>
  <r>
    <x v="178"/>
    <n v="0"/>
    <s v="alegria"/>
    <n v="1"/>
  </r>
  <r>
    <x v="178"/>
    <n v="0"/>
    <s v="satisfaccion"/>
    <n v="1"/>
  </r>
  <r>
    <x v="178"/>
    <n v="0"/>
    <s v="amor"/>
    <n v="1"/>
  </r>
  <r>
    <x v="179"/>
    <n v="0"/>
    <s v="entusiasmo"/>
    <n v="1"/>
  </r>
  <r>
    <x v="179"/>
    <n v="0"/>
    <s v="agrado"/>
    <n v="1"/>
  </r>
  <r>
    <x v="179"/>
    <n v="0"/>
    <s v="placer"/>
    <n v="1"/>
  </r>
  <r>
    <x v="179"/>
    <n v="0"/>
    <s v="alegria"/>
    <n v="1"/>
  </r>
  <r>
    <x v="179"/>
    <n v="0"/>
    <s v="satisfaccion"/>
    <n v="1"/>
  </r>
  <r>
    <x v="179"/>
    <n v="0"/>
    <s v="certeza"/>
    <n v="1"/>
  </r>
  <r>
    <x v="180"/>
    <n v="0"/>
    <s v="entusiasmo"/>
    <n v="1"/>
  </r>
  <r>
    <x v="180"/>
    <n v="0"/>
    <s v="alegria"/>
    <n v="1"/>
  </r>
  <r>
    <x v="180"/>
    <n v="0"/>
    <s v="agrado"/>
    <n v="1"/>
  </r>
  <r>
    <x v="180"/>
    <n v="0"/>
    <s v="amor"/>
    <n v="1"/>
  </r>
  <r>
    <x v="181"/>
    <n v="0"/>
    <s v="entusiasmo"/>
    <n v="1"/>
  </r>
  <r>
    <x v="181"/>
    <n v="0"/>
    <s v="alegria"/>
    <n v="1"/>
  </r>
  <r>
    <x v="181"/>
    <n v="0"/>
    <s v="satisfaccion"/>
    <n v="1"/>
  </r>
  <r>
    <x v="181"/>
    <n v="0"/>
    <s v="agrado"/>
    <n v="1"/>
  </r>
  <r>
    <x v="181"/>
    <n v="0"/>
    <s v="placer"/>
    <n v="1"/>
  </r>
  <r>
    <x v="181"/>
    <n v="0"/>
    <s v="certeza"/>
    <n v="1"/>
  </r>
  <r>
    <x v="182"/>
    <n v="0"/>
    <s v="entusiasmo"/>
    <n v="1"/>
  </r>
  <r>
    <x v="182"/>
    <n v="0"/>
    <s v="alegria"/>
    <n v="1"/>
  </r>
  <r>
    <x v="182"/>
    <n v="0"/>
    <s v="satisfaccion"/>
    <n v="1"/>
  </r>
  <r>
    <x v="182"/>
    <n v="0"/>
    <s v="agrado"/>
    <n v="1"/>
  </r>
  <r>
    <x v="182"/>
    <n v="0"/>
    <s v="placer"/>
    <n v="1"/>
  </r>
  <r>
    <x v="182"/>
    <n v="0"/>
    <s v="certeza"/>
    <n v="1"/>
  </r>
  <r>
    <x v="183"/>
    <n v="0"/>
    <s v="entusiasmo"/>
    <n v="1"/>
  </r>
  <r>
    <x v="183"/>
    <n v="0"/>
    <s v="alegria"/>
    <n v="1"/>
  </r>
  <r>
    <x v="183"/>
    <n v="0"/>
    <s v="satisfaccion"/>
    <n v="1"/>
  </r>
  <r>
    <x v="183"/>
    <n v="0"/>
    <s v="agrado"/>
    <n v="1"/>
  </r>
  <r>
    <x v="183"/>
    <n v="0"/>
    <s v="placer"/>
    <n v="1"/>
  </r>
  <r>
    <x v="183"/>
    <n v="0"/>
    <s v="certeza"/>
    <n v="1"/>
  </r>
  <r>
    <x v="184"/>
    <n v="0"/>
    <s v="entusiasmo"/>
    <n v="1"/>
  </r>
  <r>
    <x v="184"/>
    <n v="0"/>
    <s v="alegria"/>
    <n v="1"/>
  </r>
  <r>
    <x v="184"/>
    <n v="0"/>
    <s v="satisfaccion"/>
    <n v="1"/>
  </r>
  <r>
    <x v="184"/>
    <n v="0"/>
    <s v="agrado"/>
    <n v="1"/>
  </r>
  <r>
    <x v="184"/>
    <n v="0"/>
    <s v="placer"/>
    <n v="1"/>
  </r>
  <r>
    <x v="184"/>
    <n v="0"/>
    <s v="certeza"/>
    <n v="1"/>
  </r>
  <r>
    <x v="184"/>
    <n v="0"/>
    <s v="tristeza"/>
    <n v="1"/>
  </r>
  <r>
    <x v="185"/>
    <n v="0"/>
    <s v="entusiasmo"/>
    <n v="1"/>
  </r>
  <r>
    <x v="185"/>
    <n v="0"/>
    <s v="alegria"/>
    <n v="1"/>
  </r>
  <r>
    <x v="185"/>
    <n v="0"/>
    <s v="satisfaccion"/>
    <n v="1"/>
  </r>
  <r>
    <x v="185"/>
    <n v="0"/>
    <s v="agrado"/>
    <n v="1"/>
  </r>
  <r>
    <x v="185"/>
    <n v="0"/>
    <s v="placer"/>
    <n v="1"/>
  </r>
  <r>
    <x v="185"/>
    <n v="0"/>
    <s v="compasion"/>
    <n v="1"/>
  </r>
  <r>
    <x v="186"/>
    <n v="0"/>
    <s v="entusiasmo"/>
    <n v="1"/>
  </r>
  <r>
    <x v="186"/>
    <n v="0"/>
    <s v="placer"/>
    <n v="1"/>
  </r>
  <r>
    <x v="186"/>
    <n v="0"/>
    <s v="calma"/>
    <n v="1"/>
  </r>
  <r>
    <x v="187"/>
    <n v="0"/>
    <s v="entusiasmo"/>
    <n v="1"/>
  </r>
  <r>
    <x v="187"/>
    <n v="0"/>
    <s v="placer"/>
    <n v="1"/>
  </r>
  <r>
    <x v="187"/>
    <n v="0"/>
    <s v="certeza"/>
    <n v="1"/>
  </r>
  <r>
    <x v="187"/>
    <n v="0"/>
    <s v="satisfaccion"/>
    <n v="1"/>
  </r>
  <r>
    <x v="188"/>
    <n v="0"/>
    <s v="entusiasmo"/>
    <n v="1"/>
  </r>
  <r>
    <x v="188"/>
    <n v="0"/>
    <s v="tristeza"/>
    <n v="1"/>
  </r>
  <r>
    <x v="188"/>
    <n v="0"/>
    <s v="alegria"/>
    <n v="1"/>
  </r>
  <r>
    <x v="189"/>
    <n v="0"/>
    <s v="fortaleza"/>
    <n v="1"/>
  </r>
  <r>
    <x v="190"/>
    <n v="0"/>
    <s v="fortaleza"/>
    <n v="1"/>
  </r>
  <r>
    <x v="190"/>
    <n v="0"/>
    <s v="amor"/>
    <n v="1"/>
  </r>
  <r>
    <x v="190"/>
    <n v="0"/>
    <s v="certeza"/>
    <n v="1"/>
  </r>
  <r>
    <x v="190"/>
    <n v="0"/>
    <s v="deseo"/>
    <n v="1"/>
  </r>
  <r>
    <x v="191"/>
    <n v="0"/>
    <s v="fortaleza"/>
    <n v="1"/>
  </r>
  <r>
    <x v="191"/>
    <n v="0"/>
    <s v="valentia"/>
    <n v="1"/>
  </r>
  <r>
    <x v="191"/>
    <n v="0"/>
    <s v="certeza"/>
    <n v="1"/>
  </r>
  <r>
    <x v="192"/>
    <n v="0"/>
    <s v="frustracion"/>
    <n v="1"/>
  </r>
  <r>
    <x v="192"/>
    <n v="0"/>
    <s v="dependencia"/>
    <n v="1"/>
  </r>
  <r>
    <x v="193"/>
    <n v="0"/>
    <s v="frustracion"/>
    <n v="1"/>
  </r>
  <r>
    <x v="193"/>
    <n v="0"/>
    <s v="diversion"/>
    <n v="1"/>
  </r>
  <r>
    <x v="193"/>
    <n v="0"/>
    <s v="certeza"/>
    <n v="1"/>
  </r>
  <r>
    <x v="193"/>
    <n v="0"/>
    <s v="ira"/>
    <n v="1"/>
  </r>
  <r>
    <x v="193"/>
    <n v="0"/>
    <s v="humillacion"/>
    <n v="1"/>
  </r>
  <r>
    <x v="194"/>
    <n v="0"/>
    <s v="frustracion"/>
    <n v="1"/>
  </r>
  <r>
    <x v="194"/>
    <n v="0"/>
    <s v="dolor"/>
    <n v="1"/>
  </r>
  <r>
    <x v="194"/>
    <n v="0"/>
    <s v="tristeza"/>
    <n v="1"/>
  </r>
  <r>
    <x v="194"/>
    <n v="0"/>
    <s v="duda"/>
    <n v="1"/>
  </r>
  <r>
    <x v="194"/>
    <n v="0"/>
    <s v="amor"/>
    <n v="1"/>
  </r>
  <r>
    <x v="195"/>
    <n v="0"/>
    <s v="frustracion"/>
    <n v="1"/>
  </r>
  <r>
    <x v="195"/>
    <n v="0"/>
    <s v="malestar"/>
    <n v="1"/>
  </r>
  <r>
    <x v="196"/>
    <n v="0"/>
    <s v="frustracion"/>
    <n v="1"/>
  </r>
  <r>
    <x v="196"/>
    <n v="0"/>
    <s v="malestar"/>
    <n v="1"/>
  </r>
  <r>
    <x v="196"/>
    <n v="0"/>
    <s v="tension"/>
    <n v="1"/>
  </r>
  <r>
    <x v="196"/>
    <n v="0"/>
    <s v="deseo"/>
    <n v="1"/>
  </r>
  <r>
    <x v="197"/>
    <n v="0"/>
    <s v="frustracion"/>
    <n v="1"/>
  </r>
  <r>
    <x v="197"/>
    <n v="0"/>
    <s v="tension"/>
    <n v="1"/>
  </r>
  <r>
    <x v="197"/>
    <n v="0"/>
    <s v="alegria"/>
    <n v="1"/>
  </r>
  <r>
    <x v="197"/>
    <n v="0"/>
    <s v="entusiasmo"/>
    <n v="1"/>
  </r>
  <r>
    <x v="197"/>
    <n v="0"/>
    <s v="placer"/>
    <n v="1"/>
  </r>
  <r>
    <x v="197"/>
    <n v="0"/>
    <s v="satisfaccion"/>
    <n v="1"/>
  </r>
  <r>
    <x v="197"/>
    <n v="0"/>
    <s v="agrado"/>
    <n v="1"/>
  </r>
  <r>
    <x v="197"/>
    <n v="0"/>
    <s v="certeza"/>
    <n v="1"/>
  </r>
  <r>
    <x v="198"/>
    <n v="0"/>
    <s v="frustracion"/>
    <n v="1"/>
  </r>
  <r>
    <x v="198"/>
    <n v="0"/>
    <s v="tension"/>
    <n v="1"/>
  </r>
  <r>
    <x v="198"/>
    <n v="0"/>
    <s v="satisfaccion"/>
    <n v="1"/>
  </r>
  <r>
    <x v="198"/>
    <n v="0"/>
    <s v="agrado"/>
    <n v="1"/>
  </r>
  <r>
    <x v="198"/>
    <n v="0"/>
    <s v="certeza"/>
    <n v="1"/>
  </r>
  <r>
    <x v="199"/>
    <n v="0"/>
    <s v="frustracion"/>
    <n v="1"/>
  </r>
  <r>
    <x v="199"/>
    <n v="0"/>
    <s v="tristeza"/>
    <n v="1"/>
  </r>
  <r>
    <x v="199"/>
    <n v="0"/>
    <s v="agrado"/>
    <n v="1"/>
  </r>
  <r>
    <x v="199"/>
    <n v="0"/>
    <s v="compasion"/>
    <n v="1"/>
  </r>
  <r>
    <x v="199"/>
    <n v="0"/>
    <s v="tension"/>
    <n v="1"/>
  </r>
  <r>
    <x v="199"/>
    <n v="0"/>
    <s v="miedo"/>
    <n v="1"/>
  </r>
  <r>
    <x v="200"/>
    <n v="0"/>
    <s v="frustracion"/>
    <n v="1"/>
  </r>
  <r>
    <x v="200"/>
    <n v="0"/>
    <s v="tristeza"/>
    <n v="1"/>
  </r>
  <r>
    <x v="200"/>
    <n v="0"/>
    <s v="arrogancia"/>
    <n v="1"/>
  </r>
  <r>
    <x v="200"/>
    <n v="0"/>
    <s v="fortaleza"/>
    <n v="1"/>
  </r>
  <r>
    <x v="200"/>
    <n v="0"/>
    <s v="compasion"/>
    <n v="1"/>
  </r>
  <r>
    <x v="201"/>
    <n v="0"/>
    <s v="frustracion"/>
    <n v="1"/>
  </r>
  <r>
    <x v="201"/>
    <n v="0"/>
    <s v="tristeza"/>
    <n v="1"/>
  </r>
  <r>
    <x v="201"/>
    <n v="0"/>
    <s v="malestar"/>
    <n v="1"/>
  </r>
  <r>
    <x v="202"/>
    <n v="0"/>
    <s v="frustracion"/>
    <n v="1"/>
  </r>
  <r>
    <x v="202"/>
    <n v="0"/>
    <s v="tristeza"/>
    <n v="1"/>
  </r>
  <r>
    <x v="202"/>
    <n v="0"/>
    <s v="malestar"/>
    <n v="1"/>
  </r>
  <r>
    <x v="203"/>
    <n v="0"/>
    <s v="frustracion"/>
    <n v="1"/>
  </r>
  <r>
    <x v="203"/>
    <n v="0"/>
    <s v="tristeza"/>
    <n v="1"/>
  </r>
  <r>
    <x v="203"/>
    <n v="0"/>
    <s v="malestar"/>
    <n v="1"/>
  </r>
  <r>
    <x v="203"/>
    <n v="0"/>
    <s v="entusiasmo"/>
    <n v="1"/>
  </r>
  <r>
    <x v="203"/>
    <n v="0"/>
    <s v="agrado"/>
    <n v="1"/>
  </r>
  <r>
    <x v="203"/>
    <n v="0"/>
    <s v="alegria"/>
    <n v="1"/>
  </r>
  <r>
    <x v="203"/>
    <n v="0"/>
    <s v="satisfaccion"/>
    <n v="1"/>
  </r>
  <r>
    <x v="204"/>
    <n v="0"/>
    <s v="ira"/>
    <n v="1"/>
  </r>
  <r>
    <x v="204"/>
    <n v="0"/>
    <s v="agotamiento"/>
    <n v="1"/>
  </r>
  <r>
    <x v="204"/>
    <n v="0"/>
    <s v="certeza"/>
    <n v="1"/>
  </r>
  <r>
    <x v="204"/>
    <n v="0"/>
    <s v="tristeza"/>
    <n v="1"/>
  </r>
  <r>
    <x v="204"/>
    <n v="0"/>
    <s v="frustracion"/>
    <n v="1"/>
  </r>
  <r>
    <x v="204"/>
    <n v="0"/>
    <s v="dependencia"/>
    <n v="1"/>
  </r>
  <r>
    <x v="205"/>
    <n v="0"/>
    <s v="ira"/>
    <n v="1"/>
  </r>
  <r>
    <x v="205"/>
    <n v="0"/>
    <s v="dolor"/>
    <n v="1"/>
  </r>
  <r>
    <x v="205"/>
    <n v="0"/>
    <s v="tristeza"/>
    <n v="1"/>
  </r>
  <r>
    <x v="205"/>
    <n v="0"/>
    <s v="frustracion"/>
    <n v="1"/>
  </r>
  <r>
    <x v="205"/>
    <n v="0"/>
    <s v="malestar"/>
    <n v="1"/>
  </r>
  <r>
    <x v="206"/>
    <n v="0"/>
    <s v="ira"/>
    <n v="1"/>
  </r>
  <r>
    <x v="206"/>
    <n v="0"/>
    <s v="dolor"/>
    <n v="1"/>
  </r>
  <r>
    <x v="206"/>
    <n v="0"/>
    <s v="tristeza"/>
    <n v="1"/>
  </r>
  <r>
    <x v="206"/>
    <n v="0"/>
    <s v="frustracion"/>
    <n v="1"/>
  </r>
  <r>
    <x v="206"/>
    <n v="0"/>
    <s v="malestar"/>
    <n v="1"/>
  </r>
  <r>
    <x v="206"/>
    <n v="0"/>
    <s v="tension"/>
    <n v="1"/>
  </r>
  <r>
    <x v="207"/>
    <n v="0"/>
    <s v="malestar"/>
    <n v="1"/>
  </r>
  <r>
    <x v="208"/>
    <n v="0"/>
    <s v="malestar"/>
    <n v="1"/>
  </r>
  <r>
    <x v="208"/>
    <n v="0"/>
    <s v="calma"/>
    <n v="1"/>
  </r>
  <r>
    <x v="209"/>
    <n v="0"/>
    <s v="malestar"/>
    <n v="1"/>
  </r>
  <r>
    <x v="209"/>
    <n v="0"/>
    <s v="duda"/>
    <n v="1"/>
  </r>
  <r>
    <x v="210"/>
    <n v="0"/>
    <s v="malestar"/>
    <n v="1"/>
  </r>
  <r>
    <x v="210"/>
    <n v="0"/>
    <s v="ira"/>
    <n v="1"/>
  </r>
  <r>
    <x v="210"/>
    <n v="0"/>
    <s v="certeza"/>
    <n v="1"/>
  </r>
  <r>
    <x v="210"/>
    <n v="0"/>
    <s v="tristeza"/>
    <n v="1"/>
  </r>
  <r>
    <x v="210"/>
    <n v="0"/>
    <s v="duda"/>
    <n v="1"/>
  </r>
  <r>
    <x v="211"/>
    <n v="0"/>
    <s v="malestar"/>
    <n v="1"/>
  </r>
  <r>
    <x v="211"/>
    <n v="0"/>
    <s v="ira"/>
    <n v="1"/>
  </r>
  <r>
    <x v="211"/>
    <n v="0"/>
    <s v="duda"/>
    <n v="1"/>
  </r>
  <r>
    <x v="211"/>
    <n v="0"/>
    <s v="tension"/>
    <n v="1"/>
  </r>
  <r>
    <x v="212"/>
    <n v="0"/>
    <s v="malestar"/>
    <n v="1"/>
  </r>
  <r>
    <x v="212"/>
    <n v="0"/>
    <s v="ira"/>
    <n v="1"/>
  </r>
  <r>
    <x v="212"/>
    <n v="0"/>
    <s v="entusiasmo"/>
    <n v="1"/>
  </r>
  <r>
    <x v="212"/>
    <n v="0"/>
    <s v="placer"/>
    <n v="1"/>
  </r>
  <r>
    <x v="213"/>
    <n v="0"/>
    <s v="malestar"/>
    <n v="1"/>
  </r>
  <r>
    <x v="213"/>
    <n v="0"/>
    <s v="ira"/>
    <n v="1"/>
  </r>
  <r>
    <x v="213"/>
    <n v="0"/>
    <s v="frustracion"/>
    <n v="1"/>
  </r>
  <r>
    <x v="213"/>
    <n v="0"/>
    <s v="apatia"/>
    <n v="1"/>
  </r>
  <r>
    <x v="213"/>
    <n v="0"/>
    <s v="aburrimiento"/>
    <n v="1"/>
  </r>
  <r>
    <x v="213"/>
    <n v="0"/>
    <s v="agotamiento"/>
    <n v="1"/>
  </r>
  <r>
    <x v="214"/>
    <n v="0"/>
    <s v="malestar"/>
    <n v="1"/>
  </r>
  <r>
    <x v="214"/>
    <n v="0"/>
    <s v="tension"/>
    <n v="1"/>
  </r>
  <r>
    <x v="215"/>
    <n v="0"/>
    <s v="malestar"/>
    <n v="1"/>
  </r>
  <r>
    <x v="215"/>
    <n v="0"/>
    <s v="tension"/>
    <n v="1"/>
  </r>
  <r>
    <x v="215"/>
    <n v="0"/>
    <s v="miedo"/>
    <n v="1"/>
  </r>
  <r>
    <x v="216"/>
    <n v="0"/>
    <s v="malestar"/>
    <n v="1"/>
  </r>
  <r>
    <x v="216"/>
    <n v="0"/>
    <s v="tristeza"/>
    <n v="1"/>
  </r>
  <r>
    <x v="217"/>
    <n v="0"/>
    <s v="malestar"/>
    <n v="1"/>
  </r>
  <r>
    <x v="217"/>
    <n v="0"/>
    <s v="tristeza"/>
    <n v="1"/>
  </r>
  <r>
    <x v="218"/>
    <n v="0"/>
    <s v="miedo"/>
    <n v="1"/>
  </r>
  <r>
    <x v="219"/>
    <n v="0"/>
    <s v="miedo"/>
    <n v="1"/>
  </r>
  <r>
    <x v="219"/>
    <n v="0"/>
    <s v="certeza"/>
    <n v="1"/>
  </r>
  <r>
    <x v="220"/>
    <n v="0"/>
    <s v="placer"/>
    <n v="1"/>
  </r>
  <r>
    <x v="220"/>
    <n v="0"/>
    <s v="amor"/>
    <n v="1"/>
  </r>
  <r>
    <x v="220"/>
    <n v="0"/>
    <s v="dependencia"/>
    <n v="1"/>
  </r>
  <r>
    <x v="220"/>
    <n v="0"/>
    <s v="deseo"/>
    <n v="1"/>
  </r>
  <r>
    <x v="220"/>
    <n v="0"/>
    <s v="agrado"/>
    <n v="1"/>
  </r>
  <r>
    <x v="220"/>
    <n v="0"/>
    <s v="dolor"/>
    <n v="1"/>
  </r>
  <r>
    <x v="220"/>
    <n v="0"/>
    <s v="tristeza"/>
    <n v="1"/>
  </r>
  <r>
    <x v="220"/>
    <n v="0"/>
    <s v="frustracion"/>
    <n v="1"/>
  </r>
  <r>
    <x v="220"/>
    <n v="0"/>
    <s v="malestar"/>
    <n v="1"/>
  </r>
  <r>
    <x v="220"/>
    <n v="0"/>
    <s v="tension"/>
    <n v="1"/>
  </r>
  <r>
    <x v="221"/>
    <n v="0"/>
    <s v="placer"/>
    <n v="1"/>
  </r>
  <r>
    <x v="221"/>
    <n v="0"/>
    <s v="satisfaccion"/>
    <n v="1"/>
  </r>
  <r>
    <x v="221"/>
    <n v="0"/>
    <s v="agrado"/>
    <n v="1"/>
  </r>
  <r>
    <x v="221"/>
    <n v="0"/>
    <s v="certeza"/>
    <n v="1"/>
  </r>
  <r>
    <x v="222"/>
    <n v="0"/>
    <s v="satisfaccion"/>
    <n v="1"/>
  </r>
  <r>
    <x v="222"/>
    <n v="0"/>
    <s v="agrado"/>
    <n v="1"/>
  </r>
  <r>
    <x v="222"/>
    <n v="0"/>
    <s v="certeza"/>
    <n v="1"/>
  </r>
  <r>
    <x v="223"/>
    <n v="0"/>
    <s v="satisfaccion"/>
    <n v="1"/>
  </r>
  <r>
    <x v="223"/>
    <n v="0"/>
    <s v="agrado"/>
    <n v="1"/>
  </r>
  <r>
    <x v="223"/>
    <n v="0"/>
    <s v="certeza"/>
    <n v="1"/>
  </r>
  <r>
    <x v="224"/>
    <n v="0"/>
    <s v="tension"/>
    <n v="1"/>
  </r>
  <r>
    <x v="225"/>
    <n v="0"/>
    <s v="tension"/>
    <n v="1"/>
  </r>
  <r>
    <x v="225"/>
    <n v="0"/>
    <s v="alegria"/>
    <n v="1"/>
  </r>
  <r>
    <x v="225"/>
    <n v="0"/>
    <s v="entusiasmo"/>
    <n v="1"/>
  </r>
  <r>
    <x v="225"/>
    <n v="0"/>
    <s v="placer"/>
    <n v="1"/>
  </r>
  <r>
    <x v="225"/>
    <n v="0"/>
    <s v="satisfaccion"/>
    <n v="1"/>
  </r>
  <r>
    <x v="225"/>
    <n v="0"/>
    <s v="agrado"/>
    <n v="1"/>
  </r>
  <r>
    <x v="225"/>
    <n v="0"/>
    <s v="certeza"/>
    <n v="1"/>
  </r>
  <r>
    <x v="226"/>
    <n v="0"/>
    <s v="tension"/>
    <n v="1"/>
  </r>
  <r>
    <x v="226"/>
    <n v="0"/>
    <s v="fobia"/>
    <n v="1"/>
  </r>
  <r>
    <x v="226"/>
    <n v="0"/>
    <s v="miedo"/>
    <n v="1"/>
  </r>
  <r>
    <x v="227"/>
    <n v="0"/>
    <s v="tension"/>
    <n v="1"/>
  </r>
  <r>
    <x v="227"/>
    <n v="0"/>
    <s v="frustracion"/>
    <n v="1"/>
  </r>
  <r>
    <x v="227"/>
    <n v="0"/>
    <s v="malestar"/>
    <n v="1"/>
  </r>
  <r>
    <x v="228"/>
    <n v="0"/>
    <s v="tension"/>
    <n v="1"/>
  </r>
  <r>
    <x v="228"/>
    <n v="0"/>
    <s v="frustracion"/>
    <n v="1"/>
  </r>
  <r>
    <x v="228"/>
    <n v="0"/>
    <s v="malestar"/>
    <n v="1"/>
  </r>
  <r>
    <x v="229"/>
    <n v="0"/>
    <s v="tension"/>
    <n v="1"/>
  </r>
  <r>
    <x v="229"/>
    <n v="0"/>
    <s v="frustracion"/>
    <n v="1"/>
  </r>
  <r>
    <x v="229"/>
    <n v="0"/>
    <s v="malestar"/>
    <n v="1"/>
  </r>
  <r>
    <x v="230"/>
    <n v="0"/>
    <s v="tension"/>
    <n v="1"/>
  </r>
  <r>
    <x v="230"/>
    <n v="0"/>
    <s v="ira"/>
    <n v="1"/>
  </r>
  <r>
    <x v="231"/>
    <n v="0"/>
    <s v="tension"/>
    <n v="1"/>
  </r>
  <r>
    <x v="231"/>
    <n v="0"/>
    <s v="malestar"/>
    <n v="1"/>
  </r>
  <r>
    <x v="232"/>
    <n v="0"/>
    <s v="tension"/>
    <n v="1"/>
  </r>
  <r>
    <x v="232"/>
    <n v="0"/>
    <s v="malestar"/>
    <n v="1"/>
  </r>
  <r>
    <x v="233"/>
    <n v="0"/>
    <s v="tension"/>
    <n v="1"/>
  </r>
  <r>
    <x v="233"/>
    <n v="0"/>
    <s v="malestar"/>
    <n v="1"/>
  </r>
  <r>
    <x v="234"/>
    <n v="0"/>
    <s v="tristeza"/>
    <n v="1"/>
  </r>
  <r>
    <x v="234"/>
    <n v="0"/>
    <s v="frustracion"/>
    <n v="1"/>
  </r>
  <r>
    <x v="234"/>
    <n v="0"/>
    <s v="apatia"/>
    <n v="1"/>
  </r>
  <r>
    <x v="234"/>
    <n v="0"/>
    <s v="aburrimiento"/>
    <n v="1"/>
  </r>
  <r>
    <x v="234"/>
    <n v="0"/>
    <s v="agotamiento"/>
    <n v="1"/>
  </r>
  <r>
    <x v="234"/>
    <n v="0"/>
    <s v="malestar"/>
    <n v="1"/>
  </r>
  <r>
    <x v="235"/>
    <n v="0"/>
    <s v="tristeza"/>
    <n v="1"/>
  </r>
  <r>
    <x v="235"/>
    <n v="0"/>
    <s v="frustracion"/>
    <n v="1"/>
  </r>
  <r>
    <x v="235"/>
    <n v="0"/>
    <s v="ira"/>
    <n v="1"/>
  </r>
  <r>
    <x v="235"/>
    <n v="0"/>
    <s v="diversion"/>
    <n v="1"/>
  </r>
  <r>
    <x v="235"/>
    <n v="0"/>
    <s v="arrogancia"/>
    <n v="1"/>
  </r>
  <r>
    <x v="236"/>
    <n v="0"/>
    <s v="tristeza"/>
    <n v="1"/>
  </r>
  <r>
    <x v="236"/>
    <n v="0"/>
    <s v="frustracion"/>
    <n v="1"/>
  </r>
  <r>
    <x v="236"/>
    <n v="0"/>
    <s v="malestar"/>
    <n v="1"/>
  </r>
  <r>
    <x v="237"/>
    <n v="0"/>
    <s v="tristeza"/>
    <n v="1"/>
  </r>
  <r>
    <x v="237"/>
    <n v="0"/>
    <s v="frustracion"/>
    <n v="1"/>
  </r>
  <r>
    <x v="237"/>
    <n v="0"/>
    <s v="malestar"/>
    <n v="1"/>
  </r>
  <r>
    <x v="238"/>
    <n v="0"/>
    <s v="tristeza"/>
    <n v="1"/>
  </r>
  <r>
    <x v="238"/>
    <n v="0"/>
    <s v="frustracion"/>
    <n v="1"/>
  </r>
  <r>
    <x v="238"/>
    <n v="0"/>
    <s v="malestar"/>
    <n v="1"/>
  </r>
  <r>
    <x v="239"/>
    <n v="0"/>
    <s v="tristeza"/>
    <n v="1"/>
  </r>
  <r>
    <x v="239"/>
    <n v="0"/>
    <s v="frustracion"/>
    <n v="1"/>
  </r>
  <r>
    <x v="239"/>
    <n v="0"/>
    <s v="malestar"/>
    <n v="1"/>
  </r>
  <r>
    <x v="239"/>
    <n v="0"/>
    <s v="aburrimiento"/>
    <n v="1"/>
  </r>
  <r>
    <x v="239"/>
    <n v="0"/>
    <s v="agotamiento"/>
    <n v="1"/>
  </r>
  <r>
    <x v="240"/>
    <n v="0"/>
    <s v="tristeza"/>
    <n v="1"/>
  </r>
  <r>
    <x v="240"/>
    <n v="0"/>
    <s v="frustracion"/>
    <n v="1"/>
  </r>
  <r>
    <x v="240"/>
    <n v="0"/>
    <s v="malestar"/>
    <n v="1"/>
  </r>
  <r>
    <x v="240"/>
    <n v="0"/>
    <s v="tension"/>
    <n v="1"/>
  </r>
  <r>
    <x v="240"/>
    <n v="0"/>
    <s v="deseo"/>
    <n v="1"/>
  </r>
  <r>
    <x v="240"/>
    <n v="0"/>
    <s v="amor"/>
    <n v="1"/>
  </r>
  <r>
    <x v="241"/>
    <n v="0"/>
    <s v="tristeza"/>
    <n v="1"/>
  </r>
  <r>
    <x v="241"/>
    <n v="0"/>
    <s v="malestar"/>
    <n v="1"/>
  </r>
  <r>
    <x v="241"/>
    <n v="0"/>
    <s v="apatia"/>
    <n v="1"/>
  </r>
  <r>
    <x v="241"/>
    <n v="0"/>
    <s v="aburrimiento"/>
    <n v="1"/>
  </r>
  <r>
    <x v="242"/>
    <n v="0"/>
    <s v="tristeza"/>
    <n v="1"/>
  </r>
  <r>
    <x v="242"/>
    <n v="0"/>
    <s v="malestar"/>
    <n v="1"/>
  </r>
  <r>
    <x v="242"/>
    <n v="0"/>
    <s v="apatia"/>
    <n v="1"/>
  </r>
  <r>
    <x v="242"/>
    <n v="0"/>
    <s v="aburrimiento"/>
    <n v="1"/>
  </r>
  <r>
    <x v="242"/>
    <n v="0"/>
    <s v="duda"/>
    <n v="1"/>
  </r>
  <r>
    <x v="243"/>
    <n v="0"/>
    <s v="tristeza"/>
    <n v="1"/>
  </r>
  <r>
    <x v="243"/>
    <n v="0"/>
    <s v="malestar"/>
    <n v="1"/>
  </r>
  <r>
    <x v="243"/>
    <n v="0"/>
    <s v="apego"/>
    <n v="1"/>
  </r>
  <r>
    <x v="244"/>
    <n v="0"/>
    <s v="tristeza"/>
    <n v="1"/>
  </r>
  <r>
    <x v="244"/>
    <n v="0"/>
    <s v="malestar"/>
    <n v="1"/>
  </r>
  <r>
    <x v="244"/>
    <n v="0"/>
    <s v="dolor"/>
    <n v="1"/>
  </r>
  <r>
    <x v="244"/>
    <n v="0"/>
    <s v="frustracion"/>
    <n v="1"/>
  </r>
  <r>
    <x v="244"/>
    <n v="0"/>
    <s v="miedo"/>
    <n v="1"/>
  </r>
  <r>
    <x v="244"/>
    <n v="0"/>
    <s v="dependencia"/>
    <n v="1"/>
  </r>
  <r>
    <x v="245"/>
    <n v="0"/>
    <s v="tristeza"/>
    <n v="1"/>
  </r>
  <r>
    <x v="245"/>
    <n v="0"/>
    <s v="malestar"/>
    <n v="1"/>
  </r>
  <r>
    <x v="245"/>
    <n v="0"/>
    <s v="entusiasmo"/>
    <n v="1"/>
  </r>
  <r>
    <x v="245"/>
    <n v="0"/>
    <s v="agrado"/>
    <n v="1"/>
  </r>
  <r>
    <x v="245"/>
    <n v="0"/>
    <s v="alegria"/>
    <n v="1"/>
  </r>
  <r>
    <x v="245"/>
    <n v="0"/>
    <s v="diversion"/>
    <n v="1"/>
  </r>
  <r>
    <x v="246"/>
    <n v="0"/>
    <s v="tristeza"/>
    <n v="1"/>
  </r>
  <r>
    <x v="246"/>
    <n v="0"/>
    <s v="malestar"/>
    <n v="1"/>
  </r>
  <r>
    <x v="246"/>
    <n v="0"/>
    <s v="frustracion"/>
    <n v="1"/>
  </r>
  <r>
    <x v="246"/>
    <n v="0"/>
    <s v="humillacion"/>
    <n v="1"/>
  </r>
  <r>
    <x v="247"/>
    <n v="0"/>
    <s v="tristeza"/>
    <n v="1"/>
  </r>
  <r>
    <x v="247"/>
    <n v="0"/>
    <s v="malestar"/>
    <n v="1"/>
  </r>
  <r>
    <x v="247"/>
    <n v="0"/>
    <s v="miedo"/>
    <n v="1"/>
  </r>
  <r>
    <x v="248"/>
    <n v="0"/>
    <s v="valentia"/>
    <n v="1"/>
  </r>
  <r>
    <x v="248"/>
    <n v="0"/>
    <s v="fortaleza"/>
    <n v="1"/>
  </r>
  <r>
    <x v="248"/>
    <n v="0"/>
    <s v="ira"/>
    <n v="1"/>
  </r>
  <r>
    <x v="248"/>
    <n v="0"/>
    <s v="tension"/>
    <n v="1"/>
  </r>
  <r>
    <x v="249"/>
    <n v="0"/>
    <s v="tristeza"/>
    <n v="1"/>
  </r>
  <r>
    <x v="249"/>
    <n v="0"/>
    <s v="frustracion"/>
    <n v="1"/>
  </r>
  <r>
    <x v="249"/>
    <n v="0"/>
    <s v="malestar"/>
    <n v="1"/>
  </r>
  <r>
    <x v="249"/>
    <n v="0"/>
    <s v="tension"/>
    <n v="1"/>
  </r>
  <r>
    <x v="249"/>
    <n v="0"/>
    <s v="miedo"/>
    <n v="1"/>
  </r>
  <r>
    <x v="249"/>
    <n v="0"/>
    <s v="apego"/>
    <n v="1"/>
  </r>
  <r>
    <x v="249"/>
    <n v="0"/>
    <s v="duda"/>
    <n v="1"/>
  </r>
  <r>
    <x v="249"/>
    <n v="0"/>
    <s v="amor"/>
    <n v="1"/>
  </r>
  <r>
    <x v="250"/>
    <n v="0"/>
    <s v="tristeza"/>
    <n v="1"/>
  </r>
  <r>
    <x v="250"/>
    <n v="0"/>
    <s v="frustracion"/>
    <n v="1"/>
  </r>
  <r>
    <x v="250"/>
    <n v="0"/>
    <s v="malestar"/>
    <n v="1"/>
  </r>
  <r>
    <x v="250"/>
    <n v="0"/>
    <s v="tension"/>
    <n v="1"/>
  </r>
  <r>
    <x v="250"/>
    <n v="0"/>
    <s v="fobia"/>
    <n v="1"/>
  </r>
  <r>
    <x v="250"/>
    <n v="0"/>
    <s v="miedo"/>
    <n v="1"/>
  </r>
  <r>
    <x v="250"/>
    <n v="0"/>
    <s v="duda"/>
    <n v="1"/>
  </r>
  <r>
    <x v="251"/>
    <n v="0"/>
    <s v="tristeza"/>
    <n v="1"/>
  </r>
  <r>
    <x v="251"/>
    <n v="0"/>
    <s v="frustracion"/>
    <n v="1"/>
  </r>
  <r>
    <x v="251"/>
    <n v="0"/>
    <s v="malestar"/>
    <n v="1"/>
  </r>
  <r>
    <x v="251"/>
    <n v="0"/>
    <s v="tension"/>
    <n v="1"/>
  </r>
  <r>
    <x v="252"/>
    <n v="0"/>
    <s v="tristeza"/>
    <n v="1"/>
  </r>
  <r>
    <x v="252"/>
    <n v="0"/>
    <s v="frustracion"/>
    <n v="1"/>
  </r>
  <r>
    <x v="252"/>
    <n v="0"/>
    <s v="malestar"/>
    <n v="1"/>
  </r>
  <r>
    <x v="252"/>
    <n v="0"/>
    <s v="aburrimiento"/>
    <n v="1"/>
  </r>
  <r>
    <x v="252"/>
    <n v="0"/>
    <s v="tension"/>
    <n v="1"/>
  </r>
  <r>
    <x v="252"/>
    <n v="0"/>
    <s v="duda"/>
    <n v="1"/>
  </r>
  <r>
    <x v="253"/>
    <n v="0"/>
    <s v="tension"/>
    <n v="1"/>
  </r>
  <r>
    <x v="253"/>
    <n v="0"/>
    <s v="malestar"/>
    <n v="1"/>
  </r>
  <r>
    <x v="253"/>
    <n v="0"/>
    <s v="duda"/>
    <n v="1"/>
  </r>
  <r>
    <x v="254"/>
    <n v="0"/>
    <s v="tension"/>
    <n v="1"/>
  </r>
  <r>
    <x v="254"/>
    <n v="0"/>
    <s v="malestar"/>
    <n v="1"/>
  </r>
  <r>
    <x v="255"/>
    <n v="0"/>
    <s v="tension"/>
    <n v="1"/>
  </r>
  <r>
    <x v="255"/>
    <n v="0"/>
    <s v="malestar"/>
    <n v="1"/>
  </r>
  <r>
    <x v="256"/>
    <n v="0"/>
    <s v="miedo"/>
    <n v="1"/>
  </r>
  <r>
    <x v="256"/>
    <n v="0"/>
    <s v="frustracion"/>
    <n v="1"/>
  </r>
  <r>
    <x v="257"/>
    <n v="0"/>
    <s v="malestar"/>
    <n v="1"/>
  </r>
  <r>
    <x v="257"/>
    <n v="0"/>
    <s v="agotamiento"/>
    <n v="1"/>
  </r>
  <r>
    <x v="257"/>
    <n v="0"/>
    <s v="certeza"/>
    <n v="1"/>
  </r>
  <r>
    <x v="257"/>
    <n v="0"/>
    <s v="deseo"/>
    <n v="1"/>
  </r>
  <r>
    <x v="258"/>
    <n v="0"/>
    <s v="malestar"/>
    <n v="1"/>
  </r>
  <r>
    <x v="258"/>
    <n v="0"/>
    <s v="agotamiento"/>
    <n v="1"/>
  </r>
  <r>
    <x v="258"/>
    <n v="0"/>
    <s v="certeza"/>
    <n v="1"/>
  </r>
  <r>
    <x v="259"/>
    <n v="0"/>
    <s v="fobia"/>
    <n v="1"/>
  </r>
  <r>
    <x v="259"/>
    <n v="0"/>
    <s v="miedo"/>
    <n v="1"/>
  </r>
  <r>
    <x v="260"/>
    <n v="0"/>
    <s v="entusiasmo"/>
    <n v="1"/>
  </r>
  <r>
    <x v="260"/>
    <n v="0"/>
    <s v="agrado"/>
    <n v="1"/>
  </r>
  <r>
    <x v="260"/>
    <n v="0"/>
    <s v="placer"/>
    <n v="1"/>
  </r>
  <r>
    <x v="260"/>
    <n v="0"/>
    <s v="satisfaccion"/>
    <n v="1"/>
  </r>
  <r>
    <x v="260"/>
    <n v="0"/>
    <s v="fortaleza"/>
    <n v="1"/>
  </r>
  <r>
    <x v="260"/>
    <n v="0"/>
    <s v="valentia"/>
    <n v="1"/>
  </r>
  <r>
    <x v="260"/>
    <n v="0"/>
    <s v="certeza"/>
    <n v="1"/>
  </r>
  <r>
    <x v="260"/>
    <n v="0"/>
    <s v="arrogancia"/>
    <n v="1"/>
  </r>
  <r>
    <x v="261"/>
    <n v="0"/>
    <s v="entusiasmo"/>
    <n v="1"/>
  </r>
  <r>
    <x v="261"/>
    <n v="0"/>
    <s v="agrado"/>
    <n v="1"/>
  </r>
  <r>
    <x v="261"/>
    <n v="0"/>
    <s v="placer"/>
    <n v="1"/>
  </r>
  <r>
    <x v="261"/>
    <n v="0"/>
    <s v="satisfaccion"/>
    <n v="1"/>
  </r>
  <r>
    <x v="261"/>
    <n v="0"/>
    <s v="certeza"/>
    <n v="1"/>
  </r>
  <r>
    <x v="262"/>
    <n v="0"/>
    <s v="entusiasmo"/>
    <n v="1"/>
  </r>
  <r>
    <x v="262"/>
    <n v="0"/>
    <s v="agrado"/>
    <n v="1"/>
  </r>
  <r>
    <x v="262"/>
    <n v="0"/>
    <s v="placer"/>
    <n v="1"/>
  </r>
  <r>
    <x v="262"/>
    <n v="0"/>
    <s v="satisfaccion"/>
    <n v="1"/>
  </r>
  <r>
    <x v="262"/>
    <n v="0"/>
    <s v="amor"/>
    <n v="1"/>
  </r>
  <r>
    <x v="262"/>
    <n v="0"/>
    <s v="apego"/>
    <n v="1"/>
  </r>
  <r>
    <x v="263"/>
    <n v="0"/>
    <s v="entusiasmo"/>
    <n v="1"/>
  </r>
  <r>
    <x v="263"/>
    <n v="0"/>
    <s v="agrado"/>
    <n v="1"/>
  </r>
  <r>
    <x v="263"/>
    <n v="0"/>
    <s v="placer"/>
    <n v="1"/>
  </r>
  <r>
    <x v="263"/>
    <n v="0"/>
    <s v="alegria"/>
    <n v="1"/>
  </r>
  <r>
    <x v="263"/>
    <n v="0"/>
    <s v="satisfaccion"/>
    <n v="1"/>
  </r>
  <r>
    <x v="263"/>
    <n v="0"/>
    <s v="tension"/>
    <n v="1"/>
  </r>
  <r>
    <x v="263"/>
    <n v="0"/>
    <s v="duda"/>
    <n v="1"/>
  </r>
  <r>
    <x v="263"/>
    <n v="0"/>
    <s v="tristeza"/>
    <n v="1"/>
  </r>
  <r>
    <x v="264"/>
    <n v="0"/>
    <s v="entusiasmo"/>
    <n v="1"/>
  </r>
  <r>
    <x v="264"/>
    <n v="0"/>
    <s v="agrado"/>
    <n v="1"/>
  </r>
  <r>
    <x v="264"/>
    <n v="0"/>
    <s v="placer"/>
    <n v="1"/>
  </r>
  <r>
    <x v="264"/>
    <n v="0"/>
    <s v="alegria"/>
    <n v="1"/>
  </r>
  <r>
    <x v="264"/>
    <n v="0"/>
    <s v="satisfaccion"/>
    <n v="1"/>
  </r>
  <r>
    <x v="264"/>
    <n v="0"/>
    <s v="frustracion"/>
    <n v="1"/>
  </r>
  <r>
    <x v="264"/>
    <n v="0"/>
    <s v="malestar"/>
    <n v="1"/>
  </r>
  <r>
    <x v="265"/>
    <n v="0"/>
    <s v="entusiasmo"/>
    <n v="1"/>
  </r>
  <r>
    <x v="265"/>
    <n v="0"/>
    <s v="agrado"/>
    <n v="1"/>
  </r>
  <r>
    <x v="265"/>
    <n v="0"/>
    <s v="placer"/>
    <n v="1"/>
  </r>
  <r>
    <x v="265"/>
    <n v="0"/>
    <s v="alegria"/>
    <n v="1"/>
  </r>
  <r>
    <x v="265"/>
    <n v="0"/>
    <s v="satisfaccion"/>
    <n v="1"/>
  </r>
  <r>
    <x v="265"/>
    <n v="0"/>
    <s v="fortaleza"/>
    <n v="1"/>
  </r>
  <r>
    <x v="265"/>
    <n v="0"/>
    <s v="apego"/>
    <n v="1"/>
  </r>
  <r>
    <x v="265"/>
    <n v="0"/>
    <s v="certeza"/>
    <n v="1"/>
  </r>
  <r>
    <x v="265"/>
    <n v="0"/>
    <s v="amor"/>
    <n v="1"/>
  </r>
  <r>
    <x v="266"/>
    <n v="0"/>
    <s v="entusiasmo"/>
    <n v="1"/>
  </r>
  <r>
    <x v="266"/>
    <n v="0"/>
    <s v="agrado"/>
    <n v="1"/>
  </r>
  <r>
    <x v="266"/>
    <n v="0"/>
    <s v="placer"/>
    <n v="1"/>
  </r>
  <r>
    <x v="266"/>
    <n v="0"/>
    <s v="alegria"/>
    <n v="1"/>
  </r>
  <r>
    <x v="266"/>
    <n v="0"/>
    <s v="satisfaccion"/>
    <n v="1"/>
  </r>
  <r>
    <x v="266"/>
    <n v="0"/>
    <s v="agotamiento"/>
    <n v="1"/>
  </r>
  <r>
    <x v="267"/>
    <n v="0"/>
    <s v="entusiasmo"/>
    <n v="1"/>
  </r>
  <r>
    <x v="267"/>
    <n v="0"/>
    <s v="agrado"/>
    <n v="1"/>
  </r>
  <r>
    <x v="267"/>
    <n v="0"/>
    <s v="placer"/>
    <n v="1"/>
  </r>
  <r>
    <x v="267"/>
    <n v="0"/>
    <s v="alegria"/>
    <n v="1"/>
  </r>
  <r>
    <x v="267"/>
    <n v="0"/>
    <s v="satisfaccion"/>
    <n v="1"/>
  </r>
  <r>
    <x v="268"/>
    <n v="0"/>
    <s v="entusiasmo"/>
    <n v="1"/>
  </r>
  <r>
    <x v="268"/>
    <n v="0"/>
    <s v="agrado"/>
    <n v="1"/>
  </r>
  <r>
    <x v="268"/>
    <n v="0"/>
    <s v="placer"/>
    <n v="1"/>
  </r>
  <r>
    <x v="268"/>
    <n v="0"/>
    <s v="alegria"/>
    <n v="1"/>
  </r>
  <r>
    <x v="268"/>
    <n v="0"/>
    <s v="satisfaccion"/>
    <n v="1"/>
  </r>
  <r>
    <x v="269"/>
    <n v="0"/>
    <s v="duda"/>
    <n v="1"/>
  </r>
  <r>
    <x v="270"/>
    <n v="0"/>
    <s v="duda"/>
    <n v="1"/>
  </r>
  <r>
    <x v="271"/>
    <n v="0"/>
    <s v="dolor"/>
    <n v="1"/>
  </r>
  <r>
    <x v="271"/>
    <n v="0"/>
    <s v="tristeza"/>
    <n v="1"/>
  </r>
  <r>
    <x v="271"/>
    <n v="0"/>
    <s v="frustracion"/>
    <n v="1"/>
  </r>
  <r>
    <x v="271"/>
    <n v="0"/>
    <s v="malestar"/>
    <n v="1"/>
  </r>
  <r>
    <x v="271"/>
    <n v="0"/>
    <s v="tension"/>
    <n v="1"/>
  </r>
  <r>
    <x v="271"/>
    <n v="0"/>
    <s v="miedo"/>
    <n v="1"/>
  </r>
  <r>
    <x v="271"/>
    <n v="0"/>
    <s v="duda"/>
    <n v="1"/>
  </r>
  <r>
    <x v="272"/>
    <n v="0"/>
    <s v="dolor"/>
    <n v="1"/>
  </r>
  <r>
    <x v="272"/>
    <n v="0"/>
    <s v="tristeza"/>
    <n v="1"/>
  </r>
  <r>
    <x v="272"/>
    <n v="0"/>
    <s v="frustracion"/>
    <n v="1"/>
  </r>
  <r>
    <x v="272"/>
    <n v="0"/>
    <s v="malestar"/>
    <n v="1"/>
  </r>
  <r>
    <x v="272"/>
    <n v="0"/>
    <s v="tension"/>
    <n v="1"/>
  </r>
  <r>
    <x v="272"/>
    <n v="0"/>
    <s v="ira"/>
    <n v="1"/>
  </r>
  <r>
    <x v="273"/>
    <n v="0"/>
    <s v="dolor"/>
    <n v="1"/>
  </r>
  <r>
    <x v="273"/>
    <n v="0"/>
    <s v="tristeza"/>
    <n v="1"/>
  </r>
  <r>
    <x v="273"/>
    <n v="0"/>
    <s v="frustracion"/>
    <n v="1"/>
  </r>
  <r>
    <x v="273"/>
    <n v="0"/>
    <s v="malestar"/>
    <n v="1"/>
  </r>
  <r>
    <x v="273"/>
    <n v="0"/>
    <s v="tension"/>
    <n v="1"/>
  </r>
  <r>
    <x v="274"/>
    <n v="0"/>
    <s v="certeza"/>
    <n v="1"/>
  </r>
  <r>
    <x v="275"/>
    <n v="0"/>
    <s v="certeza"/>
    <n v="1"/>
  </r>
  <r>
    <x v="276"/>
    <n v="0"/>
    <s v="calma"/>
    <n v="1"/>
  </r>
  <r>
    <x v="276"/>
    <n v="0"/>
    <s v="diversion"/>
    <n v="1"/>
  </r>
  <r>
    <x v="276"/>
    <n v="0"/>
    <s v="alegria"/>
    <n v="1"/>
  </r>
  <r>
    <x v="276"/>
    <n v="0"/>
    <s v="satisfaccion"/>
    <n v="1"/>
  </r>
  <r>
    <x v="276"/>
    <n v="0"/>
    <s v="entusiasmo"/>
    <n v="1"/>
  </r>
  <r>
    <x v="276"/>
    <n v="0"/>
    <s v="agrado"/>
    <n v="1"/>
  </r>
  <r>
    <x v="277"/>
    <n v="0"/>
    <s v="calma"/>
    <n v="1"/>
  </r>
  <r>
    <x v="278"/>
    <n v="0"/>
    <s v="agrado"/>
    <n v="1"/>
  </r>
  <r>
    <x v="278"/>
    <n v="0"/>
    <s v="placer"/>
    <n v="1"/>
  </r>
  <r>
    <x v="278"/>
    <n v="0"/>
    <s v="alegria"/>
    <n v="1"/>
  </r>
  <r>
    <x v="278"/>
    <n v="0"/>
    <s v="satisfaccion"/>
    <n v="1"/>
  </r>
  <r>
    <x v="278"/>
    <n v="0"/>
    <s v="agotamiento"/>
    <n v="1"/>
  </r>
  <r>
    <x v="279"/>
    <n v="0"/>
    <s v="agrado"/>
    <n v="1"/>
  </r>
  <r>
    <x v="279"/>
    <n v="0"/>
    <s v="alegria"/>
    <n v="1"/>
  </r>
  <r>
    <x v="279"/>
    <n v="0"/>
    <s v="satisfaccion"/>
    <n v="1"/>
  </r>
  <r>
    <x v="279"/>
    <n v="0"/>
    <s v="placer"/>
    <n v="1"/>
  </r>
  <r>
    <x v="280"/>
    <n v="0"/>
    <s v="agotamiento"/>
    <n v="1"/>
  </r>
  <r>
    <x v="280"/>
    <n v="0"/>
    <s v="duda"/>
    <n v="1"/>
  </r>
  <r>
    <x v="280"/>
    <n v="0"/>
    <s v="tension"/>
    <n v="1"/>
  </r>
  <r>
    <x v="281"/>
    <n v="0"/>
    <s v="aburrimiento"/>
    <n v="1"/>
  </r>
  <r>
    <x v="281"/>
    <n v="0"/>
    <s v="tristeza"/>
    <n v="1"/>
  </r>
  <r>
    <x v="281"/>
    <n v="0"/>
    <s v="malestar"/>
    <n v="1"/>
  </r>
  <r>
    <x v="281"/>
    <n v="0"/>
    <s v="apatia"/>
    <n v="1"/>
  </r>
  <r>
    <x v="281"/>
    <n v="0"/>
    <s v="deseo"/>
    <n v="1"/>
  </r>
  <r>
    <x v="282"/>
    <n v="0"/>
    <s v="aburrimiento"/>
    <n v="1"/>
  </r>
  <r>
    <x v="282"/>
    <n v="0"/>
    <s v="tristeza"/>
    <n v="1"/>
  </r>
  <r>
    <x v="282"/>
    <n v="0"/>
    <s v="malestar"/>
    <n v="1"/>
  </r>
  <r>
    <x v="282"/>
    <n v="0"/>
    <s v="apatia"/>
    <n v="1"/>
  </r>
  <r>
    <x v="282"/>
    <n v="0"/>
    <s v="deseo"/>
    <n v="1"/>
  </r>
  <r>
    <x v="283"/>
    <n v="0"/>
    <s v="tristeza"/>
    <n v="1"/>
  </r>
  <r>
    <x v="283"/>
    <n v="0"/>
    <s v="frustracion"/>
    <n v="1"/>
  </r>
  <r>
    <x v="283"/>
    <n v="0"/>
    <s v="malestar"/>
    <n v="1"/>
  </r>
  <r>
    <x v="283"/>
    <n v="0"/>
    <s v="tension"/>
    <n v="1"/>
  </r>
  <r>
    <x v="283"/>
    <n v="0"/>
    <s v="duda"/>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CCEFF65-7954-4031-ABF0-B398E6880D18}" name="TablaDinámica1" cacheId="4"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User">
  <location ref="A4:B146" firstHeaderRow="1" firstDataRow="1" firstDataCol="1"/>
  <pivotFields count="4">
    <pivotField axis="axisRow" dataField="1" showAll="0">
      <items count="1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h="1" x="137"/>
        <item h="1" x="138"/>
        <item h="1" x="139"/>
        <item x="140"/>
        <item x="141"/>
        <item x="142"/>
        <item h="1" x="143"/>
        <item x="144"/>
        <item t="default"/>
      </items>
    </pivotField>
    <pivotField numFmtId="14" showAll="0"/>
    <pivotField showAll="0"/>
    <pivotField showAll="0"/>
  </pivotFields>
  <rowFields count="1">
    <field x="0"/>
  </rowFields>
  <rowItems count="1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40"/>
    </i>
    <i>
      <x v="141"/>
    </i>
    <i>
      <x v="142"/>
    </i>
    <i>
      <x v="144"/>
    </i>
    <i t="grand">
      <x/>
    </i>
  </rowItems>
  <colItems count="1">
    <i/>
  </colItems>
  <dataFields count="1">
    <dataField name="Number of user interactions" fld="0" subtotal="count" baseField="0" baseItem="0"/>
  </dataFields>
  <formats count="2">
    <format dxfId="3">
      <pivotArea field="0" type="button" dataOnly="0" labelOnly="1" outline="0" axis="axisRow" fieldPosition="0"/>
    </format>
    <format dxfId="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97CC49-F740-4B0A-9DB9-1D47CE8F2A7B}" name="InfEmocionesIniciales"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2" rowHeaderCaption="">
  <location ref="A3:AE14" firstHeaderRow="0" firstDataRow="1" firstDataCol="1"/>
  <pivotFields count="37">
    <pivotField showAll="0"/>
    <pivotField numFmtId="14" showAll="0"/>
    <pivotField showAll="0"/>
    <pivotField dataField="1" showAll="0" sortType="ascending">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showAll="0"/>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pivotField dataField="1" showAll="0"/>
    <pivotField axis="axisRow" showAll="0">
      <items count="4">
        <item x="2"/>
        <item x="0"/>
        <item x="1"/>
        <item t="default"/>
      </items>
    </pivotField>
    <pivotField showAll="0">
      <items count="34">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axis="axisRow" showAll="0">
      <items count="4">
        <item x="1"/>
        <item x="2"/>
        <item x="0"/>
        <item t="default"/>
      </items>
    </pivotField>
  </pivotFields>
  <rowFields count="2">
    <field x="34"/>
    <field x="36"/>
  </rowFields>
  <rowItems count="11">
    <i>
      <x/>
    </i>
    <i r="1">
      <x v="1"/>
    </i>
    <i>
      <x v="1"/>
    </i>
    <i r="1">
      <x/>
    </i>
    <i r="1">
      <x v="1"/>
    </i>
    <i r="1">
      <x v="2"/>
    </i>
    <i>
      <x v="2"/>
    </i>
    <i r="1">
      <x/>
    </i>
    <i r="1">
      <x v="1"/>
    </i>
    <i r="1">
      <x v="2"/>
    </i>
    <i t="grand">
      <x/>
    </i>
  </rowItems>
  <colFields count="1">
    <field x="-2"/>
  </colFields>
  <colItems count="3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colItems>
  <dataFields count="30">
    <dataField name="# tension" fld="3" subtotal="count" baseField="0" baseItem="0"/>
    <dataField name="# fobia" fld="32" subtotal="count" baseField="0" baseItem="0"/>
    <dataField name="# aburrimiento" fld="4" subtotal="count" baseField="0" baseItem="0"/>
    <dataField name="# humillacion" fld="7" subtotal="count" baseField="0" baseItem="0"/>
    <dataField name="# malestar" fld="9" subtotal="count" baseField="0" baseItem="0"/>
    <dataField name="# tristeza" fld="10" subtotal="count" baseField="0" baseItem="0"/>
    <dataField name="# apatia" fld="13" subtotal="count" baseField="0" baseItem="0"/>
    <dataField name="# duda" fld="16" subtotal="count" baseField="0" baseItem="0"/>
    <dataField name="# dolor" fld="21" subtotal="count" baseField="0" baseItem="0"/>
    <dataField name="# frustracion" fld="22" subtotal="count" baseField="0" baseItem="0"/>
    <dataField name="# odio" fld="33" subtotal="count" baseField="0" baseItem="0"/>
    <dataField name="# agotamiento" fld="23" subtotal="count" baseField="0" baseItem="0"/>
    <dataField name="# dependenciaEmocional" fld="25" subtotal="count" baseField="0" baseItem="0"/>
    <dataField name="# apego" fld="28" subtotal="count" baseField="0" baseItem="0"/>
    <dataField name="# miedo" fld="29" subtotal="count" baseField="0" baseItem="0"/>
    <dataField name="# arrogancia" fld="30" subtotal="count" baseField="0" baseItem="0"/>
    <dataField name="# ira" fld="31" subtotal="count" baseField="0" baseItem="0"/>
    <dataField name="# alegria" fld="5" subtotal="count" baseField="0" baseItem="0"/>
    <dataField name="# deseo" fld="6" subtotal="count" baseField="0" baseItem="0"/>
    <dataField name="# certeza" fld="11" subtotal="count" baseField="0" baseItem="0"/>
    <dataField name="# fortaleza" fld="12" subtotal="count" baseField="0" baseItem="0"/>
    <dataField name="# entusiasmo" fld="14" subtotal="count" baseField="0" baseItem="0"/>
    <dataField name="# calma" fld="15" subtotal="count" baseField="0" baseItem="0"/>
    <dataField name="# placer" fld="17" subtotal="count" baseField="0" baseItem="0"/>
    <dataField name="# amor" fld="18" subtotal="count" baseField="0" baseItem="0"/>
    <dataField name="# valentia" fld="19" subtotal="count" baseField="0" baseItem="0"/>
    <dataField name="# diversion" fld="20" subtotal="count" baseField="0" baseItem="0"/>
    <dataField name="# agrado" fld="24" subtotal="count" baseField="0" baseItem="0"/>
    <dataField name="# compasion" fld="26" subtotal="count" baseField="0" baseItem="0"/>
    <dataField name="# satisfaccion" fld="2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420E71A-D0BA-4EE8-B0C1-42494B79B365}" name="TablaDinámica3"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
  <location ref="A65:B68" firstHeaderRow="1" firstDataRow="1" firstDataCol="1"/>
  <pivotFields count="37">
    <pivotField showAll="0"/>
    <pivotField axis="axisRow" dataField="1" showAll="0">
      <items count="3">
        <item x="1"/>
        <item x="0"/>
        <item t="default"/>
      </items>
    </pivotField>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dataFields count="1">
    <dataField name="#Amor"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774D310-BB51-4D76-9A09-8C6AAA4275E0}" name="InfCuentosContados"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Tale name">
  <location ref="A4:B60" firstHeaderRow="1" firstDataRow="1" firstDataCol="1"/>
  <pivotFields count="37">
    <pivotField axis="axisRow" dataField="1" showAll="0" sortType="ascending">
      <items count="94">
        <item m="1" x="55"/>
        <item x="14"/>
        <item x="3"/>
        <item m="1" x="69"/>
        <item m="1" x="64"/>
        <item x="25"/>
        <item x="4"/>
        <item x="26"/>
        <item m="1" x="81"/>
        <item x="27"/>
        <item x="5"/>
        <item m="1" x="87"/>
        <item m="1" x="77"/>
        <item x="28"/>
        <item m="1" x="85"/>
        <item x="29"/>
        <item m="1" x="78"/>
        <item x="30"/>
        <item x="31"/>
        <item x="32"/>
        <item x="15"/>
        <item x="33"/>
        <item x="34"/>
        <item m="1" x="66"/>
        <item x="16"/>
        <item x="17"/>
        <item x="35"/>
        <item x="6"/>
        <item x="36"/>
        <item x="2"/>
        <item x="7"/>
        <item m="1" x="73"/>
        <item m="1" x="82"/>
        <item x="8"/>
        <item m="1" x="58"/>
        <item m="1" x="72"/>
        <item m="1" x="65"/>
        <item x="37"/>
        <item x="9"/>
        <item m="1" x="91"/>
        <item m="1" x="59"/>
        <item x="10"/>
        <item m="1" x="83"/>
        <item x="18"/>
        <item m="1" x="68"/>
        <item m="1" x="86"/>
        <item m="1" x="67"/>
        <item m="1" x="71"/>
        <item x="38"/>
        <item x="39"/>
        <item m="1" x="79"/>
        <item m="1" x="70"/>
        <item m="1" x="76"/>
        <item x="40"/>
        <item x="41"/>
        <item x="42"/>
        <item x="11"/>
        <item m="1" x="90"/>
        <item x="43"/>
        <item x="44"/>
        <item m="1" x="88"/>
        <item x="19"/>
        <item x="45"/>
        <item x="12"/>
        <item x="46"/>
        <item x="13"/>
        <item x="47"/>
        <item m="1" x="92"/>
        <item m="1" x="56"/>
        <item m="1" x="61"/>
        <item m="1" x="63"/>
        <item x="20"/>
        <item x="21"/>
        <item m="1" x="89"/>
        <item x="48"/>
        <item x="49"/>
        <item m="1" x="80"/>
        <item m="1" x="74"/>
        <item x="50"/>
        <item m="1" x="62"/>
        <item m="1" x="57"/>
        <item x="51"/>
        <item x="22"/>
        <item x="52"/>
        <item x="23"/>
        <item m="1" x="75"/>
        <item x="53"/>
        <item m="1" x="84"/>
        <item m="1" x="60"/>
        <item x="0"/>
        <item x="24"/>
        <item x="1"/>
        <item x="5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56">
    <i>
      <x v="1"/>
    </i>
    <i>
      <x v="2"/>
    </i>
    <i>
      <x v="5"/>
    </i>
    <i>
      <x v="6"/>
    </i>
    <i>
      <x v="7"/>
    </i>
    <i>
      <x v="9"/>
    </i>
    <i>
      <x v="10"/>
    </i>
    <i>
      <x v="13"/>
    </i>
    <i>
      <x v="15"/>
    </i>
    <i>
      <x v="17"/>
    </i>
    <i>
      <x v="18"/>
    </i>
    <i>
      <x v="19"/>
    </i>
    <i>
      <x v="20"/>
    </i>
    <i>
      <x v="21"/>
    </i>
    <i>
      <x v="22"/>
    </i>
    <i>
      <x v="24"/>
    </i>
    <i>
      <x v="25"/>
    </i>
    <i>
      <x v="26"/>
    </i>
    <i>
      <x v="27"/>
    </i>
    <i>
      <x v="28"/>
    </i>
    <i>
      <x v="29"/>
    </i>
    <i>
      <x v="30"/>
    </i>
    <i>
      <x v="33"/>
    </i>
    <i>
      <x v="37"/>
    </i>
    <i>
      <x v="38"/>
    </i>
    <i>
      <x v="41"/>
    </i>
    <i>
      <x v="43"/>
    </i>
    <i>
      <x v="48"/>
    </i>
    <i>
      <x v="49"/>
    </i>
    <i>
      <x v="53"/>
    </i>
    <i>
      <x v="54"/>
    </i>
    <i>
      <x v="55"/>
    </i>
    <i>
      <x v="56"/>
    </i>
    <i>
      <x v="58"/>
    </i>
    <i>
      <x v="59"/>
    </i>
    <i>
      <x v="61"/>
    </i>
    <i>
      <x v="62"/>
    </i>
    <i>
      <x v="63"/>
    </i>
    <i>
      <x v="64"/>
    </i>
    <i>
      <x v="65"/>
    </i>
    <i>
      <x v="66"/>
    </i>
    <i>
      <x v="71"/>
    </i>
    <i>
      <x v="72"/>
    </i>
    <i>
      <x v="74"/>
    </i>
    <i>
      <x v="75"/>
    </i>
    <i>
      <x v="78"/>
    </i>
    <i>
      <x v="81"/>
    </i>
    <i>
      <x v="82"/>
    </i>
    <i>
      <x v="83"/>
    </i>
    <i>
      <x v="84"/>
    </i>
    <i>
      <x v="86"/>
    </i>
    <i>
      <x v="89"/>
    </i>
    <i>
      <x v="90"/>
    </i>
    <i>
      <x v="91"/>
    </i>
    <i>
      <x v="92"/>
    </i>
    <i t="grand">
      <x/>
    </i>
  </rowItems>
  <colItems count="1">
    <i/>
  </colItems>
  <dataFields count="1">
    <dataField name="#Reading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9634042-5267-41FD-ACF1-C0A1719133C1}" name="InfFormulario" cacheId="0" applyNumberFormats="0" applyBorderFormats="0" applyFontFormats="0" applyPatternFormats="0" applyAlignmentFormats="0" applyWidthHeightFormats="1" dataCaption="Valores" grandTotalCaption="Total" updatedVersion="7" minRefreshableVersion="3" useAutoFormatting="1" itemPrintTitles="1" createdVersion="6" indent="0" outline="1" outlineData="1" multipleFieldFilters="0" chartFormat="3" rowHeaderCaption="">
  <location ref="A5:F14" firstHeaderRow="0" firstDataRow="1" firstDataCol="1"/>
  <pivotFields count="11">
    <pivotField numFmtId="22" showAll="0">
      <items count="704">
        <item x="2"/>
        <item x="0"/>
        <item x="1"/>
        <item x="3"/>
        <item x="4"/>
        <item x="5"/>
        <item x="631"/>
        <item x="90"/>
        <item x="46"/>
        <item x="106"/>
        <item x="122"/>
        <item x="89"/>
        <item x="630"/>
        <item x="67"/>
        <item x="115"/>
        <item x="113"/>
        <item x="94"/>
        <item x="88"/>
        <item x="50"/>
        <item x="110"/>
        <item x="102"/>
        <item x="681"/>
        <item x="54"/>
        <item x="82"/>
        <item x="114"/>
        <item x="55"/>
        <item x="77"/>
        <item x="25"/>
        <item x="111"/>
        <item x="51"/>
        <item x="47"/>
        <item x="38"/>
        <item x="69"/>
        <item x="45"/>
        <item x="9"/>
        <item x="52"/>
        <item x="86"/>
        <item x="104"/>
        <item x="85"/>
        <item x="632"/>
        <item x="43"/>
        <item x="49"/>
        <item x="16"/>
        <item x="93"/>
        <item x="667"/>
        <item x="71"/>
        <item x="56"/>
        <item x="68"/>
        <item x="57"/>
        <item x="117"/>
        <item x="39"/>
        <item x="58"/>
        <item x="6"/>
        <item x="30"/>
        <item x="14"/>
        <item x="36"/>
        <item x="18"/>
        <item x="28"/>
        <item x="20"/>
        <item x="15"/>
        <item x="40"/>
        <item x="35"/>
        <item x="37"/>
        <item x="31"/>
        <item x="32"/>
        <item x="17"/>
        <item x="24"/>
        <item x="246"/>
        <item x="292"/>
        <item x="225"/>
        <item x="342"/>
        <item x="297"/>
        <item x="282"/>
        <item x="224"/>
        <item x="329"/>
        <item x="262"/>
        <item x="270"/>
        <item x="290"/>
        <item x="242"/>
        <item x="312"/>
        <item x="315"/>
        <item x="308"/>
        <item x="322"/>
        <item x="419"/>
        <item x="237"/>
        <item x="229"/>
        <item x="259"/>
        <item x="250"/>
        <item x="359"/>
        <item x="275"/>
        <item x="344"/>
        <item x="333"/>
        <item x="306"/>
        <item x="215"/>
        <item x="406"/>
        <item x="291"/>
        <item x="316"/>
        <item x="283"/>
        <item x="247"/>
        <item x="489"/>
        <item x="436"/>
        <item x="379"/>
        <item x="385"/>
        <item x="672"/>
        <item x="461"/>
        <item x="402"/>
        <item x="519"/>
        <item x="448"/>
        <item x="440"/>
        <item x="353"/>
        <item x="368"/>
        <item x="496"/>
        <item x="425"/>
        <item x="444"/>
        <item x="349"/>
        <item x="415"/>
        <item x="346"/>
        <item x="488"/>
        <item x="479"/>
        <item x="391"/>
        <item x="364"/>
        <item x="382"/>
        <item x="491"/>
        <item x="454"/>
        <item x="392"/>
        <item x="399"/>
        <item x="673"/>
        <item x="467"/>
        <item x="695"/>
        <item x="437"/>
        <item x="480"/>
        <item x="462"/>
        <item x="516"/>
        <item x="539"/>
        <item x="498"/>
        <item x="522"/>
        <item x="578"/>
        <item x="588"/>
        <item x="556"/>
        <item x="597"/>
        <item x="689"/>
        <item x="545"/>
        <item x="508"/>
        <item x="620"/>
        <item x="511"/>
        <item x="611"/>
        <item x="564"/>
        <item x="562"/>
        <item x="670"/>
        <item x="626"/>
        <item x="558"/>
        <item x="559"/>
        <item x="525"/>
        <item x="579"/>
        <item x="609"/>
        <item x="570"/>
        <item x="521"/>
        <item x="428"/>
        <item x="676"/>
        <item x="376"/>
        <item x="546"/>
        <item x="547"/>
        <item x="510"/>
        <item x="571"/>
        <item x="393"/>
        <item x="612"/>
        <item x="445"/>
        <item x="621"/>
        <item x="690"/>
        <item x="463"/>
        <item x="572"/>
        <item x="130"/>
        <item x="680"/>
        <item x="674"/>
        <item x="143"/>
        <item x="160"/>
        <item x="203"/>
        <item x="150"/>
        <item x="128"/>
        <item x="196"/>
        <item x="178"/>
        <item x="208"/>
        <item x="190"/>
        <item x="191"/>
        <item x="139"/>
        <item x="148"/>
        <item x="163"/>
        <item x="166"/>
        <item x="182"/>
        <item x="188"/>
        <item x="207"/>
        <item x="394"/>
        <item x="170"/>
        <item x="580"/>
        <item x="627"/>
        <item x="628"/>
        <item x="589"/>
        <item x="481"/>
        <item x="613"/>
        <item x="151"/>
        <item x="482"/>
        <item x="426"/>
        <item x="468"/>
        <item x="403"/>
        <item x="395"/>
        <item x="149"/>
        <item x="464"/>
        <item x="455"/>
        <item x="565"/>
        <item x="226"/>
        <item x="267"/>
        <item x="284"/>
        <item x="323"/>
        <item x="309"/>
        <item x="240"/>
        <item x="245"/>
        <item x="257"/>
        <item x="418"/>
        <item x="255"/>
        <item x="216"/>
        <item x="294"/>
        <item x="335"/>
        <item x="238"/>
        <item x="343"/>
        <item x="313"/>
        <item x="404"/>
        <item x="339"/>
        <item x="304"/>
        <item x="318"/>
        <item x="330"/>
        <item x="230"/>
        <item x="360"/>
        <item x="701"/>
        <item x="277"/>
        <item x="251"/>
        <item x="241"/>
        <item x="231"/>
        <item x="239"/>
        <item x="405"/>
        <item x="702"/>
        <item x="441"/>
        <item x="59"/>
        <item x="421"/>
        <item x="433"/>
        <item x="492"/>
        <item x="383"/>
        <item x="696"/>
        <item x="487"/>
        <item x="413"/>
        <item x="354"/>
        <item x="490"/>
        <item x="460"/>
        <item x="449"/>
        <item x="416"/>
        <item x="366"/>
        <item x="477"/>
        <item x="456"/>
        <item x="389"/>
        <item x="678"/>
        <item x="356"/>
        <item x="365"/>
        <item x="671"/>
        <item x="347"/>
        <item x="694"/>
        <item x="398"/>
        <item x="340"/>
        <item x="324"/>
        <item x="295"/>
        <item x="679"/>
        <item x="563"/>
        <item x="623"/>
        <item x="619"/>
        <item x="513"/>
        <item x="534"/>
        <item x="527"/>
        <item x="429"/>
        <item x="637"/>
        <item x="601"/>
        <item x="595"/>
        <item x="560"/>
        <item x="557"/>
        <item x="585"/>
        <item x="574"/>
        <item x="501"/>
        <item x="503"/>
        <item x="677"/>
        <item x="541"/>
        <item x="654"/>
        <item x="506"/>
        <item x="614"/>
        <item x="573"/>
        <item x="598"/>
        <item x="374"/>
        <item x="528"/>
        <item x="548"/>
        <item x="610"/>
        <item x="434"/>
        <item x="422"/>
        <item x="493"/>
        <item x="390"/>
        <item x="549"/>
        <item x="60"/>
        <item x="478"/>
        <item x="655"/>
        <item x="535"/>
        <item x="494"/>
        <item x="131"/>
        <item x="144"/>
        <item x="204"/>
        <item x="209"/>
        <item x="152"/>
        <item x="173"/>
        <item x="140"/>
        <item x="179"/>
        <item x="161"/>
        <item x="201"/>
        <item x="157"/>
        <item x="192"/>
        <item x="137"/>
        <item x="172"/>
        <item x="126"/>
        <item x="636"/>
        <item x="210"/>
        <item x="186"/>
        <item x="331"/>
        <item x="504"/>
        <item x="615"/>
        <item x="624"/>
        <item x="599"/>
        <item x="600"/>
        <item x="355"/>
        <item x="332"/>
        <item x="288"/>
        <item x="529"/>
        <item x="435"/>
        <item x="268"/>
        <item x="635"/>
        <item x="566"/>
        <item x="65"/>
        <item x="12"/>
        <item x="112"/>
        <item x="42"/>
        <item x="99"/>
        <item x="74"/>
        <item x="48"/>
        <item x="76"/>
        <item x="634"/>
        <item x="84"/>
        <item x="101"/>
        <item x="83"/>
        <item x="70"/>
        <item x="121"/>
        <item x="72"/>
        <item x="64"/>
        <item x="44"/>
        <item x="92"/>
        <item x="81"/>
        <item x="41"/>
        <item x="118"/>
        <item x="13"/>
        <item x="66"/>
        <item x="95"/>
        <item x="96"/>
        <item x="7"/>
        <item x="22"/>
        <item x="103"/>
        <item x="638"/>
        <item x="639"/>
        <item x="23"/>
        <item x="123"/>
        <item x="310"/>
        <item x="80"/>
        <item x="26"/>
        <item x="53"/>
        <item x="79"/>
        <item x="97"/>
        <item x="78"/>
        <item x="107"/>
        <item x="108"/>
        <item x="8"/>
        <item x="34"/>
        <item x="63"/>
        <item x="21"/>
        <item x="105"/>
        <item x="73"/>
        <item x="33"/>
        <item x="75"/>
        <item x="27"/>
        <item x="10"/>
        <item x="29"/>
        <item x="120"/>
        <item x="61"/>
        <item x="19"/>
        <item x="644"/>
        <item x="62"/>
        <item x="119"/>
        <item x="642"/>
        <item x="645"/>
        <item x="98"/>
        <item x="124"/>
        <item x="109"/>
        <item x="641"/>
        <item x="87"/>
        <item x="100"/>
        <item x="640"/>
        <item x="116"/>
        <item x="11"/>
        <item x="91"/>
        <item x="643"/>
        <item x="442"/>
        <item x="369"/>
        <item x="485"/>
        <item x="414"/>
        <item x="380"/>
        <item x="457"/>
        <item x="633"/>
        <item x="652"/>
        <item x="351"/>
        <item x="420"/>
        <item x="386"/>
        <item x="483"/>
        <item x="647"/>
        <item x="668"/>
        <item x="697"/>
        <item x="699"/>
        <item x="377"/>
        <item x="453"/>
        <item x="469"/>
        <item x="446"/>
        <item x="400"/>
        <item x="443"/>
        <item x="381"/>
        <item x="663"/>
        <item x="691"/>
        <item x="227"/>
        <item x="280"/>
        <item x="651"/>
        <item x="264"/>
        <item x="311"/>
        <item x="222"/>
        <item x="217"/>
        <item x="278"/>
        <item x="286"/>
        <item x="321"/>
        <item x="271"/>
        <item x="361"/>
        <item x="248"/>
        <item x="252"/>
        <item x="274"/>
        <item x="305"/>
        <item x="334"/>
        <item x="683"/>
        <item x="232"/>
        <item x="260"/>
        <item x="298"/>
        <item x="233"/>
        <item x="281"/>
        <item x="653"/>
        <item x="616"/>
        <item x="530"/>
        <item x="512"/>
        <item x="536"/>
        <item x="499"/>
        <item x="602"/>
        <item x="430"/>
        <item x="569"/>
        <item x="650"/>
        <item x="629"/>
        <item x="561"/>
        <item x="649"/>
        <item x="675"/>
        <item x="582"/>
        <item x="542"/>
        <item x="682"/>
        <item x="555"/>
        <item x="550"/>
        <item x="590"/>
        <item x="537"/>
        <item x="607"/>
        <item x="646"/>
        <item x="622"/>
        <item x="551"/>
        <item x="591"/>
        <item x="299"/>
        <item x="407"/>
        <item x="692"/>
        <item x="249"/>
        <item x="538"/>
        <item x="592"/>
        <item x="608"/>
        <item x="603"/>
        <item x="155"/>
        <item x="145"/>
        <item x="197"/>
        <item x="202"/>
        <item x="211"/>
        <item x="180"/>
        <item x="174"/>
        <item x="648"/>
        <item x="167"/>
        <item x="127"/>
        <item x="212"/>
        <item x="200"/>
        <item x="136"/>
        <item x="183"/>
        <item x="162"/>
        <item x="138"/>
        <item x="193"/>
        <item x="169"/>
        <item x="684"/>
        <item x="583"/>
        <item x="265"/>
        <item x="266"/>
        <item x="484"/>
        <item x="526"/>
        <item x="584"/>
        <item x="509"/>
        <item x="507"/>
        <item x="617"/>
        <item x="341"/>
        <item x="263"/>
        <item x="228"/>
        <item x="293"/>
        <item x="272"/>
        <item x="218"/>
        <item x="314"/>
        <item x="302"/>
        <item x="296"/>
        <item x="235"/>
        <item x="243"/>
        <item x="658"/>
        <item x="276"/>
        <item x="685"/>
        <item x="408"/>
        <item x="279"/>
        <item x="656"/>
        <item x="319"/>
        <item x="328"/>
        <item x="325"/>
        <item x="234"/>
        <item x="289"/>
        <item x="223"/>
        <item x="358"/>
        <item x="336"/>
        <item x="258"/>
        <item x="253"/>
        <item x="665"/>
        <item x="236"/>
        <item x="438"/>
        <item x="698"/>
        <item x="423"/>
        <item x="388"/>
        <item x="387"/>
        <item x="401"/>
        <item x="411"/>
        <item x="370"/>
        <item x="458"/>
        <item x="378"/>
        <item x="350"/>
        <item x="357"/>
        <item x="447"/>
        <item x="475"/>
        <item x="495"/>
        <item x="450"/>
        <item x="700"/>
        <item x="470"/>
        <item x="396"/>
        <item x="345"/>
        <item x="686"/>
        <item x="531"/>
        <item x="659"/>
        <item x="687"/>
        <item x="505"/>
        <item x="618"/>
        <item x="625"/>
        <item x="540"/>
        <item x="543"/>
        <item x="594"/>
        <item x="567"/>
        <item x="375"/>
        <item x="515"/>
        <item x="502"/>
        <item x="431"/>
        <item x="604"/>
        <item x="575"/>
        <item x="424"/>
        <item x="439"/>
        <item x="657"/>
        <item x="471"/>
        <item x="175"/>
        <item x="168"/>
        <item x="132"/>
        <item x="213"/>
        <item x="146"/>
        <item x="135"/>
        <item x="198"/>
        <item x="141"/>
        <item x="205"/>
        <item x="158"/>
        <item x="214"/>
        <item x="177"/>
        <item x="154"/>
        <item x="164"/>
        <item x="189"/>
        <item x="185"/>
        <item x="532"/>
        <item x="129"/>
        <item x="666"/>
        <item x="576"/>
        <item x="476"/>
        <item x="688"/>
        <item x="337"/>
        <item x="303"/>
        <item x="577"/>
        <item x="244"/>
        <item x="273"/>
        <item x="256"/>
        <item x="269"/>
        <item x="219"/>
        <item x="285"/>
        <item x="409"/>
        <item x="669"/>
        <item x="326"/>
        <item x="300"/>
        <item x="287"/>
        <item x="220"/>
        <item x="417"/>
        <item x="338"/>
        <item x="320"/>
        <item x="307"/>
        <item x="362"/>
        <item x="261"/>
        <item x="317"/>
        <item x="254"/>
        <item x="520"/>
        <item x="410"/>
        <item x="363"/>
        <item x="352"/>
        <item x="427"/>
        <item x="664"/>
        <item x="384"/>
        <item x="367"/>
        <item x="412"/>
        <item x="661"/>
        <item x="348"/>
        <item x="693"/>
        <item x="497"/>
        <item x="459"/>
        <item x="472"/>
        <item x="451"/>
        <item x="486"/>
        <item x="397"/>
        <item x="465"/>
        <item x="473"/>
        <item x="221"/>
        <item x="662"/>
        <item x="533"/>
        <item x="544"/>
        <item x="514"/>
        <item x="553"/>
        <item x="517"/>
        <item x="371"/>
        <item x="568"/>
        <item x="660"/>
        <item x="596"/>
        <item x="432"/>
        <item x="593"/>
        <item x="554"/>
        <item x="518"/>
        <item x="500"/>
        <item x="586"/>
        <item x="605"/>
        <item x="523"/>
        <item x="524"/>
        <item x="552"/>
        <item x="581"/>
        <item x="474"/>
        <item x="466"/>
        <item x="301"/>
        <item x="147"/>
        <item x="133"/>
        <item x="195"/>
        <item x="206"/>
        <item x="156"/>
        <item x="134"/>
        <item x="153"/>
        <item x="194"/>
        <item x="176"/>
        <item x="181"/>
        <item x="199"/>
        <item x="142"/>
        <item x="159"/>
        <item x="187"/>
        <item x="125"/>
        <item x="165"/>
        <item x="184"/>
        <item x="171"/>
        <item x="372"/>
        <item x="327"/>
        <item x="452"/>
        <item x="606"/>
        <item x="587"/>
        <item x="373"/>
        <item t="default"/>
      </items>
    </pivotField>
    <pivotField dataField="1" multipleItemSelectionAllowed="1" showAll="0">
      <items count="272">
        <item m="1" x="268"/>
        <item m="1" x="257"/>
        <item m="1" x="265"/>
        <item m="1" x="267"/>
        <item m="1" x="262"/>
        <item m="1" x="266"/>
        <item m="1" x="256"/>
        <item m="1" x="264"/>
        <item m="1" x="270"/>
        <item m="1" x="263"/>
        <item m="1" x="254"/>
        <item m="1" x="258"/>
        <item m="1" x="261"/>
        <item m="1" x="255"/>
        <item m="1" x="260"/>
        <item m="1" x="269"/>
        <item m="1" x="259"/>
        <item x="0"/>
        <item x="1"/>
        <item x="2"/>
        <item x="3"/>
        <item x="4"/>
        <item x="5"/>
        <item x="6"/>
        <item x="7"/>
        <item h="1"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t="default"/>
      </items>
    </pivotField>
    <pivotField showAll="0"/>
    <pivotField dataField="1" showAll="0"/>
    <pivotField dataField="1" showAll="0"/>
    <pivotField dataField="1" showAll="0"/>
    <pivotField showAll="0"/>
    <pivotField showAll="0"/>
    <pivotField dataField="1" showAll="0"/>
    <pivotField axis="axisRow" multipleItemSelectionAllowed="1" showAll="0">
      <items count="4">
        <item n="Male" x="1"/>
        <item n="Female" x="2"/>
        <item h="1" x="0"/>
        <item t="default"/>
      </items>
    </pivotField>
    <pivotField axis="axisRow" showAll="0">
      <items count="4">
        <item x="1"/>
        <item x="0"/>
        <item x="2"/>
        <item t="default"/>
      </items>
    </pivotField>
  </pivotFields>
  <rowFields count="2">
    <field x="9"/>
    <field x="10"/>
  </rowFields>
  <rowItems count="9">
    <i>
      <x/>
    </i>
    <i r="1">
      <x/>
    </i>
    <i r="1">
      <x v="1"/>
    </i>
    <i r="1">
      <x v="2"/>
    </i>
    <i>
      <x v="1"/>
    </i>
    <i r="1">
      <x/>
    </i>
    <i r="1">
      <x v="1"/>
    </i>
    <i r="1">
      <x v="2"/>
    </i>
    <i t="grand">
      <x/>
    </i>
  </rowItems>
  <colFields count="1">
    <field x="-2"/>
  </colFields>
  <colItems count="5">
    <i>
      <x/>
    </i>
    <i i="1">
      <x v="1"/>
    </i>
    <i i="2">
      <x v="2"/>
    </i>
    <i i="3">
      <x v="3"/>
    </i>
    <i i="4">
      <x v="4"/>
    </i>
  </colItems>
  <dataFields count="5">
    <dataField name="Overall" fld="3" subtotal="average" baseField="0" baseItem="112"/>
    <dataField name="Opinion on the search process" fld="4" subtotal="average" baseField="0" baseItem="1"/>
    <dataField name="Opinion on the chat process" fld="5" subtotal="average" baseField="0" baseItem="1"/>
    <dataField name="Self evaluation on EI improvement" fld="8" subtotal="average" baseField="0" baseItem="1"/>
    <dataField name="#Opinions" fld="1" subtotal="count" baseField="0" baseItem="1" numFmtId="1"/>
  </dataFields>
  <formats count="4">
    <format dxfId="10">
      <pivotArea outline="0" collapsedLevelsAreSubtotals="1" fieldPosition="0"/>
    </format>
    <format dxfId="9">
      <pivotArea outline="0" collapsedLevelsAreSubtotals="1" fieldPosition="0">
        <references count="1">
          <reference field="4294967294" count="1" selected="0">
            <x v="4"/>
          </reference>
        </references>
      </pivotArea>
    </format>
    <format dxfId="8">
      <pivotArea field="9" type="button" dataOnly="0" labelOnly="1" outline="0" axis="axisRow" fieldPosition="0"/>
    </format>
    <format dxfId="7">
      <pivotArea dataOnly="0" labelOnly="1" outline="0" fieldPosition="0">
        <references count="1">
          <reference field="4294967294" count="5">
            <x v="0"/>
            <x v="1"/>
            <x v="2"/>
            <x v="3"/>
            <x v="4"/>
          </reference>
        </references>
      </pivotArea>
    </format>
  </formats>
  <chartFormats count="20">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1" format="4" series="1">
      <pivotArea type="data" outline="0" fieldPosition="0">
        <references count="1">
          <reference field="4294967294" count="1" selected="0">
            <x v="4"/>
          </reference>
        </references>
      </pivotArea>
    </chartFormat>
    <chartFormat chart="1" format="5">
      <pivotArea type="data" outline="0" fieldPosition="0">
        <references count="2">
          <reference field="4294967294" count="1" selected="0">
            <x v="0"/>
          </reference>
          <reference field="9" count="1" selected="0">
            <x v="0"/>
          </reference>
        </references>
      </pivotArea>
    </chartFormat>
    <chartFormat chart="1" format="6">
      <pivotArea type="data" outline="0" fieldPosition="0">
        <references count="2">
          <reference field="4294967294" count="1" selected="0">
            <x v="0"/>
          </reference>
          <reference field="9" count="1" selected="0">
            <x v="1"/>
          </reference>
        </references>
      </pivotArea>
    </chartFormat>
    <chartFormat chart="1" format="7">
      <pivotArea type="data" outline="0" fieldPosition="0">
        <references count="2">
          <reference field="4294967294" count="1" selected="0">
            <x v="1"/>
          </reference>
          <reference field="9" count="1" selected="0">
            <x v="0"/>
          </reference>
        </references>
      </pivotArea>
    </chartFormat>
    <chartFormat chart="1" format="8">
      <pivotArea type="data" outline="0" fieldPosition="0">
        <references count="2">
          <reference field="4294967294" count="1" selected="0">
            <x v="1"/>
          </reference>
          <reference field="9" count="1" selected="0">
            <x v="1"/>
          </reference>
        </references>
      </pivotArea>
    </chartFormat>
    <chartFormat chart="1" format="9">
      <pivotArea type="data" outline="0" fieldPosition="0">
        <references count="2">
          <reference field="4294967294" count="1" selected="0">
            <x v="2"/>
          </reference>
          <reference field="9" count="1" selected="0">
            <x v="0"/>
          </reference>
        </references>
      </pivotArea>
    </chartFormat>
    <chartFormat chart="1" format="10">
      <pivotArea type="data" outline="0" fieldPosition="0">
        <references count="2">
          <reference field="4294967294" count="1" selected="0">
            <x v="2"/>
          </reference>
          <reference field="9" count="1" selected="0">
            <x v="1"/>
          </reference>
        </references>
      </pivotArea>
    </chartFormat>
    <chartFormat chart="1" format="11">
      <pivotArea type="data" outline="0" fieldPosition="0">
        <references count="2">
          <reference field="4294967294" count="1" selected="0">
            <x v="3"/>
          </reference>
          <reference field="9" count="1" selected="0">
            <x v="0"/>
          </reference>
        </references>
      </pivotArea>
    </chartFormat>
    <chartFormat chart="1" format="12">
      <pivotArea type="data" outline="0" fieldPosition="0">
        <references count="2">
          <reference field="4294967294" count="1" selected="0">
            <x v="3"/>
          </reference>
          <reference field="9" count="1" selected="0">
            <x v="1"/>
          </reference>
        </references>
      </pivotArea>
    </chartFormat>
    <chartFormat chart="1" format="13">
      <pivotArea type="data" outline="0" fieldPosition="0">
        <references count="2">
          <reference field="4294967294" count="1" selected="0">
            <x v="4"/>
          </reference>
          <reference field="9" count="1" selected="0">
            <x v="0"/>
          </reference>
        </references>
      </pivotArea>
    </chartFormat>
    <chartFormat chart="1" format="14">
      <pivotArea type="data" outline="0" fieldPosition="0">
        <references count="2">
          <reference field="4294967294" count="1" selected="0">
            <x v="4"/>
          </reference>
          <reference field="9" count="1" selected="0">
            <x v="1"/>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03F1FCB-D315-4D55-A03D-5EE027682799}" name="InfUsuarios" cacheId="3"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chartFormat="31" rowHeaderCaption="">
  <location ref="A3:B12" firstHeaderRow="1" firstDataRow="1" firstDataCol="1"/>
  <pivotFields count="4">
    <pivotField showAll="0"/>
    <pivotField showAll="0"/>
    <pivotField axis="axisRow" dataField="1" showAll="0">
      <items count="4">
        <item n="Female" x="0"/>
        <item n="Male" x="1"/>
        <item n="No Gender" m="1" x="2"/>
        <item t="default"/>
      </items>
    </pivotField>
    <pivotField axis="axisRow" showAll="0">
      <items count="4">
        <item x="1"/>
        <item x="0"/>
        <item x="2"/>
        <item t="default"/>
      </items>
    </pivotField>
  </pivotFields>
  <rowFields count="2">
    <field x="2"/>
    <field x="3"/>
  </rowFields>
  <rowItems count="9">
    <i>
      <x/>
    </i>
    <i r="1">
      <x/>
    </i>
    <i r="1">
      <x v="1"/>
    </i>
    <i r="1">
      <x v="2"/>
    </i>
    <i>
      <x v="1"/>
    </i>
    <i r="1">
      <x/>
    </i>
    <i r="1">
      <x v="1"/>
    </i>
    <i r="1">
      <x v="2"/>
    </i>
    <i t="grand">
      <x/>
    </i>
  </rowItems>
  <colItems count="1">
    <i/>
  </colItems>
  <dataFields count="1">
    <dataField name="#Users" fld="2" subtotal="count" baseField="0" baseItem="0"/>
  </dataFields>
  <chartFormats count="21">
    <chartFormat chart="0"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0"/>
          </reference>
        </references>
      </pivotArea>
    </chartFormat>
    <chartFormat chart="12" format="2">
      <pivotArea type="data" outline="0" fieldPosition="0">
        <references count="3">
          <reference field="4294967294" count="1" selected="0">
            <x v="0"/>
          </reference>
          <reference field="2" count="1" selected="0">
            <x v="0"/>
          </reference>
          <reference field="3" count="1" selected="0">
            <x v="0"/>
          </reference>
        </references>
      </pivotArea>
    </chartFormat>
    <chartFormat chart="12" format="3">
      <pivotArea type="data" outline="0" fieldPosition="0">
        <references count="3">
          <reference field="4294967294" count="1" selected="0">
            <x v="0"/>
          </reference>
          <reference field="2" count="1" selected="0">
            <x v="0"/>
          </reference>
          <reference field="3" count="1" selected="0">
            <x v="1"/>
          </reference>
        </references>
      </pivotArea>
    </chartFormat>
    <chartFormat chart="12" format="4">
      <pivotArea type="data" outline="0" fieldPosition="0">
        <references count="3">
          <reference field="4294967294" count="1" selected="0">
            <x v="0"/>
          </reference>
          <reference field="2" count="1" selected="0">
            <x v="0"/>
          </reference>
          <reference field="3" count="1" selected="0">
            <x v="2"/>
          </reference>
        </references>
      </pivotArea>
    </chartFormat>
    <chartFormat chart="12" format="5">
      <pivotArea type="data" outline="0" fieldPosition="0">
        <references count="3">
          <reference field="4294967294" count="1" selected="0">
            <x v="0"/>
          </reference>
          <reference field="2" count="1" selected="0">
            <x v="1"/>
          </reference>
          <reference field="3" count="1" selected="0">
            <x v="0"/>
          </reference>
        </references>
      </pivotArea>
    </chartFormat>
    <chartFormat chart="12" format="6">
      <pivotArea type="data" outline="0" fieldPosition="0">
        <references count="3">
          <reference field="4294967294" count="1" selected="0">
            <x v="0"/>
          </reference>
          <reference field="2" count="1" selected="0">
            <x v="1"/>
          </reference>
          <reference field="3" count="1" selected="0">
            <x v="1"/>
          </reference>
        </references>
      </pivotArea>
    </chartFormat>
    <chartFormat chart="12" format="7">
      <pivotArea type="data" outline="0" fieldPosition="0">
        <references count="3">
          <reference field="4294967294" count="1" selected="0">
            <x v="0"/>
          </reference>
          <reference field="2" count="1" selected="0">
            <x v="1"/>
          </reference>
          <reference field="3" count="1" selected="0">
            <x v="2"/>
          </reference>
        </references>
      </pivotArea>
    </chartFormat>
    <chartFormat chart="13" format="8" series="1">
      <pivotArea type="data" outline="0" fieldPosition="0">
        <references count="1">
          <reference field="4294967294" count="1" selected="0">
            <x v="0"/>
          </reference>
        </references>
      </pivotArea>
    </chartFormat>
    <chartFormat chart="13" format="9">
      <pivotArea type="data" outline="0" fieldPosition="0">
        <references count="3">
          <reference field="4294967294" count="1" selected="0">
            <x v="0"/>
          </reference>
          <reference field="2" count="1" selected="0">
            <x v="0"/>
          </reference>
          <reference field="3" count="1" selected="0">
            <x v="0"/>
          </reference>
        </references>
      </pivotArea>
    </chartFormat>
    <chartFormat chart="13" format="10">
      <pivotArea type="data" outline="0" fieldPosition="0">
        <references count="3">
          <reference field="4294967294" count="1" selected="0">
            <x v="0"/>
          </reference>
          <reference field="2" count="1" selected="0">
            <x v="0"/>
          </reference>
          <reference field="3" count="1" selected="0">
            <x v="1"/>
          </reference>
        </references>
      </pivotArea>
    </chartFormat>
    <chartFormat chart="13" format="11">
      <pivotArea type="data" outline="0" fieldPosition="0">
        <references count="3">
          <reference field="4294967294" count="1" selected="0">
            <x v="0"/>
          </reference>
          <reference field="2" count="1" selected="0">
            <x v="0"/>
          </reference>
          <reference field="3" count="1" selected="0">
            <x v="2"/>
          </reference>
        </references>
      </pivotArea>
    </chartFormat>
    <chartFormat chart="13" format="12">
      <pivotArea type="data" outline="0" fieldPosition="0">
        <references count="3">
          <reference field="4294967294" count="1" selected="0">
            <x v="0"/>
          </reference>
          <reference field="2" count="1" selected="0">
            <x v="1"/>
          </reference>
          <reference field="3" count="1" selected="0">
            <x v="0"/>
          </reference>
        </references>
      </pivotArea>
    </chartFormat>
    <chartFormat chart="13" format="13">
      <pivotArea type="data" outline="0" fieldPosition="0">
        <references count="3">
          <reference field="4294967294" count="1" selected="0">
            <x v="0"/>
          </reference>
          <reference field="2" count="1" selected="0">
            <x v="1"/>
          </reference>
          <reference field="3" count="1" selected="0">
            <x v="1"/>
          </reference>
        </references>
      </pivotArea>
    </chartFormat>
    <chartFormat chart="13" format="14">
      <pivotArea type="data" outline="0" fieldPosition="0">
        <references count="3">
          <reference field="4294967294" count="1" selected="0">
            <x v="0"/>
          </reference>
          <reference field="2" count="1" selected="0">
            <x v="1"/>
          </reference>
          <reference field="3" count="1" selected="0">
            <x v="2"/>
          </reference>
        </references>
      </pivotArea>
    </chartFormat>
    <chartFormat chart="0" format="1">
      <pivotArea type="data" outline="0" fieldPosition="0">
        <references count="3">
          <reference field="4294967294" count="1" selected="0">
            <x v="0"/>
          </reference>
          <reference field="2" count="1" selected="0">
            <x v="0"/>
          </reference>
          <reference field="3" count="1" selected="0">
            <x v="0"/>
          </reference>
        </references>
      </pivotArea>
    </chartFormat>
    <chartFormat chart="0" format="2">
      <pivotArea type="data" outline="0" fieldPosition="0">
        <references count="3">
          <reference field="4294967294" count="1" selected="0">
            <x v="0"/>
          </reference>
          <reference field="2" count="1" selected="0">
            <x v="0"/>
          </reference>
          <reference field="3" count="1" selected="0">
            <x v="1"/>
          </reference>
        </references>
      </pivotArea>
    </chartFormat>
    <chartFormat chart="0" format="3">
      <pivotArea type="data" outline="0" fieldPosition="0">
        <references count="3">
          <reference field="4294967294" count="1" selected="0">
            <x v="0"/>
          </reference>
          <reference field="2" count="1" selected="0">
            <x v="0"/>
          </reference>
          <reference field="3" count="1" selected="0">
            <x v="2"/>
          </reference>
        </references>
      </pivotArea>
    </chartFormat>
    <chartFormat chart="0" format="4">
      <pivotArea type="data" outline="0" fieldPosition="0">
        <references count="3">
          <reference field="4294967294" count="1" selected="0">
            <x v="0"/>
          </reference>
          <reference field="2" count="1" selected="0">
            <x v="1"/>
          </reference>
          <reference field="3" count="1" selected="0">
            <x v="0"/>
          </reference>
        </references>
      </pivotArea>
    </chartFormat>
    <chartFormat chart="0" format="5">
      <pivotArea type="data" outline="0" fieldPosition="0">
        <references count="3">
          <reference field="4294967294" count="1" selected="0">
            <x v="0"/>
          </reference>
          <reference field="2" count="1" selected="0">
            <x v="1"/>
          </reference>
          <reference field="3" count="1" selected="0">
            <x v="1"/>
          </reference>
        </references>
      </pivotArea>
    </chartFormat>
    <chartFormat chart="0" format="6">
      <pivotArea type="data" outline="0" fieldPosition="0">
        <references count="3">
          <reference field="4294967294" count="1" selected="0">
            <x v="0"/>
          </reference>
          <reference field="2"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C365B45-3B32-4440-B5D0-EF6570AA644D}" name="TablaDinámica1"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Tags in Column1">
  <location ref="F7:G292" firstHeaderRow="1" firstDataRow="1" firstDataCol="1"/>
  <pivotFields count="4">
    <pivotField axis="axisRow" dataField="1" showAll="0">
      <items count="2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t="default"/>
      </items>
    </pivotField>
    <pivotField showAll="0"/>
    <pivotField showAll="0"/>
    <pivotField showAll="0"/>
  </pivotFields>
  <rowFields count="1">
    <field x="0"/>
  </rowFields>
  <rowItems count="28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t="grand">
      <x/>
    </i>
  </rowItems>
  <colItems count="1">
    <i/>
  </colItems>
  <dataFields count="1">
    <dataField name="#Column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2" connectionId="10" xr16:uid="{A694CF61-6EFE-44C7-903F-9F964AFABF69}" autoFormatId="16" applyNumberFormats="0" applyBorderFormats="0" applyFontFormats="0" applyPatternFormats="0" applyAlignmentFormats="0" applyWidthHeightFormats="0">
  <queryTableRefresh nextId="64" unboundColumnsRight="1">
    <queryTableFields count="62">
      <queryTableField id="1" name="HORA_TEST" tableColumnId="1"/>
      <queryTableField id="3" name="P1" tableColumnId="3"/>
      <queryTableField id="4" name="P2" tableColumnId="4"/>
      <queryTableField id="5" name="P3" tableColumnId="5"/>
      <queryTableField id="6" name="P4" tableColumnId="6"/>
      <queryTableField id="7" name="P5" tableColumnId="7"/>
      <queryTableField id="8" name="P6" tableColumnId="8"/>
      <queryTableField id="9" name="P7" tableColumnId="9"/>
      <queryTableField id="10" name="P8" tableColumnId="10"/>
      <queryTableField id="11" name="P9" tableColumnId="11"/>
      <queryTableField id="12" name="P10" tableColumnId="12"/>
      <queryTableField id="13" name="P11" tableColumnId="13"/>
      <queryTableField id="14" name="P12" tableColumnId="14"/>
      <queryTableField id="15" name="P13" tableColumnId="15"/>
      <queryTableField id="16" name="P14" tableColumnId="16"/>
      <queryTableField id="17" name="P15" tableColumnId="17"/>
      <queryTableField id="18" name="P16" tableColumnId="18"/>
      <queryTableField id="19" name="P17" tableColumnId="19"/>
      <queryTableField id="20" name="P18" tableColumnId="20"/>
      <queryTableField id="21" name="P19" tableColumnId="21"/>
      <queryTableField id="22" name="P20" tableColumnId="22"/>
      <queryTableField id="23" name="P21" tableColumnId="23"/>
      <queryTableField id="24" name="P22" tableColumnId="24"/>
      <queryTableField id="25" name="P23" tableColumnId="25"/>
      <queryTableField id="26" name="P24" tableColumnId="26"/>
      <queryTableField id="27" name="P25" tableColumnId="27"/>
      <queryTableField id="28" name="P26" tableColumnId="28"/>
      <queryTableField id="29" name="P27" tableColumnId="29"/>
      <queryTableField id="30" name="P28" tableColumnId="30"/>
      <queryTableField id="31" name="P29" tableColumnId="31"/>
      <queryTableField id="32" name="P30" tableColumnId="32"/>
      <queryTableField id="33" name="P31" tableColumnId="33"/>
      <queryTableField id="34" name="P32" tableColumnId="34"/>
      <queryTableField id="35" name="P33" tableColumnId="35"/>
      <queryTableField id="36" name="P34" tableColumnId="36"/>
      <queryTableField id="37" name="P35" tableColumnId="37"/>
      <queryTableField id="38" name="P36" tableColumnId="38"/>
      <queryTableField id="39" name="P37" tableColumnId="39"/>
      <queryTableField id="40" name="P38" tableColumnId="40"/>
      <queryTableField id="41" name="P39" tableColumnId="41"/>
      <queryTableField id="42" name="P40" tableColumnId="42"/>
      <queryTableField id="43" name="P41" tableColumnId="43"/>
      <queryTableField id="44" name="P42" tableColumnId="44"/>
      <queryTableField id="45" name="P43" tableColumnId="45"/>
      <queryTableField id="46" name="P44" tableColumnId="46"/>
      <queryTableField id="47" name="P45" tableColumnId="47"/>
      <queryTableField id="48" name="P46" tableColumnId="48"/>
      <queryTableField id="49" name="P47" tableColumnId="49"/>
      <queryTableField id="50" name="P48" tableColumnId="50"/>
      <queryTableField id="51" name="P49" tableColumnId="51"/>
      <queryTableField id="52" name="P50" tableColumnId="52"/>
      <queryTableField id="53" name="P51" tableColumnId="53"/>
      <queryTableField id="54" name="P52" tableColumnId="54"/>
      <queryTableField id="55" name="P53" tableColumnId="55"/>
      <queryTableField id="56" name="P54" tableColumnId="56"/>
      <queryTableField id="57" name="P55" tableColumnId="57"/>
      <queryTableField id="58" name="P56" tableColumnId="58"/>
      <queryTableField id="59" name="P57" tableColumnId="59"/>
      <queryTableField id="60" name="P58" tableColumnId="60"/>
      <queryTableField id="61" name="P59" tableColumnId="61"/>
      <queryTableField id="62" name="P60" tableColumnId="62"/>
      <queryTableField id="63" dataBound="0" tableColumnId="63"/>
    </queryTableFields>
    <queryTableDeletedFields count="1">
      <deletedField name="NombreUsuario"/>
    </queryTableDeleted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tosExternos_1" connectionId="4" xr16:uid="{964EEB6D-B1A7-4834-B133-42E434DAD545}" autoFormatId="16" applyNumberFormats="0" applyBorderFormats="0" applyFontFormats="0" applyPatternFormats="0" applyAlignmentFormats="0" applyWidthHeightFormats="0">
  <queryTableRefresh nextId="38" unboundColumnsRight="36">
    <queryTableFields count="37">
      <queryTableField id="1" name="Column1" tableColumnId="1"/>
      <queryTableField id="2" dataBound="0" tableColumnId="2"/>
      <queryTableField id="3" dataBound="0"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3" dataBound="0" tableColumnId="13"/>
      <queryTableField id="14" dataBound="0" tableColumnId="14"/>
      <queryTableField id="15" dataBound="0" tableColumnId="15"/>
      <queryTableField id="16" dataBound="0" tableColumnId="16"/>
      <queryTableField id="17" dataBound="0" tableColumnId="17"/>
      <queryTableField id="18" dataBound="0" tableColumnId="18"/>
      <queryTableField id="19" dataBound="0" tableColumnId="19"/>
      <queryTableField id="20" dataBound="0" tableColumnId="20"/>
      <queryTableField id="21" dataBound="0" tableColumnId="21"/>
      <queryTableField id="22" dataBound="0" tableColumnId="22"/>
      <queryTableField id="23" dataBound="0" tableColumnId="23"/>
      <queryTableField id="24" dataBound="0" tableColumnId="24"/>
      <queryTableField id="25" dataBound="0" tableColumnId="25"/>
      <queryTableField id="26" dataBound="0" tableColumnId="26"/>
      <queryTableField id="27" dataBound="0" tableColumnId="27"/>
      <queryTableField id="28" dataBound="0" tableColumnId="28"/>
      <queryTableField id="29" dataBound="0" tableColumnId="29"/>
      <queryTableField id="30" dataBound="0" tableColumnId="30"/>
      <queryTableField id="31" dataBound="0" tableColumnId="31"/>
      <queryTableField id="32" dataBound="0" tableColumnId="32"/>
      <queryTableField id="33" dataBound="0" tableColumnId="33"/>
      <queryTableField id="34" dataBound="0" tableColumnId="34"/>
      <queryTableField id="35" dataBound="0" tableColumnId="35"/>
      <queryTableField id="36" dataBound="0" tableColumnId="36"/>
      <queryTableField id="37" dataBound="0" tableColumnId="37"/>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tosExternos_1" connectionId="9" xr16:uid="{C63DBADC-7CAA-42BE-8C67-7E64A6D1F703}" autoFormatId="16" applyNumberFormats="0" applyBorderFormats="0" applyFontFormats="0" applyPatternFormats="0" applyAlignmentFormats="0" applyWidthHeightFormats="0">
  <queryTableRefresh nextId="19" unboundColumnsRight="1">
    <queryTableFields count="11">
      <queryTableField id="1" name="Marca temporal" tableColumnId="1"/>
      <queryTableField id="9" name="Fecha nacimiento" tableColumnId="9"/>
      <queryTableField id="3" name="Opinión general" tableColumnId="3"/>
      <queryTableField id="4" name="Puntuación general" tableColumnId="4"/>
      <queryTableField id="5" name="Puntuación sobre la opción &quot;elegir&quot;" tableColumnId="5"/>
      <queryTableField id="6" name="Puntuación sobre la opción &quot;recomendar&quot;" tableColumnId="6"/>
      <queryTableField id="7" name="Errores detectados" tableColumnId="7"/>
      <queryTableField id="8" name="Sugerencias de mejora" tableColumnId="8"/>
      <queryTableField id="2" name="Inteligencia Emocional" tableColumnId="2"/>
      <queryTableField id="10" name="Género" tableColumnId="10"/>
      <queryTableField id="18" dataBound="0" tableColumnId="11"/>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tosExternos_1" connectionId="13" xr16:uid="{62063AFF-7422-4434-BF61-D1AE6321F47F}" autoFormatId="16" applyNumberFormats="0" applyBorderFormats="0" applyFontFormats="0" applyPatternFormats="0" applyAlignmentFormats="0" applyWidthHeightFormats="0">
  <queryTableRefresh nextId="5" unboundColumnsRight="1">
    <queryTableFields count="3">
      <queryTableField id="2" name="Column1.2" tableColumnId="2"/>
      <queryTableField id="3" name="Column1.3" tableColumnId="3"/>
      <queryTableField id="4" dataBound="0" tableColumnId="4"/>
    </queryTableFields>
    <queryTableDeletedFields count="1">
      <deletedField name="Column1.1"/>
    </queryTableDeleted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tosExternos_1" connectionId="7" xr16:uid="{27A6CC55-C102-4630-8669-BF928BD64A92}" autoFormatId="16" applyNumberFormats="0" applyBorderFormats="0" applyFontFormats="0" applyPatternFormats="0" applyAlignmentFormats="0" applyWidthHeightFormats="0">
  <queryTableRefresh nextId="5">
    <queryTableFields count="4">
      <queryTableField id="1" name="Column1" tableColumnId="1"/>
      <queryTableField id="2" name="Column2" tableColumnId="2"/>
      <queryTableField id="3" name="Column3" tableColumnId="3"/>
      <queryTableField id="4" name="Column4" tableColumnId="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1" connectionId="12" xr16:uid="{499844FD-B63E-4C52-B88C-9830B3E81410}" autoFormatId="16" applyNumberFormats="0" applyBorderFormats="0" applyFontFormats="0" applyPatternFormats="0" applyAlignmentFormats="0" applyWidthHeightFormats="0">
  <queryTableRefresh nextId="164" unboundColumnsRight="1">
    <queryTableFields count="162">
      <queryTableField id="1" name="HORA_TEST" tableColumnId="1"/>
      <queryTableField id="3" name="P1" tableColumnId="3"/>
      <queryTableField id="4" name="P2" tableColumnId="4"/>
      <queryTableField id="5" name="P3" tableColumnId="5"/>
      <queryTableField id="6" name="P4" tableColumnId="6"/>
      <queryTableField id="7" name="P5" tableColumnId="7"/>
      <queryTableField id="8" name="P6" tableColumnId="8"/>
      <queryTableField id="9" name="P7" tableColumnId="9"/>
      <queryTableField id="10" name="P8" tableColumnId="10"/>
      <queryTableField id="11" name="P9" tableColumnId="11"/>
      <queryTableField id="12" name="P10" tableColumnId="12"/>
      <queryTableField id="13" name="P11" tableColumnId="13"/>
      <queryTableField id="14" name="P12" tableColumnId="14"/>
      <queryTableField id="15" name="P13" tableColumnId="15"/>
      <queryTableField id="16" name="P14" tableColumnId="16"/>
      <queryTableField id="17" name="P15" tableColumnId="17"/>
      <queryTableField id="18" name="P16" tableColumnId="18"/>
      <queryTableField id="19" name="P17" tableColumnId="19"/>
      <queryTableField id="20" name="P18" tableColumnId="20"/>
      <queryTableField id="21" name="P19" tableColumnId="21"/>
      <queryTableField id="22" name="P20" tableColumnId="22"/>
      <queryTableField id="23" name="P21" tableColumnId="23"/>
      <queryTableField id="24" name="P22" tableColumnId="24"/>
      <queryTableField id="25" name="P23" tableColumnId="25"/>
      <queryTableField id="26" name="P24" tableColumnId="26"/>
      <queryTableField id="27" name="P25" tableColumnId="27"/>
      <queryTableField id="28" name="P26" tableColumnId="28"/>
      <queryTableField id="29" name="P27" tableColumnId="29"/>
      <queryTableField id="30" name="P28" tableColumnId="30"/>
      <queryTableField id="31" name="P29" tableColumnId="31"/>
      <queryTableField id="32" name="P30" tableColumnId="32"/>
      <queryTableField id="33" name="P31" tableColumnId="33"/>
      <queryTableField id="34" name="P32" tableColumnId="34"/>
      <queryTableField id="35" name="P33" tableColumnId="35"/>
      <queryTableField id="36" name="P34" tableColumnId="36"/>
      <queryTableField id="37" name="P35" tableColumnId="37"/>
      <queryTableField id="38" name="P36" tableColumnId="38"/>
      <queryTableField id="39" name="P37" tableColumnId="39"/>
      <queryTableField id="40" name="P38" tableColumnId="40"/>
      <queryTableField id="41" name="P39" tableColumnId="41"/>
      <queryTableField id="42" name="P40" tableColumnId="42"/>
      <queryTableField id="43" name="P41" tableColumnId="43"/>
      <queryTableField id="44" name="P42" tableColumnId="44"/>
      <queryTableField id="45" name="P43" tableColumnId="45"/>
      <queryTableField id="46" name="P44" tableColumnId="46"/>
      <queryTableField id="47" name="P45" tableColumnId="47"/>
      <queryTableField id="48" name="P46" tableColumnId="48"/>
      <queryTableField id="49" name="P47" tableColumnId="49"/>
      <queryTableField id="50" name="P48" tableColumnId="50"/>
      <queryTableField id="51" name="P49" tableColumnId="51"/>
      <queryTableField id="52" name="P50" tableColumnId="52"/>
      <queryTableField id="53" name="P51" tableColumnId="53"/>
      <queryTableField id="54" name="P52" tableColumnId="54"/>
      <queryTableField id="55" name="P53" tableColumnId="55"/>
      <queryTableField id="56" name="P54" tableColumnId="56"/>
      <queryTableField id="57" name="P55" tableColumnId="57"/>
      <queryTableField id="58" name="P56" tableColumnId="58"/>
      <queryTableField id="59" name="P57" tableColumnId="59"/>
      <queryTableField id="60" name="P58" tableColumnId="60"/>
      <queryTableField id="61" name="P59" tableColumnId="61"/>
      <queryTableField id="62" name="P60" tableColumnId="62"/>
      <queryTableField id="63" name="P61" tableColumnId="63"/>
      <queryTableField id="64" name="P62" tableColumnId="64"/>
      <queryTableField id="65" name="P63" tableColumnId="65"/>
      <queryTableField id="66" name="P64" tableColumnId="66"/>
      <queryTableField id="67" name="P65" tableColumnId="67"/>
      <queryTableField id="68" name="P66" tableColumnId="68"/>
      <queryTableField id="69" name="P67" tableColumnId="69"/>
      <queryTableField id="70" name="P68" tableColumnId="70"/>
      <queryTableField id="71" name="P69" tableColumnId="71"/>
      <queryTableField id="72" name="P70" tableColumnId="72"/>
      <queryTableField id="73" name="P71" tableColumnId="73"/>
      <queryTableField id="74" name="P72" tableColumnId="74"/>
      <queryTableField id="75" name="P73" tableColumnId="75"/>
      <queryTableField id="76" name="P74" tableColumnId="76"/>
      <queryTableField id="77" name="P75" tableColumnId="77"/>
      <queryTableField id="78" name="P76" tableColumnId="78"/>
      <queryTableField id="79" name="P77" tableColumnId="79"/>
      <queryTableField id="80" name="P78" tableColumnId="80"/>
      <queryTableField id="81" name="P79" tableColumnId="81"/>
      <queryTableField id="82" name="P80" tableColumnId="82"/>
      <queryTableField id="83" name="P81" tableColumnId="83"/>
      <queryTableField id="84" name="P82" tableColumnId="84"/>
      <queryTableField id="85" name="P83" tableColumnId="85"/>
      <queryTableField id="86" name="P84" tableColumnId="86"/>
      <queryTableField id="87" name="P85" tableColumnId="87"/>
      <queryTableField id="88" name="P86" tableColumnId="88"/>
      <queryTableField id="89" name="P87" tableColumnId="89"/>
      <queryTableField id="90" name="P88" tableColumnId="90"/>
      <queryTableField id="91" name="P89" tableColumnId="91"/>
      <queryTableField id="92" name="P90" tableColumnId="92"/>
      <queryTableField id="93" name="P91" tableColumnId="93"/>
      <queryTableField id="94" name="P92" tableColumnId="94"/>
      <queryTableField id="95" name="P93" tableColumnId="95"/>
      <queryTableField id="96" name="P94" tableColumnId="96"/>
      <queryTableField id="97" name="P95" tableColumnId="97"/>
      <queryTableField id="98" name="P96" tableColumnId="98"/>
      <queryTableField id="99" name="P97" tableColumnId="99"/>
      <queryTableField id="100" name="P98" tableColumnId="100"/>
      <queryTableField id="101" name="P99" tableColumnId="101"/>
      <queryTableField id="102" name="P100" tableColumnId="102"/>
      <queryTableField id="103" name="P101" tableColumnId="103"/>
      <queryTableField id="104" name="P102" tableColumnId="104"/>
      <queryTableField id="105" name="P103" tableColumnId="105"/>
      <queryTableField id="106" name="P104" tableColumnId="106"/>
      <queryTableField id="107" name="P105" tableColumnId="107"/>
      <queryTableField id="108" name="P106" tableColumnId="108"/>
      <queryTableField id="109" name="P107" tableColumnId="109"/>
      <queryTableField id="110" name="P108" tableColumnId="110"/>
      <queryTableField id="111" name="P109" tableColumnId="111"/>
      <queryTableField id="112" name="P110" tableColumnId="112"/>
      <queryTableField id="113" name="P111" tableColumnId="113"/>
      <queryTableField id="114" name="P112" tableColumnId="114"/>
      <queryTableField id="115" name="P113" tableColumnId="115"/>
      <queryTableField id="116" name="P114" tableColumnId="116"/>
      <queryTableField id="117" name="P115" tableColumnId="117"/>
      <queryTableField id="118" name="P116" tableColumnId="118"/>
      <queryTableField id="119" name="P117" tableColumnId="119"/>
      <queryTableField id="120" name="P118" tableColumnId="120"/>
      <queryTableField id="121" name="P119" tableColumnId="121"/>
      <queryTableField id="122" name="P120" tableColumnId="122"/>
      <queryTableField id="123" name="P121" tableColumnId="123"/>
      <queryTableField id="124" name="P122" tableColumnId="124"/>
      <queryTableField id="125" name="P123" tableColumnId="125"/>
      <queryTableField id="126" name="P124" tableColumnId="126"/>
      <queryTableField id="127" name="P125" tableColumnId="127"/>
      <queryTableField id="128" name="P126" tableColumnId="128"/>
      <queryTableField id="129" name="P127" tableColumnId="129"/>
      <queryTableField id="130" name="P128" tableColumnId="130"/>
      <queryTableField id="131" name="P129" tableColumnId="131"/>
      <queryTableField id="132" name="P130" tableColumnId="132"/>
      <queryTableField id="133" name="P131" tableColumnId="133"/>
      <queryTableField id="134" name="P132" tableColumnId="134"/>
      <queryTableField id="135" name="P133" tableColumnId="135"/>
      <queryTableField id="136" name="P134" tableColumnId="136"/>
      <queryTableField id="137" name="P135" tableColumnId="137"/>
      <queryTableField id="138" name="P136" tableColumnId="138"/>
      <queryTableField id="139" name="P137" tableColumnId="139"/>
      <queryTableField id="140" name="P138" tableColumnId="140"/>
      <queryTableField id="141" name="P139" tableColumnId="141"/>
      <queryTableField id="142" name="P140" tableColumnId="142"/>
      <queryTableField id="143" name="P141" tableColumnId="143"/>
      <queryTableField id="144" name="P142" tableColumnId="144"/>
      <queryTableField id="145" name="P143" tableColumnId="145"/>
      <queryTableField id="146" name="P144" tableColumnId="146"/>
      <queryTableField id="147" name="P145" tableColumnId="147"/>
      <queryTableField id="148" name="P146" tableColumnId="148"/>
      <queryTableField id="149" name="P147" tableColumnId="149"/>
      <queryTableField id="150" name="P148" tableColumnId="150"/>
      <queryTableField id="151" name="P149" tableColumnId="151"/>
      <queryTableField id="152" name="P150" tableColumnId="152"/>
      <queryTableField id="153" name="P151" tableColumnId="153"/>
      <queryTableField id="154" name="P152" tableColumnId="154"/>
      <queryTableField id="155" name="P153" tableColumnId="155"/>
      <queryTableField id="156" name="P154" tableColumnId="156"/>
      <queryTableField id="157" name="P155" tableColumnId="157"/>
      <queryTableField id="158" name="P156" tableColumnId="158"/>
      <queryTableField id="159" name="P157" tableColumnId="159"/>
      <queryTableField id="160" name="P158" tableColumnId="160"/>
      <queryTableField id="161" name="P159" tableColumnId="161"/>
      <queryTableField id="162" name="P160" tableColumnId="162"/>
      <queryTableField id="163" dataBound="0" tableColumnId="163"/>
    </queryTableFields>
    <queryTableDeletedFields count="1">
      <deletedField name="NombreUsuario"/>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tosExternos_3" connectionId="11" xr16:uid="{1F99EDE6-40A9-45C9-98DC-384C8639261F}" autoFormatId="16" applyNumberFormats="0" applyBorderFormats="0" applyFontFormats="0" applyPatternFormats="0" applyAlignmentFormats="0" applyWidthHeightFormats="0">
  <queryTableRefresh nextId="144">
    <queryTableFields count="142">
      <queryTableField id="1" name="HORA_TEST" tableColumnId="1"/>
      <queryTableField id="3" name="A_1_1" tableColumnId="3"/>
      <queryTableField id="4" name="A_1_2" tableColumnId="4"/>
      <queryTableField id="5" name="A_1_3" tableColumnId="5"/>
      <queryTableField id="6" name="A_1_4" tableColumnId="6"/>
      <queryTableField id="7" name="A_1_5" tableColumnId="7"/>
      <queryTableField id="8" name="A_2_1" tableColumnId="8"/>
      <queryTableField id="9" name="A_2_2" tableColumnId="9"/>
      <queryTableField id="10" name="A_2_3" tableColumnId="10"/>
      <queryTableField id="11" name="A_2_4" tableColumnId="11"/>
      <queryTableField id="12" name="A_2_5" tableColumnId="12"/>
      <queryTableField id="13" name="A_3_1" tableColumnId="13"/>
      <queryTableField id="14" name="A_3_2" tableColumnId="14"/>
      <queryTableField id="15" name="A_3_3" tableColumnId="15"/>
      <queryTableField id="16" name="A_3_4" tableColumnId="16"/>
      <queryTableField id="17" name="A_3_5" tableColumnId="17"/>
      <queryTableField id="18" name="A_4_1" tableColumnId="18"/>
      <queryTableField id="19" name="A_4_2" tableColumnId="19"/>
      <queryTableField id="20" name="A_4_3" tableColumnId="20"/>
      <queryTableField id="21" name="A_4_4" tableColumnId="21"/>
      <queryTableField id="22" name="A_4_5" tableColumnId="22"/>
      <queryTableField id="23" name="B_1_1" tableColumnId="23"/>
      <queryTableField id="24" name="B_1_2" tableColumnId="24"/>
      <queryTableField id="25" name="B_1_3" tableColumnId="25"/>
      <queryTableField id="26" name="B_2_1" tableColumnId="26"/>
      <queryTableField id="27" name="B_2_2" tableColumnId="27"/>
      <queryTableField id="28" name="B_2_3" tableColumnId="28"/>
      <queryTableField id="29" name="B_3_1" tableColumnId="29"/>
      <queryTableField id="30" name="B_3_2" tableColumnId="30"/>
      <queryTableField id="31" name="B_3_3" tableColumnId="31"/>
      <queryTableField id="32" name="B_4_1" tableColumnId="32"/>
      <queryTableField id="33" name="B_4_2" tableColumnId="33"/>
      <queryTableField id="34" name="B_4_3" tableColumnId="34"/>
      <queryTableField id="35" name="B_5_1" tableColumnId="35"/>
      <queryTableField id="36" name="B_5_2" tableColumnId="36"/>
      <queryTableField id="37" name="B_5_3" tableColumnId="37"/>
      <queryTableField id="38" name="C_1" tableColumnId="38"/>
      <queryTableField id="39" name="C_2" tableColumnId="39"/>
      <queryTableField id="40" name="C_3" tableColumnId="40"/>
      <queryTableField id="41" name="C_4" tableColumnId="41"/>
      <queryTableField id="42" name="C_5" tableColumnId="42"/>
      <queryTableField id="43" name="C_6" tableColumnId="43"/>
      <queryTableField id="44" name="C_7" tableColumnId="44"/>
      <queryTableField id="45" name="C_8" tableColumnId="45"/>
      <queryTableField id="46" name="C_9" tableColumnId="46"/>
      <queryTableField id="47" name="C_10" tableColumnId="47"/>
      <queryTableField id="48" name="C_11" tableColumnId="48"/>
      <queryTableField id="49" name="C_12" tableColumnId="49"/>
      <queryTableField id="50" name="C_13" tableColumnId="50"/>
      <queryTableField id="51" name="C_14" tableColumnId="51"/>
      <queryTableField id="52" name="C_15" tableColumnId="52"/>
      <queryTableField id="53" name="C_16" tableColumnId="53"/>
      <queryTableField id="54" name="C_17" tableColumnId="54"/>
      <queryTableField id="55" name="C_18" tableColumnId="55"/>
      <queryTableField id="56" name="C_19" tableColumnId="56"/>
      <queryTableField id="57" name="C_20" tableColumnId="57"/>
      <queryTableField id="58" name="D_1_1" tableColumnId="58"/>
      <queryTableField id="59" name="D_1_2" tableColumnId="59"/>
      <queryTableField id="60" name="D_1_3" tableColumnId="60"/>
      <queryTableField id="61" name="D_1_4" tableColumnId="61"/>
      <queryTableField id="62" name="D_2_1" tableColumnId="62"/>
      <queryTableField id="63" name="D_2_2" tableColumnId="63"/>
      <queryTableField id="64" name="D_2_3" tableColumnId="64"/>
      <queryTableField id="65" name="D_2_4" tableColumnId="65"/>
      <queryTableField id="66" name="D_3_1" tableColumnId="66"/>
      <queryTableField id="67" name="D_3_2" tableColumnId="67"/>
      <queryTableField id="68" name="D_3_3" tableColumnId="68"/>
      <queryTableField id="69" name="D_3_4" tableColumnId="69"/>
      <queryTableField id="70" name="D_4_1" tableColumnId="70"/>
      <queryTableField id="71" name="D_4_2" tableColumnId="71"/>
      <queryTableField id="72" name="D_4_3" tableColumnId="72"/>
      <queryTableField id="73" name="D_4_4" tableColumnId="73"/>
      <queryTableField id="74" name="D_5_1" tableColumnId="74"/>
      <queryTableField id="75" name="D_5_2" tableColumnId="75"/>
      <queryTableField id="76" name="D_5_3" tableColumnId="76"/>
      <queryTableField id="77" name="D_5_4" tableColumnId="77"/>
      <queryTableField id="78" name="E_1_1" tableColumnId="78"/>
      <queryTableField id="79" name="E_1_2" tableColumnId="79"/>
      <queryTableField id="80" name="E_1_3" tableColumnId="80"/>
      <queryTableField id="81" name="E_1_4" tableColumnId="81"/>
      <queryTableField id="82" name="E_1_5" tableColumnId="82"/>
      <queryTableField id="83" name="E_2_1" tableColumnId="83"/>
      <queryTableField id="84" name="E_2_2" tableColumnId="84"/>
      <queryTableField id="85" name="E_2_3" tableColumnId="85"/>
      <queryTableField id="86" name="E_2_4" tableColumnId="86"/>
      <queryTableField id="87" name="E_2_5" tableColumnId="87"/>
      <queryTableField id="88" name="E_3_1" tableColumnId="88"/>
      <queryTableField id="89" name="E_3_2" tableColumnId="89"/>
      <queryTableField id="90" name="E_3_3" tableColumnId="90"/>
      <queryTableField id="91" name="E_3_4" tableColumnId="91"/>
      <queryTableField id="92" name="E_3_5" tableColumnId="92"/>
      <queryTableField id="93" name="E_4_1" tableColumnId="93"/>
      <queryTableField id="94" name="E_4_2" tableColumnId="94"/>
      <queryTableField id="95" name="E_4_3" tableColumnId="95"/>
      <queryTableField id="96" name="E_4_4" tableColumnId="96"/>
      <queryTableField id="97" name="E_4_5" tableColumnId="97"/>
      <queryTableField id="98" name="E_5_1" tableColumnId="98"/>
      <queryTableField id="99" name="E_5_2" tableColumnId="99"/>
      <queryTableField id="100" name="E_5_3" tableColumnId="100"/>
      <queryTableField id="101" name="E_5_4" tableColumnId="101"/>
      <queryTableField id="102" name="E_5_5" tableColumnId="102"/>
      <queryTableField id="103" name="E_6_1" tableColumnId="103"/>
      <queryTableField id="104" name="E_6_2" tableColumnId="104"/>
      <queryTableField id="105" name="E_6_3" tableColumnId="105"/>
      <queryTableField id="106" name="E_6_4" tableColumnId="106"/>
      <queryTableField id="107" name="E_6_5" tableColumnId="107"/>
      <queryTableField id="108" name="F_1_1" tableColumnId="108"/>
      <queryTableField id="109" name="F_1_2" tableColumnId="109"/>
      <queryTableField id="110" name="F_1_3" tableColumnId="110"/>
      <queryTableField id="111" name="F_2_1" tableColumnId="111"/>
      <queryTableField id="112" name="F_2_2" tableColumnId="112"/>
      <queryTableField id="113" name="F_2_3" tableColumnId="113"/>
      <queryTableField id="114" name="F_3_1" tableColumnId="114"/>
      <queryTableField id="115" name="F_3_2" tableColumnId="115"/>
      <queryTableField id="116" name="F_3_3" tableColumnId="116"/>
      <queryTableField id="117" name="F_4_1" tableColumnId="117"/>
      <queryTableField id="118" name="F_4_2" tableColumnId="118"/>
      <queryTableField id="119" name="F_4_3" tableColumnId="119"/>
      <queryTableField id="120" name="F_5_1" tableColumnId="120"/>
      <queryTableField id="121" name="F_5_2" tableColumnId="121"/>
      <queryTableField id="122" name="F_5_3" tableColumnId="122"/>
      <queryTableField id="123" name="G_1" tableColumnId="123"/>
      <queryTableField id="124" name="G_2" tableColumnId="124"/>
      <queryTableField id="125" name="G_3" tableColumnId="125"/>
      <queryTableField id="126" name="G_4" tableColumnId="126"/>
      <queryTableField id="127" name="G_5" tableColumnId="127"/>
      <queryTableField id="128" name="G_6" tableColumnId="128"/>
      <queryTableField id="129" name="G_7" tableColumnId="129"/>
      <queryTableField id="130" name="G_8" tableColumnId="130"/>
      <queryTableField id="131" name="G_9" tableColumnId="131"/>
      <queryTableField id="132" name="G_10" tableColumnId="132"/>
      <queryTableField id="133" name="G_11" tableColumnId="133"/>
      <queryTableField id="134" name="G_12" tableColumnId="134"/>
      <queryTableField id="135" name="H_1_1" tableColumnId="135"/>
      <queryTableField id="136" name="H_1_2" tableColumnId="136"/>
      <queryTableField id="137" name="H_1_3" tableColumnId="137"/>
      <queryTableField id="138" name="H_2_1" tableColumnId="138"/>
      <queryTableField id="139" name="H_2_2" tableColumnId="139"/>
      <queryTableField id="140" name="H_2_3" tableColumnId="140"/>
      <queryTableField id="141" name="H_3_1" tableColumnId="141"/>
      <queryTableField id="142" name="H_3_2" tableColumnId="142"/>
      <queryTableField id="143" name="H_3_3" tableColumnId="143"/>
    </queryTableFields>
    <queryTableDeletedFields count="1">
      <deletedField name="NombreUsuario"/>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tosExternos_2" connectionId="1" xr16:uid="{D9DDFA83-2555-4017-BFCA-B85C238C6CBB}" autoFormatId="16" applyNumberFormats="0" applyBorderFormats="0" applyFontFormats="0" applyPatternFormats="0" applyAlignmentFormats="0" applyWidthHeightFormats="0">
  <queryTableRefresh nextId="5">
    <queryTableFields count="3">
      <queryTableField id="2" name="Fecha" tableColumnId="2"/>
      <queryTableField id="3" name="FraseUsuario.Element:Text" tableColumnId="3"/>
      <queryTableField id="4" name="CategoriaEmocional.Element:Text" tableColumnId="4"/>
    </queryTableFields>
    <queryTableDeletedFields count="1">
      <deletedField name="Usuario"/>
    </queryTableDeleted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tosExternos_1" connectionId="6" xr16:uid="{C6B48B09-7646-41EE-98DD-DE277AA2DF17}" autoFormatId="16" applyNumberFormats="0" applyBorderFormats="0" applyFontFormats="0" applyPatternFormats="0" applyAlignmentFormats="0" applyWidthHeightFormats="0">
  <queryTableRefresh nextId="96" unboundColumnsRight="3">
    <queryTableFields count="35">
      <queryTableField id="2" name="Fecha" tableColumnId="2"/>
      <queryTableField id="3" name="CategoriaEmocional" tableColumnId="3"/>
      <queryTableField id="10" name="tension" tableColumnId="10"/>
      <queryTableField id="28" name="aburrimiento" tableColumnId="28"/>
      <queryTableField id="11" name="alegria" tableColumnId="11"/>
      <queryTableField id="16" name="deseo" tableColumnId="16"/>
      <queryTableField id="31" name="humillacion" tableColumnId="31"/>
      <queryTableField id="19" name="malestar" tableColumnId="19"/>
      <queryTableField id="22" name="tristeza" tableColumnId="22"/>
      <queryTableField id="33" name="certeza" tableColumnId="33"/>
      <queryTableField id="24" name="fortaleza" tableColumnId="24"/>
      <queryTableField id="21" name="apatia" tableColumnId="21"/>
      <queryTableField id="15" name="entusiasmo" tableColumnId="15"/>
      <queryTableField id="17" name="calma" tableColumnId="17"/>
      <queryTableField id="12" name="duda" tableColumnId="12"/>
      <queryTableField id="34" name="placer" tableColumnId="34"/>
      <queryTableField id="13" name="amor" tableColumnId="13"/>
      <queryTableField id="30" name="valentia" tableColumnId="30"/>
      <queryTableField id="6" name="diversion" tableColumnId="6"/>
      <queryTableField id="23" name="dolor" tableColumnId="23"/>
      <queryTableField id="18" name="frustracion" tableColumnId="18"/>
      <queryTableField id="20" name="agotamiento" tableColumnId="20"/>
      <queryTableField id="7" name="agrado" tableColumnId="7"/>
      <queryTableField id="54" name="dependenciaEmocional" tableColumnId="27"/>
      <queryTableField id="5" name="compasion" tableColumnId="5"/>
      <queryTableField id="25" name="satisfaccion" tableColumnId="25"/>
      <queryTableField id="55" name="apego" tableColumnId="35"/>
      <queryTableField id="14" name="miedo" tableColumnId="14"/>
      <queryTableField id="56" name="arrogancia" tableColumnId="36"/>
      <queryTableField id="26" name="ira" tableColumnId="26"/>
      <queryTableField id="29" name="fobia" tableColumnId="29"/>
      <queryTableField id="32" name="odio" tableColumnId="32"/>
      <queryTableField id="8" dataBound="0" tableColumnId="8"/>
      <queryTableField id="9" dataBound="0" tableColumnId="9"/>
      <queryTableField id="94" dataBound="0" tableColumnId="37"/>
    </queryTableFields>
    <queryTableDeletedFields count="2">
      <deletedField name="Usuario"/>
      <deletedField name="Conversacion"/>
    </queryTableDeleted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tosExternos_2" connectionId="3" xr16:uid="{EE65C941-740F-4E25-B25C-F70FC98E5C44}" autoFormatId="16" applyNumberFormats="0" applyBorderFormats="0" applyFontFormats="0" applyPatternFormats="0" applyAlignmentFormats="0" applyWidthHeightFormats="0">
  <queryTableRefresh nextId="29">
    <queryTableFields count="28">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Column9" tableColumnId="9"/>
      <queryTableField id="10" name="Column10" tableColumnId="10"/>
      <queryTableField id="11" name="Column11" tableColumnId="11"/>
      <queryTableField id="12" name="Column12" tableColumnId="12"/>
      <queryTableField id="13" name="Column13" tableColumnId="13"/>
      <queryTableField id="14" name="Column14" tableColumnId="14"/>
      <queryTableField id="15" name="Column15" tableColumnId="15"/>
      <queryTableField id="16" name="Column16" tableColumnId="16"/>
      <queryTableField id="17" name="Column17" tableColumnId="17"/>
      <queryTableField id="18" name="Column18" tableColumnId="18"/>
      <queryTableField id="19" name="Column19" tableColumnId="19"/>
      <queryTableField id="20" name="Column20" tableColumnId="20"/>
      <queryTableField id="21" name="Column21" tableColumnId="21"/>
      <queryTableField id="22" name="Column22" tableColumnId="22"/>
      <queryTableField id="23" name="Column23" tableColumnId="23"/>
      <queryTableField id="24" name="Column24" tableColumnId="24"/>
      <queryTableField id="25" name="Column25" tableColumnId="25"/>
      <queryTableField id="26" name="Column26" tableColumnId="26"/>
      <queryTableField id="27" name="Column27" tableColumnId="27"/>
      <queryTableField id="28" name="Column28" tableColumnId="28"/>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tosExternos_1" connectionId="8" xr16:uid="{39EAABA8-9A60-4628-81CC-CB3642C9B042}" autoFormatId="16" applyNumberFormats="0" applyBorderFormats="0" applyFontFormats="0" applyPatternFormats="0" applyAlignmentFormats="0" applyWidthHeightFormats="0">
  <queryTableRefresh nextId="6">
    <queryTableFields count="5">
      <queryTableField id="1" name="Column1" tableColumnId="1"/>
      <queryTableField id="2" name="Column2" tableColumnId="2"/>
      <queryTableField id="3" name="Column3" tableColumnId="3"/>
      <queryTableField id="4" name="Column4" tableColumnId="4"/>
      <queryTableField id="5" name="Column5"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tosExternos_1" connectionId="2" xr16:uid="{92E11BBB-8573-4406-AE9A-7DC796802DCD}" autoFormatId="16" applyNumberFormats="0" applyBorderFormats="0" applyFontFormats="0" applyPatternFormats="0" applyAlignmentFormats="0" applyWidthHeightFormats="0">
  <queryTableRefresh nextId="6">
    <queryTableFields count="4">
      <queryTableField id="1" name="Fecha" tableColumnId="1"/>
      <queryTableField id="2" name="Cuento.Element:Text" tableColumnId="2"/>
      <queryTableField id="4" name="Post_usuario.Element:Text" tableColumnId="4"/>
      <queryTableField id="5" name="IEcuE" tableColumnId="5"/>
    </queryTableFields>
    <queryTableDeletedFields count="1">
      <deletedField name="Usuario"/>
    </queryTableDeleted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tosExternos_2" connectionId="5" xr16:uid="{182F9263-036E-4D98-9DF8-232DB6E752DA}" autoFormatId="16" applyNumberFormats="0" applyBorderFormats="0" applyFontFormats="0" applyPatternFormats="0" applyAlignmentFormats="0" applyWidthHeightFormats="0">
  <queryTableRefresh nextId="45">
    <queryTableFields count="39">
      <queryTableField id="1" name="FILE" tableColumnId="1"/>
      <queryTableField id="40" name="TIPOEMOCION.Element:Text" tableColumnId="40"/>
      <queryTableField id="3" name="amor" tableColumnId="3"/>
      <queryTableField id="41" name="TIPOSICOL.Element:Text" tableColumnId="41"/>
      <queryTableField id="5" name="depresion" tableColumnId="5"/>
      <queryTableField id="6" name="envejecimiento" tableColumnId="6"/>
      <queryTableField id="7" name="frustracion" tableColumnId="7"/>
      <queryTableField id="8" name="deseo" tableColumnId="8"/>
      <queryTableField id="9" name="aburrimiento" tableColumnId="9"/>
      <queryTableField id="10" name="entusiasmo" tableColumnId="10"/>
      <queryTableField id="11" name="educacion" tableColumnId="11"/>
      <queryTableField id="12" name="trabajo" tableColumnId="12"/>
      <queryTableField id="13" name="malestar" tableColumnId="13"/>
      <queryTableField id="14" name="duda" tableColumnId="14"/>
      <queryTableField id="15" name="tristeza" tableColumnId="15"/>
      <queryTableField id="16" name="resiliencia" tableColumnId="16"/>
      <queryTableField id="17" name="ira" tableColumnId="17"/>
      <queryTableField id="18" name="arrogancia" tableColumnId="18"/>
      <queryTableField id="19" name="odio" tableColumnId="19"/>
      <queryTableField id="20" name="certeza" tableColumnId="20"/>
      <queryTableField id="21" name="fortaleza" tableColumnId="21"/>
      <queryTableField id="22" name="calma" tableColumnId="22"/>
      <queryTableField id="23" name="tension" tableColumnId="23"/>
      <queryTableField id="24" name="estres" tableColumnId="24"/>
      <queryTableField id="25" name="adicciones" tableColumnId="25"/>
      <queryTableField id="26" name="compasion" tableColumnId="26"/>
      <queryTableField id="27" name="miedo" tableColumnId="27"/>
      <queryTableField id="28" name="aborto" tableColumnId="28"/>
      <queryTableField id="29" name="sexo" tableColumnId="29"/>
      <queryTableField id="30" name="adolescencia" tableColumnId="30"/>
      <queryTableField id="31" name="bullying" tableColumnId="31"/>
      <queryTableField id="32" name="agotamiento" tableColumnId="32"/>
      <queryTableField id="33" name="humillacion" tableColumnId="33"/>
      <queryTableField id="34" name="diversion" tableColumnId="34"/>
      <queryTableField id="35" name="placer" tableColumnId="35"/>
      <queryTableField id="36" name="apatia" tableColumnId="36"/>
      <queryTableField id="37" name="muerte" tableColumnId="37"/>
      <queryTableField id="38" name="bipolaridad" tableColumnId="38"/>
      <queryTableField id="39" name="alegria" tableColumnId="3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arca_temporal" xr10:uid="{BE6F8DD6-18AC-4D15-9C58-36533A0667E5}" sourceName="Marca temporal">
  <pivotTables>
    <pivotTable tabId="7" name="InfFormulario"/>
  </pivotTables>
  <data>
    <tabular pivotCacheId="1571665153">
      <items count="703">
        <i x="5" s="1"/>
        <i x="631" s="1"/>
        <i x="90" s="1"/>
        <i x="46" s="1"/>
        <i x="106" s="1"/>
        <i x="122" s="1"/>
        <i x="89" s="1"/>
        <i x="630" s="1"/>
        <i x="67" s="1"/>
        <i x="115" s="1"/>
        <i x="113" s="1"/>
        <i x="94" s="1"/>
        <i x="88" s="1"/>
        <i x="50" s="1"/>
        <i x="110" s="1"/>
        <i x="102" s="1"/>
        <i x="681" s="1"/>
        <i x="54" s="1"/>
        <i x="82" s="1"/>
        <i x="114" s="1"/>
        <i x="55" s="1"/>
        <i x="77" s="1"/>
        <i x="25" s="1"/>
        <i x="111" s="1"/>
        <i x="51" s="1"/>
        <i x="47" s="1"/>
        <i x="38" s="1"/>
        <i x="69" s="1"/>
        <i x="45" s="1"/>
        <i x="9" s="1"/>
        <i x="52" s="1"/>
        <i x="86" s="1"/>
        <i x="104" s="1"/>
        <i x="85" s="1"/>
        <i x="632" s="1"/>
        <i x="43" s="1"/>
        <i x="49" s="1"/>
        <i x="16" s="1"/>
        <i x="93" s="1"/>
        <i x="667" s="1"/>
        <i x="71" s="1"/>
        <i x="56" s="1"/>
        <i x="68" s="1"/>
        <i x="57" s="1"/>
        <i x="117" s="1"/>
        <i x="39" s="1"/>
        <i x="58" s="1"/>
        <i x="6" s="1"/>
        <i x="30" s="1"/>
        <i x="14" s="1"/>
        <i x="36" s="1"/>
        <i x="18" s="1"/>
        <i x="28" s="1"/>
        <i x="20" s="1"/>
        <i x="15" s="1"/>
        <i x="40" s="1"/>
        <i x="35" s="1"/>
        <i x="37" s="1"/>
        <i x="31" s="1"/>
        <i x="32" s="1"/>
        <i x="17" s="1"/>
        <i x="24" s="1"/>
        <i x="246" s="1"/>
        <i x="292" s="1"/>
        <i x="225" s="1"/>
        <i x="342" s="1"/>
        <i x="297" s="1"/>
        <i x="282" s="1"/>
        <i x="224" s="1"/>
        <i x="329" s="1"/>
        <i x="262" s="1"/>
        <i x="270" s="1"/>
        <i x="290" s="1"/>
        <i x="242" s="1"/>
        <i x="312" s="1"/>
        <i x="315" s="1"/>
        <i x="308" s="1"/>
        <i x="322" s="1"/>
        <i x="419" s="1"/>
        <i x="237" s="1"/>
        <i x="229" s="1"/>
        <i x="259" s="1"/>
        <i x="250" s="1"/>
        <i x="359" s="1"/>
        <i x="275" s="1"/>
        <i x="344" s="1"/>
        <i x="333" s="1"/>
        <i x="306" s="1"/>
        <i x="215" s="1"/>
        <i x="406" s="1"/>
        <i x="291" s="1"/>
        <i x="316" s="1"/>
        <i x="283" s="1"/>
        <i x="247" s="1"/>
        <i x="489" s="1"/>
        <i x="436" s="1"/>
        <i x="379" s="1"/>
        <i x="385" s="1"/>
        <i x="672" s="1"/>
        <i x="461" s="1"/>
        <i x="402" s="1"/>
        <i x="519" s="1"/>
        <i x="448" s="1"/>
        <i x="440" s="1"/>
        <i x="353" s="1"/>
        <i x="368" s="1"/>
        <i x="496" s="1"/>
        <i x="425" s="1"/>
        <i x="444" s="1"/>
        <i x="349" s="1"/>
        <i x="415" s="1"/>
        <i x="346" s="1"/>
        <i x="488" s="1"/>
        <i x="479" s="1"/>
        <i x="391" s="1"/>
        <i x="364" s="1"/>
        <i x="382" s="1"/>
        <i x="491" s="1"/>
        <i x="454" s="1"/>
        <i x="392" s="1"/>
        <i x="399" s="1"/>
        <i x="673" s="1"/>
        <i x="467" s="1"/>
        <i x="695" s="1"/>
        <i x="437" s="1"/>
        <i x="480" s="1"/>
        <i x="462" s="1"/>
        <i x="516" s="1"/>
        <i x="539" s="1"/>
        <i x="498" s="1"/>
        <i x="522" s="1"/>
        <i x="578" s="1"/>
        <i x="588" s="1"/>
        <i x="556" s="1"/>
        <i x="597" s="1"/>
        <i x="689" s="1"/>
        <i x="545" s="1"/>
        <i x="508" s="1"/>
        <i x="620" s="1"/>
        <i x="511" s="1"/>
        <i x="611" s="1"/>
        <i x="564" s="1"/>
        <i x="562" s="1"/>
        <i x="670" s="1"/>
        <i x="626" s="1"/>
        <i x="558" s="1"/>
        <i x="559" s="1"/>
        <i x="525" s="1"/>
        <i x="579" s="1"/>
        <i x="609" s="1"/>
        <i x="570" s="1"/>
        <i x="521" s="1"/>
        <i x="428" s="1"/>
        <i x="676" s="1"/>
        <i x="376" s="1"/>
        <i x="546" s="1"/>
        <i x="547" s="1"/>
        <i x="510" s="1"/>
        <i x="571" s="1"/>
        <i x="393" s="1"/>
        <i x="612" s="1"/>
        <i x="445" s="1"/>
        <i x="621" s="1"/>
        <i x="690" s="1"/>
        <i x="463" s="1"/>
        <i x="572" s="1"/>
        <i x="130" s="1"/>
        <i x="680" s="1"/>
        <i x="674" s="1"/>
        <i x="143" s="1"/>
        <i x="160" s="1"/>
        <i x="203" s="1"/>
        <i x="150" s="1"/>
        <i x="128" s="1"/>
        <i x="196" s="1"/>
        <i x="178" s="1"/>
        <i x="208" s="1"/>
        <i x="190" s="1"/>
        <i x="191" s="1"/>
        <i x="139" s="1"/>
        <i x="148" s="1"/>
        <i x="163" s="1"/>
        <i x="166" s="1"/>
        <i x="182" s="1"/>
        <i x="188" s="1"/>
        <i x="207" s="1"/>
        <i x="394" s="1"/>
        <i x="170" s="1"/>
        <i x="580" s="1"/>
        <i x="627" s="1"/>
        <i x="628" s="1"/>
        <i x="589" s="1"/>
        <i x="481" s="1"/>
        <i x="613" s="1"/>
        <i x="151" s="1"/>
        <i x="482" s="1"/>
        <i x="426" s="1"/>
        <i x="468" s="1"/>
        <i x="403" s="1"/>
        <i x="395" s="1"/>
        <i x="149" s="1"/>
        <i x="464" s="1"/>
        <i x="455" s="1"/>
        <i x="565" s="1"/>
        <i x="226" s="1"/>
        <i x="267" s="1"/>
        <i x="284" s="1"/>
        <i x="323" s="1"/>
        <i x="309" s="1"/>
        <i x="240" s="1"/>
        <i x="245" s="1"/>
        <i x="257" s="1"/>
        <i x="418" s="1"/>
        <i x="255" s="1"/>
        <i x="216" s="1"/>
        <i x="294" s="1"/>
        <i x="335" s="1"/>
        <i x="238" s="1"/>
        <i x="343" s="1"/>
        <i x="313" s="1"/>
        <i x="404" s="1"/>
        <i x="339" s="1"/>
        <i x="304" s="1"/>
        <i x="318" s="1"/>
        <i x="330" s="1"/>
        <i x="230" s="1"/>
        <i x="360" s="1"/>
        <i x="701" s="1"/>
        <i x="277" s="1"/>
        <i x="251" s="1"/>
        <i x="241" s="1"/>
        <i x="231" s="1"/>
        <i x="239" s="1"/>
        <i x="405" s="1"/>
        <i x="702" s="1"/>
        <i x="441" s="1"/>
        <i x="59" s="1"/>
        <i x="421" s="1"/>
        <i x="433" s="1"/>
        <i x="492" s="1"/>
        <i x="383" s="1"/>
        <i x="696" s="1"/>
        <i x="487" s="1"/>
        <i x="413" s="1"/>
        <i x="354" s="1"/>
        <i x="490" s="1"/>
        <i x="460" s="1"/>
        <i x="449" s="1"/>
        <i x="416" s="1"/>
        <i x="366" s="1"/>
        <i x="477" s="1"/>
        <i x="456" s="1"/>
        <i x="389" s="1"/>
        <i x="678" s="1"/>
        <i x="356" s="1"/>
        <i x="365" s="1"/>
        <i x="671" s="1"/>
        <i x="347" s="1"/>
        <i x="694" s="1"/>
        <i x="398" s="1"/>
        <i x="340" s="1"/>
        <i x="324" s="1"/>
        <i x="295" s="1"/>
        <i x="679" s="1"/>
        <i x="563" s="1"/>
        <i x="623" s="1"/>
        <i x="619" s="1"/>
        <i x="513" s="1"/>
        <i x="534" s="1"/>
        <i x="527" s="1"/>
        <i x="429" s="1"/>
        <i x="637" s="1"/>
        <i x="601" s="1"/>
        <i x="595" s="1"/>
        <i x="560" s="1"/>
        <i x="557" s="1"/>
        <i x="585" s="1"/>
        <i x="574" s="1"/>
        <i x="501" s="1"/>
        <i x="503" s="1"/>
        <i x="677" s="1"/>
        <i x="541" s="1"/>
        <i x="654" s="1"/>
        <i x="506" s="1"/>
        <i x="614" s="1"/>
        <i x="573" s="1"/>
        <i x="598" s="1"/>
        <i x="374" s="1"/>
        <i x="528" s="1"/>
        <i x="548" s="1"/>
        <i x="610" s="1"/>
        <i x="434" s="1"/>
        <i x="422" s="1"/>
        <i x="493" s="1"/>
        <i x="390" s="1"/>
        <i x="549" s="1"/>
        <i x="60" s="1"/>
        <i x="478" s="1"/>
        <i x="655" s="1"/>
        <i x="535" s="1"/>
        <i x="494" s="1"/>
        <i x="131" s="1"/>
        <i x="144" s="1"/>
        <i x="204" s="1"/>
        <i x="209" s="1"/>
        <i x="152" s="1"/>
        <i x="173" s="1"/>
        <i x="140" s="1"/>
        <i x="179" s="1"/>
        <i x="161" s="1"/>
        <i x="201" s="1"/>
        <i x="157" s="1"/>
        <i x="192" s="1"/>
        <i x="137" s="1"/>
        <i x="172" s="1"/>
        <i x="126" s="1"/>
        <i x="636" s="1"/>
        <i x="210" s="1"/>
        <i x="186" s="1"/>
        <i x="331" s="1"/>
        <i x="504" s="1"/>
        <i x="615" s="1"/>
        <i x="624" s="1"/>
        <i x="599" s="1"/>
        <i x="600" s="1"/>
        <i x="355" s="1"/>
        <i x="332" s="1"/>
        <i x="288" s="1"/>
        <i x="529" s="1"/>
        <i x="435" s="1"/>
        <i x="268" s="1"/>
        <i x="635" s="1"/>
        <i x="566" s="1"/>
        <i x="65" s="1"/>
        <i x="12" s="1"/>
        <i x="112" s="1"/>
        <i x="42" s="1"/>
        <i x="99" s="1"/>
        <i x="74" s="1"/>
        <i x="48" s="1"/>
        <i x="76" s="1"/>
        <i x="634" s="1"/>
        <i x="84" s="1"/>
        <i x="101" s="1"/>
        <i x="83" s="1"/>
        <i x="70" s="1"/>
        <i x="121" s="1"/>
        <i x="72" s="1"/>
        <i x="64" s="1"/>
        <i x="44" s="1"/>
        <i x="92" s="1"/>
        <i x="81" s="1"/>
        <i x="41" s="1"/>
        <i x="118" s="1"/>
        <i x="13" s="1"/>
        <i x="66" s="1"/>
        <i x="95" s="1"/>
        <i x="96" s="1"/>
        <i x="7" s="1"/>
        <i x="22" s="1"/>
        <i x="103" s="1"/>
        <i x="638" s="1"/>
        <i x="639" s="1"/>
        <i x="23" s="1"/>
        <i x="123" s="1"/>
        <i x="310" s="1"/>
        <i x="80" s="1"/>
        <i x="26" s="1"/>
        <i x="53" s="1"/>
        <i x="79" s="1"/>
        <i x="97" s="1"/>
        <i x="78" s="1"/>
        <i x="107" s="1"/>
        <i x="108" s="1"/>
        <i x="8" s="1"/>
        <i x="34" s="1"/>
        <i x="63" s="1"/>
        <i x="21" s="1"/>
        <i x="105" s="1"/>
        <i x="73" s="1"/>
        <i x="33" s="1"/>
        <i x="75" s="1"/>
        <i x="27" s="1"/>
        <i x="10" s="1"/>
        <i x="29" s="1"/>
        <i x="120" s="1"/>
        <i x="61" s="1"/>
        <i x="19" s="1"/>
        <i x="644" s="1"/>
        <i x="62" s="1"/>
        <i x="119" s="1"/>
        <i x="642" s="1"/>
        <i x="645" s="1"/>
        <i x="98" s="1"/>
        <i x="124" s="1"/>
        <i x="109" s="1"/>
        <i x="641" s="1"/>
        <i x="87" s="1"/>
        <i x="100" s="1"/>
        <i x="640" s="1"/>
        <i x="116" s="1"/>
        <i x="11" s="1"/>
        <i x="91" s="1"/>
        <i x="643" s="1"/>
        <i x="442" s="1"/>
        <i x="369" s="1"/>
        <i x="485" s="1"/>
        <i x="414" s="1"/>
        <i x="380" s="1"/>
        <i x="457" s="1"/>
        <i x="633" s="1"/>
        <i x="652" s="1"/>
        <i x="351" s="1"/>
        <i x="420" s="1"/>
        <i x="386" s="1"/>
        <i x="483" s="1"/>
        <i x="647" s="1"/>
        <i x="668" s="1"/>
        <i x="697" s="1"/>
        <i x="699" s="1"/>
        <i x="377" s="1"/>
        <i x="453" s="1"/>
        <i x="469" s="1"/>
        <i x="446" s="1"/>
        <i x="400" s="1"/>
        <i x="443" s="1"/>
        <i x="381" s="1"/>
        <i x="663" s="1"/>
        <i x="691" s="1"/>
        <i x="227" s="1"/>
        <i x="280" s="1"/>
        <i x="651" s="1"/>
        <i x="264" s="1"/>
        <i x="311" s="1"/>
        <i x="222" s="1"/>
        <i x="217" s="1"/>
        <i x="278" s="1"/>
        <i x="286" s="1"/>
        <i x="321" s="1"/>
        <i x="271" s="1"/>
        <i x="361" s="1"/>
        <i x="248" s="1"/>
        <i x="252" s="1"/>
        <i x="274" s="1"/>
        <i x="305" s="1"/>
        <i x="334" s="1"/>
        <i x="683" s="1"/>
        <i x="232" s="1"/>
        <i x="260" s="1"/>
        <i x="298" s="1"/>
        <i x="233" s="1"/>
        <i x="281" s="1"/>
        <i x="653" s="1"/>
        <i x="616" s="1"/>
        <i x="530" s="1"/>
        <i x="512" s="1"/>
        <i x="536" s="1"/>
        <i x="499" s="1"/>
        <i x="602" s="1"/>
        <i x="430" s="1"/>
        <i x="569" s="1"/>
        <i x="650" s="1"/>
        <i x="629" s="1"/>
        <i x="561" s="1"/>
        <i x="649" s="1"/>
        <i x="675" s="1"/>
        <i x="582" s="1"/>
        <i x="542" s="1"/>
        <i x="682" s="1"/>
        <i x="555" s="1"/>
        <i x="550" s="1"/>
        <i x="590" s="1"/>
        <i x="537" s="1"/>
        <i x="607" s="1"/>
        <i x="646" s="1"/>
        <i x="622" s="1"/>
        <i x="551" s="1"/>
        <i x="591" s="1"/>
        <i x="299" s="1"/>
        <i x="407" s="1"/>
        <i x="692" s="1"/>
        <i x="249" s="1"/>
        <i x="538" s="1"/>
        <i x="592" s="1"/>
        <i x="608" s="1"/>
        <i x="603" s="1"/>
        <i x="155" s="1"/>
        <i x="145" s="1"/>
        <i x="197" s="1"/>
        <i x="202" s="1"/>
        <i x="211" s="1"/>
        <i x="180" s="1"/>
        <i x="174" s="1"/>
        <i x="648" s="1"/>
        <i x="167" s="1"/>
        <i x="127" s="1"/>
        <i x="212" s="1"/>
        <i x="200" s="1"/>
        <i x="136" s="1"/>
        <i x="183" s="1"/>
        <i x="162" s="1"/>
        <i x="138" s="1"/>
        <i x="193" s="1"/>
        <i x="169" s="1"/>
        <i x="684" s="1"/>
        <i x="583" s="1"/>
        <i x="265" s="1"/>
        <i x="266" s="1"/>
        <i x="484" s="1"/>
        <i x="526" s="1"/>
        <i x="584" s="1"/>
        <i x="509" s="1"/>
        <i x="507" s="1"/>
        <i x="617" s="1"/>
        <i x="341" s="1"/>
        <i x="263" s="1"/>
        <i x="228" s="1"/>
        <i x="293" s="1"/>
        <i x="272" s="1"/>
        <i x="218" s="1"/>
        <i x="314" s="1"/>
        <i x="302" s="1"/>
        <i x="296" s="1"/>
        <i x="235" s="1"/>
        <i x="243" s="1"/>
        <i x="658" s="1"/>
        <i x="276" s="1"/>
        <i x="685" s="1"/>
        <i x="408" s="1"/>
        <i x="279" s="1"/>
        <i x="656" s="1"/>
        <i x="319" s="1"/>
        <i x="328" s="1"/>
        <i x="325" s="1"/>
        <i x="234" s="1"/>
        <i x="289" s="1"/>
        <i x="223" s="1"/>
        <i x="358" s="1"/>
        <i x="336" s="1"/>
        <i x="258" s="1"/>
        <i x="253" s="1"/>
        <i x="665" s="1"/>
        <i x="236" s="1"/>
        <i x="438" s="1"/>
        <i x="698" s="1"/>
        <i x="423" s="1"/>
        <i x="388" s="1"/>
        <i x="387" s="1"/>
        <i x="401" s="1"/>
        <i x="411" s="1"/>
        <i x="370" s="1"/>
        <i x="458" s="1"/>
        <i x="378" s="1"/>
        <i x="350" s="1"/>
        <i x="357" s="1"/>
        <i x="447" s="1"/>
        <i x="475" s="1"/>
        <i x="495" s="1"/>
        <i x="450" s="1"/>
        <i x="700" s="1"/>
        <i x="470" s="1"/>
        <i x="396" s="1"/>
        <i x="345" s="1"/>
        <i x="686" s="1"/>
        <i x="531" s="1"/>
        <i x="659" s="1"/>
        <i x="687" s="1"/>
        <i x="505" s="1"/>
        <i x="618" s="1"/>
        <i x="625" s="1"/>
        <i x="540" s="1"/>
        <i x="543" s="1"/>
        <i x="594" s="1"/>
        <i x="567" s="1"/>
        <i x="375" s="1"/>
        <i x="515" s="1"/>
        <i x="502" s="1"/>
        <i x="431" s="1"/>
        <i x="604" s="1"/>
        <i x="575" s="1"/>
        <i x="424" s="1"/>
        <i x="439" s="1"/>
        <i x="657" s="1"/>
        <i x="471" s="1"/>
        <i x="175" s="1"/>
        <i x="168" s="1"/>
        <i x="132" s="1"/>
        <i x="213" s="1"/>
        <i x="146" s="1"/>
        <i x="135" s="1"/>
        <i x="198" s="1"/>
        <i x="141" s="1"/>
        <i x="205" s="1"/>
        <i x="158" s="1"/>
        <i x="214" s="1"/>
        <i x="177" s="1"/>
        <i x="154" s="1"/>
        <i x="164" s="1"/>
        <i x="189" s="1"/>
        <i x="185" s="1"/>
        <i x="532" s="1"/>
        <i x="129" s="1"/>
        <i x="666" s="1"/>
        <i x="576" s="1"/>
        <i x="476" s="1"/>
        <i x="688" s="1"/>
        <i x="337" s="1"/>
        <i x="303" s="1"/>
        <i x="577" s="1"/>
        <i x="244" s="1"/>
        <i x="273" s="1"/>
        <i x="256" s="1"/>
        <i x="269" s="1"/>
        <i x="219" s="1"/>
        <i x="285" s="1"/>
        <i x="409" s="1"/>
        <i x="669" s="1"/>
        <i x="326" s="1"/>
        <i x="300" s="1"/>
        <i x="287" s="1"/>
        <i x="220" s="1"/>
        <i x="417" s="1"/>
        <i x="338" s="1"/>
        <i x="320" s="1"/>
        <i x="307" s="1"/>
        <i x="362" s="1"/>
        <i x="261" s="1"/>
        <i x="317" s="1"/>
        <i x="254" s="1"/>
        <i x="520" s="1"/>
        <i x="410" s="1"/>
        <i x="363" s="1"/>
        <i x="352" s="1"/>
        <i x="427" s="1"/>
        <i x="664" s="1"/>
        <i x="384" s="1"/>
        <i x="367" s="1"/>
        <i x="412" s="1"/>
        <i x="661" s="1"/>
        <i x="348" s="1"/>
        <i x="693" s="1"/>
        <i x="497" s="1"/>
        <i x="459" s="1"/>
        <i x="472" s="1"/>
        <i x="451" s="1"/>
        <i x="486" s="1"/>
        <i x="397" s="1"/>
        <i x="465" s="1"/>
        <i x="473" s="1"/>
        <i x="221" s="1"/>
        <i x="662" s="1"/>
        <i x="533" s="1"/>
        <i x="544" s="1"/>
        <i x="514" s="1"/>
        <i x="553" s="1"/>
        <i x="517" s="1"/>
        <i x="371" s="1"/>
        <i x="568" s="1"/>
        <i x="660" s="1"/>
        <i x="596" s="1"/>
        <i x="432" s="1"/>
        <i x="593" s="1"/>
        <i x="554" s="1"/>
        <i x="518" s="1"/>
        <i x="500" s="1"/>
        <i x="586" s="1"/>
        <i x="605" s="1"/>
        <i x="523" s="1"/>
        <i x="524" s="1"/>
        <i x="552" s="1"/>
        <i x="581" s="1"/>
        <i x="474" s="1"/>
        <i x="466" s="1"/>
        <i x="301" s="1"/>
        <i x="147" s="1"/>
        <i x="133" s="1"/>
        <i x="195" s="1"/>
        <i x="206" s="1"/>
        <i x="156" s="1"/>
        <i x="134" s="1"/>
        <i x="153" s="1"/>
        <i x="194" s="1"/>
        <i x="176" s="1"/>
        <i x="181" s="1"/>
        <i x="199" s="1"/>
        <i x="142" s="1"/>
        <i x="159" s="1"/>
        <i x="187" s="1"/>
        <i x="125" s="1"/>
        <i x="165" s="1"/>
        <i x="184" s="1"/>
        <i x="171" s="1"/>
        <i x="372" s="1"/>
        <i x="327" s="1"/>
        <i x="452" s="1"/>
        <i x="606" s="1"/>
        <i x="587" s="1"/>
        <i x="373" s="1"/>
        <i x="2" s="1" nd="1"/>
        <i x="0" s="1" nd="1"/>
        <i x="1" s="1" nd="1"/>
        <i x="3"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énero" xr10:uid="{A7536FEE-46C7-46B7-B4B0-808FCBF7C3F3}" sourceName="Género">
  <pivotTables>
    <pivotTable tabId="7" name="InfFormulario"/>
  </pivotTables>
  <data>
    <tabular pivotCacheId="1571665153">
      <items count="3">
        <i x="2" s="1"/>
        <i x="1" s="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echa_nacimiento" xr10:uid="{1CC3F2A3-6662-4E5F-AB9E-83246134B4C3}" sourceName="Fecha nacimiento">
  <pivotTables>
    <pivotTable tabId="7" name="InfFormulario"/>
  </pivotTables>
  <data>
    <tabular pivotCacheId="1571665153">
      <items count="271">
        <i x="3" s="1"/>
        <i x="4" s="1"/>
        <i x="5" s="1"/>
        <i x="6" s="1"/>
        <i x="7" s="1"/>
        <i x="8"/>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68" s="1" nd="1"/>
        <i x="257" s="1" nd="1"/>
        <i x="265" s="1" nd="1"/>
        <i x="267" s="1" nd="1"/>
        <i x="262" s="1" nd="1"/>
        <i x="266" s="1" nd="1"/>
        <i x="256" s="1" nd="1"/>
        <i x="264" s="1" nd="1"/>
        <i x="270" s="1" nd="1"/>
        <i x="263" s="1" nd="1"/>
        <i x="254" s="1" nd="1"/>
        <i x="258" s="1" nd="1"/>
        <i x="261" s="1" nd="1"/>
        <i x="255" s="1" nd="1"/>
        <i x="260" s="1" nd="1"/>
        <i x="269" s="1" nd="1"/>
        <i x="259" s="1" nd="1"/>
        <i x="0" s="1" nd="1"/>
        <i x="1" s="1" nd="1"/>
        <i x="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rca temporal" xr10:uid="{3A13B303-3480-493B-B58C-AE945515E975}" cache="SegmentaciónDeDatos_Marca_temporal" caption="Marca temporal" rowHeight="241300"/>
  <slicer name="Género" xr10:uid="{5E617FCE-215A-46FE-96B9-D9FB125B6FB3}" cache="SegmentaciónDeDatos_Género" caption="Género" rowHeight="241300"/>
  <slicer name="Fecha nacimiento" xr10:uid="{991DED4A-C348-40F1-B40E-BC7ED486C9F8}" cache="SegmentaciónDeDatos_Fecha_nacimiento" caption="Fecha nacimiento" startItem="24"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2C76821-119C-4777-A91A-511872604835}" name="TestBaron" displayName="TestBaron" ref="A3:BJ113" tableType="queryTable" totalsRowShown="0">
  <autoFilter ref="A3:BJ113" xr:uid="{E2C76821-119C-4777-A91A-511872604835}"/>
  <sortState xmlns:xlrd2="http://schemas.microsoft.com/office/spreadsheetml/2017/richdata2" ref="A4:BJ113">
    <sortCondition ref="BJ3:BJ113"/>
  </sortState>
  <tableColumns count="62">
    <tableColumn id="1" xr3:uid="{74DE4387-6399-4BB1-BBD2-B605C8FC45A9}" uniqueName="1" name="Date" queryTableFieldId="1" dataDxfId="173"/>
    <tableColumn id="3" xr3:uid="{1F68F6D5-6D0B-4C16-8787-500F933258A4}" uniqueName="3" name="P1" queryTableFieldId="3"/>
    <tableColumn id="4" xr3:uid="{3202D3B4-6EEA-406B-804C-27ECF8B3776E}" uniqueName="4" name="P2" queryTableFieldId="4"/>
    <tableColumn id="5" xr3:uid="{11D287F8-5F84-470B-B0C4-D2B18684CACB}" uniqueName="5" name="P3" queryTableFieldId="5"/>
    <tableColumn id="6" xr3:uid="{FEEE1246-0E7A-49A8-B6AD-2F91EC665956}" uniqueName="6" name="P4" queryTableFieldId="6"/>
    <tableColumn id="7" xr3:uid="{A4E14D8D-A75F-4EE4-AFB9-F63664498E5A}" uniqueName="7" name="P5" queryTableFieldId="7"/>
    <tableColumn id="8" xr3:uid="{2A8A69B6-B742-4F8A-A3D6-7A577B219B97}" uniqueName="8" name="P6" queryTableFieldId="8"/>
    <tableColumn id="9" xr3:uid="{B5F8A62D-9523-410F-A903-C78BA84372DF}" uniqueName="9" name="P7" queryTableFieldId="9"/>
    <tableColumn id="10" xr3:uid="{F2311E72-404D-4B02-81CA-782AD90D0869}" uniqueName="10" name="P8" queryTableFieldId="10"/>
    <tableColumn id="11" xr3:uid="{C82549A8-2BCC-463A-BB42-DD27CD115BCD}" uniqueName="11" name="P9" queryTableFieldId="11"/>
    <tableColumn id="12" xr3:uid="{95F9EF43-1472-48BB-B2E5-C52D070A52D9}" uniqueName="12" name="P10" queryTableFieldId="12"/>
    <tableColumn id="13" xr3:uid="{A2D297B2-9514-41C4-A019-E717714018BA}" uniqueName="13" name="P11" queryTableFieldId="13"/>
    <tableColumn id="14" xr3:uid="{480A0163-5A28-4012-AC8A-B169552122CF}" uniqueName="14" name="P12" queryTableFieldId="14"/>
    <tableColumn id="15" xr3:uid="{6DA37980-074E-48AC-BEDF-B641D3C71C3F}" uniqueName="15" name="P13" queryTableFieldId="15"/>
    <tableColumn id="16" xr3:uid="{B0539236-CDCA-4FE1-B125-6026A286233A}" uniqueName="16" name="P14" queryTableFieldId="16"/>
    <tableColumn id="17" xr3:uid="{65B2A3E3-3283-4A27-9305-5D4D608B2482}" uniqueName="17" name="P15" queryTableFieldId="17"/>
    <tableColumn id="18" xr3:uid="{9DF41C87-72C3-4AA5-9968-00FC1226C308}" uniqueName="18" name="P16" queryTableFieldId="18"/>
    <tableColumn id="19" xr3:uid="{39EEA55F-D254-4E0C-BB6B-EC53C6AC2B18}" uniqueName="19" name="P17" queryTableFieldId="19"/>
    <tableColumn id="20" xr3:uid="{7269EF6C-D762-4E71-B1D6-0E488393321E}" uniqueName="20" name="P18" queryTableFieldId="20"/>
    <tableColumn id="21" xr3:uid="{9E2D11C6-5AB8-497C-AE3B-895A61275BF2}" uniqueName="21" name="P19" queryTableFieldId="21"/>
    <tableColumn id="22" xr3:uid="{18D2E60E-28EB-4F3D-8816-26CB72F5A025}" uniqueName="22" name="P20" queryTableFieldId="22"/>
    <tableColumn id="23" xr3:uid="{D6CCE767-D637-40BE-AD22-8DA5C8D2A3A4}" uniqueName="23" name="P21" queryTableFieldId="23"/>
    <tableColumn id="24" xr3:uid="{162D7028-77D0-45E6-882F-B9A3829D39E5}" uniqueName="24" name="P22" queryTableFieldId="24"/>
    <tableColumn id="25" xr3:uid="{A757B20E-4FBE-4D73-BDA4-48B9EAEB4B8C}" uniqueName="25" name="P23" queryTableFieldId="25"/>
    <tableColumn id="26" xr3:uid="{2C482CE9-A707-4F7D-9F17-478260326674}" uniqueName="26" name="P24" queryTableFieldId="26"/>
    <tableColumn id="27" xr3:uid="{1A81CFCB-6C4B-47CF-906F-2B7CF2EA51F1}" uniqueName="27" name="P25" queryTableFieldId="27"/>
    <tableColumn id="28" xr3:uid="{3E455C64-5F0F-4791-9B3C-F378637FABD8}" uniqueName="28" name="P26" queryTableFieldId="28"/>
    <tableColumn id="29" xr3:uid="{44A1F821-A272-4AD1-A788-67B73CB70577}" uniqueName="29" name="P27" queryTableFieldId="29"/>
    <tableColumn id="30" xr3:uid="{7D45A4F8-E812-492D-9419-DA3C0A1ECDA8}" uniqueName="30" name="P28" queryTableFieldId="30"/>
    <tableColumn id="31" xr3:uid="{0DDB23EF-A252-4C9E-ADB4-DE3D78C5DC47}" uniqueName="31" name="P29" queryTableFieldId="31"/>
    <tableColumn id="32" xr3:uid="{A3556CC5-C630-4A71-BF55-C68B08509F74}" uniqueName="32" name="P30" queryTableFieldId="32"/>
    <tableColumn id="33" xr3:uid="{2905A90D-385A-46CE-A96D-4DA083EDC504}" uniqueName="33" name="P31" queryTableFieldId="33"/>
    <tableColumn id="34" xr3:uid="{014D29C8-3DFB-49AF-BC78-0121397A384C}" uniqueName="34" name="P32" queryTableFieldId="34"/>
    <tableColumn id="35" xr3:uid="{6119B720-A159-48AA-9D9D-90E257603EE3}" uniqueName="35" name="P33" queryTableFieldId="35"/>
    <tableColumn id="36" xr3:uid="{0653A7E0-93B7-4C15-90C4-E72B12C29068}" uniqueName="36" name="P34" queryTableFieldId="36"/>
    <tableColumn id="37" xr3:uid="{17B5476A-9EDF-4A0D-83EF-401D2648C0EA}" uniqueName="37" name="P35" queryTableFieldId="37"/>
    <tableColumn id="38" xr3:uid="{174B83BC-DCF3-4737-9BDA-F4C71A2E83D3}" uniqueName="38" name="P36" queryTableFieldId="38"/>
    <tableColumn id="39" xr3:uid="{E5AF52EA-74B7-4B0C-9D69-6D58E2E96648}" uniqueName="39" name="P37" queryTableFieldId="39"/>
    <tableColumn id="40" xr3:uid="{31B20477-0E0F-4C03-83EC-31A31BABCAA2}" uniqueName="40" name="P38" queryTableFieldId="40"/>
    <tableColumn id="41" xr3:uid="{10D0BB10-911D-47F5-B2CB-2DD6809B2C51}" uniqueName="41" name="P39" queryTableFieldId="41"/>
    <tableColumn id="42" xr3:uid="{2AEFC7C9-C35C-4B05-85E2-380EA02274ED}" uniqueName="42" name="P40" queryTableFieldId="42"/>
    <tableColumn id="43" xr3:uid="{8AB5F450-829F-4E65-9877-F4C2C3A2666E}" uniqueName="43" name="P41" queryTableFieldId="43"/>
    <tableColumn id="44" xr3:uid="{34803481-19D4-4642-89F7-FA93E51CB2EF}" uniqueName="44" name="P42" queryTableFieldId="44"/>
    <tableColumn id="45" xr3:uid="{EAD6958C-EF11-4FF4-9ED1-627F8A07BB22}" uniqueName="45" name="P43" queryTableFieldId="45"/>
    <tableColumn id="46" xr3:uid="{BCD831B4-894F-43A7-B553-4A43235C3FC5}" uniqueName="46" name="P44" queryTableFieldId="46"/>
    <tableColumn id="47" xr3:uid="{15FB1199-A533-4C4E-A87C-A7E6834143BB}" uniqueName="47" name="P45" queryTableFieldId="47"/>
    <tableColumn id="48" xr3:uid="{FAA03719-1FE5-4E85-900D-0A966CDB2745}" uniqueName="48" name="P46" queryTableFieldId="48"/>
    <tableColumn id="49" xr3:uid="{7FA3A9F4-CB88-4006-97E0-81B15BC3390D}" uniqueName="49" name="P47" queryTableFieldId="49"/>
    <tableColumn id="50" xr3:uid="{7A68DD47-1B10-4D03-B55E-5589EFC443E9}" uniqueName="50" name="P48" queryTableFieldId="50"/>
    <tableColumn id="51" xr3:uid="{9ECC90D4-51E9-4359-9EF3-8020D28FA647}" uniqueName="51" name="P49" queryTableFieldId="51"/>
    <tableColumn id="52" xr3:uid="{EDE65C52-1102-4EE7-BBA5-BB92CDF3FE7E}" uniqueName="52" name="P50" queryTableFieldId="52"/>
    <tableColumn id="53" xr3:uid="{FBC4D8A4-E340-4A57-9A5C-C5FA3F6B9877}" uniqueName="53" name="P51" queryTableFieldId="53"/>
    <tableColumn id="54" xr3:uid="{248012B2-3E3D-49E2-9573-7E73173E6294}" uniqueName="54" name="P52" queryTableFieldId="54"/>
    <tableColumn id="55" xr3:uid="{D6FA67AA-CED3-49BC-A07B-85DE5265F3E0}" uniqueName="55" name="P53" queryTableFieldId="55"/>
    <tableColumn id="56" xr3:uid="{D355A1E7-D7C6-4FC8-98FF-E3045C86F200}" uniqueName="56" name="P54" queryTableFieldId="56"/>
    <tableColumn id="57" xr3:uid="{133D6441-17BC-4492-9E38-B53C80F8850E}" uniqueName="57" name="P55" queryTableFieldId="57"/>
    <tableColumn id="58" xr3:uid="{F206A01F-F599-4954-8822-49316EFA20FE}" uniqueName="58" name="P56" queryTableFieldId="58"/>
    <tableColumn id="59" xr3:uid="{82E01A99-442B-4CA2-8148-B4969A71A12F}" uniqueName="59" name="P57" queryTableFieldId="59"/>
    <tableColumn id="60" xr3:uid="{823ECACF-361B-4385-9B92-2283E87D0F94}" uniqueName="60" name="P58" queryTableFieldId="60"/>
    <tableColumn id="61" xr3:uid="{DB20D0D5-10A8-4435-905C-E0D22B17F0D9}" uniqueName="61" name="P59" queryTableFieldId="61"/>
    <tableColumn id="62" xr3:uid="{B9CBA2B0-869A-4E34-A607-8D9210D3F05B}" uniqueName="62" name="P60" queryTableFieldId="62"/>
    <tableColumn id="63" xr3:uid="{1926C421-0E87-4ADE-92A4-D0B49149145F}" uniqueName="63" name="Date of birth" queryTableFieldId="63" dataDxfId="172">
      <calculatedColumnFormula>IF(ISERROR(VLOOKUP(#REF!,Usuarios[],2,FALSE)),0,VLOOKUP(#REF!,Usuarios[],2,FALSE))</calculatedColumnFormula>
    </tableColumn>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CA5D7D0-B79A-47D4-BE23-FCE2B206F12A}" name="CuentosContados" displayName="CuentosContados" ref="A4:AK1428" tableType="queryTable" totalsRowCount="1">
  <autoFilter ref="A4:AK1427" xr:uid="{87517202-8488-4FF5-AF43-0A6E30CEBB05}"/>
  <sortState xmlns:xlrd2="http://schemas.microsoft.com/office/spreadsheetml/2017/richdata2" ref="A5:AK1427">
    <sortCondition descending="1" ref="AJ4:AJ1427"/>
  </sortState>
  <tableColumns count="37">
    <tableColumn id="1" xr3:uid="{27B8F50D-3CA4-42AF-B843-5086E3F1B8D3}" uniqueName="1" name="Column1" queryTableFieldId="1" dataDxfId="90" totalsRowDxfId="89"/>
    <tableColumn id="2" xr3:uid="{FA0F40AF-E0D1-48E3-9B29-3F8A0322FB5A}" uniqueName="2" name="Amor" totalsRowFunction="custom" queryTableFieldId="2" dataDxfId="88" totalsRowDxfId="87">
      <calculatedColumnFormula>VLOOKUP(CuentosContados[[#This Row],[Column1]],CuentosIndexados[],3,FALSE)</calculatedColumnFormula>
      <totalsRowFormula>COUNTIF(CuentosContados[Amor],"&lt;&gt;0")</totalsRowFormula>
    </tableColumn>
    <tableColumn id="3" xr3:uid="{8571C375-A5EA-4737-AF70-809C5CC72AED}" uniqueName="3" name="depresion" totalsRowFunction="custom" queryTableFieldId="3" dataDxfId="86" totalsRowDxfId="85">
      <calculatedColumnFormula>VLOOKUP(CuentosContados[[#This Row],[Column1]],CuentosIndexados[],5,FALSE)</calculatedColumnFormula>
      <totalsRowFormula>COUNTIF(CuentosContados[depresion],"&lt;&gt;0")</totalsRowFormula>
    </tableColumn>
    <tableColumn id="4" xr3:uid="{B8D82F9F-B349-465E-A32A-D61C8B588550}" uniqueName="4" name="envejecimiento" totalsRowFunction="custom" queryTableFieldId="4" dataDxfId="84" totalsRowDxfId="83">
      <calculatedColumnFormula>VLOOKUP(CuentosContados[[#This Row],[Column1]],CuentosIndexados[],6,FALSE)</calculatedColumnFormula>
      <totalsRowFormula>COUNTIF(CuentosContados[envejecimiento],"&lt;&gt;0")</totalsRowFormula>
    </tableColumn>
    <tableColumn id="5" xr3:uid="{B8F89152-8AE7-45D4-87AC-BCF096910F73}" uniqueName="5" name="frustracion" totalsRowFunction="custom" queryTableFieldId="5" dataDxfId="82" totalsRowDxfId="81">
      <calculatedColumnFormula>VLOOKUP(CuentosContados[[#This Row],[Column1]],CuentosIndexados[],7,FALSE)</calculatedColumnFormula>
      <totalsRowFormula>COUNTIF(CuentosContados[frustracion],"&lt;&gt;0")</totalsRowFormula>
    </tableColumn>
    <tableColumn id="6" xr3:uid="{6B4B3048-95CA-4324-9BB8-A0BE5FB09AD0}" uniqueName="6" name="deseo" totalsRowFunction="custom" queryTableFieldId="6" dataDxfId="80" totalsRowDxfId="79">
      <calculatedColumnFormula>VLOOKUP(CuentosContados[[#This Row],[Column1]],CuentosIndexados[],8,FALSE)</calculatedColumnFormula>
      <totalsRowFormula>COUNTIF(CuentosContados[deseo],"&lt;&gt;0")</totalsRowFormula>
    </tableColumn>
    <tableColumn id="7" xr3:uid="{33CC4D65-0F36-408F-BA7B-4760C20E04C0}" uniqueName="7" name="aburrimiento" totalsRowFunction="custom" queryTableFieldId="7" dataDxfId="78" totalsRowDxfId="77">
      <calculatedColumnFormula>VLOOKUP(CuentosContados[[#This Row],[Column1]],CuentosIndexados[],9,FALSE)</calculatedColumnFormula>
      <totalsRowFormula>COUNTIF(CuentosContados[aburrimiento],"&lt;&gt;0")</totalsRowFormula>
    </tableColumn>
    <tableColumn id="8" xr3:uid="{3AFC8A5D-D9A6-446D-AE4E-0FDE954EC3B4}" uniqueName="8" name="entusiasmo" totalsRowFunction="custom" queryTableFieldId="8" dataDxfId="76" totalsRowDxfId="75">
      <calculatedColumnFormula>VLOOKUP(CuentosContados[[#This Row],[Column1]],CuentosIndexados[],10,FALSE)</calculatedColumnFormula>
      <totalsRowFormula>COUNTIF(CuentosContados[entusiasmo],"&lt;&gt;0")</totalsRowFormula>
    </tableColumn>
    <tableColumn id="9" xr3:uid="{4A8DBFD4-C931-494E-816F-6697BE24CC10}" uniqueName="9" name="educacion" totalsRowFunction="custom" queryTableFieldId="9" dataDxfId="74" totalsRowDxfId="73">
      <calculatedColumnFormula>VLOOKUP(CuentosContados[[#This Row],[Column1]],CuentosIndexados[],11,FALSE)</calculatedColumnFormula>
      <totalsRowFormula>COUNTIF(CuentosContados[educacion],"&lt;&gt;0")</totalsRowFormula>
    </tableColumn>
    <tableColumn id="10" xr3:uid="{43C8898A-BDAC-426F-8B50-CE3B16EEFE36}" uniqueName="10" name="trabajo" totalsRowFunction="custom" queryTableFieldId="10" dataDxfId="72" totalsRowDxfId="71">
      <calculatedColumnFormula>VLOOKUP(CuentosContados[[#This Row],[Column1]],CuentosIndexados[],12,FALSE)</calculatedColumnFormula>
      <totalsRowFormula>COUNTIF(CuentosContados[trabajo],"&lt;&gt;0")</totalsRowFormula>
    </tableColumn>
    <tableColumn id="11" xr3:uid="{CC27DF5F-910A-4A0B-9498-40BE7F69864B}" uniqueName="11" name="malestar" totalsRowFunction="custom" queryTableFieldId="11" dataDxfId="70" totalsRowDxfId="69">
      <calculatedColumnFormula>VLOOKUP(CuentosContados[[#This Row],[Column1]],CuentosIndexados[],13,FALSE)</calculatedColumnFormula>
      <totalsRowFormula>COUNTIF(CuentosContados[malestar],"&lt;&gt;0")</totalsRowFormula>
    </tableColumn>
    <tableColumn id="12" xr3:uid="{AAE03701-4936-4A8A-9287-CCA91E4F852B}" uniqueName="12" name="duda" totalsRowFunction="custom" queryTableFieldId="12" dataDxfId="68" totalsRowDxfId="67">
      <calculatedColumnFormula>VLOOKUP(CuentosContados[[#This Row],[Column1]],CuentosIndexados[],14,FALSE)</calculatedColumnFormula>
      <totalsRowFormula>COUNTIF(CuentosContados[duda],"&lt;&gt;0")</totalsRowFormula>
    </tableColumn>
    <tableColumn id="13" xr3:uid="{FD583FD0-3926-4776-B930-9D8BDD37413A}" uniqueName="13" name="tristeza" totalsRowFunction="custom" queryTableFieldId="13" dataDxfId="66" totalsRowDxfId="65">
      <calculatedColumnFormula>VLOOKUP(CuentosContados[[#This Row],[Column1]],CuentosIndexados[],15,FALSE)</calculatedColumnFormula>
      <totalsRowFormula>COUNTIF(CuentosContados[tristeza],"&lt;&gt;0")</totalsRowFormula>
    </tableColumn>
    <tableColumn id="14" xr3:uid="{56356D2B-36B9-4302-8C3D-B0C12E785A6A}" uniqueName="14" name="resiliencia" totalsRowFunction="custom" queryTableFieldId="14" dataDxfId="64" totalsRowDxfId="63">
      <calculatedColumnFormula>VLOOKUP(CuentosContados[[#This Row],[Column1]],CuentosIndexados[],16,FALSE)</calculatedColumnFormula>
      <totalsRowFormula>COUNTIF(CuentosContados[resiliencia],"&lt;&gt;0")</totalsRowFormula>
    </tableColumn>
    <tableColumn id="15" xr3:uid="{14696DBA-A4EB-493D-944B-D90C4C63261A}" uniqueName="15" name="ira" totalsRowFunction="custom" queryTableFieldId="15" dataDxfId="62" totalsRowDxfId="61">
      <calculatedColumnFormula>VLOOKUP(CuentosContados[[#This Row],[Column1]],CuentosIndexados[],17,FALSE)</calculatedColumnFormula>
      <totalsRowFormula>COUNTIF(CuentosContados[ira],"&lt;&gt;0")</totalsRowFormula>
    </tableColumn>
    <tableColumn id="16" xr3:uid="{12582C89-0800-4BF1-83DF-5407D47E6593}" uniqueName="16" name="arrogancia" totalsRowFunction="custom" queryTableFieldId="16" dataDxfId="60" totalsRowDxfId="59">
      <calculatedColumnFormula>VLOOKUP(CuentosContados[[#This Row],[Column1]],CuentosIndexados[],18,FALSE)</calculatedColumnFormula>
      <totalsRowFormula>COUNTIF(CuentosContados[arrogancia],"&lt;&gt;0")</totalsRowFormula>
    </tableColumn>
    <tableColumn id="17" xr3:uid="{40540E8F-FB74-4B50-942B-2808E106F9A0}" uniqueName="17" name="odio" totalsRowFunction="custom" queryTableFieldId="17" dataDxfId="58" totalsRowDxfId="57">
      <calculatedColumnFormula>VLOOKUP(CuentosContados[[#This Row],[Column1]],CuentosIndexados[],19,FALSE)</calculatedColumnFormula>
      <totalsRowFormula>COUNTIF(CuentosContados[odio],"&lt;&gt;0")</totalsRowFormula>
    </tableColumn>
    <tableColumn id="18" xr3:uid="{2A2C9324-08BA-4872-9658-4C0BB4FCF1B8}" uniqueName="18" name="certeza" totalsRowFunction="custom" queryTableFieldId="18" dataDxfId="56" totalsRowDxfId="55">
      <calculatedColumnFormula>VLOOKUP(CuentosContados[[#This Row],[Column1]],CuentosIndexados[],20,FALSE)</calculatedColumnFormula>
      <totalsRowFormula>COUNTIF(CuentosContados[certeza],"&lt;&gt;0")</totalsRowFormula>
    </tableColumn>
    <tableColumn id="19" xr3:uid="{63DB79F6-DD52-4847-AB53-0145E5CA6C2B}" uniqueName="19" name="fortaleza" totalsRowFunction="custom" queryTableFieldId="19" dataDxfId="54" totalsRowDxfId="53">
      <calculatedColumnFormula>VLOOKUP(CuentosContados[[#This Row],[Column1]],CuentosIndexados[],21,FALSE)</calculatedColumnFormula>
      <totalsRowFormula>COUNTIF(CuentosContados[fortaleza],"&lt;&gt;0")</totalsRowFormula>
    </tableColumn>
    <tableColumn id="20" xr3:uid="{15B0AAC7-EAEB-4BDF-A3DD-059A6C1C4398}" uniqueName="20" name="calma" totalsRowFunction="custom" queryTableFieldId="20" dataDxfId="52" totalsRowDxfId="51">
      <calculatedColumnFormula>VLOOKUP(CuentosContados[[#This Row],[Column1]],CuentosIndexados[],22,FALSE)</calculatedColumnFormula>
      <totalsRowFormula>COUNTIF(CuentosContados[calma],"&lt;&gt;0")</totalsRowFormula>
    </tableColumn>
    <tableColumn id="21" xr3:uid="{F2DD48B1-D565-40E7-95E7-699793E9633A}" uniqueName="21" name="tension" totalsRowFunction="custom" queryTableFieldId="21" dataDxfId="50" totalsRowDxfId="49">
      <calculatedColumnFormula>VLOOKUP(CuentosContados[[#This Row],[Column1]],CuentosIndexados[],23,FALSE)</calculatedColumnFormula>
      <totalsRowFormula>COUNTIF(CuentosContados[tension],"&lt;&gt;0")</totalsRowFormula>
    </tableColumn>
    <tableColumn id="22" xr3:uid="{70B395ED-5E24-4F64-B173-E57A729DD38F}" uniqueName="22" name="estres" totalsRowFunction="custom" queryTableFieldId="22" dataDxfId="48" totalsRowDxfId="47">
      <calculatedColumnFormula>VLOOKUP(CuentosContados[[#This Row],[Column1]],CuentosIndexados[],24,FALSE)</calculatedColumnFormula>
      <totalsRowFormula>COUNTIF(CuentosContados[estres],"&lt;&gt;0")</totalsRowFormula>
    </tableColumn>
    <tableColumn id="23" xr3:uid="{135CFCE4-FD46-481D-ABED-DE2343C76B97}" uniqueName="23" name="adicciones" totalsRowFunction="custom" queryTableFieldId="23" dataDxfId="46" totalsRowDxfId="45">
      <calculatedColumnFormula>VLOOKUP(CuentosContados[[#This Row],[Column1]],CuentosIndexados[],25,FALSE)</calculatedColumnFormula>
      <totalsRowFormula>COUNTIF(CuentosContados[adicciones],"&lt;&gt;0")</totalsRowFormula>
    </tableColumn>
    <tableColumn id="24" xr3:uid="{AABEA808-32A7-456A-AC30-4F2BE8BF0B0D}" uniqueName="24" name="compasion" totalsRowFunction="custom" queryTableFieldId="24" dataDxfId="44" totalsRowDxfId="43">
      <calculatedColumnFormula>VLOOKUP(CuentosContados[[#This Row],[Column1]],CuentosIndexados[],26,FALSE)</calculatedColumnFormula>
      <totalsRowFormula>COUNTIF(CuentosContados[compasion],"&lt;&gt;0")</totalsRowFormula>
    </tableColumn>
    <tableColumn id="25" xr3:uid="{94C2860E-F0CF-4CBD-88FE-465642562B66}" uniqueName="25" name="miedo" totalsRowFunction="custom" queryTableFieldId="25" dataDxfId="42" totalsRowDxfId="41">
      <calculatedColumnFormula>VLOOKUP(CuentosContados[[#This Row],[Column1]],CuentosIndexados[],27,FALSE)</calculatedColumnFormula>
      <totalsRowFormula>COUNTIF(CuentosContados[miedo],"&lt;&gt;0")</totalsRowFormula>
    </tableColumn>
    <tableColumn id="26" xr3:uid="{C20D30E9-8968-494D-B598-75F65C43A759}" uniqueName="26" name="aborto" totalsRowFunction="custom" queryTableFieldId="26" dataDxfId="40" totalsRowDxfId="39">
      <calculatedColumnFormula>VLOOKUP(CuentosContados[[#This Row],[Column1]],CuentosIndexados[],28,FALSE)</calculatedColumnFormula>
      <totalsRowFormula>COUNTIF(CuentosContados[aborto],"&lt;&gt;0")</totalsRowFormula>
    </tableColumn>
    <tableColumn id="27" xr3:uid="{E61A10E5-52AD-4D3D-85BD-97F0F7D66DAB}" uniqueName="27" name="sexo" totalsRowFunction="custom" queryTableFieldId="27" dataDxfId="38" totalsRowDxfId="37">
      <calculatedColumnFormula>VLOOKUP(CuentosContados[[#This Row],[Column1]],CuentosIndexados[],29,FALSE)</calculatedColumnFormula>
      <totalsRowFormula>COUNTIF(CuentosContados[sexo],"&lt;&gt;0")</totalsRowFormula>
    </tableColumn>
    <tableColumn id="28" xr3:uid="{47E58569-9DC6-48E8-9779-5B4AD88C9C7E}" uniqueName="28" name="adolescencia" totalsRowFunction="custom" queryTableFieldId="28" dataDxfId="36" totalsRowDxfId="35">
      <calculatedColumnFormula>VLOOKUP(CuentosContados[[#This Row],[Column1]],CuentosIndexados[],30,FALSE)</calculatedColumnFormula>
      <totalsRowFormula>COUNTIF(CuentosContados[adolescencia],"&lt;&gt;0")</totalsRowFormula>
    </tableColumn>
    <tableColumn id="29" xr3:uid="{A0D10242-923A-4E6C-9A1F-592E80497594}" uniqueName="29" name="bullying" totalsRowFunction="custom" queryTableFieldId="29" dataDxfId="34" totalsRowDxfId="33">
      <calculatedColumnFormula>VLOOKUP(CuentosContados[[#This Row],[Column1]],CuentosIndexados[],31,FALSE)</calculatedColumnFormula>
      <totalsRowFormula>COUNTIF(CuentosContados[bullying],"&lt;&gt;0")</totalsRowFormula>
    </tableColumn>
    <tableColumn id="30" xr3:uid="{1570C29C-B80A-468D-9C43-8CD43520A893}" uniqueName="30" name="agotamiento" totalsRowFunction="custom" queryTableFieldId="30" dataDxfId="32" totalsRowDxfId="31">
      <calculatedColumnFormula>VLOOKUP(CuentosContados[[#This Row],[Column1]],CuentosIndexados[],32,FALSE)</calculatedColumnFormula>
      <totalsRowFormula>COUNTIF(CuentosContados[agotamiento],"&lt;&gt;0")</totalsRowFormula>
    </tableColumn>
    <tableColumn id="31" xr3:uid="{0ADCE5C0-D6DF-411C-B641-2D5213818894}" uniqueName="31" name="humillacion" totalsRowFunction="custom" queryTableFieldId="31" dataDxfId="30" totalsRowDxfId="29">
      <calculatedColumnFormula>VLOOKUP(CuentosContados[[#This Row],[Column1]],CuentosIndexados[],33,FALSE)</calculatedColumnFormula>
      <totalsRowFormula>COUNTIF(CuentosContados[humillacion],"&lt;&gt;0")</totalsRowFormula>
    </tableColumn>
    <tableColumn id="32" xr3:uid="{31E00F68-E3A9-40C3-91DC-C0A81543334A}" uniqueName="32" name="diversion" totalsRowFunction="custom" queryTableFieldId="32" dataDxfId="28" totalsRowDxfId="27">
      <calculatedColumnFormula>VLOOKUP(CuentosContados[[#This Row],[Column1]],CuentosIndexados[],34,FALSE)</calculatedColumnFormula>
      <totalsRowFormula>COUNTIF(CuentosContados[diversion],"&lt;&gt;0")</totalsRowFormula>
    </tableColumn>
    <tableColumn id="33" xr3:uid="{E50F8E2A-9855-4447-97E9-40B41D5B0F07}" uniqueName="33" name="placer" totalsRowFunction="custom" queryTableFieldId="33" dataDxfId="26" totalsRowDxfId="25">
      <calculatedColumnFormula>VLOOKUP(CuentosContados[[#This Row],[Column1]],CuentosIndexados[],35,FALSE)</calculatedColumnFormula>
      <totalsRowFormula>COUNTIF(CuentosContados[placer],"&lt;&gt;0")</totalsRowFormula>
    </tableColumn>
    <tableColumn id="34" xr3:uid="{F5EE4FEA-4CF8-4BDD-A117-417DEAC8F46E}" uniqueName="34" name="apatia" totalsRowFunction="custom" queryTableFieldId="34" dataDxfId="24" totalsRowDxfId="23">
      <calculatedColumnFormula>VLOOKUP(CuentosContados[[#This Row],[Column1]],CuentosIndexados[],36,FALSE)</calculatedColumnFormula>
      <totalsRowFormula>COUNTIF(CuentosContados[apatia],"&lt;&gt;0")</totalsRowFormula>
    </tableColumn>
    <tableColumn id="35" xr3:uid="{E62A7FCE-C91E-4428-9B6A-AB5240642FAA}" uniqueName="35" name="muerte" totalsRowFunction="custom" queryTableFieldId="35" dataDxfId="22" totalsRowDxfId="21">
      <calculatedColumnFormula>VLOOKUP(CuentosContados[[#This Row],[Column1]],CuentosIndexados[],37,FALSE)</calculatedColumnFormula>
      <totalsRowFormula>COUNTIF(CuentosContados[muerte],"&lt;&gt;0")</totalsRowFormula>
    </tableColumn>
    <tableColumn id="36" xr3:uid="{3E85CE84-D66B-4CA8-A7BA-EABBD835CEEC}" uniqueName="36" name="bipolaridad" totalsRowFunction="custom" queryTableFieldId="36" dataDxfId="20" totalsRowDxfId="19">
      <calculatedColumnFormula>VLOOKUP(CuentosContados[[#This Row],[Column1]],CuentosIndexados[],38,FALSE)</calculatedColumnFormula>
      <totalsRowFormula>COUNTIF(CuentosContados[bipolaridad],"&lt;&gt;0")</totalsRowFormula>
    </tableColumn>
    <tableColumn id="37" xr3:uid="{77D553DB-54DE-49A9-9E54-C01BB6D57F2A}" uniqueName="37" name="alegria" totalsRowFunction="custom" queryTableFieldId="37" dataDxfId="18" totalsRowDxfId="17">
      <calculatedColumnFormula>VLOOKUP(CuentosContados[[#This Row],[Column1]],CuentosIndexados[],39,FALSE)</calculatedColumnFormula>
      <totalsRowFormula>COUNTIF(CuentosContados[alegria],"&lt;&gt;0")</totalsRowFormula>
    </tableColumn>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B1F5FEE-A20A-4EA1-9E6E-EA390412816D}" name="Formulario" displayName="Formulario" ref="A5:K738" tableType="queryTable" totalsRowShown="0">
  <autoFilter ref="A5:K738" xr:uid="{66645BF8-97A4-439E-895C-AFE34EDA74A1}"/>
  <sortState xmlns:xlrd2="http://schemas.microsoft.com/office/spreadsheetml/2017/richdata2" ref="A6:K738">
    <sortCondition ref="B5:B738"/>
  </sortState>
  <tableColumns count="11">
    <tableColumn id="1" xr3:uid="{73C87760-02C1-43DE-B39E-9872DFF10476}" uniqueName="1" name="Temporary stamp" queryTableFieldId="1" dataDxfId="16"/>
    <tableColumn id="9" xr3:uid="{358A485D-A9BE-4E63-9731-2C4C7FE00819}" uniqueName="9" name="Birth date" queryTableFieldId="9" dataDxfId="15"/>
    <tableColumn id="3" xr3:uid="{2AA5A4C4-D4F0-41AD-88C2-CEEF1E9128F6}" uniqueName="3" name="General opinion" queryTableFieldId="3" dataDxfId="14"/>
    <tableColumn id="4" xr3:uid="{050F17A8-46E9-4680-8985-69D9F842D3A5}" uniqueName="4" name="Overall score" queryTableFieldId="4"/>
    <tableColumn id="5" xr3:uid="{A888AD11-9202-469B-82D6-5F21B09A910B}" uniqueName="5" name="Score on the &quot;choose&quot; option" queryTableFieldId="5"/>
    <tableColumn id="6" xr3:uid="{75963003-825B-43AA-837D-CC4061338855}" uniqueName="6" name="Score on the &quot;recommend&quot; option" queryTableFieldId="6"/>
    <tableColumn id="7" xr3:uid="{68F4970A-C47D-4F5A-BF5D-6F90E83399B5}" uniqueName="7" name="Detected errors" queryTableFieldId="7" dataDxfId="13"/>
    <tableColumn id="8" xr3:uid="{14095083-D25E-4887-BB55-8BEF8C38BFC0}" uniqueName="8" name="Suggestions for improvement" queryTableFieldId="8" dataDxfId="12"/>
    <tableColumn id="2" xr3:uid="{6AF4D50F-7D4B-4176-9273-F92CA1707CC7}" uniqueName="2" name="Emotional Intelligence" queryTableFieldId="2"/>
    <tableColumn id="10" xr3:uid="{EF19218D-1D71-4B4A-BAA5-8EE8F8AF3DCB}" uniqueName="10" name="Gender" queryTableFieldId="10"/>
    <tableColumn id="11" xr3:uid="{4927B6A6-8B13-4453-9F11-57BF95F230D3}" uniqueName="11" name="Age" queryTableFieldId="18" dataDxfId="11">
      <calculatedColumnFormula>IF(YEAR(Formulario[[#This Row],[Birth date]])&gt;=2003,"Under 18", IF(YEAR(Formulario[[#This Row],[Birth date]])&gt;=1998,"From 18 to 23","Over 23"))</calculatedColumnFormula>
    </tableColumn>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3B21144-7837-4EB2-8B67-37EAD56111C7}" name="Usuarios" displayName="Usuarios" ref="A7:C421" tableType="queryTable" totalsRowShown="0">
  <autoFilter ref="A7:C421" xr:uid="{37352FB0-CAA4-4F66-AB0D-298AFB1DC7A6}"/>
  <tableColumns count="3">
    <tableColumn id="2" xr3:uid="{051837DF-1141-4933-9BAA-96D023BF7F2F}" uniqueName="2" name="Column1.2" queryTableFieldId="2"/>
    <tableColumn id="3" xr3:uid="{512E2DE7-5CB1-4BB0-83EE-A4E1010F6257}" uniqueName="3" name="Column1.3" queryTableFieldId="3" dataDxfId="6"/>
    <tableColumn id="4" xr3:uid="{4D3956B8-087E-479D-8D61-33EBE77B3E15}" uniqueName="4" name="Age" queryTableFieldId="4" dataDxfId="5">
      <calculatedColumnFormula>IF(Usuarios[[#This Row],[Column1.2]]&gt;=2003,"Under 18", IF(Usuarios[[#This Row],[Column1.2]]&gt;=1998,"From 18 to 23","Over 23"))</calculatedColumnFormula>
    </tableColumn>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C7C965E-5CC8-4273-BA46-3C5B95D54786}" name="frelevancia_trec_eval_corpusEmocioneEtiquetadas" displayName="frelevancia_trec_eval_corpusEmocioneEtiquetadas" ref="A4:D1136" tableType="queryTable" totalsRowShown="0">
  <autoFilter ref="A4:D1136" xr:uid="{9C7C965E-5CC8-4273-BA46-3C5B95D54786}"/>
  <tableColumns count="4">
    <tableColumn id="1" xr3:uid="{DA64CE90-A745-42B3-820A-A75F159E8935}" uniqueName="1" name="Column1" queryTableFieldId="1"/>
    <tableColumn id="2" xr3:uid="{CB89B042-C989-4FD2-871B-FE3D066D6AD0}" uniqueName="2" name="Column2" queryTableFieldId="2"/>
    <tableColumn id="3" xr3:uid="{F00CE89B-3F9E-4343-AD42-ACD5B905489B}" uniqueName="3" name="Column3" queryTableFieldId="3" dataDxfId="4"/>
    <tableColumn id="4" xr3:uid="{C1737293-1727-4208-8871-3655C1695C09}" uniqueName="4" name="Column4" queryTableFieldId="4"/>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A8802D3-34B5-46E7-A6F1-E052BEA6155B}" name="TestMillon" displayName="TestMillon" ref="A3:FF83" tableType="queryTable" totalsRowShown="0">
  <autoFilter ref="A3:FF83" xr:uid="{FA8802D3-34B5-46E7-A6F1-E052BEA6155B}"/>
  <sortState xmlns:xlrd2="http://schemas.microsoft.com/office/spreadsheetml/2017/richdata2" ref="A4:FF83">
    <sortCondition ref="FF3:FF83"/>
  </sortState>
  <tableColumns count="162">
    <tableColumn id="1" xr3:uid="{3005FE13-D598-470A-88E8-51CDBA41F6E3}" uniqueName="1" name="Date" queryTableFieldId="1" dataDxfId="171"/>
    <tableColumn id="3" xr3:uid="{BA374F99-D5F8-4D14-9961-7894300BC16E}" uniqueName="3" name="P1" queryTableFieldId="3"/>
    <tableColumn id="4" xr3:uid="{8699F2A5-0AB6-4E8E-98A5-3902BE2F19DA}" uniqueName="4" name="P2" queryTableFieldId="4"/>
    <tableColumn id="5" xr3:uid="{E9B7D1FB-3DF4-4BA5-9FD5-74D513D80C1E}" uniqueName="5" name="P3" queryTableFieldId="5"/>
    <tableColumn id="6" xr3:uid="{263D4DAA-7BF5-49E1-9695-14F354F5EF25}" uniqueName="6" name="P4" queryTableFieldId="6"/>
    <tableColumn id="7" xr3:uid="{4283CA26-9E4C-492A-874B-D5E498260C4F}" uniqueName="7" name="P5" queryTableFieldId="7"/>
    <tableColumn id="8" xr3:uid="{491F4AD7-3AC6-4390-BD06-9C9394E00100}" uniqueName="8" name="P6" queryTableFieldId="8"/>
    <tableColumn id="9" xr3:uid="{7FF9150D-0D23-4159-82D5-B90D96879A56}" uniqueName="9" name="P7" queryTableFieldId="9"/>
    <tableColumn id="10" xr3:uid="{CD373F3B-2E11-4EBD-9FFD-67A76665709B}" uniqueName="10" name="P8" queryTableFieldId="10"/>
    <tableColumn id="11" xr3:uid="{B2274353-E5CB-4196-BB60-819F0200042F}" uniqueName="11" name="P9" queryTableFieldId="11"/>
    <tableColumn id="12" xr3:uid="{87AF1CA4-B2C0-4E2D-B054-9132EEA409C4}" uniqueName="12" name="P10" queryTableFieldId="12"/>
    <tableColumn id="13" xr3:uid="{9382CDA4-CA27-401E-AD3F-A7C2867E4F69}" uniqueName="13" name="P11" queryTableFieldId="13"/>
    <tableColumn id="14" xr3:uid="{D54CB02A-A0D5-4A5C-A737-D50DFE003869}" uniqueName="14" name="P12" queryTableFieldId="14"/>
    <tableColumn id="15" xr3:uid="{D281E752-0408-4113-AC84-224D6E9C7AA0}" uniqueName="15" name="P13" queryTableFieldId="15"/>
    <tableColumn id="16" xr3:uid="{C873075E-30A8-4A21-881B-A36287DD6126}" uniqueName="16" name="P14" queryTableFieldId="16"/>
    <tableColumn id="17" xr3:uid="{07DD062B-504E-4F1B-A7ED-2B80CFAC461B}" uniqueName="17" name="P15" queryTableFieldId="17"/>
    <tableColumn id="18" xr3:uid="{CD010BA0-0398-4B4B-B702-1230DA38458F}" uniqueName="18" name="P16" queryTableFieldId="18"/>
    <tableColumn id="19" xr3:uid="{733190D5-7470-45AF-86F1-2160337FDD1B}" uniqueName="19" name="P17" queryTableFieldId="19"/>
    <tableColumn id="20" xr3:uid="{E182FDEC-34D4-43B8-85BA-7C3C28AF4821}" uniqueName="20" name="P18" queryTableFieldId="20"/>
    <tableColumn id="21" xr3:uid="{A65076B2-42BD-4725-9BC1-AE7BC56B4E92}" uniqueName="21" name="P19" queryTableFieldId="21"/>
    <tableColumn id="22" xr3:uid="{36767094-3B75-4666-A9DD-5783D5E9D707}" uniqueName="22" name="P20" queryTableFieldId="22"/>
    <tableColumn id="23" xr3:uid="{A16E1C85-4640-44B4-A9B9-F1E534EF67E2}" uniqueName="23" name="P21" queryTableFieldId="23"/>
    <tableColumn id="24" xr3:uid="{2CD783B2-FC68-41D1-AAB6-0268CEDCB254}" uniqueName="24" name="P22" queryTableFieldId="24"/>
    <tableColumn id="25" xr3:uid="{913A37A8-7DEE-4E40-9680-8B32007410AD}" uniqueName="25" name="P23" queryTableFieldId="25"/>
    <tableColumn id="26" xr3:uid="{1F1E8B15-3A1D-4C77-9FF3-3DC79FF7FF3A}" uniqueName="26" name="P24" queryTableFieldId="26"/>
    <tableColumn id="27" xr3:uid="{A32FB81A-A5CF-4B3B-B129-0BB07433EAC5}" uniqueName="27" name="P25" queryTableFieldId="27"/>
    <tableColumn id="28" xr3:uid="{28A94659-E587-4297-8DDF-8A748D25CE34}" uniqueName="28" name="P26" queryTableFieldId="28"/>
    <tableColumn id="29" xr3:uid="{F9C6429F-58C8-4FD3-953C-1B89CDD7E102}" uniqueName="29" name="P27" queryTableFieldId="29"/>
    <tableColumn id="30" xr3:uid="{FEC5B7D3-2885-4A5A-A665-C2CFA95550D8}" uniqueName="30" name="P28" queryTableFieldId="30"/>
    <tableColumn id="31" xr3:uid="{B48B3578-A617-4986-BB0A-550FE1B1BF0C}" uniqueName="31" name="P29" queryTableFieldId="31"/>
    <tableColumn id="32" xr3:uid="{29449E8D-024E-4AE6-9A42-1E8E5BEDC188}" uniqueName="32" name="P30" queryTableFieldId="32"/>
    <tableColumn id="33" xr3:uid="{C5475D66-DB16-4E6A-94CB-631C2F162C92}" uniqueName="33" name="P31" queryTableFieldId="33"/>
    <tableColumn id="34" xr3:uid="{1FA8F271-0EFD-433F-AF38-B03653C464D6}" uniqueName="34" name="P32" queryTableFieldId="34"/>
    <tableColumn id="35" xr3:uid="{8F054DA7-1A16-476D-B290-82CC2F35FE31}" uniqueName="35" name="P33" queryTableFieldId="35"/>
    <tableColumn id="36" xr3:uid="{E7AAFB54-4858-416F-84FD-160138E1EC7B}" uniqueName="36" name="P34" queryTableFieldId="36"/>
    <tableColumn id="37" xr3:uid="{DB0C3404-38EC-4CF5-9881-815989A0A767}" uniqueName="37" name="P35" queryTableFieldId="37"/>
    <tableColumn id="38" xr3:uid="{47D99C3E-40E1-4A13-AF80-A6C29D643909}" uniqueName="38" name="P36" queryTableFieldId="38"/>
    <tableColumn id="39" xr3:uid="{C4F787BC-DCBD-4BE8-96A7-1D33C00E07BE}" uniqueName="39" name="P37" queryTableFieldId="39"/>
    <tableColumn id="40" xr3:uid="{3BDD5D36-53E9-441F-A27C-93EFF2BFFFF7}" uniqueName="40" name="P38" queryTableFieldId="40"/>
    <tableColumn id="41" xr3:uid="{87B2FC98-4BE3-488A-B69F-C453D91B781C}" uniqueName="41" name="P39" queryTableFieldId="41"/>
    <tableColumn id="42" xr3:uid="{D43976B6-D488-404D-BF23-2B40910B1D87}" uniqueName="42" name="P40" queryTableFieldId="42"/>
    <tableColumn id="43" xr3:uid="{84990C00-685A-475F-89EB-04BF847615D2}" uniqueName="43" name="P41" queryTableFieldId="43"/>
    <tableColumn id="44" xr3:uid="{5D50B9A0-5781-45AE-AAB9-5BE7BD7BCA8E}" uniqueName="44" name="P42" queryTableFieldId="44"/>
    <tableColumn id="45" xr3:uid="{6A5EB711-E1CE-499D-B4CA-6E6CE505169C}" uniqueName="45" name="P43" queryTableFieldId="45"/>
    <tableColumn id="46" xr3:uid="{C12A576B-B81F-42E8-8EC0-EE428D13A275}" uniqueName="46" name="P44" queryTableFieldId="46"/>
    <tableColumn id="47" xr3:uid="{0442880F-000D-4475-AD78-D8AD3FA6BB50}" uniqueName="47" name="P45" queryTableFieldId="47"/>
    <tableColumn id="48" xr3:uid="{FB4AD059-4761-4F7A-899C-48D0A8DD7C31}" uniqueName="48" name="P46" queryTableFieldId="48"/>
    <tableColumn id="49" xr3:uid="{5EDD8F08-AD7D-4ABD-A17F-54912FF3F87F}" uniqueName="49" name="P47" queryTableFieldId="49"/>
    <tableColumn id="50" xr3:uid="{24C86AD4-2C74-43A3-9B87-8286C03EEBEC}" uniqueName="50" name="P48" queryTableFieldId="50"/>
    <tableColumn id="51" xr3:uid="{AD434D5B-5E5C-49A9-A0A0-5910A7E225AC}" uniqueName="51" name="P49" queryTableFieldId="51"/>
    <tableColumn id="52" xr3:uid="{A1207AC0-7C6D-4D9A-A19C-A16749AAA7CD}" uniqueName="52" name="P50" queryTableFieldId="52"/>
    <tableColumn id="53" xr3:uid="{BC389F8E-678C-4186-9954-CD698501A05F}" uniqueName="53" name="P51" queryTableFieldId="53"/>
    <tableColumn id="54" xr3:uid="{FDA80E8F-D718-4FCD-87A4-997B60054EEB}" uniqueName="54" name="P52" queryTableFieldId="54"/>
    <tableColumn id="55" xr3:uid="{3FEFF66E-1A7D-4DD2-9737-996BFE44CD28}" uniqueName="55" name="P53" queryTableFieldId="55"/>
    <tableColumn id="56" xr3:uid="{151E1F85-2978-46E4-AB21-4E348A9BF08C}" uniqueName="56" name="P54" queryTableFieldId="56"/>
    <tableColumn id="57" xr3:uid="{0CDBF58D-6DA4-4D67-96AB-E7155082710B}" uniqueName="57" name="P55" queryTableFieldId="57"/>
    <tableColumn id="58" xr3:uid="{BE9D52D8-5CBF-4A53-AFBD-BB764F9365E9}" uniqueName="58" name="P56" queryTableFieldId="58"/>
    <tableColumn id="59" xr3:uid="{11279DD2-6F63-4247-8B3B-7360C4F7A973}" uniqueName="59" name="P57" queryTableFieldId="59"/>
    <tableColumn id="60" xr3:uid="{4516F79C-0643-4419-A7DA-AE56CC321903}" uniqueName="60" name="P58" queryTableFieldId="60"/>
    <tableColumn id="61" xr3:uid="{619D7141-59E0-4734-9670-BCAE2C855F2B}" uniqueName="61" name="P59" queryTableFieldId="61"/>
    <tableColumn id="62" xr3:uid="{B9323D8A-0F82-4E1C-AD12-40BB0F1DC821}" uniqueName="62" name="P60" queryTableFieldId="62"/>
    <tableColumn id="63" xr3:uid="{F154C97E-9BB4-4428-914D-F849582E20E5}" uniqueName="63" name="P61" queryTableFieldId="63"/>
    <tableColumn id="64" xr3:uid="{7CAAC928-432D-475D-9211-BC3BC640056F}" uniqueName="64" name="P62" queryTableFieldId="64"/>
    <tableColumn id="65" xr3:uid="{100F74A4-B146-4ED4-8A28-E21B757FF1D6}" uniqueName="65" name="P63" queryTableFieldId="65"/>
    <tableColumn id="66" xr3:uid="{BE80C30F-5086-47D1-AA52-4B66097A79A4}" uniqueName="66" name="P64" queryTableFieldId="66"/>
    <tableColumn id="67" xr3:uid="{3E217EA0-DEB2-4319-913F-90217D6E8FEA}" uniqueName="67" name="P65" queryTableFieldId="67"/>
    <tableColumn id="68" xr3:uid="{E6A59101-8B71-49F4-AA9E-449F2721A147}" uniqueName="68" name="P66" queryTableFieldId="68"/>
    <tableColumn id="69" xr3:uid="{BEC3D786-2667-417E-9E3B-1A3ECE1A1179}" uniqueName="69" name="P67" queryTableFieldId="69"/>
    <tableColumn id="70" xr3:uid="{5806C3D6-7F72-4CC7-B2AF-40EE98A549CB}" uniqueName="70" name="P68" queryTableFieldId="70"/>
    <tableColumn id="71" xr3:uid="{F9F80EC9-3A42-416A-A153-DCBB4F686C38}" uniqueName="71" name="P69" queryTableFieldId="71"/>
    <tableColumn id="72" xr3:uid="{51CC23F8-E559-40A5-AB5C-1BE645C53FB6}" uniqueName="72" name="P70" queryTableFieldId="72"/>
    <tableColumn id="73" xr3:uid="{63E38A90-CF59-417D-850E-0396DBAD8748}" uniqueName="73" name="P71" queryTableFieldId="73"/>
    <tableColumn id="74" xr3:uid="{9162FE5E-262D-49BA-B6DF-BBA7855B3FD5}" uniqueName="74" name="P72" queryTableFieldId="74"/>
    <tableColumn id="75" xr3:uid="{98283DD1-F50E-4DC9-95EB-D364DA55143C}" uniqueName="75" name="P73" queryTableFieldId="75"/>
    <tableColumn id="76" xr3:uid="{723696C0-B2BD-4796-9895-D47629558DDF}" uniqueName="76" name="P74" queryTableFieldId="76"/>
    <tableColumn id="77" xr3:uid="{BBEBEF3D-A408-4FD1-8E67-32009A9A249C}" uniqueName="77" name="P75" queryTableFieldId="77"/>
    <tableColumn id="78" xr3:uid="{372C427A-DF4E-43A0-9A5D-B7BE8862C768}" uniqueName="78" name="P76" queryTableFieldId="78"/>
    <tableColumn id="79" xr3:uid="{4FF5BB59-FDFC-4D54-B593-630E5DFCE42B}" uniqueName="79" name="P77" queryTableFieldId="79"/>
    <tableColumn id="80" xr3:uid="{BB06B917-5D3E-447F-A6E3-6D0E870273C4}" uniqueName="80" name="P78" queryTableFieldId="80"/>
    <tableColumn id="81" xr3:uid="{3E914A29-FAF4-4A73-A04F-B8FCBB39A2A1}" uniqueName="81" name="P79" queryTableFieldId="81"/>
    <tableColumn id="82" xr3:uid="{4F1AFF6B-0F66-455F-AC67-772E88819FB0}" uniqueName="82" name="P80" queryTableFieldId="82"/>
    <tableColumn id="83" xr3:uid="{FAD7616B-641B-41F1-AEC1-7CE2F8857EC5}" uniqueName="83" name="P81" queryTableFieldId="83"/>
    <tableColumn id="84" xr3:uid="{0F524777-F747-42AA-A88D-5E5637404DFB}" uniqueName="84" name="P82" queryTableFieldId="84"/>
    <tableColumn id="85" xr3:uid="{22501FB4-548F-4855-9933-BD4478CC4AEE}" uniqueName="85" name="P83" queryTableFieldId="85"/>
    <tableColumn id="86" xr3:uid="{57748E5F-F438-4DD1-8037-CDFCA48DE373}" uniqueName="86" name="P84" queryTableFieldId="86"/>
    <tableColumn id="87" xr3:uid="{57B8D0F7-DC4F-4055-A800-457F3AE56A19}" uniqueName="87" name="P85" queryTableFieldId="87"/>
    <tableColumn id="88" xr3:uid="{D38449CB-9E54-4568-A9C6-5E7DCA67D57E}" uniqueName="88" name="P86" queryTableFieldId="88"/>
    <tableColumn id="89" xr3:uid="{EB454E0B-C9EE-4863-AF62-3D56ACC6A91E}" uniqueName="89" name="P87" queryTableFieldId="89"/>
    <tableColumn id="90" xr3:uid="{632A40DB-496D-4CFE-A9AD-E6A6B860B7BB}" uniqueName="90" name="P88" queryTableFieldId="90"/>
    <tableColumn id="91" xr3:uid="{AA8F705B-EF8A-431F-8267-3C58066B3960}" uniqueName="91" name="P89" queryTableFieldId="91"/>
    <tableColumn id="92" xr3:uid="{87399571-0521-4A2F-830E-FB218178E859}" uniqueName="92" name="P90" queryTableFieldId="92"/>
    <tableColumn id="93" xr3:uid="{091CEA15-17B5-40B7-BA47-BCBEE91A6BC3}" uniqueName="93" name="P91" queryTableFieldId="93"/>
    <tableColumn id="94" xr3:uid="{173DC48E-49E7-47B6-9511-8A3B68042361}" uniqueName="94" name="P92" queryTableFieldId="94"/>
    <tableColumn id="95" xr3:uid="{58E6347C-4F51-4274-B55C-67EC18BE6CFC}" uniqueName="95" name="P93" queryTableFieldId="95"/>
    <tableColumn id="96" xr3:uid="{9C51F275-63A7-4F4A-B326-2FAE8E3E8D71}" uniqueName="96" name="P94" queryTableFieldId="96"/>
    <tableColumn id="97" xr3:uid="{C3897E06-DCAC-4820-BDBE-A21B62E170A3}" uniqueName="97" name="P95" queryTableFieldId="97"/>
    <tableColumn id="98" xr3:uid="{C5176F5E-2616-49E8-A9F5-9693EFA6E70E}" uniqueName="98" name="P96" queryTableFieldId="98"/>
    <tableColumn id="99" xr3:uid="{DB057B55-567F-4D6B-9399-3CC446458DCE}" uniqueName="99" name="P97" queryTableFieldId="99"/>
    <tableColumn id="100" xr3:uid="{4F159F0F-26A3-403D-B023-A2DFC0F28B21}" uniqueName="100" name="P98" queryTableFieldId="100"/>
    <tableColumn id="101" xr3:uid="{CDDF89C4-B9D3-40BE-BDAB-7D903776395F}" uniqueName="101" name="P99" queryTableFieldId="101"/>
    <tableColumn id="102" xr3:uid="{CD03EA71-6F1F-492E-A1F5-67E3CF1ABA30}" uniqueName="102" name="P100" queryTableFieldId="102"/>
    <tableColumn id="103" xr3:uid="{CCAA8A99-E1E7-4532-B502-4B798D1D8AE6}" uniqueName="103" name="P101" queryTableFieldId="103"/>
    <tableColumn id="104" xr3:uid="{ED8C2879-1686-40D6-BF2E-6B67AA190506}" uniqueName="104" name="P102" queryTableFieldId="104"/>
    <tableColumn id="105" xr3:uid="{B42AC390-132C-4FBB-84E4-5F5C9E3EE8FB}" uniqueName="105" name="P103" queryTableFieldId="105"/>
    <tableColumn id="106" xr3:uid="{FF3578A6-E7A6-40F5-9090-3BDCC7B87DDC}" uniqueName="106" name="P104" queryTableFieldId="106"/>
    <tableColumn id="107" xr3:uid="{AD5B063D-BEB8-4992-B667-442654C66C89}" uniqueName="107" name="P105" queryTableFieldId="107"/>
    <tableColumn id="108" xr3:uid="{6F37A77D-8BC8-4540-8AFF-5EA6DD16702E}" uniqueName="108" name="P106" queryTableFieldId="108"/>
    <tableColumn id="109" xr3:uid="{71982EF6-9C3A-40F8-ACB7-49EC8209E6F7}" uniqueName="109" name="P107" queryTableFieldId="109"/>
    <tableColumn id="110" xr3:uid="{2A7256EF-40F5-44EE-90A2-A84738BC080C}" uniqueName="110" name="P108" queryTableFieldId="110"/>
    <tableColumn id="111" xr3:uid="{733370B7-C670-4C39-AA46-0A3E6769C078}" uniqueName="111" name="P109" queryTableFieldId="111"/>
    <tableColumn id="112" xr3:uid="{5727E2A7-326A-486E-B5C5-FFAACA6FE16F}" uniqueName="112" name="P110" queryTableFieldId="112"/>
    <tableColumn id="113" xr3:uid="{F61204FB-AD88-4AFE-B53F-880FDD7C9221}" uniqueName="113" name="P111" queryTableFieldId="113"/>
    <tableColumn id="114" xr3:uid="{CC6D4C10-CA58-40FD-BBC4-099FE77B99F1}" uniqueName="114" name="P112" queryTableFieldId="114"/>
    <tableColumn id="115" xr3:uid="{D1801FC0-4160-4E4D-A6EA-A9F0D5F08A16}" uniqueName="115" name="P113" queryTableFieldId="115"/>
    <tableColumn id="116" xr3:uid="{CC85B8CE-20A3-428F-ADD3-FC7146E0BD3A}" uniqueName="116" name="P114" queryTableFieldId="116"/>
    <tableColumn id="117" xr3:uid="{C4719B27-AFCF-464F-8DDD-C62D0E40761E}" uniqueName="117" name="P115" queryTableFieldId="117"/>
    <tableColumn id="118" xr3:uid="{502C46C1-BE5F-4CEF-A2D2-BB494FA4B617}" uniqueName="118" name="P116" queryTableFieldId="118"/>
    <tableColumn id="119" xr3:uid="{EFEC8E6F-74A5-4995-9E46-D9E93AEF71FE}" uniqueName="119" name="P117" queryTableFieldId="119"/>
    <tableColumn id="120" xr3:uid="{6CB8AFAB-EBF8-4ECF-9644-6BA74C6B352F}" uniqueName="120" name="P118" queryTableFieldId="120"/>
    <tableColumn id="121" xr3:uid="{F69B07DB-FB5F-469A-9337-489B33002D50}" uniqueName="121" name="P119" queryTableFieldId="121"/>
    <tableColumn id="122" xr3:uid="{2C983F77-E504-4D26-80A7-E078EDF9326E}" uniqueName="122" name="P120" queryTableFieldId="122"/>
    <tableColumn id="123" xr3:uid="{58DDA9E0-FD97-410D-9A18-A13D90FE891E}" uniqueName="123" name="P121" queryTableFieldId="123"/>
    <tableColumn id="124" xr3:uid="{5475B787-F72A-4C96-880D-F793E26BDAE1}" uniqueName="124" name="P122" queryTableFieldId="124"/>
    <tableColumn id="125" xr3:uid="{0A43E2B2-F524-4AF5-915A-39B406BECDF0}" uniqueName="125" name="P123" queryTableFieldId="125"/>
    <tableColumn id="126" xr3:uid="{B7B2E090-F269-43A6-B54A-FF069A732B5B}" uniqueName="126" name="P124" queryTableFieldId="126"/>
    <tableColumn id="127" xr3:uid="{5D91BB73-5886-4A09-9DF7-FEDCCC871C69}" uniqueName="127" name="P125" queryTableFieldId="127"/>
    <tableColumn id="128" xr3:uid="{37C9C839-CE07-497E-B472-1A5D08C819F7}" uniqueName="128" name="P126" queryTableFieldId="128"/>
    <tableColumn id="129" xr3:uid="{141E53A5-CCD9-415A-9799-0C733AFDAC5D}" uniqueName="129" name="P127" queryTableFieldId="129"/>
    <tableColumn id="130" xr3:uid="{CBADA26C-69BB-49C5-B21C-32B3A8B1FA44}" uniqueName="130" name="P128" queryTableFieldId="130"/>
    <tableColumn id="131" xr3:uid="{6C79C598-9703-4AFA-83F8-1866C6F46EF8}" uniqueName="131" name="P129" queryTableFieldId="131"/>
    <tableColumn id="132" xr3:uid="{1611C63C-6F8F-4EBA-A78C-2A53B2D702F6}" uniqueName="132" name="P130" queryTableFieldId="132"/>
    <tableColumn id="133" xr3:uid="{E744C23A-2FCB-427A-9FCE-163A16569F0E}" uniqueName="133" name="P131" queryTableFieldId="133"/>
    <tableColumn id="134" xr3:uid="{9211FBE2-3A4D-4ADC-AC00-D47721B3F33F}" uniqueName="134" name="P132" queryTableFieldId="134"/>
    <tableColumn id="135" xr3:uid="{87FA4338-F746-421E-A460-83F28CE45E28}" uniqueName="135" name="P133" queryTableFieldId="135"/>
    <tableColumn id="136" xr3:uid="{A44A7F94-061B-4E2D-992B-CDAD29558526}" uniqueName="136" name="P134" queryTableFieldId="136"/>
    <tableColumn id="137" xr3:uid="{FF055C6C-78D9-431D-8FBA-13D8BAE487B2}" uniqueName="137" name="P135" queryTableFieldId="137"/>
    <tableColumn id="138" xr3:uid="{75597DE4-81FD-44E9-974B-76510E62820C}" uniqueName="138" name="P136" queryTableFieldId="138"/>
    <tableColumn id="139" xr3:uid="{71671768-C1C0-4076-9CCC-C8BB5CB57F46}" uniqueName="139" name="P137" queryTableFieldId="139"/>
    <tableColumn id="140" xr3:uid="{4D69AB43-2A67-4FEF-B933-73CCA7D2815E}" uniqueName="140" name="P138" queryTableFieldId="140"/>
    <tableColumn id="141" xr3:uid="{EB79C9DE-5896-4EDD-9A3A-2A4527BA91AF}" uniqueName="141" name="P139" queryTableFieldId="141"/>
    <tableColumn id="142" xr3:uid="{669D2410-00D1-49D6-8C2A-399A01B7A23E}" uniqueName="142" name="P140" queryTableFieldId="142"/>
    <tableColumn id="143" xr3:uid="{0F5E18DB-5690-49B3-BACF-4B6A60470AB6}" uniqueName="143" name="P141" queryTableFieldId="143"/>
    <tableColumn id="144" xr3:uid="{41D419D7-571E-46EB-B53E-7AB31923029B}" uniqueName="144" name="P142" queryTableFieldId="144"/>
    <tableColumn id="145" xr3:uid="{12A96259-63CF-4EC7-A2F8-6786A790A2CD}" uniqueName="145" name="P143" queryTableFieldId="145"/>
    <tableColumn id="146" xr3:uid="{281543FC-5F6A-458C-9A1E-606FAF100AD2}" uniqueName="146" name="P144" queryTableFieldId="146"/>
    <tableColumn id="147" xr3:uid="{04C8B25A-F727-4A8B-B882-BEA8BC6473EF}" uniqueName="147" name="P145" queryTableFieldId="147"/>
    <tableColumn id="148" xr3:uid="{1D0007C8-0D8A-418C-BF16-B58C4F833D85}" uniqueName="148" name="P146" queryTableFieldId="148"/>
    <tableColumn id="149" xr3:uid="{00730A1E-3652-4FDB-8E2E-E82FD79314CF}" uniqueName="149" name="P147" queryTableFieldId="149"/>
    <tableColumn id="150" xr3:uid="{F12BC9DF-E0F9-41D5-95F0-AF806AE7F56E}" uniqueName="150" name="P148" queryTableFieldId="150"/>
    <tableColumn id="151" xr3:uid="{09F51A2F-7C38-4EA6-B6A9-6A8D3CAD36BA}" uniqueName="151" name="P149" queryTableFieldId="151"/>
    <tableColumn id="152" xr3:uid="{7623121B-6775-4E1C-B2EF-DEACCA9DF314}" uniqueName="152" name="P150" queryTableFieldId="152"/>
    <tableColumn id="153" xr3:uid="{2DDC026C-9B5E-4A5B-8097-9B75353C0294}" uniqueName="153" name="P151" queryTableFieldId="153"/>
    <tableColumn id="154" xr3:uid="{B29716E7-BA2C-4BC0-961F-24E6911C7DC7}" uniqueName="154" name="P152" queryTableFieldId="154"/>
    <tableColumn id="155" xr3:uid="{D6E34D0F-8329-40D0-B0FC-244C403767D2}" uniqueName="155" name="P153" queryTableFieldId="155"/>
    <tableColumn id="156" xr3:uid="{907DE8BA-930A-48A5-A68B-A6C37B2C5036}" uniqueName="156" name="P154" queryTableFieldId="156"/>
    <tableColumn id="157" xr3:uid="{50E2968C-89F6-41C6-8690-181BBDBD27E7}" uniqueName="157" name="P155" queryTableFieldId="157"/>
    <tableColumn id="158" xr3:uid="{8EE91ECE-B554-49F9-8326-39649A397CA0}" uniqueName="158" name="P156" queryTableFieldId="158"/>
    <tableColumn id="159" xr3:uid="{DC0A4244-45E0-4E7C-A788-B9FD038FE247}" uniqueName="159" name="P157" queryTableFieldId="159"/>
    <tableColumn id="160" xr3:uid="{42AB319E-D251-45B4-81E7-3F1EEB087266}" uniqueName="160" name="P158" queryTableFieldId="160"/>
    <tableColumn id="161" xr3:uid="{1F8E2419-5A15-41EF-918B-FD1E78E3F539}" uniqueName="161" name="P159" queryTableFieldId="161"/>
    <tableColumn id="162" xr3:uid="{2E0F90B3-AB9A-407C-AD60-5F48226B403A}" uniqueName="162" name="P160" queryTableFieldId="162"/>
    <tableColumn id="163" xr3:uid="{66009401-C25C-4201-B874-A3E61C373DDD}" uniqueName="163" name="Date of Birth" queryTableFieldId="163" dataDxfId="170">
      <calculatedColumnFormula>IF(ISERROR(VLOOKUP(#REF!,Usuarios[],2,FALSE)),0,VLOOKUP(#REF!,Usuarios[],2,FALSE))</calculatedColumnFormula>
    </tableColumn>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89A1FAF-0F57-4D57-8729-D49484B66C89}" name="testMayerSalovey" displayName="testMayerSalovey" ref="A3:EL39" tableType="queryTable" totalsRowShown="0">
  <autoFilter ref="A3:EL39" xr:uid="{689A1FAF-0F57-4D57-8729-D49484B66C89}"/>
  <tableColumns count="142">
    <tableColumn id="1" xr3:uid="{D62A0EE1-1BDD-4D5D-9228-B6A5CC7E04F2}" uniqueName="1" name="Date" queryTableFieldId="1" dataDxfId="169"/>
    <tableColumn id="3" xr3:uid="{384C4796-0D03-4FED-9093-90B16D083309}" uniqueName="3" name="A_1_1" queryTableFieldId="3"/>
    <tableColumn id="4" xr3:uid="{923C525E-8054-4B98-99D4-8EEC542985B3}" uniqueName="4" name="A_1_2" queryTableFieldId="4"/>
    <tableColumn id="5" xr3:uid="{702B9844-73C4-4111-83B6-CB8EF443F7DD}" uniqueName="5" name="A_1_3" queryTableFieldId="5"/>
    <tableColumn id="6" xr3:uid="{D8D17594-1446-4188-9B31-0112894B0B0C}" uniqueName="6" name="A_1_4" queryTableFieldId="6"/>
    <tableColumn id="7" xr3:uid="{6CB98603-DD9F-460C-B7B3-0D45643A3401}" uniqueName="7" name="A_1_5" queryTableFieldId="7"/>
    <tableColumn id="8" xr3:uid="{B7901B04-3525-4C91-944C-4200A8209049}" uniqueName="8" name="A_2_1" queryTableFieldId="8"/>
    <tableColumn id="9" xr3:uid="{74A6712C-3E0A-4873-87CF-598F29D36C22}" uniqueName="9" name="A_2_2" queryTableFieldId="9"/>
    <tableColumn id="10" xr3:uid="{CE046F12-4ED6-4D17-9578-C168AB7AECC1}" uniqueName="10" name="A_2_3" queryTableFieldId="10"/>
    <tableColumn id="11" xr3:uid="{03D17175-7466-4C2F-95A2-EAB6EF2F2457}" uniqueName="11" name="A_2_4" queryTableFieldId="11"/>
    <tableColumn id="12" xr3:uid="{68EAF6D4-9562-4417-B859-404573AEAE05}" uniqueName="12" name="A_2_5" queryTableFieldId="12"/>
    <tableColumn id="13" xr3:uid="{057CFF96-C2D2-48FD-9FDB-03344F7C6B27}" uniqueName="13" name="A_3_1" queryTableFieldId="13"/>
    <tableColumn id="14" xr3:uid="{5D5C4943-97B4-4269-8A96-7DECDDCB07F6}" uniqueName="14" name="A_3_2" queryTableFieldId="14"/>
    <tableColumn id="15" xr3:uid="{1CF41EA9-CD5A-48EC-839A-11817487964D}" uniqueName="15" name="A_3_3" queryTableFieldId="15"/>
    <tableColumn id="16" xr3:uid="{F7E9F965-236D-43E5-BE5F-379740C74892}" uniqueName="16" name="A_3_4" queryTableFieldId="16"/>
    <tableColumn id="17" xr3:uid="{7E6A00C3-6744-4134-AAD5-B595E2C4C8ED}" uniqueName="17" name="A_3_5" queryTableFieldId="17"/>
    <tableColumn id="18" xr3:uid="{0AB8775F-75FF-4200-A04E-138AEADF5F23}" uniqueName="18" name="A_4_1" queryTableFieldId="18"/>
    <tableColumn id="19" xr3:uid="{36EBE58C-E7F9-4BEA-AE3B-7AF2D058F22C}" uniqueName="19" name="A_4_2" queryTableFieldId="19"/>
    <tableColumn id="20" xr3:uid="{F82C44DE-80BE-460F-B63E-03AE66D1652D}" uniqueName="20" name="A_4_3" queryTableFieldId="20"/>
    <tableColumn id="21" xr3:uid="{8B985B31-1928-453E-9048-E8C0B4D31CF3}" uniqueName="21" name="A_4_4" queryTableFieldId="21"/>
    <tableColumn id="22" xr3:uid="{AA746940-BAD9-4248-AC00-0C91C8793849}" uniqueName="22" name="A_4_5" queryTableFieldId="22"/>
    <tableColumn id="23" xr3:uid="{EF5592A4-2155-4E30-9D3D-896873FBA341}" uniqueName="23" name="B_1_1" queryTableFieldId="23"/>
    <tableColumn id="24" xr3:uid="{D4504236-4B35-49EE-940C-54B4D115F948}" uniqueName="24" name="B_1_2" queryTableFieldId="24"/>
    <tableColumn id="25" xr3:uid="{44D759C5-806B-4F40-A8C5-7BDB81F87AFE}" uniqueName="25" name="B_1_3" queryTableFieldId="25"/>
    <tableColumn id="26" xr3:uid="{31367C97-A277-4CBD-96C5-B1AF529482E2}" uniqueName="26" name="B_2_1" queryTableFieldId="26"/>
    <tableColumn id="27" xr3:uid="{F6DC9D7C-ACF9-4C70-AA61-B591AA08C4AF}" uniqueName="27" name="B_2_2" queryTableFieldId="27"/>
    <tableColumn id="28" xr3:uid="{62622071-A18C-4F66-8739-FD958E23A0A3}" uniqueName="28" name="B_2_3" queryTableFieldId="28"/>
    <tableColumn id="29" xr3:uid="{8C7BA8E7-1F82-43CE-86D2-39F001CE06F2}" uniqueName="29" name="B_3_1" queryTableFieldId="29"/>
    <tableColumn id="30" xr3:uid="{ECBEE921-605B-42FD-80A1-DB1FD5AAE311}" uniqueName="30" name="B_3_2" queryTableFieldId="30"/>
    <tableColumn id="31" xr3:uid="{5BFC98D1-17E4-4FA5-8D49-5AEB32F2A020}" uniqueName="31" name="B_3_3" queryTableFieldId="31"/>
    <tableColumn id="32" xr3:uid="{3C6185F3-5E49-4D8E-81F3-10DDBB8F44C8}" uniqueName="32" name="B_4_1" queryTableFieldId="32"/>
    <tableColumn id="33" xr3:uid="{DA5496D0-D945-484C-897E-B05B0D318B90}" uniqueName="33" name="B_4_2" queryTableFieldId="33"/>
    <tableColumn id="34" xr3:uid="{2B270F65-421E-4790-96DA-D7D23E95EE0D}" uniqueName="34" name="B_4_3" queryTableFieldId="34"/>
    <tableColumn id="35" xr3:uid="{84C3D02E-CA33-469F-A6D0-3FE5B33F6128}" uniqueName="35" name="B_5_1" queryTableFieldId="35"/>
    <tableColumn id="36" xr3:uid="{21E4472F-0F6D-48A9-9B2E-A5272C540FC6}" uniqueName="36" name="B_5_2" queryTableFieldId="36"/>
    <tableColumn id="37" xr3:uid="{EE675694-7D94-442E-A00B-5E7C0CBEC393}" uniqueName="37" name="B_5_3" queryTableFieldId="37"/>
    <tableColumn id="38" xr3:uid="{BB789786-0F94-4A38-B8F8-5D1D859F7977}" uniqueName="38" name="C_1" queryTableFieldId="38"/>
    <tableColumn id="39" xr3:uid="{4FC0038E-C9E5-4A60-A7ED-87FC835AC78F}" uniqueName="39" name="C_2" queryTableFieldId="39"/>
    <tableColumn id="40" xr3:uid="{91655465-97BC-4D7D-B67F-E113F8A7AD93}" uniqueName="40" name="C_3" queryTableFieldId="40"/>
    <tableColumn id="41" xr3:uid="{4E3257BE-05FF-4713-80C9-D40D66EED6F8}" uniqueName="41" name="C_4" queryTableFieldId="41"/>
    <tableColumn id="42" xr3:uid="{B25E881D-49B2-46F9-8BCF-3F85720E721D}" uniqueName="42" name="C_5" queryTableFieldId="42"/>
    <tableColumn id="43" xr3:uid="{9C28F163-0061-4A4E-9E4C-3A0B6E667BE6}" uniqueName="43" name="C_6" queryTableFieldId="43"/>
    <tableColumn id="44" xr3:uid="{DCC869E1-A38B-4B5A-9FC3-9FE03EFAA2AA}" uniqueName="44" name="C_7" queryTableFieldId="44"/>
    <tableColumn id="45" xr3:uid="{5CFFECA2-FA41-48EF-8822-E5ADCED1F0D4}" uniqueName="45" name="C_8" queryTableFieldId="45"/>
    <tableColumn id="46" xr3:uid="{00F80B7E-2EC2-40AE-94BC-DE1F73BC5949}" uniqueName="46" name="C_9" queryTableFieldId="46"/>
    <tableColumn id="47" xr3:uid="{763D0AE7-6428-474F-BDF8-3477D00A21DB}" uniqueName="47" name="C_10" queryTableFieldId="47"/>
    <tableColumn id="48" xr3:uid="{144F741E-C701-43CD-94D5-4B0429C15EB3}" uniqueName="48" name="C_11" queryTableFieldId="48"/>
    <tableColumn id="49" xr3:uid="{2E44764F-1DAE-4836-900F-E792C19444BF}" uniqueName="49" name="C_12" queryTableFieldId="49"/>
    <tableColumn id="50" xr3:uid="{8206748F-484A-46DA-956D-EC2A4E2EAACD}" uniqueName="50" name="C_13" queryTableFieldId="50"/>
    <tableColumn id="51" xr3:uid="{7D3A9D5B-05C9-40BD-8EFB-F70253E30D18}" uniqueName="51" name="C_14" queryTableFieldId="51"/>
    <tableColumn id="52" xr3:uid="{08DA65DC-E1FC-4585-9F3F-E15BBE7D3498}" uniqueName="52" name="C_15" queryTableFieldId="52"/>
    <tableColumn id="53" xr3:uid="{C4E96201-A23A-4E0C-B677-5A5D2D1595DC}" uniqueName="53" name="C_16" queryTableFieldId="53"/>
    <tableColumn id="54" xr3:uid="{B2006B5C-5D1D-4BA9-9FF3-9F2B7EB79519}" uniqueName="54" name="C_17" queryTableFieldId="54"/>
    <tableColumn id="55" xr3:uid="{25E272CC-0BB2-4B5A-A4AA-76BB84AB0321}" uniqueName="55" name="C_18" queryTableFieldId="55"/>
    <tableColumn id="56" xr3:uid="{9670E7EA-90EC-4C9A-B1DE-A30655879A21}" uniqueName="56" name="C_19" queryTableFieldId="56"/>
    <tableColumn id="57" xr3:uid="{9CBAB548-C4DD-426E-A9D1-1EC34ADA6804}" uniqueName="57" name="C_20" queryTableFieldId="57"/>
    <tableColumn id="58" xr3:uid="{16856F63-C00E-467D-BC8E-09C6CE326B7B}" uniqueName="58" name="D_1_1" queryTableFieldId="58"/>
    <tableColumn id="59" xr3:uid="{BE1606AD-9D85-4557-A371-CA2549CE2272}" uniqueName="59" name="D_1_2" queryTableFieldId="59"/>
    <tableColumn id="60" xr3:uid="{E9DC11C1-F5AC-43DB-9A8E-E9517373E53F}" uniqueName="60" name="D_1_3" queryTableFieldId="60"/>
    <tableColumn id="61" xr3:uid="{E0EE9C58-C2A2-4A58-BD35-A476B86B51AA}" uniqueName="61" name="D_1_4" queryTableFieldId="61"/>
    <tableColumn id="62" xr3:uid="{DA541962-199A-4A0A-86A9-90CD0EC70DC1}" uniqueName="62" name="D_2_1" queryTableFieldId="62"/>
    <tableColumn id="63" xr3:uid="{8624AB4B-7BD8-4F96-92BF-2F23ECE09014}" uniqueName="63" name="D_2_2" queryTableFieldId="63"/>
    <tableColumn id="64" xr3:uid="{76A7A722-DC7D-4A19-80F2-E031F8007136}" uniqueName="64" name="D_2_3" queryTableFieldId="64"/>
    <tableColumn id="65" xr3:uid="{E3E1C617-6D08-45BE-AB70-7E01A9284B67}" uniqueName="65" name="D_2_4" queryTableFieldId="65"/>
    <tableColumn id="66" xr3:uid="{5E17895E-9A1B-41F4-93BD-B5F4C017A3C2}" uniqueName="66" name="D_3_1" queryTableFieldId="66"/>
    <tableColumn id="67" xr3:uid="{A770F7D1-5837-4D76-A57F-33F5B693EBD5}" uniqueName="67" name="D_3_2" queryTableFieldId="67"/>
    <tableColumn id="68" xr3:uid="{FD901177-5B9F-44AC-86AA-88E3FAC9575C}" uniqueName="68" name="D_3_3" queryTableFieldId="68"/>
    <tableColumn id="69" xr3:uid="{D90BC905-B529-4CE4-A9AF-8940DDC4EF7A}" uniqueName="69" name="D_3_4" queryTableFieldId="69"/>
    <tableColumn id="70" xr3:uid="{F82E8997-8B77-4E16-947A-9AC7693A4989}" uniqueName="70" name="D_4_1" queryTableFieldId="70"/>
    <tableColumn id="71" xr3:uid="{AA23B084-63A7-4E0C-A3AD-FB6150315D70}" uniqueName="71" name="D_4_2" queryTableFieldId="71"/>
    <tableColumn id="72" xr3:uid="{2F48DDB3-4429-4B4A-893A-9032D41806AA}" uniqueName="72" name="D_4_3" queryTableFieldId="72"/>
    <tableColumn id="73" xr3:uid="{E6A38524-D83C-4C84-9220-458F5B43C1DE}" uniqueName="73" name="D_4_4" queryTableFieldId="73"/>
    <tableColumn id="74" xr3:uid="{BCCFCB9C-FD79-401E-B90C-68140E1B4C6D}" uniqueName="74" name="D_5_1" queryTableFieldId="74"/>
    <tableColumn id="75" xr3:uid="{50C6AC3F-94FB-4FBF-9EA6-87765736C810}" uniqueName="75" name="D_5_2" queryTableFieldId="75"/>
    <tableColumn id="76" xr3:uid="{87BC9D07-6F36-43AD-A945-F27EB52F507D}" uniqueName="76" name="D_5_3" queryTableFieldId="76"/>
    <tableColumn id="77" xr3:uid="{FE092C82-8DBD-4F52-BE2B-9F7CD5E28D59}" uniqueName="77" name="D_5_4" queryTableFieldId="77"/>
    <tableColumn id="78" xr3:uid="{94724BEE-12A2-4B0E-939F-D31D6469ADF6}" uniqueName="78" name="E_1_1" queryTableFieldId="78"/>
    <tableColumn id="79" xr3:uid="{1ECF2B3A-4FAF-42DD-B24E-A2FBDFD90FBE}" uniqueName="79" name="E_1_2" queryTableFieldId="79"/>
    <tableColumn id="80" xr3:uid="{6EDA3073-29F0-4441-8929-67D4E545093C}" uniqueName="80" name="E_1_3" queryTableFieldId="80"/>
    <tableColumn id="81" xr3:uid="{9C092340-24D9-449C-89B6-D4CAA6070E5F}" uniqueName="81" name="E_1_4" queryTableFieldId="81"/>
    <tableColumn id="82" xr3:uid="{0B789477-5A88-46D5-B406-733C117B85CC}" uniqueName="82" name="E_1_5" queryTableFieldId="82"/>
    <tableColumn id="83" xr3:uid="{85E32F41-F745-4B63-B14E-5E6F7ADB2E06}" uniqueName="83" name="E_2_1" queryTableFieldId="83"/>
    <tableColumn id="84" xr3:uid="{C9E4BF1B-8B21-4184-BBE3-F99B18D11A76}" uniqueName="84" name="E_2_2" queryTableFieldId="84"/>
    <tableColumn id="85" xr3:uid="{FC054A70-9F8C-4C4C-A6FD-71185FD0498A}" uniqueName="85" name="E_2_3" queryTableFieldId="85"/>
    <tableColumn id="86" xr3:uid="{2B50AE29-0F2A-4C29-AF6C-9A5253172D51}" uniqueName="86" name="E_2_4" queryTableFieldId="86"/>
    <tableColumn id="87" xr3:uid="{4E6856B0-7A95-4C19-970A-266B422AA3E9}" uniqueName="87" name="E_2_5" queryTableFieldId="87"/>
    <tableColumn id="88" xr3:uid="{51A79716-C677-469C-8109-F64A87592B65}" uniqueName="88" name="E_3_1" queryTableFieldId="88"/>
    <tableColumn id="89" xr3:uid="{16441855-BEAE-4261-8052-271E6AACE1D5}" uniqueName="89" name="E_3_2" queryTableFieldId="89"/>
    <tableColumn id="90" xr3:uid="{CC8A95A6-4608-4405-B710-7730B494CA18}" uniqueName="90" name="E_3_3" queryTableFieldId="90"/>
    <tableColumn id="91" xr3:uid="{589667E0-CBBC-4792-BC20-9911F3E189EC}" uniqueName="91" name="E_3_4" queryTableFieldId="91"/>
    <tableColumn id="92" xr3:uid="{90C33A5B-6B16-460A-852C-FE7F877F2DBF}" uniqueName="92" name="E_3_5" queryTableFieldId="92"/>
    <tableColumn id="93" xr3:uid="{EBF2A284-3B4F-4E5C-AF98-243079F6AF6A}" uniqueName="93" name="E_4_1" queryTableFieldId="93"/>
    <tableColumn id="94" xr3:uid="{5EA150AB-DD37-431C-BBE1-6B48F8183955}" uniqueName="94" name="E_4_2" queryTableFieldId="94"/>
    <tableColumn id="95" xr3:uid="{FE0D124A-D541-48FF-B66F-579D145B0089}" uniqueName="95" name="E_4_3" queryTableFieldId="95"/>
    <tableColumn id="96" xr3:uid="{70B4595F-3611-4426-BFB8-9FDA7D8E1DAB}" uniqueName="96" name="E_4_4" queryTableFieldId="96"/>
    <tableColumn id="97" xr3:uid="{35DD983F-2EA5-4837-843E-BC8D357A2C95}" uniqueName="97" name="E_4_5" queryTableFieldId="97"/>
    <tableColumn id="98" xr3:uid="{5935BE72-85BC-40AD-9D2E-09ECEF9BA1A0}" uniqueName="98" name="E_5_1" queryTableFieldId="98"/>
    <tableColumn id="99" xr3:uid="{8EFBAA69-A2D2-40B3-8027-D22F472432CA}" uniqueName="99" name="E_5_2" queryTableFieldId="99"/>
    <tableColumn id="100" xr3:uid="{A4FE4773-E53B-4DDE-AE7B-C5FD44EB6BB2}" uniqueName="100" name="E_5_3" queryTableFieldId="100"/>
    <tableColumn id="101" xr3:uid="{77934F5A-B909-456F-A078-7D97B9C37EED}" uniqueName="101" name="E_5_4" queryTableFieldId="101"/>
    <tableColumn id="102" xr3:uid="{A4C1F76A-ED69-4FFF-BEAB-50969C5A620B}" uniqueName="102" name="E_5_5" queryTableFieldId="102"/>
    <tableColumn id="103" xr3:uid="{B16B9B52-488D-4717-9103-5B3384FF4CEF}" uniqueName="103" name="E_6_1" queryTableFieldId="103"/>
    <tableColumn id="104" xr3:uid="{6EB4CC03-E747-430E-B495-65F9C4E1749F}" uniqueName="104" name="E_6_2" queryTableFieldId="104"/>
    <tableColumn id="105" xr3:uid="{6AC43F40-D1E9-4B44-A22E-499B2BA433C8}" uniqueName="105" name="E_6_3" queryTableFieldId="105"/>
    <tableColumn id="106" xr3:uid="{430CC95B-97EF-4997-AF8E-28FAA7325CBC}" uniqueName="106" name="E_6_4" queryTableFieldId="106"/>
    <tableColumn id="107" xr3:uid="{DC9E3BFA-7D08-48A3-AD2E-A574A2667F09}" uniqueName="107" name="E_6_5" queryTableFieldId="107"/>
    <tableColumn id="108" xr3:uid="{F3DF9B15-2F78-42A3-89ED-08CABBC510E1}" uniqueName="108" name="F_1_1" queryTableFieldId="108"/>
    <tableColumn id="109" xr3:uid="{ADB4C031-385B-44A6-B950-C0543AFAA08B}" uniqueName="109" name="F_1_2" queryTableFieldId="109"/>
    <tableColumn id="110" xr3:uid="{F3CE5F69-F4D3-4E79-841C-2DEBE14EDD6A}" uniqueName="110" name="F_1_3" queryTableFieldId="110"/>
    <tableColumn id="111" xr3:uid="{00F9406D-AA9D-4281-9FB3-CA8B81B62205}" uniqueName="111" name="F_2_1" queryTableFieldId="111"/>
    <tableColumn id="112" xr3:uid="{64DB4158-F81E-45A0-809B-3DD53BCB5DAE}" uniqueName="112" name="F_2_2" queryTableFieldId="112"/>
    <tableColumn id="113" xr3:uid="{928CDB18-5615-47A7-BE80-06D1784D8D7A}" uniqueName="113" name="F_2_3" queryTableFieldId="113"/>
    <tableColumn id="114" xr3:uid="{821FE854-8862-43F7-819F-8C66B0B157FF}" uniqueName="114" name="F_3_1" queryTableFieldId="114"/>
    <tableColumn id="115" xr3:uid="{8F011FC8-5799-48E3-8139-AC74753E0DA1}" uniqueName="115" name="F_3_2" queryTableFieldId="115"/>
    <tableColumn id="116" xr3:uid="{D25A4029-2F7D-4E43-AEC9-CF399D2DA29E}" uniqueName="116" name="F_3_3" queryTableFieldId="116"/>
    <tableColumn id="117" xr3:uid="{D27BBA67-F43A-4E12-B9C9-BE5153C5CB02}" uniqueName="117" name="F_4_1" queryTableFieldId="117"/>
    <tableColumn id="118" xr3:uid="{E855DE4E-148D-4857-B9DF-AA1A6BE321A1}" uniqueName="118" name="F_4_2" queryTableFieldId="118"/>
    <tableColumn id="119" xr3:uid="{688D4DCB-41FE-4C49-9FBE-5A2FFE36D68E}" uniqueName="119" name="F_4_3" queryTableFieldId="119"/>
    <tableColumn id="120" xr3:uid="{DD258183-92F4-4C13-BD0D-CE997784054B}" uniqueName="120" name="F_5_1" queryTableFieldId="120"/>
    <tableColumn id="121" xr3:uid="{8EB2947D-6D0C-41FB-A68F-45F4A53D0585}" uniqueName="121" name="F_5_2" queryTableFieldId="121"/>
    <tableColumn id="122" xr3:uid="{DF586CB7-30B8-4994-80BC-3A51288D94C6}" uniqueName="122" name="F_5_3" queryTableFieldId="122"/>
    <tableColumn id="123" xr3:uid="{635C1D9B-BF0E-48B0-87DC-C86ACE7ED29E}" uniqueName="123" name="G_1" queryTableFieldId="123"/>
    <tableColumn id="124" xr3:uid="{662AD915-039E-4C8D-8400-C62D7E41B8E6}" uniqueName="124" name="G_2" queryTableFieldId="124"/>
    <tableColumn id="125" xr3:uid="{5097A596-176E-4AC8-A2DB-C1ADB6C070E9}" uniqueName="125" name="G_3" queryTableFieldId="125"/>
    <tableColumn id="126" xr3:uid="{3164DDDF-B48A-4113-B1E3-4A5BF79F7D4E}" uniqueName="126" name="G_4" queryTableFieldId="126"/>
    <tableColumn id="127" xr3:uid="{EECCDF5E-F581-4D1C-8EB8-32FB330A0AA7}" uniqueName="127" name="G_5" queryTableFieldId="127"/>
    <tableColumn id="128" xr3:uid="{FFE66353-1EA6-4F90-A230-EEEAEF56016D}" uniqueName="128" name="G_6" queryTableFieldId="128"/>
    <tableColumn id="129" xr3:uid="{96479835-F637-411F-B81C-BCB8509BC2BC}" uniqueName="129" name="G_7" queryTableFieldId="129"/>
    <tableColumn id="130" xr3:uid="{13DEBE13-0854-42A5-A955-0257DBCC7862}" uniqueName="130" name="G_8" queryTableFieldId="130"/>
    <tableColumn id="131" xr3:uid="{FEC40E52-1085-4064-AAF3-55F08F2687D1}" uniqueName="131" name="G_9" queryTableFieldId="131"/>
    <tableColumn id="132" xr3:uid="{3AD7A37B-B695-44BF-857E-3F039E641FC0}" uniqueName="132" name="G_10" queryTableFieldId="132"/>
    <tableColumn id="133" xr3:uid="{64183CB4-C4CC-439D-879C-1E7A53480782}" uniqueName="133" name="G_11" queryTableFieldId="133"/>
    <tableColumn id="134" xr3:uid="{85A0EF0B-7BA2-491D-B2D5-896CD9B68522}" uniqueName="134" name="G_12" queryTableFieldId="134"/>
    <tableColumn id="135" xr3:uid="{1851CF15-E40A-4BD5-BB7F-4FBC89A2D787}" uniqueName="135" name="H_1_1" queryTableFieldId="135"/>
    <tableColumn id="136" xr3:uid="{B6895877-7473-4922-8691-360EBB913CD5}" uniqueName="136" name="H_1_2" queryTableFieldId="136"/>
    <tableColumn id="137" xr3:uid="{839CCC79-AC77-4B9B-862A-20DDAEAF4898}" uniqueName="137" name="H_1_3" queryTableFieldId="137"/>
    <tableColumn id="138" xr3:uid="{B91A13ED-7915-4007-8AB4-7AADEC012037}" uniqueName="138" name="H_2_1" queryTableFieldId="138"/>
    <tableColumn id="139" xr3:uid="{8153FFC2-D960-4453-BF32-FF9F0072B8E1}" uniqueName="139" name="H_2_2" queryTableFieldId="139"/>
    <tableColumn id="140" xr3:uid="{F72E14B1-1F61-43C0-87D8-5934398A3E15}" uniqueName="140" name="H_2_3" queryTableFieldId="140"/>
    <tableColumn id="141" xr3:uid="{336C286F-423D-4E9E-901A-AF88F08A2235}" uniqueName="141" name="H_3_1" queryTableFieldId="141"/>
    <tableColumn id="142" xr3:uid="{B769C63F-BEE1-4488-9B92-C098A601AB9F}" uniqueName="142" name="H_3_2" queryTableFieldId="142"/>
    <tableColumn id="143" xr3:uid="{56907E3F-96E8-4796-9FD2-07D539C34150}" uniqueName="143" name="H_3_3" queryTableFieldId="143"/>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FF4955-9520-4A80-A02E-485735F0D4D0}" name="FrasesEmociones" displayName="FrasesEmociones" ref="A5:C3647" tableType="queryTable" totalsRowShown="0">
  <autoFilter ref="A5:C3647" xr:uid="{06042C90-0C6D-47BE-91EF-A888749BE6D2}"/>
  <sortState xmlns:xlrd2="http://schemas.microsoft.com/office/spreadsheetml/2017/richdata2" ref="A6:C3647">
    <sortCondition ref="A5:A3647"/>
  </sortState>
  <tableColumns count="3">
    <tableColumn id="2" xr3:uid="{E29E7CB8-99B9-43B2-B5C6-2D3FB97BF4B3}" uniqueName="2" name="Date" queryTableFieldId="2" dataDxfId="168"/>
    <tableColumn id="3" xr3:uid="{29AA06BB-07D4-43B6-BDC1-D87DBDE52BAC}" uniqueName="3" name="User sentence" queryTableFieldId="3"/>
    <tableColumn id="4" xr3:uid="{6C82D33C-F1CA-45BA-83B4-3AD235EE0F3E}" uniqueName="4" name="Emotional category" queryTableFieldId="4"/>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A4062B0-F989-40BE-B641-2E8C4EC735C7}" name="EmocionesIniciales" displayName="EmocionesIniciales" ref="A6:AI1206" tableType="queryTable" totalsRowCount="1">
  <autoFilter ref="A6:AI1205" xr:uid="{1EE091F5-343D-4F68-8765-DB00AAE96C86}"/>
  <sortState xmlns:xlrd2="http://schemas.microsoft.com/office/spreadsheetml/2017/richdata2" ref="A7:AI1205">
    <sortCondition ref="AH6:AH1205"/>
  </sortState>
  <tableColumns count="35">
    <tableColumn id="2" xr3:uid="{4E43604B-A39A-4F99-9E0B-786637CB74C0}" uniqueName="2" name="Date" queryTableFieldId="2" dataDxfId="167" totalsRowDxfId="0"/>
    <tableColumn id="3" xr3:uid="{B6D6A0B9-349D-458E-8BD4-FEE216C98788}" uniqueName="3" name="Emotional Category" queryTableFieldId="3" dataDxfId="166"/>
    <tableColumn id="10" xr3:uid="{CFCE823D-4218-4050-AC09-683EC5578778}" uniqueName="10" name="tension" totalsRowFunction="count" queryTableFieldId="10" dataDxfId="165"/>
    <tableColumn id="28" xr3:uid="{AEABC450-EF89-4884-9211-2565D0FB2450}" uniqueName="28" name="aburrimiento" totalsRowFunction="count" queryTableFieldId="28" dataDxfId="164"/>
    <tableColumn id="11" xr3:uid="{6A0E19BC-B3DB-403E-8DE9-3A2F77755826}" uniqueName="11" name="alegria" totalsRowFunction="count" queryTableFieldId="11" dataDxfId="163"/>
    <tableColumn id="16" xr3:uid="{2B51A16A-CF66-4F1B-A223-E45F27FA9EA0}" uniqueName="16" name="deseo" totalsRowFunction="count" queryTableFieldId="16" dataDxfId="162"/>
    <tableColumn id="31" xr3:uid="{B71DC870-2849-4DD9-A04B-64B2E6FB92C3}" uniqueName="31" name="humillacion" totalsRowFunction="count" queryTableFieldId="31" dataDxfId="161"/>
    <tableColumn id="19" xr3:uid="{596A8DBB-DE18-4CD8-9E9D-DF1A12221E87}" uniqueName="19" name="malestar" totalsRowFunction="count" queryTableFieldId="19" dataDxfId="160"/>
    <tableColumn id="22" xr3:uid="{E6EF8D5B-8EB2-4F25-B29D-974E70134B55}" uniqueName="22" name="tristeza" totalsRowFunction="count" queryTableFieldId="22" dataDxfId="159"/>
    <tableColumn id="33" xr3:uid="{86CFF67A-764F-4EF0-8F95-479F83EFA18F}" uniqueName="33" name="certeza" totalsRowFunction="count" queryTableFieldId="33" dataDxfId="158"/>
    <tableColumn id="24" xr3:uid="{52F822B9-8ECC-4042-8A2D-E780DF97C5AF}" uniqueName="24" name="fortaleza" totalsRowFunction="count" queryTableFieldId="24" dataDxfId="157"/>
    <tableColumn id="21" xr3:uid="{EF1CA7F2-B3EE-4E15-B488-774D5EF5EF7E}" uniqueName="21" name="apatia" totalsRowFunction="count" queryTableFieldId="21" dataDxfId="156"/>
    <tableColumn id="15" xr3:uid="{B41BB9E9-ED84-4620-9D24-556EAD7B25C4}" uniqueName="15" name="entusiasmo" totalsRowFunction="count" queryTableFieldId="15" dataDxfId="155"/>
    <tableColumn id="17" xr3:uid="{BCA86F03-BF77-419E-978B-FFDE665A19F2}" uniqueName="17" name="calma" totalsRowFunction="count" queryTableFieldId="17" dataDxfId="154"/>
    <tableColumn id="12" xr3:uid="{103AE793-B97D-458F-99F2-778369940B89}" uniqueName="12" name="duda" totalsRowFunction="count" queryTableFieldId="12" dataDxfId="153"/>
    <tableColumn id="34" xr3:uid="{57CBAB0B-4A39-47B0-828E-3BB744BC1A7C}" uniqueName="34" name="placer" totalsRowFunction="count" queryTableFieldId="34" dataDxfId="152"/>
    <tableColumn id="13" xr3:uid="{CBC85CBF-BCF9-47A6-9C28-C2C725CA6CEC}" uniqueName="13" name="amor" totalsRowFunction="count" queryTableFieldId="13" dataDxfId="151"/>
    <tableColumn id="30" xr3:uid="{F8565052-F16B-4F66-B8A2-538ACA0D02C2}" uniqueName="30" name="valentia" totalsRowFunction="count" queryTableFieldId="30" dataDxfId="150"/>
    <tableColumn id="6" xr3:uid="{6F4DACE5-0E49-424A-BEF1-04B636C0B679}" uniqueName="6" name="diversion" totalsRowFunction="count" queryTableFieldId="6" dataDxfId="149"/>
    <tableColumn id="23" xr3:uid="{2DC4EBE4-554C-47F7-BCC6-0E7EAD631AFF}" uniqueName="23" name="dolor" totalsRowFunction="count" queryTableFieldId="23" dataDxfId="148"/>
    <tableColumn id="18" xr3:uid="{C211DD22-A6F1-4B37-881D-350DD87DFE08}" uniqueName="18" name="frustracion" totalsRowFunction="count" queryTableFieldId="18" dataDxfId="147"/>
    <tableColumn id="20" xr3:uid="{48C00CEB-E4A7-4BDF-BBA0-1C2F3837B5DB}" uniqueName="20" name="agotamiento" totalsRowFunction="count" queryTableFieldId="20" dataDxfId="146"/>
    <tableColumn id="7" xr3:uid="{D538BDAE-3137-4556-A201-69E3FE972980}" uniqueName="7" name="agrado" totalsRowFunction="count" queryTableFieldId="7" dataDxfId="145"/>
    <tableColumn id="27" xr3:uid="{1EC626E9-1459-44C1-941B-C73EBC46F9D0}" uniqueName="27" name="dependenciaEmocional" totalsRowFunction="count" queryTableFieldId="54" dataDxfId="144"/>
    <tableColumn id="5" xr3:uid="{DD40C40B-64A8-4107-805A-D42AE7272A11}" uniqueName="5" name="compasion" totalsRowFunction="count" queryTableFieldId="5" dataDxfId="143"/>
    <tableColumn id="25" xr3:uid="{4D329A32-A3D3-45E6-8218-A71A52480E19}" uniqueName="25" name="satisfaccion" totalsRowFunction="count" queryTableFieldId="25" dataDxfId="142"/>
    <tableColumn id="35" xr3:uid="{D4726A07-11C9-4C94-A2D5-9830DD069D55}" uniqueName="35" name="apego" totalsRowFunction="count" queryTableFieldId="55" dataDxfId="141"/>
    <tableColumn id="14" xr3:uid="{01ED2438-6A67-464A-862F-CFB3FCAF7807}" uniqueName="14" name="miedo" totalsRowFunction="count" queryTableFieldId="14" dataDxfId="140"/>
    <tableColumn id="36" xr3:uid="{E628DC94-4BE5-48B0-AFDB-F82783826320}" uniqueName="36" name="arrogancia" totalsRowFunction="count" queryTableFieldId="56" dataDxfId="139"/>
    <tableColumn id="26" xr3:uid="{1F6CFE13-C85F-4D77-8438-F5CFC49BD4D2}" uniqueName="26" name="ira" totalsRowFunction="count" queryTableFieldId="26" dataDxfId="138"/>
    <tableColumn id="29" xr3:uid="{C355F280-2B42-4EDC-AE00-ED61A1453B81}" uniqueName="29" name="fobia" totalsRowFunction="count" queryTableFieldId="29" dataDxfId="137"/>
    <tableColumn id="32" xr3:uid="{41116AA4-0784-4305-8F51-3B1CC837C70E}" uniqueName="32" name="odio" totalsRowFunction="count" queryTableFieldId="32" dataDxfId="136"/>
    <tableColumn id="8" xr3:uid="{AF8D2482-6A41-42A6-B631-53D11DE7D518}" uniqueName="8" name="Gender" queryTableFieldId="8" dataDxfId="135">
      <calculatedColumnFormula>IF(ISERROR(VLOOKUP(#REF!,Usuarios[],3,FALSE)),0,VLOOKUP(#REF!,Usuarios[],3,FALSE))</calculatedColumnFormula>
    </tableColumn>
    <tableColumn id="9" xr3:uid="{2774BE56-4D2D-42B4-8603-EA6803C7DB93}" uniqueName="9" name="Date of Birth" queryTableFieldId="9" dataDxfId="134">
      <calculatedColumnFormula>IF(ISERROR(VLOOKUP(#REF!,Usuarios[],2,FALSE)),0,VLOOKUP(#REF!,Usuarios[],2,FALSE))</calculatedColumnFormula>
    </tableColumn>
    <tableColumn id="37" xr3:uid="{C75BEA71-AD59-4A96-A79F-E53FF36D0645}" uniqueName="37" name="Group of age" queryTableFieldId="94" dataDxfId="133">
      <calculatedColumnFormula>IF(EmocionesIniciales[[#This Row],[Date of Birth]]&gt;=2003,"Under 18", IF(EmocionesIniciales[[#This Row],[Date of Birth]]&gt;=1998,"From 18 to 23","Over 23"))</calculatedColumnFormula>
    </tableColumn>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DC816E7-83D5-4678-94FF-8CC2DEBC5ADA}" name="confusionMatrixEmociones" displayName="confusionMatrixEmociones" ref="B3:AC31" tableType="queryTable" totalsRowShown="0">
  <autoFilter ref="B3:AC31" xr:uid="{BDC816E7-83D5-4678-94FF-8CC2DEBC5ADA}"/>
  <tableColumns count="28">
    <tableColumn id="1" xr3:uid="{9C71706F-D61A-4143-A97B-50DC60CC9A00}" uniqueName="1" name="boredom " queryTableFieldId="1"/>
    <tableColumn id="2" xr3:uid="{7453247D-4CD6-4524-BBEA-C214E873C8F2}" uniqueName="2" name="exhaustion " queryTableFieldId="2"/>
    <tableColumn id="3" xr3:uid="{D2AB591F-3658-4A71-9D75-045D869FF9CB}" uniqueName="3" name="liking " queryTableFieldId="3"/>
    <tableColumn id="4" xr3:uid="{6574EE23-F955-4178-B98B-193FD60F609E}" uniqueName="4" name="joy " queryTableFieldId="4"/>
    <tableColumn id="5" xr3:uid="{55CA8D63-EEAF-417A-8654-878904C60D6B}" uniqueName="5" name="love " queryTableFieldId="5"/>
    <tableColumn id="6" xr3:uid="{2B18D866-26FE-45CD-8D73-C39589C3DB43}" uniqueName="6" name="apathy " queryTableFieldId="6"/>
    <tableColumn id="7" xr3:uid="{19B97215-4F9F-4931-882B-33FC3B0B2890}" uniqueName="7" name="arrogance " queryTableFieldId="7"/>
    <tableColumn id="8" xr3:uid="{98F50773-4252-4085-A5CE-A55EA0BB8180}" uniqueName="8" name="calm " queryTableFieldId="8"/>
    <tableColumn id="9" xr3:uid="{889F3184-BBE3-44E4-B53D-3740206CBA71}" uniqueName="9" name="certainty " queryTableFieldId="9"/>
    <tableColumn id="10" xr3:uid="{C318CD4E-37C9-486D-A5B6-C48638DB1FCD}" uniqueName="10" name="compassion " queryTableFieldId="10"/>
    <tableColumn id="11" xr3:uid="{A085DED4-9FAB-4E41-9D1C-D003EF0416DA}" uniqueName="11" name="desire " queryTableFieldId="11"/>
    <tableColumn id="12" xr3:uid="{10E49029-6115-4274-831F-3F6CB36EFEEE}" uniqueName="12" name="fun " queryTableFieldId="12"/>
    <tableColumn id="13" xr3:uid="{0D665285-B6D3-4A67-84AF-CC9386D5647F}" uniqueName="13" name="pain " queryTableFieldId="13"/>
    <tableColumn id="14" xr3:uid="{F1EF5C6D-2823-4D63-9F5D-D36EDBF82968}" uniqueName="14" name="doubt " queryTableFieldId="14"/>
    <tableColumn id="15" xr3:uid="{5FC663C8-08CA-4A21-928C-15D818711013}" uniqueName="15" name="enthusiasm " queryTableFieldId="15"/>
    <tableColumn id="16" xr3:uid="{6EF918A3-133D-4DD4-B3B9-1B0699EE2FB3}" uniqueName="16" name="phobia " queryTableFieldId="16"/>
    <tableColumn id="17" xr3:uid="{C390E260-FA42-4ACE-9C14-93CF30CAF6A6}" uniqueName="17" name="strength " queryTableFieldId="17"/>
    <tableColumn id="18" xr3:uid="{92246415-AF12-4BC6-A133-986D8174F7F7}" uniqueName="18" name="frustration " queryTableFieldId="18"/>
    <tableColumn id="19" xr3:uid="{00FA9B1C-7599-4F81-8D77-D97DBD67A539}" uniqueName="19" name="humiliation " queryTableFieldId="19"/>
    <tableColumn id="20" xr3:uid="{C4D4B17D-B797-472F-8014-343B05106779}" uniqueName="20" name="anger " queryTableFieldId="20"/>
    <tableColumn id="21" xr3:uid="{5D65112C-53CE-41AF-949F-D8FE153C5D09}" uniqueName="21" name="discomfort " queryTableFieldId="21"/>
    <tableColumn id="22" xr3:uid="{7AA5226B-44D0-4166-92A9-EDE41F66FF55}" uniqueName="22" name="fear " queryTableFieldId="22"/>
    <tableColumn id="23" xr3:uid="{A3BBA84D-5573-4B71-BB98-44E984AECF68}" uniqueName="23" name="hatred " queryTableFieldId="23"/>
    <tableColumn id="24" xr3:uid="{19111F1B-475E-434B-A114-E6057CE364B3}" uniqueName="24" name="pleasure " queryTableFieldId="24"/>
    <tableColumn id="25" xr3:uid="{214A52AF-DF8A-4EC7-8C73-A9BE71AF96C0}" uniqueName="25" name="satisfaction" queryTableFieldId="25"/>
    <tableColumn id="26" xr3:uid="{BC63F8D4-4F10-43CB-AC1D-506377A3A59E}" uniqueName="26" name="tension " queryTableFieldId="26"/>
    <tableColumn id="27" xr3:uid="{CCACFB6F-83AC-4A74-BE3E-C04EABD1A232}" uniqueName="27" name="sadness " queryTableFieldId="27"/>
    <tableColumn id="28" xr3:uid="{D15D52BE-8D6F-42E5-9ABB-CB6D44FC6F4D}" uniqueName="28" name="courage " queryTableFieldId="28"/>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9908781-4C1F-4577-9F1F-43E4F140DA5A}" name="precisionEmociones" displayName="precisionEmociones" ref="A3:E34" tableType="queryTable" totalsRowShown="0" headerRowDxfId="132" headerRowBorderDxfId="131">
  <autoFilter ref="A3:E34" xr:uid="{79908781-4C1F-4577-9F1F-43E4F140DA5A}"/>
  <tableColumns count="5">
    <tableColumn id="1" xr3:uid="{B32D963E-E809-40FC-BEEC-C8715E4CB9B0}" uniqueName="1" name="Emotion" queryTableFieldId="1" dataDxfId="130"/>
    <tableColumn id="2" xr3:uid="{3B9F3E55-AEE0-4698-B0D4-5CE6799F205F}" uniqueName="2" name="Precision" queryTableFieldId="2"/>
    <tableColumn id="3" xr3:uid="{FB65E99F-434F-4559-8300-D868C7619244}" uniqueName="3" name="Recall" queryTableFieldId="3"/>
    <tableColumn id="4" xr3:uid="{E9654E7E-79D0-4547-957E-2691F30F51AA}" uniqueName="4" name="F1-score" queryTableFieldId="4"/>
    <tableColumn id="5" xr3:uid="{EF6CF32D-BDC8-478E-B5B9-012A0C0EA1AD}" uniqueName="5" name="Support" queryTableFieldId="5"/>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6E4B2F8-B26D-451E-B25A-78A7F775F6F2}" name="AnalisisCuentos" displayName="AnalisisCuentos" ref="A9:D30798" tableType="queryTable" totalsRowShown="0">
  <autoFilter ref="A9:D30798" xr:uid="{16E4B2F8-B26D-451E-B25A-78A7F775F6F2}"/>
  <sortState xmlns:xlrd2="http://schemas.microsoft.com/office/spreadsheetml/2017/richdata2" ref="A10:D30798">
    <sortCondition ref="A9:A30798"/>
  </sortState>
  <tableColumns count="4">
    <tableColumn id="1" xr3:uid="{A50A3770-6535-44EC-8C6E-8DA504FD3350}" uniqueName="1" name="Date" queryTableFieldId="1" dataDxfId="129"/>
    <tableColumn id="2" xr3:uid="{F95B6C02-645D-4401-85CA-5C9A13299212}" uniqueName="2" name="Tale name" queryTableFieldId="2"/>
    <tableColumn id="4" xr3:uid="{0E047E0B-D2CD-4D98-B3BD-6E7571913A88}" uniqueName="4" name="Post_user" queryTableFieldId="4"/>
    <tableColumn id="5" xr3:uid="{395866E7-DBE5-4D7B-942B-7C2BF1E9E6F9}" uniqueName="5" name="CuentosIE answer" queryTableFieldId="5" dataDxfId="128"/>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A4054A0-6FD5-4492-B3AF-183F10C6D4BD}" name="CuentosIndexados" displayName="CuentosIndexados" ref="A7:AM63" tableType="queryTable" totalsRowCount="1">
  <autoFilter ref="A7:AM62" xr:uid="{F9A2EE23-AF21-465F-A63C-D560B2D07B83}"/>
  <sortState xmlns:xlrd2="http://schemas.microsoft.com/office/spreadsheetml/2017/richdata2" ref="A8:AM62">
    <sortCondition ref="A7:A62"/>
  </sortState>
  <tableColumns count="39">
    <tableColumn id="1" xr3:uid="{2E7D92BC-6365-469E-90B5-F43B5490D0E9}" uniqueName="1" name="FILE" queryTableFieldId="1" dataDxfId="127"/>
    <tableColumn id="40" xr3:uid="{10D549C1-A4C4-4094-B3D5-D05628932593}" uniqueName="40" name="Emotion" queryTableFieldId="40"/>
    <tableColumn id="3" xr3:uid="{C586747C-64CA-4A2D-B98E-180CC61A84F4}" uniqueName="3" name="amor" totalsRowFunction="count" queryTableFieldId="3" dataDxfId="126"/>
    <tableColumn id="41" xr3:uid="{AD979765-CC67-4764-9829-04FB79BC9C72}" uniqueName="41" name="Psychologycal type" queryTableFieldId="41"/>
    <tableColumn id="5" xr3:uid="{49BA0559-6DC5-491F-956D-D0F7687A7898}" uniqueName="5" name="depresion" totalsRowFunction="count" queryTableFieldId="5" dataDxfId="125"/>
    <tableColumn id="6" xr3:uid="{CBA96E83-95AA-469F-8362-1DCC5B2E1C4F}" uniqueName="6" name="envejecimiento" queryTableFieldId="6" dataDxfId="124"/>
    <tableColumn id="7" xr3:uid="{9A64318B-FEFF-4F2C-9B0A-0BD931904931}" uniqueName="7" name="frustracion" queryTableFieldId="7" dataDxfId="123"/>
    <tableColumn id="8" xr3:uid="{0A7B05CD-B15B-4A15-848A-C088DDA92DDB}" uniqueName="8" name="deseo" queryTableFieldId="8" dataDxfId="122"/>
    <tableColumn id="9" xr3:uid="{1229036D-8CA8-4C64-B732-9E8AF06F05F1}" uniqueName="9" name="aburrimiento" queryTableFieldId="9" dataDxfId="121"/>
    <tableColumn id="10" xr3:uid="{3929ADE8-5876-4053-9529-A643EEE24266}" uniqueName="10" name="entusiasmo" queryTableFieldId="10" dataDxfId="120"/>
    <tableColumn id="11" xr3:uid="{19CF5FAE-4083-46B7-AD1F-BEF7114E1433}" uniqueName="11" name="educacion" queryTableFieldId="11" dataDxfId="119"/>
    <tableColumn id="12" xr3:uid="{633913AA-ED2D-4254-A726-95DFD6F660CA}" uniqueName="12" name="trabajo" queryTableFieldId="12" dataDxfId="118"/>
    <tableColumn id="13" xr3:uid="{9D207613-1DAF-4243-B937-3743F17C8449}" uniqueName="13" name="malestar" queryTableFieldId="13" dataDxfId="117"/>
    <tableColumn id="14" xr3:uid="{E36D32BA-22A8-4099-8238-10CF00D61E27}" uniqueName="14" name="duda" queryTableFieldId="14" dataDxfId="116"/>
    <tableColumn id="15" xr3:uid="{3E8FD4C4-DB3D-4B88-A671-13B14FFF4286}" uniqueName="15" name="tristeza" queryTableFieldId="15" dataDxfId="115"/>
    <tableColumn id="16" xr3:uid="{6C78606C-F470-4ADF-8506-7111EED7E52F}" uniqueName="16" name="resiliencia" queryTableFieldId="16" dataDxfId="114"/>
    <tableColumn id="17" xr3:uid="{69B86D91-6410-4DB2-8D8E-D6ABCF1B4C02}" uniqueName="17" name="ira" queryTableFieldId="17" dataDxfId="113"/>
    <tableColumn id="18" xr3:uid="{9ECDEDAE-9512-4515-9B4F-EE4021D3BE61}" uniqueName="18" name="arrogancia" queryTableFieldId="18" dataDxfId="112"/>
    <tableColumn id="19" xr3:uid="{586FF07B-DA62-4786-BA8D-190DEEAE790A}" uniqueName="19" name="odio" queryTableFieldId="19" dataDxfId="111"/>
    <tableColumn id="20" xr3:uid="{98CC3618-2CC1-437E-9429-F18DDBE36316}" uniqueName="20" name="certeza" queryTableFieldId="20" dataDxfId="110"/>
    <tableColumn id="21" xr3:uid="{E6E582F4-2CD6-49B4-B9BE-8ED10A122C1B}" uniqueName="21" name="fortaleza" queryTableFieldId="21" dataDxfId="109"/>
    <tableColumn id="22" xr3:uid="{D79F9A28-52F9-41BE-8606-751BAF951F96}" uniqueName="22" name="calma" queryTableFieldId="22" dataDxfId="108"/>
    <tableColumn id="23" xr3:uid="{D51BC306-3AFC-4350-BF51-7DE8DE59B601}" uniqueName="23" name="tension" queryTableFieldId="23" dataDxfId="107"/>
    <tableColumn id="24" xr3:uid="{C247F1A1-782A-412F-9D4B-038654F8C80D}" uniqueName="24" name="estres" queryTableFieldId="24" dataDxfId="106"/>
    <tableColumn id="25" xr3:uid="{EC9629A7-CF3E-4F83-AE6B-166B8D9E3C96}" uniqueName="25" name="adicciones" queryTableFieldId="25" dataDxfId="105"/>
    <tableColumn id="26" xr3:uid="{10F78156-8FBE-4E46-A238-6DD68186F106}" uniqueName="26" name="compasion" queryTableFieldId="26" dataDxfId="104"/>
    <tableColumn id="27" xr3:uid="{2BCCCB19-0797-4AD4-8800-80405A59D543}" uniqueName="27" name="miedo" queryTableFieldId="27" dataDxfId="103"/>
    <tableColumn id="28" xr3:uid="{21A46326-B31E-4EA9-B7A1-8A02520C8F03}" uniqueName="28" name="aborto" queryTableFieldId="28" dataDxfId="102"/>
    <tableColumn id="29" xr3:uid="{14FC326B-2355-44DE-8ECF-AD6A4ADDA0F1}" uniqueName="29" name="sexo" queryTableFieldId="29" dataDxfId="101"/>
    <tableColumn id="30" xr3:uid="{9C156315-2D2E-4C38-B5B0-E0C646DCAAB0}" uniqueName="30" name="adolescencia" queryTableFieldId="30" dataDxfId="100"/>
    <tableColumn id="31" xr3:uid="{76E10310-9016-46D1-9508-57A2257411B9}" uniqueName="31" name="bullying" queryTableFieldId="31" dataDxfId="99"/>
    <tableColumn id="32" xr3:uid="{B3F08E4C-9EE8-4A42-961C-2CBB7B439935}" uniqueName="32" name="agotamiento" queryTableFieldId="32" dataDxfId="98"/>
    <tableColumn id="33" xr3:uid="{A2CC715E-5EBC-442B-B36D-DC5F5F132B48}" uniqueName="33" name="humillacion" queryTableFieldId="33" dataDxfId="97"/>
    <tableColumn id="34" xr3:uid="{AD7D7B26-9477-4B35-A4E4-FE3B6F734F11}" uniqueName="34" name="diversion" queryTableFieldId="34" dataDxfId="96"/>
    <tableColumn id="35" xr3:uid="{22A95099-EA9B-4652-9A9C-7ECD82F21D68}" uniqueName="35" name="placer" queryTableFieldId="35" dataDxfId="95"/>
    <tableColumn id="36" xr3:uid="{7DD0BDAB-15A1-4DD4-AE19-4076FE24973A}" uniqueName="36" name="apatia" queryTableFieldId="36" dataDxfId="94"/>
    <tableColumn id="37" xr3:uid="{84923492-55EF-4900-B7CF-4AF824B4D8D5}" uniqueName="37" name="muerte" queryTableFieldId="37" dataDxfId="93"/>
    <tableColumn id="38" xr3:uid="{E7734218-B9D2-4B9D-9C5B-68D6B256A126}" uniqueName="38" name="bipolaridad" queryTableFieldId="38" dataDxfId="92"/>
    <tableColumn id="39" xr3:uid="{4E9EEF71-7365-4784-B14E-3C961475094F}" uniqueName="39" name="alegria" queryTableFieldId="39" dataDxfId="91"/>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ivotTable" Target="../pivotTables/pivotTable5.xml"/><Relationship Id="rId4" Type="http://schemas.microsoft.com/office/2007/relationships/slicer" Target="../slicers/slicer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6.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02FDB-188A-47DA-B6DB-A762AE66A2BA}">
  <dimension ref="A1:BJ113"/>
  <sheetViews>
    <sheetView tabSelected="1" workbookViewId="0"/>
  </sheetViews>
  <sheetFormatPr baseColWidth="10" defaultRowHeight="15" x14ac:dyDescent="0.25"/>
  <cols>
    <col min="1" max="1" width="13.42578125" bestFit="1" customWidth="1"/>
    <col min="2" max="2" width="17.42578125" bestFit="1" customWidth="1"/>
    <col min="3" max="11" width="5.42578125" bestFit="1" customWidth="1"/>
    <col min="12" max="62" width="6.42578125" bestFit="1" customWidth="1"/>
    <col min="63" max="63" width="13" bestFit="1" customWidth="1"/>
  </cols>
  <sheetData>
    <row r="1" spans="1:62" x14ac:dyDescent="0.25">
      <c r="A1" s="21" t="s">
        <v>15139</v>
      </c>
      <c r="B1" s="21"/>
      <c r="C1" s="21"/>
      <c r="D1" s="21"/>
      <c r="E1" s="21"/>
      <c r="F1" s="21"/>
      <c r="G1" s="21"/>
      <c r="H1" s="21"/>
      <c r="I1" s="21"/>
      <c r="J1" s="21"/>
      <c r="K1" s="21"/>
    </row>
    <row r="3" spans="1:62" x14ac:dyDescent="0.25">
      <c r="A3" t="s">
        <v>15150</v>
      </c>
      <c r="B3" t="s">
        <v>6216</v>
      </c>
      <c r="C3" t="s">
        <v>6217</v>
      </c>
      <c r="D3" t="s">
        <v>6218</v>
      </c>
      <c r="E3" t="s">
        <v>6219</v>
      </c>
      <c r="F3" t="s">
        <v>6220</v>
      </c>
      <c r="G3" t="s">
        <v>6221</v>
      </c>
      <c r="H3" t="s">
        <v>6222</v>
      </c>
      <c r="I3" t="s">
        <v>6223</v>
      </c>
      <c r="J3" t="s">
        <v>6224</v>
      </c>
      <c r="K3" t="s">
        <v>6225</v>
      </c>
      <c r="L3" t="s">
        <v>6226</v>
      </c>
      <c r="M3" t="s">
        <v>6227</v>
      </c>
      <c r="N3" t="s">
        <v>6228</v>
      </c>
      <c r="O3" t="s">
        <v>6229</v>
      </c>
      <c r="P3" t="s">
        <v>6230</v>
      </c>
      <c r="Q3" t="s">
        <v>6231</v>
      </c>
      <c r="R3" t="s">
        <v>6232</v>
      </c>
      <c r="S3" t="s">
        <v>6233</v>
      </c>
      <c r="T3" t="s">
        <v>6234</v>
      </c>
      <c r="U3" t="s">
        <v>6235</v>
      </c>
      <c r="V3" t="s">
        <v>6236</v>
      </c>
      <c r="W3" t="s">
        <v>6237</v>
      </c>
      <c r="X3" t="s">
        <v>6238</v>
      </c>
      <c r="Y3" t="s">
        <v>6239</v>
      </c>
      <c r="Z3" t="s">
        <v>6240</v>
      </c>
      <c r="AA3" t="s">
        <v>6241</v>
      </c>
      <c r="AB3" t="s">
        <v>6242</v>
      </c>
      <c r="AC3" t="s">
        <v>6243</v>
      </c>
      <c r="AD3" t="s">
        <v>6244</v>
      </c>
      <c r="AE3" t="s">
        <v>6245</v>
      </c>
      <c r="AF3" t="s">
        <v>6246</v>
      </c>
      <c r="AG3" t="s">
        <v>6247</v>
      </c>
      <c r="AH3" t="s">
        <v>6248</v>
      </c>
      <c r="AI3" t="s">
        <v>6249</v>
      </c>
      <c r="AJ3" t="s">
        <v>6250</v>
      </c>
      <c r="AK3" t="s">
        <v>6251</v>
      </c>
      <c r="AL3" t="s">
        <v>6252</v>
      </c>
      <c r="AM3" t="s">
        <v>6253</v>
      </c>
      <c r="AN3" t="s">
        <v>6254</v>
      </c>
      <c r="AO3" t="s">
        <v>6255</v>
      </c>
      <c r="AP3" t="s">
        <v>6256</v>
      </c>
      <c r="AQ3" t="s">
        <v>6257</v>
      </c>
      <c r="AR3" t="s">
        <v>6258</v>
      </c>
      <c r="AS3" t="s">
        <v>6259</v>
      </c>
      <c r="AT3" t="s">
        <v>6260</v>
      </c>
      <c r="AU3" t="s">
        <v>6261</v>
      </c>
      <c r="AV3" t="s">
        <v>6262</v>
      </c>
      <c r="AW3" t="s">
        <v>6263</v>
      </c>
      <c r="AX3" t="s">
        <v>6264</v>
      </c>
      <c r="AY3" t="s">
        <v>6265</v>
      </c>
      <c r="AZ3" t="s">
        <v>6266</v>
      </c>
      <c r="BA3" t="s">
        <v>6267</v>
      </c>
      <c r="BB3" t="s">
        <v>6268</v>
      </c>
      <c r="BC3" t="s">
        <v>6269</v>
      </c>
      <c r="BD3" t="s">
        <v>6270</v>
      </c>
      <c r="BE3" t="s">
        <v>6271</v>
      </c>
      <c r="BF3" t="s">
        <v>6272</v>
      </c>
      <c r="BG3" t="s">
        <v>6273</v>
      </c>
      <c r="BH3" t="s">
        <v>6274</v>
      </c>
      <c r="BI3" t="s">
        <v>6275</v>
      </c>
      <c r="BJ3" t="s">
        <v>15190</v>
      </c>
    </row>
    <row r="4" spans="1:62" x14ac:dyDescent="0.25">
      <c r="A4" s="1">
        <v>44354</v>
      </c>
      <c r="B4">
        <v>4</v>
      </c>
      <c r="C4">
        <v>3</v>
      </c>
      <c r="D4">
        <v>2</v>
      </c>
      <c r="E4">
        <v>4</v>
      </c>
      <c r="F4">
        <v>3</v>
      </c>
      <c r="G4">
        <v>2</v>
      </c>
      <c r="H4">
        <v>3</v>
      </c>
      <c r="I4">
        <v>2</v>
      </c>
      <c r="J4">
        <v>2</v>
      </c>
      <c r="K4">
        <v>3</v>
      </c>
      <c r="L4">
        <v>2</v>
      </c>
      <c r="M4">
        <v>2</v>
      </c>
      <c r="N4">
        <v>4</v>
      </c>
      <c r="O4">
        <v>4</v>
      </c>
      <c r="P4">
        <v>2</v>
      </c>
      <c r="Q4">
        <v>2</v>
      </c>
      <c r="R4">
        <v>2</v>
      </c>
      <c r="S4">
        <v>2</v>
      </c>
      <c r="T4">
        <v>3</v>
      </c>
      <c r="U4">
        <v>4</v>
      </c>
      <c r="V4">
        <v>1</v>
      </c>
      <c r="W4">
        <v>2</v>
      </c>
      <c r="X4">
        <v>3</v>
      </c>
      <c r="Y4">
        <v>3</v>
      </c>
      <c r="Z4">
        <v>3</v>
      </c>
      <c r="AA4">
        <v>2</v>
      </c>
      <c r="AB4">
        <v>2</v>
      </c>
      <c r="AC4">
        <v>2</v>
      </c>
      <c r="AD4">
        <v>3</v>
      </c>
      <c r="AE4">
        <v>2</v>
      </c>
      <c r="AF4">
        <v>2</v>
      </c>
      <c r="AG4">
        <v>3</v>
      </c>
      <c r="AH4">
        <v>4</v>
      </c>
      <c r="AI4">
        <v>2</v>
      </c>
      <c r="AJ4">
        <v>2</v>
      </c>
      <c r="AK4">
        <v>3</v>
      </c>
      <c r="AL4">
        <v>2</v>
      </c>
      <c r="AM4">
        <v>3</v>
      </c>
      <c r="AN4">
        <v>2</v>
      </c>
      <c r="AO4">
        <v>3</v>
      </c>
      <c r="AP4">
        <v>3</v>
      </c>
      <c r="AQ4">
        <v>2</v>
      </c>
      <c r="AR4">
        <v>2</v>
      </c>
      <c r="AS4">
        <v>2</v>
      </c>
      <c r="AT4">
        <v>3</v>
      </c>
      <c r="AU4">
        <v>2</v>
      </c>
      <c r="AV4">
        <v>3</v>
      </c>
      <c r="AW4">
        <v>2</v>
      </c>
      <c r="AX4">
        <v>2</v>
      </c>
      <c r="AY4">
        <v>3</v>
      </c>
      <c r="AZ4">
        <v>3</v>
      </c>
      <c r="BA4">
        <v>2</v>
      </c>
      <c r="BB4">
        <v>2</v>
      </c>
      <c r="BC4">
        <v>2</v>
      </c>
      <c r="BD4">
        <v>3</v>
      </c>
      <c r="BE4">
        <v>4</v>
      </c>
      <c r="BF4">
        <v>2</v>
      </c>
      <c r="BG4">
        <v>3</v>
      </c>
      <c r="BH4">
        <v>2</v>
      </c>
      <c r="BI4">
        <v>4</v>
      </c>
      <c r="BJ4">
        <f>IF(ISERROR(VLOOKUP(#REF!,Usuarios[],2,FALSE)),0,VLOOKUP(#REF!,Usuarios[],2,FALSE))</f>
        <v>0</v>
      </c>
    </row>
    <row r="5" spans="1:62" x14ac:dyDescent="0.25">
      <c r="A5" s="1">
        <v>44354</v>
      </c>
      <c r="B5">
        <v>4</v>
      </c>
      <c r="C5">
        <v>2</v>
      </c>
      <c r="D5">
        <v>1</v>
      </c>
      <c r="E5">
        <v>2</v>
      </c>
      <c r="F5">
        <v>3</v>
      </c>
      <c r="G5">
        <v>2</v>
      </c>
      <c r="H5">
        <v>1</v>
      </c>
      <c r="I5">
        <v>4</v>
      </c>
      <c r="J5">
        <v>3</v>
      </c>
      <c r="K5">
        <v>3</v>
      </c>
      <c r="L5">
        <v>4</v>
      </c>
      <c r="M5">
        <v>3</v>
      </c>
      <c r="N5">
        <v>3</v>
      </c>
      <c r="O5">
        <v>2</v>
      </c>
      <c r="P5">
        <v>4</v>
      </c>
      <c r="Q5">
        <v>2</v>
      </c>
      <c r="R5">
        <v>1</v>
      </c>
      <c r="S5">
        <v>3</v>
      </c>
      <c r="T5">
        <v>4</v>
      </c>
      <c r="U5">
        <v>3</v>
      </c>
      <c r="V5">
        <v>2</v>
      </c>
      <c r="W5">
        <v>3</v>
      </c>
      <c r="X5">
        <v>3</v>
      </c>
      <c r="Y5">
        <v>4</v>
      </c>
      <c r="Z5">
        <v>3</v>
      </c>
      <c r="AA5">
        <v>2</v>
      </c>
      <c r="AB5">
        <v>1</v>
      </c>
      <c r="AC5">
        <v>4</v>
      </c>
      <c r="AD5">
        <v>2</v>
      </c>
      <c r="AE5">
        <v>4</v>
      </c>
      <c r="AF5">
        <v>1</v>
      </c>
      <c r="AG5">
        <v>3</v>
      </c>
      <c r="AH5">
        <v>2</v>
      </c>
      <c r="AI5">
        <v>4</v>
      </c>
      <c r="AJ5">
        <v>2</v>
      </c>
      <c r="AK5">
        <v>3</v>
      </c>
      <c r="AL5">
        <v>3</v>
      </c>
      <c r="AM5">
        <v>4</v>
      </c>
      <c r="AN5">
        <v>2</v>
      </c>
      <c r="AO5">
        <v>3</v>
      </c>
      <c r="AP5">
        <v>1</v>
      </c>
      <c r="AQ5">
        <v>2</v>
      </c>
      <c r="AR5">
        <v>1</v>
      </c>
      <c r="AS5">
        <v>4</v>
      </c>
      <c r="AT5">
        <v>2</v>
      </c>
      <c r="AU5">
        <v>3</v>
      </c>
      <c r="AV5">
        <v>3</v>
      </c>
      <c r="AW5">
        <v>4</v>
      </c>
      <c r="AX5">
        <v>2</v>
      </c>
      <c r="AY5">
        <v>4</v>
      </c>
      <c r="AZ5">
        <v>4</v>
      </c>
      <c r="BA5">
        <v>1</v>
      </c>
      <c r="BB5">
        <v>4</v>
      </c>
      <c r="BC5">
        <v>3</v>
      </c>
      <c r="BD5">
        <v>4</v>
      </c>
      <c r="BE5">
        <v>4</v>
      </c>
      <c r="BF5">
        <v>1</v>
      </c>
      <c r="BG5">
        <v>2</v>
      </c>
      <c r="BH5">
        <v>3</v>
      </c>
      <c r="BI5">
        <v>4</v>
      </c>
      <c r="BJ5">
        <f>IF(ISERROR(VLOOKUP(#REF!,Usuarios[],2,FALSE)),0,VLOOKUP(#REF!,Usuarios[],2,FALSE))</f>
        <v>0</v>
      </c>
    </row>
    <row r="6" spans="1:62" x14ac:dyDescent="0.25">
      <c r="A6" s="1">
        <v>44354</v>
      </c>
      <c r="B6">
        <v>4</v>
      </c>
      <c r="C6">
        <v>3</v>
      </c>
      <c r="D6">
        <v>3</v>
      </c>
      <c r="E6">
        <v>4</v>
      </c>
      <c r="F6">
        <v>3</v>
      </c>
      <c r="G6">
        <v>2</v>
      </c>
      <c r="H6">
        <v>1</v>
      </c>
      <c r="I6">
        <v>2</v>
      </c>
      <c r="J6">
        <v>4</v>
      </c>
      <c r="K6">
        <v>2</v>
      </c>
      <c r="L6">
        <v>3</v>
      </c>
      <c r="M6">
        <v>3</v>
      </c>
      <c r="N6">
        <v>3</v>
      </c>
      <c r="O6">
        <v>3</v>
      </c>
      <c r="P6">
        <v>3</v>
      </c>
      <c r="Q6">
        <v>2</v>
      </c>
      <c r="R6">
        <v>1</v>
      </c>
      <c r="S6">
        <v>3</v>
      </c>
      <c r="T6">
        <v>4</v>
      </c>
      <c r="U6">
        <v>4</v>
      </c>
      <c r="V6">
        <v>3</v>
      </c>
      <c r="W6">
        <v>2</v>
      </c>
      <c r="X6">
        <v>4</v>
      </c>
      <c r="Y6">
        <v>4</v>
      </c>
      <c r="Z6">
        <v>2</v>
      </c>
      <c r="AA6">
        <v>3</v>
      </c>
      <c r="AB6">
        <v>2</v>
      </c>
      <c r="AC6">
        <v>1</v>
      </c>
      <c r="AD6">
        <v>3</v>
      </c>
      <c r="AE6">
        <v>2</v>
      </c>
      <c r="AF6">
        <v>2</v>
      </c>
      <c r="AG6">
        <v>3</v>
      </c>
      <c r="AH6">
        <v>3</v>
      </c>
      <c r="AI6">
        <v>2</v>
      </c>
      <c r="AJ6">
        <v>3</v>
      </c>
      <c r="AK6">
        <v>2</v>
      </c>
      <c r="AL6">
        <v>1</v>
      </c>
      <c r="AM6">
        <v>3</v>
      </c>
      <c r="AN6">
        <v>2</v>
      </c>
      <c r="AO6">
        <v>4</v>
      </c>
      <c r="AP6">
        <v>4</v>
      </c>
      <c r="AQ6">
        <v>3</v>
      </c>
      <c r="AR6">
        <v>1</v>
      </c>
      <c r="AS6">
        <v>1</v>
      </c>
      <c r="AT6">
        <v>2</v>
      </c>
      <c r="AU6">
        <v>2</v>
      </c>
      <c r="AV6">
        <v>4</v>
      </c>
      <c r="AW6">
        <v>3</v>
      </c>
      <c r="AX6">
        <v>3</v>
      </c>
      <c r="AY6">
        <v>3</v>
      </c>
      <c r="AZ6">
        <v>4</v>
      </c>
      <c r="BA6">
        <v>2</v>
      </c>
      <c r="BB6">
        <v>1</v>
      </c>
      <c r="BC6">
        <v>3</v>
      </c>
      <c r="BD6">
        <v>3</v>
      </c>
      <c r="BE6">
        <v>4</v>
      </c>
      <c r="BF6">
        <v>1</v>
      </c>
      <c r="BG6">
        <v>3</v>
      </c>
      <c r="BH6">
        <v>2</v>
      </c>
      <c r="BI6">
        <v>4</v>
      </c>
      <c r="BJ6">
        <f>IF(ISERROR(VLOOKUP(#REF!,Usuarios[],2,FALSE)),0,VLOOKUP(#REF!,Usuarios[],2,FALSE))</f>
        <v>0</v>
      </c>
    </row>
    <row r="7" spans="1:62" x14ac:dyDescent="0.25">
      <c r="A7" s="1">
        <v>44354</v>
      </c>
      <c r="B7">
        <v>4</v>
      </c>
      <c r="C7">
        <v>3</v>
      </c>
      <c r="D7">
        <v>3</v>
      </c>
      <c r="E7">
        <v>4</v>
      </c>
      <c r="F7">
        <v>2</v>
      </c>
      <c r="G7">
        <v>1</v>
      </c>
      <c r="H7">
        <v>3</v>
      </c>
      <c r="I7">
        <v>2</v>
      </c>
      <c r="J7">
        <v>4</v>
      </c>
      <c r="K7">
        <v>2</v>
      </c>
      <c r="L7">
        <v>4</v>
      </c>
      <c r="M7">
        <v>3</v>
      </c>
      <c r="N7">
        <v>4</v>
      </c>
      <c r="O7">
        <v>4</v>
      </c>
      <c r="P7">
        <v>3</v>
      </c>
      <c r="Q7">
        <v>3</v>
      </c>
      <c r="R7">
        <v>3</v>
      </c>
      <c r="S7">
        <v>2</v>
      </c>
      <c r="T7">
        <v>3</v>
      </c>
      <c r="U7">
        <v>4</v>
      </c>
      <c r="V7">
        <v>1</v>
      </c>
      <c r="W7">
        <v>3</v>
      </c>
      <c r="X7">
        <v>4</v>
      </c>
      <c r="Y7">
        <v>3</v>
      </c>
      <c r="Z7">
        <v>2</v>
      </c>
      <c r="AA7">
        <v>1</v>
      </c>
      <c r="AB7">
        <v>3</v>
      </c>
      <c r="AC7">
        <v>2</v>
      </c>
      <c r="AD7">
        <v>3</v>
      </c>
      <c r="AE7">
        <v>4</v>
      </c>
      <c r="AF7">
        <v>3</v>
      </c>
      <c r="AG7">
        <v>4</v>
      </c>
      <c r="AH7">
        <v>3</v>
      </c>
      <c r="AI7">
        <v>3</v>
      </c>
      <c r="AJ7">
        <v>2</v>
      </c>
      <c r="AK7">
        <v>3</v>
      </c>
      <c r="AL7">
        <v>1</v>
      </c>
      <c r="AM7">
        <v>3</v>
      </c>
      <c r="AN7">
        <v>2</v>
      </c>
      <c r="AO7">
        <v>4</v>
      </c>
      <c r="AP7">
        <v>3</v>
      </c>
      <c r="AQ7">
        <v>3</v>
      </c>
      <c r="AR7">
        <v>2</v>
      </c>
      <c r="AS7">
        <v>3</v>
      </c>
      <c r="AT7">
        <v>2</v>
      </c>
      <c r="AU7">
        <v>2</v>
      </c>
      <c r="AV7">
        <v>4</v>
      </c>
      <c r="AW7">
        <v>3</v>
      </c>
      <c r="AX7">
        <v>1</v>
      </c>
      <c r="AY7">
        <v>2</v>
      </c>
      <c r="AZ7">
        <v>4</v>
      </c>
      <c r="BA7">
        <v>2</v>
      </c>
      <c r="BB7">
        <v>2</v>
      </c>
      <c r="BC7">
        <v>2</v>
      </c>
      <c r="BD7">
        <v>4</v>
      </c>
      <c r="BE7">
        <v>4</v>
      </c>
      <c r="BF7">
        <v>3</v>
      </c>
      <c r="BG7">
        <v>1</v>
      </c>
      <c r="BH7">
        <v>4</v>
      </c>
      <c r="BI7">
        <v>4</v>
      </c>
      <c r="BJ7">
        <f>IF(ISERROR(VLOOKUP(#REF!,Usuarios[],2,FALSE)),0,VLOOKUP(#REF!,Usuarios[],2,FALSE))</f>
        <v>0</v>
      </c>
    </row>
    <row r="8" spans="1:62" x14ac:dyDescent="0.25">
      <c r="A8" s="1">
        <v>44354</v>
      </c>
      <c r="B8">
        <v>4</v>
      </c>
      <c r="C8">
        <v>2</v>
      </c>
      <c r="D8">
        <v>3</v>
      </c>
      <c r="E8">
        <v>4</v>
      </c>
      <c r="F8">
        <v>3</v>
      </c>
      <c r="G8">
        <v>2</v>
      </c>
      <c r="H8">
        <v>1</v>
      </c>
      <c r="I8">
        <v>2</v>
      </c>
      <c r="J8">
        <v>2</v>
      </c>
      <c r="K8">
        <v>2</v>
      </c>
      <c r="L8">
        <v>3</v>
      </c>
      <c r="M8">
        <v>3</v>
      </c>
      <c r="N8">
        <v>2</v>
      </c>
      <c r="O8">
        <v>4</v>
      </c>
      <c r="P8">
        <v>4</v>
      </c>
      <c r="Q8">
        <v>3</v>
      </c>
      <c r="R8">
        <v>2</v>
      </c>
      <c r="S8">
        <v>2</v>
      </c>
      <c r="T8">
        <v>3</v>
      </c>
      <c r="U8">
        <v>4</v>
      </c>
      <c r="V8">
        <v>1</v>
      </c>
      <c r="W8">
        <v>3</v>
      </c>
      <c r="X8">
        <v>4</v>
      </c>
      <c r="Y8">
        <v>4</v>
      </c>
      <c r="Z8">
        <v>2</v>
      </c>
      <c r="AA8">
        <v>3</v>
      </c>
      <c r="AB8">
        <v>2</v>
      </c>
      <c r="AC8">
        <v>2</v>
      </c>
      <c r="AD8">
        <v>3</v>
      </c>
      <c r="AE8">
        <v>3</v>
      </c>
      <c r="AF8">
        <v>2</v>
      </c>
      <c r="AG8">
        <v>3</v>
      </c>
      <c r="AH8">
        <v>3</v>
      </c>
      <c r="AI8">
        <v>4</v>
      </c>
      <c r="AJ8">
        <v>3</v>
      </c>
      <c r="AK8">
        <v>3</v>
      </c>
      <c r="AL8">
        <v>1</v>
      </c>
      <c r="AM8">
        <v>3</v>
      </c>
      <c r="AN8">
        <v>2</v>
      </c>
      <c r="AO8">
        <v>3</v>
      </c>
      <c r="AP8">
        <v>3</v>
      </c>
      <c r="AQ8">
        <v>1</v>
      </c>
      <c r="AR8">
        <v>2</v>
      </c>
      <c r="AS8">
        <v>3</v>
      </c>
      <c r="AT8">
        <v>4</v>
      </c>
      <c r="AU8">
        <v>2</v>
      </c>
      <c r="AV8">
        <v>4</v>
      </c>
      <c r="AW8">
        <v>3</v>
      </c>
      <c r="AX8">
        <v>2</v>
      </c>
      <c r="AY8">
        <v>3</v>
      </c>
      <c r="AZ8">
        <v>4</v>
      </c>
      <c r="BA8">
        <v>2</v>
      </c>
      <c r="BB8">
        <v>2</v>
      </c>
      <c r="BC8">
        <v>2</v>
      </c>
      <c r="BD8">
        <v>3</v>
      </c>
      <c r="BE8">
        <v>4</v>
      </c>
      <c r="BF8">
        <v>3</v>
      </c>
      <c r="BG8">
        <v>2</v>
      </c>
      <c r="BH8">
        <v>3</v>
      </c>
      <c r="BI8">
        <v>4</v>
      </c>
      <c r="BJ8">
        <f>IF(ISERROR(VLOOKUP(#REF!,Usuarios[],2,FALSE)),0,VLOOKUP(#REF!,Usuarios[],2,FALSE))</f>
        <v>0</v>
      </c>
    </row>
    <row r="9" spans="1:62" x14ac:dyDescent="0.25">
      <c r="A9" s="1">
        <v>44354</v>
      </c>
      <c r="B9">
        <v>4</v>
      </c>
      <c r="C9">
        <v>3</v>
      </c>
      <c r="D9">
        <v>2</v>
      </c>
      <c r="E9">
        <v>3</v>
      </c>
      <c r="F9">
        <v>3</v>
      </c>
      <c r="G9">
        <v>1</v>
      </c>
      <c r="H9">
        <v>2</v>
      </c>
      <c r="I9">
        <v>1</v>
      </c>
      <c r="J9">
        <v>4</v>
      </c>
      <c r="K9">
        <v>3</v>
      </c>
      <c r="L9">
        <v>3</v>
      </c>
      <c r="M9">
        <v>3</v>
      </c>
      <c r="N9">
        <v>3</v>
      </c>
      <c r="O9">
        <v>3</v>
      </c>
      <c r="P9">
        <v>2</v>
      </c>
      <c r="Q9">
        <v>3</v>
      </c>
      <c r="R9">
        <v>3</v>
      </c>
      <c r="S9">
        <v>3</v>
      </c>
      <c r="T9">
        <v>4</v>
      </c>
      <c r="U9">
        <v>4</v>
      </c>
      <c r="V9">
        <v>1</v>
      </c>
      <c r="W9">
        <v>3</v>
      </c>
      <c r="X9">
        <v>4</v>
      </c>
      <c r="Y9">
        <v>4</v>
      </c>
      <c r="Z9">
        <v>2</v>
      </c>
      <c r="AA9">
        <v>1</v>
      </c>
      <c r="AB9">
        <v>3</v>
      </c>
      <c r="AC9">
        <v>3</v>
      </c>
      <c r="AD9">
        <v>4</v>
      </c>
      <c r="AE9">
        <v>3</v>
      </c>
      <c r="AF9">
        <v>3</v>
      </c>
      <c r="AG9">
        <v>3</v>
      </c>
      <c r="AH9">
        <v>3</v>
      </c>
      <c r="AI9">
        <v>3</v>
      </c>
      <c r="AJ9">
        <v>2</v>
      </c>
      <c r="AK9">
        <v>2</v>
      </c>
      <c r="AL9">
        <v>1</v>
      </c>
      <c r="AM9">
        <v>2</v>
      </c>
      <c r="AN9">
        <v>3</v>
      </c>
      <c r="AO9">
        <v>4</v>
      </c>
      <c r="AP9">
        <v>3</v>
      </c>
      <c r="AQ9">
        <v>1</v>
      </c>
      <c r="AR9">
        <v>3</v>
      </c>
      <c r="AS9">
        <v>3</v>
      </c>
      <c r="AT9">
        <v>3</v>
      </c>
      <c r="AU9">
        <v>2</v>
      </c>
      <c r="AV9">
        <v>4</v>
      </c>
      <c r="AW9">
        <v>3</v>
      </c>
      <c r="AX9">
        <v>2</v>
      </c>
      <c r="AY9">
        <v>3</v>
      </c>
      <c r="AZ9">
        <v>4</v>
      </c>
      <c r="BA9">
        <v>3</v>
      </c>
      <c r="BB9">
        <v>2</v>
      </c>
      <c r="BC9">
        <v>2</v>
      </c>
      <c r="BD9">
        <v>3</v>
      </c>
      <c r="BE9">
        <v>3</v>
      </c>
      <c r="BF9">
        <v>3</v>
      </c>
      <c r="BG9">
        <v>2</v>
      </c>
      <c r="BH9">
        <v>3</v>
      </c>
      <c r="BI9">
        <v>3</v>
      </c>
      <c r="BJ9">
        <f>IF(ISERROR(VLOOKUP(#REF!,Usuarios[],2,FALSE)),0,VLOOKUP(#REF!,Usuarios[],2,FALSE))</f>
        <v>0</v>
      </c>
    </row>
    <row r="10" spans="1:62" x14ac:dyDescent="0.25">
      <c r="A10" s="1">
        <v>44354</v>
      </c>
      <c r="B10">
        <v>4</v>
      </c>
      <c r="C10">
        <v>3</v>
      </c>
      <c r="D10">
        <v>2</v>
      </c>
      <c r="E10">
        <v>2</v>
      </c>
      <c r="F10">
        <v>4</v>
      </c>
      <c r="G10">
        <v>3</v>
      </c>
      <c r="H10">
        <v>1</v>
      </c>
      <c r="I10">
        <v>2</v>
      </c>
      <c r="J10">
        <v>2</v>
      </c>
      <c r="K10">
        <v>3</v>
      </c>
      <c r="L10">
        <v>3</v>
      </c>
      <c r="M10">
        <v>3</v>
      </c>
      <c r="N10">
        <v>2</v>
      </c>
      <c r="O10">
        <v>4</v>
      </c>
      <c r="P10">
        <v>3</v>
      </c>
      <c r="Q10">
        <v>3</v>
      </c>
      <c r="R10">
        <v>1</v>
      </c>
      <c r="S10">
        <v>3</v>
      </c>
      <c r="T10">
        <v>2</v>
      </c>
      <c r="U10">
        <v>3</v>
      </c>
      <c r="V10">
        <v>1</v>
      </c>
      <c r="W10">
        <v>3</v>
      </c>
      <c r="X10">
        <v>1</v>
      </c>
      <c r="Y10">
        <v>4</v>
      </c>
      <c r="Z10">
        <v>2</v>
      </c>
      <c r="AA10">
        <v>3</v>
      </c>
      <c r="AB10">
        <v>3</v>
      </c>
      <c r="AC10">
        <v>1</v>
      </c>
      <c r="AD10">
        <v>2</v>
      </c>
      <c r="AE10">
        <v>3</v>
      </c>
      <c r="AF10">
        <v>1</v>
      </c>
      <c r="AG10">
        <v>3</v>
      </c>
      <c r="AH10">
        <v>3</v>
      </c>
      <c r="AI10">
        <v>3</v>
      </c>
      <c r="AJ10">
        <v>3</v>
      </c>
      <c r="AK10">
        <v>3</v>
      </c>
      <c r="AL10">
        <v>3</v>
      </c>
      <c r="AM10">
        <v>3</v>
      </c>
      <c r="AN10">
        <v>2</v>
      </c>
      <c r="AO10">
        <v>2</v>
      </c>
      <c r="AP10">
        <v>3</v>
      </c>
      <c r="AQ10">
        <v>1</v>
      </c>
      <c r="AR10">
        <v>1</v>
      </c>
      <c r="AS10">
        <v>3</v>
      </c>
      <c r="AT10">
        <v>3</v>
      </c>
      <c r="AU10">
        <v>2</v>
      </c>
      <c r="AV10">
        <v>2</v>
      </c>
      <c r="AW10">
        <v>2</v>
      </c>
      <c r="AX10">
        <v>2</v>
      </c>
      <c r="AY10">
        <v>2</v>
      </c>
      <c r="AZ10">
        <v>3</v>
      </c>
      <c r="BA10">
        <v>2</v>
      </c>
      <c r="BB10">
        <v>4</v>
      </c>
      <c r="BC10">
        <v>3</v>
      </c>
      <c r="BD10">
        <v>3</v>
      </c>
      <c r="BE10">
        <v>2</v>
      </c>
      <c r="BF10">
        <v>3</v>
      </c>
      <c r="BG10">
        <v>2</v>
      </c>
      <c r="BH10">
        <v>3</v>
      </c>
      <c r="BI10">
        <v>2</v>
      </c>
      <c r="BJ10">
        <f>IF(ISERROR(VLOOKUP(#REF!,Usuarios[],2,FALSE)),0,VLOOKUP(#REF!,Usuarios[],2,FALSE))</f>
        <v>0</v>
      </c>
    </row>
    <row r="11" spans="1:62" x14ac:dyDescent="0.25">
      <c r="A11" s="1">
        <v>44354</v>
      </c>
      <c r="B11">
        <v>4</v>
      </c>
      <c r="C11">
        <v>3</v>
      </c>
      <c r="D11">
        <v>2</v>
      </c>
      <c r="E11">
        <v>2</v>
      </c>
      <c r="F11">
        <v>4</v>
      </c>
      <c r="G11">
        <v>3</v>
      </c>
      <c r="H11">
        <v>1</v>
      </c>
      <c r="I11">
        <v>2</v>
      </c>
      <c r="J11">
        <v>2</v>
      </c>
      <c r="K11">
        <v>3</v>
      </c>
      <c r="L11">
        <v>3</v>
      </c>
      <c r="M11">
        <v>3</v>
      </c>
      <c r="N11">
        <v>2</v>
      </c>
      <c r="O11">
        <v>4</v>
      </c>
      <c r="P11">
        <v>3</v>
      </c>
      <c r="Q11">
        <v>3</v>
      </c>
      <c r="R11">
        <v>1</v>
      </c>
      <c r="S11">
        <v>3</v>
      </c>
      <c r="T11">
        <v>2</v>
      </c>
      <c r="U11">
        <v>3</v>
      </c>
      <c r="V11">
        <v>1</v>
      </c>
      <c r="W11">
        <v>3</v>
      </c>
      <c r="X11">
        <v>1</v>
      </c>
      <c r="Y11">
        <v>4</v>
      </c>
      <c r="Z11">
        <v>2</v>
      </c>
      <c r="AA11">
        <v>3</v>
      </c>
      <c r="AB11">
        <v>3</v>
      </c>
      <c r="AC11">
        <v>1</v>
      </c>
      <c r="AD11">
        <v>2</v>
      </c>
      <c r="AE11">
        <v>3</v>
      </c>
      <c r="AF11">
        <v>1</v>
      </c>
      <c r="AG11">
        <v>3</v>
      </c>
      <c r="AH11">
        <v>3</v>
      </c>
      <c r="AI11">
        <v>3</v>
      </c>
      <c r="AJ11">
        <v>3</v>
      </c>
      <c r="AK11">
        <v>3</v>
      </c>
      <c r="AL11">
        <v>3</v>
      </c>
      <c r="AM11">
        <v>3</v>
      </c>
      <c r="AN11">
        <v>2</v>
      </c>
      <c r="AO11">
        <v>2</v>
      </c>
      <c r="AP11">
        <v>3</v>
      </c>
      <c r="AQ11">
        <v>1</v>
      </c>
      <c r="AR11">
        <v>1</v>
      </c>
      <c r="AS11">
        <v>3</v>
      </c>
      <c r="AT11">
        <v>3</v>
      </c>
      <c r="AU11">
        <v>2</v>
      </c>
      <c r="AV11">
        <v>2</v>
      </c>
      <c r="AW11">
        <v>2</v>
      </c>
      <c r="AX11">
        <v>2</v>
      </c>
      <c r="AY11">
        <v>2</v>
      </c>
      <c r="AZ11">
        <v>3</v>
      </c>
      <c r="BA11">
        <v>2</v>
      </c>
      <c r="BB11">
        <v>4</v>
      </c>
      <c r="BC11">
        <v>3</v>
      </c>
      <c r="BD11">
        <v>3</v>
      </c>
      <c r="BE11">
        <v>2</v>
      </c>
      <c r="BF11">
        <v>3</v>
      </c>
      <c r="BG11">
        <v>2</v>
      </c>
      <c r="BH11">
        <v>3</v>
      </c>
      <c r="BI11">
        <v>2</v>
      </c>
      <c r="BJ11">
        <f>IF(ISERROR(VLOOKUP(#REF!,Usuarios[],2,FALSE)),0,VLOOKUP(#REF!,Usuarios[],2,FALSE))</f>
        <v>0</v>
      </c>
    </row>
    <row r="12" spans="1:62" x14ac:dyDescent="0.25">
      <c r="A12" s="1">
        <v>44354</v>
      </c>
      <c r="B12">
        <v>4</v>
      </c>
      <c r="C12">
        <v>3</v>
      </c>
      <c r="D12">
        <v>4</v>
      </c>
      <c r="E12">
        <v>3</v>
      </c>
      <c r="F12">
        <v>2</v>
      </c>
      <c r="G12">
        <v>1</v>
      </c>
      <c r="H12">
        <v>2</v>
      </c>
      <c r="I12">
        <v>3</v>
      </c>
      <c r="J12">
        <v>2</v>
      </c>
      <c r="K12">
        <v>3</v>
      </c>
      <c r="L12">
        <v>4</v>
      </c>
      <c r="M12">
        <v>3</v>
      </c>
      <c r="N12">
        <v>3</v>
      </c>
      <c r="O12">
        <v>4</v>
      </c>
      <c r="P12">
        <v>4</v>
      </c>
      <c r="Q12">
        <v>3</v>
      </c>
      <c r="R12">
        <v>2</v>
      </c>
      <c r="S12">
        <v>3</v>
      </c>
      <c r="T12">
        <v>3</v>
      </c>
      <c r="U12">
        <v>3</v>
      </c>
      <c r="V12">
        <v>1</v>
      </c>
      <c r="W12">
        <v>3</v>
      </c>
      <c r="X12">
        <v>3</v>
      </c>
      <c r="Y12">
        <v>4</v>
      </c>
      <c r="Z12">
        <v>3</v>
      </c>
      <c r="AA12">
        <v>2</v>
      </c>
      <c r="AB12">
        <v>2</v>
      </c>
      <c r="AC12">
        <v>1</v>
      </c>
      <c r="AD12">
        <v>3</v>
      </c>
      <c r="AE12">
        <v>3</v>
      </c>
      <c r="AF12">
        <v>2</v>
      </c>
      <c r="AG12">
        <v>3</v>
      </c>
      <c r="AH12">
        <v>2</v>
      </c>
      <c r="AI12">
        <v>3</v>
      </c>
      <c r="AJ12">
        <v>2</v>
      </c>
      <c r="AK12">
        <v>2</v>
      </c>
      <c r="AL12">
        <v>3</v>
      </c>
      <c r="AM12">
        <v>3</v>
      </c>
      <c r="AN12">
        <v>2</v>
      </c>
      <c r="AO12">
        <v>2</v>
      </c>
      <c r="AP12">
        <v>2</v>
      </c>
      <c r="AQ12">
        <v>2</v>
      </c>
      <c r="AR12">
        <v>2</v>
      </c>
      <c r="AS12">
        <v>3</v>
      </c>
      <c r="AT12">
        <v>3</v>
      </c>
      <c r="AU12">
        <v>2</v>
      </c>
      <c r="AV12">
        <v>2</v>
      </c>
      <c r="AW12">
        <v>3</v>
      </c>
      <c r="AX12">
        <v>1</v>
      </c>
      <c r="AY12">
        <v>2</v>
      </c>
      <c r="AZ12">
        <v>4</v>
      </c>
      <c r="BA12">
        <v>1</v>
      </c>
      <c r="BB12">
        <v>2</v>
      </c>
      <c r="BC12">
        <v>3</v>
      </c>
      <c r="BD12">
        <v>4</v>
      </c>
      <c r="BE12">
        <v>2</v>
      </c>
      <c r="BF12">
        <v>3</v>
      </c>
      <c r="BG12">
        <v>3</v>
      </c>
      <c r="BH12">
        <v>4</v>
      </c>
      <c r="BI12">
        <v>2</v>
      </c>
      <c r="BJ12">
        <f>IF(ISERROR(VLOOKUP(#REF!,Usuarios[],2,FALSE)),0,VLOOKUP(#REF!,Usuarios[],2,FALSE))</f>
        <v>0</v>
      </c>
    </row>
    <row r="13" spans="1:62" x14ac:dyDescent="0.25">
      <c r="A13" s="1">
        <v>44354</v>
      </c>
      <c r="B13">
        <v>3</v>
      </c>
      <c r="C13">
        <v>3</v>
      </c>
      <c r="D13">
        <v>2</v>
      </c>
      <c r="E13">
        <v>2</v>
      </c>
      <c r="F13">
        <v>3</v>
      </c>
      <c r="G13">
        <v>3</v>
      </c>
      <c r="H13">
        <v>1</v>
      </c>
      <c r="I13">
        <v>2</v>
      </c>
      <c r="J13">
        <v>3</v>
      </c>
      <c r="K13">
        <v>3</v>
      </c>
      <c r="L13">
        <v>2</v>
      </c>
      <c r="M13">
        <v>1</v>
      </c>
      <c r="N13">
        <v>2</v>
      </c>
      <c r="O13">
        <v>3</v>
      </c>
      <c r="P13">
        <v>3</v>
      </c>
      <c r="Q13">
        <v>4</v>
      </c>
      <c r="R13">
        <v>1</v>
      </c>
      <c r="S13">
        <v>1</v>
      </c>
      <c r="T13">
        <v>2</v>
      </c>
      <c r="U13">
        <v>4</v>
      </c>
      <c r="V13">
        <v>2</v>
      </c>
      <c r="W13">
        <v>3</v>
      </c>
      <c r="X13">
        <v>2</v>
      </c>
      <c r="Y13">
        <v>3</v>
      </c>
      <c r="Z13">
        <v>4</v>
      </c>
      <c r="AA13">
        <v>2</v>
      </c>
      <c r="AB13">
        <v>1</v>
      </c>
      <c r="AC13">
        <v>4</v>
      </c>
      <c r="AD13">
        <v>2</v>
      </c>
      <c r="AE13">
        <v>3</v>
      </c>
      <c r="AF13">
        <v>1</v>
      </c>
      <c r="AG13">
        <v>3</v>
      </c>
      <c r="AH13">
        <v>3</v>
      </c>
      <c r="AI13">
        <v>2</v>
      </c>
      <c r="AJ13">
        <v>2</v>
      </c>
      <c r="AK13">
        <v>2</v>
      </c>
      <c r="AL13">
        <v>2</v>
      </c>
      <c r="AM13">
        <v>3</v>
      </c>
      <c r="AN13">
        <v>1</v>
      </c>
      <c r="AO13">
        <v>2</v>
      </c>
      <c r="AP13">
        <v>3</v>
      </c>
      <c r="AQ13">
        <v>2</v>
      </c>
      <c r="AR13">
        <v>1</v>
      </c>
      <c r="AS13">
        <v>2</v>
      </c>
      <c r="AT13">
        <v>3</v>
      </c>
      <c r="AU13">
        <v>3</v>
      </c>
      <c r="AV13">
        <v>2</v>
      </c>
      <c r="AW13">
        <v>3</v>
      </c>
      <c r="AX13">
        <v>3</v>
      </c>
      <c r="AY13">
        <v>2</v>
      </c>
      <c r="AZ13">
        <v>3</v>
      </c>
      <c r="BA13">
        <v>2</v>
      </c>
      <c r="BB13">
        <v>4</v>
      </c>
      <c r="BC13">
        <v>2</v>
      </c>
      <c r="BD13">
        <v>4</v>
      </c>
      <c r="BE13">
        <v>2</v>
      </c>
      <c r="BF13">
        <v>2</v>
      </c>
      <c r="BG13">
        <v>4</v>
      </c>
      <c r="BH13">
        <v>4</v>
      </c>
      <c r="BI13">
        <v>2</v>
      </c>
      <c r="BJ13">
        <f>IF(ISERROR(VLOOKUP(#REF!,Usuarios[],2,FALSE)),0,VLOOKUP(#REF!,Usuarios[],2,FALSE))</f>
        <v>0</v>
      </c>
    </row>
    <row r="14" spans="1:62" x14ac:dyDescent="0.25">
      <c r="A14" s="1">
        <v>44354</v>
      </c>
      <c r="B14">
        <v>4</v>
      </c>
      <c r="C14">
        <v>4</v>
      </c>
      <c r="D14">
        <v>3</v>
      </c>
      <c r="E14">
        <v>4</v>
      </c>
      <c r="F14">
        <v>4</v>
      </c>
      <c r="G14">
        <v>3</v>
      </c>
      <c r="H14">
        <v>2</v>
      </c>
      <c r="I14">
        <v>3</v>
      </c>
      <c r="J14">
        <v>4</v>
      </c>
      <c r="K14">
        <v>3</v>
      </c>
      <c r="L14">
        <v>2</v>
      </c>
      <c r="M14">
        <v>4</v>
      </c>
      <c r="N14">
        <v>2</v>
      </c>
      <c r="O14">
        <v>4</v>
      </c>
      <c r="P14">
        <v>4</v>
      </c>
      <c r="Q14">
        <v>3</v>
      </c>
      <c r="R14">
        <v>3</v>
      </c>
      <c r="S14">
        <v>2</v>
      </c>
      <c r="T14">
        <v>3</v>
      </c>
      <c r="U14">
        <v>4</v>
      </c>
      <c r="V14">
        <v>2</v>
      </c>
      <c r="W14">
        <v>3</v>
      </c>
      <c r="X14">
        <v>4</v>
      </c>
      <c r="Y14">
        <v>4</v>
      </c>
      <c r="Z14">
        <v>4</v>
      </c>
      <c r="AA14">
        <v>2</v>
      </c>
      <c r="AB14">
        <v>2</v>
      </c>
      <c r="AC14">
        <v>2</v>
      </c>
      <c r="AD14">
        <v>3</v>
      </c>
      <c r="AE14">
        <v>4</v>
      </c>
      <c r="AF14">
        <v>2</v>
      </c>
      <c r="AG14">
        <v>4</v>
      </c>
      <c r="AH14">
        <v>4</v>
      </c>
      <c r="AI14">
        <v>4</v>
      </c>
      <c r="AJ14">
        <v>3</v>
      </c>
      <c r="AK14">
        <v>4</v>
      </c>
      <c r="AL14">
        <v>1</v>
      </c>
      <c r="AM14">
        <v>4</v>
      </c>
      <c r="AN14">
        <v>3</v>
      </c>
      <c r="AO14">
        <v>4</v>
      </c>
      <c r="AP14">
        <v>4</v>
      </c>
      <c r="AQ14">
        <v>3</v>
      </c>
      <c r="AR14">
        <v>2</v>
      </c>
      <c r="AS14">
        <v>4</v>
      </c>
      <c r="AT14">
        <v>4</v>
      </c>
      <c r="AU14">
        <v>1</v>
      </c>
      <c r="AV14">
        <v>4</v>
      </c>
      <c r="AW14">
        <v>4</v>
      </c>
      <c r="AX14">
        <v>1</v>
      </c>
      <c r="AY14">
        <v>4</v>
      </c>
      <c r="AZ14">
        <v>4</v>
      </c>
      <c r="BA14">
        <v>1</v>
      </c>
      <c r="BB14">
        <v>2</v>
      </c>
      <c r="BC14">
        <v>3</v>
      </c>
      <c r="BD14">
        <v>4</v>
      </c>
      <c r="BE14">
        <v>4</v>
      </c>
      <c r="BF14">
        <v>4</v>
      </c>
      <c r="BG14">
        <v>1</v>
      </c>
      <c r="BH14">
        <v>4</v>
      </c>
      <c r="BI14">
        <v>4</v>
      </c>
      <c r="BJ14">
        <f>IF(ISERROR(VLOOKUP(#REF!,Usuarios[],2,FALSE)),0,VLOOKUP(#REF!,Usuarios[],2,FALSE))</f>
        <v>0</v>
      </c>
    </row>
    <row r="15" spans="1:62" x14ac:dyDescent="0.25">
      <c r="A15" s="1">
        <v>44354</v>
      </c>
      <c r="B15">
        <v>4</v>
      </c>
      <c r="C15">
        <v>2</v>
      </c>
      <c r="D15">
        <v>2</v>
      </c>
      <c r="E15">
        <v>4</v>
      </c>
      <c r="F15">
        <v>4</v>
      </c>
      <c r="G15">
        <v>3</v>
      </c>
      <c r="H15">
        <v>3</v>
      </c>
      <c r="I15">
        <v>1</v>
      </c>
      <c r="J15">
        <v>1</v>
      </c>
      <c r="K15">
        <v>2</v>
      </c>
      <c r="L15">
        <v>1</v>
      </c>
      <c r="M15">
        <v>4</v>
      </c>
      <c r="N15">
        <v>2</v>
      </c>
      <c r="O15">
        <v>35</v>
      </c>
      <c r="P15">
        <v>4</v>
      </c>
      <c r="Q15">
        <v>4</v>
      </c>
      <c r="R15">
        <v>3</v>
      </c>
      <c r="S15">
        <v>3</v>
      </c>
      <c r="T15">
        <v>4</v>
      </c>
      <c r="U15">
        <v>4</v>
      </c>
      <c r="V15">
        <v>1</v>
      </c>
      <c r="W15">
        <v>3</v>
      </c>
      <c r="X15">
        <v>4</v>
      </c>
      <c r="Y15">
        <v>4</v>
      </c>
      <c r="Z15">
        <v>4</v>
      </c>
      <c r="AA15">
        <v>3</v>
      </c>
      <c r="AB15">
        <v>1</v>
      </c>
      <c r="AC15">
        <v>3</v>
      </c>
      <c r="AD15">
        <v>4</v>
      </c>
      <c r="AE15">
        <v>3</v>
      </c>
      <c r="AF15">
        <v>4</v>
      </c>
      <c r="AG15">
        <v>2</v>
      </c>
      <c r="AH15">
        <v>3</v>
      </c>
      <c r="AI15">
        <v>2</v>
      </c>
      <c r="AJ15">
        <v>3</v>
      </c>
      <c r="AK15">
        <v>4</v>
      </c>
      <c r="AL15">
        <v>1</v>
      </c>
      <c r="AM15">
        <v>4</v>
      </c>
      <c r="AN15">
        <v>3</v>
      </c>
      <c r="AO15">
        <v>4</v>
      </c>
      <c r="AP15">
        <v>1</v>
      </c>
      <c r="AQ15">
        <v>3</v>
      </c>
      <c r="AR15">
        <v>3</v>
      </c>
      <c r="AS15">
        <v>4</v>
      </c>
      <c r="AT15">
        <v>3</v>
      </c>
      <c r="AU15">
        <v>1</v>
      </c>
      <c r="AV15">
        <v>1</v>
      </c>
      <c r="AW15">
        <v>3</v>
      </c>
      <c r="AX15">
        <v>4</v>
      </c>
      <c r="AY15">
        <v>4</v>
      </c>
      <c r="AZ15">
        <v>4</v>
      </c>
      <c r="BA15">
        <v>3</v>
      </c>
      <c r="BB15">
        <v>3</v>
      </c>
      <c r="BC15">
        <v>3</v>
      </c>
      <c r="BD15">
        <v>4</v>
      </c>
      <c r="BE15">
        <v>1</v>
      </c>
      <c r="BF15">
        <v>1</v>
      </c>
      <c r="BG15">
        <v>4</v>
      </c>
      <c r="BH15">
        <v>4</v>
      </c>
      <c r="BI15">
        <v>1</v>
      </c>
      <c r="BJ15">
        <f>IF(ISERROR(VLOOKUP(#REF!,Usuarios[],2,FALSE)),0,VLOOKUP(#REF!,Usuarios[],2,FALSE))</f>
        <v>0</v>
      </c>
    </row>
    <row r="16" spans="1:62" x14ac:dyDescent="0.25">
      <c r="A16" s="1">
        <v>44354</v>
      </c>
      <c r="B16">
        <v>4</v>
      </c>
      <c r="C16">
        <v>4</v>
      </c>
      <c r="D16">
        <v>2</v>
      </c>
      <c r="E16">
        <v>2</v>
      </c>
      <c r="F16">
        <v>3</v>
      </c>
      <c r="G16">
        <v>2</v>
      </c>
      <c r="H16">
        <v>2</v>
      </c>
      <c r="I16">
        <v>2</v>
      </c>
      <c r="J16">
        <v>4</v>
      </c>
      <c r="K16">
        <v>3</v>
      </c>
      <c r="L16">
        <v>3</v>
      </c>
      <c r="M16">
        <v>4</v>
      </c>
      <c r="N16">
        <v>3</v>
      </c>
      <c r="O16">
        <v>4</v>
      </c>
      <c r="P16">
        <v>4</v>
      </c>
      <c r="Q16">
        <v>4</v>
      </c>
      <c r="R16">
        <v>2</v>
      </c>
      <c r="S16">
        <v>2</v>
      </c>
      <c r="T16">
        <v>2</v>
      </c>
      <c r="U16">
        <v>4</v>
      </c>
      <c r="V16">
        <v>2</v>
      </c>
      <c r="W16">
        <v>2</v>
      </c>
      <c r="X16">
        <v>4</v>
      </c>
      <c r="Y16">
        <v>4</v>
      </c>
      <c r="Z16">
        <v>4</v>
      </c>
      <c r="AA16">
        <v>2</v>
      </c>
      <c r="AB16">
        <v>1</v>
      </c>
      <c r="AC16">
        <v>3</v>
      </c>
      <c r="AD16">
        <v>3</v>
      </c>
      <c r="AE16">
        <v>2</v>
      </c>
      <c r="AF16">
        <v>1</v>
      </c>
      <c r="AG16">
        <v>1</v>
      </c>
      <c r="AH16">
        <v>4</v>
      </c>
      <c r="AI16">
        <v>4</v>
      </c>
      <c r="AJ16">
        <v>2</v>
      </c>
      <c r="AK16">
        <v>4</v>
      </c>
      <c r="AL16">
        <v>3</v>
      </c>
      <c r="AM16">
        <v>3</v>
      </c>
      <c r="AN16">
        <v>1</v>
      </c>
      <c r="AO16">
        <v>3</v>
      </c>
      <c r="AP16">
        <v>1</v>
      </c>
      <c r="AQ16">
        <v>1</v>
      </c>
      <c r="AR16">
        <v>2</v>
      </c>
      <c r="AS16">
        <v>3</v>
      </c>
      <c r="AT16">
        <v>4</v>
      </c>
      <c r="AU16">
        <v>4</v>
      </c>
      <c r="AV16">
        <v>2</v>
      </c>
      <c r="AW16">
        <v>2</v>
      </c>
      <c r="AX16">
        <v>1</v>
      </c>
      <c r="AY16">
        <v>3</v>
      </c>
      <c r="AZ16">
        <v>3</v>
      </c>
      <c r="BA16">
        <v>1</v>
      </c>
      <c r="BB16">
        <v>3</v>
      </c>
      <c r="BC16">
        <v>2</v>
      </c>
      <c r="BD16">
        <v>4</v>
      </c>
      <c r="BE16">
        <v>3</v>
      </c>
      <c r="BF16">
        <v>4</v>
      </c>
      <c r="BG16">
        <v>3</v>
      </c>
      <c r="BH16">
        <v>3</v>
      </c>
      <c r="BI16">
        <v>3</v>
      </c>
      <c r="BJ16">
        <f>IF(ISERROR(VLOOKUP(#REF!,Usuarios[],2,FALSE)),0,VLOOKUP(#REF!,Usuarios[],2,FALSE))</f>
        <v>0</v>
      </c>
    </row>
    <row r="17" spans="1:62" x14ac:dyDescent="0.25">
      <c r="A17" s="1">
        <v>44354</v>
      </c>
      <c r="B17">
        <v>4</v>
      </c>
      <c r="C17">
        <v>3</v>
      </c>
      <c r="D17">
        <v>3</v>
      </c>
      <c r="E17">
        <v>3</v>
      </c>
      <c r="F17">
        <v>4</v>
      </c>
      <c r="G17">
        <v>3</v>
      </c>
      <c r="H17">
        <v>3</v>
      </c>
      <c r="I17">
        <v>1</v>
      </c>
      <c r="J17">
        <v>3</v>
      </c>
      <c r="K17">
        <v>3</v>
      </c>
      <c r="L17">
        <v>4</v>
      </c>
      <c r="M17">
        <v>1</v>
      </c>
      <c r="N17">
        <v>2</v>
      </c>
      <c r="O17">
        <v>4</v>
      </c>
      <c r="P17">
        <v>4</v>
      </c>
      <c r="Q17">
        <v>3</v>
      </c>
      <c r="R17">
        <v>3</v>
      </c>
      <c r="S17">
        <v>3</v>
      </c>
      <c r="T17">
        <v>4</v>
      </c>
      <c r="U17">
        <v>4</v>
      </c>
      <c r="V17">
        <v>2</v>
      </c>
      <c r="W17">
        <v>3</v>
      </c>
      <c r="X17">
        <v>4</v>
      </c>
      <c r="Y17">
        <v>4</v>
      </c>
      <c r="Z17">
        <v>3</v>
      </c>
      <c r="AA17">
        <v>3</v>
      </c>
      <c r="AB17">
        <v>2</v>
      </c>
      <c r="AC17">
        <v>3</v>
      </c>
      <c r="AD17">
        <v>3</v>
      </c>
      <c r="AE17">
        <v>4</v>
      </c>
      <c r="AF17">
        <v>4</v>
      </c>
      <c r="AG17">
        <v>4</v>
      </c>
      <c r="AH17">
        <v>3</v>
      </c>
      <c r="AI17">
        <v>3</v>
      </c>
      <c r="AJ17">
        <v>2</v>
      </c>
      <c r="AK17">
        <v>3</v>
      </c>
      <c r="AL17">
        <v>1</v>
      </c>
      <c r="AM17">
        <v>3</v>
      </c>
      <c r="AN17">
        <v>4</v>
      </c>
      <c r="AO17">
        <v>3</v>
      </c>
      <c r="AP17">
        <v>3</v>
      </c>
      <c r="AQ17">
        <v>1</v>
      </c>
      <c r="AR17">
        <v>3</v>
      </c>
      <c r="AS17">
        <v>4</v>
      </c>
      <c r="AT17">
        <v>4</v>
      </c>
      <c r="AU17">
        <v>2</v>
      </c>
      <c r="AV17">
        <v>4</v>
      </c>
      <c r="AW17">
        <v>4</v>
      </c>
      <c r="AX17">
        <v>2</v>
      </c>
      <c r="AY17">
        <v>3</v>
      </c>
      <c r="AZ17">
        <v>4</v>
      </c>
      <c r="BA17">
        <v>3</v>
      </c>
      <c r="BB17">
        <v>2</v>
      </c>
      <c r="BC17">
        <v>1</v>
      </c>
      <c r="BD17">
        <v>3</v>
      </c>
      <c r="BE17">
        <v>3</v>
      </c>
      <c r="BF17">
        <v>3</v>
      </c>
      <c r="BG17">
        <v>2</v>
      </c>
      <c r="BH17">
        <v>3</v>
      </c>
      <c r="BI17">
        <v>3</v>
      </c>
      <c r="BJ17">
        <f>IF(ISERROR(VLOOKUP(#REF!,Usuarios[],2,FALSE)),0,VLOOKUP(#REF!,Usuarios[],2,FALSE))</f>
        <v>0</v>
      </c>
    </row>
    <row r="18" spans="1:62" x14ac:dyDescent="0.25">
      <c r="A18" s="1">
        <v>44354</v>
      </c>
      <c r="B18">
        <v>4</v>
      </c>
      <c r="C18">
        <v>3</v>
      </c>
      <c r="D18">
        <v>3</v>
      </c>
      <c r="E18">
        <v>4</v>
      </c>
      <c r="F18">
        <v>3</v>
      </c>
      <c r="G18">
        <v>2</v>
      </c>
      <c r="H18">
        <v>4</v>
      </c>
      <c r="I18">
        <v>3</v>
      </c>
      <c r="J18">
        <v>4</v>
      </c>
      <c r="K18">
        <v>2</v>
      </c>
      <c r="L18">
        <v>4</v>
      </c>
      <c r="M18">
        <v>3</v>
      </c>
      <c r="N18">
        <v>2</v>
      </c>
      <c r="O18">
        <v>4</v>
      </c>
      <c r="P18">
        <v>3</v>
      </c>
      <c r="Q18">
        <v>3</v>
      </c>
      <c r="R18">
        <v>3</v>
      </c>
      <c r="S18">
        <v>3</v>
      </c>
      <c r="T18">
        <v>4</v>
      </c>
      <c r="U18">
        <v>4</v>
      </c>
      <c r="V18">
        <v>1</v>
      </c>
      <c r="W18">
        <v>3</v>
      </c>
      <c r="X18">
        <v>4</v>
      </c>
      <c r="Y18">
        <v>4</v>
      </c>
      <c r="Z18">
        <v>3</v>
      </c>
      <c r="AA18">
        <v>1</v>
      </c>
      <c r="AB18">
        <v>4</v>
      </c>
      <c r="AC18">
        <v>3</v>
      </c>
      <c r="AD18">
        <v>3</v>
      </c>
      <c r="AE18">
        <v>3</v>
      </c>
      <c r="AF18">
        <v>3</v>
      </c>
      <c r="AG18">
        <v>4</v>
      </c>
      <c r="AH18">
        <v>3</v>
      </c>
      <c r="AI18">
        <v>4</v>
      </c>
      <c r="AJ18">
        <v>2</v>
      </c>
      <c r="AK18">
        <v>4</v>
      </c>
      <c r="AL18">
        <v>1</v>
      </c>
      <c r="AM18">
        <v>3</v>
      </c>
      <c r="AN18">
        <v>4</v>
      </c>
      <c r="AO18">
        <v>4</v>
      </c>
      <c r="AP18">
        <v>4</v>
      </c>
      <c r="AQ18">
        <v>2</v>
      </c>
      <c r="AR18">
        <v>3</v>
      </c>
      <c r="AS18">
        <v>3</v>
      </c>
      <c r="AT18">
        <v>4</v>
      </c>
      <c r="AU18">
        <v>2</v>
      </c>
      <c r="AV18">
        <v>4</v>
      </c>
      <c r="AW18">
        <v>4</v>
      </c>
      <c r="AX18">
        <v>2</v>
      </c>
      <c r="AY18">
        <v>3</v>
      </c>
      <c r="AZ18">
        <v>4</v>
      </c>
      <c r="BA18">
        <v>2</v>
      </c>
      <c r="BB18">
        <v>2</v>
      </c>
      <c r="BC18">
        <v>1</v>
      </c>
      <c r="BD18">
        <v>4</v>
      </c>
      <c r="BE18">
        <v>4</v>
      </c>
      <c r="BF18">
        <v>3</v>
      </c>
      <c r="BG18">
        <v>3</v>
      </c>
      <c r="BH18">
        <v>2</v>
      </c>
      <c r="BI18">
        <v>4</v>
      </c>
      <c r="BJ18">
        <f>IF(ISERROR(VLOOKUP(#REF!,Usuarios[],2,FALSE)),0,VLOOKUP(#REF!,Usuarios[],2,FALSE))</f>
        <v>0</v>
      </c>
    </row>
    <row r="19" spans="1:62" x14ac:dyDescent="0.25">
      <c r="A19" s="1">
        <v>44354</v>
      </c>
      <c r="B19">
        <v>4</v>
      </c>
      <c r="C19">
        <v>4</v>
      </c>
      <c r="D19">
        <v>2</v>
      </c>
      <c r="E19">
        <v>3</v>
      </c>
      <c r="F19">
        <v>4</v>
      </c>
      <c r="G19">
        <v>2</v>
      </c>
      <c r="H19">
        <v>3</v>
      </c>
      <c r="I19">
        <v>1</v>
      </c>
      <c r="J19">
        <v>3</v>
      </c>
      <c r="K19">
        <v>3</v>
      </c>
      <c r="L19">
        <v>3</v>
      </c>
      <c r="M19">
        <v>2</v>
      </c>
      <c r="N19">
        <v>3</v>
      </c>
      <c r="O19">
        <v>4</v>
      </c>
      <c r="P19">
        <v>4</v>
      </c>
      <c r="Q19">
        <v>2</v>
      </c>
      <c r="R19">
        <v>2</v>
      </c>
      <c r="S19">
        <v>3</v>
      </c>
      <c r="T19">
        <v>4</v>
      </c>
      <c r="U19">
        <v>4</v>
      </c>
      <c r="V19">
        <v>2</v>
      </c>
      <c r="W19">
        <v>3</v>
      </c>
      <c r="X19">
        <v>4</v>
      </c>
      <c r="Y19">
        <v>4</v>
      </c>
      <c r="Z19">
        <v>4</v>
      </c>
      <c r="AA19">
        <v>2</v>
      </c>
      <c r="AB19">
        <v>1</v>
      </c>
      <c r="AC19">
        <v>3</v>
      </c>
      <c r="AD19">
        <v>2</v>
      </c>
      <c r="AE19">
        <v>4</v>
      </c>
      <c r="AF19">
        <v>2</v>
      </c>
      <c r="AG19">
        <v>3</v>
      </c>
      <c r="AH19">
        <v>4</v>
      </c>
      <c r="AI19">
        <v>4</v>
      </c>
      <c r="AJ19">
        <v>2</v>
      </c>
      <c r="AK19">
        <v>2</v>
      </c>
      <c r="AL19">
        <v>1</v>
      </c>
      <c r="AM19">
        <v>4</v>
      </c>
      <c r="AN19">
        <v>2</v>
      </c>
      <c r="AO19">
        <v>3</v>
      </c>
      <c r="AP19">
        <v>4</v>
      </c>
      <c r="AQ19">
        <v>4</v>
      </c>
      <c r="AR19">
        <v>2</v>
      </c>
      <c r="AS19">
        <v>3</v>
      </c>
      <c r="AT19">
        <v>4</v>
      </c>
      <c r="AU19">
        <v>2</v>
      </c>
      <c r="AV19">
        <v>3</v>
      </c>
      <c r="AW19">
        <v>4</v>
      </c>
      <c r="AX19">
        <v>4</v>
      </c>
      <c r="AY19">
        <v>3</v>
      </c>
      <c r="AZ19">
        <v>4</v>
      </c>
      <c r="BA19">
        <v>1</v>
      </c>
      <c r="BB19">
        <v>3</v>
      </c>
      <c r="BC19">
        <v>3</v>
      </c>
      <c r="BD19">
        <v>4</v>
      </c>
      <c r="BE19">
        <v>2</v>
      </c>
      <c r="BF19">
        <v>3</v>
      </c>
      <c r="BG19">
        <v>2</v>
      </c>
      <c r="BH19">
        <v>4</v>
      </c>
      <c r="BI19">
        <v>3</v>
      </c>
      <c r="BJ19">
        <f>IF(ISERROR(VLOOKUP(#REF!,Usuarios[],2,FALSE)),0,VLOOKUP(#REF!,Usuarios[],2,FALSE))</f>
        <v>0</v>
      </c>
    </row>
    <row r="20" spans="1:62" x14ac:dyDescent="0.25">
      <c r="A20" s="1">
        <v>44354</v>
      </c>
      <c r="B20">
        <v>3</v>
      </c>
      <c r="C20">
        <v>3</v>
      </c>
      <c r="D20">
        <v>2</v>
      </c>
      <c r="E20">
        <v>3</v>
      </c>
      <c r="F20">
        <v>3</v>
      </c>
      <c r="G20">
        <v>2</v>
      </c>
      <c r="H20">
        <v>2</v>
      </c>
      <c r="I20">
        <v>2</v>
      </c>
      <c r="J20">
        <v>2</v>
      </c>
      <c r="K20">
        <v>2</v>
      </c>
      <c r="L20">
        <v>2</v>
      </c>
      <c r="M20">
        <v>3</v>
      </c>
      <c r="N20">
        <v>3</v>
      </c>
      <c r="O20">
        <v>3</v>
      </c>
      <c r="P20">
        <v>3</v>
      </c>
      <c r="Q20">
        <v>3</v>
      </c>
      <c r="R20">
        <v>2</v>
      </c>
      <c r="S20">
        <v>2</v>
      </c>
      <c r="T20">
        <v>4</v>
      </c>
      <c r="U20">
        <v>3</v>
      </c>
      <c r="V20">
        <v>2</v>
      </c>
      <c r="W20">
        <v>3</v>
      </c>
      <c r="X20">
        <v>4</v>
      </c>
      <c r="Y20">
        <v>3</v>
      </c>
      <c r="Z20">
        <v>2</v>
      </c>
      <c r="AA20">
        <v>2</v>
      </c>
      <c r="AB20">
        <v>2</v>
      </c>
      <c r="AC20">
        <v>3</v>
      </c>
      <c r="AD20">
        <v>3</v>
      </c>
      <c r="AE20">
        <v>1</v>
      </c>
      <c r="AF20">
        <v>2</v>
      </c>
      <c r="AG20">
        <v>2</v>
      </c>
      <c r="AH20">
        <v>2</v>
      </c>
      <c r="AI20">
        <v>3</v>
      </c>
      <c r="AJ20">
        <v>2</v>
      </c>
      <c r="AK20">
        <v>3</v>
      </c>
      <c r="AL20">
        <v>1</v>
      </c>
      <c r="AM20">
        <v>1</v>
      </c>
      <c r="AN20">
        <v>2</v>
      </c>
      <c r="AO20">
        <v>3</v>
      </c>
      <c r="AP20">
        <v>3</v>
      </c>
      <c r="AQ20">
        <v>2</v>
      </c>
      <c r="AR20">
        <v>2</v>
      </c>
      <c r="AS20">
        <v>2</v>
      </c>
      <c r="AT20">
        <v>3</v>
      </c>
      <c r="AU20">
        <v>2</v>
      </c>
      <c r="AV20">
        <v>3</v>
      </c>
      <c r="AW20">
        <v>2</v>
      </c>
      <c r="AX20">
        <v>3</v>
      </c>
      <c r="AY20">
        <v>2</v>
      </c>
      <c r="AZ20">
        <v>4</v>
      </c>
      <c r="BA20">
        <v>3</v>
      </c>
      <c r="BB20">
        <v>2</v>
      </c>
      <c r="BC20">
        <v>3</v>
      </c>
      <c r="BD20">
        <v>3</v>
      </c>
      <c r="BE20">
        <v>2</v>
      </c>
      <c r="BF20">
        <v>2</v>
      </c>
      <c r="BG20">
        <v>3</v>
      </c>
      <c r="BH20">
        <v>2</v>
      </c>
      <c r="BI20">
        <v>2</v>
      </c>
      <c r="BJ20">
        <f>IF(ISERROR(VLOOKUP(#REF!,Usuarios[],2,FALSE)),0,VLOOKUP(#REF!,Usuarios[],2,FALSE))</f>
        <v>0</v>
      </c>
    </row>
    <row r="21" spans="1:62" x14ac:dyDescent="0.25">
      <c r="A21" s="1">
        <v>44354</v>
      </c>
      <c r="B21">
        <v>4</v>
      </c>
      <c r="C21">
        <v>4</v>
      </c>
      <c r="D21">
        <v>1</v>
      </c>
      <c r="E21">
        <v>2</v>
      </c>
      <c r="F21">
        <v>3</v>
      </c>
      <c r="G21">
        <v>4</v>
      </c>
      <c r="H21">
        <v>2</v>
      </c>
      <c r="I21">
        <v>1</v>
      </c>
      <c r="J21">
        <v>4</v>
      </c>
      <c r="K21">
        <v>3</v>
      </c>
      <c r="L21">
        <v>3</v>
      </c>
      <c r="M21">
        <v>3</v>
      </c>
      <c r="N21">
        <v>3</v>
      </c>
      <c r="O21">
        <v>4</v>
      </c>
      <c r="P21">
        <v>4</v>
      </c>
      <c r="Q21">
        <v>3</v>
      </c>
      <c r="R21">
        <v>2</v>
      </c>
      <c r="S21">
        <v>2</v>
      </c>
      <c r="T21">
        <v>3</v>
      </c>
      <c r="U21">
        <v>3</v>
      </c>
      <c r="V21">
        <v>3</v>
      </c>
      <c r="W21">
        <v>3</v>
      </c>
      <c r="X21">
        <v>3</v>
      </c>
      <c r="Y21">
        <v>1</v>
      </c>
      <c r="Z21">
        <v>3</v>
      </c>
      <c r="AA21">
        <v>3</v>
      </c>
      <c r="AB21">
        <v>3</v>
      </c>
      <c r="AC21">
        <v>3</v>
      </c>
      <c r="AD21">
        <v>3</v>
      </c>
      <c r="AE21">
        <v>3</v>
      </c>
      <c r="AF21">
        <v>2</v>
      </c>
      <c r="AG21">
        <v>3</v>
      </c>
      <c r="AH21">
        <v>4</v>
      </c>
      <c r="AI21">
        <v>4</v>
      </c>
      <c r="AJ21">
        <v>4</v>
      </c>
      <c r="AK21">
        <v>4</v>
      </c>
      <c r="AL21">
        <v>4</v>
      </c>
      <c r="AM21">
        <v>3</v>
      </c>
      <c r="AN21">
        <v>2</v>
      </c>
      <c r="AO21">
        <v>4</v>
      </c>
      <c r="AP21">
        <v>2</v>
      </c>
      <c r="AQ21">
        <v>1</v>
      </c>
      <c r="AR21">
        <v>3</v>
      </c>
      <c r="AS21">
        <v>3</v>
      </c>
      <c r="AT21">
        <v>2</v>
      </c>
      <c r="AU21">
        <v>4</v>
      </c>
      <c r="AV21">
        <v>4</v>
      </c>
      <c r="AW21">
        <v>3</v>
      </c>
      <c r="AX21">
        <v>2</v>
      </c>
      <c r="AY21">
        <v>4</v>
      </c>
      <c r="AZ21">
        <v>3</v>
      </c>
      <c r="BA21">
        <v>4</v>
      </c>
      <c r="BB21">
        <v>2</v>
      </c>
      <c r="BC21">
        <v>3</v>
      </c>
      <c r="BD21">
        <v>3</v>
      </c>
      <c r="BE21">
        <v>4</v>
      </c>
      <c r="BF21">
        <v>3</v>
      </c>
      <c r="BG21">
        <v>4</v>
      </c>
      <c r="BH21">
        <v>3</v>
      </c>
      <c r="BI21">
        <v>4</v>
      </c>
      <c r="BJ21">
        <f>IF(ISERROR(VLOOKUP(#REF!,Usuarios[],2,FALSE)),0,VLOOKUP(#REF!,Usuarios[],2,FALSE))</f>
        <v>0</v>
      </c>
    </row>
    <row r="22" spans="1:62" x14ac:dyDescent="0.25">
      <c r="A22" s="1">
        <v>44354</v>
      </c>
      <c r="B22">
        <v>4</v>
      </c>
      <c r="C22">
        <v>4</v>
      </c>
      <c r="D22">
        <v>4</v>
      </c>
      <c r="E22">
        <v>4</v>
      </c>
      <c r="F22">
        <v>4</v>
      </c>
      <c r="G22">
        <v>4</v>
      </c>
      <c r="H22">
        <v>4</v>
      </c>
      <c r="I22">
        <v>4</v>
      </c>
      <c r="J22">
        <v>4</v>
      </c>
      <c r="K22">
        <v>4</v>
      </c>
      <c r="L22">
        <v>4</v>
      </c>
      <c r="M22">
        <v>4</v>
      </c>
      <c r="N22">
        <v>4</v>
      </c>
      <c r="O22">
        <v>4</v>
      </c>
      <c r="P22">
        <v>2</v>
      </c>
      <c r="Q22">
        <v>2</v>
      </c>
      <c r="R22">
        <v>1</v>
      </c>
      <c r="S22">
        <v>3</v>
      </c>
      <c r="T22">
        <v>4</v>
      </c>
      <c r="U22">
        <v>4</v>
      </c>
      <c r="V22">
        <v>3</v>
      </c>
      <c r="W22">
        <v>2</v>
      </c>
      <c r="X22">
        <v>4</v>
      </c>
      <c r="Y22">
        <v>3</v>
      </c>
      <c r="Z22">
        <v>4</v>
      </c>
      <c r="AA22">
        <v>3</v>
      </c>
      <c r="AB22">
        <v>3</v>
      </c>
      <c r="AC22">
        <v>4</v>
      </c>
      <c r="AD22">
        <v>4</v>
      </c>
      <c r="AE22">
        <v>4</v>
      </c>
      <c r="AF22">
        <v>4</v>
      </c>
      <c r="AG22">
        <v>4</v>
      </c>
      <c r="AH22">
        <v>4</v>
      </c>
      <c r="AI22">
        <v>4</v>
      </c>
      <c r="AJ22">
        <v>3</v>
      </c>
      <c r="AK22">
        <v>4</v>
      </c>
      <c r="AL22">
        <v>1</v>
      </c>
      <c r="AM22">
        <v>4</v>
      </c>
      <c r="AN22">
        <v>3</v>
      </c>
      <c r="AO22">
        <v>2</v>
      </c>
      <c r="AP22">
        <v>3</v>
      </c>
      <c r="AQ22">
        <v>1</v>
      </c>
      <c r="AR22">
        <v>2</v>
      </c>
      <c r="AS22">
        <v>4</v>
      </c>
      <c r="AT22">
        <v>4</v>
      </c>
      <c r="AU22">
        <v>4</v>
      </c>
      <c r="AV22">
        <v>4</v>
      </c>
      <c r="AW22">
        <v>4</v>
      </c>
      <c r="AX22">
        <v>4</v>
      </c>
      <c r="AY22">
        <v>4</v>
      </c>
      <c r="AZ22">
        <v>4</v>
      </c>
      <c r="BA22">
        <v>4</v>
      </c>
      <c r="BB22">
        <v>4</v>
      </c>
      <c r="BC22">
        <v>4</v>
      </c>
      <c r="BD22">
        <v>4</v>
      </c>
      <c r="BE22">
        <v>4</v>
      </c>
      <c r="BF22">
        <v>2</v>
      </c>
      <c r="BG22">
        <v>4</v>
      </c>
      <c r="BH22">
        <v>4</v>
      </c>
      <c r="BI22">
        <v>4</v>
      </c>
      <c r="BJ22">
        <f>IF(ISERROR(VLOOKUP(#REF!,Usuarios[],2,FALSE)),0,VLOOKUP(#REF!,Usuarios[],2,FALSE))</f>
        <v>0</v>
      </c>
    </row>
    <row r="23" spans="1:62" x14ac:dyDescent="0.25">
      <c r="A23" s="1">
        <v>44354</v>
      </c>
      <c r="B23">
        <v>4</v>
      </c>
      <c r="C23">
        <v>2</v>
      </c>
      <c r="D23">
        <v>2</v>
      </c>
      <c r="E23">
        <v>3</v>
      </c>
      <c r="F23">
        <v>2</v>
      </c>
      <c r="G23">
        <v>2</v>
      </c>
      <c r="H23">
        <v>2</v>
      </c>
      <c r="I23">
        <v>1</v>
      </c>
      <c r="J23">
        <v>3</v>
      </c>
      <c r="K23">
        <v>2</v>
      </c>
      <c r="L23">
        <v>2</v>
      </c>
      <c r="M23">
        <v>2</v>
      </c>
      <c r="N23">
        <v>3</v>
      </c>
      <c r="O23">
        <v>2</v>
      </c>
      <c r="P23">
        <v>2</v>
      </c>
      <c r="Q23">
        <v>3</v>
      </c>
      <c r="R23">
        <v>2</v>
      </c>
      <c r="S23">
        <v>1</v>
      </c>
      <c r="T23">
        <v>3</v>
      </c>
      <c r="U23">
        <v>4</v>
      </c>
      <c r="V23">
        <v>2</v>
      </c>
      <c r="W23">
        <v>4</v>
      </c>
      <c r="X23">
        <v>4</v>
      </c>
      <c r="Y23">
        <v>3</v>
      </c>
      <c r="Z23">
        <v>3</v>
      </c>
      <c r="AA23">
        <v>3</v>
      </c>
      <c r="AB23">
        <v>3</v>
      </c>
      <c r="AC23">
        <v>2</v>
      </c>
      <c r="AD23">
        <v>2</v>
      </c>
      <c r="AE23">
        <v>2</v>
      </c>
      <c r="AF23">
        <v>2</v>
      </c>
      <c r="AG23">
        <v>4</v>
      </c>
      <c r="AH23">
        <v>2</v>
      </c>
      <c r="AI23">
        <v>3</v>
      </c>
      <c r="AJ23">
        <v>3</v>
      </c>
      <c r="AK23">
        <v>2</v>
      </c>
      <c r="AL23">
        <v>3</v>
      </c>
      <c r="AM23">
        <v>3</v>
      </c>
      <c r="AN23">
        <v>2</v>
      </c>
      <c r="AO23">
        <v>3</v>
      </c>
      <c r="AP23">
        <v>2</v>
      </c>
      <c r="AQ23">
        <v>3</v>
      </c>
      <c r="AR23">
        <v>2</v>
      </c>
      <c r="AS23">
        <v>2</v>
      </c>
      <c r="AT23">
        <v>2</v>
      </c>
      <c r="AU23">
        <v>3</v>
      </c>
      <c r="AV23">
        <v>3</v>
      </c>
      <c r="AW23">
        <v>2</v>
      </c>
      <c r="AX23">
        <v>3</v>
      </c>
      <c r="AY23">
        <v>3</v>
      </c>
      <c r="AZ23">
        <v>2</v>
      </c>
      <c r="BA23">
        <v>4</v>
      </c>
      <c r="BB23">
        <v>2</v>
      </c>
      <c r="BC23">
        <v>2</v>
      </c>
      <c r="BD23">
        <v>4</v>
      </c>
      <c r="BE23">
        <v>4</v>
      </c>
      <c r="BF23">
        <v>3</v>
      </c>
      <c r="BG23">
        <v>4</v>
      </c>
      <c r="BH23">
        <v>3</v>
      </c>
      <c r="BI23">
        <v>3</v>
      </c>
      <c r="BJ23">
        <f>IF(ISERROR(VLOOKUP(#REF!,Usuarios[],2,FALSE)),0,VLOOKUP(#REF!,Usuarios[],2,FALSE))</f>
        <v>0</v>
      </c>
    </row>
    <row r="24" spans="1:62" x14ac:dyDescent="0.25">
      <c r="A24" s="1">
        <v>44354</v>
      </c>
      <c r="B24">
        <v>4</v>
      </c>
      <c r="C24">
        <v>3</v>
      </c>
      <c r="D24">
        <v>3</v>
      </c>
      <c r="E24">
        <v>3</v>
      </c>
      <c r="F24">
        <v>3</v>
      </c>
      <c r="G24">
        <v>2</v>
      </c>
      <c r="H24">
        <v>2</v>
      </c>
      <c r="I24">
        <v>3</v>
      </c>
      <c r="J24">
        <v>3</v>
      </c>
      <c r="K24">
        <v>3</v>
      </c>
      <c r="L24">
        <v>2</v>
      </c>
      <c r="M24">
        <v>3</v>
      </c>
      <c r="N24">
        <v>4</v>
      </c>
      <c r="O24">
        <v>3</v>
      </c>
      <c r="P24">
        <v>4</v>
      </c>
      <c r="Q24">
        <v>1</v>
      </c>
      <c r="R24">
        <v>1</v>
      </c>
      <c r="S24">
        <v>1</v>
      </c>
      <c r="T24">
        <v>4</v>
      </c>
      <c r="U24">
        <v>3</v>
      </c>
      <c r="V24">
        <v>4</v>
      </c>
      <c r="W24">
        <v>4</v>
      </c>
      <c r="X24">
        <v>3</v>
      </c>
      <c r="Y24">
        <v>3</v>
      </c>
      <c r="Z24">
        <v>2</v>
      </c>
      <c r="AA24">
        <v>1</v>
      </c>
      <c r="AB24">
        <v>1</v>
      </c>
      <c r="AC24">
        <v>1</v>
      </c>
      <c r="AD24">
        <v>4</v>
      </c>
      <c r="AE24">
        <v>4</v>
      </c>
      <c r="AF24">
        <v>3</v>
      </c>
      <c r="AG24">
        <v>4</v>
      </c>
      <c r="AH24">
        <v>2</v>
      </c>
      <c r="AI24">
        <v>4</v>
      </c>
      <c r="AJ24">
        <v>3</v>
      </c>
      <c r="AK24">
        <v>4</v>
      </c>
      <c r="AL24">
        <v>3</v>
      </c>
      <c r="AM24">
        <v>4</v>
      </c>
      <c r="AN24">
        <v>4</v>
      </c>
      <c r="AO24">
        <v>4</v>
      </c>
      <c r="AP24">
        <v>3</v>
      </c>
      <c r="AQ24">
        <v>3</v>
      </c>
      <c r="AR24">
        <v>1</v>
      </c>
      <c r="AS24">
        <v>4</v>
      </c>
      <c r="AT24">
        <v>2</v>
      </c>
      <c r="AU24">
        <v>1</v>
      </c>
      <c r="AV24">
        <v>4</v>
      </c>
      <c r="AW24">
        <v>3</v>
      </c>
      <c r="AX24">
        <v>1</v>
      </c>
      <c r="AY24">
        <v>4</v>
      </c>
      <c r="AZ24">
        <v>4</v>
      </c>
      <c r="BA24">
        <v>2</v>
      </c>
      <c r="BB24">
        <v>1</v>
      </c>
      <c r="BC24">
        <v>3</v>
      </c>
      <c r="BD24">
        <v>4</v>
      </c>
      <c r="BE24">
        <v>2</v>
      </c>
      <c r="BF24">
        <v>4</v>
      </c>
      <c r="BG24">
        <v>4</v>
      </c>
      <c r="BH24">
        <v>4</v>
      </c>
      <c r="BI24">
        <v>2</v>
      </c>
      <c r="BJ24">
        <f>IF(ISERROR(VLOOKUP(#REF!,Usuarios[],2,FALSE)),0,VLOOKUP(#REF!,Usuarios[],2,FALSE))</f>
        <v>0</v>
      </c>
    </row>
    <row r="25" spans="1:62" x14ac:dyDescent="0.25">
      <c r="A25" s="1">
        <v>44354</v>
      </c>
      <c r="B25">
        <v>4</v>
      </c>
      <c r="C25">
        <v>2</v>
      </c>
      <c r="D25">
        <v>3</v>
      </c>
      <c r="E25">
        <v>2</v>
      </c>
      <c r="F25">
        <v>4</v>
      </c>
      <c r="G25">
        <v>3</v>
      </c>
      <c r="H25">
        <v>2</v>
      </c>
      <c r="I25">
        <v>2</v>
      </c>
      <c r="J25">
        <v>4</v>
      </c>
      <c r="K25">
        <v>3</v>
      </c>
      <c r="L25">
        <v>4</v>
      </c>
      <c r="M25">
        <v>3</v>
      </c>
      <c r="N25">
        <v>2</v>
      </c>
      <c r="O25">
        <v>2</v>
      </c>
      <c r="P25">
        <v>2</v>
      </c>
      <c r="Q25">
        <v>3</v>
      </c>
      <c r="R25">
        <v>1</v>
      </c>
      <c r="S25">
        <v>4</v>
      </c>
      <c r="T25">
        <v>3</v>
      </c>
      <c r="U25">
        <v>4</v>
      </c>
      <c r="V25">
        <v>2</v>
      </c>
      <c r="W25">
        <v>2</v>
      </c>
      <c r="X25">
        <v>3</v>
      </c>
      <c r="Y25">
        <v>4</v>
      </c>
      <c r="Z25">
        <v>3</v>
      </c>
      <c r="AA25">
        <v>1</v>
      </c>
      <c r="AB25">
        <v>2</v>
      </c>
      <c r="AC25">
        <v>3</v>
      </c>
      <c r="AD25">
        <v>1</v>
      </c>
      <c r="AE25">
        <v>2</v>
      </c>
      <c r="AF25">
        <v>2</v>
      </c>
      <c r="AG25">
        <v>3</v>
      </c>
      <c r="AH25">
        <v>4</v>
      </c>
      <c r="AI25">
        <v>3</v>
      </c>
      <c r="AJ25">
        <v>2</v>
      </c>
      <c r="AK25">
        <v>4</v>
      </c>
      <c r="AL25">
        <v>2</v>
      </c>
      <c r="AM25">
        <v>2</v>
      </c>
      <c r="AN25">
        <v>3</v>
      </c>
      <c r="AO25">
        <v>4</v>
      </c>
      <c r="AP25">
        <v>3</v>
      </c>
      <c r="AQ25">
        <v>1</v>
      </c>
      <c r="AR25">
        <v>2</v>
      </c>
      <c r="AS25">
        <v>2</v>
      </c>
      <c r="AT25">
        <v>3</v>
      </c>
      <c r="AU25">
        <v>2</v>
      </c>
      <c r="AV25">
        <v>4</v>
      </c>
      <c r="AW25">
        <v>3</v>
      </c>
      <c r="AX25">
        <v>2</v>
      </c>
      <c r="AY25">
        <v>3</v>
      </c>
      <c r="AZ25">
        <v>4</v>
      </c>
      <c r="BA25">
        <v>2</v>
      </c>
      <c r="BB25">
        <v>2</v>
      </c>
      <c r="BC25">
        <v>2</v>
      </c>
      <c r="BD25">
        <v>4</v>
      </c>
      <c r="BE25">
        <v>3</v>
      </c>
      <c r="BF25">
        <v>1</v>
      </c>
      <c r="BG25">
        <v>2</v>
      </c>
      <c r="BH25">
        <v>3</v>
      </c>
      <c r="BI25">
        <v>4</v>
      </c>
      <c r="BJ25">
        <f>IF(ISERROR(VLOOKUP(#REF!,Usuarios[],2,FALSE)),0,VLOOKUP(#REF!,Usuarios[],2,FALSE))</f>
        <v>0</v>
      </c>
    </row>
    <row r="26" spans="1:62" x14ac:dyDescent="0.25">
      <c r="A26" s="1">
        <v>44354</v>
      </c>
      <c r="B26">
        <v>3</v>
      </c>
      <c r="C26">
        <v>3</v>
      </c>
      <c r="D26">
        <v>2</v>
      </c>
      <c r="E26">
        <v>2</v>
      </c>
      <c r="F26">
        <v>3</v>
      </c>
      <c r="G26">
        <v>1</v>
      </c>
      <c r="H26">
        <v>1</v>
      </c>
      <c r="I26">
        <v>1</v>
      </c>
      <c r="J26">
        <v>2</v>
      </c>
      <c r="K26">
        <v>3</v>
      </c>
      <c r="L26">
        <v>2</v>
      </c>
      <c r="M26">
        <v>3</v>
      </c>
      <c r="N26">
        <v>2</v>
      </c>
      <c r="O26">
        <v>4</v>
      </c>
      <c r="P26">
        <v>3</v>
      </c>
      <c r="Q26">
        <v>3</v>
      </c>
      <c r="R26">
        <v>2</v>
      </c>
      <c r="S26">
        <v>2</v>
      </c>
      <c r="T26">
        <v>2</v>
      </c>
      <c r="U26">
        <v>3</v>
      </c>
      <c r="V26">
        <v>2</v>
      </c>
      <c r="W26">
        <v>3</v>
      </c>
      <c r="X26">
        <v>3</v>
      </c>
      <c r="Y26">
        <v>4</v>
      </c>
      <c r="Z26">
        <v>2</v>
      </c>
      <c r="AA26">
        <v>2</v>
      </c>
      <c r="AB26">
        <v>2</v>
      </c>
      <c r="AC26">
        <v>3</v>
      </c>
      <c r="AD26">
        <v>2</v>
      </c>
      <c r="AE26">
        <v>3</v>
      </c>
      <c r="AF26">
        <v>1</v>
      </c>
      <c r="AG26">
        <v>4</v>
      </c>
      <c r="AH26">
        <v>3</v>
      </c>
      <c r="AI26">
        <v>2</v>
      </c>
      <c r="AJ26">
        <v>1</v>
      </c>
      <c r="AK26">
        <v>4</v>
      </c>
      <c r="AL26">
        <v>2</v>
      </c>
      <c r="AM26">
        <v>3</v>
      </c>
      <c r="AN26">
        <v>3</v>
      </c>
      <c r="AO26">
        <v>2</v>
      </c>
      <c r="AP26">
        <v>3</v>
      </c>
      <c r="AQ26">
        <v>1</v>
      </c>
      <c r="AR26">
        <v>1</v>
      </c>
      <c r="AS26">
        <v>2</v>
      </c>
      <c r="AT26">
        <v>3</v>
      </c>
      <c r="AU26">
        <v>2</v>
      </c>
      <c r="AV26">
        <v>1</v>
      </c>
      <c r="AW26">
        <v>2</v>
      </c>
      <c r="AX26">
        <v>1</v>
      </c>
      <c r="AY26">
        <v>2</v>
      </c>
      <c r="AZ26">
        <v>4</v>
      </c>
      <c r="BA26">
        <v>2</v>
      </c>
      <c r="BB26">
        <v>2</v>
      </c>
      <c r="BC26">
        <v>2</v>
      </c>
      <c r="BD26">
        <v>4</v>
      </c>
      <c r="BE26">
        <v>1</v>
      </c>
      <c r="BF26">
        <v>3</v>
      </c>
      <c r="BG26">
        <v>2</v>
      </c>
      <c r="BH26">
        <v>3</v>
      </c>
      <c r="BI26">
        <v>1</v>
      </c>
      <c r="BJ26">
        <f>IF(ISERROR(VLOOKUP(#REF!,Usuarios[],2,FALSE)),0,VLOOKUP(#REF!,Usuarios[],2,FALSE))</f>
        <v>0</v>
      </c>
    </row>
    <row r="27" spans="1:62" x14ac:dyDescent="0.25">
      <c r="A27" s="1">
        <v>44354</v>
      </c>
      <c r="B27">
        <v>3</v>
      </c>
      <c r="C27">
        <v>4</v>
      </c>
      <c r="D27">
        <v>2</v>
      </c>
      <c r="E27">
        <v>3</v>
      </c>
      <c r="F27">
        <v>4</v>
      </c>
      <c r="G27">
        <v>3</v>
      </c>
      <c r="H27">
        <v>2</v>
      </c>
      <c r="I27">
        <v>3</v>
      </c>
      <c r="J27">
        <v>3</v>
      </c>
      <c r="K27">
        <v>2</v>
      </c>
      <c r="L27">
        <v>3</v>
      </c>
      <c r="M27">
        <v>3</v>
      </c>
      <c r="N27">
        <v>3</v>
      </c>
      <c r="O27">
        <v>4</v>
      </c>
      <c r="P27">
        <v>2</v>
      </c>
      <c r="Q27">
        <v>2</v>
      </c>
      <c r="R27">
        <v>2</v>
      </c>
      <c r="S27">
        <v>4</v>
      </c>
      <c r="T27">
        <v>4</v>
      </c>
      <c r="U27">
        <v>4</v>
      </c>
      <c r="V27">
        <v>2</v>
      </c>
      <c r="W27">
        <v>3</v>
      </c>
      <c r="X27">
        <v>3</v>
      </c>
      <c r="Y27">
        <v>4</v>
      </c>
      <c r="Z27">
        <v>4</v>
      </c>
      <c r="AA27">
        <v>1</v>
      </c>
      <c r="AB27">
        <v>3</v>
      </c>
      <c r="AC27">
        <v>4</v>
      </c>
      <c r="AD27">
        <v>3</v>
      </c>
      <c r="AE27">
        <v>2</v>
      </c>
      <c r="AF27">
        <v>3</v>
      </c>
      <c r="AG27">
        <v>3</v>
      </c>
      <c r="AH27">
        <v>3</v>
      </c>
      <c r="AI27">
        <v>4</v>
      </c>
      <c r="AJ27">
        <v>1</v>
      </c>
      <c r="AK27">
        <v>3</v>
      </c>
      <c r="AL27">
        <v>2</v>
      </c>
      <c r="AM27">
        <v>4</v>
      </c>
      <c r="AN27">
        <v>3</v>
      </c>
      <c r="AO27">
        <v>4</v>
      </c>
      <c r="AP27">
        <v>2</v>
      </c>
      <c r="AQ27">
        <v>2</v>
      </c>
      <c r="AR27">
        <v>2</v>
      </c>
      <c r="AS27">
        <v>4</v>
      </c>
      <c r="AT27">
        <v>4</v>
      </c>
      <c r="AU27">
        <v>2</v>
      </c>
      <c r="AV27">
        <v>4</v>
      </c>
      <c r="AW27">
        <v>3</v>
      </c>
      <c r="AX27">
        <v>1</v>
      </c>
      <c r="AY27">
        <v>4</v>
      </c>
      <c r="AZ27">
        <v>3</v>
      </c>
      <c r="BA27">
        <v>2</v>
      </c>
      <c r="BB27">
        <v>2</v>
      </c>
      <c r="BC27">
        <v>2</v>
      </c>
      <c r="BD27">
        <v>4</v>
      </c>
      <c r="BE27">
        <v>3</v>
      </c>
      <c r="BF27">
        <v>3</v>
      </c>
      <c r="BG27">
        <v>2</v>
      </c>
      <c r="BH27">
        <v>3</v>
      </c>
      <c r="BI27">
        <v>3</v>
      </c>
      <c r="BJ27">
        <f>IF(ISERROR(VLOOKUP(#REF!,Usuarios[],2,FALSE)),0,VLOOKUP(#REF!,Usuarios[],2,FALSE))</f>
        <v>0</v>
      </c>
    </row>
    <row r="28" spans="1:62" x14ac:dyDescent="0.25">
      <c r="A28" s="1">
        <v>44354</v>
      </c>
      <c r="B28">
        <v>3</v>
      </c>
      <c r="C28">
        <v>2</v>
      </c>
      <c r="D28">
        <v>2</v>
      </c>
      <c r="E28">
        <v>3</v>
      </c>
      <c r="F28">
        <v>3</v>
      </c>
      <c r="G28">
        <v>1</v>
      </c>
      <c r="H28">
        <v>1</v>
      </c>
      <c r="I28">
        <v>2</v>
      </c>
      <c r="J28">
        <v>4</v>
      </c>
      <c r="K28">
        <v>1</v>
      </c>
      <c r="L28">
        <v>3</v>
      </c>
      <c r="M28">
        <v>3</v>
      </c>
      <c r="N28">
        <v>3</v>
      </c>
      <c r="O28">
        <v>4</v>
      </c>
      <c r="P28">
        <v>4</v>
      </c>
      <c r="Q28">
        <v>3</v>
      </c>
      <c r="R28">
        <v>2</v>
      </c>
      <c r="S28">
        <v>3</v>
      </c>
      <c r="T28">
        <v>3</v>
      </c>
      <c r="U28">
        <v>3</v>
      </c>
      <c r="V28">
        <v>1</v>
      </c>
      <c r="W28">
        <v>2</v>
      </c>
      <c r="X28">
        <v>4</v>
      </c>
      <c r="Y28">
        <v>4</v>
      </c>
      <c r="Z28">
        <v>4</v>
      </c>
      <c r="AA28">
        <v>2</v>
      </c>
      <c r="AB28">
        <v>2</v>
      </c>
      <c r="AC28">
        <v>2</v>
      </c>
      <c r="AD28">
        <v>3</v>
      </c>
      <c r="AE28">
        <v>2</v>
      </c>
      <c r="AF28">
        <v>2</v>
      </c>
      <c r="AG28">
        <v>4</v>
      </c>
      <c r="AH28">
        <v>3</v>
      </c>
      <c r="AI28">
        <v>2</v>
      </c>
      <c r="AJ28">
        <v>1</v>
      </c>
      <c r="AK28">
        <v>3</v>
      </c>
      <c r="AL28">
        <v>4</v>
      </c>
      <c r="AM28">
        <v>3</v>
      </c>
      <c r="AN28">
        <v>4</v>
      </c>
      <c r="AO28">
        <v>4</v>
      </c>
      <c r="AP28">
        <v>2</v>
      </c>
      <c r="AQ28">
        <v>1</v>
      </c>
      <c r="AR28">
        <v>4</v>
      </c>
      <c r="AS28">
        <v>4</v>
      </c>
      <c r="AT28">
        <v>4</v>
      </c>
      <c r="AU28">
        <v>2</v>
      </c>
      <c r="AV28">
        <v>4</v>
      </c>
      <c r="AW28">
        <v>4</v>
      </c>
      <c r="AX28">
        <v>1</v>
      </c>
      <c r="AY28">
        <v>4</v>
      </c>
      <c r="AZ28">
        <v>4</v>
      </c>
      <c r="BA28">
        <v>2</v>
      </c>
      <c r="BB28">
        <v>4</v>
      </c>
      <c r="BC28">
        <v>2</v>
      </c>
      <c r="BD28">
        <v>3</v>
      </c>
      <c r="BE28">
        <v>4</v>
      </c>
      <c r="BF28">
        <v>4</v>
      </c>
      <c r="BG28">
        <v>1</v>
      </c>
      <c r="BH28">
        <v>3</v>
      </c>
      <c r="BI28">
        <v>4</v>
      </c>
      <c r="BJ28">
        <f>IF(ISERROR(VLOOKUP(#REF!,Usuarios[],2,FALSE)),0,VLOOKUP(#REF!,Usuarios[],2,FALSE))</f>
        <v>0</v>
      </c>
    </row>
    <row r="29" spans="1:62" x14ac:dyDescent="0.25">
      <c r="A29" s="1">
        <v>44354</v>
      </c>
      <c r="B29">
        <v>3</v>
      </c>
      <c r="C29">
        <v>4</v>
      </c>
      <c r="D29">
        <v>2</v>
      </c>
      <c r="E29">
        <v>4</v>
      </c>
      <c r="F29">
        <v>4</v>
      </c>
      <c r="G29">
        <v>3</v>
      </c>
      <c r="H29">
        <v>4</v>
      </c>
      <c r="I29">
        <v>1</v>
      </c>
      <c r="J29">
        <v>4</v>
      </c>
      <c r="K29">
        <v>4</v>
      </c>
      <c r="L29">
        <v>2</v>
      </c>
      <c r="M29">
        <v>3</v>
      </c>
      <c r="N29">
        <v>1</v>
      </c>
      <c r="O29">
        <v>3</v>
      </c>
      <c r="P29">
        <v>4</v>
      </c>
      <c r="Q29">
        <v>2</v>
      </c>
      <c r="R29">
        <v>1</v>
      </c>
      <c r="S29">
        <v>1</v>
      </c>
      <c r="T29">
        <v>1</v>
      </c>
      <c r="U29">
        <v>2</v>
      </c>
      <c r="V29">
        <v>1</v>
      </c>
      <c r="W29">
        <v>3</v>
      </c>
      <c r="X29">
        <v>2</v>
      </c>
      <c r="Y29">
        <v>4</v>
      </c>
      <c r="Z29">
        <v>3</v>
      </c>
      <c r="AA29">
        <v>4</v>
      </c>
      <c r="AB29">
        <v>1</v>
      </c>
      <c r="AC29">
        <v>4</v>
      </c>
      <c r="AD29">
        <v>1</v>
      </c>
      <c r="AE29">
        <v>3</v>
      </c>
      <c r="AF29">
        <v>1</v>
      </c>
      <c r="AG29">
        <v>3</v>
      </c>
      <c r="AH29">
        <v>2</v>
      </c>
      <c r="AI29">
        <v>3</v>
      </c>
      <c r="AJ29">
        <v>4</v>
      </c>
      <c r="AK29">
        <v>3</v>
      </c>
      <c r="AL29">
        <v>1</v>
      </c>
      <c r="AM29">
        <v>3</v>
      </c>
      <c r="AN29">
        <v>1</v>
      </c>
      <c r="AO29">
        <v>1</v>
      </c>
      <c r="AP29">
        <v>1</v>
      </c>
      <c r="AQ29">
        <v>1</v>
      </c>
      <c r="AR29">
        <v>1</v>
      </c>
      <c r="AS29">
        <v>3</v>
      </c>
      <c r="AT29">
        <v>2</v>
      </c>
      <c r="AU29">
        <v>4</v>
      </c>
      <c r="AV29">
        <v>1</v>
      </c>
      <c r="AW29">
        <v>3</v>
      </c>
      <c r="AX29">
        <v>1</v>
      </c>
      <c r="AY29">
        <v>1</v>
      </c>
      <c r="AZ29">
        <v>1</v>
      </c>
      <c r="BA29">
        <v>3</v>
      </c>
      <c r="BB29">
        <v>4</v>
      </c>
      <c r="BC29">
        <v>4</v>
      </c>
      <c r="BD29">
        <v>4</v>
      </c>
      <c r="BE29">
        <v>1</v>
      </c>
      <c r="BF29">
        <v>2</v>
      </c>
      <c r="BG29">
        <v>1</v>
      </c>
      <c r="BH29">
        <v>4</v>
      </c>
      <c r="BI29">
        <v>1</v>
      </c>
      <c r="BJ29">
        <f>IF(ISERROR(VLOOKUP(#REF!,Usuarios[],2,FALSE)),0,VLOOKUP(#REF!,Usuarios[],2,FALSE))</f>
        <v>0</v>
      </c>
    </row>
    <row r="30" spans="1:62" x14ac:dyDescent="0.25">
      <c r="A30" s="1">
        <v>44354</v>
      </c>
      <c r="B30">
        <v>3</v>
      </c>
      <c r="C30">
        <v>3</v>
      </c>
      <c r="D30">
        <v>3</v>
      </c>
      <c r="E30">
        <v>3</v>
      </c>
      <c r="F30">
        <v>4</v>
      </c>
      <c r="G30">
        <v>4</v>
      </c>
      <c r="H30">
        <v>2</v>
      </c>
      <c r="I30">
        <v>3</v>
      </c>
      <c r="J30">
        <v>2</v>
      </c>
      <c r="K30">
        <v>3</v>
      </c>
      <c r="L30">
        <v>2</v>
      </c>
      <c r="M30">
        <v>2</v>
      </c>
      <c r="N30">
        <v>3</v>
      </c>
      <c r="O30">
        <v>3</v>
      </c>
      <c r="P30">
        <v>4</v>
      </c>
      <c r="Q30">
        <v>2</v>
      </c>
      <c r="R30">
        <v>1</v>
      </c>
      <c r="S30">
        <v>3</v>
      </c>
      <c r="T30">
        <v>2</v>
      </c>
      <c r="U30">
        <v>3</v>
      </c>
      <c r="V30">
        <v>4</v>
      </c>
      <c r="W30">
        <v>3</v>
      </c>
      <c r="X30">
        <v>3</v>
      </c>
      <c r="Y30">
        <v>3</v>
      </c>
      <c r="Z30">
        <v>4</v>
      </c>
      <c r="AA30">
        <v>3</v>
      </c>
      <c r="AB30">
        <v>1</v>
      </c>
      <c r="AC30">
        <v>1</v>
      </c>
      <c r="AD30">
        <v>3</v>
      </c>
      <c r="AE30">
        <v>3</v>
      </c>
      <c r="AF30">
        <v>1</v>
      </c>
      <c r="AG30">
        <v>3</v>
      </c>
      <c r="AH30">
        <v>2</v>
      </c>
      <c r="AI30">
        <v>4</v>
      </c>
      <c r="AJ30">
        <v>4</v>
      </c>
      <c r="AK30">
        <v>4</v>
      </c>
      <c r="AL30">
        <v>3</v>
      </c>
      <c r="AM30">
        <v>3</v>
      </c>
      <c r="AN30">
        <v>2</v>
      </c>
      <c r="AO30">
        <v>2</v>
      </c>
      <c r="AP30">
        <v>4</v>
      </c>
      <c r="AQ30">
        <v>2</v>
      </c>
      <c r="AR30">
        <v>1</v>
      </c>
      <c r="AS30">
        <v>3</v>
      </c>
      <c r="AT30">
        <v>3</v>
      </c>
      <c r="AU30">
        <v>3</v>
      </c>
      <c r="AV30">
        <v>1</v>
      </c>
      <c r="AW30">
        <v>3</v>
      </c>
      <c r="AX30">
        <v>4</v>
      </c>
      <c r="AY30">
        <v>3</v>
      </c>
      <c r="AZ30">
        <v>3</v>
      </c>
      <c r="BA30">
        <v>2</v>
      </c>
      <c r="BB30">
        <v>4</v>
      </c>
      <c r="BC30">
        <v>3</v>
      </c>
      <c r="BD30">
        <v>4</v>
      </c>
      <c r="BE30">
        <v>2</v>
      </c>
      <c r="BF30">
        <v>3</v>
      </c>
      <c r="BG30">
        <v>4</v>
      </c>
      <c r="BH30">
        <v>4</v>
      </c>
      <c r="BI30">
        <v>2</v>
      </c>
      <c r="BJ30">
        <f>IF(ISERROR(VLOOKUP(#REF!,Usuarios[],2,FALSE)),0,VLOOKUP(#REF!,Usuarios[],2,FALSE))</f>
        <v>0</v>
      </c>
    </row>
    <row r="31" spans="1:62" x14ac:dyDescent="0.25">
      <c r="A31" s="1">
        <v>44354</v>
      </c>
      <c r="B31">
        <v>3</v>
      </c>
      <c r="C31">
        <v>3</v>
      </c>
      <c r="D31">
        <v>3</v>
      </c>
      <c r="E31">
        <v>3</v>
      </c>
      <c r="F31">
        <v>4</v>
      </c>
      <c r="G31">
        <v>3</v>
      </c>
      <c r="H31">
        <v>1</v>
      </c>
      <c r="I31">
        <v>3</v>
      </c>
      <c r="J31">
        <v>1</v>
      </c>
      <c r="K31">
        <v>3</v>
      </c>
      <c r="L31">
        <v>3</v>
      </c>
      <c r="M31">
        <v>2</v>
      </c>
      <c r="N31">
        <v>3</v>
      </c>
      <c r="O31">
        <v>3</v>
      </c>
      <c r="P31">
        <v>4</v>
      </c>
      <c r="Q31">
        <v>3</v>
      </c>
      <c r="R31">
        <v>1</v>
      </c>
      <c r="S31">
        <v>3</v>
      </c>
      <c r="T31">
        <v>3</v>
      </c>
      <c r="U31">
        <v>4</v>
      </c>
      <c r="V31">
        <v>3</v>
      </c>
      <c r="W31">
        <v>2</v>
      </c>
      <c r="X31">
        <v>3</v>
      </c>
      <c r="Y31">
        <v>3</v>
      </c>
      <c r="Z31">
        <v>3</v>
      </c>
      <c r="AA31">
        <v>3</v>
      </c>
      <c r="AB31">
        <v>1</v>
      </c>
      <c r="AC31">
        <v>4</v>
      </c>
      <c r="AD31">
        <v>3</v>
      </c>
      <c r="AE31">
        <v>2</v>
      </c>
      <c r="AF31">
        <v>3</v>
      </c>
      <c r="AG31">
        <v>4</v>
      </c>
      <c r="AH31">
        <v>3</v>
      </c>
      <c r="AI31">
        <v>2</v>
      </c>
      <c r="AJ31">
        <v>4</v>
      </c>
      <c r="AK31">
        <v>3</v>
      </c>
      <c r="AL31">
        <v>2</v>
      </c>
      <c r="AM31">
        <v>3</v>
      </c>
      <c r="AN31">
        <v>1</v>
      </c>
      <c r="AO31">
        <v>1</v>
      </c>
      <c r="AP31">
        <v>4</v>
      </c>
      <c r="AQ31">
        <v>2</v>
      </c>
      <c r="AR31">
        <v>1</v>
      </c>
      <c r="AS31">
        <v>3</v>
      </c>
      <c r="AT31">
        <v>4</v>
      </c>
      <c r="AU31">
        <v>3</v>
      </c>
      <c r="AV31">
        <v>2</v>
      </c>
      <c r="AW31">
        <v>3</v>
      </c>
      <c r="AX31">
        <v>3</v>
      </c>
      <c r="AY31">
        <v>3</v>
      </c>
      <c r="AZ31">
        <v>4</v>
      </c>
      <c r="BA31">
        <v>3</v>
      </c>
      <c r="BB31">
        <v>4</v>
      </c>
      <c r="BC31">
        <v>3</v>
      </c>
      <c r="BD31">
        <v>4</v>
      </c>
      <c r="BE31">
        <v>1</v>
      </c>
      <c r="BF31">
        <v>2</v>
      </c>
      <c r="BG31">
        <v>4</v>
      </c>
      <c r="BH31">
        <v>2</v>
      </c>
      <c r="BI31">
        <v>4</v>
      </c>
      <c r="BJ31">
        <f>IF(ISERROR(VLOOKUP(#REF!,Usuarios[],2,FALSE)),0,VLOOKUP(#REF!,Usuarios[],2,FALSE))</f>
        <v>0</v>
      </c>
    </row>
    <row r="32" spans="1:62" x14ac:dyDescent="0.25">
      <c r="A32" s="1">
        <v>44354</v>
      </c>
      <c r="B32">
        <v>2</v>
      </c>
      <c r="C32">
        <v>3</v>
      </c>
      <c r="D32">
        <v>2</v>
      </c>
      <c r="E32">
        <v>2</v>
      </c>
      <c r="F32">
        <v>2</v>
      </c>
      <c r="G32">
        <v>2</v>
      </c>
      <c r="H32">
        <v>2</v>
      </c>
      <c r="I32">
        <v>2</v>
      </c>
      <c r="J32">
        <v>2</v>
      </c>
      <c r="K32">
        <v>3</v>
      </c>
      <c r="L32">
        <v>2</v>
      </c>
      <c r="M32">
        <v>3</v>
      </c>
      <c r="N32">
        <v>2</v>
      </c>
      <c r="O32">
        <v>3</v>
      </c>
      <c r="P32">
        <v>2</v>
      </c>
      <c r="Q32">
        <v>3</v>
      </c>
      <c r="R32">
        <v>2</v>
      </c>
      <c r="S32">
        <v>3</v>
      </c>
      <c r="T32">
        <v>2</v>
      </c>
      <c r="U32">
        <v>3</v>
      </c>
      <c r="V32">
        <v>2</v>
      </c>
      <c r="W32">
        <v>3</v>
      </c>
      <c r="X32">
        <v>2</v>
      </c>
      <c r="Y32">
        <v>2</v>
      </c>
      <c r="Z32">
        <v>3</v>
      </c>
      <c r="AA32">
        <v>2</v>
      </c>
      <c r="AB32">
        <v>3</v>
      </c>
      <c r="AC32">
        <v>4</v>
      </c>
      <c r="AD32">
        <v>2</v>
      </c>
      <c r="AE32">
        <v>3</v>
      </c>
      <c r="AF32">
        <v>2</v>
      </c>
      <c r="AG32">
        <v>2</v>
      </c>
      <c r="AH32">
        <v>3</v>
      </c>
      <c r="AI32">
        <v>3</v>
      </c>
      <c r="AJ32">
        <v>2</v>
      </c>
      <c r="AK32">
        <v>2</v>
      </c>
      <c r="AL32">
        <v>2</v>
      </c>
      <c r="AM32">
        <v>3</v>
      </c>
      <c r="AN32">
        <v>2</v>
      </c>
      <c r="AO32">
        <v>2</v>
      </c>
      <c r="AP32">
        <v>3</v>
      </c>
      <c r="AQ32">
        <v>1</v>
      </c>
      <c r="AR32">
        <v>2</v>
      </c>
      <c r="AS32">
        <v>3</v>
      </c>
      <c r="AT32">
        <v>2</v>
      </c>
      <c r="AU32">
        <v>2</v>
      </c>
      <c r="AV32">
        <v>2</v>
      </c>
      <c r="AW32">
        <v>2</v>
      </c>
      <c r="AX32">
        <v>3</v>
      </c>
      <c r="AY32">
        <v>3</v>
      </c>
      <c r="AZ32">
        <v>3</v>
      </c>
      <c r="BA32">
        <v>2</v>
      </c>
      <c r="BB32">
        <v>3</v>
      </c>
      <c r="BC32">
        <v>2</v>
      </c>
      <c r="BD32">
        <v>3</v>
      </c>
      <c r="BE32">
        <v>2</v>
      </c>
      <c r="BF32">
        <v>2</v>
      </c>
      <c r="BG32">
        <v>3</v>
      </c>
      <c r="BH32">
        <v>3</v>
      </c>
      <c r="BI32">
        <v>2</v>
      </c>
      <c r="BJ32">
        <f>IF(ISERROR(VLOOKUP(#REF!,Usuarios[],2,FALSE)),0,VLOOKUP(#REF!,Usuarios[],2,FALSE))</f>
        <v>0</v>
      </c>
    </row>
    <row r="33" spans="1:62" x14ac:dyDescent="0.25">
      <c r="A33" s="1">
        <v>44354</v>
      </c>
      <c r="B33">
        <v>3</v>
      </c>
      <c r="C33">
        <v>3</v>
      </c>
      <c r="D33">
        <v>4</v>
      </c>
      <c r="E33">
        <v>3</v>
      </c>
      <c r="F33">
        <v>3</v>
      </c>
      <c r="G33">
        <v>1</v>
      </c>
      <c r="H33">
        <v>3</v>
      </c>
      <c r="I33">
        <v>2</v>
      </c>
      <c r="J33">
        <v>3</v>
      </c>
      <c r="K33">
        <v>3</v>
      </c>
      <c r="L33">
        <v>4</v>
      </c>
      <c r="M33">
        <v>2</v>
      </c>
      <c r="N33">
        <v>3</v>
      </c>
      <c r="O33">
        <v>4</v>
      </c>
      <c r="P33">
        <v>2</v>
      </c>
      <c r="Q33">
        <v>3</v>
      </c>
      <c r="R33">
        <v>2</v>
      </c>
      <c r="S33">
        <v>3</v>
      </c>
      <c r="T33">
        <v>3</v>
      </c>
      <c r="U33">
        <v>3</v>
      </c>
      <c r="V33">
        <v>2</v>
      </c>
      <c r="W33">
        <v>3</v>
      </c>
      <c r="X33">
        <v>4</v>
      </c>
      <c r="Y33">
        <v>1</v>
      </c>
      <c r="Z33">
        <v>4</v>
      </c>
      <c r="AA33">
        <v>1</v>
      </c>
      <c r="AB33">
        <v>2</v>
      </c>
      <c r="AC33">
        <v>1</v>
      </c>
      <c r="AD33">
        <v>3</v>
      </c>
      <c r="AE33">
        <v>2</v>
      </c>
      <c r="AF33">
        <v>2</v>
      </c>
      <c r="AG33">
        <v>3</v>
      </c>
      <c r="AH33">
        <v>2</v>
      </c>
      <c r="AI33">
        <v>2</v>
      </c>
      <c r="AJ33">
        <v>3</v>
      </c>
      <c r="AK33">
        <v>2</v>
      </c>
      <c r="AL33">
        <v>1</v>
      </c>
      <c r="AM33">
        <v>2</v>
      </c>
      <c r="AN33">
        <v>2</v>
      </c>
      <c r="AO33">
        <v>2</v>
      </c>
      <c r="AP33">
        <v>2</v>
      </c>
      <c r="AQ33">
        <v>2</v>
      </c>
      <c r="AR33">
        <v>2</v>
      </c>
      <c r="AS33">
        <v>2</v>
      </c>
      <c r="AT33">
        <v>2</v>
      </c>
      <c r="AU33">
        <v>2</v>
      </c>
      <c r="AV33">
        <v>2</v>
      </c>
      <c r="AW33">
        <v>2</v>
      </c>
      <c r="AX33">
        <v>3</v>
      </c>
      <c r="AY33">
        <v>4</v>
      </c>
      <c r="AZ33">
        <v>3</v>
      </c>
      <c r="BA33">
        <v>2</v>
      </c>
      <c r="BB33">
        <v>2</v>
      </c>
      <c r="BC33">
        <v>3</v>
      </c>
      <c r="BD33">
        <v>2</v>
      </c>
      <c r="BE33">
        <v>3</v>
      </c>
      <c r="BF33">
        <v>2</v>
      </c>
      <c r="BG33">
        <v>2</v>
      </c>
      <c r="BH33">
        <v>2</v>
      </c>
      <c r="BI33">
        <v>3</v>
      </c>
      <c r="BJ33">
        <f>IF(ISERROR(VLOOKUP(#REF!,Usuarios[],2,FALSE)),0,VLOOKUP(#REF!,Usuarios[],2,FALSE))</f>
        <v>0</v>
      </c>
    </row>
    <row r="34" spans="1:62" x14ac:dyDescent="0.25">
      <c r="A34" s="1">
        <v>44354</v>
      </c>
      <c r="B34">
        <v>4</v>
      </c>
      <c r="C34">
        <v>3</v>
      </c>
      <c r="D34">
        <v>3</v>
      </c>
      <c r="E34">
        <v>3</v>
      </c>
      <c r="F34">
        <v>4</v>
      </c>
      <c r="G34">
        <v>2</v>
      </c>
      <c r="H34">
        <v>2</v>
      </c>
      <c r="I34">
        <v>3</v>
      </c>
      <c r="J34">
        <v>2</v>
      </c>
      <c r="K34">
        <v>2</v>
      </c>
      <c r="L34">
        <v>4</v>
      </c>
      <c r="M34">
        <v>2</v>
      </c>
      <c r="N34">
        <v>2</v>
      </c>
      <c r="O34">
        <v>3</v>
      </c>
      <c r="P34">
        <v>3</v>
      </c>
      <c r="Q34">
        <v>4</v>
      </c>
      <c r="R34">
        <v>2</v>
      </c>
      <c r="S34">
        <v>2</v>
      </c>
      <c r="T34">
        <v>3</v>
      </c>
      <c r="U34">
        <v>4</v>
      </c>
      <c r="V34">
        <v>2</v>
      </c>
      <c r="W34">
        <v>3</v>
      </c>
      <c r="X34">
        <v>3</v>
      </c>
      <c r="Y34">
        <v>3</v>
      </c>
      <c r="Z34">
        <v>3</v>
      </c>
      <c r="AA34">
        <v>2</v>
      </c>
      <c r="AB34">
        <v>2</v>
      </c>
      <c r="AC34">
        <v>3</v>
      </c>
      <c r="AD34">
        <v>2</v>
      </c>
      <c r="AE34">
        <v>3</v>
      </c>
      <c r="AF34">
        <v>2</v>
      </c>
      <c r="AG34">
        <v>3</v>
      </c>
      <c r="AH34">
        <v>3</v>
      </c>
      <c r="AI34">
        <v>3</v>
      </c>
      <c r="AJ34">
        <v>2</v>
      </c>
      <c r="AK34">
        <v>3</v>
      </c>
      <c r="AL34">
        <v>1</v>
      </c>
      <c r="AM34">
        <v>3</v>
      </c>
      <c r="AN34">
        <v>3</v>
      </c>
      <c r="AO34">
        <v>4</v>
      </c>
      <c r="AP34">
        <v>4</v>
      </c>
      <c r="AQ34">
        <v>2</v>
      </c>
      <c r="AR34">
        <v>2</v>
      </c>
      <c r="AS34">
        <v>3</v>
      </c>
      <c r="AT34">
        <v>3</v>
      </c>
      <c r="AU34">
        <v>2</v>
      </c>
      <c r="AV34">
        <v>4</v>
      </c>
      <c r="AW34">
        <v>4</v>
      </c>
      <c r="AX34">
        <v>2</v>
      </c>
      <c r="AY34">
        <v>4</v>
      </c>
      <c r="AZ34">
        <v>4</v>
      </c>
      <c r="BA34">
        <v>2</v>
      </c>
      <c r="BB34">
        <v>2</v>
      </c>
      <c r="BC34">
        <v>2</v>
      </c>
      <c r="BD34">
        <v>4</v>
      </c>
      <c r="BE34">
        <v>4</v>
      </c>
      <c r="BF34">
        <v>3</v>
      </c>
      <c r="BG34">
        <v>2</v>
      </c>
      <c r="BH34">
        <v>2</v>
      </c>
      <c r="BI34">
        <v>4</v>
      </c>
      <c r="BJ34">
        <f>IF(ISERROR(VLOOKUP(#REF!,Usuarios[],2,FALSE)),0,VLOOKUP(#REF!,Usuarios[],2,FALSE))</f>
        <v>0</v>
      </c>
    </row>
    <row r="35" spans="1:62" x14ac:dyDescent="0.25">
      <c r="A35" s="1">
        <v>44354</v>
      </c>
      <c r="B35">
        <v>4</v>
      </c>
      <c r="C35">
        <v>2</v>
      </c>
      <c r="D35">
        <v>4</v>
      </c>
      <c r="E35">
        <v>3</v>
      </c>
      <c r="F35">
        <v>2</v>
      </c>
      <c r="G35">
        <v>1</v>
      </c>
      <c r="H35">
        <v>2</v>
      </c>
      <c r="I35">
        <v>1</v>
      </c>
      <c r="J35">
        <v>2</v>
      </c>
      <c r="K35">
        <v>2</v>
      </c>
      <c r="L35">
        <v>4</v>
      </c>
      <c r="M35">
        <v>4</v>
      </c>
      <c r="N35">
        <v>3</v>
      </c>
      <c r="O35">
        <v>4</v>
      </c>
      <c r="P35">
        <v>4</v>
      </c>
      <c r="Q35">
        <v>4</v>
      </c>
      <c r="R35">
        <v>2</v>
      </c>
      <c r="S35">
        <v>1</v>
      </c>
      <c r="T35">
        <v>4</v>
      </c>
      <c r="U35">
        <v>4</v>
      </c>
      <c r="V35">
        <v>1</v>
      </c>
      <c r="W35">
        <v>4</v>
      </c>
      <c r="X35">
        <v>4</v>
      </c>
      <c r="Y35">
        <v>2</v>
      </c>
      <c r="Z35">
        <v>4</v>
      </c>
      <c r="AA35">
        <v>1</v>
      </c>
      <c r="AB35">
        <v>4</v>
      </c>
      <c r="AC35">
        <v>1</v>
      </c>
      <c r="AD35">
        <v>4</v>
      </c>
      <c r="AE35">
        <v>4</v>
      </c>
      <c r="AF35">
        <v>4</v>
      </c>
      <c r="AG35">
        <v>4</v>
      </c>
      <c r="AH35">
        <v>4</v>
      </c>
      <c r="AI35">
        <v>4</v>
      </c>
      <c r="AJ35">
        <v>1</v>
      </c>
      <c r="AK35">
        <v>3</v>
      </c>
      <c r="AL35">
        <v>1</v>
      </c>
      <c r="AM35">
        <v>4</v>
      </c>
      <c r="AN35">
        <v>3</v>
      </c>
      <c r="AO35">
        <v>4</v>
      </c>
      <c r="AP35">
        <v>4</v>
      </c>
      <c r="AQ35">
        <v>2</v>
      </c>
      <c r="AR35">
        <v>2</v>
      </c>
      <c r="AS35">
        <v>4</v>
      </c>
      <c r="AT35">
        <v>4</v>
      </c>
      <c r="AU35">
        <v>2</v>
      </c>
      <c r="AV35">
        <v>4</v>
      </c>
      <c r="AW35">
        <v>4</v>
      </c>
      <c r="AX35">
        <v>1</v>
      </c>
      <c r="AY35">
        <v>3</v>
      </c>
      <c r="AZ35">
        <v>4</v>
      </c>
      <c r="BA35">
        <v>3</v>
      </c>
      <c r="BB35">
        <v>1</v>
      </c>
      <c r="BC35">
        <v>1</v>
      </c>
      <c r="BD35">
        <v>3</v>
      </c>
      <c r="BE35">
        <v>3</v>
      </c>
      <c r="BF35">
        <v>4</v>
      </c>
      <c r="BG35">
        <v>2</v>
      </c>
      <c r="BH35">
        <v>3</v>
      </c>
      <c r="BI35">
        <v>3</v>
      </c>
      <c r="BJ35">
        <f>IF(ISERROR(VLOOKUP(#REF!,Usuarios[],2,FALSE)),0,VLOOKUP(#REF!,Usuarios[],2,FALSE))</f>
        <v>0</v>
      </c>
    </row>
    <row r="36" spans="1:62" x14ac:dyDescent="0.25">
      <c r="A36" s="1">
        <v>44354</v>
      </c>
      <c r="B36">
        <v>4</v>
      </c>
      <c r="C36">
        <v>4</v>
      </c>
      <c r="D36">
        <v>3</v>
      </c>
      <c r="E36">
        <v>3</v>
      </c>
      <c r="F36">
        <v>4</v>
      </c>
      <c r="G36">
        <v>1</v>
      </c>
      <c r="H36">
        <v>2</v>
      </c>
      <c r="I36">
        <v>3</v>
      </c>
      <c r="J36">
        <v>3</v>
      </c>
      <c r="K36">
        <v>4</v>
      </c>
      <c r="L36">
        <v>4</v>
      </c>
      <c r="M36">
        <v>2</v>
      </c>
      <c r="N36">
        <v>4</v>
      </c>
      <c r="O36">
        <v>4</v>
      </c>
      <c r="P36">
        <v>2</v>
      </c>
      <c r="Q36">
        <v>3</v>
      </c>
      <c r="R36">
        <v>2</v>
      </c>
      <c r="S36">
        <v>4</v>
      </c>
      <c r="T36">
        <v>3</v>
      </c>
      <c r="U36">
        <v>4</v>
      </c>
      <c r="V36">
        <v>1</v>
      </c>
      <c r="W36">
        <v>3</v>
      </c>
      <c r="X36">
        <v>3</v>
      </c>
      <c r="Y36">
        <v>4</v>
      </c>
      <c r="Z36">
        <v>4</v>
      </c>
      <c r="AA36">
        <v>1</v>
      </c>
      <c r="AB36">
        <v>2</v>
      </c>
      <c r="AC36">
        <v>3</v>
      </c>
      <c r="AD36">
        <v>3</v>
      </c>
      <c r="AE36">
        <v>4</v>
      </c>
      <c r="AF36">
        <v>2</v>
      </c>
      <c r="AG36">
        <v>4</v>
      </c>
      <c r="AH36">
        <v>4</v>
      </c>
      <c r="AI36">
        <v>4</v>
      </c>
      <c r="AJ36">
        <v>1</v>
      </c>
      <c r="AK36">
        <v>3</v>
      </c>
      <c r="AL36">
        <v>1</v>
      </c>
      <c r="AM36">
        <v>4</v>
      </c>
      <c r="AN36">
        <v>4</v>
      </c>
      <c r="AO36">
        <v>3</v>
      </c>
      <c r="AP36">
        <v>2</v>
      </c>
      <c r="AQ36">
        <v>1</v>
      </c>
      <c r="AR36">
        <v>2</v>
      </c>
      <c r="AS36">
        <v>4</v>
      </c>
      <c r="AT36">
        <v>4</v>
      </c>
      <c r="AU36">
        <v>2</v>
      </c>
      <c r="AV36">
        <v>4</v>
      </c>
      <c r="AW36">
        <v>4</v>
      </c>
      <c r="AX36">
        <v>1</v>
      </c>
      <c r="AY36">
        <v>4</v>
      </c>
      <c r="AZ36">
        <v>4</v>
      </c>
      <c r="BA36">
        <v>2</v>
      </c>
      <c r="BB36">
        <v>2</v>
      </c>
      <c r="BC36">
        <v>1</v>
      </c>
      <c r="BD36">
        <v>4</v>
      </c>
      <c r="BE36">
        <v>3</v>
      </c>
      <c r="BF36">
        <v>4</v>
      </c>
      <c r="BG36">
        <v>1</v>
      </c>
      <c r="BH36">
        <v>3</v>
      </c>
      <c r="BI36">
        <v>3</v>
      </c>
      <c r="BJ36">
        <f>IF(ISERROR(VLOOKUP(#REF!,Usuarios[],2,FALSE)),0,VLOOKUP(#REF!,Usuarios[],2,FALSE))</f>
        <v>0</v>
      </c>
    </row>
    <row r="37" spans="1:62" x14ac:dyDescent="0.25">
      <c r="A37" s="1">
        <v>44354</v>
      </c>
      <c r="B37">
        <v>3</v>
      </c>
      <c r="C37">
        <v>3</v>
      </c>
      <c r="D37">
        <v>2</v>
      </c>
      <c r="E37">
        <v>3</v>
      </c>
      <c r="F37">
        <v>4</v>
      </c>
      <c r="G37">
        <v>3</v>
      </c>
      <c r="H37">
        <v>2</v>
      </c>
      <c r="I37">
        <v>1</v>
      </c>
      <c r="J37">
        <v>1</v>
      </c>
      <c r="K37">
        <v>3</v>
      </c>
      <c r="L37">
        <v>2</v>
      </c>
      <c r="M37">
        <v>3</v>
      </c>
      <c r="N37">
        <v>2</v>
      </c>
      <c r="O37">
        <v>4</v>
      </c>
      <c r="P37">
        <v>3</v>
      </c>
      <c r="Q37">
        <v>2</v>
      </c>
      <c r="R37">
        <v>2</v>
      </c>
      <c r="S37">
        <v>2</v>
      </c>
      <c r="T37">
        <v>2</v>
      </c>
      <c r="U37">
        <v>4</v>
      </c>
      <c r="V37">
        <v>2</v>
      </c>
      <c r="W37">
        <v>2</v>
      </c>
      <c r="X37">
        <v>4</v>
      </c>
      <c r="Y37">
        <v>4</v>
      </c>
      <c r="Z37">
        <v>3</v>
      </c>
      <c r="AA37">
        <v>3</v>
      </c>
      <c r="AB37">
        <v>2</v>
      </c>
      <c r="AC37">
        <v>2</v>
      </c>
      <c r="AD37">
        <v>2</v>
      </c>
      <c r="AE37">
        <v>2</v>
      </c>
      <c r="AF37">
        <v>2</v>
      </c>
      <c r="AG37">
        <v>3</v>
      </c>
      <c r="AH37">
        <v>3</v>
      </c>
      <c r="AI37">
        <v>3</v>
      </c>
      <c r="AJ37">
        <v>2</v>
      </c>
      <c r="AK37">
        <v>3</v>
      </c>
      <c r="AL37">
        <v>3</v>
      </c>
      <c r="AM37">
        <v>3</v>
      </c>
      <c r="AN37">
        <v>2</v>
      </c>
      <c r="AO37">
        <v>2</v>
      </c>
      <c r="AP37">
        <v>3</v>
      </c>
      <c r="AQ37">
        <v>1</v>
      </c>
      <c r="AR37">
        <v>2</v>
      </c>
      <c r="AS37">
        <v>2</v>
      </c>
      <c r="AT37">
        <v>4</v>
      </c>
      <c r="AU37">
        <v>2</v>
      </c>
      <c r="AV37">
        <v>3</v>
      </c>
      <c r="AW37">
        <v>3</v>
      </c>
      <c r="AX37">
        <v>4</v>
      </c>
      <c r="AY37">
        <v>3</v>
      </c>
      <c r="AZ37">
        <v>4</v>
      </c>
      <c r="BA37">
        <v>1</v>
      </c>
      <c r="BB37">
        <v>2</v>
      </c>
      <c r="BC37">
        <v>2</v>
      </c>
      <c r="BD37">
        <v>2</v>
      </c>
      <c r="BE37">
        <v>2</v>
      </c>
      <c r="BF37">
        <v>3</v>
      </c>
      <c r="BG37">
        <v>3</v>
      </c>
      <c r="BH37">
        <v>3</v>
      </c>
      <c r="BI37">
        <v>2</v>
      </c>
      <c r="BJ37">
        <f>IF(ISERROR(VLOOKUP(#REF!,Usuarios[],2,FALSE)),0,VLOOKUP(#REF!,Usuarios[],2,FALSE))</f>
        <v>0</v>
      </c>
    </row>
    <row r="38" spans="1:62" x14ac:dyDescent="0.25">
      <c r="A38" s="1">
        <v>44354</v>
      </c>
      <c r="B38">
        <v>3</v>
      </c>
      <c r="C38">
        <v>3</v>
      </c>
      <c r="D38">
        <v>4</v>
      </c>
      <c r="E38">
        <v>3</v>
      </c>
      <c r="F38">
        <v>3</v>
      </c>
      <c r="G38">
        <v>2</v>
      </c>
      <c r="H38">
        <v>2</v>
      </c>
      <c r="I38">
        <v>2</v>
      </c>
      <c r="J38">
        <v>3</v>
      </c>
      <c r="K38">
        <v>3</v>
      </c>
      <c r="L38">
        <v>3</v>
      </c>
      <c r="M38">
        <v>2</v>
      </c>
      <c r="N38">
        <v>3</v>
      </c>
      <c r="O38">
        <v>4</v>
      </c>
      <c r="P38">
        <v>2</v>
      </c>
      <c r="Q38">
        <v>3</v>
      </c>
      <c r="R38">
        <v>2</v>
      </c>
      <c r="S38">
        <v>3</v>
      </c>
      <c r="T38">
        <v>4</v>
      </c>
      <c r="U38">
        <v>4</v>
      </c>
      <c r="V38">
        <v>2</v>
      </c>
      <c r="W38">
        <v>3</v>
      </c>
      <c r="X38">
        <v>4</v>
      </c>
      <c r="Y38">
        <v>1</v>
      </c>
      <c r="Z38">
        <v>3</v>
      </c>
      <c r="AA38">
        <v>2</v>
      </c>
      <c r="AB38">
        <v>3</v>
      </c>
      <c r="AC38">
        <v>3</v>
      </c>
      <c r="AD38">
        <v>3</v>
      </c>
      <c r="AE38">
        <v>2</v>
      </c>
      <c r="AF38">
        <v>3</v>
      </c>
      <c r="AG38">
        <v>4</v>
      </c>
      <c r="AH38">
        <v>3</v>
      </c>
      <c r="AI38">
        <v>2</v>
      </c>
      <c r="AJ38">
        <v>2</v>
      </c>
      <c r="AK38">
        <v>3</v>
      </c>
      <c r="AL38">
        <v>2</v>
      </c>
      <c r="AM38">
        <v>3</v>
      </c>
      <c r="AN38">
        <v>4</v>
      </c>
      <c r="AO38">
        <v>4</v>
      </c>
      <c r="AP38">
        <v>3</v>
      </c>
      <c r="AQ38">
        <v>2</v>
      </c>
      <c r="AR38">
        <v>2</v>
      </c>
      <c r="AS38">
        <v>2</v>
      </c>
      <c r="AT38">
        <v>3</v>
      </c>
      <c r="AU38">
        <v>4</v>
      </c>
      <c r="AV38">
        <v>4</v>
      </c>
      <c r="AW38">
        <v>3</v>
      </c>
      <c r="AX38">
        <v>1</v>
      </c>
      <c r="AY38">
        <v>3</v>
      </c>
      <c r="AZ38">
        <v>4</v>
      </c>
      <c r="BA38">
        <v>2</v>
      </c>
      <c r="BB38">
        <v>2</v>
      </c>
      <c r="BC38">
        <v>2</v>
      </c>
      <c r="BD38">
        <v>4</v>
      </c>
      <c r="BE38">
        <v>4</v>
      </c>
      <c r="BF38">
        <v>3</v>
      </c>
      <c r="BG38">
        <v>3</v>
      </c>
      <c r="BH38">
        <v>3</v>
      </c>
      <c r="BI38">
        <v>4</v>
      </c>
      <c r="BJ38">
        <f>IF(ISERROR(VLOOKUP(#REF!,Usuarios[],2,FALSE)),0,VLOOKUP(#REF!,Usuarios[],2,FALSE))</f>
        <v>0</v>
      </c>
    </row>
    <row r="39" spans="1:62" x14ac:dyDescent="0.25">
      <c r="A39" s="1">
        <v>44354</v>
      </c>
      <c r="B39">
        <v>3</v>
      </c>
      <c r="C39">
        <v>3</v>
      </c>
      <c r="D39">
        <v>2</v>
      </c>
      <c r="E39">
        <v>3</v>
      </c>
      <c r="F39">
        <v>2</v>
      </c>
      <c r="G39">
        <v>2</v>
      </c>
      <c r="H39">
        <v>1</v>
      </c>
      <c r="I39">
        <v>3</v>
      </c>
      <c r="J39">
        <v>2</v>
      </c>
      <c r="K39">
        <v>1</v>
      </c>
      <c r="L39">
        <v>4</v>
      </c>
      <c r="M39">
        <v>3</v>
      </c>
      <c r="N39">
        <v>2</v>
      </c>
      <c r="O39">
        <v>4</v>
      </c>
      <c r="P39">
        <v>3</v>
      </c>
      <c r="Q39">
        <v>3</v>
      </c>
      <c r="R39">
        <v>1</v>
      </c>
      <c r="S39">
        <v>3</v>
      </c>
      <c r="T39">
        <v>4</v>
      </c>
      <c r="U39">
        <v>3</v>
      </c>
      <c r="V39">
        <v>1</v>
      </c>
      <c r="W39">
        <v>3</v>
      </c>
      <c r="X39">
        <v>1</v>
      </c>
      <c r="Y39">
        <v>3</v>
      </c>
      <c r="Z39">
        <v>3</v>
      </c>
      <c r="AA39">
        <v>2</v>
      </c>
      <c r="AB39">
        <v>4</v>
      </c>
      <c r="AC39">
        <v>4</v>
      </c>
      <c r="AD39">
        <v>2</v>
      </c>
      <c r="AE39">
        <v>2</v>
      </c>
      <c r="AF39">
        <v>1</v>
      </c>
      <c r="AG39">
        <v>3</v>
      </c>
      <c r="AH39">
        <v>2</v>
      </c>
      <c r="AI39">
        <v>3</v>
      </c>
      <c r="AJ39">
        <v>3</v>
      </c>
      <c r="AK39">
        <v>3</v>
      </c>
      <c r="AL39">
        <v>2</v>
      </c>
      <c r="AM39">
        <v>2</v>
      </c>
      <c r="AN39">
        <v>1</v>
      </c>
      <c r="AO39">
        <v>3</v>
      </c>
      <c r="AP39">
        <v>1</v>
      </c>
      <c r="AQ39">
        <v>2</v>
      </c>
      <c r="AR39">
        <v>1</v>
      </c>
      <c r="AS39">
        <v>3</v>
      </c>
      <c r="AT39">
        <v>3</v>
      </c>
      <c r="AU39">
        <v>2</v>
      </c>
      <c r="AV39">
        <v>3</v>
      </c>
      <c r="AW39">
        <v>3</v>
      </c>
      <c r="AX39">
        <v>1</v>
      </c>
      <c r="AY39">
        <v>2</v>
      </c>
      <c r="AZ39">
        <v>3</v>
      </c>
      <c r="BA39">
        <v>2</v>
      </c>
      <c r="BB39">
        <v>1</v>
      </c>
      <c r="BC39">
        <v>2</v>
      </c>
      <c r="BD39">
        <v>3</v>
      </c>
      <c r="BE39">
        <v>2</v>
      </c>
      <c r="BF39">
        <v>2</v>
      </c>
      <c r="BG39">
        <v>3</v>
      </c>
      <c r="BH39">
        <v>2</v>
      </c>
      <c r="BI39">
        <v>2</v>
      </c>
      <c r="BJ39">
        <f>IF(ISERROR(VLOOKUP(#REF!,Usuarios[],2,FALSE)),0,VLOOKUP(#REF!,Usuarios[],2,FALSE))</f>
        <v>0</v>
      </c>
    </row>
    <row r="40" spans="1:62" x14ac:dyDescent="0.25">
      <c r="A40" s="1">
        <v>44354</v>
      </c>
      <c r="B40">
        <v>4</v>
      </c>
      <c r="C40">
        <v>3</v>
      </c>
      <c r="D40">
        <v>2</v>
      </c>
      <c r="E40">
        <v>3</v>
      </c>
      <c r="F40">
        <v>3</v>
      </c>
      <c r="G40">
        <v>2</v>
      </c>
      <c r="H40">
        <v>1</v>
      </c>
      <c r="I40">
        <v>2</v>
      </c>
      <c r="J40">
        <v>3</v>
      </c>
      <c r="K40">
        <v>3</v>
      </c>
      <c r="L40">
        <v>2</v>
      </c>
      <c r="M40">
        <v>2</v>
      </c>
      <c r="N40">
        <v>3</v>
      </c>
      <c r="O40">
        <v>3</v>
      </c>
      <c r="P40">
        <v>3</v>
      </c>
      <c r="Q40">
        <v>4</v>
      </c>
      <c r="R40">
        <v>2</v>
      </c>
      <c r="S40">
        <v>2</v>
      </c>
      <c r="T40">
        <v>4</v>
      </c>
      <c r="U40">
        <v>2</v>
      </c>
      <c r="V40">
        <v>2</v>
      </c>
      <c r="W40">
        <v>3</v>
      </c>
      <c r="X40">
        <v>3</v>
      </c>
      <c r="Y40">
        <v>3</v>
      </c>
      <c r="Z40">
        <v>2</v>
      </c>
      <c r="AA40">
        <v>2</v>
      </c>
      <c r="AB40">
        <v>2</v>
      </c>
      <c r="AC40">
        <v>3</v>
      </c>
      <c r="AD40">
        <v>3</v>
      </c>
      <c r="AE40">
        <v>3</v>
      </c>
      <c r="AF40">
        <v>2</v>
      </c>
      <c r="AG40">
        <v>4</v>
      </c>
      <c r="AH40">
        <v>2</v>
      </c>
      <c r="AI40">
        <v>3</v>
      </c>
      <c r="AJ40">
        <v>3</v>
      </c>
      <c r="AK40">
        <v>2</v>
      </c>
      <c r="AL40">
        <v>1</v>
      </c>
      <c r="AM40">
        <v>3</v>
      </c>
      <c r="AN40">
        <v>2</v>
      </c>
      <c r="AO40">
        <v>3</v>
      </c>
      <c r="AP40">
        <v>4</v>
      </c>
      <c r="AQ40">
        <v>2</v>
      </c>
      <c r="AR40">
        <v>1</v>
      </c>
      <c r="AS40">
        <v>3</v>
      </c>
      <c r="AT40">
        <v>2</v>
      </c>
      <c r="AU40">
        <v>2</v>
      </c>
      <c r="AV40">
        <v>3</v>
      </c>
      <c r="AW40">
        <v>3</v>
      </c>
      <c r="AX40">
        <v>3</v>
      </c>
      <c r="AY40">
        <v>3</v>
      </c>
      <c r="AZ40">
        <v>3</v>
      </c>
      <c r="BA40">
        <v>3</v>
      </c>
      <c r="BB40">
        <v>2</v>
      </c>
      <c r="BC40">
        <v>2</v>
      </c>
      <c r="BD40">
        <v>3</v>
      </c>
      <c r="BE40">
        <v>3</v>
      </c>
      <c r="BF40">
        <v>3</v>
      </c>
      <c r="BG40">
        <v>3</v>
      </c>
      <c r="BH40">
        <v>4</v>
      </c>
      <c r="BI40">
        <v>3</v>
      </c>
      <c r="BJ40">
        <f>IF(ISERROR(VLOOKUP(#REF!,Usuarios[],2,FALSE)),0,VLOOKUP(#REF!,Usuarios[],2,FALSE))</f>
        <v>0</v>
      </c>
    </row>
    <row r="41" spans="1:62" x14ac:dyDescent="0.25">
      <c r="A41" s="1">
        <v>44354</v>
      </c>
      <c r="B41">
        <v>4</v>
      </c>
      <c r="C41">
        <v>3</v>
      </c>
      <c r="D41">
        <v>2</v>
      </c>
      <c r="E41">
        <v>3</v>
      </c>
      <c r="F41">
        <v>3</v>
      </c>
      <c r="G41">
        <v>1</v>
      </c>
      <c r="H41">
        <v>2</v>
      </c>
      <c r="I41">
        <v>2</v>
      </c>
      <c r="J41">
        <v>3</v>
      </c>
      <c r="K41">
        <v>3</v>
      </c>
      <c r="L41">
        <v>3</v>
      </c>
      <c r="M41">
        <v>3</v>
      </c>
      <c r="N41">
        <v>3</v>
      </c>
      <c r="O41">
        <v>4</v>
      </c>
      <c r="P41">
        <v>3</v>
      </c>
      <c r="Q41">
        <v>3</v>
      </c>
      <c r="R41">
        <v>2</v>
      </c>
      <c r="S41">
        <v>4</v>
      </c>
      <c r="T41">
        <v>3</v>
      </c>
      <c r="U41">
        <v>4</v>
      </c>
      <c r="V41">
        <v>2</v>
      </c>
      <c r="W41">
        <v>2</v>
      </c>
      <c r="X41">
        <v>3</v>
      </c>
      <c r="Y41">
        <v>4</v>
      </c>
      <c r="Z41">
        <v>3</v>
      </c>
      <c r="AA41">
        <v>2</v>
      </c>
      <c r="AB41">
        <v>2</v>
      </c>
      <c r="AC41">
        <v>4</v>
      </c>
      <c r="AD41">
        <v>3</v>
      </c>
      <c r="AE41">
        <v>2</v>
      </c>
      <c r="AF41">
        <v>3</v>
      </c>
      <c r="AG41">
        <v>2</v>
      </c>
      <c r="AH41">
        <v>3</v>
      </c>
      <c r="AI41">
        <v>3</v>
      </c>
      <c r="AJ41">
        <v>2</v>
      </c>
      <c r="AK41">
        <v>3</v>
      </c>
      <c r="AL41">
        <v>2</v>
      </c>
      <c r="AM41">
        <v>3</v>
      </c>
      <c r="AN41">
        <v>3</v>
      </c>
      <c r="AO41">
        <v>3</v>
      </c>
      <c r="AP41">
        <v>2</v>
      </c>
      <c r="AQ41">
        <v>1</v>
      </c>
      <c r="AR41">
        <v>3</v>
      </c>
      <c r="AS41">
        <v>3</v>
      </c>
      <c r="AT41">
        <v>3</v>
      </c>
      <c r="AU41">
        <v>2</v>
      </c>
      <c r="AV41">
        <v>3</v>
      </c>
      <c r="AW41">
        <v>2</v>
      </c>
      <c r="AX41">
        <v>3</v>
      </c>
      <c r="AY41">
        <v>4</v>
      </c>
      <c r="AZ41">
        <v>4</v>
      </c>
      <c r="BA41">
        <v>2</v>
      </c>
      <c r="BB41">
        <v>3</v>
      </c>
      <c r="BC41">
        <v>1</v>
      </c>
      <c r="BD41">
        <v>3</v>
      </c>
      <c r="BE41">
        <v>3</v>
      </c>
      <c r="BF41">
        <v>3</v>
      </c>
      <c r="BG41">
        <v>1</v>
      </c>
      <c r="BH41">
        <v>3</v>
      </c>
      <c r="BI41">
        <v>3</v>
      </c>
      <c r="BJ41">
        <f>IF(ISERROR(VLOOKUP(#REF!,Usuarios[],2,FALSE)),0,VLOOKUP(#REF!,Usuarios[],2,FALSE))</f>
        <v>0</v>
      </c>
    </row>
    <row r="42" spans="1:62" x14ac:dyDescent="0.25">
      <c r="A42" s="1">
        <v>44354</v>
      </c>
      <c r="B42">
        <v>4</v>
      </c>
      <c r="C42">
        <v>3</v>
      </c>
      <c r="D42">
        <v>2</v>
      </c>
      <c r="E42">
        <v>2</v>
      </c>
      <c r="F42">
        <v>4</v>
      </c>
      <c r="G42">
        <v>4</v>
      </c>
      <c r="H42">
        <v>2</v>
      </c>
      <c r="I42">
        <v>2</v>
      </c>
      <c r="J42">
        <v>2</v>
      </c>
      <c r="K42">
        <v>2</v>
      </c>
      <c r="L42">
        <v>3</v>
      </c>
      <c r="M42">
        <v>2</v>
      </c>
      <c r="N42">
        <v>2</v>
      </c>
      <c r="O42">
        <v>4</v>
      </c>
      <c r="P42">
        <v>3</v>
      </c>
      <c r="Q42">
        <v>4</v>
      </c>
      <c r="R42">
        <v>2</v>
      </c>
      <c r="S42">
        <v>3</v>
      </c>
      <c r="T42">
        <v>3</v>
      </c>
      <c r="U42">
        <v>3</v>
      </c>
      <c r="V42">
        <v>2</v>
      </c>
      <c r="W42">
        <v>3</v>
      </c>
      <c r="X42">
        <v>4</v>
      </c>
      <c r="Y42">
        <v>4</v>
      </c>
      <c r="Z42">
        <v>4</v>
      </c>
      <c r="AA42">
        <v>2</v>
      </c>
      <c r="AB42">
        <v>2</v>
      </c>
      <c r="AC42">
        <v>3</v>
      </c>
      <c r="AD42">
        <v>2</v>
      </c>
      <c r="AE42">
        <v>3</v>
      </c>
      <c r="AF42">
        <v>2</v>
      </c>
      <c r="AG42">
        <v>3</v>
      </c>
      <c r="AH42">
        <v>4</v>
      </c>
      <c r="AI42">
        <v>4</v>
      </c>
      <c r="AJ42">
        <v>4</v>
      </c>
      <c r="AK42">
        <v>4</v>
      </c>
      <c r="AL42">
        <v>2</v>
      </c>
      <c r="AM42">
        <v>4</v>
      </c>
      <c r="AN42">
        <v>3</v>
      </c>
      <c r="AO42">
        <v>3</v>
      </c>
      <c r="AP42">
        <v>3</v>
      </c>
      <c r="AQ42">
        <v>1</v>
      </c>
      <c r="AR42">
        <v>1</v>
      </c>
      <c r="AS42">
        <v>3</v>
      </c>
      <c r="AT42">
        <v>3</v>
      </c>
      <c r="AU42">
        <v>3</v>
      </c>
      <c r="AV42">
        <v>3</v>
      </c>
      <c r="AW42">
        <v>3</v>
      </c>
      <c r="AX42">
        <v>1</v>
      </c>
      <c r="AY42">
        <v>4</v>
      </c>
      <c r="AZ42">
        <v>4</v>
      </c>
      <c r="BA42">
        <v>2</v>
      </c>
      <c r="BB42">
        <v>3</v>
      </c>
      <c r="BC42">
        <v>4</v>
      </c>
      <c r="BD42">
        <v>4</v>
      </c>
      <c r="BE42">
        <v>1</v>
      </c>
      <c r="BF42">
        <v>4</v>
      </c>
      <c r="BG42">
        <v>4</v>
      </c>
      <c r="BH42">
        <v>4</v>
      </c>
      <c r="BI42">
        <v>2</v>
      </c>
      <c r="BJ42">
        <f>IF(ISERROR(VLOOKUP(#REF!,Usuarios[],2,FALSE)),0,VLOOKUP(#REF!,Usuarios[],2,FALSE))</f>
        <v>0</v>
      </c>
    </row>
    <row r="43" spans="1:62" x14ac:dyDescent="0.25">
      <c r="A43" s="1">
        <v>44354</v>
      </c>
      <c r="B43">
        <v>4</v>
      </c>
      <c r="C43">
        <v>3</v>
      </c>
      <c r="D43">
        <v>3</v>
      </c>
      <c r="E43">
        <v>2</v>
      </c>
      <c r="F43">
        <v>3</v>
      </c>
      <c r="G43">
        <v>2</v>
      </c>
      <c r="H43">
        <v>2</v>
      </c>
      <c r="I43">
        <v>1</v>
      </c>
      <c r="J43">
        <v>4</v>
      </c>
      <c r="K43">
        <v>3</v>
      </c>
      <c r="L43">
        <v>2</v>
      </c>
      <c r="M43">
        <v>3</v>
      </c>
      <c r="N43">
        <v>2</v>
      </c>
      <c r="O43">
        <v>4</v>
      </c>
      <c r="P43">
        <v>4</v>
      </c>
      <c r="Q43">
        <v>4</v>
      </c>
      <c r="R43">
        <v>2</v>
      </c>
      <c r="S43">
        <v>2</v>
      </c>
      <c r="T43">
        <v>1</v>
      </c>
      <c r="U43">
        <v>3</v>
      </c>
      <c r="V43">
        <v>1</v>
      </c>
      <c r="W43">
        <v>3</v>
      </c>
      <c r="X43">
        <v>3</v>
      </c>
      <c r="Y43">
        <v>3</v>
      </c>
      <c r="Z43">
        <v>4</v>
      </c>
      <c r="AA43">
        <v>1</v>
      </c>
      <c r="AB43">
        <v>3</v>
      </c>
      <c r="AC43">
        <v>3</v>
      </c>
      <c r="AD43">
        <v>1</v>
      </c>
      <c r="AE43">
        <v>3</v>
      </c>
      <c r="AF43">
        <v>3</v>
      </c>
      <c r="AG43">
        <v>2</v>
      </c>
      <c r="AH43">
        <v>3</v>
      </c>
      <c r="AI43">
        <v>3</v>
      </c>
      <c r="AJ43">
        <v>1</v>
      </c>
      <c r="AK43">
        <v>3</v>
      </c>
      <c r="AL43">
        <v>4</v>
      </c>
      <c r="AM43">
        <v>3</v>
      </c>
      <c r="AN43">
        <v>4</v>
      </c>
      <c r="AO43">
        <v>4</v>
      </c>
      <c r="AP43">
        <v>2</v>
      </c>
      <c r="AQ43">
        <v>2</v>
      </c>
      <c r="AR43">
        <v>2</v>
      </c>
      <c r="AS43">
        <v>3</v>
      </c>
      <c r="AT43">
        <v>3</v>
      </c>
      <c r="AU43">
        <v>1</v>
      </c>
      <c r="AV43">
        <v>1</v>
      </c>
      <c r="AW43">
        <v>3</v>
      </c>
      <c r="AX43">
        <v>3</v>
      </c>
      <c r="AY43">
        <v>2</v>
      </c>
      <c r="AZ43">
        <v>4</v>
      </c>
      <c r="BA43">
        <v>1</v>
      </c>
      <c r="BB43">
        <v>2</v>
      </c>
      <c r="BC43">
        <v>1</v>
      </c>
      <c r="BD43">
        <v>4</v>
      </c>
      <c r="BE43">
        <v>4</v>
      </c>
      <c r="BF43">
        <v>4</v>
      </c>
      <c r="BG43">
        <v>2</v>
      </c>
      <c r="BH43">
        <v>4</v>
      </c>
      <c r="BI43">
        <v>4</v>
      </c>
      <c r="BJ43">
        <f>IF(ISERROR(VLOOKUP(#REF!,Usuarios[],2,FALSE)),0,VLOOKUP(#REF!,Usuarios[],2,FALSE))</f>
        <v>0</v>
      </c>
    </row>
    <row r="44" spans="1:62" x14ac:dyDescent="0.25">
      <c r="A44" s="1">
        <v>44354</v>
      </c>
      <c r="B44">
        <v>4</v>
      </c>
      <c r="C44">
        <v>3</v>
      </c>
      <c r="D44">
        <v>2</v>
      </c>
      <c r="E44">
        <v>3</v>
      </c>
      <c r="F44">
        <v>2</v>
      </c>
      <c r="G44">
        <v>3</v>
      </c>
      <c r="H44">
        <v>2</v>
      </c>
      <c r="I44">
        <v>2</v>
      </c>
      <c r="J44">
        <v>2</v>
      </c>
      <c r="K44">
        <v>2</v>
      </c>
      <c r="L44">
        <v>3</v>
      </c>
      <c r="M44">
        <v>1</v>
      </c>
      <c r="N44">
        <v>2</v>
      </c>
      <c r="O44">
        <v>4</v>
      </c>
      <c r="P44">
        <v>3</v>
      </c>
      <c r="Q44">
        <v>3</v>
      </c>
      <c r="R44">
        <v>2</v>
      </c>
      <c r="S44">
        <v>2</v>
      </c>
      <c r="T44">
        <v>3</v>
      </c>
      <c r="U44">
        <v>4</v>
      </c>
      <c r="V44">
        <v>2</v>
      </c>
      <c r="W44">
        <v>4</v>
      </c>
      <c r="X44">
        <v>4</v>
      </c>
      <c r="Y44">
        <v>3</v>
      </c>
      <c r="Z44">
        <v>3</v>
      </c>
      <c r="AA44">
        <v>2</v>
      </c>
      <c r="AB44">
        <v>3</v>
      </c>
      <c r="AC44">
        <v>2</v>
      </c>
      <c r="AD44">
        <v>2</v>
      </c>
      <c r="AE44">
        <v>3</v>
      </c>
      <c r="AF44">
        <v>2</v>
      </c>
      <c r="AG44">
        <v>4</v>
      </c>
      <c r="AH44">
        <v>3</v>
      </c>
      <c r="AI44">
        <v>3</v>
      </c>
      <c r="AJ44">
        <v>2</v>
      </c>
      <c r="AK44">
        <v>3</v>
      </c>
      <c r="AL44">
        <v>2</v>
      </c>
      <c r="AM44">
        <v>3</v>
      </c>
      <c r="AN44">
        <v>3</v>
      </c>
      <c r="AO44">
        <v>3</v>
      </c>
      <c r="AP44">
        <v>2</v>
      </c>
      <c r="AQ44">
        <v>1</v>
      </c>
      <c r="AR44">
        <v>2</v>
      </c>
      <c r="AS44">
        <v>3</v>
      </c>
      <c r="AT44">
        <v>2</v>
      </c>
      <c r="AU44">
        <v>2</v>
      </c>
      <c r="AV44">
        <v>3</v>
      </c>
      <c r="AW44">
        <v>3</v>
      </c>
      <c r="AX44">
        <v>1</v>
      </c>
      <c r="AY44">
        <v>4</v>
      </c>
      <c r="AZ44">
        <v>4</v>
      </c>
      <c r="BA44">
        <v>3</v>
      </c>
      <c r="BB44">
        <v>2</v>
      </c>
      <c r="BC44">
        <v>2</v>
      </c>
      <c r="BD44">
        <v>4</v>
      </c>
      <c r="BE44">
        <v>1</v>
      </c>
      <c r="BF44">
        <v>3</v>
      </c>
      <c r="BG44">
        <v>1</v>
      </c>
      <c r="BH44">
        <v>3</v>
      </c>
      <c r="BI44">
        <v>2</v>
      </c>
      <c r="BJ44">
        <f>IF(ISERROR(VLOOKUP(#REF!,Usuarios[],2,FALSE)),0,VLOOKUP(#REF!,Usuarios[],2,FALSE))</f>
        <v>0</v>
      </c>
    </row>
    <row r="45" spans="1:62" x14ac:dyDescent="0.25">
      <c r="A45" s="1">
        <v>44354</v>
      </c>
      <c r="B45">
        <v>4</v>
      </c>
      <c r="C45">
        <v>3</v>
      </c>
      <c r="D45">
        <v>3</v>
      </c>
      <c r="E45">
        <v>4</v>
      </c>
      <c r="F45">
        <v>3</v>
      </c>
      <c r="G45">
        <v>1</v>
      </c>
      <c r="H45">
        <v>2</v>
      </c>
      <c r="I45">
        <v>2</v>
      </c>
      <c r="J45">
        <v>2</v>
      </c>
      <c r="K45">
        <v>2</v>
      </c>
      <c r="L45">
        <v>1</v>
      </c>
      <c r="M45">
        <v>2</v>
      </c>
      <c r="N45">
        <v>2</v>
      </c>
      <c r="O45">
        <v>1</v>
      </c>
      <c r="P45">
        <v>1</v>
      </c>
      <c r="Q45">
        <v>2</v>
      </c>
      <c r="R45">
        <v>2</v>
      </c>
      <c r="S45">
        <v>1</v>
      </c>
      <c r="T45">
        <v>1</v>
      </c>
      <c r="U45">
        <v>1</v>
      </c>
      <c r="V45">
        <v>3</v>
      </c>
      <c r="W45">
        <v>1</v>
      </c>
      <c r="X45">
        <v>1</v>
      </c>
      <c r="Y45">
        <v>4</v>
      </c>
      <c r="Z45">
        <v>2</v>
      </c>
      <c r="AA45">
        <v>2</v>
      </c>
      <c r="AB45">
        <v>2</v>
      </c>
      <c r="AC45">
        <v>3</v>
      </c>
      <c r="AD45">
        <v>1</v>
      </c>
      <c r="AE45">
        <v>2</v>
      </c>
      <c r="AF45">
        <v>3</v>
      </c>
      <c r="AG45">
        <v>1</v>
      </c>
      <c r="AH45">
        <v>1</v>
      </c>
      <c r="AI45">
        <v>1</v>
      </c>
      <c r="AJ45">
        <v>3</v>
      </c>
      <c r="AK45">
        <v>2</v>
      </c>
      <c r="AL45">
        <v>4</v>
      </c>
      <c r="AM45">
        <v>1</v>
      </c>
      <c r="AN45">
        <v>2</v>
      </c>
      <c r="AO45">
        <v>1</v>
      </c>
      <c r="AP45">
        <v>2</v>
      </c>
      <c r="AQ45">
        <v>4</v>
      </c>
      <c r="AR45">
        <v>3</v>
      </c>
      <c r="AS45">
        <v>1</v>
      </c>
      <c r="AT45">
        <v>1</v>
      </c>
      <c r="AU45">
        <v>2</v>
      </c>
      <c r="AV45">
        <v>1</v>
      </c>
      <c r="AW45">
        <v>1</v>
      </c>
      <c r="AX45">
        <v>3</v>
      </c>
      <c r="AY45">
        <v>2</v>
      </c>
      <c r="AZ45">
        <v>2</v>
      </c>
      <c r="BA45">
        <v>3</v>
      </c>
      <c r="BB45">
        <v>2</v>
      </c>
      <c r="BC45">
        <v>3</v>
      </c>
      <c r="BD45">
        <v>2</v>
      </c>
      <c r="BE45">
        <v>1</v>
      </c>
      <c r="BF45">
        <v>1</v>
      </c>
      <c r="BG45">
        <v>4</v>
      </c>
      <c r="BH45">
        <v>1</v>
      </c>
      <c r="BI45">
        <v>1</v>
      </c>
      <c r="BJ45">
        <f>IF(ISERROR(VLOOKUP(#REF!,Usuarios[],2,FALSE)),0,VLOOKUP(#REF!,Usuarios[],2,FALSE))</f>
        <v>0</v>
      </c>
    </row>
    <row r="46" spans="1:62" x14ac:dyDescent="0.25">
      <c r="A46" s="1">
        <v>44354</v>
      </c>
      <c r="B46">
        <v>4</v>
      </c>
      <c r="C46">
        <v>3</v>
      </c>
      <c r="D46">
        <v>2</v>
      </c>
      <c r="E46">
        <v>4</v>
      </c>
      <c r="F46">
        <v>4</v>
      </c>
      <c r="G46">
        <v>1</v>
      </c>
      <c r="H46">
        <v>4</v>
      </c>
      <c r="I46">
        <v>2</v>
      </c>
      <c r="J46">
        <v>4</v>
      </c>
      <c r="K46">
        <v>4</v>
      </c>
      <c r="L46">
        <v>4</v>
      </c>
      <c r="M46">
        <v>3</v>
      </c>
      <c r="N46">
        <v>3</v>
      </c>
      <c r="O46">
        <v>4</v>
      </c>
      <c r="P46">
        <v>2</v>
      </c>
      <c r="Q46">
        <v>4</v>
      </c>
      <c r="R46">
        <v>4</v>
      </c>
      <c r="S46">
        <v>1</v>
      </c>
      <c r="T46">
        <v>4</v>
      </c>
      <c r="U46">
        <v>4</v>
      </c>
      <c r="V46">
        <v>2</v>
      </c>
      <c r="W46">
        <v>3</v>
      </c>
      <c r="X46">
        <v>4</v>
      </c>
      <c r="Y46">
        <v>3</v>
      </c>
      <c r="Z46">
        <v>3</v>
      </c>
      <c r="AA46">
        <v>2</v>
      </c>
      <c r="AB46">
        <v>1</v>
      </c>
      <c r="AC46">
        <v>1</v>
      </c>
      <c r="AD46">
        <v>4</v>
      </c>
      <c r="AE46">
        <v>3</v>
      </c>
      <c r="AF46">
        <v>4</v>
      </c>
      <c r="AG46">
        <v>4</v>
      </c>
      <c r="AH46">
        <v>3</v>
      </c>
      <c r="AI46">
        <v>4</v>
      </c>
      <c r="AJ46">
        <v>2</v>
      </c>
      <c r="AK46">
        <v>3</v>
      </c>
      <c r="AL46">
        <v>1</v>
      </c>
      <c r="AM46">
        <v>4</v>
      </c>
      <c r="AN46">
        <v>3</v>
      </c>
      <c r="AO46">
        <v>4</v>
      </c>
      <c r="AP46">
        <v>4</v>
      </c>
      <c r="AQ46">
        <v>2</v>
      </c>
      <c r="AR46">
        <v>3</v>
      </c>
      <c r="AS46">
        <v>4</v>
      </c>
      <c r="AT46">
        <v>3</v>
      </c>
      <c r="AU46">
        <v>1</v>
      </c>
      <c r="AV46">
        <v>4</v>
      </c>
      <c r="AW46">
        <v>4</v>
      </c>
      <c r="AX46">
        <v>2</v>
      </c>
      <c r="AY46">
        <v>4</v>
      </c>
      <c r="AZ46">
        <v>4</v>
      </c>
      <c r="BA46">
        <v>2</v>
      </c>
      <c r="BB46">
        <v>2</v>
      </c>
      <c r="BC46">
        <v>2</v>
      </c>
      <c r="BD46">
        <v>4</v>
      </c>
      <c r="BE46">
        <v>4</v>
      </c>
      <c r="BF46">
        <v>4</v>
      </c>
      <c r="BG46">
        <v>1</v>
      </c>
      <c r="BH46">
        <v>4</v>
      </c>
      <c r="BI46">
        <v>4</v>
      </c>
      <c r="BJ46">
        <f>IF(ISERROR(VLOOKUP(#REF!,Usuarios[],2,FALSE)),0,VLOOKUP(#REF!,Usuarios[],2,FALSE))</f>
        <v>0</v>
      </c>
    </row>
    <row r="47" spans="1:62" x14ac:dyDescent="0.25">
      <c r="A47" s="1">
        <v>44354</v>
      </c>
      <c r="B47">
        <v>3</v>
      </c>
      <c r="C47">
        <v>2</v>
      </c>
      <c r="D47">
        <v>2</v>
      </c>
      <c r="E47">
        <v>4</v>
      </c>
      <c r="F47">
        <v>3</v>
      </c>
      <c r="G47">
        <v>2</v>
      </c>
      <c r="H47">
        <v>2</v>
      </c>
      <c r="I47">
        <v>3</v>
      </c>
      <c r="J47">
        <v>3</v>
      </c>
      <c r="K47">
        <v>2</v>
      </c>
      <c r="L47">
        <v>3</v>
      </c>
      <c r="M47">
        <v>2</v>
      </c>
      <c r="N47">
        <v>3</v>
      </c>
      <c r="O47">
        <v>3</v>
      </c>
      <c r="P47">
        <v>2</v>
      </c>
      <c r="Q47">
        <v>3</v>
      </c>
      <c r="R47">
        <v>3</v>
      </c>
      <c r="S47">
        <v>3</v>
      </c>
      <c r="T47">
        <v>4</v>
      </c>
      <c r="U47">
        <v>4</v>
      </c>
      <c r="V47">
        <v>2</v>
      </c>
      <c r="W47">
        <v>2</v>
      </c>
      <c r="X47">
        <v>4</v>
      </c>
      <c r="Y47">
        <v>3</v>
      </c>
      <c r="Z47">
        <v>3</v>
      </c>
      <c r="AA47">
        <v>2</v>
      </c>
      <c r="AB47">
        <v>3</v>
      </c>
      <c r="AC47">
        <v>3</v>
      </c>
      <c r="AD47">
        <v>4</v>
      </c>
      <c r="AE47">
        <v>2</v>
      </c>
      <c r="AF47">
        <v>2</v>
      </c>
      <c r="AG47">
        <v>4</v>
      </c>
      <c r="AH47">
        <v>3</v>
      </c>
      <c r="AI47">
        <v>3</v>
      </c>
      <c r="AJ47">
        <v>2</v>
      </c>
      <c r="AK47">
        <v>2</v>
      </c>
      <c r="AL47">
        <v>2</v>
      </c>
      <c r="AM47">
        <v>2</v>
      </c>
      <c r="AN47">
        <v>3</v>
      </c>
      <c r="AO47">
        <v>4</v>
      </c>
      <c r="AP47">
        <v>3</v>
      </c>
      <c r="AQ47">
        <v>2</v>
      </c>
      <c r="AR47">
        <v>2</v>
      </c>
      <c r="AS47">
        <v>2</v>
      </c>
      <c r="AT47">
        <v>3</v>
      </c>
      <c r="AU47">
        <v>2</v>
      </c>
      <c r="AV47">
        <v>4</v>
      </c>
      <c r="AW47">
        <v>2</v>
      </c>
      <c r="AX47">
        <v>2</v>
      </c>
      <c r="AY47">
        <v>3</v>
      </c>
      <c r="AZ47">
        <v>4</v>
      </c>
      <c r="BA47">
        <v>2</v>
      </c>
      <c r="BB47">
        <v>2</v>
      </c>
      <c r="BC47">
        <v>2</v>
      </c>
      <c r="BD47">
        <v>2</v>
      </c>
      <c r="BE47">
        <v>4</v>
      </c>
      <c r="BF47">
        <v>3</v>
      </c>
      <c r="BG47">
        <v>2</v>
      </c>
      <c r="BH47">
        <v>2</v>
      </c>
      <c r="BI47">
        <v>4</v>
      </c>
      <c r="BJ47">
        <f>IF(ISERROR(VLOOKUP(#REF!,Usuarios[],2,FALSE)),0,VLOOKUP(#REF!,Usuarios[],2,FALSE))</f>
        <v>0</v>
      </c>
    </row>
    <row r="48" spans="1:62" x14ac:dyDescent="0.25">
      <c r="A48" s="1">
        <v>44354</v>
      </c>
      <c r="B48">
        <v>4</v>
      </c>
      <c r="C48">
        <v>3</v>
      </c>
      <c r="D48">
        <v>2</v>
      </c>
      <c r="E48">
        <v>3</v>
      </c>
      <c r="F48">
        <v>4</v>
      </c>
      <c r="G48">
        <v>1</v>
      </c>
      <c r="H48">
        <v>1</v>
      </c>
      <c r="I48">
        <v>1</v>
      </c>
      <c r="J48">
        <v>2</v>
      </c>
      <c r="K48">
        <v>3</v>
      </c>
      <c r="L48">
        <v>3</v>
      </c>
      <c r="M48">
        <v>1</v>
      </c>
      <c r="N48">
        <v>3</v>
      </c>
      <c r="O48">
        <v>4</v>
      </c>
      <c r="P48">
        <v>3</v>
      </c>
      <c r="Q48">
        <v>4</v>
      </c>
      <c r="R48">
        <v>1</v>
      </c>
      <c r="S48">
        <v>2</v>
      </c>
      <c r="T48">
        <v>3</v>
      </c>
      <c r="U48">
        <v>2</v>
      </c>
      <c r="V48">
        <v>3</v>
      </c>
      <c r="W48">
        <v>4</v>
      </c>
      <c r="X48">
        <v>4</v>
      </c>
      <c r="Y48">
        <v>4</v>
      </c>
      <c r="Z48">
        <v>2</v>
      </c>
      <c r="AA48">
        <v>2</v>
      </c>
      <c r="AB48">
        <v>2</v>
      </c>
      <c r="AC48">
        <v>4</v>
      </c>
      <c r="AD48">
        <v>2</v>
      </c>
      <c r="AE48">
        <v>3</v>
      </c>
      <c r="AF48">
        <v>1</v>
      </c>
      <c r="AG48">
        <v>3</v>
      </c>
      <c r="AH48">
        <v>4</v>
      </c>
      <c r="AI48">
        <v>3</v>
      </c>
      <c r="AJ48">
        <v>2</v>
      </c>
      <c r="AK48">
        <v>4</v>
      </c>
      <c r="AL48">
        <v>2</v>
      </c>
      <c r="AM48">
        <v>3</v>
      </c>
      <c r="AN48">
        <v>3</v>
      </c>
      <c r="AO48">
        <v>2</v>
      </c>
      <c r="AP48">
        <v>3</v>
      </c>
      <c r="AQ48">
        <v>1</v>
      </c>
      <c r="AR48">
        <v>1</v>
      </c>
      <c r="AS48">
        <v>1</v>
      </c>
      <c r="AT48">
        <v>4</v>
      </c>
      <c r="AU48">
        <v>2</v>
      </c>
      <c r="AV48">
        <v>4</v>
      </c>
      <c r="AW48">
        <v>4</v>
      </c>
      <c r="AX48">
        <v>2</v>
      </c>
      <c r="AY48">
        <v>3</v>
      </c>
      <c r="AZ48">
        <v>4</v>
      </c>
      <c r="BA48">
        <v>3</v>
      </c>
      <c r="BB48">
        <v>4</v>
      </c>
      <c r="BC48">
        <v>2</v>
      </c>
      <c r="BD48">
        <v>4</v>
      </c>
      <c r="BE48">
        <v>1</v>
      </c>
      <c r="BF48">
        <v>2</v>
      </c>
      <c r="BG48">
        <v>3</v>
      </c>
      <c r="BH48">
        <v>4</v>
      </c>
      <c r="BI48">
        <v>1</v>
      </c>
      <c r="BJ48">
        <f>IF(ISERROR(VLOOKUP(#REF!,Usuarios[],2,FALSE)),0,VLOOKUP(#REF!,Usuarios[],2,FALSE))</f>
        <v>0</v>
      </c>
    </row>
    <row r="49" spans="1:62" x14ac:dyDescent="0.25">
      <c r="A49" s="1">
        <v>44354</v>
      </c>
      <c r="B49">
        <v>4</v>
      </c>
      <c r="C49">
        <v>2</v>
      </c>
      <c r="D49">
        <v>2</v>
      </c>
      <c r="E49">
        <v>3</v>
      </c>
      <c r="F49">
        <v>3</v>
      </c>
      <c r="G49">
        <v>2</v>
      </c>
      <c r="H49">
        <v>4</v>
      </c>
      <c r="I49">
        <v>3</v>
      </c>
      <c r="J49">
        <v>3</v>
      </c>
      <c r="K49">
        <v>2</v>
      </c>
      <c r="L49">
        <v>3</v>
      </c>
      <c r="M49">
        <v>2</v>
      </c>
      <c r="N49">
        <v>3</v>
      </c>
      <c r="O49">
        <v>3</v>
      </c>
      <c r="P49">
        <v>4</v>
      </c>
      <c r="Q49">
        <v>2</v>
      </c>
      <c r="R49">
        <v>2</v>
      </c>
      <c r="S49">
        <v>1</v>
      </c>
      <c r="T49">
        <v>3</v>
      </c>
      <c r="U49">
        <v>2</v>
      </c>
      <c r="V49">
        <v>2</v>
      </c>
      <c r="W49">
        <v>2</v>
      </c>
      <c r="X49">
        <v>3</v>
      </c>
      <c r="Y49">
        <v>3</v>
      </c>
      <c r="Z49">
        <v>4</v>
      </c>
      <c r="AA49">
        <v>2</v>
      </c>
      <c r="AB49">
        <v>1</v>
      </c>
      <c r="AC49">
        <v>2</v>
      </c>
      <c r="AD49">
        <v>1</v>
      </c>
      <c r="AE49">
        <v>2</v>
      </c>
      <c r="AF49">
        <v>2</v>
      </c>
      <c r="AG49">
        <v>4</v>
      </c>
      <c r="AH49">
        <v>3</v>
      </c>
      <c r="AI49">
        <v>2</v>
      </c>
      <c r="AJ49">
        <v>3</v>
      </c>
      <c r="AK49">
        <v>2</v>
      </c>
      <c r="AL49">
        <v>2</v>
      </c>
      <c r="AM49">
        <v>3</v>
      </c>
      <c r="AN49">
        <v>3</v>
      </c>
      <c r="AO49">
        <v>3</v>
      </c>
      <c r="AP49">
        <v>3</v>
      </c>
      <c r="AQ49">
        <v>2</v>
      </c>
      <c r="AR49">
        <v>1</v>
      </c>
      <c r="AS49">
        <v>2</v>
      </c>
      <c r="AT49">
        <v>3</v>
      </c>
      <c r="AU49">
        <v>3</v>
      </c>
      <c r="AV49">
        <v>2</v>
      </c>
      <c r="AW49">
        <v>3</v>
      </c>
      <c r="AX49">
        <v>3</v>
      </c>
      <c r="AY49">
        <v>2</v>
      </c>
      <c r="AZ49">
        <v>2</v>
      </c>
      <c r="BA49">
        <v>1</v>
      </c>
      <c r="BB49">
        <v>1</v>
      </c>
      <c r="BC49">
        <v>1</v>
      </c>
      <c r="BD49">
        <v>2</v>
      </c>
      <c r="BE49">
        <v>4</v>
      </c>
      <c r="BF49">
        <v>4</v>
      </c>
      <c r="BG49">
        <v>2</v>
      </c>
      <c r="BH49">
        <v>3</v>
      </c>
      <c r="BI49">
        <v>4</v>
      </c>
      <c r="BJ49">
        <f>IF(ISERROR(VLOOKUP(#REF!,Usuarios[],2,FALSE)),0,VLOOKUP(#REF!,Usuarios[],2,FALSE))</f>
        <v>0</v>
      </c>
    </row>
    <row r="50" spans="1:62" x14ac:dyDescent="0.25">
      <c r="A50" s="1">
        <v>44354</v>
      </c>
      <c r="B50">
        <v>3</v>
      </c>
      <c r="C50">
        <v>3</v>
      </c>
      <c r="D50">
        <v>1</v>
      </c>
      <c r="E50">
        <v>3</v>
      </c>
      <c r="F50">
        <v>2</v>
      </c>
      <c r="G50">
        <v>4</v>
      </c>
      <c r="H50">
        <v>3</v>
      </c>
      <c r="I50">
        <v>2</v>
      </c>
      <c r="J50">
        <v>2</v>
      </c>
      <c r="K50">
        <v>3</v>
      </c>
      <c r="L50">
        <v>2</v>
      </c>
      <c r="M50">
        <v>2</v>
      </c>
      <c r="N50">
        <v>2</v>
      </c>
      <c r="O50">
        <v>2</v>
      </c>
      <c r="P50">
        <v>4</v>
      </c>
      <c r="Q50">
        <v>3</v>
      </c>
      <c r="R50">
        <v>4</v>
      </c>
      <c r="S50">
        <v>1</v>
      </c>
      <c r="T50">
        <v>1</v>
      </c>
      <c r="U50">
        <v>4</v>
      </c>
      <c r="V50">
        <v>4</v>
      </c>
      <c r="W50">
        <v>2</v>
      </c>
      <c r="X50">
        <v>4</v>
      </c>
      <c r="Y50">
        <v>2</v>
      </c>
      <c r="Z50">
        <v>3</v>
      </c>
      <c r="AA50">
        <v>4</v>
      </c>
      <c r="AB50">
        <v>1</v>
      </c>
      <c r="AC50">
        <v>2</v>
      </c>
      <c r="AD50">
        <v>1</v>
      </c>
      <c r="AE50">
        <v>2</v>
      </c>
      <c r="AF50">
        <v>4</v>
      </c>
      <c r="AG50">
        <v>3</v>
      </c>
      <c r="AH50">
        <v>2</v>
      </c>
      <c r="AI50">
        <v>2</v>
      </c>
      <c r="AJ50">
        <v>4</v>
      </c>
      <c r="AK50">
        <v>2</v>
      </c>
      <c r="AL50">
        <v>3</v>
      </c>
      <c r="AM50">
        <v>3</v>
      </c>
      <c r="AN50">
        <v>3</v>
      </c>
      <c r="AO50">
        <v>4</v>
      </c>
      <c r="AP50">
        <v>2</v>
      </c>
      <c r="AQ50">
        <v>1</v>
      </c>
      <c r="AR50">
        <v>3</v>
      </c>
      <c r="AS50">
        <v>2</v>
      </c>
      <c r="AT50">
        <v>4</v>
      </c>
      <c r="AU50">
        <v>4</v>
      </c>
      <c r="AV50">
        <v>2</v>
      </c>
      <c r="AW50">
        <v>3</v>
      </c>
      <c r="AX50">
        <v>4</v>
      </c>
      <c r="AY50">
        <v>3</v>
      </c>
      <c r="AZ50">
        <v>3</v>
      </c>
      <c r="BA50">
        <v>1</v>
      </c>
      <c r="BB50">
        <v>2</v>
      </c>
      <c r="BC50">
        <v>4</v>
      </c>
      <c r="BD50">
        <v>4</v>
      </c>
      <c r="BE50">
        <v>3</v>
      </c>
      <c r="BF50">
        <v>2</v>
      </c>
      <c r="BG50">
        <v>4</v>
      </c>
      <c r="BH50">
        <v>4</v>
      </c>
      <c r="BI50">
        <v>3</v>
      </c>
      <c r="BJ50">
        <f>IF(ISERROR(VLOOKUP(#REF!,Usuarios[],2,FALSE)),0,VLOOKUP(#REF!,Usuarios[],2,FALSE))</f>
        <v>0</v>
      </c>
    </row>
    <row r="51" spans="1:62" x14ac:dyDescent="0.25">
      <c r="A51" s="1">
        <v>44354</v>
      </c>
      <c r="B51">
        <v>4</v>
      </c>
      <c r="C51">
        <v>3</v>
      </c>
      <c r="D51">
        <v>4</v>
      </c>
      <c r="E51">
        <v>4</v>
      </c>
      <c r="F51">
        <v>3</v>
      </c>
      <c r="G51">
        <v>2</v>
      </c>
      <c r="H51">
        <v>3</v>
      </c>
      <c r="I51">
        <v>2</v>
      </c>
      <c r="J51">
        <v>3</v>
      </c>
      <c r="K51">
        <v>3</v>
      </c>
      <c r="L51">
        <v>3</v>
      </c>
      <c r="M51">
        <v>2</v>
      </c>
      <c r="N51">
        <v>2</v>
      </c>
      <c r="O51">
        <v>4</v>
      </c>
      <c r="P51">
        <v>2</v>
      </c>
      <c r="Q51">
        <v>3</v>
      </c>
      <c r="R51">
        <v>3</v>
      </c>
      <c r="S51">
        <v>2</v>
      </c>
      <c r="T51">
        <v>3</v>
      </c>
      <c r="U51">
        <v>4</v>
      </c>
      <c r="V51">
        <v>2</v>
      </c>
      <c r="W51">
        <v>3</v>
      </c>
      <c r="X51">
        <v>4</v>
      </c>
      <c r="Y51">
        <v>1</v>
      </c>
      <c r="Z51">
        <v>3</v>
      </c>
      <c r="AA51">
        <v>2</v>
      </c>
      <c r="AB51">
        <v>2</v>
      </c>
      <c r="AC51">
        <v>2</v>
      </c>
      <c r="AD51">
        <v>3</v>
      </c>
      <c r="AE51">
        <v>2</v>
      </c>
      <c r="AF51">
        <v>2</v>
      </c>
      <c r="AG51">
        <v>4</v>
      </c>
      <c r="AH51">
        <v>4</v>
      </c>
      <c r="AI51">
        <v>3</v>
      </c>
      <c r="AJ51">
        <v>2</v>
      </c>
      <c r="AK51">
        <v>3</v>
      </c>
      <c r="AL51">
        <v>1</v>
      </c>
      <c r="AM51">
        <v>2</v>
      </c>
      <c r="AN51">
        <v>2</v>
      </c>
      <c r="AO51">
        <v>3</v>
      </c>
      <c r="AP51">
        <v>4</v>
      </c>
      <c r="AQ51">
        <v>2</v>
      </c>
      <c r="AR51">
        <v>2</v>
      </c>
      <c r="AS51">
        <v>3</v>
      </c>
      <c r="AT51">
        <v>2</v>
      </c>
      <c r="AU51">
        <v>2</v>
      </c>
      <c r="AV51">
        <v>4</v>
      </c>
      <c r="AW51">
        <v>3</v>
      </c>
      <c r="AX51">
        <v>2</v>
      </c>
      <c r="AY51">
        <v>3</v>
      </c>
      <c r="AZ51">
        <v>4</v>
      </c>
      <c r="BA51">
        <v>3</v>
      </c>
      <c r="BB51">
        <v>2</v>
      </c>
      <c r="BC51">
        <v>2</v>
      </c>
      <c r="BD51">
        <v>3</v>
      </c>
      <c r="BE51">
        <v>3</v>
      </c>
      <c r="BF51">
        <v>3</v>
      </c>
      <c r="BG51">
        <v>2</v>
      </c>
      <c r="BH51">
        <v>3</v>
      </c>
      <c r="BI51">
        <v>4</v>
      </c>
      <c r="BJ51">
        <f>IF(ISERROR(VLOOKUP(#REF!,Usuarios[],2,FALSE)),0,VLOOKUP(#REF!,Usuarios[],2,FALSE))</f>
        <v>0</v>
      </c>
    </row>
    <row r="52" spans="1:62" x14ac:dyDescent="0.25">
      <c r="A52" s="1">
        <v>44354</v>
      </c>
      <c r="B52">
        <v>4</v>
      </c>
      <c r="C52">
        <v>3</v>
      </c>
      <c r="D52">
        <v>2</v>
      </c>
      <c r="E52">
        <v>4</v>
      </c>
      <c r="F52">
        <v>4</v>
      </c>
      <c r="G52">
        <v>2</v>
      </c>
      <c r="H52">
        <v>3</v>
      </c>
      <c r="I52">
        <v>3</v>
      </c>
      <c r="J52">
        <v>3</v>
      </c>
      <c r="K52">
        <v>3</v>
      </c>
      <c r="L52">
        <v>3</v>
      </c>
      <c r="M52">
        <v>4</v>
      </c>
      <c r="N52">
        <v>4</v>
      </c>
      <c r="O52">
        <v>4</v>
      </c>
      <c r="P52">
        <v>3</v>
      </c>
      <c r="Q52">
        <v>1</v>
      </c>
      <c r="R52">
        <v>3</v>
      </c>
      <c r="S52">
        <v>4</v>
      </c>
      <c r="T52">
        <v>4</v>
      </c>
      <c r="U52">
        <v>4</v>
      </c>
      <c r="V52">
        <v>2</v>
      </c>
      <c r="W52">
        <v>3</v>
      </c>
      <c r="X52">
        <v>4</v>
      </c>
      <c r="Y52">
        <v>3</v>
      </c>
      <c r="Z52">
        <v>4</v>
      </c>
      <c r="AA52">
        <v>2</v>
      </c>
      <c r="AB52">
        <v>1</v>
      </c>
      <c r="AC52">
        <v>2</v>
      </c>
      <c r="AD52">
        <v>4</v>
      </c>
      <c r="AE52">
        <v>4</v>
      </c>
      <c r="AF52">
        <v>3</v>
      </c>
      <c r="AG52">
        <v>4</v>
      </c>
      <c r="AH52">
        <v>3</v>
      </c>
      <c r="AI52">
        <v>4</v>
      </c>
      <c r="AJ52">
        <v>1</v>
      </c>
      <c r="AK52">
        <v>3</v>
      </c>
      <c r="AL52">
        <v>1</v>
      </c>
      <c r="AM52">
        <v>3</v>
      </c>
      <c r="AN52">
        <v>3</v>
      </c>
      <c r="AO52">
        <v>4</v>
      </c>
      <c r="AP52">
        <v>4</v>
      </c>
      <c r="AQ52">
        <v>3</v>
      </c>
      <c r="AR52">
        <v>3</v>
      </c>
      <c r="AS52">
        <v>3</v>
      </c>
      <c r="AT52">
        <v>4</v>
      </c>
      <c r="AU52">
        <v>1</v>
      </c>
      <c r="AV52">
        <v>4</v>
      </c>
      <c r="AW52">
        <v>4</v>
      </c>
      <c r="AX52">
        <v>2</v>
      </c>
      <c r="AY52">
        <v>4</v>
      </c>
      <c r="AZ52">
        <v>4</v>
      </c>
      <c r="BA52">
        <v>3</v>
      </c>
      <c r="BB52">
        <v>2</v>
      </c>
      <c r="BC52">
        <v>2</v>
      </c>
      <c r="BD52">
        <v>4</v>
      </c>
      <c r="BE52">
        <v>3</v>
      </c>
      <c r="BF52">
        <v>4</v>
      </c>
      <c r="BG52">
        <v>4</v>
      </c>
      <c r="BH52">
        <v>3</v>
      </c>
      <c r="BI52">
        <v>4</v>
      </c>
      <c r="BJ52">
        <f>IF(ISERROR(VLOOKUP(#REF!,Usuarios[],2,FALSE)),0,VLOOKUP(#REF!,Usuarios[],2,FALSE))</f>
        <v>0</v>
      </c>
    </row>
    <row r="53" spans="1:62" x14ac:dyDescent="0.25">
      <c r="A53" s="1">
        <v>44354</v>
      </c>
      <c r="B53">
        <v>4</v>
      </c>
      <c r="C53">
        <v>3</v>
      </c>
      <c r="D53">
        <v>2</v>
      </c>
      <c r="E53">
        <v>4</v>
      </c>
      <c r="F53">
        <v>3</v>
      </c>
      <c r="G53">
        <v>3</v>
      </c>
      <c r="H53">
        <v>2</v>
      </c>
      <c r="I53">
        <v>2</v>
      </c>
      <c r="J53">
        <v>3</v>
      </c>
      <c r="K53">
        <v>4</v>
      </c>
      <c r="L53">
        <v>3</v>
      </c>
      <c r="M53">
        <v>3</v>
      </c>
      <c r="N53">
        <v>3</v>
      </c>
      <c r="O53">
        <v>3</v>
      </c>
      <c r="P53">
        <v>3</v>
      </c>
      <c r="Q53">
        <v>2</v>
      </c>
      <c r="R53">
        <v>2</v>
      </c>
      <c r="S53">
        <v>2</v>
      </c>
      <c r="T53">
        <v>2</v>
      </c>
      <c r="U53">
        <v>4</v>
      </c>
      <c r="V53">
        <v>2</v>
      </c>
      <c r="W53">
        <v>3</v>
      </c>
      <c r="X53">
        <v>3</v>
      </c>
      <c r="Y53">
        <v>3</v>
      </c>
      <c r="Z53">
        <v>3</v>
      </c>
      <c r="AA53">
        <v>3</v>
      </c>
      <c r="AB53">
        <v>2</v>
      </c>
      <c r="AC53">
        <v>2</v>
      </c>
      <c r="AD53">
        <v>3</v>
      </c>
      <c r="AE53">
        <v>4</v>
      </c>
      <c r="AF53">
        <v>2</v>
      </c>
      <c r="AG53">
        <v>3</v>
      </c>
      <c r="AH53">
        <v>3</v>
      </c>
      <c r="AI53">
        <v>3</v>
      </c>
      <c r="AJ53">
        <v>3</v>
      </c>
      <c r="AK53">
        <v>3</v>
      </c>
      <c r="AL53">
        <v>2</v>
      </c>
      <c r="AM53">
        <v>3</v>
      </c>
      <c r="AN53">
        <v>3</v>
      </c>
      <c r="AO53">
        <v>3</v>
      </c>
      <c r="AP53">
        <v>4</v>
      </c>
      <c r="AQ53">
        <v>3</v>
      </c>
      <c r="AR53">
        <v>3</v>
      </c>
      <c r="AS53">
        <v>3</v>
      </c>
      <c r="AT53">
        <v>4</v>
      </c>
      <c r="AU53">
        <v>2</v>
      </c>
      <c r="AV53">
        <v>2</v>
      </c>
      <c r="AW53">
        <v>2</v>
      </c>
      <c r="AX53">
        <v>3</v>
      </c>
      <c r="AY53">
        <v>2</v>
      </c>
      <c r="AZ53">
        <v>4</v>
      </c>
      <c r="BA53">
        <v>3</v>
      </c>
      <c r="BB53">
        <v>3</v>
      </c>
      <c r="BC53">
        <v>3</v>
      </c>
      <c r="BD53">
        <v>3</v>
      </c>
      <c r="BE53">
        <v>3</v>
      </c>
      <c r="BF53">
        <v>3</v>
      </c>
      <c r="BG53">
        <v>3</v>
      </c>
      <c r="BH53">
        <v>2</v>
      </c>
      <c r="BI53">
        <v>3</v>
      </c>
      <c r="BJ53">
        <f>IF(ISERROR(VLOOKUP(#REF!,Usuarios[],2,FALSE)),0,VLOOKUP(#REF!,Usuarios[],2,FALSE))</f>
        <v>0</v>
      </c>
    </row>
    <row r="54" spans="1:62" x14ac:dyDescent="0.25">
      <c r="A54" s="1">
        <v>44354</v>
      </c>
      <c r="B54">
        <v>4</v>
      </c>
      <c r="C54">
        <v>2</v>
      </c>
      <c r="D54">
        <v>2</v>
      </c>
      <c r="E54">
        <v>3</v>
      </c>
      <c r="F54">
        <v>3</v>
      </c>
      <c r="G54">
        <v>2</v>
      </c>
      <c r="H54">
        <v>2</v>
      </c>
      <c r="I54">
        <v>2</v>
      </c>
      <c r="J54">
        <v>3</v>
      </c>
      <c r="K54">
        <v>2</v>
      </c>
      <c r="L54">
        <v>3</v>
      </c>
      <c r="M54">
        <v>2</v>
      </c>
      <c r="N54">
        <v>3</v>
      </c>
      <c r="O54">
        <v>3</v>
      </c>
      <c r="P54">
        <v>3</v>
      </c>
      <c r="Q54">
        <v>2</v>
      </c>
      <c r="R54">
        <v>2</v>
      </c>
      <c r="S54">
        <v>3</v>
      </c>
      <c r="T54">
        <v>3</v>
      </c>
      <c r="U54">
        <v>4</v>
      </c>
      <c r="V54">
        <v>2</v>
      </c>
      <c r="W54">
        <v>3</v>
      </c>
      <c r="X54">
        <v>3</v>
      </c>
      <c r="Y54">
        <v>3</v>
      </c>
      <c r="Z54">
        <v>2</v>
      </c>
      <c r="AA54">
        <v>2</v>
      </c>
      <c r="AB54">
        <v>2</v>
      </c>
      <c r="AC54">
        <v>3</v>
      </c>
      <c r="AD54">
        <v>3</v>
      </c>
      <c r="AE54">
        <v>3</v>
      </c>
      <c r="AF54">
        <v>2</v>
      </c>
      <c r="AG54">
        <v>3</v>
      </c>
      <c r="AH54">
        <v>3</v>
      </c>
      <c r="AI54">
        <v>3</v>
      </c>
      <c r="AJ54">
        <v>3</v>
      </c>
      <c r="AK54">
        <v>3</v>
      </c>
      <c r="AL54">
        <v>2</v>
      </c>
      <c r="AM54">
        <v>2</v>
      </c>
      <c r="AN54">
        <v>2</v>
      </c>
      <c r="AO54">
        <v>3</v>
      </c>
      <c r="AP54">
        <v>4</v>
      </c>
      <c r="AQ54">
        <v>3</v>
      </c>
      <c r="AR54">
        <v>2</v>
      </c>
      <c r="AS54">
        <v>2</v>
      </c>
      <c r="AT54">
        <v>3</v>
      </c>
      <c r="AU54">
        <v>2</v>
      </c>
      <c r="AV54">
        <v>4</v>
      </c>
      <c r="AW54">
        <v>3</v>
      </c>
      <c r="AX54">
        <v>3</v>
      </c>
      <c r="AY54">
        <v>3</v>
      </c>
      <c r="AZ54">
        <v>3</v>
      </c>
      <c r="BA54">
        <v>2</v>
      </c>
      <c r="BB54">
        <v>2</v>
      </c>
      <c r="BC54">
        <v>2</v>
      </c>
      <c r="BD54">
        <v>2</v>
      </c>
      <c r="BE54">
        <v>3</v>
      </c>
      <c r="BF54">
        <v>2</v>
      </c>
      <c r="BG54">
        <v>2</v>
      </c>
      <c r="BH54">
        <v>2</v>
      </c>
      <c r="BI54">
        <v>4</v>
      </c>
      <c r="BJ54">
        <f>IF(ISERROR(VLOOKUP(#REF!,Usuarios[],2,FALSE)),0,VLOOKUP(#REF!,Usuarios[],2,FALSE))</f>
        <v>0</v>
      </c>
    </row>
    <row r="55" spans="1:62" x14ac:dyDescent="0.25">
      <c r="A55" s="1">
        <v>44354</v>
      </c>
      <c r="B55">
        <v>4</v>
      </c>
      <c r="C55">
        <v>3</v>
      </c>
      <c r="D55">
        <v>3</v>
      </c>
      <c r="E55">
        <v>2</v>
      </c>
      <c r="F55">
        <v>4</v>
      </c>
      <c r="G55">
        <v>1</v>
      </c>
      <c r="H55">
        <v>2</v>
      </c>
      <c r="I55">
        <v>2</v>
      </c>
      <c r="J55">
        <v>3</v>
      </c>
      <c r="K55">
        <v>3</v>
      </c>
      <c r="L55">
        <v>4</v>
      </c>
      <c r="M55">
        <v>4</v>
      </c>
      <c r="N55">
        <v>4</v>
      </c>
      <c r="O55">
        <v>4</v>
      </c>
      <c r="P55">
        <v>3</v>
      </c>
      <c r="Q55">
        <v>4</v>
      </c>
      <c r="R55">
        <v>2</v>
      </c>
      <c r="S55">
        <v>3</v>
      </c>
      <c r="T55">
        <v>3</v>
      </c>
      <c r="U55">
        <v>4</v>
      </c>
      <c r="V55">
        <v>1</v>
      </c>
      <c r="W55">
        <v>3</v>
      </c>
      <c r="X55">
        <v>4</v>
      </c>
      <c r="Y55">
        <v>4</v>
      </c>
      <c r="Z55">
        <v>3</v>
      </c>
      <c r="AA55">
        <v>2</v>
      </c>
      <c r="AB55">
        <v>2</v>
      </c>
      <c r="AC55">
        <v>4</v>
      </c>
      <c r="AD55">
        <v>3</v>
      </c>
      <c r="AE55">
        <v>3</v>
      </c>
      <c r="AF55">
        <v>2</v>
      </c>
      <c r="AG55">
        <v>2</v>
      </c>
      <c r="AH55">
        <v>3</v>
      </c>
      <c r="AI55">
        <v>4</v>
      </c>
      <c r="AJ55">
        <v>1</v>
      </c>
      <c r="AK55">
        <v>3</v>
      </c>
      <c r="AL55">
        <v>4</v>
      </c>
      <c r="AM55">
        <v>3</v>
      </c>
      <c r="AN55">
        <v>4</v>
      </c>
      <c r="AO55">
        <v>4</v>
      </c>
      <c r="AP55">
        <v>3</v>
      </c>
      <c r="AQ55">
        <v>3</v>
      </c>
      <c r="AR55">
        <v>2</v>
      </c>
      <c r="AS55">
        <v>4</v>
      </c>
      <c r="AT55">
        <v>4</v>
      </c>
      <c r="AU55">
        <v>2</v>
      </c>
      <c r="AV55">
        <v>3</v>
      </c>
      <c r="AW55">
        <v>4</v>
      </c>
      <c r="AX55">
        <v>1</v>
      </c>
      <c r="AY55">
        <v>2</v>
      </c>
      <c r="AZ55">
        <v>4</v>
      </c>
      <c r="BA55">
        <v>1</v>
      </c>
      <c r="BB55">
        <v>4</v>
      </c>
      <c r="BC55">
        <v>2</v>
      </c>
      <c r="BD55">
        <v>4</v>
      </c>
      <c r="BE55">
        <v>3</v>
      </c>
      <c r="BF55">
        <v>4</v>
      </c>
      <c r="BG55">
        <v>2</v>
      </c>
      <c r="BH55">
        <v>3</v>
      </c>
      <c r="BI55">
        <v>3</v>
      </c>
      <c r="BJ55">
        <f>IF(ISERROR(VLOOKUP(#REF!,Usuarios[],2,FALSE)),0,VLOOKUP(#REF!,Usuarios[],2,FALSE))</f>
        <v>0</v>
      </c>
    </row>
    <row r="56" spans="1:62" x14ac:dyDescent="0.25">
      <c r="A56" s="1">
        <v>44354</v>
      </c>
      <c r="B56">
        <v>3</v>
      </c>
      <c r="C56">
        <v>3</v>
      </c>
      <c r="D56">
        <v>2</v>
      </c>
      <c r="E56">
        <v>2</v>
      </c>
      <c r="F56">
        <v>2</v>
      </c>
      <c r="G56">
        <v>2</v>
      </c>
      <c r="H56">
        <v>3</v>
      </c>
      <c r="I56">
        <v>2</v>
      </c>
      <c r="J56">
        <v>3</v>
      </c>
      <c r="K56">
        <v>3</v>
      </c>
      <c r="L56">
        <v>2</v>
      </c>
      <c r="M56">
        <v>1</v>
      </c>
      <c r="N56">
        <v>2</v>
      </c>
      <c r="O56">
        <v>2</v>
      </c>
      <c r="P56">
        <v>2</v>
      </c>
      <c r="Q56">
        <v>3</v>
      </c>
      <c r="R56">
        <v>3</v>
      </c>
      <c r="S56">
        <v>1</v>
      </c>
      <c r="T56">
        <v>2</v>
      </c>
      <c r="U56">
        <v>4</v>
      </c>
      <c r="V56">
        <v>3</v>
      </c>
      <c r="W56">
        <v>3</v>
      </c>
      <c r="X56">
        <v>2</v>
      </c>
      <c r="Y56">
        <v>2</v>
      </c>
      <c r="Z56">
        <v>3</v>
      </c>
      <c r="AA56">
        <v>2</v>
      </c>
      <c r="AB56">
        <v>1</v>
      </c>
      <c r="AC56">
        <v>2</v>
      </c>
      <c r="AD56">
        <v>2</v>
      </c>
      <c r="AE56">
        <v>3</v>
      </c>
      <c r="AF56">
        <v>2</v>
      </c>
      <c r="AG56">
        <v>4</v>
      </c>
      <c r="AH56">
        <v>3</v>
      </c>
      <c r="AI56">
        <v>2</v>
      </c>
      <c r="AJ56">
        <v>2</v>
      </c>
      <c r="AK56">
        <v>2</v>
      </c>
      <c r="AL56">
        <v>2</v>
      </c>
      <c r="AM56">
        <v>2</v>
      </c>
      <c r="AN56">
        <v>1</v>
      </c>
      <c r="AO56">
        <v>3</v>
      </c>
      <c r="AP56">
        <v>3</v>
      </c>
      <c r="AQ56">
        <v>3</v>
      </c>
      <c r="AR56">
        <v>2</v>
      </c>
      <c r="AS56">
        <v>2</v>
      </c>
      <c r="AT56">
        <v>3</v>
      </c>
      <c r="AU56">
        <v>1</v>
      </c>
      <c r="AV56">
        <v>3</v>
      </c>
      <c r="AW56">
        <v>2</v>
      </c>
      <c r="AX56">
        <v>3</v>
      </c>
      <c r="AY56">
        <v>4</v>
      </c>
      <c r="AZ56">
        <v>4</v>
      </c>
      <c r="BA56">
        <v>2</v>
      </c>
      <c r="BB56">
        <v>2</v>
      </c>
      <c r="BC56">
        <v>3</v>
      </c>
      <c r="BD56">
        <v>4</v>
      </c>
      <c r="BE56">
        <v>3</v>
      </c>
      <c r="BF56">
        <v>2</v>
      </c>
      <c r="BG56">
        <v>3</v>
      </c>
      <c r="BH56">
        <v>4</v>
      </c>
      <c r="BI56">
        <v>4</v>
      </c>
      <c r="BJ56">
        <f>IF(ISERROR(VLOOKUP(#REF!,Usuarios[],2,FALSE)),0,VLOOKUP(#REF!,Usuarios[],2,FALSE))</f>
        <v>0</v>
      </c>
    </row>
    <row r="57" spans="1:62" x14ac:dyDescent="0.25">
      <c r="A57" s="1">
        <v>44354</v>
      </c>
      <c r="B57">
        <v>3</v>
      </c>
      <c r="C57">
        <v>3</v>
      </c>
      <c r="D57">
        <v>2</v>
      </c>
      <c r="E57">
        <v>2</v>
      </c>
      <c r="F57">
        <v>3</v>
      </c>
      <c r="G57">
        <v>3</v>
      </c>
      <c r="H57">
        <v>4</v>
      </c>
      <c r="I57">
        <v>2</v>
      </c>
      <c r="J57">
        <v>1</v>
      </c>
      <c r="K57">
        <v>3</v>
      </c>
      <c r="L57">
        <v>3</v>
      </c>
      <c r="M57">
        <v>1</v>
      </c>
      <c r="N57">
        <v>1</v>
      </c>
      <c r="O57">
        <v>3</v>
      </c>
      <c r="P57">
        <v>3</v>
      </c>
      <c r="Q57">
        <v>2</v>
      </c>
      <c r="R57">
        <v>1</v>
      </c>
      <c r="S57">
        <v>2</v>
      </c>
      <c r="T57">
        <v>2</v>
      </c>
      <c r="U57">
        <v>4</v>
      </c>
      <c r="V57">
        <v>2</v>
      </c>
      <c r="W57">
        <v>3</v>
      </c>
      <c r="X57">
        <v>2</v>
      </c>
      <c r="Y57">
        <v>4</v>
      </c>
      <c r="Z57">
        <v>2</v>
      </c>
      <c r="AA57">
        <v>2</v>
      </c>
      <c r="AB57">
        <v>4</v>
      </c>
      <c r="AC57">
        <v>4</v>
      </c>
      <c r="AD57">
        <v>2</v>
      </c>
      <c r="AE57">
        <v>3</v>
      </c>
      <c r="AF57">
        <v>1</v>
      </c>
      <c r="AG57">
        <v>2</v>
      </c>
      <c r="AH57">
        <v>3</v>
      </c>
      <c r="AI57">
        <v>3</v>
      </c>
      <c r="AJ57">
        <v>2</v>
      </c>
      <c r="AK57">
        <v>3</v>
      </c>
      <c r="AL57">
        <v>3</v>
      </c>
      <c r="AM57">
        <v>3</v>
      </c>
      <c r="AN57">
        <v>2</v>
      </c>
      <c r="AO57">
        <v>2</v>
      </c>
      <c r="AP57">
        <v>2</v>
      </c>
      <c r="AQ57">
        <v>2</v>
      </c>
      <c r="AR57">
        <v>1</v>
      </c>
      <c r="AS57">
        <v>3</v>
      </c>
      <c r="AT57">
        <v>4</v>
      </c>
      <c r="AU57">
        <v>2</v>
      </c>
      <c r="AV57">
        <v>2</v>
      </c>
      <c r="AW57">
        <v>3</v>
      </c>
      <c r="AX57">
        <v>1</v>
      </c>
      <c r="AY57">
        <v>3</v>
      </c>
      <c r="AZ57">
        <v>4</v>
      </c>
      <c r="BA57">
        <v>1</v>
      </c>
      <c r="BB57">
        <v>4</v>
      </c>
      <c r="BC57">
        <v>2</v>
      </c>
      <c r="BD57">
        <v>4</v>
      </c>
      <c r="BE57">
        <v>2</v>
      </c>
      <c r="BF57">
        <v>3</v>
      </c>
      <c r="BG57">
        <v>4</v>
      </c>
      <c r="BH57">
        <v>3</v>
      </c>
      <c r="BI57">
        <v>2</v>
      </c>
      <c r="BJ57">
        <f>IF(ISERROR(VLOOKUP(#REF!,Usuarios[],2,FALSE)),0,VLOOKUP(#REF!,Usuarios[],2,FALSE))</f>
        <v>0</v>
      </c>
    </row>
    <row r="58" spans="1:62" x14ac:dyDescent="0.25">
      <c r="A58" s="1">
        <v>44354</v>
      </c>
      <c r="B58">
        <v>3</v>
      </c>
      <c r="C58">
        <v>4</v>
      </c>
      <c r="D58">
        <v>1</v>
      </c>
      <c r="E58">
        <v>2</v>
      </c>
      <c r="F58">
        <v>4</v>
      </c>
      <c r="G58">
        <v>4</v>
      </c>
      <c r="H58">
        <v>3</v>
      </c>
      <c r="I58">
        <v>3</v>
      </c>
      <c r="J58">
        <v>1</v>
      </c>
      <c r="K58">
        <v>3</v>
      </c>
      <c r="L58">
        <v>1</v>
      </c>
      <c r="M58">
        <v>2</v>
      </c>
      <c r="N58">
        <v>2</v>
      </c>
      <c r="O58">
        <v>4</v>
      </c>
      <c r="P58">
        <v>4</v>
      </c>
      <c r="Q58">
        <v>3</v>
      </c>
      <c r="R58">
        <v>3</v>
      </c>
      <c r="S58">
        <v>3</v>
      </c>
      <c r="T58">
        <v>2</v>
      </c>
      <c r="U58">
        <v>4</v>
      </c>
      <c r="V58">
        <v>3</v>
      </c>
      <c r="W58">
        <v>3</v>
      </c>
      <c r="X58">
        <v>3</v>
      </c>
      <c r="Y58">
        <v>4</v>
      </c>
      <c r="Z58">
        <v>3</v>
      </c>
      <c r="AA58">
        <v>4</v>
      </c>
      <c r="AB58">
        <v>2</v>
      </c>
      <c r="AC58">
        <v>3</v>
      </c>
      <c r="AD58">
        <v>1</v>
      </c>
      <c r="AE58">
        <v>2</v>
      </c>
      <c r="AF58">
        <v>3</v>
      </c>
      <c r="AG58">
        <v>3</v>
      </c>
      <c r="AH58">
        <v>3</v>
      </c>
      <c r="AI58">
        <v>3</v>
      </c>
      <c r="AJ58">
        <v>4</v>
      </c>
      <c r="AK58">
        <v>4</v>
      </c>
      <c r="AL58">
        <v>3</v>
      </c>
      <c r="AM58">
        <v>2</v>
      </c>
      <c r="AN58">
        <v>1</v>
      </c>
      <c r="AO58">
        <v>2</v>
      </c>
      <c r="AP58">
        <v>3</v>
      </c>
      <c r="AQ58">
        <v>1</v>
      </c>
      <c r="AR58">
        <v>3</v>
      </c>
      <c r="AS58">
        <v>2</v>
      </c>
      <c r="AT58">
        <v>4</v>
      </c>
      <c r="AU58">
        <v>1</v>
      </c>
      <c r="AV58">
        <v>2</v>
      </c>
      <c r="AW58">
        <v>3</v>
      </c>
      <c r="AX58">
        <v>3</v>
      </c>
      <c r="AY58">
        <v>3</v>
      </c>
      <c r="AZ58">
        <v>4</v>
      </c>
      <c r="BA58">
        <v>1</v>
      </c>
      <c r="BB58">
        <v>2</v>
      </c>
      <c r="BC58">
        <v>3</v>
      </c>
      <c r="BD58">
        <v>4</v>
      </c>
      <c r="BE58">
        <v>1</v>
      </c>
      <c r="BF58">
        <v>2</v>
      </c>
      <c r="BG58">
        <v>4</v>
      </c>
      <c r="BH58">
        <v>3</v>
      </c>
      <c r="BI58">
        <v>2</v>
      </c>
      <c r="BJ58">
        <f>IF(ISERROR(VLOOKUP(#REF!,Usuarios[],2,FALSE)),0,VLOOKUP(#REF!,Usuarios[],2,FALSE))</f>
        <v>0</v>
      </c>
    </row>
    <row r="59" spans="1:62" x14ac:dyDescent="0.25">
      <c r="A59" s="1">
        <v>44354</v>
      </c>
      <c r="B59">
        <v>4</v>
      </c>
      <c r="C59">
        <v>2</v>
      </c>
      <c r="D59">
        <v>3</v>
      </c>
      <c r="E59">
        <v>4</v>
      </c>
      <c r="F59">
        <v>4</v>
      </c>
      <c r="G59">
        <v>4</v>
      </c>
      <c r="H59">
        <v>2</v>
      </c>
      <c r="I59">
        <v>3</v>
      </c>
      <c r="J59">
        <v>4</v>
      </c>
      <c r="K59">
        <v>2</v>
      </c>
      <c r="L59">
        <v>4</v>
      </c>
      <c r="M59">
        <v>3</v>
      </c>
      <c r="N59">
        <v>2</v>
      </c>
      <c r="O59">
        <v>4</v>
      </c>
      <c r="P59">
        <v>2</v>
      </c>
      <c r="Q59">
        <v>3</v>
      </c>
      <c r="R59">
        <v>2</v>
      </c>
      <c r="S59">
        <v>2</v>
      </c>
      <c r="T59">
        <v>1</v>
      </c>
      <c r="U59">
        <v>4</v>
      </c>
      <c r="V59">
        <v>1</v>
      </c>
      <c r="W59">
        <v>2</v>
      </c>
      <c r="X59">
        <v>4</v>
      </c>
      <c r="Y59">
        <v>4</v>
      </c>
      <c r="Z59">
        <v>4</v>
      </c>
      <c r="AA59">
        <v>2</v>
      </c>
      <c r="AB59">
        <v>2</v>
      </c>
      <c r="AC59">
        <v>3</v>
      </c>
      <c r="AD59">
        <v>2</v>
      </c>
      <c r="AE59">
        <v>2</v>
      </c>
      <c r="AF59">
        <v>2</v>
      </c>
      <c r="AG59">
        <v>4</v>
      </c>
      <c r="AH59">
        <v>4</v>
      </c>
      <c r="AI59">
        <v>3</v>
      </c>
      <c r="AJ59">
        <v>1</v>
      </c>
      <c r="AK59">
        <v>4</v>
      </c>
      <c r="AL59">
        <v>1</v>
      </c>
      <c r="AM59">
        <v>3</v>
      </c>
      <c r="AN59">
        <v>4</v>
      </c>
      <c r="AO59">
        <v>4</v>
      </c>
      <c r="AP59">
        <v>2</v>
      </c>
      <c r="AQ59">
        <v>1</v>
      </c>
      <c r="AR59">
        <v>2</v>
      </c>
      <c r="AS59">
        <v>3</v>
      </c>
      <c r="AT59">
        <v>3</v>
      </c>
      <c r="AU59">
        <v>1</v>
      </c>
      <c r="AV59">
        <v>4</v>
      </c>
      <c r="AW59">
        <v>3</v>
      </c>
      <c r="AX59">
        <v>2</v>
      </c>
      <c r="AY59">
        <v>3</v>
      </c>
      <c r="AZ59">
        <v>3</v>
      </c>
      <c r="BA59">
        <v>2</v>
      </c>
      <c r="BB59">
        <v>2</v>
      </c>
      <c r="BC59">
        <v>4</v>
      </c>
      <c r="BD59">
        <v>3</v>
      </c>
      <c r="BE59">
        <v>4</v>
      </c>
      <c r="BF59">
        <v>3</v>
      </c>
      <c r="BG59">
        <v>2</v>
      </c>
      <c r="BH59">
        <v>3</v>
      </c>
      <c r="BI59">
        <v>4</v>
      </c>
      <c r="BJ59">
        <f>IF(ISERROR(VLOOKUP(#REF!,Usuarios[],2,FALSE)),0,VLOOKUP(#REF!,Usuarios[],2,FALSE))</f>
        <v>0</v>
      </c>
    </row>
    <row r="60" spans="1:62" x14ac:dyDescent="0.25">
      <c r="A60" s="1">
        <v>44354</v>
      </c>
      <c r="B60">
        <v>4</v>
      </c>
      <c r="C60">
        <v>3</v>
      </c>
      <c r="D60">
        <v>2</v>
      </c>
      <c r="E60">
        <v>3</v>
      </c>
      <c r="F60">
        <v>3</v>
      </c>
      <c r="G60">
        <v>2</v>
      </c>
      <c r="H60">
        <v>3</v>
      </c>
      <c r="I60">
        <v>1</v>
      </c>
      <c r="J60">
        <v>3</v>
      </c>
      <c r="K60">
        <v>3</v>
      </c>
      <c r="L60">
        <v>3</v>
      </c>
      <c r="M60">
        <v>2</v>
      </c>
      <c r="N60">
        <v>2</v>
      </c>
      <c r="O60">
        <v>3</v>
      </c>
      <c r="P60">
        <v>3</v>
      </c>
      <c r="Q60">
        <v>2</v>
      </c>
      <c r="R60">
        <v>2</v>
      </c>
      <c r="S60">
        <v>3</v>
      </c>
      <c r="T60">
        <v>2</v>
      </c>
      <c r="U60">
        <v>4</v>
      </c>
      <c r="V60">
        <v>2</v>
      </c>
      <c r="W60">
        <v>2</v>
      </c>
      <c r="X60">
        <v>4</v>
      </c>
      <c r="Y60">
        <v>3</v>
      </c>
      <c r="Z60">
        <v>3</v>
      </c>
      <c r="AA60">
        <v>2</v>
      </c>
      <c r="AB60">
        <v>1</v>
      </c>
      <c r="AC60">
        <v>2</v>
      </c>
      <c r="AD60">
        <v>3</v>
      </c>
      <c r="AE60">
        <v>3</v>
      </c>
      <c r="AF60">
        <v>3</v>
      </c>
      <c r="AG60">
        <v>3</v>
      </c>
      <c r="AH60">
        <v>2</v>
      </c>
      <c r="AI60">
        <v>2</v>
      </c>
      <c r="AJ60">
        <v>3</v>
      </c>
      <c r="AK60">
        <v>4</v>
      </c>
      <c r="AL60">
        <v>2</v>
      </c>
      <c r="AM60">
        <v>3</v>
      </c>
      <c r="AN60">
        <v>2</v>
      </c>
      <c r="AO60">
        <v>3</v>
      </c>
      <c r="AP60">
        <v>3</v>
      </c>
      <c r="AQ60">
        <v>2</v>
      </c>
      <c r="AR60">
        <v>2</v>
      </c>
      <c r="AS60">
        <v>3</v>
      </c>
      <c r="AT60">
        <v>3</v>
      </c>
      <c r="AU60">
        <v>2</v>
      </c>
      <c r="AV60">
        <v>3</v>
      </c>
      <c r="AW60">
        <v>2</v>
      </c>
      <c r="AX60">
        <v>3</v>
      </c>
      <c r="AY60">
        <v>3</v>
      </c>
      <c r="AZ60">
        <v>4</v>
      </c>
      <c r="BA60">
        <v>2</v>
      </c>
      <c r="BB60">
        <v>3</v>
      </c>
      <c r="BC60">
        <v>3</v>
      </c>
      <c r="BD60">
        <v>3</v>
      </c>
      <c r="BE60">
        <v>3</v>
      </c>
      <c r="BF60">
        <v>3</v>
      </c>
      <c r="BG60">
        <v>2</v>
      </c>
      <c r="BH60">
        <v>3</v>
      </c>
      <c r="BI60">
        <v>3</v>
      </c>
      <c r="BJ60">
        <f>IF(ISERROR(VLOOKUP(#REF!,Usuarios[],2,FALSE)),0,VLOOKUP(#REF!,Usuarios[],2,FALSE))</f>
        <v>0</v>
      </c>
    </row>
    <row r="61" spans="1:62" x14ac:dyDescent="0.25">
      <c r="A61" s="1">
        <v>44354</v>
      </c>
      <c r="B61">
        <v>4</v>
      </c>
      <c r="C61">
        <v>3</v>
      </c>
      <c r="D61">
        <v>2</v>
      </c>
      <c r="E61">
        <v>4</v>
      </c>
      <c r="F61">
        <v>4</v>
      </c>
      <c r="G61">
        <v>3</v>
      </c>
      <c r="H61">
        <v>4</v>
      </c>
      <c r="I61">
        <v>3</v>
      </c>
      <c r="J61">
        <v>4</v>
      </c>
      <c r="K61">
        <v>3</v>
      </c>
      <c r="L61">
        <v>3</v>
      </c>
      <c r="M61">
        <v>2</v>
      </c>
      <c r="N61">
        <v>2</v>
      </c>
      <c r="O61">
        <v>4</v>
      </c>
      <c r="P61">
        <v>3</v>
      </c>
      <c r="Q61">
        <v>4</v>
      </c>
      <c r="R61">
        <v>3</v>
      </c>
      <c r="S61">
        <v>3</v>
      </c>
      <c r="T61">
        <v>4</v>
      </c>
      <c r="U61">
        <v>4</v>
      </c>
      <c r="V61">
        <v>2</v>
      </c>
      <c r="W61">
        <v>4</v>
      </c>
      <c r="X61">
        <v>4</v>
      </c>
      <c r="Y61">
        <v>4</v>
      </c>
      <c r="Z61">
        <v>4</v>
      </c>
      <c r="AA61">
        <v>1</v>
      </c>
      <c r="AB61">
        <v>2</v>
      </c>
      <c r="AC61">
        <v>4</v>
      </c>
      <c r="AD61">
        <v>3</v>
      </c>
      <c r="AE61">
        <v>4</v>
      </c>
      <c r="AF61">
        <v>3</v>
      </c>
      <c r="AG61">
        <v>4</v>
      </c>
      <c r="AH61">
        <v>3</v>
      </c>
      <c r="AI61">
        <v>4</v>
      </c>
      <c r="AJ61">
        <v>3</v>
      </c>
      <c r="AK61">
        <v>1</v>
      </c>
      <c r="AL61">
        <v>1</v>
      </c>
      <c r="AM61">
        <v>4</v>
      </c>
      <c r="AN61">
        <v>4</v>
      </c>
      <c r="AO61">
        <v>4</v>
      </c>
      <c r="AP61">
        <v>4</v>
      </c>
      <c r="AQ61">
        <v>2</v>
      </c>
      <c r="AR61">
        <v>3</v>
      </c>
      <c r="AS61">
        <v>3</v>
      </c>
      <c r="AT61">
        <v>4</v>
      </c>
      <c r="AU61">
        <v>1</v>
      </c>
      <c r="AV61">
        <v>4</v>
      </c>
      <c r="AW61">
        <v>3</v>
      </c>
      <c r="AX61">
        <v>2</v>
      </c>
      <c r="AY61">
        <v>4</v>
      </c>
      <c r="AZ61">
        <v>4</v>
      </c>
      <c r="BA61">
        <v>3</v>
      </c>
      <c r="BB61">
        <v>1</v>
      </c>
      <c r="BC61">
        <v>3</v>
      </c>
      <c r="BD61">
        <v>4</v>
      </c>
      <c r="BE61">
        <v>3</v>
      </c>
      <c r="BF61">
        <v>4</v>
      </c>
      <c r="BG61">
        <v>3</v>
      </c>
      <c r="BH61">
        <v>4</v>
      </c>
      <c r="BI61">
        <v>3</v>
      </c>
      <c r="BJ61">
        <f>IF(ISERROR(VLOOKUP(#REF!,Usuarios[],2,FALSE)),0,VLOOKUP(#REF!,Usuarios[],2,FALSE))</f>
        <v>0</v>
      </c>
    </row>
    <row r="62" spans="1:62" x14ac:dyDescent="0.25">
      <c r="A62" s="1">
        <v>44354</v>
      </c>
      <c r="B62">
        <v>3</v>
      </c>
      <c r="C62">
        <v>2</v>
      </c>
      <c r="D62">
        <v>1</v>
      </c>
      <c r="E62">
        <v>3</v>
      </c>
      <c r="F62">
        <v>2</v>
      </c>
      <c r="G62">
        <v>2</v>
      </c>
      <c r="H62">
        <v>2</v>
      </c>
      <c r="I62">
        <v>2</v>
      </c>
      <c r="J62">
        <v>2</v>
      </c>
      <c r="K62">
        <v>3</v>
      </c>
      <c r="L62">
        <v>2</v>
      </c>
      <c r="M62">
        <v>3</v>
      </c>
      <c r="N62">
        <v>3</v>
      </c>
      <c r="O62">
        <v>2</v>
      </c>
      <c r="P62">
        <v>3</v>
      </c>
      <c r="Q62">
        <v>3</v>
      </c>
      <c r="R62">
        <v>2</v>
      </c>
      <c r="S62">
        <v>2</v>
      </c>
      <c r="T62">
        <v>3</v>
      </c>
      <c r="U62">
        <v>2</v>
      </c>
      <c r="V62">
        <v>2</v>
      </c>
      <c r="W62">
        <v>3</v>
      </c>
      <c r="X62">
        <v>4</v>
      </c>
      <c r="Y62">
        <v>2</v>
      </c>
      <c r="Z62">
        <v>4</v>
      </c>
      <c r="AA62">
        <v>3</v>
      </c>
      <c r="AB62">
        <v>2</v>
      </c>
      <c r="AC62">
        <v>2</v>
      </c>
      <c r="AD62">
        <v>3</v>
      </c>
      <c r="AE62">
        <v>3</v>
      </c>
      <c r="AF62">
        <v>2</v>
      </c>
      <c r="AG62">
        <v>3</v>
      </c>
      <c r="AH62">
        <v>2</v>
      </c>
      <c r="AI62">
        <v>3</v>
      </c>
      <c r="AJ62">
        <v>2</v>
      </c>
      <c r="AK62">
        <v>2</v>
      </c>
      <c r="AL62">
        <v>1</v>
      </c>
      <c r="AM62">
        <v>3</v>
      </c>
      <c r="AN62">
        <v>2</v>
      </c>
      <c r="AO62">
        <v>3</v>
      </c>
      <c r="AP62">
        <v>2</v>
      </c>
      <c r="AQ62">
        <v>2</v>
      </c>
      <c r="AR62">
        <v>2</v>
      </c>
      <c r="AS62">
        <v>3</v>
      </c>
      <c r="AT62">
        <v>2</v>
      </c>
      <c r="AU62">
        <v>1</v>
      </c>
      <c r="AV62">
        <v>3</v>
      </c>
      <c r="AW62">
        <v>3</v>
      </c>
      <c r="AX62">
        <v>3</v>
      </c>
      <c r="AY62">
        <v>3</v>
      </c>
      <c r="AZ62">
        <v>3</v>
      </c>
      <c r="BA62">
        <v>2</v>
      </c>
      <c r="BB62">
        <v>2</v>
      </c>
      <c r="BC62">
        <v>3</v>
      </c>
      <c r="BD62">
        <v>3</v>
      </c>
      <c r="BE62">
        <v>1</v>
      </c>
      <c r="BF62">
        <v>3</v>
      </c>
      <c r="BG62">
        <v>3</v>
      </c>
      <c r="BH62">
        <v>3</v>
      </c>
      <c r="BI62">
        <v>2</v>
      </c>
      <c r="BJ62">
        <f>IF(ISERROR(VLOOKUP(#REF!,Usuarios[],2,FALSE)),0,VLOOKUP(#REF!,Usuarios[],2,FALSE))</f>
        <v>0</v>
      </c>
    </row>
    <row r="63" spans="1:62" x14ac:dyDescent="0.25">
      <c r="A63" s="1">
        <v>44354</v>
      </c>
      <c r="B63">
        <v>4</v>
      </c>
      <c r="C63">
        <v>3</v>
      </c>
      <c r="D63">
        <v>2</v>
      </c>
      <c r="E63">
        <v>3</v>
      </c>
      <c r="F63">
        <v>4</v>
      </c>
      <c r="G63">
        <v>1</v>
      </c>
      <c r="H63">
        <v>1</v>
      </c>
      <c r="I63">
        <v>3</v>
      </c>
      <c r="J63">
        <v>4</v>
      </c>
      <c r="K63">
        <v>2</v>
      </c>
      <c r="L63">
        <v>3</v>
      </c>
      <c r="M63">
        <v>2</v>
      </c>
      <c r="N63">
        <v>2</v>
      </c>
      <c r="O63">
        <v>4</v>
      </c>
      <c r="P63">
        <v>2</v>
      </c>
      <c r="Q63">
        <v>3</v>
      </c>
      <c r="R63">
        <v>1</v>
      </c>
      <c r="S63">
        <v>3</v>
      </c>
      <c r="T63">
        <v>3</v>
      </c>
      <c r="U63">
        <v>4</v>
      </c>
      <c r="V63">
        <v>2</v>
      </c>
      <c r="W63">
        <v>2</v>
      </c>
      <c r="X63">
        <v>2</v>
      </c>
      <c r="Y63">
        <v>3</v>
      </c>
      <c r="Z63">
        <v>3</v>
      </c>
      <c r="AA63">
        <v>2</v>
      </c>
      <c r="AB63">
        <v>2</v>
      </c>
      <c r="AC63">
        <v>1</v>
      </c>
      <c r="AD63">
        <v>3</v>
      </c>
      <c r="AE63">
        <v>2</v>
      </c>
      <c r="AF63">
        <v>1</v>
      </c>
      <c r="AG63">
        <v>3</v>
      </c>
      <c r="AH63">
        <v>3</v>
      </c>
      <c r="AI63">
        <v>2</v>
      </c>
      <c r="AJ63">
        <v>2</v>
      </c>
      <c r="AK63">
        <v>2</v>
      </c>
      <c r="AL63">
        <v>2</v>
      </c>
      <c r="AM63">
        <v>3</v>
      </c>
      <c r="AN63">
        <v>2</v>
      </c>
      <c r="AO63">
        <v>3</v>
      </c>
      <c r="AP63">
        <v>3</v>
      </c>
      <c r="AQ63">
        <v>2</v>
      </c>
      <c r="AR63">
        <v>1</v>
      </c>
      <c r="AS63">
        <v>3</v>
      </c>
      <c r="AT63">
        <v>4</v>
      </c>
      <c r="AU63">
        <v>1</v>
      </c>
      <c r="AV63">
        <v>3</v>
      </c>
      <c r="AW63">
        <v>2</v>
      </c>
      <c r="AX63">
        <v>1</v>
      </c>
      <c r="AY63">
        <v>3</v>
      </c>
      <c r="AZ63">
        <v>4</v>
      </c>
      <c r="BA63">
        <v>2</v>
      </c>
      <c r="BB63">
        <v>4</v>
      </c>
      <c r="BC63">
        <v>3</v>
      </c>
      <c r="BD63">
        <v>4</v>
      </c>
      <c r="BE63">
        <v>3</v>
      </c>
      <c r="BF63">
        <v>4</v>
      </c>
      <c r="BG63">
        <v>2</v>
      </c>
      <c r="BH63">
        <v>3</v>
      </c>
      <c r="BI63">
        <v>3</v>
      </c>
      <c r="BJ63">
        <f>IF(ISERROR(VLOOKUP(#REF!,Usuarios[],2,FALSE)),0,VLOOKUP(#REF!,Usuarios[],2,FALSE))</f>
        <v>0</v>
      </c>
    </row>
    <row r="64" spans="1:62" x14ac:dyDescent="0.25">
      <c r="A64" s="1">
        <v>44354</v>
      </c>
      <c r="B64">
        <v>4</v>
      </c>
      <c r="C64">
        <v>3</v>
      </c>
      <c r="D64">
        <v>2</v>
      </c>
      <c r="E64">
        <v>3</v>
      </c>
      <c r="F64">
        <v>4</v>
      </c>
      <c r="G64">
        <v>3</v>
      </c>
      <c r="H64">
        <v>2</v>
      </c>
      <c r="I64">
        <v>1</v>
      </c>
      <c r="J64">
        <v>2</v>
      </c>
      <c r="K64">
        <v>2</v>
      </c>
      <c r="L64">
        <v>2</v>
      </c>
      <c r="M64">
        <v>2</v>
      </c>
      <c r="N64">
        <v>3</v>
      </c>
      <c r="O64">
        <v>4</v>
      </c>
      <c r="P64">
        <v>4</v>
      </c>
      <c r="Q64">
        <v>3</v>
      </c>
      <c r="R64">
        <v>2</v>
      </c>
      <c r="S64">
        <v>3</v>
      </c>
      <c r="T64">
        <v>3</v>
      </c>
      <c r="U64">
        <v>3</v>
      </c>
      <c r="V64">
        <v>2</v>
      </c>
      <c r="W64">
        <v>2</v>
      </c>
      <c r="X64">
        <v>4</v>
      </c>
      <c r="Y64">
        <v>3</v>
      </c>
      <c r="Z64">
        <v>3</v>
      </c>
      <c r="AA64">
        <v>2</v>
      </c>
      <c r="AB64">
        <v>2</v>
      </c>
      <c r="AC64">
        <v>3</v>
      </c>
      <c r="AD64">
        <v>3</v>
      </c>
      <c r="AE64">
        <v>2</v>
      </c>
      <c r="AF64">
        <v>2</v>
      </c>
      <c r="AG64">
        <v>3</v>
      </c>
      <c r="AH64">
        <v>4</v>
      </c>
      <c r="AI64">
        <v>2</v>
      </c>
      <c r="AJ64">
        <v>3</v>
      </c>
      <c r="AK64">
        <v>2</v>
      </c>
      <c r="AL64">
        <v>2</v>
      </c>
      <c r="AM64">
        <v>2</v>
      </c>
      <c r="AN64">
        <v>2</v>
      </c>
      <c r="AO64">
        <v>2</v>
      </c>
      <c r="AP64">
        <v>2</v>
      </c>
      <c r="AQ64">
        <v>1</v>
      </c>
      <c r="AR64">
        <v>2</v>
      </c>
      <c r="AS64">
        <v>2</v>
      </c>
      <c r="AT64">
        <v>2</v>
      </c>
      <c r="AU64">
        <v>1</v>
      </c>
      <c r="AV64">
        <v>2</v>
      </c>
      <c r="AW64">
        <v>2</v>
      </c>
      <c r="AX64">
        <v>1</v>
      </c>
      <c r="AY64">
        <v>3</v>
      </c>
      <c r="AZ64">
        <v>3</v>
      </c>
      <c r="BA64">
        <v>2</v>
      </c>
      <c r="BB64">
        <v>3</v>
      </c>
      <c r="BC64">
        <v>3</v>
      </c>
      <c r="BD64">
        <v>2</v>
      </c>
      <c r="BE64">
        <v>2</v>
      </c>
      <c r="BF64">
        <v>2</v>
      </c>
      <c r="BG64">
        <v>2</v>
      </c>
      <c r="BH64">
        <v>2</v>
      </c>
      <c r="BI64">
        <v>2</v>
      </c>
      <c r="BJ64">
        <f>IF(ISERROR(VLOOKUP(#REF!,Usuarios[],2,FALSE)),0,VLOOKUP(#REF!,Usuarios[],2,FALSE))</f>
        <v>0</v>
      </c>
    </row>
    <row r="65" spans="1:62" x14ac:dyDescent="0.25">
      <c r="A65" s="1">
        <v>44354</v>
      </c>
      <c r="B65">
        <v>4</v>
      </c>
      <c r="C65">
        <v>3</v>
      </c>
      <c r="D65">
        <v>1</v>
      </c>
      <c r="E65">
        <v>2</v>
      </c>
      <c r="F65">
        <v>3</v>
      </c>
      <c r="G65">
        <v>4</v>
      </c>
      <c r="H65">
        <v>1</v>
      </c>
      <c r="I65">
        <v>2</v>
      </c>
      <c r="J65">
        <v>2</v>
      </c>
      <c r="K65">
        <v>3</v>
      </c>
      <c r="L65">
        <v>1</v>
      </c>
      <c r="M65">
        <v>2</v>
      </c>
      <c r="N65">
        <v>2</v>
      </c>
      <c r="O65">
        <v>2</v>
      </c>
      <c r="P65">
        <v>4</v>
      </c>
      <c r="Q65">
        <v>1</v>
      </c>
      <c r="R65">
        <v>1</v>
      </c>
      <c r="S65">
        <v>2</v>
      </c>
      <c r="T65">
        <v>4</v>
      </c>
      <c r="U65">
        <v>4</v>
      </c>
      <c r="V65">
        <v>2</v>
      </c>
      <c r="W65">
        <v>2</v>
      </c>
      <c r="X65">
        <v>3</v>
      </c>
      <c r="Y65">
        <v>3</v>
      </c>
      <c r="Z65">
        <v>3</v>
      </c>
      <c r="AA65">
        <v>3</v>
      </c>
      <c r="AB65">
        <v>3</v>
      </c>
      <c r="AC65">
        <v>4</v>
      </c>
      <c r="AD65">
        <v>2</v>
      </c>
      <c r="AE65">
        <v>2</v>
      </c>
      <c r="AF65">
        <v>1</v>
      </c>
      <c r="AG65">
        <v>2</v>
      </c>
      <c r="AH65">
        <v>3</v>
      </c>
      <c r="AI65">
        <v>2</v>
      </c>
      <c r="AJ65">
        <v>4</v>
      </c>
      <c r="AK65">
        <v>3</v>
      </c>
      <c r="AL65">
        <v>3</v>
      </c>
      <c r="AM65">
        <v>2</v>
      </c>
      <c r="AN65">
        <v>2</v>
      </c>
      <c r="AO65">
        <v>2</v>
      </c>
      <c r="AP65">
        <v>1</v>
      </c>
      <c r="AQ65">
        <v>3</v>
      </c>
      <c r="AR65">
        <v>1</v>
      </c>
      <c r="AS65">
        <v>3</v>
      </c>
      <c r="AT65">
        <v>3</v>
      </c>
      <c r="AU65">
        <v>2</v>
      </c>
      <c r="AV65">
        <v>2</v>
      </c>
      <c r="AW65">
        <v>1</v>
      </c>
      <c r="AX65">
        <v>4</v>
      </c>
      <c r="AY65">
        <v>2</v>
      </c>
      <c r="AZ65">
        <v>3</v>
      </c>
      <c r="BA65">
        <v>3</v>
      </c>
      <c r="BB65">
        <v>4</v>
      </c>
      <c r="BC65">
        <v>4</v>
      </c>
      <c r="BD65">
        <v>4</v>
      </c>
      <c r="BE65">
        <v>3</v>
      </c>
      <c r="BF65">
        <v>2</v>
      </c>
      <c r="BG65">
        <v>4</v>
      </c>
      <c r="BH65">
        <v>4</v>
      </c>
      <c r="BI65">
        <v>3</v>
      </c>
      <c r="BJ65">
        <f>IF(ISERROR(VLOOKUP(#REF!,Usuarios[],2,FALSE)),0,VLOOKUP(#REF!,Usuarios[],2,FALSE))</f>
        <v>0</v>
      </c>
    </row>
    <row r="66" spans="1:62" x14ac:dyDescent="0.25">
      <c r="A66" s="1">
        <v>44354</v>
      </c>
      <c r="B66">
        <v>3</v>
      </c>
      <c r="C66">
        <v>2</v>
      </c>
      <c r="D66">
        <v>1</v>
      </c>
      <c r="E66">
        <v>3</v>
      </c>
      <c r="F66">
        <v>3</v>
      </c>
      <c r="G66">
        <v>2</v>
      </c>
      <c r="H66">
        <v>4</v>
      </c>
      <c r="I66">
        <v>2</v>
      </c>
      <c r="J66">
        <v>2</v>
      </c>
      <c r="K66">
        <v>2</v>
      </c>
      <c r="L66">
        <v>2</v>
      </c>
      <c r="M66">
        <v>2</v>
      </c>
      <c r="N66">
        <v>2</v>
      </c>
      <c r="O66">
        <v>2</v>
      </c>
      <c r="P66">
        <v>3</v>
      </c>
      <c r="Q66">
        <v>1</v>
      </c>
      <c r="R66">
        <v>4</v>
      </c>
      <c r="S66">
        <v>2</v>
      </c>
      <c r="T66">
        <v>2</v>
      </c>
      <c r="U66">
        <v>4</v>
      </c>
      <c r="V66">
        <v>3</v>
      </c>
      <c r="W66">
        <v>1</v>
      </c>
      <c r="X66">
        <v>3</v>
      </c>
      <c r="Y66">
        <v>2</v>
      </c>
      <c r="Z66">
        <v>2</v>
      </c>
      <c r="AA66">
        <v>2</v>
      </c>
      <c r="AB66">
        <v>3</v>
      </c>
      <c r="AC66">
        <v>1</v>
      </c>
      <c r="AD66">
        <v>2</v>
      </c>
      <c r="AE66">
        <v>1</v>
      </c>
      <c r="AF66">
        <v>4</v>
      </c>
      <c r="AG66">
        <v>2</v>
      </c>
      <c r="AH66">
        <v>3</v>
      </c>
      <c r="AI66">
        <v>1</v>
      </c>
      <c r="AJ66">
        <v>3</v>
      </c>
      <c r="AK66">
        <v>2</v>
      </c>
      <c r="AL66">
        <v>2</v>
      </c>
      <c r="AM66">
        <v>1</v>
      </c>
      <c r="AN66">
        <v>2</v>
      </c>
      <c r="AO66">
        <v>2</v>
      </c>
      <c r="AP66">
        <v>3</v>
      </c>
      <c r="AQ66">
        <v>1</v>
      </c>
      <c r="AR66">
        <v>4</v>
      </c>
      <c r="AS66">
        <v>1</v>
      </c>
      <c r="AT66">
        <v>2</v>
      </c>
      <c r="AU66">
        <v>2</v>
      </c>
      <c r="AV66">
        <v>2</v>
      </c>
      <c r="AW66">
        <v>1</v>
      </c>
      <c r="AX66">
        <v>2</v>
      </c>
      <c r="AY66">
        <v>3</v>
      </c>
      <c r="AZ66">
        <v>3</v>
      </c>
      <c r="BA66">
        <v>2</v>
      </c>
      <c r="BB66">
        <v>1</v>
      </c>
      <c r="BC66">
        <v>3</v>
      </c>
      <c r="BD66">
        <v>3</v>
      </c>
      <c r="BE66">
        <v>2</v>
      </c>
      <c r="BF66">
        <v>2</v>
      </c>
      <c r="BG66">
        <v>3</v>
      </c>
      <c r="BH66">
        <v>3</v>
      </c>
      <c r="BI66">
        <v>2</v>
      </c>
      <c r="BJ66">
        <f>IF(ISERROR(VLOOKUP(#REF!,Usuarios[],2,FALSE)),0,VLOOKUP(#REF!,Usuarios[],2,FALSE))</f>
        <v>0</v>
      </c>
    </row>
    <row r="67" spans="1:62" x14ac:dyDescent="0.25">
      <c r="A67" s="1">
        <v>44354</v>
      </c>
      <c r="B67">
        <v>4</v>
      </c>
      <c r="C67">
        <v>2</v>
      </c>
      <c r="D67">
        <v>3</v>
      </c>
      <c r="E67">
        <v>4</v>
      </c>
      <c r="F67">
        <v>4</v>
      </c>
      <c r="G67">
        <v>2</v>
      </c>
      <c r="H67">
        <v>2</v>
      </c>
      <c r="I67">
        <v>2</v>
      </c>
      <c r="J67">
        <v>3</v>
      </c>
      <c r="K67">
        <v>3</v>
      </c>
      <c r="L67">
        <v>4</v>
      </c>
      <c r="M67">
        <v>3</v>
      </c>
      <c r="N67">
        <v>3</v>
      </c>
      <c r="O67">
        <v>4</v>
      </c>
      <c r="P67">
        <v>2</v>
      </c>
      <c r="Q67">
        <v>4</v>
      </c>
      <c r="R67">
        <v>3</v>
      </c>
      <c r="S67">
        <v>4</v>
      </c>
      <c r="T67">
        <v>4</v>
      </c>
      <c r="U67">
        <v>4</v>
      </c>
      <c r="V67">
        <v>1</v>
      </c>
      <c r="W67">
        <v>2</v>
      </c>
      <c r="X67">
        <v>4</v>
      </c>
      <c r="Y67">
        <v>4</v>
      </c>
      <c r="Z67">
        <v>4</v>
      </c>
      <c r="AA67">
        <v>2</v>
      </c>
      <c r="AB67">
        <v>3</v>
      </c>
      <c r="AC67">
        <v>2</v>
      </c>
      <c r="AD67">
        <v>3</v>
      </c>
      <c r="AE67">
        <v>3</v>
      </c>
      <c r="AF67">
        <v>3</v>
      </c>
      <c r="AG67">
        <v>4</v>
      </c>
      <c r="AH67">
        <v>4</v>
      </c>
      <c r="AI67">
        <v>3</v>
      </c>
      <c r="AJ67">
        <v>1</v>
      </c>
      <c r="AK67">
        <v>4</v>
      </c>
      <c r="AL67">
        <v>1</v>
      </c>
      <c r="AM67">
        <v>3</v>
      </c>
      <c r="AN67">
        <v>4</v>
      </c>
      <c r="AO67">
        <v>4</v>
      </c>
      <c r="AP67">
        <v>2</v>
      </c>
      <c r="AQ67">
        <v>1</v>
      </c>
      <c r="AR67">
        <v>2</v>
      </c>
      <c r="AS67">
        <v>4</v>
      </c>
      <c r="AT67">
        <v>4</v>
      </c>
      <c r="AU67">
        <v>1</v>
      </c>
      <c r="AV67">
        <v>4</v>
      </c>
      <c r="AW67">
        <v>3</v>
      </c>
      <c r="AX67">
        <v>2</v>
      </c>
      <c r="AY67">
        <v>4</v>
      </c>
      <c r="AZ67">
        <v>4</v>
      </c>
      <c r="BA67">
        <v>3</v>
      </c>
      <c r="BB67">
        <v>3</v>
      </c>
      <c r="BC67">
        <v>2</v>
      </c>
      <c r="BD67">
        <v>4</v>
      </c>
      <c r="BE67">
        <v>4</v>
      </c>
      <c r="BF67">
        <v>4</v>
      </c>
      <c r="BG67">
        <v>1</v>
      </c>
      <c r="BH67">
        <v>2</v>
      </c>
      <c r="BI67">
        <v>4</v>
      </c>
      <c r="BJ67">
        <f>IF(ISERROR(VLOOKUP(#REF!,Usuarios[],2,FALSE)),0,VLOOKUP(#REF!,Usuarios[],2,FALSE))</f>
        <v>0</v>
      </c>
    </row>
    <row r="68" spans="1:62" x14ac:dyDescent="0.25">
      <c r="A68" s="1">
        <v>44354</v>
      </c>
      <c r="B68">
        <v>3</v>
      </c>
      <c r="C68">
        <v>3</v>
      </c>
      <c r="D68">
        <v>2</v>
      </c>
      <c r="E68">
        <v>3</v>
      </c>
      <c r="F68">
        <v>3</v>
      </c>
      <c r="G68">
        <v>2</v>
      </c>
      <c r="H68">
        <v>2</v>
      </c>
      <c r="I68">
        <v>2</v>
      </c>
      <c r="J68">
        <v>3</v>
      </c>
      <c r="K68">
        <v>3</v>
      </c>
      <c r="L68">
        <v>3</v>
      </c>
      <c r="M68">
        <v>3</v>
      </c>
      <c r="N68">
        <v>4</v>
      </c>
      <c r="O68">
        <v>4</v>
      </c>
      <c r="P68">
        <v>3</v>
      </c>
      <c r="Q68">
        <v>3</v>
      </c>
      <c r="R68">
        <v>3</v>
      </c>
      <c r="S68">
        <v>2</v>
      </c>
      <c r="T68">
        <v>4</v>
      </c>
      <c r="U68">
        <v>4</v>
      </c>
      <c r="V68">
        <v>2</v>
      </c>
      <c r="W68">
        <v>3</v>
      </c>
      <c r="X68">
        <v>3</v>
      </c>
      <c r="Y68">
        <v>2</v>
      </c>
      <c r="Z68">
        <v>3</v>
      </c>
      <c r="AA68">
        <v>2</v>
      </c>
      <c r="AB68">
        <v>3</v>
      </c>
      <c r="AC68">
        <v>2</v>
      </c>
      <c r="AD68">
        <v>4</v>
      </c>
      <c r="AE68">
        <v>3</v>
      </c>
      <c r="AF68">
        <v>3</v>
      </c>
      <c r="AG68">
        <v>4</v>
      </c>
      <c r="AH68">
        <v>4</v>
      </c>
      <c r="AI68">
        <v>4</v>
      </c>
      <c r="AJ68">
        <v>3</v>
      </c>
      <c r="AK68">
        <v>4</v>
      </c>
      <c r="AL68">
        <v>2</v>
      </c>
      <c r="AM68">
        <v>4</v>
      </c>
      <c r="AN68">
        <v>1</v>
      </c>
      <c r="AO68">
        <v>3</v>
      </c>
      <c r="AP68">
        <v>3</v>
      </c>
      <c r="AQ68">
        <v>3</v>
      </c>
      <c r="AR68">
        <v>3</v>
      </c>
      <c r="AS68">
        <v>4</v>
      </c>
      <c r="AT68">
        <v>3</v>
      </c>
      <c r="AU68">
        <v>3</v>
      </c>
      <c r="AV68">
        <v>3</v>
      </c>
      <c r="AW68">
        <v>3</v>
      </c>
      <c r="AX68">
        <v>1</v>
      </c>
      <c r="AY68">
        <v>4</v>
      </c>
      <c r="AZ68">
        <v>3</v>
      </c>
      <c r="BA68">
        <v>1</v>
      </c>
      <c r="BB68">
        <v>1</v>
      </c>
      <c r="BC68">
        <v>2</v>
      </c>
      <c r="BD68">
        <v>4</v>
      </c>
      <c r="BE68">
        <v>4</v>
      </c>
      <c r="BF68">
        <v>4</v>
      </c>
      <c r="BG68">
        <v>3</v>
      </c>
      <c r="BH68">
        <v>3</v>
      </c>
      <c r="BI68">
        <v>3</v>
      </c>
      <c r="BJ68">
        <f>IF(ISERROR(VLOOKUP(#REF!,Usuarios[],2,FALSE)),0,VLOOKUP(#REF!,Usuarios[],2,FALSE))</f>
        <v>0</v>
      </c>
    </row>
    <row r="69" spans="1:62" x14ac:dyDescent="0.25">
      <c r="A69" s="1">
        <v>44354</v>
      </c>
      <c r="B69">
        <v>3</v>
      </c>
      <c r="C69">
        <v>3</v>
      </c>
      <c r="D69">
        <v>4</v>
      </c>
      <c r="E69">
        <v>3</v>
      </c>
      <c r="F69">
        <v>3</v>
      </c>
      <c r="G69">
        <v>3</v>
      </c>
      <c r="H69">
        <v>2</v>
      </c>
      <c r="I69">
        <v>2</v>
      </c>
      <c r="J69">
        <v>3</v>
      </c>
      <c r="K69">
        <v>2</v>
      </c>
      <c r="L69">
        <v>2</v>
      </c>
      <c r="M69">
        <v>2</v>
      </c>
      <c r="N69">
        <v>4</v>
      </c>
      <c r="O69">
        <v>4</v>
      </c>
      <c r="P69">
        <v>3</v>
      </c>
      <c r="Q69">
        <v>2</v>
      </c>
      <c r="R69">
        <v>2</v>
      </c>
      <c r="S69">
        <v>3</v>
      </c>
      <c r="T69">
        <v>4</v>
      </c>
      <c r="U69">
        <v>4</v>
      </c>
      <c r="V69">
        <v>2</v>
      </c>
      <c r="W69">
        <v>3</v>
      </c>
      <c r="X69">
        <v>3</v>
      </c>
      <c r="Y69">
        <v>3</v>
      </c>
      <c r="Z69">
        <v>2</v>
      </c>
      <c r="AA69">
        <v>2</v>
      </c>
      <c r="AB69">
        <v>2</v>
      </c>
      <c r="AC69">
        <v>3</v>
      </c>
      <c r="AD69">
        <v>3</v>
      </c>
      <c r="AE69">
        <v>2</v>
      </c>
      <c r="AF69">
        <v>2</v>
      </c>
      <c r="AG69">
        <v>3</v>
      </c>
      <c r="AH69">
        <v>4</v>
      </c>
      <c r="AI69">
        <v>2</v>
      </c>
      <c r="AJ69">
        <v>2</v>
      </c>
      <c r="AK69">
        <v>3</v>
      </c>
      <c r="AL69">
        <v>2</v>
      </c>
      <c r="AM69">
        <v>2</v>
      </c>
      <c r="AN69">
        <v>2</v>
      </c>
      <c r="AO69">
        <v>3</v>
      </c>
      <c r="AP69">
        <v>4</v>
      </c>
      <c r="AQ69">
        <v>3</v>
      </c>
      <c r="AR69">
        <v>2</v>
      </c>
      <c r="AS69">
        <v>2</v>
      </c>
      <c r="AT69">
        <v>4</v>
      </c>
      <c r="AU69">
        <v>3</v>
      </c>
      <c r="AV69">
        <v>4</v>
      </c>
      <c r="AW69">
        <v>2</v>
      </c>
      <c r="AX69">
        <v>2</v>
      </c>
      <c r="AY69">
        <v>4</v>
      </c>
      <c r="AZ69">
        <v>4</v>
      </c>
      <c r="BA69">
        <v>2</v>
      </c>
      <c r="BB69">
        <v>3</v>
      </c>
      <c r="BC69">
        <v>2</v>
      </c>
      <c r="BD69">
        <v>4</v>
      </c>
      <c r="BE69">
        <v>3</v>
      </c>
      <c r="BF69">
        <v>3</v>
      </c>
      <c r="BG69">
        <v>4</v>
      </c>
      <c r="BH69">
        <v>4</v>
      </c>
      <c r="BI69">
        <v>4</v>
      </c>
      <c r="BJ69">
        <f>IF(ISERROR(VLOOKUP(#REF!,Usuarios[],2,FALSE)),0,VLOOKUP(#REF!,Usuarios[],2,FALSE))</f>
        <v>0</v>
      </c>
    </row>
    <row r="70" spans="1:62" x14ac:dyDescent="0.25">
      <c r="A70" s="1">
        <v>44354</v>
      </c>
      <c r="B70">
        <v>3</v>
      </c>
      <c r="C70">
        <v>3</v>
      </c>
      <c r="D70">
        <v>4</v>
      </c>
      <c r="E70">
        <v>3</v>
      </c>
      <c r="F70">
        <v>3</v>
      </c>
      <c r="G70">
        <v>3</v>
      </c>
      <c r="H70">
        <v>2</v>
      </c>
      <c r="I70">
        <v>2</v>
      </c>
      <c r="J70">
        <v>3</v>
      </c>
      <c r="K70">
        <v>2</v>
      </c>
      <c r="L70">
        <v>2</v>
      </c>
      <c r="M70">
        <v>2</v>
      </c>
      <c r="N70">
        <v>4</v>
      </c>
      <c r="O70">
        <v>4</v>
      </c>
      <c r="P70">
        <v>3</v>
      </c>
      <c r="Q70">
        <v>2</v>
      </c>
      <c r="R70">
        <v>2</v>
      </c>
      <c r="S70">
        <v>3</v>
      </c>
      <c r="T70">
        <v>4</v>
      </c>
      <c r="U70">
        <v>4</v>
      </c>
      <c r="V70">
        <v>2</v>
      </c>
      <c r="W70">
        <v>3</v>
      </c>
      <c r="X70">
        <v>3</v>
      </c>
      <c r="Y70">
        <v>3</v>
      </c>
      <c r="Z70">
        <v>2</v>
      </c>
      <c r="AA70">
        <v>2</v>
      </c>
      <c r="AB70">
        <v>2</v>
      </c>
      <c r="AC70">
        <v>3</v>
      </c>
      <c r="AD70">
        <v>3</v>
      </c>
      <c r="AE70">
        <v>2</v>
      </c>
      <c r="AF70">
        <v>2</v>
      </c>
      <c r="AG70">
        <v>3</v>
      </c>
      <c r="AH70">
        <v>4</v>
      </c>
      <c r="AI70">
        <v>2</v>
      </c>
      <c r="AJ70">
        <v>2</v>
      </c>
      <c r="AK70">
        <v>3</v>
      </c>
      <c r="AL70">
        <v>2</v>
      </c>
      <c r="AM70">
        <v>2</v>
      </c>
      <c r="AN70">
        <v>2</v>
      </c>
      <c r="AO70">
        <v>3</v>
      </c>
      <c r="AP70">
        <v>4</v>
      </c>
      <c r="AQ70">
        <v>3</v>
      </c>
      <c r="AR70">
        <v>2</v>
      </c>
      <c r="AS70">
        <v>2</v>
      </c>
      <c r="AT70">
        <v>4</v>
      </c>
      <c r="AU70">
        <v>3</v>
      </c>
      <c r="AV70">
        <v>4</v>
      </c>
      <c r="AW70">
        <v>2</v>
      </c>
      <c r="AX70">
        <v>2</v>
      </c>
      <c r="AY70">
        <v>4</v>
      </c>
      <c r="AZ70">
        <v>4</v>
      </c>
      <c r="BA70">
        <v>2</v>
      </c>
      <c r="BB70">
        <v>3</v>
      </c>
      <c r="BC70">
        <v>2</v>
      </c>
      <c r="BD70">
        <v>4</v>
      </c>
      <c r="BE70">
        <v>3</v>
      </c>
      <c r="BF70">
        <v>3</v>
      </c>
      <c r="BG70">
        <v>4</v>
      </c>
      <c r="BH70">
        <v>4</v>
      </c>
      <c r="BI70">
        <v>4</v>
      </c>
      <c r="BJ70">
        <f>IF(ISERROR(VLOOKUP(#REF!,Usuarios[],2,FALSE)),0,VLOOKUP(#REF!,Usuarios[],2,FALSE))</f>
        <v>0</v>
      </c>
    </row>
    <row r="71" spans="1:62" x14ac:dyDescent="0.25">
      <c r="A71" s="1">
        <v>44354</v>
      </c>
      <c r="B71">
        <v>4</v>
      </c>
      <c r="C71">
        <v>3</v>
      </c>
      <c r="D71">
        <v>3</v>
      </c>
      <c r="E71">
        <v>3</v>
      </c>
      <c r="F71">
        <v>4</v>
      </c>
      <c r="G71">
        <v>2</v>
      </c>
      <c r="H71">
        <v>2</v>
      </c>
      <c r="I71">
        <v>3</v>
      </c>
      <c r="J71">
        <v>3</v>
      </c>
      <c r="K71">
        <v>3</v>
      </c>
      <c r="L71">
        <v>3</v>
      </c>
      <c r="M71">
        <v>2</v>
      </c>
      <c r="N71">
        <v>4</v>
      </c>
      <c r="O71">
        <v>4</v>
      </c>
      <c r="P71">
        <v>2</v>
      </c>
      <c r="Q71">
        <v>4</v>
      </c>
      <c r="R71">
        <v>2</v>
      </c>
      <c r="S71">
        <v>3</v>
      </c>
      <c r="T71">
        <v>3</v>
      </c>
      <c r="U71">
        <v>4</v>
      </c>
      <c r="V71">
        <v>1</v>
      </c>
      <c r="W71">
        <v>3</v>
      </c>
      <c r="X71">
        <v>4</v>
      </c>
      <c r="Y71">
        <v>4</v>
      </c>
      <c r="Z71">
        <v>3</v>
      </c>
      <c r="AA71">
        <v>1</v>
      </c>
      <c r="AB71">
        <v>3</v>
      </c>
      <c r="AC71">
        <v>4</v>
      </c>
      <c r="AD71">
        <v>3</v>
      </c>
      <c r="AE71">
        <v>3</v>
      </c>
      <c r="AF71">
        <v>2</v>
      </c>
      <c r="AG71">
        <v>4</v>
      </c>
      <c r="AH71">
        <v>3</v>
      </c>
      <c r="AI71">
        <v>3</v>
      </c>
      <c r="AJ71">
        <v>1</v>
      </c>
      <c r="AK71">
        <v>4</v>
      </c>
      <c r="AL71">
        <v>1</v>
      </c>
      <c r="AM71">
        <v>4</v>
      </c>
      <c r="AN71">
        <v>4</v>
      </c>
      <c r="AO71">
        <v>3</v>
      </c>
      <c r="AP71">
        <v>3</v>
      </c>
      <c r="AQ71">
        <v>3</v>
      </c>
      <c r="AR71">
        <v>2</v>
      </c>
      <c r="AS71">
        <v>4</v>
      </c>
      <c r="AT71">
        <v>4</v>
      </c>
      <c r="AU71">
        <v>1</v>
      </c>
      <c r="AV71">
        <v>4</v>
      </c>
      <c r="AW71">
        <v>3</v>
      </c>
      <c r="AX71">
        <v>1</v>
      </c>
      <c r="AY71">
        <v>4</v>
      </c>
      <c r="AZ71">
        <v>3</v>
      </c>
      <c r="BA71">
        <v>3</v>
      </c>
      <c r="BB71">
        <v>2</v>
      </c>
      <c r="BC71">
        <v>1</v>
      </c>
      <c r="BD71">
        <v>4</v>
      </c>
      <c r="BE71">
        <v>3</v>
      </c>
      <c r="BF71">
        <v>4</v>
      </c>
      <c r="BG71">
        <v>1</v>
      </c>
      <c r="BH71">
        <v>4</v>
      </c>
      <c r="BI71">
        <v>3</v>
      </c>
      <c r="BJ71">
        <f>IF(ISERROR(VLOOKUP(#REF!,Usuarios[],2,FALSE)),0,VLOOKUP(#REF!,Usuarios[],2,FALSE))</f>
        <v>0</v>
      </c>
    </row>
    <row r="72" spans="1:62" x14ac:dyDescent="0.25">
      <c r="A72" s="1">
        <v>44354</v>
      </c>
      <c r="B72">
        <v>4</v>
      </c>
      <c r="C72">
        <v>3</v>
      </c>
      <c r="D72">
        <v>3</v>
      </c>
      <c r="E72">
        <v>2</v>
      </c>
      <c r="F72">
        <v>4</v>
      </c>
      <c r="G72">
        <v>2</v>
      </c>
      <c r="H72">
        <v>1</v>
      </c>
      <c r="I72">
        <v>2</v>
      </c>
      <c r="J72">
        <v>2</v>
      </c>
      <c r="K72">
        <v>2</v>
      </c>
      <c r="L72">
        <v>3</v>
      </c>
      <c r="M72">
        <v>3</v>
      </c>
      <c r="N72">
        <v>2</v>
      </c>
      <c r="O72">
        <v>3</v>
      </c>
      <c r="P72">
        <v>3</v>
      </c>
      <c r="Q72">
        <v>3</v>
      </c>
      <c r="R72">
        <v>1</v>
      </c>
      <c r="S72">
        <v>2</v>
      </c>
      <c r="T72">
        <v>3</v>
      </c>
      <c r="U72">
        <v>4</v>
      </c>
      <c r="V72">
        <v>2</v>
      </c>
      <c r="W72">
        <v>3</v>
      </c>
      <c r="X72">
        <v>3</v>
      </c>
      <c r="Y72">
        <v>4</v>
      </c>
      <c r="Z72">
        <v>3</v>
      </c>
      <c r="AA72">
        <v>2</v>
      </c>
      <c r="AB72">
        <v>2</v>
      </c>
      <c r="AC72">
        <v>4</v>
      </c>
      <c r="AD72">
        <v>3</v>
      </c>
      <c r="AE72">
        <v>2</v>
      </c>
      <c r="AF72">
        <v>2</v>
      </c>
      <c r="AG72">
        <v>3</v>
      </c>
      <c r="AH72">
        <v>2</v>
      </c>
      <c r="AI72">
        <v>2</v>
      </c>
      <c r="AJ72">
        <v>2</v>
      </c>
      <c r="AK72">
        <v>3</v>
      </c>
      <c r="AL72">
        <v>2</v>
      </c>
      <c r="AM72">
        <v>2</v>
      </c>
      <c r="AN72">
        <v>2</v>
      </c>
      <c r="AO72">
        <v>2</v>
      </c>
      <c r="AP72">
        <v>3</v>
      </c>
      <c r="AQ72">
        <v>1</v>
      </c>
      <c r="AR72">
        <v>1</v>
      </c>
      <c r="AS72">
        <v>3</v>
      </c>
      <c r="AT72">
        <v>4</v>
      </c>
      <c r="AU72">
        <v>2</v>
      </c>
      <c r="AV72">
        <v>2</v>
      </c>
      <c r="AW72">
        <v>2</v>
      </c>
      <c r="AX72">
        <v>2</v>
      </c>
      <c r="AY72">
        <v>3</v>
      </c>
      <c r="AZ72">
        <v>4</v>
      </c>
      <c r="BA72">
        <v>3</v>
      </c>
      <c r="BB72">
        <v>4</v>
      </c>
      <c r="BC72">
        <v>2</v>
      </c>
      <c r="BD72">
        <v>2</v>
      </c>
      <c r="BE72">
        <v>2</v>
      </c>
      <c r="BF72">
        <v>3</v>
      </c>
      <c r="BG72">
        <v>2</v>
      </c>
      <c r="BH72">
        <v>2</v>
      </c>
      <c r="BI72">
        <v>2</v>
      </c>
      <c r="BJ72">
        <f>IF(ISERROR(VLOOKUP(#REF!,Usuarios[],2,FALSE)),0,VLOOKUP(#REF!,Usuarios[],2,FALSE))</f>
        <v>0</v>
      </c>
    </row>
    <row r="73" spans="1:62" x14ac:dyDescent="0.25">
      <c r="A73" s="1">
        <v>44354</v>
      </c>
      <c r="B73">
        <v>4</v>
      </c>
      <c r="C73">
        <v>2</v>
      </c>
      <c r="D73">
        <v>2</v>
      </c>
      <c r="E73">
        <v>3</v>
      </c>
      <c r="F73">
        <v>3</v>
      </c>
      <c r="G73">
        <v>3</v>
      </c>
      <c r="H73">
        <v>2</v>
      </c>
      <c r="I73">
        <v>2</v>
      </c>
      <c r="J73">
        <v>2</v>
      </c>
      <c r="K73">
        <v>2</v>
      </c>
      <c r="L73">
        <v>3</v>
      </c>
      <c r="M73">
        <v>3</v>
      </c>
      <c r="N73">
        <v>2</v>
      </c>
      <c r="O73">
        <v>3</v>
      </c>
      <c r="P73">
        <v>4</v>
      </c>
      <c r="Q73">
        <v>3</v>
      </c>
      <c r="R73">
        <v>2</v>
      </c>
      <c r="S73">
        <v>2</v>
      </c>
      <c r="T73">
        <v>2</v>
      </c>
      <c r="U73">
        <v>3</v>
      </c>
      <c r="V73">
        <v>1</v>
      </c>
      <c r="W73">
        <v>3</v>
      </c>
      <c r="X73">
        <v>3</v>
      </c>
      <c r="Y73">
        <v>3</v>
      </c>
      <c r="Z73">
        <v>3</v>
      </c>
      <c r="AA73">
        <v>2</v>
      </c>
      <c r="AB73">
        <v>2</v>
      </c>
      <c r="AC73">
        <v>4</v>
      </c>
      <c r="AD73">
        <v>2</v>
      </c>
      <c r="AE73">
        <v>2</v>
      </c>
      <c r="AF73">
        <v>2</v>
      </c>
      <c r="AG73">
        <v>3</v>
      </c>
      <c r="AH73">
        <v>3</v>
      </c>
      <c r="AI73">
        <v>3</v>
      </c>
      <c r="AJ73">
        <v>2</v>
      </c>
      <c r="AK73">
        <v>2</v>
      </c>
      <c r="AL73">
        <v>2</v>
      </c>
      <c r="AM73">
        <v>3</v>
      </c>
      <c r="AN73">
        <v>2</v>
      </c>
      <c r="AO73">
        <v>2</v>
      </c>
      <c r="AP73">
        <v>3</v>
      </c>
      <c r="AQ73">
        <v>1</v>
      </c>
      <c r="AR73">
        <v>2</v>
      </c>
      <c r="AS73">
        <v>3</v>
      </c>
      <c r="AT73">
        <v>3</v>
      </c>
      <c r="AU73">
        <v>2</v>
      </c>
      <c r="AV73">
        <v>2</v>
      </c>
      <c r="AW73">
        <v>3</v>
      </c>
      <c r="AX73">
        <v>2</v>
      </c>
      <c r="AY73">
        <v>3</v>
      </c>
      <c r="AZ73">
        <v>3</v>
      </c>
      <c r="BA73">
        <v>2</v>
      </c>
      <c r="BB73">
        <v>3</v>
      </c>
      <c r="BC73">
        <v>2</v>
      </c>
      <c r="BD73">
        <v>3</v>
      </c>
      <c r="BE73">
        <v>2</v>
      </c>
      <c r="BF73">
        <v>3</v>
      </c>
      <c r="BG73">
        <v>3</v>
      </c>
      <c r="BH73">
        <v>2</v>
      </c>
      <c r="BI73">
        <v>2</v>
      </c>
      <c r="BJ73">
        <f>IF(ISERROR(VLOOKUP(#REF!,Usuarios[],2,FALSE)),0,VLOOKUP(#REF!,Usuarios[],2,FALSE))</f>
        <v>0</v>
      </c>
    </row>
    <row r="74" spans="1:62" x14ac:dyDescent="0.25">
      <c r="A74" s="1">
        <v>44354</v>
      </c>
      <c r="B74">
        <v>4</v>
      </c>
      <c r="C74">
        <v>3</v>
      </c>
      <c r="D74">
        <v>3</v>
      </c>
      <c r="E74">
        <v>4</v>
      </c>
      <c r="F74">
        <v>3</v>
      </c>
      <c r="G74">
        <v>1</v>
      </c>
      <c r="H74">
        <v>2</v>
      </c>
      <c r="I74">
        <v>3</v>
      </c>
      <c r="J74">
        <v>3</v>
      </c>
      <c r="K74">
        <v>3</v>
      </c>
      <c r="L74">
        <v>3</v>
      </c>
      <c r="M74">
        <v>2</v>
      </c>
      <c r="N74">
        <v>3</v>
      </c>
      <c r="O74">
        <v>4</v>
      </c>
      <c r="P74">
        <v>1</v>
      </c>
      <c r="Q74">
        <v>3</v>
      </c>
      <c r="R74">
        <v>2</v>
      </c>
      <c r="S74">
        <v>3</v>
      </c>
      <c r="T74">
        <v>3</v>
      </c>
      <c r="U74">
        <v>4</v>
      </c>
      <c r="V74">
        <v>1</v>
      </c>
      <c r="W74">
        <v>4</v>
      </c>
      <c r="X74">
        <v>4</v>
      </c>
      <c r="Y74">
        <v>3</v>
      </c>
      <c r="Z74">
        <v>3</v>
      </c>
      <c r="AA74">
        <v>2</v>
      </c>
      <c r="AB74">
        <v>3</v>
      </c>
      <c r="AC74">
        <v>1</v>
      </c>
      <c r="AD74">
        <v>3</v>
      </c>
      <c r="AE74">
        <v>4</v>
      </c>
      <c r="AF74">
        <v>3</v>
      </c>
      <c r="AG74">
        <v>3</v>
      </c>
      <c r="AH74">
        <v>4</v>
      </c>
      <c r="AI74">
        <v>4</v>
      </c>
      <c r="AJ74">
        <v>2</v>
      </c>
      <c r="AK74">
        <v>3</v>
      </c>
      <c r="AL74">
        <v>2</v>
      </c>
      <c r="AM74">
        <v>4</v>
      </c>
      <c r="AN74">
        <v>2</v>
      </c>
      <c r="AO74">
        <v>3</v>
      </c>
      <c r="AP74">
        <v>3</v>
      </c>
      <c r="AQ74">
        <v>2</v>
      </c>
      <c r="AR74">
        <v>2</v>
      </c>
      <c r="AS74">
        <v>4</v>
      </c>
      <c r="AT74">
        <v>3</v>
      </c>
      <c r="AU74">
        <v>1</v>
      </c>
      <c r="AV74">
        <v>3</v>
      </c>
      <c r="AW74">
        <v>4</v>
      </c>
      <c r="AX74">
        <v>1</v>
      </c>
      <c r="AY74">
        <v>4</v>
      </c>
      <c r="AZ74">
        <v>3</v>
      </c>
      <c r="BA74">
        <v>3</v>
      </c>
      <c r="BB74">
        <v>2</v>
      </c>
      <c r="BC74">
        <v>2</v>
      </c>
      <c r="BD74">
        <v>4</v>
      </c>
      <c r="BE74">
        <v>4</v>
      </c>
      <c r="BF74">
        <v>4</v>
      </c>
      <c r="BG74">
        <v>2</v>
      </c>
      <c r="BH74">
        <v>3</v>
      </c>
      <c r="BI74">
        <v>4</v>
      </c>
      <c r="BJ74">
        <f>IF(ISERROR(VLOOKUP(#REF!,Usuarios[],2,FALSE)),0,VLOOKUP(#REF!,Usuarios[],2,FALSE))</f>
        <v>0</v>
      </c>
    </row>
    <row r="75" spans="1:62" x14ac:dyDescent="0.25">
      <c r="A75" s="1">
        <v>44354</v>
      </c>
      <c r="B75">
        <v>3</v>
      </c>
      <c r="C75">
        <v>3</v>
      </c>
      <c r="D75">
        <v>2</v>
      </c>
      <c r="E75">
        <v>4</v>
      </c>
      <c r="F75">
        <v>4</v>
      </c>
      <c r="G75">
        <v>2</v>
      </c>
      <c r="H75">
        <v>1</v>
      </c>
      <c r="I75">
        <v>2</v>
      </c>
      <c r="J75">
        <v>4</v>
      </c>
      <c r="K75">
        <v>3</v>
      </c>
      <c r="L75">
        <v>3</v>
      </c>
      <c r="M75">
        <v>4</v>
      </c>
      <c r="N75">
        <v>3</v>
      </c>
      <c r="O75">
        <v>4</v>
      </c>
      <c r="P75">
        <v>2</v>
      </c>
      <c r="Q75">
        <v>4</v>
      </c>
      <c r="R75">
        <v>1</v>
      </c>
      <c r="S75">
        <v>3</v>
      </c>
      <c r="T75">
        <v>3</v>
      </c>
      <c r="U75">
        <v>3</v>
      </c>
      <c r="V75">
        <v>2</v>
      </c>
      <c r="W75">
        <v>4</v>
      </c>
      <c r="X75">
        <v>4</v>
      </c>
      <c r="Y75">
        <v>4</v>
      </c>
      <c r="Z75">
        <v>2</v>
      </c>
      <c r="AA75">
        <v>3</v>
      </c>
      <c r="AB75">
        <v>1</v>
      </c>
      <c r="AC75">
        <v>4</v>
      </c>
      <c r="AD75">
        <v>3</v>
      </c>
      <c r="AE75">
        <v>4</v>
      </c>
      <c r="AF75">
        <v>1</v>
      </c>
      <c r="AG75">
        <v>3</v>
      </c>
      <c r="AH75">
        <v>3</v>
      </c>
      <c r="AI75">
        <v>4</v>
      </c>
      <c r="AJ75">
        <v>3</v>
      </c>
      <c r="AK75">
        <v>3</v>
      </c>
      <c r="AL75">
        <v>1</v>
      </c>
      <c r="AM75">
        <v>4</v>
      </c>
      <c r="AN75">
        <v>2</v>
      </c>
      <c r="AO75">
        <v>4</v>
      </c>
      <c r="AP75">
        <v>2</v>
      </c>
      <c r="AQ75">
        <v>2</v>
      </c>
      <c r="AR75">
        <v>1</v>
      </c>
      <c r="AS75">
        <v>4</v>
      </c>
      <c r="AT75">
        <v>4</v>
      </c>
      <c r="AU75">
        <v>2</v>
      </c>
      <c r="AV75">
        <v>4</v>
      </c>
      <c r="AW75">
        <v>4</v>
      </c>
      <c r="AX75">
        <v>2</v>
      </c>
      <c r="AY75">
        <v>3</v>
      </c>
      <c r="AZ75">
        <v>2</v>
      </c>
      <c r="BA75">
        <v>2</v>
      </c>
      <c r="BB75">
        <v>4</v>
      </c>
      <c r="BC75">
        <v>3</v>
      </c>
      <c r="BD75">
        <v>4</v>
      </c>
      <c r="BE75">
        <v>3</v>
      </c>
      <c r="BF75">
        <v>2</v>
      </c>
      <c r="BG75">
        <v>3</v>
      </c>
      <c r="BH75">
        <v>4</v>
      </c>
      <c r="BI75">
        <v>3</v>
      </c>
      <c r="BJ75">
        <f>IF(ISERROR(VLOOKUP(#REF!,Usuarios[],2,FALSE)),0,VLOOKUP(#REF!,Usuarios[],2,FALSE))</f>
        <v>0</v>
      </c>
    </row>
    <row r="76" spans="1:62" x14ac:dyDescent="0.25">
      <c r="A76" s="1">
        <v>44354</v>
      </c>
      <c r="B76">
        <v>4</v>
      </c>
      <c r="C76">
        <v>2</v>
      </c>
      <c r="D76">
        <v>2</v>
      </c>
      <c r="E76">
        <v>3</v>
      </c>
      <c r="F76">
        <v>3</v>
      </c>
      <c r="G76">
        <v>2</v>
      </c>
      <c r="H76">
        <v>2</v>
      </c>
      <c r="I76">
        <v>2</v>
      </c>
      <c r="J76">
        <v>2</v>
      </c>
      <c r="K76">
        <v>2</v>
      </c>
      <c r="L76">
        <v>2</v>
      </c>
      <c r="M76">
        <v>3</v>
      </c>
      <c r="N76">
        <v>2</v>
      </c>
      <c r="O76">
        <v>3</v>
      </c>
      <c r="P76">
        <v>2</v>
      </c>
      <c r="Q76">
        <v>3</v>
      </c>
      <c r="R76">
        <v>1</v>
      </c>
      <c r="S76">
        <v>3</v>
      </c>
      <c r="T76">
        <v>2</v>
      </c>
      <c r="U76">
        <v>4</v>
      </c>
      <c r="V76">
        <v>2</v>
      </c>
      <c r="W76">
        <v>3</v>
      </c>
      <c r="X76">
        <v>3</v>
      </c>
      <c r="Y76">
        <v>3</v>
      </c>
      <c r="Z76">
        <v>3</v>
      </c>
      <c r="AA76">
        <v>2</v>
      </c>
      <c r="AB76">
        <v>2</v>
      </c>
      <c r="AC76">
        <v>4</v>
      </c>
      <c r="AD76">
        <v>2</v>
      </c>
      <c r="AE76">
        <v>3</v>
      </c>
      <c r="AF76">
        <v>1</v>
      </c>
      <c r="AG76">
        <v>3</v>
      </c>
      <c r="AH76">
        <v>3</v>
      </c>
      <c r="AI76">
        <v>3</v>
      </c>
      <c r="AJ76">
        <v>2</v>
      </c>
      <c r="AK76">
        <v>3</v>
      </c>
      <c r="AL76">
        <v>2</v>
      </c>
      <c r="AM76">
        <v>2</v>
      </c>
      <c r="AN76">
        <v>2</v>
      </c>
      <c r="AO76">
        <v>3</v>
      </c>
      <c r="AP76">
        <v>3</v>
      </c>
      <c r="AQ76">
        <v>2</v>
      </c>
      <c r="AR76">
        <v>1</v>
      </c>
      <c r="AS76">
        <v>3</v>
      </c>
      <c r="AT76">
        <v>3</v>
      </c>
      <c r="AU76">
        <v>2</v>
      </c>
      <c r="AV76">
        <v>3</v>
      </c>
      <c r="AW76">
        <v>3</v>
      </c>
      <c r="AX76">
        <v>2</v>
      </c>
      <c r="AY76">
        <v>3</v>
      </c>
      <c r="AZ76">
        <v>3</v>
      </c>
      <c r="BA76">
        <v>2</v>
      </c>
      <c r="BB76">
        <v>3</v>
      </c>
      <c r="BC76">
        <v>2</v>
      </c>
      <c r="BD76">
        <v>3</v>
      </c>
      <c r="BE76">
        <v>2</v>
      </c>
      <c r="BF76">
        <v>2</v>
      </c>
      <c r="BG76">
        <v>4</v>
      </c>
      <c r="BH76">
        <v>3</v>
      </c>
      <c r="BI76">
        <v>2</v>
      </c>
      <c r="BJ76">
        <f>IF(ISERROR(VLOOKUP(#REF!,Usuarios[],2,FALSE)),0,VLOOKUP(#REF!,Usuarios[],2,FALSE))</f>
        <v>0</v>
      </c>
    </row>
    <row r="77" spans="1:62" x14ac:dyDescent="0.25">
      <c r="A77" s="1">
        <v>44354</v>
      </c>
      <c r="B77">
        <v>4</v>
      </c>
      <c r="C77">
        <v>4</v>
      </c>
      <c r="D77">
        <v>3</v>
      </c>
      <c r="E77">
        <v>4</v>
      </c>
      <c r="F77">
        <v>4</v>
      </c>
      <c r="G77">
        <v>2</v>
      </c>
      <c r="H77">
        <v>1</v>
      </c>
      <c r="I77">
        <v>3</v>
      </c>
      <c r="J77">
        <v>1</v>
      </c>
      <c r="K77">
        <v>4</v>
      </c>
      <c r="L77">
        <v>3</v>
      </c>
      <c r="M77">
        <v>3</v>
      </c>
      <c r="N77">
        <v>3</v>
      </c>
      <c r="O77">
        <v>4</v>
      </c>
      <c r="P77">
        <v>3</v>
      </c>
      <c r="Q77">
        <v>2</v>
      </c>
      <c r="R77">
        <v>1</v>
      </c>
      <c r="S77">
        <v>3</v>
      </c>
      <c r="T77">
        <v>3</v>
      </c>
      <c r="U77">
        <v>4</v>
      </c>
      <c r="V77">
        <v>1</v>
      </c>
      <c r="W77">
        <v>1</v>
      </c>
      <c r="X77">
        <v>4</v>
      </c>
      <c r="Y77">
        <v>4</v>
      </c>
      <c r="Z77">
        <v>4</v>
      </c>
      <c r="AA77">
        <v>3</v>
      </c>
      <c r="AB77">
        <v>3</v>
      </c>
      <c r="AC77">
        <v>4</v>
      </c>
      <c r="AD77">
        <v>3</v>
      </c>
      <c r="AE77">
        <v>1</v>
      </c>
      <c r="AF77">
        <v>1</v>
      </c>
      <c r="AG77">
        <v>4</v>
      </c>
      <c r="AH77">
        <v>3</v>
      </c>
      <c r="AI77">
        <v>3</v>
      </c>
      <c r="AJ77">
        <v>3</v>
      </c>
      <c r="AK77">
        <v>4</v>
      </c>
      <c r="AL77">
        <v>2</v>
      </c>
      <c r="AM77">
        <v>2</v>
      </c>
      <c r="AN77">
        <v>3</v>
      </c>
      <c r="AO77">
        <v>1</v>
      </c>
      <c r="AP77">
        <v>3</v>
      </c>
      <c r="AQ77">
        <v>1</v>
      </c>
      <c r="AR77">
        <v>1</v>
      </c>
      <c r="AS77">
        <v>4</v>
      </c>
      <c r="AT77">
        <v>4</v>
      </c>
      <c r="AU77">
        <v>3</v>
      </c>
      <c r="AV77">
        <v>1</v>
      </c>
      <c r="AW77">
        <v>1</v>
      </c>
      <c r="AX77">
        <v>1</v>
      </c>
      <c r="AY77">
        <v>4</v>
      </c>
      <c r="AZ77">
        <v>4</v>
      </c>
      <c r="BA77">
        <v>3</v>
      </c>
      <c r="BB77">
        <v>1</v>
      </c>
      <c r="BC77">
        <v>2</v>
      </c>
      <c r="BD77">
        <v>4</v>
      </c>
      <c r="BE77">
        <v>1</v>
      </c>
      <c r="BF77">
        <v>2</v>
      </c>
      <c r="BG77">
        <v>3</v>
      </c>
      <c r="BH77">
        <v>4</v>
      </c>
      <c r="BI77">
        <v>1</v>
      </c>
      <c r="BJ77">
        <f>IF(ISERROR(VLOOKUP(#REF!,Usuarios[],2,FALSE)),0,VLOOKUP(#REF!,Usuarios[],2,FALSE))</f>
        <v>0</v>
      </c>
    </row>
    <row r="78" spans="1:62" x14ac:dyDescent="0.25">
      <c r="A78" s="1">
        <v>44354</v>
      </c>
      <c r="B78">
        <v>4</v>
      </c>
      <c r="C78">
        <v>3</v>
      </c>
      <c r="D78">
        <v>1</v>
      </c>
      <c r="E78">
        <v>4</v>
      </c>
      <c r="F78">
        <v>3</v>
      </c>
      <c r="G78">
        <v>1</v>
      </c>
      <c r="H78">
        <v>3</v>
      </c>
      <c r="I78">
        <v>2</v>
      </c>
      <c r="J78">
        <v>2</v>
      </c>
      <c r="K78">
        <v>3</v>
      </c>
      <c r="L78">
        <v>3</v>
      </c>
      <c r="M78">
        <v>3</v>
      </c>
      <c r="N78">
        <v>3</v>
      </c>
      <c r="O78">
        <v>4</v>
      </c>
      <c r="P78">
        <v>3</v>
      </c>
      <c r="Q78">
        <v>3</v>
      </c>
      <c r="R78">
        <v>2</v>
      </c>
      <c r="S78">
        <v>3</v>
      </c>
      <c r="T78">
        <v>4</v>
      </c>
      <c r="U78">
        <v>4</v>
      </c>
      <c r="V78">
        <v>3</v>
      </c>
      <c r="W78">
        <v>3</v>
      </c>
      <c r="X78">
        <v>2</v>
      </c>
      <c r="Y78">
        <v>4</v>
      </c>
      <c r="Z78">
        <v>3</v>
      </c>
      <c r="AA78">
        <v>2</v>
      </c>
      <c r="AB78">
        <v>2</v>
      </c>
      <c r="AC78">
        <v>3</v>
      </c>
      <c r="AD78">
        <v>4</v>
      </c>
      <c r="AE78">
        <v>2</v>
      </c>
      <c r="AF78">
        <v>2</v>
      </c>
      <c r="AG78">
        <v>3</v>
      </c>
      <c r="AH78">
        <v>3</v>
      </c>
      <c r="AI78">
        <v>3</v>
      </c>
      <c r="AJ78">
        <v>1</v>
      </c>
      <c r="AK78">
        <v>2</v>
      </c>
      <c r="AL78">
        <v>1</v>
      </c>
      <c r="AM78">
        <v>3</v>
      </c>
      <c r="AN78">
        <v>2</v>
      </c>
      <c r="AO78">
        <v>2</v>
      </c>
      <c r="AP78">
        <v>3</v>
      </c>
      <c r="AQ78">
        <v>2</v>
      </c>
      <c r="AR78">
        <v>2</v>
      </c>
      <c r="AS78">
        <v>2</v>
      </c>
      <c r="AT78">
        <v>3</v>
      </c>
      <c r="AU78">
        <v>1</v>
      </c>
      <c r="AV78">
        <v>2</v>
      </c>
      <c r="AW78">
        <v>3</v>
      </c>
      <c r="AX78">
        <v>2</v>
      </c>
      <c r="AY78">
        <v>4</v>
      </c>
      <c r="AZ78">
        <v>4</v>
      </c>
      <c r="BA78">
        <v>2</v>
      </c>
      <c r="BB78">
        <v>2</v>
      </c>
      <c r="BC78">
        <v>2</v>
      </c>
      <c r="BD78">
        <v>2</v>
      </c>
      <c r="BE78">
        <v>2</v>
      </c>
      <c r="BF78">
        <v>3</v>
      </c>
      <c r="BG78">
        <v>2</v>
      </c>
      <c r="BH78">
        <v>1</v>
      </c>
      <c r="BI78">
        <v>2</v>
      </c>
      <c r="BJ78">
        <f>IF(ISERROR(VLOOKUP(#REF!,Usuarios[],2,FALSE)),0,VLOOKUP(#REF!,Usuarios[],2,FALSE))</f>
        <v>0</v>
      </c>
    </row>
    <row r="79" spans="1:62" x14ac:dyDescent="0.25">
      <c r="A79" s="1">
        <v>44354</v>
      </c>
      <c r="B79">
        <v>4</v>
      </c>
      <c r="C79">
        <v>3</v>
      </c>
      <c r="D79">
        <v>1</v>
      </c>
      <c r="E79">
        <v>3</v>
      </c>
      <c r="F79">
        <v>3</v>
      </c>
      <c r="G79">
        <v>3</v>
      </c>
      <c r="H79">
        <v>2</v>
      </c>
      <c r="I79">
        <v>2</v>
      </c>
      <c r="J79">
        <v>2</v>
      </c>
      <c r="K79">
        <v>2</v>
      </c>
      <c r="L79">
        <v>2</v>
      </c>
      <c r="M79">
        <v>3</v>
      </c>
      <c r="N79">
        <v>3</v>
      </c>
      <c r="O79">
        <v>3</v>
      </c>
      <c r="P79">
        <v>4</v>
      </c>
      <c r="Q79">
        <v>2</v>
      </c>
      <c r="R79">
        <v>2</v>
      </c>
      <c r="S79">
        <v>2</v>
      </c>
      <c r="T79">
        <v>3</v>
      </c>
      <c r="U79">
        <v>4</v>
      </c>
      <c r="V79">
        <v>1</v>
      </c>
      <c r="W79">
        <v>3</v>
      </c>
      <c r="X79">
        <v>4</v>
      </c>
      <c r="Y79">
        <v>3</v>
      </c>
      <c r="Z79">
        <v>3</v>
      </c>
      <c r="AA79">
        <v>4</v>
      </c>
      <c r="AB79">
        <v>1</v>
      </c>
      <c r="AC79">
        <v>2</v>
      </c>
      <c r="AD79">
        <v>3</v>
      </c>
      <c r="AE79">
        <v>2</v>
      </c>
      <c r="AF79">
        <v>2</v>
      </c>
      <c r="AG79">
        <v>3</v>
      </c>
      <c r="AH79">
        <v>3</v>
      </c>
      <c r="AI79">
        <v>2</v>
      </c>
      <c r="AJ79">
        <v>3</v>
      </c>
      <c r="AK79">
        <v>3</v>
      </c>
      <c r="AL79">
        <v>1</v>
      </c>
      <c r="AM79">
        <v>2</v>
      </c>
      <c r="AN79">
        <v>2</v>
      </c>
      <c r="AO79">
        <v>2</v>
      </c>
      <c r="AP79">
        <v>3</v>
      </c>
      <c r="AQ79">
        <v>2</v>
      </c>
      <c r="AR79">
        <v>2</v>
      </c>
      <c r="AS79">
        <v>2</v>
      </c>
      <c r="AT79">
        <v>2</v>
      </c>
      <c r="AU79">
        <v>2</v>
      </c>
      <c r="AV79">
        <v>2</v>
      </c>
      <c r="AW79">
        <v>3</v>
      </c>
      <c r="AX79">
        <v>3</v>
      </c>
      <c r="AY79">
        <v>3</v>
      </c>
      <c r="AZ79">
        <v>3</v>
      </c>
      <c r="BA79">
        <v>3</v>
      </c>
      <c r="BB79">
        <v>2</v>
      </c>
      <c r="BC79">
        <v>3</v>
      </c>
      <c r="BD79">
        <v>4</v>
      </c>
      <c r="BE79">
        <v>2</v>
      </c>
      <c r="BF79">
        <v>3</v>
      </c>
      <c r="BG79">
        <v>3</v>
      </c>
      <c r="BH79">
        <v>3</v>
      </c>
      <c r="BI79">
        <v>3</v>
      </c>
      <c r="BJ79">
        <f>IF(ISERROR(VLOOKUP(#REF!,Usuarios[],2,FALSE)),0,VLOOKUP(#REF!,Usuarios[],2,FALSE))</f>
        <v>0</v>
      </c>
    </row>
    <row r="80" spans="1:62" x14ac:dyDescent="0.25">
      <c r="A80" s="1">
        <v>44354</v>
      </c>
      <c r="B80">
        <v>3</v>
      </c>
      <c r="C80">
        <v>3</v>
      </c>
      <c r="D80">
        <v>2</v>
      </c>
      <c r="E80">
        <v>2</v>
      </c>
      <c r="F80">
        <v>2</v>
      </c>
      <c r="G80">
        <v>4</v>
      </c>
      <c r="H80">
        <v>1</v>
      </c>
      <c r="I80">
        <v>1</v>
      </c>
      <c r="J80">
        <v>2</v>
      </c>
      <c r="K80">
        <v>3</v>
      </c>
      <c r="L80">
        <v>2</v>
      </c>
      <c r="M80">
        <v>2</v>
      </c>
      <c r="N80">
        <v>3</v>
      </c>
      <c r="O80">
        <v>2</v>
      </c>
      <c r="P80">
        <v>4</v>
      </c>
      <c r="Q80">
        <v>3</v>
      </c>
      <c r="R80">
        <v>1</v>
      </c>
      <c r="S80">
        <v>1</v>
      </c>
      <c r="T80">
        <v>2</v>
      </c>
      <c r="U80">
        <v>2</v>
      </c>
      <c r="V80">
        <v>3</v>
      </c>
      <c r="W80">
        <v>3</v>
      </c>
      <c r="X80">
        <v>1</v>
      </c>
      <c r="Y80">
        <v>3</v>
      </c>
      <c r="Z80">
        <v>2</v>
      </c>
      <c r="AA80">
        <v>2</v>
      </c>
      <c r="AB80">
        <v>1</v>
      </c>
      <c r="AC80">
        <v>4</v>
      </c>
      <c r="AD80">
        <v>2</v>
      </c>
      <c r="AE80">
        <v>2</v>
      </c>
      <c r="AF80">
        <v>2</v>
      </c>
      <c r="AG80">
        <v>2</v>
      </c>
      <c r="AH80">
        <v>2</v>
      </c>
      <c r="AI80">
        <v>3</v>
      </c>
      <c r="AJ80">
        <v>4</v>
      </c>
      <c r="AK80">
        <v>1</v>
      </c>
      <c r="AL80">
        <v>2</v>
      </c>
      <c r="AM80">
        <v>3</v>
      </c>
      <c r="AN80">
        <v>1</v>
      </c>
      <c r="AO80">
        <v>2</v>
      </c>
      <c r="AP80">
        <v>1</v>
      </c>
      <c r="AQ80">
        <v>1</v>
      </c>
      <c r="AR80">
        <v>1</v>
      </c>
      <c r="AS80">
        <v>2</v>
      </c>
      <c r="AT80">
        <v>2</v>
      </c>
      <c r="AU80">
        <v>3</v>
      </c>
      <c r="AV80">
        <v>4</v>
      </c>
      <c r="AW80">
        <v>3</v>
      </c>
      <c r="AX80">
        <v>4</v>
      </c>
      <c r="AY80">
        <v>3</v>
      </c>
      <c r="AZ80">
        <v>3</v>
      </c>
      <c r="BA80">
        <v>2</v>
      </c>
      <c r="BB80">
        <v>2</v>
      </c>
      <c r="BC80">
        <v>4</v>
      </c>
      <c r="BD80">
        <v>4</v>
      </c>
      <c r="BE80">
        <v>2</v>
      </c>
      <c r="BF80">
        <v>1</v>
      </c>
      <c r="BG80">
        <v>3</v>
      </c>
      <c r="BH80">
        <v>4</v>
      </c>
      <c r="BI80">
        <v>3</v>
      </c>
      <c r="BJ80">
        <f>IF(ISERROR(VLOOKUP(#REF!,Usuarios[],2,FALSE)),0,VLOOKUP(#REF!,Usuarios[],2,FALSE))</f>
        <v>0</v>
      </c>
    </row>
    <row r="81" spans="1:62" x14ac:dyDescent="0.25">
      <c r="A81" s="1">
        <v>44354</v>
      </c>
      <c r="B81">
        <v>4</v>
      </c>
      <c r="C81">
        <v>2</v>
      </c>
      <c r="D81">
        <v>3</v>
      </c>
      <c r="E81">
        <v>3</v>
      </c>
      <c r="F81">
        <v>3</v>
      </c>
      <c r="G81">
        <v>2</v>
      </c>
      <c r="H81">
        <v>1</v>
      </c>
      <c r="I81">
        <v>1</v>
      </c>
      <c r="J81">
        <v>1</v>
      </c>
      <c r="K81">
        <v>3</v>
      </c>
      <c r="L81">
        <v>3</v>
      </c>
      <c r="M81">
        <v>3</v>
      </c>
      <c r="N81">
        <v>2</v>
      </c>
      <c r="O81">
        <v>3</v>
      </c>
      <c r="P81">
        <v>3</v>
      </c>
      <c r="Q81">
        <v>2</v>
      </c>
      <c r="R81">
        <v>2</v>
      </c>
      <c r="S81">
        <v>3</v>
      </c>
      <c r="T81">
        <v>2</v>
      </c>
      <c r="U81">
        <v>3</v>
      </c>
      <c r="V81">
        <v>2</v>
      </c>
      <c r="W81">
        <v>4</v>
      </c>
      <c r="X81">
        <v>3</v>
      </c>
      <c r="Y81">
        <v>3</v>
      </c>
      <c r="Z81">
        <v>3</v>
      </c>
      <c r="AA81">
        <v>3</v>
      </c>
      <c r="AB81">
        <v>2</v>
      </c>
      <c r="AC81">
        <v>3</v>
      </c>
      <c r="AD81">
        <v>2</v>
      </c>
      <c r="AE81">
        <v>3</v>
      </c>
      <c r="AF81">
        <v>2</v>
      </c>
      <c r="AG81">
        <v>3</v>
      </c>
      <c r="AH81">
        <v>4</v>
      </c>
      <c r="AI81">
        <v>3</v>
      </c>
      <c r="AJ81">
        <v>1</v>
      </c>
      <c r="AK81">
        <v>3</v>
      </c>
      <c r="AL81">
        <v>2</v>
      </c>
      <c r="AM81">
        <v>4</v>
      </c>
      <c r="AN81">
        <v>1</v>
      </c>
      <c r="AO81">
        <v>2</v>
      </c>
      <c r="AP81">
        <v>3</v>
      </c>
      <c r="AQ81">
        <v>1</v>
      </c>
      <c r="AR81">
        <v>2</v>
      </c>
      <c r="AS81">
        <v>3</v>
      </c>
      <c r="AT81">
        <v>2</v>
      </c>
      <c r="AU81">
        <v>2</v>
      </c>
      <c r="AV81">
        <v>2</v>
      </c>
      <c r="AW81">
        <v>3</v>
      </c>
      <c r="AX81">
        <v>1</v>
      </c>
      <c r="AY81">
        <v>2</v>
      </c>
      <c r="AZ81">
        <v>4</v>
      </c>
      <c r="BA81">
        <v>2</v>
      </c>
      <c r="BB81">
        <v>3</v>
      </c>
      <c r="BC81">
        <v>2</v>
      </c>
      <c r="BD81">
        <v>4</v>
      </c>
      <c r="BE81">
        <v>2</v>
      </c>
      <c r="BF81">
        <v>4</v>
      </c>
      <c r="BG81">
        <v>2</v>
      </c>
      <c r="BH81">
        <v>2</v>
      </c>
      <c r="BI81">
        <v>2</v>
      </c>
      <c r="BJ81">
        <f>IF(ISERROR(VLOOKUP(#REF!,Usuarios[],2,FALSE)),0,VLOOKUP(#REF!,Usuarios[],2,FALSE))</f>
        <v>0</v>
      </c>
    </row>
    <row r="82" spans="1:62" x14ac:dyDescent="0.25">
      <c r="A82" s="1">
        <v>44354</v>
      </c>
      <c r="B82">
        <v>4</v>
      </c>
      <c r="C82">
        <v>2</v>
      </c>
      <c r="D82">
        <v>1</v>
      </c>
      <c r="E82">
        <v>3</v>
      </c>
      <c r="F82">
        <v>3</v>
      </c>
      <c r="G82">
        <v>3</v>
      </c>
      <c r="H82">
        <v>1</v>
      </c>
      <c r="I82">
        <v>1</v>
      </c>
      <c r="J82">
        <v>2</v>
      </c>
      <c r="K82">
        <v>2</v>
      </c>
      <c r="L82">
        <v>2</v>
      </c>
      <c r="M82">
        <v>3</v>
      </c>
      <c r="N82">
        <v>2</v>
      </c>
      <c r="O82">
        <v>2</v>
      </c>
      <c r="P82">
        <v>3</v>
      </c>
      <c r="Q82">
        <v>2</v>
      </c>
      <c r="R82">
        <v>1</v>
      </c>
      <c r="S82">
        <v>2</v>
      </c>
      <c r="T82">
        <v>2</v>
      </c>
      <c r="U82">
        <v>3</v>
      </c>
      <c r="V82">
        <v>3</v>
      </c>
      <c r="W82">
        <v>3</v>
      </c>
      <c r="X82">
        <v>4</v>
      </c>
      <c r="Y82">
        <v>2</v>
      </c>
      <c r="Z82">
        <v>2</v>
      </c>
      <c r="AA82">
        <v>3</v>
      </c>
      <c r="AB82">
        <v>2</v>
      </c>
      <c r="AC82">
        <v>1</v>
      </c>
      <c r="AD82">
        <v>4</v>
      </c>
      <c r="AE82">
        <v>2</v>
      </c>
      <c r="AF82">
        <v>1</v>
      </c>
      <c r="AG82">
        <v>4</v>
      </c>
      <c r="AH82">
        <v>1</v>
      </c>
      <c r="AI82">
        <v>3</v>
      </c>
      <c r="AJ82">
        <v>4</v>
      </c>
      <c r="AK82">
        <v>1</v>
      </c>
      <c r="AL82">
        <v>2</v>
      </c>
      <c r="AM82">
        <v>1</v>
      </c>
      <c r="AN82">
        <v>2</v>
      </c>
      <c r="AO82">
        <v>4</v>
      </c>
      <c r="AP82">
        <v>3</v>
      </c>
      <c r="AQ82">
        <v>3</v>
      </c>
      <c r="AR82">
        <v>1</v>
      </c>
      <c r="AS82">
        <v>1</v>
      </c>
      <c r="AT82">
        <v>2</v>
      </c>
      <c r="AU82">
        <v>1</v>
      </c>
      <c r="AV82">
        <v>3</v>
      </c>
      <c r="AW82">
        <v>2</v>
      </c>
      <c r="AX82">
        <v>4</v>
      </c>
      <c r="AY82">
        <v>3</v>
      </c>
      <c r="AZ82">
        <v>4</v>
      </c>
      <c r="BA82">
        <v>2</v>
      </c>
      <c r="BB82">
        <v>1</v>
      </c>
      <c r="BC82">
        <v>2</v>
      </c>
      <c r="BD82">
        <v>2</v>
      </c>
      <c r="BE82">
        <v>4</v>
      </c>
      <c r="BF82">
        <v>3</v>
      </c>
      <c r="BG82">
        <v>3</v>
      </c>
      <c r="BH82">
        <v>3</v>
      </c>
      <c r="BI82">
        <v>4</v>
      </c>
      <c r="BJ82">
        <f>IF(ISERROR(VLOOKUP(#REF!,Usuarios[],2,FALSE)),0,VLOOKUP(#REF!,Usuarios[],2,FALSE))</f>
        <v>0</v>
      </c>
    </row>
    <row r="83" spans="1:62" x14ac:dyDescent="0.25">
      <c r="A83" s="1">
        <v>44354</v>
      </c>
      <c r="B83">
        <v>4</v>
      </c>
      <c r="C83">
        <v>2</v>
      </c>
      <c r="D83">
        <v>2</v>
      </c>
      <c r="E83">
        <v>3</v>
      </c>
      <c r="F83">
        <v>3</v>
      </c>
      <c r="G83">
        <v>1</v>
      </c>
      <c r="H83">
        <v>3</v>
      </c>
      <c r="I83">
        <v>3</v>
      </c>
      <c r="J83">
        <v>4</v>
      </c>
      <c r="K83">
        <v>2</v>
      </c>
      <c r="L83">
        <v>3</v>
      </c>
      <c r="M83">
        <v>2</v>
      </c>
      <c r="N83">
        <v>2</v>
      </c>
      <c r="O83">
        <v>4</v>
      </c>
      <c r="P83">
        <v>2</v>
      </c>
      <c r="Q83">
        <v>2</v>
      </c>
      <c r="R83">
        <v>2</v>
      </c>
      <c r="S83">
        <v>2</v>
      </c>
      <c r="T83">
        <v>4</v>
      </c>
      <c r="U83">
        <v>4</v>
      </c>
      <c r="V83">
        <v>2</v>
      </c>
      <c r="W83">
        <v>2</v>
      </c>
      <c r="X83">
        <v>4</v>
      </c>
      <c r="Y83">
        <v>1</v>
      </c>
      <c r="Z83">
        <v>2</v>
      </c>
      <c r="AA83">
        <v>2</v>
      </c>
      <c r="AB83">
        <v>2</v>
      </c>
      <c r="AC83">
        <v>3</v>
      </c>
      <c r="AD83">
        <v>3</v>
      </c>
      <c r="AE83">
        <v>3</v>
      </c>
      <c r="AF83">
        <v>1</v>
      </c>
      <c r="AG83">
        <v>4</v>
      </c>
      <c r="AH83">
        <v>3</v>
      </c>
      <c r="AI83">
        <v>2</v>
      </c>
      <c r="AJ83">
        <v>2</v>
      </c>
      <c r="AK83">
        <v>2</v>
      </c>
      <c r="AL83">
        <v>1</v>
      </c>
      <c r="AM83">
        <v>2</v>
      </c>
      <c r="AN83">
        <v>1</v>
      </c>
      <c r="AO83">
        <v>4</v>
      </c>
      <c r="AP83">
        <v>2</v>
      </c>
      <c r="AQ83">
        <v>2</v>
      </c>
      <c r="AR83">
        <v>2</v>
      </c>
      <c r="AS83">
        <v>3</v>
      </c>
      <c r="AT83">
        <v>3</v>
      </c>
      <c r="AU83">
        <v>2</v>
      </c>
      <c r="AV83">
        <v>4</v>
      </c>
      <c r="AW83">
        <v>3</v>
      </c>
      <c r="AX83">
        <v>2</v>
      </c>
      <c r="AY83">
        <v>4</v>
      </c>
      <c r="AZ83">
        <v>4</v>
      </c>
      <c r="BA83">
        <v>2</v>
      </c>
      <c r="BB83">
        <v>2</v>
      </c>
      <c r="BC83">
        <v>2</v>
      </c>
      <c r="BD83">
        <v>3</v>
      </c>
      <c r="BE83">
        <v>4</v>
      </c>
      <c r="BF83">
        <v>1</v>
      </c>
      <c r="BG83">
        <v>2</v>
      </c>
      <c r="BH83">
        <v>3</v>
      </c>
      <c r="BI83">
        <v>4</v>
      </c>
      <c r="BJ83">
        <f>IF(ISERROR(VLOOKUP(#REF!,Usuarios[],2,FALSE)),0,VLOOKUP(#REF!,Usuarios[],2,FALSE))</f>
        <v>0</v>
      </c>
    </row>
    <row r="84" spans="1:62" x14ac:dyDescent="0.25">
      <c r="A84" s="1">
        <v>44354</v>
      </c>
      <c r="B84">
        <v>4</v>
      </c>
      <c r="C84">
        <v>2</v>
      </c>
      <c r="D84">
        <v>4</v>
      </c>
      <c r="E84">
        <v>3</v>
      </c>
      <c r="F84">
        <v>4</v>
      </c>
      <c r="G84">
        <v>4</v>
      </c>
      <c r="H84">
        <v>3</v>
      </c>
      <c r="I84">
        <v>3</v>
      </c>
      <c r="J84">
        <v>3</v>
      </c>
      <c r="K84">
        <v>3</v>
      </c>
      <c r="L84">
        <v>3</v>
      </c>
      <c r="M84">
        <v>3</v>
      </c>
      <c r="N84">
        <v>3</v>
      </c>
      <c r="O84">
        <v>3</v>
      </c>
      <c r="P84">
        <v>2</v>
      </c>
      <c r="Q84">
        <v>3</v>
      </c>
      <c r="R84">
        <v>2</v>
      </c>
      <c r="S84">
        <v>3</v>
      </c>
      <c r="T84">
        <v>3</v>
      </c>
      <c r="U84">
        <v>4</v>
      </c>
      <c r="V84">
        <v>2</v>
      </c>
      <c r="W84">
        <v>2</v>
      </c>
      <c r="X84">
        <v>4</v>
      </c>
      <c r="Y84">
        <v>3</v>
      </c>
      <c r="Z84">
        <v>2</v>
      </c>
      <c r="AA84">
        <v>3</v>
      </c>
      <c r="AB84">
        <v>2</v>
      </c>
      <c r="AC84">
        <v>2</v>
      </c>
      <c r="AD84">
        <v>3</v>
      </c>
      <c r="AE84">
        <v>3</v>
      </c>
      <c r="AF84">
        <v>3</v>
      </c>
      <c r="AG84">
        <v>2</v>
      </c>
      <c r="AH84">
        <v>3</v>
      </c>
      <c r="AI84">
        <v>3</v>
      </c>
      <c r="AJ84">
        <v>4</v>
      </c>
      <c r="AK84">
        <v>3</v>
      </c>
      <c r="AL84">
        <v>1</v>
      </c>
      <c r="AM84">
        <v>2</v>
      </c>
      <c r="AN84">
        <v>3</v>
      </c>
      <c r="AO84">
        <v>3</v>
      </c>
      <c r="AP84">
        <v>3</v>
      </c>
      <c r="AQ84">
        <v>2</v>
      </c>
      <c r="AR84">
        <v>2</v>
      </c>
      <c r="AS84">
        <v>2</v>
      </c>
      <c r="AT84">
        <v>3</v>
      </c>
      <c r="AU84">
        <v>1</v>
      </c>
      <c r="AV84">
        <v>4</v>
      </c>
      <c r="AW84">
        <v>2</v>
      </c>
      <c r="AX84">
        <v>1</v>
      </c>
      <c r="AY84">
        <v>1</v>
      </c>
      <c r="AZ84">
        <v>4</v>
      </c>
      <c r="BA84">
        <v>4</v>
      </c>
      <c r="BB84">
        <v>1</v>
      </c>
      <c r="BC84">
        <v>4</v>
      </c>
      <c r="BD84">
        <v>1</v>
      </c>
      <c r="BE84">
        <v>3</v>
      </c>
      <c r="BF84">
        <v>2</v>
      </c>
      <c r="BG84">
        <v>4</v>
      </c>
      <c r="BH84">
        <v>3</v>
      </c>
      <c r="BI84">
        <v>3</v>
      </c>
      <c r="BJ84">
        <f>IF(ISERROR(VLOOKUP(#REF!,Usuarios[],2,FALSE)),0,VLOOKUP(#REF!,Usuarios[],2,FALSE))</f>
        <v>0</v>
      </c>
    </row>
    <row r="85" spans="1:62" x14ac:dyDescent="0.25">
      <c r="A85" s="1">
        <v>44354</v>
      </c>
      <c r="B85">
        <v>4</v>
      </c>
      <c r="C85">
        <v>3</v>
      </c>
      <c r="D85">
        <v>1</v>
      </c>
      <c r="E85">
        <v>4</v>
      </c>
      <c r="F85">
        <v>3</v>
      </c>
      <c r="G85">
        <v>4</v>
      </c>
      <c r="H85">
        <v>4</v>
      </c>
      <c r="I85">
        <v>1</v>
      </c>
      <c r="J85">
        <v>4</v>
      </c>
      <c r="K85">
        <v>3</v>
      </c>
      <c r="L85">
        <v>2</v>
      </c>
      <c r="M85">
        <v>1</v>
      </c>
      <c r="N85">
        <v>3</v>
      </c>
      <c r="O85">
        <v>4</v>
      </c>
      <c r="P85">
        <v>4</v>
      </c>
      <c r="Q85">
        <v>3</v>
      </c>
      <c r="R85">
        <v>3</v>
      </c>
      <c r="S85">
        <v>1</v>
      </c>
      <c r="T85">
        <v>4</v>
      </c>
      <c r="U85">
        <v>4</v>
      </c>
      <c r="V85">
        <v>3</v>
      </c>
      <c r="W85">
        <v>3</v>
      </c>
      <c r="X85">
        <v>4</v>
      </c>
      <c r="Y85">
        <v>4</v>
      </c>
      <c r="Z85">
        <v>2</v>
      </c>
      <c r="AA85">
        <v>3</v>
      </c>
      <c r="AB85">
        <v>2</v>
      </c>
      <c r="AC85">
        <v>2</v>
      </c>
      <c r="AD85">
        <v>4</v>
      </c>
      <c r="AE85">
        <v>3</v>
      </c>
      <c r="AF85">
        <v>3</v>
      </c>
      <c r="AG85">
        <v>4</v>
      </c>
      <c r="AH85">
        <v>4</v>
      </c>
      <c r="AI85">
        <v>2</v>
      </c>
      <c r="AJ85">
        <v>3</v>
      </c>
      <c r="AK85">
        <v>4</v>
      </c>
      <c r="AL85">
        <v>1</v>
      </c>
      <c r="AM85">
        <v>4</v>
      </c>
      <c r="AN85">
        <v>2</v>
      </c>
      <c r="AO85">
        <v>4</v>
      </c>
      <c r="AP85">
        <v>4</v>
      </c>
      <c r="AQ85">
        <v>2</v>
      </c>
      <c r="AR85">
        <v>4</v>
      </c>
      <c r="AS85">
        <v>3</v>
      </c>
      <c r="AT85">
        <v>4</v>
      </c>
      <c r="AU85">
        <v>2</v>
      </c>
      <c r="AV85">
        <v>4</v>
      </c>
      <c r="AW85">
        <v>4</v>
      </c>
      <c r="AX85">
        <v>3</v>
      </c>
      <c r="AY85">
        <v>4</v>
      </c>
      <c r="AZ85">
        <v>4</v>
      </c>
      <c r="BA85">
        <v>3</v>
      </c>
      <c r="BB85">
        <v>3</v>
      </c>
      <c r="BC85">
        <v>2</v>
      </c>
      <c r="BD85">
        <v>4</v>
      </c>
      <c r="BE85">
        <v>4</v>
      </c>
      <c r="BF85">
        <v>4</v>
      </c>
      <c r="BG85">
        <v>3</v>
      </c>
      <c r="BH85">
        <v>4</v>
      </c>
      <c r="BI85">
        <v>4</v>
      </c>
      <c r="BJ85">
        <f>IF(ISERROR(VLOOKUP(#REF!,Usuarios[],2,FALSE)),0,VLOOKUP(#REF!,Usuarios[],2,FALSE))</f>
        <v>0</v>
      </c>
    </row>
    <row r="86" spans="1:62" x14ac:dyDescent="0.25">
      <c r="A86" s="1">
        <v>44354</v>
      </c>
      <c r="B86">
        <v>4</v>
      </c>
      <c r="C86">
        <v>3</v>
      </c>
      <c r="D86">
        <v>3</v>
      </c>
      <c r="E86">
        <v>4</v>
      </c>
      <c r="F86">
        <v>3</v>
      </c>
      <c r="G86">
        <v>2</v>
      </c>
      <c r="H86">
        <v>3</v>
      </c>
      <c r="I86">
        <v>3</v>
      </c>
      <c r="J86">
        <v>4</v>
      </c>
      <c r="K86">
        <v>3</v>
      </c>
      <c r="L86">
        <v>3</v>
      </c>
      <c r="M86">
        <v>2</v>
      </c>
      <c r="N86">
        <v>3</v>
      </c>
      <c r="O86">
        <v>3</v>
      </c>
      <c r="P86">
        <v>3</v>
      </c>
      <c r="Q86">
        <v>2</v>
      </c>
      <c r="R86">
        <v>3</v>
      </c>
      <c r="S86">
        <v>3</v>
      </c>
      <c r="T86">
        <v>3</v>
      </c>
      <c r="U86">
        <v>4</v>
      </c>
      <c r="V86">
        <v>2</v>
      </c>
      <c r="W86">
        <v>3</v>
      </c>
      <c r="X86">
        <v>3</v>
      </c>
      <c r="Y86">
        <v>2</v>
      </c>
      <c r="Z86">
        <v>3</v>
      </c>
      <c r="AA86">
        <v>2</v>
      </c>
      <c r="AB86">
        <v>2</v>
      </c>
      <c r="AC86">
        <v>2</v>
      </c>
      <c r="AD86">
        <v>3</v>
      </c>
      <c r="AE86">
        <v>2</v>
      </c>
      <c r="AF86">
        <v>2</v>
      </c>
      <c r="AG86">
        <v>3</v>
      </c>
      <c r="AH86">
        <v>3</v>
      </c>
      <c r="AI86">
        <v>2</v>
      </c>
      <c r="AJ86">
        <v>2</v>
      </c>
      <c r="AK86">
        <v>3</v>
      </c>
      <c r="AL86">
        <v>3</v>
      </c>
      <c r="AM86">
        <v>2</v>
      </c>
      <c r="AN86">
        <v>3</v>
      </c>
      <c r="AO86">
        <v>4</v>
      </c>
      <c r="AP86">
        <v>3</v>
      </c>
      <c r="AQ86">
        <v>3</v>
      </c>
      <c r="AR86">
        <v>2</v>
      </c>
      <c r="AS86">
        <v>3</v>
      </c>
      <c r="AT86">
        <v>3</v>
      </c>
      <c r="AU86">
        <v>2</v>
      </c>
      <c r="AV86">
        <v>4</v>
      </c>
      <c r="AW86">
        <v>3</v>
      </c>
      <c r="AX86">
        <v>3</v>
      </c>
      <c r="AY86">
        <v>3</v>
      </c>
      <c r="AZ86">
        <v>4</v>
      </c>
      <c r="BA86">
        <v>2</v>
      </c>
      <c r="BB86">
        <v>1</v>
      </c>
      <c r="BC86">
        <v>2</v>
      </c>
      <c r="BD86">
        <v>3</v>
      </c>
      <c r="BE86">
        <v>4</v>
      </c>
      <c r="BF86">
        <v>3</v>
      </c>
      <c r="BG86">
        <v>2</v>
      </c>
      <c r="BH86">
        <v>3</v>
      </c>
      <c r="BI86">
        <v>4</v>
      </c>
      <c r="BJ86">
        <f>IF(ISERROR(VLOOKUP(#REF!,Usuarios[],2,FALSE)),0,VLOOKUP(#REF!,Usuarios[],2,FALSE))</f>
        <v>0</v>
      </c>
    </row>
    <row r="87" spans="1:62" x14ac:dyDescent="0.25">
      <c r="A87" s="1">
        <v>44354</v>
      </c>
      <c r="B87">
        <v>4</v>
      </c>
      <c r="C87">
        <v>3</v>
      </c>
      <c r="D87">
        <v>2</v>
      </c>
      <c r="E87">
        <v>4</v>
      </c>
      <c r="F87">
        <v>4</v>
      </c>
      <c r="G87">
        <v>1</v>
      </c>
      <c r="H87">
        <v>2</v>
      </c>
      <c r="I87">
        <v>3</v>
      </c>
      <c r="J87">
        <v>3</v>
      </c>
      <c r="K87">
        <v>2</v>
      </c>
      <c r="L87">
        <v>4</v>
      </c>
      <c r="M87">
        <v>3</v>
      </c>
      <c r="N87">
        <v>2</v>
      </c>
      <c r="O87">
        <v>4</v>
      </c>
      <c r="P87">
        <v>2</v>
      </c>
      <c r="Q87">
        <v>3</v>
      </c>
      <c r="R87">
        <v>2</v>
      </c>
      <c r="S87">
        <v>4</v>
      </c>
      <c r="T87">
        <v>3</v>
      </c>
      <c r="U87">
        <v>4</v>
      </c>
      <c r="V87">
        <v>1</v>
      </c>
      <c r="W87">
        <v>3</v>
      </c>
      <c r="X87">
        <v>3</v>
      </c>
      <c r="Y87">
        <v>4</v>
      </c>
      <c r="Z87">
        <v>3</v>
      </c>
      <c r="AA87">
        <v>1</v>
      </c>
      <c r="AB87">
        <v>3</v>
      </c>
      <c r="AC87">
        <v>4</v>
      </c>
      <c r="AD87">
        <v>3</v>
      </c>
      <c r="AE87">
        <v>3</v>
      </c>
      <c r="AF87">
        <v>2</v>
      </c>
      <c r="AG87">
        <v>3</v>
      </c>
      <c r="AH87">
        <v>4</v>
      </c>
      <c r="AI87">
        <v>3</v>
      </c>
      <c r="AJ87">
        <v>1</v>
      </c>
      <c r="AK87">
        <v>3</v>
      </c>
      <c r="AL87">
        <v>2</v>
      </c>
      <c r="AM87">
        <v>3</v>
      </c>
      <c r="AN87">
        <v>3</v>
      </c>
      <c r="AO87">
        <v>4</v>
      </c>
      <c r="AP87">
        <v>4</v>
      </c>
      <c r="AQ87">
        <v>2</v>
      </c>
      <c r="AR87">
        <v>1</v>
      </c>
      <c r="AS87">
        <v>2</v>
      </c>
      <c r="AT87">
        <v>4</v>
      </c>
      <c r="AU87">
        <v>1</v>
      </c>
      <c r="AV87">
        <v>4</v>
      </c>
      <c r="AW87">
        <v>3</v>
      </c>
      <c r="AX87">
        <v>3</v>
      </c>
      <c r="AY87">
        <v>3</v>
      </c>
      <c r="AZ87">
        <v>4</v>
      </c>
      <c r="BA87">
        <v>2</v>
      </c>
      <c r="BB87">
        <v>4</v>
      </c>
      <c r="BC87">
        <v>1</v>
      </c>
      <c r="BD87">
        <v>3</v>
      </c>
      <c r="BE87">
        <v>4</v>
      </c>
      <c r="BF87">
        <v>2</v>
      </c>
      <c r="BG87">
        <v>2</v>
      </c>
      <c r="BH87">
        <v>2</v>
      </c>
      <c r="BI87">
        <v>4</v>
      </c>
      <c r="BJ87">
        <f>IF(ISERROR(VLOOKUP(#REF!,Usuarios[],2,FALSE)),0,VLOOKUP(#REF!,Usuarios[],2,FALSE))</f>
        <v>0</v>
      </c>
    </row>
    <row r="88" spans="1:62" x14ac:dyDescent="0.25">
      <c r="A88" s="1">
        <v>44354</v>
      </c>
      <c r="B88">
        <v>3</v>
      </c>
      <c r="C88">
        <v>3</v>
      </c>
      <c r="D88">
        <v>2</v>
      </c>
      <c r="E88">
        <v>3</v>
      </c>
      <c r="F88">
        <v>3</v>
      </c>
      <c r="G88">
        <v>2</v>
      </c>
      <c r="H88">
        <v>3</v>
      </c>
      <c r="I88">
        <v>3</v>
      </c>
      <c r="J88">
        <v>4</v>
      </c>
      <c r="K88">
        <v>3</v>
      </c>
      <c r="L88">
        <v>3</v>
      </c>
      <c r="M88">
        <v>4</v>
      </c>
      <c r="N88">
        <v>4</v>
      </c>
      <c r="O88">
        <v>4</v>
      </c>
      <c r="P88">
        <v>2</v>
      </c>
      <c r="Q88">
        <v>4</v>
      </c>
      <c r="R88">
        <v>4</v>
      </c>
      <c r="S88">
        <v>3</v>
      </c>
      <c r="T88">
        <v>4</v>
      </c>
      <c r="U88">
        <v>4</v>
      </c>
      <c r="V88">
        <v>2</v>
      </c>
      <c r="W88">
        <v>3</v>
      </c>
      <c r="X88">
        <v>3</v>
      </c>
      <c r="Y88">
        <v>1</v>
      </c>
      <c r="Z88">
        <v>4</v>
      </c>
      <c r="AA88">
        <v>1</v>
      </c>
      <c r="AB88">
        <v>3</v>
      </c>
      <c r="AC88">
        <v>3</v>
      </c>
      <c r="AD88">
        <v>4</v>
      </c>
      <c r="AE88">
        <v>3</v>
      </c>
      <c r="AF88">
        <v>3</v>
      </c>
      <c r="AG88">
        <v>4</v>
      </c>
      <c r="AH88">
        <v>3</v>
      </c>
      <c r="AI88">
        <v>4</v>
      </c>
      <c r="AJ88">
        <v>2</v>
      </c>
      <c r="AK88">
        <v>4</v>
      </c>
      <c r="AL88">
        <v>2</v>
      </c>
      <c r="AM88">
        <v>4</v>
      </c>
      <c r="AN88">
        <v>4</v>
      </c>
      <c r="AO88">
        <v>4</v>
      </c>
      <c r="AP88">
        <v>4</v>
      </c>
      <c r="AQ88">
        <v>3</v>
      </c>
      <c r="AR88">
        <v>3</v>
      </c>
      <c r="AS88">
        <v>4</v>
      </c>
      <c r="AT88">
        <v>4</v>
      </c>
      <c r="AU88">
        <v>2</v>
      </c>
      <c r="AV88">
        <v>4</v>
      </c>
      <c r="AW88">
        <v>4</v>
      </c>
      <c r="AX88">
        <v>2</v>
      </c>
      <c r="AY88">
        <v>4</v>
      </c>
      <c r="AZ88">
        <v>4</v>
      </c>
      <c r="BA88">
        <v>3</v>
      </c>
      <c r="BB88">
        <v>2</v>
      </c>
      <c r="BC88">
        <v>1</v>
      </c>
      <c r="BD88">
        <v>3</v>
      </c>
      <c r="BE88">
        <v>4</v>
      </c>
      <c r="BF88">
        <v>4</v>
      </c>
      <c r="BG88">
        <v>2</v>
      </c>
      <c r="BH88">
        <v>3</v>
      </c>
      <c r="BI88">
        <v>4</v>
      </c>
      <c r="BJ88">
        <f>IF(ISERROR(VLOOKUP(#REF!,Usuarios[],2,FALSE)),0,VLOOKUP(#REF!,Usuarios[],2,FALSE))</f>
        <v>0</v>
      </c>
    </row>
    <row r="89" spans="1:62" x14ac:dyDescent="0.25">
      <c r="A89" s="1">
        <v>44354</v>
      </c>
      <c r="B89">
        <v>4</v>
      </c>
      <c r="C89">
        <v>2</v>
      </c>
      <c r="D89">
        <v>1</v>
      </c>
      <c r="E89">
        <v>3</v>
      </c>
      <c r="F89">
        <v>3</v>
      </c>
      <c r="G89">
        <v>2</v>
      </c>
      <c r="H89">
        <v>1</v>
      </c>
      <c r="I89">
        <v>3</v>
      </c>
      <c r="J89">
        <v>3</v>
      </c>
      <c r="K89">
        <v>2</v>
      </c>
      <c r="L89">
        <v>3</v>
      </c>
      <c r="M89">
        <v>3</v>
      </c>
      <c r="N89">
        <v>3</v>
      </c>
      <c r="O89">
        <v>2</v>
      </c>
      <c r="P89">
        <v>2</v>
      </c>
      <c r="Q89">
        <v>3</v>
      </c>
      <c r="R89">
        <v>1</v>
      </c>
      <c r="S89">
        <v>2</v>
      </c>
      <c r="T89">
        <v>3</v>
      </c>
      <c r="U89">
        <v>4</v>
      </c>
      <c r="V89">
        <v>2</v>
      </c>
      <c r="W89">
        <v>3</v>
      </c>
      <c r="X89">
        <v>3</v>
      </c>
      <c r="Y89">
        <v>3</v>
      </c>
      <c r="Z89">
        <v>3</v>
      </c>
      <c r="AA89">
        <v>2</v>
      </c>
      <c r="AB89">
        <v>2</v>
      </c>
      <c r="AC89">
        <v>4</v>
      </c>
      <c r="AD89">
        <v>3</v>
      </c>
      <c r="AE89">
        <v>2</v>
      </c>
      <c r="AF89">
        <v>2</v>
      </c>
      <c r="AG89">
        <v>3</v>
      </c>
      <c r="AH89">
        <v>3</v>
      </c>
      <c r="AI89">
        <v>3</v>
      </c>
      <c r="AJ89">
        <v>2</v>
      </c>
      <c r="AK89">
        <v>3</v>
      </c>
      <c r="AL89">
        <v>1</v>
      </c>
      <c r="AM89">
        <v>3</v>
      </c>
      <c r="AN89">
        <v>1</v>
      </c>
      <c r="AO89">
        <v>3</v>
      </c>
      <c r="AP89">
        <v>3</v>
      </c>
      <c r="AQ89">
        <v>3</v>
      </c>
      <c r="AR89">
        <v>1</v>
      </c>
      <c r="AS89">
        <v>2</v>
      </c>
      <c r="AT89">
        <v>2</v>
      </c>
      <c r="AU89">
        <v>1</v>
      </c>
      <c r="AV89">
        <v>3</v>
      </c>
      <c r="AW89">
        <v>3</v>
      </c>
      <c r="AX89">
        <v>3</v>
      </c>
      <c r="AY89">
        <v>3</v>
      </c>
      <c r="AZ89">
        <v>3</v>
      </c>
      <c r="BA89">
        <v>3</v>
      </c>
      <c r="BB89">
        <v>4</v>
      </c>
      <c r="BC89">
        <v>2</v>
      </c>
      <c r="BD89">
        <v>3</v>
      </c>
      <c r="BE89">
        <v>4</v>
      </c>
      <c r="BF89">
        <v>2</v>
      </c>
      <c r="BG89">
        <v>2</v>
      </c>
      <c r="BH89">
        <v>2</v>
      </c>
      <c r="BI89">
        <v>3</v>
      </c>
      <c r="BJ89">
        <f>IF(ISERROR(VLOOKUP(#REF!,Usuarios[],2,FALSE)),0,VLOOKUP(#REF!,Usuarios[],2,FALSE))</f>
        <v>0</v>
      </c>
    </row>
    <row r="90" spans="1:62" x14ac:dyDescent="0.25">
      <c r="A90" s="1">
        <v>44354</v>
      </c>
      <c r="B90">
        <v>4</v>
      </c>
      <c r="C90">
        <v>3</v>
      </c>
      <c r="D90">
        <v>2</v>
      </c>
      <c r="E90">
        <v>4</v>
      </c>
      <c r="F90">
        <v>4</v>
      </c>
      <c r="G90">
        <v>2</v>
      </c>
      <c r="H90">
        <v>1</v>
      </c>
      <c r="I90">
        <v>2</v>
      </c>
      <c r="J90">
        <v>4</v>
      </c>
      <c r="K90">
        <v>3</v>
      </c>
      <c r="L90">
        <v>2</v>
      </c>
      <c r="M90">
        <v>3</v>
      </c>
      <c r="N90">
        <v>3</v>
      </c>
      <c r="O90">
        <v>4</v>
      </c>
      <c r="P90">
        <v>4</v>
      </c>
      <c r="Q90">
        <v>4</v>
      </c>
      <c r="R90">
        <v>2</v>
      </c>
      <c r="S90">
        <v>4</v>
      </c>
      <c r="T90">
        <v>4</v>
      </c>
      <c r="U90">
        <v>4</v>
      </c>
      <c r="V90">
        <v>2</v>
      </c>
      <c r="W90">
        <v>4</v>
      </c>
      <c r="X90">
        <v>3</v>
      </c>
      <c r="Y90">
        <v>4</v>
      </c>
      <c r="Z90">
        <v>3</v>
      </c>
      <c r="AA90">
        <v>1</v>
      </c>
      <c r="AB90">
        <v>1</v>
      </c>
      <c r="AC90">
        <v>2</v>
      </c>
      <c r="AD90">
        <v>3</v>
      </c>
      <c r="AE90">
        <v>3</v>
      </c>
      <c r="AF90">
        <v>2</v>
      </c>
      <c r="AG90">
        <v>3</v>
      </c>
      <c r="AH90">
        <v>3</v>
      </c>
      <c r="AI90">
        <v>4</v>
      </c>
      <c r="AJ90">
        <v>3</v>
      </c>
      <c r="AK90">
        <v>4</v>
      </c>
      <c r="AL90">
        <v>2</v>
      </c>
      <c r="AM90">
        <v>4</v>
      </c>
      <c r="AN90">
        <v>3</v>
      </c>
      <c r="AO90">
        <v>3</v>
      </c>
      <c r="AP90">
        <v>2</v>
      </c>
      <c r="AQ90">
        <v>1</v>
      </c>
      <c r="AR90">
        <v>2</v>
      </c>
      <c r="AS90">
        <v>4</v>
      </c>
      <c r="AT90">
        <v>4</v>
      </c>
      <c r="AU90">
        <v>1</v>
      </c>
      <c r="AV90">
        <v>3</v>
      </c>
      <c r="AW90">
        <v>4</v>
      </c>
      <c r="AX90">
        <v>2</v>
      </c>
      <c r="AY90">
        <v>3</v>
      </c>
      <c r="AZ90">
        <v>3</v>
      </c>
      <c r="BA90">
        <v>3</v>
      </c>
      <c r="BB90">
        <v>3</v>
      </c>
      <c r="BC90">
        <v>2</v>
      </c>
      <c r="BD90">
        <v>3</v>
      </c>
      <c r="BE90">
        <v>4</v>
      </c>
      <c r="BF90">
        <v>4</v>
      </c>
      <c r="BG90">
        <v>2</v>
      </c>
      <c r="BH90">
        <v>3</v>
      </c>
      <c r="BI90">
        <v>3</v>
      </c>
      <c r="BJ90">
        <f>IF(ISERROR(VLOOKUP(#REF!,Usuarios[],2,FALSE)),0,VLOOKUP(#REF!,Usuarios[],2,FALSE))</f>
        <v>0</v>
      </c>
    </row>
    <row r="91" spans="1:62" x14ac:dyDescent="0.25">
      <c r="A91" s="1">
        <v>44354</v>
      </c>
      <c r="B91">
        <v>4</v>
      </c>
      <c r="C91">
        <v>2</v>
      </c>
      <c r="D91">
        <v>3</v>
      </c>
      <c r="E91">
        <v>4</v>
      </c>
      <c r="F91">
        <v>2</v>
      </c>
      <c r="G91">
        <v>3</v>
      </c>
      <c r="H91">
        <v>2</v>
      </c>
      <c r="I91">
        <v>3</v>
      </c>
      <c r="J91">
        <v>3</v>
      </c>
      <c r="K91">
        <v>2</v>
      </c>
      <c r="L91">
        <v>2</v>
      </c>
      <c r="M91">
        <v>3</v>
      </c>
      <c r="N91">
        <v>3</v>
      </c>
      <c r="O91">
        <v>3</v>
      </c>
      <c r="P91">
        <v>2</v>
      </c>
      <c r="Q91">
        <v>4</v>
      </c>
      <c r="R91">
        <v>2</v>
      </c>
      <c r="S91">
        <v>3</v>
      </c>
      <c r="T91">
        <v>4</v>
      </c>
      <c r="U91">
        <v>3</v>
      </c>
      <c r="V91">
        <v>1</v>
      </c>
      <c r="W91">
        <v>4</v>
      </c>
      <c r="X91">
        <v>3</v>
      </c>
      <c r="Y91">
        <v>4</v>
      </c>
      <c r="Z91">
        <v>4</v>
      </c>
      <c r="AA91">
        <v>2</v>
      </c>
      <c r="AB91">
        <v>2</v>
      </c>
      <c r="AC91">
        <v>2</v>
      </c>
      <c r="AD91">
        <v>4</v>
      </c>
      <c r="AE91">
        <v>3</v>
      </c>
      <c r="AF91">
        <v>2</v>
      </c>
      <c r="AG91">
        <v>3</v>
      </c>
      <c r="AH91">
        <v>4</v>
      </c>
      <c r="AI91">
        <v>3</v>
      </c>
      <c r="AJ91">
        <v>3</v>
      </c>
      <c r="AK91">
        <v>3</v>
      </c>
      <c r="AL91">
        <v>1</v>
      </c>
      <c r="AM91">
        <v>4</v>
      </c>
      <c r="AN91">
        <v>3</v>
      </c>
      <c r="AO91">
        <v>4</v>
      </c>
      <c r="AP91">
        <v>3</v>
      </c>
      <c r="AQ91">
        <v>2</v>
      </c>
      <c r="AR91">
        <v>2</v>
      </c>
      <c r="AS91">
        <v>3</v>
      </c>
      <c r="AT91">
        <v>3</v>
      </c>
      <c r="AU91">
        <v>2</v>
      </c>
      <c r="AV91">
        <v>4</v>
      </c>
      <c r="AW91">
        <v>3</v>
      </c>
      <c r="AX91">
        <v>2</v>
      </c>
      <c r="AY91">
        <v>3</v>
      </c>
      <c r="AZ91">
        <v>3</v>
      </c>
      <c r="BA91">
        <v>3</v>
      </c>
      <c r="BB91">
        <v>2</v>
      </c>
      <c r="BC91">
        <v>3</v>
      </c>
      <c r="BD91">
        <v>2</v>
      </c>
      <c r="BE91">
        <v>3</v>
      </c>
      <c r="BF91">
        <v>3</v>
      </c>
      <c r="BG91">
        <v>3</v>
      </c>
      <c r="BH91">
        <v>2</v>
      </c>
      <c r="BI91">
        <v>3</v>
      </c>
      <c r="BJ91">
        <f>IF(ISERROR(VLOOKUP(#REF!,Usuarios[],2,FALSE)),0,VLOOKUP(#REF!,Usuarios[],2,FALSE))</f>
        <v>0</v>
      </c>
    </row>
    <row r="92" spans="1:62" x14ac:dyDescent="0.25">
      <c r="A92" s="1">
        <v>44354</v>
      </c>
      <c r="B92">
        <v>4</v>
      </c>
      <c r="C92">
        <v>2</v>
      </c>
      <c r="D92">
        <v>3</v>
      </c>
      <c r="E92">
        <v>4</v>
      </c>
      <c r="F92">
        <v>4</v>
      </c>
      <c r="G92">
        <v>2</v>
      </c>
      <c r="H92">
        <v>2</v>
      </c>
      <c r="I92">
        <v>3</v>
      </c>
      <c r="J92">
        <v>4</v>
      </c>
      <c r="K92">
        <v>3</v>
      </c>
      <c r="L92">
        <v>2</v>
      </c>
      <c r="M92">
        <v>1</v>
      </c>
      <c r="N92">
        <v>3</v>
      </c>
      <c r="O92">
        <v>4</v>
      </c>
      <c r="P92">
        <v>3</v>
      </c>
      <c r="Q92">
        <v>3</v>
      </c>
      <c r="R92">
        <v>2</v>
      </c>
      <c r="S92">
        <v>3</v>
      </c>
      <c r="T92">
        <v>3</v>
      </c>
      <c r="U92">
        <v>4</v>
      </c>
      <c r="V92">
        <v>2</v>
      </c>
      <c r="W92">
        <v>3</v>
      </c>
      <c r="X92">
        <v>4</v>
      </c>
      <c r="Y92">
        <v>1</v>
      </c>
      <c r="Z92">
        <v>4</v>
      </c>
      <c r="AA92">
        <v>1</v>
      </c>
      <c r="AB92">
        <v>2</v>
      </c>
      <c r="AC92">
        <v>2</v>
      </c>
      <c r="AD92">
        <v>3</v>
      </c>
      <c r="AE92">
        <v>3</v>
      </c>
      <c r="AF92">
        <v>2</v>
      </c>
      <c r="AG92">
        <v>4</v>
      </c>
      <c r="AH92">
        <v>3</v>
      </c>
      <c r="AI92">
        <v>3</v>
      </c>
      <c r="AJ92">
        <v>1</v>
      </c>
      <c r="AK92">
        <v>4</v>
      </c>
      <c r="AL92">
        <v>1</v>
      </c>
      <c r="AM92">
        <v>2</v>
      </c>
      <c r="AN92">
        <v>4</v>
      </c>
      <c r="AO92">
        <v>4</v>
      </c>
      <c r="AP92">
        <v>4</v>
      </c>
      <c r="AQ92">
        <v>2</v>
      </c>
      <c r="AR92">
        <v>2</v>
      </c>
      <c r="AS92">
        <v>2</v>
      </c>
      <c r="AT92">
        <v>4</v>
      </c>
      <c r="AU92">
        <v>1</v>
      </c>
      <c r="AV92">
        <v>4</v>
      </c>
      <c r="AW92">
        <v>3</v>
      </c>
      <c r="AX92">
        <v>3</v>
      </c>
      <c r="AY92">
        <v>4</v>
      </c>
      <c r="AZ92">
        <v>4</v>
      </c>
      <c r="BA92">
        <v>4</v>
      </c>
      <c r="BB92">
        <v>2</v>
      </c>
      <c r="BC92">
        <v>1</v>
      </c>
      <c r="BD92">
        <v>2</v>
      </c>
      <c r="BE92">
        <v>3</v>
      </c>
      <c r="BF92">
        <v>4</v>
      </c>
      <c r="BG92">
        <v>4</v>
      </c>
      <c r="BH92">
        <v>2</v>
      </c>
      <c r="BI92">
        <v>3</v>
      </c>
      <c r="BJ92">
        <f>IF(ISERROR(VLOOKUP(#REF!,Usuarios[],2,FALSE)),0,VLOOKUP(#REF!,Usuarios[],2,FALSE))</f>
        <v>0</v>
      </c>
    </row>
    <row r="93" spans="1:62" x14ac:dyDescent="0.25">
      <c r="A93" s="1">
        <v>44354</v>
      </c>
      <c r="B93">
        <v>4</v>
      </c>
      <c r="C93">
        <v>2</v>
      </c>
      <c r="D93">
        <v>2</v>
      </c>
      <c r="E93">
        <v>3</v>
      </c>
      <c r="F93">
        <v>3</v>
      </c>
      <c r="G93">
        <v>2</v>
      </c>
      <c r="H93">
        <v>3</v>
      </c>
      <c r="I93">
        <v>2</v>
      </c>
      <c r="J93">
        <v>2</v>
      </c>
      <c r="K93">
        <v>2</v>
      </c>
      <c r="L93">
        <v>2</v>
      </c>
      <c r="M93">
        <v>3</v>
      </c>
      <c r="N93">
        <v>2</v>
      </c>
      <c r="O93">
        <v>3</v>
      </c>
      <c r="P93">
        <v>2</v>
      </c>
      <c r="Q93">
        <v>3</v>
      </c>
      <c r="R93">
        <v>2</v>
      </c>
      <c r="S93">
        <v>3</v>
      </c>
      <c r="T93">
        <v>4</v>
      </c>
      <c r="U93">
        <v>4</v>
      </c>
      <c r="V93">
        <v>2</v>
      </c>
      <c r="W93">
        <v>2</v>
      </c>
      <c r="X93">
        <v>4</v>
      </c>
      <c r="Y93">
        <v>2</v>
      </c>
      <c r="Z93">
        <v>4</v>
      </c>
      <c r="AA93">
        <v>2</v>
      </c>
      <c r="AB93">
        <v>3</v>
      </c>
      <c r="AC93">
        <v>2</v>
      </c>
      <c r="AD93">
        <v>4</v>
      </c>
      <c r="AE93">
        <v>3</v>
      </c>
      <c r="AF93">
        <v>2</v>
      </c>
      <c r="AG93">
        <v>4</v>
      </c>
      <c r="AH93">
        <v>3</v>
      </c>
      <c r="AI93">
        <v>3</v>
      </c>
      <c r="AJ93">
        <v>3</v>
      </c>
      <c r="AK93">
        <v>3</v>
      </c>
      <c r="AL93">
        <v>2</v>
      </c>
      <c r="AM93">
        <v>4</v>
      </c>
      <c r="AN93">
        <v>2</v>
      </c>
      <c r="AO93">
        <v>1</v>
      </c>
      <c r="AP93">
        <v>2</v>
      </c>
      <c r="AQ93">
        <v>1</v>
      </c>
      <c r="AR93">
        <v>1</v>
      </c>
      <c r="AS93">
        <v>3</v>
      </c>
      <c r="AT93">
        <v>3</v>
      </c>
      <c r="AU93">
        <v>3</v>
      </c>
      <c r="AV93">
        <v>2</v>
      </c>
      <c r="AW93">
        <v>4</v>
      </c>
      <c r="AX93">
        <v>3</v>
      </c>
      <c r="AY93">
        <v>3</v>
      </c>
      <c r="AZ93">
        <v>3</v>
      </c>
      <c r="BA93">
        <v>2</v>
      </c>
      <c r="BB93">
        <v>1</v>
      </c>
      <c r="BC93">
        <v>2</v>
      </c>
      <c r="BD93">
        <v>2</v>
      </c>
      <c r="BE93">
        <v>2</v>
      </c>
      <c r="BF93">
        <v>4</v>
      </c>
      <c r="BG93">
        <v>3</v>
      </c>
      <c r="BH93">
        <v>3</v>
      </c>
      <c r="BI93">
        <v>1</v>
      </c>
      <c r="BJ93">
        <f>IF(ISERROR(VLOOKUP(#REF!,Usuarios[],2,FALSE)),0,VLOOKUP(#REF!,Usuarios[],2,FALSE))</f>
        <v>0</v>
      </c>
    </row>
    <row r="94" spans="1:62" x14ac:dyDescent="0.25">
      <c r="A94" s="1">
        <v>44354</v>
      </c>
      <c r="B94">
        <v>4</v>
      </c>
      <c r="C94">
        <v>3</v>
      </c>
      <c r="D94">
        <v>3</v>
      </c>
      <c r="E94">
        <v>3</v>
      </c>
      <c r="F94">
        <v>3</v>
      </c>
      <c r="G94">
        <v>2</v>
      </c>
      <c r="H94">
        <v>1</v>
      </c>
      <c r="I94">
        <v>3</v>
      </c>
      <c r="J94">
        <v>3</v>
      </c>
      <c r="K94">
        <v>3</v>
      </c>
      <c r="L94">
        <v>3</v>
      </c>
      <c r="M94">
        <v>4</v>
      </c>
      <c r="N94">
        <v>3</v>
      </c>
      <c r="O94">
        <v>4</v>
      </c>
      <c r="P94">
        <v>4</v>
      </c>
      <c r="Q94">
        <v>2</v>
      </c>
      <c r="R94">
        <v>3</v>
      </c>
      <c r="S94">
        <v>2</v>
      </c>
      <c r="T94">
        <v>4</v>
      </c>
      <c r="U94">
        <v>3</v>
      </c>
      <c r="V94">
        <v>2</v>
      </c>
      <c r="W94">
        <v>3</v>
      </c>
      <c r="X94">
        <v>4</v>
      </c>
      <c r="Y94">
        <v>3</v>
      </c>
      <c r="Z94">
        <v>2</v>
      </c>
      <c r="AA94">
        <v>3</v>
      </c>
      <c r="AB94">
        <v>3</v>
      </c>
      <c r="AC94">
        <v>4</v>
      </c>
      <c r="AD94">
        <v>4</v>
      </c>
      <c r="AE94">
        <v>2</v>
      </c>
      <c r="AF94">
        <v>1</v>
      </c>
      <c r="AG94">
        <v>4</v>
      </c>
      <c r="AH94">
        <v>2</v>
      </c>
      <c r="AI94">
        <v>4</v>
      </c>
      <c r="AJ94">
        <v>4</v>
      </c>
      <c r="AK94">
        <v>2</v>
      </c>
      <c r="AL94">
        <v>3</v>
      </c>
      <c r="AM94">
        <v>4</v>
      </c>
      <c r="AN94">
        <v>2</v>
      </c>
      <c r="AO94">
        <v>4</v>
      </c>
      <c r="AP94">
        <v>3</v>
      </c>
      <c r="AQ94">
        <v>2</v>
      </c>
      <c r="AR94">
        <v>1</v>
      </c>
      <c r="AS94">
        <v>4</v>
      </c>
      <c r="AT94">
        <v>3</v>
      </c>
      <c r="AU94">
        <v>1</v>
      </c>
      <c r="AV94">
        <v>3</v>
      </c>
      <c r="AW94">
        <v>3</v>
      </c>
      <c r="AX94">
        <v>4</v>
      </c>
      <c r="AY94">
        <v>4</v>
      </c>
      <c r="AZ94">
        <v>3</v>
      </c>
      <c r="BA94">
        <v>1</v>
      </c>
      <c r="BB94">
        <v>4</v>
      </c>
      <c r="BC94">
        <v>3</v>
      </c>
      <c r="BD94">
        <v>1</v>
      </c>
      <c r="BE94">
        <v>3</v>
      </c>
      <c r="BF94">
        <v>2</v>
      </c>
      <c r="BG94">
        <v>4</v>
      </c>
      <c r="BH94">
        <v>3</v>
      </c>
      <c r="BI94">
        <v>2</v>
      </c>
      <c r="BJ94">
        <f>IF(ISERROR(VLOOKUP(#REF!,Usuarios[],2,FALSE)),0,VLOOKUP(#REF!,Usuarios[],2,FALSE))</f>
        <v>0</v>
      </c>
    </row>
    <row r="95" spans="1:62" x14ac:dyDescent="0.25">
      <c r="A95" s="1">
        <v>44354</v>
      </c>
      <c r="B95">
        <v>4</v>
      </c>
      <c r="C95">
        <v>3</v>
      </c>
      <c r="D95">
        <v>1</v>
      </c>
      <c r="E95">
        <v>4</v>
      </c>
      <c r="F95">
        <v>3</v>
      </c>
      <c r="G95">
        <v>4</v>
      </c>
      <c r="H95">
        <v>1</v>
      </c>
      <c r="I95">
        <v>3</v>
      </c>
      <c r="J95">
        <v>3</v>
      </c>
      <c r="K95">
        <v>3</v>
      </c>
      <c r="L95">
        <v>2</v>
      </c>
      <c r="M95">
        <v>3</v>
      </c>
      <c r="N95">
        <v>3</v>
      </c>
      <c r="O95">
        <v>4</v>
      </c>
      <c r="P95">
        <v>4</v>
      </c>
      <c r="Q95">
        <v>2</v>
      </c>
      <c r="R95">
        <v>1</v>
      </c>
      <c r="S95">
        <v>3</v>
      </c>
      <c r="T95">
        <v>3</v>
      </c>
      <c r="U95">
        <v>4</v>
      </c>
      <c r="V95">
        <v>2</v>
      </c>
      <c r="W95">
        <v>2</v>
      </c>
      <c r="X95">
        <v>4</v>
      </c>
      <c r="Y95">
        <v>4</v>
      </c>
      <c r="Z95">
        <v>3</v>
      </c>
      <c r="AA95">
        <v>3</v>
      </c>
      <c r="AB95">
        <v>3</v>
      </c>
      <c r="AC95">
        <v>4</v>
      </c>
      <c r="AD95">
        <v>3</v>
      </c>
      <c r="AE95">
        <v>3</v>
      </c>
      <c r="AF95">
        <v>1</v>
      </c>
      <c r="AG95">
        <v>4</v>
      </c>
      <c r="AH95">
        <v>4</v>
      </c>
      <c r="AI95">
        <v>2</v>
      </c>
      <c r="AJ95">
        <v>4</v>
      </c>
      <c r="AK95">
        <v>4</v>
      </c>
      <c r="AL95">
        <v>1</v>
      </c>
      <c r="AM95">
        <v>2</v>
      </c>
      <c r="AN95">
        <v>3</v>
      </c>
      <c r="AO95">
        <v>4</v>
      </c>
      <c r="AP95">
        <v>2</v>
      </c>
      <c r="AQ95">
        <v>1</v>
      </c>
      <c r="AR95">
        <v>1</v>
      </c>
      <c r="AS95">
        <v>3</v>
      </c>
      <c r="AT95">
        <v>4</v>
      </c>
      <c r="AU95">
        <v>2</v>
      </c>
      <c r="AV95">
        <v>4</v>
      </c>
      <c r="AW95">
        <v>3</v>
      </c>
      <c r="AX95">
        <v>1</v>
      </c>
      <c r="AY95">
        <v>3</v>
      </c>
      <c r="AZ95">
        <v>4</v>
      </c>
      <c r="BA95">
        <v>2</v>
      </c>
      <c r="BB95">
        <v>4</v>
      </c>
      <c r="BC95">
        <v>1</v>
      </c>
      <c r="BD95">
        <v>4</v>
      </c>
      <c r="BE95">
        <v>4</v>
      </c>
      <c r="BF95">
        <v>4</v>
      </c>
      <c r="BG95">
        <v>2</v>
      </c>
      <c r="BH95">
        <v>4</v>
      </c>
      <c r="BI95">
        <v>4</v>
      </c>
      <c r="BJ95">
        <f>IF(ISERROR(VLOOKUP(#REF!,Usuarios[],2,FALSE)),0,VLOOKUP(#REF!,Usuarios[],2,FALSE))</f>
        <v>0</v>
      </c>
    </row>
    <row r="96" spans="1:62" x14ac:dyDescent="0.25">
      <c r="A96" s="1">
        <v>44354</v>
      </c>
      <c r="B96">
        <v>4</v>
      </c>
      <c r="C96">
        <v>3</v>
      </c>
      <c r="D96">
        <v>3</v>
      </c>
      <c r="E96">
        <v>2</v>
      </c>
      <c r="F96">
        <v>3</v>
      </c>
      <c r="G96">
        <v>2</v>
      </c>
      <c r="H96">
        <v>3</v>
      </c>
      <c r="I96">
        <v>3</v>
      </c>
      <c r="J96">
        <v>3</v>
      </c>
      <c r="K96">
        <v>3</v>
      </c>
      <c r="L96">
        <v>4</v>
      </c>
      <c r="M96">
        <v>3</v>
      </c>
      <c r="N96">
        <v>2</v>
      </c>
      <c r="O96">
        <v>4</v>
      </c>
      <c r="P96">
        <v>4</v>
      </c>
      <c r="Q96">
        <v>2</v>
      </c>
      <c r="R96">
        <v>2</v>
      </c>
      <c r="S96">
        <v>2</v>
      </c>
      <c r="T96">
        <v>3</v>
      </c>
      <c r="U96">
        <v>3</v>
      </c>
      <c r="V96">
        <v>2</v>
      </c>
      <c r="W96">
        <v>3</v>
      </c>
      <c r="X96">
        <v>3</v>
      </c>
      <c r="Y96">
        <v>3</v>
      </c>
      <c r="Z96">
        <v>3</v>
      </c>
      <c r="AA96">
        <v>2</v>
      </c>
      <c r="AB96">
        <v>3</v>
      </c>
      <c r="AC96">
        <v>3</v>
      </c>
      <c r="AD96">
        <v>3</v>
      </c>
      <c r="AE96">
        <v>2</v>
      </c>
      <c r="AF96">
        <v>2</v>
      </c>
      <c r="AG96">
        <v>1</v>
      </c>
      <c r="AH96">
        <v>4</v>
      </c>
      <c r="AI96">
        <v>2</v>
      </c>
      <c r="AJ96">
        <v>1</v>
      </c>
      <c r="AK96">
        <v>4</v>
      </c>
      <c r="AL96">
        <v>3</v>
      </c>
      <c r="AM96">
        <v>2</v>
      </c>
      <c r="AN96">
        <v>4</v>
      </c>
      <c r="AO96">
        <v>3</v>
      </c>
      <c r="AP96">
        <v>1</v>
      </c>
      <c r="AQ96">
        <v>1</v>
      </c>
      <c r="AR96">
        <v>3</v>
      </c>
      <c r="AS96">
        <v>3</v>
      </c>
      <c r="AT96">
        <v>4</v>
      </c>
      <c r="AU96">
        <v>2</v>
      </c>
      <c r="AV96">
        <v>3</v>
      </c>
      <c r="AW96">
        <v>2</v>
      </c>
      <c r="AX96">
        <v>2</v>
      </c>
      <c r="AY96">
        <v>3</v>
      </c>
      <c r="AZ96">
        <v>3</v>
      </c>
      <c r="BA96">
        <v>2</v>
      </c>
      <c r="BB96">
        <v>3</v>
      </c>
      <c r="BC96">
        <v>2</v>
      </c>
      <c r="BD96">
        <v>4</v>
      </c>
      <c r="BE96">
        <v>3</v>
      </c>
      <c r="BF96">
        <v>2</v>
      </c>
      <c r="BG96">
        <v>3</v>
      </c>
      <c r="BH96">
        <v>4</v>
      </c>
      <c r="BI96">
        <v>3</v>
      </c>
      <c r="BJ96">
        <f>IF(ISERROR(VLOOKUP(#REF!,Usuarios[],2,FALSE)),0,VLOOKUP(#REF!,Usuarios[],2,FALSE))</f>
        <v>0</v>
      </c>
    </row>
    <row r="97" spans="1:62" x14ac:dyDescent="0.25">
      <c r="A97" s="1">
        <v>44354</v>
      </c>
      <c r="B97">
        <v>4</v>
      </c>
      <c r="C97">
        <v>2</v>
      </c>
      <c r="D97">
        <v>2</v>
      </c>
      <c r="E97">
        <v>3</v>
      </c>
      <c r="F97">
        <v>3</v>
      </c>
      <c r="G97">
        <v>3</v>
      </c>
      <c r="H97">
        <v>3</v>
      </c>
      <c r="I97">
        <v>2</v>
      </c>
      <c r="J97">
        <v>3</v>
      </c>
      <c r="K97">
        <v>3</v>
      </c>
      <c r="L97">
        <v>2</v>
      </c>
      <c r="M97">
        <v>4</v>
      </c>
      <c r="N97">
        <v>3</v>
      </c>
      <c r="O97">
        <v>3</v>
      </c>
      <c r="P97">
        <v>4</v>
      </c>
      <c r="Q97">
        <v>3</v>
      </c>
      <c r="R97">
        <v>2</v>
      </c>
      <c r="S97">
        <v>3</v>
      </c>
      <c r="T97">
        <v>4</v>
      </c>
      <c r="U97">
        <v>4</v>
      </c>
      <c r="V97">
        <v>1</v>
      </c>
      <c r="W97">
        <v>3</v>
      </c>
      <c r="X97">
        <v>3</v>
      </c>
      <c r="Y97">
        <v>3</v>
      </c>
      <c r="Z97">
        <v>3</v>
      </c>
      <c r="AA97">
        <v>2</v>
      </c>
      <c r="AB97">
        <v>2</v>
      </c>
      <c r="AC97">
        <v>4</v>
      </c>
      <c r="AD97">
        <v>3</v>
      </c>
      <c r="AE97">
        <v>4</v>
      </c>
      <c r="AF97">
        <v>2</v>
      </c>
      <c r="AG97">
        <v>4</v>
      </c>
      <c r="AH97">
        <v>3</v>
      </c>
      <c r="AI97">
        <v>3</v>
      </c>
      <c r="AJ97">
        <v>2</v>
      </c>
      <c r="AK97">
        <v>4</v>
      </c>
      <c r="AL97">
        <v>1</v>
      </c>
      <c r="AM97">
        <v>3</v>
      </c>
      <c r="AN97">
        <v>2</v>
      </c>
      <c r="AO97">
        <v>4</v>
      </c>
      <c r="AP97">
        <v>3</v>
      </c>
      <c r="AQ97">
        <v>2</v>
      </c>
      <c r="AR97">
        <v>2</v>
      </c>
      <c r="AS97">
        <v>4</v>
      </c>
      <c r="AT97">
        <v>3</v>
      </c>
      <c r="AU97">
        <v>2</v>
      </c>
      <c r="AV97">
        <v>3</v>
      </c>
      <c r="AW97">
        <v>3</v>
      </c>
      <c r="AX97">
        <v>3</v>
      </c>
      <c r="AY97">
        <v>3</v>
      </c>
      <c r="AZ97">
        <v>3</v>
      </c>
      <c r="BA97">
        <v>2</v>
      </c>
      <c r="BB97">
        <v>2</v>
      </c>
      <c r="BC97">
        <v>2</v>
      </c>
      <c r="BD97">
        <v>3</v>
      </c>
      <c r="BE97">
        <v>2</v>
      </c>
      <c r="BF97">
        <v>4</v>
      </c>
      <c r="BG97">
        <v>4</v>
      </c>
      <c r="BH97">
        <v>3</v>
      </c>
      <c r="BI97">
        <v>3</v>
      </c>
      <c r="BJ97">
        <f>IF(ISERROR(VLOOKUP(#REF!,Usuarios[],2,FALSE)),0,VLOOKUP(#REF!,Usuarios[],2,FALSE))</f>
        <v>0</v>
      </c>
    </row>
    <row r="98" spans="1:62" x14ac:dyDescent="0.25">
      <c r="A98" s="1">
        <v>44354</v>
      </c>
      <c r="B98">
        <v>4</v>
      </c>
      <c r="C98">
        <v>3</v>
      </c>
      <c r="D98">
        <v>3</v>
      </c>
      <c r="E98">
        <v>4</v>
      </c>
      <c r="F98">
        <v>2</v>
      </c>
      <c r="G98">
        <v>1</v>
      </c>
      <c r="H98">
        <v>2</v>
      </c>
      <c r="I98">
        <v>3</v>
      </c>
      <c r="J98">
        <v>4</v>
      </c>
      <c r="K98">
        <v>2</v>
      </c>
      <c r="L98">
        <v>3</v>
      </c>
      <c r="M98">
        <v>2</v>
      </c>
      <c r="N98">
        <v>3</v>
      </c>
      <c r="O98">
        <v>3</v>
      </c>
      <c r="P98">
        <v>3</v>
      </c>
      <c r="Q98">
        <v>3</v>
      </c>
      <c r="R98">
        <v>2</v>
      </c>
      <c r="S98">
        <v>2</v>
      </c>
      <c r="T98">
        <v>4</v>
      </c>
      <c r="U98">
        <v>4</v>
      </c>
      <c r="V98">
        <v>2</v>
      </c>
      <c r="W98">
        <v>3</v>
      </c>
      <c r="X98">
        <v>4</v>
      </c>
      <c r="Y98">
        <v>3</v>
      </c>
      <c r="Z98">
        <v>3</v>
      </c>
      <c r="AA98">
        <v>2</v>
      </c>
      <c r="AB98">
        <v>2</v>
      </c>
      <c r="AC98">
        <v>2</v>
      </c>
      <c r="AD98">
        <v>4</v>
      </c>
      <c r="AE98">
        <v>3</v>
      </c>
      <c r="AF98">
        <v>2</v>
      </c>
      <c r="AG98">
        <v>4</v>
      </c>
      <c r="AH98">
        <v>3</v>
      </c>
      <c r="AI98">
        <v>3</v>
      </c>
      <c r="AJ98">
        <v>2</v>
      </c>
      <c r="AK98">
        <v>2</v>
      </c>
      <c r="AL98">
        <v>1</v>
      </c>
      <c r="AM98">
        <v>3</v>
      </c>
      <c r="AN98">
        <v>2</v>
      </c>
      <c r="AO98">
        <v>4</v>
      </c>
      <c r="AP98">
        <v>2</v>
      </c>
      <c r="AQ98">
        <v>3</v>
      </c>
      <c r="AR98">
        <v>2</v>
      </c>
      <c r="AS98">
        <v>3</v>
      </c>
      <c r="AT98">
        <v>2</v>
      </c>
      <c r="AU98">
        <v>2</v>
      </c>
      <c r="AV98">
        <v>4</v>
      </c>
      <c r="AW98">
        <v>3</v>
      </c>
      <c r="AX98">
        <v>2</v>
      </c>
      <c r="AY98">
        <v>4</v>
      </c>
      <c r="AZ98">
        <v>4</v>
      </c>
      <c r="BA98">
        <v>2</v>
      </c>
      <c r="BB98">
        <v>2</v>
      </c>
      <c r="BC98">
        <v>2</v>
      </c>
      <c r="BD98">
        <v>4</v>
      </c>
      <c r="BE98">
        <v>4</v>
      </c>
      <c r="BF98">
        <v>4</v>
      </c>
      <c r="BG98">
        <v>2</v>
      </c>
      <c r="BH98">
        <v>3</v>
      </c>
      <c r="BI98">
        <v>4</v>
      </c>
      <c r="BJ98">
        <f>IF(ISERROR(VLOOKUP(#REF!,Usuarios[],2,FALSE)),0,VLOOKUP(#REF!,Usuarios[],2,FALSE))</f>
        <v>0</v>
      </c>
    </row>
    <row r="99" spans="1:62" x14ac:dyDescent="0.25">
      <c r="A99" s="1">
        <v>44354</v>
      </c>
      <c r="B99">
        <v>4</v>
      </c>
      <c r="C99">
        <v>2</v>
      </c>
      <c r="D99">
        <v>1</v>
      </c>
      <c r="E99">
        <v>3</v>
      </c>
      <c r="F99">
        <v>3</v>
      </c>
      <c r="G99">
        <v>4</v>
      </c>
      <c r="H99">
        <v>4</v>
      </c>
      <c r="I99">
        <v>1</v>
      </c>
      <c r="J99">
        <v>2</v>
      </c>
      <c r="K99">
        <v>3</v>
      </c>
      <c r="L99">
        <v>4</v>
      </c>
      <c r="M99">
        <v>4</v>
      </c>
      <c r="N99">
        <v>2</v>
      </c>
      <c r="O99">
        <v>4</v>
      </c>
      <c r="P99">
        <v>4</v>
      </c>
      <c r="Q99">
        <v>4</v>
      </c>
      <c r="R99">
        <v>3</v>
      </c>
      <c r="S99">
        <v>4</v>
      </c>
      <c r="T99">
        <v>3</v>
      </c>
      <c r="U99">
        <v>4</v>
      </c>
      <c r="V99">
        <v>4</v>
      </c>
      <c r="W99">
        <v>2</v>
      </c>
      <c r="X99">
        <v>3</v>
      </c>
      <c r="Y99">
        <v>3</v>
      </c>
      <c r="Z99">
        <v>3</v>
      </c>
      <c r="AA99">
        <v>2</v>
      </c>
      <c r="AB99">
        <v>3</v>
      </c>
      <c r="AC99">
        <v>1</v>
      </c>
      <c r="AD99">
        <v>2</v>
      </c>
      <c r="AE99">
        <v>2</v>
      </c>
      <c r="AF99">
        <v>4</v>
      </c>
      <c r="AG99">
        <v>4</v>
      </c>
      <c r="AH99">
        <v>4</v>
      </c>
      <c r="AI99">
        <v>3</v>
      </c>
      <c r="AJ99">
        <v>2</v>
      </c>
      <c r="AK99">
        <v>4</v>
      </c>
      <c r="AL99">
        <v>1</v>
      </c>
      <c r="AM99">
        <v>4</v>
      </c>
      <c r="AN99">
        <v>4</v>
      </c>
      <c r="AO99">
        <v>3</v>
      </c>
      <c r="AP99">
        <v>4</v>
      </c>
      <c r="AQ99">
        <v>1</v>
      </c>
      <c r="AR99">
        <v>4</v>
      </c>
      <c r="AS99">
        <v>4</v>
      </c>
      <c r="AT99">
        <v>4</v>
      </c>
      <c r="AU99">
        <v>1</v>
      </c>
      <c r="AV99">
        <v>4</v>
      </c>
      <c r="AW99">
        <v>4</v>
      </c>
      <c r="AX99">
        <v>4</v>
      </c>
      <c r="AY99">
        <v>3</v>
      </c>
      <c r="AZ99">
        <v>4</v>
      </c>
      <c r="BA99">
        <v>1</v>
      </c>
      <c r="BB99">
        <v>1</v>
      </c>
      <c r="BC99">
        <v>2</v>
      </c>
      <c r="BD99">
        <v>4</v>
      </c>
      <c r="BE99">
        <v>2</v>
      </c>
      <c r="BF99">
        <v>4</v>
      </c>
      <c r="BG99">
        <v>2</v>
      </c>
      <c r="BH99">
        <v>4</v>
      </c>
      <c r="BI99">
        <v>2</v>
      </c>
      <c r="BJ99">
        <f>IF(ISERROR(VLOOKUP(#REF!,Usuarios[],2,FALSE)),0,VLOOKUP(#REF!,Usuarios[],2,FALSE))</f>
        <v>0</v>
      </c>
    </row>
    <row r="100" spans="1:62" x14ac:dyDescent="0.25">
      <c r="A100" s="1">
        <v>44354</v>
      </c>
      <c r="B100">
        <v>4</v>
      </c>
      <c r="C100">
        <v>2</v>
      </c>
      <c r="D100">
        <v>2</v>
      </c>
      <c r="E100">
        <v>4</v>
      </c>
      <c r="F100">
        <v>3</v>
      </c>
      <c r="G100">
        <v>1</v>
      </c>
      <c r="H100">
        <v>3</v>
      </c>
      <c r="I100">
        <v>2</v>
      </c>
      <c r="J100">
        <v>2</v>
      </c>
      <c r="K100">
        <v>3</v>
      </c>
      <c r="L100">
        <v>4</v>
      </c>
      <c r="M100">
        <v>1</v>
      </c>
      <c r="N100">
        <v>4</v>
      </c>
      <c r="O100">
        <v>3</v>
      </c>
      <c r="P100">
        <v>4</v>
      </c>
      <c r="Q100">
        <v>3</v>
      </c>
      <c r="R100">
        <v>2</v>
      </c>
      <c r="S100">
        <v>2</v>
      </c>
      <c r="T100">
        <v>2</v>
      </c>
      <c r="U100">
        <v>4</v>
      </c>
      <c r="V100">
        <v>2</v>
      </c>
      <c r="W100">
        <v>3</v>
      </c>
      <c r="X100">
        <v>2</v>
      </c>
      <c r="Y100">
        <v>2</v>
      </c>
      <c r="Z100">
        <v>2</v>
      </c>
      <c r="AA100">
        <v>4</v>
      </c>
      <c r="AB100">
        <v>1</v>
      </c>
      <c r="AC100">
        <v>3</v>
      </c>
      <c r="AD100">
        <v>2</v>
      </c>
      <c r="AE100">
        <v>2</v>
      </c>
      <c r="AF100">
        <v>2</v>
      </c>
      <c r="AG100">
        <v>3</v>
      </c>
      <c r="AH100">
        <v>2</v>
      </c>
      <c r="AI100">
        <v>2</v>
      </c>
      <c r="AJ100">
        <v>2</v>
      </c>
      <c r="AK100">
        <v>2</v>
      </c>
      <c r="AL100">
        <v>1</v>
      </c>
      <c r="AM100">
        <v>3</v>
      </c>
      <c r="AN100">
        <v>3</v>
      </c>
      <c r="AO100">
        <v>3</v>
      </c>
      <c r="AP100">
        <v>4</v>
      </c>
      <c r="AQ100">
        <v>2</v>
      </c>
      <c r="AR100">
        <v>4</v>
      </c>
      <c r="AS100">
        <v>2</v>
      </c>
      <c r="AT100">
        <v>2</v>
      </c>
      <c r="AU100">
        <v>4</v>
      </c>
      <c r="AV100">
        <v>2</v>
      </c>
      <c r="AW100">
        <v>2</v>
      </c>
      <c r="AX100">
        <v>3</v>
      </c>
      <c r="AY100">
        <v>2</v>
      </c>
      <c r="AZ100">
        <v>4</v>
      </c>
      <c r="BA100">
        <v>2</v>
      </c>
      <c r="BB100">
        <v>4</v>
      </c>
      <c r="BC100">
        <v>3</v>
      </c>
      <c r="BD100">
        <v>4</v>
      </c>
      <c r="BE100">
        <v>3</v>
      </c>
      <c r="BF100">
        <v>4</v>
      </c>
      <c r="BG100">
        <v>2</v>
      </c>
      <c r="BH100">
        <v>4</v>
      </c>
      <c r="BI100">
        <v>3</v>
      </c>
      <c r="BJ100">
        <f>IF(ISERROR(VLOOKUP(#REF!,Usuarios[],2,FALSE)),0,VLOOKUP(#REF!,Usuarios[],2,FALSE))</f>
        <v>0</v>
      </c>
    </row>
    <row r="101" spans="1:62" x14ac:dyDescent="0.25">
      <c r="A101" s="1">
        <v>44354</v>
      </c>
      <c r="B101">
        <v>4</v>
      </c>
      <c r="C101">
        <v>3</v>
      </c>
      <c r="D101">
        <v>1</v>
      </c>
      <c r="E101">
        <v>4</v>
      </c>
      <c r="F101">
        <v>4</v>
      </c>
      <c r="G101">
        <v>4</v>
      </c>
      <c r="H101">
        <v>4</v>
      </c>
      <c r="I101">
        <v>1</v>
      </c>
      <c r="J101">
        <v>4</v>
      </c>
      <c r="K101">
        <v>3</v>
      </c>
      <c r="L101">
        <v>2</v>
      </c>
      <c r="M101">
        <v>4</v>
      </c>
      <c r="N101">
        <v>1</v>
      </c>
      <c r="O101">
        <v>2</v>
      </c>
      <c r="P101">
        <v>2</v>
      </c>
      <c r="Q101">
        <v>3</v>
      </c>
      <c r="R101">
        <v>2</v>
      </c>
      <c r="S101">
        <v>1</v>
      </c>
      <c r="T101">
        <v>4</v>
      </c>
      <c r="U101">
        <v>4</v>
      </c>
      <c r="V101">
        <v>4</v>
      </c>
      <c r="W101">
        <v>2</v>
      </c>
      <c r="X101">
        <v>4</v>
      </c>
      <c r="Y101">
        <v>3</v>
      </c>
      <c r="Z101">
        <v>4</v>
      </c>
      <c r="AA101">
        <v>2</v>
      </c>
      <c r="AB101">
        <v>3</v>
      </c>
      <c r="AC101">
        <v>4</v>
      </c>
      <c r="AD101">
        <v>3</v>
      </c>
      <c r="AE101">
        <v>3</v>
      </c>
      <c r="AF101">
        <v>3</v>
      </c>
      <c r="AG101">
        <v>4</v>
      </c>
      <c r="AH101">
        <v>3</v>
      </c>
      <c r="AI101">
        <v>3</v>
      </c>
      <c r="AJ101">
        <v>3</v>
      </c>
      <c r="AK101">
        <v>4</v>
      </c>
      <c r="AL101">
        <v>1</v>
      </c>
      <c r="AM101">
        <v>4</v>
      </c>
      <c r="AN101">
        <v>3</v>
      </c>
      <c r="AO101">
        <v>4</v>
      </c>
      <c r="AP101">
        <v>4</v>
      </c>
      <c r="AQ101">
        <v>3</v>
      </c>
      <c r="AR101">
        <v>1</v>
      </c>
      <c r="AS101">
        <v>3</v>
      </c>
      <c r="AT101">
        <v>2</v>
      </c>
      <c r="AU101">
        <v>3</v>
      </c>
      <c r="AV101">
        <v>4</v>
      </c>
      <c r="AW101">
        <v>4</v>
      </c>
      <c r="AX101">
        <v>4</v>
      </c>
      <c r="AY101">
        <v>3</v>
      </c>
      <c r="AZ101">
        <v>4</v>
      </c>
      <c r="BA101">
        <v>4</v>
      </c>
      <c r="BB101">
        <v>4</v>
      </c>
      <c r="BC101">
        <v>3</v>
      </c>
      <c r="BD101">
        <v>4</v>
      </c>
      <c r="BE101">
        <v>4</v>
      </c>
      <c r="BF101">
        <v>3</v>
      </c>
      <c r="BG101">
        <v>4</v>
      </c>
      <c r="BH101">
        <v>4</v>
      </c>
      <c r="BI101">
        <v>4</v>
      </c>
      <c r="BJ101">
        <f>IF(ISERROR(VLOOKUP(#REF!,Usuarios[],2,FALSE)),0,VLOOKUP(#REF!,Usuarios[],2,FALSE))</f>
        <v>0</v>
      </c>
    </row>
    <row r="102" spans="1:62" x14ac:dyDescent="0.25">
      <c r="A102" s="1">
        <v>44354</v>
      </c>
      <c r="B102">
        <v>4</v>
      </c>
      <c r="C102">
        <v>3</v>
      </c>
      <c r="D102">
        <v>1</v>
      </c>
      <c r="E102">
        <v>4</v>
      </c>
      <c r="F102">
        <v>2</v>
      </c>
      <c r="G102">
        <v>4</v>
      </c>
      <c r="H102">
        <v>1</v>
      </c>
      <c r="I102">
        <v>2</v>
      </c>
      <c r="J102">
        <v>3</v>
      </c>
      <c r="K102">
        <v>3</v>
      </c>
      <c r="L102">
        <v>4</v>
      </c>
      <c r="M102">
        <v>1</v>
      </c>
      <c r="N102">
        <v>4</v>
      </c>
      <c r="O102">
        <v>2</v>
      </c>
      <c r="P102">
        <v>4</v>
      </c>
      <c r="Q102">
        <v>4</v>
      </c>
      <c r="R102">
        <v>1</v>
      </c>
      <c r="S102">
        <v>1</v>
      </c>
      <c r="T102">
        <v>4</v>
      </c>
      <c r="U102">
        <v>2</v>
      </c>
      <c r="V102">
        <v>1</v>
      </c>
      <c r="W102">
        <v>4</v>
      </c>
      <c r="X102">
        <v>3</v>
      </c>
      <c r="Y102">
        <v>3</v>
      </c>
      <c r="Z102">
        <v>4</v>
      </c>
      <c r="AA102">
        <v>2</v>
      </c>
      <c r="AB102">
        <v>1</v>
      </c>
      <c r="AC102">
        <v>1</v>
      </c>
      <c r="AD102">
        <v>4</v>
      </c>
      <c r="AE102">
        <v>4</v>
      </c>
      <c r="AF102">
        <v>1</v>
      </c>
      <c r="AG102">
        <v>2</v>
      </c>
      <c r="AH102">
        <v>4</v>
      </c>
      <c r="AI102">
        <v>4</v>
      </c>
      <c r="AJ102">
        <v>4</v>
      </c>
      <c r="AK102">
        <v>1</v>
      </c>
      <c r="AL102">
        <v>2</v>
      </c>
      <c r="AM102">
        <v>2</v>
      </c>
      <c r="AN102">
        <v>2</v>
      </c>
      <c r="AO102">
        <v>4</v>
      </c>
      <c r="AP102">
        <v>3</v>
      </c>
      <c r="AQ102">
        <v>4</v>
      </c>
      <c r="AR102">
        <v>1</v>
      </c>
      <c r="AS102">
        <v>4</v>
      </c>
      <c r="AT102">
        <v>3</v>
      </c>
      <c r="AU102">
        <v>1</v>
      </c>
      <c r="AV102">
        <v>4</v>
      </c>
      <c r="AW102">
        <v>4</v>
      </c>
      <c r="AX102">
        <v>3</v>
      </c>
      <c r="AY102">
        <v>2</v>
      </c>
      <c r="AZ102">
        <v>3</v>
      </c>
      <c r="BA102">
        <v>4</v>
      </c>
      <c r="BB102">
        <v>4</v>
      </c>
      <c r="BC102">
        <v>3</v>
      </c>
      <c r="BD102">
        <v>3</v>
      </c>
      <c r="BE102">
        <v>4</v>
      </c>
      <c r="BF102">
        <v>3</v>
      </c>
      <c r="BG102">
        <v>3</v>
      </c>
      <c r="BH102">
        <v>4</v>
      </c>
      <c r="BI102">
        <v>4</v>
      </c>
      <c r="BJ102">
        <f>IF(ISERROR(VLOOKUP(#REF!,Usuarios[],2,FALSE)),0,VLOOKUP(#REF!,Usuarios[],2,FALSE))</f>
        <v>0</v>
      </c>
    </row>
    <row r="103" spans="1:62" x14ac:dyDescent="0.25">
      <c r="A103" s="1">
        <v>44354</v>
      </c>
      <c r="B103">
        <v>4</v>
      </c>
      <c r="C103">
        <v>2</v>
      </c>
      <c r="D103">
        <v>1</v>
      </c>
      <c r="E103">
        <v>3</v>
      </c>
      <c r="F103">
        <v>23</v>
      </c>
      <c r="G103">
        <v>4</v>
      </c>
      <c r="H103">
        <v>1</v>
      </c>
      <c r="I103">
        <v>2</v>
      </c>
      <c r="J103">
        <v>1</v>
      </c>
      <c r="K103">
        <v>2</v>
      </c>
      <c r="L103">
        <v>1</v>
      </c>
      <c r="M103">
        <v>4</v>
      </c>
      <c r="N103">
        <v>2</v>
      </c>
      <c r="O103">
        <v>2</v>
      </c>
      <c r="P103">
        <v>1</v>
      </c>
      <c r="Q103">
        <v>2</v>
      </c>
      <c r="R103">
        <v>4</v>
      </c>
      <c r="S103">
        <v>2</v>
      </c>
      <c r="T103">
        <v>1</v>
      </c>
      <c r="U103">
        <v>4</v>
      </c>
      <c r="V103">
        <v>4</v>
      </c>
      <c r="W103">
        <v>3</v>
      </c>
      <c r="X103">
        <v>2</v>
      </c>
      <c r="Y103">
        <v>2</v>
      </c>
      <c r="Z103">
        <v>3</v>
      </c>
      <c r="AA103">
        <v>4</v>
      </c>
      <c r="AB103">
        <v>1</v>
      </c>
      <c r="AC103">
        <v>1</v>
      </c>
      <c r="AD103">
        <v>2</v>
      </c>
      <c r="AE103">
        <v>3</v>
      </c>
      <c r="AF103">
        <v>1</v>
      </c>
      <c r="AG103">
        <v>1</v>
      </c>
      <c r="AH103">
        <v>4</v>
      </c>
      <c r="AI103">
        <v>2</v>
      </c>
      <c r="AJ103">
        <v>4</v>
      </c>
      <c r="AK103">
        <v>2</v>
      </c>
      <c r="AL103">
        <v>2</v>
      </c>
      <c r="AM103">
        <v>2</v>
      </c>
      <c r="AN103">
        <v>1</v>
      </c>
      <c r="AO103">
        <v>1</v>
      </c>
      <c r="AP103">
        <v>2</v>
      </c>
      <c r="AQ103">
        <v>3</v>
      </c>
      <c r="AR103">
        <v>3</v>
      </c>
      <c r="AS103">
        <v>3</v>
      </c>
      <c r="AT103">
        <v>2</v>
      </c>
      <c r="AU103">
        <v>2</v>
      </c>
      <c r="AV103">
        <v>4</v>
      </c>
      <c r="AW103">
        <v>1</v>
      </c>
      <c r="AX103">
        <v>4</v>
      </c>
      <c r="AY103">
        <v>4</v>
      </c>
      <c r="AZ103">
        <v>4</v>
      </c>
      <c r="BA103">
        <v>2</v>
      </c>
      <c r="BB103">
        <v>1</v>
      </c>
      <c r="BC103">
        <v>4</v>
      </c>
      <c r="BD103">
        <v>4</v>
      </c>
      <c r="BE103">
        <v>3</v>
      </c>
      <c r="BF103">
        <v>1</v>
      </c>
      <c r="BG103">
        <v>4</v>
      </c>
      <c r="BH103">
        <v>3</v>
      </c>
      <c r="BI103">
        <v>3</v>
      </c>
      <c r="BJ103">
        <f>IF(ISERROR(VLOOKUP(#REF!,Usuarios[],2,FALSE)),0,VLOOKUP(#REF!,Usuarios[],2,FALSE))</f>
        <v>0</v>
      </c>
    </row>
    <row r="104" spans="1:62" x14ac:dyDescent="0.25">
      <c r="A104" s="1">
        <v>44354</v>
      </c>
      <c r="B104">
        <v>4</v>
      </c>
      <c r="C104">
        <v>2</v>
      </c>
      <c r="D104">
        <v>3</v>
      </c>
      <c r="E104">
        <v>4</v>
      </c>
      <c r="F104">
        <v>4</v>
      </c>
      <c r="G104">
        <v>3</v>
      </c>
      <c r="H104">
        <v>1</v>
      </c>
      <c r="I104">
        <v>3</v>
      </c>
      <c r="J104">
        <v>3</v>
      </c>
      <c r="K104">
        <v>3</v>
      </c>
      <c r="L104">
        <v>4</v>
      </c>
      <c r="M104">
        <v>2</v>
      </c>
      <c r="N104">
        <v>2</v>
      </c>
      <c r="O104">
        <v>4</v>
      </c>
      <c r="P104">
        <v>1</v>
      </c>
      <c r="Q104">
        <v>4</v>
      </c>
      <c r="R104">
        <v>2</v>
      </c>
      <c r="S104">
        <v>3</v>
      </c>
      <c r="T104">
        <v>4</v>
      </c>
      <c r="U104">
        <v>4</v>
      </c>
      <c r="V104">
        <v>2</v>
      </c>
      <c r="W104">
        <v>4</v>
      </c>
      <c r="X104">
        <v>4</v>
      </c>
      <c r="Y104">
        <v>4</v>
      </c>
      <c r="Z104">
        <v>4</v>
      </c>
      <c r="AA104">
        <v>1</v>
      </c>
      <c r="AB104">
        <v>2</v>
      </c>
      <c r="AC104">
        <v>4</v>
      </c>
      <c r="AD104">
        <v>3</v>
      </c>
      <c r="AE104">
        <v>4</v>
      </c>
      <c r="AF104">
        <v>3</v>
      </c>
      <c r="AG104">
        <v>4</v>
      </c>
      <c r="AH104">
        <v>4</v>
      </c>
      <c r="AI104">
        <v>3</v>
      </c>
      <c r="AJ104">
        <v>2</v>
      </c>
      <c r="AK104">
        <v>4</v>
      </c>
      <c r="AL104">
        <v>1</v>
      </c>
      <c r="AM104">
        <v>4</v>
      </c>
      <c r="AN104">
        <v>2</v>
      </c>
      <c r="AO104">
        <v>3</v>
      </c>
      <c r="AP104">
        <v>4</v>
      </c>
      <c r="AQ104">
        <v>1</v>
      </c>
      <c r="AR104">
        <v>2</v>
      </c>
      <c r="AS104">
        <v>2</v>
      </c>
      <c r="AT104">
        <v>4</v>
      </c>
      <c r="AU104">
        <v>3</v>
      </c>
      <c r="AV104">
        <v>4</v>
      </c>
      <c r="AW104">
        <v>3</v>
      </c>
      <c r="AX104">
        <v>2</v>
      </c>
      <c r="AY104">
        <v>4</v>
      </c>
      <c r="AZ104">
        <v>4</v>
      </c>
      <c r="BA104">
        <v>2</v>
      </c>
      <c r="BB104">
        <v>3</v>
      </c>
      <c r="BC104">
        <v>2</v>
      </c>
      <c r="BD104">
        <v>4</v>
      </c>
      <c r="BE104">
        <v>1</v>
      </c>
      <c r="BF104">
        <v>4</v>
      </c>
      <c r="BG104">
        <v>1</v>
      </c>
      <c r="BH104">
        <v>4</v>
      </c>
      <c r="BI104">
        <v>1</v>
      </c>
      <c r="BJ104">
        <f>IF(ISERROR(VLOOKUP(#REF!,Usuarios[],2,FALSE)),0,VLOOKUP(#REF!,Usuarios[],2,FALSE))</f>
        <v>0</v>
      </c>
    </row>
    <row r="105" spans="1:62" x14ac:dyDescent="0.25">
      <c r="A105" s="1">
        <v>44354</v>
      </c>
      <c r="B105">
        <v>3</v>
      </c>
      <c r="C105">
        <v>3</v>
      </c>
      <c r="D105">
        <v>2</v>
      </c>
      <c r="E105">
        <v>3</v>
      </c>
      <c r="F105">
        <v>3</v>
      </c>
      <c r="G105">
        <v>4</v>
      </c>
      <c r="H105">
        <v>3</v>
      </c>
      <c r="I105">
        <v>2</v>
      </c>
      <c r="J105">
        <v>3</v>
      </c>
      <c r="K105">
        <v>3</v>
      </c>
      <c r="L105">
        <v>3</v>
      </c>
      <c r="M105">
        <v>2</v>
      </c>
      <c r="N105">
        <v>3</v>
      </c>
      <c r="O105">
        <v>3</v>
      </c>
      <c r="P105">
        <v>3</v>
      </c>
      <c r="Q105">
        <v>3</v>
      </c>
      <c r="R105">
        <v>2</v>
      </c>
      <c r="S105">
        <v>3</v>
      </c>
      <c r="T105">
        <v>3</v>
      </c>
      <c r="U105">
        <v>4</v>
      </c>
      <c r="V105">
        <v>2</v>
      </c>
      <c r="W105">
        <v>3</v>
      </c>
      <c r="X105">
        <v>3</v>
      </c>
      <c r="Y105">
        <v>3</v>
      </c>
      <c r="Z105">
        <v>2</v>
      </c>
      <c r="AA105">
        <v>2</v>
      </c>
      <c r="AB105">
        <v>3</v>
      </c>
      <c r="AC105">
        <v>2</v>
      </c>
      <c r="AD105">
        <v>3</v>
      </c>
      <c r="AE105">
        <v>3</v>
      </c>
      <c r="AF105">
        <v>2</v>
      </c>
      <c r="AG105">
        <v>3</v>
      </c>
      <c r="AH105">
        <v>3</v>
      </c>
      <c r="AI105">
        <v>4</v>
      </c>
      <c r="AJ105">
        <v>2</v>
      </c>
      <c r="AK105">
        <v>3</v>
      </c>
      <c r="AL105">
        <v>3</v>
      </c>
      <c r="AM105">
        <v>3</v>
      </c>
      <c r="AN105">
        <v>3</v>
      </c>
      <c r="AO105">
        <v>3</v>
      </c>
      <c r="AP105">
        <v>2</v>
      </c>
      <c r="AQ105">
        <v>1</v>
      </c>
      <c r="AR105">
        <v>2</v>
      </c>
      <c r="AS105">
        <v>3</v>
      </c>
      <c r="AT105">
        <v>2</v>
      </c>
      <c r="AU105">
        <v>3</v>
      </c>
      <c r="AV105">
        <v>3</v>
      </c>
      <c r="AW105">
        <v>2</v>
      </c>
      <c r="AX105">
        <v>2</v>
      </c>
      <c r="AY105">
        <v>2</v>
      </c>
      <c r="AZ105">
        <v>3</v>
      </c>
      <c r="BA105">
        <v>2</v>
      </c>
      <c r="BB105">
        <v>2</v>
      </c>
      <c r="BC105">
        <v>2</v>
      </c>
      <c r="BD105">
        <v>3</v>
      </c>
      <c r="BE105">
        <v>3</v>
      </c>
      <c r="BF105">
        <v>3</v>
      </c>
      <c r="BG105">
        <v>3</v>
      </c>
      <c r="BH105">
        <v>4</v>
      </c>
      <c r="BI105">
        <v>2</v>
      </c>
      <c r="BJ105">
        <f>IF(ISERROR(VLOOKUP(#REF!,Usuarios[],2,FALSE)),0,VLOOKUP(#REF!,Usuarios[],2,FALSE))</f>
        <v>0</v>
      </c>
    </row>
    <row r="106" spans="1:62" x14ac:dyDescent="0.25">
      <c r="A106" s="1">
        <v>44354</v>
      </c>
      <c r="B106">
        <v>3</v>
      </c>
      <c r="C106">
        <v>3</v>
      </c>
      <c r="D106">
        <v>2</v>
      </c>
      <c r="E106">
        <v>2</v>
      </c>
      <c r="F106">
        <v>3</v>
      </c>
      <c r="G106">
        <v>2</v>
      </c>
      <c r="H106">
        <v>1</v>
      </c>
      <c r="I106">
        <v>2</v>
      </c>
      <c r="J106">
        <v>2</v>
      </c>
      <c r="K106">
        <v>3</v>
      </c>
      <c r="L106">
        <v>3</v>
      </c>
      <c r="M106">
        <v>2</v>
      </c>
      <c r="N106">
        <v>2</v>
      </c>
      <c r="O106">
        <v>3</v>
      </c>
      <c r="P106">
        <v>3</v>
      </c>
      <c r="Q106">
        <v>1</v>
      </c>
      <c r="R106">
        <v>1</v>
      </c>
      <c r="S106">
        <v>3</v>
      </c>
      <c r="T106">
        <v>2</v>
      </c>
      <c r="U106">
        <v>2</v>
      </c>
      <c r="V106">
        <v>2</v>
      </c>
      <c r="W106">
        <v>2</v>
      </c>
      <c r="X106">
        <v>2</v>
      </c>
      <c r="Y106">
        <v>1</v>
      </c>
      <c r="Z106">
        <v>2</v>
      </c>
      <c r="AA106">
        <v>2</v>
      </c>
      <c r="AB106">
        <v>4</v>
      </c>
      <c r="AC106">
        <v>3</v>
      </c>
      <c r="AD106">
        <v>2</v>
      </c>
      <c r="AE106">
        <v>2</v>
      </c>
      <c r="AF106">
        <v>2</v>
      </c>
      <c r="AG106">
        <v>3</v>
      </c>
      <c r="AH106">
        <v>2</v>
      </c>
      <c r="AI106">
        <v>2</v>
      </c>
      <c r="AJ106">
        <v>3</v>
      </c>
      <c r="AK106">
        <v>3</v>
      </c>
      <c r="AL106">
        <v>2</v>
      </c>
      <c r="AM106">
        <v>2</v>
      </c>
      <c r="AN106">
        <v>3</v>
      </c>
      <c r="AO106">
        <v>1</v>
      </c>
      <c r="AP106">
        <v>1</v>
      </c>
      <c r="AQ106">
        <v>1</v>
      </c>
      <c r="AR106">
        <v>2</v>
      </c>
      <c r="AS106">
        <v>1</v>
      </c>
      <c r="AT106">
        <v>3</v>
      </c>
      <c r="AU106">
        <v>2</v>
      </c>
      <c r="AV106">
        <v>1</v>
      </c>
      <c r="AW106">
        <v>2</v>
      </c>
      <c r="AX106">
        <v>2</v>
      </c>
      <c r="AY106">
        <v>3</v>
      </c>
      <c r="AZ106">
        <v>2</v>
      </c>
      <c r="BA106">
        <v>3</v>
      </c>
      <c r="BB106">
        <v>2</v>
      </c>
      <c r="BC106">
        <v>3</v>
      </c>
      <c r="BD106">
        <v>3</v>
      </c>
      <c r="BE106">
        <v>1</v>
      </c>
      <c r="BF106">
        <v>3</v>
      </c>
      <c r="BG106">
        <v>2</v>
      </c>
      <c r="BH106">
        <v>4</v>
      </c>
      <c r="BI106">
        <v>1</v>
      </c>
      <c r="BJ106">
        <f>IF(ISERROR(VLOOKUP(#REF!,Usuarios[],2,FALSE)),0,VLOOKUP(#REF!,Usuarios[],2,FALSE))</f>
        <v>0</v>
      </c>
    </row>
    <row r="107" spans="1:62" x14ac:dyDescent="0.25">
      <c r="A107" s="1">
        <v>44354</v>
      </c>
      <c r="B107">
        <v>4</v>
      </c>
      <c r="C107">
        <v>3</v>
      </c>
      <c r="D107">
        <v>4</v>
      </c>
      <c r="E107">
        <v>4</v>
      </c>
      <c r="F107">
        <v>4</v>
      </c>
      <c r="G107">
        <v>1</v>
      </c>
      <c r="H107">
        <v>2</v>
      </c>
      <c r="I107">
        <v>3</v>
      </c>
      <c r="J107">
        <v>2</v>
      </c>
      <c r="K107">
        <v>4</v>
      </c>
      <c r="L107">
        <v>4</v>
      </c>
      <c r="M107">
        <v>2</v>
      </c>
      <c r="N107">
        <v>3</v>
      </c>
      <c r="O107">
        <v>4</v>
      </c>
      <c r="P107">
        <v>2</v>
      </c>
      <c r="Q107">
        <v>1</v>
      </c>
      <c r="R107">
        <v>2</v>
      </c>
      <c r="S107">
        <v>4</v>
      </c>
      <c r="T107">
        <v>4</v>
      </c>
      <c r="U107">
        <v>4</v>
      </c>
      <c r="V107">
        <v>2</v>
      </c>
      <c r="W107">
        <v>3</v>
      </c>
      <c r="X107">
        <v>4</v>
      </c>
      <c r="Y107">
        <v>3</v>
      </c>
      <c r="Z107">
        <v>4</v>
      </c>
      <c r="AA107">
        <v>1</v>
      </c>
      <c r="AB107">
        <v>2</v>
      </c>
      <c r="AC107">
        <v>2</v>
      </c>
      <c r="AD107">
        <v>3</v>
      </c>
      <c r="AE107">
        <v>3</v>
      </c>
      <c r="AF107">
        <v>4</v>
      </c>
      <c r="AG107">
        <v>3</v>
      </c>
      <c r="AH107">
        <v>3</v>
      </c>
      <c r="AI107">
        <v>3</v>
      </c>
      <c r="AJ107">
        <v>2</v>
      </c>
      <c r="AK107">
        <v>4</v>
      </c>
      <c r="AL107">
        <v>1</v>
      </c>
      <c r="AM107">
        <v>3</v>
      </c>
      <c r="AN107">
        <v>2</v>
      </c>
      <c r="AO107">
        <v>3</v>
      </c>
      <c r="AP107">
        <v>4</v>
      </c>
      <c r="AQ107">
        <v>3</v>
      </c>
      <c r="AR107">
        <v>2</v>
      </c>
      <c r="AS107">
        <v>3</v>
      </c>
      <c r="AT107">
        <v>4</v>
      </c>
      <c r="AU107">
        <v>1</v>
      </c>
      <c r="AV107">
        <v>4</v>
      </c>
      <c r="AW107">
        <v>3</v>
      </c>
      <c r="AX107">
        <v>2</v>
      </c>
      <c r="AY107">
        <v>4</v>
      </c>
      <c r="AZ107">
        <v>4</v>
      </c>
      <c r="BA107">
        <v>2</v>
      </c>
      <c r="BB107">
        <v>2</v>
      </c>
      <c r="BC107">
        <v>2</v>
      </c>
      <c r="BD107">
        <v>3</v>
      </c>
      <c r="BE107">
        <v>3</v>
      </c>
      <c r="BF107">
        <v>4</v>
      </c>
      <c r="BG107">
        <v>1</v>
      </c>
      <c r="BH107">
        <v>2</v>
      </c>
      <c r="BI107">
        <v>3</v>
      </c>
      <c r="BJ107">
        <f>IF(ISERROR(VLOOKUP(#REF!,Usuarios[],2,FALSE)),0,VLOOKUP(#REF!,Usuarios[],2,FALSE))</f>
        <v>0</v>
      </c>
    </row>
    <row r="108" spans="1:62" x14ac:dyDescent="0.25">
      <c r="A108" s="1">
        <v>44354</v>
      </c>
      <c r="B108">
        <v>2</v>
      </c>
      <c r="C108">
        <v>1</v>
      </c>
      <c r="D108">
        <v>3</v>
      </c>
      <c r="E108">
        <v>2</v>
      </c>
      <c r="F108">
        <v>3</v>
      </c>
      <c r="G108">
        <v>3</v>
      </c>
      <c r="H108">
        <v>1</v>
      </c>
      <c r="I108">
        <v>3</v>
      </c>
      <c r="J108">
        <v>2</v>
      </c>
      <c r="K108">
        <v>1</v>
      </c>
      <c r="L108">
        <v>2</v>
      </c>
      <c r="M108">
        <v>1</v>
      </c>
      <c r="N108">
        <v>2</v>
      </c>
      <c r="O108">
        <v>4</v>
      </c>
      <c r="P108">
        <v>3</v>
      </c>
      <c r="Q108">
        <v>3</v>
      </c>
      <c r="R108">
        <v>2</v>
      </c>
      <c r="S108">
        <v>2</v>
      </c>
      <c r="T108">
        <v>2</v>
      </c>
      <c r="U108">
        <v>3</v>
      </c>
      <c r="V108">
        <v>1</v>
      </c>
      <c r="W108">
        <v>1</v>
      </c>
      <c r="X108">
        <v>1</v>
      </c>
      <c r="Y108">
        <v>4</v>
      </c>
      <c r="Z108">
        <v>2</v>
      </c>
      <c r="AA108">
        <v>1</v>
      </c>
      <c r="AB108">
        <v>3</v>
      </c>
      <c r="AC108">
        <v>4</v>
      </c>
      <c r="AD108">
        <v>2</v>
      </c>
      <c r="AE108">
        <v>2</v>
      </c>
      <c r="AF108">
        <v>2</v>
      </c>
      <c r="AG108">
        <v>1</v>
      </c>
      <c r="AH108">
        <v>1</v>
      </c>
      <c r="AI108">
        <v>1</v>
      </c>
      <c r="AJ108">
        <v>3</v>
      </c>
      <c r="AK108">
        <v>3</v>
      </c>
      <c r="AL108">
        <v>2</v>
      </c>
      <c r="AM108">
        <v>2</v>
      </c>
      <c r="AN108">
        <v>2</v>
      </c>
      <c r="AO108">
        <v>2</v>
      </c>
      <c r="AP108">
        <v>2</v>
      </c>
      <c r="AQ108">
        <v>1</v>
      </c>
      <c r="AR108">
        <v>1</v>
      </c>
      <c r="AS108">
        <v>1</v>
      </c>
      <c r="AT108">
        <v>4</v>
      </c>
      <c r="AU108">
        <v>2</v>
      </c>
      <c r="AV108">
        <v>1</v>
      </c>
      <c r="AW108">
        <v>1</v>
      </c>
      <c r="AX108">
        <v>1</v>
      </c>
      <c r="AY108">
        <v>4</v>
      </c>
      <c r="AZ108">
        <v>4</v>
      </c>
      <c r="BA108">
        <v>2</v>
      </c>
      <c r="BB108">
        <v>1</v>
      </c>
      <c r="BC108">
        <v>2</v>
      </c>
      <c r="BD108">
        <v>1</v>
      </c>
      <c r="BE108">
        <v>1</v>
      </c>
      <c r="BF108">
        <v>2</v>
      </c>
      <c r="BG108">
        <v>4</v>
      </c>
      <c r="BH108">
        <v>1</v>
      </c>
      <c r="BI108">
        <v>1</v>
      </c>
      <c r="BJ108">
        <f>IF(ISERROR(VLOOKUP(#REF!,Usuarios[],2,FALSE)),0,VLOOKUP(#REF!,Usuarios[],2,FALSE))</f>
        <v>0</v>
      </c>
    </row>
    <row r="109" spans="1:62" x14ac:dyDescent="0.25">
      <c r="A109" s="1">
        <v>44354</v>
      </c>
      <c r="B109">
        <v>4</v>
      </c>
      <c r="C109">
        <v>4</v>
      </c>
      <c r="D109">
        <v>2</v>
      </c>
      <c r="E109">
        <v>2</v>
      </c>
      <c r="F109">
        <v>4</v>
      </c>
      <c r="G109">
        <v>2</v>
      </c>
      <c r="H109">
        <v>1</v>
      </c>
      <c r="I109">
        <v>3</v>
      </c>
      <c r="J109">
        <v>3</v>
      </c>
      <c r="K109">
        <v>3</v>
      </c>
      <c r="L109">
        <v>1</v>
      </c>
      <c r="M109">
        <v>4</v>
      </c>
      <c r="N109">
        <v>1</v>
      </c>
      <c r="O109">
        <v>3</v>
      </c>
      <c r="P109">
        <v>2</v>
      </c>
      <c r="Q109">
        <v>1</v>
      </c>
      <c r="R109">
        <v>1</v>
      </c>
      <c r="S109">
        <v>1</v>
      </c>
      <c r="T109">
        <v>1</v>
      </c>
      <c r="U109">
        <v>4</v>
      </c>
      <c r="V109">
        <v>2</v>
      </c>
      <c r="W109">
        <v>1</v>
      </c>
      <c r="X109">
        <v>2</v>
      </c>
      <c r="Y109">
        <v>4</v>
      </c>
      <c r="Z109">
        <v>2</v>
      </c>
      <c r="AA109">
        <v>4</v>
      </c>
      <c r="AB109">
        <v>3</v>
      </c>
      <c r="AC109">
        <v>4</v>
      </c>
      <c r="AD109">
        <v>1</v>
      </c>
      <c r="AE109">
        <v>1</v>
      </c>
      <c r="AF109">
        <v>1</v>
      </c>
      <c r="AG109">
        <v>4</v>
      </c>
      <c r="AH109">
        <v>2</v>
      </c>
      <c r="AI109">
        <v>2</v>
      </c>
      <c r="AJ109">
        <v>2</v>
      </c>
      <c r="AK109">
        <v>2</v>
      </c>
      <c r="AL109">
        <v>4</v>
      </c>
      <c r="AM109">
        <v>1</v>
      </c>
      <c r="AN109">
        <v>1</v>
      </c>
      <c r="AO109">
        <v>1</v>
      </c>
      <c r="AP109">
        <v>4</v>
      </c>
      <c r="AQ109">
        <v>2</v>
      </c>
      <c r="AR109">
        <v>1</v>
      </c>
      <c r="AS109">
        <v>1</v>
      </c>
      <c r="AT109">
        <v>4</v>
      </c>
      <c r="AU109">
        <v>2</v>
      </c>
      <c r="AV109">
        <v>1</v>
      </c>
      <c r="AW109">
        <v>1</v>
      </c>
      <c r="AX109">
        <v>2</v>
      </c>
      <c r="AY109">
        <v>3</v>
      </c>
      <c r="AZ109">
        <v>4</v>
      </c>
      <c r="BA109">
        <v>1</v>
      </c>
      <c r="BB109">
        <v>4</v>
      </c>
      <c r="BC109">
        <v>2</v>
      </c>
      <c r="BD109">
        <v>4</v>
      </c>
      <c r="BE109">
        <v>1</v>
      </c>
      <c r="BF109">
        <v>1</v>
      </c>
      <c r="BG109">
        <v>3</v>
      </c>
      <c r="BH109">
        <v>3</v>
      </c>
      <c r="BI109">
        <v>1</v>
      </c>
      <c r="BJ109">
        <f>IF(ISERROR(VLOOKUP(#REF!,Usuarios[],2,FALSE)),0,VLOOKUP(#REF!,Usuarios[],2,FALSE))</f>
        <v>0</v>
      </c>
    </row>
    <row r="110" spans="1:62" x14ac:dyDescent="0.25">
      <c r="A110" s="1">
        <v>44354</v>
      </c>
      <c r="B110">
        <v>3</v>
      </c>
      <c r="C110">
        <v>3</v>
      </c>
      <c r="D110">
        <v>1</v>
      </c>
      <c r="E110">
        <v>2</v>
      </c>
      <c r="F110">
        <v>4</v>
      </c>
      <c r="G110">
        <v>4</v>
      </c>
      <c r="H110">
        <v>2</v>
      </c>
      <c r="I110">
        <v>2</v>
      </c>
      <c r="J110">
        <v>2</v>
      </c>
      <c r="K110">
        <v>3</v>
      </c>
      <c r="L110">
        <v>2</v>
      </c>
      <c r="M110">
        <v>2</v>
      </c>
      <c r="N110">
        <v>3</v>
      </c>
      <c r="O110">
        <v>3</v>
      </c>
      <c r="P110">
        <v>3</v>
      </c>
      <c r="Q110">
        <v>2</v>
      </c>
      <c r="R110">
        <v>2</v>
      </c>
      <c r="S110">
        <v>2</v>
      </c>
      <c r="T110">
        <v>3</v>
      </c>
      <c r="U110">
        <v>4</v>
      </c>
      <c r="V110">
        <v>1</v>
      </c>
      <c r="W110">
        <v>2</v>
      </c>
      <c r="X110">
        <v>3</v>
      </c>
      <c r="Y110">
        <v>4</v>
      </c>
      <c r="Z110">
        <v>1</v>
      </c>
      <c r="AA110">
        <v>2</v>
      </c>
      <c r="AB110">
        <v>2</v>
      </c>
      <c r="AC110">
        <v>2</v>
      </c>
      <c r="AD110">
        <v>3</v>
      </c>
      <c r="AE110">
        <v>3</v>
      </c>
      <c r="AF110">
        <v>2</v>
      </c>
      <c r="AG110">
        <v>3</v>
      </c>
      <c r="AH110">
        <v>3</v>
      </c>
      <c r="AI110">
        <v>3</v>
      </c>
      <c r="AJ110">
        <v>4</v>
      </c>
      <c r="AK110">
        <v>2</v>
      </c>
      <c r="AL110">
        <v>3</v>
      </c>
      <c r="AM110">
        <v>3</v>
      </c>
      <c r="AN110">
        <v>2</v>
      </c>
      <c r="AO110">
        <v>2</v>
      </c>
      <c r="AP110">
        <v>4</v>
      </c>
      <c r="AQ110">
        <v>2</v>
      </c>
      <c r="AR110">
        <v>2</v>
      </c>
      <c r="AS110">
        <v>2</v>
      </c>
      <c r="AT110">
        <v>3</v>
      </c>
      <c r="AU110">
        <v>2</v>
      </c>
      <c r="AV110">
        <v>2</v>
      </c>
      <c r="AW110">
        <v>3</v>
      </c>
      <c r="AX110">
        <v>3</v>
      </c>
      <c r="AY110">
        <v>2</v>
      </c>
      <c r="AZ110">
        <v>4</v>
      </c>
      <c r="BA110">
        <v>2</v>
      </c>
      <c r="BB110">
        <v>2</v>
      </c>
      <c r="BC110">
        <v>4</v>
      </c>
      <c r="BD110">
        <v>4</v>
      </c>
      <c r="BE110">
        <v>1</v>
      </c>
      <c r="BF110">
        <v>3</v>
      </c>
      <c r="BG110">
        <v>4</v>
      </c>
      <c r="BH110">
        <v>4</v>
      </c>
      <c r="BI110">
        <v>2</v>
      </c>
      <c r="BJ110">
        <f>IF(ISERROR(VLOOKUP(#REF!,Usuarios[],2,FALSE)),0,VLOOKUP(#REF!,Usuarios[],2,FALSE))</f>
        <v>0</v>
      </c>
    </row>
    <row r="111" spans="1:62" x14ac:dyDescent="0.25">
      <c r="A111" s="1">
        <v>44354</v>
      </c>
      <c r="B111">
        <v>4</v>
      </c>
      <c r="C111">
        <v>4</v>
      </c>
      <c r="D111">
        <v>2</v>
      </c>
      <c r="E111">
        <v>2</v>
      </c>
      <c r="F111">
        <v>3</v>
      </c>
      <c r="G111">
        <v>2</v>
      </c>
      <c r="H111">
        <v>2</v>
      </c>
      <c r="I111">
        <v>2</v>
      </c>
      <c r="J111">
        <v>3</v>
      </c>
      <c r="K111">
        <v>3</v>
      </c>
      <c r="L111">
        <v>3</v>
      </c>
      <c r="M111">
        <v>4</v>
      </c>
      <c r="N111">
        <v>2</v>
      </c>
      <c r="O111">
        <v>3</v>
      </c>
      <c r="P111">
        <v>3</v>
      </c>
      <c r="Q111">
        <v>4</v>
      </c>
      <c r="R111">
        <v>2</v>
      </c>
      <c r="S111">
        <v>2</v>
      </c>
      <c r="T111">
        <v>2</v>
      </c>
      <c r="U111">
        <v>4</v>
      </c>
      <c r="V111">
        <v>2</v>
      </c>
      <c r="W111">
        <v>4</v>
      </c>
      <c r="X111">
        <v>2</v>
      </c>
      <c r="Y111">
        <v>3</v>
      </c>
      <c r="Z111">
        <v>3</v>
      </c>
      <c r="AA111">
        <v>2</v>
      </c>
      <c r="AB111">
        <v>3</v>
      </c>
      <c r="AC111">
        <v>2</v>
      </c>
      <c r="AD111">
        <v>2</v>
      </c>
      <c r="AE111">
        <v>4</v>
      </c>
      <c r="AF111">
        <v>1</v>
      </c>
      <c r="AG111">
        <v>4</v>
      </c>
      <c r="AH111">
        <v>4</v>
      </c>
      <c r="AI111">
        <v>4</v>
      </c>
      <c r="AJ111">
        <v>2</v>
      </c>
      <c r="AK111">
        <v>3</v>
      </c>
      <c r="AL111">
        <v>2</v>
      </c>
      <c r="AM111">
        <v>2</v>
      </c>
      <c r="AN111">
        <v>2</v>
      </c>
      <c r="AO111">
        <v>2</v>
      </c>
      <c r="AP111">
        <v>3</v>
      </c>
      <c r="AQ111">
        <v>2</v>
      </c>
      <c r="AR111">
        <v>3</v>
      </c>
      <c r="AS111">
        <v>4</v>
      </c>
      <c r="AT111">
        <v>2</v>
      </c>
      <c r="AU111">
        <v>3</v>
      </c>
      <c r="AV111">
        <v>2</v>
      </c>
      <c r="AW111">
        <v>3</v>
      </c>
      <c r="AX111">
        <v>2</v>
      </c>
      <c r="AY111">
        <v>3</v>
      </c>
      <c r="AZ111">
        <v>4</v>
      </c>
      <c r="BA111">
        <v>2</v>
      </c>
      <c r="BB111">
        <v>2</v>
      </c>
      <c r="BC111">
        <v>2</v>
      </c>
      <c r="BD111">
        <v>4</v>
      </c>
      <c r="BE111">
        <v>2</v>
      </c>
      <c r="BF111">
        <v>1</v>
      </c>
      <c r="BG111">
        <v>2</v>
      </c>
      <c r="BH111">
        <v>4</v>
      </c>
      <c r="BI111">
        <v>3</v>
      </c>
      <c r="BJ111">
        <f>IF(ISERROR(VLOOKUP(#REF!,Usuarios[],2,FALSE)),0,VLOOKUP(#REF!,Usuarios[],2,FALSE))</f>
        <v>0</v>
      </c>
    </row>
    <row r="112" spans="1:62" x14ac:dyDescent="0.25">
      <c r="A112" s="1">
        <v>44354</v>
      </c>
      <c r="B112">
        <v>4</v>
      </c>
      <c r="C112">
        <v>3</v>
      </c>
      <c r="D112">
        <v>3</v>
      </c>
      <c r="E112">
        <v>3</v>
      </c>
      <c r="F112">
        <v>2</v>
      </c>
      <c r="G112">
        <v>1</v>
      </c>
      <c r="H112">
        <v>2</v>
      </c>
      <c r="I112">
        <v>1</v>
      </c>
      <c r="J112">
        <v>3</v>
      </c>
      <c r="K112">
        <v>3</v>
      </c>
      <c r="L112">
        <v>3</v>
      </c>
      <c r="M112">
        <v>1</v>
      </c>
      <c r="N112">
        <v>2</v>
      </c>
      <c r="O112">
        <v>3</v>
      </c>
      <c r="P112">
        <v>3</v>
      </c>
      <c r="Q112">
        <v>2</v>
      </c>
      <c r="R112">
        <v>2</v>
      </c>
      <c r="S112">
        <v>2</v>
      </c>
      <c r="T112">
        <v>2</v>
      </c>
      <c r="U112">
        <v>3</v>
      </c>
      <c r="V112">
        <v>1</v>
      </c>
      <c r="W112">
        <v>2</v>
      </c>
      <c r="X112">
        <v>2</v>
      </c>
      <c r="Y112">
        <v>2</v>
      </c>
      <c r="Z112">
        <v>2</v>
      </c>
      <c r="AA112">
        <v>2</v>
      </c>
      <c r="AB112">
        <v>3</v>
      </c>
      <c r="AC112">
        <v>2</v>
      </c>
      <c r="AD112">
        <v>2</v>
      </c>
      <c r="AE112">
        <v>2</v>
      </c>
      <c r="AF112">
        <v>2</v>
      </c>
      <c r="AG112">
        <v>2</v>
      </c>
      <c r="AH112">
        <v>2</v>
      </c>
      <c r="AI112">
        <v>2</v>
      </c>
      <c r="AJ112">
        <v>2</v>
      </c>
      <c r="AK112">
        <v>2</v>
      </c>
      <c r="AL112">
        <v>1</v>
      </c>
      <c r="AM112">
        <v>2</v>
      </c>
      <c r="AN112">
        <v>3</v>
      </c>
      <c r="AO112">
        <v>3</v>
      </c>
      <c r="AP112">
        <v>2</v>
      </c>
      <c r="AQ112">
        <v>2</v>
      </c>
      <c r="AR112">
        <v>2</v>
      </c>
      <c r="AS112">
        <v>2</v>
      </c>
      <c r="AT112">
        <v>2</v>
      </c>
      <c r="AU112">
        <v>2</v>
      </c>
      <c r="AV112">
        <v>2</v>
      </c>
      <c r="AW112">
        <v>2</v>
      </c>
      <c r="AX112">
        <v>1</v>
      </c>
      <c r="AY112">
        <v>2</v>
      </c>
      <c r="AZ112">
        <v>2</v>
      </c>
      <c r="BA112">
        <v>2</v>
      </c>
      <c r="BB112">
        <v>2</v>
      </c>
      <c r="BC112">
        <v>2</v>
      </c>
      <c r="BD112">
        <v>2</v>
      </c>
      <c r="BE112">
        <v>2</v>
      </c>
      <c r="BF112">
        <v>2</v>
      </c>
      <c r="BG112">
        <v>2</v>
      </c>
      <c r="BH112">
        <v>2</v>
      </c>
      <c r="BI112">
        <v>2</v>
      </c>
      <c r="BJ112">
        <f>IF(ISERROR(VLOOKUP(#REF!,Usuarios[],2,FALSE)),0,VLOOKUP(#REF!,Usuarios[],2,FALSE))</f>
        <v>0</v>
      </c>
    </row>
    <row r="113" spans="1:62" x14ac:dyDescent="0.25">
      <c r="A113" s="1">
        <v>44354</v>
      </c>
      <c r="B113">
        <v>4</v>
      </c>
      <c r="C113">
        <v>3</v>
      </c>
      <c r="D113">
        <v>2</v>
      </c>
      <c r="E113">
        <v>3</v>
      </c>
      <c r="F113">
        <v>3</v>
      </c>
      <c r="G113">
        <v>2</v>
      </c>
      <c r="H113">
        <v>3</v>
      </c>
      <c r="I113">
        <v>2</v>
      </c>
      <c r="J113">
        <v>3</v>
      </c>
      <c r="K113">
        <v>2</v>
      </c>
      <c r="L113">
        <v>3</v>
      </c>
      <c r="M113">
        <v>2</v>
      </c>
      <c r="N113">
        <v>2</v>
      </c>
      <c r="O113">
        <v>3</v>
      </c>
      <c r="P113">
        <v>4</v>
      </c>
      <c r="Q113">
        <v>3</v>
      </c>
      <c r="R113">
        <v>3</v>
      </c>
      <c r="S113">
        <v>3</v>
      </c>
      <c r="T113">
        <v>4</v>
      </c>
      <c r="U113">
        <v>4</v>
      </c>
      <c r="V113">
        <v>2</v>
      </c>
      <c r="W113">
        <v>2</v>
      </c>
      <c r="X113">
        <v>4</v>
      </c>
      <c r="Y113">
        <v>3</v>
      </c>
      <c r="Z113">
        <v>2</v>
      </c>
      <c r="AA113">
        <v>3</v>
      </c>
      <c r="AB113">
        <v>3</v>
      </c>
      <c r="AC113">
        <v>2</v>
      </c>
      <c r="AD113">
        <v>4</v>
      </c>
      <c r="AE113">
        <v>2</v>
      </c>
      <c r="AF113">
        <v>3</v>
      </c>
      <c r="AG113">
        <v>4</v>
      </c>
      <c r="AH113">
        <v>2</v>
      </c>
      <c r="AI113">
        <v>2</v>
      </c>
      <c r="AJ113">
        <v>2</v>
      </c>
      <c r="AK113">
        <v>3</v>
      </c>
      <c r="AL113">
        <v>2</v>
      </c>
      <c r="AM113">
        <v>2</v>
      </c>
      <c r="AN113">
        <v>2</v>
      </c>
      <c r="AO113">
        <v>3</v>
      </c>
      <c r="AP113">
        <v>2</v>
      </c>
      <c r="AQ113">
        <v>1</v>
      </c>
      <c r="AR113">
        <v>2</v>
      </c>
      <c r="AS113">
        <v>2</v>
      </c>
      <c r="AT113">
        <v>2</v>
      </c>
      <c r="AU113">
        <v>1</v>
      </c>
      <c r="AV113">
        <v>3</v>
      </c>
      <c r="AW113">
        <v>2</v>
      </c>
      <c r="AX113">
        <v>2</v>
      </c>
      <c r="AY113">
        <v>4</v>
      </c>
      <c r="AZ113">
        <v>4</v>
      </c>
      <c r="BA113">
        <v>2</v>
      </c>
      <c r="BB113">
        <v>2</v>
      </c>
      <c r="BC113">
        <v>3</v>
      </c>
      <c r="BD113">
        <v>3</v>
      </c>
      <c r="BE113">
        <v>2</v>
      </c>
      <c r="BF113">
        <v>2</v>
      </c>
      <c r="BG113">
        <v>3</v>
      </c>
      <c r="BH113">
        <v>2</v>
      </c>
      <c r="BI113">
        <v>2</v>
      </c>
      <c r="BJ113">
        <f>IF(ISERROR(VLOOKUP(#REF!,Usuarios[],2,FALSE)),0,VLOOKUP(#REF!,Usuarios[],2,FALSE))</f>
        <v>0</v>
      </c>
    </row>
  </sheetData>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C7F7A-920F-4300-AEC5-8BAC2BC0B316}">
  <dimension ref="A1:F15"/>
  <sheetViews>
    <sheetView workbookViewId="0">
      <selection activeCell="A16" sqref="A16"/>
    </sheetView>
  </sheetViews>
  <sheetFormatPr baseColWidth="10" defaultRowHeight="15" x14ac:dyDescent="0.25"/>
  <cols>
    <col min="1" max="1" width="38.42578125" customWidth="1"/>
  </cols>
  <sheetData>
    <row r="1" spans="1:6" x14ac:dyDescent="0.25">
      <c r="A1" s="21" t="s">
        <v>15124</v>
      </c>
      <c r="B1" s="7"/>
      <c r="C1" s="7"/>
      <c r="D1" s="7"/>
      <c r="E1" s="7"/>
    </row>
    <row r="3" spans="1:6" x14ac:dyDescent="0.25">
      <c r="B3" t="s">
        <v>1162</v>
      </c>
      <c r="C3" t="s">
        <v>1163</v>
      </c>
      <c r="D3" t="s">
        <v>1164</v>
      </c>
      <c r="E3" t="s">
        <v>1165</v>
      </c>
      <c r="F3" t="s">
        <v>15202</v>
      </c>
    </row>
    <row r="4" spans="1:6" x14ac:dyDescent="0.25">
      <c r="A4" t="s">
        <v>1166</v>
      </c>
      <c r="B4">
        <v>0.73650000000000004</v>
      </c>
      <c r="C4">
        <v>0.39079999999999998</v>
      </c>
      <c r="D4">
        <v>0.3407</v>
      </c>
      <c r="E4">
        <v>0.37040000000000001</v>
      </c>
      <c r="F4">
        <v>229</v>
      </c>
    </row>
    <row r="5" spans="1:6" x14ac:dyDescent="0.25">
      <c r="A5" t="s">
        <v>1167</v>
      </c>
      <c r="B5">
        <v>0.74039999999999995</v>
      </c>
      <c r="C5">
        <v>0.38229999999999997</v>
      </c>
      <c r="D5">
        <v>0.33110000000000001</v>
      </c>
      <c r="E5">
        <v>0.3594</v>
      </c>
    </row>
    <row r="6" spans="1:6" x14ac:dyDescent="0.25">
      <c r="A6" t="s">
        <v>1168</v>
      </c>
      <c r="B6">
        <v>0.72309999999999997</v>
      </c>
      <c r="C6">
        <v>0.37119999999999997</v>
      </c>
      <c r="D6">
        <v>0.32</v>
      </c>
      <c r="E6">
        <v>0.34720000000000001</v>
      </c>
    </row>
    <row r="7" spans="1:6" x14ac:dyDescent="0.25">
      <c r="A7" t="s">
        <v>1169</v>
      </c>
      <c r="B7">
        <v>0.74039999999999995</v>
      </c>
      <c r="C7">
        <v>0.38229999999999997</v>
      </c>
      <c r="D7">
        <v>0.33110000000000001</v>
      </c>
      <c r="E7">
        <v>0.3594</v>
      </c>
    </row>
    <row r="8" spans="1:6" x14ac:dyDescent="0.25">
      <c r="A8" t="s">
        <v>1170</v>
      </c>
      <c r="B8">
        <v>0.74039999999999995</v>
      </c>
      <c r="C8">
        <v>0.38229999999999997</v>
      </c>
      <c r="D8">
        <v>0.33110000000000001</v>
      </c>
      <c r="E8">
        <v>0.3594</v>
      </c>
    </row>
    <row r="9" spans="1:6" x14ac:dyDescent="0.25">
      <c r="A9" t="s">
        <v>1171</v>
      </c>
      <c r="B9">
        <v>0.73480000000000001</v>
      </c>
      <c r="C9">
        <v>0.39040000000000002</v>
      </c>
      <c r="D9">
        <v>0.34089999999999998</v>
      </c>
      <c r="E9">
        <v>0.3695</v>
      </c>
    </row>
    <row r="10" spans="1:6" x14ac:dyDescent="0.25">
      <c r="A10" t="s">
        <v>1172</v>
      </c>
      <c r="B10">
        <v>0.73160000000000003</v>
      </c>
      <c r="C10">
        <v>0.39</v>
      </c>
      <c r="D10">
        <v>0.33839999999999998</v>
      </c>
      <c r="E10">
        <v>0.36849999999999999</v>
      </c>
    </row>
    <row r="11" spans="1:6" x14ac:dyDescent="0.25">
      <c r="A11" t="s">
        <v>1173</v>
      </c>
      <c r="B11">
        <v>0.72299999999999998</v>
      </c>
      <c r="C11">
        <v>0.36670000000000003</v>
      </c>
      <c r="D11">
        <v>0.31619999999999998</v>
      </c>
      <c r="E11">
        <v>0.38140000000000002</v>
      </c>
    </row>
    <row r="12" spans="1:6" x14ac:dyDescent="0.25">
      <c r="A12" t="s">
        <v>1174</v>
      </c>
      <c r="B12">
        <v>0.71689999999999998</v>
      </c>
      <c r="C12">
        <v>0.3659</v>
      </c>
      <c r="D12">
        <v>0.31269999999999998</v>
      </c>
      <c r="E12">
        <v>0.38030000000000003</v>
      </c>
      <c r="F12">
        <v>236</v>
      </c>
    </row>
    <row r="13" spans="1:6" x14ac:dyDescent="0.25">
      <c r="A13" t="s">
        <v>1175</v>
      </c>
      <c r="B13">
        <v>0.71960000000000002</v>
      </c>
      <c r="C13">
        <v>0.36799999999999999</v>
      </c>
      <c r="D13">
        <v>0.31609999999999999</v>
      </c>
      <c r="E13">
        <v>0.38169999999999998</v>
      </c>
    </row>
    <row r="14" spans="1:6" x14ac:dyDescent="0.25">
      <c r="A14" t="s">
        <v>15203</v>
      </c>
      <c r="B14">
        <v>0.78439999999999999</v>
      </c>
      <c r="C14">
        <v>0.65859999999999996</v>
      </c>
      <c r="D14">
        <v>0.48720000000000002</v>
      </c>
      <c r="E14">
        <v>0.61370000000000002</v>
      </c>
      <c r="F14">
        <v>250</v>
      </c>
    </row>
    <row r="15" spans="1:6" x14ac:dyDescent="0.25">
      <c r="A15" t="s">
        <v>15204</v>
      </c>
      <c r="B15">
        <v>0.77639999999999998</v>
      </c>
      <c r="C15">
        <v>0.64729999999999999</v>
      </c>
      <c r="D15">
        <v>0.48370000000000002</v>
      </c>
      <c r="E15">
        <v>0.60409999999999997</v>
      </c>
      <c r="F15">
        <v>251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DBC5-F76F-4240-AC79-01E119877497}">
  <dimension ref="A2:E30798"/>
  <sheetViews>
    <sheetView workbookViewId="0">
      <selection activeCell="B3" sqref="B3"/>
    </sheetView>
  </sheetViews>
  <sheetFormatPr baseColWidth="10" defaultRowHeight="15" x14ac:dyDescent="0.25"/>
  <cols>
    <col min="1" max="1" width="15.7109375" bestFit="1" customWidth="1"/>
    <col min="2" max="2" width="69" bestFit="1" customWidth="1"/>
    <col min="3" max="3" width="33" bestFit="1" customWidth="1"/>
    <col min="4" max="5" width="81.140625" bestFit="1" customWidth="1"/>
  </cols>
  <sheetData>
    <row r="2" spans="1:5" ht="18.75" x14ac:dyDescent="0.3">
      <c r="A2" s="46" t="s">
        <v>15119</v>
      </c>
      <c r="B2" s="46"/>
      <c r="C2" s="46"/>
      <c r="D2" s="7"/>
    </row>
    <row r="3" spans="1:5" ht="18.75" x14ac:dyDescent="0.3">
      <c r="B3" s="25"/>
      <c r="C3" s="25"/>
    </row>
    <row r="4" spans="1:5" x14ac:dyDescent="0.25">
      <c r="A4" s="35" t="s">
        <v>15120</v>
      </c>
      <c r="C4" s="20"/>
      <c r="D4" s="20"/>
    </row>
    <row r="5" spans="1:5" ht="18.75" x14ac:dyDescent="0.3">
      <c r="A5" s="40"/>
      <c r="B5" s="37" t="s">
        <v>15121</v>
      </c>
      <c r="D5" s="20"/>
    </row>
    <row r="6" spans="1:5" ht="18.75" x14ac:dyDescent="0.3">
      <c r="A6" s="40"/>
      <c r="B6" s="37"/>
      <c r="C6" s="38" t="s">
        <v>15122</v>
      </c>
      <c r="D6" s="20"/>
    </row>
    <row r="7" spans="1:5" ht="18.75" x14ac:dyDescent="0.3">
      <c r="A7" s="40"/>
      <c r="B7" s="37"/>
      <c r="C7" s="38"/>
      <c r="D7" s="41" t="s">
        <v>15123</v>
      </c>
    </row>
    <row r="8" spans="1:5" ht="18.75" x14ac:dyDescent="0.3">
      <c r="A8" s="40"/>
      <c r="B8" s="37"/>
      <c r="C8" s="38"/>
      <c r="D8" s="41"/>
      <c r="E8" s="22"/>
    </row>
    <row r="9" spans="1:5" x14ac:dyDescent="0.25">
      <c r="A9" s="36" t="s">
        <v>15150</v>
      </c>
      <c r="B9" s="33" t="s">
        <v>15185</v>
      </c>
      <c r="C9" s="34" t="s">
        <v>15186</v>
      </c>
      <c r="D9" s="42" t="s">
        <v>15187</v>
      </c>
    </row>
    <row r="10" spans="1:5" x14ac:dyDescent="0.25">
      <c r="A10" s="2">
        <v>44284.387499999997</v>
      </c>
      <c r="B10" t="s">
        <v>162</v>
      </c>
      <c r="C10" t="s">
        <v>1249</v>
      </c>
    </row>
    <row r="11" spans="1:5" x14ac:dyDescent="0.25">
      <c r="A11" s="2">
        <v>44284.387499999997</v>
      </c>
      <c r="B11" t="s">
        <v>162</v>
      </c>
      <c r="C11" t="s">
        <v>1249</v>
      </c>
    </row>
    <row r="12" spans="1:5" x14ac:dyDescent="0.25">
      <c r="A12" s="2">
        <v>44284.387499999997</v>
      </c>
      <c r="B12" t="s">
        <v>183</v>
      </c>
      <c r="C12" t="s">
        <v>6443</v>
      </c>
    </row>
    <row r="13" spans="1:5" x14ac:dyDescent="0.25">
      <c r="A13" s="2">
        <v>44284.387499999997</v>
      </c>
      <c r="B13" t="s">
        <v>162</v>
      </c>
      <c r="C13" t="s">
        <v>1538</v>
      </c>
    </row>
    <row r="14" spans="1:5" x14ac:dyDescent="0.25">
      <c r="A14" s="2">
        <v>44284.387499999997</v>
      </c>
      <c r="B14" t="s">
        <v>162</v>
      </c>
      <c r="C14" t="s">
        <v>6386</v>
      </c>
    </row>
    <row r="15" spans="1:5" x14ac:dyDescent="0.25">
      <c r="A15" s="2">
        <v>44284.387499999997</v>
      </c>
      <c r="B15" t="s">
        <v>162</v>
      </c>
      <c r="D15" t="s">
        <v>947</v>
      </c>
    </row>
    <row r="16" spans="1:5" x14ac:dyDescent="0.25">
      <c r="A16" s="2">
        <v>44284.387499999997</v>
      </c>
      <c r="B16" t="s">
        <v>162</v>
      </c>
      <c r="D16" t="s">
        <v>820</v>
      </c>
    </row>
    <row r="17" spans="1:4" x14ac:dyDescent="0.25">
      <c r="A17" s="2">
        <v>44284.387499999997</v>
      </c>
      <c r="B17" t="s">
        <v>183</v>
      </c>
      <c r="D17" t="s">
        <v>1046</v>
      </c>
    </row>
    <row r="18" spans="1:4" x14ac:dyDescent="0.25">
      <c r="A18" s="2">
        <v>44284.387499999997</v>
      </c>
      <c r="B18" t="s">
        <v>162</v>
      </c>
      <c r="D18" t="s">
        <v>947</v>
      </c>
    </row>
    <row r="19" spans="1:4" x14ac:dyDescent="0.25">
      <c r="A19" s="2">
        <v>44284.387499999997</v>
      </c>
      <c r="B19" t="s">
        <v>162</v>
      </c>
      <c r="D19" t="s">
        <v>820</v>
      </c>
    </row>
    <row r="20" spans="1:4" x14ac:dyDescent="0.25">
      <c r="A20" s="2">
        <v>44284.388194444444</v>
      </c>
      <c r="B20" t="s">
        <v>169</v>
      </c>
      <c r="C20" t="s">
        <v>6396</v>
      </c>
    </row>
    <row r="21" spans="1:4" x14ac:dyDescent="0.25">
      <c r="A21" s="2">
        <v>44284.388194444444</v>
      </c>
      <c r="B21" t="s">
        <v>169</v>
      </c>
      <c r="C21" t="s">
        <v>6396</v>
      </c>
    </row>
    <row r="22" spans="1:4" x14ac:dyDescent="0.25">
      <c r="A22" s="2">
        <v>44284.388194444444</v>
      </c>
      <c r="B22" t="s">
        <v>183</v>
      </c>
      <c r="C22" t="s">
        <v>6396</v>
      </c>
    </row>
    <row r="23" spans="1:4" x14ac:dyDescent="0.25">
      <c r="A23" s="2">
        <v>44284.388194444444</v>
      </c>
      <c r="B23" t="s">
        <v>162</v>
      </c>
      <c r="C23" t="s">
        <v>9539</v>
      </c>
    </row>
    <row r="24" spans="1:4" x14ac:dyDescent="0.25">
      <c r="A24" s="2">
        <v>44284.388194444444</v>
      </c>
      <c r="B24" t="s">
        <v>162</v>
      </c>
      <c r="C24" t="s">
        <v>6386</v>
      </c>
    </row>
    <row r="25" spans="1:4" x14ac:dyDescent="0.25">
      <c r="A25" s="2">
        <v>44284.388194444444</v>
      </c>
      <c r="B25" t="s">
        <v>169</v>
      </c>
      <c r="D25" t="s">
        <v>963</v>
      </c>
    </row>
    <row r="26" spans="1:4" x14ac:dyDescent="0.25">
      <c r="A26" s="2">
        <v>44284.388194444444</v>
      </c>
      <c r="B26" t="s">
        <v>169</v>
      </c>
      <c r="D26" t="s">
        <v>820</v>
      </c>
    </row>
    <row r="27" spans="1:4" x14ac:dyDescent="0.25">
      <c r="A27" s="2">
        <v>44284.388194444444</v>
      </c>
      <c r="B27" t="s">
        <v>183</v>
      </c>
      <c r="D27" t="s">
        <v>820</v>
      </c>
    </row>
    <row r="28" spans="1:4" x14ac:dyDescent="0.25">
      <c r="A28" s="2">
        <v>44284.388194444444</v>
      </c>
      <c r="B28" t="s">
        <v>162</v>
      </c>
      <c r="D28" t="s">
        <v>876</v>
      </c>
    </row>
    <row r="29" spans="1:4" x14ac:dyDescent="0.25">
      <c r="A29" s="2">
        <v>44284.388194444444</v>
      </c>
      <c r="B29" t="s">
        <v>162</v>
      </c>
      <c r="D29" t="s">
        <v>860</v>
      </c>
    </row>
    <row r="30" spans="1:4" x14ac:dyDescent="0.25">
      <c r="A30" s="2">
        <v>44284.388888888891</v>
      </c>
      <c r="B30" t="s">
        <v>169</v>
      </c>
      <c r="C30" t="s">
        <v>6988</v>
      </c>
    </row>
    <row r="31" spans="1:4" x14ac:dyDescent="0.25">
      <c r="A31" s="2">
        <v>44284.388888888891</v>
      </c>
      <c r="B31" t="s">
        <v>162</v>
      </c>
      <c r="C31" t="s">
        <v>9540</v>
      </c>
    </row>
    <row r="32" spans="1:4" x14ac:dyDescent="0.25">
      <c r="A32" s="2">
        <v>44284.388888888891</v>
      </c>
      <c r="B32" t="s">
        <v>162</v>
      </c>
      <c r="C32" t="s">
        <v>6386</v>
      </c>
    </row>
    <row r="33" spans="1:4" x14ac:dyDescent="0.25">
      <c r="A33" s="2">
        <v>44284.388888888891</v>
      </c>
      <c r="B33" t="s">
        <v>162</v>
      </c>
      <c r="C33" t="s">
        <v>1538</v>
      </c>
    </row>
    <row r="34" spans="1:4" x14ac:dyDescent="0.25">
      <c r="A34" s="2">
        <v>44284.388888888891</v>
      </c>
      <c r="B34" t="s">
        <v>162</v>
      </c>
      <c r="C34" t="s">
        <v>6386</v>
      </c>
    </row>
    <row r="35" spans="1:4" x14ac:dyDescent="0.25">
      <c r="A35" s="2">
        <v>44284.388888888891</v>
      </c>
      <c r="B35" t="s">
        <v>169</v>
      </c>
      <c r="D35" t="s">
        <v>964</v>
      </c>
    </row>
    <row r="36" spans="1:4" x14ac:dyDescent="0.25">
      <c r="A36" s="2">
        <v>44284.388888888891</v>
      </c>
      <c r="B36" t="s">
        <v>162</v>
      </c>
      <c r="D36" t="s">
        <v>861</v>
      </c>
    </row>
    <row r="37" spans="1:4" x14ac:dyDescent="0.25">
      <c r="A37" s="2">
        <v>44284.388888888891</v>
      </c>
      <c r="B37" t="s">
        <v>162</v>
      </c>
      <c r="D37" t="s">
        <v>824</v>
      </c>
    </row>
    <row r="38" spans="1:4" x14ac:dyDescent="0.25">
      <c r="A38" s="2">
        <v>44284.388888888891</v>
      </c>
      <c r="B38" t="s">
        <v>162</v>
      </c>
      <c r="D38" t="s">
        <v>846</v>
      </c>
    </row>
    <row r="39" spans="1:4" x14ac:dyDescent="0.25">
      <c r="A39" s="2">
        <v>44284.388888888891</v>
      </c>
      <c r="B39" t="s">
        <v>162</v>
      </c>
      <c r="D39" t="s">
        <v>1014</v>
      </c>
    </row>
    <row r="40" spans="1:4" x14ac:dyDescent="0.25">
      <c r="A40" s="2">
        <v>44284.38958333333</v>
      </c>
      <c r="B40" t="s">
        <v>169</v>
      </c>
      <c r="C40" t="s">
        <v>6396</v>
      </c>
    </row>
    <row r="41" spans="1:4" x14ac:dyDescent="0.25">
      <c r="A41" s="2">
        <v>44284.38958333333</v>
      </c>
      <c r="B41" t="s">
        <v>174</v>
      </c>
      <c r="C41" t="s">
        <v>1249</v>
      </c>
    </row>
    <row r="42" spans="1:4" x14ac:dyDescent="0.25">
      <c r="A42" s="2">
        <v>44284.38958333333</v>
      </c>
      <c r="B42" t="s">
        <v>174</v>
      </c>
      <c r="C42" t="s">
        <v>1249</v>
      </c>
    </row>
    <row r="43" spans="1:4" x14ac:dyDescent="0.25">
      <c r="A43" s="2">
        <v>44284.38958333333</v>
      </c>
      <c r="B43" t="s">
        <v>183</v>
      </c>
      <c r="C43" t="s">
        <v>8051</v>
      </c>
    </row>
    <row r="44" spans="1:4" x14ac:dyDescent="0.25">
      <c r="A44" s="2">
        <v>44284.38958333333</v>
      </c>
      <c r="B44" t="s">
        <v>164</v>
      </c>
      <c r="C44" t="s">
        <v>9541</v>
      </c>
    </row>
    <row r="45" spans="1:4" x14ac:dyDescent="0.25">
      <c r="A45" s="2">
        <v>44284.38958333333</v>
      </c>
      <c r="B45" t="s">
        <v>168</v>
      </c>
      <c r="C45" t="s">
        <v>9593</v>
      </c>
    </row>
    <row r="46" spans="1:4" x14ac:dyDescent="0.25">
      <c r="A46" s="2">
        <v>44284.38958333333</v>
      </c>
      <c r="B46" t="s">
        <v>168</v>
      </c>
      <c r="C46" t="s">
        <v>6386</v>
      </c>
    </row>
    <row r="47" spans="1:4" x14ac:dyDescent="0.25">
      <c r="A47" s="2">
        <v>44284.38958333333</v>
      </c>
      <c r="B47" t="s">
        <v>169</v>
      </c>
      <c r="D47" t="s">
        <v>860</v>
      </c>
    </row>
    <row r="48" spans="1:4" x14ac:dyDescent="0.25">
      <c r="A48" s="2">
        <v>44284.38958333333</v>
      </c>
      <c r="B48" t="s">
        <v>174</v>
      </c>
      <c r="D48" t="s">
        <v>982</v>
      </c>
    </row>
    <row r="49" spans="1:4" x14ac:dyDescent="0.25">
      <c r="A49" s="2">
        <v>44284.38958333333</v>
      </c>
      <c r="B49" t="s">
        <v>174</v>
      </c>
      <c r="D49" t="s">
        <v>820</v>
      </c>
    </row>
    <row r="50" spans="1:4" x14ac:dyDescent="0.25">
      <c r="A50" s="2">
        <v>44284.38958333333</v>
      </c>
      <c r="B50" t="s">
        <v>183</v>
      </c>
      <c r="D50" t="s">
        <v>981</v>
      </c>
    </row>
    <row r="51" spans="1:4" x14ac:dyDescent="0.25">
      <c r="A51" s="2">
        <v>44284.38958333333</v>
      </c>
      <c r="B51" t="s">
        <v>164</v>
      </c>
      <c r="D51" t="s">
        <v>989</v>
      </c>
    </row>
    <row r="52" spans="1:4" x14ac:dyDescent="0.25">
      <c r="A52" s="2">
        <v>44284.38958333333</v>
      </c>
      <c r="B52" t="s">
        <v>168</v>
      </c>
      <c r="D52" t="s">
        <v>945</v>
      </c>
    </row>
    <row r="53" spans="1:4" x14ac:dyDescent="0.25">
      <c r="A53" s="2">
        <v>44284.38958333333</v>
      </c>
      <c r="B53" t="s">
        <v>168</v>
      </c>
      <c r="D53" t="s">
        <v>820</v>
      </c>
    </row>
    <row r="54" spans="1:4" x14ac:dyDescent="0.25">
      <c r="A54" s="2">
        <v>44284.390277777777</v>
      </c>
      <c r="B54" t="s">
        <v>174</v>
      </c>
      <c r="C54" t="s">
        <v>7129</v>
      </c>
    </row>
    <row r="55" spans="1:4" x14ac:dyDescent="0.25">
      <c r="A55" s="2">
        <v>44284.390277777777</v>
      </c>
      <c r="B55" t="s">
        <v>174</v>
      </c>
      <c r="C55" t="s">
        <v>1249</v>
      </c>
    </row>
    <row r="56" spans="1:4" x14ac:dyDescent="0.25">
      <c r="A56" s="2">
        <v>44284.390277777777</v>
      </c>
      <c r="B56" t="s">
        <v>163</v>
      </c>
      <c r="C56" t="s">
        <v>7775</v>
      </c>
    </row>
    <row r="57" spans="1:4" x14ac:dyDescent="0.25">
      <c r="A57" s="2">
        <v>44284.390277777777</v>
      </c>
      <c r="B57" t="s">
        <v>163</v>
      </c>
      <c r="C57" t="s">
        <v>6443</v>
      </c>
    </row>
    <row r="58" spans="1:4" x14ac:dyDescent="0.25">
      <c r="A58" s="2">
        <v>44284.390277777777</v>
      </c>
      <c r="B58" t="s">
        <v>162</v>
      </c>
      <c r="C58" t="s">
        <v>8042</v>
      </c>
    </row>
    <row r="59" spans="1:4" x14ac:dyDescent="0.25">
      <c r="A59" s="2">
        <v>44284.390277777777</v>
      </c>
      <c r="B59" t="s">
        <v>183</v>
      </c>
      <c r="C59" t="s">
        <v>6396</v>
      </c>
    </row>
    <row r="60" spans="1:4" x14ac:dyDescent="0.25">
      <c r="A60" s="2">
        <v>44284.390277777777</v>
      </c>
      <c r="B60" t="s">
        <v>183</v>
      </c>
      <c r="C60" t="s">
        <v>8052</v>
      </c>
    </row>
    <row r="61" spans="1:4" x14ac:dyDescent="0.25">
      <c r="A61" s="2">
        <v>44284.390277777777</v>
      </c>
      <c r="B61" t="s">
        <v>162</v>
      </c>
      <c r="C61" t="s">
        <v>8085</v>
      </c>
    </row>
    <row r="62" spans="1:4" x14ac:dyDescent="0.25">
      <c r="A62" s="2">
        <v>44284.390277777777</v>
      </c>
      <c r="B62" t="s">
        <v>163</v>
      </c>
      <c r="C62" t="s">
        <v>6443</v>
      </c>
    </row>
    <row r="63" spans="1:4" x14ac:dyDescent="0.25">
      <c r="A63" s="2">
        <v>44284.390277777777</v>
      </c>
      <c r="B63" t="s">
        <v>164</v>
      </c>
      <c r="C63" t="s">
        <v>6386</v>
      </c>
    </row>
    <row r="64" spans="1:4" x14ac:dyDescent="0.25">
      <c r="A64" s="2">
        <v>44284.390277777777</v>
      </c>
      <c r="B64" t="s">
        <v>164</v>
      </c>
      <c r="C64" t="s">
        <v>7423</v>
      </c>
    </row>
    <row r="65" spans="1:4" x14ac:dyDescent="0.25">
      <c r="A65" s="2">
        <v>44284.390277777777</v>
      </c>
      <c r="B65" t="s">
        <v>164</v>
      </c>
      <c r="C65" t="s">
        <v>6386</v>
      </c>
    </row>
    <row r="66" spans="1:4" x14ac:dyDescent="0.25">
      <c r="A66" s="2">
        <v>44284.390277777777</v>
      </c>
      <c r="B66" t="s">
        <v>164</v>
      </c>
      <c r="C66" t="s">
        <v>7775</v>
      </c>
    </row>
    <row r="67" spans="1:4" x14ac:dyDescent="0.25">
      <c r="A67" s="2">
        <v>44284.390277777777</v>
      </c>
      <c r="B67" t="s">
        <v>164</v>
      </c>
      <c r="C67" t="s">
        <v>7775</v>
      </c>
    </row>
    <row r="68" spans="1:4" x14ac:dyDescent="0.25">
      <c r="A68" s="2">
        <v>44284.390277777777</v>
      </c>
      <c r="B68" t="s">
        <v>168</v>
      </c>
      <c r="C68" t="s">
        <v>9594</v>
      </c>
    </row>
    <row r="69" spans="1:4" x14ac:dyDescent="0.25">
      <c r="A69" s="2">
        <v>44284.390277777777</v>
      </c>
      <c r="B69" t="s">
        <v>168</v>
      </c>
      <c r="C69" t="s">
        <v>6386</v>
      </c>
    </row>
    <row r="70" spans="1:4" x14ac:dyDescent="0.25">
      <c r="A70" s="2">
        <v>44284.390277777777</v>
      </c>
      <c r="B70" t="s">
        <v>163</v>
      </c>
      <c r="C70" t="s">
        <v>7775</v>
      </c>
    </row>
    <row r="71" spans="1:4" x14ac:dyDescent="0.25">
      <c r="A71" s="2">
        <v>44284.390277777777</v>
      </c>
      <c r="B71" t="s">
        <v>174</v>
      </c>
      <c r="D71" t="s">
        <v>983</v>
      </c>
    </row>
    <row r="72" spans="1:4" x14ac:dyDescent="0.25">
      <c r="A72" s="2">
        <v>44284.390277777777</v>
      </c>
      <c r="B72" t="s">
        <v>174</v>
      </c>
      <c r="D72" t="s">
        <v>860</v>
      </c>
    </row>
    <row r="73" spans="1:4" x14ac:dyDescent="0.25">
      <c r="A73" s="2">
        <v>44284.390277777777</v>
      </c>
      <c r="B73" t="s">
        <v>163</v>
      </c>
      <c r="D73" t="s">
        <v>858</v>
      </c>
    </row>
    <row r="74" spans="1:4" x14ac:dyDescent="0.25">
      <c r="A74" s="2">
        <v>44284.390277777777</v>
      </c>
      <c r="B74" t="s">
        <v>163</v>
      </c>
      <c r="D74" t="s">
        <v>820</v>
      </c>
    </row>
    <row r="75" spans="1:4" x14ac:dyDescent="0.25">
      <c r="A75" s="2">
        <v>44284.390277777777</v>
      </c>
      <c r="B75" t="s">
        <v>162</v>
      </c>
      <c r="D75" t="s">
        <v>876</v>
      </c>
    </row>
    <row r="76" spans="1:4" x14ac:dyDescent="0.25">
      <c r="A76" s="2">
        <v>44284.390277777777</v>
      </c>
      <c r="B76" t="s">
        <v>183</v>
      </c>
      <c r="D76" t="s">
        <v>860</v>
      </c>
    </row>
    <row r="77" spans="1:4" x14ac:dyDescent="0.25">
      <c r="A77" s="2">
        <v>44284.390277777777</v>
      </c>
      <c r="B77" t="s">
        <v>183</v>
      </c>
      <c r="D77" t="s">
        <v>1047</v>
      </c>
    </row>
    <row r="78" spans="1:4" x14ac:dyDescent="0.25">
      <c r="A78" s="2">
        <v>44284.390277777777</v>
      </c>
      <c r="B78" t="s">
        <v>162</v>
      </c>
      <c r="D78" t="s">
        <v>947</v>
      </c>
    </row>
    <row r="79" spans="1:4" x14ac:dyDescent="0.25">
      <c r="A79" s="2">
        <v>44284.390277777777</v>
      </c>
      <c r="B79" t="s">
        <v>163</v>
      </c>
      <c r="D79" t="s">
        <v>858</v>
      </c>
    </row>
    <row r="80" spans="1:4" x14ac:dyDescent="0.25">
      <c r="A80" s="2">
        <v>44284.390277777777</v>
      </c>
      <c r="B80" t="s">
        <v>164</v>
      </c>
      <c r="D80" t="s">
        <v>820</v>
      </c>
    </row>
    <row r="81" spans="1:4" x14ac:dyDescent="0.25">
      <c r="A81" s="2">
        <v>44284.390277777777</v>
      </c>
      <c r="B81" t="s">
        <v>164</v>
      </c>
      <c r="D81" t="s">
        <v>870</v>
      </c>
    </row>
    <row r="82" spans="1:4" x14ac:dyDescent="0.25">
      <c r="A82" s="2">
        <v>44284.390277777777</v>
      </c>
      <c r="B82" t="s">
        <v>164</v>
      </c>
      <c r="D82" t="s">
        <v>860</v>
      </c>
    </row>
    <row r="83" spans="1:4" x14ac:dyDescent="0.25">
      <c r="A83" s="2">
        <v>44284.390277777777</v>
      </c>
      <c r="B83" t="s">
        <v>164</v>
      </c>
      <c r="D83" t="s">
        <v>871</v>
      </c>
    </row>
    <row r="84" spans="1:4" x14ac:dyDescent="0.25">
      <c r="A84" s="2">
        <v>44284.390277777777</v>
      </c>
      <c r="B84" t="s">
        <v>164</v>
      </c>
      <c r="D84" t="s">
        <v>824</v>
      </c>
    </row>
    <row r="85" spans="1:4" x14ac:dyDescent="0.25">
      <c r="A85" s="2">
        <v>44284.390277777777</v>
      </c>
      <c r="B85" t="s">
        <v>168</v>
      </c>
      <c r="D85" t="s">
        <v>946</v>
      </c>
    </row>
    <row r="86" spans="1:4" x14ac:dyDescent="0.25">
      <c r="A86" s="2">
        <v>44284.390277777777</v>
      </c>
      <c r="B86" t="s">
        <v>168</v>
      </c>
      <c r="D86" t="s">
        <v>860</v>
      </c>
    </row>
    <row r="87" spans="1:4" x14ac:dyDescent="0.25">
      <c r="A87" s="2">
        <v>44284.390277777777</v>
      </c>
      <c r="B87" t="s">
        <v>163</v>
      </c>
      <c r="D87" t="s">
        <v>858</v>
      </c>
    </row>
    <row r="88" spans="1:4" x14ac:dyDescent="0.25">
      <c r="A88" s="2">
        <v>44284.390972222223</v>
      </c>
      <c r="B88" t="s">
        <v>163</v>
      </c>
      <c r="C88" t="s">
        <v>6386</v>
      </c>
    </row>
    <row r="89" spans="1:4" x14ac:dyDescent="0.25">
      <c r="A89" s="2">
        <v>44284.390972222223</v>
      </c>
      <c r="B89" t="s">
        <v>163</v>
      </c>
      <c r="C89" t="s">
        <v>6440</v>
      </c>
    </row>
    <row r="90" spans="1:4" x14ac:dyDescent="0.25">
      <c r="A90" s="2">
        <v>44284.390972222223</v>
      </c>
      <c r="B90" t="s">
        <v>162</v>
      </c>
      <c r="C90" t="s">
        <v>6922</v>
      </c>
    </row>
    <row r="91" spans="1:4" x14ac:dyDescent="0.25">
      <c r="A91" s="2">
        <v>44284.390972222223</v>
      </c>
      <c r="B91" t="s">
        <v>174</v>
      </c>
      <c r="C91" t="s">
        <v>7130</v>
      </c>
    </row>
    <row r="92" spans="1:4" x14ac:dyDescent="0.25">
      <c r="A92" s="2">
        <v>44284.390972222223</v>
      </c>
      <c r="B92" t="s">
        <v>163</v>
      </c>
      <c r="C92" t="s">
        <v>7423</v>
      </c>
    </row>
    <row r="93" spans="1:4" x14ac:dyDescent="0.25">
      <c r="A93" s="2">
        <v>44284.390972222223</v>
      </c>
      <c r="B93" t="s">
        <v>163</v>
      </c>
      <c r="C93" t="s">
        <v>6443</v>
      </c>
    </row>
    <row r="94" spans="1:4" x14ac:dyDescent="0.25">
      <c r="A94" s="2">
        <v>44284.390972222223</v>
      </c>
      <c r="B94" t="s">
        <v>162</v>
      </c>
      <c r="C94" t="s">
        <v>6386</v>
      </c>
    </row>
    <row r="95" spans="1:4" x14ac:dyDescent="0.25">
      <c r="A95" s="2">
        <v>44284.390972222223</v>
      </c>
      <c r="B95" t="s">
        <v>163</v>
      </c>
      <c r="C95" t="s">
        <v>6396</v>
      </c>
    </row>
    <row r="96" spans="1:4" x14ac:dyDescent="0.25">
      <c r="A96" s="2">
        <v>44284.390972222223</v>
      </c>
      <c r="B96" t="s">
        <v>163</v>
      </c>
      <c r="C96" t="s">
        <v>6386</v>
      </c>
    </row>
    <row r="97" spans="1:4" x14ac:dyDescent="0.25">
      <c r="A97" s="2">
        <v>44284.390972222223</v>
      </c>
      <c r="B97" t="s">
        <v>163</v>
      </c>
      <c r="C97" t="s">
        <v>10291</v>
      </c>
    </row>
    <row r="98" spans="1:4" x14ac:dyDescent="0.25">
      <c r="A98" s="2">
        <v>44284.390972222223</v>
      </c>
      <c r="B98" t="s">
        <v>163</v>
      </c>
      <c r="D98" t="s">
        <v>858</v>
      </c>
    </row>
    <row r="99" spans="1:4" x14ac:dyDescent="0.25">
      <c r="A99" s="2">
        <v>44284.390972222223</v>
      </c>
      <c r="B99" t="s">
        <v>163</v>
      </c>
      <c r="D99" t="s">
        <v>820</v>
      </c>
    </row>
    <row r="100" spans="1:4" x14ac:dyDescent="0.25">
      <c r="A100" s="2">
        <v>44284.390972222223</v>
      </c>
      <c r="B100" t="s">
        <v>162</v>
      </c>
      <c r="D100" t="s">
        <v>947</v>
      </c>
    </row>
    <row r="101" spans="1:4" x14ac:dyDescent="0.25">
      <c r="A101" s="2">
        <v>44284.390972222223</v>
      </c>
      <c r="B101" t="s">
        <v>174</v>
      </c>
      <c r="D101" t="s">
        <v>984</v>
      </c>
    </row>
    <row r="102" spans="1:4" x14ac:dyDescent="0.25">
      <c r="A102" s="2">
        <v>44284.390972222223</v>
      </c>
      <c r="B102" t="s">
        <v>163</v>
      </c>
      <c r="D102" t="s">
        <v>859</v>
      </c>
    </row>
    <row r="103" spans="1:4" x14ac:dyDescent="0.25">
      <c r="A103" s="2">
        <v>44284.390972222223</v>
      </c>
      <c r="B103" t="s">
        <v>163</v>
      </c>
      <c r="D103" t="s">
        <v>860</v>
      </c>
    </row>
    <row r="104" spans="1:4" x14ac:dyDescent="0.25">
      <c r="A104" s="2">
        <v>44284.390972222223</v>
      </c>
      <c r="B104" t="s">
        <v>162</v>
      </c>
      <c r="D104" t="s">
        <v>860</v>
      </c>
    </row>
    <row r="105" spans="1:4" x14ac:dyDescent="0.25">
      <c r="A105" s="2">
        <v>44284.390972222223</v>
      </c>
      <c r="B105" t="s">
        <v>163</v>
      </c>
      <c r="D105" t="s">
        <v>820</v>
      </c>
    </row>
    <row r="106" spans="1:4" x14ac:dyDescent="0.25">
      <c r="A106" s="2">
        <v>44284.390972222223</v>
      </c>
      <c r="B106" t="s">
        <v>163</v>
      </c>
      <c r="D106" t="s">
        <v>820</v>
      </c>
    </row>
    <row r="107" spans="1:4" x14ac:dyDescent="0.25">
      <c r="A107" s="2">
        <v>44284.390972222223</v>
      </c>
      <c r="B107" t="s">
        <v>163</v>
      </c>
      <c r="D107" t="s">
        <v>859</v>
      </c>
    </row>
    <row r="108" spans="1:4" x14ac:dyDescent="0.25">
      <c r="A108" s="2">
        <v>44284.39166666667</v>
      </c>
      <c r="B108" t="s">
        <v>163</v>
      </c>
      <c r="C108" t="s">
        <v>6441</v>
      </c>
    </row>
    <row r="109" spans="1:4" x14ac:dyDescent="0.25">
      <c r="A109" s="2">
        <v>44284.39166666667</v>
      </c>
      <c r="B109" t="s">
        <v>163</v>
      </c>
      <c r="C109" t="s">
        <v>6916</v>
      </c>
    </row>
    <row r="110" spans="1:4" x14ac:dyDescent="0.25">
      <c r="A110" s="2">
        <v>44284.39166666667</v>
      </c>
      <c r="B110" t="s">
        <v>163</v>
      </c>
      <c r="C110" t="s">
        <v>7557</v>
      </c>
    </row>
    <row r="111" spans="1:4" x14ac:dyDescent="0.25">
      <c r="A111" s="2">
        <v>44284.39166666667</v>
      </c>
      <c r="B111" t="s">
        <v>163</v>
      </c>
      <c r="C111" t="s">
        <v>6443</v>
      </c>
    </row>
    <row r="112" spans="1:4" x14ac:dyDescent="0.25">
      <c r="A112" s="2">
        <v>44284.39166666667</v>
      </c>
      <c r="B112" t="s">
        <v>163</v>
      </c>
      <c r="C112" t="s">
        <v>7776</v>
      </c>
    </row>
    <row r="113" spans="1:4" x14ac:dyDescent="0.25">
      <c r="A113" s="2">
        <v>44284.39166666667</v>
      </c>
      <c r="B113" t="s">
        <v>163</v>
      </c>
      <c r="C113" t="s">
        <v>6443</v>
      </c>
    </row>
    <row r="114" spans="1:4" x14ac:dyDescent="0.25">
      <c r="A114" s="2">
        <v>44284.39166666667</v>
      </c>
      <c r="B114" t="s">
        <v>163</v>
      </c>
      <c r="C114" t="s">
        <v>7937</v>
      </c>
    </row>
    <row r="115" spans="1:4" x14ac:dyDescent="0.25">
      <c r="A115" s="2">
        <v>44284.39166666667</v>
      </c>
      <c r="B115" t="s">
        <v>163</v>
      </c>
      <c r="C115" t="s">
        <v>6396</v>
      </c>
    </row>
    <row r="116" spans="1:4" x14ac:dyDescent="0.25">
      <c r="A116" s="2">
        <v>44284.39166666667</v>
      </c>
      <c r="B116" t="s">
        <v>162</v>
      </c>
      <c r="C116" t="s">
        <v>8043</v>
      </c>
    </row>
    <row r="117" spans="1:4" x14ac:dyDescent="0.25">
      <c r="A117" s="2">
        <v>44284.39166666667</v>
      </c>
      <c r="B117" t="s">
        <v>162</v>
      </c>
      <c r="C117" t="s">
        <v>8044</v>
      </c>
    </row>
    <row r="118" spans="1:4" x14ac:dyDescent="0.25">
      <c r="A118" s="2">
        <v>44284.39166666667</v>
      </c>
      <c r="B118" t="s">
        <v>163</v>
      </c>
      <c r="C118" t="s">
        <v>8338</v>
      </c>
    </row>
    <row r="119" spans="1:4" x14ac:dyDescent="0.25">
      <c r="A119" s="2">
        <v>44284.39166666667</v>
      </c>
      <c r="B119" t="s">
        <v>163</v>
      </c>
      <c r="C119" t="s">
        <v>6386</v>
      </c>
    </row>
    <row r="120" spans="1:4" x14ac:dyDescent="0.25">
      <c r="A120" s="2">
        <v>44284.39166666667</v>
      </c>
      <c r="B120" t="s">
        <v>163</v>
      </c>
      <c r="C120" t="s">
        <v>10292</v>
      </c>
    </row>
    <row r="121" spans="1:4" x14ac:dyDescent="0.25">
      <c r="A121" s="2">
        <v>44284.39166666667</v>
      </c>
      <c r="B121" t="s">
        <v>163</v>
      </c>
      <c r="D121" t="s">
        <v>859</v>
      </c>
    </row>
    <row r="122" spans="1:4" x14ac:dyDescent="0.25">
      <c r="A122" s="2">
        <v>44284.39166666667</v>
      </c>
      <c r="B122" t="s">
        <v>163</v>
      </c>
      <c r="D122" t="s">
        <v>858</v>
      </c>
    </row>
    <row r="123" spans="1:4" x14ac:dyDescent="0.25">
      <c r="A123" s="2">
        <v>44284.39166666667</v>
      </c>
      <c r="B123" t="s">
        <v>163</v>
      </c>
      <c r="D123" t="s">
        <v>861</v>
      </c>
    </row>
    <row r="124" spans="1:4" x14ac:dyDescent="0.25">
      <c r="A124" s="2">
        <v>44284.39166666667</v>
      </c>
      <c r="B124" t="s">
        <v>163</v>
      </c>
      <c r="D124" t="s">
        <v>824</v>
      </c>
    </row>
    <row r="125" spans="1:4" x14ac:dyDescent="0.25">
      <c r="A125" s="2">
        <v>44284.39166666667</v>
      </c>
      <c r="B125" t="s">
        <v>163</v>
      </c>
      <c r="D125" t="s">
        <v>828</v>
      </c>
    </row>
    <row r="126" spans="1:4" x14ac:dyDescent="0.25">
      <c r="A126" s="2">
        <v>44284.39166666667</v>
      </c>
      <c r="B126" t="s">
        <v>163</v>
      </c>
      <c r="D126" t="s">
        <v>1022</v>
      </c>
    </row>
    <row r="127" spans="1:4" x14ac:dyDescent="0.25">
      <c r="A127" s="2">
        <v>44284.39166666667</v>
      </c>
      <c r="B127" t="s">
        <v>163</v>
      </c>
      <c r="D127" t="s">
        <v>1040</v>
      </c>
    </row>
    <row r="128" spans="1:4" x14ac:dyDescent="0.25">
      <c r="A128" s="2">
        <v>44284.39166666667</v>
      </c>
      <c r="B128" t="s">
        <v>163</v>
      </c>
      <c r="D128" t="s">
        <v>820</v>
      </c>
    </row>
    <row r="129" spans="1:4" x14ac:dyDescent="0.25">
      <c r="A129" s="2">
        <v>44284.39166666667</v>
      </c>
      <c r="B129" t="s">
        <v>162</v>
      </c>
      <c r="D129" t="s">
        <v>861</v>
      </c>
    </row>
    <row r="130" spans="1:4" x14ac:dyDescent="0.25">
      <c r="A130" s="2">
        <v>44284.39166666667</v>
      </c>
      <c r="B130" t="s">
        <v>162</v>
      </c>
      <c r="D130" t="s">
        <v>902</v>
      </c>
    </row>
    <row r="131" spans="1:4" x14ac:dyDescent="0.25">
      <c r="A131" s="2">
        <v>44284.39166666667</v>
      </c>
      <c r="B131" t="s">
        <v>163</v>
      </c>
      <c r="D131" t="s">
        <v>859</v>
      </c>
    </row>
    <row r="132" spans="1:4" x14ac:dyDescent="0.25">
      <c r="A132" s="2">
        <v>44284.39166666667</v>
      </c>
      <c r="B132" t="s">
        <v>163</v>
      </c>
      <c r="D132" t="s">
        <v>860</v>
      </c>
    </row>
    <row r="133" spans="1:4" x14ac:dyDescent="0.25">
      <c r="A133" s="2">
        <v>44284.39166666667</v>
      </c>
      <c r="B133" t="s">
        <v>163</v>
      </c>
      <c r="D133" t="s">
        <v>861</v>
      </c>
    </row>
    <row r="134" spans="1:4" x14ac:dyDescent="0.25">
      <c r="A134" s="2">
        <v>44284.392361111109</v>
      </c>
      <c r="B134" t="s">
        <v>163</v>
      </c>
      <c r="C134" t="s">
        <v>6386</v>
      </c>
    </row>
    <row r="135" spans="1:4" x14ac:dyDescent="0.25">
      <c r="A135" s="2">
        <v>44284.392361111109</v>
      </c>
      <c r="B135" t="s">
        <v>165</v>
      </c>
      <c r="C135" t="s">
        <v>6778</v>
      </c>
    </row>
    <row r="136" spans="1:4" x14ac:dyDescent="0.25">
      <c r="A136" s="2">
        <v>44284.392361111109</v>
      </c>
      <c r="B136" t="s">
        <v>165</v>
      </c>
      <c r="C136" t="s">
        <v>6396</v>
      </c>
    </row>
    <row r="137" spans="1:4" x14ac:dyDescent="0.25">
      <c r="A137" s="2">
        <v>44284.392361111109</v>
      </c>
      <c r="B137" t="s">
        <v>163</v>
      </c>
      <c r="C137" t="s">
        <v>6567</v>
      </c>
    </row>
    <row r="138" spans="1:4" x14ac:dyDescent="0.25">
      <c r="A138" s="2">
        <v>44284.392361111109</v>
      </c>
      <c r="B138" t="s">
        <v>163</v>
      </c>
      <c r="C138" t="s">
        <v>6443</v>
      </c>
    </row>
    <row r="139" spans="1:4" x14ac:dyDescent="0.25">
      <c r="A139" s="2">
        <v>44284.392361111109</v>
      </c>
      <c r="B139" t="s">
        <v>163</v>
      </c>
      <c r="C139" t="s">
        <v>7938</v>
      </c>
    </row>
    <row r="140" spans="1:4" x14ac:dyDescent="0.25">
      <c r="A140" s="2">
        <v>44284.392361111109</v>
      </c>
      <c r="B140" t="s">
        <v>162</v>
      </c>
      <c r="C140" t="s">
        <v>8045</v>
      </c>
    </row>
    <row r="141" spans="1:4" x14ac:dyDescent="0.25">
      <c r="A141" s="2">
        <v>44284.392361111109</v>
      </c>
      <c r="B141" t="s">
        <v>162</v>
      </c>
      <c r="C141" t="s">
        <v>6386</v>
      </c>
    </row>
    <row r="142" spans="1:4" x14ac:dyDescent="0.25">
      <c r="A142" s="2">
        <v>44284.392361111109</v>
      </c>
      <c r="B142" t="s">
        <v>184</v>
      </c>
      <c r="C142" t="s">
        <v>8053</v>
      </c>
    </row>
    <row r="143" spans="1:4" x14ac:dyDescent="0.25">
      <c r="A143" s="2">
        <v>44284.392361111109</v>
      </c>
      <c r="B143" t="s">
        <v>180</v>
      </c>
      <c r="C143" t="s">
        <v>6386</v>
      </c>
    </row>
    <row r="144" spans="1:4" x14ac:dyDescent="0.25">
      <c r="A144" s="2">
        <v>44284.392361111109</v>
      </c>
      <c r="B144" t="s">
        <v>187</v>
      </c>
      <c r="C144" t="s">
        <v>8378</v>
      </c>
    </row>
    <row r="145" spans="1:4" x14ac:dyDescent="0.25">
      <c r="A145" s="2">
        <v>44284.392361111109</v>
      </c>
      <c r="B145" t="s">
        <v>187</v>
      </c>
      <c r="C145" t="s">
        <v>6396</v>
      </c>
    </row>
    <row r="146" spans="1:4" x14ac:dyDescent="0.25">
      <c r="A146" s="2">
        <v>44284.392361111109</v>
      </c>
      <c r="B146" t="s">
        <v>180</v>
      </c>
      <c r="C146" t="s">
        <v>6396</v>
      </c>
    </row>
    <row r="147" spans="1:4" x14ac:dyDescent="0.25">
      <c r="A147" s="2">
        <v>44284.392361111109</v>
      </c>
      <c r="B147" t="s">
        <v>169</v>
      </c>
      <c r="C147" t="s">
        <v>6396</v>
      </c>
    </row>
    <row r="148" spans="1:4" x14ac:dyDescent="0.25">
      <c r="A148" s="2">
        <v>44284.392361111109</v>
      </c>
      <c r="B148" t="s">
        <v>163</v>
      </c>
      <c r="C148" t="s">
        <v>6386</v>
      </c>
    </row>
    <row r="149" spans="1:4" x14ac:dyDescent="0.25">
      <c r="A149" s="2">
        <v>44284.392361111109</v>
      </c>
      <c r="B149" t="s">
        <v>163</v>
      </c>
      <c r="C149" t="s">
        <v>1538</v>
      </c>
    </row>
    <row r="150" spans="1:4" x14ac:dyDescent="0.25">
      <c r="A150" s="2">
        <v>44284.392361111109</v>
      </c>
      <c r="B150" t="s">
        <v>163</v>
      </c>
      <c r="D150" t="s">
        <v>860</v>
      </c>
    </row>
    <row r="151" spans="1:4" x14ac:dyDescent="0.25">
      <c r="A151" s="2">
        <v>44284.392361111109</v>
      </c>
      <c r="B151" t="s">
        <v>165</v>
      </c>
      <c r="D151" t="s">
        <v>935</v>
      </c>
    </row>
    <row r="152" spans="1:4" x14ac:dyDescent="0.25">
      <c r="A152" s="2">
        <v>44284.392361111109</v>
      </c>
      <c r="B152" t="s">
        <v>165</v>
      </c>
      <c r="D152" t="s">
        <v>820</v>
      </c>
    </row>
    <row r="153" spans="1:4" x14ac:dyDescent="0.25">
      <c r="A153" s="2">
        <v>44284.392361111109</v>
      </c>
      <c r="B153" t="s">
        <v>163</v>
      </c>
      <c r="D153" t="s">
        <v>850</v>
      </c>
    </row>
    <row r="154" spans="1:4" x14ac:dyDescent="0.25">
      <c r="A154" s="2">
        <v>44284.392361111109</v>
      </c>
      <c r="B154" t="s">
        <v>163</v>
      </c>
      <c r="D154" t="s">
        <v>893</v>
      </c>
    </row>
    <row r="155" spans="1:4" x14ac:dyDescent="0.25">
      <c r="A155" s="2">
        <v>44284.392361111109</v>
      </c>
      <c r="B155" t="s">
        <v>163</v>
      </c>
      <c r="D155" t="s">
        <v>859</v>
      </c>
    </row>
    <row r="156" spans="1:4" x14ac:dyDescent="0.25">
      <c r="A156" s="2">
        <v>44284.392361111109</v>
      </c>
      <c r="B156" t="s">
        <v>162</v>
      </c>
      <c r="D156" t="s">
        <v>844</v>
      </c>
    </row>
    <row r="157" spans="1:4" x14ac:dyDescent="0.25">
      <c r="A157" s="2">
        <v>44284.392361111109</v>
      </c>
      <c r="B157" t="s">
        <v>162</v>
      </c>
      <c r="D157" t="s">
        <v>950</v>
      </c>
    </row>
    <row r="158" spans="1:4" x14ac:dyDescent="0.25">
      <c r="A158" s="2">
        <v>44284.392361111109</v>
      </c>
      <c r="B158" t="s">
        <v>184</v>
      </c>
      <c r="D158" t="s">
        <v>1048</v>
      </c>
    </row>
    <row r="159" spans="1:4" x14ac:dyDescent="0.25">
      <c r="A159" s="2">
        <v>44284.392361111109</v>
      </c>
      <c r="B159" t="s">
        <v>180</v>
      </c>
      <c r="D159" t="s">
        <v>1031</v>
      </c>
    </row>
    <row r="160" spans="1:4" x14ac:dyDescent="0.25">
      <c r="A160" s="2">
        <v>44284.392361111109</v>
      </c>
      <c r="B160" t="s">
        <v>187</v>
      </c>
      <c r="D160" t="s">
        <v>1082</v>
      </c>
    </row>
    <row r="161" spans="1:4" x14ac:dyDescent="0.25">
      <c r="A161" s="2">
        <v>44284.392361111109</v>
      </c>
      <c r="B161" t="s">
        <v>187</v>
      </c>
      <c r="D161" t="s">
        <v>820</v>
      </c>
    </row>
    <row r="162" spans="1:4" x14ac:dyDescent="0.25">
      <c r="A162" s="2">
        <v>44284.392361111109</v>
      </c>
      <c r="B162" t="s">
        <v>180</v>
      </c>
      <c r="D162" t="s">
        <v>1031</v>
      </c>
    </row>
    <row r="163" spans="1:4" x14ac:dyDescent="0.25">
      <c r="A163" s="2">
        <v>44284.392361111109</v>
      </c>
      <c r="B163" t="s">
        <v>169</v>
      </c>
      <c r="D163" t="s">
        <v>963</v>
      </c>
    </row>
    <row r="164" spans="1:4" x14ac:dyDescent="0.25">
      <c r="A164" s="2">
        <v>44284.392361111109</v>
      </c>
      <c r="B164" t="s">
        <v>163</v>
      </c>
      <c r="D164" t="s">
        <v>824</v>
      </c>
    </row>
    <row r="165" spans="1:4" x14ac:dyDescent="0.25">
      <c r="A165" s="2">
        <v>44284.392361111109</v>
      </c>
      <c r="B165" t="s">
        <v>163</v>
      </c>
      <c r="D165" t="s">
        <v>841</v>
      </c>
    </row>
    <row r="166" spans="1:4" x14ac:dyDescent="0.25">
      <c r="A166" s="2">
        <v>44284.393055555556</v>
      </c>
      <c r="B166" t="s">
        <v>163</v>
      </c>
      <c r="C166" t="s">
        <v>6442</v>
      </c>
    </row>
    <row r="167" spans="1:4" x14ac:dyDescent="0.25">
      <c r="A167" s="2">
        <v>44284.393055555556</v>
      </c>
      <c r="B167" t="s">
        <v>163</v>
      </c>
      <c r="C167" t="s">
        <v>7777</v>
      </c>
    </row>
    <row r="168" spans="1:4" x14ac:dyDescent="0.25">
      <c r="A168" s="2">
        <v>44284.393055555556</v>
      </c>
      <c r="B168" t="s">
        <v>163</v>
      </c>
      <c r="C168" t="s">
        <v>1538</v>
      </c>
    </row>
    <row r="169" spans="1:4" x14ac:dyDescent="0.25">
      <c r="A169" s="2">
        <v>44284.393055555556</v>
      </c>
      <c r="B169" t="s">
        <v>163</v>
      </c>
      <c r="C169" t="s">
        <v>6567</v>
      </c>
    </row>
    <row r="170" spans="1:4" x14ac:dyDescent="0.25">
      <c r="A170" s="2">
        <v>44284.393055555556</v>
      </c>
      <c r="B170" t="s">
        <v>163</v>
      </c>
      <c r="C170" t="s">
        <v>7939</v>
      </c>
    </row>
    <row r="171" spans="1:4" x14ac:dyDescent="0.25">
      <c r="A171" s="2">
        <v>44284.393055555556</v>
      </c>
      <c r="B171" t="s">
        <v>163</v>
      </c>
      <c r="C171" t="s">
        <v>6731</v>
      </c>
    </row>
    <row r="172" spans="1:4" x14ac:dyDescent="0.25">
      <c r="A172" s="2">
        <v>44284.393055555556</v>
      </c>
      <c r="B172" t="s">
        <v>162</v>
      </c>
      <c r="C172" t="s">
        <v>7455</v>
      </c>
    </row>
    <row r="173" spans="1:4" x14ac:dyDescent="0.25">
      <c r="A173" s="2">
        <v>44284.393055555556</v>
      </c>
      <c r="B173" t="s">
        <v>162</v>
      </c>
      <c r="C173" t="s">
        <v>8046</v>
      </c>
    </row>
    <row r="174" spans="1:4" x14ac:dyDescent="0.25">
      <c r="A174" s="2">
        <v>44284.393055555556</v>
      </c>
      <c r="B174" t="s">
        <v>163</v>
      </c>
      <c r="C174" t="s">
        <v>8339</v>
      </c>
    </row>
    <row r="175" spans="1:4" x14ac:dyDescent="0.25">
      <c r="A175" s="2">
        <v>44284.393055555556</v>
      </c>
      <c r="B175" t="s">
        <v>187</v>
      </c>
      <c r="C175" t="s">
        <v>8379</v>
      </c>
    </row>
    <row r="176" spans="1:4" x14ac:dyDescent="0.25">
      <c r="A176" s="2">
        <v>44284.393055555556</v>
      </c>
      <c r="B176" t="s">
        <v>180</v>
      </c>
      <c r="C176" t="s">
        <v>6396</v>
      </c>
    </row>
    <row r="177" spans="1:4" x14ac:dyDescent="0.25">
      <c r="A177" s="2">
        <v>44284.393055555556</v>
      </c>
      <c r="B177" t="s">
        <v>180</v>
      </c>
      <c r="C177" t="s">
        <v>7893</v>
      </c>
    </row>
    <row r="178" spans="1:4" x14ac:dyDescent="0.25">
      <c r="A178" s="2">
        <v>44284.393055555556</v>
      </c>
      <c r="B178" t="s">
        <v>162</v>
      </c>
      <c r="C178" t="s">
        <v>6396</v>
      </c>
    </row>
    <row r="179" spans="1:4" x14ac:dyDescent="0.25">
      <c r="A179" s="2">
        <v>44284.393055555556</v>
      </c>
      <c r="B179" t="s">
        <v>169</v>
      </c>
      <c r="C179" t="s">
        <v>9943</v>
      </c>
    </row>
    <row r="180" spans="1:4" x14ac:dyDescent="0.25">
      <c r="A180" s="2">
        <v>44284.393055555556</v>
      </c>
      <c r="B180" t="s">
        <v>163</v>
      </c>
      <c r="C180" t="s">
        <v>10293</v>
      </c>
    </row>
    <row r="181" spans="1:4" x14ac:dyDescent="0.25">
      <c r="A181" s="2">
        <v>44284.393055555556</v>
      </c>
      <c r="B181" t="s">
        <v>163</v>
      </c>
      <c r="C181" t="s">
        <v>6386</v>
      </c>
    </row>
    <row r="182" spans="1:4" x14ac:dyDescent="0.25">
      <c r="A182" s="2">
        <v>44284.393055555556</v>
      </c>
      <c r="B182" t="s">
        <v>163</v>
      </c>
      <c r="C182" t="s">
        <v>10294</v>
      </c>
    </row>
    <row r="183" spans="1:4" x14ac:dyDescent="0.25">
      <c r="A183" s="2">
        <v>44284.393055555556</v>
      </c>
      <c r="B183" t="s">
        <v>163</v>
      </c>
      <c r="C183" t="s">
        <v>1538</v>
      </c>
    </row>
    <row r="184" spans="1:4" x14ac:dyDescent="0.25">
      <c r="A184" s="2">
        <v>44284.393055555556</v>
      </c>
      <c r="B184" t="s">
        <v>163</v>
      </c>
      <c r="D184" t="s">
        <v>861</v>
      </c>
    </row>
    <row r="185" spans="1:4" x14ac:dyDescent="0.25">
      <c r="A185" s="2">
        <v>44284.393055555556</v>
      </c>
      <c r="B185" t="s">
        <v>163</v>
      </c>
      <c r="D185" t="s">
        <v>841</v>
      </c>
    </row>
    <row r="186" spans="1:4" x14ac:dyDescent="0.25">
      <c r="A186" s="2">
        <v>44284.393055555556</v>
      </c>
      <c r="B186" t="s">
        <v>163</v>
      </c>
      <c r="D186" t="s">
        <v>972</v>
      </c>
    </row>
    <row r="187" spans="1:4" x14ac:dyDescent="0.25">
      <c r="A187" s="2">
        <v>44284.393055555556</v>
      </c>
      <c r="B187" t="s">
        <v>163</v>
      </c>
      <c r="D187" t="s">
        <v>901</v>
      </c>
    </row>
    <row r="188" spans="1:4" x14ac:dyDescent="0.25">
      <c r="A188" s="2">
        <v>44284.393055555556</v>
      </c>
      <c r="B188" t="s">
        <v>163</v>
      </c>
      <c r="D188" t="s">
        <v>1041</v>
      </c>
    </row>
    <row r="189" spans="1:4" x14ac:dyDescent="0.25">
      <c r="A189" s="2">
        <v>44284.393055555556</v>
      </c>
      <c r="B189" t="s">
        <v>163</v>
      </c>
      <c r="D189" t="s">
        <v>824</v>
      </c>
    </row>
    <row r="190" spans="1:4" x14ac:dyDescent="0.25">
      <c r="A190" s="2">
        <v>44284.393055555556</v>
      </c>
      <c r="B190" t="s">
        <v>162</v>
      </c>
      <c r="D190" t="s">
        <v>850</v>
      </c>
    </row>
    <row r="191" spans="1:4" x14ac:dyDescent="0.25">
      <c r="A191" s="2">
        <v>44284.393055555556</v>
      </c>
      <c r="B191" t="s">
        <v>162</v>
      </c>
      <c r="D191" t="s">
        <v>893</v>
      </c>
    </row>
    <row r="192" spans="1:4" x14ac:dyDescent="0.25">
      <c r="A192" s="2">
        <v>44284.393055555556</v>
      </c>
      <c r="B192" t="s">
        <v>163</v>
      </c>
      <c r="D192" t="s">
        <v>1041</v>
      </c>
    </row>
    <row r="193" spans="1:4" x14ac:dyDescent="0.25">
      <c r="A193" s="2">
        <v>44284.393055555556</v>
      </c>
      <c r="B193" t="s">
        <v>187</v>
      </c>
      <c r="D193" t="s">
        <v>1083</v>
      </c>
    </row>
    <row r="194" spans="1:4" x14ac:dyDescent="0.25">
      <c r="A194" s="2">
        <v>44284.393055555556</v>
      </c>
      <c r="B194" t="s">
        <v>180</v>
      </c>
      <c r="D194" t="s">
        <v>820</v>
      </c>
    </row>
    <row r="195" spans="1:4" x14ac:dyDescent="0.25">
      <c r="A195" s="2">
        <v>44284.393055555556</v>
      </c>
      <c r="B195" t="s">
        <v>180</v>
      </c>
      <c r="D195" t="s">
        <v>1038</v>
      </c>
    </row>
    <row r="196" spans="1:4" x14ac:dyDescent="0.25">
      <c r="A196" s="2">
        <v>44284.393055555556</v>
      </c>
      <c r="B196" t="s">
        <v>162</v>
      </c>
      <c r="D196" t="s">
        <v>947</v>
      </c>
    </row>
    <row r="197" spans="1:4" x14ac:dyDescent="0.25">
      <c r="A197" s="2">
        <v>44284.393055555556</v>
      </c>
      <c r="B197" t="s">
        <v>169</v>
      </c>
      <c r="D197" t="s">
        <v>964</v>
      </c>
    </row>
    <row r="198" spans="1:4" x14ac:dyDescent="0.25">
      <c r="A198" s="2">
        <v>44284.393055555556</v>
      </c>
      <c r="B198" t="s">
        <v>163</v>
      </c>
      <c r="D198" t="s">
        <v>912</v>
      </c>
    </row>
    <row r="199" spans="1:4" x14ac:dyDescent="0.25">
      <c r="A199" s="2">
        <v>44284.393055555556</v>
      </c>
      <c r="B199" t="s">
        <v>163</v>
      </c>
      <c r="D199" t="s">
        <v>893</v>
      </c>
    </row>
    <row r="200" spans="1:4" x14ac:dyDescent="0.25">
      <c r="A200" s="2">
        <v>44284.393055555556</v>
      </c>
      <c r="B200" t="s">
        <v>163</v>
      </c>
      <c r="D200" t="s">
        <v>899</v>
      </c>
    </row>
    <row r="201" spans="1:4" x14ac:dyDescent="0.25">
      <c r="A201" s="2">
        <v>44284.393055555556</v>
      </c>
      <c r="B201" t="s">
        <v>163</v>
      </c>
      <c r="D201" t="s">
        <v>855</v>
      </c>
    </row>
    <row r="202" spans="1:4" x14ac:dyDescent="0.25">
      <c r="A202" s="2">
        <v>44284.393750000003</v>
      </c>
      <c r="B202" t="s">
        <v>163</v>
      </c>
      <c r="C202" t="s">
        <v>6917</v>
      </c>
    </row>
    <row r="203" spans="1:4" x14ac:dyDescent="0.25">
      <c r="A203" s="2">
        <v>44284.393750000003</v>
      </c>
      <c r="B203" t="s">
        <v>168</v>
      </c>
      <c r="C203" t="s">
        <v>6923</v>
      </c>
    </row>
    <row r="204" spans="1:4" x14ac:dyDescent="0.25">
      <c r="A204" s="2">
        <v>44284.393750000003</v>
      </c>
      <c r="B204" t="s">
        <v>174</v>
      </c>
      <c r="C204" t="s">
        <v>7131</v>
      </c>
    </row>
    <row r="205" spans="1:4" x14ac:dyDescent="0.25">
      <c r="A205" s="2">
        <v>44284.393750000003</v>
      </c>
      <c r="B205" t="s">
        <v>174</v>
      </c>
      <c r="C205" t="s">
        <v>7132</v>
      </c>
    </row>
    <row r="206" spans="1:4" x14ac:dyDescent="0.25">
      <c r="A206" s="2">
        <v>44284.393750000003</v>
      </c>
      <c r="B206" t="s">
        <v>174</v>
      </c>
      <c r="C206" t="s">
        <v>7133</v>
      </c>
    </row>
    <row r="207" spans="1:4" x14ac:dyDescent="0.25">
      <c r="A207" s="2">
        <v>44284.393750000003</v>
      </c>
      <c r="B207" t="s">
        <v>164</v>
      </c>
      <c r="C207" t="s">
        <v>8207</v>
      </c>
    </row>
    <row r="208" spans="1:4" x14ac:dyDescent="0.25">
      <c r="A208" s="2">
        <v>44284.393750000003</v>
      </c>
      <c r="B208" t="s">
        <v>163</v>
      </c>
      <c r="C208" t="s">
        <v>6396</v>
      </c>
    </row>
    <row r="209" spans="1:3" x14ac:dyDescent="0.25">
      <c r="A209" s="2">
        <v>44284.393750000003</v>
      </c>
      <c r="B209" t="s">
        <v>187</v>
      </c>
      <c r="C209" t="s">
        <v>8380</v>
      </c>
    </row>
    <row r="210" spans="1:3" x14ac:dyDescent="0.25">
      <c r="A210" s="2">
        <v>44284.393750000003</v>
      </c>
      <c r="B210" t="s">
        <v>187</v>
      </c>
      <c r="C210" t="s">
        <v>8381</v>
      </c>
    </row>
    <row r="211" spans="1:3" x14ac:dyDescent="0.25">
      <c r="A211" s="2">
        <v>44284.393750000003</v>
      </c>
      <c r="B211" t="s">
        <v>180</v>
      </c>
      <c r="C211" t="s">
        <v>6396</v>
      </c>
    </row>
    <row r="212" spans="1:3" x14ac:dyDescent="0.25">
      <c r="A212" s="2">
        <v>44284.393750000003</v>
      </c>
      <c r="B212" t="s">
        <v>180</v>
      </c>
      <c r="C212" t="s">
        <v>8843</v>
      </c>
    </row>
    <row r="213" spans="1:3" x14ac:dyDescent="0.25">
      <c r="A213" s="2">
        <v>44284.393750000003</v>
      </c>
      <c r="B213" t="s">
        <v>180</v>
      </c>
      <c r="C213" t="s">
        <v>6396</v>
      </c>
    </row>
    <row r="214" spans="1:3" x14ac:dyDescent="0.25">
      <c r="A214" s="2">
        <v>44284.393750000003</v>
      </c>
      <c r="B214" t="s">
        <v>190</v>
      </c>
      <c r="C214" t="s">
        <v>9542</v>
      </c>
    </row>
    <row r="215" spans="1:3" x14ac:dyDescent="0.25">
      <c r="A215" s="2">
        <v>44284.393750000003</v>
      </c>
      <c r="B215" t="s">
        <v>190</v>
      </c>
      <c r="C215" t="s">
        <v>6386</v>
      </c>
    </row>
    <row r="216" spans="1:3" x14ac:dyDescent="0.25">
      <c r="A216" s="2">
        <v>44284.393750000003</v>
      </c>
      <c r="B216" t="s">
        <v>162</v>
      </c>
      <c r="C216" t="s">
        <v>6420</v>
      </c>
    </row>
    <row r="217" spans="1:3" x14ac:dyDescent="0.25">
      <c r="A217" s="2">
        <v>44284.393750000003</v>
      </c>
      <c r="B217" t="s">
        <v>162</v>
      </c>
      <c r="C217" t="s">
        <v>9595</v>
      </c>
    </row>
    <row r="218" spans="1:3" x14ac:dyDescent="0.25">
      <c r="A218" s="2">
        <v>44284.393750000003</v>
      </c>
      <c r="B218" t="s">
        <v>162</v>
      </c>
      <c r="C218" t="s">
        <v>9596</v>
      </c>
    </row>
    <row r="219" spans="1:3" x14ac:dyDescent="0.25">
      <c r="A219" s="2">
        <v>44284.393750000003</v>
      </c>
      <c r="B219" t="s">
        <v>162</v>
      </c>
      <c r="C219" t="s">
        <v>6386</v>
      </c>
    </row>
    <row r="220" spans="1:3" x14ac:dyDescent="0.25">
      <c r="A220" s="2">
        <v>44284.393750000003</v>
      </c>
      <c r="B220" t="s">
        <v>184</v>
      </c>
      <c r="C220" t="s">
        <v>7602</v>
      </c>
    </row>
    <row r="221" spans="1:3" x14ac:dyDescent="0.25">
      <c r="A221" s="2">
        <v>44284.393750000003</v>
      </c>
      <c r="B221" t="s">
        <v>184</v>
      </c>
      <c r="C221" t="s">
        <v>6396</v>
      </c>
    </row>
    <row r="222" spans="1:3" x14ac:dyDescent="0.25">
      <c r="A222" s="2">
        <v>44284.393750000003</v>
      </c>
      <c r="B222" t="s">
        <v>169</v>
      </c>
      <c r="C222" t="s">
        <v>8011</v>
      </c>
    </row>
    <row r="223" spans="1:3" x14ac:dyDescent="0.25">
      <c r="A223" s="2">
        <v>44284.393750000003</v>
      </c>
      <c r="B223" t="s">
        <v>163</v>
      </c>
      <c r="C223" t="s">
        <v>10295</v>
      </c>
    </row>
    <row r="224" spans="1:3" x14ac:dyDescent="0.25">
      <c r="A224" s="2">
        <v>44284.393750000003</v>
      </c>
      <c r="B224" t="s">
        <v>163</v>
      </c>
      <c r="C224" t="s">
        <v>8167</v>
      </c>
    </row>
    <row r="225" spans="1:4" x14ac:dyDescent="0.25">
      <c r="A225" s="2">
        <v>44284.393750000003</v>
      </c>
      <c r="B225" t="s">
        <v>163</v>
      </c>
      <c r="D225" t="s">
        <v>859</v>
      </c>
    </row>
    <row r="226" spans="1:4" x14ac:dyDescent="0.25">
      <c r="A226" s="2">
        <v>44284.393750000003</v>
      </c>
      <c r="B226" t="s">
        <v>168</v>
      </c>
      <c r="D226" t="s">
        <v>945</v>
      </c>
    </row>
    <row r="227" spans="1:4" x14ac:dyDescent="0.25">
      <c r="A227" s="2">
        <v>44284.393750000003</v>
      </c>
      <c r="B227" t="s">
        <v>174</v>
      </c>
      <c r="D227" t="s">
        <v>828</v>
      </c>
    </row>
    <row r="228" spans="1:4" x14ac:dyDescent="0.25">
      <c r="A228" s="2">
        <v>44284.393750000003</v>
      </c>
      <c r="B228" t="s">
        <v>174</v>
      </c>
      <c r="D228" t="s">
        <v>971</v>
      </c>
    </row>
    <row r="229" spans="1:4" x14ac:dyDescent="0.25">
      <c r="A229" s="2">
        <v>44284.393750000003</v>
      </c>
      <c r="B229" t="s">
        <v>174</v>
      </c>
      <c r="D229" t="s">
        <v>911</v>
      </c>
    </row>
    <row r="230" spans="1:4" x14ac:dyDescent="0.25">
      <c r="A230" s="2">
        <v>44284.393750000003</v>
      </c>
      <c r="B230" t="s">
        <v>164</v>
      </c>
      <c r="D230" t="s">
        <v>869</v>
      </c>
    </row>
    <row r="231" spans="1:4" x14ac:dyDescent="0.25">
      <c r="A231" s="2">
        <v>44284.393750000003</v>
      </c>
      <c r="B231" t="s">
        <v>163</v>
      </c>
      <c r="D231" t="s">
        <v>824</v>
      </c>
    </row>
    <row r="232" spans="1:4" x14ac:dyDescent="0.25">
      <c r="A232" s="2">
        <v>44284.393750000003</v>
      </c>
      <c r="B232" t="s">
        <v>187</v>
      </c>
      <c r="D232" t="s">
        <v>1084</v>
      </c>
    </row>
    <row r="233" spans="1:4" x14ac:dyDescent="0.25">
      <c r="A233" s="2">
        <v>44284.393750000003</v>
      </c>
      <c r="B233" t="s">
        <v>187</v>
      </c>
      <c r="D233" t="s">
        <v>885</v>
      </c>
    </row>
    <row r="234" spans="1:4" x14ac:dyDescent="0.25">
      <c r="A234" s="2">
        <v>44284.393750000003</v>
      </c>
      <c r="B234" t="s">
        <v>180</v>
      </c>
      <c r="D234" t="s">
        <v>860</v>
      </c>
    </row>
    <row r="235" spans="1:4" x14ac:dyDescent="0.25">
      <c r="A235" s="2">
        <v>44284.393750000003</v>
      </c>
      <c r="B235" t="s">
        <v>180</v>
      </c>
      <c r="D235" t="s">
        <v>1104</v>
      </c>
    </row>
    <row r="236" spans="1:4" x14ac:dyDescent="0.25">
      <c r="A236" s="2">
        <v>44284.393750000003</v>
      </c>
      <c r="B236" t="s">
        <v>180</v>
      </c>
      <c r="D236" t="s">
        <v>824</v>
      </c>
    </row>
    <row r="237" spans="1:4" x14ac:dyDescent="0.25">
      <c r="A237" s="2">
        <v>44284.393750000003</v>
      </c>
      <c r="B237" t="s">
        <v>190</v>
      </c>
      <c r="D237" t="s">
        <v>1130</v>
      </c>
    </row>
    <row r="238" spans="1:4" x14ac:dyDescent="0.25">
      <c r="A238" s="2">
        <v>44284.393750000003</v>
      </c>
      <c r="B238" t="s">
        <v>190</v>
      </c>
      <c r="D238" t="s">
        <v>820</v>
      </c>
    </row>
    <row r="239" spans="1:4" x14ac:dyDescent="0.25">
      <c r="A239" s="2">
        <v>44284.393750000003</v>
      </c>
      <c r="B239" t="s">
        <v>162</v>
      </c>
      <c r="D239" t="s">
        <v>947</v>
      </c>
    </row>
    <row r="240" spans="1:4" x14ac:dyDescent="0.25">
      <c r="A240" s="2">
        <v>44284.393750000003</v>
      </c>
      <c r="B240" t="s">
        <v>162</v>
      </c>
      <c r="D240" t="s">
        <v>820</v>
      </c>
    </row>
    <row r="241" spans="1:4" x14ac:dyDescent="0.25">
      <c r="A241" s="2">
        <v>44284.393750000003</v>
      </c>
      <c r="B241" t="s">
        <v>162</v>
      </c>
      <c r="D241" t="s">
        <v>876</v>
      </c>
    </row>
    <row r="242" spans="1:4" x14ac:dyDescent="0.25">
      <c r="A242" s="2">
        <v>44284.393750000003</v>
      </c>
      <c r="B242" t="s">
        <v>162</v>
      </c>
      <c r="D242" t="s">
        <v>860</v>
      </c>
    </row>
    <row r="243" spans="1:4" x14ac:dyDescent="0.25">
      <c r="A243" s="2">
        <v>44284.393750000003</v>
      </c>
      <c r="B243" t="s">
        <v>184</v>
      </c>
      <c r="D243" t="s">
        <v>1048</v>
      </c>
    </row>
    <row r="244" spans="1:4" x14ac:dyDescent="0.25">
      <c r="A244" s="2">
        <v>44284.393750000003</v>
      </c>
      <c r="B244" t="s">
        <v>184</v>
      </c>
      <c r="D244" t="s">
        <v>820</v>
      </c>
    </row>
    <row r="245" spans="1:4" x14ac:dyDescent="0.25">
      <c r="A245" s="2">
        <v>44284.393750000003</v>
      </c>
      <c r="B245" t="s">
        <v>169</v>
      </c>
      <c r="D245" t="s">
        <v>906</v>
      </c>
    </row>
    <row r="246" spans="1:4" x14ac:dyDescent="0.25">
      <c r="A246" s="2">
        <v>44284.393750000003</v>
      </c>
      <c r="B246" t="s">
        <v>163</v>
      </c>
      <c r="D246" t="s">
        <v>995</v>
      </c>
    </row>
    <row r="247" spans="1:4" x14ac:dyDescent="0.25">
      <c r="A247" s="2">
        <v>44284.393750000003</v>
      </c>
      <c r="B247" t="s">
        <v>163</v>
      </c>
      <c r="D247" t="s">
        <v>971</v>
      </c>
    </row>
    <row r="248" spans="1:4" x14ac:dyDescent="0.25">
      <c r="A248" s="2">
        <v>44284.394444444442</v>
      </c>
      <c r="B248" t="s">
        <v>170</v>
      </c>
      <c r="C248" t="s">
        <v>6554</v>
      </c>
    </row>
    <row r="249" spans="1:4" x14ac:dyDescent="0.25">
      <c r="A249" s="2">
        <v>44284.394444444442</v>
      </c>
      <c r="B249" t="s">
        <v>174</v>
      </c>
      <c r="C249" t="s">
        <v>7134</v>
      </c>
    </row>
    <row r="250" spans="1:4" x14ac:dyDescent="0.25">
      <c r="A250" s="2">
        <v>44284.394444444442</v>
      </c>
      <c r="B250" t="s">
        <v>176</v>
      </c>
      <c r="C250" t="s">
        <v>6554</v>
      </c>
    </row>
    <row r="251" spans="1:4" x14ac:dyDescent="0.25">
      <c r="A251" s="2">
        <v>44284.394444444442</v>
      </c>
      <c r="B251" t="s">
        <v>163</v>
      </c>
      <c r="C251" t="s">
        <v>7940</v>
      </c>
    </row>
    <row r="252" spans="1:4" x14ac:dyDescent="0.25">
      <c r="A252" s="2">
        <v>44284.394444444442</v>
      </c>
      <c r="B252" t="s">
        <v>163</v>
      </c>
      <c r="C252" t="s">
        <v>7941</v>
      </c>
    </row>
    <row r="253" spans="1:4" x14ac:dyDescent="0.25">
      <c r="A253" s="2">
        <v>44284.394444444442</v>
      </c>
      <c r="B253" t="s">
        <v>162</v>
      </c>
      <c r="C253" t="s">
        <v>7044</v>
      </c>
    </row>
    <row r="254" spans="1:4" x14ac:dyDescent="0.25">
      <c r="A254" s="2">
        <v>44284.394444444442</v>
      </c>
      <c r="B254" t="s">
        <v>162</v>
      </c>
      <c r="C254" t="s">
        <v>6575</v>
      </c>
    </row>
    <row r="255" spans="1:4" x14ac:dyDescent="0.25">
      <c r="A255" s="2">
        <v>44284.394444444442</v>
      </c>
      <c r="B255" t="s">
        <v>163</v>
      </c>
      <c r="C255" t="s">
        <v>8340</v>
      </c>
    </row>
    <row r="256" spans="1:4" x14ac:dyDescent="0.25">
      <c r="A256" s="2">
        <v>44284.394444444442</v>
      </c>
      <c r="B256" t="s">
        <v>162</v>
      </c>
      <c r="C256" t="s">
        <v>6396</v>
      </c>
    </row>
    <row r="257" spans="1:4" x14ac:dyDescent="0.25">
      <c r="A257" s="2">
        <v>44284.394444444442</v>
      </c>
      <c r="B257" t="s">
        <v>178</v>
      </c>
      <c r="C257" t="s">
        <v>9105</v>
      </c>
    </row>
    <row r="258" spans="1:4" x14ac:dyDescent="0.25">
      <c r="A258" s="2">
        <v>44284.394444444442</v>
      </c>
      <c r="B258" t="s">
        <v>178</v>
      </c>
      <c r="C258" t="s">
        <v>6386</v>
      </c>
    </row>
    <row r="259" spans="1:4" x14ac:dyDescent="0.25">
      <c r="A259" s="2">
        <v>44284.394444444442</v>
      </c>
      <c r="B259" t="s">
        <v>190</v>
      </c>
      <c r="C259" t="s">
        <v>9543</v>
      </c>
    </row>
    <row r="260" spans="1:4" x14ac:dyDescent="0.25">
      <c r="A260" s="2">
        <v>44284.394444444442</v>
      </c>
      <c r="B260" t="s">
        <v>190</v>
      </c>
      <c r="C260" t="s">
        <v>1538</v>
      </c>
    </row>
    <row r="261" spans="1:4" x14ac:dyDescent="0.25">
      <c r="A261" s="2">
        <v>44284.394444444442</v>
      </c>
      <c r="B261" t="s">
        <v>184</v>
      </c>
      <c r="C261" t="s">
        <v>9831</v>
      </c>
    </row>
    <row r="262" spans="1:4" x14ac:dyDescent="0.25">
      <c r="A262" s="2">
        <v>44284.394444444442</v>
      </c>
      <c r="B262" t="s">
        <v>169</v>
      </c>
      <c r="C262" t="s">
        <v>9944</v>
      </c>
    </row>
    <row r="263" spans="1:4" x14ac:dyDescent="0.25">
      <c r="A263" s="2">
        <v>44284.394444444442</v>
      </c>
      <c r="B263" t="s">
        <v>170</v>
      </c>
      <c r="D263" t="s">
        <v>965</v>
      </c>
    </row>
    <row r="264" spans="1:4" x14ac:dyDescent="0.25">
      <c r="A264" s="2">
        <v>44284.394444444442</v>
      </c>
      <c r="B264" t="s">
        <v>174</v>
      </c>
      <c r="D264" t="s">
        <v>827</v>
      </c>
    </row>
    <row r="265" spans="1:4" x14ac:dyDescent="0.25">
      <c r="A265" s="2">
        <v>44284.394444444442</v>
      </c>
      <c r="B265" t="s">
        <v>176</v>
      </c>
      <c r="D265" t="s">
        <v>1023</v>
      </c>
    </row>
    <row r="266" spans="1:4" x14ac:dyDescent="0.25">
      <c r="A266" s="2">
        <v>44284.394444444442</v>
      </c>
      <c r="B266" t="s">
        <v>163</v>
      </c>
      <c r="D266" t="s">
        <v>828</v>
      </c>
    </row>
    <row r="267" spans="1:4" x14ac:dyDescent="0.25">
      <c r="A267" s="2">
        <v>44284.394444444442</v>
      </c>
      <c r="B267" t="s">
        <v>163</v>
      </c>
      <c r="D267" t="s">
        <v>971</v>
      </c>
    </row>
    <row r="268" spans="1:4" x14ac:dyDescent="0.25">
      <c r="A268" s="2">
        <v>44284.394444444442</v>
      </c>
      <c r="B268" t="s">
        <v>162</v>
      </c>
      <c r="D268" t="s">
        <v>885</v>
      </c>
    </row>
    <row r="269" spans="1:4" x14ac:dyDescent="0.25">
      <c r="A269" s="2">
        <v>44284.394444444442</v>
      </c>
      <c r="B269" t="s">
        <v>162</v>
      </c>
      <c r="D269" t="s">
        <v>954</v>
      </c>
    </row>
    <row r="270" spans="1:4" x14ac:dyDescent="0.25">
      <c r="A270" s="2">
        <v>44284.394444444442</v>
      </c>
      <c r="B270" t="s">
        <v>163</v>
      </c>
      <c r="D270" t="s">
        <v>895</v>
      </c>
    </row>
    <row r="271" spans="1:4" x14ac:dyDescent="0.25">
      <c r="A271" s="2">
        <v>44284.394444444442</v>
      </c>
      <c r="B271" t="s">
        <v>162</v>
      </c>
      <c r="D271" t="s">
        <v>820</v>
      </c>
    </row>
    <row r="272" spans="1:4" x14ac:dyDescent="0.25">
      <c r="A272" s="2">
        <v>44284.394444444442</v>
      </c>
      <c r="B272" t="s">
        <v>178</v>
      </c>
      <c r="D272" t="s">
        <v>1113</v>
      </c>
    </row>
    <row r="273" spans="1:4" x14ac:dyDescent="0.25">
      <c r="A273" s="2">
        <v>44284.394444444442</v>
      </c>
      <c r="B273" t="s">
        <v>178</v>
      </c>
      <c r="D273" t="s">
        <v>820</v>
      </c>
    </row>
    <row r="274" spans="1:4" x14ac:dyDescent="0.25">
      <c r="A274" s="2">
        <v>44284.394444444442</v>
      </c>
      <c r="B274" t="s">
        <v>190</v>
      </c>
      <c r="D274" t="s">
        <v>1000</v>
      </c>
    </row>
    <row r="275" spans="1:4" x14ac:dyDescent="0.25">
      <c r="A275" s="2">
        <v>44284.394444444442</v>
      </c>
      <c r="B275" t="s">
        <v>190</v>
      </c>
      <c r="D275" t="s">
        <v>962</v>
      </c>
    </row>
    <row r="276" spans="1:4" x14ac:dyDescent="0.25">
      <c r="A276" s="2">
        <v>44284.394444444442</v>
      </c>
      <c r="B276" t="s">
        <v>184</v>
      </c>
      <c r="D276" t="s">
        <v>1083</v>
      </c>
    </row>
    <row r="277" spans="1:4" x14ac:dyDescent="0.25">
      <c r="A277" s="2">
        <v>44284.394444444442</v>
      </c>
      <c r="B277" t="s">
        <v>169</v>
      </c>
      <c r="D277" t="s">
        <v>998</v>
      </c>
    </row>
    <row r="278" spans="1:4" x14ac:dyDescent="0.25">
      <c r="A278" s="2">
        <v>44284.395138888889</v>
      </c>
      <c r="B278" t="s">
        <v>163</v>
      </c>
      <c r="C278" t="s">
        <v>7942</v>
      </c>
    </row>
    <row r="279" spans="1:4" x14ac:dyDescent="0.25">
      <c r="A279" s="2">
        <v>44284.395138888889</v>
      </c>
      <c r="B279" t="s">
        <v>163</v>
      </c>
      <c r="C279" t="s">
        <v>6860</v>
      </c>
    </row>
    <row r="280" spans="1:4" x14ac:dyDescent="0.25">
      <c r="A280" s="2">
        <v>44284.395138888889</v>
      </c>
      <c r="B280" t="s">
        <v>164</v>
      </c>
      <c r="C280" t="s">
        <v>6386</v>
      </c>
    </row>
    <row r="281" spans="1:4" x14ac:dyDescent="0.25">
      <c r="A281" s="2">
        <v>44284.395138888889</v>
      </c>
      <c r="B281" t="s">
        <v>180</v>
      </c>
      <c r="C281" t="s">
        <v>7775</v>
      </c>
    </row>
    <row r="282" spans="1:4" x14ac:dyDescent="0.25">
      <c r="A282" s="2">
        <v>44284.395138888889</v>
      </c>
      <c r="B282" t="s">
        <v>163</v>
      </c>
      <c r="C282" t="s">
        <v>8341</v>
      </c>
    </row>
    <row r="283" spans="1:4" x14ac:dyDescent="0.25">
      <c r="A283" s="2">
        <v>44284.395138888889</v>
      </c>
      <c r="B283" t="s">
        <v>163</v>
      </c>
      <c r="C283" t="s">
        <v>8342</v>
      </c>
    </row>
    <row r="284" spans="1:4" x14ac:dyDescent="0.25">
      <c r="A284" s="2">
        <v>44284.395138888889</v>
      </c>
      <c r="B284" t="s">
        <v>163</v>
      </c>
      <c r="C284" t="s">
        <v>8343</v>
      </c>
    </row>
    <row r="285" spans="1:4" x14ac:dyDescent="0.25">
      <c r="A285" s="2">
        <v>44284.395138888889</v>
      </c>
      <c r="B285" t="s">
        <v>180</v>
      </c>
      <c r="C285" t="s">
        <v>1538</v>
      </c>
    </row>
    <row r="286" spans="1:4" x14ac:dyDescent="0.25">
      <c r="A286" s="2">
        <v>44284.395138888889</v>
      </c>
      <c r="B286" t="s">
        <v>180</v>
      </c>
      <c r="C286" t="s">
        <v>8844</v>
      </c>
    </row>
    <row r="287" spans="1:4" x14ac:dyDescent="0.25">
      <c r="A287" s="2">
        <v>44284.395138888889</v>
      </c>
      <c r="B287" t="s">
        <v>180</v>
      </c>
      <c r="C287" t="s">
        <v>7775</v>
      </c>
    </row>
    <row r="288" spans="1:4" x14ac:dyDescent="0.25">
      <c r="A288" s="2">
        <v>44284.395138888889</v>
      </c>
      <c r="B288" t="s">
        <v>190</v>
      </c>
      <c r="C288" t="s">
        <v>9544</v>
      </c>
    </row>
    <row r="289" spans="1:4" x14ac:dyDescent="0.25">
      <c r="A289" s="2">
        <v>44284.395138888889</v>
      </c>
      <c r="B289" t="s">
        <v>190</v>
      </c>
      <c r="C289" t="s">
        <v>6386</v>
      </c>
    </row>
    <row r="290" spans="1:4" x14ac:dyDescent="0.25">
      <c r="A290" s="2">
        <v>44284.395138888889</v>
      </c>
      <c r="B290" t="s">
        <v>190</v>
      </c>
      <c r="C290" t="s">
        <v>9545</v>
      </c>
    </row>
    <row r="291" spans="1:4" x14ac:dyDescent="0.25">
      <c r="A291" s="2">
        <v>44284.395138888889</v>
      </c>
      <c r="B291" t="s">
        <v>163</v>
      </c>
      <c r="D291" t="s">
        <v>854</v>
      </c>
    </row>
    <row r="292" spans="1:4" x14ac:dyDescent="0.25">
      <c r="A292" s="2">
        <v>44284.395138888889</v>
      </c>
      <c r="B292" t="s">
        <v>163</v>
      </c>
      <c r="D292" t="s">
        <v>953</v>
      </c>
    </row>
    <row r="293" spans="1:4" x14ac:dyDescent="0.25">
      <c r="A293" s="2">
        <v>44284.395138888889</v>
      </c>
      <c r="B293" t="s">
        <v>164</v>
      </c>
      <c r="D293" t="s">
        <v>820</v>
      </c>
    </row>
    <row r="294" spans="1:4" x14ac:dyDescent="0.25">
      <c r="A294" s="2">
        <v>44284.395138888889</v>
      </c>
      <c r="B294" t="s">
        <v>180</v>
      </c>
      <c r="D294" t="s">
        <v>820</v>
      </c>
    </row>
    <row r="295" spans="1:4" x14ac:dyDescent="0.25">
      <c r="A295" s="2">
        <v>44284.395138888889</v>
      </c>
      <c r="B295" t="s">
        <v>163</v>
      </c>
      <c r="D295" t="s">
        <v>846</v>
      </c>
    </row>
    <row r="296" spans="1:4" x14ac:dyDescent="0.25">
      <c r="A296" s="2">
        <v>44284.395138888889</v>
      </c>
      <c r="B296" t="s">
        <v>163</v>
      </c>
      <c r="D296" t="s">
        <v>1014</v>
      </c>
    </row>
    <row r="297" spans="1:4" x14ac:dyDescent="0.25">
      <c r="A297" s="2">
        <v>44284.395138888889</v>
      </c>
      <c r="B297" t="s">
        <v>163</v>
      </c>
      <c r="D297" t="s">
        <v>848</v>
      </c>
    </row>
    <row r="298" spans="1:4" x14ac:dyDescent="0.25">
      <c r="A298" s="2">
        <v>44284.395138888889</v>
      </c>
      <c r="B298" t="s">
        <v>180</v>
      </c>
      <c r="D298" t="s">
        <v>834</v>
      </c>
    </row>
    <row r="299" spans="1:4" x14ac:dyDescent="0.25">
      <c r="A299" s="2">
        <v>44284.395138888889</v>
      </c>
      <c r="B299" t="s">
        <v>180</v>
      </c>
      <c r="D299" t="s">
        <v>959</v>
      </c>
    </row>
    <row r="300" spans="1:4" x14ac:dyDescent="0.25">
      <c r="A300" s="2">
        <v>44284.395138888889</v>
      </c>
      <c r="B300" t="s">
        <v>180</v>
      </c>
      <c r="D300" t="s">
        <v>996</v>
      </c>
    </row>
    <row r="301" spans="1:4" x14ac:dyDescent="0.25">
      <c r="A301" s="2">
        <v>44284.395138888889</v>
      </c>
      <c r="B301" t="s">
        <v>190</v>
      </c>
      <c r="D301" t="s">
        <v>988</v>
      </c>
    </row>
    <row r="302" spans="1:4" x14ac:dyDescent="0.25">
      <c r="A302" s="2">
        <v>44284.395138888889</v>
      </c>
      <c r="B302" t="s">
        <v>190</v>
      </c>
      <c r="D302" t="s">
        <v>824</v>
      </c>
    </row>
    <row r="303" spans="1:4" x14ac:dyDescent="0.25">
      <c r="A303" s="2">
        <v>44284.395138888889</v>
      </c>
      <c r="B303" t="s">
        <v>190</v>
      </c>
      <c r="D303" t="s">
        <v>902</v>
      </c>
    </row>
    <row r="304" spans="1:4" x14ac:dyDescent="0.25">
      <c r="A304" s="2">
        <v>44284.395833333336</v>
      </c>
      <c r="B304" t="s">
        <v>163</v>
      </c>
      <c r="C304" t="s">
        <v>6918</v>
      </c>
    </row>
    <row r="305" spans="1:4" x14ac:dyDescent="0.25">
      <c r="A305" s="2">
        <v>44284.395833333336</v>
      </c>
      <c r="B305" t="s">
        <v>164</v>
      </c>
      <c r="C305" t="s">
        <v>8208</v>
      </c>
    </row>
    <row r="306" spans="1:4" x14ac:dyDescent="0.25">
      <c r="A306" s="2">
        <v>44284.395833333336</v>
      </c>
      <c r="B306" t="s">
        <v>163</v>
      </c>
      <c r="C306" t="s">
        <v>8344</v>
      </c>
    </row>
    <row r="307" spans="1:4" x14ac:dyDescent="0.25">
      <c r="A307" s="2">
        <v>44284.395833333336</v>
      </c>
      <c r="B307" t="s">
        <v>163</v>
      </c>
      <c r="C307" t="s">
        <v>8345</v>
      </c>
    </row>
    <row r="308" spans="1:4" x14ac:dyDescent="0.25">
      <c r="A308" s="2">
        <v>44284.395833333336</v>
      </c>
      <c r="B308" t="s">
        <v>162</v>
      </c>
      <c r="C308" t="s">
        <v>8861</v>
      </c>
    </row>
    <row r="309" spans="1:4" x14ac:dyDescent="0.25">
      <c r="A309" s="2">
        <v>44284.395833333336</v>
      </c>
      <c r="B309" t="s">
        <v>162</v>
      </c>
      <c r="C309" t="s">
        <v>8011</v>
      </c>
    </row>
    <row r="310" spans="1:4" x14ac:dyDescent="0.25">
      <c r="A310" s="2">
        <v>44284.395833333336</v>
      </c>
      <c r="B310" t="s">
        <v>190</v>
      </c>
      <c r="C310" t="s">
        <v>9546</v>
      </c>
    </row>
    <row r="311" spans="1:4" x14ac:dyDescent="0.25">
      <c r="A311" s="2">
        <v>44284.395833333336</v>
      </c>
      <c r="B311" t="s">
        <v>190</v>
      </c>
      <c r="C311" t="s">
        <v>9547</v>
      </c>
    </row>
    <row r="312" spans="1:4" x14ac:dyDescent="0.25">
      <c r="A312" s="2">
        <v>44284.395833333336</v>
      </c>
      <c r="B312" t="s">
        <v>190</v>
      </c>
      <c r="C312" t="s">
        <v>9548</v>
      </c>
    </row>
    <row r="313" spans="1:4" x14ac:dyDescent="0.25">
      <c r="A313" s="2">
        <v>44284.395833333336</v>
      </c>
      <c r="B313" t="s">
        <v>190</v>
      </c>
      <c r="C313" t="s">
        <v>9549</v>
      </c>
    </row>
    <row r="314" spans="1:4" x14ac:dyDescent="0.25">
      <c r="A314" s="2">
        <v>44284.395833333336</v>
      </c>
      <c r="B314" t="s">
        <v>184</v>
      </c>
      <c r="C314" t="s">
        <v>9832</v>
      </c>
    </row>
    <row r="315" spans="1:4" x14ac:dyDescent="0.25">
      <c r="A315" s="2">
        <v>44284.395833333336</v>
      </c>
      <c r="B315" t="s">
        <v>169</v>
      </c>
      <c r="C315" t="s">
        <v>9945</v>
      </c>
    </row>
    <row r="316" spans="1:4" x14ac:dyDescent="0.25">
      <c r="A316" s="2">
        <v>44284.395833333336</v>
      </c>
      <c r="B316" t="s">
        <v>169</v>
      </c>
      <c r="C316" t="s">
        <v>9393</v>
      </c>
    </row>
    <row r="317" spans="1:4" x14ac:dyDescent="0.25">
      <c r="A317" s="2">
        <v>44284.395833333336</v>
      </c>
      <c r="B317" t="s">
        <v>189</v>
      </c>
      <c r="C317" t="s">
        <v>9951</v>
      </c>
    </row>
    <row r="318" spans="1:4" x14ac:dyDescent="0.25">
      <c r="A318" s="2">
        <v>44284.395833333336</v>
      </c>
      <c r="B318" t="s">
        <v>163</v>
      </c>
      <c r="D318" t="s">
        <v>861</v>
      </c>
    </row>
    <row r="319" spans="1:4" x14ac:dyDescent="0.25">
      <c r="A319" s="2">
        <v>44284.395833333336</v>
      </c>
      <c r="B319" t="s">
        <v>164</v>
      </c>
      <c r="D319" t="s">
        <v>870</v>
      </c>
    </row>
    <row r="320" spans="1:4" x14ac:dyDescent="0.25">
      <c r="A320" s="2">
        <v>44284.395833333336</v>
      </c>
      <c r="B320" t="s">
        <v>163</v>
      </c>
      <c r="D320" t="s">
        <v>849</v>
      </c>
    </row>
    <row r="321" spans="1:4" x14ac:dyDescent="0.25">
      <c r="A321" s="2">
        <v>44284.395833333336</v>
      </c>
      <c r="B321" t="s">
        <v>163</v>
      </c>
      <c r="D321" t="s">
        <v>827</v>
      </c>
    </row>
    <row r="322" spans="1:4" x14ac:dyDescent="0.25">
      <c r="A322" s="2">
        <v>44284.395833333336</v>
      </c>
      <c r="B322" t="s">
        <v>162</v>
      </c>
      <c r="D322" t="s">
        <v>876</v>
      </c>
    </row>
    <row r="323" spans="1:4" x14ac:dyDescent="0.25">
      <c r="A323" s="2">
        <v>44284.395833333336</v>
      </c>
      <c r="B323" t="s">
        <v>162</v>
      </c>
      <c r="D323" t="s">
        <v>860</v>
      </c>
    </row>
    <row r="324" spans="1:4" x14ac:dyDescent="0.25">
      <c r="A324" s="2">
        <v>44284.395833333336</v>
      </c>
      <c r="B324" t="s">
        <v>190</v>
      </c>
      <c r="D324" t="s">
        <v>897</v>
      </c>
    </row>
    <row r="325" spans="1:4" x14ac:dyDescent="0.25">
      <c r="A325" s="2">
        <v>44284.395833333336</v>
      </c>
      <c r="B325" t="s">
        <v>190</v>
      </c>
      <c r="D325" t="s">
        <v>850</v>
      </c>
    </row>
    <row r="326" spans="1:4" x14ac:dyDescent="0.25">
      <c r="A326" s="2">
        <v>44284.395833333336</v>
      </c>
      <c r="B326" t="s">
        <v>190</v>
      </c>
      <c r="D326" t="s">
        <v>893</v>
      </c>
    </row>
    <row r="327" spans="1:4" x14ac:dyDescent="0.25">
      <c r="A327" s="2">
        <v>44284.395833333336</v>
      </c>
      <c r="B327" t="s">
        <v>184</v>
      </c>
      <c r="D327" t="s">
        <v>1103</v>
      </c>
    </row>
    <row r="328" spans="1:4" x14ac:dyDescent="0.25">
      <c r="A328" s="2">
        <v>44284.395833333336</v>
      </c>
      <c r="B328" t="s">
        <v>169</v>
      </c>
      <c r="D328" t="s">
        <v>828</v>
      </c>
    </row>
    <row r="329" spans="1:4" x14ac:dyDescent="0.25">
      <c r="A329" s="2">
        <v>44284.395833333336</v>
      </c>
      <c r="B329" t="s">
        <v>169</v>
      </c>
      <c r="D329" t="s">
        <v>971</v>
      </c>
    </row>
    <row r="330" spans="1:4" x14ac:dyDescent="0.25">
      <c r="A330" s="2">
        <v>44284.395833333336</v>
      </c>
      <c r="B330" t="s">
        <v>189</v>
      </c>
      <c r="D330" t="s">
        <v>1105</v>
      </c>
    </row>
    <row r="331" spans="1:4" x14ac:dyDescent="0.25">
      <c r="A331" s="2">
        <v>44284.396527777775</v>
      </c>
      <c r="B331" t="s">
        <v>165</v>
      </c>
      <c r="C331" t="s">
        <v>6779</v>
      </c>
    </row>
    <row r="332" spans="1:4" x14ac:dyDescent="0.25">
      <c r="A332" s="2">
        <v>44284.396527777775</v>
      </c>
      <c r="B332" t="s">
        <v>163</v>
      </c>
      <c r="C332" t="s">
        <v>6919</v>
      </c>
    </row>
    <row r="333" spans="1:4" x14ac:dyDescent="0.25">
      <c r="A333" s="2">
        <v>44284.396527777775</v>
      </c>
      <c r="B333" t="s">
        <v>164</v>
      </c>
      <c r="C333" t="s">
        <v>8209</v>
      </c>
    </row>
    <row r="334" spans="1:4" x14ac:dyDescent="0.25">
      <c r="A334" s="2">
        <v>44284.396527777775</v>
      </c>
      <c r="B334" t="s">
        <v>163</v>
      </c>
      <c r="C334" t="s">
        <v>8346</v>
      </c>
    </row>
    <row r="335" spans="1:4" x14ac:dyDescent="0.25">
      <c r="A335" s="2">
        <v>44284.396527777775</v>
      </c>
      <c r="B335" t="s">
        <v>163</v>
      </c>
      <c r="C335" t="s">
        <v>8347</v>
      </c>
    </row>
    <row r="336" spans="1:4" x14ac:dyDescent="0.25">
      <c r="A336" s="2">
        <v>44284.396527777775</v>
      </c>
      <c r="B336" t="s">
        <v>163</v>
      </c>
      <c r="C336" t="s">
        <v>8348</v>
      </c>
    </row>
    <row r="337" spans="1:3" x14ac:dyDescent="0.25">
      <c r="A337" s="2">
        <v>44284.396527777775</v>
      </c>
      <c r="B337" t="s">
        <v>163</v>
      </c>
      <c r="C337" t="s">
        <v>8349</v>
      </c>
    </row>
    <row r="338" spans="1:3" x14ac:dyDescent="0.25">
      <c r="A338" s="2">
        <v>44284.396527777775</v>
      </c>
      <c r="B338" t="s">
        <v>162</v>
      </c>
      <c r="C338" t="s">
        <v>8862</v>
      </c>
    </row>
    <row r="339" spans="1:3" x14ac:dyDescent="0.25">
      <c r="A339" s="2">
        <v>44284.396527777775</v>
      </c>
      <c r="B339" t="s">
        <v>162</v>
      </c>
      <c r="C339" t="s">
        <v>8863</v>
      </c>
    </row>
    <row r="340" spans="1:3" x14ac:dyDescent="0.25">
      <c r="A340" s="2">
        <v>44284.396527777775</v>
      </c>
      <c r="B340" t="s">
        <v>178</v>
      </c>
      <c r="C340" t="s">
        <v>9106</v>
      </c>
    </row>
    <row r="341" spans="1:3" x14ac:dyDescent="0.25">
      <c r="A341" s="2">
        <v>44284.396527777775</v>
      </c>
      <c r="B341" t="s">
        <v>190</v>
      </c>
      <c r="C341" t="s">
        <v>9550</v>
      </c>
    </row>
    <row r="342" spans="1:3" x14ac:dyDescent="0.25">
      <c r="A342" s="2">
        <v>44284.396527777775</v>
      </c>
      <c r="B342" t="s">
        <v>190</v>
      </c>
      <c r="C342" t="s">
        <v>6386</v>
      </c>
    </row>
    <row r="343" spans="1:3" x14ac:dyDescent="0.25">
      <c r="A343" s="2">
        <v>44284.396527777775</v>
      </c>
      <c r="B343" t="s">
        <v>190</v>
      </c>
      <c r="C343" t="s">
        <v>9551</v>
      </c>
    </row>
    <row r="344" spans="1:3" x14ac:dyDescent="0.25">
      <c r="A344" s="2">
        <v>44284.396527777775</v>
      </c>
      <c r="B344" t="s">
        <v>190</v>
      </c>
      <c r="C344" t="s">
        <v>9548</v>
      </c>
    </row>
    <row r="345" spans="1:3" x14ac:dyDescent="0.25">
      <c r="A345" s="2">
        <v>44284.396527777775</v>
      </c>
      <c r="B345" t="s">
        <v>190</v>
      </c>
      <c r="C345" t="s">
        <v>9552</v>
      </c>
    </row>
    <row r="346" spans="1:3" x14ac:dyDescent="0.25">
      <c r="A346" s="2">
        <v>44284.396527777775</v>
      </c>
      <c r="B346" t="s">
        <v>190</v>
      </c>
      <c r="C346" t="s">
        <v>6554</v>
      </c>
    </row>
    <row r="347" spans="1:3" x14ac:dyDescent="0.25">
      <c r="A347" s="2">
        <v>44284.396527777775</v>
      </c>
      <c r="B347" t="s">
        <v>184</v>
      </c>
      <c r="C347" t="s">
        <v>6386</v>
      </c>
    </row>
    <row r="348" spans="1:3" x14ac:dyDescent="0.25">
      <c r="A348" s="2">
        <v>44284.396527777775</v>
      </c>
      <c r="B348" t="s">
        <v>184</v>
      </c>
      <c r="C348" t="s">
        <v>6554</v>
      </c>
    </row>
    <row r="349" spans="1:3" x14ac:dyDescent="0.25">
      <c r="A349" s="2">
        <v>44284.396527777775</v>
      </c>
      <c r="B349" t="s">
        <v>169</v>
      </c>
      <c r="C349" t="s">
        <v>9946</v>
      </c>
    </row>
    <row r="350" spans="1:3" x14ac:dyDescent="0.25">
      <c r="A350" s="2">
        <v>44284.396527777775</v>
      </c>
      <c r="B350" t="s">
        <v>169</v>
      </c>
      <c r="C350" t="s">
        <v>7033</v>
      </c>
    </row>
    <row r="351" spans="1:3" x14ac:dyDescent="0.25">
      <c r="A351" s="2">
        <v>44284.396527777775</v>
      </c>
      <c r="B351" t="s">
        <v>169</v>
      </c>
      <c r="C351" t="s">
        <v>9947</v>
      </c>
    </row>
    <row r="352" spans="1:3" x14ac:dyDescent="0.25">
      <c r="A352" s="2">
        <v>44284.396527777775</v>
      </c>
      <c r="B352" t="s">
        <v>169</v>
      </c>
      <c r="C352" t="s">
        <v>6396</v>
      </c>
    </row>
    <row r="353" spans="1:4" x14ac:dyDescent="0.25">
      <c r="A353" s="2">
        <v>44284.396527777775</v>
      </c>
      <c r="B353" t="s">
        <v>189</v>
      </c>
      <c r="C353" t="s">
        <v>9952</v>
      </c>
    </row>
    <row r="354" spans="1:4" x14ac:dyDescent="0.25">
      <c r="A354" s="2">
        <v>44284.396527777775</v>
      </c>
      <c r="B354" t="s">
        <v>181</v>
      </c>
      <c r="C354" t="s">
        <v>6554</v>
      </c>
    </row>
    <row r="355" spans="1:4" x14ac:dyDescent="0.25">
      <c r="A355" s="2">
        <v>44284.396527777775</v>
      </c>
      <c r="B355" t="s">
        <v>165</v>
      </c>
      <c r="D355" t="s">
        <v>838</v>
      </c>
    </row>
    <row r="356" spans="1:4" x14ac:dyDescent="0.25">
      <c r="A356" s="2">
        <v>44284.396527777775</v>
      </c>
      <c r="B356" t="s">
        <v>163</v>
      </c>
      <c r="D356" t="s">
        <v>897</v>
      </c>
    </row>
    <row r="357" spans="1:4" x14ac:dyDescent="0.25">
      <c r="A357" s="2">
        <v>44284.396527777775</v>
      </c>
      <c r="B357" t="s">
        <v>164</v>
      </c>
      <c r="D357" t="s">
        <v>990</v>
      </c>
    </row>
    <row r="358" spans="1:4" x14ac:dyDescent="0.25">
      <c r="A358" s="2">
        <v>44284.396527777775</v>
      </c>
      <c r="B358" t="s">
        <v>163</v>
      </c>
      <c r="D358" t="s">
        <v>995</v>
      </c>
    </row>
    <row r="359" spans="1:4" x14ac:dyDescent="0.25">
      <c r="A359" s="2">
        <v>44284.396527777775</v>
      </c>
      <c r="B359" t="s">
        <v>163</v>
      </c>
      <c r="D359" t="s">
        <v>852</v>
      </c>
    </row>
    <row r="360" spans="1:4" x14ac:dyDescent="0.25">
      <c r="A360" s="2">
        <v>44284.396527777775</v>
      </c>
      <c r="B360" t="s">
        <v>163</v>
      </c>
      <c r="D360" t="s">
        <v>901</v>
      </c>
    </row>
    <row r="361" spans="1:4" x14ac:dyDescent="0.25">
      <c r="A361" s="2">
        <v>44284.396527777775</v>
      </c>
      <c r="B361" t="s">
        <v>163</v>
      </c>
      <c r="D361" t="s">
        <v>825</v>
      </c>
    </row>
    <row r="362" spans="1:4" x14ac:dyDescent="0.25">
      <c r="A362" s="2">
        <v>44284.396527777775</v>
      </c>
      <c r="B362" t="s">
        <v>162</v>
      </c>
      <c r="D362" t="s">
        <v>861</v>
      </c>
    </row>
    <row r="363" spans="1:4" x14ac:dyDescent="0.25">
      <c r="A363" s="2">
        <v>44284.396527777775</v>
      </c>
      <c r="B363" t="s">
        <v>162</v>
      </c>
      <c r="D363" t="s">
        <v>902</v>
      </c>
    </row>
    <row r="364" spans="1:4" x14ac:dyDescent="0.25">
      <c r="A364" s="2">
        <v>44284.396527777775</v>
      </c>
      <c r="B364" t="s">
        <v>178</v>
      </c>
      <c r="D364" t="s">
        <v>1114</v>
      </c>
    </row>
    <row r="365" spans="1:4" x14ac:dyDescent="0.25">
      <c r="A365" s="2">
        <v>44284.396527777775</v>
      </c>
      <c r="B365" t="s">
        <v>190</v>
      </c>
      <c r="D365" t="s">
        <v>834</v>
      </c>
    </row>
    <row r="366" spans="1:4" x14ac:dyDescent="0.25">
      <c r="A366" s="2">
        <v>44284.396527777775</v>
      </c>
      <c r="B366" t="s">
        <v>190</v>
      </c>
      <c r="D366" t="s">
        <v>894</v>
      </c>
    </row>
    <row r="367" spans="1:4" x14ac:dyDescent="0.25">
      <c r="A367" s="2">
        <v>44284.396527777775</v>
      </c>
      <c r="B367" t="s">
        <v>190</v>
      </c>
      <c r="D367" t="s">
        <v>845</v>
      </c>
    </row>
    <row r="368" spans="1:4" x14ac:dyDescent="0.25">
      <c r="A368" s="2">
        <v>44284.396527777775</v>
      </c>
      <c r="B368" t="s">
        <v>190</v>
      </c>
      <c r="D368" t="s">
        <v>846</v>
      </c>
    </row>
    <row r="369" spans="1:4" x14ac:dyDescent="0.25">
      <c r="A369" s="2">
        <v>44284.396527777775</v>
      </c>
      <c r="B369" t="s">
        <v>190</v>
      </c>
      <c r="D369" t="s">
        <v>908</v>
      </c>
    </row>
    <row r="370" spans="1:4" x14ac:dyDescent="0.25">
      <c r="A370" s="2">
        <v>44284.396527777775</v>
      </c>
      <c r="B370" t="s">
        <v>190</v>
      </c>
      <c r="D370" t="s">
        <v>909</v>
      </c>
    </row>
    <row r="371" spans="1:4" x14ac:dyDescent="0.25">
      <c r="A371" s="2">
        <v>44284.396527777775</v>
      </c>
      <c r="B371" t="s">
        <v>190</v>
      </c>
      <c r="D371" t="s">
        <v>848</v>
      </c>
    </row>
    <row r="372" spans="1:4" x14ac:dyDescent="0.25">
      <c r="A372" s="2">
        <v>44284.396527777775</v>
      </c>
      <c r="B372" t="s">
        <v>184</v>
      </c>
      <c r="D372" t="s">
        <v>824</v>
      </c>
    </row>
    <row r="373" spans="1:4" x14ac:dyDescent="0.25">
      <c r="A373" s="2">
        <v>44284.396527777775</v>
      </c>
      <c r="B373" t="s">
        <v>184</v>
      </c>
      <c r="D373" t="s">
        <v>834</v>
      </c>
    </row>
    <row r="374" spans="1:4" x14ac:dyDescent="0.25">
      <c r="A374" s="2">
        <v>44284.396527777775</v>
      </c>
      <c r="B374" t="s">
        <v>169</v>
      </c>
      <c r="D374" t="s">
        <v>825</v>
      </c>
    </row>
    <row r="375" spans="1:4" x14ac:dyDescent="0.25">
      <c r="A375" s="2">
        <v>44284.396527777775</v>
      </c>
      <c r="B375" t="s">
        <v>169</v>
      </c>
      <c r="D375" t="s">
        <v>826</v>
      </c>
    </row>
    <row r="376" spans="1:4" x14ac:dyDescent="0.25">
      <c r="A376" s="2">
        <v>44284.396527777775</v>
      </c>
      <c r="B376" t="s">
        <v>169</v>
      </c>
      <c r="D376" t="s">
        <v>844</v>
      </c>
    </row>
    <row r="377" spans="1:4" x14ac:dyDescent="0.25">
      <c r="A377" s="2">
        <v>44284.396527777775</v>
      </c>
      <c r="B377" t="s">
        <v>169</v>
      </c>
      <c r="D377" t="s">
        <v>845</v>
      </c>
    </row>
    <row r="378" spans="1:4" x14ac:dyDescent="0.25">
      <c r="A378" s="2">
        <v>44284.396527777775</v>
      </c>
      <c r="B378" t="s">
        <v>189</v>
      </c>
      <c r="D378" t="s">
        <v>927</v>
      </c>
    </row>
    <row r="379" spans="1:4" x14ac:dyDescent="0.25">
      <c r="A379" s="2">
        <v>44284.396527777775</v>
      </c>
      <c r="B379" t="s">
        <v>181</v>
      </c>
      <c r="D379" t="s">
        <v>1033</v>
      </c>
    </row>
    <row r="380" spans="1:4" x14ac:dyDescent="0.25">
      <c r="A380" s="2">
        <v>44284.397222222222</v>
      </c>
      <c r="B380" t="s">
        <v>165</v>
      </c>
      <c r="C380" t="s">
        <v>6780</v>
      </c>
    </row>
    <row r="381" spans="1:4" x14ac:dyDescent="0.25">
      <c r="A381" s="2">
        <v>44284.397222222222</v>
      </c>
      <c r="B381" t="s">
        <v>163</v>
      </c>
      <c r="C381" t="s">
        <v>6443</v>
      </c>
    </row>
    <row r="382" spans="1:4" x14ac:dyDescent="0.25">
      <c r="A382" s="2">
        <v>44284.397222222222</v>
      </c>
      <c r="B382" t="s">
        <v>163</v>
      </c>
      <c r="C382" t="s">
        <v>6443</v>
      </c>
    </row>
    <row r="383" spans="1:4" x14ac:dyDescent="0.25">
      <c r="A383" s="2">
        <v>44284.397222222222</v>
      </c>
      <c r="B383" t="s">
        <v>163</v>
      </c>
      <c r="C383" t="s">
        <v>6804</v>
      </c>
    </row>
    <row r="384" spans="1:4" x14ac:dyDescent="0.25">
      <c r="A384" s="2">
        <v>44284.397222222222</v>
      </c>
      <c r="B384" t="s">
        <v>163</v>
      </c>
      <c r="C384" t="s">
        <v>8350</v>
      </c>
    </row>
    <row r="385" spans="1:4" x14ac:dyDescent="0.25">
      <c r="A385" s="2">
        <v>44284.397222222222</v>
      </c>
      <c r="B385" t="s">
        <v>163</v>
      </c>
      <c r="C385" t="s">
        <v>6399</v>
      </c>
    </row>
    <row r="386" spans="1:4" x14ac:dyDescent="0.25">
      <c r="A386" s="2">
        <v>44284.397222222222</v>
      </c>
      <c r="B386" t="s">
        <v>163</v>
      </c>
      <c r="C386" t="s">
        <v>8351</v>
      </c>
    </row>
    <row r="387" spans="1:4" x14ac:dyDescent="0.25">
      <c r="A387" s="2">
        <v>44284.397222222222</v>
      </c>
      <c r="B387" t="s">
        <v>163</v>
      </c>
      <c r="C387" t="s">
        <v>8352</v>
      </c>
    </row>
    <row r="388" spans="1:4" x14ac:dyDescent="0.25">
      <c r="A388" s="2">
        <v>44284.397222222222</v>
      </c>
      <c r="B388" t="s">
        <v>163</v>
      </c>
      <c r="C388" t="s">
        <v>8353</v>
      </c>
    </row>
    <row r="389" spans="1:4" x14ac:dyDescent="0.25">
      <c r="A389" s="2">
        <v>44284.397222222222</v>
      </c>
      <c r="B389" t="s">
        <v>178</v>
      </c>
      <c r="C389" t="s">
        <v>9107</v>
      </c>
    </row>
    <row r="390" spans="1:4" x14ac:dyDescent="0.25">
      <c r="A390" s="2">
        <v>44284.397222222222</v>
      </c>
      <c r="B390" t="s">
        <v>169</v>
      </c>
      <c r="C390" t="s">
        <v>9948</v>
      </c>
    </row>
    <row r="391" spans="1:4" x14ac:dyDescent="0.25">
      <c r="A391" s="2">
        <v>44284.397222222222</v>
      </c>
      <c r="B391" t="s">
        <v>169</v>
      </c>
      <c r="C391" t="s">
        <v>9949</v>
      </c>
    </row>
    <row r="392" spans="1:4" x14ac:dyDescent="0.25">
      <c r="A392" s="2">
        <v>44284.397222222222</v>
      </c>
      <c r="B392" t="s">
        <v>169</v>
      </c>
      <c r="C392" t="s">
        <v>9950</v>
      </c>
    </row>
    <row r="393" spans="1:4" x14ac:dyDescent="0.25">
      <c r="A393" s="2">
        <v>44284.397222222222</v>
      </c>
      <c r="B393" t="s">
        <v>165</v>
      </c>
      <c r="D393" t="s">
        <v>860</v>
      </c>
    </row>
    <row r="394" spans="1:4" x14ac:dyDescent="0.25">
      <c r="A394" s="2">
        <v>44284.397222222222</v>
      </c>
      <c r="B394" t="s">
        <v>163</v>
      </c>
      <c r="D394" t="s">
        <v>858</v>
      </c>
    </row>
    <row r="395" spans="1:4" x14ac:dyDescent="0.25">
      <c r="A395" s="2">
        <v>44284.397222222222</v>
      </c>
      <c r="B395" t="s">
        <v>163</v>
      </c>
      <c r="D395" t="s">
        <v>820</v>
      </c>
    </row>
    <row r="396" spans="1:4" x14ac:dyDescent="0.25">
      <c r="A396" s="2">
        <v>44284.397222222222</v>
      </c>
      <c r="B396" t="s">
        <v>163</v>
      </c>
      <c r="D396" t="s">
        <v>826</v>
      </c>
    </row>
    <row r="397" spans="1:4" x14ac:dyDescent="0.25">
      <c r="A397" s="2">
        <v>44284.397222222222</v>
      </c>
      <c r="B397" t="s">
        <v>163</v>
      </c>
      <c r="D397" t="s">
        <v>844</v>
      </c>
    </row>
    <row r="398" spans="1:4" x14ac:dyDescent="0.25">
      <c r="A398" s="2">
        <v>44284.397222222222</v>
      </c>
      <c r="B398" t="s">
        <v>163</v>
      </c>
      <c r="D398" t="s">
        <v>845</v>
      </c>
    </row>
    <row r="399" spans="1:4" x14ac:dyDescent="0.25">
      <c r="A399" s="2">
        <v>44284.397222222222</v>
      </c>
      <c r="B399" t="s">
        <v>163</v>
      </c>
      <c r="D399" t="s">
        <v>885</v>
      </c>
    </row>
    <row r="400" spans="1:4" x14ac:dyDescent="0.25">
      <c r="A400" s="2">
        <v>44284.397222222222</v>
      </c>
      <c r="B400" t="s">
        <v>163</v>
      </c>
      <c r="D400" t="s">
        <v>897</v>
      </c>
    </row>
    <row r="401" spans="1:4" x14ac:dyDescent="0.25">
      <c r="A401" s="2">
        <v>44284.397222222222</v>
      </c>
      <c r="B401" t="s">
        <v>163</v>
      </c>
      <c r="D401" t="s">
        <v>899</v>
      </c>
    </row>
    <row r="402" spans="1:4" x14ac:dyDescent="0.25">
      <c r="A402" s="2">
        <v>44284.397222222222</v>
      </c>
      <c r="B402" t="s">
        <v>178</v>
      </c>
      <c r="D402" t="s">
        <v>860</v>
      </c>
    </row>
    <row r="403" spans="1:4" x14ac:dyDescent="0.25">
      <c r="A403" s="2">
        <v>44284.397222222222</v>
      </c>
      <c r="B403" t="s">
        <v>169</v>
      </c>
      <c r="D403" t="s">
        <v>842</v>
      </c>
    </row>
    <row r="404" spans="1:4" x14ac:dyDescent="0.25">
      <c r="A404" s="2">
        <v>44284.397222222222</v>
      </c>
      <c r="B404" t="s">
        <v>169</v>
      </c>
      <c r="D404" t="s">
        <v>954</v>
      </c>
    </row>
    <row r="405" spans="1:4" x14ac:dyDescent="0.25">
      <c r="A405" s="2">
        <v>44284.397222222222</v>
      </c>
      <c r="B405" t="s">
        <v>169</v>
      </c>
      <c r="D405" t="s">
        <v>908</v>
      </c>
    </row>
    <row r="406" spans="1:4" x14ac:dyDescent="0.25">
      <c r="A406" s="2">
        <v>44284.397916666669</v>
      </c>
      <c r="B406" t="s">
        <v>163</v>
      </c>
      <c r="C406" t="s">
        <v>8354</v>
      </c>
    </row>
    <row r="407" spans="1:4" x14ac:dyDescent="0.25">
      <c r="A407" s="2">
        <v>44284.397916666669</v>
      </c>
      <c r="B407" t="s">
        <v>163</v>
      </c>
      <c r="C407" t="s">
        <v>6443</v>
      </c>
    </row>
    <row r="408" spans="1:4" x14ac:dyDescent="0.25">
      <c r="A408" s="2">
        <v>44284.397916666669</v>
      </c>
      <c r="B408" t="s">
        <v>163</v>
      </c>
      <c r="C408" t="s">
        <v>8355</v>
      </c>
    </row>
    <row r="409" spans="1:4" x14ac:dyDescent="0.25">
      <c r="A409" s="2">
        <v>44284.397916666669</v>
      </c>
      <c r="B409" t="s">
        <v>163</v>
      </c>
      <c r="C409" t="s">
        <v>6575</v>
      </c>
    </row>
    <row r="410" spans="1:4" x14ac:dyDescent="0.25">
      <c r="A410" s="2">
        <v>44284.397916666669</v>
      </c>
      <c r="B410" t="s">
        <v>162</v>
      </c>
      <c r="C410" t="s">
        <v>8864</v>
      </c>
    </row>
    <row r="411" spans="1:4" x14ac:dyDescent="0.25">
      <c r="A411" s="2">
        <v>44284.397916666669</v>
      </c>
      <c r="B411" t="s">
        <v>189</v>
      </c>
      <c r="C411" t="s">
        <v>9953</v>
      </c>
    </row>
    <row r="412" spans="1:4" x14ac:dyDescent="0.25">
      <c r="A412" s="2">
        <v>44284.397916666669</v>
      </c>
      <c r="B412" t="s">
        <v>163</v>
      </c>
      <c r="D412" t="s">
        <v>850</v>
      </c>
    </row>
    <row r="413" spans="1:4" x14ac:dyDescent="0.25">
      <c r="A413" s="2">
        <v>44284.397916666669</v>
      </c>
      <c r="B413" t="s">
        <v>163</v>
      </c>
      <c r="D413" t="s">
        <v>893</v>
      </c>
    </row>
    <row r="414" spans="1:4" x14ac:dyDescent="0.25">
      <c r="A414" s="2">
        <v>44284.397916666669</v>
      </c>
      <c r="B414" t="s">
        <v>163</v>
      </c>
      <c r="D414" t="s">
        <v>1008</v>
      </c>
    </row>
    <row r="415" spans="1:4" x14ac:dyDescent="0.25">
      <c r="A415" s="2">
        <v>44284.397916666669</v>
      </c>
      <c r="B415" t="s">
        <v>163</v>
      </c>
      <c r="D415" t="s">
        <v>955</v>
      </c>
    </row>
    <row r="416" spans="1:4" x14ac:dyDescent="0.25">
      <c r="A416" s="2">
        <v>44284.397916666669</v>
      </c>
      <c r="B416" t="s">
        <v>162</v>
      </c>
      <c r="D416" t="s">
        <v>825</v>
      </c>
    </row>
    <row r="417" spans="1:4" x14ac:dyDescent="0.25">
      <c r="A417" s="2">
        <v>44284.397916666669</v>
      </c>
      <c r="B417" t="s">
        <v>189</v>
      </c>
      <c r="D417" t="s">
        <v>1053</v>
      </c>
    </row>
    <row r="418" spans="1:4" x14ac:dyDescent="0.25">
      <c r="A418" s="2">
        <v>44284.398611111108</v>
      </c>
      <c r="B418" t="s">
        <v>163</v>
      </c>
      <c r="C418" t="s">
        <v>6924</v>
      </c>
    </row>
    <row r="419" spans="1:4" x14ac:dyDescent="0.25">
      <c r="A419" s="2">
        <v>44284.398611111108</v>
      </c>
      <c r="B419" t="s">
        <v>168</v>
      </c>
      <c r="C419" t="s">
        <v>8086</v>
      </c>
    </row>
    <row r="420" spans="1:4" x14ac:dyDescent="0.25">
      <c r="A420" s="2">
        <v>44284.398611111108</v>
      </c>
      <c r="B420" t="s">
        <v>178</v>
      </c>
      <c r="C420" t="s">
        <v>9108</v>
      </c>
    </row>
    <row r="421" spans="1:4" x14ac:dyDescent="0.25">
      <c r="A421" s="2">
        <v>44284.398611111108</v>
      </c>
      <c r="B421" t="s">
        <v>177</v>
      </c>
      <c r="C421" t="s">
        <v>7602</v>
      </c>
    </row>
    <row r="422" spans="1:4" x14ac:dyDescent="0.25">
      <c r="A422" s="2">
        <v>44284.398611111108</v>
      </c>
      <c r="B422" t="s">
        <v>177</v>
      </c>
      <c r="C422" t="s">
        <v>8098</v>
      </c>
    </row>
    <row r="423" spans="1:4" x14ac:dyDescent="0.25">
      <c r="A423" s="2">
        <v>44284.398611111108</v>
      </c>
      <c r="B423" t="s">
        <v>189</v>
      </c>
      <c r="C423" t="s">
        <v>9954</v>
      </c>
    </row>
    <row r="424" spans="1:4" x14ac:dyDescent="0.25">
      <c r="A424" s="2">
        <v>44284.398611111108</v>
      </c>
      <c r="B424" t="s">
        <v>163</v>
      </c>
      <c r="D424" t="s">
        <v>859</v>
      </c>
    </row>
    <row r="425" spans="1:4" x14ac:dyDescent="0.25">
      <c r="A425" s="2">
        <v>44284.398611111108</v>
      </c>
      <c r="B425" t="s">
        <v>168</v>
      </c>
      <c r="D425" t="s">
        <v>945</v>
      </c>
    </row>
    <row r="426" spans="1:4" x14ac:dyDescent="0.25">
      <c r="A426" s="2">
        <v>44284.398611111108</v>
      </c>
      <c r="B426" t="s">
        <v>178</v>
      </c>
      <c r="D426" t="s">
        <v>1072</v>
      </c>
    </row>
    <row r="427" spans="1:4" x14ac:dyDescent="0.25">
      <c r="A427" s="2">
        <v>44284.398611111108</v>
      </c>
      <c r="B427" t="s">
        <v>177</v>
      </c>
      <c r="D427" t="s">
        <v>999</v>
      </c>
    </row>
    <row r="428" spans="1:4" x14ac:dyDescent="0.25">
      <c r="A428" s="2">
        <v>44284.398611111108</v>
      </c>
      <c r="B428" t="s">
        <v>177</v>
      </c>
      <c r="D428" t="s">
        <v>820</v>
      </c>
    </row>
    <row r="429" spans="1:4" x14ac:dyDescent="0.25">
      <c r="A429" s="2">
        <v>44284.398611111108</v>
      </c>
      <c r="B429" t="s">
        <v>189</v>
      </c>
      <c r="D429" t="s">
        <v>954</v>
      </c>
    </row>
    <row r="430" spans="1:4" x14ac:dyDescent="0.25">
      <c r="A430" s="2">
        <v>44284.399305555555</v>
      </c>
      <c r="B430" t="s">
        <v>168</v>
      </c>
      <c r="C430" t="s">
        <v>6920</v>
      </c>
    </row>
    <row r="431" spans="1:4" x14ac:dyDescent="0.25">
      <c r="A431" s="2">
        <v>44284.399305555555</v>
      </c>
      <c r="B431" t="s">
        <v>168</v>
      </c>
      <c r="C431" t="s">
        <v>1249</v>
      </c>
    </row>
    <row r="432" spans="1:4" x14ac:dyDescent="0.25">
      <c r="A432" s="2">
        <v>44284.399305555555</v>
      </c>
      <c r="B432" t="s">
        <v>163</v>
      </c>
      <c r="C432" t="s">
        <v>6443</v>
      </c>
    </row>
    <row r="433" spans="1:4" x14ac:dyDescent="0.25">
      <c r="A433" s="2">
        <v>44284.399305555555</v>
      </c>
      <c r="B433" t="s">
        <v>163</v>
      </c>
      <c r="C433" t="s">
        <v>6596</v>
      </c>
    </row>
    <row r="434" spans="1:4" x14ac:dyDescent="0.25">
      <c r="A434" s="2">
        <v>44284.399305555555</v>
      </c>
      <c r="B434" t="s">
        <v>168</v>
      </c>
      <c r="C434" t="s">
        <v>6396</v>
      </c>
    </row>
    <row r="435" spans="1:4" x14ac:dyDescent="0.25">
      <c r="A435" s="2">
        <v>44284.399305555555</v>
      </c>
      <c r="B435" t="s">
        <v>167</v>
      </c>
      <c r="C435" t="s">
        <v>8210</v>
      </c>
    </row>
    <row r="436" spans="1:4" x14ac:dyDescent="0.25">
      <c r="A436" s="2">
        <v>44284.399305555555</v>
      </c>
      <c r="B436" t="s">
        <v>189</v>
      </c>
      <c r="C436" t="s">
        <v>9955</v>
      </c>
    </row>
    <row r="437" spans="1:4" x14ac:dyDescent="0.25">
      <c r="A437" s="2">
        <v>44284.399305555555</v>
      </c>
      <c r="B437" t="s">
        <v>189</v>
      </c>
      <c r="C437" t="s">
        <v>194</v>
      </c>
    </row>
    <row r="438" spans="1:4" x14ac:dyDescent="0.25">
      <c r="A438" s="2">
        <v>44284.399305555555</v>
      </c>
      <c r="B438" t="s">
        <v>189</v>
      </c>
      <c r="C438" t="s">
        <v>9956</v>
      </c>
    </row>
    <row r="439" spans="1:4" x14ac:dyDescent="0.25">
      <c r="A439" s="2">
        <v>44284.399305555555</v>
      </c>
      <c r="B439" t="s">
        <v>168</v>
      </c>
      <c r="D439" t="s">
        <v>945</v>
      </c>
    </row>
    <row r="440" spans="1:4" x14ac:dyDescent="0.25">
      <c r="A440" s="2">
        <v>44284.399305555555</v>
      </c>
      <c r="B440" t="s">
        <v>168</v>
      </c>
      <c r="D440" t="s">
        <v>820</v>
      </c>
    </row>
    <row r="441" spans="1:4" x14ac:dyDescent="0.25">
      <c r="A441" s="2">
        <v>44284.399305555555</v>
      </c>
      <c r="B441" t="s">
        <v>163</v>
      </c>
      <c r="D441" t="s">
        <v>860</v>
      </c>
    </row>
    <row r="442" spans="1:4" x14ac:dyDescent="0.25">
      <c r="A442" s="2">
        <v>44284.399305555555</v>
      </c>
      <c r="B442" t="s">
        <v>163</v>
      </c>
      <c r="D442" t="s">
        <v>861</v>
      </c>
    </row>
    <row r="443" spans="1:4" x14ac:dyDescent="0.25">
      <c r="A443" s="2">
        <v>44284.399305555555</v>
      </c>
      <c r="B443" t="s">
        <v>168</v>
      </c>
      <c r="D443" t="s">
        <v>820</v>
      </c>
    </row>
    <row r="444" spans="1:4" x14ac:dyDescent="0.25">
      <c r="A444" s="2">
        <v>44284.399305555555</v>
      </c>
      <c r="B444" t="s">
        <v>189</v>
      </c>
      <c r="D444" t="s">
        <v>899</v>
      </c>
    </row>
    <row r="445" spans="1:4" x14ac:dyDescent="0.25">
      <c r="A445" s="2">
        <v>44284.399305555555</v>
      </c>
      <c r="B445" t="s">
        <v>189</v>
      </c>
      <c r="D445" t="s">
        <v>855</v>
      </c>
    </row>
    <row r="446" spans="1:4" x14ac:dyDescent="0.25">
      <c r="A446" s="2">
        <v>44284.399305555555</v>
      </c>
      <c r="B446" t="s">
        <v>189</v>
      </c>
      <c r="D446" t="s">
        <v>902</v>
      </c>
    </row>
    <row r="447" spans="1:4" x14ac:dyDescent="0.25">
      <c r="A447" s="2">
        <v>44284.4</v>
      </c>
      <c r="B447" t="s">
        <v>163</v>
      </c>
      <c r="C447" t="s">
        <v>6443</v>
      </c>
    </row>
    <row r="448" spans="1:4" x14ac:dyDescent="0.25">
      <c r="A448" s="2">
        <v>44284.4</v>
      </c>
      <c r="B448" t="s">
        <v>167</v>
      </c>
      <c r="C448" t="s">
        <v>7386</v>
      </c>
    </row>
    <row r="449" spans="1:4" x14ac:dyDescent="0.25">
      <c r="A449" s="2">
        <v>44284.4</v>
      </c>
      <c r="B449" t="s">
        <v>167</v>
      </c>
      <c r="C449" t="s">
        <v>8211</v>
      </c>
    </row>
    <row r="450" spans="1:4" x14ac:dyDescent="0.25">
      <c r="A450" s="2">
        <v>44284.4</v>
      </c>
      <c r="B450" t="s">
        <v>167</v>
      </c>
      <c r="C450" t="s">
        <v>7386</v>
      </c>
    </row>
    <row r="451" spans="1:4" x14ac:dyDescent="0.25">
      <c r="A451" s="2">
        <v>44284.4</v>
      </c>
      <c r="B451" t="s">
        <v>163</v>
      </c>
      <c r="D451" t="s">
        <v>824</v>
      </c>
    </row>
    <row r="452" spans="1:4" x14ac:dyDescent="0.25">
      <c r="A452" s="2">
        <v>44284.4</v>
      </c>
      <c r="B452" t="s">
        <v>167</v>
      </c>
      <c r="D452" t="s">
        <v>1067</v>
      </c>
    </row>
    <row r="453" spans="1:4" x14ac:dyDescent="0.25">
      <c r="A453" s="2">
        <v>44284.4</v>
      </c>
      <c r="B453" t="s">
        <v>167</v>
      </c>
      <c r="D453" t="s">
        <v>820</v>
      </c>
    </row>
    <row r="454" spans="1:4" x14ac:dyDescent="0.25">
      <c r="A454" s="2">
        <v>44284.4</v>
      </c>
      <c r="B454" t="s">
        <v>167</v>
      </c>
      <c r="D454" t="s">
        <v>1062</v>
      </c>
    </row>
    <row r="455" spans="1:4" x14ac:dyDescent="0.25">
      <c r="A455" s="2">
        <v>44284.4</v>
      </c>
      <c r="B455" t="s">
        <v>167</v>
      </c>
      <c r="D455" t="s">
        <v>860</v>
      </c>
    </row>
    <row r="456" spans="1:4" x14ac:dyDescent="0.25">
      <c r="A456" s="2">
        <v>44284.400694444441</v>
      </c>
      <c r="B456" t="s">
        <v>168</v>
      </c>
      <c r="C456" t="s">
        <v>6921</v>
      </c>
    </row>
    <row r="457" spans="1:4" x14ac:dyDescent="0.25">
      <c r="A457" s="2">
        <v>44284.400694444441</v>
      </c>
      <c r="B457" t="s">
        <v>163</v>
      </c>
      <c r="C457" t="s">
        <v>6925</v>
      </c>
    </row>
    <row r="458" spans="1:4" x14ac:dyDescent="0.25">
      <c r="A458" s="2">
        <v>44284.400694444441</v>
      </c>
      <c r="B458" t="s">
        <v>163</v>
      </c>
      <c r="C458" t="s">
        <v>6443</v>
      </c>
    </row>
    <row r="459" spans="1:4" x14ac:dyDescent="0.25">
      <c r="A459" s="2">
        <v>44284.400694444441</v>
      </c>
      <c r="B459" t="s">
        <v>164</v>
      </c>
      <c r="C459" t="s">
        <v>1249</v>
      </c>
    </row>
    <row r="460" spans="1:4" x14ac:dyDescent="0.25">
      <c r="A460" s="2">
        <v>44284.400694444441</v>
      </c>
      <c r="B460" t="s">
        <v>164</v>
      </c>
      <c r="C460" t="s">
        <v>6677</v>
      </c>
    </row>
    <row r="461" spans="1:4" x14ac:dyDescent="0.25">
      <c r="A461" s="2">
        <v>44284.400694444441</v>
      </c>
      <c r="B461" t="s">
        <v>167</v>
      </c>
      <c r="C461" t="s">
        <v>8212</v>
      </c>
    </row>
    <row r="462" spans="1:4" x14ac:dyDescent="0.25">
      <c r="A462" s="2">
        <v>44284.400694444441</v>
      </c>
      <c r="B462" t="s">
        <v>167</v>
      </c>
      <c r="C462" t="s">
        <v>8213</v>
      </c>
    </row>
    <row r="463" spans="1:4" x14ac:dyDescent="0.25">
      <c r="A463" s="2">
        <v>44284.400694444441</v>
      </c>
      <c r="B463" t="s">
        <v>167</v>
      </c>
      <c r="C463" t="s">
        <v>6386</v>
      </c>
    </row>
    <row r="464" spans="1:4" x14ac:dyDescent="0.25">
      <c r="A464" s="2">
        <v>44284.400694444441</v>
      </c>
      <c r="B464" t="s">
        <v>167</v>
      </c>
      <c r="C464" t="s">
        <v>6386</v>
      </c>
    </row>
    <row r="465" spans="1:4" x14ac:dyDescent="0.25">
      <c r="A465" s="2">
        <v>44284.400694444441</v>
      </c>
      <c r="B465" t="s">
        <v>167</v>
      </c>
      <c r="C465" t="s">
        <v>8214</v>
      </c>
    </row>
    <row r="466" spans="1:4" x14ac:dyDescent="0.25">
      <c r="A466" s="2">
        <v>44284.400694444441</v>
      </c>
      <c r="B466" t="s">
        <v>167</v>
      </c>
      <c r="C466" t="s">
        <v>6386</v>
      </c>
    </row>
    <row r="467" spans="1:4" x14ac:dyDescent="0.25">
      <c r="A467" s="2">
        <v>44284.400694444441</v>
      </c>
      <c r="B467" t="s">
        <v>167</v>
      </c>
      <c r="C467" t="s">
        <v>8215</v>
      </c>
    </row>
    <row r="468" spans="1:4" x14ac:dyDescent="0.25">
      <c r="A468" s="2">
        <v>44284.400694444441</v>
      </c>
      <c r="B468" t="s">
        <v>168</v>
      </c>
      <c r="D468" t="s">
        <v>946</v>
      </c>
    </row>
    <row r="469" spans="1:4" x14ac:dyDescent="0.25">
      <c r="A469" s="2">
        <v>44284.400694444441</v>
      </c>
      <c r="B469" t="s">
        <v>163</v>
      </c>
      <c r="D469" t="s">
        <v>852</v>
      </c>
    </row>
    <row r="470" spans="1:4" x14ac:dyDescent="0.25">
      <c r="A470" s="2">
        <v>44284.400694444441</v>
      </c>
      <c r="B470" t="s">
        <v>163</v>
      </c>
      <c r="D470" t="s">
        <v>948</v>
      </c>
    </row>
    <row r="471" spans="1:4" x14ac:dyDescent="0.25">
      <c r="A471" s="2">
        <v>44284.400694444441</v>
      </c>
      <c r="B471" t="s">
        <v>164</v>
      </c>
      <c r="D471" t="s">
        <v>989</v>
      </c>
    </row>
    <row r="472" spans="1:4" x14ac:dyDescent="0.25">
      <c r="A472" s="2">
        <v>44284.400694444441</v>
      </c>
      <c r="B472" t="s">
        <v>164</v>
      </c>
      <c r="D472" t="s">
        <v>820</v>
      </c>
    </row>
    <row r="473" spans="1:4" x14ac:dyDescent="0.25">
      <c r="A473" s="2">
        <v>44284.400694444441</v>
      </c>
      <c r="B473" t="s">
        <v>167</v>
      </c>
      <c r="D473" t="s">
        <v>1068</v>
      </c>
    </row>
    <row r="474" spans="1:4" x14ac:dyDescent="0.25">
      <c r="A474" s="2">
        <v>44284.400694444441</v>
      </c>
      <c r="B474" t="s">
        <v>167</v>
      </c>
      <c r="D474" t="s">
        <v>856</v>
      </c>
    </row>
    <row r="475" spans="1:4" x14ac:dyDescent="0.25">
      <c r="A475" s="2">
        <v>44284.400694444441</v>
      </c>
      <c r="B475" t="s">
        <v>167</v>
      </c>
      <c r="D475" t="s">
        <v>857</v>
      </c>
    </row>
    <row r="476" spans="1:4" x14ac:dyDescent="0.25">
      <c r="A476" s="2">
        <v>44284.400694444441</v>
      </c>
      <c r="B476" t="s">
        <v>167</v>
      </c>
      <c r="D476" t="s">
        <v>1049</v>
      </c>
    </row>
    <row r="477" spans="1:4" x14ac:dyDescent="0.25">
      <c r="A477" s="2">
        <v>44284.400694444441</v>
      </c>
      <c r="B477" t="s">
        <v>167</v>
      </c>
      <c r="D477" t="s">
        <v>846</v>
      </c>
    </row>
    <row r="478" spans="1:4" x14ac:dyDescent="0.25">
      <c r="A478" s="2">
        <v>44284.400694444441</v>
      </c>
      <c r="B478" t="s">
        <v>167</v>
      </c>
      <c r="D478" t="s">
        <v>908</v>
      </c>
    </row>
    <row r="479" spans="1:4" x14ac:dyDescent="0.25">
      <c r="A479" s="2">
        <v>44284.400694444441</v>
      </c>
      <c r="B479" t="s">
        <v>167</v>
      </c>
      <c r="D479" t="s">
        <v>848</v>
      </c>
    </row>
    <row r="480" spans="1:4" x14ac:dyDescent="0.25">
      <c r="A480" s="2">
        <v>44284.401388888888</v>
      </c>
      <c r="B480" t="s">
        <v>163</v>
      </c>
      <c r="C480" t="s">
        <v>1538</v>
      </c>
    </row>
    <row r="481" spans="1:4" x14ac:dyDescent="0.25">
      <c r="A481" s="2">
        <v>44284.401388888888</v>
      </c>
      <c r="B481" t="s">
        <v>163</v>
      </c>
      <c r="C481" t="s">
        <v>1538</v>
      </c>
    </row>
    <row r="482" spans="1:4" x14ac:dyDescent="0.25">
      <c r="A482" s="2">
        <v>44284.401388888888</v>
      </c>
      <c r="B482" t="s">
        <v>163</v>
      </c>
      <c r="C482" t="s">
        <v>6443</v>
      </c>
    </row>
    <row r="483" spans="1:4" x14ac:dyDescent="0.25">
      <c r="A483" s="2">
        <v>44284.401388888888</v>
      </c>
      <c r="B483" t="s">
        <v>164</v>
      </c>
      <c r="C483" t="s">
        <v>1249</v>
      </c>
    </row>
    <row r="484" spans="1:4" x14ac:dyDescent="0.25">
      <c r="A484" s="2">
        <v>44284.401388888888</v>
      </c>
      <c r="B484" t="s">
        <v>168</v>
      </c>
      <c r="C484" t="s">
        <v>8087</v>
      </c>
    </row>
    <row r="485" spans="1:4" x14ac:dyDescent="0.25">
      <c r="A485" s="2">
        <v>44284.401388888888</v>
      </c>
      <c r="B485" t="s">
        <v>168</v>
      </c>
      <c r="C485" t="s">
        <v>6443</v>
      </c>
    </row>
    <row r="486" spans="1:4" x14ac:dyDescent="0.25">
      <c r="A486" s="2">
        <v>44284.401388888888</v>
      </c>
      <c r="B486" t="s">
        <v>167</v>
      </c>
      <c r="C486" t="s">
        <v>8216</v>
      </c>
    </row>
    <row r="487" spans="1:4" x14ac:dyDescent="0.25">
      <c r="A487" s="2">
        <v>44284.401388888888</v>
      </c>
      <c r="B487" t="s">
        <v>167</v>
      </c>
      <c r="C487" t="s">
        <v>8217</v>
      </c>
    </row>
    <row r="488" spans="1:4" x14ac:dyDescent="0.25">
      <c r="A488" s="2">
        <v>44284.401388888888</v>
      </c>
      <c r="B488" t="s">
        <v>167</v>
      </c>
      <c r="C488" t="s">
        <v>8217</v>
      </c>
    </row>
    <row r="489" spans="1:4" x14ac:dyDescent="0.25">
      <c r="A489" s="2">
        <v>44284.401388888888</v>
      </c>
      <c r="B489" t="s">
        <v>163</v>
      </c>
      <c r="D489" t="s">
        <v>842</v>
      </c>
    </row>
    <row r="490" spans="1:4" x14ac:dyDescent="0.25">
      <c r="A490" s="2">
        <v>44284.401388888888</v>
      </c>
      <c r="B490" t="s">
        <v>163</v>
      </c>
      <c r="D490" t="s">
        <v>949</v>
      </c>
    </row>
    <row r="491" spans="1:4" x14ac:dyDescent="0.25">
      <c r="A491" s="2">
        <v>44284.401388888888</v>
      </c>
      <c r="B491" t="s">
        <v>163</v>
      </c>
      <c r="D491" t="s">
        <v>844</v>
      </c>
    </row>
    <row r="492" spans="1:4" x14ac:dyDescent="0.25">
      <c r="A492" s="2">
        <v>44284.401388888888</v>
      </c>
      <c r="B492" t="s">
        <v>164</v>
      </c>
      <c r="D492" t="s">
        <v>870</v>
      </c>
    </row>
    <row r="493" spans="1:4" x14ac:dyDescent="0.25">
      <c r="A493" s="2">
        <v>44284.401388888888</v>
      </c>
      <c r="B493" t="s">
        <v>168</v>
      </c>
      <c r="D493" t="s">
        <v>946</v>
      </c>
    </row>
    <row r="494" spans="1:4" x14ac:dyDescent="0.25">
      <c r="A494" s="2">
        <v>44284.401388888888</v>
      </c>
      <c r="B494" t="s">
        <v>168</v>
      </c>
      <c r="D494" t="s">
        <v>860</v>
      </c>
    </row>
    <row r="495" spans="1:4" x14ac:dyDescent="0.25">
      <c r="A495" s="2">
        <v>44284.401388888888</v>
      </c>
      <c r="B495" t="s">
        <v>167</v>
      </c>
      <c r="D495" t="s">
        <v>909</v>
      </c>
    </row>
    <row r="496" spans="1:4" x14ac:dyDescent="0.25">
      <c r="A496" s="2">
        <v>44284.401388888888</v>
      </c>
      <c r="B496" t="s">
        <v>167</v>
      </c>
      <c r="D496" t="s">
        <v>834</v>
      </c>
    </row>
    <row r="497" spans="1:4" x14ac:dyDescent="0.25">
      <c r="A497" s="2">
        <v>44284.401388888888</v>
      </c>
      <c r="B497" t="s">
        <v>167</v>
      </c>
      <c r="D497" t="s">
        <v>895</v>
      </c>
    </row>
    <row r="498" spans="1:4" x14ac:dyDescent="0.25">
      <c r="A498" s="2">
        <v>44284.402083333334</v>
      </c>
      <c r="B498" t="s">
        <v>163</v>
      </c>
      <c r="C498" t="s">
        <v>6443</v>
      </c>
    </row>
    <row r="499" spans="1:4" x14ac:dyDescent="0.25">
      <c r="A499" s="2">
        <v>44284.402083333334</v>
      </c>
      <c r="B499" t="s">
        <v>163</v>
      </c>
      <c r="C499" t="s">
        <v>6926</v>
      </c>
    </row>
    <row r="500" spans="1:4" x14ac:dyDescent="0.25">
      <c r="A500" s="2">
        <v>44284.402083333334</v>
      </c>
      <c r="B500" t="s">
        <v>163</v>
      </c>
      <c r="C500" t="s">
        <v>6443</v>
      </c>
    </row>
    <row r="501" spans="1:4" x14ac:dyDescent="0.25">
      <c r="A501" s="2">
        <v>44284.402083333334</v>
      </c>
      <c r="B501" t="s">
        <v>163</v>
      </c>
      <c r="C501" t="s">
        <v>6407</v>
      </c>
    </row>
    <row r="502" spans="1:4" x14ac:dyDescent="0.25">
      <c r="A502" s="2">
        <v>44284.402083333334</v>
      </c>
      <c r="B502" t="s">
        <v>163</v>
      </c>
      <c r="C502" t="s">
        <v>6443</v>
      </c>
    </row>
    <row r="503" spans="1:4" x14ac:dyDescent="0.25">
      <c r="A503" s="2">
        <v>44284.402083333334</v>
      </c>
      <c r="B503" t="s">
        <v>164</v>
      </c>
      <c r="C503" t="s">
        <v>1249</v>
      </c>
    </row>
    <row r="504" spans="1:4" x14ac:dyDescent="0.25">
      <c r="A504" s="2">
        <v>44284.402083333334</v>
      </c>
      <c r="B504" t="s">
        <v>163</v>
      </c>
      <c r="D504" t="s">
        <v>950</v>
      </c>
    </row>
    <row r="505" spans="1:4" x14ac:dyDescent="0.25">
      <c r="A505" s="2">
        <v>44284.402083333334</v>
      </c>
      <c r="B505" t="s">
        <v>163</v>
      </c>
      <c r="D505" t="s">
        <v>850</v>
      </c>
    </row>
    <row r="506" spans="1:4" x14ac:dyDescent="0.25">
      <c r="A506" s="2">
        <v>44284.402083333334</v>
      </c>
      <c r="B506" t="s">
        <v>163</v>
      </c>
      <c r="D506" t="s">
        <v>893</v>
      </c>
    </row>
    <row r="507" spans="1:4" x14ac:dyDescent="0.25">
      <c r="A507" s="2">
        <v>44284.402083333334</v>
      </c>
      <c r="B507" t="s">
        <v>163</v>
      </c>
      <c r="D507" t="s">
        <v>856</v>
      </c>
    </row>
    <row r="508" spans="1:4" x14ac:dyDescent="0.25">
      <c r="A508" s="2">
        <v>44284.402083333334</v>
      </c>
      <c r="B508" t="s">
        <v>163</v>
      </c>
      <c r="D508" t="s">
        <v>951</v>
      </c>
    </row>
    <row r="509" spans="1:4" x14ac:dyDescent="0.25">
      <c r="A509" s="2">
        <v>44284.402083333334</v>
      </c>
      <c r="B509" t="s">
        <v>164</v>
      </c>
      <c r="D509" t="s">
        <v>860</v>
      </c>
    </row>
    <row r="510" spans="1:4" x14ac:dyDescent="0.25">
      <c r="A510" s="2">
        <v>44284.402777777781</v>
      </c>
      <c r="B510" t="s">
        <v>163</v>
      </c>
      <c r="C510" t="s">
        <v>6927</v>
      </c>
    </row>
    <row r="511" spans="1:4" x14ac:dyDescent="0.25">
      <c r="A511" s="2">
        <v>44284.402777777781</v>
      </c>
      <c r="B511" t="s">
        <v>163</v>
      </c>
      <c r="C511" t="s">
        <v>6928</v>
      </c>
    </row>
    <row r="512" spans="1:4" x14ac:dyDescent="0.25">
      <c r="A512" s="2">
        <v>44284.402777777781</v>
      </c>
      <c r="B512" t="s">
        <v>163</v>
      </c>
      <c r="C512" t="s">
        <v>6443</v>
      </c>
    </row>
    <row r="513" spans="1:4" x14ac:dyDescent="0.25">
      <c r="A513" s="2">
        <v>44284.402777777781</v>
      </c>
      <c r="B513" t="s">
        <v>163</v>
      </c>
      <c r="C513" t="s">
        <v>6929</v>
      </c>
    </row>
    <row r="514" spans="1:4" x14ac:dyDescent="0.25">
      <c r="A514" s="2">
        <v>44284.402777777781</v>
      </c>
      <c r="B514" t="s">
        <v>163</v>
      </c>
      <c r="C514" t="s">
        <v>6930</v>
      </c>
    </row>
    <row r="515" spans="1:4" x14ac:dyDescent="0.25">
      <c r="A515" s="2">
        <v>44284.402777777781</v>
      </c>
      <c r="B515" t="s">
        <v>163</v>
      </c>
      <c r="C515" t="s">
        <v>6443</v>
      </c>
    </row>
    <row r="516" spans="1:4" x14ac:dyDescent="0.25">
      <c r="A516" s="2">
        <v>44284.402777777781</v>
      </c>
      <c r="B516" t="s">
        <v>168</v>
      </c>
      <c r="C516" t="s">
        <v>8088</v>
      </c>
    </row>
    <row r="517" spans="1:4" x14ac:dyDescent="0.25">
      <c r="A517" s="2">
        <v>44284.402777777781</v>
      </c>
      <c r="B517" t="s">
        <v>163</v>
      </c>
      <c r="D517" t="s">
        <v>902</v>
      </c>
    </row>
    <row r="518" spans="1:4" x14ac:dyDescent="0.25">
      <c r="A518" s="2">
        <v>44284.402777777781</v>
      </c>
      <c r="B518" t="s">
        <v>163</v>
      </c>
      <c r="D518" t="s">
        <v>886</v>
      </c>
    </row>
    <row r="519" spans="1:4" x14ac:dyDescent="0.25">
      <c r="A519" s="2">
        <v>44284.402777777781</v>
      </c>
      <c r="B519" t="s">
        <v>163</v>
      </c>
      <c r="D519" t="s">
        <v>898</v>
      </c>
    </row>
    <row r="520" spans="1:4" x14ac:dyDescent="0.25">
      <c r="A520" s="2">
        <v>44284.402777777781</v>
      </c>
      <c r="B520" t="s">
        <v>163</v>
      </c>
      <c r="D520" t="s">
        <v>952</v>
      </c>
    </row>
    <row r="521" spans="1:4" x14ac:dyDescent="0.25">
      <c r="A521" s="2">
        <v>44284.402777777781</v>
      </c>
      <c r="B521" t="s">
        <v>163</v>
      </c>
      <c r="D521" t="s">
        <v>895</v>
      </c>
    </row>
    <row r="522" spans="1:4" x14ac:dyDescent="0.25">
      <c r="A522" s="2">
        <v>44284.402777777781</v>
      </c>
      <c r="B522" t="s">
        <v>163</v>
      </c>
      <c r="D522" t="s">
        <v>896</v>
      </c>
    </row>
    <row r="523" spans="1:4" x14ac:dyDescent="0.25">
      <c r="A523" s="2">
        <v>44284.402777777781</v>
      </c>
      <c r="B523" t="s">
        <v>168</v>
      </c>
      <c r="D523" t="s">
        <v>1028</v>
      </c>
    </row>
    <row r="524" spans="1:4" x14ac:dyDescent="0.25">
      <c r="A524" s="2">
        <v>44284.40347222222</v>
      </c>
      <c r="B524" t="s">
        <v>163</v>
      </c>
      <c r="C524" t="s">
        <v>6931</v>
      </c>
    </row>
    <row r="525" spans="1:4" x14ac:dyDescent="0.25">
      <c r="A525" s="2">
        <v>44284.40347222222</v>
      </c>
      <c r="B525" t="s">
        <v>163</v>
      </c>
      <c r="C525" t="s">
        <v>6932</v>
      </c>
    </row>
    <row r="526" spans="1:4" x14ac:dyDescent="0.25">
      <c r="A526" s="2">
        <v>44284.40347222222</v>
      </c>
      <c r="B526" t="s">
        <v>163</v>
      </c>
      <c r="C526" t="s">
        <v>6933</v>
      </c>
    </row>
    <row r="527" spans="1:4" x14ac:dyDescent="0.25">
      <c r="A527" s="2">
        <v>44284.40347222222</v>
      </c>
      <c r="B527" t="s">
        <v>163</v>
      </c>
      <c r="C527" t="s">
        <v>6934</v>
      </c>
    </row>
    <row r="528" spans="1:4" x14ac:dyDescent="0.25">
      <c r="A528" s="2">
        <v>44284.40347222222</v>
      </c>
      <c r="B528" t="s">
        <v>164</v>
      </c>
      <c r="C528" t="s">
        <v>7677</v>
      </c>
    </row>
    <row r="529" spans="1:4" x14ac:dyDescent="0.25">
      <c r="A529" s="2">
        <v>44284.40347222222</v>
      </c>
      <c r="B529" t="s">
        <v>164</v>
      </c>
      <c r="C529" t="s">
        <v>194</v>
      </c>
    </row>
    <row r="530" spans="1:4" x14ac:dyDescent="0.25">
      <c r="A530" s="2">
        <v>44284.40347222222</v>
      </c>
      <c r="B530" t="s">
        <v>168</v>
      </c>
      <c r="C530" t="s">
        <v>6443</v>
      </c>
    </row>
    <row r="531" spans="1:4" x14ac:dyDescent="0.25">
      <c r="A531" s="2">
        <v>44284.40347222222</v>
      </c>
      <c r="B531" t="s">
        <v>168</v>
      </c>
      <c r="C531" t="s">
        <v>6554</v>
      </c>
    </row>
    <row r="532" spans="1:4" x14ac:dyDescent="0.25">
      <c r="A532" s="2">
        <v>44284.40347222222</v>
      </c>
      <c r="B532" t="s">
        <v>163</v>
      </c>
      <c r="D532" t="s">
        <v>825</v>
      </c>
    </row>
    <row r="533" spans="1:4" x14ac:dyDescent="0.25">
      <c r="A533" s="2">
        <v>44284.40347222222</v>
      </c>
      <c r="B533" t="s">
        <v>163</v>
      </c>
      <c r="D533" t="s">
        <v>826</v>
      </c>
    </row>
    <row r="534" spans="1:4" x14ac:dyDescent="0.25">
      <c r="A534" s="2">
        <v>44284.40347222222</v>
      </c>
      <c r="B534" t="s">
        <v>163</v>
      </c>
      <c r="D534" t="s">
        <v>899</v>
      </c>
    </row>
    <row r="535" spans="1:4" x14ac:dyDescent="0.25">
      <c r="A535" s="2">
        <v>44284.40347222222</v>
      </c>
      <c r="B535" t="s">
        <v>163</v>
      </c>
      <c r="D535" t="s">
        <v>953</v>
      </c>
    </row>
    <row r="536" spans="1:4" x14ac:dyDescent="0.25">
      <c r="A536" s="2">
        <v>44284.40347222222</v>
      </c>
      <c r="B536" t="s">
        <v>164</v>
      </c>
      <c r="D536" t="s">
        <v>871</v>
      </c>
    </row>
    <row r="537" spans="1:4" x14ac:dyDescent="0.25">
      <c r="A537" s="2">
        <v>44284.40347222222</v>
      </c>
      <c r="B537" t="s">
        <v>164</v>
      </c>
      <c r="D537" t="s">
        <v>958</v>
      </c>
    </row>
    <row r="538" spans="1:4" x14ac:dyDescent="0.25">
      <c r="A538" s="2">
        <v>44284.40347222222</v>
      </c>
      <c r="B538" t="s">
        <v>168</v>
      </c>
      <c r="D538" t="s">
        <v>824</v>
      </c>
    </row>
    <row r="539" spans="1:4" x14ac:dyDescent="0.25">
      <c r="A539" s="2">
        <v>44284.40347222222</v>
      </c>
      <c r="B539" t="s">
        <v>168</v>
      </c>
      <c r="D539" t="s">
        <v>844</v>
      </c>
    </row>
    <row r="540" spans="1:4" x14ac:dyDescent="0.25">
      <c r="A540" s="2">
        <v>44284.404166666667</v>
      </c>
      <c r="B540" t="s">
        <v>163</v>
      </c>
      <c r="C540" t="s">
        <v>6935</v>
      </c>
    </row>
    <row r="541" spans="1:4" x14ac:dyDescent="0.25">
      <c r="A541" s="2">
        <v>44284.404166666667</v>
      </c>
      <c r="B541" t="s">
        <v>163</v>
      </c>
      <c r="C541" t="s">
        <v>1538</v>
      </c>
    </row>
    <row r="542" spans="1:4" x14ac:dyDescent="0.25">
      <c r="A542" s="2">
        <v>44284.404166666667</v>
      </c>
      <c r="B542" t="s">
        <v>163</v>
      </c>
      <c r="C542" t="s">
        <v>6443</v>
      </c>
    </row>
    <row r="543" spans="1:4" x14ac:dyDescent="0.25">
      <c r="A543" s="2">
        <v>44284.404166666667</v>
      </c>
      <c r="B543" t="s">
        <v>163</v>
      </c>
      <c r="C543" t="s">
        <v>6936</v>
      </c>
    </row>
    <row r="544" spans="1:4" x14ac:dyDescent="0.25">
      <c r="A544" s="2">
        <v>44284.404166666667</v>
      </c>
      <c r="B544" t="s">
        <v>163</v>
      </c>
      <c r="C544" t="s">
        <v>6937</v>
      </c>
    </row>
    <row r="545" spans="1:4" x14ac:dyDescent="0.25">
      <c r="A545" s="2">
        <v>44284.404166666667</v>
      </c>
      <c r="B545" t="s">
        <v>163</v>
      </c>
      <c r="C545" t="s">
        <v>1538</v>
      </c>
    </row>
    <row r="546" spans="1:4" x14ac:dyDescent="0.25">
      <c r="A546" s="2">
        <v>44284.404166666667</v>
      </c>
      <c r="B546" t="s">
        <v>163</v>
      </c>
      <c r="C546" t="s">
        <v>1538</v>
      </c>
    </row>
    <row r="547" spans="1:4" x14ac:dyDescent="0.25">
      <c r="A547" s="2">
        <v>44284.404166666667</v>
      </c>
      <c r="B547" t="s">
        <v>163</v>
      </c>
      <c r="C547" t="s">
        <v>6443</v>
      </c>
    </row>
    <row r="548" spans="1:4" x14ac:dyDescent="0.25">
      <c r="A548" s="2">
        <v>44284.404166666667</v>
      </c>
      <c r="B548" t="s">
        <v>164</v>
      </c>
      <c r="C548" t="s">
        <v>7678</v>
      </c>
    </row>
    <row r="549" spans="1:4" x14ac:dyDescent="0.25">
      <c r="A549" s="2">
        <v>44284.404166666667</v>
      </c>
      <c r="B549" t="s">
        <v>164</v>
      </c>
      <c r="C549" t="s">
        <v>1249</v>
      </c>
    </row>
    <row r="550" spans="1:4" x14ac:dyDescent="0.25">
      <c r="A550" s="2">
        <v>44284.404166666667</v>
      </c>
      <c r="B550" t="s">
        <v>163</v>
      </c>
      <c r="D550" t="s">
        <v>841</v>
      </c>
    </row>
    <row r="551" spans="1:4" x14ac:dyDescent="0.25">
      <c r="A551" s="2">
        <v>44284.404166666667</v>
      </c>
      <c r="B551" t="s">
        <v>163</v>
      </c>
      <c r="D551" t="s">
        <v>954</v>
      </c>
    </row>
    <row r="552" spans="1:4" x14ac:dyDescent="0.25">
      <c r="A552" s="2">
        <v>44284.404166666667</v>
      </c>
      <c r="B552" t="s">
        <v>163</v>
      </c>
      <c r="D552" t="s">
        <v>908</v>
      </c>
    </row>
    <row r="553" spans="1:4" x14ac:dyDescent="0.25">
      <c r="A553" s="2">
        <v>44284.404166666667</v>
      </c>
      <c r="B553" t="s">
        <v>163</v>
      </c>
      <c r="D553" t="s">
        <v>848</v>
      </c>
    </row>
    <row r="554" spans="1:4" x14ac:dyDescent="0.25">
      <c r="A554" s="2">
        <v>44284.404166666667</v>
      </c>
      <c r="B554" t="s">
        <v>163</v>
      </c>
      <c r="D554" t="s">
        <v>849</v>
      </c>
    </row>
    <row r="555" spans="1:4" x14ac:dyDescent="0.25">
      <c r="A555" s="2">
        <v>44284.404166666667</v>
      </c>
      <c r="B555" t="s">
        <v>163</v>
      </c>
      <c r="D555" t="s">
        <v>918</v>
      </c>
    </row>
    <row r="556" spans="1:4" x14ac:dyDescent="0.25">
      <c r="A556" s="2">
        <v>44284.404166666667</v>
      </c>
      <c r="B556" t="s">
        <v>163</v>
      </c>
      <c r="D556" t="s">
        <v>834</v>
      </c>
    </row>
    <row r="557" spans="1:4" x14ac:dyDescent="0.25">
      <c r="A557" s="2">
        <v>44284.404166666667</v>
      </c>
      <c r="B557" t="s">
        <v>163</v>
      </c>
      <c r="D557" t="s">
        <v>955</v>
      </c>
    </row>
    <row r="558" spans="1:4" x14ac:dyDescent="0.25">
      <c r="A558" s="2">
        <v>44284.404166666667</v>
      </c>
      <c r="B558" t="s">
        <v>164</v>
      </c>
      <c r="D558" t="s">
        <v>834</v>
      </c>
    </row>
    <row r="559" spans="1:4" x14ac:dyDescent="0.25">
      <c r="A559" s="2">
        <v>44284.404166666667</v>
      </c>
      <c r="B559" t="s">
        <v>164</v>
      </c>
      <c r="D559" t="s">
        <v>991</v>
      </c>
    </row>
    <row r="560" spans="1:4" x14ac:dyDescent="0.25">
      <c r="A560" s="2">
        <v>44284.407638888886</v>
      </c>
      <c r="B560" t="s">
        <v>164</v>
      </c>
      <c r="C560" t="s">
        <v>7679</v>
      </c>
    </row>
    <row r="561" spans="1:4" x14ac:dyDescent="0.25">
      <c r="A561" s="2">
        <v>44284.407638888886</v>
      </c>
      <c r="B561" t="s">
        <v>164</v>
      </c>
      <c r="C561" t="s">
        <v>7680</v>
      </c>
    </row>
    <row r="562" spans="1:4" x14ac:dyDescent="0.25">
      <c r="A562" s="2">
        <v>44284.407638888886</v>
      </c>
      <c r="B562" t="s">
        <v>164</v>
      </c>
      <c r="D562" t="s">
        <v>904</v>
      </c>
    </row>
    <row r="563" spans="1:4" x14ac:dyDescent="0.25">
      <c r="A563" s="2">
        <v>44284.407638888886</v>
      </c>
      <c r="B563" t="s">
        <v>164</v>
      </c>
      <c r="D563" t="s">
        <v>996</v>
      </c>
    </row>
    <row r="564" spans="1:4" x14ac:dyDescent="0.25">
      <c r="A564" s="2">
        <v>44284.411111111112</v>
      </c>
      <c r="B564" t="s">
        <v>164</v>
      </c>
      <c r="C564" t="s">
        <v>7681</v>
      </c>
    </row>
    <row r="565" spans="1:4" x14ac:dyDescent="0.25">
      <c r="A565" s="2">
        <v>44284.411111111112</v>
      </c>
      <c r="B565" t="s">
        <v>164</v>
      </c>
      <c r="C565" t="s">
        <v>1249</v>
      </c>
    </row>
    <row r="566" spans="1:4" x14ac:dyDescent="0.25">
      <c r="A566" s="2">
        <v>44284.411111111112</v>
      </c>
      <c r="B566" t="s">
        <v>164</v>
      </c>
      <c r="C566" t="s">
        <v>7682</v>
      </c>
    </row>
    <row r="567" spans="1:4" x14ac:dyDescent="0.25">
      <c r="A567" s="2">
        <v>44284.411111111112</v>
      </c>
      <c r="B567" t="s">
        <v>164</v>
      </c>
      <c r="C567" t="s">
        <v>194</v>
      </c>
    </row>
    <row r="568" spans="1:4" x14ac:dyDescent="0.25">
      <c r="A568" s="2">
        <v>44284.411111111112</v>
      </c>
      <c r="B568" t="s">
        <v>164</v>
      </c>
      <c r="C568" t="s">
        <v>7683</v>
      </c>
    </row>
    <row r="569" spans="1:4" x14ac:dyDescent="0.25">
      <c r="A569" s="2">
        <v>44284.411111111112</v>
      </c>
      <c r="B569" t="s">
        <v>164</v>
      </c>
      <c r="C569" t="s">
        <v>7684</v>
      </c>
    </row>
    <row r="570" spans="1:4" x14ac:dyDescent="0.25">
      <c r="A570" s="2">
        <v>44284.411111111112</v>
      </c>
      <c r="B570" t="s">
        <v>164</v>
      </c>
      <c r="C570" t="s">
        <v>7685</v>
      </c>
    </row>
    <row r="571" spans="1:4" x14ac:dyDescent="0.25">
      <c r="A571" s="2">
        <v>44284.411111111112</v>
      </c>
      <c r="B571" t="s">
        <v>164</v>
      </c>
      <c r="C571" t="s">
        <v>6944</v>
      </c>
    </row>
    <row r="572" spans="1:4" x14ac:dyDescent="0.25">
      <c r="A572" s="2">
        <v>44284.411111111112</v>
      </c>
      <c r="B572" t="s">
        <v>164</v>
      </c>
      <c r="D572" t="s">
        <v>846</v>
      </c>
    </row>
    <row r="573" spans="1:4" x14ac:dyDescent="0.25">
      <c r="A573" s="2">
        <v>44284.411111111112</v>
      </c>
      <c r="B573" t="s">
        <v>164</v>
      </c>
      <c r="D573" t="s">
        <v>1014</v>
      </c>
    </row>
    <row r="574" spans="1:4" x14ac:dyDescent="0.25">
      <c r="A574" s="2">
        <v>44284.411111111112</v>
      </c>
      <c r="B574" t="s">
        <v>164</v>
      </c>
      <c r="D574" t="s">
        <v>849</v>
      </c>
    </row>
    <row r="575" spans="1:4" x14ac:dyDescent="0.25">
      <c r="A575" s="2">
        <v>44284.411111111112</v>
      </c>
      <c r="B575" t="s">
        <v>164</v>
      </c>
      <c r="D575" t="s">
        <v>848</v>
      </c>
    </row>
    <row r="576" spans="1:4" x14ac:dyDescent="0.25">
      <c r="A576" s="2">
        <v>44284.411111111112</v>
      </c>
      <c r="B576" t="s">
        <v>164</v>
      </c>
      <c r="D576" t="s">
        <v>885</v>
      </c>
    </row>
    <row r="577" spans="1:4" x14ac:dyDescent="0.25">
      <c r="A577" s="2">
        <v>44284.411111111112</v>
      </c>
      <c r="B577" t="s">
        <v>164</v>
      </c>
      <c r="D577" t="s">
        <v>872</v>
      </c>
    </row>
    <row r="578" spans="1:4" x14ac:dyDescent="0.25">
      <c r="A578" s="2">
        <v>44284.411111111112</v>
      </c>
      <c r="B578" t="s">
        <v>164</v>
      </c>
      <c r="D578" t="s">
        <v>949</v>
      </c>
    </row>
    <row r="579" spans="1:4" x14ac:dyDescent="0.25">
      <c r="A579" s="2">
        <v>44284.411111111112</v>
      </c>
      <c r="B579" t="s">
        <v>164</v>
      </c>
      <c r="D579" t="s">
        <v>895</v>
      </c>
    </row>
    <row r="580" spans="1:4" x14ac:dyDescent="0.25">
      <c r="A580" s="2">
        <v>44284.411805555559</v>
      </c>
      <c r="B580" t="s">
        <v>164</v>
      </c>
      <c r="C580" t="s">
        <v>7686</v>
      </c>
    </row>
    <row r="581" spans="1:4" x14ac:dyDescent="0.25">
      <c r="A581" s="2">
        <v>44284.411805555559</v>
      </c>
      <c r="B581" t="s">
        <v>164</v>
      </c>
      <c r="D581" t="s">
        <v>896</v>
      </c>
    </row>
    <row r="582" spans="1:4" x14ac:dyDescent="0.25">
      <c r="A582" s="2">
        <v>44284.412499999999</v>
      </c>
      <c r="B582" t="s">
        <v>164</v>
      </c>
      <c r="C582" t="s">
        <v>7687</v>
      </c>
    </row>
    <row r="583" spans="1:4" x14ac:dyDescent="0.25">
      <c r="A583" s="2">
        <v>44284.412499999999</v>
      </c>
      <c r="B583" t="s">
        <v>164</v>
      </c>
      <c r="D583" t="s">
        <v>952</v>
      </c>
    </row>
    <row r="584" spans="1:4" x14ac:dyDescent="0.25">
      <c r="A584" s="2">
        <v>44284.413194444445</v>
      </c>
      <c r="B584" t="s">
        <v>164</v>
      </c>
      <c r="C584" t="s">
        <v>7688</v>
      </c>
    </row>
    <row r="585" spans="1:4" x14ac:dyDescent="0.25">
      <c r="A585" s="2">
        <v>44284.413194444445</v>
      </c>
      <c r="B585" t="s">
        <v>164</v>
      </c>
      <c r="D585" t="s">
        <v>850</v>
      </c>
    </row>
    <row r="586" spans="1:4" x14ac:dyDescent="0.25">
      <c r="A586" s="2">
        <v>44284.46597222222</v>
      </c>
      <c r="B586" t="s">
        <v>185</v>
      </c>
      <c r="C586" t="s">
        <v>1249</v>
      </c>
    </row>
    <row r="587" spans="1:4" x14ac:dyDescent="0.25">
      <c r="A587" s="2">
        <v>44284.46597222222</v>
      </c>
      <c r="B587" t="s">
        <v>185</v>
      </c>
      <c r="D587" t="s">
        <v>1051</v>
      </c>
    </row>
    <row r="588" spans="1:4" x14ac:dyDescent="0.25">
      <c r="A588" s="2">
        <v>44284.466666666667</v>
      </c>
      <c r="B588" t="s">
        <v>185</v>
      </c>
      <c r="C588" t="s">
        <v>6386</v>
      </c>
    </row>
    <row r="589" spans="1:4" x14ac:dyDescent="0.25">
      <c r="A589" s="2">
        <v>44284.466666666667</v>
      </c>
      <c r="B589" t="s">
        <v>185</v>
      </c>
      <c r="C589" t="s">
        <v>8089</v>
      </c>
    </row>
    <row r="590" spans="1:4" x14ac:dyDescent="0.25">
      <c r="A590" s="2">
        <v>44284.466666666667</v>
      </c>
      <c r="B590" t="s">
        <v>185</v>
      </c>
      <c r="C590" t="s">
        <v>6386</v>
      </c>
    </row>
    <row r="591" spans="1:4" x14ac:dyDescent="0.25">
      <c r="A591" s="2">
        <v>44284.466666666667</v>
      </c>
      <c r="B591" t="s">
        <v>185</v>
      </c>
      <c r="C591" t="s">
        <v>8090</v>
      </c>
    </row>
    <row r="592" spans="1:4" x14ac:dyDescent="0.25">
      <c r="A592" s="2">
        <v>44284.466666666667</v>
      </c>
      <c r="B592" t="s">
        <v>185</v>
      </c>
      <c r="C592" t="s">
        <v>1249</v>
      </c>
    </row>
    <row r="593" spans="1:4" x14ac:dyDescent="0.25">
      <c r="A593" s="2">
        <v>44284.466666666667</v>
      </c>
      <c r="B593" t="s">
        <v>164</v>
      </c>
      <c r="C593" t="s">
        <v>6386</v>
      </c>
    </row>
    <row r="594" spans="1:4" x14ac:dyDescent="0.25">
      <c r="A594" s="2">
        <v>44284.466666666667</v>
      </c>
      <c r="B594" t="s">
        <v>185</v>
      </c>
      <c r="D594" t="s">
        <v>820</v>
      </c>
    </row>
    <row r="595" spans="1:4" x14ac:dyDescent="0.25">
      <c r="A595" s="2">
        <v>44284.466666666667</v>
      </c>
      <c r="B595" t="s">
        <v>185</v>
      </c>
      <c r="D595" t="s">
        <v>1052</v>
      </c>
    </row>
    <row r="596" spans="1:4" x14ac:dyDescent="0.25">
      <c r="A596" s="2">
        <v>44284.466666666667</v>
      </c>
      <c r="B596" t="s">
        <v>185</v>
      </c>
      <c r="D596" t="s">
        <v>860</v>
      </c>
    </row>
    <row r="597" spans="1:4" x14ac:dyDescent="0.25">
      <c r="A597" s="2">
        <v>44284.466666666667</v>
      </c>
      <c r="B597" t="s">
        <v>185</v>
      </c>
      <c r="D597" t="s">
        <v>1053</v>
      </c>
    </row>
    <row r="598" spans="1:4" x14ac:dyDescent="0.25">
      <c r="A598" s="2">
        <v>44284.466666666667</v>
      </c>
      <c r="B598" t="s">
        <v>185</v>
      </c>
      <c r="D598" t="s">
        <v>824</v>
      </c>
    </row>
    <row r="599" spans="1:4" x14ac:dyDescent="0.25">
      <c r="A599" s="2">
        <v>44284.466666666667</v>
      </c>
      <c r="B599" t="s">
        <v>164</v>
      </c>
      <c r="D599" t="s">
        <v>989</v>
      </c>
    </row>
    <row r="600" spans="1:4" x14ac:dyDescent="0.25">
      <c r="A600" s="2">
        <v>44284.467361111114</v>
      </c>
      <c r="B600" t="s">
        <v>169</v>
      </c>
      <c r="C600" t="s">
        <v>6443</v>
      </c>
    </row>
    <row r="601" spans="1:4" x14ac:dyDescent="0.25">
      <c r="A601" s="2">
        <v>44284.467361111114</v>
      </c>
      <c r="B601" t="s">
        <v>181</v>
      </c>
      <c r="C601" t="s">
        <v>6386</v>
      </c>
    </row>
    <row r="602" spans="1:4" x14ac:dyDescent="0.25">
      <c r="A602" s="2">
        <v>44284.467361111114</v>
      </c>
      <c r="B602" t="s">
        <v>180</v>
      </c>
      <c r="C602" t="s">
        <v>7895</v>
      </c>
    </row>
    <row r="603" spans="1:4" x14ac:dyDescent="0.25">
      <c r="A603" s="2">
        <v>44284.467361111114</v>
      </c>
      <c r="B603" t="s">
        <v>185</v>
      </c>
      <c r="C603" t="s">
        <v>8091</v>
      </c>
    </row>
    <row r="604" spans="1:4" x14ac:dyDescent="0.25">
      <c r="A604" s="2">
        <v>44284.467361111114</v>
      </c>
      <c r="B604" t="s">
        <v>185</v>
      </c>
      <c r="C604" t="s">
        <v>6386</v>
      </c>
    </row>
    <row r="605" spans="1:4" x14ac:dyDescent="0.25">
      <c r="A605" s="2">
        <v>44284.467361111114</v>
      </c>
      <c r="B605" t="s">
        <v>185</v>
      </c>
      <c r="C605" t="s">
        <v>8092</v>
      </c>
    </row>
    <row r="606" spans="1:4" x14ac:dyDescent="0.25">
      <c r="A606" s="2">
        <v>44284.467361111114</v>
      </c>
      <c r="B606" t="s">
        <v>185</v>
      </c>
      <c r="C606" t="s">
        <v>6386</v>
      </c>
    </row>
    <row r="607" spans="1:4" x14ac:dyDescent="0.25">
      <c r="A607" s="2">
        <v>44284.467361111114</v>
      </c>
      <c r="B607" t="s">
        <v>185</v>
      </c>
      <c r="C607" t="s">
        <v>8093</v>
      </c>
    </row>
    <row r="608" spans="1:4" x14ac:dyDescent="0.25">
      <c r="A608" s="2">
        <v>44284.467361111114</v>
      </c>
      <c r="B608" t="s">
        <v>164</v>
      </c>
      <c r="C608" t="s">
        <v>6386</v>
      </c>
    </row>
    <row r="609" spans="1:4" x14ac:dyDescent="0.25">
      <c r="A609" s="2">
        <v>44284.467361111114</v>
      </c>
      <c r="B609" t="s">
        <v>162</v>
      </c>
      <c r="C609" t="s">
        <v>6677</v>
      </c>
    </row>
    <row r="610" spans="1:4" x14ac:dyDescent="0.25">
      <c r="A610" s="2">
        <v>44284.467361111114</v>
      </c>
      <c r="B610" t="s">
        <v>162</v>
      </c>
      <c r="C610" t="s">
        <v>6677</v>
      </c>
    </row>
    <row r="611" spans="1:4" x14ac:dyDescent="0.25">
      <c r="A611" s="2">
        <v>44284.467361111114</v>
      </c>
      <c r="B611" t="s">
        <v>162</v>
      </c>
      <c r="C611" t="s">
        <v>6386</v>
      </c>
    </row>
    <row r="612" spans="1:4" x14ac:dyDescent="0.25">
      <c r="A612" s="2">
        <v>44284.467361111114</v>
      </c>
      <c r="B612" t="s">
        <v>164</v>
      </c>
      <c r="C612" t="s">
        <v>6386</v>
      </c>
    </row>
    <row r="613" spans="1:4" x14ac:dyDescent="0.25">
      <c r="A613" s="2">
        <v>44284.467361111114</v>
      </c>
      <c r="B613" t="s">
        <v>164</v>
      </c>
      <c r="C613" t="s">
        <v>6386</v>
      </c>
    </row>
    <row r="614" spans="1:4" x14ac:dyDescent="0.25">
      <c r="A614" s="2">
        <v>44284.467361111114</v>
      </c>
      <c r="B614" t="s">
        <v>189</v>
      </c>
      <c r="C614" t="s">
        <v>6443</v>
      </c>
    </row>
    <row r="615" spans="1:4" x14ac:dyDescent="0.25">
      <c r="A615" s="2">
        <v>44284.467361111114</v>
      </c>
      <c r="B615" t="s">
        <v>182</v>
      </c>
      <c r="C615" t="s">
        <v>9902</v>
      </c>
    </row>
    <row r="616" spans="1:4" x14ac:dyDescent="0.25">
      <c r="A616" s="2">
        <v>44284.467361111114</v>
      </c>
      <c r="B616" t="s">
        <v>164</v>
      </c>
      <c r="C616" t="s">
        <v>6443</v>
      </c>
    </row>
    <row r="617" spans="1:4" x14ac:dyDescent="0.25">
      <c r="A617" s="2">
        <v>44284.467361111114</v>
      </c>
      <c r="B617" t="s">
        <v>164</v>
      </c>
      <c r="C617" t="s">
        <v>6443</v>
      </c>
    </row>
    <row r="618" spans="1:4" x14ac:dyDescent="0.25">
      <c r="A618" s="2">
        <v>44284.467361111114</v>
      </c>
      <c r="B618" t="s">
        <v>169</v>
      </c>
      <c r="D618" t="s">
        <v>963</v>
      </c>
    </row>
    <row r="619" spans="1:4" x14ac:dyDescent="0.25">
      <c r="A619" s="2">
        <v>44284.467361111114</v>
      </c>
      <c r="B619" t="s">
        <v>181</v>
      </c>
      <c r="D619" t="s">
        <v>1033</v>
      </c>
    </row>
    <row r="620" spans="1:4" x14ac:dyDescent="0.25">
      <c r="A620" s="2">
        <v>44284.467361111114</v>
      </c>
      <c r="B620" t="s">
        <v>180</v>
      </c>
      <c r="D620" t="s">
        <v>1031</v>
      </c>
    </row>
    <row r="621" spans="1:4" x14ac:dyDescent="0.25">
      <c r="A621" s="2">
        <v>44284.467361111114</v>
      </c>
      <c r="B621" t="s">
        <v>185</v>
      </c>
      <c r="D621" t="s">
        <v>850</v>
      </c>
    </row>
    <row r="622" spans="1:4" x14ac:dyDescent="0.25">
      <c r="A622" s="2">
        <v>44284.467361111114</v>
      </c>
      <c r="B622" t="s">
        <v>185</v>
      </c>
      <c r="D622" t="s">
        <v>1054</v>
      </c>
    </row>
    <row r="623" spans="1:4" x14ac:dyDescent="0.25">
      <c r="A623" s="2">
        <v>44284.467361111114</v>
      </c>
      <c r="B623" t="s">
        <v>185</v>
      </c>
      <c r="D623" t="s">
        <v>846</v>
      </c>
    </row>
    <row r="624" spans="1:4" x14ac:dyDescent="0.25">
      <c r="A624" s="2">
        <v>44284.467361111114</v>
      </c>
      <c r="B624" t="s">
        <v>185</v>
      </c>
      <c r="D624" t="s">
        <v>908</v>
      </c>
    </row>
    <row r="625" spans="1:4" x14ac:dyDescent="0.25">
      <c r="A625" s="2">
        <v>44284.467361111114</v>
      </c>
      <c r="B625" t="s">
        <v>185</v>
      </c>
      <c r="D625" t="s">
        <v>848</v>
      </c>
    </row>
    <row r="626" spans="1:4" x14ac:dyDescent="0.25">
      <c r="A626" s="2">
        <v>44284.467361111114</v>
      </c>
      <c r="B626" t="s">
        <v>164</v>
      </c>
      <c r="D626" t="s">
        <v>820</v>
      </c>
    </row>
    <row r="627" spans="1:4" x14ac:dyDescent="0.25">
      <c r="A627" s="2">
        <v>44284.467361111114</v>
      </c>
      <c r="B627" t="s">
        <v>162</v>
      </c>
      <c r="D627" t="s">
        <v>947</v>
      </c>
    </row>
    <row r="628" spans="1:4" x14ac:dyDescent="0.25">
      <c r="A628" s="2">
        <v>44284.467361111114</v>
      </c>
      <c r="B628" t="s">
        <v>162</v>
      </c>
      <c r="D628" t="s">
        <v>820</v>
      </c>
    </row>
    <row r="629" spans="1:4" x14ac:dyDescent="0.25">
      <c r="A629" s="2">
        <v>44284.467361111114</v>
      </c>
      <c r="B629" t="s">
        <v>162</v>
      </c>
      <c r="D629" t="s">
        <v>947</v>
      </c>
    </row>
    <row r="630" spans="1:4" x14ac:dyDescent="0.25">
      <c r="A630" s="2">
        <v>44284.467361111114</v>
      </c>
      <c r="B630" t="s">
        <v>164</v>
      </c>
      <c r="D630" t="s">
        <v>1071</v>
      </c>
    </row>
    <row r="631" spans="1:4" x14ac:dyDescent="0.25">
      <c r="A631" s="2">
        <v>44284.467361111114</v>
      </c>
      <c r="B631" t="s">
        <v>164</v>
      </c>
      <c r="D631" t="s">
        <v>820</v>
      </c>
    </row>
    <row r="632" spans="1:4" x14ac:dyDescent="0.25">
      <c r="A632" s="2">
        <v>44284.467361111114</v>
      </c>
      <c r="B632" t="s">
        <v>189</v>
      </c>
      <c r="D632" t="s">
        <v>1105</v>
      </c>
    </row>
    <row r="633" spans="1:4" x14ac:dyDescent="0.25">
      <c r="A633" s="2">
        <v>44284.467361111114</v>
      </c>
      <c r="B633" t="s">
        <v>182</v>
      </c>
      <c r="D633" t="s">
        <v>1154</v>
      </c>
    </row>
    <row r="634" spans="1:4" x14ac:dyDescent="0.25">
      <c r="A634" s="2">
        <v>44284.467361111114</v>
      </c>
      <c r="B634" t="s">
        <v>164</v>
      </c>
      <c r="D634" t="s">
        <v>989</v>
      </c>
    </row>
    <row r="635" spans="1:4" x14ac:dyDescent="0.25">
      <c r="A635" s="2">
        <v>44284.467361111114</v>
      </c>
      <c r="B635" t="s">
        <v>164</v>
      </c>
      <c r="D635" t="s">
        <v>820</v>
      </c>
    </row>
    <row r="636" spans="1:4" x14ac:dyDescent="0.25">
      <c r="A636" s="2">
        <v>44284.468055555553</v>
      </c>
      <c r="B636" t="s">
        <v>169</v>
      </c>
      <c r="C636" t="s">
        <v>6443</v>
      </c>
    </row>
    <row r="637" spans="1:4" x14ac:dyDescent="0.25">
      <c r="A637" s="2">
        <v>44284.468055555553</v>
      </c>
      <c r="B637" t="s">
        <v>181</v>
      </c>
      <c r="C637" t="s">
        <v>6386</v>
      </c>
    </row>
    <row r="638" spans="1:4" x14ac:dyDescent="0.25">
      <c r="A638" s="2">
        <v>44284.468055555553</v>
      </c>
      <c r="B638" t="s">
        <v>180</v>
      </c>
      <c r="C638" t="s">
        <v>7934</v>
      </c>
    </row>
    <row r="639" spans="1:4" x14ac:dyDescent="0.25">
      <c r="A639" s="2">
        <v>44284.468055555553</v>
      </c>
      <c r="B639" t="s">
        <v>185</v>
      </c>
      <c r="C639" t="s">
        <v>8094</v>
      </c>
    </row>
    <row r="640" spans="1:4" x14ac:dyDescent="0.25">
      <c r="A640" s="2">
        <v>44284.468055555553</v>
      </c>
      <c r="B640" t="s">
        <v>185</v>
      </c>
      <c r="C640" t="s">
        <v>1538</v>
      </c>
    </row>
    <row r="641" spans="1:4" x14ac:dyDescent="0.25">
      <c r="A641" s="2">
        <v>44284.468055555553</v>
      </c>
      <c r="B641" t="s">
        <v>185</v>
      </c>
      <c r="C641" t="s">
        <v>6386</v>
      </c>
    </row>
    <row r="642" spans="1:4" x14ac:dyDescent="0.25">
      <c r="A642" s="2">
        <v>44284.468055555553</v>
      </c>
      <c r="B642" t="s">
        <v>185</v>
      </c>
      <c r="C642" t="s">
        <v>8095</v>
      </c>
    </row>
    <row r="643" spans="1:4" x14ac:dyDescent="0.25">
      <c r="A643" s="2">
        <v>44284.468055555553</v>
      </c>
      <c r="B643" t="s">
        <v>185</v>
      </c>
      <c r="C643" t="s">
        <v>6386</v>
      </c>
    </row>
    <row r="644" spans="1:4" x14ac:dyDescent="0.25">
      <c r="A644" s="2">
        <v>44284.468055555553</v>
      </c>
      <c r="B644" t="s">
        <v>185</v>
      </c>
      <c r="C644" t="s">
        <v>8096</v>
      </c>
    </row>
    <row r="645" spans="1:4" x14ac:dyDescent="0.25">
      <c r="A645" s="2">
        <v>44284.468055555553</v>
      </c>
      <c r="B645" t="s">
        <v>185</v>
      </c>
      <c r="C645" t="s">
        <v>1538</v>
      </c>
    </row>
    <row r="646" spans="1:4" x14ac:dyDescent="0.25">
      <c r="A646" s="2">
        <v>44284.468055555553</v>
      </c>
      <c r="B646" t="s">
        <v>185</v>
      </c>
      <c r="C646" t="s">
        <v>8097</v>
      </c>
    </row>
    <row r="647" spans="1:4" x14ac:dyDescent="0.25">
      <c r="A647" s="2">
        <v>44284.468055555553</v>
      </c>
      <c r="B647" t="s">
        <v>164</v>
      </c>
      <c r="C647" t="s">
        <v>8170</v>
      </c>
    </row>
    <row r="648" spans="1:4" x14ac:dyDescent="0.25">
      <c r="A648" s="2">
        <v>44284.468055555553</v>
      </c>
      <c r="B648" t="s">
        <v>162</v>
      </c>
      <c r="C648" t="s">
        <v>8195</v>
      </c>
    </row>
    <row r="649" spans="1:4" x14ac:dyDescent="0.25">
      <c r="A649" s="2">
        <v>44284.468055555553</v>
      </c>
      <c r="B649" t="s">
        <v>162</v>
      </c>
      <c r="C649" t="s">
        <v>6386</v>
      </c>
    </row>
    <row r="650" spans="1:4" x14ac:dyDescent="0.25">
      <c r="A650" s="2">
        <v>44284.468055555553</v>
      </c>
      <c r="B650" t="s">
        <v>164</v>
      </c>
      <c r="C650" t="s">
        <v>8474</v>
      </c>
    </row>
    <row r="651" spans="1:4" x14ac:dyDescent="0.25">
      <c r="A651" s="2">
        <v>44284.468055555553</v>
      </c>
      <c r="B651" t="s">
        <v>164</v>
      </c>
      <c r="C651" t="s">
        <v>6386</v>
      </c>
    </row>
    <row r="652" spans="1:4" x14ac:dyDescent="0.25">
      <c r="A652" s="2">
        <v>44284.468055555553</v>
      </c>
      <c r="B652" t="s">
        <v>189</v>
      </c>
      <c r="C652" t="s">
        <v>8851</v>
      </c>
    </row>
    <row r="653" spans="1:4" x14ac:dyDescent="0.25">
      <c r="A653" s="2">
        <v>44284.468055555553</v>
      </c>
      <c r="B653" t="s">
        <v>182</v>
      </c>
      <c r="C653" t="s">
        <v>9903</v>
      </c>
    </row>
    <row r="654" spans="1:4" x14ac:dyDescent="0.25">
      <c r="A654" s="2">
        <v>44284.468055555553</v>
      </c>
      <c r="B654" t="s">
        <v>164</v>
      </c>
      <c r="C654" t="s">
        <v>9998</v>
      </c>
    </row>
    <row r="655" spans="1:4" x14ac:dyDescent="0.25">
      <c r="A655" s="2">
        <v>44284.468055555553</v>
      </c>
      <c r="B655" t="s">
        <v>169</v>
      </c>
      <c r="D655" t="s">
        <v>820</v>
      </c>
    </row>
    <row r="656" spans="1:4" x14ac:dyDescent="0.25">
      <c r="A656" s="2">
        <v>44284.468055555553</v>
      </c>
      <c r="B656" t="s">
        <v>181</v>
      </c>
      <c r="D656" t="s">
        <v>820</v>
      </c>
    </row>
    <row r="657" spans="1:4" x14ac:dyDescent="0.25">
      <c r="A657" s="2">
        <v>44284.468055555553</v>
      </c>
      <c r="B657" t="s">
        <v>180</v>
      </c>
      <c r="D657" t="s">
        <v>1038</v>
      </c>
    </row>
    <row r="658" spans="1:4" x14ac:dyDescent="0.25">
      <c r="A658" s="2">
        <v>44284.468055555553</v>
      </c>
      <c r="B658" t="s">
        <v>185</v>
      </c>
      <c r="D658" t="s">
        <v>909</v>
      </c>
    </row>
    <row r="659" spans="1:4" x14ac:dyDescent="0.25">
      <c r="A659" s="2">
        <v>44284.468055555553</v>
      </c>
      <c r="B659" t="s">
        <v>185</v>
      </c>
      <c r="D659" t="s">
        <v>834</v>
      </c>
    </row>
    <row r="660" spans="1:4" x14ac:dyDescent="0.25">
      <c r="A660" s="2">
        <v>44284.468055555553</v>
      </c>
      <c r="B660" t="s">
        <v>185</v>
      </c>
      <c r="D660" t="s">
        <v>955</v>
      </c>
    </row>
    <row r="661" spans="1:4" x14ac:dyDescent="0.25">
      <c r="A661" s="2">
        <v>44284.468055555553</v>
      </c>
      <c r="B661" t="s">
        <v>185</v>
      </c>
      <c r="D661" t="s">
        <v>904</v>
      </c>
    </row>
    <row r="662" spans="1:4" x14ac:dyDescent="0.25">
      <c r="A662" s="2">
        <v>44284.468055555553</v>
      </c>
      <c r="B662" t="s">
        <v>185</v>
      </c>
      <c r="D662" t="s">
        <v>1055</v>
      </c>
    </row>
    <row r="663" spans="1:4" x14ac:dyDescent="0.25">
      <c r="A663" s="2">
        <v>44284.468055555553</v>
      </c>
      <c r="B663" t="s">
        <v>185</v>
      </c>
      <c r="D663" t="s">
        <v>895</v>
      </c>
    </row>
    <row r="664" spans="1:4" x14ac:dyDescent="0.25">
      <c r="A664" s="2">
        <v>44284.468055555553</v>
      </c>
      <c r="B664" t="s">
        <v>185</v>
      </c>
      <c r="D664" t="s">
        <v>1007</v>
      </c>
    </row>
    <row r="665" spans="1:4" x14ac:dyDescent="0.25">
      <c r="A665" s="2">
        <v>44284.468055555553</v>
      </c>
      <c r="B665" t="s">
        <v>185</v>
      </c>
      <c r="D665" t="s">
        <v>825</v>
      </c>
    </row>
    <row r="666" spans="1:4" x14ac:dyDescent="0.25">
      <c r="A666" s="2">
        <v>44284.468055555553</v>
      </c>
      <c r="B666" t="s">
        <v>164</v>
      </c>
      <c r="D666" t="s">
        <v>870</v>
      </c>
    </row>
    <row r="667" spans="1:4" x14ac:dyDescent="0.25">
      <c r="A667" s="2">
        <v>44284.468055555553</v>
      </c>
      <c r="B667" t="s">
        <v>162</v>
      </c>
      <c r="D667" t="s">
        <v>876</v>
      </c>
    </row>
    <row r="668" spans="1:4" x14ac:dyDescent="0.25">
      <c r="A668" s="2">
        <v>44284.468055555553</v>
      </c>
      <c r="B668" t="s">
        <v>162</v>
      </c>
      <c r="D668" t="s">
        <v>820</v>
      </c>
    </row>
    <row r="669" spans="1:4" x14ac:dyDescent="0.25">
      <c r="A669" s="2">
        <v>44284.468055555553</v>
      </c>
      <c r="B669" t="s">
        <v>164</v>
      </c>
      <c r="D669" t="s">
        <v>870</v>
      </c>
    </row>
    <row r="670" spans="1:4" x14ac:dyDescent="0.25">
      <c r="A670" s="2">
        <v>44284.468055555553</v>
      </c>
      <c r="B670" t="s">
        <v>164</v>
      </c>
      <c r="D670" t="s">
        <v>860</v>
      </c>
    </row>
    <row r="671" spans="1:4" x14ac:dyDescent="0.25">
      <c r="A671" s="2">
        <v>44284.468055555553</v>
      </c>
      <c r="B671" t="s">
        <v>189</v>
      </c>
      <c r="D671" t="s">
        <v>820</v>
      </c>
    </row>
    <row r="672" spans="1:4" x14ac:dyDescent="0.25">
      <c r="A672" s="2">
        <v>44284.468055555553</v>
      </c>
      <c r="B672" t="s">
        <v>182</v>
      </c>
      <c r="D672" t="s">
        <v>820</v>
      </c>
    </row>
    <row r="673" spans="1:4" x14ac:dyDescent="0.25">
      <c r="A673" s="2">
        <v>44284.468055555553</v>
      </c>
      <c r="B673" t="s">
        <v>164</v>
      </c>
      <c r="D673" t="s">
        <v>870</v>
      </c>
    </row>
    <row r="674" spans="1:4" x14ac:dyDescent="0.25">
      <c r="A674" s="2">
        <v>44284.46875</v>
      </c>
      <c r="B674" t="s">
        <v>169</v>
      </c>
      <c r="C674" t="s">
        <v>7176</v>
      </c>
    </row>
    <row r="675" spans="1:4" x14ac:dyDescent="0.25">
      <c r="A675" s="2">
        <v>44284.46875</v>
      </c>
      <c r="B675" t="s">
        <v>181</v>
      </c>
      <c r="C675" t="s">
        <v>7892</v>
      </c>
    </row>
    <row r="676" spans="1:4" x14ac:dyDescent="0.25">
      <c r="A676" s="2">
        <v>44284.46875</v>
      </c>
      <c r="B676" t="s">
        <v>180</v>
      </c>
      <c r="C676" t="s">
        <v>7834</v>
      </c>
    </row>
    <row r="677" spans="1:4" x14ac:dyDescent="0.25">
      <c r="A677" s="2">
        <v>44284.46875</v>
      </c>
      <c r="B677" t="s">
        <v>185</v>
      </c>
      <c r="C677" t="s">
        <v>6660</v>
      </c>
    </row>
    <row r="678" spans="1:4" x14ac:dyDescent="0.25">
      <c r="A678" s="2">
        <v>44284.46875</v>
      </c>
      <c r="B678" t="s">
        <v>185</v>
      </c>
      <c r="C678" t="s">
        <v>8098</v>
      </c>
    </row>
    <row r="679" spans="1:4" x14ac:dyDescent="0.25">
      <c r="A679" s="2">
        <v>44284.46875</v>
      </c>
      <c r="B679" t="s">
        <v>162</v>
      </c>
      <c r="C679" t="s">
        <v>6677</v>
      </c>
    </row>
    <row r="680" spans="1:4" x14ac:dyDescent="0.25">
      <c r="A680" s="2">
        <v>44284.46875</v>
      </c>
      <c r="B680" t="s">
        <v>162</v>
      </c>
      <c r="C680" t="s">
        <v>8196</v>
      </c>
    </row>
    <row r="681" spans="1:4" x14ac:dyDescent="0.25">
      <c r="A681" s="2">
        <v>44284.46875</v>
      </c>
      <c r="B681" t="s">
        <v>164</v>
      </c>
      <c r="C681" t="s">
        <v>8475</v>
      </c>
    </row>
    <row r="682" spans="1:4" x14ac:dyDescent="0.25">
      <c r="A682" s="2">
        <v>44284.46875</v>
      </c>
      <c r="B682" t="s">
        <v>164</v>
      </c>
      <c r="C682" t="s">
        <v>7602</v>
      </c>
    </row>
    <row r="683" spans="1:4" x14ac:dyDescent="0.25">
      <c r="A683" s="2">
        <v>44284.46875</v>
      </c>
      <c r="B683" t="s">
        <v>189</v>
      </c>
      <c r="C683" t="s">
        <v>8852</v>
      </c>
    </row>
    <row r="684" spans="1:4" x14ac:dyDescent="0.25">
      <c r="A684" s="2">
        <v>44284.46875</v>
      </c>
      <c r="B684" t="s">
        <v>179</v>
      </c>
      <c r="C684" t="s">
        <v>9192</v>
      </c>
    </row>
    <row r="685" spans="1:4" x14ac:dyDescent="0.25">
      <c r="A685" s="2">
        <v>44284.46875</v>
      </c>
      <c r="B685" t="s">
        <v>182</v>
      </c>
      <c r="C685" t="s">
        <v>9904</v>
      </c>
    </row>
    <row r="686" spans="1:4" x14ac:dyDescent="0.25">
      <c r="A686" s="2">
        <v>44284.46875</v>
      </c>
      <c r="B686" t="s">
        <v>164</v>
      </c>
      <c r="C686" t="s">
        <v>6443</v>
      </c>
    </row>
    <row r="687" spans="1:4" x14ac:dyDescent="0.25">
      <c r="A687" s="2">
        <v>44284.46875</v>
      </c>
      <c r="B687" t="s">
        <v>169</v>
      </c>
      <c r="D687" t="s">
        <v>964</v>
      </c>
    </row>
    <row r="688" spans="1:4" x14ac:dyDescent="0.25">
      <c r="A688" s="2">
        <v>44284.46875</v>
      </c>
      <c r="B688" t="s">
        <v>181</v>
      </c>
      <c r="D688" t="s">
        <v>981</v>
      </c>
    </row>
    <row r="689" spans="1:4" x14ac:dyDescent="0.25">
      <c r="A689" s="2">
        <v>44284.46875</v>
      </c>
      <c r="B689" t="s">
        <v>180</v>
      </c>
      <c r="D689" t="s">
        <v>906</v>
      </c>
    </row>
    <row r="690" spans="1:4" x14ac:dyDescent="0.25">
      <c r="A690" s="2">
        <v>44284.46875</v>
      </c>
      <c r="B690" t="s">
        <v>185</v>
      </c>
      <c r="D690" t="s">
        <v>826</v>
      </c>
    </row>
    <row r="691" spans="1:4" x14ac:dyDescent="0.25">
      <c r="A691" s="2">
        <v>44284.46875</v>
      </c>
      <c r="B691" t="s">
        <v>185</v>
      </c>
      <c r="D691" t="s">
        <v>841</v>
      </c>
    </row>
    <row r="692" spans="1:4" x14ac:dyDescent="0.25">
      <c r="A692" s="2">
        <v>44284.46875</v>
      </c>
      <c r="B692" t="s">
        <v>162</v>
      </c>
      <c r="D692" t="s">
        <v>860</v>
      </c>
    </row>
    <row r="693" spans="1:4" x14ac:dyDescent="0.25">
      <c r="A693" s="2">
        <v>44284.46875</v>
      </c>
      <c r="B693" t="s">
        <v>162</v>
      </c>
      <c r="D693" t="s">
        <v>861</v>
      </c>
    </row>
    <row r="694" spans="1:4" x14ac:dyDescent="0.25">
      <c r="A694" s="2">
        <v>44284.46875</v>
      </c>
      <c r="B694" t="s">
        <v>164</v>
      </c>
      <c r="D694" t="s">
        <v>871</v>
      </c>
    </row>
    <row r="695" spans="1:4" x14ac:dyDescent="0.25">
      <c r="A695" s="2">
        <v>44284.46875</v>
      </c>
      <c r="B695" t="s">
        <v>164</v>
      </c>
      <c r="D695" t="s">
        <v>824</v>
      </c>
    </row>
    <row r="696" spans="1:4" x14ac:dyDescent="0.25">
      <c r="A696" s="2">
        <v>44284.46875</v>
      </c>
      <c r="B696" t="s">
        <v>189</v>
      </c>
      <c r="D696" t="s">
        <v>927</v>
      </c>
    </row>
    <row r="697" spans="1:4" x14ac:dyDescent="0.25">
      <c r="A697" s="2">
        <v>44284.46875</v>
      </c>
      <c r="B697" t="s">
        <v>179</v>
      </c>
      <c r="D697" t="s">
        <v>1029</v>
      </c>
    </row>
    <row r="698" spans="1:4" x14ac:dyDescent="0.25">
      <c r="A698" s="2">
        <v>44284.46875</v>
      </c>
      <c r="B698" t="s">
        <v>182</v>
      </c>
      <c r="D698" t="s">
        <v>983</v>
      </c>
    </row>
    <row r="699" spans="1:4" x14ac:dyDescent="0.25">
      <c r="A699" s="2">
        <v>44284.46875</v>
      </c>
      <c r="B699" t="s">
        <v>164</v>
      </c>
      <c r="D699" t="s">
        <v>860</v>
      </c>
    </row>
    <row r="700" spans="1:4" x14ac:dyDescent="0.25">
      <c r="A700" s="2">
        <v>44284.469444444447</v>
      </c>
      <c r="B700" t="s">
        <v>169</v>
      </c>
      <c r="C700" t="s">
        <v>6443</v>
      </c>
    </row>
    <row r="701" spans="1:4" x14ac:dyDescent="0.25">
      <c r="A701" s="2">
        <v>44284.469444444447</v>
      </c>
      <c r="B701" t="s">
        <v>169</v>
      </c>
      <c r="C701" t="s">
        <v>7177</v>
      </c>
    </row>
    <row r="702" spans="1:4" x14ac:dyDescent="0.25">
      <c r="A702" s="2">
        <v>44284.469444444447</v>
      </c>
      <c r="B702" t="s">
        <v>169</v>
      </c>
      <c r="C702" t="s">
        <v>1249</v>
      </c>
    </row>
    <row r="703" spans="1:4" x14ac:dyDescent="0.25">
      <c r="A703" s="2">
        <v>44284.469444444447</v>
      </c>
      <c r="B703" t="s">
        <v>168</v>
      </c>
      <c r="C703" t="s">
        <v>6386</v>
      </c>
    </row>
    <row r="704" spans="1:4" x14ac:dyDescent="0.25">
      <c r="A704" s="2">
        <v>44284.469444444447</v>
      </c>
      <c r="B704" t="s">
        <v>179</v>
      </c>
      <c r="C704" t="s">
        <v>7843</v>
      </c>
    </row>
    <row r="705" spans="1:4" x14ac:dyDescent="0.25">
      <c r="A705" s="2">
        <v>44284.469444444447</v>
      </c>
      <c r="B705" t="s">
        <v>181</v>
      </c>
      <c r="C705" t="s">
        <v>6386</v>
      </c>
    </row>
    <row r="706" spans="1:4" x14ac:dyDescent="0.25">
      <c r="A706" s="2">
        <v>44284.469444444447</v>
      </c>
      <c r="B706" t="s">
        <v>189</v>
      </c>
      <c r="C706" t="s">
        <v>6443</v>
      </c>
    </row>
    <row r="707" spans="1:4" x14ac:dyDescent="0.25">
      <c r="A707" s="2">
        <v>44284.469444444447</v>
      </c>
      <c r="B707" t="s">
        <v>182</v>
      </c>
      <c r="C707" t="s">
        <v>9905</v>
      </c>
    </row>
    <row r="708" spans="1:4" x14ac:dyDescent="0.25">
      <c r="A708" s="2">
        <v>44284.469444444447</v>
      </c>
      <c r="B708" t="s">
        <v>164</v>
      </c>
      <c r="C708" t="s">
        <v>9999</v>
      </c>
    </row>
    <row r="709" spans="1:4" x14ac:dyDescent="0.25">
      <c r="A709" s="2">
        <v>44284.469444444447</v>
      </c>
      <c r="B709" t="s">
        <v>163</v>
      </c>
      <c r="C709" t="s">
        <v>6396</v>
      </c>
    </row>
    <row r="710" spans="1:4" x14ac:dyDescent="0.25">
      <c r="A710" s="2">
        <v>44284.469444444447</v>
      </c>
      <c r="B710" t="s">
        <v>176</v>
      </c>
      <c r="C710" t="s">
        <v>6386</v>
      </c>
    </row>
    <row r="711" spans="1:4" x14ac:dyDescent="0.25">
      <c r="A711" s="2">
        <v>44284.469444444447</v>
      </c>
      <c r="B711" t="s">
        <v>169</v>
      </c>
      <c r="D711" t="s">
        <v>860</v>
      </c>
    </row>
    <row r="712" spans="1:4" x14ac:dyDescent="0.25">
      <c r="A712" s="2">
        <v>44284.469444444447</v>
      </c>
      <c r="B712" t="s">
        <v>169</v>
      </c>
      <c r="D712" t="s">
        <v>988</v>
      </c>
    </row>
    <row r="713" spans="1:4" x14ac:dyDescent="0.25">
      <c r="A713" s="2">
        <v>44284.469444444447</v>
      </c>
      <c r="B713" t="s">
        <v>169</v>
      </c>
      <c r="D713" t="s">
        <v>963</v>
      </c>
    </row>
    <row r="714" spans="1:4" x14ac:dyDescent="0.25">
      <c r="A714" s="2">
        <v>44284.469444444447</v>
      </c>
      <c r="B714" t="s">
        <v>168</v>
      </c>
      <c r="D714" t="s">
        <v>945</v>
      </c>
    </row>
    <row r="715" spans="1:4" x14ac:dyDescent="0.25">
      <c r="A715" s="2">
        <v>44284.469444444447</v>
      </c>
      <c r="B715" t="s">
        <v>179</v>
      </c>
      <c r="D715" t="s">
        <v>1029</v>
      </c>
    </row>
    <row r="716" spans="1:4" x14ac:dyDescent="0.25">
      <c r="A716" s="2">
        <v>44284.469444444447</v>
      </c>
      <c r="B716" t="s">
        <v>181</v>
      </c>
      <c r="D716" t="s">
        <v>860</v>
      </c>
    </row>
    <row r="717" spans="1:4" x14ac:dyDescent="0.25">
      <c r="A717" s="2">
        <v>44284.469444444447</v>
      </c>
      <c r="B717" t="s">
        <v>189</v>
      </c>
      <c r="D717" t="s">
        <v>860</v>
      </c>
    </row>
    <row r="718" spans="1:4" x14ac:dyDescent="0.25">
      <c r="A718" s="2">
        <v>44284.469444444447</v>
      </c>
      <c r="B718" t="s">
        <v>182</v>
      </c>
      <c r="D718" t="s">
        <v>1084</v>
      </c>
    </row>
    <row r="719" spans="1:4" x14ac:dyDescent="0.25">
      <c r="A719" s="2">
        <v>44284.469444444447</v>
      </c>
      <c r="B719" t="s">
        <v>164</v>
      </c>
      <c r="D719" t="s">
        <v>871</v>
      </c>
    </row>
    <row r="720" spans="1:4" x14ac:dyDescent="0.25">
      <c r="A720" s="2">
        <v>44284.469444444447</v>
      </c>
      <c r="B720" t="s">
        <v>163</v>
      </c>
      <c r="D720" t="s">
        <v>858</v>
      </c>
    </row>
    <row r="721" spans="1:4" x14ac:dyDescent="0.25">
      <c r="A721" s="2">
        <v>44284.469444444447</v>
      </c>
      <c r="B721" t="s">
        <v>176</v>
      </c>
      <c r="D721" t="s">
        <v>1023</v>
      </c>
    </row>
    <row r="722" spans="1:4" x14ac:dyDescent="0.25">
      <c r="A722" s="2">
        <v>44284.470138888886</v>
      </c>
      <c r="B722" t="s">
        <v>169</v>
      </c>
      <c r="C722" t="s">
        <v>6443</v>
      </c>
    </row>
    <row r="723" spans="1:4" x14ac:dyDescent="0.25">
      <c r="A723" s="2">
        <v>44284.470138888886</v>
      </c>
      <c r="B723" t="s">
        <v>169</v>
      </c>
      <c r="C723" t="s">
        <v>7178</v>
      </c>
    </row>
    <row r="724" spans="1:4" x14ac:dyDescent="0.25">
      <c r="A724" s="2">
        <v>44284.470138888886</v>
      </c>
      <c r="B724" t="s">
        <v>168</v>
      </c>
      <c r="C724" t="s">
        <v>6386</v>
      </c>
    </row>
    <row r="725" spans="1:4" x14ac:dyDescent="0.25">
      <c r="A725" s="2">
        <v>44284.470138888886</v>
      </c>
      <c r="B725" t="s">
        <v>181</v>
      </c>
      <c r="C725" t="s">
        <v>6575</v>
      </c>
    </row>
    <row r="726" spans="1:4" x14ac:dyDescent="0.25">
      <c r="A726" s="2">
        <v>44284.470138888886</v>
      </c>
      <c r="B726" t="s">
        <v>164</v>
      </c>
      <c r="C726" t="s">
        <v>8171</v>
      </c>
    </row>
    <row r="727" spans="1:4" x14ac:dyDescent="0.25">
      <c r="A727" s="2">
        <v>44284.470138888886</v>
      </c>
      <c r="B727" t="s">
        <v>164</v>
      </c>
      <c r="C727" t="s">
        <v>6567</v>
      </c>
    </row>
    <row r="728" spans="1:4" x14ac:dyDescent="0.25">
      <c r="A728" s="2">
        <v>44284.470138888886</v>
      </c>
      <c r="B728" t="s">
        <v>3</v>
      </c>
      <c r="C728" t="s">
        <v>1538</v>
      </c>
    </row>
    <row r="729" spans="1:4" x14ac:dyDescent="0.25">
      <c r="A729" s="2">
        <v>44284.470138888886</v>
      </c>
      <c r="B729" t="s">
        <v>3</v>
      </c>
      <c r="C729" t="s">
        <v>6386</v>
      </c>
    </row>
    <row r="730" spans="1:4" x14ac:dyDescent="0.25">
      <c r="A730" s="2">
        <v>44284.470138888886</v>
      </c>
      <c r="B730" t="s">
        <v>163</v>
      </c>
      <c r="C730" t="s">
        <v>6386</v>
      </c>
    </row>
    <row r="731" spans="1:4" x14ac:dyDescent="0.25">
      <c r="A731" s="2">
        <v>44284.470138888886</v>
      </c>
      <c r="B731" t="s">
        <v>163</v>
      </c>
      <c r="C731" t="s">
        <v>8476</v>
      </c>
    </row>
    <row r="732" spans="1:4" x14ac:dyDescent="0.25">
      <c r="A732" s="2">
        <v>44284.470138888886</v>
      </c>
      <c r="B732" t="s">
        <v>163</v>
      </c>
      <c r="C732" t="s">
        <v>8477</v>
      </c>
    </row>
    <row r="733" spans="1:4" x14ac:dyDescent="0.25">
      <c r="A733" s="2">
        <v>44284.470138888886</v>
      </c>
      <c r="B733" t="s">
        <v>189</v>
      </c>
      <c r="C733" t="s">
        <v>8853</v>
      </c>
    </row>
    <row r="734" spans="1:4" x14ac:dyDescent="0.25">
      <c r="A734" s="2">
        <v>44284.470138888886</v>
      </c>
      <c r="B734" t="s">
        <v>189</v>
      </c>
      <c r="C734" t="s">
        <v>6443</v>
      </c>
    </row>
    <row r="735" spans="1:4" x14ac:dyDescent="0.25">
      <c r="A735" s="2">
        <v>44284.470138888886</v>
      </c>
      <c r="B735" t="s">
        <v>189</v>
      </c>
      <c r="C735" t="s">
        <v>8854</v>
      </c>
    </row>
    <row r="736" spans="1:4" x14ac:dyDescent="0.25">
      <c r="A736" s="2">
        <v>44284.470138888886</v>
      </c>
      <c r="B736" t="s">
        <v>179</v>
      </c>
      <c r="C736" t="s">
        <v>9193</v>
      </c>
    </row>
    <row r="737" spans="1:4" x14ac:dyDescent="0.25">
      <c r="A737" s="2">
        <v>44284.470138888886</v>
      </c>
      <c r="B737" t="s">
        <v>164</v>
      </c>
      <c r="C737" t="s">
        <v>1538</v>
      </c>
    </row>
    <row r="738" spans="1:4" x14ac:dyDescent="0.25">
      <c r="A738" s="2">
        <v>44284.470138888886</v>
      </c>
      <c r="B738" t="s">
        <v>176</v>
      </c>
      <c r="C738" t="s">
        <v>6386</v>
      </c>
    </row>
    <row r="739" spans="1:4" x14ac:dyDescent="0.25">
      <c r="A739" s="2">
        <v>44284.470138888886</v>
      </c>
      <c r="B739" t="s">
        <v>169</v>
      </c>
      <c r="D739" t="s">
        <v>824</v>
      </c>
    </row>
    <row r="740" spans="1:4" x14ac:dyDescent="0.25">
      <c r="A740" s="2">
        <v>44284.470138888886</v>
      </c>
      <c r="B740" t="s">
        <v>169</v>
      </c>
      <c r="D740" t="s">
        <v>827</v>
      </c>
    </row>
    <row r="741" spans="1:4" x14ac:dyDescent="0.25">
      <c r="A741" s="2">
        <v>44284.470138888886</v>
      </c>
      <c r="B741" t="s">
        <v>168</v>
      </c>
      <c r="D741" t="s">
        <v>820</v>
      </c>
    </row>
    <row r="742" spans="1:4" x14ac:dyDescent="0.25">
      <c r="A742" s="2">
        <v>44284.470138888886</v>
      </c>
      <c r="B742" t="s">
        <v>181</v>
      </c>
      <c r="D742" t="s">
        <v>1034</v>
      </c>
    </row>
    <row r="743" spans="1:4" x14ac:dyDescent="0.25">
      <c r="A743" s="2">
        <v>44284.470138888886</v>
      </c>
      <c r="B743" t="s">
        <v>164</v>
      </c>
      <c r="D743" t="s">
        <v>860</v>
      </c>
    </row>
    <row r="744" spans="1:4" x14ac:dyDescent="0.25">
      <c r="A744" s="2">
        <v>44284.470138888886</v>
      </c>
      <c r="B744" t="s">
        <v>164</v>
      </c>
      <c r="D744" t="s">
        <v>871</v>
      </c>
    </row>
    <row r="745" spans="1:4" x14ac:dyDescent="0.25">
      <c r="A745" s="2">
        <v>44284.470138888886</v>
      </c>
      <c r="B745" t="s">
        <v>3</v>
      </c>
      <c r="D745" t="s">
        <v>1070</v>
      </c>
    </row>
    <row r="746" spans="1:4" x14ac:dyDescent="0.25">
      <c r="A746" s="2">
        <v>44284.470138888886</v>
      </c>
      <c r="B746" t="s">
        <v>3</v>
      </c>
      <c r="D746" t="s">
        <v>820</v>
      </c>
    </row>
    <row r="747" spans="1:4" x14ac:dyDescent="0.25">
      <c r="A747" s="2">
        <v>44284.470138888886</v>
      </c>
      <c r="B747" t="s">
        <v>163</v>
      </c>
      <c r="D747" t="s">
        <v>1071</v>
      </c>
    </row>
    <row r="748" spans="1:4" x14ac:dyDescent="0.25">
      <c r="A748" s="2">
        <v>44284.470138888886</v>
      </c>
      <c r="B748" t="s">
        <v>163</v>
      </c>
      <c r="D748" t="s">
        <v>820</v>
      </c>
    </row>
    <row r="749" spans="1:4" x14ac:dyDescent="0.25">
      <c r="A749" s="2">
        <v>44284.470138888886</v>
      </c>
      <c r="B749" t="s">
        <v>163</v>
      </c>
      <c r="D749" t="s">
        <v>859</v>
      </c>
    </row>
    <row r="750" spans="1:4" x14ac:dyDescent="0.25">
      <c r="A750" s="2">
        <v>44284.470138888886</v>
      </c>
      <c r="B750" t="s">
        <v>189</v>
      </c>
      <c r="D750" t="s">
        <v>1053</v>
      </c>
    </row>
    <row r="751" spans="1:4" x14ac:dyDescent="0.25">
      <c r="A751" s="2">
        <v>44284.470138888886</v>
      </c>
      <c r="B751" t="s">
        <v>189</v>
      </c>
      <c r="D751" t="s">
        <v>824</v>
      </c>
    </row>
    <row r="752" spans="1:4" x14ac:dyDescent="0.25">
      <c r="A752" s="2">
        <v>44284.470138888886</v>
      </c>
      <c r="B752" t="s">
        <v>189</v>
      </c>
      <c r="D752" t="s">
        <v>825</v>
      </c>
    </row>
    <row r="753" spans="1:4" x14ac:dyDescent="0.25">
      <c r="A753" s="2">
        <v>44284.470138888886</v>
      </c>
      <c r="B753" t="s">
        <v>179</v>
      </c>
      <c r="D753" t="s">
        <v>1030</v>
      </c>
    </row>
    <row r="754" spans="1:4" x14ac:dyDescent="0.25">
      <c r="A754" s="2">
        <v>44284.470138888886</v>
      </c>
      <c r="B754" t="s">
        <v>164</v>
      </c>
      <c r="D754" t="s">
        <v>958</v>
      </c>
    </row>
    <row r="755" spans="1:4" x14ac:dyDescent="0.25">
      <c r="A755" s="2">
        <v>44284.470138888886</v>
      </c>
      <c r="B755" t="s">
        <v>176</v>
      </c>
      <c r="D755" t="s">
        <v>820</v>
      </c>
    </row>
    <row r="756" spans="1:4" x14ac:dyDescent="0.25">
      <c r="A756" s="2">
        <v>44284.470833333333</v>
      </c>
      <c r="B756" t="s">
        <v>169</v>
      </c>
      <c r="C756" t="s">
        <v>7179</v>
      </c>
    </row>
    <row r="757" spans="1:4" x14ac:dyDescent="0.25">
      <c r="A757" s="2">
        <v>44284.470833333333</v>
      </c>
      <c r="B757" t="s">
        <v>169</v>
      </c>
      <c r="C757" t="s">
        <v>7180</v>
      </c>
    </row>
    <row r="758" spans="1:4" x14ac:dyDescent="0.25">
      <c r="A758" s="2">
        <v>44284.470833333333</v>
      </c>
      <c r="B758" t="s">
        <v>169</v>
      </c>
      <c r="C758" t="s">
        <v>7412</v>
      </c>
    </row>
    <row r="759" spans="1:4" x14ac:dyDescent="0.25">
      <c r="A759" s="2">
        <v>44284.470833333333</v>
      </c>
      <c r="B759" t="s">
        <v>169</v>
      </c>
      <c r="C759" t="s">
        <v>1249</v>
      </c>
    </row>
    <row r="760" spans="1:4" x14ac:dyDescent="0.25">
      <c r="A760" s="2">
        <v>44284.470833333333</v>
      </c>
      <c r="B760" t="s">
        <v>168</v>
      </c>
      <c r="C760" t="s">
        <v>7833</v>
      </c>
    </row>
    <row r="761" spans="1:4" x14ac:dyDescent="0.25">
      <c r="A761" s="2">
        <v>44284.470833333333</v>
      </c>
      <c r="B761" t="s">
        <v>168</v>
      </c>
      <c r="C761" t="s">
        <v>6386</v>
      </c>
    </row>
    <row r="762" spans="1:4" x14ac:dyDescent="0.25">
      <c r="A762" s="2">
        <v>44284.470833333333</v>
      </c>
      <c r="B762" t="s">
        <v>162</v>
      </c>
      <c r="C762" t="s">
        <v>8366</v>
      </c>
    </row>
    <row r="763" spans="1:4" x14ac:dyDescent="0.25">
      <c r="A763" s="2">
        <v>44284.470833333333</v>
      </c>
      <c r="B763" t="s">
        <v>162</v>
      </c>
      <c r="C763" t="s">
        <v>1538</v>
      </c>
    </row>
    <row r="764" spans="1:4" x14ac:dyDescent="0.25">
      <c r="A764" s="2">
        <v>44284.470833333333</v>
      </c>
      <c r="B764" t="s">
        <v>163</v>
      </c>
      <c r="C764" t="s">
        <v>6386</v>
      </c>
    </row>
    <row r="765" spans="1:4" x14ac:dyDescent="0.25">
      <c r="A765" s="2">
        <v>44284.470833333333</v>
      </c>
      <c r="B765" t="s">
        <v>189</v>
      </c>
      <c r="C765" t="s">
        <v>6776</v>
      </c>
    </row>
    <row r="766" spans="1:4" x14ac:dyDescent="0.25">
      <c r="A766" s="2">
        <v>44284.470833333333</v>
      </c>
      <c r="B766" t="s">
        <v>189</v>
      </c>
      <c r="C766" t="s">
        <v>8855</v>
      </c>
    </row>
    <row r="767" spans="1:4" x14ac:dyDescent="0.25">
      <c r="A767" s="2">
        <v>44284.470833333333</v>
      </c>
      <c r="B767" t="s">
        <v>189</v>
      </c>
      <c r="C767" t="s">
        <v>1538</v>
      </c>
    </row>
    <row r="768" spans="1:4" x14ac:dyDescent="0.25">
      <c r="A768" s="2">
        <v>44284.470833333333</v>
      </c>
      <c r="B768" t="s">
        <v>189</v>
      </c>
      <c r="C768" t="s">
        <v>6443</v>
      </c>
    </row>
    <row r="769" spans="1:4" x14ac:dyDescent="0.25">
      <c r="A769" s="2">
        <v>44284.470833333333</v>
      </c>
      <c r="B769" t="s">
        <v>189</v>
      </c>
      <c r="C769" t="s">
        <v>1538</v>
      </c>
    </row>
    <row r="770" spans="1:4" x14ac:dyDescent="0.25">
      <c r="A770" s="2">
        <v>44284.470833333333</v>
      </c>
      <c r="B770" t="s">
        <v>189</v>
      </c>
      <c r="C770" t="s">
        <v>8856</v>
      </c>
    </row>
    <row r="771" spans="1:4" x14ac:dyDescent="0.25">
      <c r="A771" s="2">
        <v>44284.470833333333</v>
      </c>
      <c r="B771" t="s">
        <v>189</v>
      </c>
      <c r="C771" t="s">
        <v>8172</v>
      </c>
    </row>
    <row r="772" spans="1:4" x14ac:dyDescent="0.25">
      <c r="A772" s="2">
        <v>44284.470833333333</v>
      </c>
      <c r="B772" t="s">
        <v>189</v>
      </c>
      <c r="C772" t="s">
        <v>8857</v>
      </c>
    </row>
    <row r="773" spans="1:4" x14ac:dyDescent="0.25">
      <c r="A773" s="2">
        <v>44284.470833333333</v>
      </c>
      <c r="B773" t="s">
        <v>179</v>
      </c>
      <c r="C773" t="s">
        <v>9194</v>
      </c>
    </row>
    <row r="774" spans="1:4" x14ac:dyDescent="0.25">
      <c r="A774" s="2">
        <v>44284.470833333333</v>
      </c>
      <c r="B774" t="s">
        <v>182</v>
      </c>
      <c r="C774" t="s">
        <v>9906</v>
      </c>
    </row>
    <row r="775" spans="1:4" x14ac:dyDescent="0.25">
      <c r="A775" s="2">
        <v>44284.470833333333</v>
      </c>
      <c r="B775" t="s">
        <v>164</v>
      </c>
      <c r="C775" t="s">
        <v>10000</v>
      </c>
    </row>
    <row r="776" spans="1:4" x14ac:dyDescent="0.25">
      <c r="A776" s="2">
        <v>44284.470833333333</v>
      </c>
      <c r="B776" t="s">
        <v>163</v>
      </c>
      <c r="C776" t="s">
        <v>10007</v>
      </c>
    </row>
    <row r="777" spans="1:4" x14ac:dyDescent="0.25">
      <c r="A777" s="2">
        <v>44284.470833333333</v>
      </c>
      <c r="B777" t="s">
        <v>169</v>
      </c>
      <c r="D777" t="s">
        <v>975</v>
      </c>
    </row>
    <row r="778" spans="1:4" x14ac:dyDescent="0.25">
      <c r="A778" s="2">
        <v>44284.470833333333</v>
      </c>
      <c r="B778" t="s">
        <v>169</v>
      </c>
      <c r="D778" t="s">
        <v>896</v>
      </c>
    </row>
    <row r="779" spans="1:4" x14ac:dyDescent="0.25">
      <c r="A779" s="2">
        <v>44284.470833333333</v>
      </c>
      <c r="B779" t="s">
        <v>169</v>
      </c>
      <c r="D779" t="s">
        <v>964</v>
      </c>
    </row>
    <row r="780" spans="1:4" x14ac:dyDescent="0.25">
      <c r="A780" s="2">
        <v>44284.470833333333</v>
      </c>
      <c r="B780" t="s">
        <v>169</v>
      </c>
      <c r="D780" t="s">
        <v>906</v>
      </c>
    </row>
    <row r="781" spans="1:4" x14ac:dyDescent="0.25">
      <c r="A781" s="2">
        <v>44284.470833333333</v>
      </c>
      <c r="B781" t="s">
        <v>168</v>
      </c>
      <c r="D781" t="s">
        <v>946</v>
      </c>
    </row>
    <row r="782" spans="1:4" x14ac:dyDescent="0.25">
      <c r="A782" s="2">
        <v>44284.470833333333</v>
      </c>
      <c r="B782" t="s">
        <v>168</v>
      </c>
      <c r="D782" t="s">
        <v>860</v>
      </c>
    </row>
    <row r="783" spans="1:4" x14ac:dyDescent="0.25">
      <c r="A783" s="2">
        <v>44284.470833333333</v>
      </c>
      <c r="B783" t="s">
        <v>162</v>
      </c>
      <c r="D783" t="s">
        <v>876</v>
      </c>
    </row>
    <row r="784" spans="1:4" x14ac:dyDescent="0.25">
      <c r="A784" s="2">
        <v>44284.470833333333</v>
      </c>
      <c r="B784" t="s">
        <v>162</v>
      </c>
      <c r="D784" t="s">
        <v>962</v>
      </c>
    </row>
    <row r="785" spans="1:4" x14ac:dyDescent="0.25">
      <c r="A785" s="2">
        <v>44284.470833333333</v>
      </c>
      <c r="B785" t="s">
        <v>163</v>
      </c>
      <c r="D785" t="s">
        <v>860</v>
      </c>
    </row>
    <row r="786" spans="1:4" x14ac:dyDescent="0.25">
      <c r="A786" s="2">
        <v>44284.470833333333</v>
      </c>
      <c r="B786" t="s">
        <v>189</v>
      </c>
      <c r="D786" t="s">
        <v>826</v>
      </c>
    </row>
    <row r="787" spans="1:4" x14ac:dyDescent="0.25">
      <c r="A787" s="2">
        <v>44284.470833333333</v>
      </c>
      <c r="B787" t="s">
        <v>189</v>
      </c>
      <c r="D787" t="s">
        <v>841</v>
      </c>
    </row>
    <row r="788" spans="1:4" x14ac:dyDescent="0.25">
      <c r="A788" s="2">
        <v>44284.470833333333</v>
      </c>
      <c r="B788" t="s">
        <v>189</v>
      </c>
      <c r="D788" t="s">
        <v>834</v>
      </c>
    </row>
    <row r="789" spans="1:4" x14ac:dyDescent="0.25">
      <c r="A789" s="2">
        <v>44284.470833333333</v>
      </c>
      <c r="B789" t="s">
        <v>189</v>
      </c>
      <c r="D789" t="s">
        <v>904</v>
      </c>
    </row>
    <row r="790" spans="1:4" x14ac:dyDescent="0.25">
      <c r="A790" s="2">
        <v>44284.470833333333</v>
      </c>
      <c r="B790" t="s">
        <v>189</v>
      </c>
      <c r="D790" t="s">
        <v>1106</v>
      </c>
    </row>
    <row r="791" spans="1:4" x14ac:dyDescent="0.25">
      <c r="A791" s="2">
        <v>44284.470833333333</v>
      </c>
      <c r="B791" t="s">
        <v>189</v>
      </c>
      <c r="D791" t="s">
        <v>955</v>
      </c>
    </row>
    <row r="792" spans="1:4" x14ac:dyDescent="0.25">
      <c r="A792" s="2">
        <v>44284.470833333333</v>
      </c>
      <c r="B792" t="s">
        <v>189</v>
      </c>
      <c r="D792" t="s">
        <v>856</v>
      </c>
    </row>
    <row r="793" spans="1:4" x14ac:dyDescent="0.25">
      <c r="A793" s="2">
        <v>44284.470833333333</v>
      </c>
      <c r="B793" t="s">
        <v>189</v>
      </c>
      <c r="D793" t="s">
        <v>857</v>
      </c>
    </row>
    <row r="794" spans="1:4" x14ac:dyDescent="0.25">
      <c r="A794" s="2">
        <v>44284.470833333333</v>
      </c>
      <c r="B794" t="s">
        <v>179</v>
      </c>
      <c r="D794" t="s">
        <v>871</v>
      </c>
    </row>
    <row r="795" spans="1:4" x14ac:dyDescent="0.25">
      <c r="A795" s="2">
        <v>44284.470833333333</v>
      </c>
      <c r="B795" t="s">
        <v>182</v>
      </c>
      <c r="D795" t="s">
        <v>841</v>
      </c>
    </row>
    <row r="796" spans="1:4" x14ac:dyDescent="0.25">
      <c r="A796" s="2">
        <v>44284.470833333333</v>
      </c>
      <c r="B796" t="s">
        <v>164</v>
      </c>
      <c r="D796" t="s">
        <v>825</v>
      </c>
    </row>
    <row r="797" spans="1:4" x14ac:dyDescent="0.25">
      <c r="A797" s="2">
        <v>44284.470833333333</v>
      </c>
      <c r="B797" t="s">
        <v>163</v>
      </c>
      <c r="D797" t="s">
        <v>859</v>
      </c>
    </row>
    <row r="798" spans="1:4" x14ac:dyDescent="0.25">
      <c r="A798" s="2">
        <v>44284.47152777778</v>
      </c>
      <c r="B798" t="s">
        <v>163</v>
      </c>
      <c r="C798" t="s">
        <v>7832</v>
      </c>
    </row>
    <row r="799" spans="1:4" x14ac:dyDescent="0.25">
      <c r="A799" s="2">
        <v>44284.47152777778</v>
      </c>
      <c r="B799" t="s">
        <v>168</v>
      </c>
      <c r="C799" t="s">
        <v>7834</v>
      </c>
    </row>
    <row r="800" spans="1:4" x14ac:dyDescent="0.25">
      <c r="A800" s="2">
        <v>44284.47152777778</v>
      </c>
      <c r="B800" t="s">
        <v>179</v>
      </c>
      <c r="C800" t="s">
        <v>7844</v>
      </c>
    </row>
    <row r="801" spans="1:4" x14ac:dyDescent="0.25">
      <c r="A801" s="2">
        <v>44284.47152777778</v>
      </c>
      <c r="B801" t="s">
        <v>164</v>
      </c>
      <c r="C801" t="s">
        <v>6386</v>
      </c>
    </row>
    <row r="802" spans="1:4" x14ac:dyDescent="0.25">
      <c r="A802" s="2">
        <v>44284.47152777778</v>
      </c>
      <c r="B802" t="s">
        <v>162</v>
      </c>
      <c r="C802" t="s">
        <v>8367</v>
      </c>
    </row>
    <row r="803" spans="1:4" x14ac:dyDescent="0.25">
      <c r="A803" s="2">
        <v>44284.47152777778</v>
      </c>
      <c r="B803" t="s">
        <v>162</v>
      </c>
      <c r="C803" t="s">
        <v>1538</v>
      </c>
    </row>
    <row r="804" spans="1:4" x14ac:dyDescent="0.25">
      <c r="A804" s="2">
        <v>44284.47152777778</v>
      </c>
      <c r="B804" t="s">
        <v>163</v>
      </c>
      <c r="C804" t="s">
        <v>8478</v>
      </c>
    </row>
    <row r="805" spans="1:4" x14ac:dyDescent="0.25">
      <c r="A805" s="2">
        <v>44284.47152777778</v>
      </c>
      <c r="B805" t="s">
        <v>163</v>
      </c>
      <c r="C805" t="s">
        <v>6386</v>
      </c>
    </row>
    <row r="806" spans="1:4" x14ac:dyDescent="0.25">
      <c r="A806" s="2">
        <v>44284.47152777778</v>
      </c>
      <c r="B806" t="s">
        <v>189</v>
      </c>
      <c r="C806" t="s">
        <v>8858</v>
      </c>
    </row>
    <row r="807" spans="1:4" x14ac:dyDescent="0.25">
      <c r="A807" s="2">
        <v>44284.47152777778</v>
      </c>
      <c r="B807" t="s">
        <v>179</v>
      </c>
      <c r="C807" t="s">
        <v>9195</v>
      </c>
    </row>
    <row r="808" spans="1:4" x14ac:dyDescent="0.25">
      <c r="A808" s="2">
        <v>44284.47152777778</v>
      </c>
      <c r="B808" t="s">
        <v>179</v>
      </c>
      <c r="C808" t="s">
        <v>9196</v>
      </c>
    </row>
    <row r="809" spans="1:4" x14ac:dyDescent="0.25">
      <c r="A809" s="2">
        <v>44284.47152777778</v>
      </c>
      <c r="B809" t="s">
        <v>182</v>
      </c>
      <c r="C809" t="s">
        <v>9907</v>
      </c>
    </row>
    <row r="810" spans="1:4" x14ac:dyDescent="0.25">
      <c r="A810" s="2">
        <v>44284.47152777778</v>
      </c>
      <c r="B810" t="s">
        <v>182</v>
      </c>
      <c r="C810" t="s">
        <v>9908</v>
      </c>
    </row>
    <row r="811" spans="1:4" x14ac:dyDescent="0.25">
      <c r="A811" s="2">
        <v>44284.47152777778</v>
      </c>
      <c r="B811" t="s">
        <v>164</v>
      </c>
      <c r="C811" t="s">
        <v>10001</v>
      </c>
    </row>
    <row r="812" spans="1:4" x14ac:dyDescent="0.25">
      <c r="A812" s="2">
        <v>44284.47152777778</v>
      </c>
      <c r="B812" t="s">
        <v>176</v>
      </c>
      <c r="C812" t="s">
        <v>1538</v>
      </c>
    </row>
    <row r="813" spans="1:4" x14ac:dyDescent="0.25">
      <c r="A813" s="2">
        <v>44284.47152777778</v>
      </c>
      <c r="B813" t="s">
        <v>176</v>
      </c>
      <c r="C813" t="s">
        <v>6386</v>
      </c>
    </row>
    <row r="814" spans="1:4" x14ac:dyDescent="0.25">
      <c r="A814" s="2">
        <v>44284.47152777778</v>
      </c>
      <c r="B814" t="s">
        <v>163</v>
      </c>
      <c r="D814" t="s">
        <v>858</v>
      </c>
    </row>
    <row r="815" spans="1:4" x14ac:dyDescent="0.25">
      <c r="A815" s="2">
        <v>44284.47152777778</v>
      </c>
      <c r="B815" t="s">
        <v>168</v>
      </c>
      <c r="D815" t="s">
        <v>1028</v>
      </c>
    </row>
    <row r="816" spans="1:4" x14ac:dyDescent="0.25">
      <c r="A816" s="2">
        <v>44284.47152777778</v>
      </c>
      <c r="B816" t="s">
        <v>179</v>
      </c>
      <c r="D816" t="s">
        <v>1030</v>
      </c>
    </row>
    <row r="817" spans="1:4" x14ac:dyDescent="0.25">
      <c r="A817" s="2">
        <v>44284.47152777778</v>
      </c>
      <c r="B817" t="s">
        <v>164</v>
      </c>
      <c r="D817" t="s">
        <v>824</v>
      </c>
    </row>
    <row r="818" spans="1:4" x14ac:dyDescent="0.25">
      <c r="A818" s="2">
        <v>44284.47152777778</v>
      </c>
      <c r="B818" t="s">
        <v>162</v>
      </c>
      <c r="D818" t="s">
        <v>861</v>
      </c>
    </row>
    <row r="819" spans="1:4" x14ac:dyDescent="0.25">
      <c r="A819" s="2">
        <v>44284.47152777778</v>
      </c>
      <c r="B819" t="s">
        <v>162</v>
      </c>
      <c r="D819" t="s">
        <v>958</v>
      </c>
    </row>
    <row r="820" spans="1:4" x14ac:dyDescent="0.25">
      <c r="A820" s="2">
        <v>44284.47152777778</v>
      </c>
      <c r="B820" t="s">
        <v>163</v>
      </c>
      <c r="D820" t="s">
        <v>861</v>
      </c>
    </row>
    <row r="821" spans="1:4" x14ac:dyDescent="0.25">
      <c r="A821" s="2">
        <v>44284.47152777778</v>
      </c>
      <c r="B821" t="s">
        <v>163</v>
      </c>
      <c r="D821" t="s">
        <v>824</v>
      </c>
    </row>
    <row r="822" spans="1:4" x14ac:dyDescent="0.25">
      <c r="A822" s="2">
        <v>44284.47152777778</v>
      </c>
      <c r="B822" t="s">
        <v>189</v>
      </c>
      <c r="D822" t="s">
        <v>912</v>
      </c>
    </row>
    <row r="823" spans="1:4" x14ac:dyDescent="0.25">
      <c r="A823" s="2">
        <v>44284.47152777778</v>
      </c>
      <c r="B823" t="s">
        <v>179</v>
      </c>
      <c r="D823" t="s">
        <v>1008</v>
      </c>
    </row>
    <row r="824" spans="1:4" x14ac:dyDescent="0.25">
      <c r="A824" s="2">
        <v>44284.47152777778</v>
      </c>
      <c r="B824" t="s">
        <v>179</v>
      </c>
      <c r="D824" t="s">
        <v>904</v>
      </c>
    </row>
    <row r="825" spans="1:4" x14ac:dyDescent="0.25">
      <c r="A825" s="2">
        <v>44284.47152777778</v>
      </c>
      <c r="B825" t="s">
        <v>182</v>
      </c>
      <c r="D825" t="s">
        <v>850</v>
      </c>
    </row>
    <row r="826" spans="1:4" x14ac:dyDescent="0.25">
      <c r="A826" s="2">
        <v>44284.47152777778</v>
      </c>
      <c r="B826" t="s">
        <v>182</v>
      </c>
      <c r="D826" t="s">
        <v>856</v>
      </c>
    </row>
    <row r="827" spans="1:4" x14ac:dyDescent="0.25">
      <c r="A827" s="2">
        <v>44284.47152777778</v>
      </c>
      <c r="B827" t="s">
        <v>164</v>
      </c>
      <c r="D827" t="s">
        <v>826</v>
      </c>
    </row>
    <row r="828" spans="1:4" x14ac:dyDescent="0.25">
      <c r="A828" s="2">
        <v>44284.47152777778</v>
      </c>
      <c r="B828" t="s">
        <v>176</v>
      </c>
      <c r="D828" t="s">
        <v>1128</v>
      </c>
    </row>
    <row r="829" spans="1:4" x14ac:dyDescent="0.25">
      <c r="A829" s="2">
        <v>44284.47152777778</v>
      </c>
      <c r="B829" t="s">
        <v>176</v>
      </c>
      <c r="D829" t="s">
        <v>860</v>
      </c>
    </row>
    <row r="830" spans="1:4" x14ac:dyDescent="0.25">
      <c r="A830" s="2">
        <v>44284.472222222219</v>
      </c>
      <c r="B830" t="s">
        <v>169</v>
      </c>
      <c r="C830" t="s">
        <v>7413</v>
      </c>
    </row>
    <row r="831" spans="1:4" x14ac:dyDescent="0.25">
      <c r="A831" s="2">
        <v>44284.472222222219</v>
      </c>
      <c r="B831" t="s">
        <v>169</v>
      </c>
      <c r="C831" t="s">
        <v>1249</v>
      </c>
    </row>
    <row r="832" spans="1:4" x14ac:dyDescent="0.25">
      <c r="A832" s="2">
        <v>44284.472222222219</v>
      </c>
      <c r="B832" t="s">
        <v>163</v>
      </c>
      <c r="C832" t="s">
        <v>1249</v>
      </c>
    </row>
    <row r="833" spans="1:3" x14ac:dyDescent="0.25">
      <c r="A833" s="2">
        <v>44284.472222222219</v>
      </c>
      <c r="B833" t="s">
        <v>179</v>
      </c>
      <c r="C833" t="s">
        <v>7845</v>
      </c>
    </row>
    <row r="834" spans="1:3" x14ac:dyDescent="0.25">
      <c r="A834" s="2">
        <v>44284.472222222219</v>
      </c>
      <c r="B834" t="s">
        <v>164</v>
      </c>
      <c r="C834" t="s">
        <v>8172</v>
      </c>
    </row>
    <row r="835" spans="1:3" x14ac:dyDescent="0.25">
      <c r="A835" s="2">
        <v>44284.472222222219</v>
      </c>
      <c r="B835" t="s">
        <v>164</v>
      </c>
      <c r="C835" t="s">
        <v>8173</v>
      </c>
    </row>
    <row r="836" spans="1:3" x14ac:dyDescent="0.25">
      <c r="A836" s="2">
        <v>44284.472222222219</v>
      </c>
      <c r="B836" t="s">
        <v>3</v>
      </c>
      <c r="C836" t="s">
        <v>8233</v>
      </c>
    </row>
    <row r="837" spans="1:3" x14ac:dyDescent="0.25">
      <c r="A837" s="2">
        <v>44284.472222222219</v>
      </c>
      <c r="B837" t="s">
        <v>162</v>
      </c>
      <c r="C837" t="s">
        <v>8368</v>
      </c>
    </row>
    <row r="838" spans="1:3" x14ac:dyDescent="0.25">
      <c r="A838" s="2">
        <v>44284.472222222219</v>
      </c>
      <c r="B838" t="s">
        <v>162</v>
      </c>
      <c r="C838" t="s">
        <v>8369</v>
      </c>
    </row>
    <row r="839" spans="1:3" x14ac:dyDescent="0.25">
      <c r="A839" s="2">
        <v>44284.472222222219</v>
      </c>
      <c r="B839" t="s">
        <v>163</v>
      </c>
      <c r="C839" t="s">
        <v>6910</v>
      </c>
    </row>
    <row r="840" spans="1:3" x14ac:dyDescent="0.25">
      <c r="A840" s="2">
        <v>44284.472222222219</v>
      </c>
      <c r="B840" t="s">
        <v>163</v>
      </c>
      <c r="C840" t="s">
        <v>6386</v>
      </c>
    </row>
    <row r="841" spans="1:3" x14ac:dyDescent="0.25">
      <c r="A841" s="2">
        <v>44284.472222222219</v>
      </c>
      <c r="B841" t="s">
        <v>179</v>
      </c>
      <c r="C841" t="s">
        <v>9197</v>
      </c>
    </row>
    <row r="842" spans="1:3" x14ac:dyDescent="0.25">
      <c r="A842" s="2">
        <v>44284.472222222219</v>
      </c>
      <c r="B842" t="s">
        <v>179</v>
      </c>
      <c r="C842" t="s">
        <v>9198</v>
      </c>
    </row>
    <row r="843" spans="1:3" x14ac:dyDescent="0.25">
      <c r="A843" s="2">
        <v>44284.472222222219</v>
      </c>
      <c r="B843" t="s">
        <v>182</v>
      </c>
      <c r="C843" t="s">
        <v>9909</v>
      </c>
    </row>
    <row r="844" spans="1:3" x14ac:dyDescent="0.25">
      <c r="A844" s="2">
        <v>44284.472222222219</v>
      </c>
      <c r="B844" t="s">
        <v>182</v>
      </c>
      <c r="C844" t="s">
        <v>6860</v>
      </c>
    </row>
    <row r="845" spans="1:3" x14ac:dyDescent="0.25">
      <c r="A845" s="2">
        <v>44284.472222222219</v>
      </c>
      <c r="B845" t="s">
        <v>164</v>
      </c>
      <c r="C845" t="s">
        <v>6876</v>
      </c>
    </row>
    <row r="846" spans="1:3" x14ac:dyDescent="0.25">
      <c r="A846" s="2">
        <v>44284.472222222219</v>
      </c>
      <c r="B846" t="s">
        <v>164</v>
      </c>
      <c r="C846" t="s">
        <v>7855</v>
      </c>
    </row>
    <row r="847" spans="1:3" x14ac:dyDescent="0.25">
      <c r="A847" s="2">
        <v>44284.472222222219</v>
      </c>
      <c r="B847" t="s">
        <v>163</v>
      </c>
      <c r="C847" t="s">
        <v>6396</v>
      </c>
    </row>
    <row r="848" spans="1:3" x14ac:dyDescent="0.25">
      <c r="A848" s="2">
        <v>44284.472222222219</v>
      </c>
      <c r="B848" t="s">
        <v>176</v>
      </c>
      <c r="C848" t="s">
        <v>10026</v>
      </c>
    </row>
    <row r="849" spans="1:4" x14ac:dyDescent="0.25">
      <c r="A849" s="2">
        <v>44284.472222222219</v>
      </c>
      <c r="B849" t="s">
        <v>169</v>
      </c>
      <c r="D849" t="s">
        <v>998</v>
      </c>
    </row>
    <row r="850" spans="1:4" x14ac:dyDescent="0.25">
      <c r="A850" s="2">
        <v>44284.472222222219</v>
      </c>
      <c r="B850" t="s">
        <v>169</v>
      </c>
      <c r="D850" t="s">
        <v>824</v>
      </c>
    </row>
    <row r="851" spans="1:4" x14ac:dyDescent="0.25">
      <c r="A851" s="2">
        <v>44284.472222222219</v>
      </c>
      <c r="B851" t="s">
        <v>163</v>
      </c>
      <c r="D851" t="s">
        <v>820</v>
      </c>
    </row>
    <row r="852" spans="1:4" x14ac:dyDescent="0.25">
      <c r="A852" s="2">
        <v>44284.472222222219</v>
      </c>
      <c r="B852" t="s">
        <v>179</v>
      </c>
      <c r="D852" t="s">
        <v>871</v>
      </c>
    </row>
    <row r="853" spans="1:4" x14ac:dyDescent="0.25">
      <c r="A853" s="2">
        <v>44284.472222222219</v>
      </c>
      <c r="B853" t="s">
        <v>164</v>
      </c>
      <c r="D853" t="s">
        <v>856</v>
      </c>
    </row>
    <row r="854" spans="1:4" x14ac:dyDescent="0.25">
      <c r="A854" s="2">
        <v>44284.472222222219</v>
      </c>
      <c r="B854" t="s">
        <v>164</v>
      </c>
      <c r="D854" t="s">
        <v>1060</v>
      </c>
    </row>
    <row r="855" spans="1:4" x14ac:dyDescent="0.25">
      <c r="A855" s="2">
        <v>44284.472222222219</v>
      </c>
      <c r="B855" t="s">
        <v>3</v>
      </c>
      <c r="D855" t="s">
        <v>981</v>
      </c>
    </row>
    <row r="856" spans="1:4" x14ac:dyDescent="0.25">
      <c r="A856" s="2">
        <v>44284.472222222219</v>
      </c>
      <c r="B856" t="s">
        <v>162</v>
      </c>
      <c r="D856" t="s">
        <v>902</v>
      </c>
    </row>
    <row r="857" spans="1:4" x14ac:dyDescent="0.25">
      <c r="A857" s="2">
        <v>44284.472222222219</v>
      </c>
      <c r="B857" t="s">
        <v>162</v>
      </c>
      <c r="D857" t="s">
        <v>972</v>
      </c>
    </row>
    <row r="858" spans="1:4" x14ac:dyDescent="0.25">
      <c r="A858" s="2">
        <v>44284.472222222219</v>
      </c>
      <c r="B858" t="s">
        <v>163</v>
      </c>
      <c r="D858" t="s">
        <v>850</v>
      </c>
    </row>
    <row r="859" spans="1:4" x14ac:dyDescent="0.25">
      <c r="A859" s="2">
        <v>44284.472222222219</v>
      </c>
      <c r="B859" t="s">
        <v>163</v>
      </c>
      <c r="D859" t="s">
        <v>1054</v>
      </c>
    </row>
    <row r="860" spans="1:4" x14ac:dyDescent="0.25">
      <c r="A860" s="2">
        <v>44284.472222222219</v>
      </c>
      <c r="B860" t="s">
        <v>179</v>
      </c>
      <c r="D860" t="s">
        <v>996</v>
      </c>
    </row>
    <row r="861" spans="1:4" x14ac:dyDescent="0.25">
      <c r="A861" s="2">
        <v>44284.472222222219</v>
      </c>
      <c r="B861" t="s">
        <v>179</v>
      </c>
      <c r="D861" t="s">
        <v>955</v>
      </c>
    </row>
    <row r="862" spans="1:4" x14ac:dyDescent="0.25">
      <c r="A862" s="2">
        <v>44284.472222222219</v>
      </c>
      <c r="B862" t="s">
        <v>182</v>
      </c>
      <c r="D862" t="s">
        <v>954</v>
      </c>
    </row>
    <row r="863" spans="1:4" x14ac:dyDescent="0.25">
      <c r="A863" s="2">
        <v>44284.472222222219</v>
      </c>
      <c r="B863" t="s">
        <v>182</v>
      </c>
      <c r="D863" t="s">
        <v>908</v>
      </c>
    </row>
    <row r="864" spans="1:4" x14ac:dyDescent="0.25">
      <c r="A864" s="2">
        <v>44284.472222222219</v>
      </c>
      <c r="B864" t="s">
        <v>164</v>
      </c>
      <c r="D864" t="s">
        <v>850</v>
      </c>
    </row>
    <row r="865" spans="1:4" x14ac:dyDescent="0.25">
      <c r="A865" s="2">
        <v>44284.472222222219</v>
      </c>
      <c r="B865" t="s">
        <v>164</v>
      </c>
      <c r="D865" t="s">
        <v>893</v>
      </c>
    </row>
    <row r="866" spans="1:4" x14ac:dyDescent="0.25">
      <c r="A866" s="2">
        <v>44284.472222222219</v>
      </c>
      <c r="B866" t="s">
        <v>163</v>
      </c>
      <c r="D866" t="s">
        <v>906</v>
      </c>
    </row>
    <row r="867" spans="1:4" x14ac:dyDescent="0.25">
      <c r="A867" s="2">
        <v>44284.472222222219</v>
      </c>
      <c r="B867" t="s">
        <v>176</v>
      </c>
      <c r="D867" t="s">
        <v>1053</v>
      </c>
    </row>
    <row r="868" spans="1:4" x14ac:dyDescent="0.25">
      <c r="A868" s="2">
        <v>44284.472916666666</v>
      </c>
      <c r="B868" t="s">
        <v>169</v>
      </c>
      <c r="C868" t="s">
        <v>7414</v>
      </c>
    </row>
    <row r="869" spans="1:4" x14ac:dyDescent="0.25">
      <c r="A869" s="2">
        <v>44284.472916666666</v>
      </c>
      <c r="B869" t="s">
        <v>165</v>
      </c>
      <c r="C869" t="s">
        <v>7935</v>
      </c>
    </row>
    <row r="870" spans="1:4" x14ac:dyDescent="0.25">
      <c r="A870" s="2">
        <v>44284.472916666666</v>
      </c>
      <c r="B870" t="s">
        <v>165</v>
      </c>
      <c r="C870" t="s">
        <v>6386</v>
      </c>
    </row>
    <row r="871" spans="1:4" x14ac:dyDescent="0.25">
      <c r="A871" s="2">
        <v>44284.472916666666</v>
      </c>
      <c r="B871" t="s">
        <v>3</v>
      </c>
      <c r="C871" t="s">
        <v>1538</v>
      </c>
    </row>
    <row r="872" spans="1:4" x14ac:dyDescent="0.25">
      <c r="A872" s="2">
        <v>44284.472916666666</v>
      </c>
      <c r="B872" t="s">
        <v>3</v>
      </c>
      <c r="C872" t="s">
        <v>6567</v>
      </c>
    </row>
    <row r="873" spans="1:4" x14ac:dyDescent="0.25">
      <c r="A873" s="2">
        <v>44284.472916666666</v>
      </c>
      <c r="B873" t="s">
        <v>162</v>
      </c>
      <c r="C873" t="s">
        <v>6386</v>
      </c>
    </row>
    <row r="874" spans="1:4" x14ac:dyDescent="0.25">
      <c r="A874" s="2">
        <v>44284.472916666666</v>
      </c>
      <c r="B874" t="s">
        <v>162</v>
      </c>
      <c r="C874" t="s">
        <v>8370</v>
      </c>
    </row>
    <row r="875" spans="1:4" x14ac:dyDescent="0.25">
      <c r="A875" s="2">
        <v>44284.472916666666</v>
      </c>
      <c r="B875" t="s">
        <v>163</v>
      </c>
      <c r="C875" t="s">
        <v>8479</v>
      </c>
    </row>
    <row r="876" spans="1:4" x14ac:dyDescent="0.25">
      <c r="A876" s="2">
        <v>44284.472916666666</v>
      </c>
      <c r="B876" t="s">
        <v>163</v>
      </c>
      <c r="C876" t="s">
        <v>6776</v>
      </c>
    </row>
    <row r="877" spans="1:4" x14ac:dyDescent="0.25">
      <c r="A877" s="2">
        <v>44284.472916666666</v>
      </c>
      <c r="B877" t="s">
        <v>163</v>
      </c>
      <c r="C877" t="s">
        <v>8480</v>
      </c>
    </row>
    <row r="878" spans="1:4" x14ac:dyDescent="0.25">
      <c r="A878" s="2">
        <v>44284.472916666666</v>
      </c>
      <c r="B878" t="s">
        <v>176</v>
      </c>
      <c r="C878" t="s">
        <v>6386</v>
      </c>
    </row>
    <row r="879" spans="1:4" x14ac:dyDescent="0.25">
      <c r="A879" s="2">
        <v>44284.472916666666</v>
      </c>
      <c r="B879" t="s">
        <v>176</v>
      </c>
      <c r="C879" t="s">
        <v>1538</v>
      </c>
    </row>
    <row r="880" spans="1:4" x14ac:dyDescent="0.25">
      <c r="A880" s="2">
        <v>44284.472916666666</v>
      </c>
      <c r="B880" t="s">
        <v>169</v>
      </c>
      <c r="D880" t="s">
        <v>895</v>
      </c>
    </row>
    <row r="881" spans="1:4" x14ac:dyDescent="0.25">
      <c r="A881" s="2">
        <v>44284.472916666666</v>
      </c>
      <c r="B881" t="s">
        <v>165</v>
      </c>
      <c r="D881" t="s">
        <v>1039</v>
      </c>
    </row>
    <row r="882" spans="1:4" x14ac:dyDescent="0.25">
      <c r="A882" s="2">
        <v>44284.472916666666</v>
      </c>
      <c r="B882" t="s">
        <v>165</v>
      </c>
      <c r="D882" t="s">
        <v>820</v>
      </c>
    </row>
    <row r="883" spans="1:4" x14ac:dyDescent="0.25">
      <c r="A883" s="2">
        <v>44284.472916666666</v>
      </c>
      <c r="B883" t="s">
        <v>3</v>
      </c>
      <c r="D883" t="s">
        <v>962</v>
      </c>
    </row>
    <row r="884" spans="1:4" x14ac:dyDescent="0.25">
      <c r="A884" s="2">
        <v>44284.472916666666</v>
      </c>
      <c r="B884" t="s">
        <v>3</v>
      </c>
      <c r="D884" t="s">
        <v>871</v>
      </c>
    </row>
    <row r="885" spans="1:4" x14ac:dyDescent="0.25">
      <c r="A885" s="2">
        <v>44284.472916666666</v>
      </c>
      <c r="B885" t="s">
        <v>162</v>
      </c>
      <c r="D885" t="s">
        <v>901</v>
      </c>
    </row>
    <row r="886" spans="1:4" x14ac:dyDescent="0.25">
      <c r="A886" s="2">
        <v>44284.472916666666</v>
      </c>
      <c r="B886" t="s">
        <v>162</v>
      </c>
      <c r="D886" t="s">
        <v>844</v>
      </c>
    </row>
    <row r="887" spans="1:4" x14ac:dyDescent="0.25">
      <c r="A887" s="2">
        <v>44284.472916666666</v>
      </c>
      <c r="B887" t="s">
        <v>163</v>
      </c>
      <c r="D887" t="s">
        <v>825</v>
      </c>
    </row>
    <row r="888" spans="1:4" x14ac:dyDescent="0.25">
      <c r="A888" s="2">
        <v>44284.472916666666</v>
      </c>
      <c r="B888" t="s">
        <v>163</v>
      </c>
      <c r="D888" t="s">
        <v>853</v>
      </c>
    </row>
    <row r="889" spans="1:4" x14ac:dyDescent="0.25">
      <c r="A889" s="2">
        <v>44284.472916666666</v>
      </c>
      <c r="B889" t="s">
        <v>163</v>
      </c>
      <c r="D889" t="s">
        <v>827</v>
      </c>
    </row>
    <row r="890" spans="1:4" x14ac:dyDescent="0.25">
      <c r="A890" s="2">
        <v>44284.472916666666</v>
      </c>
      <c r="B890" t="s">
        <v>176</v>
      </c>
      <c r="D890" t="s">
        <v>824</v>
      </c>
    </row>
    <row r="891" spans="1:4" x14ac:dyDescent="0.25">
      <c r="A891" s="2">
        <v>44284.472916666666</v>
      </c>
      <c r="B891" t="s">
        <v>176</v>
      </c>
      <c r="D891" t="s">
        <v>885</v>
      </c>
    </row>
    <row r="892" spans="1:4" x14ac:dyDescent="0.25">
      <c r="A892" s="2">
        <v>44284.473611111112</v>
      </c>
      <c r="B892" t="s">
        <v>165</v>
      </c>
      <c r="C892" t="s">
        <v>7936</v>
      </c>
    </row>
    <row r="893" spans="1:4" x14ac:dyDescent="0.25">
      <c r="A893" s="2">
        <v>44284.473611111112</v>
      </c>
      <c r="B893" t="s">
        <v>163</v>
      </c>
      <c r="C893" t="s">
        <v>7132</v>
      </c>
    </row>
    <row r="894" spans="1:4" x14ac:dyDescent="0.25">
      <c r="A894" s="2">
        <v>44284.473611111112</v>
      </c>
      <c r="B894" t="s">
        <v>163</v>
      </c>
      <c r="C894" t="s">
        <v>8197</v>
      </c>
    </row>
    <row r="895" spans="1:4" x14ac:dyDescent="0.25">
      <c r="A895" s="2">
        <v>44284.473611111112</v>
      </c>
      <c r="B895" t="s">
        <v>162</v>
      </c>
      <c r="C895" t="s">
        <v>6386</v>
      </c>
    </row>
    <row r="896" spans="1:4" x14ac:dyDescent="0.25">
      <c r="A896" s="2">
        <v>44284.473611111112</v>
      </c>
      <c r="B896" t="s">
        <v>162</v>
      </c>
      <c r="C896" t="s">
        <v>8371</v>
      </c>
    </row>
    <row r="897" spans="1:4" x14ac:dyDescent="0.25">
      <c r="A897" s="2">
        <v>44284.473611111112</v>
      </c>
      <c r="B897" t="s">
        <v>162</v>
      </c>
      <c r="C897" t="s">
        <v>6386</v>
      </c>
    </row>
    <row r="898" spans="1:4" x14ac:dyDescent="0.25">
      <c r="A898" s="2">
        <v>44284.473611111112</v>
      </c>
      <c r="B898" t="s">
        <v>162</v>
      </c>
      <c r="C898" t="s">
        <v>8372</v>
      </c>
    </row>
    <row r="899" spans="1:4" x14ac:dyDescent="0.25">
      <c r="A899" s="2">
        <v>44284.473611111112</v>
      </c>
      <c r="B899" t="s">
        <v>162</v>
      </c>
      <c r="C899" t="s">
        <v>6386</v>
      </c>
    </row>
    <row r="900" spans="1:4" x14ac:dyDescent="0.25">
      <c r="A900" s="2">
        <v>44284.473611111112</v>
      </c>
      <c r="B900" t="s">
        <v>163</v>
      </c>
      <c r="C900" t="s">
        <v>8481</v>
      </c>
    </row>
    <row r="901" spans="1:4" x14ac:dyDescent="0.25">
      <c r="A901" s="2">
        <v>44284.473611111112</v>
      </c>
      <c r="B901" t="s">
        <v>163</v>
      </c>
      <c r="C901" t="s">
        <v>6386</v>
      </c>
    </row>
    <row r="902" spans="1:4" x14ac:dyDescent="0.25">
      <c r="A902" s="2">
        <v>44284.473611111112</v>
      </c>
      <c r="B902" t="s">
        <v>163</v>
      </c>
      <c r="C902" t="s">
        <v>8482</v>
      </c>
    </row>
    <row r="903" spans="1:4" x14ac:dyDescent="0.25">
      <c r="A903" s="2">
        <v>44284.473611111112</v>
      </c>
      <c r="B903" t="s">
        <v>163</v>
      </c>
      <c r="C903" t="s">
        <v>1538</v>
      </c>
    </row>
    <row r="904" spans="1:4" x14ac:dyDescent="0.25">
      <c r="A904" s="2">
        <v>44284.473611111112</v>
      </c>
      <c r="B904" t="s">
        <v>179</v>
      </c>
      <c r="C904" t="s">
        <v>9199</v>
      </c>
    </row>
    <row r="905" spans="1:4" x14ac:dyDescent="0.25">
      <c r="A905" s="2">
        <v>44284.473611111112</v>
      </c>
      <c r="B905" t="s">
        <v>163</v>
      </c>
      <c r="C905" t="s">
        <v>9105</v>
      </c>
    </row>
    <row r="906" spans="1:4" x14ac:dyDescent="0.25">
      <c r="A906" s="2">
        <v>44284.473611111112</v>
      </c>
      <c r="B906" t="s">
        <v>163</v>
      </c>
      <c r="C906" t="s">
        <v>10002</v>
      </c>
    </row>
    <row r="907" spans="1:4" x14ac:dyDescent="0.25">
      <c r="A907" s="2">
        <v>44284.473611111112</v>
      </c>
      <c r="B907" t="s">
        <v>163</v>
      </c>
      <c r="C907" t="s">
        <v>10003</v>
      </c>
    </row>
    <row r="908" spans="1:4" x14ac:dyDescent="0.25">
      <c r="A908" s="2">
        <v>44284.473611111112</v>
      </c>
      <c r="B908" t="s">
        <v>163</v>
      </c>
      <c r="C908" t="s">
        <v>10008</v>
      </c>
    </row>
    <row r="909" spans="1:4" x14ac:dyDescent="0.25">
      <c r="A909" s="2">
        <v>44284.473611111112</v>
      </c>
      <c r="B909" t="s">
        <v>176</v>
      </c>
      <c r="C909" t="s">
        <v>10027</v>
      </c>
    </row>
    <row r="910" spans="1:4" x14ac:dyDescent="0.25">
      <c r="A910" s="2">
        <v>44284.473611111112</v>
      </c>
      <c r="B910" t="s">
        <v>165</v>
      </c>
      <c r="D910" t="s">
        <v>838</v>
      </c>
    </row>
    <row r="911" spans="1:4" x14ac:dyDescent="0.25">
      <c r="A911" s="2">
        <v>44284.473611111112</v>
      </c>
      <c r="B911" t="s">
        <v>163</v>
      </c>
      <c r="D911" t="s">
        <v>858</v>
      </c>
    </row>
    <row r="912" spans="1:4" x14ac:dyDescent="0.25">
      <c r="A912" s="2">
        <v>44284.473611111112</v>
      </c>
      <c r="B912" t="s">
        <v>163</v>
      </c>
      <c r="D912" t="s">
        <v>820</v>
      </c>
    </row>
    <row r="913" spans="1:4" x14ac:dyDescent="0.25">
      <c r="A913" s="2">
        <v>44284.473611111112</v>
      </c>
      <c r="B913" t="s">
        <v>162</v>
      </c>
      <c r="D913" t="s">
        <v>845</v>
      </c>
    </row>
    <row r="914" spans="1:4" x14ac:dyDescent="0.25">
      <c r="A914" s="2">
        <v>44284.473611111112</v>
      </c>
      <c r="B914" t="s">
        <v>162</v>
      </c>
      <c r="D914" t="s">
        <v>1008</v>
      </c>
    </row>
    <row r="915" spans="1:4" x14ac:dyDescent="0.25">
      <c r="A915" s="2">
        <v>44284.473611111112</v>
      </c>
      <c r="B915" t="s">
        <v>162</v>
      </c>
      <c r="D915" t="s">
        <v>955</v>
      </c>
    </row>
    <row r="916" spans="1:4" x14ac:dyDescent="0.25">
      <c r="A916" s="2">
        <v>44284.473611111112</v>
      </c>
      <c r="B916" t="s">
        <v>162</v>
      </c>
      <c r="D916" t="s">
        <v>904</v>
      </c>
    </row>
    <row r="917" spans="1:4" x14ac:dyDescent="0.25">
      <c r="A917" s="2">
        <v>44284.473611111112</v>
      </c>
      <c r="B917" t="s">
        <v>162</v>
      </c>
      <c r="D917" t="s">
        <v>996</v>
      </c>
    </row>
    <row r="918" spans="1:4" x14ac:dyDescent="0.25">
      <c r="A918" s="2">
        <v>44284.473611111112</v>
      </c>
      <c r="B918" t="s">
        <v>163</v>
      </c>
      <c r="D918" t="s">
        <v>954</v>
      </c>
    </row>
    <row r="919" spans="1:4" x14ac:dyDescent="0.25">
      <c r="A919" s="2">
        <v>44284.473611111112</v>
      </c>
      <c r="B919" t="s">
        <v>163</v>
      </c>
      <c r="D919" t="s">
        <v>908</v>
      </c>
    </row>
    <row r="920" spans="1:4" x14ac:dyDescent="0.25">
      <c r="A920" s="2">
        <v>44284.473611111112</v>
      </c>
      <c r="B920" t="s">
        <v>163</v>
      </c>
      <c r="D920" t="s">
        <v>849</v>
      </c>
    </row>
    <row r="921" spans="1:4" x14ac:dyDescent="0.25">
      <c r="A921" s="2">
        <v>44284.473611111112</v>
      </c>
      <c r="B921" t="s">
        <v>163</v>
      </c>
      <c r="D921" t="s">
        <v>848</v>
      </c>
    </row>
    <row r="922" spans="1:4" x14ac:dyDescent="0.25">
      <c r="A922" s="2">
        <v>44284.473611111112</v>
      </c>
      <c r="B922" t="s">
        <v>179</v>
      </c>
      <c r="D922" t="s">
        <v>918</v>
      </c>
    </row>
    <row r="923" spans="1:4" x14ac:dyDescent="0.25">
      <c r="A923" s="2">
        <v>44284.473611111112</v>
      </c>
      <c r="B923" t="s">
        <v>163</v>
      </c>
      <c r="D923" t="s">
        <v>858</v>
      </c>
    </row>
    <row r="924" spans="1:4" x14ac:dyDescent="0.25">
      <c r="A924" s="2">
        <v>44284.473611111112</v>
      </c>
      <c r="B924" t="s">
        <v>163</v>
      </c>
      <c r="D924" t="s">
        <v>820</v>
      </c>
    </row>
    <row r="925" spans="1:4" x14ac:dyDescent="0.25">
      <c r="A925" s="2">
        <v>44284.473611111112</v>
      </c>
      <c r="B925" t="s">
        <v>163</v>
      </c>
      <c r="D925" t="s">
        <v>859</v>
      </c>
    </row>
    <row r="926" spans="1:4" x14ac:dyDescent="0.25">
      <c r="A926" s="2">
        <v>44284.473611111112</v>
      </c>
      <c r="B926" t="s">
        <v>163</v>
      </c>
      <c r="D926" t="s">
        <v>1041</v>
      </c>
    </row>
    <row r="927" spans="1:4" x14ac:dyDescent="0.25">
      <c r="A927" s="2">
        <v>44284.473611111112</v>
      </c>
      <c r="B927" t="s">
        <v>176</v>
      </c>
      <c r="D927" t="s">
        <v>1049</v>
      </c>
    </row>
    <row r="928" spans="1:4" x14ac:dyDescent="0.25">
      <c r="A928" s="2">
        <v>44284.474305555559</v>
      </c>
      <c r="B928" t="s">
        <v>162</v>
      </c>
      <c r="C928" t="s">
        <v>6673</v>
      </c>
    </row>
    <row r="929" spans="1:3" x14ac:dyDescent="0.25">
      <c r="A929" s="2">
        <v>44284.474305555559</v>
      </c>
      <c r="B929" t="s">
        <v>167</v>
      </c>
      <c r="C929" t="s">
        <v>6386</v>
      </c>
    </row>
    <row r="930" spans="1:3" x14ac:dyDescent="0.25">
      <c r="A930" s="2">
        <v>44284.474305555559</v>
      </c>
      <c r="B930" t="s">
        <v>163</v>
      </c>
      <c r="C930" t="s">
        <v>8198</v>
      </c>
    </row>
    <row r="931" spans="1:3" x14ac:dyDescent="0.25">
      <c r="A931" s="2">
        <v>44284.474305555559</v>
      </c>
      <c r="B931" t="s">
        <v>162</v>
      </c>
      <c r="C931" t="s">
        <v>8373</v>
      </c>
    </row>
    <row r="932" spans="1:3" x14ac:dyDescent="0.25">
      <c r="A932" s="2">
        <v>44284.474305555559</v>
      </c>
      <c r="B932" t="s">
        <v>162</v>
      </c>
      <c r="C932" t="s">
        <v>6386</v>
      </c>
    </row>
    <row r="933" spans="1:3" x14ac:dyDescent="0.25">
      <c r="A933" s="2">
        <v>44284.474305555559</v>
      </c>
      <c r="B933" t="s">
        <v>162</v>
      </c>
      <c r="C933" t="s">
        <v>8374</v>
      </c>
    </row>
    <row r="934" spans="1:3" x14ac:dyDescent="0.25">
      <c r="A934" s="2">
        <v>44284.474305555559</v>
      </c>
      <c r="B934" t="s">
        <v>162</v>
      </c>
      <c r="C934" t="s">
        <v>8375</v>
      </c>
    </row>
    <row r="935" spans="1:3" x14ac:dyDescent="0.25">
      <c r="A935" s="2">
        <v>44284.474305555559</v>
      </c>
      <c r="B935" t="s">
        <v>162</v>
      </c>
      <c r="C935" t="s">
        <v>1538</v>
      </c>
    </row>
    <row r="936" spans="1:3" x14ac:dyDescent="0.25">
      <c r="A936" s="2">
        <v>44284.474305555559</v>
      </c>
      <c r="B936" t="s">
        <v>162</v>
      </c>
      <c r="C936" t="s">
        <v>6386</v>
      </c>
    </row>
    <row r="937" spans="1:3" x14ac:dyDescent="0.25">
      <c r="A937" s="2">
        <v>44284.474305555559</v>
      </c>
      <c r="B937" t="s">
        <v>163</v>
      </c>
      <c r="C937" t="s">
        <v>8483</v>
      </c>
    </row>
    <row r="938" spans="1:3" x14ac:dyDescent="0.25">
      <c r="A938" s="2">
        <v>44284.474305555559</v>
      </c>
      <c r="B938" t="s">
        <v>163</v>
      </c>
      <c r="C938" t="s">
        <v>6386</v>
      </c>
    </row>
    <row r="939" spans="1:3" x14ac:dyDescent="0.25">
      <c r="A939" s="2">
        <v>44284.474305555559</v>
      </c>
      <c r="B939" t="s">
        <v>163</v>
      </c>
      <c r="C939" t="s">
        <v>8484</v>
      </c>
    </row>
    <row r="940" spans="1:3" x14ac:dyDescent="0.25">
      <c r="A940" s="2">
        <v>44284.474305555559</v>
      </c>
      <c r="B940" t="s">
        <v>163</v>
      </c>
      <c r="C940" t="s">
        <v>8485</v>
      </c>
    </row>
    <row r="941" spans="1:3" x14ac:dyDescent="0.25">
      <c r="A941" s="2">
        <v>44284.474305555559</v>
      </c>
      <c r="B941" t="s">
        <v>188</v>
      </c>
      <c r="C941" t="s">
        <v>6443</v>
      </c>
    </row>
    <row r="942" spans="1:3" x14ac:dyDescent="0.25">
      <c r="A942" s="2">
        <v>44284.474305555559</v>
      </c>
      <c r="B942" t="s">
        <v>168</v>
      </c>
      <c r="C942" t="s">
        <v>1538</v>
      </c>
    </row>
    <row r="943" spans="1:3" x14ac:dyDescent="0.25">
      <c r="A943" s="2">
        <v>44284.474305555559</v>
      </c>
      <c r="B943" t="s">
        <v>168</v>
      </c>
      <c r="C943" t="s">
        <v>1538</v>
      </c>
    </row>
    <row r="944" spans="1:3" x14ac:dyDescent="0.25">
      <c r="A944" s="2">
        <v>44284.474305555559</v>
      </c>
      <c r="B944" t="s">
        <v>179</v>
      </c>
      <c r="C944" t="s">
        <v>9200</v>
      </c>
    </row>
    <row r="945" spans="1:4" x14ac:dyDescent="0.25">
      <c r="A945" s="2">
        <v>44284.474305555559</v>
      </c>
      <c r="B945" t="s">
        <v>179</v>
      </c>
      <c r="C945" t="s">
        <v>9201</v>
      </c>
    </row>
    <row r="946" spans="1:4" x14ac:dyDescent="0.25">
      <c r="A946" s="2">
        <v>44284.474305555559</v>
      </c>
      <c r="B946" t="s">
        <v>179</v>
      </c>
      <c r="C946" t="s">
        <v>6438</v>
      </c>
    </row>
    <row r="947" spans="1:4" x14ac:dyDescent="0.25">
      <c r="A947" s="2">
        <v>44284.474305555559</v>
      </c>
      <c r="B947" t="s">
        <v>179</v>
      </c>
      <c r="C947" t="s">
        <v>9202</v>
      </c>
    </row>
    <row r="948" spans="1:4" x14ac:dyDescent="0.25">
      <c r="A948" s="2">
        <v>44284.474305555559</v>
      </c>
      <c r="B948" t="s">
        <v>176</v>
      </c>
      <c r="C948" t="s">
        <v>6677</v>
      </c>
    </row>
    <row r="949" spans="1:4" x14ac:dyDescent="0.25">
      <c r="A949" s="2">
        <v>44284.474305555559</v>
      </c>
      <c r="B949" t="s">
        <v>163</v>
      </c>
      <c r="C949" t="s">
        <v>10004</v>
      </c>
    </row>
    <row r="950" spans="1:4" x14ac:dyDescent="0.25">
      <c r="A950" s="2">
        <v>44284.474305555559</v>
      </c>
      <c r="B950" t="s">
        <v>163</v>
      </c>
      <c r="C950" t="s">
        <v>10005</v>
      </c>
    </row>
    <row r="951" spans="1:4" x14ac:dyDescent="0.25">
      <c r="A951" s="2">
        <v>44284.474305555559</v>
      </c>
      <c r="B951" t="s">
        <v>176</v>
      </c>
      <c r="C951" t="s">
        <v>10028</v>
      </c>
    </row>
    <row r="952" spans="1:4" x14ac:dyDescent="0.25">
      <c r="A952" s="2">
        <v>44284.474305555559</v>
      </c>
      <c r="B952" t="s">
        <v>176</v>
      </c>
      <c r="C952" t="s">
        <v>6386</v>
      </c>
    </row>
    <row r="953" spans="1:4" x14ac:dyDescent="0.25">
      <c r="A953" s="2">
        <v>44284.474305555559</v>
      </c>
      <c r="B953" t="s">
        <v>176</v>
      </c>
      <c r="C953" t="s">
        <v>10029</v>
      </c>
    </row>
    <row r="954" spans="1:4" x14ac:dyDescent="0.25">
      <c r="A954" s="2">
        <v>44284.474305555559</v>
      </c>
      <c r="B954" t="s">
        <v>162</v>
      </c>
      <c r="D954" t="s">
        <v>947</v>
      </c>
    </row>
    <row r="955" spans="1:4" x14ac:dyDescent="0.25">
      <c r="A955" s="2">
        <v>44284.474305555559</v>
      </c>
      <c r="B955" t="s">
        <v>167</v>
      </c>
      <c r="D955" t="s">
        <v>1061</v>
      </c>
    </row>
    <row r="956" spans="1:4" x14ac:dyDescent="0.25">
      <c r="A956" s="2">
        <v>44284.474305555559</v>
      </c>
      <c r="B956" t="s">
        <v>163</v>
      </c>
      <c r="D956" t="s">
        <v>859</v>
      </c>
    </row>
    <row r="957" spans="1:4" x14ac:dyDescent="0.25">
      <c r="A957" s="2">
        <v>44284.474305555559</v>
      </c>
      <c r="B957" t="s">
        <v>162</v>
      </c>
      <c r="D957" t="s">
        <v>954</v>
      </c>
    </row>
    <row r="958" spans="1:4" x14ac:dyDescent="0.25">
      <c r="A958" s="2">
        <v>44284.474305555559</v>
      </c>
      <c r="B958" t="s">
        <v>162</v>
      </c>
      <c r="D958" t="s">
        <v>908</v>
      </c>
    </row>
    <row r="959" spans="1:4" x14ac:dyDescent="0.25">
      <c r="A959" s="2">
        <v>44284.474305555559</v>
      </c>
      <c r="B959" t="s">
        <v>162</v>
      </c>
      <c r="D959" t="s">
        <v>848</v>
      </c>
    </row>
    <row r="960" spans="1:4" x14ac:dyDescent="0.25">
      <c r="A960" s="2">
        <v>44284.474305555559</v>
      </c>
      <c r="B960" t="s">
        <v>162</v>
      </c>
      <c r="D960" t="s">
        <v>849</v>
      </c>
    </row>
    <row r="961" spans="1:4" x14ac:dyDescent="0.25">
      <c r="A961" s="2">
        <v>44284.474305555559</v>
      </c>
      <c r="B961" t="s">
        <v>162</v>
      </c>
      <c r="D961" t="s">
        <v>992</v>
      </c>
    </row>
    <row r="962" spans="1:4" x14ac:dyDescent="0.25">
      <c r="A962" s="2">
        <v>44284.474305555559</v>
      </c>
      <c r="B962" t="s">
        <v>162</v>
      </c>
      <c r="D962" t="s">
        <v>857</v>
      </c>
    </row>
    <row r="963" spans="1:4" x14ac:dyDescent="0.25">
      <c r="A963" s="2">
        <v>44284.474305555559</v>
      </c>
      <c r="B963" t="s">
        <v>163</v>
      </c>
      <c r="D963" t="s">
        <v>995</v>
      </c>
    </row>
    <row r="964" spans="1:4" x14ac:dyDescent="0.25">
      <c r="A964" s="2">
        <v>44284.474305555559</v>
      </c>
      <c r="B964" t="s">
        <v>163</v>
      </c>
      <c r="D964" t="s">
        <v>971</v>
      </c>
    </row>
    <row r="965" spans="1:4" x14ac:dyDescent="0.25">
      <c r="A965" s="2">
        <v>44284.474305555559</v>
      </c>
      <c r="B965" t="s">
        <v>163</v>
      </c>
      <c r="D965" t="s">
        <v>856</v>
      </c>
    </row>
    <row r="966" spans="1:4" x14ac:dyDescent="0.25">
      <c r="A966" s="2">
        <v>44284.474305555559</v>
      </c>
      <c r="B966" t="s">
        <v>163</v>
      </c>
      <c r="D966" t="s">
        <v>885</v>
      </c>
    </row>
    <row r="967" spans="1:4" x14ac:dyDescent="0.25">
      <c r="A967" s="2">
        <v>44284.474305555559</v>
      </c>
      <c r="B967" t="s">
        <v>188</v>
      </c>
      <c r="D967" t="s">
        <v>1101</v>
      </c>
    </row>
    <row r="968" spans="1:4" x14ac:dyDescent="0.25">
      <c r="A968" s="2">
        <v>44284.474305555559</v>
      </c>
      <c r="B968" t="s">
        <v>168</v>
      </c>
      <c r="D968" t="s">
        <v>1105</v>
      </c>
    </row>
    <row r="969" spans="1:4" x14ac:dyDescent="0.25">
      <c r="A969" s="2">
        <v>44284.474305555559</v>
      </c>
      <c r="B969" t="s">
        <v>168</v>
      </c>
      <c r="D969" t="s">
        <v>961</v>
      </c>
    </row>
    <row r="970" spans="1:4" x14ac:dyDescent="0.25">
      <c r="A970" s="2">
        <v>44284.474305555559</v>
      </c>
      <c r="B970" t="s">
        <v>179</v>
      </c>
      <c r="D970" t="s">
        <v>825</v>
      </c>
    </row>
    <row r="971" spans="1:4" x14ac:dyDescent="0.25">
      <c r="A971" s="2">
        <v>44284.474305555559</v>
      </c>
      <c r="B971" t="s">
        <v>179</v>
      </c>
      <c r="D971" t="s">
        <v>853</v>
      </c>
    </row>
    <row r="972" spans="1:4" x14ac:dyDescent="0.25">
      <c r="A972" s="2">
        <v>44284.474305555559</v>
      </c>
      <c r="B972" t="s">
        <v>179</v>
      </c>
      <c r="D972" t="s">
        <v>828</v>
      </c>
    </row>
    <row r="973" spans="1:4" x14ac:dyDescent="0.25">
      <c r="A973" s="2">
        <v>44284.474305555559</v>
      </c>
      <c r="B973" t="s">
        <v>179</v>
      </c>
      <c r="D973" t="s">
        <v>1022</v>
      </c>
    </row>
    <row r="974" spans="1:4" x14ac:dyDescent="0.25">
      <c r="A974" s="2">
        <v>44284.474305555559</v>
      </c>
      <c r="B974" t="s">
        <v>176</v>
      </c>
      <c r="D974" t="s">
        <v>1023</v>
      </c>
    </row>
    <row r="975" spans="1:4" x14ac:dyDescent="0.25">
      <c r="A975" s="2">
        <v>44284.474305555559</v>
      </c>
      <c r="B975" t="s">
        <v>163</v>
      </c>
      <c r="D975" t="s">
        <v>1041</v>
      </c>
    </row>
    <row r="976" spans="1:4" x14ac:dyDescent="0.25">
      <c r="A976" s="2">
        <v>44284.474305555559</v>
      </c>
      <c r="B976" t="s">
        <v>163</v>
      </c>
      <c r="D976" t="s">
        <v>852</v>
      </c>
    </row>
    <row r="977" spans="1:4" x14ac:dyDescent="0.25">
      <c r="A977" s="2">
        <v>44284.474305555559</v>
      </c>
      <c r="B977" t="s">
        <v>176</v>
      </c>
      <c r="D977" t="s">
        <v>846</v>
      </c>
    </row>
    <row r="978" spans="1:4" x14ac:dyDescent="0.25">
      <c r="A978" s="2">
        <v>44284.474305555559</v>
      </c>
      <c r="B978" t="s">
        <v>176</v>
      </c>
      <c r="D978" t="s">
        <v>908</v>
      </c>
    </row>
    <row r="979" spans="1:4" x14ac:dyDescent="0.25">
      <c r="A979" s="2">
        <v>44284.474305555559</v>
      </c>
      <c r="B979" t="s">
        <v>176</v>
      </c>
      <c r="D979" t="s">
        <v>848</v>
      </c>
    </row>
    <row r="980" spans="1:4" x14ac:dyDescent="0.25">
      <c r="A980" s="2">
        <v>44284.474999999999</v>
      </c>
      <c r="B980" t="s">
        <v>177</v>
      </c>
      <c r="C980" t="s">
        <v>1249</v>
      </c>
    </row>
    <row r="981" spans="1:4" x14ac:dyDescent="0.25">
      <c r="A981" s="2">
        <v>44284.474999999999</v>
      </c>
      <c r="B981" t="s">
        <v>177</v>
      </c>
      <c r="C981" t="s">
        <v>1249</v>
      </c>
    </row>
    <row r="982" spans="1:4" x14ac:dyDescent="0.25">
      <c r="A982" s="2">
        <v>44284.474999999999</v>
      </c>
      <c r="B982" t="s">
        <v>162</v>
      </c>
      <c r="C982" t="s">
        <v>6386</v>
      </c>
    </row>
    <row r="983" spans="1:4" x14ac:dyDescent="0.25">
      <c r="A983" s="2">
        <v>44284.474999999999</v>
      </c>
      <c r="B983" t="s">
        <v>167</v>
      </c>
      <c r="C983" t="s">
        <v>8174</v>
      </c>
    </row>
    <row r="984" spans="1:4" x14ac:dyDescent="0.25">
      <c r="A984" s="2">
        <v>44284.474999999999</v>
      </c>
      <c r="B984" t="s">
        <v>167</v>
      </c>
      <c r="C984" t="s">
        <v>6386</v>
      </c>
    </row>
    <row r="985" spans="1:4" x14ac:dyDescent="0.25">
      <c r="A985" s="2">
        <v>44284.474999999999</v>
      </c>
      <c r="B985" t="s">
        <v>162</v>
      </c>
      <c r="C985" t="s">
        <v>6386</v>
      </c>
    </row>
    <row r="986" spans="1:4" x14ac:dyDescent="0.25">
      <c r="A986" s="2">
        <v>44284.474999999999</v>
      </c>
      <c r="B986" t="s">
        <v>163</v>
      </c>
      <c r="C986" t="s">
        <v>8486</v>
      </c>
    </row>
    <row r="987" spans="1:4" x14ac:dyDescent="0.25">
      <c r="A987" s="2">
        <v>44284.474999999999</v>
      </c>
      <c r="B987" t="s">
        <v>163</v>
      </c>
      <c r="C987" t="s">
        <v>6637</v>
      </c>
    </row>
    <row r="988" spans="1:4" x14ac:dyDescent="0.25">
      <c r="A988" s="2">
        <v>44284.474999999999</v>
      </c>
      <c r="B988" t="s">
        <v>163</v>
      </c>
      <c r="C988" t="s">
        <v>6386</v>
      </c>
    </row>
    <row r="989" spans="1:4" x14ac:dyDescent="0.25">
      <c r="A989" s="2">
        <v>44284.474999999999</v>
      </c>
      <c r="B989" t="s">
        <v>163</v>
      </c>
      <c r="C989" t="s">
        <v>6420</v>
      </c>
    </row>
    <row r="990" spans="1:4" x14ac:dyDescent="0.25">
      <c r="A990" s="2">
        <v>44284.474999999999</v>
      </c>
      <c r="B990" t="s">
        <v>163</v>
      </c>
      <c r="C990" t="s">
        <v>6386</v>
      </c>
    </row>
    <row r="991" spans="1:4" x14ac:dyDescent="0.25">
      <c r="A991" s="2">
        <v>44284.474999999999</v>
      </c>
      <c r="B991" t="s">
        <v>179</v>
      </c>
      <c r="C991" t="s">
        <v>9203</v>
      </c>
    </row>
    <row r="992" spans="1:4" x14ac:dyDescent="0.25">
      <c r="A992" s="2">
        <v>44284.474999999999</v>
      </c>
      <c r="B992" t="s">
        <v>179</v>
      </c>
      <c r="C992" t="s">
        <v>1249</v>
      </c>
    </row>
    <row r="993" spans="1:4" x14ac:dyDescent="0.25">
      <c r="A993" s="2">
        <v>44284.474999999999</v>
      </c>
      <c r="B993" t="s">
        <v>176</v>
      </c>
      <c r="C993" t="s">
        <v>6677</v>
      </c>
    </row>
    <row r="994" spans="1:4" x14ac:dyDescent="0.25">
      <c r="A994" s="2">
        <v>44284.474999999999</v>
      </c>
      <c r="B994" t="s">
        <v>167</v>
      </c>
      <c r="C994" t="s">
        <v>6860</v>
      </c>
    </row>
    <row r="995" spans="1:4" x14ac:dyDescent="0.25">
      <c r="A995" s="2">
        <v>44284.474999999999</v>
      </c>
      <c r="B995" t="s">
        <v>163</v>
      </c>
      <c r="C995" t="s">
        <v>10006</v>
      </c>
    </row>
    <row r="996" spans="1:4" x14ac:dyDescent="0.25">
      <c r="A996" s="2">
        <v>44284.474999999999</v>
      </c>
      <c r="B996" t="s">
        <v>163</v>
      </c>
      <c r="C996" t="s">
        <v>7936</v>
      </c>
    </row>
    <row r="997" spans="1:4" x14ac:dyDescent="0.25">
      <c r="A997" s="2">
        <v>44284.474999999999</v>
      </c>
      <c r="B997" t="s">
        <v>176</v>
      </c>
      <c r="C997" t="s">
        <v>10030</v>
      </c>
    </row>
    <row r="998" spans="1:4" x14ac:dyDescent="0.25">
      <c r="A998" s="2">
        <v>44284.474999999999</v>
      </c>
      <c r="B998" t="s">
        <v>176</v>
      </c>
      <c r="C998" t="s">
        <v>10031</v>
      </c>
    </row>
    <row r="999" spans="1:4" x14ac:dyDescent="0.25">
      <c r="A999" s="2">
        <v>44284.474999999999</v>
      </c>
      <c r="B999" t="s">
        <v>177</v>
      </c>
      <c r="D999" t="s">
        <v>999</v>
      </c>
    </row>
    <row r="1000" spans="1:4" x14ac:dyDescent="0.25">
      <c r="A1000" s="2">
        <v>44284.474999999999</v>
      </c>
      <c r="B1000" t="s">
        <v>177</v>
      </c>
      <c r="D1000" t="s">
        <v>820</v>
      </c>
    </row>
    <row r="1001" spans="1:4" x14ac:dyDescent="0.25">
      <c r="A1001" s="2">
        <v>44284.474999999999</v>
      </c>
      <c r="B1001" t="s">
        <v>162</v>
      </c>
      <c r="D1001" t="s">
        <v>820</v>
      </c>
    </row>
    <row r="1002" spans="1:4" x14ac:dyDescent="0.25">
      <c r="A1002" s="2">
        <v>44284.474999999999</v>
      </c>
      <c r="B1002" t="s">
        <v>167</v>
      </c>
      <c r="D1002" t="s">
        <v>1062</v>
      </c>
    </row>
    <row r="1003" spans="1:4" x14ac:dyDescent="0.25">
      <c r="A1003" s="2">
        <v>44284.474999999999</v>
      </c>
      <c r="B1003" t="s">
        <v>167</v>
      </c>
      <c r="D1003" t="s">
        <v>906</v>
      </c>
    </row>
    <row r="1004" spans="1:4" x14ac:dyDescent="0.25">
      <c r="A1004" s="2">
        <v>44284.474999999999</v>
      </c>
      <c r="B1004" t="s">
        <v>162</v>
      </c>
      <c r="D1004" t="s">
        <v>827</v>
      </c>
    </row>
    <row r="1005" spans="1:4" x14ac:dyDescent="0.25">
      <c r="A1005" s="2">
        <v>44284.474999999999</v>
      </c>
      <c r="B1005" t="s">
        <v>163</v>
      </c>
      <c r="D1005" t="s">
        <v>897</v>
      </c>
    </row>
    <row r="1006" spans="1:4" x14ac:dyDescent="0.25">
      <c r="A1006" s="2">
        <v>44284.474999999999</v>
      </c>
      <c r="B1006" t="s">
        <v>163</v>
      </c>
      <c r="D1006" t="s">
        <v>886</v>
      </c>
    </row>
    <row r="1007" spans="1:4" x14ac:dyDescent="0.25">
      <c r="A1007" s="2">
        <v>44284.474999999999</v>
      </c>
      <c r="B1007" t="s">
        <v>163</v>
      </c>
      <c r="D1007" t="s">
        <v>898</v>
      </c>
    </row>
    <row r="1008" spans="1:4" x14ac:dyDescent="0.25">
      <c r="A1008" s="2">
        <v>44284.474999999999</v>
      </c>
      <c r="B1008" t="s">
        <v>163</v>
      </c>
      <c r="D1008" t="s">
        <v>834</v>
      </c>
    </row>
    <row r="1009" spans="1:4" x14ac:dyDescent="0.25">
      <c r="A1009" s="2">
        <v>44284.474999999999</v>
      </c>
      <c r="B1009" t="s">
        <v>163</v>
      </c>
      <c r="D1009" t="s">
        <v>991</v>
      </c>
    </row>
    <row r="1010" spans="1:4" x14ac:dyDescent="0.25">
      <c r="A1010" s="2">
        <v>44284.474999999999</v>
      </c>
      <c r="B1010" t="s">
        <v>179</v>
      </c>
      <c r="D1010" t="s">
        <v>846</v>
      </c>
    </row>
    <row r="1011" spans="1:4" x14ac:dyDescent="0.25">
      <c r="A1011" s="2">
        <v>44284.474999999999</v>
      </c>
      <c r="B1011" t="s">
        <v>179</v>
      </c>
      <c r="D1011" t="s">
        <v>908</v>
      </c>
    </row>
    <row r="1012" spans="1:4" x14ac:dyDescent="0.25">
      <c r="A1012" s="2">
        <v>44284.474999999999</v>
      </c>
      <c r="B1012" t="s">
        <v>176</v>
      </c>
      <c r="D1012" t="s">
        <v>820</v>
      </c>
    </row>
    <row r="1013" spans="1:4" x14ac:dyDescent="0.25">
      <c r="A1013" s="2">
        <v>44284.474999999999</v>
      </c>
      <c r="B1013" t="s">
        <v>167</v>
      </c>
      <c r="D1013" t="s">
        <v>1061</v>
      </c>
    </row>
    <row r="1014" spans="1:4" x14ac:dyDescent="0.25">
      <c r="A1014" s="2">
        <v>44284.474999999999</v>
      </c>
      <c r="B1014" t="s">
        <v>163</v>
      </c>
      <c r="D1014" t="s">
        <v>834</v>
      </c>
    </row>
    <row r="1015" spans="1:4" x14ac:dyDescent="0.25">
      <c r="A1015" s="2">
        <v>44284.474999999999</v>
      </c>
      <c r="B1015" t="s">
        <v>163</v>
      </c>
      <c r="D1015" t="s">
        <v>955</v>
      </c>
    </row>
    <row r="1016" spans="1:4" x14ac:dyDescent="0.25">
      <c r="A1016" s="2">
        <v>44284.474999999999</v>
      </c>
      <c r="B1016" t="s">
        <v>176</v>
      </c>
      <c r="D1016" t="s">
        <v>909</v>
      </c>
    </row>
    <row r="1017" spans="1:4" x14ac:dyDescent="0.25">
      <c r="A1017" s="2">
        <v>44284.474999999999</v>
      </c>
      <c r="B1017" t="s">
        <v>176</v>
      </c>
      <c r="D1017" t="s">
        <v>899</v>
      </c>
    </row>
    <row r="1018" spans="1:4" x14ac:dyDescent="0.25">
      <c r="A1018" s="2">
        <v>44284.475694444445</v>
      </c>
      <c r="B1018" t="s">
        <v>167</v>
      </c>
      <c r="C1018" t="s">
        <v>8175</v>
      </c>
    </row>
    <row r="1019" spans="1:4" x14ac:dyDescent="0.25">
      <c r="A1019" s="2">
        <v>44284.475694444445</v>
      </c>
      <c r="B1019" t="s">
        <v>167</v>
      </c>
      <c r="C1019" t="s">
        <v>6386</v>
      </c>
    </row>
    <row r="1020" spans="1:4" x14ac:dyDescent="0.25">
      <c r="A1020" s="2">
        <v>44284.475694444445</v>
      </c>
      <c r="B1020" t="s">
        <v>167</v>
      </c>
      <c r="C1020" t="s">
        <v>1455</v>
      </c>
    </row>
    <row r="1021" spans="1:4" x14ac:dyDescent="0.25">
      <c r="A1021" s="2">
        <v>44284.475694444445</v>
      </c>
      <c r="B1021" t="s">
        <v>167</v>
      </c>
      <c r="C1021" t="s">
        <v>6776</v>
      </c>
    </row>
    <row r="1022" spans="1:4" x14ac:dyDescent="0.25">
      <c r="A1022" s="2">
        <v>44284.475694444445</v>
      </c>
      <c r="B1022" t="s">
        <v>167</v>
      </c>
      <c r="C1022" t="s">
        <v>8176</v>
      </c>
    </row>
    <row r="1023" spans="1:4" x14ac:dyDescent="0.25">
      <c r="A1023" s="2">
        <v>44284.475694444445</v>
      </c>
      <c r="B1023" t="s">
        <v>175</v>
      </c>
      <c r="C1023" t="s">
        <v>6386</v>
      </c>
    </row>
    <row r="1024" spans="1:4" x14ac:dyDescent="0.25">
      <c r="A1024" s="2">
        <v>44284.475694444445</v>
      </c>
      <c r="B1024" t="s">
        <v>175</v>
      </c>
      <c r="C1024" t="s">
        <v>6386</v>
      </c>
    </row>
    <row r="1025" spans="1:3" x14ac:dyDescent="0.25">
      <c r="A1025" s="2">
        <v>44284.475694444445</v>
      </c>
      <c r="B1025" t="s">
        <v>162</v>
      </c>
      <c r="C1025" t="s">
        <v>8376</v>
      </c>
    </row>
    <row r="1026" spans="1:3" x14ac:dyDescent="0.25">
      <c r="A1026" s="2">
        <v>44284.475694444445</v>
      </c>
      <c r="B1026" t="s">
        <v>162</v>
      </c>
      <c r="C1026" t="s">
        <v>1538</v>
      </c>
    </row>
    <row r="1027" spans="1:3" x14ac:dyDescent="0.25">
      <c r="A1027" s="2">
        <v>44284.475694444445</v>
      </c>
      <c r="B1027" t="s">
        <v>162</v>
      </c>
      <c r="C1027" t="s">
        <v>8377</v>
      </c>
    </row>
    <row r="1028" spans="1:3" x14ac:dyDescent="0.25">
      <c r="A1028" s="2">
        <v>44284.475694444445</v>
      </c>
      <c r="B1028" t="s">
        <v>162</v>
      </c>
      <c r="C1028" t="s">
        <v>6554</v>
      </c>
    </row>
    <row r="1029" spans="1:3" x14ac:dyDescent="0.25">
      <c r="A1029" s="2">
        <v>44284.475694444445</v>
      </c>
      <c r="B1029" t="s">
        <v>163</v>
      </c>
      <c r="C1029" t="s">
        <v>8487</v>
      </c>
    </row>
    <row r="1030" spans="1:3" x14ac:dyDescent="0.25">
      <c r="A1030" s="2">
        <v>44284.475694444445</v>
      </c>
      <c r="B1030" t="s">
        <v>163</v>
      </c>
      <c r="C1030" t="s">
        <v>6386</v>
      </c>
    </row>
    <row r="1031" spans="1:3" x14ac:dyDescent="0.25">
      <c r="A1031" s="2">
        <v>44284.475694444445</v>
      </c>
      <c r="B1031" t="s">
        <v>163</v>
      </c>
      <c r="C1031" t="s">
        <v>8488</v>
      </c>
    </row>
    <row r="1032" spans="1:3" x14ac:dyDescent="0.25">
      <c r="A1032" s="2">
        <v>44284.475694444445</v>
      </c>
      <c r="B1032" t="s">
        <v>188</v>
      </c>
      <c r="C1032" t="s">
        <v>8832</v>
      </c>
    </row>
    <row r="1033" spans="1:3" x14ac:dyDescent="0.25">
      <c r="A1033" s="2">
        <v>44284.475694444445</v>
      </c>
      <c r="B1033" t="s">
        <v>179</v>
      </c>
      <c r="C1033" t="s">
        <v>9204</v>
      </c>
    </row>
    <row r="1034" spans="1:3" x14ac:dyDescent="0.25">
      <c r="A1034" s="2">
        <v>44284.475694444445</v>
      </c>
      <c r="B1034" t="s">
        <v>179</v>
      </c>
      <c r="C1034" t="s">
        <v>9205</v>
      </c>
    </row>
    <row r="1035" spans="1:3" x14ac:dyDescent="0.25">
      <c r="A1035" s="2">
        <v>44284.475694444445</v>
      </c>
      <c r="B1035" t="s">
        <v>179</v>
      </c>
      <c r="C1035" t="s">
        <v>194</v>
      </c>
    </row>
    <row r="1036" spans="1:3" x14ac:dyDescent="0.25">
      <c r="A1036" s="2">
        <v>44284.475694444445</v>
      </c>
      <c r="B1036" t="s">
        <v>179</v>
      </c>
      <c r="C1036" t="s">
        <v>7508</v>
      </c>
    </row>
    <row r="1037" spans="1:3" x14ac:dyDescent="0.25">
      <c r="A1037" s="2">
        <v>44284.475694444445</v>
      </c>
      <c r="B1037" t="s">
        <v>176</v>
      </c>
      <c r="C1037" t="s">
        <v>9604</v>
      </c>
    </row>
    <row r="1038" spans="1:3" x14ac:dyDescent="0.25">
      <c r="A1038" s="2">
        <v>44284.475694444445</v>
      </c>
      <c r="B1038" t="s">
        <v>176</v>
      </c>
      <c r="C1038" t="s">
        <v>6386</v>
      </c>
    </row>
    <row r="1039" spans="1:3" x14ac:dyDescent="0.25">
      <c r="A1039" s="2">
        <v>44284.475694444445</v>
      </c>
      <c r="B1039" t="s">
        <v>176</v>
      </c>
      <c r="C1039" t="s">
        <v>10032</v>
      </c>
    </row>
    <row r="1040" spans="1:3" x14ac:dyDescent="0.25">
      <c r="A1040" s="2">
        <v>44284.475694444445</v>
      </c>
      <c r="B1040" t="s">
        <v>176</v>
      </c>
      <c r="C1040" t="s">
        <v>10033</v>
      </c>
    </row>
    <row r="1041" spans="1:4" x14ac:dyDescent="0.25">
      <c r="A1041" s="2">
        <v>44284.475694444445</v>
      </c>
      <c r="B1041" t="s">
        <v>176</v>
      </c>
      <c r="C1041" t="s">
        <v>10034</v>
      </c>
    </row>
    <row r="1042" spans="1:4" x14ac:dyDescent="0.25">
      <c r="A1042" s="2">
        <v>44284.475694444445</v>
      </c>
      <c r="B1042" t="s">
        <v>167</v>
      </c>
      <c r="D1042" t="s">
        <v>1063</v>
      </c>
    </row>
    <row r="1043" spans="1:4" x14ac:dyDescent="0.25">
      <c r="A1043" s="2">
        <v>44284.475694444445</v>
      </c>
      <c r="B1043" t="s">
        <v>167</v>
      </c>
      <c r="D1043" t="s">
        <v>824</v>
      </c>
    </row>
    <row r="1044" spans="1:4" x14ac:dyDescent="0.25">
      <c r="A1044" s="2">
        <v>44284.475694444445</v>
      </c>
      <c r="B1044" t="s">
        <v>167</v>
      </c>
      <c r="D1044" t="s">
        <v>825</v>
      </c>
    </row>
    <row r="1045" spans="1:4" x14ac:dyDescent="0.25">
      <c r="A1045" s="2">
        <v>44284.475694444445</v>
      </c>
      <c r="B1045" t="s">
        <v>167</v>
      </c>
      <c r="D1045" t="s">
        <v>853</v>
      </c>
    </row>
    <row r="1046" spans="1:4" x14ac:dyDescent="0.25">
      <c r="A1046" s="2">
        <v>44284.475694444445</v>
      </c>
      <c r="B1046" t="s">
        <v>167</v>
      </c>
      <c r="D1046" t="s">
        <v>992</v>
      </c>
    </row>
    <row r="1047" spans="1:4" x14ac:dyDescent="0.25">
      <c r="A1047" s="2">
        <v>44284.475694444445</v>
      </c>
      <c r="B1047" t="s">
        <v>175</v>
      </c>
      <c r="D1047" t="s">
        <v>1071</v>
      </c>
    </row>
    <row r="1048" spans="1:4" x14ac:dyDescent="0.25">
      <c r="A1048" s="2">
        <v>44284.475694444445</v>
      </c>
      <c r="B1048" t="s">
        <v>175</v>
      </c>
      <c r="D1048" t="s">
        <v>820</v>
      </c>
    </row>
    <row r="1049" spans="1:4" x14ac:dyDescent="0.25">
      <c r="A1049" s="2">
        <v>44284.475694444445</v>
      </c>
      <c r="B1049" t="s">
        <v>162</v>
      </c>
      <c r="D1049" t="s">
        <v>885</v>
      </c>
    </row>
    <row r="1050" spans="1:4" x14ac:dyDescent="0.25">
      <c r="A1050" s="2">
        <v>44284.475694444445</v>
      </c>
      <c r="B1050" t="s">
        <v>162</v>
      </c>
      <c r="D1050" t="s">
        <v>910</v>
      </c>
    </row>
    <row r="1051" spans="1:4" x14ac:dyDescent="0.25">
      <c r="A1051" s="2">
        <v>44284.475694444445</v>
      </c>
      <c r="B1051" t="s">
        <v>162</v>
      </c>
      <c r="D1051" t="s">
        <v>853</v>
      </c>
    </row>
    <row r="1052" spans="1:4" x14ac:dyDescent="0.25">
      <c r="A1052" s="2">
        <v>44284.475694444445</v>
      </c>
      <c r="B1052" t="s">
        <v>162</v>
      </c>
      <c r="D1052" t="s">
        <v>841</v>
      </c>
    </row>
    <row r="1053" spans="1:4" x14ac:dyDescent="0.25">
      <c r="A1053" s="2">
        <v>44284.475694444445</v>
      </c>
      <c r="B1053" t="s">
        <v>163</v>
      </c>
      <c r="D1053" t="s">
        <v>904</v>
      </c>
    </row>
    <row r="1054" spans="1:4" x14ac:dyDescent="0.25">
      <c r="A1054" s="2">
        <v>44284.475694444445</v>
      </c>
      <c r="B1054" t="s">
        <v>163</v>
      </c>
      <c r="D1054" t="s">
        <v>996</v>
      </c>
    </row>
    <row r="1055" spans="1:4" x14ac:dyDescent="0.25">
      <c r="A1055" s="2">
        <v>44284.475694444445</v>
      </c>
      <c r="B1055" t="s">
        <v>163</v>
      </c>
      <c r="D1055" t="s">
        <v>852</v>
      </c>
    </row>
    <row r="1056" spans="1:4" x14ac:dyDescent="0.25">
      <c r="A1056" s="2">
        <v>44284.475694444445</v>
      </c>
      <c r="B1056" t="s">
        <v>188</v>
      </c>
      <c r="D1056" t="s">
        <v>1102</v>
      </c>
    </row>
    <row r="1057" spans="1:4" x14ac:dyDescent="0.25">
      <c r="A1057" s="2">
        <v>44284.475694444445</v>
      </c>
      <c r="B1057" t="s">
        <v>179</v>
      </c>
      <c r="D1057" t="s">
        <v>848</v>
      </c>
    </row>
    <row r="1058" spans="1:4" x14ac:dyDescent="0.25">
      <c r="A1058" s="2">
        <v>44284.475694444445</v>
      </c>
      <c r="B1058" t="s">
        <v>179</v>
      </c>
      <c r="D1058" t="s">
        <v>909</v>
      </c>
    </row>
    <row r="1059" spans="1:4" x14ac:dyDescent="0.25">
      <c r="A1059" s="2">
        <v>44284.475694444445</v>
      </c>
      <c r="B1059" t="s">
        <v>179</v>
      </c>
      <c r="D1059" t="s">
        <v>902</v>
      </c>
    </row>
    <row r="1060" spans="1:4" x14ac:dyDescent="0.25">
      <c r="A1060" s="2">
        <v>44284.475694444445</v>
      </c>
      <c r="B1060" t="s">
        <v>179</v>
      </c>
      <c r="D1060" t="s">
        <v>844</v>
      </c>
    </row>
    <row r="1061" spans="1:4" x14ac:dyDescent="0.25">
      <c r="A1061" s="2">
        <v>44284.475694444445</v>
      </c>
      <c r="B1061" t="s">
        <v>176</v>
      </c>
      <c r="D1061" t="s">
        <v>1128</v>
      </c>
    </row>
    <row r="1062" spans="1:4" x14ac:dyDescent="0.25">
      <c r="A1062" s="2">
        <v>44284.475694444445</v>
      </c>
      <c r="B1062" t="s">
        <v>176</v>
      </c>
      <c r="D1062" t="s">
        <v>860</v>
      </c>
    </row>
    <row r="1063" spans="1:4" x14ac:dyDescent="0.25">
      <c r="A1063" s="2">
        <v>44284.475694444445</v>
      </c>
      <c r="B1063" t="s">
        <v>176</v>
      </c>
      <c r="D1063" t="s">
        <v>953</v>
      </c>
    </row>
    <row r="1064" spans="1:4" x14ac:dyDescent="0.25">
      <c r="A1064" s="2">
        <v>44284.475694444445</v>
      </c>
      <c r="B1064" t="s">
        <v>176</v>
      </c>
      <c r="D1064" t="s">
        <v>828</v>
      </c>
    </row>
    <row r="1065" spans="1:4" x14ac:dyDescent="0.25">
      <c r="A1065" s="2">
        <v>44284.475694444445</v>
      </c>
      <c r="B1065" t="s">
        <v>176</v>
      </c>
      <c r="D1065" t="s">
        <v>1022</v>
      </c>
    </row>
    <row r="1066" spans="1:4" x14ac:dyDescent="0.25">
      <c r="A1066" s="2">
        <v>44284.476388888892</v>
      </c>
      <c r="B1066" t="s">
        <v>177</v>
      </c>
      <c r="C1066" t="s">
        <v>7415</v>
      </c>
    </row>
    <row r="1067" spans="1:4" x14ac:dyDescent="0.25">
      <c r="A1067" s="2">
        <v>44284.476388888892</v>
      </c>
      <c r="B1067" t="s">
        <v>177</v>
      </c>
      <c r="C1067" t="s">
        <v>1249</v>
      </c>
    </row>
    <row r="1068" spans="1:4" x14ac:dyDescent="0.25">
      <c r="A1068" s="2">
        <v>44284.476388888892</v>
      </c>
      <c r="B1068" t="s">
        <v>180</v>
      </c>
      <c r="C1068" t="s">
        <v>7846</v>
      </c>
    </row>
    <row r="1069" spans="1:4" x14ac:dyDescent="0.25">
      <c r="A1069" s="2">
        <v>44284.476388888892</v>
      </c>
      <c r="B1069" t="s">
        <v>180</v>
      </c>
      <c r="C1069" t="s">
        <v>7847</v>
      </c>
    </row>
    <row r="1070" spans="1:4" x14ac:dyDescent="0.25">
      <c r="A1070" s="2">
        <v>44284.476388888892</v>
      </c>
      <c r="B1070" t="s">
        <v>167</v>
      </c>
      <c r="C1070" t="s">
        <v>6386</v>
      </c>
    </row>
    <row r="1071" spans="1:4" x14ac:dyDescent="0.25">
      <c r="A1071" s="2">
        <v>44284.476388888892</v>
      </c>
      <c r="B1071" t="s">
        <v>167</v>
      </c>
      <c r="C1071" t="s">
        <v>8177</v>
      </c>
    </row>
    <row r="1072" spans="1:4" x14ac:dyDescent="0.25">
      <c r="A1072" s="2">
        <v>44284.476388888892</v>
      </c>
      <c r="B1072" t="s">
        <v>167</v>
      </c>
      <c r="C1072" t="s">
        <v>6386</v>
      </c>
    </row>
    <row r="1073" spans="1:4" x14ac:dyDescent="0.25">
      <c r="A1073" s="2">
        <v>44284.476388888892</v>
      </c>
      <c r="B1073" t="s">
        <v>167</v>
      </c>
      <c r="C1073" t="s">
        <v>8178</v>
      </c>
    </row>
    <row r="1074" spans="1:4" x14ac:dyDescent="0.25">
      <c r="A1074" s="2">
        <v>44284.476388888892</v>
      </c>
      <c r="B1074" t="s">
        <v>175</v>
      </c>
      <c r="C1074" t="s">
        <v>8234</v>
      </c>
    </row>
    <row r="1075" spans="1:4" x14ac:dyDescent="0.25">
      <c r="A1075" s="2">
        <v>44284.476388888892</v>
      </c>
      <c r="B1075" t="s">
        <v>175</v>
      </c>
      <c r="C1075" t="s">
        <v>6386</v>
      </c>
    </row>
    <row r="1076" spans="1:4" x14ac:dyDescent="0.25">
      <c r="A1076" s="2">
        <v>44284.476388888892</v>
      </c>
      <c r="B1076" t="s">
        <v>175</v>
      </c>
      <c r="C1076" t="s">
        <v>8235</v>
      </c>
    </row>
    <row r="1077" spans="1:4" x14ac:dyDescent="0.25">
      <c r="A1077" s="2">
        <v>44284.476388888892</v>
      </c>
      <c r="B1077" t="s">
        <v>188</v>
      </c>
      <c r="C1077" t="s">
        <v>8833</v>
      </c>
    </row>
    <row r="1078" spans="1:4" x14ac:dyDescent="0.25">
      <c r="A1078" s="2">
        <v>44284.476388888892</v>
      </c>
      <c r="B1078" t="s">
        <v>171</v>
      </c>
      <c r="C1078" t="s">
        <v>10009</v>
      </c>
    </row>
    <row r="1079" spans="1:4" x14ac:dyDescent="0.25">
      <c r="A1079" s="2">
        <v>44284.476388888892</v>
      </c>
      <c r="B1079" t="s">
        <v>176</v>
      </c>
      <c r="C1079" t="s">
        <v>10035</v>
      </c>
    </row>
    <row r="1080" spans="1:4" x14ac:dyDescent="0.25">
      <c r="A1080" s="2">
        <v>44284.476388888892</v>
      </c>
      <c r="B1080" t="s">
        <v>176</v>
      </c>
      <c r="C1080" t="s">
        <v>6554</v>
      </c>
    </row>
    <row r="1081" spans="1:4" x14ac:dyDescent="0.25">
      <c r="A1081" s="2">
        <v>44284.476388888892</v>
      </c>
      <c r="B1081" t="s">
        <v>177</v>
      </c>
      <c r="D1081" t="s">
        <v>1000</v>
      </c>
    </row>
    <row r="1082" spans="1:4" x14ac:dyDescent="0.25">
      <c r="A1082" s="2">
        <v>44284.476388888892</v>
      </c>
      <c r="B1082" t="s">
        <v>177</v>
      </c>
      <c r="D1082" t="s">
        <v>860</v>
      </c>
    </row>
    <row r="1083" spans="1:4" x14ac:dyDescent="0.25">
      <c r="A1083" s="2">
        <v>44284.476388888892</v>
      </c>
      <c r="B1083" t="s">
        <v>180</v>
      </c>
      <c r="D1083" t="s">
        <v>1031</v>
      </c>
    </row>
    <row r="1084" spans="1:4" x14ac:dyDescent="0.25">
      <c r="A1084" s="2">
        <v>44284.476388888892</v>
      </c>
      <c r="B1084" t="s">
        <v>180</v>
      </c>
      <c r="D1084" t="s">
        <v>820</v>
      </c>
    </row>
    <row r="1085" spans="1:4" x14ac:dyDescent="0.25">
      <c r="A1085" s="2">
        <v>44284.476388888892</v>
      </c>
      <c r="B1085" t="s">
        <v>167</v>
      </c>
      <c r="D1085" t="s">
        <v>857</v>
      </c>
    </row>
    <row r="1086" spans="1:4" x14ac:dyDescent="0.25">
      <c r="A1086" s="2">
        <v>44284.476388888892</v>
      </c>
      <c r="B1086" t="s">
        <v>167</v>
      </c>
      <c r="D1086" t="s">
        <v>846</v>
      </c>
    </row>
    <row r="1087" spans="1:4" x14ac:dyDescent="0.25">
      <c r="A1087" s="2">
        <v>44284.476388888892</v>
      </c>
      <c r="B1087" t="s">
        <v>167</v>
      </c>
      <c r="D1087" t="s">
        <v>908</v>
      </c>
    </row>
    <row r="1088" spans="1:4" x14ac:dyDescent="0.25">
      <c r="A1088" s="2">
        <v>44284.476388888892</v>
      </c>
      <c r="B1088" t="s">
        <v>167</v>
      </c>
      <c r="D1088" t="s">
        <v>1021</v>
      </c>
    </row>
    <row r="1089" spans="1:4" x14ac:dyDescent="0.25">
      <c r="A1089" s="2">
        <v>44284.476388888892</v>
      </c>
      <c r="B1089" t="s">
        <v>175</v>
      </c>
      <c r="D1089" t="s">
        <v>1065</v>
      </c>
    </row>
    <row r="1090" spans="1:4" x14ac:dyDescent="0.25">
      <c r="A1090" s="2">
        <v>44284.476388888892</v>
      </c>
      <c r="B1090" t="s">
        <v>175</v>
      </c>
      <c r="D1090" t="s">
        <v>860</v>
      </c>
    </row>
    <row r="1091" spans="1:4" x14ac:dyDescent="0.25">
      <c r="A1091" s="2">
        <v>44284.476388888892</v>
      </c>
      <c r="B1091" t="s">
        <v>175</v>
      </c>
      <c r="D1091" t="s">
        <v>1072</v>
      </c>
    </row>
    <row r="1092" spans="1:4" x14ac:dyDescent="0.25">
      <c r="A1092" s="2">
        <v>44284.476388888892</v>
      </c>
      <c r="B1092" t="s">
        <v>188</v>
      </c>
      <c r="D1092" t="s">
        <v>906</v>
      </c>
    </row>
    <row r="1093" spans="1:4" x14ac:dyDescent="0.25">
      <c r="A1093" s="2">
        <v>44284.476388888892</v>
      </c>
      <c r="B1093" t="s">
        <v>171</v>
      </c>
      <c r="D1093" t="s">
        <v>1155</v>
      </c>
    </row>
    <row r="1094" spans="1:4" x14ac:dyDescent="0.25">
      <c r="A1094" s="2">
        <v>44284.476388888892</v>
      </c>
      <c r="B1094" t="s">
        <v>176</v>
      </c>
      <c r="D1094" t="s">
        <v>886</v>
      </c>
    </row>
    <row r="1095" spans="1:4" x14ac:dyDescent="0.25">
      <c r="A1095" s="2">
        <v>44284.476388888892</v>
      </c>
      <c r="B1095" t="s">
        <v>176</v>
      </c>
      <c r="D1095" t="s">
        <v>898</v>
      </c>
    </row>
    <row r="1096" spans="1:4" x14ac:dyDescent="0.25">
      <c r="A1096" s="2">
        <v>44284.477083333331</v>
      </c>
      <c r="B1096" t="s">
        <v>167</v>
      </c>
      <c r="C1096" t="s">
        <v>8179</v>
      </c>
    </row>
    <row r="1097" spans="1:4" x14ac:dyDescent="0.25">
      <c r="A1097" s="2">
        <v>44284.477083333331</v>
      </c>
      <c r="B1097" t="s">
        <v>167</v>
      </c>
      <c r="C1097" t="s">
        <v>8180</v>
      </c>
    </row>
    <row r="1098" spans="1:4" x14ac:dyDescent="0.25">
      <c r="A1098" s="2">
        <v>44284.477083333331</v>
      </c>
      <c r="B1098" t="s">
        <v>167</v>
      </c>
      <c r="C1098" t="s">
        <v>6386</v>
      </c>
    </row>
    <row r="1099" spans="1:4" x14ac:dyDescent="0.25">
      <c r="A1099" s="2">
        <v>44284.477083333331</v>
      </c>
      <c r="B1099" t="s">
        <v>175</v>
      </c>
      <c r="C1099" t="s">
        <v>6386</v>
      </c>
    </row>
    <row r="1100" spans="1:4" x14ac:dyDescent="0.25">
      <c r="A1100" s="2">
        <v>44284.477083333331</v>
      </c>
      <c r="B1100" t="s">
        <v>175</v>
      </c>
      <c r="C1100" t="s">
        <v>1447</v>
      </c>
    </row>
    <row r="1101" spans="1:4" x14ac:dyDescent="0.25">
      <c r="A1101" s="2">
        <v>44284.477083333331</v>
      </c>
      <c r="B1101" t="s">
        <v>167</v>
      </c>
      <c r="D1101" t="s">
        <v>849</v>
      </c>
    </row>
    <row r="1102" spans="1:4" x14ac:dyDescent="0.25">
      <c r="A1102" s="2">
        <v>44284.477083333331</v>
      </c>
      <c r="B1102" t="s">
        <v>167</v>
      </c>
      <c r="D1102" t="s">
        <v>828</v>
      </c>
    </row>
    <row r="1103" spans="1:4" x14ac:dyDescent="0.25">
      <c r="A1103" s="2">
        <v>44284.477083333331</v>
      </c>
      <c r="B1103" t="s">
        <v>167</v>
      </c>
      <c r="D1103" t="s">
        <v>971</v>
      </c>
    </row>
    <row r="1104" spans="1:4" x14ac:dyDescent="0.25">
      <c r="A1104" s="2">
        <v>44284.477083333331</v>
      </c>
      <c r="B1104" t="s">
        <v>175</v>
      </c>
      <c r="D1104" t="s">
        <v>824</v>
      </c>
    </row>
    <row r="1105" spans="1:4" x14ac:dyDescent="0.25">
      <c r="A1105" s="2">
        <v>44284.477083333331</v>
      </c>
      <c r="B1105" t="s">
        <v>175</v>
      </c>
      <c r="D1105" t="s">
        <v>828</v>
      </c>
    </row>
    <row r="1106" spans="1:4" x14ac:dyDescent="0.25">
      <c r="A1106" s="2">
        <v>44284.477777777778</v>
      </c>
      <c r="B1106" t="s">
        <v>167</v>
      </c>
      <c r="C1106" t="s">
        <v>8181</v>
      </c>
    </row>
    <row r="1107" spans="1:4" x14ac:dyDescent="0.25">
      <c r="A1107" s="2">
        <v>44284.477777777778</v>
      </c>
      <c r="B1107" t="s">
        <v>175</v>
      </c>
      <c r="C1107" t="s">
        <v>6386</v>
      </c>
    </row>
    <row r="1108" spans="1:4" x14ac:dyDescent="0.25">
      <c r="A1108" s="2">
        <v>44284.477777777778</v>
      </c>
      <c r="B1108" t="s">
        <v>175</v>
      </c>
      <c r="C1108" t="s">
        <v>8236</v>
      </c>
    </row>
    <row r="1109" spans="1:4" x14ac:dyDescent="0.25">
      <c r="A1109" s="2">
        <v>44284.477777777778</v>
      </c>
      <c r="B1109" t="s">
        <v>175</v>
      </c>
      <c r="C1109" t="s">
        <v>6386</v>
      </c>
    </row>
    <row r="1110" spans="1:4" x14ac:dyDescent="0.25">
      <c r="A1110" s="2">
        <v>44284.477777777778</v>
      </c>
      <c r="B1110" t="s">
        <v>175</v>
      </c>
      <c r="C1110" t="s">
        <v>7437</v>
      </c>
    </row>
    <row r="1111" spans="1:4" x14ac:dyDescent="0.25">
      <c r="A1111" s="2">
        <v>44284.477777777778</v>
      </c>
      <c r="B1111" t="s">
        <v>175</v>
      </c>
      <c r="C1111" t="s">
        <v>6386</v>
      </c>
    </row>
    <row r="1112" spans="1:4" x14ac:dyDescent="0.25">
      <c r="A1112" s="2">
        <v>44284.477777777778</v>
      </c>
      <c r="B1112" t="s">
        <v>188</v>
      </c>
      <c r="C1112" t="s">
        <v>8834</v>
      </c>
    </row>
    <row r="1113" spans="1:4" x14ac:dyDescent="0.25">
      <c r="A1113" s="2">
        <v>44284.477777777778</v>
      </c>
      <c r="B1113" t="s">
        <v>167</v>
      </c>
      <c r="D1113" t="s">
        <v>912</v>
      </c>
    </row>
    <row r="1114" spans="1:4" x14ac:dyDescent="0.25">
      <c r="A1114" s="2">
        <v>44284.477777777778</v>
      </c>
      <c r="B1114" t="s">
        <v>175</v>
      </c>
      <c r="D1114" t="s">
        <v>1022</v>
      </c>
    </row>
    <row r="1115" spans="1:4" x14ac:dyDescent="0.25">
      <c r="A1115" s="2">
        <v>44284.477777777778</v>
      </c>
      <c r="B1115" t="s">
        <v>175</v>
      </c>
      <c r="D1115" t="s">
        <v>834</v>
      </c>
    </row>
    <row r="1116" spans="1:4" x14ac:dyDescent="0.25">
      <c r="A1116" s="2">
        <v>44284.477777777778</v>
      </c>
      <c r="B1116" t="s">
        <v>175</v>
      </c>
      <c r="D1116" t="s">
        <v>955</v>
      </c>
    </row>
    <row r="1117" spans="1:4" x14ac:dyDescent="0.25">
      <c r="A1117" s="2">
        <v>44284.477777777778</v>
      </c>
      <c r="B1117" t="s">
        <v>175</v>
      </c>
      <c r="D1117" t="s">
        <v>904</v>
      </c>
    </row>
    <row r="1118" spans="1:4" x14ac:dyDescent="0.25">
      <c r="A1118" s="2">
        <v>44284.477777777778</v>
      </c>
      <c r="B1118" t="s">
        <v>175</v>
      </c>
      <c r="D1118" t="s">
        <v>1055</v>
      </c>
    </row>
    <row r="1119" spans="1:4" x14ac:dyDescent="0.25">
      <c r="A1119" s="2">
        <v>44284.477777777778</v>
      </c>
      <c r="B1119" t="s">
        <v>188</v>
      </c>
      <c r="D1119" t="s">
        <v>1103</v>
      </c>
    </row>
    <row r="1120" spans="1:4" x14ac:dyDescent="0.25">
      <c r="A1120" s="2">
        <v>44284.478472222225</v>
      </c>
      <c r="B1120" t="s">
        <v>188</v>
      </c>
      <c r="C1120" t="s">
        <v>8835</v>
      </c>
    </row>
    <row r="1121" spans="1:4" x14ac:dyDescent="0.25">
      <c r="A1121" s="2">
        <v>44284.478472222225</v>
      </c>
      <c r="B1121" t="s">
        <v>188</v>
      </c>
      <c r="C1121" t="s">
        <v>7982</v>
      </c>
    </row>
    <row r="1122" spans="1:4" x14ac:dyDescent="0.25">
      <c r="A1122" s="2">
        <v>44284.478472222225</v>
      </c>
      <c r="B1122" t="s">
        <v>188</v>
      </c>
      <c r="D1122" t="s">
        <v>846</v>
      </c>
    </row>
    <row r="1123" spans="1:4" x14ac:dyDescent="0.25">
      <c r="A1123" s="2">
        <v>44284.478472222225</v>
      </c>
      <c r="B1123" t="s">
        <v>188</v>
      </c>
      <c r="D1123" t="s">
        <v>908</v>
      </c>
    </row>
    <row r="1124" spans="1:4" x14ac:dyDescent="0.25">
      <c r="A1124" s="2">
        <v>44284.479166666664</v>
      </c>
      <c r="B1124" t="s">
        <v>188</v>
      </c>
      <c r="C1124" t="s">
        <v>8836</v>
      </c>
    </row>
    <row r="1125" spans="1:4" x14ac:dyDescent="0.25">
      <c r="A1125" s="2">
        <v>44284.479166666664</v>
      </c>
      <c r="B1125" t="s">
        <v>188</v>
      </c>
      <c r="C1125" t="s">
        <v>8837</v>
      </c>
    </row>
    <row r="1126" spans="1:4" x14ac:dyDescent="0.25">
      <c r="A1126" s="2">
        <v>44284.479166666664</v>
      </c>
      <c r="B1126" t="s">
        <v>188</v>
      </c>
      <c r="D1126" t="s">
        <v>848</v>
      </c>
    </row>
    <row r="1127" spans="1:4" x14ac:dyDescent="0.25">
      <c r="A1127" s="2">
        <v>44284.479166666664</v>
      </c>
      <c r="B1127" t="s">
        <v>188</v>
      </c>
      <c r="D1127" t="s">
        <v>909</v>
      </c>
    </row>
    <row r="1128" spans="1:4" x14ac:dyDescent="0.25">
      <c r="A1128" s="2">
        <v>44284.479861111111</v>
      </c>
      <c r="B1128" t="s">
        <v>162</v>
      </c>
      <c r="C1128" t="s">
        <v>1249</v>
      </c>
    </row>
    <row r="1129" spans="1:4" x14ac:dyDescent="0.25">
      <c r="A1129" s="2">
        <v>44284.479861111111</v>
      </c>
      <c r="B1129" t="s">
        <v>188</v>
      </c>
      <c r="C1129" t="s">
        <v>8838</v>
      </c>
    </row>
    <row r="1130" spans="1:4" x14ac:dyDescent="0.25">
      <c r="A1130" s="2">
        <v>44284.479861111111</v>
      </c>
      <c r="B1130" t="s">
        <v>188</v>
      </c>
      <c r="C1130" t="s">
        <v>8839</v>
      </c>
    </row>
    <row r="1131" spans="1:4" x14ac:dyDescent="0.25">
      <c r="A1131" s="2">
        <v>44284.479861111111</v>
      </c>
      <c r="B1131" t="s">
        <v>162</v>
      </c>
      <c r="D1131" t="s">
        <v>947</v>
      </c>
    </row>
    <row r="1132" spans="1:4" x14ac:dyDescent="0.25">
      <c r="A1132" s="2">
        <v>44284.479861111111</v>
      </c>
      <c r="B1132" t="s">
        <v>188</v>
      </c>
      <c r="D1132" t="s">
        <v>827</v>
      </c>
    </row>
    <row r="1133" spans="1:4" x14ac:dyDescent="0.25">
      <c r="A1133" s="2">
        <v>44284.479861111111</v>
      </c>
      <c r="B1133" t="s">
        <v>188</v>
      </c>
      <c r="D1133" t="s">
        <v>856</v>
      </c>
    </row>
    <row r="1134" spans="1:4" x14ac:dyDescent="0.25">
      <c r="A1134" s="2">
        <v>44284.480555555558</v>
      </c>
      <c r="B1134" t="s">
        <v>164</v>
      </c>
      <c r="C1134" t="s">
        <v>7181</v>
      </c>
    </row>
    <row r="1135" spans="1:4" x14ac:dyDescent="0.25">
      <c r="A1135" s="2">
        <v>44284.480555555558</v>
      </c>
      <c r="B1135" t="s">
        <v>188</v>
      </c>
      <c r="C1135" t="s">
        <v>8840</v>
      </c>
    </row>
    <row r="1136" spans="1:4" x14ac:dyDescent="0.25">
      <c r="A1136" s="2">
        <v>44284.480555555558</v>
      </c>
      <c r="B1136" t="s">
        <v>164</v>
      </c>
      <c r="D1136" t="s">
        <v>989</v>
      </c>
    </row>
    <row r="1137" spans="1:4" x14ac:dyDescent="0.25">
      <c r="A1137" s="2">
        <v>44284.480555555558</v>
      </c>
      <c r="B1137" t="s">
        <v>188</v>
      </c>
      <c r="D1137" t="s">
        <v>895</v>
      </c>
    </row>
    <row r="1138" spans="1:4" x14ac:dyDescent="0.25">
      <c r="A1138" s="2">
        <v>44284.481249999997</v>
      </c>
      <c r="B1138" t="s">
        <v>162</v>
      </c>
      <c r="C1138" t="s">
        <v>1538</v>
      </c>
    </row>
    <row r="1139" spans="1:4" x14ac:dyDescent="0.25">
      <c r="A1139" s="2">
        <v>44284.481249999997</v>
      </c>
      <c r="B1139" t="s">
        <v>164</v>
      </c>
      <c r="C1139" t="s">
        <v>7182</v>
      </c>
    </row>
    <row r="1140" spans="1:4" x14ac:dyDescent="0.25">
      <c r="A1140" s="2">
        <v>44284.481249999997</v>
      </c>
      <c r="B1140" t="s">
        <v>164</v>
      </c>
      <c r="C1140" t="s">
        <v>6396</v>
      </c>
    </row>
    <row r="1141" spans="1:4" x14ac:dyDescent="0.25">
      <c r="A1141" s="2">
        <v>44284.481249999997</v>
      </c>
      <c r="B1141" t="s">
        <v>164</v>
      </c>
      <c r="C1141" t="s">
        <v>6396</v>
      </c>
    </row>
    <row r="1142" spans="1:4" x14ac:dyDescent="0.25">
      <c r="A1142" s="2">
        <v>44284.481249999997</v>
      </c>
      <c r="B1142" t="s">
        <v>164</v>
      </c>
      <c r="C1142" t="s">
        <v>6396</v>
      </c>
    </row>
    <row r="1143" spans="1:4" x14ac:dyDescent="0.25">
      <c r="A1143" s="2">
        <v>44284.481249999997</v>
      </c>
      <c r="B1143" t="s">
        <v>188</v>
      </c>
      <c r="C1143" t="s">
        <v>8841</v>
      </c>
    </row>
    <row r="1144" spans="1:4" x14ac:dyDescent="0.25">
      <c r="A1144" s="2">
        <v>44284.481249999997</v>
      </c>
      <c r="B1144" t="s">
        <v>162</v>
      </c>
      <c r="D1144" t="s">
        <v>961</v>
      </c>
    </row>
    <row r="1145" spans="1:4" x14ac:dyDescent="0.25">
      <c r="A1145" s="2">
        <v>44284.481249999997</v>
      </c>
      <c r="B1145" t="s">
        <v>164</v>
      </c>
      <c r="D1145" t="s">
        <v>870</v>
      </c>
    </row>
    <row r="1146" spans="1:4" x14ac:dyDescent="0.25">
      <c r="A1146" s="2">
        <v>44284.481249999997</v>
      </c>
      <c r="B1146" t="s">
        <v>164</v>
      </c>
      <c r="D1146" t="s">
        <v>906</v>
      </c>
    </row>
    <row r="1147" spans="1:4" x14ac:dyDescent="0.25">
      <c r="A1147" s="2">
        <v>44284.481249999997</v>
      </c>
      <c r="B1147" t="s">
        <v>164</v>
      </c>
      <c r="D1147" t="s">
        <v>990</v>
      </c>
    </row>
    <row r="1148" spans="1:4" x14ac:dyDescent="0.25">
      <c r="A1148" s="2">
        <v>44284.481249999997</v>
      </c>
      <c r="B1148" t="s">
        <v>164</v>
      </c>
      <c r="D1148" t="s">
        <v>824</v>
      </c>
    </row>
    <row r="1149" spans="1:4" x14ac:dyDescent="0.25">
      <c r="A1149" s="2">
        <v>44284.481249999997</v>
      </c>
      <c r="B1149" t="s">
        <v>188</v>
      </c>
      <c r="D1149" t="s">
        <v>911</v>
      </c>
    </row>
    <row r="1150" spans="1:4" x14ac:dyDescent="0.25">
      <c r="A1150" s="2">
        <v>44284.481944444444</v>
      </c>
      <c r="B1150" t="s">
        <v>162</v>
      </c>
      <c r="C1150" t="s">
        <v>6984</v>
      </c>
    </row>
    <row r="1151" spans="1:4" x14ac:dyDescent="0.25">
      <c r="A1151" s="2">
        <v>44284.481944444444</v>
      </c>
      <c r="B1151" t="s">
        <v>164</v>
      </c>
      <c r="C1151" t="s">
        <v>194</v>
      </c>
    </row>
    <row r="1152" spans="1:4" x14ac:dyDescent="0.25">
      <c r="A1152" s="2">
        <v>44284.481944444444</v>
      </c>
      <c r="B1152" t="s">
        <v>164</v>
      </c>
      <c r="C1152" t="s">
        <v>6396</v>
      </c>
    </row>
    <row r="1153" spans="1:4" x14ac:dyDescent="0.25">
      <c r="A1153" s="2">
        <v>44284.481944444444</v>
      </c>
      <c r="B1153" t="s">
        <v>164</v>
      </c>
      <c r="C1153" t="s">
        <v>6943</v>
      </c>
    </row>
    <row r="1154" spans="1:4" x14ac:dyDescent="0.25">
      <c r="A1154" s="2">
        <v>44284.481944444444</v>
      </c>
      <c r="B1154" t="s">
        <v>188</v>
      </c>
      <c r="C1154" t="s">
        <v>7982</v>
      </c>
    </row>
    <row r="1155" spans="1:4" x14ac:dyDescent="0.25">
      <c r="A1155" s="2">
        <v>44284.481944444444</v>
      </c>
      <c r="B1155" t="s">
        <v>188</v>
      </c>
      <c r="C1155" t="s">
        <v>8842</v>
      </c>
    </row>
    <row r="1156" spans="1:4" x14ac:dyDescent="0.25">
      <c r="A1156" s="2">
        <v>44284.481944444444</v>
      </c>
      <c r="B1156" t="s">
        <v>162</v>
      </c>
      <c r="D1156" t="s">
        <v>876</v>
      </c>
    </row>
    <row r="1157" spans="1:4" x14ac:dyDescent="0.25">
      <c r="A1157" s="2">
        <v>44284.481944444444</v>
      </c>
      <c r="B1157" t="s">
        <v>164</v>
      </c>
      <c r="D1157" t="s">
        <v>834</v>
      </c>
    </row>
    <row r="1158" spans="1:4" x14ac:dyDescent="0.25">
      <c r="A1158" s="2">
        <v>44284.481944444444</v>
      </c>
      <c r="B1158" t="s">
        <v>164</v>
      </c>
      <c r="D1158" t="s">
        <v>904</v>
      </c>
    </row>
    <row r="1159" spans="1:4" x14ac:dyDescent="0.25">
      <c r="A1159" s="2">
        <v>44284.481944444444</v>
      </c>
      <c r="B1159" t="s">
        <v>164</v>
      </c>
      <c r="D1159" t="s">
        <v>991</v>
      </c>
    </row>
    <row r="1160" spans="1:4" x14ac:dyDescent="0.25">
      <c r="A1160" s="2">
        <v>44284.481944444444</v>
      </c>
      <c r="B1160" t="s">
        <v>188</v>
      </c>
      <c r="D1160" t="s">
        <v>898</v>
      </c>
    </row>
    <row r="1161" spans="1:4" x14ac:dyDescent="0.25">
      <c r="A1161" s="2">
        <v>44284.481944444444</v>
      </c>
      <c r="B1161" t="s">
        <v>188</v>
      </c>
      <c r="D1161" t="s">
        <v>850</v>
      </c>
    </row>
    <row r="1162" spans="1:4" x14ac:dyDescent="0.25">
      <c r="A1162" s="2">
        <v>44284.482638888891</v>
      </c>
      <c r="B1162" t="s">
        <v>164</v>
      </c>
      <c r="C1162" t="s">
        <v>6547</v>
      </c>
    </row>
    <row r="1163" spans="1:4" x14ac:dyDescent="0.25">
      <c r="A1163" s="2">
        <v>44284.482638888891</v>
      </c>
      <c r="B1163" t="s">
        <v>162</v>
      </c>
      <c r="C1163" t="s">
        <v>1538</v>
      </c>
    </row>
    <row r="1164" spans="1:4" x14ac:dyDescent="0.25">
      <c r="A1164" s="2">
        <v>44284.482638888891</v>
      </c>
      <c r="B1164" t="s">
        <v>162</v>
      </c>
      <c r="C1164" t="s">
        <v>6985</v>
      </c>
    </row>
    <row r="1165" spans="1:4" x14ac:dyDescent="0.25">
      <c r="A1165" s="2">
        <v>44284.482638888891</v>
      </c>
      <c r="B1165" t="s">
        <v>162</v>
      </c>
      <c r="C1165" t="s">
        <v>6386</v>
      </c>
    </row>
    <row r="1166" spans="1:4" x14ac:dyDescent="0.25">
      <c r="A1166" s="2">
        <v>44284.482638888891</v>
      </c>
      <c r="B1166" t="s">
        <v>164</v>
      </c>
      <c r="C1166" t="s">
        <v>7183</v>
      </c>
    </row>
    <row r="1167" spans="1:4" x14ac:dyDescent="0.25">
      <c r="A1167" s="2">
        <v>44284.482638888891</v>
      </c>
      <c r="B1167" t="s">
        <v>164</v>
      </c>
      <c r="C1167" t="s">
        <v>6396</v>
      </c>
    </row>
    <row r="1168" spans="1:4" x14ac:dyDescent="0.25">
      <c r="A1168" s="2">
        <v>44284.482638888891</v>
      </c>
      <c r="B1168" t="s">
        <v>164</v>
      </c>
      <c r="C1168" t="s">
        <v>7184</v>
      </c>
    </row>
    <row r="1169" spans="1:4" x14ac:dyDescent="0.25">
      <c r="A1169" s="2">
        <v>44284.482638888891</v>
      </c>
      <c r="B1169" t="s">
        <v>164</v>
      </c>
      <c r="C1169" t="s">
        <v>6386</v>
      </c>
    </row>
    <row r="1170" spans="1:4" x14ac:dyDescent="0.25">
      <c r="A1170" s="2">
        <v>44284.482638888891</v>
      </c>
      <c r="B1170" t="s">
        <v>164</v>
      </c>
      <c r="C1170" t="s">
        <v>8199</v>
      </c>
    </row>
    <row r="1171" spans="1:4" x14ac:dyDescent="0.25">
      <c r="A1171" s="2">
        <v>44284.482638888891</v>
      </c>
      <c r="B1171" t="s">
        <v>164</v>
      </c>
      <c r="D1171" t="s">
        <v>869</v>
      </c>
    </row>
    <row r="1172" spans="1:4" x14ac:dyDescent="0.25">
      <c r="A1172" s="2">
        <v>44284.482638888891</v>
      </c>
      <c r="B1172" t="s">
        <v>162</v>
      </c>
      <c r="D1172" t="s">
        <v>962</v>
      </c>
    </row>
    <row r="1173" spans="1:4" x14ac:dyDescent="0.25">
      <c r="A1173" s="2">
        <v>44284.482638888891</v>
      </c>
      <c r="B1173" t="s">
        <v>162</v>
      </c>
      <c r="D1173" t="s">
        <v>861</v>
      </c>
    </row>
    <row r="1174" spans="1:4" x14ac:dyDescent="0.25">
      <c r="A1174" s="2">
        <v>44284.482638888891</v>
      </c>
      <c r="B1174" t="s">
        <v>162</v>
      </c>
      <c r="D1174" t="s">
        <v>824</v>
      </c>
    </row>
    <row r="1175" spans="1:4" x14ac:dyDescent="0.25">
      <c r="A1175" s="2">
        <v>44284.482638888891</v>
      </c>
      <c r="B1175" t="s">
        <v>164</v>
      </c>
      <c r="D1175" t="s">
        <v>852</v>
      </c>
    </row>
    <row r="1176" spans="1:4" x14ac:dyDescent="0.25">
      <c r="A1176" s="2">
        <v>44284.482638888891</v>
      </c>
      <c r="B1176" t="s">
        <v>164</v>
      </c>
      <c r="D1176" t="s">
        <v>901</v>
      </c>
    </row>
    <row r="1177" spans="1:4" x14ac:dyDescent="0.25">
      <c r="A1177" s="2">
        <v>44284.482638888891</v>
      </c>
      <c r="B1177" t="s">
        <v>164</v>
      </c>
      <c r="D1177" t="s">
        <v>856</v>
      </c>
    </row>
    <row r="1178" spans="1:4" x14ac:dyDescent="0.25">
      <c r="A1178" s="2">
        <v>44284.482638888891</v>
      </c>
      <c r="B1178" t="s">
        <v>164</v>
      </c>
      <c r="D1178" t="s">
        <v>951</v>
      </c>
    </row>
    <row r="1179" spans="1:4" x14ac:dyDescent="0.25">
      <c r="A1179" s="2">
        <v>44284.482638888891</v>
      </c>
      <c r="B1179" t="s">
        <v>164</v>
      </c>
      <c r="D1179" t="s">
        <v>989</v>
      </c>
    </row>
    <row r="1180" spans="1:4" x14ac:dyDescent="0.25">
      <c r="A1180" s="2">
        <v>44284.48333333333</v>
      </c>
      <c r="B1180" t="s">
        <v>162</v>
      </c>
      <c r="C1180" t="s">
        <v>194</v>
      </c>
    </row>
    <row r="1181" spans="1:4" x14ac:dyDescent="0.25">
      <c r="A1181" s="2">
        <v>44284.48333333333</v>
      </c>
      <c r="B1181" t="s">
        <v>164</v>
      </c>
      <c r="C1181" t="s">
        <v>7185</v>
      </c>
    </row>
    <row r="1182" spans="1:4" x14ac:dyDescent="0.25">
      <c r="A1182" s="2">
        <v>44284.48333333333</v>
      </c>
      <c r="B1182" t="s">
        <v>164</v>
      </c>
      <c r="C1182" t="s">
        <v>6386</v>
      </c>
    </row>
    <row r="1183" spans="1:4" x14ac:dyDescent="0.25">
      <c r="A1183" s="2">
        <v>44284.48333333333</v>
      </c>
      <c r="B1183" t="s">
        <v>164</v>
      </c>
      <c r="C1183" t="s">
        <v>7186</v>
      </c>
    </row>
    <row r="1184" spans="1:4" x14ac:dyDescent="0.25">
      <c r="A1184" s="2">
        <v>44284.48333333333</v>
      </c>
      <c r="B1184" t="s">
        <v>164</v>
      </c>
      <c r="C1184" t="s">
        <v>8200</v>
      </c>
    </row>
    <row r="1185" spans="1:4" x14ac:dyDescent="0.25">
      <c r="A1185" s="2">
        <v>44284.48333333333</v>
      </c>
      <c r="B1185" t="s">
        <v>162</v>
      </c>
      <c r="D1185" t="s">
        <v>827</v>
      </c>
    </row>
    <row r="1186" spans="1:4" x14ac:dyDescent="0.25">
      <c r="A1186" s="2">
        <v>44284.48333333333</v>
      </c>
      <c r="B1186" t="s">
        <v>164</v>
      </c>
      <c r="D1186" t="s">
        <v>886</v>
      </c>
    </row>
    <row r="1187" spans="1:4" x14ac:dyDescent="0.25">
      <c r="A1187" s="2">
        <v>44284.48333333333</v>
      </c>
      <c r="B1187" t="s">
        <v>164</v>
      </c>
      <c r="D1187" t="s">
        <v>898</v>
      </c>
    </row>
    <row r="1188" spans="1:4" x14ac:dyDescent="0.25">
      <c r="A1188" s="2">
        <v>44284.48333333333</v>
      </c>
      <c r="B1188" t="s">
        <v>164</v>
      </c>
      <c r="D1188" t="s">
        <v>885</v>
      </c>
    </row>
    <row r="1189" spans="1:4" x14ac:dyDescent="0.25">
      <c r="A1189" s="2">
        <v>44284.48333333333</v>
      </c>
      <c r="B1189" t="s">
        <v>164</v>
      </c>
      <c r="D1189" t="s">
        <v>870</v>
      </c>
    </row>
    <row r="1190" spans="1:4" x14ac:dyDescent="0.25">
      <c r="A1190" s="2">
        <v>44284.484027777777</v>
      </c>
      <c r="B1190" t="s">
        <v>164</v>
      </c>
      <c r="C1190" t="s">
        <v>6548</v>
      </c>
    </row>
    <row r="1191" spans="1:4" x14ac:dyDescent="0.25">
      <c r="A1191" s="2">
        <v>44284.484027777777</v>
      </c>
      <c r="B1191" t="s">
        <v>162</v>
      </c>
      <c r="C1191" t="s">
        <v>6986</v>
      </c>
    </row>
    <row r="1192" spans="1:4" x14ac:dyDescent="0.25">
      <c r="A1192" s="2">
        <v>44284.484027777777</v>
      </c>
      <c r="B1192" t="s">
        <v>164</v>
      </c>
      <c r="C1192" t="s">
        <v>7187</v>
      </c>
    </row>
    <row r="1193" spans="1:4" x14ac:dyDescent="0.25">
      <c r="A1193" s="2">
        <v>44284.484027777777</v>
      </c>
      <c r="B1193" t="s">
        <v>164</v>
      </c>
      <c r="C1193" t="s">
        <v>8201</v>
      </c>
    </row>
    <row r="1194" spans="1:4" x14ac:dyDescent="0.25">
      <c r="A1194" s="2">
        <v>44284.484027777777</v>
      </c>
      <c r="B1194" t="s">
        <v>164</v>
      </c>
      <c r="C1194" t="s">
        <v>8202</v>
      </c>
    </row>
    <row r="1195" spans="1:4" x14ac:dyDescent="0.25">
      <c r="A1195" s="2">
        <v>44284.484027777777</v>
      </c>
      <c r="B1195" t="s">
        <v>164</v>
      </c>
      <c r="D1195" t="s">
        <v>870</v>
      </c>
    </row>
    <row r="1196" spans="1:4" x14ac:dyDescent="0.25">
      <c r="A1196" s="2">
        <v>44284.484027777777</v>
      </c>
      <c r="B1196" t="s">
        <v>162</v>
      </c>
      <c r="D1196" t="s">
        <v>911</v>
      </c>
    </row>
    <row r="1197" spans="1:4" x14ac:dyDescent="0.25">
      <c r="A1197" s="2">
        <v>44284.484027777777</v>
      </c>
      <c r="B1197" t="s">
        <v>164</v>
      </c>
      <c r="D1197" t="s">
        <v>952</v>
      </c>
    </row>
    <row r="1198" spans="1:4" x14ac:dyDescent="0.25">
      <c r="A1198" s="2">
        <v>44284.484027777777</v>
      </c>
      <c r="B1198" t="s">
        <v>164</v>
      </c>
      <c r="D1198" t="s">
        <v>871</v>
      </c>
    </row>
    <row r="1199" spans="1:4" x14ac:dyDescent="0.25">
      <c r="A1199" s="2">
        <v>44284.484027777777</v>
      </c>
      <c r="B1199" t="s">
        <v>164</v>
      </c>
      <c r="D1199" t="s">
        <v>1064</v>
      </c>
    </row>
    <row r="1200" spans="1:4" x14ac:dyDescent="0.25">
      <c r="A1200" s="2">
        <v>44284.484722222223</v>
      </c>
      <c r="B1200" t="s">
        <v>162</v>
      </c>
      <c r="C1200" t="s">
        <v>1249</v>
      </c>
    </row>
    <row r="1201" spans="1:4" x14ac:dyDescent="0.25">
      <c r="A1201" s="2">
        <v>44284.484722222223</v>
      </c>
      <c r="B1201" t="s">
        <v>162</v>
      </c>
      <c r="D1201" t="s">
        <v>898</v>
      </c>
    </row>
    <row r="1202" spans="1:4" x14ac:dyDescent="0.25">
      <c r="A1202" s="2">
        <v>44284.48541666667</v>
      </c>
      <c r="B1202" t="s">
        <v>162</v>
      </c>
      <c r="C1202" t="s">
        <v>6987</v>
      </c>
    </row>
    <row r="1203" spans="1:4" x14ac:dyDescent="0.25">
      <c r="A1203" s="2">
        <v>44284.48541666667</v>
      </c>
      <c r="B1203" t="s">
        <v>162</v>
      </c>
      <c r="D1203" t="s">
        <v>902</v>
      </c>
    </row>
    <row r="1204" spans="1:4" x14ac:dyDescent="0.25">
      <c r="A1204" s="2">
        <v>44284.486111111109</v>
      </c>
      <c r="B1204" t="s">
        <v>164</v>
      </c>
      <c r="C1204" t="s">
        <v>6549</v>
      </c>
    </row>
    <row r="1205" spans="1:4" x14ac:dyDescent="0.25">
      <c r="A1205" s="2">
        <v>44284.486111111109</v>
      </c>
      <c r="B1205" t="s">
        <v>164</v>
      </c>
      <c r="D1205" t="s">
        <v>871</v>
      </c>
    </row>
    <row r="1206" spans="1:4" x14ac:dyDescent="0.25">
      <c r="A1206" s="2">
        <v>44284.486805555556</v>
      </c>
      <c r="B1206" t="s">
        <v>164</v>
      </c>
      <c r="C1206" t="s">
        <v>6550</v>
      </c>
    </row>
    <row r="1207" spans="1:4" x14ac:dyDescent="0.25">
      <c r="A1207" s="2">
        <v>44284.486805555556</v>
      </c>
      <c r="B1207" t="s">
        <v>164</v>
      </c>
      <c r="C1207" t="s">
        <v>6551</v>
      </c>
    </row>
    <row r="1208" spans="1:4" x14ac:dyDescent="0.25">
      <c r="A1208" s="2">
        <v>44284.486805555556</v>
      </c>
      <c r="B1208" t="s">
        <v>164</v>
      </c>
      <c r="D1208" t="s">
        <v>872</v>
      </c>
    </row>
    <row r="1209" spans="1:4" x14ac:dyDescent="0.25">
      <c r="A1209" s="2">
        <v>44284.486805555556</v>
      </c>
      <c r="B1209" t="s">
        <v>164</v>
      </c>
      <c r="D1209" t="s">
        <v>827</v>
      </c>
    </row>
    <row r="1210" spans="1:4" x14ac:dyDescent="0.25">
      <c r="A1210" s="2">
        <v>44284.488194444442</v>
      </c>
      <c r="B1210" t="s">
        <v>164</v>
      </c>
      <c r="C1210" t="s">
        <v>6552</v>
      </c>
    </row>
    <row r="1211" spans="1:4" x14ac:dyDescent="0.25">
      <c r="A1211" s="2">
        <v>44284.488194444442</v>
      </c>
      <c r="B1211" t="s">
        <v>164</v>
      </c>
      <c r="C1211" t="s">
        <v>1249</v>
      </c>
    </row>
    <row r="1212" spans="1:4" x14ac:dyDescent="0.25">
      <c r="A1212" s="2">
        <v>44284.488194444442</v>
      </c>
      <c r="B1212" t="s">
        <v>172</v>
      </c>
      <c r="C1212" t="s">
        <v>8237</v>
      </c>
    </row>
    <row r="1213" spans="1:4" x14ac:dyDescent="0.25">
      <c r="A1213" s="2">
        <v>44284.488194444442</v>
      </c>
      <c r="B1213" t="s">
        <v>172</v>
      </c>
      <c r="C1213" t="s">
        <v>6386</v>
      </c>
    </row>
    <row r="1214" spans="1:4" x14ac:dyDescent="0.25">
      <c r="A1214" s="2">
        <v>44284.488194444442</v>
      </c>
      <c r="B1214" t="s">
        <v>164</v>
      </c>
      <c r="D1214" t="s">
        <v>856</v>
      </c>
    </row>
    <row r="1215" spans="1:4" x14ac:dyDescent="0.25">
      <c r="A1215" s="2">
        <v>44284.488194444442</v>
      </c>
      <c r="B1215" t="s">
        <v>164</v>
      </c>
      <c r="D1215" t="s">
        <v>857</v>
      </c>
    </row>
    <row r="1216" spans="1:4" x14ac:dyDescent="0.25">
      <c r="A1216" s="2">
        <v>44284.488194444442</v>
      </c>
      <c r="B1216" t="s">
        <v>172</v>
      </c>
      <c r="D1216" t="s">
        <v>1073</v>
      </c>
    </row>
    <row r="1217" spans="1:4" x14ac:dyDescent="0.25">
      <c r="A1217" s="2">
        <v>44284.488194444442</v>
      </c>
      <c r="B1217" t="s">
        <v>172</v>
      </c>
      <c r="D1217" t="s">
        <v>820</v>
      </c>
    </row>
    <row r="1218" spans="1:4" x14ac:dyDescent="0.25">
      <c r="A1218" s="2">
        <v>44284.488888888889</v>
      </c>
      <c r="B1218" t="s">
        <v>172</v>
      </c>
      <c r="C1218" t="s">
        <v>8238</v>
      </c>
    </row>
    <row r="1219" spans="1:4" x14ac:dyDescent="0.25">
      <c r="A1219" s="2">
        <v>44284.488888888889</v>
      </c>
      <c r="B1219" t="s">
        <v>172</v>
      </c>
      <c r="D1219" t="s">
        <v>1062</v>
      </c>
    </row>
    <row r="1220" spans="1:4" x14ac:dyDescent="0.25">
      <c r="A1220" s="2">
        <v>44284.489583333336</v>
      </c>
      <c r="B1220" t="s">
        <v>172</v>
      </c>
      <c r="C1220" t="s">
        <v>8239</v>
      </c>
    </row>
    <row r="1221" spans="1:4" x14ac:dyDescent="0.25">
      <c r="A1221" s="2">
        <v>44284.489583333336</v>
      </c>
      <c r="B1221" t="s">
        <v>172</v>
      </c>
      <c r="D1221" t="s">
        <v>1074</v>
      </c>
    </row>
    <row r="1222" spans="1:4" x14ac:dyDescent="0.25">
      <c r="A1222" s="2">
        <v>44284.490277777775</v>
      </c>
      <c r="B1222" t="s">
        <v>172</v>
      </c>
      <c r="C1222" t="s">
        <v>8240</v>
      </c>
    </row>
    <row r="1223" spans="1:4" x14ac:dyDescent="0.25">
      <c r="A1223" s="2">
        <v>44284.490277777775</v>
      </c>
      <c r="B1223" t="s">
        <v>172</v>
      </c>
      <c r="C1223" t="s">
        <v>6386</v>
      </c>
    </row>
    <row r="1224" spans="1:4" x14ac:dyDescent="0.25">
      <c r="A1224" s="2">
        <v>44284.490277777775</v>
      </c>
      <c r="B1224" t="s">
        <v>172</v>
      </c>
      <c r="D1224" t="s">
        <v>856</v>
      </c>
    </row>
    <row r="1225" spans="1:4" x14ac:dyDescent="0.25">
      <c r="A1225" s="2">
        <v>44284.490277777775</v>
      </c>
      <c r="B1225" t="s">
        <v>172</v>
      </c>
      <c r="D1225" t="s">
        <v>857</v>
      </c>
    </row>
    <row r="1226" spans="1:4" x14ac:dyDescent="0.25">
      <c r="A1226" s="2">
        <v>44284.490972222222</v>
      </c>
      <c r="B1226" t="s">
        <v>172</v>
      </c>
      <c r="C1226" t="s">
        <v>8241</v>
      </c>
    </row>
    <row r="1227" spans="1:4" x14ac:dyDescent="0.25">
      <c r="A1227" s="2">
        <v>44284.490972222222</v>
      </c>
      <c r="B1227" t="s">
        <v>172</v>
      </c>
      <c r="C1227" t="s">
        <v>6713</v>
      </c>
    </row>
    <row r="1228" spans="1:4" x14ac:dyDescent="0.25">
      <c r="A1228" s="2">
        <v>44284.490972222222</v>
      </c>
      <c r="B1228" t="s">
        <v>172</v>
      </c>
      <c r="C1228" t="s">
        <v>8242</v>
      </c>
    </row>
    <row r="1229" spans="1:4" x14ac:dyDescent="0.25">
      <c r="A1229" s="2">
        <v>44284.490972222222</v>
      </c>
      <c r="B1229" t="s">
        <v>172</v>
      </c>
      <c r="C1229" t="s">
        <v>8243</v>
      </c>
    </row>
    <row r="1230" spans="1:4" x14ac:dyDescent="0.25">
      <c r="A1230" s="2">
        <v>44284.490972222222</v>
      </c>
      <c r="B1230" t="s">
        <v>172</v>
      </c>
      <c r="C1230" t="s">
        <v>8244</v>
      </c>
    </row>
    <row r="1231" spans="1:4" x14ac:dyDescent="0.25">
      <c r="A1231" s="2">
        <v>44284.490972222222</v>
      </c>
      <c r="B1231" t="s">
        <v>172</v>
      </c>
      <c r="D1231" t="s">
        <v>825</v>
      </c>
    </row>
    <row r="1232" spans="1:4" x14ac:dyDescent="0.25">
      <c r="A1232" s="2">
        <v>44284.490972222222</v>
      </c>
      <c r="B1232" t="s">
        <v>172</v>
      </c>
      <c r="D1232" t="s">
        <v>826</v>
      </c>
    </row>
    <row r="1233" spans="1:4" x14ac:dyDescent="0.25">
      <c r="A1233" s="2">
        <v>44284.490972222222</v>
      </c>
      <c r="B1233" t="s">
        <v>172</v>
      </c>
      <c r="D1233" t="s">
        <v>841</v>
      </c>
    </row>
    <row r="1234" spans="1:4" x14ac:dyDescent="0.25">
      <c r="A1234" s="2">
        <v>44284.490972222222</v>
      </c>
      <c r="B1234" t="s">
        <v>172</v>
      </c>
      <c r="D1234" t="s">
        <v>850</v>
      </c>
    </row>
    <row r="1235" spans="1:4" x14ac:dyDescent="0.25">
      <c r="A1235" s="2">
        <v>44284.490972222222</v>
      </c>
      <c r="B1235" t="s">
        <v>172</v>
      </c>
      <c r="D1235" t="s">
        <v>893</v>
      </c>
    </row>
    <row r="1236" spans="1:4" x14ac:dyDescent="0.25">
      <c r="A1236" s="2">
        <v>44284.491666666669</v>
      </c>
      <c r="B1236" t="s">
        <v>172</v>
      </c>
      <c r="C1236" t="s">
        <v>8245</v>
      </c>
    </row>
    <row r="1237" spans="1:4" x14ac:dyDescent="0.25">
      <c r="A1237" s="2">
        <v>44284.491666666669</v>
      </c>
      <c r="B1237" t="s">
        <v>172</v>
      </c>
      <c r="C1237" t="s">
        <v>8246</v>
      </c>
    </row>
    <row r="1238" spans="1:4" x14ac:dyDescent="0.25">
      <c r="A1238" s="2">
        <v>44284.491666666669</v>
      </c>
      <c r="B1238" t="s">
        <v>172</v>
      </c>
      <c r="C1238" t="s">
        <v>8247</v>
      </c>
    </row>
    <row r="1239" spans="1:4" x14ac:dyDescent="0.25">
      <c r="A1239" s="2">
        <v>44284.491666666669</v>
      </c>
      <c r="B1239" t="s">
        <v>172</v>
      </c>
      <c r="C1239" t="s">
        <v>6386</v>
      </c>
    </row>
    <row r="1240" spans="1:4" x14ac:dyDescent="0.25">
      <c r="A1240" s="2">
        <v>44284.491666666669</v>
      </c>
      <c r="B1240" t="s">
        <v>172</v>
      </c>
      <c r="C1240" t="s">
        <v>8248</v>
      </c>
    </row>
    <row r="1241" spans="1:4" x14ac:dyDescent="0.25">
      <c r="A1241" s="2">
        <v>44284.491666666669</v>
      </c>
      <c r="B1241" t="s">
        <v>172</v>
      </c>
      <c r="D1241" t="s">
        <v>975</v>
      </c>
    </row>
    <row r="1242" spans="1:4" x14ac:dyDescent="0.25">
      <c r="A1242" s="2">
        <v>44284.491666666669</v>
      </c>
      <c r="B1242" t="s">
        <v>172</v>
      </c>
      <c r="D1242" t="s">
        <v>896</v>
      </c>
    </row>
    <row r="1243" spans="1:4" x14ac:dyDescent="0.25">
      <c r="A1243" s="2">
        <v>44284.491666666669</v>
      </c>
      <c r="B1243" t="s">
        <v>172</v>
      </c>
      <c r="D1243" t="s">
        <v>886</v>
      </c>
    </row>
    <row r="1244" spans="1:4" x14ac:dyDescent="0.25">
      <c r="A1244" s="2">
        <v>44284.491666666669</v>
      </c>
      <c r="B1244" t="s">
        <v>172</v>
      </c>
      <c r="D1244" t="s">
        <v>898</v>
      </c>
    </row>
    <row r="1245" spans="1:4" x14ac:dyDescent="0.25">
      <c r="A1245" s="2">
        <v>44284.491666666669</v>
      </c>
      <c r="B1245" t="s">
        <v>172</v>
      </c>
      <c r="D1245" t="s">
        <v>972</v>
      </c>
    </row>
    <row r="1246" spans="1:4" x14ac:dyDescent="0.25">
      <c r="A1246" s="2">
        <v>44286.671527777777</v>
      </c>
      <c r="B1246" t="s">
        <v>164</v>
      </c>
      <c r="C1246" t="s">
        <v>1249</v>
      </c>
    </row>
    <row r="1247" spans="1:4" x14ac:dyDescent="0.25">
      <c r="A1247" s="2">
        <v>44286.671527777777</v>
      </c>
      <c r="B1247" t="s">
        <v>164</v>
      </c>
      <c r="D1247" t="s">
        <v>1035</v>
      </c>
    </row>
    <row r="1248" spans="1:4" x14ac:dyDescent="0.25">
      <c r="A1248" s="2">
        <v>44286.672222222223</v>
      </c>
      <c r="B1248" t="s">
        <v>164</v>
      </c>
      <c r="C1248" t="s">
        <v>1249</v>
      </c>
    </row>
    <row r="1249" spans="1:4" x14ac:dyDescent="0.25">
      <c r="A1249" s="2">
        <v>44286.672222222223</v>
      </c>
      <c r="B1249" t="s">
        <v>164</v>
      </c>
      <c r="C1249" t="s">
        <v>7893</v>
      </c>
    </row>
    <row r="1250" spans="1:4" x14ac:dyDescent="0.25">
      <c r="A1250" s="2">
        <v>44286.672222222223</v>
      </c>
      <c r="B1250" t="s">
        <v>164</v>
      </c>
      <c r="D1250" t="s">
        <v>820</v>
      </c>
    </row>
    <row r="1251" spans="1:4" x14ac:dyDescent="0.25">
      <c r="A1251" s="2">
        <v>44286.672222222223</v>
      </c>
      <c r="B1251" t="s">
        <v>164</v>
      </c>
      <c r="D1251" t="s">
        <v>870</v>
      </c>
    </row>
    <row r="1252" spans="1:4" x14ac:dyDescent="0.25">
      <c r="A1252" s="2">
        <v>44286.67291666667</v>
      </c>
      <c r="B1252" t="s">
        <v>164</v>
      </c>
      <c r="C1252" t="s">
        <v>1249</v>
      </c>
    </row>
    <row r="1253" spans="1:4" x14ac:dyDescent="0.25">
      <c r="A1253" s="2">
        <v>44286.67291666667</v>
      </c>
      <c r="B1253" t="s">
        <v>164</v>
      </c>
      <c r="D1253" t="s">
        <v>860</v>
      </c>
    </row>
    <row r="1254" spans="1:4" x14ac:dyDescent="0.25">
      <c r="A1254" s="2">
        <v>44286.677777777775</v>
      </c>
      <c r="B1254" t="s">
        <v>171</v>
      </c>
      <c r="C1254" t="s">
        <v>7894</v>
      </c>
    </row>
    <row r="1255" spans="1:4" x14ac:dyDescent="0.25">
      <c r="A1255" s="2">
        <v>44286.677777777775</v>
      </c>
      <c r="B1255" t="s">
        <v>171</v>
      </c>
      <c r="C1255" t="s">
        <v>1249</v>
      </c>
    </row>
    <row r="1256" spans="1:4" x14ac:dyDescent="0.25">
      <c r="A1256" s="2">
        <v>44286.677777777775</v>
      </c>
      <c r="B1256" t="s">
        <v>171</v>
      </c>
      <c r="D1256" t="s">
        <v>1036</v>
      </c>
    </row>
    <row r="1257" spans="1:4" x14ac:dyDescent="0.25">
      <c r="A1257" s="2">
        <v>44286.677777777775</v>
      </c>
      <c r="B1257" t="s">
        <v>171</v>
      </c>
      <c r="D1257" t="s">
        <v>820</v>
      </c>
    </row>
    <row r="1258" spans="1:4" x14ac:dyDescent="0.25">
      <c r="A1258" s="2">
        <v>44292.638888888891</v>
      </c>
      <c r="B1258" t="s">
        <v>179</v>
      </c>
      <c r="C1258" t="s">
        <v>6200</v>
      </c>
    </row>
    <row r="1259" spans="1:4" x14ac:dyDescent="0.25">
      <c r="A1259" s="2">
        <v>44292.638888888891</v>
      </c>
      <c r="B1259" t="s">
        <v>179</v>
      </c>
      <c r="D1259" t="s">
        <v>993</v>
      </c>
    </row>
    <row r="1260" spans="1:4" x14ac:dyDescent="0.25">
      <c r="A1260" s="2">
        <v>44292.643055555556</v>
      </c>
      <c r="B1260" t="s">
        <v>183</v>
      </c>
      <c r="C1260" t="s">
        <v>6386</v>
      </c>
    </row>
    <row r="1261" spans="1:4" x14ac:dyDescent="0.25">
      <c r="A1261" s="2">
        <v>44292.643055555556</v>
      </c>
      <c r="B1261" t="s">
        <v>183</v>
      </c>
      <c r="C1261" t="s">
        <v>6386</v>
      </c>
    </row>
    <row r="1262" spans="1:4" x14ac:dyDescent="0.25">
      <c r="A1262" s="2">
        <v>44292.643055555556</v>
      </c>
      <c r="B1262" t="s">
        <v>183</v>
      </c>
      <c r="D1262" t="s">
        <v>943</v>
      </c>
    </row>
    <row r="1263" spans="1:4" x14ac:dyDescent="0.25">
      <c r="A1263" s="2">
        <v>44292.643055555556</v>
      </c>
      <c r="B1263" t="s">
        <v>183</v>
      </c>
      <c r="D1263" t="s">
        <v>820</v>
      </c>
    </row>
    <row r="1264" spans="1:4" x14ac:dyDescent="0.25">
      <c r="A1264" s="2">
        <v>44292.643750000003</v>
      </c>
      <c r="B1264" t="s">
        <v>189</v>
      </c>
      <c r="C1264" t="s">
        <v>6386</v>
      </c>
    </row>
    <row r="1265" spans="1:4" x14ac:dyDescent="0.25">
      <c r="A1265" s="2">
        <v>44292.643750000003</v>
      </c>
      <c r="B1265" t="s">
        <v>164</v>
      </c>
      <c r="C1265" t="s">
        <v>6429</v>
      </c>
    </row>
    <row r="1266" spans="1:4" x14ac:dyDescent="0.25">
      <c r="A1266" s="2">
        <v>44292.643750000003</v>
      </c>
      <c r="B1266" t="s">
        <v>1115</v>
      </c>
      <c r="C1266" t="s">
        <v>6396</v>
      </c>
    </row>
    <row r="1267" spans="1:4" x14ac:dyDescent="0.25">
      <c r="A1267" s="2">
        <v>44292.643750000003</v>
      </c>
      <c r="B1267" t="s">
        <v>189</v>
      </c>
      <c r="D1267" t="s">
        <v>926</v>
      </c>
    </row>
    <row r="1268" spans="1:4" x14ac:dyDescent="0.25">
      <c r="A1268" s="2">
        <v>44292.643750000003</v>
      </c>
      <c r="B1268" t="s">
        <v>164</v>
      </c>
      <c r="D1268" t="s">
        <v>865</v>
      </c>
    </row>
    <row r="1269" spans="1:4" x14ac:dyDescent="0.25">
      <c r="A1269" s="2">
        <v>44292.643750000003</v>
      </c>
      <c r="B1269" t="s">
        <v>1115</v>
      </c>
      <c r="D1269" t="s">
        <v>1116</v>
      </c>
    </row>
    <row r="1270" spans="1:4" x14ac:dyDescent="0.25">
      <c r="A1270" s="2">
        <v>44292.644444444442</v>
      </c>
      <c r="B1270" t="s">
        <v>165</v>
      </c>
      <c r="C1270" t="s">
        <v>6421</v>
      </c>
    </row>
    <row r="1271" spans="1:4" x14ac:dyDescent="0.25">
      <c r="A1271" s="2">
        <v>44292.644444444442</v>
      </c>
      <c r="B1271" t="s">
        <v>189</v>
      </c>
      <c r="C1271" t="s">
        <v>6386</v>
      </c>
    </row>
    <row r="1272" spans="1:4" x14ac:dyDescent="0.25">
      <c r="A1272" s="2">
        <v>44292.644444444442</v>
      </c>
      <c r="B1272" t="s">
        <v>164</v>
      </c>
      <c r="C1272" t="s">
        <v>6863</v>
      </c>
    </row>
    <row r="1273" spans="1:4" x14ac:dyDescent="0.25">
      <c r="A1273" s="2">
        <v>44292.644444444442</v>
      </c>
      <c r="B1273" t="s">
        <v>187</v>
      </c>
      <c r="C1273" t="s">
        <v>6386</v>
      </c>
    </row>
    <row r="1274" spans="1:4" x14ac:dyDescent="0.25">
      <c r="A1274" s="2">
        <v>44292.644444444442</v>
      </c>
      <c r="B1274" t="s">
        <v>187</v>
      </c>
      <c r="C1274" t="s">
        <v>6386</v>
      </c>
    </row>
    <row r="1275" spans="1:4" x14ac:dyDescent="0.25">
      <c r="A1275" s="2">
        <v>44292.644444444442</v>
      </c>
      <c r="B1275" t="s">
        <v>176</v>
      </c>
      <c r="C1275" t="s">
        <v>6386</v>
      </c>
    </row>
    <row r="1276" spans="1:4" x14ac:dyDescent="0.25">
      <c r="A1276" s="2">
        <v>44292.644444444442</v>
      </c>
      <c r="B1276" t="s">
        <v>176</v>
      </c>
      <c r="C1276" t="s">
        <v>6443</v>
      </c>
    </row>
    <row r="1277" spans="1:4" x14ac:dyDescent="0.25">
      <c r="A1277" s="2">
        <v>44292.644444444442</v>
      </c>
      <c r="B1277" t="s">
        <v>183</v>
      </c>
      <c r="C1277" t="s">
        <v>7423</v>
      </c>
    </row>
    <row r="1278" spans="1:4" x14ac:dyDescent="0.25">
      <c r="A1278" s="2">
        <v>44292.644444444442</v>
      </c>
      <c r="B1278" t="s">
        <v>162</v>
      </c>
      <c r="C1278" t="s">
        <v>7744</v>
      </c>
    </row>
    <row r="1279" spans="1:4" x14ac:dyDescent="0.25">
      <c r="A1279" s="2">
        <v>44292.644444444442</v>
      </c>
      <c r="B1279" t="s">
        <v>163</v>
      </c>
      <c r="C1279" t="s">
        <v>6386</v>
      </c>
    </row>
    <row r="1280" spans="1:4" x14ac:dyDescent="0.25">
      <c r="A1280" s="2">
        <v>44292.644444444442</v>
      </c>
      <c r="B1280" t="s">
        <v>163</v>
      </c>
      <c r="C1280" t="s">
        <v>6396</v>
      </c>
    </row>
    <row r="1281" spans="1:3" x14ac:dyDescent="0.25">
      <c r="A1281" s="2">
        <v>44292.644444444442</v>
      </c>
      <c r="B1281" t="s">
        <v>164</v>
      </c>
      <c r="C1281" t="s">
        <v>6429</v>
      </c>
    </row>
    <row r="1282" spans="1:3" x14ac:dyDescent="0.25">
      <c r="A1282" s="2">
        <v>44292.644444444442</v>
      </c>
      <c r="B1282" t="s">
        <v>163</v>
      </c>
      <c r="C1282" t="s">
        <v>8047</v>
      </c>
    </row>
    <row r="1283" spans="1:3" x14ac:dyDescent="0.25">
      <c r="A1283" s="2">
        <v>44292.644444444442</v>
      </c>
      <c r="B1283" t="s">
        <v>163</v>
      </c>
      <c r="C1283" t="s">
        <v>6386</v>
      </c>
    </row>
    <row r="1284" spans="1:3" x14ac:dyDescent="0.25">
      <c r="A1284" s="2">
        <v>44292.644444444442</v>
      </c>
      <c r="B1284" t="s">
        <v>191</v>
      </c>
      <c r="C1284" t="s">
        <v>8326</v>
      </c>
    </row>
    <row r="1285" spans="1:3" x14ac:dyDescent="0.25">
      <c r="A1285" s="2">
        <v>44292.644444444442</v>
      </c>
      <c r="B1285" t="s">
        <v>191</v>
      </c>
      <c r="C1285" t="s">
        <v>6386</v>
      </c>
    </row>
    <row r="1286" spans="1:3" x14ac:dyDescent="0.25">
      <c r="A1286" s="2">
        <v>44292.644444444442</v>
      </c>
      <c r="B1286" t="s">
        <v>163</v>
      </c>
      <c r="C1286" t="s">
        <v>8410</v>
      </c>
    </row>
    <row r="1287" spans="1:3" x14ac:dyDescent="0.25">
      <c r="A1287" s="2">
        <v>44292.644444444442</v>
      </c>
      <c r="B1287" t="s">
        <v>163</v>
      </c>
      <c r="C1287" t="s">
        <v>6920</v>
      </c>
    </row>
    <row r="1288" spans="1:3" x14ac:dyDescent="0.25">
      <c r="A1288" s="2">
        <v>44292.644444444442</v>
      </c>
      <c r="B1288" t="s">
        <v>181</v>
      </c>
      <c r="C1288" t="s">
        <v>6443</v>
      </c>
    </row>
    <row r="1289" spans="1:3" x14ac:dyDescent="0.25">
      <c r="A1289" s="2">
        <v>44292.644444444442</v>
      </c>
      <c r="B1289" t="s">
        <v>163</v>
      </c>
      <c r="C1289" t="s">
        <v>6386</v>
      </c>
    </row>
    <row r="1290" spans="1:3" x14ac:dyDescent="0.25">
      <c r="A1290" s="2">
        <v>44292.644444444442</v>
      </c>
      <c r="B1290" t="s">
        <v>1115</v>
      </c>
      <c r="C1290" t="s">
        <v>6396</v>
      </c>
    </row>
    <row r="1291" spans="1:3" x14ac:dyDescent="0.25">
      <c r="A1291" s="2">
        <v>44292.644444444442</v>
      </c>
      <c r="B1291" t="s">
        <v>181</v>
      </c>
      <c r="C1291" t="s">
        <v>9180</v>
      </c>
    </row>
    <row r="1292" spans="1:3" x14ac:dyDescent="0.25">
      <c r="A1292" s="2">
        <v>44292.644444444442</v>
      </c>
      <c r="B1292" t="s">
        <v>174</v>
      </c>
      <c r="C1292" t="s">
        <v>6386</v>
      </c>
    </row>
    <row r="1293" spans="1:3" x14ac:dyDescent="0.25">
      <c r="A1293" s="2">
        <v>44292.644444444442</v>
      </c>
      <c r="B1293" t="s">
        <v>174</v>
      </c>
      <c r="C1293" t="s">
        <v>6386</v>
      </c>
    </row>
    <row r="1294" spans="1:3" x14ac:dyDescent="0.25">
      <c r="A1294" s="2">
        <v>44292.644444444442</v>
      </c>
      <c r="B1294" t="s">
        <v>169</v>
      </c>
      <c r="C1294" t="s">
        <v>6396</v>
      </c>
    </row>
    <row r="1295" spans="1:3" x14ac:dyDescent="0.25">
      <c r="A1295" s="2">
        <v>44292.644444444442</v>
      </c>
      <c r="B1295" t="s">
        <v>169</v>
      </c>
      <c r="C1295" t="s">
        <v>6396</v>
      </c>
    </row>
    <row r="1296" spans="1:3" x14ac:dyDescent="0.25">
      <c r="A1296" s="2">
        <v>44292.644444444442</v>
      </c>
      <c r="B1296" t="s">
        <v>169</v>
      </c>
      <c r="C1296" t="s">
        <v>9742</v>
      </c>
    </row>
    <row r="1297" spans="1:4" x14ac:dyDescent="0.25">
      <c r="A1297" s="2">
        <v>44292.644444444442</v>
      </c>
      <c r="B1297" t="s">
        <v>165</v>
      </c>
      <c r="D1297" t="s">
        <v>837</v>
      </c>
    </row>
    <row r="1298" spans="1:4" x14ac:dyDescent="0.25">
      <c r="A1298" s="2">
        <v>44292.644444444442</v>
      </c>
      <c r="B1298" t="s">
        <v>189</v>
      </c>
      <c r="D1298" t="s">
        <v>820</v>
      </c>
    </row>
    <row r="1299" spans="1:4" x14ac:dyDescent="0.25">
      <c r="A1299" s="2">
        <v>44292.644444444442</v>
      </c>
      <c r="B1299" t="s">
        <v>164</v>
      </c>
      <c r="D1299" t="s">
        <v>865</v>
      </c>
    </row>
    <row r="1300" spans="1:4" x14ac:dyDescent="0.25">
      <c r="A1300" s="2">
        <v>44292.644444444442</v>
      </c>
      <c r="B1300" t="s">
        <v>187</v>
      </c>
      <c r="D1300" t="s">
        <v>985</v>
      </c>
    </row>
    <row r="1301" spans="1:4" x14ac:dyDescent="0.25">
      <c r="A1301" s="2">
        <v>44292.644444444442</v>
      </c>
      <c r="B1301" t="s">
        <v>187</v>
      </c>
      <c r="D1301" t="s">
        <v>820</v>
      </c>
    </row>
    <row r="1302" spans="1:4" x14ac:dyDescent="0.25">
      <c r="A1302" s="2">
        <v>44292.644444444442</v>
      </c>
      <c r="B1302" t="s">
        <v>176</v>
      </c>
      <c r="D1302" t="s">
        <v>997</v>
      </c>
    </row>
    <row r="1303" spans="1:4" x14ac:dyDescent="0.25">
      <c r="A1303" s="2">
        <v>44292.644444444442</v>
      </c>
      <c r="B1303" t="s">
        <v>176</v>
      </c>
      <c r="D1303" t="s">
        <v>820</v>
      </c>
    </row>
    <row r="1304" spans="1:4" x14ac:dyDescent="0.25">
      <c r="A1304" s="2">
        <v>44292.644444444442</v>
      </c>
      <c r="B1304" t="s">
        <v>183</v>
      </c>
      <c r="D1304" t="s">
        <v>981</v>
      </c>
    </row>
    <row r="1305" spans="1:4" x14ac:dyDescent="0.25">
      <c r="A1305" s="2">
        <v>44292.644444444442</v>
      </c>
      <c r="B1305" t="s">
        <v>162</v>
      </c>
      <c r="D1305" t="s">
        <v>875</v>
      </c>
    </row>
    <row r="1306" spans="1:4" x14ac:dyDescent="0.25">
      <c r="A1306" s="2">
        <v>44292.644444444442</v>
      </c>
      <c r="B1306" t="s">
        <v>163</v>
      </c>
      <c r="D1306" t="s">
        <v>956</v>
      </c>
    </row>
    <row r="1307" spans="1:4" x14ac:dyDescent="0.25">
      <c r="A1307" s="2">
        <v>44292.644444444442</v>
      </c>
      <c r="B1307" t="s">
        <v>163</v>
      </c>
      <c r="D1307" t="s">
        <v>820</v>
      </c>
    </row>
    <row r="1308" spans="1:4" x14ac:dyDescent="0.25">
      <c r="A1308" s="2">
        <v>44292.644444444442</v>
      </c>
      <c r="B1308" t="s">
        <v>164</v>
      </c>
      <c r="D1308" t="s">
        <v>820</v>
      </c>
    </row>
    <row r="1309" spans="1:4" x14ac:dyDescent="0.25">
      <c r="A1309" s="2">
        <v>44292.644444444442</v>
      </c>
      <c r="B1309" t="s">
        <v>163</v>
      </c>
      <c r="D1309" t="s">
        <v>956</v>
      </c>
    </row>
    <row r="1310" spans="1:4" x14ac:dyDescent="0.25">
      <c r="A1310" s="2">
        <v>44292.644444444442</v>
      </c>
      <c r="B1310" t="s">
        <v>163</v>
      </c>
      <c r="D1310" t="s">
        <v>820</v>
      </c>
    </row>
    <row r="1311" spans="1:4" x14ac:dyDescent="0.25">
      <c r="A1311" s="2">
        <v>44292.644444444442</v>
      </c>
      <c r="B1311" t="s">
        <v>191</v>
      </c>
      <c r="D1311" t="s">
        <v>1075</v>
      </c>
    </row>
    <row r="1312" spans="1:4" x14ac:dyDescent="0.25">
      <c r="A1312" s="2">
        <v>44292.644444444442</v>
      </c>
      <c r="B1312" t="s">
        <v>191</v>
      </c>
      <c r="D1312" t="s">
        <v>820</v>
      </c>
    </row>
    <row r="1313" spans="1:4" x14ac:dyDescent="0.25">
      <c r="A1313" s="2">
        <v>44292.644444444442</v>
      </c>
      <c r="B1313" t="s">
        <v>163</v>
      </c>
      <c r="D1313" t="s">
        <v>956</v>
      </c>
    </row>
    <row r="1314" spans="1:4" x14ac:dyDescent="0.25">
      <c r="A1314" s="2">
        <v>44292.644444444442</v>
      </c>
      <c r="B1314" t="s">
        <v>163</v>
      </c>
      <c r="D1314" t="s">
        <v>820</v>
      </c>
    </row>
    <row r="1315" spans="1:4" x14ac:dyDescent="0.25">
      <c r="A1315" s="2">
        <v>44292.644444444442</v>
      </c>
      <c r="B1315" t="s">
        <v>181</v>
      </c>
      <c r="D1315" t="s">
        <v>980</v>
      </c>
    </row>
    <row r="1316" spans="1:4" x14ac:dyDescent="0.25">
      <c r="A1316" s="2">
        <v>44292.644444444442</v>
      </c>
      <c r="B1316" t="s">
        <v>163</v>
      </c>
      <c r="D1316" t="s">
        <v>956</v>
      </c>
    </row>
    <row r="1317" spans="1:4" x14ac:dyDescent="0.25">
      <c r="A1317" s="2">
        <v>44292.644444444442</v>
      </c>
      <c r="B1317" t="s">
        <v>1115</v>
      </c>
      <c r="D1317" t="s">
        <v>820</v>
      </c>
    </row>
    <row r="1318" spans="1:4" x14ac:dyDescent="0.25">
      <c r="A1318" s="2">
        <v>44292.644444444442</v>
      </c>
      <c r="B1318" t="s">
        <v>181</v>
      </c>
      <c r="D1318" t="s">
        <v>980</v>
      </c>
    </row>
    <row r="1319" spans="1:4" x14ac:dyDescent="0.25">
      <c r="A1319" s="2">
        <v>44292.644444444442</v>
      </c>
      <c r="B1319" t="s">
        <v>174</v>
      </c>
      <c r="D1319" t="s">
        <v>882</v>
      </c>
    </row>
    <row r="1320" spans="1:4" x14ac:dyDescent="0.25">
      <c r="A1320" s="2">
        <v>44292.644444444442</v>
      </c>
      <c r="B1320" t="s">
        <v>174</v>
      </c>
      <c r="D1320" t="s">
        <v>820</v>
      </c>
    </row>
    <row r="1321" spans="1:4" x14ac:dyDescent="0.25">
      <c r="A1321" s="2">
        <v>44292.644444444442</v>
      </c>
      <c r="B1321" t="s">
        <v>169</v>
      </c>
      <c r="D1321" t="s">
        <v>977</v>
      </c>
    </row>
    <row r="1322" spans="1:4" x14ac:dyDescent="0.25">
      <c r="A1322" s="2">
        <v>44292.644444444442</v>
      </c>
      <c r="B1322" t="s">
        <v>169</v>
      </c>
      <c r="D1322" t="s">
        <v>820</v>
      </c>
    </row>
    <row r="1323" spans="1:4" x14ac:dyDescent="0.25">
      <c r="A1323" s="2">
        <v>44292.644444444442</v>
      </c>
      <c r="B1323" t="s">
        <v>169</v>
      </c>
      <c r="D1323" t="s">
        <v>964</v>
      </c>
    </row>
    <row r="1324" spans="1:4" x14ac:dyDescent="0.25">
      <c r="A1324" s="2">
        <v>44292.645138888889</v>
      </c>
      <c r="B1324" t="s">
        <v>165</v>
      </c>
      <c r="C1324" t="s">
        <v>6422</v>
      </c>
    </row>
    <row r="1325" spans="1:4" x14ac:dyDescent="0.25">
      <c r="A1325" s="2">
        <v>44292.645138888889</v>
      </c>
      <c r="B1325" t="s">
        <v>164</v>
      </c>
      <c r="C1325" t="s">
        <v>6864</v>
      </c>
    </row>
    <row r="1326" spans="1:4" x14ac:dyDescent="0.25">
      <c r="A1326" s="2">
        <v>44292.645138888889</v>
      </c>
      <c r="B1326" t="s">
        <v>183</v>
      </c>
      <c r="C1326" t="s">
        <v>6386</v>
      </c>
    </row>
    <row r="1327" spans="1:4" x14ac:dyDescent="0.25">
      <c r="A1327" s="2">
        <v>44292.645138888889</v>
      </c>
      <c r="B1327" t="s">
        <v>164</v>
      </c>
      <c r="C1327" t="s">
        <v>7848</v>
      </c>
    </row>
    <row r="1328" spans="1:4" x14ac:dyDescent="0.25">
      <c r="A1328" s="2">
        <v>44292.645138888889</v>
      </c>
      <c r="B1328" t="s">
        <v>164</v>
      </c>
      <c r="C1328" t="s">
        <v>7957</v>
      </c>
    </row>
    <row r="1329" spans="1:4" x14ac:dyDescent="0.25">
      <c r="A1329" s="2">
        <v>44292.645138888889</v>
      </c>
      <c r="B1329" t="s">
        <v>163</v>
      </c>
      <c r="C1329" t="s">
        <v>8048</v>
      </c>
    </row>
    <row r="1330" spans="1:4" x14ac:dyDescent="0.25">
      <c r="A1330" s="2">
        <v>44292.645138888889</v>
      </c>
      <c r="B1330" t="s">
        <v>175</v>
      </c>
      <c r="C1330" t="s">
        <v>6396</v>
      </c>
    </row>
    <row r="1331" spans="1:4" x14ac:dyDescent="0.25">
      <c r="A1331" s="2">
        <v>44292.645138888889</v>
      </c>
      <c r="B1331" t="s">
        <v>175</v>
      </c>
      <c r="C1331" t="s">
        <v>6396</v>
      </c>
    </row>
    <row r="1332" spans="1:4" x14ac:dyDescent="0.25">
      <c r="A1332" s="2">
        <v>44292.645138888889</v>
      </c>
      <c r="B1332" t="s">
        <v>181</v>
      </c>
      <c r="C1332" t="s">
        <v>6396</v>
      </c>
    </row>
    <row r="1333" spans="1:4" x14ac:dyDescent="0.25">
      <c r="A1333" s="2">
        <v>44292.645138888889</v>
      </c>
      <c r="B1333" t="s">
        <v>166</v>
      </c>
      <c r="C1333" t="s">
        <v>8330</v>
      </c>
    </row>
    <row r="1334" spans="1:4" x14ac:dyDescent="0.25">
      <c r="A1334" s="2">
        <v>44292.645138888889</v>
      </c>
      <c r="B1334" t="s">
        <v>163</v>
      </c>
      <c r="C1334" t="s">
        <v>194</v>
      </c>
    </row>
    <row r="1335" spans="1:4" x14ac:dyDescent="0.25">
      <c r="A1335" s="2">
        <v>44292.645138888889</v>
      </c>
      <c r="B1335" t="s">
        <v>163</v>
      </c>
      <c r="C1335" t="s">
        <v>6386</v>
      </c>
    </row>
    <row r="1336" spans="1:4" x14ac:dyDescent="0.25">
      <c r="A1336" s="2">
        <v>44292.645138888889</v>
      </c>
      <c r="B1336" t="s">
        <v>175</v>
      </c>
      <c r="C1336" t="s">
        <v>6443</v>
      </c>
    </row>
    <row r="1337" spans="1:4" x14ac:dyDescent="0.25">
      <c r="A1337" s="2">
        <v>44292.645138888889</v>
      </c>
      <c r="B1337" t="s">
        <v>174</v>
      </c>
      <c r="C1337" t="s">
        <v>9206</v>
      </c>
    </row>
    <row r="1338" spans="1:4" x14ac:dyDescent="0.25">
      <c r="A1338" s="2">
        <v>44292.645138888889</v>
      </c>
      <c r="B1338" t="s">
        <v>168</v>
      </c>
      <c r="C1338" t="s">
        <v>6443</v>
      </c>
    </row>
    <row r="1339" spans="1:4" x14ac:dyDescent="0.25">
      <c r="A1339" s="2">
        <v>44292.645138888889</v>
      </c>
      <c r="B1339" t="s">
        <v>165</v>
      </c>
      <c r="D1339" t="s">
        <v>838</v>
      </c>
    </row>
    <row r="1340" spans="1:4" x14ac:dyDescent="0.25">
      <c r="A1340" s="2">
        <v>44292.645138888889</v>
      </c>
      <c r="B1340" t="s">
        <v>164</v>
      </c>
      <c r="D1340" t="s">
        <v>870</v>
      </c>
    </row>
    <row r="1341" spans="1:4" x14ac:dyDescent="0.25">
      <c r="A1341" s="2">
        <v>44292.645138888889</v>
      </c>
      <c r="B1341" t="s">
        <v>183</v>
      </c>
      <c r="D1341" t="s">
        <v>880</v>
      </c>
    </row>
    <row r="1342" spans="1:4" x14ac:dyDescent="0.25">
      <c r="A1342" s="2">
        <v>44292.645138888889</v>
      </c>
      <c r="B1342" t="s">
        <v>164</v>
      </c>
      <c r="D1342" t="s">
        <v>870</v>
      </c>
    </row>
    <row r="1343" spans="1:4" x14ac:dyDescent="0.25">
      <c r="A1343" s="2">
        <v>44292.645138888889</v>
      </c>
      <c r="B1343" t="s">
        <v>164</v>
      </c>
      <c r="D1343" t="s">
        <v>865</v>
      </c>
    </row>
    <row r="1344" spans="1:4" x14ac:dyDescent="0.25">
      <c r="A1344" s="2">
        <v>44292.645138888889</v>
      </c>
      <c r="B1344" t="s">
        <v>163</v>
      </c>
      <c r="D1344" t="s">
        <v>859</v>
      </c>
    </row>
    <row r="1345" spans="1:4" x14ac:dyDescent="0.25">
      <c r="A1345" s="2">
        <v>44292.645138888889</v>
      </c>
      <c r="B1345" t="s">
        <v>175</v>
      </c>
      <c r="D1345" t="s">
        <v>919</v>
      </c>
    </row>
    <row r="1346" spans="1:4" x14ac:dyDescent="0.25">
      <c r="A1346" s="2">
        <v>44292.645138888889</v>
      </c>
      <c r="B1346" t="s">
        <v>175</v>
      </c>
      <c r="D1346" t="s">
        <v>820</v>
      </c>
    </row>
    <row r="1347" spans="1:4" x14ac:dyDescent="0.25">
      <c r="A1347" s="2">
        <v>44292.645138888889</v>
      </c>
      <c r="B1347" t="s">
        <v>181</v>
      </c>
      <c r="D1347" t="s">
        <v>980</v>
      </c>
    </row>
    <row r="1348" spans="1:4" x14ac:dyDescent="0.25">
      <c r="A1348" s="2">
        <v>44292.645138888889</v>
      </c>
      <c r="B1348" t="s">
        <v>166</v>
      </c>
      <c r="D1348" t="s">
        <v>1078</v>
      </c>
    </row>
    <row r="1349" spans="1:4" x14ac:dyDescent="0.25">
      <c r="A1349" s="2">
        <v>44292.645138888889</v>
      </c>
      <c r="B1349" t="s">
        <v>163</v>
      </c>
      <c r="D1349" t="s">
        <v>956</v>
      </c>
    </row>
    <row r="1350" spans="1:4" x14ac:dyDescent="0.25">
      <c r="A1350" s="2">
        <v>44292.645138888889</v>
      </c>
      <c r="B1350" t="s">
        <v>175</v>
      </c>
      <c r="D1350" t="s">
        <v>919</v>
      </c>
    </row>
    <row r="1351" spans="1:4" x14ac:dyDescent="0.25">
      <c r="A1351" s="2">
        <v>44292.645138888889</v>
      </c>
      <c r="B1351" t="s">
        <v>163</v>
      </c>
      <c r="D1351" t="s">
        <v>820</v>
      </c>
    </row>
    <row r="1352" spans="1:4" x14ac:dyDescent="0.25">
      <c r="A1352" s="2">
        <v>44292.645138888889</v>
      </c>
      <c r="B1352" t="s">
        <v>174</v>
      </c>
      <c r="D1352" t="s">
        <v>983</v>
      </c>
    </row>
    <row r="1353" spans="1:4" x14ac:dyDescent="0.25">
      <c r="A1353" s="2">
        <v>44292.645138888889</v>
      </c>
      <c r="B1353" t="s">
        <v>168</v>
      </c>
      <c r="D1353" t="s">
        <v>1017</v>
      </c>
    </row>
    <row r="1354" spans="1:4" x14ac:dyDescent="0.25">
      <c r="A1354" s="2">
        <v>44292.645833333336</v>
      </c>
      <c r="B1354" t="s">
        <v>162</v>
      </c>
      <c r="C1354" t="s">
        <v>6571</v>
      </c>
    </row>
    <row r="1355" spans="1:4" x14ac:dyDescent="0.25">
      <c r="A1355" s="2">
        <v>44292.645833333336</v>
      </c>
      <c r="B1355" t="s">
        <v>189</v>
      </c>
      <c r="C1355" t="s">
        <v>6747</v>
      </c>
    </row>
    <row r="1356" spans="1:4" x14ac:dyDescent="0.25">
      <c r="A1356" s="2">
        <v>44292.645833333336</v>
      </c>
      <c r="B1356" t="s">
        <v>164</v>
      </c>
      <c r="C1356" t="s">
        <v>6865</v>
      </c>
    </row>
    <row r="1357" spans="1:4" x14ac:dyDescent="0.25">
      <c r="A1357" s="2">
        <v>44292.645833333336</v>
      </c>
      <c r="B1357" t="s">
        <v>162</v>
      </c>
      <c r="C1357" t="s">
        <v>1249</v>
      </c>
    </row>
    <row r="1358" spans="1:4" x14ac:dyDescent="0.25">
      <c r="A1358" s="2">
        <v>44292.645833333336</v>
      </c>
      <c r="B1358" t="s">
        <v>164</v>
      </c>
      <c r="C1358" t="s">
        <v>2</v>
      </c>
    </row>
    <row r="1359" spans="1:4" x14ac:dyDescent="0.25">
      <c r="A1359" s="2">
        <v>44292.645833333336</v>
      </c>
      <c r="B1359" t="s">
        <v>181</v>
      </c>
      <c r="C1359" t="s">
        <v>8218</v>
      </c>
    </row>
    <row r="1360" spans="1:4" x14ac:dyDescent="0.25">
      <c r="A1360" s="2">
        <v>44292.645833333336</v>
      </c>
      <c r="B1360" t="s">
        <v>166</v>
      </c>
      <c r="C1360" t="s">
        <v>6396</v>
      </c>
    </row>
    <row r="1361" spans="1:4" x14ac:dyDescent="0.25">
      <c r="A1361" s="2">
        <v>44292.645833333336</v>
      </c>
      <c r="B1361" t="s">
        <v>163</v>
      </c>
      <c r="C1361" t="s">
        <v>8828</v>
      </c>
    </row>
    <row r="1362" spans="1:4" x14ac:dyDescent="0.25">
      <c r="A1362" s="2">
        <v>44292.645833333336</v>
      </c>
      <c r="B1362" t="s">
        <v>166</v>
      </c>
      <c r="C1362" t="s">
        <v>8859</v>
      </c>
    </row>
    <row r="1363" spans="1:4" x14ac:dyDescent="0.25">
      <c r="A1363" s="2">
        <v>44292.645833333336</v>
      </c>
      <c r="B1363" t="s">
        <v>1115</v>
      </c>
      <c r="C1363" t="s">
        <v>9141</v>
      </c>
    </row>
    <row r="1364" spans="1:4" x14ac:dyDescent="0.25">
      <c r="A1364" s="2">
        <v>44292.645833333336</v>
      </c>
      <c r="B1364" t="s">
        <v>1115</v>
      </c>
      <c r="C1364" t="s">
        <v>6396</v>
      </c>
    </row>
    <row r="1365" spans="1:4" x14ac:dyDescent="0.25">
      <c r="A1365" s="2">
        <v>44292.645833333336</v>
      </c>
      <c r="B1365" t="s">
        <v>181</v>
      </c>
      <c r="C1365" t="s">
        <v>9181</v>
      </c>
    </row>
    <row r="1366" spans="1:4" x14ac:dyDescent="0.25">
      <c r="A1366" s="2">
        <v>44292.645833333336</v>
      </c>
      <c r="B1366" t="s">
        <v>174</v>
      </c>
      <c r="C1366" t="s">
        <v>6386</v>
      </c>
    </row>
    <row r="1367" spans="1:4" x14ac:dyDescent="0.25">
      <c r="A1367" s="2">
        <v>44292.645833333336</v>
      </c>
      <c r="B1367" t="s">
        <v>169</v>
      </c>
      <c r="C1367" t="s">
        <v>6396</v>
      </c>
    </row>
    <row r="1368" spans="1:4" x14ac:dyDescent="0.25">
      <c r="A1368" s="2">
        <v>44292.645833333336</v>
      </c>
      <c r="B1368" t="s">
        <v>168</v>
      </c>
      <c r="C1368" t="s">
        <v>6443</v>
      </c>
    </row>
    <row r="1369" spans="1:4" x14ac:dyDescent="0.25">
      <c r="A1369" s="2">
        <v>44292.645833333336</v>
      </c>
      <c r="B1369" t="s">
        <v>168</v>
      </c>
      <c r="C1369" t="s">
        <v>9738</v>
      </c>
    </row>
    <row r="1370" spans="1:4" x14ac:dyDescent="0.25">
      <c r="A1370" s="2">
        <v>44292.645833333336</v>
      </c>
      <c r="B1370" t="s">
        <v>877</v>
      </c>
      <c r="C1370" t="s">
        <v>1249</v>
      </c>
    </row>
    <row r="1371" spans="1:4" x14ac:dyDescent="0.25">
      <c r="A1371" s="2">
        <v>44292.645833333336</v>
      </c>
      <c r="B1371" t="s">
        <v>877</v>
      </c>
      <c r="C1371" t="s">
        <v>6396</v>
      </c>
    </row>
    <row r="1372" spans="1:4" x14ac:dyDescent="0.25">
      <c r="A1372" s="2">
        <v>44292.645833333336</v>
      </c>
      <c r="B1372" t="s">
        <v>162</v>
      </c>
      <c r="D1372" t="s">
        <v>875</v>
      </c>
    </row>
    <row r="1373" spans="1:4" x14ac:dyDescent="0.25">
      <c r="A1373" s="2">
        <v>44292.645833333336</v>
      </c>
      <c r="B1373" t="s">
        <v>189</v>
      </c>
      <c r="D1373" t="s">
        <v>927</v>
      </c>
    </row>
    <row r="1374" spans="1:4" x14ac:dyDescent="0.25">
      <c r="A1374" s="2">
        <v>44292.645833333336</v>
      </c>
      <c r="B1374" t="s">
        <v>164</v>
      </c>
      <c r="D1374" t="s">
        <v>890</v>
      </c>
    </row>
    <row r="1375" spans="1:4" x14ac:dyDescent="0.25">
      <c r="A1375" s="2">
        <v>44292.645833333336</v>
      </c>
      <c r="B1375" t="s">
        <v>162</v>
      </c>
      <c r="D1375" t="s">
        <v>820</v>
      </c>
    </row>
    <row r="1376" spans="1:4" x14ac:dyDescent="0.25">
      <c r="A1376" s="2">
        <v>44292.645833333336</v>
      </c>
      <c r="B1376" t="s">
        <v>164</v>
      </c>
      <c r="D1376" t="s">
        <v>880</v>
      </c>
    </row>
    <row r="1377" spans="1:4" x14ac:dyDescent="0.25">
      <c r="A1377" s="2">
        <v>44292.645833333336</v>
      </c>
      <c r="B1377" t="s">
        <v>181</v>
      </c>
      <c r="D1377" t="s">
        <v>820</v>
      </c>
    </row>
    <row r="1378" spans="1:4" x14ac:dyDescent="0.25">
      <c r="A1378" s="2">
        <v>44292.645833333336</v>
      </c>
      <c r="B1378" t="s">
        <v>166</v>
      </c>
      <c r="D1378" t="s">
        <v>820</v>
      </c>
    </row>
    <row r="1379" spans="1:4" x14ac:dyDescent="0.25">
      <c r="A1379" s="2">
        <v>44292.645833333336</v>
      </c>
      <c r="B1379" t="s">
        <v>163</v>
      </c>
      <c r="D1379" t="s">
        <v>859</v>
      </c>
    </row>
    <row r="1380" spans="1:4" x14ac:dyDescent="0.25">
      <c r="A1380" s="2">
        <v>44292.645833333336</v>
      </c>
      <c r="B1380" t="s">
        <v>166</v>
      </c>
      <c r="D1380" t="s">
        <v>1078</v>
      </c>
    </row>
    <row r="1381" spans="1:4" x14ac:dyDescent="0.25">
      <c r="A1381" s="2">
        <v>44292.645833333336</v>
      </c>
      <c r="B1381" t="s">
        <v>1115</v>
      </c>
      <c r="D1381" t="s">
        <v>927</v>
      </c>
    </row>
    <row r="1382" spans="1:4" x14ac:dyDescent="0.25">
      <c r="A1382" s="2">
        <v>44292.645833333336</v>
      </c>
      <c r="B1382" t="s">
        <v>1115</v>
      </c>
      <c r="D1382" t="s">
        <v>880</v>
      </c>
    </row>
    <row r="1383" spans="1:4" x14ac:dyDescent="0.25">
      <c r="A1383" s="2">
        <v>44292.645833333336</v>
      </c>
      <c r="B1383" t="s">
        <v>181</v>
      </c>
      <c r="D1383" t="s">
        <v>981</v>
      </c>
    </row>
    <row r="1384" spans="1:4" x14ac:dyDescent="0.25">
      <c r="A1384" s="2">
        <v>44292.645833333336</v>
      </c>
      <c r="B1384" t="s">
        <v>174</v>
      </c>
      <c r="D1384" t="s">
        <v>880</v>
      </c>
    </row>
    <row r="1385" spans="1:4" x14ac:dyDescent="0.25">
      <c r="A1385" s="2">
        <v>44292.645833333336</v>
      </c>
      <c r="B1385" t="s">
        <v>168</v>
      </c>
      <c r="D1385" t="s">
        <v>820</v>
      </c>
    </row>
    <row r="1386" spans="1:4" x14ac:dyDescent="0.25">
      <c r="A1386" s="2">
        <v>44292.645833333336</v>
      </c>
      <c r="B1386" t="s">
        <v>168</v>
      </c>
      <c r="D1386" t="s">
        <v>946</v>
      </c>
    </row>
    <row r="1387" spans="1:4" x14ac:dyDescent="0.25">
      <c r="A1387" s="2">
        <v>44292.645833333336</v>
      </c>
      <c r="B1387" t="s">
        <v>169</v>
      </c>
      <c r="D1387" t="s">
        <v>880</v>
      </c>
    </row>
    <row r="1388" spans="1:4" x14ac:dyDescent="0.25">
      <c r="A1388" s="2">
        <v>44292.645833333336</v>
      </c>
      <c r="B1388" t="s">
        <v>877</v>
      </c>
      <c r="D1388" t="s">
        <v>878</v>
      </c>
    </row>
    <row r="1389" spans="1:4" x14ac:dyDescent="0.25">
      <c r="A1389" s="2">
        <v>44292.645833333336</v>
      </c>
      <c r="B1389" t="s">
        <v>877</v>
      </c>
      <c r="D1389" t="s">
        <v>820</v>
      </c>
    </row>
    <row r="1390" spans="1:4" x14ac:dyDescent="0.25">
      <c r="A1390" s="2">
        <v>44292.646527777775</v>
      </c>
      <c r="B1390" t="s">
        <v>165</v>
      </c>
      <c r="C1390" t="s">
        <v>6423</v>
      </c>
    </row>
    <row r="1391" spans="1:4" x14ac:dyDescent="0.25">
      <c r="A1391" s="2">
        <v>44292.646527777775</v>
      </c>
      <c r="B1391" t="s">
        <v>165</v>
      </c>
      <c r="C1391" t="s">
        <v>6399</v>
      </c>
    </row>
    <row r="1392" spans="1:4" x14ac:dyDescent="0.25">
      <c r="A1392" s="2">
        <v>44292.646527777775</v>
      </c>
      <c r="B1392" t="s">
        <v>162</v>
      </c>
      <c r="C1392" t="s">
        <v>6572</v>
      </c>
    </row>
    <row r="1393" spans="1:4" x14ac:dyDescent="0.25">
      <c r="A1393" s="2">
        <v>44292.646527777775</v>
      </c>
      <c r="B1393" t="s">
        <v>164</v>
      </c>
      <c r="C1393" t="s">
        <v>7849</v>
      </c>
    </row>
    <row r="1394" spans="1:4" x14ac:dyDescent="0.25">
      <c r="A1394" s="2">
        <v>44292.646527777775</v>
      </c>
      <c r="B1394" t="s">
        <v>164</v>
      </c>
      <c r="C1394" t="s">
        <v>7958</v>
      </c>
    </row>
    <row r="1395" spans="1:4" x14ac:dyDescent="0.25">
      <c r="A1395" s="2">
        <v>44292.646527777775</v>
      </c>
      <c r="B1395" t="s">
        <v>175</v>
      </c>
      <c r="C1395" t="s">
        <v>8203</v>
      </c>
    </row>
    <row r="1396" spans="1:4" x14ac:dyDescent="0.25">
      <c r="A1396" s="2">
        <v>44292.646527777775</v>
      </c>
      <c r="B1396" t="s">
        <v>175</v>
      </c>
      <c r="C1396" t="s">
        <v>6443</v>
      </c>
    </row>
    <row r="1397" spans="1:4" x14ac:dyDescent="0.25">
      <c r="A1397" s="2">
        <v>44292.646527777775</v>
      </c>
      <c r="B1397" t="s">
        <v>163</v>
      </c>
      <c r="C1397" t="s">
        <v>8411</v>
      </c>
    </row>
    <row r="1398" spans="1:4" x14ac:dyDescent="0.25">
      <c r="A1398" s="2">
        <v>44292.646527777775</v>
      </c>
      <c r="B1398" t="s">
        <v>175</v>
      </c>
      <c r="C1398" t="s">
        <v>8817</v>
      </c>
    </row>
    <row r="1399" spans="1:4" x14ac:dyDescent="0.25">
      <c r="A1399" s="2">
        <v>44292.646527777775</v>
      </c>
      <c r="B1399" t="s">
        <v>174</v>
      </c>
      <c r="C1399" t="s">
        <v>9207</v>
      </c>
    </row>
    <row r="1400" spans="1:4" x14ac:dyDescent="0.25">
      <c r="A1400" s="2">
        <v>44292.646527777775</v>
      </c>
      <c r="B1400" t="s">
        <v>174</v>
      </c>
      <c r="C1400" t="s">
        <v>1538</v>
      </c>
    </row>
    <row r="1401" spans="1:4" x14ac:dyDescent="0.25">
      <c r="A1401" s="2">
        <v>44292.646527777775</v>
      </c>
      <c r="B1401" t="s">
        <v>176</v>
      </c>
      <c r="C1401" t="s">
        <v>9486</v>
      </c>
    </row>
    <row r="1402" spans="1:4" x14ac:dyDescent="0.25">
      <c r="A1402" s="2">
        <v>44292.646527777775</v>
      </c>
      <c r="B1402" t="s">
        <v>169</v>
      </c>
      <c r="C1402" t="s">
        <v>9743</v>
      </c>
    </row>
    <row r="1403" spans="1:4" x14ac:dyDescent="0.25">
      <c r="A1403" s="2">
        <v>44292.646527777775</v>
      </c>
      <c r="B1403" t="s">
        <v>169</v>
      </c>
      <c r="C1403" t="s">
        <v>194</v>
      </c>
    </row>
    <row r="1404" spans="1:4" x14ac:dyDescent="0.25">
      <c r="A1404" s="2">
        <v>44292.646527777775</v>
      </c>
      <c r="B1404" t="s">
        <v>165</v>
      </c>
      <c r="D1404" t="s">
        <v>839</v>
      </c>
    </row>
    <row r="1405" spans="1:4" x14ac:dyDescent="0.25">
      <c r="A1405" s="2">
        <v>44292.646527777775</v>
      </c>
      <c r="B1405" t="s">
        <v>165</v>
      </c>
      <c r="D1405" t="s">
        <v>840</v>
      </c>
    </row>
    <row r="1406" spans="1:4" x14ac:dyDescent="0.25">
      <c r="A1406" s="2">
        <v>44292.646527777775</v>
      </c>
      <c r="B1406" t="s">
        <v>162</v>
      </c>
      <c r="D1406" t="s">
        <v>876</v>
      </c>
    </row>
    <row r="1407" spans="1:4" x14ac:dyDescent="0.25">
      <c r="A1407" s="2">
        <v>44292.646527777775</v>
      </c>
      <c r="B1407" t="s">
        <v>164</v>
      </c>
      <c r="D1407" t="s">
        <v>890</v>
      </c>
    </row>
    <row r="1408" spans="1:4" x14ac:dyDescent="0.25">
      <c r="A1408" s="2">
        <v>44292.646527777775</v>
      </c>
      <c r="B1408" t="s">
        <v>164</v>
      </c>
      <c r="D1408" t="s">
        <v>870</v>
      </c>
    </row>
    <row r="1409" spans="1:4" x14ac:dyDescent="0.25">
      <c r="A1409" s="2">
        <v>44292.646527777775</v>
      </c>
      <c r="B1409" t="s">
        <v>175</v>
      </c>
      <c r="D1409" t="s">
        <v>1065</v>
      </c>
    </row>
    <row r="1410" spans="1:4" x14ac:dyDescent="0.25">
      <c r="A1410" s="2">
        <v>44292.646527777775</v>
      </c>
      <c r="B1410" t="s">
        <v>175</v>
      </c>
      <c r="D1410" t="s">
        <v>880</v>
      </c>
    </row>
    <row r="1411" spans="1:4" x14ac:dyDescent="0.25">
      <c r="A1411" s="2">
        <v>44292.646527777775</v>
      </c>
      <c r="B1411" t="s">
        <v>163</v>
      </c>
      <c r="D1411" t="s">
        <v>859</v>
      </c>
    </row>
    <row r="1412" spans="1:4" x14ac:dyDescent="0.25">
      <c r="A1412" s="2">
        <v>44292.646527777775</v>
      </c>
      <c r="B1412" t="s">
        <v>175</v>
      </c>
      <c r="D1412" t="s">
        <v>1065</v>
      </c>
    </row>
    <row r="1413" spans="1:4" x14ac:dyDescent="0.25">
      <c r="A1413" s="2">
        <v>44292.646527777775</v>
      </c>
      <c r="B1413" t="s">
        <v>174</v>
      </c>
      <c r="D1413" t="s">
        <v>1012</v>
      </c>
    </row>
    <row r="1414" spans="1:4" x14ac:dyDescent="0.25">
      <c r="A1414" s="2">
        <v>44292.646527777775</v>
      </c>
      <c r="B1414" t="s">
        <v>174</v>
      </c>
      <c r="D1414" t="s">
        <v>958</v>
      </c>
    </row>
    <row r="1415" spans="1:4" x14ac:dyDescent="0.25">
      <c r="A1415" s="2">
        <v>44292.646527777775</v>
      </c>
      <c r="B1415" t="s">
        <v>176</v>
      </c>
      <c r="D1415" t="s">
        <v>997</v>
      </c>
    </row>
    <row r="1416" spans="1:4" x14ac:dyDescent="0.25">
      <c r="A1416" s="2">
        <v>44292.646527777775</v>
      </c>
      <c r="B1416" t="s">
        <v>169</v>
      </c>
      <c r="D1416" t="s">
        <v>979</v>
      </c>
    </row>
    <row r="1417" spans="1:4" x14ac:dyDescent="0.25">
      <c r="A1417" s="2">
        <v>44292.646527777775</v>
      </c>
      <c r="B1417" t="s">
        <v>169</v>
      </c>
      <c r="D1417" t="s">
        <v>958</v>
      </c>
    </row>
    <row r="1418" spans="1:4" x14ac:dyDescent="0.25">
      <c r="A1418" s="2">
        <v>44292.647222222222</v>
      </c>
      <c r="B1418" t="s">
        <v>165</v>
      </c>
      <c r="C1418" t="s">
        <v>6424</v>
      </c>
    </row>
    <row r="1419" spans="1:4" x14ac:dyDescent="0.25">
      <c r="A1419" s="2">
        <v>44292.647222222222</v>
      </c>
      <c r="B1419" t="s">
        <v>162</v>
      </c>
      <c r="C1419" t="s">
        <v>1249</v>
      </c>
    </row>
    <row r="1420" spans="1:4" x14ac:dyDescent="0.25">
      <c r="A1420" s="2">
        <v>44292.647222222222</v>
      </c>
      <c r="B1420" t="s">
        <v>181</v>
      </c>
      <c r="C1420" t="s">
        <v>6386</v>
      </c>
    </row>
    <row r="1421" spans="1:4" x14ac:dyDescent="0.25">
      <c r="A1421" s="2">
        <v>44292.647222222222</v>
      </c>
      <c r="B1421" t="s">
        <v>181</v>
      </c>
      <c r="C1421" t="s">
        <v>6386</v>
      </c>
    </row>
    <row r="1422" spans="1:4" x14ac:dyDescent="0.25">
      <c r="A1422" s="2">
        <v>44292.647222222222</v>
      </c>
      <c r="B1422" t="s">
        <v>163</v>
      </c>
      <c r="C1422" t="s">
        <v>6386</v>
      </c>
    </row>
    <row r="1423" spans="1:4" x14ac:dyDescent="0.25">
      <c r="A1423" s="2">
        <v>44292.647222222222</v>
      </c>
      <c r="B1423" t="s">
        <v>183</v>
      </c>
      <c r="C1423" t="s">
        <v>7424</v>
      </c>
    </row>
    <row r="1424" spans="1:4" x14ac:dyDescent="0.25">
      <c r="A1424" s="2">
        <v>44292.647222222222</v>
      </c>
      <c r="B1424" t="s">
        <v>183</v>
      </c>
      <c r="C1424" t="s">
        <v>1249</v>
      </c>
    </row>
    <row r="1425" spans="1:3" x14ac:dyDescent="0.25">
      <c r="A1425" s="2">
        <v>44292.647222222222</v>
      </c>
      <c r="B1425" t="s">
        <v>162</v>
      </c>
      <c r="C1425" t="s">
        <v>7745</v>
      </c>
    </row>
    <row r="1426" spans="1:3" x14ac:dyDescent="0.25">
      <c r="A1426" s="2">
        <v>44292.647222222222</v>
      </c>
      <c r="B1426" t="s">
        <v>164</v>
      </c>
      <c r="C1426" t="s">
        <v>7850</v>
      </c>
    </row>
    <row r="1427" spans="1:3" x14ac:dyDescent="0.25">
      <c r="A1427" s="2">
        <v>44292.647222222222</v>
      </c>
      <c r="B1427" t="s">
        <v>164</v>
      </c>
      <c r="C1427" t="s">
        <v>7851</v>
      </c>
    </row>
    <row r="1428" spans="1:3" x14ac:dyDescent="0.25">
      <c r="A1428" s="2">
        <v>44292.647222222222</v>
      </c>
      <c r="B1428" t="s">
        <v>164</v>
      </c>
      <c r="C1428" t="s">
        <v>7959</v>
      </c>
    </row>
    <row r="1429" spans="1:3" x14ac:dyDescent="0.25">
      <c r="A1429" s="2">
        <v>44292.647222222222</v>
      </c>
      <c r="B1429" t="s">
        <v>163</v>
      </c>
      <c r="C1429" t="s">
        <v>8049</v>
      </c>
    </row>
    <row r="1430" spans="1:3" x14ac:dyDescent="0.25">
      <c r="A1430" s="2">
        <v>44292.647222222222</v>
      </c>
      <c r="B1430" t="s">
        <v>175</v>
      </c>
      <c r="C1430" t="s">
        <v>8204</v>
      </c>
    </row>
    <row r="1431" spans="1:3" x14ac:dyDescent="0.25">
      <c r="A1431" s="2">
        <v>44292.647222222222</v>
      </c>
      <c r="B1431" t="s">
        <v>175</v>
      </c>
      <c r="C1431" t="s">
        <v>6443</v>
      </c>
    </row>
    <row r="1432" spans="1:3" x14ac:dyDescent="0.25">
      <c r="A1432" s="2">
        <v>44292.647222222222</v>
      </c>
      <c r="B1432" t="s">
        <v>175</v>
      </c>
      <c r="C1432" t="s">
        <v>1538</v>
      </c>
    </row>
    <row r="1433" spans="1:3" x14ac:dyDescent="0.25">
      <c r="A1433" s="2">
        <v>44292.647222222222</v>
      </c>
      <c r="B1433" t="s">
        <v>175</v>
      </c>
      <c r="C1433" t="s">
        <v>6443</v>
      </c>
    </row>
    <row r="1434" spans="1:3" x14ac:dyDescent="0.25">
      <c r="A1434" s="2">
        <v>44292.647222222222</v>
      </c>
      <c r="B1434" t="s">
        <v>175</v>
      </c>
      <c r="C1434" t="s">
        <v>6567</v>
      </c>
    </row>
    <row r="1435" spans="1:3" x14ac:dyDescent="0.25">
      <c r="A1435" s="2">
        <v>44292.647222222222</v>
      </c>
      <c r="B1435" t="s">
        <v>1076</v>
      </c>
      <c r="C1435" t="s">
        <v>8326</v>
      </c>
    </row>
    <row r="1436" spans="1:3" x14ac:dyDescent="0.25">
      <c r="A1436" s="2">
        <v>44292.647222222222</v>
      </c>
      <c r="B1436" t="s">
        <v>166</v>
      </c>
      <c r="C1436" t="s">
        <v>8331</v>
      </c>
    </row>
    <row r="1437" spans="1:3" x14ac:dyDescent="0.25">
      <c r="A1437" s="2">
        <v>44292.647222222222</v>
      </c>
      <c r="B1437" t="s">
        <v>163</v>
      </c>
      <c r="C1437" t="s">
        <v>8412</v>
      </c>
    </row>
    <row r="1438" spans="1:3" x14ac:dyDescent="0.25">
      <c r="A1438" s="2">
        <v>44292.647222222222</v>
      </c>
      <c r="B1438" t="s">
        <v>163</v>
      </c>
      <c r="C1438" t="s">
        <v>7710</v>
      </c>
    </row>
    <row r="1439" spans="1:3" x14ac:dyDescent="0.25">
      <c r="A1439" s="2">
        <v>44292.647222222222</v>
      </c>
      <c r="B1439" t="s">
        <v>169</v>
      </c>
      <c r="C1439" t="s">
        <v>6443</v>
      </c>
    </row>
    <row r="1440" spans="1:3" x14ac:dyDescent="0.25">
      <c r="A1440" s="2">
        <v>44292.647222222222</v>
      </c>
      <c r="B1440" t="s">
        <v>169</v>
      </c>
      <c r="C1440" t="s">
        <v>1538</v>
      </c>
    </row>
    <row r="1441" spans="1:4" x14ac:dyDescent="0.25">
      <c r="A1441" s="2">
        <v>44292.647222222222</v>
      </c>
      <c r="B1441" t="s">
        <v>163</v>
      </c>
      <c r="C1441" t="s">
        <v>194</v>
      </c>
    </row>
    <row r="1442" spans="1:4" x14ac:dyDescent="0.25">
      <c r="A1442" s="2">
        <v>44292.647222222222</v>
      </c>
      <c r="B1442" t="s">
        <v>175</v>
      </c>
      <c r="C1442" t="s">
        <v>8818</v>
      </c>
    </row>
    <row r="1443" spans="1:4" x14ac:dyDescent="0.25">
      <c r="A1443" s="2">
        <v>44292.647222222222</v>
      </c>
      <c r="B1443" t="s">
        <v>1115</v>
      </c>
      <c r="C1443" t="s">
        <v>9142</v>
      </c>
    </row>
    <row r="1444" spans="1:4" x14ac:dyDescent="0.25">
      <c r="A1444" s="2">
        <v>44292.647222222222</v>
      </c>
      <c r="B1444" t="s">
        <v>1115</v>
      </c>
      <c r="C1444" t="s">
        <v>6396</v>
      </c>
    </row>
    <row r="1445" spans="1:4" x14ac:dyDescent="0.25">
      <c r="A1445" s="2">
        <v>44292.647222222222</v>
      </c>
      <c r="B1445" t="s">
        <v>181</v>
      </c>
      <c r="C1445" t="s">
        <v>9182</v>
      </c>
    </row>
    <row r="1446" spans="1:4" x14ac:dyDescent="0.25">
      <c r="A1446" s="2">
        <v>44292.647222222222</v>
      </c>
      <c r="B1446" t="s">
        <v>181</v>
      </c>
      <c r="C1446" t="s">
        <v>9183</v>
      </c>
    </row>
    <row r="1447" spans="1:4" x14ac:dyDescent="0.25">
      <c r="A1447" s="2">
        <v>44292.647222222222</v>
      </c>
      <c r="B1447" t="s">
        <v>174</v>
      </c>
      <c r="C1447" t="s">
        <v>9208</v>
      </c>
    </row>
    <row r="1448" spans="1:4" x14ac:dyDescent="0.25">
      <c r="A1448" s="2">
        <v>44292.647222222222</v>
      </c>
      <c r="B1448" t="s">
        <v>174</v>
      </c>
      <c r="C1448" t="s">
        <v>9209</v>
      </c>
    </row>
    <row r="1449" spans="1:4" x14ac:dyDescent="0.25">
      <c r="A1449" s="2">
        <v>44292.647222222222</v>
      </c>
      <c r="B1449" t="s">
        <v>174</v>
      </c>
      <c r="C1449" t="s">
        <v>6395</v>
      </c>
    </row>
    <row r="1450" spans="1:4" x14ac:dyDescent="0.25">
      <c r="A1450" s="2">
        <v>44292.647222222222</v>
      </c>
      <c r="B1450" t="s">
        <v>174</v>
      </c>
      <c r="C1450" t="s">
        <v>1538</v>
      </c>
    </row>
    <row r="1451" spans="1:4" x14ac:dyDescent="0.25">
      <c r="A1451" s="2">
        <v>44292.647222222222</v>
      </c>
      <c r="B1451" t="s">
        <v>174</v>
      </c>
      <c r="C1451" t="s">
        <v>6386</v>
      </c>
    </row>
    <row r="1452" spans="1:4" x14ac:dyDescent="0.25">
      <c r="A1452" s="2">
        <v>44292.647222222222</v>
      </c>
      <c r="B1452" t="s">
        <v>176</v>
      </c>
      <c r="C1452" t="s">
        <v>9487</v>
      </c>
    </row>
    <row r="1453" spans="1:4" x14ac:dyDescent="0.25">
      <c r="A1453" s="2">
        <v>44292.647222222222</v>
      </c>
      <c r="B1453" t="s">
        <v>877</v>
      </c>
      <c r="C1453" t="s">
        <v>9780</v>
      </c>
    </row>
    <row r="1454" spans="1:4" x14ac:dyDescent="0.25">
      <c r="A1454" s="2">
        <v>44292.647222222222</v>
      </c>
      <c r="B1454" t="s">
        <v>165</v>
      </c>
      <c r="D1454" t="s">
        <v>827</v>
      </c>
    </row>
    <row r="1455" spans="1:4" x14ac:dyDescent="0.25">
      <c r="A1455" s="2">
        <v>44292.647222222222</v>
      </c>
      <c r="B1455" t="s">
        <v>162</v>
      </c>
      <c r="D1455" t="s">
        <v>928</v>
      </c>
    </row>
    <row r="1456" spans="1:4" x14ac:dyDescent="0.25">
      <c r="A1456" s="2">
        <v>44292.647222222222</v>
      </c>
      <c r="B1456" t="s">
        <v>181</v>
      </c>
      <c r="D1456" t="s">
        <v>980</v>
      </c>
    </row>
    <row r="1457" spans="1:4" x14ac:dyDescent="0.25">
      <c r="A1457" s="2">
        <v>44292.647222222222</v>
      </c>
      <c r="B1457" t="s">
        <v>181</v>
      </c>
      <c r="D1457" t="s">
        <v>820</v>
      </c>
    </row>
    <row r="1458" spans="1:4" x14ac:dyDescent="0.25">
      <c r="A1458" s="2">
        <v>44292.647222222222</v>
      </c>
      <c r="B1458" t="s">
        <v>163</v>
      </c>
      <c r="D1458" t="s">
        <v>859</v>
      </c>
    </row>
    <row r="1459" spans="1:4" x14ac:dyDescent="0.25">
      <c r="A1459" s="2">
        <v>44292.647222222222</v>
      </c>
      <c r="B1459" t="s">
        <v>183</v>
      </c>
      <c r="D1459" t="s">
        <v>944</v>
      </c>
    </row>
    <row r="1460" spans="1:4" x14ac:dyDescent="0.25">
      <c r="A1460" s="2">
        <v>44292.647222222222</v>
      </c>
      <c r="B1460" t="s">
        <v>183</v>
      </c>
      <c r="D1460" t="s">
        <v>824</v>
      </c>
    </row>
    <row r="1461" spans="1:4" x14ac:dyDescent="0.25">
      <c r="A1461" s="2">
        <v>44292.647222222222</v>
      </c>
      <c r="B1461" t="s">
        <v>162</v>
      </c>
      <c r="D1461" t="s">
        <v>876</v>
      </c>
    </row>
    <row r="1462" spans="1:4" x14ac:dyDescent="0.25">
      <c r="A1462" s="2">
        <v>44292.647222222222</v>
      </c>
      <c r="B1462" t="s">
        <v>164</v>
      </c>
      <c r="D1462" t="s">
        <v>824</v>
      </c>
    </row>
    <row r="1463" spans="1:4" x14ac:dyDescent="0.25">
      <c r="A1463" s="2">
        <v>44292.647222222222</v>
      </c>
      <c r="B1463" t="s">
        <v>164</v>
      </c>
      <c r="D1463" t="s">
        <v>846</v>
      </c>
    </row>
    <row r="1464" spans="1:4" x14ac:dyDescent="0.25">
      <c r="A1464" s="2">
        <v>44292.647222222222</v>
      </c>
      <c r="B1464" t="s">
        <v>164</v>
      </c>
      <c r="D1464" t="s">
        <v>890</v>
      </c>
    </row>
    <row r="1465" spans="1:4" x14ac:dyDescent="0.25">
      <c r="A1465" s="2">
        <v>44292.647222222222</v>
      </c>
      <c r="B1465" t="s">
        <v>163</v>
      </c>
      <c r="D1465" t="s">
        <v>1045</v>
      </c>
    </row>
    <row r="1466" spans="1:4" x14ac:dyDescent="0.25">
      <c r="A1466" s="2">
        <v>44292.647222222222</v>
      </c>
      <c r="B1466" t="s">
        <v>175</v>
      </c>
      <c r="D1466" t="s">
        <v>921</v>
      </c>
    </row>
    <row r="1467" spans="1:4" x14ac:dyDescent="0.25">
      <c r="A1467" s="2">
        <v>44292.647222222222</v>
      </c>
      <c r="B1467" t="s">
        <v>175</v>
      </c>
      <c r="D1467" t="s">
        <v>824</v>
      </c>
    </row>
    <row r="1468" spans="1:4" x14ac:dyDescent="0.25">
      <c r="A1468" s="2">
        <v>44292.647222222222</v>
      </c>
      <c r="B1468" t="s">
        <v>175</v>
      </c>
      <c r="D1468" t="s">
        <v>886</v>
      </c>
    </row>
    <row r="1469" spans="1:4" x14ac:dyDescent="0.25">
      <c r="A1469" s="2">
        <v>44292.647222222222</v>
      </c>
      <c r="B1469" t="s">
        <v>175</v>
      </c>
      <c r="D1469" t="s">
        <v>1066</v>
      </c>
    </row>
    <row r="1470" spans="1:4" x14ac:dyDescent="0.25">
      <c r="A1470" s="2">
        <v>44292.647222222222</v>
      </c>
      <c r="B1470" t="s">
        <v>175</v>
      </c>
      <c r="D1470" t="s">
        <v>846</v>
      </c>
    </row>
    <row r="1471" spans="1:4" x14ac:dyDescent="0.25">
      <c r="A1471" s="2">
        <v>44292.647222222222</v>
      </c>
      <c r="B1471" t="s">
        <v>1076</v>
      </c>
      <c r="D1471" t="s">
        <v>1077</v>
      </c>
    </row>
    <row r="1472" spans="1:4" x14ac:dyDescent="0.25">
      <c r="A1472" s="2">
        <v>44292.647222222222</v>
      </c>
      <c r="B1472" t="s">
        <v>166</v>
      </c>
      <c r="D1472" t="s">
        <v>1079</v>
      </c>
    </row>
    <row r="1473" spans="1:4" x14ac:dyDescent="0.25">
      <c r="A1473" s="2">
        <v>44292.647222222222</v>
      </c>
      <c r="B1473" t="s">
        <v>163</v>
      </c>
      <c r="D1473" t="s">
        <v>1045</v>
      </c>
    </row>
    <row r="1474" spans="1:4" x14ac:dyDescent="0.25">
      <c r="A1474" s="2">
        <v>44292.647222222222</v>
      </c>
      <c r="B1474" t="s">
        <v>163</v>
      </c>
      <c r="D1474" t="s">
        <v>958</v>
      </c>
    </row>
    <row r="1475" spans="1:4" x14ac:dyDescent="0.25">
      <c r="A1475" s="2">
        <v>44292.647222222222</v>
      </c>
      <c r="B1475" t="s">
        <v>169</v>
      </c>
      <c r="D1475" t="s">
        <v>964</v>
      </c>
    </row>
    <row r="1476" spans="1:4" x14ac:dyDescent="0.25">
      <c r="A1476" s="2">
        <v>44292.647222222222</v>
      </c>
      <c r="B1476" t="s">
        <v>169</v>
      </c>
      <c r="D1476" t="s">
        <v>1042</v>
      </c>
    </row>
    <row r="1477" spans="1:4" x14ac:dyDescent="0.25">
      <c r="A1477" s="2">
        <v>44292.647222222222</v>
      </c>
      <c r="B1477" t="s">
        <v>163</v>
      </c>
      <c r="D1477" t="s">
        <v>961</v>
      </c>
    </row>
    <row r="1478" spans="1:4" x14ac:dyDescent="0.25">
      <c r="A1478" s="2">
        <v>44292.647222222222</v>
      </c>
      <c r="B1478" t="s">
        <v>175</v>
      </c>
      <c r="D1478" t="s">
        <v>921</v>
      </c>
    </row>
    <row r="1479" spans="1:4" x14ac:dyDescent="0.25">
      <c r="A1479" s="2">
        <v>44292.647222222222</v>
      </c>
      <c r="B1479" t="s">
        <v>1115</v>
      </c>
      <c r="D1479" t="s">
        <v>890</v>
      </c>
    </row>
    <row r="1480" spans="1:4" x14ac:dyDescent="0.25">
      <c r="A1480" s="2">
        <v>44292.647222222222</v>
      </c>
      <c r="B1480" t="s">
        <v>1115</v>
      </c>
      <c r="D1480" t="s">
        <v>824</v>
      </c>
    </row>
    <row r="1481" spans="1:4" x14ac:dyDescent="0.25">
      <c r="A1481" s="2">
        <v>44292.647222222222</v>
      </c>
      <c r="B1481" t="s">
        <v>181</v>
      </c>
      <c r="D1481" t="s">
        <v>1119</v>
      </c>
    </row>
    <row r="1482" spans="1:4" x14ac:dyDescent="0.25">
      <c r="A1482" s="2">
        <v>44292.647222222222</v>
      </c>
      <c r="B1482" t="s">
        <v>181</v>
      </c>
      <c r="D1482" t="s">
        <v>1120</v>
      </c>
    </row>
    <row r="1483" spans="1:4" x14ac:dyDescent="0.25">
      <c r="A1483" s="2">
        <v>44292.647222222222</v>
      </c>
      <c r="B1483" t="s">
        <v>174</v>
      </c>
      <c r="D1483" t="s">
        <v>825</v>
      </c>
    </row>
    <row r="1484" spans="1:4" x14ac:dyDescent="0.25">
      <c r="A1484" s="2">
        <v>44292.647222222222</v>
      </c>
      <c r="B1484" t="s">
        <v>174</v>
      </c>
      <c r="D1484" t="s">
        <v>826</v>
      </c>
    </row>
    <row r="1485" spans="1:4" x14ac:dyDescent="0.25">
      <c r="A1485" s="2">
        <v>44292.647222222222</v>
      </c>
      <c r="B1485" t="s">
        <v>174</v>
      </c>
      <c r="D1485" t="s">
        <v>841</v>
      </c>
    </row>
    <row r="1486" spans="1:4" x14ac:dyDescent="0.25">
      <c r="A1486" s="2">
        <v>44292.647222222222</v>
      </c>
      <c r="B1486" t="s">
        <v>174</v>
      </c>
      <c r="D1486" t="s">
        <v>886</v>
      </c>
    </row>
    <row r="1487" spans="1:4" x14ac:dyDescent="0.25">
      <c r="A1487" s="2">
        <v>44292.647222222222</v>
      </c>
      <c r="B1487" t="s">
        <v>174</v>
      </c>
      <c r="D1487" t="s">
        <v>898</v>
      </c>
    </row>
    <row r="1488" spans="1:4" x14ac:dyDescent="0.25">
      <c r="A1488" s="2">
        <v>44292.647222222222</v>
      </c>
      <c r="B1488" t="s">
        <v>176</v>
      </c>
      <c r="D1488" t="s">
        <v>1128</v>
      </c>
    </row>
    <row r="1489" spans="1:4" x14ac:dyDescent="0.25">
      <c r="A1489" s="2">
        <v>44292.647222222222</v>
      </c>
      <c r="B1489" t="s">
        <v>877</v>
      </c>
      <c r="D1489" t="s">
        <v>879</v>
      </c>
    </row>
    <row r="1490" spans="1:4" x14ac:dyDescent="0.25">
      <c r="A1490" s="2">
        <v>44292.647916666669</v>
      </c>
      <c r="B1490" t="s">
        <v>165</v>
      </c>
      <c r="C1490" t="s">
        <v>6425</v>
      </c>
    </row>
    <row r="1491" spans="1:4" x14ac:dyDescent="0.25">
      <c r="A1491" s="2">
        <v>44292.647916666669</v>
      </c>
      <c r="B1491" t="s">
        <v>165</v>
      </c>
      <c r="C1491" t="s">
        <v>6426</v>
      </c>
    </row>
    <row r="1492" spans="1:4" x14ac:dyDescent="0.25">
      <c r="A1492" s="2">
        <v>44292.647916666669</v>
      </c>
      <c r="B1492" t="s">
        <v>165</v>
      </c>
      <c r="C1492" t="s">
        <v>6427</v>
      </c>
    </row>
    <row r="1493" spans="1:4" x14ac:dyDescent="0.25">
      <c r="A1493" s="2">
        <v>44292.647916666669</v>
      </c>
      <c r="B1493" t="s">
        <v>165</v>
      </c>
      <c r="C1493" t="s">
        <v>6428</v>
      </c>
    </row>
    <row r="1494" spans="1:4" x14ac:dyDescent="0.25">
      <c r="A1494" s="2">
        <v>44292.647916666669</v>
      </c>
      <c r="B1494" t="s">
        <v>877</v>
      </c>
      <c r="C1494" t="s">
        <v>6571</v>
      </c>
    </row>
    <row r="1495" spans="1:4" x14ac:dyDescent="0.25">
      <c r="A1495" s="2">
        <v>44292.647916666669</v>
      </c>
      <c r="B1495" t="s">
        <v>877</v>
      </c>
      <c r="C1495" t="s">
        <v>6573</v>
      </c>
    </row>
    <row r="1496" spans="1:4" x14ac:dyDescent="0.25">
      <c r="A1496" s="2">
        <v>44292.647916666669</v>
      </c>
      <c r="B1496" t="s">
        <v>162</v>
      </c>
      <c r="C1496" t="s">
        <v>6748</v>
      </c>
    </row>
    <row r="1497" spans="1:4" x14ac:dyDescent="0.25">
      <c r="A1497" s="2">
        <v>44292.647916666669</v>
      </c>
      <c r="B1497" t="s">
        <v>164</v>
      </c>
      <c r="C1497" t="s">
        <v>6866</v>
      </c>
    </row>
    <row r="1498" spans="1:4" x14ac:dyDescent="0.25">
      <c r="A1498" s="2">
        <v>44292.647916666669</v>
      </c>
      <c r="B1498" t="s">
        <v>183</v>
      </c>
      <c r="C1498" t="s">
        <v>7425</v>
      </c>
    </row>
    <row r="1499" spans="1:4" x14ac:dyDescent="0.25">
      <c r="A1499" s="2">
        <v>44292.647916666669</v>
      </c>
      <c r="B1499" t="s">
        <v>183</v>
      </c>
      <c r="C1499" t="s">
        <v>6386</v>
      </c>
    </row>
    <row r="1500" spans="1:4" x14ac:dyDescent="0.25">
      <c r="A1500" s="2">
        <v>44292.647916666669</v>
      </c>
      <c r="B1500" t="s">
        <v>183</v>
      </c>
      <c r="C1500" t="s">
        <v>6386</v>
      </c>
    </row>
    <row r="1501" spans="1:4" x14ac:dyDescent="0.25">
      <c r="A1501" s="2">
        <v>44292.647916666669</v>
      </c>
      <c r="B1501" t="s">
        <v>183</v>
      </c>
      <c r="C1501" t="s">
        <v>6386</v>
      </c>
    </row>
    <row r="1502" spans="1:4" x14ac:dyDescent="0.25">
      <c r="A1502" s="2">
        <v>44292.647916666669</v>
      </c>
      <c r="B1502" t="s">
        <v>162</v>
      </c>
      <c r="C1502" t="s">
        <v>1249</v>
      </c>
    </row>
    <row r="1503" spans="1:4" x14ac:dyDescent="0.25">
      <c r="A1503" s="2">
        <v>44292.647916666669</v>
      </c>
      <c r="B1503" t="s">
        <v>164</v>
      </c>
      <c r="C1503" t="s">
        <v>1249</v>
      </c>
    </row>
    <row r="1504" spans="1:4" x14ac:dyDescent="0.25">
      <c r="A1504" s="2">
        <v>44292.647916666669</v>
      </c>
      <c r="B1504" t="s">
        <v>164</v>
      </c>
      <c r="C1504" t="s">
        <v>7852</v>
      </c>
    </row>
    <row r="1505" spans="1:3" x14ac:dyDescent="0.25">
      <c r="A1505" s="2">
        <v>44292.647916666669</v>
      </c>
      <c r="B1505" t="s">
        <v>163</v>
      </c>
      <c r="C1505" t="s">
        <v>8050</v>
      </c>
    </row>
    <row r="1506" spans="1:3" x14ac:dyDescent="0.25">
      <c r="A1506" s="2">
        <v>44292.647916666669</v>
      </c>
      <c r="B1506" t="s">
        <v>181</v>
      </c>
      <c r="C1506" t="s">
        <v>8219</v>
      </c>
    </row>
    <row r="1507" spans="1:3" x14ac:dyDescent="0.25">
      <c r="A1507" s="2">
        <v>44292.647916666669</v>
      </c>
      <c r="B1507" t="s">
        <v>163</v>
      </c>
      <c r="C1507" t="s">
        <v>8413</v>
      </c>
    </row>
    <row r="1508" spans="1:3" x14ac:dyDescent="0.25">
      <c r="A1508" s="2">
        <v>44292.647916666669</v>
      </c>
      <c r="B1508" t="s">
        <v>163</v>
      </c>
      <c r="C1508" t="s">
        <v>6920</v>
      </c>
    </row>
    <row r="1509" spans="1:3" x14ac:dyDescent="0.25">
      <c r="A1509" s="2">
        <v>44292.647916666669</v>
      </c>
      <c r="B1509" t="s">
        <v>169</v>
      </c>
      <c r="C1509" t="s">
        <v>4</v>
      </c>
    </row>
    <row r="1510" spans="1:3" x14ac:dyDescent="0.25">
      <c r="A1510" s="2">
        <v>44292.647916666669</v>
      </c>
      <c r="B1510" t="s">
        <v>162</v>
      </c>
      <c r="C1510" t="s">
        <v>1538</v>
      </c>
    </row>
    <row r="1511" spans="1:3" x14ac:dyDescent="0.25">
      <c r="A1511" s="2">
        <v>44292.647916666669</v>
      </c>
      <c r="B1511" t="s">
        <v>162</v>
      </c>
      <c r="C1511" t="s">
        <v>6386</v>
      </c>
    </row>
    <row r="1512" spans="1:3" x14ac:dyDescent="0.25">
      <c r="A1512" s="2">
        <v>44292.647916666669</v>
      </c>
      <c r="B1512" t="s">
        <v>175</v>
      </c>
      <c r="C1512" t="s">
        <v>8819</v>
      </c>
    </row>
    <row r="1513" spans="1:3" x14ac:dyDescent="0.25">
      <c r="A1513" s="2">
        <v>44292.647916666669</v>
      </c>
      <c r="B1513" t="s">
        <v>175</v>
      </c>
      <c r="C1513" t="s">
        <v>6396</v>
      </c>
    </row>
    <row r="1514" spans="1:3" x14ac:dyDescent="0.25">
      <c r="A1514" s="2">
        <v>44292.647916666669</v>
      </c>
      <c r="B1514" t="s">
        <v>175</v>
      </c>
      <c r="C1514" t="s">
        <v>8820</v>
      </c>
    </row>
    <row r="1515" spans="1:3" x14ac:dyDescent="0.25">
      <c r="A1515" s="2">
        <v>44292.647916666669</v>
      </c>
      <c r="B1515" t="s">
        <v>1115</v>
      </c>
      <c r="C1515" t="s">
        <v>9143</v>
      </c>
    </row>
    <row r="1516" spans="1:3" x14ac:dyDescent="0.25">
      <c r="A1516" s="2">
        <v>44292.647916666669</v>
      </c>
      <c r="B1516" t="s">
        <v>174</v>
      </c>
      <c r="C1516" t="s">
        <v>9210</v>
      </c>
    </row>
    <row r="1517" spans="1:3" x14ac:dyDescent="0.25">
      <c r="A1517" s="2">
        <v>44292.647916666669</v>
      </c>
      <c r="B1517" t="s">
        <v>174</v>
      </c>
      <c r="C1517" t="s">
        <v>6386</v>
      </c>
    </row>
    <row r="1518" spans="1:3" x14ac:dyDescent="0.25">
      <c r="A1518" s="2">
        <v>44292.647916666669</v>
      </c>
      <c r="B1518" t="s">
        <v>174</v>
      </c>
      <c r="C1518" t="s">
        <v>9211</v>
      </c>
    </row>
    <row r="1519" spans="1:3" x14ac:dyDescent="0.25">
      <c r="A1519" s="2">
        <v>44292.647916666669</v>
      </c>
      <c r="B1519" t="s">
        <v>169</v>
      </c>
      <c r="C1519" t="s">
        <v>9744</v>
      </c>
    </row>
    <row r="1520" spans="1:3" x14ac:dyDescent="0.25">
      <c r="A1520" s="2">
        <v>44292.647916666669</v>
      </c>
      <c r="B1520" t="s">
        <v>169</v>
      </c>
      <c r="C1520" t="s">
        <v>9745</v>
      </c>
    </row>
    <row r="1521" spans="1:4" x14ac:dyDescent="0.25">
      <c r="A1521" s="2">
        <v>44292.647916666669</v>
      </c>
      <c r="B1521" t="s">
        <v>877</v>
      </c>
      <c r="C1521" t="s">
        <v>9781</v>
      </c>
    </row>
    <row r="1522" spans="1:4" x14ac:dyDescent="0.25">
      <c r="A1522" s="2">
        <v>44292.647916666669</v>
      </c>
      <c r="B1522" t="s">
        <v>877</v>
      </c>
      <c r="C1522" t="s">
        <v>194</v>
      </c>
    </row>
    <row r="1523" spans="1:4" x14ac:dyDescent="0.25">
      <c r="A1523" s="2">
        <v>44292.647916666669</v>
      </c>
      <c r="B1523" t="s">
        <v>165</v>
      </c>
      <c r="D1523" t="s">
        <v>841</v>
      </c>
    </row>
    <row r="1524" spans="1:4" x14ac:dyDescent="0.25">
      <c r="A1524" s="2">
        <v>44292.647916666669</v>
      </c>
      <c r="B1524" t="s">
        <v>165</v>
      </c>
      <c r="D1524" t="s">
        <v>842</v>
      </c>
    </row>
    <row r="1525" spans="1:4" x14ac:dyDescent="0.25">
      <c r="A1525" s="2">
        <v>44292.647916666669</v>
      </c>
      <c r="B1525" t="s">
        <v>165</v>
      </c>
      <c r="D1525" t="s">
        <v>843</v>
      </c>
    </row>
    <row r="1526" spans="1:4" x14ac:dyDescent="0.25">
      <c r="A1526" s="2">
        <v>44292.647916666669</v>
      </c>
      <c r="B1526" t="s">
        <v>165</v>
      </c>
      <c r="D1526" t="s">
        <v>844</v>
      </c>
    </row>
    <row r="1527" spans="1:4" x14ac:dyDescent="0.25">
      <c r="A1527" s="2">
        <v>44292.647916666669</v>
      </c>
      <c r="B1527" t="s">
        <v>877</v>
      </c>
      <c r="D1527" t="s">
        <v>878</v>
      </c>
    </row>
    <row r="1528" spans="1:4" x14ac:dyDescent="0.25">
      <c r="A1528" s="2">
        <v>44292.647916666669</v>
      </c>
      <c r="B1528" t="s">
        <v>877</v>
      </c>
      <c r="D1528" t="s">
        <v>820</v>
      </c>
    </row>
    <row r="1529" spans="1:4" x14ac:dyDescent="0.25">
      <c r="A1529" s="2">
        <v>44292.647916666669</v>
      </c>
      <c r="B1529" t="s">
        <v>162</v>
      </c>
      <c r="D1529" t="s">
        <v>825</v>
      </c>
    </row>
    <row r="1530" spans="1:4" x14ac:dyDescent="0.25">
      <c r="A1530" s="2">
        <v>44292.647916666669</v>
      </c>
      <c r="B1530" t="s">
        <v>164</v>
      </c>
      <c r="D1530" t="s">
        <v>942</v>
      </c>
    </row>
    <row r="1531" spans="1:4" x14ac:dyDescent="0.25">
      <c r="A1531" s="2">
        <v>44292.647916666669</v>
      </c>
      <c r="B1531" t="s">
        <v>183</v>
      </c>
      <c r="D1531" t="s">
        <v>856</v>
      </c>
    </row>
    <row r="1532" spans="1:4" x14ac:dyDescent="0.25">
      <c r="A1532" s="2">
        <v>44292.647916666669</v>
      </c>
      <c r="B1532" t="s">
        <v>183</v>
      </c>
      <c r="D1532" t="s">
        <v>1001</v>
      </c>
    </row>
    <row r="1533" spans="1:4" x14ac:dyDescent="0.25">
      <c r="A1533" s="2">
        <v>44292.647916666669</v>
      </c>
      <c r="B1533" t="s">
        <v>183</v>
      </c>
      <c r="D1533" t="s">
        <v>886</v>
      </c>
    </row>
    <row r="1534" spans="1:4" x14ac:dyDescent="0.25">
      <c r="A1534" s="2">
        <v>44292.647916666669</v>
      </c>
      <c r="B1534" t="s">
        <v>183</v>
      </c>
      <c r="D1534" t="s">
        <v>898</v>
      </c>
    </row>
    <row r="1535" spans="1:4" x14ac:dyDescent="0.25">
      <c r="A1535" s="2">
        <v>44292.647916666669</v>
      </c>
      <c r="B1535" t="s">
        <v>162</v>
      </c>
      <c r="D1535" t="s">
        <v>880</v>
      </c>
    </row>
    <row r="1536" spans="1:4" x14ac:dyDescent="0.25">
      <c r="A1536" s="2">
        <v>44292.647916666669</v>
      </c>
      <c r="B1536" t="s">
        <v>164</v>
      </c>
      <c r="D1536" t="s">
        <v>847</v>
      </c>
    </row>
    <row r="1537" spans="1:4" x14ac:dyDescent="0.25">
      <c r="A1537" s="2">
        <v>44292.647916666669</v>
      </c>
      <c r="B1537" t="s">
        <v>164</v>
      </c>
      <c r="D1537" t="s">
        <v>848</v>
      </c>
    </row>
    <row r="1538" spans="1:4" x14ac:dyDescent="0.25">
      <c r="A1538" s="2">
        <v>44292.647916666669</v>
      </c>
      <c r="B1538" t="s">
        <v>163</v>
      </c>
      <c r="D1538" t="s">
        <v>827</v>
      </c>
    </row>
    <row r="1539" spans="1:4" x14ac:dyDescent="0.25">
      <c r="A1539" s="2">
        <v>44292.647916666669</v>
      </c>
      <c r="B1539" t="s">
        <v>181</v>
      </c>
      <c r="D1539" t="s">
        <v>981</v>
      </c>
    </row>
    <row r="1540" spans="1:4" x14ac:dyDescent="0.25">
      <c r="A1540" s="2">
        <v>44292.647916666669</v>
      </c>
      <c r="B1540" t="s">
        <v>163</v>
      </c>
      <c r="D1540" t="s">
        <v>850</v>
      </c>
    </row>
    <row r="1541" spans="1:4" x14ac:dyDescent="0.25">
      <c r="A1541" s="2">
        <v>44292.647916666669</v>
      </c>
      <c r="B1541" t="s">
        <v>163</v>
      </c>
      <c r="D1541" t="s">
        <v>893</v>
      </c>
    </row>
    <row r="1542" spans="1:4" x14ac:dyDescent="0.25">
      <c r="A1542" s="2">
        <v>44292.647916666669</v>
      </c>
      <c r="B1542" t="s">
        <v>169</v>
      </c>
      <c r="D1542" t="s">
        <v>979</v>
      </c>
    </row>
    <row r="1543" spans="1:4" x14ac:dyDescent="0.25">
      <c r="A1543" s="2">
        <v>44292.647916666669</v>
      </c>
      <c r="B1543" t="s">
        <v>175</v>
      </c>
      <c r="D1543" t="s">
        <v>1099</v>
      </c>
    </row>
    <row r="1544" spans="1:4" x14ac:dyDescent="0.25">
      <c r="A1544" s="2">
        <v>44292.647916666669</v>
      </c>
      <c r="B1544" t="s">
        <v>175</v>
      </c>
      <c r="D1544" t="s">
        <v>857</v>
      </c>
    </row>
    <row r="1545" spans="1:4" x14ac:dyDescent="0.25">
      <c r="A1545" s="2">
        <v>44292.647916666669</v>
      </c>
      <c r="B1545" t="s">
        <v>175</v>
      </c>
      <c r="D1545" t="s">
        <v>886</v>
      </c>
    </row>
    <row r="1546" spans="1:4" x14ac:dyDescent="0.25">
      <c r="A1546" s="2">
        <v>44292.647916666669</v>
      </c>
      <c r="B1546" t="s">
        <v>162</v>
      </c>
      <c r="D1546" t="s">
        <v>928</v>
      </c>
    </row>
    <row r="1547" spans="1:4" x14ac:dyDescent="0.25">
      <c r="A1547" s="2">
        <v>44292.647916666669</v>
      </c>
      <c r="B1547" t="s">
        <v>162</v>
      </c>
      <c r="D1547" t="s">
        <v>824</v>
      </c>
    </row>
    <row r="1548" spans="1:4" x14ac:dyDescent="0.25">
      <c r="A1548" s="2">
        <v>44292.647916666669</v>
      </c>
      <c r="B1548" t="s">
        <v>1115</v>
      </c>
      <c r="D1548" t="s">
        <v>885</v>
      </c>
    </row>
    <row r="1549" spans="1:4" x14ac:dyDescent="0.25">
      <c r="A1549" s="2">
        <v>44292.647916666669</v>
      </c>
      <c r="B1549" t="s">
        <v>174</v>
      </c>
      <c r="D1549" t="s">
        <v>995</v>
      </c>
    </row>
    <row r="1550" spans="1:4" x14ac:dyDescent="0.25">
      <c r="A1550" s="2">
        <v>44292.647916666669</v>
      </c>
      <c r="B1550" t="s">
        <v>174</v>
      </c>
      <c r="D1550" t="s">
        <v>971</v>
      </c>
    </row>
    <row r="1551" spans="1:4" x14ac:dyDescent="0.25">
      <c r="A1551" s="2">
        <v>44292.647916666669</v>
      </c>
      <c r="B1551" t="s">
        <v>174</v>
      </c>
      <c r="D1551" t="s">
        <v>885</v>
      </c>
    </row>
    <row r="1552" spans="1:4" x14ac:dyDescent="0.25">
      <c r="A1552" s="2">
        <v>44292.647916666669</v>
      </c>
      <c r="B1552" t="s">
        <v>169</v>
      </c>
      <c r="D1552" t="s">
        <v>886</v>
      </c>
    </row>
    <row r="1553" spans="1:4" x14ac:dyDescent="0.25">
      <c r="A1553" s="2">
        <v>44292.647916666669</v>
      </c>
      <c r="B1553" t="s">
        <v>169</v>
      </c>
      <c r="D1553" t="s">
        <v>1120</v>
      </c>
    </row>
    <row r="1554" spans="1:4" x14ac:dyDescent="0.25">
      <c r="A1554" s="2">
        <v>44292.647916666669</v>
      </c>
      <c r="B1554" t="s">
        <v>877</v>
      </c>
      <c r="D1554" t="s">
        <v>1146</v>
      </c>
    </row>
    <row r="1555" spans="1:4" x14ac:dyDescent="0.25">
      <c r="A1555" s="2">
        <v>44292.647916666669</v>
      </c>
      <c r="B1555" t="s">
        <v>877</v>
      </c>
      <c r="D1555" t="s">
        <v>958</v>
      </c>
    </row>
    <row r="1556" spans="1:4" x14ac:dyDescent="0.25">
      <c r="A1556" s="2">
        <v>44292.648611111108</v>
      </c>
      <c r="B1556" t="s">
        <v>165</v>
      </c>
      <c r="C1556" t="s">
        <v>6429</v>
      </c>
    </row>
    <row r="1557" spans="1:4" x14ac:dyDescent="0.25">
      <c r="A1557" s="2">
        <v>44292.648611111108</v>
      </c>
      <c r="B1557" t="s">
        <v>165</v>
      </c>
      <c r="C1557" t="s">
        <v>6430</v>
      </c>
    </row>
    <row r="1558" spans="1:4" x14ac:dyDescent="0.25">
      <c r="A1558" s="2">
        <v>44292.648611111108</v>
      </c>
      <c r="B1558" t="s">
        <v>165</v>
      </c>
      <c r="C1558" t="s">
        <v>6431</v>
      </c>
    </row>
    <row r="1559" spans="1:4" x14ac:dyDescent="0.25">
      <c r="A1559" s="2">
        <v>44292.648611111108</v>
      </c>
      <c r="B1559" t="s">
        <v>165</v>
      </c>
      <c r="C1559" t="s">
        <v>6432</v>
      </c>
    </row>
    <row r="1560" spans="1:4" x14ac:dyDescent="0.25">
      <c r="A1560" s="2">
        <v>44292.648611111108</v>
      </c>
      <c r="B1560" t="s">
        <v>877</v>
      </c>
      <c r="C1560" t="s">
        <v>6574</v>
      </c>
    </row>
    <row r="1561" spans="1:4" x14ac:dyDescent="0.25">
      <c r="A1561" s="2">
        <v>44292.648611111108</v>
      </c>
      <c r="B1561" t="s">
        <v>877</v>
      </c>
      <c r="C1561" t="s">
        <v>6443</v>
      </c>
    </row>
    <row r="1562" spans="1:4" x14ac:dyDescent="0.25">
      <c r="A1562" s="2">
        <v>44292.648611111108</v>
      </c>
      <c r="B1562" t="s">
        <v>163</v>
      </c>
      <c r="C1562" t="s">
        <v>7143</v>
      </c>
    </row>
    <row r="1563" spans="1:4" x14ac:dyDescent="0.25">
      <c r="A1563" s="2">
        <v>44292.648611111108</v>
      </c>
      <c r="B1563" t="s">
        <v>183</v>
      </c>
      <c r="C1563" t="s">
        <v>7426</v>
      </c>
    </row>
    <row r="1564" spans="1:4" x14ac:dyDescent="0.25">
      <c r="A1564" s="2">
        <v>44292.648611111108</v>
      </c>
      <c r="B1564" t="s">
        <v>183</v>
      </c>
      <c r="C1564" t="s">
        <v>6386</v>
      </c>
    </row>
    <row r="1565" spans="1:4" x14ac:dyDescent="0.25">
      <c r="A1565" s="2">
        <v>44292.648611111108</v>
      </c>
      <c r="B1565" t="s">
        <v>183</v>
      </c>
      <c r="C1565" t="s">
        <v>7427</v>
      </c>
    </row>
    <row r="1566" spans="1:4" x14ac:dyDescent="0.25">
      <c r="A1566" s="2">
        <v>44292.648611111108</v>
      </c>
      <c r="B1566" t="s">
        <v>164</v>
      </c>
      <c r="C1566" t="s">
        <v>7853</v>
      </c>
    </row>
    <row r="1567" spans="1:4" x14ac:dyDescent="0.25">
      <c r="A1567" s="2">
        <v>44292.648611111108</v>
      </c>
      <c r="B1567" t="s">
        <v>164</v>
      </c>
      <c r="C1567" t="s">
        <v>194</v>
      </c>
    </row>
    <row r="1568" spans="1:4" x14ac:dyDescent="0.25">
      <c r="A1568" s="2">
        <v>44292.648611111108</v>
      </c>
      <c r="B1568" t="s">
        <v>164</v>
      </c>
      <c r="C1568" t="s">
        <v>7854</v>
      </c>
    </row>
    <row r="1569" spans="1:3" x14ac:dyDescent="0.25">
      <c r="A1569" s="2">
        <v>44292.648611111108</v>
      </c>
      <c r="B1569" t="s">
        <v>1076</v>
      </c>
      <c r="C1569" t="s">
        <v>8327</v>
      </c>
    </row>
    <row r="1570" spans="1:3" x14ac:dyDescent="0.25">
      <c r="A1570" s="2">
        <v>44292.648611111108</v>
      </c>
      <c r="B1570" t="s">
        <v>163</v>
      </c>
      <c r="C1570" t="s">
        <v>8414</v>
      </c>
    </row>
    <row r="1571" spans="1:3" x14ac:dyDescent="0.25">
      <c r="A1571" s="2">
        <v>44292.648611111108</v>
      </c>
      <c r="B1571" t="s">
        <v>163</v>
      </c>
      <c r="C1571" t="s">
        <v>7710</v>
      </c>
    </row>
    <row r="1572" spans="1:3" x14ac:dyDescent="0.25">
      <c r="A1572" s="2">
        <v>44292.648611111108</v>
      </c>
      <c r="B1572" t="s">
        <v>163</v>
      </c>
      <c r="C1572" t="s">
        <v>7710</v>
      </c>
    </row>
    <row r="1573" spans="1:3" x14ac:dyDescent="0.25">
      <c r="A1573" s="2">
        <v>44292.648611111108</v>
      </c>
      <c r="B1573" t="s">
        <v>163</v>
      </c>
      <c r="C1573" t="s">
        <v>6920</v>
      </c>
    </row>
    <row r="1574" spans="1:3" x14ac:dyDescent="0.25">
      <c r="A1574" s="2">
        <v>44292.648611111108</v>
      </c>
      <c r="B1574" t="s">
        <v>169</v>
      </c>
      <c r="C1574" t="s">
        <v>1538</v>
      </c>
    </row>
    <row r="1575" spans="1:3" x14ac:dyDescent="0.25">
      <c r="A1575" s="2">
        <v>44292.648611111108</v>
      </c>
      <c r="B1575" t="s">
        <v>162</v>
      </c>
      <c r="C1575" t="s">
        <v>8829</v>
      </c>
    </row>
    <row r="1576" spans="1:3" x14ac:dyDescent="0.25">
      <c r="A1576" s="2">
        <v>44292.648611111108</v>
      </c>
      <c r="B1576" t="s">
        <v>162</v>
      </c>
      <c r="C1576" t="s">
        <v>8830</v>
      </c>
    </row>
    <row r="1577" spans="1:3" x14ac:dyDescent="0.25">
      <c r="A1577" s="2">
        <v>44292.648611111108</v>
      </c>
      <c r="B1577" t="s">
        <v>162</v>
      </c>
      <c r="C1577" t="s">
        <v>6386</v>
      </c>
    </row>
    <row r="1578" spans="1:3" x14ac:dyDescent="0.25">
      <c r="A1578" s="2">
        <v>44292.648611111108</v>
      </c>
      <c r="B1578" t="s">
        <v>175</v>
      </c>
      <c r="C1578" t="s">
        <v>8821</v>
      </c>
    </row>
    <row r="1579" spans="1:3" x14ac:dyDescent="0.25">
      <c r="A1579" s="2">
        <v>44292.648611111108</v>
      </c>
      <c r="B1579" t="s">
        <v>175</v>
      </c>
      <c r="C1579" t="s">
        <v>8822</v>
      </c>
    </row>
    <row r="1580" spans="1:3" x14ac:dyDescent="0.25">
      <c r="A1580" s="2">
        <v>44292.648611111108</v>
      </c>
      <c r="B1580" t="s">
        <v>169</v>
      </c>
      <c r="C1580" t="s">
        <v>194</v>
      </c>
    </row>
    <row r="1581" spans="1:3" x14ac:dyDescent="0.25">
      <c r="A1581" s="2">
        <v>44292.648611111108</v>
      </c>
      <c r="B1581" t="s">
        <v>167</v>
      </c>
      <c r="C1581" t="s">
        <v>6443</v>
      </c>
    </row>
    <row r="1582" spans="1:3" x14ac:dyDescent="0.25">
      <c r="A1582" s="2">
        <v>44292.648611111108</v>
      </c>
      <c r="B1582" t="s">
        <v>167</v>
      </c>
      <c r="C1582" t="s">
        <v>6396</v>
      </c>
    </row>
    <row r="1583" spans="1:3" x14ac:dyDescent="0.25">
      <c r="A1583" s="2">
        <v>44292.648611111108</v>
      </c>
      <c r="B1583" t="s">
        <v>877</v>
      </c>
      <c r="C1583" t="s">
        <v>9782</v>
      </c>
    </row>
    <row r="1584" spans="1:3" x14ac:dyDescent="0.25">
      <c r="A1584" s="2">
        <v>44292.648611111108</v>
      </c>
      <c r="B1584" t="s">
        <v>877</v>
      </c>
      <c r="C1584" t="s">
        <v>1249</v>
      </c>
    </row>
    <row r="1585" spans="1:4" x14ac:dyDescent="0.25">
      <c r="A1585" s="2">
        <v>44292.648611111108</v>
      </c>
      <c r="B1585" t="s">
        <v>165</v>
      </c>
      <c r="D1585" t="s">
        <v>845</v>
      </c>
    </row>
    <row r="1586" spans="1:4" x14ac:dyDescent="0.25">
      <c r="A1586" s="2">
        <v>44292.648611111108</v>
      </c>
      <c r="B1586" t="s">
        <v>165</v>
      </c>
      <c r="D1586" t="s">
        <v>846</v>
      </c>
    </row>
    <row r="1587" spans="1:4" x14ac:dyDescent="0.25">
      <c r="A1587" s="2">
        <v>44292.648611111108</v>
      </c>
      <c r="B1587" t="s">
        <v>165</v>
      </c>
      <c r="D1587" t="s">
        <v>847</v>
      </c>
    </row>
    <row r="1588" spans="1:4" x14ac:dyDescent="0.25">
      <c r="A1588" s="2">
        <v>44292.648611111108</v>
      </c>
      <c r="B1588" t="s">
        <v>165</v>
      </c>
      <c r="D1588" t="s">
        <v>848</v>
      </c>
    </row>
    <row r="1589" spans="1:4" x14ac:dyDescent="0.25">
      <c r="A1589" s="2">
        <v>44292.648611111108</v>
      </c>
      <c r="B1589" t="s">
        <v>877</v>
      </c>
      <c r="D1589" t="s">
        <v>879</v>
      </c>
    </row>
    <row r="1590" spans="1:4" x14ac:dyDescent="0.25">
      <c r="A1590" s="2">
        <v>44292.648611111108</v>
      </c>
      <c r="B1590" t="s">
        <v>877</v>
      </c>
      <c r="D1590" t="s">
        <v>880</v>
      </c>
    </row>
    <row r="1591" spans="1:4" x14ac:dyDescent="0.25">
      <c r="A1591" s="2">
        <v>44292.648611111108</v>
      </c>
      <c r="B1591" t="s">
        <v>163</v>
      </c>
      <c r="D1591" t="s">
        <v>928</v>
      </c>
    </row>
    <row r="1592" spans="1:4" x14ac:dyDescent="0.25">
      <c r="A1592" s="2">
        <v>44292.648611111108</v>
      </c>
      <c r="B1592" t="s">
        <v>183</v>
      </c>
      <c r="D1592" t="s">
        <v>850</v>
      </c>
    </row>
    <row r="1593" spans="1:4" x14ac:dyDescent="0.25">
      <c r="A1593" s="2">
        <v>44292.648611111108</v>
      </c>
      <c r="B1593" t="s">
        <v>183</v>
      </c>
      <c r="D1593" t="s">
        <v>1002</v>
      </c>
    </row>
    <row r="1594" spans="1:4" x14ac:dyDescent="0.25">
      <c r="A1594" s="2">
        <v>44292.648611111108</v>
      </c>
      <c r="B1594" t="s">
        <v>183</v>
      </c>
      <c r="D1594" t="s">
        <v>852</v>
      </c>
    </row>
    <row r="1595" spans="1:4" x14ac:dyDescent="0.25">
      <c r="A1595" s="2">
        <v>44292.648611111108</v>
      </c>
      <c r="B1595" t="s">
        <v>164</v>
      </c>
      <c r="D1595" t="s">
        <v>849</v>
      </c>
    </row>
    <row r="1596" spans="1:4" x14ac:dyDescent="0.25">
      <c r="A1596" s="2">
        <v>44292.648611111108</v>
      </c>
      <c r="B1596" t="s">
        <v>164</v>
      </c>
      <c r="D1596" t="s">
        <v>899</v>
      </c>
    </row>
    <row r="1597" spans="1:4" x14ac:dyDescent="0.25">
      <c r="A1597" s="2">
        <v>44292.648611111108</v>
      </c>
      <c r="B1597" t="s">
        <v>164</v>
      </c>
      <c r="D1597" t="s">
        <v>1032</v>
      </c>
    </row>
    <row r="1598" spans="1:4" x14ac:dyDescent="0.25">
      <c r="A1598" s="2">
        <v>44292.648611111108</v>
      </c>
      <c r="B1598" t="s">
        <v>1076</v>
      </c>
      <c r="D1598" t="s">
        <v>890</v>
      </c>
    </row>
    <row r="1599" spans="1:4" x14ac:dyDescent="0.25">
      <c r="A1599" s="2">
        <v>44292.648611111108</v>
      </c>
      <c r="B1599" t="s">
        <v>163</v>
      </c>
      <c r="D1599" t="s">
        <v>872</v>
      </c>
    </row>
    <row r="1600" spans="1:4" x14ac:dyDescent="0.25">
      <c r="A1600" s="2">
        <v>44292.648611111108</v>
      </c>
      <c r="B1600" t="s">
        <v>163</v>
      </c>
      <c r="D1600" t="s">
        <v>949</v>
      </c>
    </row>
    <row r="1601" spans="1:4" x14ac:dyDescent="0.25">
      <c r="A1601" s="2">
        <v>44292.648611111108</v>
      </c>
      <c r="B1601" t="s">
        <v>163</v>
      </c>
      <c r="D1601" t="s">
        <v>828</v>
      </c>
    </row>
    <row r="1602" spans="1:4" x14ac:dyDescent="0.25">
      <c r="A1602" s="2">
        <v>44292.648611111108</v>
      </c>
      <c r="B1602" t="s">
        <v>163</v>
      </c>
      <c r="D1602" t="s">
        <v>971</v>
      </c>
    </row>
    <row r="1603" spans="1:4" x14ac:dyDescent="0.25">
      <c r="A1603" s="2">
        <v>44292.648611111108</v>
      </c>
      <c r="B1603" t="s">
        <v>169</v>
      </c>
      <c r="D1603" t="s">
        <v>1086</v>
      </c>
    </row>
    <row r="1604" spans="1:4" x14ac:dyDescent="0.25">
      <c r="A1604" s="2">
        <v>44292.648611111108</v>
      </c>
      <c r="B1604" t="s">
        <v>175</v>
      </c>
      <c r="D1604" t="s">
        <v>899</v>
      </c>
    </row>
    <row r="1605" spans="1:4" x14ac:dyDescent="0.25">
      <c r="A1605" s="2">
        <v>44292.648611111108</v>
      </c>
      <c r="B1605" t="s">
        <v>175</v>
      </c>
      <c r="D1605" t="s">
        <v>1100</v>
      </c>
    </row>
    <row r="1606" spans="1:4" x14ac:dyDescent="0.25">
      <c r="A1606" s="2">
        <v>44292.648611111108</v>
      </c>
      <c r="B1606" t="s">
        <v>162</v>
      </c>
      <c r="D1606" t="s">
        <v>902</v>
      </c>
    </row>
    <row r="1607" spans="1:4" x14ac:dyDescent="0.25">
      <c r="A1607" s="2">
        <v>44292.648611111108</v>
      </c>
      <c r="B1607" t="s">
        <v>162</v>
      </c>
      <c r="D1607" t="s">
        <v>911</v>
      </c>
    </row>
    <row r="1608" spans="1:4" x14ac:dyDescent="0.25">
      <c r="A1608" s="2">
        <v>44292.648611111108</v>
      </c>
      <c r="B1608" t="s">
        <v>162</v>
      </c>
      <c r="D1608" t="s">
        <v>898</v>
      </c>
    </row>
    <row r="1609" spans="1:4" x14ac:dyDescent="0.25">
      <c r="A1609" s="2">
        <v>44292.648611111108</v>
      </c>
      <c r="B1609" t="s">
        <v>167</v>
      </c>
      <c r="D1609" t="s">
        <v>938</v>
      </c>
    </row>
    <row r="1610" spans="1:4" x14ac:dyDescent="0.25">
      <c r="A1610" s="2">
        <v>44292.648611111108</v>
      </c>
      <c r="B1610" t="s">
        <v>167</v>
      </c>
      <c r="D1610" t="s">
        <v>824</v>
      </c>
    </row>
    <row r="1611" spans="1:4" x14ac:dyDescent="0.25">
      <c r="A1611" s="2">
        <v>44292.648611111108</v>
      </c>
      <c r="B1611" t="s">
        <v>169</v>
      </c>
      <c r="D1611" t="s">
        <v>1139</v>
      </c>
    </row>
    <row r="1612" spans="1:4" x14ac:dyDescent="0.25">
      <c r="A1612" s="2">
        <v>44292.648611111108</v>
      </c>
      <c r="B1612" t="s">
        <v>877</v>
      </c>
      <c r="D1612" t="s">
        <v>834</v>
      </c>
    </row>
    <row r="1613" spans="1:4" x14ac:dyDescent="0.25">
      <c r="A1613" s="2">
        <v>44292.648611111108</v>
      </c>
      <c r="B1613" t="s">
        <v>877</v>
      </c>
      <c r="D1613" t="s">
        <v>904</v>
      </c>
    </row>
    <row r="1614" spans="1:4" x14ac:dyDescent="0.25">
      <c r="A1614" s="2">
        <v>44292.649305555555</v>
      </c>
      <c r="B1614" t="s">
        <v>165</v>
      </c>
      <c r="C1614" t="s">
        <v>6433</v>
      </c>
    </row>
    <row r="1615" spans="1:4" x14ac:dyDescent="0.25">
      <c r="A1615" s="2">
        <v>44292.649305555555</v>
      </c>
      <c r="B1615" t="s">
        <v>165</v>
      </c>
      <c r="C1615" t="s">
        <v>6434</v>
      </c>
    </row>
    <row r="1616" spans="1:4" x14ac:dyDescent="0.25">
      <c r="A1616" s="2">
        <v>44292.649305555555</v>
      </c>
      <c r="B1616" t="s">
        <v>877</v>
      </c>
      <c r="C1616" t="s">
        <v>6575</v>
      </c>
    </row>
    <row r="1617" spans="1:3" x14ac:dyDescent="0.25">
      <c r="A1617" s="2">
        <v>44292.649305555555</v>
      </c>
      <c r="B1617" t="s">
        <v>163</v>
      </c>
      <c r="C1617" t="s">
        <v>7144</v>
      </c>
    </row>
    <row r="1618" spans="1:3" x14ac:dyDescent="0.25">
      <c r="A1618" s="2">
        <v>44292.649305555555</v>
      </c>
      <c r="B1618" t="s">
        <v>163</v>
      </c>
      <c r="C1618" t="s">
        <v>7145</v>
      </c>
    </row>
    <row r="1619" spans="1:3" x14ac:dyDescent="0.25">
      <c r="A1619" s="2">
        <v>44292.649305555555</v>
      </c>
      <c r="B1619" t="s">
        <v>183</v>
      </c>
      <c r="C1619" t="s">
        <v>6386</v>
      </c>
    </row>
    <row r="1620" spans="1:3" x14ac:dyDescent="0.25">
      <c r="A1620" s="2">
        <v>44292.649305555555</v>
      </c>
      <c r="B1620" t="s">
        <v>183</v>
      </c>
      <c r="C1620" t="s">
        <v>7428</v>
      </c>
    </row>
    <row r="1621" spans="1:3" x14ac:dyDescent="0.25">
      <c r="A1621" s="2">
        <v>44292.649305555555</v>
      </c>
      <c r="B1621" t="s">
        <v>183</v>
      </c>
      <c r="C1621" t="s">
        <v>194</v>
      </c>
    </row>
    <row r="1622" spans="1:3" x14ac:dyDescent="0.25">
      <c r="A1622" s="2">
        <v>44292.649305555555</v>
      </c>
      <c r="B1622" t="s">
        <v>183</v>
      </c>
      <c r="C1622" t="s">
        <v>1249</v>
      </c>
    </row>
    <row r="1623" spans="1:3" x14ac:dyDescent="0.25">
      <c r="A1623" s="2">
        <v>44292.649305555555</v>
      </c>
      <c r="B1623" t="s">
        <v>162</v>
      </c>
      <c r="C1623" t="s">
        <v>7746</v>
      </c>
    </row>
    <row r="1624" spans="1:3" x14ac:dyDescent="0.25">
      <c r="A1624" s="2">
        <v>44292.649305555555</v>
      </c>
      <c r="B1624" t="s">
        <v>162</v>
      </c>
      <c r="C1624" t="s">
        <v>1249</v>
      </c>
    </row>
    <row r="1625" spans="1:3" x14ac:dyDescent="0.25">
      <c r="A1625" s="2">
        <v>44292.649305555555</v>
      </c>
      <c r="B1625" t="s">
        <v>164</v>
      </c>
      <c r="C1625" t="s">
        <v>7855</v>
      </c>
    </row>
    <row r="1626" spans="1:3" x14ac:dyDescent="0.25">
      <c r="A1626" s="2">
        <v>44292.649305555555</v>
      </c>
      <c r="B1626" t="s">
        <v>185</v>
      </c>
      <c r="C1626" t="s">
        <v>8205</v>
      </c>
    </row>
    <row r="1627" spans="1:3" x14ac:dyDescent="0.25">
      <c r="A1627" s="2">
        <v>44292.649305555555</v>
      </c>
      <c r="B1627" t="s">
        <v>163</v>
      </c>
      <c r="C1627" t="s">
        <v>8415</v>
      </c>
    </row>
    <row r="1628" spans="1:3" x14ac:dyDescent="0.25">
      <c r="A1628" s="2">
        <v>44292.649305555555</v>
      </c>
      <c r="B1628" t="s">
        <v>162</v>
      </c>
      <c r="C1628" t="s">
        <v>8831</v>
      </c>
    </row>
    <row r="1629" spans="1:3" x14ac:dyDescent="0.25">
      <c r="A1629" s="2">
        <v>44292.649305555555</v>
      </c>
      <c r="B1629" t="s">
        <v>175</v>
      </c>
      <c r="C1629" t="s">
        <v>6396</v>
      </c>
    </row>
    <row r="1630" spans="1:3" x14ac:dyDescent="0.25">
      <c r="A1630" s="2">
        <v>44292.649305555555</v>
      </c>
      <c r="B1630" t="s">
        <v>175</v>
      </c>
      <c r="C1630" t="s">
        <v>8823</v>
      </c>
    </row>
    <row r="1631" spans="1:3" x14ac:dyDescent="0.25">
      <c r="A1631" s="2">
        <v>44292.649305555555</v>
      </c>
      <c r="B1631" t="s">
        <v>1115</v>
      </c>
      <c r="C1631" t="s">
        <v>9144</v>
      </c>
    </row>
    <row r="1632" spans="1:3" x14ac:dyDescent="0.25">
      <c r="A1632" s="2">
        <v>44292.649305555555</v>
      </c>
      <c r="B1632" t="s">
        <v>169</v>
      </c>
      <c r="C1632" t="s">
        <v>9746</v>
      </c>
    </row>
    <row r="1633" spans="1:4" x14ac:dyDescent="0.25">
      <c r="A1633" s="2">
        <v>44292.649305555555</v>
      </c>
      <c r="B1633" t="s">
        <v>169</v>
      </c>
      <c r="C1633" t="s">
        <v>6567</v>
      </c>
    </row>
    <row r="1634" spans="1:4" x14ac:dyDescent="0.25">
      <c r="A1634" s="2">
        <v>44292.649305555555</v>
      </c>
      <c r="B1634" t="s">
        <v>167</v>
      </c>
      <c r="C1634" t="s">
        <v>1447</v>
      </c>
    </row>
    <row r="1635" spans="1:4" x14ac:dyDescent="0.25">
      <c r="A1635" s="2">
        <v>44292.649305555555</v>
      </c>
      <c r="B1635" t="s">
        <v>877</v>
      </c>
      <c r="C1635" t="s">
        <v>1249</v>
      </c>
    </row>
    <row r="1636" spans="1:4" x14ac:dyDescent="0.25">
      <c r="A1636" s="2">
        <v>44292.649305555555</v>
      </c>
      <c r="B1636" t="s">
        <v>165</v>
      </c>
      <c r="D1636" t="s">
        <v>849</v>
      </c>
    </row>
    <row r="1637" spans="1:4" x14ac:dyDescent="0.25">
      <c r="A1637" s="2">
        <v>44292.649305555555</v>
      </c>
      <c r="B1637" t="s">
        <v>165</v>
      </c>
      <c r="D1637" t="s">
        <v>850</v>
      </c>
    </row>
    <row r="1638" spans="1:4" x14ac:dyDescent="0.25">
      <c r="A1638" s="2">
        <v>44292.649305555555</v>
      </c>
      <c r="B1638" t="s">
        <v>877</v>
      </c>
      <c r="D1638" t="s">
        <v>881</v>
      </c>
    </row>
    <row r="1639" spans="1:4" x14ac:dyDescent="0.25">
      <c r="A1639" s="2">
        <v>44292.649305555555</v>
      </c>
      <c r="B1639" t="s">
        <v>163</v>
      </c>
      <c r="D1639" t="s">
        <v>899</v>
      </c>
    </row>
    <row r="1640" spans="1:4" x14ac:dyDescent="0.25">
      <c r="A1640" s="2">
        <v>44292.649305555555</v>
      </c>
      <c r="B1640" t="s">
        <v>163</v>
      </c>
      <c r="D1640" t="s">
        <v>986</v>
      </c>
    </row>
    <row r="1641" spans="1:4" x14ac:dyDescent="0.25">
      <c r="A1641" s="2">
        <v>44292.649305555555</v>
      </c>
      <c r="B1641" t="s">
        <v>183</v>
      </c>
      <c r="D1641" t="s">
        <v>901</v>
      </c>
    </row>
    <row r="1642" spans="1:4" x14ac:dyDescent="0.25">
      <c r="A1642" s="2">
        <v>44292.649305555555</v>
      </c>
      <c r="B1642" t="s">
        <v>183</v>
      </c>
      <c r="D1642" t="s">
        <v>841</v>
      </c>
    </row>
    <row r="1643" spans="1:4" x14ac:dyDescent="0.25">
      <c r="A1643" s="2">
        <v>44292.649305555555</v>
      </c>
      <c r="B1643" t="s">
        <v>183</v>
      </c>
      <c r="D1643" t="s">
        <v>975</v>
      </c>
    </row>
    <row r="1644" spans="1:4" x14ac:dyDescent="0.25">
      <c r="A1644" s="2">
        <v>44292.649305555555</v>
      </c>
      <c r="B1644" t="s">
        <v>183</v>
      </c>
      <c r="D1644" t="s">
        <v>896</v>
      </c>
    </row>
    <row r="1645" spans="1:4" x14ac:dyDescent="0.25">
      <c r="A1645" s="2">
        <v>44292.649305555555</v>
      </c>
      <c r="B1645" t="s">
        <v>162</v>
      </c>
      <c r="D1645" t="s">
        <v>928</v>
      </c>
    </row>
    <row r="1646" spans="1:4" x14ac:dyDescent="0.25">
      <c r="A1646" s="2">
        <v>44292.649305555555</v>
      </c>
      <c r="B1646" t="s">
        <v>162</v>
      </c>
      <c r="D1646" t="s">
        <v>824</v>
      </c>
    </row>
    <row r="1647" spans="1:4" x14ac:dyDescent="0.25">
      <c r="A1647" s="2">
        <v>44292.649305555555</v>
      </c>
      <c r="B1647" t="s">
        <v>164</v>
      </c>
      <c r="D1647" t="s">
        <v>902</v>
      </c>
    </row>
    <row r="1648" spans="1:4" x14ac:dyDescent="0.25">
      <c r="A1648" s="2">
        <v>44292.649305555555</v>
      </c>
      <c r="B1648" t="s">
        <v>185</v>
      </c>
      <c r="D1648" t="s">
        <v>819</v>
      </c>
    </row>
    <row r="1649" spans="1:4" x14ac:dyDescent="0.25">
      <c r="A1649" s="2">
        <v>44292.649305555555</v>
      </c>
      <c r="B1649" t="s">
        <v>163</v>
      </c>
      <c r="D1649" t="s">
        <v>897</v>
      </c>
    </row>
    <row r="1650" spans="1:4" x14ac:dyDescent="0.25">
      <c r="A1650" s="2">
        <v>44292.649305555555</v>
      </c>
      <c r="B1650" t="s">
        <v>175</v>
      </c>
      <c r="D1650" t="s">
        <v>971</v>
      </c>
    </row>
    <row r="1651" spans="1:4" x14ac:dyDescent="0.25">
      <c r="A1651" s="2">
        <v>44292.649305555555</v>
      </c>
      <c r="B1651" t="s">
        <v>175</v>
      </c>
      <c r="D1651" t="s">
        <v>895</v>
      </c>
    </row>
    <row r="1652" spans="1:4" x14ac:dyDescent="0.25">
      <c r="A1652" s="2">
        <v>44292.649305555555</v>
      </c>
      <c r="B1652" t="s">
        <v>162</v>
      </c>
      <c r="D1652" t="s">
        <v>844</v>
      </c>
    </row>
    <row r="1653" spans="1:4" x14ac:dyDescent="0.25">
      <c r="A1653" s="2">
        <v>44292.649305555555</v>
      </c>
      <c r="B1653" t="s">
        <v>1115</v>
      </c>
      <c r="D1653" t="s">
        <v>894</v>
      </c>
    </row>
    <row r="1654" spans="1:4" x14ac:dyDescent="0.25">
      <c r="A1654" s="2">
        <v>44292.649305555555</v>
      </c>
      <c r="B1654" t="s">
        <v>167</v>
      </c>
      <c r="D1654" t="s">
        <v>886</v>
      </c>
    </row>
    <row r="1655" spans="1:4" x14ac:dyDescent="0.25">
      <c r="A1655" s="2">
        <v>44292.649305555555</v>
      </c>
      <c r="B1655" t="s">
        <v>169</v>
      </c>
      <c r="D1655" t="s">
        <v>902</v>
      </c>
    </row>
    <row r="1656" spans="1:4" x14ac:dyDescent="0.25">
      <c r="A1656" s="2">
        <v>44292.649305555555</v>
      </c>
      <c r="B1656" t="s">
        <v>169</v>
      </c>
      <c r="D1656" t="s">
        <v>856</v>
      </c>
    </row>
    <row r="1657" spans="1:4" x14ac:dyDescent="0.25">
      <c r="A1657" s="2">
        <v>44292.649305555555</v>
      </c>
      <c r="B1657" t="s">
        <v>877</v>
      </c>
      <c r="D1657" t="s">
        <v>1085</v>
      </c>
    </row>
    <row r="1658" spans="1:4" x14ac:dyDescent="0.25">
      <c r="A1658" s="2">
        <v>44292.65</v>
      </c>
      <c r="B1658" t="s">
        <v>164</v>
      </c>
      <c r="C1658" t="s">
        <v>7960</v>
      </c>
    </row>
    <row r="1659" spans="1:4" x14ac:dyDescent="0.25">
      <c r="A1659" s="2">
        <v>44292.65</v>
      </c>
      <c r="B1659" t="s">
        <v>166</v>
      </c>
      <c r="C1659" t="s">
        <v>194</v>
      </c>
    </row>
    <row r="1660" spans="1:4" x14ac:dyDescent="0.25">
      <c r="A1660" s="2">
        <v>44292.65</v>
      </c>
      <c r="B1660" t="s">
        <v>175</v>
      </c>
      <c r="C1660" t="s">
        <v>6396</v>
      </c>
    </row>
    <row r="1661" spans="1:4" x14ac:dyDescent="0.25">
      <c r="A1661" s="2">
        <v>44292.65</v>
      </c>
      <c r="B1661" t="s">
        <v>176</v>
      </c>
      <c r="C1661" t="s">
        <v>9488</v>
      </c>
    </row>
    <row r="1662" spans="1:4" x14ac:dyDescent="0.25">
      <c r="A1662" s="2">
        <v>44292.65</v>
      </c>
      <c r="B1662" t="s">
        <v>167</v>
      </c>
      <c r="C1662" t="s">
        <v>9739</v>
      </c>
    </row>
    <row r="1663" spans="1:4" x14ac:dyDescent="0.25">
      <c r="A1663" s="2">
        <v>44292.65</v>
      </c>
      <c r="B1663" t="s">
        <v>877</v>
      </c>
      <c r="C1663" t="s">
        <v>9783</v>
      </c>
    </row>
    <row r="1664" spans="1:4" x14ac:dyDescent="0.25">
      <c r="A1664" s="2">
        <v>44292.65</v>
      </c>
      <c r="B1664" t="s">
        <v>164</v>
      </c>
      <c r="D1664" t="s">
        <v>1044</v>
      </c>
    </row>
    <row r="1665" spans="1:4" x14ac:dyDescent="0.25">
      <c r="A1665" s="2">
        <v>44292.65</v>
      </c>
      <c r="B1665" t="s">
        <v>166</v>
      </c>
      <c r="D1665" t="s">
        <v>1080</v>
      </c>
    </row>
    <row r="1666" spans="1:4" x14ac:dyDescent="0.25">
      <c r="A1666" s="2">
        <v>44292.65</v>
      </c>
      <c r="B1666" t="s">
        <v>175</v>
      </c>
      <c r="D1666" t="s">
        <v>896</v>
      </c>
    </row>
    <row r="1667" spans="1:4" x14ac:dyDescent="0.25">
      <c r="A1667" s="2">
        <v>44292.65</v>
      </c>
      <c r="B1667" t="s">
        <v>176</v>
      </c>
      <c r="D1667" t="s">
        <v>906</v>
      </c>
    </row>
    <row r="1668" spans="1:4" x14ac:dyDescent="0.25">
      <c r="A1668" s="2">
        <v>44292.65</v>
      </c>
      <c r="B1668" t="s">
        <v>167</v>
      </c>
      <c r="D1668" t="s">
        <v>1066</v>
      </c>
    </row>
    <row r="1669" spans="1:4" x14ac:dyDescent="0.25">
      <c r="A1669" s="2">
        <v>44292.65</v>
      </c>
      <c r="B1669" t="s">
        <v>877</v>
      </c>
      <c r="D1669" t="s">
        <v>955</v>
      </c>
    </row>
    <row r="1670" spans="1:4" x14ac:dyDescent="0.25">
      <c r="A1670" s="2">
        <v>44292.650694444441</v>
      </c>
      <c r="B1670" t="s">
        <v>189</v>
      </c>
      <c r="C1670" t="s">
        <v>6396</v>
      </c>
    </row>
    <row r="1671" spans="1:4" x14ac:dyDescent="0.25">
      <c r="A1671" s="2">
        <v>44292.650694444441</v>
      </c>
      <c r="B1671" t="s">
        <v>181</v>
      </c>
      <c r="C1671" t="s">
        <v>8220</v>
      </c>
    </row>
    <row r="1672" spans="1:4" x14ac:dyDescent="0.25">
      <c r="A1672" s="2">
        <v>44292.650694444441</v>
      </c>
      <c r="B1672" t="s">
        <v>173</v>
      </c>
      <c r="C1672" t="s">
        <v>8328</v>
      </c>
    </row>
    <row r="1673" spans="1:4" x14ac:dyDescent="0.25">
      <c r="A1673" s="2">
        <v>44292.650694444441</v>
      </c>
      <c r="B1673" t="s">
        <v>166</v>
      </c>
      <c r="C1673" t="s">
        <v>8332</v>
      </c>
    </row>
    <row r="1674" spans="1:4" x14ac:dyDescent="0.25">
      <c r="A1674" s="2">
        <v>44292.650694444441</v>
      </c>
      <c r="B1674" t="s">
        <v>163</v>
      </c>
      <c r="C1674" t="s">
        <v>6920</v>
      </c>
    </row>
    <row r="1675" spans="1:4" x14ac:dyDescent="0.25">
      <c r="A1675" s="2">
        <v>44292.650694444441</v>
      </c>
      <c r="B1675" t="s">
        <v>163</v>
      </c>
      <c r="C1675" t="s">
        <v>8416</v>
      </c>
    </row>
    <row r="1676" spans="1:4" x14ac:dyDescent="0.25">
      <c r="A1676" s="2">
        <v>44292.650694444441</v>
      </c>
      <c r="B1676" t="s">
        <v>175</v>
      </c>
      <c r="C1676" t="s">
        <v>8824</v>
      </c>
    </row>
    <row r="1677" spans="1:4" x14ac:dyDescent="0.25">
      <c r="A1677" s="2">
        <v>44292.650694444441</v>
      </c>
      <c r="B1677" t="s">
        <v>175</v>
      </c>
      <c r="C1677" t="s">
        <v>8825</v>
      </c>
    </row>
    <row r="1678" spans="1:4" x14ac:dyDescent="0.25">
      <c r="A1678" s="2">
        <v>44292.650694444441</v>
      </c>
      <c r="B1678" t="s">
        <v>175</v>
      </c>
      <c r="C1678" t="s">
        <v>8826</v>
      </c>
    </row>
    <row r="1679" spans="1:4" x14ac:dyDescent="0.25">
      <c r="A1679" s="2">
        <v>44292.650694444441</v>
      </c>
      <c r="B1679" t="s">
        <v>175</v>
      </c>
      <c r="C1679" t="s">
        <v>194</v>
      </c>
    </row>
    <row r="1680" spans="1:4" x14ac:dyDescent="0.25">
      <c r="A1680" s="2">
        <v>44292.650694444441</v>
      </c>
      <c r="B1680" t="s">
        <v>176</v>
      </c>
      <c r="C1680" t="s">
        <v>9489</v>
      </c>
    </row>
    <row r="1681" spans="1:4" x14ac:dyDescent="0.25">
      <c r="A1681" s="2">
        <v>44292.650694444441</v>
      </c>
      <c r="B1681" t="s">
        <v>877</v>
      </c>
      <c r="C1681" t="s">
        <v>9784</v>
      </c>
    </row>
    <row r="1682" spans="1:4" x14ac:dyDescent="0.25">
      <c r="A1682" s="2">
        <v>44292.650694444441</v>
      </c>
      <c r="B1682" t="s">
        <v>877</v>
      </c>
      <c r="C1682" t="s">
        <v>6386</v>
      </c>
    </row>
    <row r="1683" spans="1:4" x14ac:dyDescent="0.25">
      <c r="A1683" s="2">
        <v>44292.650694444441</v>
      </c>
      <c r="B1683" t="s">
        <v>877</v>
      </c>
      <c r="C1683" t="s">
        <v>6386</v>
      </c>
    </row>
    <row r="1684" spans="1:4" x14ac:dyDescent="0.25">
      <c r="A1684" s="2">
        <v>44292.650694444441</v>
      </c>
      <c r="B1684" t="s">
        <v>877</v>
      </c>
      <c r="C1684" t="s">
        <v>6386</v>
      </c>
    </row>
    <row r="1685" spans="1:4" x14ac:dyDescent="0.25">
      <c r="A1685" s="2">
        <v>44292.650694444441</v>
      </c>
      <c r="B1685" t="s">
        <v>181</v>
      </c>
      <c r="D1685" t="s">
        <v>1069</v>
      </c>
    </row>
    <row r="1686" spans="1:4" x14ac:dyDescent="0.25">
      <c r="A1686" s="2">
        <v>44292.650694444441</v>
      </c>
      <c r="B1686" t="s">
        <v>173</v>
      </c>
      <c r="D1686" t="s">
        <v>856</v>
      </c>
    </row>
    <row r="1687" spans="1:4" x14ac:dyDescent="0.25">
      <c r="A1687" s="2">
        <v>44292.650694444441</v>
      </c>
      <c r="B1687" t="s">
        <v>166</v>
      </c>
      <c r="D1687" t="s">
        <v>1012</v>
      </c>
    </row>
    <row r="1688" spans="1:4" x14ac:dyDescent="0.25">
      <c r="A1688" s="2">
        <v>44292.650694444441</v>
      </c>
      <c r="B1688" t="s">
        <v>163</v>
      </c>
      <c r="D1688" t="s">
        <v>886</v>
      </c>
    </row>
    <row r="1689" spans="1:4" x14ac:dyDescent="0.25">
      <c r="A1689" s="2">
        <v>44292.650694444441</v>
      </c>
      <c r="B1689" t="s">
        <v>163</v>
      </c>
      <c r="D1689" t="s">
        <v>898</v>
      </c>
    </row>
    <row r="1690" spans="1:4" x14ac:dyDescent="0.25">
      <c r="A1690" s="2">
        <v>44292.650694444441</v>
      </c>
      <c r="B1690" t="s">
        <v>175</v>
      </c>
      <c r="D1690" t="s">
        <v>954</v>
      </c>
    </row>
    <row r="1691" spans="1:4" x14ac:dyDescent="0.25">
      <c r="A1691" s="2">
        <v>44292.650694444441</v>
      </c>
      <c r="B1691" t="s">
        <v>175</v>
      </c>
      <c r="D1691" t="s">
        <v>908</v>
      </c>
    </row>
    <row r="1692" spans="1:4" x14ac:dyDescent="0.25">
      <c r="A1692" s="2">
        <v>44292.650694444441</v>
      </c>
      <c r="B1692" t="s">
        <v>175</v>
      </c>
      <c r="D1692" t="s">
        <v>849</v>
      </c>
    </row>
    <row r="1693" spans="1:4" x14ac:dyDescent="0.25">
      <c r="A1693" s="2">
        <v>44292.650694444441</v>
      </c>
      <c r="B1693" t="s">
        <v>175</v>
      </c>
      <c r="D1693" t="s">
        <v>848</v>
      </c>
    </row>
    <row r="1694" spans="1:4" x14ac:dyDescent="0.25">
      <c r="A1694" s="2">
        <v>44292.650694444441</v>
      </c>
      <c r="B1694" t="s">
        <v>189</v>
      </c>
      <c r="D1694" t="s">
        <v>926</v>
      </c>
    </row>
    <row r="1695" spans="1:4" x14ac:dyDescent="0.25">
      <c r="A1695" s="2">
        <v>44292.650694444441</v>
      </c>
      <c r="B1695" t="s">
        <v>176</v>
      </c>
      <c r="D1695" t="s">
        <v>1129</v>
      </c>
    </row>
    <row r="1696" spans="1:4" x14ac:dyDescent="0.25">
      <c r="A1696" s="2">
        <v>44292.650694444441</v>
      </c>
      <c r="B1696" t="s">
        <v>877</v>
      </c>
      <c r="D1696" t="s">
        <v>842</v>
      </c>
    </row>
    <row r="1697" spans="1:4" x14ac:dyDescent="0.25">
      <c r="A1697" s="2">
        <v>44292.650694444441</v>
      </c>
      <c r="B1697" t="s">
        <v>877</v>
      </c>
      <c r="D1697" t="s">
        <v>868</v>
      </c>
    </row>
    <row r="1698" spans="1:4" x14ac:dyDescent="0.25">
      <c r="A1698" s="2">
        <v>44292.650694444441</v>
      </c>
      <c r="B1698" t="s">
        <v>877</v>
      </c>
      <c r="D1698" t="s">
        <v>912</v>
      </c>
    </row>
    <row r="1699" spans="1:4" x14ac:dyDescent="0.25">
      <c r="A1699" s="2">
        <v>44292.650694444441</v>
      </c>
      <c r="B1699" t="s">
        <v>877</v>
      </c>
      <c r="D1699" t="s">
        <v>893</v>
      </c>
    </row>
    <row r="1700" spans="1:4" x14ac:dyDescent="0.25">
      <c r="A1700" s="2">
        <v>44292.651388888888</v>
      </c>
      <c r="B1700" t="s">
        <v>189</v>
      </c>
      <c r="C1700" t="s">
        <v>6443</v>
      </c>
    </row>
    <row r="1701" spans="1:4" x14ac:dyDescent="0.25">
      <c r="A1701" s="2">
        <v>44292.651388888888</v>
      </c>
      <c r="B1701" t="s">
        <v>162</v>
      </c>
      <c r="C1701" t="s">
        <v>7747</v>
      </c>
    </row>
    <row r="1702" spans="1:4" x14ac:dyDescent="0.25">
      <c r="A1702" s="2">
        <v>44292.651388888888</v>
      </c>
      <c r="B1702" t="s">
        <v>181</v>
      </c>
      <c r="C1702" t="s">
        <v>6386</v>
      </c>
    </row>
    <row r="1703" spans="1:4" x14ac:dyDescent="0.25">
      <c r="A1703" s="2">
        <v>44292.651388888888</v>
      </c>
      <c r="B1703" t="s">
        <v>181</v>
      </c>
      <c r="C1703" t="s">
        <v>6429</v>
      </c>
    </row>
    <row r="1704" spans="1:4" x14ac:dyDescent="0.25">
      <c r="A1704" s="2">
        <v>44292.651388888888</v>
      </c>
      <c r="B1704" t="s">
        <v>1076</v>
      </c>
      <c r="C1704" t="s">
        <v>8329</v>
      </c>
    </row>
    <row r="1705" spans="1:4" x14ac:dyDescent="0.25">
      <c r="A1705" s="2">
        <v>44292.651388888888</v>
      </c>
      <c r="B1705" t="s">
        <v>166</v>
      </c>
      <c r="C1705" t="s">
        <v>6386</v>
      </c>
    </row>
    <row r="1706" spans="1:4" x14ac:dyDescent="0.25">
      <c r="A1706" s="2">
        <v>44292.651388888888</v>
      </c>
      <c r="B1706" t="s">
        <v>163</v>
      </c>
      <c r="C1706" t="s">
        <v>8417</v>
      </c>
    </row>
    <row r="1707" spans="1:4" x14ac:dyDescent="0.25">
      <c r="A1707" s="2">
        <v>44292.651388888888</v>
      </c>
      <c r="B1707" t="s">
        <v>163</v>
      </c>
      <c r="C1707" t="s">
        <v>8418</v>
      </c>
    </row>
    <row r="1708" spans="1:4" x14ac:dyDescent="0.25">
      <c r="A1708" s="2">
        <v>44292.651388888888</v>
      </c>
      <c r="B1708" t="s">
        <v>163</v>
      </c>
      <c r="C1708" t="s">
        <v>8419</v>
      </c>
    </row>
    <row r="1709" spans="1:4" x14ac:dyDescent="0.25">
      <c r="A1709" s="2">
        <v>44292.651388888888</v>
      </c>
      <c r="B1709" t="s">
        <v>171</v>
      </c>
      <c r="C1709" t="s">
        <v>6443</v>
      </c>
    </row>
    <row r="1710" spans="1:4" x14ac:dyDescent="0.25">
      <c r="A1710" s="2">
        <v>44292.651388888888</v>
      </c>
      <c r="B1710" t="s">
        <v>185</v>
      </c>
      <c r="C1710" t="s">
        <v>1249</v>
      </c>
    </row>
    <row r="1711" spans="1:4" x14ac:dyDescent="0.25">
      <c r="A1711" s="2">
        <v>44292.651388888888</v>
      </c>
      <c r="B1711" t="s">
        <v>175</v>
      </c>
      <c r="C1711" t="s">
        <v>8827</v>
      </c>
    </row>
    <row r="1712" spans="1:4" x14ac:dyDescent="0.25">
      <c r="A1712" s="2">
        <v>44292.651388888888</v>
      </c>
      <c r="B1712" t="s">
        <v>175</v>
      </c>
      <c r="C1712" t="s">
        <v>6554</v>
      </c>
    </row>
    <row r="1713" spans="1:4" x14ac:dyDescent="0.25">
      <c r="A1713" s="2">
        <v>44292.651388888888</v>
      </c>
      <c r="B1713" t="s">
        <v>182</v>
      </c>
      <c r="C1713" t="s">
        <v>6386</v>
      </c>
    </row>
    <row r="1714" spans="1:4" x14ac:dyDescent="0.25">
      <c r="A1714" s="2">
        <v>44292.651388888888</v>
      </c>
      <c r="B1714" t="s">
        <v>829</v>
      </c>
      <c r="C1714" t="s">
        <v>9738</v>
      </c>
    </row>
    <row r="1715" spans="1:4" x14ac:dyDescent="0.25">
      <c r="A1715" s="2">
        <v>44292.651388888888</v>
      </c>
      <c r="B1715" t="s">
        <v>162</v>
      </c>
      <c r="D1715" t="s">
        <v>902</v>
      </c>
    </row>
    <row r="1716" spans="1:4" x14ac:dyDescent="0.25">
      <c r="A1716" s="2">
        <v>44292.651388888888</v>
      </c>
      <c r="B1716" t="s">
        <v>181</v>
      </c>
      <c r="D1716" t="s">
        <v>850</v>
      </c>
    </row>
    <row r="1717" spans="1:4" x14ac:dyDescent="0.25">
      <c r="A1717" s="2">
        <v>44292.651388888888</v>
      </c>
      <c r="B1717" t="s">
        <v>181</v>
      </c>
      <c r="D1717" t="s">
        <v>824</v>
      </c>
    </row>
    <row r="1718" spans="1:4" x14ac:dyDescent="0.25">
      <c r="A1718" s="2">
        <v>44292.651388888888</v>
      </c>
      <c r="B1718" t="s">
        <v>1076</v>
      </c>
      <c r="D1718" t="s">
        <v>842</v>
      </c>
    </row>
    <row r="1719" spans="1:4" x14ac:dyDescent="0.25">
      <c r="A1719" s="2">
        <v>44292.651388888888</v>
      </c>
      <c r="B1719" t="s">
        <v>166</v>
      </c>
      <c r="D1719" t="s">
        <v>824</v>
      </c>
    </row>
    <row r="1720" spans="1:4" x14ac:dyDescent="0.25">
      <c r="A1720" s="2">
        <v>44292.651388888888</v>
      </c>
      <c r="B1720" t="s">
        <v>163</v>
      </c>
      <c r="D1720" t="s">
        <v>825</v>
      </c>
    </row>
    <row r="1721" spans="1:4" x14ac:dyDescent="0.25">
      <c r="A1721" s="2">
        <v>44292.651388888888</v>
      </c>
      <c r="B1721" t="s">
        <v>163</v>
      </c>
      <c r="D1721" t="s">
        <v>826</v>
      </c>
    </row>
    <row r="1722" spans="1:4" x14ac:dyDescent="0.25">
      <c r="A1722" s="2">
        <v>44292.651388888888</v>
      </c>
      <c r="B1722" t="s">
        <v>163</v>
      </c>
      <c r="D1722" t="s">
        <v>834</v>
      </c>
    </row>
    <row r="1723" spans="1:4" x14ac:dyDescent="0.25">
      <c r="A1723" s="2">
        <v>44292.651388888888</v>
      </c>
      <c r="B1723" t="s">
        <v>171</v>
      </c>
      <c r="D1723" t="s">
        <v>895</v>
      </c>
    </row>
    <row r="1724" spans="1:4" x14ac:dyDescent="0.25">
      <c r="A1724" s="2">
        <v>44292.651388888888</v>
      </c>
      <c r="B1724" t="s">
        <v>185</v>
      </c>
      <c r="D1724" t="s">
        <v>819</v>
      </c>
    </row>
    <row r="1725" spans="1:4" x14ac:dyDescent="0.25">
      <c r="A1725" s="2">
        <v>44292.651388888888</v>
      </c>
      <c r="B1725" t="s">
        <v>175</v>
      </c>
      <c r="D1725" t="s">
        <v>918</v>
      </c>
    </row>
    <row r="1726" spans="1:4" x14ac:dyDescent="0.25">
      <c r="A1726" s="2">
        <v>44292.651388888888</v>
      </c>
      <c r="B1726" t="s">
        <v>175</v>
      </c>
      <c r="D1726" t="s">
        <v>844</v>
      </c>
    </row>
    <row r="1727" spans="1:4" x14ac:dyDescent="0.25">
      <c r="A1727" s="2">
        <v>44292.651388888888</v>
      </c>
      <c r="B1727" t="s">
        <v>182</v>
      </c>
      <c r="D1727" t="s">
        <v>1118</v>
      </c>
    </row>
    <row r="1728" spans="1:4" x14ac:dyDescent="0.25">
      <c r="A1728" s="2">
        <v>44292.651388888888</v>
      </c>
      <c r="B1728" t="s">
        <v>189</v>
      </c>
      <c r="D1728" t="s">
        <v>820</v>
      </c>
    </row>
    <row r="1729" spans="1:4" x14ac:dyDescent="0.25">
      <c r="A1729" s="2">
        <v>44292.651388888888</v>
      </c>
      <c r="B1729" t="s">
        <v>829</v>
      </c>
      <c r="D1729" t="s">
        <v>827</v>
      </c>
    </row>
    <row r="1730" spans="1:4" x14ac:dyDescent="0.25">
      <c r="A1730" s="2">
        <v>44292.652083333334</v>
      </c>
      <c r="B1730" t="s">
        <v>851</v>
      </c>
      <c r="C1730" t="s">
        <v>6435</v>
      </c>
    </row>
    <row r="1731" spans="1:4" x14ac:dyDescent="0.25">
      <c r="A1731" s="2">
        <v>44292.652083333334</v>
      </c>
      <c r="B1731" t="s">
        <v>851</v>
      </c>
      <c r="C1731" t="s">
        <v>6436</v>
      </c>
    </row>
    <row r="1732" spans="1:4" x14ac:dyDescent="0.25">
      <c r="A1732" s="2">
        <v>44292.652083333334</v>
      </c>
      <c r="B1732" t="s">
        <v>181</v>
      </c>
      <c r="C1732" t="s">
        <v>6386</v>
      </c>
    </row>
    <row r="1733" spans="1:4" x14ac:dyDescent="0.25">
      <c r="A1733" s="2">
        <v>44292.652083333334</v>
      </c>
      <c r="B1733" t="s">
        <v>181</v>
      </c>
      <c r="C1733" t="s">
        <v>6749</v>
      </c>
    </row>
    <row r="1734" spans="1:4" x14ac:dyDescent="0.25">
      <c r="A1734" s="2">
        <v>44292.652083333334</v>
      </c>
      <c r="B1734" t="s">
        <v>162</v>
      </c>
      <c r="C1734" t="s">
        <v>7748</v>
      </c>
    </row>
    <row r="1735" spans="1:4" x14ac:dyDescent="0.25">
      <c r="A1735" s="2">
        <v>44292.652083333334</v>
      </c>
      <c r="B1735" t="s">
        <v>162</v>
      </c>
      <c r="C1735" t="s">
        <v>1249</v>
      </c>
    </row>
    <row r="1736" spans="1:4" x14ac:dyDescent="0.25">
      <c r="A1736" s="2">
        <v>44292.652083333334</v>
      </c>
      <c r="B1736" t="s">
        <v>162</v>
      </c>
      <c r="C1736" t="s">
        <v>7749</v>
      </c>
    </row>
    <row r="1737" spans="1:4" x14ac:dyDescent="0.25">
      <c r="A1737" s="2">
        <v>44292.652083333334</v>
      </c>
      <c r="B1737" t="s">
        <v>181</v>
      </c>
      <c r="C1737" t="s">
        <v>6386</v>
      </c>
    </row>
    <row r="1738" spans="1:4" x14ac:dyDescent="0.25">
      <c r="A1738" s="2">
        <v>44292.652083333334</v>
      </c>
      <c r="B1738" t="s">
        <v>181</v>
      </c>
      <c r="C1738" t="s">
        <v>8221</v>
      </c>
    </row>
    <row r="1739" spans="1:4" x14ac:dyDescent="0.25">
      <c r="A1739" s="2">
        <v>44292.652083333334</v>
      </c>
      <c r="B1739" t="s">
        <v>181</v>
      </c>
      <c r="C1739" t="s">
        <v>6396</v>
      </c>
    </row>
    <row r="1740" spans="1:4" x14ac:dyDescent="0.25">
      <c r="A1740" s="2">
        <v>44292.652083333334</v>
      </c>
      <c r="B1740" t="s">
        <v>166</v>
      </c>
      <c r="C1740" t="s">
        <v>8333</v>
      </c>
    </row>
    <row r="1741" spans="1:4" x14ac:dyDescent="0.25">
      <c r="A1741" s="2">
        <v>44292.652083333334</v>
      </c>
      <c r="B1741" t="s">
        <v>166</v>
      </c>
      <c r="C1741" t="s">
        <v>6396</v>
      </c>
    </row>
    <row r="1742" spans="1:4" x14ac:dyDescent="0.25">
      <c r="A1742" s="2">
        <v>44292.652083333334</v>
      </c>
      <c r="B1742" t="s">
        <v>166</v>
      </c>
      <c r="C1742" t="s">
        <v>7044</v>
      </c>
    </row>
    <row r="1743" spans="1:4" x14ac:dyDescent="0.25">
      <c r="A1743" s="2">
        <v>44292.652083333334</v>
      </c>
      <c r="B1743" t="s">
        <v>166</v>
      </c>
      <c r="C1743" t="s">
        <v>6943</v>
      </c>
    </row>
    <row r="1744" spans="1:4" x14ac:dyDescent="0.25">
      <c r="A1744" s="2">
        <v>44292.652083333334</v>
      </c>
      <c r="B1744" t="s">
        <v>166</v>
      </c>
      <c r="C1744" t="s">
        <v>6437</v>
      </c>
    </row>
    <row r="1745" spans="1:4" x14ac:dyDescent="0.25">
      <c r="A1745" s="2">
        <v>44292.652083333334</v>
      </c>
      <c r="B1745" t="s">
        <v>166</v>
      </c>
      <c r="C1745" t="s">
        <v>8334</v>
      </c>
    </row>
    <row r="1746" spans="1:4" x14ac:dyDescent="0.25">
      <c r="A1746" s="2">
        <v>44292.652083333334</v>
      </c>
      <c r="B1746" t="s">
        <v>163</v>
      </c>
      <c r="C1746" t="s">
        <v>8420</v>
      </c>
    </row>
    <row r="1747" spans="1:4" x14ac:dyDescent="0.25">
      <c r="A1747" s="2">
        <v>44292.652083333334</v>
      </c>
      <c r="B1747" t="s">
        <v>163</v>
      </c>
      <c r="C1747" t="s">
        <v>8421</v>
      </c>
    </row>
    <row r="1748" spans="1:4" x14ac:dyDescent="0.25">
      <c r="A1748" s="2">
        <v>44292.652083333334</v>
      </c>
      <c r="B1748" t="s">
        <v>163</v>
      </c>
      <c r="C1748" t="s">
        <v>8422</v>
      </c>
    </row>
    <row r="1749" spans="1:4" x14ac:dyDescent="0.25">
      <c r="A1749" s="2">
        <v>44292.652083333334</v>
      </c>
      <c r="B1749" t="s">
        <v>171</v>
      </c>
      <c r="C1749" t="s">
        <v>8458</v>
      </c>
    </row>
    <row r="1750" spans="1:4" x14ac:dyDescent="0.25">
      <c r="A1750" s="2">
        <v>44292.652083333334</v>
      </c>
      <c r="B1750" t="s">
        <v>171</v>
      </c>
      <c r="C1750" t="s">
        <v>6443</v>
      </c>
    </row>
    <row r="1751" spans="1:4" x14ac:dyDescent="0.25">
      <c r="A1751" s="2">
        <v>44292.652083333334</v>
      </c>
      <c r="B1751" t="s">
        <v>171</v>
      </c>
      <c r="C1751" t="s">
        <v>8459</v>
      </c>
    </row>
    <row r="1752" spans="1:4" x14ac:dyDescent="0.25">
      <c r="A1752" s="2">
        <v>44292.652083333334</v>
      </c>
      <c r="B1752" t="s">
        <v>182</v>
      </c>
      <c r="C1752" t="s">
        <v>6386</v>
      </c>
    </row>
    <row r="1753" spans="1:4" x14ac:dyDescent="0.25">
      <c r="A1753" s="2">
        <v>44292.652083333334</v>
      </c>
      <c r="B1753" t="s">
        <v>182</v>
      </c>
      <c r="C1753" t="s">
        <v>1538</v>
      </c>
    </row>
    <row r="1754" spans="1:4" x14ac:dyDescent="0.25">
      <c r="A1754" s="2">
        <v>44292.652083333334</v>
      </c>
      <c r="B1754" t="s">
        <v>851</v>
      </c>
      <c r="D1754" t="s">
        <v>852</v>
      </c>
    </row>
    <row r="1755" spans="1:4" x14ac:dyDescent="0.25">
      <c r="A1755" s="2">
        <v>44292.652083333334</v>
      </c>
      <c r="B1755" t="s">
        <v>851</v>
      </c>
      <c r="D1755" t="s">
        <v>825</v>
      </c>
    </row>
    <row r="1756" spans="1:4" x14ac:dyDescent="0.25">
      <c r="A1756" s="2">
        <v>44292.652083333334</v>
      </c>
      <c r="B1756" t="s">
        <v>181</v>
      </c>
      <c r="D1756" t="s">
        <v>852</v>
      </c>
    </row>
    <row r="1757" spans="1:4" x14ac:dyDescent="0.25">
      <c r="A1757" s="2">
        <v>44292.652083333334</v>
      </c>
      <c r="B1757" t="s">
        <v>181</v>
      </c>
      <c r="D1757" t="s">
        <v>901</v>
      </c>
    </row>
    <row r="1758" spans="1:4" x14ac:dyDescent="0.25">
      <c r="A1758" s="2">
        <v>44292.652083333334</v>
      </c>
      <c r="B1758" t="s">
        <v>162</v>
      </c>
      <c r="D1758" t="s">
        <v>954</v>
      </c>
    </row>
    <row r="1759" spans="1:4" x14ac:dyDescent="0.25">
      <c r="A1759" s="2">
        <v>44292.652083333334</v>
      </c>
      <c r="B1759" t="s">
        <v>162</v>
      </c>
      <c r="D1759" t="s">
        <v>908</v>
      </c>
    </row>
    <row r="1760" spans="1:4" x14ac:dyDescent="0.25">
      <c r="A1760" s="2">
        <v>44292.652083333334</v>
      </c>
      <c r="B1760" t="s">
        <v>162</v>
      </c>
      <c r="D1760" t="s">
        <v>848</v>
      </c>
    </row>
    <row r="1761" spans="1:4" x14ac:dyDescent="0.25">
      <c r="A1761" s="2">
        <v>44292.652083333334</v>
      </c>
      <c r="B1761" t="s">
        <v>181</v>
      </c>
      <c r="D1761" t="s">
        <v>893</v>
      </c>
    </row>
    <row r="1762" spans="1:4" x14ac:dyDescent="0.25">
      <c r="A1762" s="2">
        <v>44292.652083333334</v>
      </c>
      <c r="B1762" t="s">
        <v>181</v>
      </c>
      <c r="D1762" t="s">
        <v>886</v>
      </c>
    </row>
    <row r="1763" spans="1:4" x14ac:dyDescent="0.25">
      <c r="A1763" s="2">
        <v>44292.652083333334</v>
      </c>
      <c r="B1763" t="s">
        <v>181</v>
      </c>
      <c r="D1763" t="s">
        <v>898</v>
      </c>
    </row>
    <row r="1764" spans="1:4" x14ac:dyDescent="0.25">
      <c r="A1764" s="2">
        <v>44292.652083333334</v>
      </c>
      <c r="B1764" t="s">
        <v>166</v>
      </c>
      <c r="D1764" t="s">
        <v>834</v>
      </c>
    </row>
    <row r="1765" spans="1:4" x14ac:dyDescent="0.25">
      <c r="A1765" s="2">
        <v>44292.652083333334</v>
      </c>
      <c r="B1765" t="s">
        <v>166</v>
      </c>
      <c r="D1765" t="s">
        <v>1081</v>
      </c>
    </row>
    <row r="1766" spans="1:4" x14ac:dyDescent="0.25">
      <c r="A1766" s="2">
        <v>44292.652083333334</v>
      </c>
      <c r="B1766" t="s">
        <v>166</v>
      </c>
      <c r="D1766" t="s">
        <v>904</v>
      </c>
    </row>
    <row r="1767" spans="1:4" x14ac:dyDescent="0.25">
      <c r="A1767" s="2">
        <v>44292.652083333334</v>
      </c>
      <c r="B1767" t="s">
        <v>166</v>
      </c>
      <c r="D1767" t="s">
        <v>825</v>
      </c>
    </row>
    <row r="1768" spans="1:4" x14ac:dyDescent="0.25">
      <c r="A1768" s="2">
        <v>44292.652083333334</v>
      </c>
      <c r="B1768" t="s">
        <v>166</v>
      </c>
      <c r="D1768" t="s">
        <v>853</v>
      </c>
    </row>
    <row r="1769" spans="1:4" x14ac:dyDescent="0.25">
      <c r="A1769" s="2">
        <v>44292.652083333334</v>
      </c>
      <c r="B1769" t="s">
        <v>166</v>
      </c>
      <c r="D1769" t="s">
        <v>912</v>
      </c>
    </row>
    <row r="1770" spans="1:4" x14ac:dyDescent="0.25">
      <c r="A1770" s="2">
        <v>44292.652083333334</v>
      </c>
      <c r="B1770" t="s">
        <v>163</v>
      </c>
      <c r="D1770" t="s">
        <v>955</v>
      </c>
    </row>
    <row r="1771" spans="1:4" x14ac:dyDescent="0.25">
      <c r="A1771" s="2">
        <v>44292.652083333334</v>
      </c>
      <c r="B1771" t="s">
        <v>163</v>
      </c>
      <c r="D1771" t="s">
        <v>904</v>
      </c>
    </row>
    <row r="1772" spans="1:4" x14ac:dyDescent="0.25">
      <c r="A1772" s="2">
        <v>44292.652083333334</v>
      </c>
      <c r="B1772" t="s">
        <v>163</v>
      </c>
      <c r="D1772" t="s">
        <v>1085</v>
      </c>
    </row>
    <row r="1773" spans="1:4" x14ac:dyDescent="0.25">
      <c r="A1773" s="2">
        <v>44292.652083333334</v>
      </c>
      <c r="B1773" t="s">
        <v>171</v>
      </c>
      <c r="D1773" t="s">
        <v>852</v>
      </c>
    </row>
    <row r="1774" spans="1:4" x14ac:dyDescent="0.25">
      <c r="A1774" s="2">
        <v>44292.652083333334</v>
      </c>
      <c r="B1774" t="s">
        <v>171</v>
      </c>
      <c r="D1774" t="s">
        <v>901</v>
      </c>
    </row>
    <row r="1775" spans="1:4" x14ac:dyDescent="0.25">
      <c r="A1775" s="2">
        <v>44292.652083333334</v>
      </c>
      <c r="B1775" t="s">
        <v>171</v>
      </c>
      <c r="D1775" t="s">
        <v>897</v>
      </c>
    </row>
    <row r="1776" spans="1:4" x14ac:dyDescent="0.25">
      <c r="A1776" s="2">
        <v>44292.652083333334</v>
      </c>
      <c r="B1776" t="s">
        <v>182</v>
      </c>
      <c r="D1776" t="s">
        <v>820</v>
      </c>
    </row>
    <row r="1777" spans="1:4" x14ac:dyDescent="0.25">
      <c r="A1777" s="2">
        <v>44292.652083333334</v>
      </c>
      <c r="B1777" t="s">
        <v>182</v>
      </c>
      <c r="D1777" t="s">
        <v>983</v>
      </c>
    </row>
    <row r="1778" spans="1:4" x14ac:dyDescent="0.25">
      <c r="A1778" s="2">
        <v>44292.652777777781</v>
      </c>
      <c r="B1778" t="s">
        <v>851</v>
      </c>
      <c r="C1778" t="s">
        <v>6437</v>
      </c>
    </row>
    <row r="1779" spans="1:4" x14ac:dyDescent="0.25">
      <c r="A1779" s="2">
        <v>44292.652777777781</v>
      </c>
      <c r="B1779" t="s">
        <v>851</v>
      </c>
      <c r="C1779" t="s">
        <v>6438</v>
      </c>
    </row>
    <row r="1780" spans="1:4" x14ac:dyDescent="0.25">
      <c r="A1780" s="2">
        <v>44292.652777777781</v>
      </c>
      <c r="B1780" t="s">
        <v>851</v>
      </c>
      <c r="C1780" t="s">
        <v>194</v>
      </c>
    </row>
    <row r="1781" spans="1:4" x14ac:dyDescent="0.25">
      <c r="A1781" s="2">
        <v>44292.652777777781</v>
      </c>
      <c r="B1781" t="s">
        <v>851</v>
      </c>
      <c r="C1781" t="s">
        <v>6439</v>
      </c>
    </row>
    <row r="1782" spans="1:4" x14ac:dyDescent="0.25">
      <c r="A1782" s="2">
        <v>44292.652777777781</v>
      </c>
      <c r="B1782" t="s">
        <v>851</v>
      </c>
      <c r="C1782" t="s">
        <v>6396</v>
      </c>
    </row>
    <row r="1783" spans="1:4" x14ac:dyDescent="0.25">
      <c r="A1783" s="2">
        <v>44292.652777777781</v>
      </c>
      <c r="B1783" t="s">
        <v>168</v>
      </c>
      <c r="C1783" t="s">
        <v>6576</v>
      </c>
    </row>
    <row r="1784" spans="1:4" x14ac:dyDescent="0.25">
      <c r="A1784" s="2">
        <v>44292.652777777781</v>
      </c>
      <c r="B1784" t="s">
        <v>181</v>
      </c>
      <c r="C1784" t="s">
        <v>6750</v>
      </c>
    </row>
    <row r="1785" spans="1:4" x14ac:dyDescent="0.25">
      <c r="A1785" s="2">
        <v>44292.652777777781</v>
      </c>
      <c r="B1785" t="s">
        <v>162</v>
      </c>
      <c r="C1785" t="s">
        <v>7750</v>
      </c>
    </row>
    <row r="1786" spans="1:4" x14ac:dyDescent="0.25">
      <c r="A1786" s="2">
        <v>44292.652777777781</v>
      </c>
      <c r="B1786" t="s">
        <v>162</v>
      </c>
      <c r="C1786" t="s">
        <v>194</v>
      </c>
    </row>
    <row r="1787" spans="1:4" x14ac:dyDescent="0.25">
      <c r="A1787" s="2">
        <v>44292.652777777781</v>
      </c>
      <c r="B1787" t="s">
        <v>166</v>
      </c>
      <c r="C1787" t="s">
        <v>6396</v>
      </c>
    </row>
    <row r="1788" spans="1:4" x14ac:dyDescent="0.25">
      <c r="A1788" s="2">
        <v>44292.652777777781</v>
      </c>
      <c r="B1788" t="s">
        <v>166</v>
      </c>
      <c r="C1788" t="s">
        <v>8335</v>
      </c>
    </row>
    <row r="1789" spans="1:4" x14ac:dyDescent="0.25">
      <c r="A1789" s="2">
        <v>44292.652777777781</v>
      </c>
      <c r="B1789" t="s">
        <v>166</v>
      </c>
      <c r="C1789" t="s">
        <v>8336</v>
      </c>
    </row>
    <row r="1790" spans="1:4" x14ac:dyDescent="0.25">
      <c r="A1790" s="2">
        <v>44292.652777777781</v>
      </c>
      <c r="B1790" t="s">
        <v>163</v>
      </c>
      <c r="C1790" t="s">
        <v>8423</v>
      </c>
    </row>
    <row r="1791" spans="1:4" x14ac:dyDescent="0.25">
      <c r="A1791" s="2">
        <v>44292.652777777781</v>
      </c>
      <c r="B1791" t="s">
        <v>163</v>
      </c>
      <c r="C1791" t="s">
        <v>8424</v>
      </c>
    </row>
    <row r="1792" spans="1:4" x14ac:dyDescent="0.25">
      <c r="A1792" s="2">
        <v>44292.652777777781</v>
      </c>
      <c r="B1792" t="s">
        <v>185</v>
      </c>
      <c r="C1792" t="s">
        <v>1249</v>
      </c>
    </row>
    <row r="1793" spans="1:4" x14ac:dyDescent="0.25">
      <c r="A1793" s="2">
        <v>44292.652777777781</v>
      </c>
      <c r="B1793" t="s">
        <v>182</v>
      </c>
      <c r="C1793" t="s">
        <v>6386</v>
      </c>
    </row>
    <row r="1794" spans="1:4" x14ac:dyDescent="0.25">
      <c r="A1794" s="2">
        <v>44292.652777777781</v>
      </c>
      <c r="B1794" t="s">
        <v>182</v>
      </c>
      <c r="C1794" t="s">
        <v>31</v>
      </c>
    </row>
    <row r="1795" spans="1:4" x14ac:dyDescent="0.25">
      <c r="A1795" s="2">
        <v>44292.652777777781</v>
      </c>
      <c r="B1795" t="s">
        <v>182</v>
      </c>
      <c r="C1795" t="s">
        <v>9178</v>
      </c>
    </row>
    <row r="1796" spans="1:4" x14ac:dyDescent="0.25">
      <c r="A1796" s="2">
        <v>44292.652777777781</v>
      </c>
      <c r="B1796" t="s">
        <v>182</v>
      </c>
      <c r="C1796" t="s">
        <v>9179</v>
      </c>
    </row>
    <row r="1797" spans="1:4" x14ac:dyDescent="0.25">
      <c r="A1797" s="2">
        <v>44292.652777777781</v>
      </c>
      <c r="B1797" t="s">
        <v>182</v>
      </c>
      <c r="C1797" t="s">
        <v>6660</v>
      </c>
    </row>
    <row r="1798" spans="1:4" x14ac:dyDescent="0.25">
      <c r="A1798" s="2">
        <v>44292.652777777781</v>
      </c>
      <c r="B1798" t="s">
        <v>851</v>
      </c>
      <c r="D1798" t="s">
        <v>853</v>
      </c>
    </row>
    <row r="1799" spans="1:4" x14ac:dyDescent="0.25">
      <c r="A1799" s="2">
        <v>44292.652777777781</v>
      </c>
      <c r="B1799" t="s">
        <v>851</v>
      </c>
      <c r="D1799" t="s">
        <v>854</v>
      </c>
    </row>
    <row r="1800" spans="1:4" x14ac:dyDescent="0.25">
      <c r="A1800" s="2">
        <v>44292.652777777781</v>
      </c>
      <c r="B1800" t="s">
        <v>851</v>
      </c>
      <c r="D1800" t="s">
        <v>855</v>
      </c>
    </row>
    <row r="1801" spans="1:4" x14ac:dyDescent="0.25">
      <c r="A1801" s="2">
        <v>44292.652777777781</v>
      </c>
      <c r="B1801" t="s">
        <v>851</v>
      </c>
      <c r="D1801" t="s">
        <v>856</v>
      </c>
    </row>
    <row r="1802" spans="1:4" x14ac:dyDescent="0.25">
      <c r="A1802" s="2">
        <v>44292.652777777781</v>
      </c>
      <c r="B1802" t="s">
        <v>851</v>
      </c>
      <c r="D1802" t="s">
        <v>857</v>
      </c>
    </row>
    <row r="1803" spans="1:4" x14ac:dyDescent="0.25">
      <c r="A1803" s="2">
        <v>44292.652777777781</v>
      </c>
      <c r="B1803" t="s">
        <v>168</v>
      </c>
      <c r="D1803" t="s">
        <v>844</v>
      </c>
    </row>
    <row r="1804" spans="1:4" x14ac:dyDescent="0.25">
      <c r="A1804" s="2">
        <v>44292.652777777781</v>
      </c>
      <c r="B1804" t="s">
        <v>181</v>
      </c>
      <c r="D1804" t="s">
        <v>902</v>
      </c>
    </row>
    <row r="1805" spans="1:4" x14ac:dyDescent="0.25">
      <c r="A1805" s="2">
        <v>44292.652777777781</v>
      </c>
      <c r="B1805" t="s">
        <v>162</v>
      </c>
      <c r="D1805" t="s">
        <v>849</v>
      </c>
    </row>
    <row r="1806" spans="1:4" x14ac:dyDescent="0.25">
      <c r="A1806" s="2">
        <v>44292.652777777781</v>
      </c>
      <c r="B1806" t="s">
        <v>162</v>
      </c>
      <c r="D1806" t="s">
        <v>910</v>
      </c>
    </row>
    <row r="1807" spans="1:4" x14ac:dyDescent="0.25">
      <c r="A1807" s="2">
        <v>44292.652777777781</v>
      </c>
      <c r="B1807" t="s">
        <v>166</v>
      </c>
      <c r="D1807" t="s">
        <v>893</v>
      </c>
    </row>
    <row r="1808" spans="1:4" x14ac:dyDescent="0.25">
      <c r="A1808" s="2">
        <v>44292.652777777781</v>
      </c>
      <c r="B1808" t="s">
        <v>166</v>
      </c>
      <c r="D1808" t="s">
        <v>827</v>
      </c>
    </row>
    <row r="1809" spans="1:4" x14ac:dyDescent="0.25">
      <c r="A1809" s="2">
        <v>44292.652777777781</v>
      </c>
      <c r="B1809" t="s">
        <v>166</v>
      </c>
      <c r="D1809" t="s">
        <v>885</v>
      </c>
    </row>
    <row r="1810" spans="1:4" x14ac:dyDescent="0.25">
      <c r="A1810" s="2">
        <v>44292.652777777781</v>
      </c>
      <c r="B1810" t="s">
        <v>163</v>
      </c>
      <c r="D1810" t="s">
        <v>895</v>
      </c>
    </row>
    <row r="1811" spans="1:4" x14ac:dyDescent="0.25">
      <c r="A1811" s="2">
        <v>44292.652777777781</v>
      </c>
      <c r="B1811" t="s">
        <v>163</v>
      </c>
      <c r="D1811" t="s">
        <v>896</v>
      </c>
    </row>
    <row r="1812" spans="1:4" x14ac:dyDescent="0.25">
      <c r="A1812" s="2">
        <v>44292.652777777781</v>
      </c>
      <c r="B1812" t="s">
        <v>185</v>
      </c>
      <c r="D1812" t="s">
        <v>820</v>
      </c>
    </row>
    <row r="1813" spans="1:4" x14ac:dyDescent="0.25">
      <c r="A1813" s="2">
        <v>44292.652777777781</v>
      </c>
      <c r="B1813" t="s">
        <v>182</v>
      </c>
      <c r="D1813" t="s">
        <v>880</v>
      </c>
    </row>
    <row r="1814" spans="1:4" x14ac:dyDescent="0.25">
      <c r="A1814" s="2">
        <v>44292.652777777781</v>
      </c>
      <c r="B1814" t="s">
        <v>182</v>
      </c>
      <c r="D1814" t="s">
        <v>921</v>
      </c>
    </row>
    <row r="1815" spans="1:4" x14ac:dyDescent="0.25">
      <c r="A1815" s="2">
        <v>44292.652777777781</v>
      </c>
      <c r="B1815" t="s">
        <v>182</v>
      </c>
      <c r="D1815" t="s">
        <v>824</v>
      </c>
    </row>
    <row r="1816" spans="1:4" x14ac:dyDescent="0.25">
      <c r="A1816" s="2">
        <v>44292.652777777781</v>
      </c>
      <c r="B1816" t="s">
        <v>182</v>
      </c>
      <c r="D1816" t="s">
        <v>825</v>
      </c>
    </row>
    <row r="1817" spans="1:4" x14ac:dyDescent="0.25">
      <c r="A1817" s="2">
        <v>44292.652777777781</v>
      </c>
      <c r="B1817" t="s">
        <v>182</v>
      </c>
      <c r="D1817" t="s">
        <v>826</v>
      </c>
    </row>
    <row r="1818" spans="1:4" x14ac:dyDescent="0.25">
      <c r="A1818" s="2">
        <v>44292.65347222222</v>
      </c>
      <c r="B1818" t="s">
        <v>162</v>
      </c>
      <c r="C1818" t="s">
        <v>7751</v>
      </c>
    </row>
    <row r="1819" spans="1:4" x14ac:dyDescent="0.25">
      <c r="A1819" s="2">
        <v>44292.65347222222</v>
      </c>
      <c r="B1819" t="s">
        <v>162</v>
      </c>
      <c r="C1819" t="s">
        <v>7752</v>
      </c>
    </row>
    <row r="1820" spans="1:4" x14ac:dyDescent="0.25">
      <c r="A1820" s="2">
        <v>44292.65347222222</v>
      </c>
      <c r="B1820" t="s">
        <v>181</v>
      </c>
      <c r="C1820" t="s">
        <v>8222</v>
      </c>
    </row>
    <row r="1821" spans="1:4" x14ac:dyDescent="0.25">
      <c r="A1821" s="2">
        <v>44292.65347222222</v>
      </c>
      <c r="B1821" t="s">
        <v>166</v>
      </c>
      <c r="C1821" t="s">
        <v>8337</v>
      </c>
    </row>
    <row r="1822" spans="1:4" x14ac:dyDescent="0.25">
      <c r="A1822" s="2">
        <v>44292.65347222222</v>
      </c>
      <c r="B1822" t="s">
        <v>185</v>
      </c>
      <c r="C1822" t="s">
        <v>8489</v>
      </c>
    </row>
    <row r="1823" spans="1:4" x14ac:dyDescent="0.25">
      <c r="A1823" s="2">
        <v>44292.65347222222</v>
      </c>
      <c r="B1823" t="s">
        <v>185</v>
      </c>
      <c r="C1823" t="s">
        <v>194</v>
      </c>
    </row>
    <row r="1824" spans="1:4" x14ac:dyDescent="0.25">
      <c r="A1824" s="2">
        <v>44292.65347222222</v>
      </c>
      <c r="B1824" t="s">
        <v>182</v>
      </c>
      <c r="C1824" t="s">
        <v>6567</v>
      </c>
    </row>
    <row r="1825" spans="1:4" x14ac:dyDescent="0.25">
      <c r="A1825" s="2">
        <v>44292.65347222222</v>
      </c>
      <c r="B1825" t="s">
        <v>162</v>
      </c>
      <c r="D1825" t="s">
        <v>853</v>
      </c>
    </row>
    <row r="1826" spans="1:4" x14ac:dyDescent="0.25">
      <c r="A1826" s="2">
        <v>44292.65347222222</v>
      </c>
      <c r="B1826" t="s">
        <v>162</v>
      </c>
      <c r="D1826" t="s">
        <v>841</v>
      </c>
    </row>
    <row r="1827" spans="1:4" x14ac:dyDescent="0.25">
      <c r="A1827" s="2">
        <v>44292.65347222222</v>
      </c>
      <c r="B1827" t="s">
        <v>181</v>
      </c>
      <c r="D1827" t="s">
        <v>897</v>
      </c>
    </row>
    <row r="1828" spans="1:4" x14ac:dyDescent="0.25">
      <c r="A1828" s="2">
        <v>44292.65347222222</v>
      </c>
      <c r="B1828" t="s">
        <v>166</v>
      </c>
      <c r="D1828" t="s">
        <v>975</v>
      </c>
    </row>
    <row r="1829" spans="1:4" x14ac:dyDescent="0.25">
      <c r="A1829" s="2">
        <v>44292.65347222222</v>
      </c>
      <c r="B1829" t="s">
        <v>185</v>
      </c>
      <c r="D1829" t="s">
        <v>1052</v>
      </c>
    </row>
    <row r="1830" spans="1:4" x14ac:dyDescent="0.25">
      <c r="A1830" s="2">
        <v>44292.65347222222</v>
      </c>
      <c r="B1830" t="s">
        <v>185</v>
      </c>
      <c r="D1830" t="s">
        <v>1080</v>
      </c>
    </row>
    <row r="1831" spans="1:4" x14ac:dyDescent="0.25">
      <c r="A1831" s="2">
        <v>44292.65347222222</v>
      </c>
      <c r="B1831" t="s">
        <v>182</v>
      </c>
      <c r="D1831" t="s">
        <v>856</v>
      </c>
    </row>
    <row r="1832" spans="1:4" x14ac:dyDescent="0.25">
      <c r="A1832" s="2">
        <v>44292.654166666667</v>
      </c>
      <c r="B1832" t="s">
        <v>185</v>
      </c>
      <c r="C1832" t="s">
        <v>8206</v>
      </c>
    </row>
    <row r="1833" spans="1:4" x14ac:dyDescent="0.25">
      <c r="A1833" s="2">
        <v>44292.654166666667</v>
      </c>
      <c r="B1833" t="s">
        <v>163</v>
      </c>
      <c r="C1833" t="s">
        <v>8425</v>
      </c>
    </row>
    <row r="1834" spans="1:4" x14ac:dyDescent="0.25">
      <c r="A1834" s="2">
        <v>44292.654166666667</v>
      </c>
      <c r="B1834" t="s">
        <v>185</v>
      </c>
      <c r="C1834" t="s">
        <v>8490</v>
      </c>
    </row>
    <row r="1835" spans="1:4" x14ac:dyDescent="0.25">
      <c r="A1835" s="2">
        <v>44292.654166666667</v>
      </c>
      <c r="B1835" t="s">
        <v>173</v>
      </c>
      <c r="C1835" t="s">
        <v>9740</v>
      </c>
    </row>
    <row r="1836" spans="1:4" x14ac:dyDescent="0.25">
      <c r="A1836" s="2">
        <v>44292.654166666667</v>
      </c>
      <c r="B1836" t="s">
        <v>185</v>
      </c>
      <c r="D1836" t="s">
        <v>819</v>
      </c>
    </row>
    <row r="1837" spans="1:4" x14ac:dyDescent="0.25">
      <c r="A1837" s="2">
        <v>44292.654166666667</v>
      </c>
      <c r="B1837" t="s">
        <v>163</v>
      </c>
      <c r="D1837" t="s">
        <v>899</v>
      </c>
    </row>
    <row r="1838" spans="1:4" x14ac:dyDescent="0.25">
      <c r="A1838" s="2">
        <v>44292.654166666667</v>
      </c>
      <c r="B1838" t="s">
        <v>185</v>
      </c>
      <c r="D1838" t="s">
        <v>823</v>
      </c>
    </row>
    <row r="1839" spans="1:4" x14ac:dyDescent="0.25">
      <c r="A1839" s="2">
        <v>44292.654166666667</v>
      </c>
      <c r="B1839" t="s">
        <v>173</v>
      </c>
      <c r="D1839" t="s">
        <v>842</v>
      </c>
    </row>
    <row r="1840" spans="1:4" x14ac:dyDescent="0.25">
      <c r="A1840" s="2">
        <v>44292.654861111114</v>
      </c>
      <c r="B1840" t="s">
        <v>181</v>
      </c>
      <c r="C1840" t="s">
        <v>6396</v>
      </c>
    </row>
    <row r="1841" spans="1:4" x14ac:dyDescent="0.25">
      <c r="A1841" s="2">
        <v>44292.654861111114</v>
      </c>
      <c r="B1841" t="s">
        <v>181</v>
      </c>
      <c r="D1841" t="s">
        <v>828</v>
      </c>
    </row>
    <row r="1842" spans="1:4" x14ac:dyDescent="0.25">
      <c r="A1842" s="2">
        <v>44292.655555555553</v>
      </c>
      <c r="B1842" t="s">
        <v>181</v>
      </c>
      <c r="C1842" t="s">
        <v>8223</v>
      </c>
    </row>
    <row r="1843" spans="1:4" x14ac:dyDescent="0.25">
      <c r="A1843" s="2">
        <v>44292.655555555553</v>
      </c>
      <c r="B1843" t="s">
        <v>185</v>
      </c>
      <c r="C1843" t="s">
        <v>6386</v>
      </c>
    </row>
    <row r="1844" spans="1:4" x14ac:dyDescent="0.25">
      <c r="A1844" s="2">
        <v>44292.655555555553</v>
      </c>
      <c r="B1844" t="s">
        <v>181</v>
      </c>
      <c r="D1844" t="s">
        <v>971</v>
      </c>
    </row>
    <row r="1845" spans="1:4" x14ac:dyDescent="0.25">
      <c r="A1845" s="2">
        <v>44292.655555555553</v>
      </c>
      <c r="B1845" t="s">
        <v>185</v>
      </c>
      <c r="D1845" t="s">
        <v>824</v>
      </c>
    </row>
    <row r="1846" spans="1:4" x14ac:dyDescent="0.25">
      <c r="A1846" s="2">
        <v>44292.65625</v>
      </c>
      <c r="B1846" t="s">
        <v>1107</v>
      </c>
      <c r="C1846" t="s">
        <v>8860</v>
      </c>
    </row>
    <row r="1847" spans="1:4" x14ac:dyDescent="0.25">
      <c r="A1847" s="2">
        <v>44292.65625</v>
      </c>
      <c r="B1847" t="s">
        <v>1107</v>
      </c>
      <c r="C1847" t="s">
        <v>9741</v>
      </c>
    </row>
    <row r="1848" spans="1:4" x14ac:dyDescent="0.25">
      <c r="A1848" s="2">
        <v>44292.65625</v>
      </c>
      <c r="B1848" t="s">
        <v>1107</v>
      </c>
      <c r="D1848" t="s">
        <v>1108</v>
      </c>
    </row>
    <row r="1849" spans="1:4" x14ac:dyDescent="0.25">
      <c r="A1849" s="2">
        <v>44292.65625</v>
      </c>
      <c r="B1849" t="s">
        <v>1107</v>
      </c>
      <c r="D1849" t="s">
        <v>841</v>
      </c>
    </row>
    <row r="1850" spans="1:4" x14ac:dyDescent="0.25">
      <c r="A1850" s="2">
        <v>44292.656944444447</v>
      </c>
      <c r="B1850" t="s">
        <v>181</v>
      </c>
      <c r="C1850" t="s">
        <v>7085</v>
      </c>
    </row>
    <row r="1851" spans="1:4" x14ac:dyDescent="0.25">
      <c r="A1851" s="2">
        <v>44292.656944444447</v>
      </c>
      <c r="B1851" t="s">
        <v>189</v>
      </c>
      <c r="C1851" t="s">
        <v>9490</v>
      </c>
    </row>
    <row r="1852" spans="1:4" x14ac:dyDescent="0.25">
      <c r="A1852" s="2">
        <v>44292.656944444447</v>
      </c>
      <c r="B1852" t="s">
        <v>189</v>
      </c>
      <c r="C1852" t="s">
        <v>9491</v>
      </c>
    </row>
    <row r="1853" spans="1:4" x14ac:dyDescent="0.25">
      <c r="A1853" s="2">
        <v>44292.656944444447</v>
      </c>
      <c r="B1853" t="s">
        <v>181</v>
      </c>
      <c r="D1853" t="s">
        <v>981</v>
      </c>
    </row>
    <row r="1854" spans="1:4" x14ac:dyDescent="0.25">
      <c r="A1854" s="2">
        <v>44292.656944444447</v>
      </c>
      <c r="B1854" t="s">
        <v>189</v>
      </c>
      <c r="D1854" t="s">
        <v>827</v>
      </c>
    </row>
    <row r="1855" spans="1:4" x14ac:dyDescent="0.25">
      <c r="A1855" s="2">
        <v>44292.656944444447</v>
      </c>
      <c r="B1855" t="s">
        <v>189</v>
      </c>
      <c r="D1855" t="s">
        <v>885</v>
      </c>
    </row>
    <row r="1856" spans="1:4" x14ac:dyDescent="0.25">
      <c r="A1856" s="2">
        <v>44292.657638888886</v>
      </c>
      <c r="B1856" t="s">
        <v>181</v>
      </c>
      <c r="C1856" t="s">
        <v>8224</v>
      </c>
    </row>
    <row r="1857" spans="1:4" x14ac:dyDescent="0.25">
      <c r="A1857" s="2">
        <v>44292.657638888886</v>
      </c>
      <c r="B1857" t="s">
        <v>185</v>
      </c>
      <c r="C1857" t="s">
        <v>8337</v>
      </c>
    </row>
    <row r="1858" spans="1:4" x14ac:dyDescent="0.25">
      <c r="A1858" s="2">
        <v>44292.657638888886</v>
      </c>
      <c r="B1858" t="s">
        <v>189</v>
      </c>
      <c r="C1858" t="s">
        <v>9492</v>
      </c>
    </row>
    <row r="1859" spans="1:4" x14ac:dyDescent="0.25">
      <c r="A1859" s="2">
        <v>44292.657638888886</v>
      </c>
      <c r="B1859" t="s">
        <v>181</v>
      </c>
      <c r="D1859" t="s">
        <v>846</v>
      </c>
    </row>
    <row r="1860" spans="1:4" x14ac:dyDescent="0.25">
      <c r="A1860" s="2">
        <v>44292.657638888886</v>
      </c>
      <c r="B1860" t="s">
        <v>185</v>
      </c>
      <c r="D1860" t="s">
        <v>841</v>
      </c>
    </row>
    <row r="1861" spans="1:4" x14ac:dyDescent="0.25">
      <c r="A1861" s="2">
        <v>44292.657638888886</v>
      </c>
      <c r="B1861" t="s">
        <v>189</v>
      </c>
      <c r="D1861" t="s">
        <v>846</v>
      </c>
    </row>
    <row r="1862" spans="1:4" x14ac:dyDescent="0.25">
      <c r="A1862" s="2">
        <v>44292.658333333333</v>
      </c>
      <c r="B1862" t="s">
        <v>170</v>
      </c>
      <c r="C1862" t="s">
        <v>9747</v>
      </c>
    </row>
    <row r="1863" spans="1:4" x14ac:dyDescent="0.25">
      <c r="A1863" s="2">
        <v>44292.658333333333</v>
      </c>
      <c r="B1863" t="s">
        <v>170</v>
      </c>
      <c r="C1863" t="s">
        <v>9748</v>
      </c>
    </row>
    <row r="1864" spans="1:4" x14ac:dyDescent="0.25">
      <c r="A1864" s="2">
        <v>44292.658333333333</v>
      </c>
      <c r="B1864" t="s">
        <v>170</v>
      </c>
      <c r="D1864" t="s">
        <v>842</v>
      </c>
    </row>
    <row r="1865" spans="1:4" x14ac:dyDescent="0.25">
      <c r="A1865" s="2">
        <v>44292.658333333333</v>
      </c>
      <c r="B1865" t="s">
        <v>170</v>
      </c>
      <c r="D1865" t="s">
        <v>868</v>
      </c>
    </row>
    <row r="1866" spans="1:4" x14ac:dyDescent="0.25">
      <c r="A1866" s="2">
        <v>44293.428472222222</v>
      </c>
      <c r="B1866" t="s">
        <v>176</v>
      </c>
      <c r="C1866" t="s">
        <v>6386</v>
      </c>
    </row>
    <row r="1867" spans="1:4" x14ac:dyDescent="0.25">
      <c r="A1867" s="2">
        <v>44293.428472222222</v>
      </c>
      <c r="B1867" t="s">
        <v>176</v>
      </c>
      <c r="D1867" t="s">
        <v>997</v>
      </c>
    </row>
    <row r="1868" spans="1:4" x14ac:dyDescent="0.25">
      <c r="A1868" s="2">
        <v>44293.435416666667</v>
      </c>
      <c r="B1868" t="s">
        <v>172</v>
      </c>
      <c r="C1868" t="s">
        <v>1538</v>
      </c>
    </row>
    <row r="1869" spans="1:4" x14ac:dyDescent="0.25">
      <c r="A1869" s="2">
        <v>44293.435416666667</v>
      </c>
      <c r="B1869" t="s">
        <v>172</v>
      </c>
      <c r="D1869" t="s">
        <v>1117</v>
      </c>
    </row>
    <row r="1870" spans="1:4" x14ac:dyDescent="0.25">
      <c r="A1870" s="2">
        <v>44293.436111111114</v>
      </c>
      <c r="B1870" t="s">
        <v>172</v>
      </c>
      <c r="C1870" t="s">
        <v>6386</v>
      </c>
    </row>
    <row r="1871" spans="1:4" x14ac:dyDescent="0.25">
      <c r="A1871" s="2">
        <v>44293.436111111114</v>
      </c>
      <c r="B1871" t="s">
        <v>172</v>
      </c>
      <c r="D1871" t="s">
        <v>820</v>
      </c>
    </row>
    <row r="1872" spans="1:4" x14ac:dyDescent="0.25">
      <c r="A1872" s="2">
        <v>44295.457638888889</v>
      </c>
      <c r="B1872" t="s">
        <v>164</v>
      </c>
      <c r="C1872" t="s">
        <v>8159</v>
      </c>
    </row>
    <row r="1873" spans="1:4" x14ac:dyDescent="0.25">
      <c r="A1873" s="2">
        <v>44295.457638888889</v>
      </c>
      <c r="B1873" t="s">
        <v>164</v>
      </c>
      <c r="C1873" t="s">
        <v>8160</v>
      </c>
    </row>
    <row r="1874" spans="1:4" x14ac:dyDescent="0.25">
      <c r="A1874" s="2">
        <v>44295.457638888889</v>
      </c>
      <c r="B1874" t="s">
        <v>164</v>
      </c>
      <c r="D1874" t="s">
        <v>865</v>
      </c>
    </row>
    <row r="1875" spans="1:4" x14ac:dyDescent="0.25">
      <c r="A1875" s="2">
        <v>44295.457638888889</v>
      </c>
      <c r="B1875" t="s">
        <v>164</v>
      </c>
      <c r="D1875" t="s">
        <v>820</v>
      </c>
    </row>
    <row r="1876" spans="1:4" x14ac:dyDescent="0.25">
      <c r="A1876" s="2">
        <v>44295.563194444447</v>
      </c>
      <c r="B1876" t="s">
        <v>164</v>
      </c>
      <c r="C1876" t="s">
        <v>8161</v>
      </c>
    </row>
    <row r="1877" spans="1:4" x14ac:dyDescent="0.25">
      <c r="A1877" s="2">
        <v>44295.563194444447</v>
      </c>
      <c r="B1877" t="s">
        <v>164</v>
      </c>
      <c r="D1877" t="s">
        <v>1057</v>
      </c>
    </row>
    <row r="1878" spans="1:4" x14ac:dyDescent="0.25">
      <c r="A1878" s="2">
        <v>44295.563888888886</v>
      </c>
      <c r="B1878" t="s">
        <v>164</v>
      </c>
      <c r="C1878" t="s">
        <v>8162</v>
      </c>
    </row>
    <row r="1879" spans="1:4" x14ac:dyDescent="0.25">
      <c r="A1879" s="2">
        <v>44295.563888888886</v>
      </c>
      <c r="B1879" t="s">
        <v>164</v>
      </c>
      <c r="C1879" t="s">
        <v>8163</v>
      </c>
    </row>
    <row r="1880" spans="1:4" x14ac:dyDescent="0.25">
      <c r="A1880" s="2">
        <v>44295.563888888886</v>
      </c>
      <c r="B1880" t="s">
        <v>164</v>
      </c>
      <c r="D1880" t="s">
        <v>1058</v>
      </c>
    </row>
    <row r="1881" spans="1:4" x14ac:dyDescent="0.25">
      <c r="A1881" s="2">
        <v>44295.563888888886</v>
      </c>
      <c r="B1881" t="s">
        <v>164</v>
      </c>
      <c r="D1881" t="s">
        <v>824</v>
      </c>
    </row>
    <row r="1882" spans="1:4" x14ac:dyDescent="0.25">
      <c r="A1882" s="2">
        <v>44295.564583333333</v>
      </c>
      <c r="B1882" t="s">
        <v>164</v>
      </c>
      <c r="C1882" t="s">
        <v>8164</v>
      </c>
    </row>
    <row r="1883" spans="1:4" x14ac:dyDescent="0.25">
      <c r="A1883" s="2">
        <v>44295.564583333333</v>
      </c>
      <c r="B1883" t="s">
        <v>164</v>
      </c>
      <c r="C1883" t="s">
        <v>8165</v>
      </c>
    </row>
    <row r="1884" spans="1:4" x14ac:dyDescent="0.25">
      <c r="A1884" s="2">
        <v>44295.564583333333</v>
      </c>
      <c r="B1884" t="s">
        <v>164</v>
      </c>
      <c r="D1884" t="s">
        <v>850</v>
      </c>
    </row>
    <row r="1885" spans="1:4" x14ac:dyDescent="0.25">
      <c r="A1885" s="2">
        <v>44295.564583333333</v>
      </c>
      <c r="B1885" t="s">
        <v>164</v>
      </c>
      <c r="D1885" t="s">
        <v>828</v>
      </c>
    </row>
    <row r="1886" spans="1:4" x14ac:dyDescent="0.25">
      <c r="A1886" s="2">
        <v>44295.56527777778</v>
      </c>
      <c r="B1886" t="s">
        <v>164</v>
      </c>
      <c r="C1886" t="s">
        <v>7074</v>
      </c>
    </row>
    <row r="1887" spans="1:4" x14ac:dyDescent="0.25">
      <c r="A1887" s="2">
        <v>44295.56527777778</v>
      </c>
      <c r="B1887" t="s">
        <v>164</v>
      </c>
      <c r="D1887" t="s">
        <v>1059</v>
      </c>
    </row>
    <row r="1888" spans="1:4" x14ac:dyDescent="0.25">
      <c r="A1888" s="2">
        <v>44295.569444444445</v>
      </c>
      <c r="B1888" t="s">
        <v>164</v>
      </c>
      <c r="C1888" t="s">
        <v>8166</v>
      </c>
    </row>
    <row r="1889" spans="1:4" x14ac:dyDescent="0.25">
      <c r="A1889" s="2">
        <v>44295.569444444445</v>
      </c>
      <c r="B1889" t="s">
        <v>164</v>
      </c>
      <c r="C1889" t="s">
        <v>8167</v>
      </c>
    </row>
    <row r="1890" spans="1:4" x14ac:dyDescent="0.25">
      <c r="A1890" s="2">
        <v>44295.569444444445</v>
      </c>
      <c r="B1890" t="s">
        <v>164</v>
      </c>
      <c r="D1890" t="s">
        <v>825</v>
      </c>
    </row>
    <row r="1891" spans="1:4" x14ac:dyDescent="0.25">
      <c r="A1891" s="2">
        <v>44295.569444444445</v>
      </c>
      <c r="B1891" t="s">
        <v>164</v>
      </c>
      <c r="D1891" t="s">
        <v>853</v>
      </c>
    </row>
    <row r="1892" spans="1:4" x14ac:dyDescent="0.25">
      <c r="A1892" s="2">
        <v>44298.415972222225</v>
      </c>
      <c r="B1892" t="s">
        <v>3</v>
      </c>
      <c r="C1892" t="s">
        <v>1249</v>
      </c>
    </row>
    <row r="1893" spans="1:4" x14ac:dyDescent="0.25">
      <c r="A1893" s="2">
        <v>44298.415972222225</v>
      </c>
      <c r="B1893" t="s">
        <v>3</v>
      </c>
      <c r="C1893" t="s">
        <v>1249</v>
      </c>
    </row>
    <row r="1894" spans="1:4" x14ac:dyDescent="0.25">
      <c r="A1894" s="2">
        <v>44298.415972222225</v>
      </c>
      <c r="B1894" t="s">
        <v>186</v>
      </c>
      <c r="C1894" t="s">
        <v>1249</v>
      </c>
    </row>
    <row r="1895" spans="1:4" x14ac:dyDescent="0.25">
      <c r="A1895" s="2">
        <v>44298.415972222225</v>
      </c>
      <c r="B1895" t="s">
        <v>163</v>
      </c>
      <c r="C1895" t="s">
        <v>1249</v>
      </c>
    </row>
    <row r="1896" spans="1:4" x14ac:dyDescent="0.25">
      <c r="A1896" s="2">
        <v>44298.415972222225</v>
      </c>
      <c r="B1896" t="s">
        <v>163</v>
      </c>
      <c r="C1896" t="s">
        <v>1249</v>
      </c>
    </row>
    <row r="1897" spans="1:4" x14ac:dyDescent="0.25">
      <c r="A1897" s="2">
        <v>44298.415972222225</v>
      </c>
      <c r="B1897" t="s">
        <v>176</v>
      </c>
      <c r="C1897" t="s">
        <v>1249</v>
      </c>
    </row>
    <row r="1898" spans="1:4" x14ac:dyDescent="0.25">
      <c r="A1898" s="2">
        <v>44298.415972222225</v>
      </c>
      <c r="B1898" t="s">
        <v>162</v>
      </c>
      <c r="C1898" t="s">
        <v>6396</v>
      </c>
    </row>
    <row r="1899" spans="1:4" x14ac:dyDescent="0.25">
      <c r="A1899" s="2">
        <v>44298.415972222225</v>
      </c>
      <c r="B1899" t="s">
        <v>162</v>
      </c>
      <c r="C1899" t="s">
        <v>1249</v>
      </c>
    </row>
    <row r="1900" spans="1:4" x14ac:dyDescent="0.25">
      <c r="A1900" s="2">
        <v>44298.415972222225</v>
      </c>
      <c r="B1900" t="s">
        <v>167</v>
      </c>
      <c r="C1900" t="s">
        <v>1249</v>
      </c>
    </row>
    <row r="1901" spans="1:4" x14ac:dyDescent="0.25">
      <c r="A1901" s="2">
        <v>44298.415972222225</v>
      </c>
      <c r="B1901" t="s">
        <v>175</v>
      </c>
      <c r="C1901" t="s">
        <v>1249</v>
      </c>
    </row>
    <row r="1902" spans="1:4" x14ac:dyDescent="0.25">
      <c r="A1902" s="2">
        <v>44298.415972222225</v>
      </c>
      <c r="B1902" t="s">
        <v>176</v>
      </c>
      <c r="C1902" t="s">
        <v>6396</v>
      </c>
    </row>
    <row r="1903" spans="1:4" x14ac:dyDescent="0.25">
      <c r="A1903" s="2">
        <v>44298.415972222225</v>
      </c>
      <c r="B1903" t="s">
        <v>162</v>
      </c>
      <c r="C1903" t="s">
        <v>6396</v>
      </c>
    </row>
    <row r="1904" spans="1:4" x14ac:dyDescent="0.25">
      <c r="A1904" s="2">
        <v>44298.415972222225</v>
      </c>
      <c r="B1904" t="s">
        <v>162</v>
      </c>
      <c r="C1904" t="s">
        <v>1249</v>
      </c>
    </row>
    <row r="1905" spans="1:4" x14ac:dyDescent="0.25">
      <c r="A1905" s="2">
        <v>44298.415972222225</v>
      </c>
      <c r="B1905" t="s">
        <v>164</v>
      </c>
      <c r="C1905" t="s">
        <v>4216</v>
      </c>
    </row>
    <row r="1906" spans="1:4" x14ac:dyDescent="0.25">
      <c r="A1906" s="2">
        <v>44298.415972222225</v>
      </c>
      <c r="B1906" t="s">
        <v>183</v>
      </c>
      <c r="C1906" t="s">
        <v>1249</v>
      </c>
    </row>
    <row r="1907" spans="1:4" x14ac:dyDescent="0.25">
      <c r="A1907" s="2">
        <v>44298.415972222225</v>
      </c>
      <c r="B1907" t="s">
        <v>163</v>
      </c>
      <c r="C1907" t="s">
        <v>1249</v>
      </c>
    </row>
    <row r="1908" spans="1:4" x14ac:dyDescent="0.25">
      <c r="A1908" s="2">
        <v>44298.415972222225</v>
      </c>
      <c r="B1908" t="s">
        <v>164</v>
      </c>
      <c r="C1908" t="s">
        <v>6396</v>
      </c>
    </row>
    <row r="1909" spans="1:4" x14ac:dyDescent="0.25">
      <c r="A1909" s="2">
        <v>44298.415972222225</v>
      </c>
      <c r="B1909" t="s">
        <v>3</v>
      </c>
      <c r="D1909" t="s">
        <v>888</v>
      </c>
    </row>
    <row r="1910" spans="1:4" x14ac:dyDescent="0.25">
      <c r="A1910" s="2">
        <v>44298.415972222225</v>
      </c>
      <c r="B1910" t="s">
        <v>3</v>
      </c>
      <c r="D1910" t="s">
        <v>820</v>
      </c>
    </row>
    <row r="1911" spans="1:4" x14ac:dyDescent="0.25">
      <c r="A1911" s="2">
        <v>44298.415972222225</v>
      </c>
      <c r="B1911" t="s">
        <v>186</v>
      </c>
      <c r="D1911" t="s">
        <v>929</v>
      </c>
    </row>
    <row r="1912" spans="1:4" x14ac:dyDescent="0.25">
      <c r="A1912" s="2">
        <v>44298.415972222225</v>
      </c>
      <c r="B1912" t="s">
        <v>163</v>
      </c>
      <c r="D1912" t="s">
        <v>956</v>
      </c>
    </row>
    <row r="1913" spans="1:4" x14ac:dyDescent="0.25">
      <c r="A1913" s="2">
        <v>44298.415972222225</v>
      </c>
      <c r="B1913" t="s">
        <v>163</v>
      </c>
      <c r="D1913" t="s">
        <v>956</v>
      </c>
    </row>
    <row r="1914" spans="1:4" x14ac:dyDescent="0.25">
      <c r="A1914" s="2">
        <v>44298.415972222225</v>
      </c>
      <c r="B1914" t="s">
        <v>176</v>
      </c>
      <c r="D1914" t="s">
        <v>997</v>
      </c>
    </row>
    <row r="1915" spans="1:4" x14ac:dyDescent="0.25">
      <c r="A1915" s="2">
        <v>44298.415972222225</v>
      </c>
      <c r="B1915" t="s">
        <v>162</v>
      </c>
      <c r="D1915" t="s">
        <v>875</v>
      </c>
    </row>
    <row r="1916" spans="1:4" x14ac:dyDescent="0.25">
      <c r="A1916" s="2">
        <v>44298.415972222225</v>
      </c>
      <c r="B1916" t="s">
        <v>162</v>
      </c>
      <c r="D1916" t="s">
        <v>875</v>
      </c>
    </row>
    <row r="1917" spans="1:4" x14ac:dyDescent="0.25">
      <c r="A1917" s="2">
        <v>44298.415972222225</v>
      </c>
      <c r="B1917" t="s">
        <v>167</v>
      </c>
      <c r="D1917" t="s">
        <v>936</v>
      </c>
    </row>
    <row r="1918" spans="1:4" x14ac:dyDescent="0.25">
      <c r="A1918" s="2">
        <v>44298.415972222225</v>
      </c>
      <c r="B1918" t="s">
        <v>175</v>
      </c>
      <c r="D1918" t="s">
        <v>919</v>
      </c>
    </row>
    <row r="1919" spans="1:4" x14ac:dyDescent="0.25">
      <c r="A1919" s="2">
        <v>44298.415972222225</v>
      </c>
      <c r="B1919" t="s">
        <v>176</v>
      </c>
      <c r="D1919" t="s">
        <v>997</v>
      </c>
    </row>
    <row r="1920" spans="1:4" x14ac:dyDescent="0.25">
      <c r="A1920" s="2">
        <v>44298.415972222225</v>
      </c>
      <c r="B1920" t="s">
        <v>162</v>
      </c>
      <c r="D1920" t="s">
        <v>875</v>
      </c>
    </row>
    <row r="1921" spans="1:4" x14ac:dyDescent="0.25">
      <c r="A1921" s="2">
        <v>44298.415972222225</v>
      </c>
      <c r="B1921" t="s">
        <v>162</v>
      </c>
      <c r="D1921" t="s">
        <v>875</v>
      </c>
    </row>
    <row r="1922" spans="1:4" x14ac:dyDescent="0.25">
      <c r="A1922" s="2">
        <v>44298.415972222225</v>
      </c>
      <c r="B1922" t="s">
        <v>164</v>
      </c>
      <c r="D1922" t="s">
        <v>865</v>
      </c>
    </row>
    <row r="1923" spans="1:4" x14ac:dyDescent="0.25">
      <c r="A1923" s="2">
        <v>44298.415972222225</v>
      </c>
      <c r="B1923" t="s">
        <v>183</v>
      </c>
      <c r="D1923" t="s">
        <v>943</v>
      </c>
    </row>
    <row r="1924" spans="1:4" x14ac:dyDescent="0.25">
      <c r="A1924" s="2">
        <v>44298.415972222225</v>
      </c>
      <c r="B1924" t="s">
        <v>163</v>
      </c>
      <c r="D1924" t="s">
        <v>956</v>
      </c>
    </row>
    <row r="1925" spans="1:4" x14ac:dyDescent="0.25">
      <c r="A1925" s="2">
        <v>44298.415972222225</v>
      </c>
      <c r="B1925" t="s">
        <v>164</v>
      </c>
      <c r="D1925" t="s">
        <v>865</v>
      </c>
    </row>
    <row r="1926" spans="1:4" x14ac:dyDescent="0.25">
      <c r="A1926" s="2">
        <v>44298.416666666664</v>
      </c>
      <c r="B1926" t="s">
        <v>174</v>
      </c>
      <c r="C1926" t="s">
        <v>6396</v>
      </c>
    </row>
    <row r="1927" spans="1:4" x14ac:dyDescent="0.25">
      <c r="A1927" s="2">
        <v>44298.416666666664</v>
      </c>
      <c r="B1927" t="s">
        <v>174</v>
      </c>
      <c r="C1927" t="s">
        <v>6399</v>
      </c>
    </row>
    <row r="1928" spans="1:4" x14ac:dyDescent="0.25">
      <c r="A1928" s="2">
        <v>44298.416666666664</v>
      </c>
      <c r="B1928" t="s">
        <v>3</v>
      </c>
      <c r="C1928" t="s">
        <v>6623</v>
      </c>
    </row>
    <row r="1929" spans="1:4" x14ac:dyDescent="0.25">
      <c r="A1929" s="2">
        <v>44298.416666666664</v>
      </c>
      <c r="B1929" t="s">
        <v>3</v>
      </c>
      <c r="C1929" t="s">
        <v>1249</v>
      </c>
    </row>
    <row r="1930" spans="1:4" x14ac:dyDescent="0.25">
      <c r="A1930" s="2">
        <v>44298.416666666664</v>
      </c>
      <c r="B1930" t="s">
        <v>175</v>
      </c>
      <c r="C1930" t="s">
        <v>1249</v>
      </c>
    </row>
    <row r="1931" spans="1:4" x14ac:dyDescent="0.25">
      <c r="A1931" s="2">
        <v>44298.416666666664</v>
      </c>
      <c r="B1931" t="s">
        <v>175</v>
      </c>
      <c r="C1931" t="s">
        <v>6640</v>
      </c>
    </row>
    <row r="1932" spans="1:4" x14ac:dyDescent="0.25">
      <c r="A1932" s="2">
        <v>44298.416666666664</v>
      </c>
      <c r="B1932" t="s">
        <v>170</v>
      </c>
      <c r="C1932" t="s">
        <v>6429</v>
      </c>
    </row>
    <row r="1933" spans="1:4" x14ac:dyDescent="0.25">
      <c r="A1933" s="2">
        <v>44298.416666666664</v>
      </c>
      <c r="B1933" t="s">
        <v>186</v>
      </c>
      <c r="C1933" t="s">
        <v>1249</v>
      </c>
    </row>
    <row r="1934" spans="1:4" x14ac:dyDescent="0.25">
      <c r="A1934" s="2">
        <v>44298.416666666664</v>
      </c>
      <c r="B1934" t="s">
        <v>163</v>
      </c>
      <c r="C1934" t="s">
        <v>1249</v>
      </c>
    </row>
    <row r="1935" spans="1:4" x14ac:dyDescent="0.25">
      <c r="A1935" s="2">
        <v>44298.416666666664</v>
      </c>
      <c r="B1935" t="s">
        <v>169</v>
      </c>
      <c r="C1935" t="s">
        <v>4216</v>
      </c>
    </row>
    <row r="1936" spans="1:4" x14ac:dyDescent="0.25">
      <c r="A1936" s="2">
        <v>44298.416666666664</v>
      </c>
      <c r="B1936" t="s">
        <v>169</v>
      </c>
      <c r="C1936" t="s">
        <v>1249</v>
      </c>
    </row>
    <row r="1937" spans="1:3" x14ac:dyDescent="0.25">
      <c r="A1937" s="2">
        <v>44298.416666666664</v>
      </c>
      <c r="B1937" t="s">
        <v>178</v>
      </c>
      <c r="C1937" t="s">
        <v>6396</v>
      </c>
    </row>
    <row r="1938" spans="1:3" x14ac:dyDescent="0.25">
      <c r="A1938" s="2">
        <v>44298.416666666664</v>
      </c>
      <c r="B1938" t="s">
        <v>162</v>
      </c>
      <c r="C1938" t="s">
        <v>194</v>
      </c>
    </row>
    <row r="1939" spans="1:3" x14ac:dyDescent="0.25">
      <c r="A1939" s="2">
        <v>44298.416666666664</v>
      </c>
      <c r="B1939" t="s">
        <v>183</v>
      </c>
      <c r="C1939" t="s">
        <v>1249</v>
      </c>
    </row>
    <row r="1940" spans="1:3" x14ac:dyDescent="0.25">
      <c r="A1940" s="2">
        <v>44298.416666666664</v>
      </c>
      <c r="B1940" t="s">
        <v>183</v>
      </c>
      <c r="C1940" t="s">
        <v>1249</v>
      </c>
    </row>
    <row r="1941" spans="1:3" x14ac:dyDescent="0.25">
      <c r="A1941" s="2">
        <v>44298.416666666664</v>
      </c>
      <c r="B1941" t="s">
        <v>165</v>
      </c>
      <c r="C1941" t="s">
        <v>6396</v>
      </c>
    </row>
    <row r="1942" spans="1:3" x14ac:dyDescent="0.25">
      <c r="A1942" s="2">
        <v>44298.416666666664</v>
      </c>
      <c r="B1942" t="s">
        <v>162</v>
      </c>
      <c r="C1942" t="s">
        <v>7778</v>
      </c>
    </row>
    <row r="1943" spans="1:3" x14ac:dyDescent="0.25">
      <c r="A1943" s="2">
        <v>44298.416666666664</v>
      </c>
      <c r="B1943" t="s">
        <v>162</v>
      </c>
      <c r="C1943" t="s">
        <v>6396</v>
      </c>
    </row>
    <row r="1944" spans="1:3" x14ac:dyDescent="0.25">
      <c r="A1944" s="2">
        <v>44298.416666666664</v>
      </c>
      <c r="B1944" t="s">
        <v>167</v>
      </c>
      <c r="C1944" t="s">
        <v>1249</v>
      </c>
    </row>
    <row r="1945" spans="1:3" x14ac:dyDescent="0.25">
      <c r="A1945" s="2">
        <v>44298.416666666664</v>
      </c>
      <c r="B1945" t="s">
        <v>175</v>
      </c>
      <c r="C1945" t="s">
        <v>1249</v>
      </c>
    </row>
    <row r="1946" spans="1:3" x14ac:dyDescent="0.25">
      <c r="A1946" s="2">
        <v>44298.416666666664</v>
      </c>
      <c r="B1946" t="s">
        <v>176</v>
      </c>
      <c r="C1946" t="s">
        <v>6396</v>
      </c>
    </row>
    <row r="1947" spans="1:3" x14ac:dyDescent="0.25">
      <c r="A1947" s="2">
        <v>44298.416666666664</v>
      </c>
      <c r="B1947" t="s">
        <v>162</v>
      </c>
      <c r="C1947" t="s">
        <v>6396</v>
      </c>
    </row>
    <row r="1948" spans="1:3" x14ac:dyDescent="0.25">
      <c r="A1948" s="2">
        <v>44298.416666666664</v>
      </c>
      <c r="B1948" t="s">
        <v>164</v>
      </c>
      <c r="C1948" t="s">
        <v>8671</v>
      </c>
    </row>
    <row r="1949" spans="1:3" x14ac:dyDescent="0.25">
      <c r="A1949" s="2">
        <v>44298.416666666664</v>
      </c>
      <c r="B1949" t="s">
        <v>183</v>
      </c>
      <c r="C1949" t="s">
        <v>9064</v>
      </c>
    </row>
    <row r="1950" spans="1:3" x14ac:dyDescent="0.25">
      <c r="A1950" s="2">
        <v>44298.416666666664</v>
      </c>
      <c r="B1950" t="s">
        <v>163</v>
      </c>
      <c r="C1950" t="s">
        <v>6396</v>
      </c>
    </row>
    <row r="1951" spans="1:3" x14ac:dyDescent="0.25">
      <c r="A1951" s="2">
        <v>44298.416666666664</v>
      </c>
      <c r="B1951" t="s">
        <v>164</v>
      </c>
      <c r="C1951" t="s">
        <v>9645</v>
      </c>
    </row>
    <row r="1952" spans="1:3" x14ac:dyDescent="0.25">
      <c r="A1952" s="2">
        <v>44298.416666666664</v>
      </c>
      <c r="B1952" t="s">
        <v>162</v>
      </c>
      <c r="C1952" t="s">
        <v>1249</v>
      </c>
    </row>
    <row r="1953" spans="1:4" x14ac:dyDescent="0.25">
      <c r="A1953" s="2">
        <v>44298.416666666664</v>
      </c>
      <c r="B1953" t="s">
        <v>174</v>
      </c>
      <c r="D1953" t="s">
        <v>882</v>
      </c>
    </row>
    <row r="1954" spans="1:4" x14ac:dyDescent="0.25">
      <c r="A1954" s="2">
        <v>44298.416666666664</v>
      </c>
      <c r="B1954" t="s">
        <v>174</v>
      </c>
      <c r="D1954" t="s">
        <v>820</v>
      </c>
    </row>
    <row r="1955" spans="1:4" x14ac:dyDescent="0.25">
      <c r="A1955" s="2">
        <v>44298.416666666664</v>
      </c>
      <c r="B1955" t="s">
        <v>3</v>
      </c>
      <c r="D1955" t="s">
        <v>889</v>
      </c>
    </row>
    <row r="1956" spans="1:4" x14ac:dyDescent="0.25">
      <c r="A1956" s="2">
        <v>44298.416666666664</v>
      </c>
      <c r="B1956" t="s">
        <v>3</v>
      </c>
      <c r="D1956" t="s">
        <v>822</v>
      </c>
    </row>
    <row r="1957" spans="1:4" x14ac:dyDescent="0.25">
      <c r="A1957" s="2">
        <v>44298.416666666664</v>
      </c>
      <c r="B1957" t="s">
        <v>175</v>
      </c>
      <c r="D1957" t="s">
        <v>919</v>
      </c>
    </row>
    <row r="1958" spans="1:4" x14ac:dyDescent="0.25">
      <c r="A1958" s="2">
        <v>44298.416666666664</v>
      </c>
      <c r="B1958" t="s">
        <v>175</v>
      </c>
      <c r="D1958" t="s">
        <v>920</v>
      </c>
    </row>
    <row r="1959" spans="1:4" x14ac:dyDescent="0.25">
      <c r="A1959" s="2">
        <v>44298.416666666664</v>
      </c>
      <c r="B1959" t="s">
        <v>170</v>
      </c>
      <c r="D1959" t="s">
        <v>923</v>
      </c>
    </row>
    <row r="1960" spans="1:4" x14ac:dyDescent="0.25">
      <c r="A1960" s="2">
        <v>44298.416666666664</v>
      </c>
      <c r="B1960" t="s">
        <v>186</v>
      </c>
      <c r="D1960" t="s">
        <v>820</v>
      </c>
    </row>
    <row r="1961" spans="1:4" x14ac:dyDescent="0.25">
      <c r="A1961" s="2">
        <v>44298.416666666664</v>
      </c>
      <c r="B1961" t="s">
        <v>163</v>
      </c>
      <c r="D1961" t="s">
        <v>820</v>
      </c>
    </row>
    <row r="1962" spans="1:4" x14ac:dyDescent="0.25">
      <c r="A1962" s="2">
        <v>44298.416666666664</v>
      </c>
      <c r="B1962" t="s">
        <v>169</v>
      </c>
      <c r="D1962" t="s">
        <v>977</v>
      </c>
    </row>
    <row r="1963" spans="1:4" x14ac:dyDescent="0.25">
      <c r="A1963" s="2">
        <v>44298.416666666664</v>
      </c>
      <c r="B1963" t="s">
        <v>169</v>
      </c>
      <c r="D1963" t="s">
        <v>820</v>
      </c>
    </row>
    <row r="1964" spans="1:4" x14ac:dyDescent="0.25">
      <c r="A1964" s="2">
        <v>44298.416666666664</v>
      </c>
      <c r="B1964" t="s">
        <v>178</v>
      </c>
      <c r="D1964" t="s">
        <v>873</v>
      </c>
    </row>
    <row r="1965" spans="1:4" x14ac:dyDescent="0.25">
      <c r="A1965" s="2">
        <v>44298.416666666664</v>
      </c>
      <c r="B1965" t="s">
        <v>162</v>
      </c>
      <c r="D1965" t="s">
        <v>875</v>
      </c>
    </row>
    <row r="1966" spans="1:4" x14ac:dyDescent="0.25">
      <c r="A1966" s="2">
        <v>44298.416666666664</v>
      </c>
      <c r="B1966" t="s">
        <v>183</v>
      </c>
      <c r="D1966" t="s">
        <v>943</v>
      </c>
    </row>
    <row r="1967" spans="1:4" x14ac:dyDescent="0.25">
      <c r="A1967" s="2">
        <v>44298.416666666664</v>
      </c>
      <c r="B1967" t="s">
        <v>183</v>
      </c>
      <c r="D1967" t="s">
        <v>820</v>
      </c>
    </row>
    <row r="1968" spans="1:4" x14ac:dyDescent="0.25">
      <c r="A1968" s="2">
        <v>44298.416666666664</v>
      </c>
      <c r="B1968" t="s">
        <v>165</v>
      </c>
      <c r="D1968" t="s">
        <v>837</v>
      </c>
    </row>
    <row r="1969" spans="1:4" x14ac:dyDescent="0.25">
      <c r="A1969" s="2">
        <v>44298.416666666664</v>
      </c>
      <c r="B1969" t="s">
        <v>162</v>
      </c>
      <c r="D1969" t="s">
        <v>820</v>
      </c>
    </row>
    <row r="1970" spans="1:4" x14ac:dyDescent="0.25">
      <c r="A1970" s="2">
        <v>44298.416666666664</v>
      </c>
      <c r="B1970" t="s">
        <v>162</v>
      </c>
      <c r="D1970" t="s">
        <v>875</v>
      </c>
    </row>
    <row r="1971" spans="1:4" x14ac:dyDescent="0.25">
      <c r="A1971" s="2">
        <v>44298.416666666664</v>
      </c>
      <c r="B1971" t="s">
        <v>167</v>
      </c>
      <c r="D1971" t="s">
        <v>820</v>
      </c>
    </row>
    <row r="1972" spans="1:4" x14ac:dyDescent="0.25">
      <c r="A1972" s="2">
        <v>44298.416666666664</v>
      </c>
      <c r="B1972" t="s">
        <v>175</v>
      </c>
      <c r="D1972" t="s">
        <v>820</v>
      </c>
    </row>
    <row r="1973" spans="1:4" x14ac:dyDescent="0.25">
      <c r="A1973" s="2">
        <v>44298.416666666664</v>
      </c>
      <c r="B1973" t="s">
        <v>176</v>
      </c>
      <c r="D1973" t="s">
        <v>820</v>
      </c>
    </row>
    <row r="1974" spans="1:4" x14ac:dyDescent="0.25">
      <c r="A1974" s="2">
        <v>44298.416666666664</v>
      </c>
      <c r="B1974" t="s">
        <v>162</v>
      </c>
      <c r="D1974" t="s">
        <v>820</v>
      </c>
    </row>
    <row r="1975" spans="1:4" x14ac:dyDescent="0.25">
      <c r="A1975" s="2">
        <v>44298.416666666664</v>
      </c>
      <c r="B1975" t="s">
        <v>164</v>
      </c>
      <c r="D1975" t="s">
        <v>820</v>
      </c>
    </row>
    <row r="1976" spans="1:4" x14ac:dyDescent="0.25">
      <c r="A1976" s="2">
        <v>44298.416666666664</v>
      </c>
      <c r="B1976" t="s">
        <v>183</v>
      </c>
      <c r="D1976" t="s">
        <v>820</v>
      </c>
    </row>
    <row r="1977" spans="1:4" x14ac:dyDescent="0.25">
      <c r="A1977" s="2">
        <v>44298.416666666664</v>
      </c>
      <c r="B1977" t="s">
        <v>163</v>
      </c>
      <c r="D1977" t="s">
        <v>956</v>
      </c>
    </row>
    <row r="1978" spans="1:4" x14ac:dyDescent="0.25">
      <c r="A1978" s="2">
        <v>44298.416666666664</v>
      </c>
      <c r="B1978" t="s">
        <v>164</v>
      </c>
      <c r="D1978" t="s">
        <v>865</v>
      </c>
    </row>
    <row r="1979" spans="1:4" x14ac:dyDescent="0.25">
      <c r="A1979" s="2">
        <v>44298.416666666664</v>
      </c>
      <c r="B1979" t="s">
        <v>162</v>
      </c>
      <c r="D1979" t="s">
        <v>875</v>
      </c>
    </row>
    <row r="1980" spans="1:4" x14ac:dyDescent="0.25">
      <c r="A1980" s="2">
        <v>44298.417361111111</v>
      </c>
      <c r="B1980" t="s">
        <v>3</v>
      </c>
      <c r="C1980" t="s">
        <v>6624</v>
      </c>
    </row>
    <row r="1981" spans="1:4" x14ac:dyDescent="0.25">
      <c r="A1981" s="2">
        <v>44298.417361111111</v>
      </c>
      <c r="B1981" t="s">
        <v>3</v>
      </c>
      <c r="C1981" t="s">
        <v>1249</v>
      </c>
    </row>
    <row r="1982" spans="1:4" x14ac:dyDescent="0.25">
      <c r="A1982" s="2">
        <v>44298.417361111111</v>
      </c>
      <c r="B1982" t="s">
        <v>3</v>
      </c>
      <c r="C1982" t="s">
        <v>1249</v>
      </c>
    </row>
    <row r="1983" spans="1:4" x14ac:dyDescent="0.25">
      <c r="A1983" s="2">
        <v>44298.417361111111</v>
      </c>
      <c r="B1983" t="s">
        <v>3</v>
      </c>
      <c r="C1983" t="s">
        <v>1249</v>
      </c>
    </row>
    <row r="1984" spans="1:4" x14ac:dyDescent="0.25">
      <c r="A1984" s="2">
        <v>44298.417361111111</v>
      </c>
      <c r="B1984" t="s">
        <v>175</v>
      </c>
      <c r="C1984" t="s">
        <v>6641</v>
      </c>
    </row>
    <row r="1985" spans="1:3" x14ac:dyDescent="0.25">
      <c r="A1985" s="2">
        <v>44298.417361111111</v>
      </c>
      <c r="B1985" t="s">
        <v>170</v>
      </c>
      <c r="C1985" t="s">
        <v>6725</v>
      </c>
    </row>
    <row r="1986" spans="1:3" x14ac:dyDescent="0.25">
      <c r="A1986" s="2">
        <v>44298.417361111111</v>
      </c>
      <c r="B1986" t="s">
        <v>186</v>
      </c>
      <c r="C1986" t="s">
        <v>6751</v>
      </c>
    </row>
    <row r="1987" spans="1:3" x14ac:dyDescent="0.25">
      <c r="A1987" s="2">
        <v>44298.417361111111</v>
      </c>
      <c r="B1987" t="s">
        <v>163</v>
      </c>
      <c r="C1987" t="s">
        <v>6939</v>
      </c>
    </row>
    <row r="1988" spans="1:3" x14ac:dyDescent="0.25">
      <c r="A1988" s="2">
        <v>44298.417361111111</v>
      </c>
      <c r="B1988" t="s">
        <v>169</v>
      </c>
      <c r="C1988" t="s">
        <v>7075</v>
      </c>
    </row>
    <row r="1989" spans="1:3" x14ac:dyDescent="0.25">
      <c r="A1989" s="2">
        <v>44298.417361111111</v>
      </c>
      <c r="B1989" t="s">
        <v>178</v>
      </c>
      <c r="C1989" t="s">
        <v>6396</v>
      </c>
    </row>
    <row r="1990" spans="1:3" x14ac:dyDescent="0.25">
      <c r="A1990" s="2">
        <v>44298.417361111111</v>
      </c>
      <c r="B1990" t="s">
        <v>163</v>
      </c>
      <c r="C1990" t="s">
        <v>1249</v>
      </c>
    </row>
    <row r="1991" spans="1:3" x14ac:dyDescent="0.25">
      <c r="A1991" s="2">
        <v>44298.417361111111</v>
      </c>
      <c r="B1991" t="s">
        <v>176</v>
      </c>
      <c r="C1991" t="s">
        <v>7510</v>
      </c>
    </row>
    <row r="1992" spans="1:3" x14ac:dyDescent="0.25">
      <c r="A1992" s="2">
        <v>44298.417361111111</v>
      </c>
      <c r="B1992" t="s">
        <v>162</v>
      </c>
      <c r="C1992" t="s">
        <v>1249</v>
      </c>
    </row>
    <row r="1993" spans="1:3" x14ac:dyDescent="0.25">
      <c r="A1993" s="2">
        <v>44298.417361111111</v>
      </c>
      <c r="B1993" t="s">
        <v>162</v>
      </c>
      <c r="C1993" t="s">
        <v>6396</v>
      </c>
    </row>
    <row r="1994" spans="1:3" x14ac:dyDescent="0.25">
      <c r="A1994" s="2">
        <v>44298.417361111111</v>
      </c>
      <c r="B1994" t="s">
        <v>183</v>
      </c>
      <c r="C1994" t="s">
        <v>7667</v>
      </c>
    </row>
    <row r="1995" spans="1:3" x14ac:dyDescent="0.25">
      <c r="A1995" s="2">
        <v>44298.417361111111</v>
      </c>
      <c r="B1995" t="s">
        <v>165</v>
      </c>
      <c r="C1995" t="s">
        <v>6396</v>
      </c>
    </row>
    <row r="1996" spans="1:3" x14ac:dyDescent="0.25">
      <c r="A1996" s="2">
        <v>44298.417361111111</v>
      </c>
      <c r="B1996" t="s">
        <v>162</v>
      </c>
      <c r="C1996" t="s">
        <v>7779</v>
      </c>
    </row>
    <row r="1997" spans="1:3" x14ac:dyDescent="0.25">
      <c r="A1997" s="2">
        <v>44298.417361111111</v>
      </c>
      <c r="B1997" t="s">
        <v>162</v>
      </c>
      <c r="C1997" t="s">
        <v>6396</v>
      </c>
    </row>
    <row r="1998" spans="1:3" x14ac:dyDescent="0.25">
      <c r="A1998" s="2">
        <v>44298.417361111111</v>
      </c>
      <c r="B1998" t="s">
        <v>167</v>
      </c>
      <c r="C1998" t="s">
        <v>8054</v>
      </c>
    </row>
    <row r="1999" spans="1:3" x14ac:dyDescent="0.25">
      <c r="A1999" s="2">
        <v>44298.417361111111</v>
      </c>
      <c r="B1999" t="s">
        <v>167</v>
      </c>
      <c r="C1999" t="s">
        <v>1249</v>
      </c>
    </row>
    <row r="2000" spans="1:3" x14ac:dyDescent="0.25">
      <c r="A2000" s="2">
        <v>44298.417361111111</v>
      </c>
      <c r="B2000" t="s">
        <v>175</v>
      </c>
      <c r="C2000" t="s">
        <v>8168</v>
      </c>
    </row>
    <row r="2001" spans="1:4" x14ac:dyDescent="0.25">
      <c r="A2001" s="2">
        <v>44298.417361111111</v>
      </c>
      <c r="B2001" t="s">
        <v>176</v>
      </c>
      <c r="C2001" t="s">
        <v>8225</v>
      </c>
    </row>
    <row r="2002" spans="1:4" x14ac:dyDescent="0.25">
      <c r="A2002" s="2">
        <v>44298.417361111111</v>
      </c>
      <c r="B2002" t="s">
        <v>176</v>
      </c>
      <c r="C2002" t="s">
        <v>6443</v>
      </c>
    </row>
    <row r="2003" spans="1:4" x14ac:dyDescent="0.25">
      <c r="A2003" s="2">
        <v>44298.417361111111</v>
      </c>
      <c r="B2003" t="s">
        <v>162</v>
      </c>
      <c r="C2003" t="s">
        <v>8426</v>
      </c>
    </row>
    <row r="2004" spans="1:4" x14ac:dyDescent="0.25">
      <c r="A2004" s="2">
        <v>44298.417361111111</v>
      </c>
      <c r="B2004" t="s">
        <v>162</v>
      </c>
      <c r="C2004" t="s">
        <v>8554</v>
      </c>
    </row>
    <row r="2005" spans="1:4" x14ac:dyDescent="0.25">
      <c r="A2005" s="2">
        <v>44298.417361111111</v>
      </c>
      <c r="B2005" t="s">
        <v>164</v>
      </c>
      <c r="C2005" t="s">
        <v>8672</v>
      </c>
    </row>
    <row r="2006" spans="1:4" x14ac:dyDescent="0.25">
      <c r="A2006" s="2">
        <v>44298.417361111111</v>
      </c>
      <c r="B2006" t="s">
        <v>183</v>
      </c>
      <c r="C2006" t="s">
        <v>9065</v>
      </c>
    </row>
    <row r="2007" spans="1:4" x14ac:dyDescent="0.25">
      <c r="A2007" s="2">
        <v>44298.417361111111</v>
      </c>
      <c r="B2007" t="s">
        <v>163</v>
      </c>
      <c r="C2007" t="s">
        <v>6399</v>
      </c>
    </row>
    <row r="2008" spans="1:4" x14ac:dyDescent="0.25">
      <c r="A2008" s="2">
        <v>44298.417361111111</v>
      </c>
      <c r="B2008" t="s">
        <v>164</v>
      </c>
      <c r="C2008" t="s">
        <v>9646</v>
      </c>
    </row>
    <row r="2009" spans="1:4" x14ac:dyDescent="0.25">
      <c r="A2009" s="2">
        <v>44298.417361111111</v>
      </c>
      <c r="B2009" t="s">
        <v>163</v>
      </c>
      <c r="C2009" t="s">
        <v>9768</v>
      </c>
    </row>
    <row r="2010" spans="1:4" x14ac:dyDescent="0.25">
      <c r="A2010" s="2">
        <v>44298.417361111111</v>
      </c>
      <c r="B2010" t="s">
        <v>162</v>
      </c>
      <c r="C2010" t="s">
        <v>6526</v>
      </c>
    </row>
    <row r="2011" spans="1:4" x14ac:dyDescent="0.25">
      <c r="A2011" s="2">
        <v>44298.417361111111</v>
      </c>
      <c r="B2011" t="s">
        <v>162</v>
      </c>
      <c r="C2011" t="s">
        <v>9837</v>
      </c>
    </row>
    <row r="2012" spans="1:4" x14ac:dyDescent="0.25">
      <c r="A2012" s="2">
        <v>44298.417361111111</v>
      </c>
      <c r="B2012" t="s">
        <v>164</v>
      </c>
      <c r="C2012" t="s">
        <v>6396</v>
      </c>
    </row>
    <row r="2013" spans="1:4" x14ac:dyDescent="0.25">
      <c r="A2013" s="2">
        <v>44298.417361111111</v>
      </c>
      <c r="B2013" t="s">
        <v>3</v>
      </c>
      <c r="D2013" t="s">
        <v>890</v>
      </c>
    </row>
    <row r="2014" spans="1:4" x14ac:dyDescent="0.25">
      <c r="A2014" s="2">
        <v>44298.417361111111</v>
      </c>
      <c r="B2014" t="s">
        <v>3</v>
      </c>
      <c r="D2014" t="s">
        <v>824</v>
      </c>
    </row>
    <row r="2015" spans="1:4" x14ac:dyDescent="0.25">
      <c r="A2015" s="2">
        <v>44298.417361111111</v>
      </c>
      <c r="B2015" t="s">
        <v>3</v>
      </c>
      <c r="D2015" t="s">
        <v>846</v>
      </c>
    </row>
    <row r="2016" spans="1:4" x14ac:dyDescent="0.25">
      <c r="A2016" s="2">
        <v>44298.417361111111</v>
      </c>
      <c r="B2016" t="s">
        <v>3</v>
      </c>
      <c r="D2016" t="s">
        <v>891</v>
      </c>
    </row>
    <row r="2017" spans="1:4" x14ac:dyDescent="0.25">
      <c r="A2017" s="2">
        <v>44298.417361111111</v>
      </c>
      <c r="B2017" t="s">
        <v>175</v>
      </c>
      <c r="D2017" t="s">
        <v>921</v>
      </c>
    </row>
    <row r="2018" spans="1:4" x14ac:dyDescent="0.25">
      <c r="A2018" s="2">
        <v>44298.417361111111</v>
      </c>
      <c r="B2018" t="s">
        <v>170</v>
      </c>
      <c r="D2018" t="s">
        <v>924</v>
      </c>
    </row>
    <row r="2019" spans="1:4" x14ac:dyDescent="0.25">
      <c r="A2019" s="2">
        <v>44298.417361111111</v>
      </c>
      <c r="B2019" t="s">
        <v>186</v>
      </c>
      <c r="D2019" t="s">
        <v>930</v>
      </c>
    </row>
    <row r="2020" spans="1:4" x14ac:dyDescent="0.25">
      <c r="A2020" s="2">
        <v>44298.417361111111</v>
      </c>
      <c r="B2020" t="s">
        <v>163</v>
      </c>
      <c r="D2020" t="s">
        <v>957</v>
      </c>
    </row>
    <row r="2021" spans="1:4" x14ac:dyDescent="0.25">
      <c r="A2021" s="2">
        <v>44298.417361111111</v>
      </c>
      <c r="B2021" t="s">
        <v>169</v>
      </c>
      <c r="D2021" t="s">
        <v>978</v>
      </c>
    </row>
    <row r="2022" spans="1:4" x14ac:dyDescent="0.25">
      <c r="A2022" s="2">
        <v>44298.417361111111</v>
      </c>
      <c r="B2022" t="s">
        <v>178</v>
      </c>
      <c r="D2022" t="s">
        <v>820</v>
      </c>
    </row>
    <row r="2023" spans="1:4" x14ac:dyDescent="0.25">
      <c r="A2023" s="2">
        <v>44298.417361111111</v>
      </c>
      <c r="B2023" t="s">
        <v>163</v>
      </c>
      <c r="D2023" t="s">
        <v>820</v>
      </c>
    </row>
    <row r="2024" spans="1:4" x14ac:dyDescent="0.25">
      <c r="A2024" s="2">
        <v>44298.417361111111</v>
      </c>
      <c r="B2024" t="s">
        <v>176</v>
      </c>
      <c r="D2024" t="s">
        <v>1004</v>
      </c>
    </row>
    <row r="2025" spans="1:4" x14ac:dyDescent="0.25">
      <c r="A2025" s="2">
        <v>44298.417361111111</v>
      </c>
      <c r="B2025" t="s">
        <v>162</v>
      </c>
      <c r="D2025" t="s">
        <v>820</v>
      </c>
    </row>
    <row r="2026" spans="1:4" x14ac:dyDescent="0.25">
      <c r="A2026" s="2">
        <v>44298.417361111111</v>
      </c>
      <c r="B2026" t="s">
        <v>162</v>
      </c>
      <c r="D2026" t="s">
        <v>820</v>
      </c>
    </row>
    <row r="2027" spans="1:4" x14ac:dyDescent="0.25">
      <c r="A2027" s="2">
        <v>44298.417361111111</v>
      </c>
      <c r="B2027" t="s">
        <v>183</v>
      </c>
      <c r="D2027" t="s">
        <v>889</v>
      </c>
    </row>
    <row r="2028" spans="1:4" x14ac:dyDescent="0.25">
      <c r="A2028" s="2">
        <v>44298.417361111111</v>
      </c>
      <c r="B2028" t="s">
        <v>165</v>
      </c>
      <c r="D2028" t="s">
        <v>820</v>
      </c>
    </row>
    <row r="2029" spans="1:4" x14ac:dyDescent="0.25">
      <c r="A2029" s="2">
        <v>44298.417361111111</v>
      </c>
      <c r="B2029" t="s">
        <v>162</v>
      </c>
      <c r="D2029" t="s">
        <v>939</v>
      </c>
    </row>
    <row r="2030" spans="1:4" x14ac:dyDescent="0.25">
      <c r="A2030" s="2">
        <v>44298.417361111111</v>
      </c>
      <c r="B2030" t="s">
        <v>162</v>
      </c>
      <c r="D2030" t="s">
        <v>820</v>
      </c>
    </row>
    <row r="2031" spans="1:4" x14ac:dyDescent="0.25">
      <c r="A2031" s="2">
        <v>44298.417361111111</v>
      </c>
      <c r="B2031" t="s">
        <v>167</v>
      </c>
      <c r="D2031" t="s">
        <v>937</v>
      </c>
    </row>
    <row r="2032" spans="1:4" x14ac:dyDescent="0.25">
      <c r="A2032" s="2">
        <v>44298.417361111111</v>
      </c>
      <c r="B2032" t="s">
        <v>167</v>
      </c>
      <c r="D2032" t="s">
        <v>822</v>
      </c>
    </row>
    <row r="2033" spans="1:4" x14ac:dyDescent="0.25">
      <c r="A2033" s="2">
        <v>44298.417361111111</v>
      </c>
      <c r="B2033" t="s">
        <v>175</v>
      </c>
      <c r="D2033" t="s">
        <v>920</v>
      </c>
    </row>
    <row r="2034" spans="1:4" x14ac:dyDescent="0.25">
      <c r="A2034" s="2">
        <v>44298.417361111111</v>
      </c>
      <c r="B2034" t="s">
        <v>176</v>
      </c>
      <c r="D2034" t="s">
        <v>1004</v>
      </c>
    </row>
    <row r="2035" spans="1:4" x14ac:dyDescent="0.25">
      <c r="A2035" s="2">
        <v>44298.417361111111</v>
      </c>
      <c r="B2035" t="s">
        <v>176</v>
      </c>
      <c r="D2035" t="s">
        <v>822</v>
      </c>
    </row>
    <row r="2036" spans="1:4" x14ac:dyDescent="0.25">
      <c r="A2036" s="2">
        <v>44298.417361111111</v>
      </c>
      <c r="B2036" t="s">
        <v>162</v>
      </c>
      <c r="D2036" t="s">
        <v>939</v>
      </c>
    </row>
    <row r="2037" spans="1:4" x14ac:dyDescent="0.25">
      <c r="A2037" s="2">
        <v>44298.417361111111</v>
      </c>
      <c r="B2037" t="s">
        <v>162</v>
      </c>
      <c r="D2037" t="s">
        <v>939</v>
      </c>
    </row>
    <row r="2038" spans="1:4" x14ac:dyDescent="0.25">
      <c r="A2038" s="2">
        <v>44298.417361111111</v>
      </c>
      <c r="B2038" t="s">
        <v>164</v>
      </c>
      <c r="D2038" t="s">
        <v>866</v>
      </c>
    </row>
    <row r="2039" spans="1:4" x14ac:dyDescent="0.25">
      <c r="A2039" s="2">
        <v>44298.417361111111</v>
      </c>
      <c r="B2039" t="s">
        <v>183</v>
      </c>
      <c r="D2039" t="s">
        <v>889</v>
      </c>
    </row>
    <row r="2040" spans="1:4" x14ac:dyDescent="0.25">
      <c r="A2040" s="2">
        <v>44298.417361111111</v>
      </c>
      <c r="B2040" t="s">
        <v>163</v>
      </c>
      <c r="D2040" t="s">
        <v>820</v>
      </c>
    </row>
    <row r="2041" spans="1:4" x14ac:dyDescent="0.25">
      <c r="A2041" s="2">
        <v>44298.417361111111</v>
      </c>
      <c r="B2041" t="s">
        <v>164</v>
      </c>
      <c r="D2041" t="s">
        <v>866</v>
      </c>
    </row>
    <row r="2042" spans="1:4" x14ac:dyDescent="0.25">
      <c r="A2042" s="2">
        <v>44298.417361111111</v>
      </c>
      <c r="B2042" t="s">
        <v>163</v>
      </c>
      <c r="D2042" t="s">
        <v>957</v>
      </c>
    </row>
    <row r="2043" spans="1:4" x14ac:dyDescent="0.25">
      <c r="A2043" s="2">
        <v>44298.417361111111</v>
      </c>
      <c r="B2043" t="s">
        <v>162</v>
      </c>
      <c r="D2043" t="s">
        <v>961</v>
      </c>
    </row>
    <row r="2044" spans="1:4" x14ac:dyDescent="0.25">
      <c r="A2044" s="2">
        <v>44298.417361111111</v>
      </c>
      <c r="B2044" t="s">
        <v>162</v>
      </c>
      <c r="D2044" t="s">
        <v>939</v>
      </c>
    </row>
    <row r="2045" spans="1:4" x14ac:dyDescent="0.25">
      <c r="A2045" s="2">
        <v>44298.417361111111</v>
      </c>
      <c r="B2045" t="s">
        <v>164</v>
      </c>
      <c r="D2045" t="s">
        <v>820</v>
      </c>
    </row>
    <row r="2046" spans="1:4" x14ac:dyDescent="0.25">
      <c r="A2046" s="2">
        <v>44298.418055555558</v>
      </c>
      <c r="B2046" t="s">
        <v>174</v>
      </c>
      <c r="C2046" t="s">
        <v>6584</v>
      </c>
    </row>
    <row r="2047" spans="1:4" x14ac:dyDescent="0.25">
      <c r="A2047" s="2">
        <v>44298.418055555558</v>
      </c>
      <c r="B2047" t="s">
        <v>3</v>
      </c>
      <c r="C2047" t="s">
        <v>6625</v>
      </c>
    </row>
    <row r="2048" spans="1:4" x14ac:dyDescent="0.25">
      <c r="A2048" s="2">
        <v>44298.418055555558</v>
      </c>
      <c r="B2048" t="s">
        <v>3</v>
      </c>
      <c r="C2048" t="s">
        <v>194</v>
      </c>
    </row>
    <row r="2049" spans="1:3" x14ac:dyDescent="0.25">
      <c r="A2049" s="2">
        <v>44298.418055555558</v>
      </c>
      <c r="B2049" t="s">
        <v>3</v>
      </c>
      <c r="C2049" t="s">
        <v>6626</v>
      </c>
    </row>
    <row r="2050" spans="1:3" x14ac:dyDescent="0.25">
      <c r="A2050" s="2">
        <v>44298.418055555558</v>
      </c>
      <c r="B2050" t="s">
        <v>3</v>
      </c>
      <c r="C2050" t="s">
        <v>6386</v>
      </c>
    </row>
    <row r="2051" spans="1:3" x14ac:dyDescent="0.25">
      <c r="A2051" s="2">
        <v>44298.418055555558</v>
      </c>
      <c r="B2051" t="s">
        <v>3</v>
      </c>
      <c r="C2051" t="s">
        <v>6627</v>
      </c>
    </row>
    <row r="2052" spans="1:3" x14ac:dyDescent="0.25">
      <c r="A2052" s="2">
        <v>44298.418055555558</v>
      </c>
      <c r="B2052" t="s">
        <v>3</v>
      </c>
      <c r="C2052" t="s">
        <v>6380</v>
      </c>
    </row>
    <row r="2053" spans="1:3" x14ac:dyDescent="0.25">
      <c r="A2053" s="2">
        <v>44298.418055555558</v>
      </c>
      <c r="B2053" t="s">
        <v>175</v>
      </c>
      <c r="C2053" t="s">
        <v>6642</v>
      </c>
    </row>
    <row r="2054" spans="1:3" x14ac:dyDescent="0.25">
      <c r="A2054" s="2">
        <v>44298.418055555558</v>
      </c>
      <c r="B2054" t="s">
        <v>170</v>
      </c>
      <c r="C2054" t="s">
        <v>6726</v>
      </c>
    </row>
    <row r="2055" spans="1:3" x14ac:dyDescent="0.25">
      <c r="A2055" s="2">
        <v>44298.418055555558</v>
      </c>
      <c r="B2055" t="s">
        <v>170</v>
      </c>
      <c r="C2055" t="s">
        <v>4216</v>
      </c>
    </row>
    <row r="2056" spans="1:3" x14ac:dyDescent="0.25">
      <c r="A2056" s="2">
        <v>44298.418055555558</v>
      </c>
      <c r="B2056" t="s">
        <v>186</v>
      </c>
      <c r="C2056" t="s">
        <v>194</v>
      </c>
    </row>
    <row r="2057" spans="1:3" x14ac:dyDescent="0.25">
      <c r="A2057" s="2">
        <v>44298.418055555558</v>
      </c>
      <c r="B2057" t="s">
        <v>163</v>
      </c>
      <c r="C2057" t="s">
        <v>6940</v>
      </c>
    </row>
    <row r="2058" spans="1:3" x14ac:dyDescent="0.25">
      <c r="A2058" s="2">
        <v>44298.418055555558</v>
      </c>
      <c r="B2058" t="s">
        <v>169</v>
      </c>
      <c r="C2058" t="s">
        <v>1249</v>
      </c>
    </row>
    <row r="2059" spans="1:3" x14ac:dyDescent="0.25">
      <c r="A2059" s="2">
        <v>44298.418055555558</v>
      </c>
      <c r="B2059" t="s">
        <v>178</v>
      </c>
      <c r="C2059" t="s">
        <v>7152</v>
      </c>
    </row>
    <row r="2060" spans="1:3" x14ac:dyDescent="0.25">
      <c r="A2060" s="2">
        <v>44298.418055555558</v>
      </c>
      <c r="B2060" t="s">
        <v>163</v>
      </c>
      <c r="C2060" t="s">
        <v>7226</v>
      </c>
    </row>
    <row r="2061" spans="1:3" x14ac:dyDescent="0.25">
      <c r="A2061" s="2">
        <v>44298.418055555558</v>
      </c>
      <c r="B2061" t="s">
        <v>176</v>
      </c>
      <c r="C2061" t="s">
        <v>7511</v>
      </c>
    </row>
    <row r="2062" spans="1:3" x14ac:dyDescent="0.25">
      <c r="A2062" s="2">
        <v>44298.418055555558</v>
      </c>
      <c r="B2062" t="s">
        <v>162</v>
      </c>
      <c r="C2062" t="s">
        <v>7525</v>
      </c>
    </row>
    <row r="2063" spans="1:3" x14ac:dyDescent="0.25">
      <c r="A2063" s="2">
        <v>44298.418055555558</v>
      </c>
      <c r="B2063" t="s">
        <v>183</v>
      </c>
      <c r="C2063" t="s">
        <v>1249</v>
      </c>
    </row>
    <row r="2064" spans="1:3" x14ac:dyDescent="0.25">
      <c r="A2064" s="2">
        <v>44298.418055555558</v>
      </c>
      <c r="B2064" t="s">
        <v>162</v>
      </c>
      <c r="C2064" t="s">
        <v>1249</v>
      </c>
    </row>
    <row r="2065" spans="1:4" x14ac:dyDescent="0.25">
      <c r="A2065" s="2">
        <v>44298.418055555558</v>
      </c>
      <c r="B2065" t="s">
        <v>167</v>
      </c>
      <c r="C2065" t="s">
        <v>8055</v>
      </c>
    </row>
    <row r="2066" spans="1:4" x14ac:dyDescent="0.25">
      <c r="A2066" s="2">
        <v>44298.418055555558</v>
      </c>
      <c r="B2066" t="s">
        <v>175</v>
      </c>
      <c r="C2066" t="s">
        <v>1249</v>
      </c>
    </row>
    <row r="2067" spans="1:4" x14ac:dyDescent="0.25">
      <c r="A2067" s="2">
        <v>44298.418055555558</v>
      </c>
      <c r="B2067" t="s">
        <v>162</v>
      </c>
      <c r="C2067" t="s">
        <v>6396</v>
      </c>
    </row>
    <row r="2068" spans="1:4" x14ac:dyDescent="0.25">
      <c r="A2068" s="2">
        <v>44298.418055555558</v>
      </c>
      <c r="B2068" t="s">
        <v>162</v>
      </c>
      <c r="C2068" t="s">
        <v>8427</v>
      </c>
    </row>
    <row r="2069" spans="1:4" x14ac:dyDescent="0.25">
      <c r="A2069" s="2">
        <v>44298.418055555558</v>
      </c>
      <c r="B2069" t="s">
        <v>164</v>
      </c>
      <c r="C2069" t="s">
        <v>4216</v>
      </c>
    </row>
    <row r="2070" spans="1:4" x14ac:dyDescent="0.25">
      <c r="A2070" s="2">
        <v>44298.418055555558</v>
      </c>
      <c r="B2070" t="s">
        <v>164</v>
      </c>
      <c r="C2070" t="s">
        <v>8673</v>
      </c>
    </row>
    <row r="2071" spans="1:4" x14ac:dyDescent="0.25">
      <c r="A2071" s="2">
        <v>44298.418055555558</v>
      </c>
      <c r="B2071" t="s">
        <v>183</v>
      </c>
      <c r="C2071" t="s">
        <v>1249</v>
      </c>
    </row>
    <row r="2072" spans="1:4" x14ac:dyDescent="0.25">
      <c r="A2072" s="2">
        <v>44298.418055555558</v>
      </c>
      <c r="B2072" t="s">
        <v>163</v>
      </c>
      <c r="C2072" t="s">
        <v>9272</v>
      </c>
    </row>
    <row r="2073" spans="1:4" x14ac:dyDescent="0.25">
      <c r="A2073" s="2">
        <v>44298.418055555558</v>
      </c>
      <c r="B2073" t="s">
        <v>164</v>
      </c>
      <c r="C2073" t="s">
        <v>6853</v>
      </c>
    </row>
    <row r="2074" spans="1:4" x14ac:dyDescent="0.25">
      <c r="A2074" s="2">
        <v>44298.418055555558</v>
      </c>
      <c r="B2074" t="s">
        <v>163</v>
      </c>
      <c r="C2074" t="s">
        <v>1249</v>
      </c>
    </row>
    <row r="2075" spans="1:4" x14ac:dyDescent="0.25">
      <c r="A2075" s="2">
        <v>44298.418055555558</v>
      </c>
      <c r="B2075" t="s">
        <v>162</v>
      </c>
      <c r="C2075" t="s">
        <v>1249</v>
      </c>
    </row>
    <row r="2076" spans="1:4" x14ac:dyDescent="0.25">
      <c r="A2076" s="2">
        <v>44298.418055555558</v>
      </c>
      <c r="B2076" t="s">
        <v>162</v>
      </c>
      <c r="C2076" t="s">
        <v>194</v>
      </c>
    </row>
    <row r="2077" spans="1:4" x14ac:dyDescent="0.25">
      <c r="A2077" s="2">
        <v>44298.418055555558</v>
      </c>
      <c r="B2077" t="s">
        <v>162</v>
      </c>
      <c r="C2077" t="s">
        <v>9838</v>
      </c>
    </row>
    <row r="2078" spans="1:4" x14ac:dyDescent="0.25">
      <c r="A2078" s="2">
        <v>44298.418055555558</v>
      </c>
      <c r="B2078" t="s">
        <v>162</v>
      </c>
      <c r="C2078" t="s">
        <v>6386</v>
      </c>
    </row>
    <row r="2079" spans="1:4" x14ac:dyDescent="0.25">
      <c r="A2079" s="2">
        <v>44298.418055555558</v>
      </c>
      <c r="B2079" t="s">
        <v>174</v>
      </c>
      <c r="D2079" t="s">
        <v>883</v>
      </c>
    </row>
    <row r="2080" spans="1:4" x14ac:dyDescent="0.25">
      <c r="A2080" s="2">
        <v>44298.418055555558</v>
      </c>
      <c r="B2080" t="s">
        <v>3</v>
      </c>
      <c r="D2080" t="s">
        <v>849</v>
      </c>
    </row>
    <row r="2081" spans="1:4" x14ac:dyDescent="0.25">
      <c r="A2081" s="2">
        <v>44298.418055555558</v>
      </c>
      <c r="B2081" t="s">
        <v>3</v>
      </c>
      <c r="D2081" t="s">
        <v>848</v>
      </c>
    </row>
    <row r="2082" spans="1:4" x14ac:dyDescent="0.25">
      <c r="A2082" s="2">
        <v>44298.418055555558</v>
      </c>
      <c r="B2082" t="s">
        <v>3</v>
      </c>
      <c r="D2082" t="s">
        <v>828</v>
      </c>
    </row>
    <row r="2083" spans="1:4" x14ac:dyDescent="0.25">
      <c r="A2083" s="2">
        <v>44298.418055555558</v>
      </c>
      <c r="B2083" t="s">
        <v>3</v>
      </c>
      <c r="D2083" t="s">
        <v>892</v>
      </c>
    </row>
    <row r="2084" spans="1:4" x14ac:dyDescent="0.25">
      <c r="A2084" s="2">
        <v>44298.418055555558</v>
      </c>
      <c r="B2084" t="s">
        <v>3</v>
      </c>
      <c r="D2084" t="s">
        <v>850</v>
      </c>
    </row>
    <row r="2085" spans="1:4" x14ac:dyDescent="0.25">
      <c r="A2085" s="2">
        <v>44298.418055555558</v>
      </c>
      <c r="B2085" t="s">
        <v>3</v>
      </c>
      <c r="D2085" t="s">
        <v>893</v>
      </c>
    </row>
    <row r="2086" spans="1:4" x14ac:dyDescent="0.25">
      <c r="A2086" s="2">
        <v>44298.418055555558</v>
      </c>
      <c r="B2086" t="s">
        <v>175</v>
      </c>
      <c r="D2086" t="s">
        <v>907</v>
      </c>
    </row>
    <row r="2087" spans="1:4" x14ac:dyDescent="0.25">
      <c r="A2087" s="2">
        <v>44298.418055555558</v>
      </c>
      <c r="B2087" t="s">
        <v>170</v>
      </c>
      <c r="D2087" t="s">
        <v>925</v>
      </c>
    </row>
    <row r="2088" spans="1:4" x14ac:dyDescent="0.25">
      <c r="A2088" s="2">
        <v>44298.418055555558</v>
      </c>
      <c r="B2088" t="s">
        <v>170</v>
      </c>
      <c r="D2088" t="s">
        <v>907</v>
      </c>
    </row>
    <row r="2089" spans="1:4" x14ac:dyDescent="0.25">
      <c r="A2089" s="2">
        <v>44298.418055555558</v>
      </c>
      <c r="B2089" t="s">
        <v>186</v>
      </c>
      <c r="D2089" t="s">
        <v>832</v>
      </c>
    </row>
    <row r="2090" spans="1:4" x14ac:dyDescent="0.25">
      <c r="A2090" s="2">
        <v>44298.418055555558</v>
      </c>
      <c r="B2090" t="s">
        <v>163</v>
      </c>
      <c r="D2090" t="s">
        <v>940</v>
      </c>
    </row>
    <row r="2091" spans="1:4" x14ac:dyDescent="0.25">
      <c r="A2091" s="2">
        <v>44298.418055555558</v>
      </c>
      <c r="B2091" t="s">
        <v>169</v>
      </c>
      <c r="D2091" t="s">
        <v>822</v>
      </c>
    </row>
    <row r="2092" spans="1:4" x14ac:dyDescent="0.25">
      <c r="A2092" s="2">
        <v>44298.418055555558</v>
      </c>
      <c r="B2092" t="s">
        <v>178</v>
      </c>
      <c r="D2092" t="s">
        <v>874</v>
      </c>
    </row>
    <row r="2093" spans="1:4" x14ac:dyDescent="0.25">
      <c r="A2093" s="2">
        <v>44298.418055555558</v>
      </c>
      <c r="B2093" t="s">
        <v>163</v>
      </c>
      <c r="D2093" t="s">
        <v>957</v>
      </c>
    </row>
    <row r="2094" spans="1:4" x14ac:dyDescent="0.25">
      <c r="A2094" s="2">
        <v>44298.418055555558</v>
      </c>
      <c r="B2094" t="s">
        <v>176</v>
      </c>
      <c r="D2094" t="s">
        <v>823</v>
      </c>
    </row>
    <row r="2095" spans="1:4" x14ac:dyDescent="0.25">
      <c r="A2095" s="2">
        <v>44298.418055555558</v>
      </c>
      <c r="B2095" t="s">
        <v>162</v>
      </c>
      <c r="D2095" t="s">
        <v>939</v>
      </c>
    </row>
    <row r="2096" spans="1:4" x14ac:dyDescent="0.25">
      <c r="A2096" s="2">
        <v>44298.418055555558</v>
      </c>
      <c r="B2096" t="s">
        <v>183</v>
      </c>
      <c r="D2096" t="s">
        <v>822</v>
      </c>
    </row>
    <row r="2097" spans="1:4" x14ac:dyDescent="0.25">
      <c r="A2097" s="2">
        <v>44298.418055555558</v>
      </c>
      <c r="B2097" t="s">
        <v>162</v>
      </c>
      <c r="D2097" t="s">
        <v>822</v>
      </c>
    </row>
    <row r="2098" spans="1:4" x14ac:dyDescent="0.25">
      <c r="A2098" s="2">
        <v>44298.418055555558</v>
      </c>
      <c r="B2098" t="s">
        <v>167</v>
      </c>
      <c r="D2098" t="s">
        <v>938</v>
      </c>
    </row>
    <row r="2099" spans="1:4" x14ac:dyDescent="0.25">
      <c r="A2099" s="2">
        <v>44298.418055555558</v>
      </c>
      <c r="B2099" t="s">
        <v>175</v>
      </c>
      <c r="D2099" t="s">
        <v>822</v>
      </c>
    </row>
    <row r="2100" spans="1:4" x14ac:dyDescent="0.25">
      <c r="A2100" s="2">
        <v>44298.418055555558</v>
      </c>
      <c r="B2100" t="s">
        <v>162</v>
      </c>
      <c r="D2100" t="s">
        <v>822</v>
      </c>
    </row>
    <row r="2101" spans="1:4" x14ac:dyDescent="0.25">
      <c r="A2101" s="2">
        <v>44298.418055555558</v>
      </c>
      <c r="B2101" t="s">
        <v>162</v>
      </c>
      <c r="D2101" t="s">
        <v>928</v>
      </c>
    </row>
    <row r="2102" spans="1:4" x14ac:dyDescent="0.25">
      <c r="A2102" s="2">
        <v>44298.418055555558</v>
      </c>
      <c r="B2102" t="s">
        <v>164</v>
      </c>
      <c r="D2102" t="s">
        <v>822</v>
      </c>
    </row>
    <row r="2103" spans="1:4" x14ac:dyDescent="0.25">
      <c r="A2103" s="2">
        <v>44298.418055555558</v>
      </c>
      <c r="B2103" t="s">
        <v>164</v>
      </c>
      <c r="D2103" t="s">
        <v>890</v>
      </c>
    </row>
    <row r="2104" spans="1:4" x14ac:dyDescent="0.25">
      <c r="A2104" s="2">
        <v>44298.418055555558</v>
      </c>
      <c r="B2104" t="s">
        <v>183</v>
      </c>
      <c r="D2104" t="s">
        <v>822</v>
      </c>
    </row>
    <row r="2105" spans="1:4" x14ac:dyDescent="0.25">
      <c r="A2105" s="2">
        <v>44298.418055555558</v>
      </c>
      <c r="B2105" t="s">
        <v>163</v>
      </c>
      <c r="D2105" t="s">
        <v>957</v>
      </c>
    </row>
    <row r="2106" spans="1:4" x14ac:dyDescent="0.25">
      <c r="A2106" s="2">
        <v>44298.418055555558</v>
      </c>
      <c r="B2106" t="s">
        <v>164</v>
      </c>
      <c r="D2106" t="s">
        <v>906</v>
      </c>
    </row>
    <row r="2107" spans="1:4" x14ac:dyDescent="0.25">
      <c r="A2107" s="2">
        <v>44298.418055555558</v>
      </c>
      <c r="B2107" t="s">
        <v>163</v>
      </c>
      <c r="D2107" t="s">
        <v>906</v>
      </c>
    </row>
    <row r="2108" spans="1:4" x14ac:dyDescent="0.25">
      <c r="A2108" s="2">
        <v>44298.418055555558</v>
      </c>
      <c r="B2108" t="s">
        <v>162</v>
      </c>
      <c r="D2108" t="s">
        <v>822</v>
      </c>
    </row>
    <row r="2109" spans="1:4" x14ac:dyDescent="0.25">
      <c r="A2109" s="2">
        <v>44298.418055555558</v>
      </c>
      <c r="B2109" t="s">
        <v>162</v>
      </c>
      <c r="D2109" t="s">
        <v>928</v>
      </c>
    </row>
    <row r="2110" spans="1:4" x14ac:dyDescent="0.25">
      <c r="A2110" s="2">
        <v>44298.418055555558</v>
      </c>
      <c r="B2110" t="s">
        <v>162</v>
      </c>
      <c r="D2110" t="s">
        <v>824</v>
      </c>
    </row>
    <row r="2111" spans="1:4" x14ac:dyDescent="0.25">
      <c r="A2111" s="2">
        <v>44298.418055555558</v>
      </c>
      <c r="B2111" t="s">
        <v>162</v>
      </c>
      <c r="D2111" t="s">
        <v>827</v>
      </c>
    </row>
    <row r="2112" spans="1:4" x14ac:dyDescent="0.25">
      <c r="A2112" s="2">
        <v>44298.418749999997</v>
      </c>
      <c r="B2112" t="s">
        <v>3</v>
      </c>
      <c r="C2112" t="s">
        <v>6628</v>
      </c>
    </row>
    <row r="2113" spans="1:3" x14ac:dyDescent="0.25">
      <c r="A2113" s="2">
        <v>44298.418749999997</v>
      </c>
      <c r="B2113" t="s">
        <v>3</v>
      </c>
      <c r="C2113" t="s">
        <v>89</v>
      </c>
    </row>
    <row r="2114" spans="1:3" x14ac:dyDescent="0.25">
      <c r="A2114" s="2">
        <v>44298.418749999997</v>
      </c>
      <c r="B2114" t="s">
        <v>3</v>
      </c>
      <c r="C2114" t="s">
        <v>1249</v>
      </c>
    </row>
    <row r="2115" spans="1:3" x14ac:dyDescent="0.25">
      <c r="A2115" s="2">
        <v>44298.418749999997</v>
      </c>
      <c r="B2115" t="s">
        <v>3</v>
      </c>
      <c r="C2115" t="s">
        <v>1249</v>
      </c>
    </row>
    <row r="2116" spans="1:3" x14ac:dyDescent="0.25">
      <c r="A2116" s="2">
        <v>44298.418749999997</v>
      </c>
      <c r="B2116" t="s">
        <v>3</v>
      </c>
      <c r="C2116" t="s">
        <v>6386</v>
      </c>
    </row>
    <row r="2117" spans="1:3" x14ac:dyDescent="0.25">
      <c r="A2117" s="2">
        <v>44298.418749999997</v>
      </c>
      <c r="B2117" t="s">
        <v>186</v>
      </c>
      <c r="C2117" t="s">
        <v>6752</v>
      </c>
    </row>
    <row r="2118" spans="1:3" x14ac:dyDescent="0.25">
      <c r="A2118" s="2">
        <v>44298.418749999997</v>
      </c>
      <c r="B2118" t="s">
        <v>163</v>
      </c>
      <c r="C2118" t="s">
        <v>194</v>
      </c>
    </row>
    <row r="2119" spans="1:3" x14ac:dyDescent="0.25">
      <c r="A2119" s="2">
        <v>44298.418749999997</v>
      </c>
      <c r="B2119" t="s">
        <v>176</v>
      </c>
      <c r="C2119" t="s">
        <v>7512</v>
      </c>
    </row>
    <row r="2120" spans="1:3" x14ac:dyDescent="0.25">
      <c r="A2120" s="2">
        <v>44298.418749999997</v>
      </c>
      <c r="B2120" t="s">
        <v>176</v>
      </c>
      <c r="C2120" t="s">
        <v>1249</v>
      </c>
    </row>
    <row r="2121" spans="1:3" x14ac:dyDescent="0.25">
      <c r="A2121" s="2">
        <v>44298.418749999997</v>
      </c>
      <c r="B2121" t="s">
        <v>162</v>
      </c>
      <c r="C2121" t="s">
        <v>7636</v>
      </c>
    </row>
    <row r="2122" spans="1:3" x14ac:dyDescent="0.25">
      <c r="A2122" s="2">
        <v>44298.418749999997</v>
      </c>
      <c r="B2122" t="s">
        <v>183</v>
      </c>
      <c r="C2122" t="s">
        <v>6411</v>
      </c>
    </row>
    <row r="2123" spans="1:3" x14ac:dyDescent="0.25">
      <c r="A2123" s="2">
        <v>44298.418749999997</v>
      </c>
      <c r="B2123" t="s">
        <v>162</v>
      </c>
      <c r="C2123" t="s">
        <v>7780</v>
      </c>
    </row>
    <row r="2124" spans="1:3" x14ac:dyDescent="0.25">
      <c r="A2124" s="2">
        <v>44298.418749999997</v>
      </c>
      <c r="B2124" t="s">
        <v>167</v>
      </c>
      <c r="C2124" t="s">
        <v>8056</v>
      </c>
    </row>
    <row r="2125" spans="1:3" x14ac:dyDescent="0.25">
      <c r="A2125" s="2">
        <v>44298.418749999997</v>
      </c>
      <c r="B2125" t="s">
        <v>175</v>
      </c>
      <c r="C2125" t="s">
        <v>8169</v>
      </c>
    </row>
    <row r="2126" spans="1:3" x14ac:dyDescent="0.25">
      <c r="A2126" s="2">
        <v>44298.418749999997</v>
      </c>
      <c r="B2126" t="s">
        <v>176</v>
      </c>
      <c r="C2126" t="s">
        <v>6413</v>
      </c>
    </row>
    <row r="2127" spans="1:3" x14ac:dyDescent="0.25">
      <c r="A2127" s="2">
        <v>44298.418749999997</v>
      </c>
      <c r="B2127" t="s">
        <v>162</v>
      </c>
      <c r="C2127" t="s">
        <v>8555</v>
      </c>
    </row>
    <row r="2128" spans="1:3" x14ac:dyDescent="0.25">
      <c r="A2128" s="2">
        <v>44298.418749999997</v>
      </c>
      <c r="B2128" t="s">
        <v>164</v>
      </c>
      <c r="C2128" t="s">
        <v>8667</v>
      </c>
    </row>
    <row r="2129" spans="1:4" x14ac:dyDescent="0.25">
      <c r="A2129" s="2">
        <v>44298.418749999997</v>
      </c>
      <c r="B2129" t="s">
        <v>163</v>
      </c>
      <c r="C2129" t="s">
        <v>9769</v>
      </c>
    </row>
    <row r="2130" spans="1:4" x14ac:dyDescent="0.25">
      <c r="A2130" s="2">
        <v>44298.418749999997</v>
      </c>
      <c r="B2130" t="s">
        <v>162</v>
      </c>
      <c r="C2130" t="s">
        <v>9839</v>
      </c>
    </row>
    <row r="2131" spans="1:4" x14ac:dyDescent="0.25">
      <c r="A2131" s="2">
        <v>44298.418749999997</v>
      </c>
      <c r="B2131" t="s">
        <v>162</v>
      </c>
      <c r="C2131" t="s">
        <v>9602</v>
      </c>
    </row>
    <row r="2132" spans="1:4" x14ac:dyDescent="0.25">
      <c r="A2132" s="2">
        <v>44298.418749999997</v>
      </c>
      <c r="B2132" t="s">
        <v>162</v>
      </c>
      <c r="C2132" t="s">
        <v>9840</v>
      </c>
    </row>
    <row r="2133" spans="1:4" x14ac:dyDescent="0.25">
      <c r="A2133" s="2">
        <v>44298.418749999997</v>
      </c>
      <c r="B2133" t="s">
        <v>162</v>
      </c>
      <c r="C2133" t="s">
        <v>9841</v>
      </c>
    </row>
    <row r="2134" spans="1:4" x14ac:dyDescent="0.25">
      <c r="A2134" s="2">
        <v>44298.418749999997</v>
      </c>
      <c r="B2134" t="s">
        <v>162</v>
      </c>
      <c r="C2134" t="s">
        <v>9842</v>
      </c>
    </row>
    <row r="2135" spans="1:4" x14ac:dyDescent="0.25">
      <c r="A2135" s="2">
        <v>44298.418749999997</v>
      </c>
      <c r="B2135" t="s">
        <v>3</v>
      </c>
      <c r="D2135" t="s">
        <v>827</v>
      </c>
    </row>
    <row r="2136" spans="1:4" x14ac:dyDescent="0.25">
      <c r="A2136" s="2">
        <v>44298.418749999997</v>
      </c>
      <c r="B2136" t="s">
        <v>3</v>
      </c>
      <c r="D2136" t="s">
        <v>894</v>
      </c>
    </row>
    <row r="2137" spans="1:4" x14ac:dyDescent="0.25">
      <c r="A2137" s="2">
        <v>44298.418749999997</v>
      </c>
      <c r="B2137" t="s">
        <v>3</v>
      </c>
      <c r="D2137" t="s">
        <v>845</v>
      </c>
    </row>
    <row r="2138" spans="1:4" x14ac:dyDescent="0.25">
      <c r="A2138" s="2">
        <v>44298.418749999997</v>
      </c>
      <c r="B2138" t="s">
        <v>3</v>
      </c>
      <c r="D2138" t="s">
        <v>895</v>
      </c>
    </row>
    <row r="2139" spans="1:4" x14ac:dyDescent="0.25">
      <c r="A2139" s="2">
        <v>44298.418749999997</v>
      </c>
      <c r="B2139" t="s">
        <v>3</v>
      </c>
      <c r="D2139" t="s">
        <v>896</v>
      </c>
    </row>
    <row r="2140" spans="1:4" x14ac:dyDescent="0.25">
      <c r="A2140" s="2">
        <v>44298.418749999997</v>
      </c>
      <c r="B2140" t="s">
        <v>186</v>
      </c>
      <c r="D2140" t="s">
        <v>931</v>
      </c>
    </row>
    <row r="2141" spans="1:4" x14ac:dyDescent="0.25">
      <c r="A2141" s="2">
        <v>44298.418749999997</v>
      </c>
      <c r="B2141" t="s">
        <v>163</v>
      </c>
      <c r="D2141" t="s">
        <v>958</v>
      </c>
    </row>
    <row r="2142" spans="1:4" x14ac:dyDescent="0.25">
      <c r="A2142" s="2">
        <v>44298.418749999997</v>
      </c>
      <c r="B2142" t="s">
        <v>176</v>
      </c>
      <c r="D2142" t="s">
        <v>941</v>
      </c>
    </row>
    <row r="2143" spans="1:4" x14ac:dyDescent="0.25">
      <c r="A2143" s="2">
        <v>44298.418749999997</v>
      </c>
      <c r="B2143" t="s">
        <v>176</v>
      </c>
      <c r="D2143" t="s">
        <v>893</v>
      </c>
    </row>
    <row r="2144" spans="1:4" x14ac:dyDescent="0.25">
      <c r="A2144" s="2">
        <v>44298.418749999997</v>
      </c>
      <c r="B2144" t="s">
        <v>162</v>
      </c>
      <c r="D2144" t="s">
        <v>939</v>
      </c>
    </row>
    <row r="2145" spans="1:4" x14ac:dyDescent="0.25">
      <c r="A2145" s="2">
        <v>44298.418749999997</v>
      </c>
      <c r="B2145" t="s">
        <v>183</v>
      </c>
      <c r="D2145" t="s">
        <v>944</v>
      </c>
    </row>
    <row r="2146" spans="1:4" x14ac:dyDescent="0.25">
      <c r="A2146" s="2">
        <v>44298.418749999997</v>
      </c>
      <c r="B2146" t="s">
        <v>162</v>
      </c>
      <c r="D2146" t="s">
        <v>928</v>
      </c>
    </row>
    <row r="2147" spans="1:4" x14ac:dyDescent="0.25">
      <c r="A2147" s="2">
        <v>44298.418749999997</v>
      </c>
      <c r="B2147" t="s">
        <v>167</v>
      </c>
      <c r="D2147" t="s">
        <v>824</v>
      </c>
    </row>
    <row r="2148" spans="1:4" x14ac:dyDescent="0.25">
      <c r="A2148" s="2">
        <v>44298.418749999997</v>
      </c>
      <c r="B2148" t="s">
        <v>175</v>
      </c>
      <c r="D2148" t="s">
        <v>921</v>
      </c>
    </row>
    <row r="2149" spans="1:4" x14ac:dyDescent="0.25">
      <c r="A2149" s="2">
        <v>44298.418749999997</v>
      </c>
      <c r="B2149" t="s">
        <v>176</v>
      </c>
      <c r="D2149" t="s">
        <v>823</v>
      </c>
    </row>
    <row r="2150" spans="1:4" x14ac:dyDescent="0.25">
      <c r="A2150" s="2">
        <v>44298.418749999997</v>
      </c>
      <c r="B2150" t="s">
        <v>162</v>
      </c>
      <c r="D2150" t="s">
        <v>928</v>
      </c>
    </row>
    <row r="2151" spans="1:4" x14ac:dyDescent="0.25">
      <c r="A2151" s="2">
        <v>44298.418749999997</v>
      </c>
      <c r="B2151" t="s">
        <v>164</v>
      </c>
      <c r="D2151" t="s">
        <v>1136</v>
      </c>
    </row>
    <row r="2152" spans="1:4" x14ac:dyDescent="0.25">
      <c r="A2152" s="2">
        <v>44298.418749999997</v>
      </c>
      <c r="B2152" t="s">
        <v>163</v>
      </c>
      <c r="D2152" t="s">
        <v>1043</v>
      </c>
    </row>
    <row r="2153" spans="1:4" x14ac:dyDescent="0.25">
      <c r="A2153" s="2">
        <v>44298.418749999997</v>
      </c>
      <c r="B2153" t="s">
        <v>162</v>
      </c>
      <c r="D2153" t="s">
        <v>894</v>
      </c>
    </row>
    <row r="2154" spans="1:4" x14ac:dyDescent="0.25">
      <c r="A2154" s="2">
        <v>44298.418749999997</v>
      </c>
      <c r="B2154" t="s">
        <v>162</v>
      </c>
      <c r="D2154" t="s">
        <v>845</v>
      </c>
    </row>
    <row r="2155" spans="1:4" x14ac:dyDescent="0.25">
      <c r="A2155" s="2">
        <v>44298.418749999997</v>
      </c>
      <c r="B2155" t="s">
        <v>162</v>
      </c>
      <c r="D2155" t="s">
        <v>834</v>
      </c>
    </row>
    <row r="2156" spans="1:4" x14ac:dyDescent="0.25">
      <c r="A2156" s="2">
        <v>44298.418749999997</v>
      </c>
      <c r="B2156" t="s">
        <v>162</v>
      </c>
      <c r="D2156" t="s">
        <v>1139</v>
      </c>
    </row>
    <row r="2157" spans="1:4" x14ac:dyDescent="0.25">
      <c r="A2157" s="2">
        <v>44298.418749999997</v>
      </c>
      <c r="B2157" t="s">
        <v>162</v>
      </c>
      <c r="D2157" t="s">
        <v>1150</v>
      </c>
    </row>
    <row r="2158" spans="1:4" x14ac:dyDescent="0.25">
      <c r="A2158" s="2">
        <v>44298.419444444444</v>
      </c>
      <c r="B2158" t="s">
        <v>3</v>
      </c>
      <c r="C2158" t="s">
        <v>6629</v>
      </c>
    </row>
    <row r="2159" spans="1:4" x14ac:dyDescent="0.25">
      <c r="A2159" s="2">
        <v>44298.419444444444</v>
      </c>
      <c r="B2159" t="s">
        <v>175</v>
      </c>
      <c r="C2159" t="s">
        <v>6643</v>
      </c>
    </row>
    <row r="2160" spans="1:4" x14ac:dyDescent="0.25">
      <c r="A2160" s="2">
        <v>44298.419444444444</v>
      </c>
      <c r="B2160" t="s">
        <v>186</v>
      </c>
      <c r="C2160" t="s">
        <v>1249</v>
      </c>
    </row>
    <row r="2161" spans="1:3" x14ac:dyDescent="0.25">
      <c r="A2161" s="2">
        <v>44298.419444444444</v>
      </c>
      <c r="B2161" t="s">
        <v>163</v>
      </c>
      <c r="C2161" t="s">
        <v>7227</v>
      </c>
    </row>
    <row r="2162" spans="1:3" x14ac:dyDescent="0.25">
      <c r="A2162" s="2">
        <v>44298.419444444444</v>
      </c>
      <c r="B2162" t="s">
        <v>176</v>
      </c>
      <c r="C2162" t="s">
        <v>7513</v>
      </c>
    </row>
    <row r="2163" spans="1:3" x14ac:dyDescent="0.25">
      <c r="A2163" s="2">
        <v>44298.419444444444</v>
      </c>
      <c r="B2163" t="s">
        <v>176</v>
      </c>
      <c r="C2163" t="s">
        <v>1249</v>
      </c>
    </row>
    <row r="2164" spans="1:3" x14ac:dyDescent="0.25">
      <c r="A2164" s="2">
        <v>44298.419444444444</v>
      </c>
      <c r="B2164" t="s">
        <v>176</v>
      </c>
      <c r="C2164" t="s">
        <v>1249</v>
      </c>
    </row>
    <row r="2165" spans="1:3" x14ac:dyDescent="0.25">
      <c r="A2165" s="2">
        <v>44298.419444444444</v>
      </c>
      <c r="B2165" t="s">
        <v>162</v>
      </c>
      <c r="C2165" t="s">
        <v>1249</v>
      </c>
    </row>
    <row r="2166" spans="1:3" x14ac:dyDescent="0.25">
      <c r="A2166" s="2">
        <v>44298.419444444444</v>
      </c>
      <c r="B2166" t="s">
        <v>162</v>
      </c>
      <c r="C2166" t="s">
        <v>6396</v>
      </c>
    </row>
    <row r="2167" spans="1:3" x14ac:dyDescent="0.25">
      <c r="A2167" s="2">
        <v>44298.419444444444</v>
      </c>
      <c r="B2167" t="s">
        <v>183</v>
      </c>
      <c r="C2167" t="s">
        <v>7668</v>
      </c>
    </row>
    <row r="2168" spans="1:3" x14ac:dyDescent="0.25">
      <c r="A2168" s="2">
        <v>44298.419444444444</v>
      </c>
      <c r="B2168" t="s">
        <v>165</v>
      </c>
      <c r="C2168" t="s">
        <v>7689</v>
      </c>
    </row>
    <row r="2169" spans="1:3" x14ac:dyDescent="0.25">
      <c r="A2169" s="2">
        <v>44298.419444444444</v>
      </c>
      <c r="B2169" t="s">
        <v>162</v>
      </c>
      <c r="C2169" t="s">
        <v>194</v>
      </c>
    </row>
    <row r="2170" spans="1:3" x14ac:dyDescent="0.25">
      <c r="A2170" s="2">
        <v>44298.419444444444</v>
      </c>
      <c r="B2170" t="s">
        <v>167</v>
      </c>
      <c r="C2170" t="s">
        <v>8057</v>
      </c>
    </row>
    <row r="2171" spans="1:3" x14ac:dyDescent="0.25">
      <c r="A2171" s="2">
        <v>44298.419444444444</v>
      </c>
      <c r="B2171" t="s">
        <v>167</v>
      </c>
      <c r="C2171" t="s">
        <v>194</v>
      </c>
    </row>
    <row r="2172" spans="1:3" x14ac:dyDescent="0.25">
      <c r="A2172" s="2">
        <v>44298.419444444444</v>
      </c>
      <c r="B2172" t="s">
        <v>167</v>
      </c>
      <c r="C2172" t="s">
        <v>8058</v>
      </c>
    </row>
    <row r="2173" spans="1:3" x14ac:dyDescent="0.25">
      <c r="A2173" s="2">
        <v>44298.419444444444</v>
      </c>
      <c r="B2173" t="s">
        <v>167</v>
      </c>
      <c r="C2173" t="s">
        <v>7151</v>
      </c>
    </row>
    <row r="2174" spans="1:3" x14ac:dyDescent="0.25">
      <c r="A2174" s="2">
        <v>44298.419444444444</v>
      </c>
      <c r="B2174" t="s">
        <v>175</v>
      </c>
      <c r="C2174" t="s">
        <v>1249</v>
      </c>
    </row>
    <row r="2175" spans="1:3" x14ac:dyDescent="0.25">
      <c r="A2175" s="2">
        <v>44298.419444444444</v>
      </c>
      <c r="B2175" t="s">
        <v>175</v>
      </c>
      <c r="C2175" t="s">
        <v>1538</v>
      </c>
    </row>
    <row r="2176" spans="1:3" x14ac:dyDescent="0.25">
      <c r="A2176" s="2">
        <v>44298.419444444444</v>
      </c>
      <c r="B2176" t="s">
        <v>175</v>
      </c>
      <c r="C2176" t="s">
        <v>1538</v>
      </c>
    </row>
    <row r="2177" spans="1:4" x14ac:dyDescent="0.25">
      <c r="A2177" s="2">
        <v>44298.419444444444</v>
      </c>
      <c r="B2177" t="s">
        <v>176</v>
      </c>
      <c r="C2177" t="s">
        <v>6399</v>
      </c>
    </row>
    <row r="2178" spans="1:4" x14ac:dyDescent="0.25">
      <c r="A2178" s="2">
        <v>44298.419444444444</v>
      </c>
      <c r="B2178" t="s">
        <v>176</v>
      </c>
      <c r="C2178" t="s">
        <v>194</v>
      </c>
    </row>
    <row r="2179" spans="1:4" x14ac:dyDescent="0.25">
      <c r="A2179" s="2">
        <v>44298.419444444444</v>
      </c>
      <c r="B2179" t="s">
        <v>176</v>
      </c>
      <c r="C2179" t="s">
        <v>6380</v>
      </c>
    </row>
    <row r="2180" spans="1:4" x14ac:dyDescent="0.25">
      <c r="A2180" s="2">
        <v>44298.419444444444</v>
      </c>
      <c r="B2180" t="s">
        <v>162</v>
      </c>
      <c r="C2180" t="s">
        <v>6396</v>
      </c>
    </row>
    <row r="2181" spans="1:4" x14ac:dyDescent="0.25">
      <c r="A2181" s="2">
        <v>44298.419444444444</v>
      </c>
      <c r="B2181" t="s">
        <v>162</v>
      </c>
      <c r="C2181" t="s">
        <v>1538</v>
      </c>
    </row>
    <row r="2182" spans="1:4" x14ac:dyDescent="0.25">
      <c r="A2182" s="2">
        <v>44298.419444444444</v>
      </c>
      <c r="B2182" t="s">
        <v>162</v>
      </c>
      <c r="C2182" t="s">
        <v>6396</v>
      </c>
    </row>
    <row r="2183" spans="1:4" x14ac:dyDescent="0.25">
      <c r="A2183" s="2">
        <v>44298.419444444444</v>
      </c>
      <c r="B2183" t="s">
        <v>164</v>
      </c>
      <c r="C2183" t="s">
        <v>8674</v>
      </c>
    </row>
    <row r="2184" spans="1:4" x14ac:dyDescent="0.25">
      <c r="A2184" s="2">
        <v>44298.419444444444</v>
      </c>
      <c r="B2184" t="s">
        <v>164</v>
      </c>
      <c r="C2184" t="s">
        <v>194</v>
      </c>
    </row>
    <row r="2185" spans="1:4" x14ac:dyDescent="0.25">
      <c r="A2185" s="2">
        <v>44298.419444444444</v>
      </c>
      <c r="B2185" t="s">
        <v>164</v>
      </c>
      <c r="C2185" t="s">
        <v>9974</v>
      </c>
    </row>
    <row r="2186" spans="1:4" x14ac:dyDescent="0.25">
      <c r="A2186" s="2">
        <v>44298.419444444444</v>
      </c>
      <c r="B2186" t="s">
        <v>3</v>
      </c>
      <c r="D2186" t="s">
        <v>897</v>
      </c>
    </row>
    <row r="2187" spans="1:4" x14ac:dyDescent="0.25">
      <c r="A2187" s="2">
        <v>44298.419444444444</v>
      </c>
      <c r="B2187" t="s">
        <v>175</v>
      </c>
      <c r="D2187" t="s">
        <v>828</v>
      </c>
    </row>
    <row r="2188" spans="1:4" x14ac:dyDescent="0.25">
      <c r="A2188" s="2">
        <v>44298.419444444444</v>
      </c>
      <c r="B2188" t="s">
        <v>186</v>
      </c>
      <c r="D2188" t="s">
        <v>824</v>
      </c>
    </row>
    <row r="2189" spans="1:4" x14ac:dyDescent="0.25">
      <c r="A2189" s="2">
        <v>44298.419444444444</v>
      </c>
      <c r="B2189" t="s">
        <v>163</v>
      </c>
      <c r="D2189" t="s">
        <v>940</v>
      </c>
    </row>
    <row r="2190" spans="1:4" x14ac:dyDescent="0.25">
      <c r="A2190" s="2">
        <v>44298.419444444444</v>
      </c>
      <c r="B2190" t="s">
        <v>176</v>
      </c>
      <c r="D2190" t="s">
        <v>856</v>
      </c>
    </row>
    <row r="2191" spans="1:4" x14ac:dyDescent="0.25">
      <c r="A2191" s="2">
        <v>44298.419444444444</v>
      </c>
      <c r="B2191" t="s">
        <v>176</v>
      </c>
      <c r="D2191" t="s">
        <v>857</v>
      </c>
    </row>
    <row r="2192" spans="1:4" x14ac:dyDescent="0.25">
      <c r="A2192" s="2">
        <v>44298.419444444444</v>
      </c>
      <c r="B2192" t="s">
        <v>176</v>
      </c>
      <c r="D2192" t="s">
        <v>954</v>
      </c>
    </row>
    <row r="2193" spans="1:4" x14ac:dyDescent="0.25">
      <c r="A2193" s="2">
        <v>44298.419444444444</v>
      </c>
      <c r="B2193" t="s">
        <v>162</v>
      </c>
      <c r="D2193" t="s">
        <v>822</v>
      </c>
    </row>
    <row r="2194" spans="1:4" x14ac:dyDescent="0.25">
      <c r="A2194" s="2">
        <v>44298.419444444444</v>
      </c>
      <c r="B2194" t="s">
        <v>162</v>
      </c>
      <c r="D2194" t="s">
        <v>822</v>
      </c>
    </row>
    <row r="2195" spans="1:4" x14ac:dyDescent="0.25">
      <c r="A2195" s="2">
        <v>44298.419444444444</v>
      </c>
      <c r="B2195" t="s">
        <v>183</v>
      </c>
      <c r="D2195" t="s">
        <v>895</v>
      </c>
    </row>
    <row r="2196" spans="1:4" x14ac:dyDescent="0.25">
      <c r="A2196" s="2">
        <v>44298.419444444444</v>
      </c>
      <c r="B2196" t="s">
        <v>165</v>
      </c>
      <c r="D2196" t="s">
        <v>1015</v>
      </c>
    </row>
    <row r="2197" spans="1:4" x14ac:dyDescent="0.25">
      <c r="A2197" s="2">
        <v>44298.419444444444</v>
      </c>
      <c r="B2197" t="s">
        <v>162</v>
      </c>
      <c r="D2197" t="s">
        <v>958</v>
      </c>
    </row>
    <row r="2198" spans="1:4" x14ac:dyDescent="0.25">
      <c r="A2198" s="2">
        <v>44298.419444444444</v>
      </c>
      <c r="B2198" t="s">
        <v>167</v>
      </c>
      <c r="D2198" t="s">
        <v>852</v>
      </c>
    </row>
    <row r="2199" spans="1:4" x14ac:dyDescent="0.25">
      <c r="A2199" s="2">
        <v>44298.419444444444</v>
      </c>
      <c r="B2199" t="s">
        <v>167</v>
      </c>
      <c r="D2199" t="s">
        <v>1003</v>
      </c>
    </row>
    <row r="2200" spans="1:4" x14ac:dyDescent="0.25">
      <c r="A2200" s="2">
        <v>44298.419444444444</v>
      </c>
      <c r="B2200" t="s">
        <v>167</v>
      </c>
      <c r="D2200" t="s">
        <v>825</v>
      </c>
    </row>
    <row r="2201" spans="1:4" x14ac:dyDescent="0.25">
      <c r="A2201" s="2">
        <v>44298.419444444444</v>
      </c>
      <c r="B2201" t="s">
        <v>167</v>
      </c>
      <c r="D2201" t="s">
        <v>853</v>
      </c>
    </row>
    <row r="2202" spans="1:4" x14ac:dyDescent="0.25">
      <c r="A2202" s="2">
        <v>44298.419444444444</v>
      </c>
      <c r="B2202" t="s">
        <v>175</v>
      </c>
      <c r="D2202" t="s">
        <v>824</v>
      </c>
    </row>
    <row r="2203" spans="1:4" x14ac:dyDescent="0.25">
      <c r="A2203" s="2">
        <v>44298.419444444444</v>
      </c>
      <c r="B2203" t="s">
        <v>175</v>
      </c>
      <c r="D2203" t="s">
        <v>885</v>
      </c>
    </row>
    <row r="2204" spans="1:4" x14ac:dyDescent="0.25">
      <c r="A2204" s="2">
        <v>44298.419444444444</v>
      </c>
      <c r="B2204" t="s">
        <v>175</v>
      </c>
      <c r="D2204" t="s">
        <v>897</v>
      </c>
    </row>
    <row r="2205" spans="1:4" x14ac:dyDescent="0.25">
      <c r="A2205" s="2">
        <v>44298.419444444444</v>
      </c>
      <c r="B2205" t="s">
        <v>176</v>
      </c>
      <c r="D2205" t="s">
        <v>824</v>
      </c>
    </row>
    <row r="2206" spans="1:4" x14ac:dyDescent="0.25">
      <c r="A2206" s="2">
        <v>44298.419444444444</v>
      </c>
      <c r="B2206" t="s">
        <v>176</v>
      </c>
      <c r="D2206" t="s">
        <v>886</v>
      </c>
    </row>
    <row r="2207" spans="1:4" x14ac:dyDescent="0.25">
      <c r="A2207" s="2">
        <v>44298.419444444444</v>
      </c>
      <c r="B2207" t="s">
        <v>176</v>
      </c>
      <c r="D2207" t="s">
        <v>887</v>
      </c>
    </row>
    <row r="2208" spans="1:4" x14ac:dyDescent="0.25">
      <c r="A2208" s="2">
        <v>44298.419444444444</v>
      </c>
      <c r="B2208" t="s">
        <v>162</v>
      </c>
      <c r="D2208" t="s">
        <v>824</v>
      </c>
    </row>
    <row r="2209" spans="1:4" x14ac:dyDescent="0.25">
      <c r="A2209" s="2">
        <v>44298.419444444444</v>
      </c>
      <c r="B2209" t="s">
        <v>162</v>
      </c>
      <c r="D2209" t="s">
        <v>827</v>
      </c>
    </row>
    <row r="2210" spans="1:4" x14ac:dyDescent="0.25">
      <c r="A2210" s="2">
        <v>44298.419444444444</v>
      </c>
      <c r="B2210" t="s">
        <v>162</v>
      </c>
      <c r="D2210" t="s">
        <v>907</v>
      </c>
    </row>
    <row r="2211" spans="1:4" x14ac:dyDescent="0.25">
      <c r="A2211" s="2">
        <v>44298.419444444444</v>
      </c>
      <c r="B2211" t="s">
        <v>164</v>
      </c>
      <c r="D2211" t="s">
        <v>852</v>
      </c>
    </row>
    <row r="2212" spans="1:4" x14ac:dyDescent="0.25">
      <c r="A2212" s="2">
        <v>44298.419444444444</v>
      </c>
      <c r="B2212" t="s">
        <v>164</v>
      </c>
      <c r="D2212" t="s">
        <v>973</v>
      </c>
    </row>
    <row r="2213" spans="1:4" x14ac:dyDescent="0.25">
      <c r="A2213" s="2">
        <v>44298.419444444444</v>
      </c>
      <c r="B2213" t="s">
        <v>164</v>
      </c>
      <c r="D2213" t="s">
        <v>866</v>
      </c>
    </row>
    <row r="2214" spans="1:4" x14ac:dyDescent="0.25">
      <c r="A2214" s="2">
        <v>44298.420138888891</v>
      </c>
      <c r="B2214" t="s">
        <v>174</v>
      </c>
      <c r="C2214" t="s">
        <v>6585</v>
      </c>
    </row>
    <row r="2215" spans="1:4" x14ac:dyDescent="0.25">
      <c r="A2215" s="2">
        <v>44298.420138888891</v>
      </c>
      <c r="B2215" t="s">
        <v>3</v>
      </c>
      <c r="C2215" t="s">
        <v>1538</v>
      </c>
    </row>
    <row r="2216" spans="1:4" x14ac:dyDescent="0.25">
      <c r="A2216" s="2">
        <v>44298.420138888891</v>
      </c>
      <c r="B2216" t="s">
        <v>3</v>
      </c>
      <c r="C2216" t="s">
        <v>6386</v>
      </c>
    </row>
    <row r="2217" spans="1:4" x14ac:dyDescent="0.25">
      <c r="A2217" s="2">
        <v>44298.420138888891</v>
      </c>
      <c r="B2217" t="s">
        <v>3</v>
      </c>
      <c r="C2217" t="s">
        <v>6630</v>
      </c>
    </row>
    <row r="2218" spans="1:4" x14ac:dyDescent="0.25">
      <c r="A2218" s="2">
        <v>44298.420138888891</v>
      </c>
      <c r="B2218" t="s">
        <v>3</v>
      </c>
      <c r="C2218" t="s">
        <v>6631</v>
      </c>
    </row>
    <row r="2219" spans="1:4" x14ac:dyDescent="0.25">
      <c r="A2219" s="2">
        <v>44298.420138888891</v>
      </c>
      <c r="B2219" t="s">
        <v>175</v>
      </c>
      <c r="C2219" t="s">
        <v>6644</v>
      </c>
    </row>
    <row r="2220" spans="1:4" x14ac:dyDescent="0.25">
      <c r="A2220" s="2">
        <v>44298.420138888891</v>
      </c>
      <c r="B2220" t="s">
        <v>175</v>
      </c>
      <c r="C2220" t="s">
        <v>6645</v>
      </c>
    </row>
    <row r="2221" spans="1:4" x14ac:dyDescent="0.25">
      <c r="A2221" s="2">
        <v>44298.420138888891</v>
      </c>
      <c r="B2221" t="s">
        <v>170</v>
      </c>
      <c r="C2221" t="s">
        <v>6727</v>
      </c>
    </row>
    <row r="2222" spans="1:4" x14ac:dyDescent="0.25">
      <c r="A2222" s="2">
        <v>44298.420138888891</v>
      </c>
      <c r="B2222" t="s">
        <v>186</v>
      </c>
      <c r="C2222" t="s">
        <v>6753</v>
      </c>
    </row>
    <row r="2223" spans="1:4" x14ac:dyDescent="0.25">
      <c r="A2223" s="2">
        <v>44298.420138888891</v>
      </c>
      <c r="B2223" t="s">
        <v>186</v>
      </c>
      <c r="C2223" t="s">
        <v>194</v>
      </c>
    </row>
    <row r="2224" spans="1:4" x14ac:dyDescent="0.25">
      <c r="A2224" s="2">
        <v>44298.420138888891</v>
      </c>
      <c r="B2224" t="s">
        <v>186</v>
      </c>
      <c r="C2224" t="s">
        <v>194</v>
      </c>
    </row>
    <row r="2225" spans="1:3" x14ac:dyDescent="0.25">
      <c r="A2225" s="2">
        <v>44298.420138888891</v>
      </c>
      <c r="B2225" t="s">
        <v>186</v>
      </c>
      <c r="C2225" t="s">
        <v>1249</v>
      </c>
    </row>
    <row r="2226" spans="1:3" x14ac:dyDescent="0.25">
      <c r="A2226" s="2">
        <v>44298.420138888891</v>
      </c>
      <c r="B2226" t="s">
        <v>163</v>
      </c>
      <c r="C2226" t="s">
        <v>6941</v>
      </c>
    </row>
    <row r="2227" spans="1:3" x14ac:dyDescent="0.25">
      <c r="A2227" s="2">
        <v>44298.420138888891</v>
      </c>
      <c r="B2227" t="s">
        <v>163</v>
      </c>
      <c r="C2227" t="s">
        <v>1249</v>
      </c>
    </row>
    <row r="2228" spans="1:3" x14ac:dyDescent="0.25">
      <c r="A2228" s="2">
        <v>44298.420138888891</v>
      </c>
      <c r="B2228" t="s">
        <v>169</v>
      </c>
      <c r="C2228" t="s">
        <v>6839</v>
      </c>
    </row>
    <row r="2229" spans="1:3" x14ac:dyDescent="0.25">
      <c r="A2229" s="2">
        <v>44298.420138888891</v>
      </c>
      <c r="B2229" t="s">
        <v>178</v>
      </c>
      <c r="C2229" t="s">
        <v>7153</v>
      </c>
    </row>
    <row r="2230" spans="1:3" x14ac:dyDescent="0.25">
      <c r="A2230" s="2">
        <v>44298.420138888891</v>
      </c>
      <c r="B2230" t="s">
        <v>163</v>
      </c>
      <c r="C2230" t="s">
        <v>194</v>
      </c>
    </row>
    <row r="2231" spans="1:3" x14ac:dyDescent="0.25">
      <c r="A2231" s="2">
        <v>44298.420138888891</v>
      </c>
      <c r="B2231" t="s">
        <v>163</v>
      </c>
      <c r="C2231" t="s">
        <v>1446</v>
      </c>
    </row>
    <row r="2232" spans="1:3" x14ac:dyDescent="0.25">
      <c r="A2232" s="2">
        <v>44298.420138888891</v>
      </c>
      <c r="B2232" t="s">
        <v>163</v>
      </c>
      <c r="C2232" t="s">
        <v>1249</v>
      </c>
    </row>
    <row r="2233" spans="1:3" x14ac:dyDescent="0.25">
      <c r="A2233" s="2">
        <v>44298.420138888891</v>
      </c>
      <c r="B2233" t="s">
        <v>163</v>
      </c>
      <c r="C2233" t="s">
        <v>1249</v>
      </c>
    </row>
    <row r="2234" spans="1:3" x14ac:dyDescent="0.25">
      <c r="A2234" s="2">
        <v>44298.420138888891</v>
      </c>
      <c r="B2234" t="s">
        <v>176</v>
      </c>
      <c r="C2234" t="s">
        <v>7514</v>
      </c>
    </row>
    <row r="2235" spans="1:3" x14ac:dyDescent="0.25">
      <c r="A2235" s="2">
        <v>44298.420138888891</v>
      </c>
      <c r="B2235" t="s">
        <v>162</v>
      </c>
      <c r="C2235" t="s">
        <v>7526</v>
      </c>
    </row>
    <row r="2236" spans="1:3" x14ac:dyDescent="0.25">
      <c r="A2236" s="2">
        <v>44298.420138888891</v>
      </c>
      <c r="B2236" t="s">
        <v>162</v>
      </c>
      <c r="C2236" t="s">
        <v>7637</v>
      </c>
    </row>
    <row r="2237" spans="1:3" x14ac:dyDescent="0.25">
      <c r="A2237" s="2">
        <v>44298.420138888891</v>
      </c>
      <c r="B2237" t="s">
        <v>183</v>
      </c>
      <c r="C2237" t="s">
        <v>7669</v>
      </c>
    </row>
    <row r="2238" spans="1:3" x14ac:dyDescent="0.25">
      <c r="A2238" s="2">
        <v>44298.420138888891</v>
      </c>
      <c r="B2238" t="s">
        <v>162</v>
      </c>
      <c r="C2238" t="s">
        <v>7781</v>
      </c>
    </row>
    <row r="2239" spans="1:3" x14ac:dyDescent="0.25">
      <c r="A2239" s="2">
        <v>44298.420138888891</v>
      </c>
      <c r="B2239" t="s">
        <v>162</v>
      </c>
      <c r="C2239" t="s">
        <v>1538</v>
      </c>
    </row>
    <row r="2240" spans="1:3" x14ac:dyDescent="0.25">
      <c r="A2240" s="2">
        <v>44298.420138888891</v>
      </c>
      <c r="B2240" t="s">
        <v>162</v>
      </c>
      <c r="C2240" t="s">
        <v>8007</v>
      </c>
    </row>
    <row r="2241" spans="1:4" x14ac:dyDescent="0.25">
      <c r="A2241" s="2">
        <v>44298.420138888891</v>
      </c>
      <c r="B2241" t="s">
        <v>167</v>
      </c>
      <c r="C2241" t="s">
        <v>6438</v>
      </c>
    </row>
    <row r="2242" spans="1:4" x14ac:dyDescent="0.25">
      <c r="A2242" s="2">
        <v>44298.420138888891</v>
      </c>
      <c r="B2242" t="s">
        <v>167</v>
      </c>
      <c r="C2242" t="s">
        <v>1249</v>
      </c>
    </row>
    <row r="2243" spans="1:4" x14ac:dyDescent="0.25">
      <c r="A2243" s="2">
        <v>44298.420138888891</v>
      </c>
      <c r="B2243" t="s">
        <v>167</v>
      </c>
      <c r="C2243" t="s">
        <v>8059</v>
      </c>
    </row>
    <row r="2244" spans="1:4" x14ac:dyDescent="0.25">
      <c r="A2244" s="2">
        <v>44298.420138888891</v>
      </c>
      <c r="B2244" t="s">
        <v>162</v>
      </c>
      <c r="C2244" t="s">
        <v>8428</v>
      </c>
    </row>
    <row r="2245" spans="1:4" x14ac:dyDescent="0.25">
      <c r="A2245" s="2">
        <v>44298.420138888891</v>
      </c>
      <c r="B2245" t="s">
        <v>162</v>
      </c>
      <c r="C2245" t="s">
        <v>6443</v>
      </c>
    </row>
    <row r="2246" spans="1:4" x14ac:dyDescent="0.25">
      <c r="A2246" s="2">
        <v>44298.420138888891</v>
      </c>
      <c r="B2246" t="s">
        <v>164</v>
      </c>
      <c r="C2246" t="s">
        <v>8675</v>
      </c>
    </row>
    <row r="2247" spans="1:4" x14ac:dyDescent="0.25">
      <c r="A2247" s="2">
        <v>44298.420138888891</v>
      </c>
      <c r="B2247" t="s">
        <v>183</v>
      </c>
      <c r="C2247" t="s">
        <v>9066</v>
      </c>
    </row>
    <row r="2248" spans="1:4" x14ac:dyDescent="0.25">
      <c r="A2248" s="2">
        <v>44298.420138888891</v>
      </c>
      <c r="B2248" t="s">
        <v>163</v>
      </c>
      <c r="C2248" t="s">
        <v>9273</v>
      </c>
    </row>
    <row r="2249" spans="1:4" x14ac:dyDescent="0.25">
      <c r="A2249" s="2">
        <v>44298.420138888891</v>
      </c>
      <c r="B2249" t="s">
        <v>164</v>
      </c>
      <c r="C2249" t="s">
        <v>9647</v>
      </c>
    </row>
    <row r="2250" spans="1:4" x14ac:dyDescent="0.25">
      <c r="A2250" s="2">
        <v>44298.420138888891</v>
      </c>
      <c r="B2250" t="s">
        <v>164</v>
      </c>
      <c r="C2250" t="s">
        <v>194</v>
      </c>
    </row>
    <row r="2251" spans="1:4" x14ac:dyDescent="0.25">
      <c r="A2251" s="2">
        <v>44298.420138888891</v>
      </c>
      <c r="B2251" t="s">
        <v>162</v>
      </c>
      <c r="C2251" t="s">
        <v>9843</v>
      </c>
    </row>
    <row r="2252" spans="1:4" x14ac:dyDescent="0.25">
      <c r="A2252" s="2">
        <v>44298.420138888891</v>
      </c>
      <c r="B2252" t="s">
        <v>3</v>
      </c>
      <c r="D2252" t="s">
        <v>886</v>
      </c>
    </row>
    <row r="2253" spans="1:4" x14ac:dyDescent="0.25">
      <c r="A2253" s="2">
        <v>44298.420138888891</v>
      </c>
      <c r="B2253" t="s">
        <v>3</v>
      </c>
      <c r="D2253" t="s">
        <v>898</v>
      </c>
    </row>
    <row r="2254" spans="1:4" x14ac:dyDescent="0.25">
      <c r="A2254" s="2">
        <v>44298.420138888891</v>
      </c>
      <c r="B2254" t="s">
        <v>3</v>
      </c>
      <c r="D2254" t="s">
        <v>899</v>
      </c>
    </row>
    <row r="2255" spans="1:4" x14ac:dyDescent="0.25">
      <c r="A2255" s="2">
        <v>44298.420138888891</v>
      </c>
      <c r="B2255" t="s">
        <v>3</v>
      </c>
      <c r="D2255" t="s">
        <v>900</v>
      </c>
    </row>
    <row r="2256" spans="1:4" x14ac:dyDescent="0.25">
      <c r="A2256" s="2">
        <v>44298.420138888891</v>
      </c>
      <c r="B2256" t="s">
        <v>175</v>
      </c>
      <c r="D2256" t="s">
        <v>915</v>
      </c>
    </row>
    <row r="2257" spans="1:4" x14ac:dyDescent="0.25">
      <c r="A2257" s="2">
        <v>44298.420138888891</v>
      </c>
      <c r="B2257" t="s">
        <v>175</v>
      </c>
      <c r="D2257" t="s">
        <v>913</v>
      </c>
    </row>
    <row r="2258" spans="1:4" x14ac:dyDescent="0.25">
      <c r="A2258" s="2">
        <v>44298.420138888891</v>
      </c>
      <c r="B2258" t="s">
        <v>170</v>
      </c>
      <c r="D2258" t="s">
        <v>856</v>
      </c>
    </row>
    <row r="2259" spans="1:4" x14ac:dyDescent="0.25">
      <c r="A2259" s="2">
        <v>44298.420138888891</v>
      </c>
      <c r="B2259" t="s">
        <v>186</v>
      </c>
      <c r="D2259" t="s">
        <v>842</v>
      </c>
    </row>
    <row r="2260" spans="1:4" x14ac:dyDescent="0.25">
      <c r="A2260" s="2">
        <v>44298.420138888891</v>
      </c>
      <c r="B2260" t="s">
        <v>186</v>
      </c>
      <c r="D2260" t="s">
        <v>932</v>
      </c>
    </row>
    <row r="2261" spans="1:4" x14ac:dyDescent="0.25">
      <c r="A2261" s="2">
        <v>44298.420138888891</v>
      </c>
      <c r="B2261" t="s">
        <v>186</v>
      </c>
      <c r="D2261" t="s">
        <v>844</v>
      </c>
    </row>
    <row r="2262" spans="1:4" x14ac:dyDescent="0.25">
      <c r="A2262" s="2">
        <v>44298.420138888891</v>
      </c>
      <c r="B2262" t="s">
        <v>186</v>
      </c>
      <c r="D2262" t="s">
        <v>845</v>
      </c>
    </row>
    <row r="2263" spans="1:4" x14ac:dyDescent="0.25">
      <c r="A2263" s="2">
        <v>44298.420138888891</v>
      </c>
      <c r="B2263" t="s">
        <v>163</v>
      </c>
      <c r="D2263" t="s">
        <v>834</v>
      </c>
    </row>
    <row r="2264" spans="1:4" x14ac:dyDescent="0.25">
      <c r="A2264" s="2">
        <v>44298.420138888891</v>
      </c>
      <c r="B2264" t="s">
        <v>163</v>
      </c>
      <c r="D2264" t="s">
        <v>955</v>
      </c>
    </row>
    <row r="2265" spans="1:4" x14ac:dyDescent="0.25">
      <c r="A2265" s="2">
        <v>44298.420138888891</v>
      </c>
      <c r="B2265" t="s">
        <v>169</v>
      </c>
      <c r="D2265" t="s">
        <v>979</v>
      </c>
    </row>
    <row r="2266" spans="1:4" x14ac:dyDescent="0.25">
      <c r="A2266" s="2">
        <v>44298.420138888891</v>
      </c>
      <c r="B2266" t="s">
        <v>178</v>
      </c>
      <c r="D2266" t="s">
        <v>987</v>
      </c>
    </row>
    <row r="2267" spans="1:4" x14ac:dyDescent="0.25">
      <c r="A2267" s="2">
        <v>44298.420138888891</v>
      </c>
      <c r="B2267" t="s">
        <v>163</v>
      </c>
      <c r="D2267" t="s">
        <v>958</v>
      </c>
    </row>
    <row r="2268" spans="1:4" x14ac:dyDescent="0.25">
      <c r="A2268" s="2">
        <v>44298.420138888891</v>
      </c>
      <c r="B2268" t="s">
        <v>163</v>
      </c>
      <c r="D2268" t="s">
        <v>841</v>
      </c>
    </row>
    <row r="2269" spans="1:4" x14ac:dyDescent="0.25">
      <c r="A2269" s="2">
        <v>44298.420138888891</v>
      </c>
      <c r="B2269" t="s">
        <v>163</v>
      </c>
      <c r="D2269" t="s">
        <v>828</v>
      </c>
    </row>
    <row r="2270" spans="1:4" x14ac:dyDescent="0.25">
      <c r="A2270" s="2">
        <v>44298.420138888891</v>
      </c>
      <c r="B2270" t="s">
        <v>163</v>
      </c>
      <c r="D2270" t="s">
        <v>892</v>
      </c>
    </row>
    <row r="2271" spans="1:4" x14ac:dyDescent="0.25">
      <c r="A2271" s="2">
        <v>44298.420138888891</v>
      </c>
      <c r="B2271" t="s">
        <v>176</v>
      </c>
      <c r="D2271" t="s">
        <v>908</v>
      </c>
    </row>
    <row r="2272" spans="1:4" x14ac:dyDescent="0.25">
      <c r="A2272" s="2">
        <v>44298.420138888891</v>
      </c>
      <c r="B2272" t="s">
        <v>162</v>
      </c>
      <c r="D2272" t="s">
        <v>928</v>
      </c>
    </row>
    <row r="2273" spans="1:4" x14ac:dyDescent="0.25">
      <c r="A2273" s="2">
        <v>44298.420138888891</v>
      </c>
      <c r="B2273" t="s">
        <v>162</v>
      </c>
      <c r="D2273" t="s">
        <v>928</v>
      </c>
    </row>
    <row r="2274" spans="1:4" x14ac:dyDescent="0.25">
      <c r="A2274" s="2">
        <v>44298.420138888891</v>
      </c>
      <c r="B2274" t="s">
        <v>183</v>
      </c>
      <c r="D2274" t="s">
        <v>896</v>
      </c>
    </row>
    <row r="2275" spans="1:4" x14ac:dyDescent="0.25">
      <c r="A2275" s="2">
        <v>44298.420138888891</v>
      </c>
      <c r="B2275" t="s">
        <v>162</v>
      </c>
      <c r="D2275" t="s">
        <v>899</v>
      </c>
    </row>
    <row r="2276" spans="1:4" x14ac:dyDescent="0.25">
      <c r="A2276" s="2">
        <v>44298.420138888891</v>
      </c>
      <c r="B2276" t="s">
        <v>162</v>
      </c>
      <c r="D2276" t="s">
        <v>900</v>
      </c>
    </row>
    <row r="2277" spans="1:4" x14ac:dyDescent="0.25">
      <c r="A2277" s="2">
        <v>44298.420138888891</v>
      </c>
      <c r="B2277" t="s">
        <v>162</v>
      </c>
      <c r="D2277" t="s">
        <v>939</v>
      </c>
    </row>
    <row r="2278" spans="1:4" x14ac:dyDescent="0.25">
      <c r="A2278" s="2">
        <v>44298.420138888891</v>
      </c>
      <c r="B2278" t="s">
        <v>167</v>
      </c>
      <c r="D2278" t="s">
        <v>841</v>
      </c>
    </row>
    <row r="2279" spans="1:4" x14ac:dyDescent="0.25">
      <c r="A2279" s="2">
        <v>44298.420138888891</v>
      </c>
      <c r="B2279" t="s">
        <v>167</v>
      </c>
      <c r="D2279" t="s">
        <v>854</v>
      </c>
    </row>
    <row r="2280" spans="1:4" x14ac:dyDescent="0.25">
      <c r="A2280" s="2">
        <v>44298.420138888891</v>
      </c>
      <c r="B2280" t="s">
        <v>167</v>
      </c>
      <c r="D2280" t="s">
        <v>828</v>
      </c>
    </row>
    <row r="2281" spans="1:4" x14ac:dyDescent="0.25">
      <c r="A2281" s="2">
        <v>44298.420138888891</v>
      </c>
      <c r="B2281" t="s">
        <v>162</v>
      </c>
      <c r="D2281" t="s">
        <v>911</v>
      </c>
    </row>
    <row r="2282" spans="1:4" x14ac:dyDescent="0.25">
      <c r="A2282" s="2">
        <v>44298.420138888891</v>
      </c>
      <c r="B2282" t="s">
        <v>162</v>
      </c>
      <c r="D2282" t="s">
        <v>898</v>
      </c>
    </row>
    <row r="2283" spans="1:4" x14ac:dyDescent="0.25">
      <c r="A2283" s="2">
        <v>44298.420138888891</v>
      </c>
      <c r="B2283" t="s">
        <v>164</v>
      </c>
      <c r="D2283" t="s">
        <v>911</v>
      </c>
    </row>
    <row r="2284" spans="1:4" x14ac:dyDescent="0.25">
      <c r="A2284" s="2">
        <v>44298.420138888891</v>
      </c>
      <c r="B2284" t="s">
        <v>183</v>
      </c>
      <c r="D2284" t="s">
        <v>944</v>
      </c>
    </row>
    <row r="2285" spans="1:4" x14ac:dyDescent="0.25">
      <c r="A2285" s="2">
        <v>44298.420138888891</v>
      </c>
      <c r="B2285" t="s">
        <v>163</v>
      </c>
      <c r="D2285" t="s">
        <v>940</v>
      </c>
    </row>
    <row r="2286" spans="1:4" x14ac:dyDescent="0.25">
      <c r="A2286" s="2">
        <v>44298.420138888891</v>
      </c>
      <c r="B2286" t="s">
        <v>164</v>
      </c>
      <c r="D2286" t="s">
        <v>824</v>
      </c>
    </row>
    <row r="2287" spans="1:4" x14ac:dyDescent="0.25">
      <c r="A2287" s="2">
        <v>44298.420138888891</v>
      </c>
      <c r="B2287" t="s">
        <v>164</v>
      </c>
      <c r="D2287" t="s">
        <v>841</v>
      </c>
    </row>
    <row r="2288" spans="1:4" x14ac:dyDescent="0.25">
      <c r="A2288" s="2">
        <v>44298.420138888891</v>
      </c>
      <c r="B2288" t="s">
        <v>162</v>
      </c>
      <c r="D2288" t="s">
        <v>1151</v>
      </c>
    </row>
    <row r="2289" spans="1:3" x14ac:dyDescent="0.25">
      <c r="A2289" s="2">
        <v>44298.42083333333</v>
      </c>
      <c r="B2289" t="s">
        <v>3</v>
      </c>
      <c r="C2289" t="s">
        <v>116</v>
      </c>
    </row>
    <row r="2290" spans="1:3" x14ac:dyDescent="0.25">
      <c r="A2290" s="2">
        <v>44298.42083333333</v>
      </c>
      <c r="B2290" t="s">
        <v>3</v>
      </c>
      <c r="C2290" t="s">
        <v>6386</v>
      </c>
    </row>
    <row r="2291" spans="1:3" x14ac:dyDescent="0.25">
      <c r="A2291" s="2">
        <v>44298.42083333333</v>
      </c>
      <c r="B2291" t="s">
        <v>3</v>
      </c>
      <c r="C2291" t="s">
        <v>194</v>
      </c>
    </row>
    <row r="2292" spans="1:3" x14ac:dyDescent="0.25">
      <c r="A2292" s="2">
        <v>44298.42083333333</v>
      </c>
      <c r="B2292" t="s">
        <v>175</v>
      </c>
      <c r="C2292" t="s">
        <v>6646</v>
      </c>
    </row>
    <row r="2293" spans="1:3" x14ac:dyDescent="0.25">
      <c r="A2293" s="2">
        <v>44298.42083333333</v>
      </c>
      <c r="B2293" t="s">
        <v>175</v>
      </c>
      <c r="C2293" t="s">
        <v>6647</v>
      </c>
    </row>
    <row r="2294" spans="1:3" x14ac:dyDescent="0.25">
      <c r="A2294" s="2">
        <v>44298.42083333333</v>
      </c>
      <c r="B2294" t="s">
        <v>175</v>
      </c>
      <c r="C2294" t="s">
        <v>6648</v>
      </c>
    </row>
    <row r="2295" spans="1:3" x14ac:dyDescent="0.25">
      <c r="A2295" s="2">
        <v>44298.42083333333</v>
      </c>
      <c r="B2295" t="s">
        <v>186</v>
      </c>
      <c r="C2295" t="s">
        <v>6754</v>
      </c>
    </row>
    <row r="2296" spans="1:3" x14ac:dyDescent="0.25">
      <c r="A2296" s="2">
        <v>44298.42083333333</v>
      </c>
      <c r="B2296" t="s">
        <v>186</v>
      </c>
      <c r="C2296" t="s">
        <v>1249</v>
      </c>
    </row>
    <row r="2297" spans="1:3" x14ac:dyDescent="0.25">
      <c r="A2297" s="2">
        <v>44298.42083333333</v>
      </c>
      <c r="B2297" t="s">
        <v>186</v>
      </c>
      <c r="C2297" t="s">
        <v>194</v>
      </c>
    </row>
    <row r="2298" spans="1:3" x14ac:dyDescent="0.25">
      <c r="A2298" s="2">
        <v>44298.42083333333</v>
      </c>
      <c r="B2298" t="s">
        <v>186</v>
      </c>
      <c r="C2298" t="s">
        <v>6755</v>
      </c>
    </row>
    <row r="2299" spans="1:3" x14ac:dyDescent="0.25">
      <c r="A2299" s="2">
        <v>44298.42083333333</v>
      </c>
      <c r="B2299" t="s">
        <v>163</v>
      </c>
      <c r="C2299" t="s">
        <v>6942</v>
      </c>
    </row>
    <row r="2300" spans="1:3" x14ac:dyDescent="0.25">
      <c r="A2300" s="2">
        <v>44298.42083333333</v>
      </c>
      <c r="B2300" t="s">
        <v>169</v>
      </c>
      <c r="C2300" t="s">
        <v>1249</v>
      </c>
    </row>
    <row r="2301" spans="1:3" x14ac:dyDescent="0.25">
      <c r="A2301" s="2">
        <v>44298.42083333333</v>
      </c>
      <c r="B2301" t="s">
        <v>176</v>
      </c>
      <c r="C2301" t="s">
        <v>7515</v>
      </c>
    </row>
    <row r="2302" spans="1:3" x14ac:dyDescent="0.25">
      <c r="A2302" s="2">
        <v>44298.42083333333</v>
      </c>
      <c r="B2302" t="s">
        <v>176</v>
      </c>
      <c r="C2302" t="s">
        <v>7516</v>
      </c>
    </row>
    <row r="2303" spans="1:3" x14ac:dyDescent="0.25">
      <c r="A2303" s="2">
        <v>44298.42083333333</v>
      </c>
      <c r="B2303" t="s">
        <v>162</v>
      </c>
      <c r="C2303" t="s">
        <v>1249</v>
      </c>
    </row>
    <row r="2304" spans="1:3" x14ac:dyDescent="0.25">
      <c r="A2304" s="2">
        <v>44298.42083333333</v>
      </c>
      <c r="B2304" t="s">
        <v>162</v>
      </c>
      <c r="C2304" t="s">
        <v>6396</v>
      </c>
    </row>
    <row r="2305" spans="1:3" x14ac:dyDescent="0.25">
      <c r="A2305" s="2">
        <v>44298.42083333333</v>
      </c>
      <c r="B2305" t="s">
        <v>165</v>
      </c>
      <c r="C2305" t="s">
        <v>7690</v>
      </c>
    </row>
    <row r="2306" spans="1:3" x14ac:dyDescent="0.25">
      <c r="A2306" s="2">
        <v>44298.42083333333</v>
      </c>
      <c r="B2306" t="s">
        <v>162</v>
      </c>
      <c r="C2306" t="s">
        <v>1249</v>
      </c>
    </row>
    <row r="2307" spans="1:3" x14ac:dyDescent="0.25">
      <c r="A2307" s="2">
        <v>44298.42083333333</v>
      </c>
      <c r="B2307" t="s">
        <v>167</v>
      </c>
      <c r="C2307" t="s">
        <v>1249</v>
      </c>
    </row>
    <row r="2308" spans="1:3" x14ac:dyDescent="0.25">
      <c r="A2308" s="2">
        <v>44298.42083333333</v>
      </c>
      <c r="B2308" t="s">
        <v>167</v>
      </c>
      <c r="C2308" t="s">
        <v>8060</v>
      </c>
    </row>
    <row r="2309" spans="1:3" x14ac:dyDescent="0.25">
      <c r="A2309" s="2">
        <v>44298.42083333333</v>
      </c>
      <c r="B2309" t="s">
        <v>167</v>
      </c>
      <c r="C2309" t="s">
        <v>1249</v>
      </c>
    </row>
    <row r="2310" spans="1:3" x14ac:dyDescent="0.25">
      <c r="A2310" s="2">
        <v>44298.42083333333</v>
      </c>
      <c r="B2310" t="s">
        <v>162</v>
      </c>
      <c r="C2310" t="s">
        <v>8429</v>
      </c>
    </row>
    <row r="2311" spans="1:3" x14ac:dyDescent="0.25">
      <c r="A2311" s="2">
        <v>44298.42083333333</v>
      </c>
      <c r="B2311" t="s">
        <v>162</v>
      </c>
      <c r="C2311" t="s">
        <v>6443</v>
      </c>
    </row>
    <row r="2312" spans="1:3" x14ac:dyDescent="0.25">
      <c r="A2312" s="2">
        <v>44298.42083333333</v>
      </c>
      <c r="B2312" t="s">
        <v>183</v>
      </c>
      <c r="C2312" t="s">
        <v>1249</v>
      </c>
    </row>
    <row r="2313" spans="1:3" x14ac:dyDescent="0.25">
      <c r="A2313" s="2">
        <v>44298.42083333333</v>
      </c>
      <c r="B2313" t="s">
        <v>164</v>
      </c>
      <c r="C2313" t="s">
        <v>4216</v>
      </c>
    </row>
    <row r="2314" spans="1:3" x14ac:dyDescent="0.25">
      <c r="A2314" s="2">
        <v>44298.42083333333</v>
      </c>
      <c r="B2314" t="s">
        <v>164</v>
      </c>
      <c r="C2314" t="s">
        <v>1249</v>
      </c>
    </row>
    <row r="2315" spans="1:3" x14ac:dyDescent="0.25">
      <c r="A2315" s="2">
        <v>44298.42083333333</v>
      </c>
      <c r="B2315" t="s">
        <v>164</v>
      </c>
      <c r="C2315" t="s">
        <v>9648</v>
      </c>
    </row>
    <row r="2316" spans="1:3" x14ac:dyDescent="0.25">
      <c r="A2316" s="2">
        <v>44298.42083333333</v>
      </c>
      <c r="B2316" t="s">
        <v>163</v>
      </c>
      <c r="C2316" t="s">
        <v>6853</v>
      </c>
    </row>
    <row r="2317" spans="1:3" x14ac:dyDescent="0.25">
      <c r="A2317" s="2">
        <v>44298.42083333333</v>
      </c>
      <c r="B2317" t="s">
        <v>162</v>
      </c>
      <c r="C2317" t="s">
        <v>9844</v>
      </c>
    </row>
    <row r="2318" spans="1:3" x14ac:dyDescent="0.25">
      <c r="A2318" s="2">
        <v>44298.42083333333</v>
      </c>
      <c r="B2318" t="s">
        <v>162</v>
      </c>
      <c r="C2318" t="s">
        <v>1538</v>
      </c>
    </row>
    <row r="2319" spans="1:3" x14ac:dyDescent="0.25">
      <c r="A2319" s="2">
        <v>44298.42083333333</v>
      </c>
      <c r="B2319" t="s">
        <v>162</v>
      </c>
      <c r="C2319" t="s">
        <v>9845</v>
      </c>
    </row>
    <row r="2320" spans="1:3" x14ac:dyDescent="0.25">
      <c r="A2320" s="2">
        <v>44298.42083333333</v>
      </c>
      <c r="B2320" t="s">
        <v>162</v>
      </c>
      <c r="C2320" t="s">
        <v>9846</v>
      </c>
    </row>
    <row r="2321" spans="1:4" x14ac:dyDescent="0.25">
      <c r="A2321" s="2">
        <v>44298.42083333333</v>
      </c>
      <c r="B2321" t="s">
        <v>174</v>
      </c>
      <c r="D2321" t="s">
        <v>884</v>
      </c>
    </row>
    <row r="2322" spans="1:4" x14ac:dyDescent="0.25">
      <c r="A2322" s="2">
        <v>44298.42083333333</v>
      </c>
      <c r="B2322" t="s">
        <v>3</v>
      </c>
      <c r="D2322" t="s">
        <v>852</v>
      </c>
    </row>
    <row r="2323" spans="1:4" x14ac:dyDescent="0.25">
      <c r="A2323" s="2">
        <v>44298.42083333333</v>
      </c>
      <c r="B2323" t="s">
        <v>3</v>
      </c>
      <c r="D2323" t="s">
        <v>901</v>
      </c>
    </row>
    <row r="2324" spans="1:4" x14ac:dyDescent="0.25">
      <c r="A2324" s="2">
        <v>44298.42083333333</v>
      </c>
      <c r="B2324" t="s">
        <v>3</v>
      </c>
      <c r="D2324" t="s">
        <v>825</v>
      </c>
    </row>
    <row r="2325" spans="1:4" x14ac:dyDescent="0.25">
      <c r="A2325" s="2">
        <v>44298.42083333333</v>
      </c>
      <c r="B2325" t="s">
        <v>175</v>
      </c>
      <c r="D2325" t="s">
        <v>914</v>
      </c>
    </row>
    <row r="2326" spans="1:4" x14ac:dyDescent="0.25">
      <c r="A2326" s="2">
        <v>44298.42083333333</v>
      </c>
      <c r="B2326" t="s">
        <v>175</v>
      </c>
      <c r="D2326" t="s">
        <v>916</v>
      </c>
    </row>
    <row r="2327" spans="1:4" x14ac:dyDescent="0.25">
      <c r="A2327" s="2">
        <v>44298.42083333333</v>
      </c>
      <c r="B2327" t="s">
        <v>175</v>
      </c>
      <c r="D2327" t="s">
        <v>917</v>
      </c>
    </row>
    <row r="2328" spans="1:4" x14ac:dyDescent="0.25">
      <c r="A2328" s="2">
        <v>44298.42083333333</v>
      </c>
      <c r="B2328" t="s">
        <v>186</v>
      </c>
      <c r="D2328" t="s">
        <v>852</v>
      </c>
    </row>
    <row r="2329" spans="1:4" x14ac:dyDescent="0.25">
      <c r="A2329" s="2">
        <v>44298.42083333333</v>
      </c>
      <c r="B2329" t="s">
        <v>186</v>
      </c>
      <c r="D2329" t="s">
        <v>933</v>
      </c>
    </row>
    <row r="2330" spans="1:4" x14ac:dyDescent="0.25">
      <c r="A2330" s="2">
        <v>44298.42083333333</v>
      </c>
      <c r="B2330" t="s">
        <v>186</v>
      </c>
      <c r="D2330" t="s">
        <v>827</v>
      </c>
    </row>
    <row r="2331" spans="1:4" x14ac:dyDescent="0.25">
      <c r="A2331" s="2">
        <v>44298.42083333333</v>
      </c>
      <c r="B2331" t="s">
        <v>186</v>
      </c>
      <c r="D2331" t="s">
        <v>885</v>
      </c>
    </row>
    <row r="2332" spans="1:4" x14ac:dyDescent="0.25">
      <c r="A2332" s="2">
        <v>44298.42083333333</v>
      </c>
      <c r="B2332" t="s">
        <v>163</v>
      </c>
      <c r="D2332" t="s">
        <v>959</v>
      </c>
    </row>
    <row r="2333" spans="1:4" x14ac:dyDescent="0.25">
      <c r="A2333" s="2">
        <v>44298.42083333333</v>
      </c>
      <c r="B2333" t="s">
        <v>169</v>
      </c>
      <c r="D2333" t="s">
        <v>824</v>
      </c>
    </row>
    <row r="2334" spans="1:4" x14ac:dyDescent="0.25">
      <c r="A2334" s="2">
        <v>44298.42083333333</v>
      </c>
      <c r="B2334" t="s">
        <v>176</v>
      </c>
      <c r="D2334" t="s">
        <v>848</v>
      </c>
    </row>
    <row r="2335" spans="1:4" x14ac:dyDescent="0.25">
      <c r="A2335" s="2">
        <v>44298.42083333333</v>
      </c>
      <c r="B2335" t="s">
        <v>176</v>
      </c>
      <c r="D2335" t="s">
        <v>849</v>
      </c>
    </row>
    <row r="2336" spans="1:4" x14ac:dyDescent="0.25">
      <c r="A2336" s="2">
        <v>44298.42083333333</v>
      </c>
      <c r="B2336" t="s">
        <v>162</v>
      </c>
      <c r="D2336" t="s">
        <v>824</v>
      </c>
    </row>
    <row r="2337" spans="1:4" x14ac:dyDescent="0.25">
      <c r="A2337" s="2">
        <v>44298.42083333333</v>
      </c>
      <c r="B2337" t="s">
        <v>162</v>
      </c>
      <c r="D2337" t="s">
        <v>824</v>
      </c>
    </row>
    <row r="2338" spans="1:4" x14ac:dyDescent="0.25">
      <c r="A2338" s="2">
        <v>44298.42083333333</v>
      </c>
      <c r="B2338" t="s">
        <v>165</v>
      </c>
      <c r="D2338" t="s">
        <v>1016</v>
      </c>
    </row>
    <row r="2339" spans="1:4" x14ac:dyDescent="0.25">
      <c r="A2339" s="2">
        <v>44298.42083333333</v>
      </c>
      <c r="B2339" t="s">
        <v>162</v>
      </c>
      <c r="D2339" t="s">
        <v>822</v>
      </c>
    </row>
    <row r="2340" spans="1:4" x14ac:dyDescent="0.25">
      <c r="A2340" s="2">
        <v>44298.42083333333</v>
      </c>
      <c r="B2340" t="s">
        <v>167</v>
      </c>
      <c r="D2340" t="s">
        <v>971</v>
      </c>
    </row>
    <row r="2341" spans="1:4" x14ac:dyDescent="0.25">
      <c r="A2341" s="2">
        <v>44298.42083333333</v>
      </c>
      <c r="B2341" t="s">
        <v>167</v>
      </c>
      <c r="D2341" t="s">
        <v>834</v>
      </c>
    </row>
    <row r="2342" spans="1:4" x14ac:dyDescent="0.25">
      <c r="A2342" s="2">
        <v>44298.42083333333</v>
      </c>
      <c r="B2342" t="s">
        <v>167</v>
      </c>
      <c r="D2342" t="s">
        <v>835</v>
      </c>
    </row>
    <row r="2343" spans="1:4" x14ac:dyDescent="0.25">
      <c r="A2343" s="2">
        <v>44298.42083333333</v>
      </c>
      <c r="B2343" t="s">
        <v>162</v>
      </c>
      <c r="D2343" t="s">
        <v>846</v>
      </c>
    </row>
    <row r="2344" spans="1:4" x14ac:dyDescent="0.25">
      <c r="A2344" s="2">
        <v>44298.42083333333</v>
      </c>
      <c r="B2344" t="s">
        <v>162</v>
      </c>
      <c r="D2344" t="s">
        <v>908</v>
      </c>
    </row>
    <row r="2345" spans="1:4" x14ac:dyDescent="0.25">
      <c r="A2345" s="2">
        <v>44298.42083333333</v>
      </c>
      <c r="B2345" t="s">
        <v>183</v>
      </c>
      <c r="D2345" t="s">
        <v>824</v>
      </c>
    </row>
    <row r="2346" spans="1:4" x14ac:dyDescent="0.25">
      <c r="A2346" s="2">
        <v>44298.42083333333</v>
      </c>
      <c r="B2346" t="s">
        <v>164</v>
      </c>
      <c r="D2346" t="s">
        <v>846</v>
      </c>
    </row>
    <row r="2347" spans="1:4" x14ac:dyDescent="0.25">
      <c r="A2347" s="2">
        <v>44298.42083333333</v>
      </c>
      <c r="B2347" t="s">
        <v>164</v>
      </c>
      <c r="D2347" t="s">
        <v>891</v>
      </c>
    </row>
    <row r="2348" spans="1:4" x14ac:dyDescent="0.25">
      <c r="A2348" s="2">
        <v>44298.42083333333</v>
      </c>
      <c r="B2348" t="s">
        <v>164</v>
      </c>
      <c r="D2348" t="s">
        <v>848</v>
      </c>
    </row>
    <row r="2349" spans="1:4" x14ac:dyDescent="0.25">
      <c r="A2349" s="2">
        <v>44298.42083333333</v>
      </c>
      <c r="B2349" t="s">
        <v>163</v>
      </c>
      <c r="D2349" t="s">
        <v>824</v>
      </c>
    </row>
    <row r="2350" spans="1:4" x14ac:dyDescent="0.25">
      <c r="A2350" s="2">
        <v>44298.42083333333</v>
      </c>
      <c r="B2350" t="s">
        <v>162</v>
      </c>
      <c r="D2350" t="s">
        <v>856</v>
      </c>
    </row>
    <row r="2351" spans="1:4" x14ac:dyDescent="0.25">
      <c r="A2351" s="2">
        <v>44298.42083333333</v>
      </c>
      <c r="B2351" t="s">
        <v>162</v>
      </c>
      <c r="D2351" t="s">
        <v>1152</v>
      </c>
    </row>
    <row r="2352" spans="1:4" x14ac:dyDescent="0.25">
      <c r="A2352" s="2">
        <v>44298.42083333333</v>
      </c>
      <c r="B2352" t="s">
        <v>162</v>
      </c>
      <c r="D2352" t="s">
        <v>975</v>
      </c>
    </row>
    <row r="2353" spans="1:4" x14ac:dyDescent="0.25">
      <c r="A2353" s="2">
        <v>44298.42083333333</v>
      </c>
      <c r="B2353" t="s">
        <v>162</v>
      </c>
      <c r="D2353" t="s">
        <v>896</v>
      </c>
    </row>
    <row r="2354" spans="1:4" x14ac:dyDescent="0.25">
      <c r="A2354" s="2">
        <v>44298.421527777777</v>
      </c>
      <c r="B2354" t="s">
        <v>3</v>
      </c>
      <c r="C2354" t="s">
        <v>6632</v>
      </c>
    </row>
    <row r="2355" spans="1:4" x14ac:dyDescent="0.25">
      <c r="A2355" s="2">
        <v>44298.421527777777</v>
      </c>
      <c r="B2355" t="s">
        <v>3</v>
      </c>
      <c r="C2355" t="s">
        <v>6633</v>
      </c>
    </row>
    <row r="2356" spans="1:4" x14ac:dyDescent="0.25">
      <c r="A2356" s="2">
        <v>44298.421527777777</v>
      </c>
      <c r="B2356" t="s">
        <v>3</v>
      </c>
      <c r="C2356" t="s">
        <v>6386</v>
      </c>
    </row>
    <row r="2357" spans="1:4" x14ac:dyDescent="0.25">
      <c r="A2357" s="2">
        <v>44298.421527777777</v>
      </c>
      <c r="B2357" t="s">
        <v>3</v>
      </c>
      <c r="C2357" t="s">
        <v>6634</v>
      </c>
    </row>
    <row r="2358" spans="1:4" x14ac:dyDescent="0.25">
      <c r="A2358" s="2">
        <v>44298.421527777777</v>
      </c>
      <c r="B2358" t="s">
        <v>3</v>
      </c>
      <c r="C2358" t="s">
        <v>105</v>
      </c>
    </row>
    <row r="2359" spans="1:4" x14ac:dyDescent="0.25">
      <c r="A2359" s="2">
        <v>44298.421527777777</v>
      </c>
      <c r="B2359" t="s">
        <v>3</v>
      </c>
      <c r="C2359" t="s">
        <v>6380</v>
      </c>
    </row>
    <row r="2360" spans="1:4" x14ac:dyDescent="0.25">
      <c r="A2360" s="2">
        <v>44298.421527777777</v>
      </c>
      <c r="B2360" t="s">
        <v>3</v>
      </c>
      <c r="C2360" t="s">
        <v>1249</v>
      </c>
    </row>
    <row r="2361" spans="1:4" x14ac:dyDescent="0.25">
      <c r="A2361" s="2">
        <v>44298.421527777777</v>
      </c>
      <c r="B2361" t="s">
        <v>175</v>
      </c>
      <c r="C2361" t="s">
        <v>6649</v>
      </c>
    </row>
    <row r="2362" spans="1:4" x14ac:dyDescent="0.25">
      <c r="A2362" s="2">
        <v>44298.421527777777</v>
      </c>
      <c r="B2362" t="s">
        <v>175</v>
      </c>
      <c r="C2362" t="s">
        <v>1249</v>
      </c>
    </row>
    <row r="2363" spans="1:4" x14ac:dyDescent="0.25">
      <c r="A2363" s="2">
        <v>44298.421527777777</v>
      </c>
      <c r="B2363" t="s">
        <v>186</v>
      </c>
      <c r="C2363" t="s">
        <v>6756</v>
      </c>
    </row>
    <row r="2364" spans="1:4" x14ac:dyDescent="0.25">
      <c r="A2364" s="2">
        <v>44298.421527777777</v>
      </c>
      <c r="B2364" t="s">
        <v>186</v>
      </c>
      <c r="C2364" t="s">
        <v>1538</v>
      </c>
    </row>
    <row r="2365" spans="1:4" x14ac:dyDescent="0.25">
      <c r="A2365" s="2">
        <v>44298.421527777777</v>
      </c>
      <c r="B2365" t="s">
        <v>163</v>
      </c>
      <c r="C2365" t="s">
        <v>6943</v>
      </c>
    </row>
    <row r="2366" spans="1:4" x14ac:dyDescent="0.25">
      <c r="A2366" s="2">
        <v>44298.421527777777</v>
      </c>
      <c r="B2366" t="s">
        <v>169</v>
      </c>
      <c r="C2366" t="s">
        <v>7076</v>
      </c>
    </row>
    <row r="2367" spans="1:4" x14ac:dyDescent="0.25">
      <c r="A2367" s="2">
        <v>44298.421527777777</v>
      </c>
      <c r="B2367" t="s">
        <v>163</v>
      </c>
      <c r="C2367" t="s">
        <v>7228</v>
      </c>
    </row>
    <row r="2368" spans="1:4" x14ac:dyDescent="0.25">
      <c r="A2368" s="2">
        <v>44298.421527777777</v>
      </c>
      <c r="B2368" t="s">
        <v>163</v>
      </c>
      <c r="C2368" t="s">
        <v>1249</v>
      </c>
    </row>
    <row r="2369" spans="1:3" x14ac:dyDescent="0.25">
      <c r="A2369" s="2">
        <v>44298.421527777777</v>
      </c>
      <c r="B2369" t="s">
        <v>163</v>
      </c>
      <c r="C2369" t="s">
        <v>7229</v>
      </c>
    </row>
    <row r="2370" spans="1:3" x14ac:dyDescent="0.25">
      <c r="A2370" s="2">
        <v>44298.421527777777</v>
      </c>
      <c r="B2370" t="s">
        <v>176</v>
      </c>
      <c r="C2370" t="s">
        <v>194</v>
      </c>
    </row>
    <row r="2371" spans="1:3" x14ac:dyDescent="0.25">
      <c r="A2371" s="2">
        <v>44298.421527777777</v>
      </c>
      <c r="B2371" t="s">
        <v>176</v>
      </c>
      <c r="C2371" t="s">
        <v>7517</v>
      </c>
    </row>
    <row r="2372" spans="1:3" x14ac:dyDescent="0.25">
      <c r="A2372" s="2">
        <v>44298.421527777777</v>
      </c>
      <c r="B2372" t="s">
        <v>162</v>
      </c>
      <c r="C2372" t="s">
        <v>194</v>
      </c>
    </row>
    <row r="2373" spans="1:3" x14ac:dyDescent="0.25">
      <c r="A2373" s="2">
        <v>44298.421527777777</v>
      </c>
      <c r="B2373" t="s">
        <v>162</v>
      </c>
      <c r="C2373" t="s">
        <v>1538</v>
      </c>
    </row>
    <row r="2374" spans="1:3" x14ac:dyDescent="0.25">
      <c r="A2374" s="2">
        <v>44298.421527777777</v>
      </c>
      <c r="B2374" t="s">
        <v>162</v>
      </c>
      <c r="C2374" t="s">
        <v>6797</v>
      </c>
    </row>
    <row r="2375" spans="1:3" x14ac:dyDescent="0.25">
      <c r="A2375" s="2">
        <v>44298.421527777777</v>
      </c>
      <c r="B2375" t="s">
        <v>183</v>
      </c>
      <c r="C2375" t="s">
        <v>7670</v>
      </c>
    </row>
    <row r="2376" spans="1:3" x14ac:dyDescent="0.25">
      <c r="A2376" s="2">
        <v>44298.421527777777</v>
      </c>
      <c r="B2376" t="s">
        <v>162</v>
      </c>
      <c r="C2376" t="s">
        <v>8008</v>
      </c>
    </row>
    <row r="2377" spans="1:3" x14ac:dyDescent="0.25">
      <c r="A2377" s="2">
        <v>44298.421527777777</v>
      </c>
      <c r="B2377" t="s">
        <v>167</v>
      </c>
      <c r="C2377" t="s">
        <v>8061</v>
      </c>
    </row>
    <row r="2378" spans="1:3" x14ac:dyDescent="0.25">
      <c r="A2378" s="2">
        <v>44298.421527777777</v>
      </c>
      <c r="B2378" t="s">
        <v>167</v>
      </c>
      <c r="C2378" t="s">
        <v>8062</v>
      </c>
    </row>
    <row r="2379" spans="1:3" x14ac:dyDescent="0.25">
      <c r="A2379" s="2">
        <v>44298.421527777777</v>
      </c>
      <c r="B2379" t="s">
        <v>162</v>
      </c>
      <c r="C2379" t="s">
        <v>8430</v>
      </c>
    </row>
    <row r="2380" spans="1:3" x14ac:dyDescent="0.25">
      <c r="A2380" s="2">
        <v>44298.421527777777</v>
      </c>
      <c r="B2380" t="s">
        <v>162</v>
      </c>
      <c r="C2380" t="s">
        <v>8431</v>
      </c>
    </row>
    <row r="2381" spans="1:3" x14ac:dyDescent="0.25">
      <c r="A2381" s="2">
        <v>44298.421527777777</v>
      </c>
      <c r="B2381" t="s">
        <v>162</v>
      </c>
      <c r="C2381" t="s">
        <v>1538</v>
      </c>
    </row>
    <row r="2382" spans="1:3" x14ac:dyDescent="0.25">
      <c r="A2382" s="2">
        <v>44298.421527777777</v>
      </c>
      <c r="B2382" t="s">
        <v>162</v>
      </c>
      <c r="C2382" t="s">
        <v>8556</v>
      </c>
    </row>
    <row r="2383" spans="1:3" x14ac:dyDescent="0.25">
      <c r="A2383" s="2">
        <v>44298.421527777777</v>
      </c>
      <c r="B2383" t="s">
        <v>183</v>
      </c>
      <c r="C2383" t="s">
        <v>9067</v>
      </c>
    </row>
    <row r="2384" spans="1:3" x14ac:dyDescent="0.25">
      <c r="A2384" s="2">
        <v>44298.421527777777</v>
      </c>
      <c r="B2384" t="s">
        <v>163</v>
      </c>
      <c r="C2384" t="s">
        <v>9274</v>
      </c>
    </row>
    <row r="2385" spans="1:4" x14ac:dyDescent="0.25">
      <c r="A2385" s="2">
        <v>44298.421527777777</v>
      </c>
      <c r="B2385" t="s">
        <v>163</v>
      </c>
      <c r="C2385" t="s">
        <v>6399</v>
      </c>
    </row>
    <row r="2386" spans="1:4" x14ac:dyDescent="0.25">
      <c r="A2386" s="2">
        <v>44298.421527777777</v>
      </c>
      <c r="B2386" t="s">
        <v>163</v>
      </c>
      <c r="C2386" t="s">
        <v>9275</v>
      </c>
    </row>
    <row r="2387" spans="1:4" x14ac:dyDescent="0.25">
      <c r="A2387" s="2">
        <v>44298.421527777777</v>
      </c>
      <c r="B2387" t="s">
        <v>164</v>
      </c>
      <c r="C2387" t="s">
        <v>9649</v>
      </c>
    </row>
    <row r="2388" spans="1:4" x14ac:dyDescent="0.25">
      <c r="A2388" s="2">
        <v>44298.421527777777</v>
      </c>
      <c r="B2388" t="s">
        <v>164</v>
      </c>
      <c r="C2388" t="s">
        <v>194</v>
      </c>
    </row>
    <row r="2389" spans="1:4" x14ac:dyDescent="0.25">
      <c r="A2389" s="2">
        <v>44298.421527777777</v>
      </c>
      <c r="B2389" t="s">
        <v>163</v>
      </c>
      <c r="C2389" t="s">
        <v>6753</v>
      </c>
    </row>
    <row r="2390" spans="1:4" x14ac:dyDescent="0.25">
      <c r="A2390" s="2">
        <v>44298.421527777777</v>
      </c>
      <c r="B2390" t="s">
        <v>162</v>
      </c>
      <c r="C2390" t="s">
        <v>9847</v>
      </c>
    </row>
    <row r="2391" spans="1:4" x14ac:dyDescent="0.25">
      <c r="A2391" s="2">
        <v>44298.421527777777</v>
      </c>
      <c r="B2391" t="s">
        <v>162</v>
      </c>
      <c r="C2391" t="s">
        <v>1538</v>
      </c>
    </row>
    <row r="2392" spans="1:4" x14ac:dyDescent="0.25">
      <c r="A2392" s="2">
        <v>44298.421527777777</v>
      </c>
      <c r="B2392" t="s">
        <v>162</v>
      </c>
      <c r="C2392" t="s">
        <v>9848</v>
      </c>
    </row>
    <row r="2393" spans="1:4" x14ac:dyDescent="0.25">
      <c r="A2393" s="2">
        <v>44298.421527777777</v>
      </c>
      <c r="B2393" t="s">
        <v>162</v>
      </c>
      <c r="C2393" t="s">
        <v>194</v>
      </c>
    </row>
    <row r="2394" spans="1:4" x14ac:dyDescent="0.25">
      <c r="A2394" s="2">
        <v>44298.421527777777</v>
      </c>
      <c r="B2394" t="s">
        <v>162</v>
      </c>
      <c r="C2394" t="s">
        <v>1538</v>
      </c>
    </row>
    <row r="2395" spans="1:4" x14ac:dyDescent="0.25">
      <c r="A2395" s="2">
        <v>44298.421527777777</v>
      </c>
      <c r="B2395" t="s">
        <v>164</v>
      </c>
      <c r="C2395" t="s">
        <v>6396</v>
      </c>
    </row>
    <row r="2396" spans="1:4" x14ac:dyDescent="0.25">
      <c r="A2396" s="2">
        <v>44298.421527777777</v>
      </c>
      <c r="B2396" t="s">
        <v>3</v>
      </c>
      <c r="D2396" t="s">
        <v>826</v>
      </c>
    </row>
    <row r="2397" spans="1:4" x14ac:dyDescent="0.25">
      <c r="A2397" s="2">
        <v>44298.421527777777</v>
      </c>
      <c r="B2397" t="s">
        <v>3</v>
      </c>
      <c r="D2397" t="s">
        <v>856</v>
      </c>
    </row>
    <row r="2398" spans="1:4" x14ac:dyDescent="0.25">
      <c r="A2398" s="2">
        <v>44298.421527777777</v>
      </c>
      <c r="B2398" t="s">
        <v>3</v>
      </c>
      <c r="D2398" t="s">
        <v>857</v>
      </c>
    </row>
    <row r="2399" spans="1:4" x14ac:dyDescent="0.25">
      <c r="A2399" s="2">
        <v>44298.421527777777</v>
      </c>
      <c r="B2399" t="s">
        <v>3</v>
      </c>
      <c r="D2399" t="s">
        <v>902</v>
      </c>
    </row>
    <row r="2400" spans="1:4" x14ac:dyDescent="0.25">
      <c r="A2400" s="2">
        <v>44298.421527777777</v>
      </c>
      <c r="B2400" t="s">
        <v>3</v>
      </c>
      <c r="D2400" t="s">
        <v>872</v>
      </c>
    </row>
    <row r="2401" spans="1:4" x14ac:dyDescent="0.25">
      <c r="A2401" s="2">
        <v>44298.421527777777</v>
      </c>
      <c r="B2401" t="s">
        <v>3</v>
      </c>
      <c r="D2401" t="s">
        <v>868</v>
      </c>
    </row>
    <row r="2402" spans="1:4" x14ac:dyDescent="0.25">
      <c r="A2402" s="2">
        <v>44298.421527777777</v>
      </c>
      <c r="B2402" t="s">
        <v>3</v>
      </c>
      <c r="D2402" t="s">
        <v>885</v>
      </c>
    </row>
    <row r="2403" spans="1:4" x14ac:dyDescent="0.25">
      <c r="A2403" s="2">
        <v>44298.421527777777</v>
      </c>
      <c r="B2403" t="s">
        <v>175</v>
      </c>
      <c r="D2403" t="s">
        <v>834</v>
      </c>
    </row>
    <row r="2404" spans="1:4" x14ac:dyDescent="0.25">
      <c r="A2404" s="2">
        <v>44298.421527777777</v>
      </c>
      <c r="B2404" t="s">
        <v>175</v>
      </c>
      <c r="D2404" t="s">
        <v>903</v>
      </c>
    </row>
    <row r="2405" spans="1:4" x14ac:dyDescent="0.25">
      <c r="A2405" s="2">
        <v>44298.421527777777</v>
      </c>
      <c r="B2405" t="s">
        <v>186</v>
      </c>
      <c r="D2405" t="s">
        <v>895</v>
      </c>
    </row>
    <row r="2406" spans="1:4" x14ac:dyDescent="0.25">
      <c r="A2406" s="2">
        <v>44298.421527777777</v>
      </c>
      <c r="B2406" t="s">
        <v>186</v>
      </c>
      <c r="D2406" t="s">
        <v>934</v>
      </c>
    </row>
    <row r="2407" spans="1:4" x14ac:dyDescent="0.25">
      <c r="A2407" s="2">
        <v>44298.421527777777</v>
      </c>
      <c r="B2407" t="s">
        <v>163</v>
      </c>
      <c r="D2407" t="s">
        <v>842</v>
      </c>
    </row>
    <row r="2408" spans="1:4" x14ac:dyDescent="0.25">
      <c r="A2408" s="2">
        <v>44298.421527777777</v>
      </c>
      <c r="B2408" t="s">
        <v>169</v>
      </c>
      <c r="D2408" t="s">
        <v>827</v>
      </c>
    </row>
    <row r="2409" spans="1:4" x14ac:dyDescent="0.25">
      <c r="A2409" s="2">
        <v>44298.421527777777</v>
      </c>
      <c r="B2409" t="s">
        <v>163</v>
      </c>
      <c r="D2409" t="s">
        <v>886</v>
      </c>
    </row>
    <row r="2410" spans="1:4" x14ac:dyDescent="0.25">
      <c r="A2410" s="2">
        <v>44298.421527777777</v>
      </c>
      <c r="B2410" t="s">
        <v>163</v>
      </c>
      <c r="D2410" t="s">
        <v>898</v>
      </c>
    </row>
    <row r="2411" spans="1:4" x14ac:dyDescent="0.25">
      <c r="A2411" s="2">
        <v>44298.421527777777</v>
      </c>
      <c r="B2411" t="s">
        <v>163</v>
      </c>
      <c r="D2411" t="s">
        <v>852</v>
      </c>
    </row>
    <row r="2412" spans="1:4" x14ac:dyDescent="0.25">
      <c r="A2412" s="2">
        <v>44298.421527777777</v>
      </c>
      <c r="B2412" t="s">
        <v>176</v>
      </c>
      <c r="D2412" t="s">
        <v>952</v>
      </c>
    </row>
    <row r="2413" spans="1:4" x14ac:dyDescent="0.25">
      <c r="A2413" s="2">
        <v>44298.421527777777</v>
      </c>
      <c r="B2413" t="s">
        <v>176</v>
      </c>
      <c r="D2413" t="s">
        <v>902</v>
      </c>
    </row>
    <row r="2414" spans="1:4" x14ac:dyDescent="0.25">
      <c r="A2414" s="2">
        <v>44298.421527777777</v>
      </c>
      <c r="B2414" t="s">
        <v>162</v>
      </c>
      <c r="D2414" t="s">
        <v>899</v>
      </c>
    </row>
    <row r="2415" spans="1:4" x14ac:dyDescent="0.25">
      <c r="A2415" s="2">
        <v>44298.421527777777</v>
      </c>
      <c r="B2415" t="s">
        <v>162</v>
      </c>
      <c r="D2415" t="s">
        <v>900</v>
      </c>
    </row>
    <row r="2416" spans="1:4" x14ac:dyDescent="0.25">
      <c r="A2416" s="2">
        <v>44298.421527777777</v>
      </c>
      <c r="B2416" t="s">
        <v>162</v>
      </c>
      <c r="D2416" t="s">
        <v>899</v>
      </c>
    </row>
    <row r="2417" spans="1:4" x14ac:dyDescent="0.25">
      <c r="A2417" s="2">
        <v>44298.421527777777</v>
      </c>
      <c r="B2417" t="s">
        <v>183</v>
      </c>
      <c r="D2417" t="s">
        <v>872</v>
      </c>
    </row>
    <row r="2418" spans="1:4" x14ac:dyDescent="0.25">
      <c r="A2418" s="2">
        <v>44298.421527777777</v>
      </c>
      <c r="B2418" t="s">
        <v>162</v>
      </c>
      <c r="D2418" t="s">
        <v>928</v>
      </c>
    </row>
    <row r="2419" spans="1:4" x14ac:dyDescent="0.25">
      <c r="A2419" s="2">
        <v>44298.421527777777</v>
      </c>
      <c r="B2419" t="s">
        <v>167</v>
      </c>
      <c r="D2419" t="s">
        <v>955</v>
      </c>
    </row>
    <row r="2420" spans="1:4" x14ac:dyDescent="0.25">
      <c r="A2420" s="2">
        <v>44298.421527777777</v>
      </c>
      <c r="B2420" t="s">
        <v>167</v>
      </c>
      <c r="D2420" t="s">
        <v>856</v>
      </c>
    </row>
    <row r="2421" spans="1:4" x14ac:dyDescent="0.25">
      <c r="A2421" s="2">
        <v>44298.421527777777</v>
      </c>
      <c r="B2421" t="s">
        <v>162</v>
      </c>
      <c r="D2421" t="s">
        <v>1021</v>
      </c>
    </row>
    <row r="2422" spans="1:4" x14ac:dyDescent="0.25">
      <c r="A2422" s="2">
        <v>44298.421527777777</v>
      </c>
      <c r="B2422" t="s">
        <v>162</v>
      </c>
      <c r="D2422" t="s">
        <v>849</v>
      </c>
    </row>
    <row r="2423" spans="1:4" x14ac:dyDescent="0.25">
      <c r="A2423" s="2">
        <v>44298.421527777777</v>
      </c>
      <c r="B2423" t="s">
        <v>162</v>
      </c>
      <c r="D2423" t="s">
        <v>856</v>
      </c>
    </row>
    <row r="2424" spans="1:4" x14ac:dyDescent="0.25">
      <c r="A2424" s="2">
        <v>44298.421527777777</v>
      </c>
      <c r="B2424" t="s">
        <v>162</v>
      </c>
      <c r="D2424" t="s">
        <v>852</v>
      </c>
    </row>
    <row r="2425" spans="1:4" x14ac:dyDescent="0.25">
      <c r="A2425" s="2">
        <v>44298.421527777777</v>
      </c>
      <c r="B2425" t="s">
        <v>183</v>
      </c>
      <c r="D2425" t="s">
        <v>827</v>
      </c>
    </row>
    <row r="2426" spans="1:4" x14ac:dyDescent="0.25">
      <c r="A2426" s="2">
        <v>44298.421527777777</v>
      </c>
      <c r="B2426" t="s">
        <v>163</v>
      </c>
      <c r="D2426" t="s">
        <v>842</v>
      </c>
    </row>
    <row r="2427" spans="1:4" x14ac:dyDescent="0.25">
      <c r="A2427" s="2">
        <v>44298.421527777777</v>
      </c>
      <c r="B2427" t="s">
        <v>163</v>
      </c>
      <c r="D2427" t="s">
        <v>868</v>
      </c>
    </row>
    <row r="2428" spans="1:4" x14ac:dyDescent="0.25">
      <c r="A2428" s="2">
        <v>44298.421527777777</v>
      </c>
      <c r="B2428" t="s">
        <v>164</v>
      </c>
      <c r="D2428" t="s">
        <v>849</v>
      </c>
    </row>
    <row r="2429" spans="1:4" x14ac:dyDescent="0.25">
      <c r="A2429" s="2">
        <v>44298.421527777777</v>
      </c>
      <c r="B2429" t="s">
        <v>164</v>
      </c>
      <c r="D2429" t="s">
        <v>885</v>
      </c>
    </row>
    <row r="2430" spans="1:4" x14ac:dyDescent="0.25">
      <c r="A2430" s="2">
        <v>44298.421527777777</v>
      </c>
      <c r="B2430" t="s">
        <v>163</v>
      </c>
      <c r="D2430" t="s">
        <v>902</v>
      </c>
    </row>
    <row r="2431" spans="1:4" x14ac:dyDescent="0.25">
      <c r="A2431" s="2">
        <v>44298.421527777777</v>
      </c>
      <c r="B2431" t="s">
        <v>162</v>
      </c>
      <c r="D2431" t="s">
        <v>841</v>
      </c>
    </row>
    <row r="2432" spans="1:4" x14ac:dyDescent="0.25">
      <c r="A2432" s="2">
        <v>44298.421527777777</v>
      </c>
      <c r="B2432" t="s">
        <v>162</v>
      </c>
      <c r="D2432" t="s">
        <v>850</v>
      </c>
    </row>
    <row r="2433" spans="1:4" x14ac:dyDescent="0.25">
      <c r="A2433" s="2">
        <v>44298.421527777777</v>
      </c>
      <c r="B2433" t="s">
        <v>162</v>
      </c>
      <c r="D2433" t="s">
        <v>1153</v>
      </c>
    </row>
    <row r="2434" spans="1:4" x14ac:dyDescent="0.25">
      <c r="A2434" s="2">
        <v>44298.421527777777</v>
      </c>
      <c r="B2434" t="s">
        <v>162</v>
      </c>
      <c r="D2434" t="s">
        <v>949</v>
      </c>
    </row>
    <row r="2435" spans="1:4" x14ac:dyDescent="0.25">
      <c r="A2435" s="2">
        <v>44298.421527777777</v>
      </c>
      <c r="B2435" t="s">
        <v>162</v>
      </c>
      <c r="D2435" t="s">
        <v>846</v>
      </c>
    </row>
    <row r="2436" spans="1:4" x14ac:dyDescent="0.25">
      <c r="A2436" s="2">
        <v>44298.421527777777</v>
      </c>
      <c r="B2436" t="s">
        <v>164</v>
      </c>
      <c r="D2436" t="s">
        <v>822</v>
      </c>
    </row>
    <row r="2437" spans="1:4" x14ac:dyDescent="0.25">
      <c r="A2437" s="2">
        <v>44298.422222222223</v>
      </c>
      <c r="B2437" t="s">
        <v>174</v>
      </c>
      <c r="C2437" t="s">
        <v>6399</v>
      </c>
    </row>
    <row r="2438" spans="1:4" x14ac:dyDescent="0.25">
      <c r="A2438" s="2">
        <v>44298.422222222223</v>
      </c>
      <c r="B2438" t="s">
        <v>3</v>
      </c>
      <c r="C2438" t="s">
        <v>1538</v>
      </c>
    </row>
    <row r="2439" spans="1:4" x14ac:dyDescent="0.25">
      <c r="A2439" s="2">
        <v>44298.422222222223</v>
      </c>
      <c r="B2439" t="s">
        <v>3</v>
      </c>
      <c r="C2439" t="s">
        <v>6386</v>
      </c>
    </row>
    <row r="2440" spans="1:4" x14ac:dyDescent="0.25">
      <c r="A2440" s="2">
        <v>44298.422222222223</v>
      </c>
      <c r="B2440" t="s">
        <v>3</v>
      </c>
      <c r="C2440" t="s">
        <v>6635</v>
      </c>
    </row>
    <row r="2441" spans="1:4" x14ac:dyDescent="0.25">
      <c r="A2441" s="2">
        <v>44298.422222222223</v>
      </c>
      <c r="B2441" t="s">
        <v>3</v>
      </c>
      <c r="C2441" t="s">
        <v>1538</v>
      </c>
    </row>
    <row r="2442" spans="1:4" x14ac:dyDescent="0.25">
      <c r="A2442" s="2">
        <v>44298.422222222223</v>
      </c>
      <c r="B2442" t="s">
        <v>3</v>
      </c>
      <c r="C2442" t="s">
        <v>105</v>
      </c>
    </row>
    <row r="2443" spans="1:4" x14ac:dyDescent="0.25">
      <c r="A2443" s="2">
        <v>44298.422222222223</v>
      </c>
      <c r="B2443" t="s">
        <v>3</v>
      </c>
      <c r="C2443" t="s">
        <v>6386</v>
      </c>
    </row>
    <row r="2444" spans="1:4" x14ac:dyDescent="0.25">
      <c r="A2444" s="2">
        <v>44298.422222222223</v>
      </c>
      <c r="B2444" t="s">
        <v>175</v>
      </c>
      <c r="C2444" t="s">
        <v>6650</v>
      </c>
    </row>
    <row r="2445" spans="1:4" x14ac:dyDescent="0.25">
      <c r="A2445" s="2">
        <v>44298.422222222223</v>
      </c>
      <c r="B2445" t="s">
        <v>175</v>
      </c>
      <c r="C2445" t="s">
        <v>194</v>
      </c>
    </row>
    <row r="2446" spans="1:4" x14ac:dyDescent="0.25">
      <c r="A2446" s="2">
        <v>44298.422222222223</v>
      </c>
      <c r="B2446" t="s">
        <v>163</v>
      </c>
      <c r="C2446" t="s">
        <v>194</v>
      </c>
    </row>
    <row r="2447" spans="1:4" x14ac:dyDescent="0.25">
      <c r="A2447" s="2">
        <v>44298.422222222223</v>
      </c>
      <c r="B2447" t="s">
        <v>163</v>
      </c>
      <c r="C2447" t="s">
        <v>6944</v>
      </c>
    </row>
    <row r="2448" spans="1:4" x14ac:dyDescent="0.25">
      <c r="A2448" s="2">
        <v>44298.422222222223</v>
      </c>
      <c r="B2448" t="s">
        <v>163</v>
      </c>
      <c r="C2448" t="s">
        <v>6945</v>
      </c>
    </row>
    <row r="2449" spans="1:3" x14ac:dyDescent="0.25">
      <c r="A2449" s="2">
        <v>44298.422222222223</v>
      </c>
      <c r="B2449" t="s">
        <v>169</v>
      </c>
      <c r="C2449" t="s">
        <v>7077</v>
      </c>
    </row>
    <row r="2450" spans="1:3" x14ac:dyDescent="0.25">
      <c r="A2450" s="2">
        <v>44298.422222222223</v>
      </c>
      <c r="B2450" t="s">
        <v>178</v>
      </c>
      <c r="C2450" t="s">
        <v>7154</v>
      </c>
    </row>
    <row r="2451" spans="1:3" x14ac:dyDescent="0.25">
      <c r="A2451" s="2">
        <v>44298.422222222223</v>
      </c>
      <c r="B2451" t="s">
        <v>178</v>
      </c>
      <c r="C2451" t="s">
        <v>6429</v>
      </c>
    </row>
    <row r="2452" spans="1:3" x14ac:dyDescent="0.25">
      <c r="A2452" s="2">
        <v>44298.422222222223</v>
      </c>
      <c r="B2452" t="s">
        <v>163</v>
      </c>
      <c r="C2452" t="s">
        <v>1249</v>
      </c>
    </row>
    <row r="2453" spans="1:3" x14ac:dyDescent="0.25">
      <c r="A2453" s="2">
        <v>44298.422222222223</v>
      </c>
      <c r="B2453" t="s">
        <v>176</v>
      </c>
      <c r="C2453" t="s">
        <v>7518</v>
      </c>
    </row>
    <row r="2454" spans="1:3" x14ac:dyDescent="0.25">
      <c r="A2454" s="2">
        <v>44298.422222222223</v>
      </c>
      <c r="B2454" t="s">
        <v>162</v>
      </c>
      <c r="C2454" t="s">
        <v>7527</v>
      </c>
    </row>
    <row r="2455" spans="1:3" x14ac:dyDescent="0.25">
      <c r="A2455" s="2">
        <v>44298.422222222223</v>
      </c>
      <c r="B2455" t="s">
        <v>162</v>
      </c>
      <c r="C2455" t="s">
        <v>1538</v>
      </c>
    </row>
    <row r="2456" spans="1:3" x14ac:dyDescent="0.25">
      <c r="A2456" s="2">
        <v>44298.422222222223</v>
      </c>
      <c r="B2456" t="s">
        <v>162</v>
      </c>
      <c r="C2456" t="s">
        <v>1538</v>
      </c>
    </row>
    <row r="2457" spans="1:3" x14ac:dyDescent="0.25">
      <c r="A2457" s="2">
        <v>44298.422222222223</v>
      </c>
      <c r="B2457" t="s">
        <v>162</v>
      </c>
      <c r="C2457" t="s">
        <v>6386</v>
      </c>
    </row>
    <row r="2458" spans="1:3" x14ac:dyDescent="0.25">
      <c r="A2458" s="2">
        <v>44298.422222222223</v>
      </c>
      <c r="B2458" t="s">
        <v>183</v>
      </c>
      <c r="C2458" t="s">
        <v>194</v>
      </c>
    </row>
    <row r="2459" spans="1:3" x14ac:dyDescent="0.25">
      <c r="A2459" s="2">
        <v>44298.422222222223</v>
      </c>
      <c r="B2459" t="s">
        <v>183</v>
      </c>
      <c r="C2459" t="s">
        <v>194</v>
      </c>
    </row>
    <row r="2460" spans="1:3" x14ac:dyDescent="0.25">
      <c r="A2460" s="2">
        <v>44298.422222222223</v>
      </c>
      <c r="B2460" t="s">
        <v>183</v>
      </c>
      <c r="C2460" t="s">
        <v>6386</v>
      </c>
    </row>
    <row r="2461" spans="1:3" x14ac:dyDescent="0.25">
      <c r="A2461" s="2">
        <v>44298.422222222223</v>
      </c>
      <c r="B2461" t="s">
        <v>183</v>
      </c>
      <c r="C2461" t="s">
        <v>7671</v>
      </c>
    </row>
    <row r="2462" spans="1:3" x14ac:dyDescent="0.25">
      <c r="A2462" s="2">
        <v>44298.422222222223</v>
      </c>
      <c r="B2462" t="s">
        <v>183</v>
      </c>
      <c r="C2462" t="s">
        <v>6386</v>
      </c>
    </row>
    <row r="2463" spans="1:3" x14ac:dyDescent="0.25">
      <c r="A2463" s="2">
        <v>44298.422222222223</v>
      </c>
      <c r="B2463" t="s">
        <v>183</v>
      </c>
      <c r="C2463" t="s">
        <v>7672</v>
      </c>
    </row>
    <row r="2464" spans="1:3" x14ac:dyDescent="0.25">
      <c r="A2464" s="2">
        <v>44298.422222222223</v>
      </c>
      <c r="B2464" t="s">
        <v>183</v>
      </c>
      <c r="C2464" t="s">
        <v>6386</v>
      </c>
    </row>
    <row r="2465" spans="1:3" x14ac:dyDescent="0.25">
      <c r="A2465" s="2">
        <v>44298.422222222223</v>
      </c>
      <c r="B2465" t="s">
        <v>165</v>
      </c>
      <c r="C2465" t="s">
        <v>7691</v>
      </c>
    </row>
    <row r="2466" spans="1:3" x14ac:dyDescent="0.25">
      <c r="A2466" s="2">
        <v>44298.422222222223</v>
      </c>
      <c r="B2466" t="s">
        <v>165</v>
      </c>
      <c r="C2466" t="s">
        <v>7692</v>
      </c>
    </row>
    <row r="2467" spans="1:3" x14ac:dyDescent="0.25">
      <c r="A2467" s="2">
        <v>44298.422222222223</v>
      </c>
      <c r="B2467" t="s">
        <v>162</v>
      </c>
      <c r="C2467" t="s">
        <v>1249</v>
      </c>
    </row>
    <row r="2468" spans="1:3" x14ac:dyDescent="0.25">
      <c r="A2468" s="2">
        <v>44298.422222222223</v>
      </c>
      <c r="B2468" t="s">
        <v>167</v>
      </c>
      <c r="C2468" t="s">
        <v>1249</v>
      </c>
    </row>
    <row r="2469" spans="1:3" x14ac:dyDescent="0.25">
      <c r="A2469" s="2">
        <v>44298.422222222223</v>
      </c>
      <c r="B2469" t="s">
        <v>167</v>
      </c>
      <c r="C2469" t="s">
        <v>1249</v>
      </c>
    </row>
    <row r="2470" spans="1:3" x14ac:dyDescent="0.25">
      <c r="A2470" s="2">
        <v>44298.422222222223</v>
      </c>
      <c r="B2470" t="s">
        <v>167</v>
      </c>
      <c r="C2470" t="s">
        <v>8063</v>
      </c>
    </row>
    <row r="2471" spans="1:3" x14ac:dyDescent="0.25">
      <c r="A2471" s="2">
        <v>44298.422222222223</v>
      </c>
      <c r="B2471" t="s">
        <v>167</v>
      </c>
      <c r="C2471" t="s">
        <v>194</v>
      </c>
    </row>
    <row r="2472" spans="1:3" x14ac:dyDescent="0.25">
      <c r="A2472" s="2">
        <v>44298.422222222223</v>
      </c>
      <c r="B2472" t="s">
        <v>162</v>
      </c>
      <c r="C2472" t="s">
        <v>6396</v>
      </c>
    </row>
    <row r="2473" spans="1:3" x14ac:dyDescent="0.25">
      <c r="A2473" s="2">
        <v>44298.422222222223</v>
      </c>
      <c r="B2473" t="s">
        <v>162</v>
      </c>
      <c r="C2473" t="s">
        <v>8432</v>
      </c>
    </row>
    <row r="2474" spans="1:3" x14ac:dyDescent="0.25">
      <c r="A2474" s="2">
        <v>44298.422222222223</v>
      </c>
      <c r="B2474" t="s">
        <v>163</v>
      </c>
      <c r="C2474" t="s">
        <v>6399</v>
      </c>
    </row>
    <row r="2475" spans="1:3" x14ac:dyDescent="0.25">
      <c r="A2475" s="2">
        <v>44298.422222222223</v>
      </c>
      <c r="B2475" t="s">
        <v>163</v>
      </c>
      <c r="C2475" t="s">
        <v>6399</v>
      </c>
    </row>
    <row r="2476" spans="1:3" x14ac:dyDescent="0.25">
      <c r="A2476" s="2">
        <v>44298.422222222223</v>
      </c>
      <c r="B2476" t="s">
        <v>164</v>
      </c>
      <c r="C2476" t="s">
        <v>9650</v>
      </c>
    </row>
    <row r="2477" spans="1:3" x14ac:dyDescent="0.25">
      <c r="A2477" s="2">
        <v>44298.422222222223</v>
      </c>
      <c r="B2477" t="s">
        <v>164</v>
      </c>
      <c r="C2477" t="s">
        <v>1249</v>
      </c>
    </row>
    <row r="2478" spans="1:3" x14ac:dyDescent="0.25">
      <c r="A2478" s="2">
        <v>44298.422222222223</v>
      </c>
      <c r="B2478" t="s">
        <v>164</v>
      </c>
      <c r="C2478" t="s">
        <v>194</v>
      </c>
    </row>
    <row r="2479" spans="1:3" x14ac:dyDescent="0.25">
      <c r="A2479" s="2">
        <v>44298.422222222223</v>
      </c>
      <c r="B2479" t="s">
        <v>164</v>
      </c>
      <c r="C2479" t="s">
        <v>9651</v>
      </c>
    </row>
    <row r="2480" spans="1:3" x14ac:dyDescent="0.25">
      <c r="A2480" s="2">
        <v>44298.422222222223</v>
      </c>
      <c r="B2480" t="s">
        <v>164</v>
      </c>
      <c r="C2480" t="s">
        <v>9652</v>
      </c>
    </row>
    <row r="2481" spans="1:4" x14ac:dyDescent="0.25">
      <c r="A2481" s="2">
        <v>44298.422222222223</v>
      </c>
      <c r="B2481" t="s">
        <v>163</v>
      </c>
      <c r="C2481" t="s">
        <v>9770</v>
      </c>
    </row>
    <row r="2482" spans="1:4" x14ac:dyDescent="0.25">
      <c r="A2482" s="2">
        <v>44298.422222222223</v>
      </c>
      <c r="B2482" t="s">
        <v>162</v>
      </c>
      <c r="C2482" t="s">
        <v>6386</v>
      </c>
    </row>
    <row r="2483" spans="1:4" x14ac:dyDescent="0.25">
      <c r="A2483" s="2">
        <v>44298.422222222223</v>
      </c>
      <c r="B2483" t="s">
        <v>162</v>
      </c>
      <c r="C2483" t="s">
        <v>9849</v>
      </c>
    </row>
    <row r="2484" spans="1:4" x14ac:dyDescent="0.25">
      <c r="A2484" s="2">
        <v>44298.422222222223</v>
      </c>
      <c r="B2484" t="s">
        <v>162</v>
      </c>
      <c r="C2484" t="s">
        <v>9850</v>
      </c>
    </row>
    <row r="2485" spans="1:4" x14ac:dyDescent="0.25">
      <c r="A2485" s="2">
        <v>44298.422222222223</v>
      </c>
      <c r="B2485" t="s">
        <v>162</v>
      </c>
      <c r="C2485" t="s">
        <v>1538</v>
      </c>
    </row>
    <row r="2486" spans="1:4" x14ac:dyDescent="0.25">
      <c r="A2486" s="2">
        <v>44298.422222222223</v>
      </c>
      <c r="B2486" t="s">
        <v>162</v>
      </c>
      <c r="C2486" t="s">
        <v>9851</v>
      </c>
    </row>
    <row r="2487" spans="1:4" x14ac:dyDescent="0.25">
      <c r="A2487" s="2">
        <v>44298.422222222223</v>
      </c>
      <c r="B2487" t="s">
        <v>162</v>
      </c>
      <c r="C2487" t="s">
        <v>9852</v>
      </c>
    </row>
    <row r="2488" spans="1:4" x14ac:dyDescent="0.25">
      <c r="A2488" s="2">
        <v>44298.422222222223</v>
      </c>
      <c r="B2488" t="s">
        <v>162</v>
      </c>
      <c r="C2488" t="s">
        <v>9853</v>
      </c>
    </row>
    <row r="2489" spans="1:4" x14ac:dyDescent="0.25">
      <c r="A2489" s="2">
        <v>44298.422222222223</v>
      </c>
      <c r="B2489" t="s">
        <v>162</v>
      </c>
      <c r="C2489" t="s">
        <v>194</v>
      </c>
    </row>
    <row r="2490" spans="1:4" x14ac:dyDescent="0.25">
      <c r="A2490" s="2">
        <v>44298.422222222223</v>
      </c>
      <c r="B2490" t="s">
        <v>174</v>
      </c>
      <c r="D2490" t="s">
        <v>824</v>
      </c>
    </row>
    <row r="2491" spans="1:4" x14ac:dyDescent="0.25">
      <c r="A2491" s="2">
        <v>44298.422222222223</v>
      </c>
      <c r="B2491" t="s">
        <v>3</v>
      </c>
      <c r="D2491" t="s">
        <v>834</v>
      </c>
    </row>
    <row r="2492" spans="1:4" x14ac:dyDescent="0.25">
      <c r="A2492" s="2">
        <v>44298.422222222223</v>
      </c>
      <c r="B2492" t="s">
        <v>3</v>
      </c>
      <c r="D2492" t="s">
        <v>903</v>
      </c>
    </row>
    <row r="2493" spans="1:4" x14ac:dyDescent="0.25">
      <c r="A2493" s="2">
        <v>44298.422222222223</v>
      </c>
      <c r="B2493" t="s">
        <v>3</v>
      </c>
      <c r="D2493" t="s">
        <v>904</v>
      </c>
    </row>
    <row r="2494" spans="1:4" x14ac:dyDescent="0.25">
      <c r="A2494" s="2">
        <v>44298.422222222223</v>
      </c>
      <c r="B2494" t="s">
        <v>3</v>
      </c>
      <c r="D2494" t="s">
        <v>836</v>
      </c>
    </row>
    <row r="2495" spans="1:4" x14ac:dyDescent="0.25">
      <c r="A2495" s="2">
        <v>44298.422222222223</v>
      </c>
      <c r="B2495" t="s">
        <v>3</v>
      </c>
      <c r="D2495" t="s">
        <v>888</v>
      </c>
    </row>
    <row r="2496" spans="1:4" x14ac:dyDescent="0.25">
      <c r="A2496" s="2">
        <v>44298.422222222223</v>
      </c>
      <c r="B2496" t="s">
        <v>3</v>
      </c>
      <c r="D2496" t="s">
        <v>905</v>
      </c>
    </row>
    <row r="2497" spans="1:4" x14ac:dyDescent="0.25">
      <c r="A2497" s="2">
        <v>44298.422222222223</v>
      </c>
      <c r="B2497" t="s">
        <v>175</v>
      </c>
      <c r="D2497" t="s">
        <v>904</v>
      </c>
    </row>
    <row r="2498" spans="1:4" x14ac:dyDescent="0.25">
      <c r="A2498" s="2">
        <v>44298.422222222223</v>
      </c>
      <c r="B2498" t="s">
        <v>175</v>
      </c>
      <c r="D2498" t="s">
        <v>836</v>
      </c>
    </row>
    <row r="2499" spans="1:4" x14ac:dyDescent="0.25">
      <c r="A2499" s="2">
        <v>44298.422222222223</v>
      </c>
      <c r="B2499" t="s">
        <v>163</v>
      </c>
      <c r="D2499" t="s">
        <v>949</v>
      </c>
    </row>
    <row r="2500" spans="1:4" x14ac:dyDescent="0.25">
      <c r="A2500" s="2">
        <v>44298.422222222223</v>
      </c>
      <c r="B2500" t="s">
        <v>163</v>
      </c>
      <c r="D2500" t="s">
        <v>850</v>
      </c>
    </row>
    <row r="2501" spans="1:4" x14ac:dyDescent="0.25">
      <c r="A2501" s="2">
        <v>44298.422222222223</v>
      </c>
      <c r="B2501" t="s">
        <v>163</v>
      </c>
      <c r="D2501" t="s">
        <v>960</v>
      </c>
    </row>
    <row r="2502" spans="1:4" x14ac:dyDescent="0.25">
      <c r="A2502" s="2">
        <v>44298.422222222223</v>
      </c>
      <c r="B2502" t="s">
        <v>169</v>
      </c>
      <c r="D2502" t="s">
        <v>975</v>
      </c>
    </row>
    <row r="2503" spans="1:4" x14ac:dyDescent="0.25">
      <c r="A2503" s="2">
        <v>44298.422222222223</v>
      </c>
      <c r="B2503" t="s">
        <v>178</v>
      </c>
      <c r="D2503" t="s">
        <v>886</v>
      </c>
    </row>
    <row r="2504" spans="1:4" x14ac:dyDescent="0.25">
      <c r="A2504" s="2">
        <v>44298.422222222223</v>
      </c>
      <c r="B2504" t="s">
        <v>178</v>
      </c>
      <c r="D2504" t="s">
        <v>898</v>
      </c>
    </row>
    <row r="2505" spans="1:4" x14ac:dyDescent="0.25">
      <c r="A2505" s="2">
        <v>44298.422222222223</v>
      </c>
      <c r="B2505" t="s">
        <v>163</v>
      </c>
      <c r="D2505" t="s">
        <v>933</v>
      </c>
    </row>
    <row r="2506" spans="1:4" x14ac:dyDescent="0.25">
      <c r="A2506" s="2">
        <v>44298.422222222223</v>
      </c>
      <c r="B2506" t="s">
        <v>176</v>
      </c>
      <c r="D2506" t="s">
        <v>852</v>
      </c>
    </row>
    <row r="2507" spans="1:4" x14ac:dyDescent="0.25">
      <c r="A2507" s="2">
        <v>44298.422222222223</v>
      </c>
      <c r="B2507" t="s">
        <v>162</v>
      </c>
      <c r="D2507" t="s">
        <v>842</v>
      </c>
    </row>
    <row r="2508" spans="1:4" x14ac:dyDescent="0.25">
      <c r="A2508" s="2">
        <v>44298.422222222223</v>
      </c>
      <c r="B2508" t="s">
        <v>162</v>
      </c>
      <c r="D2508" t="s">
        <v>949</v>
      </c>
    </row>
    <row r="2509" spans="1:4" x14ac:dyDescent="0.25">
      <c r="A2509" s="2">
        <v>44298.422222222223</v>
      </c>
      <c r="B2509" t="s">
        <v>162</v>
      </c>
      <c r="D2509" t="s">
        <v>886</v>
      </c>
    </row>
    <row r="2510" spans="1:4" x14ac:dyDescent="0.25">
      <c r="A2510" s="2">
        <v>44298.422222222223</v>
      </c>
      <c r="B2510" t="s">
        <v>162</v>
      </c>
      <c r="D2510" t="s">
        <v>887</v>
      </c>
    </row>
    <row r="2511" spans="1:4" x14ac:dyDescent="0.25">
      <c r="A2511" s="2">
        <v>44298.422222222223</v>
      </c>
      <c r="B2511" t="s">
        <v>183</v>
      </c>
      <c r="D2511" t="s">
        <v>949</v>
      </c>
    </row>
    <row r="2512" spans="1:4" x14ac:dyDescent="0.25">
      <c r="A2512" s="2">
        <v>44298.422222222223</v>
      </c>
      <c r="B2512" t="s">
        <v>183</v>
      </c>
      <c r="D2512" t="s">
        <v>856</v>
      </c>
    </row>
    <row r="2513" spans="1:4" x14ac:dyDescent="0.25">
      <c r="A2513" s="2">
        <v>44298.422222222223</v>
      </c>
      <c r="B2513" t="s">
        <v>183</v>
      </c>
      <c r="D2513" t="s">
        <v>857</v>
      </c>
    </row>
    <row r="2514" spans="1:4" x14ac:dyDescent="0.25">
      <c r="A2514" s="2">
        <v>44298.422222222223</v>
      </c>
      <c r="B2514" t="s">
        <v>183</v>
      </c>
      <c r="D2514" t="s">
        <v>911</v>
      </c>
    </row>
    <row r="2515" spans="1:4" x14ac:dyDescent="0.25">
      <c r="A2515" s="2">
        <v>44298.422222222223</v>
      </c>
      <c r="B2515" t="s">
        <v>183</v>
      </c>
      <c r="D2515" t="s">
        <v>898</v>
      </c>
    </row>
    <row r="2516" spans="1:4" x14ac:dyDescent="0.25">
      <c r="A2516" s="2">
        <v>44298.422222222223</v>
      </c>
      <c r="B2516" t="s">
        <v>183</v>
      </c>
      <c r="D2516" t="s">
        <v>846</v>
      </c>
    </row>
    <row r="2517" spans="1:4" x14ac:dyDescent="0.25">
      <c r="A2517" s="2">
        <v>44298.422222222223</v>
      </c>
      <c r="B2517" t="s">
        <v>183</v>
      </c>
      <c r="D2517" t="s">
        <v>908</v>
      </c>
    </row>
    <row r="2518" spans="1:4" x14ac:dyDescent="0.25">
      <c r="A2518" s="2">
        <v>44298.422222222223</v>
      </c>
      <c r="B2518" t="s">
        <v>165</v>
      </c>
      <c r="D2518" t="s">
        <v>844</v>
      </c>
    </row>
    <row r="2519" spans="1:4" x14ac:dyDescent="0.25">
      <c r="A2519" s="2">
        <v>44298.422222222223</v>
      </c>
      <c r="B2519" t="s">
        <v>165</v>
      </c>
      <c r="D2519" t="s">
        <v>827</v>
      </c>
    </row>
    <row r="2520" spans="1:4" x14ac:dyDescent="0.25">
      <c r="A2520" s="2">
        <v>44298.422222222223</v>
      </c>
      <c r="B2520" t="s">
        <v>162</v>
      </c>
      <c r="D2520" t="s">
        <v>824</v>
      </c>
    </row>
    <row r="2521" spans="1:4" x14ac:dyDescent="0.25">
      <c r="A2521" s="2">
        <v>44298.422222222223</v>
      </c>
      <c r="B2521" t="s">
        <v>167</v>
      </c>
      <c r="D2521" t="s">
        <v>857</v>
      </c>
    </row>
    <row r="2522" spans="1:4" x14ac:dyDescent="0.25">
      <c r="A2522" s="2">
        <v>44298.422222222223</v>
      </c>
      <c r="B2522" t="s">
        <v>167</v>
      </c>
      <c r="D2522" t="s">
        <v>1049</v>
      </c>
    </row>
    <row r="2523" spans="1:4" x14ac:dyDescent="0.25">
      <c r="A2523" s="2">
        <v>44298.422222222223</v>
      </c>
      <c r="B2523" t="s">
        <v>167</v>
      </c>
      <c r="D2523" t="s">
        <v>842</v>
      </c>
    </row>
    <row r="2524" spans="1:4" x14ac:dyDescent="0.25">
      <c r="A2524" s="2">
        <v>44298.422222222223</v>
      </c>
      <c r="B2524" t="s">
        <v>167</v>
      </c>
      <c r="D2524" t="s">
        <v>949</v>
      </c>
    </row>
    <row r="2525" spans="1:4" x14ac:dyDescent="0.25">
      <c r="A2525" s="2">
        <v>44298.422222222223</v>
      </c>
      <c r="B2525" t="s">
        <v>162</v>
      </c>
      <c r="D2525" t="s">
        <v>857</v>
      </c>
    </row>
    <row r="2526" spans="1:4" x14ac:dyDescent="0.25">
      <c r="A2526" s="2">
        <v>44298.422222222223</v>
      </c>
      <c r="B2526" t="s">
        <v>162</v>
      </c>
      <c r="D2526" t="s">
        <v>912</v>
      </c>
    </row>
    <row r="2527" spans="1:4" x14ac:dyDescent="0.25">
      <c r="A2527" s="2">
        <v>44298.422222222223</v>
      </c>
      <c r="B2527" t="s">
        <v>163</v>
      </c>
      <c r="D2527" t="s">
        <v>885</v>
      </c>
    </row>
    <row r="2528" spans="1:4" x14ac:dyDescent="0.25">
      <c r="A2528" s="2">
        <v>44298.422222222223</v>
      </c>
      <c r="B2528" t="s">
        <v>163</v>
      </c>
      <c r="D2528" t="s">
        <v>911</v>
      </c>
    </row>
    <row r="2529" spans="1:4" x14ac:dyDescent="0.25">
      <c r="A2529" s="2">
        <v>44298.422222222223</v>
      </c>
      <c r="B2529" t="s">
        <v>163</v>
      </c>
      <c r="D2529" t="s">
        <v>898</v>
      </c>
    </row>
    <row r="2530" spans="1:4" x14ac:dyDescent="0.25">
      <c r="A2530" s="2">
        <v>44298.422222222223</v>
      </c>
      <c r="B2530" t="s">
        <v>164</v>
      </c>
      <c r="D2530" t="s">
        <v>1008</v>
      </c>
    </row>
    <row r="2531" spans="1:4" x14ac:dyDescent="0.25">
      <c r="A2531" s="2">
        <v>44298.422222222223</v>
      </c>
      <c r="B2531" t="s">
        <v>164</v>
      </c>
      <c r="D2531" t="s">
        <v>904</v>
      </c>
    </row>
    <row r="2532" spans="1:4" x14ac:dyDescent="0.25">
      <c r="A2532" s="2">
        <v>44298.422222222223</v>
      </c>
      <c r="B2532" t="s">
        <v>164</v>
      </c>
      <c r="D2532" t="s">
        <v>836</v>
      </c>
    </row>
    <row r="2533" spans="1:4" x14ac:dyDescent="0.25">
      <c r="A2533" s="2">
        <v>44298.422222222223</v>
      </c>
      <c r="B2533" t="s">
        <v>164</v>
      </c>
      <c r="D2533" t="s">
        <v>955</v>
      </c>
    </row>
    <row r="2534" spans="1:4" x14ac:dyDescent="0.25">
      <c r="A2534" s="2">
        <v>44298.422222222223</v>
      </c>
      <c r="B2534" t="s">
        <v>164</v>
      </c>
      <c r="D2534" t="s">
        <v>975</v>
      </c>
    </row>
    <row r="2535" spans="1:4" x14ac:dyDescent="0.25">
      <c r="A2535" s="2">
        <v>44298.422222222223</v>
      </c>
      <c r="B2535" t="s">
        <v>163</v>
      </c>
      <c r="D2535" t="s">
        <v>899</v>
      </c>
    </row>
    <row r="2536" spans="1:4" x14ac:dyDescent="0.25">
      <c r="A2536" s="2">
        <v>44298.422222222223</v>
      </c>
      <c r="B2536" t="s">
        <v>162</v>
      </c>
      <c r="D2536" t="s">
        <v>908</v>
      </c>
    </row>
    <row r="2537" spans="1:4" x14ac:dyDescent="0.25">
      <c r="A2537" s="2">
        <v>44298.422222222223</v>
      </c>
      <c r="B2537" t="s">
        <v>162</v>
      </c>
      <c r="D2537" t="s">
        <v>1021</v>
      </c>
    </row>
    <row r="2538" spans="1:4" x14ac:dyDescent="0.25">
      <c r="A2538" s="2">
        <v>44298.422222222223</v>
      </c>
      <c r="B2538" t="s">
        <v>162</v>
      </c>
      <c r="D2538" t="s">
        <v>849</v>
      </c>
    </row>
    <row r="2539" spans="1:4" x14ac:dyDescent="0.25">
      <c r="A2539" s="2">
        <v>44298.422222222223</v>
      </c>
      <c r="B2539" t="s">
        <v>162</v>
      </c>
      <c r="D2539" t="s">
        <v>902</v>
      </c>
    </row>
    <row r="2540" spans="1:4" x14ac:dyDescent="0.25">
      <c r="A2540" s="2">
        <v>44298.422222222223</v>
      </c>
      <c r="B2540" t="s">
        <v>162</v>
      </c>
      <c r="D2540" t="s">
        <v>828</v>
      </c>
    </row>
    <row r="2541" spans="1:4" x14ac:dyDescent="0.25">
      <c r="A2541" s="2">
        <v>44298.422222222223</v>
      </c>
      <c r="B2541" t="s">
        <v>162</v>
      </c>
      <c r="D2541" t="s">
        <v>892</v>
      </c>
    </row>
    <row r="2542" spans="1:4" x14ac:dyDescent="0.25">
      <c r="A2542" s="2">
        <v>44298.422222222223</v>
      </c>
      <c r="B2542" t="s">
        <v>162</v>
      </c>
      <c r="D2542" t="s">
        <v>885</v>
      </c>
    </row>
    <row r="2543" spans="1:4" x14ac:dyDescent="0.25">
      <c r="A2543" s="2">
        <v>44298.422222222223</v>
      </c>
      <c r="B2543" t="s">
        <v>162</v>
      </c>
      <c r="D2543" t="s">
        <v>852</v>
      </c>
    </row>
    <row r="2544" spans="1:4" x14ac:dyDescent="0.25">
      <c r="A2544" s="2">
        <v>44298.42291666667</v>
      </c>
      <c r="B2544" t="s">
        <v>3</v>
      </c>
      <c r="C2544" t="s">
        <v>194</v>
      </c>
    </row>
    <row r="2545" spans="1:3" x14ac:dyDescent="0.25">
      <c r="A2545" s="2">
        <v>44298.42291666667</v>
      </c>
      <c r="B2545" t="s">
        <v>3</v>
      </c>
      <c r="C2545" t="s">
        <v>6380</v>
      </c>
    </row>
    <row r="2546" spans="1:3" x14ac:dyDescent="0.25">
      <c r="A2546" s="2">
        <v>44298.42291666667</v>
      </c>
      <c r="B2546" t="s">
        <v>3</v>
      </c>
      <c r="C2546" t="s">
        <v>194</v>
      </c>
    </row>
    <row r="2547" spans="1:3" x14ac:dyDescent="0.25">
      <c r="A2547" s="2">
        <v>44298.42291666667</v>
      </c>
      <c r="B2547" t="s">
        <v>3</v>
      </c>
      <c r="C2547" t="s">
        <v>1249</v>
      </c>
    </row>
    <row r="2548" spans="1:3" x14ac:dyDescent="0.25">
      <c r="A2548" s="2">
        <v>44298.42291666667</v>
      </c>
      <c r="B2548" t="s">
        <v>175</v>
      </c>
      <c r="C2548" t="s">
        <v>6651</v>
      </c>
    </row>
    <row r="2549" spans="1:3" x14ac:dyDescent="0.25">
      <c r="A2549" s="2">
        <v>44298.42291666667</v>
      </c>
      <c r="B2549" t="s">
        <v>175</v>
      </c>
      <c r="C2549" t="s">
        <v>1249</v>
      </c>
    </row>
    <row r="2550" spans="1:3" x14ac:dyDescent="0.25">
      <c r="A2550" s="2">
        <v>44298.42291666667</v>
      </c>
      <c r="B2550" t="s">
        <v>170</v>
      </c>
      <c r="C2550" t="s">
        <v>391</v>
      </c>
    </row>
    <row r="2551" spans="1:3" x14ac:dyDescent="0.25">
      <c r="A2551" s="2">
        <v>44298.42291666667</v>
      </c>
      <c r="B2551" t="s">
        <v>162</v>
      </c>
      <c r="C2551" t="s">
        <v>7638</v>
      </c>
    </row>
    <row r="2552" spans="1:3" x14ac:dyDescent="0.25">
      <c r="A2552" s="2">
        <v>44298.42291666667</v>
      </c>
      <c r="B2552" t="s">
        <v>183</v>
      </c>
      <c r="C2552" t="s">
        <v>7673</v>
      </c>
    </row>
    <row r="2553" spans="1:3" x14ac:dyDescent="0.25">
      <c r="A2553" s="2">
        <v>44298.42291666667</v>
      </c>
      <c r="B2553" t="s">
        <v>183</v>
      </c>
      <c r="C2553" t="s">
        <v>194</v>
      </c>
    </row>
    <row r="2554" spans="1:3" x14ac:dyDescent="0.25">
      <c r="A2554" s="2">
        <v>44298.42291666667</v>
      </c>
      <c r="B2554" t="s">
        <v>183</v>
      </c>
      <c r="C2554" t="s">
        <v>7674</v>
      </c>
    </row>
    <row r="2555" spans="1:3" x14ac:dyDescent="0.25">
      <c r="A2555" s="2">
        <v>44298.42291666667</v>
      </c>
      <c r="B2555" t="s">
        <v>165</v>
      </c>
      <c r="C2555" t="s">
        <v>116</v>
      </c>
    </row>
    <row r="2556" spans="1:3" x14ac:dyDescent="0.25">
      <c r="A2556" s="2">
        <v>44298.42291666667</v>
      </c>
      <c r="B2556" t="s">
        <v>165</v>
      </c>
      <c r="C2556" t="s">
        <v>7693</v>
      </c>
    </row>
    <row r="2557" spans="1:3" x14ac:dyDescent="0.25">
      <c r="A2557" s="2">
        <v>44298.42291666667</v>
      </c>
      <c r="B2557" t="s">
        <v>165</v>
      </c>
      <c r="C2557" t="s">
        <v>6399</v>
      </c>
    </row>
    <row r="2558" spans="1:3" x14ac:dyDescent="0.25">
      <c r="A2558" s="2">
        <v>44298.42291666667</v>
      </c>
      <c r="B2558" t="s">
        <v>167</v>
      </c>
      <c r="C2558" t="s">
        <v>1249</v>
      </c>
    </row>
    <row r="2559" spans="1:3" x14ac:dyDescent="0.25">
      <c r="A2559" s="2">
        <v>44298.42291666667</v>
      </c>
      <c r="B2559" t="s">
        <v>167</v>
      </c>
      <c r="C2559" t="s">
        <v>8064</v>
      </c>
    </row>
    <row r="2560" spans="1:3" x14ac:dyDescent="0.25">
      <c r="A2560" s="2">
        <v>44298.42291666667</v>
      </c>
      <c r="B2560" t="s">
        <v>167</v>
      </c>
      <c r="C2560" t="s">
        <v>8065</v>
      </c>
    </row>
    <row r="2561" spans="1:4" x14ac:dyDescent="0.25">
      <c r="A2561" s="2">
        <v>44298.42291666667</v>
      </c>
      <c r="B2561" t="s">
        <v>167</v>
      </c>
      <c r="C2561" t="s">
        <v>1249</v>
      </c>
    </row>
    <row r="2562" spans="1:4" x14ac:dyDescent="0.25">
      <c r="A2562" s="2">
        <v>44298.42291666667</v>
      </c>
      <c r="B2562" t="s">
        <v>167</v>
      </c>
      <c r="C2562" t="s">
        <v>8066</v>
      </c>
    </row>
    <row r="2563" spans="1:4" x14ac:dyDescent="0.25">
      <c r="A2563" s="2">
        <v>44298.42291666667</v>
      </c>
      <c r="B2563" t="s">
        <v>162</v>
      </c>
      <c r="C2563" t="s">
        <v>6396</v>
      </c>
    </row>
    <row r="2564" spans="1:4" x14ac:dyDescent="0.25">
      <c r="A2564" s="2">
        <v>44298.42291666667</v>
      </c>
      <c r="B2564" t="s">
        <v>163</v>
      </c>
      <c r="C2564" t="s">
        <v>9276</v>
      </c>
    </row>
    <row r="2565" spans="1:4" x14ac:dyDescent="0.25">
      <c r="A2565" s="2">
        <v>44298.42291666667</v>
      </c>
      <c r="B2565" t="s">
        <v>164</v>
      </c>
      <c r="C2565" t="s">
        <v>1249</v>
      </c>
    </row>
    <row r="2566" spans="1:4" x14ac:dyDescent="0.25">
      <c r="A2566" s="2">
        <v>44298.42291666667</v>
      </c>
      <c r="B2566" t="s">
        <v>164</v>
      </c>
      <c r="C2566" t="s">
        <v>9653</v>
      </c>
    </row>
    <row r="2567" spans="1:4" x14ac:dyDescent="0.25">
      <c r="A2567" s="2">
        <v>44298.42291666667</v>
      </c>
      <c r="B2567" t="s">
        <v>164</v>
      </c>
      <c r="C2567" t="s">
        <v>194</v>
      </c>
    </row>
    <row r="2568" spans="1:4" x14ac:dyDescent="0.25">
      <c r="A2568" s="2">
        <v>44298.42291666667</v>
      </c>
      <c r="B2568" t="s">
        <v>164</v>
      </c>
      <c r="C2568" t="s">
        <v>9975</v>
      </c>
    </row>
    <row r="2569" spans="1:4" x14ac:dyDescent="0.25">
      <c r="A2569" s="2">
        <v>44298.42291666667</v>
      </c>
      <c r="B2569" t="s">
        <v>3</v>
      </c>
      <c r="D2569" t="s">
        <v>889</v>
      </c>
    </row>
    <row r="2570" spans="1:4" x14ac:dyDescent="0.25">
      <c r="A2570" s="2">
        <v>44298.42291666667</v>
      </c>
      <c r="B2570" t="s">
        <v>3</v>
      </c>
      <c r="D2570" t="s">
        <v>906</v>
      </c>
    </row>
    <row r="2571" spans="1:4" x14ac:dyDescent="0.25">
      <c r="A2571" s="2">
        <v>44298.42291666667</v>
      </c>
      <c r="B2571" t="s">
        <v>3</v>
      </c>
      <c r="D2571" t="s">
        <v>890</v>
      </c>
    </row>
    <row r="2572" spans="1:4" x14ac:dyDescent="0.25">
      <c r="A2572" s="2">
        <v>44298.42291666667</v>
      </c>
      <c r="B2572" t="s">
        <v>3</v>
      </c>
      <c r="D2572" t="s">
        <v>907</v>
      </c>
    </row>
    <row r="2573" spans="1:4" x14ac:dyDescent="0.25">
      <c r="A2573" s="2">
        <v>44298.42291666667</v>
      </c>
      <c r="B2573" t="s">
        <v>175</v>
      </c>
      <c r="D2573" t="s">
        <v>850</v>
      </c>
    </row>
    <row r="2574" spans="1:4" x14ac:dyDescent="0.25">
      <c r="A2574" s="2">
        <v>44298.42291666667</v>
      </c>
      <c r="B2574" t="s">
        <v>175</v>
      </c>
      <c r="D2574" t="s">
        <v>922</v>
      </c>
    </row>
    <row r="2575" spans="1:4" x14ac:dyDescent="0.25">
      <c r="A2575" s="2">
        <v>44298.42291666667</v>
      </c>
      <c r="B2575" t="s">
        <v>170</v>
      </c>
      <c r="D2575" t="s">
        <v>857</v>
      </c>
    </row>
    <row r="2576" spans="1:4" x14ac:dyDescent="0.25">
      <c r="A2576" s="2">
        <v>44298.42291666667</v>
      </c>
      <c r="B2576" t="s">
        <v>162</v>
      </c>
      <c r="D2576" t="s">
        <v>1013</v>
      </c>
    </row>
    <row r="2577" spans="1:4" x14ac:dyDescent="0.25">
      <c r="A2577" s="2">
        <v>44298.42291666667</v>
      </c>
      <c r="B2577" t="s">
        <v>183</v>
      </c>
      <c r="D2577" t="s">
        <v>909</v>
      </c>
    </row>
    <row r="2578" spans="1:4" x14ac:dyDescent="0.25">
      <c r="A2578" s="2">
        <v>44298.42291666667</v>
      </c>
      <c r="B2578" t="s">
        <v>183</v>
      </c>
      <c r="D2578" t="s">
        <v>848</v>
      </c>
    </row>
    <row r="2579" spans="1:4" x14ac:dyDescent="0.25">
      <c r="A2579" s="2">
        <v>44298.42291666667</v>
      </c>
      <c r="B2579" t="s">
        <v>183</v>
      </c>
      <c r="D2579" t="s">
        <v>899</v>
      </c>
    </row>
    <row r="2580" spans="1:4" x14ac:dyDescent="0.25">
      <c r="A2580" s="2">
        <v>44298.42291666667</v>
      </c>
      <c r="B2580" t="s">
        <v>165</v>
      </c>
      <c r="D2580" t="s">
        <v>850</v>
      </c>
    </row>
    <row r="2581" spans="1:4" x14ac:dyDescent="0.25">
      <c r="A2581" s="2">
        <v>44298.42291666667</v>
      </c>
      <c r="B2581" t="s">
        <v>165</v>
      </c>
      <c r="D2581" t="s">
        <v>1005</v>
      </c>
    </row>
    <row r="2582" spans="1:4" x14ac:dyDescent="0.25">
      <c r="A2582" s="2">
        <v>44298.42291666667</v>
      </c>
      <c r="B2582" t="s">
        <v>165</v>
      </c>
      <c r="D2582" t="s">
        <v>971</v>
      </c>
    </row>
    <row r="2583" spans="1:4" x14ac:dyDescent="0.25">
      <c r="A2583" s="2">
        <v>44298.42291666667</v>
      </c>
      <c r="B2583" t="s">
        <v>167</v>
      </c>
      <c r="D2583" t="s">
        <v>885</v>
      </c>
    </row>
    <row r="2584" spans="1:4" x14ac:dyDescent="0.25">
      <c r="A2584" s="2">
        <v>44298.42291666667</v>
      </c>
      <c r="B2584" t="s">
        <v>167</v>
      </c>
      <c r="D2584" t="s">
        <v>952</v>
      </c>
    </row>
    <row r="2585" spans="1:4" x14ac:dyDescent="0.25">
      <c r="A2585" s="2">
        <v>44298.42291666667</v>
      </c>
      <c r="B2585" t="s">
        <v>167</v>
      </c>
      <c r="D2585" t="s">
        <v>886</v>
      </c>
    </row>
    <row r="2586" spans="1:4" x14ac:dyDescent="0.25">
      <c r="A2586" s="2">
        <v>44298.42291666667</v>
      </c>
      <c r="B2586" t="s">
        <v>167</v>
      </c>
      <c r="D2586" t="s">
        <v>898</v>
      </c>
    </row>
    <row r="2587" spans="1:4" x14ac:dyDescent="0.25">
      <c r="A2587" s="2">
        <v>44298.42291666667</v>
      </c>
      <c r="B2587" t="s">
        <v>167</v>
      </c>
      <c r="D2587" t="s">
        <v>895</v>
      </c>
    </row>
    <row r="2588" spans="1:4" x14ac:dyDescent="0.25">
      <c r="A2588" s="2">
        <v>44298.42291666667</v>
      </c>
      <c r="B2588" t="s">
        <v>162</v>
      </c>
      <c r="D2588" t="s">
        <v>893</v>
      </c>
    </row>
    <row r="2589" spans="1:4" x14ac:dyDescent="0.25">
      <c r="A2589" s="2">
        <v>44298.42291666667</v>
      </c>
      <c r="B2589" t="s">
        <v>163</v>
      </c>
      <c r="D2589" t="s">
        <v>852</v>
      </c>
    </row>
    <row r="2590" spans="1:4" x14ac:dyDescent="0.25">
      <c r="A2590" s="2">
        <v>44298.42291666667</v>
      </c>
      <c r="B2590" t="s">
        <v>164</v>
      </c>
      <c r="D2590" t="s">
        <v>896</v>
      </c>
    </row>
    <row r="2591" spans="1:4" x14ac:dyDescent="0.25">
      <c r="A2591" s="2">
        <v>44298.42291666667</v>
      </c>
      <c r="B2591" t="s">
        <v>164</v>
      </c>
      <c r="D2591" t="s">
        <v>899</v>
      </c>
    </row>
    <row r="2592" spans="1:4" x14ac:dyDescent="0.25">
      <c r="A2592" s="2">
        <v>44298.42291666667</v>
      </c>
      <c r="B2592" t="s">
        <v>164</v>
      </c>
      <c r="D2592" t="s">
        <v>855</v>
      </c>
    </row>
    <row r="2593" spans="1:4" x14ac:dyDescent="0.25">
      <c r="A2593" s="2">
        <v>44298.42291666667</v>
      </c>
      <c r="B2593" t="s">
        <v>164</v>
      </c>
      <c r="D2593" t="s">
        <v>890</v>
      </c>
    </row>
    <row r="2594" spans="1:4" x14ac:dyDescent="0.25">
      <c r="A2594" s="2">
        <v>44298.423611111109</v>
      </c>
      <c r="B2594" t="s">
        <v>174</v>
      </c>
      <c r="C2594" t="s">
        <v>6586</v>
      </c>
    </row>
    <row r="2595" spans="1:4" x14ac:dyDescent="0.25">
      <c r="A2595" s="2">
        <v>44298.423611111109</v>
      </c>
      <c r="B2595" t="s">
        <v>3</v>
      </c>
      <c r="C2595" t="s">
        <v>1249</v>
      </c>
    </row>
    <row r="2596" spans="1:4" x14ac:dyDescent="0.25">
      <c r="A2596" s="2">
        <v>44298.423611111109</v>
      </c>
      <c r="B2596" t="s">
        <v>3</v>
      </c>
      <c r="C2596" t="s">
        <v>6380</v>
      </c>
    </row>
    <row r="2597" spans="1:4" x14ac:dyDescent="0.25">
      <c r="A2597" s="2">
        <v>44298.423611111109</v>
      </c>
      <c r="B2597" t="s">
        <v>3</v>
      </c>
      <c r="C2597" t="s">
        <v>6625</v>
      </c>
    </row>
    <row r="2598" spans="1:4" x14ac:dyDescent="0.25">
      <c r="A2598" s="2">
        <v>44298.423611111109</v>
      </c>
      <c r="B2598" t="s">
        <v>3</v>
      </c>
      <c r="C2598" t="s">
        <v>6636</v>
      </c>
    </row>
    <row r="2599" spans="1:4" x14ac:dyDescent="0.25">
      <c r="A2599" s="2">
        <v>44298.423611111109</v>
      </c>
      <c r="B2599" t="s">
        <v>3</v>
      </c>
      <c r="C2599" t="s">
        <v>1538</v>
      </c>
    </row>
    <row r="2600" spans="1:4" x14ac:dyDescent="0.25">
      <c r="A2600" s="2">
        <v>44298.423611111109</v>
      </c>
      <c r="B2600" t="s">
        <v>3</v>
      </c>
      <c r="C2600" t="s">
        <v>6386</v>
      </c>
    </row>
    <row r="2601" spans="1:4" x14ac:dyDescent="0.25">
      <c r="A2601" s="2">
        <v>44298.423611111109</v>
      </c>
      <c r="B2601" t="s">
        <v>3</v>
      </c>
      <c r="C2601" t="s">
        <v>194</v>
      </c>
    </row>
    <row r="2602" spans="1:4" x14ac:dyDescent="0.25">
      <c r="A2602" s="2">
        <v>44298.423611111109</v>
      </c>
      <c r="B2602" t="s">
        <v>3</v>
      </c>
      <c r="C2602" t="s">
        <v>89</v>
      </c>
    </row>
    <row r="2603" spans="1:4" x14ac:dyDescent="0.25">
      <c r="A2603" s="2">
        <v>44298.423611111109</v>
      </c>
      <c r="B2603" t="s">
        <v>162</v>
      </c>
      <c r="C2603" t="s">
        <v>6396</v>
      </c>
    </row>
    <row r="2604" spans="1:4" x14ac:dyDescent="0.25">
      <c r="A2604" s="2">
        <v>44298.423611111109</v>
      </c>
      <c r="B2604" t="s">
        <v>162</v>
      </c>
      <c r="C2604" t="s">
        <v>6852</v>
      </c>
    </row>
    <row r="2605" spans="1:4" x14ac:dyDescent="0.25">
      <c r="A2605" s="2">
        <v>44298.423611111109</v>
      </c>
      <c r="B2605" t="s">
        <v>162</v>
      </c>
      <c r="C2605" t="s">
        <v>6396</v>
      </c>
    </row>
    <row r="2606" spans="1:4" x14ac:dyDescent="0.25">
      <c r="A2606" s="2">
        <v>44298.423611111109</v>
      </c>
      <c r="B2606" t="s">
        <v>183</v>
      </c>
      <c r="C2606" t="s">
        <v>7675</v>
      </c>
    </row>
    <row r="2607" spans="1:4" x14ac:dyDescent="0.25">
      <c r="A2607" s="2">
        <v>44298.423611111109</v>
      </c>
      <c r="B2607" t="s">
        <v>165</v>
      </c>
      <c r="C2607" t="s">
        <v>7694</v>
      </c>
    </row>
    <row r="2608" spans="1:4" x14ac:dyDescent="0.25">
      <c r="A2608" s="2">
        <v>44298.423611111109</v>
      </c>
      <c r="B2608" t="s">
        <v>162</v>
      </c>
      <c r="C2608" t="s">
        <v>8009</v>
      </c>
    </row>
    <row r="2609" spans="1:3" x14ac:dyDescent="0.25">
      <c r="A2609" s="2">
        <v>44298.423611111109</v>
      </c>
      <c r="B2609" t="s">
        <v>167</v>
      </c>
      <c r="C2609" t="s">
        <v>8067</v>
      </c>
    </row>
    <row r="2610" spans="1:3" x14ac:dyDescent="0.25">
      <c r="A2610" s="2">
        <v>44298.423611111109</v>
      </c>
      <c r="B2610" t="s">
        <v>167</v>
      </c>
      <c r="C2610" t="s">
        <v>1249</v>
      </c>
    </row>
    <row r="2611" spans="1:3" x14ac:dyDescent="0.25">
      <c r="A2611" s="2">
        <v>44298.423611111109</v>
      </c>
      <c r="B2611" t="s">
        <v>167</v>
      </c>
      <c r="C2611" t="s">
        <v>8068</v>
      </c>
    </row>
    <row r="2612" spans="1:3" x14ac:dyDescent="0.25">
      <c r="A2612" s="2">
        <v>44298.423611111109</v>
      </c>
      <c r="B2612" t="s">
        <v>167</v>
      </c>
      <c r="C2612" t="s">
        <v>8069</v>
      </c>
    </row>
    <row r="2613" spans="1:3" x14ac:dyDescent="0.25">
      <c r="A2613" s="2">
        <v>44298.423611111109</v>
      </c>
      <c r="B2613" t="s">
        <v>167</v>
      </c>
      <c r="C2613" t="s">
        <v>8070</v>
      </c>
    </row>
    <row r="2614" spans="1:3" x14ac:dyDescent="0.25">
      <c r="A2614" s="2">
        <v>44298.423611111109</v>
      </c>
      <c r="B2614" t="s">
        <v>167</v>
      </c>
      <c r="C2614" t="s">
        <v>1249</v>
      </c>
    </row>
    <row r="2615" spans="1:3" x14ac:dyDescent="0.25">
      <c r="A2615" s="2">
        <v>44298.423611111109</v>
      </c>
      <c r="B2615" t="s">
        <v>164</v>
      </c>
      <c r="C2615" t="s">
        <v>9654</v>
      </c>
    </row>
    <row r="2616" spans="1:3" x14ac:dyDescent="0.25">
      <c r="A2616" s="2">
        <v>44298.423611111109</v>
      </c>
      <c r="B2616" t="s">
        <v>164</v>
      </c>
      <c r="C2616" t="s">
        <v>9654</v>
      </c>
    </row>
    <row r="2617" spans="1:3" x14ac:dyDescent="0.25">
      <c r="A2617" s="2">
        <v>44298.423611111109</v>
      </c>
      <c r="B2617" t="s">
        <v>164</v>
      </c>
      <c r="C2617" t="s">
        <v>1249</v>
      </c>
    </row>
    <row r="2618" spans="1:3" x14ac:dyDescent="0.25">
      <c r="A2618" s="2">
        <v>44298.423611111109</v>
      </c>
      <c r="B2618" t="s">
        <v>164</v>
      </c>
      <c r="C2618" t="s">
        <v>9655</v>
      </c>
    </row>
    <row r="2619" spans="1:3" x14ac:dyDescent="0.25">
      <c r="A2619" s="2">
        <v>44298.423611111109</v>
      </c>
      <c r="B2619" t="s">
        <v>164</v>
      </c>
      <c r="C2619" t="s">
        <v>1249</v>
      </c>
    </row>
    <row r="2620" spans="1:3" x14ac:dyDescent="0.25">
      <c r="A2620" s="2">
        <v>44298.423611111109</v>
      </c>
      <c r="B2620" t="s">
        <v>162</v>
      </c>
      <c r="C2620" t="s">
        <v>9854</v>
      </c>
    </row>
    <row r="2621" spans="1:3" x14ac:dyDescent="0.25">
      <c r="A2621" s="2">
        <v>44298.423611111109</v>
      </c>
      <c r="B2621" t="s">
        <v>162</v>
      </c>
      <c r="C2621" t="s">
        <v>9855</v>
      </c>
    </row>
    <row r="2622" spans="1:3" x14ac:dyDescent="0.25">
      <c r="A2622" s="2">
        <v>44298.423611111109</v>
      </c>
      <c r="B2622" t="s">
        <v>162</v>
      </c>
      <c r="C2622" t="s">
        <v>1249</v>
      </c>
    </row>
    <row r="2623" spans="1:3" x14ac:dyDescent="0.25">
      <c r="A2623" s="2">
        <v>44298.423611111109</v>
      </c>
      <c r="B2623" t="s">
        <v>162</v>
      </c>
      <c r="C2623" t="s">
        <v>1538</v>
      </c>
    </row>
    <row r="2624" spans="1:3" x14ac:dyDescent="0.25">
      <c r="A2624" s="2">
        <v>44298.423611111109</v>
      </c>
      <c r="B2624" t="s">
        <v>164</v>
      </c>
      <c r="C2624" t="s">
        <v>194</v>
      </c>
    </row>
    <row r="2625" spans="1:4" x14ac:dyDescent="0.25">
      <c r="A2625" s="2">
        <v>44298.423611111109</v>
      </c>
      <c r="B2625" t="s">
        <v>174</v>
      </c>
      <c r="D2625" t="s">
        <v>885</v>
      </c>
    </row>
    <row r="2626" spans="1:4" x14ac:dyDescent="0.25">
      <c r="A2626" s="2">
        <v>44298.423611111109</v>
      </c>
      <c r="B2626" t="s">
        <v>3</v>
      </c>
      <c r="D2626" t="s">
        <v>846</v>
      </c>
    </row>
    <row r="2627" spans="1:4" x14ac:dyDescent="0.25">
      <c r="A2627" s="2">
        <v>44298.423611111109</v>
      </c>
      <c r="B2627" t="s">
        <v>3</v>
      </c>
      <c r="D2627" t="s">
        <v>908</v>
      </c>
    </row>
    <row r="2628" spans="1:4" x14ac:dyDescent="0.25">
      <c r="A2628" s="2">
        <v>44298.423611111109</v>
      </c>
      <c r="B2628" t="s">
        <v>3</v>
      </c>
      <c r="D2628" t="s">
        <v>848</v>
      </c>
    </row>
    <row r="2629" spans="1:4" x14ac:dyDescent="0.25">
      <c r="A2629" s="2">
        <v>44298.423611111109</v>
      </c>
      <c r="B2629" t="s">
        <v>3</v>
      </c>
      <c r="D2629" t="s">
        <v>909</v>
      </c>
    </row>
    <row r="2630" spans="1:4" x14ac:dyDescent="0.25">
      <c r="A2630" s="2">
        <v>44298.423611111109</v>
      </c>
      <c r="B2630" t="s">
        <v>3</v>
      </c>
      <c r="D2630" t="s">
        <v>852</v>
      </c>
    </row>
    <row r="2631" spans="1:4" x14ac:dyDescent="0.25">
      <c r="A2631" s="2">
        <v>44298.423611111109</v>
      </c>
      <c r="B2631" t="s">
        <v>3</v>
      </c>
      <c r="D2631" t="s">
        <v>901</v>
      </c>
    </row>
    <row r="2632" spans="1:4" x14ac:dyDescent="0.25">
      <c r="A2632" s="2">
        <v>44298.423611111109</v>
      </c>
      <c r="B2632" t="s">
        <v>3</v>
      </c>
      <c r="D2632" t="s">
        <v>827</v>
      </c>
    </row>
    <row r="2633" spans="1:4" x14ac:dyDescent="0.25">
      <c r="A2633" s="2">
        <v>44298.423611111109</v>
      </c>
      <c r="B2633" t="s">
        <v>3</v>
      </c>
      <c r="D2633" t="s">
        <v>910</v>
      </c>
    </row>
    <row r="2634" spans="1:4" x14ac:dyDescent="0.25">
      <c r="A2634" s="2">
        <v>44298.423611111109</v>
      </c>
      <c r="B2634" t="s">
        <v>162</v>
      </c>
      <c r="D2634" t="s">
        <v>845</v>
      </c>
    </row>
    <row r="2635" spans="1:4" x14ac:dyDescent="0.25">
      <c r="A2635" s="2">
        <v>44298.423611111109</v>
      </c>
      <c r="B2635" t="s">
        <v>162</v>
      </c>
      <c r="D2635" t="s">
        <v>886</v>
      </c>
    </row>
    <row r="2636" spans="1:4" x14ac:dyDescent="0.25">
      <c r="A2636" s="2">
        <v>44298.423611111109</v>
      </c>
      <c r="B2636" t="s">
        <v>162</v>
      </c>
      <c r="D2636" t="s">
        <v>898</v>
      </c>
    </row>
    <row r="2637" spans="1:4" x14ac:dyDescent="0.25">
      <c r="A2637" s="2">
        <v>44298.423611111109</v>
      </c>
      <c r="B2637" t="s">
        <v>183</v>
      </c>
      <c r="D2637" t="s">
        <v>953</v>
      </c>
    </row>
    <row r="2638" spans="1:4" x14ac:dyDescent="0.25">
      <c r="A2638" s="2">
        <v>44298.423611111109</v>
      </c>
      <c r="B2638" t="s">
        <v>165</v>
      </c>
      <c r="D2638" t="s">
        <v>885</v>
      </c>
    </row>
    <row r="2639" spans="1:4" x14ac:dyDescent="0.25">
      <c r="A2639" s="2">
        <v>44298.423611111109</v>
      </c>
      <c r="B2639" t="s">
        <v>162</v>
      </c>
      <c r="D2639" t="s">
        <v>842</v>
      </c>
    </row>
    <row r="2640" spans="1:4" x14ac:dyDescent="0.25">
      <c r="A2640" s="2">
        <v>44298.423611111109</v>
      </c>
      <c r="B2640" t="s">
        <v>167</v>
      </c>
      <c r="D2640" t="s">
        <v>1050</v>
      </c>
    </row>
    <row r="2641" spans="1:4" x14ac:dyDescent="0.25">
      <c r="A2641" s="2">
        <v>44298.423611111109</v>
      </c>
      <c r="B2641" t="s">
        <v>167</v>
      </c>
      <c r="D2641" t="s">
        <v>908</v>
      </c>
    </row>
    <row r="2642" spans="1:4" x14ac:dyDescent="0.25">
      <c r="A2642" s="2">
        <v>44298.423611111109</v>
      </c>
      <c r="B2642" t="s">
        <v>167</v>
      </c>
      <c r="D2642" t="s">
        <v>848</v>
      </c>
    </row>
    <row r="2643" spans="1:4" x14ac:dyDescent="0.25">
      <c r="A2643" s="2">
        <v>44298.423611111109</v>
      </c>
      <c r="B2643" t="s">
        <v>167</v>
      </c>
      <c r="D2643" t="s">
        <v>849</v>
      </c>
    </row>
    <row r="2644" spans="1:4" x14ac:dyDescent="0.25">
      <c r="A2644" s="2">
        <v>44298.423611111109</v>
      </c>
      <c r="B2644" t="s">
        <v>167</v>
      </c>
      <c r="D2644" t="s">
        <v>894</v>
      </c>
    </row>
    <row r="2645" spans="1:4" x14ac:dyDescent="0.25">
      <c r="A2645" s="2">
        <v>44298.423611111109</v>
      </c>
      <c r="B2645" t="s">
        <v>167</v>
      </c>
      <c r="D2645" t="s">
        <v>845</v>
      </c>
    </row>
    <row r="2646" spans="1:4" x14ac:dyDescent="0.25">
      <c r="A2646" s="2">
        <v>44298.423611111109</v>
      </c>
      <c r="B2646" t="s">
        <v>164</v>
      </c>
      <c r="D2646" t="s">
        <v>894</v>
      </c>
    </row>
    <row r="2647" spans="1:4" x14ac:dyDescent="0.25">
      <c r="A2647" s="2">
        <v>44298.423611111109</v>
      </c>
      <c r="B2647" t="s">
        <v>164</v>
      </c>
      <c r="D2647" t="s">
        <v>845</v>
      </c>
    </row>
    <row r="2648" spans="1:4" x14ac:dyDescent="0.25">
      <c r="A2648" s="2">
        <v>44298.423611111109</v>
      </c>
      <c r="B2648" t="s">
        <v>164</v>
      </c>
      <c r="D2648" t="s">
        <v>902</v>
      </c>
    </row>
    <row r="2649" spans="1:4" x14ac:dyDescent="0.25">
      <c r="A2649" s="2">
        <v>44298.423611111109</v>
      </c>
      <c r="B2649" t="s">
        <v>164</v>
      </c>
      <c r="D2649" t="s">
        <v>852</v>
      </c>
    </row>
    <row r="2650" spans="1:4" x14ac:dyDescent="0.25">
      <c r="A2650" s="2">
        <v>44298.423611111109</v>
      </c>
      <c r="B2650" t="s">
        <v>164</v>
      </c>
      <c r="D2650" t="s">
        <v>933</v>
      </c>
    </row>
    <row r="2651" spans="1:4" x14ac:dyDescent="0.25">
      <c r="A2651" s="2">
        <v>44298.423611111109</v>
      </c>
      <c r="B2651" t="s">
        <v>162</v>
      </c>
      <c r="D2651" t="s">
        <v>901</v>
      </c>
    </row>
    <row r="2652" spans="1:4" x14ac:dyDescent="0.25">
      <c r="A2652" s="2">
        <v>44298.423611111109</v>
      </c>
      <c r="B2652" t="s">
        <v>162</v>
      </c>
      <c r="D2652" t="s">
        <v>911</v>
      </c>
    </row>
    <row r="2653" spans="1:4" x14ac:dyDescent="0.25">
      <c r="A2653" s="2">
        <v>44298.423611111109</v>
      </c>
      <c r="B2653" t="s">
        <v>162</v>
      </c>
      <c r="D2653" t="s">
        <v>898</v>
      </c>
    </row>
    <row r="2654" spans="1:4" x14ac:dyDescent="0.25">
      <c r="A2654" s="2">
        <v>44298.423611111109</v>
      </c>
      <c r="B2654" t="s">
        <v>162</v>
      </c>
      <c r="D2654" t="s">
        <v>825</v>
      </c>
    </row>
    <row r="2655" spans="1:4" x14ac:dyDescent="0.25">
      <c r="A2655" s="2">
        <v>44298.423611111109</v>
      </c>
      <c r="B2655" t="s">
        <v>164</v>
      </c>
      <c r="D2655" t="s">
        <v>958</v>
      </c>
    </row>
    <row r="2656" spans="1:4" x14ac:dyDescent="0.25">
      <c r="A2656" s="2">
        <v>44298.424305555556</v>
      </c>
      <c r="B2656" t="s">
        <v>174</v>
      </c>
      <c r="C2656" t="s">
        <v>6587</v>
      </c>
    </row>
    <row r="2657" spans="1:3" x14ac:dyDescent="0.25">
      <c r="A2657" s="2">
        <v>44298.424305555556</v>
      </c>
      <c r="B2657" t="s">
        <v>174</v>
      </c>
      <c r="C2657" t="s">
        <v>6396</v>
      </c>
    </row>
    <row r="2658" spans="1:3" x14ac:dyDescent="0.25">
      <c r="A2658" s="2">
        <v>44298.424305555556</v>
      </c>
      <c r="B2658" t="s">
        <v>3</v>
      </c>
      <c r="C2658" t="s">
        <v>6420</v>
      </c>
    </row>
    <row r="2659" spans="1:3" x14ac:dyDescent="0.25">
      <c r="A2659" s="2">
        <v>44298.424305555556</v>
      </c>
      <c r="B2659" t="s">
        <v>3</v>
      </c>
      <c r="C2659" t="s">
        <v>6420</v>
      </c>
    </row>
    <row r="2660" spans="1:3" x14ac:dyDescent="0.25">
      <c r="A2660" s="2">
        <v>44298.424305555556</v>
      </c>
      <c r="B2660" t="s">
        <v>3</v>
      </c>
      <c r="C2660" t="s">
        <v>6386</v>
      </c>
    </row>
    <row r="2661" spans="1:3" x14ac:dyDescent="0.25">
      <c r="A2661" s="2">
        <v>44298.424305555556</v>
      </c>
      <c r="B2661" t="s">
        <v>3</v>
      </c>
      <c r="C2661" t="s">
        <v>194</v>
      </c>
    </row>
    <row r="2662" spans="1:3" x14ac:dyDescent="0.25">
      <c r="A2662" s="2">
        <v>44298.424305555556</v>
      </c>
      <c r="B2662" t="s">
        <v>3</v>
      </c>
      <c r="C2662" t="s">
        <v>6386</v>
      </c>
    </row>
    <row r="2663" spans="1:3" x14ac:dyDescent="0.25">
      <c r="A2663" s="2">
        <v>44298.424305555556</v>
      </c>
      <c r="B2663" t="s">
        <v>3</v>
      </c>
      <c r="C2663" t="s">
        <v>194</v>
      </c>
    </row>
    <row r="2664" spans="1:3" x14ac:dyDescent="0.25">
      <c r="A2664" s="2">
        <v>44298.424305555556</v>
      </c>
      <c r="B2664" t="s">
        <v>3</v>
      </c>
      <c r="C2664" t="s">
        <v>1249</v>
      </c>
    </row>
    <row r="2665" spans="1:3" x14ac:dyDescent="0.25">
      <c r="A2665" s="2">
        <v>44298.424305555556</v>
      </c>
      <c r="B2665" t="s">
        <v>3</v>
      </c>
      <c r="C2665" t="s">
        <v>1249</v>
      </c>
    </row>
    <row r="2666" spans="1:3" x14ac:dyDescent="0.25">
      <c r="A2666" s="2">
        <v>44298.424305555556</v>
      </c>
      <c r="B2666" t="s">
        <v>3</v>
      </c>
      <c r="C2666" t="s">
        <v>6386</v>
      </c>
    </row>
    <row r="2667" spans="1:3" x14ac:dyDescent="0.25">
      <c r="A2667" s="2">
        <v>44298.424305555556</v>
      </c>
      <c r="B2667" t="s">
        <v>175</v>
      </c>
      <c r="C2667" t="s">
        <v>6652</v>
      </c>
    </row>
    <row r="2668" spans="1:3" x14ac:dyDescent="0.25">
      <c r="A2668" s="2">
        <v>44298.424305555556</v>
      </c>
      <c r="B2668" t="s">
        <v>175</v>
      </c>
      <c r="C2668" t="s">
        <v>1249</v>
      </c>
    </row>
    <row r="2669" spans="1:3" x14ac:dyDescent="0.25">
      <c r="A2669" s="2">
        <v>44298.424305555556</v>
      </c>
      <c r="B2669" t="s">
        <v>162</v>
      </c>
      <c r="C2669" t="s">
        <v>7639</v>
      </c>
    </row>
    <row r="2670" spans="1:3" x14ac:dyDescent="0.25">
      <c r="A2670" s="2">
        <v>44298.424305555556</v>
      </c>
      <c r="B2670" t="s">
        <v>162</v>
      </c>
      <c r="C2670" t="s">
        <v>7640</v>
      </c>
    </row>
    <row r="2671" spans="1:3" x14ac:dyDescent="0.25">
      <c r="A2671" s="2">
        <v>44298.424305555556</v>
      </c>
      <c r="B2671" t="s">
        <v>183</v>
      </c>
      <c r="C2671" t="s">
        <v>7676</v>
      </c>
    </row>
    <row r="2672" spans="1:3" x14ac:dyDescent="0.25">
      <c r="A2672" s="2">
        <v>44298.424305555556</v>
      </c>
      <c r="B2672" t="s">
        <v>162</v>
      </c>
      <c r="C2672" t="s">
        <v>1249</v>
      </c>
    </row>
    <row r="2673" spans="1:4" x14ac:dyDescent="0.25">
      <c r="A2673" s="2">
        <v>44298.424305555556</v>
      </c>
      <c r="B2673" t="s">
        <v>162</v>
      </c>
      <c r="C2673" t="s">
        <v>6386</v>
      </c>
    </row>
    <row r="2674" spans="1:4" x14ac:dyDescent="0.25">
      <c r="A2674" s="2">
        <v>44298.424305555556</v>
      </c>
      <c r="B2674" t="s">
        <v>162</v>
      </c>
      <c r="C2674" t="s">
        <v>1249</v>
      </c>
    </row>
    <row r="2675" spans="1:4" x14ac:dyDescent="0.25">
      <c r="A2675" s="2">
        <v>44298.424305555556</v>
      </c>
      <c r="B2675" t="s">
        <v>162</v>
      </c>
      <c r="C2675" t="s">
        <v>6386</v>
      </c>
    </row>
    <row r="2676" spans="1:4" x14ac:dyDescent="0.25">
      <c r="A2676" s="2">
        <v>44298.424305555556</v>
      </c>
      <c r="B2676" t="s">
        <v>162</v>
      </c>
      <c r="C2676" t="s">
        <v>6386</v>
      </c>
    </row>
    <row r="2677" spans="1:4" x14ac:dyDescent="0.25">
      <c r="A2677" s="2">
        <v>44298.424305555556</v>
      </c>
      <c r="B2677" t="s">
        <v>162</v>
      </c>
      <c r="C2677" t="s">
        <v>7782</v>
      </c>
    </row>
    <row r="2678" spans="1:4" x14ac:dyDescent="0.25">
      <c r="A2678" s="2">
        <v>44298.424305555556</v>
      </c>
      <c r="B2678" t="s">
        <v>162</v>
      </c>
      <c r="C2678" t="s">
        <v>7783</v>
      </c>
    </row>
    <row r="2679" spans="1:4" x14ac:dyDescent="0.25">
      <c r="A2679" s="2">
        <v>44298.424305555556</v>
      </c>
      <c r="B2679" t="s">
        <v>162</v>
      </c>
      <c r="C2679" t="s">
        <v>7784</v>
      </c>
    </row>
    <row r="2680" spans="1:4" x14ac:dyDescent="0.25">
      <c r="A2680" s="2">
        <v>44298.424305555556</v>
      </c>
      <c r="B2680" t="s">
        <v>167</v>
      </c>
      <c r="C2680" t="s">
        <v>8071</v>
      </c>
    </row>
    <row r="2681" spans="1:4" x14ac:dyDescent="0.25">
      <c r="A2681" s="2">
        <v>44298.424305555556</v>
      </c>
      <c r="B2681" t="s">
        <v>167</v>
      </c>
      <c r="C2681" t="s">
        <v>1249</v>
      </c>
    </row>
    <row r="2682" spans="1:4" x14ac:dyDescent="0.25">
      <c r="A2682" s="2">
        <v>44298.424305555556</v>
      </c>
      <c r="B2682" t="s">
        <v>162</v>
      </c>
      <c r="C2682" t="s">
        <v>9856</v>
      </c>
    </row>
    <row r="2683" spans="1:4" x14ac:dyDescent="0.25">
      <c r="A2683" s="2">
        <v>44298.424305555556</v>
      </c>
      <c r="B2683" t="s">
        <v>162</v>
      </c>
      <c r="C2683" t="s">
        <v>6699</v>
      </c>
    </row>
    <row r="2684" spans="1:4" x14ac:dyDescent="0.25">
      <c r="A2684" s="2">
        <v>44298.424305555556</v>
      </c>
      <c r="B2684" t="s">
        <v>162</v>
      </c>
      <c r="C2684" t="s">
        <v>1538</v>
      </c>
    </row>
    <row r="2685" spans="1:4" x14ac:dyDescent="0.25">
      <c r="A2685" s="2">
        <v>44298.424305555556</v>
      </c>
      <c r="B2685" t="s">
        <v>162</v>
      </c>
      <c r="C2685" t="s">
        <v>1538</v>
      </c>
    </row>
    <row r="2686" spans="1:4" x14ac:dyDescent="0.25">
      <c r="A2686" s="2">
        <v>44298.424305555556</v>
      </c>
      <c r="B2686" t="s">
        <v>164</v>
      </c>
      <c r="C2686" t="s">
        <v>9976</v>
      </c>
    </row>
    <row r="2687" spans="1:4" x14ac:dyDescent="0.25">
      <c r="A2687" s="2">
        <v>44298.424305555556</v>
      </c>
      <c r="B2687" t="s">
        <v>174</v>
      </c>
      <c r="D2687" t="s">
        <v>886</v>
      </c>
    </row>
    <row r="2688" spans="1:4" x14ac:dyDescent="0.25">
      <c r="A2688" s="2">
        <v>44298.424305555556</v>
      </c>
      <c r="B2688" t="s">
        <v>174</v>
      </c>
      <c r="D2688" t="s">
        <v>887</v>
      </c>
    </row>
    <row r="2689" spans="1:4" x14ac:dyDescent="0.25">
      <c r="A2689" s="2">
        <v>44298.424305555556</v>
      </c>
      <c r="B2689" t="s">
        <v>3</v>
      </c>
      <c r="D2689" t="s">
        <v>853</v>
      </c>
    </row>
    <row r="2690" spans="1:4" x14ac:dyDescent="0.25">
      <c r="A2690" s="2">
        <v>44298.424305555556</v>
      </c>
      <c r="B2690" t="s">
        <v>3</v>
      </c>
      <c r="D2690" t="s">
        <v>842</v>
      </c>
    </row>
    <row r="2691" spans="1:4" x14ac:dyDescent="0.25">
      <c r="A2691" s="2">
        <v>44298.424305555556</v>
      </c>
      <c r="B2691" t="s">
        <v>3</v>
      </c>
      <c r="D2691" t="s">
        <v>868</v>
      </c>
    </row>
    <row r="2692" spans="1:4" x14ac:dyDescent="0.25">
      <c r="A2692" s="2">
        <v>44298.424305555556</v>
      </c>
      <c r="B2692" t="s">
        <v>3</v>
      </c>
      <c r="D2692" t="s">
        <v>911</v>
      </c>
    </row>
    <row r="2693" spans="1:4" x14ac:dyDescent="0.25">
      <c r="A2693" s="2">
        <v>44298.424305555556</v>
      </c>
      <c r="B2693" t="s">
        <v>3</v>
      </c>
      <c r="D2693" t="s">
        <v>898</v>
      </c>
    </row>
    <row r="2694" spans="1:4" x14ac:dyDescent="0.25">
      <c r="A2694" s="2">
        <v>44298.424305555556</v>
      </c>
      <c r="B2694" t="s">
        <v>3</v>
      </c>
      <c r="D2694" t="s">
        <v>844</v>
      </c>
    </row>
    <row r="2695" spans="1:4" x14ac:dyDescent="0.25">
      <c r="A2695" s="2">
        <v>44298.424305555556</v>
      </c>
      <c r="B2695" t="s">
        <v>3</v>
      </c>
      <c r="D2695" t="s">
        <v>845</v>
      </c>
    </row>
    <row r="2696" spans="1:4" x14ac:dyDescent="0.25">
      <c r="A2696" s="2">
        <v>44298.424305555556</v>
      </c>
      <c r="B2696" t="s">
        <v>3</v>
      </c>
      <c r="D2696" t="s">
        <v>912</v>
      </c>
    </row>
    <row r="2697" spans="1:4" x14ac:dyDescent="0.25">
      <c r="A2697" s="2">
        <v>44298.424305555556</v>
      </c>
      <c r="B2697" t="s">
        <v>3</v>
      </c>
      <c r="D2697" t="s">
        <v>893</v>
      </c>
    </row>
    <row r="2698" spans="1:4" x14ac:dyDescent="0.25">
      <c r="A2698" s="2">
        <v>44298.424305555556</v>
      </c>
      <c r="B2698" t="s">
        <v>175</v>
      </c>
      <c r="D2698" t="s">
        <v>842</v>
      </c>
    </row>
    <row r="2699" spans="1:4" x14ac:dyDescent="0.25">
      <c r="A2699" s="2">
        <v>44298.424305555556</v>
      </c>
      <c r="B2699" t="s">
        <v>175</v>
      </c>
      <c r="D2699" t="s">
        <v>868</v>
      </c>
    </row>
    <row r="2700" spans="1:4" x14ac:dyDescent="0.25">
      <c r="A2700" s="2">
        <v>44298.424305555556</v>
      </c>
      <c r="B2700" t="s">
        <v>162</v>
      </c>
      <c r="D2700" t="s">
        <v>872</v>
      </c>
    </row>
    <row r="2701" spans="1:4" x14ac:dyDescent="0.25">
      <c r="A2701" s="2">
        <v>44298.424305555556</v>
      </c>
      <c r="B2701" t="s">
        <v>162</v>
      </c>
      <c r="D2701" t="s">
        <v>868</v>
      </c>
    </row>
    <row r="2702" spans="1:4" x14ac:dyDescent="0.25">
      <c r="A2702" s="2">
        <v>44298.424305555556</v>
      </c>
      <c r="B2702" t="s">
        <v>183</v>
      </c>
      <c r="D2702" t="s">
        <v>894</v>
      </c>
    </row>
    <row r="2703" spans="1:4" x14ac:dyDescent="0.25">
      <c r="A2703" s="2">
        <v>44298.424305555556</v>
      </c>
      <c r="B2703" t="s">
        <v>162</v>
      </c>
      <c r="D2703" t="s">
        <v>886</v>
      </c>
    </row>
    <row r="2704" spans="1:4" x14ac:dyDescent="0.25">
      <c r="A2704" s="2">
        <v>44298.424305555556</v>
      </c>
      <c r="B2704" t="s">
        <v>162</v>
      </c>
      <c r="D2704" t="s">
        <v>898</v>
      </c>
    </row>
    <row r="2705" spans="1:4" x14ac:dyDescent="0.25">
      <c r="A2705" s="2">
        <v>44298.424305555556</v>
      </c>
      <c r="B2705" t="s">
        <v>162</v>
      </c>
      <c r="D2705" t="s">
        <v>885</v>
      </c>
    </row>
    <row r="2706" spans="1:4" x14ac:dyDescent="0.25">
      <c r="A2706" s="2">
        <v>44298.424305555556</v>
      </c>
      <c r="B2706" t="s">
        <v>162</v>
      </c>
      <c r="D2706" t="s">
        <v>894</v>
      </c>
    </row>
    <row r="2707" spans="1:4" x14ac:dyDescent="0.25">
      <c r="A2707" s="2">
        <v>44298.424305555556</v>
      </c>
      <c r="B2707" t="s">
        <v>162</v>
      </c>
      <c r="D2707" t="s">
        <v>845</v>
      </c>
    </row>
    <row r="2708" spans="1:4" x14ac:dyDescent="0.25">
      <c r="A2708" s="2">
        <v>44298.424305555556</v>
      </c>
      <c r="B2708" t="s">
        <v>162</v>
      </c>
      <c r="D2708" t="s">
        <v>850</v>
      </c>
    </row>
    <row r="2709" spans="1:4" x14ac:dyDescent="0.25">
      <c r="A2709" s="2">
        <v>44298.424305555556</v>
      </c>
      <c r="B2709" t="s">
        <v>162</v>
      </c>
      <c r="D2709" t="s">
        <v>834</v>
      </c>
    </row>
    <row r="2710" spans="1:4" x14ac:dyDescent="0.25">
      <c r="A2710" s="2">
        <v>44298.424305555556</v>
      </c>
      <c r="B2710" t="s">
        <v>162</v>
      </c>
      <c r="D2710" t="s">
        <v>835</v>
      </c>
    </row>
    <row r="2711" spans="1:4" x14ac:dyDescent="0.25">
      <c r="A2711" s="2">
        <v>44298.424305555556</v>
      </c>
      <c r="B2711" t="s">
        <v>167</v>
      </c>
      <c r="D2711" t="s">
        <v>850</v>
      </c>
    </row>
    <row r="2712" spans="1:4" x14ac:dyDescent="0.25">
      <c r="A2712" s="2">
        <v>44298.424305555556</v>
      </c>
      <c r="B2712" t="s">
        <v>167</v>
      </c>
      <c r="D2712" t="s">
        <v>893</v>
      </c>
    </row>
    <row r="2713" spans="1:4" x14ac:dyDescent="0.25">
      <c r="A2713" s="2">
        <v>44298.424305555556</v>
      </c>
      <c r="B2713" t="s">
        <v>162</v>
      </c>
      <c r="D2713" t="s">
        <v>853</v>
      </c>
    </row>
    <row r="2714" spans="1:4" x14ac:dyDescent="0.25">
      <c r="A2714" s="2">
        <v>44298.424305555556</v>
      </c>
      <c r="B2714" t="s">
        <v>162</v>
      </c>
      <c r="D2714" t="s">
        <v>854</v>
      </c>
    </row>
    <row r="2715" spans="1:4" x14ac:dyDescent="0.25">
      <c r="A2715" s="2">
        <v>44298.424305555556</v>
      </c>
      <c r="B2715" t="s">
        <v>162</v>
      </c>
      <c r="D2715" t="s">
        <v>855</v>
      </c>
    </row>
    <row r="2716" spans="1:4" x14ac:dyDescent="0.25">
      <c r="A2716" s="2">
        <v>44298.424305555556</v>
      </c>
      <c r="B2716" t="s">
        <v>162</v>
      </c>
      <c r="D2716" t="s">
        <v>875</v>
      </c>
    </row>
    <row r="2717" spans="1:4" x14ac:dyDescent="0.25">
      <c r="A2717" s="2">
        <v>44298.424305555556</v>
      </c>
      <c r="B2717" t="s">
        <v>164</v>
      </c>
      <c r="D2717" t="s">
        <v>841</v>
      </c>
    </row>
    <row r="2718" spans="1:4" x14ac:dyDescent="0.25">
      <c r="A2718" s="2">
        <v>44298.425000000003</v>
      </c>
      <c r="B2718" t="s">
        <v>3</v>
      </c>
      <c r="C2718" t="s">
        <v>116</v>
      </c>
    </row>
    <row r="2719" spans="1:4" x14ac:dyDescent="0.25">
      <c r="A2719" s="2">
        <v>44298.425000000003</v>
      </c>
      <c r="B2719" t="s">
        <v>3</v>
      </c>
      <c r="C2719" t="s">
        <v>6637</v>
      </c>
    </row>
    <row r="2720" spans="1:4" x14ac:dyDescent="0.25">
      <c r="A2720" s="2">
        <v>44298.425000000003</v>
      </c>
      <c r="B2720" t="s">
        <v>3</v>
      </c>
      <c r="C2720" t="s">
        <v>6634</v>
      </c>
    </row>
    <row r="2721" spans="1:4" x14ac:dyDescent="0.25">
      <c r="A2721" s="2">
        <v>44298.425000000003</v>
      </c>
      <c r="B2721" t="s">
        <v>183</v>
      </c>
      <c r="C2721" t="s">
        <v>6386</v>
      </c>
    </row>
    <row r="2722" spans="1:4" x14ac:dyDescent="0.25">
      <c r="A2722" s="2">
        <v>44298.425000000003</v>
      </c>
      <c r="B2722" t="s">
        <v>162</v>
      </c>
      <c r="C2722" t="s">
        <v>6526</v>
      </c>
    </row>
    <row r="2723" spans="1:4" x14ac:dyDescent="0.25">
      <c r="A2723" s="2">
        <v>44298.425000000003</v>
      </c>
      <c r="B2723" t="s">
        <v>164</v>
      </c>
      <c r="C2723" t="s">
        <v>6575</v>
      </c>
    </row>
    <row r="2724" spans="1:4" x14ac:dyDescent="0.25">
      <c r="A2724" s="2">
        <v>44298.425000000003</v>
      </c>
      <c r="B2724" t="s">
        <v>3</v>
      </c>
      <c r="D2724" t="s">
        <v>828</v>
      </c>
    </row>
    <row r="2725" spans="1:4" x14ac:dyDescent="0.25">
      <c r="A2725" s="2">
        <v>44298.425000000003</v>
      </c>
      <c r="B2725" t="s">
        <v>3</v>
      </c>
      <c r="D2725" t="s">
        <v>913</v>
      </c>
    </row>
    <row r="2726" spans="1:4" x14ac:dyDescent="0.25">
      <c r="A2726" s="2">
        <v>44298.425000000003</v>
      </c>
      <c r="B2726" t="s">
        <v>3</v>
      </c>
      <c r="D2726" t="s">
        <v>914</v>
      </c>
    </row>
    <row r="2727" spans="1:4" x14ac:dyDescent="0.25">
      <c r="A2727" s="2">
        <v>44298.425000000003</v>
      </c>
      <c r="B2727" t="s">
        <v>183</v>
      </c>
      <c r="D2727" t="s">
        <v>845</v>
      </c>
    </row>
    <row r="2728" spans="1:4" x14ac:dyDescent="0.25">
      <c r="A2728" s="2">
        <v>44298.425000000003</v>
      </c>
      <c r="B2728" t="s">
        <v>162</v>
      </c>
      <c r="D2728" t="s">
        <v>836</v>
      </c>
    </row>
    <row r="2729" spans="1:4" x14ac:dyDescent="0.25">
      <c r="A2729" s="2">
        <v>44298.425000000003</v>
      </c>
      <c r="B2729" t="s">
        <v>164</v>
      </c>
      <c r="D2729" t="s">
        <v>954</v>
      </c>
    </row>
    <row r="2730" spans="1:4" x14ac:dyDescent="0.25">
      <c r="A2730" s="2">
        <v>44298.425694444442</v>
      </c>
      <c r="B2730" t="s">
        <v>3</v>
      </c>
      <c r="C2730" t="s">
        <v>6638</v>
      </c>
    </row>
    <row r="2731" spans="1:4" x14ac:dyDescent="0.25">
      <c r="A2731" s="2">
        <v>44298.425694444442</v>
      </c>
      <c r="B2731" t="s">
        <v>3</v>
      </c>
      <c r="C2731" t="s">
        <v>1538</v>
      </c>
    </row>
    <row r="2732" spans="1:4" x14ac:dyDescent="0.25">
      <c r="A2732" s="2">
        <v>44298.425694444442</v>
      </c>
      <c r="B2732" t="s">
        <v>3</v>
      </c>
      <c r="C2732" t="s">
        <v>6639</v>
      </c>
    </row>
    <row r="2733" spans="1:4" x14ac:dyDescent="0.25">
      <c r="A2733" s="2">
        <v>44298.425694444442</v>
      </c>
      <c r="B2733" t="s">
        <v>3</v>
      </c>
      <c r="C2733" t="s">
        <v>1538</v>
      </c>
    </row>
    <row r="2734" spans="1:4" x14ac:dyDescent="0.25">
      <c r="A2734" s="2">
        <v>44298.425694444442</v>
      </c>
      <c r="B2734" t="s">
        <v>162</v>
      </c>
      <c r="C2734" t="s">
        <v>7785</v>
      </c>
    </row>
    <row r="2735" spans="1:4" x14ac:dyDescent="0.25">
      <c r="A2735" s="2">
        <v>44298.425694444442</v>
      </c>
      <c r="B2735" t="s">
        <v>3</v>
      </c>
      <c r="D2735" t="s">
        <v>915</v>
      </c>
    </row>
    <row r="2736" spans="1:4" x14ac:dyDescent="0.25">
      <c r="A2736" s="2">
        <v>44298.425694444442</v>
      </c>
      <c r="B2736" t="s">
        <v>3</v>
      </c>
      <c r="D2736" t="s">
        <v>916</v>
      </c>
    </row>
    <row r="2737" spans="1:4" x14ac:dyDescent="0.25">
      <c r="A2737" s="2">
        <v>44298.425694444442</v>
      </c>
      <c r="B2737" t="s">
        <v>3</v>
      </c>
      <c r="D2737" t="s">
        <v>917</v>
      </c>
    </row>
    <row r="2738" spans="1:4" x14ac:dyDescent="0.25">
      <c r="A2738" s="2">
        <v>44298.425694444442</v>
      </c>
      <c r="B2738" t="s">
        <v>3</v>
      </c>
      <c r="D2738" t="s">
        <v>918</v>
      </c>
    </row>
    <row r="2739" spans="1:4" x14ac:dyDescent="0.25">
      <c r="A2739" s="2">
        <v>44298.425694444442</v>
      </c>
      <c r="B2739" t="s">
        <v>162</v>
      </c>
      <c r="D2739" t="s">
        <v>955</v>
      </c>
    </row>
    <row r="2740" spans="1:4" x14ac:dyDescent="0.25">
      <c r="A2740" s="2">
        <v>44298.426388888889</v>
      </c>
      <c r="B2740" t="s">
        <v>162</v>
      </c>
      <c r="C2740" t="s">
        <v>7786</v>
      </c>
    </row>
    <row r="2741" spans="1:4" x14ac:dyDescent="0.25">
      <c r="A2741" s="2">
        <v>44298.426388888889</v>
      </c>
      <c r="B2741" t="s">
        <v>162</v>
      </c>
      <c r="C2741" t="s">
        <v>7787</v>
      </c>
    </row>
    <row r="2742" spans="1:4" x14ac:dyDescent="0.25">
      <c r="A2742" s="2">
        <v>44298.426388888889</v>
      </c>
      <c r="B2742" t="s">
        <v>162</v>
      </c>
      <c r="D2742" t="s">
        <v>902</v>
      </c>
    </row>
    <row r="2743" spans="1:4" x14ac:dyDescent="0.25">
      <c r="A2743" s="2">
        <v>44298.426388888889</v>
      </c>
      <c r="B2743" t="s">
        <v>162</v>
      </c>
      <c r="D2743" t="s">
        <v>972</v>
      </c>
    </row>
    <row r="2744" spans="1:4" x14ac:dyDescent="0.25">
      <c r="A2744" s="2">
        <v>44298.427083333336</v>
      </c>
      <c r="B2744" t="s">
        <v>162</v>
      </c>
      <c r="C2744" t="s">
        <v>7788</v>
      </c>
    </row>
    <row r="2745" spans="1:4" x14ac:dyDescent="0.25">
      <c r="A2745" s="2">
        <v>44298.427083333336</v>
      </c>
      <c r="B2745" t="s">
        <v>162</v>
      </c>
      <c r="C2745" t="s">
        <v>7789</v>
      </c>
    </row>
    <row r="2746" spans="1:4" x14ac:dyDescent="0.25">
      <c r="A2746" s="2">
        <v>44298.427083333336</v>
      </c>
      <c r="B2746" t="s">
        <v>162</v>
      </c>
      <c r="C2746" t="s">
        <v>6637</v>
      </c>
    </row>
    <row r="2747" spans="1:4" x14ac:dyDescent="0.25">
      <c r="A2747" s="2">
        <v>44298.427083333336</v>
      </c>
      <c r="B2747" t="s">
        <v>162</v>
      </c>
      <c r="C2747" t="s">
        <v>7790</v>
      </c>
    </row>
    <row r="2748" spans="1:4" x14ac:dyDescent="0.25">
      <c r="A2748" s="2">
        <v>44298.427083333336</v>
      </c>
      <c r="B2748" t="s">
        <v>162</v>
      </c>
      <c r="D2748" t="s">
        <v>973</v>
      </c>
    </row>
    <row r="2749" spans="1:4" x14ac:dyDescent="0.25">
      <c r="A2749" s="2">
        <v>44298.427083333336</v>
      </c>
      <c r="B2749" t="s">
        <v>162</v>
      </c>
      <c r="D2749" t="s">
        <v>841</v>
      </c>
    </row>
    <row r="2750" spans="1:4" x14ac:dyDescent="0.25">
      <c r="A2750" s="2">
        <v>44298.427083333336</v>
      </c>
      <c r="B2750" t="s">
        <v>162</v>
      </c>
      <c r="D2750" t="s">
        <v>856</v>
      </c>
    </row>
    <row r="2751" spans="1:4" x14ac:dyDescent="0.25">
      <c r="A2751" s="2">
        <v>44298.427083333336</v>
      </c>
      <c r="B2751" t="s">
        <v>162</v>
      </c>
      <c r="D2751" t="s">
        <v>1024</v>
      </c>
    </row>
    <row r="2752" spans="1:4" x14ac:dyDescent="0.25">
      <c r="A2752" s="2">
        <v>44298.427777777775</v>
      </c>
      <c r="B2752" t="s">
        <v>162</v>
      </c>
      <c r="C2752" t="s">
        <v>7791</v>
      </c>
    </row>
    <row r="2753" spans="1:4" x14ac:dyDescent="0.25">
      <c r="A2753" s="2">
        <v>44298.427777777775</v>
      </c>
      <c r="B2753" t="s">
        <v>162</v>
      </c>
      <c r="C2753" t="s">
        <v>7792</v>
      </c>
    </row>
    <row r="2754" spans="1:4" x14ac:dyDescent="0.25">
      <c r="A2754" s="2">
        <v>44298.427777777775</v>
      </c>
      <c r="B2754" t="s">
        <v>162</v>
      </c>
      <c r="D2754" t="s">
        <v>825</v>
      </c>
    </row>
    <row r="2755" spans="1:4" x14ac:dyDescent="0.25">
      <c r="A2755" s="2">
        <v>44298.427777777775</v>
      </c>
      <c r="B2755" t="s">
        <v>162</v>
      </c>
      <c r="D2755" t="s">
        <v>853</v>
      </c>
    </row>
    <row r="2756" spans="1:4" x14ac:dyDescent="0.25">
      <c r="A2756" s="2">
        <v>44298.428472222222</v>
      </c>
      <c r="B2756" t="s">
        <v>162</v>
      </c>
      <c r="C2756" t="s">
        <v>7793</v>
      </c>
    </row>
    <row r="2757" spans="1:4" x14ac:dyDescent="0.25">
      <c r="A2757" s="2">
        <v>44298.428472222222</v>
      </c>
      <c r="B2757" t="s">
        <v>162</v>
      </c>
      <c r="C2757" t="s">
        <v>6637</v>
      </c>
    </row>
    <row r="2758" spans="1:4" x14ac:dyDescent="0.25">
      <c r="A2758" s="2">
        <v>44298.428472222222</v>
      </c>
      <c r="B2758" t="s">
        <v>162</v>
      </c>
      <c r="C2758" t="s">
        <v>7622</v>
      </c>
    </row>
    <row r="2759" spans="1:4" x14ac:dyDescent="0.25">
      <c r="A2759" s="2">
        <v>44298.428472222222</v>
      </c>
      <c r="B2759" t="s">
        <v>162</v>
      </c>
      <c r="C2759" t="s">
        <v>7794</v>
      </c>
    </row>
    <row r="2760" spans="1:4" x14ac:dyDescent="0.25">
      <c r="A2760" s="2">
        <v>44298.428472222222</v>
      </c>
      <c r="B2760" t="s">
        <v>162</v>
      </c>
      <c r="C2760" t="s">
        <v>7795</v>
      </c>
    </row>
    <row r="2761" spans="1:4" x14ac:dyDescent="0.25">
      <c r="A2761" s="2">
        <v>44298.428472222222</v>
      </c>
      <c r="B2761" t="s">
        <v>162</v>
      </c>
      <c r="C2761" t="s">
        <v>6637</v>
      </c>
    </row>
    <row r="2762" spans="1:4" x14ac:dyDescent="0.25">
      <c r="A2762" s="2">
        <v>44298.428472222222</v>
      </c>
      <c r="B2762" t="s">
        <v>162</v>
      </c>
      <c r="C2762" t="s">
        <v>7796</v>
      </c>
    </row>
    <row r="2763" spans="1:4" x14ac:dyDescent="0.25">
      <c r="A2763" s="2">
        <v>44298.428472222222</v>
      </c>
      <c r="B2763" t="s">
        <v>162</v>
      </c>
      <c r="D2763" t="s">
        <v>828</v>
      </c>
    </row>
    <row r="2764" spans="1:4" x14ac:dyDescent="0.25">
      <c r="A2764" s="2">
        <v>44298.428472222222</v>
      </c>
      <c r="B2764" t="s">
        <v>162</v>
      </c>
      <c r="D2764" t="s">
        <v>1025</v>
      </c>
    </row>
    <row r="2765" spans="1:4" x14ac:dyDescent="0.25">
      <c r="A2765" s="2">
        <v>44298.428472222222</v>
      </c>
      <c r="B2765" t="s">
        <v>162</v>
      </c>
      <c r="D2765" t="s">
        <v>913</v>
      </c>
    </row>
    <row r="2766" spans="1:4" x14ac:dyDescent="0.25">
      <c r="A2766" s="2">
        <v>44298.428472222222</v>
      </c>
      <c r="B2766" t="s">
        <v>162</v>
      </c>
      <c r="D2766" t="s">
        <v>1026</v>
      </c>
    </row>
    <row r="2767" spans="1:4" x14ac:dyDescent="0.25">
      <c r="A2767" s="2">
        <v>44298.428472222222</v>
      </c>
      <c r="B2767" t="s">
        <v>162</v>
      </c>
      <c r="D2767" t="s">
        <v>917</v>
      </c>
    </row>
    <row r="2768" spans="1:4" x14ac:dyDescent="0.25">
      <c r="A2768" s="2">
        <v>44298.428472222222</v>
      </c>
      <c r="B2768" t="s">
        <v>162</v>
      </c>
      <c r="D2768" t="s">
        <v>1027</v>
      </c>
    </row>
    <row r="2769" spans="1:4" x14ac:dyDescent="0.25">
      <c r="A2769" s="2">
        <v>44298.428472222222</v>
      </c>
      <c r="B2769" t="s">
        <v>162</v>
      </c>
      <c r="D2769" t="s">
        <v>827</v>
      </c>
    </row>
    <row r="2770" spans="1:4" x14ac:dyDescent="0.25">
      <c r="A2770" s="2">
        <v>44298.429166666669</v>
      </c>
      <c r="B2770" t="s">
        <v>162</v>
      </c>
      <c r="C2770" t="s">
        <v>7797</v>
      </c>
    </row>
    <row r="2771" spans="1:4" x14ac:dyDescent="0.25">
      <c r="A2771" s="2">
        <v>44298.429166666669</v>
      </c>
      <c r="B2771" t="s">
        <v>162</v>
      </c>
      <c r="C2771" t="s">
        <v>6637</v>
      </c>
    </row>
    <row r="2772" spans="1:4" x14ac:dyDescent="0.25">
      <c r="A2772" s="2">
        <v>44298.429166666669</v>
      </c>
      <c r="B2772" t="s">
        <v>162</v>
      </c>
      <c r="C2772" t="s">
        <v>7798</v>
      </c>
    </row>
    <row r="2773" spans="1:4" x14ac:dyDescent="0.25">
      <c r="A2773" s="2">
        <v>44298.429166666669</v>
      </c>
      <c r="B2773" t="s">
        <v>162</v>
      </c>
      <c r="C2773" t="s">
        <v>7799</v>
      </c>
    </row>
    <row r="2774" spans="1:4" x14ac:dyDescent="0.25">
      <c r="A2774" s="2">
        <v>44298.429166666669</v>
      </c>
      <c r="B2774" t="s">
        <v>168</v>
      </c>
      <c r="C2774" t="s">
        <v>1249</v>
      </c>
    </row>
    <row r="2775" spans="1:4" x14ac:dyDescent="0.25">
      <c r="A2775" s="2">
        <v>44298.429166666669</v>
      </c>
      <c r="B2775" t="s">
        <v>168</v>
      </c>
      <c r="C2775" t="s">
        <v>1249</v>
      </c>
    </row>
    <row r="2776" spans="1:4" x14ac:dyDescent="0.25">
      <c r="A2776" s="2">
        <v>44298.429166666669</v>
      </c>
      <c r="B2776" t="s">
        <v>162</v>
      </c>
      <c r="D2776" t="s">
        <v>842</v>
      </c>
    </row>
    <row r="2777" spans="1:4" x14ac:dyDescent="0.25">
      <c r="A2777" s="2">
        <v>44298.429166666669</v>
      </c>
      <c r="B2777" t="s">
        <v>162</v>
      </c>
      <c r="D2777" t="s">
        <v>949</v>
      </c>
    </row>
    <row r="2778" spans="1:4" x14ac:dyDescent="0.25">
      <c r="A2778" s="2">
        <v>44298.429166666669</v>
      </c>
      <c r="B2778" t="s">
        <v>162</v>
      </c>
      <c r="D2778" t="s">
        <v>954</v>
      </c>
    </row>
    <row r="2779" spans="1:4" x14ac:dyDescent="0.25">
      <c r="A2779" s="2">
        <v>44298.429166666669</v>
      </c>
      <c r="B2779" t="s">
        <v>162</v>
      </c>
      <c r="D2779" t="s">
        <v>908</v>
      </c>
    </row>
    <row r="2780" spans="1:4" x14ac:dyDescent="0.25">
      <c r="A2780" s="2">
        <v>44298.429166666669</v>
      </c>
      <c r="B2780" t="s">
        <v>168</v>
      </c>
      <c r="D2780" t="s">
        <v>1017</v>
      </c>
    </row>
    <row r="2781" spans="1:4" x14ac:dyDescent="0.25">
      <c r="A2781" s="2">
        <v>44298.429166666669</v>
      </c>
      <c r="B2781" t="s">
        <v>168</v>
      </c>
      <c r="D2781" t="s">
        <v>820</v>
      </c>
    </row>
    <row r="2782" spans="1:4" x14ac:dyDescent="0.25">
      <c r="A2782" s="2">
        <v>44298.429861111108</v>
      </c>
      <c r="B2782" t="s">
        <v>162</v>
      </c>
      <c r="C2782" t="s">
        <v>7800</v>
      </c>
    </row>
    <row r="2783" spans="1:4" x14ac:dyDescent="0.25">
      <c r="A2783" s="2">
        <v>44298.429861111108</v>
      </c>
      <c r="B2783" t="s">
        <v>162</v>
      </c>
      <c r="C2783" t="s">
        <v>7801</v>
      </c>
    </row>
    <row r="2784" spans="1:4" x14ac:dyDescent="0.25">
      <c r="A2784" s="2">
        <v>44298.429861111108</v>
      </c>
      <c r="B2784" t="s">
        <v>162</v>
      </c>
      <c r="C2784" t="s">
        <v>7802</v>
      </c>
    </row>
    <row r="2785" spans="1:4" x14ac:dyDescent="0.25">
      <c r="A2785" s="2">
        <v>44298.429861111108</v>
      </c>
      <c r="B2785" t="s">
        <v>168</v>
      </c>
      <c r="C2785" t="s">
        <v>8557</v>
      </c>
    </row>
    <row r="2786" spans="1:4" x14ac:dyDescent="0.25">
      <c r="A2786" s="2">
        <v>44298.429861111108</v>
      </c>
      <c r="B2786" t="s">
        <v>168</v>
      </c>
      <c r="C2786" t="s">
        <v>8558</v>
      </c>
    </row>
    <row r="2787" spans="1:4" x14ac:dyDescent="0.25">
      <c r="A2787" s="2">
        <v>44298.429861111108</v>
      </c>
      <c r="B2787" t="s">
        <v>168</v>
      </c>
      <c r="C2787" t="s">
        <v>8559</v>
      </c>
    </row>
    <row r="2788" spans="1:4" x14ac:dyDescent="0.25">
      <c r="A2788" s="2">
        <v>44298.429861111108</v>
      </c>
      <c r="B2788" t="s">
        <v>168</v>
      </c>
      <c r="C2788" t="s">
        <v>7922</v>
      </c>
    </row>
    <row r="2789" spans="1:4" x14ac:dyDescent="0.25">
      <c r="A2789" s="2">
        <v>44298.429861111108</v>
      </c>
      <c r="B2789" t="s">
        <v>168</v>
      </c>
      <c r="C2789" t="s">
        <v>8560</v>
      </c>
    </row>
    <row r="2790" spans="1:4" x14ac:dyDescent="0.25">
      <c r="A2790" s="2">
        <v>44298.429861111108</v>
      </c>
      <c r="B2790" t="s">
        <v>162</v>
      </c>
      <c r="D2790" t="s">
        <v>848</v>
      </c>
    </row>
    <row r="2791" spans="1:4" x14ac:dyDescent="0.25">
      <c r="A2791" s="2">
        <v>44298.429861111108</v>
      </c>
      <c r="B2791" t="s">
        <v>162</v>
      </c>
      <c r="D2791" t="s">
        <v>849</v>
      </c>
    </row>
    <row r="2792" spans="1:4" x14ac:dyDescent="0.25">
      <c r="A2792" s="2">
        <v>44298.429861111108</v>
      </c>
      <c r="B2792" t="s">
        <v>162</v>
      </c>
      <c r="D2792" t="s">
        <v>1010</v>
      </c>
    </row>
    <row r="2793" spans="1:4" x14ac:dyDescent="0.25">
      <c r="A2793" s="2">
        <v>44298.429861111108</v>
      </c>
      <c r="B2793" t="s">
        <v>168</v>
      </c>
      <c r="D2793" t="s">
        <v>1018</v>
      </c>
    </row>
    <row r="2794" spans="1:4" x14ac:dyDescent="0.25">
      <c r="A2794" s="2">
        <v>44298.429861111108</v>
      </c>
      <c r="B2794" t="s">
        <v>168</v>
      </c>
      <c r="D2794" t="s">
        <v>1089</v>
      </c>
    </row>
    <row r="2795" spans="1:4" x14ac:dyDescent="0.25">
      <c r="A2795" s="2">
        <v>44298.429861111108</v>
      </c>
      <c r="B2795" t="s">
        <v>168</v>
      </c>
      <c r="D2795" t="s">
        <v>828</v>
      </c>
    </row>
    <row r="2796" spans="1:4" x14ac:dyDescent="0.25">
      <c r="A2796" s="2">
        <v>44298.429861111108</v>
      </c>
      <c r="B2796" t="s">
        <v>168</v>
      </c>
      <c r="D2796" t="s">
        <v>971</v>
      </c>
    </row>
    <row r="2797" spans="1:4" x14ac:dyDescent="0.25">
      <c r="A2797" s="2">
        <v>44298.429861111108</v>
      </c>
      <c r="B2797" t="s">
        <v>168</v>
      </c>
      <c r="D2797" t="s">
        <v>852</v>
      </c>
    </row>
    <row r="2798" spans="1:4" x14ac:dyDescent="0.25">
      <c r="A2798" s="2">
        <v>44298.430555555555</v>
      </c>
      <c r="B2798" t="s">
        <v>162</v>
      </c>
      <c r="C2798" t="s">
        <v>7803</v>
      </c>
    </row>
    <row r="2799" spans="1:4" x14ac:dyDescent="0.25">
      <c r="A2799" s="2">
        <v>44298.430555555555</v>
      </c>
      <c r="B2799" t="s">
        <v>162</v>
      </c>
      <c r="C2799" t="s">
        <v>7804</v>
      </c>
    </row>
    <row r="2800" spans="1:4" x14ac:dyDescent="0.25">
      <c r="A2800" s="2">
        <v>44298.430555555555</v>
      </c>
      <c r="B2800" t="s">
        <v>162</v>
      </c>
      <c r="D2800" t="s">
        <v>939</v>
      </c>
    </row>
    <row r="2801" spans="1:4" x14ac:dyDescent="0.25">
      <c r="A2801" s="2">
        <v>44298.430555555555</v>
      </c>
      <c r="B2801" t="s">
        <v>162</v>
      </c>
      <c r="D2801" t="s">
        <v>906</v>
      </c>
    </row>
    <row r="2802" spans="1:4" x14ac:dyDescent="0.25">
      <c r="A2802" s="2">
        <v>44298.450694444444</v>
      </c>
      <c r="B2802" t="s">
        <v>829</v>
      </c>
      <c r="C2802" t="s">
        <v>6396</v>
      </c>
    </row>
    <row r="2803" spans="1:4" x14ac:dyDescent="0.25">
      <c r="A2803" s="2">
        <v>44298.450694444444</v>
      </c>
      <c r="B2803" t="s">
        <v>173</v>
      </c>
      <c r="C2803" t="s">
        <v>1249</v>
      </c>
    </row>
    <row r="2804" spans="1:4" x14ac:dyDescent="0.25">
      <c r="A2804" s="2">
        <v>44298.450694444444</v>
      </c>
      <c r="B2804" t="s">
        <v>164</v>
      </c>
      <c r="C2804" t="s">
        <v>1249</v>
      </c>
    </row>
    <row r="2805" spans="1:4" x14ac:dyDescent="0.25">
      <c r="A2805" s="2">
        <v>44298.450694444444</v>
      </c>
      <c r="B2805" t="s">
        <v>163</v>
      </c>
      <c r="C2805" t="s">
        <v>6396</v>
      </c>
    </row>
    <row r="2806" spans="1:4" x14ac:dyDescent="0.25">
      <c r="A2806" s="2">
        <v>44298.450694444444</v>
      </c>
      <c r="B2806" t="s">
        <v>164</v>
      </c>
      <c r="C2806" t="s">
        <v>1249</v>
      </c>
    </row>
    <row r="2807" spans="1:4" x14ac:dyDescent="0.25">
      <c r="A2807" s="2">
        <v>44298.450694444444</v>
      </c>
      <c r="B2807" t="s">
        <v>163</v>
      </c>
      <c r="C2807" t="s">
        <v>1249</v>
      </c>
    </row>
    <row r="2808" spans="1:4" x14ac:dyDescent="0.25">
      <c r="A2808" s="2">
        <v>44298.450694444444</v>
      </c>
      <c r="B2808" t="s">
        <v>183</v>
      </c>
      <c r="C2808" t="s">
        <v>1249</v>
      </c>
    </row>
    <row r="2809" spans="1:4" x14ac:dyDescent="0.25">
      <c r="A2809" s="2">
        <v>44298.450694444444</v>
      </c>
      <c r="B2809" t="s">
        <v>3</v>
      </c>
      <c r="C2809" t="s">
        <v>6396</v>
      </c>
    </row>
    <row r="2810" spans="1:4" x14ac:dyDescent="0.25">
      <c r="A2810" s="2">
        <v>44298.450694444444</v>
      </c>
      <c r="B2810" t="s">
        <v>851</v>
      </c>
      <c r="C2810" t="s">
        <v>1249</v>
      </c>
    </row>
    <row r="2811" spans="1:4" x14ac:dyDescent="0.25">
      <c r="A2811" s="2">
        <v>44298.450694444444</v>
      </c>
      <c r="B2811" t="s">
        <v>179</v>
      </c>
      <c r="C2811" t="s">
        <v>8564</v>
      </c>
    </row>
    <row r="2812" spans="1:4" x14ac:dyDescent="0.25">
      <c r="A2812" s="2">
        <v>44298.450694444444</v>
      </c>
      <c r="B2812" t="s">
        <v>170</v>
      </c>
      <c r="C2812" t="s">
        <v>1249</v>
      </c>
    </row>
    <row r="2813" spans="1:4" x14ac:dyDescent="0.25">
      <c r="A2813" s="2">
        <v>44298.450694444444</v>
      </c>
      <c r="B2813" t="s">
        <v>173</v>
      </c>
      <c r="C2813" t="s">
        <v>7696</v>
      </c>
    </row>
    <row r="2814" spans="1:4" x14ac:dyDescent="0.25">
      <c r="A2814" s="2">
        <v>44298.450694444444</v>
      </c>
      <c r="B2814" t="s">
        <v>829</v>
      </c>
      <c r="D2814" t="s">
        <v>830</v>
      </c>
    </row>
    <row r="2815" spans="1:4" x14ac:dyDescent="0.25">
      <c r="A2815" s="2">
        <v>44298.450694444444</v>
      </c>
      <c r="B2815" t="s">
        <v>173</v>
      </c>
      <c r="D2815" t="s">
        <v>862</v>
      </c>
    </row>
    <row r="2816" spans="1:4" x14ac:dyDescent="0.25">
      <c r="A2816" s="2">
        <v>44298.450694444444</v>
      </c>
      <c r="B2816" t="s">
        <v>164</v>
      </c>
      <c r="D2816" t="s">
        <v>865</v>
      </c>
    </row>
    <row r="2817" spans="1:4" x14ac:dyDescent="0.25">
      <c r="A2817" s="2">
        <v>44298.450694444444</v>
      </c>
      <c r="B2817" t="s">
        <v>163</v>
      </c>
      <c r="D2817" t="s">
        <v>956</v>
      </c>
    </row>
    <row r="2818" spans="1:4" x14ac:dyDescent="0.25">
      <c r="A2818" s="2">
        <v>44298.450694444444</v>
      </c>
      <c r="B2818" t="s">
        <v>164</v>
      </c>
      <c r="D2818" t="s">
        <v>865</v>
      </c>
    </row>
    <row r="2819" spans="1:4" x14ac:dyDescent="0.25">
      <c r="A2819" s="2">
        <v>44298.450694444444</v>
      </c>
      <c r="B2819" t="s">
        <v>163</v>
      </c>
      <c r="D2819" t="s">
        <v>956</v>
      </c>
    </row>
    <row r="2820" spans="1:4" x14ac:dyDescent="0.25">
      <c r="A2820" s="2">
        <v>44298.450694444444</v>
      </c>
      <c r="B2820" t="s">
        <v>183</v>
      </c>
      <c r="D2820" t="s">
        <v>943</v>
      </c>
    </row>
    <row r="2821" spans="1:4" x14ac:dyDescent="0.25">
      <c r="A2821" s="2">
        <v>44298.450694444444</v>
      </c>
      <c r="B2821" t="s">
        <v>3</v>
      </c>
      <c r="D2821" t="s">
        <v>888</v>
      </c>
    </row>
    <row r="2822" spans="1:4" x14ac:dyDescent="0.25">
      <c r="A2822" s="2">
        <v>44298.450694444444</v>
      </c>
      <c r="B2822" t="s">
        <v>851</v>
      </c>
      <c r="D2822" t="s">
        <v>1092</v>
      </c>
    </row>
    <row r="2823" spans="1:4" x14ac:dyDescent="0.25">
      <c r="A2823" s="2">
        <v>44298.450694444444</v>
      </c>
      <c r="B2823" t="s">
        <v>179</v>
      </c>
      <c r="D2823" t="s">
        <v>993</v>
      </c>
    </row>
    <row r="2824" spans="1:4" x14ac:dyDescent="0.25">
      <c r="A2824" s="2">
        <v>44298.450694444444</v>
      </c>
      <c r="B2824" t="s">
        <v>170</v>
      </c>
      <c r="D2824" t="s">
        <v>923</v>
      </c>
    </row>
    <row r="2825" spans="1:4" x14ac:dyDescent="0.25">
      <c r="A2825" s="2">
        <v>44298.450694444444</v>
      </c>
      <c r="B2825" t="s">
        <v>173</v>
      </c>
      <c r="D2825" t="s">
        <v>862</v>
      </c>
    </row>
    <row r="2826" spans="1:4" x14ac:dyDescent="0.25">
      <c r="A2826" s="2">
        <v>44298.451388888891</v>
      </c>
      <c r="B2826" t="s">
        <v>829</v>
      </c>
      <c r="C2826" t="s">
        <v>6396</v>
      </c>
    </row>
    <row r="2827" spans="1:4" x14ac:dyDescent="0.25">
      <c r="A2827" s="2">
        <v>44298.451388888891</v>
      </c>
      <c r="B2827" t="s">
        <v>164</v>
      </c>
      <c r="C2827" t="s">
        <v>1249</v>
      </c>
    </row>
    <row r="2828" spans="1:4" x14ac:dyDescent="0.25">
      <c r="A2828" s="2">
        <v>44298.451388888891</v>
      </c>
      <c r="B2828" t="s">
        <v>162</v>
      </c>
      <c r="C2828" t="s">
        <v>1249</v>
      </c>
    </row>
    <row r="2829" spans="1:4" x14ac:dyDescent="0.25">
      <c r="A2829" s="2">
        <v>44298.451388888891</v>
      </c>
      <c r="B2829" t="s">
        <v>162</v>
      </c>
      <c r="C2829" t="s">
        <v>1249</v>
      </c>
    </row>
    <row r="2830" spans="1:4" x14ac:dyDescent="0.25">
      <c r="A2830" s="2">
        <v>44298.451388888891</v>
      </c>
      <c r="B2830" t="s">
        <v>164</v>
      </c>
      <c r="C2830" t="s">
        <v>1249</v>
      </c>
    </row>
    <row r="2831" spans="1:4" x14ac:dyDescent="0.25">
      <c r="A2831" s="2">
        <v>44298.451388888891</v>
      </c>
      <c r="B2831" t="s">
        <v>164</v>
      </c>
      <c r="C2831" t="s">
        <v>7190</v>
      </c>
    </row>
    <row r="2832" spans="1:4" x14ac:dyDescent="0.25">
      <c r="A2832" s="2">
        <v>44298.451388888891</v>
      </c>
      <c r="B2832" t="s">
        <v>164</v>
      </c>
      <c r="C2832" t="s">
        <v>6386</v>
      </c>
    </row>
    <row r="2833" spans="1:3" x14ac:dyDescent="0.25">
      <c r="A2833" s="2">
        <v>44298.451388888891</v>
      </c>
      <c r="B2833" t="s">
        <v>163</v>
      </c>
      <c r="C2833" t="s">
        <v>6396</v>
      </c>
    </row>
    <row r="2834" spans="1:3" x14ac:dyDescent="0.25">
      <c r="A2834" s="2">
        <v>44298.451388888891</v>
      </c>
      <c r="B2834" t="s">
        <v>164</v>
      </c>
      <c r="C2834" t="s">
        <v>1249</v>
      </c>
    </row>
    <row r="2835" spans="1:3" x14ac:dyDescent="0.25">
      <c r="A2835" s="2">
        <v>44298.451388888891</v>
      </c>
      <c r="B2835" t="s">
        <v>175</v>
      </c>
      <c r="C2835" t="s">
        <v>1249</v>
      </c>
    </row>
    <row r="2836" spans="1:3" x14ac:dyDescent="0.25">
      <c r="A2836" s="2">
        <v>44298.451388888891</v>
      </c>
      <c r="B2836" t="s">
        <v>175</v>
      </c>
      <c r="C2836" t="s">
        <v>1249</v>
      </c>
    </row>
    <row r="2837" spans="1:3" x14ac:dyDescent="0.25">
      <c r="A2837" s="2">
        <v>44298.451388888891</v>
      </c>
      <c r="B2837" t="s">
        <v>164</v>
      </c>
      <c r="C2837" t="s">
        <v>6399</v>
      </c>
    </row>
    <row r="2838" spans="1:3" x14ac:dyDescent="0.25">
      <c r="A2838" s="2">
        <v>44298.451388888891</v>
      </c>
      <c r="B2838" t="s">
        <v>163</v>
      </c>
      <c r="C2838" t="s">
        <v>1249</v>
      </c>
    </row>
    <row r="2839" spans="1:3" x14ac:dyDescent="0.25">
      <c r="A2839" s="2">
        <v>44298.451388888891</v>
      </c>
      <c r="B2839" t="s">
        <v>183</v>
      </c>
      <c r="C2839" t="s">
        <v>1249</v>
      </c>
    </row>
    <row r="2840" spans="1:3" x14ac:dyDescent="0.25">
      <c r="A2840" s="2">
        <v>44298.451388888891</v>
      </c>
      <c r="B2840" t="s">
        <v>3</v>
      </c>
      <c r="C2840" t="s">
        <v>6396</v>
      </c>
    </row>
    <row r="2841" spans="1:3" x14ac:dyDescent="0.25">
      <c r="A2841" s="2">
        <v>44298.451388888891</v>
      </c>
      <c r="B2841" t="s">
        <v>165</v>
      </c>
      <c r="C2841" t="s">
        <v>1249</v>
      </c>
    </row>
    <row r="2842" spans="1:3" x14ac:dyDescent="0.25">
      <c r="A2842" s="2">
        <v>44298.451388888891</v>
      </c>
      <c r="B2842" t="s">
        <v>165</v>
      </c>
      <c r="C2842" t="s">
        <v>194</v>
      </c>
    </row>
    <row r="2843" spans="1:3" x14ac:dyDescent="0.25">
      <c r="A2843" s="2">
        <v>44298.451388888891</v>
      </c>
      <c r="B2843" t="s">
        <v>184</v>
      </c>
      <c r="C2843" t="s">
        <v>6396</v>
      </c>
    </row>
    <row r="2844" spans="1:3" x14ac:dyDescent="0.25">
      <c r="A2844" s="2">
        <v>44298.451388888891</v>
      </c>
      <c r="B2844" t="s">
        <v>184</v>
      </c>
      <c r="C2844" t="s">
        <v>6396</v>
      </c>
    </row>
    <row r="2845" spans="1:3" x14ac:dyDescent="0.25">
      <c r="A2845" s="2">
        <v>44298.451388888891</v>
      </c>
      <c r="B2845" t="s">
        <v>162</v>
      </c>
      <c r="C2845" t="s">
        <v>4216</v>
      </c>
    </row>
    <row r="2846" spans="1:3" x14ac:dyDescent="0.25">
      <c r="A2846" s="2">
        <v>44298.451388888891</v>
      </c>
      <c r="B2846" t="s">
        <v>162</v>
      </c>
      <c r="C2846" t="s">
        <v>4216</v>
      </c>
    </row>
    <row r="2847" spans="1:3" x14ac:dyDescent="0.25">
      <c r="A2847" s="2">
        <v>44298.451388888891</v>
      </c>
      <c r="B2847" t="s">
        <v>164</v>
      </c>
      <c r="C2847" t="s">
        <v>1249</v>
      </c>
    </row>
    <row r="2848" spans="1:3" x14ac:dyDescent="0.25">
      <c r="A2848" s="2">
        <v>44298.451388888891</v>
      </c>
      <c r="B2848" t="s">
        <v>164</v>
      </c>
      <c r="C2848" t="s">
        <v>4216</v>
      </c>
    </row>
    <row r="2849" spans="1:3" x14ac:dyDescent="0.25">
      <c r="A2849" s="2">
        <v>44298.451388888891</v>
      </c>
      <c r="B2849" t="s">
        <v>183</v>
      </c>
      <c r="C2849" t="s">
        <v>1249</v>
      </c>
    </row>
    <row r="2850" spans="1:3" x14ac:dyDescent="0.25">
      <c r="A2850" s="2">
        <v>44298.451388888891</v>
      </c>
      <c r="B2850" t="s">
        <v>183</v>
      </c>
      <c r="C2850" t="s">
        <v>6386</v>
      </c>
    </row>
    <row r="2851" spans="1:3" x14ac:dyDescent="0.25">
      <c r="A2851" s="2">
        <v>44298.451388888891</v>
      </c>
      <c r="B2851" t="s">
        <v>183</v>
      </c>
      <c r="C2851" t="s">
        <v>6891</v>
      </c>
    </row>
    <row r="2852" spans="1:3" x14ac:dyDescent="0.25">
      <c r="A2852" s="2">
        <v>44298.451388888891</v>
      </c>
      <c r="B2852" t="s">
        <v>183</v>
      </c>
      <c r="C2852" t="s">
        <v>1249</v>
      </c>
    </row>
    <row r="2853" spans="1:3" x14ac:dyDescent="0.25">
      <c r="A2853" s="2">
        <v>44298.451388888891</v>
      </c>
      <c r="B2853" t="s">
        <v>163</v>
      </c>
      <c r="C2853" t="s">
        <v>9145</v>
      </c>
    </row>
    <row r="2854" spans="1:3" x14ac:dyDescent="0.25">
      <c r="A2854" s="2">
        <v>44298.451388888891</v>
      </c>
      <c r="B2854" t="s">
        <v>183</v>
      </c>
      <c r="C2854" t="s">
        <v>1249</v>
      </c>
    </row>
    <row r="2855" spans="1:3" x14ac:dyDescent="0.25">
      <c r="A2855" s="2">
        <v>44298.451388888891</v>
      </c>
      <c r="B2855" t="s">
        <v>183</v>
      </c>
      <c r="C2855" t="s">
        <v>1249</v>
      </c>
    </row>
    <row r="2856" spans="1:3" x14ac:dyDescent="0.25">
      <c r="A2856" s="2">
        <v>44298.451388888891</v>
      </c>
      <c r="B2856" t="s">
        <v>851</v>
      </c>
      <c r="C2856" t="s">
        <v>194</v>
      </c>
    </row>
    <row r="2857" spans="1:3" x14ac:dyDescent="0.25">
      <c r="A2857" s="2">
        <v>44298.451388888891</v>
      </c>
      <c r="B2857" t="s">
        <v>1131</v>
      </c>
      <c r="C2857" t="s">
        <v>1249</v>
      </c>
    </row>
    <row r="2858" spans="1:3" x14ac:dyDescent="0.25">
      <c r="A2858" s="2">
        <v>44298.451388888891</v>
      </c>
      <c r="B2858" t="s">
        <v>1131</v>
      </c>
      <c r="C2858" t="s">
        <v>1249</v>
      </c>
    </row>
    <row r="2859" spans="1:3" x14ac:dyDescent="0.25">
      <c r="A2859" s="2">
        <v>44298.451388888891</v>
      </c>
      <c r="B2859" t="s">
        <v>1131</v>
      </c>
      <c r="C2859" t="s">
        <v>9611</v>
      </c>
    </row>
    <row r="2860" spans="1:3" x14ac:dyDescent="0.25">
      <c r="A2860" s="2">
        <v>44298.451388888891</v>
      </c>
      <c r="B2860" t="s">
        <v>179</v>
      </c>
      <c r="C2860" t="s">
        <v>9714</v>
      </c>
    </row>
    <row r="2861" spans="1:3" x14ac:dyDescent="0.25">
      <c r="A2861" s="2">
        <v>44298.451388888891</v>
      </c>
      <c r="B2861" t="s">
        <v>183</v>
      </c>
      <c r="C2861" t="s">
        <v>6396</v>
      </c>
    </row>
    <row r="2862" spans="1:3" x14ac:dyDescent="0.25">
      <c r="A2862" s="2">
        <v>44298.451388888891</v>
      </c>
      <c r="B2862" t="s">
        <v>170</v>
      </c>
      <c r="C2862" t="s">
        <v>1249</v>
      </c>
    </row>
    <row r="2863" spans="1:3" x14ac:dyDescent="0.25">
      <c r="A2863" s="2">
        <v>44298.451388888891</v>
      </c>
      <c r="B2863" t="s">
        <v>170</v>
      </c>
      <c r="C2863" t="s">
        <v>9788</v>
      </c>
    </row>
    <row r="2864" spans="1:3" x14ac:dyDescent="0.25">
      <c r="A2864" s="2">
        <v>44298.451388888891</v>
      </c>
      <c r="B2864" t="s">
        <v>170</v>
      </c>
      <c r="C2864" t="s">
        <v>9789</v>
      </c>
    </row>
    <row r="2865" spans="1:4" x14ac:dyDescent="0.25">
      <c r="A2865" s="2">
        <v>44298.451388888891</v>
      </c>
      <c r="B2865" t="s">
        <v>829</v>
      </c>
      <c r="D2865" t="s">
        <v>820</v>
      </c>
    </row>
    <row r="2866" spans="1:4" x14ac:dyDescent="0.25">
      <c r="A2866" s="2">
        <v>44298.451388888891</v>
      </c>
      <c r="B2866" t="s">
        <v>164</v>
      </c>
      <c r="D2866" t="s">
        <v>865</v>
      </c>
    </row>
    <row r="2867" spans="1:4" x14ac:dyDescent="0.25">
      <c r="A2867" s="2">
        <v>44298.451388888891</v>
      </c>
      <c r="B2867" t="s">
        <v>162</v>
      </c>
      <c r="D2867" t="s">
        <v>875</v>
      </c>
    </row>
    <row r="2868" spans="1:4" x14ac:dyDescent="0.25">
      <c r="A2868" s="2">
        <v>44298.451388888891</v>
      </c>
      <c r="B2868" t="s">
        <v>162</v>
      </c>
      <c r="D2868" t="s">
        <v>820</v>
      </c>
    </row>
    <row r="2869" spans="1:4" x14ac:dyDescent="0.25">
      <c r="A2869" s="2">
        <v>44298.451388888891</v>
      </c>
      <c r="B2869" t="s">
        <v>164</v>
      </c>
      <c r="D2869" t="s">
        <v>820</v>
      </c>
    </row>
    <row r="2870" spans="1:4" x14ac:dyDescent="0.25">
      <c r="A2870" s="2">
        <v>44298.451388888891</v>
      </c>
      <c r="B2870" t="s">
        <v>164</v>
      </c>
      <c r="D2870" t="s">
        <v>866</v>
      </c>
    </row>
    <row r="2871" spans="1:4" x14ac:dyDescent="0.25">
      <c r="A2871" s="2">
        <v>44298.451388888891</v>
      </c>
      <c r="B2871" t="s">
        <v>164</v>
      </c>
      <c r="D2871" t="s">
        <v>822</v>
      </c>
    </row>
    <row r="2872" spans="1:4" x14ac:dyDescent="0.25">
      <c r="A2872" s="2">
        <v>44298.451388888891</v>
      </c>
      <c r="B2872" t="s">
        <v>163</v>
      </c>
      <c r="D2872" t="s">
        <v>820</v>
      </c>
    </row>
    <row r="2873" spans="1:4" x14ac:dyDescent="0.25">
      <c r="A2873" s="2">
        <v>44298.451388888891</v>
      </c>
      <c r="B2873" t="s">
        <v>164</v>
      </c>
      <c r="D2873" t="s">
        <v>820</v>
      </c>
    </row>
    <row r="2874" spans="1:4" x14ac:dyDescent="0.25">
      <c r="A2874" s="2">
        <v>44298.451388888891</v>
      </c>
      <c r="B2874" t="s">
        <v>175</v>
      </c>
      <c r="D2874" t="s">
        <v>919</v>
      </c>
    </row>
    <row r="2875" spans="1:4" x14ac:dyDescent="0.25">
      <c r="A2875" s="2">
        <v>44298.451388888891</v>
      </c>
      <c r="B2875" t="s">
        <v>175</v>
      </c>
      <c r="D2875" t="s">
        <v>820</v>
      </c>
    </row>
    <row r="2876" spans="1:4" x14ac:dyDescent="0.25">
      <c r="A2876" s="2">
        <v>44298.451388888891</v>
      </c>
      <c r="B2876" t="s">
        <v>164</v>
      </c>
      <c r="D2876" t="s">
        <v>865</v>
      </c>
    </row>
    <row r="2877" spans="1:4" x14ac:dyDescent="0.25">
      <c r="A2877" s="2">
        <v>44298.451388888891</v>
      </c>
      <c r="B2877" t="s">
        <v>163</v>
      </c>
      <c r="D2877" t="s">
        <v>820</v>
      </c>
    </row>
    <row r="2878" spans="1:4" x14ac:dyDescent="0.25">
      <c r="A2878" s="2">
        <v>44298.451388888891</v>
      </c>
      <c r="B2878" t="s">
        <v>183</v>
      </c>
      <c r="D2878" t="s">
        <v>820</v>
      </c>
    </row>
    <row r="2879" spans="1:4" x14ac:dyDescent="0.25">
      <c r="A2879" s="2">
        <v>44298.451388888891</v>
      </c>
      <c r="B2879" t="s">
        <v>3</v>
      </c>
      <c r="D2879" t="s">
        <v>820</v>
      </c>
    </row>
    <row r="2880" spans="1:4" x14ac:dyDescent="0.25">
      <c r="A2880" s="2">
        <v>44298.451388888891</v>
      </c>
      <c r="B2880" t="s">
        <v>165</v>
      </c>
      <c r="D2880" t="s">
        <v>837</v>
      </c>
    </row>
    <row r="2881" spans="1:4" x14ac:dyDescent="0.25">
      <c r="A2881" s="2">
        <v>44298.451388888891</v>
      </c>
      <c r="B2881" t="s">
        <v>165</v>
      </c>
      <c r="D2881" t="s">
        <v>961</v>
      </c>
    </row>
    <row r="2882" spans="1:4" x14ac:dyDescent="0.25">
      <c r="A2882" s="2">
        <v>44298.451388888891</v>
      </c>
      <c r="B2882" t="s">
        <v>184</v>
      </c>
      <c r="D2882" t="s">
        <v>1011</v>
      </c>
    </row>
    <row r="2883" spans="1:4" x14ac:dyDescent="0.25">
      <c r="A2883" s="2">
        <v>44298.451388888891</v>
      </c>
      <c r="B2883" t="s">
        <v>184</v>
      </c>
      <c r="D2883" t="s">
        <v>820</v>
      </c>
    </row>
    <row r="2884" spans="1:4" x14ac:dyDescent="0.25">
      <c r="A2884" s="2">
        <v>44298.451388888891</v>
      </c>
      <c r="B2884" t="s">
        <v>162</v>
      </c>
      <c r="D2884" t="s">
        <v>875</v>
      </c>
    </row>
    <row r="2885" spans="1:4" x14ac:dyDescent="0.25">
      <c r="A2885" s="2">
        <v>44298.451388888891</v>
      </c>
      <c r="B2885" t="s">
        <v>162</v>
      </c>
      <c r="D2885" t="s">
        <v>820</v>
      </c>
    </row>
    <row r="2886" spans="1:4" x14ac:dyDescent="0.25">
      <c r="A2886" s="2">
        <v>44298.451388888891</v>
      </c>
      <c r="B2886" t="s">
        <v>164</v>
      </c>
      <c r="D2886" t="s">
        <v>865</v>
      </c>
    </row>
    <row r="2887" spans="1:4" x14ac:dyDescent="0.25">
      <c r="A2887" s="2">
        <v>44298.451388888891</v>
      </c>
      <c r="B2887" t="s">
        <v>164</v>
      </c>
      <c r="D2887" t="s">
        <v>820</v>
      </c>
    </row>
    <row r="2888" spans="1:4" x14ac:dyDescent="0.25">
      <c r="A2888" s="2">
        <v>44298.451388888891</v>
      </c>
      <c r="B2888" t="s">
        <v>183</v>
      </c>
      <c r="D2888" t="s">
        <v>943</v>
      </c>
    </row>
    <row r="2889" spans="1:4" x14ac:dyDescent="0.25">
      <c r="A2889" s="2">
        <v>44298.451388888891</v>
      </c>
      <c r="B2889" t="s">
        <v>183</v>
      </c>
      <c r="D2889" t="s">
        <v>820</v>
      </c>
    </row>
    <row r="2890" spans="1:4" x14ac:dyDescent="0.25">
      <c r="A2890" s="2">
        <v>44298.451388888891</v>
      </c>
      <c r="B2890" t="s">
        <v>183</v>
      </c>
      <c r="D2890" t="s">
        <v>889</v>
      </c>
    </row>
    <row r="2891" spans="1:4" x14ac:dyDescent="0.25">
      <c r="A2891" s="2">
        <v>44298.451388888891</v>
      </c>
      <c r="B2891" t="s">
        <v>183</v>
      </c>
      <c r="D2891" t="s">
        <v>943</v>
      </c>
    </row>
    <row r="2892" spans="1:4" x14ac:dyDescent="0.25">
      <c r="A2892" s="2">
        <v>44298.451388888891</v>
      </c>
      <c r="B2892" t="s">
        <v>163</v>
      </c>
      <c r="D2892" t="s">
        <v>956</v>
      </c>
    </row>
    <row r="2893" spans="1:4" x14ac:dyDescent="0.25">
      <c r="A2893" s="2">
        <v>44298.451388888891</v>
      </c>
      <c r="B2893" t="s">
        <v>183</v>
      </c>
      <c r="D2893" t="s">
        <v>943</v>
      </c>
    </row>
    <row r="2894" spans="1:4" x14ac:dyDescent="0.25">
      <c r="A2894" s="2">
        <v>44298.451388888891</v>
      </c>
      <c r="B2894" t="s">
        <v>183</v>
      </c>
      <c r="D2894" t="s">
        <v>820</v>
      </c>
    </row>
    <row r="2895" spans="1:4" x14ac:dyDescent="0.25">
      <c r="A2895" s="2">
        <v>44298.451388888891</v>
      </c>
      <c r="B2895" t="s">
        <v>851</v>
      </c>
      <c r="D2895" t="s">
        <v>961</v>
      </c>
    </row>
    <row r="2896" spans="1:4" x14ac:dyDescent="0.25">
      <c r="A2896" s="2">
        <v>44298.451388888891</v>
      </c>
      <c r="B2896" t="s">
        <v>1131</v>
      </c>
      <c r="D2896" t="s">
        <v>1132</v>
      </c>
    </row>
    <row r="2897" spans="1:4" x14ac:dyDescent="0.25">
      <c r="A2897" s="2">
        <v>44298.451388888891</v>
      </c>
      <c r="B2897" t="s">
        <v>1131</v>
      </c>
      <c r="D2897" t="s">
        <v>820</v>
      </c>
    </row>
    <row r="2898" spans="1:4" x14ac:dyDescent="0.25">
      <c r="A2898" s="2">
        <v>44298.451388888891</v>
      </c>
      <c r="B2898" t="s">
        <v>1131</v>
      </c>
      <c r="D2898" t="s">
        <v>1133</v>
      </c>
    </row>
    <row r="2899" spans="1:4" x14ac:dyDescent="0.25">
      <c r="A2899" s="2">
        <v>44298.451388888891</v>
      </c>
      <c r="B2899" t="s">
        <v>179</v>
      </c>
      <c r="D2899" t="s">
        <v>994</v>
      </c>
    </row>
    <row r="2900" spans="1:4" x14ac:dyDescent="0.25">
      <c r="A2900" s="2">
        <v>44298.451388888891</v>
      </c>
      <c r="B2900" t="s">
        <v>183</v>
      </c>
      <c r="D2900" t="s">
        <v>943</v>
      </c>
    </row>
    <row r="2901" spans="1:4" x14ac:dyDescent="0.25">
      <c r="A2901" s="2">
        <v>44298.451388888891</v>
      </c>
      <c r="B2901" t="s">
        <v>170</v>
      </c>
      <c r="D2901" t="s">
        <v>820</v>
      </c>
    </row>
    <row r="2902" spans="1:4" x14ac:dyDescent="0.25">
      <c r="A2902" s="2">
        <v>44298.451388888891</v>
      </c>
      <c r="B2902" t="s">
        <v>170</v>
      </c>
      <c r="D2902" t="s">
        <v>924</v>
      </c>
    </row>
    <row r="2903" spans="1:4" x14ac:dyDescent="0.25">
      <c r="A2903" s="2">
        <v>44298.451388888891</v>
      </c>
      <c r="B2903" t="s">
        <v>170</v>
      </c>
      <c r="D2903" t="s">
        <v>822</v>
      </c>
    </row>
    <row r="2904" spans="1:4" x14ac:dyDescent="0.25">
      <c r="A2904" s="2">
        <v>44298.45208333333</v>
      </c>
      <c r="B2904" t="s">
        <v>173</v>
      </c>
      <c r="C2904" t="s">
        <v>1249</v>
      </c>
    </row>
    <row r="2905" spans="1:4" x14ac:dyDescent="0.25">
      <c r="A2905" s="2">
        <v>44298.45208333333</v>
      </c>
      <c r="B2905" t="s">
        <v>173</v>
      </c>
      <c r="C2905" t="s">
        <v>6457</v>
      </c>
    </row>
    <row r="2906" spans="1:4" x14ac:dyDescent="0.25">
      <c r="A2906" s="2">
        <v>44298.45208333333</v>
      </c>
      <c r="B2906" t="s">
        <v>164</v>
      </c>
      <c r="C2906" t="s">
        <v>7191</v>
      </c>
    </row>
    <row r="2907" spans="1:4" x14ac:dyDescent="0.25">
      <c r="A2907" s="2">
        <v>44298.45208333333</v>
      </c>
      <c r="B2907" t="s">
        <v>164</v>
      </c>
      <c r="C2907" t="s">
        <v>6637</v>
      </c>
    </row>
    <row r="2908" spans="1:4" x14ac:dyDescent="0.25">
      <c r="A2908" s="2">
        <v>44298.45208333333</v>
      </c>
      <c r="B2908" t="s">
        <v>175</v>
      </c>
      <c r="C2908" t="s">
        <v>7563</v>
      </c>
    </row>
    <row r="2909" spans="1:4" x14ac:dyDescent="0.25">
      <c r="A2909" s="2">
        <v>44298.45208333333</v>
      </c>
      <c r="B2909" t="s">
        <v>164</v>
      </c>
      <c r="C2909" t="s">
        <v>6399</v>
      </c>
    </row>
    <row r="2910" spans="1:4" x14ac:dyDescent="0.25">
      <c r="A2910" s="2">
        <v>44298.45208333333</v>
      </c>
      <c r="B2910" t="s">
        <v>183</v>
      </c>
      <c r="C2910" t="s">
        <v>7961</v>
      </c>
    </row>
    <row r="2911" spans="1:4" x14ac:dyDescent="0.25">
      <c r="A2911" s="2">
        <v>44298.45208333333</v>
      </c>
      <c r="B2911" t="s">
        <v>165</v>
      </c>
      <c r="C2911" t="s">
        <v>8249</v>
      </c>
    </row>
    <row r="2912" spans="1:4" x14ac:dyDescent="0.25">
      <c r="A2912" s="2">
        <v>44298.45208333333</v>
      </c>
      <c r="B2912" t="s">
        <v>184</v>
      </c>
      <c r="C2912" t="s">
        <v>7893</v>
      </c>
    </row>
    <row r="2913" spans="1:4" x14ac:dyDescent="0.25">
      <c r="A2913" s="2">
        <v>44298.45208333333</v>
      </c>
      <c r="B2913" t="s">
        <v>183</v>
      </c>
      <c r="C2913" t="s">
        <v>8998</v>
      </c>
    </row>
    <row r="2914" spans="1:4" x14ac:dyDescent="0.25">
      <c r="A2914" s="2">
        <v>44298.45208333333</v>
      </c>
      <c r="B2914" t="s">
        <v>183</v>
      </c>
      <c r="C2914" t="s">
        <v>1538</v>
      </c>
    </row>
    <row r="2915" spans="1:4" x14ac:dyDescent="0.25">
      <c r="A2915" s="2">
        <v>44298.45208333333</v>
      </c>
      <c r="B2915" t="s">
        <v>183</v>
      </c>
      <c r="C2915" t="s">
        <v>1249</v>
      </c>
    </row>
    <row r="2916" spans="1:4" x14ac:dyDescent="0.25">
      <c r="A2916" s="2">
        <v>44298.45208333333</v>
      </c>
      <c r="B2916" t="s">
        <v>183</v>
      </c>
      <c r="C2916" t="s">
        <v>9127</v>
      </c>
    </row>
    <row r="2917" spans="1:4" x14ac:dyDescent="0.25">
      <c r="A2917" s="2">
        <v>44298.45208333333</v>
      </c>
      <c r="B2917" t="s">
        <v>163</v>
      </c>
      <c r="C2917" t="s">
        <v>6920</v>
      </c>
    </row>
    <row r="2918" spans="1:4" x14ac:dyDescent="0.25">
      <c r="A2918" s="2">
        <v>44298.45208333333</v>
      </c>
      <c r="B2918" t="s">
        <v>183</v>
      </c>
      <c r="C2918" t="s">
        <v>9220</v>
      </c>
    </row>
    <row r="2919" spans="1:4" x14ac:dyDescent="0.25">
      <c r="A2919" s="2">
        <v>44298.45208333333</v>
      </c>
      <c r="B2919" t="s">
        <v>851</v>
      </c>
      <c r="C2919" t="s">
        <v>9493</v>
      </c>
    </row>
    <row r="2920" spans="1:4" x14ac:dyDescent="0.25">
      <c r="A2920" s="2">
        <v>44298.45208333333</v>
      </c>
      <c r="B2920" t="s">
        <v>1131</v>
      </c>
      <c r="C2920" t="s">
        <v>4216</v>
      </c>
    </row>
    <row r="2921" spans="1:4" x14ac:dyDescent="0.25">
      <c r="A2921" s="2">
        <v>44298.45208333333</v>
      </c>
      <c r="B2921" t="s">
        <v>179</v>
      </c>
      <c r="C2921" t="s">
        <v>9715</v>
      </c>
    </row>
    <row r="2922" spans="1:4" x14ac:dyDescent="0.25">
      <c r="A2922" s="2">
        <v>44298.45208333333</v>
      </c>
      <c r="B2922" t="s">
        <v>183</v>
      </c>
      <c r="C2922" t="s">
        <v>6396</v>
      </c>
    </row>
    <row r="2923" spans="1:4" x14ac:dyDescent="0.25">
      <c r="A2923" s="2">
        <v>44298.45208333333</v>
      </c>
      <c r="B2923" t="s">
        <v>173</v>
      </c>
      <c r="C2923" t="s">
        <v>10036</v>
      </c>
    </row>
    <row r="2924" spans="1:4" x14ac:dyDescent="0.25">
      <c r="A2924" s="2">
        <v>44298.45208333333</v>
      </c>
      <c r="B2924" t="s">
        <v>175</v>
      </c>
      <c r="C2924" t="s">
        <v>1249</v>
      </c>
    </row>
    <row r="2925" spans="1:4" x14ac:dyDescent="0.25">
      <c r="A2925" s="2">
        <v>44298.45208333333</v>
      </c>
      <c r="B2925" t="s">
        <v>173</v>
      </c>
      <c r="D2925" t="s">
        <v>820</v>
      </c>
    </row>
    <row r="2926" spans="1:4" x14ac:dyDescent="0.25">
      <c r="A2926" s="2">
        <v>44298.45208333333</v>
      </c>
      <c r="B2926" t="s">
        <v>173</v>
      </c>
      <c r="D2926" t="s">
        <v>863</v>
      </c>
    </row>
    <row r="2927" spans="1:4" x14ac:dyDescent="0.25">
      <c r="A2927" s="2">
        <v>44298.45208333333</v>
      </c>
      <c r="B2927" t="s">
        <v>164</v>
      </c>
      <c r="D2927" t="s">
        <v>890</v>
      </c>
    </row>
    <row r="2928" spans="1:4" x14ac:dyDescent="0.25">
      <c r="A2928" s="2">
        <v>44298.45208333333</v>
      </c>
      <c r="B2928" t="s">
        <v>164</v>
      </c>
      <c r="D2928" t="s">
        <v>958</v>
      </c>
    </row>
    <row r="2929" spans="1:4" x14ac:dyDescent="0.25">
      <c r="A2929" s="2">
        <v>44298.45208333333</v>
      </c>
      <c r="B2929" t="s">
        <v>175</v>
      </c>
      <c r="D2929" t="s">
        <v>920</v>
      </c>
    </row>
    <row r="2930" spans="1:4" x14ac:dyDescent="0.25">
      <c r="A2930" s="2">
        <v>44298.45208333333</v>
      </c>
      <c r="B2930" t="s">
        <v>164</v>
      </c>
      <c r="D2930" t="s">
        <v>820</v>
      </c>
    </row>
    <row r="2931" spans="1:4" x14ac:dyDescent="0.25">
      <c r="A2931" s="2">
        <v>44298.45208333333</v>
      </c>
      <c r="B2931" t="s">
        <v>183</v>
      </c>
      <c r="D2931" t="s">
        <v>889</v>
      </c>
    </row>
    <row r="2932" spans="1:4" x14ac:dyDescent="0.25">
      <c r="A2932" s="2">
        <v>44298.45208333333</v>
      </c>
      <c r="B2932" t="s">
        <v>165</v>
      </c>
      <c r="D2932" t="s">
        <v>1015</v>
      </c>
    </row>
    <row r="2933" spans="1:4" x14ac:dyDescent="0.25">
      <c r="A2933" s="2">
        <v>44298.45208333333</v>
      </c>
      <c r="B2933" t="s">
        <v>184</v>
      </c>
      <c r="D2933" t="s">
        <v>930</v>
      </c>
    </row>
    <row r="2934" spans="1:4" x14ac:dyDescent="0.25">
      <c r="A2934" s="2">
        <v>44298.45208333333</v>
      </c>
      <c r="B2934" t="s">
        <v>183</v>
      </c>
      <c r="D2934" t="s">
        <v>1111</v>
      </c>
    </row>
    <row r="2935" spans="1:4" x14ac:dyDescent="0.25">
      <c r="A2935" s="2">
        <v>44298.45208333333</v>
      </c>
      <c r="B2935" t="s">
        <v>183</v>
      </c>
      <c r="D2935" t="s">
        <v>958</v>
      </c>
    </row>
    <row r="2936" spans="1:4" x14ac:dyDescent="0.25">
      <c r="A2936" s="2">
        <v>44298.45208333333</v>
      </c>
      <c r="B2936" t="s">
        <v>183</v>
      </c>
      <c r="D2936" t="s">
        <v>820</v>
      </c>
    </row>
    <row r="2937" spans="1:4" x14ac:dyDescent="0.25">
      <c r="A2937" s="2">
        <v>44298.45208333333</v>
      </c>
      <c r="B2937" t="s">
        <v>183</v>
      </c>
      <c r="D2937" t="s">
        <v>889</v>
      </c>
    </row>
    <row r="2938" spans="1:4" x14ac:dyDescent="0.25">
      <c r="A2938" s="2">
        <v>44298.45208333333</v>
      </c>
      <c r="B2938" t="s">
        <v>163</v>
      </c>
      <c r="D2938" t="s">
        <v>820</v>
      </c>
    </row>
    <row r="2939" spans="1:4" x14ac:dyDescent="0.25">
      <c r="A2939" s="2">
        <v>44298.45208333333</v>
      </c>
      <c r="B2939" t="s">
        <v>851</v>
      </c>
      <c r="D2939" t="s">
        <v>1093</v>
      </c>
    </row>
    <row r="2940" spans="1:4" x14ac:dyDescent="0.25">
      <c r="A2940" s="2">
        <v>44298.45208333333</v>
      </c>
      <c r="B2940" t="s">
        <v>1131</v>
      </c>
      <c r="D2940" t="s">
        <v>822</v>
      </c>
    </row>
    <row r="2941" spans="1:4" x14ac:dyDescent="0.25">
      <c r="A2941" s="2">
        <v>44298.45208333333</v>
      </c>
      <c r="B2941" t="s">
        <v>179</v>
      </c>
      <c r="D2941" t="s">
        <v>890</v>
      </c>
    </row>
    <row r="2942" spans="1:4" x14ac:dyDescent="0.25">
      <c r="A2942" s="2">
        <v>44298.45208333333</v>
      </c>
      <c r="B2942" t="s">
        <v>183</v>
      </c>
      <c r="D2942" t="s">
        <v>820</v>
      </c>
    </row>
    <row r="2943" spans="1:4" x14ac:dyDescent="0.25">
      <c r="A2943" s="2">
        <v>44298.45208333333</v>
      </c>
      <c r="B2943" t="s">
        <v>173</v>
      </c>
      <c r="D2943" t="s">
        <v>820</v>
      </c>
    </row>
    <row r="2944" spans="1:4" x14ac:dyDescent="0.25">
      <c r="A2944" s="2">
        <v>44298.45208333333</v>
      </c>
      <c r="B2944" t="s">
        <v>175</v>
      </c>
      <c r="D2944" t="s">
        <v>919</v>
      </c>
    </row>
    <row r="2945" spans="1:3" x14ac:dyDescent="0.25">
      <c r="A2945" s="2">
        <v>44298.452777777777</v>
      </c>
      <c r="B2945" t="s">
        <v>829</v>
      </c>
      <c r="C2945" t="s">
        <v>6397</v>
      </c>
    </row>
    <row r="2946" spans="1:3" x14ac:dyDescent="0.25">
      <c r="A2946" s="2">
        <v>44298.452777777777</v>
      </c>
      <c r="B2946" t="s">
        <v>164</v>
      </c>
      <c r="C2946" t="s">
        <v>1249</v>
      </c>
    </row>
    <row r="2947" spans="1:3" x14ac:dyDescent="0.25">
      <c r="A2947" s="2">
        <v>44298.452777777777</v>
      </c>
      <c r="B2947" t="s">
        <v>162</v>
      </c>
      <c r="C2947" t="s">
        <v>6829</v>
      </c>
    </row>
    <row r="2948" spans="1:3" x14ac:dyDescent="0.25">
      <c r="A2948" s="2">
        <v>44298.452777777777</v>
      </c>
      <c r="B2948" t="s">
        <v>164</v>
      </c>
      <c r="C2948" t="s">
        <v>7192</v>
      </c>
    </row>
    <row r="2949" spans="1:3" x14ac:dyDescent="0.25">
      <c r="A2949" s="2">
        <v>44298.452777777777</v>
      </c>
      <c r="B2949" t="s">
        <v>164</v>
      </c>
      <c r="C2949" t="s">
        <v>7018</v>
      </c>
    </row>
    <row r="2950" spans="1:3" x14ac:dyDescent="0.25">
      <c r="A2950" s="2">
        <v>44298.452777777777</v>
      </c>
      <c r="B2950" t="s">
        <v>164</v>
      </c>
      <c r="C2950" t="s">
        <v>7193</v>
      </c>
    </row>
    <row r="2951" spans="1:3" x14ac:dyDescent="0.25">
      <c r="A2951" s="2">
        <v>44298.452777777777</v>
      </c>
      <c r="B2951" t="s">
        <v>163</v>
      </c>
      <c r="C2951" t="s">
        <v>7307</v>
      </c>
    </row>
    <row r="2952" spans="1:3" x14ac:dyDescent="0.25">
      <c r="A2952" s="2">
        <v>44298.452777777777</v>
      </c>
      <c r="B2952" t="s">
        <v>164</v>
      </c>
      <c r="C2952" t="s">
        <v>7357</v>
      </c>
    </row>
    <row r="2953" spans="1:3" x14ac:dyDescent="0.25">
      <c r="A2953" s="2">
        <v>44298.452777777777</v>
      </c>
      <c r="B2953" t="s">
        <v>175</v>
      </c>
      <c r="C2953" t="s">
        <v>7564</v>
      </c>
    </row>
    <row r="2954" spans="1:3" x14ac:dyDescent="0.25">
      <c r="A2954" s="2">
        <v>44298.452777777777</v>
      </c>
      <c r="B2954" t="s">
        <v>183</v>
      </c>
      <c r="C2954" t="s">
        <v>194</v>
      </c>
    </row>
    <row r="2955" spans="1:3" x14ac:dyDescent="0.25">
      <c r="A2955" s="2">
        <v>44298.452777777777</v>
      </c>
      <c r="B2955" t="s">
        <v>165</v>
      </c>
      <c r="C2955" t="s">
        <v>1249</v>
      </c>
    </row>
    <row r="2956" spans="1:3" x14ac:dyDescent="0.25">
      <c r="A2956" s="2">
        <v>44298.452777777777</v>
      </c>
      <c r="B2956" t="s">
        <v>184</v>
      </c>
      <c r="C2956" t="s">
        <v>194</v>
      </c>
    </row>
    <row r="2957" spans="1:3" x14ac:dyDescent="0.25">
      <c r="A2957" s="2">
        <v>44298.452777777777</v>
      </c>
      <c r="B2957" t="s">
        <v>184</v>
      </c>
      <c r="C2957" t="s">
        <v>8525</v>
      </c>
    </row>
    <row r="2958" spans="1:3" x14ac:dyDescent="0.25">
      <c r="A2958" s="2">
        <v>44298.452777777777</v>
      </c>
      <c r="B2958" t="s">
        <v>162</v>
      </c>
      <c r="C2958" t="s">
        <v>8704</v>
      </c>
    </row>
    <row r="2959" spans="1:3" x14ac:dyDescent="0.25">
      <c r="A2959" s="2">
        <v>44298.452777777777</v>
      </c>
      <c r="B2959" t="s">
        <v>183</v>
      </c>
      <c r="C2959" t="s">
        <v>8999</v>
      </c>
    </row>
    <row r="2960" spans="1:3" x14ac:dyDescent="0.25">
      <c r="A2960" s="2">
        <v>44298.452777777777</v>
      </c>
      <c r="B2960" t="s">
        <v>183</v>
      </c>
      <c r="C2960" t="s">
        <v>1249</v>
      </c>
    </row>
    <row r="2961" spans="1:3" x14ac:dyDescent="0.25">
      <c r="A2961" s="2">
        <v>44298.452777777777</v>
      </c>
      <c r="B2961" t="s">
        <v>163</v>
      </c>
      <c r="C2961" t="s">
        <v>9146</v>
      </c>
    </row>
    <row r="2962" spans="1:3" x14ac:dyDescent="0.25">
      <c r="A2962" s="2">
        <v>44298.452777777777</v>
      </c>
      <c r="B2962" t="s">
        <v>851</v>
      </c>
      <c r="C2962" t="s">
        <v>4216</v>
      </c>
    </row>
    <row r="2963" spans="1:3" x14ac:dyDescent="0.25">
      <c r="A2963" s="2">
        <v>44298.452777777777</v>
      </c>
      <c r="B2963" t="s">
        <v>1131</v>
      </c>
      <c r="C2963" t="s">
        <v>9612</v>
      </c>
    </row>
    <row r="2964" spans="1:3" x14ac:dyDescent="0.25">
      <c r="A2964" s="2">
        <v>44298.452777777777</v>
      </c>
      <c r="B2964" t="s">
        <v>1131</v>
      </c>
      <c r="C2964" t="s">
        <v>9613</v>
      </c>
    </row>
    <row r="2965" spans="1:3" x14ac:dyDescent="0.25">
      <c r="A2965" s="2">
        <v>44298.452777777777</v>
      </c>
      <c r="B2965" t="s">
        <v>1131</v>
      </c>
      <c r="C2965" t="s">
        <v>9614</v>
      </c>
    </row>
    <row r="2966" spans="1:3" x14ac:dyDescent="0.25">
      <c r="A2966" s="2">
        <v>44298.452777777777</v>
      </c>
      <c r="B2966" t="s">
        <v>174</v>
      </c>
      <c r="C2966" t="s">
        <v>9681</v>
      </c>
    </row>
    <row r="2967" spans="1:3" x14ac:dyDescent="0.25">
      <c r="A2967" s="2">
        <v>44298.452777777777</v>
      </c>
      <c r="B2967" t="s">
        <v>179</v>
      </c>
      <c r="C2967" t="s">
        <v>9716</v>
      </c>
    </row>
    <row r="2968" spans="1:3" x14ac:dyDescent="0.25">
      <c r="A2968" s="2">
        <v>44298.452777777777</v>
      </c>
      <c r="B2968" t="s">
        <v>183</v>
      </c>
      <c r="C2968" t="s">
        <v>9749</v>
      </c>
    </row>
    <row r="2969" spans="1:3" x14ac:dyDescent="0.25">
      <c r="A2969" s="2">
        <v>44298.452777777777</v>
      </c>
      <c r="B2969" t="s">
        <v>170</v>
      </c>
      <c r="C2969" t="s">
        <v>9790</v>
      </c>
    </row>
    <row r="2970" spans="1:3" x14ac:dyDescent="0.25">
      <c r="A2970" s="2">
        <v>44298.452777777777</v>
      </c>
      <c r="B2970" t="s">
        <v>170</v>
      </c>
      <c r="C2970" t="s">
        <v>194</v>
      </c>
    </row>
    <row r="2971" spans="1:3" x14ac:dyDescent="0.25">
      <c r="A2971" s="2">
        <v>44298.452777777777</v>
      </c>
      <c r="B2971" t="s">
        <v>170</v>
      </c>
      <c r="C2971" t="s">
        <v>9791</v>
      </c>
    </row>
    <row r="2972" spans="1:3" x14ac:dyDescent="0.25">
      <c r="A2972" s="2">
        <v>44298.452777777777</v>
      </c>
      <c r="B2972" t="s">
        <v>170</v>
      </c>
      <c r="C2972" t="s">
        <v>194</v>
      </c>
    </row>
    <row r="2973" spans="1:3" x14ac:dyDescent="0.25">
      <c r="A2973" s="2">
        <v>44298.452777777777</v>
      </c>
      <c r="B2973" t="s">
        <v>173</v>
      </c>
      <c r="C2973" t="s">
        <v>10037</v>
      </c>
    </row>
    <row r="2974" spans="1:3" x14ac:dyDescent="0.25">
      <c r="A2974" s="2">
        <v>44298.452777777777</v>
      </c>
      <c r="B2974" t="s">
        <v>175</v>
      </c>
      <c r="C2974" t="s">
        <v>1249</v>
      </c>
    </row>
    <row r="2975" spans="1:3" x14ac:dyDescent="0.25">
      <c r="A2975" s="2">
        <v>44298.452777777777</v>
      </c>
      <c r="B2975" t="s">
        <v>175</v>
      </c>
      <c r="C2975" t="s">
        <v>10226</v>
      </c>
    </row>
    <row r="2976" spans="1:3" x14ac:dyDescent="0.25">
      <c r="A2976" s="2">
        <v>44298.452777777777</v>
      </c>
      <c r="B2976" t="s">
        <v>175</v>
      </c>
      <c r="C2976" t="s">
        <v>1249</v>
      </c>
    </row>
    <row r="2977" spans="1:4" x14ac:dyDescent="0.25">
      <c r="A2977" s="2">
        <v>44298.452777777777</v>
      </c>
      <c r="B2977" t="s">
        <v>175</v>
      </c>
      <c r="C2977" t="s">
        <v>1249</v>
      </c>
    </row>
    <row r="2978" spans="1:4" x14ac:dyDescent="0.25">
      <c r="A2978" s="2">
        <v>44298.452777777777</v>
      </c>
      <c r="B2978" t="s">
        <v>829</v>
      </c>
      <c r="D2978" t="s">
        <v>831</v>
      </c>
    </row>
    <row r="2979" spans="1:4" x14ac:dyDescent="0.25">
      <c r="A2979" s="2">
        <v>44298.452777777777</v>
      </c>
      <c r="B2979" t="s">
        <v>164</v>
      </c>
      <c r="D2979" t="s">
        <v>820</v>
      </c>
    </row>
    <row r="2980" spans="1:4" x14ac:dyDescent="0.25">
      <c r="A2980" s="2">
        <v>44298.452777777777</v>
      </c>
      <c r="B2980" t="s">
        <v>162</v>
      </c>
      <c r="D2980" t="s">
        <v>939</v>
      </c>
    </row>
    <row r="2981" spans="1:4" x14ac:dyDescent="0.25">
      <c r="A2981" s="2">
        <v>44298.452777777777</v>
      </c>
      <c r="B2981" t="s">
        <v>164</v>
      </c>
      <c r="D2981" t="s">
        <v>825</v>
      </c>
    </row>
    <row r="2982" spans="1:4" x14ac:dyDescent="0.25">
      <c r="A2982" s="2">
        <v>44298.452777777777</v>
      </c>
      <c r="B2982" t="s">
        <v>164</v>
      </c>
      <c r="D2982" t="s">
        <v>826</v>
      </c>
    </row>
    <row r="2983" spans="1:4" x14ac:dyDescent="0.25">
      <c r="A2983" s="2">
        <v>44298.452777777777</v>
      </c>
      <c r="B2983" t="s">
        <v>164</v>
      </c>
      <c r="D2983" t="s">
        <v>841</v>
      </c>
    </row>
    <row r="2984" spans="1:4" x14ac:dyDescent="0.25">
      <c r="A2984" s="2">
        <v>44298.452777777777</v>
      </c>
      <c r="B2984" t="s">
        <v>163</v>
      </c>
      <c r="D2984" t="s">
        <v>957</v>
      </c>
    </row>
    <row r="2985" spans="1:4" x14ac:dyDescent="0.25">
      <c r="A2985" s="2">
        <v>44298.452777777777</v>
      </c>
      <c r="B2985" t="s">
        <v>164</v>
      </c>
      <c r="D2985" t="s">
        <v>866</v>
      </c>
    </row>
    <row r="2986" spans="1:4" x14ac:dyDescent="0.25">
      <c r="A2986" s="2">
        <v>44298.452777777777</v>
      </c>
      <c r="B2986" t="s">
        <v>175</v>
      </c>
      <c r="D2986" t="s">
        <v>832</v>
      </c>
    </row>
    <row r="2987" spans="1:4" x14ac:dyDescent="0.25">
      <c r="A2987" s="2">
        <v>44298.452777777777</v>
      </c>
      <c r="B2987" t="s">
        <v>183</v>
      </c>
      <c r="D2987" t="s">
        <v>832</v>
      </c>
    </row>
    <row r="2988" spans="1:4" x14ac:dyDescent="0.25">
      <c r="A2988" s="2">
        <v>44298.452777777777</v>
      </c>
      <c r="B2988" t="s">
        <v>165</v>
      </c>
      <c r="D2988" t="s">
        <v>822</v>
      </c>
    </row>
    <row r="2989" spans="1:4" x14ac:dyDescent="0.25">
      <c r="A2989" s="2">
        <v>44298.452777777777</v>
      </c>
      <c r="B2989" t="s">
        <v>184</v>
      </c>
      <c r="D2989" t="s">
        <v>832</v>
      </c>
    </row>
    <row r="2990" spans="1:4" x14ac:dyDescent="0.25">
      <c r="A2990" s="2">
        <v>44298.452777777777</v>
      </c>
      <c r="B2990" t="s">
        <v>184</v>
      </c>
      <c r="D2990" t="s">
        <v>1012</v>
      </c>
    </row>
    <row r="2991" spans="1:4" x14ac:dyDescent="0.25">
      <c r="A2991" s="2">
        <v>44298.452777777777</v>
      </c>
      <c r="B2991" t="s">
        <v>162</v>
      </c>
      <c r="D2991" t="s">
        <v>939</v>
      </c>
    </row>
    <row r="2992" spans="1:4" x14ac:dyDescent="0.25">
      <c r="A2992" s="2">
        <v>44298.452777777777</v>
      </c>
      <c r="B2992" t="s">
        <v>183</v>
      </c>
      <c r="D2992" t="s">
        <v>825</v>
      </c>
    </row>
    <row r="2993" spans="1:4" x14ac:dyDescent="0.25">
      <c r="A2993" s="2">
        <v>44298.452777777777</v>
      </c>
      <c r="B2993" t="s">
        <v>183</v>
      </c>
      <c r="D2993" t="s">
        <v>822</v>
      </c>
    </row>
    <row r="2994" spans="1:4" x14ac:dyDescent="0.25">
      <c r="A2994" s="2">
        <v>44298.452777777777</v>
      </c>
      <c r="B2994" t="s">
        <v>163</v>
      </c>
      <c r="D2994" t="s">
        <v>957</v>
      </c>
    </row>
    <row r="2995" spans="1:4" x14ac:dyDescent="0.25">
      <c r="A2995" s="2">
        <v>44298.452777777777</v>
      </c>
      <c r="B2995" t="s">
        <v>183</v>
      </c>
      <c r="D2995" t="s">
        <v>889</v>
      </c>
    </row>
    <row r="2996" spans="1:4" x14ac:dyDescent="0.25">
      <c r="A2996" s="2">
        <v>44298.452777777777</v>
      </c>
      <c r="B2996" t="s">
        <v>851</v>
      </c>
      <c r="D2996" t="s">
        <v>822</v>
      </c>
    </row>
    <row r="2997" spans="1:4" x14ac:dyDescent="0.25">
      <c r="A2997" s="2">
        <v>44298.452777777777</v>
      </c>
      <c r="B2997" t="s">
        <v>1131</v>
      </c>
      <c r="D2997" t="s">
        <v>921</v>
      </c>
    </row>
    <row r="2998" spans="1:4" x14ac:dyDescent="0.25">
      <c r="A2998" s="2">
        <v>44298.452777777777</v>
      </c>
      <c r="B2998" t="s">
        <v>1131</v>
      </c>
      <c r="D2998" t="s">
        <v>885</v>
      </c>
    </row>
    <row r="2999" spans="1:4" x14ac:dyDescent="0.25">
      <c r="A2999" s="2">
        <v>44298.452777777777</v>
      </c>
      <c r="B2999" t="s">
        <v>1131</v>
      </c>
      <c r="D2999" t="s">
        <v>850</v>
      </c>
    </row>
    <row r="3000" spans="1:4" x14ac:dyDescent="0.25">
      <c r="A3000" s="2">
        <v>44298.452777777777</v>
      </c>
      <c r="B3000" t="s">
        <v>174</v>
      </c>
      <c r="D3000" t="s">
        <v>882</v>
      </c>
    </row>
    <row r="3001" spans="1:4" x14ac:dyDescent="0.25">
      <c r="A3001" s="2">
        <v>44298.452777777777</v>
      </c>
      <c r="B3001" t="s">
        <v>179</v>
      </c>
      <c r="D3001" t="s">
        <v>1138</v>
      </c>
    </row>
    <row r="3002" spans="1:4" x14ac:dyDescent="0.25">
      <c r="A3002" s="2">
        <v>44298.452777777777</v>
      </c>
      <c r="B3002" t="s">
        <v>183</v>
      </c>
      <c r="D3002" t="s">
        <v>889</v>
      </c>
    </row>
    <row r="3003" spans="1:4" x14ac:dyDescent="0.25">
      <c r="A3003" s="2">
        <v>44298.452777777777</v>
      </c>
      <c r="B3003" t="s">
        <v>170</v>
      </c>
      <c r="D3003" t="s">
        <v>925</v>
      </c>
    </row>
    <row r="3004" spans="1:4" x14ac:dyDescent="0.25">
      <c r="A3004" s="2">
        <v>44298.452777777777</v>
      </c>
      <c r="B3004" t="s">
        <v>170</v>
      </c>
      <c r="D3004" t="s">
        <v>958</v>
      </c>
    </row>
    <row r="3005" spans="1:4" x14ac:dyDescent="0.25">
      <c r="A3005" s="2">
        <v>44298.452777777777</v>
      </c>
      <c r="B3005" t="s">
        <v>170</v>
      </c>
      <c r="D3005" t="s">
        <v>852</v>
      </c>
    </row>
    <row r="3006" spans="1:4" x14ac:dyDescent="0.25">
      <c r="A3006" s="2">
        <v>44298.452777777777</v>
      </c>
      <c r="B3006" t="s">
        <v>170</v>
      </c>
      <c r="D3006" t="s">
        <v>1003</v>
      </c>
    </row>
    <row r="3007" spans="1:4" x14ac:dyDescent="0.25">
      <c r="A3007" s="2">
        <v>44298.452777777777</v>
      </c>
      <c r="B3007" t="s">
        <v>173</v>
      </c>
      <c r="D3007" t="s">
        <v>863</v>
      </c>
    </row>
    <row r="3008" spans="1:4" x14ac:dyDescent="0.25">
      <c r="A3008" s="2">
        <v>44298.452777777777</v>
      </c>
      <c r="B3008" t="s">
        <v>175</v>
      </c>
      <c r="D3008" t="s">
        <v>820</v>
      </c>
    </row>
    <row r="3009" spans="1:4" x14ac:dyDescent="0.25">
      <c r="A3009" s="2">
        <v>44298.452777777777</v>
      </c>
      <c r="B3009" t="s">
        <v>175</v>
      </c>
      <c r="D3009" t="s">
        <v>920</v>
      </c>
    </row>
    <row r="3010" spans="1:4" x14ac:dyDescent="0.25">
      <c r="A3010" s="2">
        <v>44298.452777777777</v>
      </c>
      <c r="B3010" t="s">
        <v>175</v>
      </c>
      <c r="D3010" t="s">
        <v>822</v>
      </c>
    </row>
    <row r="3011" spans="1:4" x14ac:dyDescent="0.25">
      <c r="A3011" s="2">
        <v>44298.452777777777</v>
      </c>
      <c r="B3011" t="s">
        <v>175</v>
      </c>
      <c r="D3011" t="s">
        <v>921</v>
      </c>
    </row>
    <row r="3012" spans="1:4" x14ac:dyDescent="0.25">
      <c r="A3012" s="2">
        <v>44298.453472222223</v>
      </c>
      <c r="B3012" t="s">
        <v>829</v>
      </c>
      <c r="C3012" t="s">
        <v>194</v>
      </c>
    </row>
    <row r="3013" spans="1:4" x14ac:dyDescent="0.25">
      <c r="A3013" s="2">
        <v>44298.453472222223</v>
      </c>
      <c r="B3013" t="s">
        <v>173</v>
      </c>
      <c r="C3013" t="s">
        <v>6458</v>
      </c>
    </row>
    <row r="3014" spans="1:4" x14ac:dyDescent="0.25">
      <c r="A3014" s="2">
        <v>44298.453472222223</v>
      </c>
      <c r="B3014" t="s">
        <v>162</v>
      </c>
      <c r="C3014" t="s">
        <v>6830</v>
      </c>
    </row>
    <row r="3015" spans="1:4" x14ac:dyDescent="0.25">
      <c r="A3015" s="2">
        <v>44298.453472222223</v>
      </c>
      <c r="B3015" t="s">
        <v>164</v>
      </c>
      <c r="C3015" t="s">
        <v>6438</v>
      </c>
    </row>
    <row r="3016" spans="1:4" x14ac:dyDescent="0.25">
      <c r="A3016" s="2">
        <v>44298.453472222223</v>
      </c>
      <c r="B3016" t="s">
        <v>164</v>
      </c>
      <c r="C3016" t="s">
        <v>6386</v>
      </c>
    </row>
    <row r="3017" spans="1:4" x14ac:dyDescent="0.25">
      <c r="A3017" s="2">
        <v>44298.453472222223</v>
      </c>
      <c r="B3017" t="s">
        <v>164</v>
      </c>
      <c r="C3017" t="s">
        <v>445</v>
      </c>
    </row>
    <row r="3018" spans="1:4" x14ac:dyDescent="0.25">
      <c r="A3018" s="2">
        <v>44298.453472222223</v>
      </c>
      <c r="B3018" t="s">
        <v>164</v>
      </c>
      <c r="C3018" t="s">
        <v>7194</v>
      </c>
    </row>
    <row r="3019" spans="1:4" x14ac:dyDescent="0.25">
      <c r="A3019" s="2">
        <v>44298.453472222223</v>
      </c>
      <c r="B3019" t="s">
        <v>175</v>
      </c>
      <c r="C3019" t="s">
        <v>7565</v>
      </c>
    </row>
    <row r="3020" spans="1:4" x14ac:dyDescent="0.25">
      <c r="A3020" s="2">
        <v>44298.453472222223</v>
      </c>
      <c r="B3020" t="s">
        <v>175</v>
      </c>
      <c r="C3020" t="s">
        <v>1249</v>
      </c>
    </row>
    <row r="3021" spans="1:4" x14ac:dyDescent="0.25">
      <c r="A3021" s="2">
        <v>44298.453472222223</v>
      </c>
      <c r="B3021" t="s">
        <v>163</v>
      </c>
      <c r="C3021" t="s">
        <v>1249</v>
      </c>
    </row>
    <row r="3022" spans="1:4" x14ac:dyDescent="0.25">
      <c r="A3022" s="2">
        <v>44298.453472222223</v>
      </c>
      <c r="B3022" t="s">
        <v>183</v>
      </c>
      <c r="C3022" t="s">
        <v>7962</v>
      </c>
    </row>
    <row r="3023" spans="1:4" x14ac:dyDescent="0.25">
      <c r="A3023" s="2">
        <v>44298.453472222223</v>
      </c>
      <c r="B3023" t="s">
        <v>3</v>
      </c>
      <c r="C3023" t="s">
        <v>7980</v>
      </c>
    </row>
    <row r="3024" spans="1:4" x14ac:dyDescent="0.25">
      <c r="A3024" s="2">
        <v>44298.453472222223</v>
      </c>
      <c r="B3024" t="s">
        <v>165</v>
      </c>
      <c r="C3024" t="s">
        <v>6856</v>
      </c>
    </row>
    <row r="3025" spans="1:3" x14ac:dyDescent="0.25">
      <c r="A3025" s="2">
        <v>44298.453472222223</v>
      </c>
      <c r="B3025" t="s">
        <v>165</v>
      </c>
      <c r="C3025" t="s">
        <v>1249</v>
      </c>
    </row>
    <row r="3026" spans="1:3" x14ac:dyDescent="0.25">
      <c r="A3026" s="2">
        <v>44298.453472222223</v>
      </c>
      <c r="B3026" t="s">
        <v>184</v>
      </c>
      <c r="C3026" t="s">
        <v>1249</v>
      </c>
    </row>
    <row r="3027" spans="1:3" x14ac:dyDescent="0.25">
      <c r="A3027" s="2">
        <v>44298.453472222223</v>
      </c>
      <c r="B3027" t="s">
        <v>184</v>
      </c>
      <c r="C3027" t="s">
        <v>8526</v>
      </c>
    </row>
    <row r="3028" spans="1:3" x14ac:dyDescent="0.25">
      <c r="A3028" s="2">
        <v>44298.453472222223</v>
      </c>
      <c r="B3028" t="s">
        <v>183</v>
      </c>
      <c r="C3028" t="s">
        <v>6660</v>
      </c>
    </row>
    <row r="3029" spans="1:3" x14ac:dyDescent="0.25">
      <c r="A3029" s="2">
        <v>44298.453472222223</v>
      </c>
      <c r="B3029" t="s">
        <v>183</v>
      </c>
      <c r="C3029" t="s">
        <v>9000</v>
      </c>
    </row>
    <row r="3030" spans="1:3" x14ac:dyDescent="0.25">
      <c r="A3030" s="2">
        <v>44298.453472222223</v>
      </c>
      <c r="B3030" t="s">
        <v>183</v>
      </c>
      <c r="C3030" t="s">
        <v>6386</v>
      </c>
    </row>
    <row r="3031" spans="1:3" x14ac:dyDescent="0.25">
      <c r="A3031" s="2">
        <v>44298.453472222223</v>
      </c>
      <c r="B3031" t="s">
        <v>183</v>
      </c>
      <c r="C3031" t="s">
        <v>9001</v>
      </c>
    </row>
    <row r="3032" spans="1:3" x14ac:dyDescent="0.25">
      <c r="A3032" s="2">
        <v>44298.453472222223</v>
      </c>
      <c r="B3032" t="s">
        <v>183</v>
      </c>
      <c r="C3032" t="s">
        <v>9002</v>
      </c>
    </row>
    <row r="3033" spans="1:3" x14ac:dyDescent="0.25">
      <c r="A3033" s="2">
        <v>44298.453472222223</v>
      </c>
      <c r="B3033" t="s">
        <v>183</v>
      </c>
      <c r="C3033" t="s">
        <v>7259</v>
      </c>
    </row>
    <row r="3034" spans="1:3" x14ac:dyDescent="0.25">
      <c r="A3034" s="2">
        <v>44298.453472222223</v>
      </c>
      <c r="B3034" t="s">
        <v>163</v>
      </c>
      <c r="C3034" t="s">
        <v>9147</v>
      </c>
    </row>
    <row r="3035" spans="1:3" x14ac:dyDescent="0.25">
      <c r="A3035" s="2">
        <v>44298.453472222223</v>
      </c>
      <c r="B3035" t="s">
        <v>851</v>
      </c>
      <c r="C3035" t="s">
        <v>9494</v>
      </c>
    </row>
    <row r="3036" spans="1:3" x14ac:dyDescent="0.25">
      <c r="A3036" s="2">
        <v>44298.453472222223</v>
      </c>
      <c r="B3036" t="s">
        <v>851</v>
      </c>
      <c r="C3036" t="s">
        <v>194</v>
      </c>
    </row>
    <row r="3037" spans="1:3" x14ac:dyDescent="0.25">
      <c r="A3037" s="2">
        <v>44298.453472222223</v>
      </c>
      <c r="B3037" t="s">
        <v>851</v>
      </c>
      <c r="C3037" t="s">
        <v>9495</v>
      </c>
    </row>
    <row r="3038" spans="1:3" x14ac:dyDescent="0.25">
      <c r="A3038" s="2">
        <v>44298.453472222223</v>
      </c>
      <c r="B3038" t="s">
        <v>1131</v>
      </c>
      <c r="C3038" t="s">
        <v>9615</v>
      </c>
    </row>
    <row r="3039" spans="1:3" x14ac:dyDescent="0.25">
      <c r="A3039" s="2">
        <v>44298.453472222223</v>
      </c>
      <c r="B3039" t="s">
        <v>1131</v>
      </c>
      <c r="C3039" t="s">
        <v>9616</v>
      </c>
    </row>
    <row r="3040" spans="1:3" x14ac:dyDescent="0.25">
      <c r="A3040" s="2">
        <v>44298.453472222223</v>
      </c>
      <c r="B3040" t="s">
        <v>174</v>
      </c>
      <c r="C3040" t="s">
        <v>9682</v>
      </c>
    </row>
    <row r="3041" spans="1:4" x14ac:dyDescent="0.25">
      <c r="A3041" s="2">
        <v>44298.453472222223</v>
      </c>
      <c r="B3041" t="s">
        <v>179</v>
      </c>
      <c r="C3041" t="s">
        <v>9717</v>
      </c>
    </row>
    <row r="3042" spans="1:4" x14ac:dyDescent="0.25">
      <c r="A3042" s="2">
        <v>44298.453472222223</v>
      </c>
      <c r="B3042" t="s">
        <v>179</v>
      </c>
      <c r="C3042" t="s">
        <v>9718</v>
      </c>
    </row>
    <row r="3043" spans="1:4" x14ac:dyDescent="0.25">
      <c r="A3043" s="2">
        <v>44298.453472222223</v>
      </c>
      <c r="B3043" t="s">
        <v>179</v>
      </c>
      <c r="C3043" t="s">
        <v>6399</v>
      </c>
    </row>
    <row r="3044" spans="1:4" x14ac:dyDescent="0.25">
      <c r="A3044" s="2">
        <v>44298.453472222223</v>
      </c>
      <c r="B3044" t="s">
        <v>183</v>
      </c>
      <c r="C3044" t="s">
        <v>4482</v>
      </c>
    </row>
    <row r="3045" spans="1:4" x14ac:dyDescent="0.25">
      <c r="A3045" s="2">
        <v>44298.453472222223</v>
      </c>
      <c r="B3045" t="s">
        <v>170</v>
      </c>
      <c r="C3045" t="s">
        <v>117</v>
      </c>
    </row>
    <row r="3046" spans="1:4" x14ac:dyDescent="0.25">
      <c r="A3046" s="2">
        <v>44298.453472222223</v>
      </c>
      <c r="B3046" t="s">
        <v>170</v>
      </c>
      <c r="C3046" t="s">
        <v>9792</v>
      </c>
    </row>
    <row r="3047" spans="1:4" x14ac:dyDescent="0.25">
      <c r="A3047" s="2">
        <v>44298.453472222223</v>
      </c>
      <c r="B3047" t="s">
        <v>170</v>
      </c>
      <c r="C3047" t="s">
        <v>9793</v>
      </c>
    </row>
    <row r="3048" spans="1:4" x14ac:dyDescent="0.25">
      <c r="A3048" s="2">
        <v>44298.453472222223</v>
      </c>
      <c r="B3048" t="s">
        <v>170</v>
      </c>
      <c r="C3048" t="s">
        <v>8006</v>
      </c>
    </row>
    <row r="3049" spans="1:4" x14ac:dyDescent="0.25">
      <c r="A3049" s="2">
        <v>44298.453472222223</v>
      </c>
      <c r="B3049" t="s">
        <v>829</v>
      </c>
      <c r="D3049" t="s">
        <v>832</v>
      </c>
    </row>
    <row r="3050" spans="1:4" x14ac:dyDescent="0.25">
      <c r="A3050" s="2">
        <v>44298.453472222223</v>
      </c>
      <c r="B3050" t="s">
        <v>173</v>
      </c>
      <c r="D3050" t="s">
        <v>864</v>
      </c>
    </row>
    <row r="3051" spans="1:4" x14ac:dyDescent="0.25">
      <c r="A3051" s="2">
        <v>44298.453472222223</v>
      </c>
      <c r="B3051" t="s">
        <v>162</v>
      </c>
      <c r="D3051" t="s">
        <v>940</v>
      </c>
    </row>
    <row r="3052" spans="1:4" x14ac:dyDescent="0.25">
      <c r="A3052" s="2">
        <v>44298.453472222223</v>
      </c>
      <c r="B3052" t="s">
        <v>164</v>
      </c>
      <c r="D3052" t="s">
        <v>842</v>
      </c>
    </row>
    <row r="3053" spans="1:4" x14ac:dyDescent="0.25">
      <c r="A3053" s="2">
        <v>44298.453472222223</v>
      </c>
      <c r="B3053" t="s">
        <v>164</v>
      </c>
      <c r="D3053" t="s">
        <v>868</v>
      </c>
    </row>
    <row r="3054" spans="1:4" x14ac:dyDescent="0.25">
      <c r="A3054" s="2">
        <v>44298.453472222223</v>
      </c>
      <c r="B3054" t="s">
        <v>164</v>
      </c>
      <c r="D3054" t="s">
        <v>992</v>
      </c>
    </row>
    <row r="3055" spans="1:4" x14ac:dyDescent="0.25">
      <c r="A3055" s="2">
        <v>44298.453472222223</v>
      </c>
      <c r="B3055" t="s">
        <v>164</v>
      </c>
      <c r="D3055" t="s">
        <v>857</v>
      </c>
    </row>
    <row r="3056" spans="1:4" x14ac:dyDescent="0.25">
      <c r="A3056" s="2">
        <v>44298.453472222223</v>
      </c>
      <c r="B3056" t="s">
        <v>175</v>
      </c>
      <c r="D3056" t="s">
        <v>921</v>
      </c>
    </row>
    <row r="3057" spans="1:4" x14ac:dyDescent="0.25">
      <c r="A3057" s="2">
        <v>44298.453472222223</v>
      </c>
      <c r="B3057" t="s">
        <v>175</v>
      </c>
      <c r="D3057" t="s">
        <v>824</v>
      </c>
    </row>
    <row r="3058" spans="1:4" x14ac:dyDescent="0.25">
      <c r="A3058" s="2">
        <v>44298.453472222223</v>
      </c>
      <c r="B3058" t="s">
        <v>163</v>
      </c>
      <c r="D3058" t="s">
        <v>956</v>
      </c>
    </row>
    <row r="3059" spans="1:4" x14ac:dyDescent="0.25">
      <c r="A3059" s="2">
        <v>44298.453472222223</v>
      </c>
      <c r="B3059" t="s">
        <v>183</v>
      </c>
      <c r="D3059" t="s">
        <v>944</v>
      </c>
    </row>
    <row r="3060" spans="1:4" x14ac:dyDescent="0.25">
      <c r="A3060" s="2">
        <v>44298.453472222223</v>
      </c>
      <c r="B3060" t="s">
        <v>3</v>
      </c>
      <c r="D3060" t="s">
        <v>889</v>
      </c>
    </row>
    <row r="3061" spans="1:4" x14ac:dyDescent="0.25">
      <c r="A3061" s="2">
        <v>44298.453472222223</v>
      </c>
      <c r="B3061" t="s">
        <v>165</v>
      </c>
      <c r="D3061" t="s">
        <v>839</v>
      </c>
    </row>
    <row r="3062" spans="1:4" x14ac:dyDescent="0.25">
      <c r="A3062" s="2">
        <v>44298.453472222223</v>
      </c>
      <c r="B3062" t="s">
        <v>165</v>
      </c>
      <c r="D3062" t="s">
        <v>824</v>
      </c>
    </row>
    <row r="3063" spans="1:4" x14ac:dyDescent="0.25">
      <c r="A3063" s="2">
        <v>44298.453472222223</v>
      </c>
      <c r="B3063" t="s">
        <v>184</v>
      </c>
      <c r="D3063" t="s">
        <v>824</v>
      </c>
    </row>
    <row r="3064" spans="1:4" x14ac:dyDescent="0.25">
      <c r="A3064" s="2">
        <v>44298.453472222223</v>
      </c>
      <c r="B3064" t="s">
        <v>184</v>
      </c>
      <c r="D3064" t="s">
        <v>850</v>
      </c>
    </row>
    <row r="3065" spans="1:4" x14ac:dyDescent="0.25">
      <c r="A3065" s="2">
        <v>44298.453472222223</v>
      </c>
      <c r="B3065" t="s">
        <v>183</v>
      </c>
      <c r="D3065" t="s">
        <v>853</v>
      </c>
    </row>
    <row r="3066" spans="1:4" x14ac:dyDescent="0.25">
      <c r="A3066" s="2">
        <v>44298.453472222223</v>
      </c>
      <c r="B3066" t="s">
        <v>183</v>
      </c>
      <c r="D3066" t="s">
        <v>911</v>
      </c>
    </row>
    <row r="3067" spans="1:4" x14ac:dyDescent="0.25">
      <c r="A3067" s="2">
        <v>44298.453472222223</v>
      </c>
      <c r="B3067" t="s">
        <v>183</v>
      </c>
      <c r="D3067" t="s">
        <v>898</v>
      </c>
    </row>
    <row r="3068" spans="1:4" x14ac:dyDescent="0.25">
      <c r="A3068" s="2">
        <v>44298.453472222223</v>
      </c>
      <c r="B3068" t="s">
        <v>183</v>
      </c>
      <c r="D3068" t="s">
        <v>828</v>
      </c>
    </row>
    <row r="3069" spans="1:4" x14ac:dyDescent="0.25">
      <c r="A3069" s="2">
        <v>44298.453472222223</v>
      </c>
      <c r="B3069" t="s">
        <v>183</v>
      </c>
      <c r="D3069" t="s">
        <v>971</v>
      </c>
    </row>
    <row r="3070" spans="1:4" x14ac:dyDescent="0.25">
      <c r="A3070" s="2">
        <v>44298.453472222223</v>
      </c>
      <c r="B3070" t="s">
        <v>183</v>
      </c>
      <c r="D3070" t="s">
        <v>1008</v>
      </c>
    </row>
    <row r="3071" spans="1:4" x14ac:dyDescent="0.25">
      <c r="A3071" s="2">
        <v>44298.453472222223</v>
      </c>
      <c r="B3071" t="s">
        <v>163</v>
      </c>
      <c r="D3071" t="s">
        <v>822</v>
      </c>
    </row>
    <row r="3072" spans="1:4" x14ac:dyDescent="0.25">
      <c r="A3072" s="2">
        <v>44298.453472222223</v>
      </c>
      <c r="B3072" t="s">
        <v>851</v>
      </c>
      <c r="D3072" t="s">
        <v>823</v>
      </c>
    </row>
    <row r="3073" spans="1:4" x14ac:dyDescent="0.25">
      <c r="A3073" s="2">
        <v>44298.453472222223</v>
      </c>
      <c r="B3073" t="s">
        <v>851</v>
      </c>
      <c r="D3073" t="s">
        <v>958</v>
      </c>
    </row>
    <row r="3074" spans="1:4" x14ac:dyDescent="0.25">
      <c r="A3074" s="2">
        <v>44298.453472222223</v>
      </c>
      <c r="B3074" t="s">
        <v>851</v>
      </c>
      <c r="D3074" t="s">
        <v>834</v>
      </c>
    </row>
    <row r="3075" spans="1:4" x14ac:dyDescent="0.25">
      <c r="A3075" s="2">
        <v>44298.453472222223</v>
      </c>
      <c r="B3075" t="s">
        <v>1131</v>
      </c>
      <c r="D3075" t="s">
        <v>1134</v>
      </c>
    </row>
    <row r="3076" spans="1:4" x14ac:dyDescent="0.25">
      <c r="A3076" s="2">
        <v>44298.453472222223</v>
      </c>
      <c r="B3076" t="s">
        <v>1131</v>
      </c>
      <c r="D3076" t="s">
        <v>834</v>
      </c>
    </row>
    <row r="3077" spans="1:4" x14ac:dyDescent="0.25">
      <c r="A3077" s="2">
        <v>44298.453472222223</v>
      </c>
      <c r="B3077" t="s">
        <v>174</v>
      </c>
      <c r="D3077" t="s">
        <v>820</v>
      </c>
    </row>
    <row r="3078" spans="1:4" x14ac:dyDescent="0.25">
      <c r="A3078" s="2">
        <v>44298.453472222223</v>
      </c>
      <c r="B3078" t="s">
        <v>174</v>
      </c>
      <c r="D3078" t="s">
        <v>883</v>
      </c>
    </row>
    <row r="3079" spans="1:4" x14ac:dyDescent="0.25">
      <c r="A3079" s="2">
        <v>44298.453472222223</v>
      </c>
      <c r="B3079" t="s">
        <v>179</v>
      </c>
      <c r="D3079" t="s">
        <v>844</v>
      </c>
    </row>
    <row r="3080" spans="1:4" x14ac:dyDescent="0.25">
      <c r="A3080" s="2">
        <v>44298.453472222223</v>
      </c>
      <c r="B3080" t="s">
        <v>179</v>
      </c>
      <c r="D3080" t="s">
        <v>886</v>
      </c>
    </row>
    <row r="3081" spans="1:4" x14ac:dyDescent="0.25">
      <c r="A3081" s="2">
        <v>44298.453472222223</v>
      </c>
      <c r="B3081" t="s">
        <v>179</v>
      </c>
      <c r="D3081" t="s">
        <v>898</v>
      </c>
    </row>
    <row r="3082" spans="1:4" x14ac:dyDescent="0.25">
      <c r="A3082" s="2">
        <v>44298.453472222223</v>
      </c>
      <c r="B3082" t="s">
        <v>183</v>
      </c>
      <c r="D3082" t="s">
        <v>822</v>
      </c>
    </row>
    <row r="3083" spans="1:4" x14ac:dyDescent="0.25">
      <c r="A3083" s="2">
        <v>44298.453472222223</v>
      </c>
      <c r="B3083" t="s">
        <v>170</v>
      </c>
      <c r="D3083" t="s">
        <v>827</v>
      </c>
    </row>
    <row r="3084" spans="1:4" x14ac:dyDescent="0.25">
      <c r="A3084" s="2">
        <v>44298.453472222223</v>
      </c>
      <c r="B3084" t="s">
        <v>170</v>
      </c>
      <c r="D3084" t="s">
        <v>828</v>
      </c>
    </row>
    <row r="3085" spans="1:4" x14ac:dyDescent="0.25">
      <c r="A3085" s="2">
        <v>44298.453472222223</v>
      </c>
      <c r="B3085" t="s">
        <v>170</v>
      </c>
      <c r="D3085" t="s">
        <v>971</v>
      </c>
    </row>
    <row r="3086" spans="1:4" x14ac:dyDescent="0.25">
      <c r="A3086" s="2">
        <v>44298.453472222223</v>
      </c>
      <c r="B3086" t="s">
        <v>170</v>
      </c>
      <c r="D3086" t="s">
        <v>911</v>
      </c>
    </row>
    <row r="3087" spans="1:4" x14ac:dyDescent="0.25">
      <c r="A3087" s="2">
        <v>44298.45416666667</v>
      </c>
      <c r="B3087" t="s">
        <v>829</v>
      </c>
      <c r="C3087" t="s">
        <v>6398</v>
      </c>
    </row>
    <row r="3088" spans="1:4" x14ac:dyDescent="0.25">
      <c r="A3088" s="2">
        <v>44298.45416666667</v>
      </c>
      <c r="B3088" t="s">
        <v>173</v>
      </c>
      <c r="C3088" t="s">
        <v>6459</v>
      </c>
    </row>
    <row r="3089" spans="1:3" x14ac:dyDescent="0.25">
      <c r="A3089" s="2">
        <v>44298.45416666667</v>
      </c>
      <c r="B3089" t="s">
        <v>162</v>
      </c>
      <c r="C3089" t="s">
        <v>6831</v>
      </c>
    </row>
    <row r="3090" spans="1:3" x14ac:dyDescent="0.25">
      <c r="A3090" s="2">
        <v>44298.45416666667</v>
      </c>
      <c r="B3090" t="s">
        <v>164</v>
      </c>
      <c r="C3090" t="s">
        <v>7195</v>
      </c>
    </row>
    <row r="3091" spans="1:3" x14ac:dyDescent="0.25">
      <c r="A3091" s="2">
        <v>44298.45416666667</v>
      </c>
      <c r="B3091" t="s">
        <v>164</v>
      </c>
      <c r="C3091" t="s">
        <v>7196</v>
      </c>
    </row>
    <row r="3092" spans="1:3" x14ac:dyDescent="0.25">
      <c r="A3092" s="2">
        <v>44298.45416666667</v>
      </c>
      <c r="B3092" t="s">
        <v>164</v>
      </c>
      <c r="C3092" t="s">
        <v>4216</v>
      </c>
    </row>
    <row r="3093" spans="1:3" x14ac:dyDescent="0.25">
      <c r="A3093" s="2">
        <v>44298.45416666667</v>
      </c>
      <c r="B3093" t="s">
        <v>163</v>
      </c>
      <c r="C3093" t="s">
        <v>7308</v>
      </c>
    </row>
    <row r="3094" spans="1:3" x14ac:dyDescent="0.25">
      <c r="A3094" s="2">
        <v>44298.45416666667</v>
      </c>
      <c r="B3094" t="s">
        <v>163</v>
      </c>
      <c r="C3094" t="s">
        <v>7954</v>
      </c>
    </row>
    <row r="3095" spans="1:3" x14ac:dyDescent="0.25">
      <c r="A3095" s="2">
        <v>44298.45416666667</v>
      </c>
      <c r="B3095" t="s">
        <v>184</v>
      </c>
      <c r="C3095" t="s">
        <v>194</v>
      </c>
    </row>
    <row r="3096" spans="1:3" x14ac:dyDescent="0.25">
      <c r="A3096" s="2">
        <v>44298.45416666667</v>
      </c>
      <c r="B3096" t="s">
        <v>184</v>
      </c>
      <c r="C3096" t="s">
        <v>8527</v>
      </c>
    </row>
    <row r="3097" spans="1:3" x14ac:dyDescent="0.25">
      <c r="A3097" s="2">
        <v>44298.45416666667</v>
      </c>
      <c r="B3097" t="s">
        <v>184</v>
      </c>
      <c r="C3097" t="s">
        <v>1249</v>
      </c>
    </row>
    <row r="3098" spans="1:3" x14ac:dyDescent="0.25">
      <c r="A3098" s="2">
        <v>44298.45416666667</v>
      </c>
      <c r="B3098" t="s">
        <v>184</v>
      </c>
      <c r="C3098" t="s">
        <v>8528</v>
      </c>
    </row>
    <row r="3099" spans="1:3" x14ac:dyDescent="0.25">
      <c r="A3099" s="2">
        <v>44298.45416666667</v>
      </c>
      <c r="B3099" t="s">
        <v>162</v>
      </c>
      <c r="C3099" t="s">
        <v>8705</v>
      </c>
    </row>
    <row r="3100" spans="1:3" x14ac:dyDescent="0.25">
      <c r="A3100" s="2">
        <v>44298.45416666667</v>
      </c>
      <c r="B3100" t="s">
        <v>183</v>
      </c>
      <c r="C3100" t="s">
        <v>6380</v>
      </c>
    </row>
    <row r="3101" spans="1:3" x14ac:dyDescent="0.25">
      <c r="A3101" s="2">
        <v>44298.45416666667</v>
      </c>
      <c r="B3101" t="s">
        <v>163</v>
      </c>
      <c r="C3101" t="s">
        <v>9148</v>
      </c>
    </row>
    <row r="3102" spans="1:3" x14ac:dyDescent="0.25">
      <c r="A3102" s="2">
        <v>44298.45416666667</v>
      </c>
      <c r="B3102" t="s">
        <v>183</v>
      </c>
      <c r="C3102" t="s">
        <v>1249</v>
      </c>
    </row>
    <row r="3103" spans="1:3" x14ac:dyDescent="0.25">
      <c r="A3103" s="2">
        <v>44298.45416666667</v>
      </c>
      <c r="B3103" t="s">
        <v>851</v>
      </c>
      <c r="C3103" t="s">
        <v>9496</v>
      </c>
    </row>
    <row r="3104" spans="1:3" x14ac:dyDescent="0.25">
      <c r="A3104" s="2">
        <v>44298.45416666667</v>
      </c>
      <c r="B3104" t="s">
        <v>851</v>
      </c>
      <c r="C3104" t="s">
        <v>1249</v>
      </c>
    </row>
    <row r="3105" spans="1:4" x14ac:dyDescent="0.25">
      <c r="A3105" s="2">
        <v>44298.45416666667</v>
      </c>
      <c r="B3105" t="s">
        <v>1131</v>
      </c>
      <c r="C3105" t="s">
        <v>9617</v>
      </c>
    </row>
    <row r="3106" spans="1:4" x14ac:dyDescent="0.25">
      <c r="A3106" s="2">
        <v>44298.45416666667</v>
      </c>
      <c r="B3106" t="s">
        <v>1131</v>
      </c>
      <c r="C3106" t="s">
        <v>9618</v>
      </c>
    </row>
    <row r="3107" spans="1:4" x14ac:dyDescent="0.25">
      <c r="A3107" s="2">
        <v>44298.45416666667</v>
      </c>
      <c r="B3107" t="s">
        <v>179</v>
      </c>
      <c r="C3107" t="s">
        <v>9719</v>
      </c>
    </row>
    <row r="3108" spans="1:4" x14ac:dyDescent="0.25">
      <c r="A3108" s="2">
        <v>44298.45416666667</v>
      </c>
      <c r="B3108" t="s">
        <v>179</v>
      </c>
      <c r="C3108" t="s">
        <v>6437</v>
      </c>
    </row>
    <row r="3109" spans="1:4" x14ac:dyDescent="0.25">
      <c r="A3109" s="2">
        <v>44298.45416666667</v>
      </c>
      <c r="B3109" t="s">
        <v>183</v>
      </c>
      <c r="C3109" t="s">
        <v>9750</v>
      </c>
    </row>
    <row r="3110" spans="1:4" x14ac:dyDescent="0.25">
      <c r="A3110" s="2">
        <v>44298.45416666667</v>
      </c>
      <c r="B3110" t="s">
        <v>170</v>
      </c>
      <c r="C3110" t="s">
        <v>1256</v>
      </c>
    </row>
    <row r="3111" spans="1:4" x14ac:dyDescent="0.25">
      <c r="A3111" s="2">
        <v>44298.45416666667</v>
      </c>
      <c r="B3111" t="s">
        <v>829</v>
      </c>
      <c r="D3111" t="s">
        <v>833</v>
      </c>
    </row>
    <row r="3112" spans="1:4" x14ac:dyDescent="0.25">
      <c r="A3112" s="2">
        <v>44298.45416666667</v>
      </c>
      <c r="B3112" t="s">
        <v>173</v>
      </c>
      <c r="D3112" t="s">
        <v>824</v>
      </c>
    </row>
    <row r="3113" spans="1:4" x14ac:dyDescent="0.25">
      <c r="A3113" s="2">
        <v>44298.45416666667</v>
      </c>
      <c r="B3113" t="s">
        <v>162</v>
      </c>
      <c r="D3113" t="s">
        <v>844</v>
      </c>
    </row>
    <row r="3114" spans="1:4" x14ac:dyDescent="0.25">
      <c r="A3114" s="2">
        <v>44298.45416666667</v>
      </c>
      <c r="B3114" t="s">
        <v>164</v>
      </c>
      <c r="D3114" t="s">
        <v>899</v>
      </c>
    </row>
    <row r="3115" spans="1:4" x14ac:dyDescent="0.25">
      <c r="A3115" s="2">
        <v>44298.45416666667</v>
      </c>
      <c r="B3115" t="s">
        <v>164</v>
      </c>
      <c r="D3115" t="s">
        <v>886</v>
      </c>
    </row>
    <row r="3116" spans="1:4" x14ac:dyDescent="0.25">
      <c r="A3116" s="2">
        <v>44298.45416666667</v>
      </c>
      <c r="B3116" t="s">
        <v>164</v>
      </c>
      <c r="D3116" t="s">
        <v>887</v>
      </c>
    </row>
    <row r="3117" spans="1:4" x14ac:dyDescent="0.25">
      <c r="A3117" s="2">
        <v>44298.45416666667</v>
      </c>
      <c r="B3117" t="s">
        <v>163</v>
      </c>
      <c r="D3117" t="s">
        <v>940</v>
      </c>
    </row>
    <row r="3118" spans="1:4" x14ac:dyDescent="0.25">
      <c r="A3118" s="2">
        <v>44298.45416666667</v>
      </c>
      <c r="B3118" t="s">
        <v>163</v>
      </c>
      <c r="D3118" t="s">
        <v>957</v>
      </c>
    </row>
    <row r="3119" spans="1:4" x14ac:dyDescent="0.25">
      <c r="A3119" s="2">
        <v>44298.45416666667</v>
      </c>
      <c r="B3119" t="s">
        <v>184</v>
      </c>
      <c r="D3119" t="s">
        <v>960</v>
      </c>
    </row>
    <row r="3120" spans="1:4" x14ac:dyDescent="0.25">
      <c r="A3120" s="2">
        <v>44298.45416666667</v>
      </c>
      <c r="B3120" t="s">
        <v>184</v>
      </c>
      <c r="D3120" t="s">
        <v>842</v>
      </c>
    </row>
    <row r="3121" spans="1:4" x14ac:dyDescent="0.25">
      <c r="A3121" s="2">
        <v>44298.45416666667</v>
      </c>
      <c r="B3121" t="s">
        <v>184</v>
      </c>
      <c r="D3121" t="s">
        <v>868</v>
      </c>
    </row>
    <row r="3122" spans="1:4" x14ac:dyDescent="0.25">
      <c r="A3122" s="2">
        <v>44298.45416666667</v>
      </c>
      <c r="B3122" t="s">
        <v>184</v>
      </c>
      <c r="D3122" t="s">
        <v>841</v>
      </c>
    </row>
    <row r="3123" spans="1:4" x14ac:dyDescent="0.25">
      <c r="A3123" s="2">
        <v>44298.45416666667</v>
      </c>
      <c r="B3123" t="s">
        <v>162</v>
      </c>
      <c r="D3123" t="s">
        <v>940</v>
      </c>
    </row>
    <row r="3124" spans="1:4" x14ac:dyDescent="0.25">
      <c r="A3124" s="2">
        <v>44298.45416666667</v>
      </c>
      <c r="B3124" t="s">
        <v>183</v>
      </c>
      <c r="D3124" t="s">
        <v>955</v>
      </c>
    </row>
    <row r="3125" spans="1:4" x14ac:dyDescent="0.25">
      <c r="A3125" s="2">
        <v>44298.45416666667</v>
      </c>
      <c r="B3125" t="s">
        <v>163</v>
      </c>
      <c r="D3125" t="s">
        <v>928</v>
      </c>
    </row>
    <row r="3126" spans="1:4" x14ac:dyDescent="0.25">
      <c r="A3126" s="2">
        <v>44298.45416666667</v>
      </c>
      <c r="B3126" t="s">
        <v>183</v>
      </c>
      <c r="D3126" t="s">
        <v>822</v>
      </c>
    </row>
    <row r="3127" spans="1:4" x14ac:dyDescent="0.25">
      <c r="A3127" s="2">
        <v>44298.45416666667</v>
      </c>
      <c r="B3127" t="s">
        <v>851</v>
      </c>
      <c r="D3127" t="s">
        <v>1005</v>
      </c>
    </row>
    <row r="3128" spans="1:4" x14ac:dyDescent="0.25">
      <c r="A3128" s="2">
        <v>44298.45416666667</v>
      </c>
      <c r="B3128" t="s">
        <v>851</v>
      </c>
      <c r="D3128" t="s">
        <v>971</v>
      </c>
    </row>
    <row r="3129" spans="1:4" x14ac:dyDescent="0.25">
      <c r="A3129" s="2">
        <v>44298.45416666667</v>
      </c>
      <c r="B3129" t="s">
        <v>1131</v>
      </c>
      <c r="D3129" t="s">
        <v>955</v>
      </c>
    </row>
    <row r="3130" spans="1:4" x14ac:dyDescent="0.25">
      <c r="A3130" s="2">
        <v>44298.45416666667</v>
      </c>
      <c r="B3130" t="s">
        <v>1131</v>
      </c>
      <c r="D3130" t="s">
        <v>904</v>
      </c>
    </row>
    <row r="3131" spans="1:4" x14ac:dyDescent="0.25">
      <c r="A3131" s="2">
        <v>44298.45416666667</v>
      </c>
      <c r="B3131" t="s">
        <v>179</v>
      </c>
      <c r="D3131" t="s">
        <v>910</v>
      </c>
    </row>
    <row r="3132" spans="1:4" x14ac:dyDescent="0.25">
      <c r="A3132" s="2">
        <v>44298.45416666667</v>
      </c>
      <c r="B3132" t="s">
        <v>179</v>
      </c>
      <c r="D3132" t="s">
        <v>853</v>
      </c>
    </row>
    <row r="3133" spans="1:4" x14ac:dyDescent="0.25">
      <c r="A3133" s="2">
        <v>44298.45416666667</v>
      </c>
      <c r="B3133" t="s">
        <v>183</v>
      </c>
      <c r="D3133" t="s">
        <v>944</v>
      </c>
    </row>
    <row r="3134" spans="1:4" x14ac:dyDescent="0.25">
      <c r="A3134" s="2">
        <v>44298.45416666667</v>
      </c>
      <c r="B3134" t="s">
        <v>170</v>
      </c>
      <c r="D3134" t="s">
        <v>898</v>
      </c>
    </row>
    <row r="3135" spans="1:4" x14ac:dyDescent="0.25">
      <c r="A3135" s="2">
        <v>44298.454861111109</v>
      </c>
      <c r="B3135" t="s">
        <v>829</v>
      </c>
      <c r="C3135" t="s">
        <v>6399</v>
      </c>
    </row>
    <row r="3136" spans="1:4" x14ac:dyDescent="0.25">
      <c r="A3136" s="2">
        <v>44298.454861111109</v>
      </c>
      <c r="B3136" t="s">
        <v>173</v>
      </c>
      <c r="C3136" t="s">
        <v>6460</v>
      </c>
    </row>
    <row r="3137" spans="1:3" x14ac:dyDescent="0.25">
      <c r="A3137" s="2">
        <v>44298.454861111109</v>
      </c>
      <c r="B3137" t="s">
        <v>162</v>
      </c>
      <c r="C3137" t="s">
        <v>1249</v>
      </c>
    </row>
    <row r="3138" spans="1:3" x14ac:dyDescent="0.25">
      <c r="A3138" s="2">
        <v>44298.454861111109</v>
      </c>
      <c r="B3138" t="s">
        <v>162</v>
      </c>
      <c r="C3138" t="s">
        <v>6832</v>
      </c>
    </row>
    <row r="3139" spans="1:3" x14ac:dyDescent="0.25">
      <c r="A3139" s="2">
        <v>44298.454861111109</v>
      </c>
      <c r="B3139" t="s">
        <v>164</v>
      </c>
      <c r="C3139" t="s">
        <v>7197</v>
      </c>
    </row>
    <row r="3140" spans="1:3" x14ac:dyDescent="0.25">
      <c r="A3140" s="2">
        <v>44298.454861111109</v>
      </c>
      <c r="B3140" t="s">
        <v>163</v>
      </c>
      <c r="C3140" t="s">
        <v>6399</v>
      </c>
    </row>
    <row r="3141" spans="1:3" x14ac:dyDescent="0.25">
      <c r="A3141" s="2">
        <v>44298.454861111109</v>
      </c>
      <c r="B3141" t="s">
        <v>164</v>
      </c>
      <c r="C3141" t="s">
        <v>7358</v>
      </c>
    </row>
    <row r="3142" spans="1:3" x14ac:dyDescent="0.25">
      <c r="A3142" s="2">
        <v>44298.454861111109</v>
      </c>
      <c r="B3142" t="s">
        <v>175</v>
      </c>
      <c r="C3142" t="s">
        <v>7566</v>
      </c>
    </row>
    <row r="3143" spans="1:3" x14ac:dyDescent="0.25">
      <c r="A3143" s="2">
        <v>44298.454861111109</v>
      </c>
      <c r="B3143" t="s">
        <v>175</v>
      </c>
      <c r="C3143" t="s">
        <v>7567</v>
      </c>
    </row>
    <row r="3144" spans="1:3" x14ac:dyDescent="0.25">
      <c r="A3144" s="2">
        <v>44298.454861111109</v>
      </c>
      <c r="B3144" t="s">
        <v>164</v>
      </c>
      <c r="C3144" t="s">
        <v>7763</v>
      </c>
    </row>
    <row r="3145" spans="1:3" x14ac:dyDescent="0.25">
      <c r="A3145" s="2">
        <v>44298.454861111109</v>
      </c>
      <c r="B3145" t="s">
        <v>183</v>
      </c>
      <c r="C3145" t="s">
        <v>7963</v>
      </c>
    </row>
    <row r="3146" spans="1:3" x14ac:dyDescent="0.25">
      <c r="A3146" s="2">
        <v>44298.454861111109</v>
      </c>
      <c r="B3146" t="s">
        <v>183</v>
      </c>
      <c r="C3146" t="s">
        <v>7964</v>
      </c>
    </row>
    <row r="3147" spans="1:3" x14ac:dyDescent="0.25">
      <c r="A3147" s="2">
        <v>44298.454861111109</v>
      </c>
      <c r="B3147" t="s">
        <v>3</v>
      </c>
      <c r="C3147" t="s">
        <v>6396</v>
      </c>
    </row>
    <row r="3148" spans="1:3" x14ac:dyDescent="0.25">
      <c r="A3148" s="2">
        <v>44298.454861111109</v>
      </c>
      <c r="B3148" t="s">
        <v>165</v>
      </c>
      <c r="C3148" t="s">
        <v>8250</v>
      </c>
    </row>
    <row r="3149" spans="1:3" x14ac:dyDescent="0.25">
      <c r="A3149" s="2">
        <v>44298.454861111109</v>
      </c>
      <c r="B3149" t="s">
        <v>165</v>
      </c>
      <c r="C3149" t="s">
        <v>1249</v>
      </c>
    </row>
    <row r="3150" spans="1:3" x14ac:dyDescent="0.25">
      <c r="A3150" s="2">
        <v>44298.454861111109</v>
      </c>
      <c r="B3150" t="s">
        <v>184</v>
      </c>
      <c r="C3150" t="s">
        <v>194</v>
      </c>
    </row>
    <row r="3151" spans="1:3" x14ac:dyDescent="0.25">
      <c r="A3151" s="2">
        <v>44298.454861111109</v>
      </c>
      <c r="B3151" t="s">
        <v>184</v>
      </c>
      <c r="C3151" t="s">
        <v>8529</v>
      </c>
    </row>
    <row r="3152" spans="1:3" x14ac:dyDescent="0.25">
      <c r="A3152" s="2">
        <v>44298.454861111109</v>
      </c>
      <c r="B3152" t="s">
        <v>184</v>
      </c>
      <c r="C3152" t="s">
        <v>8530</v>
      </c>
    </row>
    <row r="3153" spans="1:3" x14ac:dyDescent="0.25">
      <c r="A3153" s="2">
        <v>44298.454861111109</v>
      </c>
      <c r="B3153" t="s">
        <v>164</v>
      </c>
      <c r="C3153" t="s">
        <v>8922</v>
      </c>
    </row>
    <row r="3154" spans="1:3" x14ac:dyDescent="0.25">
      <c r="A3154" s="2">
        <v>44298.454861111109</v>
      </c>
      <c r="B3154" t="s">
        <v>164</v>
      </c>
      <c r="C3154" t="s">
        <v>4216</v>
      </c>
    </row>
    <row r="3155" spans="1:3" x14ac:dyDescent="0.25">
      <c r="A3155" s="2">
        <v>44298.454861111109</v>
      </c>
      <c r="B3155" t="s">
        <v>183</v>
      </c>
      <c r="C3155" t="s">
        <v>9003</v>
      </c>
    </row>
    <row r="3156" spans="1:3" x14ac:dyDescent="0.25">
      <c r="A3156" s="2">
        <v>44298.454861111109</v>
      </c>
      <c r="B3156" t="s">
        <v>183</v>
      </c>
      <c r="C3156" t="s">
        <v>1538</v>
      </c>
    </row>
    <row r="3157" spans="1:3" x14ac:dyDescent="0.25">
      <c r="A3157" s="2">
        <v>44298.454861111109</v>
      </c>
      <c r="B3157" t="s">
        <v>183</v>
      </c>
      <c r="C3157" t="s">
        <v>9004</v>
      </c>
    </row>
    <row r="3158" spans="1:3" x14ac:dyDescent="0.25">
      <c r="A3158" s="2">
        <v>44298.454861111109</v>
      </c>
      <c r="B3158" t="s">
        <v>163</v>
      </c>
      <c r="C3158" t="s">
        <v>9149</v>
      </c>
    </row>
    <row r="3159" spans="1:3" x14ac:dyDescent="0.25">
      <c r="A3159" s="2">
        <v>44298.454861111109</v>
      </c>
      <c r="B3159" t="s">
        <v>183</v>
      </c>
      <c r="C3159" t="s">
        <v>6874</v>
      </c>
    </row>
    <row r="3160" spans="1:3" x14ac:dyDescent="0.25">
      <c r="A3160" s="2">
        <v>44298.454861111109</v>
      </c>
      <c r="B3160" t="s">
        <v>183</v>
      </c>
      <c r="C3160" t="s">
        <v>1249</v>
      </c>
    </row>
    <row r="3161" spans="1:3" x14ac:dyDescent="0.25">
      <c r="A3161" s="2">
        <v>44298.454861111109</v>
      </c>
      <c r="B3161" t="s">
        <v>851</v>
      </c>
      <c r="C3161" t="s">
        <v>9497</v>
      </c>
    </row>
    <row r="3162" spans="1:3" x14ac:dyDescent="0.25">
      <c r="A3162" s="2">
        <v>44298.454861111109</v>
      </c>
      <c r="B3162" t="s">
        <v>851</v>
      </c>
      <c r="C3162" t="s">
        <v>194</v>
      </c>
    </row>
    <row r="3163" spans="1:3" x14ac:dyDescent="0.25">
      <c r="A3163" s="2">
        <v>44298.454861111109</v>
      </c>
      <c r="B3163" t="s">
        <v>851</v>
      </c>
      <c r="C3163" t="s">
        <v>9498</v>
      </c>
    </row>
    <row r="3164" spans="1:3" x14ac:dyDescent="0.25">
      <c r="A3164" s="2">
        <v>44298.454861111109</v>
      </c>
      <c r="B3164" t="s">
        <v>851</v>
      </c>
      <c r="C3164" t="s">
        <v>9499</v>
      </c>
    </row>
    <row r="3165" spans="1:3" x14ac:dyDescent="0.25">
      <c r="A3165" s="2">
        <v>44298.454861111109</v>
      </c>
      <c r="B3165" t="s">
        <v>1131</v>
      </c>
      <c r="C3165" t="s">
        <v>9615</v>
      </c>
    </row>
    <row r="3166" spans="1:3" x14ac:dyDescent="0.25">
      <c r="A3166" s="2">
        <v>44298.454861111109</v>
      </c>
      <c r="B3166" t="s">
        <v>1131</v>
      </c>
      <c r="C3166" t="s">
        <v>9619</v>
      </c>
    </row>
    <row r="3167" spans="1:3" x14ac:dyDescent="0.25">
      <c r="A3167" s="2">
        <v>44298.454861111109</v>
      </c>
      <c r="B3167" t="s">
        <v>1131</v>
      </c>
      <c r="C3167" t="s">
        <v>194</v>
      </c>
    </row>
    <row r="3168" spans="1:3" x14ac:dyDescent="0.25">
      <c r="A3168" s="2">
        <v>44298.454861111109</v>
      </c>
      <c r="B3168" t="s">
        <v>1131</v>
      </c>
      <c r="C3168" t="s">
        <v>9620</v>
      </c>
    </row>
    <row r="3169" spans="1:4" x14ac:dyDescent="0.25">
      <c r="A3169" s="2">
        <v>44298.454861111109</v>
      </c>
      <c r="B3169" t="s">
        <v>1131</v>
      </c>
      <c r="C3169" t="s">
        <v>9621</v>
      </c>
    </row>
    <row r="3170" spans="1:4" x14ac:dyDescent="0.25">
      <c r="A3170" s="2">
        <v>44298.454861111109</v>
      </c>
      <c r="B3170" t="s">
        <v>179</v>
      </c>
      <c r="C3170" t="s">
        <v>9720</v>
      </c>
    </row>
    <row r="3171" spans="1:4" x14ac:dyDescent="0.25">
      <c r="A3171" s="2">
        <v>44298.454861111109</v>
      </c>
      <c r="B3171" t="s">
        <v>179</v>
      </c>
      <c r="C3171" t="s">
        <v>194</v>
      </c>
    </row>
    <row r="3172" spans="1:4" x14ac:dyDescent="0.25">
      <c r="A3172" s="2">
        <v>44298.454861111109</v>
      </c>
      <c r="B3172" t="s">
        <v>179</v>
      </c>
      <c r="C3172" t="s">
        <v>6399</v>
      </c>
    </row>
    <row r="3173" spans="1:4" x14ac:dyDescent="0.25">
      <c r="A3173" s="2">
        <v>44298.454861111109</v>
      </c>
      <c r="B3173" t="s">
        <v>183</v>
      </c>
      <c r="C3173" t="s">
        <v>9751</v>
      </c>
    </row>
    <row r="3174" spans="1:4" x14ac:dyDescent="0.25">
      <c r="A3174" s="2">
        <v>44298.454861111109</v>
      </c>
      <c r="B3174" t="s">
        <v>183</v>
      </c>
      <c r="C3174" t="s">
        <v>6396</v>
      </c>
    </row>
    <row r="3175" spans="1:4" x14ac:dyDescent="0.25">
      <c r="A3175" s="2">
        <v>44298.454861111109</v>
      </c>
      <c r="B3175" t="s">
        <v>829</v>
      </c>
      <c r="D3175" t="s">
        <v>824</v>
      </c>
    </row>
    <row r="3176" spans="1:4" x14ac:dyDescent="0.25">
      <c r="A3176" s="2">
        <v>44298.454861111109</v>
      </c>
      <c r="B3176" t="s">
        <v>173</v>
      </c>
      <c r="D3176" t="s">
        <v>842</v>
      </c>
    </row>
    <row r="3177" spans="1:4" x14ac:dyDescent="0.25">
      <c r="A3177" s="2">
        <v>44298.454861111109</v>
      </c>
      <c r="B3177" t="s">
        <v>162</v>
      </c>
      <c r="D3177" t="s">
        <v>845</v>
      </c>
    </row>
    <row r="3178" spans="1:4" x14ac:dyDescent="0.25">
      <c r="A3178" s="2">
        <v>44298.454861111109</v>
      </c>
      <c r="B3178" t="s">
        <v>162</v>
      </c>
      <c r="D3178" t="s">
        <v>846</v>
      </c>
    </row>
    <row r="3179" spans="1:4" x14ac:dyDescent="0.25">
      <c r="A3179" s="2">
        <v>44298.454861111109</v>
      </c>
      <c r="B3179" t="s">
        <v>164</v>
      </c>
      <c r="D3179" t="s">
        <v>828</v>
      </c>
    </row>
    <row r="3180" spans="1:4" x14ac:dyDescent="0.25">
      <c r="A3180" s="2">
        <v>44298.454861111109</v>
      </c>
      <c r="B3180" t="s">
        <v>163</v>
      </c>
      <c r="D3180" t="s">
        <v>824</v>
      </c>
    </row>
    <row r="3181" spans="1:4" x14ac:dyDescent="0.25">
      <c r="A3181" s="2">
        <v>44298.454861111109</v>
      </c>
      <c r="B3181" t="s">
        <v>164</v>
      </c>
      <c r="D3181" t="s">
        <v>867</v>
      </c>
    </row>
    <row r="3182" spans="1:4" x14ac:dyDescent="0.25">
      <c r="A3182" s="2">
        <v>44298.454861111109</v>
      </c>
      <c r="B3182" t="s">
        <v>175</v>
      </c>
      <c r="D3182" t="s">
        <v>827</v>
      </c>
    </row>
    <row r="3183" spans="1:4" x14ac:dyDescent="0.25">
      <c r="A3183" s="2">
        <v>44298.454861111109</v>
      </c>
      <c r="B3183" t="s">
        <v>175</v>
      </c>
      <c r="D3183" t="s">
        <v>975</v>
      </c>
    </row>
    <row r="3184" spans="1:4" x14ac:dyDescent="0.25">
      <c r="A3184" s="2">
        <v>44298.454861111109</v>
      </c>
      <c r="B3184" t="s">
        <v>164</v>
      </c>
      <c r="D3184" t="s">
        <v>866</v>
      </c>
    </row>
    <row r="3185" spans="1:4" x14ac:dyDescent="0.25">
      <c r="A3185" s="2">
        <v>44298.454861111109</v>
      </c>
      <c r="B3185" t="s">
        <v>183</v>
      </c>
      <c r="D3185" t="s">
        <v>899</v>
      </c>
    </row>
    <row r="3186" spans="1:4" x14ac:dyDescent="0.25">
      <c r="A3186" s="2">
        <v>44298.454861111109</v>
      </c>
      <c r="B3186" t="s">
        <v>183</v>
      </c>
      <c r="D3186" t="s">
        <v>953</v>
      </c>
    </row>
    <row r="3187" spans="1:4" x14ac:dyDescent="0.25">
      <c r="A3187" s="2">
        <v>44298.454861111109</v>
      </c>
      <c r="B3187" t="s">
        <v>3</v>
      </c>
      <c r="D3187" t="s">
        <v>822</v>
      </c>
    </row>
    <row r="3188" spans="1:4" x14ac:dyDescent="0.25">
      <c r="A3188" s="2">
        <v>44298.454861111109</v>
      </c>
      <c r="B3188" t="s">
        <v>165</v>
      </c>
      <c r="D3188" t="s">
        <v>886</v>
      </c>
    </row>
    <row r="3189" spans="1:4" x14ac:dyDescent="0.25">
      <c r="A3189" s="2">
        <v>44298.454861111109</v>
      </c>
      <c r="B3189" t="s">
        <v>165</v>
      </c>
      <c r="D3189" t="s">
        <v>887</v>
      </c>
    </row>
    <row r="3190" spans="1:4" x14ac:dyDescent="0.25">
      <c r="A3190" s="2">
        <v>44298.454861111109</v>
      </c>
      <c r="B3190" t="s">
        <v>184</v>
      </c>
      <c r="D3190" t="s">
        <v>854</v>
      </c>
    </row>
    <row r="3191" spans="1:4" x14ac:dyDescent="0.25">
      <c r="A3191" s="2">
        <v>44298.454861111109</v>
      </c>
      <c r="B3191" t="s">
        <v>184</v>
      </c>
      <c r="D3191" t="s">
        <v>902</v>
      </c>
    </row>
    <row r="3192" spans="1:4" x14ac:dyDescent="0.25">
      <c r="A3192" s="2">
        <v>44298.454861111109</v>
      </c>
      <c r="B3192" t="s">
        <v>184</v>
      </c>
      <c r="D3192" t="s">
        <v>886</v>
      </c>
    </row>
    <row r="3193" spans="1:4" x14ac:dyDescent="0.25">
      <c r="A3193" s="2">
        <v>44298.454861111109</v>
      </c>
      <c r="B3193" t="s">
        <v>164</v>
      </c>
      <c r="D3193" t="s">
        <v>866</v>
      </c>
    </row>
    <row r="3194" spans="1:4" x14ac:dyDescent="0.25">
      <c r="A3194" s="2">
        <v>44298.454861111109</v>
      </c>
      <c r="B3194" t="s">
        <v>164</v>
      </c>
      <c r="D3194" t="s">
        <v>822</v>
      </c>
    </row>
    <row r="3195" spans="1:4" x14ac:dyDescent="0.25">
      <c r="A3195" s="2">
        <v>44298.454861111109</v>
      </c>
      <c r="B3195" t="s">
        <v>183</v>
      </c>
      <c r="D3195" t="s">
        <v>904</v>
      </c>
    </row>
    <row r="3196" spans="1:4" x14ac:dyDescent="0.25">
      <c r="A3196" s="2">
        <v>44298.454861111109</v>
      </c>
      <c r="B3196" t="s">
        <v>183</v>
      </c>
      <c r="D3196" t="s">
        <v>836</v>
      </c>
    </row>
    <row r="3197" spans="1:4" x14ac:dyDescent="0.25">
      <c r="A3197" s="2">
        <v>44298.454861111109</v>
      </c>
      <c r="B3197" t="s">
        <v>183</v>
      </c>
      <c r="D3197" t="s">
        <v>972</v>
      </c>
    </row>
    <row r="3198" spans="1:4" x14ac:dyDescent="0.25">
      <c r="A3198" s="2">
        <v>44298.454861111109</v>
      </c>
      <c r="B3198" t="s">
        <v>163</v>
      </c>
      <c r="D3198" t="s">
        <v>827</v>
      </c>
    </row>
    <row r="3199" spans="1:4" x14ac:dyDescent="0.25">
      <c r="A3199" s="2">
        <v>44298.454861111109</v>
      </c>
      <c r="B3199" t="s">
        <v>183</v>
      </c>
      <c r="D3199" t="s">
        <v>944</v>
      </c>
    </row>
    <row r="3200" spans="1:4" x14ac:dyDescent="0.25">
      <c r="A3200" s="2">
        <v>44298.454861111109</v>
      </c>
      <c r="B3200" t="s">
        <v>183</v>
      </c>
      <c r="D3200" t="s">
        <v>824</v>
      </c>
    </row>
    <row r="3201" spans="1:4" x14ac:dyDescent="0.25">
      <c r="A3201" s="2">
        <v>44298.454861111109</v>
      </c>
      <c r="B3201" t="s">
        <v>851</v>
      </c>
      <c r="D3201" t="s">
        <v>842</v>
      </c>
    </row>
    <row r="3202" spans="1:4" x14ac:dyDescent="0.25">
      <c r="A3202" s="2">
        <v>44298.454861111109</v>
      </c>
      <c r="B3202" t="s">
        <v>851</v>
      </c>
      <c r="D3202" t="s">
        <v>949</v>
      </c>
    </row>
    <row r="3203" spans="1:4" x14ac:dyDescent="0.25">
      <c r="A3203" s="2">
        <v>44298.454861111109</v>
      </c>
      <c r="B3203" t="s">
        <v>851</v>
      </c>
      <c r="D3203" t="s">
        <v>975</v>
      </c>
    </row>
    <row r="3204" spans="1:4" x14ac:dyDescent="0.25">
      <c r="A3204" s="2">
        <v>44298.454861111109</v>
      </c>
      <c r="B3204" t="s">
        <v>851</v>
      </c>
      <c r="D3204" t="s">
        <v>856</v>
      </c>
    </row>
    <row r="3205" spans="1:4" x14ac:dyDescent="0.25">
      <c r="A3205" s="2">
        <v>44298.454861111109</v>
      </c>
      <c r="B3205" t="s">
        <v>1131</v>
      </c>
      <c r="D3205" t="s">
        <v>1135</v>
      </c>
    </row>
    <row r="3206" spans="1:4" x14ac:dyDescent="0.25">
      <c r="A3206" s="2">
        <v>44298.454861111109</v>
      </c>
      <c r="B3206" t="s">
        <v>1131</v>
      </c>
      <c r="D3206" t="s">
        <v>899</v>
      </c>
    </row>
    <row r="3207" spans="1:4" x14ac:dyDescent="0.25">
      <c r="A3207" s="2">
        <v>44298.454861111109</v>
      </c>
      <c r="B3207" t="s">
        <v>1131</v>
      </c>
      <c r="D3207" t="s">
        <v>855</v>
      </c>
    </row>
    <row r="3208" spans="1:4" x14ac:dyDescent="0.25">
      <c r="A3208" s="2">
        <v>44298.454861111109</v>
      </c>
      <c r="B3208" t="s">
        <v>1131</v>
      </c>
      <c r="D3208" t="s">
        <v>844</v>
      </c>
    </row>
    <row r="3209" spans="1:4" x14ac:dyDescent="0.25">
      <c r="A3209" s="2">
        <v>44298.454861111109</v>
      </c>
      <c r="B3209" t="s">
        <v>1131</v>
      </c>
      <c r="D3209" t="s">
        <v>1124</v>
      </c>
    </row>
    <row r="3210" spans="1:4" x14ac:dyDescent="0.25">
      <c r="A3210" s="2">
        <v>44298.454861111109</v>
      </c>
      <c r="B3210" t="s">
        <v>179</v>
      </c>
      <c r="D3210" t="s">
        <v>834</v>
      </c>
    </row>
    <row r="3211" spans="1:4" x14ac:dyDescent="0.25">
      <c r="A3211" s="2">
        <v>44298.454861111109</v>
      </c>
      <c r="B3211" t="s">
        <v>179</v>
      </c>
      <c r="D3211" t="s">
        <v>1139</v>
      </c>
    </row>
    <row r="3212" spans="1:4" x14ac:dyDescent="0.25">
      <c r="A3212" s="2">
        <v>44298.454861111109</v>
      </c>
      <c r="B3212" t="s">
        <v>179</v>
      </c>
      <c r="D3212" t="s">
        <v>1140</v>
      </c>
    </row>
    <row r="3213" spans="1:4" x14ac:dyDescent="0.25">
      <c r="A3213" s="2">
        <v>44298.454861111109</v>
      </c>
      <c r="B3213" t="s">
        <v>183</v>
      </c>
      <c r="D3213" t="s">
        <v>828</v>
      </c>
    </row>
    <row r="3214" spans="1:4" x14ac:dyDescent="0.25">
      <c r="A3214" s="2">
        <v>44298.454861111109</v>
      </c>
      <c r="B3214" t="s">
        <v>183</v>
      </c>
      <c r="D3214" t="s">
        <v>971</v>
      </c>
    </row>
    <row r="3215" spans="1:4" x14ac:dyDescent="0.25">
      <c r="A3215" s="2">
        <v>44298.455555555556</v>
      </c>
      <c r="B3215" t="s">
        <v>164</v>
      </c>
      <c r="C3215" t="s">
        <v>6518</v>
      </c>
    </row>
    <row r="3216" spans="1:4" x14ac:dyDescent="0.25">
      <c r="A3216" s="2">
        <v>44298.455555555556</v>
      </c>
      <c r="B3216" t="s">
        <v>162</v>
      </c>
    </row>
    <row r="3217" spans="1:3" x14ac:dyDescent="0.25">
      <c r="A3217" s="2">
        <v>44298.455555555556</v>
      </c>
      <c r="B3217" t="s">
        <v>162</v>
      </c>
      <c r="C3217" t="s">
        <v>6833</v>
      </c>
    </row>
    <row r="3218" spans="1:3" x14ac:dyDescent="0.25">
      <c r="A3218" s="2">
        <v>44298.455555555556</v>
      </c>
      <c r="B3218" t="s">
        <v>163</v>
      </c>
      <c r="C3218" t="s">
        <v>7309</v>
      </c>
    </row>
    <row r="3219" spans="1:3" x14ac:dyDescent="0.25">
      <c r="A3219" s="2">
        <v>44298.455555555556</v>
      </c>
      <c r="B3219" t="s">
        <v>175</v>
      </c>
      <c r="C3219" t="s">
        <v>7568</v>
      </c>
    </row>
    <row r="3220" spans="1:3" x14ac:dyDescent="0.25">
      <c r="A3220" s="2">
        <v>44298.455555555556</v>
      </c>
      <c r="B3220" t="s">
        <v>164</v>
      </c>
      <c r="C3220" t="s">
        <v>6399</v>
      </c>
    </row>
    <row r="3221" spans="1:3" x14ac:dyDescent="0.25">
      <c r="A3221" s="2">
        <v>44298.455555555556</v>
      </c>
      <c r="B3221" t="s">
        <v>163</v>
      </c>
      <c r="C3221" t="s">
        <v>194</v>
      </c>
    </row>
    <row r="3222" spans="1:3" x14ac:dyDescent="0.25">
      <c r="A3222" s="2">
        <v>44298.455555555556</v>
      </c>
      <c r="B3222" t="s">
        <v>3</v>
      </c>
      <c r="C3222" t="s">
        <v>7981</v>
      </c>
    </row>
    <row r="3223" spans="1:3" x14ac:dyDescent="0.25">
      <c r="A3223" s="2">
        <v>44298.455555555556</v>
      </c>
      <c r="B3223" t="s">
        <v>3</v>
      </c>
      <c r="C3223" t="s">
        <v>7982</v>
      </c>
    </row>
    <row r="3224" spans="1:3" x14ac:dyDescent="0.25">
      <c r="A3224" s="2">
        <v>44298.455555555556</v>
      </c>
      <c r="B3224" t="s">
        <v>184</v>
      </c>
      <c r="C3224" t="s">
        <v>1249</v>
      </c>
    </row>
    <row r="3225" spans="1:3" x14ac:dyDescent="0.25">
      <c r="A3225" s="2">
        <v>44298.455555555556</v>
      </c>
      <c r="B3225" t="s">
        <v>184</v>
      </c>
      <c r="C3225" t="s">
        <v>8531</v>
      </c>
    </row>
    <row r="3226" spans="1:3" x14ac:dyDescent="0.25">
      <c r="A3226" s="2">
        <v>44298.455555555556</v>
      </c>
      <c r="B3226" t="s">
        <v>184</v>
      </c>
      <c r="C3226" t="s">
        <v>194</v>
      </c>
    </row>
    <row r="3227" spans="1:3" x14ac:dyDescent="0.25">
      <c r="A3227" s="2">
        <v>44298.455555555556</v>
      </c>
      <c r="B3227" t="s">
        <v>162</v>
      </c>
      <c r="C3227" t="s">
        <v>8706</v>
      </c>
    </row>
    <row r="3228" spans="1:3" x14ac:dyDescent="0.25">
      <c r="A3228" s="2">
        <v>44298.455555555556</v>
      </c>
      <c r="B3228" t="s">
        <v>162</v>
      </c>
      <c r="C3228" t="s">
        <v>4216</v>
      </c>
    </row>
    <row r="3229" spans="1:3" x14ac:dyDescent="0.25">
      <c r="A3229" s="2">
        <v>44298.455555555556</v>
      </c>
      <c r="B3229" t="s">
        <v>162</v>
      </c>
      <c r="C3229" t="s">
        <v>8707</v>
      </c>
    </row>
    <row r="3230" spans="1:3" x14ac:dyDescent="0.25">
      <c r="A3230" s="2">
        <v>44298.455555555556</v>
      </c>
      <c r="B3230" t="s">
        <v>164</v>
      </c>
      <c r="C3230" t="s">
        <v>8923</v>
      </c>
    </row>
    <row r="3231" spans="1:3" x14ac:dyDescent="0.25">
      <c r="A3231" s="2">
        <v>44298.455555555556</v>
      </c>
      <c r="B3231" t="s">
        <v>164</v>
      </c>
      <c r="C3231" t="s">
        <v>6380</v>
      </c>
    </row>
    <row r="3232" spans="1:3" x14ac:dyDescent="0.25">
      <c r="A3232" s="2">
        <v>44298.455555555556</v>
      </c>
      <c r="B3232" t="s">
        <v>183</v>
      </c>
      <c r="C3232" t="s">
        <v>6637</v>
      </c>
    </row>
    <row r="3233" spans="1:3" x14ac:dyDescent="0.25">
      <c r="A3233" s="2">
        <v>44298.455555555556</v>
      </c>
      <c r="B3233" t="s">
        <v>183</v>
      </c>
      <c r="C3233" t="s">
        <v>1538</v>
      </c>
    </row>
    <row r="3234" spans="1:3" x14ac:dyDescent="0.25">
      <c r="A3234" s="2">
        <v>44298.455555555556</v>
      </c>
      <c r="B3234" t="s">
        <v>183</v>
      </c>
      <c r="C3234" t="s">
        <v>6386</v>
      </c>
    </row>
    <row r="3235" spans="1:3" x14ac:dyDescent="0.25">
      <c r="A3235" s="2">
        <v>44298.455555555556</v>
      </c>
      <c r="B3235" t="s">
        <v>183</v>
      </c>
      <c r="C3235" t="s">
        <v>9005</v>
      </c>
    </row>
    <row r="3236" spans="1:3" x14ac:dyDescent="0.25">
      <c r="A3236" s="2">
        <v>44298.455555555556</v>
      </c>
      <c r="B3236" t="s">
        <v>183</v>
      </c>
      <c r="C3236" t="s">
        <v>9006</v>
      </c>
    </row>
    <row r="3237" spans="1:3" x14ac:dyDescent="0.25">
      <c r="A3237" s="2">
        <v>44298.455555555556</v>
      </c>
      <c r="B3237" t="s">
        <v>183</v>
      </c>
      <c r="C3237" t="s">
        <v>1538</v>
      </c>
    </row>
    <row r="3238" spans="1:3" x14ac:dyDescent="0.25">
      <c r="A3238" s="2">
        <v>44298.455555555556</v>
      </c>
      <c r="B3238" t="s">
        <v>183</v>
      </c>
      <c r="C3238" t="s">
        <v>1538</v>
      </c>
    </row>
    <row r="3239" spans="1:3" x14ac:dyDescent="0.25">
      <c r="A3239" s="2">
        <v>44298.455555555556</v>
      </c>
      <c r="B3239" t="s">
        <v>183</v>
      </c>
      <c r="C3239" t="s">
        <v>9221</v>
      </c>
    </row>
    <row r="3240" spans="1:3" x14ac:dyDescent="0.25">
      <c r="A3240" s="2">
        <v>44298.455555555556</v>
      </c>
      <c r="B3240" t="s">
        <v>183</v>
      </c>
      <c r="C3240" t="s">
        <v>9222</v>
      </c>
    </row>
    <row r="3241" spans="1:3" x14ac:dyDescent="0.25">
      <c r="A3241" s="2">
        <v>44298.455555555556</v>
      </c>
      <c r="B3241" t="s">
        <v>183</v>
      </c>
      <c r="C3241" t="s">
        <v>6851</v>
      </c>
    </row>
    <row r="3242" spans="1:3" x14ac:dyDescent="0.25">
      <c r="A3242" s="2">
        <v>44298.455555555556</v>
      </c>
      <c r="B3242" t="s">
        <v>851</v>
      </c>
      <c r="C3242" t="s">
        <v>1249</v>
      </c>
    </row>
    <row r="3243" spans="1:3" x14ac:dyDescent="0.25">
      <c r="A3243" s="2">
        <v>44298.455555555556</v>
      </c>
      <c r="B3243" t="s">
        <v>1131</v>
      </c>
      <c r="C3243" t="s">
        <v>9622</v>
      </c>
    </row>
    <row r="3244" spans="1:3" x14ac:dyDescent="0.25">
      <c r="A3244" s="2">
        <v>44298.455555555556</v>
      </c>
      <c r="B3244" t="s">
        <v>1131</v>
      </c>
      <c r="C3244" t="s">
        <v>9623</v>
      </c>
    </row>
    <row r="3245" spans="1:3" x14ac:dyDescent="0.25">
      <c r="A3245" s="2">
        <v>44298.455555555556</v>
      </c>
      <c r="B3245" t="s">
        <v>1131</v>
      </c>
      <c r="C3245" t="s">
        <v>9624</v>
      </c>
    </row>
    <row r="3246" spans="1:3" x14ac:dyDescent="0.25">
      <c r="A3246" s="2">
        <v>44298.455555555556</v>
      </c>
      <c r="B3246" t="s">
        <v>179</v>
      </c>
      <c r="C3246" t="s">
        <v>9721</v>
      </c>
    </row>
    <row r="3247" spans="1:3" x14ac:dyDescent="0.25">
      <c r="A3247" s="2">
        <v>44298.455555555556</v>
      </c>
      <c r="B3247" t="s">
        <v>183</v>
      </c>
      <c r="C3247" t="s">
        <v>9752</v>
      </c>
    </row>
    <row r="3248" spans="1:3" x14ac:dyDescent="0.25">
      <c r="A3248" s="2">
        <v>44298.455555555556</v>
      </c>
      <c r="B3248" t="s">
        <v>183</v>
      </c>
      <c r="C3248" t="s">
        <v>9753</v>
      </c>
    </row>
    <row r="3249" spans="1:4" x14ac:dyDescent="0.25">
      <c r="A3249" s="2">
        <v>44298.455555555556</v>
      </c>
      <c r="B3249" t="s">
        <v>183</v>
      </c>
      <c r="C3249" t="s">
        <v>9754</v>
      </c>
    </row>
    <row r="3250" spans="1:4" x14ac:dyDescent="0.25">
      <c r="A3250" s="2">
        <v>44298.455555555556</v>
      </c>
      <c r="B3250" t="s">
        <v>164</v>
      </c>
      <c r="D3250" t="s">
        <v>866</v>
      </c>
    </row>
    <row r="3251" spans="1:4" x14ac:dyDescent="0.25">
      <c r="A3251" s="2">
        <v>44298.455555555556</v>
      </c>
      <c r="B3251" t="s">
        <v>162</v>
      </c>
      <c r="D3251" t="s">
        <v>941</v>
      </c>
    </row>
    <row r="3252" spans="1:4" x14ac:dyDescent="0.25">
      <c r="A3252" s="2">
        <v>44298.455555555556</v>
      </c>
      <c r="B3252" t="s">
        <v>162</v>
      </c>
      <c r="D3252" t="s">
        <v>895</v>
      </c>
    </row>
    <row r="3253" spans="1:4" x14ac:dyDescent="0.25">
      <c r="A3253" s="2">
        <v>44298.455555555556</v>
      </c>
      <c r="B3253" t="s">
        <v>163</v>
      </c>
      <c r="D3253" t="s">
        <v>895</v>
      </c>
    </row>
    <row r="3254" spans="1:4" x14ac:dyDescent="0.25">
      <c r="A3254" s="2">
        <v>44298.455555555556</v>
      </c>
      <c r="B3254" t="s">
        <v>175</v>
      </c>
      <c r="D3254" t="s">
        <v>902</v>
      </c>
    </row>
    <row r="3255" spans="1:4" x14ac:dyDescent="0.25">
      <c r="A3255" s="2">
        <v>44298.455555555556</v>
      </c>
      <c r="B3255" t="s">
        <v>164</v>
      </c>
      <c r="D3255" t="s">
        <v>822</v>
      </c>
    </row>
    <row r="3256" spans="1:4" x14ac:dyDescent="0.25">
      <c r="A3256" s="2">
        <v>44298.455555555556</v>
      </c>
      <c r="B3256" t="s">
        <v>163</v>
      </c>
      <c r="D3256" t="s">
        <v>1042</v>
      </c>
    </row>
    <row r="3257" spans="1:4" x14ac:dyDescent="0.25">
      <c r="A3257" s="2">
        <v>44298.455555555556</v>
      </c>
      <c r="B3257" t="s">
        <v>3</v>
      </c>
      <c r="D3257" t="s">
        <v>890</v>
      </c>
    </row>
    <row r="3258" spans="1:4" x14ac:dyDescent="0.25">
      <c r="A3258" s="2">
        <v>44298.455555555556</v>
      </c>
      <c r="B3258" t="s">
        <v>3</v>
      </c>
      <c r="D3258" t="s">
        <v>824</v>
      </c>
    </row>
    <row r="3259" spans="1:4" x14ac:dyDescent="0.25">
      <c r="A3259" s="2">
        <v>44298.455555555556</v>
      </c>
      <c r="B3259" t="s">
        <v>184</v>
      </c>
      <c r="D3259" t="s">
        <v>898</v>
      </c>
    </row>
    <row r="3260" spans="1:4" x14ac:dyDescent="0.25">
      <c r="A3260" s="2">
        <v>44298.455555555556</v>
      </c>
      <c r="B3260" t="s">
        <v>184</v>
      </c>
      <c r="D3260" t="s">
        <v>894</v>
      </c>
    </row>
    <row r="3261" spans="1:4" x14ac:dyDescent="0.25">
      <c r="A3261" s="2">
        <v>44298.455555555556</v>
      </c>
      <c r="B3261" t="s">
        <v>184</v>
      </c>
      <c r="D3261" t="s">
        <v>974</v>
      </c>
    </row>
    <row r="3262" spans="1:4" x14ac:dyDescent="0.25">
      <c r="A3262" s="2">
        <v>44298.455555555556</v>
      </c>
      <c r="B3262" t="s">
        <v>162</v>
      </c>
      <c r="D3262" t="s">
        <v>846</v>
      </c>
    </row>
    <row r="3263" spans="1:4" x14ac:dyDescent="0.25">
      <c r="A3263" s="2">
        <v>44298.455555555556</v>
      </c>
      <c r="B3263" t="s">
        <v>162</v>
      </c>
      <c r="D3263" t="s">
        <v>908</v>
      </c>
    </row>
    <row r="3264" spans="1:4" x14ac:dyDescent="0.25">
      <c r="A3264" s="2">
        <v>44298.455555555556</v>
      </c>
      <c r="B3264" t="s">
        <v>162</v>
      </c>
      <c r="D3264" t="s">
        <v>849</v>
      </c>
    </row>
    <row r="3265" spans="1:4" x14ac:dyDescent="0.25">
      <c r="A3265" s="2">
        <v>44298.455555555556</v>
      </c>
      <c r="B3265" t="s">
        <v>164</v>
      </c>
      <c r="D3265" t="s">
        <v>890</v>
      </c>
    </row>
    <row r="3266" spans="1:4" x14ac:dyDescent="0.25">
      <c r="A3266" s="2">
        <v>44298.455555555556</v>
      </c>
      <c r="B3266" t="s">
        <v>164</v>
      </c>
      <c r="D3266" t="s">
        <v>824</v>
      </c>
    </row>
    <row r="3267" spans="1:4" x14ac:dyDescent="0.25">
      <c r="A3267" s="2">
        <v>44298.455555555556</v>
      </c>
      <c r="B3267" t="s">
        <v>183</v>
      </c>
      <c r="D3267" t="s">
        <v>973</v>
      </c>
    </row>
    <row r="3268" spans="1:4" x14ac:dyDescent="0.25">
      <c r="A3268" s="2">
        <v>44298.455555555556</v>
      </c>
      <c r="B3268" t="s">
        <v>183</v>
      </c>
      <c r="D3268" t="s">
        <v>846</v>
      </c>
    </row>
    <row r="3269" spans="1:4" x14ac:dyDescent="0.25">
      <c r="A3269" s="2">
        <v>44298.455555555556</v>
      </c>
      <c r="B3269" t="s">
        <v>183</v>
      </c>
      <c r="D3269" t="s">
        <v>908</v>
      </c>
    </row>
    <row r="3270" spans="1:4" x14ac:dyDescent="0.25">
      <c r="A3270" s="2">
        <v>44298.455555555556</v>
      </c>
      <c r="B3270" t="s">
        <v>183</v>
      </c>
      <c r="D3270" t="s">
        <v>1021</v>
      </c>
    </row>
    <row r="3271" spans="1:4" x14ac:dyDescent="0.25">
      <c r="A3271" s="2">
        <v>44298.455555555556</v>
      </c>
      <c r="B3271" t="s">
        <v>183</v>
      </c>
      <c r="D3271" t="s">
        <v>849</v>
      </c>
    </row>
    <row r="3272" spans="1:4" x14ac:dyDescent="0.25">
      <c r="A3272" s="2">
        <v>44298.455555555556</v>
      </c>
      <c r="B3272" t="s">
        <v>183</v>
      </c>
      <c r="D3272" t="s">
        <v>850</v>
      </c>
    </row>
    <row r="3273" spans="1:4" x14ac:dyDescent="0.25">
      <c r="A3273" s="2">
        <v>44298.455555555556</v>
      </c>
      <c r="B3273" t="s">
        <v>183</v>
      </c>
      <c r="D3273" t="s">
        <v>1009</v>
      </c>
    </row>
    <row r="3274" spans="1:4" x14ac:dyDescent="0.25">
      <c r="A3274" s="2">
        <v>44298.455555555556</v>
      </c>
      <c r="B3274" t="s">
        <v>183</v>
      </c>
      <c r="D3274" t="s">
        <v>846</v>
      </c>
    </row>
    <row r="3275" spans="1:4" x14ac:dyDescent="0.25">
      <c r="A3275" s="2">
        <v>44298.455555555556</v>
      </c>
      <c r="B3275" t="s">
        <v>183</v>
      </c>
      <c r="D3275" t="s">
        <v>891</v>
      </c>
    </row>
    <row r="3276" spans="1:4" x14ac:dyDescent="0.25">
      <c r="A3276" s="2">
        <v>44298.455555555556</v>
      </c>
      <c r="B3276" t="s">
        <v>183</v>
      </c>
      <c r="D3276" t="s">
        <v>849</v>
      </c>
    </row>
    <row r="3277" spans="1:4" x14ac:dyDescent="0.25">
      <c r="A3277" s="2">
        <v>44298.455555555556</v>
      </c>
      <c r="B3277" t="s">
        <v>851</v>
      </c>
      <c r="D3277" t="s">
        <v>857</v>
      </c>
    </row>
    <row r="3278" spans="1:4" x14ac:dyDescent="0.25">
      <c r="A3278" s="2">
        <v>44298.455555555556</v>
      </c>
      <c r="B3278" t="s">
        <v>1131</v>
      </c>
      <c r="D3278" t="s">
        <v>853</v>
      </c>
    </row>
    <row r="3279" spans="1:4" x14ac:dyDescent="0.25">
      <c r="A3279" s="2">
        <v>44298.455555555556</v>
      </c>
      <c r="B3279" t="s">
        <v>1131</v>
      </c>
      <c r="D3279" t="s">
        <v>902</v>
      </c>
    </row>
    <row r="3280" spans="1:4" x14ac:dyDescent="0.25">
      <c r="A3280" s="2">
        <v>44298.455555555556</v>
      </c>
      <c r="B3280" t="s">
        <v>1131</v>
      </c>
      <c r="D3280" t="s">
        <v>895</v>
      </c>
    </row>
    <row r="3281" spans="1:4" x14ac:dyDescent="0.25">
      <c r="A3281" s="2">
        <v>44298.455555555556</v>
      </c>
      <c r="B3281" t="s">
        <v>179</v>
      </c>
      <c r="D3281" t="s">
        <v>1141</v>
      </c>
    </row>
    <row r="3282" spans="1:4" x14ac:dyDescent="0.25">
      <c r="A3282" s="2">
        <v>44298.455555555556</v>
      </c>
      <c r="B3282" t="s">
        <v>183</v>
      </c>
      <c r="D3282" t="s">
        <v>854</v>
      </c>
    </row>
    <row r="3283" spans="1:4" x14ac:dyDescent="0.25">
      <c r="A3283" s="2">
        <v>44298.455555555556</v>
      </c>
      <c r="B3283" t="s">
        <v>183</v>
      </c>
      <c r="D3283" t="s">
        <v>953</v>
      </c>
    </row>
    <row r="3284" spans="1:4" x14ac:dyDescent="0.25">
      <c r="A3284" s="2">
        <v>44298.455555555556</v>
      </c>
      <c r="B3284" t="s">
        <v>183</v>
      </c>
      <c r="D3284" t="s">
        <v>902</v>
      </c>
    </row>
    <row r="3285" spans="1:4" x14ac:dyDescent="0.25">
      <c r="A3285" s="2">
        <v>44298.456250000003</v>
      </c>
      <c r="B3285" t="s">
        <v>829</v>
      </c>
      <c r="C3285" t="s">
        <v>6400</v>
      </c>
    </row>
    <row r="3286" spans="1:4" x14ac:dyDescent="0.25">
      <c r="A3286" s="2">
        <v>44298.456250000003</v>
      </c>
      <c r="B3286" t="s">
        <v>829</v>
      </c>
      <c r="C3286" t="s">
        <v>6396</v>
      </c>
    </row>
    <row r="3287" spans="1:4" x14ac:dyDescent="0.25">
      <c r="A3287" s="2">
        <v>44298.456250000003</v>
      </c>
      <c r="B3287" t="s">
        <v>829</v>
      </c>
      <c r="C3287" t="s">
        <v>194</v>
      </c>
    </row>
    <row r="3288" spans="1:4" x14ac:dyDescent="0.25">
      <c r="A3288" s="2">
        <v>44298.456250000003</v>
      </c>
      <c r="B3288" t="s">
        <v>162</v>
      </c>
      <c r="C3288" t="s">
        <v>6834</v>
      </c>
    </row>
    <row r="3289" spans="1:4" x14ac:dyDescent="0.25">
      <c r="A3289" s="2">
        <v>44298.456250000003</v>
      </c>
      <c r="B3289" t="s">
        <v>162</v>
      </c>
      <c r="C3289" t="s">
        <v>6835</v>
      </c>
    </row>
    <row r="3290" spans="1:4" x14ac:dyDescent="0.25">
      <c r="A3290" s="2">
        <v>44298.456250000003</v>
      </c>
      <c r="B3290" t="s">
        <v>162</v>
      </c>
      <c r="C3290" t="s">
        <v>1249</v>
      </c>
    </row>
    <row r="3291" spans="1:4" x14ac:dyDescent="0.25">
      <c r="A3291" s="2">
        <v>44298.456250000003</v>
      </c>
      <c r="B3291" t="s">
        <v>163</v>
      </c>
      <c r="C3291" t="s">
        <v>7310</v>
      </c>
    </row>
    <row r="3292" spans="1:4" x14ac:dyDescent="0.25">
      <c r="A3292" s="2">
        <v>44298.456250000003</v>
      </c>
      <c r="B3292" t="s">
        <v>163</v>
      </c>
      <c r="C3292" t="s">
        <v>7311</v>
      </c>
    </row>
    <row r="3293" spans="1:4" x14ac:dyDescent="0.25">
      <c r="A3293" s="2">
        <v>44298.456250000003</v>
      </c>
      <c r="B3293" t="s">
        <v>164</v>
      </c>
      <c r="C3293" t="s">
        <v>7359</v>
      </c>
    </row>
    <row r="3294" spans="1:4" x14ac:dyDescent="0.25">
      <c r="A3294" s="2">
        <v>44298.456250000003</v>
      </c>
      <c r="B3294" t="s">
        <v>175</v>
      </c>
      <c r="C3294" t="s">
        <v>7569</v>
      </c>
    </row>
    <row r="3295" spans="1:4" x14ac:dyDescent="0.25">
      <c r="A3295" s="2">
        <v>44298.456250000003</v>
      </c>
      <c r="B3295" t="s">
        <v>175</v>
      </c>
      <c r="C3295" t="s">
        <v>1249</v>
      </c>
    </row>
    <row r="3296" spans="1:4" x14ac:dyDescent="0.25">
      <c r="A3296" s="2">
        <v>44298.456250000003</v>
      </c>
      <c r="B3296" t="s">
        <v>175</v>
      </c>
      <c r="C3296" t="s">
        <v>7570</v>
      </c>
    </row>
    <row r="3297" spans="1:3" x14ac:dyDescent="0.25">
      <c r="A3297" s="2">
        <v>44298.456250000003</v>
      </c>
      <c r="B3297" t="s">
        <v>175</v>
      </c>
      <c r="C3297" t="s">
        <v>6386</v>
      </c>
    </row>
    <row r="3298" spans="1:3" x14ac:dyDescent="0.25">
      <c r="A3298" s="2">
        <v>44298.456250000003</v>
      </c>
      <c r="B3298" t="s">
        <v>175</v>
      </c>
      <c r="C3298" t="s">
        <v>7212</v>
      </c>
    </row>
    <row r="3299" spans="1:3" x14ac:dyDescent="0.25">
      <c r="A3299" s="2">
        <v>44298.456250000003</v>
      </c>
      <c r="B3299" t="s">
        <v>163</v>
      </c>
      <c r="C3299" t="s">
        <v>7955</v>
      </c>
    </row>
    <row r="3300" spans="1:3" x14ac:dyDescent="0.25">
      <c r="A3300" s="2">
        <v>44298.456250000003</v>
      </c>
      <c r="B3300" t="s">
        <v>163</v>
      </c>
      <c r="C3300" t="s">
        <v>1249</v>
      </c>
    </row>
    <row r="3301" spans="1:3" x14ac:dyDescent="0.25">
      <c r="A3301" s="2">
        <v>44298.456250000003</v>
      </c>
      <c r="B3301" t="s">
        <v>183</v>
      </c>
      <c r="C3301" t="s">
        <v>6995</v>
      </c>
    </row>
    <row r="3302" spans="1:3" x14ac:dyDescent="0.25">
      <c r="A3302" s="2">
        <v>44298.456250000003</v>
      </c>
      <c r="B3302" t="s">
        <v>183</v>
      </c>
      <c r="C3302" t="s">
        <v>1249</v>
      </c>
    </row>
    <row r="3303" spans="1:3" x14ac:dyDescent="0.25">
      <c r="A3303" s="2">
        <v>44298.456250000003</v>
      </c>
      <c r="B3303" t="s">
        <v>183</v>
      </c>
      <c r="C3303" t="s">
        <v>1249</v>
      </c>
    </row>
    <row r="3304" spans="1:3" x14ac:dyDescent="0.25">
      <c r="A3304" s="2">
        <v>44298.456250000003</v>
      </c>
      <c r="B3304" t="s">
        <v>165</v>
      </c>
      <c r="C3304" t="s">
        <v>8251</v>
      </c>
    </row>
    <row r="3305" spans="1:3" x14ac:dyDescent="0.25">
      <c r="A3305" s="2">
        <v>44298.456250000003</v>
      </c>
      <c r="B3305" t="s">
        <v>165</v>
      </c>
      <c r="C3305" t="s">
        <v>6386</v>
      </c>
    </row>
    <row r="3306" spans="1:3" x14ac:dyDescent="0.25">
      <c r="A3306" s="2">
        <v>44298.456250000003</v>
      </c>
      <c r="B3306" t="s">
        <v>165</v>
      </c>
      <c r="C3306" t="s">
        <v>8252</v>
      </c>
    </row>
    <row r="3307" spans="1:3" x14ac:dyDescent="0.25">
      <c r="A3307" s="2">
        <v>44298.456250000003</v>
      </c>
      <c r="B3307" t="s">
        <v>184</v>
      </c>
      <c r="C3307" t="s">
        <v>8532</v>
      </c>
    </row>
    <row r="3308" spans="1:3" x14ac:dyDescent="0.25">
      <c r="A3308" s="2">
        <v>44298.456250000003</v>
      </c>
      <c r="B3308" t="s">
        <v>184</v>
      </c>
      <c r="C3308" t="s">
        <v>7038</v>
      </c>
    </row>
    <row r="3309" spans="1:3" x14ac:dyDescent="0.25">
      <c r="A3309" s="2">
        <v>44298.456250000003</v>
      </c>
      <c r="B3309" t="s">
        <v>184</v>
      </c>
      <c r="C3309" t="s">
        <v>7453</v>
      </c>
    </row>
    <row r="3310" spans="1:3" x14ac:dyDescent="0.25">
      <c r="A3310" s="2">
        <v>44298.456250000003</v>
      </c>
      <c r="B3310" t="s">
        <v>184</v>
      </c>
      <c r="C3310" t="s">
        <v>1256</v>
      </c>
    </row>
    <row r="3311" spans="1:3" x14ac:dyDescent="0.25">
      <c r="A3311" s="2">
        <v>44298.456250000003</v>
      </c>
      <c r="B3311" t="s">
        <v>184</v>
      </c>
      <c r="C3311" t="s">
        <v>1249</v>
      </c>
    </row>
    <row r="3312" spans="1:3" x14ac:dyDescent="0.25">
      <c r="A3312" s="2">
        <v>44298.456250000003</v>
      </c>
      <c r="B3312" t="s">
        <v>184</v>
      </c>
      <c r="C3312" t="s">
        <v>1249</v>
      </c>
    </row>
    <row r="3313" spans="1:4" x14ac:dyDescent="0.25">
      <c r="A3313" s="2">
        <v>44298.456250000003</v>
      </c>
      <c r="B3313" t="s">
        <v>184</v>
      </c>
      <c r="C3313" t="s">
        <v>1256</v>
      </c>
    </row>
    <row r="3314" spans="1:4" x14ac:dyDescent="0.25">
      <c r="A3314" s="2">
        <v>44298.456250000003</v>
      </c>
      <c r="B3314" t="s">
        <v>164</v>
      </c>
      <c r="C3314" t="s">
        <v>6526</v>
      </c>
    </row>
    <row r="3315" spans="1:4" x14ac:dyDescent="0.25">
      <c r="A3315" s="2">
        <v>44298.456250000003</v>
      </c>
      <c r="B3315" t="s">
        <v>164</v>
      </c>
      <c r="C3315" t="s">
        <v>8924</v>
      </c>
    </row>
    <row r="3316" spans="1:4" x14ac:dyDescent="0.25">
      <c r="A3316" s="2">
        <v>44298.456250000003</v>
      </c>
      <c r="B3316" t="s">
        <v>183</v>
      </c>
      <c r="C3316" t="s">
        <v>9007</v>
      </c>
    </row>
    <row r="3317" spans="1:4" x14ac:dyDescent="0.25">
      <c r="A3317" s="2">
        <v>44298.456250000003</v>
      </c>
      <c r="B3317" t="s">
        <v>183</v>
      </c>
      <c r="C3317" t="s">
        <v>9008</v>
      </c>
    </row>
    <row r="3318" spans="1:4" x14ac:dyDescent="0.25">
      <c r="A3318" s="2">
        <v>44298.456250000003</v>
      </c>
      <c r="B3318" t="s">
        <v>183</v>
      </c>
      <c r="C3318" t="s">
        <v>6386</v>
      </c>
    </row>
    <row r="3319" spans="1:4" x14ac:dyDescent="0.25">
      <c r="A3319" s="2">
        <v>44298.456250000003</v>
      </c>
      <c r="B3319" t="s">
        <v>183</v>
      </c>
      <c r="C3319" t="s">
        <v>9009</v>
      </c>
    </row>
    <row r="3320" spans="1:4" x14ac:dyDescent="0.25">
      <c r="A3320" s="2">
        <v>44298.456250000003</v>
      </c>
      <c r="B3320" t="s">
        <v>183</v>
      </c>
      <c r="C3320" t="s">
        <v>9223</v>
      </c>
    </row>
    <row r="3321" spans="1:4" x14ac:dyDescent="0.25">
      <c r="A3321" s="2">
        <v>44298.456250000003</v>
      </c>
      <c r="B3321" t="s">
        <v>851</v>
      </c>
      <c r="C3321" t="s">
        <v>9500</v>
      </c>
    </row>
    <row r="3322" spans="1:4" x14ac:dyDescent="0.25">
      <c r="A3322" s="2">
        <v>44298.456250000003</v>
      </c>
      <c r="B3322" t="s">
        <v>1131</v>
      </c>
      <c r="C3322" t="s">
        <v>9625</v>
      </c>
    </row>
    <row r="3323" spans="1:4" x14ac:dyDescent="0.25">
      <c r="A3323" s="2">
        <v>44298.456250000003</v>
      </c>
      <c r="B3323" t="s">
        <v>179</v>
      </c>
      <c r="C3323" t="s">
        <v>9722</v>
      </c>
    </row>
    <row r="3324" spans="1:4" x14ac:dyDescent="0.25">
      <c r="A3324" s="2">
        <v>44298.456250000003</v>
      </c>
      <c r="B3324" t="s">
        <v>179</v>
      </c>
      <c r="C3324" t="s">
        <v>194</v>
      </c>
    </row>
    <row r="3325" spans="1:4" x14ac:dyDescent="0.25">
      <c r="A3325" s="2">
        <v>44298.456250000003</v>
      </c>
      <c r="B3325" t="s">
        <v>179</v>
      </c>
      <c r="C3325" t="s">
        <v>9723</v>
      </c>
    </row>
    <row r="3326" spans="1:4" x14ac:dyDescent="0.25">
      <c r="A3326" s="2">
        <v>44298.456250000003</v>
      </c>
      <c r="B3326" t="s">
        <v>179</v>
      </c>
      <c r="C3326" t="s">
        <v>6396</v>
      </c>
    </row>
    <row r="3327" spans="1:4" x14ac:dyDescent="0.25">
      <c r="A3327" s="2">
        <v>44298.456250000003</v>
      </c>
      <c r="B3327" t="s">
        <v>179</v>
      </c>
      <c r="C3327" t="s">
        <v>194</v>
      </c>
    </row>
    <row r="3328" spans="1:4" x14ac:dyDescent="0.25">
      <c r="A3328" s="2">
        <v>44298.456250000003</v>
      </c>
      <c r="B3328" t="s">
        <v>829</v>
      </c>
      <c r="D3328" t="s">
        <v>834</v>
      </c>
    </row>
    <row r="3329" spans="1:4" x14ac:dyDescent="0.25">
      <c r="A3329" s="2">
        <v>44298.456250000003</v>
      </c>
      <c r="B3329" t="s">
        <v>829</v>
      </c>
      <c r="D3329" t="s">
        <v>835</v>
      </c>
    </row>
    <row r="3330" spans="1:4" x14ac:dyDescent="0.25">
      <c r="A3330" s="2">
        <v>44298.456250000003</v>
      </c>
      <c r="B3330" t="s">
        <v>829</v>
      </c>
      <c r="D3330" t="s">
        <v>836</v>
      </c>
    </row>
    <row r="3331" spans="1:4" x14ac:dyDescent="0.25">
      <c r="A3331" s="2">
        <v>44298.456250000003</v>
      </c>
      <c r="B3331" t="s">
        <v>162</v>
      </c>
      <c r="D3331" t="s">
        <v>852</v>
      </c>
    </row>
    <row r="3332" spans="1:4" x14ac:dyDescent="0.25">
      <c r="A3332" s="2">
        <v>44298.456250000003</v>
      </c>
      <c r="B3332" t="s">
        <v>162</v>
      </c>
      <c r="D3332" t="s">
        <v>834</v>
      </c>
    </row>
    <row r="3333" spans="1:4" x14ac:dyDescent="0.25">
      <c r="A3333" s="2">
        <v>44298.456250000003</v>
      </c>
      <c r="B3333" t="s">
        <v>162</v>
      </c>
      <c r="D3333" t="s">
        <v>835</v>
      </c>
    </row>
    <row r="3334" spans="1:4" x14ac:dyDescent="0.25">
      <c r="A3334" s="2">
        <v>44298.456250000003</v>
      </c>
      <c r="B3334" t="s">
        <v>163</v>
      </c>
      <c r="D3334" t="s">
        <v>902</v>
      </c>
    </row>
    <row r="3335" spans="1:4" x14ac:dyDescent="0.25">
      <c r="A3335" s="2">
        <v>44298.456250000003</v>
      </c>
      <c r="B3335" t="s">
        <v>163</v>
      </c>
      <c r="D3335" t="s">
        <v>910</v>
      </c>
    </row>
    <row r="3336" spans="1:4" x14ac:dyDescent="0.25">
      <c r="A3336" s="2">
        <v>44298.456250000003</v>
      </c>
      <c r="B3336" t="s">
        <v>164</v>
      </c>
      <c r="D3336" t="s">
        <v>827</v>
      </c>
    </row>
    <row r="3337" spans="1:4" x14ac:dyDescent="0.25">
      <c r="A3337" s="2">
        <v>44298.456250000003</v>
      </c>
      <c r="B3337" t="s">
        <v>175</v>
      </c>
      <c r="D3337" t="s">
        <v>828</v>
      </c>
    </row>
    <row r="3338" spans="1:4" x14ac:dyDescent="0.25">
      <c r="A3338" s="2">
        <v>44298.456250000003</v>
      </c>
      <c r="B3338" t="s">
        <v>175</v>
      </c>
      <c r="D3338" t="s">
        <v>971</v>
      </c>
    </row>
    <row r="3339" spans="1:4" x14ac:dyDescent="0.25">
      <c r="A3339" s="2">
        <v>44298.456250000003</v>
      </c>
      <c r="B3339" t="s">
        <v>175</v>
      </c>
      <c r="D3339" t="s">
        <v>954</v>
      </c>
    </row>
    <row r="3340" spans="1:4" x14ac:dyDescent="0.25">
      <c r="A3340" s="2">
        <v>44298.456250000003</v>
      </c>
      <c r="B3340" t="s">
        <v>175</v>
      </c>
      <c r="D3340" t="s">
        <v>908</v>
      </c>
    </row>
    <row r="3341" spans="1:4" x14ac:dyDescent="0.25">
      <c r="A3341" s="2">
        <v>44298.456250000003</v>
      </c>
      <c r="B3341" t="s">
        <v>175</v>
      </c>
      <c r="D3341" t="s">
        <v>848</v>
      </c>
    </row>
    <row r="3342" spans="1:4" x14ac:dyDescent="0.25">
      <c r="A3342" s="2">
        <v>44298.456250000003</v>
      </c>
      <c r="B3342" t="s">
        <v>163</v>
      </c>
      <c r="D3342" t="s">
        <v>1043</v>
      </c>
    </row>
    <row r="3343" spans="1:4" x14ac:dyDescent="0.25">
      <c r="A3343" s="2">
        <v>44298.456250000003</v>
      </c>
      <c r="B3343" t="s">
        <v>163</v>
      </c>
      <c r="D3343" t="s">
        <v>824</v>
      </c>
    </row>
    <row r="3344" spans="1:4" x14ac:dyDescent="0.25">
      <c r="A3344" s="2">
        <v>44298.456250000003</v>
      </c>
      <c r="B3344" t="s">
        <v>183</v>
      </c>
      <c r="D3344" t="s">
        <v>992</v>
      </c>
    </row>
    <row r="3345" spans="1:4" x14ac:dyDescent="0.25">
      <c r="A3345" s="2">
        <v>44298.456250000003</v>
      </c>
      <c r="B3345" t="s">
        <v>183</v>
      </c>
      <c r="D3345" t="s">
        <v>857</v>
      </c>
    </row>
    <row r="3346" spans="1:4" x14ac:dyDescent="0.25">
      <c r="A3346" s="2">
        <v>44298.456250000003</v>
      </c>
      <c r="B3346" t="s">
        <v>183</v>
      </c>
      <c r="D3346" t="s">
        <v>827</v>
      </c>
    </row>
    <row r="3347" spans="1:4" x14ac:dyDescent="0.25">
      <c r="A3347" s="2">
        <v>44298.456250000003</v>
      </c>
      <c r="B3347" t="s">
        <v>165</v>
      </c>
      <c r="D3347" t="s">
        <v>828</v>
      </c>
    </row>
    <row r="3348" spans="1:4" x14ac:dyDescent="0.25">
      <c r="A3348" s="2">
        <v>44298.456250000003</v>
      </c>
      <c r="B3348" t="s">
        <v>165</v>
      </c>
      <c r="D3348" t="s">
        <v>971</v>
      </c>
    </row>
    <row r="3349" spans="1:4" x14ac:dyDescent="0.25">
      <c r="A3349" s="2">
        <v>44298.456250000003</v>
      </c>
      <c r="B3349" t="s">
        <v>165</v>
      </c>
      <c r="D3349" t="s">
        <v>841</v>
      </c>
    </row>
    <row r="3350" spans="1:4" x14ac:dyDescent="0.25">
      <c r="A3350" s="2">
        <v>44298.456250000003</v>
      </c>
      <c r="B3350" t="s">
        <v>184</v>
      </c>
      <c r="D3350" t="s">
        <v>828</v>
      </c>
    </row>
    <row r="3351" spans="1:4" x14ac:dyDescent="0.25">
      <c r="A3351" s="2">
        <v>44298.456250000003</v>
      </c>
      <c r="B3351" t="s">
        <v>184</v>
      </c>
      <c r="D3351" t="s">
        <v>971</v>
      </c>
    </row>
    <row r="3352" spans="1:4" x14ac:dyDescent="0.25">
      <c r="A3352" s="2">
        <v>44298.456250000003</v>
      </c>
      <c r="B3352" t="s">
        <v>184</v>
      </c>
      <c r="D3352" t="s">
        <v>918</v>
      </c>
    </row>
    <row r="3353" spans="1:4" x14ac:dyDescent="0.25">
      <c r="A3353" s="2">
        <v>44298.456250000003</v>
      </c>
      <c r="B3353" t="s">
        <v>184</v>
      </c>
      <c r="D3353" t="s">
        <v>856</v>
      </c>
    </row>
    <row r="3354" spans="1:4" x14ac:dyDescent="0.25">
      <c r="A3354" s="2">
        <v>44298.456250000003</v>
      </c>
      <c r="B3354" t="s">
        <v>184</v>
      </c>
      <c r="D3354" t="s">
        <v>857</v>
      </c>
    </row>
    <row r="3355" spans="1:4" x14ac:dyDescent="0.25">
      <c r="A3355" s="2">
        <v>44298.456250000003</v>
      </c>
      <c r="B3355" t="s">
        <v>184</v>
      </c>
      <c r="D3355" t="s">
        <v>846</v>
      </c>
    </row>
    <row r="3356" spans="1:4" x14ac:dyDescent="0.25">
      <c r="A3356" s="2">
        <v>44298.456250000003</v>
      </c>
      <c r="B3356" t="s">
        <v>184</v>
      </c>
      <c r="D3356" t="s">
        <v>891</v>
      </c>
    </row>
    <row r="3357" spans="1:4" x14ac:dyDescent="0.25">
      <c r="A3357" s="2">
        <v>44298.456250000003</v>
      </c>
      <c r="B3357" t="s">
        <v>164</v>
      </c>
      <c r="D3357" t="s">
        <v>902</v>
      </c>
    </row>
    <row r="3358" spans="1:4" x14ac:dyDescent="0.25">
      <c r="A3358" s="2">
        <v>44298.456250000003</v>
      </c>
      <c r="B3358" t="s">
        <v>164</v>
      </c>
      <c r="D3358" t="s">
        <v>918</v>
      </c>
    </row>
    <row r="3359" spans="1:4" x14ac:dyDescent="0.25">
      <c r="A3359" s="2">
        <v>44298.456250000003</v>
      </c>
      <c r="B3359" t="s">
        <v>183</v>
      </c>
      <c r="D3359" t="s">
        <v>1049</v>
      </c>
    </row>
    <row r="3360" spans="1:4" x14ac:dyDescent="0.25">
      <c r="A3360" s="2">
        <v>44298.456250000003</v>
      </c>
      <c r="B3360" t="s">
        <v>183</v>
      </c>
      <c r="D3360" t="s">
        <v>844</v>
      </c>
    </row>
    <row r="3361" spans="1:4" x14ac:dyDescent="0.25">
      <c r="A3361" s="2">
        <v>44298.456250000003</v>
      </c>
      <c r="B3361" t="s">
        <v>183</v>
      </c>
      <c r="D3361" t="s">
        <v>845</v>
      </c>
    </row>
    <row r="3362" spans="1:4" x14ac:dyDescent="0.25">
      <c r="A3362" s="2">
        <v>44298.456250000003</v>
      </c>
      <c r="B3362" t="s">
        <v>183</v>
      </c>
      <c r="D3362" t="s">
        <v>895</v>
      </c>
    </row>
    <row r="3363" spans="1:4" x14ac:dyDescent="0.25">
      <c r="A3363" s="2">
        <v>44298.456250000003</v>
      </c>
      <c r="B3363" t="s">
        <v>183</v>
      </c>
      <c r="D3363" t="s">
        <v>848</v>
      </c>
    </row>
    <row r="3364" spans="1:4" x14ac:dyDescent="0.25">
      <c r="A3364" s="2">
        <v>44298.456250000003</v>
      </c>
      <c r="B3364" t="s">
        <v>851</v>
      </c>
      <c r="D3364" t="s">
        <v>850</v>
      </c>
    </row>
    <row r="3365" spans="1:4" x14ac:dyDescent="0.25">
      <c r="A3365" s="2">
        <v>44298.456250000003</v>
      </c>
      <c r="B3365" t="s">
        <v>1131</v>
      </c>
      <c r="D3365" t="s">
        <v>1056</v>
      </c>
    </row>
    <row r="3366" spans="1:4" x14ac:dyDescent="0.25">
      <c r="A3366" s="2">
        <v>44298.456250000003</v>
      </c>
      <c r="B3366" t="s">
        <v>179</v>
      </c>
      <c r="D3366" t="s">
        <v>850</v>
      </c>
    </row>
    <row r="3367" spans="1:4" x14ac:dyDescent="0.25">
      <c r="A3367" s="2">
        <v>44298.456250000003</v>
      </c>
      <c r="B3367" t="s">
        <v>179</v>
      </c>
      <c r="D3367" t="s">
        <v>1009</v>
      </c>
    </row>
    <row r="3368" spans="1:4" x14ac:dyDescent="0.25">
      <c r="A3368" s="2">
        <v>44298.456250000003</v>
      </c>
      <c r="B3368" t="s">
        <v>179</v>
      </c>
      <c r="D3368" t="s">
        <v>972</v>
      </c>
    </row>
    <row r="3369" spans="1:4" x14ac:dyDescent="0.25">
      <c r="A3369" s="2">
        <v>44298.456250000003</v>
      </c>
      <c r="B3369" t="s">
        <v>179</v>
      </c>
      <c r="D3369" t="s">
        <v>901</v>
      </c>
    </row>
    <row r="3370" spans="1:4" x14ac:dyDescent="0.25">
      <c r="A3370" s="2">
        <v>44298.456250000003</v>
      </c>
      <c r="B3370" t="s">
        <v>179</v>
      </c>
      <c r="D3370" t="s">
        <v>827</v>
      </c>
    </row>
    <row r="3371" spans="1:4" x14ac:dyDescent="0.25">
      <c r="A3371" s="2">
        <v>44298.456944444442</v>
      </c>
      <c r="B3371" t="s">
        <v>162</v>
      </c>
      <c r="C3371" t="s">
        <v>194</v>
      </c>
    </row>
    <row r="3372" spans="1:4" x14ac:dyDescent="0.25">
      <c r="A3372" s="2">
        <v>44298.456944444442</v>
      </c>
      <c r="B3372" t="s">
        <v>163</v>
      </c>
      <c r="C3372" t="s">
        <v>7312</v>
      </c>
    </row>
    <row r="3373" spans="1:4" x14ac:dyDescent="0.25">
      <c r="A3373" s="2">
        <v>44298.456944444442</v>
      </c>
      <c r="B3373" t="s">
        <v>163</v>
      </c>
      <c r="C3373" t="s">
        <v>7313</v>
      </c>
    </row>
    <row r="3374" spans="1:4" x14ac:dyDescent="0.25">
      <c r="A3374" s="2">
        <v>44298.456944444442</v>
      </c>
      <c r="B3374" t="s">
        <v>163</v>
      </c>
      <c r="C3374" t="s">
        <v>6396</v>
      </c>
    </row>
    <row r="3375" spans="1:4" x14ac:dyDescent="0.25">
      <c r="A3375" s="2">
        <v>44298.456944444442</v>
      </c>
      <c r="B3375" t="s">
        <v>175</v>
      </c>
      <c r="C3375" t="s">
        <v>7571</v>
      </c>
    </row>
    <row r="3376" spans="1:4" x14ac:dyDescent="0.25">
      <c r="A3376" s="2">
        <v>44298.456944444442</v>
      </c>
      <c r="B3376" t="s">
        <v>175</v>
      </c>
      <c r="C3376" t="s">
        <v>194</v>
      </c>
    </row>
    <row r="3377" spans="1:3" x14ac:dyDescent="0.25">
      <c r="A3377" s="2">
        <v>44298.456944444442</v>
      </c>
      <c r="B3377" t="s">
        <v>175</v>
      </c>
      <c r="C3377" t="s">
        <v>1249</v>
      </c>
    </row>
    <row r="3378" spans="1:3" x14ac:dyDescent="0.25">
      <c r="A3378" s="2">
        <v>44298.456944444442</v>
      </c>
      <c r="B3378" t="s">
        <v>175</v>
      </c>
      <c r="C3378" t="s">
        <v>194</v>
      </c>
    </row>
    <row r="3379" spans="1:3" x14ac:dyDescent="0.25">
      <c r="A3379" s="2">
        <v>44298.456944444442</v>
      </c>
      <c r="B3379" t="s">
        <v>175</v>
      </c>
      <c r="C3379" t="s">
        <v>194</v>
      </c>
    </row>
    <row r="3380" spans="1:3" x14ac:dyDescent="0.25">
      <c r="A3380" s="2">
        <v>44298.456944444442</v>
      </c>
      <c r="B3380" t="s">
        <v>164</v>
      </c>
      <c r="C3380" t="s">
        <v>7764</v>
      </c>
    </row>
    <row r="3381" spans="1:3" x14ac:dyDescent="0.25">
      <c r="A3381" s="2">
        <v>44298.456944444442</v>
      </c>
      <c r="B3381" t="s">
        <v>163</v>
      </c>
      <c r="C3381" t="s">
        <v>7956</v>
      </c>
    </row>
    <row r="3382" spans="1:3" x14ac:dyDescent="0.25">
      <c r="A3382" s="2">
        <v>44298.456944444442</v>
      </c>
      <c r="B3382" t="s">
        <v>163</v>
      </c>
      <c r="C3382" t="s">
        <v>1249</v>
      </c>
    </row>
    <row r="3383" spans="1:3" x14ac:dyDescent="0.25">
      <c r="A3383" s="2">
        <v>44298.456944444442</v>
      </c>
      <c r="B3383" t="s">
        <v>183</v>
      </c>
      <c r="C3383" t="s">
        <v>7965</v>
      </c>
    </row>
    <row r="3384" spans="1:3" x14ac:dyDescent="0.25">
      <c r="A3384" s="2">
        <v>44298.456944444442</v>
      </c>
      <c r="B3384" t="s">
        <v>184</v>
      </c>
      <c r="C3384" t="s">
        <v>1256</v>
      </c>
    </row>
    <row r="3385" spans="1:3" x14ac:dyDescent="0.25">
      <c r="A3385" s="2">
        <v>44298.456944444442</v>
      </c>
      <c r="B3385" t="s">
        <v>163</v>
      </c>
      <c r="C3385" t="s">
        <v>9150</v>
      </c>
    </row>
    <row r="3386" spans="1:3" x14ac:dyDescent="0.25">
      <c r="A3386" s="2">
        <v>44298.456944444442</v>
      </c>
      <c r="B3386" t="s">
        <v>183</v>
      </c>
      <c r="C3386" t="s">
        <v>9224</v>
      </c>
    </row>
    <row r="3387" spans="1:3" x14ac:dyDescent="0.25">
      <c r="A3387" s="2">
        <v>44298.456944444442</v>
      </c>
      <c r="B3387" t="s">
        <v>183</v>
      </c>
      <c r="C3387" t="s">
        <v>9225</v>
      </c>
    </row>
    <row r="3388" spans="1:3" x14ac:dyDescent="0.25">
      <c r="A3388" s="2">
        <v>44298.456944444442</v>
      </c>
      <c r="B3388" t="s">
        <v>851</v>
      </c>
      <c r="C3388" t="s">
        <v>1249</v>
      </c>
    </row>
    <row r="3389" spans="1:3" x14ac:dyDescent="0.25">
      <c r="A3389" s="2">
        <v>44298.456944444442</v>
      </c>
      <c r="B3389" t="s">
        <v>851</v>
      </c>
      <c r="C3389" t="s">
        <v>9501</v>
      </c>
    </row>
    <row r="3390" spans="1:3" x14ac:dyDescent="0.25">
      <c r="A3390" s="2">
        <v>44298.456944444442</v>
      </c>
      <c r="B3390" t="s">
        <v>851</v>
      </c>
      <c r="C3390" t="s">
        <v>1249</v>
      </c>
    </row>
    <row r="3391" spans="1:3" x14ac:dyDescent="0.25">
      <c r="A3391" s="2">
        <v>44298.456944444442</v>
      </c>
      <c r="B3391" t="s">
        <v>1131</v>
      </c>
      <c r="C3391" t="s">
        <v>9626</v>
      </c>
    </row>
    <row r="3392" spans="1:3" x14ac:dyDescent="0.25">
      <c r="A3392" s="2">
        <v>44298.456944444442</v>
      </c>
      <c r="B3392" t="s">
        <v>179</v>
      </c>
      <c r="C3392" t="s">
        <v>9724</v>
      </c>
    </row>
    <row r="3393" spans="1:4" x14ac:dyDescent="0.25">
      <c r="A3393" s="2">
        <v>44298.456944444442</v>
      </c>
      <c r="B3393" t="s">
        <v>162</v>
      </c>
      <c r="D3393" t="s">
        <v>836</v>
      </c>
    </row>
    <row r="3394" spans="1:4" x14ac:dyDescent="0.25">
      <c r="A3394" s="2">
        <v>44298.456944444442</v>
      </c>
      <c r="B3394" t="s">
        <v>163</v>
      </c>
      <c r="D3394" t="s">
        <v>853</v>
      </c>
    </row>
    <row r="3395" spans="1:4" x14ac:dyDescent="0.25">
      <c r="A3395" s="2">
        <v>44298.456944444442</v>
      </c>
      <c r="B3395" t="s">
        <v>163</v>
      </c>
      <c r="D3395" t="s">
        <v>886</v>
      </c>
    </row>
    <row r="3396" spans="1:4" x14ac:dyDescent="0.25">
      <c r="A3396" s="2">
        <v>44298.456944444442</v>
      </c>
      <c r="B3396" t="s">
        <v>163</v>
      </c>
      <c r="D3396" t="s">
        <v>898</v>
      </c>
    </row>
    <row r="3397" spans="1:4" x14ac:dyDescent="0.25">
      <c r="A3397" s="2">
        <v>44298.456944444442</v>
      </c>
      <c r="B3397" t="s">
        <v>175</v>
      </c>
      <c r="D3397" t="s">
        <v>849</v>
      </c>
    </row>
    <row r="3398" spans="1:4" x14ac:dyDescent="0.25">
      <c r="A3398" s="2">
        <v>44298.456944444442</v>
      </c>
      <c r="B3398" t="s">
        <v>175</v>
      </c>
      <c r="D3398" t="s">
        <v>992</v>
      </c>
    </row>
    <row r="3399" spans="1:4" x14ac:dyDescent="0.25">
      <c r="A3399" s="2">
        <v>44298.456944444442</v>
      </c>
      <c r="B3399" t="s">
        <v>175</v>
      </c>
      <c r="D3399" t="s">
        <v>857</v>
      </c>
    </row>
    <row r="3400" spans="1:4" x14ac:dyDescent="0.25">
      <c r="A3400" s="2">
        <v>44298.456944444442</v>
      </c>
      <c r="B3400" t="s">
        <v>175</v>
      </c>
      <c r="D3400" t="s">
        <v>852</v>
      </c>
    </row>
    <row r="3401" spans="1:4" x14ac:dyDescent="0.25">
      <c r="A3401" s="2">
        <v>44298.456944444442</v>
      </c>
      <c r="B3401" t="s">
        <v>175</v>
      </c>
      <c r="D3401" t="s">
        <v>973</v>
      </c>
    </row>
    <row r="3402" spans="1:4" x14ac:dyDescent="0.25">
      <c r="A3402" s="2">
        <v>44298.456944444442</v>
      </c>
      <c r="B3402" t="s">
        <v>164</v>
      </c>
      <c r="D3402" t="s">
        <v>890</v>
      </c>
    </row>
    <row r="3403" spans="1:4" x14ac:dyDescent="0.25">
      <c r="A3403" s="2">
        <v>44298.456944444442</v>
      </c>
      <c r="B3403" t="s">
        <v>163</v>
      </c>
      <c r="D3403" t="s">
        <v>834</v>
      </c>
    </row>
    <row r="3404" spans="1:4" x14ac:dyDescent="0.25">
      <c r="A3404" s="2">
        <v>44298.456944444442</v>
      </c>
      <c r="B3404" t="s">
        <v>163</v>
      </c>
      <c r="D3404" t="s">
        <v>904</v>
      </c>
    </row>
    <row r="3405" spans="1:4" x14ac:dyDescent="0.25">
      <c r="A3405" s="2">
        <v>44298.456944444442</v>
      </c>
      <c r="B3405" t="s">
        <v>183</v>
      </c>
      <c r="D3405" t="s">
        <v>895</v>
      </c>
    </row>
    <row r="3406" spans="1:4" x14ac:dyDescent="0.25">
      <c r="A3406" s="2">
        <v>44298.456944444442</v>
      </c>
      <c r="B3406" t="s">
        <v>184</v>
      </c>
      <c r="D3406" t="s">
        <v>848</v>
      </c>
    </row>
    <row r="3407" spans="1:4" x14ac:dyDescent="0.25">
      <c r="A3407" s="2">
        <v>44298.456944444442</v>
      </c>
      <c r="B3407" t="s">
        <v>163</v>
      </c>
      <c r="D3407" t="s">
        <v>895</v>
      </c>
    </row>
    <row r="3408" spans="1:4" x14ac:dyDescent="0.25">
      <c r="A3408" s="2">
        <v>44298.456944444442</v>
      </c>
      <c r="B3408" t="s">
        <v>183</v>
      </c>
      <c r="D3408" t="s">
        <v>844</v>
      </c>
    </row>
    <row r="3409" spans="1:4" x14ac:dyDescent="0.25">
      <c r="A3409" s="2">
        <v>44298.456944444442</v>
      </c>
      <c r="B3409" t="s">
        <v>183</v>
      </c>
      <c r="D3409" t="s">
        <v>976</v>
      </c>
    </row>
    <row r="3410" spans="1:4" x14ac:dyDescent="0.25">
      <c r="A3410" s="2">
        <v>44298.456944444442</v>
      </c>
      <c r="B3410" t="s">
        <v>851</v>
      </c>
      <c r="D3410" t="s">
        <v>922</v>
      </c>
    </row>
    <row r="3411" spans="1:4" x14ac:dyDescent="0.25">
      <c r="A3411" s="2">
        <v>44298.456944444442</v>
      </c>
      <c r="B3411" t="s">
        <v>851</v>
      </c>
      <c r="D3411" t="s">
        <v>886</v>
      </c>
    </row>
    <row r="3412" spans="1:4" x14ac:dyDescent="0.25">
      <c r="A3412" s="2">
        <v>44298.456944444442</v>
      </c>
      <c r="B3412" t="s">
        <v>851</v>
      </c>
      <c r="D3412" t="s">
        <v>898</v>
      </c>
    </row>
    <row r="3413" spans="1:4" x14ac:dyDescent="0.25">
      <c r="A3413" s="2">
        <v>44298.456944444442</v>
      </c>
      <c r="B3413" t="s">
        <v>1131</v>
      </c>
      <c r="D3413" t="s">
        <v>828</v>
      </c>
    </row>
    <row r="3414" spans="1:4" x14ac:dyDescent="0.25">
      <c r="A3414" s="2">
        <v>44298.456944444442</v>
      </c>
      <c r="B3414" t="s">
        <v>179</v>
      </c>
      <c r="D3414" t="s">
        <v>841</v>
      </c>
    </row>
    <row r="3415" spans="1:4" x14ac:dyDescent="0.25">
      <c r="A3415" s="2">
        <v>44298.457638888889</v>
      </c>
      <c r="B3415" t="s">
        <v>164</v>
      </c>
      <c r="C3415" t="s">
        <v>6519</v>
      </c>
    </row>
    <row r="3416" spans="1:4" x14ac:dyDescent="0.25">
      <c r="A3416" s="2">
        <v>44298.457638888889</v>
      </c>
      <c r="B3416" t="s">
        <v>164</v>
      </c>
      <c r="C3416" t="s">
        <v>7360</v>
      </c>
    </row>
    <row r="3417" spans="1:4" x14ac:dyDescent="0.25">
      <c r="A3417" s="2">
        <v>44298.457638888889</v>
      </c>
      <c r="B3417" t="s">
        <v>851</v>
      </c>
      <c r="C3417" t="s">
        <v>9502</v>
      </c>
    </row>
    <row r="3418" spans="1:4" x14ac:dyDescent="0.25">
      <c r="A3418" s="2">
        <v>44298.457638888889</v>
      </c>
      <c r="B3418" t="s">
        <v>851</v>
      </c>
      <c r="C3418" t="s">
        <v>1249</v>
      </c>
    </row>
    <row r="3419" spans="1:4" x14ac:dyDescent="0.25">
      <c r="A3419" s="2">
        <v>44298.457638888889</v>
      </c>
      <c r="B3419" t="s">
        <v>164</v>
      </c>
      <c r="D3419" t="s">
        <v>867</v>
      </c>
    </row>
    <row r="3420" spans="1:4" x14ac:dyDescent="0.25">
      <c r="A3420" s="2">
        <v>44298.457638888889</v>
      </c>
      <c r="B3420" t="s">
        <v>164</v>
      </c>
      <c r="D3420" t="s">
        <v>886</v>
      </c>
    </row>
    <row r="3421" spans="1:4" x14ac:dyDescent="0.25">
      <c r="A3421" s="2">
        <v>44298.457638888889</v>
      </c>
      <c r="B3421" t="s">
        <v>851</v>
      </c>
      <c r="D3421" t="s">
        <v>852</v>
      </c>
    </row>
    <row r="3422" spans="1:4" x14ac:dyDescent="0.25">
      <c r="A3422" s="2">
        <v>44298.457638888889</v>
      </c>
      <c r="B3422" t="s">
        <v>851</v>
      </c>
      <c r="D3422" t="s">
        <v>933</v>
      </c>
    </row>
    <row r="3423" spans="1:4" x14ac:dyDescent="0.25">
      <c r="A3423" s="2">
        <v>44298.458333333336</v>
      </c>
      <c r="B3423" t="s">
        <v>851</v>
      </c>
      <c r="C3423" t="s">
        <v>9503</v>
      </c>
    </row>
    <row r="3424" spans="1:4" x14ac:dyDescent="0.25">
      <c r="A3424" s="2">
        <v>44298.458333333336</v>
      </c>
      <c r="B3424" t="s">
        <v>851</v>
      </c>
      <c r="C3424" t="s">
        <v>1538</v>
      </c>
    </row>
    <row r="3425" spans="1:4" x14ac:dyDescent="0.25">
      <c r="A3425" s="2">
        <v>44298.458333333336</v>
      </c>
      <c r="B3425" t="s">
        <v>851</v>
      </c>
      <c r="C3425" t="s">
        <v>6386</v>
      </c>
    </row>
    <row r="3426" spans="1:4" x14ac:dyDescent="0.25">
      <c r="A3426" s="2">
        <v>44298.458333333336</v>
      </c>
      <c r="B3426" t="s">
        <v>851</v>
      </c>
      <c r="C3426" t="s">
        <v>9504</v>
      </c>
    </row>
    <row r="3427" spans="1:4" x14ac:dyDescent="0.25">
      <c r="A3427" s="2">
        <v>44298.458333333336</v>
      </c>
      <c r="B3427" t="s">
        <v>851</v>
      </c>
      <c r="C3427" t="s">
        <v>9505</v>
      </c>
    </row>
    <row r="3428" spans="1:4" x14ac:dyDescent="0.25">
      <c r="A3428" s="2">
        <v>44298.458333333336</v>
      </c>
      <c r="B3428" t="s">
        <v>851</v>
      </c>
      <c r="D3428" t="s">
        <v>841</v>
      </c>
    </row>
    <row r="3429" spans="1:4" x14ac:dyDescent="0.25">
      <c r="A3429" s="2">
        <v>44298.458333333336</v>
      </c>
      <c r="B3429" t="s">
        <v>851</v>
      </c>
      <c r="D3429" t="s">
        <v>846</v>
      </c>
    </row>
    <row r="3430" spans="1:4" x14ac:dyDescent="0.25">
      <c r="A3430" s="2">
        <v>44298.458333333336</v>
      </c>
      <c r="B3430" t="s">
        <v>851</v>
      </c>
      <c r="D3430" t="s">
        <v>908</v>
      </c>
    </row>
    <row r="3431" spans="1:4" x14ac:dyDescent="0.25">
      <c r="A3431" s="2">
        <v>44298.458333333336</v>
      </c>
      <c r="B3431" t="s">
        <v>851</v>
      </c>
      <c r="D3431" t="s">
        <v>909</v>
      </c>
    </row>
    <row r="3432" spans="1:4" x14ac:dyDescent="0.25">
      <c r="A3432" s="2">
        <v>44298.458333333336</v>
      </c>
      <c r="B3432" t="s">
        <v>851</v>
      </c>
      <c r="D3432" t="s">
        <v>848</v>
      </c>
    </row>
    <row r="3433" spans="1:4" x14ac:dyDescent="0.25">
      <c r="A3433" s="2">
        <v>44298.459027777775</v>
      </c>
      <c r="B3433" t="s">
        <v>164</v>
      </c>
      <c r="C3433" t="s">
        <v>6520</v>
      </c>
    </row>
    <row r="3434" spans="1:4" x14ac:dyDescent="0.25">
      <c r="A3434" s="2">
        <v>44298.459027777775</v>
      </c>
      <c r="B3434" t="s">
        <v>851</v>
      </c>
      <c r="C3434" t="s">
        <v>9506</v>
      </c>
    </row>
    <row r="3435" spans="1:4" x14ac:dyDescent="0.25">
      <c r="A3435" s="2">
        <v>44298.459027777775</v>
      </c>
      <c r="B3435" t="s">
        <v>851</v>
      </c>
      <c r="C3435" t="s">
        <v>9507</v>
      </c>
    </row>
    <row r="3436" spans="1:4" x14ac:dyDescent="0.25">
      <c r="A3436" s="2">
        <v>44298.459027777775</v>
      </c>
      <c r="B3436" t="s">
        <v>966</v>
      </c>
      <c r="C3436" t="s">
        <v>9683</v>
      </c>
    </row>
    <row r="3437" spans="1:4" x14ac:dyDescent="0.25">
      <c r="A3437" s="2">
        <v>44298.459027777775</v>
      </c>
      <c r="B3437" t="s">
        <v>164</v>
      </c>
      <c r="D3437" t="s">
        <v>842</v>
      </c>
    </row>
    <row r="3438" spans="1:4" x14ac:dyDescent="0.25">
      <c r="A3438" s="2">
        <v>44298.459027777775</v>
      </c>
      <c r="B3438" t="s">
        <v>851</v>
      </c>
      <c r="D3438" t="s">
        <v>827</v>
      </c>
    </row>
    <row r="3439" spans="1:4" x14ac:dyDescent="0.25">
      <c r="A3439" s="2">
        <v>44298.459027777775</v>
      </c>
      <c r="B3439" t="s">
        <v>851</v>
      </c>
      <c r="D3439" t="s">
        <v>885</v>
      </c>
    </row>
    <row r="3440" spans="1:4" x14ac:dyDescent="0.25">
      <c r="A3440" s="2">
        <v>44298.459027777775</v>
      </c>
      <c r="B3440" t="s">
        <v>966</v>
      </c>
      <c r="D3440" t="s">
        <v>967</v>
      </c>
    </row>
    <row r="3441" spans="1:4" x14ac:dyDescent="0.25">
      <c r="A3441" s="2">
        <v>44298.459722222222</v>
      </c>
      <c r="B3441" t="s">
        <v>851</v>
      </c>
      <c r="C3441" t="s">
        <v>1538</v>
      </c>
    </row>
    <row r="3442" spans="1:4" x14ac:dyDescent="0.25">
      <c r="A3442" s="2">
        <v>44298.459722222222</v>
      </c>
      <c r="B3442" t="s">
        <v>966</v>
      </c>
      <c r="C3442" t="s">
        <v>9684</v>
      </c>
    </row>
    <row r="3443" spans="1:4" x14ac:dyDescent="0.25">
      <c r="A3443" s="2">
        <v>44298.459722222222</v>
      </c>
      <c r="B3443" t="s">
        <v>851</v>
      </c>
      <c r="D3443" t="s">
        <v>854</v>
      </c>
    </row>
    <row r="3444" spans="1:4" x14ac:dyDescent="0.25">
      <c r="A3444" s="2">
        <v>44298.459722222222</v>
      </c>
      <c r="B3444" t="s">
        <v>966</v>
      </c>
      <c r="D3444" t="s">
        <v>968</v>
      </c>
    </row>
    <row r="3445" spans="1:4" x14ac:dyDescent="0.25">
      <c r="A3445" s="2">
        <v>44298.460416666669</v>
      </c>
      <c r="B3445" t="s">
        <v>164</v>
      </c>
      <c r="C3445" t="s">
        <v>6521</v>
      </c>
    </row>
    <row r="3446" spans="1:4" x14ac:dyDescent="0.25">
      <c r="A3446" s="2">
        <v>44298.460416666669</v>
      </c>
      <c r="B3446" t="s">
        <v>175</v>
      </c>
      <c r="C3446" t="s">
        <v>391</v>
      </c>
    </row>
    <row r="3447" spans="1:4" x14ac:dyDescent="0.25">
      <c r="A3447" s="2">
        <v>44298.460416666669</v>
      </c>
      <c r="B3447" t="s">
        <v>175</v>
      </c>
      <c r="C3447" t="s">
        <v>6673</v>
      </c>
    </row>
    <row r="3448" spans="1:4" x14ac:dyDescent="0.25">
      <c r="A3448" s="2">
        <v>44298.460416666669</v>
      </c>
      <c r="B3448" t="s">
        <v>966</v>
      </c>
      <c r="C3448" t="s">
        <v>9685</v>
      </c>
    </row>
    <row r="3449" spans="1:4" x14ac:dyDescent="0.25">
      <c r="A3449" s="2">
        <v>44298.460416666669</v>
      </c>
      <c r="B3449" t="s">
        <v>164</v>
      </c>
      <c r="D3449" t="s">
        <v>868</v>
      </c>
    </row>
    <row r="3450" spans="1:4" x14ac:dyDescent="0.25">
      <c r="A3450" s="2">
        <v>44298.460416666669</v>
      </c>
      <c r="B3450" t="s">
        <v>175</v>
      </c>
      <c r="D3450" t="s">
        <v>919</v>
      </c>
    </row>
    <row r="3451" spans="1:4" x14ac:dyDescent="0.25">
      <c r="A3451" s="2">
        <v>44298.460416666669</v>
      </c>
      <c r="B3451" t="s">
        <v>175</v>
      </c>
      <c r="D3451" t="s">
        <v>820</v>
      </c>
    </row>
    <row r="3452" spans="1:4" x14ac:dyDescent="0.25">
      <c r="A3452" s="2">
        <v>44298.460416666669</v>
      </c>
      <c r="B3452" t="s">
        <v>966</v>
      </c>
      <c r="D3452" t="s">
        <v>969</v>
      </c>
    </row>
    <row r="3453" spans="1:4" x14ac:dyDescent="0.25">
      <c r="A3453" s="2">
        <v>44298.461111111108</v>
      </c>
      <c r="B3453" t="s">
        <v>175</v>
      </c>
      <c r="C3453" t="s">
        <v>391</v>
      </c>
    </row>
    <row r="3454" spans="1:4" x14ac:dyDescent="0.25">
      <c r="A3454" s="2">
        <v>44298.461111111108</v>
      </c>
      <c r="B3454" t="s">
        <v>175</v>
      </c>
      <c r="C3454" t="s">
        <v>1249</v>
      </c>
    </row>
    <row r="3455" spans="1:4" x14ac:dyDescent="0.25">
      <c r="A3455" s="2">
        <v>44298.461111111108</v>
      </c>
      <c r="B3455" t="s">
        <v>175</v>
      </c>
      <c r="D3455" t="s">
        <v>920</v>
      </c>
    </row>
    <row r="3456" spans="1:4" x14ac:dyDescent="0.25">
      <c r="A3456" s="2">
        <v>44298.461111111108</v>
      </c>
      <c r="B3456" t="s">
        <v>175</v>
      </c>
      <c r="D3456" t="s">
        <v>822</v>
      </c>
    </row>
    <row r="3457" spans="1:4" x14ac:dyDescent="0.25">
      <c r="A3457" s="2">
        <v>44298.461805555555</v>
      </c>
      <c r="B3457" t="s">
        <v>164</v>
      </c>
      <c r="C3457" t="s">
        <v>6522</v>
      </c>
    </row>
    <row r="3458" spans="1:4" x14ac:dyDescent="0.25">
      <c r="A3458" s="2">
        <v>44298.461805555555</v>
      </c>
      <c r="B3458" t="s">
        <v>175</v>
      </c>
      <c r="C3458" t="s">
        <v>194</v>
      </c>
    </row>
    <row r="3459" spans="1:4" x14ac:dyDescent="0.25">
      <c r="A3459" s="2">
        <v>44298.461805555555</v>
      </c>
      <c r="B3459" t="s">
        <v>175</v>
      </c>
      <c r="C3459" t="s">
        <v>1249</v>
      </c>
    </row>
    <row r="3460" spans="1:4" x14ac:dyDescent="0.25">
      <c r="A3460" s="2">
        <v>44298.461805555555</v>
      </c>
      <c r="B3460" t="s">
        <v>175</v>
      </c>
      <c r="C3460" t="s">
        <v>6418</v>
      </c>
    </row>
    <row r="3461" spans="1:4" x14ac:dyDescent="0.25">
      <c r="A3461" s="2">
        <v>44298.461805555555</v>
      </c>
      <c r="B3461" t="s">
        <v>1109</v>
      </c>
      <c r="C3461" t="s">
        <v>8925</v>
      </c>
    </row>
    <row r="3462" spans="1:4" x14ac:dyDescent="0.25">
      <c r="A3462" s="2">
        <v>44298.461805555555</v>
      </c>
      <c r="B3462" t="s">
        <v>188</v>
      </c>
      <c r="C3462" t="s">
        <v>1249</v>
      </c>
    </row>
    <row r="3463" spans="1:4" x14ac:dyDescent="0.25">
      <c r="A3463" s="2">
        <v>44298.461805555555</v>
      </c>
      <c r="B3463" t="s">
        <v>966</v>
      </c>
      <c r="C3463" t="s">
        <v>9686</v>
      </c>
    </row>
    <row r="3464" spans="1:4" x14ac:dyDescent="0.25">
      <c r="A3464" s="2">
        <v>44298.461805555555</v>
      </c>
      <c r="B3464" t="s">
        <v>966</v>
      </c>
      <c r="C3464" t="s">
        <v>1249</v>
      </c>
    </row>
    <row r="3465" spans="1:4" x14ac:dyDescent="0.25">
      <c r="A3465" s="2">
        <v>44298.461805555555</v>
      </c>
      <c r="B3465" t="s">
        <v>1147</v>
      </c>
      <c r="C3465" t="s">
        <v>9794</v>
      </c>
    </row>
    <row r="3466" spans="1:4" x14ac:dyDescent="0.25">
      <c r="A3466" s="2">
        <v>44298.461805555555</v>
      </c>
      <c r="B3466" t="s">
        <v>164</v>
      </c>
      <c r="D3466" t="s">
        <v>825</v>
      </c>
    </row>
    <row r="3467" spans="1:4" x14ac:dyDescent="0.25">
      <c r="A3467" s="2">
        <v>44298.461805555555</v>
      </c>
      <c r="B3467" t="s">
        <v>175</v>
      </c>
      <c r="D3467" t="s">
        <v>921</v>
      </c>
    </row>
    <row r="3468" spans="1:4" x14ac:dyDescent="0.25">
      <c r="A3468" s="2">
        <v>44298.461805555555</v>
      </c>
      <c r="B3468" t="s">
        <v>175</v>
      </c>
      <c r="D3468" t="s">
        <v>824</v>
      </c>
    </row>
    <row r="3469" spans="1:4" x14ac:dyDescent="0.25">
      <c r="A3469" s="2">
        <v>44298.461805555555</v>
      </c>
      <c r="B3469" t="s">
        <v>175</v>
      </c>
      <c r="D3469" t="s">
        <v>850</v>
      </c>
    </row>
    <row r="3470" spans="1:4" x14ac:dyDescent="0.25">
      <c r="A3470" s="2">
        <v>44298.461805555555</v>
      </c>
      <c r="B3470" t="s">
        <v>1109</v>
      </c>
      <c r="D3470" t="s">
        <v>1110</v>
      </c>
    </row>
    <row r="3471" spans="1:4" x14ac:dyDescent="0.25">
      <c r="A3471" s="2">
        <v>44298.461805555555</v>
      </c>
      <c r="B3471" t="s">
        <v>188</v>
      </c>
      <c r="D3471" t="s">
        <v>1090</v>
      </c>
    </row>
    <row r="3472" spans="1:4" x14ac:dyDescent="0.25">
      <c r="A3472" s="2">
        <v>44298.461805555555</v>
      </c>
      <c r="B3472" t="s">
        <v>966</v>
      </c>
      <c r="D3472" t="s">
        <v>1137</v>
      </c>
    </row>
    <row r="3473" spans="1:4" x14ac:dyDescent="0.25">
      <c r="A3473" s="2">
        <v>44298.461805555555</v>
      </c>
      <c r="B3473" t="s">
        <v>966</v>
      </c>
      <c r="D3473" t="s">
        <v>898</v>
      </c>
    </row>
    <row r="3474" spans="1:4" x14ac:dyDescent="0.25">
      <c r="A3474" s="2">
        <v>44298.461805555555</v>
      </c>
      <c r="B3474" t="s">
        <v>1147</v>
      </c>
      <c r="D3474" t="s">
        <v>899</v>
      </c>
    </row>
    <row r="3475" spans="1:4" x14ac:dyDescent="0.25">
      <c r="A3475" s="2">
        <v>44298.462500000001</v>
      </c>
      <c r="B3475" t="s">
        <v>175</v>
      </c>
      <c r="C3475" t="s">
        <v>1538</v>
      </c>
    </row>
    <row r="3476" spans="1:4" x14ac:dyDescent="0.25">
      <c r="A3476" s="2">
        <v>44298.462500000001</v>
      </c>
      <c r="B3476" t="s">
        <v>175</v>
      </c>
      <c r="C3476" t="s">
        <v>8143</v>
      </c>
    </row>
    <row r="3477" spans="1:4" x14ac:dyDescent="0.25">
      <c r="A3477" s="2">
        <v>44298.462500000001</v>
      </c>
      <c r="B3477" t="s">
        <v>175</v>
      </c>
      <c r="C3477" t="s">
        <v>194</v>
      </c>
    </row>
    <row r="3478" spans="1:4" x14ac:dyDescent="0.25">
      <c r="A3478" s="2">
        <v>44298.462500000001</v>
      </c>
      <c r="B3478" t="s">
        <v>188</v>
      </c>
      <c r="C3478" t="s">
        <v>1249</v>
      </c>
    </row>
    <row r="3479" spans="1:4" x14ac:dyDescent="0.25">
      <c r="A3479" s="2">
        <v>44298.462500000001</v>
      </c>
      <c r="B3479" t="s">
        <v>188</v>
      </c>
      <c r="C3479" t="s">
        <v>9128</v>
      </c>
    </row>
    <row r="3480" spans="1:4" x14ac:dyDescent="0.25">
      <c r="A3480" s="2">
        <v>44298.462500000001</v>
      </c>
      <c r="B3480" t="s">
        <v>188</v>
      </c>
      <c r="C3480" t="s">
        <v>6386</v>
      </c>
    </row>
    <row r="3481" spans="1:4" x14ac:dyDescent="0.25">
      <c r="A3481" s="2">
        <v>44298.462500000001</v>
      </c>
      <c r="B3481" t="s">
        <v>966</v>
      </c>
      <c r="C3481" t="s">
        <v>9687</v>
      </c>
    </row>
    <row r="3482" spans="1:4" x14ac:dyDescent="0.25">
      <c r="A3482" s="2">
        <v>44298.462500000001</v>
      </c>
      <c r="B3482" t="s">
        <v>1147</v>
      </c>
      <c r="C3482" t="s">
        <v>9795</v>
      </c>
    </row>
    <row r="3483" spans="1:4" x14ac:dyDescent="0.25">
      <c r="A3483" s="2">
        <v>44298.462500000001</v>
      </c>
      <c r="B3483" t="s">
        <v>1147</v>
      </c>
      <c r="C3483" t="s">
        <v>6526</v>
      </c>
    </row>
    <row r="3484" spans="1:4" x14ac:dyDescent="0.25">
      <c r="A3484" s="2">
        <v>44298.462500000001</v>
      </c>
      <c r="B3484" t="s">
        <v>1147</v>
      </c>
      <c r="C3484" t="s">
        <v>9796</v>
      </c>
    </row>
    <row r="3485" spans="1:4" x14ac:dyDescent="0.25">
      <c r="A3485" s="2">
        <v>44298.462500000001</v>
      </c>
      <c r="B3485" t="s">
        <v>1147</v>
      </c>
      <c r="C3485" t="s">
        <v>4216</v>
      </c>
    </row>
    <row r="3486" spans="1:4" x14ac:dyDescent="0.25">
      <c r="A3486" s="2">
        <v>44298.462500000001</v>
      </c>
      <c r="B3486" t="s">
        <v>175</v>
      </c>
      <c r="D3486" t="s">
        <v>960</v>
      </c>
    </row>
    <row r="3487" spans="1:4" x14ac:dyDescent="0.25">
      <c r="A3487" s="2">
        <v>44298.462500000001</v>
      </c>
      <c r="B3487" t="s">
        <v>175</v>
      </c>
      <c r="D3487" t="s">
        <v>852</v>
      </c>
    </row>
    <row r="3488" spans="1:4" x14ac:dyDescent="0.25">
      <c r="A3488" s="2">
        <v>44298.462500000001</v>
      </c>
      <c r="B3488" t="s">
        <v>175</v>
      </c>
      <c r="D3488" t="s">
        <v>973</v>
      </c>
    </row>
    <row r="3489" spans="1:4" x14ac:dyDescent="0.25">
      <c r="A3489" s="2">
        <v>44298.462500000001</v>
      </c>
      <c r="B3489" t="s">
        <v>188</v>
      </c>
      <c r="D3489" t="s">
        <v>820</v>
      </c>
    </row>
    <row r="3490" spans="1:4" x14ac:dyDescent="0.25">
      <c r="A3490" s="2">
        <v>44298.462500000001</v>
      </c>
      <c r="B3490" t="s">
        <v>188</v>
      </c>
      <c r="D3490" t="s">
        <v>1091</v>
      </c>
    </row>
    <row r="3491" spans="1:4" x14ac:dyDescent="0.25">
      <c r="A3491" s="2">
        <v>44298.462500000001</v>
      </c>
      <c r="B3491" t="s">
        <v>188</v>
      </c>
      <c r="D3491" t="s">
        <v>822</v>
      </c>
    </row>
    <row r="3492" spans="1:4" x14ac:dyDescent="0.25">
      <c r="A3492" s="2">
        <v>44298.462500000001</v>
      </c>
      <c r="B3492" t="s">
        <v>966</v>
      </c>
      <c r="D3492" t="s">
        <v>834</v>
      </c>
    </row>
    <row r="3493" spans="1:4" x14ac:dyDescent="0.25">
      <c r="A3493" s="2">
        <v>44298.462500000001</v>
      </c>
      <c r="B3493" t="s">
        <v>1147</v>
      </c>
      <c r="D3493" t="s">
        <v>841</v>
      </c>
    </row>
    <row r="3494" spans="1:4" x14ac:dyDescent="0.25">
      <c r="A3494" s="2">
        <v>44298.462500000001</v>
      </c>
      <c r="B3494" t="s">
        <v>1147</v>
      </c>
      <c r="D3494" t="s">
        <v>902</v>
      </c>
    </row>
    <row r="3495" spans="1:4" x14ac:dyDescent="0.25">
      <c r="A3495" s="2">
        <v>44298.462500000001</v>
      </c>
      <c r="B3495" t="s">
        <v>1147</v>
      </c>
      <c r="D3495" t="s">
        <v>1008</v>
      </c>
    </row>
    <row r="3496" spans="1:4" x14ac:dyDescent="0.25">
      <c r="A3496" s="2">
        <v>44298.462500000001</v>
      </c>
      <c r="B3496" t="s">
        <v>1147</v>
      </c>
      <c r="D3496" t="s">
        <v>955</v>
      </c>
    </row>
    <row r="3497" spans="1:4" x14ac:dyDescent="0.25">
      <c r="A3497" s="2">
        <v>44298.463194444441</v>
      </c>
      <c r="B3497" t="s">
        <v>175</v>
      </c>
      <c r="C3497" t="s">
        <v>6673</v>
      </c>
    </row>
    <row r="3498" spans="1:4" x14ac:dyDescent="0.25">
      <c r="A3498" s="2">
        <v>44298.463194444441</v>
      </c>
      <c r="B3498" t="s">
        <v>966</v>
      </c>
      <c r="C3498" t="s">
        <v>9688</v>
      </c>
    </row>
    <row r="3499" spans="1:4" x14ac:dyDescent="0.25">
      <c r="A3499" s="2">
        <v>44298.463194444441</v>
      </c>
      <c r="B3499" t="s">
        <v>1147</v>
      </c>
      <c r="C3499" t="s">
        <v>9797</v>
      </c>
    </row>
    <row r="3500" spans="1:4" x14ac:dyDescent="0.25">
      <c r="A3500" s="2">
        <v>44298.463194444441</v>
      </c>
      <c r="B3500" t="s">
        <v>1147</v>
      </c>
      <c r="C3500" t="s">
        <v>6573</v>
      </c>
    </row>
    <row r="3501" spans="1:4" x14ac:dyDescent="0.25">
      <c r="A3501" s="2">
        <v>44298.463194444441</v>
      </c>
      <c r="B3501" t="s">
        <v>1147</v>
      </c>
      <c r="C3501" t="s">
        <v>9798</v>
      </c>
    </row>
    <row r="3502" spans="1:4" x14ac:dyDescent="0.25">
      <c r="A3502" s="2">
        <v>44298.463194444441</v>
      </c>
      <c r="B3502" t="s">
        <v>175</v>
      </c>
      <c r="D3502" t="s">
        <v>827</v>
      </c>
    </row>
    <row r="3503" spans="1:4" x14ac:dyDescent="0.25">
      <c r="A3503" s="2">
        <v>44298.463194444441</v>
      </c>
      <c r="B3503" t="s">
        <v>966</v>
      </c>
      <c r="D3503" t="s">
        <v>955</v>
      </c>
    </row>
    <row r="3504" spans="1:4" x14ac:dyDescent="0.25">
      <c r="A3504" s="2">
        <v>44298.463194444441</v>
      </c>
      <c r="B3504" t="s">
        <v>1147</v>
      </c>
      <c r="D3504" t="s">
        <v>904</v>
      </c>
    </row>
    <row r="3505" spans="1:4" x14ac:dyDescent="0.25">
      <c r="A3505" s="2">
        <v>44298.463194444441</v>
      </c>
      <c r="B3505" t="s">
        <v>1147</v>
      </c>
      <c r="D3505" t="s">
        <v>996</v>
      </c>
    </row>
    <row r="3506" spans="1:4" x14ac:dyDescent="0.25">
      <c r="A3506" s="2">
        <v>44298.463194444441</v>
      </c>
      <c r="B3506" t="s">
        <v>1147</v>
      </c>
      <c r="D3506" t="s">
        <v>954</v>
      </c>
    </row>
    <row r="3507" spans="1:4" x14ac:dyDescent="0.25">
      <c r="A3507" s="2">
        <v>44298.463888888888</v>
      </c>
      <c r="B3507" t="s">
        <v>966</v>
      </c>
      <c r="C3507" t="s">
        <v>9689</v>
      </c>
    </row>
    <row r="3508" spans="1:4" x14ac:dyDescent="0.25">
      <c r="A3508" s="2">
        <v>44298.463888888888</v>
      </c>
      <c r="B3508" t="s">
        <v>966</v>
      </c>
      <c r="C3508" t="s">
        <v>9690</v>
      </c>
    </row>
    <row r="3509" spans="1:4" x14ac:dyDescent="0.25">
      <c r="A3509" s="2">
        <v>44298.463888888888</v>
      </c>
      <c r="B3509" t="s">
        <v>1147</v>
      </c>
      <c r="C3509" t="s">
        <v>9799</v>
      </c>
    </row>
    <row r="3510" spans="1:4" x14ac:dyDescent="0.25">
      <c r="A3510" s="2">
        <v>44298.463888888888</v>
      </c>
      <c r="B3510" t="s">
        <v>1147</v>
      </c>
      <c r="C3510" t="s">
        <v>9800</v>
      </c>
    </row>
    <row r="3511" spans="1:4" x14ac:dyDescent="0.25">
      <c r="A3511" s="2">
        <v>44298.463888888888</v>
      </c>
      <c r="B3511" t="s">
        <v>1147</v>
      </c>
      <c r="C3511" t="s">
        <v>1249</v>
      </c>
    </row>
    <row r="3512" spans="1:4" x14ac:dyDescent="0.25">
      <c r="A3512" s="2">
        <v>44298.463888888888</v>
      </c>
      <c r="B3512" t="s">
        <v>1147</v>
      </c>
      <c r="C3512" t="s">
        <v>1249</v>
      </c>
    </row>
    <row r="3513" spans="1:4" x14ac:dyDescent="0.25">
      <c r="A3513" s="2">
        <v>44298.463888888888</v>
      </c>
      <c r="B3513" t="s">
        <v>1147</v>
      </c>
      <c r="C3513" t="s">
        <v>1249</v>
      </c>
    </row>
    <row r="3514" spans="1:4" x14ac:dyDescent="0.25">
      <c r="A3514" s="2">
        <v>44298.463888888888</v>
      </c>
      <c r="B3514" t="s">
        <v>1147</v>
      </c>
      <c r="C3514" t="s">
        <v>9801</v>
      </c>
    </row>
    <row r="3515" spans="1:4" x14ac:dyDescent="0.25">
      <c r="A3515" s="2">
        <v>44298.463888888888</v>
      </c>
      <c r="B3515" t="s">
        <v>966</v>
      </c>
      <c r="D3515" t="s">
        <v>959</v>
      </c>
    </row>
    <row r="3516" spans="1:4" x14ac:dyDescent="0.25">
      <c r="A3516" s="2">
        <v>44298.463888888888</v>
      </c>
      <c r="B3516" t="s">
        <v>966</v>
      </c>
      <c r="D3516" t="s">
        <v>836</v>
      </c>
    </row>
    <row r="3517" spans="1:4" x14ac:dyDescent="0.25">
      <c r="A3517" s="2">
        <v>44298.463888888888</v>
      </c>
      <c r="B3517" t="s">
        <v>1147</v>
      </c>
      <c r="D3517" t="s">
        <v>1006</v>
      </c>
    </row>
    <row r="3518" spans="1:4" x14ac:dyDescent="0.25">
      <c r="A3518" s="2">
        <v>44298.463888888888</v>
      </c>
      <c r="B3518" t="s">
        <v>1147</v>
      </c>
      <c r="D3518" t="s">
        <v>856</v>
      </c>
    </row>
    <row r="3519" spans="1:4" x14ac:dyDescent="0.25">
      <c r="A3519" s="2">
        <v>44298.463888888888</v>
      </c>
      <c r="B3519" t="s">
        <v>1147</v>
      </c>
      <c r="D3519" t="s">
        <v>857</v>
      </c>
    </row>
    <row r="3520" spans="1:4" x14ac:dyDescent="0.25">
      <c r="A3520" s="2">
        <v>44298.463888888888</v>
      </c>
      <c r="B3520" t="s">
        <v>1147</v>
      </c>
      <c r="D3520" t="s">
        <v>912</v>
      </c>
    </row>
    <row r="3521" spans="1:4" x14ac:dyDescent="0.25">
      <c r="A3521" s="2">
        <v>44298.463888888888</v>
      </c>
      <c r="B3521" t="s">
        <v>1147</v>
      </c>
      <c r="D3521" t="s">
        <v>893</v>
      </c>
    </row>
    <row r="3522" spans="1:4" x14ac:dyDescent="0.25">
      <c r="A3522" s="2">
        <v>44298.463888888888</v>
      </c>
      <c r="B3522" t="s">
        <v>1147</v>
      </c>
      <c r="D3522" t="s">
        <v>895</v>
      </c>
    </row>
    <row r="3523" spans="1:4" x14ac:dyDescent="0.25">
      <c r="A3523" s="2">
        <v>44298.464583333334</v>
      </c>
      <c r="B3523" t="s">
        <v>966</v>
      </c>
      <c r="C3523" t="s">
        <v>9691</v>
      </c>
    </row>
    <row r="3524" spans="1:4" x14ac:dyDescent="0.25">
      <c r="A3524" s="2">
        <v>44298.464583333334</v>
      </c>
      <c r="B3524" t="s">
        <v>966</v>
      </c>
      <c r="D3524" t="s">
        <v>895</v>
      </c>
    </row>
    <row r="3525" spans="1:4" x14ac:dyDescent="0.25">
      <c r="A3525" s="2">
        <v>44298.465277777781</v>
      </c>
      <c r="B3525" t="s">
        <v>1148</v>
      </c>
      <c r="C3525" t="s">
        <v>1249</v>
      </c>
    </row>
    <row r="3526" spans="1:4" x14ac:dyDescent="0.25">
      <c r="A3526" s="2">
        <v>44298.465277777781</v>
      </c>
      <c r="B3526" t="s">
        <v>1148</v>
      </c>
      <c r="D3526" t="s">
        <v>1149</v>
      </c>
    </row>
    <row r="3527" spans="1:4" x14ac:dyDescent="0.25">
      <c r="A3527" s="2">
        <v>44298.519444444442</v>
      </c>
      <c r="B3527" t="s">
        <v>183</v>
      </c>
      <c r="C3527" t="s">
        <v>1249</v>
      </c>
    </row>
    <row r="3528" spans="1:4" x14ac:dyDescent="0.25">
      <c r="A3528" s="2">
        <v>44298.519444444442</v>
      </c>
      <c r="B3528" t="s">
        <v>966</v>
      </c>
      <c r="C3528" t="s">
        <v>1249</v>
      </c>
    </row>
    <row r="3529" spans="1:4" x14ac:dyDescent="0.25">
      <c r="A3529" s="2">
        <v>44298.519444444442</v>
      </c>
      <c r="B3529" t="s">
        <v>163</v>
      </c>
      <c r="C3529" t="s">
        <v>6396</v>
      </c>
    </row>
    <row r="3530" spans="1:4" x14ac:dyDescent="0.25">
      <c r="A3530" s="2">
        <v>44298.519444444442</v>
      </c>
      <c r="B3530" t="s">
        <v>184</v>
      </c>
      <c r="C3530" t="s">
        <v>4216</v>
      </c>
    </row>
    <row r="3531" spans="1:4" x14ac:dyDescent="0.25">
      <c r="A3531" s="2">
        <v>44298.519444444442</v>
      </c>
      <c r="B3531" t="s">
        <v>168</v>
      </c>
      <c r="C3531" t="s">
        <v>4216</v>
      </c>
    </row>
    <row r="3532" spans="1:4" x14ac:dyDescent="0.25">
      <c r="A3532" s="2">
        <v>44298.519444444442</v>
      </c>
      <c r="B3532" t="s">
        <v>163</v>
      </c>
      <c r="C3532" t="s">
        <v>7895</v>
      </c>
    </row>
    <row r="3533" spans="1:4" x14ac:dyDescent="0.25">
      <c r="A3533" s="2">
        <v>44298.519444444442</v>
      </c>
      <c r="B3533" t="s">
        <v>1095</v>
      </c>
      <c r="C3533" t="s">
        <v>1249</v>
      </c>
    </row>
    <row r="3534" spans="1:4" x14ac:dyDescent="0.25">
      <c r="A3534" s="2">
        <v>44298.519444444442</v>
      </c>
      <c r="B3534" t="s">
        <v>166</v>
      </c>
      <c r="C3534" t="s">
        <v>6920</v>
      </c>
    </row>
    <row r="3535" spans="1:4" x14ac:dyDescent="0.25">
      <c r="A3535" s="2">
        <v>44298.519444444442</v>
      </c>
      <c r="B3535" t="s">
        <v>178</v>
      </c>
      <c r="C3535" t="s">
        <v>1249</v>
      </c>
    </row>
    <row r="3536" spans="1:4" x14ac:dyDescent="0.25">
      <c r="A3536" s="2">
        <v>44298.519444444442</v>
      </c>
      <c r="B3536" t="s">
        <v>183</v>
      </c>
      <c r="D3536" t="s">
        <v>943</v>
      </c>
    </row>
    <row r="3537" spans="1:4" x14ac:dyDescent="0.25">
      <c r="A3537" s="2">
        <v>44298.519444444442</v>
      </c>
      <c r="B3537" t="s">
        <v>966</v>
      </c>
      <c r="D3537" t="s">
        <v>967</v>
      </c>
    </row>
    <row r="3538" spans="1:4" x14ac:dyDescent="0.25">
      <c r="A3538" s="2">
        <v>44298.519444444442</v>
      </c>
      <c r="B3538" t="s">
        <v>163</v>
      </c>
      <c r="D3538" t="s">
        <v>956</v>
      </c>
    </row>
    <row r="3539" spans="1:4" x14ac:dyDescent="0.25">
      <c r="A3539" s="2">
        <v>44298.519444444442</v>
      </c>
      <c r="B3539" t="s">
        <v>184</v>
      </c>
      <c r="D3539" t="s">
        <v>1011</v>
      </c>
    </row>
    <row r="3540" spans="1:4" x14ac:dyDescent="0.25">
      <c r="A3540" s="2">
        <v>44298.519444444442</v>
      </c>
      <c r="B3540" t="s">
        <v>168</v>
      </c>
      <c r="D3540" t="s">
        <v>1017</v>
      </c>
    </row>
    <row r="3541" spans="1:4" x14ac:dyDescent="0.25">
      <c r="A3541" s="2">
        <v>44298.519444444442</v>
      </c>
      <c r="B3541" t="s">
        <v>163</v>
      </c>
      <c r="D3541" t="s">
        <v>956</v>
      </c>
    </row>
    <row r="3542" spans="1:4" x14ac:dyDescent="0.25">
      <c r="A3542" s="2">
        <v>44298.519444444442</v>
      </c>
      <c r="B3542" t="s">
        <v>1095</v>
      </c>
      <c r="D3542" t="s">
        <v>1096</v>
      </c>
    </row>
    <row r="3543" spans="1:4" x14ac:dyDescent="0.25">
      <c r="A3543" s="2">
        <v>44298.519444444442</v>
      </c>
      <c r="B3543" t="s">
        <v>166</v>
      </c>
      <c r="D3543" t="s">
        <v>1078</v>
      </c>
    </row>
    <row r="3544" spans="1:4" x14ac:dyDescent="0.25">
      <c r="A3544" s="2">
        <v>44298.519444444442</v>
      </c>
      <c r="B3544" t="s">
        <v>178</v>
      </c>
      <c r="D3544" t="s">
        <v>873</v>
      </c>
    </row>
    <row r="3545" spans="1:4" x14ac:dyDescent="0.25">
      <c r="A3545" s="2">
        <v>44298.520138888889</v>
      </c>
      <c r="B3545" t="s">
        <v>185</v>
      </c>
      <c r="C3545" t="s">
        <v>1249</v>
      </c>
    </row>
    <row r="3546" spans="1:4" x14ac:dyDescent="0.25">
      <c r="A3546" s="2">
        <v>44298.520138888889</v>
      </c>
      <c r="B3546" t="s">
        <v>178</v>
      </c>
      <c r="C3546" t="s">
        <v>1249</v>
      </c>
    </row>
    <row r="3547" spans="1:4" x14ac:dyDescent="0.25">
      <c r="A3547" s="2">
        <v>44298.520138888889</v>
      </c>
      <c r="B3547" t="s">
        <v>178</v>
      </c>
      <c r="C3547" t="s">
        <v>1249</v>
      </c>
    </row>
    <row r="3548" spans="1:4" x14ac:dyDescent="0.25">
      <c r="A3548" s="2">
        <v>44298.520138888889</v>
      </c>
      <c r="B3548" t="s">
        <v>163</v>
      </c>
      <c r="C3548" t="s">
        <v>8122</v>
      </c>
    </row>
    <row r="3549" spans="1:4" x14ac:dyDescent="0.25">
      <c r="A3549" s="2">
        <v>44298.520138888889</v>
      </c>
      <c r="B3549" t="s">
        <v>188</v>
      </c>
      <c r="C3549" t="s">
        <v>6386</v>
      </c>
    </row>
    <row r="3550" spans="1:4" x14ac:dyDescent="0.25">
      <c r="A3550" s="2">
        <v>44298.520138888889</v>
      </c>
      <c r="B3550" t="s">
        <v>176</v>
      </c>
      <c r="C3550" t="s">
        <v>1249</v>
      </c>
    </row>
    <row r="3551" spans="1:4" x14ac:dyDescent="0.25">
      <c r="A3551" s="2">
        <v>44298.520138888889</v>
      </c>
      <c r="B3551" t="s">
        <v>176</v>
      </c>
      <c r="C3551" t="s">
        <v>6573</v>
      </c>
    </row>
    <row r="3552" spans="1:4" x14ac:dyDescent="0.25">
      <c r="A3552" s="2">
        <v>44298.520138888889</v>
      </c>
      <c r="B3552" t="s">
        <v>162</v>
      </c>
      <c r="C3552" t="s">
        <v>1249</v>
      </c>
    </row>
    <row r="3553" spans="1:4" x14ac:dyDescent="0.25">
      <c r="A3553" s="2">
        <v>44298.520138888889</v>
      </c>
      <c r="B3553" t="s">
        <v>178</v>
      </c>
      <c r="C3553" t="s">
        <v>1249</v>
      </c>
    </row>
    <row r="3554" spans="1:4" x14ac:dyDescent="0.25">
      <c r="A3554" s="2">
        <v>44298.520138888889</v>
      </c>
      <c r="B3554" t="s">
        <v>171</v>
      </c>
      <c r="C3554" t="s">
        <v>1249</v>
      </c>
    </row>
    <row r="3555" spans="1:4" x14ac:dyDescent="0.25">
      <c r="A3555" s="2">
        <v>44298.520138888889</v>
      </c>
      <c r="B3555" t="s">
        <v>171</v>
      </c>
      <c r="C3555" t="s">
        <v>1249</v>
      </c>
    </row>
    <row r="3556" spans="1:4" x14ac:dyDescent="0.25">
      <c r="A3556" s="2">
        <v>44298.520138888889</v>
      </c>
      <c r="B3556" t="s">
        <v>162</v>
      </c>
      <c r="C3556" t="s">
        <v>1249</v>
      </c>
    </row>
    <row r="3557" spans="1:4" x14ac:dyDescent="0.25">
      <c r="A3557" s="2">
        <v>44298.520138888889</v>
      </c>
      <c r="B3557" t="s">
        <v>185</v>
      </c>
      <c r="D3557" t="s">
        <v>819</v>
      </c>
    </row>
    <row r="3558" spans="1:4" x14ac:dyDescent="0.25">
      <c r="A3558" s="2">
        <v>44298.520138888889</v>
      </c>
      <c r="B3558" t="s">
        <v>178</v>
      </c>
      <c r="D3558" t="s">
        <v>873</v>
      </c>
    </row>
    <row r="3559" spans="1:4" x14ac:dyDescent="0.25">
      <c r="A3559" s="2">
        <v>44298.520138888889</v>
      </c>
      <c r="B3559" t="s">
        <v>178</v>
      </c>
      <c r="D3559" t="s">
        <v>820</v>
      </c>
    </row>
    <row r="3560" spans="1:4" x14ac:dyDescent="0.25">
      <c r="A3560" s="2">
        <v>44298.520138888889</v>
      </c>
      <c r="B3560" t="s">
        <v>163</v>
      </c>
      <c r="D3560" t="s">
        <v>956</v>
      </c>
    </row>
    <row r="3561" spans="1:4" x14ac:dyDescent="0.25">
      <c r="A3561" s="2">
        <v>44298.520138888889</v>
      </c>
      <c r="B3561" t="s">
        <v>188</v>
      </c>
      <c r="D3561" t="s">
        <v>1090</v>
      </c>
    </row>
    <row r="3562" spans="1:4" x14ac:dyDescent="0.25">
      <c r="A3562" s="2">
        <v>44298.520138888889</v>
      </c>
      <c r="B3562" t="s">
        <v>176</v>
      </c>
      <c r="D3562" t="s">
        <v>997</v>
      </c>
    </row>
    <row r="3563" spans="1:4" x14ac:dyDescent="0.25">
      <c r="A3563" s="2">
        <v>44298.520138888889</v>
      </c>
      <c r="B3563" t="s">
        <v>176</v>
      </c>
      <c r="D3563" t="s">
        <v>820</v>
      </c>
    </row>
    <row r="3564" spans="1:4" x14ac:dyDescent="0.25">
      <c r="A3564" s="2">
        <v>44298.520138888889</v>
      </c>
      <c r="B3564" t="s">
        <v>162</v>
      </c>
      <c r="D3564" t="s">
        <v>875</v>
      </c>
    </row>
    <row r="3565" spans="1:4" x14ac:dyDescent="0.25">
      <c r="A3565" s="2">
        <v>44298.520138888889</v>
      </c>
      <c r="B3565" t="s">
        <v>178</v>
      </c>
      <c r="D3565" t="s">
        <v>873</v>
      </c>
    </row>
    <row r="3566" spans="1:4" x14ac:dyDescent="0.25">
      <c r="A3566" s="2">
        <v>44298.520138888889</v>
      </c>
      <c r="B3566" t="s">
        <v>171</v>
      </c>
      <c r="D3566" t="s">
        <v>1121</v>
      </c>
    </row>
    <row r="3567" spans="1:4" x14ac:dyDescent="0.25">
      <c r="A3567" s="2">
        <v>44298.520138888889</v>
      </c>
      <c r="B3567" t="s">
        <v>171</v>
      </c>
      <c r="D3567" t="s">
        <v>820</v>
      </c>
    </row>
    <row r="3568" spans="1:4" x14ac:dyDescent="0.25">
      <c r="A3568" s="2">
        <v>44298.520138888889</v>
      </c>
      <c r="B3568" t="s">
        <v>162</v>
      </c>
      <c r="D3568" t="s">
        <v>875</v>
      </c>
    </row>
    <row r="3569" spans="1:4" x14ac:dyDescent="0.25">
      <c r="A3569" s="2">
        <v>44298.520833333336</v>
      </c>
      <c r="B3569" t="s">
        <v>178</v>
      </c>
      <c r="C3569" t="s">
        <v>6555</v>
      </c>
    </row>
    <row r="3570" spans="1:4" x14ac:dyDescent="0.25">
      <c r="A3570" s="2">
        <v>44298.520833333336</v>
      </c>
      <c r="B3570" t="s">
        <v>183</v>
      </c>
      <c r="C3570" t="s">
        <v>1249</v>
      </c>
    </row>
    <row r="3571" spans="1:4" x14ac:dyDescent="0.25">
      <c r="A3571" s="2">
        <v>44298.520833333336</v>
      </c>
      <c r="B3571" t="s">
        <v>163</v>
      </c>
      <c r="C3571" t="s">
        <v>6396</v>
      </c>
    </row>
    <row r="3572" spans="1:4" x14ac:dyDescent="0.25">
      <c r="A3572" s="2">
        <v>44298.520833333336</v>
      </c>
      <c r="B3572" t="s">
        <v>184</v>
      </c>
      <c r="C3572" t="s">
        <v>7606</v>
      </c>
    </row>
    <row r="3573" spans="1:4" x14ac:dyDescent="0.25">
      <c r="A3573" s="2">
        <v>44298.520833333336</v>
      </c>
      <c r="B3573" t="s">
        <v>168</v>
      </c>
      <c r="C3573" t="s">
        <v>1249</v>
      </c>
    </row>
    <row r="3574" spans="1:4" x14ac:dyDescent="0.25">
      <c r="A3574" s="2">
        <v>44298.520833333336</v>
      </c>
      <c r="B3574" t="s">
        <v>168</v>
      </c>
      <c r="C3574" t="s">
        <v>7729</v>
      </c>
    </row>
    <row r="3575" spans="1:4" x14ac:dyDescent="0.25">
      <c r="A3575" s="2">
        <v>44298.520833333336</v>
      </c>
      <c r="B3575" t="s">
        <v>163</v>
      </c>
      <c r="C3575" t="s">
        <v>1249</v>
      </c>
    </row>
    <row r="3576" spans="1:4" x14ac:dyDescent="0.25">
      <c r="A3576" s="2">
        <v>44298.520833333336</v>
      </c>
      <c r="B3576" t="s">
        <v>163</v>
      </c>
      <c r="C3576" t="s">
        <v>1249</v>
      </c>
    </row>
    <row r="3577" spans="1:4" x14ac:dyDescent="0.25">
      <c r="A3577" s="2">
        <v>44298.520833333336</v>
      </c>
      <c r="B3577" t="s">
        <v>1095</v>
      </c>
      <c r="C3577" t="s">
        <v>1249</v>
      </c>
    </row>
    <row r="3578" spans="1:4" x14ac:dyDescent="0.25">
      <c r="A3578" s="2">
        <v>44298.520833333336</v>
      </c>
      <c r="B3578" t="s">
        <v>176</v>
      </c>
      <c r="C3578" t="s">
        <v>6850</v>
      </c>
    </row>
    <row r="3579" spans="1:4" x14ac:dyDescent="0.25">
      <c r="A3579" s="2">
        <v>44298.520833333336</v>
      </c>
      <c r="B3579" t="s">
        <v>176</v>
      </c>
      <c r="C3579" t="s">
        <v>1249</v>
      </c>
    </row>
    <row r="3580" spans="1:4" x14ac:dyDescent="0.25">
      <c r="A3580" s="2">
        <v>44298.520833333336</v>
      </c>
      <c r="B3580" t="s">
        <v>162</v>
      </c>
      <c r="C3580" t="s">
        <v>9018</v>
      </c>
    </row>
    <row r="3581" spans="1:4" x14ac:dyDescent="0.25">
      <c r="A3581" s="2">
        <v>44298.520833333336</v>
      </c>
      <c r="B3581" t="s">
        <v>166</v>
      </c>
      <c r="C3581" t="s">
        <v>8416</v>
      </c>
    </row>
    <row r="3582" spans="1:4" x14ac:dyDescent="0.25">
      <c r="A3582" s="2">
        <v>44298.520833333336</v>
      </c>
      <c r="B3582" t="s">
        <v>172</v>
      </c>
      <c r="C3582" t="s">
        <v>1249</v>
      </c>
    </row>
    <row r="3583" spans="1:4" x14ac:dyDescent="0.25">
      <c r="A3583" s="2">
        <v>44298.520833333336</v>
      </c>
      <c r="B3583" t="s">
        <v>178</v>
      </c>
      <c r="C3583" t="s">
        <v>7778</v>
      </c>
    </row>
    <row r="3584" spans="1:4" x14ac:dyDescent="0.25">
      <c r="A3584" s="2">
        <v>44298.520833333336</v>
      </c>
      <c r="B3584" t="s">
        <v>178</v>
      </c>
      <c r="D3584" t="s">
        <v>874</v>
      </c>
    </row>
    <row r="3585" spans="1:4" x14ac:dyDescent="0.25">
      <c r="A3585" s="2">
        <v>44298.520833333336</v>
      </c>
      <c r="B3585" t="s">
        <v>183</v>
      </c>
      <c r="D3585" t="s">
        <v>820</v>
      </c>
    </row>
    <row r="3586" spans="1:4" x14ac:dyDescent="0.25">
      <c r="A3586" s="2">
        <v>44298.520833333336</v>
      </c>
      <c r="B3586" t="s">
        <v>163</v>
      </c>
      <c r="D3586" t="s">
        <v>820</v>
      </c>
    </row>
    <row r="3587" spans="1:4" x14ac:dyDescent="0.25">
      <c r="A3587" s="2">
        <v>44298.520833333336</v>
      </c>
      <c r="B3587" t="s">
        <v>184</v>
      </c>
      <c r="D3587" t="s">
        <v>820</v>
      </c>
    </row>
    <row r="3588" spans="1:4" x14ac:dyDescent="0.25">
      <c r="A3588" s="2">
        <v>44298.520833333336</v>
      </c>
      <c r="B3588" t="s">
        <v>168</v>
      </c>
      <c r="D3588" t="s">
        <v>820</v>
      </c>
    </row>
    <row r="3589" spans="1:4" x14ac:dyDescent="0.25">
      <c r="A3589" s="2">
        <v>44298.520833333336</v>
      </c>
      <c r="B3589" t="s">
        <v>168</v>
      </c>
      <c r="D3589" t="s">
        <v>1018</v>
      </c>
    </row>
    <row r="3590" spans="1:4" x14ac:dyDescent="0.25">
      <c r="A3590" s="2">
        <v>44298.520833333336</v>
      </c>
      <c r="B3590" t="s">
        <v>163</v>
      </c>
      <c r="D3590" t="s">
        <v>820</v>
      </c>
    </row>
    <row r="3591" spans="1:4" x14ac:dyDescent="0.25">
      <c r="A3591" s="2">
        <v>44298.520833333336</v>
      </c>
      <c r="B3591" t="s">
        <v>163</v>
      </c>
      <c r="D3591" t="s">
        <v>820</v>
      </c>
    </row>
    <row r="3592" spans="1:4" x14ac:dyDescent="0.25">
      <c r="A3592" s="2">
        <v>44298.520833333336</v>
      </c>
      <c r="B3592" t="s">
        <v>1095</v>
      </c>
      <c r="D3592" t="s">
        <v>820</v>
      </c>
    </row>
    <row r="3593" spans="1:4" x14ac:dyDescent="0.25">
      <c r="A3593" s="2">
        <v>44298.520833333336</v>
      </c>
      <c r="B3593" t="s">
        <v>176</v>
      </c>
      <c r="D3593" t="s">
        <v>1004</v>
      </c>
    </row>
    <row r="3594" spans="1:4" x14ac:dyDescent="0.25">
      <c r="A3594" s="2">
        <v>44298.520833333336</v>
      </c>
      <c r="B3594" t="s">
        <v>176</v>
      </c>
      <c r="D3594" t="s">
        <v>822</v>
      </c>
    </row>
    <row r="3595" spans="1:4" x14ac:dyDescent="0.25">
      <c r="A3595" s="2">
        <v>44298.520833333336</v>
      </c>
      <c r="B3595" t="s">
        <v>162</v>
      </c>
      <c r="D3595" t="s">
        <v>820</v>
      </c>
    </row>
    <row r="3596" spans="1:4" x14ac:dyDescent="0.25">
      <c r="A3596" s="2">
        <v>44298.520833333336</v>
      </c>
      <c r="B3596" t="s">
        <v>166</v>
      </c>
      <c r="D3596" t="s">
        <v>820</v>
      </c>
    </row>
    <row r="3597" spans="1:4" x14ac:dyDescent="0.25">
      <c r="A3597" s="2">
        <v>44298.520833333336</v>
      </c>
      <c r="B3597" t="s">
        <v>172</v>
      </c>
      <c r="D3597" t="s">
        <v>1117</v>
      </c>
    </row>
    <row r="3598" spans="1:4" x14ac:dyDescent="0.25">
      <c r="A3598" s="2">
        <v>44298.520833333336</v>
      </c>
      <c r="B3598" t="s">
        <v>178</v>
      </c>
      <c r="D3598" t="s">
        <v>820</v>
      </c>
    </row>
    <row r="3599" spans="1:4" x14ac:dyDescent="0.25">
      <c r="A3599" s="2">
        <v>44298.521527777775</v>
      </c>
      <c r="B3599" t="s">
        <v>966</v>
      </c>
      <c r="C3599" t="s">
        <v>1249</v>
      </c>
    </row>
    <row r="3600" spans="1:4" x14ac:dyDescent="0.25">
      <c r="A3600" s="2">
        <v>44298.521527777775</v>
      </c>
      <c r="B3600" t="s">
        <v>162</v>
      </c>
      <c r="C3600" t="s">
        <v>1249</v>
      </c>
    </row>
    <row r="3601" spans="1:4" x14ac:dyDescent="0.25">
      <c r="A3601" s="2">
        <v>44298.521527777775</v>
      </c>
      <c r="B3601" t="s">
        <v>170</v>
      </c>
      <c r="C3601" t="s">
        <v>1249</v>
      </c>
    </row>
    <row r="3602" spans="1:4" x14ac:dyDescent="0.25">
      <c r="A3602" s="2">
        <v>44298.521527777775</v>
      </c>
      <c r="B3602" t="s">
        <v>170</v>
      </c>
      <c r="C3602" t="s">
        <v>1249</v>
      </c>
    </row>
    <row r="3603" spans="1:4" x14ac:dyDescent="0.25">
      <c r="A3603" s="2">
        <v>44298.521527777775</v>
      </c>
      <c r="B3603" t="s">
        <v>168</v>
      </c>
      <c r="C3603" t="s">
        <v>1249</v>
      </c>
    </row>
    <row r="3604" spans="1:4" x14ac:dyDescent="0.25">
      <c r="A3604" s="2">
        <v>44298.521527777775</v>
      </c>
      <c r="B3604" t="s">
        <v>163</v>
      </c>
      <c r="C3604" t="s">
        <v>8123</v>
      </c>
    </row>
    <row r="3605" spans="1:4" x14ac:dyDescent="0.25">
      <c r="A3605" s="2">
        <v>44298.521527777775</v>
      </c>
      <c r="B3605" t="s">
        <v>188</v>
      </c>
      <c r="C3605" t="s">
        <v>1249</v>
      </c>
    </row>
    <row r="3606" spans="1:4" x14ac:dyDescent="0.25">
      <c r="A3606" s="2">
        <v>44298.521527777775</v>
      </c>
      <c r="B3606" t="s">
        <v>176</v>
      </c>
      <c r="C3606" t="s">
        <v>8865</v>
      </c>
    </row>
    <row r="3607" spans="1:4" x14ac:dyDescent="0.25">
      <c r="A3607" s="2">
        <v>44298.521527777775</v>
      </c>
      <c r="B3607" t="s">
        <v>178</v>
      </c>
      <c r="C3607" t="s">
        <v>1249</v>
      </c>
    </row>
    <row r="3608" spans="1:4" x14ac:dyDescent="0.25">
      <c r="A3608" s="2">
        <v>44298.521527777775</v>
      </c>
      <c r="B3608" t="s">
        <v>172</v>
      </c>
      <c r="C3608" t="s">
        <v>6386</v>
      </c>
    </row>
    <row r="3609" spans="1:4" x14ac:dyDescent="0.25">
      <c r="A3609" s="2">
        <v>44298.521527777775</v>
      </c>
      <c r="B3609" t="s">
        <v>966</v>
      </c>
      <c r="D3609" t="s">
        <v>820</v>
      </c>
    </row>
    <row r="3610" spans="1:4" x14ac:dyDescent="0.25">
      <c r="A3610" s="2">
        <v>44298.521527777775</v>
      </c>
      <c r="B3610" t="s">
        <v>162</v>
      </c>
      <c r="D3610" t="s">
        <v>875</v>
      </c>
    </row>
    <row r="3611" spans="1:4" x14ac:dyDescent="0.25">
      <c r="A3611" s="2">
        <v>44298.521527777775</v>
      </c>
      <c r="B3611" t="s">
        <v>170</v>
      </c>
      <c r="D3611" t="s">
        <v>923</v>
      </c>
    </row>
    <row r="3612" spans="1:4" x14ac:dyDescent="0.25">
      <c r="A3612" s="2">
        <v>44298.521527777775</v>
      </c>
      <c r="B3612" t="s">
        <v>170</v>
      </c>
      <c r="D3612" t="s">
        <v>820</v>
      </c>
    </row>
    <row r="3613" spans="1:4" x14ac:dyDescent="0.25">
      <c r="A3613" s="2">
        <v>44298.521527777775</v>
      </c>
      <c r="B3613" t="s">
        <v>168</v>
      </c>
      <c r="D3613" t="s">
        <v>822</v>
      </c>
    </row>
    <row r="3614" spans="1:4" x14ac:dyDescent="0.25">
      <c r="A3614" s="2">
        <v>44298.521527777775</v>
      </c>
      <c r="B3614" t="s">
        <v>163</v>
      </c>
      <c r="D3614" t="s">
        <v>957</v>
      </c>
    </row>
    <row r="3615" spans="1:4" x14ac:dyDescent="0.25">
      <c r="A3615" s="2">
        <v>44298.521527777775</v>
      </c>
      <c r="B3615" t="s">
        <v>188</v>
      </c>
      <c r="D3615" t="s">
        <v>820</v>
      </c>
    </row>
    <row r="3616" spans="1:4" x14ac:dyDescent="0.25">
      <c r="A3616" s="2">
        <v>44298.521527777775</v>
      </c>
      <c r="B3616" t="s">
        <v>176</v>
      </c>
      <c r="D3616" t="s">
        <v>823</v>
      </c>
    </row>
    <row r="3617" spans="1:4" x14ac:dyDescent="0.25">
      <c r="A3617" s="2">
        <v>44298.521527777775</v>
      </c>
      <c r="B3617" t="s">
        <v>178</v>
      </c>
      <c r="D3617" t="s">
        <v>820</v>
      </c>
    </row>
    <row r="3618" spans="1:4" x14ac:dyDescent="0.25">
      <c r="A3618" s="2">
        <v>44298.521527777775</v>
      </c>
      <c r="B3618" t="s">
        <v>172</v>
      </c>
      <c r="D3618" t="s">
        <v>820</v>
      </c>
    </row>
    <row r="3619" spans="1:4" x14ac:dyDescent="0.25">
      <c r="A3619" s="2">
        <v>44298.522222222222</v>
      </c>
      <c r="B3619" t="s">
        <v>185</v>
      </c>
      <c r="C3619" t="s">
        <v>1249</v>
      </c>
    </row>
    <row r="3620" spans="1:4" x14ac:dyDescent="0.25">
      <c r="A3620" s="2">
        <v>44298.522222222222</v>
      </c>
      <c r="B3620" t="s">
        <v>966</v>
      </c>
      <c r="C3620" t="s">
        <v>6989</v>
      </c>
    </row>
    <row r="3621" spans="1:4" x14ac:dyDescent="0.25">
      <c r="A3621" s="2">
        <v>44298.522222222222</v>
      </c>
      <c r="B3621" t="s">
        <v>168</v>
      </c>
      <c r="C3621" t="s">
        <v>6920</v>
      </c>
    </row>
    <row r="3622" spans="1:4" x14ac:dyDescent="0.25">
      <c r="A3622" s="2">
        <v>44298.522222222222</v>
      </c>
      <c r="B3622" t="s">
        <v>168</v>
      </c>
      <c r="C3622" t="s">
        <v>1249</v>
      </c>
    </row>
    <row r="3623" spans="1:4" x14ac:dyDescent="0.25">
      <c r="A3623" s="2">
        <v>44298.522222222222</v>
      </c>
      <c r="B3623" t="s">
        <v>163</v>
      </c>
      <c r="C3623" t="s">
        <v>7631</v>
      </c>
    </row>
    <row r="3624" spans="1:4" x14ac:dyDescent="0.25">
      <c r="A3624" s="2">
        <v>44298.522222222222</v>
      </c>
      <c r="B3624" t="s">
        <v>188</v>
      </c>
      <c r="C3624" t="s">
        <v>8608</v>
      </c>
    </row>
    <row r="3625" spans="1:4" x14ac:dyDescent="0.25">
      <c r="A3625" s="2">
        <v>44298.522222222222</v>
      </c>
      <c r="B3625" t="s">
        <v>176</v>
      </c>
      <c r="C3625" t="s">
        <v>1249</v>
      </c>
    </row>
    <row r="3626" spans="1:4" x14ac:dyDescent="0.25">
      <c r="A3626" s="2">
        <v>44298.522222222222</v>
      </c>
      <c r="B3626" t="s">
        <v>162</v>
      </c>
      <c r="C3626" t="s">
        <v>9019</v>
      </c>
    </row>
    <row r="3627" spans="1:4" x14ac:dyDescent="0.25">
      <c r="A3627" s="2">
        <v>44298.522222222222</v>
      </c>
      <c r="B3627" t="s">
        <v>176</v>
      </c>
      <c r="C3627" t="s">
        <v>1249</v>
      </c>
    </row>
    <row r="3628" spans="1:4" x14ac:dyDescent="0.25">
      <c r="A3628" s="2">
        <v>44298.522222222222</v>
      </c>
      <c r="B3628" t="s">
        <v>171</v>
      </c>
      <c r="C3628" t="s">
        <v>9368</v>
      </c>
    </row>
    <row r="3629" spans="1:4" x14ac:dyDescent="0.25">
      <c r="A3629" s="2">
        <v>44298.522222222222</v>
      </c>
      <c r="B3629" t="s">
        <v>171</v>
      </c>
      <c r="C3629" t="s">
        <v>194</v>
      </c>
    </row>
    <row r="3630" spans="1:4" x14ac:dyDescent="0.25">
      <c r="A3630" s="2">
        <v>44298.522222222222</v>
      </c>
      <c r="B3630" t="s">
        <v>185</v>
      </c>
      <c r="D3630" t="s">
        <v>820</v>
      </c>
    </row>
    <row r="3631" spans="1:4" x14ac:dyDescent="0.25">
      <c r="A3631" s="2">
        <v>44298.522222222222</v>
      </c>
      <c r="B3631" t="s">
        <v>966</v>
      </c>
      <c r="D3631" t="s">
        <v>968</v>
      </c>
    </row>
    <row r="3632" spans="1:4" x14ac:dyDescent="0.25">
      <c r="A3632" s="2">
        <v>44298.522222222222</v>
      </c>
      <c r="B3632" t="s">
        <v>168</v>
      </c>
      <c r="D3632" t="s">
        <v>1019</v>
      </c>
    </row>
    <row r="3633" spans="1:4" x14ac:dyDescent="0.25">
      <c r="A3633" s="2">
        <v>44298.522222222222</v>
      </c>
      <c r="B3633" t="s">
        <v>168</v>
      </c>
      <c r="D3633" t="s">
        <v>824</v>
      </c>
    </row>
    <row r="3634" spans="1:4" x14ac:dyDescent="0.25">
      <c r="A3634" s="2">
        <v>44298.522222222222</v>
      </c>
      <c r="B3634" t="s">
        <v>163</v>
      </c>
      <c r="D3634" t="s">
        <v>832</v>
      </c>
    </row>
    <row r="3635" spans="1:4" x14ac:dyDescent="0.25">
      <c r="A3635" s="2">
        <v>44298.522222222222</v>
      </c>
      <c r="B3635" t="s">
        <v>188</v>
      </c>
      <c r="D3635" t="s">
        <v>1091</v>
      </c>
    </row>
    <row r="3636" spans="1:4" x14ac:dyDescent="0.25">
      <c r="A3636" s="2">
        <v>44298.522222222222</v>
      </c>
      <c r="B3636" t="s">
        <v>176</v>
      </c>
      <c r="D3636" t="s">
        <v>824</v>
      </c>
    </row>
    <row r="3637" spans="1:4" x14ac:dyDescent="0.25">
      <c r="A3637" s="2">
        <v>44298.522222222222</v>
      </c>
      <c r="B3637" t="s">
        <v>162</v>
      </c>
      <c r="D3637" t="s">
        <v>939</v>
      </c>
    </row>
    <row r="3638" spans="1:4" x14ac:dyDescent="0.25">
      <c r="A3638" s="2">
        <v>44298.522222222222</v>
      </c>
      <c r="B3638" t="s">
        <v>176</v>
      </c>
      <c r="D3638" t="s">
        <v>997</v>
      </c>
    </row>
    <row r="3639" spans="1:4" x14ac:dyDescent="0.25">
      <c r="A3639" s="2">
        <v>44298.522222222222</v>
      </c>
      <c r="B3639" t="s">
        <v>171</v>
      </c>
      <c r="D3639" t="s">
        <v>1122</v>
      </c>
    </row>
    <row r="3640" spans="1:4" x14ac:dyDescent="0.25">
      <c r="A3640" s="2">
        <v>44298.522222222222</v>
      </c>
      <c r="B3640" t="s">
        <v>171</v>
      </c>
      <c r="D3640" t="s">
        <v>832</v>
      </c>
    </row>
    <row r="3641" spans="1:4" x14ac:dyDescent="0.25">
      <c r="A3641" s="2">
        <v>44298.522916666669</v>
      </c>
      <c r="B3641" t="s">
        <v>185</v>
      </c>
      <c r="C3641" t="s">
        <v>6376</v>
      </c>
    </row>
    <row r="3642" spans="1:4" x14ac:dyDescent="0.25">
      <c r="A3642" s="2">
        <v>44298.522916666669</v>
      </c>
      <c r="B3642" t="s">
        <v>167</v>
      </c>
      <c r="C3642" t="s">
        <v>1249</v>
      </c>
    </row>
    <row r="3643" spans="1:4" x14ac:dyDescent="0.25">
      <c r="A3643" s="2">
        <v>44298.522916666669</v>
      </c>
      <c r="B3643" t="s">
        <v>167</v>
      </c>
      <c r="C3643" t="s">
        <v>1249</v>
      </c>
    </row>
    <row r="3644" spans="1:4" x14ac:dyDescent="0.25">
      <c r="A3644" s="2">
        <v>44298.522916666669</v>
      </c>
      <c r="B3644" t="s">
        <v>966</v>
      </c>
      <c r="C3644" t="s">
        <v>1249</v>
      </c>
    </row>
    <row r="3645" spans="1:4" x14ac:dyDescent="0.25">
      <c r="A3645" s="2">
        <v>44298.522916666669</v>
      </c>
      <c r="B3645" t="s">
        <v>162</v>
      </c>
      <c r="C3645" t="s">
        <v>1249</v>
      </c>
    </row>
    <row r="3646" spans="1:4" x14ac:dyDescent="0.25">
      <c r="A3646" s="2">
        <v>44298.522916666669</v>
      </c>
      <c r="B3646" t="s">
        <v>168</v>
      </c>
      <c r="C3646" t="s">
        <v>6380</v>
      </c>
    </row>
    <row r="3647" spans="1:4" x14ac:dyDescent="0.25">
      <c r="A3647" s="2">
        <v>44298.522916666669</v>
      </c>
      <c r="B3647" t="s">
        <v>168</v>
      </c>
      <c r="C3647" t="s">
        <v>6386</v>
      </c>
    </row>
    <row r="3648" spans="1:4" x14ac:dyDescent="0.25">
      <c r="A3648" s="2">
        <v>44298.522916666669</v>
      </c>
      <c r="B3648" t="s">
        <v>168</v>
      </c>
      <c r="C3648" t="s">
        <v>7730</v>
      </c>
    </row>
    <row r="3649" spans="1:3" x14ac:dyDescent="0.25">
      <c r="A3649" s="2">
        <v>44298.522916666669</v>
      </c>
      <c r="B3649" t="s">
        <v>168</v>
      </c>
      <c r="C3649" t="s">
        <v>7731</v>
      </c>
    </row>
    <row r="3650" spans="1:3" x14ac:dyDescent="0.25">
      <c r="A3650" s="2">
        <v>44298.522916666669</v>
      </c>
      <c r="B3650" t="s">
        <v>168</v>
      </c>
      <c r="C3650" t="s">
        <v>6386</v>
      </c>
    </row>
    <row r="3651" spans="1:3" x14ac:dyDescent="0.25">
      <c r="A3651" s="2">
        <v>44298.522916666669</v>
      </c>
      <c r="B3651" t="s">
        <v>163</v>
      </c>
      <c r="C3651" t="s">
        <v>7896</v>
      </c>
    </row>
    <row r="3652" spans="1:3" x14ac:dyDescent="0.25">
      <c r="A3652" s="2">
        <v>44298.522916666669</v>
      </c>
      <c r="B3652" t="s">
        <v>163</v>
      </c>
      <c r="C3652" t="s">
        <v>8124</v>
      </c>
    </row>
    <row r="3653" spans="1:3" x14ac:dyDescent="0.25">
      <c r="A3653" s="2">
        <v>44298.522916666669</v>
      </c>
      <c r="B3653" t="s">
        <v>1087</v>
      </c>
      <c r="C3653" t="s">
        <v>1249</v>
      </c>
    </row>
    <row r="3654" spans="1:3" x14ac:dyDescent="0.25">
      <c r="A3654" s="2">
        <v>44298.522916666669</v>
      </c>
      <c r="B3654" t="s">
        <v>188</v>
      </c>
      <c r="C3654" t="s">
        <v>1249</v>
      </c>
    </row>
    <row r="3655" spans="1:3" x14ac:dyDescent="0.25">
      <c r="A3655" s="2">
        <v>44298.522916666669</v>
      </c>
      <c r="B3655" t="s">
        <v>1095</v>
      </c>
      <c r="C3655" t="s">
        <v>8660</v>
      </c>
    </row>
    <row r="3656" spans="1:3" x14ac:dyDescent="0.25">
      <c r="A3656" s="2">
        <v>44298.522916666669</v>
      </c>
      <c r="B3656" t="s">
        <v>176</v>
      </c>
      <c r="C3656" t="s">
        <v>8866</v>
      </c>
    </row>
    <row r="3657" spans="1:3" x14ac:dyDescent="0.25">
      <c r="A3657" s="2">
        <v>44298.522916666669</v>
      </c>
      <c r="B3657" t="s">
        <v>162</v>
      </c>
      <c r="C3657" t="s">
        <v>1249</v>
      </c>
    </row>
    <row r="3658" spans="1:3" x14ac:dyDescent="0.25">
      <c r="A3658" s="2">
        <v>44298.522916666669</v>
      </c>
      <c r="B3658" t="s">
        <v>175</v>
      </c>
      <c r="C3658" t="s">
        <v>1249</v>
      </c>
    </row>
    <row r="3659" spans="1:3" x14ac:dyDescent="0.25">
      <c r="A3659" s="2">
        <v>44298.522916666669</v>
      </c>
      <c r="B3659" t="s">
        <v>176</v>
      </c>
      <c r="C3659" t="s">
        <v>194</v>
      </c>
    </row>
    <row r="3660" spans="1:3" x14ac:dyDescent="0.25">
      <c r="A3660" s="2">
        <v>44298.522916666669</v>
      </c>
      <c r="B3660" t="s">
        <v>178</v>
      </c>
      <c r="C3660" t="s">
        <v>9343</v>
      </c>
    </row>
    <row r="3661" spans="1:3" x14ac:dyDescent="0.25">
      <c r="A3661" s="2">
        <v>44298.522916666669</v>
      </c>
      <c r="B3661" t="s">
        <v>171</v>
      </c>
      <c r="C3661" t="s">
        <v>9369</v>
      </c>
    </row>
    <row r="3662" spans="1:3" x14ac:dyDescent="0.25">
      <c r="A3662" s="2">
        <v>44298.522916666669</v>
      </c>
      <c r="B3662" t="s">
        <v>171</v>
      </c>
      <c r="C3662" t="s">
        <v>1249</v>
      </c>
    </row>
    <row r="3663" spans="1:3" x14ac:dyDescent="0.25">
      <c r="A3663" s="2">
        <v>44298.522916666669</v>
      </c>
      <c r="B3663" t="s">
        <v>175</v>
      </c>
      <c r="C3663" t="s">
        <v>4216</v>
      </c>
    </row>
    <row r="3664" spans="1:3" x14ac:dyDescent="0.25">
      <c r="A3664" s="2">
        <v>44298.522916666669</v>
      </c>
      <c r="B3664" t="s">
        <v>162</v>
      </c>
      <c r="C3664" t="s">
        <v>6853</v>
      </c>
    </row>
    <row r="3665" spans="1:4" x14ac:dyDescent="0.25">
      <c r="A3665" s="2">
        <v>44298.522916666669</v>
      </c>
      <c r="B3665" t="s">
        <v>185</v>
      </c>
      <c r="D3665" t="s">
        <v>821</v>
      </c>
    </row>
    <row r="3666" spans="1:4" x14ac:dyDescent="0.25">
      <c r="A3666" s="2">
        <v>44298.522916666669</v>
      </c>
      <c r="B3666" t="s">
        <v>167</v>
      </c>
      <c r="D3666" t="s">
        <v>936</v>
      </c>
    </row>
    <row r="3667" spans="1:4" x14ac:dyDescent="0.25">
      <c r="A3667" s="2">
        <v>44298.522916666669</v>
      </c>
      <c r="B3667" t="s">
        <v>167</v>
      </c>
      <c r="D3667" t="s">
        <v>820</v>
      </c>
    </row>
    <row r="3668" spans="1:4" x14ac:dyDescent="0.25">
      <c r="A3668" s="2">
        <v>44298.522916666669</v>
      </c>
      <c r="B3668" t="s">
        <v>966</v>
      </c>
      <c r="D3668" t="s">
        <v>822</v>
      </c>
    </row>
    <row r="3669" spans="1:4" x14ac:dyDescent="0.25">
      <c r="A3669" s="2">
        <v>44298.522916666669</v>
      </c>
      <c r="B3669" t="s">
        <v>162</v>
      </c>
      <c r="D3669" t="s">
        <v>820</v>
      </c>
    </row>
    <row r="3670" spans="1:4" x14ac:dyDescent="0.25">
      <c r="A3670" s="2">
        <v>44298.522916666669</v>
      </c>
      <c r="B3670" t="s">
        <v>168</v>
      </c>
      <c r="D3670" t="s">
        <v>856</v>
      </c>
    </row>
    <row r="3671" spans="1:4" x14ac:dyDescent="0.25">
      <c r="A3671" s="2">
        <v>44298.522916666669</v>
      </c>
      <c r="B3671" t="s">
        <v>168</v>
      </c>
      <c r="D3671" t="s">
        <v>1020</v>
      </c>
    </row>
    <row r="3672" spans="1:4" x14ac:dyDescent="0.25">
      <c r="A3672" s="2">
        <v>44298.522916666669</v>
      </c>
      <c r="B3672" t="s">
        <v>168</v>
      </c>
      <c r="D3672" t="s">
        <v>885</v>
      </c>
    </row>
    <row r="3673" spans="1:4" x14ac:dyDescent="0.25">
      <c r="A3673" s="2">
        <v>44298.522916666669</v>
      </c>
      <c r="B3673" t="s">
        <v>168</v>
      </c>
      <c r="D3673" t="s">
        <v>846</v>
      </c>
    </row>
    <row r="3674" spans="1:4" x14ac:dyDescent="0.25">
      <c r="A3674" s="2">
        <v>44298.522916666669</v>
      </c>
      <c r="B3674" t="s">
        <v>168</v>
      </c>
      <c r="D3674" t="s">
        <v>908</v>
      </c>
    </row>
    <row r="3675" spans="1:4" x14ac:dyDescent="0.25">
      <c r="A3675" s="2">
        <v>44298.522916666669</v>
      </c>
      <c r="B3675" t="s">
        <v>163</v>
      </c>
      <c r="D3675" t="s">
        <v>957</v>
      </c>
    </row>
    <row r="3676" spans="1:4" x14ac:dyDescent="0.25">
      <c r="A3676" s="2">
        <v>44298.522916666669</v>
      </c>
      <c r="B3676" t="s">
        <v>163</v>
      </c>
      <c r="D3676" t="s">
        <v>928</v>
      </c>
    </row>
    <row r="3677" spans="1:4" x14ac:dyDescent="0.25">
      <c r="A3677" s="2">
        <v>44298.522916666669</v>
      </c>
      <c r="B3677" t="s">
        <v>1087</v>
      </c>
      <c r="D3677" t="s">
        <v>1088</v>
      </c>
    </row>
    <row r="3678" spans="1:4" x14ac:dyDescent="0.25">
      <c r="A3678" s="2">
        <v>44298.522916666669</v>
      </c>
      <c r="B3678" t="s">
        <v>188</v>
      </c>
      <c r="D3678" t="s">
        <v>822</v>
      </c>
    </row>
    <row r="3679" spans="1:4" x14ac:dyDescent="0.25">
      <c r="A3679" s="2">
        <v>44298.522916666669</v>
      </c>
      <c r="B3679" t="s">
        <v>1095</v>
      </c>
      <c r="D3679" t="s">
        <v>1091</v>
      </c>
    </row>
    <row r="3680" spans="1:4" x14ac:dyDescent="0.25">
      <c r="A3680" s="2">
        <v>44298.522916666669</v>
      </c>
      <c r="B3680" t="s">
        <v>176</v>
      </c>
      <c r="D3680" t="s">
        <v>885</v>
      </c>
    </row>
    <row r="3681" spans="1:4" x14ac:dyDescent="0.25">
      <c r="A3681" s="2">
        <v>44298.522916666669</v>
      </c>
      <c r="B3681" t="s">
        <v>162</v>
      </c>
      <c r="D3681" t="s">
        <v>822</v>
      </c>
    </row>
    <row r="3682" spans="1:4" x14ac:dyDescent="0.25">
      <c r="A3682" s="2">
        <v>44298.522916666669</v>
      </c>
      <c r="B3682" t="s">
        <v>175</v>
      </c>
      <c r="D3682" t="s">
        <v>919</v>
      </c>
    </row>
    <row r="3683" spans="1:4" x14ac:dyDescent="0.25">
      <c r="A3683" s="2">
        <v>44298.522916666669</v>
      </c>
      <c r="B3683" t="s">
        <v>176</v>
      </c>
      <c r="D3683" t="s">
        <v>961</v>
      </c>
    </row>
    <row r="3684" spans="1:4" x14ac:dyDescent="0.25">
      <c r="A3684" s="2">
        <v>44298.522916666669</v>
      </c>
      <c r="B3684" t="s">
        <v>178</v>
      </c>
      <c r="D3684" t="s">
        <v>874</v>
      </c>
    </row>
    <row r="3685" spans="1:4" x14ac:dyDescent="0.25">
      <c r="A3685" s="2">
        <v>44298.522916666669</v>
      </c>
      <c r="B3685" t="s">
        <v>171</v>
      </c>
      <c r="D3685" t="s">
        <v>1123</v>
      </c>
    </row>
    <row r="3686" spans="1:4" x14ac:dyDescent="0.25">
      <c r="A3686" s="2">
        <v>44298.522916666669</v>
      </c>
      <c r="B3686" t="s">
        <v>171</v>
      </c>
      <c r="D3686" t="s">
        <v>824</v>
      </c>
    </row>
    <row r="3687" spans="1:4" x14ac:dyDescent="0.25">
      <c r="A3687" s="2">
        <v>44298.522916666669</v>
      </c>
      <c r="B3687" t="s">
        <v>175</v>
      </c>
      <c r="D3687" t="s">
        <v>919</v>
      </c>
    </row>
    <row r="3688" spans="1:4" x14ac:dyDescent="0.25">
      <c r="A3688" s="2">
        <v>44298.522916666669</v>
      </c>
      <c r="B3688" t="s">
        <v>162</v>
      </c>
      <c r="D3688" t="s">
        <v>820</v>
      </c>
    </row>
    <row r="3689" spans="1:4" x14ac:dyDescent="0.25">
      <c r="A3689" s="2">
        <v>44298.523611111108</v>
      </c>
      <c r="B3689" t="s">
        <v>185</v>
      </c>
      <c r="C3689" t="s">
        <v>1249</v>
      </c>
    </row>
    <row r="3690" spans="1:4" x14ac:dyDescent="0.25">
      <c r="A3690" s="2">
        <v>44298.523611111108</v>
      </c>
      <c r="B3690" t="s">
        <v>185</v>
      </c>
      <c r="C3690" t="s">
        <v>6377</v>
      </c>
    </row>
    <row r="3691" spans="1:4" x14ac:dyDescent="0.25">
      <c r="A3691" s="2">
        <v>44298.523611111108</v>
      </c>
      <c r="B3691" t="s">
        <v>167</v>
      </c>
      <c r="C3691" t="s">
        <v>6796</v>
      </c>
    </row>
    <row r="3692" spans="1:4" x14ac:dyDescent="0.25">
      <c r="A3692" s="2">
        <v>44298.523611111108</v>
      </c>
      <c r="B3692" t="s">
        <v>183</v>
      </c>
      <c r="C3692" t="s">
        <v>6871</v>
      </c>
    </row>
    <row r="3693" spans="1:4" x14ac:dyDescent="0.25">
      <c r="A3693" s="2">
        <v>44298.523611111108</v>
      </c>
      <c r="B3693" t="s">
        <v>163</v>
      </c>
      <c r="C3693" t="s">
        <v>7280</v>
      </c>
    </row>
    <row r="3694" spans="1:4" x14ac:dyDescent="0.25">
      <c r="A3694" s="2">
        <v>44298.523611111108</v>
      </c>
      <c r="B3694" t="s">
        <v>163</v>
      </c>
      <c r="C3694" t="s">
        <v>6396</v>
      </c>
    </row>
    <row r="3695" spans="1:4" x14ac:dyDescent="0.25">
      <c r="A3695" s="2">
        <v>44298.523611111108</v>
      </c>
      <c r="B3695" t="s">
        <v>168</v>
      </c>
      <c r="C3695" t="s">
        <v>7732</v>
      </c>
    </row>
    <row r="3696" spans="1:4" x14ac:dyDescent="0.25">
      <c r="A3696" s="2">
        <v>44298.523611111108</v>
      </c>
      <c r="B3696" t="s">
        <v>168</v>
      </c>
      <c r="C3696" t="s">
        <v>7733</v>
      </c>
    </row>
    <row r="3697" spans="1:4" x14ac:dyDescent="0.25">
      <c r="A3697" s="2">
        <v>44298.523611111108</v>
      </c>
      <c r="B3697" t="s">
        <v>168</v>
      </c>
      <c r="C3697" t="s">
        <v>7734</v>
      </c>
    </row>
    <row r="3698" spans="1:4" x14ac:dyDescent="0.25">
      <c r="A3698" s="2">
        <v>44298.523611111108</v>
      </c>
      <c r="B3698" t="s">
        <v>163</v>
      </c>
      <c r="C3698" t="s">
        <v>1249</v>
      </c>
    </row>
    <row r="3699" spans="1:4" x14ac:dyDescent="0.25">
      <c r="A3699" s="2">
        <v>44298.523611111108</v>
      </c>
      <c r="B3699" t="s">
        <v>188</v>
      </c>
      <c r="C3699" t="s">
        <v>8609</v>
      </c>
    </row>
    <row r="3700" spans="1:4" x14ac:dyDescent="0.25">
      <c r="A3700" s="2">
        <v>44298.523611111108</v>
      </c>
      <c r="B3700" t="s">
        <v>1095</v>
      </c>
      <c r="C3700" t="s">
        <v>1249</v>
      </c>
    </row>
    <row r="3701" spans="1:4" x14ac:dyDescent="0.25">
      <c r="A3701" s="2">
        <v>44298.523611111108</v>
      </c>
      <c r="B3701" t="s">
        <v>176</v>
      </c>
      <c r="C3701" t="s">
        <v>8867</v>
      </c>
    </row>
    <row r="3702" spans="1:4" x14ac:dyDescent="0.25">
      <c r="A3702" s="2">
        <v>44298.523611111108</v>
      </c>
      <c r="B3702" t="s">
        <v>162</v>
      </c>
      <c r="C3702" t="s">
        <v>9020</v>
      </c>
    </row>
    <row r="3703" spans="1:4" x14ac:dyDescent="0.25">
      <c r="A3703" s="2">
        <v>44298.523611111108</v>
      </c>
      <c r="B3703" t="s">
        <v>175</v>
      </c>
      <c r="C3703" t="s">
        <v>1249</v>
      </c>
    </row>
    <row r="3704" spans="1:4" x14ac:dyDescent="0.25">
      <c r="A3704" s="2">
        <v>44298.523611111108</v>
      </c>
      <c r="B3704" t="s">
        <v>176</v>
      </c>
      <c r="C3704" t="s">
        <v>9060</v>
      </c>
    </row>
    <row r="3705" spans="1:4" x14ac:dyDescent="0.25">
      <c r="A3705" s="2">
        <v>44298.523611111108</v>
      </c>
      <c r="B3705" t="s">
        <v>176</v>
      </c>
      <c r="C3705" t="s">
        <v>1249</v>
      </c>
    </row>
    <row r="3706" spans="1:4" x14ac:dyDescent="0.25">
      <c r="A3706" s="2">
        <v>44298.523611111108</v>
      </c>
      <c r="B3706" t="s">
        <v>178</v>
      </c>
      <c r="C3706" t="s">
        <v>9242</v>
      </c>
    </row>
    <row r="3707" spans="1:4" x14ac:dyDescent="0.25">
      <c r="A3707" s="2">
        <v>44298.523611111108</v>
      </c>
      <c r="B3707" t="s">
        <v>172</v>
      </c>
      <c r="C3707" t="s">
        <v>9305</v>
      </c>
    </row>
    <row r="3708" spans="1:4" x14ac:dyDescent="0.25">
      <c r="A3708" s="2">
        <v>44298.523611111108</v>
      </c>
      <c r="B3708" t="s">
        <v>171</v>
      </c>
      <c r="C3708" t="s">
        <v>9370</v>
      </c>
    </row>
    <row r="3709" spans="1:4" x14ac:dyDescent="0.25">
      <c r="A3709" s="2">
        <v>44298.523611111108</v>
      </c>
      <c r="B3709" t="s">
        <v>171</v>
      </c>
      <c r="C3709" t="s">
        <v>1249</v>
      </c>
    </row>
    <row r="3710" spans="1:4" x14ac:dyDescent="0.25">
      <c r="A3710" s="2">
        <v>44298.523611111108</v>
      </c>
      <c r="B3710" t="s">
        <v>173</v>
      </c>
      <c r="C3710" t="s">
        <v>1249</v>
      </c>
    </row>
    <row r="3711" spans="1:4" x14ac:dyDescent="0.25">
      <c r="A3711" s="2">
        <v>44298.523611111108</v>
      </c>
      <c r="B3711" t="s">
        <v>185</v>
      </c>
      <c r="D3711" t="s">
        <v>822</v>
      </c>
    </row>
    <row r="3712" spans="1:4" x14ac:dyDescent="0.25">
      <c r="A3712" s="2">
        <v>44298.523611111108</v>
      </c>
      <c r="B3712" t="s">
        <v>185</v>
      </c>
      <c r="D3712" t="s">
        <v>823</v>
      </c>
    </row>
    <row r="3713" spans="1:4" x14ac:dyDescent="0.25">
      <c r="A3713" s="2">
        <v>44298.523611111108</v>
      </c>
      <c r="B3713" t="s">
        <v>167</v>
      </c>
      <c r="D3713" t="s">
        <v>937</v>
      </c>
    </row>
    <row r="3714" spans="1:4" x14ac:dyDescent="0.25">
      <c r="A3714" s="2">
        <v>44298.523611111108</v>
      </c>
      <c r="B3714" t="s">
        <v>183</v>
      </c>
      <c r="D3714" t="s">
        <v>889</v>
      </c>
    </row>
    <row r="3715" spans="1:4" x14ac:dyDescent="0.25">
      <c r="A3715" s="2">
        <v>44298.523611111108</v>
      </c>
      <c r="B3715" t="s">
        <v>163</v>
      </c>
      <c r="D3715" t="s">
        <v>957</v>
      </c>
    </row>
    <row r="3716" spans="1:4" x14ac:dyDescent="0.25">
      <c r="A3716" s="2">
        <v>44298.523611111108</v>
      </c>
      <c r="B3716" t="s">
        <v>163</v>
      </c>
      <c r="D3716" t="s">
        <v>822</v>
      </c>
    </row>
    <row r="3717" spans="1:4" x14ac:dyDescent="0.25">
      <c r="A3717" s="2">
        <v>44298.523611111108</v>
      </c>
      <c r="B3717" t="s">
        <v>168</v>
      </c>
      <c r="D3717" t="s">
        <v>1021</v>
      </c>
    </row>
    <row r="3718" spans="1:4" x14ac:dyDescent="0.25">
      <c r="A3718" s="2">
        <v>44298.523611111108</v>
      </c>
      <c r="B3718" t="s">
        <v>168</v>
      </c>
      <c r="D3718" t="s">
        <v>849</v>
      </c>
    </row>
    <row r="3719" spans="1:4" x14ac:dyDescent="0.25">
      <c r="A3719" s="2">
        <v>44298.523611111108</v>
      </c>
      <c r="B3719" t="s">
        <v>168</v>
      </c>
      <c r="D3719" t="s">
        <v>825</v>
      </c>
    </row>
    <row r="3720" spans="1:4" x14ac:dyDescent="0.25">
      <c r="A3720" s="2">
        <v>44298.523611111108</v>
      </c>
      <c r="B3720" t="s">
        <v>163</v>
      </c>
      <c r="D3720" t="s">
        <v>822</v>
      </c>
    </row>
    <row r="3721" spans="1:4" x14ac:dyDescent="0.25">
      <c r="A3721" s="2">
        <v>44298.523611111108</v>
      </c>
      <c r="B3721" t="s">
        <v>188</v>
      </c>
      <c r="D3721" t="s">
        <v>1012</v>
      </c>
    </row>
    <row r="3722" spans="1:4" x14ac:dyDescent="0.25">
      <c r="A3722" s="2">
        <v>44298.523611111108</v>
      </c>
      <c r="B3722" t="s">
        <v>1095</v>
      </c>
      <c r="D3722" t="s">
        <v>822</v>
      </c>
    </row>
    <row r="3723" spans="1:4" x14ac:dyDescent="0.25">
      <c r="A3723" s="2">
        <v>44298.523611111108</v>
      </c>
      <c r="B3723" t="s">
        <v>176</v>
      </c>
      <c r="D3723" t="s">
        <v>910</v>
      </c>
    </row>
    <row r="3724" spans="1:4" x14ac:dyDescent="0.25">
      <c r="A3724" s="2">
        <v>44298.523611111108</v>
      </c>
      <c r="B3724" t="s">
        <v>162</v>
      </c>
      <c r="D3724" t="s">
        <v>928</v>
      </c>
    </row>
    <row r="3725" spans="1:4" x14ac:dyDescent="0.25">
      <c r="A3725" s="2">
        <v>44298.523611111108</v>
      </c>
      <c r="B3725" t="s">
        <v>175</v>
      </c>
      <c r="D3725" t="s">
        <v>820</v>
      </c>
    </row>
    <row r="3726" spans="1:4" x14ac:dyDescent="0.25">
      <c r="A3726" s="2">
        <v>44298.523611111108</v>
      </c>
      <c r="B3726" t="s">
        <v>176</v>
      </c>
      <c r="D3726" t="s">
        <v>1004</v>
      </c>
    </row>
    <row r="3727" spans="1:4" x14ac:dyDescent="0.25">
      <c r="A3727" s="2">
        <v>44298.523611111108</v>
      </c>
      <c r="B3727" t="s">
        <v>176</v>
      </c>
      <c r="D3727" t="s">
        <v>822</v>
      </c>
    </row>
    <row r="3728" spans="1:4" x14ac:dyDescent="0.25">
      <c r="A3728" s="2">
        <v>44298.523611111108</v>
      </c>
      <c r="B3728" t="s">
        <v>178</v>
      </c>
      <c r="D3728" t="s">
        <v>874</v>
      </c>
    </row>
    <row r="3729" spans="1:4" x14ac:dyDescent="0.25">
      <c r="A3729" s="2">
        <v>44298.523611111108</v>
      </c>
      <c r="B3729" t="s">
        <v>172</v>
      </c>
      <c r="D3729" t="s">
        <v>937</v>
      </c>
    </row>
    <row r="3730" spans="1:4" x14ac:dyDescent="0.25">
      <c r="A3730" s="2">
        <v>44298.523611111108</v>
      </c>
      <c r="B3730" t="s">
        <v>171</v>
      </c>
      <c r="D3730" t="s">
        <v>850</v>
      </c>
    </row>
    <row r="3731" spans="1:4" x14ac:dyDescent="0.25">
      <c r="A3731" s="2">
        <v>44298.523611111108</v>
      </c>
      <c r="B3731" t="s">
        <v>171</v>
      </c>
      <c r="D3731" t="s">
        <v>922</v>
      </c>
    </row>
    <row r="3732" spans="1:4" x14ac:dyDescent="0.25">
      <c r="A3732" s="2">
        <v>44298.523611111108</v>
      </c>
      <c r="B3732" t="s">
        <v>173</v>
      </c>
      <c r="D3732" t="s">
        <v>862</v>
      </c>
    </row>
    <row r="3733" spans="1:4" x14ac:dyDescent="0.25">
      <c r="A3733" s="2">
        <v>44298.524305555555</v>
      </c>
      <c r="B3733" t="s">
        <v>185</v>
      </c>
      <c r="C3733" t="s">
        <v>1249</v>
      </c>
    </row>
    <row r="3734" spans="1:4" x14ac:dyDescent="0.25">
      <c r="A3734" s="2">
        <v>44298.524305555555</v>
      </c>
      <c r="B3734" t="s">
        <v>167</v>
      </c>
      <c r="C3734" t="s">
        <v>1249</v>
      </c>
    </row>
    <row r="3735" spans="1:4" x14ac:dyDescent="0.25">
      <c r="A3735" s="2">
        <v>44298.524305555555</v>
      </c>
      <c r="B3735" t="s">
        <v>966</v>
      </c>
      <c r="C3735" t="s">
        <v>6990</v>
      </c>
    </row>
    <row r="3736" spans="1:4" x14ac:dyDescent="0.25">
      <c r="A3736" s="2">
        <v>44298.524305555555</v>
      </c>
      <c r="B3736" t="s">
        <v>162</v>
      </c>
      <c r="C3736" t="s">
        <v>7014</v>
      </c>
    </row>
    <row r="3737" spans="1:4" x14ac:dyDescent="0.25">
      <c r="A3737" s="2">
        <v>44298.524305555555</v>
      </c>
      <c r="B3737" t="s">
        <v>163</v>
      </c>
      <c r="C3737" t="s">
        <v>7281</v>
      </c>
    </row>
    <row r="3738" spans="1:4" x14ac:dyDescent="0.25">
      <c r="A3738" s="2">
        <v>44298.524305555555</v>
      </c>
      <c r="B3738" t="s">
        <v>170</v>
      </c>
      <c r="C3738" t="s">
        <v>7446</v>
      </c>
    </row>
    <row r="3739" spans="1:4" x14ac:dyDescent="0.25">
      <c r="A3739" s="2">
        <v>44298.524305555555</v>
      </c>
      <c r="B3739" t="s">
        <v>184</v>
      </c>
      <c r="C3739" t="s">
        <v>7607</v>
      </c>
    </row>
    <row r="3740" spans="1:4" x14ac:dyDescent="0.25">
      <c r="A3740" s="2">
        <v>44298.524305555555</v>
      </c>
      <c r="B3740" t="s">
        <v>168</v>
      </c>
      <c r="C3740" t="s">
        <v>6394</v>
      </c>
    </row>
    <row r="3741" spans="1:4" x14ac:dyDescent="0.25">
      <c r="A3741" s="2">
        <v>44298.524305555555</v>
      </c>
      <c r="B3741" t="s">
        <v>168</v>
      </c>
      <c r="C3741" t="s">
        <v>7735</v>
      </c>
    </row>
    <row r="3742" spans="1:4" x14ac:dyDescent="0.25">
      <c r="A3742" s="2">
        <v>44298.524305555555</v>
      </c>
      <c r="B3742" t="s">
        <v>168</v>
      </c>
      <c r="C3742" t="s">
        <v>7736</v>
      </c>
    </row>
    <row r="3743" spans="1:4" x14ac:dyDescent="0.25">
      <c r="A3743" s="2">
        <v>44298.524305555555</v>
      </c>
      <c r="B3743" t="s">
        <v>163</v>
      </c>
      <c r="C3743" t="s">
        <v>7897</v>
      </c>
    </row>
    <row r="3744" spans="1:4" x14ac:dyDescent="0.25">
      <c r="A3744" s="2">
        <v>44298.524305555555</v>
      </c>
      <c r="B3744" t="s">
        <v>163</v>
      </c>
      <c r="C3744" t="s">
        <v>194</v>
      </c>
    </row>
    <row r="3745" spans="1:3" x14ac:dyDescent="0.25">
      <c r="A3745" s="2">
        <v>44298.524305555555</v>
      </c>
      <c r="B3745" t="s">
        <v>188</v>
      </c>
      <c r="C3745" t="s">
        <v>1249</v>
      </c>
    </row>
    <row r="3746" spans="1:3" x14ac:dyDescent="0.25">
      <c r="A3746" s="2">
        <v>44298.524305555555</v>
      </c>
      <c r="B3746" t="s">
        <v>188</v>
      </c>
      <c r="C3746" t="s">
        <v>7631</v>
      </c>
    </row>
    <row r="3747" spans="1:3" x14ac:dyDescent="0.25">
      <c r="A3747" s="2">
        <v>44298.524305555555</v>
      </c>
      <c r="B3747" t="s">
        <v>176</v>
      </c>
      <c r="C3747" t="s">
        <v>8868</v>
      </c>
    </row>
    <row r="3748" spans="1:3" x14ac:dyDescent="0.25">
      <c r="A3748" s="2">
        <v>44298.524305555555</v>
      </c>
      <c r="B3748" t="s">
        <v>176</v>
      </c>
      <c r="C3748" t="s">
        <v>6395</v>
      </c>
    </row>
    <row r="3749" spans="1:3" x14ac:dyDescent="0.25">
      <c r="A3749" s="2">
        <v>44298.524305555555</v>
      </c>
      <c r="B3749" t="s">
        <v>176</v>
      </c>
      <c r="C3749" t="s">
        <v>8869</v>
      </c>
    </row>
    <row r="3750" spans="1:3" x14ac:dyDescent="0.25">
      <c r="A3750" s="2">
        <v>44298.524305555555</v>
      </c>
      <c r="B3750" t="s">
        <v>162</v>
      </c>
      <c r="C3750" t="s">
        <v>9021</v>
      </c>
    </row>
    <row r="3751" spans="1:3" x14ac:dyDescent="0.25">
      <c r="A3751" s="2">
        <v>44298.524305555555</v>
      </c>
      <c r="B3751" t="s">
        <v>176</v>
      </c>
      <c r="C3751" t="s">
        <v>6377</v>
      </c>
    </row>
    <row r="3752" spans="1:3" x14ac:dyDescent="0.25">
      <c r="A3752" s="2">
        <v>44298.524305555555</v>
      </c>
      <c r="B3752" t="s">
        <v>178</v>
      </c>
      <c r="C3752" t="s">
        <v>9243</v>
      </c>
    </row>
    <row r="3753" spans="1:3" x14ac:dyDescent="0.25">
      <c r="A3753" s="2">
        <v>44298.524305555555</v>
      </c>
      <c r="B3753" t="s">
        <v>172</v>
      </c>
      <c r="C3753" t="s">
        <v>1249</v>
      </c>
    </row>
    <row r="3754" spans="1:3" x14ac:dyDescent="0.25">
      <c r="A3754" s="2">
        <v>44298.524305555555</v>
      </c>
      <c r="B3754" t="s">
        <v>178</v>
      </c>
      <c r="C3754" t="s">
        <v>9344</v>
      </c>
    </row>
    <row r="3755" spans="1:3" x14ac:dyDescent="0.25">
      <c r="A3755" s="2">
        <v>44298.524305555555</v>
      </c>
      <c r="B3755" t="s">
        <v>171</v>
      </c>
      <c r="C3755" t="s">
        <v>9371</v>
      </c>
    </row>
    <row r="3756" spans="1:3" x14ac:dyDescent="0.25">
      <c r="A3756" s="2">
        <v>44298.524305555555</v>
      </c>
      <c r="B3756" t="s">
        <v>171</v>
      </c>
      <c r="C3756" t="s">
        <v>1256</v>
      </c>
    </row>
    <row r="3757" spans="1:3" x14ac:dyDescent="0.25">
      <c r="A3757" s="2">
        <v>44298.524305555555</v>
      </c>
      <c r="B3757" t="s">
        <v>171</v>
      </c>
      <c r="C3757" t="s">
        <v>6386</v>
      </c>
    </row>
    <row r="3758" spans="1:3" x14ac:dyDescent="0.25">
      <c r="A3758" s="2">
        <v>44298.524305555555</v>
      </c>
      <c r="B3758" t="s">
        <v>171</v>
      </c>
      <c r="C3758" t="s">
        <v>9372</v>
      </c>
    </row>
    <row r="3759" spans="1:3" x14ac:dyDescent="0.25">
      <c r="A3759" s="2">
        <v>44298.524305555555</v>
      </c>
      <c r="B3759" t="s">
        <v>175</v>
      </c>
      <c r="C3759" t="s">
        <v>4216</v>
      </c>
    </row>
    <row r="3760" spans="1:3" x14ac:dyDescent="0.25">
      <c r="A3760" s="2">
        <v>44298.524305555555</v>
      </c>
      <c r="B3760" t="s">
        <v>162</v>
      </c>
      <c r="C3760" t="s">
        <v>9971</v>
      </c>
    </row>
    <row r="3761" spans="1:4" x14ac:dyDescent="0.25">
      <c r="A3761" s="2">
        <v>44298.524305555555</v>
      </c>
      <c r="B3761" t="s">
        <v>173</v>
      </c>
      <c r="C3761" t="s">
        <v>7611</v>
      </c>
    </row>
    <row r="3762" spans="1:4" x14ac:dyDescent="0.25">
      <c r="A3762" s="2">
        <v>44298.524305555555</v>
      </c>
      <c r="B3762" t="s">
        <v>185</v>
      </c>
      <c r="D3762" t="s">
        <v>824</v>
      </c>
    </row>
    <row r="3763" spans="1:4" x14ac:dyDescent="0.25">
      <c r="A3763" s="2">
        <v>44298.524305555555</v>
      </c>
      <c r="B3763" t="s">
        <v>167</v>
      </c>
      <c r="D3763" t="s">
        <v>822</v>
      </c>
    </row>
    <row r="3764" spans="1:4" x14ac:dyDescent="0.25">
      <c r="A3764" s="2">
        <v>44298.524305555555</v>
      </c>
      <c r="B3764" t="s">
        <v>966</v>
      </c>
      <c r="D3764" t="s">
        <v>969</v>
      </c>
    </row>
    <row r="3765" spans="1:4" x14ac:dyDescent="0.25">
      <c r="A3765" s="2">
        <v>44298.524305555555</v>
      </c>
      <c r="B3765" t="s">
        <v>162</v>
      </c>
      <c r="D3765" t="s">
        <v>939</v>
      </c>
    </row>
    <row r="3766" spans="1:4" x14ac:dyDescent="0.25">
      <c r="A3766" s="2">
        <v>44298.524305555555</v>
      </c>
      <c r="B3766" t="s">
        <v>163</v>
      </c>
      <c r="D3766" t="s">
        <v>928</v>
      </c>
    </row>
    <row r="3767" spans="1:4" x14ac:dyDescent="0.25">
      <c r="A3767" s="2">
        <v>44298.524305555555</v>
      </c>
      <c r="B3767" t="s">
        <v>170</v>
      </c>
      <c r="D3767" t="s">
        <v>924</v>
      </c>
    </row>
    <row r="3768" spans="1:4" x14ac:dyDescent="0.25">
      <c r="A3768" s="2">
        <v>44298.524305555555</v>
      </c>
      <c r="B3768" t="s">
        <v>184</v>
      </c>
      <c r="D3768" t="s">
        <v>930</v>
      </c>
    </row>
    <row r="3769" spans="1:4" x14ac:dyDescent="0.25">
      <c r="A3769" s="2">
        <v>44298.524305555555</v>
      </c>
      <c r="B3769" t="s">
        <v>168</v>
      </c>
      <c r="D3769" t="s">
        <v>853</v>
      </c>
    </row>
    <row r="3770" spans="1:4" x14ac:dyDescent="0.25">
      <c r="A3770" s="2">
        <v>44298.524305555555</v>
      </c>
      <c r="B3770" t="s">
        <v>168</v>
      </c>
      <c r="D3770" t="s">
        <v>972</v>
      </c>
    </row>
    <row r="3771" spans="1:4" x14ac:dyDescent="0.25">
      <c r="A3771" s="2">
        <v>44298.524305555555</v>
      </c>
      <c r="B3771" t="s">
        <v>168</v>
      </c>
      <c r="D3771" t="s">
        <v>841</v>
      </c>
    </row>
    <row r="3772" spans="1:4" x14ac:dyDescent="0.25">
      <c r="A3772" s="2">
        <v>44298.524305555555</v>
      </c>
      <c r="B3772" t="s">
        <v>163</v>
      </c>
      <c r="D3772" t="s">
        <v>928</v>
      </c>
    </row>
    <row r="3773" spans="1:4" x14ac:dyDescent="0.25">
      <c r="A3773" s="2">
        <v>44298.524305555555</v>
      </c>
      <c r="B3773" t="s">
        <v>163</v>
      </c>
      <c r="D3773" t="s">
        <v>958</v>
      </c>
    </row>
    <row r="3774" spans="1:4" x14ac:dyDescent="0.25">
      <c r="A3774" s="2">
        <v>44298.524305555555</v>
      </c>
      <c r="B3774" t="s">
        <v>188</v>
      </c>
      <c r="D3774" t="s">
        <v>824</v>
      </c>
    </row>
    <row r="3775" spans="1:4" x14ac:dyDescent="0.25">
      <c r="A3775" s="2">
        <v>44298.524305555555</v>
      </c>
      <c r="B3775" t="s">
        <v>188</v>
      </c>
      <c r="D3775" t="s">
        <v>902</v>
      </c>
    </row>
    <row r="3776" spans="1:4" x14ac:dyDescent="0.25">
      <c r="A3776" s="2">
        <v>44298.524305555555</v>
      </c>
      <c r="B3776" t="s">
        <v>176</v>
      </c>
      <c r="D3776" t="s">
        <v>853</v>
      </c>
    </row>
    <row r="3777" spans="1:4" x14ac:dyDescent="0.25">
      <c r="A3777" s="2">
        <v>44298.524305555555</v>
      </c>
      <c r="B3777" t="s">
        <v>176</v>
      </c>
      <c r="D3777" t="s">
        <v>895</v>
      </c>
    </row>
    <row r="3778" spans="1:4" x14ac:dyDescent="0.25">
      <c r="A3778" s="2">
        <v>44298.524305555555</v>
      </c>
      <c r="B3778" t="s">
        <v>176</v>
      </c>
      <c r="D3778" t="s">
        <v>896</v>
      </c>
    </row>
    <row r="3779" spans="1:4" x14ac:dyDescent="0.25">
      <c r="A3779" s="2">
        <v>44298.524305555555</v>
      </c>
      <c r="B3779" t="s">
        <v>162</v>
      </c>
      <c r="D3779" t="s">
        <v>885</v>
      </c>
    </row>
    <row r="3780" spans="1:4" x14ac:dyDescent="0.25">
      <c r="A3780" s="2">
        <v>44298.524305555555</v>
      </c>
      <c r="B3780" t="s">
        <v>176</v>
      </c>
      <c r="D3780" t="s">
        <v>823</v>
      </c>
    </row>
    <row r="3781" spans="1:4" x14ac:dyDescent="0.25">
      <c r="A3781" s="2">
        <v>44298.524305555555</v>
      </c>
      <c r="B3781" t="s">
        <v>178</v>
      </c>
      <c r="D3781" t="s">
        <v>987</v>
      </c>
    </row>
    <row r="3782" spans="1:4" x14ac:dyDescent="0.25">
      <c r="A3782" s="2">
        <v>44298.524305555555</v>
      </c>
      <c r="B3782" t="s">
        <v>172</v>
      </c>
      <c r="D3782" t="s">
        <v>822</v>
      </c>
    </row>
    <row r="3783" spans="1:4" x14ac:dyDescent="0.25">
      <c r="A3783" s="2">
        <v>44298.524305555555</v>
      </c>
      <c r="B3783" t="s">
        <v>178</v>
      </c>
      <c r="D3783" t="s">
        <v>987</v>
      </c>
    </row>
    <row r="3784" spans="1:4" x14ac:dyDescent="0.25">
      <c r="A3784" s="2">
        <v>44298.524305555555</v>
      </c>
      <c r="B3784" t="s">
        <v>171</v>
      </c>
      <c r="D3784" t="s">
        <v>827</v>
      </c>
    </row>
    <row r="3785" spans="1:4" x14ac:dyDescent="0.25">
      <c r="A3785" s="2">
        <v>44298.524305555555</v>
      </c>
      <c r="B3785" t="s">
        <v>171</v>
      </c>
      <c r="D3785" t="s">
        <v>834</v>
      </c>
    </row>
    <row r="3786" spans="1:4" x14ac:dyDescent="0.25">
      <c r="A3786" s="2">
        <v>44298.524305555555</v>
      </c>
      <c r="B3786" t="s">
        <v>171</v>
      </c>
      <c r="D3786" t="s">
        <v>955</v>
      </c>
    </row>
    <row r="3787" spans="1:4" x14ac:dyDescent="0.25">
      <c r="A3787" s="2">
        <v>44298.524305555555</v>
      </c>
      <c r="B3787" t="s">
        <v>171</v>
      </c>
      <c r="D3787" t="s">
        <v>959</v>
      </c>
    </row>
    <row r="3788" spans="1:4" x14ac:dyDescent="0.25">
      <c r="A3788" s="2">
        <v>44298.524305555555</v>
      </c>
      <c r="B3788" t="s">
        <v>175</v>
      </c>
      <c r="D3788" t="s">
        <v>820</v>
      </c>
    </row>
    <row r="3789" spans="1:4" x14ac:dyDescent="0.25">
      <c r="A3789" s="2">
        <v>44298.524305555555</v>
      </c>
      <c r="B3789" t="s">
        <v>162</v>
      </c>
      <c r="D3789" t="s">
        <v>939</v>
      </c>
    </row>
    <row r="3790" spans="1:4" x14ac:dyDescent="0.25">
      <c r="A3790" s="2">
        <v>44298.524305555555</v>
      </c>
      <c r="B3790" t="s">
        <v>173</v>
      </c>
      <c r="D3790" t="s">
        <v>820</v>
      </c>
    </row>
    <row r="3791" spans="1:4" x14ac:dyDescent="0.25">
      <c r="A3791" s="2">
        <v>44298.525000000001</v>
      </c>
      <c r="B3791" t="s">
        <v>185</v>
      </c>
      <c r="C3791" t="s">
        <v>367</v>
      </c>
    </row>
    <row r="3792" spans="1:4" x14ac:dyDescent="0.25">
      <c r="A3792" s="2">
        <v>44298.525000000001</v>
      </c>
      <c r="B3792" t="s">
        <v>167</v>
      </c>
      <c r="C3792" t="s">
        <v>6413</v>
      </c>
    </row>
    <row r="3793" spans="1:3" x14ac:dyDescent="0.25">
      <c r="A3793" s="2">
        <v>44298.525000000001</v>
      </c>
      <c r="B3793" t="s">
        <v>966</v>
      </c>
      <c r="C3793" t="s">
        <v>1249</v>
      </c>
    </row>
    <row r="3794" spans="1:3" x14ac:dyDescent="0.25">
      <c r="A3794" s="2">
        <v>44298.525000000001</v>
      </c>
      <c r="B3794" t="s">
        <v>163</v>
      </c>
      <c r="C3794" t="s">
        <v>194</v>
      </c>
    </row>
    <row r="3795" spans="1:3" x14ac:dyDescent="0.25">
      <c r="A3795" s="2">
        <v>44298.525000000001</v>
      </c>
      <c r="B3795" t="s">
        <v>170</v>
      </c>
      <c r="C3795" t="s">
        <v>7447</v>
      </c>
    </row>
    <row r="3796" spans="1:3" x14ac:dyDescent="0.25">
      <c r="A3796" s="2">
        <v>44298.525000000001</v>
      </c>
      <c r="B3796" t="s">
        <v>170</v>
      </c>
      <c r="C3796" t="s">
        <v>1249</v>
      </c>
    </row>
    <row r="3797" spans="1:3" x14ac:dyDescent="0.25">
      <c r="A3797" s="2">
        <v>44298.525000000001</v>
      </c>
      <c r="B3797" t="s">
        <v>184</v>
      </c>
      <c r="C3797" t="s">
        <v>7608</v>
      </c>
    </row>
    <row r="3798" spans="1:3" x14ac:dyDescent="0.25">
      <c r="A3798" s="2">
        <v>44298.525000000001</v>
      </c>
      <c r="B3798" t="s">
        <v>168</v>
      </c>
      <c r="C3798" t="s">
        <v>7737</v>
      </c>
    </row>
    <row r="3799" spans="1:3" x14ac:dyDescent="0.25">
      <c r="A3799" s="2">
        <v>44298.525000000001</v>
      </c>
      <c r="B3799" t="s">
        <v>168</v>
      </c>
      <c r="C3799" t="s">
        <v>6673</v>
      </c>
    </row>
    <row r="3800" spans="1:3" x14ac:dyDescent="0.25">
      <c r="A3800" s="2">
        <v>44298.525000000001</v>
      </c>
      <c r="B3800" t="s">
        <v>168</v>
      </c>
      <c r="C3800" t="s">
        <v>6386</v>
      </c>
    </row>
    <row r="3801" spans="1:3" x14ac:dyDescent="0.25">
      <c r="A3801" s="2">
        <v>44298.525000000001</v>
      </c>
      <c r="B3801" t="s">
        <v>163</v>
      </c>
      <c r="C3801" t="s">
        <v>7898</v>
      </c>
    </row>
    <row r="3802" spans="1:3" x14ac:dyDescent="0.25">
      <c r="A3802" s="2">
        <v>44298.525000000001</v>
      </c>
      <c r="B3802" t="s">
        <v>163</v>
      </c>
      <c r="C3802" t="s">
        <v>8125</v>
      </c>
    </row>
    <row r="3803" spans="1:3" x14ac:dyDescent="0.25">
      <c r="A3803" s="2">
        <v>44298.525000000001</v>
      </c>
      <c r="B3803" t="s">
        <v>188</v>
      </c>
      <c r="C3803" t="s">
        <v>8610</v>
      </c>
    </row>
    <row r="3804" spans="1:3" x14ac:dyDescent="0.25">
      <c r="A3804" s="2">
        <v>44298.525000000001</v>
      </c>
      <c r="B3804" t="s">
        <v>1095</v>
      </c>
      <c r="C3804" t="s">
        <v>8609</v>
      </c>
    </row>
    <row r="3805" spans="1:3" x14ac:dyDescent="0.25">
      <c r="A3805" s="2">
        <v>44298.525000000001</v>
      </c>
      <c r="B3805" t="s">
        <v>1095</v>
      </c>
      <c r="C3805" t="s">
        <v>1249</v>
      </c>
    </row>
    <row r="3806" spans="1:3" x14ac:dyDescent="0.25">
      <c r="A3806" s="2">
        <v>44298.525000000001</v>
      </c>
      <c r="B3806" t="s">
        <v>176</v>
      </c>
      <c r="C3806" t="s">
        <v>8870</v>
      </c>
    </row>
    <row r="3807" spans="1:3" x14ac:dyDescent="0.25">
      <c r="A3807" s="2">
        <v>44298.525000000001</v>
      </c>
      <c r="B3807" t="s">
        <v>176</v>
      </c>
      <c r="C3807" t="s">
        <v>6386</v>
      </c>
    </row>
    <row r="3808" spans="1:3" x14ac:dyDescent="0.25">
      <c r="A3808" s="2">
        <v>44298.525000000001</v>
      </c>
      <c r="B3808" t="s">
        <v>176</v>
      </c>
      <c r="C3808" t="s">
        <v>1249</v>
      </c>
    </row>
    <row r="3809" spans="1:4" x14ac:dyDescent="0.25">
      <c r="A3809" s="2">
        <v>44298.525000000001</v>
      </c>
      <c r="B3809" t="s">
        <v>176</v>
      </c>
      <c r="C3809" t="s">
        <v>6386</v>
      </c>
    </row>
    <row r="3810" spans="1:4" x14ac:dyDescent="0.25">
      <c r="A3810" s="2">
        <v>44298.525000000001</v>
      </c>
      <c r="B3810" t="s">
        <v>162</v>
      </c>
      <c r="C3810" t="s">
        <v>9022</v>
      </c>
    </row>
    <row r="3811" spans="1:4" x14ac:dyDescent="0.25">
      <c r="A3811" s="2">
        <v>44298.525000000001</v>
      </c>
      <c r="B3811" t="s">
        <v>162</v>
      </c>
      <c r="C3811" t="s">
        <v>9023</v>
      </c>
    </row>
    <row r="3812" spans="1:4" x14ac:dyDescent="0.25">
      <c r="A3812" s="2">
        <v>44298.525000000001</v>
      </c>
      <c r="B3812" t="s">
        <v>166</v>
      </c>
      <c r="C3812" t="s">
        <v>9046</v>
      </c>
    </row>
    <row r="3813" spans="1:4" x14ac:dyDescent="0.25">
      <c r="A3813" s="2">
        <v>44298.525000000001</v>
      </c>
      <c r="B3813" t="s">
        <v>178</v>
      </c>
      <c r="C3813" t="s">
        <v>6920</v>
      </c>
    </row>
    <row r="3814" spans="1:4" x14ac:dyDescent="0.25">
      <c r="A3814" s="2">
        <v>44298.525000000001</v>
      </c>
      <c r="B3814" t="s">
        <v>171</v>
      </c>
      <c r="C3814" t="s">
        <v>6386</v>
      </c>
    </row>
    <row r="3815" spans="1:4" x14ac:dyDescent="0.25">
      <c r="A3815" s="2">
        <v>44298.525000000001</v>
      </c>
      <c r="B3815" t="s">
        <v>171</v>
      </c>
      <c r="C3815" t="s">
        <v>9373</v>
      </c>
    </row>
    <row r="3816" spans="1:4" x14ac:dyDescent="0.25">
      <c r="A3816" s="2">
        <v>44298.525000000001</v>
      </c>
      <c r="B3816" t="s">
        <v>162</v>
      </c>
      <c r="C3816" t="s">
        <v>6853</v>
      </c>
    </row>
    <row r="3817" spans="1:4" x14ac:dyDescent="0.25">
      <c r="A3817" s="2">
        <v>44298.525000000001</v>
      </c>
      <c r="B3817" t="s">
        <v>173</v>
      </c>
      <c r="C3817" t="s">
        <v>10272</v>
      </c>
    </row>
    <row r="3818" spans="1:4" x14ac:dyDescent="0.25">
      <c r="A3818" s="2">
        <v>44298.525000000001</v>
      </c>
      <c r="B3818" t="s">
        <v>173</v>
      </c>
      <c r="C3818" t="s">
        <v>1249</v>
      </c>
    </row>
    <row r="3819" spans="1:4" x14ac:dyDescent="0.25">
      <c r="A3819" s="2">
        <v>44298.525000000001</v>
      </c>
      <c r="B3819" t="s">
        <v>185</v>
      </c>
      <c r="D3819" t="s">
        <v>825</v>
      </c>
    </row>
    <row r="3820" spans="1:4" x14ac:dyDescent="0.25">
      <c r="A3820" s="2">
        <v>44298.525000000001</v>
      </c>
      <c r="B3820" t="s">
        <v>167</v>
      </c>
      <c r="D3820" t="s">
        <v>938</v>
      </c>
    </row>
    <row r="3821" spans="1:4" x14ac:dyDescent="0.25">
      <c r="A3821" s="2">
        <v>44298.525000000001</v>
      </c>
      <c r="B3821" t="s">
        <v>966</v>
      </c>
      <c r="D3821" t="s">
        <v>824</v>
      </c>
    </row>
    <row r="3822" spans="1:4" x14ac:dyDescent="0.25">
      <c r="A3822" s="2">
        <v>44298.525000000001</v>
      </c>
      <c r="B3822" t="s">
        <v>163</v>
      </c>
      <c r="D3822" t="s">
        <v>958</v>
      </c>
    </row>
    <row r="3823" spans="1:4" x14ac:dyDescent="0.25">
      <c r="A3823" s="2">
        <v>44298.525000000001</v>
      </c>
      <c r="B3823" t="s">
        <v>170</v>
      </c>
      <c r="D3823" t="s">
        <v>822</v>
      </c>
    </row>
    <row r="3824" spans="1:4" x14ac:dyDescent="0.25">
      <c r="A3824" s="2">
        <v>44298.525000000001</v>
      </c>
      <c r="B3824" t="s">
        <v>170</v>
      </c>
      <c r="D3824" t="s">
        <v>925</v>
      </c>
    </row>
    <row r="3825" spans="1:4" x14ac:dyDescent="0.25">
      <c r="A3825" s="2">
        <v>44298.525000000001</v>
      </c>
      <c r="B3825" t="s">
        <v>184</v>
      </c>
      <c r="D3825" t="s">
        <v>822</v>
      </c>
    </row>
    <row r="3826" spans="1:4" x14ac:dyDescent="0.25">
      <c r="A3826" s="2">
        <v>44298.525000000001</v>
      </c>
      <c r="B3826" t="s">
        <v>168</v>
      </c>
      <c r="D3826" t="s">
        <v>827</v>
      </c>
    </row>
    <row r="3827" spans="1:4" x14ac:dyDescent="0.25">
      <c r="A3827" s="2">
        <v>44298.525000000001</v>
      </c>
      <c r="B3827" t="s">
        <v>168</v>
      </c>
      <c r="D3827" t="s">
        <v>828</v>
      </c>
    </row>
    <row r="3828" spans="1:4" x14ac:dyDescent="0.25">
      <c r="A3828" s="2">
        <v>44298.525000000001</v>
      </c>
      <c r="B3828" t="s">
        <v>168</v>
      </c>
      <c r="D3828" t="s">
        <v>892</v>
      </c>
    </row>
    <row r="3829" spans="1:4" x14ac:dyDescent="0.25">
      <c r="A3829" s="2">
        <v>44298.525000000001</v>
      </c>
      <c r="B3829" t="s">
        <v>163</v>
      </c>
      <c r="D3829" t="s">
        <v>827</v>
      </c>
    </row>
    <row r="3830" spans="1:4" x14ac:dyDescent="0.25">
      <c r="A3830" s="2">
        <v>44298.525000000001</v>
      </c>
      <c r="B3830" t="s">
        <v>163</v>
      </c>
      <c r="D3830" t="s">
        <v>902</v>
      </c>
    </row>
    <row r="3831" spans="1:4" x14ac:dyDescent="0.25">
      <c r="A3831" s="2">
        <v>44298.525000000001</v>
      </c>
      <c r="B3831" t="s">
        <v>188</v>
      </c>
      <c r="D3831" t="s">
        <v>918</v>
      </c>
    </row>
    <row r="3832" spans="1:4" x14ac:dyDescent="0.25">
      <c r="A3832" s="2">
        <v>44298.525000000001</v>
      </c>
      <c r="B3832" t="s">
        <v>1095</v>
      </c>
      <c r="D3832" t="s">
        <v>890</v>
      </c>
    </row>
    <row r="3833" spans="1:4" x14ac:dyDescent="0.25">
      <c r="A3833" s="2">
        <v>44298.525000000001</v>
      </c>
      <c r="B3833" t="s">
        <v>1095</v>
      </c>
      <c r="D3833" t="s">
        <v>824</v>
      </c>
    </row>
    <row r="3834" spans="1:4" x14ac:dyDescent="0.25">
      <c r="A3834" s="2">
        <v>44298.525000000001</v>
      </c>
      <c r="B3834" t="s">
        <v>176</v>
      </c>
      <c r="D3834" t="s">
        <v>992</v>
      </c>
    </row>
    <row r="3835" spans="1:4" x14ac:dyDescent="0.25">
      <c r="A3835" s="2">
        <v>44298.525000000001</v>
      </c>
      <c r="B3835" t="s">
        <v>176</v>
      </c>
      <c r="D3835" t="s">
        <v>857</v>
      </c>
    </row>
    <row r="3836" spans="1:4" x14ac:dyDescent="0.25">
      <c r="A3836" s="2">
        <v>44298.525000000001</v>
      </c>
      <c r="B3836" t="s">
        <v>176</v>
      </c>
      <c r="D3836" t="s">
        <v>842</v>
      </c>
    </row>
    <row r="3837" spans="1:4" x14ac:dyDescent="0.25">
      <c r="A3837" s="2">
        <v>44298.525000000001</v>
      </c>
      <c r="B3837" t="s">
        <v>176</v>
      </c>
      <c r="D3837" t="s">
        <v>868</v>
      </c>
    </row>
    <row r="3838" spans="1:4" x14ac:dyDescent="0.25">
      <c r="A3838" s="2">
        <v>44298.525000000001</v>
      </c>
      <c r="B3838" t="s">
        <v>162</v>
      </c>
      <c r="D3838" t="s">
        <v>844</v>
      </c>
    </row>
    <row r="3839" spans="1:4" x14ac:dyDescent="0.25">
      <c r="A3839" s="2">
        <v>44298.525000000001</v>
      </c>
      <c r="B3839" t="s">
        <v>162</v>
      </c>
      <c r="D3839" t="s">
        <v>976</v>
      </c>
    </row>
    <row r="3840" spans="1:4" x14ac:dyDescent="0.25">
      <c r="A3840" s="2">
        <v>44298.525000000001</v>
      </c>
      <c r="B3840" t="s">
        <v>166</v>
      </c>
      <c r="D3840" t="s">
        <v>1112</v>
      </c>
    </row>
    <row r="3841" spans="1:4" x14ac:dyDescent="0.25">
      <c r="A3841" s="2">
        <v>44298.525000000001</v>
      </c>
      <c r="B3841" t="s">
        <v>178</v>
      </c>
      <c r="D3841" t="s">
        <v>824</v>
      </c>
    </row>
    <row r="3842" spans="1:4" x14ac:dyDescent="0.25">
      <c r="A3842" s="2">
        <v>44298.525000000001</v>
      </c>
      <c r="B3842" t="s">
        <v>171</v>
      </c>
      <c r="D3842" t="s">
        <v>996</v>
      </c>
    </row>
    <row r="3843" spans="1:4" x14ac:dyDescent="0.25">
      <c r="A3843" s="2">
        <v>44298.525000000001</v>
      </c>
      <c r="B3843" t="s">
        <v>171</v>
      </c>
      <c r="D3843" t="s">
        <v>885</v>
      </c>
    </row>
    <row r="3844" spans="1:4" x14ac:dyDescent="0.25">
      <c r="A3844" s="2">
        <v>44298.525000000001</v>
      </c>
      <c r="B3844" t="s">
        <v>162</v>
      </c>
      <c r="D3844" t="s">
        <v>822</v>
      </c>
    </row>
    <row r="3845" spans="1:4" x14ac:dyDescent="0.25">
      <c r="A3845" s="2">
        <v>44298.525000000001</v>
      </c>
      <c r="B3845" t="s">
        <v>173</v>
      </c>
      <c r="D3845" t="s">
        <v>863</v>
      </c>
    </row>
    <row r="3846" spans="1:4" x14ac:dyDescent="0.25">
      <c r="A3846" s="2">
        <v>44298.525000000001</v>
      </c>
      <c r="B3846" t="s">
        <v>173</v>
      </c>
      <c r="D3846" t="s">
        <v>822</v>
      </c>
    </row>
    <row r="3847" spans="1:4" x14ac:dyDescent="0.25">
      <c r="A3847" s="2">
        <v>44298.525694444441</v>
      </c>
      <c r="B3847" t="s">
        <v>167</v>
      </c>
      <c r="C3847" t="s">
        <v>1249</v>
      </c>
    </row>
    <row r="3848" spans="1:4" x14ac:dyDescent="0.25">
      <c r="A3848" s="2">
        <v>44298.525694444441</v>
      </c>
      <c r="B3848" t="s">
        <v>183</v>
      </c>
      <c r="C3848" t="s">
        <v>1249</v>
      </c>
    </row>
    <row r="3849" spans="1:4" x14ac:dyDescent="0.25">
      <c r="A3849" s="2">
        <v>44298.525694444441</v>
      </c>
      <c r="B3849" t="s">
        <v>966</v>
      </c>
      <c r="C3849" t="s">
        <v>194</v>
      </c>
    </row>
    <row r="3850" spans="1:4" x14ac:dyDescent="0.25">
      <c r="A3850" s="2">
        <v>44298.525694444441</v>
      </c>
      <c r="B3850" t="s">
        <v>966</v>
      </c>
      <c r="C3850" t="s">
        <v>194</v>
      </c>
    </row>
    <row r="3851" spans="1:4" x14ac:dyDescent="0.25">
      <c r="A3851" s="2">
        <v>44298.525694444441</v>
      </c>
      <c r="B3851" t="s">
        <v>162</v>
      </c>
      <c r="C3851" t="s">
        <v>194</v>
      </c>
    </row>
    <row r="3852" spans="1:4" x14ac:dyDescent="0.25">
      <c r="A3852" s="2">
        <v>44298.525694444441</v>
      </c>
      <c r="B3852" t="s">
        <v>170</v>
      </c>
      <c r="C3852" t="s">
        <v>1249</v>
      </c>
    </row>
    <row r="3853" spans="1:4" x14ac:dyDescent="0.25">
      <c r="A3853" s="2">
        <v>44298.525694444441</v>
      </c>
      <c r="B3853" t="s">
        <v>168</v>
      </c>
      <c r="C3853" t="s">
        <v>7738</v>
      </c>
    </row>
    <row r="3854" spans="1:4" x14ac:dyDescent="0.25">
      <c r="A3854" s="2">
        <v>44298.525694444441</v>
      </c>
      <c r="B3854" t="s">
        <v>168</v>
      </c>
      <c r="C3854" t="s">
        <v>7045</v>
      </c>
    </row>
    <row r="3855" spans="1:4" x14ac:dyDescent="0.25">
      <c r="A3855" s="2">
        <v>44298.525694444441</v>
      </c>
      <c r="B3855" t="s">
        <v>163</v>
      </c>
      <c r="C3855" t="s">
        <v>8126</v>
      </c>
    </row>
    <row r="3856" spans="1:4" x14ac:dyDescent="0.25">
      <c r="A3856" s="2">
        <v>44298.525694444441</v>
      </c>
      <c r="B3856" t="s">
        <v>163</v>
      </c>
      <c r="C3856" t="s">
        <v>7594</v>
      </c>
    </row>
    <row r="3857" spans="1:3" x14ac:dyDescent="0.25">
      <c r="A3857" s="2">
        <v>44298.525694444441</v>
      </c>
      <c r="B3857" t="s">
        <v>163</v>
      </c>
      <c r="C3857" t="s">
        <v>6380</v>
      </c>
    </row>
    <row r="3858" spans="1:3" x14ac:dyDescent="0.25">
      <c r="A3858" s="2">
        <v>44298.525694444441</v>
      </c>
      <c r="B3858" t="s">
        <v>163</v>
      </c>
      <c r="C3858" t="s">
        <v>8127</v>
      </c>
    </row>
    <row r="3859" spans="1:3" x14ac:dyDescent="0.25">
      <c r="A3859" s="2">
        <v>44298.525694444441</v>
      </c>
      <c r="B3859" t="s">
        <v>164</v>
      </c>
      <c r="C3859" t="s">
        <v>4216</v>
      </c>
    </row>
    <row r="3860" spans="1:3" x14ac:dyDescent="0.25">
      <c r="A3860" s="2">
        <v>44298.525694444441</v>
      </c>
      <c r="B3860" t="s">
        <v>1095</v>
      </c>
      <c r="C3860" t="s">
        <v>6856</v>
      </c>
    </row>
    <row r="3861" spans="1:3" x14ac:dyDescent="0.25">
      <c r="A3861" s="2">
        <v>44298.525694444441</v>
      </c>
      <c r="B3861" t="s">
        <v>176</v>
      </c>
      <c r="C3861" t="s">
        <v>8871</v>
      </c>
    </row>
    <row r="3862" spans="1:3" x14ac:dyDescent="0.25">
      <c r="A3862" s="2">
        <v>44298.525694444441</v>
      </c>
      <c r="B3862" t="s">
        <v>176</v>
      </c>
      <c r="C3862" t="s">
        <v>89</v>
      </c>
    </row>
    <row r="3863" spans="1:3" x14ac:dyDescent="0.25">
      <c r="A3863" s="2">
        <v>44298.525694444441</v>
      </c>
      <c r="B3863" t="s">
        <v>176</v>
      </c>
      <c r="C3863" t="s">
        <v>8872</v>
      </c>
    </row>
    <row r="3864" spans="1:3" x14ac:dyDescent="0.25">
      <c r="A3864" s="2">
        <v>44298.525694444441</v>
      </c>
      <c r="B3864" t="s">
        <v>176</v>
      </c>
      <c r="C3864" t="s">
        <v>6995</v>
      </c>
    </row>
    <row r="3865" spans="1:3" x14ac:dyDescent="0.25">
      <c r="A3865" s="2">
        <v>44298.525694444441</v>
      </c>
      <c r="B3865" t="s">
        <v>175</v>
      </c>
      <c r="C3865" t="s">
        <v>9043</v>
      </c>
    </row>
    <row r="3866" spans="1:3" x14ac:dyDescent="0.25">
      <c r="A3866" s="2">
        <v>44298.525694444441</v>
      </c>
      <c r="B3866" t="s">
        <v>178</v>
      </c>
      <c r="C3866" t="s">
        <v>9345</v>
      </c>
    </row>
    <row r="3867" spans="1:3" x14ac:dyDescent="0.25">
      <c r="A3867" s="2">
        <v>44298.525694444441</v>
      </c>
      <c r="B3867" t="s">
        <v>178</v>
      </c>
      <c r="C3867" t="s">
        <v>6660</v>
      </c>
    </row>
    <row r="3868" spans="1:3" x14ac:dyDescent="0.25">
      <c r="A3868" s="2">
        <v>44298.525694444441</v>
      </c>
      <c r="B3868" t="s">
        <v>171</v>
      </c>
      <c r="C3868" t="s">
        <v>9374</v>
      </c>
    </row>
    <row r="3869" spans="1:3" x14ac:dyDescent="0.25">
      <c r="A3869" s="2">
        <v>44298.525694444441</v>
      </c>
      <c r="B3869" t="s">
        <v>173</v>
      </c>
      <c r="C3869" t="s">
        <v>10273</v>
      </c>
    </row>
    <row r="3870" spans="1:3" x14ac:dyDescent="0.25">
      <c r="A3870" s="2">
        <v>44298.525694444441</v>
      </c>
      <c r="B3870" t="s">
        <v>173</v>
      </c>
      <c r="C3870" t="s">
        <v>1249</v>
      </c>
    </row>
    <row r="3871" spans="1:3" x14ac:dyDescent="0.25">
      <c r="A3871" s="2">
        <v>44298.525694444441</v>
      </c>
      <c r="B3871" t="s">
        <v>173</v>
      </c>
      <c r="C3871" t="s">
        <v>1249</v>
      </c>
    </row>
    <row r="3872" spans="1:3" x14ac:dyDescent="0.25">
      <c r="A3872" s="2">
        <v>44298.525694444441</v>
      </c>
      <c r="B3872" t="s">
        <v>173</v>
      </c>
      <c r="C3872" t="s">
        <v>4800</v>
      </c>
    </row>
    <row r="3873" spans="1:4" x14ac:dyDescent="0.25">
      <c r="A3873" s="2">
        <v>44298.525694444441</v>
      </c>
      <c r="B3873" t="s">
        <v>167</v>
      </c>
      <c r="D3873" t="s">
        <v>824</v>
      </c>
    </row>
    <row r="3874" spans="1:4" x14ac:dyDescent="0.25">
      <c r="A3874" s="2">
        <v>44298.525694444441</v>
      </c>
      <c r="B3874" t="s">
        <v>183</v>
      </c>
      <c r="D3874" t="s">
        <v>822</v>
      </c>
    </row>
    <row r="3875" spans="1:4" x14ac:dyDescent="0.25">
      <c r="A3875" s="2">
        <v>44298.525694444441</v>
      </c>
      <c r="B3875" t="s">
        <v>966</v>
      </c>
      <c r="D3875" t="s">
        <v>899</v>
      </c>
    </row>
    <row r="3876" spans="1:4" x14ac:dyDescent="0.25">
      <c r="A3876" s="2">
        <v>44298.525694444441</v>
      </c>
      <c r="B3876" t="s">
        <v>966</v>
      </c>
      <c r="D3876" t="s">
        <v>900</v>
      </c>
    </row>
    <row r="3877" spans="1:4" x14ac:dyDescent="0.25">
      <c r="A3877" s="2">
        <v>44298.525694444441</v>
      </c>
      <c r="B3877" t="s">
        <v>162</v>
      </c>
      <c r="D3877" t="s">
        <v>832</v>
      </c>
    </row>
    <row r="3878" spans="1:4" x14ac:dyDescent="0.25">
      <c r="A3878" s="2">
        <v>44298.525694444441</v>
      </c>
      <c r="B3878" t="s">
        <v>170</v>
      </c>
      <c r="D3878" t="s">
        <v>824</v>
      </c>
    </row>
    <row r="3879" spans="1:4" x14ac:dyDescent="0.25">
      <c r="A3879" s="2">
        <v>44298.525694444441</v>
      </c>
      <c r="B3879" t="s">
        <v>168</v>
      </c>
      <c r="D3879" t="s">
        <v>850</v>
      </c>
    </row>
    <row r="3880" spans="1:4" x14ac:dyDescent="0.25">
      <c r="A3880" s="2">
        <v>44298.525694444441</v>
      </c>
      <c r="B3880" t="s">
        <v>168</v>
      </c>
      <c r="D3880" t="s">
        <v>893</v>
      </c>
    </row>
    <row r="3881" spans="1:4" x14ac:dyDescent="0.25">
      <c r="A3881" s="2">
        <v>44298.525694444441</v>
      </c>
      <c r="B3881" t="s">
        <v>163</v>
      </c>
      <c r="D3881" t="s">
        <v>827</v>
      </c>
    </row>
    <row r="3882" spans="1:4" x14ac:dyDescent="0.25">
      <c r="A3882" s="2">
        <v>44298.525694444441</v>
      </c>
      <c r="B3882" t="s">
        <v>163</v>
      </c>
      <c r="D3882" t="s">
        <v>894</v>
      </c>
    </row>
    <row r="3883" spans="1:4" x14ac:dyDescent="0.25">
      <c r="A3883" s="2">
        <v>44298.525694444441</v>
      </c>
      <c r="B3883" t="s">
        <v>163</v>
      </c>
      <c r="D3883" t="s">
        <v>845</v>
      </c>
    </row>
    <row r="3884" spans="1:4" x14ac:dyDescent="0.25">
      <c r="A3884" s="2">
        <v>44298.525694444441</v>
      </c>
      <c r="B3884" t="s">
        <v>163</v>
      </c>
      <c r="D3884" t="s">
        <v>852</v>
      </c>
    </row>
    <row r="3885" spans="1:4" x14ac:dyDescent="0.25">
      <c r="A3885" s="2">
        <v>44298.525694444441</v>
      </c>
      <c r="B3885" t="s">
        <v>164</v>
      </c>
      <c r="D3885" t="s">
        <v>865</v>
      </c>
    </row>
    <row r="3886" spans="1:4" x14ac:dyDescent="0.25">
      <c r="A3886" s="2">
        <v>44298.525694444441</v>
      </c>
      <c r="B3886" t="s">
        <v>1095</v>
      </c>
      <c r="D3886" t="s">
        <v>856</v>
      </c>
    </row>
    <row r="3887" spans="1:4" x14ac:dyDescent="0.25">
      <c r="A3887" s="2">
        <v>44298.525694444441</v>
      </c>
      <c r="B3887" t="s">
        <v>176</v>
      </c>
      <c r="D3887" t="s">
        <v>952</v>
      </c>
    </row>
    <row r="3888" spans="1:4" x14ac:dyDescent="0.25">
      <c r="A3888" s="2">
        <v>44298.525694444441</v>
      </c>
      <c r="B3888" t="s">
        <v>176</v>
      </c>
      <c r="D3888" t="s">
        <v>850</v>
      </c>
    </row>
    <row r="3889" spans="1:4" x14ac:dyDescent="0.25">
      <c r="A3889" s="2">
        <v>44298.525694444441</v>
      </c>
      <c r="B3889" t="s">
        <v>176</v>
      </c>
      <c r="D3889" t="s">
        <v>1009</v>
      </c>
    </row>
    <row r="3890" spans="1:4" x14ac:dyDescent="0.25">
      <c r="A3890" s="2">
        <v>44298.525694444441</v>
      </c>
      <c r="B3890" t="s">
        <v>176</v>
      </c>
      <c r="D3890" t="s">
        <v>902</v>
      </c>
    </row>
    <row r="3891" spans="1:4" x14ac:dyDescent="0.25">
      <c r="A3891" s="2">
        <v>44298.525694444441</v>
      </c>
      <c r="B3891" t="s">
        <v>175</v>
      </c>
      <c r="D3891" t="s">
        <v>920</v>
      </c>
    </row>
    <row r="3892" spans="1:4" x14ac:dyDescent="0.25">
      <c r="A3892" s="2">
        <v>44298.525694444441</v>
      </c>
      <c r="B3892" t="s">
        <v>178</v>
      </c>
      <c r="D3892" t="s">
        <v>825</v>
      </c>
    </row>
    <row r="3893" spans="1:4" x14ac:dyDescent="0.25">
      <c r="A3893" s="2">
        <v>44298.525694444441</v>
      </c>
      <c r="B3893" t="s">
        <v>178</v>
      </c>
      <c r="D3893" t="s">
        <v>853</v>
      </c>
    </row>
    <row r="3894" spans="1:4" x14ac:dyDescent="0.25">
      <c r="A3894" s="2">
        <v>44298.525694444441</v>
      </c>
      <c r="B3894" t="s">
        <v>171</v>
      </c>
      <c r="D3894" t="s">
        <v>895</v>
      </c>
    </row>
    <row r="3895" spans="1:4" x14ac:dyDescent="0.25">
      <c r="A3895" s="2">
        <v>44298.525694444441</v>
      </c>
      <c r="B3895" t="s">
        <v>173</v>
      </c>
      <c r="D3895" t="s">
        <v>1159</v>
      </c>
    </row>
    <row r="3896" spans="1:4" x14ac:dyDescent="0.25">
      <c r="A3896" s="2">
        <v>44298.525694444441</v>
      </c>
      <c r="B3896" t="s">
        <v>173</v>
      </c>
      <c r="D3896" t="s">
        <v>824</v>
      </c>
    </row>
    <row r="3897" spans="1:4" x14ac:dyDescent="0.25">
      <c r="A3897" s="2">
        <v>44298.525694444441</v>
      </c>
      <c r="B3897" t="s">
        <v>173</v>
      </c>
      <c r="D3897" t="s">
        <v>902</v>
      </c>
    </row>
    <row r="3898" spans="1:4" x14ac:dyDescent="0.25">
      <c r="A3898" s="2">
        <v>44298.525694444441</v>
      </c>
      <c r="B3898" t="s">
        <v>173</v>
      </c>
      <c r="D3898" t="s">
        <v>911</v>
      </c>
    </row>
    <row r="3899" spans="1:4" x14ac:dyDescent="0.25">
      <c r="A3899" s="2">
        <v>44298.526388888888</v>
      </c>
      <c r="B3899" t="s">
        <v>167</v>
      </c>
      <c r="C3899" t="s">
        <v>6797</v>
      </c>
    </row>
    <row r="3900" spans="1:4" x14ac:dyDescent="0.25">
      <c r="A3900" s="2">
        <v>44298.526388888888</v>
      </c>
      <c r="B3900" t="s">
        <v>966</v>
      </c>
      <c r="C3900" t="s">
        <v>6991</v>
      </c>
    </row>
    <row r="3901" spans="1:4" x14ac:dyDescent="0.25">
      <c r="A3901" s="2">
        <v>44298.526388888888</v>
      </c>
      <c r="B3901" t="s">
        <v>966</v>
      </c>
      <c r="C3901" t="s">
        <v>1249</v>
      </c>
    </row>
    <row r="3902" spans="1:4" x14ac:dyDescent="0.25">
      <c r="A3902" s="2">
        <v>44298.526388888888</v>
      </c>
      <c r="B3902" t="s">
        <v>966</v>
      </c>
      <c r="C3902" t="s">
        <v>6992</v>
      </c>
    </row>
    <row r="3903" spans="1:4" x14ac:dyDescent="0.25">
      <c r="A3903" s="2">
        <v>44298.526388888888</v>
      </c>
      <c r="B3903" t="s">
        <v>163</v>
      </c>
      <c r="C3903" t="s">
        <v>7282</v>
      </c>
    </row>
    <row r="3904" spans="1:4" x14ac:dyDescent="0.25">
      <c r="A3904" s="2">
        <v>44298.526388888888</v>
      </c>
      <c r="B3904" t="s">
        <v>163</v>
      </c>
      <c r="C3904" t="s">
        <v>1249</v>
      </c>
    </row>
    <row r="3905" spans="1:3" x14ac:dyDescent="0.25">
      <c r="A3905" s="2">
        <v>44298.526388888888</v>
      </c>
      <c r="B3905" t="s">
        <v>163</v>
      </c>
      <c r="C3905" t="s">
        <v>7283</v>
      </c>
    </row>
    <row r="3906" spans="1:3" x14ac:dyDescent="0.25">
      <c r="A3906" s="2">
        <v>44298.526388888888</v>
      </c>
      <c r="B3906" t="s">
        <v>163</v>
      </c>
      <c r="C3906" t="s">
        <v>7284</v>
      </c>
    </row>
    <row r="3907" spans="1:3" x14ac:dyDescent="0.25">
      <c r="A3907" s="2">
        <v>44298.526388888888</v>
      </c>
      <c r="B3907" t="s">
        <v>170</v>
      </c>
      <c r="C3907" t="s">
        <v>194</v>
      </c>
    </row>
    <row r="3908" spans="1:3" x14ac:dyDescent="0.25">
      <c r="A3908" s="2">
        <v>44298.526388888888</v>
      </c>
      <c r="B3908" t="s">
        <v>170</v>
      </c>
      <c r="C3908" t="s">
        <v>6386</v>
      </c>
    </row>
    <row r="3909" spans="1:3" x14ac:dyDescent="0.25">
      <c r="A3909" s="2">
        <v>44298.526388888888</v>
      </c>
      <c r="B3909" t="s">
        <v>184</v>
      </c>
      <c r="C3909" t="s">
        <v>7609</v>
      </c>
    </row>
    <row r="3910" spans="1:3" x14ac:dyDescent="0.25">
      <c r="A3910" s="2">
        <v>44298.526388888888</v>
      </c>
      <c r="B3910" t="s">
        <v>168</v>
      </c>
      <c r="C3910" t="s">
        <v>7739</v>
      </c>
    </row>
    <row r="3911" spans="1:3" x14ac:dyDescent="0.25">
      <c r="A3911" s="2">
        <v>44298.526388888888</v>
      </c>
      <c r="B3911" t="s">
        <v>168</v>
      </c>
      <c r="C3911" t="s">
        <v>7740</v>
      </c>
    </row>
    <row r="3912" spans="1:3" x14ac:dyDescent="0.25">
      <c r="A3912" s="2">
        <v>44298.526388888888</v>
      </c>
      <c r="B3912" t="s">
        <v>168</v>
      </c>
      <c r="C3912" t="s">
        <v>6386</v>
      </c>
    </row>
    <row r="3913" spans="1:3" x14ac:dyDescent="0.25">
      <c r="A3913" s="2">
        <v>44298.526388888888</v>
      </c>
      <c r="B3913" t="s">
        <v>168</v>
      </c>
      <c r="C3913" t="s">
        <v>7045</v>
      </c>
    </row>
    <row r="3914" spans="1:3" x14ac:dyDescent="0.25">
      <c r="A3914" s="2">
        <v>44298.526388888888</v>
      </c>
      <c r="B3914" t="s">
        <v>168</v>
      </c>
      <c r="C3914" t="s">
        <v>1538</v>
      </c>
    </row>
    <row r="3915" spans="1:3" x14ac:dyDescent="0.25">
      <c r="A3915" s="2">
        <v>44298.526388888888</v>
      </c>
      <c r="B3915" t="s">
        <v>163</v>
      </c>
      <c r="C3915" t="s">
        <v>6386</v>
      </c>
    </row>
    <row r="3916" spans="1:3" x14ac:dyDescent="0.25">
      <c r="A3916" s="2">
        <v>44298.526388888888</v>
      </c>
      <c r="B3916" t="s">
        <v>164</v>
      </c>
      <c r="C3916" t="s">
        <v>1249</v>
      </c>
    </row>
    <row r="3917" spans="1:3" x14ac:dyDescent="0.25">
      <c r="A3917" s="2">
        <v>44298.526388888888</v>
      </c>
      <c r="B3917" t="s">
        <v>1095</v>
      </c>
      <c r="C3917" t="s">
        <v>194</v>
      </c>
    </row>
    <row r="3918" spans="1:3" x14ac:dyDescent="0.25">
      <c r="A3918" s="2">
        <v>44298.526388888888</v>
      </c>
      <c r="B3918" t="s">
        <v>1095</v>
      </c>
      <c r="C3918" t="s">
        <v>8661</v>
      </c>
    </row>
    <row r="3919" spans="1:3" x14ac:dyDescent="0.25">
      <c r="A3919" s="2">
        <v>44298.526388888888</v>
      </c>
      <c r="B3919" t="s">
        <v>1095</v>
      </c>
      <c r="C3919" t="s">
        <v>6386</v>
      </c>
    </row>
    <row r="3920" spans="1:3" x14ac:dyDescent="0.25">
      <c r="A3920" s="2">
        <v>44298.526388888888</v>
      </c>
      <c r="B3920" t="s">
        <v>176</v>
      </c>
      <c r="C3920" t="s">
        <v>8873</v>
      </c>
    </row>
    <row r="3921" spans="1:4" x14ac:dyDescent="0.25">
      <c r="A3921" s="2">
        <v>44298.526388888888</v>
      </c>
      <c r="B3921" t="s">
        <v>176</v>
      </c>
      <c r="C3921" t="s">
        <v>8874</v>
      </c>
    </row>
    <row r="3922" spans="1:4" x14ac:dyDescent="0.25">
      <c r="A3922" s="2">
        <v>44298.526388888888</v>
      </c>
      <c r="B3922" t="s">
        <v>176</v>
      </c>
      <c r="C3922" t="s">
        <v>8875</v>
      </c>
    </row>
    <row r="3923" spans="1:4" x14ac:dyDescent="0.25">
      <c r="A3923" s="2">
        <v>44298.526388888888</v>
      </c>
      <c r="B3923" t="s">
        <v>176</v>
      </c>
      <c r="C3923" t="s">
        <v>6386</v>
      </c>
    </row>
    <row r="3924" spans="1:4" x14ac:dyDescent="0.25">
      <c r="A3924" s="2">
        <v>44298.526388888888</v>
      </c>
      <c r="B3924" t="s">
        <v>176</v>
      </c>
      <c r="C3924" t="s">
        <v>194</v>
      </c>
    </row>
    <row r="3925" spans="1:4" x14ac:dyDescent="0.25">
      <c r="A3925" s="2">
        <v>44298.526388888888</v>
      </c>
      <c r="B3925" t="s">
        <v>162</v>
      </c>
      <c r="C3925" t="s">
        <v>9024</v>
      </c>
    </row>
    <row r="3926" spans="1:4" x14ac:dyDescent="0.25">
      <c r="A3926" s="2">
        <v>44298.526388888888</v>
      </c>
      <c r="B3926" t="s">
        <v>166</v>
      </c>
      <c r="C3926" t="s">
        <v>9047</v>
      </c>
    </row>
    <row r="3927" spans="1:4" x14ac:dyDescent="0.25">
      <c r="A3927" s="2">
        <v>44298.526388888888</v>
      </c>
      <c r="B3927" t="s">
        <v>171</v>
      </c>
      <c r="C3927" t="s">
        <v>9375</v>
      </c>
    </row>
    <row r="3928" spans="1:4" x14ac:dyDescent="0.25">
      <c r="A3928" s="2">
        <v>44298.526388888888</v>
      </c>
      <c r="B3928" t="s">
        <v>171</v>
      </c>
      <c r="C3928" t="s">
        <v>1249</v>
      </c>
    </row>
    <row r="3929" spans="1:4" x14ac:dyDescent="0.25">
      <c r="A3929" s="2">
        <v>44298.526388888888</v>
      </c>
      <c r="B3929" t="s">
        <v>171</v>
      </c>
      <c r="C3929" t="s">
        <v>6386</v>
      </c>
    </row>
    <row r="3930" spans="1:4" x14ac:dyDescent="0.25">
      <c r="A3930" s="2">
        <v>44298.526388888888</v>
      </c>
      <c r="B3930" t="s">
        <v>171</v>
      </c>
      <c r="C3930" t="s">
        <v>9376</v>
      </c>
    </row>
    <row r="3931" spans="1:4" x14ac:dyDescent="0.25">
      <c r="A3931" s="2">
        <v>44298.526388888888</v>
      </c>
      <c r="B3931" t="s">
        <v>171</v>
      </c>
      <c r="C3931" t="s">
        <v>9377</v>
      </c>
    </row>
    <row r="3932" spans="1:4" x14ac:dyDescent="0.25">
      <c r="A3932" s="2">
        <v>44298.526388888888</v>
      </c>
      <c r="B3932" t="s">
        <v>175</v>
      </c>
      <c r="C3932" t="s">
        <v>9461</v>
      </c>
    </row>
    <row r="3933" spans="1:4" x14ac:dyDescent="0.25">
      <c r="A3933" s="2">
        <v>44298.526388888888</v>
      </c>
      <c r="B3933" t="s">
        <v>173</v>
      </c>
      <c r="C3933" t="s">
        <v>10274</v>
      </c>
    </row>
    <row r="3934" spans="1:4" x14ac:dyDescent="0.25">
      <c r="A3934" s="2">
        <v>44298.526388888888</v>
      </c>
      <c r="B3934" t="s">
        <v>173</v>
      </c>
      <c r="C3934" t="s">
        <v>194</v>
      </c>
    </row>
    <row r="3935" spans="1:4" x14ac:dyDescent="0.25">
      <c r="A3935" s="2">
        <v>44298.526388888888</v>
      </c>
      <c r="B3935" t="s">
        <v>167</v>
      </c>
      <c r="D3935" t="s">
        <v>841</v>
      </c>
    </row>
    <row r="3936" spans="1:4" x14ac:dyDescent="0.25">
      <c r="A3936" s="2">
        <v>44298.526388888888</v>
      </c>
      <c r="B3936" t="s">
        <v>966</v>
      </c>
      <c r="D3936" t="s">
        <v>834</v>
      </c>
    </row>
    <row r="3937" spans="1:4" x14ac:dyDescent="0.25">
      <c r="A3937" s="2">
        <v>44298.526388888888</v>
      </c>
      <c r="B3937" t="s">
        <v>966</v>
      </c>
      <c r="D3937" t="s">
        <v>955</v>
      </c>
    </row>
    <row r="3938" spans="1:4" x14ac:dyDescent="0.25">
      <c r="A3938" s="2">
        <v>44298.526388888888</v>
      </c>
      <c r="B3938" t="s">
        <v>966</v>
      </c>
      <c r="D3938" t="s">
        <v>904</v>
      </c>
    </row>
    <row r="3939" spans="1:4" x14ac:dyDescent="0.25">
      <c r="A3939" s="2">
        <v>44298.526388888888</v>
      </c>
      <c r="B3939" t="s">
        <v>163</v>
      </c>
      <c r="D3939" t="s">
        <v>834</v>
      </c>
    </row>
    <row r="3940" spans="1:4" x14ac:dyDescent="0.25">
      <c r="A3940" s="2">
        <v>44298.526388888888</v>
      </c>
      <c r="B3940" t="s">
        <v>163</v>
      </c>
      <c r="D3940" t="s">
        <v>903</v>
      </c>
    </row>
    <row r="3941" spans="1:4" x14ac:dyDescent="0.25">
      <c r="A3941" s="2">
        <v>44298.526388888888</v>
      </c>
      <c r="B3941" t="s">
        <v>163</v>
      </c>
      <c r="D3941" t="s">
        <v>904</v>
      </c>
    </row>
    <row r="3942" spans="1:4" x14ac:dyDescent="0.25">
      <c r="A3942" s="2">
        <v>44298.526388888888</v>
      </c>
      <c r="B3942" t="s">
        <v>163</v>
      </c>
      <c r="D3942" t="s">
        <v>996</v>
      </c>
    </row>
    <row r="3943" spans="1:4" x14ac:dyDescent="0.25">
      <c r="A3943" s="2">
        <v>44298.526388888888</v>
      </c>
      <c r="B3943" t="s">
        <v>170</v>
      </c>
      <c r="D3943" t="s">
        <v>844</v>
      </c>
    </row>
    <row r="3944" spans="1:4" x14ac:dyDescent="0.25">
      <c r="A3944" s="2">
        <v>44298.526388888888</v>
      </c>
      <c r="B3944" t="s">
        <v>170</v>
      </c>
      <c r="D3944" t="s">
        <v>976</v>
      </c>
    </row>
    <row r="3945" spans="1:4" x14ac:dyDescent="0.25">
      <c r="A3945" s="2">
        <v>44298.526388888888</v>
      </c>
      <c r="B3945" t="s">
        <v>184</v>
      </c>
      <c r="D3945" t="s">
        <v>1012</v>
      </c>
    </row>
    <row r="3946" spans="1:4" x14ac:dyDescent="0.25">
      <c r="A3946" s="2">
        <v>44298.526388888888</v>
      </c>
      <c r="B3946" t="s">
        <v>168</v>
      </c>
      <c r="D3946" t="s">
        <v>902</v>
      </c>
    </row>
    <row r="3947" spans="1:4" x14ac:dyDescent="0.25">
      <c r="A3947" s="2">
        <v>44298.526388888888</v>
      </c>
      <c r="B3947" t="s">
        <v>168</v>
      </c>
      <c r="D3947" t="s">
        <v>894</v>
      </c>
    </row>
    <row r="3948" spans="1:4" x14ac:dyDescent="0.25">
      <c r="A3948" s="2">
        <v>44298.526388888888</v>
      </c>
      <c r="B3948" t="s">
        <v>168</v>
      </c>
      <c r="D3948" t="s">
        <v>845</v>
      </c>
    </row>
    <row r="3949" spans="1:4" x14ac:dyDescent="0.25">
      <c r="A3949" s="2">
        <v>44298.526388888888</v>
      </c>
      <c r="B3949" t="s">
        <v>168</v>
      </c>
      <c r="D3949" t="s">
        <v>899</v>
      </c>
    </row>
    <row r="3950" spans="1:4" x14ac:dyDescent="0.25">
      <c r="A3950" s="2">
        <v>44298.526388888888</v>
      </c>
      <c r="B3950" t="s">
        <v>168</v>
      </c>
      <c r="D3950" t="s">
        <v>855</v>
      </c>
    </row>
    <row r="3951" spans="1:4" x14ac:dyDescent="0.25">
      <c r="A3951" s="2">
        <v>44298.526388888888</v>
      </c>
      <c r="B3951" t="s">
        <v>163</v>
      </c>
      <c r="D3951" t="s">
        <v>901</v>
      </c>
    </row>
    <row r="3952" spans="1:4" x14ac:dyDescent="0.25">
      <c r="A3952" s="2">
        <v>44298.526388888888</v>
      </c>
      <c r="B3952" t="s">
        <v>164</v>
      </c>
      <c r="D3952" t="s">
        <v>820</v>
      </c>
    </row>
    <row r="3953" spans="1:4" x14ac:dyDescent="0.25">
      <c r="A3953" s="2">
        <v>44298.526388888888</v>
      </c>
      <c r="B3953" t="s">
        <v>1095</v>
      </c>
      <c r="D3953" t="s">
        <v>1097</v>
      </c>
    </row>
    <row r="3954" spans="1:4" x14ac:dyDescent="0.25">
      <c r="A3954" s="2">
        <v>44298.526388888888</v>
      </c>
      <c r="B3954" t="s">
        <v>1095</v>
      </c>
      <c r="D3954" t="s">
        <v>886</v>
      </c>
    </row>
    <row r="3955" spans="1:4" x14ac:dyDescent="0.25">
      <c r="A3955" s="2">
        <v>44298.526388888888</v>
      </c>
      <c r="B3955" t="s">
        <v>1095</v>
      </c>
      <c r="D3955" t="s">
        <v>898</v>
      </c>
    </row>
    <row r="3956" spans="1:4" x14ac:dyDescent="0.25">
      <c r="A3956" s="2">
        <v>44298.526388888888</v>
      </c>
      <c r="B3956" t="s">
        <v>176</v>
      </c>
      <c r="D3956" t="s">
        <v>854</v>
      </c>
    </row>
    <row r="3957" spans="1:4" x14ac:dyDescent="0.25">
      <c r="A3957" s="2">
        <v>44298.526388888888</v>
      </c>
      <c r="B3957" t="s">
        <v>176</v>
      </c>
      <c r="D3957" t="s">
        <v>953</v>
      </c>
    </row>
    <row r="3958" spans="1:4" x14ac:dyDescent="0.25">
      <c r="A3958" s="2">
        <v>44298.526388888888</v>
      </c>
      <c r="B3958" t="s">
        <v>176</v>
      </c>
      <c r="D3958" t="s">
        <v>834</v>
      </c>
    </row>
    <row r="3959" spans="1:4" x14ac:dyDescent="0.25">
      <c r="A3959" s="2">
        <v>44298.526388888888</v>
      </c>
      <c r="B3959" t="s">
        <v>176</v>
      </c>
      <c r="D3959" t="s">
        <v>904</v>
      </c>
    </row>
    <row r="3960" spans="1:4" x14ac:dyDescent="0.25">
      <c r="A3960" s="2">
        <v>44298.526388888888</v>
      </c>
      <c r="B3960" t="s">
        <v>176</v>
      </c>
      <c r="D3960" t="s">
        <v>970</v>
      </c>
    </row>
    <row r="3961" spans="1:4" x14ac:dyDescent="0.25">
      <c r="A3961" s="2">
        <v>44298.526388888888</v>
      </c>
      <c r="B3961" t="s">
        <v>162</v>
      </c>
      <c r="D3961" t="s">
        <v>846</v>
      </c>
    </row>
    <row r="3962" spans="1:4" x14ac:dyDescent="0.25">
      <c r="A3962" s="2">
        <v>44298.526388888888</v>
      </c>
      <c r="B3962" t="s">
        <v>166</v>
      </c>
      <c r="D3962" t="s">
        <v>884</v>
      </c>
    </row>
    <row r="3963" spans="1:4" x14ac:dyDescent="0.25">
      <c r="A3963" s="2">
        <v>44298.526388888888</v>
      </c>
      <c r="B3963" t="s">
        <v>171</v>
      </c>
      <c r="D3963" t="s">
        <v>1124</v>
      </c>
    </row>
    <row r="3964" spans="1:4" x14ac:dyDescent="0.25">
      <c r="A3964" s="2">
        <v>44298.526388888888</v>
      </c>
      <c r="B3964" t="s">
        <v>171</v>
      </c>
      <c r="D3964" t="s">
        <v>853</v>
      </c>
    </row>
    <row r="3965" spans="1:4" x14ac:dyDescent="0.25">
      <c r="A3965" s="2">
        <v>44298.526388888888</v>
      </c>
      <c r="B3965" t="s">
        <v>171</v>
      </c>
      <c r="D3965" t="s">
        <v>844</v>
      </c>
    </row>
    <row r="3966" spans="1:4" x14ac:dyDescent="0.25">
      <c r="A3966" s="2">
        <v>44298.526388888888</v>
      </c>
      <c r="B3966" t="s">
        <v>171</v>
      </c>
      <c r="D3966" t="s">
        <v>845</v>
      </c>
    </row>
    <row r="3967" spans="1:4" x14ac:dyDescent="0.25">
      <c r="A3967" s="2">
        <v>44298.526388888888</v>
      </c>
      <c r="B3967" t="s">
        <v>171</v>
      </c>
      <c r="D3967" t="s">
        <v>911</v>
      </c>
    </row>
    <row r="3968" spans="1:4" x14ac:dyDescent="0.25">
      <c r="A3968" s="2">
        <v>44298.526388888888</v>
      </c>
      <c r="B3968" t="s">
        <v>175</v>
      </c>
      <c r="D3968" t="s">
        <v>920</v>
      </c>
    </row>
    <row r="3969" spans="1:4" x14ac:dyDescent="0.25">
      <c r="A3969" s="2">
        <v>44298.526388888888</v>
      </c>
      <c r="B3969" t="s">
        <v>173</v>
      </c>
      <c r="D3969" t="s">
        <v>842</v>
      </c>
    </row>
    <row r="3970" spans="1:4" x14ac:dyDescent="0.25">
      <c r="A3970" s="2">
        <v>44298.526388888888</v>
      </c>
      <c r="B3970" t="s">
        <v>173</v>
      </c>
      <c r="D3970" t="s">
        <v>949</v>
      </c>
    </row>
    <row r="3971" spans="1:4" x14ac:dyDescent="0.25">
      <c r="A3971" s="2">
        <v>44298.527083333334</v>
      </c>
      <c r="B3971" t="s">
        <v>183</v>
      </c>
      <c r="C3971" t="s">
        <v>6872</v>
      </c>
    </row>
    <row r="3972" spans="1:4" x14ac:dyDescent="0.25">
      <c r="A3972" s="2">
        <v>44298.527083333334</v>
      </c>
      <c r="B3972" t="s">
        <v>966</v>
      </c>
      <c r="C3972" t="s">
        <v>194</v>
      </c>
    </row>
    <row r="3973" spans="1:4" x14ac:dyDescent="0.25">
      <c r="A3973" s="2">
        <v>44298.527083333334</v>
      </c>
      <c r="B3973" t="s">
        <v>162</v>
      </c>
      <c r="C3973" t="s">
        <v>6398</v>
      </c>
    </row>
    <row r="3974" spans="1:4" x14ac:dyDescent="0.25">
      <c r="A3974" s="2">
        <v>44298.527083333334</v>
      </c>
      <c r="B3974" t="s">
        <v>163</v>
      </c>
      <c r="C3974" t="s">
        <v>7285</v>
      </c>
    </row>
    <row r="3975" spans="1:4" x14ac:dyDescent="0.25">
      <c r="A3975" s="2">
        <v>44298.527083333334</v>
      </c>
      <c r="B3975" t="s">
        <v>163</v>
      </c>
      <c r="C3975" t="s">
        <v>6396</v>
      </c>
    </row>
    <row r="3976" spans="1:4" x14ac:dyDescent="0.25">
      <c r="A3976" s="2">
        <v>44298.527083333334</v>
      </c>
      <c r="B3976" t="s">
        <v>170</v>
      </c>
      <c r="C3976" t="s">
        <v>7448</v>
      </c>
    </row>
    <row r="3977" spans="1:4" x14ac:dyDescent="0.25">
      <c r="A3977" s="2">
        <v>44298.527083333334</v>
      </c>
      <c r="B3977" t="s">
        <v>170</v>
      </c>
      <c r="C3977" t="s">
        <v>1538</v>
      </c>
    </row>
    <row r="3978" spans="1:4" x14ac:dyDescent="0.25">
      <c r="A3978" s="2">
        <v>44298.527083333334</v>
      </c>
      <c r="B3978" t="s">
        <v>168</v>
      </c>
      <c r="C3978" t="s">
        <v>7741</v>
      </c>
    </row>
    <row r="3979" spans="1:4" x14ac:dyDescent="0.25">
      <c r="A3979" s="2">
        <v>44298.527083333334</v>
      </c>
      <c r="B3979" t="s">
        <v>163</v>
      </c>
      <c r="C3979" t="s">
        <v>7899</v>
      </c>
    </row>
    <row r="3980" spans="1:4" x14ac:dyDescent="0.25">
      <c r="A3980" s="2">
        <v>44298.527083333334</v>
      </c>
      <c r="B3980" t="s">
        <v>163</v>
      </c>
      <c r="C3980" t="s">
        <v>194</v>
      </c>
    </row>
    <row r="3981" spans="1:4" x14ac:dyDescent="0.25">
      <c r="A3981" s="2">
        <v>44298.527083333334</v>
      </c>
      <c r="B3981" t="s">
        <v>163</v>
      </c>
      <c r="C3981" t="s">
        <v>194</v>
      </c>
    </row>
    <row r="3982" spans="1:4" x14ac:dyDescent="0.25">
      <c r="A3982" s="2">
        <v>44298.527083333334</v>
      </c>
      <c r="B3982" t="s">
        <v>163</v>
      </c>
      <c r="C3982" t="s">
        <v>7900</v>
      </c>
    </row>
    <row r="3983" spans="1:4" x14ac:dyDescent="0.25">
      <c r="A3983" s="2">
        <v>44298.527083333334</v>
      </c>
      <c r="B3983" t="s">
        <v>163</v>
      </c>
      <c r="C3983" t="s">
        <v>6634</v>
      </c>
    </row>
    <row r="3984" spans="1:4" x14ac:dyDescent="0.25">
      <c r="A3984" s="2">
        <v>44298.527083333334</v>
      </c>
      <c r="B3984" t="s">
        <v>163</v>
      </c>
      <c r="C3984" t="s">
        <v>8128</v>
      </c>
    </row>
    <row r="3985" spans="1:3" x14ac:dyDescent="0.25">
      <c r="A3985" s="2">
        <v>44298.527083333334</v>
      </c>
      <c r="B3985" t="s">
        <v>176</v>
      </c>
      <c r="C3985" t="s">
        <v>8876</v>
      </c>
    </row>
    <row r="3986" spans="1:3" x14ac:dyDescent="0.25">
      <c r="A3986" s="2">
        <v>44298.527083333334</v>
      </c>
      <c r="B3986" t="s">
        <v>176</v>
      </c>
      <c r="C3986" t="s">
        <v>6995</v>
      </c>
    </row>
    <row r="3987" spans="1:3" x14ac:dyDescent="0.25">
      <c r="A3987" s="2">
        <v>44298.527083333334</v>
      </c>
      <c r="B3987" t="s">
        <v>176</v>
      </c>
      <c r="C3987" t="s">
        <v>6386</v>
      </c>
    </row>
    <row r="3988" spans="1:3" x14ac:dyDescent="0.25">
      <c r="A3988" s="2">
        <v>44298.527083333334</v>
      </c>
      <c r="B3988" t="s">
        <v>175</v>
      </c>
      <c r="C3988" t="s">
        <v>1249</v>
      </c>
    </row>
    <row r="3989" spans="1:3" x14ac:dyDescent="0.25">
      <c r="A3989" s="2">
        <v>44298.527083333334</v>
      </c>
      <c r="B3989" t="s">
        <v>178</v>
      </c>
      <c r="C3989" t="s">
        <v>194</v>
      </c>
    </row>
    <row r="3990" spans="1:3" x14ac:dyDescent="0.25">
      <c r="A3990" s="2">
        <v>44298.527083333334</v>
      </c>
      <c r="B3990" t="s">
        <v>178</v>
      </c>
      <c r="C3990" t="s">
        <v>1538</v>
      </c>
    </row>
    <row r="3991" spans="1:3" x14ac:dyDescent="0.25">
      <c r="A3991" s="2">
        <v>44298.527083333334</v>
      </c>
      <c r="B3991" t="s">
        <v>178</v>
      </c>
      <c r="C3991" t="s">
        <v>1538</v>
      </c>
    </row>
    <row r="3992" spans="1:3" x14ac:dyDescent="0.25">
      <c r="A3992" s="2">
        <v>44298.527083333334</v>
      </c>
      <c r="B3992" t="s">
        <v>178</v>
      </c>
      <c r="C3992" t="s">
        <v>9346</v>
      </c>
    </row>
    <row r="3993" spans="1:3" x14ac:dyDescent="0.25">
      <c r="A3993" s="2">
        <v>44298.527083333334</v>
      </c>
      <c r="B3993" t="s">
        <v>171</v>
      </c>
      <c r="C3993" t="s">
        <v>6386</v>
      </c>
    </row>
    <row r="3994" spans="1:3" x14ac:dyDescent="0.25">
      <c r="A3994" s="2">
        <v>44298.527083333334</v>
      </c>
      <c r="B3994" t="s">
        <v>171</v>
      </c>
      <c r="C3994" t="s">
        <v>9378</v>
      </c>
    </row>
    <row r="3995" spans="1:3" x14ac:dyDescent="0.25">
      <c r="A3995" s="2">
        <v>44298.527083333334</v>
      </c>
      <c r="B3995" t="s">
        <v>171</v>
      </c>
      <c r="C3995" t="s">
        <v>6386</v>
      </c>
    </row>
    <row r="3996" spans="1:3" x14ac:dyDescent="0.25">
      <c r="A3996" s="2">
        <v>44298.527083333334</v>
      </c>
      <c r="B3996" t="s">
        <v>171</v>
      </c>
      <c r="C3996" t="s">
        <v>1249</v>
      </c>
    </row>
    <row r="3997" spans="1:3" x14ac:dyDescent="0.25">
      <c r="A3997" s="2">
        <v>44298.527083333334</v>
      </c>
      <c r="B3997" t="s">
        <v>171</v>
      </c>
      <c r="C3997" t="s">
        <v>6386</v>
      </c>
    </row>
    <row r="3998" spans="1:3" x14ac:dyDescent="0.25">
      <c r="A3998" s="2">
        <v>44298.527083333334</v>
      </c>
      <c r="B3998" t="s">
        <v>171</v>
      </c>
      <c r="C3998" t="s">
        <v>194</v>
      </c>
    </row>
    <row r="3999" spans="1:3" x14ac:dyDescent="0.25">
      <c r="A3999" s="2">
        <v>44298.527083333334</v>
      </c>
      <c r="B3999" t="s">
        <v>171</v>
      </c>
      <c r="C3999" t="s">
        <v>6386</v>
      </c>
    </row>
    <row r="4000" spans="1:3" x14ac:dyDescent="0.25">
      <c r="A4000" s="2">
        <v>44298.527083333334</v>
      </c>
      <c r="B4000" t="s">
        <v>175</v>
      </c>
      <c r="C4000" t="s">
        <v>6380</v>
      </c>
    </row>
    <row r="4001" spans="1:4" x14ac:dyDescent="0.25">
      <c r="A4001" s="2">
        <v>44298.527083333334</v>
      </c>
      <c r="B4001" t="s">
        <v>175</v>
      </c>
      <c r="C4001" t="s">
        <v>9462</v>
      </c>
    </row>
    <row r="4002" spans="1:4" x14ac:dyDescent="0.25">
      <c r="A4002" s="2">
        <v>44298.527083333334</v>
      </c>
      <c r="B4002" t="s">
        <v>183</v>
      </c>
      <c r="D4002" t="s">
        <v>944</v>
      </c>
    </row>
    <row r="4003" spans="1:4" x14ac:dyDescent="0.25">
      <c r="A4003" s="2">
        <v>44298.527083333334</v>
      </c>
      <c r="B4003" t="s">
        <v>966</v>
      </c>
      <c r="D4003" t="s">
        <v>970</v>
      </c>
    </row>
    <row r="4004" spans="1:4" x14ac:dyDescent="0.25">
      <c r="A4004" s="2">
        <v>44298.527083333334</v>
      </c>
      <c r="B4004" t="s">
        <v>162</v>
      </c>
      <c r="D4004" t="s">
        <v>928</v>
      </c>
    </row>
    <row r="4005" spans="1:4" x14ac:dyDescent="0.25">
      <c r="A4005" s="2">
        <v>44298.527083333334</v>
      </c>
      <c r="B4005" t="s">
        <v>163</v>
      </c>
      <c r="D4005" t="s">
        <v>886</v>
      </c>
    </row>
    <row r="4006" spans="1:4" x14ac:dyDescent="0.25">
      <c r="A4006" s="2">
        <v>44298.527083333334</v>
      </c>
      <c r="B4006" t="s">
        <v>163</v>
      </c>
      <c r="D4006" t="s">
        <v>887</v>
      </c>
    </row>
    <row r="4007" spans="1:4" x14ac:dyDescent="0.25">
      <c r="A4007" s="2">
        <v>44298.527083333334</v>
      </c>
      <c r="B4007" t="s">
        <v>170</v>
      </c>
      <c r="D4007" t="s">
        <v>899</v>
      </c>
    </row>
    <row r="4008" spans="1:4" x14ac:dyDescent="0.25">
      <c r="A4008" s="2">
        <v>44298.527083333334</v>
      </c>
      <c r="B4008" t="s">
        <v>170</v>
      </c>
      <c r="D4008" t="s">
        <v>855</v>
      </c>
    </row>
    <row r="4009" spans="1:4" x14ac:dyDescent="0.25">
      <c r="A4009" s="2">
        <v>44298.527083333334</v>
      </c>
      <c r="B4009" t="s">
        <v>168</v>
      </c>
      <c r="D4009" t="s">
        <v>911</v>
      </c>
    </row>
    <row r="4010" spans="1:4" x14ac:dyDescent="0.25">
      <c r="A4010" s="2">
        <v>44298.527083333334</v>
      </c>
      <c r="B4010" t="s">
        <v>163</v>
      </c>
      <c r="D4010" t="s">
        <v>872</v>
      </c>
    </row>
    <row r="4011" spans="1:4" x14ac:dyDescent="0.25">
      <c r="A4011" s="2">
        <v>44298.527083333334</v>
      </c>
      <c r="B4011" t="s">
        <v>163</v>
      </c>
      <c r="D4011" t="s">
        <v>949</v>
      </c>
    </row>
    <row r="4012" spans="1:4" x14ac:dyDescent="0.25">
      <c r="A4012" s="2">
        <v>44298.527083333334</v>
      </c>
      <c r="B4012" t="s">
        <v>163</v>
      </c>
      <c r="D4012" t="s">
        <v>852</v>
      </c>
    </row>
    <row r="4013" spans="1:4" x14ac:dyDescent="0.25">
      <c r="A4013" s="2">
        <v>44298.527083333334</v>
      </c>
      <c r="B4013" t="s">
        <v>163</v>
      </c>
      <c r="D4013" t="s">
        <v>850</v>
      </c>
    </row>
    <row r="4014" spans="1:4" x14ac:dyDescent="0.25">
      <c r="A4014" s="2">
        <v>44298.527083333334</v>
      </c>
      <c r="B4014" t="s">
        <v>163</v>
      </c>
      <c r="D4014" t="s">
        <v>975</v>
      </c>
    </row>
    <row r="4015" spans="1:4" x14ac:dyDescent="0.25">
      <c r="A4015" s="2">
        <v>44298.527083333334</v>
      </c>
      <c r="B4015" t="s">
        <v>163</v>
      </c>
      <c r="D4015" t="s">
        <v>896</v>
      </c>
    </row>
    <row r="4016" spans="1:4" x14ac:dyDescent="0.25">
      <c r="A4016" s="2">
        <v>44298.527083333334</v>
      </c>
      <c r="B4016" t="s">
        <v>176</v>
      </c>
      <c r="D4016" t="s">
        <v>955</v>
      </c>
    </row>
    <row r="4017" spans="1:4" x14ac:dyDescent="0.25">
      <c r="A4017" s="2">
        <v>44298.527083333334</v>
      </c>
      <c r="B4017" t="s">
        <v>176</v>
      </c>
      <c r="D4017" t="s">
        <v>852</v>
      </c>
    </row>
    <row r="4018" spans="1:4" x14ac:dyDescent="0.25">
      <c r="A4018" s="2">
        <v>44298.527083333334</v>
      </c>
      <c r="B4018" t="s">
        <v>176</v>
      </c>
      <c r="D4018" t="s">
        <v>901</v>
      </c>
    </row>
    <row r="4019" spans="1:4" x14ac:dyDescent="0.25">
      <c r="A4019" s="2">
        <v>44298.527083333334</v>
      </c>
      <c r="B4019" t="s">
        <v>175</v>
      </c>
      <c r="D4019" t="s">
        <v>822</v>
      </c>
    </row>
    <row r="4020" spans="1:4" x14ac:dyDescent="0.25">
      <c r="A4020" s="2">
        <v>44298.527083333334</v>
      </c>
      <c r="B4020" t="s">
        <v>178</v>
      </c>
      <c r="D4020" t="s">
        <v>841</v>
      </c>
    </row>
    <row r="4021" spans="1:4" x14ac:dyDescent="0.25">
      <c r="A4021" s="2">
        <v>44298.527083333334</v>
      </c>
      <c r="B4021" t="s">
        <v>178</v>
      </c>
      <c r="D4021" t="s">
        <v>852</v>
      </c>
    </row>
    <row r="4022" spans="1:4" x14ac:dyDescent="0.25">
      <c r="A4022" s="2">
        <v>44298.527083333334</v>
      </c>
      <c r="B4022" t="s">
        <v>178</v>
      </c>
      <c r="D4022" t="s">
        <v>1003</v>
      </c>
    </row>
    <row r="4023" spans="1:4" x14ac:dyDescent="0.25">
      <c r="A4023" s="2">
        <v>44298.527083333334</v>
      </c>
      <c r="B4023" t="s">
        <v>178</v>
      </c>
      <c r="D4023" t="s">
        <v>885</v>
      </c>
    </row>
    <row r="4024" spans="1:4" x14ac:dyDescent="0.25">
      <c r="A4024" s="2">
        <v>44298.527083333334</v>
      </c>
      <c r="B4024" t="s">
        <v>171</v>
      </c>
      <c r="D4024" t="s">
        <v>898</v>
      </c>
    </row>
    <row r="4025" spans="1:4" x14ac:dyDescent="0.25">
      <c r="A4025" s="2">
        <v>44298.527083333334</v>
      </c>
      <c r="B4025" t="s">
        <v>171</v>
      </c>
      <c r="D4025" t="s">
        <v>842</v>
      </c>
    </row>
    <row r="4026" spans="1:4" x14ac:dyDescent="0.25">
      <c r="A4026" s="2">
        <v>44298.527083333334</v>
      </c>
      <c r="B4026" t="s">
        <v>171</v>
      </c>
      <c r="D4026" t="s">
        <v>868</v>
      </c>
    </row>
    <row r="4027" spans="1:4" x14ac:dyDescent="0.25">
      <c r="A4027" s="2">
        <v>44298.527083333334</v>
      </c>
      <c r="B4027" t="s">
        <v>171</v>
      </c>
      <c r="D4027" t="s">
        <v>972</v>
      </c>
    </row>
    <row r="4028" spans="1:4" x14ac:dyDescent="0.25">
      <c r="A4028" s="2">
        <v>44298.527083333334</v>
      </c>
      <c r="B4028" t="s">
        <v>171</v>
      </c>
      <c r="D4028" t="s">
        <v>901</v>
      </c>
    </row>
    <row r="4029" spans="1:4" x14ac:dyDescent="0.25">
      <c r="A4029" s="2">
        <v>44298.527083333334</v>
      </c>
      <c r="B4029" t="s">
        <v>171</v>
      </c>
      <c r="D4029" t="s">
        <v>856</v>
      </c>
    </row>
    <row r="4030" spans="1:4" x14ac:dyDescent="0.25">
      <c r="A4030" s="2">
        <v>44298.527083333334</v>
      </c>
      <c r="B4030" t="s">
        <v>171</v>
      </c>
      <c r="D4030" t="s">
        <v>857</v>
      </c>
    </row>
    <row r="4031" spans="1:4" x14ac:dyDescent="0.25">
      <c r="A4031" s="2">
        <v>44298.527083333334</v>
      </c>
      <c r="B4031" t="s">
        <v>175</v>
      </c>
      <c r="D4031" t="s">
        <v>822</v>
      </c>
    </row>
    <row r="4032" spans="1:4" x14ac:dyDescent="0.25">
      <c r="A4032" s="2">
        <v>44298.527083333334</v>
      </c>
      <c r="B4032" t="s">
        <v>175</v>
      </c>
      <c r="D4032" t="s">
        <v>921</v>
      </c>
    </row>
    <row r="4033" spans="1:3" x14ac:dyDescent="0.25">
      <c r="A4033" s="2">
        <v>44298.527777777781</v>
      </c>
      <c r="B4033" t="s">
        <v>185</v>
      </c>
      <c r="C4033" t="s">
        <v>6378</v>
      </c>
    </row>
    <row r="4034" spans="1:3" x14ac:dyDescent="0.25">
      <c r="A4034" s="2">
        <v>44298.527777777781</v>
      </c>
      <c r="B4034" t="s">
        <v>185</v>
      </c>
      <c r="C4034" t="s">
        <v>391</v>
      </c>
    </row>
    <row r="4035" spans="1:3" x14ac:dyDescent="0.25">
      <c r="A4035" s="2">
        <v>44298.527777777781</v>
      </c>
      <c r="B4035" t="s">
        <v>183</v>
      </c>
      <c r="C4035" t="s">
        <v>1249</v>
      </c>
    </row>
    <row r="4036" spans="1:3" x14ac:dyDescent="0.25">
      <c r="A4036" s="2">
        <v>44298.527777777781</v>
      </c>
      <c r="B4036" t="s">
        <v>162</v>
      </c>
      <c r="C4036" t="s">
        <v>1249</v>
      </c>
    </row>
    <row r="4037" spans="1:3" x14ac:dyDescent="0.25">
      <c r="A4037" s="2">
        <v>44298.527777777781</v>
      </c>
      <c r="B4037" t="s">
        <v>170</v>
      </c>
      <c r="C4037" t="s">
        <v>7449</v>
      </c>
    </row>
    <row r="4038" spans="1:3" x14ac:dyDescent="0.25">
      <c r="A4038" s="2">
        <v>44298.527777777781</v>
      </c>
      <c r="B4038" t="s">
        <v>170</v>
      </c>
      <c r="C4038" t="s">
        <v>1538</v>
      </c>
    </row>
    <row r="4039" spans="1:3" x14ac:dyDescent="0.25">
      <c r="A4039" s="2">
        <v>44298.527777777781</v>
      </c>
      <c r="B4039" t="s">
        <v>170</v>
      </c>
      <c r="C4039" t="s">
        <v>4216</v>
      </c>
    </row>
    <row r="4040" spans="1:3" x14ac:dyDescent="0.25">
      <c r="A4040" s="2">
        <v>44298.527777777781</v>
      </c>
      <c r="B4040" t="s">
        <v>170</v>
      </c>
      <c r="C4040" t="s">
        <v>6850</v>
      </c>
    </row>
    <row r="4041" spans="1:3" x14ac:dyDescent="0.25">
      <c r="A4041" s="2">
        <v>44298.527777777781</v>
      </c>
      <c r="B4041" t="s">
        <v>170</v>
      </c>
      <c r="C4041" t="s">
        <v>1538</v>
      </c>
    </row>
    <row r="4042" spans="1:3" x14ac:dyDescent="0.25">
      <c r="A4042" s="2">
        <v>44298.527777777781</v>
      </c>
      <c r="B4042" t="s">
        <v>170</v>
      </c>
      <c r="C4042" t="s">
        <v>1538</v>
      </c>
    </row>
    <row r="4043" spans="1:3" x14ac:dyDescent="0.25">
      <c r="A4043" s="2">
        <v>44298.527777777781</v>
      </c>
      <c r="B4043" t="s">
        <v>168</v>
      </c>
      <c r="C4043" t="s">
        <v>6386</v>
      </c>
    </row>
    <row r="4044" spans="1:3" x14ac:dyDescent="0.25">
      <c r="A4044" s="2">
        <v>44298.527777777781</v>
      </c>
      <c r="B4044" t="s">
        <v>168</v>
      </c>
      <c r="C4044" t="s">
        <v>7739</v>
      </c>
    </row>
    <row r="4045" spans="1:3" x14ac:dyDescent="0.25">
      <c r="A4045" s="2">
        <v>44298.527777777781</v>
      </c>
      <c r="B4045" t="s">
        <v>168</v>
      </c>
      <c r="C4045" t="s">
        <v>6386</v>
      </c>
    </row>
    <row r="4046" spans="1:3" x14ac:dyDescent="0.25">
      <c r="A4046" s="2">
        <v>44298.527777777781</v>
      </c>
      <c r="B4046" t="s">
        <v>168</v>
      </c>
      <c r="C4046" t="s">
        <v>6673</v>
      </c>
    </row>
    <row r="4047" spans="1:3" x14ac:dyDescent="0.25">
      <c r="A4047" s="2">
        <v>44298.527777777781</v>
      </c>
      <c r="B4047" t="s">
        <v>163</v>
      </c>
      <c r="C4047" t="s">
        <v>1302</v>
      </c>
    </row>
    <row r="4048" spans="1:3" x14ac:dyDescent="0.25">
      <c r="A4048" s="2">
        <v>44298.527777777781</v>
      </c>
      <c r="B4048" t="s">
        <v>163</v>
      </c>
      <c r="C4048" t="s">
        <v>8129</v>
      </c>
    </row>
    <row r="4049" spans="1:3" x14ac:dyDescent="0.25">
      <c r="A4049" s="2">
        <v>44298.527777777781</v>
      </c>
      <c r="B4049" t="s">
        <v>163</v>
      </c>
      <c r="C4049" t="s">
        <v>7712</v>
      </c>
    </row>
    <row r="4050" spans="1:3" x14ac:dyDescent="0.25">
      <c r="A4050" s="2">
        <v>44298.527777777781</v>
      </c>
      <c r="B4050" t="s">
        <v>163</v>
      </c>
      <c r="C4050" t="s">
        <v>8130</v>
      </c>
    </row>
    <row r="4051" spans="1:3" x14ac:dyDescent="0.25">
      <c r="A4051" s="2">
        <v>44298.527777777781</v>
      </c>
      <c r="B4051" t="s">
        <v>1095</v>
      </c>
      <c r="C4051" t="s">
        <v>8662</v>
      </c>
    </row>
    <row r="4052" spans="1:3" x14ac:dyDescent="0.25">
      <c r="A4052" s="2">
        <v>44298.527777777781</v>
      </c>
      <c r="B4052" t="s">
        <v>1095</v>
      </c>
      <c r="C4052" t="s">
        <v>1538</v>
      </c>
    </row>
    <row r="4053" spans="1:3" x14ac:dyDescent="0.25">
      <c r="A4053" s="2">
        <v>44298.527777777781</v>
      </c>
      <c r="B4053" t="s">
        <v>176</v>
      </c>
      <c r="C4053" t="s">
        <v>8877</v>
      </c>
    </row>
    <row r="4054" spans="1:3" x14ac:dyDescent="0.25">
      <c r="A4054" s="2">
        <v>44298.527777777781</v>
      </c>
      <c r="B4054" t="s">
        <v>176</v>
      </c>
      <c r="C4054" t="s">
        <v>6386</v>
      </c>
    </row>
    <row r="4055" spans="1:3" x14ac:dyDescent="0.25">
      <c r="A4055" s="2">
        <v>44298.527777777781</v>
      </c>
      <c r="B4055" t="s">
        <v>176</v>
      </c>
      <c r="C4055" t="s">
        <v>194</v>
      </c>
    </row>
    <row r="4056" spans="1:3" x14ac:dyDescent="0.25">
      <c r="A4056" s="2">
        <v>44298.527777777781</v>
      </c>
      <c r="B4056" t="s">
        <v>176</v>
      </c>
      <c r="C4056" t="s">
        <v>6386</v>
      </c>
    </row>
    <row r="4057" spans="1:3" x14ac:dyDescent="0.25">
      <c r="A4057" s="2">
        <v>44298.527777777781</v>
      </c>
      <c r="B4057" t="s">
        <v>176</v>
      </c>
      <c r="C4057" t="s">
        <v>8878</v>
      </c>
    </row>
    <row r="4058" spans="1:3" x14ac:dyDescent="0.25">
      <c r="A4058" s="2">
        <v>44298.527777777781</v>
      </c>
      <c r="B4058" t="s">
        <v>176</v>
      </c>
      <c r="C4058" t="s">
        <v>194</v>
      </c>
    </row>
    <row r="4059" spans="1:3" x14ac:dyDescent="0.25">
      <c r="A4059" s="2">
        <v>44298.527777777781</v>
      </c>
      <c r="B4059" t="s">
        <v>176</v>
      </c>
      <c r="C4059" t="s">
        <v>8879</v>
      </c>
    </row>
    <row r="4060" spans="1:3" x14ac:dyDescent="0.25">
      <c r="A4060" s="2">
        <v>44298.527777777781</v>
      </c>
      <c r="B4060" t="s">
        <v>176</v>
      </c>
      <c r="C4060" t="s">
        <v>1538</v>
      </c>
    </row>
    <row r="4061" spans="1:3" x14ac:dyDescent="0.25">
      <c r="A4061" s="2">
        <v>44298.527777777781</v>
      </c>
      <c r="B4061" t="s">
        <v>176</v>
      </c>
      <c r="C4061" t="s">
        <v>6386</v>
      </c>
    </row>
    <row r="4062" spans="1:3" x14ac:dyDescent="0.25">
      <c r="A4062" s="2">
        <v>44298.527777777781</v>
      </c>
      <c r="B4062" t="s">
        <v>162</v>
      </c>
      <c r="C4062" t="s">
        <v>9025</v>
      </c>
    </row>
    <row r="4063" spans="1:3" x14ac:dyDescent="0.25">
      <c r="A4063" s="2">
        <v>44298.527777777781</v>
      </c>
      <c r="B4063" t="s">
        <v>162</v>
      </c>
      <c r="C4063" t="s">
        <v>9026</v>
      </c>
    </row>
    <row r="4064" spans="1:3" x14ac:dyDescent="0.25">
      <c r="A4064" s="2">
        <v>44298.527777777781</v>
      </c>
      <c r="B4064" t="s">
        <v>178</v>
      </c>
      <c r="C4064" t="s">
        <v>9347</v>
      </c>
    </row>
    <row r="4065" spans="1:4" x14ac:dyDescent="0.25">
      <c r="A4065" s="2">
        <v>44298.527777777781</v>
      </c>
      <c r="B4065" t="s">
        <v>171</v>
      </c>
      <c r="C4065" t="s">
        <v>9379</v>
      </c>
    </row>
    <row r="4066" spans="1:4" x14ac:dyDescent="0.25">
      <c r="A4066" s="2">
        <v>44298.527777777781</v>
      </c>
      <c r="B4066" t="s">
        <v>171</v>
      </c>
      <c r="C4066" t="s">
        <v>9380</v>
      </c>
    </row>
    <row r="4067" spans="1:4" x14ac:dyDescent="0.25">
      <c r="A4067" s="2">
        <v>44298.527777777781</v>
      </c>
      <c r="B4067" t="s">
        <v>171</v>
      </c>
      <c r="C4067" t="s">
        <v>1538</v>
      </c>
    </row>
    <row r="4068" spans="1:4" x14ac:dyDescent="0.25">
      <c r="A4068" s="2">
        <v>44298.527777777781</v>
      </c>
      <c r="B4068" t="s">
        <v>171</v>
      </c>
      <c r="C4068" t="s">
        <v>6386</v>
      </c>
    </row>
    <row r="4069" spans="1:4" x14ac:dyDescent="0.25">
      <c r="A4069" s="2">
        <v>44298.527777777781</v>
      </c>
      <c r="B4069" t="s">
        <v>171</v>
      </c>
      <c r="C4069" t="s">
        <v>9381</v>
      </c>
    </row>
    <row r="4070" spans="1:4" x14ac:dyDescent="0.25">
      <c r="A4070" s="2">
        <v>44298.527777777781</v>
      </c>
      <c r="B4070" t="s">
        <v>171</v>
      </c>
      <c r="C4070" t="s">
        <v>6386</v>
      </c>
    </row>
    <row r="4071" spans="1:4" x14ac:dyDescent="0.25">
      <c r="A4071" s="2">
        <v>44298.527777777781</v>
      </c>
      <c r="B4071" t="s">
        <v>171</v>
      </c>
      <c r="C4071" t="s">
        <v>9382</v>
      </c>
    </row>
    <row r="4072" spans="1:4" x14ac:dyDescent="0.25">
      <c r="A4072" s="2">
        <v>44298.527777777781</v>
      </c>
      <c r="B4072" t="s">
        <v>175</v>
      </c>
      <c r="C4072" t="s">
        <v>6380</v>
      </c>
    </row>
    <row r="4073" spans="1:4" x14ac:dyDescent="0.25">
      <c r="A4073" s="2">
        <v>44298.527777777781</v>
      </c>
      <c r="B4073" t="s">
        <v>185</v>
      </c>
      <c r="D4073" t="s">
        <v>826</v>
      </c>
    </row>
    <row r="4074" spans="1:4" x14ac:dyDescent="0.25">
      <c r="A4074" s="2">
        <v>44298.527777777781</v>
      </c>
      <c r="B4074" t="s">
        <v>185</v>
      </c>
      <c r="D4074" t="s">
        <v>827</v>
      </c>
    </row>
    <row r="4075" spans="1:4" x14ac:dyDescent="0.25">
      <c r="A4075" s="2">
        <v>44298.527777777781</v>
      </c>
      <c r="B4075" t="s">
        <v>183</v>
      </c>
      <c r="D4075" t="s">
        <v>824</v>
      </c>
    </row>
    <row r="4076" spans="1:4" x14ac:dyDescent="0.25">
      <c r="A4076" s="2">
        <v>44298.527777777781</v>
      </c>
      <c r="B4076" t="s">
        <v>162</v>
      </c>
      <c r="D4076" t="s">
        <v>824</v>
      </c>
    </row>
    <row r="4077" spans="1:4" x14ac:dyDescent="0.25">
      <c r="A4077" s="2">
        <v>44298.527777777781</v>
      </c>
      <c r="B4077" t="s">
        <v>170</v>
      </c>
      <c r="D4077" t="s">
        <v>885</v>
      </c>
    </row>
    <row r="4078" spans="1:4" x14ac:dyDescent="0.25">
      <c r="A4078" s="2">
        <v>44298.527777777781</v>
      </c>
      <c r="B4078" t="s">
        <v>170</v>
      </c>
      <c r="D4078" t="s">
        <v>992</v>
      </c>
    </row>
    <row r="4079" spans="1:4" x14ac:dyDescent="0.25">
      <c r="A4079" s="2">
        <v>44298.527777777781</v>
      </c>
      <c r="B4079" t="s">
        <v>170</v>
      </c>
      <c r="D4079" t="s">
        <v>857</v>
      </c>
    </row>
    <row r="4080" spans="1:4" x14ac:dyDescent="0.25">
      <c r="A4080" s="2">
        <v>44298.527777777781</v>
      </c>
      <c r="B4080" t="s">
        <v>170</v>
      </c>
      <c r="D4080" t="s">
        <v>841</v>
      </c>
    </row>
    <row r="4081" spans="1:4" x14ac:dyDescent="0.25">
      <c r="A4081" s="2">
        <v>44298.527777777781</v>
      </c>
      <c r="B4081" t="s">
        <v>170</v>
      </c>
      <c r="D4081" t="s">
        <v>852</v>
      </c>
    </row>
    <row r="4082" spans="1:4" x14ac:dyDescent="0.25">
      <c r="A4082" s="2">
        <v>44298.527777777781</v>
      </c>
      <c r="B4082" t="s">
        <v>170</v>
      </c>
      <c r="D4082" t="s">
        <v>1003</v>
      </c>
    </row>
    <row r="4083" spans="1:4" x14ac:dyDescent="0.25">
      <c r="A4083" s="2">
        <v>44298.527777777781</v>
      </c>
      <c r="B4083" t="s">
        <v>168</v>
      </c>
      <c r="D4083" t="s">
        <v>898</v>
      </c>
    </row>
    <row r="4084" spans="1:4" x14ac:dyDescent="0.25">
      <c r="A4084" s="2">
        <v>44298.527777777781</v>
      </c>
      <c r="B4084" t="s">
        <v>168</v>
      </c>
      <c r="D4084" t="s">
        <v>834</v>
      </c>
    </row>
    <row r="4085" spans="1:4" x14ac:dyDescent="0.25">
      <c r="A4085" s="2">
        <v>44298.527777777781</v>
      </c>
      <c r="B4085" t="s">
        <v>168</v>
      </c>
      <c r="D4085" t="s">
        <v>955</v>
      </c>
    </row>
    <row r="4086" spans="1:4" x14ac:dyDescent="0.25">
      <c r="A4086" s="2">
        <v>44298.527777777781</v>
      </c>
      <c r="B4086" t="s">
        <v>168</v>
      </c>
      <c r="D4086" t="s">
        <v>959</v>
      </c>
    </row>
    <row r="4087" spans="1:4" x14ac:dyDescent="0.25">
      <c r="A4087" s="2">
        <v>44298.527777777781</v>
      </c>
      <c r="B4087" t="s">
        <v>163</v>
      </c>
      <c r="D4087" t="s">
        <v>922</v>
      </c>
    </row>
    <row r="4088" spans="1:4" x14ac:dyDescent="0.25">
      <c r="A4088" s="2">
        <v>44298.527777777781</v>
      </c>
      <c r="B4088" t="s">
        <v>163</v>
      </c>
      <c r="D4088" t="s">
        <v>842</v>
      </c>
    </row>
    <row r="4089" spans="1:4" x14ac:dyDescent="0.25">
      <c r="A4089" s="2">
        <v>44298.527777777781</v>
      </c>
      <c r="B4089" t="s">
        <v>163</v>
      </c>
      <c r="D4089" t="s">
        <v>949</v>
      </c>
    </row>
    <row r="4090" spans="1:4" x14ac:dyDescent="0.25">
      <c r="A4090" s="2">
        <v>44298.527777777781</v>
      </c>
      <c r="B4090" t="s">
        <v>1095</v>
      </c>
      <c r="D4090" t="s">
        <v>852</v>
      </c>
    </row>
    <row r="4091" spans="1:4" x14ac:dyDescent="0.25">
      <c r="A4091" s="2">
        <v>44298.527777777781</v>
      </c>
      <c r="B4091" t="s">
        <v>1095</v>
      </c>
      <c r="D4091" t="s">
        <v>1003</v>
      </c>
    </row>
    <row r="4092" spans="1:4" x14ac:dyDescent="0.25">
      <c r="A4092" s="2">
        <v>44298.527777777781</v>
      </c>
      <c r="B4092" t="s">
        <v>176</v>
      </c>
      <c r="D4092" t="s">
        <v>894</v>
      </c>
    </row>
    <row r="4093" spans="1:4" x14ac:dyDescent="0.25">
      <c r="A4093" s="2">
        <v>44298.527777777781</v>
      </c>
      <c r="B4093" t="s">
        <v>176</v>
      </c>
      <c r="D4093" t="s">
        <v>845</v>
      </c>
    </row>
    <row r="4094" spans="1:4" x14ac:dyDescent="0.25">
      <c r="A4094" s="2">
        <v>44298.527777777781</v>
      </c>
      <c r="B4094" t="s">
        <v>176</v>
      </c>
      <c r="D4094" t="s">
        <v>846</v>
      </c>
    </row>
    <row r="4095" spans="1:4" x14ac:dyDescent="0.25">
      <c r="A4095" s="2">
        <v>44298.527777777781</v>
      </c>
      <c r="B4095" t="s">
        <v>176</v>
      </c>
      <c r="D4095" t="s">
        <v>908</v>
      </c>
    </row>
    <row r="4096" spans="1:4" x14ac:dyDescent="0.25">
      <c r="A4096" s="2">
        <v>44298.527777777781</v>
      </c>
      <c r="B4096" t="s">
        <v>176</v>
      </c>
      <c r="D4096" t="s">
        <v>909</v>
      </c>
    </row>
    <row r="4097" spans="1:4" x14ac:dyDescent="0.25">
      <c r="A4097" s="2">
        <v>44298.527777777781</v>
      </c>
      <c r="B4097" t="s">
        <v>176</v>
      </c>
      <c r="D4097" t="s">
        <v>848</v>
      </c>
    </row>
    <row r="4098" spans="1:4" x14ac:dyDescent="0.25">
      <c r="A4098" s="2">
        <v>44298.527777777781</v>
      </c>
      <c r="B4098" t="s">
        <v>176</v>
      </c>
      <c r="D4098" t="s">
        <v>841</v>
      </c>
    </row>
    <row r="4099" spans="1:4" x14ac:dyDescent="0.25">
      <c r="A4099" s="2">
        <v>44298.527777777781</v>
      </c>
      <c r="B4099" t="s">
        <v>176</v>
      </c>
      <c r="D4099" t="s">
        <v>828</v>
      </c>
    </row>
    <row r="4100" spans="1:4" x14ac:dyDescent="0.25">
      <c r="A4100" s="2">
        <v>44298.527777777781</v>
      </c>
      <c r="B4100" t="s">
        <v>176</v>
      </c>
      <c r="D4100" t="s">
        <v>892</v>
      </c>
    </row>
    <row r="4101" spans="1:4" x14ac:dyDescent="0.25">
      <c r="A4101" s="2">
        <v>44298.527777777781</v>
      </c>
      <c r="B4101" t="s">
        <v>162</v>
      </c>
      <c r="D4101" t="s">
        <v>825</v>
      </c>
    </row>
    <row r="4102" spans="1:4" x14ac:dyDescent="0.25">
      <c r="A4102" s="2">
        <v>44298.527777777781</v>
      </c>
      <c r="B4102" t="s">
        <v>162</v>
      </c>
      <c r="D4102" t="s">
        <v>853</v>
      </c>
    </row>
    <row r="4103" spans="1:4" x14ac:dyDescent="0.25">
      <c r="A4103" s="2">
        <v>44298.527777777781</v>
      </c>
      <c r="B4103" t="s">
        <v>178</v>
      </c>
      <c r="D4103" t="s">
        <v>854</v>
      </c>
    </row>
    <row r="4104" spans="1:4" x14ac:dyDescent="0.25">
      <c r="A4104" s="2">
        <v>44298.527777777781</v>
      </c>
      <c r="B4104" t="s">
        <v>171</v>
      </c>
      <c r="D4104" t="s">
        <v>1049</v>
      </c>
    </row>
    <row r="4105" spans="1:4" x14ac:dyDescent="0.25">
      <c r="A4105" s="2">
        <v>44298.527777777781</v>
      </c>
      <c r="B4105" t="s">
        <v>171</v>
      </c>
      <c r="D4105" t="s">
        <v>841</v>
      </c>
    </row>
    <row r="4106" spans="1:4" x14ac:dyDescent="0.25">
      <c r="A4106" s="2">
        <v>44298.527777777781</v>
      </c>
      <c r="B4106" t="s">
        <v>171</v>
      </c>
      <c r="D4106" t="s">
        <v>828</v>
      </c>
    </row>
    <row r="4107" spans="1:4" x14ac:dyDescent="0.25">
      <c r="A4107" s="2">
        <v>44298.527777777781</v>
      </c>
      <c r="B4107" t="s">
        <v>171</v>
      </c>
      <c r="D4107" t="s">
        <v>971</v>
      </c>
    </row>
    <row r="4108" spans="1:4" x14ac:dyDescent="0.25">
      <c r="A4108" s="2">
        <v>44298.527777777781</v>
      </c>
      <c r="B4108" t="s">
        <v>171</v>
      </c>
      <c r="D4108" t="s">
        <v>954</v>
      </c>
    </row>
    <row r="4109" spans="1:4" x14ac:dyDescent="0.25">
      <c r="A4109" s="2">
        <v>44298.527777777781</v>
      </c>
      <c r="B4109" t="s">
        <v>171</v>
      </c>
      <c r="D4109" t="s">
        <v>908</v>
      </c>
    </row>
    <row r="4110" spans="1:4" x14ac:dyDescent="0.25">
      <c r="A4110" s="2">
        <v>44298.527777777781</v>
      </c>
      <c r="B4110" t="s">
        <v>171</v>
      </c>
      <c r="D4110" t="s">
        <v>848</v>
      </c>
    </row>
    <row r="4111" spans="1:4" x14ac:dyDescent="0.25">
      <c r="A4111" s="2">
        <v>44298.527777777781</v>
      </c>
      <c r="B4111" t="s">
        <v>175</v>
      </c>
      <c r="D4111" t="s">
        <v>824</v>
      </c>
    </row>
    <row r="4112" spans="1:4" x14ac:dyDescent="0.25">
      <c r="A4112" s="2">
        <v>44298.52847222222</v>
      </c>
      <c r="B4112" t="s">
        <v>170</v>
      </c>
      <c r="C4112" t="s">
        <v>7450</v>
      </c>
    </row>
    <row r="4113" spans="1:3" x14ac:dyDescent="0.25">
      <c r="A4113" s="2">
        <v>44298.52847222222</v>
      </c>
      <c r="B4113" t="s">
        <v>170</v>
      </c>
      <c r="C4113" t="s">
        <v>6386</v>
      </c>
    </row>
    <row r="4114" spans="1:3" x14ac:dyDescent="0.25">
      <c r="A4114" s="2">
        <v>44298.52847222222</v>
      </c>
      <c r="B4114" t="s">
        <v>168</v>
      </c>
      <c r="C4114" t="s">
        <v>7742</v>
      </c>
    </row>
    <row r="4115" spans="1:3" x14ac:dyDescent="0.25">
      <c r="A4115" s="2">
        <v>44298.52847222222</v>
      </c>
      <c r="B4115" t="s">
        <v>168</v>
      </c>
      <c r="C4115" t="s">
        <v>4482</v>
      </c>
    </row>
    <row r="4116" spans="1:3" x14ac:dyDescent="0.25">
      <c r="A4116" s="2">
        <v>44298.52847222222</v>
      </c>
      <c r="B4116" t="s">
        <v>163</v>
      </c>
      <c r="C4116" t="s">
        <v>8131</v>
      </c>
    </row>
    <row r="4117" spans="1:3" x14ac:dyDescent="0.25">
      <c r="A4117" s="2">
        <v>44298.52847222222</v>
      </c>
      <c r="B4117" t="s">
        <v>163</v>
      </c>
      <c r="C4117" t="s">
        <v>8132</v>
      </c>
    </row>
    <row r="4118" spans="1:3" x14ac:dyDescent="0.25">
      <c r="A4118" s="2">
        <v>44298.52847222222</v>
      </c>
      <c r="B4118" t="s">
        <v>163</v>
      </c>
      <c r="C4118" t="s">
        <v>8133</v>
      </c>
    </row>
    <row r="4119" spans="1:3" x14ac:dyDescent="0.25">
      <c r="A4119" s="2">
        <v>44298.52847222222</v>
      </c>
      <c r="B4119" t="s">
        <v>164</v>
      </c>
      <c r="C4119" t="s">
        <v>8287</v>
      </c>
    </row>
    <row r="4120" spans="1:3" x14ac:dyDescent="0.25">
      <c r="A4120" s="2">
        <v>44298.52847222222</v>
      </c>
      <c r="B4120" t="s">
        <v>1095</v>
      </c>
      <c r="C4120" t="s">
        <v>8663</v>
      </c>
    </row>
    <row r="4121" spans="1:3" x14ac:dyDescent="0.25">
      <c r="A4121" s="2">
        <v>44298.52847222222</v>
      </c>
      <c r="B4121" t="s">
        <v>176</v>
      </c>
      <c r="C4121" t="s">
        <v>8880</v>
      </c>
    </row>
    <row r="4122" spans="1:3" x14ac:dyDescent="0.25">
      <c r="A4122" s="2">
        <v>44298.52847222222</v>
      </c>
      <c r="B4122" t="s">
        <v>176</v>
      </c>
      <c r="C4122" t="s">
        <v>1249</v>
      </c>
    </row>
    <row r="4123" spans="1:3" x14ac:dyDescent="0.25">
      <c r="A4123" s="2">
        <v>44298.52847222222</v>
      </c>
      <c r="B4123" t="s">
        <v>171</v>
      </c>
      <c r="C4123" t="s">
        <v>9383</v>
      </c>
    </row>
    <row r="4124" spans="1:3" x14ac:dyDescent="0.25">
      <c r="A4124" s="2">
        <v>44298.52847222222</v>
      </c>
      <c r="B4124" t="s">
        <v>171</v>
      </c>
      <c r="C4124" t="s">
        <v>1538</v>
      </c>
    </row>
    <row r="4125" spans="1:3" x14ac:dyDescent="0.25">
      <c r="A4125" s="2">
        <v>44298.52847222222</v>
      </c>
      <c r="B4125" t="s">
        <v>171</v>
      </c>
      <c r="C4125" t="s">
        <v>6386</v>
      </c>
    </row>
    <row r="4126" spans="1:3" x14ac:dyDescent="0.25">
      <c r="A4126" s="2">
        <v>44298.52847222222</v>
      </c>
      <c r="B4126" t="s">
        <v>171</v>
      </c>
      <c r="C4126" t="s">
        <v>6999</v>
      </c>
    </row>
    <row r="4127" spans="1:3" x14ac:dyDescent="0.25">
      <c r="A4127" s="2">
        <v>44298.52847222222</v>
      </c>
      <c r="B4127" t="s">
        <v>171</v>
      </c>
      <c r="C4127" t="s">
        <v>6386</v>
      </c>
    </row>
    <row r="4128" spans="1:3" x14ac:dyDescent="0.25">
      <c r="A4128" s="2">
        <v>44298.52847222222</v>
      </c>
      <c r="B4128" t="s">
        <v>171</v>
      </c>
      <c r="C4128" t="s">
        <v>9384</v>
      </c>
    </row>
    <row r="4129" spans="1:4" x14ac:dyDescent="0.25">
      <c r="A4129" s="2">
        <v>44298.52847222222</v>
      </c>
      <c r="B4129" t="s">
        <v>171</v>
      </c>
      <c r="C4129" t="s">
        <v>6386</v>
      </c>
    </row>
    <row r="4130" spans="1:4" x14ac:dyDescent="0.25">
      <c r="A4130" s="2">
        <v>44298.52847222222</v>
      </c>
      <c r="B4130" t="s">
        <v>171</v>
      </c>
      <c r="C4130" t="s">
        <v>194</v>
      </c>
    </row>
    <row r="4131" spans="1:4" x14ac:dyDescent="0.25">
      <c r="A4131" s="2">
        <v>44298.52847222222</v>
      </c>
      <c r="B4131" t="s">
        <v>171</v>
      </c>
      <c r="C4131" t="s">
        <v>1538</v>
      </c>
    </row>
    <row r="4132" spans="1:4" x14ac:dyDescent="0.25">
      <c r="A4132" s="2">
        <v>44298.52847222222</v>
      </c>
      <c r="B4132" t="s">
        <v>171</v>
      </c>
      <c r="C4132" t="s">
        <v>194</v>
      </c>
    </row>
    <row r="4133" spans="1:4" x14ac:dyDescent="0.25">
      <c r="A4133" s="2">
        <v>44298.52847222222</v>
      </c>
      <c r="B4133" t="s">
        <v>171</v>
      </c>
      <c r="C4133" t="s">
        <v>1538</v>
      </c>
    </row>
    <row r="4134" spans="1:4" x14ac:dyDescent="0.25">
      <c r="A4134" s="2">
        <v>44298.52847222222</v>
      </c>
      <c r="B4134" t="s">
        <v>175</v>
      </c>
      <c r="C4134" t="s">
        <v>6526</v>
      </c>
    </row>
    <row r="4135" spans="1:4" x14ac:dyDescent="0.25">
      <c r="A4135" s="2">
        <v>44298.52847222222</v>
      </c>
      <c r="B4135" t="s">
        <v>175</v>
      </c>
      <c r="C4135" t="s">
        <v>1538</v>
      </c>
    </row>
    <row r="4136" spans="1:4" x14ac:dyDescent="0.25">
      <c r="A4136" s="2">
        <v>44298.52847222222</v>
      </c>
      <c r="B4136" t="s">
        <v>162</v>
      </c>
      <c r="C4136" t="s">
        <v>9972</v>
      </c>
    </row>
    <row r="4137" spans="1:4" x14ac:dyDescent="0.25">
      <c r="A4137" s="2">
        <v>44298.52847222222</v>
      </c>
      <c r="B4137" t="s">
        <v>170</v>
      </c>
      <c r="D4137" t="s">
        <v>886</v>
      </c>
    </row>
    <row r="4138" spans="1:4" x14ac:dyDescent="0.25">
      <c r="A4138" s="2">
        <v>44298.52847222222</v>
      </c>
      <c r="B4138" t="s">
        <v>170</v>
      </c>
      <c r="D4138" t="s">
        <v>898</v>
      </c>
    </row>
    <row r="4139" spans="1:4" x14ac:dyDescent="0.25">
      <c r="A4139" s="2">
        <v>44298.52847222222</v>
      </c>
      <c r="B4139" t="s">
        <v>168</v>
      </c>
      <c r="D4139" t="s">
        <v>996</v>
      </c>
    </row>
    <row r="4140" spans="1:4" x14ac:dyDescent="0.25">
      <c r="A4140" s="2">
        <v>44298.52847222222</v>
      </c>
      <c r="B4140" t="s">
        <v>168</v>
      </c>
      <c r="D4140" t="s">
        <v>895</v>
      </c>
    </row>
    <row r="4141" spans="1:4" x14ac:dyDescent="0.25">
      <c r="A4141" s="2">
        <v>44298.52847222222</v>
      </c>
      <c r="B4141" t="s">
        <v>163</v>
      </c>
      <c r="D4141" t="s">
        <v>910</v>
      </c>
    </row>
    <row r="4142" spans="1:4" x14ac:dyDescent="0.25">
      <c r="A4142" s="2">
        <v>44298.52847222222</v>
      </c>
      <c r="B4142" t="s">
        <v>163</v>
      </c>
      <c r="D4142" t="s">
        <v>853</v>
      </c>
    </row>
    <row r="4143" spans="1:4" x14ac:dyDescent="0.25">
      <c r="A4143" s="2">
        <v>44298.52847222222</v>
      </c>
      <c r="B4143" t="s">
        <v>163</v>
      </c>
      <c r="D4143" t="s">
        <v>834</v>
      </c>
    </row>
    <row r="4144" spans="1:4" x14ac:dyDescent="0.25">
      <c r="A4144" s="2">
        <v>44298.52847222222</v>
      </c>
      <c r="B4144" t="s">
        <v>163</v>
      </c>
      <c r="D4144" t="s">
        <v>904</v>
      </c>
    </row>
    <row r="4145" spans="1:4" x14ac:dyDescent="0.25">
      <c r="A4145" s="2">
        <v>44298.52847222222</v>
      </c>
      <c r="B4145" t="s">
        <v>164</v>
      </c>
      <c r="D4145" t="s">
        <v>866</v>
      </c>
    </row>
    <row r="4146" spans="1:4" x14ac:dyDescent="0.25">
      <c r="A4146" s="2">
        <v>44298.52847222222</v>
      </c>
      <c r="B4146" t="s">
        <v>1095</v>
      </c>
      <c r="D4146" t="s">
        <v>844</v>
      </c>
    </row>
    <row r="4147" spans="1:4" x14ac:dyDescent="0.25">
      <c r="A4147" s="2">
        <v>44298.52847222222</v>
      </c>
      <c r="B4147" t="s">
        <v>176</v>
      </c>
      <c r="D4147" t="s">
        <v>886</v>
      </c>
    </row>
    <row r="4148" spans="1:4" x14ac:dyDescent="0.25">
      <c r="A4148" s="2">
        <v>44298.52847222222</v>
      </c>
      <c r="B4148" t="s">
        <v>176</v>
      </c>
      <c r="D4148" t="s">
        <v>898</v>
      </c>
    </row>
    <row r="4149" spans="1:4" x14ac:dyDescent="0.25">
      <c r="A4149" s="2">
        <v>44298.52847222222</v>
      </c>
      <c r="B4149" t="s">
        <v>171</v>
      </c>
      <c r="D4149" t="s">
        <v>849</v>
      </c>
    </row>
    <row r="4150" spans="1:4" x14ac:dyDescent="0.25">
      <c r="A4150" s="2">
        <v>44298.52847222222</v>
      </c>
      <c r="B4150" t="s">
        <v>171</v>
      </c>
      <c r="D4150" t="s">
        <v>854</v>
      </c>
    </row>
    <row r="4151" spans="1:4" x14ac:dyDescent="0.25">
      <c r="A4151" s="2">
        <v>44298.52847222222</v>
      </c>
      <c r="B4151" t="s">
        <v>171</v>
      </c>
      <c r="D4151" t="s">
        <v>953</v>
      </c>
    </row>
    <row r="4152" spans="1:4" x14ac:dyDescent="0.25">
      <c r="A4152" s="2">
        <v>44298.52847222222</v>
      </c>
      <c r="B4152" t="s">
        <v>171</v>
      </c>
      <c r="D4152" t="s">
        <v>1121</v>
      </c>
    </row>
    <row r="4153" spans="1:4" x14ac:dyDescent="0.25">
      <c r="A4153" s="2">
        <v>44298.52847222222</v>
      </c>
      <c r="B4153" t="s">
        <v>171</v>
      </c>
      <c r="D4153" t="s">
        <v>820</v>
      </c>
    </row>
    <row r="4154" spans="1:4" x14ac:dyDescent="0.25">
      <c r="A4154" s="2">
        <v>44298.52847222222</v>
      </c>
      <c r="B4154" t="s">
        <v>171</v>
      </c>
      <c r="D4154" t="s">
        <v>1125</v>
      </c>
    </row>
    <row r="4155" spans="1:4" x14ac:dyDescent="0.25">
      <c r="A4155" s="2">
        <v>44298.52847222222</v>
      </c>
      <c r="B4155" t="s">
        <v>171</v>
      </c>
      <c r="D4155" t="s">
        <v>906</v>
      </c>
    </row>
    <row r="4156" spans="1:4" x14ac:dyDescent="0.25">
      <c r="A4156" s="2">
        <v>44298.52847222222</v>
      </c>
      <c r="B4156" t="s">
        <v>171</v>
      </c>
      <c r="D4156" t="s">
        <v>1123</v>
      </c>
    </row>
    <row r="4157" spans="1:4" x14ac:dyDescent="0.25">
      <c r="A4157" s="2">
        <v>44298.52847222222</v>
      </c>
      <c r="B4157" t="s">
        <v>171</v>
      </c>
      <c r="D4157" t="s">
        <v>958</v>
      </c>
    </row>
    <row r="4158" spans="1:4" x14ac:dyDescent="0.25">
      <c r="A4158" s="2">
        <v>44298.52847222222</v>
      </c>
      <c r="B4158" t="s">
        <v>171</v>
      </c>
      <c r="D4158" t="s">
        <v>975</v>
      </c>
    </row>
    <row r="4159" spans="1:4" x14ac:dyDescent="0.25">
      <c r="A4159" s="2">
        <v>44298.52847222222</v>
      </c>
      <c r="B4159" t="s">
        <v>171</v>
      </c>
      <c r="D4159" t="s">
        <v>1007</v>
      </c>
    </row>
    <row r="4160" spans="1:4" x14ac:dyDescent="0.25">
      <c r="A4160" s="2">
        <v>44298.52847222222</v>
      </c>
      <c r="B4160" t="s">
        <v>175</v>
      </c>
      <c r="D4160" t="s">
        <v>842</v>
      </c>
    </row>
    <row r="4161" spans="1:4" x14ac:dyDescent="0.25">
      <c r="A4161" s="2">
        <v>44298.52847222222</v>
      </c>
      <c r="B4161" t="s">
        <v>175</v>
      </c>
      <c r="D4161" t="s">
        <v>932</v>
      </c>
    </row>
    <row r="4162" spans="1:4" x14ac:dyDescent="0.25">
      <c r="A4162" s="2">
        <v>44298.52847222222</v>
      </c>
      <c r="B4162" t="s">
        <v>162</v>
      </c>
      <c r="D4162" t="s">
        <v>928</v>
      </c>
    </row>
    <row r="4163" spans="1:4" x14ac:dyDescent="0.25">
      <c r="A4163" s="2">
        <v>44298.529166666667</v>
      </c>
      <c r="B4163" t="s">
        <v>167</v>
      </c>
      <c r="C4163" t="s">
        <v>6798</v>
      </c>
    </row>
    <row r="4164" spans="1:4" x14ac:dyDescent="0.25">
      <c r="A4164" s="2">
        <v>44298.529166666667</v>
      </c>
      <c r="B4164" t="s">
        <v>966</v>
      </c>
      <c r="C4164" t="s">
        <v>6993</v>
      </c>
    </row>
    <row r="4165" spans="1:4" x14ac:dyDescent="0.25">
      <c r="A4165" s="2">
        <v>44298.529166666667</v>
      </c>
      <c r="B4165" t="s">
        <v>966</v>
      </c>
      <c r="C4165" t="s">
        <v>6994</v>
      </c>
    </row>
    <row r="4166" spans="1:4" x14ac:dyDescent="0.25">
      <c r="A4166" s="2">
        <v>44298.529166666667</v>
      </c>
      <c r="B4166" t="s">
        <v>966</v>
      </c>
      <c r="C4166" t="s">
        <v>6386</v>
      </c>
    </row>
    <row r="4167" spans="1:4" x14ac:dyDescent="0.25">
      <c r="A4167" s="2">
        <v>44298.529166666667</v>
      </c>
      <c r="B4167" t="s">
        <v>163</v>
      </c>
      <c r="C4167" t="s">
        <v>7286</v>
      </c>
    </row>
    <row r="4168" spans="1:4" x14ac:dyDescent="0.25">
      <c r="A4168" s="2">
        <v>44298.529166666667</v>
      </c>
      <c r="B4168" t="s">
        <v>170</v>
      </c>
      <c r="C4168" t="s">
        <v>7451</v>
      </c>
    </row>
    <row r="4169" spans="1:4" x14ac:dyDescent="0.25">
      <c r="A4169" s="2">
        <v>44298.529166666667</v>
      </c>
      <c r="B4169" t="s">
        <v>184</v>
      </c>
      <c r="C4169" t="s">
        <v>1249</v>
      </c>
    </row>
    <row r="4170" spans="1:4" x14ac:dyDescent="0.25">
      <c r="A4170" s="2">
        <v>44298.529166666667</v>
      </c>
      <c r="B4170" t="s">
        <v>168</v>
      </c>
      <c r="C4170" t="s">
        <v>6673</v>
      </c>
    </row>
    <row r="4171" spans="1:4" x14ac:dyDescent="0.25">
      <c r="A4171" s="2">
        <v>44298.529166666667</v>
      </c>
      <c r="B4171" t="s">
        <v>168</v>
      </c>
      <c r="C4171" t="s">
        <v>7743</v>
      </c>
    </row>
    <row r="4172" spans="1:4" x14ac:dyDescent="0.25">
      <c r="A4172" s="2">
        <v>44298.529166666667</v>
      </c>
      <c r="B4172" t="s">
        <v>168</v>
      </c>
      <c r="C4172" t="s">
        <v>6386</v>
      </c>
    </row>
    <row r="4173" spans="1:4" x14ac:dyDescent="0.25">
      <c r="A4173" s="2">
        <v>44298.529166666667</v>
      </c>
      <c r="B4173" t="s">
        <v>163</v>
      </c>
      <c r="C4173" t="s">
        <v>7901</v>
      </c>
    </row>
    <row r="4174" spans="1:4" x14ac:dyDescent="0.25">
      <c r="A4174" s="2">
        <v>44298.529166666667</v>
      </c>
      <c r="B4174" t="s">
        <v>163</v>
      </c>
      <c r="C4174" t="s">
        <v>6386</v>
      </c>
    </row>
    <row r="4175" spans="1:4" x14ac:dyDescent="0.25">
      <c r="A4175" s="2">
        <v>44298.529166666667</v>
      </c>
      <c r="B4175" t="s">
        <v>163</v>
      </c>
      <c r="C4175" t="s">
        <v>7902</v>
      </c>
    </row>
    <row r="4176" spans="1:4" x14ac:dyDescent="0.25">
      <c r="A4176" s="2">
        <v>44298.529166666667</v>
      </c>
      <c r="B4176" t="s">
        <v>163</v>
      </c>
      <c r="C4176" t="s">
        <v>6386</v>
      </c>
    </row>
    <row r="4177" spans="1:3" x14ac:dyDescent="0.25">
      <c r="A4177" s="2">
        <v>44298.529166666667</v>
      </c>
      <c r="B4177" t="s">
        <v>163</v>
      </c>
      <c r="C4177" t="s">
        <v>194</v>
      </c>
    </row>
    <row r="4178" spans="1:3" x14ac:dyDescent="0.25">
      <c r="A4178" s="2">
        <v>44298.529166666667</v>
      </c>
      <c r="B4178" t="s">
        <v>164</v>
      </c>
      <c r="C4178" t="s">
        <v>1249</v>
      </c>
    </row>
    <row r="4179" spans="1:3" x14ac:dyDescent="0.25">
      <c r="A4179" s="2">
        <v>44298.529166666667</v>
      </c>
      <c r="B4179" t="s">
        <v>1095</v>
      </c>
      <c r="C4179" t="s">
        <v>6386</v>
      </c>
    </row>
    <row r="4180" spans="1:3" x14ac:dyDescent="0.25">
      <c r="A4180" s="2">
        <v>44298.529166666667</v>
      </c>
      <c r="B4180" t="s">
        <v>176</v>
      </c>
      <c r="C4180" t="s">
        <v>8881</v>
      </c>
    </row>
    <row r="4181" spans="1:3" x14ac:dyDescent="0.25">
      <c r="A4181" s="2">
        <v>44298.529166666667</v>
      </c>
      <c r="B4181" t="s">
        <v>176</v>
      </c>
      <c r="C4181" t="s">
        <v>1249</v>
      </c>
    </row>
    <row r="4182" spans="1:3" x14ac:dyDescent="0.25">
      <c r="A4182" s="2">
        <v>44298.529166666667</v>
      </c>
      <c r="B4182" t="s">
        <v>162</v>
      </c>
      <c r="C4182" t="s">
        <v>9027</v>
      </c>
    </row>
    <row r="4183" spans="1:3" x14ac:dyDescent="0.25">
      <c r="A4183" s="2">
        <v>44298.529166666667</v>
      </c>
      <c r="B4183" t="s">
        <v>175</v>
      </c>
      <c r="C4183" t="s">
        <v>9044</v>
      </c>
    </row>
    <row r="4184" spans="1:3" x14ac:dyDescent="0.25">
      <c r="A4184" s="2">
        <v>44298.529166666667</v>
      </c>
      <c r="B4184" t="s">
        <v>166</v>
      </c>
      <c r="C4184" t="s">
        <v>6459</v>
      </c>
    </row>
    <row r="4185" spans="1:3" x14ac:dyDescent="0.25">
      <c r="A4185" s="2">
        <v>44298.529166666667</v>
      </c>
      <c r="B4185" t="s">
        <v>178</v>
      </c>
      <c r="C4185" t="s">
        <v>9244</v>
      </c>
    </row>
    <row r="4186" spans="1:3" x14ac:dyDescent="0.25">
      <c r="A4186" s="2">
        <v>44298.529166666667</v>
      </c>
      <c r="B4186" t="s">
        <v>178</v>
      </c>
      <c r="C4186" t="s">
        <v>6386</v>
      </c>
    </row>
    <row r="4187" spans="1:3" x14ac:dyDescent="0.25">
      <c r="A4187" s="2">
        <v>44298.529166666667</v>
      </c>
      <c r="B4187" t="s">
        <v>178</v>
      </c>
      <c r="C4187" t="s">
        <v>9245</v>
      </c>
    </row>
    <row r="4188" spans="1:3" x14ac:dyDescent="0.25">
      <c r="A4188" s="2">
        <v>44298.529166666667</v>
      </c>
      <c r="B4188" t="s">
        <v>178</v>
      </c>
      <c r="C4188" t="s">
        <v>194</v>
      </c>
    </row>
    <row r="4189" spans="1:3" x14ac:dyDescent="0.25">
      <c r="A4189" s="2">
        <v>44298.529166666667</v>
      </c>
      <c r="B4189" t="s">
        <v>172</v>
      </c>
      <c r="C4189" t="s">
        <v>9306</v>
      </c>
    </row>
    <row r="4190" spans="1:3" x14ac:dyDescent="0.25">
      <c r="A4190" s="2">
        <v>44298.529166666667</v>
      </c>
      <c r="B4190" t="s">
        <v>172</v>
      </c>
      <c r="C4190" t="s">
        <v>6386</v>
      </c>
    </row>
    <row r="4191" spans="1:3" x14ac:dyDescent="0.25">
      <c r="A4191" s="2">
        <v>44298.529166666667</v>
      </c>
      <c r="B4191" t="s">
        <v>178</v>
      </c>
      <c r="C4191" t="s">
        <v>9348</v>
      </c>
    </row>
    <row r="4192" spans="1:3" x14ac:dyDescent="0.25">
      <c r="A4192" s="2">
        <v>44298.529166666667</v>
      </c>
      <c r="B4192" t="s">
        <v>178</v>
      </c>
      <c r="C4192" t="s">
        <v>9349</v>
      </c>
    </row>
    <row r="4193" spans="1:4" x14ac:dyDescent="0.25">
      <c r="A4193" s="2">
        <v>44298.529166666667</v>
      </c>
      <c r="B4193" t="s">
        <v>171</v>
      </c>
      <c r="C4193" t="s">
        <v>9385</v>
      </c>
    </row>
    <row r="4194" spans="1:4" x14ac:dyDescent="0.25">
      <c r="A4194" s="2">
        <v>44298.529166666667</v>
      </c>
      <c r="B4194" t="s">
        <v>171</v>
      </c>
      <c r="C4194" t="s">
        <v>1538</v>
      </c>
    </row>
    <row r="4195" spans="1:4" x14ac:dyDescent="0.25">
      <c r="A4195" s="2">
        <v>44298.529166666667</v>
      </c>
      <c r="B4195" t="s">
        <v>171</v>
      </c>
      <c r="C4195" t="s">
        <v>1538</v>
      </c>
    </row>
    <row r="4196" spans="1:4" x14ac:dyDescent="0.25">
      <c r="A4196" s="2">
        <v>44298.529166666667</v>
      </c>
      <c r="B4196" t="s">
        <v>171</v>
      </c>
      <c r="C4196" t="s">
        <v>9386</v>
      </c>
    </row>
    <row r="4197" spans="1:4" x14ac:dyDescent="0.25">
      <c r="A4197" s="2">
        <v>44298.529166666667</v>
      </c>
      <c r="B4197" t="s">
        <v>171</v>
      </c>
      <c r="C4197" t="s">
        <v>1538</v>
      </c>
    </row>
    <row r="4198" spans="1:4" x14ac:dyDescent="0.25">
      <c r="A4198" s="2">
        <v>44298.529166666667</v>
      </c>
      <c r="B4198" t="s">
        <v>175</v>
      </c>
      <c r="C4198" t="s">
        <v>6526</v>
      </c>
    </row>
    <row r="4199" spans="1:4" x14ac:dyDescent="0.25">
      <c r="A4199" s="2">
        <v>44298.529166666667</v>
      </c>
      <c r="B4199" t="s">
        <v>175</v>
      </c>
      <c r="C4199" t="s">
        <v>6637</v>
      </c>
    </row>
    <row r="4200" spans="1:4" x14ac:dyDescent="0.25">
      <c r="A4200" s="2">
        <v>44298.529166666667</v>
      </c>
      <c r="B4200" t="s">
        <v>175</v>
      </c>
      <c r="C4200" t="s">
        <v>6380</v>
      </c>
    </row>
    <row r="4201" spans="1:4" x14ac:dyDescent="0.25">
      <c r="A4201" s="2">
        <v>44298.529166666667</v>
      </c>
      <c r="B4201" t="s">
        <v>162</v>
      </c>
      <c r="C4201" t="s">
        <v>1249</v>
      </c>
    </row>
    <row r="4202" spans="1:4" x14ac:dyDescent="0.25">
      <c r="A4202" s="2">
        <v>44298.529166666667</v>
      </c>
      <c r="B4202" t="s">
        <v>167</v>
      </c>
      <c r="D4202" t="s">
        <v>918</v>
      </c>
    </row>
    <row r="4203" spans="1:4" x14ac:dyDescent="0.25">
      <c r="A4203" s="2">
        <v>44298.529166666667</v>
      </c>
      <c r="B4203" t="s">
        <v>966</v>
      </c>
      <c r="D4203" t="s">
        <v>885</v>
      </c>
    </row>
    <row r="4204" spans="1:4" x14ac:dyDescent="0.25">
      <c r="A4204" s="2">
        <v>44298.529166666667</v>
      </c>
      <c r="B4204" t="s">
        <v>966</v>
      </c>
      <c r="D4204" t="s">
        <v>828</v>
      </c>
    </row>
    <row r="4205" spans="1:4" x14ac:dyDescent="0.25">
      <c r="A4205" s="2">
        <v>44298.529166666667</v>
      </c>
      <c r="B4205" t="s">
        <v>966</v>
      </c>
      <c r="D4205" t="s">
        <v>971</v>
      </c>
    </row>
    <row r="4206" spans="1:4" x14ac:dyDescent="0.25">
      <c r="A4206" s="2">
        <v>44298.529166666667</v>
      </c>
      <c r="B4206" t="s">
        <v>163</v>
      </c>
      <c r="D4206" t="s">
        <v>856</v>
      </c>
    </row>
    <row r="4207" spans="1:4" x14ac:dyDescent="0.25">
      <c r="A4207" s="2">
        <v>44298.529166666667</v>
      </c>
      <c r="B4207" t="s">
        <v>170</v>
      </c>
      <c r="D4207" t="s">
        <v>902</v>
      </c>
    </row>
    <row r="4208" spans="1:4" x14ac:dyDescent="0.25">
      <c r="A4208" s="2">
        <v>44298.529166666667</v>
      </c>
      <c r="B4208" t="s">
        <v>184</v>
      </c>
      <c r="D4208" t="s">
        <v>824</v>
      </c>
    </row>
    <row r="4209" spans="1:4" x14ac:dyDescent="0.25">
      <c r="A4209" s="2">
        <v>44298.529166666667</v>
      </c>
      <c r="B4209" t="s">
        <v>168</v>
      </c>
      <c r="D4209" t="s">
        <v>896</v>
      </c>
    </row>
    <row r="4210" spans="1:4" x14ac:dyDescent="0.25">
      <c r="A4210" s="2">
        <v>44298.529166666667</v>
      </c>
      <c r="B4210" t="s">
        <v>168</v>
      </c>
      <c r="D4210" t="s">
        <v>872</v>
      </c>
    </row>
    <row r="4211" spans="1:4" x14ac:dyDescent="0.25">
      <c r="A4211" s="2">
        <v>44298.529166666667</v>
      </c>
      <c r="B4211" t="s">
        <v>168</v>
      </c>
      <c r="D4211" t="s">
        <v>868</v>
      </c>
    </row>
    <row r="4212" spans="1:4" x14ac:dyDescent="0.25">
      <c r="A4212" s="2">
        <v>44298.529166666667</v>
      </c>
      <c r="B4212" t="s">
        <v>163</v>
      </c>
      <c r="D4212" t="s">
        <v>886</v>
      </c>
    </row>
    <row r="4213" spans="1:4" x14ac:dyDescent="0.25">
      <c r="A4213" s="2">
        <v>44298.529166666667</v>
      </c>
      <c r="B4213" t="s">
        <v>163</v>
      </c>
      <c r="D4213" t="s">
        <v>898</v>
      </c>
    </row>
    <row r="4214" spans="1:4" x14ac:dyDescent="0.25">
      <c r="A4214" s="2">
        <v>44298.529166666667</v>
      </c>
      <c r="B4214" t="s">
        <v>163</v>
      </c>
      <c r="D4214" t="s">
        <v>828</v>
      </c>
    </row>
    <row r="4215" spans="1:4" x14ac:dyDescent="0.25">
      <c r="A4215" s="2">
        <v>44298.529166666667</v>
      </c>
      <c r="B4215" t="s">
        <v>163</v>
      </c>
      <c r="D4215" t="s">
        <v>892</v>
      </c>
    </row>
    <row r="4216" spans="1:4" x14ac:dyDescent="0.25">
      <c r="A4216" s="2">
        <v>44298.529166666667</v>
      </c>
      <c r="B4216" t="s">
        <v>163</v>
      </c>
      <c r="D4216" t="s">
        <v>970</v>
      </c>
    </row>
    <row r="4217" spans="1:4" x14ac:dyDescent="0.25">
      <c r="A4217" s="2">
        <v>44298.529166666667</v>
      </c>
      <c r="B4217" t="s">
        <v>164</v>
      </c>
      <c r="D4217" t="s">
        <v>822</v>
      </c>
    </row>
    <row r="4218" spans="1:4" x14ac:dyDescent="0.25">
      <c r="A4218" s="2">
        <v>44298.529166666667</v>
      </c>
      <c r="B4218" t="s">
        <v>1095</v>
      </c>
      <c r="D4218" t="s">
        <v>845</v>
      </c>
    </row>
    <row r="4219" spans="1:4" x14ac:dyDescent="0.25">
      <c r="A4219" s="2">
        <v>44298.529166666667</v>
      </c>
      <c r="B4219" t="s">
        <v>176</v>
      </c>
      <c r="D4219" t="s">
        <v>997</v>
      </c>
    </row>
    <row r="4220" spans="1:4" x14ac:dyDescent="0.25">
      <c r="A4220" s="2">
        <v>44298.529166666667</v>
      </c>
      <c r="B4220" t="s">
        <v>176</v>
      </c>
      <c r="D4220" t="s">
        <v>905</v>
      </c>
    </row>
    <row r="4221" spans="1:4" x14ac:dyDescent="0.25">
      <c r="A4221" s="2">
        <v>44298.529166666667</v>
      </c>
      <c r="B4221" t="s">
        <v>162</v>
      </c>
      <c r="D4221" t="s">
        <v>975</v>
      </c>
    </row>
    <row r="4222" spans="1:4" x14ac:dyDescent="0.25">
      <c r="A4222" s="2">
        <v>44298.529166666667</v>
      </c>
      <c r="B4222" t="s">
        <v>175</v>
      </c>
      <c r="D4222" t="s">
        <v>921</v>
      </c>
    </row>
    <row r="4223" spans="1:4" x14ac:dyDescent="0.25">
      <c r="A4223" s="2">
        <v>44298.529166666667</v>
      </c>
      <c r="B4223" t="s">
        <v>166</v>
      </c>
      <c r="D4223" t="s">
        <v>824</v>
      </c>
    </row>
    <row r="4224" spans="1:4" x14ac:dyDescent="0.25">
      <c r="A4224" s="2">
        <v>44298.529166666667</v>
      </c>
      <c r="B4224" t="s">
        <v>178</v>
      </c>
      <c r="D4224" t="s">
        <v>846</v>
      </c>
    </row>
    <row r="4225" spans="1:4" x14ac:dyDescent="0.25">
      <c r="A4225" s="2">
        <v>44298.529166666667</v>
      </c>
      <c r="B4225" t="s">
        <v>178</v>
      </c>
      <c r="D4225" t="s">
        <v>908</v>
      </c>
    </row>
    <row r="4226" spans="1:4" x14ac:dyDescent="0.25">
      <c r="A4226" s="2">
        <v>44298.529166666667</v>
      </c>
      <c r="B4226" t="s">
        <v>178</v>
      </c>
      <c r="D4226" t="s">
        <v>849</v>
      </c>
    </row>
    <row r="4227" spans="1:4" x14ac:dyDescent="0.25">
      <c r="A4227" s="2">
        <v>44298.529166666667</v>
      </c>
      <c r="B4227" t="s">
        <v>178</v>
      </c>
      <c r="D4227" t="s">
        <v>1021</v>
      </c>
    </row>
    <row r="4228" spans="1:4" x14ac:dyDescent="0.25">
      <c r="A4228" s="2">
        <v>44298.529166666667</v>
      </c>
      <c r="B4228" t="s">
        <v>172</v>
      </c>
      <c r="D4228" t="s">
        <v>1119</v>
      </c>
    </row>
    <row r="4229" spans="1:4" x14ac:dyDescent="0.25">
      <c r="A4229" s="2">
        <v>44298.529166666667</v>
      </c>
      <c r="B4229" t="s">
        <v>172</v>
      </c>
      <c r="D4229" t="s">
        <v>824</v>
      </c>
    </row>
    <row r="4230" spans="1:4" x14ac:dyDescent="0.25">
      <c r="A4230" s="2">
        <v>44298.529166666667</v>
      </c>
      <c r="B4230" t="s">
        <v>178</v>
      </c>
      <c r="D4230" t="s">
        <v>902</v>
      </c>
    </row>
    <row r="4231" spans="1:4" x14ac:dyDescent="0.25">
      <c r="A4231" s="2">
        <v>44298.529166666667</v>
      </c>
      <c r="B4231" t="s">
        <v>178</v>
      </c>
      <c r="D4231" t="s">
        <v>844</v>
      </c>
    </row>
    <row r="4232" spans="1:4" x14ac:dyDescent="0.25">
      <c r="A4232" s="2">
        <v>44298.529166666667</v>
      </c>
      <c r="B4232" t="s">
        <v>171</v>
      </c>
      <c r="D4232" t="s">
        <v>885</v>
      </c>
    </row>
    <row r="4233" spans="1:4" x14ac:dyDescent="0.25">
      <c r="A4233" s="2">
        <v>44298.529166666667</v>
      </c>
      <c r="B4233" t="s">
        <v>171</v>
      </c>
      <c r="D4233" t="s">
        <v>852</v>
      </c>
    </row>
    <row r="4234" spans="1:4" x14ac:dyDescent="0.25">
      <c r="A4234" s="2">
        <v>44298.529166666667</v>
      </c>
      <c r="B4234" t="s">
        <v>171</v>
      </c>
      <c r="D4234" t="s">
        <v>1003</v>
      </c>
    </row>
    <row r="4235" spans="1:4" x14ac:dyDescent="0.25">
      <c r="A4235" s="2">
        <v>44298.529166666667</v>
      </c>
      <c r="B4235" t="s">
        <v>171</v>
      </c>
      <c r="D4235" t="s">
        <v>828</v>
      </c>
    </row>
    <row r="4236" spans="1:4" x14ac:dyDescent="0.25">
      <c r="A4236" s="2">
        <v>44298.529166666667</v>
      </c>
      <c r="B4236" t="s">
        <v>171</v>
      </c>
      <c r="D4236" t="s">
        <v>915</v>
      </c>
    </row>
    <row r="4237" spans="1:4" x14ac:dyDescent="0.25">
      <c r="A4237" s="2">
        <v>44298.529166666667</v>
      </c>
      <c r="B4237" t="s">
        <v>175</v>
      </c>
      <c r="D4237" t="s">
        <v>841</v>
      </c>
    </row>
    <row r="4238" spans="1:4" x14ac:dyDescent="0.25">
      <c r="A4238" s="2">
        <v>44298.529166666667</v>
      </c>
      <c r="B4238" t="s">
        <v>175</v>
      </c>
      <c r="D4238" t="s">
        <v>844</v>
      </c>
    </row>
    <row r="4239" spans="1:4" x14ac:dyDescent="0.25">
      <c r="A4239" s="2">
        <v>44298.529166666667</v>
      </c>
      <c r="B4239" t="s">
        <v>175</v>
      </c>
      <c r="D4239" t="s">
        <v>845</v>
      </c>
    </row>
    <row r="4240" spans="1:4" x14ac:dyDescent="0.25">
      <c r="A4240" s="2">
        <v>44298.529166666667</v>
      </c>
      <c r="B4240" t="s">
        <v>162</v>
      </c>
      <c r="D4240" t="s">
        <v>824</v>
      </c>
    </row>
    <row r="4241" spans="1:4" x14ac:dyDescent="0.25">
      <c r="A4241" s="2">
        <v>44298.529861111114</v>
      </c>
      <c r="B4241" t="s">
        <v>966</v>
      </c>
      <c r="C4241" t="s">
        <v>6813</v>
      </c>
    </row>
    <row r="4242" spans="1:4" x14ac:dyDescent="0.25">
      <c r="A4242" s="2">
        <v>44298.529861111114</v>
      </c>
      <c r="B4242" t="s">
        <v>966</v>
      </c>
      <c r="C4242" t="s">
        <v>194</v>
      </c>
    </row>
    <row r="4243" spans="1:4" x14ac:dyDescent="0.25">
      <c r="A4243" s="2">
        <v>44298.529861111114</v>
      </c>
      <c r="B4243" t="s">
        <v>162</v>
      </c>
      <c r="C4243" t="s">
        <v>7015</v>
      </c>
    </row>
    <row r="4244" spans="1:4" x14ac:dyDescent="0.25">
      <c r="A4244" s="2">
        <v>44298.529861111114</v>
      </c>
      <c r="B4244" t="s">
        <v>184</v>
      </c>
      <c r="C4244" t="s">
        <v>7610</v>
      </c>
    </row>
    <row r="4245" spans="1:4" x14ac:dyDescent="0.25">
      <c r="A4245" s="2">
        <v>44298.529861111114</v>
      </c>
      <c r="B4245" t="s">
        <v>175</v>
      </c>
      <c r="C4245" t="s">
        <v>9045</v>
      </c>
    </row>
    <row r="4246" spans="1:4" x14ac:dyDescent="0.25">
      <c r="A4246" s="2">
        <v>44298.529861111114</v>
      </c>
      <c r="B4246" t="s">
        <v>166</v>
      </c>
      <c r="C4246" t="s">
        <v>7070</v>
      </c>
    </row>
    <row r="4247" spans="1:4" x14ac:dyDescent="0.25">
      <c r="A4247" s="2">
        <v>44298.529861111114</v>
      </c>
      <c r="B4247" t="s">
        <v>172</v>
      </c>
      <c r="C4247" t="s">
        <v>9306</v>
      </c>
    </row>
    <row r="4248" spans="1:4" x14ac:dyDescent="0.25">
      <c r="A4248" s="2">
        <v>44298.529861111114</v>
      </c>
      <c r="B4248" t="s">
        <v>172</v>
      </c>
      <c r="C4248" t="s">
        <v>6380</v>
      </c>
    </row>
    <row r="4249" spans="1:4" x14ac:dyDescent="0.25">
      <c r="A4249" s="2">
        <v>44298.529861111114</v>
      </c>
      <c r="B4249" t="s">
        <v>172</v>
      </c>
      <c r="C4249" t="s">
        <v>6380</v>
      </c>
    </row>
    <row r="4250" spans="1:4" x14ac:dyDescent="0.25">
      <c r="A4250" s="2">
        <v>44298.529861111114</v>
      </c>
      <c r="B4250" t="s">
        <v>172</v>
      </c>
      <c r="C4250" t="s">
        <v>9307</v>
      </c>
    </row>
    <row r="4251" spans="1:4" x14ac:dyDescent="0.25">
      <c r="A4251" s="2">
        <v>44298.529861111114</v>
      </c>
      <c r="B4251" t="s">
        <v>178</v>
      </c>
      <c r="C4251" t="s">
        <v>7606</v>
      </c>
    </row>
    <row r="4252" spans="1:4" x14ac:dyDescent="0.25">
      <c r="A4252" s="2">
        <v>44298.529861111114</v>
      </c>
      <c r="B4252" t="s">
        <v>178</v>
      </c>
      <c r="C4252" t="s">
        <v>9350</v>
      </c>
    </row>
    <row r="4253" spans="1:4" x14ac:dyDescent="0.25">
      <c r="A4253" s="2">
        <v>44298.529861111114</v>
      </c>
      <c r="B4253" t="s">
        <v>175</v>
      </c>
      <c r="C4253" t="s">
        <v>9463</v>
      </c>
    </row>
    <row r="4254" spans="1:4" x14ac:dyDescent="0.25">
      <c r="A4254" s="2">
        <v>44298.529861111114</v>
      </c>
      <c r="B4254" t="s">
        <v>175</v>
      </c>
      <c r="C4254" t="s">
        <v>6380</v>
      </c>
    </row>
    <row r="4255" spans="1:4" x14ac:dyDescent="0.25">
      <c r="A4255" s="2">
        <v>44298.529861111114</v>
      </c>
      <c r="B4255" t="s">
        <v>966</v>
      </c>
      <c r="D4255" t="s">
        <v>972</v>
      </c>
    </row>
    <row r="4256" spans="1:4" x14ac:dyDescent="0.25">
      <c r="A4256" s="2">
        <v>44298.529861111114</v>
      </c>
      <c r="B4256" t="s">
        <v>966</v>
      </c>
      <c r="D4256" t="s">
        <v>973</v>
      </c>
    </row>
    <row r="4257" spans="1:4" x14ac:dyDescent="0.25">
      <c r="A4257" s="2">
        <v>44298.529861111114</v>
      </c>
      <c r="B4257" t="s">
        <v>162</v>
      </c>
      <c r="D4257" t="s">
        <v>844</v>
      </c>
    </row>
    <row r="4258" spans="1:4" x14ac:dyDescent="0.25">
      <c r="A4258" s="2">
        <v>44298.529861111114</v>
      </c>
      <c r="B4258" t="s">
        <v>184</v>
      </c>
      <c r="D4258" t="s">
        <v>827</v>
      </c>
    </row>
    <row r="4259" spans="1:4" x14ac:dyDescent="0.25">
      <c r="A4259" s="2">
        <v>44298.529861111114</v>
      </c>
      <c r="B4259" t="s">
        <v>175</v>
      </c>
      <c r="D4259" t="s">
        <v>850</v>
      </c>
    </row>
    <row r="4260" spans="1:4" x14ac:dyDescent="0.25">
      <c r="A4260" s="2">
        <v>44298.529861111114</v>
      </c>
      <c r="B4260" t="s">
        <v>166</v>
      </c>
      <c r="D4260" t="s">
        <v>902</v>
      </c>
    </row>
    <row r="4261" spans="1:4" x14ac:dyDescent="0.25">
      <c r="A4261" s="2">
        <v>44298.529861111114</v>
      </c>
      <c r="B4261" t="s">
        <v>172</v>
      </c>
      <c r="D4261" t="s">
        <v>834</v>
      </c>
    </row>
    <row r="4262" spans="1:4" x14ac:dyDescent="0.25">
      <c r="A4262" s="2">
        <v>44298.529861111114</v>
      </c>
      <c r="B4262" t="s">
        <v>172</v>
      </c>
      <c r="D4262" t="s">
        <v>835</v>
      </c>
    </row>
    <row r="4263" spans="1:4" x14ac:dyDescent="0.25">
      <c r="A4263" s="2">
        <v>44298.529861111114</v>
      </c>
      <c r="B4263" t="s">
        <v>172</v>
      </c>
      <c r="D4263" t="s">
        <v>996</v>
      </c>
    </row>
    <row r="4264" spans="1:4" x14ac:dyDescent="0.25">
      <c r="A4264" s="2">
        <v>44298.529861111114</v>
      </c>
      <c r="B4264" t="s">
        <v>172</v>
      </c>
      <c r="D4264" t="s">
        <v>955</v>
      </c>
    </row>
    <row r="4265" spans="1:4" x14ac:dyDescent="0.25">
      <c r="A4265" s="2">
        <v>44298.529861111114</v>
      </c>
      <c r="B4265" t="s">
        <v>178</v>
      </c>
      <c r="D4265" t="s">
        <v>845</v>
      </c>
    </row>
    <row r="4266" spans="1:4" x14ac:dyDescent="0.25">
      <c r="A4266" s="2">
        <v>44298.529861111114</v>
      </c>
      <c r="B4266" t="s">
        <v>178</v>
      </c>
      <c r="D4266" t="s">
        <v>995</v>
      </c>
    </row>
    <row r="4267" spans="1:4" x14ac:dyDescent="0.25">
      <c r="A4267" s="2">
        <v>44298.529861111114</v>
      </c>
      <c r="B4267" t="s">
        <v>175</v>
      </c>
      <c r="D4267" t="s">
        <v>995</v>
      </c>
    </row>
    <row r="4268" spans="1:4" x14ac:dyDescent="0.25">
      <c r="A4268" s="2">
        <v>44298.529861111114</v>
      </c>
      <c r="B4268" t="s">
        <v>175</v>
      </c>
      <c r="D4268" t="s">
        <v>971</v>
      </c>
    </row>
    <row r="4269" spans="1:4" x14ac:dyDescent="0.25">
      <c r="A4269" s="2">
        <v>44298.530555555553</v>
      </c>
      <c r="B4269" t="s">
        <v>185</v>
      </c>
      <c r="C4269" t="s">
        <v>391</v>
      </c>
    </row>
    <row r="4270" spans="1:4" x14ac:dyDescent="0.25">
      <c r="A4270" s="2">
        <v>44298.530555555553</v>
      </c>
      <c r="B4270" t="s">
        <v>966</v>
      </c>
      <c r="C4270" t="s">
        <v>6995</v>
      </c>
    </row>
    <row r="4271" spans="1:4" x14ac:dyDescent="0.25">
      <c r="A4271" s="2">
        <v>44298.530555555553</v>
      </c>
      <c r="B4271" t="s">
        <v>966</v>
      </c>
      <c r="C4271" t="s">
        <v>194</v>
      </c>
    </row>
    <row r="4272" spans="1:4" x14ac:dyDescent="0.25">
      <c r="A4272" s="2">
        <v>44298.530555555553</v>
      </c>
      <c r="B4272" t="s">
        <v>966</v>
      </c>
      <c r="C4272" t="s">
        <v>194</v>
      </c>
    </row>
    <row r="4273" spans="1:4" x14ac:dyDescent="0.25">
      <c r="A4273" s="2">
        <v>44298.530555555553</v>
      </c>
      <c r="B4273" t="s">
        <v>172</v>
      </c>
      <c r="C4273" t="s">
        <v>9308</v>
      </c>
    </row>
    <row r="4274" spans="1:4" x14ac:dyDescent="0.25">
      <c r="A4274" s="2">
        <v>44298.530555555553</v>
      </c>
      <c r="B4274" t="s">
        <v>172</v>
      </c>
      <c r="C4274" t="s">
        <v>9309</v>
      </c>
    </row>
    <row r="4275" spans="1:4" x14ac:dyDescent="0.25">
      <c r="A4275" s="2">
        <v>44298.530555555553</v>
      </c>
      <c r="B4275" t="s">
        <v>185</v>
      </c>
      <c r="D4275" t="s">
        <v>828</v>
      </c>
    </row>
    <row r="4276" spans="1:4" x14ac:dyDescent="0.25">
      <c r="A4276" s="2">
        <v>44298.530555555553</v>
      </c>
      <c r="B4276" t="s">
        <v>966</v>
      </c>
      <c r="D4276" t="s">
        <v>844</v>
      </c>
    </row>
    <row r="4277" spans="1:4" x14ac:dyDescent="0.25">
      <c r="A4277" s="2">
        <v>44298.530555555553</v>
      </c>
      <c r="B4277" t="s">
        <v>966</v>
      </c>
      <c r="D4277" t="s">
        <v>974</v>
      </c>
    </row>
    <row r="4278" spans="1:4" x14ac:dyDescent="0.25">
      <c r="A4278" s="2">
        <v>44298.530555555553</v>
      </c>
      <c r="B4278" t="s">
        <v>966</v>
      </c>
      <c r="D4278" t="s">
        <v>975</v>
      </c>
    </row>
    <row r="4279" spans="1:4" x14ac:dyDescent="0.25">
      <c r="A4279" s="2">
        <v>44298.530555555553</v>
      </c>
      <c r="B4279" t="s">
        <v>172</v>
      </c>
      <c r="D4279" t="s">
        <v>902</v>
      </c>
    </row>
    <row r="4280" spans="1:4" x14ac:dyDescent="0.25">
      <c r="A4280" s="2">
        <v>44298.530555555553</v>
      </c>
      <c r="B4280" t="s">
        <v>172</v>
      </c>
      <c r="D4280" t="s">
        <v>952</v>
      </c>
    </row>
    <row r="4281" spans="1:4" x14ac:dyDescent="0.25">
      <c r="A4281" s="2">
        <v>44298.53125</v>
      </c>
      <c r="B4281" t="s">
        <v>172</v>
      </c>
      <c r="C4281" t="s">
        <v>9310</v>
      </c>
    </row>
    <row r="4282" spans="1:4" x14ac:dyDescent="0.25">
      <c r="A4282" s="2">
        <v>44298.53125</v>
      </c>
      <c r="B4282" t="s">
        <v>172</v>
      </c>
      <c r="C4282" t="s">
        <v>9311</v>
      </c>
    </row>
    <row r="4283" spans="1:4" x14ac:dyDescent="0.25">
      <c r="A4283" s="2">
        <v>44298.53125</v>
      </c>
      <c r="B4283" t="s">
        <v>172</v>
      </c>
      <c r="C4283" t="s">
        <v>6380</v>
      </c>
    </row>
    <row r="4284" spans="1:4" x14ac:dyDescent="0.25">
      <c r="A4284" s="2">
        <v>44298.53125</v>
      </c>
      <c r="B4284" t="s">
        <v>172</v>
      </c>
      <c r="D4284" t="s">
        <v>899</v>
      </c>
    </row>
    <row r="4285" spans="1:4" x14ac:dyDescent="0.25">
      <c r="A4285" s="2">
        <v>44298.53125</v>
      </c>
      <c r="B4285" t="s">
        <v>172</v>
      </c>
      <c r="D4285" t="s">
        <v>852</v>
      </c>
    </row>
    <row r="4286" spans="1:4" x14ac:dyDescent="0.25">
      <c r="A4286" s="2">
        <v>44298.53125</v>
      </c>
      <c r="B4286" t="s">
        <v>172</v>
      </c>
      <c r="D4286" t="s">
        <v>901</v>
      </c>
    </row>
    <row r="4287" spans="1:4" x14ac:dyDescent="0.25">
      <c r="A4287" s="2">
        <v>44298.531944444447</v>
      </c>
      <c r="B4287" t="s">
        <v>185</v>
      </c>
      <c r="C4287" t="s">
        <v>8523</v>
      </c>
    </row>
    <row r="4288" spans="1:4" x14ac:dyDescent="0.25">
      <c r="A4288" s="2">
        <v>44298.531944444447</v>
      </c>
      <c r="B4288" t="s">
        <v>185</v>
      </c>
      <c r="C4288" t="s">
        <v>8524</v>
      </c>
    </row>
    <row r="4289" spans="1:4" x14ac:dyDescent="0.25">
      <c r="A4289" s="2">
        <v>44298.531944444447</v>
      </c>
      <c r="B4289" t="s">
        <v>172</v>
      </c>
      <c r="C4289" t="s">
        <v>9312</v>
      </c>
    </row>
    <row r="4290" spans="1:4" x14ac:dyDescent="0.25">
      <c r="A4290" s="2">
        <v>44298.531944444447</v>
      </c>
      <c r="B4290" t="s">
        <v>172</v>
      </c>
      <c r="C4290" t="s">
        <v>6637</v>
      </c>
    </row>
    <row r="4291" spans="1:4" x14ac:dyDescent="0.25">
      <c r="A4291" s="2">
        <v>44298.531944444447</v>
      </c>
      <c r="B4291" t="s">
        <v>172</v>
      </c>
      <c r="C4291" t="s">
        <v>6380</v>
      </c>
    </row>
    <row r="4292" spans="1:4" x14ac:dyDescent="0.25">
      <c r="A4292" s="2">
        <v>44298.531944444447</v>
      </c>
      <c r="B4292" t="s">
        <v>185</v>
      </c>
      <c r="D4292" t="s">
        <v>821</v>
      </c>
    </row>
    <row r="4293" spans="1:4" x14ac:dyDescent="0.25">
      <c r="A4293" s="2">
        <v>44298.531944444447</v>
      </c>
      <c r="B4293" t="s">
        <v>185</v>
      </c>
      <c r="D4293" t="s">
        <v>906</v>
      </c>
    </row>
    <row r="4294" spans="1:4" x14ac:dyDescent="0.25">
      <c r="A4294" s="2">
        <v>44298.531944444447</v>
      </c>
      <c r="B4294" t="s">
        <v>172</v>
      </c>
      <c r="D4294" t="s">
        <v>897</v>
      </c>
    </row>
    <row r="4295" spans="1:4" x14ac:dyDescent="0.25">
      <c r="A4295" s="2">
        <v>44298.531944444447</v>
      </c>
      <c r="B4295" t="s">
        <v>172</v>
      </c>
      <c r="D4295" t="s">
        <v>886</v>
      </c>
    </row>
    <row r="4296" spans="1:4" x14ac:dyDescent="0.25">
      <c r="A4296" s="2">
        <v>44298.531944444447</v>
      </c>
      <c r="B4296" t="s">
        <v>172</v>
      </c>
      <c r="D4296" t="s">
        <v>898</v>
      </c>
    </row>
    <row r="4297" spans="1:4" x14ac:dyDescent="0.25">
      <c r="A4297" s="2">
        <v>44298.532638888886</v>
      </c>
      <c r="B4297" t="s">
        <v>162</v>
      </c>
      <c r="C4297" t="s">
        <v>1249</v>
      </c>
    </row>
    <row r="4298" spans="1:4" x14ac:dyDescent="0.25">
      <c r="A4298" s="2">
        <v>44298.532638888886</v>
      </c>
      <c r="B4298" t="s">
        <v>162</v>
      </c>
      <c r="C4298" t="s">
        <v>1249</v>
      </c>
    </row>
    <row r="4299" spans="1:4" x14ac:dyDescent="0.25">
      <c r="A4299" s="2">
        <v>44298.532638888886</v>
      </c>
      <c r="B4299" t="s">
        <v>162</v>
      </c>
      <c r="C4299" t="s">
        <v>9871</v>
      </c>
    </row>
    <row r="4300" spans="1:4" x14ac:dyDescent="0.25">
      <c r="A4300" s="2">
        <v>44298.532638888886</v>
      </c>
      <c r="B4300" t="s">
        <v>162</v>
      </c>
      <c r="C4300" t="s">
        <v>6386</v>
      </c>
    </row>
    <row r="4301" spans="1:4" x14ac:dyDescent="0.25">
      <c r="A4301" s="2">
        <v>44298.532638888886</v>
      </c>
      <c r="B4301" t="s">
        <v>162</v>
      </c>
      <c r="D4301" t="s">
        <v>875</v>
      </c>
    </row>
    <row r="4302" spans="1:4" x14ac:dyDescent="0.25">
      <c r="A4302" s="2">
        <v>44298.532638888886</v>
      </c>
      <c r="B4302" t="s">
        <v>162</v>
      </c>
      <c r="D4302" t="s">
        <v>820</v>
      </c>
    </row>
    <row r="4303" spans="1:4" x14ac:dyDescent="0.25">
      <c r="A4303" s="2">
        <v>44298.532638888886</v>
      </c>
      <c r="B4303" t="s">
        <v>162</v>
      </c>
      <c r="D4303" t="s">
        <v>939</v>
      </c>
    </row>
    <row r="4304" spans="1:4" x14ac:dyDescent="0.25">
      <c r="A4304" s="2">
        <v>44298.532638888886</v>
      </c>
      <c r="B4304" t="s">
        <v>162</v>
      </c>
      <c r="D4304" t="s">
        <v>822</v>
      </c>
    </row>
    <row r="4305" spans="1:4" x14ac:dyDescent="0.25">
      <c r="A4305" s="2">
        <v>44298.533333333333</v>
      </c>
      <c r="B4305" t="s">
        <v>162</v>
      </c>
      <c r="C4305" t="s">
        <v>9872</v>
      </c>
    </row>
    <row r="4306" spans="1:4" x14ac:dyDescent="0.25">
      <c r="A4306" s="2">
        <v>44298.533333333333</v>
      </c>
      <c r="B4306" t="s">
        <v>162</v>
      </c>
      <c r="C4306" t="s">
        <v>6386</v>
      </c>
    </row>
    <row r="4307" spans="1:4" x14ac:dyDescent="0.25">
      <c r="A4307" s="2">
        <v>44298.533333333333</v>
      </c>
      <c r="B4307" t="s">
        <v>162</v>
      </c>
      <c r="C4307" t="s">
        <v>8683</v>
      </c>
    </row>
    <row r="4308" spans="1:4" x14ac:dyDescent="0.25">
      <c r="A4308" s="2">
        <v>44298.533333333333</v>
      </c>
      <c r="B4308" t="s">
        <v>162</v>
      </c>
      <c r="D4308" t="s">
        <v>928</v>
      </c>
    </row>
    <row r="4309" spans="1:4" x14ac:dyDescent="0.25">
      <c r="A4309" s="2">
        <v>44298.533333333333</v>
      </c>
      <c r="B4309" t="s">
        <v>162</v>
      </c>
      <c r="D4309" t="s">
        <v>824</v>
      </c>
    </row>
    <row r="4310" spans="1:4" x14ac:dyDescent="0.25">
      <c r="A4310" s="2">
        <v>44298.533333333333</v>
      </c>
      <c r="B4310" t="s">
        <v>162</v>
      </c>
      <c r="D4310" t="s">
        <v>846</v>
      </c>
    </row>
    <row r="4311" spans="1:4" x14ac:dyDescent="0.25">
      <c r="A4311" s="2">
        <v>44298.53402777778</v>
      </c>
      <c r="B4311" t="s">
        <v>162</v>
      </c>
      <c r="C4311" t="s">
        <v>9873</v>
      </c>
    </row>
    <row r="4312" spans="1:4" x14ac:dyDescent="0.25">
      <c r="A4312" s="2">
        <v>44298.53402777778</v>
      </c>
      <c r="B4312" t="s">
        <v>162</v>
      </c>
      <c r="C4312" t="s">
        <v>9874</v>
      </c>
    </row>
    <row r="4313" spans="1:4" x14ac:dyDescent="0.25">
      <c r="A4313" s="2">
        <v>44298.53402777778</v>
      </c>
      <c r="B4313" t="s">
        <v>162</v>
      </c>
      <c r="D4313" t="s">
        <v>891</v>
      </c>
    </row>
    <row r="4314" spans="1:4" x14ac:dyDescent="0.25">
      <c r="A4314" s="2">
        <v>44298.53402777778</v>
      </c>
      <c r="B4314" t="s">
        <v>162</v>
      </c>
      <c r="D4314" t="s">
        <v>848</v>
      </c>
    </row>
    <row r="4315" spans="1:4" x14ac:dyDescent="0.25">
      <c r="A4315" s="2">
        <v>44298.534722222219</v>
      </c>
      <c r="B4315" t="s">
        <v>162</v>
      </c>
      <c r="C4315" t="s">
        <v>9875</v>
      </c>
    </row>
    <row r="4316" spans="1:4" x14ac:dyDescent="0.25">
      <c r="A4316" s="2">
        <v>44298.534722222219</v>
      </c>
      <c r="B4316" t="s">
        <v>162</v>
      </c>
      <c r="C4316" t="s">
        <v>9876</v>
      </c>
    </row>
    <row r="4317" spans="1:4" x14ac:dyDescent="0.25">
      <c r="A4317" s="2">
        <v>44298.534722222219</v>
      </c>
      <c r="B4317" t="s">
        <v>162</v>
      </c>
      <c r="D4317" t="s">
        <v>849</v>
      </c>
    </row>
    <row r="4318" spans="1:4" x14ac:dyDescent="0.25">
      <c r="A4318" s="2">
        <v>44298.534722222219</v>
      </c>
      <c r="B4318" t="s">
        <v>162</v>
      </c>
      <c r="D4318" t="s">
        <v>885</v>
      </c>
    </row>
    <row r="4319" spans="1:4" x14ac:dyDescent="0.25">
      <c r="A4319" s="2">
        <v>44298.553472222222</v>
      </c>
      <c r="B4319" t="s">
        <v>162</v>
      </c>
      <c r="C4319" t="s">
        <v>1249</v>
      </c>
    </row>
    <row r="4320" spans="1:4" x14ac:dyDescent="0.25">
      <c r="A4320" s="2">
        <v>44298.553472222222</v>
      </c>
      <c r="B4320" t="s">
        <v>162</v>
      </c>
      <c r="C4320" t="s">
        <v>1249</v>
      </c>
    </row>
    <row r="4321" spans="1:4" x14ac:dyDescent="0.25">
      <c r="A4321" s="2">
        <v>44298.553472222222</v>
      </c>
      <c r="B4321" t="s">
        <v>162</v>
      </c>
      <c r="C4321" t="s">
        <v>1249</v>
      </c>
    </row>
    <row r="4322" spans="1:4" x14ac:dyDescent="0.25">
      <c r="A4322" s="2">
        <v>44298.553472222222</v>
      </c>
      <c r="B4322" t="s">
        <v>162</v>
      </c>
      <c r="C4322" t="s">
        <v>1249</v>
      </c>
    </row>
    <row r="4323" spans="1:4" x14ac:dyDescent="0.25">
      <c r="A4323" s="2">
        <v>44298.553472222222</v>
      </c>
      <c r="B4323" t="s">
        <v>183</v>
      </c>
      <c r="C4323" t="s">
        <v>1249</v>
      </c>
    </row>
    <row r="4324" spans="1:4" x14ac:dyDescent="0.25">
      <c r="A4324" s="2">
        <v>44298.553472222222</v>
      </c>
      <c r="B4324" t="s">
        <v>165</v>
      </c>
      <c r="C4324" t="s">
        <v>8767</v>
      </c>
    </row>
    <row r="4325" spans="1:4" x14ac:dyDescent="0.25">
      <c r="A4325" s="2">
        <v>44298.553472222222</v>
      </c>
      <c r="B4325" t="s">
        <v>169</v>
      </c>
      <c r="C4325" t="s">
        <v>1249</v>
      </c>
    </row>
    <row r="4326" spans="1:4" x14ac:dyDescent="0.25">
      <c r="A4326" s="2">
        <v>44298.553472222222</v>
      </c>
      <c r="B4326" t="s">
        <v>162</v>
      </c>
      <c r="C4326" t="s">
        <v>194</v>
      </c>
    </row>
    <row r="4327" spans="1:4" x14ac:dyDescent="0.25">
      <c r="A4327" s="2">
        <v>44298.553472222222</v>
      </c>
      <c r="B4327" t="s">
        <v>165</v>
      </c>
      <c r="C4327" t="s">
        <v>1249</v>
      </c>
    </row>
    <row r="4328" spans="1:4" x14ac:dyDescent="0.25">
      <c r="A4328" s="2">
        <v>44298.553472222222</v>
      </c>
      <c r="B4328" t="s">
        <v>163</v>
      </c>
      <c r="C4328" t="s">
        <v>6396</v>
      </c>
    </row>
    <row r="4329" spans="1:4" x14ac:dyDescent="0.25">
      <c r="A4329" s="2">
        <v>44298.553472222222</v>
      </c>
      <c r="B4329" t="s">
        <v>183</v>
      </c>
      <c r="C4329" t="s">
        <v>1249</v>
      </c>
    </row>
    <row r="4330" spans="1:4" x14ac:dyDescent="0.25">
      <c r="A4330" s="2">
        <v>44298.553472222222</v>
      </c>
      <c r="B4330" t="s">
        <v>183</v>
      </c>
      <c r="C4330" t="s">
        <v>1249</v>
      </c>
    </row>
    <row r="4331" spans="1:4" x14ac:dyDescent="0.25">
      <c r="A4331" s="2">
        <v>44298.553472222222</v>
      </c>
      <c r="B4331" t="s">
        <v>1076</v>
      </c>
      <c r="C4331" t="s">
        <v>6396</v>
      </c>
    </row>
    <row r="4332" spans="1:4" x14ac:dyDescent="0.25">
      <c r="A4332" s="2">
        <v>44298.553472222222</v>
      </c>
      <c r="B4332" t="s">
        <v>185</v>
      </c>
      <c r="C4332" t="s">
        <v>1249</v>
      </c>
    </row>
    <row r="4333" spans="1:4" x14ac:dyDescent="0.25">
      <c r="A4333" s="2">
        <v>44298.553472222222</v>
      </c>
      <c r="B4333" t="s">
        <v>1076</v>
      </c>
      <c r="C4333" t="s">
        <v>1249</v>
      </c>
    </row>
    <row r="4334" spans="1:4" x14ac:dyDescent="0.25">
      <c r="A4334" s="2">
        <v>44298.553472222222</v>
      </c>
      <c r="B4334" t="s">
        <v>3</v>
      </c>
      <c r="C4334" t="s">
        <v>1249</v>
      </c>
    </row>
    <row r="4335" spans="1:4" x14ac:dyDescent="0.25">
      <c r="A4335" s="2">
        <v>44298.553472222222</v>
      </c>
      <c r="B4335" t="s">
        <v>178</v>
      </c>
      <c r="C4335" t="s">
        <v>1249</v>
      </c>
    </row>
    <row r="4336" spans="1:4" x14ac:dyDescent="0.25">
      <c r="A4336" s="2">
        <v>44298.553472222222</v>
      </c>
      <c r="B4336" t="s">
        <v>162</v>
      </c>
      <c r="D4336" t="s">
        <v>875</v>
      </c>
    </row>
    <row r="4337" spans="1:4" x14ac:dyDescent="0.25">
      <c r="A4337" s="2">
        <v>44298.553472222222</v>
      </c>
      <c r="B4337" t="s">
        <v>162</v>
      </c>
      <c r="D4337" t="s">
        <v>875</v>
      </c>
    </row>
    <row r="4338" spans="1:4" x14ac:dyDescent="0.25">
      <c r="A4338" s="2">
        <v>44298.553472222222</v>
      </c>
      <c r="B4338" t="s">
        <v>162</v>
      </c>
      <c r="D4338" t="s">
        <v>875</v>
      </c>
    </row>
    <row r="4339" spans="1:4" x14ac:dyDescent="0.25">
      <c r="A4339" s="2">
        <v>44298.553472222222</v>
      </c>
      <c r="B4339" t="s">
        <v>162</v>
      </c>
      <c r="D4339" t="s">
        <v>875</v>
      </c>
    </row>
    <row r="4340" spans="1:4" x14ac:dyDescent="0.25">
      <c r="A4340" s="2">
        <v>44298.553472222222</v>
      </c>
      <c r="B4340" t="s">
        <v>183</v>
      </c>
      <c r="D4340" t="s">
        <v>943</v>
      </c>
    </row>
    <row r="4341" spans="1:4" x14ac:dyDescent="0.25">
      <c r="A4341" s="2">
        <v>44298.553472222222</v>
      </c>
      <c r="B4341" t="s">
        <v>165</v>
      </c>
      <c r="D4341" t="s">
        <v>837</v>
      </c>
    </row>
    <row r="4342" spans="1:4" x14ac:dyDescent="0.25">
      <c r="A4342" s="2">
        <v>44298.553472222222</v>
      </c>
      <c r="B4342" t="s">
        <v>169</v>
      </c>
      <c r="D4342" t="s">
        <v>977</v>
      </c>
    </row>
    <row r="4343" spans="1:4" x14ac:dyDescent="0.25">
      <c r="A4343" s="2">
        <v>44298.553472222222</v>
      </c>
      <c r="B4343" t="s">
        <v>162</v>
      </c>
      <c r="D4343" t="s">
        <v>875</v>
      </c>
    </row>
    <row r="4344" spans="1:4" x14ac:dyDescent="0.25">
      <c r="A4344" s="2">
        <v>44298.553472222222</v>
      </c>
      <c r="B4344" t="s">
        <v>165</v>
      </c>
      <c r="D4344" t="s">
        <v>837</v>
      </c>
    </row>
    <row r="4345" spans="1:4" x14ac:dyDescent="0.25">
      <c r="A4345" s="2">
        <v>44298.553472222222</v>
      </c>
      <c r="B4345" t="s">
        <v>163</v>
      </c>
      <c r="D4345" t="s">
        <v>956</v>
      </c>
    </row>
    <row r="4346" spans="1:4" x14ac:dyDescent="0.25">
      <c r="A4346" s="2">
        <v>44298.553472222222</v>
      </c>
      <c r="B4346" t="s">
        <v>183</v>
      </c>
      <c r="D4346" t="s">
        <v>943</v>
      </c>
    </row>
    <row r="4347" spans="1:4" x14ac:dyDescent="0.25">
      <c r="A4347" s="2">
        <v>44298.553472222222</v>
      </c>
      <c r="B4347" t="s">
        <v>183</v>
      </c>
      <c r="D4347" t="s">
        <v>820</v>
      </c>
    </row>
    <row r="4348" spans="1:4" x14ac:dyDescent="0.25">
      <c r="A4348" s="2">
        <v>44298.553472222222</v>
      </c>
      <c r="B4348" t="s">
        <v>1076</v>
      </c>
      <c r="D4348" t="s">
        <v>1144</v>
      </c>
    </row>
    <row r="4349" spans="1:4" x14ac:dyDescent="0.25">
      <c r="A4349" s="2">
        <v>44298.553472222222</v>
      </c>
      <c r="B4349" t="s">
        <v>185</v>
      </c>
      <c r="D4349" t="s">
        <v>819</v>
      </c>
    </row>
    <row r="4350" spans="1:4" x14ac:dyDescent="0.25">
      <c r="A4350" s="2">
        <v>44298.553472222222</v>
      </c>
      <c r="B4350" t="s">
        <v>1076</v>
      </c>
      <c r="D4350" t="s">
        <v>1144</v>
      </c>
    </row>
    <row r="4351" spans="1:4" x14ac:dyDescent="0.25">
      <c r="A4351" s="2">
        <v>44298.553472222222</v>
      </c>
      <c r="B4351" t="s">
        <v>3</v>
      </c>
      <c r="D4351" t="s">
        <v>888</v>
      </c>
    </row>
    <row r="4352" spans="1:4" x14ac:dyDescent="0.25">
      <c r="A4352" s="2">
        <v>44298.553472222222</v>
      </c>
      <c r="B4352" t="s">
        <v>178</v>
      </c>
      <c r="D4352" t="s">
        <v>873</v>
      </c>
    </row>
    <row r="4353" spans="1:3" x14ac:dyDescent="0.25">
      <c r="A4353" s="2">
        <v>44298.554166666669</v>
      </c>
      <c r="B4353" t="s">
        <v>162</v>
      </c>
      <c r="C4353" t="s">
        <v>4482</v>
      </c>
    </row>
    <row r="4354" spans="1:3" x14ac:dyDescent="0.25">
      <c r="A4354" s="2">
        <v>44298.554166666669</v>
      </c>
      <c r="B4354" t="s">
        <v>163</v>
      </c>
      <c r="C4354" t="s">
        <v>1249</v>
      </c>
    </row>
    <row r="4355" spans="1:3" x14ac:dyDescent="0.25">
      <c r="A4355" s="2">
        <v>44298.554166666669</v>
      </c>
      <c r="B4355" t="s">
        <v>179</v>
      </c>
      <c r="C4355" t="s">
        <v>1249</v>
      </c>
    </row>
    <row r="4356" spans="1:3" x14ac:dyDescent="0.25">
      <c r="A4356" s="2">
        <v>44298.554166666669</v>
      </c>
      <c r="B4356" t="s">
        <v>162</v>
      </c>
      <c r="C4356" t="s">
        <v>7195</v>
      </c>
    </row>
    <row r="4357" spans="1:3" x14ac:dyDescent="0.25">
      <c r="A4357" s="2">
        <v>44298.554166666669</v>
      </c>
      <c r="B4357" t="s">
        <v>162</v>
      </c>
      <c r="C4357" t="s">
        <v>7546</v>
      </c>
    </row>
    <row r="4358" spans="1:3" x14ac:dyDescent="0.25">
      <c r="A4358" s="2">
        <v>44298.554166666669</v>
      </c>
      <c r="B4358" t="s">
        <v>162</v>
      </c>
      <c r="C4358" t="s">
        <v>6386</v>
      </c>
    </row>
    <row r="4359" spans="1:3" x14ac:dyDescent="0.25">
      <c r="A4359" s="2">
        <v>44298.554166666669</v>
      </c>
      <c r="B4359" t="s">
        <v>162</v>
      </c>
      <c r="C4359" t="s">
        <v>1249</v>
      </c>
    </row>
    <row r="4360" spans="1:3" x14ac:dyDescent="0.25">
      <c r="A4360" s="2">
        <v>44298.554166666669</v>
      </c>
      <c r="B4360" t="s">
        <v>183</v>
      </c>
      <c r="C4360" t="s">
        <v>1249</v>
      </c>
    </row>
    <row r="4361" spans="1:3" x14ac:dyDescent="0.25">
      <c r="A4361" s="2">
        <v>44298.554166666669</v>
      </c>
      <c r="B4361" t="s">
        <v>851</v>
      </c>
      <c r="C4361" t="s">
        <v>1249</v>
      </c>
    </row>
    <row r="4362" spans="1:3" x14ac:dyDescent="0.25">
      <c r="A4362" s="2">
        <v>44298.554166666669</v>
      </c>
      <c r="B4362" t="s">
        <v>165</v>
      </c>
      <c r="C4362" t="s">
        <v>1249</v>
      </c>
    </row>
    <row r="4363" spans="1:3" x14ac:dyDescent="0.25">
      <c r="A4363" s="2">
        <v>44298.554166666669</v>
      </c>
      <c r="B4363" t="s">
        <v>169</v>
      </c>
      <c r="C4363" t="s">
        <v>1249</v>
      </c>
    </row>
    <row r="4364" spans="1:3" x14ac:dyDescent="0.25">
      <c r="A4364" s="2">
        <v>44298.554166666669</v>
      </c>
      <c r="B4364" t="s">
        <v>173</v>
      </c>
      <c r="C4364" t="s">
        <v>6443</v>
      </c>
    </row>
    <row r="4365" spans="1:3" x14ac:dyDescent="0.25">
      <c r="A4365" s="2">
        <v>44298.554166666669</v>
      </c>
      <c r="B4365" t="s">
        <v>162</v>
      </c>
      <c r="C4365" t="s">
        <v>1249</v>
      </c>
    </row>
    <row r="4366" spans="1:3" x14ac:dyDescent="0.25">
      <c r="A4366" s="2">
        <v>44298.554166666669</v>
      </c>
      <c r="B4366" t="s">
        <v>163</v>
      </c>
      <c r="C4366" t="s">
        <v>6396</v>
      </c>
    </row>
    <row r="4367" spans="1:3" x14ac:dyDescent="0.25">
      <c r="A4367" s="2">
        <v>44298.554166666669</v>
      </c>
      <c r="B4367" t="s">
        <v>1076</v>
      </c>
      <c r="C4367" t="s">
        <v>6396</v>
      </c>
    </row>
    <row r="4368" spans="1:3" x14ac:dyDescent="0.25">
      <c r="A4368" s="2">
        <v>44298.554166666669</v>
      </c>
      <c r="B4368" t="s">
        <v>1076</v>
      </c>
      <c r="C4368" t="s">
        <v>1249</v>
      </c>
    </row>
    <row r="4369" spans="1:4" x14ac:dyDescent="0.25">
      <c r="A4369" s="2">
        <v>44298.554166666669</v>
      </c>
      <c r="B4369" t="s">
        <v>1076</v>
      </c>
      <c r="C4369" t="s">
        <v>10010</v>
      </c>
    </row>
    <row r="4370" spans="1:4" x14ac:dyDescent="0.25">
      <c r="A4370" s="2">
        <v>44298.554166666669</v>
      </c>
      <c r="B4370" t="s">
        <v>1076</v>
      </c>
      <c r="C4370" t="s">
        <v>1249</v>
      </c>
    </row>
    <row r="4371" spans="1:4" x14ac:dyDescent="0.25">
      <c r="A4371" s="2">
        <v>44298.554166666669</v>
      </c>
      <c r="B4371" t="s">
        <v>3</v>
      </c>
      <c r="C4371" t="s">
        <v>1249</v>
      </c>
    </row>
    <row r="4372" spans="1:4" x14ac:dyDescent="0.25">
      <c r="A4372" s="2">
        <v>44298.554166666669</v>
      </c>
      <c r="B4372" t="s">
        <v>178</v>
      </c>
      <c r="C4372" t="s">
        <v>7205</v>
      </c>
    </row>
    <row r="4373" spans="1:4" x14ac:dyDescent="0.25">
      <c r="A4373" s="2">
        <v>44298.554166666669</v>
      </c>
      <c r="B4373" t="s">
        <v>162</v>
      </c>
      <c r="D4373" t="s">
        <v>820</v>
      </c>
    </row>
    <row r="4374" spans="1:4" x14ac:dyDescent="0.25">
      <c r="A4374" s="2">
        <v>44298.554166666669</v>
      </c>
      <c r="B4374" t="s">
        <v>163</v>
      </c>
      <c r="D4374" t="s">
        <v>956</v>
      </c>
    </row>
    <row r="4375" spans="1:4" x14ac:dyDescent="0.25">
      <c r="A4375" s="2">
        <v>44298.554166666669</v>
      </c>
      <c r="B4375" t="s">
        <v>179</v>
      </c>
      <c r="D4375" t="s">
        <v>993</v>
      </c>
    </row>
    <row r="4376" spans="1:4" x14ac:dyDescent="0.25">
      <c r="A4376" s="2">
        <v>44298.554166666669</v>
      </c>
      <c r="B4376" t="s">
        <v>162</v>
      </c>
      <c r="D4376" t="s">
        <v>820</v>
      </c>
    </row>
    <row r="4377" spans="1:4" x14ac:dyDescent="0.25">
      <c r="A4377" s="2">
        <v>44298.554166666669</v>
      </c>
      <c r="B4377" t="s">
        <v>162</v>
      </c>
      <c r="D4377" t="s">
        <v>875</v>
      </c>
    </row>
    <row r="4378" spans="1:4" x14ac:dyDescent="0.25">
      <c r="A4378" s="2">
        <v>44298.554166666669</v>
      </c>
      <c r="B4378" t="s">
        <v>162</v>
      </c>
      <c r="D4378" t="s">
        <v>820</v>
      </c>
    </row>
    <row r="4379" spans="1:4" x14ac:dyDescent="0.25">
      <c r="A4379" s="2">
        <v>44298.554166666669</v>
      </c>
      <c r="B4379" t="s">
        <v>162</v>
      </c>
      <c r="D4379" t="s">
        <v>820</v>
      </c>
    </row>
    <row r="4380" spans="1:4" x14ac:dyDescent="0.25">
      <c r="A4380" s="2">
        <v>44298.554166666669</v>
      </c>
      <c r="B4380" t="s">
        <v>183</v>
      </c>
      <c r="D4380" t="s">
        <v>820</v>
      </c>
    </row>
    <row r="4381" spans="1:4" x14ac:dyDescent="0.25">
      <c r="A4381" s="2">
        <v>44298.554166666669</v>
      </c>
      <c r="B4381" t="s">
        <v>851</v>
      </c>
      <c r="D4381" t="s">
        <v>1092</v>
      </c>
    </row>
    <row r="4382" spans="1:4" x14ac:dyDescent="0.25">
      <c r="A4382" s="2">
        <v>44298.554166666669</v>
      </c>
      <c r="B4382" t="s">
        <v>165</v>
      </c>
      <c r="D4382" t="s">
        <v>820</v>
      </c>
    </row>
    <row r="4383" spans="1:4" x14ac:dyDescent="0.25">
      <c r="A4383" s="2">
        <v>44298.554166666669</v>
      </c>
      <c r="B4383" t="s">
        <v>169</v>
      </c>
      <c r="D4383" t="s">
        <v>820</v>
      </c>
    </row>
    <row r="4384" spans="1:4" x14ac:dyDescent="0.25">
      <c r="A4384" s="2">
        <v>44298.554166666669</v>
      </c>
      <c r="B4384" t="s">
        <v>173</v>
      </c>
      <c r="D4384" t="s">
        <v>862</v>
      </c>
    </row>
    <row r="4385" spans="1:4" x14ac:dyDescent="0.25">
      <c r="A4385" s="2">
        <v>44298.554166666669</v>
      </c>
      <c r="B4385" t="s">
        <v>162</v>
      </c>
      <c r="D4385" t="s">
        <v>820</v>
      </c>
    </row>
    <row r="4386" spans="1:4" x14ac:dyDescent="0.25">
      <c r="A4386" s="2">
        <v>44298.554166666669</v>
      </c>
      <c r="B4386" t="s">
        <v>163</v>
      </c>
      <c r="D4386" t="s">
        <v>820</v>
      </c>
    </row>
    <row r="4387" spans="1:4" x14ac:dyDescent="0.25">
      <c r="A4387" s="2">
        <v>44298.554166666669</v>
      </c>
      <c r="B4387" t="s">
        <v>1076</v>
      </c>
      <c r="D4387" t="s">
        <v>820</v>
      </c>
    </row>
    <row r="4388" spans="1:4" x14ac:dyDescent="0.25">
      <c r="A4388" s="2">
        <v>44298.554166666669</v>
      </c>
      <c r="B4388" t="s">
        <v>1076</v>
      </c>
      <c r="D4388" t="s">
        <v>820</v>
      </c>
    </row>
    <row r="4389" spans="1:4" x14ac:dyDescent="0.25">
      <c r="A4389" s="2">
        <v>44298.554166666669</v>
      </c>
      <c r="B4389" t="s">
        <v>1076</v>
      </c>
      <c r="D4389" t="s">
        <v>1145</v>
      </c>
    </row>
    <row r="4390" spans="1:4" x14ac:dyDescent="0.25">
      <c r="A4390" s="2">
        <v>44298.554166666669</v>
      </c>
      <c r="B4390" t="s">
        <v>1076</v>
      </c>
      <c r="D4390" t="s">
        <v>822</v>
      </c>
    </row>
    <row r="4391" spans="1:4" x14ac:dyDescent="0.25">
      <c r="A4391" s="2">
        <v>44298.554166666669</v>
      </c>
      <c r="B4391" t="s">
        <v>3</v>
      </c>
      <c r="D4391" t="s">
        <v>820</v>
      </c>
    </row>
    <row r="4392" spans="1:4" x14ac:dyDescent="0.25">
      <c r="A4392" s="2">
        <v>44298.554166666669</v>
      </c>
      <c r="B4392" t="s">
        <v>178</v>
      </c>
      <c r="D4392" t="s">
        <v>820</v>
      </c>
    </row>
    <row r="4393" spans="1:4" x14ac:dyDescent="0.25">
      <c r="A4393" s="2">
        <v>44298.554861111108</v>
      </c>
      <c r="B4393" t="s">
        <v>162</v>
      </c>
      <c r="C4393" t="s">
        <v>7029</v>
      </c>
    </row>
    <row r="4394" spans="1:4" x14ac:dyDescent="0.25">
      <c r="A4394" s="2">
        <v>44298.554861111108</v>
      </c>
      <c r="B4394" t="s">
        <v>179</v>
      </c>
      <c r="C4394" t="s">
        <v>1249</v>
      </c>
    </row>
    <row r="4395" spans="1:4" x14ac:dyDescent="0.25">
      <c r="A4395" s="2">
        <v>44298.554861111108</v>
      </c>
      <c r="B4395" t="s">
        <v>162</v>
      </c>
      <c r="C4395" t="s">
        <v>7862</v>
      </c>
    </row>
    <row r="4396" spans="1:4" x14ac:dyDescent="0.25">
      <c r="A4396" s="2">
        <v>44298.554861111108</v>
      </c>
      <c r="B4396" t="s">
        <v>162</v>
      </c>
      <c r="C4396" t="s">
        <v>8099</v>
      </c>
    </row>
    <row r="4397" spans="1:4" x14ac:dyDescent="0.25">
      <c r="A4397" s="2">
        <v>44298.554861111108</v>
      </c>
      <c r="B4397" t="s">
        <v>183</v>
      </c>
      <c r="C4397" t="s">
        <v>8382</v>
      </c>
    </row>
    <row r="4398" spans="1:4" x14ac:dyDescent="0.25">
      <c r="A4398" s="2">
        <v>44298.554861111108</v>
      </c>
      <c r="B4398" t="s">
        <v>173</v>
      </c>
      <c r="C4398" t="s">
        <v>6396</v>
      </c>
    </row>
    <row r="4399" spans="1:4" x14ac:dyDescent="0.25">
      <c r="A4399" s="2">
        <v>44298.554861111108</v>
      </c>
      <c r="B4399" t="s">
        <v>162</v>
      </c>
      <c r="C4399" t="s">
        <v>9401</v>
      </c>
    </row>
    <row r="4400" spans="1:4" x14ac:dyDescent="0.25">
      <c r="A4400" s="2">
        <v>44298.554861111108</v>
      </c>
      <c r="B4400" t="s">
        <v>163</v>
      </c>
      <c r="C4400" t="s">
        <v>7893</v>
      </c>
    </row>
    <row r="4401" spans="1:4" x14ac:dyDescent="0.25">
      <c r="A4401" s="2">
        <v>44298.554861111108</v>
      </c>
      <c r="B4401" t="s">
        <v>1076</v>
      </c>
      <c r="C4401" t="s">
        <v>10011</v>
      </c>
    </row>
    <row r="4402" spans="1:4" x14ac:dyDescent="0.25">
      <c r="A4402" s="2">
        <v>44298.554861111108</v>
      </c>
      <c r="B4402" t="s">
        <v>3</v>
      </c>
      <c r="C4402" t="s">
        <v>10044</v>
      </c>
    </row>
    <row r="4403" spans="1:4" x14ac:dyDescent="0.25">
      <c r="A4403" s="2">
        <v>44298.554861111108</v>
      </c>
      <c r="B4403" t="s">
        <v>162</v>
      </c>
      <c r="D4403" t="s">
        <v>939</v>
      </c>
    </row>
    <row r="4404" spans="1:4" x14ac:dyDescent="0.25">
      <c r="A4404" s="2">
        <v>44298.554861111108</v>
      </c>
      <c r="B4404" t="s">
        <v>179</v>
      </c>
      <c r="D4404" t="s">
        <v>820</v>
      </c>
    </row>
    <row r="4405" spans="1:4" x14ac:dyDescent="0.25">
      <c r="A4405" s="2">
        <v>44298.554861111108</v>
      </c>
      <c r="B4405" t="s">
        <v>162</v>
      </c>
      <c r="D4405" t="s">
        <v>939</v>
      </c>
    </row>
    <row r="4406" spans="1:4" x14ac:dyDescent="0.25">
      <c r="A4406" s="2">
        <v>44298.554861111108</v>
      </c>
      <c r="B4406" t="s">
        <v>162</v>
      </c>
      <c r="D4406" t="s">
        <v>939</v>
      </c>
    </row>
    <row r="4407" spans="1:4" x14ac:dyDescent="0.25">
      <c r="A4407" s="2">
        <v>44298.554861111108</v>
      </c>
      <c r="B4407" t="s">
        <v>183</v>
      </c>
      <c r="D4407" t="s">
        <v>889</v>
      </c>
    </row>
    <row r="4408" spans="1:4" x14ac:dyDescent="0.25">
      <c r="A4408" s="2">
        <v>44298.554861111108</v>
      </c>
      <c r="B4408" t="s">
        <v>173</v>
      </c>
      <c r="D4408" t="s">
        <v>820</v>
      </c>
    </row>
    <row r="4409" spans="1:4" x14ac:dyDescent="0.25">
      <c r="A4409" s="2">
        <v>44298.554861111108</v>
      </c>
      <c r="B4409" t="s">
        <v>162</v>
      </c>
      <c r="D4409" t="s">
        <v>939</v>
      </c>
    </row>
    <row r="4410" spans="1:4" x14ac:dyDescent="0.25">
      <c r="A4410" s="2">
        <v>44298.554861111108</v>
      </c>
      <c r="B4410" t="s">
        <v>163</v>
      </c>
      <c r="D4410" t="s">
        <v>957</v>
      </c>
    </row>
    <row r="4411" spans="1:4" x14ac:dyDescent="0.25">
      <c r="A4411" s="2">
        <v>44298.554861111108</v>
      </c>
      <c r="B4411" t="s">
        <v>1076</v>
      </c>
      <c r="D4411" t="s">
        <v>890</v>
      </c>
    </row>
    <row r="4412" spans="1:4" x14ac:dyDescent="0.25">
      <c r="A4412" s="2">
        <v>44298.554861111108</v>
      </c>
      <c r="B4412" t="s">
        <v>3</v>
      </c>
      <c r="D4412" t="s">
        <v>889</v>
      </c>
    </row>
    <row r="4413" spans="1:4" x14ac:dyDescent="0.25">
      <c r="A4413" s="2">
        <v>44298.555555555555</v>
      </c>
      <c r="B4413" t="s">
        <v>162</v>
      </c>
      <c r="C4413" t="s">
        <v>1249</v>
      </c>
    </row>
    <row r="4414" spans="1:4" x14ac:dyDescent="0.25">
      <c r="A4414" s="2">
        <v>44298.555555555555</v>
      </c>
      <c r="B4414" t="s">
        <v>179</v>
      </c>
      <c r="C4414" t="s">
        <v>7248</v>
      </c>
    </row>
    <row r="4415" spans="1:4" x14ac:dyDescent="0.25">
      <c r="A4415" s="2">
        <v>44298.555555555555</v>
      </c>
      <c r="B4415" t="s">
        <v>162</v>
      </c>
      <c r="C4415" t="s">
        <v>7379</v>
      </c>
    </row>
    <row r="4416" spans="1:4" x14ac:dyDescent="0.25">
      <c r="A4416" s="2">
        <v>44298.555555555555</v>
      </c>
      <c r="B4416" t="s">
        <v>162</v>
      </c>
      <c r="C4416" t="s">
        <v>7380</v>
      </c>
    </row>
    <row r="4417" spans="1:4" x14ac:dyDescent="0.25">
      <c r="A4417" s="2">
        <v>44298.555555555555</v>
      </c>
      <c r="B4417" t="s">
        <v>162</v>
      </c>
      <c r="C4417" t="s">
        <v>1249</v>
      </c>
    </row>
    <row r="4418" spans="1:4" x14ac:dyDescent="0.25">
      <c r="A4418" s="2">
        <v>44298.555555555555</v>
      </c>
      <c r="B4418" t="s">
        <v>162</v>
      </c>
      <c r="C4418" t="s">
        <v>194</v>
      </c>
    </row>
    <row r="4419" spans="1:4" x14ac:dyDescent="0.25">
      <c r="A4419" s="2">
        <v>44298.555555555555</v>
      </c>
      <c r="B4419" t="s">
        <v>162</v>
      </c>
      <c r="C4419" t="s">
        <v>1256</v>
      </c>
    </row>
    <row r="4420" spans="1:4" x14ac:dyDescent="0.25">
      <c r="A4420" s="2">
        <v>44298.555555555555</v>
      </c>
      <c r="B4420" t="s">
        <v>162</v>
      </c>
      <c r="C4420" t="s">
        <v>6380</v>
      </c>
    </row>
    <row r="4421" spans="1:4" x14ac:dyDescent="0.25">
      <c r="A4421" s="2">
        <v>44298.555555555555</v>
      </c>
      <c r="B4421" t="s">
        <v>851</v>
      </c>
      <c r="C4421" t="s">
        <v>1249</v>
      </c>
    </row>
    <row r="4422" spans="1:4" x14ac:dyDescent="0.25">
      <c r="A4422" s="2">
        <v>44298.555555555555</v>
      </c>
      <c r="B4422" t="s">
        <v>173</v>
      </c>
      <c r="C4422" t="s">
        <v>9050</v>
      </c>
    </row>
    <row r="4423" spans="1:4" x14ac:dyDescent="0.25">
      <c r="A4423" s="2">
        <v>44298.555555555555</v>
      </c>
      <c r="B4423" t="s">
        <v>165</v>
      </c>
      <c r="C4423" t="s">
        <v>194</v>
      </c>
    </row>
    <row r="4424" spans="1:4" x14ac:dyDescent="0.25">
      <c r="A4424" s="2">
        <v>44298.555555555555</v>
      </c>
      <c r="B4424" t="s">
        <v>185</v>
      </c>
      <c r="C4424" t="s">
        <v>4216</v>
      </c>
    </row>
    <row r="4425" spans="1:4" x14ac:dyDescent="0.25">
      <c r="A4425" s="2">
        <v>44298.555555555555</v>
      </c>
      <c r="B4425" t="s">
        <v>185</v>
      </c>
      <c r="C4425" t="s">
        <v>9928</v>
      </c>
    </row>
    <row r="4426" spans="1:4" x14ac:dyDescent="0.25">
      <c r="A4426" s="2">
        <v>44298.555555555555</v>
      </c>
      <c r="B4426" t="s">
        <v>185</v>
      </c>
      <c r="C4426" t="s">
        <v>1249</v>
      </c>
    </row>
    <row r="4427" spans="1:4" x14ac:dyDescent="0.25">
      <c r="A4427" s="2">
        <v>44298.555555555555</v>
      </c>
      <c r="B4427" t="s">
        <v>1076</v>
      </c>
      <c r="C4427" t="s">
        <v>1249</v>
      </c>
    </row>
    <row r="4428" spans="1:4" x14ac:dyDescent="0.25">
      <c r="A4428" s="2">
        <v>44298.555555555555</v>
      </c>
      <c r="B4428" t="s">
        <v>178</v>
      </c>
      <c r="C4428" t="s">
        <v>10233</v>
      </c>
    </row>
    <row r="4429" spans="1:4" x14ac:dyDescent="0.25">
      <c r="A4429" s="2">
        <v>44298.555555555555</v>
      </c>
      <c r="B4429" t="s">
        <v>162</v>
      </c>
      <c r="D4429" t="s">
        <v>822</v>
      </c>
    </row>
    <row r="4430" spans="1:4" x14ac:dyDescent="0.25">
      <c r="A4430" s="2">
        <v>44298.555555555555</v>
      </c>
      <c r="B4430" t="s">
        <v>179</v>
      </c>
      <c r="D4430" t="s">
        <v>994</v>
      </c>
    </row>
    <row r="4431" spans="1:4" x14ac:dyDescent="0.25">
      <c r="A4431" s="2">
        <v>44298.555555555555</v>
      </c>
      <c r="B4431" t="s">
        <v>162</v>
      </c>
      <c r="D4431" t="s">
        <v>939</v>
      </c>
    </row>
    <row r="4432" spans="1:4" x14ac:dyDescent="0.25">
      <c r="A4432" s="2">
        <v>44298.555555555555</v>
      </c>
      <c r="B4432" t="s">
        <v>162</v>
      </c>
      <c r="D4432" t="s">
        <v>822</v>
      </c>
    </row>
    <row r="4433" spans="1:4" x14ac:dyDescent="0.25">
      <c r="A4433" s="2">
        <v>44298.555555555555</v>
      </c>
      <c r="B4433" t="s">
        <v>162</v>
      </c>
      <c r="D4433" t="s">
        <v>820</v>
      </c>
    </row>
    <row r="4434" spans="1:4" x14ac:dyDescent="0.25">
      <c r="A4434" s="2">
        <v>44298.555555555555</v>
      </c>
      <c r="B4434" t="s">
        <v>162</v>
      </c>
      <c r="D4434" t="s">
        <v>939</v>
      </c>
    </row>
    <row r="4435" spans="1:4" x14ac:dyDescent="0.25">
      <c r="A4435" s="2">
        <v>44298.555555555555</v>
      </c>
      <c r="B4435" t="s">
        <v>162</v>
      </c>
      <c r="D4435" t="s">
        <v>822</v>
      </c>
    </row>
    <row r="4436" spans="1:4" x14ac:dyDescent="0.25">
      <c r="A4436" s="2">
        <v>44298.555555555555</v>
      </c>
      <c r="B4436" t="s">
        <v>162</v>
      </c>
      <c r="D4436" t="s">
        <v>822</v>
      </c>
    </row>
    <row r="4437" spans="1:4" x14ac:dyDescent="0.25">
      <c r="A4437" s="2">
        <v>44298.555555555555</v>
      </c>
      <c r="B4437" t="s">
        <v>851</v>
      </c>
      <c r="D4437" t="s">
        <v>820</v>
      </c>
    </row>
    <row r="4438" spans="1:4" x14ac:dyDescent="0.25">
      <c r="A4438" s="2">
        <v>44298.555555555555</v>
      </c>
      <c r="B4438" t="s">
        <v>173</v>
      </c>
      <c r="D4438" t="s">
        <v>863</v>
      </c>
    </row>
    <row r="4439" spans="1:4" x14ac:dyDescent="0.25">
      <c r="A4439" s="2">
        <v>44298.555555555555</v>
      </c>
      <c r="B4439" t="s">
        <v>165</v>
      </c>
      <c r="D4439" t="s">
        <v>961</v>
      </c>
    </row>
    <row r="4440" spans="1:4" x14ac:dyDescent="0.25">
      <c r="A4440" s="2">
        <v>44298.555555555555</v>
      </c>
      <c r="B4440" t="s">
        <v>185</v>
      </c>
      <c r="D4440" t="s">
        <v>820</v>
      </c>
    </row>
    <row r="4441" spans="1:4" x14ac:dyDescent="0.25">
      <c r="A4441" s="2">
        <v>44298.555555555555</v>
      </c>
      <c r="B4441" t="s">
        <v>185</v>
      </c>
      <c r="D4441" t="s">
        <v>821</v>
      </c>
    </row>
    <row r="4442" spans="1:4" x14ac:dyDescent="0.25">
      <c r="A4442" s="2">
        <v>44298.555555555555</v>
      </c>
      <c r="B4442" t="s">
        <v>185</v>
      </c>
      <c r="D4442" t="s">
        <v>822</v>
      </c>
    </row>
    <row r="4443" spans="1:4" x14ac:dyDescent="0.25">
      <c r="A4443" s="2">
        <v>44298.555555555555</v>
      </c>
      <c r="B4443" t="s">
        <v>1076</v>
      </c>
      <c r="D4443" t="s">
        <v>824</v>
      </c>
    </row>
    <row r="4444" spans="1:4" x14ac:dyDescent="0.25">
      <c r="A4444" s="2">
        <v>44298.555555555555</v>
      </c>
      <c r="B4444" t="s">
        <v>178</v>
      </c>
      <c r="D4444" t="s">
        <v>874</v>
      </c>
    </row>
    <row r="4445" spans="1:4" x14ac:dyDescent="0.25">
      <c r="A4445" s="2">
        <v>44298.556250000001</v>
      </c>
      <c r="B4445" t="s">
        <v>162</v>
      </c>
      <c r="C4445" t="s">
        <v>194</v>
      </c>
    </row>
    <row r="4446" spans="1:4" x14ac:dyDescent="0.25">
      <c r="A4446" s="2">
        <v>44298.556250000001</v>
      </c>
      <c r="B4446" t="s">
        <v>162</v>
      </c>
      <c r="C4446" t="s">
        <v>1249</v>
      </c>
    </row>
    <row r="4447" spans="1:4" x14ac:dyDescent="0.25">
      <c r="A4447" s="2">
        <v>44298.556250000001</v>
      </c>
      <c r="B4447" t="s">
        <v>162</v>
      </c>
      <c r="C4447" t="s">
        <v>194</v>
      </c>
    </row>
    <row r="4448" spans="1:4" x14ac:dyDescent="0.25">
      <c r="A4448" s="2">
        <v>44298.556250000001</v>
      </c>
      <c r="B4448" t="s">
        <v>162</v>
      </c>
      <c r="C4448" t="s">
        <v>1249</v>
      </c>
    </row>
    <row r="4449" spans="1:3" x14ac:dyDescent="0.25">
      <c r="A4449" s="2">
        <v>44298.556250000001</v>
      </c>
      <c r="B4449" t="s">
        <v>162</v>
      </c>
      <c r="C4449" t="s">
        <v>7381</v>
      </c>
    </row>
    <row r="4450" spans="1:3" x14ac:dyDescent="0.25">
      <c r="A4450" s="2">
        <v>44298.556250000001</v>
      </c>
      <c r="B4450" t="s">
        <v>162</v>
      </c>
      <c r="C4450" t="s">
        <v>1256</v>
      </c>
    </row>
    <row r="4451" spans="1:3" x14ac:dyDescent="0.25">
      <c r="A4451" s="2">
        <v>44298.556250000001</v>
      </c>
      <c r="B4451" t="s">
        <v>162</v>
      </c>
      <c r="C4451" t="s">
        <v>6386</v>
      </c>
    </row>
    <row r="4452" spans="1:3" x14ac:dyDescent="0.25">
      <c r="A4452" s="2">
        <v>44298.556250000001</v>
      </c>
      <c r="B4452" t="s">
        <v>162</v>
      </c>
      <c r="C4452" t="s">
        <v>1256</v>
      </c>
    </row>
    <row r="4453" spans="1:3" x14ac:dyDescent="0.25">
      <c r="A4453" s="2">
        <v>44298.556250000001</v>
      </c>
      <c r="B4453" t="s">
        <v>162</v>
      </c>
      <c r="C4453" t="s">
        <v>7863</v>
      </c>
    </row>
    <row r="4454" spans="1:3" x14ac:dyDescent="0.25">
      <c r="A4454" s="2">
        <v>44298.556250000001</v>
      </c>
      <c r="B4454" t="s">
        <v>162</v>
      </c>
      <c r="C4454" t="s">
        <v>8100</v>
      </c>
    </row>
    <row r="4455" spans="1:3" x14ac:dyDescent="0.25">
      <c r="A4455" s="2">
        <v>44298.556250000001</v>
      </c>
      <c r="B4455" t="s">
        <v>162</v>
      </c>
      <c r="C4455" t="s">
        <v>8101</v>
      </c>
    </row>
    <row r="4456" spans="1:3" x14ac:dyDescent="0.25">
      <c r="A4456" s="2">
        <v>44298.556250000001</v>
      </c>
      <c r="B4456" t="s">
        <v>162</v>
      </c>
      <c r="C4456" t="s">
        <v>8102</v>
      </c>
    </row>
    <row r="4457" spans="1:3" x14ac:dyDescent="0.25">
      <c r="A4457" s="2">
        <v>44298.556250000001</v>
      </c>
      <c r="B4457" t="s">
        <v>183</v>
      </c>
      <c r="C4457" t="s">
        <v>194</v>
      </c>
    </row>
    <row r="4458" spans="1:3" x14ac:dyDescent="0.25">
      <c r="A4458" s="2">
        <v>44298.556250000001</v>
      </c>
      <c r="B4458" t="s">
        <v>169</v>
      </c>
      <c r="C4458" t="s">
        <v>8974</v>
      </c>
    </row>
    <row r="4459" spans="1:3" x14ac:dyDescent="0.25">
      <c r="A4459" s="2">
        <v>44298.556250000001</v>
      </c>
      <c r="B4459" t="s">
        <v>162</v>
      </c>
      <c r="C4459" t="s">
        <v>9402</v>
      </c>
    </row>
    <row r="4460" spans="1:3" x14ac:dyDescent="0.25">
      <c r="A4460" s="2">
        <v>44298.556250000001</v>
      </c>
      <c r="B4460" t="s">
        <v>163</v>
      </c>
      <c r="C4460" t="s">
        <v>9553</v>
      </c>
    </row>
    <row r="4461" spans="1:3" x14ac:dyDescent="0.25">
      <c r="A4461" s="2">
        <v>44298.556250000001</v>
      </c>
      <c r="B4461" t="s">
        <v>185</v>
      </c>
      <c r="C4461" t="s">
        <v>9929</v>
      </c>
    </row>
    <row r="4462" spans="1:3" x14ac:dyDescent="0.25">
      <c r="A4462" s="2">
        <v>44298.556250000001</v>
      </c>
      <c r="B4462" t="s">
        <v>185</v>
      </c>
      <c r="C4462" t="s">
        <v>6380</v>
      </c>
    </row>
    <row r="4463" spans="1:3" x14ac:dyDescent="0.25">
      <c r="A4463" s="2">
        <v>44298.556250000001</v>
      </c>
      <c r="B4463" t="s">
        <v>185</v>
      </c>
      <c r="C4463" t="s">
        <v>9930</v>
      </c>
    </row>
    <row r="4464" spans="1:3" x14ac:dyDescent="0.25">
      <c r="A4464" s="2">
        <v>44298.556250000001</v>
      </c>
      <c r="B4464" t="s">
        <v>1076</v>
      </c>
      <c r="C4464" t="s">
        <v>10012</v>
      </c>
    </row>
    <row r="4465" spans="1:4" x14ac:dyDescent="0.25">
      <c r="A4465" s="2">
        <v>44298.556250000001</v>
      </c>
      <c r="B4465" t="s">
        <v>1076</v>
      </c>
      <c r="C4465" t="s">
        <v>194</v>
      </c>
    </row>
    <row r="4466" spans="1:4" x14ac:dyDescent="0.25">
      <c r="A4466" s="2">
        <v>44298.556250000001</v>
      </c>
      <c r="B4466" t="s">
        <v>1076</v>
      </c>
      <c r="C4466" t="s">
        <v>10013</v>
      </c>
    </row>
    <row r="4467" spans="1:4" x14ac:dyDescent="0.25">
      <c r="A4467" s="2">
        <v>44298.556250000001</v>
      </c>
      <c r="B4467" t="s">
        <v>3</v>
      </c>
      <c r="C4467" t="s">
        <v>10045</v>
      </c>
    </row>
    <row r="4468" spans="1:4" x14ac:dyDescent="0.25">
      <c r="A4468" s="2">
        <v>44298.556250000001</v>
      </c>
      <c r="B4468" t="s">
        <v>162</v>
      </c>
      <c r="D4468" t="s">
        <v>928</v>
      </c>
    </row>
    <row r="4469" spans="1:4" x14ac:dyDescent="0.25">
      <c r="A4469" s="2">
        <v>44298.556250000001</v>
      </c>
      <c r="B4469" t="s">
        <v>162</v>
      </c>
      <c r="D4469" t="s">
        <v>824</v>
      </c>
    </row>
    <row r="4470" spans="1:4" x14ac:dyDescent="0.25">
      <c r="A4470" s="2">
        <v>44298.556250000001</v>
      </c>
      <c r="B4470" t="s">
        <v>162</v>
      </c>
      <c r="D4470" t="s">
        <v>844</v>
      </c>
    </row>
    <row r="4471" spans="1:4" x14ac:dyDescent="0.25">
      <c r="A4471" s="2">
        <v>44298.556250000001</v>
      </c>
      <c r="B4471" t="s">
        <v>162</v>
      </c>
      <c r="D4471" t="s">
        <v>976</v>
      </c>
    </row>
    <row r="4472" spans="1:4" x14ac:dyDescent="0.25">
      <c r="A4472" s="2">
        <v>44298.556250000001</v>
      </c>
      <c r="B4472" t="s">
        <v>162</v>
      </c>
      <c r="D4472" t="s">
        <v>928</v>
      </c>
    </row>
    <row r="4473" spans="1:4" x14ac:dyDescent="0.25">
      <c r="A4473" s="2">
        <v>44298.556250000001</v>
      </c>
      <c r="B4473" t="s">
        <v>162</v>
      </c>
      <c r="D4473" t="s">
        <v>928</v>
      </c>
    </row>
    <row r="4474" spans="1:4" x14ac:dyDescent="0.25">
      <c r="A4474" s="2">
        <v>44298.556250000001</v>
      </c>
      <c r="B4474" t="s">
        <v>162</v>
      </c>
      <c r="D4474" t="s">
        <v>824</v>
      </c>
    </row>
    <row r="4475" spans="1:4" x14ac:dyDescent="0.25">
      <c r="A4475" s="2">
        <v>44298.556250000001</v>
      </c>
      <c r="B4475" t="s">
        <v>162</v>
      </c>
      <c r="D4475" t="s">
        <v>844</v>
      </c>
    </row>
    <row r="4476" spans="1:4" x14ac:dyDescent="0.25">
      <c r="A4476" s="2">
        <v>44298.556250000001</v>
      </c>
      <c r="B4476" t="s">
        <v>162</v>
      </c>
      <c r="D4476" t="s">
        <v>940</v>
      </c>
    </row>
    <row r="4477" spans="1:4" x14ac:dyDescent="0.25">
      <c r="A4477" s="2">
        <v>44298.556250000001</v>
      </c>
      <c r="B4477" t="s">
        <v>162</v>
      </c>
      <c r="D4477" t="s">
        <v>928</v>
      </c>
    </row>
    <row r="4478" spans="1:4" x14ac:dyDescent="0.25">
      <c r="A4478" s="2">
        <v>44298.556250000001</v>
      </c>
      <c r="B4478" t="s">
        <v>162</v>
      </c>
      <c r="D4478" t="s">
        <v>856</v>
      </c>
    </row>
    <row r="4479" spans="1:4" x14ac:dyDescent="0.25">
      <c r="A4479" s="2">
        <v>44298.556250000001</v>
      </c>
      <c r="B4479" t="s">
        <v>162</v>
      </c>
      <c r="D4479" t="s">
        <v>857</v>
      </c>
    </row>
    <row r="4480" spans="1:4" x14ac:dyDescent="0.25">
      <c r="A4480" s="2">
        <v>44298.556250000001</v>
      </c>
      <c r="B4480" t="s">
        <v>183</v>
      </c>
      <c r="D4480" t="s">
        <v>832</v>
      </c>
    </row>
    <row r="4481" spans="1:4" x14ac:dyDescent="0.25">
      <c r="A4481" s="2">
        <v>44298.556250000001</v>
      </c>
      <c r="B4481" t="s">
        <v>169</v>
      </c>
      <c r="D4481" t="s">
        <v>978</v>
      </c>
    </row>
    <row r="4482" spans="1:4" x14ac:dyDescent="0.25">
      <c r="A4482" s="2">
        <v>44298.556250000001</v>
      </c>
      <c r="B4482" t="s">
        <v>162</v>
      </c>
      <c r="D4482" t="s">
        <v>940</v>
      </c>
    </row>
    <row r="4483" spans="1:4" x14ac:dyDescent="0.25">
      <c r="A4483" s="2">
        <v>44298.556250000001</v>
      </c>
      <c r="B4483" t="s">
        <v>163</v>
      </c>
      <c r="D4483" t="s">
        <v>940</v>
      </c>
    </row>
    <row r="4484" spans="1:4" x14ac:dyDescent="0.25">
      <c r="A4484" s="2">
        <v>44298.556250000001</v>
      </c>
      <c r="B4484" t="s">
        <v>185</v>
      </c>
      <c r="D4484" t="s">
        <v>823</v>
      </c>
    </row>
    <row r="4485" spans="1:4" x14ac:dyDescent="0.25">
      <c r="A4485" s="2">
        <v>44298.556250000001</v>
      </c>
      <c r="B4485" t="s">
        <v>185</v>
      </c>
      <c r="D4485" t="s">
        <v>824</v>
      </c>
    </row>
    <row r="4486" spans="1:4" x14ac:dyDescent="0.25">
      <c r="A4486" s="2">
        <v>44298.556250000001</v>
      </c>
      <c r="B4486" t="s">
        <v>185</v>
      </c>
      <c r="D4486" t="s">
        <v>856</v>
      </c>
    </row>
    <row r="4487" spans="1:4" x14ac:dyDescent="0.25">
      <c r="A4487" s="2">
        <v>44298.556250000001</v>
      </c>
      <c r="B4487" t="s">
        <v>1076</v>
      </c>
      <c r="D4487" t="s">
        <v>844</v>
      </c>
    </row>
    <row r="4488" spans="1:4" x14ac:dyDescent="0.25">
      <c r="A4488" s="2">
        <v>44298.556250000001</v>
      </c>
      <c r="B4488" t="s">
        <v>1076</v>
      </c>
      <c r="D4488" t="s">
        <v>1156</v>
      </c>
    </row>
    <row r="4489" spans="1:4" x14ac:dyDescent="0.25">
      <c r="A4489" s="2">
        <v>44298.556250000001</v>
      </c>
      <c r="B4489" t="s">
        <v>1076</v>
      </c>
      <c r="D4489" t="s">
        <v>825</v>
      </c>
    </row>
    <row r="4490" spans="1:4" x14ac:dyDescent="0.25">
      <c r="A4490" s="2">
        <v>44298.556250000001</v>
      </c>
      <c r="B4490" t="s">
        <v>3</v>
      </c>
      <c r="D4490" t="s">
        <v>867</v>
      </c>
    </row>
    <row r="4491" spans="1:4" x14ac:dyDescent="0.25">
      <c r="A4491" s="2">
        <v>44298.556944444441</v>
      </c>
      <c r="B4491" t="s">
        <v>162</v>
      </c>
      <c r="C4491" t="s">
        <v>6926</v>
      </c>
    </row>
    <row r="4492" spans="1:4" x14ac:dyDescent="0.25">
      <c r="A4492" s="2">
        <v>44298.556944444441</v>
      </c>
      <c r="B4492" t="s">
        <v>162</v>
      </c>
      <c r="C4492" t="s">
        <v>194</v>
      </c>
    </row>
    <row r="4493" spans="1:4" x14ac:dyDescent="0.25">
      <c r="A4493" s="2">
        <v>44298.556944444441</v>
      </c>
      <c r="B4493" t="s">
        <v>162</v>
      </c>
      <c r="C4493" t="s">
        <v>7030</v>
      </c>
    </row>
    <row r="4494" spans="1:4" x14ac:dyDescent="0.25">
      <c r="A4494" s="2">
        <v>44298.556944444441</v>
      </c>
      <c r="B4494" t="s">
        <v>163</v>
      </c>
      <c r="C4494" t="s">
        <v>7135</v>
      </c>
    </row>
    <row r="4495" spans="1:4" x14ac:dyDescent="0.25">
      <c r="A4495" s="2">
        <v>44298.556944444441</v>
      </c>
      <c r="B4495" t="s">
        <v>179</v>
      </c>
      <c r="C4495" t="s">
        <v>4216</v>
      </c>
    </row>
    <row r="4496" spans="1:4" x14ac:dyDescent="0.25">
      <c r="A4496" s="2">
        <v>44298.556944444441</v>
      </c>
      <c r="B4496" t="s">
        <v>179</v>
      </c>
      <c r="C4496" t="s">
        <v>7080</v>
      </c>
    </row>
    <row r="4497" spans="1:4" x14ac:dyDescent="0.25">
      <c r="A4497" s="2">
        <v>44298.556944444441</v>
      </c>
      <c r="B4497" t="s">
        <v>162</v>
      </c>
      <c r="C4497" t="s">
        <v>7382</v>
      </c>
    </row>
    <row r="4498" spans="1:4" x14ac:dyDescent="0.25">
      <c r="A4498" s="2">
        <v>44298.556944444441</v>
      </c>
      <c r="B4498" t="s">
        <v>162</v>
      </c>
      <c r="C4498" t="s">
        <v>7547</v>
      </c>
    </row>
    <row r="4499" spans="1:4" x14ac:dyDescent="0.25">
      <c r="A4499" s="2">
        <v>44298.556944444441</v>
      </c>
      <c r="B4499" t="s">
        <v>162</v>
      </c>
      <c r="C4499" t="s">
        <v>1249</v>
      </c>
    </row>
    <row r="4500" spans="1:4" x14ac:dyDescent="0.25">
      <c r="A4500" s="2">
        <v>44298.556944444441</v>
      </c>
      <c r="B4500" t="s">
        <v>162</v>
      </c>
      <c r="C4500" t="s">
        <v>7864</v>
      </c>
    </row>
    <row r="4501" spans="1:4" x14ac:dyDescent="0.25">
      <c r="A4501" s="2">
        <v>44298.556944444441</v>
      </c>
      <c r="B4501" t="s">
        <v>169</v>
      </c>
      <c r="C4501" t="s">
        <v>1249</v>
      </c>
    </row>
    <row r="4502" spans="1:4" x14ac:dyDescent="0.25">
      <c r="A4502" s="2">
        <v>44298.556944444441</v>
      </c>
      <c r="B4502" t="s">
        <v>163</v>
      </c>
      <c r="C4502" t="s">
        <v>194</v>
      </c>
    </row>
    <row r="4503" spans="1:4" x14ac:dyDescent="0.25">
      <c r="A4503" s="2">
        <v>44298.556944444441</v>
      </c>
      <c r="B4503" t="s">
        <v>183</v>
      </c>
      <c r="C4503" t="s">
        <v>9775</v>
      </c>
    </row>
    <row r="4504" spans="1:4" x14ac:dyDescent="0.25">
      <c r="A4504" s="2">
        <v>44298.556944444441</v>
      </c>
      <c r="B4504" t="s">
        <v>1076</v>
      </c>
      <c r="C4504" t="s">
        <v>9913</v>
      </c>
    </row>
    <row r="4505" spans="1:4" x14ac:dyDescent="0.25">
      <c r="A4505" s="2">
        <v>44298.556944444441</v>
      </c>
      <c r="B4505" t="s">
        <v>1076</v>
      </c>
      <c r="C4505" t="s">
        <v>7475</v>
      </c>
    </row>
    <row r="4506" spans="1:4" x14ac:dyDescent="0.25">
      <c r="A4506" s="2">
        <v>44298.556944444441</v>
      </c>
      <c r="B4506" t="s">
        <v>1076</v>
      </c>
      <c r="C4506" t="s">
        <v>10014</v>
      </c>
    </row>
    <row r="4507" spans="1:4" x14ac:dyDescent="0.25">
      <c r="A4507" s="2">
        <v>44298.556944444441</v>
      </c>
      <c r="B4507" t="s">
        <v>1076</v>
      </c>
      <c r="C4507" t="s">
        <v>10015</v>
      </c>
    </row>
    <row r="4508" spans="1:4" x14ac:dyDescent="0.25">
      <c r="A4508" s="2">
        <v>44298.556944444441</v>
      </c>
      <c r="B4508" t="s">
        <v>3</v>
      </c>
      <c r="C4508" t="s">
        <v>10046</v>
      </c>
    </row>
    <row r="4509" spans="1:4" x14ac:dyDescent="0.25">
      <c r="A4509" s="2">
        <v>44298.556944444441</v>
      </c>
      <c r="B4509" t="s">
        <v>3</v>
      </c>
      <c r="C4509" t="s">
        <v>10047</v>
      </c>
    </row>
    <row r="4510" spans="1:4" x14ac:dyDescent="0.25">
      <c r="A4510" s="2">
        <v>44298.556944444441</v>
      </c>
      <c r="B4510" t="s">
        <v>3</v>
      </c>
      <c r="C4510" t="s">
        <v>194</v>
      </c>
    </row>
    <row r="4511" spans="1:4" x14ac:dyDescent="0.25">
      <c r="A4511" s="2">
        <v>44298.556944444441</v>
      </c>
      <c r="B4511" t="s">
        <v>178</v>
      </c>
      <c r="C4511" t="s">
        <v>6853</v>
      </c>
    </row>
    <row r="4512" spans="1:4" x14ac:dyDescent="0.25">
      <c r="A4512" s="2">
        <v>44298.556944444441</v>
      </c>
      <c r="B4512" t="s">
        <v>162</v>
      </c>
      <c r="D4512" t="s">
        <v>852</v>
      </c>
    </row>
    <row r="4513" spans="1:4" x14ac:dyDescent="0.25">
      <c r="A4513" s="2">
        <v>44298.556944444441</v>
      </c>
      <c r="B4513" t="s">
        <v>162</v>
      </c>
      <c r="D4513" t="s">
        <v>973</v>
      </c>
    </row>
    <row r="4514" spans="1:4" x14ac:dyDescent="0.25">
      <c r="A4514" s="2">
        <v>44298.556944444441</v>
      </c>
      <c r="B4514" t="s">
        <v>162</v>
      </c>
      <c r="D4514" t="s">
        <v>834</v>
      </c>
    </row>
    <row r="4515" spans="1:4" x14ac:dyDescent="0.25">
      <c r="A4515" s="2">
        <v>44298.556944444441</v>
      </c>
      <c r="B4515" t="s">
        <v>163</v>
      </c>
      <c r="D4515" t="s">
        <v>957</v>
      </c>
    </row>
    <row r="4516" spans="1:4" x14ac:dyDescent="0.25">
      <c r="A4516" s="2">
        <v>44298.556944444441</v>
      </c>
      <c r="B4516" t="s">
        <v>179</v>
      </c>
      <c r="D4516" t="s">
        <v>822</v>
      </c>
    </row>
    <row r="4517" spans="1:4" x14ac:dyDescent="0.25">
      <c r="A4517" s="2">
        <v>44298.556944444441</v>
      </c>
      <c r="B4517" t="s">
        <v>179</v>
      </c>
      <c r="D4517" t="s">
        <v>890</v>
      </c>
    </row>
    <row r="4518" spans="1:4" x14ac:dyDescent="0.25">
      <c r="A4518" s="2">
        <v>44298.556944444441</v>
      </c>
      <c r="B4518" t="s">
        <v>162</v>
      </c>
      <c r="D4518" t="s">
        <v>895</v>
      </c>
    </row>
    <row r="4519" spans="1:4" x14ac:dyDescent="0.25">
      <c r="A4519" s="2">
        <v>44298.556944444441</v>
      </c>
      <c r="B4519" t="s">
        <v>162</v>
      </c>
      <c r="D4519" t="s">
        <v>1005</v>
      </c>
    </row>
    <row r="4520" spans="1:4" x14ac:dyDescent="0.25">
      <c r="A4520" s="2">
        <v>44298.556944444441</v>
      </c>
      <c r="B4520" t="s">
        <v>162</v>
      </c>
      <c r="D4520" t="s">
        <v>971</v>
      </c>
    </row>
    <row r="4521" spans="1:4" x14ac:dyDescent="0.25">
      <c r="A4521" s="2">
        <v>44298.556944444441</v>
      </c>
      <c r="B4521" t="s">
        <v>162</v>
      </c>
      <c r="D4521" t="s">
        <v>824</v>
      </c>
    </row>
    <row r="4522" spans="1:4" x14ac:dyDescent="0.25">
      <c r="A4522" s="2">
        <v>44298.556944444441</v>
      </c>
      <c r="B4522" t="s">
        <v>169</v>
      </c>
      <c r="D4522" t="s">
        <v>822</v>
      </c>
    </row>
    <row r="4523" spans="1:4" x14ac:dyDescent="0.25">
      <c r="A4523" s="2">
        <v>44298.556944444441</v>
      </c>
      <c r="B4523" t="s">
        <v>163</v>
      </c>
      <c r="D4523" t="s">
        <v>958</v>
      </c>
    </row>
    <row r="4524" spans="1:4" x14ac:dyDescent="0.25">
      <c r="A4524" s="2">
        <v>44298.556944444441</v>
      </c>
      <c r="B4524" t="s">
        <v>183</v>
      </c>
      <c r="D4524" t="s">
        <v>889</v>
      </c>
    </row>
    <row r="4525" spans="1:4" x14ac:dyDescent="0.25">
      <c r="A4525" s="2">
        <v>44298.556944444441</v>
      </c>
      <c r="B4525" t="s">
        <v>1076</v>
      </c>
      <c r="D4525" t="s">
        <v>853</v>
      </c>
    </row>
    <row r="4526" spans="1:4" x14ac:dyDescent="0.25">
      <c r="A4526" s="2">
        <v>44298.556944444441</v>
      </c>
      <c r="B4526" t="s">
        <v>1076</v>
      </c>
      <c r="D4526" t="s">
        <v>899</v>
      </c>
    </row>
    <row r="4527" spans="1:4" x14ac:dyDescent="0.25">
      <c r="A4527" s="2">
        <v>44298.556944444441</v>
      </c>
      <c r="B4527" t="s">
        <v>1076</v>
      </c>
      <c r="D4527" t="s">
        <v>1157</v>
      </c>
    </row>
    <row r="4528" spans="1:4" x14ac:dyDescent="0.25">
      <c r="A4528" s="2">
        <v>44298.556944444441</v>
      </c>
      <c r="B4528" t="s">
        <v>3</v>
      </c>
      <c r="D4528" t="s">
        <v>844</v>
      </c>
    </row>
    <row r="4529" spans="1:4" x14ac:dyDescent="0.25">
      <c r="A4529" s="2">
        <v>44298.556944444441</v>
      </c>
      <c r="B4529" t="s">
        <v>3</v>
      </c>
      <c r="D4529" t="s">
        <v>841</v>
      </c>
    </row>
    <row r="4530" spans="1:4" x14ac:dyDescent="0.25">
      <c r="A4530" s="2">
        <v>44298.556944444441</v>
      </c>
      <c r="B4530" t="s">
        <v>3</v>
      </c>
      <c r="D4530" t="s">
        <v>902</v>
      </c>
    </row>
    <row r="4531" spans="1:4" x14ac:dyDescent="0.25">
      <c r="A4531" s="2">
        <v>44298.556944444441</v>
      </c>
      <c r="B4531" t="s">
        <v>178</v>
      </c>
      <c r="D4531" t="s">
        <v>822</v>
      </c>
    </row>
    <row r="4532" spans="1:4" x14ac:dyDescent="0.25">
      <c r="A4532" s="2">
        <v>44298.557638888888</v>
      </c>
      <c r="B4532" t="s">
        <v>162</v>
      </c>
      <c r="C4532" t="s">
        <v>4482</v>
      </c>
    </row>
    <row r="4533" spans="1:4" x14ac:dyDescent="0.25">
      <c r="A4533" s="2">
        <v>44298.557638888888</v>
      </c>
      <c r="B4533" t="s">
        <v>162</v>
      </c>
      <c r="C4533" t="s">
        <v>7031</v>
      </c>
    </row>
    <row r="4534" spans="1:4" x14ac:dyDescent="0.25">
      <c r="A4534" s="2">
        <v>44298.557638888888</v>
      </c>
      <c r="B4534" t="s">
        <v>162</v>
      </c>
      <c r="C4534" t="s">
        <v>194</v>
      </c>
    </row>
    <row r="4535" spans="1:4" x14ac:dyDescent="0.25">
      <c r="A4535" s="2">
        <v>44298.557638888888</v>
      </c>
      <c r="B4535" t="s">
        <v>162</v>
      </c>
      <c r="C4535" t="s">
        <v>7032</v>
      </c>
    </row>
    <row r="4536" spans="1:4" x14ac:dyDescent="0.25">
      <c r="A4536" s="2">
        <v>44298.557638888888</v>
      </c>
      <c r="B4536" t="s">
        <v>179</v>
      </c>
      <c r="C4536" t="s">
        <v>1249</v>
      </c>
    </row>
    <row r="4537" spans="1:4" x14ac:dyDescent="0.25">
      <c r="A4537" s="2">
        <v>44298.557638888888</v>
      </c>
      <c r="B4537" t="s">
        <v>162</v>
      </c>
      <c r="C4537" t="s">
        <v>7383</v>
      </c>
    </row>
    <row r="4538" spans="1:4" x14ac:dyDescent="0.25">
      <c r="A4538" s="2">
        <v>44298.557638888888</v>
      </c>
      <c r="B4538" t="s">
        <v>162</v>
      </c>
      <c r="C4538" t="s">
        <v>6386</v>
      </c>
    </row>
    <row r="4539" spans="1:4" x14ac:dyDescent="0.25">
      <c r="A4539" s="2">
        <v>44298.557638888888</v>
      </c>
      <c r="B4539" t="s">
        <v>162</v>
      </c>
      <c r="C4539" t="s">
        <v>7548</v>
      </c>
    </row>
    <row r="4540" spans="1:4" x14ac:dyDescent="0.25">
      <c r="A4540" s="2">
        <v>44298.557638888888</v>
      </c>
      <c r="B4540" t="s">
        <v>162</v>
      </c>
      <c r="C4540" t="s">
        <v>7000</v>
      </c>
    </row>
    <row r="4541" spans="1:4" x14ac:dyDescent="0.25">
      <c r="A4541" s="2">
        <v>44298.557638888888</v>
      </c>
      <c r="B4541" t="s">
        <v>162</v>
      </c>
      <c r="C4541" t="s">
        <v>8103</v>
      </c>
    </row>
    <row r="4542" spans="1:4" x14ac:dyDescent="0.25">
      <c r="A4542" s="2">
        <v>44298.557638888888</v>
      </c>
      <c r="B4542" t="s">
        <v>162</v>
      </c>
      <c r="C4542" t="s">
        <v>6380</v>
      </c>
    </row>
    <row r="4543" spans="1:4" x14ac:dyDescent="0.25">
      <c r="A4543" s="2">
        <v>44298.557638888888</v>
      </c>
      <c r="B4543" t="s">
        <v>162</v>
      </c>
      <c r="C4543" t="s">
        <v>8104</v>
      </c>
    </row>
    <row r="4544" spans="1:4" x14ac:dyDescent="0.25">
      <c r="A4544" s="2">
        <v>44298.557638888888</v>
      </c>
      <c r="B4544" t="s">
        <v>162</v>
      </c>
      <c r="C4544" t="s">
        <v>8105</v>
      </c>
    </row>
    <row r="4545" spans="1:4" x14ac:dyDescent="0.25">
      <c r="A4545" s="2">
        <v>44298.557638888888</v>
      </c>
      <c r="B4545" t="s">
        <v>851</v>
      </c>
      <c r="C4545" t="s">
        <v>8638</v>
      </c>
    </row>
    <row r="4546" spans="1:4" x14ac:dyDescent="0.25">
      <c r="A4546" s="2">
        <v>44298.557638888888</v>
      </c>
      <c r="B4546" t="s">
        <v>162</v>
      </c>
      <c r="C4546" t="s">
        <v>9403</v>
      </c>
    </row>
    <row r="4547" spans="1:4" x14ac:dyDescent="0.25">
      <c r="A4547" s="2">
        <v>44298.557638888888</v>
      </c>
      <c r="B4547" t="s">
        <v>162</v>
      </c>
      <c r="C4547" t="s">
        <v>194</v>
      </c>
    </row>
    <row r="4548" spans="1:4" x14ac:dyDescent="0.25">
      <c r="A4548" s="2">
        <v>44298.557638888888</v>
      </c>
      <c r="B4548" t="s">
        <v>163</v>
      </c>
      <c r="C4548" t="s">
        <v>9554</v>
      </c>
    </row>
    <row r="4549" spans="1:4" x14ac:dyDescent="0.25">
      <c r="A4549" s="2">
        <v>44298.557638888888</v>
      </c>
      <c r="B4549" t="s">
        <v>163</v>
      </c>
      <c r="C4549" t="s">
        <v>6396</v>
      </c>
    </row>
    <row r="4550" spans="1:4" x14ac:dyDescent="0.25">
      <c r="A4550" s="2">
        <v>44298.557638888888</v>
      </c>
      <c r="B4550" t="s">
        <v>183</v>
      </c>
      <c r="C4550" t="s">
        <v>194</v>
      </c>
    </row>
    <row r="4551" spans="1:4" x14ac:dyDescent="0.25">
      <c r="A4551" s="2">
        <v>44298.557638888888</v>
      </c>
      <c r="B4551" t="s">
        <v>1076</v>
      </c>
      <c r="C4551" t="s">
        <v>10016</v>
      </c>
    </row>
    <row r="4552" spans="1:4" x14ac:dyDescent="0.25">
      <c r="A4552" s="2">
        <v>44298.557638888888</v>
      </c>
      <c r="B4552" t="s">
        <v>1076</v>
      </c>
      <c r="C4552" t="s">
        <v>10017</v>
      </c>
    </row>
    <row r="4553" spans="1:4" x14ac:dyDescent="0.25">
      <c r="A4553" s="2">
        <v>44298.557638888888</v>
      </c>
      <c r="B4553" t="s">
        <v>3</v>
      </c>
      <c r="C4553" t="s">
        <v>10048</v>
      </c>
    </row>
    <row r="4554" spans="1:4" x14ac:dyDescent="0.25">
      <c r="A4554" s="2">
        <v>44298.557638888888</v>
      </c>
      <c r="B4554" t="s">
        <v>162</v>
      </c>
      <c r="D4554" t="s">
        <v>903</v>
      </c>
    </row>
    <row r="4555" spans="1:4" x14ac:dyDescent="0.25">
      <c r="A4555" s="2">
        <v>44298.557638888888</v>
      </c>
      <c r="B4555" t="s">
        <v>162</v>
      </c>
      <c r="D4555" t="s">
        <v>904</v>
      </c>
    </row>
    <row r="4556" spans="1:4" x14ac:dyDescent="0.25">
      <c r="A4556" s="2">
        <v>44298.557638888888</v>
      </c>
      <c r="B4556" t="s">
        <v>162</v>
      </c>
      <c r="D4556" t="s">
        <v>836</v>
      </c>
    </row>
    <row r="4557" spans="1:4" x14ac:dyDescent="0.25">
      <c r="A4557" s="2">
        <v>44298.557638888888</v>
      </c>
      <c r="B4557" t="s">
        <v>162</v>
      </c>
      <c r="D4557" t="s">
        <v>825</v>
      </c>
    </row>
    <row r="4558" spans="1:4" x14ac:dyDescent="0.25">
      <c r="A4558" s="2">
        <v>44298.557638888888</v>
      </c>
      <c r="B4558" t="s">
        <v>179</v>
      </c>
      <c r="D4558" t="s">
        <v>824</v>
      </c>
    </row>
    <row r="4559" spans="1:4" x14ac:dyDescent="0.25">
      <c r="A4559" s="2">
        <v>44298.557638888888</v>
      </c>
      <c r="B4559" t="s">
        <v>162</v>
      </c>
      <c r="D4559" t="s">
        <v>852</v>
      </c>
    </row>
    <row r="4560" spans="1:4" x14ac:dyDescent="0.25">
      <c r="A4560" s="2">
        <v>44298.557638888888</v>
      </c>
      <c r="B4560" t="s">
        <v>162</v>
      </c>
      <c r="D4560" t="s">
        <v>933</v>
      </c>
    </row>
    <row r="4561" spans="1:4" x14ac:dyDescent="0.25">
      <c r="A4561" s="2">
        <v>44298.557638888888</v>
      </c>
      <c r="B4561" t="s">
        <v>162</v>
      </c>
      <c r="D4561" t="s">
        <v>846</v>
      </c>
    </row>
    <row r="4562" spans="1:4" x14ac:dyDescent="0.25">
      <c r="A4562" s="2">
        <v>44298.557638888888</v>
      </c>
      <c r="B4562" t="s">
        <v>162</v>
      </c>
      <c r="D4562" t="s">
        <v>1006</v>
      </c>
    </row>
    <row r="4563" spans="1:4" x14ac:dyDescent="0.25">
      <c r="A4563" s="2">
        <v>44298.557638888888</v>
      </c>
      <c r="B4563" t="s">
        <v>162</v>
      </c>
      <c r="D4563" t="s">
        <v>894</v>
      </c>
    </row>
    <row r="4564" spans="1:4" x14ac:dyDescent="0.25">
      <c r="A4564" s="2">
        <v>44298.557638888888</v>
      </c>
      <c r="B4564" t="s">
        <v>162</v>
      </c>
      <c r="D4564" t="s">
        <v>845</v>
      </c>
    </row>
    <row r="4565" spans="1:4" x14ac:dyDescent="0.25">
      <c r="A4565" s="2">
        <v>44298.557638888888</v>
      </c>
      <c r="B4565" t="s">
        <v>162</v>
      </c>
      <c r="D4565" t="s">
        <v>852</v>
      </c>
    </row>
    <row r="4566" spans="1:4" x14ac:dyDescent="0.25">
      <c r="A4566" s="2">
        <v>44298.557638888888</v>
      </c>
      <c r="B4566" t="s">
        <v>162</v>
      </c>
      <c r="D4566" t="s">
        <v>850</v>
      </c>
    </row>
    <row r="4567" spans="1:4" x14ac:dyDescent="0.25">
      <c r="A4567" s="2">
        <v>44298.557638888888</v>
      </c>
      <c r="B4567" t="s">
        <v>851</v>
      </c>
      <c r="D4567" t="s">
        <v>1093</v>
      </c>
    </row>
    <row r="4568" spans="1:4" x14ac:dyDescent="0.25">
      <c r="A4568" s="2">
        <v>44298.557638888888</v>
      </c>
      <c r="B4568" t="s">
        <v>162</v>
      </c>
      <c r="D4568" t="s">
        <v>886</v>
      </c>
    </row>
    <row r="4569" spans="1:4" x14ac:dyDescent="0.25">
      <c r="A4569" s="2">
        <v>44298.557638888888</v>
      </c>
      <c r="B4569" t="s">
        <v>162</v>
      </c>
      <c r="D4569" t="s">
        <v>1126</v>
      </c>
    </row>
    <row r="4570" spans="1:4" x14ac:dyDescent="0.25">
      <c r="A4570" s="2">
        <v>44298.557638888888</v>
      </c>
      <c r="B4570" t="s">
        <v>163</v>
      </c>
      <c r="D4570" t="s">
        <v>834</v>
      </c>
    </row>
    <row r="4571" spans="1:4" x14ac:dyDescent="0.25">
      <c r="A4571" s="2">
        <v>44298.557638888888</v>
      </c>
      <c r="B4571" t="s">
        <v>163</v>
      </c>
      <c r="D4571" t="s">
        <v>955</v>
      </c>
    </row>
    <row r="4572" spans="1:4" x14ac:dyDescent="0.25">
      <c r="A4572" s="2">
        <v>44298.557638888888</v>
      </c>
      <c r="B4572" t="s">
        <v>183</v>
      </c>
      <c r="D4572" t="s">
        <v>832</v>
      </c>
    </row>
    <row r="4573" spans="1:4" x14ac:dyDescent="0.25">
      <c r="A4573" s="2">
        <v>44298.557638888888</v>
      </c>
      <c r="B4573" t="s">
        <v>1076</v>
      </c>
      <c r="D4573" t="s">
        <v>1145</v>
      </c>
    </row>
    <row r="4574" spans="1:4" x14ac:dyDescent="0.25">
      <c r="A4574" s="2">
        <v>44298.557638888888</v>
      </c>
      <c r="B4574" t="s">
        <v>1076</v>
      </c>
      <c r="D4574" t="s">
        <v>827</v>
      </c>
    </row>
    <row r="4575" spans="1:4" x14ac:dyDescent="0.25">
      <c r="A4575" s="2">
        <v>44298.557638888888</v>
      </c>
      <c r="B4575" t="s">
        <v>1076</v>
      </c>
      <c r="D4575" t="s">
        <v>895</v>
      </c>
    </row>
    <row r="4576" spans="1:4" x14ac:dyDescent="0.25">
      <c r="A4576" s="2">
        <v>44298.557638888888</v>
      </c>
      <c r="B4576" t="s">
        <v>3</v>
      </c>
      <c r="D4576" t="s">
        <v>972</v>
      </c>
    </row>
    <row r="4577" spans="1:3" x14ac:dyDescent="0.25">
      <c r="A4577" s="2">
        <v>44298.558333333334</v>
      </c>
      <c r="B4577" t="s">
        <v>162</v>
      </c>
      <c r="C4577" t="s">
        <v>7033</v>
      </c>
    </row>
    <row r="4578" spans="1:3" x14ac:dyDescent="0.25">
      <c r="A4578" s="2">
        <v>44298.558333333334</v>
      </c>
      <c r="B4578" t="s">
        <v>162</v>
      </c>
      <c r="C4578" t="s">
        <v>6876</v>
      </c>
    </row>
    <row r="4579" spans="1:3" x14ac:dyDescent="0.25">
      <c r="A4579" s="2">
        <v>44298.558333333334</v>
      </c>
      <c r="B4579" t="s">
        <v>162</v>
      </c>
      <c r="C4579" t="s">
        <v>194</v>
      </c>
    </row>
    <row r="4580" spans="1:3" x14ac:dyDescent="0.25">
      <c r="A4580" s="2">
        <v>44298.558333333334</v>
      </c>
      <c r="B4580" t="s">
        <v>163</v>
      </c>
      <c r="C4580" t="s">
        <v>7136</v>
      </c>
    </row>
    <row r="4581" spans="1:3" x14ac:dyDescent="0.25">
      <c r="A4581" s="2">
        <v>44298.558333333334</v>
      </c>
      <c r="B4581" t="s">
        <v>163</v>
      </c>
      <c r="C4581" t="s">
        <v>1249</v>
      </c>
    </row>
    <row r="4582" spans="1:3" x14ac:dyDescent="0.25">
      <c r="A4582" s="2">
        <v>44298.558333333334</v>
      </c>
      <c r="B4582" t="s">
        <v>179</v>
      </c>
      <c r="C4582" t="s">
        <v>6856</v>
      </c>
    </row>
    <row r="4583" spans="1:3" x14ac:dyDescent="0.25">
      <c r="A4583" s="2">
        <v>44298.558333333334</v>
      </c>
      <c r="B4583" t="s">
        <v>179</v>
      </c>
      <c r="C4583" t="s">
        <v>4216</v>
      </c>
    </row>
    <row r="4584" spans="1:3" x14ac:dyDescent="0.25">
      <c r="A4584" s="2">
        <v>44298.558333333334</v>
      </c>
      <c r="B4584" t="s">
        <v>179</v>
      </c>
      <c r="C4584" t="s">
        <v>7249</v>
      </c>
    </row>
    <row r="4585" spans="1:3" x14ac:dyDescent="0.25">
      <c r="A4585" s="2">
        <v>44298.558333333334</v>
      </c>
      <c r="B4585" t="s">
        <v>162</v>
      </c>
      <c r="C4585" t="s">
        <v>7384</v>
      </c>
    </row>
    <row r="4586" spans="1:3" x14ac:dyDescent="0.25">
      <c r="A4586" s="2">
        <v>44298.558333333334</v>
      </c>
      <c r="B4586" t="s">
        <v>162</v>
      </c>
      <c r="C4586" t="s">
        <v>7865</v>
      </c>
    </row>
    <row r="4587" spans="1:3" x14ac:dyDescent="0.25">
      <c r="A4587" s="2">
        <v>44298.558333333334</v>
      </c>
      <c r="B4587" t="s">
        <v>162</v>
      </c>
      <c r="C4587" t="s">
        <v>7866</v>
      </c>
    </row>
    <row r="4588" spans="1:3" x14ac:dyDescent="0.25">
      <c r="A4588" s="2">
        <v>44298.558333333334</v>
      </c>
      <c r="B4588" t="s">
        <v>162</v>
      </c>
      <c r="C4588" t="s">
        <v>7867</v>
      </c>
    </row>
    <row r="4589" spans="1:3" x14ac:dyDescent="0.25">
      <c r="A4589" s="2">
        <v>44298.558333333334</v>
      </c>
      <c r="B4589" t="s">
        <v>162</v>
      </c>
      <c r="C4589" t="s">
        <v>8106</v>
      </c>
    </row>
    <row r="4590" spans="1:3" x14ac:dyDescent="0.25">
      <c r="A4590" s="2">
        <v>44298.558333333334</v>
      </c>
      <c r="B4590" t="s">
        <v>183</v>
      </c>
      <c r="C4590" t="s">
        <v>8383</v>
      </c>
    </row>
    <row r="4591" spans="1:3" x14ac:dyDescent="0.25">
      <c r="A4591" s="2">
        <v>44298.558333333334</v>
      </c>
      <c r="B4591" t="s">
        <v>169</v>
      </c>
      <c r="C4591" t="s">
        <v>194</v>
      </c>
    </row>
    <row r="4592" spans="1:3" x14ac:dyDescent="0.25">
      <c r="A4592" s="2">
        <v>44298.558333333334</v>
      </c>
      <c r="B4592" t="s">
        <v>165</v>
      </c>
      <c r="C4592" t="s">
        <v>9435</v>
      </c>
    </row>
    <row r="4593" spans="1:4" x14ac:dyDescent="0.25">
      <c r="A4593" s="2">
        <v>44298.558333333334</v>
      </c>
      <c r="B4593" t="s">
        <v>163</v>
      </c>
      <c r="C4593" t="s">
        <v>9555</v>
      </c>
    </row>
    <row r="4594" spans="1:4" x14ac:dyDescent="0.25">
      <c r="A4594" s="2">
        <v>44298.558333333334</v>
      </c>
      <c r="B4594" t="s">
        <v>163</v>
      </c>
      <c r="C4594" t="s">
        <v>194</v>
      </c>
    </row>
    <row r="4595" spans="1:4" x14ac:dyDescent="0.25">
      <c r="A4595" s="2">
        <v>44298.558333333334</v>
      </c>
      <c r="B4595" t="s">
        <v>3</v>
      </c>
      <c r="C4595" t="s">
        <v>1249</v>
      </c>
    </row>
    <row r="4596" spans="1:4" x14ac:dyDescent="0.25">
      <c r="A4596" s="2">
        <v>44298.558333333334</v>
      </c>
      <c r="B4596" t="s">
        <v>3</v>
      </c>
      <c r="C4596" t="s">
        <v>194</v>
      </c>
    </row>
    <row r="4597" spans="1:4" x14ac:dyDescent="0.25">
      <c r="A4597" s="2">
        <v>44298.558333333334</v>
      </c>
      <c r="B4597" t="s">
        <v>3</v>
      </c>
      <c r="C4597" t="s">
        <v>10049</v>
      </c>
    </row>
    <row r="4598" spans="1:4" x14ac:dyDescent="0.25">
      <c r="A4598" s="2">
        <v>44298.558333333334</v>
      </c>
      <c r="B4598" t="s">
        <v>162</v>
      </c>
      <c r="D4598" t="s">
        <v>826</v>
      </c>
    </row>
    <row r="4599" spans="1:4" x14ac:dyDescent="0.25">
      <c r="A4599" s="2">
        <v>44298.558333333334</v>
      </c>
      <c r="B4599" t="s">
        <v>162</v>
      </c>
      <c r="D4599" t="s">
        <v>899</v>
      </c>
    </row>
    <row r="4600" spans="1:4" x14ac:dyDescent="0.25">
      <c r="A4600" s="2">
        <v>44298.558333333334</v>
      </c>
      <c r="B4600" t="s">
        <v>162</v>
      </c>
      <c r="D4600" t="s">
        <v>855</v>
      </c>
    </row>
    <row r="4601" spans="1:4" x14ac:dyDescent="0.25">
      <c r="A4601" s="2">
        <v>44298.558333333334</v>
      </c>
      <c r="B4601" t="s">
        <v>163</v>
      </c>
      <c r="D4601" t="s">
        <v>928</v>
      </c>
    </row>
    <row r="4602" spans="1:4" x14ac:dyDescent="0.25">
      <c r="A4602" s="2">
        <v>44298.558333333334</v>
      </c>
      <c r="B4602" t="s">
        <v>163</v>
      </c>
      <c r="D4602" t="s">
        <v>907</v>
      </c>
    </row>
    <row r="4603" spans="1:4" x14ac:dyDescent="0.25">
      <c r="A4603" s="2">
        <v>44298.558333333334</v>
      </c>
      <c r="B4603" t="s">
        <v>179</v>
      </c>
      <c r="D4603" t="s">
        <v>846</v>
      </c>
    </row>
    <row r="4604" spans="1:4" x14ac:dyDescent="0.25">
      <c r="A4604" s="2">
        <v>44298.558333333334</v>
      </c>
      <c r="B4604" t="s">
        <v>179</v>
      </c>
      <c r="D4604" t="s">
        <v>891</v>
      </c>
    </row>
    <row r="4605" spans="1:4" x14ac:dyDescent="0.25">
      <c r="A4605" s="2">
        <v>44298.558333333334</v>
      </c>
      <c r="B4605" t="s">
        <v>179</v>
      </c>
      <c r="D4605" t="s">
        <v>848</v>
      </c>
    </row>
    <row r="4606" spans="1:4" x14ac:dyDescent="0.25">
      <c r="A4606" s="2">
        <v>44298.558333333334</v>
      </c>
      <c r="B4606" t="s">
        <v>162</v>
      </c>
      <c r="D4606" t="s">
        <v>828</v>
      </c>
    </row>
    <row r="4607" spans="1:4" x14ac:dyDescent="0.25">
      <c r="A4607" s="2">
        <v>44298.558333333334</v>
      </c>
      <c r="B4607" t="s">
        <v>162</v>
      </c>
      <c r="D4607" t="s">
        <v>895</v>
      </c>
    </row>
    <row r="4608" spans="1:4" x14ac:dyDescent="0.25">
      <c r="A4608" s="2">
        <v>44298.558333333334</v>
      </c>
      <c r="B4608" t="s">
        <v>162</v>
      </c>
      <c r="D4608" t="s">
        <v>850</v>
      </c>
    </row>
    <row r="4609" spans="1:4" x14ac:dyDescent="0.25">
      <c r="A4609" s="2">
        <v>44298.558333333334</v>
      </c>
      <c r="B4609" t="s">
        <v>162</v>
      </c>
      <c r="D4609" t="s">
        <v>922</v>
      </c>
    </row>
    <row r="4610" spans="1:4" x14ac:dyDescent="0.25">
      <c r="A4610" s="2">
        <v>44298.558333333334</v>
      </c>
      <c r="B4610" t="s">
        <v>162</v>
      </c>
      <c r="D4610" t="s">
        <v>922</v>
      </c>
    </row>
    <row r="4611" spans="1:4" x14ac:dyDescent="0.25">
      <c r="A4611" s="2">
        <v>44298.558333333334</v>
      </c>
      <c r="B4611" t="s">
        <v>183</v>
      </c>
      <c r="D4611" t="s">
        <v>944</v>
      </c>
    </row>
    <row r="4612" spans="1:4" x14ac:dyDescent="0.25">
      <c r="A4612" s="2">
        <v>44298.558333333334</v>
      </c>
      <c r="B4612" t="s">
        <v>169</v>
      </c>
      <c r="D4612" t="s">
        <v>979</v>
      </c>
    </row>
    <row r="4613" spans="1:4" x14ac:dyDescent="0.25">
      <c r="A4613" s="2">
        <v>44298.558333333334</v>
      </c>
      <c r="B4613" t="s">
        <v>165</v>
      </c>
      <c r="D4613" t="s">
        <v>1015</v>
      </c>
    </row>
    <row r="4614" spans="1:4" x14ac:dyDescent="0.25">
      <c r="A4614" s="2">
        <v>44298.558333333334</v>
      </c>
      <c r="B4614" t="s">
        <v>163</v>
      </c>
      <c r="D4614" t="s">
        <v>959</v>
      </c>
    </row>
    <row r="4615" spans="1:4" x14ac:dyDescent="0.25">
      <c r="A4615" s="2">
        <v>44298.558333333334</v>
      </c>
      <c r="B4615" t="s">
        <v>163</v>
      </c>
      <c r="D4615" t="s">
        <v>836</v>
      </c>
    </row>
    <row r="4616" spans="1:4" x14ac:dyDescent="0.25">
      <c r="A4616" s="2">
        <v>44298.558333333334</v>
      </c>
      <c r="B4616" t="s">
        <v>3</v>
      </c>
      <c r="D4616" t="s">
        <v>901</v>
      </c>
    </row>
    <row r="4617" spans="1:4" x14ac:dyDescent="0.25">
      <c r="A4617" s="2">
        <v>44298.558333333334</v>
      </c>
      <c r="B4617" t="s">
        <v>3</v>
      </c>
      <c r="D4617" t="s">
        <v>899</v>
      </c>
    </row>
    <row r="4618" spans="1:4" x14ac:dyDescent="0.25">
      <c r="A4618" s="2">
        <v>44298.558333333334</v>
      </c>
      <c r="B4618" t="s">
        <v>3</v>
      </c>
      <c r="D4618" t="s">
        <v>885</v>
      </c>
    </row>
    <row r="4619" spans="1:4" x14ac:dyDescent="0.25">
      <c r="A4619" s="2">
        <v>44298.559027777781</v>
      </c>
      <c r="B4619" t="s">
        <v>162</v>
      </c>
      <c r="C4619" t="s">
        <v>7034</v>
      </c>
    </row>
    <row r="4620" spans="1:4" x14ac:dyDescent="0.25">
      <c r="A4620" s="2">
        <v>44298.559027777781</v>
      </c>
      <c r="B4620" t="s">
        <v>162</v>
      </c>
      <c r="C4620" t="s">
        <v>7035</v>
      </c>
    </row>
    <row r="4621" spans="1:4" x14ac:dyDescent="0.25">
      <c r="A4621" s="2">
        <v>44298.559027777781</v>
      </c>
      <c r="B4621" t="s">
        <v>162</v>
      </c>
      <c r="C4621" t="s">
        <v>1249</v>
      </c>
    </row>
    <row r="4622" spans="1:4" x14ac:dyDescent="0.25">
      <c r="A4622" s="2">
        <v>44298.559027777781</v>
      </c>
      <c r="B4622" t="s">
        <v>162</v>
      </c>
      <c r="C4622" t="s">
        <v>7036</v>
      </c>
    </row>
    <row r="4623" spans="1:4" x14ac:dyDescent="0.25">
      <c r="A4623" s="2">
        <v>44298.559027777781</v>
      </c>
      <c r="B4623" t="s">
        <v>163</v>
      </c>
      <c r="C4623" t="s">
        <v>7137</v>
      </c>
    </row>
    <row r="4624" spans="1:4" x14ac:dyDescent="0.25">
      <c r="A4624" s="2">
        <v>44298.559027777781</v>
      </c>
      <c r="B4624" t="s">
        <v>179</v>
      </c>
      <c r="C4624" t="s">
        <v>7250</v>
      </c>
    </row>
    <row r="4625" spans="1:3" x14ac:dyDescent="0.25">
      <c r="A4625" s="2">
        <v>44298.559027777781</v>
      </c>
      <c r="B4625" t="s">
        <v>179</v>
      </c>
      <c r="C4625" t="s">
        <v>194</v>
      </c>
    </row>
    <row r="4626" spans="1:3" x14ac:dyDescent="0.25">
      <c r="A4626" s="2">
        <v>44298.559027777781</v>
      </c>
      <c r="B4626" t="s">
        <v>179</v>
      </c>
      <c r="C4626" t="s">
        <v>7251</v>
      </c>
    </row>
    <row r="4627" spans="1:3" x14ac:dyDescent="0.25">
      <c r="A4627" s="2">
        <v>44298.559027777781</v>
      </c>
      <c r="B4627" t="s">
        <v>179</v>
      </c>
      <c r="C4627" t="s">
        <v>1249</v>
      </c>
    </row>
    <row r="4628" spans="1:3" x14ac:dyDescent="0.25">
      <c r="A4628" s="2">
        <v>44298.559027777781</v>
      </c>
      <c r="B4628" t="s">
        <v>162</v>
      </c>
      <c r="C4628" t="s">
        <v>1256</v>
      </c>
    </row>
    <row r="4629" spans="1:3" x14ac:dyDescent="0.25">
      <c r="A4629" s="2">
        <v>44298.559027777781</v>
      </c>
      <c r="B4629" t="s">
        <v>162</v>
      </c>
      <c r="C4629" t="s">
        <v>1538</v>
      </c>
    </row>
    <row r="4630" spans="1:3" x14ac:dyDescent="0.25">
      <c r="A4630" s="2">
        <v>44298.559027777781</v>
      </c>
      <c r="B4630" t="s">
        <v>162</v>
      </c>
      <c r="C4630" t="s">
        <v>6850</v>
      </c>
    </row>
    <row r="4631" spans="1:3" x14ac:dyDescent="0.25">
      <c r="A4631" s="2">
        <v>44298.559027777781</v>
      </c>
      <c r="B4631" t="s">
        <v>162</v>
      </c>
      <c r="C4631" t="s">
        <v>6567</v>
      </c>
    </row>
    <row r="4632" spans="1:3" x14ac:dyDescent="0.25">
      <c r="A4632" s="2">
        <v>44298.559027777781</v>
      </c>
      <c r="B4632" t="s">
        <v>162</v>
      </c>
      <c r="C4632" t="s">
        <v>1538</v>
      </c>
    </row>
    <row r="4633" spans="1:3" x14ac:dyDescent="0.25">
      <c r="A4633" s="2">
        <v>44298.559027777781</v>
      </c>
      <c r="B4633" t="s">
        <v>162</v>
      </c>
      <c r="C4633" t="s">
        <v>1538</v>
      </c>
    </row>
    <row r="4634" spans="1:3" x14ac:dyDescent="0.25">
      <c r="A4634" s="2">
        <v>44298.559027777781</v>
      </c>
      <c r="B4634" t="s">
        <v>162</v>
      </c>
      <c r="C4634" t="s">
        <v>1538</v>
      </c>
    </row>
    <row r="4635" spans="1:3" x14ac:dyDescent="0.25">
      <c r="A4635" s="2">
        <v>44298.559027777781</v>
      </c>
      <c r="B4635" t="s">
        <v>162</v>
      </c>
      <c r="C4635" t="s">
        <v>8107</v>
      </c>
    </row>
    <row r="4636" spans="1:3" x14ac:dyDescent="0.25">
      <c r="A4636" s="2">
        <v>44298.559027777781</v>
      </c>
      <c r="B4636" t="s">
        <v>162</v>
      </c>
      <c r="C4636" t="s">
        <v>8108</v>
      </c>
    </row>
    <row r="4637" spans="1:3" x14ac:dyDescent="0.25">
      <c r="A4637" s="2">
        <v>44298.559027777781</v>
      </c>
      <c r="B4637" t="s">
        <v>183</v>
      </c>
      <c r="C4637" t="s">
        <v>1249</v>
      </c>
    </row>
    <row r="4638" spans="1:3" x14ac:dyDescent="0.25">
      <c r="A4638" s="2">
        <v>44298.559027777781</v>
      </c>
      <c r="B4638" t="s">
        <v>851</v>
      </c>
      <c r="C4638" t="s">
        <v>8639</v>
      </c>
    </row>
    <row r="4639" spans="1:3" x14ac:dyDescent="0.25">
      <c r="A4639" s="2">
        <v>44298.559027777781</v>
      </c>
      <c r="B4639" t="s">
        <v>169</v>
      </c>
      <c r="C4639" t="s">
        <v>1249</v>
      </c>
    </row>
    <row r="4640" spans="1:3" x14ac:dyDescent="0.25">
      <c r="A4640" s="2">
        <v>44298.559027777781</v>
      </c>
      <c r="B4640" t="s">
        <v>162</v>
      </c>
      <c r="C4640" t="s">
        <v>9404</v>
      </c>
    </row>
    <row r="4641" spans="1:4" x14ac:dyDescent="0.25">
      <c r="A4641" s="2">
        <v>44298.559027777781</v>
      </c>
      <c r="B4641" t="s">
        <v>162</v>
      </c>
      <c r="C4641" t="s">
        <v>194</v>
      </c>
    </row>
    <row r="4642" spans="1:4" x14ac:dyDescent="0.25">
      <c r="A4642" s="2">
        <v>44298.559027777781</v>
      </c>
      <c r="B4642" t="s">
        <v>1076</v>
      </c>
      <c r="C4642" t="s">
        <v>10018</v>
      </c>
    </row>
    <row r="4643" spans="1:4" x14ac:dyDescent="0.25">
      <c r="A4643" s="2">
        <v>44298.559027777781</v>
      </c>
      <c r="B4643" t="s">
        <v>1076</v>
      </c>
      <c r="C4643" t="s">
        <v>194</v>
      </c>
    </row>
    <row r="4644" spans="1:4" x14ac:dyDescent="0.25">
      <c r="A4644" s="2">
        <v>44298.559027777781</v>
      </c>
      <c r="B4644" t="s">
        <v>3</v>
      </c>
      <c r="C4644" t="s">
        <v>10050</v>
      </c>
    </row>
    <row r="4645" spans="1:4" x14ac:dyDescent="0.25">
      <c r="A4645" s="2">
        <v>44298.559027777781</v>
      </c>
      <c r="B4645" t="s">
        <v>3</v>
      </c>
      <c r="C4645" t="s">
        <v>1256</v>
      </c>
    </row>
    <row r="4646" spans="1:4" x14ac:dyDescent="0.25">
      <c r="A4646" s="2">
        <v>44298.559027777781</v>
      </c>
      <c r="B4646" t="s">
        <v>178</v>
      </c>
      <c r="C4646" t="s">
        <v>10234</v>
      </c>
    </row>
    <row r="4647" spans="1:4" x14ac:dyDescent="0.25">
      <c r="A4647" s="2">
        <v>44298.559027777781</v>
      </c>
      <c r="B4647" t="s">
        <v>178</v>
      </c>
      <c r="C4647" t="s">
        <v>10235</v>
      </c>
    </row>
    <row r="4648" spans="1:4" x14ac:dyDescent="0.25">
      <c r="A4648" s="2">
        <v>44298.559027777781</v>
      </c>
      <c r="B4648" t="s">
        <v>162</v>
      </c>
      <c r="D4648" t="s">
        <v>902</v>
      </c>
    </row>
    <row r="4649" spans="1:4" x14ac:dyDescent="0.25">
      <c r="A4649" s="2">
        <v>44298.559027777781</v>
      </c>
      <c r="B4649" t="s">
        <v>162</v>
      </c>
      <c r="D4649" t="s">
        <v>954</v>
      </c>
    </row>
    <row r="4650" spans="1:4" x14ac:dyDescent="0.25">
      <c r="A4650" s="2">
        <v>44298.559027777781</v>
      </c>
      <c r="B4650" t="s">
        <v>162</v>
      </c>
      <c r="D4650" t="s">
        <v>908</v>
      </c>
    </row>
    <row r="4651" spans="1:4" x14ac:dyDescent="0.25">
      <c r="A4651" s="2">
        <v>44298.559027777781</v>
      </c>
      <c r="B4651" t="s">
        <v>162</v>
      </c>
      <c r="D4651" t="s">
        <v>849</v>
      </c>
    </row>
    <row r="4652" spans="1:4" x14ac:dyDescent="0.25">
      <c r="A4652" s="2">
        <v>44298.559027777781</v>
      </c>
      <c r="B4652" t="s">
        <v>163</v>
      </c>
      <c r="D4652" t="s">
        <v>885</v>
      </c>
    </row>
    <row r="4653" spans="1:4" x14ac:dyDescent="0.25">
      <c r="A4653" s="2">
        <v>44298.559027777781</v>
      </c>
      <c r="B4653" t="s">
        <v>179</v>
      </c>
      <c r="D4653" t="s">
        <v>849</v>
      </c>
    </row>
    <row r="4654" spans="1:4" x14ac:dyDescent="0.25">
      <c r="A4654" s="2">
        <v>44298.559027777781</v>
      </c>
      <c r="B4654" t="s">
        <v>179</v>
      </c>
      <c r="D4654" t="s">
        <v>885</v>
      </c>
    </row>
    <row r="4655" spans="1:4" x14ac:dyDescent="0.25">
      <c r="A4655" s="2">
        <v>44298.559027777781</v>
      </c>
      <c r="B4655" t="s">
        <v>179</v>
      </c>
      <c r="D4655" t="s">
        <v>995</v>
      </c>
    </row>
    <row r="4656" spans="1:4" x14ac:dyDescent="0.25">
      <c r="A4656" s="2">
        <v>44298.559027777781</v>
      </c>
      <c r="B4656" t="s">
        <v>179</v>
      </c>
      <c r="D4656" t="s">
        <v>971</v>
      </c>
    </row>
    <row r="4657" spans="1:4" x14ac:dyDescent="0.25">
      <c r="A4657" s="2">
        <v>44298.559027777781</v>
      </c>
      <c r="B4657" t="s">
        <v>162</v>
      </c>
      <c r="D4657" t="s">
        <v>975</v>
      </c>
    </row>
    <row r="4658" spans="1:4" x14ac:dyDescent="0.25">
      <c r="A4658" s="2">
        <v>44298.559027777781</v>
      </c>
      <c r="B4658" t="s">
        <v>162</v>
      </c>
      <c r="D4658" t="s">
        <v>1007</v>
      </c>
    </row>
    <row r="4659" spans="1:4" x14ac:dyDescent="0.25">
      <c r="A4659" s="2">
        <v>44298.559027777781</v>
      </c>
      <c r="B4659" t="s">
        <v>162</v>
      </c>
      <c r="D4659" t="s">
        <v>841</v>
      </c>
    </row>
    <row r="4660" spans="1:4" x14ac:dyDescent="0.25">
      <c r="A4660" s="2">
        <v>44298.559027777781</v>
      </c>
      <c r="B4660" t="s">
        <v>162</v>
      </c>
      <c r="D4660" t="s">
        <v>842</v>
      </c>
    </row>
    <row r="4661" spans="1:4" x14ac:dyDescent="0.25">
      <c r="A4661" s="2">
        <v>44298.559027777781</v>
      </c>
      <c r="B4661" t="s">
        <v>162</v>
      </c>
      <c r="D4661" t="s">
        <v>949</v>
      </c>
    </row>
    <row r="4662" spans="1:4" x14ac:dyDescent="0.25">
      <c r="A4662" s="2">
        <v>44298.559027777781</v>
      </c>
      <c r="B4662" t="s">
        <v>162</v>
      </c>
      <c r="D4662" t="s">
        <v>841</v>
      </c>
    </row>
    <row r="4663" spans="1:4" x14ac:dyDescent="0.25">
      <c r="A4663" s="2">
        <v>44298.559027777781</v>
      </c>
      <c r="B4663" t="s">
        <v>162</v>
      </c>
      <c r="D4663" t="s">
        <v>894</v>
      </c>
    </row>
    <row r="4664" spans="1:4" x14ac:dyDescent="0.25">
      <c r="A4664" s="2">
        <v>44298.559027777781</v>
      </c>
      <c r="B4664" t="s">
        <v>162</v>
      </c>
      <c r="D4664" t="s">
        <v>886</v>
      </c>
    </row>
    <row r="4665" spans="1:4" x14ac:dyDescent="0.25">
      <c r="A4665" s="2">
        <v>44298.559027777781</v>
      </c>
      <c r="B4665" t="s">
        <v>162</v>
      </c>
      <c r="D4665" t="s">
        <v>898</v>
      </c>
    </row>
    <row r="4666" spans="1:4" x14ac:dyDescent="0.25">
      <c r="A4666" s="2">
        <v>44298.559027777781</v>
      </c>
      <c r="B4666" t="s">
        <v>183</v>
      </c>
      <c r="D4666" t="s">
        <v>824</v>
      </c>
    </row>
    <row r="4667" spans="1:4" x14ac:dyDescent="0.25">
      <c r="A4667" s="2">
        <v>44298.559027777781</v>
      </c>
      <c r="B4667" t="s">
        <v>851</v>
      </c>
      <c r="D4667" t="s">
        <v>1094</v>
      </c>
    </row>
    <row r="4668" spans="1:4" x14ac:dyDescent="0.25">
      <c r="A4668" s="2">
        <v>44298.559027777781</v>
      </c>
      <c r="B4668" t="s">
        <v>169</v>
      </c>
      <c r="D4668" t="s">
        <v>824</v>
      </c>
    </row>
    <row r="4669" spans="1:4" x14ac:dyDescent="0.25">
      <c r="A4669" s="2">
        <v>44298.559027777781</v>
      </c>
      <c r="B4669" t="s">
        <v>162</v>
      </c>
      <c r="D4669" t="s">
        <v>899</v>
      </c>
    </row>
    <row r="4670" spans="1:4" x14ac:dyDescent="0.25">
      <c r="A4670" s="2">
        <v>44298.559027777781</v>
      </c>
      <c r="B4670" t="s">
        <v>162</v>
      </c>
      <c r="D4670" t="s">
        <v>900</v>
      </c>
    </row>
    <row r="4671" spans="1:4" x14ac:dyDescent="0.25">
      <c r="A4671" s="2">
        <v>44298.559027777781</v>
      </c>
      <c r="B4671" t="s">
        <v>1076</v>
      </c>
      <c r="D4671" t="s">
        <v>841</v>
      </c>
    </row>
    <row r="4672" spans="1:4" x14ac:dyDescent="0.25">
      <c r="A4672" s="2">
        <v>44298.559027777781</v>
      </c>
      <c r="B4672" t="s">
        <v>1076</v>
      </c>
      <c r="D4672" t="s">
        <v>1049</v>
      </c>
    </row>
    <row r="4673" spans="1:4" x14ac:dyDescent="0.25">
      <c r="A4673" s="2">
        <v>44298.559027777781</v>
      </c>
      <c r="B4673" t="s">
        <v>3</v>
      </c>
      <c r="D4673" t="s">
        <v>975</v>
      </c>
    </row>
    <row r="4674" spans="1:4" x14ac:dyDescent="0.25">
      <c r="A4674" s="2">
        <v>44298.559027777781</v>
      </c>
      <c r="B4674" t="s">
        <v>3</v>
      </c>
      <c r="D4674" t="s">
        <v>896</v>
      </c>
    </row>
    <row r="4675" spans="1:4" x14ac:dyDescent="0.25">
      <c r="A4675" s="2">
        <v>44298.559027777781</v>
      </c>
      <c r="B4675" t="s">
        <v>178</v>
      </c>
      <c r="D4675" t="s">
        <v>921</v>
      </c>
    </row>
    <row r="4676" spans="1:4" x14ac:dyDescent="0.25">
      <c r="A4676" s="2">
        <v>44298.559027777781</v>
      </c>
      <c r="B4676" t="s">
        <v>178</v>
      </c>
      <c r="D4676" t="s">
        <v>824</v>
      </c>
    </row>
    <row r="4677" spans="1:4" x14ac:dyDescent="0.25">
      <c r="A4677" s="2">
        <v>44298.55972222222</v>
      </c>
      <c r="B4677" t="s">
        <v>179</v>
      </c>
      <c r="C4677" t="s">
        <v>7252</v>
      </c>
    </row>
    <row r="4678" spans="1:4" x14ac:dyDescent="0.25">
      <c r="A4678" s="2">
        <v>44298.55972222222</v>
      </c>
      <c r="B4678" t="s">
        <v>179</v>
      </c>
      <c r="C4678" t="s">
        <v>194</v>
      </c>
    </row>
    <row r="4679" spans="1:4" x14ac:dyDescent="0.25">
      <c r="A4679" s="2">
        <v>44298.55972222222</v>
      </c>
      <c r="B4679" t="s">
        <v>179</v>
      </c>
      <c r="C4679" t="s">
        <v>7253</v>
      </c>
    </row>
    <row r="4680" spans="1:4" x14ac:dyDescent="0.25">
      <c r="A4680" s="2">
        <v>44298.55972222222</v>
      </c>
      <c r="B4680" t="s">
        <v>162</v>
      </c>
      <c r="C4680" t="s">
        <v>7549</v>
      </c>
    </row>
    <row r="4681" spans="1:4" x14ac:dyDescent="0.25">
      <c r="A4681" s="2">
        <v>44298.55972222222</v>
      </c>
      <c r="B4681" t="s">
        <v>162</v>
      </c>
      <c r="C4681" t="s">
        <v>7550</v>
      </c>
    </row>
    <row r="4682" spans="1:4" x14ac:dyDescent="0.25">
      <c r="A4682" s="2">
        <v>44298.55972222222</v>
      </c>
      <c r="B4682" t="s">
        <v>162</v>
      </c>
      <c r="C4682" t="s">
        <v>6395</v>
      </c>
    </row>
    <row r="4683" spans="1:4" x14ac:dyDescent="0.25">
      <c r="A4683" s="2">
        <v>44298.55972222222</v>
      </c>
      <c r="B4683" t="s">
        <v>162</v>
      </c>
      <c r="C4683" t="s">
        <v>6860</v>
      </c>
    </row>
    <row r="4684" spans="1:4" x14ac:dyDescent="0.25">
      <c r="A4684" s="2">
        <v>44298.55972222222</v>
      </c>
      <c r="B4684" t="s">
        <v>162</v>
      </c>
      <c r="C4684" t="s">
        <v>8109</v>
      </c>
    </row>
    <row r="4685" spans="1:4" x14ac:dyDescent="0.25">
      <c r="A4685" s="2">
        <v>44298.55972222222</v>
      </c>
      <c r="B4685" t="s">
        <v>183</v>
      </c>
      <c r="C4685" t="s">
        <v>8384</v>
      </c>
    </row>
    <row r="4686" spans="1:4" x14ac:dyDescent="0.25">
      <c r="A4686" s="2">
        <v>44298.55972222222</v>
      </c>
      <c r="B4686" t="s">
        <v>851</v>
      </c>
      <c r="C4686" t="s">
        <v>1249</v>
      </c>
    </row>
    <row r="4687" spans="1:4" x14ac:dyDescent="0.25">
      <c r="A4687" s="2">
        <v>44298.55972222222</v>
      </c>
      <c r="B4687" t="s">
        <v>162</v>
      </c>
      <c r="C4687" t="s">
        <v>9405</v>
      </c>
    </row>
    <row r="4688" spans="1:4" x14ac:dyDescent="0.25">
      <c r="A4688" s="2">
        <v>44298.55972222222</v>
      </c>
      <c r="B4688" t="s">
        <v>162</v>
      </c>
      <c r="C4688" t="s">
        <v>194</v>
      </c>
    </row>
    <row r="4689" spans="1:4" x14ac:dyDescent="0.25">
      <c r="A4689" s="2">
        <v>44298.55972222222</v>
      </c>
      <c r="B4689" t="s">
        <v>162</v>
      </c>
      <c r="C4689" t="s">
        <v>9406</v>
      </c>
    </row>
    <row r="4690" spans="1:4" x14ac:dyDescent="0.25">
      <c r="A4690" s="2">
        <v>44298.55972222222</v>
      </c>
      <c r="B4690" t="s">
        <v>163</v>
      </c>
      <c r="C4690" t="s">
        <v>9556</v>
      </c>
    </row>
    <row r="4691" spans="1:4" x14ac:dyDescent="0.25">
      <c r="A4691" s="2">
        <v>44298.55972222222</v>
      </c>
      <c r="B4691" t="s">
        <v>163</v>
      </c>
      <c r="C4691" t="s">
        <v>6396</v>
      </c>
    </row>
    <row r="4692" spans="1:4" x14ac:dyDescent="0.25">
      <c r="A4692" s="2">
        <v>44298.55972222222</v>
      </c>
      <c r="B4692" t="s">
        <v>1076</v>
      </c>
      <c r="C4692" t="s">
        <v>6396</v>
      </c>
    </row>
    <row r="4693" spans="1:4" x14ac:dyDescent="0.25">
      <c r="A4693" s="2">
        <v>44298.55972222222</v>
      </c>
      <c r="B4693" t="s">
        <v>1076</v>
      </c>
      <c r="C4693" t="s">
        <v>10019</v>
      </c>
    </row>
    <row r="4694" spans="1:4" x14ac:dyDescent="0.25">
      <c r="A4694" s="2">
        <v>44298.55972222222</v>
      </c>
      <c r="B4694" t="s">
        <v>3</v>
      </c>
      <c r="C4694" t="s">
        <v>10051</v>
      </c>
    </row>
    <row r="4695" spans="1:4" x14ac:dyDescent="0.25">
      <c r="A4695" s="2">
        <v>44298.55972222222</v>
      </c>
      <c r="B4695" t="s">
        <v>3</v>
      </c>
      <c r="C4695" t="s">
        <v>10052</v>
      </c>
    </row>
    <row r="4696" spans="1:4" x14ac:dyDescent="0.25">
      <c r="A4696" s="2">
        <v>44298.55972222222</v>
      </c>
      <c r="B4696" t="s">
        <v>3</v>
      </c>
      <c r="C4696" t="s">
        <v>6562</v>
      </c>
    </row>
    <row r="4697" spans="1:4" x14ac:dyDescent="0.25">
      <c r="A4697" s="2">
        <v>44298.55972222222</v>
      </c>
      <c r="B4697" t="s">
        <v>3</v>
      </c>
      <c r="C4697" t="s">
        <v>1249</v>
      </c>
    </row>
    <row r="4698" spans="1:4" x14ac:dyDescent="0.25">
      <c r="A4698" s="2">
        <v>44298.55972222222</v>
      </c>
      <c r="B4698" t="s">
        <v>3</v>
      </c>
      <c r="C4698" t="s">
        <v>10053</v>
      </c>
    </row>
    <row r="4699" spans="1:4" x14ac:dyDescent="0.25">
      <c r="A4699" s="2">
        <v>44298.55972222222</v>
      </c>
      <c r="B4699" t="s">
        <v>3</v>
      </c>
      <c r="C4699" t="s">
        <v>1249</v>
      </c>
    </row>
    <row r="4700" spans="1:4" x14ac:dyDescent="0.25">
      <c r="A4700" s="2">
        <v>44298.55972222222</v>
      </c>
      <c r="B4700" t="s">
        <v>179</v>
      </c>
      <c r="D4700" t="s">
        <v>899</v>
      </c>
    </row>
    <row r="4701" spans="1:4" x14ac:dyDescent="0.25">
      <c r="A4701" s="2">
        <v>44298.55972222222</v>
      </c>
      <c r="B4701" t="s">
        <v>179</v>
      </c>
      <c r="D4701" t="s">
        <v>855</v>
      </c>
    </row>
    <row r="4702" spans="1:4" x14ac:dyDescent="0.25">
      <c r="A4702" s="2">
        <v>44298.55972222222</v>
      </c>
      <c r="B4702" t="s">
        <v>179</v>
      </c>
      <c r="D4702" t="s">
        <v>975</v>
      </c>
    </row>
    <row r="4703" spans="1:4" x14ac:dyDescent="0.25">
      <c r="A4703" s="2">
        <v>44298.55972222222</v>
      </c>
      <c r="B4703" t="s">
        <v>162</v>
      </c>
      <c r="D4703" t="s">
        <v>825</v>
      </c>
    </row>
    <row r="4704" spans="1:4" x14ac:dyDescent="0.25">
      <c r="A4704" s="2">
        <v>44298.55972222222</v>
      </c>
      <c r="B4704" t="s">
        <v>162</v>
      </c>
      <c r="D4704" t="s">
        <v>826</v>
      </c>
    </row>
    <row r="4705" spans="1:4" x14ac:dyDescent="0.25">
      <c r="A4705" s="2">
        <v>44298.55972222222</v>
      </c>
      <c r="B4705" t="s">
        <v>162</v>
      </c>
      <c r="D4705" t="s">
        <v>902</v>
      </c>
    </row>
    <row r="4706" spans="1:4" x14ac:dyDescent="0.25">
      <c r="A4706" s="2">
        <v>44298.55972222222</v>
      </c>
      <c r="B4706" t="s">
        <v>162</v>
      </c>
      <c r="D4706" t="s">
        <v>845</v>
      </c>
    </row>
    <row r="4707" spans="1:4" x14ac:dyDescent="0.25">
      <c r="A4707" s="2">
        <v>44298.55972222222</v>
      </c>
      <c r="B4707" t="s">
        <v>162</v>
      </c>
      <c r="D4707" t="s">
        <v>895</v>
      </c>
    </row>
    <row r="4708" spans="1:4" x14ac:dyDescent="0.25">
      <c r="A4708" s="2">
        <v>44298.55972222222</v>
      </c>
      <c r="B4708" t="s">
        <v>183</v>
      </c>
      <c r="D4708" t="s">
        <v>899</v>
      </c>
    </row>
    <row r="4709" spans="1:4" x14ac:dyDescent="0.25">
      <c r="A4709" s="2">
        <v>44298.55972222222</v>
      </c>
      <c r="B4709" t="s">
        <v>851</v>
      </c>
      <c r="D4709" t="s">
        <v>824</v>
      </c>
    </row>
    <row r="4710" spans="1:4" x14ac:dyDescent="0.25">
      <c r="A4710" s="2">
        <v>44298.55972222222</v>
      </c>
      <c r="B4710" t="s">
        <v>162</v>
      </c>
      <c r="D4710" t="s">
        <v>844</v>
      </c>
    </row>
    <row r="4711" spans="1:4" x14ac:dyDescent="0.25">
      <c r="A4711" s="2">
        <v>44298.55972222222</v>
      </c>
      <c r="B4711" t="s">
        <v>162</v>
      </c>
      <c r="D4711" t="s">
        <v>974</v>
      </c>
    </row>
    <row r="4712" spans="1:4" x14ac:dyDescent="0.25">
      <c r="A4712" s="2">
        <v>44298.55972222222</v>
      </c>
      <c r="B4712" t="s">
        <v>162</v>
      </c>
      <c r="D4712" t="s">
        <v>841</v>
      </c>
    </row>
    <row r="4713" spans="1:4" x14ac:dyDescent="0.25">
      <c r="A4713" s="2">
        <v>44298.55972222222</v>
      </c>
      <c r="B4713" t="s">
        <v>163</v>
      </c>
      <c r="D4713" t="s">
        <v>856</v>
      </c>
    </row>
    <row r="4714" spans="1:4" x14ac:dyDescent="0.25">
      <c r="A4714" s="2">
        <v>44298.55972222222</v>
      </c>
      <c r="B4714" t="s">
        <v>163</v>
      </c>
      <c r="D4714" t="s">
        <v>857</v>
      </c>
    </row>
    <row r="4715" spans="1:4" x14ac:dyDescent="0.25">
      <c r="A4715" s="2">
        <v>44298.55972222222</v>
      </c>
      <c r="B4715" t="s">
        <v>1076</v>
      </c>
      <c r="D4715" t="s">
        <v>822</v>
      </c>
    </row>
    <row r="4716" spans="1:4" x14ac:dyDescent="0.25">
      <c r="A4716" s="2">
        <v>44298.55972222222</v>
      </c>
      <c r="B4716" t="s">
        <v>1076</v>
      </c>
      <c r="D4716" t="s">
        <v>842</v>
      </c>
    </row>
    <row r="4717" spans="1:4" x14ac:dyDescent="0.25">
      <c r="A4717" s="2">
        <v>44298.55972222222</v>
      </c>
      <c r="B4717" t="s">
        <v>3</v>
      </c>
      <c r="D4717" t="s">
        <v>828</v>
      </c>
    </row>
    <row r="4718" spans="1:4" x14ac:dyDescent="0.25">
      <c r="A4718" s="2">
        <v>44298.55972222222</v>
      </c>
      <c r="B4718" t="s">
        <v>3</v>
      </c>
      <c r="D4718" t="s">
        <v>971</v>
      </c>
    </row>
    <row r="4719" spans="1:4" x14ac:dyDescent="0.25">
      <c r="A4719" s="2">
        <v>44298.55972222222</v>
      </c>
      <c r="B4719" t="s">
        <v>3</v>
      </c>
      <c r="D4719" t="s">
        <v>872</v>
      </c>
    </row>
    <row r="4720" spans="1:4" x14ac:dyDescent="0.25">
      <c r="A4720" s="2">
        <v>44298.55972222222</v>
      </c>
      <c r="B4720" t="s">
        <v>3</v>
      </c>
      <c r="D4720" t="s">
        <v>868</v>
      </c>
    </row>
    <row r="4721" spans="1:4" x14ac:dyDescent="0.25">
      <c r="A4721" s="2">
        <v>44298.55972222222</v>
      </c>
      <c r="B4721" t="s">
        <v>3</v>
      </c>
      <c r="D4721" t="s">
        <v>834</v>
      </c>
    </row>
    <row r="4722" spans="1:4" x14ac:dyDescent="0.25">
      <c r="A4722" s="2">
        <v>44298.55972222222</v>
      </c>
      <c r="B4722" t="s">
        <v>3</v>
      </c>
      <c r="D4722" t="s">
        <v>904</v>
      </c>
    </row>
    <row r="4723" spans="1:4" x14ac:dyDescent="0.25">
      <c r="A4723" s="2">
        <v>44298.560416666667</v>
      </c>
      <c r="B4723" t="s">
        <v>179</v>
      </c>
      <c r="C4723" t="s">
        <v>7254</v>
      </c>
    </row>
    <row r="4724" spans="1:4" x14ac:dyDescent="0.25">
      <c r="A4724" s="2">
        <v>44298.560416666667</v>
      </c>
      <c r="B4724" t="s">
        <v>179</v>
      </c>
      <c r="C4724" t="s">
        <v>1249</v>
      </c>
    </row>
    <row r="4725" spans="1:4" x14ac:dyDescent="0.25">
      <c r="A4725" s="2">
        <v>44298.560416666667</v>
      </c>
      <c r="B4725" t="s">
        <v>179</v>
      </c>
      <c r="C4725" t="s">
        <v>194</v>
      </c>
    </row>
    <row r="4726" spans="1:4" x14ac:dyDescent="0.25">
      <c r="A4726" s="2">
        <v>44298.560416666667</v>
      </c>
      <c r="B4726" t="s">
        <v>179</v>
      </c>
      <c r="C4726" t="s">
        <v>1249</v>
      </c>
    </row>
    <row r="4727" spans="1:4" x14ac:dyDescent="0.25">
      <c r="A4727" s="2">
        <v>44298.560416666667</v>
      </c>
      <c r="B4727" t="s">
        <v>162</v>
      </c>
      <c r="C4727" t="s">
        <v>6407</v>
      </c>
    </row>
    <row r="4728" spans="1:4" x14ac:dyDescent="0.25">
      <c r="A4728" s="2">
        <v>44298.560416666667</v>
      </c>
      <c r="B4728" t="s">
        <v>162</v>
      </c>
      <c r="C4728" t="s">
        <v>1538</v>
      </c>
    </row>
    <row r="4729" spans="1:4" x14ac:dyDescent="0.25">
      <c r="A4729" s="2">
        <v>44298.560416666667</v>
      </c>
      <c r="B4729" t="s">
        <v>162</v>
      </c>
      <c r="C4729" t="s">
        <v>117</v>
      </c>
    </row>
    <row r="4730" spans="1:4" x14ac:dyDescent="0.25">
      <c r="A4730" s="2">
        <v>44298.560416666667</v>
      </c>
      <c r="B4730" t="s">
        <v>162</v>
      </c>
      <c r="C4730" t="s">
        <v>7551</v>
      </c>
    </row>
    <row r="4731" spans="1:4" x14ac:dyDescent="0.25">
      <c r="A4731" s="2">
        <v>44298.560416666667</v>
      </c>
      <c r="B4731" t="s">
        <v>162</v>
      </c>
      <c r="C4731" t="s">
        <v>1249</v>
      </c>
    </row>
    <row r="4732" spans="1:4" x14ac:dyDescent="0.25">
      <c r="A4732" s="2">
        <v>44298.560416666667</v>
      </c>
      <c r="B4732" t="s">
        <v>162</v>
      </c>
      <c r="C4732" t="s">
        <v>8110</v>
      </c>
    </row>
    <row r="4733" spans="1:4" x14ac:dyDescent="0.25">
      <c r="A4733" s="2">
        <v>44298.560416666667</v>
      </c>
      <c r="B4733" t="s">
        <v>183</v>
      </c>
      <c r="C4733" t="s">
        <v>8385</v>
      </c>
    </row>
    <row r="4734" spans="1:4" x14ac:dyDescent="0.25">
      <c r="A4734" s="2">
        <v>44298.560416666667</v>
      </c>
      <c r="B4734" t="s">
        <v>851</v>
      </c>
      <c r="C4734" t="s">
        <v>8640</v>
      </c>
    </row>
    <row r="4735" spans="1:4" x14ac:dyDescent="0.25">
      <c r="A4735" s="2">
        <v>44298.560416666667</v>
      </c>
      <c r="B4735" t="s">
        <v>169</v>
      </c>
      <c r="C4735" t="s">
        <v>1249</v>
      </c>
    </row>
    <row r="4736" spans="1:4" x14ac:dyDescent="0.25">
      <c r="A4736" s="2">
        <v>44298.560416666667</v>
      </c>
      <c r="B4736" t="s">
        <v>169</v>
      </c>
      <c r="C4736" t="s">
        <v>194</v>
      </c>
    </row>
    <row r="4737" spans="1:4" x14ac:dyDescent="0.25">
      <c r="A4737" s="2">
        <v>44298.560416666667</v>
      </c>
      <c r="B4737" t="s">
        <v>165</v>
      </c>
      <c r="C4737" t="s">
        <v>9436</v>
      </c>
    </row>
    <row r="4738" spans="1:4" x14ac:dyDescent="0.25">
      <c r="A4738" s="2">
        <v>44298.560416666667</v>
      </c>
      <c r="B4738" t="s">
        <v>163</v>
      </c>
      <c r="C4738" t="s">
        <v>6396</v>
      </c>
    </row>
    <row r="4739" spans="1:4" x14ac:dyDescent="0.25">
      <c r="A4739" s="2">
        <v>44298.560416666667</v>
      </c>
      <c r="B4739" t="s">
        <v>163</v>
      </c>
      <c r="C4739" t="s">
        <v>6396</v>
      </c>
    </row>
    <row r="4740" spans="1:4" x14ac:dyDescent="0.25">
      <c r="A4740" s="2">
        <v>44298.560416666667</v>
      </c>
      <c r="B4740" t="s">
        <v>1076</v>
      </c>
      <c r="C4740" t="s">
        <v>9914</v>
      </c>
    </row>
    <row r="4741" spans="1:4" x14ac:dyDescent="0.25">
      <c r="A4741" s="2">
        <v>44298.560416666667</v>
      </c>
      <c r="B4741" t="s">
        <v>3</v>
      </c>
      <c r="C4741" t="s">
        <v>10054</v>
      </c>
    </row>
    <row r="4742" spans="1:4" x14ac:dyDescent="0.25">
      <c r="A4742" s="2">
        <v>44298.560416666667</v>
      </c>
      <c r="B4742" t="s">
        <v>3</v>
      </c>
      <c r="C4742" t="s">
        <v>10055</v>
      </c>
    </row>
    <row r="4743" spans="1:4" x14ac:dyDescent="0.25">
      <c r="A4743" s="2">
        <v>44298.560416666667</v>
      </c>
      <c r="B4743" t="s">
        <v>178</v>
      </c>
      <c r="C4743" t="s">
        <v>10236</v>
      </c>
    </row>
    <row r="4744" spans="1:4" x14ac:dyDescent="0.25">
      <c r="A4744" s="2">
        <v>44298.560416666667</v>
      </c>
      <c r="B4744" t="s">
        <v>179</v>
      </c>
      <c r="D4744" t="s">
        <v>852</v>
      </c>
    </row>
    <row r="4745" spans="1:4" x14ac:dyDescent="0.25">
      <c r="A4745" s="2">
        <v>44298.560416666667</v>
      </c>
      <c r="B4745" t="s">
        <v>179</v>
      </c>
      <c r="D4745" t="s">
        <v>901</v>
      </c>
    </row>
    <row r="4746" spans="1:4" x14ac:dyDescent="0.25">
      <c r="A4746" s="2">
        <v>44298.560416666667</v>
      </c>
      <c r="B4746" t="s">
        <v>179</v>
      </c>
      <c r="D4746" t="s">
        <v>886</v>
      </c>
    </row>
    <row r="4747" spans="1:4" x14ac:dyDescent="0.25">
      <c r="A4747" s="2">
        <v>44298.560416666667</v>
      </c>
      <c r="B4747" t="s">
        <v>179</v>
      </c>
      <c r="D4747" t="s">
        <v>887</v>
      </c>
    </row>
    <row r="4748" spans="1:4" x14ac:dyDescent="0.25">
      <c r="A4748" s="2">
        <v>44298.560416666667</v>
      </c>
      <c r="B4748" t="s">
        <v>162</v>
      </c>
      <c r="D4748" t="s">
        <v>852</v>
      </c>
    </row>
    <row r="4749" spans="1:4" x14ac:dyDescent="0.25">
      <c r="A4749" s="2">
        <v>44298.560416666667</v>
      </c>
      <c r="B4749" t="s">
        <v>162</v>
      </c>
      <c r="D4749" t="s">
        <v>973</v>
      </c>
    </row>
    <row r="4750" spans="1:4" x14ac:dyDescent="0.25">
      <c r="A4750" s="2">
        <v>44298.560416666667</v>
      </c>
      <c r="B4750" t="s">
        <v>162</v>
      </c>
      <c r="D4750" t="s">
        <v>1008</v>
      </c>
    </row>
    <row r="4751" spans="1:4" x14ac:dyDescent="0.25">
      <c r="A4751" s="2">
        <v>44298.560416666667</v>
      </c>
      <c r="B4751" t="s">
        <v>162</v>
      </c>
      <c r="D4751" t="s">
        <v>904</v>
      </c>
    </row>
    <row r="4752" spans="1:4" x14ac:dyDescent="0.25">
      <c r="A4752" s="2">
        <v>44298.560416666667</v>
      </c>
      <c r="B4752" t="s">
        <v>162</v>
      </c>
      <c r="D4752" t="s">
        <v>1056</v>
      </c>
    </row>
    <row r="4753" spans="1:4" x14ac:dyDescent="0.25">
      <c r="A4753" s="2">
        <v>44298.560416666667</v>
      </c>
      <c r="B4753" t="s">
        <v>162</v>
      </c>
      <c r="D4753" t="s">
        <v>828</v>
      </c>
    </row>
    <row r="4754" spans="1:4" x14ac:dyDescent="0.25">
      <c r="A4754" s="2">
        <v>44298.560416666667</v>
      </c>
      <c r="B4754" t="s">
        <v>183</v>
      </c>
      <c r="D4754" t="s">
        <v>900</v>
      </c>
    </row>
    <row r="4755" spans="1:4" x14ac:dyDescent="0.25">
      <c r="A4755" s="2">
        <v>44298.560416666667</v>
      </c>
      <c r="B4755" t="s">
        <v>851</v>
      </c>
      <c r="D4755" t="s">
        <v>846</v>
      </c>
    </row>
    <row r="4756" spans="1:4" x14ac:dyDescent="0.25">
      <c r="A4756" s="2">
        <v>44298.560416666667</v>
      </c>
      <c r="B4756" t="s">
        <v>169</v>
      </c>
      <c r="D4756" t="s">
        <v>891</v>
      </c>
    </row>
    <row r="4757" spans="1:4" x14ac:dyDescent="0.25">
      <c r="A4757" s="2">
        <v>44298.560416666667</v>
      </c>
      <c r="B4757" t="s">
        <v>169</v>
      </c>
      <c r="D4757" t="s">
        <v>846</v>
      </c>
    </row>
    <row r="4758" spans="1:4" x14ac:dyDescent="0.25">
      <c r="A4758" s="2">
        <v>44298.560416666667</v>
      </c>
      <c r="B4758" t="s">
        <v>165</v>
      </c>
      <c r="D4758" t="s">
        <v>1016</v>
      </c>
    </row>
    <row r="4759" spans="1:4" x14ac:dyDescent="0.25">
      <c r="A4759" s="2">
        <v>44298.560416666667</v>
      </c>
      <c r="B4759" t="s">
        <v>163</v>
      </c>
      <c r="D4759" t="s">
        <v>911</v>
      </c>
    </row>
    <row r="4760" spans="1:4" x14ac:dyDescent="0.25">
      <c r="A4760" s="2">
        <v>44298.560416666667</v>
      </c>
      <c r="B4760" t="s">
        <v>163</v>
      </c>
      <c r="D4760" t="s">
        <v>898</v>
      </c>
    </row>
    <row r="4761" spans="1:4" x14ac:dyDescent="0.25">
      <c r="A4761" s="2">
        <v>44298.560416666667</v>
      </c>
      <c r="B4761" t="s">
        <v>1076</v>
      </c>
      <c r="D4761" t="s">
        <v>890</v>
      </c>
    </row>
    <row r="4762" spans="1:4" x14ac:dyDescent="0.25">
      <c r="A4762" s="2">
        <v>44298.560416666667</v>
      </c>
      <c r="B4762" t="s">
        <v>3</v>
      </c>
      <c r="D4762" t="s">
        <v>1158</v>
      </c>
    </row>
    <row r="4763" spans="1:4" x14ac:dyDescent="0.25">
      <c r="A4763" s="2">
        <v>44298.560416666667</v>
      </c>
      <c r="B4763" t="s">
        <v>3</v>
      </c>
      <c r="D4763" t="s">
        <v>955</v>
      </c>
    </row>
    <row r="4764" spans="1:4" x14ac:dyDescent="0.25">
      <c r="A4764" s="2">
        <v>44298.560416666667</v>
      </c>
      <c r="B4764" t="s">
        <v>178</v>
      </c>
      <c r="D4764" t="s">
        <v>902</v>
      </c>
    </row>
    <row r="4765" spans="1:4" x14ac:dyDescent="0.25">
      <c r="A4765" s="2">
        <v>44298.561111111114</v>
      </c>
      <c r="B4765" t="s">
        <v>162</v>
      </c>
      <c r="C4765" t="s">
        <v>7552</v>
      </c>
    </row>
    <row r="4766" spans="1:4" x14ac:dyDescent="0.25">
      <c r="A4766" s="2">
        <v>44298.561111111114</v>
      </c>
      <c r="B4766" t="s">
        <v>162</v>
      </c>
      <c r="C4766" t="s">
        <v>7552</v>
      </c>
    </row>
    <row r="4767" spans="1:4" x14ac:dyDescent="0.25">
      <c r="A4767" s="2">
        <v>44298.561111111114</v>
      </c>
      <c r="B4767" t="s">
        <v>162</v>
      </c>
      <c r="C4767" t="s">
        <v>6420</v>
      </c>
    </row>
    <row r="4768" spans="1:4" x14ac:dyDescent="0.25">
      <c r="A4768" s="2">
        <v>44298.561111111114</v>
      </c>
      <c r="B4768" t="s">
        <v>178</v>
      </c>
      <c r="C4768" t="s">
        <v>10237</v>
      </c>
    </row>
    <row r="4769" spans="1:4" x14ac:dyDescent="0.25">
      <c r="A4769" s="2">
        <v>44298.561111111114</v>
      </c>
      <c r="B4769" t="s">
        <v>162</v>
      </c>
      <c r="D4769" t="s">
        <v>996</v>
      </c>
    </row>
    <row r="4770" spans="1:4" x14ac:dyDescent="0.25">
      <c r="A4770" s="2">
        <v>44298.561111111114</v>
      </c>
      <c r="B4770" t="s">
        <v>162</v>
      </c>
      <c r="D4770" t="s">
        <v>955</v>
      </c>
    </row>
    <row r="4771" spans="1:4" x14ac:dyDescent="0.25">
      <c r="A4771" s="2">
        <v>44298.561111111114</v>
      </c>
      <c r="B4771" t="s">
        <v>162</v>
      </c>
      <c r="D4771" t="s">
        <v>854</v>
      </c>
    </row>
    <row r="4772" spans="1:4" x14ac:dyDescent="0.25">
      <c r="A4772" s="2">
        <v>44298.561111111114</v>
      </c>
      <c r="B4772" t="s">
        <v>178</v>
      </c>
      <c r="D4772" t="s">
        <v>1008</v>
      </c>
    </row>
    <row r="4773" spans="1:4" x14ac:dyDescent="0.25">
      <c r="A4773" s="2">
        <v>44298.561805555553</v>
      </c>
      <c r="B4773" t="s">
        <v>162</v>
      </c>
      <c r="C4773" t="s">
        <v>89</v>
      </c>
    </row>
    <row r="4774" spans="1:4" x14ac:dyDescent="0.25">
      <c r="A4774" s="2">
        <v>44298.561805555553</v>
      </c>
      <c r="B4774" t="s">
        <v>162</v>
      </c>
      <c r="C4774" t="s">
        <v>7553</v>
      </c>
    </row>
    <row r="4775" spans="1:4" x14ac:dyDescent="0.25">
      <c r="A4775" s="2">
        <v>44298.561805555553</v>
      </c>
      <c r="B4775" t="s">
        <v>162</v>
      </c>
      <c r="C4775" t="s">
        <v>9407</v>
      </c>
    </row>
    <row r="4776" spans="1:4" x14ac:dyDescent="0.25">
      <c r="A4776" s="2">
        <v>44298.561805555553</v>
      </c>
      <c r="B4776" t="s">
        <v>162</v>
      </c>
      <c r="D4776" t="s">
        <v>855</v>
      </c>
    </row>
    <row r="4777" spans="1:4" x14ac:dyDescent="0.25">
      <c r="A4777" s="2">
        <v>44298.561805555553</v>
      </c>
      <c r="B4777" t="s">
        <v>162</v>
      </c>
      <c r="D4777" t="s">
        <v>856</v>
      </c>
    </row>
    <row r="4778" spans="1:4" x14ac:dyDescent="0.25">
      <c r="A4778" s="2">
        <v>44298.561805555553</v>
      </c>
      <c r="B4778" t="s">
        <v>162</v>
      </c>
      <c r="D4778" t="s">
        <v>1008</v>
      </c>
    </row>
    <row r="4779" spans="1:4" x14ac:dyDescent="0.25">
      <c r="A4779" s="2">
        <v>44298.5625</v>
      </c>
      <c r="B4779" t="s">
        <v>162</v>
      </c>
      <c r="C4779" t="s">
        <v>6386</v>
      </c>
    </row>
    <row r="4780" spans="1:4" x14ac:dyDescent="0.25">
      <c r="A4780" s="2">
        <v>44298.5625</v>
      </c>
      <c r="B4780" t="s">
        <v>162</v>
      </c>
      <c r="C4780" t="s">
        <v>1249</v>
      </c>
    </row>
    <row r="4781" spans="1:4" x14ac:dyDescent="0.25">
      <c r="A4781" s="2">
        <v>44298.5625</v>
      </c>
      <c r="B4781" t="s">
        <v>877</v>
      </c>
      <c r="C4781" t="s">
        <v>6396</v>
      </c>
    </row>
    <row r="4782" spans="1:4" x14ac:dyDescent="0.25">
      <c r="A4782" s="2">
        <v>44298.5625</v>
      </c>
      <c r="B4782" t="s">
        <v>877</v>
      </c>
      <c r="C4782" t="s">
        <v>6396</v>
      </c>
    </row>
    <row r="4783" spans="1:4" x14ac:dyDescent="0.25">
      <c r="A4783" s="2">
        <v>44298.5625</v>
      </c>
      <c r="B4783" t="s">
        <v>162</v>
      </c>
      <c r="C4783" t="s">
        <v>9408</v>
      </c>
    </row>
    <row r="4784" spans="1:4" x14ac:dyDescent="0.25">
      <c r="A4784" s="2">
        <v>44298.5625</v>
      </c>
      <c r="B4784" t="s">
        <v>162</v>
      </c>
      <c r="C4784" t="s">
        <v>9409</v>
      </c>
    </row>
    <row r="4785" spans="1:4" x14ac:dyDescent="0.25">
      <c r="A4785" s="2">
        <v>44298.5625</v>
      </c>
      <c r="B4785" t="s">
        <v>178</v>
      </c>
      <c r="C4785" t="s">
        <v>10238</v>
      </c>
    </row>
    <row r="4786" spans="1:4" x14ac:dyDescent="0.25">
      <c r="A4786" s="2">
        <v>44298.5625</v>
      </c>
      <c r="B4786" t="s">
        <v>178</v>
      </c>
      <c r="C4786" t="s">
        <v>194</v>
      </c>
    </row>
    <row r="4787" spans="1:4" x14ac:dyDescent="0.25">
      <c r="A4787" s="2">
        <v>44298.5625</v>
      </c>
      <c r="B4787" t="s">
        <v>162</v>
      </c>
      <c r="D4787" t="s">
        <v>857</v>
      </c>
    </row>
    <row r="4788" spans="1:4" x14ac:dyDescent="0.25">
      <c r="A4788" s="2">
        <v>44298.5625</v>
      </c>
      <c r="B4788" t="s">
        <v>162</v>
      </c>
      <c r="D4788" t="s">
        <v>952</v>
      </c>
    </row>
    <row r="4789" spans="1:4" x14ac:dyDescent="0.25">
      <c r="A4789" s="2">
        <v>44298.5625</v>
      </c>
      <c r="B4789" t="s">
        <v>877</v>
      </c>
      <c r="D4789" t="s">
        <v>1098</v>
      </c>
    </row>
    <row r="4790" spans="1:4" x14ac:dyDescent="0.25">
      <c r="A4790" s="2">
        <v>44298.5625</v>
      </c>
      <c r="B4790" t="s">
        <v>877</v>
      </c>
      <c r="D4790" t="s">
        <v>906</v>
      </c>
    </row>
    <row r="4791" spans="1:4" x14ac:dyDescent="0.25">
      <c r="A4791" s="2">
        <v>44298.5625</v>
      </c>
      <c r="B4791" t="s">
        <v>162</v>
      </c>
      <c r="D4791" t="s">
        <v>902</v>
      </c>
    </row>
    <row r="4792" spans="1:4" x14ac:dyDescent="0.25">
      <c r="A4792" s="2">
        <v>44298.5625</v>
      </c>
      <c r="B4792" t="s">
        <v>162</v>
      </c>
      <c r="D4792" t="s">
        <v>827</v>
      </c>
    </row>
    <row r="4793" spans="1:4" x14ac:dyDescent="0.25">
      <c r="A4793" s="2">
        <v>44298.5625</v>
      </c>
      <c r="B4793" t="s">
        <v>178</v>
      </c>
      <c r="D4793" t="s">
        <v>850</v>
      </c>
    </row>
    <row r="4794" spans="1:4" x14ac:dyDescent="0.25">
      <c r="A4794" s="2">
        <v>44298.5625</v>
      </c>
      <c r="B4794" t="s">
        <v>178</v>
      </c>
      <c r="D4794" t="s">
        <v>1009</v>
      </c>
    </row>
    <row r="4795" spans="1:4" x14ac:dyDescent="0.25">
      <c r="A4795" s="2">
        <v>44298.563194444447</v>
      </c>
      <c r="B4795" t="s">
        <v>162</v>
      </c>
      <c r="C4795" t="s">
        <v>6408</v>
      </c>
    </row>
    <row r="4796" spans="1:4" x14ac:dyDescent="0.25">
      <c r="A4796" s="2">
        <v>44298.563194444447</v>
      </c>
      <c r="B4796" t="s">
        <v>162</v>
      </c>
      <c r="C4796" t="s">
        <v>1538</v>
      </c>
    </row>
    <row r="4797" spans="1:4" x14ac:dyDescent="0.25">
      <c r="A4797" s="2">
        <v>44298.563194444447</v>
      </c>
      <c r="B4797" t="s">
        <v>162</v>
      </c>
      <c r="C4797" t="s">
        <v>194</v>
      </c>
    </row>
    <row r="4798" spans="1:4" x14ac:dyDescent="0.25">
      <c r="A4798" s="2">
        <v>44298.563194444447</v>
      </c>
      <c r="B4798" t="s">
        <v>162</v>
      </c>
      <c r="C4798" t="s">
        <v>6386</v>
      </c>
    </row>
    <row r="4799" spans="1:4" x14ac:dyDescent="0.25">
      <c r="A4799" s="2">
        <v>44298.563194444447</v>
      </c>
      <c r="B4799" t="s">
        <v>162</v>
      </c>
      <c r="C4799" t="s">
        <v>1256</v>
      </c>
    </row>
    <row r="4800" spans="1:4" x14ac:dyDescent="0.25">
      <c r="A4800" s="2">
        <v>44298.563194444447</v>
      </c>
      <c r="B4800" t="s">
        <v>162</v>
      </c>
      <c r="C4800" t="s">
        <v>1538</v>
      </c>
    </row>
    <row r="4801" spans="1:4" x14ac:dyDescent="0.25">
      <c r="A4801" s="2">
        <v>44298.563194444447</v>
      </c>
      <c r="B4801" t="s">
        <v>162</v>
      </c>
      <c r="C4801" t="s">
        <v>1538</v>
      </c>
    </row>
    <row r="4802" spans="1:4" x14ac:dyDescent="0.25">
      <c r="A4802" s="2">
        <v>44298.563194444447</v>
      </c>
      <c r="B4802" t="s">
        <v>877</v>
      </c>
      <c r="C4802" t="s">
        <v>8768</v>
      </c>
    </row>
    <row r="4803" spans="1:4" x14ac:dyDescent="0.25">
      <c r="A4803" s="2">
        <v>44298.563194444447</v>
      </c>
      <c r="B4803" t="s">
        <v>877</v>
      </c>
      <c r="C4803" t="s">
        <v>1249</v>
      </c>
    </row>
    <row r="4804" spans="1:4" x14ac:dyDescent="0.25">
      <c r="A4804" s="2">
        <v>44298.563194444447</v>
      </c>
      <c r="B4804" t="s">
        <v>877</v>
      </c>
      <c r="C4804" t="s">
        <v>8769</v>
      </c>
    </row>
    <row r="4805" spans="1:4" x14ac:dyDescent="0.25">
      <c r="A4805" s="2">
        <v>44298.563194444447</v>
      </c>
      <c r="B4805" t="s">
        <v>877</v>
      </c>
      <c r="C4805" t="s">
        <v>6386</v>
      </c>
    </row>
    <row r="4806" spans="1:4" x14ac:dyDescent="0.25">
      <c r="A4806" s="2">
        <v>44298.563194444447</v>
      </c>
      <c r="B4806" t="s">
        <v>162</v>
      </c>
      <c r="C4806" t="s">
        <v>9410</v>
      </c>
    </row>
    <row r="4807" spans="1:4" x14ac:dyDescent="0.25">
      <c r="A4807" s="2">
        <v>44298.563194444447</v>
      </c>
      <c r="B4807" t="s">
        <v>162</v>
      </c>
      <c r="C4807" t="s">
        <v>194</v>
      </c>
    </row>
    <row r="4808" spans="1:4" x14ac:dyDescent="0.25">
      <c r="A4808" s="2">
        <v>44298.563194444447</v>
      </c>
      <c r="B4808" t="s">
        <v>162</v>
      </c>
      <c r="D4808" t="s">
        <v>842</v>
      </c>
    </row>
    <row r="4809" spans="1:4" x14ac:dyDescent="0.25">
      <c r="A4809" s="2">
        <v>44298.563194444447</v>
      </c>
      <c r="B4809" t="s">
        <v>162</v>
      </c>
      <c r="D4809" t="s">
        <v>949</v>
      </c>
    </row>
    <row r="4810" spans="1:4" x14ac:dyDescent="0.25">
      <c r="A4810" s="2">
        <v>44298.563194444447</v>
      </c>
      <c r="B4810" t="s">
        <v>162</v>
      </c>
      <c r="D4810" t="s">
        <v>886</v>
      </c>
    </row>
    <row r="4811" spans="1:4" x14ac:dyDescent="0.25">
      <c r="A4811" s="2">
        <v>44298.563194444447</v>
      </c>
      <c r="B4811" t="s">
        <v>162</v>
      </c>
      <c r="D4811" t="s">
        <v>887</v>
      </c>
    </row>
    <row r="4812" spans="1:4" x14ac:dyDescent="0.25">
      <c r="A4812" s="2">
        <v>44298.563194444447</v>
      </c>
      <c r="B4812" t="s">
        <v>162</v>
      </c>
      <c r="D4812" t="s">
        <v>885</v>
      </c>
    </row>
    <row r="4813" spans="1:4" x14ac:dyDescent="0.25">
      <c r="A4813" s="2">
        <v>44298.563194444447</v>
      </c>
      <c r="B4813" t="s">
        <v>162</v>
      </c>
      <c r="D4813" t="s">
        <v>850</v>
      </c>
    </row>
    <row r="4814" spans="1:4" x14ac:dyDescent="0.25">
      <c r="A4814" s="2">
        <v>44298.563194444447</v>
      </c>
      <c r="B4814" t="s">
        <v>162</v>
      </c>
      <c r="D4814" t="s">
        <v>1009</v>
      </c>
    </row>
    <row r="4815" spans="1:4" x14ac:dyDescent="0.25">
      <c r="A4815" s="2">
        <v>44298.563194444447</v>
      </c>
      <c r="B4815" t="s">
        <v>877</v>
      </c>
      <c r="D4815" t="s">
        <v>881</v>
      </c>
    </row>
    <row r="4816" spans="1:4" x14ac:dyDescent="0.25">
      <c r="A4816" s="2">
        <v>44298.563194444447</v>
      </c>
      <c r="B4816" t="s">
        <v>877</v>
      </c>
      <c r="D4816" t="s">
        <v>907</v>
      </c>
    </row>
    <row r="4817" spans="1:4" x14ac:dyDescent="0.25">
      <c r="A4817" s="2">
        <v>44298.563194444447</v>
      </c>
      <c r="B4817" t="s">
        <v>877</v>
      </c>
      <c r="D4817" t="s">
        <v>886</v>
      </c>
    </row>
    <row r="4818" spans="1:4" x14ac:dyDescent="0.25">
      <c r="A4818" s="2">
        <v>44298.563194444447</v>
      </c>
      <c r="B4818" t="s">
        <v>162</v>
      </c>
      <c r="D4818" t="s">
        <v>828</v>
      </c>
    </row>
    <row r="4819" spans="1:4" x14ac:dyDescent="0.25">
      <c r="A4819" s="2">
        <v>44298.563194444447</v>
      </c>
      <c r="B4819" t="s">
        <v>162</v>
      </c>
      <c r="D4819" t="s">
        <v>1127</v>
      </c>
    </row>
    <row r="4820" spans="1:4" x14ac:dyDescent="0.25">
      <c r="A4820" s="2">
        <v>44298.563888888886</v>
      </c>
      <c r="B4820" t="s">
        <v>877</v>
      </c>
      <c r="C4820" t="s">
        <v>8770</v>
      </c>
    </row>
    <row r="4821" spans="1:4" x14ac:dyDescent="0.25">
      <c r="A4821" s="2">
        <v>44298.563888888886</v>
      </c>
      <c r="B4821" t="s">
        <v>877</v>
      </c>
      <c r="C4821" t="s">
        <v>194</v>
      </c>
    </row>
    <row r="4822" spans="1:4" x14ac:dyDescent="0.25">
      <c r="A4822" s="2">
        <v>44298.563888888886</v>
      </c>
      <c r="B4822" t="s">
        <v>162</v>
      </c>
      <c r="C4822" t="s">
        <v>9411</v>
      </c>
    </row>
    <row r="4823" spans="1:4" x14ac:dyDescent="0.25">
      <c r="A4823" s="2">
        <v>44298.563888888886</v>
      </c>
      <c r="B4823" t="s">
        <v>178</v>
      </c>
      <c r="C4823" t="s">
        <v>10239</v>
      </c>
    </row>
    <row r="4824" spans="1:4" x14ac:dyDescent="0.25">
      <c r="A4824" s="2">
        <v>44298.563888888886</v>
      </c>
      <c r="B4824" t="s">
        <v>877</v>
      </c>
      <c r="D4824" t="s">
        <v>898</v>
      </c>
    </row>
    <row r="4825" spans="1:4" x14ac:dyDescent="0.25">
      <c r="A4825" s="2">
        <v>44298.563888888886</v>
      </c>
      <c r="B4825" t="s">
        <v>877</v>
      </c>
      <c r="D4825" t="s">
        <v>895</v>
      </c>
    </row>
    <row r="4826" spans="1:4" x14ac:dyDescent="0.25">
      <c r="A4826" s="2">
        <v>44298.563888888886</v>
      </c>
      <c r="B4826" t="s">
        <v>877</v>
      </c>
      <c r="D4826" t="s">
        <v>934</v>
      </c>
    </row>
    <row r="4827" spans="1:4" x14ac:dyDescent="0.25">
      <c r="A4827" s="2">
        <v>44298.563888888886</v>
      </c>
      <c r="B4827" t="s">
        <v>162</v>
      </c>
      <c r="D4827" t="s">
        <v>913</v>
      </c>
    </row>
    <row r="4828" spans="1:4" x14ac:dyDescent="0.25">
      <c r="A4828" s="2">
        <v>44298.563888888886</v>
      </c>
      <c r="B4828" t="s">
        <v>178</v>
      </c>
      <c r="D4828" t="s">
        <v>885</v>
      </c>
    </row>
    <row r="4829" spans="1:4" x14ac:dyDescent="0.25">
      <c r="A4829" s="2">
        <v>44298.564583333333</v>
      </c>
      <c r="B4829" t="s">
        <v>162</v>
      </c>
      <c r="C4829" t="s">
        <v>7554</v>
      </c>
    </row>
    <row r="4830" spans="1:4" x14ac:dyDescent="0.25">
      <c r="A4830" s="2">
        <v>44298.564583333333</v>
      </c>
      <c r="B4830" t="s">
        <v>162</v>
      </c>
      <c r="D4830" t="s">
        <v>1010</v>
      </c>
    </row>
    <row r="4831" spans="1:4" x14ac:dyDescent="0.25">
      <c r="A4831" s="2">
        <v>44312.421527777777</v>
      </c>
      <c r="B4831" t="s">
        <v>966</v>
      </c>
      <c r="C4831" t="s">
        <v>1249</v>
      </c>
    </row>
    <row r="4832" spans="1:4" x14ac:dyDescent="0.25">
      <c r="A4832" s="2">
        <v>44312.421527777777</v>
      </c>
      <c r="B4832" t="s">
        <v>966</v>
      </c>
      <c r="C4832" t="s">
        <v>1249</v>
      </c>
    </row>
    <row r="4833" spans="1:4" x14ac:dyDescent="0.25">
      <c r="A4833" s="2">
        <v>44312.421527777777</v>
      </c>
      <c r="B4833" t="s">
        <v>191</v>
      </c>
      <c r="C4833" t="s">
        <v>8561</v>
      </c>
    </row>
    <row r="4834" spans="1:4" x14ac:dyDescent="0.25">
      <c r="A4834" s="2">
        <v>44312.421527777777</v>
      </c>
      <c r="B4834" t="s">
        <v>966</v>
      </c>
      <c r="D4834" t="s">
        <v>1901</v>
      </c>
    </row>
    <row r="4835" spans="1:4" x14ac:dyDescent="0.25">
      <c r="A4835" s="2">
        <v>44312.421527777777</v>
      </c>
      <c r="B4835" t="s">
        <v>966</v>
      </c>
      <c r="D4835" t="s">
        <v>1848</v>
      </c>
    </row>
    <row r="4836" spans="1:4" x14ac:dyDescent="0.25">
      <c r="A4836" s="2">
        <v>44312.421527777777</v>
      </c>
      <c r="B4836" t="s">
        <v>191</v>
      </c>
      <c r="D4836" t="s">
        <v>1925</v>
      </c>
    </row>
    <row r="4837" spans="1:4" x14ac:dyDescent="0.25">
      <c r="A4837" s="2">
        <v>44312.422222222223</v>
      </c>
      <c r="B4837" t="s">
        <v>191</v>
      </c>
      <c r="C4837" t="s">
        <v>8562</v>
      </c>
    </row>
    <row r="4838" spans="1:4" x14ac:dyDescent="0.25">
      <c r="A4838" s="2">
        <v>44312.422222222223</v>
      </c>
      <c r="B4838" t="s">
        <v>191</v>
      </c>
      <c r="C4838" t="s">
        <v>8563</v>
      </c>
    </row>
    <row r="4839" spans="1:4" x14ac:dyDescent="0.25">
      <c r="A4839" s="2">
        <v>44312.422222222223</v>
      </c>
      <c r="B4839" t="s">
        <v>191</v>
      </c>
      <c r="D4839" t="s">
        <v>1848</v>
      </c>
    </row>
    <row r="4840" spans="1:4" x14ac:dyDescent="0.25">
      <c r="A4840" s="2">
        <v>44312.422222222223</v>
      </c>
      <c r="B4840" t="s">
        <v>191</v>
      </c>
      <c r="D4840" t="s">
        <v>1849</v>
      </c>
    </row>
    <row r="4841" spans="1:4" x14ac:dyDescent="0.25">
      <c r="A4841" s="2">
        <v>44312.42291666667</v>
      </c>
      <c r="B4841" t="s">
        <v>178</v>
      </c>
      <c r="C4841" t="s">
        <v>1249</v>
      </c>
    </row>
    <row r="4842" spans="1:4" x14ac:dyDescent="0.25">
      <c r="A4842" s="2">
        <v>44312.42291666667</v>
      </c>
      <c r="B4842" t="s">
        <v>163</v>
      </c>
      <c r="C4842" t="s">
        <v>6396</v>
      </c>
    </row>
    <row r="4843" spans="1:4" x14ac:dyDescent="0.25">
      <c r="A4843" s="2">
        <v>44312.42291666667</v>
      </c>
      <c r="B4843" t="s">
        <v>163</v>
      </c>
      <c r="C4843" t="s">
        <v>6396</v>
      </c>
    </row>
    <row r="4844" spans="1:4" x14ac:dyDescent="0.25">
      <c r="A4844" s="2">
        <v>44312.42291666667</v>
      </c>
      <c r="B4844" t="s">
        <v>178</v>
      </c>
      <c r="C4844" t="s">
        <v>8154</v>
      </c>
    </row>
    <row r="4845" spans="1:4" x14ac:dyDescent="0.25">
      <c r="A4845" s="2">
        <v>44312.42291666667</v>
      </c>
      <c r="B4845" t="s">
        <v>178</v>
      </c>
      <c r="C4845" t="s">
        <v>6386</v>
      </c>
    </row>
    <row r="4846" spans="1:4" x14ac:dyDescent="0.25">
      <c r="A4846" s="2">
        <v>44312.42291666667</v>
      </c>
      <c r="B4846" t="s">
        <v>178</v>
      </c>
      <c r="C4846" t="s">
        <v>8155</v>
      </c>
    </row>
    <row r="4847" spans="1:4" x14ac:dyDescent="0.25">
      <c r="A4847" s="2">
        <v>44312.42291666667</v>
      </c>
      <c r="B4847" t="s">
        <v>178</v>
      </c>
      <c r="C4847" t="s">
        <v>19</v>
      </c>
    </row>
    <row r="4848" spans="1:4" x14ac:dyDescent="0.25">
      <c r="A4848" s="2">
        <v>44312.42291666667</v>
      </c>
      <c r="B4848" t="s">
        <v>191</v>
      </c>
      <c r="C4848" t="s">
        <v>8564</v>
      </c>
    </row>
    <row r="4849" spans="1:4" x14ac:dyDescent="0.25">
      <c r="A4849" s="2">
        <v>44312.42291666667</v>
      </c>
      <c r="B4849" t="s">
        <v>191</v>
      </c>
      <c r="C4849" t="s">
        <v>8565</v>
      </c>
    </row>
    <row r="4850" spans="1:4" x14ac:dyDescent="0.25">
      <c r="A4850" s="2">
        <v>44312.42291666667</v>
      </c>
      <c r="B4850" t="s">
        <v>175</v>
      </c>
      <c r="C4850" t="s">
        <v>8671</v>
      </c>
    </row>
    <row r="4851" spans="1:4" x14ac:dyDescent="0.25">
      <c r="A4851" s="2">
        <v>44312.42291666667</v>
      </c>
      <c r="B4851" t="s">
        <v>175</v>
      </c>
      <c r="C4851" t="s">
        <v>7195</v>
      </c>
    </row>
    <row r="4852" spans="1:4" x14ac:dyDescent="0.25">
      <c r="A4852" s="2">
        <v>44312.42291666667</v>
      </c>
      <c r="B4852" t="s">
        <v>172</v>
      </c>
      <c r="C4852" t="s">
        <v>1249</v>
      </c>
    </row>
    <row r="4853" spans="1:4" x14ac:dyDescent="0.25">
      <c r="A4853" s="2">
        <v>44312.42291666667</v>
      </c>
      <c r="B4853" t="s">
        <v>178</v>
      </c>
      <c r="D4853" t="s">
        <v>1857</v>
      </c>
    </row>
    <row r="4854" spans="1:4" x14ac:dyDescent="0.25">
      <c r="A4854" s="2">
        <v>44312.42291666667</v>
      </c>
      <c r="B4854" t="s">
        <v>163</v>
      </c>
      <c r="D4854" t="s">
        <v>1859</v>
      </c>
    </row>
    <row r="4855" spans="1:4" x14ac:dyDescent="0.25">
      <c r="A4855" s="2">
        <v>44312.42291666667</v>
      </c>
      <c r="B4855" t="s">
        <v>163</v>
      </c>
      <c r="D4855" t="s">
        <v>1848</v>
      </c>
    </row>
    <row r="4856" spans="1:4" x14ac:dyDescent="0.25">
      <c r="A4856" s="2">
        <v>44312.42291666667</v>
      </c>
      <c r="B4856" t="s">
        <v>178</v>
      </c>
      <c r="D4856" t="s">
        <v>1857</v>
      </c>
    </row>
    <row r="4857" spans="1:4" x14ac:dyDescent="0.25">
      <c r="A4857" s="2">
        <v>44312.42291666667</v>
      </c>
      <c r="B4857" t="s">
        <v>178</v>
      </c>
      <c r="D4857" t="s">
        <v>1848</v>
      </c>
    </row>
    <row r="4858" spans="1:4" x14ac:dyDescent="0.25">
      <c r="A4858" s="2">
        <v>44312.42291666667</v>
      </c>
      <c r="B4858" t="s">
        <v>178</v>
      </c>
      <c r="D4858" t="s">
        <v>1849</v>
      </c>
    </row>
    <row r="4859" spans="1:4" x14ac:dyDescent="0.25">
      <c r="A4859" s="2">
        <v>44312.42291666667</v>
      </c>
      <c r="B4859" t="s">
        <v>178</v>
      </c>
      <c r="D4859" t="s">
        <v>832</v>
      </c>
    </row>
    <row r="4860" spans="1:4" x14ac:dyDescent="0.25">
      <c r="A4860" s="2">
        <v>44312.42291666667</v>
      </c>
      <c r="B4860" t="s">
        <v>191</v>
      </c>
      <c r="D4860" t="s">
        <v>1850</v>
      </c>
    </row>
    <row r="4861" spans="1:4" x14ac:dyDescent="0.25">
      <c r="A4861" s="2">
        <v>44312.42291666667</v>
      </c>
      <c r="B4861" t="s">
        <v>191</v>
      </c>
      <c r="D4861" t="s">
        <v>1888</v>
      </c>
    </row>
    <row r="4862" spans="1:4" x14ac:dyDescent="0.25">
      <c r="A4862" s="2">
        <v>44312.42291666667</v>
      </c>
      <c r="B4862" t="s">
        <v>175</v>
      </c>
      <c r="D4862" t="s">
        <v>1865</v>
      </c>
    </row>
    <row r="4863" spans="1:4" x14ac:dyDescent="0.25">
      <c r="A4863" s="2">
        <v>44312.42291666667</v>
      </c>
      <c r="B4863" t="s">
        <v>175</v>
      </c>
      <c r="D4863" t="s">
        <v>1848</v>
      </c>
    </row>
    <row r="4864" spans="1:4" x14ac:dyDescent="0.25">
      <c r="A4864" s="2">
        <v>44312.42291666667</v>
      </c>
      <c r="B4864" t="s">
        <v>172</v>
      </c>
      <c r="D4864" t="s">
        <v>1885</v>
      </c>
    </row>
    <row r="4865" spans="1:3" x14ac:dyDescent="0.25">
      <c r="A4865" s="2">
        <v>44312.423611111109</v>
      </c>
      <c r="B4865" t="s">
        <v>178</v>
      </c>
      <c r="C4865" t="s">
        <v>6399</v>
      </c>
    </row>
    <row r="4866" spans="1:3" x14ac:dyDescent="0.25">
      <c r="A4866" s="2">
        <v>44312.423611111109</v>
      </c>
      <c r="B4866" t="s">
        <v>178</v>
      </c>
      <c r="C4866" t="s">
        <v>6896</v>
      </c>
    </row>
    <row r="4867" spans="1:3" x14ac:dyDescent="0.25">
      <c r="A4867" s="2">
        <v>44312.423611111109</v>
      </c>
      <c r="B4867" t="s">
        <v>178</v>
      </c>
      <c r="C4867" t="s">
        <v>7230</v>
      </c>
    </row>
    <row r="4868" spans="1:3" x14ac:dyDescent="0.25">
      <c r="A4868" s="2">
        <v>44312.423611111109</v>
      </c>
      <c r="B4868" t="s">
        <v>163</v>
      </c>
      <c r="C4868" t="s">
        <v>7641</v>
      </c>
    </row>
    <row r="4869" spans="1:3" x14ac:dyDescent="0.25">
      <c r="A4869" s="2">
        <v>44312.423611111109</v>
      </c>
      <c r="B4869" t="s">
        <v>163</v>
      </c>
      <c r="C4869" t="s">
        <v>6396</v>
      </c>
    </row>
    <row r="4870" spans="1:3" x14ac:dyDescent="0.25">
      <c r="A4870" s="2">
        <v>44312.423611111109</v>
      </c>
      <c r="B4870" t="s">
        <v>163</v>
      </c>
      <c r="C4870" t="s">
        <v>6752</v>
      </c>
    </row>
    <row r="4871" spans="1:3" x14ac:dyDescent="0.25">
      <c r="A4871" s="2">
        <v>44312.423611111109</v>
      </c>
      <c r="B4871" t="s">
        <v>178</v>
      </c>
      <c r="C4871" t="s">
        <v>8156</v>
      </c>
    </row>
    <row r="4872" spans="1:3" x14ac:dyDescent="0.25">
      <c r="A4872" s="2">
        <v>44312.423611111109</v>
      </c>
      <c r="B4872" t="s">
        <v>178</v>
      </c>
      <c r="C4872" t="s">
        <v>8157</v>
      </c>
    </row>
    <row r="4873" spans="1:3" x14ac:dyDescent="0.25">
      <c r="A4873" s="2">
        <v>44312.423611111109</v>
      </c>
      <c r="B4873" t="s">
        <v>178</v>
      </c>
      <c r="C4873" t="s">
        <v>1538</v>
      </c>
    </row>
    <row r="4874" spans="1:3" x14ac:dyDescent="0.25">
      <c r="A4874" s="2">
        <v>44312.423611111109</v>
      </c>
      <c r="B4874" t="s">
        <v>178</v>
      </c>
      <c r="C4874" t="s">
        <v>1538</v>
      </c>
    </row>
    <row r="4875" spans="1:3" x14ac:dyDescent="0.25">
      <c r="A4875" s="2">
        <v>44312.423611111109</v>
      </c>
      <c r="B4875" t="s">
        <v>178</v>
      </c>
    </row>
    <row r="4876" spans="1:3" x14ac:dyDescent="0.25">
      <c r="A4876" s="2">
        <v>44312.423611111109</v>
      </c>
      <c r="B4876" t="s">
        <v>178</v>
      </c>
      <c r="C4876" t="s">
        <v>6394</v>
      </c>
    </row>
    <row r="4877" spans="1:3" x14ac:dyDescent="0.25">
      <c r="A4877" s="2">
        <v>44312.423611111109</v>
      </c>
      <c r="B4877" t="s">
        <v>966</v>
      </c>
      <c r="C4877" t="s">
        <v>8226</v>
      </c>
    </row>
    <row r="4878" spans="1:3" x14ac:dyDescent="0.25">
      <c r="A4878" s="2">
        <v>44312.423611111109</v>
      </c>
      <c r="B4878" t="s">
        <v>173</v>
      </c>
      <c r="C4878" t="s">
        <v>6399</v>
      </c>
    </row>
    <row r="4879" spans="1:3" x14ac:dyDescent="0.25">
      <c r="A4879" s="2">
        <v>44312.423611111109</v>
      </c>
      <c r="B4879" t="s">
        <v>173</v>
      </c>
      <c r="C4879" t="s">
        <v>1249</v>
      </c>
    </row>
    <row r="4880" spans="1:3" x14ac:dyDescent="0.25">
      <c r="A4880" s="2">
        <v>44312.423611111109</v>
      </c>
      <c r="B4880" t="s">
        <v>191</v>
      </c>
      <c r="C4880" t="s">
        <v>8566</v>
      </c>
    </row>
    <row r="4881" spans="1:4" x14ac:dyDescent="0.25">
      <c r="A4881" s="2">
        <v>44312.423611111109</v>
      </c>
      <c r="B4881" t="s">
        <v>191</v>
      </c>
      <c r="C4881" t="s">
        <v>8567</v>
      </c>
    </row>
    <row r="4882" spans="1:4" x14ac:dyDescent="0.25">
      <c r="A4882" s="2">
        <v>44312.423611111109</v>
      </c>
      <c r="B4882" t="s">
        <v>191</v>
      </c>
      <c r="C4882" t="s">
        <v>8568</v>
      </c>
    </row>
    <row r="4883" spans="1:4" x14ac:dyDescent="0.25">
      <c r="A4883" s="2">
        <v>44312.423611111109</v>
      </c>
      <c r="B4883" t="s">
        <v>175</v>
      </c>
      <c r="C4883" t="s">
        <v>8676</v>
      </c>
    </row>
    <row r="4884" spans="1:4" x14ac:dyDescent="0.25">
      <c r="A4884" s="2">
        <v>44312.423611111109</v>
      </c>
      <c r="B4884" t="s">
        <v>175</v>
      </c>
      <c r="C4884" t="s">
        <v>1249</v>
      </c>
    </row>
    <row r="4885" spans="1:4" x14ac:dyDescent="0.25">
      <c r="A4885" s="2">
        <v>44312.423611111109</v>
      </c>
      <c r="B4885" t="s">
        <v>174</v>
      </c>
      <c r="C4885" t="s">
        <v>9277</v>
      </c>
    </row>
    <row r="4886" spans="1:4" x14ac:dyDescent="0.25">
      <c r="A4886" s="2">
        <v>44312.423611111109</v>
      </c>
      <c r="B4886" t="s">
        <v>174</v>
      </c>
      <c r="C4886" t="s">
        <v>1249</v>
      </c>
    </row>
    <row r="4887" spans="1:4" x14ac:dyDescent="0.25">
      <c r="A4887" s="2">
        <v>44312.423611111109</v>
      </c>
      <c r="B4887" t="s">
        <v>172</v>
      </c>
      <c r="C4887" t="s">
        <v>1249</v>
      </c>
    </row>
    <row r="4888" spans="1:4" x14ac:dyDescent="0.25">
      <c r="A4888" s="2">
        <v>44312.423611111109</v>
      </c>
      <c r="B4888" t="s">
        <v>172</v>
      </c>
      <c r="C4888" t="s">
        <v>9656</v>
      </c>
    </row>
    <row r="4889" spans="1:4" x14ac:dyDescent="0.25">
      <c r="A4889" s="2">
        <v>44312.423611111109</v>
      </c>
      <c r="B4889" t="s">
        <v>175</v>
      </c>
      <c r="C4889" t="s">
        <v>9771</v>
      </c>
    </row>
    <row r="4890" spans="1:4" x14ac:dyDescent="0.25">
      <c r="A4890" s="2">
        <v>44312.423611111109</v>
      </c>
      <c r="B4890" t="s">
        <v>175</v>
      </c>
      <c r="C4890" t="s">
        <v>1249</v>
      </c>
    </row>
    <row r="4891" spans="1:4" x14ac:dyDescent="0.25">
      <c r="A4891" s="2">
        <v>44312.423611111109</v>
      </c>
      <c r="B4891" t="s">
        <v>172</v>
      </c>
      <c r="C4891" t="s">
        <v>6396</v>
      </c>
    </row>
    <row r="4892" spans="1:4" x14ac:dyDescent="0.25">
      <c r="A4892" s="2">
        <v>44312.423611111109</v>
      </c>
      <c r="B4892" t="s">
        <v>178</v>
      </c>
      <c r="D4892" t="s">
        <v>1857</v>
      </c>
    </row>
    <row r="4893" spans="1:4" x14ac:dyDescent="0.25">
      <c r="A4893" s="2">
        <v>44312.423611111109</v>
      </c>
      <c r="B4893" t="s">
        <v>178</v>
      </c>
      <c r="D4893" t="s">
        <v>1848</v>
      </c>
    </row>
    <row r="4894" spans="1:4" x14ac:dyDescent="0.25">
      <c r="A4894" s="2">
        <v>44312.423611111109</v>
      </c>
      <c r="B4894" t="s">
        <v>178</v>
      </c>
      <c r="D4894" t="s">
        <v>1849</v>
      </c>
    </row>
    <row r="4895" spans="1:4" x14ac:dyDescent="0.25">
      <c r="A4895" s="2">
        <v>44312.423611111109</v>
      </c>
      <c r="B4895" t="s">
        <v>163</v>
      </c>
      <c r="D4895" t="s">
        <v>1849</v>
      </c>
    </row>
    <row r="4896" spans="1:4" x14ac:dyDescent="0.25">
      <c r="A4896" s="2">
        <v>44312.423611111109</v>
      </c>
      <c r="B4896" t="s">
        <v>163</v>
      </c>
      <c r="D4896" t="s">
        <v>1850</v>
      </c>
    </row>
    <row r="4897" spans="1:4" x14ac:dyDescent="0.25">
      <c r="A4897" s="2">
        <v>44312.423611111109</v>
      </c>
      <c r="B4897" t="s">
        <v>163</v>
      </c>
      <c r="D4897" t="s">
        <v>1851</v>
      </c>
    </row>
    <row r="4898" spans="1:4" x14ac:dyDescent="0.25">
      <c r="A4898" s="2">
        <v>44312.423611111109</v>
      </c>
      <c r="B4898" t="s">
        <v>178</v>
      </c>
      <c r="D4898" t="s">
        <v>1858</v>
      </c>
    </row>
    <row r="4899" spans="1:4" x14ac:dyDescent="0.25">
      <c r="A4899" s="2">
        <v>44312.423611111109</v>
      </c>
      <c r="B4899" t="s">
        <v>178</v>
      </c>
      <c r="D4899" t="s">
        <v>1852</v>
      </c>
    </row>
    <row r="4900" spans="1:4" x14ac:dyDescent="0.25">
      <c r="A4900" s="2">
        <v>44312.423611111109</v>
      </c>
      <c r="B4900" t="s">
        <v>178</v>
      </c>
      <c r="D4900" t="s">
        <v>844</v>
      </c>
    </row>
    <row r="4901" spans="1:4" x14ac:dyDescent="0.25">
      <c r="A4901" s="2">
        <v>44312.423611111109</v>
      </c>
      <c r="B4901" t="s">
        <v>178</v>
      </c>
      <c r="D4901" t="s">
        <v>1156</v>
      </c>
    </row>
    <row r="4902" spans="1:4" x14ac:dyDescent="0.25">
      <c r="A4902" s="2">
        <v>44312.423611111109</v>
      </c>
      <c r="B4902" t="s">
        <v>178</v>
      </c>
      <c r="D4902" t="s">
        <v>825</v>
      </c>
    </row>
    <row r="4903" spans="1:4" x14ac:dyDescent="0.25">
      <c r="A4903" s="2">
        <v>44312.423611111109</v>
      </c>
      <c r="B4903" t="s">
        <v>178</v>
      </c>
      <c r="D4903" t="s">
        <v>853</v>
      </c>
    </row>
    <row r="4904" spans="1:4" x14ac:dyDescent="0.25">
      <c r="A4904" s="2">
        <v>44312.423611111109</v>
      </c>
      <c r="B4904" t="s">
        <v>966</v>
      </c>
      <c r="D4904" t="s">
        <v>1849</v>
      </c>
    </row>
    <row r="4905" spans="1:4" x14ac:dyDescent="0.25">
      <c r="A4905" s="2">
        <v>44312.423611111109</v>
      </c>
      <c r="B4905" t="s">
        <v>173</v>
      </c>
      <c r="D4905" t="s">
        <v>1910</v>
      </c>
    </row>
    <row r="4906" spans="1:4" x14ac:dyDescent="0.25">
      <c r="A4906" s="2">
        <v>44312.423611111109</v>
      </c>
      <c r="B4906" t="s">
        <v>173</v>
      </c>
      <c r="D4906" t="s">
        <v>1848</v>
      </c>
    </row>
    <row r="4907" spans="1:4" x14ac:dyDescent="0.25">
      <c r="A4907" s="2">
        <v>44312.423611111109</v>
      </c>
      <c r="B4907" t="s">
        <v>191</v>
      </c>
      <c r="D4907" t="s">
        <v>856</v>
      </c>
    </row>
    <row r="4908" spans="1:4" x14ac:dyDescent="0.25">
      <c r="A4908" s="2">
        <v>44312.423611111109</v>
      </c>
      <c r="B4908" t="s">
        <v>191</v>
      </c>
      <c r="D4908" t="s">
        <v>1855</v>
      </c>
    </row>
    <row r="4909" spans="1:4" x14ac:dyDescent="0.25">
      <c r="A4909" s="2">
        <v>44312.423611111109</v>
      </c>
      <c r="B4909" t="s">
        <v>191</v>
      </c>
      <c r="D4909" t="s">
        <v>1050</v>
      </c>
    </row>
    <row r="4910" spans="1:4" x14ac:dyDescent="0.25">
      <c r="A4910" s="2">
        <v>44312.423611111109</v>
      </c>
      <c r="B4910" t="s">
        <v>175</v>
      </c>
      <c r="D4910" t="s">
        <v>1849</v>
      </c>
    </row>
    <row r="4911" spans="1:4" x14ac:dyDescent="0.25">
      <c r="A4911" s="2">
        <v>44312.423611111109</v>
      </c>
      <c r="B4911" t="s">
        <v>175</v>
      </c>
      <c r="D4911" t="s">
        <v>1850</v>
      </c>
    </row>
    <row r="4912" spans="1:4" x14ac:dyDescent="0.25">
      <c r="A4912" s="2">
        <v>44312.423611111109</v>
      </c>
      <c r="B4912" t="s">
        <v>174</v>
      </c>
      <c r="D4912" t="s">
        <v>1856</v>
      </c>
    </row>
    <row r="4913" spans="1:4" x14ac:dyDescent="0.25">
      <c r="A4913" s="2">
        <v>44312.423611111109</v>
      </c>
      <c r="B4913" t="s">
        <v>174</v>
      </c>
      <c r="D4913" t="s">
        <v>1848</v>
      </c>
    </row>
    <row r="4914" spans="1:4" x14ac:dyDescent="0.25">
      <c r="A4914" s="2">
        <v>44312.423611111109</v>
      </c>
      <c r="B4914" t="s">
        <v>172</v>
      </c>
      <c r="D4914" t="s">
        <v>1848</v>
      </c>
    </row>
    <row r="4915" spans="1:4" x14ac:dyDescent="0.25">
      <c r="A4915" s="2">
        <v>44312.423611111109</v>
      </c>
      <c r="B4915" t="s">
        <v>172</v>
      </c>
      <c r="D4915" t="s">
        <v>1849</v>
      </c>
    </row>
    <row r="4916" spans="1:4" x14ac:dyDescent="0.25">
      <c r="A4916" s="2">
        <v>44312.423611111109</v>
      </c>
      <c r="B4916" t="s">
        <v>175</v>
      </c>
      <c r="D4916" t="s">
        <v>1865</v>
      </c>
    </row>
    <row r="4917" spans="1:4" x14ac:dyDescent="0.25">
      <c r="A4917" s="2">
        <v>44312.423611111109</v>
      </c>
      <c r="B4917" t="s">
        <v>175</v>
      </c>
      <c r="D4917" t="s">
        <v>1848</v>
      </c>
    </row>
    <row r="4918" spans="1:4" x14ac:dyDescent="0.25">
      <c r="A4918" s="2">
        <v>44312.423611111109</v>
      </c>
      <c r="B4918" t="s">
        <v>172</v>
      </c>
      <c r="D4918" t="s">
        <v>1885</v>
      </c>
    </row>
    <row r="4919" spans="1:4" x14ac:dyDescent="0.25">
      <c r="A4919" s="2">
        <v>44312.424305555556</v>
      </c>
      <c r="B4919" t="s">
        <v>178</v>
      </c>
      <c r="C4919" t="s">
        <v>6399</v>
      </c>
    </row>
    <row r="4920" spans="1:4" x14ac:dyDescent="0.25">
      <c r="A4920" s="2">
        <v>44312.424305555556</v>
      </c>
      <c r="B4920" t="s">
        <v>178</v>
      </c>
      <c r="C4920" t="s">
        <v>6728</v>
      </c>
    </row>
    <row r="4921" spans="1:4" x14ac:dyDescent="0.25">
      <c r="A4921" s="2">
        <v>44312.424305555556</v>
      </c>
      <c r="B4921" t="s">
        <v>178</v>
      </c>
      <c r="C4921" t="s">
        <v>7231</v>
      </c>
    </row>
    <row r="4922" spans="1:4" x14ac:dyDescent="0.25">
      <c r="A4922" s="2">
        <v>44312.424305555556</v>
      </c>
      <c r="B4922" t="s">
        <v>163</v>
      </c>
      <c r="C4922" t="s">
        <v>6396</v>
      </c>
    </row>
    <row r="4923" spans="1:4" x14ac:dyDescent="0.25">
      <c r="A4923" s="2">
        <v>44312.424305555556</v>
      </c>
      <c r="B4923" t="s">
        <v>163</v>
      </c>
      <c r="C4923" t="s">
        <v>6797</v>
      </c>
    </row>
    <row r="4924" spans="1:4" x14ac:dyDescent="0.25">
      <c r="A4924" s="2">
        <v>44312.424305555556</v>
      </c>
      <c r="B4924" t="s">
        <v>163</v>
      </c>
      <c r="C4924" t="s">
        <v>7642</v>
      </c>
    </row>
    <row r="4925" spans="1:4" x14ac:dyDescent="0.25">
      <c r="A4925" s="2">
        <v>44312.424305555556</v>
      </c>
      <c r="B4925" t="s">
        <v>164</v>
      </c>
      <c r="C4925" t="s">
        <v>8010</v>
      </c>
    </row>
    <row r="4926" spans="1:4" x14ac:dyDescent="0.25">
      <c r="A4926" s="2">
        <v>44312.424305555556</v>
      </c>
      <c r="B4926" t="s">
        <v>164</v>
      </c>
      <c r="C4926" t="s">
        <v>8011</v>
      </c>
    </row>
    <row r="4927" spans="1:4" x14ac:dyDescent="0.25">
      <c r="A4927" s="2">
        <v>44312.424305555556</v>
      </c>
      <c r="B4927" t="s">
        <v>966</v>
      </c>
      <c r="C4927" t="s">
        <v>1249</v>
      </c>
    </row>
    <row r="4928" spans="1:4" x14ac:dyDescent="0.25">
      <c r="A4928" s="2">
        <v>44312.424305555556</v>
      </c>
      <c r="B4928" t="s">
        <v>966</v>
      </c>
      <c r="C4928" t="s">
        <v>1249</v>
      </c>
    </row>
    <row r="4929" spans="1:3" x14ac:dyDescent="0.25">
      <c r="A4929" s="2">
        <v>44312.424305555556</v>
      </c>
      <c r="B4929" t="s">
        <v>966</v>
      </c>
      <c r="C4929" t="s">
        <v>8072</v>
      </c>
    </row>
    <row r="4930" spans="1:3" x14ac:dyDescent="0.25">
      <c r="A4930" s="2">
        <v>44312.424305555556</v>
      </c>
      <c r="B4930" t="s">
        <v>178</v>
      </c>
      <c r="C4930" t="s">
        <v>8158</v>
      </c>
    </row>
    <row r="4931" spans="1:3" x14ac:dyDescent="0.25">
      <c r="A4931" s="2">
        <v>44312.424305555556</v>
      </c>
      <c r="B4931" t="s">
        <v>178</v>
      </c>
      <c r="C4931" t="s">
        <v>1538</v>
      </c>
    </row>
    <row r="4932" spans="1:3" x14ac:dyDescent="0.25">
      <c r="A4932" s="2">
        <v>44312.424305555556</v>
      </c>
      <c r="B4932" t="s">
        <v>966</v>
      </c>
      <c r="C4932" t="s">
        <v>6399</v>
      </c>
    </row>
    <row r="4933" spans="1:3" x14ac:dyDescent="0.25">
      <c r="A4933" s="2">
        <v>44312.424305555556</v>
      </c>
      <c r="B4933" t="s">
        <v>966</v>
      </c>
      <c r="C4933" t="s">
        <v>8073</v>
      </c>
    </row>
    <row r="4934" spans="1:3" x14ac:dyDescent="0.25">
      <c r="A4934" s="2">
        <v>44312.424305555556</v>
      </c>
      <c r="B4934" t="s">
        <v>966</v>
      </c>
      <c r="C4934" t="s">
        <v>6386</v>
      </c>
    </row>
    <row r="4935" spans="1:3" x14ac:dyDescent="0.25">
      <c r="A4935" s="2">
        <v>44312.424305555556</v>
      </c>
      <c r="B4935" t="s">
        <v>173</v>
      </c>
      <c r="C4935" t="s">
        <v>8433</v>
      </c>
    </row>
    <row r="4936" spans="1:3" x14ac:dyDescent="0.25">
      <c r="A4936" s="2">
        <v>44312.424305555556</v>
      </c>
      <c r="B4936" t="s">
        <v>173</v>
      </c>
      <c r="C4936" t="s">
        <v>6386</v>
      </c>
    </row>
    <row r="4937" spans="1:3" x14ac:dyDescent="0.25">
      <c r="A4937" s="2">
        <v>44312.424305555556</v>
      </c>
      <c r="B4937" t="s">
        <v>173</v>
      </c>
      <c r="C4937" t="s">
        <v>1538</v>
      </c>
    </row>
    <row r="4938" spans="1:3" x14ac:dyDescent="0.25">
      <c r="A4938" s="2">
        <v>44312.424305555556</v>
      </c>
      <c r="B4938" t="s">
        <v>173</v>
      </c>
      <c r="C4938" t="s">
        <v>6386</v>
      </c>
    </row>
    <row r="4939" spans="1:3" x14ac:dyDescent="0.25">
      <c r="A4939" s="2">
        <v>44312.424305555556</v>
      </c>
      <c r="B4939" t="s">
        <v>191</v>
      </c>
      <c r="C4939" t="s">
        <v>6396</v>
      </c>
    </row>
    <row r="4940" spans="1:3" x14ac:dyDescent="0.25">
      <c r="A4940" s="2">
        <v>44312.424305555556</v>
      </c>
      <c r="B4940" t="s">
        <v>191</v>
      </c>
      <c r="C4940" t="s">
        <v>8569</v>
      </c>
    </row>
    <row r="4941" spans="1:3" x14ac:dyDescent="0.25">
      <c r="A4941" s="2">
        <v>44312.424305555556</v>
      </c>
      <c r="B4941" t="s">
        <v>175</v>
      </c>
      <c r="C4941" t="s">
        <v>6593</v>
      </c>
    </row>
    <row r="4942" spans="1:3" x14ac:dyDescent="0.25">
      <c r="A4942" s="2">
        <v>44312.424305555556</v>
      </c>
      <c r="B4942" t="s">
        <v>174</v>
      </c>
      <c r="C4942" t="s">
        <v>9278</v>
      </c>
    </row>
    <row r="4943" spans="1:3" x14ac:dyDescent="0.25">
      <c r="A4943" s="2">
        <v>44312.424305555556</v>
      </c>
      <c r="B4943" t="s">
        <v>174</v>
      </c>
      <c r="C4943" t="s">
        <v>9279</v>
      </c>
    </row>
    <row r="4944" spans="1:3" x14ac:dyDescent="0.25">
      <c r="A4944" s="2">
        <v>44312.424305555556</v>
      </c>
      <c r="B4944" t="s">
        <v>172</v>
      </c>
      <c r="C4944" t="s">
        <v>1249</v>
      </c>
    </row>
    <row r="4945" spans="1:4" x14ac:dyDescent="0.25">
      <c r="A4945" s="2">
        <v>44312.424305555556</v>
      </c>
      <c r="B4945" t="s">
        <v>172</v>
      </c>
      <c r="C4945" t="s">
        <v>9657</v>
      </c>
    </row>
    <row r="4946" spans="1:4" x14ac:dyDescent="0.25">
      <c r="A4946" s="2">
        <v>44312.424305555556</v>
      </c>
      <c r="B4946" t="s">
        <v>172</v>
      </c>
      <c r="C4946" t="s">
        <v>6526</v>
      </c>
    </row>
    <row r="4947" spans="1:4" x14ac:dyDescent="0.25">
      <c r="A4947" s="2">
        <v>44312.424305555556</v>
      </c>
      <c r="B4947" t="s">
        <v>175</v>
      </c>
      <c r="C4947" t="s">
        <v>9772</v>
      </c>
    </row>
    <row r="4948" spans="1:4" x14ac:dyDescent="0.25">
      <c r="A4948" s="2">
        <v>44312.424305555556</v>
      </c>
      <c r="B4948" t="s">
        <v>163</v>
      </c>
      <c r="C4948" t="s">
        <v>194</v>
      </c>
    </row>
    <row r="4949" spans="1:4" x14ac:dyDescent="0.25">
      <c r="A4949" s="2">
        <v>44312.424305555556</v>
      </c>
      <c r="B4949" t="s">
        <v>163</v>
      </c>
      <c r="C4949" t="s">
        <v>1249</v>
      </c>
    </row>
    <row r="4950" spans="1:4" x14ac:dyDescent="0.25">
      <c r="A4950" s="2">
        <v>44312.424305555556</v>
      </c>
      <c r="B4950" t="s">
        <v>172</v>
      </c>
      <c r="C4950" t="s">
        <v>6396</v>
      </c>
    </row>
    <row r="4951" spans="1:4" x14ac:dyDescent="0.25">
      <c r="A4951" s="2">
        <v>44312.424305555556</v>
      </c>
      <c r="B4951" t="s">
        <v>178</v>
      </c>
      <c r="D4951" t="s">
        <v>1848</v>
      </c>
    </row>
    <row r="4952" spans="1:4" x14ac:dyDescent="0.25">
      <c r="A4952" s="2">
        <v>44312.424305555556</v>
      </c>
      <c r="B4952" t="s">
        <v>178</v>
      </c>
      <c r="D4952" t="s">
        <v>1849</v>
      </c>
    </row>
    <row r="4953" spans="1:4" x14ac:dyDescent="0.25">
      <c r="A4953" s="2">
        <v>44312.424305555556</v>
      </c>
      <c r="B4953" t="s">
        <v>178</v>
      </c>
      <c r="D4953" t="s">
        <v>1864</v>
      </c>
    </row>
    <row r="4954" spans="1:4" x14ac:dyDescent="0.25">
      <c r="A4954" s="2">
        <v>44312.424305555556</v>
      </c>
      <c r="B4954" t="s">
        <v>163</v>
      </c>
      <c r="D4954" t="s">
        <v>1852</v>
      </c>
    </row>
    <row r="4955" spans="1:4" x14ac:dyDescent="0.25">
      <c r="A4955" s="2">
        <v>44312.424305555556</v>
      </c>
      <c r="B4955" t="s">
        <v>163</v>
      </c>
      <c r="D4955" t="s">
        <v>842</v>
      </c>
    </row>
    <row r="4956" spans="1:4" x14ac:dyDescent="0.25">
      <c r="A4956" s="2">
        <v>44312.424305555556</v>
      </c>
      <c r="B4956" t="s">
        <v>163</v>
      </c>
      <c r="D4956" t="s">
        <v>1050</v>
      </c>
    </row>
    <row r="4957" spans="1:4" x14ac:dyDescent="0.25">
      <c r="A4957" s="2">
        <v>44312.424305555556</v>
      </c>
      <c r="B4957" t="s">
        <v>164</v>
      </c>
      <c r="D4957" t="s">
        <v>1860</v>
      </c>
    </row>
    <row r="4958" spans="1:4" x14ac:dyDescent="0.25">
      <c r="A4958" s="2">
        <v>44312.424305555556</v>
      </c>
      <c r="B4958" t="s">
        <v>164</v>
      </c>
      <c r="D4958" t="s">
        <v>1848</v>
      </c>
    </row>
    <row r="4959" spans="1:4" x14ac:dyDescent="0.25">
      <c r="A4959" s="2">
        <v>44312.424305555556</v>
      </c>
      <c r="B4959" t="s">
        <v>966</v>
      </c>
      <c r="D4959" t="s">
        <v>1901</v>
      </c>
    </row>
    <row r="4960" spans="1:4" x14ac:dyDescent="0.25">
      <c r="A4960" s="2">
        <v>44312.424305555556</v>
      </c>
      <c r="B4960" t="s">
        <v>966</v>
      </c>
      <c r="D4960" t="s">
        <v>1848</v>
      </c>
    </row>
    <row r="4961" spans="1:4" x14ac:dyDescent="0.25">
      <c r="A4961" s="2">
        <v>44312.424305555556</v>
      </c>
      <c r="B4961" t="s">
        <v>966</v>
      </c>
      <c r="D4961" t="s">
        <v>1849</v>
      </c>
    </row>
    <row r="4962" spans="1:4" x14ac:dyDescent="0.25">
      <c r="A4962" s="2">
        <v>44312.424305555556</v>
      </c>
      <c r="B4962" t="s">
        <v>178</v>
      </c>
      <c r="D4962" t="s">
        <v>834</v>
      </c>
    </row>
    <row r="4963" spans="1:4" x14ac:dyDescent="0.25">
      <c r="A4963" s="2">
        <v>44312.424305555556</v>
      </c>
      <c r="B4963" t="s">
        <v>178</v>
      </c>
      <c r="D4963" t="s">
        <v>1906</v>
      </c>
    </row>
    <row r="4964" spans="1:4" x14ac:dyDescent="0.25">
      <c r="A4964" s="2">
        <v>44312.424305555556</v>
      </c>
      <c r="B4964" t="s">
        <v>966</v>
      </c>
      <c r="D4964" t="s">
        <v>1850</v>
      </c>
    </row>
    <row r="4965" spans="1:4" x14ac:dyDescent="0.25">
      <c r="A4965" s="2">
        <v>44312.424305555556</v>
      </c>
      <c r="B4965" t="s">
        <v>966</v>
      </c>
      <c r="D4965" t="s">
        <v>1918</v>
      </c>
    </row>
    <row r="4966" spans="1:4" x14ac:dyDescent="0.25">
      <c r="A4966" s="2">
        <v>44312.424305555556</v>
      </c>
      <c r="B4966" t="s">
        <v>966</v>
      </c>
      <c r="D4966" t="s">
        <v>1852</v>
      </c>
    </row>
    <row r="4967" spans="1:4" x14ac:dyDescent="0.25">
      <c r="A4967" s="2">
        <v>44312.424305555556</v>
      </c>
      <c r="B4967" t="s">
        <v>173</v>
      </c>
      <c r="D4967" t="s">
        <v>1849</v>
      </c>
    </row>
    <row r="4968" spans="1:4" x14ac:dyDescent="0.25">
      <c r="A4968" s="2">
        <v>44312.424305555556</v>
      </c>
      <c r="B4968" t="s">
        <v>173</v>
      </c>
      <c r="D4968" t="s">
        <v>1850</v>
      </c>
    </row>
    <row r="4969" spans="1:4" x14ac:dyDescent="0.25">
      <c r="A4969" s="2">
        <v>44312.424305555556</v>
      </c>
      <c r="B4969" t="s">
        <v>173</v>
      </c>
      <c r="D4969" t="s">
        <v>1919</v>
      </c>
    </row>
    <row r="4970" spans="1:4" x14ac:dyDescent="0.25">
      <c r="A4970" s="2">
        <v>44312.424305555556</v>
      </c>
      <c r="B4970" t="s">
        <v>173</v>
      </c>
      <c r="D4970" t="s">
        <v>1852</v>
      </c>
    </row>
    <row r="4971" spans="1:4" x14ac:dyDescent="0.25">
      <c r="A4971" s="2">
        <v>44312.424305555556</v>
      </c>
      <c r="B4971" t="s">
        <v>191</v>
      </c>
      <c r="D4971" t="s">
        <v>908</v>
      </c>
    </row>
    <row r="4972" spans="1:4" x14ac:dyDescent="0.25">
      <c r="A4972" s="2">
        <v>44312.424305555556</v>
      </c>
      <c r="B4972" t="s">
        <v>191</v>
      </c>
      <c r="D4972" t="s">
        <v>849</v>
      </c>
    </row>
    <row r="4973" spans="1:4" x14ac:dyDescent="0.25">
      <c r="A4973" s="2">
        <v>44312.424305555556</v>
      </c>
      <c r="B4973" t="s">
        <v>175</v>
      </c>
      <c r="D4973" t="s">
        <v>1858</v>
      </c>
    </row>
    <row r="4974" spans="1:4" x14ac:dyDescent="0.25">
      <c r="A4974" s="2">
        <v>44312.424305555556</v>
      </c>
      <c r="B4974" t="s">
        <v>174</v>
      </c>
      <c r="D4974" t="s">
        <v>1849</v>
      </c>
    </row>
    <row r="4975" spans="1:4" x14ac:dyDescent="0.25">
      <c r="A4975" s="2">
        <v>44312.424305555556</v>
      </c>
      <c r="B4975" t="s">
        <v>174</v>
      </c>
      <c r="D4975" t="s">
        <v>1904</v>
      </c>
    </row>
    <row r="4976" spans="1:4" x14ac:dyDescent="0.25">
      <c r="A4976" s="2">
        <v>44312.424305555556</v>
      </c>
      <c r="B4976" t="s">
        <v>172</v>
      </c>
      <c r="D4976" t="s">
        <v>1850</v>
      </c>
    </row>
    <row r="4977" spans="1:4" x14ac:dyDescent="0.25">
      <c r="A4977" s="2">
        <v>44312.424305555556</v>
      </c>
      <c r="B4977" t="s">
        <v>172</v>
      </c>
      <c r="D4977" t="s">
        <v>1886</v>
      </c>
    </row>
    <row r="4978" spans="1:4" x14ac:dyDescent="0.25">
      <c r="A4978" s="2">
        <v>44312.424305555556</v>
      </c>
      <c r="B4978" t="s">
        <v>172</v>
      </c>
      <c r="D4978" t="s">
        <v>958</v>
      </c>
    </row>
    <row r="4979" spans="1:4" x14ac:dyDescent="0.25">
      <c r="A4979" s="2">
        <v>44312.424305555556</v>
      </c>
      <c r="B4979" t="s">
        <v>175</v>
      </c>
      <c r="D4979" t="s">
        <v>1849</v>
      </c>
    </row>
    <row r="4980" spans="1:4" x14ac:dyDescent="0.25">
      <c r="A4980" s="2">
        <v>44312.424305555556</v>
      </c>
      <c r="B4980" t="s">
        <v>163</v>
      </c>
      <c r="D4980" t="s">
        <v>1859</v>
      </c>
    </row>
    <row r="4981" spans="1:4" x14ac:dyDescent="0.25">
      <c r="A4981" s="2">
        <v>44312.424305555556</v>
      </c>
      <c r="B4981" t="s">
        <v>163</v>
      </c>
      <c r="D4981" t="s">
        <v>1848</v>
      </c>
    </row>
    <row r="4982" spans="1:4" x14ac:dyDescent="0.25">
      <c r="A4982" s="2">
        <v>44312.424305555556</v>
      </c>
      <c r="B4982" t="s">
        <v>172</v>
      </c>
      <c r="D4982" t="s">
        <v>1848</v>
      </c>
    </row>
    <row r="4983" spans="1:4" x14ac:dyDescent="0.25">
      <c r="A4983" s="2">
        <v>44312.425000000003</v>
      </c>
      <c r="B4983" t="s">
        <v>178</v>
      </c>
      <c r="C4983" t="s">
        <v>6729</v>
      </c>
    </row>
    <row r="4984" spans="1:4" x14ac:dyDescent="0.25">
      <c r="A4984" s="2">
        <v>44312.425000000003</v>
      </c>
      <c r="B4984" t="s">
        <v>178</v>
      </c>
      <c r="C4984" t="s">
        <v>7232</v>
      </c>
    </row>
    <row r="4985" spans="1:4" x14ac:dyDescent="0.25">
      <c r="A4985" s="2">
        <v>44312.425000000003</v>
      </c>
      <c r="B4985" t="s">
        <v>178</v>
      </c>
      <c r="C4985" t="s">
        <v>7233</v>
      </c>
    </row>
    <row r="4986" spans="1:4" x14ac:dyDescent="0.25">
      <c r="A4986" s="2">
        <v>44312.425000000003</v>
      </c>
      <c r="B4986" t="s">
        <v>178</v>
      </c>
      <c r="C4986" t="s">
        <v>7234</v>
      </c>
    </row>
    <row r="4987" spans="1:4" x14ac:dyDescent="0.25">
      <c r="A4987" s="2">
        <v>44312.425000000003</v>
      </c>
      <c r="B4987" t="s">
        <v>178</v>
      </c>
      <c r="C4987" t="s">
        <v>7235</v>
      </c>
    </row>
    <row r="4988" spans="1:4" x14ac:dyDescent="0.25">
      <c r="A4988" s="2">
        <v>44312.425000000003</v>
      </c>
      <c r="B4988" t="s">
        <v>163</v>
      </c>
      <c r="C4988" t="s">
        <v>6396</v>
      </c>
    </row>
    <row r="4989" spans="1:4" x14ac:dyDescent="0.25">
      <c r="A4989" s="2">
        <v>44312.425000000003</v>
      </c>
      <c r="B4989" t="s">
        <v>163</v>
      </c>
      <c r="C4989" t="s">
        <v>7643</v>
      </c>
    </row>
    <row r="4990" spans="1:4" x14ac:dyDescent="0.25">
      <c r="A4990" s="2">
        <v>44312.425000000003</v>
      </c>
      <c r="B4990" t="s">
        <v>174</v>
      </c>
      <c r="C4990" t="s">
        <v>7695</v>
      </c>
    </row>
    <row r="4991" spans="1:4" x14ac:dyDescent="0.25">
      <c r="A4991" s="2">
        <v>44312.425000000003</v>
      </c>
      <c r="B4991" t="s">
        <v>174</v>
      </c>
      <c r="C4991" t="s">
        <v>7696</v>
      </c>
    </row>
    <row r="4992" spans="1:4" x14ac:dyDescent="0.25">
      <c r="A4992" s="2">
        <v>44312.425000000003</v>
      </c>
      <c r="B4992" t="s">
        <v>174</v>
      </c>
      <c r="C4992" t="s">
        <v>7697</v>
      </c>
    </row>
    <row r="4993" spans="1:3" x14ac:dyDescent="0.25">
      <c r="A4993" s="2">
        <v>44312.425000000003</v>
      </c>
      <c r="B4993" t="s">
        <v>164</v>
      </c>
      <c r="C4993" t="s">
        <v>8012</v>
      </c>
    </row>
    <row r="4994" spans="1:3" x14ac:dyDescent="0.25">
      <c r="A4994" s="2">
        <v>44312.425000000003</v>
      </c>
      <c r="B4994" t="s">
        <v>966</v>
      </c>
      <c r="C4994" t="s">
        <v>1249</v>
      </c>
    </row>
    <row r="4995" spans="1:3" x14ac:dyDescent="0.25">
      <c r="A4995" s="2">
        <v>44312.425000000003</v>
      </c>
      <c r="B4995" t="s">
        <v>966</v>
      </c>
      <c r="C4995" t="s">
        <v>8073</v>
      </c>
    </row>
    <row r="4996" spans="1:3" x14ac:dyDescent="0.25">
      <c r="A4996" s="2">
        <v>44312.425000000003</v>
      </c>
      <c r="B4996" t="s">
        <v>966</v>
      </c>
      <c r="C4996" t="s">
        <v>1249</v>
      </c>
    </row>
    <row r="4997" spans="1:3" x14ac:dyDescent="0.25">
      <c r="A4997" s="2">
        <v>44312.425000000003</v>
      </c>
      <c r="B4997" t="s">
        <v>966</v>
      </c>
      <c r="C4997" t="s">
        <v>8074</v>
      </c>
    </row>
    <row r="4998" spans="1:3" x14ac:dyDescent="0.25">
      <c r="A4998" s="2">
        <v>44312.425000000003</v>
      </c>
      <c r="B4998" t="s">
        <v>966</v>
      </c>
      <c r="C4998" t="s">
        <v>1249</v>
      </c>
    </row>
    <row r="4999" spans="1:3" x14ac:dyDescent="0.25">
      <c r="A4999" s="2">
        <v>44312.425000000003</v>
      </c>
      <c r="B4999" t="s">
        <v>164</v>
      </c>
      <c r="C4999" t="s">
        <v>1249</v>
      </c>
    </row>
    <row r="5000" spans="1:3" x14ac:dyDescent="0.25">
      <c r="A5000" s="2">
        <v>44312.425000000003</v>
      </c>
      <c r="B5000" t="s">
        <v>173</v>
      </c>
      <c r="C5000" t="s">
        <v>1538</v>
      </c>
    </row>
    <row r="5001" spans="1:3" x14ac:dyDescent="0.25">
      <c r="A5001" s="2">
        <v>44312.425000000003</v>
      </c>
      <c r="B5001" t="s">
        <v>173</v>
      </c>
      <c r="C5001" t="s">
        <v>1538</v>
      </c>
    </row>
    <row r="5002" spans="1:3" x14ac:dyDescent="0.25">
      <c r="A5002" s="2">
        <v>44312.425000000003</v>
      </c>
      <c r="B5002" t="s">
        <v>173</v>
      </c>
      <c r="C5002" t="s">
        <v>8434</v>
      </c>
    </row>
    <row r="5003" spans="1:3" x14ac:dyDescent="0.25">
      <c r="A5003" s="2">
        <v>44312.425000000003</v>
      </c>
      <c r="B5003" t="s">
        <v>173</v>
      </c>
      <c r="C5003" t="s">
        <v>6386</v>
      </c>
    </row>
    <row r="5004" spans="1:3" x14ac:dyDescent="0.25">
      <c r="A5004" s="2">
        <v>44312.425000000003</v>
      </c>
      <c r="B5004" t="s">
        <v>173</v>
      </c>
      <c r="C5004" t="s">
        <v>8435</v>
      </c>
    </row>
    <row r="5005" spans="1:3" x14ac:dyDescent="0.25">
      <c r="A5005" s="2">
        <v>44312.425000000003</v>
      </c>
      <c r="B5005" t="s">
        <v>175</v>
      </c>
      <c r="C5005" t="s">
        <v>1249</v>
      </c>
    </row>
    <row r="5006" spans="1:3" x14ac:dyDescent="0.25">
      <c r="A5006" s="2">
        <v>44312.425000000003</v>
      </c>
      <c r="B5006" t="s">
        <v>175</v>
      </c>
      <c r="C5006" t="s">
        <v>8677</v>
      </c>
    </row>
    <row r="5007" spans="1:3" x14ac:dyDescent="0.25">
      <c r="A5007" s="2">
        <v>44312.425000000003</v>
      </c>
      <c r="B5007" t="s">
        <v>175</v>
      </c>
      <c r="C5007" t="s">
        <v>6386</v>
      </c>
    </row>
    <row r="5008" spans="1:3" x14ac:dyDescent="0.25">
      <c r="A5008" s="2">
        <v>44312.425000000003</v>
      </c>
      <c r="B5008" t="s">
        <v>174</v>
      </c>
      <c r="C5008" t="s">
        <v>1249</v>
      </c>
    </row>
    <row r="5009" spans="1:3" x14ac:dyDescent="0.25">
      <c r="A5009" s="2">
        <v>44312.425000000003</v>
      </c>
      <c r="B5009" t="s">
        <v>172</v>
      </c>
      <c r="C5009" t="s">
        <v>9658</v>
      </c>
    </row>
    <row r="5010" spans="1:3" x14ac:dyDescent="0.25">
      <c r="A5010" s="2">
        <v>44312.425000000003</v>
      </c>
      <c r="B5010" t="s">
        <v>172</v>
      </c>
      <c r="C5010" t="s">
        <v>9659</v>
      </c>
    </row>
    <row r="5011" spans="1:3" x14ac:dyDescent="0.25">
      <c r="A5011" s="2">
        <v>44312.425000000003</v>
      </c>
      <c r="B5011" t="s">
        <v>172</v>
      </c>
      <c r="C5011" t="s">
        <v>1249</v>
      </c>
    </row>
    <row r="5012" spans="1:3" x14ac:dyDescent="0.25">
      <c r="A5012" s="2">
        <v>44312.425000000003</v>
      </c>
      <c r="B5012" t="s">
        <v>172</v>
      </c>
      <c r="C5012" t="s">
        <v>9660</v>
      </c>
    </row>
    <row r="5013" spans="1:3" x14ac:dyDescent="0.25">
      <c r="A5013" s="2">
        <v>44312.425000000003</v>
      </c>
      <c r="B5013" t="s">
        <v>172</v>
      </c>
      <c r="C5013" t="s">
        <v>194</v>
      </c>
    </row>
    <row r="5014" spans="1:3" x14ac:dyDescent="0.25">
      <c r="A5014" s="2">
        <v>44312.425000000003</v>
      </c>
      <c r="B5014" t="s">
        <v>172</v>
      </c>
      <c r="C5014" t="s">
        <v>9661</v>
      </c>
    </row>
    <row r="5015" spans="1:3" x14ac:dyDescent="0.25">
      <c r="A5015" s="2">
        <v>44312.425000000003</v>
      </c>
      <c r="B5015" t="s">
        <v>175</v>
      </c>
      <c r="C5015" t="s">
        <v>1249</v>
      </c>
    </row>
    <row r="5016" spans="1:3" x14ac:dyDescent="0.25">
      <c r="A5016" s="2">
        <v>44312.425000000003</v>
      </c>
      <c r="B5016" t="s">
        <v>175</v>
      </c>
      <c r="C5016" t="s">
        <v>7304</v>
      </c>
    </row>
    <row r="5017" spans="1:3" x14ac:dyDescent="0.25">
      <c r="A5017" s="2">
        <v>44312.425000000003</v>
      </c>
      <c r="B5017" t="s">
        <v>163</v>
      </c>
      <c r="C5017" t="s">
        <v>9857</v>
      </c>
    </row>
    <row r="5018" spans="1:3" x14ac:dyDescent="0.25">
      <c r="A5018" s="2">
        <v>44312.425000000003</v>
      </c>
      <c r="B5018" t="s">
        <v>163</v>
      </c>
      <c r="C5018" t="s">
        <v>1249</v>
      </c>
    </row>
    <row r="5019" spans="1:3" x14ac:dyDescent="0.25">
      <c r="A5019" s="2">
        <v>44312.425000000003</v>
      </c>
      <c r="B5019" t="s">
        <v>163</v>
      </c>
      <c r="C5019" t="s">
        <v>1538</v>
      </c>
    </row>
    <row r="5020" spans="1:3" x14ac:dyDescent="0.25">
      <c r="A5020" s="2">
        <v>44312.425000000003</v>
      </c>
      <c r="B5020" t="s">
        <v>163</v>
      </c>
      <c r="C5020" t="s">
        <v>1249</v>
      </c>
    </row>
    <row r="5021" spans="1:3" x14ac:dyDescent="0.25">
      <c r="A5021" s="2">
        <v>44312.425000000003</v>
      </c>
      <c r="B5021" t="s">
        <v>163</v>
      </c>
      <c r="C5021" t="s">
        <v>9858</v>
      </c>
    </row>
    <row r="5022" spans="1:3" x14ac:dyDescent="0.25">
      <c r="A5022" s="2">
        <v>44312.425000000003</v>
      </c>
      <c r="B5022" t="s">
        <v>163</v>
      </c>
      <c r="C5022" t="s">
        <v>1538</v>
      </c>
    </row>
    <row r="5023" spans="1:3" x14ac:dyDescent="0.25">
      <c r="A5023" s="2">
        <v>44312.425000000003</v>
      </c>
      <c r="B5023" t="s">
        <v>163</v>
      </c>
      <c r="C5023" t="s">
        <v>1538</v>
      </c>
    </row>
    <row r="5024" spans="1:3" x14ac:dyDescent="0.25">
      <c r="A5024" s="2">
        <v>44312.425000000003</v>
      </c>
      <c r="B5024" t="s">
        <v>163</v>
      </c>
      <c r="C5024" t="s">
        <v>1538</v>
      </c>
    </row>
    <row r="5025" spans="1:4" x14ac:dyDescent="0.25">
      <c r="A5025" s="2">
        <v>44312.425000000003</v>
      </c>
      <c r="B5025" t="s">
        <v>163</v>
      </c>
      <c r="C5025" t="s">
        <v>8791</v>
      </c>
    </row>
    <row r="5026" spans="1:4" x14ac:dyDescent="0.25">
      <c r="A5026" s="2">
        <v>44312.425000000003</v>
      </c>
      <c r="B5026" t="s">
        <v>178</v>
      </c>
      <c r="D5026" t="s">
        <v>1864</v>
      </c>
    </row>
    <row r="5027" spans="1:4" x14ac:dyDescent="0.25">
      <c r="A5027" s="2">
        <v>44312.425000000003</v>
      </c>
      <c r="B5027" t="s">
        <v>178</v>
      </c>
      <c r="D5027" t="s">
        <v>1852</v>
      </c>
    </row>
    <row r="5028" spans="1:4" x14ac:dyDescent="0.25">
      <c r="A5028" s="2">
        <v>44312.425000000003</v>
      </c>
      <c r="B5028" t="s">
        <v>178</v>
      </c>
      <c r="D5028" t="s">
        <v>899</v>
      </c>
    </row>
    <row r="5029" spans="1:4" x14ac:dyDescent="0.25">
      <c r="A5029" s="2">
        <v>44312.425000000003</v>
      </c>
      <c r="B5029" t="s">
        <v>178</v>
      </c>
      <c r="D5029" t="s">
        <v>855</v>
      </c>
    </row>
    <row r="5030" spans="1:4" x14ac:dyDescent="0.25">
      <c r="A5030" s="2">
        <v>44312.425000000003</v>
      </c>
      <c r="B5030" t="s">
        <v>178</v>
      </c>
      <c r="D5030" t="s">
        <v>1895</v>
      </c>
    </row>
    <row r="5031" spans="1:4" x14ac:dyDescent="0.25">
      <c r="A5031" s="2">
        <v>44312.425000000003</v>
      </c>
      <c r="B5031" t="s">
        <v>163</v>
      </c>
      <c r="D5031" t="s">
        <v>908</v>
      </c>
    </row>
    <row r="5032" spans="1:4" x14ac:dyDescent="0.25">
      <c r="A5032" s="2">
        <v>44312.425000000003</v>
      </c>
      <c r="B5032" t="s">
        <v>163</v>
      </c>
      <c r="D5032" t="s">
        <v>848</v>
      </c>
    </row>
    <row r="5033" spans="1:4" x14ac:dyDescent="0.25">
      <c r="A5033" s="2">
        <v>44312.425000000003</v>
      </c>
      <c r="B5033" t="s">
        <v>174</v>
      </c>
      <c r="D5033" t="s">
        <v>1856</v>
      </c>
    </row>
    <row r="5034" spans="1:4" x14ac:dyDescent="0.25">
      <c r="A5034" s="2">
        <v>44312.425000000003</v>
      </c>
      <c r="B5034" t="s">
        <v>174</v>
      </c>
      <c r="D5034" t="s">
        <v>1848</v>
      </c>
    </row>
    <row r="5035" spans="1:4" x14ac:dyDescent="0.25">
      <c r="A5035" s="2">
        <v>44312.425000000003</v>
      </c>
      <c r="B5035" t="s">
        <v>174</v>
      </c>
      <c r="D5035" t="s">
        <v>1849</v>
      </c>
    </row>
    <row r="5036" spans="1:4" x14ac:dyDescent="0.25">
      <c r="A5036" s="2">
        <v>44312.425000000003</v>
      </c>
      <c r="B5036" t="s">
        <v>164</v>
      </c>
      <c r="D5036" t="s">
        <v>1849</v>
      </c>
    </row>
    <row r="5037" spans="1:4" x14ac:dyDescent="0.25">
      <c r="A5037" s="2">
        <v>44312.425000000003</v>
      </c>
      <c r="B5037" t="s">
        <v>966</v>
      </c>
      <c r="D5037" t="s">
        <v>1850</v>
      </c>
    </row>
    <row r="5038" spans="1:4" x14ac:dyDescent="0.25">
      <c r="A5038" s="2">
        <v>44312.425000000003</v>
      </c>
      <c r="B5038" t="s">
        <v>966</v>
      </c>
      <c r="D5038" t="s">
        <v>1918</v>
      </c>
    </row>
    <row r="5039" spans="1:4" x14ac:dyDescent="0.25">
      <c r="A5039" s="2">
        <v>44312.425000000003</v>
      </c>
      <c r="B5039" t="s">
        <v>966</v>
      </c>
      <c r="D5039" t="s">
        <v>1852</v>
      </c>
    </row>
    <row r="5040" spans="1:4" x14ac:dyDescent="0.25">
      <c r="A5040" s="2">
        <v>44312.425000000003</v>
      </c>
      <c r="B5040" t="s">
        <v>966</v>
      </c>
      <c r="D5040" t="s">
        <v>846</v>
      </c>
    </row>
    <row r="5041" spans="1:4" x14ac:dyDescent="0.25">
      <c r="A5041" s="2">
        <v>44312.425000000003</v>
      </c>
      <c r="B5041" t="s">
        <v>966</v>
      </c>
      <c r="D5041" t="s">
        <v>891</v>
      </c>
    </row>
    <row r="5042" spans="1:4" x14ac:dyDescent="0.25">
      <c r="A5042" s="2">
        <v>44312.425000000003</v>
      </c>
      <c r="B5042" t="s">
        <v>164</v>
      </c>
      <c r="D5042" t="s">
        <v>1860</v>
      </c>
    </row>
    <row r="5043" spans="1:4" x14ac:dyDescent="0.25">
      <c r="A5043" s="2">
        <v>44312.425000000003</v>
      </c>
      <c r="B5043" t="s">
        <v>173</v>
      </c>
      <c r="D5043" t="s">
        <v>852</v>
      </c>
    </row>
    <row r="5044" spans="1:4" x14ac:dyDescent="0.25">
      <c r="A5044" s="2">
        <v>44312.425000000003</v>
      </c>
      <c r="B5044" t="s">
        <v>173</v>
      </c>
      <c r="D5044" t="s">
        <v>1003</v>
      </c>
    </row>
    <row r="5045" spans="1:4" x14ac:dyDescent="0.25">
      <c r="A5045" s="2">
        <v>44312.425000000003</v>
      </c>
      <c r="B5045" t="s">
        <v>173</v>
      </c>
      <c r="D5045" t="s">
        <v>846</v>
      </c>
    </row>
    <row r="5046" spans="1:4" x14ac:dyDescent="0.25">
      <c r="A5046" s="2">
        <v>44312.425000000003</v>
      </c>
      <c r="B5046" t="s">
        <v>173</v>
      </c>
      <c r="D5046" t="s">
        <v>908</v>
      </c>
    </row>
    <row r="5047" spans="1:4" x14ac:dyDescent="0.25">
      <c r="A5047" s="2">
        <v>44312.425000000003</v>
      </c>
      <c r="B5047" t="s">
        <v>173</v>
      </c>
      <c r="D5047" t="s">
        <v>848</v>
      </c>
    </row>
    <row r="5048" spans="1:4" x14ac:dyDescent="0.25">
      <c r="A5048" s="2">
        <v>44312.425000000003</v>
      </c>
      <c r="B5048" t="s">
        <v>175</v>
      </c>
      <c r="D5048" t="s">
        <v>1852</v>
      </c>
    </row>
    <row r="5049" spans="1:4" x14ac:dyDescent="0.25">
      <c r="A5049" s="2">
        <v>44312.425000000003</v>
      </c>
      <c r="B5049" t="s">
        <v>175</v>
      </c>
      <c r="D5049" t="s">
        <v>852</v>
      </c>
    </row>
    <row r="5050" spans="1:4" x14ac:dyDescent="0.25">
      <c r="A5050" s="2">
        <v>44312.425000000003</v>
      </c>
      <c r="B5050" t="s">
        <v>175</v>
      </c>
      <c r="D5050" t="s">
        <v>933</v>
      </c>
    </row>
    <row r="5051" spans="1:4" x14ac:dyDescent="0.25">
      <c r="A5051" s="2">
        <v>44312.425000000003</v>
      </c>
      <c r="B5051" t="s">
        <v>174</v>
      </c>
      <c r="D5051" t="s">
        <v>1852</v>
      </c>
    </row>
    <row r="5052" spans="1:4" x14ac:dyDescent="0.25">
      <c r="A5052" s="2">
        <v>44312.425000000003</v>
      </c>
      <c r="B5052" t="s">
        <v>172</v>
      </c>
      <c r="D5052" t="s">
        <v>827</v>
      </c>
    </row>
    <row r="5053" spans="1:4" x14ac:dyDescent="0.25">
      <c r="A5053" s="2">
        <v>44312.425000000003</v>
      </c>
      <c r="B5053" t="s">
        <v>172</v>
      </c>
      <c r="D5053" t="s">
        <v>954</v>
      </c>
    </row>
    <row r="5054" spans="1:4" x14ac:dyDescent="0.25">
      <c r="A5054" s="2">
        <v>44312.425000000003</v>
      </c>
      <c r="B5054" t="s">
        <v>172</v>
      </c>
      <c r="D5054" t="s">
        <v>908</v>
      </c>
    </row>
    <row r="5055" spans="1:4" x14ac:dyDescent="0.25">
      <c r="A5055" s="2">
        <v>44312.425000000003</v>
      </c>
      <c r="B5055" t="s">
        <v>172</v>
      </c>
      <c r="D5055" t="s">
        <v>849</v>
      </c>
    </row>
    <row r="5056" spans="1:4" x14ac:dyDescent="0.25">
      <c r="A5056" s="2">
        <v>44312.425000000003</v>
      </c>
      <c r="B5056" t="s">
        <v>172</v>
      </c>
      <c r="D5056" t="s">
        <v>848</v>
      </c>
    </row>
    <row r="5057" spans="1:4" x14ac:dyDescent="0.25">
      <c r="A5057" s="2">
        <v>44312.425000000003</v>
      </c>
      <c r="B5057" t="s">
        <v>172</v>
      </c>
      <c r="D5057" t="s">
        <v>1049</v>
      </c>
    </row>
    <row r="5058" spans="1:4" x14ac:dyDescent="0.25">
      <c r="A5058" s="2">
        <v>44312.425000000003</v>
      </c>
      <c r="B5058" t="s">
        <v>175</v>
      </c>
      <c r="D5058" t="s">
        <v>1850</v>
      </c>
    </row>
    <row r="5059" spans="1:4" x14ac:dyDescent="0.25">
      <c r="A5059" s="2">
        <v>44312.425000000003</v>
      </c>
      <c r="B5059" t="s">
        <v>175</v>
      </c>
      <c r="D5059" t="s">
        <v>1858</v>
      </c>
    </row>
    <row r="5060" spans="1:4" x14ac:dyDescent="0.25">
      <c r="A5060" s="2">
        <v>44312.425000000003</v>
      </c>
      <c r="B5060" t="s">
        <v>163</v>
      </c>
      <c r="D5060" t="s">
        <v>1849</v>
      </c>
    </row>
    <row r="5061" spans="1:4" x14ac:dyDescent="0.25">
      <c r="A5061" s="2">
        <v>44312.425000000003</v>
      </c>
      <c r="B5061" t="s">
        <v>163</v>
      </c>
      <c r="D5061" t="s">
        <v>1850</v>
      </c>
    </row>
    <row r="5062" spans="1:4" x14ac:dyDescent="0.25">
      <c r="A5062" s="2">
        <v>44312.425000000003</v>
      </c>
      <c r="B5062" t="s">
        <v>163</v>
      </c>
      <c r="D5062" t="s">
        <v>1851</v>
      </c>
    </row>
    <row r="5063" spans="1:4" x14ac:dyDescent="0.25">
      <c r="A5063" s="2">
        <v>44312.425000000003</v>
      </c>
      <c r="B5063" t="s">
        <v>163</v>
      </c>
      <c r="D5063" t="s">
        <v>1852</v>
      </c>
    </row>
    <row r="5064" spans="1:4" x14ac:dyDescent="0.25">
      <c r="A5064" s="2">
        <v>44312.425000000003</v>
      </c>
      <c r="B5064" t="s">
        <v>163</v>
      </c>
      <c r="D5064" t="s">
        <v>842</v>
      </c>
    </row>
    <row r="5065" spans="1:4" x14ac:dyDescent="0.25">
      <c r="A5065" s="2">
        <v>44312.425000000003</v>
      </c>
      <c r="B5065" t="s">
        <v>163</v>
      </c>
      <c r="D5065" t="s">
        <v>932</v>
      </c>
    </row>
    <row r="5066" spans="1:4" x14ac:dyDescent="0.25">
      <c r="A5066" s="2">
        <v>44312.425000000003</v>
      </c>
      <c r="B5066" t="s">
        <v>163</v>
      </c>
      <c r="D5066" t="s">
        <v>846</v>
      </c>
    </row>
    <row r="5067" spans="1:4" x14ac:dyDescent="0.25">
      <c r="A5067" s="2">
        <v>44312.425000000003</v>
      </c>
      <c r="B5067" t="s">
        <v>163</v>
      </c>
      <c r="D5067" t="s">
        <v>1006</v>
      </c>
    </row>
    <row r="5068" spans="1:4" x14ac:dyDescent="0.25">
      <c r="A5068" s="2">
        <v>44312.425000000003</v>
      </c>
      <c r="B5068" t="s">
        <v>163</v>
      </c>
      <c r="D5068" t="s">
        <v>852</v>
      </c>
    </row>
    <row r="5069" spans="1:4" x14ac:dyDescent="0.25">
      <c r="A5069" s="2">
        <v>44312.425694444442</v>
      </c>
      <c r="B5069" t="s">
        <v>163</v>
      </c>
      <c r="C5069" t="s">
        <v>1249</v>
      </c>
    </row>
    <row r="5070" spans="1:4" x14ac:dyDescent="0.25">
      <c r="A5070" s="2">
        <v>44312.425694444442</v>
      </c>
      <c r="B5070" t="s">
        <v>163</v>
      </c>
      <c r="C5070" t="s">
        <v>6386</v>
      </c>
    </row>
    <row r="5071" spans="1:4" x14ac:dyDescent="0.25">
      <c r="A5071" s="2">
        <v>44312.425694444442</v>
      </c>
      <c r="B5071" t="s">
        <v>174</v>
      </c>
      <c r="C5071" t="s">
        <v>7698</v>
      </c>
    </row>
    <row r="5072" spans="1:4" x14ac:dyDescent="0.25">
      <c r="A5072" s="2">
        <v>44312.425694444442</v>
      </c>
      <c r="B5072" t="s">
        <v>174</v>
      </c>
      <c r="C5072" t="s">
        <v>7699</v>
      </c>
    </row>
    <row r="5073" spans="1:3" x14ac:dyDescent="0.25">
      <c r="A5073" s="2">
        <v>44312.425694444442</v>
      </c>
      <c r="B5073" t="s">
        <v>164</v>
      </c>
      <c r="C5073" t="s">
        <v>8013</v>
      </c>
    </row>
    <row r="5074" spans="1:3" x14ac:dyDescent="0.25">
      <c r="A5074" s="2">
        <v>44312.425694444442</v>
      </c>
      <c r="B5074" t="s">
        <v>966</v>
      </c>
      <c r="C5074" t="s">
        <v>8075</v>
      </c>
    </row>
    <row r="5075" spans="1:3" x14ac:dyDescent="0.25">
      <c r="A5075" s="2">
        <v>44312.425694444442</v>
      </c>
      <c r="B5075" t="s">
        <v>966</v>
      </c>
      <c r="C5075" t="s">
        <v>8076</v>
      </c>
    </row>
    <row r="5076" spans="1:3" x14ac:dyDescent="0.25">
      <c r="A5076" s="2">
        <v>44312.425694444442</v>
      </c>
      <c r="B5076" t="s">
        <v>966</v>
      </c>
      <c r="C5076" t="s">
        <v>8077</v>
      </c>
    </row>
    <row r="5077" spans="1:3" x14ac:dyDescent="0.25">
      <c r="A5077" s="2">
        <v>44312.425694444442</v>
      </c>
      <c r="B5077" t="s">
        <v>966</v>
      </c>
      <c r="C5077" t="s">
        <v>1249</v>
      </c>
    </row>
    <row r="5078" spans="1:3" x14ac:dyDescent="0.25">
      <c r="A5078" s="2">
        <v>44312.425694444442</v>
      </c>
      <c r="B5078" t="s">
        <v>173</v>
      </c>
      <c r="C5078" t="s">
        <v>8436</v>
      </c>
    </row>
    <row r="5079" spans="1:3" x14ac:dyDescent="0.25">
      <c r="A5079" s="2">
        <v>44312.425694444442</v>
      </c>
      <c r="B5079" t="s">
        <v>175</v>
      </c>
      <c r="C5079" t="s">
        <v>8678</v>
      </c>
    </row>
    <row r="5080" spans="1:3" x14ac:dyDescent="0.25">
      <c r="A5080" s="2">
        <v>44312.425694444442</v>
      </c>
      <c r="B5080" t="s">
        <v>175</v>
      </c>
      <c r="C5080" t="s">
        <v>7380</v>
      </c>
    </row>
    <row r="5081" spans="1:3" x14ac:dyDescent="0.25">
      <c r="A5081" s="2">
        <v>44312.425694444442</v>
      </c>
      <c r="B5081" t="s">
        <v>175</v>
      </c>
      <c r="C5081" t="s">
        <v>1249</v>
      </c>
    </row>
    <row r="5082" spans="1:3" x14ac:dyDescent="0.25">
      <c r="A5082" s="2">
        <v>44312.425694444442</v>
      </c>
      <c r="B5082" t="s">
        <v>162</v>
      </c>
      <c r="C5082" t="s">
        <v>7895</v>
      </c>
    </row>
    <row r="5083" spans="1:3" x14ac:dyDescent="0.25">
      <c r="A5083" s="2">
        <v>44312.425694444442</v>
      </c>
      <c r="B5083" t="s">
        <v>174</v>
      </c>
      <c r="C5083" t="s">
        <v>9280</v>
      </c>
    </row>
    <row r="5084" spans="1:3" x14ac:dyDescent="0.25">
      <c r="A5084" s="2">
        <v>44312.425694444442</v>
      </c>
      <c r="B5084" t="s">
        <v>174</v>
      </c>
      <c r="C5084" t="s">
        <v>9281</v>
      </c>
    </row>
    <row r="5085" spans="1:3" x14ac:dyDescent="0.25">
      <c r="A5085" s="2">
        <v>44312.425694444442</v>
      </c>
      <c r="B5085" t="s">
        <v>174</v>
      </c>
      <c r="C5085" t="s">
        <v>194</v>
      </c>
    </row>
    <row r="5086" spans="1:3" x14ac:dyDescent="0.25">
      <c r="A5086" s="2">
        <v>44312.425694444442</v>
      </c>
      <c r="B5086" t="s">
        <v>172</v>
      </c>
      <c r="C5086" t="s">
        <v>9662</v>
      </c>
    </row>
    <row r="5087" spans="1:3" x14ac:dyDescent="0.25">
      <c r="A5087" s="2">
        <v>44312.425694444442</v>
      </c>
      <c r="B5087" t="s">
        <v>172</v>
      </c>
      <c r="C5087" t="s">
        <v>1249</v>
      </c>
    </row>
    <row r="5088" spans="1:3" x14ac:dyDescent="0.25">
      <c r="A5088" s="2">
        <v>44312.425694444442</v>
      </c>
      <c r="B5088" t="s">
        <v>163</v>
      </c>
      <c r="C5088" t="s">
        <v>1538</v>
      </c>
    </row>
    <row r="5089" spans="1:4" x14ac:dyDescent="0.25">
      <c r="A5089" s="2">
        <v>44312.425694444442</v>
      </c>
      <c r="B5089" t="s">
        <v>163</v>
      </c>
      <c r="C5089" t="s">
        <v>1538</v>
      </c>
    </row>
    <row r="5090" spans="1:4" x14ac:dyDescent="0.25">
      <c r="A5090" s="2">
        <v>44312.425694444442</v>
      </c>
      <c r="B5090" t="s">
        <v>163</v>
      </c>
      <c r="C5090" t="s">
        <v>6407</v>
      </c>
    </row>
    <row r="5091" spans="1:4" x14ac:dyDescent="0.25">
      <c r="A5091" s="2">
        <v>44312.425694444442</v>
      </c>
      <c r="B5091" t="s">
        <v>163</v>
      </c>
      <c r="C5091" t="s">
        <v>1538</v>
      </c>
    </row>
    <row r="5092" spans="1:4" x14ac:dyDescent="0.25">
      <c r="A5092" s="2">
        <v>44312.425694444442</v>
      </c>
      <c r="B5092" t="s">
        <v>163</v>
      </c>
      <c r="C5092" t="s">
        <v>1538</v>
      </c>
    </row>
    <row r="5093" spans="1:4" x14ac:dyDescent="0.25">
      <c r="A5093" s="2">
        <v>44312.425694444442</v>
      </c>
      <c r="B5093" t="s">
        <v>163</v>
      </c>
      <c r="C5093" t="s">
        <v>1538</v>
      </c>
    </row>
    <row r="5094" spans="1:4" x14ac:dyDescent="0.25">
      <c r="A5094" s="2">
        <v>44312.425694444442</v>
      </c>
      <c r="B5094" t="s">
        <v>163</v>
      </c>
      <c r="D5094" t="s">
        <v>1859</v>
      </c>
    </row>
    <row r="5095" spans="1:4" x14ac:dyDescent="0.25">
      <c r="A5095" s="2">
        <v>44312.425694444442</v>
      </c>
      <c r="B5095" t="s">
        <v>163</v>
      </c>
      <c r="D5095" t="s">
        <v>1848</v>
      </c>
    </row>
    <row r="5096" spans="1:4" x14ac:dyDescent="0.25">
      <c r="A5096" s="2">
        <v>44312.425694444442</v>
      </c>
      <c r="B5096" t="s">
        <v>174</v>
      </c>
      <c r="D5096" t="s">
        <v>1850</v>
      </c>
    </row>
    <row r="5097" spans="1:4" x14ac:dyDescent="0.25">
      <c r="A5097" s="2">
        <v>44312.425694444442</v>
      </c>
      <c r="B5097" t="s">
        <v>174</v>
      </c>
      <c r="D5097" t="s">
        <v>1887</v>
      </c>
    </row>
    <row r="5098" spans="1:4" x14ac:dyDescent="0.25">
      <c r="A5098" s="2">
        <v>44312.425694444442</v>
      </c>
      <c r="B5098" t="s">
        <v>164</v>
      </c>
      <c r="D5098" t="s">
        <v>1917</v>
      </c>
    </row>
    <row r="5099" spans="1:4" x14ac:dyDescent="0.25">
      <c r="A5099" s="2">
        <v>44312.425694444442</v>
      </c>
      <c r="B5099" t="s">
        <v>966</v>
      </c>
      <c r="D5099" t="s">
        <v>849</v>
      </c>
    </row>
    <row r="5100" spans="1:4" x14ac:dyDescent="0.25">
      <c r="A5100" s="2">
        <v>44312.425694444442</v>
      </c>
      <c r="B5100" t="s">
        <v>966</v>
      </c>
      <c r="D5100" t="s">
        <v>848</v>
      </c>
    </row>
    <row r="5101" spans="1:4" x14ac:dyDescent="0.25">
      <c r="A5101" s="2">
        <v>44312.425694444442</v>
      </c>
      <c r="B5101" t="s">
        <v>966</v>
      </c>
      <c r="D5101" t="s">
        <v>856</v>
      </c>
    </row>
    <row r="5102" spans="1:4" x14ac:dyDescent="0.25">
      <c r="A5102" s="2">
        <v>44312.425694444442</v>
      </c>
      <c r="B5102" t="s">
        <v>966</v>
      </c>
      <c r="D5102" t="s">
        <v>1020</v>
      </c>
    </row>
    <row r="5103" spans="1:4" x14ac:dyDescent="0.25">
      <c r="A5103" s="2">
        <v>44312.425694444442</v>
      </c>
      <c r="B5103" t="s">
        <v>173</v>
      </c>
      <c r="D5103" t="s">
        <v>909</v>
      </c>
    </row>
    <row r="5104" spans="1:4" x14ac:dyDescent="0.25">
      <c r="A5104" s="2">
        <v>44312.425694444442</v>
      </c>
      <c r="B5104" t="s">
        <v>175</v>
      </c>
      <c r="D5104" t="s">
        <v>856</v>
      </c>
    </row>
    <row r="5105" spans="1:4" x14ac:dyDescent="0.25">
      <c r="A5105" s="2">
        <v>44312.425694444442</v>
      </c>
      <c r="B5105" t="s">
        <v>175</v>
      </c>
      <c r="D5105" t="s">
        <v>857</v>
      </c>
    </row>
    <row r="5106" spans="1:4" x14ac:dyDescent="0.25">
      <c r="A5106" s="2">
        <v>44312.425694444442</v>
      </c>
      <c r="B5106" t="s">
        <v>175</v>
      </c>
      <c r="D5106" t="s">
        <v>885</v>
      </c>
    </row>
    <row r="5107" spans="1:4" x14ac:dyDescent="0.25">
      <c r="A5107" s="2">
        <v>44312.425694444442</v>
      </c>
      <c r="B5107" t="s">
        <v>162</v>
      </c>
      <c r="D5107" t="s">
        <v>1847</v>
      </c>
    </row>
    <row r="5108" spans="1:4" x14ac:dyDescent="0.25">
      <c r="A5108" s="2">
        <v>44312.425694444442</v>
      </c>
      <c r="B5108" t="s">
        <v>174</v>
      </c>
      <c r="D5108" t="s">
        <v>834</v>
      </c>
    </row>
    <row r="5109" spans="1:4" x14ac:dyDescent="0.25">
      <c r="A5109" s="2">
        <v>44312.425694444442</v>
      </c>
      <c r="B5109" t="s">
        <v>174</v>
      </c>
      <c r="D5109" t="s">
        <v>904</v>
      </c>
    </row>
    <row r="5110" spans="1:4" x14ac:dyDescent="0.25">
      <c r="A5110" s="2">
        <v>44312.425694444442</v>
      </c>
      <c r="B5110" t="s">
        <v>174</v>
      </c>
      <c r="D5110" t="s">
        <v>970</v>
      </c>
    </row>
    <row r="5111" spans="1:4" x14ac:dyDescent="0.25">
      <c r="A5111" s="2">
        <v>44312.425694444442</v>
      </c>
      <c r="B5111" t="s">
        <v>172</v>
      </c>
      <c r="D5111" t="s">
        <v>856</v>
      </c>
    </row>
    <row r="5112" spans="1:4" x14ac:dyDescent="0.25">
      <c r="A5112" s="2">
        <v>44312.425694444442</v>
      </c>
      <c r="B5112" t="s">
        <v>172</v>
      </c>
      <c r="D5112" t="s">
        <v>857</v>
      </c>
    </row>
    <row r="5113" spans="1:4" x14ac:dyDescent="0.25">
      <c r="A5113" s="2">
        <v>44312.425694444442</v>
      </c>
      <c r="B5113" t="s">
        <v>163</v>
      </c>
      <c r="D5113" t="s">
        <v>1003</v>
      </c>
    </row>
    <row r="5114" spans="1:4" x14ac:dyDescent="0.25">
      <c r="A5114" s="2">
        <v>44312.425694444442</v>
      </c>
      <c r="B5114" t="s">
        <v>163</v>
      </c>
      <c r="D5114" t="s">
        <v>902</v>
      </c>
    </row>
    <row r="5115" spans="1:4" x14ac:dyDescent="0.25">
      <c r="A5115" s="2">
        <v>44312.425694444442</v>
      </c>
      <c r="B5115" t="s">
        <v>163</v>
      </c>
      <c r="D5115" t="s">
        <v>844</v>
      </c>
    </row>
    <row r="5116" spans="1:4" x14ac:dyDescent="0.25">
      <c r="A5116" s="2">
        <v>44312.425694444442</v>
      </c>
      <c r="B5116" t="s">
        <v>163</v>
      </c>
      <c r="D5116" t="s">
        <v>974</v>
      </c>
    </row>
    <row r="5117" spans="1:4" x14ac:dyDescent="0.25">
      <c r="A5117" s="2">
        <v>44312.425694444442</v>
      </c>
      <c r="B5117" t="s">
        <v>163</v>
      </c>
      <c r="D5117" t="s">
        <v>912</v>
      </c>
    </row>
    <row r="5118" spans="1:4" x14ac:dyDescent="0.25">
      <c r="A5118" s="2">
        <v>44312.425694444442</v>
      </c>
      <c r="B5118" t="s">
        <v>163</v>
      </c>
      <c r="D5118" t="s">
        <v>1009</v>
      </c>
    </row>
    <row r="5119" spans="1:4" x14ac:dyDescent="0.25">
      <c r="A5119" s="2">
        <v>44312.426388888889</v>
      </c>
      <c r="B5119" t="s">
        <v>165</v>
      </c>
      <c r="C5119" t="s">
        <v>7155</v>
      </c>
    </row>
    <row r="5120" spans="1:4" x14ac:dyDescent="0.25">
      <c r="A5120" s="2">
        <v>44312.426388888889</v>
      </c>
      <c r="B5120" t="s">
        <v>178</v>
      </c>
      <c r="C5120" t="s">
        <v>7519</v>
      </c>
    </row>
    <row r="5121" spans="1:3" x14ac:dyDescent="0.25">
      <c r="A5121" s="2">
        <v>44312.426388888889</v>
      </c>
      <c r="B5121" t="s">
        <v>178</v>
      </c>
      <c r="C5121" t="s">
        <v>1249</v>
      </c>
    </row>
    <row r="5122" spans="1:3" x14ac:dyDescent="0.25">
      <c r="A5122" s="2">
        <v>44312.426388888889</v>
      </c>
      <c r="B5122" t="s">
        <v>163</v>
      </c>
      <c r="C5122" t="s">
        <v>7528</v>
      </c>
    </row>
    <row r="5123" spans="1:3" x14ac:dyDescent="0.25">
      <c r="A5123" s="2">
        <v>44312.426388888889</v>
      </c>
      <c r="B5123" t="s">
        <v>174</v>
      </c>
      <c r="C5123" t="s">
        <v>7700</v>
      </c>
    </row>
    <row r="5124" spans="1:3" x14ac:dyDescent="0.25">
      <c r="A5124" s="2">
        <v>44312.426388888889</v>
      </c>
      <c r="B5124" t="s">
        <v>174</v>
      </c>
      <c r="C5124" t="s">
        <v>7701</v>
      </c>
    </row>
    <row r="5125" spans="1:3" x14ac:dyDescent="0.25">
      <c r="A5125" s="2">
        <v>44312.426388888889</v>
      </c>
      <c r="B5125" t="s">
        <v>188</v>
      </c>
      <c r="C5125" t="s">
        <v>7805</v>
      </c>
    </row>
    <row r="5126" spans="1:3" x14ac:dyDescent="0.25">
      <c r="A5126" s="2">
        <v>44312.426388888889</v>
      </c>
      <c r="B5126" t="s">
        <v>188</v>
      </c>
      <c r="C5126" t="s">
        <v>7806</v>
      </c>
    </row>
    <row r="5127" spans="1:3" x14ac:dyDescent="0.25">
      <c r="A5127" s="2">
        <v>44312.426388888889</v>
      </c>
      <c r="B5127" t="s">
        <v>164</v>
      </c>
      <c r="C5127" t="s">
        <v>8014</v>
      </c>
    </row>
    <row r="5128" spans="1:3" x14ac:dyDescent="0.25">
      <c r="A5128" s="2">
        <v>44312.426388888889</v>
      </c>
      <c r="B5128" t="s">
        <v>164</v>
      </c>
      <c r="C5128" t="s">
        <v>8185</v>
      </c>
    </row>
    <row r="5129" spans="1:3" x14ac:dyDescent="0.25">
      <c r="A5129" s="2">
        <v>44312.426388888889</v>
      </c>
      <c r="B5129" t="s">
        <v>966</v>
      </c>
      <c r="C5129" t="s">
        <v>194</v>
      </c>
    </row>
    <row r="5130" spans="1:3" x14ac:dyDescent="0.25">
      <c r="A5130" s="2">
        <v>44312.426388888889</v>
      </c>
      <c r="B5130" t="s">
        <v>966</v>
      </c>
      <c r="C5130" t="s">
        <v>194</v>
      </c>
    </row>
    <row r="5131" spans="1:3" x14ac:dyDescent="0.25">
      <c r="A5131" s="2">
        <v>44312.426388888889</v>
      </c>
      <c r="B5131" t="s">
        <v>173</v>
      </c>
      <c r="C5131" t="s">
        <v>194</v>
      </c>
    </row>
    <row r="5132" spans="1:3" x14ac:dyDescent="0.25">
      <c r="A5132" s="2">
        <v>44312.426388888889</v>
      </c>
      <c r="B5132" t="s">
        <v>173</v>
      </c>
      <c r="C5132" t="s">
        <v>1538</v>
      </c>
    </row>
    <row r="5133" spans="1:3" x14ac:dyDescent="0.25">
      <c r="A5133" s="2">
        <v>44312.426388888889</v>
      </c>
      <c r="B5133" t="s">
        <v>173</v>
      </c>
      <c r="C5133" t="s">
        <v>8097</v>
      </c>
    </row>
    <row r="5134" spans="1:3" x14ac:dyDescent="0.25">
      <c r="A5134" s="2">
        <v>44312.426388888889</v>
      </c>
      <c r="B5134" t="s">
        <v>162</v>
      </c>
      <c r="C5134" t="s">
        <v>9068</v>
      </c>
    </row>
    <row r="5135" spans="1:3" x14ac:dyDescent="0.25">
      <c r="A5135" s="2">
        <v>44312.426388888889</v>
      </c>
      <c r="B5135" t="s">
        <v>162</v>
      </c>
      <c r="C5135" t="s">
        <v>9069</v>
      </c>
    </row>
    <row r="5136" spans="1:3" x14ac:dyDescent="0.25">
      <c r="A5136" s="2">
        <v>44312.426388888889</v>
      </c>
      <c r="B5136" t="s">
        <v>174</v>
      </c>
      <c r="C5136" t="s">
        <v>9282</v>
      </c>
    </row>
    <row r="5137" spans="1:4" x14ac:dyDescent="0.25">
      <c r="A5137" s="2">
        <v>44312.426388888889</v>
      </c>
      <c r="B5137" t="s">
        <v>174</v>
      </c>
      <c r="C5137" t="s">
        <v>9283</v>
      </c>
    </row>
    <row r="5138" spans="1:4" x14ac:dyDescent="0.25">
      <c r="A5138" s="2">
        <v>44312.426388888889</v>
      </c>
      <c r="B5138" t="s">
        <v>172</v>
      </c>
      <c r="C5138" t="s">
        <v>6904</v>
      </c>
    </row>
    <row r="5139" spans="1:4" x14ac:dyDescent="0.25">
      <c r="A5139" s="2">
        <v>44312.426388888889</v>
      </c>
      <c r="B5139" t="s">
        <v>172</v>
      </c>
      <c r="C5139" t="s">
        <v>9663</v>
      </c>
    </row>
    <row r="5140" spans="1:4" x14ac:dyDescent="0.25">
      <c r="A5140" s="2">
        <v>44312.426388888889</v>
      </c>
      <c r="B5140" t="s">
        <v>172</v>
      </c>
      <c r="C5140" t="s">
        <v>1249</v>
      </c>
    </row>
    <row r="5141" spans="1:4" x14ac:dyDescent="0.25">
      <c r="A5141" s="2">
        <v>44312.426388888889</v>
      </c>
      <c r="B5141" t="s">
        <v>172</v>
      </c>
      <c r="C5141" t="s">
        <v>9664</v>
      </c>
    </row>
    <row r="5142" spans="1:4" x14ac:dyDescent="0.25">
      <c r="A5142" s="2">
        <v>44312.426388888889</v>
      </c>
      <c r="B5142" t="s">
        <v>172</v>
      </c>
      <c r="C5142" t="s">
        <v>194</v>
      </c>
    </row>
    <row r="5143" spans="1:4" x14ac:dyDescent="0.25">
      <c r="A5143" s="2">
        <v>44312.426388888889</v>
      </c>
      <c r="B5143" t="s">
        <v>175</v>
      </c>
      <c r="C5143" t="s">
        <v>9773</v>
      </c>
    </row>
    <row r="5144" spans="1:4" x14ac:dyDescent="0.25">
      <c r="A5144" s="2">
        <v>44312.426388888889</v>
      </c>
      <c r="B5144" t="s">
        <v>175</v>
      </c>
      <c r="C5144" t="s">
        <v>8451</v>
      </c>
    </row>
    <row r="5145" spans="1:4" x14ac:dyDescent="0.25">
      <c r="A5145" s="2">
        <v>44312.426388888889</v>
      </c>
      <c r="B5145" t="s">
        <v>165</v>
      </c>
      <c r="D5145" t="s">
        <v>1866</v>
      </c>
    </row>
    <row r="5146" spans="1:4" x14ac:dyDescent="0.25">
      <c r="A5146" s="2">
        <v>44312.426388888889</v>
      </c>
      <c r="B5146" t="s">
        <v>178</v>
      </c>
      <c r="D5146" t="s">
        <v>1857</v>
      </c>
    </row>
    <row r="5147" spans="1:4" x14ac:dyDescent="0.25">
      <c r="A5147" s="2">
        <v>44312.426388888889</v>
      </c>
      <c r="B5147" t="s">
        <v>178</v>
      </c>
      <c r="D5147" t="s">
        <v>1848</v>
      </c>
    </row>
    <row r="5148" spans="1:4" x14ac:dyDescent="0.25">
      <c r="A5148" s="2">
        <v>44312.426388888889</v>
      </c>
      <c r="B5148" t="s">
        <v>163</v>
      </c>
      <c r="D5148" t="s">
        <v>1849</v>
      </c>
    </row>
    <row r="5149" spans="1:4" x14ac:dyDescent="0.25">
      <c r="A5149" s="2">
        <v>44312.426388888889</v>
      </c>
      <c r="B5149" t="s">
        <v>174</v>
      </c>
      <c r="D5149" t="s">
        <v>856</v>
      </c>
    </row>
    <row r="5150" spans="1:4" x14ac:dyDescent="0.25">
      <c r="A5150" s="2">
        <v>44312.426388888889</v>
      </c>
      <c r="B5150" t="s">
        <v>174</v>
      </c>
      <c r="D5150" t="s">
        <v>1152</v>
      </c>
    </row>
    <row r="5151" spans="1:4" x14ac:dyDescent="0.25">
      <c r="A5151" s="2">
        <v>44312.426388888889</v>
      </c>
      <c r="B5151" t="s">
        <v>188</v>
      </c>
      <c r="D5151" t="s">
        <v>1913</v>
      </c>
    </row>
    <row r="5152" spans="1:4" x14ac:dyDescent="0.25">
      <c r="A5152" s="2">
        <v>44312.426388888889</v>
      </c>
      <c r="B5152" t="s">
        <v>188</v>
      </c>
      <c r="D5152" t="s">
        <v>1848</v>
      </c>
    </row>
    <row r="5153" spans="1:4" x14ac:dyDescent="0.25">
      <c r="A5153" s="2">
        <v>44312.426388888889</v>
      </c>
      <c r="B5153" t="s">
        <v>164</v>
      </c>
      <c r="D5153" t="s">
        <v>846</v>
      </c>
    </row>
    <row r="5154" spans="1:4" x14ac:dyDescent="0.25">
      <c r="A5154" s="2">
        <v>44312.426388888889</v>
      </c>
      <c r="B5154" t="s">
        <v>164</v>
      </c>
      <c r="D5154" t="s">
        <v>1849</v>
      </c>
    </row>
    <row r="5155" spans="1:4" x14ac:dyDescent="0.25">
      <c r="A5155" s="2">
        <v>44312.426388888889</v>
      </c>
      <c r="B5155" t="s">
        <v>966</v>
      </c>
      <c r="D5155" t="s">
        <v>850</v>
      </c>
    </row>
    <row r="5156" spans="1:4" x14ac:dyDescent="0.25">
      <c r="A5156" s="2">
        <v>44312.426388888889</v>
      </c>
      <c r="B5156" t="s">
        <v>966</v>
      </c>
      <c r="D5156" t="s">
        <v>960</v>
      </c>
    </row>
    <row r="5157" spans="1:4" x14ac:dyDescent="0.25">
      <c r="A5157" s="2">
        <v>44312.426388888889</v>
      </c>
      <c r="B5157" t="s">
        <v>173</v>
      </c>
      <c r="D5157" t="s">
        <v>1855</v>
      </c>
    </row>
    <row r="5158" spans="1:4" x14ac:dyDescent="0.25">
      <c r="A5158" s="2">
        <v>44312.426388888889</v>
      </c>
      <c r="B5158" t="s">
        <v>173</v>
      </c>
      <c r="D5158" t="s">
        <v>1007</v>
      </c>
    </row>
    <row r="5159" spans="1:4" x14ac:dyDescent="0.25">
      <c r="A5159" s="2">
        <v>44312.426388888889</v>
      </c>
      <c r="B5159" t="s">
        <v>173</v>
      </c>
      <c r="D5159" t="s">
        <v>1853</v>
      </c>
    </row>
    <row r="5160" spans="1:4" x14ac:dyDescent="0.25">
      <c r="A5160" s="2">
        <v>44312.426388888889</v>
      </c>
      <c r="B5160" t="s">
        <v>162</v>
      </c>
      <c r="D5160" t="s">
        <v>1848</v>
      </c>
    </row>
    <row r="5161" spans="1:4" x14ac:dyDescent="0.25">
      <c r="A5161" s="2">
        <v>44312.426388888889</v>
      </c>
      <c r="B5161" t="s">
        <v>162</v>
      </c>
      <c r="D5161" t="s">
        <v>1849</v>
      </c>
    </row>
    <row r="5162" spans="1:4" x14ac:dyDescent="0.25">
      <c r="A5162" s="2">
        <v>44312.426388888889</v>
      </c>
      <c r="B5162" t="s">
        <v>174</v>
      </c>
      <c r="D5162" t="s">
        <v>955</v>
      </c>
    </row>
    <row r="5163" spans="1:4" x14ac:dyDescent="0.25">
      <c r="A5163" s="2">
        <v>44312.426388888889</v>
      </c>
      <c r="B5163" t="s">
        <v>174</v>
      </c>
      <c r="D5163" t="s">
        <v>825</v>
      </c>
    </row>
    <row r="5164" spans="1:4" x14ac:dyDescent="0.25">
      <c r="A5164" s="2">
        <v>44312.426388888889</v>
      </c>
      <c r="B5164" t="s">
        <v>172</v>
      </c>
      <c r="D5164" t="s">
        <v>885</v>
      </c>
    </row>
    <row r="5165" spans="1:4" x14ac:dyDescent="0.25">
      <c r="A5165" s="2">
        <v>44312.426388888889</v>
      </c>
      <c r="B5165" t="s">
        <v>172</v>
      </c>
      <c r="D5165" t="s">
        <v>912</v>
      </c>
    </row>
    <row r="5166" spans="1:4" x14ac:dyDescent="0.25">
      <c r="A5166" s="2">
        <v>44312.426388888889</v>
      </c>
      <c r="B5166" t="s">
        <v>172</v>
      </c>
      <c r="D5166" t="s">
        <v>893</v>
      </c>
    </row>
    <row r="5167" spans="1:4" x14ac:dyDescent="0.25">
      <c r="A5167" s="2">
        <v>44312.426388888889</v>
      </c>
      <c r="B5167" t="s">
        <v>172</v>
      </c>
      <c r="D5167" t="s">
        <v>899</v>
      </c>
    </row>
    <row r="5168" spans="1:4" x14ac:dyDescent="0.25">
      <c r="A5168" s="2">
        <v>44312.426388888889</v>
      </c>
      <c r="B5168" t="s">
        <v>172</v>
      </c>
      <c r="D5168" t="s">
        <v>855</v>
      </c>
    </row>
    <row r="5169" spans="1:4" x14ac:dyDescent="0.25">
      <c r="A5169" s="2">
        <v>44312.426388888889</v>
      </c>
      <c r="B5169" t="s">
        <v>175</v>
      </c>
      <c r="D5169" t="s">
        <v>1852</v>
      </c>
    </row>
    <row r="5170" spans="1:4" x14ac:dyDescent="0.25">
      <c r="A5170" s="2">
        <v>44312.426388888889</v>
      </c>
      <c r="B5170" t="s">
        <v>175</v>
      </c>
      <c r="D5170" t="s">
        <v>899</v>
      </c>
    </row>
    <row r="5171" spans="1:4" x14ac:dyDescent="0.25">
      <c r="A5171" s="2">
        <v>44312.427083333336</v>
      </c>
      <c r="B5171" t="s">
        <v>1456</v>
      </c>
      <c r="C5171" t="s">
        <v>1249</v>
      </c>
    </row>
    <row r="5172" spans="1:4" x14ac:dyDescent="0.25">
      <c r="A5172" s="2">
        <v>44312.427083333336</v>
      </c>
      <c r="B5172" t="s">
        <v>178</v>
      </c>
      <c r="C5172" t="s">
        <v>7236</v>
      </c>
    </row>
    <row r="5173" spans="1:4" x14ac:dyDescent="0.25">
      <c r="A5173" s="2">
        <v>44312.427083333336</v>
      </c>
      <c r="B5173" t="s">
        <v>178</v>
      </c>
      <c r="C5173" t="s">
        <v>7520</v>
      </c>
    </row>
    <row r="5174" spans="1:4" x14ac:dyDescent="0.25">
      <c r="A5174" s="2">
        <v>44312.427083333336</v>
      </c>
      <c r="B5174" t="s">
        <v>178</v>
      </c>
      <c r="C5174" t="s">
        <v>194</v>
      </c>
    </row>
    <row r="5175" spans="1:4" x14ac:dyDescent="0.25">
      <c r="A5175" s="2">
        <v>44312.427083333336</v>
      </c>
      <c r="B5175" t="s">
        <v>178</v>
      </c>
      <c r="C5175" t="s">
        <v>6860</v>
      </c>
    </row>
    <row r="5176" spans="1:4" x14ac:dyDescent="0.25">
      <c r="A5176" s="2">
        <v>44312.427083333336</v>
      </c>
      <c r="B5176" t="s">
        <v>174</v>
      </c>
      <c r="C5176" t="s">
        <v>7702</v>
      </c>
    </row>
    <row r="5177" spans="1:4" x14ac:dyDescent="0.25">
      <c r="A5177" s="2">
        <v>44312.427083333336</v>
      </c>
      <c r="B5177" t="s">
        <v>174</v>
      </c>
      <c r="C5177" t="s">
        <v>7703</v>
      </c>
    </row>
    <row r="5178" spans="1:4" x14ac:dyDescent="0.25">
      <c r="A5178" s="2">
        <v>44312.427083333336</v>
      </c>
      <c r="B5178" t="s">
        <v>174</v>
      </c>
      <c r="C5178" t="s">
        <v>7704</v>
      </c>
    </row>
    <row r="5179" spans="1:4" x14ac:dyDescent="0.25">
      <c r="A5179" s="2">
        <v>44312.427083333336</v>
      </c>
      <c r="B5179" t="s">
        <v>188</v>
      </c>
      <c r="C5179" t="s">
        <v>7807</v>
      </c>
    </row>
    <row r="5180" spans="1:4" x14ac:dyDescent="0.25">
      <c r="A5180" s="2">
        <v>44312.427083333336</v>
      </c>
      <c r="B5180" t="s">
        <v>188</v>
      </c>
      <c r="C5180" t="s">
        <v>7808</v>
      </c>
    </row>
    <row r="5181" spans="1:4" x14ac:dyDescent="0.25">
      <c r="A5181" s="2">
        <v>44312.427083333336</v>
      </c>
      <c r="B5181" t="s">
        <v>188</v>
      </c>
      <c r="C5181" t="s">
        <v>7809</v>
      </c>
    </row>
    <row r="5182" spans="1:4" x14ac:dyDescent="0.25">
      <c r="A5182" s="2">
        <v>44312.427083333336</v>
      </c>
      <c r="B5182" t="s">
        <v>164</v>
      </c>
      <c r="C5182" t="s">
        <v>8015</v>
      </c>
    </row>
    <row r="5183" spans="1:4" x14ac:dyDescent="0.25">
      <c r="A5183" s="2">
        <v>44312.427083333336</v>
      </c>
      <c r="B5183" t="s">
        <v>164</v>
      </c>
      <c r="C5183" t="s">
        <v>8016</v>
      </c>
    </row>
    <row r="5184" spans="1:4" x14ac:dyDescent="0.25">
      <c r="A5184" s="2">
        <v>44312.427083333336</v>
      </c>
      <c r="B5184" t="s">
        <v>966</v>
      </c>
      <c r="C5184" t="s">
        <v>8078</v>
      </c>
    </row>
    <row r="5185" spans="1:4" x14ac:dyDescent="0.25">
      <c r="A5185" s="2">
        <v>44312.427083333336</v>
      </c>
      <c r="B5185" t="s">
        <v>164</v>
      </c>
      <c r="C5185" t="s">
        <v>8186</v>
      </c>
    </row>
    <row r="5186" spans="1:4" x14ac:dyDescent="0.25">
      <c r="A5186" s="2">
        <v>44312.427083333336</v>
      </c>
      <c r="B5186" t="s">
        <v>966</v>
      </c>
      <c r="C5186" t="s">
        <v>8227</v>
      </c>
    </row>
    <row r="5187" spans="1:4" x14ac:dyDescent="0.25">
      <c r="A5187" s="2">
        <v>44312.427083333336</v>
      </c>
      <c r="B5187" t="s">
        <v>966</v>
      </c>
      <c r="C5187" t="s">
        <v>1538</v>
      </c>
    </row>
    <row r="5188" spans="1:4" x14ac:dyDescent="0.25">
      <c r="A5188" s="2">
        <v>44312.427083333336</v>
      </c>
      <c r="B5188" t="s">
        <v>173</v>
      </c>
      <c r="C5188" t="s">
        <v>8437</v>
      </c>
    </row>
    <row r="5189" spans="1:4" x14ac:dyDescent="0.25">
      <c r="A5189" s="2">
        <v>44312.427083333336</v>
      </c>
      <c r="B5189" t="s">
        <v>173</v>
      </c>
      <c r="C5189" t="s">
        <v>6386</v>
      </c>
    </row>
    <row r="5190" spans="1:4" x14ac:dyDescent="0.25">
      <c r="A5190" s="2">
        <v>44312.427083333336</v>
      </c>
      <c r="B5190" t="s">
        <v>173</v>
      </c>
      <c r="C5190" t="s">
        <v>8438</v>
      </c>
    </row>
    <row r="5191" spans="1:4" x14ac:dyDescent="0.25">
      <c r="A5191" s="2">
        <v>44312.427083333336</v>
      </c>
      <c r="B5191" t="s">
        <v>173</v>
      </c>
      <c r="C5191" t="s">
        <v>1538</v>
      </c>
    </row>
    <row r="5192" spans="1:4" x14ac:dyDescent="0.25">
      <c r="A5192" s="2">
        <v>44312.427083333336</v>
      </c>
      <c r="B5192" t="s">
        <v>175</v>
      </c>
      <c r="C5192" t="s">
        <v>8679</v>
      </c>
    </row>
    <row r="5193" spans="1:4" x14ac:dyDescent="0.25">
      <c r="A5193" s="2">
        <v>44312.427083333336</v>
      </c>
      <c r="B5193" t="s">
        <v>162</v>
      </c>
      <c r="C5193" t="s">
        <v>9070</v>
      </c>
    </row>
    <row r="5194" spans="1:4" x14ac:dyDescent="0.25">
      <c r="A5194" s="2">
        <v>44312.427083333336</v>
      </c>
      <c r="B5194" t="s">
        <v>174</v>
      </c>
      <c r="C5194" t="s">
        <v>9284</v>
      </c>
    </row>
    <row r="5195" spans="1:4" x14ac:dyDescent="0.25">
      <c r="A5195" s="2">
        <v>44312.427083333336</v>
      </c>
      <c r="B5195" t="s">
        <v>174</v>
      </c>
      <c r="C5195" t="s">
        <v>9285</v>
      </c>
    </row>
    <row r="5196" spans="1:4" x14ac:dyDescent="0.25">
      <c r="A5196" s="2">
        <v>44312.427083333336</v>
      </c>
      <c r="B5196" t="s">
        <v>175</v>
      </c>
      <c r="C5196" t="s">
        <v>9774</v>
      </c>
    </row>
    <row r="5197" spans="1:4" x14ac:dyDescent="0.25">
      <c r="A5197" s="2">
        <v>44312.427083333336</v>
      </c>
      <c r="B5197" t="s">
        <v>1456</v>
      </c>
      <c r="D5197" t="s">
        <v>1870</v>
      </c>
    </row>
    <row r="5198" spans="1:4" x14ac:dyDescent="0.25">
      <c r="A5198" s="2">
        <v>44312.427083333336</v>
      </c>
      <c r="B5198" t="s">
        <v>178</v>
      </c>
      <c r="D5198" t="s">
        <v>856</v>
      </c>
    </row>
    <row r="5199" spans="1:4" x14ac:dyDescent="0.25">
      <c r="A5199" s="2">
        <v>44312.427083333336</v>
      </c>
      <c r="B5199" t="s">
        <v>178</v>
      </c>
      <c r="D5199" t="s">
        <v>1849</v>
      </c>
    </row>
    <row r="5200" spans="1:4" x14ac:dyDescent="0.25">
      <c r="A5200" s="2">
        <v>44312.427083333336</v>
      </c>
      <c r="B5200" t="s">
        <v>178</v>
      </c>
      <c r="D5200" t="s">
        <v>832</v>
      </c>
    </row>
    <row r="5201" spans="1:4" x14ac:dyDescent="0.25">
      <c r="A5201" s="2">
        <v>44312.427083333336</v>
      </c>
      <c r="B5201" t="s">
        <v>178</v>
      </c>
      <c r="D5201" t="s">
        <v>1858</v>
      </c>
    </row>
    <row r="5202" spans="1:4" x14ac:dyDescent="0.25">
      <c r="A5202" s="2">
        <v>44312.427083333336</v>
      </c>
      <c r="B5202" t="s">
        <v>174</v>
      </c>
      <c r="D5202" t="s">
        <v>952</v>
      </c>
    </row>
    <row r="5203" spans="1:4" x14ac:dyDescent="0.25">
      <c r="A5203" s="2">
        <v>44312.427083333336</v>
      </c>
      <c r="B5203" t="s">
        <v>174</v>
      </c>
      <c r="D5203" t="s">
        <v>850</v>
      </c>
    </row>
    <row r="5204" spans="1:4" x14ac:dyDescent="0.25">
      <c r="A5204" s="2">
        <v>44312.427083333336</v>
      </c>
      <c r="B5204" t="s">
        <v>174</v>
      </c>
      <c r="D5204" t="s">
        <v>893</v>
      </c>
    </row>
    <row r="5205" spans="1:4" x14ac:dyDescent="0.25">
      <c r="A5205" s="2">
        <v>44312.427083333336</v>
      </c>
      <c r="B5205" t="s">
        <v>188</v>
      </c>
      <c r="D5205" t="s">
        <v>1849</v>
      </c>
    </row>
    <row r="5206" spans="1:4" x14ac:dyDescent="0.25">
      <c r="A5206" s="2">
        <v>44312.427083333336</v>
      </c>
      <c r="B5206" t="s">
        <v>188</v>
      </c>
      <c r="D5206" t="s">
        <v>1850</v>
      </c>
    </row>
    <row r="5207" spans="1:4" x14ac:dyDescent="0.25">
      <c r="A5207" s="2">
        <v>44312.427083333336</v>
      </c>
      <c r="B5207" t="s">
        <v>188</v>
      </c>
      <c r="D5207" t="s">
        <v>1887</v>
      </c>
    </row>
    <row r="5208" spans="1:4" x14ac:dyDescent="0.25">
      <c r="A5208" s="2">
        <v>44312.427083333336</v>
      </c>
      <c r="B5208" t="s">
        <v>164</v>
      </c>
      <c r="D5208" t="s">
        <v>827</v>
      </c>
    </row>
    <row r="5209" spans="1:4" x14ac:dyDescent="0.25">
      <c r="A5209" s="2">
        <v>44312.427083333336</v>
      </c>
      <c r="B5209" t="s">
        <v>164</v>
      </c>
      <c r="D5209" t="s">
        <v>1853</v>
      </c>
    </row>
    <row r="5210" spans="1:4" x14ac:dyDescent="0.25">
      <c r="A5210" s="2">
        <v>44312.427083333336</v>
      </c>
      <c r="B5210" t="s">
        <v>966</v>
      </c>
      <c r="D5210" t="s">
        <v>885</v>
      </c>
    </row>
    <row r="5211" spans="1:4" x14ac:dyDescent="0.25">
      <c r="A5211" s="2">
        <v>44312.427083333336</v>
      </c>
      <c r="B5211" t="s">
        <v>164</v>
      </c>
      <c r="D5211" t="s">
        <v>1861</v>
      </c>
    </row>
    <row r="5212" spans="1:4" x14ac:dyDescent="0.25">
      <c r="A5212" s="2">
        <v>44312.427083333336</v>
      </c>
      <c r="B5212" t="s">
        <v>966</v>
      </c>
      <c r="D5212" t="s">
        <v>1855</v>
      </c>
    </row>
    <row r="5213" spans="1:4" x14ac:dyDescent="0.25">
      <c r="A5213" s="2">
        <v>44312.427083333336</v>
      </c>
      <c r="B5213" t="s">
        <v>966</v>
      </c>
      <c r="D5213" t="s">
        <v>1007</v>
      </c>
    </row>
    <row r="5214" spans="1:4" x14ac:dyDescent="0.25">
      <c r="A5214" s="2">
        <v>44312.427083333336</v>
      </c>
      <c r="B5214" t="s">
        <v>173</v>
      </c>
      <c r="D5214" t="s">
        <v>992</v>
      </c>
    </row>
    <row r="5215" spans="1:4" x14ac:dyDescent="0.25">
      <c r="A5215" s="2">
        <v>44312.427083333336</v>
      </c>
      <c r="B5215" t="s">
        <v>173</v>
      </c>
      <c r="D5215" t="s">
        <v>857</v>
      </c>
    </row>
    <row r="5216" spans="1:4" x14ac:dyDescent="0.25">
      <c r="A5216" s="2">
        <v>44312.427083333336</v>
      </c>
      <c r="B5216" t="s">
        <v>173</v>
      </c>
      <c r="D5216" t="s">
        <v>899</v>
      </c>
    </row>
    <row r="5217" spans="1:4" x14ac:dyDescent="0.25">
      <c r="A5217" s="2">
        <v>44312.427083333336</v>
      </c>
      <c r="B5217" t="s">
        <v>173</v>
      </c>
      <c r="D5217" t="s">
        <v>855</v>
      </c>
    </row>
    <row r="5218" spans="1:4" x14ac:dyDescent="0.25">
      <c r="A5218" s="2">
        <v>44312.427083333336</v>
      </c>
      <c r="B5218" t="s">
        <v>175</v>
      </c>
      <c r="D5218" t="s">
        <v>854</v>
      </c>
    </row>
    <row r="5219" spans="1:4" x14ac:dyDescent="0.25">
      <c r="A5219" s="2">
        <v>44312.427083333336</v>
      </c>
      <c r="B5219" t="s">
        <v>162</v>
      </c>
      <c r="D5219" t="s">
        <v>1881</v>
      </c>
    </row>
    <row r="5220" spans="1:4" x14ac:dyDescent="0.25">
      <c r="A5220" s="2">
        <v>44312.427083333336</v>
      </c>
      <c r="B5220" t="s">
        <v>174</v>
      </c>
      <c r="D5220" t="s">
        <v>853</v>
      </c>
    </row>
    <row r="5221" spans="1:4" x14ac:dyDescent="0.25">
      <c r="A5221" s="2">
        <v>44312.427083333336</v>
      </c>
      <c r="B5221" t="s">
        <v>174</v>
      </c>
      <c r="D5221" t="s">
        <v>952</v>
      </c>
    </row>
    <row r="5222" spans="1:4" x14ac:dyDescent="0.25">
      <c r="A5222" s="2">
        <v>44312.427083333336</v>
      </c>
      <c r="B5222" t="s">
        <v>175</v>
      </c>
      <c r="D5222" t="s">
        <v>1157</v>
      </c>
    </row>
    <row r="5223" spans="1:4" x14ac:dyDescent="0.25">
      <c r="A5223" s="2">
        <v>44312.427777777775</v>
      </c>
      <c r="B5223" t="s">
        <v>1456</v>
      </c>
      <c r="C5223" t="s">
        <v>1249</v>
      </c>
    </row>
    <row r="5224" spans="1:4" x14ac:dyDescent="0.25">
      <c r="A5224" s="2">
        <v>44312.427777777775</v>
      </c>
      <c r="B5224" t="s">
        <v>1456</v>
      </c>
      <c r="C5224" t="s">
        <v>6653</v>
      </c>
    </row>
    <row r="5225" spans="1:4" x14ac:dyDescent="0.25">
      <c r="A5225" s="2">
        <v>44312.427777777775</v>
      </c>
      <c r="B5225" t="s">
        <v>174</v>
      </c>
      <c r="C5225" t="s">
        <v>7705</v>
      </c>
    </row>
    <row r="5226" spans="1:4" x14ac:dyDescent="0.25">
      <c r="A5226" s="2">
        <v>44312.427777777775</v>
      </c>
      <c r="B5226" t="s">
        <v>174</v>
      </c>
      <c r="C5226" t="s">
        <v>7706</v>
      </c>
    </row>
    <row r="5227" spans="1:4" x14ac:dyDescent="0.25">
      <c r="A5227" s="2">
        <v>44312.427777777775</v>
      </c>
      <c r="B5227" t="s">
        <v>188</v>
      </c>
      <c r="C5227" t="s">
        <v>7810</v>
      </c>
    </row>
    <row r="5228" spans="1:4" x14ac:dyDescent="0.25">
      <c r="A5228" s="2">
        <v>44312.427777777775</v>
      </c>
      <c r="B5228" t="s">
        <v>188</v>
      </c>
      <c r="C5228" t="s">
        <v>7811</v>
      </c>
    </row>
    <row r="5229" spans="1:4" x14ac:dyDescent="0.25">
      <c r="A5229" s="2">
        <v>44312.427777777775</v>
      </c>
      <c r="B5229" t="s">
        <v>188</v>
      </c>
      <c r="C5229" t="s">
        <v>7812</v>
      </c>
    </row>
    <row r="5230" spans="1:4" x14ac:dyDescent="0.25">
      <c r="A5230" s="2">
        <v>44312.427777777775</v>
      </c>
      <c r="B5230" t="s">
        <v>164</v>
      </c>
      <c r="C5230" t="s">
        <v>8017</v>
      </c>
    </row>
    <row r="5231" spans="1:4" x14ac:dyDescent="0.25">
      <c r="A5231" s="2">
        <v>44312.427777777775</v>
      </c>
      <c r="B5231" t="s">
        <v>966</v>
      </c>
      <c r="C5231" t="s">
        <v>8079</v>
      </c>
    </row>
    <row r="5232" spans="1:4" x14ac:dyDescent="0.25">
      <c r="A5232" s="2">
        <v>44312.427777777775</v>
      </c>
      <c r="B5232" t="s">
        <v>966</v>
      </c>
      <c r="C5232" t="s">
        <v>1249</v>
      </c>
    </row>
    <row r="5233" spans="1:4" x14ac:dyDescent="0.25">
      <c r="A5233" s="2">
        <v>44312.427777777775</v>
      </c>
      <c r="B5233" t="s">
        <v>966</v>
      </c>
      <c r="C5233" t="s">
        <v>8080</v>
      </c>
    </row>
    <row r="5234" spans="1:4" x14ac:dyDescent="0.25">
      <c r="A5234" s="2">
        <v>44312.427777777775</v>
      </c>
      <c r="B5234" t="s">
        <v>966</v>
      </c>
      <c r="C5234" t="s">
        <v>8081</v>
      </c>
    </row>
    <row r="5235" spans="1:4" x14ac:dyDescent="0.25">
      <c r="A5235" s="2">
        <v>44312.427777777775</v>
      </c>
      <c r="B5235" t="s">
        <v>966</v>
      </c>
      <c r="C5235" t="s">
        <v>8082</v>
      </c>
    </row>
    <row r="5236" spans="1:4" x14ac:dyDescent="0.25">
      <c r="A5236" s="2">
        <v>44312.427777777775</v>
      </c>
      <c r="B5236" t="s">
        <v>966</v>
      </c>
      <c r="C5236" t="s">
        <v>8083</v>
      </c>
    </row>
    <row r="5237" spans="1:4" x14ac:dyDescent="0.25">
      <c r="A5237" s="2">
        <v>44312.427777777775</v>
      </c>
      <c r="B5237" t="s">
        <v>164</v>
      </c>
      <c r="C5237" t="s">
        <v>8187</v>
      </c>
    </row>
    <row r="5238" spans="1:4" x14ac:dyDescent="0.25">
      <c r="A5238" s="2">
        <v>44312.427777777775</v>
      </c>
      <c r="B5238" t="s">
        <v>174</v>
      </c>
      <c r="C5238" t="s">
        <v>9286</v>
      </c>
    </row>
    <row r="5239" spans="1:4" x14ac:dyDescent="0.25">
      <c r="A5239" s="2">
        <v>44312.427777777775</v>
      </c>
      <c r="B5239" t="s">
        <v>174</v>
      </c>
      <c r="C5239" t="s">
        <v>6386</v>
      </c>
    </row>
    <row r="5240" spans="1:4" x14ac:dyDescent="0.25">
      <c r="A5240" s="2">
        <v>44312.427777777775</v>
      </c>
      <c r="B5240" t="s">
        <v>172</v>
      </c>
      <c r="C5240" t="s">
        <v>9665</v>
      </c>
    </row>
    <row r="5241" spans="1:4" x14ac:dyDescent="0.25">
      <c r="A5241" s="2">
        <v>44312.427777777775</v>
      </c>
      <c r="B5241" t="s">
        <v>172</v>
      </c>
      <c r="C5241" t="s">
        <v>1249</v>
      </c>
    </row>
    <row r="5242" spans="1:4" x14ac:dyDescent="0.25">
      <c r="A5242" s="2">
        <v>44312.427777777775</v>
      </c>
      <c r="B5242" t="s">
        <v>172</v>
      </c>
      <c r="C5242" t="s">
        <v>9666</v>
      </c>
    </row>
    <row r="5243" spans="1:4" x14ac:dyDescent="0.25">
      <c r="A5243" s="2">
        <v>44312.427777777775</v>
      </c>
      <c r="B5243" t="s">
        <v>168</v>
      </c>
      <c r="C5243" t="s">
        <v>7696</v>
      </c>
    </row>
    <row r="5244" spans="1:4" x14ac:dyDescent="0.25">
      <c r="A5244" s="2">
        <v>44312.427777777775</v>
      </c>
      <c r="B5244" t="s">
        <v>172</v>
      </c>
      <c r="C5244" t="s">
        <v>9977</v>
      </c>
    </row>
    <row r="5245" spans="1:4" x14ac:dyDescent="0.25">
      <c r="A5245" s="2">
        <v>44312.427777777775</v>
      </c>
      <c r="B5245" t="s">
        <v>172</v>
      </c>
      <c r="C5245" t="s">
        <v>6396</v>
      </c>
    </row>
    <row r="5246" spans="1:4" x14ac:dyDescent="0.25">
      <c r="A5246" s="2">
        <v>44312.427777777775</v>
      </c>
      <c r="B5246" t="s">
        <v>1456</v>
      </c>
      <c r="D5246" t="s">
        <v>1848</v>
      </c>
    </row>
    <row r="5247" spans="1:4" x14ac:dyDescent="0.25">
      <c r="A5247" s="2">
        <v>44312.427777777775</v>
      </c>
      <c r="B5247" t="s">
        <v>1456</v>
      </c>
      <c r="D5247" t="s">
        <v>1849</v>
      </c>
    </row>
    <row r="5248" spans="1:4" x14ac:dyDescent="0.25">
      <c r="A5248" s="2">
        <v>44312.427777777775</v>
      </c>
      <c r="B5248" t="s">
        <v>174</v>
      </c>
      <c r="D5248" t="s">
        <v>1855</v>
      </c>
    </row>
    <row r="5249" spans="1:4" x14ac:dyDescent="0.25">
      <c r="A5249" s="2">
        <v>44312.427777777775</v>
      </c>
      <c r="B5249" t="s">
        <v>174</v>
      </c>
      <c r="D5249" t="s">
        <v>1869</v>
      </c>
    </row>
    <row r="5250" spans="1:4" x14ac:dyDescent="0.25">
      <c r="A5250" s="2">
        <v>44312.427777777775</v>
      </c>
      <c r="B5250" t="s">
        <v>188</v>
      </c>
      <c r="D5250" t="s">
        <v>1852</v>
      </c>
    </row>
    <row r="5251" spans="1:4" x14ac:dyDescent="0.25">
      <c r="A5251" s="2">
        <v>44312.427777777775</v>
      </c>
      <c r="B5251" t="s">
        <v>188</v>
      </c>
      <c r="D5251" t="s">
        <v>1853</v>
      </c>
    </row>
    <row r="5252" spans="1:4" x14ac:dyDescent="0.25">
      <c r="A5252" s="2">
        <v>44312.427777777775</v>
      </c>
      <c r="B5252" t="s">
        <v>188</v>
      </c>
      <c r="D5252" t="s">
        <v>952</v>
      </c>
    </row>
    <row r="5253" spans="1:4" x14ac:dyDescent="0.25">
      <c r="A5253" s="2">
        <v>44312.427777777775</v>
      </c>
      <c r="B5253" t="s">
        <v>164</v>
      </c>
      <c r="D5253" t="s">
        <v>912</v>
      </c>
    </row>
    <row r="5254" spans="1:4" x14ac:dyDescent="0.25">
      <c r="A5254" s="2">
        <v>44312.427777777775</v>
      </c>
      <c r="B5254" t="s">
        <v>966</v>
      </c>
      <c r="D5254" t="s">
        <v>828</v>
      </c>
    </row>
    <row r="5255" spans="1:4" x14ac:dyDescent="0.25">
      <c r="A5255" s="2">
        <v>44312.427777777775</v>
      </c>
      <c r="B5255" t="s">
        <v>966</v>
      </c>
      <c r="D5255" t="s">
        <v>971</v>
      </c>
    </row>
    <row r="5256" spans="1:4" x14ac:dyDescent="0.25">
      <c r="A5256" s="2">
        <v>44312.427777777775</v>
      </c>
      <c r="B5256" t="s">
        <v>966</v>
      </c>
      <c r="D5256" t="s">
        <v>952</v>
      </c>
    </row>
    <row r="5257" spans="1:4" x14ac:dyDescent="0.25">
      <c r="A5257" s="2">
        <v>44312.427777777775</v>
      </c>
      <c r="B5257" t="s">
        <v>966</v>
      </c>
      <c r="D5257" t="s">
        <v>899</v>
      </c>
    </row>
    <row r="5258" spans="1:4" x14ac:dyDescent="0.25">
      <c r="A5258" s="2">
        <v>44312.427777777775</v>
      </c>
      <c r="B5258" t="s">
        <v>966</v>
      </c>
      <c r="D5258" t="s">
        <v>953</v>
      </c>
    </row>
    <row r="5259" spans="1:4" x14ac:dyDescent="0.25">
      <c r="A5259" s="2">
        <v>44312.427777777775</v>
      </c>
      <c r="B5259" t="s">
        <v>966</v>
      </c>
      <c r="D5259" t="s">
        <v>850</v>
      </c>
    </row>
    <row r="5260" spans="1:4" x14ac:dyDescent="0.25">
      <c r="A5260" s="2">
        <v>44312.427777777775</v>
      </c>
      <c r="B5260" t="s">
        <v>164</v>
      </c>
      <c r="D5260" t="s">
        <v>1862</v>
      </c>
    </row>
    <row r="5261" spans="1:4" x14ac:dyDescent="0.25">
      <c r="A5261" s="2">
        <v>44312.427777777775</v>
      </c>
      <c r="B5261" t="s">
        <v>174</v>
      </c>
      <c r="D5261" t="s">
        <v>844</v>
      </c>
    </row>
    <row r="5262" spans="1:4" x14ac:dyDescent="0.25">
      <c r="A5262" s="2">
        <v>44312.427777777775</v>
      </c>
      <c r="B5262" t="s">
        <v>174</v>
      </c>
      <c r="D5262" t="s">
        <v>845</v>
      </c>
    </row>
    <row r="5263" spans="1:4" x14ac:dyDescent="0.25">
      <c r="A5263" s="2">
        <v>44312.427777777775</v>
      </c>
      <c r="B5263" t="s">
        <v>172</v>
      </c>
      <c r="D5263" t="s">
        <v>894</v>
      </c>
    </row>
    <row r="5264" spans="1:4" x14ac:dyDescent="0.25">
      <c r="A5264" s="2">
        <v>44312.427777777775</v>
      </c>
      <c r="B5264" t="s">
        <v>172</v>
      </c>
      <c r="D5264" t="s">
        <v>845</v>
      </c>
    </row>
    <row r="5265" spans="1:4" x14ac:dyDescent="0.25">
      <c r="A5265" s="2">
        <v>44312.427777777775</v>
      </c>
      <c r="B5265" t="s">
        <v>172</v>
      </c>
      <c r="D5265" t="s">
        <v>1855</v>
      </c>
    </row>
    <row r="5266" spans="1:4" x14ac:dyDescent="0.25">
      <c r="A5266" s="2">
        <v>44312.427777777775</v>
      </c>
      <c r="B5266" t="s">
        <v>168</v>
      </c>
      <c r="D5266" t="s">
        <v>1899</v>
      </c>
    </row>
    <row r="5267" spans="1:4" x14ac:dyDescent="0.25">
      <c r="A5267" s="2">
        <v>44312.427777777775</v>
      </c>
      <c r="B5267" t="s">
        <v>172</v>
      </c>
      <c r="D5267" t="s">
        <v>1849</v>
      </c>
    </row>
    <row r="5268" spans="1:4" x14ac:dyDescent="0.25">
      <c r="A5268" s="2">
        <v>44312.427777777775</v>
      </c>
      <c r="B5268" t="s">
        <v>172</v>
      </c>
      <c r="D5268" t="s">
        <v>1850</v>
      </c>
    </row>
    <row r="5269" spans="1:4" x14ac:dyDescent="0.25">
      <c r="A5269" s="2">
        <v>44312.428472222222</v>
      </c>
      <c r="B5269" t="s">
        <v>162</v>
      </c>
      <c r="C5269" t="s">
        <v>6588</v>
      </c>
    </row>
    <row r="5270" spans="1:4" x14ac:dyDescent="0.25">
      <c r="A5270" s="2">
        <v>44312.428472222222</v>
      </c>
      <c r="B5270" t="s">
        <v>1456</v>
      </c>
      <c r="C5270" t="s">
        <v>6654</v>
      </c>
    </row>
    <row r="5271" spans="1:4" x14ac:dyDescent="0.25">
      <c r="A5271" s="2">
        <v>44312.428472222222</v>
      </c>
      <c r="B5271" t="s">
        <v>1456</v>
      </c>
      <c r="C5271" t="s">
        <v>1249</v>
      </c>
    </row>
    <row r="5272" spans="1:4" x14ac:dyDescent="0.25">
      <c r="A5272" s="2">
        <v>44312.428472222222</v>
      </c>
      <c r="B5272" t="s">
        <v>1456</v>
      </c>
      <c r="C5272" t="s">
        <v>6655</v>
      </c>
    </row>
    <row r="5273" spans="1:4" x14ac:dyDescent="0.25">
      <c r="A5273" s="2">
        <v>44312.428472222222</v>
      </c>
      <c r="B5273" t="s">
        <v>1456</v>
      </c>
      <c r="C5273" t="s">
        <v>6656</v>
      </c>
    </row>
    <row r="5274" spans="1:4" x14ac:dyDescent="0.25">
      <c r="A5274" s="2">
        <v>44312.428472222222</v>
      </c>
      <c r="B5274" t="s">
        <v>164</v>
      </c>
      <c r="C5274" t="s">
        <v>8018</v>
      </c>
    </row>
    <row r="5275" spans="1:4" x14ac:dyDescent="0.25">
      <c r="A5275" s="2">
        <v>44312.428472222222</v>
      </c>
      <c r="B5275" t="s">
        <v>164</v>
      </c>
      <c r="C5275" t="s">
        <v>8019</v>
      </c>
    </row>
    <row r="5276" spans="1:4" x14ac:dyDescent="0.25">
      <c r="A5276" s="2">
        <v>44312.428472222222</v>
      </c>
      <c r="B5276" t="s">
        <v>164</v>
      </c>
      <c r="C5276" t="s">
        <v>1538</v>
      </c>
    </row>
    <row r="5277" spans="1:4" x14ac:dyDescent="0.25">
      <c r="A5277" s="2">
        <v>44312.428472222222</v>
      </c>
      <c r="B5277" t="s">
        <v>164</v>
      </c>
      <c r="C5277" t="s">
        <v>194</v>
      </c>
    </row>
    <row r="5278" spans="1:4" x14ac:dyDescent="0.25">
      <c r="A5278" s="2">
        <v>44312.428472222222</v>
      </c>
      <c r="B5278" t="s">
        <v>164</v>
      </c>
      <c r="C5278" t="s">
        <v>194</v>
      </c>
    </row>
    <row r="5279" spans="1:4" x14ac:dyDescent="0.25">
      <c r="A5279" s="2">
        <v>44312.428472222222</v>
      </c>
      <c r="B5279" t="s">
        <v>164</v>
      </c>
      <c r="C5279" t="s">
        <v>1249</v>
      </c>
    </row>
    <row r="5280" spans="1:4" x14ac:dyDescent="0.25">
      <c r="A5280" s="2">
        <v>44312.428472222222</v>
      </c>
      <c r="B5280" t="s">
        <v>164</v>
      </c>
      <c r="C5280" t="s">
        <v>6386</v>
      </c>
    </row>
    <row r="5281" spans="1:4" x14ac:dyDescent="0.25">
      <c r="A5281" s="2">
        <v>44312.428472222222</v>
      </c>
      <c r="B5281" t="s">
        <v>168</v>
      </c>
      <c r="C5281" t="s">
        <v>7601</v>
      </c>
    </row>
    <row r="5282" spans="1:4" x14ac:dyDescent="0.25">
      <c r="A5282" s="2">
        <v>44312.428472222222</v>
      </c>
      <c r="B5282" t="s">
        <v>168</v>
      </c>
      <c r="C5282" t="s">
        <v>9710</v>
      </c>
    </row>
    <row r="5283" spans="1:4" x14ac:dyDescent="0.25">
      <c r="A5283" s="2">
        <v>44312.428472222222</v>
      </c>
      <c r="B5283" t="s">
        <v>168</v>
      </c>
      <c r="C5283" t="s">
        <v>1249</v>
      </c>
    </row>
    <row r="5284" spans="1:4" x14ac:dyDescent="0.25">
      <c r="A5284" s="2">
        <v>44312.428472222222</v>
      </c>
      <c r="B5284" t="s">
        <v>168</v>
      </c>
      <c r="C5284" t="s">
        <v>1249</v>
      </c>
    </row>
    <row r="5285" spans="1:4" x14ac:dyDescent="0.25">
      <c r="A5285" s="2">
        <v>44312.428472222222</v>
      </c>
      <c r="B5285" t="s">
        <v>168</v>
      </c>
      <c r="C5285" t="s">
        <v>9711</v>
      </c>
    </row>
    <row r="5286" spans="1:4" x14ac:dyDescent="0.25">
      <c r="A5286" s="2">
        <v>44312.428472222222</v>
      </c>
      <c r="B5286" t="s">
        <v>162</v>
      </c>
      <c r="D5286" t="s">
        <v>1847</v>
      </c>
    </row>
    <row r="5287" spans="1:4" x14ac:dyDescent="0.25">
      <c r="A5287" s="2">
        <v>44312.428472222222</v>
      </c>
      <c r="B5287" t="s">
        <v>1456</v>
      </c>
      <c r="D5287" t="s">
        <v>1871</v>
      </c>
    </row>
    <row r="5288" spans="1:4" x14ac:dyDescent="0.25">
      <c r="A5288" s="2">
        <v>44312.428472222222</v>
      </c>
      <c r="B5288" t="s">
        <v>1456</v>
      </c>
      <c r="D5288" t="s">
        <v>1852</v>
      </c>
    </row>
    <row r="5289" spans="1:4" x14ac:dyDescent="0.25">
      <c r="A5289" s="2">
        <v>44312.428472222222</v>
      </c>
      <c r="B5289" t="s">
        <v>1456</v>
      </c>
      <c r="D5289" t="s">
        <v>899</v>
      </c>
    </row>
    <row r="5290" spans="1:4" x14ac:dyDescent="0.25">
      <c r="A5290" s="2">
        <v>44312.428472222222</v>
      </c>
      <c r="B5290" t="s">
        <v>1456</v>
      </c>
      <c r="D5290" t="s">
        <v>953</v>
      </c>
    </row>
    <row r="5291" spans="1:4" x14ac:dyDescent="0.25">
      <c r="A5291" s="2">
        <v>44312.428472222222</v>
      </c>
      <c r="B5291" t="s">
        <v>164</v>
      </c>
      <c r="D5291" t="s">
        <v>1009</v>
      </c>
    </row>
    <row r="5292" spans="1:4" x14ac:dyDescent="0.25">
      <c r="A5292" s="2">
        <v>44312.428472222222</v>
      </c>
      <c r="B5292" t="s">
        <v>164</v>
      </c>
      <c r="D5292" t="s">
        <v>842</v>
      </c>
    </row>
    <row r="5293" spans="1:4" x14ac:dyDescent="0.25">
      <c r="A5293" s="2">
        <v>44312.428472222222</v>
      </c>
      <c r="B5293" t="s">
        <v>164</v>
      </c>
      <c r="D5293" t="s">
        <v>949</v>
      </c>
    </row>
    <row r="5294" spans="1:4" x14ac:dyDescent="0.25">
      <c r="A5294" s="2">
        <v>44312.428472222222</v>
      </c>
      <c r="B5294" t="s">
        <v>164</v>
      </c>
      <c r="D5294" t="s">
        <v>1882</v>
      </c>
    </row>
    <row r="5295" spans="1:4" x14ac:dyDescent="0.25">
      <c r="A5295" s="2">
        <v>44312.428472222222</v>
      </c>
      <c r="B5295" t="s">
        <v>164</v>
      </c>
      <c r="D5295" t="s">
        <v>1007</v>
      </c>
    </row>
    <row r="5296" spans="1:4" x14ac:dyDescent="0.25">
      <c r="A5296" s="2">
        <v>44312.428472222222</v>
      </c>
      <c r="B5296" t="s">
        <v>164</v>
      </c>
      <c r="D5296" t="s">
        <v>834</v>
      </c>
    </row>
    <row r="5297" spans="1:4" x14ac:dyDescent="0.25">
      <c r="A5297" s="2">
        <v>44312.428472222222</v>
      </c>
      <c r="B5297" t="s">
        <v>164</v>
      </c>
      <c r="D5297" t="s">
        <v>955</v>
      </c>
    </row>
    <row r="5298" spans="1:4" x14ac:dyDescent="0.25">
      <c r="A5298" s="2">
        <v>44312.428472222222</v>
      </c>
      <c r="B5298" t="s">
        <v>168</v>
      </c>
      <c r="D5298" t="s">
        <v>1848</v>
      </c>
    </row>
    <row r="5299" spans="1:4" x14ac:dyDescent="0.25">
      <c r="A5299" s="2">
        <v>44312.428472222222</v>
      </c>
      <c r="B5299" t="s">
        <v>168</v>
      </c>
      <c r="D5299" t="s">
        <v>1849</v>
      </c>
    </row>
    <row r="5300" spans="1:4" x14ac:dyDescent="0.25">
      <c r="A5300" s="2">
        <v>44312.428472222222</v>
      </c>
      <c r="B5300" t="s">
        <v>168</v>
      </c>
      <c r="D5300" t="s">
        <v>1850</v>
      </c>
    </row>
    <row r="5301" spans="1:4" x14ac:dyDescent="0.25">
      <c r="A5301" s="2">
        <v>44312.428472222222</v>
      </c>
      <c r="B5301" t="s">
        <v>168</v>
      </c>
      <c r="D5301" t="s">
        <v>1937</v>
      </c>
    </row>
    <row r="5302" spans="1:4" x14ac:dyDescent="0.25">
      <c r="A5302" s="2">
        <v>44312.428472222222</v>
      </c>
      <c r="B5302" t="s">
        <v>168</v>
      </c>
      <c r="D5302" t="s">
        <v>850</v>
      </c>
    </row>
    <row r="5303" spans="1:4" x14ac:dyDescent="0.25">
      <c r="A5303" s="2">
        <v>44312.429166666669</v>
      </c>
      <c r="B5303" t="s">
        <v>1456</v>
      </c>
      <c r="C5303" t="s">
        <v>6657</v>
      </c>
    </row>
    <row r="5304" spans="1:4" x14ac:dyDescent="0.25">
      <c r="A5304" s="2">
        <v>44312.429166666669</v>
      </c>
      <c r="B5304" t="s">
        <v>1456</v>
      </c>
      <c r="C5304" t="s">
        <v>6658</v>
      </c>
    </row>
    <row r="5305" spans="1:4" x14ac:dyDescent="0.25">
      <c r="A5305" s="2">
        <v>44312.429166666669</v>
      </c>
      <c r="B5305" t="s">
        <v>1456</v>
      </c>
      <c r="C5305" t="s">
        <v>6386</v>
      </c>
    </row>
    <row r="5306" spans="1:4" x14ac:dyDescent="0.25">
      <c r="A5306" s="2">
        <v>44312.429166666669</v>
      </c>
      <c r="B5306" t="s">
        <v>165</v>
      </c>
      <c r="C5306" t="s">
        <v>6429</v>
      </c>
    </row>
    <row r="5307" spans="1:4" x14ac:dyDescent="0.25">
      <c r="A5307" s="2">
        <v>44312.429166666669</v>
      </c>
      <c r="B5307" t="s">
        <v>1148</v>
      </c>
      <c r="C5307" t="s">
        <v>1249</v>
      </c>
    </row>
    <row r="5308" spans="1:4" x14ac:dyDescent="0.25">
      <c r="A5308" s="2">
        <v>44312.429166666669</v>
      </c>
      <c r="B5308" t="s">
        <v>1148</v>
      </c>
      <c r="C5308" t="s">
        <v>1249</v>
      </c>
    </row>
    <row r="5309" spans="1:4" x14ac:dyDescent="0.25">
      <c r="A5309" s="2">
        <v>44312.429166666669</v>
      </c>
      <c r="B5309" t="s">
        <v>162</v>
      </c>
      <c r="C5309" t="s">
        <v>7650</v>
      </c>
    </row>
    <row r="5310" spans="1:4" x14ac:dyDescent="0.25">
      <c r="A5310" s="2">
        <v>44312.429166666669</v>
      </c>
      <c r="B5310" t="s">
        <v>162</v>
      </c>
      <c r="C5310" t="s">
        <v>1249</v>
      </c>
    </row>
    <row r="5311" spans="1:4" x14ac:dyDescent="0.25">
      <c r="A5311" s="2">
        <v>44312.429166666669</v>
      </c>
      <c r="B5311" t="s">
        <v>162</v>
      </c>
      <c r="C5311" t="s">
        <v>1249</v>
      </c>
    </row>
    <row r="5312" spans="1:4" x14ac:dyDescent="0.25">
      <c r="A5312" s="2">
        <v>44312.429166666669</v>
      </c>
      <c r="B5312" t="s">
        <v>162</v>
      </c>
      <c r="C5312" t="s">
        <v>6386</v>
      </c>
    </row>
    <row r="5313" spans="1:3" x14ac:dyDescent="0.25">
      <c r="A5313" s="2">
        <v>44312.429166666669</v>
      </c>
      <c r="B5313" t="s">
        <v>162</v>
      </c>
      <c r="C5313" t="s">
        <v>1249</v>
      </c>
    </row>
    <row r="5314" spans="1:3" x14ac:dyDescent="0.25">
      <c r="A5314" s="2">
        <v>44312.429166666669</v>
      </c>
      <c r="B5314" t="s">
        <v>162</v>
      </c>
      <c r="C5314" t="s">
        <v>1538</v>
      </c>
    </row>
    <row r="5315" spans="1:3" x14ac:dyDescent="0.25">
      <c r="A5315" s="2">
        <v>44312.429166666669</v>
      </c>
      <c r="B5315" t="s">
        <v>162</v>
      </c>
      <c r="C5315" t="s">
        <v>194</v>
      </c>
    </row>
    <row r="5316" spans="1:3" x14ac:dyDescent="0.25">
      <c r="A5316" s="2">
        <v>44312.429166666669</v>
      </c>
      <c r="B5316" t="s">
        <v>162</v>
      </c>
      <c r="C5316" t="s">
        <v>1538</v>
      </c>
    </row>
    <row r="5317" spans="1:3" x14ac:dyDescent="0.25">
      <c r="A5317" s="2">
        <v>44312.429166666669</v>
      </c>
      <c r="B5317" t="s">
        <v>162</v>
      </c>
      <c r="C5317" t="s">
        <v>6386</v>
      </c>
    </row>
    <row r="5318" spans="1:3" x14ac:dyDescent="0.25">
      <c r="A5318" s="2">
        <v>44312.429166666669</v>
      </c>
      <c r="B5318" t="s">
        <v>164</v>
      </c>
      <c r="C5318" t="s">
        <v>8020</v>
      </c>
    </row>
    <row r="5319" spans="1:3" x14ac:dyDescent="0.25">
      <c r="A5319" s="2">
        <v>44312.429166666669</v>
      </c>
      <c r="B5319" t="s">
        <v>164</v>
      </c>
      <c r="C5319" t="s">
        <v>1538</v>
      </c>
    </row>
    <row r="5320" spans="1:3" x14ac:dyDescent="0.25">
      <c r="A5320" s="2">
        <v>44312.429166666669</v>
      </c>
      <c r="B5320" t="s">
        <v>164</v>
      </c>
      <c r="C5320" t="s">
        <v>8021</v>
      </c>
    </row>
    <row r="5321" spans="1:3" x14ac:dyDescent="0.25">
      <c r="A5321" s="2">
        <v>44312.429166666669</v>
      </c>
      <c r="B5321" t="s">
        <v>164</v>
      </c>
      <c r="C5321" t="s">
        <v>1538</v>
      </c>
    </row>
    <row r="5322" spans="1:3" x14ac:dyDescent="0.25">
      <c r="A5322" s="2">
        <v>44312.429166666669</v>
      </c>
      <c r="B5322" t="s">
        <v>164</v>
      </c>
      <c r="C5322" t="s">
        <v>8022</v>
      </c>
    </row>
    <row r="5323" spans="1:3" x14ac:dyDescent="0.25">
      <c r="A5323" s="2">
        <v>44312.429166666669</v>
      </c>
      <c r="B5323" t="s">
        <v>164</v>
      </c>
      <c r="C5323" t="s">
        <v>8188</v>
      </c>
    </row>
    <row r="5324" spans="1:3" x14ac:dyDescent="0.25">
      <c r="A5324" s="2">
        <v>44312.429166666669</v>
      </c>
      <c r="B5324" t="s">
        <v>168</v>
      </c>
      <c r="C5324" t="s">
        <v>194</v>
      </c>
    </row>
    <row r="5325" spans="1:3" x14ac:dyDescent="0.25">
      <c r="A5325" s="2">
        <v>44312.429166666669</v>
      </c>
      <c r="B5325" t="s">
        <v>168</v>
      </c>
      <c r="C5325" t="s">
        <v>9712</v>
      </c>
    </row>
    <row r="5326" spans="1:3" x14ac:dyDescent="0.25">
      <c r="A5326" s="2">
        <v>44312.429166666669</v>
      </c>
      <c r="B5326" t="s">
        <v>168</v>
      </c>
      <c r="C5326" t="s">
        <v>194</v>
      </c>
    </row>
    <row r="5327" spans="1:3" x14ac:dyDescent="0.25">
      <c r="A5327" s="2">
        <v>44312.429166666669</v>
      </c>
      <c r="B5327" t="s">
        <v>168</v>
      </c>
      <c r="C5327" t="s">
        <v>9713</v>
      </c>
    </row>
    <row r="5328" spans="1:3" x14ac:dyDescent="0.25">
      <c r="A5328" s="2">
        <v>44312.429166666669</v>
      </c>
      <c r="B5328" t="s">
        <v>168</v>
      </c>
      <c r="C5328" t="s">
        <v>1249</v>
      </c>
    </row>
    <row r="5329" spans="1:4" x14ac:dyDescent="0.25">
      <c r="A5329" s="2">
        <v>44312.429166666669</v>
      </c>
      <c r="B5329" t="s">
        <v>168</v>
      </c>
      <c r="C5329" t="s">
        <v>1249</v>
      </c>
    </row>
    <row r="5330" spans="1:4" x14ac:dyDescent="0.25">
      <c r="A5330" s="2">
        <v>44312.429166666669</v>
      </c>
      <c r="B5330" t="s">
        <v>168</v>
      </c>
      <c r="C5330" t="s">
        <v>194</v>
      </c>
    </row>
    <row r="5331" spans="1:4" x14ac:dyDescent="0.25">
      <c r="A5331" s="2">
        <v>44312.429166666669</v>
      </c>
      <c r="B5331" t="s">
        <v>172</v>
      </c>
      <c r="C5331" t="s">
        <v>9978</v>
      </c>
    </row>
    <row r="5332" spans="1:4" x14ac:dyDescent="0.25">
      <c r="A5332" s="2">
        <v>44312.429166666669</v>
      </c>
      <c r="B5332" t="s">
        <v>172</v>
      </c>
      <c r="C5332" t="s">
        <v>9979</v>
      </c>
    </row>
    <row r="5333" spans="1:4" x14ac:dyDescent="0.25">
      <c r="A5333" s="2">
        <v>44312.429166666669</v>
      </c>
      <c r="B5333" t="s">
        <v>172</v>
      </c>
      <c r="C5333" t="s">
        <v>9980</v>
      </c>
    </row>
    <row r="5334" spans="1:4" x14ac:dyDescent="0.25">
      <c r="A5334" s="2">
        <v>44312.429166666669</v>
      </c>
      <c r="B5334" t="s">
        <v>1456</v>
      </c>
      <c r="D5334" t="s">
        <v>1049</v>
      </c>
    </row>
    <row r="5335" spans="1:4" x14ac:dyDescent="0.25">
      <c r="A5335" s="2">
        <v>44312.429166666669</v>
      </c>
      <c r="B5335" t="s">
        <v>1456</v>
      </c>
      <c r="D5335" t="s">
        <v>850</v>
      </c>
    </row>
    <row r="5336" spans="1:4" x14ac:dyDescent="0.25">
      <c r="A5336" s="2">
        <v>44312.429166666669</v>
      </c>
      <c r="B5336" t="s">
        <v>1456</v>
      </c>
      <c r="D5336" t="s">
        <v>893</v>
      </c>
    </row>
    <row r="5337" spans="1:4" x14ac:dyDescent="0.25">
      <c r="A5337" s="2">
        <v>44312.429166666669</v>
      </c>
      <c r="B5337" t="s">
        <v>165</v>
      </c>
      <c r="D5337" t="s">
        <v>1848</v>
      </c>
    </row>
    <row r="5338" spans="1:4" x14ac:dyDescent="0.25">
      <c r="A5338" s="2">
        <v>44312.429166666669</v>
      </c>
      <c r="B5338" t="s">
        <v>1148</v>
      </c>
      <c r="D5338" t="s">
        <v>899</v>
      </c>
    </row>
    <row r="5339" spans="1:4" x14ac:dyDescent="0.25">
      <c r="A5339" s="2">
        <v>44312.429166666669</v>
      </c>
      <c r="B5339" t="s">
        <v>1148</v>
      </c>
      <c r="D5339" t="s">
        <v>953</v>
      </c>
    </row>
    <row r="5340" spans="1:4" x14ac:dyDescent="0.25">
      <c r="A5340" s="2">
        <v>44312.429166666669</v>
      </c>
      <c r="B5340" t="s">
        <v>162</v>
      </c>
      <c r="D5340" t="s">
        <v>1847</v>
      </c>
    </row>
    <row r="5341" spans="1:4" x14ac:dyDescent="0.25">
      <c r="A5341" s="2">
        <v>44312.429166666669</v>
      </c>
      <c r="B5341" t="s">
        <v>162</v>
      </c>
      <c r="D5341" t="s">
        <v>1848</v>
      </c>
    </row>
    <row r="5342" spans="1:4" x14ac:dyDescent="0.25">
      <c r="A5342" s="2">
        <v>44312.429166666669</v>
      </c>
      <c r="B5342" t="s">
        <v>162</v>
      </c>
      <c r="D5342" t="s">
        <v>1849</v>
      </c>
    </row>
    <row r="5343" spans="1:4" x14ac:dyDescent="0.25">
      <c r="A5343" s="2">
        <v>44312.429166666669</v>
      </c>
      <c r="B5343" t="s">
        <v>162</v>
      </c>
      <c r="D5343" t="s">
        <v>1850</v>
      </c>
    </row>
    <row r="5344" spans="1:4" x14ac:dyDescent="0.25">
      <c r="A5344" s="2">
        <v>44312.429166666669</v>
      </c>
      <c r="B5344" t="s">
        <v>162</v>
      </c>
      <c r="D5344" t="s">
        <v>1851</v>
      </c>
    </row>
    <row r="5345" spans="1:4" x14ac:dyDescent="0.25">
      <c r="A5345" s="2">
        <v>44312.429166666669</v>
      </c>
      <c r="B5345" t="s">
        <v>162</v>
      </c>
      <c r="D5345" t="s">
        <v>958</v>
      </c>
    </row>
    <row r="5346" spans="1:4" x14ac:dyDescent="0.25">
      <c r="A5346" s="2">
        <v>44312.429166666669</v>
      </c>
      <c r="B5346" t="s">
        <v>162</v>
      </c>
      <c r="D5346" t="s">
        <v>827</v>
      </c>
    </row>
    <row r="5347" spans="1:4" x14ac:dyDescent="0.25">
      <c r="A5347" s="2">
        <v>44312.429166666669</v>
      </c>
      <c r="B5347" t="s">
        <v>162</v>
      </c>
      <c r="D5347" t="s">
        <v>1895</v>
      </c>
    </row>
    <row r="5348" spans="1:4" x14ac:dyDescent="0.25">
      <c r="A5348" s="2">
        <v>44312.429166666669</v>
      </c>
      <c r="B5348" t="s">
        <v>162</v>
      </c>
      <c r="D5348" t="s">
        <v>856</v>
      </c>
    </row>
    <row r="5349" spans="1:4" x14ac:dyDescent="0.25">
      <c r="A5349" s="2">
        <v>44312.429166666669</v>
      </c>
      <c r="B5349" t="s">
        <v>164</v>
      </c>
      <c r="D5349" t="s">
        <v>959</v>
      </c>
    </row>
    <row r="5350" spans="1:4" x14ac:dyDescent="0.25">
      <c r="A5350" s="2">
        <v>44312.429166666669</v>
      </c>
      <c r="B5350" t="s">
        <v>164</v>
      </c>
      <c r="D5350" t="s">
        <v>836</v>
      </c>
    </row>
    <row r="5351" spans="1:4" x14ac:dyDescent="0.25">
      <c r="A5351" s="2">
        <v>44312.429166666669</v>
      </c>
      <c r="B5351" t="s">
        <v>164</v>
      </c>
      <c r="D5351" t="s">
        <v>899</v>
      </c>
    </row>
    <row r="5352" spans="1:4" x14ac:dyDescent="0.25">
      <c r="A5352" s="2">
        <v>44312.429166666669</v>
      </c>
      <c r="B5352" t="s">
        <v>164</v>
      </c>
      <c r="D5352" t="s">
        <v>855</v>
      </c>
    </row>
    <row r="5353" spans="1:4" x14ac:dyDescent="0.25">
      <c r="A5353" s="2">
        <v>44312.429166666669</v>
      </c>
      <c r="B5353" t="s">
        <v>164</v>
      </c>
      <c r="D5353" t="s">
        <v>995</v>
      </c>
    </row>
    <row r="5354" spans="1:4" x14ac:dyDescent="0.25">
      <c r="A5354" s="2">
        <v>44312.429166666669</v>
      </c>
      <c r="B5354" t="s">
        <v>164</v>
      </c>
      <c r="D5354" t="s">
        <v>1853</v>
      </c>
    </row>
    <row r="5355" spans="1:4" x14ac:dyDescent="0.25">
      <c r="A5355" s="2">
        <v>44312.429166666669</v>
      </c>
      <c r="B5355" t="s">
        <v>168</v>
      </c>
      <c r="D5355" t="s">
        <v>1009</v>
      </c>
    </row>
    <row r="5356" spans="1:4" x14ac:dyDescent="0.25">
      <c r="A5356" s="2">
        <v>44312.429166666669</v>
      </c>
      <c r="B5356" t="s">
        <v>168</v>
      </c>
      <c r="D5356" t="s">
        <v>854</v>
      </c>
    </row>
    <row r="5357" spans="1:4" x14ac:dyDescent="0.25">
      <c r="A5357" s="2">
        <v>44312.429166666669</v>
      </c>
      <c r="B5357" t="s">
        <v>168</v>
      </c>
      <c r="D5357" t="s">
        <v>855</v>
      </c>
    </row>
    <row r="5358" spans="1:4" x14ac:dyDescent="0.25">
      <c r="A5358" s="2">
        <v>44312.429166666669</v>
      </c>
      <c r="B5358" t="s">
        <v>168</v>
      </c>
      <c r="D5358" t="s">
        <v>856</v>
      </c>
    </row>
    <row r="5359" spans="1:4" x14ac:dyDescent="0.25">
      <c r="A5359" s="2">
        <v>44312.429166666669</v>
      </c>
      <c r="B5359" t="s">
        <v>168</v>
      </c>
      <c r="D5359" t="s">
        <v>857</v>
      </c>
    </row>
    <row r="5360" spans="1:4" x14ac:dyDescent="0.25">
      <c r="A5360" s="2">
        <v>44312.429166666669</v>
      </c>
      <c r="B5360" t="s">
        <v>168</v>
      </c>
      <c r="D5360" t="s">
        <v>872</v>
      </c>
    </row>
    <row r="5361" spans="1:4" x14ac:dyDescent="0.25">
      <c r="A5361" s="2">
        <v>44312.429166666669</v>
      </c>
      <c r="B5361" t="s">
        <v>168</v>
      </c>
      <c r="D5361" t="s">
        <v>949</v>
      </c>
    </row>
    <row r="5362" spans="1:4" x14ac:dyDescent="0.25">
      <c r="A5362" s="2">
        <v>44312.429166666669</v>
      </c>
      <c r="B5362" t="s">
        <v>172</v>
      </c>
      <c r="D5362" t="s">
        <v>1886</v>
      </c>
    </row>
    <row r="5363" spans="1:4" x14ac:dyDescent="0.25">
      <c r="A5363" s="2">
        <v>44312.429166666669</v>
      </c>
      <c r="B5363" t="s">
        <v>172</v>
      </c>
      <c r="D5363" t="s">
        <v>902</v>
      </c>
    </row>
    <row r="5364" spans="1:4" x14ac:dyDescent="0.25">
      <c r="A5364" s="2">
        <v>44312.429166666669</v>
      </c>
      <c r="B5364" t="s">
        <v>172</v>
      </c>
      <c r="D5364" t="s">
        <v>1853</v>
      </c>
    </row>
    <row r="5365" spans="1:4" x14ac:dyDescent="0.25">
      <c r="A5365" s="2">
        <v>44312.429861111108</v>
      </c>
      <c r="B5365" t="s">
        <v>162</v>
      </c>
      <c r="C5365" t="s">
        <v>6589</v>
      </c>
    </row>
    <row r="5366" spans="1:4" x14ac:dyDescent="0.25">
      <c r="A5366" s="2">
        <v>44312.429861111108</v>
      </c>
      <c r="B5366" t="s">
        <v>162</v>
      </c>
      <c r="C5366" t="s">
        <v>6399</v>
      </c>
    </row>
    <row r="5367" spans="1:4" x14ac:dyDescent="0.25">
      <c r="A5367" s="2">
        <v>44312.429861111108</v>
      </c>
      <c r="B5367" t="s">
        <v>1456</v>
      </c>
      <c r="C5367" t="s">
        <v>6659</v>
      </c>
    </row>
    <row r="5368" spans="1:4" x14ac:dyDescent="0.25">
      <c r="A5368" s="2">
        <v>44312.429861111108</v>
      </c>
      <c r="B5368" t="s">
        <v>1456</v>
      </c>
      <c r="C5368" t="s">
        <v>6660</v>
      </c>
    </row>
    <row r="5369" spans="1:4" x14ac:dyDescent="0.25">
      <c r="A5369" s="2">
        <v>44312.429861111108</v>
      </c>
      <c r="B5369" t="s">
        <v>1456</v>
      </c>
      <c r="C5369" t="s">
        <v>6395</v>
      </c>
    </row>
    <row r="5370" spans="1:4" x14ac:dyDescent="0.25">
      <c r="A5370" s="2">
        <v>44312.429861111108</v>
      </c>
      <c r="B5370" t="s">
        <v>1456</v>
      </c>
      <c r="C5370" t="s">
        <v>6386</v>
      </c>
    </row>
    <row r="5371" spans="1:4" x14ac:dyDescent="0.25">
      <c r="A5371" s="2">
        <v>44312.429861111108</v>
      </c>
      <c r="B5371" t="s">
        <v>1456</v>
      </c>
      <c r="C5371" t="s">
        <v>6661</v>
      </c>
    </row>
    <row r="5372" spans="1:4" x14ac:dyDescent="0.25">
      <c r="A5372" s="2">
        <v>44312.429861111108</v>
      </c>
      <c r="B5372" t="s">
        <v>1456</v>
      </c>
      <c r="C5372" t="s">
        <v>1538</v>
      </c>
    </row>
    <row r="5373" spans="1:4" x14ac:dyDescent="0.25">
      <c r="A5373" s="2">
        <v>44312.429861111108</v>
      </c>
      <c r="B5373" t="s">
        <v>1456</v>
      </c>
      <c r="C5373" t="s">
        <v>194</v>
      </c>
    </row>
    <row r="5374" spans="1:4" x14ac:dyDescent="0.25">
      <c r="A5374" s="2">
        <v>44312.429861111108</v>
      </c>
      <c r="B5374" t="s">
        <v>1456</v>
      </c>
      <c r="C5374" t="s">
        <v>6386</v>
      </c>
    </row>
    <row r="5375" spans="1:4" x14ac:dyDescent="0.25">
      <c r="A5375" s="2">
        <v>44312.429861111108</v>
      </c>
      <c r="B5375" t="s">
        <v>1147</v>
      </c>
      <c r="C5375" t="s">
        <v>1249</v>
      </c>
    </row>
    <row r="5376" spans="1:4" x14ac:dyDescent="0.25">
      <c r="A5376" s="2">
        <v>44312.429861111108</v>
      </c>
      <c r="B5376" t="s">
        <v>1147</v>
      </c>
      <c r="C5376" t="s">
        <v>1249</v>
      </c>
    </row>
    <row r="5377" spans="1:3" x14ac:dyDescent="0.25">
      <c r="A5377" s="2">
        <v>44312.429861111108</v>
      </c>
      <c r="B5377" t="s">
        <v>165</v>
      </c>
      <c r="C5377" t="s">
        <v>7156</v>
      </c>
    </row>
    <row r="5378" spans="1:3" x14ac:dyDescent="0.25">
      <c r="A5378" s="2">
        <v>44312.429861111108</v>
      </c>
      <c r="B5378" t="s">
        <v>1148</v>
      </c>
      <c r="C5378" t="s">
        <v>7521</v>
      </c>
    </row>
    <row r="5379" spans="1:3" x14ac:dyDescent="0.25">
      <c r="A5379" s="2">
        <v>44312.429861111108</v>
      </c>
      <c r="B5379" t="s">
        <v>1148</v>
      </c>
      <c r="C5379" t="s">
        <v>6995</v>
      </c>
    </row>
    <row r="5380" spans="1:3" x14ac:dyDescent="0.25">
      <c r="A5380" s="2">
        <v>44312.429861111108</v>
      </c>
      <c r="B5380" t="s">
        <v>1148</v>
      </c>
      <c r="C5380" t="s">
        <v>7522</v>
      </c>
    </row>
    <row r="5381" spans="1:3" x14ac:dyDescent="0.25">
      <c r="A5381" s="2">
        <v>44312.429861111108</v>
      </c>
      <c r="B5381" t="s">
        <v>162</v>
      </c>
      <c r="C5381" t="s">
        <v>6386</v>
      </c>
    </row>
    <row r="5382" spans="1:3" x14ac:dyDescent="0.25">
      <c r="A5382" s="2">
        <v>44312.429861111108</v>
      </c>
      <c r="B5382" t="s">
        <v>162</v>
      </c>
      <c r="C5382" t="s">
        <v>1249</v>
      </c>
    </row>
    <row r="5383" spans="1:3" x14ac:dyDescent="0.25">
      <c r="A5383" s="2">
        <v>44312.429861111108</v>
      </c>
      <c r="B5383" t="s">
        <v>162</v>
      </c>
      <c r="C5383" t="s">
        <v>6386</v>
      </c>
    </row>
    <row r="5384" spans="1:3" x14ac:dyDescent="0.25">
      <c r="A5384" s="2">
        <v>44312.429861111108</v>
      </c>
      <c r="B5384" t="s">
        <v>162</v>
      </c>
      <c r="C5384" t="s">
        <v>1249</v>
      </c>
    </row>
    <row r="5385" spans="1:3" x14ac:dyDescent="0.25">
      <c r="A5385" s="2">
        <v>44312.429861111108</v>
      </c>
      <c r="B5385" t="s">
        <v>162</v>
      </c>
      <c r="C5385" t="s">
        <v>7193</v>
      </c>
    </row>
    <row r="5386" spans="1:3" x14ac:dyDescent="0.25">
      <c r="A5386" s="2">
        <v>44312.429861111108</v>
      </c>
      <c r="B5386" t="s">
        <v>162</v>
      </c>
      <c r="C5386" t="s">
        <v>1249</v>
      </c>
    </row>
    <row r="5387" spans="1:3" x14ac:dyDescent="0.25">
      <c r="A5387" s="2">
        <v>44312.429861111108</v>
      </c>
      <c r="B5387" t="s">
        <v>162</v>
      </c>
      <c r="C5387" t="s">
        <v>194</v>
      </c>
    </row>
    <row r="5388" spans="1:3" x14ac:dyDescent="0.25">
      <c r="A5388" s="2">
        <v>44312.429861111108</v>
      </c>
      <c r="B5388" t="s">
        <v>162</v>
      </c>
      <c r="C5388" t="s">
        <v>194</v>
      </c>
    </row>
    <row r="5389" spans="1:3" x14ac:dyDescent="0.25">
      <c r="A5389" s="2">
        <v>44312.429861111108</v>
      </c>
      <c r="B5389" t="s">
        <v>162</v>
      </c>
      <c r="C5389" t="s">
        <v>1249</v>
      </c>
    </row>
    <row r="5390" spans="1:3" x14ac:dyDescent="0.25">
      <c r="A5390" s="2">
        <v>44312.429861111108</v>
      </c>
      <c r="B5390" t="s">
        <v>162</v>
      </c>
      <c r="C5390" t="s">
        <v>1249</v>
      </c>
    </row>
    <row r="5391" spans="1:3" x14ac:dyDescent="0.25">
      <c r="A5391" s="2">
        <v>44312.429861111108</v>
      </c>
      <c r="B5391" t="s">
        <v>164</v>
      </c>
      <c r="C5391" t="s">
        <v>6386</v>
      </c>
    </row>
    <row r="5392" spans="1:3" x14ac:dyDescent="0.25">
      <c r="A5392" s="2">
        <v>44312.429861111108</v>
      </c>
      <c r="B5392" t="s">
        <v>164</v>
      </c>
      <c r="C5392" t="s">
        <v>8189</v>
      </c>
    </row>
    <row r="5393" spans="1:4" x14ac:dyDescent="0.25">
      <c r="A5393" s="2">
        <v>44312.429861111108</v>
      </c>
      <c r="B5393" t="s">
        <v>164</v>
      </c>
      <c r="C5393" t="s">
        <v>6874</v>
      </c>
    </row>
    <row r="5394" spans="1:4" x14ac:dyDescent="0.25">
      <c r="A5394" s="2">
        <v>44312.429861111108</v>
      </c>
      <c r="B5394" t="s">
        <v>178</v>
      </c>
      <c r="C5394" t="s">
        <v>8952</v>
      </c>
    </row>
    <row r="5395" spans="1:4" x14ac:dyDescent="0.25">
      <c r="A5395" s="2">
        <v>44312.429861111108</v>
      </c>
      <c r="B5395" t="s">
        <v>178</v>
      </c>
      <c r="C5395" t="s">
        <v>8953</v>
      </c>
    </row>
    <row r="5396" spans="1:4" x14ac:dyDescent="0.25">
      <c r="A5396" s="2">
        <v>44312.429861111108</v>
      </c>
      <c r="B5396" t="s">
        <v>168</v>
      </c>
      <c r="C5396" t="s">
        <v>194</v>
      </c>
    </row>
    <row r="5397" spans="1:4" x14ac:dyDescent="0.25">
      <c r="A5397" s="2">
        <v>44312.429861111108</v>
      </c>
      <c r="B5397" t="s">
        <v>162</v>
      </c>
      <c r="D5397" t="s">
        <v>1849</v>
      </c>
    </row>
    <row r="5398" spans="1:4" x14ac:dyDescent="0.25">
      <c r="A5398" s="2">
        <v>44312.429861111108</v>
      </c>
      <c r="B5398" t="s">
        <v>162</v>
      </c>
      <c r="D5398" t="s">
        <v>1861</v>
      </c>
    </row>
    <row r="5399" spans="1:4" x14ac:dyDescent="0.25">
      <c r="A5399" s="2">
        <v>44312.429861111108</v>
      </c>
      <c r="B5399" t="s">
        <v>1456</v>
      </c>
      <c r="D5399" t="s">
        <v>825</v>
      </c>
    </row>
    <row r="5400" spans="1:4" x14ac:dyDescent="0.25">
      <c r="A5400" s="2">
        <v>44312.429861111108</v>
      </c>
      <c r="B5400" t="s">
        <v>1456</v>
      </c>
      <c r="D5400" t="s">
        <v>826</v>
      </c>
    </row>
    <row r="5401" spans="1:4" x14ac:dyDescent="0.25">
      <c r="A5401" s="2">
        <v>44312.429861111108</v>
      </c>
      <c r="B5401" t="s">
        <v>1456</v>
      </c>
      <c r="D5401" t="s">
        <v>844</v>
      </c>
    </row>
    <row r="5402" spans="1:4" x14ac:dyDescent="0.25">
      <c r="A5402" s="2">
        <v>44312.429861111108</v>
      </c>
      <c r="B5402" t="s">
        <v>1456</v>
      </c>
      <c r="D5402" t="s">
        <v>845</v>
      </c>
    </row>
    <row r="5403" spans="1:4" x14ac:dyDescent="0.25">
      <c r="A5403" s="2">
        <v>44312.429861111108</v>
      </c>
      <c r="B5403" t="s">
        <v>1456</v>
      </c>
      <c r="D5403" t="s">
        <v>842</v>
      </c>
    </row>
    <row r="5404" spans="1:4" x14ac:dyDescent="0.25">
      <c r="A5404" s="2">
        <v>44312.429861111108</v>
      </c>
      <c r="B5404" t="s">
        <v>1456</v>
      </c>
      <c r="D5404" t="s">
        <v>932</v>
      </c>
    </row>
    <row r="5405" spans="1:4" x14ac:dyDescent="0.25">
      <c r="A5405" s="2">
        <v>44312.429861111108</v>
      </c>
      <c r="B5405" t="s">
        <v>1456</v>
      </c>
      <c r="D5405" t="s">
        <v>828</v>
      </c>
    </row>
    <row r="5406" spans="1:4" x14ac:dyDescent="0.25">
      <c r="A5406" s="2">
        <v>44312.429861111108</v>
      </c>
      <c r="B5406" t="s">
        <v>1456</v>
      </c>
      <c r="D5406" t="s">
        <v>971</v>
      </c>
    </row>
    <row r="5407" spans="1:4" x14ac:dyDescent="0.25">
      <c r="A5407" s="2">
        <v>44312.429861111108</v>
      </c>
      <c r="B5407" t="s">
        <v>1147</v>
      </c>
      <c r="D5407" t="s">
        <v>1889</v>
      </c>
    </row>
    <row r="5408" spans="1:4" x14ac:dyDescent="0.25">
      <c r="A5408" s="2">
        <v>44312.429861111108</v>
      </c>
      <c r="B5408" t="s">
        <v>1147</v>
      </c>
      <c r="D5408" t="s">
        <v>1848</v>
      </c>
    </row>
    <row r="5409" spans="1:4" x14ac:dyDescent="0.25">
      <c r="A5409" s="2">
        <v>44312.429861111108</v>
      </c>
      <c r="B5409" t="s">
        <v>165</v>
      </c>
      <c r="D5409" t="s">
        <v>1849</v>
      </c>
    </row>
    <row r="5410" spans="1:4" x14ac:dyDescent="0.25">
      <c r="A5410" s="2">
        <v>44312.429861111108</v>
      </c>
      <c r="B5410" t="s">
        <v>1148</v>
      </c>
      <c r="D5410" t="s">
        <v>850</v>
      </c>
    </row>
    <row r="5411" spans="1:4" x14ac:dyDescent="0.25">
      <c r="A5411" s="2">
        <v>44312.429861111108</v>
      </c>
      <c r="B5411" t="s">
        <v>1148</v>
      </c>
      <c r="D5411" t="s">
        <v>960</v>
      </c>
    </row>
    <row r="5412" spans="1:4" x14ac:dyDescent="0.25">
      <c r="A5412" s="2">
        <v>44312.429861111108</v>
      </c>
      <c r="B5412" t="s">
        <v>1148</v>
      </c>
      <c r="D5412" t="s">
        <v>885</v>
      </c>
    </row>
    <row r="5413" spans="1:4" x14ac:dyDescent="0.25">
      <c r="A5413" s="2">
        <v>44312.429861111108</v>
      </c>
      <c r="B5413" t="s">
        <v>162</v>
      </c>
      <c r="D5413" t="s">
        <v>857</v>
      </c>
    </row>
    <row r="5414" spans="1:4" x14ac:dyDescent="0.25">
      <c r="A5414" s="2">
        <v>44312.429861111108</v>
      </c>
      <c r="B5414" t="s">
        <v>162</v>
      </c>
      <c r="D5414" t="s">
        <v>1855</v>
      </c>
    </row>
    <row r="5415" spans="1:4" x14ac:dyDescent="0.25">
      <c r="A5415" s="2">
        <v>44312.429861111108</v>
      </c>
      <c r="B5415" t="s">
        <v>162</v>
      </c>
      <c r="D5415" t="s">
        <v>1869</v>
      </c>
    </row>
    <row r="5416" spans="1:4" x14ac:dyDescent="0.25">
      <c r="A5416" s="2">
        <v>44312.429861111108</v>
      </c>
      <c r="B5416" t="s">
        <v>162</v>
      </c>
      <c r="D5416" t="s">
        <v>825</v>
      </c>
    </row>
    <row r="5417" spans="1:4" x14ac:dyDescent="0.25">
      <c r="A5417" s="2">
        <v>44312.429861111108</v>
      </c>
      <c r="B5417" t="s">
        <v>162</v>
      </c>
      <c r="D5417" t="s">
        <v>853</v>
      </c>
    </row>
    <row r="5418" spans="1:4" x14ac:dyDescent="0.25">
      <c r="A5418" s="2">
        <v>44312.429861111108</v>
      </c>
      <c r="B5418" t="s">
        <v>162</v>
      </c>
      <c r="D5418" t="s">
        <v>834</v>
      </c>
    </row>
    <row r="5419" spans="1:4" x14ac:dyDescent="0.25">
      <c r="A5419" s="2">
        <v>44312.429861111108</v>
      </c>
      <c r="B5419" t="s">
        <v>162</v>
      </c>
      <c r="D5419" t="s">
        <v>1906</v>
      </c>
    </row>
    <row r="5420" spans="1:4" x14ac:dyDescent="0.25">
      <c r="A5420" s="2">
        <v>44312.429861111108</v>
      </c>
      <c r="B5420" t="s">
        <v>162</v>
      </c>
      <c r="D5420" t="s">
        <v>1907</v>
      </c>
    </row>
    <row r="5421" spans="1:4" x14ac:dyDescent="0.25">
      <c r="A5421" s="2">
        <v>44312.429861111108</v>
      </c>
      <c r="B5421" t="s">
        <v>162</v>
      </c>
      <c r="D5421" t="s">
        <v>1908</v>
      </c>
    </row>
    <row r="5422" spans="1:4" x14ac:dyDescent="0.25">
      <c r="A5422" s="2">
        <v>44312.429861111108</v>
      </c>
      <c r="B5422" t="s">
        <v>162</v>
      </c>
      <c r="D5422" t="s">
        <v>846</v>
      </c>
    </row>
    <row r="5423" spans="1:4" x14ac:dyDescent="0.25">
      <c r="A5423" s="2">
        <v>44312.429861111108</v>
      </c>
      <c r="B5423" t="s">
        <v>164</v>
      </c>
      <c r="D5423" t="s">
        <v>971</v>
      </c>
    </row>
    <row r="5424" spans="1:4" x14ac:dyDescent="0.25">
      <c r="A5424" s="2">
        <v>44312.429861111108</v>
      </c>
      <c r="B5424" t="s">
        <v>164</v>
      </c>
      <c r="D5424" t="s">
        <v>1855</v>
      </c>
    </row>
    <row r="5425" spans="1:4" x14ac:dyDescent="0.25">
      <c r="A5425" s="2">
        <v>44312.429861111108</v>
      </c>
      <c r="B5425" t="s">
        <v>164</v>
      </c>
      <c r="D5425" t="s">
        <v>1854</v>
      </c>
    </row>
    <row r="5426" spans="1:4" x14ac:dyDescent="0.25">
      <c r="A5426" s="2">
        <v>44312.429861111108</v>
      </c>
      <c r="B5426" t="s">
        <v>178</v>
      </c>
      <c r="D5426" t="s">
        <v>1857</v>
      </c>
    </row>
    <row r="5427" spans="1:4" x14ac:dyDescent="0.25">
      <c r="A5427" s="2">
        <v>44312.429861111108</v>
      </c>
      <c r="B5427" t="s">
        <v>178</v>
      </c>
      <c r="D5427" t="s">
        <v>1848</v>
      </c>
    </row>
    <row r="5428" spans="1:4" x14ac:dyDescent="0.25">
      <c r="A5428" s="2">
        <v>44312.429861111108</v>
      </c>
      <c r="B5428" t="s">
        <v>168</v>
      </c>
      <c r="D5428" t="s">
        <v>827</v>
      </c>
    </row>
    <row r="5429" spans="1:4" x14ac:dyDescent="0.25">
      <c r="A5429" s="2">
        <v>44312.430555555555</v>
      </c>
      <c r="B5429" t="s">
        <v>162</v>
      </c>
      <c r="C5429" t="s">
        <v>6590</v>
      </c>
    </row>
    <row r="5430" spans="1:4" x14ac:dyDescent="0.25">
      <c r="A5430" s="2">
        <v>44312.430555555555</v>
      </c>
      <c r="B5430" t="s">
        <v>162</v>
      </c>
      <c r="C5430" t="s">
        <v>6399</v>
      </c>
    </row>
    <row r="5431" spans="1:4" x14ac:dyDescent="0.25">
      <c r="A5431" s="2">
        <v>44312.430555555555</v>
      </c>
      <c r="B5431" t="s">
        <v>1456</v>
      </c>
      <c r="C5431" t="s">
        <v>6662</v>
      </c>
    </row>
    <row r="5432" spans="1:4" x14ac:dyDescent="0.25">
      <c r="A5432" s="2">
        <v>44312.430555555555</v>
      </c>
      <c r="B5432" t="s">
        <v>1148</v>
      </c>
      <c r="C5432" t="s">
        <v>194</v>
      </c>
    </row>
    <row r="5433" spans="1:4" x14ac:dyDescent="0.25">
      <c r="A5433" s="2">
        <v>44312.430555555555</v>
      </c>
      <c r="B5433" t="s">
        <v>1148</v>
      </c>
      <c r="C5433" t="s">
        <v>1249</v>
      </c>
    </row>
    <row r="5434" spans="1:4" x14ac:dyDescent="0.25">
      <c r="A5434" s="2">
        <v>44312.430555555555</v>
      </c>
      <c r="B5434" t="s">
        <v>1148</v>
      </c>
      <c r="C5434" t="s">
        <v>7523</v>
      </c>
    </row>
    <row r="5435" spans="1:4" x14ac:dyDescent="0.25">
      <c r="A5435" s="2">
        <v>44312.430555555555</v>
      </c>
      <c r="B5435" t="s">
        <v>1148</v>
      </c>
      <c r="C5435" t="s">
        <v>1249</v>
      </c>
    </row>
    <row r="5436" spans="1:4" x14ac:dyDescent="0.25">
      <c r="A5436" s="2">
        <v>44312.430555555555</v>
      </c>
      <c r="B5436" t="s">
        <v>1148</v>
      </c>
      <c r="C5436" t="s">
        <v>7524</v>
      </c>
    </row>
    <row r="5437" spans="1:4" x14ac:dyDescent="0.25">
      <c r="A5437" s="2">
        <v>44312.430555555555</v>
      </c>
      <c r="B5437" t="s">
        <v>162</v>
      </c>
      <c r="C5437" t="s">
        <v>1538</v>
      </c>
    </row>
    <row r="5438" spans="1:4" x14ac:dyDescent="0.25">
      <c r="A5438" s="2">
        <v>44312.430555555555</v>
      </c>
      <c r="B5438" t="s">
        <v>162</v>
      </c>
      <c r="C5438" t="s">
        <v>7651</v>
      </c>
    </row>
    <row r="5439" spans="1:4" x14ac:dyDescent="0.25">
      <c r="A5439" s="2">
        <v>44312.430555555555</v>
      </c>
      <c r="B5439" t="s">
        <v>162</v>
      </c>
      <c r="C5439" t="s">
        <v>1538</v>
      </c>
    </row>
    <row r="5440" spans="1:4" x14ac:dyDescent="0.25">
      <c r="A5440" s="2">
        <v>44312.430555555555</v>
      </c>
      <c r="B5440" t="s">
        <v>162</v>
      </c>
      <c r="C5440" t="s">
        <v>194</v>
      </c>
    </row>
    <row r="5441" spans="1:4" x14ac:dyDescent="0.25">
      <c r="A5441" s="2">
        <v>44312.430555555555</v>
      </c>
      <c r="B5441" t="s">
        <v>162</v>
      </c>
      <c r="C5441" t="s">
        <v>1538</v>
      </c>
    </row>
    <row r="5442" spans="1:4" x14ac:dyDescent="0.25">
      <c r="A5442" s="2">
        <v>44312.430555555555</v>
      </c>
      <c r="B5442" t="s">
        <v>162</v>
      </c>
      <c r="C5442" t="s">
        <v>194</v>
      </c>
    </row>
    <row r="5443" spans="1:4" x14ac:dyDescent="0.25">
      <c r="A5443" s="2">
        <v>44312.430555555555</v>
      </c>
      <c r="B5443" t="s">
        <v>162</v>
      </c>
      <c r="C5443" t="s">
        <v>1538</v>
      </c>
    </row>
    <row r="5444" spans="1:4" x14ac:dyDescent="0.25">
      <c r="A5444" s="2">
        <v>44312.430555555555</v>
      </c>
      <c r="B5444" t="s">
        <v>178</v>
      </c>
      <c r="C5444" t="s">
        <v>8954</v>
      </c>
    </row>
    <row r="5445" spans="1:4" x14ac:dyDescent="0.25">
      <c r="A5445" s="2">
        <v>44312.430555555555</v>
      </c>
      <c r="B5445" t="s">
        <v>178</v>
      </c>
      <c r="C5445" t="s">
        <v>6386</v>
      </c>
    </row>
    <row r="5446" spans="1:4" x14ac:dyDescent="0.25">
      <c r="A5446" s="2">
        <v>44312.430555555555</v>
      </c>
      <c r="B5446" t="s">
        <v>162</v>
      </c>
      <c r="D5446" t="s">
        <v>1868</v>
      </c>
    </row>
    <row r="5447" spans="1:4" x14ac:dyDescent="0.25">
      <c r="A5447" s="2">
        <v>44312.430555555555</v>
      </c>
      <c r="B5447" t="s">
        <v>162</v>
      </c>
      <c r="D5447" t="s">
        <v>1852</v>
      </c>
    </row>
    <row r="5448" spans="1:4" x14ac:dyDescent="0.25">
      <c r="A5448" s="2">
        <v>44312.430555555555</v>
      </c>
      <c r="B5448" t="s">
        <v>1456</v>
      </c>
      <c r="D5448" t="s">
        <v>1853</v>
      </c>
    </row>
    <row r="5449" spans="1:4" x14ac:dyDescent="0.25">
      <c r="A5449" s="2">
        <v>44312.430555555555</v>
      </c>
      <c r="B5449" t="s">
        <v>1148</v>
      </c>
      <c r="D5449" t="s">
        <v>844</v>
      </c>
    </row>
    <row r="5450" spans="1:4" x14ac:dyDescent="0.25">
      <c r="A5450" s="2">
        <v>44312.430555555555</v>
      </c>
      <c r="B5450" t="s">
        <v>1148</v>
      </c>
      <c r="D5450" t="s">
        <v>845</v>
      </c>
    </row>
    <row r="5451" spans="1:4" x14ac:dyDescent="0.25">
      <c r="A5451" s="2">
        <v>44312.430555555555</v>
      </c>
      <c r="B5451" t="s">
        <v>1148</v>
      </c>
      <c r="D5451" t="s">
        <v>954</v>
      </c>
    </row>
    <row r="5452" spans="1:4" x14ac:dyDescent="0.25">
      <c r="A5452" s="2">
        <v>44312.430555555555</v>
      </c>
      <c r="B5452" t="s">
        <v>1148</v>
      </c>
      <c r="D5452" t="s">
        <v>908</v>
      </c>
    </row>
    <row r="5453" spans="1:4" x14ac:dyDescent="0.25">
      <c r="A5453" s="2">
        <v>44312.430555555555</v>
      </c>
      <c r="B5453" t="s">
        <v>1148</v>
      </c>
      <c r="D5453" t="s">
        <v>848</v>
      </c>
    </row>
    <row r="5454" spans="1:4" x14ac:dyDescent="0.25">
      <c r="A5454" s="2">
        <v>44312.430555555555</v>
      </c>
      <c r="B5454" t="s">
        <v>162</v>
      </c>
      <c r="D5454" t="s">
        <v>1909</v>
      </c>
    </row>
    <row r="5455" spans="1:4" x14ac:dyDescent="0.25">
      <c r="A5455" s="2">
        <v>44312.430555555555</v>
      </c>
      <c r="B5455" t="s">
        <v>162</v>
      </c>
      <c r="D5455" t="s">
        <v>842</v>
      </c>
    </row>
    <row r="5456" spans="1:4" x14ac:dyDescent="0.25">
      <c r="A5456" s="2">
        <v>44312.430555555555</v>
      </c>
      <c r="B5456" t="s">
        <v>162</v>
      </c>
      <c r="D5456" t="s">
        <v>949</v>
      </c>
    </row>
    <row r="5457" spans="1:4" x14ac:dyDescent="0.25">
      <c r="A5457" s="2">
        <v>44312.430555555555</v>
      </c>
      <c r="B5457" t="s">
        <v>162</v>
      </c>
      <c r="D5457" t="s">
        <v>844</v>
      </c>
    </row>
    <row r="5458" spans="1:4" x14ac:dyDescent="0.25">
      <c r="A5458" s="2">
        <v>44312.430555555555</v>
      </c>
      <c r="B5458" t="s">
        <v>162</v>
      </c>
      <c r="D5458" t="s">
        <v>1156</v>
      </c>
    </row>
    <row r="5459" spans="1:4" x14ac:dyDescent="0.25">
      <c r="A5459" s="2">
        <v>44312.430555555555</v>
      </c>
      <c r="B5459" t="s">
        <v>162</v>
      </c>
      <c r="D5459" t="s">
        <v>852</v>
      </c>
    </row>
    <row r="5460" spans="1:4" x14ac:dyDescent="0.25">
      <c r="A5460" s="2">
        <v>44312.430555555555</v>
      </c>
      <c r="B5460" t="s">
        <v>162</v>
      </c>
      <c r="D5460" t="s">
        <v>973</v>
      </c>
    </row>
    <row r="5461" spans="1:4" x14ac:dyDescent="0.25">
      <c r="A5461" s="2">
        <v>44312.430555555555</v>
      </c>
      <c r="B5461" t="s">
        <v>178</v>
      </c>
      <c r="D5461" t="s">
        <v>1849</v>
      </c>
    </row>
    <row r="5462" spans="1:4" x14ac:dyDescent="0.25">
      <c r="A5462" s="2">
        <v>44312.430555555555</v>
      </c>
      <c r="B5462" t="s">
        <v>178</v>
      </c>
      <c r="D5462" t="s">
        <v>1850</v>
      </c>
    </row>
    <row r="5463" spans="1:4" x14ac:dyDescent="0.25">
      <c r="A5463" s="2">
        <v>44312.431250000001</v>
      </c>
      <c r="B5463" t="s">
        <v>1456</v>
      </c>
      <c r="C5463" t="s">
        <v>6663</v>
      </c>
    </row>
    <row r="5464" spans="1:4" x14ac:dyDescent="0.25">
      <c r="A5464" s="2">
        <v>44312.431250000001</v>
      </c>
      <c r="B5464" t="s">
        <v>1456</v>
      </c>
      <c r="C5464" t="s">
        <v>6664</v>
      </c>
    </row>
    <row r="5465" spans="1:4" x14ac:dyDescent="0.25">
      <c r="A5465" s="2">
        <v>44312.431250000001</v>
      </c>
      <c r="B5465" t="s">
        <v>1456</v>
      </c>
      <c r="C5465" t="s">
        <v>6665</v>
      </c>
    </row>
    <row r="5466" spans="1:4" x14ac:dyDescent="0.25">
      <c r="A5466" s="2">
        <v>44312.431250000001</v>
      </c>
      <c r="B5466" t="s">
        <v>1147</v>
      </c>
      <c r="C5466" t="s">
        <v>7078</v>
      </c>
    </row>
    <row r="5467" spans="1:4" x14ac:dyDescent="0.25">
      <c r="A5467" s="2">
        <v>44312.431250000001</v>
      </c>
      <c r="B5467" t="s">
        <v>162</v>
      </c>
      <c r="C5467" t="s">
        <v>7652</v>
      </c>
    </row>
    <row r="5468" spans="1:4" x14ac:dyDescent="0.25">
      <c r="A5468" s="2">
        <v>44312.431250000001</v>
      </c>
      <c r="B5468" t="s">
        <v>162</v>
      </c>
      <c r="C5468" t="s">
        <v>7653</v>
      </c>
    </row>
    <row r="5469" spans="1:4" x14ac:dyDescent="0.25">
      <c r="A5469" s="2">
        <v>44312.431250000001</v>
      </c>
      <c r="B5469" t="s">
        <v>164</v>
      </c>
      <c r="C5469" t="s">
        <v>8190</v>
      </c>
    </row>
    <row r="5470" spans="1:4" x14ac:dyDescent="0.25">
      <c r="A5470" s="2">
        <v>44312.431250000001</v>
      </c>
      <c r="B5470" t="s">
        <v>178</v>
      </c>
      <c r="C5470" t="s">
        <v>8955</v>
      </c>
    </row>
    <row r="5471" spans="1:4" x14ac:dyDescent="0.25">
      <c r="A5471" s="2">
        <v>44312.431250000001</v>
      </c>
      <c r="B5471" t="s">
        <v>178</v>
      </c>
      <c r="C5471" t="s">
        <v>6386</v>
      </c>
    </row>
    <row r="5472" spans="1:4" x14ac:dyDescent="0.25">
      <c r="A5472" s="2">
        <v>44312.431250000001</v>
      </c>
      <c r="B5472" t="s">
        <v>178</v>
      </c>
      <c r="C5472" t="s">
        <v>8956</v>
      </c>
    </row>
    <row r="5473" spans="1:4" x14ac:dyDescent="0.25">
      <c r="A5473" s="2">
        <v>44312.431250000001</v>
      </c>
      <c r="B5473" t="s">
        <v>178</v>
      </c>
      <c r="C5473" t="s">
        <v>8957</v>
      </c>
    </row>
    <row r="5474" spans="1:4" x14ac:dyDescent="0.25">
      <c r="A5474" s="2">
        <v>44312.431250000001</v>
      </c>
      <c r="B5474" t="s">
        <v>1456</v>
      </c>
      <c r="D5474" t="s">
        <v>972</v>
      </c>
    </row>
    <row r="5475" spans="1:4" x14ac:dyDescent="0.25">
      <c r="A5475" s="2">
        <v>44312.431250000001</v>
      </c>
      <c r="B5475" t="s">
        <v>1456</v>
      </c>
      <c r="D5475" t="s">
        <v>901</v>
      </c>
    </row>
    <row r="5476" spans="1:4" x14ac:dyDescent="0.25">
      <c r="A5476" s="2">
        <v>44312.431250000001</v>
      </c>
      <c r="B5476" t="s">
        <v>1456</v>
      </c>
      <c r="D5476" t="s">
        <v>827</v>
      </c>
    </row>
    <row r="5477" spans="1:4" x14ac:dyDescent="0.25">
      <c r="A5477" s="2">
        <v>44312.431250000001</v>
      </c>
      <c r="B5477" t="s">
        <v>1147</v>
      </c>
      <c r="D5477" t="s">
        <v>1849</v>
      </c>
    </row>
    <row r="5478" spans="1:4" x14ac:dyDescent="0.25">
      <c r="A5478" s="2">
        <v>44312.431250000001</v>
      </c>
      <c r="B5478" t="s">
        <v>162</v>
      </c>
      <c r="D5478" t="s">
        <v>885</v>
      </c>
    </row>
    <row r="5479" spans="1:4" x14ac:dyDescent="0.25">
      <c r="A5479" s="2">
        <v>44312.431250000001</v>
      </c>
      <c r="B5479" t="s">
        <v>162</v>
      </c>
      <c r="D5479" t="s">
        <v>1049</v>
      </c>
    </row>
    <row r="5480" spans="1:4" x14ac:dyDescent="0.25">
      <c r="A5480" s="2">
        <v>44312.431250000001</v>
      </c>
      <c r="B5480" t="s">
        <v>164</v>
      </c>
      <c r="D5480" t="s">
        <v>918</v>
      </c>
    </row>
    <row r="5481" spans="1:4" x14ac:dyDescent="0.25">
      <c r="A5481" s="2">
        <v>44312.431250000001</v>
      </c>
      <c r="B5481" t="s">
        <v>178</v>
      </c>
      <c r="D5481" t="s">
        <v>1858</v>
      </c>
    </row>
    <row r="5482" spans="1:4" x14ac:dyDescent="0.25">
      <c r="A5482" s="2">
        <v>44312.431250000001</v>
      </c>
      <c r="B5482" t="s">
        <v>178</v>
      </c>
      <c r="D5482" t="s">
        <v>1852</v>
      </c>
    </row>
    <row r="5483" spans="1:4" x14ac:dyDescent="0.25">
      <c r="A5483" s="2">
        <v>44312.431250000001</v>
      </c>
      <c r="B5483" t="s">
        <v>178</v>
      </c>
      <c r="D5483" t="s">
        <v>902</v>
      </c>
    </row>
    <row r="5484" spans="1:4" x14ac:dyDescent="0.25">
      <c r="A5484" s="2">
        <v>44312.431250000001</v>
      </c>
      <c r="B5484" t="s">
        <v>178</v>
      </c>
      <c r="D5484" t="s">
        <v>1882</v>
      </c>
    </row>
    <row r="5485" spans="1:4" x14ac:dyDescent="0.25">
      <c r="A5485" s="2">
        <v>44312.431944444441</v>
      </c>
      <c r="B5485" t="s">
        <v>1456</v>
      </c>
      <c r="C5485" t="s">
        <v>116</v>
      </c>
    </row>
    <row r="5486" spans="1:4" x14ac:dyDescent="0.25">
      <c r="A5486" s="2">
        <v>44312.431944444441</v>
      </c>
      <c r="B5486" t="s">
        <v>1456</v>
      </c>
      <c r="C5486" t="s">
        <v>6386</v>
      </c>
    </row>
    <row r="5487" spans="1:4" x14ac:dyDescent="0.25">
      <c r="A5487" s="2">
        <v>44312.431944444441</v>
      </c>
      <c r="B5487" t="s">
        <v>1456</v>
      </c>
      <c r="C5487" t="s">
        <v>6666</v>
      </c>
    </row>
    <row r="5488" spans="1:4" x14ac:dyDescent="0.25">
      <c r="A5488" s="2">
        <v>44312.431944444441</v>
      </c>
      <c r="B5488" t="s">
        <v>1456</v>
      </c>
      <c r="C5488" t="s">
        <v>6386</v>
      </c>
    </row>
    <row r="5489" spans="1:3" x14ac:dyDescent="0.25">
      <c r="A5489" s="2">
        <v>44312.431944444441</v>
      </c>
      <c r="B5489" t="s">
        <v>1456</v>
      </c>
      <c r="C5489" t="s">
        <v>1249</v>
      </c>
    </row>
    <row r="5490" spans="1:3" x14ac:dyDescent="0.25">
      <c r="A5490" s="2">
        <v>44312.431944444441</v>
      </c>
      <c r="B5490" t="s">
        <v>1456</v>
      </c>
      <c r="C5490" t="s">
        <v>6386</v>
      </c>
    </row>
    <row r="5491" spans="1:3" x14ac:dyDescent="0.25">
      <c r="A5491" s="2">
        <v>44312.431944444441</v>
      </c>
      <c r="B5491" t="s">
        <v>1456</v>
      </c>
      <c r="C5491" t="s">
        <v>6667</v>
      </c>
    </row>
    <row r="5492" spans="1:3" x14ac:dyDescent="0.25">
      <c r="A5492" s="2">
        <v>44312.431944444441</v>
      </c>
      <c r="B5492" t="s">
        <v>165</v>
      </c>
      <c r="C5492" t="s">
        <v>6757</v>
      </c>
    </row>
    <row r="5493" spans="1:3" x14ac:dyDescent="0.25">
      <c r="A5493" s="2">
        <v>44312.431944444441</v>
      </c>
      <c r="B5493" t="s">
        <v>165</v>
      </c>
      <c r="C5493" t="s">
        <v>194</v>
      </c>
    </row>
    <row r="5494" spans="1:3" x14ac:dyDescent="0.25">
      <c r="A5494" s="2">
        <v>44312.431944444441</v>
      </c>
      <c r="B5494" t="s">
        <v>165</v>
      </c>
      <c r="C5494" t="s">
        <v>6758</v>
      </c>
    </row>
    <row r="5495" spans="1:3" x14ac:dyDescent="0.25">
      <c r="A5495" s="2">
        <v>44312.431944444441</v>
      </c>
      <c r="B5495" t="s">
        <v>165</v>
      </c>
      <c r="C5495" t="s">
        <v>1249</v>
      </c>
    </row>
    <row r="5496" spans="1:3" x14ac:dyDescent="0.25">
      <c r="A5496" s="2">
        <v>44312.431944444441</v>
      </c>
      <c r="B5496" t="s">
        <v>165</v>
      </c>
      <c r="C5496" t="s">
        <v>6386</v>
      </c>
    </row>
    <row r="5497" spans="1:3" x14ac:dyDescent="0.25">
      <c r="A5497" s="2">
        <v>44312.431944444441</v>
      </c>
      <c r="B5497" t="s">
        <v>165</v>
      </c>
      <c r="C5497" t="s">
        <v>6386</v>
      </c>
    </row>
    <row r="5498" spans="1:3" x14ac:dyDescent="0.25">
      <c r="A5498" s="2">
        <v>44312.431944444441</v>
      </c>
      <c r="B5498" t="s">
        <v>165</v>
      </c>
      <c r="C5498" t="s">
        <v>1249</v>
      </c>
    </row>
    <row r="5499" spans="1:3" x14ac:dyDescent="0.25">
      <c r="A5499" s="2">
        <v>44312.431944444441</v>
      </c>
      <c r="B5499" t="s">
        <v>1147</v>
      </c>
      <c r="C5499" t="s">
        <v>6386</v>
      </c>
    </row>
    <row r="5500" spans="1:3" x14ac:dyDescent="0.25">
      <c r="A5500" s="2">
        <v>44312.431944444441</v>
      </c>
      <c r="B5500" t="s">
        <v>165</v>
      </c>
      <c r="C5500" t="s">
        <v>7157</v>
      </c>
    </row>
    <row r="5501" spans="1:3" x14ac:dyDescent="0.25">
      <c r="A5501" s="2">
        <v>44312.431944444441</v>
      </c>
      <c r="B5501" t="s">
        <v>162</v>
      </c>
      <c r="C5501" t="s">
        <v>7654</v>
      </c>
    </row>
    <row r="5502" spans="1:3" x14ac:dyDescent="0.25">
      <c r="A5502" s="2">
        <v>44312.431944444441</v>
      </c>
      <c r="B5502" t="s">
        <v>162</v>
      </c>
      <c r="C5502" t="s">
        <v>7655</v>
      </c>
    </row>
    <row r="5503" spans="1:3" x14ac:dyDescent="0.25">
      <c r="A5503" s="2">
        <v>44312.431944444441</v>
      </c>
      <c r="B5503" t="s">
        <v>162</v>
      </c>
      <c r="C5503" t="s">
        <v>4308</v>
      </c>
    </row>
    <row r="5504" spans="1:3" x14ac:dyDescent="0.25">
      <c r="A5504" s="2">
        <v>44312.431944444441</v>
      </c>
      <c r="B5504" t="s">
        <v>162</v>
      </c>
      <c r="C5504" t="s">
        <v>194</v>
      </c>
    </row>
    <row r="5505" spans="1:4" x14ac:dyDescent="0.25">
      <c r="A5505" s="2">
        <v>44312.431944444441</v>
      </c>
      <c r="B5505" t="s">
        <v>178</v>
      </c>
      <c r="C5505" t="s">
        <v>1538</v>
      </c>
    </row>
    <row r="5506" spans="1:4" x14ac:dyDescent="0.25">
      <c r="A5506" s="2">
        <v>44312.431944444441</v>
      </c>
      <c r="B5506" t="s">
        <v>1456</v>
      </c>
      <c r="D5506" t="s">
        <v>1855</v>
      </c>
    </row>
    <row r="5507" spans="1:4" x14ac:dyDescent="0.25">
      <c r="A5507" s="2">
        <v>44312.431944444441</v>
      </c>
      <c r="B5507" t="s">
        <v>1456</v>
      </c>
      <c r="D5507" t="s">
        <v>1869</v>
      </c>
    </row>
    <row r="5508" spans="1:4" x14ac:dyDescent="0.25">
      <c r="A5508" s="2">
        <v>44312.431944444441</v>
      </c>
      <c r="B5508" t="s">
        <v>1456</v>
      </c>
      <c r="D5508" t="s">
        <v>856</v>
      </c>
    </row>
    <row r="5509" spans="1:4" x14ac:dyDescent="0.25">
      <c r="A5509" s="2">
        <v>44312.431944444441</v>
      </c>
      <c r="B5509" t="s">
        <v>1456</v>
      </c>
      <c r="D5509" t="s">
        <v>857</v>
      </c>
    </row>
    <row r="5510" spans="1:4" x14ac:dyDescent="0.25">
      <c r="A5510" s="2">
        <v>44312.431944444441</v>
      </c>
      <c r="B5510" t="s">
        <v>1456</v>
      </c>
      <c r="D5510" t="s">
        <v>846</v>
      </c>
    </row>
    <row r="5511" spans="1:4" x14ac:dyDescent="0.25">
      <c r="A5511" s="2">
        <v>44312.431944444441</v>
      </c>
      <c r="B5511" t="s">
        <v>1456</v>
      </c>
      <c r="D5511" t="s">
        <v>891</v>
      </c>
    </row>
    <row r="5512" spans="1:4" x14ac:dyDescent="0.25">
      <c r="A5512" s="2">
        <v>44312.431944444441</v>
      </c>
      <c r="B5512" t="s">
        <v>1456</v>
      </c>
      <c r="D5512" t="s">
        <v>849</v>
      </c>
    </row>
    <row r="5513" spans="1:4" x14ac:dyDescent="0.25">
      <c r="A5513" s="2">
        <v>44312.431944444441</v>
      </c>
      <c r="B5513" t="s">
        <v>165</v>
      </c>
      <c r="D5513" t="s">
        <v>1866</v>
      </c>
    </row>
    <row r="5514" spans="1:4" x14ac:dyDescent="0.25">
      <c r="A5514" s="2">
        <v>44312.431944444441</v>
      </c>
      <c r="B5514" t="s">
        <v>165</v>
      </c>
      <c r="D5514" t="s">
        <v>961</v>
      </c>
    </row>
    <row r="5515" spans="1:4" x14ac:dyDescent="0.25">
      <c r="A5515" s="2">
        <v>44312.431944444441</v>
      </c>
      <c r="B5515" t="s">
        <v>165</v>
      </c>
      <c r="D5515" t="s">
        <v>1849</v>
      </c>
    </row>
    <row r="5516" spans="1:4" x14ac:dyDescent="0.25">
      <c r="A5516" s="2">
        <v>44312.431944444441</v>
      </c>
      <c r="B5516" t="s">
        <v>165</v>
      </c>
      <c r="D5516" t="s">
        <v>1850</v>
      </c>
    </row>
    <row r="5517" spans="1:4" x14ac:dyDescent="0.25">
      <c r="A5517" s="2">
        <v>44312.431944444441</v>
      </c>
      <c r="B5517" t="s">
        <v>165</v>
      </c>
      <c r="D5517" t="s">
        <v>1874</v>
      </c>
    </row>
    <row r="5518" spans="1:4" x14ac:dyDescent="0.25">
      <c r="A5518" s="2">
        <v>44312.431944444441</v>
      </c>
      <c r="B5518" t="s">
        <v>165</v>
      </c>
      <c r="D5518" t="s">
        <v>1852</v>
      </c>
    </row>
    <row r="5519" spans="1:4" x14ac:dyDescent="0.25">
      <c r="A5519" s="2">
        <v>44312.431944444441</v>
      </c>
      <c r="B5519" t="s">
        <v>165</v>
      </c>
      <c r="D5519" t="s">
        <v>827</v>
      </c>
    </row>
    <row r="5520" spans="1:4" x14ac:dyDescent="0.25">
      <c r="A5520" s="2">
        <v>44312.431944444441</v>
      </c>
      <c r="B5520" t="s">
        <v>1147</v>
      </c>
      <c r="D5520" t="s">
        <v>1850</v>
      </c>
    </row>
    <row r="5521" spans="1:4" x14ac:dyDescent="0.25">
      <c r="A5521" s="2">
        <v>44312.431944444441</v>
      </c>
      <c r="B5521" t="s">
        <v>165</v>
      </c>
      <c r="D5521" t="s">
        <v>1867</v>
      </c>
    </row>
    <row r="5522" spans="1:4" x14ac:dyDescent="0.25">
      <c r="A5522" s="2">
        <v>44312.431944444441</v>
      </c>
      <c r="B5522" t="s">
        <v>162</v>
      </c>
      <c r="D5522" t="s">
        <v>899</v>
      </c>
    </row>
    <row r="5523" spans="1:4" x14ac:dyDescent="0.25">
      <c r="A5523" s="2">
        <v>44312.431944444441</v>
      </c>
      <c r="B5523" t="s">
        <v>162</v>
      </c>
      <c r="D5523" t="s">
        <v>953</v>
      </c>
    </row>
    <row r="5524" spans="1:4" x14ac:dyDescent="0.25">
      <c r="A5524" s="2">
        <v>44312.431944444441</v>
      </c>
      <c r="B5524" t="s">
        <v>162</v>
      </c>
      <c r="D5524" t="s">
        <v>828</v>
      </c>
    </row>
    <row r="5525" spans="1:4" x14ac:dyDescent="0.25">
      <c r="A5525" s="2">
        <v>44312.431944444441</v>
      </c>
      <c r="B5525" t="s">
        <v>162</v>
      </c>
      <c r="D5525" t="s">
        <v>1025</v>
      </c>
    </row>
    <row r="5526" spans="1:4" x14ac:dyDescent="0.25">
      <c r="A5526" s="2">
        <v>44312.431944444441</v>
      </c>
      <c r="B5526" t="s">
        <v>178</v>
      </c>
      <c r="D5526" t="s">
        <v>1007</v>
      </c>
    </row>
    <row r="5527" spans="1:4" x14ac:dyDescent="0.25">
      <c r="A5527" s="2">
        <v>44312.432638888888</v>
      </c>
      <c r="B5527" t="s">
        <v>1456</v>
      </c>
      <c r="C5527" t="s">
        <v>6668</v>
      </c>
    </row>
    <row r="5528" spans="1:4" x14ac:dyDescent="0.25">
      <c r="A5528" s="2">
        <v>44312.432638888888</v>
      </c>
      <c r="B5528" t="s">
        <v>1456</v>
      </c>
      <c r="C5528" t="s">
        <v>6636</v>
      </c>
    </row>
    <row r="5529" spans="1:4" x14ac:dyDescent="0.25">
      <c r="A5529" s="2">
        <v>44312.432638888888</v>
      </c>
      <c r="B5529" t="s">
        <v>1456</v>
      </c>
      <c r="C5529" t="s">
        <v>6386</v>
      </c>
    </row>
    <row r="5530" spans="1:4" x14ac:dyDescent="0.25">
      <c r="A5530" s="2">
        <v>44312.432638888888</v>
      </c>
      <c r="B5530" t="s">
        <v>1456</v>
      </c>
      <c r="C5530" t="s">
        <v>6669</v>
      </c>
    </row>
    <row r="5531" spans="1:4" x14ac:dyDescent="0.25">
      <c r="A5531" s="2">
        <v>44312.432638888888</v>
      </c>
      <c r="B5531" t="s">
        <v>1456</v>
      </c>
      <c r="C5531" t="s">
        <v>1538</v>
      </c>
    </row>
    <row r="5532" spans="1:4" x14ac:dyDescent="0.25">
      <c r="A5532" s="2">
        <v>44312.432638888888</v>
      </c>
      <c r="B5532" t="s">
        <v>1456</v>
      </c>
      <c r="C5532" t="s">
        <v>4308</v>
      </c>
    </row>
    <row r="5533" spans="1:4" x14ac:dyDescent="0.25">
      <c r="A5533" s="2">
        <v>44312.432638888888</v>
      </c>
      <c r="B5533" t="s">
        <v>1456</v>
      </c>
      <c r="C5533" t="s">
        <v>6670</v>
      </c>
    </row>
    <row r="5534" spans="1:4" x14ac:dyDescent="0.25">
      <c r="A5534" s="2">
        <v>44312.432638888888</v>
      </c>
      <c r="B5534" t="s">
        <v>165</v>
      </c>
      <c r="C5534" t="s">
        <v>6386</v>
      </c>
    </row>
    <row r="5535" spans="1:4" x14ac:dyDescent="0.25">
      <c r="A5535" s="2">
        <v>44312.432638888888</v>
      </c>
      <c r="B5535" t="s">
        <v>165</v>
      </c>
      <c r="C5535" t="s">
        <v>6386</v>
      </c>
    </row>
    <row r="5536" spans="1:4" x14ac:dyDescent="0.25">
      <c r="A5536" s="2">
        <v>44312.432638888888</v>
      </c>
      <c r="B5536" t="s">
        <v>165</v>
      </c>
      <c r="C5536" t="s">
        <v>1538</v>
      </c>
    </row>
    <row r="5537" spans="1:4" x14ac:dyDescent="0.25">
      <c r="A5537" s="2">
        <v>44312.432638888888</v>
      </c>
      <c r="B5537" t="s">
        <v>165</v>
      </c>
      <c r="C5537" t="s">
        <v>6759</v>
      </c>
    </row>
    <row r="5538" spans="1:4" x14ac:dyDescent="0.25">
      <c r="A5538" s="2">
        <v>44312.432638888888</v>
      </c>
      <c r="B5538" t="s">
        <v>165</v>
      </c>
      <c r="C5538" t="s">
        <v>194</v>
      </c>
    </row>
    <row r="5539" spans="1:4" x14ac:dyDescent="0.25">
      <c r="A5539" s="2">
        <v>44312.432638888888</v>
      </c>
      <c r="B5539" t="s">
        <v>165</v>
      </c>
      <c r="C5539" t="s">
        <v>1538</v>
      </c>
    </row>
    <row r="5540" spans="1:4" x14ac:dyDescent="0.25">
      <c r="A5540" s="2">
        <v>44312.432638888888</v>
      </c>
      <c r="B5540" t="s">
        <v>165</v>
      </c>
      <c r="C5540" t="s">
        <v>1538</v>
      </c>
    </row>
    <row r="5541" spans="1:4" x14ac:dyDescent="0.25">
      <c r="A5541" s="2">
        <v>44312.432638888888</v>
      </c>
      <c r="B5541" t="s">
        <v>1147</v>
      </c>
      <c r="C5541" t="s">
        <v>194</v>
      </c>
    </row>
    <row r="5542" spans="1:4" x14ac:dyDescent="0.25">
      <c r="A5542" s="2">
        <v>44312.432638888888</v>
      </c>
      <c r="B5542" t="s">
        <v>165</v>
      </c>
      <c r="C5542" t="s">
        <v>7158</v>
      </c>
    </row>
    <row r="5543" spans="1:4" x14ac:dyDescent="0.25">
      <c r="A5543" s="2">
        <v>44312.432638888888</v>
      </c>
      <c r="B5543" t="s">
        <v>165</v>
      </c>
      <c r="C5543" t="s">
        <v>6396</v>
      </c>
    </row>
    <row r="5544" spans="1:4" x14ac:dyDescent="0.25">
      <c r="A5544" s="2">
        <v>44312.432638888888</v>
      </c>
      <c r="B5544" t="s">
        <v>162</v>
      </c>
      <c r="C5544" t="s">
        <v>7656</v>
      </c>
    </row>
    <row r="5545" spans="1:4" x14ac:dyDescent="0.25">
      <c r="A5545" s="2">
        <v>44312.432638888888</v>
      </c>
      <c r="B5545" t="s">
        <v>1456</v>
      </c>
      <c r="D5545" t="s">
        <v>848</v>
      </c>
    </row>
    <row r="5546" spans="1:4" x14ac:dyDescent="0.25">
      <c r="A5546" s="2">
        <v>44312.432638888888</v>
      </c>
      <c r="B5546" t="s">
        <v>1456</v>
      </c>
      <c r="D5546" t="s">
        <v>834</v>
      </c>
    </row>
    <row r="5547" spans="1:4" x14ac:dyDescent="0.25">
      <c r="A5547" s="2">
        <v>44312.432638888888</v>
      </c>
      <c r="B5547" t="s">
        <v>1456</v>
      </c>
      <c r="D5547" t="s">
        <v>903</v>
      </c>
    </row>
    <row r="5548" spans="1:4" x14ac:dyDescent="0.25">
      <c r="A5548" s="2">
        <v>44312.432638888888</v>
      </c>
      <c r="B5548" t="s">
        <v>1456</v>
      </c>
      <c r="D5548" t="s">
        <v>904</v>
      </c>
    </row>
    <row r="5549" spans="1:4" x14ac:dyDescent="0.25">
      <c r="A5549" s="2">
        <v>44312.432638888888</v>
      </c>
      <c r="B5549" t="s">
        <v>1456</v>
      </c>
      <c r="D5549" t="s">
        <v>836</v>
      </c>
    </row>
    <row r="5550" spans="1:4" x14ac:dyDescent="0.25">
      <c r="A5550" s="2">
        <v>44312.432638888888</v>
      </c>
      <c r="B5550" t="s">
        <v>1456</v>
      </c>
      <c r="D5550" t="s">
        <v>885</v>
      </c>
    </row>
    <row r="5551" spans="1:4" x14ac:dyDescent="0.25">
      <c r="A5551" s="2">
        <v>44312.432638888888</v>
      </c>
      <c r="B5551" t="s">
        <v>1456</v>
      </c>
      <c r="D5551" t="s">
        <v>1872</v>
      </c>
    </row>
    <row r="5552" spans="1:4" x14ac:dyDescent="0.25">
      <c r="A5552" s="2">
        <v>44312.432638888888</v>
      </c>
      <c r="B5552" t="s">
        <v>165</v>
      </c>
      <c r="D5552" t="s">
        <v>894</v>
      </c>
    </row>
    <row r="5553" spans="1:4" x14ac:dyDescent="0.25">
      <c r="A5553" s="2">
        <v>44312.432638888888</v>
      </c>
      <c r="B5553" t="s">
        <v>165</v>
      </c>
      <c r="D5553" t="s">
        <v>845</v>
      </c>
    </row>
    <row r="5554" spans="1:4" x14ac:dyDescent="0.25">
      <c r="A5554" s="2">
        <v>44312.432638888888</v>
      </c>
      <c r="B5554" t="s">
        <v>165</v>
      </c>
      <c r="D5554" t="s">
        <v>852</v>
      </c>
    </row>
    <row r="5555" spans="1:4" x14ac:dyDescent="0.25">
      <c r="A5555" s="2">
        <v>44312.432638888888</v>
      </c>
      <c r="B5555" t="s">
        <v>165</v>
      </c>
      <c r="D5555" t="s">
        <v>901</v>
      </c>
    </row>
    <row r="5556" spans="1:4" x14ac:dyDescent="0.25">
      <c r="A5556" s="2">
        <v>44312.432638888888</v>
      </c>
      <c r="B5556" t="s">
        <v>165</v>
      </c>
      <c r="D5556" t="s">
        <v>872</v>
      </c>
    </row>
    <row r="5557" spans="1:4" x14ac:dyDescent="0.25">
      <c r="A5557" s="2">
        <v>44312.432638888888</v>
      </c>
      <c r="B5557" t="s">
        <v>165</v>
      </c>
      <c r="D5557" t="s">
        <v>949</v>
      </c>
    </row>
    <row r="5558" spans="1:4" x14ac:dyDescent="0.25">
      <c r="A5558" s="2">
        <v>44312.432638888888</v>
      </c>
      <c r="B5558" t="s">
        <v>165</v>
      </c>
      <c r="D5558" t="s">
        <v>856</v>
      </c>
    </row>
    <row r="5559" spans="1:4" x14ac:dyDescent="0.25">
      <c r="A5559" s="2">
        <v>44312.432638888888</v>
      </c>
      <c r="B5559" t="s">
        <v>1147</v>
      </c>
      <c r="D5559" t="s">
        <v>1888</v>
      </c>
    </row>
    <row r="5560" spans="1:4" x14ac:dyDescent="0.25">
      <c r="A5560" s="2">
        <v>44312.432638888888</v>
      </c>
      <c r="B5560" t="s">
        <v>165</v>
      </c>
      <c r="D5560" t="s">
        <v>846</v>
      </c>
    </row>
    <row r="5561" spans="1:4" x14ac:dyDescent="0.25">
      <c r="A5561" s="2">
        <v>44312.432638888888</v>
      </c>
      <c r="B5561" t="s">
        <v>165</v>
      </c>
      <c r="D5561" t="s">
        <v>908</v>
      </c>
    </row>
    <row r="5562" spans="1:4" x14ac:dyDescent="0.25">
      <c r="A5562" s="2">
        <v>44312.432638888888</v>
      </c>
      <c r="B5562" t="s">
        <v>162</v>
      </c>
      <c r="D5562" t="s">
        <v>915</v>
      </c>
    </row>
    <row r="5563" spans="1:4" x14ac:dyDescent="0.25">
      <c r="A5563" s="2">
        <v>44312.433333333334</v>
      </c>
      <c r="B5563" t="s">
        <v>1456</v>
      </c>
      <c r="C5563" t="s">
        <v>6386</v>
      </c>
    </row>
    <row r="5564" spans="1:4" x14ac:dyDescent="0.25">
      <c r="A5564" s="2">
        <v>44312.433333333334</v>
      </c>
      <c r="B5564" t="s">
        <v>165</v>
      </c>
      <c r="C5564" t="s">
        <v>194</v>
      </c>
    </row>
    <row r="5565" spans="1:4" x14ac:dyDescent="0.25">
      <c r="A5565" s="2">
        <v>44312.433333333334</v>
      </c>
      <c r="B5565" t="s">
        <v>165</v>
      </c>
      <c r="C5565" t="s">
        <v>6760</v>
      </c>
    </row>
    <row r="5566" spans="1:4" x14ac:dyDescent="0.25">
      <c r="A5566" s="2">
        <v>44312.433333333334</v>
      </c>
      <c r="B5566" t="s">
        <v>165</v>
      </c>
      <c r="C5566" t="s">
        <v>194</v>
      </c>
    </row>
    <row r="5567" spans="1:4" x14ac:dyDescent="0.25">
      <c r="A5567" s="2">
        <v>44312.433333333334</v>
      </c>
      <c r="B5567" t="s">
        <v>165</v>
      </c>
      <c r="C5567" t="s">
        <v>6761</v>
      </c>
    </row>
    <row r="5568" spans="1:4" x14ac:dyDescent="0.25">
      <c r="A5568" s="2">
        <v>44312.433333333334</v>
      </c>
      <c r="B5568" t="s">
        <v>165</v>
      </c>
      <c r="C5568" t="s">
        <v>194</v>
      </c>
    </row>
    <row r="5569" spans="1:4" x14ac:dyDescent="0.25">
      <c r="A5569" s="2">
        <v>44312.433333333334</v>
      </c>
      <c r="B5569" t="s">
        <v>165</v>
      </c>
      <c r="C5569" t="s">
        <v>129</v>
      </c>
    </row>
    <row r="5570" spans="1:4" x14ac:dyDescent="0.25">
      <c r="A5570" s="2">
        <v>44312.433333333334</v>
      </c>
      <c r="B5570" t="s">
        <v>165</v>
      </c>
      <c r="C5570" t="s">
        <v>7159</v>
      </c>
    </row>
    <row r="5571" spans="1:4" x14ac:dyDescent="0.25">
      <c r="A5571" s="2">
        <v>44312.433333333334</v>
      </c>
      <c r="B5571" t="s">
        <v>1456</v>
      </c>
      <c r="D5571" t="s">
        <v>1848</v>
      </c>
    </row>
    <row r="5572" spans="1:4" x14ac:dyDescent="0.25">
      <c r="A5572" s="2">
        <v>44312.433333333334</v>
      </c>
      <c r="B5572" t="s">
        <v>165</v>
      </c>
      <c r="D5572" t="s">
        <v>1152</v>
      </c>
    </row>
    <row r="5573" spans="1:4" x14ac:dyDescent="0.25">
      <c r="A5573" s="2">
        <v>44312.433333333334</v>
      </c>
      <c r="B5573" t="s">
        <v>165</v>
      </c>
      <c r="D5573" t="s">
        <v>912</v>
      </c>
    </row>
    <row r="5574" spans="1:4" x14ac:dyDescent="0.25">
      <c r="A5574" s="2">
        <v>44312.433333333334</v>
      </c>
      <c r="B5574" t="s">
        <v>165</v>
      </c>
      <c r="D5574" t="s">
        <v>1009</v>
      </c>
    </row>
    <row r="5575" spans="1:4" x14ac:dyDescent="0.25">
      <c r="A5575" s="2">
        <v>44312.433333333334</v>
      </c>
      <c r="B5575" t="s">
        <v>165</v>
      </c>
      <c r="D5575" t="s">
        <v>846</v>
      </c>
    </row>
    <row r="5576" spans="1:4" x14ac:dyDescent="0.25">
      <c r="A5576" s="2">
        <v>44312.433333333334</v>
      </c>
      <c r="B5576" t="s">
        <v>165</v>
      </c>
      <c r="D5576" t="s">
        <v>1006</v>
      </c>
    </row>
    <row r="5577" spans="1:4" x14ac:dyDescent="0.25">
      <c r="A5577" s="2">
        <v>44312.433333333334</v>
      </c>
      <c r="B5577" t="s">
        <v>165</v>
      </c>
      <c r="D5577" t="s">
        <v>910</v>
      </c>
    </row>
    <row r="5578" spans="1:4" x14ac:dyDescent="0.25">
      <c r="A5578" s="2">
        <v>44312.433333333334</v>
      </c>
      <c r="B5578" t="s">
        <v>165</v>
      </c>
      <c r="D5578" t="s">
        <v>848</v>
      </c>
    </row>
    <row r="5579" spans="1:4" x14ac:dyDescent="0.25">
      <c r="A5579" s="2">
        <v>44312.434027777781</v>
      </c>
      <c r="B5579" t="s">
        <v>1456</v>
      </c>
      <c r="C5579" t="s">
        <v>6671</v>
      </c>
    </row>
    <row r="5580" spans="1:4" x14ac:dyDescent="0.25">
      <c r="A5580" s="2">
        <v>44312.434027777781</v>
      </c>
      <c r="B5580" t="s">
        <v>1456</v>
      </c>
      <c r="C5580" t="s">
        <v>1249</v>
      </c>
    </row>
    <row r="5581" spans="1:4" x14ac:dyDescent="0.25">
      <c r="A5581" s="2">
        <v>44312.434027777781</v>
      </c>
      <c r="B5581" t="s">
        <v>1456</v>
      </c>
      <c r="C5581" t="s">
        <v>6672</v>
      </c>
    </row>
    <row r="5582" spans="1:4" x14ac:dyDescent="0.25">
      <c r="A5582" s="2">
        <v>44312.434027777781</v>
      </c>
      <c r="B5582" t="s">
        <v>1456</v>
      </c>
      <c r="C5582" t="s">
        <v>6673</v>
      </c>
    </row>
    <row r="5583" spans="1:4" x14ac:dyDescent="0.25">
      <c r="A5583" s="2">
        <v>44312.434027777781</v>
      </c>
      <c r="B5583" t="s">
        <v>1456</v>
      </c>
      <c r="C5583" t="s">
        <v>6673</v>
      </c>
    </row>
    <row r="5584" spans="1:4" x14ac:dyDescent="0.25">
      <c r="A5584" s="2">
        <v>44312.434027777781</v>
      </c>
      <c r="B5584" t="s">
        <v>165</v>
      </c>
      <c r="C5584" t="s">
        <v>6762</v>
      </c>
    </row>
    <row r="5585" spans="1:4" x14ac:dyDescent="0.25">
      <c r="A5585" s="2">
        <v>44312.434027777781</v>
      </c>
      <c r="B5585" t="s">
        <v>165</v>
      </c>
      <c r="C5585" t="s">
        <v>6763</v>
      </c>
    </row>
    <row r="5586" spans="1:4" x14ac:dyDescent="0.25">
      <c r="A5586" s="2">
        <v>44312.434027777781</v>
      </c>
      <c r="B5586" t="s">
        <v>165</v>
      </c>
      <c r="C5586" t="s">
        <v>1538</v>
      </c>
    </row>
    <row r="5587" spans="1:4" x14ac:dyDescent="0.25">
      <c r="A5587" s="2">
        <v>44312.434027777781</v>
      </c>
      <c r="B5587" t="s">
        <v>165</v>
      </c>
      <c r="C5587" t="s">
        <v>6764</v>
      </c>
    </row>
    <row r="5588" spans="1:4" x14ac:dyDescent="0.25">
      <c r="A5588" s="2">
        <v>44312.434027777781</v>
      </c>
      <c r="B5588" t="s">
        <v>1456</v>
      </c>
      <c r="D5588" t="s">
        <v>1849</v>
      </c>
    </row>
    <row r="5589" spans="1:4" x14ac:dyDescent="0.25">
      <c r="A5589" s="2">
        <v>44312.434027777781</v>
      </c>
      <c r="B5589" t="s">
        <v>1456</v>
      </c>
      <c r="D5589" t="s">
        <v>1861</v>
      </c>
    </row>
    <row r="5590" spans="1:4" x14ac:dyDescent="0.25">
      <c r="A5590" s="2">
        <v>44312.434027777781</v>
      </c>
      <c r="B5590" t="s">
        <v>1456</v>
      </c>
      <c r="D5590" t="s">
        <v>1873</v>
      </c>
    </row>
    <row r="5591" spans="1:4" x14ac:dyDescent="0.25">
      <c r="A5591" s="2">
        <v>44312.434027777781</v>
      </c>
      <c r="B5591" t="s">
        <v>1456</v>
      </c>
      <c r="D5591" t="s">
        <v>1852</v>
      </c>
    </row>
    <row r="5592" spans="1:4" x14ac:dyDescent="0.25">
      <c r="A5592" s="2">
        <v>44312.434027777781</v>
      </c>
      <c r="B5592" t="s">
        <v>1456</v>
      </c>
      <c r="D5592" t="s">
        <v>844</v>
      </c>
    </row>
    <row r="5593" spans="1:4" x14ac:dyDescent="0.25">
      <c r="A5593" s="2">
        <v>44312.434027777781</v>
      </c>
      <c r="B5593" t="s">
        <v>165</v>
      </c>
      <c r="D5593" t="s">
        <v>853</v>
      </c>
    </row>
    <row r="5594" spans="1:4" x14ac:dyDescent="0.25">
      <c r="A5594" s="2">
        <v>44312.434027777781</v>
      </c>
      <c r="B5594" t="s">
        <v>165</v>
      </c>
      <c r="D5594" t="s">
        <v>828</v>
      </c>
    </row>
    <row r="5595" spans="1:4" x14ac:dyDescent="0.25">
      <c r="A5595" s="2">
        <v>44312.434027777781</v>
      </c>
      <c r="B5595" t="s">
        <v>165</v>
      </c>
      <c r="D5595" t="s">
        <v>917</v>
      </c>
    </row>
    <row r="5596" spans="1:4" x14ac:dyDescent="0.25">
      <c r="A5596" s="2">
        <v>44312.434027777781</v>
      </c>
      <c r="B5596" t="s">
        <v>165</v>
      </c>
      <c r="D5596" t="s">
        <v>1875</v>
      </c>
    </row>
    <row r="5597" spans="1:4" x14ac:dyDescent="0.25">
      <c r="A5597" s="2">
        <v>44312.43472222222</v>
      </c>
      <c r="B5597" t="s">
        <v>1456</v>
      </c>
      <c r="C5597" t="s">
        <v>6673</v>
      </c>
    </row>
    <row r="5598" spans="1:4" x14ac:dyDescent="0.25">
      <c r="A5598" s="2">
        <v>44312.43472222222</v>
      </c>
      <c r="B5598" t="s">
        <v>165</v>
      </c>
      <c r="C5598" t="s">
        <v>6765</v>
      </c>
    </row>
    <row r="5599" spans="1:4" x14ac:dyDescent="0.25">
      <c r="A5599" s="2">
        <v>44312.43472222222</v>
      </c>
      <c r="B5599" t="s">
        <v>1456</v>
      </c>
      <c r="D5599" t="s">
        <v>845</v>
      </c>
    </row>
    <row r="5600" spans="1:4" x14ac:dyDescent="0.25">
      <c r="A5600" s="2">
        <v>44312.43472222222</v>
      </c>
      <c r="B5600" t="s">
        <v>165</v>
      </c>
      <c r="D5600" t="s">
        <v>915</v>
      </c>
    </row>
    <row r="5601" spans="1:4" x14ac:dyDescent="0.25">
      <c r="A5601" s="2">
        <v>44312.459027777775</v>
      </c>
      <c r="B5601" t="s">
        <v>164</v>
      </c>
      <c r="C5601" t="s">
        <v>1249</v>
      </c>
    </row>
    <row r="5602" spans="1:4" x14ac:dyDescent="0.25">
      <c r="A5602" s="2">
        <v>44312.459027777775</v>
      </c>
      <c r="B5602" t="s">
        <v>164</v>
      </c>
      <c r="D5602" t="s">
        <v>1860</v>
      </c>
    </row>
    <row r="5603" spans="1:4" x14ac:dyDescent="0.25">
      <c r="A5603" s="2">
        <v>44312.459722222222</v>
      </c>
      <c r="B5603" t="s">
        <v>164</v>
      </c>
      <c r="C5603" t="s">
        <v>8708</v>
      </c>
    </row>
    <row r="5604" spans="1:4" x14ac:dyDescent="0.25">
      <c r="A5604" s="2">
        <v>44312.459722222222</v>
      </c>
      <c r="B5604" t="s">
        <v>164</v>
      </c>
      <c r="C5604" t="s">
        <v>8709</v>
      </c>
    </row>
    <row r="5605" spans="1:4" x14ac:dyDescent="0.25">
      <c r="A5605" s="2">
        <v>44312.459722222222</v>
      </c>
      <c r="B5605" t="s">
        <v>164</v>
      </c>
      <c r="C5605" t="s">
        <v>1249</v>
      </c>
    </row>
    <row r="5606" spans="1:4" x14ac:dyDescent="0.25">
      <c r="A5606" s="2">
        <v>44312.459722222222</v>
      </c>
      <c r="B5606" t="s">
        <v>164</v>
      </c>
      <c r="D5606" t="s">
        <v>1849</v>
      </c>
    </row>
    <row r="5607" spans="1:4" x14ac:dyDescent="0.25">
      <c r="A5607" s="2">
        <v>44312.459722222222</v>
      </c>
      <c r="B5607" t="s">
        <v>164</v>
      </c>
      <c r="D5607" t="s">
        <v>1888</v>
      </c>
    </row>
    <row r="5608" spans="1:4" x14ac:dyDescent="0.25">
      <c r="A5608" s="2">
        <v>44312.459722222222</v>
      </c>
      <c r="B5608" t="s">
        <v>164</v>
      </c>
      <c r="D5608" t="s">
        <v>1902</v>
      </c>
    </row>
    <row r="5609" spans="1:4" x14ac:dyDescent="0.25">
      <c r="A5609" s="2">
        <v>44312.460416666669</v>
      </c>
      <c r="B5609" t="s">
        <v>164</v>
      </c>
      <c r="C5609" t="s">
        <v>194</v>
      </c>
    </row>
    <row r="5610" spans="1:4" x14ac:dyDescent="0.25">
      <c r="A5610" s="2">
        <v>44312.460416666669</v>
      </c>
      <c r="B5610" t="s">
        <v>164</v>
      </c>
      <c r="D5610" t="s">
        <v>902</v>
      </c>
    </row>
    <row r="5611" spans="1:4" x14ac:dyDescent="0.25">
      <c r="A5611" s="2">
        <v>44312.461111111108</v>
      </c>
      <c r="B5611" t="s">
        <v>164</v>
      </c>
      <c r="C5611" t="s">
        <v>6461</v>
      </c>
    </row>
    <row r="5612" spans="1:4" x14ac:dyDescent="0.25">
      <c r="A5612" s="2">
        <v>44312.461111111108</v>
      </c>
      <c r="B5612" t="s">
        <v>164</v>
      </c>
      <c r="C5612" t="s">
        <v>8710</v>
      </c>
    </row>
    <row r="5613" spans="1:4" x14ac:dyDescent="0.25">
      <c r="A5613" s="2">
        <v>44312.461111111108</v>
      </c>
      <c r="B5613" t="s">
        <v>164</v>
      </c>
      <c r="C5613" t="s">
        <v>8711</v>
      </c>
    </row>
    <row r="5614" spans="1:4" x14ac:dyDescent="0.25">
      <c r="A5614" s="2">
        <v>44312.461111111108</v>
      </c>
      <c r="B5614" t="s">
        <v>164</v>
      </c>
      <c r="C5614" t="s">
        <v>1249</v>
      </c>
    </row>
    <row r="5615" spans="1:4" x14ac:dyDescent="0.25">
      <c r="A5615" s="2">
        <v>44312.461111111108</v>
      </c>
      <c r="B5615" t="s">
        <v>164</v>
      </c>
      <c r="C5615" t="s">
        <v>8712</v>
      </c>
    </row>
    <row r="5616" spans="1:4" x14ac:dyDescent="0.25">
      <c r="A5616" s="2">
        <v>44312.461111111108</v>
      </c>
      <c r="B5616" t="s">
        <v>164</v>
      </c>
      <c r="C5616" t="s">
        <v>8713</v>
      </c>
    </row>
    <row r="5617" spans="1:4" x14ac:dyDescent="0.25">
      <c r="A5617" s="2">
        <v>44312.461111111108</v>
      </c>
      <c r="B5617" t="s">
        <v>164</v>
      </c>
      <c r="D5617" t="s">
        <v>1860</v>
      </c>
    </row>
    <row r="5618" spans="1:4" x14ac:dyDescent="0.25">
      <c r="A5618" s="2">
        <v>44312.461111111108</v>
      </c>
      <c r="B5618" t="s">
        <v>164</v>
      </c>
      <c r="D5618" t="s">
        <v>842</v>
      </c>
    </row>
    <row r="5619" spans="1:4" x14ac:dyDescent="0.25">
      <c r="A5619" s="2">
        <v>44312.461111111108</v>
      </c>
      <c r="B5619" t="s">
        <v>164</v>
      </c>
      <c r="D5619" t="s">
        <v>844</v>
      </c>
    </row>
    <row r="5620" spans="1:4" x14ac:dyDescent="0.25">
      <c r="A5620" s="2">
        <v>44312.461111111108</v>
      </c>
      <c r="B5620" t="s">
        <v>164</v>
      </c>
      <c r="D5620" t="s">
        <v>976</v>
      </c>
    </row>
    <row r="5621" spans="1:4" x14ac:dyDescent="0.25">
      <c r="A5621" s="2">
        <v>44312.461111111108</v>
      </c>
      <c r="B5621" t="s">
        <v>164</v>
      </c>
      <c r="D5621" t="s">
        <v>827</v>
      </c>
    </row>
    <row r="5622" spans="1:4" x14ac:dyDescent="0.25">
      <c r="A5622" s="2">
        <v>44312.461111111108</v>
      </c>
      <c r="B5622" t="s">
        <v>164</v>
      </c>
      <c r="D5622" t="s">
        <v>852</v>
      </c>
    </row>
    <row r="5623" spans="1:4" x14ac:dyDescent="0.25">
      <c r="A5623" s="2">
        <v>44312.461805555555</v>
      </c>
      <c r="B5623" t="s">
        <v>164</v>
      </c>
      <c r="C5623" t="s">
        <v>6462</v>
      </c>
    </row>
    <row r="5624" spans="1:4" x14ac:dyDescent="0.25">
      <c r="A5624" s="2">
        <v>44312.461805555555</v>
      </c>
      <c r="B5624" t="s">
        <v>164</v>
      </c>
      <c r="C5624" t="s">
        <v>116</v>
      </c>
    </row>
    <row r="5625" spans="1:4" x14ac:dyDescent="0.25">
      <c r="A5625" s="2">
        <v>44312.461805555555</v>
      </c>
      <c r="B5625" t="s">
        <v>162</v>
      </c>
      <c r="C5625" t="s">
        <v>1249</v>
      </c>
    </row>
    <row r="5626" spans="1:4" x14ac:dyDescent="0.25">
      <c r="A5626" s="2">
        <v>44312.461805555555</v>
      </c>
      <c r="B5626" t="s">
        <v>164</v>
      </c>
      <c r="D5626" t="s">
        <v>1849</v>
      </c>
    </row>
    <row r="5627" spans="1:4" x14ac:dyDescent="0.25">
      <c r="A5627" s="2">
        <v>44312.461805555555</v>
      </c>
      <c r="B5627" t="s">
        <v>164</v>
      </c>
      <c r="D5627" t="s">
        <v>973</v>
      </c>
    </row>
    <row r="5628" spans="1:4" x14ac:dyDescent="0.25">
      <c r="A5628" s="2">
        <v>44312.461805555555</v>
      </c>
      <c r="B5628" t="s">
        <v>162</v>
      </c>
      <c r="D5628" t="s">
        <v>1847</v>
      </c>
    </row>
    <row r="5629" spans="1:4" x14ac:dyDescent="0.25">
      <c r="A5629" s="2">
        <v>44312.462500000001</v>
      </c>
      <c r="B5629" t="s">
        <v>164</v>
      </c>
      <c r="C5629" t="s">
        <v>6463</v>
      </c>
    </row>
    <row r="5630" spans="1:4" x14ac:dyDescent="0.25">
      <c r="A5630" s="2">
        <v>44312.462500000001</v>
      </c>
      <c r="B5630" t="s">
        <v>164</v>
      </c>
      <c r="C5630" t="s">
        <v>6464</v>
      </c>
    </row>
    <row r="5631" spans="1:4" x14ac:dyDescent="0.25">
      <c r="A5631" s="2">
        <v>44312.462500000001</v>
      </c>
      <c r="B5631" t="s">
        <v>164</v>
      </c>
      <c r="C5631" t="s">
        <v>8714</v>
      </c>
    </row>
    <row r="5632" spans="1:4" x14ac:dyDescent="0.25">
      <c r="A5632" s="2">
        <v>44312.462500000001</v>
      </c>
      <c r="B5632" t="s">
        <v>162</v>
      </c>
      <c r="C5632" t="s">
        <v>1249</v>
      </c>
    </row>
    <row r="5633" spans="1:4" x14ac:dyDescent="0.25">
      <c r="A5633" s="2">
        <v>44312.462500000001</v>
      </c>
      <c r="B5633" t="s">
        <v>162</v>
      </c>
      <c r="C5633" t="s">
        <v>7633</v>
      </c>
    </row>
    <row r="5634" spans="1:4" x14ac:dyDescent="0.25">
      <c r="A5634" s="2">
        <v>44312.462500000001</v>
      </c>
      <c r="B5634" t="s">
        <v>173</v>
      </c>
      <c r="C5634" t="s">
        <v>9151</v>
      </c>
    </row>
    <row r="5635" spans="1:4" x14ac:dyDescent="0.25">
      <c r="A5635" s="2">
        <v>44312.462500000001</v>
      </c>
      <c r="B5635" t="s">
        <v>173</v>
      </c>
      <c r="C5635" t="s">
        <v>1249</v>
      </c>
    </row>
    <row r="5636" spans="1:4" x14ac:dyDescent="0.25">
      <c r="A5636" s="2">
        <v>44312.462500000001</v>
      </c>
      <c r="B5636" t="s">
        <v>164</v>
      </c>
      <c r="D5636" t="s">
        <v>1861</v>
      </c>
    </row>
    <row r="5637" spans="1:4" x14ac:dyDescent="0.25">
      <c r="A5637" s="2">
        <v>44312.462500000001</v>
      </c>
      <c r="B5637" t="s">
        <v>164</v>
      </c>
      <c r="D5637" t="s">
        <v>1862</v>
      </c>
    </row>
    <row r="5638" spans="1:4" x14ac:dyDescent="0.25">
      <c r="A5638" s="2">
        <v>44312.462500000001</v>
      </c>
      <c r="B5638" t="s">
        <v>164</v>
      </c>
      <c r="D5638" t="s">
        <v>854</v>
      </c>
    </row>
    <row r="5639" spans="1:4" x14ac:dyDescent="0.25">
      <c r="A5639" s="2">
        <v>44312.462500000001</v>
      </c>
      <c r="B5639" t="s">
        <v>162</v>
      </c>
      <c r="D5639" t="s">
        <v>1848</v>
      </c>
    </row>
    <row r="5640" spans="1:4" x14ac:dyDescent="0.25">
      <c r="A5640" s="2">
        <v>44312.462500000001</v>
      </c>
      <c r="B5640" t="s">
        <v>162</v>
      </c>
      <c r="D5640" t="s">
        <v>1849</v>
      </c>
    </row>
    <row r="5641" spans="1:4" x14ac:dyDescent="0.25">
      <c r="A5641" s="2">
        <v>44312.462500000001</v>
      </c>
      <c r="B5641" t="s">
        <v>173</v>
      </c>
      <c r="D5641" t="s">
        <v>1910</v>
      </c>
    </row>
    <row r="5642" spans="1:4" x14ac:dyDescent="0.25">
      <c r="A5642" s="2">
        <v>44312.462500000001</v>
      </c>
      <c r="B5642" t="s">
        <v>173</v>
      </c>
      <c r="D5642" t="s">
        <v>1848</v>
      </c>
    </row>
    <row r="5643" spans="1:4" x14ac:dyDescent="0.25">
      <c r="A5643" s="2">
        <v>44312.463194444441</v>
      </c>
      <c r="B5643" t="s">
        <v>164</v>
      </c>
      <c r="C5643" t="s">
        <v>6465</v>
      </c>
    </row>
    <row r="5644" spans="1:4" x14ac:dyDescent="0.25">
      <c r="A5644" s="2">
        <v>44312.463194444441</v>
      </c>
      <c r="B5644" t="s">
        <v>164</v>
      </c>
      <c r="C5644" t="s">
        <v>8715</v>
      </c>
    </row>
    <row r="5645" spans="1:4" x14ac:dyDescent="0.25">
      <c r="A5645" s="2">
        <v>44312.463194444441</v>
      </c>
      <c r="B5645" t="s">
        <v>164</v>
      </c>
      <c r="C5645" t="s">
        <v>8716</v>
      </c>
    </row>
    <row r="5646" spans="1:4" x14ac:dyDescent="0.25">
      <c r="A5646" s="2">
        <v>44312.463194444441</v>
      </c>
      <c r="B5646" t="s">
        <v>162</v>
      </c>
      <c r="C5646" t="s">
        <v>4216</v>
      </c>
    </row>
    <row r="5647" spans="1:4" x14ac:dyDescent="0.25">
      <c r="A5647" s="2">
        <v>44312.463194444441</v>
      </c>
      <c r="B5647" t="s">
        <v>173</v>
      </c>
      <c r="C5647" t="s">
        <v>9152</v>
      </c>
    </row>
    <row r="5648" spans="1:4" x14ac:dyDescent="0.25">
      <c r="A5648" s="2">
        <v>44312.463194444441</v>
      </c>
      <c r="B5648" t="s">
        <v>173</v>
      </c>
      <c r="C5648" t="s">
        <v>9153</v>
      </c>
    </row>
    <row r="5649" spans="1:4" x14ac:dyDescent="0.25">
      <c r="A5649" s="2">
        <v>44312.463194444441</v>
      </c>
      <c r="B5649" t="s">
        <v>173</v>
      </c>
      <c r="C5649" t="s">
        <v>1249</v>
      </c>
    </row>
    <row r="5650" spans="1:4" x14ac:dyDescent="0.25">
      <c r="A5650" s="2">
        <v>44312.463194444441</v>
      </c>
      <c r="B5650" t="s">
        <v>173</v>
      </c>
      <c r="C5650" t="s">
        <v>1249</v>
      </c>
    </row>
    <row r="5651" spans="1:4" x14ac:dyDescent="0.25">
      <c r="A5651" s="2">
        <v>44312.463194444441</v>
      </c>
      <c r="B5651" t="s">
        <v>183</v>
      </c>
      <c r="C5651" t="s">
        <v>1249</v>
      </c>
    </row>
    <row r="5652" spans="1:4" x14ac:dyDescent="0.25">
      <c r="A5652" s="2">
        <v>44312.463194444441</v>
      </c>
      <c r="B5652" t="s">
        <v>183</v>
      </c>
      <c r="C5652" t="s">
        <v>7696</v>
      </c>
    </row>
    <row r="5653" spans="1:4" x14ac:dyDescent="0.25">
      <c r="A5653" s="2">
        <v>44312.463194444441</v>
      </c>
      <c r="B5653" t="s">
        <v>183</v>
      </c>
      <c r="C5653" t="s">
        <v>9627</v>
      </c>
    </row>
    <row r="5654" spans="1:4" x14ac:dyDescent="0.25">
      <c r="A5654" s="2">
        <v>44312.463194444441</v>
      </c>
      <c r="B5654" t="s">
        <v>183</v>
      </c>
      <c r="C5654" t="s">
        <v>9628</v>
      </c>
    </row>
    <row r="5655" spans="1:4" x14ac:dyDescent="0.25">
      <c r="A5655" s="2">
        <v>44312.463194444441</v>
      </c>
      <c r="B5655" t="s">
        <v>164</v>
      </c>
      <c r="D5655" t="s">
        <v>1855</v>
      </c>
    </row>
    <row r="5656" spans="1:4" x14ac:dyDescent="0.25">
      <c r="A5656" s="2">
        <v>44312.463194444441</v>
      </c>
      <c r="B5656" t="s">
        <v>164</v>
      </c>
      <c r="D5656" t="s">
        <v>1855</v>
      </c>
    </row>
    <row r="5657" spans="1:4" x14ac:dyDescent="0.25">
      <c r="A5657" s="2">
        <v>44312.463194444441</v>
      </c>
      <c r="B5657" t="s">
        <v>164</v>
      </c>
      <c r="D5657" t="s">
        <v>1854</v>
      </c>
    </row>
    <row r="5658" spans="1:4" x14ac:dyDescent="0.25">
      <c r="A5658" s="2">
        <v>44312.463194444441</v>
      </c>
      <c r="B5658" t="s">
        <v>162</v>
      </c>
      <c r="D5658" t="s">
        <v>1850</v>
      </c>
    </row>
    <row r="5659" spans="1:4" x14ac:dyDescent="0.25">
      <c r="A5659" s="2">
        <v>44312.463194444441</v>
      </c>
      <c r="B5659" t="s">
        <v>173</v>
      </c>
      <c r="D5659" t="s">
        <v>1849</v>
      </c>
    </row>
    <row r="5660" spans="1:4" x14ac:dyDescent="0.25">
      <c r="A5660" s="2">
        <v>44312.463194444441</v>
      </c>
      <c r="B5660" t="s">
        <v>173</v>
      </c>
      <c r="D5660" t="s">
        <v>1933</v>
      </c>
    </row>
    <row r="5661" spans="1:4" x14ac:dyDescent="0.25">
      <c r="A5661" s="2">
        <v>44312.463194444441</v>
      </c>
      <c r="B5661" t="s">
        <v>173</v>
      </c>
      <c r="D5661" t="s">
        <v>1910</v>
      </c>
    </row>
    <row r="5662" spans="1:4" x14ac:dyDescent="0.25">
      <c r="A5662" s="2">
        <v>44312.463194444441</v>
      </c>
      <c r="B5662" t="s">
        <v>173</v>
      </c>
      <c r="D5662" t="s">
        <v>1848</v>
      </c>
    </row>
    <row r="5663" spans="1:4" x14ac:dyDescent="0.25">
      <c r="A5663" s="2">
        <v>44312.463194444441</v>
      </c>
      <c r="B5663" t="s">
        <v>183</v>
      </c>
      <c r="D5663" t="s">
        <v>1896</v>
      </c>
    </row>
    <row r="5664" spans="1:4" x14ac:dyDescent="0.25">
      <c r="A5664" s="2">
        <v>44312.463194444441</v>
      </c>
      <c r="B5664" t="s">
        <v>183</v>
      </c>
      <c r="D5664" t="s">
        <v>1848</v>
      </c>
    </row>
    <row r="5665" spans="1:4" x14ac:dyDescent="0.25">
      <c r="A5665" s="2">
        <v>44312.463194444441</v>
      </c>
      <c r="B5665" t="s">
        <v>183</v>
      </c>
      <c r="D5665" t="s">
        <v>1849</v>
      </c>
    </row>
    <row r="5666" spans="1:4" x14ac:dyDescent="0.25">
      <c r="A5666" s="2">
        <v>44312.463194444441</v>
      </c>
      <c r="B5666" t="s">
        <v>183</v>
      </c>
      <c r="D5666" t="s">
        <v>1850</v>
      </c>
    </row>
    <row r="5667" spans="1:4" x14ac:dyDescent="0.25">
      <c r="A5667" s="2">
        <v>44312.463888888888</v>
      </c>
      <c r="B5667" t="s">
        <v>164</v>
      </c>
      <c r="C5667" t="s">
        <v>6466</v>
      </c>
    </row>
    <row r="5668" spans="1:4" x14ac:dyDescent="0.25">
      <c r="A5668" s="2">
        <v>44312.463888888888</v>
      </c>
      <c r="B5668" t="s">
        <v>164</v>
      </c>
      <c r="C5668" t="s">
        <v>6467</v>
      </c>
    </row>
    <row r="5669" spans="1:4" x14ac:dyDescent="0.25">
      <c r="A5669" s="2">
        <v>44312.463888888888</v>
      </c>
      <c r="B5669" t="s">
        <v>164</v>
      </c>
      <c r="C5669" t="s">
        <v>1249</v>
      </c>
    </row>
    <row r="5670" spans="1:4" x14ac:dyDescent="0.25">
      <c r="A5670" s="2">
        <v>44312.463888888888</v>
      </c>
      <c r="B5670" t="s">
        <v>164</v>
      </c>
      <c r="C5670" t="s">
        <v>4216</v>
      </c>
    </row>
    <row r="5671" spans="1:4" x14ac:dyDescent="0.25">
      <c r="A5671" s="2">
        <v>44312.463888888888</v>
      </c>
      <c r="B5671" t="s">
        <v>164</v>
      </c>
      <c r="C5671" t="s">
        <v>8717</v>
      </c>
    </row>
    <row r="5672" spans="1:4" x14ac:dyDescent="0.25">
      <c r="A5672" s="2">
        <v>44312.463888888888</v>
      </c>
      <c r="B5672" t="s">
        <v>164</v>
      </c>
      <c r="C5672" t="s">
        <v>8718</v>
      </c>
    </row>
    <row r="5673" spans="1:4" x14ac:dyDescent="0.25">
      <c r="A5673" s="2">
        <v>44312.463888888888</v>
      </c>
      <c r="B5673" t="s">
        <v>162</v>
      </c>
      <c r="C5673" t="s">
        <v>4216</v>
      </c>
    </row>
    <row r="5674" spans="1:4" x14ac:dyDescent="0.25">
      <c r="A5674" s="2">
        <v>44312.463888888888</v>
      </c>
      <c r="B5674" t="s">
        <v>162</v>
      </c>
      <c r="C5674" t="s">
        <v>7631</v>
      </c>
    </row>
    <row r="5675" spans="1:4" x14ac:dyDescent="0.25">
      <c r="A5675" s="2">
        <v>44312.463888888888</v>
      </c>
      <c r="B5675" t="s">
        <v>173</v>
      </c>
      <c r="C5675" t="s">
        <v>9154</v>
      </c>
    </row>
    <row r="5676" spans="1:4" x14ac:dyDescent="0.25">
      <c r="A5676" s="2">
        <v>44312.463888888888</v>
      </c>
      <c r="B5676" t="s">
        <v>173</v>
      </c>
      <c r="C5676" t="s">
        <v>9508</v>
      </c>
    </row>
    <row r="5677" spans="1:4" x14ac:dyDescent="0.25">
      <c r="A5677" s="2">
        <v>44312.463888888888</v>
      </c>
      <c r="B5677" t="s">
        <v>173</v>
      </c>
      <c r="C5677" t="s">
        <v>6380</v>
      </c>
    </row>
    <row r="5678" spans="1:4" x14ac:dyDescent="0.25">
      <c r="A5678" s="2">
        <v>44312.463888888888</v>
      </c>
      <c r="B5678" t="s">
        <v>164</v>
      </c>
      <c r="D5678" t="s">
        <v>899</v>
      </c>
    </row>
    <row r="5679" spans="1:4" x14ac:dyDescent="0.25">
      <c r="A5679" s="2">
        <v>44312.463888888888</v>
      </c>
      <c r="B5679" t="s">
        <v>164</v>
      </c>
      <c r="D5679" t="s">
        <v>855</v>
      </c>
    </row>
    <row r="5680" spans="1:4" x14ac:dyDescent="0.25">
      <c r="A5680" s="2">
        <v>44312.463888888888</v>
      </c>
      <c r="B5680" t="s">
        <v>164</v>
      </c>
      <c r="D5680" t="s">
        <v>1860</v>
      </c>
    </row>
    <row r="5681" spans="1:4" x14ac:dyDescent="0.25">
      <c r="A5681" s="2">
        <v>44312.463888888888</v>
      </c>
      <c r="B5681" t="s">
        <v>164</v>
      </c>
      <c r="D5681" t="s">
        <v>1848</v>
      </c>
    </row>
    <row r="5682" spans="1:4" x14ac:dyDescent="0.25">
      <c r="A5682" s="2">
        <v>44312.463888888888</v>
      </c>
      <c r="B5682" t="s">
        <v>164</v>
      </c>
      <c r="D5682" t="s">
        <v>1853</v>
      </c>
    </row>
    <row r="5683" spans="1:4" x14ac:dyDescent="0.25">
      <c r="A5683" s="2">
        <v>44312.463888888888</v>
      </c>
      <c r="B5683" t="s">
        <v>164</v>
      </c>
      <c r="D5683" t="s">
        <v>1008</v>
      </c>
    </row>
    <row r="5684" spans="1:4" x14ac:dyDescent="0.25">
      <c r="A5684" s="2">
        <v>44312.463888888888</v>
      </c>
      <c r="B5684" t="s">
        <v>162</v>
      </c>
      <c r="D5684" t="s">
        <v>1851</v>
      </c>
    </row>
    <row r="5685" spans="1:4" x14ac:dyDescent="0.25">
      <c r="A5685" s="2">
        <v>44312.463888888888</v>
      </c>
      <c r="B5685" t="s">
        <v>162</v>
      </c>
      <c r="D5685" t="s">
        <v>958</v>
      </c>
    </row>
    <row r="5686" spans="1:4" x14ac:dyDescent="0.25">
      <c r="A5686" s="2">
        <v>44312.463888888888</v>
      </c>
      <c r="B5686" t="s">
        <v>173</v>
      </c>
      <c r="D5686" t="s">
        <v>1852</v>
      </c>
    </row>
    <row r="5687" spans="1:4" x14ac:dyDescent="0.25">
      <c r="A5687" s="2">
        <v>44312.463888888888</v>
      </c>
      <c r="B5687" t="s">
        <v>173</v>
      </c>
      <c r="D5687" t="s">
        <v>1849</v>
      </c>
    </row>
    <row r="5688" spans="1:4" x14ac:dyDescent="0.25">
      <c r="A5688" s="2">
        <v>44312.463888888888</v>
      </c>
      <c r="B5688" t="s">
        <v>173</v>
      </c>
      <c r="D5688" t="s">
        <v>1850</v>
      </c>
    </row>
    <row r="5689" spans="1:4" x14ac:dyDescent="0.25">
      <c r="A5689" s="2">
        <v>44312.464583333334</v>
      </c>
      <c r="B5689" t="s">
        <v>164</v>
      </c>
      <c r="C5689" t="s">
        <v>6468</v>
      </c>
    </row>
    <row r="5690" spans="1:4" x14ac:dyDescent="0.25">
      <c r="A5690" s="2">
        <v>44312.464583333334</v>
      </c>
      <c r="B5690" t="s">
        <v>164</v>
      </c>
      <c r="C5690" t="s">
        <v>6469</v>
      </c>
    </row>
    <row r="5691" spans="1:4" x14ac:dyDescent="0.25">
      <c r="A5691" s="2">
        <v>44312.464583333334</v>
      </c>
      <c r="B5691" t="s">
        <v>164</v>
      </c>
      <c r="C5691" t="s">
        <v>7314</v>
      </c>
    </row>
    <row r="5692" spans="1:4" x14ac:dyDescent="0.25">
      <c r="A5692" s="2">
        <v>44312.464583333334</v>
      </c>
      <c r="B5692" t="s">
        <v>183</v>
      </c>
      <c r="C5692" t="s">
        <v>7361</v>
      </c>
    </row>
    <row r="5693" spans="1:4" x14ac:dyDescent="0.25">
      <c r="A5693" s="2">
        <v>44312.464583333334</v>
      </c>
      <c r="B5693" t="s">
        <v>164</v>
      </c>
      <c r="C5693" t="s">
        <v>8719</v>
      </c>
    </row>
    <row r="5694" spans="1:4" x14ac:dyDescent="0.25">
      <c r="A5694" s="2">
        <v>44312.464583333334</v>
      </c>
      <c r="B5694" t="s">
        <v>164</v>
      </c>
      <c r="C5694" t="s">
        <v>8720</v>
      </c>
    </row>
    <row r="5695" spans="1:4" x14ac:dyDescent="0.25">
      <c r="A5695" s="2">
        <v>44312.464583333334</v>
      </c>
      <c r="B5695" t="s">
        <v>164</v>
      </c>
      <c r="C5695" t="s">
        <v>8721</v>
      </c>
    </row>
    <row r="5696" spans="1:4" x14ac:dyDescent="0.25">
      <c r="A5696" s="2">
        <v>44312.464583333334</v>
      </c>
      <c r="B5696" t="s">
        <v>162</v>
      </c>
      <c r="C5696" t="s">
        <v>8926</v>
      </c>
    </row>
    <row r="5697" spans="1:4" x14ac:dyDescent="0.25">
      <c r="A5697" s="2">
        <v>44312.464583333334</v>
      </c>
      <c r="B5697" t="s">
        <v>167</v>
      </c>
      <c r="C5697" t="s">
        <v>1249</v>
      </c>
    </row>
    <row r="5698" spans="1:4" x14ac:dyDescent="0.25">
      <c r="A5698" s="2">
        <v>44312.464583333334</v>
      </c>
      <c r="B5698" t="s">
        <v>167</v>
      </c>
      <c r="C5698" t="s">
        <v>1249</v>
      </c>
    </row>
    <row r="5699" spans="1:4" x14ac:dyDescent="0.25">
      <c r="A5699" s="2">
        <v>44312.464583333334</v>
      </c>
      <c r="B5699" t="s">
        <v>173</v>
      </c>
      <c r="C5699" t="s">
        <v>9509</v>
      </c>
    </row>
    <row r="5700" spans="1:4" x14ac:dyDescent="0.25">
      <c r="A5700" s="2">
        <v>44312.464583333334</v>
      </c>
      <c r="B5700" t="s">
        <v>164</v>
      </c>
      <c r="D5700" t="s">
        <v>995</v>
      </c>
    </row>
    <row r="5701" spans="1:4" x14ac:dyDescent="0.25">
      <c r="A5701" s="2">
        <v>44312.464583333334</v>
      </c>
      <c r="B5701" t="s">
        <v>164</v>
      </c>
      <c r="D5701" t="s">
        <v>913</v>
      </c>
    </row>
    <row r="5702" spans="1:4" x14ac:dyDescent="0.25">
      <c r="A5702" s="2">
        <v>44312.464583333334</v>
      </c>
      <c r="B5702" t="s">
        <v>164</v>
      </c>
      <c r="D5702" t="s">
        <v>1849</v>
      </c>
    </row>
    <row r="5703" spans="1:4" x14ac:dyDescent="0.25">
      <c r="A5703" s="2">
        <v>44312.464583333334</v>
      </c>
      <c r="B5703" t="s">
        <v>183</v>
      </c>
      <c r="D5703" t="s">
        <v>1896</v>
      </c>
    </row>
    <row r="5704" spans="1:4" x14ac:dyDescent="0.25">
      <c r="A5704" s="2">
        <v>44312.464583333334</v>
      </c>
      <c r="B5704" t="s">
        <v>164</v>
      </c>
      <c r="D5704" t="s">
        <v>825</v>
      </c>
    </row>
    <row r="5705" spans="1:4" x14ac:dyDescent="0.25">
      <c r="A5705" s="2">
        <v>44312.464583333334</v>
      </c>
      <c r="B5705" t="s">
        <v>164</v>
      </c>
      <c r="D5705" t="s">
        <v>853</v>
      </c>
    </row>
    <row r="5706" spans="1:4" x14ac:dyDescent="0.25">
      <c r="A5706" s="2">
        <v>44312.464583333334</v>
      </c>
      <c r="B5706" t="s">
        <v>164</v>
      </c>
      <c r="D5706" t="s">
        <v>856</v>
      </c>
    </row>
    <row r="5707" spans="1:4" x14ac:dyDescent="0.25">
      <c r="A5707" s="2">
        <v>44312.464583333334</v>
      </c>
      <c r="B5707" t="s">
        <v>162</v>
      </c>
      <c r="D5707" t="s">
        <v>899</v>
      </c>
    </row>
    <row r="5708" spans="1:4" x14ac:dyDescent="0.25">
      <c r="A5708" s="2">
        <v>44312.464583333334</v>
      </c>
      <c r="B5708" t="s">
        <v>167</v>
      </c>
      <c r="D5708" t="s">
        <v>1916</v>
      </c>
    </row>
    <row r="5709" spans="1:4" x14ac:dyDescent="0.25">
      <c r="A5709" s="2">
        <v>44312.464583333334</v>
      </c>
      <c r="B5709" t="s">
        <v>167</v>
      </c>
      <c r="D5709" t="s">
        <v>1848</v>
      </c>
    </row>
    <row r="5710" spans="1:4" x14ac:dyDescent="0.25">
      <c r="A5710" s="2">
        <v>44312.464583333334</v>
      </c>
      <c r="B5710" t="s">
        <v>173</v>
      </c>
      <c r="D5710" t="s">
        <v>1919</v>
      </c>
    </row>
    <row r="5711" spans="1:4" x14ac:dyDescent="0.25">
      <c r="A5711" s="2">
        <v>44312.465277777781</v>
      </c>
      <c r="B5711" t="s">
        <v>164</v>
      </c>
      <c r="C5711" t="s">
        <v>6470</v>
      </c>
    </row>
    <row r="5712" spans="1:4" x14ac:dyDescent="0.25">
      <c r="A5712" s="2">
        <v>44312.465277777781</v>
      </c>
      <c r="B5712" t="s">
        <v>164</v>
      </c>
      <c r="C5712" t="s">
        <v>6471</v>
      </c>
    </row>
    <row r="5713" spans="1:4" x14ac:dyDescent="0.25">
      <c r="A5713" s="2">
        <v>44312.465277777781</v>
      </c>
      <c r="B5713" t="s">
        <v>165</v>
      </c>
      <c r="C5713" t="s">
        <v>1249</v>
      </c>
    </row>
    <row r="5714" spans="1:4" x14ac:dyDescent="0.25">
      <c r="A5714" s="2">
        <v>44312.465277777781</v>
      </c>
      <c r="B5714" t="s">
        <v>165</v>
      </c>
      <c r="C5714" t="s">
        <v>1249</v>
      </c>
    </row>
    <row r="5715" spans="1:4" x14ac:dyDescent="0.25">
      <c r="A5715" s="2">
        <v>44312.465277777781</v>
      </c>
      <c r="B5715" t="s">
        <v>165</v>
      </c>
      <c r="C5715" t="s">
        <v>7198</v>
      </c>
    </row>
    <row r="5716" spans="1:4" x14ac:dyDescent="0.25">
      <c r="A5716" s="2">
        <v>44312.465277777781</v>
      </c>
      <c r="B5716" t="s">
        <v>165</v>
      </c>
      <c r="C5716" t="s">
        <v>194</v>
      </c>
    </row>
    <row r="5717" spans="1:4" x14ac:dyDescent="0.25">
      <c r="A5717" s="2">
        <v>44312.465277777781</v>
      </c>
      <c r="B5717" t="s">
        <v>164</v>
      </c>
      <c r="C5717" t="s">
        <v>4216</v>
      </c>
    </row>
    <row r="5718" spans="1:4" x14ac:dyDescent="0.25">
      <c r="A5718" s="2">
        <v>44312.465277777781</v>
      </c>
      <c r="B5718" t="s">
        <v>164</v>
      </c>
      <c r="C5718" t="s">
        <v>7315</v>
      </c>
    </row>
    <row r="5719" spans="1:4" x14ac:dyDescent="0.25">
      <c r="A5719" s="2">
        <v>44312.465277777781</v>
      </c>
      <c r="B5719" t="s">
        <v>164</v>
      </c>
      <c r="C5719" t="s">
        <v>4216</v>
      </c>
    </row>
    <row r="5720" spans="1:4" x14ac:dyDescent="0.25">
      <c r="A5720" s="2">
        <v>44312.465277777781</v>
      </c>
      <c r="B5720" t="s">
        <v>164</v>
      </c>
      <c r="C5720" t="s">
        <v>7457</v>
      </c>
    </row>
    <row r="5721" spans="1:4" x14ac:dyDescent="0.25">
      <c r="A5721" s="2">
        <v>44312.465277777781</v>
      </c>
      <c r="B5721" t="s">
        <v>162</v>
      </c>
      <c r="C5721" t="s">
        <v>8927</v>
      </c>
    </row>
    <row r="5722" spans="1:4" x14ac:dyDescent="0.25">
      <c r="A5722" s="2">
        <v>44312.465277777781</v>
      </c>
      <c r="B5722" t="s">
        <v>162</v>
      </c>
      <c r="C5722" t="s">
        <v>4216</v>
      </c>
    </row>
    <row r="5723" spans="1:4" x14ac:dyDescent="0.25">
      <c r="A5723" s="2">
        <v>44312.465277777781</v>
      </c>
      <c r="B5723" t="s">
        <v>162</v>
      </c>
      <c r="C5723" t="s">
        <v>8928</v>
      </c>
    </row>
    <row r="5724" spans="1:4" x14ac:dyDescent="0.25">
      <c r="A5724" s="2">
        <v>44312.465277777781</v>
      </c>
      <c r="B5724" t="s">
        <v>162</v>
      </c>
      <c r="C5724" t="s">
        <v>8929</v>
      </c>
    </row>
    <row r="5725" spans="1:4" x14ac:dyDescent="0.25">
      <c r="A5725" s="2">
        <v>44312.465277777781</v>
      </c>
      <c r="B5725" t="s">
        <v>162</v>
      </c>
      <c r="C5725" t="s">
        <v>1538</v>
      </c>
    </row>
    <row r="5726" spans="1:4" x14ac:dyDescent="0.25">
      <c r="A5726" s="2">
        <v>44312.465277777781</v>
      </c>
      <c r="B5726" t="s">
        <v>173</v>
      </c>
      <c r="C5726" t="s">
        <v>6386</v>
      </c>
    </row>
    <row r="5727" spans="1:4" x14ac:dyDescent="0.25">
      <c r="A5727" s="2">
        <v>44312.465277777781</v>
      </c>
      <c r="B5727" t="s">
        <v>164</v>
      </c>
      <c r="D5727" t="s">
        <v>1026</v>
      </c>
    </row>
    <row r="5728" spans="1:4" x14ac:dyDescent="0.25">
      <c r="A5728" s="2">
        <v>44312.465277777781</v>
      </c>
      <c r="B5728" t="s">
        <v>164</v>
      </c>
      <c r="D5728" t="s">
        <v>916</v>
      </c>
    </row>
    <row r="5729" spans="1:4" x14ac:dyDescent="0.25">
      <c r="A5729" s="2">
        <v>44312.465277777781</v>
      </c>
      <c r="B5729" t="s">
        <v>165</v>
      </c>
      <c r="D5729" t="s">
        <v>1866</v>
      </c>
    </row>
    <row r="5730" spans="1:4" x14ac:dyDescent="0.25">
      <c r="A5730" s="2">
        <v>44312.465277777781</v>
      </c>
      <c r="B5730" t="s">
        <v>165</v>
      </c>
      <c r="D5730" t="s">
        <v>1848</v>
      </c>
    </row>
    <row r="5731" spans="1:4" x14ac:dyDescent="0.25">
      <c r="A5731" s="2">
        <v>44312.465277777781</v>
      </c>
      <c r="B5731" t="s">
        <v>165</v>
      </c>
      <c r="D5731" t="s">
        <v>1849</v>
      </c>
    </row>
    <row r="5732" spans="1:4" x14ac:dyDescent="0.25">
      <c r="A5732" s="2">
        <v>44312.465277777781</v>
      </c>
      <c r="B5732" t="s">
        <v>165</v>
      </c>
      <c r="D5732" t="s">
        <v>832</v>
      </c>
    </row>
    <row r="5733" spans="1:4" x14ac:dyDescent="0.25">
      <c r="A5733" s="2">
        <v>44312.465277777781</v>
      </c>
      <c r="B5733" t="s">
        <v>164</v>
      </c>
      <c r="D5733" t="s">
        <v>1850</v>
      </c>
    </row>
    <row r="5734" spans="1:4" x14ac:dyDescent="0.25">
      <c r="A5734" s="2">
        <v>44312.465277777781</v>
      </c>
      <c r="B5734" t="s">
        <v>164</v>
      </c>
      <c r="D5734" t="s">
        <v>1888</v>
      </c>
    </row>
    <row r="5735" spans="1:4" x14ac:dyDescent="0.25">
      <c r="A5735" s="2">
        <v>44312.465277777781</v>
      </c>
      <c r="B5735" t="s">
        <v>164</v>
      </c>
      <c r="D5735" t="s">
        <v>1020</v>
      </c>
    </row>
    <row r="5736" spans="1:4" x14ac:dyDescent="0.25">
      <c r="A5736" s="2">
        <v>44312.465277777781</v>
      </c>
      <c r="B5736" t="s">
        <v>164</v>
      </c>
      <c r="D5736" t="s">
        <v>850</v>
      </c>
    </row>
    <row r="5737" spans="1:4" x14ac:dyDescent="0.25">
      <c r="A5737" s="2">
        <v>44312.465277777781</v>
      </c>
      <c r="B5737" t="s">
        <v>162</v>
      </c>
      <c r="D5737" t="s">
        <v>1005</v>
      </c>
    </row>
    <row r="5738" spans="1:4" x14ac:dyDescent="0.25">
      <c r="A5738" s="2">
        <v>44312.465277777781</v>
      </c>
      <c r="B5738" t="s">
        <v>162</v>
      </c>
      <c r="D5738" t="s">
        <v>971</v>
      </c>
    </row>
    <row r="5739" spans="1:4" x14ac:dyDescent="0.25">
      <c r="A5739" s="2">
        <v>44312.465277777781</v>
      </c>
      <c r="B5739" t="s">
        <v>162</v>
      </c>
      <c r="D5739" t="s">
        <v>902</v>
      </c>
    </row>
    <row r="5740" spans="1:4" x14ac:dyDescent="0.25">
      <c r="A5740" s="2">
        <v>44312.465277777781</v>
      </c>
      <c r="B5740" t="s">
        <v>162</v>
      </c>
      <c r="D5740" t="s">
        <v>852</v>
      </c>
    </row>
    <row r="5741" spans="1:4" x14ac:dyDescent="0.25">
      <c r="A5741" s="2">
        <v>44312.465277777781</v>
      </c>
      <c r="B5741" t="s">
        <v>162</v>
      </c>
      <c r="D5741" t="s">
        <v>1003</v>
      </c>
    </row>
    <row r="5742" spans="1:4" x14ac:dyDescent="0.25">
      <c r="A5742" s="2">
        <v>44312.465277777781</v>
      </c>
      <c r="B5742" t="s">
        <v>173</v>
      </c>
      <c r="D5742" t="s">
        <v>1852</v>
      </c>
    </row>
    <row r="5743" spans="1:4" x14ac:dyDescent="0.25">
      <c r="A5743" s="2">
        <v>44312.46597222222</v>
      </c>
      <c r="B5743" t="s">
        <v>165</v>
      </c>
      <c r="C5743" t="s">
        <v>7199</v>
      </c>
    </row>
    <row r="5744" spans="1:4" x14ac:dyDescent="0.25">
      <c r="A5744" s="2">
        <v>44312.46597222222</v>
      </c>
      <c r="B5744" t="s">
        <v>165</v>
      </c>
      <c r="C5744" t="s">
        <v>6386</v>
      </c>
    </row>
    <row r="5745" spans="1:3" x14ac:dyDescent="0.25">
      <c r="A5745" s="2">
        <v>44312.46597222222</v>
      </c>
      <c r="B5745" t="s">
        <v>165</v>
      </c>
      <c r="C5745" t="s">
        <v>194</v>
      </c>
    </row>
    <row r="5746" spans="1:3" x14ac:dyDescent="0.25">
      <c r="A5746" s="2">
        <v>44312.46597222222</v>
      </c>
      <c r="B5746" t="s">
        <v>165</v>
      </c>
      <c r="C5746" t="s">
        <v>6856</v>
      </c>
    </row>
    <row r="5747" spans="1:3" x14ac:dyDescent="0.25">
      <c r="A5747" s="2">
        <v>44312.46597222222</v>
      </c>
      <c r="B5747" t="s">
        <v>164</v>
      </c>
      <c r="C5747" t="s">
        <v>6526</v>
      </c>
    </row>
    <row r="5748" spans="1:3" x14ac:dyDescent="0.25">
      <c r="A5748" s="2">
        <v>44312.46597222222</v>
      </c>
      <c r="B5748" t="s">
        <v>183</v>
      </c>
      <c r="C5748" t="s">
        <v>7362</v>
      </c>
    </row>
    <row r="5749" spans="1:3" x14ac:dyDescent="0.25">
      <c r="A5749" s="2">
        <v>44312.46597222222</v>
      </c>
      <c r="B5749" t="s">
        <v>164</v>
      </c>
      <c r="C5749" t="s">
        <v>1249</v>
      </c>
    </row>
    <row r="5750" spans="1:3" x14ac:dyDescent="0.25">
      <c r="A5750" s="2">
        <v>44312.46597222222</v>
      </c>
      <c r="B5750" t="s">
        <v>164</v>
      </c>
      <c r="C5750" t="s">
        <v>8722</v>
      </c>
    </row>
    <row r="5751" spans="1:3" x14ac:dyDescent="0.25">
      <c r="A5751" s="2">
        <v>44312.46597222222</v>
      </c>
      <c r="B5751" t="s">
        <v>164</v>
      </c>
      <c r="C5751" t="s">
        <v>4216</v>
      </c>
    </row>
    <row r="5752" spans="1:3" x14ac:dyDescent="0.25">
      <c r="A5752" s="2">
        <v>44312.46597222222</v>
      </c>
      <c r="B5752" t="s">
        <v>164</v>
      </c>
      <c r="C5752" t="s">
        <v>7044</v>
      </c>
    </row>
    <row r="5753" spans="1:3" x14ac:dyDescent="0.25">
      <c r="A5753" s="2">
        <v>44312.46597222222</v>
      </c>
      <c r="B5753" t="s">
        <v>162</v>
      </c>
      <c r="C5753" t="s">
        <v>1250</v>
      </c>
    </row>
    <row r="5754" spans="1:3" x14ac:dyDescent="0.25">
      <c r="A5754" s="2">
        <v>44312.46597222222</v>
      </c>
      <c r="B5754" t="s">
        <v>162</v>
      </c>
      <c r="C5754" t="s">
        <v>1538</v>
      </c>
    </row>
    <row r="5755" spans="1:3" x14ac:dyDescent="0.25">
      <c r="A5755" s="2">
        <v>44312.46597222222</v>
      </c>
      <c r="B5755" t="s">
        <v>162</v>
      </c>
      <c r="C5755" t="s">
        <v>6380</v>
      </c>
    </row>
    <row r="5756" spans="1:3" x14ac:dyDescent="0.25">
      <c r="A5756" s="2">
        <v>44312.46597222222</v>
      </c>
      <c r="B5756" t="s">
        <v>162</v>
      </c>
      <c r="C5756" t="s">
        <v>194</v>
      </c>
    </row>
    <row r="5757" spans="1:3" x14ac:dyDescent="0.25">
      <c r="A5757" s="2">
        <v>44312.46597222222</v>
      </c>
      <c r="B5757" t="s">
        <v>1457</v>
      </c>
      <c r="C5757" t="s">
        <v>1249</v>
      </c>
    </row>
    <row r="5758" spans="1:3" x14ac:dyDescent="0.25">
      <c r="A5758" s="2">
        <v>44312.46597222222</v>
      </c>
      <c r="B5758" t="s">
        <v>173</v>
      </c>
      <c r="C5758" t="s">
        <v>9510</v>
      </c>
    </row>
    <row r="5759" spans="1:3" x14ac:dyDescent="0.25">
      <c r="A5759" s="2">
        <v>44312.46597222222</v>
      </c>
      <c r="B5759" t="s">
        <v>173</v>
      </c>
      <c r="C5759" t="s">
        <v>1249</v>
      </c>
    </row>
    <row r="5760" spans="1:3" x14ac:dyDescent="0.25">
      <c r="A5760" s="2">
        <v>44312.46597222222</v>
      </c>
      <c r="B5760" t="s">
        <v>185</v>
      </c>
      <c r="C5760" t="s">
        <v>1249</v>
      </c>
    </row>
    <row r="5761" spans="1:4" x14ac:dyDescent="0.25">
      <c r="A5761" s="2">
        <v>44312.46597222222</v>
      </c>
      <c r="B5761" t="s">
        <v>165</v>
      </c>
      <c r="D5761" t="s">
        <v>1874</v>
      </c>
    </row>
    <row r="5762" spans="1:4" x14ac:dyDescent="0.25">
      <c r="A5762" s="2">
        <v>44312.46597222222</v>
      </c>
      <c r="B5762" t="s">
        <v>165</v>
      </c>
      <c r="D5762" t="s">
        <v>1852</v>
      </c>
    </row>
    <row r="5763" spans="1:4" x14ac:dyDescent="0.25">
      <c r="A5763" s="2">
        <v>44312.46597222222</v>
      </c>
      <c r="B5763" t="s">
        <v>165</v>
      </c>
      <c r="D5763" t="s">
        <v>1853</v>
      </c>
    </row>
    <row r="5764" spans="1:4" x14ac:dyDescent="0.25">
      <c r="A5764" s="2">
        <v>44312.46597222222</v>
      </c>
      <c r="B5764" t="s">
        <v>165</v>
      </c>
      <c r="D5764" t="s">
        <v>954</v>
      </c>
    </row>
    <row r="5765" spans="1:4" x14ac:dyDescent="0.25">
      <c r="A5765" s="2">
        <v>44312.46597222222</v>
      </c>
      <c r="B5765" t="s">
        <v>164</v>
      </c>
      <c r="D5765" t="s">
        <v>958</v>
      </c>
    </row>
    <row r="5766" spans="1:4" x14ac:dyDescent="0.25">
      <c r="A5766" s="2">
        <v>44312.46597222222</v>
      </c>
      <c r="B5766" t="s">
        <v>183</v>
      </c>
      <c r="D5766" t="s">
        <v>1849</v>
      </c>
    </row>
    <row r="5767" spans="1:4" x14ac:dyDescent="0.25">
      <c r="A5767" s="2">
        <v>44312.46597222222</v>
      </c>
      <c r="B5767" t="s">
        <v>164</v>
      </c>
      <c r="D5767" t="s">
        <v>893</v>
      </c>
    </row>
    <row r="5768" spans="1:4" x14ac:dyDescent="0.25">
      <c r="A5768" s="2">
        <v>44312.46597222222</v>
      </c>
      <c r="B5768" t="s">
        <v>164</v>
      </c>
      <c r="D5768" t="s">
        <v>828</v>
      </c>
    </row>
    <row r="5769" spans="1:4" x14ac:dyDescent="0.25">
      <c r="A5769" s="2">
        <v>44312.46597222222</v>
      </c>
      <c r="B5769" t="s">
        <v>164</v>
      </c>
      <c r="D5769" t="s">
        <v>892</v>
      </c>
    </row>
    <row r="5770" spans="1:4" x14ac:dyDescent="0.25">
      <c r="A5770" s="2">
        <v>44312.46597222222</v>
      </c>
      <c r="B5770" t="s">
        <v>164</v>
      </c>
      <c r="D5770" t="s">
        <v>846</v>
      </c>
    </row>
    <row r="5771" spans="1:4" x14ac:dyDescent="0.25">
      <c r="A5771" s="2">
        <v>44312.46597222222</v>
      </c>
      <c r="B5771" t="s">
        <v>162</v>
      </c>
      <c r="D5771" t="s">
        <v>1853</v>
      </c>
    </row>
    <row r="5772" spans="1:4" x14ac:dyDescent="0.25">
      <c r="A5772" s="2">
        <v>44312.46597222222</v>
      </c>
      <c r="B5772" t="s">
        <v>162</v>
      </c>
      <c r="D5772" t="s">
        <v>834</v>
      </c>
    </row>
    <row r="5773" spans="1:4" x14ac:dyDescent="0.25">
      <c r="A5773" s="2">
        <v>44312.46597222222</v>
      </c>
      <c r="B5773" t="s">
        <v>162</v>
      </c>
      <c r="D5773" t="s">
        <v>904</v>
      </c>
    </row>
    <row r="5774" spans="1:4" x14ac:dyDescent="0.25">
      <c r="A5774" s="2">
        <v>44312.46597222222</v>
      </c>
      <c r="B5774" t="s">
        <v>162</v>
      </c>
      <c r="D5774" t="s">
        <v>970</v>
      </c>
    </row>
    <row r="5775" spans="1:4" x14ac:dyDescent="0.25">
      <c r="A5775" s="2">
        <v>44312.46597222222</v>
      </c>
      <c r="B5775" t="s">
        <v>1457</v>
      </c>
      <c r="D5775" t="s">
        <v>1849</v>
      </c>
    </row>
    <row r="5776" spans="1:4" x14ac:dyDescent="0.25">
      <c r="A5776" s="2">
        <v>44312.46597222222</v>
      </c>
      <c r="B5776" t="s">
        <v>173</v>
      </c>
      <c r="D5776" t="s">
        <v>1855</v>
      </c>
    </row>
    <row r="5777" spans="1:4" x14ac:dyDescent="0.25">
      <c r="A5777" s="2">
        <v>44312.46597222222</v>
      </c>
      <c r="B5777" t="s">
        <v>173</v>
      </c>
      <c r="D5777" t="s">
        <v>1869</v>
      </c>
    </row>
    <row r="5778" spans="1:4" x14ac:dyDescent="0.25">
      <c r="A5778" s="2">
        <v>44312.46597222222</v>
      </c>
      <c r="B5778" t="s">
        <v>185</v>
      </c>
      <c r="D5778" t="s">
        <v>1894</v>
      </c>
    </row>
    <row r="5779" spans="1:4" x14ac:dyDescent="0.25">
      <c r="A5779" s="2">
        <v>44312.466666666667</v>
      </c>
      <c r="B5779" t="s">
        <v>165</v>
      </c>
      <c r="C5779" t="s">
        <v>7200</v>
      </c>
    </row>
    <row r="5780" spans="1:4" x14ac:dyDescent="0.25">
      <c r="A5780" s="2">
        <v>44312.466666666667</v>
      </c>
      <c r="B5780" t="s">
        <v>165</v>
      </c>
      <c r="C5780" t="s">
        <v>6995</v>
      </c>
    </row>
    <row r="5781" spans="1:4" x14ac:dyDescent="0.25">
      <c r="A5781" s="2">
        <v>44312.466666666667</v>
      </c>
      <c r="B5781" t="s">
        <v>165</v>
      </c>
      <c r="C5781" t="s">
        <v>7201</v>
      </c>
    </row>
    <row r="5782" spans="1:4" x14ac:dyDescent="0.25">
      <c r="A5782" s="2">
        <v>44312.466666666667</v>
      </c>
      <c r="B5782" t="s">
        <v>165</v>
      </c>
      <c r="C5782" t="s">
        <v>6632</v>
      </c>
    </row>
    <row r="5783" spans="1:4" x14ac:dyDescent="0.25">
      <c r="A5783" s="2">
        <v>44312.466666666667</v>
      </c>
      <c r="B5783" t="s">
        <v>164</v>
      </c>
      <c r="C5783" t="s">
        <v>6853</v>
      </c>
    </row>
    <row r="5784" spans="1:4" x14ac:dyDescent="0.25">
      <c r="A5784" s="2">
        <v>44312.466666666667</v>
      </c>
      <c r="B5784" t="s">
        <v>164</v>
      </c>
      <c r="C5784" t="s">
        <v>6396</v>
      </c>
    </row>
    <row r="5785" spans="1:4" x14ac:dyDescent="0.25">
      <c r="A5785" s="2">
        <v>44312.466666666667</v>
      </c>
      <c r="B5785" t="s">
        <v>164</v>
      </c>
      <c r="C5785" t="s">
        <v>7316</v>
      </c>
    </row>
    <row r="5786" spans="1:4" x14ac:dyDescent="0.25">
      <c r="A5786" s="2">
        <v>44312.466666666667</v>
      </c>
      <c r="B5786" t="s">
        <v>164</v>
      </c>
      <c r="C5786" t="s">
        <v>7317</v>
      </c>
    </row>
    <row r="5787" spans="1:4" x14ac:dyDescent="0.25">
      <c r="A5787" s="2">
        <v>44312.466666666667</v>
      </c>
      <c r="B5787" t="s">
        <v>165</v>
      </c>
      <c r="C5787" t="s">
        <v>1249</v>
      </c>
    </row>
    <row r="5788" spans="1:4" x14ac:dyDescent="0.25">
      <c r="A5788" s="2">
        <v>44312.466666666667</v>
      </c>
      <c r="B5788" t="s">
        <v>165</v>
      </c>
      <c r="C5788" t="s">
        <v>1249</v>
      </c>
    </row>
    <row r="5789" spans="1:4" x14ac:dyDescent="0.25">
      <c r="A5789" s="2">
        <v>44312.466666666667</v>
      </c>
      <c r="B5789" t="s">
        <v>966</v>
      </c>
      <c r="C5789" t="s">
        <v>8533</v>
      </c>
    </row>
    <row r="5790" spans="1:4" x14ac:dyDescent="0.25">
      <c r="A5790" s="2">
        <v>44312.466666666667</v>
      </c>
      <c r="B5790" t="s">
        <v>164</v>
      </c>
      <c r="C5790" t="s">
        <v>8723</v>
      </c>
    </row>
    <row r="5791" spans="1:4" x14ac:dyDescent="0.25">
      <c r="A5791" s="2">
        <v>44312.466666666667</v>
      </c>
      <c r="B5791" t="s">
        <v>164</v>
      </c>
      <c r="C5791" t="s">
        <v>8724</v>
      </c>
    </row>
    <row r="5792" spans="1:4" x14ac:dyDescent="0.25">
      <c r="A5792" s="2">
        <v>44312.466666666667</v>
      </c>
      <c r="B5792" t="s">
        <v>164</v>
      </c>
      <c r="C5792" t="s">
        <v>1249</v>
      </c>
    </row>
    <row r="5793" spans="1:4" x14ac:dyDescent="0.25">
      <c r="A5793" s="2">
        <v>44312.466666666667</v>
      </c>
      <c r="B5793" t="s">
        <v>162</v>
      </c>
      <c r="C5793" t="s">
        <v>8930</v>
      </c>
    </row>
    <row r="5794" spans="1:4" x14ac:dyDescent="0.25">
      <c r="A5794" s="2">
        <v>44312.466666666667</v>
      </c>
      <c r="B5794" t="s">
        <v>162</v>
      </c>
      <c r="C5794" t="s">
        <v>8931</v>
      </c>
    </row>
    <row r="5795" spans="1:4" x14ac:dyDescent="0.25">
      <c r="A5795" s="2">
        <v>44312.466666666667</v>
      </c>
      <c r="B5795" t="s">
        <v>173</v>
      </c>
      <c r="C5795" t="s">
        <v>9511</v>
      </c>
    </row>
    <row r="5796" spans="1:4" x14ac:dyDescent="0.25">
      <c r="A5796" s="2">
        <v>44312.466666666667</v>
      </c>
      <c r="B5796" t="s">
        <v>173</v>
      </c>
      <c r="C5796" t="s">
        <v>9512</v>
      </c>
    </row>
    <row r="5797" spans="1:4" x14ac:dyDescent="0.25">
      <c r="A5797" s="2">
        <v>44312.466666666667</v>
      </c>
      <c r="B5797" t="s">
        <v>173</v>
      </c>
      <c r="C5797" t="s">
        <v>9513</v>
      </c>
    </row>
    <row r="5798" spans="1:4" x14ac:dyDescent="0.25">
      <c r="A5798" s="2">
        <v>44312.466666666667</v>
      </c>
      <c r="B5798" t="s">
        <v>173</v>
      </c>
      <c r="C5798" t="s">
        <v>1538</v>
      </c>
    </row>
    <row r="5799" spans="1:4" x14ac:dyDescent="0.25">
      <c r="A5799" s="2">
        <v>44312.466666666667</v>
      </c>
      <c r="B5799" t="s">
        <v>173</v>
      </c>
      <c r="C5799" t="s">
        <v>194</v>
      </c>
    </row>
    <row r="5800" spans="1:4" x14ac:dyDescent="0.25">
      <c r="A5800" s="2">
        <v>44312.466666666667</v>
      </c>
      <c r="B5800" t="s">
        <v>165</v>
      </c>
      <c r="D5800" t="s">
        <v>1006</v>
      </c>
    </row>
    <row r="5801" spans="1:4" x14ac:dyDescent="0.25">
      <c r="A5801" s="2">
        <v>44312.466666666667</v>
      </c>
      <c r="B5801" t="s">
        <v>165</v>
      </c>
      <c r="D5801" t="s">
        <v>825</v>
      </c>
    </row>
    <row r="5802" spans="1:4" x14ac:dyDescent="0.25">
      <c r="A5802" s="2">
        <v>44312.466666666667</v>
      </c>
      <c r="B5802" t="s">
        <v>165</v>
      </c>
      <c r="D5802" t="s">
        <v>853</v>
      </c>
    </row>
    <row r="5803" spans="1:4" x14ac:dyDescent="0.25">
      <c r="A5803" s="2">
        <v>44312.466666666667</v>
      </c>
      <c r="B5803" t="s">
        <v>165</v>
      </c>
      <c r="D5803" t="s">
        <v>872</v>
      </c>
    </row>
    <row r="5804" spans="1:4" x14ac:dyDescent="0.25">
      <c r="A5804" s="2">
        <v>44312.466666666667</v>
      </c>
      <c r="B5804" t="s">
        <v>164</v>
      </c>
      <c r="D5804" t="s">
        <v>846</v>
      </c>
    </row>
    <row r="5805" spans="1:4" x14ac:dyDescent="0.25">
      <c r="A5805" s="2">
        <v>44312.466666666667</v>
      </c>
      <c r="B5805" t="s">
        <v>164</v>
      </c>
      <c r="D5805" t="s">
        <v>891</v>
      </c>
    </row>
    <row r="5806" spans="1:4" x14ac:dyDescent="0.25">
      <c r="A5806" s="2">
        <v>44312.466666666667</v>
      </c>
      <c r="B5806" t="s">
        <v>164</v>
      </c>
      <c r="D5806" t="s">
        <v>848</v>
      </c>
    </row>
    <row r="5807" spans="1:4" x14ac:dyDescent="0.25">
      <c r="A5807" s="2">
        <v>44312.466666666667</v>
      </c>
      <c r="B5807" t="s">
        <v>164</v>
      </c>
      <c r="D5807" t="s">
        <v>849</v>
      </c>
    </row>
    <row r="5808" spans="1:4" x14ac:dyDescent="0.25">
      <c r="A5808" s="2">
        <v>44312.466666666667</v>
      </c>
      <c r="B5808" t="s">
        <v>165</v>
      </c>
      <c r="D5808" t="s">
        <v>1866</v>
      </c>
    </row>
    <row r="5809" spans="1:4" x14ac:dyDescent="0.25">
      <c r="A5809" s="2">
        <v>44312.466666666667</v>
      </c>
      <c r="B5809" t="s">
        <v>165</v>
      </c>
      <c r="D5809" t="s">
        <v>1848</v>
      </c>
    </row>
    <row r="5810" spans="1:4" x14ac:dyDescent="0.25">
      <c r="A5810" s="2">
        <v>44312.466666666667</v>
      </c>
      <c r="B5810" t="s">
        <v>966</v>
      </c>
      <c r="D5810" t="s">
        <v>1901</v>
      </c>
    </row>
    <row r="5811" spans="1:4" x14ac:dyDescent="0.25">
      <c r="A5811" s="2">
        <v>44312.466666666667</v>
      </c>
      <c r="B5811" t="s">
        <v>164</v>
      </c>
      <c r="D5811" t="s">
        <v>885</v>
      </c>
    </row>
    <row r="5812" spans="1:4" x14ac:dyDescent="0.25">
      <c r="A5812" s="2">
        <v>44312.466666666667</v>
      </c>
      <c r="B5812" t="s">
        <v>164</v>
      </c>
      <c r="D5812" t="s">
        <v>1860</v>
      </c>
    </row>
    <row r="5813" spans="1:4" x14ac:dyDescent="0.25">
      <c r="A5813" s="2">
        <v>44312.466666666667</v>
      </c>
      <c r="B5813" t="s">
        <v>164</v>
      </c>
      <c r="D5813" t="s">
        <v>1927</v>
      </c>
    </row>
    <row r="5814" spans="1:4" x14ac:dyDescent="0.25">
      <c r="A5814" s="2">
        <v>44312.466666666667</v>
      </c>
      <c r="B5814" t="s">
        <v>162</v>
      </c>
      <c r="D5814" t="s">
        <v>955</v>
      </c>
    </row>
    <row r="5815" spans="1:4" x14ac:dyDescent="0.25">
      <c r="A5815" s="2">
        <v>44312.466666666667</v>
      </c>
      <c r="B5815" t="s">
        <v>162</v>
      </c>
      <c r="D5815" t="s">
        <v>844</v>
      </c>
    </row>
    <row r="5816" spans="1:4" x14ac:dyDescent="0.25">
      <c r="A5816" s="2">
        <v>44312.466666666667</v>
      </c>
      <c r="B5816" t="s">
        <v>173</v>
      </c>
      <c r="D5816" t="s">
        <v>825</v>
      </c>
    </row>
    <row r="5817" spans="1:4" x14ac:dyDescent="0.25">
      <c r="A5817" s="2">
        <v>44312.466666666667</v>
      </c>
      <c r="B5817" t="s">
        <v>173</v>
      </c>
      <c r="D5817" t="s">
        <v>853</v>
      </c>
    </row>
    <row r="5818" spans="1:4" x14ac:dyDescent="0.25">
      <c r="A5818" s="2">
        <v>44312.466666666667</v>
      </c>
      <c r="B5818" t="s">
        <v>173</v>
      </c>
      <c r="D5818" t="s">
        <v>842</v>
      </c>
    </row>
    <row r="5819" spans="1:4" x14ac:dyDescent="0.25">
      <c r="A5819" s="2">
        <v>44312.466666666667</v>
      </c>
      <c r="B5819" t="s">
        <v>173</v>
      </c>
      <c r="D5819" t="s">
        <v>932</v>
      </c>
    </row>
    <row r="5820" spans="1:4" x14ac:dyDescent="0.25">
      <c r="A5820" s="2">
        <v>44312.466666666667</v>
      </c>
      <c r="B5820" t="s">
        <v>173</v>
      </c>
      <c r="D5820" t="s">
        <v>1853</v>
      </c>
    </row>
    <row r="5821" spans="1:4" x14ac:dyDescent="0.25">
      <c r="A5821" s="2">
        <v>44312.467361111114</v>
      </c>
      <c r="B5821" t="s">
        <v>165</v>
      </c>
      <c r="C5821" t="s">
        <v>7202</v>
      </c>
    </row>
    <row r="5822" spans="1:4" x14ac:dyDescent="0.25">
      <c r="A5822" s="2">
        <v>44312.467361111114</v>
      </c>
      <c r="B5822" t="s">
        <v>165</v>
      </c>
      <c r="C5822" t="s">
        <v>105</v>
      </c>
    </row>
    <row r="5823" spans="1:4" x14ac:dyDescent="0.25">
      <c r="A5823" s="2">
        <v>44312.467361111114</v>
      </c>
      <c r="B5823" t="s">
        <v>164</v>
      </c>
      <c r="C5823" t="s">
        <v>7318</v>
      </c>
    </row>
    <row r="5824" spans="1:4" x14ac:dyDescent="0.25">
      <c r="A5824" s="2">
        <v>44312.467361111114</v>
      </c>
      <c r="B5824" t="s">
        <v>164</v>
      </c>
      <c r="C5824" t="s">
        <v>6443</v>
      </c>
    </row>
    <row r="5825" spans="1:3" x14ac:dyDescent="0.25">
      <c r="A5825" s="2">
        <v>44312.467361111114</v>
      </c>
      <c r="B5825" t="s">
        <v>164</v>
      </c>
      <c r="C5825" t="s">
        <v>7319</v>
      </c>
    </row>
    <row r="5826" spans="1:3" x14ac:dyDescent="0.25">
      <c r="A5826" s="2">
        <v>44312.467361111114</v>
      </c>
      <c r="B5826" t="s">
        <v>164</v>
      </c>
      <c r="C5826" t="s">
        <v>6443</v>
      </c>
    </row>
    <row r="5827" spans="1:3" x14ac:dyDescent="0.25">
      <c r="A5827" s="2">
        <v>44312.467361111114</v>
      </c>
      <c r="B5827" t="s">
        <v>164</v>
      </c>
      <c r="C5827" t="s">
        <v>194</v>
      </c>
    </row>
    <row r="5828" spans="1:3" x14ac:dyDescent="0.25">
      <c r="A5828" s="2">
        <v>44312.467361111114</v>
      </c>
      <c r="B5828" t="s">
        <v>183</v>
      </c>
      <c r="C5828" t="s">
        <v>7363</v>
      </c>
    </row>
    <row r="5829" spans="1:3" x14ac:dyDescent="0.25">
      <c r="A5829" s="2">
        <v>44312.467361111114</v>
      </c>
      <c r="B5829" t="s">
        <v>176</v>
      </c>
      <c r="C5829" t="s">
        <v>1249</v>
      </c>
    </row>
    <row r="5830" spans="1:3" x14ac:dyDescent="0.25">
      <c r="A5830" s="2">
        <v>44312.467361111114</v>
      </c>
      <c r="B5830" t="s">
        <v>165</v>
      </c>
      <c r="C5830" t="s">
        <v>7966</v>
      </c>
    </row>
    <row r="5831" spans="1:3" x14ac:dyDescent="0.25">
      <c r="A5831" s="2">
        <v>44312.467361111114</v>
      </c>
      <c r="B5831" t="s">
        <v>966</v>
      </c>
      <c r="C5831" t="s">
        <v>1249</v>
      </c>
    </row>
    <row r="5832" spans="1:3" x14ac:dyDescent="0.25">
      <c r="A5832" s="2">
        <v>44312.467361111114</v>
      </c>
      <c r="B5832" t="s">
        <v>966</v>
      </c>
      <c r="C5832" t="s">
        <v>8534</v>
      </c>
    </row>
    <row r="5833" spans="1:3" x14ac:dyDescent="0.25">
      <c r="A5833" s="2">
        <v>44312.467361111114</v>
      </c>
      <c r="B5833" t="s">
        <v>966</v>
      </c>
      <c r="C5833" t="s">
        <v>8535</v>
      </c>
    </row>
    <row r="5834" spans="1:3" x14ac:dyDescent="0.25">
      <c r="A5834" s="2">
        <v>44312.467361111114</v>
      </c>
      <c r="B5834" t="s">
        <v>162</v>
      </c>
      <c r="C5834" t="s">
        <v>6380</v>
      </c>
    </row>
    <row r="5835" spans="1:3" x14ac:dyDescent="0.25">
      <c r="A5835" s="2">
        <v>44312.467361111114</v>
      </c>
      <c r="B5835" t="s">
        <v>162</v>
      </c>
      <c r="C5835" t="s">
        <v>6386</v>
      </c>
    </row>
    <row r="5836" spans="1:3" x14ac:dyDescent="0.25">
      <c r="A5836" s="2">
        <v>44312.467361111114</v>
      </c>
      <c r="B5836" t="s">
        <v>162</v>
      </c>
      <c r="C5836" t="s">
        <v>6380</v>
      </c>
    </row>
    <row r="5837" spans="1:3" x14ac:dyDescent="0.25">
      <c r="A5837" s="2">
        <v>44312.467361111114</v>
      </c>
      <c r="B5837" t="s">
        <v>162</v>
      </c>
      <c r="C5837" t="s">
        <v>8932</v>
      </c>
    </row>
    <row r="5838" spans="1:3" x14ac:dyDescent="0.25">
      <c r="A5838" s="2">
        <v>44312.467361111114</v>
      </c>
      <c r="B5838" t="s">
        <v>162</v>
      </c>
      <c r="C5838" t="s">
        <v>1250</v>
      </c>
    </row>
    <row r="5839" spans="1:3" x14ac:dyDescent="0.25">
      <c r="A5839" s="2">
        <v>44312.467361111114</v>
      </c>
      <c r="B5839" t="s">
        <v>162</v>
      </c>
      <c r="C5839" t="s">
        <v>4216</v>
      </c>
    </row>
    <row r="5840" spans="1:3" x14ac:dyDescent="0.25">
      <c r="A5840" s="2">
        <v>44312.467361111114</v>
      </c>
      <c r="B5840" t="s">
        <v>162</v>
      </c>
      <c r="C5840" t="s">
        <v>1250</v>
      </c>
    </row>
    <row r="5841" spans="1:4" x14ac:dyDescent="0.25">
      <c r="A5841" s="2">
        <v>44312.467361111114</v>
      </c>
      <c r="B5841" t="s">
        <v>162</v>
      </c>
      <c r="C5841" t="s">
        <v>6637</v>
      </c>
    </row>
    <row r="5842" spans="1:4" x14ac:dyDescent="0.25">
      <c r="A5842" s="2">
        <v>44312.467361111114</v>
      </c>
      <c r="B5842" t="s">
        <v>185</v>
      </c>
      <c r="C5842" t="s">
        <v>9725</v>
      </c>
    </row>
    <row r="5843" spans="1:4" x14ac:dyDescent="0.25">
      <c r="A5843" s="2">
        <v>44312.467361111114</v>
      </c>
      <c r="B5843" t="s">
        <v>185</v>
      </c>
      <c r="C5843" t="s">
        <v>9726</v>
      </c>
    </row>
    <row r="5844" spans="1:4" x14ac:dyDescent="0.25">
      <c r="A5844" s="2">
        <v>44312.467361111114</v>
      </c>
      <c r="B5844" t="s">
        <v>165</v>
      </c>
      <c r="D5844" t="s">
        <v>868</v>
      </c>
    </row>
    <row r="5845" spans="1:4" x14ac:dyDescent="0.25">
      <c r="A5845" s="2">
        <v>44312.467361111114</v>
      </c>
      <c r="B5845" t="s">
        <v>165</v>
      </c>
      <c r="D5845" t="s">
        <v>827</v>
      </c>
    </row>
    <row r="5846" spans="1:4" x14ac:dyDescent="0.25">
      <c r="A5846" s="2">
        <v>44312.467361111114</v>
      </c>
      <c r="B5846" t="s">
        <v>164</v>
      </c>
      <c r="D5846" t="s">
        <v>828</v>
      </c>
    </row>
    <row r="5847" spans="1:4" x14ac:dyDescent="0.25">
      <c r="A5847" s="2">
        <v>44312.467361111114</v>
      </c>
      <c r="B5847" t="s">
        <v>164</v>
      </c>
      <c r="D5847" t="s">
        <v>892</v>
      </c>
    </row>
    <row r="5848" spans="1:4" x14ac:dyDescent="0.25">
      <c r="A5848" s="2">
        <v>44312.467361111114</v>
      </c>
      <c r="B5848" t="s">
        <v>164</v>
      </c>
      <c r="D5848" t="s">
        <v>834</v>
      </c>
    </row>
    <row r="5849" spans="1:4" x14ac:dyDescent="0.25">
      <c r="A5849" s="2">
        <v>44312.467361111114</v>
      </c>
      <c r="B5849" t="s">
        <v>164</v>
      </c>
      <c r="D5849" t="s">
        <v>904</v>
      </c>
    </row>
    <row r="5850" spans="1:4" x14ac:dyDescent="0.25">
      <c r="A5850" s="2">
        <v>44312.467361111114</v>
      </c>
      <c r="B5850" t="s">
        <v>164</v>
      </c>
      <c r="D5850" t="s">
        <v>836</v>
      </c>
    </row>
    <row r="5851" spans="1:4" x14ac:dyDescent="0.25">
      <c r="A5851" s="2">
        <v>44312.467361111114</v>
      </c>
      <c r="B5851" t="s">
        <v>183</v>
      </c>
      <c r="D5851" t="s">
        <v>1897</v>
      </c>
    </row>
    <row r="5852" spans="1:4" x14ac:dyDescent="0.25">
      <c r="A5852" s="2">
        <v>44312.467361111114</v>
      </c>
      <c r="B5852" t="s">
        <v>176</v>
      </c>
      <c r="D5852" t="s">
        <v>1876</v>
      </c>
    </row>
    <row r="5853" spans="1:4" x14ac:dyDescent="0.25">
      <c r="A5853" s="2">
        <v>44312.467361111114</v>
      </c>
      <c r="B5853" t="s">
        <v>165</v>
      </c>
      <c r="D5853" t="s">
        <v>1849</v>
      </c>
    </row>
    <row r="5854" spans="1:4" x14ac:dyDescent="0.25">
      <c r="A5854" s="2">
        <v>44312.467361111114</v>
      </c>
      <c r="B5854" t="s">
        <v>966</v>
      </c>
      <c r="D5854" t="s">
        <v>1848</v>
      </c>
    </row>
    <row r="5855" spans="1:4" x14ac:dyDescent="0.25">
      <c r="A5855" s="2">
        <v>44312.467361111114</v>
      </c>
      <c r="B5855" t="s">
        <v>966</v>
      </c>
      <c r="D5855" t="s">
        <v>1849</v>
      </c>
    </row>
    <row r="5856" spans="1:4" x14ac:dyDescent="0.25">
      <c r="A5856" s="2">
        <v>44312.467361111114</v>
      </c>
      <c r="B5856" t="s">
        <v>966</v>
      </c>
      <c r="D5856" t="s">
        <v>1924</v>
      </c>
    </row>
    <row r="5857" spans="1:4" x14ac:dyDescent="0.25">
      <c r="A5857" s="2">
        <v>44312.467361111114</v>
      </c>
      <c r="B5857" t="s">
        <v>162</v>
      </c>
      <c r="D5857" t="s">
        <v>845</v>
      </c>
    </row>
    <row r="5858" spans="1:4" x14ac:dyDescent="0.25">
      <c r="A5858" s="2">
        <v>44312.467361111114</v>
      </c>
      <c r="B5858" t="s">
        <v>162</v>
      </c>
      <c r="D5858" t="s">
        <v>992</v>
      </c>
    </row>
    <row r="5859" spans="1:4" x14ac:dyDescent="0.25">
      <c r="A5859" s="2">
        <v>44312.467361111114</v>
      </c>
      <c r="B5859" t="s">
        <v>162</v>
      </c>
      <c r="D5859" t="s">
        <v>857</v>
      </c>
    </row>
    <row r="5860" spans="1:4" x14ac:dyDescent="0.25">
      <c r="A5860" s="2">
        <v>44312.467361111114</v>
      </c>
      <c r="B5860" t="s">
        <v>162</v>
      </c>
      <c r="D5860" t="s">
        <v>827</v>
      </c>
    </row>
    <row r="5861" spans="1:4" x14ac:dyDescent="0.25">
      <c r="A5861" s="2">
        <v>44312.467361111114</v>
      </c>
      <c r="B5861" t="s">
        <v>162</v>
      </c>
      <c r="D5861" t="s">
        <v>842</v>
      </c>
    </row>
    <row r="5862" spans="1:4" x14ac:dyDescent="0.25">
      <c r="A5862" s="2">
        <v>44312.467361111114</v>
      </c>
      <c r="B5862" t="s">
        <v>162</v>
      </c>
      <c r="D5862" t="s">
        <v>1880</v>
      </c>
    </row>
    <row r="5863" spans="1:4" x14ac:dyDescent="0.25">
      <c r="A5863" s="2">
        <v>44312.467361111114</v>
      </c>
      <c r="B5863" t="s">
        <v>162</v>
      </c>
      <c r="D5863" t="s">
        <v>885</v>
      </c>
    </row>
    <row r="5864" spans="1:4" x14ac:dyDescent="0.25">
      <c r="A5864" s="2">
        <v>44312.467361111114</v>
      </c>
      <c r="B5864" t="s">
        <v>162</v>
      </c>
      <c r="D5864" t="s">
        <v>850</v>
      </c>
    </row>
    <row r="5865" spans="1:4" x14ac:dyDescent="0.25">
      <c r="A5865" s="2">
        <v>44312.467361111114</v>
      </c>
      <c r="B5865" t="s">
        <v>185</v>
      </c>
      <c r="D5865" t="s">
        <v>1848</v>
      </c>
    </row>
    <row r="5866" spans="1:4" x14ac:dyDescent="0.25">
      <c r="A5866" s="2">
        <v>44312.467361111114</v>
      </c>
      <c r="B5866" t="s">
        <v>185</v>
      </c>
      <c r="D5866" t="s">
        <v>1849</v>
      </c>
    </row>
    <row r="5867" spans="1:4" x14ac:dyDescent="0.25">
      <c r="A5867" s="2">
        <v>44312.468055555553</v>
      </c>
      <c r="B5867" t="s">
        <v>164</v>
      </c>
      <c r="C5867" t="s">
        <v>6472</v>
      </c>
    </row>
    <row r="5868" spans="1:4" x14ac:dyDescent="0.25">
      <c r="A5868" s="2">
        <v>44312.468055555553</v>
      </c>
      <c r="B5868" t="s">
        <v>164</v>
      </c>
      <c r="C5868" t="s">
        <v>6473</v>
      </c>
    </row>
    <row r="5869" spans="1:4" x14ac:dyDescent="0.25">
      <c r="A5869" s="2">
        <v>44312.468055555553</v>
      </c>
      <c r="B5869" t="s">
        <v>164</v>
      </c>
      <c r="C5869" t="s">
        <v>6474</v>
      </c>
    </row>
    <row r="5870" spans="1:4" x14ac:dyDescent="0.25">
      <c r="A5870" s="2">
        <v>44312.468055555553</v>
      </c>
      <c r="B5870" t="s">
        <v>165</v>
      </c>
      <c r="C5870" t="s">
        <v>7203</v>
      </c>
    </row>
    <row r="5871" spans="1:4" x14ac:dyDescent="0.25">
      <c r="A5871" s="2">
        <v>44312.468055555553</v>
      </c>
      <c r="B5871" t="s">
        <v>164</v>
      </c>
      <c r="C5871" t="s">
        <v>7320</v>
      </c>
    </row>
    <row r="5872" spans="1:4" x14ac:dyDescent="0.25">
      <c r="A5872" s="2">
        <v>44312.468055555553</v>
      </c>
      <c r="B5872" t="s">
        <v>164</v>
      </c>
      <c r="C5872" t="s">
        <v>7321</v>
      </c>
    </row>
    <row r="5873" spans="1:3" x14ac:dyDescent="0.25">
      <c r="A5873" s="2">
        <v>44312.468055555553</v>
      </c>
      <c r="B5873" t="s">
        <v>164</v>
      </c>
      <c r="C5873" t="s">
        <v>1538</v>
      </c>
    </row>
    <row r="5874" spans="1:3" x14ac:dyDescent="0.25">
      <c r="A5874" s="2">
        <v>44312.468055555553</v>
      </c>
      <c r="B5874" t="s">
        <v>164</v>
      </c>
      <c r="C5874" t="s">
        <v>7322</v>
      </c>
    </row>
    <row r="5875" spans="1:3" x14ac:dyDescent="0.25">
      <c r="A5875" s="2">
        <v>44312.468055555553</v>
      </c>
      <c r="B5875" t="s">
        <v>183</v>
      </c>
      <c r="C5875" t="s">
        <v>7364</v>
      </c>
    </row>
    <row r="5876" spans="1:3" x14ac:dyDescent="0.25">
      <c r="A5876" s="2">
        <v>44312.468055555553</v>
      </c>
      <c r="B5876" t="s">
        <v>176</v>
      </c>
      <c r="C5876" t="s">
        <v>6386</v>
      </c>
    </row>
    <row r="5877" spans="1:3" x14ac:dyDescent="0.25">
      <c r="A5877" s="2">
        <v>44312.468055555553</v>
      </c>
      <c r="B5877" t="s">
        <v>176</v>
      </c>
      <c r="C5877" t="s">
        <v>7572</v>
      </c>
    </row>
    <row r="5878" spans="1:3" x14ac:dyDescent="0.25">
      <c r="A5878" s="2">
        <v>44312.468055555553</v>
      </c>
      <c r="B5878" t="s">
        <v>176</v>
      </c>
      <c r="C5878" t="s">
        <v>1249</v>
      </c>
    </row>
    <row r="5879" spans="1:3" x14ac:dyDescent="0.25">
      <c r="A5879" s="2">
        <v>44312.468055555553</v>
      </c>
      <c r="B5879" t="s">
        <v>165</v>
      </c>
      <c r="C5879" t="s">
        <v>194</v>
      </c>
    </row>
    <row r="5880" spans="1:3" x14ac:dyDescent="0.25">
      <c r="A5880" s="2">
        <v>44312.468055555553</v>
      </c>
      <c r="B5880" t="s">
        <v>165</v>
      </c>
      <c r="C5880" t="s">
        <v>7967</v>
      </c>
    </row>
    <row r="5881" spans="1:3" x14ac:dyDescent="0.25">
      <c r="A5881" s="2">
        <v>44312.468055555553</v>
      </c>
      <c r="B5881" t="s">
        <v>966</v>
      </c>
      <c r="C5881" t="s">
        <v>6573</v>
      </c>
    </row>
    <row r="5882" spans="1:3" x14ac:dyDescent="0.25">
      <c r="A5882" s="2">
        <v>44312.468055555553</v>
      </c>
      <c r="B5882" t="s">
        <v>966</v>
      </c>
      <c r="C5882" t="s">
        <v>8536</v>
      </c>
    </row>
    <row r="5883" spans="1:3" x14ac:dyDescent="0.25">
      <c r="A5883" s="2">
        <v>44312.468055555553</v>
      </c>
      <c r="B5883" t="s">
        <v>966</v>
      </c>
      <c r="C5883" t="s">
        <v>8537</v>
      </c>
    </row>
    <row r="5884" spans="1:3" x14ac:dyDescent="0.25">
      <c r="A5884" s="2">
        <v>44312.468055555553</v>
      </c>
      <c r="B5884" t="s">
        <v>162</v>
      </c>
      <c r="C5884" t="s">
        <v>6637</v>
      </c>
    </row>
    <row r="5885" spans="1:3" x14ac:dyDescent="0.25">
      <c r="A5885" s="2">
        <v>44312.468055555553</v>
      </c>
      <c r="B5885" t="s">
        <v>162</v>
      </c>
      <c r="C5885" t="s">
        <v>7633</v>
      </c>
    </row>
    <row r="5886" spans="1:3" x14ac:dyDescent="0.25">
      <c r="A5886" s="2">
        <v>44312.468055555553</v>
      </c>
      <c r="B5886" t="s">
        <v>162</v>
      </c>
      <c r="C5886" t="s">
        <v>6637</v>
      </c>
    </row>
    <row r="5887" spans="1:3" x14ac:dyDescent="0.25">
      <c r="A5887" s="2">
        <v>44312.468055555553</v>
      </c>
      <c r="B5887" t="s">
        <v>162</v>
      </c>
      <c r="C5887" t="s">
        <v>7622</v>
      </c>
    </row>
    <row r="5888" spans="1:3" x14ac:dyDescent="0.25">
      <c r="A5888" s="2">
        <v>44312.468055555553</v>
      </c>
      <c r="B5888" t="s">
        <v>173</v>
      </c>
      <c r="C5888" t="s">
        <v>9514</v>
      </c>
    </row>
    <row r="5889" spans="1:4" x14ac:dyDescent="0.25">
      <c r="A5889" s="2">
        <v>44312.468055555553</v>
      </c>
      <c r="B5889" t="s">
        <v>173</v>
      </c>
      <c r="C5889" t="s">
        <v>1249</v>
      </c>
    </row>
    <row r="5890" spans="1:4" x14ac:dyDescent="0.25">
      <c r="A5890" s="2">
        <v>44312.468055555553</v>
      </c>
      <c r="B5890" t="s">
        <v>173</v>
      </c>
      <c r="C5890" t="s">
        <v>7410</v>
      </c>
    </row>
    <row r="5891" spans="1:4" x14ac:dyDescent="0.25">
      <c r="A5891" s="2">
        <v>44312.468055555553</v>
      </c>
      <c r="B5891" t="s">
        <v>185</v>
      </c>
      <c r="C5891" t="s">
        <v>194</v>
      </c>
    </row>
    <row r="5892" spans="1:4" x14ac:dyDescent="0.25">
      <c r="A5892" s="2">
        <v>44312.468055555553</v>
      </c>
      <c r="B5892" t="s">
        <v>185</v>
      </c>
      <c r="C5892" t="s">
        <v>9727</v>
      </c>
    </row>
    <row r="5893" spans="1:4" x14ac:dyDescent="0.25">
      <c r="A5893" s="2">
        <v>44312.468055555553</v>
      </c>
      <c r="B5893" t="s">
        <v>185</v>
      </c>
      <c r="C5893" t="s">
        <v>194</v>
      </c>
    </row>
    <row r="5894" spans="1:4" x14ac:dyDescent="0.25">
      <c r="A5894" s="2">
        <v>44312.468055555553</v>
      </c>
      <c r="B5894" t="s">
        <v>164</v>
      </c>
      <c r="D5894" t="s">
        <v>1863</v>
      </c>
    </row>
    <row r="5895" spans="1:4" x14ac:dyDescent="0.25">
      <c r="A5895" s="2">
        <v>44312.468055555553</v>
      </c>
      <c r="B5895" t="s">
        <v>164</v>
      </c>
      <c r="D5895" t="s">
        <v>915</v>
      </c>
    </row>
    <row r="5896" spans="1:4" x14ac:dyDescent="0.25">
      <c r="A5896" s="2">
        <v>44312.468055555553</v>
      </c>
      <c r="B5896" t="s">
        <v>164</v>
      </c>
      <c r="D5896" t="s">
        <v>885</v>
      </c>
    </row>
    <row r="5897" spans="1:4" x14ac:dyDescent="0.25">
      <c r="A5897" s="2">
        <v>44312.468055555553</v>
      </c>
      <c r="B5897" t="s">
        <v>165</v>
      </c>
      <c r="D5897" t="s">
        <v>899</v>
      </c>
    </row>
    <row r="5898" spans="1:4" x14ac:dyDescent="0.25">
      <c r="A5898" s="2">
        <v>44312.468055555553</v>
      </c>
      <c r="B5898" t="s">
        <v>164</v>
      </c>
      <c r="D5898" t="s">
        <v>991</v>
      </c>
    </row>
    <row r="5899" spans="1:4" x14ac:dyDescent="0.25">
      <c r="A5899" s="2">
        <v>44312.468055555553</v>
      </c>
      <c r="B5899" t="s">
        <v>164</v>
      </c>
      <c r="D5899" t="s">
        <v>850</v>
      </c>
    </row>
    <row r="5900" spans="1:4" x14ac:dyDescent="0.25">
      <c r="A5900" s="2">
        <v>44312.468055555553</v>
      </c>
      <c r="B5900" t="s">
        <v>164</v>
      </c>
      <c r="D5900" t="s">
        <v>1009</v>
      </c>
    </row>
    <row r="5901" spans="1:4" x14ac:dyDescent="0.25">
      <c r="A5901" s="2">
        <v>44312.468055555553</v>
      </c>
      <c r="B5901" t="s">
        <v>164</v>
      </c>
      <c r="D5901" t="s">
        <v>902</v>
      </c>
    </row>
    <row r="5902" spans="1:4" x14ac:dyDescent="0.25">
      <c r="A5902" s="2">
        <v>44312.468055555553</v>
      </c>
      <c r="B5902" t="s">
        <v>183</v>
      </c>
      <c r="D5902" t="s">
        <v>1898</v>
      </c>
    </row>
    <row r="5903" spans="1:4" x14ac:dyDescent="0.25">
      <c r="A5903" s="2">
        <v>44312.468055555553</v>
      </c>
      <c r="B5903" t="s">
        <v>176</v>
      </c>
      <c r="D5903" t="s">
        <v>1848</v>
      </c>
    </row>
    <row r="5904" spans="1:4" x14ac:dyDescent="0.25">
      <c r="A5904" s="2">
        <v>44312.468055555553</v>
      </c>
      <c r="B5904" t="s">
        <v>176</v>
      </c>
      <c r="D5904" t="s">
        <v>1849</v>
      </c>
    </row>
    <row r="5905" spans="1:4" x14ac:dyDescent="0.25">
      <c r="A5905" s="2">
        <v>44312.468055555553</v>
      </c>
      <c r="B5905" t="s">
        <v>176</v>
      </c>
      <c r="D5905" t="s">
        <v>1850</v>
      </c>
    </row>
    <row r="5906" spans="1:4" x14ac:dyDescent="0.25">
      <c r="A5906" s="2">
        <v>44312.468055555553</v>
      </c>
      <c r="B5906" t="s">
        <v>165</v>
      </c>
      <c r="D5906" t="s">
        <v>832</v>
      </c>
    </row>
    <row r="5907" spans="1:4" x14ac:dyDescent="0.25">
      <c r="A5907" s="2">
        <v>44312.468055555553</v>
      </c>
      <c r="B5907" t="s">
        <v>165</v>
      </c>
      <c r="D5907" t="s">
        <v>1874</v>
      </c>
    </row>
    <row r="5908" spans="1:4" x14ac:dyDescent="0.25">
      <c r="A5908" s="2">
        <v>44312.468055555553</v>
      </c>
      <c r="B5908" t="s">
        <v>966</v>
      </c>
      <c r="D5908" t="s">
        <v>1852</v>
      </c>
    </row>
    <row r="5909" spans="1:4" x14ac:dyDescent="0.25">
      <c r="A5909" s="2">
        <v>44312.468055555553</v>
      </c>
      <c r="B5909" t="s">
        <v>966</v>
      </c>
      <c r="D5909" t="s">
        <v>899</v>
      </c>
    </row>
    <row r="5910" spans="1:4" x14ac:dyDescent="0.25">
      <c r="A5910" s="2">
        <v>44312.468055555553</v>
      </c>
      <c r="B5910" t="s">
        <v>966</v>
      </c>
      <c r="D5910" t="s">
        <v>855</v>
      </c>
    </row>
    <row r="5911" spans="1:4" x14ac:dyDescent="0.25">
      <c r="A5911" s="2">
        <v>44312.468055555553</v>
      </c>
      <c r="B5911" t="s">
        <v>162</v>
      </c>
      <c r="D5911" t="s">
        <v>1009</v>
      </c>
    </row>
    <row r="5912" spans="1:4" x14ac:dyDescent="0.25">
      <c r="A5912" s="2">
        <v>44312.468055555553</v>
      </c>
      <c r="B5912" t="s">
        <v>162</v>
      </c>
      <c r="D5912" t="s">
        <v>954</v>
      </c>
    </row>
    <row r="5913" spans="1:4" x14ac:dyDescent="0.25">
      <c r="A5913" s="2">
        <v>44312.468055555553</v>
      </c>
      <c r="B5913" t="s">
        <v>162</v>
      </c>
      <c r="D5913" t="s">
        <v>1006</v>
      </c>
    </row>
    <row r="5914" spans="1:4" x14ac:dyDescent="0.25">
      <c r="A5914" s="2">
        <v>44312.468055555553</v>
      </c>
      <c r="B5914" t="s">
        <v>162</v>
      </c>
      <c r="D5914" t="s">
        <v>825</v>
      </c>
    </row>
    <row r="5915" spans="1:4" x14ac:dyDescent="0.25">
      <c r="A5915" s="2">
        <v>44312.468055555553</v>
      </c>
      <c r="B5915" t="s">
        <v>173</v>
      </c>
      <c r="D5915" t="s">
        <v>828</v>
      </c>
    </row>
    <row r="5916" spans="1:4" x14ac:dyDescent="0.25">
      <c r="A5916" s="2">
        <v>44312.468055555553</v>
      </c>
      <c r="B5916" t="s">
        <v>173</v>
      </c>
      <c r="D5916" t="s">
        <v>971</v>
      </c>
    </row>
    <row r="5917" spans="1:4" x14ac:dyDescent="0.25">
      <c r="A5917" s="2">
        <v>44312.468055555553</v>
      </c>
      <c r="B5917" t="s">
        <v>173</v>
      </c>
      <c r="D5917" t="s">
        <v>952</v>
      </c>
    </row>
    <row r="5918" spans="1:4" x14ac:dyDescent="0.25">
      <c r="A5918" s="2">
        <v>44312.468055555553</v>
      </c>
      <c r="B5918" t="s">
        <v>185</v>
      </c>
      <c r="D5918" t="s">
        <v>832</v>
      </c>
    </row>
    <row r="5919" spans="1:4" x14ac:dyDescent="0.25">
      <c r="A5919" s="2">
        <v>44312.468055555553</v>
      </c>
      <c r="B5919" t="s">
        <v>185</v>
      </c>
      <c r="D5919" t="s">
        <v>1877</v>
      </c>
    </row>
    <row r="5920" spans="1:4" x14ac:dyDescent="0.25">
      <c r="A5920" s="2">
        <v>44312.468055555553</v>
      </c>
      <c r="B5920" t="s">
        <v>185</v>
      </c>
      <c r="D5920" t="s">
        <v>958</v>
      </c>
    </row>
    <row r="5921" spans="1:3" x14ac:dyDescent="0.25">
      <c r="A5921" s="2">
        <v>44312.46875</v>
      </c>
      <c r="B5921" t="s">
        <v>164</v>
      </c>
      <c r="C5921" t="s">
        <v>6475</v>
      </c>
    </row>
    <row r="5922" spans="1:3" x14ac:dyDescent="0.25">
      <c r="A5922" s="2">
        <v>44312.46875</v>
      </c>
      <c r="B5922" t="s">
        <v>164</v>
      </c>
      <c r="C5922" t="s">
        <v>6476</v>
      </c>
    </row>
    <row r="5923" spans="1:3" x14ac:dyDescent="0.25">
      <c r="A5923" s="2">
        <v>44312.46875</v>
      </c>
      <c r="B5923" t="s">
        <v>164</v>
      </c>
      <c r="C5923" t="s">
        <v>7323</v>
      </c>
    </row>
    <row r="5924" spans="1:3" x14ac:dyDescent="0.25">
      <c r="A5924" s="2">
        <v>44312.46875</v>
      </c>
      <c r="B5924" t="s">
        <v>164</v>
      </c>
      <c r="C5924" t="s">
        <v>7324</v>
      </c>
    </row>
    <row r="5925" spans="1:3" x14ac:dyDescent="0.25">
      <c r="A5925" s="2">
        <v>44312.46875</v>
      </c>
      <c r="B5925" t="s">
        <v>183</v>
      </c>
      <c r="C5925" t="s">
        <v>7365</v>
      </c>
    </row>
    <row r="5926" spans="1:3" x14ac:dyDescent="0.25">
      <c r="A5926" s="2">
        <v>44312.46875</v>
      </c>
      <c r="B5926" t="s">
        <v>183</v>
      </c>
      <c r="C5926" t="s">
        <v>7366</v>
      </c>
    </row>
    <row r="5927" spans="1:3" x14ac:dyDescent="0.25">
      <c r="A5927" s="2">
        <v>44312.46875</v>
      </c>
      <c r="B5927" t="s">
        <v>176</v>
      </c>
      <c r="C5927" t="s">
        <v>7573</v>
      </c>
    </row>
    <row r="5928" spans="1:3" x14ac:dyDescent="0.25">
      <c r="A5928" s="2">
        <v>44312.46875</v>
      </c>
      <c r="B5928" t="s">
        <v>176</v>
      </c>
      <c r="C5928" t="s">
        <v>6386</v>
      </c>
    </row>
    <row r="5929" spans="1:3" x14ac:dyDescent="0.25">
      <c r="A5929" s="2">
        <v>44312.46875</v>
      </c>
      <c r="B5929" t="s">
        <v>165</v>
      </c>
      <c r="C5929" t="s">
        <v>194</v>
      </c>
    </row>
    <row r="5930" spans="1:3" x14ac:dyDescent="0.25">
      <c r="A5930" s="2">
        <v>44312.46875</v>
      </c>
      <c r="B5930" t="s">
        <v>966</v>
      </c>
      <c r="C5930" t="s">
        <v>8538</v>
      </c>
    </row>
    <row r="5931" spans="1:3" x14ac:dyDescent="0.25">
      <c r="A5931" s="2">
        <v>44312.46875</v>
      </c>
      <c r="B5931" t="s">
        <v>966</v>
      </c>
      <c r="C5931" t="s">
        <v>6386</v>
      </c>
    </row>
    <row r="5932" spans="1:3" x14ac:dyDescent="0.25">
      <c r="A5932" s="2">
        <v>44312.46875</v>
      </c>
      <c r="B5932" t="s">
        <v>966</v>
      </c>
      <c r="C5932" t="s">
        <v>8539</v>
      </c>
    </row>
    <row r="5933" spans="1:3" x14ac:dyDescent="0.25">
      <c r="A5933" s="2">
        <v>44312.46875</v>
      </c>
      <c r="B5933" t="s">
        <v>966</v>
      </c>
      <c r="C5933" t="s">
        <v>6386</v>
      </c>
    </row>
    <row r="5934" spans="1:3" x14ac:dyDescent="0.25">
      <c r="A5934" s="2">
        <v>44312.46875</v>
      </c>
      <c r="B5934" t="s">
        <v>966</v>
      </c>
      <c r="C5934" t="s">
        <v>8540</v>
      </c>
    </row>
    <row r="5935" spans="1:3" x14ac:dyDescent="0.25">
      <c r="A5935" s="2">
        <v>44312.46875</v>
      </c>
      <c r="B5935" t="s">
        <v>173</v>
      </c>
      <c r="C5935" t="s">
        <v>9515</v>
      </c>
    </row>
    <row r="5936" spans="1:3" x14ac:dyDescent="0.25">
      <c r="A5936" s="2">
        <v>44312.46875</v>
      </c>
      <c r="B5936" t="s">
        <v>173</v>
      </c>
      <c r="C5936" t="s">
        <v>6386</v>
      </c>
    </row>
    <row r="5937" spans="1:4" x14ac:dyDescent="0.25">
      <c r="A5937" s="2">
        <v>44312.46875</v>
      </c>
      <c r="B5937" t="s">
        <v>173</v>
      </c>
      <c r="C5937" t="s">
        <v>9516</v>
      </c>
    </row>
    <row r="5938" spans="1:4" x14ac:dyDescent="0.25">
      <c r="A5938" s="2">
        <v>44312.46875</v>
      </c>
      <c r="B5938" t="s">
        <v>173</v>
      </c>
      <c r="C5938" t="s">
        <v>9517</v>
      </c>
    </row>
    <row r="5939" spans="1:4" x14ac:dyDescent="0.25">
      <c r="A5939" s="2">
        <v>44312.46875</v>
      </c>
      <c r="B5939" t="s">
        <v>173</v>
      </c>
      <c r="C5939" t="s">
        <v>9518</v>
      </c>
    </row>
    <row r="5940" spans="1:4" x14ac:dyDescent="0.25">
      <c r="A5940" s="2">
        <v>44312.46875</v>
      </c>
      <c r="B5940" t="s">
        <v>163</v>
      </c>
      <c r="C5940" t="s">
        <v>9692</v>
      </c>
    </row>
    <row r="5941" spans="1:4" x14ac:dyDescent="0.25">
      <c r="A5941" s="2">
        <v>44312.46875</v>
      </c>
      <c r="B5941" t="s">
        <v>164</v>
      </c>
      <c r="D5941" t="s">
        <v>1853</v>
      </c>
    </row>
    <row r="5942" spans="1:4" x14ac:dyDescent="0.25">
      <c r="A5942" s="2">
        <v>44312.46875</v>
      </c>
      <c r="B5942" t="s">
        <v>164</v>
      </c>
      <c r="D5942" t="s">
        <v>972</v>
      </c>
    </row>
    <row r="5943" spans="1:4" x14ac:dyDescent="0.25">
      <c r="A5943" s="2">
        <v>44312.46875</v>
      </c>
      <c r="B5943" t="s">
        <v>164</v>
      </c>
      <c r="D5943" t="s">
        <v>952</v>
      </c>
    </row>
    <row r="5944" spans="1:4" x14ac:dyDescent="0.25">
      <c r="A5944" s="2">
        <v>44312.46875</v>
      </c>
      <c r="B5944" t="s">
        <v>164</v>
      </c>
      <c r="D5944" t="s">
        <v>852</v>
      </c>
    </row>
    <row r="5945" spans="1:4" x14ac:dyDescent="0.25">
      <c r="A5945" s="2">
        <v>44312.46875</v>
      </c>
      <c r="B5945" t="s">
        <v>183</v>
      </c>
      <c r="D5945" t="s">
        <v>842</v>
      </c>
    </row>
    <row r="5946" spans="1:4" x14ac:dyDescent="0.25">
      <c r="A5946" s="2">
        <v>44312.46875</v>
      </c>
      <c r="B5946" t="s">
        <v>183</v>
      </c>
      <c r="D5946" t="s">
        <v>949</v>
      </c>
    </row>
    <row r="5947" spans="1:4" x14ac:dyDescent="0.25">
      <c r="A5947" s="2">
        <v>44312.46875</v>
      </c>
      <c r="B5947" t="s">
        <v>176</v>
      </c>
      <c r="D5947" t="s">
        <v>1877</v>
      </c>
    </row>
    <row r="5948" spans="1:4" x14ac:dyDescent="0.25">
      <c r="A5948" s="2">
        <v>44312.46875</v>
      </c>
      <c r="B5948" t="s">
        <v>176</v>
      </c>
      <c r="D5948" t="s">
        <v>1852</v>
      </c>
    </row>
    <row r="5949" spans="1:4" x14ac:dyDescent="0.25">
      <c r="A5949" s="2">
        <v>44312.46875</v>
      </c>
      <c r="B5949" t="s">
        <v>165</v>
      </c>
      <c r="D5949" t="s">
        <v>958</v>
      </c>
    </row>
    <row r="5950" spans="1:4" x14ac:dyDescent="0.25">
      <c r="A5950" s="2">
        <v>44312.46875</v>
      </c>
      <c r="B5950" t="s">
        <v>966</v>
      </c>
      <c r="D5950" t="s">
        <v>894</v>
      </c>
    </row>
    <row r="5951" spans="1:4" x14ac:dyDescent="0.25">
      <c r="A5951" s="2">
        <v>44312.46875</v>
      </c>
      <c r="B5951" t="s">
        <v>966</v>
      </c>
      <c r="D5951" t="s">
        <v>845</v>
      </c>
    </row>
    <row r="5952" spans="1:4" x14ac:dyDescent="0.25">
      <c r="A5952" s="2">
        <v>44312.46875</v>
      </c>
      <c r="B5952" t="s">
        <v>966</v>
      </c>
      <c r="D5952" t="s">
        <v>846</v>
      </c>
    </row>
    <row r="5953" spans="1:4" x14ac:dyDescent="0.25">
      <c r="A5953" s="2">
        <v>44312.46875</v>
      </c>
      <c r="B5953" t="s">
        <v>966</v>
      </c>
      <c r="D5953" t="s">
        <v>908</v>
      </c>
    </row>
    <row r="5954" spans="1:4" x14ac:dyDescent="0.25">
      <c r="A5954" s="2">
        <v>44312.46875</v>
      </c>
      <c r="B5954" t="s">
        <v>966</v>
      </c>
      <c r="D5954" t="s">
        <v>909</v>
      </c>
    </row>
    <row r="5955" spans="1:4" x14ac:dyDescent="0.25">
      <c r="A5955" s="2">
        <v>44312.46875</v>
      </c>
      <c r="B5955" t="s">
        <v>173</v>
      </c>
      <c r="D5955" t="s">
        <v>834</v>
      </c>
    </row>
    <row r="5956" spans="1:4" x14ac:dyDescent="0.25">
      <c r="A5956" s="2">
        <v>44312.46875</v>
      </c>
      <c r="B5956" t="s">
        <v>173</v>
      </c>
      <c r="D5956" t="s">
        <v>955</v>
      </c>
    </row>
    <row r="5957" spans="1:4" x14ac:dyDescent="0.25">
      <c r="A5957" s="2">
        <v>44312.46875</v>
      </c>
      <c r="B5957" t="s">
        <v>173</v>
      </c>
      <c r="D5957" t="s">
        <v>904</v>
      </c>
    </row>
    <row r="5958" spans="1:4" x14ac:dyDescent="0.25">
      <c r="A5958" s="2">
        <v>44312.46875</v>
      </c>
      <c r="B5958" t="s">
        <v>173</v>
      </c>
      <c r="D5958" t="s">
        <v>1158</v>
      </c>
    </row>
    <row r="5959" spans="1:4" x14ac:dyDescent="0.25">
      <c r="A5959" s="2">
        <v>44312.46875</v>
      </c>
      <c r="B5959" t="s">
        <v>173</v>
      </c>
      <c r="D5959" t="s">
        <v>844</v>
      </c>
    </row>
    <row r="5960" spans="1:4" x14ac:dyDescent="0.25">
      <c r="A5960" s="2">
        <v>44312.46875</v>
      </c>
      <c r="B5960" t="s">
        <v>163</v>
      </c>
      <c r="D5960" t="s">
        <v>1859</v>
      </c>
    </row>
    <row r="5961" spans="1:4" x14ac:dyDescent="0.25">
      <c r="A5961" s="2">
        <v>44312.469444444447</v>
      </c>
      <c r="B5961" t="s">
        <v>183</v>
      </c>
      <c r="C5961" t="s">
        <v>7367</v>
      </c>
    </row>
    <row r="5962" spans="1:4" x14ac:dyDescent="0.25">
      <c r="A5962" s="2">
        <v>44312.469444444447</v>
      </c>
      <c r="B5962" t="s">
        <v>176</v>
      </c>
      <c r="C5962" t="s">
        <v>7574</v>
      </c>
    </row>
    <row r="5963" spans="1:4" x14ac:dyDescent="0.25">
      <c r="A5963" s="2">
        <v>44312.469444444447</v>
      </c>
      <c r="B5963" t="s">
        <v>176</v>
      </c>
      <c r="C5963" t="s">
        <v>6386</v>
      </c>
    </row>
    <row r="5964" spans="1:4" x14ac:dyDescent="0.25">
      <c r="A5964" s="2">
        <v>44312.469444444447</v>
      </c>
      <c r="B5964" t="s">
        <v>176</v>
      </c>
      <c r="C5964" t="s">
        <v>7575</v>
      </c>
    </row>
    <row r="5965" spans="1:4" x14ac:dyDescent="0.25">
      <c r="A5965" s="2">
        <v>44312.469444444447</v>
      </c>
      <c r="B5965" t="s">
        <v>176</v>
      </c>
      <c r="C5965" t="s">
        <v>7576</v>
      </c>
    </row>
    <row r="5966" spans="1:4" x14ac:dyDescent="0.25">
      <c r="A5966" s="2">
        <v>44312.469444444447</v>
      </c>
      <c r="B5966" t="s">
        <v>176</v>
      </c>
      <c r="C5966" t="s">
        <v>1538</v>
      </c>
    </row>
    <row r="5967" spans="1:4" x14ac:dyDescent="0.25">
      <c r="A5967" s="2">
        <v>44312.469444444447</v>
      </c>
      <c r="B5967" t="s">
        <v>176</v>
      </c>
      <c r="C5967" t="s">
        <v>6386</v>
      </c>
    </row>
    <row r="5968" spans="1:4" x14ac:dyDescent="0.25">
      <c r="A5968" s="2">
        <v>44312.469444444447</v>
      </c>
      <c r="B5968" t="s">
        <v>165</v>
      </c>
      <c r="C5968" t="s">
        <v>6856</v>
      </c>
    </row>
    <row r="5969" spans="1:4" x14ac:dyDescent="0.25">
      <c r="A5969" s="2">
        <v>44312.469444444447</v>
      </c>
      <c r="B5969" t="s">
        <v>966</v>
      </c>
      <c r="C5969" t="s">
        <v>1538</v>
      </c>
    </row>
    <row r="5970" spans="1:4" x14ac:dyDescent="0.25">
      <c r="A5970" s="2">
        <v>44312.469444444447</v>
      </c>
      <c r="B5970" t="s">
        <v>966</v>
      </c>
      <c r="C5970" t="s">
        <v>8541</v>
      </c>
    </row>
    <row r="5971" spans="1:4" x14ac:dyDescent="0.25">
      <c r="A5971" s="2">
        <v>44312.469444444447</v>
      </c>
      <c r="B5971" t="s">
        <v>966</v>
      </c>
      <c r="C5971" t="s">
        <v>1538</v>
      </c>
    </row>
    <row r="5972" spans="1:4" x14ac:dyDescent="0.25">
      <c r="A5972" s="2">
        <v>44312.469444444447</v>
      </c>
      <c r="B5972" t="s">
        <v>966</v>
      </c>
      <c r="C5972" t="s">
        <v>8542</v>
      </c>
    </row>
    <row r="5973" spans="1:4" x14ac:dyDescent="0.25">
      <c r="A5973" s="2">
        <v>44312.469444444447</v>
      </c>
      <c r="B5973" t="s">
        <v>173</v>
      </c>
      <c r="C5973" t="s">
        <v>1538</v>
      </c>
    </row>
    <row r="5974" spans="1:4" x14ac:dyDescent="0.25">
      <c r="A5974" s="2">
        <v>44312.469444444447</v>
      </c>
      <c r="B5974" t="s">
        <v>173</v>
      </c>
      <c r="C5974" t="s">
        <v>9519</v>
      </c>
    </row>
    <row r="5975" spans="1:4" x14ac:dyDescent="0.25">
      <c r="A5975" s="2">
        <v>44312.469444444447</v>
      </c>
      <c r="B5975" t="s">
        <v>173</v>
      </c>
      <c r="C5975" t="s">
        <v>1538</v>
      </c>
    </row>
    <row r="5976" spans="1:4" x14ac:dyDescent="0.25">
      <c r="A5976" s="2">
        <v>44312.469444444447</v>
      </c>
      <c r="B5976" t="s">
        <v>183</v>
      </c>
      <c r="D5976" t="s">
        <v>885</v>
      </c>
    </row>
    <row r="5977" spans="1:4" x14ac:dyDescent="0.25">
      <c r="A5977" s="2">
        <v>44312.469444444447</v>
      </c>
      <c r="B5977" t="s">
        <v>176</v>
      </c>
      <c r="D5977" t="s">
        <v>846</v>
      </c>
    </row>
    <row r="5978" spans="1:4" x14ac:dyDescent="0.25">
      <c r="A5978" s="2">
        <v>44312.469444444447</v>
      </c>
      <c r="B5978" t="s">
        <v>176</v>
      </c>
      <c r="D5978" t="s">
        <v>891</v>
      </c>
    </row>
    <row r="5979" spans="1:4" x14ac:dyDescent="0.25">
      <c r="A5979" s="2">
        <v>44312.469444444447</v>
      </c>
      <c r="B5979" t="s">
        <v>176</v>
      </c>
      <c r="D5979" t="s">
        <v>848</v>
      </c>
    </row>
    <row r="5980" spans="1:4" x14ac:dyDescent="0.25">
      <c r="A5980" s="2">
        <v>44312.469444444447</v>
      </c>
      <c r="B5980" t="s">
        <v>176</v>
      </c>
      <c r="D5980" t="s">
        <v>849</v>
      </c>
    </row>
    <row r="5981" spans="1:4" x14ac:dyDescent="0.25">
      <c r="A5981" s="2">
        <v>44312.469444444447</v>
      </c>
      <c r="B5981" t="s">
        <v>176</v>
      </c>
      <c r="D5981" t="s">
        <v>842</v>
      </c>
    </row>
    <row r="5982" spans="1:4" x14ac:dyDescent="0.25">
      <c r="A5982" s="2">
        <v>44312.469444444447</v>
      </c>
      <c r="B5982" t="s">
        <v>176</v>
      </c>
      <c r="D5982" t="s">
        <v>1880</v>
      </c>
    </row>
    <row r="5983" spans="1:4" x14ac:dyDescent="0.25">
      <c r="A5983" s="2">
        <v>44312.469444444447</v>
      </c>
      <c r="B5983" t="s">
        <v>165</v>
      </c>
      <c r="D5983" t="s">
        <v>852</v>
      </c>
    </row>
    <row r="5984" spans="1:4" x14ac:dyDescent="0.25">
      <c r="A5984" s="2">
        <v>44312.469444444447</v>
      </c>
      <c r="B5984" t="s">
        <v>966</v>
      </c>
      <c r="D5984" t="s">
        <v>848</v>
      </c>
    </row>
    <row r="5985" spans="1:4" x14ac:dyDescent="0.25">
      <c r="A5985" s="2">
        <v>44312.469444444447</v>
      </c>
      <c r="B5985" t="s">
        <v>966</v>
      </c>
      <c r="D5985" t="s">
        <v>852</v>
      </c>
    </row>
    <row r="5986" spans="1:4" x14ac:dyDescent="0.25">
      <c r="A5986" s="2">
        <v>44312.469444444447</v>
      </c>
      <c r="B5986" t="s">
        <v>966</v>
      </c>
      <c r="D5986" t="s">
        <v>973</v>
      </c>
    </row>
    <row r="5987" spans="1:4" x14ac:dyDescent="0.25">
      <c r="A5987" s="2">
        <v>44312.469444444447</v>
      </c>
      <c r="B5987" t="s">
        <v>966</v>
      </c>
      <c r="D5987" t="s">
        <v>1008</v>
      </c>
    </row>
    <row r="5988" spans="1:4" x14ac:dyDescent="0.25">
      <c r="A5988" s="2">
        <v>44312.469444444447</v>
      </c>
      <c r="B5988" t="s">
        <v>173</v>
      </c>
      <c r="D5988" t="s">
        <v>974</v>
      </c>
    </row>
    <row r="5989" spans="1:4" x14ac:dyDescent="0.25">
      <c r="A5989" s="2">
        <v>44312.469444444447</v>
      </c>
      <c r="B5989" t="s">
        <v>173</v>
      </c>
      <c r="D5989" t="s">
        <v>852</v>
      </c>
    </row>
    <row r="5990" spans="1:4" x14ac:dyDescent="0.25">
      <c r="A5990" s="2">
        <v>44312.469444444447</v>
      </c>
      <c r="B5990" t="s">
        <v>173</v>
      </c>
      <c r="D5990" t="s">
        <v>1003</v>
      </c>
    </row>
    <row r="5991" spans="1:4" x14ac:dyDescent="0.25">
      <c r="A5991" s="2">
        <v>44312.470138888886</v>
      </c>
      <c r="B5991" t="s">
        <v>162</v>
      </c>
      <c r="C5991" t="s">
        <v>6396</v>
      </c>
    </row>
    <row r="5992" spans="1:4" x14ac:dyDescent="0.25">
      <c r="A5992" s="2">
        <v>44312.470138888886</v>
      </c>
      <c r="B5992" t="s">
        <v>175</v>
      </c>
      <c r="C5992" t="s">
        <v>1249</v>
      </c>
    </row>
    <row r="5993" spans="1:4" x14ac:dyDescent="0.25">
      <c r="A5993" s="2">
        <v>44312.470138888886</v>
      </c>
      <c r="B5993" t="s">
        <v>175</v>
      </c>
      <c r="C5993" t="s">
        <v>6386</v>
      </c>
    </row>
    <row r="5994" spans="1:4" x14ac:dyDescent="0.25">
      <c r="A5994" s="2">
        <v>44312.470138888886</v>
      </c>
      <c r="B5994" t="s">
        <v>162</v>
      </c>
      <c r="D5994" t="s">
        <v>1847</v>
      </c>
    </row>
    <row r="5995" spans="1:4" x14ac:dyDescent="0.25">
      <c r="A5995" s="2">
        <v>44312.470138888886</v>
      </c>
      <c r="B5995" t="s">
        <v>175</v>
      </c>
      <c r="D5995" t="s">
        <v>1865</v>
      </c>
    </row>
    <row r="5996" spans="1:4" x14ac:dyDescent="0.25">
      <c r="A5996" s="2">
        <v>44312.470138888886</v>
      </c>
      <c r="B5996" t="s">
        <v>175</v>
      </c>
      <c r="D5996" t="s">
        <v>1848</v>
      </c>
    </row>
    <row r="5997" spans="1:4" x14ac:dyDescent="0.25">
      <c r="A5997" s="2">
        <v>44312.470833333333</v>
      </c>
      <c r="B5997" t="s">
        <v>162</v>
      </c>
      <c r="C5997" t="s">
        <v>7983</v>
      </c>
    </row>
    <row r="5998" spans="1:4" x14ac:dyDescent="0.25">
      <c r="A5998" s="2">
        <v>44312.470833333333</v>
      </c>
      <c r="B5998" t="s">
        <v>162</v>
      </c>
      <c r="D5998" t="s">
        <v>1848</v>
      </c>
    </row>
    <row r="5999" spans="1:4" x14ac:dyDescent="0.25">
      <c r="A5999" s="2">
        <v>44312.47152777778</v>
      </c>
      <c r="B5999" t="s">
        <v>175</v>
      </c>
      <c r="C5999" t="s">
        <v>8253</v>
      </c>
    </row>
    <row r="6000" spans="1:4" x14ac:dyDescent="0.25">
      <c r="A6000" s="2">
        <v>44312.47152777778</v>
      </c>
      <c r="B6000" t="s">
        <v>175</v>
      </c>
      <c r="C6000" t="s">
        <v>1249</v>
      </c>
    </row>
    <row r="6001" spans="1:4" x14ac:dyDescent="0.25">
      <c r="A6001" s="2">
        <v>44312.47152777778</v>
      </c>
      <c r="B6001" t="s">
        <v>175</v>
      </c>
      <c r="C6001" t="s">
        <v>6753</v>
      </c>
    </row>
    <row r="6002" spans="1:4" x14ac:dyDescent="0.25">
      <c r="A6002" s="2">
        <v>44312.47152777778</v>
      </c>
      <c r="B6002" t="s">
        <v>175</v>
      </c>
      <c r="C6002" t="s">
        <v>6386</v>
      </c>
    </row>
    <row r="6003" spans="1:4" x14ac:dyDescent="0.25">
      <c r="A6003" s="2">
        <v>44312.47152777778</v>
      </c>
      <c r="B6003" t="s">
        <v>175</v>
      </c>
      <c r="C6003" t="s">
        <v>6633</v>
      </c>
    </row>
    <row r="6004" spans="1:4" x14ac:dyDescent="0.25">
      <c r="A6004" s="2">
        <v>44312.47152777778</v>
      </c>
      <c r="B6004" t="s">
        <v>966</v>
      </c>
      <c r="C6004" t="s">
        <v>9226</v>
      </c>
    </row>
    <row r="6005" spans="1:4" x14ac:dyDescent="0.25">
      <c r="A6005" s="2">
        <v>44312.47152777778</v>
      </c>
      <c r="B6005" t="s">
        <v>966</v>
      </c>
      <c r="C6005" t="s">
        <v>1249</v>
      </c>
    </row>
    <row r="6006" spans="1:4" x14ac:dyDescent="0.25">
      <c r="A6006" s="2">
        <v>44312.47152777778</v>
      </c>
      <c r="B6006" t="s">
        <v>175</v>
      </c>
      <c r="D6006" t="s">
        <v>1849</v>
      </c>
    </row>
    <row r="6007" spans="1:4" x14ac:dyDescent="0.25">
      <c r="A6007" s="2">
        <v>44312.47152777778</v>
      </c>
      <c r="B6007" t="s">
        <v>175</v>
      </c>
      <c r="D6007" t="s">
        <v>1850</v>
      </c>
    </row>
    <row r="6008" spans="1:4" x14ac:dyDescent="0.25">
      <c r="A6008" s="2">
        <v>44312.47152777778</v>
      </c>
      <c r="B6008" t="s">
        <v>175</v>
      </c>
      <c r="D6008" t="s">
        <v>1858</v>
      </c>
    </row>
    <row r="6009" spans="1:4" x14ac:dyDescent="0.25">
      <c r="A6009" s="2">
        <v>44312.47152777778</v>
      </c>
      <c r="B6009" t="s">
        <v>175</v>
      </c>
      <c r="D6009" t="s">
        <v>1852</v>
      </c>
    </row>
    <row r="6010" spans="1:4" x14ac:dyDescent="0.25">
      <c r="A6010" s="2">
        <v>44312.47152777778</v>
      </c>
      <c r="B6010" t="s">
        <v>175</v>
      </c>
      <c r="D6010" t="s">
        <v>825</v>
      </c>
    </row>
    <row r="6011" spans="1:4" x14ac:dyDescent="0.25">
      <c r="A6011" s="2">
        <v>44312.47152777778</v>
      </c>
      <c r="B6011" t="s">
        <v>966</v>
      </c>
      <c r="D6011" t="s">
        <v>1901</v>
      </c>
    </row>
    <row r="6012" spans="1:4" x14ac:dyDescent="0.25">
      <c r="A6012" s="2">
        <v>44312.47152777778</v>
      </c>
      <c r="B6012" t="s">
        <v>966</v>
      </c>
      <c r="D6012" t="s">
        <v>1848</v>
      </c>
    </row>
    <row r="6013" spans="1:4" x14ac:dyDescent="0.25">
      <c r="A6013" s="2">
        <v>44312.472222222219</v>
      </c>
      <c r="B6013" t="s">
        <v>178</v>
      </c>
      <c r="C6013" t="s">
        <v>1249</v>
      </c>
    </row>
    <row r="6014" spans="1:4" x14ac:dyDescent="0.25">
      <c r="A6014" s="2">
        <v>44312.472222222219</v>
      </c>
      <c r="B6014" t="s">
        <v>178</v>
      </c>
      <c r="C6014" t="s">
        <v>1249</v>
      </c>
    </row>
    <row r="6015" spans="1:4" x14ac:dyDescent="0.25">
      <c r="A6015" s="2">
        <v>44312.472222222219</v>
      </c>
      <c r="B6015" t="s">
        <v>175</v>
      </c>
      <c r="C6015" t="s">
        <v>8254</v>
      </c>
    </row>
    <row r="6016" spans="1:4" x14ac:dyDescent="0.25">
      <c r="A6016" s="2">
        <v>44312.472222222219</v>
      </c>
      <c r="B6016" t="s">
        <v>175</v>
      </c>
      <c r="C6016" t="s">
        <v>8255</v>
      </c>
    </row>
    <row r="6017" spans="1:4" x14ac:dyDescent="0.25">
      <c r="A6017" s="2">
        <v>44312.472222222219</v>
      </c>
      <c r="B6017" t="s">
        <v>175</v>
      </c>
      <c r="C6017" t="s">
        <v>6386</v>
      </c>
    </row>
    <row r="6018" spans="1:4" x14ac:dyDescent="0.25">
      <c r="A6018" s="2">
        <v>44312.472222222219</v>
      </c>
      <c r="B6018" t="s">
        <v>175</v>
      </c>
      <c r="C6018" t="s">
        <v>7927</v>
      </c>
    </row>
    <row r="6019" spans="1:4" x14ac:dyDescent="0.25">
      <c r="A6019" s="2">
        <v>44312.472222222219</v>
      </c>
      <c r="B6019" t="s">
        <v>175</v>
      </c>
      <c r="C6019" t="s">
        <v>1538</v>
      </c>
    </row>
    <row r="6020" spans="1:4" x14ac:dyDescent="0.25">
      <c r="A6020" s="2">
        <v>44312.472222222219</v>
      </c>
      <c r="B6020" t="s">
        <v>966</v>
      </c>
      <c r="C6020" t="s">
        <v>9227</v>
      </c>
    </row>
    <row r="6021" spans="1:4" x14ac:dyDescent="0.25">
      <c r="A6021" s="2">
        <v>44312.472222222219</v>
      </c>
      <c r="B6021" t="s">
        <v>966</v>
      </c>
      <c r="C6021" t="s">
        <v>1249</v>
      </c>
    </row>
    <row r="6022" spans="1:4" x14ac:dyDescent="0.25">
      <c r="A6022" s="2">
        <v>44312.472222222219</v>
      </c>
      <c r="B6022" t="s">
        <v>165</v>
      </c>
      <c r="C6022" t="s">
        <v>6730</v>
      </c>
    </row>
    <row r="6023" spans="1:4" x14ac:dyDescent="0.25">
      <c r="A6023" s="2">
        <v>44312.472222222219</v>
      </c>
      <c r="B6023" t="s">
        <v>178</v>
      </c>
      <c r="D6023" t="s">
        <v>1857</v>
      </c>
    </row>
    <row r="6024" spans="1:4" x14ac:dyDescent="0.25">
      <c r="A6024" s="2">
        <v>44312.472222222219</v>
      </c>
      <c r="B6024" t="s">
        <v>178</v>
      </c>
      <c r="D6024" t="s">
        <v>1848</v>
      </c>
    </row>
    <row r="6025" spans="1:4" x14ac:dyDescent="0.25">
      <c r="A6025" s="2">
        <v>44312.472222222219</v>
      </c>
      <c r="B6025" t="s">
        <v>175</v>
      </c>
      <c r="D6025" t="s">
        <v>826</v>
      </c>
    </row>
    <row r="6026" spans="1:4" x14ac:dyDescent="0.25">
      <c r="A6026" s="2">
        <v>44312.472222222219</v>
      </c>
      <c r="B6026" t="s">
        <v>175</v>
      </c>
      <c r="D6026" t="s">
        <v>828</v>
      </c>
    </row>
    <row r="6027" spans="1:4" x14ac:dyDescent="0.25">
      <c r="A6027" s="2">
        <v>44312.472222222219</v>
      </c>
      <c r="B6027" t="s">
        <v>175</v>
      </c>
      <c r="D6027" t="s">
        <v>971</v>
      </c>
    </row>
    <row r="6028" spans="1:4" x14ac:dyDescent="0.25">
      <c r="A6028" s="2">
        <v>44312.472222222219</v>
      </c>
      <c r="B6028" t="s">
        <v>175</v>
      </c>
      <c r="D6028" t="s">
        <v>899</v>
      </c>
    </row>
    <row r="6029" spans="1:4" x14ac:dyDescent="0.25">
      <c r="A6029" s="2">
        <v>44312.472222222219</v>
      </c>
      <c r="B6029" t="s">
        <v>175</v>
      </c>
      <c r="D6029" t="s">
        <v>900</v>
      </c>
    </row>
    <row r="6030" spans="1:4" x14ac:dyDescent="0.25">
      <c r="A6030" s="2">
        <v>44312.472222222219</v>
      </c>
      <c r="B6030" t="s">
        <v>966</v>
      </c>
      <c r="D6030" t="s">
        <v>1849</v>
      </c>
    </row>
    <row r="6031" spans="1:4" x14ac:dyDescent="0.25">
      <c r="A6031" s="2">
        <v>44312.472222222219</v>
      </c>
      <c r="B6031" t="s">
        <v>966</v>
      </c>
      <c r="D6031" t="s">
        <v>1850</v>
      </c>
    </row>
    <row r="6032" spans="1:4" x14ac:dyDescent="0.25">
      <c r="A6032" s="2">
        <v>44312.472222222219</v>
      </c>
      <c r="B6032" t="s">
        <v>165</v>
      </c>
      <c r="D6032" t="s">
        <v>1866</v>
      </c>
    </row>
    <row r="6033" spans="1:4" x14ac:dyDescent="0.25">
      <c r="A6033" s="2">
        <v>44312.472916666666</v>
      </c>
      <c r="B6033" t="s">
        <v>178</v>
      </c>
      <c r="C6033" t="s">
        <v>6523</v>
      </c>
    </row>
    <row r="6034" spans="1:4" x14ac:dyDescent="0.25">
      <c r="A6034" s="2">
        <v>44312.472916666666</v>
      </c>
      <c r="B6034" t="s">
        <v>966</v>
      </c>
      <c r="C6034" t="s">
        <v>9228</v>
      </c>
    </row>
    <row r="6035" spans="1:4" x14ac:dyDescent="0.25">
      <c r="A6035" s="2">
        <v>44312.472916666666</v>
      </c>
      <c r="B6035" t="s">
        <v>966</v>
      </c>
      <c r="C6035" t="s">
        <v>1249</v>
      </c>
    </row>
    <row r="6036" spans="1:4" x14ac:dyDescent="0.25">
      <c r="A6036" s="2">
        <v>44312.472916666666</v>
      </c>
      <c r="B6036" t="s">
        <v>966</v>
      </c>
      <c r="C6036" t="s">
        <v>1256</v>
      </c>
    </row>
    <row r="6037" spans="1:4" x14ac:dyDescent="0.25">
      <c r="A6037" s="2">
        <v>44312.472916666666</v>
      </c>
      <c r="B6037" t="s">
        <v>178</v>
      </c>
      <c r="D6037" t="s">
        <v>1849</v>
      </c>
    </row>
    <row r="6038" spans="1:4" x14ac:dyDescent="0.25">
      <c r="A6038" s="2">
        <v>44312.472916666666</v>
      </c>
      <c r="B6038" t="s">
        <v>966</v>
      </c>
      <c r="D6038" t="s">
        <v>1918</v>
      </c>
    </row>
    <row r="6039" spans="1:4" x14ac:dyDescent="0.25">
      <c r="A6039" s="2">
        <v>44312.472916666666</v>
      </c>
      <c r="B6039" t="s">
        <v>966</v>
      </c>
      <c r="D6039" t="s">
        <v>1852</v>
      </c>
    </row>
    <row r="6040" spans="1:4" x14ac:dyDescent="0.25">
      <c r="A6040" s="2">
        <v>44312.472916666666</v>
      </c>
      <c r="B6040" t="s">
        <v>966</v>
      </c>
      <c r="D6040" t="s">
        <v>825</v>
      </c>
    </row>
    <row r="6041" spans="1:4" x14ac:dyDescent="0.25">
      <c r="A6041" s="2">
        <v>44312.473611111112</v>
      </c>
      <c r="B6041" t="s">
        <v>178</v>
      </c>
      <c r="C6041" t="s">
        <v>6524</v>
      </c>
    </row>
    <row r="6042" spans="1:4" x14ac:dyDescent="0.25">
      <c r="A6042" s="2">
        <v>44312.473611111112</v>
      </c>
      <c r="B6042" t="s">
        <v>175</v>
      </c>
      <c r="C6042" t="s">
        <v>6399</v>
      </c>
    </row>
    <row r="6043" spans="1:4" x14ac:dyDescent="0.25">
      <c r="A6043" s="2">
        <v>44312.473611111112</v>
      </c>
      <c r="B6043" t="s">
        <v>175</v>
      </c>
      <c r="C6043" t="s">
        <v>6399</v>
      </c>
    </row>
    <row r="6044" spans="1:4" x14ac:dyDescent="0.25">
      <c r="A6044" s="2">
        <v>44312.473611111112</v>
      </c>
      <c r="B6044" t="s">
        <v>966</v>
      </c>
      <c r="C6044" t="s">
        <v>7474</v>
      </c>
    </row>
    <row r="6045" spans="1:4" x14ac:dyDescent="0.25">
      <c r="A6045" s="2">
        <v>44312.473611111112</v>
      </c>
      <c r="B6045" t="s">
        <v>966</v>
      </c>
      <c r="C6045" t="s">
        <v>6876</v>
      </c>
    </row>
    <row r="6046" spans="1:4" x14ac:dyDescent="0.25">
      <c r="A6046" s="2">
        <v>44312.473611111112</v>
      </c>
      <c r="B6046" t="s">
        <v>966</v>
      </c>
      <c r="C6046" t="s">
        <v>9229</v>
      </c>
    </row>
    <row r="6047" spans="1:4" x14ac:dyDescent="0.25">
      <c r="A6047" s="2">
        <v>44312.473611111112</v>
      </c>
      <c r="B6047" t="s">
        <v>162</v>
      </c>
      <c r="C6047" t="s">
        <v>9693</v>
      </c>
    </row>
    <row r="6048" spans="1:4" x14ac:dyDescent="0.25">
      <c r="A6048" s="2">
        <v>44312.473611111112</v>
      </c>
      <c r="B6048" t="s">
        <v>162</v>
      </c>
      <c r="C6048" t="s">
        <v>1249</v>
      </c>
    </row>
    <row r="6049" spans="1:4" x14ac:dyDescent="0.25">
      <c r="A6049" s="2">
        <v>44312.473611111112</v>
      </c>
      <c r="B6049" t="s">
        <v>165</v>
      </c>
      <c r="C6049" t="s">
        <v>9755</v>
      </c>
    </row>
    <row r="6050" spans="1:4" x14ac:dyDescent="0.25">
      <c r="A6050" s="2">
        <v>44312.473611111112</v>
      </c>
      <c r="B6050" t="s">
        <v>165</v>
      </c>
      <c r="C6050" t="s">
        <v>6624</v>
      </c>
    </row>
    <row r="6051" spans="1:4" x14ac:dyDescent="0.25">
      <c r="A6051" s="2">
        <v>44312.473611111112</v>
      </c>
      <c r="B6051" t="s">
        <v>165</v>
      </c>
      <c r="C6051" t="s">
        <v>6386</v>
      </c>
    </row>
    <row r="6052" spans="1:4" x14ac:dyDescent="0.25">
      <c r="A6052" s="2">
        <v>44312.473611111112</v>
      </c>
      <c r="B6052" t="s">
        <v>178</v>
      </c>
      <c r="D6052" t="s">
        <v>1864</v>
      </c>
    </row>
    <row r="6053" spans="1:4" x14ac:dyDescent="0.25">
      <c r="A6053" s="2">
        <v>44312.473611111112</v>
      </c>
      <c r="B6053" t="s">
        <v>175</v>
      </c>
      <c r="D6053" t="s">
        <v>1865</v>
      </c>
    </row>
    <row r="6054" spans="1:4" x14ac:dyDescent="0.25">
      <c r="A6054" s="2">
        <v>44312.473611111112</v>
      </c>
      <c r="B6054" t="s">
        <v>175</v>
      </c>
      <c r="D6054" t="s">
        <v>1848</v>
      </c>
    </row>
    <row r="6055" spans="1:4" x14ac:dyDescent="0.25">
      <c r="A6055" s="2">
        <v>44312.473611111112</v>
      </c>
      <c r="B6055" t="s">
        <v>966</v>
      </c>
      <c r="D6055" t="s">
        <v>826</v>
      </c>
    </row>
    <row r="6056" spans="1:4" x14ac:dyDescent="0.25">
      <c r="A6056" s="2">
        <v>44312.473611111112</v>
      </c>
      <c r="B6056" t="s">
        <v>966</v>
      </c>
      <c r="D6056" t="s">
        <v>856</v>
      </c>
    </row>
    <row r="6057" spans="1:4" x14ac:dyDescent="0.25">
      <c r="A6057" s="2">
        <v>44312.473611111112</v>
      </c>
      <c r="B6057" t="s">
        <v>966</v>
      </c>
      <c r="D6057" t="s">
        <v>857</v>
      </c>
    </row>
    <row r="6058" spans="1:4" x14ac:dyDescent="0.25">
      <c r="A6058" s="2">
        <v>44312.473611111112</v>
      </c>
      <c r="B6058" t="s">
        <v>162</v>
      </c>
      <c r="D6058" t="s">
        <v>1847</v>
      </c>
    </row>
    <row r="6059" spans="1:4" x14ac:dyDescent="0.25">
      <c r="A6059" s="2">
        <v>44312.473611111112</v>
      </c>
      <c r="B6059" t="s">
        <v>162</v>
      </c>
      <c r="D6059" t="s">
        <v>1848</v>
      </c>
    </row>
    <row r="6060" spans="1:4" x14ac:dyDescent="0.25">
      <c r="A6060" s="2">
        <v>44312.473611111112</v>
      </c>
      <c r="B6060" t="s">
        <v>165</v>
      </c>
      <c r="D6060" t="s">
        <v>1848</v>
      </c>
    </row>
    <row r="6061" spans="1:4" x14ac:dyDescent="0.25">
      <c r="A6061" s="2">
        <v>44312.473611111112</v>
      </c>
      <c r="B6061" t="s">
        <v>165</v>
      </c>
      <c r="D6061" t="s">
        <v>1849</v>
      </c>
    </row>
    <row r="6062" spans="1:4" x14ac:dyDescent="0.25">
      <c r="A6062" s="2">
        <v>44312.473611111112</v>
      </c>
      <c r="B6062" t="s">
        <v>165</v>
      </c>
      <c r="D6062" t="s">
        <v>1850</v>
      </c>
    </row>
    <row r="6063" spans="1:4" x14ac:dyDescent="0.25">
      <c r="A6063" s="2">
        <v>44312.474305555559</v>
      </c>
      <c r="B6063" t="s">
        <v>178</v>
      </c>
      <c r="C6063" t="s">
        <v>4216</v>
      </c>
    </row>
    <row r="6064" spans="1:4" x14ac:dyDescent="0.25">
      <c r="A6064" s="2">
        <v>44312.474305555559</v>
      </c>
      <c r="B6064" t="s">
        <v>175</v>
      </c>
      <c r="C6064" t="s">
        <v>7765</v>
      </c>
    </row>
    <row r="6065" spans="1:4" x14ac:dyDescent="0.25">
      <c r="A6065" s="2">
        <v>44312.474305555559</v>
      </c>
      <c r="B6065" t="s">
        <v>966</v>
      </c>
      <c r="C6065" t="s">
        <v>9230</v>
      </c>
    </row>
    <row r="6066" spans="1:4" x14ac:dyDescent="0.25">
      <c r="A6066" s="2">
        <v>44312.474305555559</v>
      </c>
      <c r="B6066" t="s">
        <v>966</v>
      </c>
      <c r="C6066" t="s">
        <v>194</v>
      </c>
    </row>
    <row r="6067" spans="1:4" x14ac:dyDescent="0.25">
      <c r="A6067" s="2">
        <v>44312.474305555559</v>
      </c>
      <c r="B6067" t="s">
        <v>966</v>
      </c>
      <c r="C6067" t="s">
        <v>9629</v>
      </c>
    </row>
    <row r="6068" spans="1:4" x14ac:dyDescent="0.25">
      <c r="A6068" s="2">
        <v>44312.474305555559</v>
      </c>
      <c r="B6068" t="s">
        <v>162</v>
      </c>
      <c r="C6068" t="s">
        <v>9694</v>
      </c>
    </row>
    <row r="6069" spans="1:4" x14ac:dyDescent="0.25">
      <c r="A6069" s="2">
        <v>44312.474305555559</v>
      </c>
      <c r="B6069" t="s">
        <v>162</v>
      </c>
      <c r="C6069" t="s">
        <v>9695</v>
      </c>
    </row>
    <row r="6070" spans="1:4" x14ac:dyDescent="0.25">
      <c r="A6070" s="2">
        <v>44312.474305555559</v>
      </c>
      <c r="B6070" t="s">
        <v>165</v>
      </c>
      <c r="C6070" t="s">
        <v>9756</v>
      </c>
    </row>
    <row r="6071" spans="1:4" x14ac:dyDescent="0.25">
      <c r="A6071" s="2">
        <v>44312.474305555559</v>
      </c>
      <c r="B6071" t="s">
        <v>165</v>
      </c>
      <c r="C6071" t="s">
        <v>6386</v>
      </c>
    </row>
    <row r="6072" spans="1:4" x14ac:dyDescent="0.25">
      <c r="A6072" s="2">
        <v>44312.474305555559</v>
      </c>
      <c r="B6072" t="s">
        <v>178</v>
      </c>
      <c r="D6072" t="s">
        <v>1852</v>
      </c>
    </row>
    <row r="6073" spans="1:4" x14ac:dyDescent="0.25">
      <c r="A6073" s="2">
        <v>44312.474305555559</v>
      </c>
      <c r="B6073" t="s">
        <v>175</v>
      </c>
      <c r="D6073" t="s">
        <v>1849</v>
      </c>
    </row>
    <row r="6074" spans="1:4" x14ac:dyDescent="0.25">
      <c r="A6074" s="2">
        <v>44312.474305555559</v>
      </c>
      <c r="B6074" t="s">
        <v>966</v>
      </c>
      <c r="D6074" t="s">
        <v>852</v>
      </c>
    </row>
    <row r="6075" spans="1:4" x14ac:dyDescent="0.25">
      <c r="A6075" s="2">
        <v>44312.474305555559</v>
      </c>
      <c r="B6075" t="s">
        <v>966</v>
      </c>
      <c r="D6075" t="s">
        <v>1003</v>
      </c>
    </row>
    <row r="6076" spans="1:4" x14ac:dyDescent="0.25">
      <c r="A6076" s="2">
        <v>44312.474305555559</v>
      </c>
      <c r="B6076" t="s">
        <v>966</v>
      </c>
      <c r="D6076" t="s">
        <v>1901</v>
      </c>
    </row>
    <row r="6077" spans="1:4" x14ac:dyDescent="0.25">
      <c r="A6077" s="2">
        <v>44312.474305555559</v>
      </c>
      <c r="B6077" t="s">
        <v>162</v>
      </c>
      <c r="D6077" t="s">
        <v>1849</v>
      </c>
    </row>
    <row r="6078" spans="1:4" x14ac:dyDescent="0.25">
      <c r="A6078" s="2">
        <v>44312.474305555559</v>
      </c>
      <c r="B6078" t="s">
        <v>162</v>
      </c>
      <c r="D6078" t="s">
        <v>1850</v>
      </c>
    </row>
    <row r="6079" spans="1:4" x14ac:dyDescent="0.25">
      <c r="A6079" s="2">
        <v>44312.474305555559</v>
      </c>
      <c r="B6079" t="s">
        <v>165</v>
      </c>
      <c r="D6079" t="s">
        <v>1874</v>
      </c>
    </row>
    <row r="6080" spans="1:4" x14ac:dyDescent="0.25">
      <c r="A6080" s="2">
        <v>44312.474305555559</v>
      </c>
      <c r="B6080" t="s">
        <v>165</v>
      </c>
      <c r="D6080" t="s">
        <v>1852</v>
      </c>
    </row>
    <row r="6081" spans="1:4" x14ac:dyDescent="0.25">
      <c r="A6081" s="2">
        <v>44312.474999999999</v>
      </c>
      <c r="B6081" t="s">
        <v>174</v>
      </c>
      <c r="C6081" t="s">
        <v>6401</v>
      </c>
    </row>
    <row r="6082" spans="1:4" x14ac:dyDescent="0.25">
      <c r="A6082" s="2">
        <v>44312.474999999999</v>
      </c>
      <c r="B6082" t="s">
        <v>174</v>
      </c>
      <c r="C6082" t="s">
        <v>1249</v>
      </c>
    </row>
    <row r="6083" spans="1:4" x14ac:dyDescent="0.25">
      <c r="A6083" s="2">
        <v>44312.474999999999</v>
      </c>
      <c r="B6083" t="s">
        <v>178</v>
      </c>
      <c r="C6083" t="s">
        <v>6525</v>
      </c>
    </row>
    <row r="6084" spans="1:4" x14ac:dyDescent="0.25">
      <c r="A6084" s="2">
        <v>44312.474999999999</v>
      </c>
      <c r="B6084" t="s">
        <v>175</v>
      </c>
      <c r="C6084" t="s">
        <v>7766</v>
      </c>
    </row>
    <row r="6085" spans="1:4" x14ac:dyDescent="0.25">
      <c r="A6085" s="2">
        <v>44312.474999999999</v>
      </c>
      <c r="B6085" t="s">
        <v>966</v>
      </c>
      <c r="C6085" t="s">
        <v>9630</v>
      </c>
    </row>
    <row r="6086" spans="1:4" x14ac:dyDescent="0.25">
      <c r="A6086" s="2">
        <v>44312.474999999999</v>
      </c>
      <c r="B6086" t="s">
        <v>966</v>
      </c>
      <c r="C6086" t="s">
        <v>9631</v>
      </c>
    </row>
    <row r="6087" spans="1:4" x14ac:dyDescent="0.25">
      <c r="A6087" s="2">
        <v>44312.474999999999</v>
      </c>
      <c r="B6087" t="s">
        <v>966</v>
      </c>
      <c r="C6087" t="s">
        <v>1249</v>
      </c>
    </row>
    <row r="6088" spans="1:4" x14ac:dyDescent="0.25">
      <c r="A6088" s="2">
        <v>44312.474999999999</v>
      </c>
      <c r="B6088" t="s">
        <v>966</v>
      </c>
      <c r="C6088" t="s">
        <v>194</v>
      </c>
    </row>
    <row r="6089" spans="1:4" x14ac:dyDescent="0.25">
      <c r="A6089" s="2">
        <v>44312.474999999999</v>
      </c>
      <c r="B6089" t="s">
        <v>174</v>
      </c>
      <c r="D6089" t="s">
        <v>1856</v>
      </c>
    </row>
    <row r="6090" spans="1:4" x14ac:dyDescent="0.25">
      <c r="A6090" s="2">
        <v>44312.474999999999</v>
      </c>
      <c r="B6090" t="s">
        <v>174</v>
      </c>
      <c r="D6090" t="s">
        <v>1848</v>
      </c>
    </row>
    <row r="6091" spans="1:4" x14ac:dyDescent="0.25">
      <c r="A6091" s="2">
        <v>44312.474999999999</v>
      </c>
      <c r="B6091" t="s">
        <v>178</v>
      </c>
      <c r="D6091" t="s">
        <v>842</v>
      </c>
    </row>
    <row r="6092" spans="1:4" x14ac:dyDescent="0.25">
      <c r="A6092" s="2">
        <v>44312.474999999999</v>
      </c>
      <c r="B6092" t="s">
        <v>175</v>
      </c>
      <c r="D6092" t="s">
        <v>1850</v>
      </c>
    </row>
    <row r="6093" spans="1:4" x14ac:dyDescent="0.25">
      <c r="A6093" s="2">
        <v>44312.474999999999</v>
      </c>
      <c r="B6093" t="s">
        <v>966</v>
      </c>
      <c r="D6093" t="s">
        <v>1848</v>
      </c>
    </row>
    <row r="6094" spans="1:4" x14ac:dyDescent="0.25">
      <c r="A6094" s="2">
        <v>44312.474999999999</v>
      </c>
      <c r="B6094" t="s">
        <v>966</v>
      </c>
      <c r="D6094" t="s">
        <v>1849</v>
      </c>
    </row>
    <row r="6095" spans="1:4" x14ac:dyDescent="0.25">
      <c r="A6095" s="2">
        <v>44312.474999999999</v>
      </c>
      <c r="B6095" t="s">
        <v>966</v>
      </c>
      <c r="D6095" t="s">
        <v>1850</v>
      </c>
    </row>
    <row r="6096" spans="1:4" x14ac:dyDescent="0.25">
      <c r="A6096" s="2">
        <v>44312.474999999999</v>
      </c>
      <c r="B6096" t="s">
        <v>966</v>
      </c>
      <c r="D6096" t="s">
        <v>1918</v>
      </c>
    </row>
    <row r="6097" spans="1:4" x14ac:dyDescent="0.25">
      <c r="A6097" s="2">
        <v>44312.475694444445</v>
      </c>
      <c r="B6097" t="s">
        <v>174</v>
      </c>
      <c r="C6097" t="s">
        <v>6402</v>
      </c>
    </row>
    <row r="6098" spans="1:4" x14ac:dyDescent="0.25">
      <c r="A6098" s="2">
        <v>44312.475694444445</v>
      </c>
      <c r="B6098" t="s">
        <v>174</v>
      </c>
      <c r="C6098" t="s">
        <v>1249</v>
      </c>
    </row>
    <row r="6099" spans="1:4" x14ac:dyDescent="0.25">
      <c r="A6099" s="2">
        <v>44312.475694444445</v>
      </c>
      <c r="B6099" t="s">
        <v>178</v>
      </c>
      <c r="C6099" t="s">
        <v>6526</v>
      </c>
    </row>
    <row r="6100" spans="1:4" x14ac:dyDescent="0.25">
      <c r="A6100" s="2">
        <v>44312.475694444445</v>
      </c>
      <c r="B6100" t="s">
        <v>178</v>
      </c>
      <c r="C6100" t="s">
        <v>6527</v>
      </c>
    </row>
    <row r="6101" spans="1:4" x14ac:dyDescent="0.25">
      <c r="A6101" s="2">
        <v>44312.475694444445</v>
      </c>
      <c r="B6101" t="s">
        <v>966</v>
      </c>
      <c r="C6101" t="s">
        <v>9632</v>
      </c>
    </row>
    <row r="6102" spans="1:4" x14ac:dyDescent="0.25">
      <c r="A6102" s="2">
        <v>44312.475694444445</v>
      </c>
      <c r="B6102" t="s">
        <v>966</v>
      </c>
      <c r="C6102" t="s">
        <v>9633</v>
      </c>
    </row>
    <row r="6103" spans="1:4" x14ac:dyDescent="0.25">
      <c r="A6103" s="2">
        <v>44312.475694444445</v>
      </c>
      <c r="B6103" t="s">
        <v>966</v>
      </c>
      <c r="C6103" t="s">
        <v>9634</v>
      </c>
    </row>
    <row r="6104" spans="1:4" x14ac:dyDescent="0.25">
      <c r="A6104" s="2">
        <v>44312.475694444445</v>
      </c>
      <c r="B6104" t="s">
        <v>165</v>
      </c>
      <c r="C6104" t="s">
        <v>9757</v>
      </c>
    </row>
    <row r="6105" spans="1:4" x14ac:dyDescent="0.25">
      <c r="A6105" s="2">
        <v>44312.475694444445</v>
      </c>
      <c r="B6105" t="s">
        <v>165</v>
      </c>
      <c r="C6105" t="s">
        <v>4482</v>
      </c>
    </row>
    <row r="6106" spans="1:4" x14ac:dyDescent="0.25">
      <c r="A6106" s="2">
        <v>44312.475694444445</v>
      </c>
      <c r="B6106" t="s">
        <v>165</v>
      </c>
      <c r="C6106" t="s">
        <v>4482</v>
      </c>
    </row>
    <row r="6107" spans="1:4" x14ac:dyDescent="0.25">
      <c r="A6107" s="2">
        <v>44312.475694444445</v>
      </c>
      <c r="B6107" t="s">
        <v>165</v>
      </c>
      <c r="C6107" t="s">
        <v>7593</v>
      </c>
    </row>
    <row r="6108" spans="1:4" x14ac:dyDescent="0.25">
      <c r="A6108" s="2">
        <v>44312.475694444445</v>
      </c>
      <c r="B6108" t="s">
        <v>165</v>
      </c>
      <c r="C6108" t="s">
        <v>7233</v>
      </c>
    </row>
    <row r="6109" spans="1:4" x14ac:dyDescent="0.25">
      <c r="A6109" s="2">
        <v>44312.475694444445</v>
      </c>
      <c r="B6109" t="s">
        <v>192</v>
      </c>
      <c r="C6109" t="s">
        <v>1249</v>
      </c>
    </row>
    <row r="6110" spans="1:4" x14ac:dyDescent="0.25">
      <c r="A6110" s="2">
        <v>44312.475694444445</v>
      </c>
      <c r="B6110" t="s">
        <v>192</v>
      </c>
      <c r="C6110" t="s">
        <v>9802</v>
      </c>
    </row>
    <row r="6111" spans="1:4" x14ac:dyDescent="0.25">
      <c r="A6111" s="2">
        <v>44312.475694444445</v>
      </c>
      <c r="B6111" t="s">
        <v>174</v>
      </c>
      <c r="D6111" t="s">
        <v>1849</v>
      </c>
    </row>
    <row r="6112" spans="1:4" x14ac:dyDescent="0.25">
      <c r="A6112" s="2">
        <v>44312.475694444445</v>
      </c>
      <c r="B6112" t="s">
        <v>174</v>
      </c>
      <c r="D6112" t="s">
        <v>1850</v>
      </c>
    </row>
    <row r="6113" spans="1:4" x14ac:dyDescent="0.25">
      <c r="A6113" s="2">
        <v>44312.475694444445</v>
      </c>
      <c r="B6113" t="s">
        <v>178</v>
      </c>
      <c r="D6113" t="s">
        <v>949</v>
      </c>
    </row>
    <row r="6114" spans="1:4" x14ac:dyDescent="0.25">
      <c r="A6114" s="2">
        <v>44312.475694444445</v>
      </c>
      <c r="B6114" t="s">
        <v>178</v>
      </c>
      <c r="D6114" t="s">
        <v>972</v>
      </c>
    </row>
    <row r="6115" spans="1:4" x14ac:dyDescent="0.25">
      <c r="A6115" s="2">
        <v>44312.475694444445</v>
      </c>
      <c r="B6115" t="s">
        <v>966</v>
      </c>
      <c r="D6115" t="s">
        <v>1852</v>
      </c>
    </row>
    <row r="6116" spans="1:4" x14ac:dyDescent="0.25">
      <c r="A6116" s="2">
        <v>44312.475694444445</v>
      </c>
      <c r="B6116" t="s">
        <v>966</v>
      </c>
      <c r="D6116" t="s">
        <v>856</v>
      </c>
    </row>
    <row r="6117" spans="1:4" x14ac:dyDescent="0.25">
      <c r="A6117" s="2">
        <v>44312.475694444445</v>
      </c>
      <c r="B6117" t="s">
        <v>966</v>
      </c>
      <c r="D6117" t="s">
        <v>1020</v>
      </c>
    </row>
    <row r="6118" spans="1:4" x14ac:dyDescent="0.25">
      <c r="A6118" s="2">
        <v>44312.475694444445</v>
      </c>
      <c r="B6118" t="s">
        <v>165</v>
      </c>
      <c r="D6118" t="s">
        <v>850</v>
      </c>
    </row>
    <row r="6119" spans="1:4" x14ac:dyDescent="0.25">
      <c r="A6119" s="2">
        <v>44312.475694444445</v>
      </c>
      <c r="B6119" t="s">
        <v>165</v>
      </c>
      <c r="D6119" t="s">
        <v>922</v>
      </c>
    </row>
    <row r="6120" spans="1:4" x14ac:dyDescent="0.25">
      <c r="A6120" s="2">
        <v>44312.475694444445</v>
      </c>
      <c r="B6120" t="s">
        <v>165</v>
      </c>
      <c r="D6120" t="s">
        <v>852</v>
      </c>
    </row>
    <row r="6121" spans="1:4" x14ac:dyDescent="0.25">
      <c r="A6121" s="2">
        <v>44312.475694444445</v>
      </c>
      <c r="B6121" t="s">
        <v>165</v>
      </c>
      <c r="D6121" t="s">
        <v>901</v>
      </c>
    </row>
    <row r="6122" spans="1:4" x14ac:dyDescent="0.25">
      <c r="A6122" s="2">
        <v>44312.475694444445</v>
      </c>
      <c r="B6122" t="s">
        <v>165</v>
      </c>
      <c r="D6122" t="s">
        <v>899</v>
      </c>
    </row>
    <row r="6123" spans="1:4" x14ac:dyDescent="0.25">
      <c r="A6123" s="2">
        <v>44312.475694444445</v>
      </c>
      <c r="B6123" t="s">
        <v>192</v>
      </c>
      <c r="D6123" t="s">
        <v>1938</v>
      </c>
    </row>
    <row r="6124" spans="1:4" x14ac:dyDescent="0.25">
      <c r="A6124" s="2">
        <v>44312.475694444445</v>
      </c>
      <c r="B6124" t="s">
        <v>192</v>
      </c>
      <c r="D6124" t="s">
        <v>1849</v>
      </c>
    </row>
    <row r="6125" spans="1:4" x14ac:dyDescent="0.25">
      <c r="A6125" s="2">
        <v>44312.476388888892</v>
      </c>
      <c r="B6125" t="s">
        <v>164</v>
      </c>
      <c r="C6125" t="s">
        <v>6396</v>
      </c>
    </row>
    <row r="6126" spans="1:4" x14ac:dyDescent="0.25">
      <c r="A6126" s="2">
        <v>44312.476388888892</v>
      </c>
      <c r="B6126" t="s">
        <v>164</v>
      </c>
      <c r="C6126" t="s">
        <v>6396</v>
      </c>
    </row>
    <row r="6127" spans="1:4" x14ac:dyDescent="0.25">
      <c r="A6127" s="2">
        <v>44312.476388888892</v>
      </c>
      <c r="B6127" t="s">
        <v>192</v>
      </c>
      <c r="C6127" t="s">
        <v>1249</v>
      </c>
    </row>
    <row r="6128" spans="1:4" x14ac:dyDescent="0.25">
      <c r="A6128" s="2">
        <v>44312.476388888892</v>
      </c>
      <c r="B6128" t="s">
        <v>192</v>
      </c>
      <c r="C6128" t="s">
        <v>9803</v>
      </c>
    </row>
    <row r="6129" spans="1:4" x14ac:dyDescent="0.25">
      <c r="A6129" s="2">
        <v>44312.476388888892</v>
      </c>
      <c r="B6129" t="s">
        <v>164</v>
      </c>
      <c r="D6129" t="s">
        <v>1849</v>
      </c>
    </row>
    <row r="6130" spans="1:4" x14ac:dyDescent="0.25">
      <c r="A6130" s="2">
        <v>44312.476388888892</v>
      </c>
      <c r="B6130" t="s">
        <v>164</v>
      </c>
      <c r="D6130" t="s">
        <v>1861</v>
      </c>
    </row>
    <row r="6131" spans="1:4" x14ac:dyDescent="0.25">
      <c r="A6131" s="2">
        <v>44312.476388888892</v>
      </c>
      <c r="B6131" t="s">
        <v>192</v>
      </c>
      <c r="D6131" t="s">
        <v>1861</v>
      </c>
    </row>
    <row r="6132" spans="1:4" x14ac:dyDescent="0.25">
      <c r="A6132" s="2">
        <v>44312.476388888892</v>
      </c>
      <c r="B6132" t="s">
        <v>192</v>
      </c>
      <c r="D6132" t="s">
        <v>1873</v>
      </c>
    </row>
    <row r="6133" spans="1:4" x14ac:dyDescent="0.25">
      <c r="A6133" s="2">
        <v>44312.51666666667</v>
      </c>
      <c r="B6133" t="s">
        <v>164</v>
      </c>
      <c r="C6133" t="s">
        <v>1249</v>
      </c>
    </row>
    <row r="6134" spans="1:4" x14ac:dyDescent="0.25">
      <c r="A6134" s="2">
        <v>44312.51666666667</v>
      </c>
      <c r="B6134" t="s">
        <v>164</v>
      </c>
      <c r="C6134" t="s">
        <v>1249</v>
      </c>
    </row>
    <row r="6135" spans="1:4" x14ac:dyDescent="0.25">
      <c r="A6135" s="2">
        <v>44312.51666666667</v>
      </c>
      <c r="B6135" t="s">
        <v>183</v>
      </c>
      <c r="C6135" t="s">
        <v>1249</v>
      </c>
    </row>
    <row r="6136" spans="1:4" x14ac:dyDescent="0.25">
      <c r="A6136" s="2">
        <v>44312.51666666667</v>
      </c>
      <c r="B6136" t="s">
        <v>172</v>
      </c>
      <c r="C6136" t="s">
        <v>1249</v>
      </c>
    </row>
    <row r="6137" spans="1:4" x14ac:dyDescent="0.25">
      <c r="A6137" s="2">
        <v>44312.51666666667</v>
      </c>
      <c r="B6137" t="s">
        <v>172</v>
      </c>
      <c r="C6137" t="s">
        <v>1249</v>
      </c>
    </row>
    <row r="6138" spans="1:4" x14ac:dyDescent="0.25">
      <c r="A6138" s="2">
        <v>44312.51666666667</v>
      </c>
      <c r="B6138" t="s">
        <v>164</v>
      </c>
      <c r="D6138" t="s">
        <v>1860</v>
      </c>
    </row>
    <row r="6139" spans="1:4" x14ac:dyDescent="0.25">
      <c r="A6139" s="2">
        <v>44312.51666666667</v>
      </c>
      <c r="B6139" t="s">
        <v>164</v>
      </c>
      <c r="D6139" t="s">
        <v>1848</v>
      </c>
    </row>
    <row r="6140" spans="1:4" x14ac:dyDescent="0.25">
      <c r="A6140" s="2">
        <v>44312.51666666667</v>
      </c>
      <c r="B6140" t="s">
        <v>183</v>
      </c>
      <c r="D6140" t="s">
        <v>1896</v>
      </c>
    </row>
    <row r="6141" spans="1:4" x14ac:dyDescent="0.25">
      <c r="A6141" s="2">
        <v>44312.51666666667</v>
      </c>
      <c r="B6141" t="s">
        <v>172</v>
      </c>
      <c r="D6141" t="s">
        <v>1885</v>
      </c>
    </row>
    <row r="6142" spans="1:4" x14ac:dyDescent="0.25">
      <c r="A6142" s="2">
        <v>44312.51666666667</v>
      </c>
      <c r="B6142" t="s">
        <v>172</v>
      </c>
      <c r="D6142" t="s">
        <v>1848</v>
      </c>
    </row>
    <row r="6143" spans="1:4" x14ac:dyDescent="0.25">
      <c r="A6143" s="2">
        <v>44312.517361111109</v>
      </c>
      <c r="B6143" t="s">
        <v>829</v>
      </c>
      <c r="C6143" t="s">
        <v>194</v>
      </c>
    </row>
    <row r="6144" spans="1:4" x14ac:dyDescent="0.25">
      <c r="A6144" s="2">
        <v>44312.517361111109</v>
      </c>
      <c r="B6144" t="s">
        <v>163</v>
      </c>
      <c r="C6144" t="s">
        <v>1249</v>
      </c>
    </row>
    <row r="6145" spans="1:4" x14ac:dyDescent="0.25">
      <c r="A6145" s="2">
        <v>44312.517361111109</v>
      </c>
      <c r="B6145" t="s">
        <v>164</v>
      </c>
      <c r="C6145" t="s">
        <v>8611</v>
      </c>
    </row>
    <row r="6146" spans="1:4" x14ac:dyDescent="0.25">
      <c r="A6146" s="2">
        <v>44312.517361111109</v>
      </c>
      <c r="B6146" t="s">
        <v>164</v>
      </c>
      <c r="C6146" t="s">
        <v>1249</v>
      </c>
    </row>
    <row r="6147" spans="1:4" x14ac:dyDescent="0.25">
      <c r="A6147" s="2">
        <v>44312.517361111109</v>
      </c>
      <c r="B6147" t="s">
        <v>164</v>
      </c>
      <c r="C6147" t="s">
        <v>194</v>
      </c>
    </row>
    <row r="6148" spans="1:4" x14ac:dyDescent="0.25">
      <c r="A6148" s="2">
        <v>44312.517361111109</v>
      </c>
      <c r="B6148" t="s">
        <v>164</v>
      </c>
      <c r="C6148" t="s">
        <v>1249</v>
      </c>
    </row>
    <row r="6149" spans="1:4" x14ac:dyDescent="0.25">
      <c r="A6149" s="2">
        <v>44312.517361111109</v>
      </c>
      <c r="B6149" t="s">
        <v>164</v>
      </c>
      <c r="C6149" t="s">
        <v>1249</v>
      </c>
    </row>
    <row r="6150" spans="1:4" x14ac:dyDescent="0.25">
      <c r="A6150" s="2">
        <v>44312.517361111109</v>
      </c>
      <c r="B6150" t="s">
        <v>164</v>
      </c>
      <c r="C6150" t="s">
        <v>8882</v>
      </c>
    </row>
    <row r="6151" spans="1:4" x14ac:dyDescent="0.25">
      <c r="A6151" s="2">
        <v>44312.517361111109</v>
      </c>
      <c r="B6151" t="s">
        <v>164</v>
      </c>
      <c r="C6151" t="s">
        <v>6386</v>
      </c>
    </row>
    <row r="6152" spans="1:4" x14ac:dyDescent="0.25">
      <c r="A6152" s="2">
        <v>44312.517361111109</v>
      </c>
      <c r="B6152" t="s">
        <v>172</v>
      </c>
      <c r="C6152" t="s">
        <v>9877</v>
      </c>
    </row>
    <row r="6153" spans="1:4" x14ac:dyDescent="0.25">
      <c r="A6153" s="2">
        <v>44312.517361111109</v>
      </c>
      <c r="B6153" t="s">
        <v>172</v>
      </c>
      <c r="C6153" t="s">
        <v>6386</v>
      </c>
    </row>
    <row r="6154" spans="1:4" x14ac:dyDescent="0.25">
      <c r="A6154" s="2">
        <v>44312.517361111109</v>
      </c>
      <c r="B6154" t="s">
        <v>829</v>
      </c>
      <c r="D6154" t="s">
        <v>1883</v>
      </c>
    </row>
    <row r="6155" spans="1:4" x14ac:dyDescent="0.25">
      <c r="A6155" s="2">
        <v>44312.517361111109</v>
      </c>
      <c r="B6155" t="s">
        <v>163</v>
      </c>
      <c r="D6155" t="s">
        <v>1859</v>
      </c>
    </row>
    <row r="6156" spans="1:4" x14ac:dyDescent="0.25">
      <c r="A6156" s="2">
        <v>44312.517361111109</v>
      </c>
      <c r="B6156" t="s">
        <v>164</v>
      </c>
      <c r="D6156" t="s">
        <v>1849</v>
      </c>
    </row>
    <row r="6157" spans="1:4" x14ac:dyDescent="0.25">
      <c r="A6157" s="2">
        <v>44312.517361111109</v>
      </c>
      <c r="B6157" t="s">
        <v>164</v>
      </c>
      <c r="D6157" t="s">
        <v>1850</v>
      </c>
    </row>
    <row r="6158" spans="1:4" x14ac:dyDescent="0.25">
      <c r="A6158" s="2">
        <v>44312.517361111109</v>
      </c>
      <c r="B6158" t="s">
        <v>164</v>
      </c>
      <c r="D6158" t="s">
        <v>1888</v>
      </c>
    </row>
    <row r="6159" spans="1:4" x14ac:dyDescent="0.25">
      <c r="A6159" s="2">
        <v>44312.517361111109</v>
      </c>
      <c r="B6159" t="s">
        <v>164</v>
      </c>
      <c r="D6159" t="s">
        <v>1860</v>
      </c>
    </row>
    <row r="6160" spans="1:4" x14ac:dyDescent="0.25">
      <c r="A6160" s="2">
        <v>44312.517361111109</v>
      </c>
      <c r="B6160" t="s">
        <v>164</v>
      </c>
      <c r="D6160" t="s">
        <v>1848</v>
      </c>
    </row>
    <row r="6161" spans="1:4" x14ac:dyDescent="0.25">
      <c r="A6161" s="2">
        <v>44312.517361111109</v>
      </c>
      <c r="B6161" t="s">
        <v>164</v>
      </c>
      <c r="D6161" t="s">
        <v>1849</v>
      </c>
    </row>
    <row r="6162" spans="1:4" x14ac:dyDescent="0.25">
      <c r="A6162" s="2">
        <v>44312.517361111109</v>
      </c>
      <c r="B6162" t="s">
        <v>164</v>
      </c>
      <c r="D6162" t="s">
        <v>1850</v>
      </c>
    </row>
    <row r="6163" spans="1:4" x14ac:dyDescent="0.25">
      <c r="A6163" s="2">
        <v>44312.517361111109</v>
      </c>
      <c r="B6163" t="s">
        <v>172</v>
      </c>
      <c r="D6163" t="s">
        <v>1849</v>
      </c>
    </row>
    <row r="6164" spans="1:4" x14ac:dyDescent="0.25">
      <c r="A6164" s="2">
        <v>44312.517361111109</v>
      </c>
      <c r="B6164" t="s">
        <v>172</v>
      </c>
      <c r="D6164" t="s">
        <v>1850</v>
      </c>
    </row>
    <row r="6165" spans="1:4" x14ac:dyDescent="0.25">
      <c r="A6165" s="2">
        <v>44312.518055555556</v>
      </c>
      <c r="B6165" t="s">
        <v>162</v>
      </c>
      <c r="C6165" t="s">
        <v>1249</v>
      </c>
    </row>
    <row r="6166" spans="1:4" x14ac:dyDescent="0.25">
      <c r="A6166" s="2">
        <v>44312.518055555556</v>
      </c>
      <c r="B6166" t="s">
        <v>162</v>
      </c>
      <c r="C6166" t="s">
        <v>1249</v>
      </c>
    </row>
    <row r="6167" spans="1:4" x14ac:dyDescent="0.25">
      <c r="A6167" s="2">
        <v>44312.518055555556</v>
      </c>
      <c r="B6167" t="s">
        <v>162</v>
      </c>
      <c r="C6167" t="s">
        <v>194</v>
      </c>
    </row>
    <row r="6168" spans="1:4" x14ac:dyDescent="0.25">
      <c r="A6168" s="2">
        <v>44312.518055555556</v>
      </c>
      <c r="B6168" t="s">
        <v>829</v>
      </c>
      <c r="C6168" t="s">
        <v>194</v>
      </c>
    </row>
    <row r="6169" spans="1:4" x14ac:dyDescent="0.25">
      <c r="A6169" s="2">
        <v>44312.518055555556</v>
      </c>
      <c r="B6169" t="s">
        <v>163</v>
      </c>
      <c r="C6169" t="s">
        <v>1249</v>
      </c>
    </row>
    <row r="6170" spans="1:4" x14ac:dyDescent="0.25">
      <c r="A6170" s="2">
        <v>44312.518055555556</v>
      </c>
      <c r="B6170" t="s">
        <v>164</v>
      </c>
      <c r="C6170" t="s">
        <v>1249</v>
      </c>
    </row>
    <row r="6171" spans="1:4" x14ac:dyDescent="0.25">
      <c r="A6171" s="2">
        <v>44312.518055555556</v>
      </c>
      <c r="B6171" t="s">
        <v>164</v>
      </c>
      <c r="C6171" t="s">
        <v>1249</v>
      </c>
    </row>
    <row r="6172" spans="1:4" x14ac:dyDescent="0.25">
      <c r="A6172" s="2">
        <v>44312.518055555556</v>
      </c>
      <c r="B6172" t="s">
        <v>183</v>
      </c>
      <c r="C6172" t="s">
        <v>1249</v>
      </c>
    </row>
    <row r="6173" spans="1:4" x14ac:dyDescent="0.25">
      <c r="A6173" s="2">
        <v>44312.518055555556</v>
      </c>
      <c r="B6173" t="s">
        <v>183</v>
      </c>
      <c r="C6173" t="s">
        <v>7611</v>
      </c>
    </row>
    <row r="6174" spans="1:4" x14ac:dyDescent="0.25">
      <c r="A6174" s="2">
        <v>44312.518055555556</v>
      </c>
      <c r="B6174" t="s">
        <v>183</v>
      </c>
      <c r="C6174" t="s">
        <v>7612</v>
      </c>
    </row>
    <row r="6175" spans="1:4" x14ac:dyDescent="0.25">
      <c r="A6175" s="2">
        <v>44312.518055555556</v>
      </c>
      <c r="B6175" t="s">
        <v>175</v>
      </c>
      <c r="C6175" t="s">
        <v>1249</v>
      </c>
    </row>
    <row r="6176" spans="1:4" x14ac:dyDescent="0.25">
      <c r="A6176" s="2">
        <v>44312.518055555556</v>
      </c>
      <c r="B6176" t="s">
        <v>164</v>
      </c>
      <c r="C6176" t="s">
        <v>1538</v>
      </c>
    </row>
    <row r="6177" spans="1:4" x14ac:dyDescent="0.25">
      <c r="A6177" s="2">
        <v>44312.518055555556</v>
      </c>
      <c r="B6177" t="s">
        <v>183</v>
      </c>
      <c r="C6177" t="s">
        <v>6386</v>
      </c>
    </row>
    <row r="6178" spans="1:4" x14ac:dyDescent="0.25">
      <c r="A6178" s="2">
        <v>44312.518055555556</v>
      </c>
      <c r="B6178" t="s">
        <v>164</v>
      </c>
      <c r="C6178" t="s">
        <v>1538</v>
      </c>
    </row>
    <row r="6179" spans="1:4" x14ac:dyDescent="0.25">
      <c r="A6179" s="2">
        <v>44312.518055555556</v>
      </c>
      <c r="B6179" t="s">
        <v>164</v>
      </c>
      <c r="C6179" t="s">
        <v>4216</v>
      </c>
    </row>
    <row r="6180" spans="1:4" x14ac:dyDescent="0.25">
      <c r="A6180" s="2">
        <v>44312.518055555556</v>
      </c>
      <c r="B6180" t="s">
        <v>164</v>
      </c>
      <c r="C6180" t="s">
        <v>9246</v>
      </c>
    </row>
    <row r="6181" spans="1:4" x14ac:dyDescent="0.25">
      <c r="A6181" s="2">
        <v>44312.518055555556</v>
      </c>
      <c r="B6181" t="s">
        <v>184</v>
      </c>
      <c r="C6181" t="s">
        <v>4216</v>
      </c>
    </row>
    <row r="6182" spans="1:4" x14ac:dyDescent="0.25">
      <c r="A6182" s="2">
        <v>44312.518055555556</v>
      </c>
      <c r="B6182" t="s">
        <v>184</v>
      </c>
      <c r="C6182" t="s">
        <v>1249</v>
      </c>
    </row>
    <row r="6183" spans="1:4" x14ac:dyDescent="0.25">
      <c r="A6183" s="2">
        <v>44312.518055555556</v>
      </c>
      <c r="B6183" t="s">
        <v>162</v>
      </c>
      <c r="C6183" t="s">
        <v>9351</v>
      </c>
    </row>
    <row r="6184" spans="1:4" x14ac:dyDescent="0.25">
      <c r="A6184" s="2">
        <v>44312.518055555556</v>
      </c>
      <c r="B6184" t="s">
        <v>172</v>
      </c>
      <c r="C6184" t="s">
        <v>7631</v>
      </c>
    </row>
    <row r="6185" spans="1:4" x14ac:dyDescent="0.25">
      <c r="A6185" s="2">
        <v>44312.518055555556</v>
      </c>
      <c r="B6185" t="s">
        <v>172</v>
      </c>
      <c r="C6185" t="s">
        <v>6637</v>
      </c>
    </row>
    <row r="6186" spans="1:4" x14ac:dyDescent="0.25">
      <c r="A6186" s="2">
        <v>44312.518055555556</v>
      </c>
      <c r="B6186" t="s">
        <v>189</v>
      </c>
      <c r="C6186" t="s">
        <v>10093</v>
      </c>
    </row>
    <row r="6187" spans="1:4" x14ac:dyDescent="0.25">
      <c r="A6187" s="2">
        <v>44312.518055555556</v>
      </c>
      <c r="B6187" t="s">
        <v>189</v>
      </c>
      <c r="C6187" t="s">
        <v>10093</v>
      </c>
    </row>
    <row r="6188" spans="1:4" x14ac:dyDescent="0.25">
      <c r="A6188" s="2">
        <v>44312.518055555556</v>
      </c>
      <c r="B6188" t="s">
        <v>189</v>
      </c>
      <c r="C6188" t="s">
        <v>6850</v>
      </c>
    </row>
    <row r="6189" spans="1:4" x14ac:dyDescent="0.25">
      <c r="A6189" s="2">
        <v>44312.518055555556</v>
      </c>
      <c r="B6189" t="s">
        <v>162</v>
      </c>
      <c r="D6189" t="s">
        <v>1847</v>
      </c>
    </row>
    <row r="6190" spans="1:4" x14ac:dyDescent="0.25">
      <c r="A6190" s="2">
        <v>44312.518055555556</v>
      </c>
      <c r="B6190" t="s">
        <v>162</v>
      </c>
      <c r="D6190" t="s">
        <v>1848</v>
      </c>
    </row>
    <row r="6191" spans="1:4" x14ac:dyDescent="0.25">
      <c r="A6191" s="2">
        <v>44312.518055555556</v>
      </c>
      <c r="B6191" t="s">
        <v>162</v>
      </c>
      <c r="D6191" t="s">
        <v>1847</v>
      </c>
    </row>
    <row r="6192" spans="1:4" x14ac:dyDescent="0.25">
      <c r="A6192" s="2">
        <v>44312.518055555556</v>
      </c>
      <c r="B6192" t="s">
        <v>829</v>
      </c>
      <c r="D6192" t="s">
        <v>961</v>
      </c>
    </row>
    <row r="6193" spans="1:4" x14ac:dyDescent="0.25">
      <c r="A6193" s="2">
        <v>44312.518055555556</v>
      </c>
      <c r="B6193" t="s">
        <v>163</v>
      </c>
      <c r="D6193" t="s">
        <v>1848</v>
      </c>
    </row>
    <row r="6194" spans="1:4" x14ac:dyDescent="0.25">
      <c r="A6194" s="2">
        <v>44312.518055555556</v>
      </c>
      <c r="B6194" t="s">
        <v>164</v>
      </c>
      <c r="D6194" t="s">
        <v>1860</v>
      </c>
    </row>
    <row r="6195" spans="1:4" x14ac:dyDescent="0.25">
      <c r="A6195" s="2">
        <v>44312.518055555556</v>
      </c>
      <c r="B6195" t="s">
        <v>164</v>
      </c>
      <c r="D6195" t="s">
        <v>1848</v>
      </c>
    </row>
    <row r="6196" spans="1:4" x14ac:dyDescent="0.25">
      <c r="A6196" s="2">
        <v>44312.518055555556</v>
      </c>
      <c r="B6196" t="s">
        <v>183</v>
      </c>
      <c r="D6196" t="s">
        <v>1896</v>
      </c>
    </row>
    <row r="6197" spans="1:4" x14ac:dyDescent="0.25">
      <c r="A6197" s="2">
        <v>44312.518055555556</v>
      </c>
      <c r="B6197" t="s">
        <v>183</v>
      </c>
      <c r="D6197" t="s">
        <v>1848</v>
      </c>
    </row>
    <row r="6198" spans="1:4" x14ac:dyDescent="0.25">
      <c r="A6198" s="2">
        <v>44312.518055555556</v>
      </c>
      <c r="B6198" t="s">
        <v>183</v>
      </c>
      <c r="D6198" t="s">
        <v>1849</v>
      </c>
    </row>
    <row r="6199" spans="1:4" x14ac:dyDescent="0.25">
      <c r="A6199" s="2">
        <v>44312.518055555556</v>
      </c>
      <c r="B6199" t="s">
        <v>175</v>
      </c>
      <c r="D6199" t="s">
        <v>1865</v>
      </c>
    </row>
    <row r="6200" spans="1:4" x14ac:dyDescent="0.25">
      <c r="A6200" s="2">
        <v>44312.518055555556</v>
      </c>
      <c r="B6200" t="s">
        <v>164</v>
      </c>
      <c r="D6200" t="s">
        <v>958</v>
      </c>
    </row>
    <row r="6201" spans="1:4" x14ac:dyDescent="0.25">
      <c r="A6201" s="2">
        <v>44312.518055555556</v>
      </c>
      <c r="B6201" t="s">
        <v>183</v>
      </c>
      <c r="D6201" t="s">
        <v>1848</v>
      </c>
    </row>
    <row r="6202" spans="1:4" x14ac:dyDescent="0.25">
      <c r="A6202" s="2">
        <v>44312.518055555556</v>
      </c>
      <c r="B6202" t="s">
        <v>164</v>
      </c>
      <c r="D6202" t="s">
        <v>1888</v>
      </c>
    </row>
    <row r="6203" spans="1:4" x14ac:dyDescent="0.25">
      <c r="A6203" s="2">
        <v>44312.518055555556</v>
      </c>
      <c r="B6203" t="s">
        <v>164</v>
      </c>
      <c r="D6203" t="s">
        <v>1860</v>
      </c>
    </row>
    <row r="6204" spans="1:4" x14ac:dyDescent="0.25">
      <c r="A6204" s="2">
        <v>44312.518055555556</v>
      </c>
      <c r="B6204" t="s">
        <v>164</v>
      </c>
      <c r="D6204" t="s">
        <v>1848</v>
      </c>
    </row>
    <row r="6205" spans="1:4" x14ac:dyDescent="0.25">
      <c r="A6205" s="2">
        <v>44312.518055555556</v>
      </c>
      <c r="B6205" t="s">
        <v>184</v>
      </c>
      <c r="D6205" t="s">
        <v>1903</v>
      </c>
    </row>
    <row r="6206" spans="1:4" x14ac:dyDescent="0.25">
      <c r="A6206" s="2">
        <v>44312.518055555556</v>
      </c>
      <c r="B6206" t="s">
        <v>184</v>
      </c>
      <c r="D6206" t="s">
        <v>1848</v>
      </c>
    </row>
    <row r="6207" spans="1:4" x14ac:dyDescent="0.25">
      <c r="A6207" s="2">
        <v>44312.518055555556</v>
      </c>
      <c r="B6207" t="s">
        <v>162</v>
      </c>
      <c r="D6207" t="s">
        <v>1847</v>
      </c>
    </row>
    <row r="6208" spans="1:4" x14ac:dyDescent="0.25">
      <c r="A6208" s="2">
        <v>44312.518055555556</v>
      </c>
      <c r="B6208" t="s">
        <v>172</v>
      </c>
      <c r="D6208" t="s">
        <v>1886</v>
      </c>
    </row>
    <row r="6209" spans="1:4" x14ac:dyDescent="0.25">
      <c r="A6209" s="2">
        <v>44312.518055555556</v>
      </c>
      <c r="B6209" t="s">
        <v>172</v>
      </c>
      <c r="D6209" t="s">
        <v>958</v>
      </c>
    </row>
    <row r="6210" spans="1:4" x14ac:dyDescent="0.25">
      <c r="A6210" s="2">
        <v>44312.518055555556</v>
      </c>
      <c r="B6210" t="s">
        <v>189</v>
      </c>
      <c r="D6210" t="s">
        <v>1890</v>
      </c>
    </row>
    <row r="6211" spans="1:4" x14ac:dyDescent="0.25">
      <c r="A6211" s="2">
        <v>44312.518055555556</v>
      </c>
      <c r="B6211" t="s">
        <v>189</v>
      </c>
      <c r="D6211" t="s">
        <v>1848</v>
      </c>
    </row>
    <row r="6212" spans="1:4" x14ac:dyDescent="0.25">
      <c r="A6212" s="2">
        <v>44312.518055555556</v>
      </c>
      <c r="B6212" t="s">
        <v>189</v>
      </c>
      <c r="D6212" t="s">
        <v>1849</v>
      </c>
    </row>
    <row r="6213" spans="1:4" x14ac:dyDescent="0.25">
      <c r="A6213" s="2">
        <v>44312.518750000003</v>
      </c>
      <c r="B6213" t="s">
        <v>162</v>
      </c>
      <c r="C6213" t="s">
        <v>6379</v>
      </c>
    </row>
    <row r="6214" spans="1:4" x14ac:dyDescent="0.25">
      <c r="A6214" s="2">
        <v>44312.518750000003</v>
      </c>
      <c r="B6214" t="s">
        <v>162</v>
      </c>
      <c r="C6214" t="s">
        <v>1249</v>
      </c>
    </row>
    <row r="6215" spans="1:4" x14ac:dyDescent="0.25">
      <c r="A6215" s="2">
        <v>44312.518750000003</v>
      </c>
      <c r="B6215" t="s">
        <v>162</v>
      </c>
      <c r="C6215" t="s">
        <v>6556</v>
      </c>
    </row>
    <row r="6216" spans="1:4" x14ac:dyDescent="0.25">
      <c r="A6216" s="2">
        <v>44312.518750000003</v>
      </c>
      <c r="B6216" t="s">
        <v>829</v>
      </c>
      <c r="C6216" t="s">
        <v>6970</v>
      </c>
    </row>
    <row r="6217" spans="1:4" x14ac:dyDescent="0.25">
      <c r="A6217" s="2">
        <v>44312.518750000003</v>
      </c>
      <c r="B6217" t="s">
        <v>829</v>
      </c>
      <c r="C6217" t="s">
        <v>1249</v>
      </c>
    </row>
    <row r="6218" spans="1:4" x14ac:dyDescent="0.25">
      <c r="A6218" s="2">
        <v>44312.518750000003</v>
      </c>
      <c r="B6218" t="s">
        <v>163</v>
      </c>
      <c r="C6218" t="s">
        <v>7016</v>
      </c>
    </row>
    <row r="6219" spans="1:4" x14ac:dyDescent="0.25">
      <c r="A6219" s="2">
        <v>44312.518750000003</v>
      </c>
      <c r="B6219" t="s">
        <v>164</v>
      </c>
      <c r="C6219" t="s">
        <v>7452</v>
      </c>
    </row>
    <row r="6220" spans="1:4" x14ac:dyDescent="0.25">
      <c r="A6220" s="2">
        <v>44312.518750000003</v>
      </c>
      <c r="B6220" t="s">
        <v>164</v>
      </c>
      <c r="C6220" t="s">
        <v>1249</v>
      </c>
    </row>
    <row r="6221" spans="1:4" x14ac:dyDescent="0.25">
      <c r="A6221" s="2">
        <v>44312.518750000003</v>
      </c>
      <c r="B6221" t="s">
        <v>183</v>
      </c>
      <c r="C6221" t="s">
        <v>7613</v>
      </c>
    </row>
    <row r="6222" spans="1:4" x14ac:dyDescent="0.25">
      <c r="A6222" s="2">
        <v>44312.518750000003</v>
      </c>
      <c r="B6222" t="s">
        <v>173</v>
      </c>
      <c r="C6222" t="s">
        <v>1249</v>
      </c>
    </row>
    <row r="6223" spans="1:4" x14ac:dyDescent="0.25">
      <c r="A6223" s="2">
        <v>44312.518750000003</v>
      </c>
      <c r="B6223" t="s">
        <v>173</v>
      </c>
      <c r="C6223" t="s">
        <v>1249</v>
      </c>
    </row>
    <row r="6224" spans="1:4" x14ac:dyDescent="0.25">
      <c r="A6224" s="2">
        <v>44312.518750000003</v>
      </c>
      <c r="B6224" t="s">
        <v>175</v>
      </c>
      <c r="C6224" t="s">
        <v>1249</v>
      </c>
    </row>
    <row r="6225" spans="1:3" x14ac:dyDescent="0.25">
      <c r="A6225" s="2">
        <v>44312.518750000003</v>
      </c>
      <c r="B6225" t="s">
        <v>175</v>
      </c>
      <c r="C6225" t="s">
        <v>1249</v>
      </c>
    </row>
    <row r="6226" spans="1:3" x14ac:dyDescent="0.25">
      <c r="A6226" s="2">
        <v>44312.518750000003</v>
      </c>
      <c r="B6226" t="s">
        <v>175</v>
      </c>
      <c r="C6226" t="s">
        <v>7903</v>
      </c>
    </row>
    <row r="6227" spans="1:3" x14ac:dyDescent="0.25">
      <c r="A6227" s="2">
        <v>44312.518750000003</v>
      </c>
      <c r="B6227" t="s">
        <v>164</v>
      </c>
      <c r="C6227" t="s">
        <v>8612</v>
      </c>
    </row>
    <row r="6228" spans="1:3" x14ac:dyDescent="0.25">
      <c r="A6228" s="2">
        <v>44312.518750000003</v>
      </c>
      <c r="B6228" t="s">
        <v>164</v>
      </c>
      <c r="C6228" t="s">
        <v>7312</v>
      </c>
    </row>
    <row r="6229" spans="1:3" x14ac:dyDescent="0.25">
      <c r="A6229" s="2">
        <v>44312.518750000003</v>
      </c>
      <c r="B6229" t="s">
        <v>164</v>
      </c>
      <c r="C6229" t="s">
        <v>194</v>
      </c>
    </row>
    <row r="6230" spans="1:3" x14ac:dyDescent="0.25">
      <c r="A6230" s="2">
        <v>44312.518750000003</v>
      </c>
      <c r="B6230" t="s">
        <v>164</v>
      </c>
      <c r="C6230" t="s">
        <v>8883</v>
      </c>
    </row>
    <row r="6231" spans="1:3" x14ac:dyDescent="0.25">
      <c r="A6231" s="2">
        <v>44312.518750000003</v>
      </c>
      <c r="B6231" t="s">
        <v>164</v>
      </c>
      <c r="C6231" t="s">
        <v>6386</v>
      </c>
    </row>
    <row r="6232" spans="1:3" x14ac:dyDescent="0.25">
      <c r="A6232" s="2">
        <v>44312.518750000003</v>
      </c>
      <c r="B6232" t="s">
        <v>164</v>
      </c>
      <c r="C6232" t="s">
        <v>8884</v>
      </c>
    </row>
    <row r="6233" spans="1:3" x14ac:dyDescent="0.25">
      <c r="A6233" s="2">
        <v>44312.518750000003</v>
      </c>
      <c r="B6233" t="s">
        <v>164</v>
      </c>
      <c r="C6233" t="s">
        <v>89</v>
      </c>
    </row>
    <row r="6234" spans="1:3" x14ac:dyDescent="0.25">
      <c r="A6234" s="2">
        <v>44312.518750000003</v>
      </c>
      <c r="B6234" t="s">
        <v>164</v>
      </c>
      <c r="C6234" t="s">
        <v>6386</v>
      </c>
    </row>
    <row r="6235" spans="1:3" x14ac:dyDescent="0.25">
      <c r="A6235" s="2">
        <v>44312.518750000003</v>
      </c>
      <c r="B6235" t="s">
        <v>164</v>
      </c>
      <c r="C6235" t="s">
        <v>1538</v>
      </c>
    </row>
    <row r="6236" spans="1:3" x14ac:dyDescent="0.25">
      <c r="A6236" s="2">
        <v>44312.518750000003</v>
      </c>
      <c r="B6236" t="s">
        <v>184</v>
      </c>
      <c r="C6236" t="s">
        <v>9313</v>
      </c>
    </row>
    <row r="6237" spans="1:3" x14ac:dyDescent="0.25">
      <c r="A6237" s="2">
        <v>44312.518750000003</v>
      </c>
      <c r="B6237" t="s">
        <v>184</v>
      </c>
      <c r="C6237" t="s">
        <v>4216</v>
      </c>
    </row>
    <row r="6238" spans="1:3" x14ac:dyDescent="0.25">
      <c r="A6238" s="2">
        <v>44312.518750000003</v>
      </c>
      <c r="B6238" t="s">
        <v>184</v>
      </c>
      <c r="C6238" t="s">
        <v>6637</v>
      </c>
    </row>
    <row r="6239" spans="1:3" x14ac:dyDescent="0.25">
      <c r="A6239" s="2">
        <v>44312.518750000003</v>
      </c>
      <c r="B6239" t="s">
        <v>162</v>
      </c>
      <c r="C6239" t="s">
        <v>9352</v>
      </c>
    </row>
    <row r="6240" spans="1:3" x14ac:dyDescent="0.25">
      <c r="A6240" s="2">
        <v>44312.518750000003</v>
      </c>
      <c r="B6240" t="s">
        <v>162</v>
      </c>
      <c r="C6240" t="s">
        <v>9353</v>
      </c>
    </row>
    <row r="6241" spans="1:4" x14ac:dyDescent="0.25">
      <c r="A6241" s="2">
        <v>44312.518750000003</v>
      </c>
      <c r="B6241" t="s">
        <v>172</v>
      </c>
      <c r="C6241" t="s">
        <v>9878</v>
      </c>
    </row>
    <row r="6242" spans="1:4" x14ac:dyDescent="0.25">
      <c r="A6242" s="2">
        <v>44312.518750000003</v>
      </c>
      <c r="B6242" t="s">
        <v>184</v>
      </c>
      <c r="C6242" t="s">
        <v>1249</v>
      </c>
    </row>
    <row r="6243" spans="1:4" x14ac:dyDescent="0.25">
      <c r="A6243" s="2">
        <v>44312.518750000003</v>
      </c>
      <c r="B6243" t="s">
        <v>184</v>
      </c>
      <c r="C6243" t="s">
        <v>1249</v>
      </c>
    </row>
    <row r="6244" spans="1:4" x14ac:dyDescent="0.25">
      <c r="A6244" s="2">
        <v>44312.518750000003</v>
      </c>
      <c r="B6244" t="s">
        <v>162</v>
      </c>
      <c r="D6244" t="s">
        <v>1849</v>
      </c>
    </row>
    <row r="6245" spans="1:4" x14ac:dyDescent="0.25">
      <c r="A6245" s="2">
        <v>44312.518750000003</v>
      </c>
      <c r="B6245" t="s">
        <v>162</v>
      </c>
      <c r="D6245" t="s">
        <v>1848</v>
      </c>
    </row>
    <row r="6246" spans="1:4" x14ac:dyDescent="0.25">
      <c r="A6246" s="2">
        <v>44312.518750000003</v>
      </c>
      <c r="B6246" t="s">
        <v>162</v>
      </c>
      <c r="D6246" t="s">
        <v>1849</v>
      </c>
    </row>
    <row r="6247" spans="1:4" x14ac:dyDescent="0.25">
      <c r="A6247" s="2">
        <v>44312.518750000003</v>
      </c>
      <c r="B6247" t="s">
        <v>829</v>
      </c>
      <c r="D6247" t="s">
        <v>1849</v>
      </c>
    </row>
    <row r="6248" spans="1:4" x14ac:dyDescent="0.25">
      <c r="A6248" s="2">
        <v>44312.518750000003</v>
      </c>
      <c r="B6248" t="s">
        <v>829</v>
      </c>
      <c r="D6248" t="s">
        <v>1850</v>
      </c>
    </row>
    <row r="6249" spans="1:4" x14ac:dyDescent="0.25">
      <c r="A6249" s="2">
        <v>44312.518750000003</v>
      </c>
      <c r="B6249" t="s">
        <v>163</v>
      </c>
      <c r="D6249" t="s">
        <v>1849</v>
      </c>
    </row>
    <row r="6250" spans="1:4" x14ac:dyDescent="0.25">
      <c r="A6250" s="2">
        <v>44312.518750000003</v>
      </c>
      <c r="B6250" t="s">
        <v>164</v>
      </c>
      <c r="D6250" t="s">
        <v>1849</v>
      </c>
    </row>
    <row r="6251" spans="1:4" x14ac:dyDescent="0.25">
      <c r="A6251" s="2">
        <v>44312.518750000003</v>
      </c>
      <c r="B6251" t="s">
        <v>164</v>
      </c>
      <c r="D6251" t="s">
        <v>1850</v>
      </c>
    </row>
    <row r="6252" spans="1:4" x14ac:dyDescent="0.25">
      <c r="A6252" s="2">
        <v>44312.518750000003</v>
      </c>
      <c r="B6252" t="s">
        <v>183</v>
      </c>
      <c r="D6252" t="s">
        <v>1905</v>
      </c>
    </row>
    <row r="6253" spans="1:4" x14ac:dyDescent="0.25">
      <c r="A6253" s="2">
        <v>44312.518750000003</v>
      </c>
      <c r="B6253" t="s">
        <v>173</v>
      </c>
      <c r="D6253" t="s">
        <v>1910</v>
      </c>
    </row>
    <row r="6254" spans="1:4" x14ac:dyDescent="0.25">
      <c r="A6254" s="2">
        <v>44312.518750000003</v>
      </c>
      <c r="B6254" t="s">
        <v>173</v>
      </c>
      <c r="D6254" t="s">
        <v>1848</v>
      </c>
    </row>
    <row r="6255" spans="1:4" x14ac:dyDescent="0.25">
      <c r="A6255" s="2">
        <v>44312.518750000003</v>
      </c>
      <c r="B6255" t="s">
        <v>175</v>
      </c>
      <c r="D6255" t="s">
        <v>1865</v>
      </c>
    </row>
    <row r="6256" spans="1:4" x14ac:dyDescent="0.25">
      <c r="A6256" s="2">
        <v>44312.518750000003</v>
      </c>
      <c r="B6256" t="s">
        <v>175</v>
      </c>
      <c r="D6256" t="s">
        <v>1848</v>
      </c>
    </row>
    <row r="6257" spans="1:4" x14ac:dyDescent="0.25">
      <c r="A6257" s="2">
        <v>44312.518750000003</v>
      </c>
      <c r="B6257" t="s">
        <v>175</v>
      </c>
      <c r="D6257" t="s">
        <v>1849</v>
      </c>
    </row>
    <row r="6258" spans="1:4" x14ac:dyDescent="0.25">
      <c r="A6258" s="2">
        <v>44312.518750000003</v>
      </c>
      <c r="B6258" t="s">
        <v>164</v>
      </c>
      <c r="D6258" t="s">
        <v>825</v>
      </c>
    </row>
    <row r="6259" spans="1:4" x14ac:dyDescent="0.25">
      <c r="A6259" s="2">
        <v>44312.518750000003</v>
      </c>
      <c r="B6259" t="s">
        <v>164</v>
      </c>
      <c r="D6259" t="s">
        <v>826</v>
      </c>
    </row>
    <row r="6260" spans="1:4" x14ac:dyDescent="0.25">
      <c r="A6260" s="2">
        <v>44312.518750000003</v>
      </c>
      <c r="B6260" t="s">
        <v>164</v>
      </c>
      <c r="D6260" t="s">
        <v>958</v>
      </c>
    </row>
    <row r="6261" spans="1:4" x14ac:dyDescent="0.25">
      <c r="A6261" s="2">
        <v>44312.518750000003</v>
      </c>
      <c r="B6261" t="s">
        <v>164</v>
      </c>
      <c r="D6261" t="s">
        <v>828</v>
      </c>
    </row>
    <row r="6262" spans="1:4" x14ac:dyDescent="0.25">
      <c r="A6262" s="2">
        <v>44312.518750000003</v>
      </c>
      <c r="B6262" t="s">
        <v>164</v>
      </c>
      <c r="D6262" t="s">
        <v>892</v>
      </c>
    </row>
    <row r="6263" spans="1:4" x14ac:dyDescent="0.25">
      <c r="A6263" s="2">
        <v>44312.518750000003</v>
      </c>
      <c r="B6263" t="s">
        <v>164</v>
      </c>
      <c r="D6263" t="s">
        <v>827</v>
      </c>
    </row>
    <row r="6264" spans="1:4" x14ac:dyDescent="0.25">
      <c r="A6264" s="2">
        <v>44312.518750000003</v>
      </c>
      <c r="B6264" t="s">
        <v>164</v>
      </c>
      <c r="D6264" t="s">
        <v>1855</v>
      </c>
    </row>
    <row r="6265" spans="1:4" x14ac:dyDescent="0.25">
      <c r="A6265" s="2">
        <v>44312.518750000003</v>
      </c>
      <c r="B6265" t="s">
        <v>164</v>
      </c>
      <c r="D6265" t="s">
        <v>1854</v>
      </c>
    </row>
    <row r="6266" spans="1:4" x14ac:dyDescent="0.25">
      <c r="A6266" s="2">
        <v>44312.518750000003</v>
      </c>
      <c r="B6266" t="s">
        <v>164</v>
      </c>
      <c r="D6266" t="s">
        <v>910</v>
      </c>
    </row>
    <row r="6267" spans="1:4" x14ac:dyDescent="0.25">
      <c r="A6267" s="2">
        <v>44312.518750000003</v>
      </c>
      <c r="B6267" t="s">
        <v>184</v>
      </c>
      <c r="D6267" t="s">
        <v>1849</v>
      </c>
    </row>
    <row r="6268" spans="1:4" x14ac:dyDescent="0.25">
      <c r="A6268" s="2">
        <v>44312.518750000003</v>
      </c>
      <c r="B6268" t="s">
        <v>184</v>
      </c>
      <c r="D6268" t="s">
        <v>1850</v>
      </c>
    </row>
    <row r="6269" spans="1:4" x14ac:dyDescent="0.25">
      <c r="A6269" s="2">
        <v>44312.518750000003</v>
      </c>
      <c r="B6269" t="s">
        <v>184</v>
      </c>
      <c r="D6269" t="s">
        <v>1887</v>
      </c>
    </row>
    <row r="6270" spans="1:4" x14ac:dyDescent="0.25">
      <c r="A6270" s="2">
        <v>44312.518750000003</v>
      </c>
      <c r="B6270" t="s">
        <v>162</v>
      </c>
      <c r="D6270" t="s">
        <v>1849</v>
      </c>
    </row>
    <row r="6271" spans="1:4" x14ac:dyDescent="0.25">
      <c r="A6271" s="2">
        <v>44312.518750000003</v>
      </c>
      <c r="B6271" t="s">
        <v>162</v>
      </c>
      <c r="D6271" t="s">
        <v>1851</v>
      </c>
    </row>
    <row r="6272" spans="1:4" x14ac:dyDescent="0.25">
      <c r="A6272" s="2">
        <v>44312.518750000003</v>
      </c>
      <c r="B6272" t="s">
        <v>172</v>
      </c>
      <c r="D6272" t="s">
        <v>852</v>
      </c>
    </row>
    <row r="6273" spans="1:4" x14ac:dyDescent="0.25">
      <c r="A6273" s="2">
        <v>44312.518750000003</v>
      </c>
      <c r="B6273" t="s">
        <v>184</v>
      </c>
      <c r="D6273" t="s">
        <v>1903</v>
      </c>
    </row>
    <row r="6274" spans="1:4" x14ac:dyDescent="0.25">
      <c r="A6274" s="2">
        <v>44312.518750000003</v>
      </c>
      <c r="B6274" t="s">
        <v>184</v>
      </c>
      <c r="D6274" t="s">
        <v>1848</v>
      </c>
    </row>
    <row r="6275" spans="1:4" x14ac:dyDescent="0.25">
      <c r="A6275" s="2">
        <v>44312.519444444442</v>
      </c>
      <c r="B6275" t="s">
        <v>162</v>
      </c>
      <c r="C6275" t="s">
        <v>6380</v>
      </c>
    </row>
    <row r="6276" spans="1:4" x14ac:dyDescent="0.25">
      <c r="A6276" s="2">
        <v>44312.519444444442</v>
      </c>
      <c r="B6276" t="s">
        <v>162</v>
      </c>
      <c r="C6276" t="s">
        <v>1249</v>
      </c>
    </row>
    <row r="6277" spans="1:4" x14ac:dyDescent="0.25">
      <c r="A6277" s="2">
        <v>44312.519444444442</v>
      </c>
      <c r="B6277" t="s">
        <v>178</v>
      </c>
      <c r="C6277" t="s">
        <v>1249</v>
      </c>
    </row>
    <row r="6278" spans="1:4" x14ac:dyDescent="0.25">
      <c r="A6278" s="2">
        <v>44312.519444444442</v>
      </c>
      <c r="B6278" t="s">
        <v>178</v>
      </c>
      <c r="C6278" t="s">
        <v>1249</v>
      </c>
    </row>
    <row r="6279" spans="1:4" x14ac:dyDescent="0.25">
      <c r="A6279" s="2">
        <v>44312.519444444442</v>
      </c>
      <c r="B6279" t="s">
        <v>829</v>
      </c>
      <c r="C6279" t="s">
        <v>6971</v>
      </c>
    </row>
    <row r="6280" spans="1:4" x14ac:dyDescent="0.25">
      <c r="A6280" s="2">
        <v>44312.519444444442</v>
      </c>
      <c r="B6280" t="s">
        <v>164</v>
      </c>
      <c r="C6280" t="s">
        <v>6200</v>
      </c>
    </row>
    <row r="6281" spans="1:4" x14ac:dyDescent="0.25">
      <c r="A6281" s="2">
        <v>44312.519444444442</v>
      </c>
      <c r="B6281" t="s">
        <v>164</v>
      </c>
      <c r="C6281" t="s">
        <v>1538</v>
      </c>
    </row>
    <row r="6282" spans="1:4" x14ac:dyDescent="0.25">
      <c r="A6282" s="2">
        <v>44312.519444444442</v>
      </c>
      <c r="B6282" t="s">
        <v>164</v>
      </c>
      <c r="C6282" t="s">
        <v>6856</v>
      </c>
    </row>
    <row r="6283" spans="1:4" x14ac:dyDescent="0.25">
      <c r="A6283" s="2">
        <v>44312.519444444442</v>
      </c>
      <c r="B6283" t="s">
        <v>164</v>
      </c>
      <c r="C6283" t="s">
        <v>6386</v>
      </c>
    </row>
    <row r="6284" spans="1:4" x14ac:dyDescent="0.25">
      <c r="A6284" s="2">
        <v>44312.519444444442</v>
      </c>
      <c r="B6284" t="s">
        <v>164</v>
      </c>
      <c r="C6284" t="s">
        <v>7453</v>
      </c>
    </row>
    <row r="6285" spans="1:4" x14ac:dyDescent="0.25">
      <c r="A6285" s="2">
        <v>44312.519444444442</v>
      </c>
      <c r="B6285" t="s">
        <v>183</v>
      </c>
      <c r="C6285" t="s">
        <v>1249</v>
      </c>
    </row>
    <row r="6286" spans="1:4" x14ac:dyDescent="0.25">
      <c r="A6286" s="2">
        <v>44312.519444444442</v>
      </c>
      <c r="B6286" t="s">
        <v>175</v>
      </c>
      <c r="C6286" t="s">
        <v>1249</v>
      </c>
    </row>
    <row r="6287" spans="1:4" x14ac:dyDescent="0.25">
      <c r="A6287" s="2">
        <v>44312.519444444442</v>
      </c>
      <c r="B6287" t="s">
        <v>175</v>
      </c>
      <c r="C6287" t="s">
        <v>1256</v>
      </c>
    </row>
    <row r="6288" spans="1:4" x14ac:dyDescent="0.25">
      <c r="A6288" s="2">
        <v>44312.519444444442</v>
      </c>
      <c r="B6288" t="s">
        <v>175</v>
      </c>
      <c r="C6288" t="s">
        <v>1249</v>
      </c>
    </row>
    <row r="6289" spans="1:3" x14ac:dyDescent="0.25">
      <c r="A6289" s="2">
        <v>44312.519444444442</v>
      </c>
      <c r="B6289" t="s">
        <v>175</v>
      </c>
      <c r="C6289" t="s">
        <v>1249</v>
      </c>
    </row>
    <row r="6290" spans="1:3" x14ac:dyDescent="0.25">
      <c r="A6290" s="2">
        <v>44312.519444444442</v>
      </c>
      <c r="B6290" t="s">
        <v>175</v>
      </c>
      <c r="C6290" t="s">
        <v>6874</v>
      </c>
    </row>
    <row r="6291" spans="1:3" x14ac:dyDescent="0.25">
      <c r="A6291" s="2">
        <v>44312.519444444442</v>
      </c>
      <c r="B6291" t="s">
        <v>175</v>
      </c>
      <c r="C6291" t="s">
        <v>1249</v>
      </c>
    </row>
    <row r="6292" spans="1:3" x14ac:dyDescent="0.25">
      <c r="A6292" s="2">
        <v>44312.519444444442</v>
      </c>
      <c r="B6292" t="s">
        <v>174</v>
      </c>
      <c r="C6292" t="s">
        <v>1249</v>
      </c>
    </row>
    <row r="6293" spans="1:3" x14ac:dyDescent="0.25">
      <c r="A6293" s="2">
        <v>44312.519444444442</v>
      </c>
      <c r="B6293" t="s">
        <v>164</v>
      </c>
      <c r="C6293" t="s">
        <v>8613</v>
      </c>
    </row>
    <row r="6294" spans="1:3" x14ac:dyDescent="0.25">
      <c r="A6294" s="2">
        <v>44312.519444444442</v>
      </c>
      <c r="B6294" t="s">
        <v>164</v>
      </c>
      <c r="C6294" t="s">
        <v>1249</v>
      </c>
    </row>
    <row r="6295" spans="1:3" x14ac:dyDescent="0.25">
      <c r="A6295" s="2">
        <v>44312.519444444442</v>
      </c>
      <c r="B6295" t="s">
        <v>183</v>
      </c>
      <c r="C6295" t="s">
        <v>8664</v>
      </c>
    </row>
    <row r="6296" spans="1:3" x14ac:dyDescent="0.25">
      <c r="A6296" s="2">
        <v>44312.519444444442</v>
      </c>
      <c r="B6296" t="s">
        <v>164</v>
      </c>
      <c r="C6296" t="s">
        <v>8885</v>
      </c>
    </row>
    <row r="6297" spans="1:3" x14ac:dyDescent="0.25">
      <c r="A6297" s="2">
        <v>44312.519444444442</v>
      </c>
      <c r="B6297" t="s">
        <v>164</v>
      </c>
      <c r="C6297" t="s">
        <v>6699</v>
      </c>
    </row>
    <row r="6298" spans="1:3" x14ac:dyDescent="0.25">
      <c r="A6298" s="2">
        <v>44312.519444444442</v>
      </c>
      <c r="B6298" t="s">
        <v>164</v>
      </c>
      <c r="C6298" t="s">
        <v>8886</v>
      </c>
    </row>
    <row r="6299" spans="1:3" x14ac:dyDescent="0.25">
      <c r="A6299" s="2">
        <v>44312.519444444442</v>
      </c>
      <c r="B6299" t="s">
        <v>164</v>
      </c>
      <c r="C6299" t="s">
        <v>8887</v>
      </c>
    </row>
    <row r="6300" spans="1:3" x14ac:dyDescent="0.25">
      <c r="A6300" s="2">
        <v>44312.519444444442</v>
      </c>
      <c r="B6300" t="s">
        <v>164</v>
      </c>
      <c r="C6300" t="s">
        <v>6386</v>
      </c>
    </row>
    <row r="6301" spans="1:3" x14ac:dyDescent="0.25">
      <c r="A6301" s="2">
        <v>44312.519444444442</v>
      </c>
      <c r="B6301" t="s">
        <v>164</v>
      </c>
      <c r="C6301" t="s">
        <v>1538</v>
      </c>
    </row>
    <row r="6302" spans="1:3" x14ac:dyDescent="0.25">
      <c r="A6302" s="2">
        <v>44312.519444444442</v>
      </c>
      <c r="B6302" t="s">
        <v>164</v>
      </c>
      <c r="C6302" t="s">
        <v>9247</v>
      </c>
    </row>
    <row r="6303" spans="1:3" x14ac:dyDescent="0.25">
      <c r="A6303" s="2">
        <v>44312.519444444442</v>
      </c>
      <c r="B6303" t="s">
        <v>164</v>
      </c>
      <c r="C6303" t="s">
        <v>9248</v>
      </c>
    </row>
    <row r="6304" spans="1:3" x14ac:dyDescent="0.25">
      <c r="A6304" s="2">
        <v>44312.519444444442</v>
      </c>
      <c r="B6304" t="s">
        <v>184</v>
      </c>
      <c r="C6304" t="s">
        <v>6386</v>
      </c>
    </row>
    <row r="6305" spans="1:4" x14ac:dyDescent="0.25">
      <c r="A6305" s="2">
        <v>44312.519444444442</v>
      </c>
      <c r="B6305" t="s">
        <v>162</v>
      </c>
      <c r="C6305" t="s">
        <v>9354</v>
      </c>
    </row>
    <row r="6306" spans="1:4" x14ac:dyDescent="0.25">
      <c r="A6306" s="2">
        <v>44312.519444444442</v>
      </c>
      <c r="B6306" t="s">
        <v>162</v>
      </c>
      <c r="C6306" t="s">
        <v>9355</v>
      </c>
    </row>
    <row r="6307" spans="1:4" x14ac:dyDescent="0.25">
      <c r="A6307" s="2">
        <v>44312.519444444442</v>
      </c>
      <c r="B6307" t="s">
        <v>184</v>
      </c>
      <c r="C6307" t="s">
        <v>10094</v>
      </c>
    </row>
    <row r="6308" spans="1:4" x14ac:dyDescent="0.25">
      <c r="A6308" s="2">
        <v>44312.519444444442</v>
      </c>
      <c r="B6308" t="s">
        <v>184</v>
      </c>
      <c r="C6308" t="s">
        <v>1538</v>
      </c>
    </row>
    <row r="6309" spans="1:4" x14ac:dyDescent="0.25">
      <c r="A6309" s="2">
        <v>44312.519444444442</v>
      </c>
      <c r="B6309" t="s">
        <v>184</v>
      </c>
      <c r="C6309" t="s">
        <v>6839</v>
      </c>
    </row>
    <row r="6310" spans="1:4" x14ac:dyDescent="0.25">
      <c r="A6310" s="2">
        <v>44312.519444444442</v>
      </c>
      <c r="B6310" t="s">
        <v>184</v>
      </c>
      <c r="C6310" t="s">
        <v>1538</v>
      </c>
    </row>
    <row r="6311" spans="1:4" x14ac:dyDescent="0.25">
      <c r="A6311" s="2">
        <v>44312.519444444442</v>
      </c>
      <c r="B6311" t="s">
        <v>184</v>
      </c>
      <c r="C6311" t="s">
        <v>10095</v>
      </c>
    </row>
    <row r="6312" spans="1:4" x14ac:dyDescent="0.25">
      <c r="A6312" s="2">
        <v>44312.519444444442</v>
      </c>
      <c r="B6312" t="s">
        <v>184</v>
      </c>
      <c r="C6312" t="s">
        <v>10096</v>
      </c>
    </row>
    <row r="6313" spans="1:4" x14ac:dyDescent="0.25">
      <c r="A6313" s="2">
        <v>44312.519444444442</v>
      </c>
      <c r="B6313" t="s">
        <v>165</v>
      </c>
      <c r="C6313" t="s">
        <v>1249</v>
      </c>
    </row>
    <row r="6314" spans="1:4" x14ac:dyDescent="0.25">
      <c r="A6314" s="2">
        <v>44312.519444444442</v>
      </c>
      <c r="B6314" t="s">
        <v>165</v>
      </c>
      <c r="C6314" t="s">
        <v>1249</v>
      </c>
    </row>
    <row r="6315" spans="1:4" x14ac:dyDescent="0.25">
      <c r="A6315" s="2">
        <v>44312.519444444442</v>
      </c>
      <c r="B6315" t="s">
        <v>162</v>
      </c>
      <c r="D6315" t="s">
        <v>1850</v>
      </c>
    </row>
    <row r="6316" spans="1:4" x14ac:dyDescent="0.25">
      <c r="A6316" s="2">
        <v>44312.519444444442</v>
      </c>
      <c r="B6316" t="s">
        <v>162</v>
      </c>
      <c r="D6316" t="s">
        <v>1850</v>
      </c>
    </row>
    <row r="6317" spans="1:4" x14ac:dyDescent="0.25">
      <c r="A6317" s="2">
        <v>44312.519444444442</v>
      </c>
      <c r="B6317" t="s">
        <v>178</v>
      </c>
      <c r="D6317" t="s">
        <v>1857</v>
      </c>
    </row>
    <row r="6318" spans="1:4" x14ac:dyDescent="0.25">
      <c r="A6318" s="2">
        <v>44312.519444444442</v>
      </c>
      <c r="B6318" t="s">
        <v>178</v>
      </c>
      <c r="D6318" t="s">
        <v>1848</v>
      </c>
    </row>
    <row r="6319" spans="1:4" x14ac:dyDescent="0.25">
      <c r="A6319" s="2">
        <v>44312.519444444442</v>
      </c>
      <c r="B6319" t="s">
        <v>829</v>
      </c>
      <c r="D6319" t="s">
        <v>1884</v>
      </c>
    </row>
    <row r="6320" spans="1:4" x14ac:dyDescent="0.25">
      <c r="A6320" s="2">
        <v>44312.519444444442</v>
      </c>
      <c r="B6320" t="s">
        <v>164</v>
      </c>
      <c r="D6320" t="s">
        <v>1888</v>
      </c>
    </row>
    <row r="6321" spans="1:4" x14ac:dyDescent="0.25">
      <c r="A6321" s="2">
        <v>44312.519444444442</v>
      </c>
      <c r="B6321" t="s">
        <v>164</v>
      </c>
      <c r="D6321" t="s">
        <v>958</v>
      </c>
    </row>
    <row r="6322" spans="1:4" x14ac:dyDescent="0.25">
      <c r="A6322" s="2">
        <v>44312.519444444442</v>
      </c>
      <c r="B6322" t="s">
        <v>164</v>
      </c>
      <c r="D6322" t="s">
        <v>828</v>
      </c>
    </row>
    <row r="6323" spans="1:4" x14ac:dyDescent="0.25">
      <c r="A6323" s="2">
        <v>44312.519444444442</v>
      </c>
      <c r="B6323" t="s">
        <v>164</v>
      </c>
      <c r="D6323" t="s">
        <v>892</v>
      </c>
    </row>
    <row r="6324" spans="1:4" x14ac:dyDescent="0.25">
      <c r="A6324" s="2">
        <v>44312.519444444442</v>
      </c>
      <c r="B6324" t="s">
        <v>164</v>
      </c>
      <c r="D6324" t="s">
        <v>827</v>
      </c>
    </row>
    <row r="6325" spans="1:4" x14ac:dyDescent="0.25">
      <c r="A6325" s="2">
        <v>44312.519444444442</v>
      </c>
      <c r="B6325" t="s">
        <v>183</v>
      </c>
      <c r="D6325" t="s">
        <v>1852</v>
      </c>
    </row>
    <row r="6326" spans="1:4" x14ac:dyDescent="0.25">
      <c r="A6326" s="2">
        <v>44312.519444444442</v>
      </c>
      <c r="B6326" t="s">
        <v>175</v>
      </c>
      <c r="D6326" t="s">
        <v>1848</v>
      </c>
    </row>
    <row r="6327" spans="1:4" x14ac:dyDescent="0.25">
      <c r="A6327" s="2">
        <v>44312.519444444442</v>
      </c>
      <c r="B6327" t="s">
        <v>175</v>
      </c>
      <c r="D6327" t="s">
        <v>1849</v>
      </c>
    </row>
    <row r="6328" spans="1:4" x14ac:dyDescent="0.25">
      <c r="A6328" s="2">
        <v>44312.519444444442</v>
      </c>
      <c r="B6328" t="s">
        <v>175</v>
      </c>
      <c r="D6328" t="s">
        <v>1850</v>
      </c>
    </row>
    <row r="6329" spans="1:4" x14ac:dyDescent="0.25">
      <c r="A6329" s="2">
        <v>44312.519444444442</v>
      </c>
      <c r="B6329" t="s">
        <v>175</v>
      </c>
      <c r="D6329" t="s">
        <v>1850</v>
      </c>
    </row>
    <row r="6330" spans="1:4" x14ac:dyDescent="0.25">
      <c r="A6330" s="2">
        <v>44312.519444444442</v>
      </c>
      <c r="B6330" t="s">
        <v>175</v>
      </c>
      <c r="D6330" t="s">
        <v>1858</v>
      </c>
    </row>
    <row r="6331" spans="1:4" x14ac:dyDescent="0.25">
      <c r="A6331" s="2">
        <v>44312.519444444442</v>
      </c>
      <c r="B6331" t="s">
        <v>175</v>
      </c>
      <c r="D6331" t="s">
        <v>1852</v>
      </c>
    </row>
    <row r="6332" spans="1:4" x14ac:dyDescent="0.25">
      <c r="A6332" s="2">
        <v>44312.519444444442</v>
      </c>
      <c r="B6332" t="s">
        <v>174</v>
      </c>
      <c r="D6332" t="s">
        <v>1856</v>
      </c>
    </row>
    <row r="6333" spans="1:4" x14ac:dyDescent="0.25">
      <c r="A6333" s="2">
        <v>44312.519444444442</v>
      </c>
      <c r="B6333" t="s">
        <v>164</v>
      </c>
      <c r="D6333" t="s">
        <v>852</v>
      </c>
    </row>
    <row r="6334" spans="1:4" x14ac:dyDescent="0.25">
      <c r="A6334" s="2">
        <v>44312.519444444442</v>
      </c>
      <c r="B6334" t="s">
        <v>164</v>
      </c>
      <c r="D6334" t="s">
        <v>901</v>
      </c>
    </row>
    <row r="6335" spans="1:4" x14ac:dyDescent="0.25">
      <c r="A6335" s="2">
        <v>44312.519444444442</v>
      </c>
      <c r="B6335" t="s">
        <v>183</v>
      </c>
      <c r="D6335" t="s">
        <v>1849</v>
      </c>
    </row>
    <row r="6336" spans="1:4" x14ac:dyDescent="0.25">
      <c r="A6336" s="2">
        <v>44312.519444444442</v>
      </c>
      <c r="B6336" t="s">
        <v>164</v>
      </c>
      <c r="D6336" t="s">
        <v>853</v>
      </c>
    </row>
    <row r="6337" spans="1:4" x14ac:dyDescent="0.25">
      <c r="A6337" s="2">
        <v>44312.519444444442</v>
      </c>
      <c r="B6337" t="s">
        <v>164</v>
      </c>
      <c r="D6337" t="s">
        <v>850</v>
      </c>
    </row>
    <row r="6338" spans="1:4" x14ac:dyDescent="0.25">
      <c r="A6338" s="2">
        <v>44312.519444444442</v>
      </c>
      <c r="B6338" t="s">
        <v>164</v>
      </c>
      <c r="D6338" t="s">
        <v>893</v>
      </c>
    </row>
    <row r="6339" spans="1:4" x14ac:dyDescent="0.25">
      <c r="A6339" s="2">
        <v>44312.519444444442</v>
      </c>
      <c r="B6339" t="s">
        <v>164</v>
      </c>
      <c r="D6339" t="s">
        <v>1008</v>
      </c>
    </row>
    <row r="6340" spans="1:4" x14ac:dyDescent="0.25">
      <c r="A6340" s="2">
        <v>44312.519444444442</v>
      </c>
      <c r="B6340" t="s">
        <v>164</v>
      </c>
      <c r="D6340" t="s">
        <v>904</v>
      </c>
    </row>
    <row r="6341" spans="1:4" x14ac:dyDescent="0.25">
      <c r="A6341" s="2">
        <v>44312.519444444442</v>
      </c>
      <c r="B6341" t="s">
        <v>164</v>
      </c>
      <c r="D6341" t="s">
        <v>836</v>
      </c>
    </row>
    <row r="6342" spans="1:4" x14ac:dyDescent="0.25">
      <c r="A6342" s="2">
        <v>44312.519444444442</v>
      </c>
      <c r="B6342" t="s">
        <v>164</v>
      </c>
      <c r="D6342" t="s">
        <v>1849</v>
      </c>
    </row>
    <row r="6343" spans="1:4" x14ac:dyDescent="0.25">
      <c r="A6343" s="2">
        <v>44312.519444444442</v>
      </c>
      <c r="B6343" t="s">
        <v>164</v>
      </c>
      <c r="D6343" t="s">
        <v>1850</v>
      </c>
    </row>
    <row r="6344" spans="1:4" x14ac:dyDescent="0.25">
      <c r="A6344" s="2">
        <v>44312.519444444442</v>
      </c>
      <c r="B6344" t="s">
        <v>184</v>
      </c>
      <c r="D6344" t="s">
        <v>1852</v>
      </c>
    </row>
    <row r="6345" spans="1:4" x14ac:dyDescent="0.25">
      <c r="A6345" s="2">
        <v>44312.519444444442</v>
      </c>
      <c r="B6345" t="s">
        <v>162</v>
      </c>
      <c r="D6345" t="s">
        <v>1934</v>
      </c>
    </row>
    <row r="6346" spans="1:4" x14ac:dyDescent="0.25">
      <c r="A6346" s="2">
        <v>44312.519444444442</v>
      </c>
      <c r="B6346" t="s">
        <v>162</v>
      </c>
      <c r="D6346" t="s">
        <v>953</v>
      </c>
    </row>
    <row r="6347" spans="1:4" x14ac:dyDescent="0.25">
      <c r="A6347" s="2">
        <v>44312.519444444442</v>
      </c>
      <c r="B6347" t="s">
        <v>184</v>
      </c>
      <c r="D6347" t="s">
        <v>1849</v>
      </c>
    </row>
    <row r="6348" spans="1:4" x14ac:dyDescent="0.25">
      <c r="A6348" s="2">
        <v>44312.519444444442</v>
      </c>
      <c r="B6348" t="s">
        <v>184</v>
      </c>
      <c r="D6348" t="s">
        <v>832</v>
      </c>
    </row>
    <row r="6349" spans="1:4" x14ac:dyDescent="0.25">
      <c r="A6349" s="2">
        <v>44312.519444444442</v>
      </c>
      <c r="B6349" t="s">
        <v>184</v>
      </c>
      <c r="D6349" t="s">
        <v>1887</v>
      </c>
    </row>
    <row r="6350" spans="1:4" x14ac:dyDescent="0.25">
      <c r="A6350" s="2">
        <v>44312.519444444442</v>
      </c>
      <c r="B6350" t="s">
        <v>184</v>
      </c>
      <c r="D6350" t="s">
        <v>958</v>
      </c>
    </row>
    <row r="6351" spans="1:4" x14ac:dyDescent="0.25">
      <c r="A6351" s="2">
        <v>44312.519444444442</v>
      </c>
      <c r="B6351" t="s">
        <v>184</v>
      </c>
      <c r="D6351" t="s">
        <v>846</v>
      </c>
    </row>
    <row r="6352" spans="1:4" x14ac:dyDescent="0.25">
      <c r="A6352" s="2">
        <v>44312.519444444442</v>
      </c>
      <c r="B6352" t="s">
        <v>184</v>
      </c>
      <c r="D6352" t="s">
        <v>891</v>
      </c>
    </row>
    <row r="6353" spans="1:4" x14ac:dyDescent="0.25">
      <c r="A6353" s="2">
        <v>44312.519444444442</v>
      </c>
      <c r="B6353" t="s">
        <v>165</v>
      </c>
      <c r="D6353" t="s">
        <v>1866</v>
      </c>
    </row>
    <row r="6354" spans="1:4" x14ac:dyDescent="0.25">
      <c r="A6354" s="2">
        <v>44312.519444444442</v>
      </c>
      <c r="B6354" t="s">
        <v>165</v>
      </c>
      <c r="D6354" t="s">
        <v>1848</v>
      </c>
    </row>
    <row r="6355" spans="1:4" x14ac:dyDescent="0.25">
      <c r="A6355" s="2">
        <v>44312.520138888889</v>
      </c>
      <c r="B6355" t="s">
        <v>162</v>
      </c>
      <c r="C6355" t="s">
        <v>6381</v>
      </c>
    </row>
    <row r="6356" spans="1:4" x14ac:dyDescent="0.25">
      <c r="A6356" s="2">
        <v>44312.520138888889</v>
      </c>
      <c r="B6356" t="s">
        <v>162</v>
      </c>
      <c r="C6356" t="s">
        <v>1249</v>
      </c>
    </row>
    <row r="6357" spans="1:4" x14ac:dyDescent="0.25">
      <c r="A6357" s="2">
        <v>44312.520138888889</v>
      </c>
      <c r="B6357" t="s">
        <v>162</v>
      </c>
      <c r="C6357" t="s">
        <v>6557</v>
      </c>
    </row>
    <row r="6358" spans="1:4" x14ac:dyDescent="0.25">
      <c r="A6358" s="2">
        <v>44312.520138888889</v>
      </c>
      <c r="B6358" t="s">
        <v>162</v>
      </c>
      <c r="C6358" t="s">
        <v>1249</v>
      </c>
    </row>
    <row r="6359" spans="1:4" x14ac:dyDescent="0.25">
      <c r="A6359" s="2">
        <v>44312.520138888889</v>
      </c>
      <c r="B6359" t="s">
        <v>178</v>
      </c>
      <c r="C6359" t="s">
        <v>6873</v>
      </c>
    </row>
    <row r="6360" spans="1:4" x14ac:dyDescent="0.25">
      <c r="A6360" s="2">
        <v>44312.520138888889</v>
      </c>
      <c r="B6360" t="s">
        <v>829</v>
      </c>
      <c r="C6360" t="s">
        <v>6386</v>
      </c>
    </row>
    <row r="6361" spans="1:4" x14ac:dyDescent="0.25">
      <c r="A6361" s="2">
        <v>44312.520138888889</v>
      </c>
      <c r="B6361" t="s">
        <v>829</v>
      </c>
      <c r="C6361" t="s">
        <v>6972</v>
      </c>
    </row>
    <row r="6362" spans="1:4" x14ac:dyDescent="0.25">
      <c r="A6362" s="2">
        <v>44312.520138888889</v>
      </c>
      <c r="B6362" t="s">
        <v>829</v>
      </c>
      <c r="C6362" t="s">
        <v>194</v>
      </c>
    </row>
    <row r="6363" spans="1:4" x14ac:dyDescent="0.25">
      <c r="A6363" s="2">
        <v>44312.520138888889</v>
      </c>
      <c r="B6363" t="s">
        <v>163</v>
      </c>
      <c r="C6363" t="s">
        <v>1249</v>
      </c>
    </row>
    <row r="6364" spans="1:4" x14ac:dyDescent="0.25">
      <c r="A6364" s="2">
        <v>44312.520138888889</v>
      </c>
      <c r="B6364" t="s">
        <v>164</v>
      </c>
      <c r="C6364" t="s">
        <v>7454</v>
      </c>
    </row>
    <row r="6365" spans="1:4" x14ac:dyDescent="0.25">
      <c r="A6365" s="2">
        <v>44312.520138888889</v>
      </c>
      <c r="B6365" t="s">
        <v>164</v>
      </c>
      <c r="C6365" t="s">
        <v>6386</v>
      </c>
    </row>
    <row r="6366" spans="1:4" x14ac:dyDescent="0.25">
      <c r="A6366" s="2">
        <v>44312.520138888889</v>
      </c>
      <c r="B6366" t="s">
        <v>164</v>
      </c>
      <c r="C6366" t="s">
        <v>7455</v>
      </c>
    </row>
    <row r="6367" spans="1:4" x14ac:dyDescent="0.25">
      <c r="A6367" s="2">
        <v>44312.520138888889</v>
      </c>
      <c r="B6367" t="s">
        <v>164</v>
      </c>
      <c r="C6367" t="s">
        <v>1538</v>
      </c>
    </row>
    <row r="6368" spans="1:4" x14ac:dyDescent="0.25">
      <c r="A6368" s="2">
        <v>44312.520138888889</v>
      </c>
      <c r="B6368" t="s">
        <v>164</v>
      </c>
      <c r="C6368" t="s">
        <v>7456</v>
      </c>
    </row>
    <row r="6369" spans="1:3" x14ac:dyDescent="0.25">
      <c r="A6369" s="2">
        <v>44312.520138888889</v>
      </c>
      <c r="B6369" t="s">
        <v>164</v>
      </c>
      <c r="C6369" t="s">
        <v>6386</v>
      </c>
    </row>
    <row r="6370" spans="1:3" x14ac:dyDescent="0.25">
      <c r="A6370" s="2">
        <v>44312.520138888889</v>
      </c>
      <c r="B6370" t="s">
        <v>164</v>
      </c>
      <c r="C6370" t="s">
        <v>7457</v>
      </c>
    </row>
    <row r="6371" spans="1:3" x14ac:dyDescent="0.25">
      <c r="A6371" s="2">
        <v>44312.520138888889</v>
      </c>
      <c r="B6371" t="s">
        <v>164</v>
      </c>
      <c r="C6371" t="s">
        <v>194</v>
      </c>
    </row>
    <row r="6372" spans="1:3" x14ac:dyDescent="0.25">
      <c r="A6372" s="2">
        <v>44312.520138888889</v>
      </c>
      <c r="B6372" t="s">
        <v>164</v>
      </c>
      <c r="C6372" t="s">
        <v>7458</v>
      </c>
    </row>
    <row r="6373" spans="1:3" x14ac:dyDescent="0.25">
      <c r="A6373" s="2">
        <v>44312.520138888889</v>
      </c>
      <c r="B6373" t="s">
        <v>175</v>
      </c>
      <c r="C6373" t="s">
        <v>1538</v>
      </c>
    </row>
    <row r="6374" spans="1:3" x14ac:dyDescent="0.25">
      <c r="A6374" s="2">
        <v>44312.520138888889</v>
      </c>
      <c r="B6374" t="s">
        <v>175</v>
      </c>
      <c r="C6374" t="s">
        <v>7904</v>
      </c>
    </row>
    <row r="6375" spans="1:3" x14ac:dyDescent="0.25">
      <c r="A6375" s="2">
        <v>44312.520138888889</v>
      </c>
      <c r="B6375" t="s">
        <v>175</v>
      </c>
      <c r="C6375" t="s">
        <v>6677</v>
      </c>
    </row>
    <row r="6376" spans="1:3" x14ac:dyDescent="0.25">
      <c r="A6376" s="2">
        <v>44312.520138888889</v>
      </c>
      <c r="B6376" t="s">
        <v>174</v>
      </c>
      <c r="C6376" t="s">
        <v>8288</v>
      </c>
    </row>
    <row r="6377" spans="1:3" x14ac:dyDescent="0.25">
      <c r="A6377" s="2">
        <v>44312.520138888889</v>
      </c>
      <c r="B6377" t="s">
        <v>164</v>
      </c>
      <c r="C6377" t="s">
        <v>8614</v>
      </c>
    </row>
    <row r="6378" spans="1:3" x14ac:dyDescent="0.25">
      <c r="A6378" s="2">
        <v>44312.520138888889</v>
      </c>
      <c r="B6378" t="s">
        <v>164</v>
      </c>
      <c r="C6378" t="s">
        <v>6386</v>
      </c>
    </row>
    <row r="6379" spans="1:3" x14ac:dyDescent="0.25">
      <c r="A6379" s="2">
        <v>44312.520138888889</v>
      </c>
      <c r="B6379" t="s">
        <v>164</v>
      </c>
      <c r="C6379" t="s">
        <v>1249</v>
      </c>
    </row>
    <row r="6380" spans="1:3" x14ac:dyDescent="0.25">
      <c r="A6380" s="2">
        <v>44312.520138888889</v>
      </c>
      <c r="B6380" t="s">
        <v>164</v>
      </c>
      <c r="C6380" t="s">
        <v>8615</v>
      </c>
    </row>
    <row r="6381" spans="1:3" x14ac:dyDescent="0.25">
      <c r="A6381" s="2">
        <v>44312.520138888889</v>
      </c>
      <c r="B6381" t="s">
        <v>183</v>
      </c>
      <c r="C6381" t="s">
        <v>6386</v>
      </c>
    </row>
    <row r="6382" spans="1:3" x14ac:dyDescent="0.25">
      <c r="A6382" s="2">
        <v>44312.520138888889</v>
      </c>
      <c r="B6382" t="s">
        <v>164</v>
      </c>
      <c r="C6382" t="s">
        <v>8888</v>
      </c>
    </row>
    <row r="6383" spans="1:3" x14ac:dyDescent="0.25">
      <c r="A6383" s="2">
        <v>44312.520138888889</v>
      </c>
      <c r="B6383" t="s">
        <v>164</v>
      </c>
      <c r="C6383" t="s">
        <v>8889</v>
      </c>
    </row>
    <row r="6384" spans="1:3" x14ac:dyDescent="0.25">
      <c r="A6384" s="2">
        <v>44312.520138888889</v>
      </c>
      <c r="B6384" t="s">
        <v>1161</v>
      </c>
      <c r="C6384" t="s">
        <v>1249</v>
      </c>
    </row>
    <row r="6385" spans="1:3" x14ac:dyDescent="0.25">
      <c r="A6385" s="2">
        <v>44312.520138888889</v>
      </c>
      <c r="B6385" t="s">
        <v>1161</v>
      </c>
      <c r="C6385" t="s">
        <v>1249</v>
      </c>
    </row>
    <row r="6386" spans="1:3" x14ac:dyDescent="0.25">
      <c r="A6386" s="2">
        <v>44312.520138888889</v>
      </c>
      <c r="B6386" t="s">
        <v>1161</v>
      </c>
      <c r="C6386" t="s">
        <v>9061</v>
      </c>
    </row>
    <row r="6387" spans="1:3" x14ac:dyDescent="0.25">
      <c r="A6387" s="2">
        <v>44312.520138888889</v>
      </c>
      <c r="B6387" t="s">
        <v>164</v>
      </c>
      <c r="C6387" t="s">
        <v>194</v>
      </c>
    </row>
    <row r="6388" spans="1:3" x14ac:dyDescent="0.25">
      <c r="A6388" s="2">
        <v>44312.520138888889</v>
      </c>
      <c r="B6388" t="s">
        <v>184</v>
      </c>
      <c r="C6388" t="s">
        <v>6637</v>
      </c>
    </row>
    <row r="6389" spans="1:3" x14ac:dyDescent="0.25">
      <c r="A6389" s="2">
        <v>44312.520138888889</v>
      </c>
      <c r="B6389" t="s">
        <v>184</v>
      </c>
      <c r="C6389" t="s">
        <v>6380</v>
      </c>
    </row>
    <row r="6390" spans="1:3" x14ac:dyDescent="0.25">
      <c r="A6390" s="2">
        <v>44312.520138888889</v>
      </c>
      <c r="B6390" t="s">
        <v>184</v>
      </c>
      <c r="C6390" t="s">
        <v>7800</v>
      </c>
    </row>
    <row r="6391" spans="1:3" x14ac:dyDescent="0.25">
      <c r="A6391" s="2">
        <v>44312.520138888889</v>
      </c>
      <c r="B6391" t="s">
        <v>184</v>
      </c>
      <c r="C6391" t="s">
        <v>7800</v>
      </c>
    </row>
    <row r="6392" spans="1:3" x14ac:dyDescent="0.25">
      <c r="A6392" s="2">
        <v>44312.520138888889</v>
      </c>
      <c r="B6392" t="s">
        <v>184</v>
      </c>
      <c r="C6392" t="s">
        <v>9314</v>
      </c>
    </row>
    <row r="6393" spans="1:3" x14ac:dyDescent="0.25">
      <c r="A6393" s="2">
        <v>44312.520138888889</v>
      </c>
      <c r="B6393" t="s">
        <v>162</v>
      </c>
      <c r="C6393" t="s">
        <v>9356</v>
      </c>
    </row>
    <row r="6394" spans="1:3" x14ac:dyDescent="0.25">
      <c r="A6394" s="2">
        <v>44312.520138888889</v>
      </c>
      <c r="B6394" t="s">
        <v>162</v>
      </c>
      <c r="C6394" t="s">
        <v>1249</v>
      </c>
    </row>
    <row r="6395" spans="1:3" x14ac:dyDescent="0.25">
      <c r="A6395" s="2">
        <v>44312.520138888889</v>
      </c>
      <c r="B6395" t="s">
        <v>162</v>
      </c>
      <c r="C6395" t="s">
        <v>9357</v>
      </c>
    </row>
    <row r="6396" spans="1:3" x14ac:dyDescent="0.25">
      <c r="A6396" s="2">
        <v>44312.520138888889</v>
      </c>
      <c r="B6396" t="s">
        <v>173</v>
      </c>
      <c r="C6396" t="s">
        <v>10097</v>
      </c>
    </row>
    <row r="6397" spans="1:3" x14ac:dyDescent="0.25">
      <c r="A6397" s="2">
        <v>44312.520138888889</v>
      </c>
      <c r="B6397" t="s">
        <v>173</v>
      </c>
      <c r="C6397" t="s">
        <v>4216</v>
      </c>
    </row>
    <row r="6398" spans="1:3" x14ac:dyDescent="0.25">
      <c r="A6398" s="2">
        <v>44312.520138888889</v>
      </c>
      <c r="B6398" t="s">
        <v>184</v>
      </c>
      <c r="C6398" t="s">
        <v>10098</v>
      </c>
    </row>
    <row r="6399" spans="1:3" x14ac:dyDescent="0.25">
      <c r="A6399" s="2">
        <v>44312.520138888889</v>
      </c>
      <c r="B6399" t="s">
        <v>184</v>
      </c>
      <c r="C6399" t="s">
        <v>6526</v>
      </c>
    </row>
    <row r="6400" spans="1:3" x14ac:dyDescent="0.25">
      <c r="A6400" s="2">
        <v>44312.520138888889</v>
      </c>
      <c r="B6400" t="s">
        <v>184</v>
      </c>
      <c r="C6400" t="s">
        <v>1538</v>
      </c>
    </row>
    <row r="6401" spans="1:4" x14ac:dyDescent="0.25">
      <c r="A6401" s="2">
        <v>44312.520138888889</v>
      </c>
      <c r="B6401" t="s">
        <v>184</v>
      </c>
      <c r="C6401" t="s">
        <v>1538</v>
      </c>
    </row>
    <row r="6402" spans="1:4" x14ac:dyDescent="0.25">
      <c r="A6402" s="2">
        <v>44312.520138888889</v>
      </c>
      <c r="B6402" t="s">
        <v>165</v>
      </c>
      <c r="C6402" t="s">
        <v>10275</v>
      </c>
    </row>
    <row r="6403" spans="1:4" x14ac:dyDescent="0.25">
      <c r="A6403" s="2">
        <v>44312.520138888889</v>
      </c>
      <c r="B6403" t="s">
        <v>165</v>
      </c>
      <c r="C6403" t="s">
        <v>6380</v>
      </c>
    </row>
    <row r="6404" spans="1:4" x14ac:dyDescent="0.25">
      <c r="A6404" s="2">
        <v>44312.520138888889</v>
      </c>
      <c r="B6404" t="s">
        <v>165</v>
      </c>
      <c r="C6404" t="s">
        <v>1249</v>
      </c>
    </row>
    <row r="6405" spans="1:4" x14ac:dyDescent="0.25">
      <c r="A6405" s="2">
        <v>44312.520138888889</v>
      </c>
      <c r="B6405" t="s">
        <v>165</v>
      </c>
      <c r="C6405" t="s">
        <v>6386</v>
      </c>
    </row>
    <row r="6406" spans="1:4" x14ac:dyDescent="0.25">
      <c r="A6406" s="2">
        <v>44312.520138888889</v>
      </c>
      <c r="B6406" t="s">
        <v>162</v>
      </c>
      <c r="D6406" t="s">
        <v>1851</v>
      </c>
    </row>
    <row r="6407" spans="1:4" x14ac:dyDescent="0.25">
      <c r="A6407" s="2">
        <v>44312.520138888889</v>
      </c>
      <c r="B6407" t="s">
        <v>162</v>
      </c>
      <c r="D6407" t="s">
        <v>1852</v>
      </c>
    </row>
    <row r="6408" spans="1:4" x14ac:dyDescent="0.25">
      <c r="A6408" s="2">
        <v>44312.520138888889</v>
      </c>
      <c r="B6408" t="s">
        <v>162</v>
      </c>
      <c r="D6408" t="s">
        <v>1851</v>
      </c>
    </row>
    <row r="6409" spans="1:4" x14ac:dyDescent="0.25">
      <c r="A6409" s="2">
        <v>44312.520138888889</v>
      </c>
      <c r="B6409" t="s">
        <v>162</v>
      </c>
      <c r="D6409" t="s">
        <v>1852</v>
      </c>
    </row>
    <row r="6410" spans="1:4" x14ac:dyDescent="0.25">
      <c r="A6410" s="2">
        <v>44312.520138888889</v>
      </c>
      <c r="B6410" t="s">
        <v>178</v>
      </c>
      <c r="D6410" t="s">
        <v>1849</v>
      </c>
    </row>
    <row r="6411" spans="1:4" x14ac:dyDescent="0.25">
      <c r="A6411" s="2">
        <v>44312.520138888889</v>
      </c>
      <c r="B6411" t="s">
        <v>829</v>
      </c>
      <c r="D6411" t="s">
        <v>1852</v>
      </c>
    </row>
    <row r="6412" spans="1:4" x14ac:dyDescent="0.25">
      <c r="A6412" s="2">
        <v>44312.520138888889</v>
      </c>
      <c r="B6412" t="s">
        <v>829</v>
      </c>
      <c r="D6412" t="s">
        <v>850</v>
      </c>
    </row>
    <row r="6413" spans="1:4" x14ac:dyDescent="0.25">
      <c r="A6413" s="2">
        <v>44312.520138888889</v>
      </c>
      <c r="B6413" t="s">
        <v>829</v>
      </c>
      <c r="D6413" t="s">
        <v>960</v>
      </c>
    </row>
    <row r="6414" spans="1:4" x14ac:dyDescent="0.25">
      <c r="A6414" s="2">
        <v>44312.520138888889</v>
      </c>
      <c r="B6414" t="s">
        <v>163</v>
      </c>
      <c r="D6414" t="s">
        <v>1850</v>
      </c>
    </row>
    <row r="6415" spans="1:4" x14ac:dyDescent="0.25">
      <c r="A6415" s="2">
        <v>44312.520138888889</v>
      </c>
      <c r="B6415" t="s">
        <v>164</v>
      </c>
      <c r="D6415" t="s">
        <v>844</v>
      </c>
    </row>
    <row r="6416" spans="1:4" x14ac:dyDescent="0.25">
      <c r="A6416" s="2">
        <v>44312.520138888889</v>
      </c>
      <c r="B6416" t="s">
        <v>164</v>
      </c>
      <c r="D6416" t="s">
        <v>845</v>
      </c>
    </row>
    <row r="6417" spans="1:4" x14ac:dyDescent="0.25">
      <c r="A6417" s="2">
        <v>44312.520138888889</v>
      </c>
      <c r="B6417" t="s">
        <v>164</v>
      </c>
      <c r="D6417" t="s">
        <v>872</v>
      </c>
    </row>
    <row r="6418" spans="1:4" x14ac:dyDescent="0.25">
      <c r="A6418" s="2">
        <v>44312.520138888889</v>
      </c>
      <c r="B6418" t="s">
        <v>164</v>
      </c>
      <c r="D6418" t="s">
        <v>949</v>
      </c>
    </row>
    <row r="6419" spans="1:4" x14ac:dyDescent="0.25">
      <c r="A6419" s="2">
        <v>44312.520138888889</v>
      </c>
      <c r="B6419" t="s">
        <v>164</v>
      </c>
      <c r="D6419" t="s">
        <v>856</v>
      </c>
    </row>
    <row r="6420" spans="1:4" x14ac:dyDescent="0.25">
      <c r="A6420" s="2">
        <v>44312.520138888889</v>
      </c>
      <c r="B6420" t="s">
        <v>164</v>
      </c>
      <c r="D6420" t="s">
        <v>857</v>
      </c>
    </row>
    <row r="6421" spans="1:4" x14ac:dyDescent="0.25">
      <c r="A6421" s="2">
        <v>44312.520138888889</v>
      </c>
      <c r="B6421" t="s">
        <v>164</v>
      </c>
      <c r="D6421" t="s">
        <v>918</v>
      </c>
    </row>
    <row r="6422" spans="1:4" x14ac:dyDescent="0.25">
      <c r="A6422" s="2">
        <v>44312.520138888889</v>
      </c>
      <c r="B6422" t="s">
        <v>164</v>
      </c>
      <c r="D6422" t="s">
        <v>825</v>
      </c>
    </row>
    <row r="6423" spans="1:4" x14ac:dyDescent="0.25">
      <c r="A6423" s="2">
        <v>44312.520138888889</v>
      </c>
      <c r="B6423" t="s">
        <v>164</v>
      </c>
      <c r="D6423" t="s">
        <v>853</v>
      </c>
    </row>
    <row r="6424" spans="1:4" x14ac:dyDescent="0.25">
      <c r="A6424" s="2">
        <v>44312.520138888889</v>
      </c>
      <c r="B6424" t="s">
        <v>175</v>
      </c>
      <c r="D6424" t="s">
        <v>827</v>
      </c>
    </row>
    <row r="6425" spans="1:4" x14ac:dyDescent="0.25">
      <c r="A6425" s="2">
        <v>44312.520138888889</v>
      </c>
      <c r="B6425" t="s">
        <v>175</v>
      </c>
      <c r="D6425" t="s">
        <v>954</v>
      </c>
    </row>
    <row r="6426" spans="1:4" x14ac:dyDescent="0.25">
      <c r="A6426" s="2">
        <v>44312.520138888889</v>
      </c>
      <c r="B6426" t="s">
        <v>175</v>
      </c>
      <c r="D6426" t="s">
        <v>908</v>
      </c>
    </row>
    <row r="6427" spans="1:4" x14ac:dyDescent="0.25">
      <c r="A6427" s="2">
        <v>44312.520138888889</v>
      </c>
      <c r="B6427" t="s">
        <v>174</v>
      </c>
      <c r="D6427" t="s">
        <v>1849</v>
      </c>
    </row>
    <row r="6428" spans="1:4" x14ac:dyDescent="0.25">
      <c r="A6428" s="2">
        <v>44312.520138888889</v>
      </c>
      <c r="B6428" t="s">
        <v>164</v>
      </c>
      <c r="D6428" t="s">
        <v>844</v>
      </c>
    </row>
    <row r="6429" spans="1:4" x14ac:dyDescent="0.25">
      <c r="A6429" s="2">
        <v>44312.520138888889</v>
      </c>
      <c r="B6429" t="s">
        <v>164</v>
      </c>
      <c r="D6429" t="s">
        <v>976</v>
      </c>
    </row>
    <row r="6430" spans="1:4" x14ac:dyDescent="0.25">
      <c r="A6430" s="2">
        <v>44312.520138888889</v>
      </c>
      <c r="B6430" t="s">
        <v>164</v>
      </c>
      <c r="D6430" t="s">
        <v>885</v>
      </c>
    </row>
    <row r="6431" spans="1:4" x14ac:dyDescent="0.25">
      <c r="A6431" s="2">
        <v>44312.520138888889</v>
      </c>
      <c r="B6431" t="s">
        <v>164</v>
      </c>
      <c r="D6431" t="s">
        <v>842</v>
      </c>
    </row>
    <row r="6432" spans="1:4" x14ac:dyDescent="0.25">
      <c r="A6432" s="2">
        <v>44312.520138888889</v>
      </c>
      <c r="B6432" t="s">
        <v>183</v>
      </c>
      <c r="D6432" t="s">
        <v>1850</v>
      </c>
    </row>
    <row r="6433" spans="1:4" x14ac:dyDescent="0.25">
      <c r="A6433" s="2">
        <v>44312.520138888889</v>
      </c>
      <c r="B6433" t="s">
        <v>164</v>
      </c>
      <c r="D6433" t="s">
        <v>955</v>
      </c>
    </row>
    <row r="6434" spans="1:4" x14ac:dyDescent="0.25">
      <c r="A6434" s="2">
        <v>44312.520138888889</v>
      </c>
      <c r="B6434" t="s">
        <v>164</v>
      </c>
      <c r="D6434" t="s">
        <v>954</v>
      </c>
    </row>
    <row r="6435" spans="1:4" x14ac:dyDescent="0.25">
      <c r="A6435" s="2">
        <v>44312.520138888889</v>
      </c>
      <c r="B6435" t="s">
        <v>1161</v>
      </c>
      <c r="D6435" t="s">
        <v>1928</v>
      </c>
    </row>
    <row r="6436" spans="1:4" x14ac:dyDescent="0.25">
      <c r="A6436" s="2">
        <v>44312.520138888889</v>
      </c>
      <c r="B6436" t="s">
        <v>1161</v>
      </c>
      <c r="D6436" t="s">
        <v>1848</v>
      </c>
    </row>
    <row r="6437" spans="1:4" x14ac:dyDescent="0.25">
      <c r="A6437" s="2">
        <v>44312.520138888889</v>
      </c>
      <c r="B6437" t="s">
        <v>1161</v>
      </c>
      <c r="D6437" t="s">
        <v>1849</v>
      </c>
    </row>
    <row r="6438" spans="1:4" x14ac:dyDescent="0.25">
      <c r="A6438" s="2">
        <v>44312.520138888889</v>
      </c>
      <c r="B6438" t="s">
        <v>164</v>
      </c>
      <c r="D6438" t="s">
        <v>1888</v>
      </c>
    </row>
    <row r="6439" spans="1:4" x14ac:dyDescent="0.25">
      <c r="A6439" s="2">
        <v>44312.520138888889</v>
      </c>
      <c r="B6439" t="s">
        <v>184</v>
      </c>
      <c r="D6439" t="s">
        <v>850</v>
      </c>
    </row>
    <row r="6440" spans="1:4" x14ac:dyDescent="0.25">
      <c r="A6440" s="2">
        <v>44312.520138888889</v>
      </c>
      <c r="B6440" t="s">
        <v>184</v>
      </c>
      <c r="D6440" t="s">
        <v>922</v>
      </c>
    </row>
    <row r="6441" spans="1:4" x14ac:dyDescent="0.25">
      <c r="A6441" s="2">
        <v>44312.520138888889</v>
      </c>
      <c r="B6441" t="s">
        <v>184</v>
      </c>
      <c r="D6441" t="s">
        <v>885</v>
      </c>
    </row>
    <row r="6442" spans="1:4" x14ac:dyDescent="0.25">
      <c r="A6442" s="2">
        <v>44312.520138888889</v>
      </c>
      <c r="B6442" t="s">
        <v>184</v>
      </c>
      <c r="D6442" t="s">
        <v>825</v>
      </c>
    </row>
    <row r="6443" spans="1:4" x14ac:dyDescent="0.25">
      <c r="A6443" s="2">
        <v>44312.520138888889</v>
      </c>
      <c r="B6443" t="s">
        <v>184</v>
      </c>
      <c r="D6443" t="s">
        <v>853</v>
      </c>
    </row>
    <row r="6444" spans="1:4" x14ac:dyDescent="0.25">
      <c r="A6444" s="2">
        <v>44312.520138888889</v>
      </c>
      <c r="B6444" t="s">
        <v>162</v>
      </c>
      <c r="D6444" t="s">
        <v>846</v>
      </c>
    </row>
    <row r="6445" spans="1:4" x14ac:dyDescent="0.25">
      <c r="A6445" s="2">
        <v>44312.520138888889</v>
      </c>
      <c r="B6445" t="s">
        <v>162</v>
      </c>
      <c r="D6445" t="s">
        <v>908</v>
      </c>
    </row>
    <row r="6446" spans="1:4" x14ac:dyDescent="0.25">
      <c r="A6446" s="2">
        <v>44312.520138888889</v>
      </c>
      <c r="B6446" t="s">
        <v>162</v>
      </c>
      <c r="D6446" t="s">
        <v>909</v>
      </c>
    </row>
    <row r="6447" spans="1:4" x14ac:dyDescent="0.25">
      <c r="A6447" s="2">
        <v>44312.520138888889</v>
      </c>
      <c r="B6447" t="s">
        <v>173</v>
      </c>
      <c r="D6447" t="s">
        <v>1910</v>
      </c>
    </row>
    <row r="6448" spans="1:4" x14ac:dyDescent="0.25">
      <c r="A6448" s="2">
        <v>44312.520138888889</v>
      </c>
      <c r="B6448" t="s">
        <v>173</v>
      </c>
      <c r="D6448" t="s">
        <v>1848</v>
      </c>
    </row>
    <row r="6449" spans="1:4" x14ac:dyDescent="0.25">
      <c r="A6449" s="2">
        <v>44312.520138888889</v>
      </c>
      <c r="B6449" t="s">
        <v>184</v>
      </c>
      <c r="D6449" t="s">
        <v>848</v>
      </c>
    </row>
    <row r="6450" spans="1:4" x14ac:dyDescent="0.25">
      <c r="A6450" s="2">
        <v>44312.520138888889</v>
      </c>
      <c r="B6450" t="s">
        <v>184</v>
      </c>
      <c r="D6450" t="s">
        <v>849</v>
      </c>
    </row>
    <row r="6451" spans="1:4" x14ac:dyDescent="0.25">
      <c r="A6451" s="2">
        <v>44312.520138888889</v>
      </c>
      <c r="B6451" t="s">
        <v>184</v>
      </c>
      <c r="D6451" t="s">
        <v>885</v>
      </c>
    </row>
    <row r="6452" spans="1:4" x14ac:dyDescent="0.25">
      <c r="A6452" s="2">
        <v>44312.520138888889</v>
      </c>
      <c r="B6452" t="s">
        <v>184</v>
      </c>
      <c r="D6452" t="s">
        <v>872</v>
      </c>
    </row>
    <row r="6453" spans="1:4" x14ac:dyDescent="0.25">
      <c r="A6453" s="2">
        <v>44312.520138888889</v>
      </c>
      <c r="B6453" t="s">
        <v>165</v>
      </c>
      <c r="D6453" t="s">
        <v>1849</v>
      </c>
    </row>
    <row r="6454" spans="1:4" x14ac:dyDescent="0.25">
      <c r="A6454" s="2">
        <v>44312.520138888889</v>
      </c>
      <c r="B6454" t="s">
        <v>165</v>
      </c>
      <c r="D6454" t="s">
        <v>1850</v>
      </c>
    </row>
    <row r="6455" spans="1:4" x14ac:dyDescent="0.25">
      <c r="A6455" s="2">
        <v>44312.520138888889</v>
      </c>
      <c r="B6455" t="s">
        <v>165</v>
      </c>
      <c r="D6455" t="s">
        <v>1874</v>
      </c>
    </row>
    <row r="6456" spans="1:4" x14ac:dyDescent="0.25">
      <c r="A6456" s="2">
        <v>44312.520138888889</v>
      </c>
      <c r="B6456" t="s">
        <v>165</v>
      </c>
      <c r="D6456" t="s">
        <v>1852</v>
      </c>
    </row>
    <row r="6457" spans="1:4" x14ac:dyDescent="0.25">
      <c r="A6457" s="2">
        <v>44312.520833333336</v>
      </c>
      <c r="B6457" t="s">
        <v>162</v>
      </c>
      <c r="C6457" t="s">
        <v>194</v>
      </c>
    </row>
    <row r="6458" spans="1:4" x14ac:dyDescent="0.25">
      <c r="A6458" s="2">
        <v>44312.520833333336</v>
      </c>
      <c r="B6458" t="s">
        <v>162</v>
      </c>
      <c r="C6458" t="s">
        <v>6558</v>
      </c>
    </row>
    <row r="6459" spans="1:4" x14ac:dyDescent="0.25">
      <c r="A6459" s="2">
        <v>44312.520833333336</v>
      </c>
      <c r="B6459" t="s">
        <v>162</v>
      </c>
      <c r="C6459" t="s">
        <v>6559</v>
      </c>
    </row>
    <row r="6460" spans="1:4" x14ac:dyDescent="0.25">
      <c r="A6460" s="2">
        <v>44312.520833333336</v>
      </c>
      <c r="B6460" t="s">
        <v>829</v>
      </c>
      <c r="C6460" t="s">
        <v>194</v>
      </c>
    </row>
    <row r="6461" spans="1:4" x14ac:dyDescent="0.25">
      <c r="A6461" s="2">
        <v>44312.520833333336</v>
      </c>
      <c r="B6461" t="s">
        <v>829</v>
      </c>
      <c r="C6461" t="s">
        <v>194</v>
      </c>
    </row>
    <row r="6462" spans="1:4" x14ac:dyDescent="0.25">
      <c r="A6462" s="2">
        <v>44312.520833333336</v>
      </c>
      <c r="B6462" t="s">
        <v>829</v>
      </c>
      <c r="C6462" t="s">
        <v>194</v>
      </c>
    </row>
    <row r="6463" spans="1:4" x14ac:dyDescent="0.25">
      <c r="A6463" s="2">
        <v>44312.520833333336</v>
      </c>
      <c r="B6463" t="s">
        <v>163</v>
      </c>
      <c r="C6463" t="s">
        <v>7017</v>
      </c>
    </row>
    <row r="6464" spans="1:4" x14ac:dyDescent="0.25">
      <c r="A6464" s="2">
        <v>44312.520833333336</v>
      </c>
      <c r="B6464" t="s">
        <v>163</v>
      </c>
      <c r="C6464" t="s">
        <v>194</v>
      </c>
    </row>
    <row r="6465" spans="1:3" x14ac:dyDescent="0.25">
      <c r="A6465" s="2">
        <v>44312.520833333336</v>
      </c>
      <c r="B6465" t="s">
        <v>164</v>
      </c>
      <c r="C6465" t="s">
        <v>6395</v>
      </c>
    </row>
    <row r="6466" spans="1:3" x14ac:dyDescent="0.25">
      <c r="A6466" s="2">
        <v>44312.520833333336</v>
      </c>
      <c r="B6466" t="s">
        <v>164</v>
      </c>
      <c r="C6466" t="s">
        <v>6386</v>
      </c>
    </row>
    <row r="6467" spans="1:3" x14ac:dyDescent="0.25">
      <c r="A6467" s="2">
        <v>44312.520833333336</v>
      </c>
      <c r="B6467" t="s">
        <v>164</v>
      </c>
      <c r="C6467" t="s">
        <v>7459</v>
      </c>
    </row>
    <row r="6468" spans="1:3" x14ac:dyDescent="0.25">
      <c r="A6468" s="2">
        <v>44312.520833333336</v>
      </c>
      <c r="B6468" t="s">
        <v>164</v>
      </c>
      <c r="C6468" t="s">
        <v>7460</v>
      </c>
    </row>
    <row r="6469" spans="1:3" x14ac:dyDescent="0.25">
      <c r="A6469" s="2">
        <v>44312.520833333336</v>
      </c>
      <c r="B6469" t="s">
        <v>183</v>
      </c>
      <c r="C6469" t="s">
        <v>7614</v>
      </c>
    </row>
    <row r="6470" spans="1:3" x14ac:dyDescent="0.25">
      <c r="A6470" s="2">
        <v>44312.520833333336</v>
      </c>
      <c r="B6470" t="s">
        <v>183</v>
      </c>
      <c r="C6470" t="s">
        <v>6380</v>
      </c>
    </row>
    <row r="6471" spans="1:3" x14ac:dyDescent="0.25">
      <c r="A6471" s="2">
        <v>44312.520833333336</v>
      </c>
      <c r="B6471" t="s">
        <v>175</v>
      </c>
      <c r="C6471" t="s">
        <v>7905</v>
      </c>
    </row>
    <row r="6472" spans="1:3" x14ac:dyDescent="0.25">
      <c r="A6472" s="2">
        <v>44312.520833333336</v>
      </c>
      <c r="B6472" t="s">
        <v>175</v>
      </c>
      <c r="C6472" t="s">
        <v>7906</v>
      </c>
    </row>
    <row r="6473" spans="1:3" x14ac:dyDescent="0.25">
      <c r="A6473" s="2">
        <v>44312.520833333336</v>
      </c>
      <c r="B6473" t="s">
        <v>175</v>
      </c>
      <c r="C6473" t="s">
        <v>194</v>
      </c>
    </row>
    <row r="6474" spans="1:3" x14ac:dyDescent="0.25">
      <c r="A6474" s="2">
        <v>44312.520833333336</v>
      </c>
      <c r="B6474" t="s">
        <v>175</v>
      </c>
      <c r="C6474" t="s">
        <v>6874</v>
      </c>
    </row>
    <row r="6475" spans="1:3" x14ac:dyDescent="0.25">
      <c r="A6475" s="2">
        <v>44312.520833333336</v>
      </c>
      <c r="B6475" t="s">
        <v>173</v>
      </c>
      <c r="C6475" t="s">
        <v>8134</v>
      </c>
    </row>
    <row r="6476" spans="1:3" x14ac:dyDescent="0.25">
      <c r="A6476" s="2">
        <v>44312.520833333336</v>
      </c>
      <c r="B6476" t="s">
        <v>174</v>
      </c>
      <c r="C6476" t="s">
        <v>8289</v>
      </c>
    </row>
    <row r="6477" spans="1:3" x14ac:dyDescent="0.25">
      <c r="A6477" s="2">
        <v>44312.520833333336</v>
      </c>
      <c r="B6477" t="s">
        <v>164</v>
      </c>
      <c r="C6477" t="s">
        <v>1249</v>
      </c>
    </row>
    <row r="6478" spans="1:3" x14ac:dyDescent="0.25">
      <c r="A6478" s="2">
        <v>44312.520833333336</v>
      </c>
      <c r="B6478" t="s">
        <v>164</v>
      </c>
      <c r="C6478" t="s">
        <v>7410</v>
      </c>
    </row>
    <row r="6479" spans="1:3" x14ac:dyDescent="0.25">
      <c r="A6479" s="2">
        <v>44312.520833333336</v>
      </c>
      <c r="B6479" t="s">
        <v>164</v>
      </c>
      <c r="C6479" t="s">
        <v>7000</v>
      </c>
    </row>
    <row r="6480" spans="1:3" x14ac:dyDescent="0.25">
      <c r="A6480" s="2">
        <v>44312.520833333336</v>
      </c>
      <c r="B6480" t="s">
        <v>183</v>
      </c>
      <c r="C6480" t="s">
        <v>8665</v>
      </c>
    </row>
    <row r="6481" spans="1:3" x14ac:dyDescent="0.25">
      <c r="A6481" s="2">
        <v>44312.520833333336</v>
      </c>
      <c r="B6481" t="s">
        <v>164</v>
      </c>
      <c r="C6481" t="s">
        <v>6386</v>
      </c>
    </row>
    <row r="6482" spans="1:3" x14ac:dyDescent="0.25">
      <c r="A6482" s="2">
        <v>44312.520833333336</v>
      </c>
      <c r="B6482" t="s">
        <v>164</v>
      </c>
      <c r="C6482" t="s">
        <v>8890</v>
      </c>
    </row>
    <row r="6483" spans="1:3" x14ac:dyDescent="0.25">
      <c r="A6483" s="2">
        <v>44312.520833333336</v>
      </c>
      <c r="B6483" t="s">
        <v>164</v>
      </c>
      <c r="C6483" t="s">
        <v>8891</v>
      </c>
    </row>
    <row r="6484" spans="1:3" x14ac:dyDescent="0.25">
      <c r="A6484" s="2">
        <v>44312.520833333336</v>
      </c>
      <c r="B6484" t="s">
        <v>164</v>
      </c>
      <c r="C6484" t="s">
        <v>8892</v>
      </c>
    </row>
    <row r="6485" spans="1:3" x14ac:dyDescent="0.25">
      <c r="A6485" s="2">
        <v>44312.520833333336</v>
      </c>
      <c r="B6485" t="s">
        <v>164</v>
      </c>
      <c r="C6485" t="s">
        <v>6386</v>
      </c>
    </row>
    <row r="6486" spans="1:3" x14ac:dyDescent="0.25">
      <c r="A6486" s="2">
        <v>44312.520833333336</v>
      </c>
      <c r="B6486" t="s">
        <v>184</v>
      </c>
      <c r="C6486" t="s">
        <v>9315</v>
      </c>
    </row>
    <row r="6487" spans="1:3" x14ac:dyDescent="0.25">
      <c r="A6487" s="2">
        <v>44312.520833333336</v>
      </c>
      <c r="B6487" t="s">
        <v>184</v>
      </c>
      <c r="C6487" t="s">
        <v>6380</v>
      </c>
    </row>
    <row r="6488" spans="1:3" x14ac:dyDescent="0.25">
      <c r="A6488" s="2">
        <v>44312.520833333336</v>
      </c>
      <c r="B6488" t="s">
        <v>184</v>
      </c>
      <c r="C6488" t="s">
        <v>9316</v>
      </c>
    </row>
    <row r="6489" spans="1:3" x14ac:dyDescent="0.25">
      <c r="A6489" s="2">
        <v>44312.520833333336</v>
      </c>
      <c r="B6489" t="s">
        <v>184</v>
      </c>
      <c r="C6489" t="s">
        <v>6380</v>
      </c>
    </row>
    <row r="6490" spans="1:3" x14ac:dyDescent="0.25">
      <c r="A6490" s="2">
        <v>44312.520833333336</v>
      </c>
      <c r="B6490" t="s">
        <v>162</v>
      </c>
      <c r="C6490" t="s">
        <v>194</v>
      </c>
    </row>
    <row r="6491" spans="1:3" x14ac:dyDescent="0.25">
      <c r="A6491" s="2">
        <v>44312.520833333336</v>
      </c>
      <c r="B6491" t="s">
        <v>162</v>
      </c>
      <c r="C6491" t="s">
        <v>9358</v>
      </c>
    </row>
    <row r="6492" spans="1:3" x14ac:dyDescent="0.25">
      <c r="A6492" s="2">
        <v>44312.520833333336</v>
      </c>
      <c r="B6492" t="s">
        <v>162</v>
      </c>
      <c r="C6492" t="s">
        <v>9359</v>
      </c>
    </row>
    <row r="6493" spans="1:3" x14ac:dyDescent="0.25">
      <c r="A6493" s="2">
        <v>44312.520833333336</v>
      </c>
      <c r="B6493" t="s">
        <v>162</v>
      </c>
      <c r="C6493" t="s">
        <v>1249</v>
      </c>
    </row>
    <row r="6494" spans="1:3" x14ac:dyDescent="0.25">
      <c r="A6494" s="2">
        <v>44312.520833333336</v>
      </c>
      <c r="B6494" t="s">
        <v>162</v>
      </c>
      <c r="C6494" t="s">
        <v>7455</v>
      </c>
    </row>
    <row r="6495" spans="1:3" x14ac:dyDescent="0.25">
      <c r="A6495" s="2">
        <v>44312.520833333336</v>
      </c>
      <c r="B6495" t="s">
        <v>162</v>
      </c>
      <c r="C6495" t="s">
        <v>1249</v>
      </c>
    </row>
    <row r="6496" spans="1:3" x14ac:dyDescent="0.25">
      <c r="A6496" s="2">
        <v>44312.520833333336</v>
      </c>
      <c r="B6496" t="s">
        <v>164</v>
      </c>
      <c r="C6496" t="s">
        <v>1249</v>
      </c>
    </row>
    <row r="6497" spans="1:4" x14ac:dyDescent="0.25">
      <c r="A6497" s="2">
        <v>44312.520833333336</v>
      </c>
      <c r="B6497" t="s">
        <v>164</v>
      </c>
      <c r="C6497" t="s">
        <v>1249</v>
      </c>
    </row>
    <row r="6498" spans="1:4" x14ac:dyDescent="0.25">
      <c r="A6498" s="2">
        <v>44312.520833333336</v>
      </c>
      <c r="B6498" t="s">
        <v>163</v>
      </c>
      <c r="C6498" t="s">
        <v>1249</v>
      </c>
    </row>
    <row r="6499" spans="1:4" x14ac:dyDescent="0.25">
      <c r="A6499" s="2">
        <v>44312.520833333336</v>
      </c>
      <c r="B6499" t="s">
        <v>184</v>
      </c>
      <c r="C6499" t="s">
        <v>1538</v>
      </c>
    </row>
    <row r="6500" spans="1:4" x14ac:dyDescent="0.25">
      <c r="A6500" s="2">
        <v>44312.520833333336</v>
      </c>
      <c r="B6500" t="s">
        <v>173</v>
      </c>
      <c r="C6500" t="s">
        <v>10099</v>
      </c>
    </row>
    <row r="6501" spans="1:4" x14ac:dyDescent="0.25">
      <c r="A6501" s="2">
        <v>44312.520833333336</v>
      </c>
      <c r="B6501" t="s">
        <v>173</v>
      </c>
      <c r="C6501" t="s">
        <v>6380</v>
      </c>
    </row>
    <row r="6502" spans="1:4" x14ac:dyDescent="0.25">
      <c r="A6502" s="2">
        <v>44312.520833333336</v>
      </c>
      <c r="B6502" t="s">
        <v>165</v>
      </c>
      <c r="C6502" t="s">
        <v>10276</v>
      </c>
    </row>
    <row r="6503" spans="1:4" x14ac:dyDescent="0.25">
      <c r="A6503" s="2">
        <v>44312.520833333336</v>
      </c>
      <c r="B6503" t="s">
        <v>165</v>
      </c>
      <c r="C6503" t="s">
        <v>6386</v>
      </c>
    </row>
    <row r="6504" spans="1:4" x14ac:dyDescent="0.25">
      <c r="A6504" s="2">
        <v>44312.520833333336</v>
      </c>
      <c r="B6504" t="s">
        <v>165</v>
      </c>
      <c r="C6504" t="s">
        <v>7463</v>
      </c>
    </row>
    <row r="6505" spans="1:4" x14ac:dyDescent="0.25">
      <c r="A6505" s="2">
        <v>44312.520833333336</v>
      </c>
      <c r="B6505" t="s">
        <v>165</v>
      </c>
      <c r="C6505" t="s">
        <v>7800</v>
      </c>
    </row>
    <row r="6506" spans="1:4" x14ac:dyDescent="0.25">
      <c r="A6506" s="2">
        <v>44312.520833333336</v>
      </c>
      <c r="B6506" t="s">
        <v>165</v>
      </c>
      <c r="C6506" t="s">
        <v>1256</v>
      </c>
    </row>
    <row r="6507" spans="1:4" x14ac:dyDescent="0.25">
      <c r="A6507" s="2">
        <v>44312.520833333336</v>
      </c>
      <c r="B6507" t="s">
        <v>162</v>
      </c>
      <c r="D6507" t="s">
        <v>1853</v>
      </c>
    </row>
    <row r="6508" spans="1:4" x14ac:dyDescent="0.25">
      <c r="A6508" s="2">
        <v>44312.520833333336</v>
      </c>
      <c r="B6508" t="s">
        <v>162</v>
      </c>
      <c r="D6508" t="s">
        <v>902</v>
      </c>
    </row>
    <row r="6509" spans="1:4" x14ac:dyDescent="0.25">
      <c r="A6509" s="2">
        <v>44312.520833333336</v>
      </c>
      <c r="B6509" t="s">
        <v>162</v>
      </c>
      <c r="D6509" t="s">
        <v>894</v>
      </c>
    </row>
    <row r="6510" spans="1:4" x14ac:dyDescent="0.25">
      <c r="A6510" s="2">
        <v>44312.520833333336</v>
      </c>
      <c r="B6510" t="s">
        <v>829</v>
      </c>
      <c r="D6510" t="s">
        <v>842</v>
      </c>
    </row>
    <row r="6511" spans="1:4" x14ac:dyDescent="0.25">
      <c r="A6511" s="2">
        <v>44312.520833333336</v>
      </c>
      <c r="B6511" t="s">
        <v>829</v>
      </c>
      <c r="D6511" t="s">
        <v>949</v>
      </c>
    </row>
    <row r="6512" spans="1:4" x14ac:dyDescent="0.25">
      <c r="A6512" s="2">
        <v>44312.520833333336</v>
      </c>
      <c r="B6512" t="s">
        <v>829</v>
      </c>
      <c r="D6512" t="s">
        <v>885</v>
      </c>
    </row>
    <row r="6513" spans="1:4" x14ac:dyDescent="0.25">
      <c r="A6513" s="2">
        <v>44312.520833333336</v>
      </c>
      <c r="B6513" t="s">
        <v>163</v>
      </c>
      <c r="D6513" t="s">
        <v>1851</v>
      </c>
    </row>
    <row r="6514" spans="1:4" x14ac:dyDescent="0.25">
      <c r="A6514" s="2">
        <v>44312.520833333336</v>
      </c>
      <c r="B6514" t="s">
        <v>163</v>
      </c>
      <c r="D6514" t="s">
        <v>958</v>
      </c>
    </row>
    <row r="6515" spans="1:4" x14ac:dyDescent="0.25">
      <c r="A6515" s="2">
        <v>44312.520833333336</v>
      </c>
      <c r="B6515" t="s">
        <v>164</v>
      </c>
      <c r="D6515" t="s">
        <v>846</v>
      </c>
    </row>
    <row r="6516" spans="1:4" x14ac:dyDescent="0.25">
      <c r="A6516" s="2">
        <v>44312.520833333336</v>
      </c>
      <c r="B6516" t="s">
        <v>164</v>
      </c>
      <c r="D6516" t="s">
        <v>891</v>
      </c>
    </row>
    <row r="6517" spans="1:4" x14ac:dyDescent="0.25">
      <c r="A6517" s="2">
        <v>44312.520833333336</v>
      </c>
      <c r="B6517" t="s">
        <v>164</v>
      </c>
      <c r="D6517" t="s">
        <v>848</v>
      </c>
    </row>
    <row r="6518" spans="1:4" x14ac:dyDescent="0.25">
      <c r="A6518" s="2">
        <v>44312.520833333336</v>
      </c>
      <c r="B6518" t="s">
        <v>164</v>
      </c>
      <c r="D6518" t="s">
        <v>849</v>
      </c>
    </row>
    <row r="6519" spans="1:4" x14ac:dyDescent="0.25">
      <c r="A6519" s="2">
        <v>44312.520833333336</v>
      </c>
      <c r="B6519" t="s">
        <v>183</v>
      </c>
      <c r="D6519" t="s">
        <v>846</v>
      </c>
    </row>
    <row r="6520" spans="1:4" x14ac:dyDescent="0.25">
      <c r="A6520" s="2">
        <v>44312.520833333336</v>
      </c>
      <c r="B6520" t="s">
        <v>183</v>
      </c>
      <c r="D6520" t="s">
        <v>908</v>
      </c>
    </row>
    <row r="6521" spans="1:4" x14ac:dyDescent="0.25">
      <c r="A6521" s="2">
        <v>44312.520833333336</v>
      </c>
      <c r="B6521" t="s">
        <v>175</v>
      </c>
      <c r="D6521" t="s">
        <v>848</v>
      </c>
    </row>
    <row r="6522" spans="1:4" x14ac:dyDescent="0.25">
      <c r="A6522" s="2">
        <v>44312.520833333336</v>
      </c>
      <c r="B6522" t="s">
        <v>175</v>
      </c>
      <c r="D6522" t="s">
        <v>849</v>
      </c>
    </row>
    <row r="6523" spans="1:4" x14ac:dyDescent="0.25">
      <c r="A6523" s="2">
        <v>44312.520833333336</v>
      </c>
      <c r="B6523" t="s">
        <v>175</v>
      </c>
      <c r="D6523" t="s">
        <v>972</v>
      </c>
    </row>
    <row r="6524" spans="1:4" x14ac:dyDescent="0.25">
      <c r="A6524" s="2">
        <v>44312.520833333336</v>
      </c>
      <c r="B6524" t="s">
        <v>175</v>
      </c>
      <c r="D6524" t="s">
        <v>901</v>
      </c>
    </row>
    <row r="6525" spans="1:4" x14ac:dyDescent="0.25">
      <c r="A6525" s="2">
        <v>44312.520833333336</v>
      </c>
      <c r="B6525" t="s">
        <v>173</v>
      </c>
      <c r="D6525" t="s">
        <v>1910</v>
      </c>
    </row>
    <row r="6526" spans="1:4" x14ac:dyDescent="0.25">
      <c r="A6526" s="2">
        <v>44312.520833333336</v>
      </c>
      <c r="B6526" t="s">
        <v>174</v>
      </c>
      <c r="D6526" t="s">
        <v>1887</v>
      </c>
    </row>
    <row r="6527" spans="1:4" x14ac:dyDescent="0.25">
      <c r="A6527" s="2">
        <v>44312.520833333336</v>
      </c>
      <c r="B6527" t="s">
        <v>164</v>
      </c>
      <c r="D6527" t="s">
        <v>868</v>
      </c>
    </row>
    <row r="6528" spans="1:4" x14ac:dyDescent="0.25">
      <c r="A6528" s="2">
        <v>44312.520833333336</v>
      </c>
      <c r="B6528" t="s">
        <v>164</v>
      </c>
      <c r="D6528" t="s">
        <v>912</v>
      </c>
    </row>
    <row r="6529" spans="1:4" x14ac:dyDescent="0.25">
      <c r="A6529" s="2">
        <v>44312.520833333336</v>
      </c>
      <c r="B6529" t="s">
        <v>164</v>
      </c>
      <c r="D6529" t="s">
        <v>1009</v>
      </c>
    </row>
    <row r="6530" spans="1:4" x14ac:dyDescent="0.25">
      <c r="A6530" s="2">
        <v>44312.520833333336</v>
      </c>
      <c r="B6530" t="s">
        <v>183</v>
      </c>
      <c r="D6530" t="s">
        <v>1897</v>
      </c>
    </row>
    <row r="6531" spans="1:4" x14ac:dyDescent="0.25">
      <c r="A6531" s="2">
        <v>44312.520833333336</v>
      </c>
      <c r="B6531" t="s">
        <v>164</v>
      </c>
      <c r="D6531" t="s">
        <v>908</v>
      </c>
    </row>
    <row r="6532" spans="1:4" x14ac:dyDescent="0.25">
      <c r="A6532" s="2">
        <v>44312.520833333336</v>
      </c>
      <c r="B6532" t="s">
        <v>164</v>
      </c>
      <c r="D6532" t="s">
        <v>848</v>
      </c>
    </row>
    <row r="6533" spans="1:4" x14ac:dyDescent="0.25">
      <c r="A6533" s="2">
        <v>44312.520833333336</v>
      </c>
      <c r="B6533" t="s">
        <v>164</v>
      </c>
      <c r="D6533" t="s">
        <v>849</v>
      </c>
    </row>
    <row r="6534" spans="1:4" x14ac:dyDescent="0.25">
      <c r="A6534" s="2">
        <v>44312.520833333336</v>
      </c>
      <c r="B6534" t="s">
        <v>164</v>
      </c>
      <c r="D6534" t="s">
        <v>894</v>
      </c>
    </row>
    <row r="6535" spans="1:4" x14ac:dyDescent="0.25">
      <c r="A6535" s="2">
        <v>44312.520833333336</v>
      </c>
      <c r="B6535" t="s">
        <v>164</v>
      </c>
      <c r="D6535" t="s">
        <v>845</v>
      </c>
    </row>
    <row r="6536" spans="1:4" x14ac:dyDescent="0.25">
      <c r="A6536" s="2">
        <v>44312.520833333336</v>
      </c>
      <c r="B6536" t="s">
        <v>184</v>
      </c>
      <c r="D6536" t="s">
        <v>995</v>
      </c>
    </row>
    <row r="6537" spans="1:4" x14ac:dyDescent="0.25">
      <c r="A6537" s="2">
        <v>44312.520833333336</v>
      </c>
      <c r="B6537" t="s">
        <v>184</v>
      </c>
      <c r="D6537" t="s">
        <v>971</v>
      </c>
    </row>
    <row r="6538" spans="1:4" x14ac:dyDescent="0.25">
      <c r="A6538" s="2">
        <v>44312.520833333336</v>
      </c>
      <c r="B6538" t="s">
        <v>184</v>
      </c>
      <c r="D6538" t="s">
        <v>834</v>
      </c>
    </row>
    <row r="6539" spans="1:4" x14ac:dyDescent="0.25">
      <c r="A6539" s="2">
        <v>44312.520833333336</v>
      </c>
      <c r="B6539" t="s">
        <v>184</v>
      </c>
      <c r="D6539" t="s">
        <v>955</v>
      </c>
    </row>
    <row r="6540" spans="1:4" x14ac:dyDescent="0.25">
      <c r="A6540" s="2">
        <v>44312.520833333336</v>
      </c>
      <c r="B6540" t="s">
        <v>162</v>
      </c>
      <c r="D6540" t="s">
        <v>848</v>
      </c>
    </row>
    <row r="6541" spans="1:4" x14ac:dyDescent="0.25">
      <c r="A6541" s="2">
        <v>44312.520833333336</v>
      </c>
      <c r="B6541" t="s">
        <v>162</v>
      </c>
      <c r="D6541" t="s">
        <v>828</v>
      </c>
    </row>
    <row r="6542" spans="1:4" x14ac:dyDescent="0.25">
      <c r="A6542" s="2">
        <v>44312.520833333336</v>
      </c>
      <c r="B6542" t="s">
        <v>162</v>
      </c>
      <c r="D6542" t="s">
        <v>844</v>
      </c>
    </row>
    <row r="6543" spans="1:4" x14ac:dyDescent="0.25">
      <c r="A6543" s="2">
        <v>44312.520833333336</v>
      </c>
      <c r="B6543" t="s">
        <v>162</v>
      </c>
      <c r="D6543" t="s">
        <v>976</v>
      </c>
    </row>
    <row r="6544" spans="1:4" x14ac:dyDescent="0.25">
      <c r="A6544" s="2">
        <v>44312.520833333336</v>
      </c>
      <c r="B6544" t="s">
        <v>162</v>
      </c>
      <c r="D6544" t="s">
        <v>834</v>
      </c>
    </row>
    <row r="6545" spans="1:4" x14ac:dyDescent="0.25">
      <c r="A6545" s="2">
        <v>44312.520833333336</v>
      </c>
      <c r="B6545" t="s">
        <v>162</v>
      </c>
      <c r="D6545" t="s">
        <v>904</v>
      </c>
    </row>
    <row r="6546" spans="1:4" x14ac:dyDescent="0.25">
      <c r="A6546" s="2">
        <v>44312.520833333336</v>
      </c>
      <c r="B6546" t="s">
        <v>164</v>
      </c>
      <c r="D6546" t="s">
        <v>1860</v>
      </c>
    </row>
    <row r="6547" spans="1:4" x14ac:dyDescent="0.25">
      <c r="A6547" s="2">
        <v>44312.520833333336</v>
      </c>
      <c r="B6547" t="s">
        <v>164</v>
      </c>
      <c r="D6547" t="s">
        <v>1848</v>
      </c>
    </row>
    <row r="6548" spans="1:4" x14ac:dyDescent="0.25">
      <c r="A6548" s="2">
        <v>44312.520833333336</v>
      </c>
      <c r="B6548" t="s">
        <v>163</v>
      </c>
      <c r="D6548" t="s">
        <v>1859</v>
      </c>
    </row>
    <row r="6549" spans="1:4" x14ac:dyDescent="0.25">
      <c r="A6549" s="2">
        <v>44312.520833333336</v>
      </c>
      <c r="B6549" t="s">
        <v>184</v>
      </c>
      <c r="D6549" t="s">
        <v>949</v>
      </c>
    </row>
    <row r="6550" spans="1:4" x14ac:dyDescent="0.25">
      <c r="A6550" s="2">
        <v>44312.520833333336</v>
      </c>
      <c r="B6550" t="s">
        <v>173</v>
      </c>
      <c r="D6550" t="s">
        <v>1849</v>
      </c>
    </row>
    <row r="6551" spans="1:4" x14ac:dyDescent="0.25">
      <c r="A6551" s="2">
        <v>44312.520833333336</v>
      </c>
      <c r="B6551" t="s">
        <v>173</v>
      </c>
      <c r="D6551" t="s">
        <v>1850</v>
      </c>
    </row>
    <row r="6552" spans="1:4" x14ac:dyDescent="0.25">
      <c r="A6552" s="2">
        <v>44312.520833333336</v>
      </c>
      <c r="B6552" t="s">
        <v>165</v>
      </c>
      <c r="D6552" t="s">
        <v>844</v>
      </c>
    </row>
    <row r="6553" spans="1:4" x14ac:dyDescent="0.25">
      <c r="A6553" s="2">
        <v>44312.520833333336</v>
      </c>
      <c r="B6553" t="s">
        <v>165</v>
      </c>
      <c r="D6553" t="s">
        <v>976</v>
      </c>
    </row>
    <row r="6554" spans="1:4" x14ac:dyDescent="0.25">
      <c r="A6554" s="2">
        <v>44312.520833333336</v>
      </c>
      <c r="B6554" t="s">
        <v>165</v>
      </c>
      <c r="D6554" t="s">
        <v>899</v>
      </c>
    </row>
    <row r="6555" spans="1:4" x14ac:dyDescent="0.25">
      <c r="A6555" s="2">
        <v>44312.520833333336</v>
      </c>
      <c r="B6555" t="s">
        <v>165</v>
      </c>
      <c r="D6555" t="s">
        <v>953</v>
      </c>
    </row>
    <row r="6556" spans="1:4" x14ac:dyDescent="0.25">
      <c r="A6556" s="2">
        <v>44312.520833333336</v>
      </c>
      <c r="B6556" t="s">
        <v>165</v>
      </c>
      <c r="D6556" t="s">
        <v>825</v>
      </c>
    </row>
    <row r="6557" spans="1:4" x14ac:dyDescent="0.25">
      <c r="A6557" s="2">
        <v>44312.521527777775</v>
      </c>
      <c r="B6557" t="s">
        <v>162</v>
      </c>
      <c r="C6557" t="s">
        <v>6560</v>
      </c>
    </row>
    <row r="6558" spans="1:4" x14ac:dyDescent="0.25">
      <c r="A6558" s="2">
        <v>44312.521527777775</v>
      </c>
      <c r="B6558" t="s">
        <v>162</v>
      </c>
      <c r="C6558" t="s">
        <v>6561</v>
      </c>
    </row>
    <row r="6559" spans="1:4" x14ac:dyDescent="0.25">
      <c r="A6559" s="2">
        <v>44312.521527777775</v>
      </c>
      <c r="B6559" t="s">
        <v>162</v>
      </c>
      <c r="C6559" t="s">
        <v>6386</v>
      </c>
    </row>
    <row r="6560" spans="1:4" x14ac:dyDescent="0.25">
      <c r="A6560" s="2">
        <v>44312.521527777775</v>
      </c>
      <c r="B6560" t="s">
        <v>162</v>
      </c>
      <c r="C6560" t="s">
        <v>6562</v>
      </c>
    </row>
    <row r="6561" spans="1:3" x14ac:dyDescent="0.25">
      <c r="A6561" s="2">
        <v>44312.521527777775</v>
      </c>
      <c r="B6561" t="s">
        <v>162</v>
      </c>
      <c r="C6561" t="s">
        <v>6386</v>
      </c>
    </row>
    <row r="6562" spans="1:3" x14ac:dyDescent="0.25">
      <c r="A6562" s="2">
        <v>44312.521527777775</v>
      </c>
      <c r="B6562" t="s">
        <v>171</v>
      </c>
      <c r="C6562" t="s">
        <v>1249</v>
      </c>
    </row>
    <row r="6563" spans="1:3" x14ac:dyDescent="0.25">
      <c r="A6563" s="2">
        <v>44312.521527777775</v>
      </c>
      <c r="B6563" t="s">
        <v>171</v>
      </c>
      <c r="C6563" t="s">
        <v>1249</v>
      </c>
    </row>
    <row r="6564" spans="1:3" x14ac:dyDescent="0.25">
      <c r="A6564" s="2">
        <v>44312.521527777775</v>
      </c>
      <c r="B6564" t="s">
        <v>178</v>
      </c>
      <c r="C6564" t="s">
        <v>1249</v>
      </c>
    </row>
    <row r="6565" spans="1:3" x14ac:dyDescent="0.25">
      <c r="A6565" s="2">
        <v>44312.521527777775</v>
      </c>
      <c r="B6565" t="s">
        <v>829</v>
      </c>
      <c r="C6565" t="s">
        <v>6973</v>
      </c>
    </row>
    <row r="6566" spans="1:3" x14ac:dyDescent="0.25">
      <c r="A6566" s="2">
        <v>44312.521527777775</v>
      </c>
      <c r="B6566" t="s">
        <v>829</v>
      </c>
      <c r="C6566" t="s">
        <v>1249</v>
      </c>
    </row>
    <row r="6567" spans="1:3" x14ac:dyDescent="0.25">
      <c r="A6567" s="2">
        <v>44312.521527777775</v>
      </c>
      <c r="B6567" t="s">
        <v>164</v>
      </c>
      <c r="C6567" t="s">
        <v>6850</v>
      </c>
    </row>
    <row r="6568" spans="1:3" x14ac:dyDescent="0.25">
      <c r="A6568" s="2">
        <v>44312.521527777775</v>
      </c>
      <c r="B6568" t="s">
        <v>164</v>
      </c>
      <c r="C6568" t="s">
        <v>7461</v>
      </c>
    </row>
    <row r="6569" spans="1:3" x14ac:dyDescent="0.25">
      <c r="A6569" s="2">
        <v>44312.521527777775</v>
      </c>
      <c r="B6569" t="s">
        <v>164</v>
      </c>
      <c r="C6569" t="s">
        <v>6850</v>
      </c>
    </row>
    <row r="6570" spans="1:3" x14ac:dyDescent="0.25">
      <c r="A6570" s="2">
        <v>44312.521527777775</v>
      </c>
      <c r="B6570" t="s">
        <v>164</v>
      </c>
      <c r="C6570" t="s">
        <v>6850</v>
      </c>
    </row>
    <row r="6571" spans="1:3" x14ac:dyDescent="0.25">
      <c r="A6571" s="2">
        <v>44312.521527777775</v>
      </c>
      <c r="B6571" t="s">
        <v>164</v>
      </c>
      <c r="C6571" t="s">
        <v>6386</v>
      </c>
    </row>
    <row r="6572" spans="1:3" x14ac:dyDescent="0.25">
      <c r="A6572" s="2">
        <v>44312.521527777775</v>
      </c>
      <c r="B6572" t="s">
        <v>183</v>
      </c>
      <c r="C6572" t="s">
        <v>7615</v>
      </c>
    </row>
    <row r="6573" spans="1:3" x14ac:dyDescent="0.25">
      <c r="A6573" s="2">
        <v>44312.521527777775</v>
      </c>
      <c r="B6573" t="s">
        <v>183</v>
      </c>
      <c r="C6573" t="s">
        <v>7616</v>
      </c>
    </row>
    <row r="6574" spans="1:3" x14ac:dyDescent="0.25">
      <c r="A6574" s="2">
        <v>44312.521527777775</v>
      </c>
      <c r="B6574" t="s">
        <v>183</v>
      </c>
      <c r="C6574" t="s">
        <v>1538</v>
      </c>
    </row>
    <row r="6575" spans="1:3" x14ac:dyDescent="0.25">
      <c r="A6575" s="2">
        <v>44312.521527777775</v>
      </c>
      <c r="B6575" t="s">
        <v>183</v>
      </c>
      <c r="C6575" t="s">
        <v>7617</v>
      </c>
    </row>
    <row r="6576" spans="1:3" x14ac:dyDescent="0.25">
      <c r="A6576" s="2">
        <v>44312.521527777775</v>
      </c>
      <c r="B6576" t="s">
        <v>183</v>
      </c>
      <c r="C6576" t="s">
        <v>7618</v>
      </c>
    </row>
    <row r="6577" spans="1:3" x14ac:dyDescent="0.25">
      <c r="A6577" s="2">
        <v>44312.521527777775</v>
      </c>
      <c r="B6577" t="s">
        <v>175</v>
      </c>
      <c r="C6577" t="s">
        <v>194</v>
      </c>
    </row>
    <row r="6578" spans="1:3" x14ac:dyDescent="0.25">
      <c r="A6578" s="2">
        <v>44312.521527777775</v>
      </c>
      <c r="B6578" t="s">
        <v>175</v>
      </c>
      <c r="C6578" t="s">
        <v>1249</v>
      </c>
    </row>
    <row r="6579" spans="1:3" x14ac:dyDescent="0.25">
      <c r="A6579" s="2">
        <v>44312.521527777775</v>
      </c>
      <c r="B6579" t="s">
        <v>175</v>
      </c>
      <c r="C6579" t="s">
        <v>7453</v>
      </c>
    </row>
    <row r="6580" spans="1:3" x14ac:dyDescent="0.25">
      <c r="A6580" s="2">
        <v>44312.521527777775</v>
      </c>
      <c r="B6580" t="s">
        <v>175</v>
      </c>
      <c r="C6580" t="s">
        <v>194</v>
      </c>
    </row>
    <row r="6581" spans="1:3" x14ac:dyDescent="0.25">
      <c r="A6581" s="2">
        <v>44312.521527777775</v>
      </c>
      <c r="B6581" t="s">
        <v>175</v>
      </c>
      <c r="C6581" t="s">
        <v>194</v>
      </c>
    </row>
    <row r="6582" spans="1:3" x14ac:dyDescent="0.25">
      <c r="A6582" s="2">
        <v>44312.521527777775</v>
      </c>
      <c r="B6582" t="s">
        <v>175</v>
      </c>
      <c r="C6582" t="s">
        <v>7907</v>
      </c>
    </row>
    <row r="6583" spans="1:3" x14ac:dyDescent="0.25">
      <c r="A6583" s="2">
        <v>44312.521527777775</v>
      </c>
      <c r="B6583" t="s">
        <v>173</v>
      </c>
      <c r="C6583" t="s">
        <v>1249</v>
      </c>
    </row>
    <row r="6584" spans="1:3" x14ac:dyDescent="0.25">
      <c r="A6584" s="2">
        <v>44312.521527777775</v>
      </c>
      <c r="B6584" t="s">
        <v>173</v>
      </c>
      <c r="C6584" t="s">
        <v>8135</v>
      </c>
    </row>
    <row r="6585" spans="1:3" x14ac:dyDescent="0.25">
      <c r="A6585" s="2">
        <v>44312.521527777775</v>
      </c>
      <c r="B6585" t="s">
        <v>174</v>
      </c>
      <c r="C6585" t="s">
        <v>1249</v>
      </c>
    </row>
    <row r="6586" spans="1:3" x14ac:dyDescent="0.25">
      <c r="A6586" s="2">
        <v>44312.521527777775</v>
      </c>
      <c r="B6586" t="s">
        <v>164</v>
      </c>
      <c r="C6586" t="s">
        <v>1256</v>
      </c>
    </row>
    <row r="6587" spans="1:3" x14ac:dyDescent="0.25">
      <c r="A6587" s="2">
        <v>44312.521527777775</v>
      </c>
      <c r="B6587" t="s">
        <v>164</v>
      </c>
      <c r="C6587" t="s">
        <v>8616</v>
      </c>
    </row>
    <row r="6588" spans="1:3" x14ac:dyDescent="0.25">
      <c r="A6588" s="2">
        <v>44312.521527777775</v>
      </c>
      <c r="B6588" t="s">
        <v>164</v>
      </c>
      <c r="C6588" t="s">
        <v>6386</v>
      </c>
    </row>
    <row r="6589" spans="1:3" x14ac:dyDescent="0.25">
      <c r="A6589" s="2">
        <v>44312.521527777775</v>
      </c>
      <c r="B6589" t="s">
        <v>164</v>
      </c>
      <c r="C6589" t="s">
        <v>1249</v>
      </c>
    </row>
    <row r="6590" spans="1:3" x14ac:dyDescent="0.25">
      <c r="A6590" s="2">
        <v>44312.521527777775</v>
      </c>
      <c r="B6590" t="s">
        <v>164</v>
      </c>
      <c r="C6590" t="s">
        <v>8617</v>
      </c>
    </row>
    <row r="6591" spans="1:3" x14ac:dyDescent="0.25">
      <c r="A6591" s="2">
        <v>44312.521527777775</v>
      </c>
      <c r="B6591" t="s">
        <v>164</v>
      </c>
      <c r="C6591" t="s">
        <v>7633</v>
      </c>
    </row>
    <row r="6592" spans="1:3" x14ac:dyDescent="0.25">
      <c r="A6592" s="2">
        <v>44312.521527777775</v>
      </c>
      <c r="B6592" t="s">
        <v>164</v>
      </c>
      <c r="C6592" t="s">
        <v>8893</v>
      </c>
    </row>
    <row r="6593" spans="1:3" x14ac:dyDescent="0.25">
      <c r="A6593" s="2">
        <v>44312.521527777775</v>
      </c>
      <c r="B6593" t="s">
        <v>164</v>
      </c>
      <c r="C6593" t="s">
        <v>1538</v>
      </c>
    </row>
    <row r="6594" spans="1:3" x14ac:dyDescent="0.25">
      <c r="A6594" s="2">
        <v>44312.521527777775</v>
      </c>
      <c r="B6594" t="s">
        <v>164</v>
      </c>
      <c r="C6594" t="s">
        <v>8894</v>
      </c>
    </row>
    <row r="6595" spans="1:3" x14ac:dyDescent="0.25">
      <c r="A6595" s="2">
        <v>44312.521527777775</v>
      </c>
      <c r="B6595" t="s">
        <v>164</v>
      </c>
      <c r="C6595" t="s">
        <v>6386</v>
      </c>
    </row>
    <row r="6596" spans="1:3" x14ac:dyDescent="0.25">
      <c r="A6596" s="2">
        <v>44312.521527777775</v>
      </c>
      <c r="B6596" t="s">
        <v>164</v>
      </c>
      <c r="C6596" t="s">
        <v>7633</v>
      </c>
    </row>
    <row r="6597" spans="1:3" x14ac:dyDescent="0.25">
      <c r="A6597" s="2">
        <v>44312.521527777775</v>
      </c>
      <c r="B6597" t="s">
        <v>164</v>
      </c>
      <c r="C6597" t="s">
        <v>6386</v>
      </c>
    </row>
    <row r="6598" spans="1:3" x14ac:dyDescent="0.25">
      <c r="A6598" s="2">
        <v>44312.521527777775</v>
      </c>
      <c r="B6598" t="s">
        <v>164</v>
      </c>
      <c r="C6598" t="s">
        <v>1538</v>
      </c>
    </row>
    <row r="6599" spans="1:3" x14ac:dyDescent="0.25">
      <c r="A6599" s="2">
        <v>44312.521527777775</v>
      </c>
      <c r="B6599" t="s">
        <v>164</v>
      </c>
      <c r="C6599" t="s">
        <v>194</v>
      </c>
    </row>
    <row r="6600" spans="1:3" x14ac:dyDescent="0.25">
      <c r="A6600" s="2">
        <v>44312.521527777775</v>
      </c>
      <c r="B6600" t="s">
        <v>164</v>
      </c>
      <c r="C6600" t="s">
        <v>9249</v>
      </c>
    </row>
    <row r="6601" spans="1:3" x14ac:dyDescent="0.25">
      <c r="A6601" s="2">
        <v>44312.521527777775</v>
      </c>
      <c r="B6601" t="s">
        <v>162</v>
      </c>
      <c r="C6601" t="s">
        <v>1249</v>
      </c>
    </row>
    <row r="6602" spans="1:3" x14ac:dyDescent="0.25">
      <c r="A6602" s="2">
        <v>44312.521527777775</v>
      </c>
      <c r="B6602" t="s">
        <v>162</v>
      </c>
      <c r="C6602" t="s">
        <v>9360</v>
      </c>
    </row>
    <row r="6603" spans="1:3" x14ac:dyDescent="0.25">
      <c r="A6603" s="2">
        <v>44312.521527777775</v>
      </c>
      <c r="B6603" t="s">
        <v>162</v>
      </c>
      <c r="C6603" t="s">
        <v>9361</v>
      </c>
    </row>
    <row r="6604" spans="1:3" x14ac:dyDescent="0.25">
      <c r="A6604" s="2">
        <v>44312.521527777775</v>
      </c>
      <c r="B6604" t="s">
        <v>164</v>
      </c>
      <c r="C6604" t="s">
        <v>9879</v>
      </c>
    </row>
    <row r="6605" spans="1:3" x14ac:dyDescent="0.25">
      <c r="A6605" s="2">
        <v>44312.521527777775</v>
      </c>
      <c r="B6605" t="s">
        <v>163</v>
      </c>
      <c r="C6605" t="s">
        <v>1249</v>
      </c>
    </row>
    <row r="6606" spans="1:3" x14ac:dyDescent="0.25">
      <c r="A6606" s="2">
        <v>44312.521527777775</v>
      </c>
      <c r="B6606" t="s">
        <v>173</v>
      </c>
      <c r="C6606" t="s">
        <v>10100</v>
      </c>
    </row>
    <row r="6607" spans="1:3" x14ac:dyDescent="0.25">
      <c r="A6607" s="2">
        <v>44312.521527777775</v>
      </c>
      <c r="B6607" t="s">
        <v>173</v>
      </c>
      <c r="C6607" t="s">
        <v>6386</v>
      </c>
    </row>
    <row r="6608" spans="1:3" x14ac:dyDescent="0.25">
      <c r="A6608" s="2">
        <v>44312.521527777775</v>
      </c>
      <c r="B6608" t="s">
        <v>173</v>
      </c>
      <c r="C6608" t="s">
        <v>10101</v>
      </c>
    </row>
    <row r="6609" spans="1:4" x14ac:dyDescent="0.25">
      <c r="A6609" s="2">
        <v>44312.521527777775</v>
      </c>
      <c r="B6609" t="s">
        <v>165</v>
      </c>
      <c r="C6609" t="s">
        <v>10277</v>
      </c>
    </row>
    <row r="6610" spans="1:4" x14ac:dyDescent="0.25">
      <c r="A6610" s="2">
        <v>44312.521527777775</v>
      </c>
      <c r="B6610" t="s">
        <v>165</v>
      </c>
      <c r="C6610" t="s">
        <v>10278</v>
      </c>
    </row>
    <row r="6611" spans="1:4" x14ac:dyDescent="0.25">
      <c r="A6611" s="2">
        <v>44312.521527777775</v>
      </c>
      <c r="B6611" t="s">
        <v>165</v>
      </c>
      <c r="C6611" t="s">
        <v>10279</v>
      </c>
    </row>
    <row r="6612" spans="1:4" x14ac:dyDescent="0.25">
      <c r="A6612" s="2">
        <v>44312.521527777775</v>
      </c>
      <c r="B6612" t="s">
        <v>162</v>
      </c>
      <c r="D6612" t="s">
        <v>845</v>
      </c>
    </row>
    <row r="6613" spans="1:4" x14ac:dyDescent="0.25">
      <c r="A6613" s="2">
        <v>44312.521527777775</v>
      </c>
      <c r="B6613" t="s">
        <v>162</v>
      </c>
      <c r="D6613" t="s">
        <v>828</v>
      </c>
    </row>
    <row r="6614" spans="1:4" x14ac:dyDescent="0.25">
      <c r="A6614" s="2">
        <v>44312.521527777775</v>
      </c>
      <c r="B6614" t="s">
        <v>162</v>
      </c>
      <c r="D6614" t="s">
        <v>971</v>
      </c>
    </row>
    <row r="6615" spans="1:4" x14ac:dyDescent="0.25">
      <c r="A6615" s="2">
        <v>44312.521527777775</v>
      </c>
      <c r="B6615" t="s">
        <v>162</v>
      </c>
      <c r="D6615" t="s">
        <v>992</v>
      </c>
    </row>
    <row r="6616" spans="1:4" x14ac:dyDescent="0.25">
      <c r="A6616" s="2">
        <v>44312.521527777775</v>
      </c>
      <c r="B6616" t="s">
        <v>162</v>
      </c>
      <c r="D6616" t="s">
        <v>857</v>
      </c>
    </row>
    <row r="6617" spans="1:4" x14ac:dyDescent="0.25">
      <c r="A6617" s="2">
        <v>44312.521527777775</v>
      </c>
      <c r="B6617" t="s">
        <v>171</v>
      </c>
      <c r="D6617" t="s">
        <v>1878</v>
      </c>
    </row>
    <row r="6618" spans="1:4" x14ac:dyDescent="0.25">
      <c r="A6618" s="2">
        <v>44312.521527777775</v>
      </c>
      <c r="B6618" t="s">
        <v>171</v>
      </c>
      <c r="D6618" t="s">
        <v>1848</v>
      </c>
    </row>
    <row r="6619" spans="1:4" x14ac:dyDescent="0.25">
      <c r="A6619" s="2">
        <v>44312.521527777775</v>
      </c>
      <c r="B6619" t="s">
        <v>178</v>
      </c>
      <c r="D6619" t="s">
        <v>1850</v>
      </c>
    </row>
    <row r="6620" spans="1:4" x14ac:dyDescent="0.25">
      <c r="A6620" s="2">
        <v>44312.521527777775</v>
      </c>
      <c r="B6620" t="s">
        <v>829</v>
      </c>
      <c r="D6620" t="s">
        <v>854</v>
      </c>
    </row>
    <row r="6621" spans="1:4" x14ac:dyDescent="0.25">
      <c r="A6621" s="2">
        <v>44312.521527777775</v>
      </c>
      <c r="B6621" t="s">
        <v>829</v>
      </c>
      <c r="D6621" t="s">
        <v>953</v>
      </c>
    </row>
    <row r="6622" spans="1:4" x14ac:dyDescent="0.25">
      <c r="A6622" s="2">
        <v>44312.521527777775</v>
      </c>
      <c r="B6622" t="s">
        <v>164</v>
      </c>
      <c r="D6622" t="s">
        <v>1855</v>
      </c>
    </row>
    <row r="6623" spans="1:4" x14ac:dyDescent="0.25">
      <c r="A6623" s="2">
        <v>44312.521527777775</v>
      </c>
      <c r="B6623" t="s">
        <v>164</v>
      </c>
      <c r="D6623" t="s">
        <v>1869</v>
      </c>
    </row>
    <row r="6624" spans="1:4" x14ac:dyDescent="0.25">
      <c r="A6624" s="2">
        <v>44312.521527777775</v>
      </c>
      <c r="B6624" t="s">
        <v>164</v>
      </c>
      <c r="D6624" t="s">
        <v>1853</v>
      </c>
    </row>
    <row r="6625" spans="1:4" x14ac:dyDescent="0.25">
      <c r="A6625" s="2">
        <v>44312.521527777775</v>
      </c>
      <c r="B6625" t="s">
        <v>164</v>
      </c>
      <c r="D6625" t="s">
        <v>834</v>
      </c>
    </row>
    <row r="6626" spans="1:4" x14ac:dyDescent="0.25">
      <c r="A6626" s="2">
        <v>44312.521527777775</v>
      </c>
      <c r="B6626" t="s">
        <v>164</v>
      </c>
      <c r="D6626" t="s">
        <v>955</v>
      </c>
    </row>
    <row r="6627" spans="1:4" x14ac:dyDescent="0.25">
      <c r="A6627" s="2">
        <v>44312.521527777775</v>
      </c>
      <c r="B6627" t="s">
        <v>183</v>
      </c>
      <c r="D6627" t="s">
        <v>1021</v>
      </c>
    </row>
    <row r="6628" spans="1:4" x14ac:dyDescent="0.25">
      <c r="A6628" s="2">
        <v>44312.521527777775</v>
      </c>
      <c r="B6628" t="s">
        <v>183</v>
      </c>
      <c r="D6628" t="s">
        <v>849</v>
      </c>
    </row>
    <row r="6629" spans="1:4" x14ac:dyDescent="0.25">
      <c r="A6629" s="2">
        <v>44312.521527777775</v>
      </c>
      <c r="B6629" t="s">
        <v>183</v>
      </c>
      <c r="D6629" t="s">
        <v>885</v>
      </c>
    </row>
    <row r="6630" spans="1:4" x14ac:dyDescent="0.25">
      <c r="A6630" s="2">
        <v>44312.521527777775</v>
      </c>
      <c r="B6630" t="s">
        <v>183</v>
      </c>
      <c r="D6630" t="s">
        <v>902</v>
      </c>
    </row>
    <row r="6631" spans="1:4" x14ac:dyDescent="0.25">
      <c r="A6631" s="2">
        <v>44312.521527777775</v>
      </c>
      <c r="B6631" t="s">
        <v>183</v>
      </c>
      <c r="D6631" t="s">
        <v>952</v>
      </c>
    </row>
    <row r="6632" spans="1:4" x14ac:dyDescent="0.25">
      <c r="A6632" s="2">
        <v>44312.521527777775</v>
      </c>
      <c r="B6632" t="s">
        <v>175</v>
      </c>
      <c r="D6632" t="s">
        <v>828</v>
      </c>
    </row>
    <row r="6633" spans="1:4" x14ac:dyDescent="0.25">
      <c r="A6633" s="2">
        <v>44312.521527777775</v>
      </c>
      <c r="B6633" t="s">
        <v>175</v>
      </c>
      <c r="D6633" t="s">
        <v>971</v>
      </c>
    </row>
    <row r="6634" spans="1:4" x14ac:dyDescent="0.25">
      <c r="A6634" s="2">
        <v>44312.521527777775</v>
      </c>
      <c r="B6634" t="s">
        <v>175</v>
      </c>
      <c r="D6634" t="s">
        <v>872</v>
      </c>
    </row>
    <row r="6635" spans="1:4" x14ac:dyDescent="0.25">
      <c r="A6635" s="2">
        <v>44312.521527777775</v>
      </c>
      <c r="B6635" t="s">
        <v>175</v>
      </c>
      <c r="D6635" t="s">
        <v>949</v>
      </c>
    </row>
    <row r="6636" spans="1:4" x14ac:dyDescent="0.25">
      <c r="A6636" s="2">
        <v>44312.521527777775</v>
      </c>
      <c r="B6636" t="s">
        <v>175</v>
      </c>
      <c r="D6636" t="s">
        <v>1855</v>
      </c>
    </row>
    <row r="6637" spans="1:4" x14ac:dyDescent="0.25">
      <c r="A6637" s="2">
        <v>44312.521527777775</v>
      </c>
      <c r="B6637" t="s">
        <v>175</v>
      </c>
      <c r="D6637" t="s">
        <v>1853</v>
      </c>
    </row>
    <row r="6638" spans="1:4" x14ac:dyDescent="0.25">
      <c r="A6638" s="2">
        <v>44312.521527777775</v>
      </c>
      <c r="B6638" t="s">
        <v>173</v>
      </c>
      <c r="D6638" t="s">
        <v>1848</v>
      </c>
    </row>
    <row r="6639" spans="1:4" x14ac:dyDescent="0.25">
      <c r="A6639" s="2">
        <v>44312.521527777775</v>
      </c>
      <c r="B6639" t="s">
        <v>173</v>
      </c>
      <c r="D6639" t="s">
        <v>1849</v>
      </c>
    </row>
    <row r="6640" spans="1:4" x14ac:dyDescent="0.25">
      <c r="A6640" s="2">
        <v>44312.521527777775</v>
      </c>
      <c r="B6640" t="s">
        <v>174</v>
      </c>
      <c r="D6640" t="s">
        <v>1902</v>
      </c>
    </row>
    <row r="6641" spans="1:4" x14ac:dyDescent="0.25">
      <c r="A6641" s="2">
        <v>44312.521527777775</v>
      </c>
      <c r="B6641" t="s">
        <v>164</v>
      </c>
      <c r="D6641" t="s">
        <v>902</v>
      </c>
    </row>
    <row r="6642" spans="1:4" x14ac:dyDescent="0.25">
      <c r="A6642" s="2">
        <v>44312.521527777775</v>
      </c>
      <c r="B6642" t="s">
        <v>164</v>
      </c>
      <c r="D6642" t="s">
        <v>834</v>
      </c>
    </row>
    <row r="6643" spans="1:4" x14ac:dyDescent="0.25">
      <c r="A6643" s="2">
        <v>44312.521527777775</v>
      </c>
      <c r="B6643" t="s">
        <v>164</v>
      </c>
      <c r="D6643" t="s">
        <v>835</v>
      </c>
    </row>
    <row r="6644" spans="1:4" x14ac:dyDescent="0.25">
      <c r="A6644" s="2">
        <v>44312.521527777775</v>
      </c>
      <c r="B6644" t="s">
        <v>164</v>
      </c>
      <c r="D6644" t="s">
        <v>996</v>
      </c>
    </row>
    <row r="6645" spans="1:4" x14ac:dyDescent="0.25">
      <c r="A6645" s="2">
        <v>44312.521527777775</v>
      </c>
      <c r="B6645" t="s">
        <v>164</v>
      </c>
      <c r="D6645" t="s">
        <v>955</v>
      </c>
    </row>
    <row r="6646" spans="1:4" x14ac:dyDescent="0.25">
      <c r="A6646" s="2">
        <v>44312.521527777775</v>
      </c>
      <c r="B6646" t="s">
        <v>164</v>
      </c>
      <c r="D6646" t="s">
        <v>902</v>
      </c>
    </row>
    <row r="6647" spans="1:4" x14ac:dyDescent="0.25">
      <c r="A6647" s="2">
        <v>44312.521527777775</v>
      </c>
      <c r="B6647" t="s">
        <v>164</v>
      </c>
      <c r="D6647" t="s">
        <v>899</v>
      </c>
    </row>
    <row r="6648" spans="1:4" x14ac:dyDescent="0.25">
      <c r="A6648" s="2">
        <v>44312.521527777775</v>
      </c>
      <c r="B6648" t="s">
        <v>164</v>
      </c>
      <c r="D6648" t="s">
        <v>900</v>
      </c>
    </row>
    <row r="6649" spans="1:4" x14ac:dyDescent="0.25">
      <c r="A6649" s="2">
        <v>44312.521527777775</v>
      </c>
      <c r="B6649" t="s">
        <v>164</v>
      </c>
      <c r="D6649" t="s">
        <v>856</v>
      </c>
    </row>
    <row r="6650" spans="1:4" x14ac:dyDescent="0.25">
      <c r="A6650" s="2">
        <v>44312.521527777775</v>
      </c>
      <c r="B6650" t="s">
        <v>164</v>
      </c>
      <c r="D6650" t="s">
        <v>857</v>
      </c>
    </row>
    <row r="6651" spans="1:4" x14ac:dyDescent="0.25">
      <c r="A6651" s="2">
        <v>44312.521527777775</v>
      </c>
      <c r="B6651" t="s">
        <v>164</v>
      </c>
      <c r="D6651" t="s">
        <v>852</v>
      </c>
    </row>
    <row r="6652" spans="1:4" x14ac:dyDescent="0.25">
      <c r="A6652" s="2">
        <v>44312.521527777775</v>
      </c>
      <c r="B6652" t="s">
        <v>164</v>
      </c>
      <c r="D6652" t="s">
        <v>933</v>
      </c>
    </row>
    <row r="6653" spans="1:4" x14ac:dyDescent="0.25">
      <c r="A6653" s="2">
        <v>44312.521527777775</v>
      </c>
      <c r="B6653" t="s">
        <v>164</v>
      </c>
      <c r="D6653" t="s">
        <v>885</v>
      </c>
    </row>
    <row r="6654" spans="1:4" x14ac:dyDescent="0.25">
      <c r="A6654" s="2">
        <v>44312.521527777775</v>
      </c>
      <c r="B6654" t="s">
        <v>164</v>
      </c>
      <c r="D6654" t="s">
        <v>958</v>
      </c>
    </row>
    <row r="6655" spans="1:4" x14ac:dyDescent="0.25">
      <c r="A6655" s="2">
        <v>44312.521527777775</v>
      </c>
      <c r="B6655" t="s">
        <v>164</v>
      </c>
      <c r="D6655" t="s">
        <v>825</v>
      </c>
    </row>
    <row r="6656" spans="1:4" x14ac:dyDescent="0.25">
      <c r="A6656" s="2">
        <v>44312.521527777775</v>
      </c>
      <c r="B6656" t="s">
        <v>162</v>
      </c>
      <c r="D6656" t="s">
        <v>996</v>
      </c>
    </row>
    <row r="6657" spans="1:4" x14ac:dyDescent="0.25">
      <c r="A6657" s="2">
        <v>44312.521527777775</v>
      </c>
      <c r="B6657" t="s">
        <v>162</v>
      </c>
      <c r="D6657" t="s">
        <v>991</v>
      </c>
    </row>
    <row r="6658" spans="1:4" x14ac:dyDescent="0.25">
      <c r="A6658" s="2">
        <v>44312.521527777775</v>
      </c>
      <c r="B6658" t="s">
        <v>162</v>
      </c>
      <c r="D6658" t="s">
        <v>850</v>
      </c>
    </row>
    <row r="6659" spans="1:4" x14ac:dyDescent="0.25">
      <c r="A6659" s="2">
        <v>44312.521527777775</v>
      </c>
      <c r="B6659" t="s">
        <v>164</v>
      </c>
      <c r="D6659" t="s">
        <v>1849</v>
      </c>
    </row>
    <row r="6660" spans="1:4" x14ac:dyDescent="0.25">
      <c r="A6660" s="2">
        <v>44312.521527777775</v>
      </c>
      <c r="B6660" t="s">
        <v>163</v>
      </c>
      <c r="D6660" t="s">
        <v>1848</v>
      </c>
    </row>
    <row r="6661" spans="1:4" x14ac:dyDescent="0.25">
      <c r="A6661" s="2">
        <v>44312.521527777775</v>
      </c>
      <c r="B6661" t="s">
        <v>173</v>
      </c>
      <c r="D6661" t="s">
        <v>1919</v>
      </c>
    </row>
    <row r="6662" spans="1:4" x14ac:dyDescent="0.25">
      <c r="A6662" s="2">
        <v>44312.521527777775</v>
      </c>
      <c r="B6662" t="s">
        <v>173</v>
      </c>
      <c r="D6662" t="s">
        <v>1852</v>
      </c>
    </row>
    <row r="6663" spans="1:4" x14ac:dyDescent="0.25">
      <c r="A6663" s="2">
        <v>44312.521527777775</v>
      </c>
      <c r="B6663" t="s">
        <v>173</v>
      </c>
      <c r="D6663" t="s">
        <v>844</v>
      </c>
    </row>
    <row r="6664" spans="1:4" x14ac:dyDescent="0.25">
      <c r="A6664" s="2">
        <v>44312.521527777775</v>
      </c>
      <c r="B6664" t="s">
        <v>165</v>
      </c>
      <c r="D6664" t="s">
        <v>826</v>
      </c>
    </row>
    <row r="6665" spans="1:4" x14ac:dyDescent="0.25">
      <c r="A6665" s="2">
        <v>44312.521527777775</v>
      </c>
      <c r="B6665" t="s">
        <v>165</v>
      </c>
      <c r="D6665" t="s">
        <v>850</v>
      </c>
    </row>
    <row r="6666" spans="1:4" x14ac:dyDescent="0.25">
      <c r="A6666" s="2">
        <v>44312.521527777775</v>
      </c>
      <c r="B6666" t="s">
        <v>165</v>
      </c>
      <c r="D6666" t="s">
        <v>902</v>
      </c>
    </row>
    <row r="6667" spans="1:4" x14ac:dyDescent="0.25">
      <c r="A6667" s="2">
        <v>44312.522222222222</v>
      </c>
      <c r="B6667" t="s">
        <v>171</v>
      </c>
      <c r="C6667" t="s">
        <v>6799</v>
      </c>
    </row>
    <row r="6668" spans="1:4" x14ac:dyDescent="0.25">
      <c r="A6668" s="2">
        <v>44312.522222222222</v>
      </c>
      <c r="B6668" t="s">
        <v>171</v>
      </c>
      <c r="C6668" t="s">
        <v>6386</v>
      </c>
    </row>
    <row r="6669" spans="1:4" x14ac:dyDescent="0.25">
      <c r="A6669" s="2">
        <v>44312.522222222222</v>
      </c>
      <c r="B6669" t="s">
        <v>178</v>
      </c>
      <c r="C6669" t="s">
        <v>6874</v>
      </c>
    </row>
    <row r="6670" spans="1:4" x14ac:dyDescent="0.25">
      <c r="A6670" s="2">
        <v>44312.522222222222</v>
      </c>
      <c r="B6670" t="s">
        <v>829</v>
      </c>
      <c r="C6670" t="s">
        <v>6974</v>
      </c>
    </row>
    <row r="6671" spans="1:4" x14ac:dyDescent="0.25">
      <c r="A6671" s="2">
        <v>44312.522222222222</v>
      </c>
      <c r="B6671" t="s">
        <v>163</v>
      </c>
      <c r="C6671" t="s">
        <v>7018</v>
      </c>
    </row>
    <row r="6672" spans="1:4" x14ac:dyDescent="0.25">
      <c r="A6672" s="2">
        <v>44312.522222222222</v>
      </c>
      <c r="B6672" t="s">
        <v>163</v>
      </c>
      <c r="C6672" t="s">
        <v>1249</v>
      </c>
    </row>
    <row r="6673" spans="1:3" x14ac:dyDescent="0.25">
      <c r="A6673" s="2">
        <v>44312.522222222222</v>
      </c>
      <c r="B6673" t="s">
        <v>164</v>
      </c>
      <c r="C6673" t="s">
        <v>7462</v>
      </c>
    </row>
    <row r="6674" spans="1:3" x14ac:dyDescent="0.25">
      <c r="A6674" s="2">
        <v>44312.522222222222</v>
      </c>
      <c r="B6674" t="s">
        <v>164</v>
      </c>
      <c r="C6674" t="s">
        <v>7463</v>
      </c>
    </row>
    <row r="6675" spans="1:3" x14ac:dyDescent="0.25">
      <c r="A6675" s="2">
        <v>44312.522222222222</v>
      </c>
      <c r="B6675" t="s">
        <v>164</v>
      </c>
      <c r="C6675" t="s">
        <v>7464</v>
      </c>
    </row>
    <row r="6676" spans="1:3" x14ac:dyDescent="0.25">
      <c r="A6676" s="2">
        <v>44312.522222222222</v>
      </c>
      <c r="B6676" t="s">
        <v>164</v>
      </c>
      <c r="C6676" t="s">
        <v>7465</v>
      </c>
    </row>
    <row r="6677" spans="1:3" x14ac:dyDescent="0.25">
      <c r="A6677" s="2">
        <v>44312.522222222222</v>
      </c>
      <c r="B6677" t="s">
        <v>164</v>
      </c>
      <c r="C6677" t="s">
        <v>7466</v>
      </c>
    </row>
    <row r="6678" spans="1:3" x14ac:dyDescent="0.25">
      <c r="A6678" s="2">
        <v>44312.522222222222</v>
      </c>
      <c r="B6678" t="s">
        <v>164</v>
      </c>
      <c r="C6678" t="s">
        <v>1538</v>
      </c>
    </row>
    <row r="6679" spans="1:3" x14ac:dyDescent="0.25">
      <c r="A6679" s="2">
        <v>44312.522222222222</v>
      </c>
      <c r="B6679" t="s">
        <v>164</v>
      </c>
      <c r="C6679" t="s">
        <v>4484</v>
      </c>
    </row>
    <row r="6680" spans="1:3" x14ac:dyDescent="0.25">
      <c r="A6680" s="2">
        <v>44312.522222222222</v>
      </c>
      <c r="B6680" t="s">
        <v>183</v>
      </c>
      <c r="C6680" t="s">
        <v>7619</v>
      </c>
    </row>
    <row r="6681" spans="1:3" x14ac:dyDescent="0.25">
      <c r="A6681" s="2">
        <v>44312.522222222222</v>
      </c>
      <c r="B6681" t="s">
        <v>183</v>
      </c>
      <c r="C6681" t="s">
        <v>7620</v>
      </c>
    </row>
    <row r="6682" spans="1:3" x14ac:dyDescent="0.25">
      <c r="A6682" s="2">
        <v>44312.522222222222</v>
      </c>
      <c r="B6682" t="s">
        <v>183</v>
      </c>
      <c r="C6682" t="s">
        <v>1250</v>
      </c>
    </row>
    <row r="6683" spans="1:3" x14ac:dyDescent="0.25">
      <c r="A6683" s="2">
        <v>44312.522222222222</v>
      </c>
      <c r="B6683" t="s">
        <v>173</v>
      </c>
      <c r="C6683" t="s">
        <v>194</v>
      </c>
    </row>
    <row r="6684" spans="1:3" x14ac:dyDescent="0.25">
      <c r="A6684" s="2">
        <v>44312.522222222222</v>
      </c>
      <c r="B6684" t="s">
        <v>173</v>
      </c>
      <c r="C6684" t="s">
        <v>8136</v>
      </c>
    </row>
    <row r="6685" spans="1:3" x14ac:dyDescent="0.25">
      <c r="A6685" s="2">
        <v>44312.522222222222</v>
      </c>
      <c r="B6685" t="s">
        <v>173</v>
      </c>
      <c r="C6685" t="s">
        <v>1249</v>
      </c>
    </row>
    <row r="6686" spans="1:3" x14ac:dyDescent="0.25">
      <c r="A6686" s="2">
        <v>44312.522222222222</v>
      </c>
      <c r="B6686" t="s">
        <v>174</v>
      </c>
      <c r="C6686" t="s">
        <v>8290</v>
      </c>
    </row>
    <row r="6687" spans="1:3" x14ac:dyDescent="0.25">
      <c r="A6687" s="2">
        <v>44312.522222222222</v>
      </c>
      <c r="B6687" t="s">
        <v>174</v>
      </c>
      <c r="C6687" t="s">
        <v>8291</v>
      </c>
    </row>
    <row r="6688" spans="1:3" x14ac:dyDescent="0.25">
      <c r="A6688" s="2">
        <v>44312.522222222222</v>
      </c>
      <c r="B6688" t="s">
        <v>174</v>
      </c>
      <c r="C6688" t="s">
        <v>8292</v>
      </c>
    </row>
    <row r="6689" spans="1:3" x14ac:dyDescent="0.25">
      <c r="A6689" s="2">
        <v>44312.522222222222</v>
      </c>
      <c r="B6689" t="s">
        <v>164</v>
      </c>
      <c r="C6689" t="s">
        <v>8618</v>
      </c>
    </row>
    <row r="6690" spans="1:3" x14ac:dyDescent="0.25">
      <c r="A6690" s="2">
        <v>44312.522222222222</v>
      </c>
      <c r="B6690" t="s">
        <v>164</v>
      </c>
      <c r="C6690" t="s">
        <v>8619</v>
      </c>
    </row>
    <row r="6691" spans="1:3" x14ac:dyDescent="0.25">
      <c r="A6691" s="2">
        <v>44312.522222222222</v>
      </c>
      <c r="B6691" t="s">
        <v>164</v>
      </c>
      <c r="C6691" t="s">
        <v>6386</v>
      </c>
    </row>
    <row r="6692" spans="1:3" x14ac:dyDescent="0.25">
      <c r="A6692" s="2">
        <v>44312.522222222222</v>
      </c>
      <c r="B6692" t="s">
        <v>164</v>
      </c>
      <c r="C6692" t="s">
        <v>1249</v>
      </c>
    </row>
    <row r="6693" spans="1:3" x14ac:dyDescent="0.25">
      <c r="A6693" s="2">
        <v>44312.522222222222</v>
      </c>
      <c r="B6693" t="s">
        <v>183</v>
      </c>
      <c r="C6693" t="s">
        <v>1249</v>
      </c>
    </row>
    <row r="6694" spans="1:3" x14ac:dyDescent="0.25">
      <c r="A6694" s="2">
        <v>44312.522222222222</v>
      </c>
      <c r="B6694" t="s">
        <v>164</v>
      </c>
      <c r="C6694" t="s">
        <v>6386</v>
      </c>
    </row>
    <row r="6695" spans="1:3" x14ac:dyDescent="0.25">
      <c r="A6695" s="2">
        <v>44312.522222222222</v>
      </c>
      <c r="B6695" t="s">
        <v>164</v>
      </c>
      <c r="C6695" t="s">
        <v>1538</v>
      </c>
    </row>
    <row r="6696" spans="1:3" x14ac:dyDescent="0.25">
      <c r="A6696" s="2">
        <v>44312.522222222222</v>
      </c>
      <c r="B6696" t="s">
        <v>164</v>
      </c>
      <c r="C6696" t="s">
        <v>6386</v>
      </c>
    </row>
    <row r="6697" spans="1:3" x14ac:dyDescent="0.25">
      <c r="A6697" s="2">
        <v>44312.522222222222</v>
      </c>
      <c r="B6697" t="s">
        <v>164</v>
      </c>
      <c r="C6697" t="s">
        <v>6406</v>
      </c>
    </row>
    <row r="6698" spans="1:3" x14ac:dyDescent="0.25">
      <c r="A6698" s="2">
        <v>44312.522222222222</v>
      </c>
      <c r="B6698" t="s">
        <v>164</v>
      </c>
      <c r="C6698" t="s">
        <v>6386</v>
      </c>
    </row>
    <row r="6699" spans="1:3" x14ac:dyDescent="0.25">
      <c r="A6699" s="2">
        <v>44312.522222222222</v>
      </c>
      <c r="B6699" t="s">
        <v>164</v>
      </c>
      <c r="C6699" t="s">
        <v>8895</v>
      </c>
    </row>
    <row r="6700" spans="1:3" x14ac:dyDescent="0.25">
      <c r="A6700" s="2">
        <v>44312.522222222222</v>
      </c>
      <c r="B6700" t="s">
        <v>164</v>
      </c>
      <c r="C6700" t="s">
        <v>6386</v>
      </c>
    </row>
    <row r="6701" spans="1:3" x14ac:dyDescent="0.25">
      <c r="A6701" s="2">
        <v>44312.522222222222</v>
      </c>
      <c r="B6701" t="s">
        <v>164</v>
      </c>
      <c r="C6701" t="s">
        <v>6386</v>
      </c>
    </row>
    <row r="6702" spans="1:3" x14ac:dyDescent="0.25">
      <c r="A6702" s="2">
        <v>44312.522222222222</v>
      </c>
      <c r="B6702" t="s">
        <v>164</v>
      </c>
      <c r="C6702" t="s">
        <v>6386</v>
      </c>
    </row>
    <row r="6703" spans="1:3" x14ac:dyDescent="0.25">
      <c r="A6703" s="2">
        <v>44312.522222222222</v>
      </c>
      <c r="B6703" t="s">
        <v>164</v>
      </c>
      <c r="C6703" t="s">
        <v>1538</v>
      </c>
    </row>
    <row r="6704" spans="1:3" x14ac:dyDescent="0.25">
      <c r="A6704" s="2">
        <v>44312.522222222222</v>
      </c>
      <c r="B6704" t="s">
        <v>164</v>
      </c>
      <c r="C6704" t="s">
        <v>6386</v>
      </c>
    </row>
    <row r="6705" spans="1:3" x14ac:dyDescent="0.25">
      <c r="A6705" s="2">
        <v>44312.522222222222</v>
      </c>
      <c r="B6705" t="s">
        <v>164</v>
      </c>
      <c r="C6705" t="s">
        <v>9250</v>
      </c>
    </row>
    <row r="6706" spans="1:3" x14ac:dyDescent="0.25">
      <c r="A6706" s="2">
        <v>44312.522222222222</v>
      </c>
      <c r="B6706" t="s">
        <v>164</v>
      </c>
      <c r="C6706" t="s">
        <v>6438</v>
      </c>
    </row>
    <row r="6707" spans="1:3" x14ac:dyDescent="0.25">
      <c r="A6707" s="2">
        <v>44312.522222222222</v>
      </c>
      <c r="B6707" t="s">
        <v>164</v>
      </c>
      <c r="C6707" t="s">
        <v>6386</v>
      </c>
    </row>
    <row r="6708" spans="1:3" x14ac:dyDescent="0.25">
      <c r="A6708" s="2">
        <v>44312.522222222222</v>
      </c>
      <c r="B6708" t="s">
        <v>164</v>
      </c>
      <c r="C6708" t="s">
        <v>9251</v>
      </c>
    </row>
    <row r="6709" spans="1:3" x14ac:dyDescent="0.25">
      <c r="A6709" s="2">
        <v>44312.522222222222</v>
      </c>
      <c r="B6709" t="s">
        <v>184</v>
      </c>
      <c r="C6709" t="s">
        <v>9317</v>
      </c>
    </row>
    <row r="6710" spans="1:3" x14ac:dyDescent="0.25">
      <c r="A6710" s="2">
        <v>44312.522222222222</v>
      </c>
      <c r="B6710" t="s">
        <v>184</v>
      </c>
      <c r="C6710" t="s">
        <v>6637</v>
      </c>
    </row>
    <row r="6711" spans="1:3" x14ac:dyDescent="0.25">
      <c r="A6711" s="2">
        <v>44312.522222222222</v>
      </c>
      <c r="B6711" t="s">
        <v>184</v>
      </c>
      <c r="C6711" t="s">
        <v>7800</v>
      </c>
    </row>
    <row r="6712" spans="1:3" x14ac:dyDescent="0.25">
      <c r="A6712" s="2">
        <v>44312.522222222222</v>
      </c>
      <c r="B6712" t="s">
        <v>162</v>
      </c>
      <c r="C6712" t="s">
        <v>9362</v>
      </c>
    </row>
    <row r="6713" spans="1:3" x14ac:dyDescent="0.25">
      <c r="A6713" s="2">
        <v>44312.522222222222</v>
      </c>
      <c r="B6713" t="s">
        <v>162</v>
      </c>
      <c r="C6713" t="s">
        <v>4482</v>
      </c>
    </row>
    <row r="6714" spans="1:3" x14ac:dyDescent="0.25">
      <c r="A6714" s="2">
        <v>44312.522222222222</v>
      </c>
      <c r="B6714" t="s">
        <v>162</v>
      </c>
      <c r="C6714" t="s">
        <v>7475</v>
      </c>
    </row>
    <row r="6715" spans="1:3" x14ac:dyDescent="0.25">
      <c r="A6715" s="2">
        <v>44312.522222222222</v>
      </c>
      <c r="B6715" t="s">
        <v>164</v>
      </c>
      <c r="C6715" t="s">
        <v>1249</v>
      </c>
    </row>
    <row r="6716" spans="1:3" x14ac:dyDescent="0.25">
      <c r="A6716" s="2">
        <v>44312.522222222222</v>
      </c>
      <c r="B6716" t="s">
        <v>173</v>
      </c>
      <c r="C6716" t="s">
        <v>4216</v>
      </c>
    </row>
    <row r="6717" spans="1:3" x14ac:dyDescent="0.25">
      <c r="A6717" s="2">
        <v>44312.522222222222</v>
      </c>
      <c r="B6717" t="s">
        <v>173</v>
      </c>
      <c r="C6717" t="s">
        <v>4216</v>
      </c>
    </row>
    <row r="6718" spans="1:3" x14ac:dyDescent="0.25">
      <c r="A6718" s="2">
        <v>44312.522222222222</v>
      </c>
      <c r="B6718" t="s">
        <v>173</v>
      </c>
      <c r="C6718" t="s">
        <v>6380</v>
      </c>
    </row>
    <row r="6719" spans="1:3" x14ac:dyDescent="0.25">
      <c r="A6719" s="2">
        <v>44312.522222222222</v>
      </c>
      <c r="B6719" t="s">
        <v>173</v>
      </c>
      <c r="C6719" t="s">
        <v>10102</v>
      </c>
    </row>
    <row r="6720" spans="1:3" x14ac:dyDescent="0.25">
      <c r="A6720" s="2">
        <v>44312.522222222222</v>
      </c>
      <c r="B6720" t="s">
        <v>165</v>
      </c>
      <c r="C6720" t="s">
        <v>10280</v>
      </c>
    </row>
    <row r="6721" spans="1:4" x14ac:dyDescent="0.25">
      <c r="A6721" s="2">
        <v>44312.522222222222</v>
      </c>
      <c r="B6721" t="s">
        <v>165</v>
      </c>
      <c r="C6721" t="s">
        <v>1538</v>
      </c>
    </row>
    <row r="6722" spans="1:4" x14ac:dyDescent="0.25">
      <c r="A6722" s="2">
        <v>44312.522222222222</v>
      </c>
      <c r="B6722" t="s">
        <v>165</v>
      </c>
      <c r="C6722" t="s">
        <v>1538</v>
      </c>
    </row>
    <row r="6723" spans="1:4" x14ac:dyDescent="0.25">
      <c r="A6723" s="2">
        <v>44312.522222222222</v>
      </c>
      <c r="B6723" t="s">
        <v>165</v>
      </c>
      <c r="C6723" t="s">
        <v>194</v>
      </c>
    </row>
    <row r="6724" spans="1:4" x14ac:dyDescent="0.25">
      <c r="A6724" s="2">
        <v>44312.522222222222</v>
      </c>
      <c r="B6724" t="s">
        <v>165</v>
      </c>
      <c r="C6724" t="s">
        <v>1538</v>
      </c>
    </row>
    <row r="6725" spans="1:4" x14ac:dyDescent="0.25">
      <c r="A6725" s="2">
        <v>44312.522222222222</v>
      </c>
      <c r="B6725" t="s">
        <v>165</v>
      </c>
      <c r="C6725" t="s">
        <v>10281</v>
      </c>
    </row>
    <row r="6726" spans="1:4" x14ac:dyDescent="0.25">
      <c r="A6726" s="2">
        <v>44312.522222222222</v>
      </c>
      <c r="B6726" t="s">
        <v>165</v>
      </c>
      <c r="C6726" t="s">
        <v>10282</v>
      </c>
    </row>
    <row r="6727" spans="1:4" x14ac:dyDescent="0.25">
      <c r="A6727" s="2">
        <v>44312.522222222222</v>
      </c>
      <c r="B6727" t="s">
        <v>171</v>
      </c>
      <c r="D6727" t="s">
        <v>1849</v>
      </c>
    </row>
    <row r="6728" spans="1:4" x14ac:dyDescent="0.25">
      <c r="A6728" s="2">
        <v>44312.522222222222</v>
      </c>
      <c r="B6728" t="s">
        <v>171</v>
      </c>
      <c r="D6728" t="s">
        <v>1850</v>
      </c>
    </row>
    <row r="6729" spans="1:4" x14ac:dyDescent="0.25">
      <c r="A6729" s="2">
        <v>44312.522222222222</v>
      </c>
      <c r="B6729" t="s">
        <v>178</v>
      </c>
      <c r="D6729" t="s">
        <v>1858</v>
      </c>
    </row>
    <row r="6730" spans="1:4" x14ac:dyDescent="0.25">
      <c r="A6730" s="2">
        <v>44312.522222222222</v>
      </c>
      <c r="B6730" t="s">
        <v>829</v>
      </c>
      <c r="D6730" t="s">
        <v>827</v>
      </c>
    </row>
    <row r="6731" spans="1:4" x14ac:dyDescent="0.25">
      <c r="A6731" s="2">
        <v>44312.522222222222</v>
      </c>
      <c r="B6731" t="s">
        <v>163</v>
      </c>
      <c r="D6731" t="s">
        <v>846</v>
      </c>
    </row>
    <row r="6732" spans="1:4" x14ac:dyDescent="0.25">
      <c r="A6732" s="2">
        <v>44312.522222222222</v>
      </c>
      <c r="B6732" t="s">
        <v>163</v>
      </c>
      <c r="D6732" t="s">
        <v>891</v>
      </c>
    </row>
    <row r="6733" spans="1:4" x14ac:dyDescent="0.25">
      <c r="A6733" s="2">
        <v>44312.522222222222</v>
      </c>
      <c r="B6733" t="s">
        <v>164</v>
      </c>
      <c r="D6733" t="s">
        <v>959</v>
      </c>
    </row>
    <row r="6734" spans="1:4" x14ac:dyDescent="0.25">
      <c r="A6734" s="2">
        <v>44312.522222222222</v>
      </c>
      <c r="B6734" t="s">
        <v>164</v>
      </c>
      <c r="D6734" t="s">
        <v>996</v>
      </c>
    </row>
    <row r="6735" spans="1:4" x14ac:dyDescent="0.25">
      <c r="A6735" s="2">
        <v>44312.522222222222</v>
      </c>
      <c r="B6735" t="s">
        <v>164</v>
      </c>
      <c r="D6735" t="s">
        <v>850</v>
      </c>
    </row>
    <row r="6736" spans="1:4" x14ac:dyDescent="0.25">
      <c r="A6736" s="2">
        <v>44312.522222222222</v>
      </c>
      <c r="B6736" t="s">
        <v>164</v>
      </c>
      <c r="D6736" t="s">
        <v>893</v>
      </c>
    </row>
    <row r="6737" spans="1:4" x14ac:dyDescent="0.25">
      <c r="A6737" s="2">
        <v>44312.522222222222</v>
      </c>
      <c r="B6737" t="s">
        <v>164</v>
      </c>
      <c r="D6737" t="s">
        <v>854</v>
      </c>
    </row>
    <row r="6738" spans="1:4" x14ac:dyDescent="0.25">
      <c r="A6738" s="2">
        <v>44312.522222222222</v>
      </c>
      <c r="B6738" t="s">
        <v>164</v>
      </c>
      <c r="D6738" t="s">
        <v>855</v>
      </c>
    </row>
    <row r="6739" spans="1:4" x14ac:dyDescent="0.25">
      <c r="A6739" s="2">
        <v>44312.522222222222</v>
      </c>
      <c r="B6739" t="s">
        <v>164</v>
      </c>
      <c r="D6739" t="s">
        <v>902</v>
      </c>
    </row>
    <row r="6740" spans="1:4" x14ac:dyDescent="0.25">
      <c r="A6740" s="2">
        <v>44312.522222222222</v>
      </c>
      <c r="B6740" t="s">
        <v>183</v>
      </c>
      <c r="D6740" t="s">
        <v>834</v>
      </c>
    </row>
    <row r="6741" spans="1:4" x14ac:dyDescent="0.25">
      <c r="A6741" s="2">
        <v>44312.522222222222</v>
      </c>
      <c r="B6741" t="s">
        <v>183</v>
      </c>
      <c r="D6741" t="s">
        <v>899</v>
      </c>
    </row>
    <row r="6742" spans="1:4" x14ac:dyDescent="0.25">
      <c r="A6742" s="2">
        <v>44312.522222222222</v>
      </c>
      <c r="B6742" t="s">
        <v>183</v>
      </c>
      <c r="D6742" t="s">
        <v>953</v>
      </c>
    </row>
    <row r="6743" spans="1:4" x14ac:dyDescent="0.25">
      <c r="A6743" s="2">
        <v>44312.522222222222</v>
      </c>
      <c r="B6743" t="s">
        <v>173</v>
      </c>
      <c r="D6743" t="s">
        <v>832</v>
      </c>
    </row>
    <row r="6744" spans="1:4" x14ac:dyDescent="0.25">
      <c r="A6744" s="2">
        <v>44312.522222222222</v>
      </c>
      <c r="B6744" t="s">
        <v>173</v>
      </c>
      <c r="D6744" t="s">
        <v>1919</v>
      </c>
    </row>
    <row r="6745" spans="1:4" x14ac:dyDescent="0.25">
      <c r="A6745" s="2">
        <v>44312.522222222222</v>
      </c>
      <c r="B6745" t="s">
        <v>173</v>
      </c>
      <c r="D6745" t="s">
        <v>1852</v>
      </c>
    </row>
    <row r="6746" spans="1:4" x14ac:dyDescent="0.25">
      <c r="A6746" s="2">
        <v>44312.522222222222</v>
      </c>
      <c r="B6746" t="s">
        <v>174</v>
      </c>
      <c r="D6746" t="s">
        <v>825</v>
      </c>
    </row>
    <row r="6747" spans="1:4" x14ac:dyDescent="0.25">
      <c r="A6747" s="2">
        <v>44312.522222222222</v>
      </c>
      <c r="B6747" t="s">
        <v>174</v>
      </c>
      <c r="D6747" t="s">
        <v>853</v>
      </c>
    </row>
    <row r="6748" spans="1:4" x14ac:dyDescent="0.25">
      <c r="A6748" s="2">
        <v>44312.522222222222</v>
      </c>
      <c r="B6748" t="s">
        <v>174</v>
      </c>
      <c r="D6748" t="s">
        <v>899</v>
      </c>
    </row>
    <row r="6749" spans="1:4" x14ac:dyDescent="0.25">
      <c r="A6749" s="2">
        <v>44312.522222222222</v>
      </c>
      <c r="B6749" t="s">
        <v>164</v>
      </c>
      <c r="D6749" t="s">
        <v>1853</v>
      </c>
    </row>
    <row r="6750" spans="1:4" x14ac:dyDescent="0.25">
      <c r="A6750" s="2">
        <v>44312.522222222222</v>
      </c>
      <c r="B6750" t="s">
        <v>164</v>
      </c>
      <c r="D6750" t="s">
        <v>992</v>
      </c>
    </row>
    <row r="6751" spans="1:4" x14ac:dyDescent="0.25">
      <c r="A6751" s="2">
        <v>44312.522222222222</v>
      </c>
      <c r="B6751" t="s">
        <v>164</v>
      </c>
      <c r="D6751" t="s">
        <v>857</v>
      </c>
    </row>
    <row r="6752" spans="1:4" x14ac:dyDescent="0.25">
      <c r="A6752" s="2">
        <v>44312.522222222222</v>
      </c>
      <c r="B6752" t="s">
        <v>164</v>
      </c>
      <c r="D6752" t="s">
        <v>1855</v>
      </c>
    </row>
    <row r="6753" spans="1:4" x14ac:dyDescent="0.25">
      <c r="A6753" s="2">
        <v>44312.522222222222</v>
      </c>
      <c r="B6753" t="s">
        <v>183</v>
      </c>
      <c r="D6753" t="s">
        <v>1852</v>
      </c>
    </row>
    <row r="6754" spans="1:4" x14ac:dyDescent="0.25">
      <c r="A6754" s="2">
        <v>44312.522222222222</v>
      </c>
      <c r="B6754" t="s">
        <v>164</v>
      </c>
      <c r="D6754" t="s">
        <v>1853</v>
      </c>
    </row>
    <row r="6755" spans="1:4" x14ac:dyDescent="0.25">
      <c r="A6755" s="2">
        <v>44312.522222222222</v>
      </c>
      <c r="B6755" t="s">
        <v>164</v>
      </c>
      <c r="D6755" t="s">
        <v>842</v>
      </c>
    </row>
    <row r="6756" spans="1:4" x14ac:dyDescent="0.25">
      <c r="A6756" s="2">
        <v>44312.522222222222</v>
      </c>
      <c r="B6756" t="s">
        <v>164</v>
      </c>
      <c r="D6756" t="s">
        <v>1880</v>
      </c>
    </row>
    <row r="6757" spans="1:4" x14ac:dyDescent="0.25">
      <c r="A6757" s="2">
        <v>44312.522222222222</v>
      </c>
      <c r="B6757" t="s">
        <v>164</v>
      </c>
      <c r="D6757" t="s">
        <v>1860</v>
      </c>
    </row>
    <row r="6758" spans="1:4" x14ac:dyDescent="0.25">
      <c r="A6758" s="2">
        <v>44312.522222222222</v>
      </c>
      <c r="B6758" t="s">
        <v>164</v>
      </c>
      <c r="D6758" t="s">
        <v>1848</v>
      </c>
    </row>
    <row r="6759" spans="1:4" x14ac:dyDescent="0.25">
      <c r="A6759" s="2">
        <v>44312.522222222222</v>
      </c>
      <c r="B6759" t="s">
        <v>164</v>
      </c>
      <c r="D6759" t="s">
        <v>1849</v>
      </c>
    </row>
    <row r="6760" spans="1:4" x14ac:dyDescent="0.25">
      <c r="A6760" s="2">
        <v>44312.522222222222</v>
      </c>
      <c r="B6760" t="s">
        <v>164</v>
      </c>
      <c r="D6760" t="s">
        <v>1850</v>
      </c>
    </row>
    <row r="6761" spans="1:4" x14ac:dyDescent="0.25">
      <c r="A6761" s="2">
        <v>44312.522222222222</v>
      </c>
      <c r="B6761" t="s">
        <v>164</v>
      </c>
      <c r="D6761" t="s">
        <v>1888</v>
      </c>
    </row>
    <row r="6762" spans="1:4" x14ac:dyDescent="0.25">
      <c r="A6762" s="2">
        <v>44312.522222222222</v>
      </c>
      <c r="B6762" t="s">
        <v>164</v>
      </c>
      <c r="D6762" t="s">
        <v>1852</v>
      </c>
    </row>
    <row r="6763" spans="1:4" x14ac:dyDescent="0.25">
      <c r="A6763" s="2">
        <v>44312.522222222222</v>
      </c>
      <c r="B6763" t="s">
        <v>164</v>
      </c>
      <c r="D6763" t="s">
        <v>846</v>
      </c>
    </row>
    <row r="6764" spans="1:4" x14ac:dyDescent="0.25">
      <c r="A6764" s="2">
        <v>44312.522222222222</v>
      </c>
      <c r="B6764" t="s">
        <v>164</v>
      </c>
      <c r="D6764" t="s">
        <v>891</v>
      </c>
    </row>
    <row r="6765" spans="1:4" x14ac:dyDescent="0.25">
      <c r="A6765" s="2">
        <v>44312.522222222222</v>
      </c>
      <c r="B6765" t="s">
        <v>164</v>
      </c>
      <c r="D6765" t="s">
        <v>826</v>
      </c>
    </row>
    <row r="6766" spans="1:4" x14ac:dyDescent="0.25">
      <c r="A6766" s="2">
        <v>44312.522222222222</v>
      </c>
      <c r="B6766" t="s">
        <v>164</v>
      </c>
      <c r="D6766" t="s">
        <v>846</v>
      </c>
    </row>
    <row r="6767" spans="1:4" x14ac:dyDescent="0.25">
      <c r="A6767" s="2">
        <v>44312.522222222222</v>
      </c>
      <c r="B6767" t="s">
        <v>164</v>
      </c>
      <c r="D6767" t="s">
        <v>908</v>
      </c>
    </row>
    <row r="6768" spans="1:4" x14ac:dyDescent="0.25">
      <c r="A6768" s="2">
        <v>44312.522222222222</v>
      </c>
      <c r="B6768" t="s">
        <v>164</v>
      </c>
      <c r="D6768" t="s">
        <v>849</v>
      </c>
    </row>
    <row r="6769" spans="1:4" x14ac:dyDescent="0.25">
      <c r="A6769" s="2">
        <v>44312.522222222222</v>
      </c>
      <c r="B6769" t="s">
        <v>184</v>
      </c>
      <c r="D6769" t="s">
        <v>959</v>
      </c>
    </row>
    <row r="6770" spans="1:4" x14ac:dyDescent="0.25">
      <c r="A6770" s="2">
        <v>44312.522222222222</v>
      </c>
      <c r="B6770" t="s">
        <v>184</v>
      </c>
      <c r="D6770" t="s">
        <v>836</v>
      </c>
    </row>
    <row r="6771" spans="1:4" x14ac:dyDescent="0.25">
      <c r="A6771" s="2">
        <v>44312.522222222222</v>
      </c>
      <c r="B6771" t="s">
        <v>184</v>
      </c>
      <c r="D6771" t="s">
        <v>1853</v>
      </c>
    </row>
    <row r="6772" spans="1:4" x14ac:dyDescent="0.25">
      <c r="A6772" s="2">
        <v>44312.522222222222</v>
      </c>
      <c r="B6772" t="s">
        <v>162</v>
      </c>
      <c r="D6772" t="s">
        <v>893</v>
      </c>
    </row>
    <row r="6773" spans="1:4" x14ac:dyDescent="0.25">
      <c r="A6773" s="2">
        <v>44312.522222222222</v>
      </c>
      <c r="B6773" t="s">
        <v>162</v>
      </c>
      <c r="D6773" t="s">
        <v>825</v>
      </c>
    </row>
    <row r="6774" spans="1:4" x14ac:dyDescent="0.25">
      <c r="A6774" s="2">
        <v>44312.522222222222</v>
      </c>
      <c r="B6774" t="s">
        <v>162</v>
      </c>
      <c r="D6774" t="s">
        <v>826</v>
      </c>
    </row>
    <row r="6775" spans="1:4" x14ac:dyDescent="0.25">
      <c r="A6775" s="2">
        <v>44312.522222222222</v>
      </c>
      <c r="B6775" t="s">
        <v>164</v>
      </c>
      <c r="D6775" t="s">
        <v>1850</v>
      </c>
    </row>
    <row r="6776" spans="1:4" x14ac:dyDescent="0.25">
      <c r="A6776" s="2">
        <v>44312.522222222222</v>
      </c>
      <c r="B6776" t="s">
        <v>173</v>
      </c>
      <c r="D6776" t="s">
        <v>976</v>
      </c>
    </row>
    <row r="6777" spans="1:4" x14ac:dyDescent="0.25">
      <c r="A6777" s="2">
        <v>44312.522222222222</v>
      </c>
      <c r="B6777" t="s">
        <v>173</v>
      </c>
      <c r="D6777" t="s">
        <v>828</v>
      </c>
    </row>
    <row r="6778" spans="1:4" x14ac:dyDescent="0.25">
      <c r="A6778" s="2">
        <v>44312.522222222222</v>
      </c>
      <c r="B6778" t="s">
        <v>173</v>
      </c>
      <c r="D6778" t="s">
        <v>971</v>
      </c>
    </row>
    <row r="6779" spans="1:4" x14ac:dyDescent="0.25">
      <c r="A6779" s="2">
        <v>44312.522222222222</v>
      </c>
      <c r="B6779" t="s">
        <v>173</v>
      </c>
      <c r="D6779" t="s">
        <v>885</v>
      </c>
    </row>
    <row r="6780" spans="1:4" x14ac:dyDescent="0.25">
      <c r="A6780" s="2">
        <v>44312.522222222222</v>
      </c>
      <c r="B6780" t="s">
        <v>165</v>
      </c>
      <c r="D6780" t="s">
        <v>885</v>
      </c>
    </row>
    <row r="6781" spans="1:4" x14ac:dyDescent="0.25">
      <c r="A6781" s="2">
        <v>44312.522222222222</v>
      </c>
      <c r="B6781" t="s">
        <v>165</v>
      </c>
      <c r="D6781" t="s">
        <v>872</v>
      </c>
    </row>
    <row r="6782" spans="1:4" x14ac:dyDescent="0.25">
      <c r="A6782" s="2">
        <v>44312.522222222222</v>
      </c>
      <c r="B6782" t="s">
        <v>165</v>
      </c>
      <c r="D6782" t="s">
        <v>949</v>
      </c>
    </row>
    <row r="6783" spans="1:4" x14ac:dyDescent="0.25">
      <c r="A6783" s="2">
        <v>44312.522222222222</v>
      </c>
      <c r="B6783" t="s">
        <v>165</v>
      </c>
      <c r="D6783" t="s">
        <v>1855</v>
      </c>
    </row>
    <row r="6784" spans="1:4" x14ac:dyDescent="0.25">
      <c r="A6784" s="2">
        <v>44312.522222222222</v>
      </c>
      <c r="B6784" t="s">
        <v>165</v>
      </c>
      <c r="D6784" t="s">
        <v>1007</v>
      </c>
    </row>
    <row r="6785" spans="1:4" x14ac:dyDescent="0.25">
      <c r="A6785" s="2">
        <v>44312.522222222222</v>
      </c>
      <c r="B6785" t="s">
        <v>165</v>
      </c>
      <c r="D6785" t="s">
        <v>992</v>
      </c>
    </row>
    <row r="6786" spans="1:4" x14ac:dyDescent="0.25">
      <c r="A6786" s="2">
        <v>44312.522222222222</v>
      </c>
      <c r="B6786" t="s">
        <v>165</v>
      </c>
      <c r="D6786" t="s">
        <v>857</v>
      </c>
    </row>
    <row r="6787" spans="1:4" x14ac:dyDescent="0.25">
      <c r="A6787" s="2">
        <v>44312.522916666669</v>
      </c>
      <c r="B6787" t="s">
        <v>162</v>
      </c>
      <c r="C6787" t="s">
        <v>6382</v>
      </c>
    </row>
    <row r="6788" spans="1:4" x14ac:dyDescent="0.25">
      <c r="A6788" s="2">
        <v>44312.522916666669</v>
      </c>
      <c r="B6788" t="s">
        <v>171</v>
      </c>
      <c r="C6788" t="s">
        <v>6800</v>
      </c>
    </row>
    <row r="6789" spans="1:4" x14ac:dyDescent="0.25">
      <c r="A6789" s="2">
        <v>44312.522916666669</v>
      </c>
      <c r="B6789" t="s">
        <v>171</v>
      </c>
      <c r="C6789" t="s">
        <v>6386</v>
      </c>
    </row>
    <row r="6790" spans="1:4" x14ac:dyDescent="0.25">
      <c r="A6790" s="2">
        <v>44312.522916666669</v>
      </c>
      <c r="B6790" t="s">
        <v>178</v>
      </c>
      <c r="C6790" t="s">
        <v>1249</v>
      </c>
    </row>
    <row r="6791" spans="1:4" x14ac:dyDescent="0.25">
      <c r="A6791" s="2">
        <v>44312.522916666669</v>
      </c>
      <c r="B6791" t="s">
        <v>178</v>
      </c>
      <c r="C6791" t="s">
        <v>6874</v>
      </c>
    </row>
    <row r="6792" spans="1:4" x14ac:dyDescent="0.25">
      <c r="A6792" s="2">
        <v>44312.522916666669</v>
      </c>
      <c r="B6792" t="s">
        <v>829</v>
      </c>
      <c r="C6792" t="s">
        <v>6975</v>
      </c>
    </row>
    <row r="6793" spans="1:4" x14ac:dyDescent="0.25">
      <c r="A6793" s="2">
        <v>44312.522916666669</v>
      </c>
      <c r="B6793" t="s">
        <v>829</v>
      </c>
      <c r="C6793" t="s">
        <v>6976</v>
      </c>
    </row>
    <row r="6794" spans="1:4" x14ac:dyDescent="0.25">
      <c r="A6794" s="2">
        <v>44312.522916666669</v>
      </c>
      <c r="B6794" t="s">
        <v>829</v>
      </c>
      <c r="C6794" t="s">
        <v>1249</v>
      </c>
    </row>
    <row r="6795" spans="1:4" x14ac:dyDescent="0.25">
      <c r="A6795" s="2">
        <v>44312.522916666669</v>
      </c>
      <c r="B6795" t="s">
        <v>829</v>
      </c>
      <c r="C6795" t="s">
        <v>1249</v>
      </c>
    </row>
    <row r="6796" spans="1:4" x14ac:dyDescent="0.25">
      <c r="A6796" s="2">
        <v>44312.522916666669</v>
      </c>
      <c r="B6796" t="s">
        <v>829</v>
      </c>
      <c r="C6796" t="s">
        <v>6977</v>
      </c>
    </row>
    <row r="6797" spans="1:4" x14ac:dyDescent="0.25">
      <c r="A6797" s="2">
        <v>44312.522916666669</v>
      </c>
      <c r="B6797" t="s">
        <v>829</v>
      </c>
      <c r="C6797" t="s">
        <v>194</v>
      </c>
    </row>
    <row r="6798" spans="1:4" x14ac:dyDescent="0.25">
      <c r="A6798" s="2">
        <v>44312.522916666669</v>
      </c>
      <c r="B6798" t="s">
        <v>163</v>
      </c>
      <c r="C6798" t="s">
        <v>7019</v>
      </c>
    </row>
    <row r="6799" spans="1:4" x14ac:dyDescent="0.25">
      <c r="A6799" s="2">
        <v>44312.522916666669</v>
      </c>
      <c r="B6799" t="s">
        <v>164</v>
      </c>
      <c r="C6799" t="s">
        <v>7467</v>
      </c>
    </row>
    <row r="6800" spans="1:4" x14ac:dyDescent="0.25">
      <c r="A6800" s="2">
        <v>44312.522916666669</v>
      </c>
      <c r="B6800" t="s">
        <v>164</v>
      </c>
      <c r="C6800" t="s">
        <v>6386</v>
      </c>
    </row>
    <row r="6801" spans="1:3" x14ac:dyDescent="0.25">
      <c r="A6801" s="2">
        <v>44312.522916666669</v>
      </c>
      <c r="B6801" t="s">
        <v>164</v>
      </c>
      <c r="C6801" t="s">
        <v>194</v>
      </c>
    </row>
    <row r="6802" spans="1:3" x14ac:dyDescent="0.25">
      <c r="A6802" s="2">
        <v>44312.522916666669</v>
      </c>
      <c r="B6802" t="s">
        <v>164</v>
      </c>
      <c r="C6802" t="s">
        <v>6386</v>
      </c>
    </row>
    <row r="6803" spans="1:3" x14ac:dyDescent="0.25">
      <c r="A6803" s="2">
        <v>44312.522916666669</v>
      </c>
      <c r="B6803" t="s">
        <v>183</v>
      </c>
      <c r="C6803" t="s">
        <v>1250</v>
      </c>
    </row>
    <row r="6804" spans="1:3" x14ac:dyDescent="0.25">
      <c r="A6804" s="2">
        <v>44312.522916666669</v>
      </c>
      <c r="B6804" t="s">
        <v>183</v>
      </c>
      <c r="C6804" t="s">
        <v>1538</v>
      </c>
    </row>
    <row r="6805" spans="1:3" x14ac:dyDescent="0.25">
      <c r="A6805" s="2">
        <v>44312.522916666669</v>
      </c>
      <c r="B6805" t="s">
        <v>183</v>
      </c>
      <c r="C6805" t="s">
        <v>7621</v>
      </c>
    </row>
    <row r="6806" spans="1:3" x14ac:dyDescent="0.25">
      <c r="A6806" s="2">
        <v>44312.522916666669</v>
      </c>
      <c r="B6806" t="s">
        <v>175</v>
      </c>
      <c r="C6806" t="s">
        <v>7908</v>
      </c>
    </row>
    <row r="6807" spans="1:3" x14ac:dyDescent="0.25">
      <c r="A6807" s="2">
        <v>44312.522916666669</v>
      </c>
      <c r="B6807" t="s">
        <v>175</v>
      </c>
      <c r="C6807" t="s">
        <v>1307</v>
      </c>
    </row>
    <row r="6808" spans="1:3" x14ac:dyDescent="0.25">
      <c r="A6808" s="2">
        <v>44312.522916666669</v>
      </c>
      <c r="B6808" t="s">
        <v>175</v>
      </c>
      <c r="C6808" t="s">
        <v>7909</v>
      </c>
    </row>
    <row r="6809" spans="1:3" x14ac:dyDescent="0.25">
      <c r="A6809" s="2">
        <v>44312.522916666669</v>
      </c>
      <c r="B6809" t="s">
        <v>173</v>
      </c>
      <c r="C6809" t="s">
        <v>6797</v>
      </c>
    </row>
    <row r="6810" spans="1:3" x14ac:dyDescent="0.25">
      <c r="A6810" s="2">
        <v>44312.522916666669</v>
      </c>
      <c r="B6810" t="s">
        <v>173</v>
      </c>
      <c r="C6810" t="s">
        <v>1249</v>
      </c>
    </row>
    <row r="6811" spans="1:3" x14ac:dyDescent="0.25">
      <c r="A6811" s="2">
        <v>44312.522916666669</v>
      </c>
      <c r="B6811" t="s">
        <v>173</v>
      </c>
      <c r="C6811" t="s">
        <v>6562</v>
      </c>
    </row>
    <row r="6812" spans="1:3" x14ac:dyDescent="0.25">
      <c r="A6812" s="2">
        <v>44312.522916666669</v>
      </c>
      <c r="B6812" t="s">
        <v>174</v>
      </c>
      <c r="C6812" t="s">
        <v>8293</v>
      </c>
    </row>
    <row r="6813" spans="1:3" x14ac:dyDescent="0.25">
      <c r="A6813" s="2">
        <v>44312.522916666669</v>
      </c>
      <c r="B6813" t="s">
        <v>174</v>
      </c>
      <c r="C6813" t="s">
        <v>8294</v>
      </c>
    </row>
    <row r="6814" spans="1:3" x14ac:dyDescent="0.25">
      <c r="A6814" s="2">
        <v>44312.522916666669</v>
      </c>
      <c r="B6814" t="s">
        <v>174</v>
      </c>
      <c r="C6814" t="s">
        <v>8295</v>
      </c>
    </row>
    <row r="6815" spans="1:3" x14ac:dyDescent="0.25">
      <c r="A6815" s="2">
        <v>44312.522916666669</v>
      </c>
      <c r="B6815" t="s">
        <v>164</v>
      </c>
      <c r="C6815" t="s">
        <v>6386</v>
      </c>
    </row>
    <row r="6816" spans="1:3" x14ac:dyDescent="0.25">
      <c r="A6816" s="2">
        <v>44312.522916666669</v>
      </c>
      <c r="B6816" t="s">
        <v>164</v>
      </c>
      <c r="C6816" t="s">
        <v>194</v>
      </c>
    </row>
    <row r="6817" spans="1:3" x14ac:dyDescent="0.25">
      <c r="A6817" s="2">
        <v>44312.522916666669</v>
      </c>
      <c r="B6817" t="s">
        <v>164</v>
      </c>
      <c r="C6817" t="s">
        <v>6386</v>
      </c>
    </row>
    <row r="6818" spans="1:3" x14ac:dyDescent="0.25">
      <c r="A6818" s="2">
        <v>44312.522916666669</v>
      </c>
      <c r="B6818" t="s">
        <v>164</v>
      </c>
      <c r="C6818" t="s">
        <v>8620</v>
      </c>
    </row>
    <row r="6819" spans="1:3" x14ac:dyDescent="0.25">
      <c r="A6819" s="2">
        <v>44312.522916666669</v>
      </c>
      <c r="B6819" t="s">
        <v>164</v>
      </c>
      <c r="C6819" t="s">
        <v>8621</v>
      </c>
    </row>
    <row r="6820" spans="1:3" x14ac:dyDescent="0.25">
      <c r="A6820" s="2">
        <v>44312.522916666669</v>
      </c>
      <c r="B6820" t="s">
        <v>164</v>
      </c>
      <c r="C6820" t="s">
        <v>1538</v>
      </c>
    </row>
    <row r="6821" spans="1:3" x14ac:dyDescent="0.25">
      <c r="A6821" s="2">
        <v>44312.522916666669</v>
      </c>
      <c r="B6821" t="s">
        <v>164</v>
      </c>
      <c r="C6821" t="s">
        <v>8896</v>
      </c>
    </row>
    <row r="6822" spans="1:3" x14ac:dyDescent="0.25">
      <c r="A6822" s="2">
        <v>44312.522916666669</v>
      </c>
      <c r="B6822" t="s">
        <v>164</v>
      </c>
      <c r="C6822" t="s">
        <v>8891</v>
      </c>
    </row>
    <row r="6823" spans="1:3" x14ac:dyDescent="0.25">
      <c r="A6823" s="2">
        <v>44312.522916666669</v>
      </c>
      <c r="B6823" t="s">
        <v>164</v>
      </c>
      <c r="C6823" t="s">
        <v>8897</v>
      </c>
    </row>
    <row r="6824" spans="1:3" x14ac:dyDescent="0.25">
      <c r="A6824" s="2">
        <v>44312.522916666669</v>
      </c>
      <c r="B6824" t="s">
        <v>164</v>
      </c>
      <c r="C6824" t="s">
        <v>89</v>
      </c>
    </row>
    <row r="6825" spans="1:3" x14ac:dyDescent="0.25">
      <c r="A6825" s="2">
        <v>44312.522916666669</v>
      </c>
      <c r="B6825" t="s">
        <v>164</v>
      </c>
      <c r="C6825" t="s">
        <v>6386</v>
      </c>
    </row>
    <row r="6826" spans="1:3" x14ac:dyDescent="0.25">
      <c r="A6826" s="2">
        <v>44312.522916666669</v>
      </c>
      <c r="B6826" t="s">
        <v>164</v>
      </c>
      <c r="C6826" t="s">
        <v>8898</v>
      </c>
    </row>
    <row r="6827" spans="1:3" x14ac:dyDescent="0.25">
      <c r="A6827" s="2">
        <v>44312.522916666669</v>
      </c>
      <c r="B6827" t="s">
        <v>164</v>
      </c>
      <c r="C6827" t="s">
        <v>1538</v>
      </c>
    </row>
    <row r="6828" spans="1:3" x14ac:dyDescent="0.25">
      <c r="A6828" s="2">
        <v>44312.522916666669</v>
      </c>
      <c r="B6828" t="s">
        <v>184</v>
      </c>
      <c r="C6828" t="s">
        <v>9318</v>
      </c>
    </row>
    <row r="6829" spans="1:3" x14ac:dyDescent="0.25">
      <c r="A6829" s="2">
        <v>44312.522916666669</v>
      </c>
      <c r="B6829" t="s">
        <v>184</v>
      </c>
      <c r="C6829" t="s">
        <v>6380</v>
      </c>
    </row>
    <row r="6830" spans="1:3" x14ac:dyDescent="0.25">
      <c r="A6830" s="2">
        <v>44312.522916666669</v>
      </c>
      <c r="B6830" t="s">
        <v>184</v>
      </c>
      <c r="C6830" t="s">
        <v>7800</v>
      </c>
    </row>
    <row r="6831" spans="1:3" x14ac:dyDescent="0.25">
      <c r="A6831" s="2">
        <v>44312.522916666669</v>
      </c>
      <c r="B6831" t="s">
        <v>184</v>
      </c>
      <c r="C6831" t="s">
        <v>9319</v>
      </c>
    </row>
    <row r="6832" spans="1:3" x14ac:dyDescent="0.25">
      <c r="A6832" s="2">
        <v>44312.522916666669</v>
      </c>
      <c r="B6832" t="s">
        <v>162</v>
      </c>
      <c r="C6832" t="s">
        <v>6438</v>
      </c>
    </row>
    <row r="6833" spans="1:4" x14ac:dyDescent="0.25">
      <c r="A6833" s="2">
        <v>44312.522916666669</v>
      </c>
      <c r="B6833" t="s">
        <v>162</v>
      </c>
      <c r="C6833" t="s">
        <v>1249</v>
      </c>
    </row>
    <row r="6834" spans="1:4" x14ac:dyDescent="0.25">
      <c r="A6834" s="2">
        <v>44312.522916666669</v>
      </c>
      <c r="B6834" t="s">
        <v>162</v>
      </c>
      <c r="C6834" t="s">
        <v>9363</v>
      </c>
    </row>
    <row r="6835" spans="1:4" x14ac:dyDescent="0.25">
      <c r="A6835" s="2">
        <v>44312.522916666669</v>
      </c>
      <c r="B6835" t="s">
        <v>164</v>
      </c>
      <c r="C6835" t="s">
        <v>9880</v>
      </c>
    </row>
    <row r="6836" spans="1:4" x14ac:dyDescent="0.25">
      <c r="A6836" s="2">
        <v>44312.522916666669</v>
      </c>
      <c r="B6836" t="s">
        <v>164</v>
      </c>
      <c r="C6836" t="s">
        <v>1538</v>
      </c>
    </row>
    <row r="6837" spans="1:4" x14ac:dyDescent="0.25">
      <c r="A6837" s="2">
        <v>44312.522916666669</v>
      </c>
      <c r="B6837" t="s">
        <v>164</v>
      </c>
      <c r="C6837" t="s">
        <v>9881</v>
      </c>
    </row>
    <row r="6838" spans="1:4" x14ac:dyDescent="0.25">
      <c r="A6838" s="2">
        <v>44312.522916666669</v>
      </c>
      <c r="B6838" t="s">
        <v>173</v>
      </c>
      <c r="C6838" t="s">
        <v>10103</v>
      </c>
    </row>
    <row r="6839" spans="1:4" x14ac:dyDescent="0.25">
      <c r="A6839" s="2">
        <v>44312.522916666669</v>
      </c>
      <c r="B6839" t="s">
        <v>173</v>
      </c>
      <c r="C6839" t="s">
        <v>10104</v>
      </c>
    </row>
    <row r="6840" spans="1:4" x14ac:dyDescent="0.25">
      <c r="A6840" s="2">
        <v>44312.522916666669</v>
      </c>
      <c r="B6840" t="s">
        <v>165</v>
      </c>
      <c r="C6840" t="s">
        <v>9355</v>
      </c>
    </row>
    <row r="6841" spans="1:4" x14ac:dyDescent="0.25">
      <c r="A6841" s="2">
        <v>44312.522916666669</v>
      </c>
      <c r="B6841" t="s">
        <v>165</v>
      </c>
      <c r="C6841" t="s">
        <v>7132</v>
      </c>
    </row>
    <row r="6842" spans="1:4" x14ac:dyDescent="0.25">
      <c r="A6842" s="2">
        <v>44312.522916666669</v>
      </c>
      <c r="B6842" t="s">
        <v>165</v>
      </c>
      <c r="C6842" t="s">
        <v>10283</v>
      </c>
    </row>
    <row r="6843" spans="1:4" x14ac:dyDescent="0.25">
      <c r="A6843" s="2">
        <v>44312.522916666669</v>
      </c>
      <c r="B6843" t="s">
        <v>165</v>
      </c>
      <c r="C6843" t="s">
        <v>8197</v>
      </c>
    </row>
    <row r="6844" spans="1:4" x14ac:dyDescent="0.25">
      <c r="A6844" s="2">
        <v>44312.522916666669</v>
      </c>
      <c r="B6844" t="s">
        <v>162</v>
      </c>
      <c r="D6844" t="s">
        <v>918</v>
      </c>
    </row>
    <row r="6845" spans="1:4" x14ac:dyDescent="0.25">
      <c r="A6845" s="2">
        <v>44312.522916666669</v>
      </c>
      <c r="B6845" t="s">
        <v>171</v>
      </c>
      <c r="D6845" t="s">
        <v>1879</v>
      </c>
    </row>
    <row r="6846" spans="1:4" x14ac:dyDescent="0.25">
      <c r="A6846" s="2">
        <v>44312.522916666669</v>
      </c>
      <c r="B6846" t="s">
        <v>171</v>
      </c>
      <c r="D6846" t="s">
        <v>1852</v>
      </c>
    </row>
    <row r="6847" spans="1:4" x14ac:dyDescent="0.25">
      <c r="A6847" s="2">
        <v>44312.522916666669</v>
      </c>
      <c r="B6847" t="s">
        <v>178</v>
      </c>
      <c r="D6847" t="s">
        <v>1852</v>
      </c>
    </row>
    <row r="6848" spans="1:4" x14ac:dyDescent="0.25">
      <c r="A6848" s="2">
        <v>44312.522916666669</v>
      </c>
      <c r="B6848" t="s">
        <v>178</v>
      </c>
      <c r="D6848" t="s">
        <v>825</v>
      </c>
    </row>
    <row r="6849" spans="1:4" x14ac:dyDescent="0.25">
      <c r="A6849" s="2">
        <v>44312.522916666669</v>
      </c>
      <c r="B6849" t="s">
        <v>829</v>
      </c>
      <c r="D6849" t="s">
        <v>902</v>
      </c>
    </row>
    <row r="6850" spans="1:4" x14ac:dyDescent="0.25">
      <c r="A6850" s="2">
        <v>44312.522916666669</v>
      </c>
      <c r="B6850" t="s">
        <v>829</v>
      </c>
      <c r="D6850" t="s">
        <v>992</v>
      </c>
    </row>
    <row r="6851" spans="1:4" x14ac:dyDescent="0.25">
      <c r="A6851" s="2">
        <v>44312.522916666669</v>
      </c>
      <c r="B6851" t="s">
        <v>829</v>
      </c>
      <c r="D6851" t="s">
        <v>857</v>
      </c>
    </row>
    <row r="6852" spans="1:4" x14ac:dyDescent="0.25">
      <c r="A6852" s="2">
        <v>44312.522916666669</v>
      </c>
      <c r="B6852" t="s">
        <v>829</v>
      </c>
      <c r="D6852" t="s">
        <v>1853</v>
      </c>
    </row>
    <row r="6853" spans="1:4" x14ac:dyDescent="0.25">
      <c r="A6853" s="2">
        <v>44312.522916666669</v>
      </c>
      <c r="B6853" t="s">
        <v>829</v>
      </c>
      <c r="D6853" t="s">
        <v>852</v>
      </c>
    </row>
    <row r="6854" spans="1:4" x14ac:dyDescent="0.25">
      <c r="A6854" s="2">
        <v>44312.522916666669</v>
      </c>
      <c r="B6854" t="s">
        <v>829</v>
      </c>
      <c r="D6854" t="s">
        <v>1003</v>
      </c>
    </row>
    <row r="6855" spans="1:4" x14ac:dyDescent="0.25">
      <c r="A6855" s="2">
        <v>44312.522916666669</v>
      </c>
      <c r="B6855" t="s">
        <v>163</v>
      </c>
      <c r="D6855" t="s">
        <v>848</v>
      </c>
    </row>
    <row r="6856" spans="1:4" x14ac:dyDescent="0.25">
      <c r="A6856" s="2">
        <v>44312.522916666669</v>
      </c>
      <c r="B6856" t="s">
        <v>164</v>
      </c>
      <c r="D6856" t="s">
        <v>852</v>
      </c>
    </row>
    <row r="6857" spans="1:4" x14ac:dyDescent="0.25">
      <c r="A6857" s="2">
        <v>44312.522916666669</v>
      </c>
      <c r="B6857" t="s">
        <v>164</v>
      </c>
      <c r="D6857" t="s">
        <v>933</v>
      </c>
    </row>
    <row r="6858" spans="1:4" x14ac:dyDescent="0.25">
      <c r="A6858" s="2">
        <v>44312.522916666669</v>
      </c>
      <c r="B6858" t="s">
        <v>164</v>
      </c>
      <c r="D6858" t="s">
        <v>1860</v>
      </c>
    </row>
    <row r="6859" spans="1:4" x14ac:dyDescent="0.25">
      <c r="A6859" s="2">
        <v>44312.522916666669</v>
      </c>
      <c r="B6859" t="s">
        <v>164</v>
      </c>
      <c r="D6859" t="s">
        <v>1848</v>
      </c>
    </row>
    <row r="6860" spans="1:4" x14ac:dyDescent="0.25">
      <c r="A6860" s="2">
        <v>44312.522916666669</v>
      </c>
      <c r="B6860" t="s">
        <v>183</v>
      </c>
      <c r="D6860" t="s">
        <v>972</v>
      </c>
    </row>
    <row r="6861" spans="1:4" x14ac:dyDescent="0.25">
      <c r="A6861" s="2">
        <v>44312.522916666669</v>
      </c>
      <c r="B6861" t="s">
        <v>183</v>
      </c>
      <c r="D6861" t="s">
        <v>973</v>
      </c>
    </row>
    <row r="6862" spans="1:4" x14ac:dyDescent="0.25">
      <c r="A6862" s="2">
        <v>44312.522916666669</v>
      </c>
      <c r="B6862" t="s">
        <v>183</v>
      </c>
      <c r="D6862" t="s">
        <v>1853</v>
      </c>
    </row>
    <row r="6863" spans="1:4" x14ac:dyDescent="0.25">
      <c r="A6863" s="2">
        <v>44312.522916666669</v>
      </c>
      <c r="B6863" t="s">
        <v>175</v>
      </c>
      <c r="D6863" t="s">
        <v>1049</v>
      </c>
    </row>
    <row r="6864" spans="1:4" x14ac:dyDescent="0.25">
      <c r="A6864" s="2">
        <v>44312.522916666669</v>
      </c>
      <c r="B6864" t="s">
        <v>175</v>
      </c>
      <c r="D6864" t="s">
        <v>885</v>
      </c>
    </row>
    <row r="6865" spans="1:4" x14ac:dyDescent="0.25">
      <c r="A6865" s="2">
        <v>44312.522916666669</v>
      </c>
      <c r="B6865" t="s">
        <v>175</v>
      </c>
      <c r="D6865" t="s">
        <v>825</v>
      </c>
    </row>
    <row r="6866" spans="1:4" x14ac:dyDescent="0.25">
      <c r="A6866" s="2">
        <v>44312.522916666669</v>
      </c>
      <c r="B6866" t="s">
        <v>173</v>
      </c>
      <c r="D6866" t="s">
        <v>828</v>
      </c>
    </row>
    <row r="6867" spans="1:4" x14ac:dyDescent="0.25">
      <c r="A6867" s="2">
        <v>44312.522916666669</v>
      </c>
      <c r="B6867" t="s">
        <v>173</v>
      </c>
      <c r="D6867" t="s">
        <v>892</v>
      </c>
    </row>
    <row r="6868" spans="1:4" x14ac:dyDescent="0.25">
      <c r="A6868" s="2">
        <v>44312.522916666669</v>
      </c>
      <c r="B6868" t="s">
        <v>173</v>
      </c>
      <c r="D6868" t="s">
        <v>899</v>
      </c>
    </row>
    <row r="6869" spans="1:4" x14ac:dyDescent="0.25">
      <c r="A6869" s="2">
        <v>44312.522916666669</v>
      </c>
      <c r="B6869" t="s">
        <v>174</v>
      </c>
      <c r="D6869" t="s">
        <v>1157</v>
      </c>
    </row>
    <row r="6870" spans="1:4" x14ac:dyDescent="0.25">
      <c r="A6870" s="2">
        <v>44312.522916666669</v>
      </c>
      <c r="B6870" t="s">
        <v>174</v>
      </c>
      <c r="D6870" t="s">
        <v>844</v>
      </c>
    </row>
    <row r="6871" spans="1:4" x14ac:dyDescent="0.25">
      <c r="A6871" s="2">
        <v>44312.522916666669</v>
      </c>
      <c r="B6871" t="s">
        <v>174</v>
      </c>
      <c r="D6871" t="s">
        <v>1853</v>
      </c>
    </row>
    <row r="6872" spans="1:4" x14ac:dyDescent="0.25">
      <c r="A6872" s="2">
        <v>44312.522916666669</v>
      </c>
      <c r="B6872" t="s">
        <v>164</v>
      </c>
      <c r="D6872" t="s">
        <v>1854</v>
      </c>
    </row>
    <row r="6873" spans="1:4" x14ac:dyDescent="0.25">
      <c r="A6873" s="2">
        <v>44312.522916666669</v>
      </c>
      <c r="B6873" t="s">
        <v>164</v>
      </c>
      <c r="D6873" t="s">
        <v>954</v>
      </c>
    </row>
    <row r="6874" spans="1:4" x14ac:dyDescent="0.25">
      <c r="A6874" s="2">
        <v>44312.522916666669</v>
      </c>
      <c r="B6874" t="s">
        <v>164</v>
      </c>
      <c r="D6874" t="s">
        <v>908</v>
      </c>
    </row>
    <row r="6875" spans="1:4" x14ac:dyDescent="0.25">
      <c r="A6875" s="2">
        <v>44312.522916666669</v>
      </c>
      <c r="B6875" t="s">
        <v>164</v>
      </c>
      <c r="D6875" t="s">
        <v>848</v>
      </c>
    </row>
    <row r="6876" spans="1:4" x14ac:dyDescent="0.25">
      <c r="A6876" s="2">
        <v>44312.522916666669</v>
      </c>
      <c r="B6876" t="s">
        <v>164</v>
      </c>
      <c r="D6876" t="s">
        <v>849</v>
      </c>
    </row>
    <row r="6877" spans="1:4" x14ac:dyDescent="0.25">
      <c r="A6877" s="2">
        <v>44312.522916666669</v>
      </c>
      <c r="B6877" t="s">
        <v>164</v>
      </c>
      <c r="D6877" t="s">
        <v>952</v>
      </c>
    </row>
    <row r="6878" spans="1:4" x14ac:dyDescent="0.25">
      <c r="A6878" s="2">
        <v>44312.522916666669</v>
      </c>
      <c r="B6878" t="s">
        <v>164</v>
      </c>
      <c r="D6878" t="s">
        <v>848</v>
      </c>
    </row>
    <row r="6879" spans="1:4" x14ac:dyDescent="0.25">
      <c r="A6879" s="2">
        <v>44312.522916666669</v>
      </c>
      <c r="B6879" t="s">
        <v>164</v>
      </c>
      <c r="D6879" t="s">
        <v>849</v>
      </c>
    </row>
    <row r="6880" spans="1:4" x14ac:dyDescent="0.25">
      <c r="A6880" s="2">
        <v>44312.522916666669</v>
      </c>
      <c r="B6880" t="s">
        <v>164</v>
      </c>
      <c r="D6880" t="s">
        <v>827</v>
      </c>
    </row>
    <row r="6881" spans="1:4" x14ac:dyDescent="0.25">
      <c r="A6881" s="2">
        <v>44312.522916666669</v>
      </c>
      <c r="B6881" t="s">
        <v>164</v>
      </c>
      <c r="D6881" t="s">
        <v>894</v>
      </c>
    </row>
    <row r="6882" spans="1:4" x14ac:dyDescent="0.25">
      <c r="A6882" s="2">
        <v>44312.522916666669</v>
      </c>
      <c r="B6882" t="s">
        <v>164</v>
      </c>
      <c r="D6882" t="s">
        <v>845</v>
      </c>
    </row>
    <row r="6883" spans="1:4" x14ac:dyDescent="0.25">
      <c r="A6883" s="2">
        <v>44312.522916666669</v>
      </c>
      <c r="B6883" t="s">
        <v>164</v>
      </c>
      <c r="D6883" t="s">
        <v>850</v>
      </c>
    </row>
    <row r="6884" spans="1:4" x14ac:dyDescent="0.25">
      <c r="A6884" s="2">
        <v>44312.522916666669</v>
      </c>
      <c r="B6884" t="s">
        <v>164</v>
      </c>
      <c r="D6884" t="s">
        <v>1021</v>
      </c>
    </row>
    <row r="6885" spans="1:4" x14ac:dyDescent="0.25">
      <c r="A6885" s="2">
        <v>44312.522916666669</v>
      </c>
      <c r="B6885" t="s">
        <v>184</v>
      </c>
      <c r="D6885" t="s">
        <v>846</v>
      </c>
    </row>
    <row r="6886" spans="1:4" x14ac:dyDescent="0.25">
      <c r="A6886" s="2">
        <v>44312.522916666669</v>
      </c>
      <c r="B6886" t="s">
        <v>184</v>
      </c>
      <c r="D6886" t="s">
        <v>891</v>
      </c>
    </row>
    <row r="6887" spans="1:4" x14ac:dyDescent="0.25">
      <c r="A6887" s="2">
        <v>44312.522916666669</v>
      </c>
      <c r="B6887" t="s">
        <v>184</v>
      </c>
      <c r="D6887" t="s">
        <v>848</v>
      </c>
    </row>
    <row r="6888" spans="1:4" x14ac:dyDescent="0.25">
      <c r="A6888" s="2">
        <v>44312.522916666669</v>
      </c>
      <c r="B6888" t="s">
        <v>184</v>
      </c>
      <c r="D6888" t="s">
        <v>849</v>
      </c>
    </row>
    <row r="6889" spans="1:4" x14ac:dyDescent="0.25">
      <c r="A6889" s="2">
        <v>44312.522916666669</v>
      </c>
      <c r="B6889" t="s">
        <v>162</v>
      </c>
      <c r="D6889" t="s">
        <v>852</v>
      </c>
    </row>
    <row r="6890" spans="1:4" x14ac:dyDescent="0.25">
      <c r="A6890" s="2">
        <v>44312.522916666669</v>
      </c>
      <c r="B6890" t="s">
        <v>162</v>
      </c>
      <c r="D6890" t="s">
        <v>901</v>
      </c>
    </row>
    <row r="6891" spans="1:4" x14ac:dyDescent="0.25">
      <c r="A6891" s="2">
        <v>44312.522916666669</v>
      </c>
      <c r="B6891" t="s">
        <v>162</v>
      </c>
      <c r="D6891" t="s">
        <v>1853</v>
      </c>
    </row>
    <row r="6892" spans="1:4" x14ac:dyDescent="0.25">
      <c r="A6892" s="2">
        <v>44312.522916666669</v>
      </c>
      <c r="B6892" t="s">
        <v>164</v>
      </c>
      <c r="D6892" t="s">
        <v>1888</v>
      </c>
    </row>
    <row r="6893" spans="1:4" x14ac:dyDescent="0.25">
      <c r="A6893" s="2">
        <v>44312.522916666669</v>
      </c>
      <c r="B6893" t="s">
        <v>164</v>
      </c>
      <c r="D6893" t="s">
        <v>958</v>
      </c>
    </row>
    <row r="6894" spans="1:4" x14ac:dyDescent="0.25">
      <c r="A6894" s="2">
        <v>44312.522916666669</v>
      </c>
      <c r="B6894" t="s">
        <v>164</v>
      </c>
      <c r="D6894" t="s">
        <v>885</v>
      </c>
    </row>
    <row r="6895" spans="1:4" x14ac:dyDescent="0.25">
      <c r="A6895" s="2">
        <v>44312.522916666669</v>
      </c>
      <c r="B6895" t="s">
        <v>173</v>
      </c>
      <c r="D6895" t="s">
        <v>1882</v>
      </c>
    </row>
    <row r="6896" spans="1:4" x14ac:dyDescent="0.25">
      <c r="A6896" s="2">
        <v>44312.522916666669</v>
      </c>
      <c r="B6896" t="s">
        <v>173</v>
      </c>
      <c r="D6896" t="s">
        <v>827</v>
      </c>
    </row>
    <row r="6897" spans="1:4" x14ac:dyDescent="0.25">
      <c r="A6897" s="2">
        <v>44312.522916666669</v>
      </c>
      <c r="B6897" t="s">
        <v>165</v>
      </c>
      <c r="D6897" t="s">
        <v>828</v>
      </c>
    </row>
    <row r="6898" spans="1:4" x14ac:dyDescent="0.25">
      <c r="A6898" s="2">
        <v>44312.522916666669</v>
      </c>
      <c r="B6898" t="s">
        <v>165</v>
      </c>
      <c r="D6898" t="s">
        <v>971</v>
      </c>
    </row>
    <row r="6899" spans="1:4" x14ac:dyDescent="0.25">
      <c r="A6899" s="2">
        <v>44312.522916666669</v>
      </c>
      <c r="B6899" t="s">
        <v>165</v>
      </c>
      <c r="D6899" t="s">
        <v>954</v>
      </c>
    </row>
    <row r="6900" spans="1:4" x14ac:dyDescent="0.25">
      <c r="A6900" s="2">
        <v>44312.522916666669</v>
      </c>
      <c r="B6900" t="s">
        <v>165</v>
      </c>
      <c r="D6900" t="s">
        <v>908</v>
      </c>
    </row>
    <row r="6901" spans="1:4" x14ac:dyDescent="0.25">
      <c r="A6901" s="2">
        <v>44312.523611111108</v>
      </c>
      <c r="B6901" t="s">
        <v>162</v>
      </c>
      <c r="C6901" t="s">
        <v>4800</v>
      </c>
    </row>
    <row r="6902" spans="1:4" x14ac:dyDescent="0.25">
      <c r="A6902" s="2">
        <v>44312.523611111108</v>
      </c>
      <c r="B6902" t="s">
        <v>162</v>
      </c>
      <c r="C6902" t="s">
        <v>1302</v>
      </c>
    </row>
    <row r="6903" spans="1:4" x14ac:dyDescent="0.25">
      <c r="A6903" s="2">
        <v>44312.523611111108</v>
      </c>
      <c r="B6903" t="s">
        <v>162</v>
      </c>
      <c r="C6903" t="s">
        <v>6563</v>
      </c>
    </row>
    <row r="6904" spans="1:4" x14ac:dyDescent="0.25">
      <c r="A6904" s="2">
        <v>44312.523611111108</v>
      </c>
      <c r="B6904" t="s">
        <v>171</v>
      </c>
      <c r="C6904" t="s">
        <v>6797</v>
      </c>
    </row>
    <row r="6905" spans="1:4" x14ac:dyDescent="0.25">
      <c r="A6905" s="2">
        <v>44312.523611111108</v>
      </c>
      <c r="B6905" t="s">
        <v>171</v>
      </c>
      <c r="C6905" t="s">
        <v>1249</v>
      </c>
    </row>
    <row r="6906" spans="1:4" x14ac:dyDescent="0.25">
      <c r="A6906" s="2">
        <v>44312.523611111108</v>
      </c>
      <c r="B6906" t="s">
        <v>178</v>
      </c>
      <c r="C6906" t="s">
        <v>6875</v>
      </c>
    </row>
    <row r="6907" spans="1:4" x14ac:dyDescent="0.25">
      <c r="A6907" s="2">
        <v>44312.523611111108</v>
      </c>
      <c r="B6907" t="s">
        <v>178</v>
      </c>
      <c r="C6907" t="s">
        <v>6876</v>
      </c>
    </row>
    <row r="6908" spans="1:4" x14ac:dyDescent="0.25">
      <c r="A6908" s="2">
        <v>44312.523611111108</v>
      </c>
      <c r="B6908" t="s">
        <v>178</v>
      </c>
      <c r="C6908" t="s">
        <v>6877</v>
      </c>
    </row>
    <row r="6909" spans="1:4" x14ac:dyDescent="0.25">
      <c r="A6909" s="2">
        <v>44312.523611111108</v>
      </c>
      <c r="B6909" t="s">
        <v>829</v>
      </c>
      <c r="C6909" t="s">
        <v>117</v>
      </c>
    </row>
    <row r="6910" spans="1:4" x14ac:dyDescent="0.25">
      <c r="A6910" s="2">
        <v>44312.523611111108</v>
      </c>
      <c r="B6910" t="s">
        <v>829</v>
      </c>
      <c r="C6910" t="s">
        <v>1249</v>
      </c>
    </row>
    <row r="6911" spans="1:4" x14ac:dyDescent="0.25">
      <c r="A6911" s="2">
        <v>44312.523611111108</v>
      </c>
      <c r="B6911" t="s">
        <v>829</v>
      </c>
      <c r="C6911" t="s">
        <v>4308</v>
      </c>
    </row>
    <row r="6912" spans="1:4" x14ac:dyDescent="0.25">
      <c r="A6912" s="2">
        <v>44312.523611111108</v>
      </c>
      <c r="B6912" t="s">
        <v>829</v>
      </c>
      <c r="C6912" t="s">
        <v>194</v>
      </c>
    </row>
    <row r="6913" spans="1:3" x14ac:dyDescent="0.25">
      <c r="A6913" s="2">
        <v>44312.523611111108</v>
      </c>
      <c r="B6913" t="s">
        <v>163</v>
      </c>
      <c r="C6913" t="s">
        <v>7020</v>
      </c>
    </row>
    <row r="6914" spans="1:3" x14ac:dyDescent="0.25">
      <c r="A6914" s="2">
        <v>44312.523611111108</v>
      </c>
      <c r="B6914" t="s">
        <v>183</v>
      </c>
      <c r="C6914" t="s">
        <v>7622</v>
      </c>
    </row>
    <row r="6915" spans="1:3" x14ac:dyDescent="0.25">
      <c r="A6915" s="2">
        <v>44312.523611111108</v>
      </c>
      <c r="B6915" t="s">
        <v>183</v>
      </c>
      <c r="C6915" t="s">
        <v>1538</v>
      </c>
    </row>
    <row r="6916" spans="1:3" x14ac:dyDescent="0.25">
      <c r="A6916" s="2">
        <v>44312.523611111108</v>
      </c>
      <c r="B6916" t="s">
        <v>183</v>
      </c>
      <c r="C6916" t="s">
        <v>194</v>
      </c>
    </row>
    <row r="6917" spans="1:3" x14ac:dyDescent="0.25">
      <c r="A6917" s="2">
        <v>44312.523611111108</v>
      </c>
      <c r="B6917" t="s">
        <v>183</v>
      </c>
      <c r="C6917" t="s">
        <v>7623</v>
      </c>
    </row>
    <row r="6918" spans="1:3" x14ac:dyDescent="0.25">
      <c r="A6918" s="2">
        <v>44312.523611111108</v>
      </c>
      <c r="B6918" t="s">
        <v>183</v>
      </c>
      <c r="C6918" t="s">
        <v>7624</v>
      </c>
    </row>
    <row r="6919" spans="1:3" x14ac:dyDescent="0.25">
      <c r="A6919" s="2">
        <v>44312.523611111108</v>
      </c>
      <c r="B6919" t="s">
        <v>183</v>
      </c>
      <c r="C6919" t="s">
        <v>7625</v>
      </c>
    </row>
    <row r="6920" spans="1:3" x14ac:dyDescent="0.25">
      <c r="A6920" s="2">
        <v>44312.523611111108</v>
      </c>
      <c r="B6920" t="s">
        <v>183</v>
      </c>
      <c r="C6920" t="s">
        <v>4216</v>
      </c>
    </row>
    <row r="6921" spans="1:3" x14ac:dyDescent="0.25">
      <c r="A6921" s="2">
        <v>44312.523611111108</v>
      </c>
      <c r="B6921" t="s">
        <v>175</v>
      </c>
      <c r="C6921" t="s">
        <v>7910</v>
      </c>
    </row>
    <row r="6922" spans="1:3" x14ac:dyDescent="0.25">
      <c r="A6922" s="2">
        <v>44312.523611111108</v>
      </c>
      <c r="B6922" t="s">
        <v>175</v>
      </c>
      <c r="C6922" t="s">
        <v>7911</v>
      </c>
    </row>
    <row r="6923" spans="1:3" x14ac:dyDescent="0.25">
      <c r="A6923" s="2">
        <v>44312.523611111108</v>
      </c>
      <c r="B6923" t="s">
        <v>175</v>
      </c>
      <c r="C6923" t="s">
        <v>1249</v>
      </c>
    </row>
    <row r="6924" spans="1:3" x14ac:dyDescent="0.25">
      <c r="A6924" s="2">
        <v>44312.523611111108</v>
      </c>
      <c r="B6924" t="s">
        <v>173</v>
      </c>
      <c r="C6924" t="s">
        <v>194</v>
      </c>
    </row>
    <row r="6925" spans="1:3" x14ac:dyDescent="0.25">
      <c r="A6925" s="2">
        <v>44312.523611111108</v>
      </c>
      <c r="B6925" t="s">
        <v>173</v>
      </c>
      <c r="C6925" t="s">
        <v>8137</v>
      </c>
    </row>
    <row r="6926" spans="1:3" x14ac:dyDescent="0.25">
      <c r="A6926" s="2">
        <v>44312.523611111108</v>
      </c>
      <c r="B6926" t="s">
        <v>173</v>
      </c>
      <c r="C6926" t="s">
        <v>89</v>
      </c>
    </row>
    <row r="6927" spans="1:3" x14ac:dyDescent="0.25">
      <c r="A6927" s="2">
        <v>44312.523611111108</v>
      </c>
      <c r="B6927" t="s">
        <v>173</v>
      </c>
      <c r="C6927" t="s">
        <v>8138</v>
      </c>
    </row>
    <row r="6928" spans="1:3" x14ac:dyDescent="0.25">
      <c r="A6928" s="2">
        <v>44312.523611111108</v>
      </c>
      <c r="B6928" t="s">
        <v>164</v>
      </c>
      <c r="C6928" t="s">
        <v>89</v>
      </c>
    </row>
    <row r="6929" spans="1:3" x14ac:dyDescent="0.25">
      <c r="A6929" s="2">
        <v>44312.523611111108</v>
      </c>
      <c r="B6929" t="s">
        <v>164</v>
      </c>
      <c r="C6929" t="s">
        <v>6386</v>
      </c>
    </row>
    <row r="6930" spans="1:3" x14ac:dyDescent="0.25">
      <c r="A6930" s="2">
        <v>44312.523611111108</v>
      </c>
      <c r="B6930" t="s">
        <v>164</v>
      </c>
      <c r="C6930" t="s">
        <v>6813</v>
      </c>
    </row>
    <row r="6931" spans="1:3" x14ac:dyDescent="0.25">
      <c r="A6931" s="2">
        <v>44312.523611111108</v>
      </c>
      <c r="B6931" t="s">
        <v>164</v>
      </c>
      <c r="C6931" t="s">
        <v>1538</v>
      </c>
    </row>
    <row r="6932" spans="1:3" x14ac:dyDescent="0.25">
      <c r="A6932" s="2">
        <v>44312.523611111108</v>
      </c>
      <c r="B6932" t="s">
        <v>164</v>
      </c>
      <c r="C6932" t="s">
        <v>7034</v>
      </c>
    </row>
    <row r="6933" spans="1:3" x14ac:dyDescent="0.25">
      <c r="A6933" s="2">
        <v>44312.523611111108</v>
      </c>
      <c r="B6933" t="s">
        <v>164</v>
      </c>
      <c r="C6933" t="s">
        <v>6386</v>
      </c>
    </row>
    <row r="6934" spans="1:3" x14ac:dyDescent="0.25">
      <c r="A6934" s="2">
        <v>44312.523611111108</v>
      </c>
      <c r="B6934" t="s">
        <v>164</v>
      </c>
      <c r="C6934" t="s">
        <v>7633</v>
      </c>
    </row>
    <row r="6935" spans="1:3" x14ac:dyDescent="0.25">
      <c r="A6935" s="2">
        <v>44312.523611111108</v>
      </c>
      <c r="B6935" t="s">
        <v>164</v>
      </c>
      <c r="C6935" t="s">
        <v>7633</v>
      </c>
    </row>
    <row r="6936" spans="1:3" x14ac:dyDescent="0.25">
      <c r="A6936" s="2">
        <v>44312.523611111108</v>
      </c>
      <c r="B6936" t="s">
        <v>164</v>
      </c>
      <c r="C6936" t="s">
        <v>6386</v>
      </c>
    </row>
    <row r="6937" spans="1:3" x14ac:dyDescent="0.25">
      <c r="A6937" s="2">
        <v>44312.523611111108</v>
      </c>
      <c r="B6937" t="s">
        <v>164</v>
      </c>
      <c r="C6937" t="s">
        <v>8899</v>
      </c>
    </row>
    <row r="6938" spans="1:3" x14ac:dyDescent="0.25">
      <c r="A6938" s="2">
        <v>44312.523611111108</v>
      </c>
      <c r="B6938" t="s">
        <v>164</v>
      </c>
      <c r="C6938" t="s">
        <v>1538</v>
      </c>
    </row>
    <row r="6939" spans="1:3" x14ac:dyDescent="0.25">
      <c r="A6939" s="2">
        <v>44312.523611111108</v>
      </c>
      <c r="B6939" t="s">
        <v>164</v>
      </c>
      <c r="C6939" t="s">
        <v>9252</v>
      </c>
    </row>
    <row r="6940" spans="1:3" x14ac:dyDescent="0.25">
      <c r="A6940" s="2">
        <v>44312.523611111108</v>
      </c>
      <c r="B6940" t="s">
        <v>164</v>
      </c>
      <c r="C6940" t="s">
        <v>6386</v>
      </c>
    </row>
    <row r="6941" spans="1:3" x14ac:dyDescent="0.25">
      <c r="A6941" s="2">
        <v>44312.523611111108</v>
      </c>
      <c r="B6941" t="s">
        <v>184</v>
      </c>
      <c r="C6941" t="s">
        <v>6637</v>
      </c>
    </row>
    <row r="6942" spans="1:3" x14ac:dyDescent="0.25">
      <c r="A6942" s="2">
        <v>44312.523611111108</v>
      </c>
      <c r="B6942" t="s">
        <v>184</v>
      </c>
      <c r="C6942" t="s">
        <v>9320</v>
      </c>
    </row>
    <row r="6943" spans="1:3" x14ac:dyDescent="0.25">
      <c r="A6943" s="2">
        <v>44312.523611111108</v>
      </c>
      <c r="B6943" t="s">
        <v>184</v>
      </c>
      <c r="C6943" t="s">
        <v>6380</v>
      </c>
    </row>
    <row r="6944" spans="1:3" x14ac:dyDescent="0.25">
      <c r="A6944" s="2">
        <v>44312.523611111108</v>
      </c>
      <c r="B6944" t="s">
        <v>162</v>
      </c>
      <c r="C6944" t="s">
        <v>9364</v>
      </c>
    </row>
    <row r="6945" spans="1:4" x14ac:dyDescent="0.25">
      <c r="A6945" s="2">
        <v>44312.523611111108</v>
      </c>
      <c r="B6945" t="s">
        <v>163</v>
      </c>
      <c r="C6945" t="s">
        <v>9973</v>
      </c>
    </row>
    <row r="6946" spans="1:4" x14ac:dyDescent="0.25">
      <c r="A6946" s="2">
        <v>44312.523611111108</v>
      </c>
      <c r="B6946" t="s">
        <v>163</v>
      </c>
      <c r="C6946" t="s">
        <v>1249</v>
      </c>
    </row>
    <row r="6947" spans="1:4" x14ac:dyDescent="0.25">
      <c r="A6947" s="2">
        <v>44312.523611111108</v>
      </c>
      <c r="B6947" t="s">
        <v>173</v>
      </c>
      <c r="C6947" t="s">
        <v>6995</v>
      </c>
    </row>
    <row r="6948" spans="1:4" x14ac:dyDescent="0.25">
      <c r="A6948" s="2">
        <v>44312.523611111108</v>
      </c>
      <c r="B6948" t="s">
        <v>173</v>
      </c>
      <c r="C6948" t="s">
        <v>6380</v>
      </c>
    </row>
    <row r="6949" spans="1:4" x14ac:dyDescent="0.25">
      <c r="A6949" s="2">
        <v>44312.523611111108</v>
      </c>
      <c r="B6949" t="s">
        <v>173</v>
      </c>
      <c r="C6949" t="s">
        <v>4216</v>
      </c>
    </row>
    <row r="6950" spans="1:4" x14ac:dyDescent="0.25">
      <c r="A6950" s="2">
        <v>44312.523611111108</v>
      </c>
      <c r="B6950" t="s">
        <v>165</v>
      </c>
      <c r="C6950" t="s">
        <v>10284</v>
      </c>
    </row>
    <row r="6951" spans="1:4" x14ac:dyDescent="0.25">
      <c r="A6951" s="2">
        <v>44312.523611111108</v>
      </c>
      <c r="B6951" t="s">
        <v>165</v>
      </c>
      <c r="C6951" t="s">
        <v>1538</v>
      </c>
    </row>
    <row r="6952" spans="1:4" x14ac:dyDescent="0.25">
      <c r="A6952" s="2">
        <v>44312.523611111108</v>
      </c>
      <c r="B6952" t="s">
        <v>165</v>
      </c>
      <c r="C6952" t="s">
        <v>1302</v>
      </c>
    </row>
    <row r="6953" spans="1:4" x14ac:dyDescent="0.25">
      <c r="A6953" s="2">
        <v>44312.523611111108</v>
      </c>
      <c r="B6953" t="s">
        <v>162</v>
      </c>
      <c r="D6953" t="s">
        <v>1854</v>
      </c>
    </row>
    <row r="6954" spans="1:4" x14ac:dyDescent="0.25">
      <c r="A6954" s="2">
        <v>44312.523611111108</v>
      </c>
      <c r="B6954" t="s">
        <v>162</v>
      </c>
      <c r="D6954" t="s">
        <v>1855</v>
      </c>
    </row>
    <row r="6955" spans="1:4" x14ac:dyDescent="0.25">
      <c r="A6955" s="2">
        <v>44312.523611111108</v>
      </c>
      <c r="B6955" t="s">
        <v>162</v>
      </c>
      <c r="D6955" t="s">
        <v>827</v>
      </c>
    </row>
    <row r="6956" spans="1:4" x14ac:dyDescent="0.25">
      <c r="A6956" s="2">
        <v>44312.523611111108</v>
      </c>
      <c r="B6956" t="s">
        <v>171</v>
      </c>
      <c r="D6956" t="s">
        <v>842</v>
      </c>
    </row>
    <row r="6957" spans="1:4" x14ac:dyDescent="0.25">
      <c r="A6957" s="2">
        <v>44312.523611111108</v>
      </c>
      <c r="B6957" t="s">
        <v>171</v>
      </c>
      <c r="D6957" t="s">
        <v>1880</v>
      </c>
    </row>
    <row r="6958" spans="1:4" x14ac:dyDescent="0.25">
      <c r="A6958" s="2">
        <v>44312.523611111108</v>
      </c>
      <c r="B6958" t="s">
        <v>178</v>
      </c>
      <c r="D6958" t="s">
        <v>826</v>
      </c>
    </row>
    <row r="6959" spans="1:4" x14ac:dyDescent="0.25">
      <c r="A6959" s="2">
        <v>44312.523611111108</v>
      </c>
      <c r="B6959" t="s">
        <v>178</v>
      </c>
      <c r="D6959" t="s">
        <v>852</v>
      </c>
    </row>
    <row r="6960" spans="1:4" x14ac:dyDescent="0.25">
      <c r="A6960" s="2">
        <v>44312.523611111108</v>
      </c>
      <c r="B6960" t="s">
        <v>178</v>
      </c>
      <c r="D6960" t="s">
        <v>901</v>
      </c>
    </row>
    <row r="6961" spans="1:4" x14ac:dyDescent="0.25">
      <c r="A6961" s="2">
        <v>44312.523611111108</v>
      </c>
      <c r="B6961" t="s">
        <v>829</v>
      </c>
      <c r="D6961" t="s">
        <v>846</v>
      </c>
    </row>
    <row r="6962" spans="1:4" x14ac:dyDescent="0.25">
      <c r="A6962" s="2">
        <v>44312.523611111108</v>
      </c>
      <c r="B6962" t="s">
        <v>829</v>
      </c>
      <c r="D6962" t="s">
        <v>908</v>
      </c>
    </row>
    <row r="6963" spans="1:4" x14ac:dyDescent="0.25">
      <c r="A6963" s="2">
        <v>44312.523611111108</v>
      </c>
      <c r="B6963" t="s">
        <v>829</v>
      </c>
      <c r="D6963" t="s">
        <v>849</v>
      </c>
    </row>
    <row r="6964" spans="1:4" x14ac:dyDescent="0.25">
      <c r="A6964" s="2">
        <v>44312.523611111108</v>
      </c>
      <c r="B6964" t="s">
        <v>829</v>
      </c>
      <c r="D6964" t="s">
        <v>1021</v>
      </c>
    </row>
    <row r="6965" spans="1:4" x14ac:dyDescent="0.25">
      <c r="A6965" s="2">
        <v>44312.523611111108</v>
      </c>
      <c r="B6965" t="s">
        <v>163</v>
      </c>
      <c r="D6965" t="s">
        <v>849</v>
      </c>
    </row>
    <row r="6966" spans="1:4" x14ac:dyDescent="0.25">
      <c r="A6966" s="2">
        <v>44312.523611111108</v>
      </c>
      <c r="B6966" t="s">
        <v>183</v>
      </c>
      <c r="D6966" t="s">
        <v>842</v>
      </c>
    </row>
    <row r="6967" spans="1:4" x14ac:dyDescent="0.25">
      <c r="A6967" s="2">
        <v>44312.523611111108</v>
      </c>
      <c r="B6967" t="s">
        <v>183</v>
      </c>
      <c r="D6967" t="s">
        <v>932</v>
      </c>
    </row>
    <row r="6968" spans="1:4" x14ac:dyDescent="0.25">
      <c r="A6968" s="2">
        <v>44312.523611111108</v>
      </c>
      <c r="B6968" t="s">
        <v>183</v>
      </c>
      <c r="D6968" t="s">
        <v>825</v>
      </c>
    </row>
    <row r="6969" spans="1:4" x14ac:dyDescent="0.25">
      <c r="A6969" s="2">
        <v>44312.523611111108</v>
      </c>
      <c r="B6969" t="s">
        <v>183</v>
      </c>
      <c r="D6969" t="s">
        <v>853</v>
      </c>
    </row>
    <row r="6970" spans="1:4" x14ac:dyDescent="0.25">
      <c r="A6970" s="2">
        <v>44312.523611111108</v>
      </c>
      <c r="B6970" t="s">
        <v>183</v>
      </c>
      <c r="D6970" t="s">
        <v>856</v>
      </c>
    </row>
    <row r="6971" spans="1:4" x14ac:dyDescent="0.25">
      <c r="A6971" s="2">
        <v>44312.523611111108</v>
      </c>
      <c r="B6971" t="s">
        <v>183</v>
      </c>
      <c r="D6971" t="s">
        <v>1013</v>
      </c>
    </row>
    <row r="6972" spans="1:4" x14ac:dyDescent="0.25">
      <c r="A6972" s="2">
        <v>44312.523611111108</v>
      </c>
      <c r="B6972" t="s">
        <v>183</v>
      </c>
      <c r="D6972" t="s">
        <v>845</v>
      </c>
    </row>
    <row r="6973" spans="1:4" x14ac:dyDescent="0.25">
      <c r="A6973" s="2">
        <v>44312.523611111108</v>
      </c>
      <c r="B6973" t="s">
        <v>175</v>
      </c>
      <c r="D6973" t="s">
        <v>853</v>
      </c>
    </row>
    <row r="6974" spans="1:4" x14ac:dyDescent="0.25">
      <c r="A6974" s="2">
        <v>44312.523611111108</v>
      </c>
      <c r="B6974" t="s">
        <v>175</v>
      </c>
      <c r="D6974" t="s">
        <v>992</v>
      </c>
    </row>
    <row r="6975" spans="1:4" x14ac:dyDescent="0.25">
      <c r="A6975" s="2">
        <v>44312.523611111108</v>
      </c>
      <c r="B6975" t="s">
        <v>175</v>
      </c>
      <c r="D6975" t="s">
        <v>857</v>
      </c>
    </row>
    <row r="6976" spans="1:4" x14ac:dyDescent="0.25">
      <c r="A6976" s="2">
        <v>44312.523611111108</v>
      </c>
      <c r="B6976" t="s">
        <v>173</v>
      </c>
      <c r="D6976" t="s">
        <v>855</v>
      </c>
    </row>
    <row r="6977" spans="1:4" x14ac:dyDescent="0.25">
      <c r="A6977" s="2">
        <v>44312.523611111108</v>
      </c>
      <c r="B6977" t="s">
        <v>173</v>
      </c>
      <c r="D6977" t="s">
        <v>827</v>
      </c>
    </row>
    <row r="6978" spans="1:4" x14ac:dyDescent="0.25">
      <c r="A6978" s="2">
        <v>44312.523611111108</v>
      </c>
      <c r="B6978" t="s">
        <v>173</v>
      </c>
      <c r="D6978" t="s">
        <v>1049</v>
      </c>
    </row>
    <row r="6979" spans="1:4" x14ac:dyDescent="0.25">
      <c r="A6979" s="2">
        <v>44312.523611111108</v>
      </c>
      <c r="B6979" t="s">
        <v>173</v>
      </c>
      <c r="D6979" t="s">
        <v>842</v>
      </c>
    </row>
    <row r="6980" spans="1:4" x14ac:dyDescent="0.25">
      <c r="A6980" s="2">
        <v>44312.523611111108</v>
      </c>
      <c r="B6980" t="s">
        <v>164</v>
      </c>
      <c r="D6980" t="s">
        <v>828</v>
      </c>
    </row>
    <row r="6981" spans="1:4" x14ac:dyDescent="0.25">
      <c r="A6981" s="2">
        <v>44312.523611111108</v>
      </c>
      <c r="B6981" t="s">
        <v>164</v>
      </c>
      <c r="D6981" t="s">
        <v>971</v>
      </c>
    </row>
    <row r="6982" spans="1:4" x14ac:dyDescent="0.25">
      <c r="A6982" s="2">
        <v>44312.523611111108</v>
      </c>
      <c r="B6982" t="s">
        <v>164</v>
      </c>
      <c r="D6982" t="s">
        <v>899</v>
      </c>
    </row>
    <row r="6983" spans="1:4" x14ac:dyDescent="0.25">
      <c r="A6983" s="2">
        <v>44312.523611111108</v>
      </c>
      <c r="B6983" t="s">
        <v>164</v>
      </c>
      <c r="D6983" t="s">
        <v>900</v>
      </c>
    </row>
    <row r="6984" spans="1:4" x14ac:dyDescent="0.25">
      <c r="A6984" s="2">
        <v>44312.523611111108</v>
      </c>
      <c r="B6984" t="s">
        <v>164</v>
      </c>
      <c r="D6984" t="s">
        <v>1860</v>
      </c>
    </row>
    <row r="6985" spans="1:4" x14ac:dyDescent="0.25">
      <c r="A6985" s="2">
        <v>44312.523611111108</v>
      </c>
      <c r="B6985" t="s">
        <v>164</v>
      </c>
      <c r="D6985" t="s">
        <v>1848</v>
      </c>
    </row>
    <row r="6986" spans="1:4" x14ac:dyDescent="0.25">
      <c r="A6986" s="2">
        <v>44312.523611111108</v>
      </c>
      <c r="B6986" t="s">
        <v>164</v>
      </c>
      <c r="D6986" t="s">
        <v>893</v>
      </c>
    </row>
    <row r="6987" spans="1:4" x14ac:dyDescent="0.25">
      <c r="A6987" s="2">
        <v>44312.523611111108</v>
      </c>
      <c r="B6987" t="s">
        <v>164</v>
      </c>
      <c r="D6987" t="s">
        <v>1008</v>
      </c>
    </row>
    <row r="6988" spans="1:4" x14ac:dyDescent="0.25">
      <c r="A6988" s="2">
        <v>44312.523611111108</v>
      </c>
      <c r="B6988" t="s">
        <v>164</v>
      </c>
      <c r="D6988" t="s">
        <v>955</v>
      </c>
    </row>
    <row r="6989" spans="1:4" x14ac:dyDescent="0.25">
      <c r="A6989" s="2">
        <v>44312.523611111108</v>
      </c>
      <c r="B6989" t="s">
        <v>164</v>
      </c>
      <c r="D6989" t="s">
        <v>904</v>
      </c>
    </row>
    <row r="6990" spans="1:4" x14ac:dyDescent="0.25">
      <c r="A6990" s="2">
        <v>44312.523611111108</v>
      </c>
      <c r="B6990" t="s">
        <v>164</v>
      </c>
      <c r="D6990" t="s">
        <v>836</v>
      </c>
    </row>
    <row r="6991" spans="1:4" x14ac:dyDescent="0.25">
      <c r="A6991" s="2">
        <v>44312.523611111108</v>
      </c>
      <c r="B6991" t="s">
        <v>164</v>
      </c>
      <c r="D6991" t="s">
        <v>834</v>
      </c>
    </row>
    <row r="6992" spans="1:4" x14ac:dyDescent="0.25">
      <c r="A6992" s="2">
        <v>44312.523611111108</v>
      </c>
      <c r="B6992" t="s">
        <v>164</v>
      </c>
      <c r="D6992" t="s">
        <v>955</v>
      </c>
    </row>
    <row r="6993" spans="1:4" x14ac:dyDescent="0.25">
      <c r="A6993" s="2">
        <v>44312.523611111108</v>
      </c>
      <c r="B6993" t="s">
        <v>184</v>
      </c>
      <c r="D6993" t="s">
        <v>827</v>
      </c>
    </row>
    <row r="6994" spans="1:4" x14ac:dyDescent="0.25">
      <c r="A6994" s="2">
        <v>44312.523611111108</v>
      </c>
      <c r="B6994" t="s">
        <v>184</v>
      </c>
      <c r="D6994" t="s">
        <v>894</v>
      </c>
    </row>
    <row r="6995" spans="1:4" x14ac:dyDescent="0.25">
      <c r="A6995" s="2">
        <v>44312.523611111108</v>
      </c>
      <c r="B6995" t="s">
        <v>184</v>
      </c>
      <c r="D6995" t="s">
        <v>845</v>
      </c>
    </row>
    <row r="6996" spans="1:4" x14ac:dyDescent="0.25">
      <c r="A6996" s="2">
        <v>44312.523611111108</v>
      </c>
      <c r="B6996" t="s">
        <v>162</v>
      </c>
      <c r="D6996" t="s">
        <v>1049</v>
      </c>
    </row>
    <row r="6997" spans="1:4" x14ac:dyDescent="0.25">
      <c r="A6997" s="2">
        <v>44312.523611111108</v>
      </c>
      <c r="B6997" t="s">
        <v>163</v>
      </c>
      <c r="D6997" t="s">
        <v>1849</v>
      </c>
    </row>
    <row r="6998" spans="1:4" x14ac:dyDescent="0.25">
      <c r="A6998" s="2">
        <v>44312.523611111108</v>
      </c>
      <c r="B6998" t="s">
        <v>163</v>
      </c>
      <c r="D6998" t="s">
        <v>1850</v>
      </c>
    </row>
    <row r="6999" spans="1:4" x14ac:dyDescent="0.25">
      <c r="A6999" s="2">
        <v>44312.523611111108</v>
      </c>
      <c r="B6999" t="s">
        <v>173</v>
      </c>
      <c r="D6999" t="s">
        <v>856</v>
      </c>
    </row>
    <row r="7000" spans="1:4" x14ac:dyDescent="0.25">
      <c r="A7000" s="2">
        <v>44312.523611111108</v>
      </c>
      <c r="B7000" t="s">
        <v>173</v>
      </c>
      <c r="D7000" t="s">
        <v>857</v>
      </c>
    </row>
    <row r="7001" spans="1:4" x14ac:dyDescent="0.25">
      <c r="A7001" s="2">
        <v>44312.523611111108</v>
      </c>
      <c r="B7001" t="s">
        <v>173</v>
      </c>
      <c r="D7001" t="s">
        <v>912</v>
      </c>
    </row>
    <row r="7002" spans="1:4" x14ac:dyDescent="0.25">
      <c r="A7002" s="2">
        <v>44312.523611111108</v>
      </c>
      <c r="B7002" t="s">
        <v>165</v>
      </c>
      <c r="D7002" t="s">
        <v>849</v>
      </c>
    </row>
    <row r="7003" spans="1:4" x14ac:dyDescent="0.25">
      <c r="A7003" s="2">
        <v>44312.523611111108</v>
      </c>
      <c r="B7003" t="s">
        <v>165</v>
      </c>
      <c r="D7003" t="s">
        <v>848</v>
      </c>
    </row>
    <row r="7004" spans="1:4" x14ac:dyDescent="0.25">
      <c r="A7004" s="2">
        <v>44312.523611111108</v>
      </c>
      <c r="B7004" t="s">
        <v>165</v>
      </c>
      <c r="D7004" t="s">
        <v>1008</v>
      </c>
    </row>
    <row r="7005" spans="1:4" x14ac:dyDescent="0.25">
      <c r="A7005" s="2">
        <v>44312.524305555555</v>
      </c>
      <c r="B7005" t="s">
        <v>171</v>
      </c>
      <c r="C7005" t="s">
        <v>6211</v>
      </c>
    </row>
    <row r="7006" spans="1:4" x14ac:dyDescent="0.25">
      <c r="A7006" s="2">
        <v>44312.524305555555</v>
      </c>
      <c r="B7006" t="s">
        <v>171</v>
      </c>
      <c r="C7006" t="s">
        <v>194</v>
      </c>
    </row>
    <row r="7007" spans="1:4" x14ac:dyDescent="0.25">
      <c r="A7007" s="2">
        <v>44312.524305555555</v>
      </c>
      <c r="B7007" t="s">
        <v>171</v>
      </c>
      <c r="C7007" t="s">
        <v>6801</v>
      </c>
    </row>
    <row r="7008" spans="1:4" x14ac:dyDescent="0.25">
      <c r="A7008" s="2">
        <v>44312.524305555555</v>
      </c>
      <c r="B7008" t="s">
        <v>171</v>
      </c>
      <c r="C7008" t="s">
        <v>6802</v>
      </c>
    </row>
    <row r="7009" spans="1:3" x14ac:dyDescent="0.25">
      <c r="A7009" s="2">
        <v>44312.524305555555</v>
      </c>
      <c r="B7009" t="s">
        <v>163</v>
      </c>
      <c r="C7009" t="s">
        <v>194</v>
      </c>
    </row>
    <row r="7010" spans="1:3" x14ac:dyDescent="0.25">
      <c r="A7010" s="2">
        <v>44312.524305555555</v>
      </c>
      <c r="B7010" t="s">
        <v>175</v>
      </c>
      <c r="C7010" t="s">
        <v>1249</v>
      </c>
    </row>
    <row r="7011" spans="1:3" x14ac:dyDescent="0.25">
      <c r="A7011" s="2">
        <v>44312.524305555555</v>
      </c>
      <c r="B7011" t="s">
        <v>175</v>
      </c>
      <c r="C7011" t="s">
        <v>1249</v>
      </c>
    </row>
    <row r="7012" spans="1:3" x14ac:dyDescent="0.25">
      <c r="A7012" s="2">
        <v>44312.524305555555</v>
      </c>
      <c r="B7012" t="s">
        <v>171</v>
      </c>
      <c r="C7012" t="s">
        <v>6211</v>
      </c>
    </row>
    <row r="7013" spans="1:3" x14ac:dyDescent="0.25">
      <c r="A7013" s="2">
        <v>44312.524305555555</v>
      </c>
      <c r="B7013" t="s">
        <v>173</v>
      </c>
      <c r="C7013" t="s">
        <v>1538</v>
      </c>
    </row>
    <row r="7014" spans="1:3" x14ac:dyDescent="0.25">
      <c r="A7014" s="2">
        <v>44312.524305555555</v>
      </c>
      <c r="B7014" t="s">
        <v>173</v>
      </c>
      <c r="C7014" t="s">
        <v>8139</v>
      </c>
    </row>
    <row r="7015" spans="1:3" x14ac:dyDescent="0.25">
      <c r="A7015" s="2">
        <v>44312.524305555555</v>
      </c>
      <c r="B7015" t="s">
        <v>174</v>
      </c>
      <c r="C7015" t="s">
        <v>8296</v>
      </c>
    </row>
    <row r="7016" spans="1:3" x14ac:dyDescent="0.25">
      <c r="A7016" s="2">
        <v>44312.524305555555</v>
      </c>
      <c r="B7016" t="s">
        <v>174</v>
      </c>
      <c r="C7016" t="s">
        <v>1249</v>
      </c>
    </row>
    <row r="7017" spans="1:3" x14ac:dyDescent="0.25">
      <c r="A7017" s="2">
        <v>44312.524305555555</v>
      </c>
      <c r="B7017" t="s">
        <v>174</v>
      </c>
      <c r="C7017" t="s">
        <v>8297</v>
      </c>
    </row>
    <row r="7018" spans="1:3" x14ac:dyDescent="0.25">
      <c r="A7018" s="2">
        <v>44312.524305555555</v>
      </c>
      <c r="B7018" t="s">
        <v>164</v>
      </c>
      <c r="C7018" t="s">
        <v>8900</v>
      </c>
    </row>
    <row r="7019" spans="1:3" x14ac:dyDescent="0.25">
      <c r="A7019" s="2">
        <v>44312.524305555555</v>
      </c>
      <c r="B7019" t="s">
        <v>174</v>
      </c>
    </row>
    <row r="7020" spans="1:3" x14ac:dyDescent="0.25">
      <c r="A7020" s="2">
        <v>44312.524305555555</v>
      </c>
      <c r="B7020" t="s">
        <v>174</v>
      </c>
      <c r="C7020" t="s">
        <v>4216</v>
      </c>
    </row>
    <row r="7021" spans="1:3" x14ac:dyDescent="0.25">
      <c r="A7021" s="2">
        <v>44312.524305555555</v>
      </c>
      <c r="B7021" t="s">
        <v>164</v>
      </c>
      <c r="C7021" t="s">
        <v>9253</v>
      </c>
    </row>
    <row r="7022" spans="1:3" x14ac:dyDescent="0.25">
      <c r="A7022" s="2">
        <v>44312.524305555555</v>
      </c>
      <c r="B7022" t="s">
        <v>164</v>
      </c>
      <c r="C7022" t="s">
        <v>1538</v>
      </c>
    </row>
    <row r="7023" spans="1:3" x14ac:dyDescent="0.25">
      <c r="A7023" s="2">
        <v>44312.524305555555</v>
      </c>
      <c r="B7023" t="s">
        <v>184</v>
      </c>
      <c r="C7023" t="s">
        <v>9321</v>
      </c>
    </row>
    <row r="7024" spans="1:3" x14ac:dyDescent="0.25">
      <c r="A7024" s="2">
        <v>44312.524305555555</v>
      </c>
      <c r="B7024" t="s">
        <v>184</v>
      </c>
      <c r="C7024" t="s">
        <v>7800</v>
      </c>
    </row>
    <row r="7025" spans="1:4" x14ac:dyDescent="0.25">
      <c r="A7025" s="2">
        <v>44312.524305555555</v>
      </c>
      <c r="B7025" t="s">
        <v>184</v>
      </c>
      <c r="C7025" t="s">
        <v>6380</v>
      </c>
    </row>
    <row r="7026" spans="1:4" x14ac:dyDescent="0.25">
      <c r="A7026" s="2">
        <v>44312.524305555555</v>
      </c>
      <c r="B7026" t="s">
        <v>171</v>
      </c>
      <c r="D7026" t="s">
        <v>850</v>
      </c>
    </row>
    <row r="7027" spans="1:4" x14ac:dyDescent="0.25">
      <c r="A7027" s="2">
        <v>44312.524305555555</v>
      </c>
      <c r="B7027" t="s">
        <v>171</v>
      </c>
      <c r="D7027" t="s">
        <v>1009</v>
      </c>
    </row>
    <row r="7028" spans="1:4" x14ac:dyDescent="0.25">
      <c r="A7028" s="2">
        <v>44312.524305555555</v>
      </c>
      <c r="B7028" t="s">
        <v>171</v>
      </c>
      <c r="D7028" t="s">
        <v>856</v>
      </c>
    </row>
    <row r="7029" spans="1:4" x14ac:dyDescent="0.25">
      <c r="A7029" s="2">
        <v>44312.524305555555</v>
      </c>
      <c r="B7029" t="s">
        <v>171</v>
      </c>
      <c r="D7029" t="s">
        <v>1138</v>
      </c>
    </row>
    <row r="7030" spans="1:4" x14ac:dyDescent="0.25">
      <c r="A7030" s="2">
        <v>44312.524305555555</v>
      </c>
      <c r="B7030" t="s">
        <v>163</v>
      </c>
      <c r="D7030" t="s">
        <v>850</v>
      </c>
    </row>
    <row r="7031" spans="1:4" x14ac:dyDescent="0.25">
      <c r="A7031" s="2">
        <v>44312.524305555555</v>
      </c>
      <c r="B7031" t="s">
        <v>175</v>
      </c>
      <c r="D7031" t="s">
        <v>1865</v>
      </c>
    </row>
    <row r="7032" spans="1:4" x14ac:dyDescent="0.25">
      <c r="A7032" s="2">
        <v>44312.524305555555</v>
      </c>
      <c r="B7032" t="s">
        <v>175</v>
      </c>
      <c r="D7032" t="s">
        <v>1848</v>
      </c>
    </row>
    <row r="7033" spans="1:4" x14ac:dyDescent="0.25">
      <c r="A7033" s="2">
        <v>44312.524305555555</v>
      </c>
      <c r="B7033" t="s">
        <v>171</v>
      </c>
      <c r="D7033" t="s">
        <v>1879</v>
      </c>
    </row>
    <row r="7034" spans="1:4" x14ac:dyDescent="0.25">
      <c r="A7034" s="2">
        <v>44312.524305555555</v>
      </c>
      <c r="B7034" t="s">
        <v>173</v>
      </c>
      <c r="D7034" t="s">
        <v>949</v>
      </c>
    </row>
    <row r="7035" spans="1:4" x14ac:dyDescent="0.25">
      <c r="A7035" s="2">
        <v>44312.524305555555</v>
      </c>
      <c r="B7035" t="s">
        <v>173</v>
      </c>
      <c r="D7035" t="s">
        <v>1853</v>
      </c>
    </row>
    <row r="7036" spans="1:4" x14ac:dyDescent="0.25">
      <c r="A7036" s="2">
        <v>44312.524305555555</v>
      </c>
      <c r="B7036" t="s">
        <v>174</v>
      </c>
      <c r="D7036" t="s">
        <v>828</v>
      </c>
    </row>
    <row r="7037" spans="1:4" x14ac:dyDescent="0.25">
      <c r="A7037" s="2">
        <v>44312.524305555555</v>
      </c>
      <c r="B7037" t="s">
        <v>174</v>
      </c>
      <c r="D7037" t="s">
        <v>892</v>
      </c>
    </row>
    <row r="7038" spans="1:4" x14ac:dyDescent="0.25">
      <c r="A7038" s="2">
        <v>44312.524305555555</v>
      </c>
      <c r="B7038" t="s">
        <v>174</v>
      </c>
      <c r="D7038" t="s">
        <v>902</v>
      </c>
    </row>
    <row r="7039" spans="1:4" x14ac:dyDescent="0.25">
      <c r="A7039" s="2">
        <v>44312.524305555555</v>
      </c>
      <c r="B7039" t="s">
        <v>164</v>
      </c>
      <c r="D7039" t="s">
        <v>1895</v>
      </c>
    </row>
    <row r="7040" spans="1:4" x14ac:dyDescent="0.25">
      <c r="A7040" s="2">
        <v>44312.524305555555</v>
      </c>
      <c r="B7040" t="s">
        <v>174</v>
      </c>
      <c r="D7040" t="s">
        <v>1856</v>
      </c>
    </row>
    <row r="7041" spans="1:4" x14ac:dyDescent="0.25">
      <c r="A7041" s="2">
        <v>44312.524305555555</v>
      </c>
      <c r="B7041" t="s">
        <v>174</v>
      </c>
      <c r="D7041" t="s">
        <v>1848</v>
      </c>
    </row>
    <row r="7042" spans="1:4" x14ac:dyDescent="0.25">
      <c r="A7042" s="2">
        <v>44312.524305555555</v>
      </c>
      <c r="B7042" t="s">
        <v>164</v>
      </c>
      <c r="D7042" t="s">
        <v>904</v>
      </c>
    </row>
    <row r="7043" spans="1:4" x14ac:dyDescent="0.25">
      <c r="A7043" s="2">
        <v>44312.524305555555</v>
      </c>
      <c r="B7043" t="s">
        <v>164</v>
      </c>
      <c r="D7043" t="s">
        <v>970</v>
      </c>
    </row>
    <row r="7044" spans="1:4" x14ac:dyDescent="0.25">
      <c r="A7044" s="2">
        <v>44312.524305555555</v>
      </c>
      <c r="B7044" t="s">
        <v>184</v>
      </c>
      <c r="D7044" t="s">
        <v>902</v>
      </c>
    </row>
    <row r="7045" spans="1:4" x14ac:dyDescent="0.25">
      <c r="A7045" s="2">
        <v>44312.524305555555</v>
      </c>
      <c r="B7045" t="s">
        <v>184</v>
      </c>
      <c r="D7045" t="s">
        <v>856</v>
      </c>
    </row>
    <row r="7046" spans="1:4" x14ac:dyDescent="0.25">
      <c r="A7046" s="2">
        <v>44312.524305555555</v>
      </c>
      <c r="B7046" t="s">
        <v>184</v>
      </c>
      <c r="D7046" t="s">
        <v>1020</v>
      </c>
    </row>
    <row r="7047" spans="1:4" x14ac:dyDescent="0.25">
      <c r="A7047" s="2">
        <v>44312.525000000001</v>
      </c>
      <c r="B7047" t="s">
        <v>171</v>
      </c>
      <c r="C7047" t="s">
        <v>6803</v>
      </c>
    </row>
    <row r="7048" spans="1:4" x14ac:dyDescent="0.25">
      <c r="A7048" s="2">
        <v>44312.525000000001</v>
      </c>
      <c r="B7048" t="s">
        <v>173</v>
      </c>
      <c r="C7048" t="s">
        <v>8140</v>
      </c>
    </row>
    <row r="7049" spans="1:4" x14ac:dyDescent="0.25">
      <c r="A7049" s="2">
        <v>44312.525000000001</v>
      </c>
      <c r="B7049" t="s">
        <v>174</v>
      </c>
      <c r="C7049" t="s">
        <v>105</v>
      </c>
    </row>
    <row r="7050" spans="1:4" x14ac:dyDescent="0.25">
      <c r="A7050" s="2">
        <v>44312.525000000001</v>
      </c>
      <c r="B7050" t="s">
        <v>174</v>
      </c>
      <c r="C7050" t="s">
        <v>1538</v>
      </c>
    </row>
    <row r="7051" spans="1:4" x14ac:dyDescent="0.25">
      <c r="A7051" s="2">
        <v>44312.525000000001</v>
      </c>
      <c r="B7051" t="s">
        <v>174</v>
      </c>
      <c r="C7051" t="s">
        <v>8298</v>
      </c>
    </row>
    <row r="7052" spans="1:4" x14ac:dyDescent="0.25">
      <c r="A7052" s="2">
        <v>44312.525000000001</v>
      </c>
      <c r="B7052" t="s">
        <v>174</v>
      </c>
      <c r="C7052" t="s">
        <v>6386</v>
      </c>
    </row>
    <row r="7053" spans="1:4" x14ac:dyDescent="0.25">
      <c r="A7053" s="2">
        <v>44312.525000000001</v>
      </c>
      <c r="B7053" t="s">
        <v>174</v>
      </c>
      <c r="C7053" t="s">
        <v>6386</v>
      </c>
    </row>
    <row r="7054" spans="1:4" x14ac:dyDescent="0.25">
      <c r="A7054" s="2">
        <v>44312.525000000001</v>
      </c>
      <c r="B7054" t="s">
        <v>174</v>
      </c>
      <c r="C7054" t="s">
        <v>6386</v>
      </c>
    </row>
    <row r="7055" spans="1:4" x14ac:dyDescent="0.25">
      <c r="A7055" s="2">
        <v>44312.525000000001</v>
      </c>
      <c r="B7055" t="s">
        <v>174</v>
      </c>
      <c r="C7055" t="s">
        <v>1538</v>
      </c>
    </row>
    <row r="7056" spans="1:4" x14ac:dyDescent="0.25">
      <c r="A7056" s="2">
        <v>44312.525000000001</v>
      </c>
      <c r="B7056" t="s">
        <v>174</v>
      </c>
      <c r="C7056" t="s">
        <v>9028</v>
      </c>
    </row>
    <row r="7057" spans="1:4" x14ac:dyDescent="0.25">
      <c r="A7057" s="2">
        <v>44312.525000000001</v>
      </c>
      <c r="B7057" t="s">
        <v>171</v>
      </c>
      <c r="D7057" t="s">
        <v>825</v>
      </c>
    </row>
    <row r="7058" spans="1:4" x14ac:dyDescent="0.25">
      <c r="A7058" s="2">
        <v>44312.525000000001</v>
      </c>
      <c r="B7058" t="s">
        <v>173</v>
      </c>
      <c r="D7058" t="s">
        <v>918</v>
      </c>
    </row>
    <row r="7059" spans="1:4" x14ac:dyDescent="0.25">
      <c r="A7059" s="2">
        <v>44312.525000000001</v>
      </c>
      <c r="B7059" t="s">
        <v>174</v>
      </c>
      <c r="D7059" t="s">
        <v>1855</v>
      </c>
    </row>
    <row r="7060" spans="1:4" x14ac:dyDescent="0.25">
      <c r="A7060" s="2">
        <v>44312.525000000001</v>
      </c>
      <c r="B7060" t="s">
        <v>174</v>
      </c>
      <c r="D7060" t="s">
        <v>1007</v>
      </c>
    </row>
    <row r="7061" spans="1:4" x14ac:dyDescent="0.25">
      <c r="A7061" s="2">
        <v>44312.525000000001</v>
      </c>
      <c r="B7061" t="s">
        <v>174</v>
      </c>
      <c r="D7061" t="s">
        <v>992</v>
      </c>
    </row>
    <row r="7062" spans="1:4" x14ac:dyDescent="0.25">
      <c r="A7062" s="2">
        <v>44312.525000000001</v>
      </c>
      <c r="B7062" t="s">
        <v>174</v>
      </c>
      <c r="D7062" t="s">
        <v>857</v>
      </c>
    </row>
    <row r="7063" spans="1:4" x14ac:dyDescent="0.25">
      <c r="A7063" s="2">
        <v>44312.525000000001</v>
      </c>
      <c r="B7063" t="s">
        <v>174</v>
      </c>
      <c r="D7063" t="s">
        <v>834</v>
      </c>
    </row>
    <row r="7064" spans="1:4" x14ac:dyDescent="0.25">
      <c r="A7064" s="2">
        <v>44312.525000000001</v>
      </c>
      <c r="B7064" t="s">
        <v>174</v>
      </c>
      <c r="D7064" t="s">
        <v>904</v>
      </c>
    </row>
    <row r="7065" spans="1:4" x14ac:dyDescent="0.25">
      <c r="A7065" s="2">
        <v>44312.525000000001</v>
      </c>
      <c r="B7065" t="s">
        <v>174</v>
      </c>
      <c r="D7065" t="s">
        <v>970</v>
      </c>
    </row>
    <row r="7066" spans="1:4" x14ac:dyDescent="0.25">
      <c r="A7066" s="2">
        <v>44312.525000000001</v>
      </c>
      <c r="B7066" t="s">
        <v>174</v>
      </c>
      <c r="D7066" t="s">
        <v>1849</v>
      </c>
    </row>
    <row r="7067" spans="1:4" x14ac:dyDescent="0.25">
      <c r="A7067" s="2">
        <v>44312.525694444441</v>
      </c>
      <c r="B7067" t="s">
        <v>171</v>
      </c>
      <c r="C7067" t="s">
        <v>6804</v>
      </c>
    </row>
    <row r="7068" spans="1:4" x14ac:dyDescent="0.25">
      <c r="A7068" s="2">
        <v>44312.525694444441</v>
      </c>
      <c r="B7068" t="s">
        <v>171</v>
      </c>
      <c r="D7068" t="s">
        <v>853</v>
      </c>
    </row>
    <row r="7069" spans="1:4" x14ac:dyDescent="0.25">
      <c r="A7069" s="2">
        <v>44312.526388888888</v>
      </c>
      <c r="B7069" t="s">
        <v>171</v>
      </c>
      <c r="C7069" t="s">
        <v>1249</v>
      </c>
    </row>
    <row r="7070" spans="1:4" x14ac:dyDescent="0.25">
      <c r="A7070" s="2">
        <v>44312.526388888888</v>
      </c>
      <c r="B7070" t="s">
        <v>171</v>
      </c>
      <c r="C7070" t="s">
        <v>7856</v>
      </c>
    </row>
    <row r="7071" spans="1:4" x14ac:dyDescent="0.25">
      <c r="A7071" s="2">
        <v>44312.526388888888</v>
      </c>
      <c r="B7071" t="s">
        <v>171</v>
      </c>
      <c r="D7071" t="s">
        <v>1852</v>
      </c>
    </row>
    <row r="7072" spans="1:4" x14ac:dyDescent="0.25">
      <c r="A7072" s="2">
        <v>44312.526388888888</v>
      </c>
      <c r="B7072" t="s">
        <v>171</v>
      </c>
      <c r="D7072" t="s">
        <v>885</v>
      </c>
    </row>
    <row r="7073" spans="1:4" x14ac:dyDescent="0.25">
      <c r="A7073" s="2">
        <v>44312.527083333334</v>
      </c>
      <c r="B7073" t="s">
        <v>167</v>
      </c>
      <c r="C7073" t="s">
        <v>9048</v>
      </c>
    </row>
    <row r="7074" spans="1:4" x14ac:dyDescent="0.25">
      <c r="A7074" s="2">
        <v>44312.527083333334</v>
      </c>
      <c r="B7074" t="s">
        <v>167</v>
      </c>
      <c r="D7074" t="s">
        <v>1916</v>
      </c>
    </row>
    <row r="7075" spans="1:4" x14ac:dyDescent="0.25">
      <c r="A7075" s="2">
        <v>44312.527777777781</v>
      </c>
      <c r="B7075" t="s">
        <v>167</v>
      </c>
      <c r="C7075" t="s">
        <v>9049</v>
      </c>
    </row>
    <row r="7076" spans="1:4" x14ac:dyDescent="0.25">
      <c r="A7076" s="2">
        <v>44312.527777777781</v>
      </c>
      <c r="B7076" t="s">
        <v>1161</v>
      </c>
      <c r="C7076" t="s">
        <v>1249</v>
      </c>
    </row>
    <row r="7077" spans="1:4" x14ac:dyDescent="0.25">
      <c r="A7077" s="2">
        <v>44312.527777777781</v>
      </c>
      <c r="B7077" t="s">
        <v>167</v>
      </c>
      <c r="D7077" t="s">
        <v>1848</v>
      </c>
    </row>
    <row r="7078" spans="1:4" x14ac:dyDescent="0.25">
      <c r="A7078" s="2">
        <v>44312.527777777781</v>
      </c>
      <c r="B7078" t="s">
        <v>1161</v>
      </c>
      <c r="D7078" t="s">
        <v>1850</v>
      </c>
    </row>
    <row r="7079" spans="1:4" x14ac:dyDescent="0.25">
      <c r="A7079" s="2">
        <v>44312.52847222222</v>
      </c>
      <c r="B7079" t="s">
        <v>167</v>
      </c>
      <c r="C7079" t="s">
        <v>7612</v>
      </c>
    </row>
    <row r="7080" spans="1:4" x14ac:dyDescent="0.25">
      <c r="A7080" s="2">
        <v>44312.52847222222</v>
      </c>
      <c r="B7080" t="s">
        <v>167</v>
      </c>
      <c r="D7080" t="s">
        <v>1849</v>
      </c>
    </row>
    <row r="7081" spans="1:4" x14ac:dyDescent="0.25">
      <c r="A7081" s="2">
        <v>44312.529861111114</v>
      </c>
      <c r="B7081" t="s">
        <v>1076</v>
      </c>
      <c r="C7081" t="s">
        <v>391</v>
      </c>
    </row>
    <row r="7082" spans="1:4" x14ac:dyDescent="0.25">
      <c r="A7082" s="2">
        <v>44312.529861111114</v>
      </c>
      <c r="B7082" t="s">
        <v>1076</v>
      </c>
      <c r="D7082" t="s">
        <v>902</v>
      </c>
    </row>
    <row r="7083" spans="1:4" x14ac:dyDescent="0.25">
      <c r="A7083" s="2">
        <v>44312.530555555553</v>
      </c>
      <c r="B7083" t="s">
        <v>183</v>
      </c>
      <c r="C7083" t="s">
        <v>7468</v>
      </c>
    </row>
    <row r="7084" spans="1:4" x14ac:dyDescent="0.25">
      <c r="A7084" s="2">
        <v>44312.530555555553</v>
      </c>
      <c r="B7084" t="s">
        <v>183</v>
      </c>
      <c r="D7084" t="s">
        <v>1849</v>
      </c>
    </row>
    <row r="7085" spans="1:4" x14ac:dyDescent="0.25">
      <c r="A7085" s="2">
        <v>44312.53125</v>
      </c>
      <c r="B7085" t="s">
        <v>170</v>
      </c>
      <c r="C7085" t="s">
        <v>1249</v>
      </c>
    </row>
    <row r="7086" spans="1:4" x14ac:dyDescent="0.25">
      <c r="A7086" s="2">
        <v>44312.53125</v>
      </c>
      <c r="B7086" t="s">
        <v>170</v>
      </c>
      <c r="C7086" t="s">
        <v>6878</v>
      </c>
    </row>
    <row r="7087" spans="1:4" x14ac:dyDescent="0.25">
      <c r="A7087" s="2">
        <v>44312.53125</v>
      </c>
      <c r="B7087" t="s">
        <v>178</v>
      </c>
      <c r="C7087" t="s">
        <v>1249</v>
      </c>
    </row>
    <row r="7088" spans="1:4" x14ac:dyDescent="0.25">
      <c r="A7088" s="2">
        <v>44312.53125</v>
      </c>
      <c r="B7088" t="s">
        <v>183</v>
      </c>
      <c r="C7088" t="s">
        <v>7469</v>
      </c>
    </row>
    <row r="7089" spans="1:4" x14ac:dyDescent="0.25">
      <c r="A7089" s="2">
        <v>44312.53125</v>
      </c>
      <c r="B7089" t="s">
        <v>183</v>
      </c>
      <c r="C7089" t="s">
        <v>7470</v>
      </c>
    </row>
    <row r="7090" spans="1:4" x14ac:dyDescent="0.25">
      <c r="A7090" s="2">
        <v>44312.53125</v>
      </c>
      <c r="B7090" t="s">
        <v>183</v>
      </c>
      <c r="C7090" t="s">
        <v>1249</v>
      </c>
    </row>
    <row r="7091" spans="1:4" x14ac:dyDescent="0.25">
      <c r="A7091" s="2">
        <v>44312.53125</v>
      </c>
      <c r="B7091" t="s">
        <v>183</v>
      </c>
      <c r="C7091" t="s">
        <v>194</v>
      </c>
    </row>
    <row r="7092" spans="1:4" x14ac:dyDescent="0.25">
      <c r="A7092" s="2">
        <v>44312.53125</v>
      </c>
      <c r="B7092" t="s">
        <v>183</v>
      </c>
      <c r="C7092" t="s">
        <v>7471</v>
      </c>
    </row>
    <row r="7093" spans="1:4" x14ac:dyDescent="0.25">
      <c r="A7093" s="2">
        <v>44312.53125</v>
      </c>
      <c r="B7093" t="s">
        <v>183</v>
      </c>
      <c r="C7093" t="s">
        <v>194</v>
      </c>
    </row>
    <row r="7094" spans="1:4" x14ac:dyDescent="0.25">
      <c r="A7094" s="2">
        <v>44312.53125</v>
      </c>
      <c r="B7094" t="s">
        <v>183</v>
      </c>
      <c r="C7094" t="s">
        <v>194</v>
      </c>
    </row>
    <row r="7095" spans="1:4" x14ac:dyDescent="0.25">
      <c r="A7095" s="2">
        <v>44312.53125</v>
      </c>
      <c r="B7095" t="s">
        <v>183</v>
      </c>
      <c r="C7095" t="s">
        <v>6386</v>
      </c>
    </row>
    <row r="7096" spans="1:4" x14ac:dyDescent="0.25">
      <c r="A7096" s="2">
        <v>44312.53125</v>
      </c>
      <c r="B7096" t="s">
        <v>170</v>
      </c>
      <c r="D7096" t="s">
        <v>846</v>
      </c>
    </row>
    <row r="7097" spans="1:4" x14ac:dyDescent="0.25">
      <c r="A7097" s="2">
        <v>44312.53125</v>
      </c>
      <c r="B7097" t="s">
        <v>170</v>
      </c>
      <c r="D7097" t="s">
        <v>1853</v>
      </c>
    </row>
    <row r="7098" spans="1:4" x14ac:dyDescent="0.25">
      <c r="A7098" s="2">
        <v>44312.53125</v>
      </c>
      <c r="B7098" t="s">
        <v>178</v>
      </c>
      <c r="D7098" t="s">
        <v>856</v>
      </c>
    </row>
    <row r="7099" spans="1:4" x14ac:dyDescent="0.25">
      <c r="A7099" s="2">
        <v>44312.53125</v>
      </c>
      <c r="B7099" t="s">
        <v>183</v>
      </c>
      <c r="D7099" t="s">
        <v>1861</v>
      </c>
    </row>
    <row r="7100" spans="1:4" x14ac:dyDescent="0.25">
      <c r="A7100" s="2">
        <v>44312.53125</v>
      </c>
      <c r="B7100" t="s">
        <v>183</v>
      </c>
      <c r="D7100" t="s">
        <v>1897</v>
      </c>
    </row>
    <row r="7101" spans="1:4" x14ac:dyDescent="0.25">
      <c r="A7101" s="2">
        <v>44312.53125</v>
      </c>
      <c r="B7101" t="s">
        <v>183</v>
      </c>
      <c r="D7101" t="s">
        <v>1902</v>
      </c>
    </row>
    <row r="7102" spans="1:4" x14ac:dyDescent="0.25">
      <c r="A7102" s="2">
        <v>44312.53125</v>
      </c>
      <c r="B7102" t="s">
        <v>183</v>
      </c>
      <c r="D7102" t="s">
        <v>827</v>
      </c>
    </row>
    <row r="7103" spans="1:4" x14ac:dyDescent="0.25">
      <c r="A7103" s="2">
        <v>44312.53125</v>
      </c>
      <c r="B7103" t="s">
        <v>183</v>
      </c>
      <c r="D7103" t="s">
        <v>842</v>
      </c>
    </row>
    <row r="7104" spans="1:4" x14ac:dyDescent="0.25">
      <c r="A7104" s="2">
        <v>44312.53125</v>
      </c>
      <c r="B7104" t="s">
        <v>183</v>
      </c>
      <c r="D7104" t="s">
        <v>949</v>
      </c>
    </row>
    <row r="7105" spans="1:4" x14ac:dyDescent="0.25">
      <c r="A7105" s="2">
        <v>44312.53125</v>
      </c>
      <c r="B7105" t="s">
        <v>183</v>
      </c>
      <c r="D7105" t="s">
        <v>992</v>
      </c>
    </row>
    <row r="7106" spans="1:4" x14ac:dyDescent="0.25">
      <c r="A7106" s="2">
        <v>44312.53125</v>
      </c>
      <c r="B7106" t="s">
        <v>183</v>
      </c>
      <c r="D7106" t="s">
        <v>857</v>
      </c>
    </row>
    <row r="7107" spans="1:4" x14ac:dyDescent="0.25">
      <c r="A7107" s="2">
        <v>44312.531944444447</v>
      </c>
      <c r="B7107" t="s">
        <v>1076</v>
      </c>
      <c r="C7107" t="s">
        <v>6383</v>
      </c>
    </row>
    <row r="7108" spans="1:4" x14ac:dyDescent="0.25">
      <c r="A7108" s="2">
        <v>44312.531944444447</v>
      </c>
      <c r="B7108" t="s">
        <v>1076</v>
      </c>
      <c r="C7108" t="s">
        <v>391</v>
      </c>
    </row>
    <row r="7109" spans="1:4" x14ac:dyDescent="0.25">
      <c r="A7109" s="2">
        <v>44312.531944444447</v>
      </c>
      <c r="B7109" t="s">
        <v>170</v>
      </c>
      <c r="C7109" t="s">
        <v>6879</v>
      </c>
    </row>
    <row r="7110" spans="1:4" x14ac:dyDescent="0.25">
      <c r="A7110" s="2">
        <v>44312.531944444447</v>
      </c>
      <c r="B7110" t="s">
        <v>185</v>
      </c>
      <c r="C7110" t="s">
        <v>2125</v>
      </c>
    </row>
    <row r="7111" spans="1:4" x14ac:dyDescent="0.25">
      <c r="A7111" s="2">
        <v>44312.531944444447</v>
      </c>
      <c r="B7111" t="s">
        <v>185</v>
      </c>
      <c r="C7111" t="s">
        <v>1249</v>
      </c>
    </row>
    <row r="7112" spans="1:4" x14ac:dyDescent="0.25">
      <c r="A7112" s="2">
        <v>44312.531944444447</v>
      </c>
      <c r="B7112" t="s">
        <v>185</v>
      </c>
      <c r="C7112" t="s">
        <v>6978</v>
      </c>
    </row>
    <row r="7113" spans="1:4" x14ac:dyDescent="0.25">
      <c r="A7113" s="2">
        <v>44312.531944444447</v>
      </c>
      <c r="B7113" t="s">
        <v>185</v>
      </c>
      <c r="C7113" t="s">
        <v>1249</v>
      </c>
    </row>
    <row r="7114" spans="1:4" x14ac:dyDescent="0.25">
      <c r="A7114" s="2">
        <v>44312.531944444447</v>
      </c>
      <c r="B7114" t="s">
        <v>178</v>
      </c>
      <c r="C7114" t="s">
        <v>1249</v>
      </c>
    </row>
    <row r="7115" spans="1:4" x14ac:dyDescent="0.25">
      <c r="A7115" s="2">
        <v>44312.531944444447</v>
      </c>
      <c r="B7115" t="s">
        <v>183</v>
      </c>
      <c r="C7115" t="s">
        <v>6634</v>
      </c>
    </row>
    <row r="7116" spans="1:4" x14ac:dyDescent="0.25">
      <c r="A7116" s="2">
        <v>44312.531944444447</v>
      </c>
      <c r="B7116" t="s">
        <v>183</v>
      </c>
      <c r="C7116" t="s">
        <v>4800</v>
      </c>
    </row>
    <row r="7117" spans="1:4" x14ac:dyDescent="0.25">
      <c r="A7117" s="2">
        <v>44312.531944444447</v>
      </c>
      <c r="B7117" t="s">
        <v>1076</v>
      </c>
      <c r="D7117" t="s">
        <v>827</v>
      </c>
    </row>
    <row r="7118" spans="1:4" x14ac:dyDescent="0.25">
      <c r="A7118" s="2">
        <v>44312.531944444447</v>
      </c>
      <c r="B7118" t="s">
        <v>1076</v>
      </c>
      <c r="D7118" t="s">
        <v>850</v>
      </c>
    </row>
    <row r="7119" spans="1:4" x14ac:dyDescent="0.25">
      <c r="A7119" s="2">
        <v>44312.531944444447</v>
      </c>
      <c r="B7119" t="s">
        <v>170</v>
      </c>
      <c r="D7119" t="s">
        <v>827</v>
      </c>
    </row>
    <row r="7120" spans="1:4" x14ac:dyDescent="0.25">
      <c r="A7120" s="2">
        <v>44312.531944444447</v>
      </c>
      <c r="B7120" t="s">
        <v>185</v>
      </c>
      <c r="D7120" t="s">
        <v>828</v>
      </c>
    </row>
    <row r="7121" spans="1:4" x14ac:dyDescent="0.25">
      <c r="A7121" s="2">
        <v>44312.531944444447</v>
      </c>
      <c r="B7121" t="s">
        <v>185</v>
      </c>
      <c r="D7121" t="s">
        <v>971</v>
      </c>
    </row>
    <row r="7122" spans="1:4" x14ac:dyDescent="0.25">
      <c r="A7122" s="2">
        <v>44312.531944444447</v>
      </c>
      <c r="B7122" t="s">
        <v>185</v>
      </c>
      <c r="D7122" t="s">
        <v>1855</v>
      </c>
    </row>
    <row r="7123" spans="1:4" x14ac:dyDescent="0.25">
      <c r="A7123" s="2">
        <v>44312.531944444447</v>
      </c>
      <c r="B7123" t="s">
        <v>185</v>
      </c>
      <c r="D7123" t="s">
        <v>1869</v>
      </c>
    </row>
    <row r="7124" spans="1:4" x14ac:dyDescent="0.25">
      <c r="A7124" s="2">
        <v>44312.531944444447</v>
      </c>
      <c r="B7124" t="s">
        <v>178</v>
      </c>
      <c r="D7124" t="s">
        <v>857</v>
      </c>
    </row>
    <row r="7125" spans="1:4" x14ac:dyDescent="0.25">
      <c r="A7125" s="2">
        <v>44312.531944444447</v>
      </c>
      <c r="B7125" t="s">
        <v>183</v>
      </c>
      <c r="D7125" t="s">
        <v>1855</v>
      </c>
    </row>
    <row r="7126" spans="1:4" x14ac:dyDescent="0.25">
      <c r="A7126" s="2">
        <v>44312.531944444447</v>
      </c>
      <c r="B7126" t="s">
        <v>183</v>
      </c>
      <c r="D7126" t="s">
        <v>1854</v>
      </c>
    </row>
    <row r="7127" spans="1:4" x14ac:dyDescent="0.25">
      <c r="A7127" s="2">
        <v>44312.532638888886</v>
      </c>
      <c r="B7127" t="s">
        <v>1076</v>
      </c>
      <c r="C7127" t="s">
        <v>6384</v>
      </c>
    </row>
    <row r="7128" spans="1:4" x14ac:dyDescent="0.25">
      <c r="A7128" s="2">
        <v>44312.532638888886</v>
      </c>
      <c r="B7128" t="s">
        <v>1076</v>
      </c>
      <c r="C7128" t="s">
        <v>4216</v>
      </c>
    </row>
    <row r="7129" spans="1:4" x14ac:dyDescent="0.25">
      <c r="A7129" s="2">
        <v>44312.532638888886</v>
      </c>
      <c r="B7129" t="s">
        <v>1076</v>
      </c>
      <c r="C7129" t="s">
        <v>6385</v>
      </c>
    </row>
    <row r="7130" spans="1:4" x14ac:dyDescent="0.25">
      <c r="A7130" s="2">
        <v>44312.532638888886</v>
      </c>
      <c r="B7130" t="s">
        <v>170</v>
      </c>
      <c r="C7130" t="s">
        <v>6880</v>
      </c>
    </row>
    <row r="7131" spans="1:4" x14ac:dyDescent="0.25">
      <c r="A7131" s="2">
        <v>44312.532638888886</v>
      </c>
      <c r="B7131" t="s">
        <v>185</v>
      </c>
      <c r="C7131" t="s">
        <v>1312</v>
      </c>
    </row>
    <row r="7132" spans="1:4" x14ac:dyDescent="0.25">
      <c r="A7132" s="2">
        <v>44312.532638888886</v>
      </c>
      <c r="B7132" t="s">
        <v>185</v>
      </c>
      <c r="C7132" t="s">
        <v>6394</v>
      </c>
    </row>
    <row r="7133" spans="1:4" x14ac:dyDescent="0.25">
      <c r="A7133" s="2">
        <v>44312.532638888886</v>
      </c>
      <c r="B7133" t="s">
        <v>185</v>
      </c>
      <c r="C7133" t="s">
        <v>1249</v>
      </c>
    </row>
    <row r="7134" spans="1:4" x14ac:dyDescent="0.25">
      <c r="A7134" s="2">
        <v>44312.532638888886</v>
      </c>
      <c r="B7134" t="s">
        <v>185</v>
      </c>
      <c r="C7134" t="s">
        <v>1249</v>
      </c>
    </row>
    <row r="7135" spans="1:4" x14ac:dyDescent="0.25">
      <c r="A7135" s="2">
        <v>44312.532638888886</v>
      </c>
      <c r="B7135" t="s">
        <v>191</v>
      </c>
      <c r="C7135" t="s">
        <v>6730</v>
      </c>
    </row>
    <row r="7136" spans="1:4" x14ac:dyDescent="0.25">
      <c r="A7136" s="2">
        <v>44312.532638888886</v>
      </c>
      <c r="B7136" t="s">
        <v>191</v>
      </c>
      <c r="C7136" t="s">
        <v>8141</v>
      </c>
    </row>
    <row r="7137" spans="1:4" x14ac:dyDescent="0.25">
      <c r="A7137" s="2">
        <v>44312.532638888886</v>
      </c>
      <c r="B7137" t="s">
        <v>191</v>
      </c>
      <c r="C7137" t="s">
        <v>8142</v>
      </c>
    </row>
    <row r="7138" spans="1:4" x14ac:dyDescent="0.25">
      <c r="A7138" s="2">
        <v>44312.532638888886</v>
      </c>
      <c r="B7138" t="s">
        <v>1076</v>
      </c>
      <c r="D7138" t="s">
        <v>1005</v>
      </c>
    </row>
    <row r="7139" spans="1:4" x14ac:dyDescent="0.25">
      <c r="A7139" s="2">
        <v>44312.532638888886</v>
      </c>
      <c r="B7139" t="s">
        <v>1076</v>
      </c>
      <c r="D7139" t="s">
        <v>971</v>
      </c>
    </row>
    <row r="7140" spans="1:4" x14ac:dyDescent="0.25">
      <c r="A7140" s="2">
        <v>44312.532638888886</v>
      </c>
      <c r="B7140" t="s">
        <v>1076</v>
      </c>
      <c r="D7140" t="s">
        <v>825</v>
      </c>
    </row>
    <row r="7141" spans="1:4" x14ac:dyDescent="0.25">
      <c r="A7141" s="2">
        <v>44312.532638888886</v>
      </c>
      <c r="B7141" t="s">
        <v>170</v>
      </c>
      <c r="D7141" t="s">
        <v>1049</v>
      </c>
    </row>
    <row r="7142" spans="1:4" x14ac:dyDescent="0.25">
      <c r="A7142" s="2">
        <v>44312.532638888886</v>
      </c>
      <c r="B7142" t="s">
        <v>185</v>
      </c>
      <c r="D7142" t="s">
        <v>825</v>
      </c>
    </row>
    <row r="7143" spans="1:4" x14ac:dyDescent="0.25">
      <c r="A7143" s="2">
        <v>44312.532638888886</v>
      </c>
      <c r="B7143" t="s">
        <v>185</v>
      </c>
      <c r="D7143" t="s">
        <v>853</v>
      </c>
    </row>
    <row r="7144" spans="1:4" x14ac:dyDescent="0.25">
      <c r="A7144" s="2">
        <v>44312.532638888886</v>
      </c>
      <c r="B7144" t="s">
        <v>185</v>
      </c>
      <c r="D7144" t="s">
        <v>844</v>
      </c>
    </row>
    <row r="7145" spans="1:4" x14ac:dyDescent="0.25">
      <c r="A7145" s="2">
        <v>44312.532638888886</v>
      </c>
      <c r="B7145" t="s">
        <v>185</v>
      </c>
      <c r="D7145" t="s">
        <v>976</v>
      </c>
    </row>
    <row r="7146" spans="1:4" x14ac:dyDescent="0.25">
      <c r="A7146" s="2">
        <v>44312.532638888886</v>
      </c>
      <c r="B7146" t="s">
        <v>191</v>
      </c>
      <c r="D7146" t="s">
        <v>825</v>
      </c>
    </row>
    <row r="7147" spans="1:4" x14ac:dyDescent="0.25">
      <c r="A7147" s="2">
        <v>44312.532638888886</v>
      </c>
      <c r="B7147" t="s">
        <v>191</v>
      </c>
      <c r="D7147" t="s">
        <v>853</v>
      </c>
    </row>
    <row r="7148" spans="1:4" x14ac:dyDescent="0.25">
      <c r="A7148" s="2">
        <v>44312.532638888886</v>
      </c>
      <c r="B7148" t="s">
        <v>191</v>
      </c>
      <c r="D7148" t="s">
        <v>834</v>
      </c>
    </row>
    <row r="7149" spans="1:4" x14ac:dyDescent="0.25">
      <c r="A7149" s="2">
        <v>44312.53402777778</v>
      </c>
      <c r="B7149" t="s">
        <v>163</v>
      </c>
      <c r="C7149" t="s">
        <v>1249</v>
      </c>
    </row>
    <row r="7150" spans="1:4" x14ac:dyDescent="0.25">
      <c r="A7150" s="2">
        <v>44312.53402777778</v>
      </c>
      <c r="B7150" t="s">
        <v>163</v>
      </c>
      <c r="C7150" t="s">
        <v>6386</v>
      </c>
    </row>
    <row r="7151" spans="1:4" x14ac:dyDescent="0.25">
      <c r="A7151" s="2">
        <v>44312.53402777778</v>
      </c>
      <c r="B7151" t="s">
        <v>163</v>
      </c>
      <c r="C7151" t="s">
        <v>9062</v>
      </c>
    </row>
    <row r="7152" spans="1:4" x14ac:dyDescent="0.25">
      <c r="A7152" s="2">
        <v>44312.53402777778</v>
      </c>
      <c r="B7152" t="s">
        <v>163</v>
      </c>
      <c r="D7152" t="s">
        <v>1859</v>
      </c>
    </row>
    <row r="7153" spans="1:4" x14ac:dyDescent="0.25">
      <c r="A7153" s="2">
        <v>44312.53402777778</v>
      </c>
      <c r="B7153" t="s">
        <v>163</v>
      </c>
      <c r="D7153" t="s">
        <v>1848</v>
      </c>
    </row>
    <row r="7154" spans="1:4" x14ac:dyDescent="0.25">
      <c r="A7154" s="2">
        <v>44312.53402777778</v>
      </c>
      <c r="B7154" t="s">
        <v>163</v>
      </c>
      <c r="D7154" t="s">
        <v>1849</v>
      </c>
    </row>
    <row r="7155" spans="1:4" x14ac:dyDescent="0.25">
      <c r="A7155" s="2">
        <v>44312.56527777778</v>
      </c>
      <c r="B7155" t="s">
        <v>3</v>
      </c>
      <c r="C7155" t="s">
        <v>1249</v>
      </c>
    </row>
    <row r="7156" spans="1:4" x14ac:dyDescent="0.25">
      <c r="A7156" s="2">
        <v>44312.56527777778</v>
      </c>
      <c r="B7156" t="s">
        <v>3</v>
      </c>
      <c r="D7156" t="s">
        <v>1922</v>
      </c>
    </row>
    <row r="7157" spans="1:4" x14ac:dyDescent="0.25">
      <c r="A7157" s="2">
        <v>44312.565972222219</v>
      </c>
      <c r="B7157" t="s">
        <v>3</v>
      </c>
      <c r="C7157" t="s">
        <v>1249</v>
      </c>
    </row>
    <row r="7158" spans="1:4" x14ac:dyDescent="0.25">
      <c r="A7158" s="2">
        <v>44312.565972222219</v>
      </c>
      <c r="B7158" t="s">
        <v>3</v>
      </c>
      <c r="C7158" t="s">
        <v>8386</v>
      </c>
    </row>
    <row r="7159" spans="1:4" x14ac:dyDescent="0.25">
      <c r="A7159" s="2">
        <v>44312.565972222219</v>
      </c>
      <c r="B7159" t="s">
        <v>3</v>
      </c>
      <c r="C7159" t="s">
        <v>6386</v>
      </c>
    </row>
    <row r="7160" spans="1:4" x14ac:dyDescent="0.25">
      <c r="A7160" s="2">
        <v>44312.565972222219</v>
      </c>
      <c r="B7160" t="s">
        <v>1161</v>
      </c>
      <c r="C7160" t="s">
        <v>6386</v>
      </c>
    </row>
    <row r="7161" spans="1:4" x14ac:dyDescent="0.25">
      <c r="A7161" s="2">
        <v>44312.565972222219</v>
      </c>
      <c r="B7161" t="s">
        <v>1161</v>
      </c>
      <c r="C7161" t="s">
        <v>6386</v>
      </c>
    </row>
    <row r="7162" spans="1:4" x14ac:dyDescent="0.25">
      <c r="A7162" s="2">
        <v>44312.565972222219</v>
      </c>
      <c r="B7162" t="s">
        <v>1161</v>
      </c>
      <c r="C7162" t="s">
        <v>8771</v>
      </c>
    </row>
    <row r="7163" spans="1:4" x14ac:dyDescent="0.25">
      <c r="A7163" s="2">
        <v>44312.565972222219</v>
      </c>
      <c r="B7163" t="s">
        <v>3</v>
      </c>
      <c r="D7163" t="s">
        <v>1848</v>
      </c>
    </row>
    <row r="7164" spans="1:4" x14ac:dyDescent="0.25">
      <c r="A7164" s="2">
        <v>44312.565972222219</v>
      </c>
      <c r="B7164" t="s">
        <v>3</v>
      </c>
      <c r="D7164" t="s">
        <v>1849</v>
      </c>
    </row>
    <row r="7165" spans="1:4" x14ac:dyDescent="0.25">
      <c r="A7165" s="2">
        <v>44312.565972222219</v>
      </c>
      <c r="B7165" t="s">
        <v>3</v>
      </c>
      <c r="D7165" t="s">
        <v>1850</v>
      </c>
    </row>
    <row r="7166" spans="1:4" x14ac:dyDescent="0.25">
      <c r="A7166" s="2">
        <v>44312.565972222219</v>
      </c>
      <c r="B7166" t="s">
        <v>1161</v>
      </c>
      <c r="D7166" t="s">
        <v>1928</v>
      </c>
    </row>
    <row r="7167" spans="1:4" x14ac:dyDescent="0.25">
      <c r="A7167" s="2">
        <v>44312.565972222219</v>
      </c>
      <c r="B7167" t="s">
        <v>1161</v>
      </c>
      <c r="D7167" t="s">
        <v>1848</v>
      </c>
    </row>
    <row r="7168" spans="1:4" x14ac:dyDescent="0.25">
      <c r="A7168" s="2">
        <v>44312.565972222219</v>
      </c>
      <c r="B7168" t="s">
        <v>1161</v>
      </c>
      <c r="D7168" t="s">
        <v>1849</v>
      </c>
    </row>
    <row r="7169" spans="1:4" x14ac:dyDescent="0.25">
      <c r="A7169" s="2">
        <v>44312.566666666666</v>
      </c>
      <c r="B7169" t="s">
        <v>1161</v>
      </c>
      <c r="C7169" t="s">
        <v>6386</v>
      </c>
    </row>
    <row r="7170" spans="1:4" x14ac:dyDescent="0.25">
      <c r="A7170" s="2">
        <v>44312.566666666666</v>
      </c>
      <c r="B7170" t="s">
        <v>1161</v>
      </c>
      <c r="C7170" t="s">
        <v>1538</v>
      </c>
    </row>
    <row r="7171" spans="1:4" x14ac:dyDescent="0.25">
      <c r="A7171" s="2">
        <v>44312.566666666666</v>
      </c>
      <c r="B7171" t="s">
        <v>1161</v>
      </c>
      <c r="C7171" t="s">
        <v>1538</v>
      </c>
    </row>
    <row r="7172" spans="1:4" x14ac:dyDescent="0.25">
      <c r="A7172" s="2">
        <v>44312.566666666666</v>
      </c>
      <c r="B7172" t="s">
        <v>169</v>
      </c>
      <c r="C7172" t="s">
        <v>9931</v>
      </c>
    </row>
    <row r="7173" spans="1:4" x14ac:dyDescent="0.25">
      <c r="A7173" s="2">
        <v>44312.566666666666</v>
      </c>
      <c r="B7173" t="s">
        <v>176</v>
      </c>
      <c r="C7173" t="s">
        <v>6386</v>
      </c>
    </row>
    <row r="7174" spans="1:4" x14ac:dyDescent="0.25">
      <c r="A7174" s="2">
        <v>44312.566666666666</v>
      </c>
      <c r="B7174" t="s">
        <v>176</v>
      </c>
      <c r="C7174" t="s">
        <v>6386</v>
      </c>
    </row>
    <row r="7175" spans="1:4" x14ac:dyDescent="0.25">
      <c r="A7175" s="2">
        <v>44312.566666666666</v>
      </c>
      <c r="B7175" t="s">
        <v>176</v>
      </c>
      <c r="C7175" t="s">
        <v>10056</v>
      </c>
    </row>
    <row r="7176" spans="1:4" x14ac:dyDescent="0.25">
      <c r="A7176" s="2">
        <v>44312.566666666666</v>
      </c>
      <c r="B7176" t="s">
        <v>1161</v>
      </c>
      <c r="D7176" t="s">
        <v>1850</v>
      </c>
    </row>
    <row r="7177" spans="1:4" x14ac:dyDescent="0.25">
      <c r="A7177" s="2">
        <v>44312.566666666666</v>
      </c>
      <c r="B7177" t="s">
        <v>1161</v>
      </c>
      <c r="D7177" t="s">
        <v>1929</v>
      </c>
    </row>
    <row r="7178" spans="1:4" x14ac:dyDescent="0.25">
      <c r="A7178" s="2">
        <v>44312.566666666666</v>
      </c>
      <c r="B7178" t="s">
        <v>1161</v>
      </c>
      <c r="D7178" t="s">
        <v>958</v>
      </c>
    </row>
    <row r="7179" spans="1:4" x14ac:dyDescent="0.25">
      <c r="A7179" s="2">
        <v>44312.566666666666</v>
      </c>
      <c r="B7179" t="s">
        <v>169</v>
      </c>
      <c r="D7179" t="s">
        <v>1891</v>
      </c>
    </row>
    <row r="7180" spans="1:4" x14ac:dyDescent="0.25">
      <c r="A7180" s="2">
        <v>44312.566666666666</v>
      </c>
      <c r="B7180" t="s">
        <v>176</v>
      </c>
      <c r="D7180" t="s">
        <v>1876</v>
      </c>
    </row>
    <row r="7181" spans="1:4" x14ac:dyDescent="0.25">
      <c r="A7181" s="2">
        <v>44312.566666666666</v>
      </c>
      <c r="B7181" t="s">
        <v>176</v>
      </c>
      <c r="D7181" t="s">
        <v>1848</v>
      </c>
    </row>
    <row r="7182" spans="1:4" x14ac:dyDescent="0.25">
      <c r="A7182" s="2">
        <v>44312.566666666666</v>
      </c>
      <c r="B7182" t="s">
        <v>176</v>
      </c>
      <c r="D7182" t="s">
        <v>1849</v>
      </c>
    </row>
    <row r="7183" spans="1:4" x14ac:dyDescent="0.25">
      <c r="A7183" s="2">
        <v>44312.567361111112</v>
      </c>
      <c r="B7183" t="s">
        <v>183</v>
      </c>
      <c r="C7183" t="s">
        <v>7385</v>
      </c>
    </row>
    <row r="7184" spans="1:4" x14ac:dyDescent="0.25">
      <c r="A7184" s="2">
        <v>44312.567361111112</v>
      </c>
      <c r="B7184" t="s">
        <v>183</v>
      </c>
      <c r="C7184" t="s">
        <v>7386</v>
      </c>
    </row>
    <row r="7185" spans="1:4" x14ac:dyDescent="0.25">
      <c r="A7185" s="2">
        <v>44312.567361111112</v>
      </c>
      <c r="B7185" t="s">
        <v>1161</v>
      </c>
      <c r="C7185" t="s">
        <v>8772</v>
      </c>
    </row>
    <row r="7186" spans="1:4" x14ac:dyDescent="0.25">
      <c r="A7186" s="2">
        <v>44312.567361111112</v>
      </c>
      <c r="B7186" t="s">
        <v>1161</v>
      </c>
      <c r="C7186" t="s">
        <v>8773</v>
      </c>
    </row>
    <row r="7187" spans="1:4" x14ac:dyDescent="0.25">
      <c r="A7187" s="2">
        <v>44312.567361111112</v>
      </c>
      <c r="B7187" t="s">
        <v>1161</v>
      </c>
      <c r="C7187" t="s">
        <v>6386</v>
      </c>
    </row>
    <row r="7188" spans="1:4" x14ac:dyDescent="0.25">
      <c r="A7188" s="2">
        <v>44312.567361111112</v>
      </c>
      <c r="B7188" t="s">
        <v>1161</v>
      </c>
      <c r="C7188" t="s">
        <v>7575</v>
      </c>
    </row>
    <row r="7189" spans="1:4" x14ac:dyDescent="0.25">
      <c r="A7189" s="2">
        <v>44312.567361111112</v>
      </c>
      <c r="B7189" t="s">
        <v>1161</v>
      </c>
      <c r="C7189" t="s">
        <v>8774</v>
      </c>
    </row>
    <row r="7190" spans="1:4" x14ac:dyDescent="0.25">
      <c r="A7190" s="2">
        <v>44312.567361111112</v>
      </c>
      <c r="B7190" t="s">
        <v>174</v>
      </c>
      <c r="C7190" t="s">
        <v>6386</v>
      </c>
    </row>
    <row r="7191" spans="1:4" x14ac:dyDescent="0.25">
      <c r="A7191" s="2">
        <v>44312.567361111112</v>
      </c>
      <c r="B7191" t="s">
        <v>169</v>
      </c>
      <c r="C7191" t="s">
        <v>6386</v>
      </c>
    </row>
    <row r="7192" spans="1:4" x14ac:dyDescent="0.25">
      <c r="A7192" s="2">
        <v>44312.567361111112</v>
      </c>
      <c r="B7192" t="s">
        <v>169</v>
      </c>
      <c r="C7192" t="s">
        <v>9932</v>
      </c>
    </row>
    <row r="7193" spans="1:4" x14ac:dyDescent="0.25">
      <c r="A7193" s="2">
        <v>44312.567361111112</v>
      </c>
      <c r="B7193" t="s">
        <v>176</v>
      </c>
      <c r="C7193" t="s">
        <v>7386</v>
      </c>
    </row>
    <row r="7194" spans="1:4" x14ac:dyDescent="0.25">
      <c r="A7194" s="2">
        <v>44312.567361111112</v>
      </c>
      <c r="B7194" t="s">
        <v>183</v>
      </c>
      <c r="D7194" t="s">
        <v>1896</v>
      </c>
    </row>
    <row r="7195" spans="1:4" x14ac:dyDescent="0.25">
      <c r="A7195" s="2">
        <v>44312.567361111112</v>
      </c>
      <c r="B7195" t="s">
        <v>183</v>
      </c>
      <c r="D7195" t="s">
        <v>1848</v>
      </c>
    </row>
    <row r="7196" spans="1:4" x14ac:dyDescent="0.25">
      <c r="A7196" s="2">
        <v>44312.567361111112</v>
      </c>
      <c r="B7196" t="s">
        <v>1161</v>
      </c>
      <c r="D7196" t="s">
        <v>902</v>
      </c>
    </row>
    <row r="7197" spans="1:4" x14ac:dyDescent="0.25">
      <c r="A7197" s="2">
        <v>44312.567361111112</v>
      </c>
      <c r="B7197" t="s">
        <v>1161</v>
      </c>
      <c r="D7197" t="s">
        <v>954</v>
      </c>
    </row>
    <row r="7198" spans="1:4" x14ac:dyDescent="0.25">
      <c r="A7198" s="2">
        <v>44312.567361111112</v>
      </c>
      <c r="B7198" t="s">
        <v>1161</v>
      </c>
      <c r="D7198" t="s">
        <v>908</v>
      </c>
    </row>
    <row r="7199" spans="1:4" x14ac:dyDescent="0.25">
      <c r="A7199" s="2">
        <v>44312.567361111112</v>
      </c>
      <c r="B7199" t="s">
        <v>1161</v>
      </c>
      <c r="D7199" t="s">
        <v>848</v>
      </c>
    </row>
    <row r="7200" spans="1:4" x14ac:dyDescent="0.25">
      <c r="A7200" s="2">
        <v>44312.567361111112</v>
      </c>
      <c r="B7200" t="s">
        <v>1161</v>
      </c>
      <c r="D7200" t="s">
        <v>849</v>
      </c>
    </row>
    <row r="7201" spans="1:4" x14ac:dyDescent="0.25">
      <c r="A7201" s="2">
        <v>44312.567361111112</v>
      </c>
      <c r="B7201" t="s">
        <v>174</v>
      </c>
      <c r="D7201" t="s">
        <v>1856</v>
      </c>
    </row>
    <row r="7202" spans="1:4" x14ac:dyDescent="0.25">
      <c r="A7202" s="2">
        <v>44312.567361111112</v>
      </c>
      <c r="B7202" t="s">
        <v>169</v>
      </c>
      <c r="D7202" t="s">
        <v>1848</v>
      </c>
    </row>
    <row r="7203" spans="1:4" x14ac:dyDescent="0.25">
      <c r="A7203" s="2">
        <v>44312.567361111112</v>
      </c>
      <c r="B7203" t="s">
        <v>169</v>
      </c>
      <c r="D7203" t="s">
        <v>1849</v>
      </c>
    </row>
    <row r="7204" spans="1:4" x14ac:dyDescent="0.25">
      <c r="A7204" s="2">
        <v>44312.567361111112</v>
      </c>
      <c r="B7204" t="s">
        <v>176</v>
      </c>
      <c r="D7204" t="s">
        <v>1850</v>
      </c>
    </row>
    <row r="7205" spans="1:4" x14ac:dyDescent="0.25">
      <c r="A7205" s="2">
        <v>44312.568055555559</v>
      </c>
      <c r="B7205" t="s">
        <v>174</v>
      </c>
      <c r="C7205" t="s">
        <v>6386</v>
      </c>
    </row>
    <row r="7206" spans="1:4" x14ac:dyDescent="0.25">
      <c r="A7206" s="2">
        <v>44312.568055555559</v>
      </c>
      <c r="B7206" t="s">
        <v>169</v>
      </c>
      <c r="C7206" t="s">
        <v>6386</v>
      </c>
    </row>
    <row r="7207" spans="1:4" x14ac:dyDescent="0.25">
      <c r="A7207" s="2">
        <v>44312.568055555559</v>
      </c>
      <c r="B7207" t="s">
        <v>174</v>
      </c>
      <c r="D7207" t="s">
        <v>1848</v>
      </c>
    </row>
    <row r="7208" spans="1:4" x14ac:dyDescent="0.25">
      <c r="A7208" s="2">
        <v>44312.568055555559</v>
      </c>
      <c r="B7208" t="s">
        <v>169</v>
      </c>
      <c r="D7208" t="s">
        <v>1850</v>
      </c>
    </row>
    <row r="7209" spans="1:4" x14ac:dyDescent="0.25">
      <c r="A7209" s="2">
        <v>44312.568749999999</v>
      </c>
      <c r="B7209" t="s">
        <v>183</v>
      </c>
      <c r="C7209" t="s">
        <v>7387</v>
      </c>
    </row>
    <row r="7210" spans="1:4" x14ac:dyDescent="0.25">
      <c r="A7210" s="2">
        <v>44312.568749999999</v>
      </c>
      <c r="B7210" t="s">
        <v>174</v>
      </c>
      <c r="C7210" t="s">
        <v>8975</v>
      </c>
    </row>
    <row r="7211" spans="1:4" x14ac:dyDescent="0.25">
      <c r="A7211" s="2">
        <v>44312.568749999999</v>
      </c>
      <c r="B7211" t="s">
        <v>174</v>
      </c>
      <c r="C7211" t="s">
        <v>6386</v>
      </c>
    </row>
    <row r="7212" spans="1:4" x14ac:dyDescent="0.25">
      <c r="A7212" s="2">
        <v>44312.568749999999</v>
      </c>
      <c r="B7212" t="s">
        <v>191</v>
      </c>
      <c r="C7212" t="s">
        <v>6396</v>
      </c>
    </row>
    <row r="7213" spans="1:4" x14ac:dyDescent="0.25">
      <c r="A7213" s="2">
        <v>44312.568749999999</v>
      </c>
      <c r="B7213" t="s">
        <v>183</v>
      </c>
      <c r="D7213" t="s">
        <v>1849</v>
      </c>
    </row>
    <row r="7214" spans="1:4" x14ac:dyDescent="0.25">
      <c r="A7214" s="2">
        <v>44312.568749999999</v>
      </c>
      <c r="B7214" t="s">
        <v>174</v>
      </c>
      <c r="D7214" t="s">
        <v>1849</v>
      </c>
    </row>
    <row r="7215" spans="1:4" x14ac:dyDescent="0.25">
      <c r="A7215" s="2">
        <v>44312.568749999999</v>
      </c>
      <c r="B7215" t="s">
        <v>174</v>
      </c>
      <c r="D7215" t="s">
        <v>1850</v>
      </c>
    </row>
    <row r="7216" spans="1:4" x14ac:dyDescent="0.25">
      <c r="A7216" s="2">
        <v>44312.568749999999</v>
      </c>
      <c r="B7216" t="s">
        <v>191</v>
      </c>
      <c r="D7216" t="s">
        <v>1925</v>
      </c>
    </row>
    <row r="7217" spans="1:4" x14ac:dyDescent="0.25">
      <c r="A7217" s="2">
        <v>44312.569444444445</v>
      </c>
      <c r="B7217" t="s">
        <v>183</v>
      </c>
      <c r="C7217" t="s">
        <v>7388</v>
      </c>
    </row>
    <row r="7218" spans="1:4" x14ac:dyDescent="0.25">
      <c r="A7218" s="2">
        <v>44312.569444444445</v>
      </c>
      <c r="B7218" t="s">
        <v>174</v>
      </c>
      <c r="C7218" t="s">
        <v>8976</v>
      </c>
    </row>
    <row r="7219" spans="1:4" x14ac:dyDescent="0.25">
      <c r="A7219" s="2">
        <v>44312.569444444445</v>
      </c>
      <c r="B7219" t="s">
        <v>174</v>
      </c>
      <c r="C7219" t="s">
        <v>6386</v>
      </c>
    </row>
    <row r="7220" spans="1:4" x14ac:dyDescent="0.25">
      <c r="A7220" s="2">
        <v>44312.569444444445</v>
      </c>
      <c r="B7220" t="s">
        <v>174</v>
      </c>
      <c r="C7220" t="s">
        <v>8368</v>
      </c>
    </row>
    <row r="7221" spans="1:4" x14ac:dyDescent="0.25">
      <c r="A7221" s="2">
        <v>44312.569444444445</v>
      </c>
      <c r="B7221" t="s">
        <v>191</v>
      </c>
      <c r="C7221" t="s">
        <v>6396</v>
      </c>
    </row>
    <row r="7222" spans="1:4" x14ac:dyDescent="0.25">
      <c r="A7222" s="2">
        <v>44312.569444444445</v>
      </c>
      <c r="B7222" t="s">
        <v>183</v>
      </c>
      <c r="D7222" t="s">
        <v>1850</v>
      </c>
    </row>
    <row r="7223" spans="1:4" x14ac:dyDescent="0.25">
      <c r="A7223" s="2">
        <v>44312.569444444445</v>
      </c>
      <c r="B7223" t="s">
        <v>174</v>
      </c>
      <c r="D7223" t="s">
        <v>1887</v>
      </c>
    </row>
    <row r="7224" spans="1:4" x14ac:dyDescent="0.25">
      <c r="A7224" s="2">
        <v>44312.569444444445</v>
      </c>
      <c r="B7224" t="s">
        <v>174</v>
      </c>
      <c r="D7224" t="s">
        <v>1852</v>
      </c>
    </row>
    <row r="7225" spans="1:4" x14ac:dyDescent="0.25">
      <c r="A7225" s="2">
        <v>44312.569444444445</v>
      </c>
      <c r="B7225" t="s">
        <v>174</v>
      </c>
      <c r="D7225" t="s">
        <v>899</v>
      </c>
    </row>
    <row r="7226" spans="1:4" x14ac:dyDescent="0.25">
      <c r="A7226" s="2">
        <v>44312.569444444445</v>
      </c>
      <c r="B7226" t="s">
        <v>191</v>
      </c>
      <c r="D7226" t="s">
        <v>1848</v>
      </c>
    </row>
    <row r="7227" spans="1:4" x14ac:dyDescent="0.25">
      <c r="A7227" s="2">
        <v>44312.570138888892</v>
      </c>
      <c r="B7227" t="s">
        <v>183</v>
      </c>
      <c r="C7227" t="s">
        <v>7389</v>
      </c>
    </row>
    <row r="7228" spans="1:4" x14ac:dyDescent="0.25">
      <c r="A7228" s="2">
        <v>44312.570138888892</v>
      </c>
      <c r="B7228" t="s">
        <v>174</v>
      </c>
      <c r="C7228" t="s">
        <v>6386</v>
      </c>
    </row>
    <row r="7229" spans="1:4" x14ac:dyDescent="0.25">
      <c r="A7229" s="2">
        <v>44312.570138888892</v>
      </c>
      <c r="B7229" t="s">
        <v>174</v>
      </c>
      <c r="C7229" t="s">
        <v>8977</v>
      </c>
    </row>
    <row r="7230" spans="1:4" x14ac:dyDescent="0.25">
      <c r="A7230" s="2">
        <v>44312.570138888892</v>
      </c>
      <c r="B7230" t="s">
        <v>174</v>
      </c>
      <c r="C7230" t="s">
        <v>6386</v>
      </c>
    </row>
    <row r="7231" spans="1:4" x14ac:dyDescent="0.25">
      <c r="A7231" s="2">
        <v>44312.570138888892</v>
      </c>
      <c r="B7231" t="s">
        <v>174</v>
      </c>
      <c r="C7231" t="s">
        <v>8978</v>
      </c>
    </row>
    <row r="7232" spans="1:4" x14ac:dyDescent="0.25">
      <c r="A7232" s="2">
        <v>44312.570138888892</v>
      </c>
      <c r="B7232" t="s">
        <v>178</v>
      </c>
      <c r="C7232" t="s">
        <v>1538</v>
      </c>
    </row>
    <row r="7233" spans="1:4" x14ac:dyDescent="0.25">
      <c r="A7233" s="2">
        <v>44312.570138888892</v>
      </c>
      <c r="B7233" t="s">
        <v>178</v>
      </c>
      <c r="C7233" t="s">
        <v>1538</v>
      </c>
    </row>
    <row r="7234" spans="1:4" x14ac:dyDescent="0.25">
      <c r="A7234" s="2">
        <v>44312.570138888892</v>
      </c>
      <c r="B7234" t="s">
        <v>183</v>
      </c>
      <c r="D7234" t="s">
        <v>1897</v>
      </c>
    </row>
    <row r="7235" spans="1:4" x14ac:dyDescent="0.25">
      <c r="A7235" s="2">
        <v>44312.570138888892</v>
      </c>
      <c r="B7235" t="s">
        <v>174</v>
      </c>
      <c r="D7235" t="s">
        <v>1157</v>
      </c>
    </row>
    <row r="7236" spans="1:4" x14ac:dyDescent="0.25">
      <c r="A7236" s="2">
        <v>44312.570138888892</v>
      </c>
      <c r="B7236" t="s">
        <v>174</v>
      </c>
      <c r="D7236" t="s">
        <v>846</v>
      </c>
    </row>
    <row r="7237" spans="1:4" x14ac:dyDescent="0.25">
      <c r="A7237" s="2">
        <v>44312.570138888892</v>
      </c>
      <c r="B7237" t="s">
        <v>174</v>
      </c>
      <c r="D7237" t="s">
        <v>908</v>
      </c>
    </row>
    <row r="7238" spans="1:4" x14ac:dyDescent="0.25">
      <c r="A7238" s="2">
        <v>44312.570138888892</v>
      </c>
      <c r="B7238" t="s">
        <v>174</v>
      </c>
      <c r="D7238" t="s">
        <v>848</v>
      </c>
    </row>
    <row r="7239" spans="1:4" x14ac:dyDescent="0.25">
      <c r="A7239" s="2">
        <v>44312.570138888892</v>
      </c>
      <c r="B7239" t="s">
        <v>178</v>
      </c>
      <c r="D7239" t="s">
        <v>1857</v>
      </c>
    </row>
    <row r="7240" spans="1:4" x14ac:dyDescent="0.25">
      <c r="A7240" s="2">
        <v>44312.570138888892</v>
      </c>
      <c r="B7240" t="s">
        <v>178</v>
      </c>
      <c r="D7240" t="s">
        <v>961</v>
      </c>
    </row>
    <row r="7241" spans="1:4" x14ac:dyDescent="0.25">
      <c r="A7241" s="2">
        <v>44312.570833333331</v>
      </c>
      <c r="B7241" t="s">
        <v>183</v>
      </c>
      <c r="C7241" t="s">
        <v>7868</v>
      </c>
    </row>
    <row r="7242" spans="1:4" x14ac:dyDescent="0.25">
      <c r="A7242" s="2">
        <v>44312.570833333331</v>
      </c>
      <c r="B7242" t="s">
        <v>178</v>
      </c>
      <c r="C7242" t="s">
        <v>6386</v>
      </c>
    </row>
    <row r="7243" spans="1:4" x14ac:dyDescent="0.25">
      <c r="A7243" s="2">
        <v>44312.570833333331</v>
      </c>
      <c r="B7243" t="s">
        <v>178</v>
      </c>
      <c r="C7243" t="s">
        <v>6386</v>
      </c>
    </row>
    <row r="7244" spans="1:4" x14ac:dyDescent="0.25">
      <c r="A7244" s="2">
        <v>44312.570833333331</v>
      </c>
      <c r="B7244" t="s">
        <v>174</v>
      </c>
      <c r="C7244" t="s">
        <v>8979</v>
      </c>
    </row>
    <row r="7245" spans="1:4" x14ac:dyDescent="0.25">
      <c r="A7245" s="2">
        <v>44312.570833333331</v>
      </c>
      <c r="B7245" t="s">
        <v>174</v>
      </c>
      <c r="C7245" t="s">
        <v>1538</v>
      </c>
    </row>
    <row r="7246" spans="1:4" x14ac:dyDescent="0.25">
      <c r="A7246" s="2">
        <v>44312.570833333331</v>
      </c>
      <c r="B7246" t="s">
        <v>174</v>
      </c>
      <c r="C7246" t="s">
        <v>6386</v>
      </c>
    </row>
    <row r="7247" spans="1:4" x14ac:dyDescent="0.25">
      <c r="A7247" s="2">
        <v>44312.570833333331</v>
      </c>
      <c r="B7247" t="s">
        <v>178</v>
      </c>
      <c r="C7247" t="s">
        <v>9051</v>
      </c>
    </row>
    <row r="7248" spans="1:4" x14ac:dyDescent="0.25">
      <c r="A7248" s="2">
        <v>44312.570833333331</v>
      </c>
      <c r="B7248" t="s">
        <v>164</v>
      </c>
      <c r="C7248" t="s">
        <v>6396</v>
      </c>
    </row>
    <row r="7249" spans="1:4" x14ac:dyDescent="0.25">
      <c r="A7249" s="2">
        <v>44312.570833333331</v>
      </c>
      <c r="B7249" t="s">
        <v>164</v>
      </c>
      <c r="C7249" t="s">
        <v>194</v>
      </c>
    </row>
    <row r="7250" spans="1:4" x14ac:dyDescent="0.25">
      <c r="A7250" s="2">
        <v>44312.570833333331</v>
      </c>
      <c r="B7250" t="s">
        <v>191</v>
      </c>
      <c r="C7250" t="s">
        <v>9915</v>
      </c>
    </row>
    <row r="7251" spans="1:4" x14ac:dyDescent="0.25">
      <c r="A7251" s="2">
        <v>44312.570833333331</v>
      </c>
      <c r="B7251" t="s">
        <v>183</v>
      </c>
      <c r="D7251" t="s">
        <v>1896</v>
      </c>
    </row>
    <row r="7252" spans="1:4" x14ac:dyDescent="0.25">
      <c r="A7252" s="2">
        <v>44312.570833333331</v>
      </c>
      <c r="B7252" t="s">
        <v>178</v>
      </c>
      <c r="D7252" t="s">
        <v>1857</v>
      </c>
    </row>
    <row r="7253" spans="1:4" x14ac:dyDescent="0.25">
      <c r="A7253" s="2">
        <v>44312.570833333331</v>
      </c>
      <c r="B7253" t="s">
        <v>178</v>
      </c>
      <c r="D7253" t="s">
        <v>1848</v>
      </c>
    </row>
    <row r="7254" spans="1:4" x14ac:dyDescent="0.25">
      <c r="A7254" s="2">
        <v>44312.570833333331</v>
      </c>
      <c r="B7254" t="s">
        <v>174</v>
      </c>
      <c r="D7254" t="s">
        <v>909</v>
      </c>
    </row>
    <row r="7255" spans="1:4" x14ac:dyDescent="0.25">
      <c r="A7255" s="2">
        <v>44312.570833333331</v>
      </c>
      <c r="B7255" t="s">
        <v>174</v>
      </c>
      <c r="D7255" t="s">
        <v>842</v>
      </c>
    </row>
    <row r="7256" spans="1:4" x14ac:dyDescent="0.25">
      <c r="A7256" s="2">
        <v>44312.570833333331</v>
      </c>
      <c r="B7256" t="s">
        <v>174</v>
      </c>
      <c r="D7256" t="s">
        <v>868</v>
      </c>
    </row>
    <row r="7257" spans="1:4" x14ac:dyDescent="0.25">
      <c r="A7257" s="2">
        <v>44312.570833333331</v>
      </c>
      <c r="B7257" t="s">
        <v>178</v>
      </c>
      <c r="D7257" t="s">
        <v>1849</v>
      </c>
    </row>
    <row r="7258" spans="1:4" x14ac:dyDescent="0.25">
      <c r="A7258" s="2">
        <v>44312.570833333331</v>
      </c>
      <c r="B7258" t="s">
        <v>164</v>
      </c>
      <c r="D7258" t="s">
        <v>1860</v>
      </c>
    </row>
    <row r="7259" spans="1:4" x14ac:dyDescent="0.25">
      <c r="A7259" s="2">
        <v>44312.570833333331</v>
      </c>
      <c r="B7259" t="s">
        <v>164</v>
      </c>
      <c r="D7259" t="s">
        <v>961</v>
      </c>
    </row>
    <row r="7260" spans="1:4" x14ac:dyDescent="0.25">
      <c r="A7260" s="2">
        <v>44312.570833333331</v>
      </c>
      <c r="B7260" t="s">
        <v>191</v>
      </c>
      <c r="D7260" t="s">
        <v>1849</v>
      </c>
    </row>
    <row r="7261" spans="1:4" x14ac:dyDescent="0.25">
      <c r="A7261" s="2">
        <v>44312.571527777778</v>
      </c>
      <c r="B7261" t="s">
        <v>183</v>
      </c>
      <c r="C7261" t="s">
        <v>7390</v>
      </c>
    </row>
    <row r="7262" spans="1:4" x14ac:dyDescent="0.25">
      <c r="A7262" s="2">
        <v>44312.571527777778</v>
      </c>
      <c r="B7262" t="s">
        <v>183</v>
      </c>
      <c r="C7262" t="s">
        <v>7391</v>
      </c>
    </row>
    <row r="7263" spans="1:4" x14ac:dyDescent="0.25">
      <c r="A7263" s="2">
        <v>44312.571527777778</v>
      </c>
      <c r="B7263" t="s">
        <v>183</v>
      </c>
      <c r="C7263" t="s">
        <v>7869</v>
      </c>
    </row>
    <row r="7264" spans="1:4" x14ac:dyDescent="0.25">
      <c r="A7264" s="2">
        <v>44312.571527777778</v>
      </c>
      <c r="B7264" t="s">
        <v>174</v>
      </c>
      <c r="C7264" t="s">
        <v>8980</v>
      </c>
    </row>
    <row r="7265" spans="1:4" x14ac:dyDescent="0.25">
      <c r="A7265" s="2">
        <v>44312.571527777778</v>
      </c>
      <c r="B7265" t="s">
        <v>178</v>
      </c>
      <c r="C7265" t="s">
        <v>1538</v>
      </c>
    </row>
    <row r="7266" spans="1:4" x14ac:dyDescent="0.25">
      <c r="A7266" s="2">
        <v>44312.571527777778</v>
      </c>
      <c r="B7266" t="s">
        <v>178</v>
      </c>
      <c r="C7266" t="s">
        <v>12</v>
      </c>
    </row>
    <row r="7267" spans="1:4" x14ac:dyDescent="0.25">
      <c r="A7267" s="2">
        <v>44312.571527777778</v>
      </c>
      <c r="B7267" t="s">
        <v>164</v>
      </c>
      <c r="C7267" t="s">
        <v>9557</v>
      </c>
    </row>
    <row r="7268" spans="1:4" x14ac:dyDescent="0.25">
      <c r="A7268" s="2">
        <v>44312.571527777778</v>
      </c>
      <c r="B7268" t="s">
        <v>191</v>
      </c>
      <c r="C7268" t="s">
        <v>6396</v>
      </c>
    </row>
    <row r="7269" spans="1:4" x14ac:dyDescent="0.25">
      <c r="A7269" s="2">
        <v>44312.571527777778</v>
      </c>
      <c r="B7269" t="s">
        <v>174</v>
      </c>
      <c r="C7269" t="s">
        <v>6386</v>
      </c>
    </row>
    <row r="7270" spans="1:4" x14ac:dyDescent="0.25">
      <c r="A7270" s="2">
        <v>44312.571527777778</v>
      </c>
      <c r="B7270" t="s">
        <v>183</v>
      </c>
      <c r="D7270" t="s">
        <v>1855</v>
      </c>
    </row>
    <row r="7271" spans="1:4" x14ac:dyDescent="0.25">
      <c r="A7271" s="2">
        <v>44312.571527777778</v>
      </c>
      <c r="B7271" t="s">
        <v>183</v>
      </c>
      <c r="D7271" t="s">
        <v>1853</v>
      </c>
    </row>
    <row r="7272" spans="1:4" x14ac:dyDescent="0.25">
      <c r="A7272" s="2">
        <v>44312.571527777778</v>
      </c>
      <c r="B7272" t="s">
        <v>183</v>
      </c>
      <c r="D7272" t="s">
        <v>1849</v>
      </c>
    </row>
    <row r="7273" spans="1:4" x14ac:dyDescent="0.25">
      <c r="A7273" s="2">
        <v>44312.571527777778</v>
      </c>
      <c r="B7273" t="s">
        <v>174</v>
      </c>
      <c r="D7273" t="s">
        <v>1853</v>
      </c>
    </row>
    <row r="7274" spans="1:4" x14ac:dyDescent="0.25">
      <c r="A7274" s="2">
        <v>44312.571527777778</v>
      </c>
      <c r="B7274" t="s">
        <v>178</v>
      </c>
      <c r="D7274" t="s">
        <v>832</v>
      </c>
    </row>
    <row r="7275" spans="1:4" x14ac:dyDescent="0.25">
      <c r="A7275" s="2">
        <v>44312.571527777778</v>
      </c>
      <c r="B7275" t="s">
        <v>178</v>
      </c>
      <c r="D7275" t="s">
        <v>1858</v>
      </c>
    </row>
    <row r="7276" spans="1:4" x14ac:dyDescent="0.25">
      <c r="A7276" s="2">
        <v>44312.571527777778</v>
      </c>
      <c r="B7276" t="s">
        <v>164</v>
      </c>
      <c r="D7276" t="s">
        <v>1849</v>
      </c>
    </row>
    <row r="7277" spans="1:4" x14ac:dyDescent="0.25">
      <c r="A7277" s="2">
        <v>44312.571527777778</v>
      </c>
      <c r="B7277" t="s">
        <v>191</v>
      </c>
      <c r="D7277" t="s">
        <v>1850</v>
      </c>
    </row>
    <row r="7278" spans="1:4" x14ac:dyDescent="0.25">
      <c r="A7278" s="2">
        <v>44312.571527777778</v>
      </c>
      <c r="B7278" t="s">
        <v>174</v>
      </c>
      <c r="D7278" t="s">
        <v>1887</v>
      </c>
    </row>
    <row r="7279" spans="1:4" x14ac:dyDescent="0.25">
      <c r="A7279" s="2">
        <v>44312.572222222225</v>
      </c>
      <c r="B7279" t="s">
        <v>174</v>
      </c>
      <c r="C7279" t="s">
        <v>6386</v>
      </c>
    </row>
    <row r="7280" spans="1:4" x14ac:dyDescent="0.25">
      <c r="A7280" s="2">
        <v>44312.572222222225</v>
      </c>
      <c r="B7280" t="s">
        <v>174</v>
      </c>
      <c r="C7280" t="s">
        <v>6386</v>
      </c>
    </row>
    <row r="7281" spans="1:4" x14ac:dyDescent="0.25">
      <c r="A7281" s="2">
        <v>44312.572222222225</v>
      </c>
      <c r="B7281" t="s">
        <v>174</v>
      </c>
      <c r="C7281" t="s">
        <v>7066</v>
      </c>
    </row>
    <row r="7282" spans="1:4" x14ac:dyDescent="0.25">
      <c r="A7282" s="2">
        <v>44312.572222222225</v>
      </c>
      <c r="B7282" t="s">
        <v>174</v>
      </c>
      <c r="C7282" t="s">
        <v>6386</v>
      </c>
    </row>
    <row r="7283" spans="1:4" x14ac:dyDescent="0.25">
      <c r="A7283" s="2">
        <v>44312.572222222225</v>
      </c>
      <c r="B7283" t="s">
        <v>162</v>
      </c>
      <c r="C7283" t="s">
        <v>7093</v>
      </c>
    </row>
    <row r="7284" spans="1:4" x14ac:dyDescent="0.25">
      <c r="A7284" s="2">
        <v>44312.572222222225</v>
      </c>
      <c r="B7284" t="s">
        <v>162</v>
      </c>
      <c r="C7284" t="s">
        <v>6396</v>
      </c>
    </row>
    <row r="7285" spans="1:4" x14ac:dyDescent="0.25">
      <c r="A7285" s="2">
        <v>44312.572222222225</v>
      </c>
      <c r="B7285" t="s">
        <v>162</v>
      </c>
      <c r="C7285" t="s">
        <v>7094</v>
      </c>
    </row>
    <row r="7286" spans="1:4" x14ac:dyDescent="0.25">
      <c r="A7286" s="2">
        <v>44312.572222222225</v>
      </c>
      <c r="B7286" t="s">
        <v>164</v>
      </c>
      <c r="C7286" t="s">
        <v>6396</v>
      </c>
    </row>
    <row r="7287" spans="1:4" x14ac:dyDescent="0.25">
      <c r="A7287" s="2">
        <v>44312.572222222225</v>
      </c>
      <c r="B7287" t="s">
        <v>164</v>
      </c>
      <c r="C7287" t="s">
        <v>9558</v>
      </c>
    </row>
    <row r="7288" spans="1:4" x14ac:dyDescent="0.25">
      <c r="A7288" s="2">
        <v>44312.572222222225</v>
      </c>
      <c r="B7288" t="s">
        <v>191</v>
      </c>
      <c r="C7288" t="s">
        <v>9916</v>
      </c>
    </row>
    <row r="7289" spans="1:4" x14ac:dyDescent="0.25">
      <c r="A7289" s="2">
        <v>44312.572222222225</v>
      </c>
      <c r="B7289" t="s">
        <v>174</v>
      </c>
      <c r="C7289" t="s">
        <v>10057</v>
      </c>
    </row>
    <row r="7290" spans="1:4" x14ac:dyDescent="0.25">
      <c r="A7290" s="2">
        <v>44312.572222222225</v>
      </c>
      <c r="B7290" t="s">
        <v>174</v>
      </c>
      <c r="C7290" t="s">
        <v>10058</v>
      </c>
    </row>
    <row r="7291" spans="1:4" x14ac:dyDescent="0.25">
      <c r="A7291" s="2">
        <v>44312.572222222225</v>
      </c>
      <c r="B7291" t="s">
        <v>174</v>
      </c>
      <c r="C7291" t="s">
        <v>10059</v>
      </c>
    </row>
    <row r="7292" spans="1:4" x14ac:dyDescent="0.25">
      <c r="A7292" s="2">
        <v>44312.572222222225</v>
      </c>
      <c r="B7292" t="s">
        <v>174</v>
      </c>
      <c r="D7292" t="s">
        <v>1856</v>
      </c>
    </row>
    <row r="7293" spans="1:4" x14ac:dyDescent="0.25">
      <c r="A7293" s="2">
        <v>44312.572222222225</v>
      </c>
      <c r="B7293" t="s">
        <v>174</v>
      </c>
      <c r="D7293" t="s">
        <v>1848</v>
      </c>
    </row>
    <row r="7294" spans="1:4" x14ac:dyDescent="0.25">
      <c r="A7294" s="2">
        <v>44312.572222222225</v>
      </c>
      <c r="B7294" t="s">
        <v>174</v>
      </c>
      <c r="D7294" t="s">
        <v>1849</v>
      </c>
    </row>
    <row r="7295" spans="1:4" x14ac:dyDescent="0.25">
      <c r="A7295" s="2">
        <v>44312.572222222225</v>
      </c>
      <c r="B7295" t="s">
        <v>174</v>
      </c>
      <c r="D7295" t="s">
        <v>1850</v>
      </c>
    </row>
    <row r="7296" spans="1:4" x14ac:dyDescent="0.25">
      <c r="A7296" s="2">
        <v>44312.572222222225</v>
      </c>
      <c r="B7296" t="s">
        <v>162</v>
      </c>
      <c r="D7296" t="s">
        <v>1847</v>
      </c>
    </row>
    <row r="7297" spans="1:4" x14ac:dyDescent="0.25">
      <c r="A7297" s="2">
        <v>44312.572222222225</v>
      </c>
      <c r="B7297" t="s">
        <v>162</v>
      </c>
      <c r="D7297" t="s">
        <v>1848</v>
      </c>
    </row>
    <row r="7298" spans="1:4" x14ac:dyDescent="0.25">
      <c r="A7298" s="2">
        <v>44312.572222222225</v>
      </c>
      <c r="B7298" t="s">
        <v>162</v>
      </c>
      <c r="D7298" t="s">
        <v>1849</v>
      </c>
    </row>
    <row r="7299" spans="1:4" x14ac:dyDescent="0.25">
      <c r="A7299" s="2">
        <v>44312.572222222225</v>
      </c>
      <c r="B7299" t="s">
        <v>164</v>
      </c>
      <c r="D7299" t="s">
        <v>1850</v>
      </c>
    </row>
    <row r="7300" spans="1:4" x14ac:dyDescent="0.25">
      <c r="A7300" s="2">
        <v>44312.572222222225</v>
      </c>
      <c r="B7300" t="s">
        <v>164</v>
      </c>
      <c r="D7300" t="s">
        <v>1888</v>
      </c>
    </row>
    <row r="7301" spans="1:4" x14ac:dyDescent="0.25">
      <c r="A7301" s="2">
        <v>44312.572222222225</v>
      </c>
      <c r="B7301" t="s">
        <v>191</v>
      </c>
      <c r="D7301" t="s">
        <v>1888</v>
      </c>
    </row>
    <row r="7302" spans="1:4" x14ac:dyDescent="0.25">
      <c r="A7302" s="2">
        <v>44312.572222222225</v>
      </c>
      <c r="B7302" t="s">
        <v>174</v>
      </c>
      <c r="D7302" t="s">
        <v>1855</v>
      </c>
    </row>
    <row r="7303" spans="1:4" x14ac:dyDescent="0.25">
      <c r="A7303" s="2">
        <v>44312.572222222225</v>
      </c>
      <c r="B7303" t="s">
        <v>174</v>
      </c>
      <c r="D7303" t="s">
        <v>850</v>
      </c>
    </row>
    <row r="7304" spans="1:4" x14ac:dyDescent="0.25">
      <c r="A7304" s="2">
        <v>44312.572222222225</v>
      </c>
      <c r="B7304" t="s">
        <v>174</v>
      </c>
      <c r="D7304" t="s">
        <v>960</v>
      </c>
    </row>
    <row r="7305" spans="1:4" x14ac:dyDescent="0.25">
      <c r="A7305" s="2">
        <v>44312.572916666664</v>
      </c>
      <c r="B7305" t="s">
        <v>162</v>
      </c>
      <c r="C7305" t="s">
        <v>7095</v>
      </c>
    </row>
    <row r="7306" spans="1:4" x14ac:dyDescent="0.25">
      <c r="A7306" s="2">
        <v>44312.572916666664</v>
      </c>
      <c r="B7306" t="s">
        <v>164</v>
      </c>
      <c r="C7306" t="s">
        <v>6396</v>
      </c>
    </row>
    <row r="7307" spans="1:4" x14ac:dyDescent="0.25">
      <c r="A7307" s="2">
        <v>44312.572916666664</v>
      </c>
      <c r="B7307" t="s">
        <v>164</v>
      </c>
      <c r="C7307" t="s">
        <v>9559</v>
      </c>
    </row>
    <row r="7308" spans="1:4" x14ac:dyDescent="0.25">
      <c r="A7308" s="2">
        <v>44312.572916666664</v>
      </c>
      <c r="B7308" t="s">
        <v>164</v>
      </c>
      <c r="C7308" t="s">
        <v>6396</v>
      </c>
    </row>
    <row r="7309" spans="1:4" x14ac:dyDescent="0.25">
      <c r="A7309" s="2">
        <v>44312.572916666664</v>
      </c>
      <c r="B7309" t="s">
        <v>1095</v>
      </c>
      <c r="C7309" t="s">
        <v>6386</v>
      </c>
    </row>
    <row r="7310" spans="1:4" x14ac:dyDescent="0.25">
      <c r="A7310" s="2">
        <v>44312.572916666664</v>
      </c>
      <c r="B7310" t="s">
        <v>1095</v>
      </c>
      <c r="C7310" t="s">
        <v>6386</v>
      </c>
    </row>
    <row r="7311" spans="1:4" x14ac:dyDescent="0.25">
      <c r="A7311" s="2">
        <v>44312.572916666664</v>
      </c>
      <c r="B7311" t="s">
        <v>1095</v>
      </c>
      <c r="C7311" t="s">
        <v>10105</v>
      </c>
    </row>
    <row r="7312" spans="1:4" x14ac:dyDescent="0.25">
      <c r="A7312" s="2">
        <v>44312.572916666664</v>
      </c>
      <c r="B7312" t="s">
        <v>162</v>
      </c>
      <c r="D7312" t="s">
        <v>1881</v>
      </c>
    </row>
    <row r="7313" spans="1:4" x14ac:dyDescent="0.25">
      <c r="A7313" s="2">
        <v>44312.572916666664</v>
      </c>
      <c r="B7313" t="s">
        <v>164</v>
      </c>
      <c r="D7313" t="s">
        <v>1852</v>
      </c>
    </row>
    <row r="7314" spans="1:4" x14ac:dyDescent="0.25">
      <c r="A7314" s="2">
        <v>44312.572916666664</v>
      </c>
      <c r="B7314" t="s">
        <v>164</v>
      </c>
      <c r="D7314" t="s">
        <v>850</v>
      </c>
    </row>
    <row r="7315" spans="1:4" x14ac:dyDescent="0.25">
      <c r="A7315" s="2">
        <v>44312.572916666664</v>
      </c>
      <c r="B7315" t="s">
        <v>164</v>
      </c>
      <c r="D7315" t="s">
        <v>922</v>
      </c>
    </row>
    <row r="7316" spans="1:4" x14ac:dyDescent="0.25">
      <c r="A7316" s="2">
        <v>44312.572916666664</v>
      </c>
      <c r="B7316" t="s">
        <v>1095</v>
      </c>
      <c r="D7316" t="s">
        <v>1940</v>
      </c>
    </row>
    <row r="7317" spans="1:4" x14ac:dyDescent="0.25">
      <c r="A7317" s="2">
        <v>44312.572916666664</v>
      </c>
      <c r="B7317" t="s">
        <v>1095</v>
      </c>
      <c r="D7317" t="s">
        <v>1848</v>
      </c>
    </row>
    <row r="7318" spans="1:4" x14ac:dyDescent="0.25">
      <c r="A7318" s="2">
        <v>44312.572916666664</v>
      </c>
      <c r="B7318" t="s">
        <v>1095</v>
      </c>
      <c r="D7318" t="s">
        <v>1849</v>
      </c>
    </row>
    <row r="7319" spans="1:4" x14ac:dyDescent="0.25">
      <c r="A7319" s="2">
        <v>44312.573611111111</v>
      </c>
      <c r="B7319" t="s">
        <v>162</v>
      </c>
      <c r="C7319" t="s">
        <v>7096</v>
      </c>
    </row>
    <row r="7320" spans="1:4" x14ac:dyDescent="0.25">
      <c r="A7320" s="2">
        <v>44312.573611111111</v>
      </c>
      <c r="B7320" t="s">
        <v>162</v>
      </c>
      <c r="C7320" t="s">
        <v>7097</v>
      </c>
    </row>
    <row r="7321" spans="1:4" x14ac:dyDescent="0.25">
      <c r="A7321" s="2">
        <v>44312.573611111111</v>
      </c>
      <c r="B7321" t="s">
        <v>162</v>
      </c>
      <c r="C7321" t="s">
        <v>7098</v>
      </c>
    </row>
    <row r="7322" spans="1:4" x14ac:dyDescent="0.25">
      <c r="A7322" s="2">
        <v>44312.573611111111</v>
      </c>
      <c r="B7322" t="s">
        <v>1095</v>
      </c>
      <c r="C7322" t="s">
        <v>6386</v>
      </c>
    </row>
    <row r="7323" spans="1:4" x14ac:dyDescent="0.25">
      <c r="A7323" s="2">
        <v>44312.573611111111</v>
      </c>
      <c r="B7323" t="s">
        <v>162</v>
      </c>
      <c r="D7323" t="s">
        <v>846</v>
      </c>
    </row>
    <row r="7324" spans="1:4" x14ac:dyDescent="0.25">
      <c r="A7324" s="2">
        <v>44312.573611111111</v>
      </c>
      <c r="B7324" t="s">
        <v>162</v>
      </c>
      <c r="D7324" t="s">
        <v>885</v>
      </c>
    </row>
    <row r="7325" spans="1:4" x14ac:dyDescent="0.25">
      <c r="A7325" s="2">
        <v>44312.573611111111</v>
      </c>
      <c r="B7325" t="s">
        <v>162</v>
      </c>
      <c r="D7325" t="s">
        <v>1853</v>
      </c>
    </row>
    <row r="7326" spans="1:4" x14ac:dyDescent="0.25">
      <c r="A7326" s="2">
        <v>44312.573611111111</v>
      </c>
      <c r="B7326" t="s">
        <v>1095</v>
      </c>
      <c r="D7326" t="s">
        <v>1850</v>
      </c>
    </row>
    <row r="7327" spans="1:4" x14ac:dyDescent="0.25">
      <c r="A7327" s="2">
        <v>44312.574305555558</v>
      </c>
      <c r="B7327" t="s">
        <v>174</v>
      </c>
      <c r="C7327" t="s">
        <v>7067</v>
      </c>
    </row>
    <row r="7328" spans="1:4" x14ac:dyDescent="0.25">
      <c r="A7328" s="2">
        <v>44312.574305555558</v>
      </c>
      <c r="B7328" t="s">
        <v>162</v>
      </c>
      <c r="C7328" t="s">
        <v>7099</v>
      </c>
    </row>
    <row r="7329" spans="1:4" x14ac:dyDescent="0.25">
      <c r="A7329" s="2">
        <v>44312.574305555558</v>
      </c>
      <c r="B7329" t="s">
        <v>164</v>
      </c>
      <c r="C7329" t="s">
        <v>9560</v>
      </c>
    </row>
    <row r="7330" spans="1:4" x14ac:dyDescent="0.25">
      <c r="A7330" s="2">
        <v>44312.574305555558</v>
      </c>
      <c r="B7330" t="s">
        <v>164</v>
      </c>
      <c r="C7330" t="s">
        <v>194</v>
      </c>
    </row>
    <row r="7331" spans="1:4" x14ac:dyDescent="0.25">
      <c r="A7331" s="2">
        <v>44312.574305555558</v>
      </c>
      <c r="B7331" t="s">
        <v>168</v>
      </c>
      <c r="C7331" t="s">
        <v>7045</v>
      </c>
    </row>
    <row r="7332" spans="1:4" x14ac:dyDescent="0.25">
      <c r="A7332" s="2">
        <v>44312.574305555558</v>
      </c>
      <c r="B7332" t="s">
        <v>168</v>
      </c>
      <c r="C7332" t="s">
        <v>6386</v>
      </c>
    </row>
    <row r="7333" spans="1:4" x14ac:dyDescent="0.25">
      <c r="A7333" s="2">
        <v>44312.574305555558</v>
      </c>
      <c r="B7333" t="s">
        <v>174</v>
      </c>
      <c r="D7333" t="s">
        <v>1887</v>
      </c>
    </row>
    <row r="7334" spans="1:4" x14ac:dyDescent="0.25">
      <c r="A7334" s="2">
        <v>44312.574305555558</v>
      </c>
      <c r="B7334" t="s">
        <v>162</v>
      </c>
      <c r="D7334" t="s">
        <v>1049</v>
      </c>
    </row>
    <row r="7335" spans="1:4" x14ac:dyDescent="0.25">
      <c r="A7335" s="2">
        <v>44312.574305555558</v>
      </c>
      <c r="B7335" t="s">
        <v>164</v>
      </c>
      <c r="D7335" t="s">
        <v>899</v>
      </c>
    </row>
    <row r="7336" spans="1:4" x14ac:dyDescent="0.25">
      <c r="A7336" s="2">
        <v>44312.574305555558</v>
      </c>
      <c r="B7336" t="s">
        <v>164</v>
      </c>
      <c r="D7336" t="s">
        <v>855</v>
      </c>
    </row>
    <row r="7337" spans="1:4" x14ac:dyDescent="0.25">
      <c r="A7337" s="2">
        <v>44312.574305555558</v>
      </c>
      <c r="B7337" t="s">
        <v>168</v>
      </c>
      <c r="D7337" t="s">
        <v>1937</v>
      </c>
    </row>
    <row r="7338" spans="1:4" x14ac:dyDescent="0.25">
      <c r="A7338" s="2">
        <v>44312.574305555558</v>
      </c>
      <c r="B7338" t="s">
        <v>168</v>
      </c>
      <c r="D7338" t="s">
        <v>1852</v>
      </c>
    </row>
    <row r="7339" spans="1:4" x14ac:dyDescent="0.25">
      <c r="A7339" s="2">
        <v>44315.319444444445</v>
      </c>
      <c r="B7339" t="s">
        <v>182</v>
      </c>
      <c r="C7339" t="s">
        <v>10202</v>
      </c>
    </row>
    <row r="7340" spans="1:4" x14ac:dyDescent="0.25">
      <c r="A7340" s="2">
        <v>44315.319444444445</v>
      </c>
      <c r="B7340" t="s">
        <v>182</v>
      </c>
      <c r="D7340" t="s">
        <v>1944</v>
      </c>
    </row>
    <row r="7341" spans="1:4" x14ac:dyDescent="0.25">
      <c r="A7341" s="2">
        <v>44315.320138888892</v>
      </c>
      <c r="B7341" t="s">
        <v>182</v>
      </c>
      <c r="C7341" t="s">
        <v>10203</v>
      </c>
    </row>
    <row r="7342" spans="1:4" x14ac:dyDescent="0.25">
      <c r="A7342" s="2">
        <v>44315.320138888892</v>
      </c>
      <c r="B7342" t="s">
        <v>182</v>
      </c>
      <c r="D7342" t="s">
        <v>1849</v>
      </c>
    </row>
    <row r="7343" spans="1:4" x14ac:dyDescent="0.25">
      <c r="A7343" s="2">
        <v>44315.320833333331</v>
      </c>
      <c r="B7343" t="s">
        <v>182</v>
      </c>
      <c r="C7343" t="s">
        <v>10204</v>
      </c>
    </row>
    <row r="7344" spans="1:4" x14ac:dyDescent="0.25">
      <c r="A7344" s="2">
        <v>44315.320833333331</v>
      </c>
      <c r="B7344" t="s">
        <v>182</v>
      </c>
      <c r="C7344" t="s">
        <v>7508</v>
      </c>
    </row>
    <row r="7345" spans="1:4" x14ac:dyDescent="0.25">
      <c r="A7345" s="2">
        <v>44315.320833333331</v>
      </c>
      <c r="B7345" t="s">
        <v>182</v>
      </c>
      <c r="D7345" t="s">
        <v>1858</v>
      </c>
    </row>
    <row r="7346" spans="1:4" x14ac:dyDescent="0.25">
      <c r="A7346" s="2">
        <v>44315.320833333331</v>
      </c>
      <c r="B7346" t="s">
        <v>182</v>
      </c>
      <c r="D7346" t="s">
        <v>1902</v>
      </c>
    </row>
    <row r="7347" spans="1:4" x14ac:dyDescent="0.25">
      <c r="A7347" s="2">
        <v>44315.686111111114</v>
      </c>
      <c r="B7347" t="s">
        <v>966</v>
      </c>
      <c r="C7347" t="s">
        <v>535</v>
      </c>
    </row>
    <row r="7348" spans="1:4" x14ac:dyDescent="0.25">
      <c r="A7348" s="2">
        <v>44315.686111111114</v>
      </c>
      <c r="B7348" t="s">
        <v>966</v>
      </c>
      <c r="D7348" t="s">
        <v>1901</v>
      </c>
    </row>
    <row r="7349" spans="1:4" x14ac:dyDescent="0.25">
      <c r="A7349" s="2">
        <v>44315.6875</v>
      </c>
      <c r="B7349" t="s">
        <v>851</v>
      </c>
      <c r="C7349" t="s">
        <v>8802</v>
      </c>
    </row>
    <row r="7350" spans="1:4" x14ac:dyDescent="0.25">
      <c r="A7350" s="2">
        <v>44315.6875</v>
      </c>
      <c r="B7350" t="s">
        <v>851</v>
      </c>
      <c r="D7350" t="s">
        <v>1930</v>
      </c>
    </row>
    <row r="7351" spans="1:4" x14ac:dyDescent="0.25">
      <c r="A7351" s="2">
        <v>44315.688194444447</v>
      </c>
      <c r="B7351" t="s">
        <v>851</v>
      </c>
      <c r="C7351" t="s">
        <v>8803</v>
      </c>
    </row>
    <row r="7352" spans="1:4" x14ac:dyDescent="0.25">
      <c r="A7352" s="2">
        <v>44315.688194444447</v>
      </c>
      <c r="B7352" t="s">
        <v>184</v>
      </c>
      <c r="C7352" t="s">
        <v>6396</v>
      </c>
    </row>
    <row r="7353" spans="1:4" x14ac:dyDescent="0.25">
      <c r="A7353" s="2">
        <v>44315.688194444447</v>
      </c>
      <c r="B7353" t="s">
        <v>165</v>
      </c>
      <c r="C7353" t="s">
        <v>10106</v>
      </c>
    </row>
    <row r="7354" spans="1:4" x14ac:dyDescent="0.25">
      <c r="A7354" s="2">
        <v>44315.688194444447</v>
      </c>
      <c r="B7354" t="s">
        <v>183</v>
      </c>
      <c r="C7354" t="s">
        <v>10208</v>
      </c>
    </row>
    <row r="7355" spans="1:4" x14ac:dyDescent="0.25">
      <c r="A7355" s="2">
        <v>44315.688194444447</v>
      </c>
      <c r="B7355" t="s">
        <v>183</v>
      </c>
      <c r="C7355" t="s">
        <v>6386</v>
      </c>
    </row>
    <row r="7356" spans="1:4" x14ac:dyDescent="0.25">
      <c r="A7356" s="2">
        <v>44315.688194444447</v>
      </c>
      <c r="B7356" t="s">
        <v>851</v>
      </c>
      <c r="D7356" t="s">
        <v>1849</v>
      </c>
    </row>
    <row r="7357" spans="1:4" x14ac:dyDescent="0.25">
      <c r="A7357" s="2">
        <v>44315.688194444447</v>
      </c>
      <c r="B7357" t="s">
        <v>162</v>
      </c>
      <c r="D7357" t="s">
        <v>1847</v>
      </c>
    </row>
    <row r="7358" spans="1:4" x14ac:dyDescent="0.25">
      <c r="A7358" s="2">
        <v>44315.688194444447</v>
      </c>
      <c r="B7358" t="s">
        <v>184</v>
      </c>
      <c r="D7358" t="s">
        <v>1903</v>
      </c>
    </row>
    <row r="7359" spans="1:4" x14ac:dyDescent="0.25">
      <c r="A7359" s="2">
        <v>44315.688194444447</v>
      </c>
      <c r="B7359" t="s">
        <v>165</v>
      </c>
      <c r="D7359" t="s">
        <v>1866</v>
      </c>
    </row>
    <row r="7360" spans="1:4" x14ac:dyDescent="0.25">
      <c r="A7360" s="2">
        <v>44315.688194444447</v>
      </c>
      <c r="B7360" t="s">
        <v>183</v>
      </c>
      <c r="D7360" t="s">
        <v>1896</v>
      </c>
    </row>
    <row r="7361" spans="1:4" x14ac:dyDescent="0.25">
      <c r="A7361" s="2">
        <v>44315.688194444447</v>
      </c>
      <c r="B7361" t="s">
        <v>183</v>
      </c>
      <c r="D7361" t="s">
        <v>1848</v>
      </c>
    </row>
    <row r="7362" spans="1:4" x14ac:dyDescent="0.25">
      <c r="A7362" s="2">
        <v>44315.688888888886</v>
      </c>
      <c r="B7362" t="s">
        <v>168</v>
      </c>
      <c r="C7362" t="s">
        <v>7429</v>
      </c>
    </row>
    <row r="7363" spans="1:4" x14ac:dyDescent="0.25">
      <c r="A7363" s="2">
        <v>44315.688888888886</v>
      </c>
      <c r="B7363" t="s">
        <v>167</v>
      </c>
      <c r="C7363" t="s">
        <v>14</v>
      </c>
    </row>
    <row r="7364" spans="1:4" x14ac:dyDescent="0.25">
      <c r="A7364" s="2">
        <v>44315.688888888886</v>
      </c>
      <c r="B7364" t="s">
        <v>184</v>
      </c>
      <c r="C7364" t="s">
        <v>1249</v>
      </c>
    </row>
    <row r="7365" spans="1:4" x14ac:dyDescent="0.25">
      <c r="A7365" s="2">
        <v>44315.688888888886</v>
      </c>
      <c r="B7365" t="s">
        <v>851</v>
      </c>
      <c r="C7365" t="s">
        <v>8804</v>
      </c>
    </row>
    <row r="7366" spans="1:4" x14ac:dyDescent="0.25">
      <c r="A7366" s="2">
        <v>44315.688888888886</v>
      </c>
      <c r="B7366" t="s">
        <v>162</v>
      </c>
      <c r="C7366" t="s">
        <v>6443</v>
      </c>
    </row>
    <row r="7367" spans="1:4" x14ac:dyDescent="0.25">
      <c r="A7367" s="2">
        <v>44315.688888888886</v>
      </c>
      <c r="B7367" t="s">
        <v>184</v>
      </c>
      <c r="C7367" t="s">
        <v>6396</v>
      </c>
    </row>
    <row r="7368" spans="1:4" x14ac:dyDescent="0.25">
      <c r="A7368" s="2">
        <v>44315.688888888886</v>
      </c>
      <c r="B7368" t="s">
        <v>163</v>
      </c>
      <c r="C7368" t="s">
        <v>6386</v>
      </c>
    </row>
    <row r="7369" spans="1:4" x14ac:dyDescent="0.25">
      <c r="A7369" s="2">
        <v>44315.688888888886</v>
      </c>
      <c r="B7369" t="s">
        <v>163</v>
      </c>
      <c r="C7369" t="s">
        <v>6386</v>
      </c>
    </row>
    <row r="7370" spans="1:4" x14ac:dyDescent="0.25">
      <c r="A7370" s="2">
        <v>44315.688888888886</v>
      </c>
      <c r="B7370" t="s">
        <v>168</v>
      </c>
      <c r="C7370" t="s">
        <v>6396</v>
      </c>
    </row>
    <row r="7371" spans="1:4" x14ac:dyDescent="0.25">
      <c r="A7371" s="2">
        <v>44315.688888888886</v>
      </c>
      <c r="B7371" t="s">
        <v>165</v>
      </c>
      <c r="C7371" t="s">
        <v>6443</v>
      </c>
    </row>
    <row r="7372" spans="1:4" x14ac:dyDescent="0.25">
      <c r="A7372" s="2">
        <v>44315.688888888886</v>
      </c>
      <c r="B7372" t="s">
        <v>165</v>
      </c>
      <c r="C7372" t="s">
        <v>10107</v>
      </c>
    </row>
    <row r="7373" spans="1:4" x14ac:dyDescent="0.25">
      <c r="A7373" s="2">
        <v>44315.688888888886</v>
      </c>
      <c r="B7373" t="s">
        <v>168</v>
      </c>
      <c r="D7373" t="s">
        <v>1899</v>
      </c>
    </row>
    <row r="7374" spans="1:4" x14ac:dyDescent="0.25">
      <c r="A7374" s="2">
        <v>44315.688888888886</v>
      </c>
      <c r="B7374" t="s">
        <v>167</v>
      </c>
      <c r="D7374" t="s">
        <v>1849</v>
      </c>
    </row>
    <row r="7375" spans="1:4" x14ac:dyDescent="0.25">
      <c r="A7375" s="2">
        <v>44315.688888888886</v>
      </c>
      <c r="B7375" t="s">
        <v>184</v>
      </c>
      <c r="D7375" t="s">
        <v>1903</v>
      </c>
    </row>
    <row r="7376" spans="1:4" x14ac:dyDescent="0.25">
      <c r="A7376" s="2">
        <v>44315.688888888886</v>
      </c>
      <c r="B7376" t="s">
        <v>851</v>
      </c>
      <c r="D7376" t="s">
        <v>1877</v>
      </c>
    </row>
    <row r="7377" spans="1:4" x14ac:dyDescent="0.25">
      <c r="A7377" s="2">
        <v>44315.688888888886</v>
      </c>
      <c r="B7377" t="s">
        <v>162</v>
      </c>
      <c r="D7377" t="s">
        <v>1848</v>
      </c>
    </row>
    <row r="7378" spans="1:4" x14ac:dyDescent="0.25">
      <c r="A7378" s="2">
        <v>44315.688888888886</v>
      </c>
      <c r="B7378" t="s">
        <v>184</v>
      </c>
      <c r="D7378" t="s">
        <v>1848</v>
      </c>
    </row>
    <row r="7379" spans="1:4" x14ac:dyDescent="0.25">
      <c r="A7379" s="2">
        <v>44315.688888888886</v>
      </c>
      <c r="B7379" t="s">
        <v>163</v>
      </c>
      <c r="D7379" t="s">
        <v>1859</v>
      </c>
    </row>
    <row r="7380" spans="1:4" x14ac:dyDescent="0.25">
      <c r="A7380" s="2">
        <v>44315.688888888886</v>
      </c>
      <c r="B7380" t="s">
        <v>163</v>
      </c>
      <c r="D7380" t="s">
        <v>1848</v>
      </c>
    </row>
    <row r="7381" spans="1:4" x14ac:dyDescent="0.25">
      <c r="A7381" s="2">
        <v>44315.688888888886</v>
      </c>
      <c r="B7381" t="s">
        <v>168</v>
      </c>
      <c r="D7381" t="s">
        <v>1899</v>
      </c>
    </row>
    <row r="7382" spans="1:4" x14ac:dyDescent="0.25">
      <c r="A7382" s="2">
        <v>44315.688888888886</v>
      </c>
      <c r="B7382" t="s">
        <v>165</v>
      </c>
      <c r="D7382" t="s">
        <v>1848</v>
      </c>
    </row>
    <row r="7383" spans="1:4" x14ac:dyDescent="0.25">
      <c r="A7383" s="2">
        <v>44315.688888888886</v>
      </c>
      <c r="B7383" t="s">
        <v>165</v>
      </c>
      <c r="D7383" t="s">
        <v>1849</v>
      </c>
    </row>
    <row r="7384" spans="1:4" x14ac:dyDescent="0.25">
      <c r="A7384" s="2">
        <v>44315.689583333333</v>
      </c>
      <c r="B7384" t="s">
        <v>164</v>
      </c>
      <c r="C7384" t="s">
        <v>6867</v>
      </c>
    </row>
    <row r="7385" spans="1:4" x14ac:dyDescent="0.25">
      <c r="A7385" s="2">
        <v>44315.689583333333</v>
      </c>
      <c r="B7385" t="s">
        <v>168</v>
      </c>
      <c r="C7385" t="s">
        <v>1538</v>
      </c>
    </row>
    <row r="7386" spans="1:4" x14ac:dyDescent="0.25">
      <c r="A7386" s="2">
        <v>44315.689583333333</v>
      </c>
      <c r="B7386" t="s">
        <v>168</v>
      </c>
      <c r="C7386" t="s">
        <v>6554</v>
      </c>
    </row>
    <row r="7387" spans="1:4" x14ac:dyDescent="0.25">
      <c r="A7387" s="2">
        <v>44315.689583333333</v>
      </c>
      <c r="B7387" t="s">
        <v>167</v>
      </c>
      <c r="C7387" t="s">
        <v>13</v>
      </c>
    </row>
    <row r="7388" spans="1:4" x14ac:dyDescent="0.25">
      <c r="A7388" s="2">
        <v>44315.689583333333</v>
      </c>
      <c r="B7388" t="s">
        <v>184</v>
      </c>
      <c r="C7388" t="s">
        <v>6386</v>
      </c>
    </row>
    <row r="7389" spans="1:4" x14ac:dyDescent="0.25">
      <c r="A7389" s="2">
        <v>44315.689583333333</v>
      </c>
      <c r="B7389" t="s">
        <v>168</v>
      </c>
      <c r="C7389" t="s">
        <v>1249</v>
      </c>
    </row>
    <row r="7390" spans="1:4" x14ac:dyDescent="0.25">
      <c r="A7390" s="2">
        <v>44315.689583333333</v>
      </c>
      <c r="B7390" t="s">
        <v>189</v>
      </c>
      <c r="C7390" t="s">
        <v>8316</v>
      </c>
    </row>
    <row r="7391" spans="1:4" x14ac:dyDescent="0.25">
      <c r="A7391" s="2">
        <v>44315.689583333333</v>
      </c>
      <c r="B7391" t="s">
        <v>851</v>
      </c>
      <c r="C7391" t="s">
        <v>6443</v>
      </c>
    </row>
    <row r="7392" spans="1:4" x14ac:dyDescent="0.25">
      <c r="A7392" s="2">
        <v>44315.689583333333</v>
      </c>
      <c r="B7392" t="s">
        <v>162</v>
      </c>
      <c r="C7392" t="s">
        <v>9088</v>
      </c>
    </row>
    <row r="7393" spans="1:4" x14ac:dyDescent="0.25">
      <c r="A7393" s="2">
        <v>44315.689583333333</v>
      </c>
      <c r="B7393" t="s">
        <v>162</v>
      </c>
      <c r="C7393" t="s">
        <v>6443</v>
      </c>
    </row>
    <row r="7394" spans="1:4" x14ac:dyDescent="0.25">
      <c r="A7394" s="2">
        <v>44315.689583333333</v>
      </c>
      <c r="B7394" t="s">
        <v>184</v>
      </c>
      <c r="C7394" t="s">
        <v>9184</v>
      </c>
    </row>
    <row r="7395" spans="1:4" x14ac:dyDescent="0.25">
      <c r="A7395" s="2">
        <v>44315.689583333333</v>
      </c>
      <c r="B7395" t="s">
        <v>184</v>
      </c>
      <c r="C7395" t="s">
        <v>1249</v>
      </c>
    </row>
    <row r="7396" spans="1:4" x14ac:dyDescent="0.25">
      <c r="A7396" s="2">
        <v>44315.689583333333</v>
      </c>
      <c r="B7396" t="s">
        <v>184</v>
      </c>
      <c r="C7396" t="s">
        <v>9481</v>
      </c>
    </row>
    <row r="7397" spans="1:4" x14ac:dyDescent="0.25">
      <c r="A7397" s="2">
        <v>44315.689583333333</v>
      </c>
      <c r="B7397" t="s">
        <v>168</v>
      </c>
      <c r="C7397" t="s">
        <v>6396</v>
      </c>
    </row>
    <row r="7398" spans="1:4" x14ac:dyDescent="0.25">
      <c r="A7398" s="2">
        <v>44315.689583333333</v>
      </c>
      <c r="B7398" t="s">
        <v>165</v>
      </c>
      <c r="C7398" t="s">
        <v>10108</v>
      </c>
    </row>
    <row r="7399" spans="1:4" x14ac:dyDescent="0.25">
      <c r="A7399" s="2">
        <v>44315.689583333333</v>
      </c>
      <c r="B7399" t="s">
        <v>183</v>
      </c>
      <c r="C7399" t="s">
        <v>10209</v>
      </c>
    </row>
    <row r="7400" spans="1:4" x14ac:dyDescent="0.25">
      <c r="A7400" s="2">
        <v>44315.689583333333</v>
      </c>
      <c r="B7400" t="s">
        <v>183</v>
      </c>
      <c r="C7400" t="s">
        <v>1249</v>
      </c>
    </row>
    <row r="7401" spans="1:4" x14ac:dyDescent="0.25">
      <c r="A7401" s="2">
        <v>44315.689583333333</v>
      </c>
      <c r="B7401" t="s">
        <v>174</v>
      </c>
      <c r="C7401" t="s">
        <v>6554</v>
      </c>
    </row>
    <row r="7402" spans="1:4" x14ac:dyDescent="0.25">
      <c r="A7402" s="2">
        <v>44315.689583333333</v>
      </c>
      <c r="B7402" t="s">
        <v>167</v>
      </c>
      <c r="C7402" t="s">
        <v>6554</v>
      </c>
    </row>
    <row r="7403" spans="1:4" x14ac:dyDescent="0.25">
      <c r="A7403" s="2">
        <v>44315.689583333333</v>
      </c>
      <c r="B7403" t="s">
        <v>164</v>
      </c>
      <c r="D7403" t="s">
        <v>1860</v>
      </c>
    </row>
    <row r="7404" spans="1:4" x14ac:dyDescent="0.25">
      <c r="A7404" s="2">
        <v>44315.689583333333</v>
      </c>
      <c r="B7404" t="s">
        <v>168</v>
      </c>
      <c r="D7404" t="s">
        <v>961</v>
      </c>
    </row>
    <row r="7405" spans="1:4" x14ac:dyDescent="0.25">
      <c r="A7405" s="2">
        <v>44315.689583333333</v>
      </c>
      <c r="B7405" t="s">
        <v>168</v>
      </c>
      <c r="D7405" t="s">
        <v>1849</v>
      </c>
    </row>
    <row r="7406" spans="1:4" x14ac:dyDescent="0.25">
      <c r="A7406" s="2">
        <v>44315.689583333333</v>
      </c>
      <c r="B7406" t="s">
        <v>167</v>
      </c>
      <c r="D7406" t="s">
        <v>1861</v>
      </c>
    </row>
    <row r="7407" spans="1:4" x14ac:dyDescent="0.25">
      <c r="A7407" s="2">
        <v>44315.689583333333</v>
      </c>
      <c r="B7407" t="s">
        <v>184</v>
      </c>
      <c r="D7407" t="s">
        <v>1848</v>
      </c>
    </row>
    <row r="7408" spans="1:4" x14ac:dyDescent="0.25">
      <c r="A7408" s="2">
        <v>44315.689583333333</v>
      </c>
      <c r="B7408" t="s">
        <v>168</v>
      </c>
      <c r="D7408" t="s">
        <v>1899</v>
      </c>
    </row>
    <row r="7409" spans="1:4" x14ac:dyDescent="0.25">
      <c r="A7409" s="2">
        <v>44315.689583333333</v>
      </c>
      <c r="B7409" t="s">
        <v>189</v>
      </c>
      <c r="D7409" t="s">
        <v>1890</v>
      </c>
    </row>
    <row r="7410" spans="1:4" x14ac:dyDescent="0.25">
      <c r="A7410" s="2">
        <v>44315.689583333333</v>
      </c>
      <c r="B7410" t="s">
        <v>851</v>
      </c>
      <c r="D7410" t="s">
        <v>1902</v>
      </c>
    </row>
    <row r="7411" spans="1:4" x14ac:dyDescent="0.25">
      <c r="A7411" s="2">
        <v>44315.689583333333</v>
      </c>
      <c r="B7411" t="s">
        <v>162</v>
      </c>
      <c r="D7411" t="s">
        <v>1849</v>
      </c>
    </row>
    <row r="7412" spans="1:4" x14ac:dyDescent="0.25">
      <c r="A7412" s="2">
        <v>44315.689583333333</v>
      </c>
      <c r="B7412" t="s">
        <v>162</v>
      </c>
      <c r="D7412" t="s">
        <v>1850</v>
      </c>
    </row>
    <row r="7413" spans="1:4" x14ac:dyDescent="0.25">
      <c r="A7413" s="2">
        <v>44315.689583333333</v>
      </c>
      <c r="B7413" t="s">
        <v>184</v>
      </c>
      <c r="D7413" t="s">
        <v>1849</v>
      </c>
    </row>
    <row r="7414" spans="1:4" x14ac:dyDescent="0.25">
      <c r="A7414" s="2">
        <v>44315.689583333333</v>
      </c>
      <c r="B7414" t="s">
        <v>184</v>
      </c>
      <c r="D7414" t="s">
        <v>1903</v>
      </c>
    </row>
    <row r="7415" spans="1:4" x14ac:dyDescent="0.25">
      <c r="A7415" s="2">
        <v>44315.689583333333</v>
      </c>
      <c r="B7415" t="s">
        <v>184</v>
      </c>
      <c r="D7415" t="s">
        <v>1849</v>
      </c>
    </row>
    <row r="7416" spans="1:4" x14ac:dyDescent="0.25">
      <c r="A7416" s="2">
        <v>44315.689583333333</v>
      </c>
      <c r="B7416" t="s">
        <v>168</v>
      </c>
      <c r="D7416" t="s">
        <v>1848</v>
      </c>
    </row>
    <row r="7417" spans="1:4" x14ac:dyDescent="0.25">
      <c r="A7417" s="2">
        <v>44315.689583333333</v>
      </c>
      <c r="B7417" t="s">
        <v>165</v>
      </c>
      <c r="D7417" t="s">
        <v>1867</v>
      </c>
    </row>
    <row r="7418" spans="1:4" x14ac:dyDescent="0.25">
      <c r="A7418" s="2">
        <v>44315.689583333333</v>
      </c>
      <c r="B7418" t="s">
        <v>183</v>
      </c>
      <c r="D7418" t="s">
        <v>1849</v>
      </c>
    </row>
    <row r="7419" spans="1:4" x14ac:dyDescent="0.25">
      <c r="A7419" s="2">
        <v>44315.689583333333</v>
      </c>
      <c r="B7419" t="s">
        <v>183</v>
      </c>
      <c r="D7419" t="s">
        <v>1850</v>
      </c>
    </row>
    <row r="7420" spans="1:4" x14ac:dyDescent="0.25">
      <c r="A7420" s="2">
        <v>44315.689583333333</v>
      </c>
      <c r="B7420" t="s">
        <v>174</v>
      </c>
      <c r="D7420" t="s">
        <v>1856</v>
      </c>
    </row>
    <row r="7421" spans="1:4" x14ac:dyDescent="0.25">
      <c r="A7421" s="2">
        <v>44315.689583333333</v>
      </c>
      <c r="B7421" t="s">
        <v>167</v>
      </c>
      <c r="D7421" t="s">
        <v>1916</v>
      </c>
    </row>
    <row r="7422" spans="1:4" x14ac:dyDescent="0.25">
      <c r="A7422" s="2">
        <v>44315.69027777778</v>
      </c>
      <c r="B7422" t="s">
        <v>163</v>
      </c>
      <c r="C7422" t="s">
        <v>6612</v>
      </c>
    </row>
    <row r="7423" spans="1:4" x14ac:dyDescent="0.25">
      <c r="A7423" s="2">
        <v>44315.69027777778</v>
      </c>
      <c r="B7423" t="s">
        <v>164</v>
      </c>
      <c r="C7423" t="s">
        <v>6868</v>
      </c>
    </row>
    <row r="7424" spans="1:4" x14ac:dyDescent="0.25">
      <c r="A7424" s="2">
        <v>44315.69027777778</v>
      </c>
      <c r="B7424" t="s">
        <v>184</v>
      </c>
      <c r="C7424" t="s">
        <v>7487</v>
      </c>
    </row>
    <row r="7425" spans="1:4" x14ac:dyDescent="0.25">
      <c r="A7425" s="2">
        <v>44315.69027777778</v>
      </c>
      <c r="B7425" t="s">
        <v>169</v>
      </c>
      <c r="C7425" t="s">
        <v>6554</v>
      </c>
    </row>
    <row r="7426" spans="1:4" x14ac:dyDescent="0.25">
      <c r="A7426" s="2">
        <v>44315.69027777778</v>
      </c>
      <c r="B7426" t="s">
        <v>168</v>
      </c>
      <c r="C7426" t="s">
        <v>7835</v>
      </c>
    </row>
    <row r="7427" spans="1:4" x14ac:dyDescent="0.25">
      <c r="A7427" s="2">
        <v>44315.69027777778</v>
      </c>
      <c r="B7427" t="s">
        <v>181</v>
      </c>
      <c r="C7427" t="s">
        <v>1249</v>
      </c>
    </row>
    <row r="7428" spans="1:4" x14ac:dyDescent="0.25">
      <c r="A7428" s="2">
        <v>44315.69027777778</v>
      </c>
      <c r="B7428" t="s">
        <v>181</v>
      </c>
      <c r="C7428" t="s">
        <v>8502</v>
      </c>
    </row>
    <row r="7429" spans="1:4" x14ac:dyDescent="0.25">
      <c r="A7429" s="2">
        <v>44315.69027777778</v>
      </c>
      <c r="B7429" t="s">
        <v>184</v>
      </c>
      <c r="C7429" t="s">
        <v>6429</v>
      </c>
    </row>
    <row r="7430" spans="1:4" x14ac:dyDescent="0.25">
      <c r="A7430" s="2">
        <v>44315.69027777778</v>
      </c>
      <c r="B7430" t="s">
        <v>184</v>
      </c>
      <c r="C7430" t="s">
        <v>9185</v>
      </c>
    </row>
    <row r="7431" spans="1:4" x14ac:dyDescent="0.25">
      <c r="A7431" s="2">
        <v>44315.69027777778</v>
      </c>
      <c r="B7431" t="s">
        <v>184</v>
      </c>
      <c r="C7431" t="s">
        <v>9482</v>
      </c>
    </row>
    <row r="7432" spans="1:4" x14ac:dyDescent="0.25">
      <c r="A7432" s="2">
        <v>44315.69027777778</v>
      </c>
      <c r="B7432" t="s">
        <v>184</v>
      </c>
      <c r="C7432" t="s">
        <v>1249</v>
      </c>
    </row>
    <row r="7433" spans="1:4" x14ac:dyDescent="0.25">
      <c r="A7433" s="2">
        <v>44315.69027777778</v>
      </c>
      <c r="B7433" t="s">
        <v>163</v>
      </c>
      <c r="C7433" t="s">
        <v>9678</v>
      </c>
    </row>
    <row r="7434" spans="1:4" x14ac:dyDescent="0.25">
      <c r="A7434" s="2">
        <v>44315.69027777778</v>
      </c>
      <c r="B7434" t="s">
        <v>163</v>
      </c>
      <c r="C7434" t="s">
        <v>6386</v>
      </c>
    </row>
    <row r="7435" spans="1:4" x14ac:dyDescent="0.25">
      <c r="A7435" s="2">
        <v>44315.69027777778</v>
      </c>
      <c r="B7435" t="s">
        <v>183</v>
      </c>
      <c r="C7435" t="s">
        <v>6567</v>
      </c>
    </row>
    <row r="7436" spans="1:4" x14ac:dyDescent="0.25">
      <c r="A7436" s="2">
        <v>44315.69027777778</v>
      </c>
      <c r="B7436" t="s">
        <v>174</v>
      </c>
      <c r="C7436" t="s">
        <v>6386</v>
      </c>
    </row>
    <row r="7437" spans="1:4" x14ac:dyDescent="0.25">
      <c r="A7437" s="2">
        <v>44315.69027777778</v>
      </c>
      <c r="B7437" t="s">
        <v>163</v>
      </c>
      <c r="D7437" t="s">
        <v>1859</v>
      </c>
    </row>
    <row r="7438" spans="1:4" x14ac:dyDescent="0.25">
      <c r="A7438" s="2">
        <v>44315.69027777778</v>
      </c>
      <c r="B7438" t="s">
        <v>184</v>
      </c>
      <c r="D7438" t="s">
        <v>1849</v>
      </c>
    </row>
    <row r="7439" spans="1:4" x14ac:dyDescent="0.25">
      <c r="A7439" s="2">
        <v>44315.69027777778</v>
      </c>
      <c r="B7439" t="s">
        <v>169</v>
      </c>
      <c r="D7439" t="s">
        <v>1891</v>
      </c>
    </row>
    <row r="7440" spans="1:4" x14ac:dyDescent="0.25">
      <c r="A7440" s="2">
        <v>44315.69027777778</v>
      </c>
      <c r="B7440" t="s">
        <v>168</v>
      </c>
      <c r="D7440" t="s">
        <v>1849</v>
      </c>
    </row>
    <row r="7441" spans="1:4" x14ac:dyDescent="0.25">
      <c r="A7441" s="2">
        <v>44315.69027777778</v>
      </c>
      <c r="B7441" t="s">
        <v>181</v>
      </c>
      <c r="D7441" t="s">
        <v>1911</v>
      </c>
    </row>
    <row r="7442" spans="1:4" x14ac:dyDescent="0.25">
      <c r="A7442" s="2">
        <v>44315.69027777778</v>
      </c>
      <c r="B7442" t="s">
        <v>181</v>
      </c>
      <c r="D7442" t="s">
        <v>1849</v>
      </c>
    </row>
    <row r="7443" spans="1:4" x14ac:dyDescent="0.25">
      <c r="A7443" s="2">
        <v>44315.69027777778</v>
      </c>
      <c r="B7443" t="s">
        <v>184</v>
      </c>
      <c r="D7443" t="s">
        <v>1850</v>
      </c>
    </row>
    <row r="7444" spans="1:4" x14ac:dyDescent="0.25">
      <c r="A7444" s="2">
        <v>44315.69027777778</v>
      </c>
      <c r="B7444" t="s">
        <v>184</v>
      </c>
      <c r="D7444" t="s">
        <v>1887</v>
      </c>
    </row>
    <row r="7445" spans="1:4" x14ac:dyDescent="0.25">
      <c r="A7445" s="2">
        <v>44315.69027777778</v>
      </c>
      <c r="B7445" t="s">
        <v>184</v>
      </c>
      <c r="D7445" t="s">
        <v>1887</v>
      </c>
    </row>
    <row r="7446" spans="1:4" x14ac:dyDescent="0.25">
      <c r="A7446" s="2">
        <v>44315.69027777778</v>
      </c>
      <c r="B7446" t="s">
        <v>184</v>
      </c>
      <c r="D7446" t="s">
        <v>1902</v>
      </c>
    </row>
    <row r="7447" spans="1:4" x14ac:dyDescent="0.25">
      <c r="A7447" s="2">
        <v>44315.69027777778</v>
      </c>
      <c r="B7447" t="s">
        <v>163</v>
      </c>
      <c r="D7447" t="s">
        <v>1849</v>
      </c>
    </row>
    <row r="7448" spans="1:4" x14ac:dyDescent="0.25">
      <c r="A7448" s="2">
        <v>44315.69027777778</v>
      </c>
      <c r="B7448" t="s">
        <v>163</v>
      </c>
      <c r="D7448" t="s">
        <v>1850</v>
      </c>
    </row>
    <row r="7449" spans="1:4" x14ac:dyDescent="0.25">
      <c r="A7449" s="2">
        <v>44315.69027777778</v>
      </c>
      <c r="B7449" t="s">
        <v>183</v>
      </c>
      <c r="D7449" t="s">
        <v>1897</v>
      </c>
    </row>
    <row r="7450" spans="1:4" x14ac:dyDescent="0.25">
      <c r="A7450" s="2">
        <v>44315.69027777778</v>
      </c>
      <c r="B7450" t="s">
        <v>174</v>
      </c>
      <c r="D7450" t="s">
        <v>1848</v>
      </c>
    </row>
    <row r="7451" spans="1:4" x14ac:dyDescent="0.25">
      <c r="A7451" s="2">
        <v>44315.690972222219</v>
      </c>
      <c r="B7451" t="s">
        <v>163</v>
      </c>
      <c r="C7451" t="s">
        <v>6443</v>
      </c>
    </row>
    <row r="7452" spans="1:4" x14ac:dyDescent="0.25">
      <c r="A7452" s="2">
        <v>44315.690972222219</v>
      </c>
      <c r="B7452" t="s">
        <v>163</v>
      </c>
      <c r="C7452" t="s">
        <v>6613</v>
      </c>
    </row>
    <row r="7453" spans="1:4" x14ac:dyDescent="0.25">
      <c r="A7453" s="2">
        <v>44315.690972222219</v>
      </c>
      <c r="B7453" t="s">
        <v>184</v>
      </c>
      <c r="C7453" t="s">
        <v>7488</v>
      </c>
    </row>
    <row r="7454" spans="1:4" x14ac:dyDescent="0.25">
      <c r="A7454" s="2">
        <v>44315.690972222219</v>
      </c>
      <c r="B7454" t="s">
        <v>181</v>
      </c>
      <c r="C7454" t="s">
        <v>7753</v>
      </c>
    </row>
    <row r="7455" spans="1:4" x14ac:dyDescent="0.25">
      <c r="A7455" s="2">
        <v>44315.690972222219</v>
      </c>
      <c r="B7455" t="s">
        <v>181</v>
      </c>
      <c r="C7455" t="s">
        <v>6386</v>
      </c>
    </row>
    <row r="7456" spans="1:4" x14ac:dyDescent="0.25">
      <c r="A7456" s="2">
        <v>44315.690972222219</v>
      </c>
      <c r="B7456" t="s">
        <v>168</v>
      </c>
      <c r="C7456" t="s">
        <v>7836</v>
      </c>
    </row>
    <row r="7457" spans="1:4" x14ac:dyDescent="0.25">
      <c r="A7457" s="2">
        <v>44315.690972222219</v>
      </c>
      <c r="B7457" t="s">
        <v>189</v>
      </c>
      <c r="C7457" t="s">
        <v>8317</v>
      </c>
    </row>
    <row r="7458" spans="1:4" x14ac:dyDescent="0.25">
      <c r="A7458" s="2">
        <v>44315.690972222219</v>
      </c>
      <c r="B7458" t="s">
        <v>165</v>
      </c>
      <c r="C7458" t="s">
        <v>6386</v>
      </c>
    </row>
    <row r="7459" spans="1:4" x14ac:dyDescent="0.25">
      <c r="A7459" s="2">
        <v>44315.690972222219</v>
      </c>
      <c r="B7459" t="s">
        <v>184</v>
      </c>
      <c r="C7459" t="s">
        <v>6429</v>
      </c>
    </row>
    <row r="7460" spans="1:4" x14ac:dyDescent="0.25">
      <c r="A7460" s="2">
        <v>44315.690972222219</v>
      </c>
      <c r="B7460" t="s">
        <v>184</v>
      </c>
      <c r="C7460" t="s">
        <v>9186</v>
      </c>
    </row>
    <row r="7461" spans="1:4" x14ac:dyDescent="0.25">
      <c r="A7461" s="2">
        <v>44315.690972222219</v>
      </c>
      <c r="B7461" t="s">
        <v>184</v>
      </c>
      <c r="C7461" t="s">
        <v>6396</v>
      </c>
    </row>
    <row r="7462" spans="1:4" x14ac:dyDescent="0.25">
      <c r="A7462" s="2">
        <v>44315.690972222219</v>
      </c>
      <c r="B7462" t="s">
        <v>163</v>
      </c>
      <c r="C7462" t="s">
        <v>9679</v>
      </c>
    </row>
    <row r="7463" spans="1:4" x14ac:dyDescent="0.25">
      <c r="A7463" s="2">
        <v>44315.690972222219</v>
      </c>
      <c r="B7463" t="s">
        <v>163</v>
      </c>
      <c r="C7463" t="s">
        <v>6386</v>
      </c>
    </row>
    <row r="7464" spans="1:4" x14ac:dyDescent="0.25">
      <c r="A7464" s="2">
        <v>44315.690972222219</v>
      </c>
      <c r="B7464" t="s">
        <v>168</v>
      </c>
      <c r="C7464" t="s">
        <v>9736</v>
      </c>
    </row>
    <row r="7465" spans="1:4" x14ac:dyDescent="0.25">
      <c r="A7465" s="2">
        <v>44315.690972222219</v>
      </c>
      <c r="B7465" t="s">
        <v>162</v>
      </c>
      <c r="C7465" t="s">
        <v>10109</v>
      </c>
    </row>
    <row r="7466" spans="1:4" x14ac:dyDescent="0.25">
      <c r="A7466" s="2">
        <v>44315.690972222219</v>
      </c>
      <c r="B7466" t="s">
        <v>174</v>
      </c>
      <c r="C7466" t="s">
        <v>10223</v>
      </c>
    </row>
    <row r="7467" spans="1:4" x14ac:dyDescent="0.25">
      <c r="A7467" s="2">
        <v>44315.690972222219</v>
      </c>
      <c r="B7467" t="s">
        <v>163</v>
      </c>
      <c r="D7467" t="s">
        <v>1859</v>
      </c>
    </row>
    <row r="7468" spans="1:4" x14ac:dyDescent="0.25">
      <c r="A7468" s="2">
        <v>44315.690972222219</v>
      </c>
      <c r="B7468" t="s">
        <v>163</v>
      </c>
      <c r="D7468" t="s">
        <v>1848</v>
      </c>
    </row>
    <row r="7469" spans="1:4" x14ac:dyDescent="0.25">
      <c r="A7469" s="2">
        <v>44315.690972222219</v>
      </c>
      <c r="B7469" t="s">
        <v>164</v>
      </c>
      <c r="D7469" t="s">
        <v>1849</v>
      </c>
    </row>
    <row r="7470" spans="1:4" x14ac:dyDescent="0.25">
      <c r="A7470" s="2">
        <v>44315.690972222219</v>
      </c>
      <c r="B7470" t="s">
        <v>184</v>
      </c>
      <c r="D7470" t="s">
        <v>1904</v>
      </c>
    </row>
    <row r="7471" spans="1:4" x14ac:dyDescent="0.25">
      <c r="A7471" s="2">
        <v>44315.690972222219</v>
      </c>
      <c r="B7471" t="s">
        <v>181</v>
      </c>
      <c r="D7471" t="s">
        <v>1911</v>
      </c>
    </row>
    <row r="7472" spans="1:4" x14ac:dyDescent="0.25">
      <c r="A7472" s="2">
        <v>44315.690972222219</v>
      </c>
      <c r="B7472" t="s">
        <v>181</v>
      </c>
      <c r="D7472" t="s">
        <v>1848</v>
      </c>
    </row>
    <row r="7473" spans="1:4" x14ac:dyDescent="0.25">
      <c r="A7473" s="2">
        <v>44315.690972222219</v>
      </c>
      <c r="B7473" t="s">
        <v>168</v>
      </c>
      <c r="D7473" t="s">
        <v>1861</v>
      </c>
    </row>
    <row r="7474" spans="1:4" x14ac:dyDescent="0.25">
      <c r="A7474" s="2">
        <v>44315.690972222219</v>
      </c>
      <c r="B7474" t="s">
        <v>189</v>
      </c>
      <c r="D7474" t="s">
        <v>1849</v>
      </c>
    </row>
    <row r="7475" spans="1:4" x14ac:dyDescent="0.25">
      <c r="A7475" s="2">
        <v>44315.690972222219</v>
      </c>
      <c r="B7475" t="s">
        <v>165</v>
      </c>
      <c r="D7475" t="s">
        <v>1866</v>
      </c>
    </row>
    <row r="7476" spans="1:4" x14ac:dyDescent="0.25">
      <c r="A7476" s="2">
        <v>44315.690972222219</v>
      </c>
      <c r="B7476" t="s">
        <v>184</v>
      </c>
      <c r="D7476" t="s">
        <v>1852</v>
      </c>
    </row>
    <row r="7477" spans="1:4" x14ac:dyDescent="0.25">
      <c r="A7477" s="2">
        <v>44315.690972222219</v>
      </c>
      <c r="B7477" t="s">
        <v>184</v>
      </c>
      <c r="D7477" t="s">
        <v>828</v>
      </c>
    </row>
    <row r="7478" spans="1:4" x14ac:dyDescent="0.25">
      <c r="A7478" s="2">
        <v>44315.690972222219</v>
      </c>
      <c r="B7478" t="s">
        <v>184</v>
      </c>
      <c r="D7478" t="s">
        <v>892</v>
      </c>
    </row>
    <row r="7479" spans="1:4" x14ac:dyDescent="0.25">
      <c r="A7479" s="2">
        <v>44315.690972222219</v>
      </c>
      <c r="B7479" t="s">
        <v>163</v>
      </c>
      <c r="D7479" t="s">
        <v>1851</v>
      </c>
    </row>
    <row r="7480" spans="1:4" x14ac:dyDescent="0.25">
      <c r="A7480" s="2">
        <v>44315.690972222219</v>
      </c>
      <c r="B7480" t="s">
        <v>163</v>
      </c>
      <c r="D7480" t="s">
        <v>1852</v>
      </c>
    </row>
    <row r="7481" spans="1:4" x14ac:dyDescent="0.25">
      <c r="A7481" s="2">
        <v>44315.690972222219</v>
      </c>
      <c r="B7481" t="s">
        <v>168</v>
      </c>
      <c r="D7481" t="s">
        <v>1899</v>
      </c>
    </row>
    <row r="7482" spans="1:4" x14ac:dyDescent="0.25">
      <c r="A7482" s="2">
        <v>44315.690972222219</v>
      </c>
      <c r="B7482" t="s">
        <v>162</v>
      </c>
      <c r="D7482" t="s">
        <v>1847</v>
      </c>
    </row>
    <row r="7483" spans="1:4" x14ac:dyDescent="0.25">
      <c r="A7483" s="2">
        <v>44315.690972222219</v>
      </c>
      <c r="B7483" t="s">
        <v>174</v>
      </c>
      <c r="D7483" t="s">
        <v>1849</v>
      </c>
    </row>
    <row r="7484" spans="1:4" x14ac:dyDescent="0.25">
      <c r="A7484" s="2">
        <v>44315.691666666666</v>
      </c>
      <c r="B7484" t="s">
        <v>184</v>
      </c>
      <c r="C7484" t="s">
        <v>7489</v>
      </c>
    </row>
    <row r="7485" spans="1:4" x14ac:dyDescent="0.25">
      <c r="A7485" s="2">
        <v>44315.691666666666</v>
      </c>
      <c r="B7485" t="s">
        <v>181</v>
      </c>
      <c r="C7485" t="s">
        <v>7754</v>
      </c>
    </row>
    <row r="7486" spans="1:4" x14ac:dyDescent="0.25">
      <c r="A7486" s="2">
        <v>44315.691666666666</v>
      </c>
      <c r="B7486" t="s">
        <v>168</v>
      </c>
      <c r="C7486" t="s">
        <v>7837</v>
      </c>
    </row>
    <row r="7487" spans="1:4" x14ac:dyDescent="0.25">
      <c r="A7487" s="2">
        <v>44315.691666666666</v>
      </c>
      <c r="B7487" t="s">
        <v>181</v>
      </c>
      <c r="C7487" t="s">
        <v>8503</v>
      </c>
    </row>
    <row r="7488" spans="1:4" x14ac:dyDescent="0.25">
      <c r="A7488" s="2">
        <v>44315.691666666666</v>
      </c>
      <c r="B7488" t="s">
        <v>181</v>
      </c>
      <c r="C7488" t="s">
        <v>8504</v>
      </c>
    </row>
    <row r="7489" spans="1:4" x14ac:dyDescent="0.25">
      <c r="A7489" s="2">
        <v>44315.691666666666</v>
      </c>
      <c r="B7489" t="s">
        <v>163</v>
      </c>
      <c r="C7489" t="s">
        <v>8805</v>
      </c>
    </row>
    <row r="7490" spans="1:4" x14ac:dyDescent="0.25">
      <c r="A7490" s="2">
        <v>44315.691666666666</v>
      </c>
      <c r="B7490" t="s">
        <v>184</v>
      </c>
      <c r="C7490" t="s">
        <v>9483</v>
      </c>
    </row>
    <row r="7491" spans="1:4" x14ac:dyDescent="0.25">
      <c r="A7491" s="2">
        <v>44315.691666666666</v>
      </c>
      <c r="B7491" t="s">
        <v>184</v>
      </c>
      <c r="C7491" t="s">
        <v>1249</v>
      </c>
    </row>
    <row r="7492" spans="1:4" x14ac:dyDescent="0.25">
      <c r="A7492" s="2">
        <v>44315.691666666666</v>
      </c>
      <c r="B7492" t="s">
        <v>163</v>
      </c>
      <c r="C7492" t="s">
        <v>9680</v>
      </c>
    </row>
    <row r="7493" spans="1:4" x14ac:dyDescent="0.25">
      <c r="A7493" s="2">
        <v>44315.691666666666</v>
      </c>
      <c r="B7493" t="s">
        <v>163</v>
      </c>
      <c r="C7493" t="s">
        <v>6386</v>
      </c>
    </row>
    <row r="7494" spans="1:4" x14ac:dyDescent="0.25">
      <c r="A7494" s="2">
        <v>44315.691666666666</v>
      </c>
      <c r="B7494" t="s">
        <v>168</v>
      </c>
      <c r="C7494" t="s">
        <v>9737</v>
      </c>
    </row>
    <row r="7495" spans="1:4" x14ac:dyDescent="0.25">
      <c r="A7495" s="2">
        <v>44315.691666666666</v>
      </c>
      <c r="B7495" t="s">
        <v>168</v>
      </c>
      <c r="C7495" t="s">
        <v>6554</v>
      </c>
    </row>
    <row r="7496" spans="1:4" x14ac:dyDescent="0.25">
      <c r="A7496" s="2">
        <v>44315.691666666666</v>
      </c>
      <c r="B7496" t="s">
        <v>174</v>
      </c>
      <c r="C7496" t="s">
        <v>6386</v>
      </c>
    </row>
    <row r="7497" spans="1:4" x14ac:dyDescent="0.25">
      <c r="A7497" s="2">
        <v>44315.691666666666</v>
      </c>
      <c r="B7497" t="s">
        <v>184</v>
      </c>
      <c r="D7497" t="s">
        <v>844</v>
      </c>
    </row>
    <row r="7498" spans="1:4" x14ac:dyDescent="0.25">
      <c r="A7498" s="2">
        <v>44315.691666666666</v>
      </c>
      <c r="B7498" t="s">
        <v>181</v>
      </c>
      <c r="D7498" t="s">
        <v>1849</v>
      </c>
    </row>
    <row r="7499" spans="1:4" x14ac:dyDescent="0.25">
      <c r="A7499" s="2">
        <v>44315.691666666666</v>
      </c>
      <c r="B7499" t="s">
        <v>168</v>
      </c>
      <c r="D7499" t="s">
        <v>1914</v>
      </c>
    </row>
    <row r="7500" spans="1:4" x14ac:dyDescent="0.25">
      <c r="A7500" s="2">
        <v>44315.691666666666</v>
      </c>
      <c r="B7500" t="s">
        <v>181</v>
      </c>
      <c r="D7500" t="s">
        <v>1886</v>
      </c>
    </row>
    <row r="7501" spans="1:4" x14ac:dyDescent="0.25">
      <c r="A7501" s="2">
        <v>44315.691666666666</v>
      </c>
      <c r="B7501" t="s">
        <v>181</v>
      </c>
      <c r="D7501" t="s">
        <v>1902</v>
      </c>
    </row>
    <row r="7502" spans="1:4" x14ac:dyDescent="0.25">
      <c r="A7502" s="2">
        <v>44315.691666666666</v>
      </c>
      <c r="B7502" t="s">
        <v>163</v>
      </c>
      <c r="D7502" t="s">
        <v>827</v>
      </c>
    </row>
    <row r="7503" spans="1:4" x14ac:dyDescent="0.25">
      <c r="A7503" s="2">
        <v>44315.691666666666</v>
      </c>
      <c r="B7503" t="s">
        <v>184</v>
      </c>
      <c r="D7503" t="s">
        <v>834</v>
      </c>
    </row>
    <row r="7504" spans="1:4" x14ac:dyDescent="0.25">
      <c r="A7504" s="2">
        <v>44315.691666666666</v>
      </c>
      <c r="B7504" t="s">
        <v>184</v>
      </c>
      <c r="D7504" t="s">
        <v>955</v>
      </c>
    </row>
    <row r="7505" spans="1:4" x14ac:dyDescent="0.25">
      <c r="A7505" s="2">
        <v>44315.691666666666</v>
      </c>
      <c r="B7505" t="s">
        <v>163</v>
      </c>
      <c r="D7505" t="s">
        <v>828</v>
      </c>
    </row>
    <row r="7506" spans="1:4" x14ac:dyDescent="0.25">
      <c r="A7506" s="2">
        <v>44315.691666666666</v>
      </c>
      <c r="B7506" t="s">
        <v>163</v>
      </c>
      <c r="D7506" t="s">
        <v>892</v>
      </c>
    </row>
    <row r="7507" spans="1:4" x14ac:dyDescent="0.25">
      <c r="A7507" s="2">
        <v>44315.691666666666</v>
      </c>
      <c r="B7507" t="s">
        <v>168</v>
      </c>
      <c r="D7507" t="s">
        <v>1849</v>
      </c>
    </row>
    <row r="7508" spans="1:4" x14ac:dyDescent="0.25">
      <c r="A7508" s="2">
        <v>44315.691666666666</v>
      </c>
      <c r="B7508" t="s">
        <v>168</v>
      </c>
      <c r="D7508" t="s">
        <v>1861</v>
      </c>
    </row>
    <row r="7509" spans="1:4" x14ac:dyDescent="0.25">
      <c r="A7509" s="2">
        <v>44315.691666666666</v>
      </c>
      <c r="B7509" t="s">
        <v>174</v>
      </c>
      <c r="D7509" t="s">
        <v>1850</v>
      </c>
    </row>
    <row r="7510" spans="1:4" x14ac:dyDescent="0.25">
      <c r="A7510" s="2">
        <v>44315.692361111112</v>
      </c>
      <c r="B7510" t="s">
        <v>163</v>
      </c>
      <c r="C7510" t="s">
        <v>6444</v>
      </c>
    </row>
    <row r="7511" spans="1:4" x14ac:dyDescent="0.25">
      <c r="A7511" s="2">
        <v>44315.692361111112</v>
      </c>
      <c r="B7511" t="s">
        <v>163</v>
      </c>
      <c r="C7511" t="s">
        <v>6614</v>
      </c>
    </row>
    <row r="7512" spans="1:4" x14ac:dyDescent="0.25">
      <c r="A7512" s="2">
        <v>44315.692361111112</v>
      </c>
      <c r="B7512" t="s">
        <v>164</v>
      </c>
      <c r="C7512" t="s">
        <v>6459</v>
      </c>
    </row>
    <row r="7513" spans="1:4" x14ac:dyDescent="0.25">
      <c r="A7513" s="2">
        <v>44315.692361111112</v>
      </c>
      <c r="B7513" t="s">
        <v>164</v>
      </c>
      <c r="C7513" t="s">
        <v>6869</v>
      </c>
    </row>
    <row r="7514" spans="1:4" x14ac:dyDescent="0.25">
      <c r="A7514" s="2">
        <v>44315.692361111112</v>
      </c>
      <c r="B7514" t="s">
        <v>184</v>
      </c>
      <c r="C7514" t="s">
        <v>7490</v>
      </c>
    </row>
    <row r="7515" spans="1:4" x14ac:dyDescent="0.25">
      <c r="A7515" s="2">
        <v>44315.692361111112</v>
      </c>
      <c r="B7515" t="s">
        <v>184</v>
      </c>
      <c r="C7515" t="s">
        <v>7491</v>
      </c>
    </row>
    <row r="7516" spans="1:4" x14ac:dyDescent="0.25">
      <c r="A7516" s="2">
        <v>44315.692361111112</v>
      </c>
      <c r="B7516" t="s">
        <v>181</v>
      </c>
      <c r="C7516" t="s">
        <v>7755</v>
      </c>
    </row>
    <row r="7517" spans="1:4" x14ac:dyDescent="0.25">
      <c r="A7517" s="2">
        <v>44315.692361111112</v>
      </c>
      <c r="B7517" t="s">
        <v>168</v>
      </c>
      <c r="C7517" t="s">
        <v>6386</v>
      </c>
    </row>
    <row r="7518" spans="1:4" x14ac:dyDescent="0.25">
      <c r="A7518" s="2">
        <v>44315.692361111112</v>
      </c>
      <c r="B7518" t="s">
        <v>168</v>
      </c>
      <c r="C7518" t="s">
        <v>7838</v>
      </c>
    </row>
    <row r="7519" spans="1:4" x14ac:dyDescent="0.25">
      <c r="A7519" s="2">
        <v>44315.692361111112</v>
      </c>
      <c r="B7519" t="s">
        <v>181</v>
      </c>
      <c r="C7519" t="s">
        <v>8505</v>
      </c>
    </row>
    <row r="7520" spans="1:4" x14ac:dyDescent="0.25">
      <c r="A7520" s="2">
        <v>44315.692361111112</v>
      </c>
      <c r="B7520" t="s">
        <v>181</v>
      </c>
      <c r="C7520" t="s">
        <v>8506</v>
      </c>
    </row>
    <row r="7521" spans="1:4" x14ac:dyDescent="0.25">
      <c r="A7521" s="2">
        <v>44315.692361111112</v>
      </c>
      <c r="B7521" t="s">
        <v>181</v>
      </c>
      <c r="C7521" t="s">
        <v>8507</v>
      </c>
    </row>
    <row r="7522" spans="1:4" x14ac:dyDescent="0.25">
      <c r="A7522" s="2">
        <v>44315.692361111112</v>
      </c>
      <c r="B7522" t="s">
        <v>181</v>
      </c>
      <c r="C7522" t="s">
        <v>8508</v>
      </c>
    </row>
    <row r="7523" spans="1:4" x14ac:dyDescent="0.25">
      <c r="A7523" s="2">
        <v>44315.692361111112</v>
      </c>
      <c r="B7523" t="s">
        <v>181</v>
      </c>
      <c r="C7523" t="s">
        <v>8509</v>
      </c>
    </row>
    <row r="7524" spans="1:4" x14ac:dyDescent="0.25">
      <c r="A7524" s="2">
        <v>44315.692361111112</v>
      </c>
      <c r="B7524" t="s">
        <v>163</v>
      </c>
      <c r="C7524" t="s">
        <v>8806</v>
      </c>
    </row>
    <row r="7525" spans="1:4" x14ac:dyDescent="0.25">
      <c r="A7525" s="2">
        <v>44315.692361111112</v>
      </c>
      <c r="B7525" t="s">
        <v>165</v>
      </c>
      <c r="C7525" t="s">
        <v>6386</v>
      </c>
    </row>
    <row r="7526" spans="1:4" x14ac:dyDescent="0.25">
      <c r="A7526" s="2">
        <v>44315.692361111112</v>
      </c>
      <c r="B7526" t="s">
        <v>184</v>
      </c>
      <c r="C7526" t="s">
        <v>9484</v>
      </c>
    </row>
    <row r="7527" spans="1:4" x14ac:dyDescent="0.25">
      <c r="A7527" s="2">
        <v>44315.692361111112</v>
      </c>
      <c r="B7527" t="s">
        <v>168</v>
      </c>
      <c r="C7527" t="s">
        <v>9910</v>
      </c>
    </row>
    <row r="7528" spans="1:4" x14ac:dyDescent="0.25">
      <c r="A7528" s="2">
        <v>44315.692361111112</v>
      </c>
      <c r="B7528" t="s">
        <v>168</v>
      </c>
      <c r="C7528" t="s">
        <v>194</v>
      </c>
    </row>
    <row r="7529" spans="1:4" x14ac:dyDescent="0.25">
      <c r="A7529" s="2">
        <v>44315.692361111112</v>
      </c>
      <c r="B7529" t="s">
        <v>162</v>
      </c>
      <c r="C7529" t="s">
        <v>10110</v>
      </c>
    </row>
    <row r="7530" spans="1:4" x14ac:dyDescent="0.25">
      <c r="A7530" s="2">
        <v>44315.692361111112</v>
      </c>
      <c r="B7530" t="s">
        <v>162</v>
      </c>
      <c r="C7530" t="s">
        <v>6554</v>
      </c>
    </row>
    <row r="7531" spans="1:4" x14ac:dyDescent="0.25">
      <c r="A7531" s="2">
        <v>44315.692361111112</v>
      </c>
      <c r="B7531" t="s">
        <v>163</v>
      </c>
      <c r="D7531" t="s">
        <v>1849</v>
      </c>
    </row>
    <row r="7532" spans="1:4" x14ac:dyDescent="0.25">
      <c r="A7532" s="2">
        <v>44315.692361111112</v>
      </c>
      <c r="B7532" t="s">
        <v>163</v>
      </c>
      <c r="D7532" t="s">
        <v>1849</v>
      </c>
    </row>
    <row r="7533" spans="1:4" x14ac:dyDescent="0.25">
      <c r="A7533" s="2">
        <v>44315.692361111112</v>
      </c>
      <c r="B7533" t="s">
        <v>164</v>
      </c>
      <c r="D7533" t="s">
        <v>1861</v>
      </c>
    </row>
    <row r="7534" spans="1:4" x14ac:dyDescent="0.25">
      <c r="A7534" s="2">
        <v>44315.692361111112</v>
      </c>
      <c r="B7534" t="s">
        <v>164</v>
      </c>
      <c r="D7534" t="s">
        <v>1862</v>
      </c>
    </row>
    <row r="7535" spans="1:4" x14ac:dyDescent="0.25">
      <c r="A7535" s="2">
        <v>44315.692361111112</v>
      </c>
      <c r="B7535" t="s">
        <v>184</v>
      </c>
      <c r="D7535" t="s">
        <v>885</v>
      </c>
    </row>
    <row r="7536" spans="1:4" x14ac:dyDescent="0.25">
      <c r="A7536" s="2">
        <v>44315.692361111112</v>
      </c>
      <c r="B7536" t="s">
        <v>184</v>
      </c>
      <c r="D7536" t="s">
        <v>852</v>
      </c>
    </row>
    <row r="7537" spans="1:4" x14ac:dyDescent="0.25">
      <c r="A7537" s="2">
        <v>44315.692361111112</v>
      </c>
      <c r="B7537" t="s">
        <v>181</v>
      </c>
      <c r="D7537" t="s">
        <v>1912</v>
      </c>
    </row>
    <row r="7538" spans="1:4" x14ac:dyDescent="0.25">
      <c r="A7538" s="2">
        <v>44315.692361111112</v>
      </c>
      <c r="B7538" t="s">
        <v>168</v>
      </c>
      <c r="D7538" t="s">
        <v>1852</v>
      </c>
    </row>
    <row r="7539" spans="1:4" x14ac:dyDescent="0.25">
      <c r="A7539" s="2">
        <v>44315.692361111112</v>
      </c>
      <c r="B7539" t="s">
        <v>168</v>
      </c>
      <c r="D7539" t="s">
        <v>899</v>
      </c>
    </row>
    <row r="7540" spans="1:4" x14ac:dyDescent="0.25">
      <c r="A7540" s="2">
        <v>44315.692361111112</v>
      </c>
      <c r="B7540" t="s">
        <v>181</v>
      </c>
      <c r="D7540" t="s">
        <v>850</v>
      </c>
    </row>
    <row r="7541" spans="1:4" x14ac:dyDescent="0.25">
      <c r="A7541" s="2">
        <v>44315.692361111112</v>
      </c>
      <c r="B7541" t="s">
        <v>181</v>
      </c>
      <c r="D7541" t="s">
        <v>885</v>
      </c>
    </row>
    <row r="7542" spans="1:4" x14ac:dyDescent="0.25">
      <c r="A7542" s="2">
        <v>44315.692361111112</v>
      </c>
      <c r="B7542" t="s">
        <v>181</v>
      </c>
      <c r="D7542" t="s">
        <v>828</v>
      </c>
    </row>
    <row r="7543" spans="1:4" x14ac:dyDescent="0.25">
      <c r="A7543" s="2">
        <v>44315.692361111112</v>
      </c>
      <c r="B7543" t="s">
        <v>181</v>
      </c>
      <c r="D7543" t="s">
        <v>892</v>
      </c>
    </row>
    <row r="7544" spans="1:4" x14ac:dyDescent="0.25">
      <c r="A7544" s="2">
        <v>44315.692361111112</v>
      </c>
      <c r="B7544" t="s">
        <v>181</v>
      </c>
      <c r="D7544" t="s">
        <v>1853</v>
      </c>
    </row>
    <row r="7545" spans="1:4" x14ac:dyDescent="0.25">
      <c r="A7545" s="2">
        <v>44315.692361111112</v>
      </c>
      <c r="B7545" t="s">
        <v>163</v>
      </c>
      <c r="D7545" t="s">
        <v>1853</v>
      </c>
    </row>
    <row r="7546" spans="1:4" x14ac:dyDescent="0.25">
      <c r="A7546" s="2">
        <v>44315.692361111112</v>
      </c>
      <c r="B7546" t="s">
        <v>165</v>
      </c>
      <c r="D7546" t="s">
        <v>1848</v>
      </c>
    </row>
    <row r="7547" spans="1:4" x14ac:dyDescent="0.25">
      <c r="A7547" s="2">
        <v>44315.692361111112</v>
      </c>
      <c r="B7547" t="s">
        <v>184</v>
      </c>
      <c r="D7547" t="s">
        <v>904</v>
      </c>
    </row>
    <row r="7548" spans="1:4" x14ac:dyDescent="0.25">
      <c r="A7548" s="2">
        <v>44315.692361111112</v>
      </c>
      <c r="B7548" t="s">
        <v>168</v>
      </c>
      <c r="D7548" t="s">
        <v>1849</v>
      </c>
    </row>
    <row r="7549" spans="1:4" x14ac:dyDescent="0.25">
      <c r="A7549" s="2">
        <v>44315.692361111112</v>
      </c>
      <c r="B7549" t="s">
        <v>168</v>
      </c>
      <c r="D7549" t="s">
        <v>832</v>
      </c>
    </row>
    <row r="7550" spans="1:4" x14ac:dyDescent="0.25">
      <c r="A7550" s="2">
        <v>44315.692361111112</v>
      </c>
      <c r="B7550" t="s">
        <v>162</v>
      </c>
      <c r="D7550" t="s">
        <v>1849</v>
      </c>
    </row>
    <row r="7551" spans="1:4" x14ac:dyDescent="0.25">
      <c r="A7551" s="2">
        <v>44315.692361111112</v>
      </c>
      <c r="B7551" t="s">
        <v>162</v>
      </c>
      <c r="D7551" t="s">
        <v>1861</v>
      </c>
    </row>
    <row r="7552" spans="1:4" x14ac:dyDescent="0.25">
      <c r="A7552" s="2">
        <v>44315.693055555559</v>
      </c>
      <c r="B7552" t="s">
        <v>163</v>
      </c>
      <c r="C7552" t="s">
        <v>6445</v>
      </c>
    </row>
    <row r="7553" spans="1:3" x14ac:dyDescent="0.25">
      <c r="A7553" s="2">
        <v>44315.693055555559</v>
      </c>
      <c r="B7553" t="s">
        <v>163</v>
      </c>
      <c r="C7553" t="s">
        <v>1538</v>
      </c>
    </row>
    <row r="7554" spans="1:3" x14ac:dyDescent="0.25">
      <c r="A7554" s="2">
        <v>44315.693055555559</v>
      </c>
      <c r="B7554" t="s">
        <v>162</v>
      </c>
      <c r="C7554" t="s">
        <v>6826</v>
      </c>
    </row>
    <row r="7555" spans="1:3" x14ac:dyDescent="0.25">
      <c r="A7555" s="2">
        <v>44315.693055555559</v>
      </c>
      <c r="B7555" t="s">
        <v>162</v>
      </c>
      <c r="C7555" t="s">
        <v>6386</v>
      </c>
    </row>
    <row r="7556" spans="1:3" x14ac:dyDescent="0.25">
      <c r="A7556" s="2">
        <v>44315.693055555559</v>
      </c>
      <c r="B7556" t="s">
        <v>164</v>
      </c>
      <c r="C7556" t="s">
        <v>6870</v>
      </c>
    </row>
    <row r="7557" spans="1:3" x14ac:dyDescent="0.25">
      <c r="A7557" s="2">
        <v>44315.693055555559</v>
      </c>
      <c r="B7557" t="s">
        <v>184</v>
      </c>
      <c r="C7557" t="s">
        <v>7492</v>
      </c>
    </row>
    <row r="7558" spans="1:3" x14ac:dyDescent="0.25">
      <c r="A7558" s="2">
        <v>44315.693055555559</v>
      </c>
      <c r="B7558" t="s">
        <v>184</v>
      </c>
      <c r="C7558" t="s">
        <v>194</v>
      </c>
    </row>
    <row r="7559" spans="1:3" x14ac:dyDescent="0.25">
      <c r="A7559" s="2">
        <v>44315.693055555559</v>
      </c>
      <c r="B7559" t="s">
        <v>184</v>
      </c>
      <c r="C7559" t="s">
        <v>1538</v>
      </c>
    </row>
    <row r="7560" spans="1:3" x14ac:dyDescent="0.25">
      <c r="A7560" s="2">
        <v>44315.693055555559</v>
      </c>
      <c r="B7560" t="s">
        <v>184</v>
      </c>
      <c r="C7560" t="s">
        <v>6386</v>
      </c>
    </row>
    <row r="7561" spans="1:3" x14ac:dyDescent="0.25">
      <c r="A7561" s="2">
        <v>44315.693055555559</v>
      </c>
      <c r="B7561" t="s">
        <v>181</v>
      </c>
      <c r="C7561" t="s">
        <v>1249</v>
      </c>
    </row>
    <row r="7562" spans="1:3" x14ac:dyDescent="0.25">
      <c r="A7562" s="2">
        <v>44315.693055555559</v>
      </c>
      <c r="B7562" t="s">
        <v>168</v>
      </c>
      <c r="C7562" t="s">
        <v>7839</v>
      </c>
    </row>
    <row r="7563" spans="1:3" x14ac:dyDescent="0.25">
      <c r="A7563" s="2">
        <v>44315.693055555559</v>
      </c>
      <c r="B7563" t="s">
        <v>168</v>
      </c>
      <c r="C7563" t="s">
        <v>1249</v>
      </c>
    </row>
    <row r="7564" spans="1:3" x14ac:dyDescent="0.25">
      <c r="A7564" s="2">
        <v>44315.693055555559</v>
      </c>
      <c r="B7564" t="s">
        <v>168</v>
      </c>
      <c r="C7564" t="s">
        <v>6575</v>
      </c>
    </row>
    <row r="7565" spans="1:3" x14ac:dyDescent="0.25">
      <c r="A7565" s="2">
        <v>44315.693055555559</v>
      </c>
      <c r="B7565" t="s">
        <v>189</v>
      </c>
      <c r="C7565" t="s">
        <v>8318</v>
      </c>
    </row>
    <row r="7566" spans="1:3" x14ac:dyDescent="0.25">
      <c r="A7566" s="2">
        <v>44315.693055555559</v>
      </c>
      <c r="B7566" t="s">
        <v>1458</v>
      </c>
      <c r="C7566" t="s">
        <v>8510</v>
      </c>
    </row>
    <row r="7567" spans="1:3" x14ac:dyDescent="0.25">
      <c r="A7567" s="2">
        <v>44315.693055555559</v>
      </c>
      <c r="B7567" t="s">
        <v>1458</v>
      </c>
      <c r="C7567" t="s">
        <v>6386</v>
      </c>
    </row>
    <row r="7568" spans="1:3" x14ac:dyDescent="0.25">
      <c r="A7568" s="2">
        <v>44315.693055555559</v>
      </c>
      <c r="B7568" t="s">
        <v>163</v>
      </c>
      <c r="C7568" t="s">
        <v>8807</v>
      </c>
    </row>
    <row r="7569" spans="1:4" x14ac:dyDescent="0.25">
      <c r="A7569" s="2">
        <v>44315.693055555559</v>
      </c>
      <c r="B7569" t="s">
        <v>1161</v>
      </c>
      <c r="C7569" t="s">
        <v>8909</v>
      </c>
    </row>
    <row r="7570" spans="1:4" x14ac:dyDescent="0.25">
      <c r="A7570" s="2">
        <v>44315.693055555559</v>
      </c>
      <c r="B7570" t="s">
        <v>1161</v>
      </c>
      <c r="C7570" t="s">
        <v>6396</v>
      </c>
    </row>
    <row r="7571" spans="1:4" x14ac:dyDescent="0.25">
      <c r="A7571" s="2">
        <v>44315.693055555559</v>
      </c>
      <c r="B7571" t="s">
        <v>164</v>
      </c>
      <c r="C7571" t="s">
        <v>6396</v>
      </c>
    </row>
    <row r="7572" spans="1:4" x14ac:dyDescent="0.25">
      <c r="A7572" s="2">
        <v>44315.693055555559</v>
      </c>
      <c r="B7572" t="s">
        <v>164</v>
      </c>
      <c r="C7572" t="s">
        <v>9187</v>
      </c>
    </row>
    <row r="7573" spans="1:4" x14ac:dyDescent="0.25">
      <c r="A7573" s="2">
        <v>44315.693055555559</v>
      </c>
      <c r="B7573" t="s">
        <v>184</v>
      </c>
      <c r="C7573" t="s">
        <v>9485</v>
      </c>
    </row>
    <row r="7574" spans="1:4" x14ac:dyDescent="0.25">
      <c r="A7574" s="2">
        <v>44315.693055555559</v>
      </c>
      <c r="B7574" t="s">
        <v>184</v>
      </c>
      <c r="C7574" t="s">
        <v>7508</v>
      </c>
    </row>
    <row r="7575" spans="1:4" x14ac:dyDescent="0.25">
      <c r="A7575" s="2">
        <v>44315.693055555559</v>
      </c>
      <c r="B7575" t="s">
        <v>168</v>
      </c>
      <c r="C7575" t="s">
        <v>9911</v>
      </c>
    </row>
    <row r="7576" spans="1:4" x14ac:dyDescent="0.25">
      <c r="A7576" s="2">
        <v>44315.693055555559</v>
      </c>
      <c r="B7576" t="s">
        <v>168</v>
      </c>
      <c r="C7576" t="s">
        <v>6396</v>
      </c>
    </row>
    <row r="7577" spans="1:4" x14ac:dyDescent="0.25">
      <c r="A7577" s="2">
        <v>44315.693055555559</v>
      </c>
      <c r="B7577" t="s">
        <v>168</v>
      </c>
      <c r="C7577" t="s">
        <v>194</v>
      </c>
    </row>
    <row r="7578" spans="1:4" x14ac:dyDescent="0.25">
      <c r="A7578" s="2">
        <v>44315.693055555559</v>
      </c>
      <c r="B7578" t="s">
        <v>168</v>
      </c>
      <c r="C7578" t="s">
        <v>6396</v>
      </c>
    </row>
    <row r="7579" spans="1:4" x14ac:dyDescent="0.25">
      <c r="A7579" s="2">
        <v>44315.693055555559</v>
      </c>
      <c r="B7579" t="s">
        <v>168</v>
      </c>
      <c r="C7579" t="s">
        <v>10111</v>
      </c>
    </row>
    <row r="7580" spans="1:4" x14ac:dyDescent="0.25">
      <c r="A7580" s="2">
        <v>44315.693055555559</v>
      </c>
      <c r="B7580" t="s">
        <v>174</v>
      </c>
      <c r="C7580" t="s">
        <v>10224</v>
      </c>
    </row>
    <row r="7581" spans="1:4" x14ac:dyDescent="0.25">
      <c r="A7581" s="2">
        <v>44315.693055555559</v>
      </c>
      <c r="B7581" t="s">
        <v>163</v>
      </c>
      <c r="D7581" t="s">
        <v>1851</v>
      </c>
    </row>
    <row r="7582" spans="1:4" x14ac:dyDescent="0.25">
      <c r="A7582" s="2">
        <v>44315.693055555559</v>
      </c>
      <c r="B7582" t="s">
        <v>163</v>
      </c>
      <c r="D7582" t="s">
        <v>832</v>
      </c>
    </row>
    <row r="7583" spans="1:4" x14ac:dyDescent="0.25">
      <c r="A7583" s="2">
        <v>44315.693055555559</v>
      </c>
      <c r="B7583" t="s">
        <v>162</v>
      </c>
      <c r="D7583" t="s">
        <v>1847</v>
      </c>
    </row>
    <row r="7584" spans="1:4" x14ac:dyDescent="0.25">
      <c r="A7584" s="2">
        <v>44315.693055555559</v>
      </c>
      <c r="B7584" t="s">
        <v>162</v>
      </c>
      <c r="D7584" t="s">
        <v>1848</v>
      </c>
    </row>
    <row r="7585" spans="1:4" x14ac:dyDescent="0.25">
      <c r="A7585" s="2">
        <v>44315.693055555559</v>
      </c>
      <c r="B7585" t="s">
        <v>164</v>
      </c>
      <c r="D7585" t="s">
        <v>899</v>
      </c>
    </row>
    <row r="7586" spans="1:4" x14ac:dyDescent="0.25">
      <c r="A7586" s="2">
        <v>44315.693055555559</v>
      </c>
      <c r="B7586" t="s">
        <v>184</v>
      </c>
      <c r="D7586" t="s">
        <v>1153</v>
      </c>
    </row>
    <row r="7587" spans="1:4" x14ac:dyDescent="0.25">
      <c r="A7587" s="2">
        <v>44315.693055555559</v>
      </c>
      <c r="B7587" t="s">
        <v>184</v>
      </c>
      <c r="D7587" t="s">
        <v>949</v>
      </c>
    </row>
    <row r="7588" spans="1:4" x14ac:dyDescent="0.25">
      <c r="A7588" s="2">
        <v>44315.693055555559</v>
      </c>
      <c r="B7588" t="s">
        <v>184</v>
      </c>
      <c r="D7588" t="s">
        <v>850</v>
      </c>
    </row>
    <row r="7589" spans="1:4" x14ac:dyDescent="0.25">
      <c r="A7589" s="2">
        <v>44315.693055555559</v>
      </c>
      <c r="B7589" t="s">
        <v>184</v>
      </c>
      <c r="D7589" t="s">
        <v>893</v>
      </c>
    </row>
    <row r="7590" spans="1:4" x14ac:dyDescent="0.25">
      <c r="A7590" s="2">
        <v>44315.693055555559</v>
      </c>
      <c r="B7590" t="s">
        <v>181</v>
      </c>
      <c r="D7590" t="s">
        <v>1852</v>
      </c>
    </row>
    <row r="7591" spans="1:4" x14ac:dyDescent="0.25">
      <c r="A7591" s="2">
        <v>44315.693055555559</v>
      </c>
      <c r="B7591" t="s">
        <v>168</v>
      </c>
      <c r="D7591" t="s">
        <v>828</v>
      </c>
    </row>
    <row r="7592" spans="1:4" x14ac:dyDescent="0.25">
      <c r="A7592" s="2">
        <v>44315.693055555559</v>
      </c>
      <c r="B7592" t="s">
        <v>168</v>
      </c>
      <c r="D7592" t="s">
        <v>892</v>
      </c>
    </row>
    <row r="7593" spans="1:4" x14ac:dyDescent="0.25">
      <c r="A7593" s="2">
        <v>44315.693055555559</v>
      </c>
      <c r="B7593" t="s">
        <v>168</v>
      </c>
      <c r="D7593" t="s">
        <v>885</v>
      </c>
    </row>
    <row r="7594" spans="1:4" x14ac:dyDescent="0.25">
      <c r="A7594" s="2">
        <v>44315.693055555559</v>
      </c>
      <c r="B7594" t="s">
        <v>189</v>
      </c>
      <c r="D7594" t="s">
        <v>1877</v>
      </c>
    </row>
    <row r="7595" spans="1:4" x14ac:dyDescent="0.25">
      <c r="A7595" s="2">
        <v>44315.693055555559</v>
      </c>
      <c r="B7595" t="s">
        <v>1458</v>
      </c>
      <c r="D7595" t="s">
        <v>1923</v>
      </c>
    </row>
    <row r="7596" spans="1:4" x14ac:dyDescent="0.25">
      <c r="A7596" s="2">
        <v>44315.693055555559</v>
      </c>
      <c r="B7596" t="s">
        <v>1458</v>
      </c>
      <c r="D7596" t="s">
        <v>1848</v>
      </c>
    </row>
    <row r="7597" spans="1:4" x14ac:dyDescent="0.25">
      <c r="A7597" s="2">
        <v>44315.693055555559</v>
      </c>
      <c r="B7597" t="s">
        <v>163</v>
      </c>
      <c r="D7597" t="s">
        <v>842</v>
      </c>
    </row>
    <row r="7598" spans="1:4" x14ac:dyDescent="0.25">
      <c r="A7598" s="2">
        <v>44315.693055555559</v>
      </c>
      <c r="B7598" t="s">
        <v>1161</v>
      </c>
      <c r="D7598" t="s">
        <v>1928</v>
      </c>
    </row>
    <row r="7599" spans="1:4" x14ac:dyDescent="0.25">
      <c r="A7599" s="2">
        <v>44315.693055555559</v>
      </c>
      <c r="B7599" t="s">
        <v>1161</v>
      </c>
      <c r="D7599" t="s">
        <v>1848</v>
      </c>
    </row>
    <row r="7600" spans="1:4" x14ac:dyDescent="0.25">
      <c r="A7600" s="2">
        <v>44315.693055555559</v>
      </c>
      <c r="B7600" t="s">
        <v>164</v>
      </c>
      <c r="D7600" t="s">
        <v>885</v>
      </c>
    </row>
    <row r="7601" spans="1:4" x14ac:dyDescent="0.25">
      <c r="A7601" s="2">
        <v>44315.693055555559</v>
      </c>
      <c r="B7601" t="s">
        <v>164</v>
      </c>
      <c r="D7601" t="s">
        <v>899</v>
      </c>
    </row>
    <row r="7602" spans="1:4" x14ac:dyDescent="0.25">
      <c r="A7602" s="2">
        <v>44315.693055555559</v>
      </c>
      <c r="B7602" t="s">
        <v>184</v>
      </c>
      <c r="D7602" t="s">
        <v>1135</v>
      </c>
    </row>
    <row r="7603" spans="1:4" x14ac:dyDescent="0.25">
      <c r="A7603" s="2">
        <v>44315.693055555559</v>
      </c>
      <c r="B7603" t="s">
        <v>184</v>
      </c>
      <c r="D7603" t="s">
        <v>828</v>
      </c>
    </row>
    <row r="7604" spans="1:4" x14ac:dyDescent="0.25">
      <c r="A7604" s="2">
        <v>44315.693055555559</v>
      </c>
      <c r="B7604" t="s">
        <v>168</v>
      </c>
      <c r="D7604" t="s">
        <v>1937</v>
      </c>
    </row>
    <row r="7605" spans="1:4" x14ac:dyDescent="0.25">
      <c r="A7605" s="2">
        <v>44315.693055555559</v>
      </c>
      <c r="B7605" t="s">
        <v>168</v>
      </c>
      <c r="D7605" t="s">
        <v>1852</v>
      </c>
    </row>
    <row r="7606" spans="1:4" x14ac:dyDescent="0.25">
      <c r="A7606" s="2">
        <v>44315.693055555559</v>
      </c>
      <c r="B7606" t="s">
        <v>168</v>
      </c>
      <c r="D7606" t="s">
        <v>844</v>
      </c>
    </row>
    <row r="7607" spans="1:4" x14ac:dyDescent="0.25">
      <c r="A7607" s="2">
        <v>44315.693055555559</v>
      </c>
      <c r="B7607" t="s">
        <v>168</v>
      </c>
      <c r="D7607" t="s">
        <v>976</v>
      </c>
    </row>
    <row r="7608" spans="1:4" x14ac:dyDescent="0.25">
      <c r="A7608" s="2">
        <v>44315.693055555559</v>
      </c>
      <c r="B7608" t="s">
        <v>168</v>
      </c>
      <c r="D7608" t="s">
        <v>852</v>
      </c>
    </row>
    <row r="7609" spans="1:4" x14ac:dyDescent="0.25">
      <c r="A7609" s="2">
        <v>44315.693055555559</v>
      </c>
      <c r="B7609" t="s">
        <v>174</v>
      </c>
      <c r="D7609" t="s">
        <v>1887</v>
      </c>
    </row>
    <row r="7610" spans="1:4" x14ac:dyDescent="0.25">
      <c r="A7610" s="2">
        <v>44315.693749999999</v>
      </c>
      <c r="B7610" t="s">
        <v>163</v>
      </c>
      <c r="C7610" t="s">
        <v>6446</v>
      </c>
    </row>
    <row r="7611" spans="1:4" x14ac:dyDescent="0.25">
      <c r="A7611" s="2">
        <v>44315.693749999999</v>
      </c>
      <c r="B7611" t="s">
        <v>164</v>
      </c>
      <c r="C7611" t="s">
        <v>6554</v>
      </c>
    </row>
    <row r="7612" spans="1:4" x14ac:dyDescent="0.25">
      <c r="A7612" s="2">
        <v>44315.693749999999</v>
      </c>
      <c r="B7612" t="s">
        <v>167</v>
      </c>
      <c r="C7612" t="s">
        <v>7430</v>
      </c>
    </row>
    <row r="7613" spans="1:4" x14ac:dyDescent="0.25">
      <c r="A7613" s="2">
        <v>44315.693749999999</v>
      </c>
      <c r="B7613" t="s">
        <v>167</v>
      </c>
      <c r="C7613" t="s">
        <v>7431</v>
      </c>
    </row>
    <row r="7614" spans="1:4" x14ac:dyDescent="0.25">
      <c r="A7614" s="2">
        <v>44315.693749999999</v>
      </c>
      <c r="B7614" t="s">
        <v>167</v>
      </c>
      <c r="C7614" t="s">
        <v>7432</v>
      </c>
    </row>
    <row r="7615" spans="1:4" x14ac:dyDescent="0.25">
      <c r="A7615" s="2">
        <v>44315.693749999999</v>
      </c>
      <c r="B7615" t="s">
        <v>184</v>
      </c>
      <c r="C7615" t="s">
        <v>7493</v>
      </c>
    </row>
    <row r="7616" spans="1:4" x14ac:dyDescent="0.25">
      <c r="A7616" s="2">
        <v>44315.693749999999</v>
      </c>
      <c r="B7616" t="s">
        <v>184</v>
      </c>
      <c r="C7616" t="s">
        <v>7475</v>
      </c>
    </row>
    <row r="7617" spans="1:3" x14ac:dyDescent="0.25">
      <c r="A7617" s="2">
        <v>44315.693749999999</v>
      </c>
      <c r="B7617" t="s">
        <v>184</v>
      </c>
      <c r="C7617" t="s">
        <v>7494</v>
      </c>
    </row>
    <row r="7618" spans="1:3" x14ac:dyDescent="0.25">
      <c r="A7618" s="2">
        <v>44315.693749999999</v>
      </c>
      <c r="B7618" t="s">
        <v>181</v>
      </c>
      <c r="C7618" t="s">
        <v>7756</v>
      </c>
    </row>
    <row r="7619" spans="1:3" x14ac:dyDescent="0.25">
      <c r="A7619" s="2">
        <v>44315.693749999999</v>
      </c>
      <c r="B7619" t="s">
        <v>189</v>
      </c>
      <c r="C7619" t="s">
        <v>8319</v>
      </c>
    </row>
    <row r="7620" spans="1:3" x14ac:dyDescent="0.25">
      <c r="A7620" s="2">
        <v>44315.693749999999</v>
      </c>
      <c r="B7620" t="s">
        <v>1458</v>
      </c>
      <c r="C7620" t="s">
        <v>8511</v>
      </c>
    </row>
    <row r="7621" spans="1:3" x14ac:dyDescent="0.25">
      <c r="A7621" s="2">
        <v>44315.693749999999</v>
      </c>
      <c r="B7621" t="s">
        <v>1458</v>
      </c>
      <c r="C7621" t="s">
        <v>6386</v>
      </c>
    </row>
    <row r="7622" spans="1:3" x14ac:dyDescent="0.25">
      <c r="A7622" s="2">
        <v>44315.693749999999</v>
      </c>
      <c r="B7622" t="s">
        <v>163</v>
      </c>
      <c r="C7622" t="s">
        <v>1538</v>
      </c>
    </row>
    <row r="7623" spans="1:3" x14ac:dyDescent="0.25">
      <c r="A7623" s="2">
        <v>44315.693749999999</v>
      </c>
      <c r="B7623" t="s">
        <v>1161</v>
      </c>
      <c r="C7623" t="s">
        <v>8910</v>
      </c>
    </row>
    <row r="7624" spans="1:3" x14ac:dyDescent="0.25">
      <c r="A7624" s="2">
        <v>44315.693749999999</v>
      </c>
      <c r="B7624" t="s">
        <v>165</v>
      </c>
      <c r="C7624" t="s">
        <v>9089</v>
      </c>
    </row>
    <row r="7625" spans="1:3" x14ac:dyDescent="0.25">
      <c r="A7625" s="2">
        <v>44315.693749999999</v>
      </c>
      <c r="B7625" t="s">
        <v>165</v>
      </c>
      <c r="C7625" t="s">
        <v>6386</v>
      </c>
    </row>
    <row r="7626" spans="1:3" x14ac:dyDescent="0.25">
      <c r="A7626" s="2">
        <v>44315.693749999999</v>
      </c>
      <c r="B7626" t="s">
        <v>165</v>
      </c>
      <c r="C7626" t="s">
        <v>13</v>
      </c>
    </row>
    <row r="7627" spans="1:3" x14ac:dyDescent="0.25">
      <c r="A7627" s="2">
        <v>44315.693749999999</v>
      </c>
      <c r="B7627" t="s">
        <v>165</v>
      </c>
      <c r="C7627" t="s">
        <v>6386</v>
      </c>
    </row>
    <row r="7628" spans="1:3" x14ac:dyDescent="0.25">
      <c r="A7628" s="2">
        <v>44315.693749999999</v>
      </c>
      <c r="B7628" t="s">
        <v>165</v>
      </c>
      <c r="C7628" t="s">
        <v>1452</v>
      </c>
    </row>
    <row r="7629" spans="1:3" x14ac:dyDescent="0.25">
      <c r="A7629" s="2">
        <v>44315.693749999999</v>
      </c>
      <c r="B7629" t="s">
        <v>165</v>
      </c>
      <c r="C7629" t="s">
        <v>9090</v>
      </c>
    </row>
    <row r="7630" spans="1:3" x14ac:dyDescent="0.25">
      <c r="A7630" s="2">
        <v>44315.693749999999</v>
      </c>
      <c r="B7630" t="s">
        <v>164</v>
      </c>
      <c r="C7630" t="s">
        <v>194</v>
      </c>
    </row>
    <row r="7631" spans="1:3" x14ac:dyDescent="0.25">
      <c r="A7631" s="2">
        <v>44315.693749999999</v>
      </c>
      <c r="B7631" t="s">
        <v>164</v>
      </c>
      <c r="C7631" t="s">
        <v>6945</v>
      </c>
    </row>
    <row r="7632" spans="1:3" x14ac:dyDescent="0.25">
      <c r="A7632" s="2">
        <v>44315.693749999999</v>
      </c>
      <c r="B7632" t="s">
        <v>164</v>
      </c>
      <c r="C7632" t="s">
        <v>9188</v>
      </c>
    </row>
    <row r="7633" spans="1:4" x14ac:dyDescent="0.25">
      <c r="A7633" s="2">
        <v>44315.693749999999</v>
      </c>
      <c r="B7633" t="s">
        <v>164</v>
      </c>
      <c r="C7633" t="s">
        <v>6396</v>
      </c>
    </row>
    <row r="7634" spans="1:4" x14ac:dyDescent="0.25">
      <c r="A7634" s="2">
        <v>44315.693749999999</v>
      </c>
      <c r="B7634" t="s">
        <v>164</v>
      </c>
      <c r="C7634" t="s">
        <v>9189</v>
      </c>
    </row>
    <row r="7635" spans="1:4" x14ac:dyDescent="0.25">
      <c r="A7635" s="2">
        <v>44315.693749999999</v>
      </c>
      <c r="B7635" t="s">
        <v>164</v>
      </c>
      <c r="C7635" t="s">
        <v>6396</v>
      </c>
    </row>
    <row r="7636" spans="1:4" x14ac:dyDescent="0.25">
      <c r="A7636" s="2">
        <v>44315.693749999999</v>
      </c>
      <c r="B7636" t="s">
        <v>164</v>
      </c>
      <c r="C7636" t="s">
        <v>194</v>
      </c>
    </row>
    <row r="7637" spans="1:4" x14ac:dyDescent="0.25">
      <c r="A7637" s="2">
        <v>44315.693749999999</v>
      </c>
      <c r="B7637" t="s">
        <v>168</v>
      </c>
      <c r="C7637" t="s">
        <v>6860</v>
      </c>
    </row>
    <row r="7638" spans="1:4" x14ac:dyDescent="0.25">
      <c r="A7638" s="2">
        <v>44315.693749999999</v>
      </c>
      <c r="B7638" t="s">
        <v>168</v>
      </c>
      <c r="C7638" t="s">
        <v>10112</v>
      </c>
    </row>
    <row r="7639" spans="1:4" x14ac:dyDescent="0.25">
      <c r="A7639" s="2">
        <v>44315.693749999999</v>
      </c>
      <c r="B7639" t="s">
        <v>168</v>
      </c>
      <c r="C7639" t="s">
        <v>10113</v>
      </c>
    </row>
    <row r="7640" spans="1:4" x14ac:dyDescent="0.25">
      <c r="A7640" s="2">
        <v>44315.693749999999</v>
      </c>
      <c r="B7640" t="s">
        <v>174</v>
      </c>
      <c r="C7640" t="s">
        <v>6386</v>
      </c>
    </row>
    <row r="7641" spans="1:4" x14ac:dyDescent="0.25">
      <c r="A7641" s="2">
        <v>44315.693749999999</v>
      </c>
      <c r="B7641" t="s">
        <v>163</v>
      </c>
      <c r="D7641" t="s">
        <v>1050</v>
      </c>
    </row>
    <row r="7642" spans="1:4" x14ac:dyDescent="0.25">
      <c r="A7642" s="2">
        <v>44315.693749999999</v>
      </c>
      <c r="B7642" t="s">
        <v>164</v>
      </c>
      <c r="D7642" t="s">
        <v>953</v>
      </c>
    </row>
    <row r="7643" spans="1:4" x14ac:dyDescent="0.25">
      <c r="A7643" s="2">
        <v>44315.693749999999</v>
      </c>
      <c r="B7643" t="s">
        <v>167</v>
      </c>
      <c r="D7643" t="s">
        <v>1900</v>
      </c>
    </row>
    <row r="7644" spans="1:4" x14ac:dyDescent="0.25">
      <c r="A7644" s="2">
        <v>44315.693749999999</v>
      </c>
      <c r="B7644" t="s">
        <v>167</v>
      </c>
      <c r="D7644" t="s">
        <v>1852</v>
      </c>
    </row>
    <row r="7645" spans="1:4" x14ac:dyDescent="0.25">
      <c r="A7645" s="2">
        <v>44315.693749999999</v>
      </c>
      <c r="B7645" t="s">
        <v>167</v>
      </c>
      <c r="D7645" t="s">
        <v>899</v>
      </c>
    </row>
    <row r="7646" spans="1:4" x14ac:dyDescent="0.25">
      <c r="A7646" s="2">
        <v>44315.693749999999</v>
      </c>
      <c r="B7646" t="s">
        <v>184</v>
      </c>
      <c r="D7646" t="s">
        <v>910</v>
      </c>
    </row>
    <row r="7647" spans="1:4" x14ac:dyDescent="0.25">
      <c r="A7647" s="2">
        <v>44315.693749999999</v>
      </c>
      <c r="B7647" t="s">
        <v>184</v>
      </c>
      <c r="D7647" t="s">
        <v>853</v>
      </c>
    </row>
    <row r="7648" spans="1:4" x14ac:dyDescent="0.25">
      <c r="A7648" s="2">
        <v>44315.693749999999</v>
      </c>
      <c r="B7648" t="s">
        <v>184</v>
      </c>
      <c r="D7648" t="s">
        <v>1855</v>
      </c>
    </row>
    <row r="7649" spans="1:4" x14ac:dyDescent="0.25">
      <c r="A7649" s="2">
        <v>44315.693749999999</v>
      </c>
      <c r="B7649" t="s">
        <v>181</v>
      </c>
      <c r="D7649" t="s">
        <v>827</v>
      </c>
    </row>
    <row r="7650" spans="1:4" x14ac:dyDescent="0.25">
      <c r="A7650" s="2">
        <v>44315.693749999999</v>
      </c>
      <c r="B7650" t="s">
        <v>189</v>
      </c>
      <c r="D7650" t="s">
        <v>1135</v>
      </c>
    </row>
    <row r="7651" spans="1:4" x14ac:dyDescent="0.25">
      <c r="A7651" s="2">
        <v>44315.693749999999</v>
      </c>
      <c r="B7651" t="s">
        <v>1458</v>
      </c>
      <c r="D7651" t="s">
        <v>1849</v>
      </c>
    </row>
    <row r="7652" spans="1:4" x14ac:dyDescent="0.25">
      <c r="A7652" s="2">
        <v>44315.693749999999</v>
      </c>
      <c r="B7652" t="s">
        <v>1458</v>
      </c>
      <c r="D7652" t="s">
        <v>1850</v>
      </c>
    </row>
    <row r="7653" spans="1:4" x14ac:dyDescent="0.25">
      <c r="A7653" s="2">
        <v>44315.693749999999</v>
      </c>
      <c r="B7653" t="s">
        <v>163</v>
      </c>
      <c r="D7653" t="s">
        <v>932</v>
      </c>
    </row>
    <row r="7654" spans="1:4" x14ac:dyDescent="0.25">
      <c r="A7654" s="2">
        <v>44315.693749999999</v>
      </c>
      <c r="B7654" t="s">
        <v>1161</v>
      </c>
      <c r="D7654" t="s">
        <v>1849</v>
      </c>
    </row>
    <row r="7655" spans="1:4" x14ac:dyDescent="0.25">
      <c r="A7655" s="2">
        <v>44315.693749999999</v>
      </c>
      <c r="B7655" t="s">
        <v>165</v>
      </c>
      <c r="D7655" t="s">
        <v>1849</v>
      </c>
    </row>
    <row r="7656" spans="1:4" x14ac:dyDescent="0.25">
      <c r="A7656" s="2">
        <v>44315.693749999999</v>
      </c>
      <c r="B7656" t="s">
        <v>165</v>
      </c>
      <c r="D7656" t="s">
        <v>1850</v>
      </c>
    </row>
    <row r="7657" spans="1:4" x14ac:dyDescent="0.25">
      <c r="A7657" s="2">
        <v>44315.693749999999</v>
      </c>
      <c r="B7657" t="s">
        <v>165</v>
      </c>
      <c r="D7657" t="s">
        <v>1874</v>
      </c>
    </row>
    <row r="7658" spans="1:4" x14ac:dyDescent="0.25">
      <c r="A7658" s="2">
        <v>44315.693749999999</v>
      </c>
      <c r="B7658" t="s">
        <v>165</v>
      </c>
      <c r="D7658" t="s">
        <v>1852</v>
      </c>
    </row>
    <row r="7659" spans="1:4" x14ac:dyDescent="0.25">
      <c r="A7659" s="2">
        <v>44315.693749999999</v>
      </c>
      <c r="B7659" t="s">
        <v>165</v>
      </c>
      <c r="D7659" t="s">
        <v>899</v>
      </c>
    </row>
    <row r="7660" spans="1:4" x14ac:dyDescent="0.25">
      <c r="A7660" s="2">
        <v>44315.693749999999</v>
      </c>
      <c r="B7660" t="s">
        <v>165</v>
      </c>
      <c r="D7660" t="s">
        <v>1157</v>
      </c>
    </row>
    <row r="7661" spans="1:4" x14ac:dyDescent="0.25">
      <c r="A7661" s="2">
        <v>44315.693749999999</v>
      </c>
      <c r="B7661" t="s">
        <v>164</v>
      </c>
      <c r="D7661" t="s">
        <v>855</v>
      </c>
    </row>
    <row r="7662" spans="1:4" x14ac:dyDescent="0.25">
      <c r="A7662" s="2">
        <v>44315.693749999999</v>
      </c>
      <c r="B7662" t="s">
        <v>164</v>
      </c>
      <c r="D7662" t="s">
        <v>1049</v>
      </c>
    </row>
    <row r="7663" spans="1:4" x14ac:dyDescent="0.25">
      <c r="A7663" s="2">
        <v>44315.693749999999</v>
      </c>
      <c r="B7663" t="s">
        <v>164</v>
      </c>
      <c r="D7663" t="s">
        <v>850</v>
      </c>
    </row>
    <row r="7664" spans="1:4" x14ac:dyDescent="0.25">
      <c r="A7664" s="2">
        <v>44315.693749999999</v>
      </c>
      <c r="B7664" t="s">
        <v>164</v>
      </c>
      <c r="D7664" t="s">
        <v>893</v>
      </c>
    </row>
    <row r="7665" spans="1:4" x14ac:dyDescent="0.25">
      <c r="A7665" s="2">
        <v>44315.693749999999</v>
      </c>
      <c r="B7665" t="s">
        <v>164</v>
      </c>
      <c r="D7665" t="s">
        <v>834</v>
      </c>
    </row>
    <row r="7666" spans="1:4" x14ac:dyDescent="0.25">
      <c r="A7666" s="2">
        <v>44315.693749999999</v>
      </c>
      <c r="B7666" t="s">
        <v>164</v>
      </c>
      <c r="D7666" t="s">
        <v>835</v>
      </c>
    </row>
    <row r="7667" spans="1:4" x14ac:dyDescent="0.25">
      <c r="A7667" s="2">
        <v>44315.693749999999</v>
      </c>
      <c r="B7667" t="s">
        <v>164</v>
      </c>
      <c r="D7667" t="s">
        <v>836</v>
      </c>
    </row>
    <row r="7668" spans="1:4" x14ac:dyDescent="0.25">
      <c r="A7668" s="2">
        <v>44315.693749999999</v>
      </c>
      <c r="B7668" t="s">
        <v>168</v>
      </c>
      <c r="D7668" t="s">
        <v>825</v>
      </c>
    </row>
    <row r="7669" spans="1:4" x14ac:dyDescent="0.25">
      <c r="A7669" s="2">
        <v>44315.693749999999</v>
      </c>
      <c r="B7669" t="s">
        <v>168</v>
      </c>
      <c r="D7669" t="s">
        <v>825</v>
      </c>
    </row>
    <row r="7670" spans="1:4" x14ac:dyDescent="0.25">
      <c r="A7670" s="2">
        <v>44315.693749999999</v>
      </c>
      <c r="B7670" t="s">
        <v>168</v>
      </c>
      <c r="D7670" t="s">
        <v>853</v>
      </c>
    </row>
    <row r="7671" spans="1:4" x14ac:dyDescent="0.25">
      <c r="A7671" s="2">
        <v>44315.693749999999</v>
      </c>
      <c r="B7671" t="s">
        <v>174</v>
      </c>
      <c r="D7671" t="s">
        <v>1852</v>
      </c>
    </row>
    <row r="7672" spans="1:4" x14ac:dyDescent="0.25">
      <c r="A7672" s="2">
        <v>44315.694444444445</v>
      </c>
      <c r="B7672" t="s">
        <v>163</v>
      </c>
      <c r="C7672" t="s">
        <v>6447</v>
      </c>
    </row>
    <row r="7673" spans="1:4" x14ac:dyDescent="0.25">
      <c r="A7673" s="2">
        <v>44315.694444444445</v>
      </c>
      <c r="B7673" t="s">
        <v>163</v>
      </c>
      <c r="C7673" t="s">
        <v>6615</v>
      </c>
    </row>
    <row r="7674" spans="1:4" x14ac:dyDescent="0.25">
      <c r="A7674" s="2">
        <v>44315.694444444445</v>
      </c>
      <c r="B7674" t="s">
        <v>162</v>
      </c>
      <c r="C7674" t="s">
        <v>6827</v>
      </c>
    </row>
    <row r="7675" spans="1:4" x14ac:dyDescent="0.25">
      <c r="A7675" s="2">
        <v>44315.694444444445</v>
      </c>
      <c r="B7675" t="s">
        <v>167</v>
      </c>
      <c r="C7675" t="s">
        <v>7433</v>
      </c>
    </row>
    <row r="7676" spans="1:4" x14ac:dyDescent="0.25">
      <c r="A7676" s="2">
        <v>44315.694444444445</v>
      </c>
      <c r="B7676" t="s">
        <v>167</v>
      </c>
      <c r="C7676" t="s">
        <v>6386</v>
      </c>
    </row>
    <row r="7677" spans="1:4" x14ac:dyDescent="0.25">
      <c r="A7677" s="2">
        <v>44315.694444444445</v>
      </c>
      <c r="B7677" t="s">
        <v>167</v>
      </c>
      <c r="C7677" t="s">
        <v>7434</v>
      </c>
    </row>
    <row r="7678" spans="1:4" x14ac:dyDescent="0.25">
      <c r="A7678" s="2">
        <v>44315.694444444445</v>
      </c>
      <c r="B7678" t="s">
        <v>167</v>
      </c>
      <c r="C7678" t="s">
        <v>6386</v>
      </c>
    </row>
    <row r="7679" spans="1:4" x14ac:dyDescent="0.25">
      <c r="A7679" s="2">
        <v>44315.694444444445</v>
      </c>
      <c r="B7679" t="s">
        <v>167</v>
      </c>
      <c r="C7679" t="s">
        <v>7435</v>
      </c>
    </row>
    <row r="7680" spans="1:4" x14ac:dyDescent="0.25">
      <c r="A7680" s="2">
        <v>44315.694444444445</v>
      </c>
      <c r="B7680" t="s">
        <v>167</v>
      </c>
      <c r="C7680" t="s">
        <v>1538</v>
      </c>
    </row>
    <row r="7681" spans="1:3" x14ac:dyDescent="0.25">
      <c r="A7681" s="2">
        <v>44315.694444444445</v>
      </c>
      <c r="B7681" t="s">
        <v>184</v>
      </c>
      <c r="C7681" t="s">
        <v>1249</v>
      </c>
    </row>
    <row r="7682" spans="1:3" x14ac:dyDescent="0.25">
      <c r="A7682" s="2">
        <v>44315.694444444445</v>
      </c>
      <c r="B7682" t="s">
        <v>184</v>
      </c>
      <c r="C7682" t="s">
        <v>7495</v>
      </c>
    </row>
    <row r="7683" spans="1:3" x14ac:dyDescent="0.25">
      <c r="A7683" s="2">
        <v>44315.694444444445</v>
      </c>
      <c r="B7683" t="s">
        <v>181</v>
      </c>
      <c r="C7683" t="s">
        <v>7757</v>
      </c>
    </row>
    <row r="7684" spans="1:3" x14ac:dyDescent="0.25">
      <c r="A7684" s="2">
        <v>44315.694444444445</v>
      </c>
      <c r="B7684" t="s">
        <v>162</v>
      </c>
      <c r="C7684" t="s">
        <v>7840</v>
      </c>
    </row>
    <row r="7685" spans="1:3" x14ac:dyDescent="0.25">
      <c r="A7685" s="2">
        <v>44315.694444444445</v>
      </c>
      <c r="B7685" t="s">
        <v>1161</v>
      </c>
      <c r="C7685" t="s">
        <v>6396</v>
      </c>
    </row>
    <row r="7686" spans="1:3" x14ac:dyDescent="0.25">
      <c r="A7686" s="2">
        <v>44315.694444444445</v>
      </c>
      <c r="B7686" t="s">
        <v>165</v>
      </c>
      <c r="C7686" t="s">
        <v>9091</v>
      </c>
    </row>
    <row r="7687" spans="1:3" x14ac:dyDescent="0.25">
      <c r="A7687" s="2">
        <v>44315.694444444445</v>
      </c>
      <c r="B7687" t="s">
        <v>165</v>
      </c>
      <c r="C7687" t="s">
        <v>6443</v>
      </c>
    </row>
    <row r="7688" spans="1:3" x14ac:dyDescent="0.25">
      <c r="A7688" s="2">
        <v>44315.694444444445</v>
      </c>
      <c r="B7688" t="s">
        <v>165</v>
      </c>
      <c r="C7688" t="s">
        <v>9092</v>
      </c>
    </row>
    <row r="7689" spans="1:3" x14ac:dyDescent="0.25">
      <c r="A7689" s="2">
        <v>44315.694444444445</v>
      </c>
      <c r="B7689" t="s">
        <v>164</v>
      </c>
      <c r="C7689" t="s">
        <v>9190</v>
      </c>
    </row>
    <row r="7690" spans="1:3" x14ac:dyDescent="0.25">
      <c r="A7690" s="2">
        <v>44315.694444444445</v>
      </c>
      <c r="B7690" t="s">
        <v>164</v>
      </c>
      <c r="C7690" t="s">
        <v>9191</v>
      </c>
    </row>
    <row r="7691" spans="1:3" x14ac:dyDescent="0.25">
      <c r="A7691" s="2">
        <v>44315.694444444445</v>
      </c>
      <c r="B7691" t="s">
        <v>164</v>
      </c>
      <c r="C7691" t="s">
        <v>6429</v>
      </c>
    </row>
    <row r="7692" spans="1:3" x14ac:dyDescent="0.25">
      <c r="A7692" s="2">
        <v>44315.694444444445</v>
      </c>
      <c r="B7692" t="s">
        <v>191</v>
      </c>
      <c r="C7692" t="s">
        <v>1249</v>
      </c>
    </row>
    <row r="7693" spans="1:3" x14ac:dyDescent="0.25">
      <c r="A7693" s="2">
        <v>44315.694444444445</v>
      </c>
      <c r="B7693" t="s">
        <v>191</v>
      </c>
      <c r="C7693" t="s">
        <v>1249</v>
      </c>
    </row>
    <row r="7694" spans="1:3" x14ac:dyDescent="0.25">
      <c r="A7694" s="2">
        <v>44315.694444444445</v>
      </c>
      <c r="B7694" t="s">
        <v>168</v>
      </c>
      <c r="C7694" t="s">
        <v>10114</v>
      </c>
    </row>
    <row r="7695" spans="1:3" x14ac:dyDescent="0.25">
      <c r="A7695" s="2">
        <v>44315.694444444445</v>
      </c>
      <c r="B7695" t="s">
        <v>168</v>
      </c>
      <c r="C7695" t="s">
        <v>10115</v>
      </c>
    </row>
    <row r="7696" spans="1:3" x14ac:dyDescent="0.25">
      <c r="A7696" s="2">
        <v>44315.694444444445</v>
      </c>
      <c r="B7696" t="s">
        <v>168</v>
      </c>
      <c r="C7696" t="s">
        <v>10116</v>
      </c>
    </row>
    <row r="7697" spans="1:4" x14ac:dyDescent="0.25">
      <c r="A7697" s="2">
        <v>44315.694444444445</v>
      </c>
      <c r="B7697" t="s">
        <v>168</v>
      </c>
      <c r="C7697" t="s">
        <v>6386</v>
      </c>
    </row>
    <row r="7698" spans="1:4" x14ac:dyDescent="0.25">
      <c r="A7698" s="2">
        <v>44315.694444444445</v>
      </c>
      <c r="B7698" t="s">
        <v>174</v>
      </c>
      <c r="C7698" t="s">
        <v>10225</v>
      </c>
    </row>
    <row r="7699" spans="1:4" x14ac:dyDescent="0.25">
      <c r="A7699" s="2">
        <v>44315.694444444445</v>
      </c>
      <c r="B7699" t="s">
        <v>174</v>
      </c>
      <c r="C7699" t="s">
        <v>6386</v>
      </c>
    </row>
    <row r="7700" spans="1:4" x14ac:dyDescent="0.25">
      <c r="A7700" s="2">
        <v>44315.694444444445</v>
      </c>
      <c r="B7700" t="s">
        <v>174</v>
      </c>
      <c r="C7700" t="s">
        <v>6554</v>
      </c>
    </row>
    <row r="7701" spans="1:4" x14ac:dyDescent="0.25">
      <c r="A7701" s="2">
        <v>44315.694444444445</v>
      </c>
      <c r="B7701" t="s">
        <v>163</v>
      </c>
      <c r="D7701" t="s">
        <v>834</v>
      </c>
    </row>
    <row r="7702" spans="1:4" x14ac:dyDescent="0.25">
      <c r="A7702" s="2">
        <v>44315.694444444445</v>
      </c>
      <c r="B7702" t="s">
        <v>163</v>
      </c>
      <c r="D7702" t="s">
        <v>1851</v>
      </c>
    </row>
    <row r="7703" spans="1:4" x14ac:dyDescent="0.25">
      <c r="A7703" s="2">
        <v>44315.694444444445</v>
      </c>
      <c r="B7703" t="s">
        <v>162</v>
      </c>
      <c r="D7703" t="s">
        <v>1849</v>
      </c>
    </row>
    <row r="7704" spans="1:4" x14ac:dyDescent="0.25">
      <c r="A7704" s="2">
        <v>44315.694444444445</v>
      </c>
      <c r="B7704" t="s">
        <v>167</v>
      </c>
      <c r="D7704" t="s">
        <v>1898</v>
      </c>
    </row>
    <row r="7705" spans="1:4" x14ac:dyDescent="0.25">
      <c r="A7705" s="2">
        <v>44315.694444444445</v>
      </c>
      <c r="B7705" t="s">
        <v>167</v>
      </c>
      <c r="D7705" t="s">
        <v>857</v>
      </c>
    </row>
    <row r="7706" spans="1:4" x14ac:dyDescent="0.25">
      <c r="A7706" s="2">
        <v>44315.694444444445</v>
      </c>
      <c r="B7706" t="s">
        <v>167</v>
      </c>
      <c r="D7706" t="s">
        <v>828</v>
      </c>
    </row>
    <row r="7707" spans="1:4" x14ac:dyDescent="0.25">
      <c r="A7707" s="2">
        <v>44315.694444444445</v>
      </c>
      <c r="B7707" t="s">
        <v>167</v>
      </c>
      <c r="D7707" t="s">
        <v>971</v>
      </c>
    </row>
    <row r="7708" spans="1:4" x14ac:dyDescent="0.25">
      <c r="A7708" s="2">
        <v>44315.694444444445</v>
      </c>
      <c r="B7708" t="s">
        <v>167</v>
      </c>
      <c r="D7708" t="s">
        <v>894</v>
      </c>
    </row>
    <row r="7709" spans="1:4" x14ac:dyDescent="0.25">
      <c r="A7709" s="2">
        <v>44315.694444444445</v>
      </c>
      <c r="B7709" t="s">
        <v>167</v>
      </c>
      <c r="D7709" t="s">
        <v>974</v>
      </c>
    </row>
    <row r="7710" spans="1:4" x14ac:dyDescent="0.25">
      <c r="A7710" s="2">
        <v>44315.694444444445</v>
      </c>
      <c r="B7710" t="s">
        <v>184</v>
      </c>
      <c r="D7710" t="s">
        <v>1854</v>
      </c>
    </row>
    <row r="7711" spans="1:4" x14ac:dyDescent="0.25">
      <c r="A7711" s="2">
        <v>44315.694444444445</v>
      </c>
      <c r="B7711" t="s">
        <v>184</v>
      </c>
      <c r="D7711" t="s">
        <v>954</v>
      </c>
    </row>
    <row r="7712" spans="1:4" x14ac:dyDescent="0.25">
      <c r="A7712" s="2">
        <v>44315.694444444445</v>
      </c>
      <c r="B7712" t="s">
        <v>181</v>
      </c>
      <c r="D7712" t="s">
        <v>899</v>
      </c>
    </row>
    <row r="7713" spans="1:4" x14ac:dyDescent="0.25">
      <c r="A7713" s="2">
        <v>44315.694444444445</v>
      </c>
      <c r="B7713" t="s">
        <v>162</v>
      </c>
      <c r="D7713" t="s">
        <v>902</v>
      </c>
    </row>
    <row r="7714" spans="1:4" x14ac:dyDescent="0.25">
      <c r="A7714" s="2">
        <v>44315.694444444445</v>
      </c>
      <c r="B7714" t="s">
        <v>1161</v>
      </c>
      <c r="D7714" t="s">
        <v>1850</v>
      </c>
    </row>
    <row r="7715" spans="1:4" x14ac:dyDescent="0.25">
      <c r="A7715" s="2">
        <v>44315.694444444445</v>
      </c>
      <c r="B7715" t="s">
        <v>165</v>
      </c>
      <c r="D7715" t="s">
        <v>850</v>
      </c>
    </row>
    <row r="7716" spans="1:4" x14ac:dyDescent="0.25">
      <c r="A7716" s="2">
        <v>44315.694444444445</v>
      </c>
      <c r="B7716" t="s">
        <v>165</v>
      </c>
      <c r="D7716" t="s">
        <v>893</v>
      </c>
    </row>
    <row r="7717" spans="1:4" x14ac:dyDescent="0.25">
      <c r="A7717" s="2">
        <v>44315.694444444445</v>
      </c>
      <c r="B7717" t="s">
        <v>165</v>
      </c>
      <c r="D7717" t="s">
        <v>842</v>
      </c>
    </row>
    <row r="7718" spans="1:4" x14ac:dyDescent="0.25">
      <c r="A7718" s="2">
        <v>44315.694444444445</v>
      </c>
      <c r="B7718" t="s">
        <v>164</v>
      </c>
      <c r="D7718" t="s">
        <v>955</v>
      </c>
    </row>
    <row r="7719" spans="1:4" x14ac:dyDescent="0.25">
      <c r="A7719" s="2">
        <v>44315.694444444445</v>
      </c>
      <c r="B7719" t="s">
        <v>164</v>
      </c>
      <c r="D7719" t="s">
        <v>1855</v>
      </c>
    </row>
    <row r="7720" spans="1:4" x14ac:dyDescent="0.25">
      <c r="A7720" s="2">
        <v>44315.694444444445</v>
      </c>
      <c r="B7720" t="s">
        <v>164</v>
      </c>
      <c r="D7720" t="s">
        <v>1869</v>
      </c>
    </row>
    <row r="7721" spans="1:4" x14ac:dyDescent="0.25">
      <c r="A7721" s="2">
        <v>44315.694444444445</v>
      </c>
      <c r="B7721" t="s">
        <v>191</v>
      </c>
      <c r="D7721" t="s">
        <v>1925</v>
      </c>
    </row>
    <row r="7722" spans="1:4" x14ac:dyDescent="0.25">
      <c r="A7722" s="2">
        <v>44315.694444444445</v>
      </c>
      <c r="B7722" t="s">
        <v>191</v>
      </c>
      <c r="D7722" t="s">
        <v>1848</v>
      </c>
    </row>
    <row r="7723" spans="1:4" x14ac:dyDescent="0.25">
      <c r="A7723" s="2">
        <v>44315.694444444445</v>
      </c>
      <c r="B7723" t="s">
        <v>168</v>
      </c>
      <c r="D7723" t="s">
        <v>1049</v>
      </c>
    </row>
    <row r="7724" spans="1:4" x14ac:dyDescent="0.25">
      <c r="A7724" s="2">
        <v>44315.694444444445</v>
      </c>
      <c r="B7724" t="s">
        <v>168</v>
      </c>
      <c r="D7724" t="s">
        <v>834</v>
      </c>
    </row>
    <row r="7725" spans="1:4" x14ac:dyDescent="0.25">
      <c r="A7725" s="2">
        <v>44315.694444444445</v>
      </c>
      <c r="B7725" t="s">
        <v>168</v>
      </c>
      <c r="D7725" t="s">
        <v>828</v>
      </c>
    </row>
    <row r="7726" spans="1:4" x14ac:dyDescent="0.25">
      <c r="A7726" s="2">
        <v>44315.694444444445</v>
      </c>
      <c r="B7726" t="s">
        <v>168</v>
      </c>
      <c r="D7726" t="s">
        <v>971</v>
      </c>
    </row>
    <row r="7727" spans="1:4" x14ac:dyDescent="0.25">
      <c r="A7727" s="2">
        <v>44315.694444444445</v>
      </c>
      <c r="B7727" t="s">
        <v>174</v>
      </c>
      <c r="D7727" t="s">
        <v>828</v>
      </c>
    </row>
    <row r="7728" spans="1:4" x14ac:dyDescent="0.25">
      <c r="A7728" s="2">
        <v>44315.694444444445</v>
      </c>
      <c r="B7728" t="s">
        <v>174</v>
      </c>
      <c r="D7728" t="s">
        <v>892</v>
      </c>
    </row>
    <row r="7729" spans="1:4" x14ac:dyDescent="0.25">
      <c r="A7729" s="2">
        <v>44315.694444444445</v>
      </c>
      <c r="B7729" t="s">
        <v>174</v>
      </c>
      <c r="D7729" t="s">
        <v>885</v>
      </c>
    </row>
    <row r="7730" spans="1:4" x14ac:dyDescent="0.25">
      <c r="A7730" s="2">
        <v>44315.695138888892</v>
      </c>
      <c r="B7730" t="s">
        <v>163</v>
      </c>
      <c r="C7730" t="s">
        <v>6448</v>
      </c>
    </row>
    <row r="7731" spans="1:4" x14ac:dyDescent="0.25">
      <c r="A7731" s="2">
        <v>44315.695138888892</v>
      </c>
      <c r="B7731" t="s">
        <v>163</v>
      </c>
      <c r="C7731" t="s">
        <v>6449</v>
      </c>
    </row>
    <row r="7732" spans="1:4" x14ac:dyDescent="0.25">
      <c r="A7732" s="2">
        <v>44315.695138888892</v>
      </c>
      <c r="B7732" t="s">
        <v>163</v>
      </c>
      <c r="C7732" t="s">
        <v>6386</v>
      </c>
    </row>
    <row r="7733" spans="1:4" x14ac:dyDescent="0.25">
      <c r="A7733" s="2">
        <v>44315.695138888892</v>
      </c>
      <c r="B7733" t="s">
        <v>163</v>
      </c>
      <c r="C7733" t="s">
        <v>6616</v>
      </c>
    </row>
    <row r="7734" spans="1:4" x14ac:dyDescent="0.25">
      <c r="A7734" s="2">
        <v>44315.695138888892</v>
      </c>
      <c r="B7734" t="s">
        <v>163</v>
      </c>
      <c r="C7734" t="s">
        <v>6386</v>
      </c>
    </row>
    <row r="7735" spans="1:4" x14ac:dyDescent="0.25">
      <c r="A7735" s="2">
        <v>44315.695138888892</v>
      </c>
      <c r="B7735" t="s">
        <v>162</v>
      </c>
      <c r="C7735" t="s">
        <v>6828</v>
      </c>
    </row>
    <row r="7736" spans="1:4" x14ac:dyDescent="0.25">
      <c r="A7736" s="2">
        <v>44315.695138888892</v>
      </c>
      <c r="B7736" t="s">
        <v>167</v>
      </c>
      <c r="C7736" t="s">
        <v>7436</v>
      </c>
    </row>
    <row r="7737" spans="1:4" x14ac:dyDescent="0.25">
      <c r="A7737" s="2">
        <v>44315.695138888892</v>
      </c>
      <c r="B7737" t="s">
        <v>167</v>
      </c>
      <c r="C7737" t="s">
        <v>6386</v>
      </c>
    </row>
    <row r="7738" spans="1:4" x14ac:dyDescent="0.25">
      <c r="A7738" s="2">
        <v>44315.695138888892</v>
      </c>
      <c r="B7738" t="s">
        <v>167</v>
      </c>
      <c r="C7738" t="s">
        <v>7437</v>
      </c>
    </row>
    <row r="7739" spans="1:4" x14ac:dyDescent="0.25">
      <c r="A7739" s="2">
        <v>44315.695138888892</v>
      </c>
      <c r="B7739" t="s">
        <v>167</v>
      </c>
      <c r="C7739" t="s">
        <v>6386</v>
      </c>
    </row>
    <row r="7740" spans="1:4" x14ac:dyDescent="0.25">
      <c r="A7740" s="2">
        <v>44315.695138888892</v>
      </c>
      <c r="B7740" t="s">
        <v>167</v>
      </c>
      <c r="C7740" t="s">
        <v>7438</v>
      </c>
    </row>
    <row r="7741" spans="1:4" x14ac:dyDescent="0.25">
      <c r="A7741" s="2">
        <v>44315.695138888892</v>
      </c>
      <c r="B7741" t="s">
        <v>167</v>
      </c>
      <c r="C7741" t="s">
        <v>7439</v>
      </c>
    </row>
    <row r="7742" spans="1:4" x14ac:dyDescent="0.25">
      <c r="A7742" s="2">
        <v>44315.695138888892</v>
      </c>
      <c r="B7742" t="s">
        <v>167</v>
      </c>
      <c r="C7742" t="s">
        <v>21</v>
      </c>
    </row>
    <row r="7743" spans="1:4" x14ac:dyDescent="0.25">
      <c r="A7743" s="2">
        <v>44315.695138888892</v>
      </c>
      <c r="B7743" t="s">
        <v>167</v>
      </c>
      <c r="C7743" t="s">
        <v>6554</v>
      </c>
    </row>
    <row r="7744" spans="1:4" x14ac:dyDescent="0.25">
      <c r="A7744" s="2">
        <v>44315.695138888892</v>
      </c>
      <c r="B7744" t="s">
        <v>184</v>
      </c>
      <c r="C7744" t="s">
        <v>7496</v>
      </c>
    </row>
    <row r="7745" spans="1:3" x14ac:dyDescent="0.25">
      <c r="A7745" s="2">
        <v>44315.695138888892</v>
      </c>
      <c r="B7745" t="s">
        <v>184</v>
      </c>
      <c r="C7745" t="s">
        <v>7497</v>
      </c>
    </row>
    <row r="7746" spans="1:3" x14ac:dyDescent="0.25">
      <c r="A7746" s="2">
        <v>44315.695138888892</v>
      </c>
      <c r="B7746" t="s">
        <v>184</v>
      </c>
      <c r="C7746" t="s">
        <v>1538</v>
      </c>
    </row>
    <row r="7747" spans="1:3" x14ac:dyDescent="0.25">
      <c r="A7747" s="2">
        <v>44315.695138888892</v>
      </c>
      <c r="B7747" t="s">
        <v>184</v>
      </c>
      <c r="C7747" t="s">
        <v>6554</v>
      </c>
    </row>
    <row r="7748" spans="1:3" x14ac:dyDescent="0.25">
      <c r="A7748" s="2">
        <v>44315.695138888892</v>
      </c>
      <c r="B7748" t="s">
        <v>181</v>
      </c>
      <c r="C7748" t="s">
        <v>1538</v>
      </c>
    </row>
    <row r="7749" spans="1:3" x14ac:dyDescent="0.25">
      <c r="A7749" s="2">
        <v>44315.695138888892</v>
      </c>
      <c r="B7749" t="s">
        <v>181</v>
      </c>
      <c r="C7749" t="s">
        <v>7758</v>
      </c>
    </row>
    <row r="7750" spans="1:3" x14ac:dyDescent="0.25">
      <c r="A7750" s="2">
        <v>44315.695138888892</v>
      </c>
      <c r="B7750" t="s">
        <v>181</v>
      </c>
      <c r="C7750" t="s">
        <v>6386</v>
      </c>
    </row>
    <row r="7751" spans="1:3" x14ac:dyDescent="0.25">
      <c r="A7751" s="2">
        <v>44315.695138888892</v>
      </c>
      <c r="B7751" t="s">
        <v>181</v>
      </c>
      <c r="C7751" t="s">
        <v>7419</v>
      </c>
    </row>
    <row r="7752" spans="1:3" x14ac:dyDescent="0.25">
      <c r="A7752" s="2">
        <v>44315.695138888892</v>
      </c>
      <c r="B7752" t="s">
        <v>181</v>
      </c>
      <c r="C7752" t="s">
        <v>1538</v>
      </c>
    </row>
    <row r="7753" spans="1:3" x14ac:dyDescent="0.25">
      <c r="A7753" s="2">
        <v>44315.695138888892</v>
      </c>
      <c r="B7753" t="s">
        <v>181</v>
      </c>
      <c r="C7753" t="s">
        <v>7759</v>
      </c>
    </row>
    <row r="7754" spans="1:3" x14ac:dyDescent="0.25">
      <c r="A7754" s="2">
        <v>44315.695138888892</v>
      </c>
      <c r="B7754" t="s">
        <v>162</v>
      </c>
      <c r="C7754" t="s">
        <v>7841</v>
      </c>
    </row>
    <row r="7755" spans="1:3" x14ac:dyDescent="0.25">
      <c r="A7755" s="2">
        <v>44315.695138888892</v>
      </c>
      <c r="B7755" t="s">
        <v>162</v>
      </c>
      <c r="C7755" t="s">
        <v>7508</v>
      </c>
    </row>
    <row r="7756" spans="1:3" x14ac:dyDescent="0.25">
      <c r="A7756" s="2">
        <v>44315.695138888892</v>
      </c>
      <c r="B7756" t="s">
        <v>189</v>
      </c>
      <c r="C7756" t="s">
        <v>8320</v>
      </c>
    </row>
    <row r="7757" spans="1:3" x14ac:dyDescent="0.25">
      <c r="A7757" s="2">
        <v>44315.695138888892</v>
      </c>
      <c r="B7757" t="s">
        <v>1161</v>
      </c>
      <c r="C7757" t="s">
        <v>8911</v>
      </c>
    </row>
    <row r="7758" spans="1:3" x14ac:dyDescent="0.25">
      <c r="A7758" s="2">
        <v>44315.695138888892</v>
      </c>
      <c r="B7758" t="s">
        <v>1161</v>
      </c>
      <c r="C7758" t="s">
        <v>6386</v>
      </c>
    </row>
    <row r="7759" spans="1:3" x14ac:dyDescent="0.25">
      <c r="A7759" s="2">
        <v>44315.695138888892</v>
      </c>
      <c r="B7759" t="s">
        <v>1161</v>
      </c>
      <c r="C7759" t="s">
        <v>8912</v>
      </c>
    </row>
    <row r="7760" spans="1:3" x14ac:dyDescent="0.25">
      <c r="A7760" s="2">
        <v>44315.695138888892</v>
      </c>
      <c r="B7760" t="s">
        <v>165</v>
      </c>
      <c r="C7760" t="s">
        <v>9093</v>
      </c>
    </row>
    <row r="7761" spans="1:3" x14ac:dyDescent="0.25">
      <c r="A7761" s="2">
        <v>44315.695138888892</v>
      </c>
      <c r="B7761" t="s">
        <v>165</v>
      </c>
      <c r="C7761" t="s">
        <v>9094</v>
      </c>
    </row>
    <row r="7762" spans="1:3" x14ac:dyDescent="0.25">
      <c r="A7762" s="2">
        <v>44315.695138888892</v>
      </c>
      <c r="B7762" t="s">
        <v>165</v>
      </c>
      <c r="C7762" t="s">
        <v>9095</v>
      </c>
    </row>
    <row r="7763" spans="1:3" x14ac:dyDescent="0.25">
      <c r="A7763" s="2">
        <v>44315.695138888892</v>
      </c>
      <c r="B7763" t="s">
        <v>165</v>
      </c>
      <c r="C7763" t="s">
        <v>9096</v>
      </c>
    </row>
    <row r="7764" spans="1:3" x14ac:dyDescent="0.25">
      <c r="A7764" s="2">
        <v>44315.695138888892</v>
      </c>
      <c r="B7764" t="s">
        <v>165</v>
      </c>
      <c r="C7764" t="s">
        <v>6443</v>
      </c>
    </row>
    <row r="7765" spans="1:3" x14ac:dyDescent="0.25">
      <c r="A7765" s="2">
        <v>44315.695138888892</v>
      </c>
      <c r="B7765" t="s">
        <v>165</v>
      </c>
      <c r="C7765" t="s">
        <v>6443</v>
      </c>
    </row>
    <row r="7766" spans="1:3" x14ac:dyDescent="0.25">
      <c r="A7766" s="2">
        <v>44315.695138888892</v>
      </c>
      <c r="B7766" t="s">
        <v>165</v>
      </c>
      <c r="C7766" t="s">
        <v>9097</v>
      </c>
    </row>
    <row r="7767" spans="1:3" x14ac:dyDescent="0.25">
      <c r="A7767" s="2">
        <v>44315.695138888892</v>
      </c>
      <c r="B7767" t="s">
        <v>191</v>
      </c>
      <c r="C7767" t="s">
        <v>9580</v>
      </c>
    </row>
    <row r="7768" spans="1:3" x14ac:dyDescent="0.25">
      <c r="A7768" s="2">
        <v>44315.695138888892</v>
      </c>
      <c r="B7768" t="s">
        <v>168</v>
      </c>
      <c r="C7768" t="s">
        <v>10117</v>
      </c>
    </row>
    <row r="7769" spans="1:3" x14ac:dyDescent="0.25">
      <c r="A7769" s="2">
        <v>44315.695138888892</v>
      </c>
      <c r="B7769" t="s">
        <v>168</v>
      </c>
      <c r="C7769" t="s">
        <v>10118</v>
      </c>
    </row>
    <row r="7770" spans="1:3" x14ac:dyDescent="0.25">
      <c r="A7770" s="2">
        <v>44315.695138888892</v>
      </c>
      <c r="B7770" t="s">
        <v>168</v>
      </c>
      <c r="C7770" t="s">
        <v>10119</v>
      </c>
    </row>
    <row r="7771" spans="1:3" x14ac:dyDescent="0.25">
      <c r="A7771" s="2">
        <v>44315.695138888892</v>
      </c>
      <c r="B7771" t="s">
        <v>168</v>
      </c>
      <c r="C7771" t="s">
        <v>1538</v>
      </c>
    </row>
    <row r="7772" spans="1:3" x14ac:dyDescent="0.25">
      <c r="A7772" s="2">
        <v>44315.695138888892</v>
      </c>
      <c r="B7772" t="s">
        <v>168</v>
      </c>
      <c r="C7772" t="s">
        <v>1538</v>
      </c>
    </row>
    <row r="7773" spans="1:3" x14ac:dyDescent="0.25">
      <c r="A7773" s="2">
        <v>44315.695138888892</v>
      </c>
      <c r="B7773" t="s">
        <v>168</v>
      </c>
      <c r="C7773" t="s">
        <v>6380</v>
      </c>
    </row>
    <row r="7774" spans="1:3" x14ac:dyDescent="0.25">
      <c r="A7774" s="2">
        <v>44315.695138888892</v>
      </c>
      <c r="B7774" t="s">
        <v>168</v>
      </c>
      <c r="C7774" t="s">
        <v>10120</v>
      </c>
    </row>
    <row r="7775" spans="1:3" x14ac:dyDescent="0.25">
      <c r="A7775" s="2">
        <v>44315.695138888892</v>
      </c>
      <c r="B7775" t="s">
        <v>168</v>
      </c>
      <c r="C7775" t="s">
        <v>10121</v>
      </c>
    </row>
    <row r="7776" spans="1:3" x14ac:dyDescent="0.25">
      <c r="A7776" s="2">
        <v>44315.695138888892</v>
      </c>
      <c r="B7776" t="s">
        <v>168</v>
      </c>
      <c r="C7776" t="s">
        <v>6380</v>
      </c>
    </row>
    <row r="7777" spans="1:4" x14ac:dyDescent="0.25">
      <c r="A7777" s="2">
        <v>44315.695138888892</v>
      </c>
      <c r="B7777" t="s">
        <v>163</v>
      </c>
      <c r="D7777" t="s">
        <v>825</v>
      </c>
    </row>
    <row r="7778" spans="1:4" x14ac:dyDescent="0.25">
      <c r="A7778" s="2">
        <v>44315.695138888892</v>
      </c>
      <c r="B7778" t="s">
        <v>163</v>
      </c>
      <c r="D7778" t="s">
        <v>853</v>
      </c>
    </row>
    <row r="7779" spans="1:4" x14ac:dyDescent="0.25">
      <c r="A7779" s="2">
        <v>44315.695138888892</v>
      </c>
      <c r="B7779" t="s">
        <v>163</v>
      </c>
      <c r="D7779" t="s">
        <v>1852</v>
      </c>
    </row>
    <row r="7780" spans="1:4" x14ac:dyDescent="0.25">
      <c r="A7780" s="2">
        <v>44315.695138888892</v>
      </c>
      <c r="B7780" t="s">
        <v>163</v>
      </c>
      <c r="D7780" t="s">
        <v>1855</v>
      </c>
    </row>
    <row r="7781" spans="1:4" x14ac:dyDescent="0.25">
      <c r="A7781" s="2">
        <v>44315.695138888892</v>
      </c>
      <c r="B7781" t="s">
        <v>163</v>
      </c>
      <c r="D7781" t="s">
        <v>1869</v>
      </c>
    </row>
    <row r="7782" spans="1:4" x14ac:dyDescent="0.25">
      <c r="A7782" s="2">
        <v>44315.695138888892</v>
      </c>
      <c r="B7782" t="s">
        <v>162</v>
      </c>
      <c r="D7782" t="s">
        <v>1881</v>
      </c>
    </row>
    <row r="7783" spans="1:4" x14ac:dyDescent="0.25">
      <c r="A7783" s="2">
        <v>44315.695138888892</v>
      </c>
      <c r="B7783" t="s">
        <v>167</v>
      </c>
      <c r="D7783" t="s">
        <v>842</v>
      </c>
    </row>
    <row r="7784" spans="1:4" x14ac:dyDescent="0.25">
      <c r="A7784" s="2">
        <v>44315.695138888892</v>
      </c>
      <c r="B7784" t="s">
        <v>167</v>
      </c>
      <c r="D7784" t="s">
        <v>868</v>
      </c>
    </row>
    <row r="7785" spans="1:4" x14ac:dyDescent="0.25">
      <c r="A7785" s="2">
        <v>44315.695138888892</v>
      </c>
      <c r="B7785" t="s">
        <v>167</v>
      </c>
      <c r="D7785" t="s">
        <v>912</v>
      </c>
    </row>
    <row r="7786" spans="1:4" x14ac:dyDescent="0.25">
      <c r="A7786" s="2">
        <v>44315.695138888892</v>
      </c>
      <c r="B7786" t="s">
        <v>167</v>
      </c>
      <c r="D7786" t="s">
        <v>893</v>
      </c>
    </row>
    <row r="7787" spans="1:4" x14ac:dyDescent="0.25">
      <c r="A7787" s="2">
        <v>44315.695138888892</v>
      </c>
      <c r="B7787" t="s">
        <v>167</v>
      </c>
      <c r="D7787" t="s">
        <v>885</v>
      </c>
    </row>
    <row r="7788" spans="1:4" x14ac:dyDescent="0.25">
      <c r="A7788" s="2">
        <v>44315.695138888892</v>
      </c>
      <c r="B7788" t="s">
        <v>167</v>
      </c>
      <c r="D7788" t="s">
        <v>1855</v>
      </c>
    </row>
    <row r="7789" spans="1:4" x14ac:dyDescent="0.25">
      <c r="A7789" s="2">
        <v>44315.695138888892</v>
      </c>
      <c r="B7789" t="s">
        <v>167</v>
      </c>
      <c r="D7789" t="s">
        <v>1869</v>
      </c>
    </row>
    <row r="7790" spans="1:4" x14ac:dyDescent="0.25">
      <c r="A7790" s="2">
        <v>44315.695138888892</v>
      </c>
      <c r="B7790" t="s">
        <v>167</v>
      </c>
      <c r="D7790" t="s">
        <v>825</v>
      </c>
    </row>
    <row r="7791" spans="1:4" x14ac:dyDescent="0.25">
      <c r="A7791" s="2">
        <v>44315.695138888892</v>
      </c>
      <c r="B7791" t="s">
        <v>184</v>
      </c>
      <c r="D7791" t="s">
        <v>908</v>
      </c>
    </row>
    <row r="7792" spans="1:4" x14ac:dyDescent="0.25">
      <c r="A7792" s="2">
        <v>44315.695138888892</v>
      </c>
      <c r="B7792" t="s">
        <v>184</v>
      </c>
      <c r="D7792" t="s">
        <v>849</v>
      </c>
    </row>
    <row r="7793" spans="1:4" x14ac:dyDescent="0.25">
      <c r="A7793" s="2">
        <v>44315.695138888892</v>
      </c>
      <c r="B7793" t="s">
        <v>184</v>
      </c>
      <c r="D7793" t="s">
        <v>848</v>
      </c>
    </row>
    <row r="7794" spans="1:4" x14ac:dyDescent="0.25">
      <c r="A7794" s="2">
        <v>44315.695138888892</v>
      </c>
      <c r="B7794" t="s">
        <v>184</v>
      </c>
      <c r="D7794" t="s">
        <v>952</v>
      </c>
    </row>
    <row r="7795" spans="1:4" x14ac:dyDescent="0.25">
      <c r="A7795" s="2">
        <v>44315.695138888892</v>
      </c>
      <c r="B7795" t="s">
        <v>181</v>
      </c>
      <c r="D7795" t="s">
        <v>900</v>
      </c>
    </row>
    <row r="7796" spans="1:4" x14ac:dyDescent="0.25">
      <c r="A7796" s="2">
        <v>44315.695138888892</v>
      </c>
      <c r="B7796" t="s">
        <v>181</v>
      </c>
      <c r="D7796" t="s">
        <v>846</v>
      </c>
    </row>
    <row r="7797" spans="1:4" x14ac:dyDescent="0.25">
      <c r="A7797" s="2">
        <v>44315.695138888892</v>
      </c>
      <c r="B7797" t="s">
        <v>181</v>
      </c>
      <c r="D7797" t="s">
        <v>908</v>
      </c>
    </row>
    <row r="7798" spans="1:4" x14ac:dyDescent="0.25">
      <c r="A7798" s="2">
        <v>44315.695138888892</v>
      </c>
      <c r="B7798" t="s">
        <v>181</v>
      </c>
      <c r="D7798" t="s">
        <v>849</v>
      </c>
    </row>
    <row r="7799" spans="1:4" x14ac:dyDescent="0.25">
      <c r="A7799" s="2">
        <v>44315.695138888892</v>
      </c>
      <c r="B7799" t="s">
        <v>181</v>
      </c>
      <c r="D7799" t="s">
        <v>1021</v>
      </c>
    </row>
    <row r="7800" spans="1:4" x14ac:dyDescent="0.25">
      <c r="A7800" s="2">
        <v>44315.695138888892</v>
      </c>
      <c r="B7800" t="s">
        <v>181</v>
      </c>
      <c r="D7800" t="s">
        <v>902</v>
      </c>
    </row>
    <row r="7801" spans="1:4" x14ac:dyDescent="0.25">
      <c r="A7801" s="2">
        <v>44315.695138888892</v>
      </c>
      <c r="B7801" t="s">
        <v>162</v>
      </c>
      <c r="D7801" t="s">
        <v>1853</v>
      </c>
    </row>
    <row r="7802" spans="1:4" x14ac:dyDescent="0.25">
      <c r="A7802" s="2">
        <v>44315.695138888892</v>
      </c>
      <c r="B7802" t="s">
        <v>162</v>
      </c>
      <c r="D7802" t="s">
        <v>825</v>
      </c>
    </row>
    <row r="7803" spans="1:4" x14ac:dyDescent="0.25">
      <c r="A7803" s="2">
        <v>44315.695138888892</v>
      </c>
      <c r="B7803" t="s">
        <v>189</v>
      </c>
      <c r="D7803" t="s">
        <v>844</v>
      </c>
    </row>
    <row r="7804" spans="1:4" x14ac:dyDescent="0.25">
      <c r="A7804" s="2">
        <v>44315.695138888892</v>
      </c>
      <c r="B7804" t="s">
        <v>1161</v>
      </c>
      <c r="D7804" t="s">
        <v>1929</v>
      </c>
    </row>
    <row r="7805" spans="1:4" x14ac:dyDescent="0.25">
      <c r="A7805" s="2">
        <v>44315.695138888892</v>
      </c>
      <c r="B7805" t="s">
        <v>1161</v>
      </c>
      <c r="D7805" t="s">
        <v>1852</v>
      </c>
    </row>
    <row r="7806" spans="1:4" x14ac:dyDescent="0.25">
      <c r="A7806" s="2">
        <v>44315.695138888892</v>
      </c>
      <c r="B7806" t="s">
        <v>1161</v>
      </c>
      <c r="D7806" t="s">
        <v>827</v>
      </c>
    </row>
    <row r="7807" spans="1:4" x14ac:dyDescent="0.25">
      <c r="A7807" s="2">
        <v>44315.695138888892</v>
      </c>
      <c r="B7807" t="s">
        <v>165</v>
      </c>
      <c r="D7807" t="s">
        <v>1932</v>
      </c>
    </row>
    <row r="7808" spans="1:4" x14ac:dyDescent="0.25">
      <c r="A7808" s="2">
        <v>44315.695138888892</v>
      </c>
      <c r="B7808" t="s">
        <v>165</v>
      </c>
      <c r="D7808" t="s">
        <v>825</v>
      </c>
    </row>
    <row r="7809" spans="1:4" x14ac:dyDescent="0.25">
      <c r="A7809" s="2">
        <v>44315.695138888892</v>
      </c>
      <c r="B7809" t="s">
        <v>165</v>
      </c>
      <c r="D7809" t="s">
        <v>853</v>
      </c>
    </row>
    <row r="7810" spans="1:4" x14ac:dyDescent="0.25">
      <c r="A7810" s="2">
        <v>44315.695138888892</v>
      </c>
      <c r="B7810" t="s">
        <v>165</v>
      </c>
      <c r="D7810" t="s">
        <v>834</v>
      </c>
    </row>
    <row r="7811" spans="1:4" x14ac:dyDescent="0.25">
      <c r="A7811" s="2">
        <v>44315.695138888892</v>
      </c>
      <c r="B7811" t="s">
        <v>165</v>
      </c>
      <c r="D7811" t="s">
        <v>835</v>
      </c>
    </row>
    <row r="7812" spans="1:4" x14ac:dyDescent="0.25">
      <c r="A7812" s="2">
        <v>44315.695138888892</v>
      </c>
      <c r="B7812" t="s">
        <v>165</v>
      </c>
      <c r="D7812" t="s">
        <v>996</v>
      </c>
    </row>
    <row r="7813" spans="1:4" x14ac:dyDescent="0.25">
      <c r="A7813" s="2">
        <v>44315.695138888892</v>
      </c>
      <c r="B7813" t="s">
        <v>165</v>
      </c>
      <c r="D7813" t="s">
        <v>955</v>
      </c>
    </row>
    <row r="7814" spans="1:4" x14ac:dyDescent="0.25">
      <c r="A7814" s="2">
        <v>44315.695138888892</v>
      </c>
      <c r="B7814" t="s">
        <v>191</v>
      </c>
      <c r="D7814" t="s">
        <v>1849</v>
      </c>
    </row>
    <row r="7815" spans="1:4" x14ac:dyDescent="0.25">
      <c r="A7815" s="2">
        <v>44315.695138888892</v>
      </c>
      <c r="B7815" t="s">
        <v>168</v>
      </c>
      <c r="D7815" t="s">
        <v>854</v>
      </c>
    </row>
    <row r="7816" spans="1:4" x14ac:dyDescent="0.25">
      <c r="A7816" s="2">
        <v>44315.695138888892</v>
      </c>
      <c r="B7816" t="s">
        <v>168</v>
      </c>
      <c r="D7816" t="s">
        <v>953</v>
      </c>
    </row>
    <row r="7817" spans="1:4" x14ac:dyDescent="0.25">
      <c r="A7817" s="2">
        <v>44315.695138888892</v>
      </c>
      <c r="B7817" t="s">
        <v>168</v>
      </c>
      <c r="D7817" t="s">
        <v>842</v>
      </c>
    </row>
    <row r="7818" spans="1:4" x14ac:dyDescent="0.25">
      <c r="A7818" s="2">
        <v>44315.695138888892</v>
      </c>
      <c r="B7818" t="s">
        <v>168</v>
      </c>
      <c r="D7818" t="s">
        <v>949</v>
      </c>
    </row>
    <row r="7819" spans="1:4" x14ac:dyDescent="0.25">
      <c r="A7819" s="2">
        <v>44315.695138888892</v>
      </c>
      <c r="B7819" t="s">
        <v>168</v>
      </c>
      <c r="D7819" t="s">
        <v>912</v>
      </c>
    </row>
    <row r="7820" spans="1:4" x14ac:dyDescent="0.25">
      <c r="A7820" s="2">
        <v>44315.695138888892</v>
      </c>
      <c r="B7820" t="s">
        <v>168</v>
      </c>
      <c r="D7820" t="s">
        <v>893</v>
      </c>
    </row>
    <row r="7821" spans="1:4" x14ac:dyDescent="0.25">
      <c r="A7821" s="2">
        <v>44315.695138888892</v>
      </c>
      <c r="B7821" t="s">
        <v>168</v>
      </c>
      <c r="D7821" t="s">
        <v>827</v>
      </c>
    </row>
    <row r="7822" spans="1:4" x14ac:dyDescent="0.25">
      <c r="A7822" s="2">
        <v>44315.695138888892</v>
      </c>
      <c r="B7822" t="s">
        <v>168</v>
      </c>
      <c r="D7822" t="s">
        <v>846</v>
      </c>
    </row>
    <row r="7823" spans="1:4" x14ac:dyDescent="0.25">
      <c r="A7823" s="2">
        <v>44315.695138888892</v>
      </c>
      <c r="B7823" t="s">
        <v>168</v>
      </c>
      <c r="D7823" t="s">
        <v>891</v>
      </c>
    </row>
    <row r="7824" spans="1:4" x14ac:dyDescent="0.25">
      <c r="A7824" s="2">
        <v>44315.695833333331</v>
      </c>
      <c r="B7824" t="s">
        <v>163</v>
      </c>
      <c r="C7824" t="s">
        <v>6450</v>
      </c>
    </row>
    <row r="7825" spans="1:3" x14ac:dyDescent="0.25">
      <c r="A7825" s="2">
        <v>44315.695833333331</v>
      </c>
      <c r="B7825" t="s">
        <v>163</v>
      </c>
      <c r="C7825" t="s">
        <v>6617</v>
      </c>
    </row>
    <row r="7826" spans="1:3" x14ac:dyDescent="0.25">
      <c r="A7826" s="2">
        <v>44315.695833333331</v>
      </c>
      <c r="B7826" t="s">
        <v>163</v>
      </c>
      <c r="C7826" t="s">
        <v>1249</v>
      </c>
    </row>
    <row r="7827" spans="1:3" x14ac:dyDescent="0.25">
      <c r="A7827" s="2">
        <v>44315.695833333331</v>
      </c>
      <c r="B7827" t="s">
        <v>163</v>
      </c>
      <c r="C7827" t="s">
        <v>6618</v>
      </c>
    </row>
    <row r="7828" spans="1:3" x14ac:dyDescent="0.25">
      <c r="A7828" s="2">
        <v>44315.695833333331</v>
      </c>
      <c r="B7828" t="s">
        <v>181</v>
      </c>
      <c r="C7828" t="s">
        <v>7760</v>
      </c>
    </row>
    <row r="7829" spans="1:3" x14ac:dyDescent="0.25">
      <c r="A7829" s="2">
        <v>44315.695833333331</v>
      </c>
      <c r="B7829" t="s">
        <v>181</v>
      </c>
      <c r="C7829" t="s">
        <v>6386</v>
      </c>
    </row>
    <row r="7830" spans="1:3" x14ac:dyDescent="0.25">
      <c r="A7830" s="2">
        <v>44315.695833333331</v>
      </c>
      <c r="B7830" t="s">
        <v>189</v>
      </c>
      <c r="C7830" t="s">
        <v>8321</v>
      </c>
    </row>
    <row r="7831" spans="1:3" x14ac:dyDescent="0.25">
      <c r="A7831" s="2">
        <v>44315.695833333331</v>
      </c>
      <c r="B7831" t="s">
        <v>189</v>
      </c>
      <c r="C7831" t="s">
        <v>8322</v>
      </c>
    </row>
    <row r="7832" spans="1:3" x14ac:dyDescent="0.25">
      <c r="A7832" s="2">
        <v>44315.695833333331</v>
      </c>
      <c r="B7832" t="s">
        <v>1161</v>
      </c>
      <c r="C7832" t="s">
        <v>8913</v>
      </c>
    </row>
    <row r="7833" spans="1:3" x14ac:dyDescent="0.25">
      <c r="A7833" s="2">
        <v>44315.695833333331</v>
      </c>
      <c r="B7833" t="s">
        <v>1161</v>
      </c>
      <c r="C7833" t="s">
        <v>6396</v>
      </c>
    </row>
    <row r="7834" spans="1:3" x14ac:dyDescent="0.25">
      <c r="A7834" s="2">
        <v>44315.695833333331</v>
      </c>
      <c r="B7834" t="s">
        <v>1161</v>
      </c>
      <c r="C7834" t="s">
        <v>6554</v>
      </c>
    </row>
    <row r="7835" spans="1:3" x14ac:dyDescent="0.25">
      <c r="A7835" s="2">
        <v>44315.695833333331</v>
      </c>
      <c r="B7835" t="s">
        <v>165</v>
      </c>
      <c r="C7835" t="s">
        <v>7976</v>
      </c>
    </row>
    <row r="7836" spans="1:3" x14ac:dyDescent="0.25">
      <c r="A7836" s="2">
        <v>44315.695833333331</v>
      </c>
      <c r="B7836" t="s">
        <v>165</v>
      </c>
      <c r="C7836" t="s">
        <v>6443</v>
      </c>
    </row>
    <row r="7837" spans="1:3" x14ac:dyDescent="0.25">
      <c r="A7837" s="2">
        <v>44315.695833333331</v>
      </c>
      <c r="B7837" t="s">
        <v>165</v>
      </c>
      <c r="C7837" t="s">
        <v>7419</v>
      </c>
    </row>
    <row r="7838" spans="1:3" x14ac:dyDescent="0.25">
      <c r="A7838" s="2">
        <v>44315.695833333331</v>
      </c>
      <c r="B7838" t="s">
        <v>165</v>
      </c>
      <c r="C7838" t="s">
        <v>9098</v>
      </c>
    </row>
    <row r="7839" spans="1:3" x14ac:dyDescent="0.25">
      <c r="A7839" s="2">
        <v>44315.695833333331</v>
      </c>
      <c r="B7839" t="s">
        <v>165</v>
      </c>
      <c r="C7839" t="s">
        <v>6637</v>
      </c>
    </row>
    <row r="7840" spans="1:3" x14ac:dyDescent="0.25">
      <c r="A7840" s="2">
        <v>44315.695833333331</v>
      </c>
      <c r="B7840" t="s">
        <v>191</v>
      </c>
      <c r="C7840" t="s">
        <v>9581</v>
      </c>
    </row>
    <row r="7841" spans="1:4" x14ac:dyDescent="0.25">
      <c r="A7841" s="2">
        <v>44315.695833333331</v>
      </c>
      <c r="B7841" t="s">
        <v>163</v>
      </c>
      <c r="D7841" t="s">
        <v>952</v>
      </c>
    </row>
    <row r="7842" spans="1:4" x14ac:dyDescent="0.25">
      <c r="A7842" s="2">
        <v>44315.695833333331</v>
      </c>
      <c r="B7842" t="s">
        <v>163</v>
      </c>
      <c r="D7842" t="s">
        <v>850</v>
      </c>
    </row>
    <row r="7843" spans="1:4" x14ac:dyDescent="0.25">
      <c r="A7843" s="2">
        <v>44315.695833333331</v>
      </c>
      <c r="B7843" t="s">
        <v>163</v>
      </c>
      <c r="D7843" t="s">
        <v>893</v>
      </c>
    </row>
    <row r="7844" spans="1:4" x14ac:dyDescent="0.25">
      <c r="A7844" s="2">
        <v>44315.695833333331</v>
      </c>
      <c r="B7844" t="s">
        <v>163</v>
      </c>
      <c r="D7844" t="s">
        <v>885</v>
      </c>
    </row>
    <row r="7845" spans="1:4" x14ac:dyDescent="0.25">
      <c r="A7845" s="2">
        <v>44315.695833333331</v>
      </c>
      <c r="B7845" t="s">
        <v>181</v>
      </c>
      <c r="D7845" t="s">
        <v>850</v>
      </c>
    </row>
    <row r="7846" spans="1:4" x14ac:dyDescent="0.25">
      <c r="A7846" s="2">
        <v>44315.695833333331</v>
      </c>
      <c r="B7846" t="s">
        <v>181</v>
      </c>
      <c r="D7846" t="s">
        <v>893</v>
      </c>
    </row>
    <row r="7847" spans="1:4" x14ac:dyDescent="0.25">
      <c r="A7847" s="2">
        <v>44315.695833333331</v>
      </c>
      <c r="B7847" t="s">
        <v>189</v>
      </c>
      <c r="D7847" t="s">
        <v>902</v>
      </c>
    </row>
    <row r="7848" spans="1:4" x14ac:dyDescent="0.25">
      <c r="A7848" s="2">
        <v>44315.695833333331</v>
      </c>
      <c r="B7848" t="s">
        <v>189</v>
      </c>
      <c r="D7848" t="s">
        <v>856</v>
      </c>
    </row>
    <row r="7849" spans="1:4" x14ac:dyDescent="0.25">
      <c r="A7849" s="2">
        <v>44315.695833333331</v>
      </c>
      <c r="B7849" t="s">
        <v>1161</v>
      </c>
      <c r="D7849" t="s">
        <v>1882</v>
      </c>
    </row>
    <row r="7850" spans="1:4" x14ac:dyDescent="0.25">
      <c r="A7850" s="2">
        <v>44315.695833333331</v>
      </c>
      <c r="B7850" t="s">
        <v>1161</v>
      </c>
      <c r="D7850" t="s">
        <v>1854</v>
      </c>
    </row>
    <row r="7851" spans="1:4" x14ac:dyDescent="0.25">
      <c r="A7851" s="2">
        <v>44315.695833333331</v>
      </c>
      <c r="B7851" t="s">
        <v>1161</v>
      </c>
      <c r="D7851" t="s">
        <v>846</v>
      </c>
    </row>
    <row r="7852" spans="1:4" x14ac:dyDescent="0.25">
      <c r="A7852" s="2">
        <v>44315.695833333331</v>
      </c>
      <c r="B7852" t="s">
        <v>165</v>
      </c>
      <c r="D7852" t="s">
        <v>846</v>
      </c>
    </row>
    <row r="7853" spans="1:4" x14ac:dyDescent="0.25">
      <c r="A7853" s="2">
        <v>44315.695833333331</v>
      </c>
      <c r="B7853" t="s">
        <v>165</v>
      </c>
      <c r="D7853" t="s">
        <v>891</v>
      </c>
    </row>
    <row r="7854" spans="1:4" x14ac:dyDescent="0.25">
      <c r="A7854" s="2">
        <v>44315.695833333331</v>
      </c>
      <c r="B7854" t="s">
        <v>165</v>
      </c>
      <c r="D7854" t="s">
        <v>848</v>
      </c>
    </row>
    <row r="7855" spans="1:4" x14ac:dyDescent="0.25">
      <c r="A7855" s="2">
        <v>44315.695833333331</v>
      </c>
      <c r="B7855" t="s">
        <v>165</v>
      </c>
      <c r="D7855" t="s">
        <v>849</v>
      </c>
    </row>
    <row r="7856" spans="1:4" x14ac:dyDescent="0.25">
      <c r="A7856" s="2">
        <v>44315.695833333331</v>
      </c>
      <c r="B7856" t="s">
        <v>165</v>
      </c>
      <c r="D7856" t="s">
        <v>852</v>
      </c>
    </row>
    <row r="7857" spans="1:4" x14ac:dyDescent="0.25">
      <c r="A7857" s="2">
        <v>44315.695833333331</v>
      </c>
      <c r="B7857" t="s">
        <v>191</v>
      </c>
      <c r="D7857" t="s">
        <v>1917</v>
      </c>
    </row>
    <row r="7858" spans="1:4" x14ac:dyDescent="0.25">
      <c r="A7858" s="2">
        <v>44315.696527777778</v>
      </c>
      <c r="B7858" t="s">
        <v>163</v>
      </c>
      <c r="C7858" t="s">
        <v>6451</v>
      </c>
    </row>
    <row r="7859" spans="1:4" x14ac:dyDescent="0.25">
      <c r="A7859" s="2">
        <v>44315.696527777778</v>
      </c>
      <c r="B7859" t="s">
        <v>163</v>
      </c>
      <c r="C7859" t="s">
        <v>6452</v>
      </c>
    </row>
    <row r="7860" spans="1:4" x14ac:dyDescent="0.25">
      <c r="A7860" s="2">
        <v>44315.696527777778</v>
      </c>
      <c r="B7860" t="s">
        <v>163</v>
      </c>
      <c r="C7860" t="s">
        <v>6453</v>
      </c>
    </row>
    <row r="7861" spans="1:4" x14ac:dyDescent="0.25">
      <c r="A7861" s="2">
        <v>44315.696527777778</v>
      </c>
      <c r="B7861" t="s">
        <v>189</v>
      </c>
      <c r="C7861" t="s">
        <v>8323</v>
      </c>
    </row>
    <row r="7862" spans="1:4" x14ac:dyDescent="0.25">
      <c r="A7862" s="2">
        <v>44315.696527777778</v>
      </c>
      <c r="B7862" t="s">
        <v>165</v>
      </c>
      <c r="C7862" t="s">
        <v>9099</v>
      </c>
    </row>
    <row r="7863" spans="1:4" x14ac:dyDescent="0.25">
      <c r="A7863" s="2">
        <v>44315.696527777778</v>
      </c>
      <c r="B7863" t="s">
        <v>165</v>
      </c>
      <c r="C7863" t="s">
        <v>6443</v>
      </c>
    </row>
    <row r="7864" spans="1:4" x14ac:dyDescent="0.25">
      <c r="A7864" s="2">
        <v>44315.696527777778</v>
      </c>
      <c r="B7864" t="s">
        <v>165</v>
      </c>
      <c r="C7864" t="s">
        <v>6443</v>
      </c>
    </row>
    <row r="7865" spans="1:4" x14ac:dyDescent="0.25">
      <c r="A7865" s="2">
        <v>44315.696527777778</v>
      </c>
      <c r="B7865" t="s">
        <v>165</v>
      </c>
      <c r="C7865" t="s">
        <v>9100</v>
      </c>
    </row>
    <row r="7866" spans="1:4" x14ac:dyDescent="0.25">
      <c r="A7866" s="2">
        <v>44315.696527777778</v>
      </c>
      <c r="B7866" t="s">
        <v>165</v>
      </c>
      <c r="C7866" t="s">
        <v>6386</v>
      </c>
    </row>
    <row r="7867" spans="1:4" x14ac:dyDescent="0.25">
      <c r="A7867" s="2">
        <v>44315.696527777778</v>
      </c>
      <c r="B7867" t="s">
        <v>165</v>
      </c>
      <c r="C7867" t="s">
        <v>9101</v>
      </c>
    </row>
    <row r="7868" spans="1:4" x14ac:dyDescent="0.25">
      <c r="A7868" s="2">
        <v>44315.696527777778</v>
      </c>
      <c r="B7868" t="s">
        <v>165</v>
      </c>
      <c r="C7868" t="s">
        <v>9102</v>
      </c>
    </row>
    <row r="7869" spans="1:4" x14ac:dyDescent="0.25">
      <c r="A7869" s="2">
        <v>44315.696527777778</v>
      </c>
      <c r="B7869" t="s">
        <v>165</v>
      </c>
      <c r="C7869" t="s">
        <v>6386</v>
      </c>
    </row>
    <row r="7870" spans="1:4" x14ac:dyDescent="0.25">
      <c r="A7870" s="2">
        <v>44315.696527777778</v>
      </c>
      <c r="B7870" t="s">
        <v>165</v>
      </c>
      <c r="C7870" t="s">
        <v>9103</v>
      </c>
    </row>
    <row r="7871" spans="1:4" x14ac:dyDescent="0.25">
      <c r="A7871" s="2">
        <v>44315.696527777778</v>
      </c>
      <c r="B7871" t="s">
        <v>191</v>
      </c>
      <c r="C7871" t="s">
        <v>9582</v>
      </c>
    </row>
    <row r="7872" spans="1:4" x14ac:dyDescent="0.25">
      <c r="A7872" s="2">
        <v>44315.696527777778</v>
      </c>
      <c r="B7872" t="s">
        <v>191</v>
      </c>
      <c r="C7872" t="s">
        <v>9583</v>
      </c>
    </row>
    <row r="7873" spans="1:4" x14ac:dyDescent="0.25">
      <c r="A7873" s="2">
        <v>44315.696527777778</v>
      </c>
      <c r="B7873" t="s">
        <v>191</v>
      </c>
      <c r="C7873" t="s">
        <v>1249</v>
      </c>
    </row>
    <row r="7874" spans="1:4" x14ac:dyDescent="0.25">
      <c r="A7874" s="2">
        <v>44315.696527777778</v>
      </c>
      <c r="B7874" t="s">
        <v>163</v>
      </c>
      <c r="D7874" t="s">
        <v>899</v>
      </c>
    </row>
    <row r="7875" spans="1:4" x14ac:dyDescent="0.25">
      <c r="A7875" s="2">
        <v>44315.696527777778</v>
      </c>
      <c r="B7875" t="s">
        <v>163</v>
      </c>
      <c r="D7875" t="s">
        <v>1855</v>
      </c>
    </row>
    <row r="7876" spans="1:4" x14ac:dyDescent="0.25">
      <c r="A7876" s="2">
        <v>44315.696527777778</v>
      </c>
      <c r="B7876" t="s">
        <v>163</v>
      </c>
      <c r="D7876" t="s">
        <v>902</v>
      </c>
    </row>
    <row r="7877" spans="1:4" x14ac:dyDescent="0.25">
      <c r="A7877" s="2">
        <v>44315.696527777778</v>
      </c>
      <c r="B7877" t="s">
        <v>189</v>
      </c>
      <c r="D7877" t="s">
        <v>1921</v>
      </c>
    </row>
    <row r="7878" spans="1:4" x14ac:dyDescent="0.25">
      <c r="A7878" s="2">
        <v>44315.696527777778</v>
      </c>
      <c r="B7878" t="s">
        <v>165</v>
      </c>
      <c r="D7878" t="s">
        <v>1013</v>
      </c>
    </row>
    <row r="7879" spans="1:4" x14ac:dyDescent="0.25">
      <c r="A7879" s="2">
        <v>44315.696527777778</v>
      </c>
      <c r="B7879" t="s">
        <v>165</v>
      </c>
      <c r="D7879" t="s">
        <v>845</v>
      </c>
    </row>
    <row r="7880" spans="1:4" x14ac:dyDescent="0.25">
      <c r="A7880" s="2">
        <v>44315.696527777778</v>
      </c>
      <c r="B7880" t="s">
        <v>165</v>
      </c>
      <c r="D7880" t="s">
        <v>902</v>
      </c>
    </row>
    <row r="7881" spans="1:4" x14ac:dyDescent="0.25">
      <c r="A7881" s="2">
        <v>44315.696527777778</v>
      </c>
      <c r="B7881" t="s">
        <v>165</v>
      </c>
      <c r="D7881" t="s">
        <v>828</v>
      </c>
    </row>
    <row r="7882" spans="1:4" x14ac:dyDescent="0.25">
      <c r="A7882" s="2">
        <v>44315.696527777778</v>
      </c>
      <c r="B7882" t="s">
        <v>165</v>
      </c>
      <c r="D7882" t="s">
        <v>892</v>
      </c>
    </row>
    <row r="7883" spans="1:4" x14ac:dyDescent="0.25">
      <c r="A7883" s="2">
        <v>44315.696527777778</v>
      </c>
      <c r="B7883" t="s">
        <v>165</v>
      </c>
      <c r="D7883" t="s">
        <v>1855</v>
      </c>
    </row>
    <row r="7884" spans="1:4" x14ac:dyDescent="0.25">
      <c r="A7884" s="2">
        <v>44315.696527777778</v>
      </c>
      <c r="B7884" t="s">
        <v>165</v>
      </c>
      <c r="D7884" t="s">
        <v>856</v>
      </c>
    </row>
    <row r="7885" spans="1:4" x14ac:dyDescent="0.25">
      <c r="A7885" s="2">
        <v>44315.696527777778</v>
      </c>
      <c r="B7885" t="s">
        <v>165</v>
      </c>
      <c r="D7885" t="s">
        <v>857</v>
      </c>
    </row>
    <row r="7886" spans="1:4" x14ac:dyDescent="0.25">
      <c r="A7886" s="2">
        <v>44315.696527777778</v>
      </c>
      <c r="B7886" t="s">
        <v>165</v>
      </c>
      <c r="D7886" t="s">
        <v>1895</v>
      </c>
    </row>
    <row r="7887" spans="1:4" x14ac:dyDescent="0.25">
      <c r="A7887" s="2">
        <v>44315.696527777778</v>
      </c>
      <c r="B7887" t="s">
        <v>191</v>
      </c>
      <c r="D7887" t="s">
        <v>1855</v>
      </c>
    </row>
    <row r="7888" spans="1:4" x14ac:dyDescent="0.25">
      <c r="A7888" s="2">
        <v>44315.696527777778</v>
      </c>
      <c r="B7888" t="s">
        <v>191</v>
      </c>
      <c r="D7888" t="s">
        <v>844</v>
      </c>
    </row>
    <row r="7889" spans="1:4" x14ac:dyDescent="0.25">
      <c r="A7889" s="2">
        <v>44315.696527777778</v>
      </c>
      <c r="B7889" t="s">
        <v>191</v>
      </c>
      <c r="D7889" t="s">
        <v>845</v>
      </c>
    </row>
    <row r="7890" spans="1:4" x14ac:dyDescent="0.25">
      <c r="A7890" s="2">
        <v>44315.697222222225</v>
      </c>
      <c r="B7890" t="s">
        <v>163</v>
      </c>
      <c r="C7890" t="s">
        <v>6454</v>
      </c>
    </row>
    <row r="7891" spans="1:4" x14ac:dyDescent="0.25">
      <c r="A7891" s="2">
        <v>44315.697222222225</v>
      </c>
      <c r="B7891" t="s">
        <v>163</v>
      </c>
      <c r="C7891" t="s">
        <v>6455</v>
      </c>
    </row>
    <row r="7892" spans="1:4" x14ac:dyDescent="0.25">
      <c r="A7892" s="2">
        <v>44315.697222222225</v>
      </c>
      <c r="B7892" t="s">
        <v>163</v>
      </c>
      <c r="C7892" t="s">
        <v>6443</v>
      </c>
    </row>
    <row r="7893" spans="1:4" x14ac:dyDescent="0.25">
      <c r="A7893" s="2">
        <v>44315.697222222225</v>
      </c>
      <c r="B7893" t="s">
        <v>163</v>
      </c>
      <c r="C7893" t="s">
        <v>6619</v>
      </c>
    </row>
    <row r="7894" spans="1:4" x14ac:dyDescent="0.25">
      <c r="A7894" s="2">
        <v>44315.697222222225</v>
      </c>
      <c r="B7894" t="s">
        <v>163</v>
      </c>
      <c r="C7894" t="s">
        <v>6620</v>
      </c>
    </row>
    <row r="7895" spans="1:4" x14ac:dyDescent="0.25">
      <c r="A7895" s="2">
        <v>44315.697222222225</v>
      </c>
      <c r="B7895" t="s">
        <v>163</v>
      </c>
      <c r="C7895" t="s">
        <v>6386</v>
      </c>
    </row>
    <row r="7896" spans="1:4" x14ac:dyDescent="0.25">
      <c r="A7896" s="2">
        <v>44315.697222222225</v>
      </c>
      <c r="B7896" t="s">
        <v>163</v>
      </c>
      <c r="C7896" t="s">
        <v>6621</v>
      </c>
    </row>
    <row r="7897" spans="1:4" x14ac:dyDescent="0.25">
      <c r="A7897" s="2">
        <v>44315.697222222225</v>
      </c>
      <c r="B7897" t="s">
        <v>165</v>
      </c>
      <c r="C7897" t="s">
        <v>9104</v>
      </c>
    </row>
    <row r="7898" spans="1:4" x14ac:dyDescent="0.25">
      <c r="A7898" s="2">
        <v>44315.697222222225</v>
      </c>
      <c r="B7898" t="s">
        <v>165</v>
      </c>
      <c r="C7898" t="s">
        <v>6554</v>
      </c>
    </row>
    <row r="7899" spans="1:4" x14ac:dyDescent="0.25">
      <c r="A7899" s="2">
        <v>44315.697222222225</v>
      </c>
      <c r="B7899" t="s">
        <v>191</v>
      </c>
      <c r="C7899" t="s">
        <v>9584</v>
      </c>
    </row>
    <row r="7900" spans="1:4" x14ac:dyDescent="0.25">
      <c r="A7900" s="2">
        <v>44315.697222222225</v>
      </c>
      <c r="B7900" t="s">
        <v>1131</v>
      </c>
      <c r="C7900" t="s">
        <v>6554</v>
      </c>
    </row>
    <row r="7901" spans="1:4" x14ac:dyDescent="0.25">
      <c r="A7901" s="2">
        <v>44315.697222222225</v>
      </c>
      <c r="B7901" t="s">
        <v>163</v>
      </c>
      <c r="D7901" t="s">
        <v>918</v>
      </c>
    </row>
    <row r="7902" spans="1:4" x14ac:dyDescent="0.25">
      <c r="A7902" s="2">
        <v>44315.697222222225</v>
      </c>
      <c r="B7902" t="s">
        <v>163</v>
      </c>
      <c r="D7902" t="s">
        <v>856</v>
      </c>
    </row>
    <row r="7903" spans="1:4" x14ac:dyDescent="0.25">
      <c r="A7903" s="2">
        <v>44315.697222222225</v>
      </c>
      <c r="B7903" t="s">
        <v>163</v>
      </c>
      <c r="D7903" t="s">
        <v>857</v>
      </c>
    </row>
    <row r="7904" spans="1:4" x14ac:dyDescent="0.25">
      <c r="A7904" s="2">
        <v>44315.697222222225</v>
      </c>
      <c r="B7904" t="s">
        <v>163</v>
      </c>
      <c r="D7904" t="s">
        <v>1008</v>
      </c>
    </row>
    <row r="7905" spans="1:4" x14ac:dyDescent="0.25">
      <c r="A7905" s="2">
        <v>44315.697222222225</v>
      </c>
      <c r="B7905" t="s">
        <v>163</v>
      </c>
      <c r="D7905" t="s">
        <v>856</v>
      </c>
    </row>
    <row r="7906" spans="1:4" x14ac:dyDescent="0.25">
      <c r="A7906" s="2">
        <v>44315.697222222225</v>
      </c>
      <c r="B7906" t="s">
        <v>163</v>
      </c>
      <c r="D7906" t="s">
        <v>857</v>
      </c>
    </row>
    <row r="7907" spans="1:4" x14ac:dyDescent="0.25">
      <c r="A7907" s="2">
        <v>44315.697222222225</v>
      </c>
      <c r="B7907" t="s">
        <v>163</v>
      </c>
      <c r="D7907" t="s">
        <v>844</v>
      </c>
    </row>
    <row r="7908" spans="1:4" x14ac:dyDescent="0.25">
      <c r="A7908" s="2">
        <v>44315.697222222225</v>
      </c>
      <c r="B7908" t="s">
        <v>165</v>
      </c>
      <c r="D7908" t="s">
        <v>827</v>
      </c>
    </row>
    <row r="7909" spans="1:4" x14ac:dyDescent="0.25">
      <c r="A7909" s="2">
        <v>44315.697222222225</v>
      </c>
      <c r="B7909" t="s">
        <v>165</v>
      </c>
      <c r="D7909" t="s">
        <v>1866</v>
      </c>
    </row>
    <row r="7910" spans="1:4" x14ac:dyDescent="0.25">
      <c r="A7910" s="2">
        <v>44315.697222222225</v>
      </c>
      <c r="B7910" t="s">
        <v>191</v>
      </c>
      <c r="D7910" t="s">
        <v>910</v>
      </c>
    </row>
    <row r="7911" spans="1:4" x14ac:dyDescent="0.25">
      <c r="A7911" s="2">
        <v>44315.697222222225</v>
      </c>
      <c r="B7911" t="s">
        <v>1131</v>
      </c>
      <c r="D7911" t="s">
        <v>842</v>
      </c>
    </row>
    <row r="7912" spans="1:4" x14ac:dyDescent="0.25">
      <c r="A7912" s="2">
        <v>44315.697916666664</v>
      </c>
      <c r="B7912" t="s">
        <v>163</v>
      </c>
      <c r="C7912" t="s">
        <v>6456</v>
      </c>
    </row>
    <row r="7913" spans="1:4" x14ac:dyDescent="0.25">
      <c r="A7913" s="2">
        <v>44315.697916666664</v>
      </c>
      <c r="B7913" t="s">
        <v>163</v>
      </c>
      <c r="C7913" t="s">
        <v>6443</v>
      </c>
    </row>
    <row r="7914" spans="1:4" x14ac:dyDescent="0.25">
      <c r="A7914" s="2">
        <v>44315.697916666664</v>
      </c>
      <c r="B7914" t="s">
        <v>163</v>
      </c>
      <c r="C7914" t="s">
        <v>6622</v>
      </c>
    </row>
    <row r="7915" spans="1:4" x14ac:dyDescent="0.25">
      <c r="A7915" s="2">
        <v>44315.697916666664</v>
      </c>
      <c r="B7915" t="s">
        <v>163</v>
      </c>
      <c r="C7915" t="s">
        <v>6554</v>
      </c>
    </row>
    <row r="7916" spans="1:4" x14ac:dyDescent="0.25">
      <c r="A7916" s="2">
        <v>44315.697916666664</v>
      </c>
      <c r="B7916" t="s">
        <v>189</v>
      </c>
      <c r="C7916" t="s">
        <v>8324</v>
      </c>
    </row>
    <row r="7917" spans="1:4" x14ac:dyDescent="0.25">
      <c r="A7917" s="2">
        <v>44315.697916666664</v>
      </c>
      <c r="B7917" t="s">
        <v>189</v>
      </c>
      <c r="C7917" t="s">
        <v>194</v>
      </c>
    </row>
    <row r="7918" spans="1:4" x14ac:dyDescent="0.25">
      <c r="A7918" s="2">
        <v>44315.697916666664</v>
      </c>
      <c r="B7918" t="s">
        <v>163</v>
      </c>
      <c r="D7918" t="s">
        <v>852</v>
      </c>
    </row>
    <row r="7919" spans="1:4" x14ac:dyDescent="0.25">
      <c r="A7919" s="2">
        <v>44315.697916666664</v>
      </c>
      <c r="B7919" t="s">
        <v>163</v>
      </c>
      <c r="D7919" t="s">
        <v>933</v>
      </c>
    </row>
    <row r="7920" spans="1:4" x14ac:dyDescent="0.25">
      <c r="A7920" s="2">
        <v>44315.697916666664</v>
      </c>
      <c r="B7920" t="s">
        <v>163</v>
      </c>
      <c r="D7920" t="s">
        <v>1050</v>
      </c>
    </row>
    <row r="7921" spans="1:4" x14ac:dyDescent="0.25">
      <c r="A7921" s="2">
        <v>44315.697916666664</v>
      </c>
      <c r="B7921" t="s">
        <v>163</v>
      </c>
      <c r="D7921" t="s">
        <v>908</v>
      </c>
    </row>
    <row r="7922" spans="1:4" x14ac:dyDescent="0.25">
      <c r="A7922" s="2">
        <v>44315.697916666664</v>
      </c>
      <c r="B7922" t="s">
        <v>189</v>
      </c>
      <c r="D7922" t="s">
        <v>842</v>
      </c>
    </row>
    <row r="7923" spans="1:4" x14ac:dyDescent="0.25">
      <c r="A7923" s="2">
        <v>44315.697916666664</v>
      </c>
      <c r="B7923" t="s">
        <v>189</v>
      </c>
      <c r="D7923" t="s">
        <v>949</v>
      </c>
    </row>
    <row r="7924" spans="1:4" x14ac:dyDescent="0.25">
      <c r="A7924" s="2">
        <v>44315.698611111111</v>
      </c>
      <c r="B7924" t="s">
        <v>189</v>
      </c>
      <c r="C7924" t="s">
        <v>8325</v>
      </c>
    </row>
    <row r="7925" spans="1:4" x14ac:dyDescent="0.25">
      <c r="A7925" s="2">
        <v>44315.698611111111</v>
      </c>
      <c r="B7925" t="s">
        <v>189</v>
      </c>
      <c r="D7925" t="s">
        <v>852</v>
      </c>
    </row>
    <row r="7926" spans="1:4" x14ac:dyDescent="0.25">
      <c r="A7926" s="2">
        <v>44315.699305555558</v>
      </c>
      <c r="B7926" t="s">
        <v>189</v>
      </c>
      <c r="C7926" t="s">
        <v>7508</v>
      </c>
    </row>
    <row r="7927" spans="1:4" x14ac:dyDescent="0.25">
      <c r="A7927" s="2">
        <v>44315.699305555558</v>
      </c>
      <c r="B7927" t="s">
        <v>189</v>
      </c>
      <c r="D7927" t="s">
        <v>933</v>
      </c>
    </row>
    <row r="7928" spans="1:4" x14ac:dyDescent="0.25">
      <c r="A7928" s="2">
        <v>44315.775000000001</v>
      </c>
      <c r="B7928" t="s">
        <v>164</v>
      </c>
      <c r="C7928" t="s">
        <v>1249</v>
      </c>
    </row>
    <row r="7929" spans="1:4" x14ac:dyDescent="0.25">
      <c r="A7929" s="2">
        <v>44315.775000000001</v>
      </c>
      <c r="B7929" t="s">
        <v>169</v>
      </c>
      <c r="C7929" t="s">
        <v>6386</v>
      </c>
    </row>
    <row r="7930" spans="1:4" x14ac:dyDescent="0.25">
      <c r="A7930" s="2">
        <v>44315.775000000001</v>
      </c>
      <c r="B7930" t="s">
        <v>172</v>
      </c>
      <c r="C7930" t="s">
        <v>6443</v>
      </c>
    </row>
    <row r="7931" spans="1:4" x14ac:dyDescent="0.25">
      <c r="A7931" s="2">
        <v>44315.775000000001</v>
      </c>
      <c r="B7931" t="s">
        <v>176</v>
      </c>
      <c r="C7931" t="s">
        <v>1249</v>
      </c>
    </row>
    <row r="7932" spans="1:4" x14ac:dyDescent="0.25">
      <c r="A7932" s="2">
        <v>44315.775000000001</v>
      </c>
      <c r="B7932" t="s">
        <v>176</v>
      </c>
      <c r="C7932" t="s">
        <v>7440</v>
      </c>
    </row>
    <row r="7933" spans="1:4" x14ac:dyDescent="0.25">
      <c r="A7933" s="2">
        <v>44315.775000000001</v>
      </c>
      <c r="B7933" t="s">
        <v>164</v>
      </c>
      <c r="D7933" t="s">
        <v>1860</v>
      </c>
    </row>
    <row r="7934" spans="1:4" x14ac:dyDescent="0.25">
      <c r="A7934" s="2">
        <v>44315.775000000001</v>
      </c>
      <c r="B7934" t="s">
        <v>169</v>
      </c>
      <c r="D7934" t="s">
        <v>1891</v>
      </c>
    </row>
    <row r="7935" spans="1:4" x14ac:dyDescent="0.25">
      <c r="A7935" s="2">
        <v>44315.775000000001</v>
      </c>
      <c r="B7935" t="s">
        <v>172</v>
      </c>
      <c r="D7935" t="s">
        <v>1885</v>
      </c>
    </row>
    <row r="7936" spans="1:4" x14ac:dyDescent="0.25">
      <c r="A7936" s="2">
        <v>44315.775000000001</v>
      </c>
      <c r="B7936" t="s">
        <v>176</v>
      </c>
      <c r="D7936" t="s">
        <v>1876</v>
      </c>
    </row>
    <row r="7937" spans="1:4" x14ac:dyDescent="0.25">
      <c r="A7937" s="2">
        <v>44315.775000000001</v>
      </c>
      <c r="B7937" t="s">
        <v>176</v>
      </c>
      <c r="D7937" t="s">
        <v>1849</v>
      </c>
    </row>
    <row r="7938" spans="1:4" x14ac:dyDescent="0.25">
      <c r="A7938" s="2">
        <v>44315.775694444441</v>
      </c>
      <c r="B7938" t="s">
        <v>164</v>
      </c>
      <c r="C7938" t="s">
        <v>194</v>
      </c>
    </row>
    <row r="7939" spans="1:4" x14ac:dyDescent="0.25">
      <c r="A7939" s="2">
        <v>44315.775694444441</v>
      </c>
      <c r="B7939" t="s">
        <v>172</v>
      </c>
      <c r="C7939" t="s">
        <v>6443</v>
      </c>
    </row>
    <row r="7940" spans="1:4" x14ac:dyDescent="0.25">
      <c r="A7940" s="2">
        <v>44315.775694444441</v>
      </c>
      <c r="B7940" t="s">
        <v>176</v>
      </c>
      <c r="C7940" t="s">
        <v>1249</v>
      </c>
    </row>
    <row r="7941" spans="1:4" x14ac:dyDescent="0.25">
      <c r="A7941" s="2">
        <v>44315.775694444441</v>
      </c>
      <c r="B7941" t="s">
        <v>174</v>
      </c>
      <c r="C7941" t="s">
        <v>6396</v>
      </c>
    </row>
    <row r="7942" spans="1:4" x14ac:dyDescent="0.25">
      <c r="A7942" s="2">
        <v>44315.775694444441</v>
      </c>
      <c r="B7942" t="s">
        <v>174</v>
      </c>
      <c r="C7942" t="s">
        <v>6396</v>
      </c>
    </row>
    <row r="7943" spans="1:4" x14ac:dyDescent="0.25">
      <c r="A7943" s="2">
        <v>44315.775694444441</v>
      </c>
      <c r="B7943" t="s">
        <v>877</v>
      </c>
      <c r="C7943" t="s">
        <v>4216</v>
      </c>
    </row>
    <row r="7944" spans="1:4" x14ac:dyDescent="0.25">
      <c r="A7944" s="2">
        <v>44315.775694444441</v>
      </c>
      <c r="B7944" t="s">
        <v>179</v>
      </c>
      <c r="C7944" t="s">
        <v>1249</v>
      </c>
    </row>
    <row r="7945" spans="1:4" x14ac:dyDescent="0.25">
      <c r="A7945" s="2">
        <v>44315.775694444441</v>
      </c>
      <c r="B7945" t="s">
        <v>164</v>
      </c>
      <c r="D7945" t="s">
        <v>961</v>
      </c>
    </row>
    <row r="7946" spans="1:4" x14ac:dyDescent="0.25">
      <c r="A7946" s="2">
        <v>44315.775694444441</v>
      </c>
      <c r="B7946" t="s">
        <v>172</v>
      </c>
      <c r="D7946" t="s">
        <v>1848</v>
      </c>
    </row>
    <row r="7947" spans="1:4" x14ac:dyDescent="0.25">
      <c r="A7947" s="2">
        <v>44315.775694444441</v>
      </c>
      <c r="B7947" t="s">
        <v>176</v>
      </c>
      <c r="D7947" t="s">
        <v>1861</v>
      </c>
    </row>
    <row r="7948" spans="1:4" x14ac:dyDescent="0.25">
      <c r="A7948" s="2">
        <v>44315.775694444441</v>
      </c>
      <c r="B7948" t="s">
        <v>174</v>
      </c>
      <c r="D7948" t="s">
        <v>1856</v>
      </c>
    </row>
    <row r="7949" spans="1:4" x14ac:dyDescent="0.25">
      <c r="A7949" s="2">
        <v>44315.775694444441</v>
      </c>
      <c r="B7949" t="s">
        <v>174</v>
      </c>
      <c r="D7949" t="s">
        <v>1848</v>
      </c>
    </row>
    <row r="7950" spans="1:4" x14ac:dyDescent="0.25">
      <c r="A7950" s="2">
        <v>44315.775694444441</v>
      </c>
      <c r="B7950" t="s">
        <v>877</v>
      </c>
      <c r="D7950" t="s">
        <v>1931</v>
      </c>
    </row>
    <row r="7951" spans="1:4" x14ac:dyDescent="0.25">
      <c r="A7951" s="2">
        <v>44315.775694444441</v>
      </c>
      <c r="B7951" t="s">
        <v>179</v>
      </c>
      <c r="D7951" t="s">
        <v>1936</v>
      </c>
    </row>
    <row r="7952" spans="1:4" x14ac:dyDescent="0.25">
      <c r="A7952" s="2">
        <v>44315.776388888888</v>
      </c>
      <c r="B7952" t="s">
        <v>175</v>
      </c>
      <c r="C7952" t="s">
        <v>1249</v>
      </c>
    </row>
    <row r="7953" spans="1:4" x14ac:dyDescent="0.25">
      <c r="A7953" s="2">
        <v>44315.776388888888</v>
      </c>
      <c r="B7953" t="s">
        <v>175</v>
      </c>
      <c r="C7953" t="s">
        <v>1249</v>
      </c>
    </row>
    <row r="7954" spans="1:4" x14ac:dyDescent="0.25">
      <c r="A7954" s="2">
        <v>44315.776388888888</v>
      </c>
      <c r="B7954" t="s">
        <v>165</v>
      </c>
      <c r="C7954" t="s">
        <v>6577</v>
      </c>
    </row>
    <row r="7955" spans="1:4" x14ac:dyDescent="0.25">
      <c r="A7955" s="2">
        <v>44315.776388888888</v>
      </c>
      <c r="B7955" t="s">
        <v>165</v>
      </c>
      <c r="C7955" t="s">
        <v>6396</v>
      </c>
    </row>
    <row r="7956" spans="1:4" x14ac:dyDescent="0.25">
      <c r="A7956" s="2">
        <v>44315.776388888888</v>
      </c>
      <c r="B7956" t="s">
        <v>169</v>
      </c>
      <c r="C7956" t="s">
        <v>7146</v>
      </c>
    </row>
    <row r="7957" spans="1:4" x14ac:dyDescent="0.25">
      <c r="A7957" s="2">
        <v>44315.776388888888</v>
      </c>
      <c r="B7957" t="s">
        <v>174</v>
      </c>
      <c r="C7957" t="s">
        <v>7943</v>
      </c>
    </row>
    <row r="7958" spans="1:4" x14ac:dyDescent="0.25">
      <c r="A7958" s="2">
        <v>44315.776388888888</v>
      </c>
      <c r="B7958" t="s">
        <v>174</v>
      </c>
      <c r="C7958" t="s">
        <v>194</v>
      </c>
    </row>
    <row r="7959" spans="1:4" x14ac:dyDescent="0.25">
      <c r="A7959" s="2">
        <v>44315.776388888888</v>
      </c>
      <c r="B7959" t="s">
        <v>174</v>
      </c>
      <c r="C7959" t="s">
        <v>7637</v>
      </c>
    </row>
    <row r="7960" spans="1:4" x14ac:dyDescent="0.25">
      <c r="A7960" s="2">
        <v>44315.776388888888</v>
      </c>
      <c r="B7960" t="s">
        <v>877</v>
      </c>
      <c r="C7960" t="s">
        <v>1249</v>
      </c>
    </row>
    <row r="7961" spans="1:4" x14ac:dyDescent="0.25">
      <c r="A7961" s="2">
        <v>44315.776388888888</v>
      </c>
      <c r="B7961" t="s">
        <v>175</v>
      </c>
      <c r="D7961" t="s">
        <v>1865</v>
      </c>
    </row>
    <row r="7962" spans="1:4" x14ac:dyDescent="0.25">
      <c r="A7962" s="2">
        <v>44315.776388888888</v>
      </c>
      <c r="B7962" t="s">
        <v>175</v>
      </c>
      <c r="D7962" t="s">
        <v>1848</v>
      </c>
    </row>
    <row r="7963" spans="1:4" x14ac:dyDescent="0.25">
      <c r="A7963" s="2">
        <v>44315.776388888888</v>
      </c>
      <c r="B7963" t="s">
        <v>165</v>
      </c>
      <c r="D7963" t="s">
        <v>1866</v>
      </c>
    </row>
    <row r="7964" spans="1:4" x14ac:dyDescent="0.25">
      <c r="A7964" s="2">
        <v>44315.776388888888</v>
      </c>
      <c r="B7964" t="s">
        <v>165</v>
      </c>
      <c r="D7964" t="s">
        <v>1848</v>
      </c>
    </row>
    <row r="7965" spans="1:4" x14ac:dyDescent="0.25">
      <c r="A7965" s="2">
        <v>44315.776388888888</v>
      </c>
      <c r="B7965" t="s">
        <v>169</v>
      </c>
      <c r="D7965" t="s">
        <v>1849</v>
      </c>
    </row>
    <row r="7966" spans="1:4" x14ac:dyDescent="0.25">
      <c r="A7966" s="2">
        <v>44315.776388888888</v>
      </c>
      <c r="B7966" t="s">
        <v>174</v>
      </c>
      <c r="D7966" t="s">
        <v>1849</v>
      </c>
    </row>
    <row r="7967" spans="1:4" x14ac:dyDescent="0.25">
      <c r="A7967" s="2">
        <v>44315.776388888888</v>
      </c>
      <c r="B7967" t="s">
        <v>174</v>
      </c>
      <c r="D7967" t="s">
        <v>832</v>
      </c>
    </row>
    <row r="7968" spans="1:4" x14ac:dyDescent="0.25">
      <c r="A7968" s="2">
        <v>44315.776388888888</v>
      </c>
      <c r="B7968" t="s">
        <v>174</v>
      </c>
      <c r="D7968" t="s">
        <v>1887</v>
      </c>
    </row>
    <row r="7969" spans="1:4" x14ac:dyDescent="0.25">
      <c r="A7969" s="2">
        <v>44315.776388888888</v>
      </c>
      <c r="B7969" t="s">
        <v>877</v>
      </c>
      <c r="D7969" t="s">
        <v>1848</v>
      </c>
    </row>
    <row r="7970" spans="1:4" x14ac:dyDescent="0.25">
      <c r="A7970" s="2">
        <v>44315.777083333334</v>
      </c>
      <c r="B7970" t="s">
        <v>175</v>
      </c>
      <c r="C7970" t="s">
        <v>6553</v>
      </c>
    </row>
    <row r="7971" spans="1:4" x14ac:dyDescent="0.25">
      <c r="A7971" s="2">
        <v>44315.777083333334</v>
      </c>
      <c r="B7971" t="s">
        <v>175</v>
      </c>
      <c r="C7971" t="s">
        <v>6386</v>
      </c>
    </row>
    <row r="7972" spans="1:4" x14ac:dyDescent="0.25">
      <c r="A7972" s="2">
        <v>44315.777083333334</v>
      </c>
      <c r="B7972" t="s">
        <v>175</v>
      </c>
      <c r="C7972" t="s">
        <v>6554</v>
      </c>
    </row>
    <row r="7973" spans="1:4" x14ac:dyDescent="0.25">
      <c r="A7973" s="2">
        <v>44315.777083333334</v>
      </c>
      <c r="B7973" t="s">
        <v>169</v>
      </c>
      <c r="C7973" t="s">
        <v>7147</v>
      </c>
    </row>
    <row r="7974" spans="1:4" x14ac:dyDescent="0.25">
      <c r="A7974" s="2">
        <v>44315.777083333334</v>
      </c>
      <c r="B7974" t="s">
        <v>165</v>
      </c>
      <c r="C7974" t="s">
        <v>8150</v>
      </c>
    </row>
    <row r="7975" spans="1:4" x14ac:dyDescent="0.25">
      <c r="A7975" s="2">
        <v>44315.777083333334</v>
      </c>
      <c r="B7975" t="s">
        <v>179</v>
      </c>
      <c r="C7975" t="s">
        <v>9605</v>
      </c>
    </row>
    <row r="7976" spans="1:4" x14ac:dyDescent="0.25">
      <c r="A7976" s="2">
        <v>44315.777083333334</v>
      </c>
      <c r="B7976" t="s">
        <v>175</v>
      </c>
      <c r="D7976" t="s">
        <v>1849</v>
      </c>
    </row>
    <row r="7977" spans="1:4" x14ac:dyDescent="0.25">
      <c r="A7977" s="2">
        <v>44315.777083333334</v>
      </c>
      <c r="B7977" t="s">
        <v>175</v>
      </c>
      <c r="D7977" t="s">
        <v>1850</v>
      </c>
    </row>
    <row r="7978" spans="1:4" x14ac:dyDescent="0.25">
      <c r="A7978" s="2">
        <v>44315.777083333334</v>
      </c>
      <c r="B7978" t="s">
        <v>175</v>
      </c>
      <c r="D7978" t="s">
        <v>1858</v>
      </c>
    </row>
    <row r="7979" spans="1:4" x14ac:dyDescent="0.25">
      <c r="A7979" s="2">
        <v>44315.777083333334</v>
      </c>
      <c r="B7979" t="s">
        <v>169</v>
      </c>
      <c r="D7979" t="s">
        <v>1892</v>
      </c>
    </row>
    <row r="7980" spans="1:4" x14ac:dyDescent="0.25">
      <c r="A7980" s="2">
        <v>44315.777083333334</v>
      </c>
      <c r="B7980" t="s">
        <v>165</v>
      </c>
      <c r="D7980" t="s">
        <v>1866</v>
      </c>
    </row>
    <row r="7981" spans="1:4" x14ac:dyDescent="0.25">
      <c r="A7981" s="2">
        <v>44315.777083333334</v>
      </c>
      <c r="B7981" t="s">
        <v>179</v>
      </c>
      <c r="D7981" t="s">
        <v>1848</v>
      </c>
    </row>
    <row r="7982" spans="1:4" x14ac:dyDescent="0.25">
      <c r="A7982" s="2">
        <v>44315.777777777781</v>
      </c>
      <c r="B7982" t="s">
        <v>165</v>
      </c>
      <c r="C7982" t="s">
        <v>6578</v>
      </c>
    </row>
    <row r="7983" spans="1:4" x14ac:dyDescent="0.25">
      <c r="A7983" s="2">
        <v>44315.777777777781</v>
      </c>
      <c r="B7983" t="s">
        <v>172</v>
      </c>
      <c r="C7983" t="s">
        <v>7416</v>
      </c>
    </row>
    <row r="7984" spans="1:4" x14ac:dyDescent="0.25">
      <c r="A7984" s="2">
        <v>44315.777777777781</v>
      </c>
      <c r="B7984" t="s">
        <v>172</v>
      </c>
      <c r="C7984" t="s">
        <v>6443</v>
      </c>
    </row>
    <row r="7985" spans="1:4" x14ac:dyDescent="0.25">
      <c r="A7985" s="2">
        <v>44315.777777777781</v>
      </c>
      <c r="B7985" t="s">
        <v>172</v>
      </c>
      <c r="C7985" t="s">
        <v>6554</v>
      </c>
    </row>
    <row r="7986" spans="1:4" x14ac:dyDescent="0.25">
      <c r="A7986" s="2">
        <v>44315.777777777781</v>
      </c>
      <c r="B7986" t="s">
        <v>165</v>
      </c>
      <c r="C7986" t="s">
        <v>1249</v>
      </c>
    </row>
    <row r="7987" spans="1:4" x14ac:dyDescent="0.25">
      <c r="A7987" s="2">
        <v>44315.777777777781</v>
      </c>
      <c r="B7987" t="s">
        <v>165</v>
      </c>
      <c r="C7987" t="s">
        <v>1249</v>
      </c>
    </row>
    <row r="7988" spans="1:4" x14ac:dyDescent="0.25">
      <c r="A7988" s="2">
        <v>44315.777777777781</v>
      </c>
      <c r="B7988" t="s">
        <v>184</v>
      </c>
      <c r="C7988" t="s">
        <v>7761</v>
      </c>
    </row>
    <row r="7989" spans="1:4" x14ac:dyDescent="0.25">
      <c r="A7989" s="2">
        <v>44315.777777777781</v>
      </c>
      <c r="B7989" t="s">
        <v>184</v>
      </c>
      <c r="C7989" t="s">
        <v>6396</v>
      </c>
    </row>
    <row r="7990" spans="1:4" x14ac:dyDescent="0.25">
      <c r="A7990" s="2">
        <v>44315.777777777781</v>
      </c>
      <c r="B7990" t="s">
        <v>164</v>
      </c>
      <c r="C7990" t="s">
        <v>8808</v>
      </c>
    </row>
    <row r="7991" spans="1:4" x14ac:dyDescent="0.25">
      <c r="A7991" s="2">
        <v>44315.777777777781</v>
      </c>
      <c r="B7991" t="s">
        <v>163</v>
      </c>
      <c r="C7991" t="s">
        <v>6386</v>
      </c>
    </row>
    <row r="7992" spans="1:4" x14ac:dyDescent="0.25">
      <c r="A7992" s="2">
        <v>44315.777777777781</v>
      </c>
      <c r="B7992" t="s">
        <v>163</v>
      </c>
      <c r="C7992" t="s">
        <v>6386</v>
      </c>
    </row>
    <row r="7993" spans="1:4" x14ac:dyDescent="0.25">
      <c r="A7993" s="2">
        <v>44315.777777777781</v>
      </c>
      <c r="B7993" t="s">
        <v>165</v>
      </c>
      <c r="D7993" t="s">
        <v>1849</v>
      </c>
    </row>
    <row r="7994" spans="1:4" x14ac:dyDescent="0.25">
      <c r="A7994" s="2">
        <v>44315.777777777781</v>
      </c>
      <c r="B7994" t="s">
        <v>172</v>
      </c>
      <c r="D7994" t="s">
        <v>1849</v>
      </c>
    </row>
    <row r="7995" spans="1:4" x14ac:dyDescent="0.25">
      <c r="A7995" s="2">
        <v>44315.777777777781</v>
      </c>
      <c r="B7995" t="s">
        <v>172</v>
      </c>
      <c r="D7995" t="s">
        <v>1850</v>
      </c>
    </row>
    <row r="7996" spans="1:4" x14ac:dyDescent="0.25">
      <c r="A7996" s="2">
        <v>44315.777777777781</v>
      </c>
      <c r="B7996" t="s">
        <v>172</v>
      </c>
      <c r="D7996" t="s">
        <v>1886</v>
      </c>
    </row>
    <row r="7997" spans="1:4" x14ac:dyDescent="0.25">
      <c r="A7997" s="2">
        <v>44315.777777777781</v>
      </c>
      <c r="B7997" t="s">
        <v>165</v>
      </c>
      <c r="D7997" t="s">
        <v>1866</v>
      </c>
    </row>
    <row r="7998" spans="1:4" x14ac:dyDescent="0.25">
      <c r="A7998" s="2">
        <v>44315.777777777781</v>
      </c>
      <c r="B7998" t="s">
        <v>165</v>
      </c>
      <c r="D7998" t="s">
        <v>1848</v>
      </c>
    </row>
    <row r="7999" spans="1:4" x14ac:dyDescent="0.25">
      <c r="A7999" s="2">
        <v>44315.777777777781</v>
      </c>
      <c r="B7999" t="s">
        <v>184</v>
      </c>
      <c r="D7999" t="s">
        <v>1903</v>
      </c>
    </row>
    <row r="8000" spans="1:4" x14ac:dyDescent="0.25">
      <c r="A8000" s="2">
        <v>44315.777777777781</v>
      </c>
      <c r="B8000" t="s">
        <v>184</v>
      </c>
      <c r="D8000" t="s">
        <v>1848</v>
      </c>
    </row>
    <row r="8001" spans="1:4" x14ac:dyDescent="0.25">
      <c r="A8001" s="2">
        <v>44315.777777777781</v>
      </c>
      <c r="B8001" t="s">
        <v>164</v>
      </c>
      <c r="D8001" t="s">
        <v>1860</v>
      </c>
    </row>
    <row r="8002" spans="1:4" x14ac:dyDescent="0.25">
      <c r="A8002" s="2">
        <v>44315.777777777781</v>
      </c>
      <c r="B8002" t="s">
        <v>163</v>
      </c>
      <c r="D8002" t="s">
        <v>1849</v>
      </c>
    </row>
    <row r="8003" spans="1:4" x14ac:dyDescent="0.25">
      <c r="A8003" s="2">
        <v>44315.777777777781</v>
      </c>
      <c r="B8003" t="s">
        <v>163</v>
      </c>
      <c r="D8003" t="s">
        <v>1861</v>
      </c>
    </row>
    <row r="8004" spans="1:4" x14ac:dyDescent="0.25">
      <c r="A8004" s="2">
        <v>44315.77847222222</v>
      </c>
      <c r="B8004" t="s">
        <v>178</v>
      </c>
      <c r="C8004" t="s">
        <v>6386</v>
      </c>
    </row>
    <row r="8005" spans="1:4" x14ac:dyDescent="0.25">
      <c r="A8005" s="2">
        <v>44315.77847222222</v>
      </c>
      <c r="B8005" t="s">
        <v>178</v>
      </c>
      <c r="C8005" t="s">
        <v>6418</v>
      </c>
    </row>
    <row r="8006" spans="1:4" x14ac:dyDescent="0.25">
      <c r="A8006" s="2">
        <v>44315.77847222222</v>
      </c>
      <c r="B8006" t="s">
        <v>166</v>
      </c>
      <c r="C8006" t="s">
        <v>6380</v>
      </c>
    </row>
    <row r="8007" spans="1:4" x14ac:dyDescent="0.25">
      <c r="A8007" s="2">
        <v>44315.77847222222</v>
      </c>
      <c r="B8007" t="s">
        <v>166</v>
      </c>
      <c r="C8007" t="s">
        <v>7148</v>
      </c>
    </row>
    <row r="8008" spans="1:4" x14ac:dyDescent="0.25">
      <c r="A8008" s="2">
        <v>44315.77847222222</v>
      </c>
      <c r="B8008" t="s">
        <v>172</v>
      </c>
      <c r="C8008" t="s">
        <v>6443</v>
      </c>
    </row>
    <row r="8009" spans="1:4" x14ac:dyDescent="0.25">
      <c r="A8009" s="2">
        <v>44315.77847222222</v>
      </c>
      <c r="B8009" t="s">
        <v>172</v>
      </c>
      <c r="C8009" t="s">
        <v>6554</v>
      </c>
    </row>
    <row r="8010" spans="1:4" x14ac:dyDescent="0.25">
      <c r="A8010" s="2">
        <v>44315.77847222222</v>
      </c>
      <c r="B8010" t="s">
        <v>172</v>
      </c>
      <c r="C8010" t="s">
        <v>6443</v>
      </c>
    </row>
    <row r="8011" spans="1:4" x14ac:dyDescent="0.25">
      <c r="A8011" s="2">
        <v>44315.77847222222</v>
      </c>
      <c r="B8011" t="s">
        <v>165</v>
      </c>
      <c r="C8011" t="s">
        <v>7441</v>
      </c>
    </row>
    <row r="8012" spans="1:4" x14ac:dyDescent="0.25">
      <c r="A8012" s="2">
        <v>44315.77847222222</v>
      </c>
      <c r="B8012" t="s">
        <v>165</v>
      </c>
      <c r="C8012" t="s">
        <v>1249</v>
      </c>
    </row>
    <row r="8013" spans="1:4" x14ac:dyDescent="0.25">
      <c r="A8013" s="2">
        <v>44315.77847222222</v>
      </c>
      <c r="B8013" t="s">
        <v>184</v>
      </c>
      <c r="C8013" t="s">
        <v>7762</v>
      </c>
    </row>
    <row r="8014" spans="1:4" x14ac:dyDescent="0.25">
      <c r="A8014" s="2">
        <v>44315.77847222222</v>
      </c>
      <c r="B8014" t="s">
        <v>184</v>
      </c>
      <c r="C8014" t="s">
        <v>6396</v>
      </c>
    </row>
    <row r="8015" spans="1:4" x14ac:dyDescent="0.25">
      <c r="A8015" s="2">
        <v>44315.77847222222</v>
      </c>
      <c r="B8015" t="s">
        <v>165</v>
      </c>
      <c r="C8015" t="s">
        <v>6386</v>
      </c>
    </row>
    <row r="8016" spans="1:4" x14ac:dyDescent="0.25">
      <c r="A8016" s="2">
        <v>44315.77847222222</v>
      </c>
      <c r="B8016" t="s">
        <v>165</v>
      </c>
      <c r="C8016" t="s">
        <v>6386</v>
      </c>
    </row>
    <row r="8017" spans="1:4" x14ac:dyDescent="0.25">
      <c r="A8017" s="2">
        <v>44315.77847222222</v>
      </c>
      <c r="B8017" t="s">
        <v>176</v>
      </c>
      <c r="C8017" t="s">
        <v>6386</v>
      </c>
    </row>
    <row r="8018" spans="1:4" x14ac:dyDescent="0.25">
      <c r="A8018" s="2">
        <v>44315.77847222222</v>
      </c>
      <c r="B8018" t="s">
        <v>164</v>
      </c>
      <c r="C8018" t="s">
        <v>8809</v>
      </c>
    </row>
    <row r="8019" spans="1:4" x14ac:dyDescent="0.25">
      <c r="A8019" s="2">
        <v>44315.77847222222</v>
      </c>
      <c r="B8019" t="s">
        <v>163</v>
      </c>
      <c r="C8019" t="s">
        <v>6554</v>
      </c>
    </row>
    <row r="8020" spans="1:4" x14ac:dyDescent="0.25">
      <c r="A8020" s="2">
        <v>44315.77847222222</v>
      </c>
      <c r="B8020" t="s">
        <v>163</v>
      </c>
      <c r="C8020" t="s">
        <v>6386</v>
      </c>
    </row>
    <row r="8021" spans="1:4" x14ac:dyDescent="0.25">
      <c r="A8021" s="2">
        <v>44315.77847222222</v>
      </c>
      <c r="B8021" t="s">
        <v>163</v>
      </c>
      <c r="C8021" t="s">
        <v>6567</v>
      </c>
    </row>
    <row r="8022" spans="1:4" x14ac:dyDescent="0.25">
      <c r="A8022" s="2">
        <v>44315.77847222222</v>
      </c>
      <c r="B8022" t="s">
        <v>191</v>
      </c>
      <c r="C8022" t="s">
        <v>6554</v>
      </c>
    </row>
    <row r="8023" spans="1:4" x14ac:dyDescent="0.25">
      <c r="A8023" s="2">
        <v>44315.77847222222</v>
      </c>
      <c r="B8023" t="s">
        <v>178</v>
      </c>
      <c r="D8023" t="s">
        <v>1857</v>
      </c>
    </row>
    <row r="8024" spans="1:4" x14ac:dyDescent="0.25">
      <c r="A8024" s="2">
        <v>44315.77847222222</v>
      </c>
      <c r="B8024" t="s">
        <v>178</v>
      </c>
      <c r="D8024" t="s">
        <v>1848</v>
      </c>
    </row>
    <row r="8025" spans="1:4" x14ac:dyDescent="0.25">
      <c r="A8025" s="2">
        <v>44315.77847222222</v>
      </c>
      <c r="B8025" t="s">
        <v>166</v>
      </c>
      <c r="D8025" t="s">
        <v>1855</v>
      </c>
    </row>
    <row r="8026" spans="1:4" x14ac:dyDescent="0.25">
      <c r="A8026" s="2">
        <v>44315.77847222222</v>
      </c>
      <c r="B8026" t="s">
        <v>166</v>
      </c>
      <c r="D8026" t="s">
        <v>844</v>
      </c>
    </row>
    <row r="8027" spans="1:4" x14ac:dyDescent="0.25">
      <c r="A8027" s="2">
        <v>44315.77847222222</v>
      </c>
      <c r="B8027" t="s">
        <v>172</v>
      </c>
      <c r="D8027" t="s">
        <v>1852</v>
      </c>
    </row>
    <row r="8028" spans="1:4" x14ac:dyDescent="0.25">
      <c r="A8028" s="2">
        <v>44315.77847222222</v>
      </c>
      <c r="B8028" t="s">
        <v>172</v>
      </c>
      <c r="D8028" t="s">
        <v>828</v>
      </c>
    </row>
    <row r="8029" spans="1:4" x14ac:dyDescent="0.25">
      <c r="A8029" s="2">
        <v>44315.77847222222</v>
      </c>
      <c r="B8029" t="s">
        <v>172</v>
      </c>
      <c r="D8029" t="s">
        <v>892</v>
      </c>
    </row>
    <row r="8030" spans="1:4" x14ac:dyDescent="0.25">
      <c r="A8030" s="2">
        <v>44315.77847222222</v>
      </c>
      <c r="B8030" t="s">
        <v>165</v>
      </c>
      <c r="D8030" t="s">
        <v>1849</v>
      </c>
    </row>
    <row r="8031" spans="1:4" x14ac:dyDescent="0.25">
      <c r="A8031" s="2">
        <v>44315.77847222222</v>
      </c>
      <c r="B8031" t="s">
        <v>165</v>
      </c>
      <c r="D8031" t="s">
        <v>1850</v>
      </c>
    </row>
    <row r="8032" spans="1:4" x14ac:dyDescent="0.25">
      <c r="A8032" s="2">
        <v>44315.77847222222</v>
      </c>
      <c r="B8032" t="s">
        <v>184</v>
      </c>
      <c r="D8032" t="s">
        <v>1849</v>
      </c>
    </row>
    <row r="8033" spans="1:4" x14ac:dyDescent="0.25">
      <c r="A8033" s="2">
        <v>44315.77847222222</v>
      </c>
      <c r="B8033" t="s">
        <v>184</v>
      </c>
      <c r="D8033" t="s">
        <v>1850</v>
      </c>
    </row>
    <row r="8034" spans="1:4" x14ac:dyDescent="0.25">
      <c r="A8034" s="2">
        <v>44315.77847222222</v>
      </c>
      <c r="B8034" t="s">
        <v>165</v>
      </c>
      <c r="D8034" t="s">
        <v>856</v>
      </c>
    </row>
    <row r="8035" spans="1:4" x14ac:dyDescent="0.25">
      <c r="A8035" s="2">
        <v>44315.77847222222</v>
      </c>
      <c r="B8035" t="s">
        <v>165</v>
      </c>
      <c r="D8035" t="s">
        <v>857</v>
      </c>
    </row>
    <row r="8036" spans="1:4" x14ac:dyDescent="0.25">
      <c r="A8036" s="2">
        <v>44315.77847222222</v>
      </c>
      <c r="B8036" t="s">
        <v>176</v>
      </c>
      <c r="D8036" t="s">
        <v>1876</v>
      </c>
    </row>
    <row r="8037" spans="1:4" x14ac:dyDescent="0.25">
      <c r="A8037" s="2">
        <v>44315.77847222222</v>
      </c>
      <c r="B8037" t="s">
        <v>164</v>
      </c>
      <c r="D8037" t="s">
        <v>1849</v>
      </c>
    </row>
    <row r="8038" spans="1:4" x14ac:dyDescent="0.25">
      <c r="A8038" s="2">
        <v>44315.77847222222</v>
      </c>
      <c r="B8038" t="s">
        <v>163</v>
      </c>
      <c r="D8038" t="s">
        <v>1851</v>
      </c>
    </row>
    <row r="8039" spans="1:4" x14ac:dyDescent="0.25">
      <c r="A8039" s="2">
        <v>44315.77847222222</v>
      </c>
      <c r="B8039" t="s">
        <v>163</v>
      </c>
      <c r="D8039" t="s">
        <v>1902</v>
      </c>
    </row>
    <row r="8040" spans="1:4" x14ac:dyDescent="0.25">
      <c r="A8040" s="2">
        <v>44315.77847222222</v>
      </c>
      <c r="B8040" t="s">
        <v>163</v>
      </c>
      <c r="D8040" t="s">
        <v>825</v>
      </c>
    </row>
    <row r="8041" spans="1:4" x14ac:dyDescent="0.25">
      <c r="A8041" s="2">
        <v>44315.77847222222</v>
      </c>
      <c r="B8041" t="s">
        <v>191</v>
      </c>
      <c r="D8041" t="s">
        <v>1925</v>
      </c>
    </row>
    <row r="8042" spans="1:4" x14ac:dyDescent="0.25">
      <c r="A8042" s="2">
        <v>44315.779166666667</v>
      </c>
      <c r="B8042" t="s">
        <v>178</v>
      </c>
      <c r="C8042" t="s">
        <v>6419</v>
      </c>
    </row>
    <row r="8043" spans="1:4" x14ac:dyDescent="0.25">
      <c r="A8043" s="2">
        <v>44315.779166666667</v>
      </c>
      <c r="B8043" t="s">
        <v>178</v>
      </c>
      <c r="C8043" t="s">
        <v>1538</v>
      </c>
    </row>
    <row r="8044" spans="1:4" x14ac:dyDescent="0.25">
      <c r="A8044" s="2">
        <v>44315.779166666667</v>
      </c>
      <c r="B8044" t="s">
        <v>178</v>
      </c>
      <c r="C8044" t="s">
        <v>391</v>
      </c>
    </row>
    <row r="8045" spans="1:4" x14ac:dyDescent="0.25">
      <c r="A8045" s="2">
        <v>44315.779166666667</v>
      </c>
      <c r="B8045" t="s">
        <v>178</v>
      </c>
      <c r="C8045" t="s">
        <v>6386</v>
      </c>
    </row>
    <row r="8046" spans="1:4" x14ac:dyDescent="0.25">
      <c r="A8046" s="2">
        <v>44315.779166666667</v>
      </c>
      <c r="B8046" t="s">
        <v>166</v>
      </c>
      <c r="C8046" t="s">
        <v>7149</v>
      </c>
    </row>
    <row r="8047" spans="1:4" x14ac:dyDescent="0.25">
      <c r="A8047" s="2">
        <v>44315.779166666667</v>
      </c>
      <c r="B8047" t="s">
        <v>172</v>
      </c>
      <c r="C8047" t="s">
        <v>7417</v>
      </c>
    </row>
    <row r="8048" spans="1:4" x14ac:dyDescent="0.25">
      <c r="A8048" s="2">
        <v>44315.779166666667</v>
      </c>
      <c r="B8048" t="s">
        <v>172</v>
      </c>
      <c r="C8048" t="s">
        <v>1538</v>
      </c>
    </row>
    <row r="8049" spans="1:4" x14ac:dyDescent="0.25">
      <c r="A8049" s="2">
        <v>44315.779166666667</v>
      </c>
      <c r="B8049" t="s">
        <v>172</v>
      </c>
      <c r="C8049" t="s">
        <v>7418</v>
      </c>
    </row>
    <row r="8050" spans="1:4" x14ac:dyDescent="0.25">
      <c r="A8050" s="2">
        <v>44315.779166666667</v>
      </c>
      <c r="B8050" t="s">
        <v>172</v>
      </c>
      <c r="C8050" t="s">
        <v>6443</v>
      </c>
    </row>
    <row r="8051" spans="1:4" x14ac:dyDescent="0.25">
      <c r="A8051" s="2">
        <v>44315.779166666667</v>
      </c>
      <c r="B8051" t="s">
        <v>172</v>
      </c>
      <c r="C8051" t="s">
        <v>7419</v>
      </c>
    </row>
    <row r="8052" spans="1:4" x14ac:dyDescent="0.25">
      <c r="A8052" s="2">
        <v>44315.779166666667</v>
      </c>
      <c r="B8052" t="s">
        <v>165</v>
      </c>
      <c r="C8052" t="s">
        <v>6567</v>
      </c>
    </row>
    <row r="8053" spans="1:4" x14ac:dyDescent="0.25">
      <c r="A8053" s="2">
        <v>44315.779166666667</v>
      </c>
      <c r="B8053" t="s">
        <v>176</v>
      </c>
      <c r="C8053" t="s">
        <v>7975</v>
      </c>
    </row>
    <row r="8054" spans="1:4" x14ac:dyDescent="0.25">
      <c r="A8054" s="2">
        <v>44315.779166666667</v>
      </c>
      <c r="B8054" t="s">
        <v>174</v>
      </c>
      <c r="C8054" t="s">
        <v>8356</v>
      </c>
    </row>
    <row r="8055" spans="1:4" x14ac:dyDescent="0.25">
      <c r="A8055" s="2">
        <v>44315.779166666667</v>
      </c>
      <c r="B8055" t="s">
        <v>179</v>
      </c>
      <c r="C8055" t="s">
        <v>9606</v>
      </c>
    </row>
    <row r="8056" spans="1:4" x14ac:dyDescent="0.25">
      <c r="A8056" s="2">
        <v>44315.779166666667</v>
      </c>
      <c r="B8056" t="s">
        <v>178</v>
      </c>
      <c r="D8056" t="s">
        <v>1849</v>
      </c>
    </row>
    <row r="8057" spans="1:4" x14ac:dyDescent="0.25">
      <c r="A8057" s="2">
        <v>44315.779166666667</v>
      </c>
      <c r="B8057" t="s">
        <v>178</v>
      </c>
      <c r="D8057" t="s">
        <v>832</v>
      </c>
    </row>
    <row r="8058" spans="1:4" x14ac:dyDescent="0.25">
      <c r="A8058" s="2">
        <v>44315.779166666667</v>
      </c>
      <c r="B8058" t="s">
        <v>178</v>
      </c>
      <c r="D8058" t="s">
        <v>1858</v>
      </c>
    </row>
    <row r="8059" spans="1:4" x14ac:dyDescent="0.25">
      <c r="A8059" s="2">
        <v>44315.779166666667</v>
      </c>
      <c r="B8059" t="s">
        <v>178</v>
      </c>
      <c r="D8059" t="s">
        <v>1852</v>
      </c>
    </row>
    <row r="8060" spans="1:4" x14ac:dyDescent="0.25">
      <c r="A8060" s="2">
        <v>44315.779166666667</v>
      </c>
      <c r="B8060" t="s">
        <v>166</v>
      </c>
      <c r="D8060" t="s">
        <v>850</v>
      </c>
    </row>
    <row r="8061" spans="1:4" x14ac:dyDescent="0.25">
      <c r="A8061" s="2">
        <v>44315.779166666667</v>
      </c>
      <c r="B8061" t="s">
        <v>172</v>
      </c>
      <c r="D8061" t="s">
        <v>842</v>
      </c>
    </row>
    <row r="8062" spans="1:4" x14ac:dyDescent="0.25">
      <c r="A8062" s="2">
        <v>44315.779166666667</v>
      </c>
      <c r="B8062" t="s">
        <v>172</v>
      </c>
      <c r="D8062" t="s">
        <v>949</v>
      </c>
    </row>
    <row r="8063" spans="1:4" x14ac:dyDescent="0.25">
      <c r="A8063" s="2">
        <v>44315.779166666667</v>
      </c>
      <c r="B8063" t="s">
        <v>172</v>
      </c>
      <c r="D8063" t="s">
        <v>846</v>
      </c>
    </row>
    <row r="8064" spans="1:4" x14ac:dyDescent="0.25">
      <c r="A8064" s="2">
        <v>44315.779166666667</v>
      </c>
      <c r="B8064" t="s">
        <v>172</v>
      </c>
      <c r="D8064" t="s">
        <v>891</v>
      </c>
    </row>
    <row r="8065" spans="1:4" x14ac:dyDescent="0.25">
      <c r="A8065" s="2">
        <v>44315.779166666667</v>
      </c>
      <c r="B8065" t="s">
        <v>172</v>
      </c>
      <c r="D8065" t="s">
        <v>848</v>
      </c>
    </row>
    <row r="8066" spans="1:4" x14ac:dyDescent="0.25">
      <c r="A8066" s="2">
        <v>44315.779166666667</v>
      </c>
      <c r="B8066" t="s">
        <v>165</v>
      </c>
      <c r="D8066" t="s">
        <v>1874</v>
      </c>
    </row>
    <row r="8067" spans="1:4" x14ac:dyDescent="0.25">
      <c r="A8067" s="2">
        <v>44315.779166666667</v>
      </c>
      <c r="B8067" t="s">
        <v>176</v>
      </c>
      <c r="D8067" t="s">
        <v>1849</v>
      </c>
    </row>
    <row r="8068" spans="1:4" x14ac:dyDescent="0.25">
      <c r="A8068" s="2">
        <v>44315.779166666667</v>
      </c>
      <c r="B8068" t="s">
        <v>174</v>
      </c>
      <c r="D8068" t="s">
        <v>1856</v>
      </c>
    </row>
    <row r="8069" spans="1:4" x14ac:dyDescent="0.25">
      <c r="A8069" s="2">
        <v>44315.779166666667</v>
      </c>
      <c r="B8069" t="s">
        <v>179</v>
      </c>
      <c r="D8069" t="s">
        <v>1849</v>
      </c>
    </row>
    <row r="8070" spans="1:4" x14ac:dyDescent="0.25">
      <c r="A8070" s="2">
        <v>44315.779861111114</v>
      </c>
      <c r="B8070" t="s">
        <v>178</v>
      </c>
      <c r="C8070" t="s">
        <v>391</v>
      </c>
    </row>
    <row r="8071" spans="1:4" x14ac:dyDescent="0.25">
      <c r="A8071" s="2">
        <v>44315.779861111114</v>
      </c>
      <c r="B8071" t="s">
        <v>178</v>
      </c>
      <c r="C8071" t="s">
        <v>6420</v>
      </c>
    </row>
    <row r="8072" spans="1:4" x14ac:dyDescent="0.25">
      <c r="A8072" s="2">
        <v>44315.779861111114</v>
      </c>
      <c r="B8072" t="s">
        <v>164</v>
      </c>
      <c r="C8072" t="s">
        <v>7068</v>
      </c>
    </row>
    <row r="8073" spans="1:4" x14ac:dyDescent="0.25">
      <c r="A8073" s="2">
        <v>44315.779861111114</v>
      </c>
      <c r="B8073" t="s">
        <v>164</v>
      </c>
      <c r="C8073" t="s">
        <v>1249</v>
      </c>
    </row>
    <row r="8074" spans="1:4" x14ac:dyDescent="0.25">
      <c r="A8074" s="2">
        <v>44315.779861111114</v>
      </c>
      <c r="B8074" t="s">
        <v>166</v>
      </c>
      <c r="C8074" t="s">
        <v>6386</v>
      </c>
    </row>
    <row r="8075" spans="1:4" x14ac:dyDescent="0.25">
      <c r="A8075" s="2">
        <v>44315.779861111114</v>
      </c>
      <c r="B8075" t="s">
        <v>166</v>
      </c>
      <c r="C8075" t="s">
        <v>7150</v>
      </c>
    </row>
    <row r="8076" spans="1:4" x14ac:dyDescent="0.25">
      <c r="A8076" s="2">
        <v>44315.779861111114</v>
      </c>
      <c r="B8076" t="s">
        <v>172</v>
      </c>
      <c r="C8076" t="s">
        <v>7420</v>
      </c>
    </row>
    <row r="8077" spans="1:4" x14ac:dyDescent="0.25">
      <c r="A8077" s="2">
        <v>44315.779861111114</v>
      </c>
      <c r="B8077" t="s">
        <v>172</v>
      </c>
      <c r="C8077" t="s">
        <v>194</v>
      </c>
    </row>
    <row r="8078" spans="1:4" x14ac:dyDescent="0.25">
      <c r="A8078" s="2">
        <v>44315.779861111114</v>
      </c>
      <c r="B8078" t="s">
        <v>172</v>
      </c>
      <c r="C8078" t="s">
        <v>1538</v>
      </c>
    </row>
    <row r="8079" spans="1:4" x14ac:dyDescent="0.25">
      <c r="A8079" s="2">
        <v>44315.779861111114</v>
      </c>
      <c r="B8079" t="s">
        <v>172</v>
      </c>
      <c r="C8079" t="s">
        <v>7421</v>
      </c>
    </row>
    <row r="8080" spans="1:4" x14ac:dyDescent="0.25">
      <c r="A8080" s="2">
        <v>44315.779861111114</v>
      </c>
      <c r="B8080" t="s">
        <v>181</v>
      </c>
      <c r="C8080" t="s">
        <v>6554</v>
      </c>
    </row>
    <row r="8081" spans="1:4" x14ac:dyDescent="0.25">
      <c r="A8081" s="2">
        <v>44315.779861111114</v>
      </c>
      <c r="B8081" t="s">
        <v>176</v>
      </c>
      <c r="C8081" t="s">
        <v>6386</v>
      </c>
    </row>
    <row r="8082" spans="1:4" x14ac:dyDescent="0.25">
      <c r="A8082" s="2">
        <v>44315.779861111114</v>
      </c>
      <c r="B8082" t="s">
        <v>165</v>
      </c>
      <c r="C8082" t="s">
        <v>8151</v>
      </c>
    </row>
    <row r="8083" spans="1:4" x14ac:dyDescent="0.25">
      <c r="A8083" s="2">
        <v>44315.779861111114</v>
      </c>
      <c r="B8083" t="s">
        <v>174</v>
      </c>
      <c r="C8083" t="s">
        <v>8357</v>
      </c>
    </row>
    <row r="8084" spans="1:4" x14ac:dyDescent="0.25">
      <c r="A8084" s="2">
        <v>44315.779861111114</v>
      </c>
      <c r="B8084" t="s">
        <v>164</v>
      </c>
      <c r="C8084" t="s">
        <v>8810</v>
      </c>
    </row>
    <row r="8085" spans="1:4" x14ac:dyDescent="0.25">
      <c r="A8085" s="2">
        <v>44315.779861111114</v>
      </c>
      <c r="B8085" t="s">
        <v>179</v>
      </c>
      <c r="C8085" t="s">
        <v>9607</v>
      </c>
    </row>
    <row r="8086" spans="1:4" x14ac:dyDescent="0.25">
      <c r="A8086" s="2">
        <v>44315.779861111114</v>
      </c>
      <c r="B8086" t="s">
        <v>178</v>
      </c>
      <c r="D8086" t="s">
        <v>902</v>
      </c>
    </row>
    <row r="8087" spans="1:4" x14ac:dyDescent="0.25">
      <c r="A8087" s="2">
        <v>44315.779861111114</v>
      </c>
      <c r="B8087" t="s">
        <v>178</v>
      </c>
      <c r="D8087" t="s">
        <v>894</v>
      </c>
    </row>
    <row r="8088" spans="1:4" x14ac:dyDescent="0.25">
      <c r="A8088" s="2">
        <v>44315.779861111114</v>
      </c>
      <c r="B8088" t="s">
        <v>164</v>
      </c>
      <c r="D8088" t="s">
        <v>1849</v>
      </c>
    </row>
    <row r="8089" spans="1:4" x14ac:dyDescent="0.25">
      <c r="A8089" s="2">
        <v>44315.779861111114</v>
      </c>
      <c r="B8089" t="s">
        <v>164</v>
      </c>
      <c r="D8089" t="s">
        <v>1850</v>
      </c>
    </row>
    <row r="8090" spans="1:4" x14ac:dyDescent="0.25">
      <c r="A8090" s="2">
        <v>44315.779861111114</v>
      </c>
      <c r="B8090" t="s">
        <v>166</v>
      </c>
      <c r="D8090" t="s">
        <v>922</v>
      </c>
    </row>
    <row r="8091" spans="1:4" x14ac:dyDescent="0.25">
      <c r="A8091" s="2">
        <v>44315.779861111114</v>
      </c>
      <c r="B8091" t="s">
        <v>166</v>
      </c>
      <c r="D8091" t="s">
        <v>825</v>
      </c>
    </row>
    <row r="8092" spans="1:4" x14ac:dyDescent="0.25">
      <c r="A8092" s="2">
        <v>44315.779861111114</v>
      </c>
      <c r="B8092" t="s">
        <v>172</v>
      </c>
      <c r="D8092" t="s">
        <v>849</v>
      </c>
    </row>
    <row r="8093" spans="1:4" x14ac:dyDescent="0.25">
      <c r="A8093" s="2">
        <v>44315.779861111114</v>
      </c>
      <c r="B8093" t="s">
        <v>172</v>
      </c>
      <c r="D8093" t="s">
        <v>902</v>
      </c>
    </row>
    <row r="8094" spans="1:4" x14ac:dyDescent="0.25">
      <c r="A8094" s="2">
        <v>44315.779861111114</v>
      </c>
      <c r="B8094" t="s">
        <v>172</v>
      </c>
      <c r="D8094" t="s">
        <v>910</v>
      </c>
    </row>
    <row r="8095" spans="1:4" x14ac:dyDescent="0.25">
      <c r="A8095" s="2">
        <v>44315.779861111114</v>
      </c>
      <c r="B8095" t="s">
        <v>172</v>
      </c>
      <c r="D8095" t="s">
        <v>853</v>
      </c>
    </row>
    <row r="8096" spans="1:4" x14ac:dyDescent="0.25">
      <c r="A8096" s="2">
        <v>44315.779861111114</v>
      </c>
      <c r="B8096" t="s">
        <v>181</v>
      </c>
      <c r="D8096" t="s">
        <v>1911</v>
      </c>
    </row>
    <row r="8097" spans="1:4" x14ac:dyDescent="0.25">
      <c r="A8097" s="2">
        <v>44315.779861111114</v>
      </c>
      <c r="B8097" t="s">
        <v>176</v>
      </c>
      <c r="D8097" t="s">
        <v>1861</v>
      </c>
    </row>
    <row r="8098" spans="1:4" x14ac:dyDescent="0.25">
      <c r="A8098" s="2">
        <v>44315.779861111114</v>
      </c>
      <c r="B8098" t="s">
        <v>165</v>
      </c>
      <c r="D8098" t="s">
        <v>1849</v>
      </c>
    </row>
    <row r="8099" spans="1:4" x14ac:dyDescent="0.25">
      <c r="A8099" s="2">
        <v>44315.779861111114</v>
      </c>
      <c r="B8099" t="s">
        <v>174</v>
      </c>
      <c r="D8099" t="s">
        <v>1849</v>
      </c>
    </row>
    <row r="8100" spans="1:4" x14ac:dyDescent="0.25">
      <c r="A8100" s="2">
        <v>44315.779861111114</v>
      </c>
      <c r="B8100" t="s">
        <v>164</v>
      </c>
      <c r="D8100" t="s">
        <v>1888</v>
      </c>
    </row>
    <row r="8101" spans="1:4" x14ac:dyDescent="0.25">
      <c r="A8101" s="2">
        <v>44315.779861111114</v>
      </c>
      <c r="B8101" t="s">
        <v>179</v>
      </c>
      <c r="D8101" t="s">
        <v>1917</v>
      </c>
    </row>
    <row r="8102" spans="1:4" x14ac:dyDescent="0.25">
      <c r="A8102" s="2">
        <v>44315.780555555553</v>
      </c>
      <c r="B8102" t="s">
        <v>164</v>
      </c>
      <c r="C8102" t="s">
        <v>7069</v>
      </c>
    </row>
    <row r="8103" spans="1:4" x14ac:dyDescent="0.25">
      <c r="A8103" s="2">
        <v>44315.780555555553</v>
      </c>
      <c r="B8103" t="s">
        <v>164</v>
      </c>
      <c r="C8103" t="s">
        <v>194</v>
      </c>
    </row>
    <row r="8104" spans="1:4" x14ac:dyDescent="0.25">
      <c r="A8104" s="2">
        <v>44315.780555555553</v>
      </c>
      <c r="B8104" t="s">
        <v>166</v>
      </c>
      <c r="C8104" t="s">
        <v>7151</v>
      </c>
    </row>
    <row r="8105" spans="1:4" x14ac:dyDescent="0.25">
      <c r="A8105" s="2">
        <v>44315.780555555553</v>
      </c>
      <c r="B8105" t="s">
        <v>166</v>
      </c>
      <c r="C8105" t="s">
        <v>6438</v>
      </c>
    </row>
    <row r="8106" spans="1:4" x14ac:dyDescent="0.25">
      <c r="A8106" s="2">
        <v>44315.780555555553</v>
      </c>
      <c r="B8106" t="s">
        <v>166</v>
      </c>
      <c r="C8106" t="s">
        <v>6554</v>
      </c>
    </row>
    <row r="8107" spans="1:4" x14ac:dyDescent="0.25">
      <c r="A8107" s="2">
        <v>44315.780555555553</v>
      </c>
      <c r="B8107" t="s">
        <v>172</v>
      </c>
      <c r="C8107" t="s">
        <v>7422</v>
      </c>
    </row>
    <row r="8108" spans="1:4" x14ac:dyDescent="0.25">
      <c r="A8108" s="2">
        <v>44315.780555555553</v>
      </c>
      <c r="B8108" t="s">
        <v>172</v>
      </c>
      <c r="C8108" t="s">
        <v>6554</v>
      </c>
    </row>
    <row r="8109" spans="1:4" x14ac:dyDescent="0.25">
      <c r="A8109" s="2">
        <v>44315.780555555553</v>
      </c>
      <c r="B8109" t="s">
        <v>165</v>
      </c>
      <c r="C8109" t="s">
        <v>8152</v>
      </c>
    </row>
    <row r="8110" spans="1:4" x14ac:dyDescent="0.25">
      <c r="A8110" s="2">
        <v>44315.780555555553</v>
      </c>
      <c r="B8110" t="s">
        <v>165</v>
      </c>
      <c r="C8110" t="s">
        <v>8153</v>
      </c>
    </row>
    <row r="8111" spans="1:4" x14ac:dyDescent="0.25">
      <c r="A8111" s="2">
        <v>44315.780555555553</v>
      </c>
      <c r="B8111" t="s">
        <v>180</v>
      </c>
      <c r="C8111" t="s">
        <v>6386</v>
      </c>
    </row>
    <row r="8112" spans="1:4" x14ac:dyDescent="0.25">
      <c r="A8112" s="2">
        <v>44315.780555555553</v>
      </c>
      <c r="B8112" t="s">
        <v>180</v>
      </c>
      <c r="C8112" t="s">
        <v>6386</v>
      </c>
    </row>
    <row r="8113" spans="1:4" x14ac:dyDescent="0.25">
      <c r="A8113" s="2">
        <v>44315.780555555553</v>
      </c>
      <c r="B8113" t="s">
        <v>180</v>
      </c>
      <c r="C8113" t="s">
        <v>6554</v>
      </c>
    </row>
    <row r="8114" spans="1:4" x14ac:dyDescent="0.25">
      <c r="A8114" s="2">
        <v>44315.780555555553</v>
      </c>
      <c r="B8114" t="s">
        <v>179</v>
      </c>
      <c r="C8114" t="s">
        <v>9608</v>
      </c>
    </row>
    <row r="8115" spans="1:4" x14ac:dyDescent="0.25">
      <c r="A8115" s="2">
        <v>44315.780555555553</v>
      </c>
      <c r="B8115" t="s">
        <v>179</v>
      </c>
      <c r="C8115" t="s">
        <v>6429</v>
      </c>
    </row>
    <row r="8116" spans="1:4" x14ac:dyDescent="0.25">
      <c r="A8116" s="2">
        <v>44315.780555555553</v>
      </c>
      <c r="B8116" t="s">
        <v>164</v>
      </c>
      <c r="D8116" t="s">
        <v>1888</v>
      </c>
    </row>
    <row r="8117" spans="1:4" x14ac:dyDescent="0.25">
      <c r="A8117" s="2">
        <v>44315.780555555553</v>
      </c>
      <c r="B8117" t="s">
        <v>164</v>
      </c>
      <c r="D8117" t="s">
        <v>958</v>
      </c>
    </row>
    <row r="8118" spans="1:4" x14ac:dyDescent="0.25">
      <c r="A8118" s="2">
        <v>44315.780555555553</v>
      </c>
      <c r="B8118" t="s">
        <v>166</v>
      </c>
      <c r="D8118" t="s">
        <v>853</v>
      </c>
    </row>
    <row r="8119" spans="1:4" x14ac:dyDescent="0.25">
      <c r="A8119" s="2">
        <v>44315.780555555553</v>
      </c>
      <c r="B8119" t="s">
        <v>166</v>
      </c>
      <c r="D8119" t="s">
        <v>1853</v>
      </c>
    </row>
    <row r="8120" spans="1:4" x14ac:dyDescent="0.25">
      <c r="A8120" s="2">
        <v>44315.780555555553</v>
      </c>
      <c r="B8120" t="s">
        <v>166</v>
      </c>
      <c r="D8120" t="s">
        <v>854</v>
      </c>
    </row>
    <row r="8121" spans="1:4" x14ac:dyDescent="0.25">
      <c r="A8121" s="2">
        <v>44315.780555555553</v>
      </c>
      <c r="B8121" t="s">
        <v>172</v>
      </c>
      <c r="D8121" t="s">
        <v>1853</v>
      </c>
    </row>
    <row r="8122" spans="1:4" x14ac:dyDescent="0.25">
      <c r="A8122" s="2">
        <v>44315.780555555553</v>
      </c>
      <c r="B8122" t="s">
        <v>172</v>
      </c>
      <c r="D8122" t="s">
        <v>899</v>
      </c>
    </row>
    <row r="8123" spans="1:4" x14ac:dyDescent="0.25">
      <c r="A8123" s="2">
        <v>44315.780555555553</v>
      </c>
      <c r="B8123" t="s">
        <v>165</v>
      </c>
      <c r="D8123" t="s">
        <v>1874</v>
      </c>
    </row>
    <row r="8124" spans="1:4" x14ac:dyDescent="0.25">
      <c r="A8124" s="2">
        <v>44315.780555555553</v>
      </c>
      <c r="B8124" t="s">
        <v>165</v>
      </c>
      <c r="D8124" t="s">
        <v>1920</v>
      </c>
    </row>
    <row r="8125" spans="1:4" x14ac:dyDescent="0.25">
      <c r="A8125" s="2">
        <v>44315.780555555553</v>
      </c>
      <c r="B8125" t="s">
        <v>180</v>
      </c>
      <c r="D8125" t="s">
        <v>828</v>
      </c>
    </row>
    <row r="8126" spans="1:4" x14ac:dyDescent="0.25">
      <c r="A8126" s="2">
        <v>44315.780555555553</v>
      </c>
      <c r="B8126" t="s">
        <v>180</v>
      </c>
      <c r="D8126" t="s">
        <v>971</v>
      </c>
    </row>
    <row r="8127" spans="1:4" x14ac:dyDescent="0.25">
      <c r="A8127" s="2">
        <v>44315.780555555553</v>
      </c>
      <c r="B8127" t="s">
        <v>180</v>
      </c>
      <c r="D8127" t="s">
        <v>885</v>
      </c>
    </row>
    <row r="8128" spans="1:4" x14ac:dyDescent="0.25">
      <c r="A8128" s="2">
        <v>44315.780555555553</v>
      </c>
      <c r="B8128" t="s">
        <v>179</v>
      </c>
      <c r="D8128" t="s">
        <v>846</v>
      </c>
    </row>
    <row r="8129" spans="1:4" x14ac:dyDescent="0.25">
      <c r="A8129" s="2">
        <v>44315.780555555553</v>
      </c>
      <c r="B8129" t="s">
        <v>179</v>
      </c>
      <c r="D8129" t="s">
        <v>908</v>
      </c>
    </row>
    <row r="8130" spans="1:4" x14ac:dyDescent="0.25">
      <c r="A8130" s="2">
        <v>44315.78125</v>
      </c>
      <c r="B8130" t="s">
        <v>165</v>
      </c>
      <c r="C8130" t="s">
        <v>6579</v>
      </c>
    </row>
    <row r="8131" spans="1:4" x14ac:dyDescent="0.25">
      <c r="A8131" s="2">
        <v>44315.78125</v>
      </c>
      <c r="B8131" t="s">
        <v>176</v>
      </c>
      <c r="C8131" t="s">
        <v>7976</v>
      </c>
    </row>
    <row r="8132" spans="1:4" x14ac:dyDescent="0.25">
      <c r="A8132" s="2">
        <v>44315.78125</v>
      </c>
      <c r="B8132" t="s">
        <v>176</v>
      </c>
      <c r="C8132" t="s">
        <v>6386</v>
      </c>
    </row>
    <row r="8133" spans="1:4" x14ac:dyDescent="0.25">
      <c r="A8133" s="2">
        <v>44315.78125</v>
      </c>
      <c r="B8133" t="s">
        <v>1131</v>
      </c>
      <c r="C8133" t="s">
        <v>7977</v>
      </c>
    </row>
    <row r="8134" spans="1:4" x14ac:dyDescent="0.25">
      <c r="A8134" s="2">
        <v>44315.78125</v>
      </c>
      <c r="B8134" t="s">
        <v>1131</v>
      </c>
      <c r="C8134" t="s">
        <v>6459</v>
      </c>
    </row>
    <row r="8135" spans="1:4" x14ac:dyDescent="0.25">
      <c r="A8135" s="2">
        <v>44315.78125</v>
      </c>
      <c r="B8135" t="s">
        <v>1131</v>
      </c>
      <c r="C8135" t="s">
        <v>7508</v>
      </c>
    </row>
    <row r="8136" spans="1:4" x14ac:dyDescent="0.25">
      <c r="A8136" s="2">
        <v>44315.78125</v>
      </c>
      <c r="B8136" t="s">
        <v>174</v>
      </c>
      <c r="C8136" t="s">
        <v>8358</v>
      </c>
    </row>
    <row r="8137" spans="1:4" x14ac:dyDescent="0.25">
      <c r="A8137" s="2">
        <v>44315.78125</v>
      </c>
      <c r="B8137" t="s">
        <v>164</v>
      </c>
      <c r="C8137" t="s">
        <v>8811</v>
      </c>
    </row>
    <row r="8138" spans="1:4" x14ac:dyDescent="0.25">
      <c r="A8138" s="2">
        <v>44315.78125</v>
      </c>
      <c r="B8138" t="s">
        <v>179</v>
      </c>
      <c r="C8138" t="s">
        <v>9609</v>
      </c>
    </row>
    <row r="8139" spans="1:4" x14ac:dyDescent="0.25">
      <c r="A8139" s="2">
        <v>44315.78125</v>
      </c>
      <c r="B8139" t="s">
        <v>165</v>
      </c>
      <c r="D8139" t="s">
        <v>1867</v>
      </c>
    </row>
    <row r="8140" spans="1:4" x14ac:dyDescent="0.25">
      <c r="A8140" s="2">
        <v>44315.78125</v>
      </c>
      <c r="B8140" t="s">
        <v>176</v>
      </c>
      <c r="D8140" t="s">
        <v>1873</v>
      </c>
    </row>
    <row r="8141" spans="1:4" x14ac:dyDescent="0.25">
      <c r="A8141" s="2">
        <v>44315.78125</v>
      </c>
      <c r="B8141" t="s">
        <v>176</v>
      </c>
      <c r="D8141" t="s">
        <v>1852</v>
      </c>
    </row>
    <row r="8142" spans="1:4" x14ac:dyDescent="0.25">
      <c r="A8142" s="2">
        <v>44315.78125</v>
      </c>
      <c r="B8142" t="s">
        <v>1131</v>
      </c>
      <c r="D8142" t="s">
        <v>1915</v>
      </c>
    </row>
    <row r="8143" spans="1:4" x14ac:dyDescent="0.25">
      <c r="A8143" s="2">
        <v>44315.78125</v>
      </c>
      <c r="B8143" t="s">
        <v>1131</v>
      </c>
      <c r="D8143" t="s">
        <v>1848</v>
      </c>
    </row>
    <row r="8144" spans="1:4" x14ac:dyDescent="0.25">
      <c r="A8144" s="2">
        <v>44315.78125</v>
      </c>
      <c r="B8144" t="s">
        <v>1131</v>
      </c>
      <c r="D8144" t="s">
        <v>1849</v>
      </c>
    </row>
    <row r="8145" spans="1:4" x14ac:dyDescent="0.25">
      <c r="A8145" s="2">
        <v>44315.78125</v>
      </c>
      <c r="B8145" t="s">
        <v>174</v>
      </c>
      <c r="D8145" t="s">
        <v>1887</v>
      </c>
    </row>
    <row r="8146" spans="1:4" x14ac:dyDescent="0.25">
      <c r="A8146" s="2">
        <v>44315.78125</v>
      </c>
      <c r="B8146" t="s">
        <v>164</v>
      </c>
      <c r="D8146" t="s">
        <v>1050</v>
      </c>
    </row>
    <row r="8147" spans="1:4" x14ac:dyDescent="0.25">
      <c r="A8147" s="2">
        <v>44315.78125</v>
      </c>
      <c r="B8147" t="s">
        <v>179</v>
      </c>
      <c r="D8147" t="s">
        <v>849</v>
      </c>
    </row>
    <row r="8148" spans="1:4" x14ac:dyDescent="0.25">
      <c r="A8148" s="2">
        <v>44315.781944444447</v>
      </c>
      <c r="B8148" t="s">
        <v>164</v>
      </c>
      <c r="C8148" t="s">
        <v>7070</v>
      </c>
    </row>
    <row r="8149" spans="1:4" x14ac:dyDescent="0.25">
      <c r="A8149" s="2">
        <v>44315.781944444447</v>
      </c>
      <c r="B8149" t="s">
        <v>164</v>
      </c>
      <c r="C8149" t="s">
        <v>194</v>
      </c>
    </row>
    <row r="8150" spans="1:4" x14ac:dyDescent="0.25">
      <c r="A8150" s="2">
        <v>44315.781944444447</v>
      </c>
      <c r="B8150" t="s">
        <v>164</v>
      </c>
      <c r="C8150" t="s">
        <v>8812</v>
      </c>
    </row>
    <row r="8151" spans="1:4" x14ac:dyDescent="0.25">
      <c r="A8151" s="2">
        <v>44315.781944444447</v>
      </c>
      <c r="B8151" t="s">
        <v>179</v>
      </c>
      <c r="C8151" t="s">
        <v>9610</v>
      </c>
    </row>
    <row r="8152" spans="1:4" x14ac:dyDescent="0.25">
      <c r="A8152" s="2">
        <v>44315.781944444447</v>
      </c>
      <c r="B8152" t="s">
        <v>164</v>
      </c>
      <c r="D8152" t="s">
        <v>842</v>
      </c>
    </row>
    <row r="8153" spans="1:4" x14ac:dyDescent="0.25">
      <c r="A8153" s="2">
        <v>44315.781944444447</v>
      </c>
      <c r="B8153" t="s">
        <v>164</v>
      </c>
      <c r="D8153" t="s">
        <v>932</v>
      </c>
    </row>
    <row r="8154" spans="1:4" x14ac:dyDescent="0.25">
      <c r="A8154" s="2">
        <v>44315.781944444447</v>
      </c>
      <c r="B8154" t="s">
        <v>164</v>
      </c>
      <c r="D8154" t="s">
        <v>834</v>
      </c>
    </row>
    <row r="8155" spans="1:4" x14ac:dyDescent="0.25">
      <c r="A8155" s="2">
        <v>44315.781944444447</v>
      </c>
      <c r="B8155" t="s">
        <v>179</v>
      </c>
      <c r="D8155" t="s">
        <v>1021</v>
      </c>
    </row>
    <row r="8156" spans="1:4" x14ac:dyDescent="0.25">
      <c r="A8156" s="2">
        <v>44315.782638888886</v>
      </c>
      <c r="B8156" t="s">
        <v>165</v>
      </c>
      <c r="C8156" t="s">
        <v>6580</v>
      </c>
    </row>
    <row r="8157" spans="1:4" x14ac:dyDescent="0.25">
      <c r="A8157" s="2">
        <v>44315.782638888886</v>
      </c>
      <c r="B8157" t="s">
        <v>164</v>
      </c>
      <c r="C8157" t="s">
        <v>194</v>
      </c>
    </row>
    <row r="8158" spans="1:4" x14ac:dyDescent="0.25">
      <c r="A8158" s="2">
        <v>44315.782638888886</v>
      </c>
      <c r="B8158" t="s">
        <v>164</v>
      </c>
      <c r="C8158" t="s">
        <v>1249</v>
      </c>
    </row>
    <row r="8159" spans="1:4" x14ac:dyDescent="0.25">
      <c r="A8159" s="2">
        <v>44315.782638888886</v>
      </c>
      <c r="B8159" t="s">
        <v>164</v>
      </c>
      <c r="C8159" t="s">
        <v>1249</v>
      </c>
    </row>
    <row r="8160" spans="1:4" x14ac:dyDescent="0.25">
      <c r="A8160" s="2">
        <v>44315.782638888886</v>
      </c>
      <c r="B8160" t="s">
        <v>164</v>
      </c>
      <c r="C8160" t="s">
        <v>1249</v>
      </c>
    </row>
    <row r="8161" spans="1:4" x14ac:dyDescent="0.25">
      <c r="A8161" s="2">
        <v>44315.782638888886</v>
      </c>
      <c r="B8161" t="s">
        <v>164</v>
      </c>
      <c r="C8161" t="s">
        <v>1249</v>
      </c>
    </row>
    <row r="8162" spans="1:4" x14ac:dyDescent="0.25">
      <c r="A8162" s="2">
        <v>44315.782638888886</v>
      </c>
      <c r="B8162" t="s">
        <v>174</v>
      </c>
      <c r="C8162" t="s">
        <v>8359</v>
      </c>
    </row>
    <row r="8163" spans="1:4" x14ac:dyDescent="0.25">
      <c r="A8163" s="2">
        <v>44315.782638888886</v>
      </c>
      <c r="B8163" t="s">
        <v>174</v>
      </c>
      <c r="C8163" t="s">
        <v>6554</v>
      </c>
    </row>
    <row r="8164" spans="1:4" x14ac:dyDescent="0.25">
      <c r="A8164" s="2">
        <v>44315.782638888886</v>
      </c>
      <c r="B8164" t="s">
        <v>164</v>
      </c>
      <c r="C8164" t="s">
        <v>8813</v>
      </c>
    </row>
    <row r="8165" spans="1:4" x14ac:dyDescent="0.25">
      <c r="A8165" s="2">
        <v>44315.782638888886</v>
      </c>
      <c r="B8165" t="s">
        <v>163</v>
      </c>
      <c r="C8165" t="s">
        <v>6554</v>
      </c>
    </row>
    <row r="8166" spans="1:4" x14ac:dyDescent="0.25">
      <c r="A8166" s="2">
        <v>44315.782638888886</v>
      </c>
      <c r="B8166" t="s">
        <v>179</v>
      </c>
      <c r="C8166" t="s">
        <v>7508</v>
      </c>
    </row>
    <row r="8167" spans="1:4" x14ac:dyDescent="0.25">
      <c r="A8167" s="2">
        <v>44315.782638888886</v>
      </c>
      <c r="B8167" t="s">
        <v>171</v>
      </c>
      <c r="C8167" t="s">
        <v>10122</v>
      </c>
    </row>
    <row r="8168" spans="1:4" x14ac:dyDescent="0.25">
      <c r="A8168" s="2">
        <v>44315.782638888886</v>
      </c>
      <c r="B8168" t="s">
        <v>165</v>
      </c>
      <c r="D8168" t="s">
        <v>827</v>
      </c>
    </row>
    <row r="8169" spans="1:4" x14ac:dyDescent="0.25">
      <c r="A8169" s="2">
        <v>44315.782638888886</v>
      </c>
      <c r="B8169" t="s">
        <v>164</v>
      </c>
      <c r="D8169" t="s">
        <v>856</v>
      </c>
    </row>
    <row r="8170" spans="1:4" x14ac:dyDescent="0.25">
      <c r="A8170" s="2">
        <v>44315.782638888886</v>
      </c>
      <c r="B8170" t="s">
        <v>164</v>
      </c>
      <c r="D8170" t="s">
        <v>857</v>
      </c>
    </row>
    <row r="8171" spans="1:4" x14ac:dyDescent="0.25">
      <c r="A8171" s="2">
        <v>44315.782638888886</v>
      </c>
      <c r="B8171" t="s">
        <v>164</v>
      </c>
      <c r="D8171" t="s">
        <v>885</v>
      </c>
    </row>
    <row r="8172" spans="1:4" x14ac:dyDescent="0.25">
      <c r="A8172" s="2">
        <v>44315.782638888886</v>
      </c>
      <c r="B8172" t="s">
        <v>164</v>
      </c>
      <c r="D8172" t="s">
        <v>1882</v>
      </c>
    </row>
    <row r="8173" spans="1:4" x14ac:dyDescent="0.25">
      <c r="A8173" s="2">
        <v>44315.782638888886</v>
      </c>
      <c r="B8173" t="s">
        <v>164</v>
      </c>
      <c r="D8173" t="s">
        <v>1854</v>
      </c>
    </row>
    <row r="8174" spans="1:4" x14ac:dyDescent="0.25">
      <c r="A8174" s="2">
        <v>44315.782638888886</v>
      </c>
      <c r="B8174" t="s">
        <v>174</v>
      </c>
      <c r="D8174" t="s">
        <v>1898</v>
      </c>
    </row>
    <row r="8175" spans="1:4" x14ac:dyDescent="0.25">
      <c r="A8175" s="2">
        <v>44315.782638888886</v>
      </c>
      <c r="B8175" t="s">
        <v>174</v>
      </c>
      <c r="D8175" t="s">
        <v>857</v>
      </c>
    </row>
    <row r="8176" spans="1:4" x14ac:dyDescent="0.25">
      <c r="A8176" s="2">
        <v>44315.782638888886</v>
      </c>
      <c r="B8176" t="s">
        <v>164</v>
      </c>
      <c r="D8176" t="s">
        <v>1855</v>
      </c>
    </row>
    <row r="8177" spans="1:4" x14ac:dyDescent="0.25">
      <c r="A8177" s="2">
        <v>44315.782638888886</v>
      </c>
      <c r="B8177" t="s">
        <v>163</v>
      </c>
      <c r="D8177" t="s">
        <v>1859</v>
      </c>
    </row>
    <row r="8178" spans="1:4" x14ac:dyDescent="0.25">
      <c r="A8178" s="2">
        <v>44315.782638888886</v>
      </c>
      <c r="B8178" t="s">
        <v>179</v>
      </c>
      <c r="D8178" t="s">
        <v>842</v>
      </c>
    </row>
    <row r="8179" spans="1:4" x14ac:dyDescent="0.25">
      <c r="A8179" s="2">
        <v>44315.782638888886</v>
      </c>
      <c r="B8179" t="s">
        <v>171</v>
      </c>
      <c r="D8179" t="s">
        <v>1878</v>
      </c>
    </row>
    <row r="8180" spans="1:4" x14ac:dyDescent="0.25">
      <c r="A8180" s="2">
        <v>44315.783333333333</v>
      </c>
      <c r="B8180" t="s">
        <v>165</v>
      </c>
      <c r="C8180" t="s">
        <v>6581</v>
      </c>
    </row>
    <row r="8181" spans="1:4" x14ac:dyDescent="0.25">
      <c r="A8181" s="2">
        <v>44315.783333333333</v>
      </c>
      <c r="B8181" t="s">
        <v>164</v>
      </c>
      <c r="C8181" t="s">
        <v>7071</v>
      </c>
    </row>
    <row r="8182" spans="1:4" x14ac:dyDescent="0.25">
      <c r="A8182" s="2">
        <v>44315.783333333333</v>
      </c>
      <c r="B8182" t="s">
        <v>164</v>
      </c>
      <c r="C8182" t="s">
        <v>1249</v>
      </c>
    </row>
    <row r="8183" spans="1:4" x14ac:dyDescent="0.25">
      <c r="A8183" s="2">
        <v>44315.783333333333</v>
      </c>
      <c r="B8183" t="s">
        <v>164</v>
      </c>
      <c r="C8183" t="s">
        <v>7072</v>
      </c>
    </row>
    <row r="8184" spans="1:4" x14ac:dyDescent="0.25">
      <c r="A8184" s="2">
        <v>44315.783333333333</v>
      </c>
      <c r="B8184" t="s">
        <v>164</v>
      </c>
      <c r="C8184" t="s">
        <v>8814</v>
      </c>
    </row>
    <row r="8185" spans="1:4" x14ac:dyDescent="0.25">
      <c r="A8185" s="2">
        <v>44315.783333333333</v>
      </c>
      <c r="B8185" t="s">
        <v>164</v>
      </c>
      <c r="C8185" t="s">
        <v>8815</v>
      </c>
    </row>
    <row r="8186" spans="1:4" x14ac:dyDescent="0.25">
      <c r="A8186" s="2">
        <v>44315.783333333333</v>
      </c>
      <c r="B8186" t="s">
        <v>171</v>
      </c>
      <c r="C8186" t="s">
        <v>1249</v>
      </c>
    </row>
    <row r="8187" spans="1:4" x14ac:dyDescent="0.25">
      <c r="A8187" s="2">
        <v>44315.783333333333</v>
      </c>
      <c r="B8187" t="s">
        <v>171</v>
      </c>
      <c r="C8187" t="s">
        <v>10123</v>
      </c>
    </row>
    <row r="8188" spans="1:4" x14ac:dyDescent="0.25">
      <c r="A8188" s="2">
        <v>44315.783333333333</v>
      </c>
      <c r="B8188" t="s">
        <v>165</v>
      </c>
      <c r="D8188" t="s">
        <v>850</v>
      </c>
    </row>
    <row r="8189" spans="1:4" x14ac:dyDescent="0.25">
      <c r="A8189" s="2">
        <v>44315.783333333333</v>
      </c>
      <c r="B8189" t="s">
        <v>164</v>
      </c>
      <c r="D8189" t="s">
        <v>844</v>
      </c>
    </row>
    <row r="8190" spans="1:4" x14ac:dyDescent="0.25">
      <c r="A8190" s="2">
        <v>44315.783333333333</v>
      </c>
      <c r="B8190" t="s">
        <v>164</v>
      </c>
      <c r="D8190" t="s">
        <v>845</v>
      </c>
    </row>
    <row r="8191" spans="1:4" x14ac:dyDescent="0.25">
      <c r="A8191" s="2">
        <v>44315.783333333333</v>
      </c>
      <c r="B8191" t="s">
        <v>164</v>
      </c>
      <c r="D8191" t="s">
        <v>972</v>
      </c>
    </row>
    <row r="8192" spans="1:4" x14ac:dyDescent="0.25">
      <c r="A8192" s="2">
        <v>44315.783333333333</v>
      </c>
      <c r="B8192" t="s">
        <v>164</v>
      </c>
      <c r="D8192" t="s">
        <v>899</v>
      </c>
    </row>
    <row r="8193" spans="1:4" x14ac:dyDescent="0.25">
      <c r="A8193" s="2">
        <v>44315.783333333333</v>
      </c>
      <c r="B8193" t="s">
        <v>164</v>
      </c>
      <c r="D8193" t="s">
        <v>1920</v>
      </c>
    </row>
    <row r="8194" spans="1:4" x14ac:dyDescent="0.25">
      <c r="A8194" s="2">
        <v>44315.783333333333</v>
      </c>
      <c r="B8194" t="s">
        <v>171</v>
      </c>
      <c r="D8194" t="s">
        <v>1848</v>
      </c>
    </row>
    <row r="8195" spans="1:4" x14ac:dyDescent="0.25">
      <c r="A8195" s="2">
        <v>44315.783333333333</v>
      </c>
      <c r="B8195" t="s">
        <v>171</v>
      </c>
      <c r="D8195" t="s">
        <v>1849</v>
      </c>
    </row>
    <row r="8196" spans="1:4" x14ac:dyDescent="0.25">
      <c r="A8196" s="2">
        <v>44315.78402777778</v>
      </c>
      <c r="B8196" t="s">
        <v>165</v>
      </c>
      <c r="C8196" t="s">
        <v>6582</v>
      </c>
    </row>
    <row r="8197" spans="1:4" x14ac:dyDescent="0.25">
      <c r="A8197" s="2">
        <v>44315.78402777778</v>
      </c>
      <c r="B8197" t="s">
        <v>164</v>
      </c>
      <c r="C8197" t="s">
        <v>194</v>
      </c>
    </row>
    <row r="8198" spans="1:4" x14ac:dyDescent="0.25">
      <c r="A8198" s="2">
        <v>44315.78402777778</v>
      </c>
      <c r="B8198" t="s">
        <v>167</v>
      </c>
      <c r="C8198" t="s">
        <v>7978</v>
      </c>
    </row>
    <row r="8199" spans="1:4" x14ac:dyDescent="0.25">
      <c r="A8199" s="2">
        <v>44315.78402777778</v>
      </c>
      <c r="B8199" t="s">
        <v>171</v>
      </c>
      <c r="C8199" t="s">
        <v>10124</v>
      </c>
    </row>
    <row r="8200" spans="1:4" x14ac:dyDescent="0.25">
      <c r="A8200" s="2">
        <v>44315.78402777778</v>
      </c>
      <c r="B8200" t="s">
        <v>165</v>
      </c>
      <c r="D8200" t="s">
        <v>885</v>
      </c>
    </row>
    <row r="8201" spans="1:4" x14ac:dyDescent="0.25">
      <c r="A8201" s="2">
        <v>44315.78402777778</v>
      </c>
      <c r="B8201" t="s">
        <v>164</v>
      </c>
      <c r="D8201" t="s">
        <v>973</v>
      </c>
    </row>
    <row r="8202" spans="1:4" x14ac:dyDescent="0.25">
      <c r="A8202" s="2">
        <v>44315.78402777778</v>
      </c>
      <c r="B8202" t="s">
        <v>167</v>
      </c>
      <c r="D8202" t="s">
        <v>1916</v>
      </c>
    </row>
    <row r="8203" spans="1:4" x14ac:dyDescent="0.25">
      <c r="A8203" s="2">
        <v>44315.78402777778</v>
      </c>
      <c r="B8203" t="s">
        <v>171</v>
      </c>
      <c r="D8203" t="s">
        <v>1850</v>
      </c>
    </row>
    <row r="8204" spans="1:4" x14ac:dyDescent="0.25">
      <c r="A8204" s="2">
        <v>44315.784722222219</v>
      </c>
      <c r="B8204" t="s">
        <v>164</v>
      </c>
      <c r="C8204" t="s">
        <v>7073</v>
      </c>
    </row>
    <row r="8205" spans="1:4" x14ac:dyDescent="0.25">
      <c r="A8205" s="2">
        <v>44315.784722222219</v>
      </c>
      <c r="B8205" t="s">
        <v>164</v>
      </c>
      <c r="C8205" t="s">
        <v>4308</v>
      </c>
    </row>
    <row r="8206" spans="1:4" x14ac:dyDescent="0.25">
      <c r="A8206" s="2">
        <v>44315.784722222219</v>
      </c>
      <c r="B8206" t="s">
        <v>167</v>
      </c>
      <c r="C8206" t="s">
        <v>7979</v>
      </c>
    </row>
    <row r="8207" spans="1:4" x14ac:dyDescent="0.25">
      <c r="A8207" s="2">
        <v>44315.784722222219</v>
      </c>
      <c r="B8207" t="s">
        <v>167</v>
      </c>
      <c r="C8207" t="s">
        <v>7936</v>
      </c>
    </row>
    <row r="8208" spans="1:4" x14ac:dyDescent="0.25">
      <c r="A8208" s="2">
        <v>44315.784722222219</v>
      </c>
      <c r="B8208" t="s">
        <v>164</v>
      </c>
      <c r="C8208" t="s">
        <v>8816</v>
      </c>
    </row>
    <row r="8209" spans="1:4" x14ac:dyDescent="0.25">
      <c r="A8209" s="2">
        <v>44315.784722222219</v>
      </c>
      <c r="B8209" t="s">
        <v>171</v>
      </c>
      <c r="C8209" t="s">
        <v>10125</v>
      </c>
    </row>
    <row r="8210" spans="1:4" x14ac:dyDescent="0.25">
      <c r="A8210" s="2">
        <v>44315.784722222219</v>
      </c>
      <c r="B8210" t="s">
        <v>164</v>
      </c>
      <c r="D8210" t="s">
        <v>902</v>
      </c>
    </row>
    <row r="8211" spans="1:4" x14ac:dyDescent="0.25">
      <c r="A8211" s="2">
        <v>44315.784722222219</v>
      </c>
      <c r="B8211" t="s">
        <v>164</v>
      </c>
      <c r="D8211" t="s">
        <v>828</v>
      </c>
    </row>
    <row r="8212" spans="1:4" x14ac:dyDescent="0.25">
      <c r="A8212" s="2">
        <v>44315.784722222219</v>
      </c>
      <c r="B8212" t="s">
        <v>167</v>
      </c>
      <c r="D8212" t="s">
        <v>1849</v>
      </c>
    </row>
    <row r="8213" spans="1:4" x14ac:dyDescent="0.25">
      <c r="A8213" s="2">
        <v>44315.784722222219</v>
      </c>
      <c r="B8213" t="s">
        <v>167</v>
      </c>
      <c r="D8213" t="s">
        <v>1861</v>
      </c>
    </row>
    <row r="8214" spans="1:4" x14ac:dyDescent="0.25">
      <c r="A8214" s="2">
        <v>44315.784722222219</v>
      </c>
      <c r="B8214" t="s">
        <v>164</v>
      </c>
      <c r="D8214" t="s">
        <v>842</v>
      </c>
    </row>
    <row r="8215" spans="1:4" x14ac:dyDescent="0.25">
      <c r="A8215" s="2">
        <v>44315.784722222219</v>
      </c>
      <c r="B8215" t="s">
        <v>171</v>
      </c>
      <c r="D8215" t="s">
        <v>1879</v>
      </c>
    </row>
    <row r="8216" spans="1:4" x14ac:dyDescent="0.25">
      <c r="A8216" s="2">
        <v>44315.785416666666</v>
      </c>
      <c r="B8216" t="s">
        <v>165</v>
      </c>
      <c r="C8216" t="s">
        <v>6583</v>
      </c>
    </row>
    <row r="8217" spans="1:4" x14ac:dyDescent="0.25">
      <c r="A8217" s="2">
        <v>44315.785416666666</v>
      </c>
      <c r="B8217" t="s">
        <v>164</v>
      </c>
      <c r="C8217" t="s">
        <v>7074</v>
      </c>
    </row>
    <row r="8218" spans="1:4" x14ac:dyDescent="0.25">
      <c r="A8218" s="2">
        <v>44315.785416666666</v>
      </c>
      <c r="B8218" t="s">
        <v>171</v>
      </c>
      <c r="C8218" t="s">
        <v>10126</v>
      </c>
    </row>
    <row r="8219" spans="1:4" x14ac:dyDescent="0.25">
      <c r="A8219" s="2">
        <v>44315.785416666666</v>
      </c>
      <c r="B8219" t="s">
        <v>171</v>
      </c>
      <c r="C8219" t="s">
        <v>10127</v>
      </c>
    </row>
    <row r="8220" spans="1:4" x14ac:dyDescent="0.25">
      <c r="A8220" s="2">
        <v>44315.785416666666</v>
      </c>
      <c r="B8220" t="s">
        <v>171</v>
      </c>
      <c r="C8220" t="s">
        <v>10128</v>
      </c>
    </row>
    <row r="8221" spans="1:4" x14ac:dyDescent="0.25">
      <c r="A8221" s="2">
        <v>44315.785416666666</v>
      </c>
      <c r="B8221" t="s">
        <v>165</v>
      </c>
      <c r="D8221" t="s">
        <v>992</v>
      </c>
    </row>
    <row r="8222" spans="1:4" x14ac:dyDescent="0.25">
      <c r="A8222" s="2">
        <v>44315.785416666666</v>
      </c>
      <c r="B8222" t="s">
        <v>164</v>
      </c>
      <c r="D8222" t="s">
        <v>892</v>
      </c>
    </row>
    <row r="8223" spans="1:4" x14ac:dyDescent="0.25">
      <c r="A8223" s="2">
        <v>44315.785416666666</v>
      </c>
      <c r="B8223" t="s">
        <v>171</v>
      </c>
      <c r="D8223" t="s">
        <v>902</v>
      </c>
    </row>
    <row r="8224" spans="1:4" x14ac:dyDescent="0.25">
      <c r="A8224" s="2">
        <v>44315.785416666666</v>
      </c>
      <c r="B8224" t="s">
        <v>171</v>
      </c>
      <c r="D8224" t="s">
        <v>1855</v>
      </c>
    </row>
    <row r="8225" spans="1:4" x14ac:dyDescent="0.25">
      <c r="A8225" s="2">
        <v>44315.785416666666</v>
      </c>
      <c r="B8225" t="s">
        <v>171</v>
      </c>
      <c r="D8225" t="s">
        <v>1869</v>
      </c>
    </row>
    <row r="8226" spans="1:4" x14ac:dyDescent="0.25">
      <c r="A8226" s="2">
        <v>44315.786111111112</v>
      </c>
      <c r="B8226" t="s">
        <v>171</v>
      </c>
      <c r="C8226" t="s">
        <v>10129</v>
      </c>
    </row>
    <row r="8227" spans="1:4" x14ac:dyDescent="0.25">
      <c r="A8227" s="2">
        <v>44315.786111111112</v>
      </c>
      <c r="B8227" t="s">
        <v>171</v>
      </c>
      <c r="D8227" t="s">
        <v>842</v>
      </c>
    </row>
    <row r="8228" spans="1:4" x14ac:dyDescent="0.25">
      <c r="A8228" s="2">
        <v>44315.786805555559</v>
      </c>
      <c r="B8228" t="s">
        <v>171</v>
      </c>
      <c r="C8228" t="s">
        <v>10130</v>
      </c>
    </row>
    <row r="8229" spans="1:4" x14ac:dyDescent="0.25">
      <c r="A8229" s="2">
        <v>44315.786805555559</v>
      </c>
      <c r="B8229" t="s">
        <v>171</v>
      </c>
      <c r="C8229" t="s">
        <v>10131</v>
      </c>
    </row>
    <row r="8230" spans="1:4" x14ac:dyDescent="0.25">
      <c r="A8230" s="2">
        <v>44315.786805555559</v>
      </c>
      <c r="B8230" t="s">
        <v>171</v>
      </c>
      <c r="C8230" t="s">
        <v>6386</v>
      </c>
    </row>
    <row r="8231" spans="1:4" x14ac:dyDescent="0.25">
      <c r="A8231" s="2">
        <v>44315.786805555559</v>
      </c>
      <c r="B8231" t="s">
        <v>171</v>
      </c>
      <c r="D8231" t="s">
        <v>868</v>
      </c>
    </row>
    <row r="8232" spans="1:4" x14ac:dyDescent="0.25">
      <c r="A8232" s="2">
        <v>44315.786805555559</v>
      </c>
      <c r="B8232" t="s">
        <v>171</v>
      </c>
      <c r="D8232" t="s">
        <v>828</v>
      </c>
    </row>
    <row r="8233" spans="1:4" x14ac:dyDescent="0.25">
      <c r="A8233" s="2">
        <v>44315.786805555559</v>
      </c>
      <c r="B8233" t="s">
        <v>171</v>
      </c>
      <c r="D8233" t="s">
        <v>892</v>
      </c>
    </row>
    <row r="8234" spans="1:4" x14ac:dyDescent="0.25">
      <c r="A8234" s="2">
        <v>44315.787499999999</v>
      </c>
      <c r="B8234" t="s">
        <v>171</v>
      </c>
      <c r="C8234" t="s">
        <v>10132</v>
      </c>
    </row>
    <row r="8235" spans="1:4" x14ac:dyDescent="0.25">
      <c r="A8235" s="2">
        <v>44315.787499999999</v>
      </c>
      <c r="B8235" t="s">
        <v>171</v>
      </c>
      <c r="C8235" t="s">
        <v>10133</v>
      </c>
    </row>
    <row r="8236" spans="1:4" x14ac:dyDescent="0.25">
      <c r="A8236" s="2">
        <v>44315.787499999999</v>
      </c>
      <c r="B8236" t="s">
        <v>171</v>
      </c>
      <c r="C8236" t="s">
        <v>10134</v>
      </c>
    </row>
    <row r="8237" spans="1:4" x14ac:dyDescent="0.25">
      <c r="A8237" s="2">
        <v>44315.787499999999</v>
      </c>
      <c r="B8237" t="s">
        <v>171</v>
      </c>
      <c r="C8237" t="s">
        <v>10135</v>
      </c>
    </row>
    <row r="8238" spans="1:4" x14ac:dyDescent="0.25">
      <c r="A8238" s="2">
        <v>44315.787499999999</v>
      </c>
      <c r="B8238" t="s">
        <v>171</v>
      </c>
      <c r="C8238" t="s">
        <v>6637</v>
      </c>
    </row>
    <row r="8239" spans="1:4" x14ac:dyDescent="0.25">
      <c r="A8239" s="2">
        <v>44315.787499999999</v>
      </c>
      <c r="B8239" t="s">
        <v>171</v>
      </c>
      <c r="D8239" t="s">
        <v>846</v>
      </c>
    </row>
    <row r="8240" spans="1:4" x14ac:dyDescent="0.25">
      <c r="A8240" s="2">
        <v>44315.787499999999</v>
      </c>
      <c r="B8240" t="s">
        <v>171</v>
      </c>
      <c r="D8240" t="s">
        <v>908</v>
      </c>
    </row>
    <row r="8241" spans="1:4" x14ac:dyDescent="0.25">
      <c r="A8241" s="2">
        <v>44315.787499999999</v>
      </c>
      <c r="B8241" t="s">
        <v>171</v>
      </c>
      <c r="D8241" t="s">
        <v>848</v>
      </c>
    </row>
    <row r="8242" spans="1:4" x14ac:dyDescent="0.25">
      <c r="A8242" s="2">
        <v>44315.787499999999</v>
      </c>
      <c r="B8242" t="s">
        <v>171</v>
      </c>
      <c r="D8242" t="s">
        <v>909</v>
      </c>
    </row>
    <row r="8243" spans="1:4" x14ac:dyDescent="0.25">
      <c r="A8243" s="2">
        <v>44315.787499999999</v>
      </c>
      <c r="B8243" t="s">
        <v>171</v>
      </c>
      <c r="D8243" t="s">
        <v>844</v>
      </c>
    </row>
    <row r="8244" spans="1:4" x14ac:dyDescent="0.25">
      <c r="A8244" s="2">
        <v>44316.999305555553</v>
      </c>
      <c r="B8244" t="s">
        <v>162</v>
      </c>
      <c r="C8244" t="s">
        <v>6396</v>
      </c>
    </row>
    <row r="8245" spans="1:4" x14ac:dyDescent="0.25">
      <c r="A8245" s="2">
        <v>44316.999305555553</v>
      </c>
      <c r="B8245" t="s">
        <v>162</v>
      </c>
      <c r="D8245" t="s">
        <v>1847</v>
      </c>
    </row>
    <row r="8246" spans="1:4" x14ac:dyDescent="0.25">
      <c r="A8246" s="2">
        <v>44317</v>
      </c>
      <c r="B8246" t="s">
        <v>162</v>
      </c>
      <c r="C8246" t="s">
        <v>194</v>
      </c>
    </row>
    <row r="8247" spans="1:4" x14ac:dyDescent="0.25">
      <c r="A8247" s="2">
        <v>44317</v>
      </c>
      <c r="B8247" t="s">
        <v>162</v>
      </c>
      <c r="D8247" t="s">
        <v>961</v>
      </c>
    </row>
    <row r="8248" spans="1:4" x14ac:dyDescent="0.25">
      <c r="A8248" s="2">
        <v>44317.002083333333</v>
      </c>
      <c r="B8248" t="s">
        <v>162</v>
      </c>
      <c r="C8248" t="s">
        <v>9912</v>
      </c>
    </row>
    <row r="8249" spans="1:4" x14ac:dyDescent="0.25">
      <c r="A8249" s="2">
        <v>44317.002083333333</v>
      </c>
      <c r="B8249" t="s">
        <v>162</v>
      </c>
      <c r="D8249" t="s">
        <v>1849</v>
      </c>
    </row>
    <row r="8250" spans="1:4" x14ac:dyDescent="0.25">
      <c r="A8250" s="2">
        <v>44317.00277777778</v>
      </c>
      <c r="B8250" t="s">
        <v>162</v>
      </c>
      <c r="C8250" t="s">
        <v>6396</v>
      </c>
    </row>
    <row r="8251" spans="1:4" x14ac:dyDescent="0.25">
      <c r="A8251" s="2">
        <v>44317.00277777778</v>
      </c>
      <c r="B8251" t="s">
        <v>162</v>
      </c>
      <c r="C8251" t="s">
        <v>7637</v>
      </c>
    </row>
    <row r="8252" spans="1:4" x14ac:dyDescent="0.25">
      <c r="A8252" s="2">
        <v>44317.00277777778</v>
      </c>
      <c r="B8252" t="s">
        <v>162</v>
      </c>
      <c r="D8252" t="s">
        <v>1850</v>
      </c>
    </row>
    <row r="8253" spans="1:4" x14ac:dyDescent="0.25">
      <c r="A8253" s="2">
        <v>44317.00277777778</v>
      </c>
      <c r="B8253" t="s">
        <v>162</v>
      </c>
      <c r="D8253" t="s">
        <v>1851</v>
      </c>
    </row>
    <row r="8254" spans="1:4" x14ac:dyDescent="0.25">
      <c r="A8254" s="2">
        <v>44317.003472222219</v>
      </c>
      <c r="B8254" t="s">
        <v>162</v>
      </c>
      <c r="C8254" t="s">
        <v>6396</v>
      </c>
    </row>
    <row r="8255" spans="1:4" x14ac:dyDescent="0.25">
      <c r="A8255" s="2">
        <v>44317.003472222219</v>
      </c>
      <c r="B8255" t="s">
        <v>162</v>
      </c>
      <c r="C8255" t="s">
        <v>194</v>
      </c>
    </row>
    <row r="8256" spans="1:4" x14ac:dyDescent="0.25">
      <c r="A8256" s="2">
        <v>44317.003472222219</v>
      </c>
      <c r="B8256" t="s">
        <v>162</v>
      </c>
      <c r="C8256" t="s">
        <v>6396</v>
      </c>
    </row>
    <row r="8257" spans="1:4" x14ac:dyDescent="0.25">
      <c r="A8257" s="2">
        <v>44317.003472222219</v>
      </c>
      <c r="B8257" t="s">
        <v>162</v>
      </c>
      <c r="D8257" t="s">
        <v>1852</v>
      </c>
    </row>
    <row r="8258" spans="1:4" x14ac:dyDescent="0.25">
      <c r="A8258" s="2">
        <v>44317.003472222219</v>
      </c>
      <c r="B8258" t="s">
        <v>162</v>
      </c>
      <c r="D8258" t="s">
        <v>850</v>
      </c>
    </row>
    <row r="8259" spans="1:4" x14ac:dyDescent="0.25">
      <c r="A8259" s="2">
        <v>44317.003472222219</v>
      </c>
      <c r="B8259" t="s">
        <v>162</v>
      </c>
      <c r="D8259" t="s">
        <v>922</v>
      </c>
    </row>
    <row r="8260" spans="1:4" x14ac:dyDescent="0.25">
      <c r="A8260" s="2">
        <v>44320.772222222222</v>
      </c>
      <c r="B8260" t="s">
        <v>163</v>
      </c>
      <c r="C8260" t="s">
        <v>6396</v>
      </c>
    </row>
    <row r="8261" spans="1:4" x14ac:dyDescent="0.25">
      <c r="A8261" s="2">
        <v>44320.772222222222</v>
      </c>
      <c r="B8261" t="s">
        <v>188</v>
      </c>
      <c r="C8261" t="s">
        <v>1249</v>
      </c>
    </row>
    <row r="8262" spans="1:4" x14ac:dyDescent="0.25">
      <c r="A8262" s="2">
        <v>44320.772222222222</v>
      </c>
      <c r="B8262" t="s">
        <v>188</v>
      </c>
      <c r="C8262" t="s">
        <v>1249</v>
      </c>
    </row>
    <row r="8263" spans="1:4" x14ac:dyDescent="0.25">
      <c r="A8263" s="2">
        <v>44320.772222222222</v>
      </c>
      <c r="B8263" t="s">
        <v>188</v>
      </c>
      <c r="C8263" t="s">
        <v>8460</v>
      </c>
    </row>
    <row r="8264" spans="1:4" x14ac:dyDescent="0.25">
      <c r="A8264" s="2">
        <v>44320.772222222222</v>
      </c>
      <c r="B8264" t="s">
        <v>162</v>
      </c>
      <c r="C8264" t="s">
        <v>7935</v>
      </c>
    </row>
    <row r="8265" spans="1:4" x14ac:dyDescent="0.25">
      <c r="A8265" s="2">
        <v>44320.772222222222</v>
      </c>
      <c r="B8265" t="s">
        <v>163</v>
      </c>
      <c r="D8265" t="s">
        <v>1859</v>
      </c>
    </row>
    <row r="8266" spans="1:4" x14ac:dyDescent="0.25">
      <c r="A8266" s="2">
        <v>44320.772222222222</v>
      </c>
      <c r="B8266" t="s">
        <v>188</v>
      </c>
      <c r="D8266" t="s">
        <v>1913</v>
      </c>
    </row>
    <row r="8267" spans="1:4" x14ac:dyDescent="0.25">
      <c r="A8267" s="2">
        <v>44320.772222222222</v>
      </c>
      <c r="B8267" t="s">
        <v>188</v>
      </c>
      <c r="D8267" t="s">
        <v>1848</v>
      </c>
    </row>
    <row r="8268" spans="1:4" x14ac:dyDescent="0.25">
      <c r="A8268" s="2">
        <v>44320.772222222222</v>
      </c>
      <c r="B8268" t="s">
        <v>188</v>
      </c>
      <c r="D8268" t="s">
        <v>1849</v>
      </c>
    </row>
    <row r="8269" spans="1:4" x14ac:dyDescent="0.25">
      <c r="A8269" s="2">
        <v>44320.772222222222</v>
      </c>
      <c r="B8269" t="s">
        <v>162</v>
      </c>
      <c r="D8269" t="s">
        <v>1847</v>
      </c>
    </row>
    <row r="8270" spans="1:4" x14ac:dyDescent="0.25">
      <c r="A8270" s="2">
        <v>44320.772916666669</v>
      </c>
      <c r="B8270" t="s">
        <v>163</v>
      </c>
      <c r="C8270" t="s">
        <v>7442</v>
      </c>
    </row>
    <row r="8271" spans="1:4" x14ac:dyDescent="0.25">
      <c r="A8271" s="2">
        <v>44320.772916666669</v>
      </c>
      <c r="B8271" t="s">
        <v>163</v>
      </c>
      <c r="C8271" t="s">
        <v>7935</v>
      </c>
    </row>
    <row r="8272" spans="1:4" x14ac:dyDescent="0.25">
      <c r="A8272" s="2">
        <v>44320.772916666669</v>
      </c>
      <c r="B8272" t="s">
        <v>188</v>
      </c>
      <c r="C8272" t="s">
        <v>1249</v>
      </c>
    </row>
    <row r="8273" spans="1:4" x14ac:dyDescent="0.25">
      <c r="A8273" s="2">
        <v>44320.772916666669</v>
      </c>
      <c r="B8273" t="s">
        <v>188</v>
      </c>
      <c r="C8273" t="s">
        <v>6567</v>
      </c>
    </row>
    <row r="8274" spans="1:4" x14ac:dyDescent="0.25">
      <c r="A8274" s="2">
        <v>44320.772916666669</v>
      </c>
      <c r="B8274" t="s">
        <v>162</v>
      </c>
      <c r="C8274" t="s">
        <v>6443</v>
      </c>
    </row>
    <row r="8275" spans="1:4" x14ac:dyDescent="0.25">
      <c r="A8275" s="2">
        <v>44320.772916666669</v>
      </c>
      <c r="B8275" t="s">
        <v>162</v>
      </c>
      <c r="C8275" t="s">
        <v>9469</v>
      </c>
    </row>
    <row r="8276" spans="1:4" x14ac:dyDescent="0.25">
      <c r="A8276" s="2">
        <v>44320.772916666669</v>
      </c>
      <c r="B8276" t="s">
        <v>163</v>
      </c>
      <c r="C8276" t="s">
        <v>6443</v>
      </c>
    </row>
    <row r="8277" spans="1:4" x14ac:dyDescent="0.25">
      <c r="A8277" s="2">
        <v>44320.772916666669</v>
      </c>
      <c r="B8277" t="s">
        <v>163</v>
      </c>
      <c r="C8277" t="s">
        <v>9957</v>
      </c>
    </row>
    <row r="8278" spans="1:4" x14ac:dyDescent="0.25">
      <c r="A8278" s="2">
        <v>44320.772916666669</v>
      </c>
      <c r="B8278" t="s">
        <v>163</v>
      </c>
      <c r="D8278" t="s">
        <v>1849</v>
      </c>
    </row>
    <row r="8279" spans="1:4" x14ac:dyDescent="0.25">
      <c r="A8279" s="2">
        <v>44320.772916666669</v>
      </c>
      <c r="B8279" t="s">
        <v>163</v>
      </c>
      <c r="D8279" t="s">
        <v>1859</v>
      </c>
    </row>
    <row r="8280" spans="1:4" x14ac:dyDescent="0.25">
      <c r="A8280" s="2">
        <v>44320.772916666669</v>
      </c>
      <c r="B8280" t="s">
        <v>188</v>
      </c>
      <c r="D8280" t="s">
        <v>1850</v>
      </c>
    </row>
    <row r="8281" spans="1:4" x14ac:dyDescent="0.25">
      <c r="A8281" s="2">
        <v>44320.772916666669</v>
      </c>
      <c r="B8281" t="s">
        <v>188</v>
      </c>
      <c r="D8281" t="s">
        <v>1887</v>
      </c>
    </row>
    <row r="8282" spans="1:4" x14ac:dyDescent="0.25">
      <c r="A8282" s="2">
        <v>44320.772916666669</v>
      </c>
      <c r="B8282" t="s">
        <v>162</v>
      </c>
      <c r="D8282" t="s">
        <v>1847</v>
      </c>
    </row>
    <row r="8283" spans="1:4" x14ac:dyDescent="0.25">
      <c r="A8283" s="2">
        <v>44320.772916666669</v>
      </c>
      <c r="B8283" t="s">
        <v>162</v>
      </c>
      <c r="D8283" t="s">
        <v>1849</v>
      </c>
    </row>
    <row r="8284" spans="1:4" x14ac:dyDescent="0.25">
      <c r="A8284" s="2">
        <v>44320.772916666669</v>
      </c>
      <c r="B8284" t="s">
        <v>163</v>
      </c>
      <c r="D8284" t="s">
        <v>1859</v>
      </c>
    </row>
    <row r="8285" spans="1:4" x14ac:dyDescent="0.25">
      <c r="A8285" s="2">
        <v>44320.772916666669</v>
      </c>
      <c r="B8285" t="s">
        <v>163</v>
      </c>
      <c r="D8285" t="s">
        <v>1848</v>
      </c>
    </row>
    <row r="8286" spans="1:4" x14ac:dyDescent="0.25">
      <c r="A8286" s="2">
        <v>44320.773611111108</v>
      </c>
      <c r="B8286" t="s">
        <v>162</v>
      </c>
      <c r="C8286" t="s">
        <v>6396</v>
      </c>
    </row>
    <row r="8287" spans="1:4" x14ac:dyDescent="0.25">
      <c r="A8287" s="2">
        <v>44320.773611111108</v>
      </c>
      <c r="B8287" t="s">
        <v>162</v>
      </c>
      <c r="C8287" t="s">
        <v>6396</v>
      </c>
    </row>
    <row r="8288" spans="1:4" x14ac:dyDescent="0.25">
      <c r="A8288" s="2">
        <v>44320.773611111108</v>
      </c>
      <c r="B8288" t="s">
        <v>189</v>
      </c>
      <c r="C8288" t="s">
        <v>7138</v>
      </c>
    </row>
    <row r="8289" spans="1:3" x14ac:dyDescent="0.25">
      <c r="A8289" s="2">
        <v>44320.773611111108</v>
      </c>
      <c r="B8289" t="s">
        <v>189</v>
      </c>
      <c r="C8289" t="s">
        <v>7139</v>
      </c>
    </row>
    <row r="8290" spans="1:3" x14ac:dyDescent="0.25">
      <c r="A8290" s="2">
        <v>44320.773611111108</v>
      </c>
      <c r="B8290" t="s">
        <v>1115</v>
      </c>
      <c r="C8290" t="s">
        <v>7188</v>
      </c>
    </row>
    <row r="8291" spans="1:3" x14ac:dyDescent="0.25">
      <c r="A8291" s="2">
        <v>44320.773611111108</v>
      </c>
      <c r="B8291" t="s">
        <v>1115</v>
      </c>
      <c r="C8291" t="s">
        <v>6386</v>
      </c>
    </row>
    <row r="8292" spans="1:3" x14ac:dyDescent="0.25">
      <c r="A8292" s="2">
        <v>44320.773611111108</v>
      </c>
      <c r="B8292" t="s">
        <v>163</v>
      </c>
      <c r="C8292" t="s">
        <v>6396</v>
      </c>
    </row>
    <row r="8293" spans="1:3" x14ac:dyDescent="0.25">
      <c r="A8293" s="2">
        <v>44320.773611111108</v>
      </c>
      <c r="B8293" t="s">
        <v>163</v>
      </c>
      <c r="C8293" t="s">
        <v>7443</v>
      </c>
    </row>
    <row r="8294" spans="1:3" x14ac:dyDescent="0.25">
      <c r="A8294" s="2">
        <v>44320.773611111108</v>
      </c>
      <c r="B8294" t="s">
        <v>163</v>
      </c>
      <c r="C8294" t="s">
        <v>6443</v>
      </c>
    </row>
    <row r="8295" spans="1:3" x14ac:dyDescent="0.25">
      <c r="A8295" s="2">
        <v>44320.773611111108</v>
      </c>
      <c r="B8295" t="s">
        <v>163</v>
      </c>
      <c r="C8295" t="s">
        <v>6386</v>
      </c>
    </row>
    <row r="8296" spans="1:3" x14ac:dyDescent="0.25">
      <c r="A8296" s="2">
        <v>44320.773611111108</v>
      </c>
      <c r="B8296" t="s">
        <v>162</v>
      </c>
      <c r="C8296" t="s">
        <v>1249</v>
      </c>
    </row>
    <row r="8297" spans="1:3" x14ac:dyDescent="0.25">
      <c r="A8297" s="2">
        <v>44320.773611111108</v>
      </c>
      <c r="B8297" t="s">
        <v>162</v>
      </c>
      <c r="C8297" t="s">
        <v>1249</v>
      </c>
    </row>
    <row r="8298" spans="1:3" x14ac:dyDescent="0.25">
      <c r="A8298" s="2">
        <v>44320.773611111108</v>
      </c>
      <c r="B8298" t="s">
        <v>162</v>
      </c>
      <c r="C8298" t="s">
        <v>6396</v>
      </c>
    </row>
    <row r="8299" spans="1:3" x14ac:dyDescent="0.25">
      <c r="A8299" s="2">
        <v>44320.773611111108</v>
      </c>
      <c r="B8299" t="s">
        <v>175</v>
      </c>
      <c r="C8299" t="s">
        <v>6443</v>
      </c>
    </row>
    <row r="8300" spans="1:3" x14ac:dyDescent="0.25">
      <c r="A8300" s="2">
        <v>44320.773611111108</v>
      </c>
      <c r="B8300" t="s">
        <v>175</v>
      </c>
      <c r="C8300" t="s">
        <v>6443</v>
      </c>
    </row>
    <row r="8301" spans="1:3" x14ac:dyDescent="0.25">
      <c r="A8301" s="2">
        <v>44320.773611111108</v>
      </c>
      <c r="B8301" t="s">
        <v>162</v>
      </c>
      <c r="C8301" t="s">
        <v>6396</v>
      </c>
    </row>
    <row r="8302" spans="1:3" x14ac:dyDescent="0.25">
      <c r="A8302" s="2">
        <v>44320.773611111108</v>
      </c>
      <c r="B8302" t="s">
        <v>162</v>
      </c>
      <c r="C8302" t="s">
        <v>9470</v>
      </c>
    </row>
    <row r="8303" spans="1:3" x14ac:dyDescent="0.25">
      <c r="A8303" s="2">
        <v>44320.773611111108</v>
      </c>
      <c r="B8303" t="s">
        <v>163</v>
      </c>
      <c r="C8303" t="s">
        <v>9958</v>
      </c>
    </row>
    <row r="8304" spans="1:3" x14ac:dyDescent="0.25">
      <c r="A8304" s="2">
        <v>44320.773611111108</v>
      </c>
      <c r="B8304" t="s">
        <v>829</v>
      </c>
      <c r="C8304" t="s">
        <v>6386</v>
      </c>
    </row>
    <row r="8305" spans="1:4" x14ac:dyDescent="0.25">
      <c r="A8305" s="2">
        <v>44320.773611111108</v>
      </c>
      <c r="B8305" t="s">
        <v>162</v>
      </c>
      <c r="D8305" t="s">
        <v>1847</v>
      </c>
    </row>
    <row r="8306" spans="1:4" x14ac:dyDescent="0.25">
      <c r="A8306" s="2">
        <v>44320.773611111108</v>
      </c>
      <c r="B8306" t="s">
        <v>162</v>
      </c>
      <c r="D8306" t="s">
        <v>1848</v>
      </c>
    </row>
    <row r="8307" spans="1:4" x14ac:dyDescent="0.25">
      <c r="A8307" s="2">
        <v>44320.773611111108</v>
      </c>
      <c r="B8307" t="s">
        <v>189</v>
      </c>
      <c r="D8307" t="s">
        <v>1890</v>
      </c>
    </row>
    <row r="8308" spans="1:4" x14ac:dyDescent="0.25">
      <c r="A8308" s="2">
        <v>44320.773611111108</v>
      </c>
      <c r="B8308" t="s">
        <v>189</v>
      </c>
      <c r="D8308" t="s">
        <v>1848</v>
      </c>
    </row>
    <row r="8309" spans="1:4" x14ac:dyDescent="0.25">
      <c r="A8309" s="2">
        <v>44320.773611111108</v>
      </c>
      <c r="B8309" t="s">
        <v>1115</v>
      </c>
      <c r="D8309" t="s">
        <v>1893</v>
      </c>
    </row>
    <row r="8310" spans="1:4" x14ac:dyDescent="0.25">
      <c r="A8310" s="2">
        <v>44320.773611111108</v>
      </c>
      <c r="B8310" t="s">
        <v>1115</v>
      </c>
      <c r="D8310" t="s">
        <v>1848</v>
      </c>
    </row>
    <row r="8311" spans="1:4" x14ac:dyDescent="0.25">
      <c r="A8311" s="2">
        <v>44320.773611111108</v>
      </c>
      <c r="B8311" t="s">
        <v>163</v>
      </c>
      <c r="D8311" t="s">
        <v>1861</v>
      </c>
    </row>
    <row r="8312" spans="1:4" x14ac:dyDescent="0.25">
      <c r="A8312" s="2">
        <v>44320.773611111108</v>
      </c>
      <c r="B8312" t="s">
        <v>163</v>
      </c>
      <c r="D8312" t="s">
        <v>1868</v>
      </c>
    </row>
    <row r="8313" spans="1:4" x14ac:dyDescent="0.25">
      <c r="A8313" s="2">
        <v>44320.773611111108</v>
      </c>
      <c r="B8313" t="s">
        <v>163</v>
      </c>
      <c r="D8313" t="s">
        <v>1852</v>
      </c>
    </row>
    <row r="8314" spans="1:4" x14ac:dyDescent="0.25">
      <c r="A8314" s="2">
        <v>44320.773611111108</v>
      </c>
      <c r="B8314" t="s">
        <v>163</v>
      </c>
      <c r="D8314" t="s">
        <v>1848</v>
      </c>
    </row>
    <row r="8315" spans="1:4" x14ac:dyDescent="0.25">
      <c r="A8315" s="2">
        <v>44320.773611111108</v>
      </c>
      <c r="B8315" t="s">
        <v>162</v>
      </c>
      <c r="D8315" t="s">
        <v>1847</v>
      </c>
    </row>
    <row r="8316" spans="1:4" x14ac:dyDescent="0.25">
      <c r="A8316" s="2">
        <v>44320.773611111108</v>
      </c>
      <c r="B8316" t="s">
        <v>162</v>
      </c>
      <c r="D8316" t="s">
        <v>1848</v>
      </c>
    </row>
    <row r="8317" spans="1:4" x14ac:dyDescent="0.25">
      <c r="A8317" s="2">
        <v>44320.773611111108</v>
      </c>
      <c r="B8317" t="s">
        <v>162</v>
      </c>
      <c r="D8317" t="s">
        <v>1848</v>
      </c>
    </row>
    <row r="8318" spans="1:4" x14ac:dyDescent="0.25">
      <c r="A8318" s="2">
        <v>44320.773611111108</v>
      </c>
      <c r="B8318" t="s">
        <v>175</v>
      </c>
      <c r="D8318" t="s">
        <v>1865</v>
      </c>
    </row>
    <row r="8319" spans="1:4" x14ac:dyDescent="0.25">
      <c r="A8319" s="2">
        <v>44320.773611111108</v>
      </c>
      <c r="B8319" t="s">
        <v>175</v>
      </c>
      <c r="D8319" t="s">
        <v>1848</v>
      </c>
    </row>
    <row r="8320" spans="1:4" x14ac:dyDescent="0.25">
      <c r="A8320" s="2">
        <v>44320.773611111108</v>
      </c>
      <c r="B8320" t="s">
        <v>162</v>
      </c>
      <c r="D8320" t="s">
        <v>1861</v>
      </c>
    </row>
    <row r="8321" spans="1:4" x14ac:dyDescent="0.25">
      <c r="A8321" s="2">
        <v>44320.773611111108</v>
      </c>
      <c r="B8321" t="s">
        <v>162</v>
      </c>
      <c r="D8321" t="s">
        <v>1868</v>
      </c>
    </row>
    <row r="8322" spans="1:4" x14ac:dyDescent="0.25">
      <c r="A8322" s="2">
        <v>44320.773611111108</v>
      </c>
      <c r="B8322" t="s">
        <v>163</v>
      </c>
      <c r="D8322" t="s">
        <v>1849</v>
      </c>
    </row>
    <row r="8323" spans="1:4" x14ac:dyDescent="0.25">
      <c r="A8323" s="2">
        <v>44320.773611111108</v>
      </c>
      <c r="B8323" t="s">
        <v>829</v>
      </c>
      <c r="D8323" t="s">
        <v>1883</v>
      </c>
    </row>
    <row r="8324" spans="1:4" x14ac:dyDescent="0.25">
      <c r="A8324" s="2">
        <v>44320.774305555555</v>
      </c>
      <c r="B8324" t="s">
        <v>175</v>
      </c>
      <c r="C8324" t="s">
        <v>6386</v>
      </c>
    </row>
    <row r="8325" spans="1:4" x14ac:dyDescent="0.25">
      <c r="A8325" s="2">
        <v>44320.774305555555</v>
      </c>
      <c r="B8325" t="s">
        <v>175</v>
      </c>
      <c r="C8325" t="s">
        <v>6386</v>
      </c>
    </row>
    <row r="8326" spans="1:4" x14ac:dyDescent="0.25">
      <c r="A8326" s="2">
        <v>44320.774305555555</v>
      </c>
      <c r="B8326" t="s">
        <v>165</v>
      </c>
      <c r="C8326" t="s">
        <v>6386</v>
      </c>
    </row>
    <row r="8327" spans="1:4" x14ac:dyDescent="0.25">
      <c r="A8327" s="2">
        <v>44320.774305555555</v>
      </c>
      <c r="B8327" t="s">
        <v>165</v>
      </c>
      <c r="C8327" t="s">
        <v>6386</v>
      </c>
    </row>
    <row r="8328" spans="1:4" x14ac:dyDescent="0.25">
      <c r="A8328" s="2">
        <v>44320.774305555555</v>
      </c>
      <c r="B8328" t="s">
        <v>189</v>
      </c>
      <c r="C8328" t="s">
        <v>7140</v>
      </c>
    </row>
    <row r="8329" spans="1:4" x14ac:dyDescent="0.25">
      <c r="A8329" s="2">
        <v>44320.774305555555</v>
      </c>
      <c r="B8329" t="s">
        <v>189</v>
      </c>
      <c r="C8329" t="s">
        <v>6386</v>
      </c>
    </row>
    <row r="8330" spans="1:4" x14ac:dyDescent="0.25">
      <c r="A8330" s="2">
        <v>44320.774305555555</v>
      </c>
      <c r="B8330" t="s">
        <v>189</v>
      </c>
      <c r="C8330" t="s">
        <v>6567</v>
      </c>
    </row>
    <row r="8331" spans="1:4" x14ac:dyDescent="0.25">
      <c r="A8331" s="2">
        <v>44320.774305555555</v>
      </c>
      <c r="B8331" t="s">
        <v>1115</v>
      </c>
      <c r="C8331" t="s">
        <v>7189</v>
      </c>
    </row>
    <row r="8332" spans="1:4" x14ac:dyDescent="0.25">
      <c r="A8332" s="2">
        <v>44320.774305555555</v>
      </c>
      <c r="B8332" t="s">
        <v>163</v>
      </c>
      <c r="C8332" t="s">
        <v>7444</v>
      </c>
    </row>
    <row r="8333" spans="1:4" x14ac:dyDescent="0.25">
      <c r="A8333" s="2">
        <v>44320.774305555555</v>
      </c>
      <c r="B8333" t="s">
        <v>163</v>
      </c>
      <c r="C8333" t="s">
        <v>6386</v>
      </c>
    </row>
    <row r="8334" spans="1:4" x14ac:dyDescent="0.25">
      <c r="A8334" s="2">
        <v>44320.774305555555</v>
      </c>
      <c r="B8334" t="s">
        <v>163</v>
      </c>
      <c r="C8334" t="s">
        <v>7842</v>
      </c>
    </row>
    <row r="8335" spans="1:4" x14ac:dyDescent="0.25">
      <c r="A8335" s="2">
        <v>44320.774305555555</v>
      </c>
      <c r="B8335" t="s">
        <v>163</v>
      </c>
      <c r="C8335" t="s">
        <v>8360</v>
      </c>
    </row>
    <row r="8336" spans="1:4" x14ac:dyDescent="0.25">
      <c r="A8336" s="2">
        <v>44320.774305555555</v>
      </c>
      <c r="B8336" t="s">
        <v>162</v>
      </c>
      <c r="C8336" t="s">
        <v>8512</v>
      </c>
    </row>
    <row r="8337" spans="1:3" x14ac:dyDescent="0.25">
      <c r="A8337" s="2">
        <v>44320.774305555555</v>
      </c>
      <c r="B8337" t="s">
        <v>162</v>
      </c>
      <c r="C8337" t="s">
        <v>1249</v>
      </c>
    </row>
    <row r="8338" spans="1:3" x14ac:dyDescent="0.25">
      <c r="A8338" s="2">
        <v>44320.774305555555</v>
      </c>
      <c r="B8338" t="s">
        <v>162</v>
      </c>
      <c r="C8338" t="s">
        <v>8518</v>
      </c>
    </row>
    <row r="8339" spans="1:3" x14ac:dyDescent="0.25">
      <c r="A8339" s="2">
        <v>44320.774305555555</v>
      </c>
      <c r="B8339" t="s">
        <v>175</v>
      </c>
      <c r="C8339" t="s">
        <v>8702</v>
      </c>
    </row>
    <row r="8340" spans="1:3" x14ac:dyDescent="0.25">
      <c r="A8340" s="2">
        <v>44320.774305555555</v>
      </c>
      <c r="B8340" t="s">
        <v>175</v>
      </c>
      <c r="C8340" t="s">
        <v>1538</v>
      </c>
    </row>
    <row r="8341" spans="1:3" x14ac:dyDescent="0.25">
      <c r="A8341" s="2">
        <v>44320.774305555555</v>
      </c>
      <c r="B8341" t="s">
        <v>3</v>
      </c>
      <c r="C8341" t="s">
        <v>6386</v>
      </c>
    </row>
    <row r="8342" spans="1:3" x14ac:dyDescent="0.25">
      <c r="A8342" s="2">
        <v>44320.774305555555</v>
      </c>
      <c r="B8342" t="s">
        <v>3</v>
      </c>
      <c r="C8342" t="s">
        <v>7386</v>
      </c>
    </row>
    <row r="8343" spans="1:3" x14ac:dyDescent="0.25">
      <c r="A8343" s="2">
        <v>44320.774305555555</v>
      </c>
      <c r="B8343" t="s">
        <v>189</v>
      </c>
      <c r="C8343" t="s">
        <v>8914</v>
      </c>
    </row>
    <row r="8344" spans="1:3" x14ac:dyDescent="0.25">
      <c r="A8344" s="2">
        <v>44320.774305555555</v>
      </c>
      <c r="B8344" t="s">
        <v>189</v>
      </c>
      <c r="C8344" t="s">
        <v>6386</v>
      </c>
    </row>
    <row r="8345" spans="1:3" x14ac:dyDescent="0.25">
      <c r="A8345" s="2">
        <v>44320.774305555555</v>
      </c>
      <c r="B8345" t="s">
        <v>165</v>
      </c>
      <c r="C8345" t="s">
        <v>8330</v>
      </c>
    </row>
    <row r="8346" spans="1:3" x14ac:dyDescent="0.25">
      <c r="A8346" s="2">
        <v>44320.774305555555</v>
      </c>
      <c r="B8346" t="s">
        <v>165</v>
      </c>
      <c r="C8346" t="s">
        <v>6386</v>
      </c>
    </row>
    <row r="8347" spans="1:3" x14ac:dyDescent="0.25">
      <c r="A8347" s="2">
        <v>44320.774305555555</v>
      </c>
      <c r="B8347" t="s">
        <v>163</v>
      </c>
      <c r="C8347" t="s">
        <v>6386</v>
      </c>
    </row>
    <row r="8348" spans="1:3" x14ac:dyDescent="0.25">
      <c r="A8348" s="2">
        <v>44320.774305555555</v>
      </c>
      <c r="B8348" t="s">
        <v>163</v>
      </c>
      <c r="C8348" t="s">
        <v>9959</v>
      </c>
    </row>
    <row r="8349" spans="1:3" x14ac:dyDescent="0.25">
      <c r="A8349" s="2">
        <v>44320.774305555555</v>
      </c>
      <c r="B8349" t="s">
        <v>181</v>
      </c>
      <c r="C8349" t="s">
        <v>9991</v>
      </c>
    </row>
    <row r="8350" spans="1:3" x14ac:dyDescent="0.25">
      <c r="A8350" s="2">
        <v>44320.774305555555</v>
      </c>
      <c r="B8350" t="s">
        <v>181</v>
      </c>
      <c r="C8350" t="s">
        <v>7038</v>
      </c>
    </row>
    <row r="8351" spans="1:3" x14ac:dyDescent="0.25">
      <c r="A8351" s="2">
        <v>44320.774305555555</v>
      </c>
      <c r="B8351" t="s">
        <v>162</v>
      </c>
      <c r="C8351" t="s">
        <v>6429</v>
      </c>
    </row>
    <row r="8352" spans="1:3" x14ac:dyDescent="0.25">
      <c r="A8352" s="2">
        <v>44320.774305555555</v>
      </c>
      <c r="B8352" t="s">
        <v>162</v>
      </c>
      <c r="C8352" t="s">
        <v>10210</v>
      </c>
    </row>
    <row r="8353" spans="1:4" x14ac:dyDescent="0.25">
      <c r="A8353" s="2">
        <v>44320.774305555555</v>
      </c>
      <c r="B8353" t="s">
        <v>829</v>
      </c>
      <c r="C8353" t="s">
        <v>6386</v>
      </c>
    </row>
    <row r="8354" spans="1:4" x14ac:dyDescent="0.25">
      <c r="A8354" s="2">
        <v>44320.774305555555</v>
      </c>
      <c r="B8354" t="s">
        <v>829</v>
      </c>
      <c r="C8354" t="s">
        <v>10240</v>
      </c>
    </row>
    <row r="8355" spans="1:4" x14ac:dyDescent="0.25">
      <c r="A8355" s="2">
        <v>44320.774305555555</v>
      </c>
      <c r="B8355" t="s">
        <v>175</v>
      </c>
      <c r="D8355" t="s">
        <v>1865</v>
      </c>
    </row>
    <row r="8356" spans="1:4" x14ac:dyDescent="0.25">
      <c r="A8356" s="2">
        <v>44320.774305555555</v>
      </c>
      <c r="B8356" t="s">
        <v>175</v>
      </c>
      <c r="D8356" t="s">
        <v>1848</v>
      </c>
    </row>
    <row r="8357" spans="1:4" x14ac:dyDescent="0.25">
      <c r="A8357" s="2">
        <v>44320.774305555555</v>
      </c>
      <c r="B8357" t="s">
        <v>165</v>
      </c>
      <c r="D8357" t="s">
        <v>1866</v>
      </c>
    </row>
    <row r="8358" spans="1:4" x14ac:dyDescent="0.25">
      <c r="A8358" s="2">
        <v>44320.774305555555</v>
      </c>
      <c r="B8358" t="s">
        <v>165</v>
      </c>
      <c r="D8358" t="s">
        <v>1848</v>
      </c>
    </row>
    <row r="8359" spans="1:4" x14ac:dyDescent="0.25">
      <c r="A8359" s="2">
        <v>44320.774305555555</v>
      </c>
      <c r="B8359" t="s">
        <v>189</v>
      </c>
      <c r="D8359" t="s">
        <v>1849</v>
      </c>
    </row>
    <row r="8360" spans="1:4" x14ac:dyDescent="0.25">
      <c r="A8360" s="2">
        <v>44320.774305555555</v>
      </c>
      <c r="B8360" t="s">
        <v>189</v>
      </c>
      <c r="D8360" t="s">
        <v>1850</v>
      </c>
    </row>
    <row r="8361" spans="1:4" x14ac:dyDescent="0.25">
      <c r="A8361" s="2">
        <v>44320.774305555555</v>
      </c>
      <c r="B8361" t="s">
        <v>189</v>
      </c>
      <c r="D8361" t="s">
        <v>1877</v>
      </c>
    </row>
    <row r="8362" spans="1:4" x14ac:dyDescent="0.25">
      <c r="A8362" s="2">
        <v>44320.774305555555</v>
      </c>
      <c r="B8362" t="s">
        <v>1115</v>
      </c>
      <c r="D8362" t="s">
        <v>1849</v>
      </c>
    </row>
    <row r="8363" spans="1:4" x14ac:dyDescent="0.25">
      <c r="A8363" s="2">
        <v>44320.774305555555</v>
      </c>
      <c r="B8363" t="s">
        <v>163</v>
      </c>
      <c r="D8363" t="s">
        <v>844</v>
      </c>
    </row>
    <row r="8364" spans="1:4" x14ac:dyDescent="0.25">
      <c r="A8364" s="2">
        <v>44320.774305555555</v>
      </c>
      <c r="B8364" t="s">
        <v>163</v>
      </c>
      <c r="D8364" t="s">
        <v>845</v>
      </c>
    </row>
    <row r="8365" spans="1:4" x14ac:dyDescent="0.25">
      <c r="A8365" s="2">
        <v>44320.774305555555</v>
      </c>
      <c r="B8365" t="s">
        <v>163</v>
      </c>
      <c r="D8365" t="s">
        <v>1859</v>
      </c>
    </row>
    <row r="8366" spans="1:4" x14ac:dyDescent="0.25">
      <c r="A8366" s="2">
        <v>44320.774305555555</v>
      </c>
      <c r="B8366" t="s">
        <v>163</v>
      </c>
      <c r="D8366" t="s">
        <v>1849</v>
      </c>
    </row>
    <row r="8367" spans="1:4" x14ac:dyDescent="0.25">
      <c r="A8367" s="2">
        <v>44320.774305555555</v>
      </c>
      <c r="B8367" t="s">
        <v>162</v>
      </c>
      <c r="D8367" t="s">
        <v>1849</v>
      </c>
    </row>
    <row r="8368" spans="1:4" x14ac:dyDescent="0.25">
      <c r="A8368" s="2">
        <v>44320.774305555555</v>
      </c>
      <c r="B8368" t="s">
        <v>162</v>
      </c>
      <c r="D8368" t="s">
        <v>1850</v>
      </c>
    </row>
    <row r="8369" spans="1:4" x14ac:dyDescent="0.25">
      <c r="A8369" s="2">
        <v>44320.774305555555</v>
      </c>
      <c r="B8369" t="s">
        <v>162</v>
      </c>
      <c r="D8369" t="s">
        <v>1849</v>
      </c>
    </row>
    <row r="8370" spans="1:4" x14ac:dyDescent="0.25">
      <c r="A8370" s="2">
        <v>44320.774305555555</v>
      </c>
      <c r="B8370" t="s">
        <v>175</v>
      </c>
      <c r="D8370" t="s">
        <v>1849</v>
      </c>
    </row>
    <row r="8371" spans="1:4" x14ac:dyDescent="0.25">
      <c r="A8371" s="2">
        <v>44320.774305555555</v>
      </c>
      <c r="B8371" t="s">
        <v>175</v>
      </c>
      <c r="D8371" t="s">
        <v>832</v>
      </c>
    </row>
    <row r="8372" spans="1:4" x14ac:dyDescent="0.25">
      <c r="A8372" s="2">
        <v>44320.774305555555</v>
      </c>
      <c r="B8372" t="s">
        <v>3</v>
      </c>
      <c r="D8372" t="s">
        <v>1922</v>
      </c>
    </row>
    <row r="8373" spans="1:4" x14ac:dyDescent="0.25">
      <c r="A8373" s="2">
        <v>44320.774305555555</v>
      </c>
      <c r="B8373" t="s">
        <v>3</v>
      </c>
      <c r="D8373" t="s">
        <v>1848</v>
      </c>
    </row>
    <row r="8374" spans="1:4" x14ac:dyDescent="0.25">
      <c r="A8374" s="2">
        <v>44320.774305555555</v>
      </c>
      <c r="B8374" t="s">
        <v>189</v>
      </c>
      <c r="D8374" t="s">
        <v>1890</v>
      </c>
    </row>
    <row r="8375" spans="1:4" x14ac:dyDescent="0.25">
      <c r="A8375" s="2">
        <v>44320.774305555555</v>
      </c>
      <c r="B8375" t="s">
        <v>189</v>
      </c>
      <c r="D8375" t="s">
        <v>1848</v>
      </c>
    </row>
    <row r="8376" spans="1:4" x14ac:dyDescent="0.25">
      <c r="A8376" s="2">
        <v>44320.774305555555</v>
      </c>
      <c r="B8376" t="s">
        <v>165</v>
      </c>
      <c r="D8376" t="s">
        <v>1866</v>
      </c>
    </row>
    <row r="8377" spans="1:4" x14ac:dyDescent="0.25">
      <c r="A8377" s="2">
        <v>44320.774305555555</v>
      </c>
      <c r="B8377" t="s">
        <v>165</v>
      </c>
      <c r="D8377" t="s">
        <v>1848</v>
      </c>
    </row>
    <row r="8378" spans="1:4" x14ac:dyDescent="0.25">
      <c r="A8378" s="2">
        <v>44320.774305555555</v>
      </c>
      <c r="B8378" t="s">
        <v>163</v>
      </c>
      <c r="D8378" t="s">
        <v>1850</v>
      </c>
    </row>
    <row r="8379" spans="1:4" x14ac:dyDescent="0.25">
      <c r="A8379" s="2">
        <v>44320.774305555555</v>
      </c>
      <c r="B8379" t="s">
        <v>163</v>
      </c>
      <c r="D8379" t="s">
        <v>1851</v>
      </c>
    </row>
    <row r="8380" spans="1:4" x14ac:dyDescent="0.25">
      <c r="A8380" s="2">
        <v>44320.774305555555</v>
      </c>
      <c r="B8380" t="s">
        <v>181</v>
      </c>
      <c r="D8380" t="s">
        <v>1911</v>
      </c>
    </row>
    <row r="8381" spans="1:4" x14ac:dyDescent="0.25">
      <c r="A8381" s="2">
        <v>44320.774305555555</v>
      </c>
      <c r="B8381" t="s">
        <v>181</v>
      </c>
      <c r="D8381" t="s">
        <v>1848</v>
      </c>
    </row>
    <row r="8382" spans="1:4" x14ac:dyDescent="0.25">
      <c r="A8382" s="2">
        <v>44320.774305555555</v>
      </c>
      <c r="B8382" t="s">
        <v>162</v>
      </c>
      <c r="D8382" t="s">
        <v>1847</v>
      </c>
    </row>
    <row r="8383" spans="1:4" x14ac:dyDescent="0.25">
      <c r="A8383" s="2">
        <v>44320.774305555555</v>
      </c>
      <c r="B8383" t="s">
        <v>162</v>
      </c>
      <c r="D8383" t="s">
        <v>1848</v>
      </c>
    </row>
    <row r="8384" spans="1:4" x14ac:dyDescent="0.25">
      <c r="A8384" s="2">
        <v>44320.774305555555</v>
      </c>
      <c r="B8384" t="s">
        <v>829</v>
      </c>
      <c r="D8384" t="s">
        <v>1848</v>
      </c>
    </row>
    <row r="8385" spans="1:4" x14ac:dyDescent="0.25">
      <c r="A8385" s="2">
        <v>44320.774305555555</v>
      </c>
      <c r="B8385" t="s">
        <v>829</v>
      </c>
      <c r="D8385" t="s">
        <v>1849</v>
      </c>
    </row>
    <row r="8386" spans="1:4" x14ac:dyDescent="0.25">
      <c r="A8386" s="2">
        <v>44320.775000000001</v>
      </c>
      <c r="B8386" t="s">
        <v>175</v>
      </c>
      <c r="C8386" t="s">
        <v>6595</v>
      </c>
    </row>
    <row r="8387" spans="1:4" x14ac:dyDescent="0.25">
      <c r="A8387" s="2">
        <v>44320.775000000001</v>
      </c>
      <c r="B8387" t="s">
        <v>175</v>
      </c>
      <c r="C8387" t="s">
        <v>6386</v>
      </c>
    </row>
    <row r="8388" spans="1:4" x14ac:dyDescent="0.25">
      <c r="A8388" s="2">
        <v>44320.775000000001</v>
      </c>
      <c r="B8388" t="s">
        <v>176</v>
      </c>
      <c r="C8388" t="s">
        <v>6443</v>
      </c>
    </row>
    <row r="8389" spans="1:4" x14ac:dyDescent="0.25">
      <c r="A8389" s="2">
        <v>44320.775000000001</v>
      </c>
      <c r="B8389" t="s">
        <v>176</v>
      </c>
      <c r="C8389" t="s">
        <v>6443</v>
      </c>
    </row>
    <row r="8390" spans="1:4" x14ac:dyDescent="0.25">
      <c r="A8390" s="2">
        <v>44320.775000000001</v>
      </c>
      <c r="B8390" t="s">
        <v>176</v>
      </c>
      <c r="C8390" t="s">
        <v>6786</v>
      </c>
    </row>
    <row r="8391" spans="1:4" x14ac:dyDescent="0.25">
      <c r="A8391" s="2">
        <v>44320.775000000001</v>
      </c>
      <c r="B8391" t="s">
        <v>165</v>
      </c>
      <c r="C8391" t="s">
        <v>6612</v>
      </c>
    </row>
    <row r="8392" spans="1:4" x14ac:dyDescent="0.25">
      <c r="A8392" s="2">
        <v>44320.775000000001</v>
      </c>
      <c r="B8392" t="s">
        <v>162</v>
      </c>
      <c r="C8392" t="s">
        <v>6964</v>
      </c>
    </row>
    <row r="8393" spans="1:4" x14ac:dyDescent="0.25">
      <c r="A8393" s="2">
        <v>44320.775000000001</v>
      </c>
      <c r="B8393" t="s">
        <v>1115</v>
      </c>
      <c r="C8393" t="s">
        <v>6386</v>
      </c>
    </row>
    <row r="8394" spans="1:4" x14ac:dyDescent="0.25">
      <c r="A8394" s="2">
        <v>44320.775000000001</v>
      </c>
      <c r="B8394" t="s">
        <v>1115</v>
      </c>
      <c r="C8394" t="s">
        <v>6567</v>
      </c>
    </row>
    <row r="8395" spans="1:4" x14ac:dyDescent="0.25">
      <c r="A8395" s="2">
        <v>44320.775000000001</v>
      </c>
      <c r="B8395" t="s">
        <v>163</v>
      </c>
      <c r="C8395" t="s">
        <v>7445</v>
      </c>
    </row>
    <row r="8396" spans="1:4" x14ac:dyDescent="0.25">
      <c r="A8396" s="2">
        <v>44320.775000000001</v>
      </c>
      <c r="B8396" t="s">
        <v>163</v>
      </c>
      <c r="C8396" t="s">
        <v>6396</v>
      </c>
    </row>
    <row r="8397" spans="1:4" x14ac:dyDescent="0.25">
      <c r="A8397" s="2">
        <v>44320.775000000001</v>
      </c>
      <c r="B8397" t="s">
        <v>163</v>
      </c>
      <c r="C8397" t="s">
        <v>1538</v>
      </c>
    </row>
    <row r="8398" spans="1:4" x14ac:dyDescent="0.25">
      <c r="A8398" s="2">
        <v>44320.775000000001</v>
      </c>
      <c r="B8398" t="s">
        <v>163</v>
      </c>
      <c r="C8398" t="s">
        <v>8361</v>
      </c>
    </row>
    <row r="8399" spans="1:4" x14ac:dyDescent="0.25">
      <c r="A8399" s="2">
        <v>44320.775000000001</v>
      </c>
      <c r="B8399" t="s">
        <v>168</v>
      </c>
      <c r="C8399" t="s">
        <v>1249</v>
      </c>
    </row>
    <row r="8400" spans="1:4" x14ac:dyDescent="0.25">
      <c r="A8400" s="2">
        <v>44320.775000000001</v>
      </c>
      <c r="B8400" t="s">
        <v>168</v>
      </c>
      <c r="C8400" t="s">
        <v>8461</v>
      </c>
    </row>
    <row r="8401" spans="1:4" x14ac:dyDescent="0.25">
      <c r="A8401" s="2">
        <v>44320.775000000001</v>
      </c>
      <c r="B8401" t="s">
        <v>168</v>
      </c>
      <c r="C8401" t="s">
        <v>8462</v>
      </c>
    </row>
    <row r="8402" spans="1:4" x14ac:dyDescent="0.25">
      <c r="A8402" s="2">
        <v>44320.775000000001</v>
      </c>
      <c r="B8402" t="s">
        <v>162</v>
      </c>
      <c r="C8402" t="s">
        <v>8513</v>
      </c>
    </row>
    <row r="8403" spans="1:4" x14ac:dyDescent="0.25">
      <c r="A8403" s="2">
        <v>44320.775000000001</v>
      </c>
      <c r="B8403" t="s">
        <v>162</v>
      </c>
      <c r="C8403" t="s">
        <v>1249</v>
      </c>
    </row>
    <row r="8404" spans="1:4" x14ac:dyDescent="0.25">
      <c r="A8404" s="2">
        <v>44320.775000000001</v>
      </c>
      <c r="B8404" t="s">
        <v>162</v>
      </c>
      <c r="C8404" t="s">
        <v>8519</v>
      </c>
    </row>
    <row r="8405" spans="1:4" x14ac:dyDescent="0.25">
      <c r="A8405" s="2">
        <v>44320.775000000001</v>
      </c>
      <c r="B8405" t="s">
        <v>3</v>
      </c>
      <c r="C8405" t="s">
        <v>8845</v>
      </c>
    </row>
    <row r="8406" spans="1:4" x14ac:dyDescent="0.25">
      <c r="A8406" s="2">
        <v>44320.775000000001</v>
      </c>
      <c r="B8406" t="s">
        <v>165</v>
      </c>
      <c r="C8406" t="s">
        <v>9585</v>
      </c>
    </row>
    <row r="8407" spans="1:4" x14ac:dyDescent="0.25">
      <c r="A8407" s="2">
        <v>44320.775000000001</v>
      </c>
      <c r="B8407" t="s">
        <v>165</v>
      </c>
      <c r="C8407" t="s">
        <v>1538</v>
      </c>
    </row>
    <row r="8408" spans="1:4" x14ac:dyDescent="0.25">
      <c r="A8408" s="2">
        <v>44320.775000000001</v>
      </c>
      <c r="B8408" t="s">
        <v>165</v>
      </c>
      <c r="C8408" t="s">
        <v>6567</v>
      </c>
    </row>
    <row r="8409" spans="1:4" x14ac:dyDescent="0.25">
      <c r="A8409" s="2">
        <v>44320.775000000001</v>
      </c>
      <c r="B8409" t="s">
        <v>165</v>
      </c>
      <c r="C8409" t="s">
        <v>9785</v>
      </c>
    </row>
    <row r="8410" spans="1:4" x14ac:dyDescent="0.25">
      <c r="A8410" s="2">
        <v>44320.775000000001</v>
      </c>
      <c r="B8410" t="s">
        <v>163</v>
      </c>
      <c r="C8410" t="s">
        <v>6443</v>
      </c>
    </row>
    <row r="8411" spans="1:4" x14ac:dyDescent="0.25">
      <c r="A8411" s="2">
        <v>44320.775000000001</v>
      </c>
      <c r="B8411" t="s">
        <v>829</v>
      </c>
      <c r="C8411" t="s">
        <v>6386</v>
      </c>
    </row>
    <row r="8412" spans="1:4" x14ac:dyDescent="0.25">
      <c r="A8412" s="2">
        <v>44320.775000000001</v>
      </c>
      <c r="B8412" t="s">
        <v>175</v>
      </c>
      <c r="D8412" t="s">
        <v>1849</v>
      </c>
    </row>
    <row r="8413" spans="1:4" x14ac:dyDescent="0.25">
      <c r="A8413" s="2">
        <v>44320.775000000001</v>
      </c>
      <c r="B8413" t="s">
        <v>175</v>
      </c>
      <c r="D8413" t="s">
        <v>1850</v>
      </c>
    </row>
    <row r="8414" spans="1:4" x14ac:dyDescent="0.25">
      <c r="A8414" s="2">
        <v>44320.775000000001</v>
      </c>
      <c r="B8414" t="s">
        <v>176</v>
      </c>
      <c r="D8414" t="s">
        <v>1876</v>
      </c>
    </row>
    <row r="8415" spans="1:4" x14ac:dyDescent="0.25">
      <c r="A8415" s="2">
        <v>44320.775000000001</v>
      </c>
      <c r="B8415" t="s">
        <v>176</v>
      </c>
      <c r="D8415" t="s">
        <v>1876</v>
      </c>
    </row>
    <row r="8416" spans="1:4" x14ac:dyDescent="0.25">
      <c r="A8416" s="2">
        <v>44320.775000000001</v>
      </c>
      <c r="B8416" t="s">
        <v>176</v>
      </c>
      <c r="D8416" t="s">
        <v>1848</v>
      </c>
    </row>
    <row r="8417" spans="1:4" x14ac:dyDescent="0.25">
      <c r="A8417" s="2">
        <v>44320.775000000001</v>
      </c>
      <c r="B8417" t="s">
        <v>165</v>
      </c>
      <c r="D8417" t="s">
        <v>1866</v>
      </c>
    </row>
    <row r="8418" spans="1:4" x14ac:dyDescent="0.25">
      <c r="A8418" s="2">
        <v>44320.775000000001</v>
      </c>
      <c r="B8418" t="s">
        <v>162</v>
      </c>
      <c r="D8418" t="s">
        <v>1849</v>
      </c>
    </row>
    <row r="8419" spans="1:4" x14ac:dyDescent="0.25">
      <c r="A8419" s="2">
        <v>44320.775000000001</v>
      </c>
      <c r="B8419" t="s">
        <v>1115</v>
      </c>
      <c r="D8419" t="s">
        <v>1850</v>
      </c>
    </row>
    <row r="8420" spans="1:4" x14ac:dyDescent="0.25">
      <c r="A8420" s="2">
        <v>44320.775000000001</v>
      </c>
      <c r="B8420" t="s">
        <v>1115</v>
      </c>
      <c r="D8420" t="s">
        <v>1888</v>
      </c>
    </row>
    <row r="8421" spans="1:4" x14ac:dyDescent="0.25">
      <c r="A8421" s="2">
        <v>44320.775000000001</v>
      </c>
      <c r="B8421" t="s">
        <v>163</v>
      </c>
      <c r="D8421" t="s">
        <v>1895</v>
      </c>
    </row>
    <row r="8422" spans="1:4" x14ac:dyDescent="0.25">
      <c r="A8422" s="2">
        <v>44320.775000000001</v>
      </c>
      <c r="B8422" t="s">
        <v>163</v>
      </c>
      <c r="D8422" t="s">
        <v>1848</v>
      </c>
    </row>
    <row r="8423" spans="1:4" x14ac:dyDescent="0.25">
      <c r="A8423" s="2">
        <v>44320.775000000001</v>
      </c>
      <c r="B8423" t="s">
        <v>163</v>
      </c>
      <c r="D8423" t="s">
        <v>832</v>
      </c>
    </row>
    <row r="8424" spans="1:4" x14ac:dyDescent="0.25">
      <c r="A8424" s="2">
        <v>44320.775000000001</v>
      </c>
      <c r="B8424" t="s">
        <v>163</v>
      </c>
      <c r="D8424" t="s">
        <v>1851</v>
      </c>
    </row>
    <row r="8425" spans="1:4" x14ac:dyDescent="0.25">
      <c r="A8425" s="2">
        <v>44320.775000000001</v>
      </c>
      <c r="B8425" t="s">
        <v>168</v>
      </c>
      <c r="D8425" t="s">
        <v>852</v>
      </c>
    </row>
    <row r="8426" spans="1:4" x14ac:dyDescent="0.25">
      <c r="A8426" s="2">
        <v>44320.775000000001</v>
      </c>
      <c r="B8426" t="s">
        <v>168</v>
      </c>
      <c r="D8426" t="s">
        <v>885</v>
      </c>
    </row>
    <row r="8427" spans="1:4" x14ac:dyDescent="0.25">
      <c r="A8427" s="2">
        <v>44320.775000000001</v>
      </c>
      <c r="B8427" t="s">
        <v>168</v>
      </c>
      <c r="D8427" t="s">
        <v>827</v>
      </c>
    </row>
    <row r="8428" spans="1:4" x14ac:dyDescent="0.25">
      <c r="A8428" s="2">
        <v>44320.775000000001</v>
      </c>
      <c r="B8428" t="s">
        <v>162</v>
      </c>
      <c r="D8428" t="s">
        <v>1851</v>
      </c>
    </row>
    <row r="8429" spans="1:4" x14ac:dyDescent="0.25">
      <c r="A8429" s="2">
        <v>44320.775000000001</v>
      </c>
      <c r="B8429" t="s">
        <v>162</v>
      </c>
      <c r="D8429" t="s">
        <v>1852</v>
      </c>
    </row>
    <row r="8430" spans="1:4" x14ac:dyDescent="0.25">
      <c r="A8430" s="2">
        <v>44320.775000000001</v>
      </c>
      <c r="B8430" t="s">
        <v>162</v>
      </c>
      <c r="D8430" t="s">
        <v>1881</v>
      </c>
    </row>
    <row r="8431" spans="1:4" x14ac:dyDescent="0.25">
      <c r="A8431" s="2">
        <v>44320.775000000001</v>
      </c>
      <c r="B8431" t="s">
        <v>3</v>
      </c>
      <c r="D8431" t="s">
        <v>1849</v>
      </c>
    </row>
    <row r="8432" spans="1:4" x14ac:dyDescent="0.25">
      <c r="A8432" s="2">
        <v>44320.775000000001</v>
      </c>
      <c r="B8432" t="s">
        <v>165</v>
      </c>
      <c r="D8432" t="s">
        <v>1849</v>
      </c>
    </row>
    <row r="8433" spans="1:4" x14ac:dyDescent="0.25">
      <c r="A8433" s="2">
        <v>44320.775000000001</v>
      </c>
      <c r="B8433" t="s">
        <v>165</v>
      </c>
      <c r="D8433" t="s">
        <v>832</v>
      </c>
    </row>
    <row r="8434" spans="1:4" x14ac:dyDescent="0.25">
      <c r="A8434" s="2">
        <v>44320.775000000001</v>
      </c>
      <c r="B8434" t="s">
        <v>165</v>
      </c>
      <c r="D8434" t="s">
        <v>1874</v>
      </c>
    </row>
    <row r="8435" spans="1:4" x14ac:dyDescent="0.25">
      <c r="A8435" s="2">
        <v>44320.775000000001</v>
      </c>
      <c r="B8435" t="s">
        <v>165</v>
      </c>
      <c r="D8435" t="s">
        <v>1866</v>
      </c>
    </row>
    <row r="8436" spans="1:4" x14ac:dyDescent="0.25">
      <c r="A8436" s="2">
        <v>44320.775000000001</v>
      </c>
      <c r="B8436" t="s">
        <v>163</v>
      </c>
      <c r="D8436" t="s">
        <v>1852</v>
      </c>
    </row>
    <row r="8437" spans="1:4" x14ac:dyDescent="0.25">
      <c r="A8437" s="2">
        <v>44320.775000000001</v>
      </c>
      <c r="B8437" t="s">
        <v>829</v>
      </c>
      <c r="D8437" t="s">
        <v>1850</v>
      </c>
    </row>
    <row r="8438" spans="1:4" x14ac:dyDescent="0.25">
      <c r="A8438" s="2">
        <v>44320.775694444441</v>
      </c>
      <c r="B8438" t="s">
        <v>175</v>
      </c>
      <c r="C8438" t="s">
        <v>6596</v>
      </c>
    </row>
    <row r="8439" spans="1:4" x14ac:dyDescent="0.25">
      <c r="A8439" s="2">
        <v>44320.775694444441</v>
      </c>
      <c r="B8439" t="s">
        <v>175</v>
      </c>
      <c r="C8439" t="s">
        <v>6386</v>
      </c>
    </row>
    <row r="8440" spans="1:4" x14ac:dyDescent="0.25">
      <c r="A8440" s="2">
        <v>44320.775694444441</v>
      </c>
      <c r="B8440" t="s">
        <v>163</v>
      </c>
      <c r="C8440" t="s">
        <v>6781</v>
      </c>
    </row>
    <row r="8441" spans="1:4" x14ac:dyDescent="0.25">
      <c r="A8441" s="2">
        <v>44320.775694444441</v>
      </c>
      <c r="B8441" t="s">
        <v>176</v>
      </c>
      <c r="C8441" t="s">
        <v>1538</v>
      </c>
    </row>
    <row r="8442" spans="1:4" x14ac:dyDescent="0.25">
      <c r="A8442" s="2">
        <v>44320.775694444441</v>
      </c>
      <c r="B8442" t="s">
        <v>176</v>
      </c>
      <c r="C8442" t="s">
        <v>6787</v>
      </c>
    </row>
    <row r="8443" spans="1:4" x14ac:dyDescent="0.25">
      <c r="A8443" s="2">
        <v>44320.775694444441</v>
      </c>
      <c r="B8443" t="s">
        <v>176</v>
      </c>
      <c r="C8443" t="s">
        <v>6443</v>
      </c>
    </row>
    <row r="8444" spans="1:4" x14ac:dyDescent="0.25">
      <c r="A8444" s="2">
        <v>44320.775694444441</v>
      </c>
      <c r="B8444" t="s">
        <v>165</v>
      </c>
      <c r="C8444" t="s">
        <v>6386</v>
      </c>
    </row>
    <row r="8445" spans="1:4" x14ac:dyDescent="0.25">
      <c r="A8445" s="2">
        <v>44320.775694444441</v>
      </c>
      <c r="B8445" t="s">
        <v>162</v>
      </c>
      <c r="C8445" t="s">
        <v>6443</v>
      </c>
    </row>
    <row r="8446" spans="1:4" x14ac:dyDescent="0.25">
      <c r="A8446" s="2">
        <v>44320.775694444441</v>
      </c>
      <c r="B8446" t="s">
        <v>165</v>
      </c>
      <c r="C8446" t="s">
        <v>7086</v>
      </c>
    </row>
    <row r="8447" spans="1:4" x14ac:dyDescent="0.25">
      <c r="A8447" s="2">
        <v>44320.775694444441</v>
      </c>
      <c r="B8447" t="s">
        <v>162</v>
      </c>
      <c r="C8447" t="s">
        <v>7091</v>
      </c>
    </row>
    <row r="8448" spans="1:4" x14ac:dyDescent="0.25">
      <c r="A8448" s="2">
        <v>44320.775694444441</v>
      </c>
      <c r="B8448" t="s">
        <v>163</v>
      </c>
      <c r="C8448" t="s">
        <v>6567</v>
      </c>
    </row>
    <row r="8449" spans="1:4" x14ac:dyDescent="0.25">
      <c r="A8449" s="2">
        <v>44320.775694444441</v>
      </c>
      <c r="B8449" t="s">
        <v>1115</v>
      </c>
      <c r="C8449" t="s">
        <v>8144</v>
      </c>
    </row>
    <row r="8450" spans="1:4" x14ac:dyDescent="0.25">
      <c r="A8450" s="2">
        <v>44320.775694444441</v>
      </c>
      <c r="B8450" t="s">
        <v>165</v>
      </c>
      <c r="C8450" t="s">
        <v>8397</v>
      </c>
    </row>
    <row r="8451" spans="1:4" x14ac:dyDescent="0.25">
      <c r="A8451" s="2">
        <v>44320.775694444441</v>
      </c>
      <c r="B8451" t="s">
        <v>168</v>
      </c>
      <c r="C8451" t="s">
        <v>8463</v>
      </c>
    </row>
    <row r="8452" spans="1:4" x14ac:dyDescent="0.25">
      <c r="A8452" s="2">
        <v>44320.775694444441</v>
      </c>
      <c r="B8452" t="s">
        <v>168</v>
      </c>
      <c r="C8452" t="s">
        <v>8464</v>
      </c>
    </row>
    <row r="8453" spans="1:4" x14ac:dyDescent="0.25">
      <c r="A8453" s="2">
        <v>44320.775694444441</v>
      </c>
      <c r="B8453" t="s">
        <v>168</v>
      </c>
      <c r="C8453" t="s">
        <v>1249</v>
      </c>
    </row>
    <row r="8454" spans="1:4" x14ac:dyDescent="0.25">
      <c r="A8454" s="2">
        <v>44320.775694444441</v>
      </c>
      <c r="B8454" t="s">
        <v>174</v>
      </c>
      <c r="C8454" t="s">
        <v>6554</v>
      </c>
    </row>
    <row r="8455" spans="1:4" x14ac:dyDescent="0.25">
      <c r="A8455" s="2">
        <v>44320.775694444441</v>
      </c>
      <c r="B8455" t="s">
        <v>189</v>
      </c>
      <c r="C8455" t="s">
        <v>8915</v>
      </c>
    </row>
    <row r="8456" spans="1:4" x14ac:dyDescent="0.25">
      <c r="A8456" s="2">
        <v>44320.775694444441</v>
      </c>
      <c r="B8456" t="s">
        <v>163</v>
      </c>
      <c r="C8456" t="s">
        <v>9084</v>
      </c>
    </row>
    <row r="8457" spans="1:4" x14ac:dyDescent="0.25">
      <c r="A8457" s="2">
        <v>44320.775694444441</v>
      </c>
      <c r="B8457" t="s">
        <v>163</v>
      </c>
      <c r="C8457" t="s">
        <v>9109</v>
      </c>
    </row>
    <row r="8458" spans="1:4" x14ac:dyDescent="0.25">
      <c r="A8458" s="2">
        <v>44320.775694444441</v>
      </c>
      <c r="B8458" t="s">
        <v>162</v>
      </c>
      <c r="C8458" t="s">
        <v>9471</v>
      </c>
    </row>
    <row r="8459" spans="1:4" x14ac:dyDescent="0.25">
      <c r="A8459" s="2">
        <v>44320.775694444441</v>
      </c>
      <c r="B8459" t="s">
        <v>162</v>
      </c>
      <c r="C8459" t="s">
        <v>7475</v>
      </c>
    </row>
    <row r="8460" spans="1:4" x14ac:dyDescent="0.25">
      <c r="A8460" s="2">
        <v>44320.775694444441</v>
      </c>
      <c r="B8460" t="s">
        <v>165</v>
      </c>
      <c r="C8460" t="s">
        <v>9600</v>
      </c>
    </row>
    <row r="8461" spans="1:4" x14ac:dyDescent="0.25">
      <c r="A8461" s="2">
        <v>44320.775694444441</v>
      </c>
      <c r="B8461" t="s">
        <v>165</v>
      </c>
      <c r="C8461" t="s">
        <v>8154</v>
      </c>
    </row>
    <row r="8462" spans="1:4" x14ac:dyDescent="0.25">
      <c r="A8462" s="2">
        <v>44320.775694444441</v>
      </c>
      <c r="B8462" t="s">
        <v>181</v>
      </c>
      <c r="C8462" t="s">
        <v>9992</v>
      </c>
    </row>
    <row r="8463" spans="1:4" x14ac:dyDescent="0.25">
      <c r="A8463" s="2">
        <v>44320.775694444441</v>
      </c>
      <c r="B8463" t="s">
        <v>175</v>
      </c>
      <c r="D8463" t="s">
        <v>1858</v>
      </c>
    </row>
    <row r="8464" spans="1:4" x14ac:dyDescent="0.25">
      <c r="A8464" s="2">
        <v>44320.775694444441</v>
      </c>
      <c r="B8464" t="s">
        <v>175</v>
      </c>
      <c r="D8464" t="s">
        <v>1852</v>
      </c>
    </row>
    <row r="8465" spans="1:4" x14ac:dyDescent="0.25">
      <c r="A8465" s="2">
        <v>44320.775694444441</v>
      </c>
      <c r="B8465" t="s">
        <v>163</v>
      </c>
      <c r="D8465" t="s">
        <v>1859</v>
      </c>
    </row>
    <row r="8466" spans="1:4" x14ac:dyDescent="0.25">
      <c r="A8466" s="2">
        <v>44320.775694444441</v>
      </c>
      <c r="B8466" t="s">
        <v>176</v>
      </c>
      <c r="D8466" t="s">
        <v>961</v>
      </c>
    </row>
    <row r="8467" spans="1:4" x14ac:dyDescent="0.25">
      <c r="A8467" s="2">
        <v>44320.775694444441</v>
      </c>
      <c r="B8467" t="s">
        <v>176</v>
      </c>
      <c r="D8467" t="s">
        <v>1849</v>
      </c>
    </row>
    <row r="8468" spans="1:4" x14ac:dyDescent="0.25">
      <c r="A8468" s="2">
        <v>44320.775694444441</v>
      </c>
      <c r="B8468" t="s">
        <v>176</v>
      </c>
      <c r="D8468" t="s">
        <v>1850</v>
      </c>
    </row>
    <row r="8469" spans="1:4" x14ac:dyDescent="0.25">
      <c r="A8469" s="2">
        <v>44320.775694444441</v>
      </c>
      <c r="B8469" t="s">
        <v>165</v>
      </c>
      <c r="D8469" t="s">
        <v>1848</v>
      </c>
    </row>
    <row r="8470" spans="1:4" x14ac:dyDescent="0.25">
      <c r="A8470" s="2">
        <v>44320.775694444441</v>
      </c>
      <c r="B8470" t="s">
        <v>162</v>
      </c>
      <c r="D8470" t="s">
        <v>1850</v>
      </c>
    </row>
    <row r="8471" spans="1:4" x14ac:dyDescent="0.25">
      <c r="A8471" s="2">
        <v>44320.775694444441</v>
      </c>
      <c r="B8471" t="s">
        <v>165</v>
      </c>
      <c r="D8471" t="s">
        <v>1849</v>
      </c>
    </row>
    <row r="8472" spans="1:4" x14ac:dyDescent="0.25">
      <c r="A8472" s="2">
        <v>44320.775694444441</v>
      </c>
      <c r="B8472" t="s">
        <v>162</v>
      </c>
      <c r="D8472" t="s">
        <v>1847</v>
      </c>
    </row>
    <row r="8473" spans="1:4" x14ac:dyDescent="0.25">
      <c r="A8473" s="2">
        <v>44320.775694444441</v>
      </c>
      <c r="B8473" t="s">
        <v>163</v>
      </c>
      <c r="D8473" t="s">
        <v>850</v>
      </c>
    </row>
    <row r="8474" spans="1:4" x14ac:dyDescent="0.25">
      <c r="A8474" s="2">
        <v>44320.775694444441</v>
      </c>
      <c r="B8474" t="s">
        <v>1115</v>
      </c>
      <c r="D8474" t="s">
        <v>1893</v>
      </c>
    </row>
    <row r="8475" spans="1:4" x14ac:dyDescent="0.25">
      <c r="A8475" s="2">
        <v>44320.775694444441</v>
      </c>
      <c r="B8475" t="s">
        <v>165</v>
      </c>
      <c r="D8475" t="s">
        <v>1866</v>
      </c>
    </row>
    <row r="8476" spans="1:4" x14ac:dyDescent="0.25">
      <c r="A8476" s="2">
        <v>44320.775694444441</v>
      </c>
      <c r="B8476" t="s">
        <v>168</v>
      </c>
      <c r="D8476" t="s">
        <v>1049</v>
      </c>
    </row>
    <row r="8477" spans="1:4" x14ac:dyDescent="0.25">
      <c r="A8477" s="2">
        <v>44320.775694444441</v>
      </c>
      <c r="B8477" t="s">
        <v>168</v>
      </c>
      <c r="D8477" t="s">
        <v>834</v>
      </c>
    </row>
    <row r="8478" spans="1:4" x14ac:dyDescent="0.25">
      <c r="A8478" s="2">
        <v>44320.775694444441</v>
      </c>
      <c r="B8478" t="s">
        <v>168</v>
      </c>
      <c r="D8478" t="s">
        <v>904</v>
      </c>
    </row>
    <row r="8479" spans="1:4" x14ac:dyDescent="0.25">
      <c r="A8479" s="2">
        <v>44320.775694444441</v>
      </c>
      <c r="B8479" t="s">
        <v>174</v>
      </c>
      <c r="D8479" t="s">
        <v>1887</v>
      </c>
    </row>
    <row r="8480" spans="1:4" x14ac:dyDescent="0.25">
      <c r="A8480" s="2">
        <v>44320.775694444441</v>
      </c>
      <c r="B8480" t="s">
        <v>189</v>
      </c>
      <c r="D8480" t="s">
        <v>1849</v>
      </c>
    </row>
    <row r="8481" spans="1:4" x14ac:dyDescent="0.25">
      <c r="A8481" s="2">
        <v>44320.775694444441</v>
      </c>
      <c r="B8481" t="s">
        <v>163</v>
      </c>
      <c r="D8481" t="s">
        <v>1859</v>
      </c>
    </row>
    <row r="8482" spans="1:4" x14ac:dyDescent="0.25">
      <c r="A8482" s="2">
        <v>44320.775694444441</v>
      </c>
      <c r="B8482" t="s">
        <v>163</v>
      </c>
      <c r="D8482" t="s">
        <v>1859</v>
      </c>
    </row>
    <row r="8483" spans="1:4" x14ac:dyDescent="0.25">
      <c r="A8483" s="2">
        <v>44320.775694444441</v>
      </c>
      <c r="B8483" t="s">
        <v>162</v>
      </c>
      <c r="D8483" t="s">
        <v>825</v>
      </c>
    </row>
    <row r="8484" spans="1:4" x14ac:dyDescent="0.25">
      <c r="A8484" s="2">
        <v>44320.775694444441</v>
      </c>
      <c r="B8484" t="s">
        <v>162</v>
      </c>
      <c r="D8484" t="s">
        <v>853</v>
      </c>
    </row>
    <row r="8485" spans="1:4" x14ac:dyDescent="0.25">
      <c r="A8485" s="2">
        <v>44320.775694444441</v>
      </c>
      <c r="B8485" t="s">
        <v>165</v>
      </c>
      <c r="D8485" t="s">
        <v>1866</v>
      </c>
    </row>
    <row r="8486" spans="1:4" x14ac:dyDescent="0.25">
      <c r="A8486" s="2">
        <v>44320.775694444441</v>
      </c>
      <c r="B8486" t="s">
        <v>165</v>
      </c>
      <c r="D8486" t="s">
        <v>1866</v>
      </c>
    </row>
    <row r="8487" spans="1:4" x14ac:dyDescent="0.25">
      <c r="A8487" s="2">
        <v>44320.775694444441</v>
      </c>
      <c r="B8487" t="s">
        <v>181</v>
      </c>
      <c r="D8487" t="s">
        <v>1849</v>
      </c>
    </row>
    <row r="8488" spans="1:4" x14ac:dyDescent="0.25">
      <c r="A8488" s="2">
        <v>44320.776388888888</v>
      </c>
      <c r="B8488" t="s">
        <v>165</v>
      </c>
      <c r="C8488" t="s">
        <v>6909</v>
      </c>
    </row>
    <row r="8489" spans="1:4" x14ac:dyDescent="0.25">
      <c r="A8489" s="2">
        <v>44320.776388888888</v>
      </c>
      <c r="B8489" t="s">
        <v>165</v>
      </c>
      <c r="C8489" t="s">
        <v>6386</v>
      </c>
    </row>
    <row r="8490" spans="1:4" x14ac:dyDescent="0.25">
      <c r="A8490" s="2">
        <v>44320.776388888888</v>
      </c>
      <c r="B8490" t="s">
        <v>162</v>
      </c>
      <c r="C8490" t="s">
        <v>6386</v>
      </c>
    </row>
    <row r="8491" spans="1:4" x14ac:dyDescent="0.25">
      <c r="A8491" s="2">
        <v>44320.776388888888</v>
      </c>
      <c r="B8491" t="s">
        <v>162</v>
      </c>
      <c r="C8491" t="s">
        <v>7092</v>
      </c>
    </row>
    <row r="8492" spans="1:4" x14ac:dyDescent="0.25">
      <c r="A8492" s="2">
        <v>44320.776388888888</v>
      </c>
      <c r="B8492" t="s">
        <v>163</v>
      </c>
      <c r="C8492" t="s">
        <v>6443</v>
      </c>
    </row>
    <row r="8493" spans="1:4" x14ac:dyDescent="0.25">
      <c r="A8493" s="2">
        <v>44320.776388888888</v>
      </c>
      <c r="B8493" t="s">
        <v>163</v>
      </c>
      <c r="C8493" t="s">
        <v>8362</v>
      </c>
    </row>
    <row r="8494" spans="1:4" x14ac:dyDescent="0.25">
      <c r="A8494" s="2">
        <v>44320.776388888888</v>
      </c>
      <c r="B8494" t="s">
        <v>165</v>
      </c>
      <c r="C8494" t="s">
        <v>8398</v>
      </c>
    </row>
    <row r="8495" spans="1:4" x14ac:dyDescent="0.25">
      <c r="A8495" s="2">
        <v>44320.776388888888</v>
      </c>
      <c r="B8495" t="s">
        <v>168</v>
      </c>
      <c r="C8495" t="s">
        <v>8465</v>
      </c>
    </row>
    <row r="8496" spans="1:4" x14ac:dyDescent="0.25">
      <c r="A8496" s="2">
        <v>44320.776388888888</v>
      </c>
      <c r="B8496" t="s">
        <v>168</v>
      </c>
      <c r="C8496" t="s">
        <v>8466</v>
      </c>
    </row>
    <row r="8497" spans="1:3" x14ac:dyDescent="0.25">
      <c r="A8497" s="2">
        <v>44320.776388888888</v>
      </c>
      <c r="B8497" t="s">
        <v>168</v>
      </c>
      <c r="C8497" t="s">
        <v>1249</v>
      </c>
    </row>
    <row r="8498" spans="1:3" x14ac:dyDescent="0.25">
      <c r="A8498" s="2">
        <v>44320.776388888888</v>
      </c>
      <c r="B8498" t="s">
        <v>168</v>
      </c>
      <c r="C8498" t="s">
        <v>8467</v>
      </c>
    </row>
    <row r="8499" spans="1:3" x14ac:dyDescent="0.25">
      <c r="A8499" s="2">
        <v>44320.776388888888</v>
      </c>
      <c r="B8499" t="s">
        <v>168</v>
      </c>
      <c r="C8499" t="s">
        <v>1249</v>
      </c>
    </row>
    <row r="8500" spans="1:3" x14ac:dyDescent="0.25">
      <c r="A8500" s="2">
        <v>44320.776388888888</v>
      </c>
      <c r="B8500" t="s">
        <v>188</v>
      </c>
      <c r="C8500" t="s">
        <v>1249</v>
      </c>
    </row>
    <row r="8501" spans="1:3" x14ac:dyDescent="0.25">
      <c r="A8501" s="2">
        <v>44320.776388888888</v>
      </c>
      <c r="B8501" t="s">
        <v>162</v>
      </c>
      <c r="C8501" t="s">
        <v>8520</v>
      </c>
    </row>
    <row r="8502" spans="1:3" x14ac:dyDescent="0.25">
      <c r="A8502" s="2">
        <v>44320.776388888888</v>
      </c>
      <c r="B8502" t="s">
        <v>162</v>
      </c>
      <c r="C8502" t="s">
        <v>8521</v>
      </c>
    </row>
    <row r="8503" spans="1:3" x14ac:dyDescent="0.25">
      <c r="A8503" s="2">
        <v>44320.776388888888</v>
      </c>
      <c r="B8503" t="s">
        <v>162</v>
      </c>
      <c r="C8503" t="s">
        <v>8522</v>
      </c>
    </row>
    <row r="8504" spans="1:3" x14ac:dyDescent="0.25">
      <c r="A8504" s="2">
        <v>44320.776388888888</v>
      </c>
      <c r="B8504" t="s">
        <v>162</v>
      </c>
      <c r="C8504" t="s">
        <v>6443</v>
      </c>
    </row>
    <row r="8505" spans="1:3" x14ac:dyDescent="0.25">
      <c r="A8505" s="2">
        <v>44320.776388888888</v>
      </c>
      <c r="B8505" t="s">
        <v>162</v>
      </c>
      <c r="C8505" t="s">
        <v>8846</v>
      </c>
    </row>
    <row r="8506" spans="1:3" x14ac:dyDescent="0.25">
      <c r="A8506" s="2">
        <v>44320.776388888888</v>
      </c>
      <c r="B8506" t="s">
        <v>189</v>
      </c>
      <c r="C8506" t="s">
        <v>6386</v>
      </c>
    </row>
    <row r="8507" spans="1:3" x14ac:dyDescent="0.25">
      <c r="A8507" s="2">
        <v>44320.776388888888</v>
      </c>
      <c r="B8507" t="s">
        <v>189</v>
      </c>
      <c r="C8507" t="s">
        <v>23</v>
      </c>
    </row>
    <row r="8508" spans="1:3" x14ac:dyDescent="0.25">
      <c r="A8508" s="2">
        <v>44320.776388888888</v>
      </c>
      <c r="B8508" t="s">
        <v>189</v>
      </c>
      <c r="C8508" t="s">
        <v>6386</v>
      </c>
    </row>
    <row r="8509" spans="1:3" x14ac:dyDescent="0.25">
      <c r="A8509" s="2">
        <v>44320.776388888888</v>
      </c>
      <c r="B8509" t="s">
        <v>163</v>
      </c>
      <c r="C8509" t="s">
        <v>6386</v>
      </c>
    </row>
    <row r="8510" spans="1:3" x14ac:dyDescent="0.25">
      <c r="A8510" s="2">
        <v>44320.776388888888</v>
      </c>
      <c r="B8510" t="s">
        <v>163</v>
      </c>
      <c r="C8510" t="s">
        <v>6386</v>
      </c>
    </row>
    <row r="8511" spans="1:3" x14ac:dyDescent="0.25">
      <c r="A8511" s="2">
        <v>44320.776388888888</v>
      </c>
      <c r="B8511" t="s">
        <v>163</v>
      </c>
      <c r="C8511" t="s">
        <v>9085</v>
      </c>
    </row>
    <row r="8512" spans="1:3" x14ac:dyDescent="0.25">
      <c r="A8512" s="2">
        <v>44320.776388888888</v>
      </c>
      <c r="B8512" t="s">
        <v>163</v>
      </c>
      <c r="C8512" t="s">
        <v>9110</v>
      </c>
    </row>
    <row r="8513" spans="1:4" x14ac:dyDescent="0.25">
      <c r="A8513" s="2">
        <v>44320.776388888888</v>
      </c>
      <c r="B8513" t="s">
        <v>162</v>
      </c>
      <c r="C8513" t="s">
        <v>9472</v>
      </c>
    </row>
    <row r="8514" spans="1:4" x14ac:dyDescent="0.25">
      <c r="A8514" s="2">
        <v>44320.776388888888</v>
      </c>
      <c r="B8514" t="s">
        <v>167</v>
      </c>
      <c r="C8514" t="s">
        <v>9589</v>
      </c>
    </row>
    <row r="8515" spans="1:4" x14ac:dyDescent="0.25">
      <c r="A8515" s="2">
        <v>44320.776388888888</v>
      </c>
      <c r="B8515" t="s">
        <v>165</v>
      </c>
      <c r="C8515" t="s">
        <v>6386</v>
      </c>
    </row>
    <row r="8516" spans="1:4" x14ac:dyDescent="0.25">
      <c r="A8516" s="2">
        <v>44320.776388888888</v>
      </c>
      <c r="B8516" t="s">
        <v>165</v>
      </c>
      <c r="C8516" t="s">
        <v>9833</v>
      </c>
    </row>
    <row r="8517" spans="1:4" x14ac:dyDescent="0.25">
      <c r="A8517" s="2">
        <v>44320.776388888888</v>
      </c>
      <c r="B8517" t="s">
        <v>181</v>
      </c>
      <c r="C8517" t="s">
        <v>9993</v>
      </c>
    </row>
    <row r="8518" spans="1:4" x14ac:dyDescent="0.25">
      <c r="A8518" s="2">
        <v>44320.776388888888</v>
      </c>
      <c r="B8518" t="s">
        <v>164</v>
      </c>
      <c r="C8518" t="s">
        <v>10091</v>
      </c>
    </row>
    <row r="8519" spans="1:4" x14ac:dyDescent="0.25">
      <c r="A8519" s="2">
        <v>44320.776388888888</v>
      </c>
      <c r="B8519" t="s">
        <v>1457</v>
      </c>
      <c r="C8519" t="s">
        <v>6386</v>
      </c>
    </row>
    <row r="8520" spans="1:4" x14ac:dyDescent="0.25">
      <c r="A8520" s="2">
        <v>44320.776388888888</v>
      </c>
      <c r="B8520" t="s">
        <v>1457</v>
      </c>
      <c r="C8520" t="s">
        <v>10136</v>
      </c>
    </row>
    <row r="8521" spans="1:4" x14ac:dyDescent="0.25">
      <c r="A8521" s="2">
        <v>44320.776388888888</v>
      </c>
      <c r="B8521" t="s">
        <v>162</v>
      </c>
      <c r="C8521" t="s">
        <v>10211</v>
      </c>
    </row>
    <row r="8522" spans="1:4" x14ac:dyDescent="0.25">
      <c r="A8522" s="2">
        <v>44320.776388888888</v>
      </c>
      <c r="B8522" t="s">
        <v>162</v>
      </c>
      <c r="C8522" t="s">
        <v>6429</v>
      </c>
    </row>
    <row r="8523" spans="1:4" x14ac:dyDescent="0.25">
      <c r="A8523" s="2">
        <v>44320.776388888888</v>
      </c>
      <c r="B8523" t="s">
        <v>184</v>
      </c>
      <c r="C8523" t="s">
        <v>1249</v>
      </c>
    </row>
    <row r="8524" spans="1:4" x14ac:dyDescent="0.25">
      <c r="A8524" s="2">
        <v>44320.776388888888</v>
      </c>
      <c r="B8524" t="s">
        <v>165</v>
      </c>
      <c r="D8524" t="s">
        <v>1849</v>
      </c>
    </row>
    <row r="8525" spans="1:4" x14ac:dyDescent="0.25">
      <c r="A8525" s="2">
        <v>44320.776388888888</v>
      </c>
      <c r="B8525" t="s">
        <v>165</v>
      </c>
      <c r="D8525" t="s">
        <v>1850</v>
      </c>
    </row>
    <row r="8526" spans="1:4" x14ac:dyDescent="0.25">
      <c r="A8526" s="2">
        <v>44320.776388888888</v>
      </c>
      <c r="B8526" t="s">
        <v>162</v>
      </c>
      <c r="D8526" t="s">
        <v>1848</v>
      </c>
    </row>
    <row r="8527" spans="1:4" x14ac:dyDescent="0.25">
      <c r="A8527" s="2">
        <v>44320.776388888888</v>
      </c>
      <c r="B8527" t="s">
        <v>162</v>
      </c>
      <c r="D8527" t="s">
        <v>1849</v>
      </c>
    </row>
    <row r="8528" spans="1:4" x14ac:dyDescent="0.25">
      <c r="A8528" s="2">
        <v>44320.776388888888</v>
      </c>
      <c r="B8528" t="s">
        <v>163</v>
      </c>
      <c r="D8528" t="s">
        <v>1852</v>
      </c>
    </row>
    <row r="8529" spans="1:4" x14ac:dyDescent="0.25">
      <c r="A8529" s="2">
        <v>44320.776388888888</v>
      </c>
      <c r="B8529" t="s">
        <v>163</v>
      </c>
      <c r="D8529" t="s">
        <v>902</v>
      </c>
    </row>
    <row r="8530" spans="1:4" x14ac:dyDescent="0.25">
      <c r="A8530" s="2">
        <v>44320.776388888888</v>
      </c>
      <c r="B8530" t="s">
        <v>165</v>
      </c>
      <c r="D8530" t="s">
        <v>1848</v>
      </c>
    </row>
    <row r="8531" spans="1:4" x14ac:dyDescent="0.25">
      <c r="A8531" s="2">
        <v>44320.776388888888</v>
      </c>
      <c r="B8531" t="s">
        <v>168</v>
      </c>
      <c r="D8531" t="s">
        <v>955</v>
      </c>
    </row>
    <row r="8532" spans="1:4" x14ac:dyDescent="0.25">
      <c r="A8532" s="2">
        <v>44320.776388888888</v>
      </c>
      <c r="B8532" t="s">
        <v>168</v>
      </c>
      <c r="D8532" t="s">
        <v>912</v>
      </c>
    </row>
    <row r="8533" spans="1:4" x14ac:dyDescent="0.25">
      <c r="A8533" s="2">
        <v>44320.776388888888</v>
      </c>
      <c r="B8533" t="s">
        <v>168</v>
      </c>
      <c r="D8533" t="s">
        <v>893</v>
      </c>
    </row>
    <row r="8534" spans="1:4" x14ac:dyDescent="0.25">
      <c r="A8534" s="2">
        <v>44320.776388888888</v>
      </c>
      <c r="B8534" t="s">
        <v>168</v>
      </c>
      <c r="D8534" t="s">
        <v>846</v>
      </c>
    </row>
    <row r="8535" spans="1:4" x14ac:dyDescent="0.25">
      <c r="A8535" s="2">
        <v>44320.776388888888</v>
      </c>
      <c r="B8535" t="s">
        <v>168</v>
      </c>
      <c r="D8535" t="s">
        <v>908</v>
      </c>
    </row>
    <row r="8536" spans="1:4" x14ac:dyDescent="0.25">
      <c r="A8536" s="2">
        <v>44320.776388888888</v>
      </c>
      <c r="B8536" t="s">
        <v>188</v>
      </c>
      <c r="D8536" t="s">
        <v>1855</v>
      </c>
    </row>
    <row r="8537" spans="1:4" x14ac:dyDescent="0.25">
      <c r="A8537" s="2">
        <v>44320.776388888888</v>
      </c>
      <c r="B8537" t="s">
        <v>162</v>
      </c>
      <c r="D8537" t="s">
        <v>1855</v>
      </c>
    </row>
    <row r="8538" spans="1:4" x14ac:dyDescent="0.25">
      <c r="A8538" s="2">
        <v>44320.776388888888</v>
      </c>
      <c r="B8538" t="s">
        <v>162</v>
      </c>
      <c r="D8538" t="s">
        <v>1854</v>
      </c>
    </row>
    <row r="8539" spans="1:4" x14ac:dyDescent="0.25">
      <c r="A8539" s="2">
        <v>44320.776388888888</v>
      </c>
      <c r="B8539" t="s">
        <v>162</v>
      </c>
      <c r="D8539" t="s">
        <v>828</v>
      </c>
    </row>
    <row r="8540" spans="1:4" x14ac:dyDescent="0.25">
      <c r="A8540" s="2">
        <v>44320.776388888888</v>
      </c>
      <c r="B8540" t="s">
        <v>162</v>
      </c>
      <c r="D8540" t="s">
        <v>892</v>
      </c>
    </row>
    <row r="8541" spans="1:4" x14ac:dyDescent="0.25">
      <c r="A8541" s="2">
        <v>44320.776388888888</v>
      </c>
      <c r="B8541" t="s">
        <v>162</v>
      </c>
      <c r="D8541" t="s">
        <v>1851</v>
      </c>
    </row>
    <row r="8542" spans="1:4" x14ac:dyDescent="0.25">
      <c r="A8542" s="2">
        <v>44320.776388888888</v>
      </c>
      <c r="B8542" t="s">
        <v>189</v>
      </c>
      <c r="D8542" t="s">
        <v>1850</v>
      </c>
    </row>
    <row r="8543" spans="1:4" x14ac:dyDescent="0.25">
      <c r="A8543" s="2">
        <v>44320.776388888888</v>
      </c>
      <c r="B8543" t="s">
        <v>189</v>
      </c>
      <c r="D8543" t="s">
        <v>1877</v>
      </c>
    </row>
    <row r="8544" spans="1:4" x14ac:dyDescent="0.25">
      <c r="A8544" s="2">
        <v>44320.776388888888</v>
      </c>
      <c r="B8544" t="s">
        <v>189</v>
      </c>
      <c r="D8544" t="s">
        <v>1852</v>
      </c>
    </row>
    <row r="8545" spans="1:4" x14ac:dyDescent="0.25">
      <c r="A8545" s="2">
        <v>44320.776388888888</v>
      </c>
      <c r="B8545" t="s">
        <v>163</v>
      </c>
      <c r="D8545" t="s">
        <v>1859</v>
      </c>
    </row>
    <row r="8546" spans="1:4" x14ac:dyDescent="0.25">
      <c r="A8546" s="2">
        <v>44320.776388888888</v>
      </c>
      <c r="B8546" t="s">
        <v>163</v>
      </c>
      <c r="D8546" t="s">
        <v>1848</v>
      </c>
    </row>
    <row r="8547" spans="1:4" x14ac:dyDescent="0.25">
      <c r="A8547" s="2">
        <v>44320.776388888888</v>
      </c>
      <c r="B8547" t="s">
        <v>163</v>
      </c>
      <c r="D8547" t="s">
        <v>1848</v>
      </c>
    </row>
    <row r="8548" spans="1:4" x14ac:dyDescent="0.25">
      <c r="A8548" s="2">
        <v>44320.776388888888</v>
      </c>
      <c r="B8548" t="s">
        <v>163</v>
      </c>
      <c r="D8548" t="s">
        <v>1849</v>
      </c>
    </row>
    <row r="8549" spans="1:4" x14ac:dyDescent="0.25">
      <c r="A8549" s="2">
        <v>44320.776388888888</v>
      </c>
      <c r="B8549" t="s">
        <v>162</v>
      </c>
      <c r="D8549" t="s">
        <v>902</v>
      </c>
    </row>
    <row r="8550" spans="1:4" x14ac:dyDescent="0.25">
      <c r="A8550" s="2">
        <v>44320.776388888888</v>
      </c>
      <c r="B8550" t="s">
        <v>167</v>
      </c>
      <c r="D8550" t="s">
        <v>1916</v>
      </c>
    </row>
    <row r="8551" spans="1:4" x14ac:dyDescent="0.25">
      <c r="A8551" s="2">
        <v>44320.776388888888</v>
      </c>
      <c r="B8551" t="s">
        <v>165</v>
      </c>
      <c r="D8551" t="s">
        <v>1848</v>
      </c>
    </row>
    <row r="8552" spans="1:4" x14ac:dyDescent="0.25">
      <c r="A8552" s="2">
        <v>44320.776388888888</v>
      </c>
      <c r="B8552" t="s">
        <v>165</v>
      </c>
      <c r="D8552" t="s">
        <v>1848</v>
      </c>
    </row>
    <row r="8553" spans="1:4" x14ac:dyDescent="0.25">
      <c r="A8553" s="2">
        <v>44320.776388888888</v>
      </c>
      <c r="B8553" t="s">
        <v>181</v>
      </c>
      <c r="D8553" t="s">
        <v>1850</v>
      </c>
    </row>
    <row r="8554" spans="1:4" x14ac:dyDescent="0.25">
      <c r="A8554" s="2">
        <v>44320.776388888888</v>
      </c>
      <c r="B8554" t="s">
        <v>164</v>
      </c>
      <c r="D8554" t="s">
        <v>1860</v>
      </c>
    </row>
    <row r="8555" spans="1:4" x14ac:dyDescent="0.25">
      <c r="A8555" s="2">
        <v>44320.776388888888</v>
      </c>
      <c r="B8555" t="s">
        <v>1457</v>
      </c>
      <c r="D8555" t="s">
        <v>1941</v>
      </c>
    </row>
    <row r="8556" spans="1:4" x14ac:dyDescent="0.25">
      <c r="A8556" s="2">
        <v>44320.776388888888</v>
      </c>
      <c r="B8556" t="s">
        <v>1457</v>
      </c>
      <c r="D8556" t="s">
        <v>1849</v>
      </c>
    </row>
    <row r="8557" spans="1:4" x14ac:dyDescent="0.25">
      <c r="A8557" s="2">
        <v>44320.776388888888</v>
      </c>
      <c r="B8557" t="s">
        <v>162</v>
      </c>
      <c r="D8557" t="s">
        <v>1849</v>
      </c>
    </row>
    <row r="8558" spans="1:4" x14ac:dyDescent="0.25">
      <c r="A8558" s="2">
        <v>44320.776388888888</v>
      </c>
      <c r="B8558" t="s">
        <v>162</v>
      </c>
      <c r="D8558" t="s">
        <v>1850</v>
      </c>
    </row>
    <row r="8559" spans="1:4" x14ac:dyDescent="0.25">
      <c r="A8559" s="2">
        <v>44320.776388888888</v>
      </c>
      <c r="B8559" t="s">
        <v>184</v>
      </c>
      <c r="D8559" t="s">
        <v>1903</v>
      </c>
    </row>
    <row r="8560" spans="1:4" x14ac:dyDescent="0.25">
      <c r="A8560" s="2">
        <v>44320.777083333334</v>
      </c>
      <c r="B8560" t="s">
        <v>163</v>
      </c>
      <c r="C8560" t="s">
        <v>6782</v>
      </c>
    </row>
    <row r="8561" spans="1:3" x14ac:dyDescent="0.25">
      <c r="A8561" s="2">
        <v>44320.777083333334</v>
      </c>
      <c r="B8561" t="s">
        <v>176</v>
      </c>
      <c r="C8561" t="s">
        <v>6788</v>
      </c>
    </row>
    <row r="8562" spans="1:3" x14ac:dyDescent="0.25">
      <c r="A8562" s="2">
        <v>44320.777083333334</v>
      </c>
      <c r="B8562" t="s">
        <v>176</v>
      </c>
      <c r="C8562" t="s">
        <v>6443</v>
      </c>
    </row>
    <row r="8563" spans="1:3" x14ac:dyDescent="0.25">
      <c r="A8563" s="2">
        <v>44320.777083333334</v>
      </c>
      <c r="B8563" t="s">
        <v>176</v>
      </c>
      <c r="C8563" t="s">
        <v>194</v>
      </c>
    </row>
    <row r="8564" spans="1:3" x14ac:dyDescent="0.25">
      <c r="A8564" s="2">
        <v>44320.777083333334</v>
      </c>
      <c r="B8564" t="s">
        <v>176</v>
      </c>
      <c r="C8564" t="s">
        <v>6443</v>
      </c>
    </row>
    <row r="8565" spans="1:3" x14ac:dyDescent="0.25">
      <c r="A8565" s="2">
        <v>44320.777083333334</v>
      </c>
      <c r="B8565" t="s">
        <v>165</v>
      </c>
      <c r="C8565" t="s">
        <v>6386</v>
      </c>
    </row>
    <row r="8566" spans="1:3" x14ac:dyDescent="0.25">
      <c r="A8566" s="2">
        <v>44320.777083333334</v>
      </c>
      <c r="B8566" t="s">
        <v>175</v>
      </c>
      <c r="C8566" t="s">
        <v>6396</v>
      </c>
    </row>
    <row r="8567" spans="1:3" x14ac:dyDescent="0.25">
      <c r="A8567" s="2">
        <v>44320.777083333334</v>
      </c>
      <c r="B8567" t="s">
        <v>162</v>
      </c>
      <c r="C8567" t="s">
        <v>6965</v>
      </c>
    </row>
    <row r="8568" spans="1:3" x14ac:dyDescent="0.25">
      <c r="A8568" s="2">
        <v>44320.777083333334</v>
      </c>
      <c r="B8568" t="s">
        <v>162</v>
      </c>
      <c r="C8568" t="s">
        <v>6396</v>
      </c>
    </row>
    <row r="8569" spans="1:3" x14ac:dyDescent="0.25">
      <c r="A8569" s="2">
        <v>44320.777083333334</v>
      </c>
      <c r="B8569" t="s">
        <v>162</v>
      </c>
      <c r="C8569" t="s">
        <v>6386</v>
      </c>
    </row>
    <row r="8570" spans="1:3" x14ac:dyDescent="0.25">
      <c r="A8570" s="2">
        <v>44320.777083333334</v>
      </c>
      <c r="B8570" t="s">
        <v>162</v>
      </c>
      <c r="C8570" t="s">
        <v>6396</v>
      </c>
    </row>
    <row r="8571" spans="1:3" x14ac:dyDescent="0.25">
      <c r="A8571" s="2">
        <v>44320.777083333334</v>
      </c>
      <c r="B8571" t="s">
        <v>162</v>
      </c>
      <c r="C8571" t="s">
        <v>194</v>
      </c>
    </row>
    <row r="8572" spans="1:3" x14ac:dyDescent="0.25">
      <c r="A8572" s="2">
        <v>44320.777083333334</v>
      </c>
      <c r="B8572" t="s">
        <v>165</v>
      </c>
      <c r="C8572" t="s">
        <v>1249</v>
      </c>
    </row>
    <row r="8573" spans="1:3" x14ac:dyDescent="0.25">
      <c r="A8573" s="2">
        <v>44320.777083333334</v>
      </c>
      <c r="B8573" t="s">
        <v>168</v>
      </c>
      <c r="C8573" t="s">
        <v>8468</v>
      </c>
    </row>
    <row r="8574" spans="1:3" x14ac:dyDescent="0.25">
      <c r="A8574" s="2">
        <v>44320.777083333334</v>
      </c>
      <c r="B8574" t="s">
        <v>168</v>
      </c>
      <c r="C8574" t="s">
        <v>8469</v>
      </c>
    </row>
    <row r="8575" spans="1:3" x14ac:dyDescent="0.25">
      <c r="A8575" s="2">
        <v>44320.777083333334</v>
      </c>
      <c r="B8575" t="s">
        <v>168</v>
      </c>
      <c r="C8575" t="s">
        <v>8470</v>
      </c>
    </row>
    <row r="8576" spans="1:3" x14ac:dyDescent="0.25">
      <c r="A8576" s="2">
        <v>44320.777083333334</v>
      </c>
      <c r="B8576" t="s">
        <v>168</v>
      </c>
      <c r="C8576" t="s">
        <v>8471</v>
      </c>
    </row>
    <row r="8577" spans="1:3" x14ac:dyDescent="0.25">
      <c r="A8577" s="2">
        <v>44320.777083333334</v>
      </c>
      <c r="B8577" t="s">
        <v>168</v>
      </c>
      <c r="C8577" t="s">
        <v>8472</v>
      </c>
    </row>
    <row r="8578" spans="1:3" x14ac:dyDescent="0.25">
      <c r="A8578" s="2">
        <v>44320.777083333334</v>
      </c>
      <c r="B8578" t="s">
        <v>168</v>
      </c>
      <c r="C8578" t="s">
        <v>1249</v>
      </c>
    </row>
    <row r="8579" spans="1:3" x14ac:dyDescent="0.25">
      <c r="A8579" s="2">
        <v>44320.777083333334</v>
      </c>
      <c r="B8579" t="s">
        <v>168</v>
      </c>
      <c r="C8579" t="s">
        <v>8473</v>
      </c>
    </row>
    <row r="8580" spans="1:3" x14ac:dyDescent="0.25">
      <c r="A8580" s="2">
        <v>44320.777083333334</v>
      </c>
      <c r="B8580" t="s">
        <v>168</v>
      </c>
      <c r="C8580" t="s">
        <v>194</v>
      </c>
    </row>
    <row r="8581" spans="1:3" x14ac:dyDescent="0.25">
      <c r="A8581" s="2">
        <v>44320.777083333334</v>
      </c>
      <c r="B8581" t="s">
        <v>188</v>
      </c>
      <c r="C8581" t="s">
        <v>8514</v>
      </c>
    </row>
    <row r="8582" spans="1:3" x14ac:dyDescent="0.25">
      <c r="A8582" s="2">
        <v>44320.777083333334</v>
      </c>
      <c r="B8582" t="s">
        <v>188</v>
      </c>
      <c r="C8582" t="s">
        <v>8515</v>
      </c>
    </row>
    <row r="8583" spans="1:3" x14ac:dyDescent="0.25">
      <c r="A8583" s="2">
        <v>44320.777083333334</v>
      </c>
      <c r="B8583" t="s">
        <v>189</v>
      </c>
      <c r="C8583" t="s">
        <v>1447</v>
      </c>
    </row>
    <row r="8584" spans="1:3" x14ac:dyDescent="0.25">
      <c r="A8584" s="2">
        <v>44320.777083333334</v>
      </c>
      <c r="B8584" t="s">
        <v>189</v>
      </c>
      <c r="C8584" t="s">
        <v>6386</v>
      </c>
    </row>
    <row r="8585" spans="1:3" x14ac:dyDescent="0.25">
      <c r="A8585" s="2">
        <v>44320.777083333334</v>
      </c>
      <c r="B8585" t="s">
        <v>163</v>
      </c>
      <c r="C8585" t="s">
        <v>8918</v>
      </c>
    </row>
    <row r="8586" spans="1:3" x14ac:dyDescent="0.25">
      <c r="A8586" s="2">
        <v>44320.777083333334</v>
      </c>
      <c r="B8586" t="s">
        <v>163</v>
      </c>
      <c r="C8586" t="s">
        <v>6386</v>
      </c>
    </row>
    <row r="8587" spans="1:3" x14ac:dyDescent="0.25">
      <c r="A8587" s="2">
        <v>44320.777083333334</v>
      </c>
      <c r="B8587" t="s">
        <v>176</v>
      </c>
      <c r="C8587" t="s">
        <v>8995</v>
      </c>
    </row>
    <row r="8588" spans="1:3" x14ac:dyDescent="0.25">
      <c r="A8588" s="2">
        <v>44320.777083333334</v>
      </c>
      <c r="B8588" t="s">
        <v>163</v>
      </c>
      <c r="C8588" t="s">
        <v>9086</v>
      </c>
    </row>
    <row r="8589" spans="1:3" x14ac:dyDescent="0.25">
      <c r="A8589" s="2">
        <v>44320.777083333334</v>
      </c>
      <c r="B8589" t="s">
        <v>163</v>
      </c>
      <c r="C8589" t="s">
        <v>6386</v>
      </c>
    </row>
    <row r="8590" spans="1:3" x14ac:dyDescent="0.25">
      <c r="A8590" s="2">
        <v>44320.777083333334</v>
      </c>
      <c r="B8590" t="s">
        <v>163</v>
      </c>
      <c r="C8590" t="s">
        <v>9111</v>
      </c>
    </row>
    <row r="8591" spans="1:3" x14ac:dyDescent="0.25">
      <c r="A8591" s="2">
        <v>44320.777083333334</v>
      </c>
      <c r="B8591" t="s">
        <v>183</v>
      </c>
      <c r="C8591" t="s">
        <v>9120</v>
      </c>
    </row>
    <row r="8592" spans="1:3" x14ac:dyDescent="0.25">
      <c r="A8592" s="2">
        <v>44320.777083333334</v>
      </c>
      <c r="B8592" t="s">
        <v>162</v>
      </c>
      <c r="C8592" t="s">
        <v>9473</v>
      </c>
    </row>
    <row r="8593" spans="1:4" x14ac:dyDescent="0.25">
      <c r="A8593" s="2">
        <v>44320.777083333334</v>
      </c>
      <c r="B8593" t="s">
        <v>162</v>
      </c>
      <c r="C8593" t="s">
        <v>9474</v>
      </c>
    </row>
    <row r="8594" spans="1:4" x14ac:dyDescent="0.25">
      <c r="A8594" s="2">
        <v>44320.777083333334</v>
      </c>
      <c r="B8594" t="s">
        <v>165</v>
      </c>
      <c r="C8594" t="s">
        <v>9601</v>
      </c>
    </row>
    <row r="8595" spans="1:4" x14ac:dyDescent="0.25">
      <c r="A8595" s="2">
        <v>44320.777083333334</v>
      </c>
      <c r="B8595" t="s">
        <v>165</v>
      </c>
      <c r="C8595" t="s">
        <v>9834</v>
      </c>
    </row>
    <row r="8596" spans="1:4" x14ac:dyDescent="0.25">
      <c r="A8596" s="2">
        <v>44320.777083333334</v>
      </c>
      <c r="B8596" t="s">
        <v>164</v>
      </c>
      <c r="C8596" t="s">
        <v>6386</v>
      </c>
    </row>
    <row r="8597" spans="1:4" x14ac:dyDescent="0.25">
      <c r="A8597" s="2">
        <v>44320.777083333334</v>
      </c>
      <c r="B8597" t="s">
        <v>1457</v>
      </c>
      <c r="C8597" t="s">
        <v>25</v>
      </c>
    </row>
    <row r="8598" spans="1:4" x14ac:dyDescent="0.25">
      <c r="A8598" s="2">
        <v>44320.777083333334</v>
      </c>
      <c r="B8598" t="s">
        <v>162</v>
      </c>
      <c r="C8598" t="s">
        <v>10212</v>
      </c>
    </row>
    <row r="8599" spans="1:4" x14ac:dyDescent="0.25">
      <c r="A8599" s="2">
        <v>44320.777083333334</v>
      </c>
      <c r="B8599" t="s">
        <v>162</v>
      </c>
      <c r="C8599" t="s">
        <v>6429</v>
      </c>
    </row>
    <row r="8600" spans="1:4" x14ac:dyDescent="0.25">
      <c r="A8600" s="2">
        <v>44320.777083333334</v>
      </c>
      <c r="B8600" t="s">
        <v>162</v>
      </c>
      <c r="C8600" t="s">
        <v>10213</v>
      </c>
    </row>
    <row r="8601" spans="1:4" x14ac:dyDescent="0.25">
      <c r="A8601" s="2">
        <v>44320.777083333334</v>
      </c>
      <c r="B8601" t="s">
        <v>162</v>
      </c>
      <c r="C8601" t="s">
        <v>6429</v>
      </c>
    </row>
    <row r="8602" spans="1:4" x14ac:dyDescent="0.25">
      <c r="A8602" s="2">
        <v>44320.777083333334</v>
      </c>
      <c r="B8602" t="s">
        <v>184</v>
      </c>
      <c r="C8602" t="s">
        <v>6386</v>
      </c>
    </row>
    <row r="8603" spans="1:4" x14ac:dyDescent="0.25">
      <c r="A8603" s="2">
        <v>44320.777083333334</v>
      </c>
      <c r="B8603" t="s">
        <v>163</v>
      </c>
      <c r="D8603" t="s">
        <v>1849</v>
      </c>
    </row>
    <row r="8604" spans="1:4" x14ac:dyDescent="0.25">
      <c r="A8604" s="2">
        <v>44320.777083333334</v>
      </c>
      <c r="B8604" t="s">
        <v>176</v>
      </c>
      <c r="D8604" t="s">
        <v>1877</v>
      </c>
    </row>
    <row r="8605" spans="1:4" x14ac:dyDescent="0.25">
      <c r="A8605" s="2">
        <v>44320.777083333334</v>
      </c>
      <c r="B8605" t="s">
        <v>176</v>
      </c>
      <c r="D8605" t="s">
        <v>1852</v>
      </c>
    </row>
    <row r="8606" spans="1:4" x14ac:dyDescent="0.25">
      <c r="A8606" s="2">
        <v>44320.777083333334</v>
      </c>
      <c r="B8606" t="s">
        <v>176</v>
      </c>
      <c r="D8606" t="s">
        <v>846</v>
      </c>
    </row>
    <row r="8607" spans="1:4" x14ac:dyDescent="0.25">
      <c r="A8607" s="2">
        <v>44320.777083333334</v>
      </c>
      <c r="B8607" t="s">
        <v>176</v>
      </c>
      <c r="D8607" t="s">
        <v>891</v>
      </c>
    </row>
    <row r="8608" spans="1:4" x14ac:dyDescent="0.25">
      <c r="A8608" s="2">
        <v>44320.777083333334</v>
      </c>
      <c r="B8608" t="s">
        <v>165</v>
      </c>
      <c r="D8608" t="s">
        <v>1850</v>
      </c>
    </row>
    <row r="8609" spans="1:4" x14ac:dyDescent="0.25">
      <c r="A8609" s="2">
        <v>44320.777083333334</v>
      </c>
      <c r="B8609" t="s">
        <v>175</v>
      </c>
      <c r="D8609" t="s">
        <v>1865</v>
      </c>
    </row>
    <row r="8610" spans="1:4" x14ac:dyDescent="0.25">
      <c r="A8610" s="2">
        <v>44320.777083333334</v>
      </c>
      <c r="B8610" t="s">
        <v>162</v>
      </c>
      <c r="D8610" t="s">
        <v>1851</v>
      </c>
    </row>
    <row r="8611" spans="1:4" x14ac:dyDescent="0.25">
      <c r="A8611" s="2">
        <v>44320.777083333334</v>
      </c>
      <c r="B8611" t="s">
        <v>162</v>
      </c>
      <c r="D8611" t="s">
        <v>1852</v>
      </c>
    </row>
    <row r="8612" spans="1:4" x14ac:dyDescent="0.25">
      <c r="A8612" s="2">
        <v>44320.777083333334</v>
      </c>
      <c r="B8612" t="s">
        <v>162</v>
      </c>
      <c r="D8612" t="s">
        <v>1850</v>
      </c>
    </row>
    <row r="8613" spans="1:4" x14ac:dyDescent="0.25">
      <c r="A8613" s="2">
        <v>44320.777083333334</v>
      </c>
      <c r="B8613" t="s">
        <v>162</v>
      </c>
      <c r="D8613" t="s">
        <v>1849</v>
      </c>
    </row>
    <row r="8614" spans="1:4" x14ac:dyDescent="0.25">
      <c r="A8614" s="2">
        <v>44320.777083333334</v>
      </c>
      <c r="B8614" t="s">
        <v>162</v>
      </c>
      <c r="D8614" t="s">
        <v>1042</v>
      </c>
    </row>
    <row r="8615" spans="1:4" x14ac:dyDescent="0.25">
      <c r="A8615" s="2">
        <v>44320.777083333334</v>
      </c>
      <c r="B8615" t="s">
        <v>165</v>
      </c>
      <c r="D8615" t="s">
        <v>1866</v>
      </c>
    </row>
    <row r="8616" spans="1:4" x14ac:dyDescent="0.25">
      <c r="A8616" s="2">
        <v>44320.777083333334</v>
      </c>
      <c r="B8616" t="s">
        <v>168</v>
      </c>
      <c r="D8616" t="s">
        <v>1021</v>
      </c>
    </row>
    <row r="8617" spans="1:4" x14ac:dyDescent="0.25">
      <c r="A8617" s="2">
        <v>44320.777083333334</v>
      </c>
      <c r="B8617" t="s">
        <v>168</v>
      </c>
      <c r="D8617" t="s">
        <v>849</v>
      </c>
    </row>
    <row r="8618" spans="1:4" x14ac:dyDescent="0.25">
      <c r="A8618" s="2">
        <v>44320.777083333334</v>
      </c>
      <c r="B8618" t="s">
        <v>168</v>
      </c>
      <c r="D8618" t="s">
        <v>899</v>
      </c>
    </row>
    <row r="8619" spans="1:4" x14ac:dyDescent="0.25">
      <c r="A8619" s="2">
        <v>44320.777083333334</v>
      </c>
      <c r="B8619" t="s">
        <v>168</v>
      </c>
      <c r="D8619" t="s">
        <v>953</v>
      </c>
    </row>
    <row r="8620" spans="1:4" x14ac:dyDescent="0.25">
      <c r="A8620" s="2">
        <v>44320.777083333334</v>
      </c>
      <c r="B8620" t="s">
        <v>168</v>
      </c>
      <c r="D8620" t="s">
        <v>995</v>
      </c>
    </row>
    <row r="8621" spans="1:4" x14ac:dyDescent="0.25">
      <c r="A8621" s="2">
        <v>44320.777083333334</v>
      </c>
      <c r="B8621" t="s">
        <v>168</v>
      </c>
      <c r="D8621" t="s">
        <v>971</v>
      </c>
    </row>
    <row r="8622" spans="1:4" x14ac:dyDescent="0.25">
      <c r="A8622" s="2">
        <v>44320.777083333334</v>
      </c>
      <c r="B8622" t="s">
        <v>168</v>
      </c>
      <c r="D8622" t="s">
        <v>1853</v>
      </c>
    </row>
    <row r="8623" spans="1:4" x14ac:dyDescent="0.25">
      <c r="A8623" s="2">
        <v>44320.777083333334</v>
      </c>
      <c r="B8623" t="s">
        <v>168</v>
      </c>
      <c r="D8623" t="s">
        <v>842</v>
      </c>
    </row>
    <row r="8624" spans="1:4" x14ac:dyDescent="0.25">
      <c r="A8624" s="2">
        <v>44320.777083333334</v>
      </c>
      <c r="B8624" t="s">
        <v>188</v>
      </c>
      <c r="D8624" t="s">
        <v>1854</v>
      </c>
    </row>
    <row r="8625" spans="1:4" x14ac:dyDescent="0.25">
      <c r="A8625" s="2">
        <v>44320.777083333334</v>
      </c>
      <c r="B8625" t="s">
        <v>188</v>
      </c>
      <c r="D8625" t="s">
        <v>842</v>
      </c>
    </row>
    <row r="8626" spans="1:4" x14ac:dyDescent="0.25">
      <c r="A8626" s="2">
        <v>44320.777083333334</v>
      </c>
      <c r="B8626" t="s">
        <v>189</v>
      </c>
      <c r="D8626" t="s">
        <v>846</v>
      </c>
    </row>
    <row r="8627" spans="1:4" x14ac:dyDescent="0.25">
      <c r="A8627" s="2">
        <v>44320.777083333334</v>
      </c>
      <c r="B8627" t="s">
        <v>189</v>
      </c>
      <c r="D8627" t="s">
        <v>891</v>
      </c>
    </row>
    <row r="8628" spans="1:4" x14ac:dyDescent="0.25">
      <c r="A8628" s="2">
        <v>44320.777083333334</v>
      </c>
      <c r="B8628" t="s">
        <v>163</v>
      </c>
      <c r="D8628" t="s">
        <v>1849</v>
      </c>
    </row>
    <row r="8629" spans="1:4" x14ac:dyDescent="0.25">
      <c r="A8629" s="2">
        <v>44320.777083333334</v>
      </c>
      <c r="B8629" t="s">
        <v>163</v>
      </c>
      <c r="D8629" t="s">
        <v>1850</v>
      </c>
    </row>
    <row r="8630" spans="1:4" x14ac:dyDescent="0.25">
      <c r="A8630" s="2">
        <v>44320.777083333334</v>
      </c>
      <c r="B8630" t="s">
        <v>176</v>
      </c>
      <c r="D8630" t="s">
        <v>1876</v>
      </c>
    </row>
    <row r="8631" spans="1:4" x14ac:dyDescent="0.25">
      <c r="A8631" s="2">
        <v>44320.777083333334</v>
      </c>
      <c r="B8631" t="s">
        <v>163</v>
      </c>
      <c r="D8631" t="s">
        <v>1849</v>
      </c>
    </row>
    <row r="8632" spans="1:4" x14ac:dyDescent="0.25">
      <c r="A8632" s="2">
        <v>44320.777083333334</v>
      </c>
      <c r="B8632" t="s">
        <v>163</v>
      </c>
      <c r="D8632" t="s">
        <v>1861</v>
      </c>
    </row>
    <row r="8633" spans="1:4" x14ac:dyDescent="0.25">
      <c r="A8633" s="2">
        <v>44320.777083333334</v>
      </c>
      <c r="B8633" t="s">
        <v>163</v>
      </c>
      <c r="D8633" t="s">
        <v>1868</v>
      </c>
    </row>
    <row r="8634" spans="1:4" x14ac:dyDescent="0.25">
      <c r="A8634" s="2">
        <v>44320.777083333334</v>
      </c>
      <c r="B8634" t="s">
        <v>183</v>
      </c>
      <c r="D8634" t="s">
        <v>1896</v>
      </c>
    </row>
    <row r="8635" spans="1:4" x14ac:dyDescent="0.25">
      <c r="A8635" s="2">
        <v>44320.777083333334</v>
      </c>
      <c r="B8635" t="s">
        <v>162</v>
      </c>
      <c r="D8635" t="s">
        <v>1008</v>
      </c>
    </row>
    <row r="8636" spans="1:4" x14ac:dyDescent="0.25">
      <c r="A8636" s="2">
        <v>44320.777083333334</v>
      </c>
      <c r="B8636" t="s">
        <v>162</v>
      </c>
      <c r="D8636" t="s">
        <v>1855</v>
      </c>
    </row>
    <row r="8637" spans="1:4" x14ac:dyDescent="0.25">
      <c r="A8637" s="2">
        <v>44320.777083333334</v>
      </c>
      <c r="B8637" t="s">
        <v>165</v>
      </c>
      <c r="D8637" t="s">
        <v>1849</v>
      </c>
    </row>
    <row r="8638" spans="1:4" x14ac:dyDescent="0.25">
      <c r="A8638" s="2">
        <v>44320.777083333334</v>
      </c>
      <c r="B8638" t="s">
        <v>165</v>
      </c>
      <c r="D8638" t="s">
        <v>1849</v>
      </c>
    </row>
    <row r="8639" spans="1:4" x14ac:dyDescent="0.25">
      <c r="A8639" s="2">
        <v>44320.777083333334</v>
      </c>
      <c r="B8639" t="s">
        <v>164</v>
      </c>
      <c r="D8639" t="s">
        <v>1848</v>
      </c>
    </row>
    <row r="8640" spans="1:4" x14ac:dyDescent="0.25">
      <c r="A8640" s="2">
        <v>44320.777083333334</v>
      </c>
      <c r="B8640" t="s">
        <v>1457</v>
      </c>
      <c r="D8640" t="s">
        <v>1861</v>
      </c>
    </row>
    <row r="8641" spans="1:4" x14ac:dyDescent="0.25">
      <c r="A8641" s="2">
        <v>44320.777083333334</v>
      </c>
      <c r="B8641" t="s">
        <v>162</v>
      </c>
      <c r="D8641" t="s">
        <v>1851</v>
      </c>
    </row>
    <row r="8642" spans="1:4" x14ac:dyDescent="0.25">
      <c r="A8642" s="2">
        <v>44320.777083333334</v>
      </c>
      <c r="B8642" t="s">
        <v>162</v>
      </c>
      <c r="D8642" t="s">
        <v>1852</v>
      </c>
    </row>
    <row r="8643" spans="1:4" x14ac:dyDescent="0.25">
      <c r="A8643" s="2">
        <v>44320.777083333334</v>
      </c>
      <c r="B8643" t="s">
        <v>162</v>
      </c>
      <c r="D8643" t="s">
        <v>842</v>
      </c>
    </row>
    <row r="8644" spans="1:4" x14ac:dyDescent="0.25">
      <c r="A8644" s="2">
        <v>44320.777083333334</v>
      </c>
      <c r="B8644" t="s">
        <v>162</v>
      </c>
      <c r="D8644" t="s">
        <v>1880</v>
      </c>
    </row>
    <row r="8645" spans="1:4" x14ac:dyDescent="0.25">
      <c r="A8645" s="2">
        <v>44320.777083333334</v>
      </c>
      <c r="B8645" t="s">
        <v>184</v>
      </c>
      <c r="D8645" t="s">
        <v>1848</v>
      </c>
    </row>
    <row r="8646" spans="1:4" x14ac:dyDescent="0.25">
      <c r="A8646" s="2">
        <v>44320.777777777781</v>
      </c>
      <c r="B8646" t="s">
        <v>175</v>
      </c>
      <c r="C8646" t="s">
        <v>1538</v>
      </c>
    </row>
    <row r="8647" spans="1:4" x14ac:dyDescent="0.25">
      <c r="A8647" s="2">
        <v>44320.777777777781</v>
      </c>
      <c r="B8647" t="s">
        <v>175</v>
      </c>
      <c r="C8647" t="s">
        <v>6597</v>
      </c>
    </row>
    <row r="8648" spans="1:4" x14ac:dyDescent="0.25">
      <c r="A8648" s="2">
        <v>44320.777777777781</v>
      </c>
      <c r="B8648" t="s">
        <v>175</v>
      </c>
      <c r="C8648" t="s">
        <v>6598</v>
      </c>
    </row>
    <row r="8649" spans="1:4" x14ac:dyDescent="0.25">
      <c r="A8649" s="2">
        <v>44320.777777777781</v>
      </c>
      <c r="B8649" t="s">
        <v>165</v>
      </c>
      <c r="C8649" t="s">
        <v>6788</v>
      </c>
    </row>
    <row r="8650" spans="1:4" x14ac:dyDescent="0.25">
      <c r="A8650" s="2">
        <v>44320.777777777781</v>
      </c>
      <c r="B8650" t="s">
        <v>165</v>
      </c>
      <c r="C8650" t="s">
        <v>6386</v>
      </c>
    </row>
    <row r="8651" spans="1:4" x14ac:dyDescent="0.25">
      <c r="A8651" s="2">
        <v>44320.777777777781</v>
      </c>
      <c r="B8651" t="s">
        <v>175</v>
      </c>
      <c r="C8651" t="s">
        <v>6396</v>
      </c>
    </row>
    <row r="8652" spans="1:4" x14ac:dyDescent="0.25">
      <c r="A8652" s="2">
        <v>44320.777777777781</v>
      </c>
      <c r="B8652" t="s">
        <v>162</v>
      </c>
      <c r="C8652" t="s">
        <v>6966</v>
      </c>
    </row>
    <row r="8653" spans="1:4" x14ac:dyDescent="0.25">
      <c r="A8653" s="2">
        <v>44320.777777777781</v>
      </c>
      <c r="B8653" t="s">
        <v>162</v>
      </c>
      <c r="C8653" t="s">
        <v>6396</v>
      </c>
    </row>
    <row r="8654" spans="1:4" x14ac:dyDescent="0.25">
      <c r="A8654" s="2">
        <v>44320.777777777781</v>
      </c>
      <c r="B8654" t="s">
        <v>162</v>
      </c>
      <c r="C8654" t="s">
        <v>7637</v>
      </c>
    </row>
    <row r="8655" spans="1:4" x14ac:dyDescent="0.25">
      <c r="A8655" s="2">
        <v>44320.777777777781</v>
      </c>
      <c r="B8655" t="s">
        <v>165</v>
      </c>
      <c r="C8655" t="s">
        <v>1249</v>
      </c>
    </row>
    <row r="8656" spans="1:4" x14ac:dyDescent="0.25">
      <c r="A8656" s="2">
        <v>44320.777777777781</v>
      </c>
      <c r="B8656" t="s">
        <v>163</v>
      </c>
      <c r="C8656" t="s">
        <v>8363</v>
      </c>
    </row>
    <row r="8657" spans="1:3" x14ac:dyDescent="0.25">
      <c r="A8657" s="2">
        <v>44320.777777777781</v>
      </c>
      <c r="B8657" t="s">
        <v>163</v>
      </c>
      <c r="C8657" t="s">
        <v>1538</v>
      </c>
    </row>
    <row r="8658" spans="1:3" x14ac:dyDescent="0.25">
      <c r="A8658" s="2">
        <v>44320.777777777781</v>
      </c>
      <c r="B8658" t="s">
        <v>165</v>
      </c>
      <c r="C8658" t="s">
        <v>8399</v>
      </c>
    </row>
    <row r="8659" spans="1:3" x14ac:dyDescent="0.25">
      <c r="A8659" s="2">
        <v>44320.777777777781</v>
      </c>
      <c r="B8659" t="s">
        <v>168</v>
      </c>
      <c r="C8659" t="s">
        <v>1249</v>
      </c>
    </row>
    <row r="8660" spans="1:3" x14ac:dyDescent="0.25">
      <c r="A8660" s="2">
        <v>44320.777777777781</v>
      </c>
      <c r="B8660" t="s">
        <v>188</v>
      </c>
      <c r="C8660" t="s">
        <v>1249</v>
      </c>
    </row>
    <row r="8661" spans="1:3" x14ac:dyDescent="0.25">
      <c r="A8661" s="2">
        <v>44320.777777777781</v>
      </c>
      <c r="B8661" t="s">
        <v>163</v>
      </c>
      <c r="C8661" t="s">
        <v>9087</v>
      </c>
    </row>
    <row r="8662" spans="1:3" x14ac:dyDescent="0.25">
      <c r="A8662" s="2">
        <v>44320.777777777781</v>
      </c>
      <c r="B8662" t="s">
        <v>163</v>
      </c>
      <c r="C8662" t="s">
        <v>6386</v>
      </c>
    </row>
    <row r="8663" spans="1:3" x14ac:dyDescent="0.25">
      <c r="A8663" s="2">
        <v>44320.777777777781</v>
      </c>
      <c r="B8663" t="s">
        <v>163</v>
      </c>
      <c r="C8663" t="s">
        <v>9112</v>
      </c>
    </row>
    <row r="8664" spans="1:3" x14ac:dyDescent="0.25">
      <c r="A8664" s="2">
        <v>44320.777777777781</v>
      </c>
      <c r="B8664" t="s">
        <v>183</v>
      </c>
      <c r="C8664" t="s">
        <v>9121</v>
      </c>
    </row>
    <row r="8665" spans="1:3" x14ac:dyDescent="0.25">
      <c r="A8665" s="2">
        <v>44320.777777777781</v>
      </c>
      <c r="B8665" t="s">
        <v>162</v>
      </c>
      <c r="C8665" t="s">
        <v>9475</v>
      </c>
    </row>
    <row r="8666" spans="1:3" x14ac:dyDescent="0.25">
      <c r="A8666" s="2">
        <v>44320.777777777781</v>
      </c>
      <c r="B8666" t="s">
        <v>162</v>
      </c>
      <c r="C8666" t="s">
        <v>9476</v>
      </c>
    </row>
    <row r="8667" spans="1:3" x14ac:dyDescent="0.25">
      <c r="A8667" s="2">
        <v>44320.777777777781</v>
      </c>
      <c r="B8667" t="s">
        <v>165</v>
      </c>
      <c r="C8667" t="s">
        <v>9602</v>
      </c>
    </row>
    <row r="8668" spans="1:3" x14ac:dyDescent="0.25">
      <c r="A8668" s="2">
        <v>44320.777777777781</v>
      </c>
      <c r="B8668" t="s">
        <v>165</v>
      </c>
      <c r="C8668" t="s">
        <v>9960</v>
      </c>
    </row>
    <row r="8669" spans="1:3" x14ac:dyDescent="0.25">
      <c r="A8669" s="2">
        <v>44320.777777777781</v>
      </c>
      <c r="B8669" t="s">
        <v>1457</v>
      </c>
      <c r="C8669" t="s">
        <v>6386</v>
      </c>
    </row>
    <row r="8670" spans="1:3" x14ac:dyDescent="0.25">
      <c r="A8670" s="2">
        <v>44320.777777777781</v>
      </c>
      <c r="B8670" t="s">
        <v>162</v>
      </c>
      <c r="C8670" t="s">
        <v>10214</v>
      </c>
    </row>
    <row r="8671" spans="1:3" x14ac:dyDescent="0.25">
      <c r="A8671" s="2">
        <v>44320.777777777781</v>
      </c>
      <c r="B8671" t="s">
        <v>162</v>
      </c>
      <c r="C8671" t="s">
        <v>6429</v>
      </c>
    </row>
    <row r="8672" spans="1:3" x14ac:dyDescent="0.25">
      <c r="A8672" s="2">
        <v>44320.777777777781</v>
      </c>
      <c r="B8672" t="s">
        <v>162</v>
      </c>
      <c r="C8672" t="s">
        <v>10215</v>
      </c>
    </row>
    <row r="8673" spans="1:4" x14ac:dyDescent="0.25">
      <c r="A8673" s="2">
        <v>44320.777777777781</v>
      </c>
      <c r="B8673" t="s">
        <v>3</v>
      </c>
      <c r="C8673" t="s">
        <v>6386</v>
      </c>
    </row>
    <row r="8674" spans="1:4" x14ac:dyDescent="0.25">
      <c r="A8674" s="2">
        <v>44320.777777777781</v>
      </c>
      <c r="B8674" t="s">
        <v>3</v>
      </c>
      <c r="C8674" t="s">
        <v>6386</v>
      </c>
    </row>
    <row r="8675" spans="1:4" x14ac:dyDescent="0.25">
      <c r="A8675" s="2">
        <v>44320.777777777781</v>
      </c>
      <c r="B8675" t="s">
        <v>184</v>
      </c>
      <c r="C8675" t="s">
        <v>10290</v>
      </c>
    </row>
    <row r="8676" spans="1:4" x14ac:dyDescent="0.25">
      <c r="A8676" s="2">
        <v>44320.777777777781</v>
      </c>
      <c r="B8676" t="s">
        <v>184</v>
      </c>
      <c r="C8676" t="s">
        <v>6386</v>
      </c>
    </row>
    <row r="8677" spans="1:4" x14ac:dyDescent="0.25">
      <c r="A8677" s="2">
        <v>44320.777777777781</v>
      </c>
      <c r="B8677" t="s">
        <v>175</v>
      </c>
      <c r="D8677" t="s">
        <v>827</v>
      </c>
    </row>
    <row r="8678" spans="1:4" x14ac:dyDescent="0.25">
      <c r="A8678" s="2">
        <v>44320.777777777781</v>
      </c>
      <c r="B8678" t="s">
        <v>175</v>
      </c>
      <c r="D8678" t="s">
        <v>910</v>
      </c>
    </row>
    <row r="8679" spans="1:4" x14ac:dyDescent="0.25">
      <c r="A8679" s="2">
        <v>44320.777777777781</v>
      </c>
      <c r="B8679" t="s">
        <v>175</v>
      </c>
      <c r="D8679" t="s">
        <v>853</v>
      </c>
    </row>
    <row r="8680" spans="1:4" x14ac:dyDescent="0.25">
      <c r="A8680" s="2">
        <v>44320.777777777781</v>
      </c>
      <c r="B8680" t="s">
        <v>165</v>
      </c>
      <c r="D8680" t="s">
        <v>1874</v>
      </c>
    </row>
    <row r="8681" spans="1:4" x14ac:dyDescent="0.25">
      <c r="A8681" s="2">
        <v>44320.777777777781</v>
      </c>
      <c r="B8681" t="s">
        <v>165</v>
      </c>
      <c r="D8681" t="s">
        <v>1852</v>
      </c>
    </row>
    <row r="8682" spans="1:4" x14ac:dyDescent="0.25">
      <c r="A8682" s="2">
        <v>44320.777777777781</v>
      </c>
      <c r="B8682" t="s">
        <v>175</v>
      </c>
      <c r="D8682" t="s">
        <v>1848</v>
      </c>
    </row>
    <row r="8683" spans="1:4" x14ac:dyDescent="0.25">
      <c r="A8683" s="2">
        <v>44320.777777777781</v>
      </c>
      <c r="B8683" t="s">
        <v>162</v>
      </c>
      <c r="D8683" t="s">
        <v>852</v>
      </c>
    </row>
    <row r="8684" spans="1:4" x14ac:dyDescent="0.25">
      <c r="A8684" s="2">
        <v>44320.777777777781</v>
      </c>
      <c r="B8684" t="s">
        <v>162</v>
      </c>
      <c r="D8684" t="s">
        <v>933</v>
      </c>
    </row>
    <row r="8685" spans="1:4" x14ac:dyDescent="0.25">
      <c r="A8685" s="2">
        <v>44320.777777777781</v>
      </c>
      <c r="B8685" t="s">
        <v>162</v>
      </c>
      <c r="D8685" t="s">
        <v>1851</v>
      </c>
    </row>
    <row r="8686" spans="1:4" x14ac:dyDescent="0.25">
      <c r="A8686" s="2">
        <v>44320.777777777781</v>
      </c>
      <c r="B8686" t="s">
        <v>165</v>
      </c>
      <c r="D8686" t="s">
        <v>1848</v>
      </c>
    </row>
    <row r="8687" spans="1:4" x14ac:dyDescent="0.25">
      <c r="A8687" s="2">
        <v>44320.777777777781</v>
      </c>
      <c r="B8687" t="s">
        <v>163</v>
      </c>
      <c r="D8687" t="s">
        <v>972</v>
      </c>
    </row>
    <row r="8688" spans="1:4" x14ac:dyDescent="0.25">
      <c r="A8688" s="2">
        <v>44320.777777777781</v>
      </c>
      <c r="B8688" t="s">
        <v>163</v>
      </c>
      <c r="D8688" t="s">
        <v>973</v>
      </c>
    </row>
    <row r="8689" spans="1:4" x14ac:dyDescent="0.25">
      <c r="A8689" s="2">
        <v>44320.777777777781</v>
      </c>
      <c r="B8689" t="s">
        <v>165</v>
      </c>
      <c r="D8689" t="s">
        <v>1849</v>
      </c>
    </row>
    <row r="8690" spans="1:4" x14ac:dyDescent="0.25">
      <c r="A8690" s="2">
        <v>44320.777777777781</v>
      </c>
      <c r="B8690" t="s">
        <v>168</v>
      </c>
      <c r="D8690" t="s">
        <v>1880</v>
      </c>
    </row>
    <row r="8691" spans="1:4" x14ac:dyDescent="0.25">
      <c r="A8691" s="2">
        <v>44320.777777777781</v>
      </c>
      <c r="B8691" t="s">
        <v>188</v>
      </c>
      <c r="D8691" t="s">
        <v>1880</v>
      </c>
    </row>
    <row r="8692" spans="1:4" x14ac:dyDescent="0.25">
      <c r="A8692" s="2">
        <v>44320.777777777781</v>
      </c>
      <c r="B8692" t="s">
        <v>163</v>
      </c>
      <c r="D8692" t="s">
        <v>1850</v>
      </c>
    </row>
    <row r="8693" spans="1:4" x14ac:dyDescent="0.25">
      <c r="A8693" s="2">
        <v>44320.777777777781</v>
      </c>
      <c r="B8693" t="s">
        <v>163</v>
      </c>
      <c r="D8693" t="s">
        <v>1852</v>
      </c>
    </row>
    <row r="8694" spans="1:4" x14ac:dyDescent="0.25">
      <c r="A8694" s="2">
        <v>44320.777777777781</v>
      </c>
      <c r="B8694" t="s">
        <v>163</v>
      </c>
      <c r="D8694" t="s">
        <v>850</v>
      </c>
    </row>
    <row r="8695" spans="1:4" x14ac:dyDescent="0.25">
      <c r="A8695" s="2">
        <v>44320.777777777781</v>
      </c>
      <c r="B8695" t="s">
        <v>183</v>
      </c>
      <c r="D8695" t="s">
        <v>1849</v>
      </c>
    </row>
    <row r="8696" spans="1:4" x14ac:dyDescent="0.25">
      <c r="A8696" s="2">
        <v>44320.777777777781</v>
      </c>
      <c r="B8696" t="s">
        <v>162</v>
      </c>
      <c r="D8696" t="s">
        <v>850</v>
      </c>
    </row>
    <row r="8697" spans="1:4" x14ac:dyDescent="0.25">
      <c r="A8697" s="2">
        <v>44320.777777777781</v>
      </c>
      <c r="B8697" t="s">
        <v>162</v>
      </c>
      <c r="D8697" t="s">
        <v>893</v>
      </c>
    </row>
    <row r="8698" spans="1:4" x14ac:dyDescent="0.25">
      <c r="A8698" s="2">
        <v>44320.777777777781</v>
      </c>
      <c r="B8698" t="s">
        <v>165</v>
      </c>
      <c r="D8698" t="s">
        <v>1861</v>
      </c>
    </row>
    <row r="8699" spans="1:4" x14ac:dyDescent="0.25">
      <c r="A8699" s="2">
        <v>44320.777777777781</v>
      </c>
      <c r="B8699" t="s">
        <v>165</v>
      </c>
      <c r="D8699" t="s">
        <v>834</v>
      </c>
    </row>
    <row r="8700" spans="1:4" x14ac:dyDescent="0.25">
      <c r="A8700" s="2">
        <v>44320.777777777781</v>
      </c>
      <c r="B8700" t="s">
        <v>1457</v>
      </c>
      <c r="D8700" t="s">
        <v>1942</v>
      </c>
    </row>
    <row r="8701" spans="1:4" x14ac:dyDescent="0.25">
      <c r="A8701" s="2">
        <v>44320.777777777781</v>
      </c>
      <c r="B8701" t="s">
        <v>162</v>
      </c>
      <c r="D8701" t="s">
        <v>846</v>
      </c>
    </row>
    <row r="8702" spans="1:4" x14ac:dyDescent="0.25">
      <c r="A8702" s="2">
        <v>44320.777777777781</v>
      </c>
      <c r="B8702" t="s">
        <v>162</v>
      </c>
      <c r="D8702" t="s">
        <v>908</v>
      </c>
    </row>
    <row r="8703" spans="1:4" x14ac:dyDescent="0.25">
      <c r="A8703" s="2">
        <v>44320.777777777781</v>
      </c>
      <c r="B8703" t="s">
        <v>162</v>
      </c>
      <c r="D8703" t="s">
        <v>849</v>
      </c>
    </row>
    <row r="8704" spans="1:4" x14ac:dyDescent="0.25">
      <c r="A8704" s="2">
        <v>44320.777777777781</v>
      </c>
      <c r="B8704" t="s">
        <v>3</v>
      </c>
      <c r="D8704" t="s">
        <v>1922</v>
      </c>
    </row>
    <row r="8705" spans="1:4" x14ac:dyDescent="0.25">
      <c r="A8705" s="2">
        <v>44320.777777777781</v>
      </c>
      <c r="B8705" t="s">
        <v>3</v>
      </c>
      <c r="D8705" t="s">
        <v>1848</v>
      </c>
    </row>
    <row r="8706" spans="1:4" x14ac:dyDescent="0.25">
      <c r="A8706" s="2">
        <v>44320.777777777781</v>
      </c>
      <c r="B8706" t="s">
        <v>184</v>
      </c>
      <c r="D8706" t="s">
        <v>1849</v>
      </c>
    </row>
    <row r="8707" spans="1:4" x14ac:dyDescent="0.25">
      <c r="A8707" s="2">
        <v>44320.777777777781</v>
      </c>
      <c r="B8707" t="s">
        <v>184</v>
      </c>
      <c r="D8707" t="s">
        <v>1850</v>
      </c>
    </row>
    <row r="8708" spans="1:4" x14ac:dyDescent="0.25">
      <c r="A8708" s="2">
        <v>44320.77847222222</v>
      </c>
      <c r="B8708" t="s">
        <v>175</v>
      </c>
      <c r="C8708" t="s">
        <v>6599</v>
      </c>
    </row>
    <row r="8709" spans="1:4" x14ac:dyDescent="0.25">
      <c r="A8709" s="2">
        <v>44320.77847222222</v>
      </c>
      <c r="B8709" t="s">
        <v>176</v>
      </c>
      <c r="C8709" t="s">
        <v>6789</v>
      </c>
    </row>
    <row r="8710" spans="1:4" x14ac:dyDescent="0.25">
      <c r="A8710" s="2">
        <v>44320.77847222222</v>
      </c>
      <c r="B8710" t="s">
        <v>176</v>
      </c>
      <c r="C8710" t="s">
        <v>6790</v>
      </c>
    </row>
    <row r="8711" spans="1:4" x14ac:dyDescent="0.25">
      <c r="A8711" s="2">
        <v>44320.77847222222</v>
      </c>
      <c r="B8711" t="s">
        <v>165</v>
      </c>
      <c r="C8711" t="s">
        <v>6910</v>
      </c>
    </row>
    <row r="8712" spans="1:4" x14ac:dyDescent="0.25">
      <c r="A8712" s="2">
        <v>44320.77847222222</v>
      </c>
      <c r="B8712" t="s">
        <v>165</v>
      </c>
      <c r="C8712" t="s">
        <v>6386</v>
      </c>
    </row>
    <row r="8713" spans="1:4" x14ac:dyDescent="0.25">
      <c r="A8713" s="2">
        <v>44320.77847222222</v>
      </c>
      <c r="B8713" t="s">
        <v>165</v>
      </c>
      <c r="C8713" t="s">
        <v>1249</v>
      </c>
    </row>
    <row r="8714" spans="1:4" x14ac:dyDescent="0.25">
      <c r="A8714" s="2">
        <v>44320.77847222222</v>
      </c>
      <c r="B8714" t="s">
        <v>165</v>
      </c>
      <c r="C8714" t="s">
        <v>6386</v>
      </c>
    </row>
    <row r="8715" spans="1:4" x14ac:dyDescent="0.25">
      <c r="A8715" s="2">
        <v>44320.77847222222</v>
      </c>
      <c r="B8715" t="s">
        <v>165</v>
      </c>
      <c r="C8715" t="s">
        <v>7087</v>
      </c>
    </row>
    <row r="8716" spans="1:4" x14ac:dyDescent="0.25">
      <c r="A8716" s="2">
        <v>44320.77847222222</v>
      </c>
      <c r="B8716" t="s">
        <v>162</v>
      </c>
      <c r="C8716" t="s">
        <v>6396</v>
      </c>
    </row>
    <row r="8717" spans="1:4" x14ac:dyDescent="0.25">
      <c r="A8717" s="2">
        <v>44320.77847222222</v>
      </c>
      <c r="B8717" t="s">
        <v>165</v>
      </c>
      <c r="C8717" t="s">
        <v>6386</v>
      </c>
    </row>
    <row r="8718" spans="1:4" x14ac:dyDescent="0.25">
      <c r="A8718" s="2">
        <v>44320.77847222222</v>
      </c>
      <c r="B8718" t="s">
        <v>188</v>
      </c>
      <c r="C8718" t="s">
        <v>8516</v>
      </c>
    </row>
    <row r="8719" spans="1:4" x14ac:dyDescent="0.25">
      <c r="A8719" s="2">
        <v>44320.77847222222</v>
      </c>
      <c r="B8719" t="s">
        <v>188</v>
      </c>
      <c r="C8719" t="s">
        <v>6386</v>
      </c>
    </row>
    <row r="8720" spans="1:4" x14ac:dyDescent="0.25">
      <c r="A8720" s="2">
        <v>44320.77847222222</v>
      </c>
      <c r="B8720" t="s">
        <v>189</v>
      </c>
      <c r="C8720" t="s">
        <v>8916</v>
      </c>
    </row>
    <row r="8721" spans="1:4" x14ac:dyDescent="0.25">
      <c r="A8721" s="2">
        <v>44320.77847222222</v>
      </c>
      <c r="B8721" t="s">
        <v>163</v>
      </c>
      <c r="C8721" t="s">
        <v>6386</v>
      </c>
    </row>
    <row r="8722" spans="1:4" x14ac:dyDescent="0.25">
      <c r="A8722" s="2">
        <v>44320.77847222222</v>
      </c>
      <c r="B8722" t="s">
        <v>163</v>
      </c>
      <c r="C8722" t="s">
        <v>9113</v>
      </c>
    </row>
    <row r="8723" spans="1:4" x14ac:dyDescent="0.25">
      <c r="A8723" s="2">
        <v>44320.77847222222</v>
      </c>
      <c r="B8723" t="s">
        <v>163</v>
      </c>
      <c r="C8723" t="s">
        <v>9002</v>
      </c>
    </row>
    <row r="8724" spans="1:4" x14ac:dyDescent="0.25">
      <c r="A8724" s="2">
        <v>44320.77847222222</v>
      </c>
      <c r="B8724" t="s">
        <v>183</v>
      </c>
      <c r="C8724" t="s">
        <v>9122</v>
      </c>
    </row>
    <row r="8725" spans="1:4" x14ac:dyDescent="0.25">
      <c r="A8725" s="2">
        <v>44320.77847222222</v>
      </c>
      <c r="B8725" t="s">
        <v>165</v>
      </c>
      <c r="C8725" t="s">
        <v>6396</v>
      </c>
    </row>
    <row r="8726" spans="1:4" x14ac:dyDescent="0.25">
      <c r="A8726" s="2">
        <v>44320.77847222222</v>
      </c>
      <c r="B8726" t="s">
        <v>165</v>
      </c>
      <c r="C8726" t="s">
        <v>9961</v>
      </c>
    </row>
    <row r="8727" spans="1:4" x14ac:dyDescent="0.25">
      <c r="A8727" s="2">
        <v>44320.77847222222</v>
      </c>
      <c r="B8727" t="s">
        <v>165</v>
      </c>
      <c r="C8727" t="s">
        <v>9962</v>
      </c>
    </row>
    <row r="8728" spans="1:4" x14ac:dyDescent="0.25">
      <c r="A8728" s="2">
        <v>44320.77847222222</v>
      </c>
      <c r="B8728" t="s">
        <v>877</v>
      </c>
      <c r="C8728" t="s">
        <v>6386</v>
      </c>
    </row>
    <row r="8729" spans="1:4" x14ac:dyDescent="0.25">
      <c r="A8729" s="2">
        <v>44320.77847222222</v>
      </c>
      <c r="B8729" t="s">
        <v>877</v>
      </c>
      <c r="C8729" t="s">
        <v>1538</v>
      </c>
    </row>
    <row r="8730" spans="1:4" x14ac:dyDescent="0.25">
      <c r="A8730" s="2">
        <v>44320.77847222222</v>
      </c>
      <c r="B8730" t="s">
        <v>162</v>
      </c>
      <c r="C8730" t="s">
        <v>10216</v>
      </c>
    </row>
    <row r="8731" spans="1:4" x14ac:dyDescent="0.25">
      <c r="A8731" s="2">
        <v>44320.77847222222</v>
      </c>
      <c r="B8731" t="s">
        <v>175</v>
      </c>
      <c r="D8731" t="s">
        <v>844</v>
      </c>
    </row>
    <row r="8732" spans="1:4" x14ac:dyDescent="0.25">
      <c r="A8732" s="2">
        <v>44320.77847222222</v>
      </c>
      <c r="B8732" t="s">
        <v>176</v>
      </c>
      <c r="D8732" t="s">
        <v>849</v>
      </c>
    </row>
    <row r="8733" spans="1:4" x14ac:dyDescent="0.25">
      <c r="A8733" s="2">
        <v>44320.77847222222</v>
      </c>
      <c r="B8733" t="s">
        <v>176</v>
      </c>
      <c r="D8733" t="s">
        <v>848</v>
      </c>
    </row>
    <row r="8734" spans="1:4" x14ac:dyDescent="0.25">
      <c r="A8734" s="2">
        <v>44320.77847222222</v>
      </c>
      <c r="B8734" t="s">
        <v>165</v>
      </c>
      <c r="D8734" t="s">
        <v>842</v>
      </c>
    </row>
    <row r="8735" spans="1:4" x14ac:dyDescent="0.25">
      <c r="A8735" s="2">
        <v>44320.77847222222</v>
      </c>
      <c r="B8735" t="s">
        <v>165</v>
      </c>
      <c r="D8735" t="s">
        <v>1880</v>
      </c>
    </row>
    <row r="8736" spans="1:4" x14ac:dyDescent="0.25">
      <c r="A8736" s="2">
        <v>44320.77847222222</v>
      </c>
      <c r="B8736" t="s">
        <v>165</v>
      </c>
      <c r="D8736" t="s">
        <v>850</v>
      </c>
    </row>
    <row r="8737" spans="1:4" x14ac:dyDescent="0.25">
      <c r="A8737" s="2">
        <v>44320.77847222222</v>
      </c>
      <c r="B8737" t="s">
        <v>165</v>
      </c>
      <c r="D8737" t="s">
        <v>893</v>
      </c>
    </row>
    <row r="8738" spans="1:4" x14ac:dyDescent="0.25">
      <c r="A8738" s="2">
        <v>44320.77847222222</v>
      </c>
      <c r="B8738" t="s">
        <v>165</v>
      </c>
      <c r="D8738" t="s">
        <v>1874</v>
      </c>
    </row>
    <row r="8739" spans="1:4" x14ac:dyDescent="0.25">
      <c r="A8739" s="2">
        <v>44320.77847222222</v>
      </c>
      <c r="B8739" t="s">
        <v>162</v>
      </c>
      <c r="D8739" t="s">
        <v>1902</v>
      </c>
    </row>
    <row r="8740" spans="1:4" x14ac:dyDescent="0.25">
      <c r="A8740" s="2">
        <v>44320.77847222222</v>
      </c>
      <c r="B8740" t="s">
        <v>165</v>
      </c>
      <c r="D8740" t="s">
        <v>1850</v>
      </c>
    </row>
    <row r="8741" spans="1:4" x14ac:dyDescent="0.25">
      <c r="A8741" s="2">
        <v>44320.77847222222</v>
      </c>
      <c r="B8741" t="s">
        <v>188</v>
      </c>
      <c r="D8741" t="s">
        <v>828</v>
      </c>
    </row>
    <row r="8742" spans="1:4" x14ac:dyDescent="0.25">
      <c r="A8742" s="2">
        <v>44320.77847222222</v>
      </c>
      <c r="B8742" t="s">
        <v>188</v>
      </c>
      <c r="D8742" t="s">
        <v>971</v>
      </c>
    </row>
    <row r="8743" spans="1:4" x14ac:dyDescent="0.25">
      <c r="A8743" s="2">
        <v>44320.77847222222</v>
      </c>
      <c r="B8743" t="s">
        <v>189</v>
      </c>
      <c r="D8743" t="s">
        <v>848</v>
      </c>
    </row>
    <row r="8744" spans="1:4" x14ac:dyDescent="0.25">
      <c r="A8744" s="2">
        <v>44320.77847222222</v>
      </c>
      <c r="B8744" t="s">
        <v>163</v>
      </c>
      <c r="D8744" t="s">
        <v>893</v>
      </c>
    </row>
    <row r="8745" spans="1:4" x14ac:dyDescent="0.25">
      <c r="A8745" s="2">
        <v>44320.77847222222</v>
      </c>
      <c r="B8745" t="s">
        <v>163</v>
      </c>
      <c r="D8745" t="s">
        <v>894</v>
      </c>
    </row>
    <row r="8746" spans="1:4" x14ac:dyDescent="0.25">
      <c r="A8746" s="2">
        <v>44320.77847222222</v>
      </c>
      <c r="B8746" t="s">
        <v>163</v>
      </c>
      <c r="D8746" t="s">
        <v>845</v>
      </c>
    </row>
    <row r="8747" spans="1:4" x14ac:dyDescent="0.25">
      <c r="A8747" s="2">
        <v>44320.77847222222</v>
      </c>
      <c r="B8747" t="s">
        <v>183</v>
      </c>
      <c r="D8747" t="s">
        <v>1897</v>
      </c>
    </row>
    <row r="8748" spans="1:4" x14ac:dyDescent="0.25">
      <c r="A8748" s="2">
        <v>44320.77847222222</v>
      </c>
      <c r="B8748" t="s">
        <v>165</v>
      </c>
      <c r="D8748" t="s">
        <v>1850</v>
      </c>
    </row>
    <row r="8749" spans="1:4" x14ac:dyDescent="0.25">
      <c r="A8749" s="2">
        <v>44320.77847222222</v>
      </c>
      <c r="B8749" t="s">
        <v>165</v>
      </c>
      <c r="D8749" t="s">
        <v>850</v>
      </c>
    </row>
    <row r="8750" spans="1:4" x14ac:dyDescent="0.25">
      <c r="A8750" s="2">
        <v>44320.77847222222</v>
      </c>
      <c r="B8750" t="s">
        <v>165</v>
      </c>
      <c r="D8750" t="s">
        <v>893</v>
      </c>
    </row>
    <row r="8751" spans="1:4" x14ac:dyDescent="0.25">
      <c r="A8751" s="2">
        <v>44320.77847222222</v>
      </c>
      <c r="B8751" t="s">
        <v>877</v>
      </c>
      <c r="D8751" t="s">
        <v>1939</v>
      </c>
    </row>
    <row r="8752" spans="1:4" x14ac:dyDescent="0.25">
      <c r="A8752" s="2">
        <v>44320.77847222222</v>
      </c>
      <c r="B8752" t="s">
        <v>877</v>
      </c>
      <c r="D8752" t="s">
        <v>958</v>
      </c>
    </row>
    <row r="8753" spans="1:4" x14ac:dyDescent="0.25">
      <c r="A8753" s="2">
        <v>44320.77847222222</v>
      </c>
      <c r="B8753" t="s">
        <v>162</v>
      </c>
      <c r="D8753" t="s">
        <v>1021</v>
      </c>
    </row>
    <row r="8754" spans="1:4" x14ac:dyDescent="0.25">
      <c r="A8754" s="2">
        <v>44320.779166666667</v>
      </c>
      <c r="B8754" t="s">
        <v>175</v>
      </c>
      <c r="C8754" t="s">
        <v>6600</v>
      </c>
    </row>
    <row r="8755" spans="1:4" x14ac:dyDescent="0.25">
      <c r="A8755" s="2">
        <v>44320.779166666667</v>
      </c>
      <c r="B8755" t="s">
        <v>175</v>
      </c>
      <c r="C8755" t="s">
        <v>6601</v>
      </c>
    </row>
    <row r="8756" spans="1:4" x14ac:dyDescent="0.25">
      <c r="A8756" s="2">
        <v>44320.779166666667</v>
      </c>
      <c r="B8756" t="s">
        <v>175</v>
      </c>
      <c r="C8756" t="s">
        <v>6602</v>
      </c>
    </row>
    <row r="8757" spans="1:4" x14ac:dyDescent="0.25">
      <c r="A8757" s="2">
        <v>44320.779166666667</v>
      </c>
      <c r="B8757" t="s">
        <v>175</v>
      </c>
      <c r="C8757" t="s">
        <v>6386</v>
      </c>
    </row>
    <row r="8758" spans="1:4" x14ac:dyDescent="0.25">
      <c r="A8758" s="2">
        <v>44320.779166666667</v>
      </c>
      <c r="B8758" t="s">
        <v>175</v>
      </c>
      <c r="C8758" t="s">
        <v>6603</v>
      </c>
    </row>
    <row r="8759" spans="1:4" x14ac:dyDescent="0.25">
      <c r="A8759" s="2">
        <v>44320.779166666667</v>
      </c>
      <c r="B8759" t="s">
        <v>176</v>
      </c>
      <c r="C8759" t="s">
        <v>6791</v>
      </c>
    </row>
    <row r="8760" spans="1:4" x14ac:dyDescent="0.25">
      <c r="A8760" s="2">
        <v>44320.779166666667</v>
      </c>
      <c r="B8760" t="s">
        <v>165</v>
      </c>
      <c r="C8760" t="s">
        <v>6911</v>
      </c>
    </row>
    <row r="8761" spans="1:4" x14ac:dyDescent="0.25">
      <c r="A8761" s="2">
        <v>44320.779166666667</v>
      </c>
      <c r="B8761" t="s">
        <v>165</v>
      </c>
      <c r="C8761" t="s">
        <v>6386</v>
      </c>
    </row>
    <row r="8762" spans="1:4" x14ac:dyDescent="0.25">
      <c r="A8762" s="2">
        <v>44320.779166666667</v>
      </c>
      <c r="B8762" t="s">
        <v>165</v>
      </c>
      <c r="C8762" t="s">
        <v>6386</v>
      </c>
    </row>
    <row r="8763" spans="1:4" x14ac:dyDescent="0.25">
      <c r="A8763" s="2">
        <v>44320.779166666667</v>
      </c>
      <c r="B8763" t="s">
        <v>165</v>
      </c>
      <c r="C8763" t="s">
        <v>6912</v>
      </c>
    </row>
    <row r="8764" spans="1:4" x14ac:dyDescent="0.25">
      <c r="A8764" s="2">
        <v>44320.779166666667</v>
      </c>
      <c r="B8764" t="s">
        <v>165</v>
      </c>
      <c r="C8764" t="s">
        <v>6386</v>
      </c>
    </row>
    <row r="8765" spans="1:4" x14ac:dyDescent="0.25">
      <c r="A8765" s="2">
        <v>44320.779166666667</v>
      </c>
      <c r="B8765" t="s">
        <v>175</v>
      </c>
      <c r="C8765" t="s">
        <v>6938</v>
      </c>
    </row>
    <row r="8766" spans="1:4" x14ac:dyDescent="0.25">
      <c r="A8766" s="2">
        <v>44320.779166666667</v>
      </c>
      <c r="B8766" t="s">
        <v>172</v>
      </c>
      <c r="C8766" t="s">
        <v>7026</v>
      </c>
    </row>
    <row r="8767" spans="1:4" x14ac:dyDescent="0.25">
      <c r="A8767" s="2">
        <v>44320.779166666667</v>
      </c>
      <c r="B8767" t="s">
        <v>165</v>
      </c>
      <c r="C8767" t="s">
        <v>1538</v>
      </c>
    </row>
    <row r="8768" spans="1:4" x14ac:dyDescent="0.25">
      <c r="A8768" s="2">
        <v>44320.779166666667</v>
      </c>
      <c r="B8768" t="s">
        <v>165</v>
      </c>
      <c r="C8768" t="s">
        <v>8145</v>
      </c>
    </row>
    <row r="8769" spans="1:3" x14ac:dyDescent="0.25">
      <c r="A8769" s="2">
        <v>44320.779166666667</v>
      </c>
      <c r="B8769" t="s">
        <v>165</v>
      </c>
      <c r="C8769" t="s">
        <v>8182</v>
      </c>
    </row>
    <row r="8770" spans="1:3" x14ac:dyDescent="0.25">
      <c r="A8770" s="2">
        <v>44320.779166666667</v>
      </c>
      <c r="B8770" t="s">
        <v>165</v>
      </c>
      <c r="C8770" t="s">
        <v>1249</v>
      </c>
    </row>
    <row r="8771" spans="1:3" x14ac:dyDescent="0.25">
      <c r="A8771" s="2">
        <v>44320.779166666667</v>
      </c>
      <c r="B8771" t="s">
        <v>163</v>
      </c>
      <c r="C8771" t="s">
        <v>8364</v>
      </c>
    </row>
    <row r="8772" spans="1:3" x14ac:dyDescent="0.25">
      <c r="A8772" s="2">
        <v>44320.779166666667</v>
      </c>
      <c r="B8772" t="s">
        <v>163</v>
      </c>
      <c r="C8772" t="s">
        <v>6386</v>
      </c>
    </row>
    <row r="8773" spans="1:3" x14ac:dyDescent="0.25">
      <c r="A8773" s="2">
        <v>44320.779166666667</v>
      </c>
      <c r="B8773" t="s">
        <v>165</v>
      </c>
      <c r="C8773" t="s">
        <v>8400</v>
      </c>
    </row>
    <row r="8774" spans="1:3" x14ac:dyDescent="0.25">
      <c r="A8774" s="2">
        <v>44320.779166666667</v>
      </c>
      <c r="B8774" t="s">
        <v>165</v>
      </c>
      <c r="C8774" t="s">
        <v>6386</v>
      </c>
    </row>
    <row r="8775" spans="1:3" x14ac:dyDescent="0.25">
      <c r="A8775" s="2">
        <v>44320.779166666667</v>
      </c>
      <c r="B8775" t="s">
        <v>188</v>
      </c>
      <c r="C8775" t="s">
        <v>8517</v>
      </c>
    </row>
    <row r="8776" spans="1:3" x14ac:dyDescent="0.25">
      <c r="A8776" s="2">
        <v>44320.779166666667</v>
      </c>
      <c r="B8776" t="s">
        <v>189</v>
      </c>
      <c r="C8776" t="s">
        <v>6386</v>
      </c>
    </row>
    <row r="8777" spans="1:3" x14ac:dyDescent="0.25">
      <c r="A8777" s="2">
        <v>44320.779166666667</v>
      </c>
      <c r="B8777" t="s">
        <v>189</v>
      </c>
      <c r="C8777" t="s">
        <v>8847</v>
      </c>
    </row>
    <row r="8778" spans="1:3" x14ac:dyDescent="0.25">
      <c r="A8778" s="2">
        <v>44320.779166666667</v>
      </c>
      <c r="B8778" t="s">
        <v>163</v>
      </c>
      <c r="C8778" t="s">
        <v>9114</v>
      </c>
    </row>
    <row r="8779" spans="1:3" x14ac:dyDescent="0.25">
      <c r="A8779" s="2">
        <v>44320.779166666667</v>
      </c>
      <c r="B8779" t="s">
        <v>163</v>
      </c>
      <c r="C8779" t="s">
        <v>6386</v>
      </c>
    </row>
    <row r="8780" spans="1:3" x14ac:dyDescent="0.25">
      <c r="A8780" s="2">
        <v>44320.779166666667</v>
      </c>
      <c r="B8780" t="s">
        <v>163</v>
      </c>
      <c r="C8780" t="s">
        <v>9115</v>
      </c>
    </row>
    <row r="8781" spans="1:3" x14ac:dyDescent="0.25">
      <c r="A8781" s="2">
        <v>44320.779166666667</v>
      </c>
      <c r="B8781" t="s">
        <v>183</v>
      </c>
      <c r="C8781" t="s">
        <v>9123</v>
      </c>
    </row>
    <row r="8782" spans="1:3" x14ac:dyDescent="0.25">
      <c r="A8782" s="2">
        <v>44320.779166666667</v>
      </c>
      <c r="B8782" t="s">
        <v>162</v>
      </c>
      <c r="C8782" t="s">
        <v>9477</v>
      </c>
    </row>
    <row r="8783" spans="1:3" x14ac:dyDescent="0.25">
      <c r="A8783" s="2">
        <v>44320.779166666667</v>
      </c>
      <c r="B8783" t="s">
        <v>165</v>
      </c>
      <c r="C8783" t="s">
        <v>9786</v>
      </c>
    </row>
    <row r="8784" spans="1:3" x14ac:dyDescent="0.25">
      <c r="A8784" s="2">
        <v>44320.779166666667</v>
      </c>
      <c r="B8784" t="s">
        <v>165</v>
      </c>
      <c r="C8784" t="s">
        <v>9835</v>
      </c>
    </row>
    <row r="8785" spans="1:4" x14ac:dyDescent="0.25">
      <c r="A8785" s="2">
        <v>44320.779166666667</v>
      </c>
      <c r="B8785" t="s">
        <v>165</v>
      </c>
      <c r="C8785" t="s">
        <v>9836</v>
      </c>
    </row>
    <row r="8786" spans="1:4" x14ac:dyDescent="0.25">
      <c r="A8786" s="2">
        <v>44320.779166666667</v>
      </c>
      <c r="B8786" t="s">
        <v>165</v>
      </c>
      <c r="C8786" t="s">
        <v>9963</v>
      </c>
    </row>
    <row r="8787" spans="1:4" x14ac:dyDescent="0.25">
      <c r="A8787" s="2">
        <v>44320.779166666667</v>
      </c>
      <c r="B8787" t="s">
        <v>165</v>
      </c>
      <c r="C8787" t="s">
        <v>9964</v>
      </c>
    </row>
    <row r="8788" spans="1:4" x14ac:dyDescent="0.25">
      <c r="A8788" s="2">
        <v>44320.779166666667</v>
      </c>
      <c r="B8788" t="s">
        <v>877</v>
      </c>
      <c r="C8788" t="s">
        <v>9994</v>
      </c>
    </row>
    <row r="8789" spans="1:4" x14ac:dyDescent="0.25">
      <c r="A8789" s="2">
        <v>44320.779166666667</v>
      </c>
      <c r="B8789" t="s">
        <v>164</v>
      </c>
      <c r="C8789" t="s">
        <v>10092</v>
      </c>
    </row>
    <row r="8790" spans="1:4" x14ac:dyDescent="0.25">
      <c r="A8790" s="2">
        <v>44320.779166666667</v>
      </c>
      <c r="B8790" t="s">
        <v>1457</v>
      </c>
      <c r="C8790" t="s">
        <v>6567</v>
      </c>
    </row>
    <row r="8791" spans="1:4" x14ac:dyDescent="0.25">
      <c r="A8791" s="2">
        <v>44320.779166666667</v>
      </c>
      <c r="B8791" t="s">
        <v>163</v>
      </c>
      <c r="C8791" t="s">
        <v>6396</v>
      </c>
    </row>
    <row r="8792" spans="1:4" x14ac:dyDescent="0.25">
      <c r="A8792" s="2">
        <v>44320.779166666667</v>
      </c>
      <c r="B8792" t="s">
        <v>162</v>
      </c>
      <c r="C8792" t="s">
        <v>10217</v>
      </c>
    </row>
    <row r="8793" spans="1:4" x14ac:dyDescent="0.25">
      <c r="A8793" s="2">
        <v>44320.779166666667</v>
      </c>
      <c r="B8793" t="s">
        <v>162</v>
      </c>
      <c r="C8793" t="s">
        <v>6429</v>
      </c>
    </row>
    <row r="8794" spans="1:4" x14ac:dyDescent="0.25">
      <c r="A8794" s="2">
        <v>44320.779166666667</v>
      </c>
      <c r="B8794" t="s">
        <v>175</v>
      </c>
      <c r="D8794" t="s">
        <v>885</v>
      </c>
    </row>
    <row r="8795" spans="1:4" x14ac:dyDescent="0.25">
      <c r="A8795" s="2">
        <v>44320.779166666667</v>
      </c>
      <c r="B8795" t="s">
        <v>175</v>
      </c>
      <c r="D8795" t="s">
        <v>1049</v>
      </c>
    </row>
    <row r="8796" spans="1:4" x14ac:dyDescent="0.25">
      <c r="A8796" s="2">
        <v>44320.779166666667</v>
      </c>
      <c r="B8796" t="s">
        <v>175</v>
      </c>
      <c r="D8796" t="s">
        <v>856</v>
      </c>
    </row>
    <row r="8797" spans="1:4" x14ac:dyDescent="0.25">
      <c r="A8797" s="2">
        <v>44320.779166666667</v>
      </c>
      <c r="B8797" t="s">
        <v>175</v>
      </c>
      <c r="D8797" t="s">
        <v>857</v>
      </c>
    </row>
    <row r="8798" spans="1:4" x14ac:dyDescent="0.25">
      <c r="A8798" s="2">
        <v>44320.779166666667</v>
      </c>
      <c r="B8798" t="s">
        <v>175</v>
      </c>
      <c r="D8798" t="s">
        <v>828</v>
      </c>
    </row>
    <row r="8799" spans="1:4" x14ac:dyDescent="0.25">
      <c r="A8799" s="2">
        <v>44320.779166666667</v>
      </c>
      <c r="B8799" t="s">
        <v>176</v>
      </c>
      <c r="D8799" t="s">
        <v>1853</v>
      </c>
    </row>
    <row r="8800" spans="1:4" x14ac:dyDescent="0.25">
      <c r="A8800" s="2">
        <v>44320.779166666667</v>
      </c>
      <c r="B8800" t="s">
        <v>165</v>
      </c>
      <c r="D8800" t="s">
        <v>844</v>
      </c>
    </row>
    <row r="8801" spans="1:4" x14ac:dyDescent="0.25">
      <c r="A8801" s="2">
        <v>44320.779166666667</v>
      </c>
      <c r="B8801" t="s">
        <v>165</v>
      </c>
      <c r="D8801" t="s">
        <v>976</v>
      </c>
    </row>
    <row r="8802" spans="1:4" x14ac:dyDescent="0.25">
      <c r="A8802" s="2">
        <v>44320.779166666667</v>
      </c>
      <c r="B8802" t="s">
        <v>165</v>
      </c>
      <c r="D8802" t="s">
        <v>827</v>
      </c>
    </row>
    <row r="8803" spans="1:4" x14ac:dyDescent="0.25">
      <c r="A8803" s="2">
        <v>44320.779166666667</v>
      </c>
      <c r="B8803" t="s">
        <v>165</v>
      </c>
      <c r="D8803" t="s">
        <v>828</v>
      </c>
    </row>
    <row r="8804" spans="1:4" x14ac:dyDescent="0.25">
      <c r="A8804" s="2">
        <v>44320.779166666667</v>
      </c>
      <c r="B8804" t="s">
        <v>165</v>
      </c>
      <c r="D8804" t="s">
        <v>971</v>
      </c>
    </row>
    <row r="8805" spans="1:4" x14ac:dyDescent="0.25">
      <c r="A8805" s="2">
        <v>44320.779166666667</v>
      </c>
      <c r="B8805" t="s">
        <v>175</v>
      </c>
      <c r="D8805" t="s">
        <v>1849</v>
      </c>
    </row>
    <row r="8806" spans="1:4" x14ac:dyDescent="0.25">
      <c r="A8806" s="2">
        <v>44320.779166666667</v>
      </c>
      <c r="B8806" t="s">
        <v>172</v>
      </c>
      <c r="D8806" t="s">
        <v>1885</v>
      </c>
    </row>
    <row r="8807" spans="1:4" x14ac:dyDescent="0.25">
      <c r="A8807" s="2">
        <v>44320.779166666667</v>
      </c>
      <c r="B8807" t="s">
        <v>165</v>
      </c>
      <c r="D8807" t="s">
        <v>958</v>
      </c>
    </row>
    <row r="8808" spans="1:4" x14ac:dyDescent="0.25">
      <c r="A8808" s="2">
        <v>44320.779166666667</v>
      </c>
      <c r="B8808" t="s">
        <v>165</v>
      </c>
      <c r="D8808" t="s">
        <v>1849</v>
      </c>
    </row>
    <row r="8809" spans="1:4" x14ac:dyDescent="0.25">
      <c r="A8809" s="2">
        <v>44320.779166666667</v>
      </c>
      <c r="B8809" t="s">
        <v>165</v>
      </c>
      <c r="D8809" t="s">
        <v>1849</v>
      </c>
    </row>
    <row r="8810" spans="1:4" x14ac:dyDescent="0.25">
      <c r="A8810" s="2">
        <v>44320.779166666667</v>
      </c>
      <c r="B8810" t="s">
        <v>165</v>
      </c>
      <c r="D8810" t="s">
        <v>1850</v>
      </c>
    </row>
    <row r="8811" spans="1:4" x14ac:dyDescent="0.25">
      <c r="A8811" s="2">
        <v>44320.779166666667</v>
      </c>
      <c r="B8811" t="s">
        <v>163</v>
      </c>
      <c r="D8811" t="s">
        <v>856</v>
      </c>
    </row>
    <row r="8812" spans="1:4" x14ac:dyDescent="0.25">
      <c r="A8812" s="2">
        <v>44320.779166666667</v>
      </c>
      <c r="B8812" t="s">
        <v>163</v>
      </c>
      <c r="D8812" t="s">
        <v>857</v>
      </c>
    </row>
    <row r="8813" spans="1:4" x14ac:dyDescent="0.25">
      <c r="A8813" s="2">
        <v>44320.779166666667</v>
      </c>
      <c r="B8813" t="s">
        <v>165</v>
      </c>
      <c r="D8813" t="s">
        <v>1874</v>
      </c>
    </row>
    <row r="8814" spans="1:4" x14ac:dyDescent="0.25">
      <c r="A8814" s="2">
        <v>44320.779166666667</v>
      </c>
      <c r="B8814" t="s">
        <v>165</v>
      </c>
      <c r="D8814" t="s">
        <v>1852</v>
      </c>
    </row>
    <row r="8815" spans="1:4" x14ac:dyDescent="0.25">
      <c r="A8815" s="2">
        <v>44320.779166666667</v>
      </c>
      <c r="B8815" t="s">
        <v>188</v>
      </c>
      <c r="D8815" t="s">
        <v>902</v>
      </c>
    </row>
    <row r="8816" spans="1:4" x14ac:dyDescent="0.25">
      <c r="A8816" s="2">
        <v>44320.779166666667</v>
      </c>
      <c r="B8816" t="s">
        <v>189</v>
      </c>
      <c r="D8816" t="s">
        <v>846</v>
      </c>
    </row>
    <row r="8817" spans="1:4" x14ac:dyDescent="0.25">
      <c r="A8817" s="2">
        <v>44320.779166666667</v>
      </c>
      <c r="B8817" t="s">
        <v>189</v>
      </c>
      <c r="D8817" t="s">
        <v>908</v>
      </c>
    </row>
    <row r="8818" spans="1:4" x14ac:dyDescent="0.25">
      <c r="A8818" s="2">
        <v>44320.779166666667</v>
      </c>
      <c r="B8818" t="s">
        <v>163</v>
      </c>
      <c r="D8818" t="s">
        <v>856</v>
      </c>
    </row>
    <row r="8819" spans="1:4" x14ac:dyDescent="0.25">
      <c r="A8819" s="2">
        <v>44320.779166666667</v>
      </c>
      <c r="B8819" t="s">
        <v>163</v>
      </c>
      <c r="D8819" t="s">
        <v>857</v>
      </c>
    </row>
    <row r="8820" spans="1:4" x14ac:dyDescent="0.25">
      <c r="A8820" s="2">
        <v>44320.779166666667</v>
      </c>
      <c r="B8820" t="s">
        <v>163</v>
      </c>
      <c r="D8820" t="s">
        <v>910</v>
      </c>
    </row>
    <row r="8821" spans="1:4" x14ac:dyDescent="0.25">
      <c r="A8821" s="2">
        <v>44320.779166666667</v>
      </c>
      <c r="B8821" t="s">
        <v>183</v>
      </c>
      <c r="D8821" t="s">
        <v>1902</v>
      </c>
    </row>
    <row r="8822" spans="1:4" x14ac:dyDescent="0.25">
      <c r="A8822" s="2">
        <v>44320.779166666667</v>
      </c>
      <c r="B8822" t="s">
        <v>162</v>
      </c>
      <c r="D8822" t="s">
        <v>1895</v>
      </c>
    </row>
    <row r="8823" spans="1:4" x14ac:dyDescent="0.25">
      <c r="A8823" s="2">
        <v>44320.779166666667</v>
      </c>
      <c r="B8823" t="s">
        <v>165</v>
      </c>
      <c r="D8823" t="s">
        <v>1849</v>
      </c>
    </row>
    <row r="8824" spans="1:4" x14ac:dyDescent="0.25">
      <c r="A8824" s="2">
        <v>44320.779166666667</v>
      </c>
      <c r="B8824" t="s">
        <v>165</v>
      </c>
      <c r="D8824" t="s">
        <v>1874</v>
      </c>
    </row>
    <row r="8825" spans="1:4" x14ac:dyDescent="0.25">
      <c r="A8825" s="2">
        <v>44320.779166666667</v>
      </c>
      <c r="B8825" t="s">
        <v>165</v>
      </c>
      <c r="D8825" t="s">
        <v>1852</v>
      </c>
    </row>
    <row r="8826" spans="1:4" x14ac:dyDescent="0.25">
      <c r="A8826" s="2">
        <v>44320.779166666667</v>
      </c>
      <c r="B8826" t="s">
        <v>165</v>
      </c>
      <c r="D8826" t="s">
        <v>1882</v>
      </c>
    </row>
    <row r="8827" spans="1:4" x14ac:dyDescent="0.25">
      <c r="A8827" s="2">
        <v>44320.779166666667</v>
      </c>
      <c r="B8827" t="s">
        <v>165</v>
      </c>
      <c r="D8827" t="s">
        <v>902</v>
      </c>
    </row>
    <row r="8828" spans="1:4" x14ac:dyDescent="0.25">
      <c r="A8828" s="2">
        <v>44320.779166666667</v>
      </c>
      <c r="B8828" t="s">
        <v>877</v>
      </c>
      <c r="D8828" t="s">
        <v>902</v>
      </c>
    </row>
    <row r="8829" spans="1:4" x14ac:dyDescent="0.25">
      <c r="A8829" s="2">
        <v>44320.779166666667</v>
      </c>
      <c r="B8829" t="s">
        <v>164</v>
      </c>
      <c r="D8829" t="s">
        <v>1849</v>
      </c>
    </row>
    <row r="8830" spans="1:4" x14ac:dyDescent="0.25">
      <c r="A8830" s="2">
        <v>44320.779166666667</v>
      </c>
      <c r="B8830" t="s">
        <v>1457</v>
      </c>
      <c r="D8830" t="s">
        <v>1852</v>
      </c>
    </row>
    <row r="8831" spans="1:4" x14ac:dyDescent="0.25">
      <c r="A8831" s="2">
        <v>44320.779166666667</v>
      </c>
      <c r="B8831" t="s">
        <v>163</v>
      </c>
      <c r="D8831" t="s">
        <v>1859</v>
      </c>
    </row>
    <row r="8832" spans="1:4" x14ac:dyDescent="0.25">
      <c r="A8832" s="2">
        <v>44320.779166666667</v>
      </c>
      <c r="B8832" t="s">
        <v>162</v>
      </c>
      <c r="D8832" t="s">
        <v>850</v>
      </c>
    </row>
    <row r="8833" spans="1:4" x14ac:dyDescent="0.25">
      <c r="A8833" s="2">
        <v>44320.779166666667</v>
      </c>
      <c r="B8833" t="s">
        <v>162</v>
      </c>
      <c r="D8833" t="s">
        <v>893</v>
      </c>
    </row>
    <row r="8834" spans="1:4" x14ac:dyDescent="0.25">
      <c r="A8834" s="2">
        <v>44320.779861111114</v>
      </c>
      <c r="B8834" t="s">
        <v>175</v>
      </c>
      <c r="C8834" t="s">
        <v>6386</v>
      </c>
    </row>
    <row r="8835" spans="1:4" x14ac:dyDescent="0.25">
      <c r="A8835" s="2">
        <v>44320.779861111114</v>
      </c>
      <c r="B8835" t="s">
        <v>175</v>
      </c>
      <c r="C8835" t="s">
        <v>6604</v>
      </c>
    </row>
    <row r="8836" spans="1:4" x14ac:dyDescent="0.25">
      <c r="A8836" s="2">
        <v>44320.779861111114</v>
      </c>
      <c r="B8836" t="s">
        <v>175</v>
      </c>
      <c r="C8836" t="s">
        <v>6386</v>
      </c>
    </row>
    <row r="8837" spans="1:4" x14ac:dyDescent="0.25">
      <c r="A8837" s="2">
        <v>44320.779861111114</v>
      </c>
      <c r="B8837" t="s">
        <v>175</v>
      </c>
      <c r="C8837" t="s">
        <v>6605</v>
      </c>
    </row>
    <row r="8838" spans="1:4" x14ac:dyDescent="0.25">
      <c r="A8838" s="2">
        <v>44320.779861111114</v>
      </c>
      <c r="B8838" t="s">
        <v>175</v>
      </c>
      <c r="C8838" t="s">
        <v>6606</v>
      </c>
    </row>
    <row r="8839" spans="1:4" x14ac:dyDescent="0.25">
      <c r="A8839" s="2">
        <v>44320.779861111114</v>
      </c>
      <c r="B8839" t="s">
        <v>175</v>
      </c>
      <c r="C8839" t="s">
        <v>1538</v>
      </c>
    </row>
    <row r="8840" spans="1:4" x14ac:dyDescent="0.25">
      <c r="A8840" s="2">
        <v>44320.779861111114</v>
      </c>
      <c r="B8840" t="s">
        <v>175</v>
      </c>
      <c r="C8840" t="s">
        <v>6607</v>
      </c>
    </row>
    <row r="8841" spans="1:4" x14ac:dyDescent="0.25">
      <c r="A8841" s="2">
        <v>44320.779861111114</v>
      </c>
      <c r="B8841" t="s">
        <v>163</v>
      </c>
      <c r="C8841" t="s">
        <v>6783</v>
      </c>
    </row>
    <row r="8842" spans="1:4" x14ac:dyDescent="0.25">
      <c r="A8842" s="2">
        <v>44320.779861111114</v>
      </c>
      <c r="B8842" t="s">
        <v>176</v>
      </c>
      <c r="C8842" t="s">
        <v>6785</v>
      </c>
    </row>
    <row r="8843" spans="1:4" x14ac:dyDescent="0.25">
      <c r="A8843" s="2">
        <v>44320.779861111114</v>
      </c>
      <c r="B8843" t="s">
        <v>176</v>
      </c>
      <c r="C8843" t="s">
        <v>6386</v>
      </c>
    </row>
    <row r="8844" spans="1:4" x14ac:dyDescent="0.25">
      <c r="A8844" s="2">
        <v>44320.779861111114</v>
      </c>
      <c r="B8844" t="s">
        <v>176</v>
      </c>
      <c r="C8844" t="s">
        <v>6792</v>
      </c>
    </row>
    <row r="8845" spans="1:4" x14ac:dyDescent="0.25">
      <c r="A8845" s="2">
        <v>44320.779861111114</v>
      </c>
      <c r="B8845" t="s">
        <v>165</v>
      </c>
      <c r="C8845" t="s">
        <v>6913</v>
      </c>
    </row>
    <row r="8846" spans="1:4" x14ac:dyDescent="0.25">
      <c r="A8846" s="2">
        <v>44320.779861111114</v>
      </c>
      <c r="B8846" t="s">
        <v>165</v>
      </c>
      <c r="C8846" t="s">
        <v>6914</v>
      </c>
    </row>
    <row r="8847" spans="1:4" x14ac:dyDescent="0.25">
      <c r="A8847" s="2">
        <v>44320.779861111114</v>
      </c>
      <c r="B8847" t="s">
        <v>165</v>
      </c>
      <c r="C8847" t="s">
        <v>6386</v>
      </c>
    </row>
    <row r="8848" spans="1:4" x14ac:dyDescent="0.25">
      <c r="A8848" s="2">
        <v>44320.779861111114</v>
      </c>
      <c r="B8848" t="s">
        <v>165</v>
      </c>
      <c r="C8848" t="s">
        <v>1538</v>
      </c>
    </row>
    <row r="8849" spans="1:3" x14ac:dyDescent="0.25">
      <c r="A8849" s="2">
        <v>44320.779861111114</v>
      </c>
      <c r="B8849" t="s">
        <v>175</v>
      </c>
      <c r="C8849" t="s">
        <v>6443</v>
      </c>
    </row>
    <row r="8850" spans="1:3" x14ac:dyDescent="0.25">
      <c r="A8850" s="2">
        <v>44320.779861111114</v>
      </c>
      <c r="B8850" t="s">
        <v>175</v>
      </c>
      <c r="C8850" t="s">
        <v>6575</v>
      </c>
    </row>
    <row r="8851" spans="1:3" x14ac:dyDescent="0.25">
      <c r="A8851" s="2">
        <v>44320.779861111114</v>
      </c>
      <c r="B8851" t="s">
        <v>162</v>
      </c>
      <c r="C8851" t="s">
        <v>6967</v>
      </c>
    </row>
    <row r="8852" spans="1:3" x14ac:dyDescent="0.25">
      <c r="A8852" s="2">
        <v>44320.779861111114</v>
      </c>
      <c r="B8852" t="s">
        <v>1147</v>
      </c>
      <c r="C8852" t="s">
        <v>1249</v>
      </c>
    </row>
    <row r="8853" spans="1:3" x14ac:dyDescent="0.25">
      <c r="A8853" s="2">
        <v>44320.779861111114</v>
      </c>
      <c r="B8853" t="s">
        <v>163</v>
      </c>
      <c r="C8853" t="s">
        <v>6386</v>
      </c>
    </row>
    <row r="8854" spans="1:3" x14ac:dyDescent="0.25">
      <c r="A8854" s="2">
        <v>44320.779861111114</v>
      </c>
      <c r="B8854" t="s">
        <v>165</v>
      </c>
      <c r="C8854" t="s">
        <v>8401</v>
      </c>
    </row>
    <row r="8855" spans="1:3" x14ac:dyDescent="0.25">
      <c r="A8855" s="2">
        <v>44320.779861111114</v>
      </c>
      <c r="B8855" t="s">
        <v>165</v>
      </c>
      <c r="C8855" t="s">
        <v>6386</v>
      </c>
    </row>
    <row r="8856" spans="1:3" x14ac:dyDescent="0.25">
      <c r="A8856" s="2">
        <v>44320.779861111114</v>
      </c>
      <c r="B8856" t="s">
        <v>165</v>
      </c>
      <c r="C8856" t="s">
        <v>6386</v>
      </c>
    </row>
    <row r="8857" spans="1:3" x14ac:dyDescent="0.25">
      <c r="A8857" s="2">
        <v>44320.779861111114</v>
      </c>
      <c r="B8857" t="s">
        <v>165</v>
      </c>
      <c r="C8857" t="s">
        <v>6386</v>
      </c>
    </row>
    <row r="8858" spans="1:3" x14ac:dyDescent="0.25">
      <c r="A8858" s="2">
        <v>44320.779861111114</v>
      </c>
      <c r="B8858" t="s">
        <v>180</v>
      </c>
      <c r="C8858" t="s">
        <v>6386</v>
      </c>
    </row>
    <row r="8859" spans="1:3" x14ac:dyDescent="0.25">
      <c r="A8859" s="2">
        <v>44320.779861111114</v>
      </c>
      <c r="B8859" t="s">
        <v>189</v>
      </c>
      <c r="C8859" t="s">
        <v>8848</v>
      </c>
    </row>
    <row r="8860" spans="1:3" x14ac:dyDescent="0.25">
      <c r="A8860" s="2">
        <v>44320.779861111114</v>
      </c>
      <c r="B8860" t="s">
        <v>189</v>
      </c>
      <c r="C8860" t="s">
        <v>8917</v>
      </c>
    </row>
    <row r="8861" spans="1:3" x14ac:dyDescent="0.25">
      <c r="A8861" s="2">
        <v>44320.779861111114</v>
      </c>
      <c r="B8861" t="s">
        <v>185</v>
      </c>
      <c r="C8861" t="s">
        <v>6386</v>
      </c>
    </row>
    <row r="8862" spans="1:3" x14ac:dyDescent="0.25">
      <c r="A8862" s="2">
        <v>44320.779861111114</v>
      </c>
      <c r="B8862" t="s">
        <v>185</v>
      </c>
      <c r="C8862" t="s">
        <v>6386</v>
      </c>
    </row>
    <row r="8863" spans="1:3" x14ac:dyDescent="0.25">
      <c r="A8863" s="2">
        <v>44320.779861111114</v>
      </c>
      <c r="B8863" t="s">
        <v>163</v>
      </c>
      <c r="C8863" t="s">
        <v>9116</v>
      </c>
    </row>
    <row r="8864" spans="1:3" x14ac:dyDescent="0.25">
      <c r="A8864" s="2">
        <v>44320.779861111114</v>
      </c>
      <c r="B8864" t="s">
        <v>163</v>
      </c>
      <c r="C8864" t="s">
        <v>9117</v>
      </c>
    </row>
    <row r="8865" spans="1:4" x14ac:dyDescent="0.25">
      <c r="A8865" s="2">
        <v>44320.779861111114</v>
      </c>
      <c r="B8865" t="s">
        <v>162</v>
      </c>
      <c r="C8865" t="s">
        <v>9597</v>
      </c>
    </row>
    <row r="8866" spans="1:4" x14ac:dyDescent="0.25">
      <c r="A8866" s="2">
        <v>44320.779861111114</v>
      </c>
      <c r="B8866" t="s">
        <v>162</v>
      </c>
      <c r="C8866" t="s">
        <v>9598</v>
      </c>
    </row>
    <row r="8867" spans="1:4" x14ac:dyDescent="0.25">
      <c r="A8867" s="2">
        <v>44320.779861111114</v>
      </c>
      <c r="B8867" t="s">
        <v>165</v>
      </c>
      <c r="C8867" t="s">
        <v>9965</v>
      </c>
    </row>
    <row r="8868" spans="1:4" x14ac:dyDescent="0.25">
      <c r="A8868" s="2">
        <v>44320.779861111114</v>
      </c>
      <c r="B8868" t="s">
        <v>165</v>
      </c>
      <c r="C8868" t="s">
        <v>6380</v>
      </c>
    </row>
    <row r="8869" spans="1:4" x14ac:dyDescent="0.25">
      <c r="A8869" s="2">
        <v>44320.779861111114</v>
      </c>
      <c r="B8869" t="s">
        <v>165</v>
      </c>
      <c r="C8869" t="s">
        <v>9966</v>
      </c>
    </row>
    <row r="8870" spans="1:4" x14ac:dyDescent="0.25">
      <c r="A8870" s="2">
        <v>44320.779861111114</v>
      </c>
      <c r="B8870" t="s">
        <v>165</v>
      </c>
      <c r="C8870" t="s">
        <v>9967</v>
      </c>
    </row>
    <row r="8871" spans="1:4" x14ac:dyDescent="0.25">
      <c r="A8871" s="2">
        <v>44320.779861111114</v>
      </c>
      <c r="B8871" t="s">
        <v>877</v>
      </c>
      <c r="C8871" t="s">
        <v>9995</v>
      </c>
    </row>
    <row r="8872" spans="1:4" x14ac:dyDescent="0.25">
      <c r="A8872" s="2">
        <v>44320.779861111114</v>
      </c>
      <c r="B8872" t="s">
        <v>877</v>
      </c>
      <c r="C8872" t="s">
        <v>6386</v>
      </c>
    </row>
    <row r="8873" spans="1:4" x14ac:dyDescent="0.25">
      <c r="A8873" s="2">
        <v>44320.779861111114</v>
      </c>
      <c r="B8873" t="s">
        <v>164</v>
      </c>
      <c r="C8873" t="s">
        <v>9602</v>
      </c>
    </row>
    <row r="8874" spans="1:4" x14ac:dyDescent="0.25">
      <c r="A8874" s="2">
        <v>44320.779861111114</v>
      </c>
      <c r="B8874" t="s">
        <v>164</v>
      </c>
      <c r="C8874" t="s">
        <v>6575</v>
      </c>
    </row>
    <row r="8875" spans="1:4" x14ac:dyDescent="0.25">
      <c r="A8875" s="2">
        <v>44320.779861111114</v>
      </c>
      <c r="B8875" t="s">
        <v>1461</v>
      </c>
      <c r="C8875" t="s">
        <v>6386</v>
      </c>
    </row>
    <row r="8876" spans="1:4" x14ac:dyDescent="0.25">
      <c r="A8876" s="2">
        <v>44320.779861111114</v>
      </c>
      <c r="B8876" t="s">
        <v>1461</v>
      </c>
      <c r="C8876" t="s">
        <v>6386</v>
      </c>
    </row>
    <row r="8877" spans="1:4" x14ac:dyDescent="0.25">
      <c r="A8877" s="2">
        <v>44320.779861111114</v>
      </c>
      <c r="B8877" t="s">
        <v>163</v>
      </c>
      <c r="C8877" t="s">
        <v>10205</v>
      </c>
    </row>
    <row r="8878" spans="1:4" x14ac:dyDescent="0.25">
      <c r="A8878" s="2">
        <v>44320.779861111114</v>
      </c>
      <c r="B8878" t="s">
        <v>175</v>
      </c>
      <c r="D8878" t="s">
        <v>892</v>
      </c>
    </row>
    <row r="8879" spans="1:4" x14ac:dyDescent="0.25">
      <c r="A8879" s="2">
        <v>44320.779861111114</v>
      </c>
      <c r="B8879" t="s">
        <v>175</v>
      </c>
      <c r="D8879" t="s">
        <v>846</v>
      </c>
    </row>
    <row r="8880" spans="1:4" x14ac:dyDescent="0.25">
      <c r="A8880" s="2">
        <v>44320.779861111114</v>
      </c>
      <c r="B8880" t="s">
        <v>175</v>
      </c>
      <c r="D8880" t="s">
        <v>908</v>
      </c>
    </row>
    <row r="8881" spans="1:4" x14ac:dyDescent="0.25">
      <c r="A8881" s="2">
        <v>44320.779861111114</v>
      </c>
      <c r="B8881" t="s">
        <v>175</v>
      </c>
      <c r="D8881" t="s">
        <v>848</v>
      </c>
    </row>
    <row r="8882" spans="1:4" x14ac:dyDescent="0.25">
      <c r="A8882" s="2">
        <v>44320.779861111114</v>
      </c>
      <c r="B8882" t="s">
        <v>175</v>
      </c>
      <c r="D8882" t="s">
        <v>909</v>
      </c>
    </row>
    <row r="8883" spans="1:4" x14ac:dyDescent="0.25">
      <c r="A8883" s="2">
        <v>44320.779861111114</v>
      </c>
      <c r="B8883" t="s">
        <v>175</v>
      </c>
      <c r="D8883" t="s">
        <v>852</v>
      </c>
    </row>
    <row r="8884" spans="1:4" x14ac:dyDescent="0.25">
      <c r="A8884" s="2">
        <v>44320.779861111114</v>
      </c>
      <c r="B8884" t="s">
        <v>175</v>
      </c>
      <c r="D8884" t="s">
        <v>901</v>
      </c>
    </row>
    <row r="8885" spans="1:4" x14ac:dyDescent="0.25">
      <c r="A8885" s="2">
        <v>44320.779861111114</v>
      </c>
      <c r="B8885" t="s">
        <v>163</v>
      </c>
      <c r="D8885" t="s">
        <v>1851</v>
      </c>
    </row>
    <row r="8886" spans="1:4" x14ac:dyDescent="0.25">
      <c r="A8886" s="2">
        <v>44320.779861111114</v>
      </c>
      <c r="B8886" t="s">
        <v>176</v>
      </c>
      <c r="D8886" t="s">
        <v>1849</v>
      </c>
    </row>
    <row r="8887" spans="1:4" x14ac:dyDescent="0.25">
      <c r="A8887" s="2">
        <v>44320.779861111114</v>
      </c>
      <c r="B8887" t="s">
        <v>176</v>
      </c>
      <c r="D8887" t="s">
        <v>1850</v>
      </c>
    </row>
    <row r="8888" spans="1:4" x14ac:dyDescent="0.25">
      <c r="A8888" s="2">
        <v>44320.779861111114</v>
      </c>
      <c r="B8888" t="s">
        <v>176</v>
      </c>
      <c r="D8888" t="s">
        <v>992</v>
      </c>
    </row>
    <row r="8889" spans="1:4" x14ac:dyDescent="0.25">
      <c r="A8889" s="2">
        <v>44320.779861111114</v>
      </c>
      <c r="B8889" t="s">
        <v>165</v>
      </c>
      <c r="D8889" t="s">
        <v>1882</v>
      </c>
    </row>
    <row r="8890" spans="1:4" x14ac:dyDescent="0.25">
      <c r="A8890" s="2">
        <v>44320.779861111114</v>
      </c>
      <c r="B8890" t="s">
        <v>165</v>
      </c>
      <c r="D8890" t="s">
        <v>834</v>
      </c>
    </row>
    <row r="8891" spans="1:4" x14ac:dyDescent="0.25">
      <c r="A8891" s="2">
        <v>44320.779861111114</v>
      </c>
      <c r="B8891" t="s">
        <v>165</v>
      </c>
      <c r="D8891" t="s">
        <v>904</v>
      </c>
    </row>
    <row r="8892" spans="1:4" x14ac:dyDescent="0.25">
      <c r="A8892" s="2">
        <v>44320.779861111114</v>
      </c>
      <c r="B8892" t="s">
        <v>165</v>
      </c>
      <c r="D8892" t="s">
        <v>836</v>
      </c>
    </row>
    <row r="8893" spans="1:4" x14ac:dyDescent="0.25">
      <c r="A8893" s="2">
        <v>44320.779861111114</v>
      </c>
      <c r="B8893" t="s">
        <v>175</v>
      </c>
      <c r="D8893" t="s">
        <v>1850</v>
      </c>
    </row>
    <row r="8894" spans="1:4" x14ac:dyDescent="0.25">
      <c r="A8894" s="2">
        <v>44320.779861111114</v>
      </c>
      <c r="B8894" t="s">
        <v>175</v>
      </c>
      <c r="D8894" t="s">
        <v>1858</v>
      </c>
    </row>
    <row r="8895" spans="1:4" x14ac:dyDescent="0.25">
      <c r="A8895" s="2">
        <v>44320.779861111114</v>
      </c>
      <c r="B8895" t="s">
        <v>162</v>
      </c>
      <c r="D8895" t="s">
        <v>1853</v>
      </c>
    </row>
    <row r="8896" spans="1:4" x14ac:dyDescent="0.25">
      <c r="A8896" s="2">
        <v>44320.779861111114</v>
      </c>
      <c r="B8896" t="s">
        <v>1147</v>
      </c>
      <c r="D8896" t="s">
        <v>1888</v>
      </c>
    </row>
    <row r="8897" spans="1:4" x14ac:dyDescent="0.25">
      <c r="A8897" s="2">
        <v>44320.779861111114</v>
      </c>
      <c r="B8897" t="s">
        <v>163</v>
      </c>
      <c r="D8897" t="s">
        <v>952</v>
      </c>
    </row>
    <row r="8898" spans="1:4" x14ac:dyDescent="0.25">
      <c r="A8898" s="2">
        <v>44320.779861111114</v>
      </c>
      <c r="B8898" t="s">
        <v>165</v>
      </c>
      <c r="D8898" t="s">
        <v>844</v>
      </c>
    </row>
    <row r="8899" spans="1:4" x14ac:dyDescent="0.25">
      <c r="A8899" s="2">
        <v>44320.779861111114</v>
      </c>
      <c r="B8899" t="s">
        <v>165</v>
      </c>
      <c r="D8899" t="s">
        <v>976</v>
      </c>
    </row>
    <row r="8900" spans="1:4" x14ac:dyDescent="0.25">
      <c r="A8900" s="2">
        <v>44320.779861111114</v>
      </c>
      <c r="B8900" t="s">
        <v>165</v>
      </c>
      <c r="D8900" t="s">
        <v>846</v>
      </c>
    </row>
    <row r="8901" spans="1:4" x14ac:dyDescent="0.25">
      <c r="A8901" s="2">
        <v>44320.779861111114</v>
      </c>
      <c r="B8901" t="s">
        <v>165</v>
      </c>
      <c r="D8901" t="s">
        <v>908</v>
      </c>
    </row>
    <row r="8902" spans="1:4" x14ac:dyDescent="0.25">
      <c r="A8902" s="2">
        <v>44320.779861111114</v>
      </c>
      <c r="B8902" t="s">
        <v>180</v>
      </c>
      <c r="D8902" t="s">
        <v>1926</v>
      </c>
    </row>
    <row r="8903" spans="1:4" x14ac:dyDescent="0.25">
      <c r="A8903" s="2">
        <v>44320.779861111114</v>
      </c>
      <c r="B8903" t="s">
        <v>189</v>
      </c>
      <c r="D8903" t="s">
        <v>849</v>
      </c>
    </row>
    <row r="8904" spans="1:4" x14ac:dyDescent="0.25">
      <c r="A8904" s="2">
        <v>44320.779861111114</v>
      </c>
      <c r="B8904" t="s">
        <v>189</v>
      </c>
      <c r="D8904" t="s">
        <v>849</v>
      </c>
    </row>
    <row r="8905" spans="1:4" x14ac:dyDescent="0.25">
      <c r="A8905" s="2">
        <v>44320.779861111114</v>
      </c>
      <c r="B8905" t="s">
        <v>185</v>
      </c>
      <c r="D8905" t="s">
        <v>1877</v>
      </c>
    </row>
    <row r="8906" spans="1:4" x14ac:dyDescent="0.25">
      <c r="A8906" s="2">
        <v>44320.779861111114</v>
      </c>
      <c r="B8906" t="s">
        <v>185</v>
      </c>
      <c r="D8906" t="s">
        <v>1852</v>
      </c>
    </row>
    <row r="8907" spans="1:4" x14ac:dyDescent="0.25">
      <c r="A8907" s="2">
        <v>44320.779861111114</v>
      </c>
      <c r="B8907" t="s">
        <v>163</v>
      </c>
      <c r="D8907" t="s">
        <v>853</v>
      </c>
    </row>
    <row r="8908" spans="1:4" x14ac:dyDescent="0.25">
      <c r="A8908" s="2">
        <v>44320.779861111114</v>
      </c>
      <c r="B8908" t="s">
        <v>163</v>
      </c>
      <c r="D8908" t="s">
        <v>885</v>
      </c>
    </row>
    <row r="8909" spans="1:4" x14ac:dyDescent="0.25">
      <c r="A8909" s="2">
        <v>44320.779861111114</v>
      </c>
      <c r="B8909" t="s">
        <v>162</v>
      </c>
      <c r="D8909" t="s">
        <v>1847</v>
      </c>
    </row>
    <row r="8910" spans="1:4" x14ac:dyDescent="0.25">
      <c r="A8910" s="2">
        <v>44320.779861111114</v>
      </c>
      <c r="B8910" t="s">
        <v>162</v>
      </c>
      <c r="D8910" t="s">
        <v>1848</v>
      </c>
    </row>
    <row r="8911" spans="1:4" x14ac:dyDescent="0.25">
      <c r="A8911" s="2">
        <v>44320.779861111114</v>
      </c>
      <c r="B8911" t="s">
        <v>165</v>
      </c>
      <c r="D8911" t="s">
        <v>846</v>
      </c>
    </row>
    <row r="8912" spans="1:4" x14ac:dyDescent="0.25">
      <c r="A8912" s="2">
        <v>44320.779861111114</v>
      </c>
      <c r="B8912" t="s">
        <v>165</v>
      </c>
      <c r="D8912" t="s">
        <v>908</v>
      </c>
    </row>
    <row r="8913" spans="1:4" x14ac:dyDescent="0.25">
      <c r="A8913" s="2">
        <v>44320.779861111114</v>
      </c>
      <c r="B8913" t="s">
        <v>165</v>
      </c>
      <c r="D8913" t="s">
        <v>1021</v>
      </c>
    </row>
    <row r="8914" spans="1:4" x14ac:dyDescent="0.25">
      <c r="A8914" s="2">
        <v>44320.779861111114</v>
      </c>
      <c r="B8914" t="s">
        <v>165</v>
      </c>
      <c r="D8914" t="s">
        <v>849</v>
      </c>
    </row>
    <row r="8915" spans="1:4" x14ac:dyDescent="0.25">
      <c r="A8915" s="2">
        <v>44320.779861111114</v>
      </c>
      <c r="B8915" t="s">
        <v>877</v>
      </c>
      <c r="D8915" t="s">
        <v>1882</v>
      </c>
    </row>
    <row r="8916" spans="1:4" x14ac:dyDescent="0.25">
      <c r="A8916" s="2">
        <v>44320.779861111114</v>
      </c>
      <c r="B8916" t="s">
        <v>877</v>
      </c>
      <c r="D8916" t="s">
        <v>1854</v>
      </c>
    </row>
    <row r="8917" spans="1:4" x14ac:dyDescent="0.25">
      <c r="A8917" s="2">
        <v>44320.779861111114</v>
      </c>
      <c r="B8917" t="s">
        <v>164</v>
      </c>
      <c r="D8917" t="s">
        <v>1850</v>
      </c>
    </row>
    <row r="8918" spans="1:4" x14ac:dyDescent="0.25">
      <c r="A8918" s="2">
        <v>44320.779861111114</v>
      </c>
      <c r="B8918" t="s">
        <v>164</v>
      </c>
      <c r="D8918" t="s">
        <v>1888</v>
      </c>
    </row>
    <row r="8919" spans="1:4" x14ac:dyDescent="0.25">
      <c r="A8919" s="2">
        <v>44320.779861111114</v>
      </c>
      <c r="B8919" t="s">
        <v>1461</v>
      </c>
      <c r="D8919" t="s">
        <v>1943</v>
      </c>
    </row>
    <row r="8920" spans="1:4" x14ac:dyDescent="0.25">
      <c r="A8920" s="2">
        <v>44320.779861111114</v>
      </c>
      <c r="B8920" t="s">
        <v>1461</v>
      </c>
      <c r="D8920" t="s">
        <v>1848</v>
      </c>
    </row>
    <row r="8921" spans="1:4" x14ac:dyDescent="0.25">
      <c r="A8921" s="2">
        <v>44320.779861111114</v>
      </c>
      <c r="B8921" t="s">
        <v>163</v>
      </c>
      <c r="D8921" t="s">
        <v>1849</v>
      </c>
    </row>
    <row r="8922" spans="1:4" x14ac:dyDescent="0.25">
      <c r="A8922" s="2">
        <v>44320.780555555553</v>
      </c>
      <c r="B8922" t="s">
        <v>175</v>
      </c>
      <c r="C8922" t="s">
        <v>6608</v>
      </c>
    </row>
    <row r="8923" spans="1:4" x14ac:dyDescent="0.25">
      <c r="A8923" s="2">
        <v>44320.780555555553</v>
      </c>
      <c r="B8923" t="s">
        <v>175</v>
      </c>
      <c r="C8923" t="s">
        <v>6609</v>
      </c>
    </row>
    <row r="8924" spans="1:4" x14ac:dyDescent="0.25">
      <c r="A8924" s="2">
        <v>44320.780555555553</v>
      </c>
      <c r="B8924" t="s">
        <v>175</v>
      </c>
      <c r="C8924" t="s">
        <v>6610</v>
      </c>
    </row>
    <row r="8925" spans="1:4" x14ac:dyDescent="0.25">
      <c r="A8925" s="2">
        <v>44320.780555555553</v>
      </c>
      <c r="B8925" t="s">
        <v>175</v>
      </c>
      <c r="C8925" t="s">
        <v>6611</v>
      </c>
    </row>
    <row r="8926" spans="1:4" x14ac:dyDescent="0.25">
      <c r="A8926" s="2">
        <v>44320.780555555553</v>
      </c>
      <c r="B8926" t="s">
        <v>175</v>
      </c>
      <c r="C8926" t="s">
        <v>6386</v>
      </c>
    </row>
    <row r="8927" spans="1:4" x14ac:dyDescent="0.25">
      <c r="A8927" s="2">
        <v>44320.780555555553</v>
      </c>
      <c r="B8927" t="s">
        <v>176</v>
      </c>
      <c r="C8927" t="s">
        <v>6793</v>
      </c>
    </row>
    <row r="8928" spans="1:4" x14ac:dyDescent="0.25">
      <c r="A8928" s="2">
        <v>44320.780555555553</v>
      </c>
      <c r="B8928" t="s">
        <v>176</v>
      </c>
      <c r="C8928" t="s">
        <v>6443</v>
      </c>
    </row>
    <row r="8929" spans="1:3" x14ac:dyDescent="0.25">
      <c r="A8929" s="2">
        <v>44320.780555555553</v>
      </c>
      <c r="B8929" t="s">
        <v>165</v>
      </c>
      <c r="C8929" t="s">
        <v>6915</v>
      </c>
    </row>
    <row r="8930" spans="1:3" x14ac:dyDescent="0.25">
      <c r="A8930" s="2">
        <v>44320.780555555553</v>
      </c>
      <c r="B8930" t="s">
        <v>165</v>
      </c>
      <c r="C8930" t="s">
        <v>6567</v>
      </c>
    </row>
    <row r="8931" spans="1:3" x14ac:dyDescent="0.25">
      <c r="A8931" s="2">
        <v>44320.780555555553</v>
      </c>
      <c r="B8931" t="s">
        <v>162</v>
      </c>
      <c r="C8931" t="s">
        <v>6968</v>
      </c>
    </row>
    <row r="8932" spans="1:3" x14ac:dyDescent="0.25">
      <c r="A8932" s="2">
        <v>44320.780555555553</v>
      </c>
      <c r="B8932" t="s">
        <v>162</v>
      </c>
      <c r="C8932" t="s">
        <v>6969</v>
      </c>
    </row>
    <row r="8933" spans="1:3" x14ac:dyDescent="0.25">
      <c r="A8933" s="2">
        <v>44320.780555555553</v>
      </c>
      <c r="B8933" t="s">
        <v>172</v>
      </c>
      <c r="C8933" t="s">
        <v>7027</v>
      </c>
    </row>
    <row r="8934" spans="1:3" x14ac:dyDescent="0.25">
      <c r="A8934" s="2">
        <v>44320.780555555553</v>
      </c>
      <c r="B8934" t="s">
        <v>165</v>
      </c>
      <c r="C8934" t="s">
        <v>7088</v>
      </c>
    </row>
    <row r="8935" spans="1:3" x14ac:dyDescent="0.25">
      <c r="A8935" s="2">
        <v>44320.780555555553</v>
      </c>
      <c r="B8935" t="s">
        <v>165</v>
      </c>
      <c r="C8935" t="s">
        <v>6386</v>
      </c>
    </row>
    <row r="8936" spans="1:3" x14ac:dyDescent="0.25">
      <c r="A8936" s="2">
        <v>44320.780555555553</v>
      </c>
      <c r="B8936" t="s">
        <v>170</v>
      </c>
      <c r="C8936" t="s">
        <v>7141</v>
      </c>
    </row>
    <row r="8937" spans="1:3" x14ac:dyDescent="0.25">
      <c r="A8937" s="2">
        <v>44320.780555555553</v>
      </c>
      <c r="B8937" t="s">
        <v>170</v>
      </c>
      <c r="C8937" t="s">
        <v>1538</v>
      </c>
    </row>
    <row r="8938" spans="1:3" x14ac:dyDescent="0.25">
      <c r="A8938" s="2">
        <v>44320.780555555553</v>
      </c>
      <c r="B8938" t="s">
        <v>185</v>
      </c>
      <c r="C8938" t="s">
        <v>6554</v>
      </c>
    </row>
    <row r="8939" spans="1:3" x14ac:dyDescent="0.25">
      <c r="A8939" s="2">
        <v>44320.780555555553</v>
      </c>
      <c r="B8939" t="s">
        <v>181</v>
      </c>
      <c r="C8939" t="s">
        <v>6396</v>
      </c>
    </row>
    <row r="8940" spans="1:3" x14ac:dyDescent="0.25">
      <c r="A8940" s="2">
        <v>44320.780555555553</v>
      </c>
      <c r="B8940" t="s">
        <v>181</v>
      </c>
      <c r="C8940" t="s">
        <v>194</v>
      </c>
    </row>
    <row r="8941" spans="1:3" x14ac:dyDescent="0.25">
      <c r="A8941" s="2">
        <v>44320.780555555553</v>
      </c>
      <c r="B8941" t="s">
        <v>181</v>
      </c>
      <c r="C8941" t="s">
        <v>6396</v>
      </c>
    </row>
    <row r="8942" spans="1:3" x14ac:dyDescent="0.25">
      <c r="A8942" s="2">
        <v>44320.780555555553</v>
      </c>
      <c r="B8942" t="s">
        <v>181</v>
      </c>
      <c r="C8942" t="s">
        <v>6396</v>
      </c>
    </row>
    <row r="8943" spans="1:3" x14ac:dyDescent="0.25">
      <c r="A8943" s="2">
        <v>44320.780555555553</v>
      </c>
      <c r="B8943" t="s">
        <v>165</v>
      </c>
      <c r="C8943" t="s">
        <v>8146</v>
      </c>
    </row>
    <row r="8944" spans="1:3" x14ac:dyDescent="0.25">
      <c r="A8944" s="2">
        <v>44320.780555555553</v>
      </c>
      <c r="B8944" t="s">
        <v>1147</v>
      </c>
      <c r="C8944" t="s">
        <v>1249</v>
      </c>
    </row>
    <row r="8945" spans="1:3" x14ac:dyDescent="0.25">
      <c r="A8945" s="2">
        <v>44320.780555555553</v>
      </c>
      <c r="B8945" t="s">
        <v>1147</v>
      </c>
      <c r="C8945" t="s">
        <v>25</v>
      </c>
    </row>
    <row r="8946" spans="1:3" x14ac:dyDescent="0.25">
      <c r="A8946" s="2">
        <v>44320.780555555553</v>
      </c>
      <c r="B8946" t="s">
        <v>165</v>
      </c>
      <c r="C8946" t="s">
        <v>8402</v>
      </c>
    </row>
    <row r="8947" spans="1:3" x14ac:dyDescent="0.25">
      <c r="A8947" s="2">
        <v>44320.780555555553</v>
      </c>
      <c r="B8947" t="s">
        <v>165</v>
      </c>
      <c r="C8947" t="s">
        <v>8403</v>
      </c>
    </row>
    <row r="8948" spans="1:3" x14ac:dyDescent="0.25">
      <c r="A8948" s="2">
        <v>44320.780555555553</v>
      </c>
      <c r="B8948" t="s">
        <v>165</v>
      </c>
      <c r="C8948" t="s">
        <v>8404</v>
      </c>
    </row>
    <row r="8949" spans="1:3" x14ac:dyDescent="0.25">
      <c r="A8949" s="2">
        <v>44320.780555555553</v>
      </c>
      <c r="B8949" t="s">
        <v>165</v>
      </c>
      <c r="C8949" t="s">
        <v>6386</v>
      </c>
    </row>
    <row r="8950" spans="1:3" x14ac:dyDescent="0.25">
      <c r="A8950" s="2">
        <v>44320.780555555553</v>
      </c>
      <c r="B8950" t="s">
        <v>165</v>
      </c>
      <c r="C8950" t="s">
        <v>6386</v>
      </c>
    </row>
    <row r="8951" spans="1:3" x14ac:dyDescent="0.25">
      <c r="A8951" s="2">
        <v>44320.780555555553</v>
      </c>
      <c r="B8951" t="s">
        <v>167</v>
      </c>
      <c r="C8951" t="s">
        <v>6443</v>
      </c>
    </row>
    <row r="8952" spans="1:3" x14ac:dyDescent="0.25">
      <c r="A8952" s="2">
        <v>44320.780555555553</v>
      </c>
      <c r="B8952" t="s">
        <v>180</v>
      </c>
      <c r="C8952" t="s">
        <v>6386</v>
      </c>
    </row>
    <row r="8953" spans="1:3" x14ac:dyDescent="0.25">
      <c r="A8953" s="2">
        <v>44320.780555555553</v>
      </c>
      <c r="B8953" t="s">
        <v>180</v>
      </c>
      <c r="C8953" t="s">
        <v>8703</v>
      </c>
    </row>
    <row r="8954" spans="1:3" x14ac:dyDescent="0.25">
      <c r="A8954" s="2">
        <v>44320.780555555553</v>
      </c>
      <c r="B8954" t="s">
        <v>180</v>
      </c>
      <c r="C8954" t="s">
        <v>8388</v>
      </c>
    </row>
    <row r="8955" spans="1:3" x14ac:dyDescent="0.25">
      <c r="A8955" s="2">
        <v>44320.780555555553</v>
      </c>
      <c r="B8955" t="s">
        <v>189</v>
      </c>
      <c r="C8955" t="s">
        <v>1538</v>
      </c>
    </row>
    <row r="8956" spans="1:3" x14ac:dyDescent="0.25">
      <c r="A8956" s="2">
        <v>44320.780555555553</v>
      </c>
      <c r="B8956" t="s">
        <v>189</v>
      </c>
      <c r="C8956" t="s">
        <v>1538</v>
      </c>
    </row>
    <row r="8957" spans="1:3" x14ac:dyDescent="0.25">
      <c r="A8957" s="2">
        <v>44320.780555555553</v>
      </c>
      <c r="B8957" t="s">
        <v>163</v>
      </c>
      <c r="C8957" t="s">
        <v>8996</v>
      </c>
    </row>
    <row r="8958" spans="1:3" x14ac:dyDescent="0.25">
      <c r="A8958" s="2">
        <v>44320.780555555553</v>
      </c>
      <c r="B8958" t="s">
        <v>163</v>
      </c>
      <c r="C8958" t="s">
        <v>1249</v>
      </c>
    </row>
    <row r="8959" spans="1:3" x14ac:dyDescent="0.25">
      <c r="A8959" s="2">
        <v>44320.780555555553</v>
      </c>
      <c r="B8959" t="s">
        <v>163</v>
      </c>
      <c r="C8959" t="s">
        <v>9118</v>
      </c>
    </row>
    <row r="8960" spans="1:3" x14ac:dyDescent="0.25">
      <c r="A8960" s="2">
        <v>44320.780555555553</v>
      </c>
      <c r="B8960" t="s">
        <v>163</v>
      </c>
      <c r="C8960" t="s">
        <v>6386</v>
      </c>
    </row>
    <row r="8961" spans="1:3" x14ac:dyDescent="0.25">
      <c r="A8961" s="2">
        <v>44320.780555555553</v>
      </c>
      <c r="B8961" t="s">
        <v>163</v>
      </c>
      <c r="C8961" t="s">
        <v>9119</v>
      </c>
    </row>
    <row r="8962" spans="1:3" x14ac:dyDescent="0.25">
      <c r="A8962" s="2">
        <v>44320.780555555553</v>
      </c>
      <c r="B8962" t="s">
        <v>165</v>
      </c>
      <c r="C8962" t="s">
        <v>9603</v>
      </c>
    </row>
    <row r="8963" spans="1:3" x14ac:dyDescent="0.25">
      <c r="A8963" s="2">
        <v>44320.780555555553</v>
      </c>
      <c r="B8963" t="s">
        <v>165</v>
      </c>
      <c r="C8963" t="s">
        <v>9787</v>
      </c>
    </row>
    <row r="8964" spans="1:3" x14ac:dyDescent="0.25">
      <c r="A8964" s="2">
        <v>44320.780555555553</v>
      </c>
      <c r="B8964" t="s">
        <v>165</v>
      </c>
      <c r="C8964" t="s">
        <v>6637</v>
      </c>
    </row>
    <row r="8965" spans="1:3" x14ac:dyDescent="0.25">
      <c r="A8965" s="2">
        <v>44320.780555555553</v>
      </c>
      <c r="B8965" t="s">
        <v>165</v>
      </c>
      <c r="C8965" t="s">
        <v>1538</v>
      </c>
    </row>
    <row r="8966" spans="1:3" x14ac:dyDescent="0.25">
      <c r="A8966" s="2">
        <v>44320.780555555553</v>
      </c>
      <c r="B8966" t="s">
        <v>165</v>
      </c>
      <c r="C8966" t="s">
        <v>6380</v>
      </c>
    </row>
    <row r="8967" spans="1:3" x14ac:dyDescent="0.25">
      <c r="A8967" s="2">
        <v>44320.780555555553</v>
      </c>
      <c r="B8967" t="s">
        <v>877</v>
      </c>
      <c r="C8967" t="s">
        <v>9996</v>
      </c>
    </row>
    <row r="8968" spans="1:3" x14ac:dyDescent="0.25">
      <c r="A8968" s="2">
        <v>44320.780555555553</v>
      </c>
      <c r="B8968" t="s">
        <v>877</v>
      </c>
      <c r="C8968" t="s">
        <v>6386</v>
      </c>
    </row>
    <row r="8969" spans="1:3" x14ac:dyDescent="0.25">
      <c r="A8969" s="2">
        <v>44320.780555555553</v>
      </c>
      <c r="B8969" t="s">
        <v>877</v>
      </c>
      <c r="C8969" t="s">
        <v>9997</v>
      </c>
    </row>
    <row r="8970" spans="1:3" x14ac:dyDescent="0.25">
      <c r="A8970" s="2">
        <v>44320.780555555553</v>
      </c>
      <c r="B8970" t="s">
        <v>1461</v>
      </c>
      <c r="C8970" t="s">
        <v>10137</v>
      </c>
    </row>
    <row r="8971" spans="1:3" x14ac:dyDescent="0.25">
      <c r="A8971" s="2">
        <v>44320.780555555553</v>
      </c>
      <c r="B8971" t="s">
        <v>1461</v>
      </c>
      <c r="C8971" t="s">
        <v>6386</v>
      </c>
    </row>
    <row r="8972" spans="1:3" x14ac:dyDescent="0.25">
      <c r="A8972" s="2">
        <v>44320.780555555553</v>
      </c>
      <c r="B8972" t="s">
        <v>163</v>
      </c>
      <c r="C8972" t="s">
        <v>10206</v>
      </c>
    </row>
    <row r="8973" spans="1:3" x14ac:dyDescent="0.25">
      <c r="A8973" s="2">
        <v>44320.780555555553</v>
      </c>
      <c r="B8973" t="s">
        <v>163</v>
      </c>
      <c r="C8973" t="s">
        <v>10207</v>
      </c>
    </row>
    <row r="8974" spans="1:3" x14ac:dyDescent="0.25">
      <c r="A8974" s="2">
        <v>44320.780555555553</v>
      </c>
      <c r="B8974" t="s">
        <v>162</v>
      </c>
      <c r="C8974" t="s">
        <v>10218</v>
      </c>
    </row>
    <row r="8975" spans="1:3" x14ac:dyDescent="0.25">
      <c r="A8975" s="2">
        <v>44320.780555555553</v>
      </c>
      <c r="B8975" t="s">
        <v>162</v>
      </c>
      <c r="C8975" t="s">
        <v>7463</v>
      </c>
    </row>
    <row r="8976" spans="1:3" x14ac:dyDescent="0.25">
      <c r="A8976" s="2">
        <v>44320.780555555553</v>
      </c>
      <c r="B8976" t="s">
        <v>162</v>
      </c>
      <c r="C8976" t="s">
        <v>10219</v>
      </c>
    </row>
    <row r="8977" spans="1:4" x14ac:dyDescent="0.25">
      <c r="A8977" s="2">
        <v>44320.780555555553</v>
      </c>
      <c r="B8977" t="s">
        <v>175</v>
      </c>
      <c r="D8977" t="s">
        <v>1855</v>
      </c>
    </row>
    <row r="8978" spans="1:4" x14ac:dyDescent="0.25">
      <c r="A8978" s="2">
        <v>44320.780555555553</v>
      </c>
      <c r="B8978" t="s">
        <v>175</v>
      </c>
      <c r="D8978" t="s">
        <v>1869</v>
      </c>
    </row>
    <row r="8979" spans="1:4" x14ac:dyDescent="0.25">
      <c r="A8979" s="2">
        <v>44320.780555555553</v>
      </c>
      <c r="B8979" t="s">
        <v>175</v>
      </c>
      <c r="D8979" t="s">
        <v>842</v>
      </c>
    </row>
    <row r="8980" spans="1:4" x14ac:dyDescent="0.25">
      <c r="A8980" s="2">
        <v>44320.780555555553</v>
      </c>
      <c r="B8980" t="s">
        <v>175</v>
      </c>
      <c r="D8980" t="s">
        <v>949</v>
      </c>
    </row>
    <row r="8981" spans="1:4" x14ac:dyDescent="0.25">
      <c r="A8981" s="2">
        <v>44320.780555555553</v>
      </c>
      <c r="B8981" t="s">
        <v>175</v>
      </c>
      <c r="D8981" t="s">
        <v>1853</v>
      </c>
    </row>
    <row r="8982" spans="1:4" x14ac:dyDescent="0.25">
      <c r="A8982" s="2">
        <v>44320.780555555553</v>
      </c>
      <c r="B8982" t="s">
        <v>176</v>
      </c>
      <c r="D8982" t="s">
        <v>828</v>
      </c>
    </row>
    <row r="8983" spans="1:4" x14ac:dyDescent="0.25">
      <c r="A8983" s="2">
        <v>44320.780555555553</v>
      </c>
      <c r="B8983" t="s">
        <v>176</v>
      </c>
      <c r="D8983" t="s">
        <v>971</v>
      </c>
    </row>
    <row r="8984" spans="1:4" x14ac:dyDescent="0.25">
      <c r="A8984" s="2">
        <v>44320.780555555553</v>
      </c>
      <c r="B8984" t="s">
        <v>165</v>
      </c>
      <c r="D8984" t="s">
        <v>991</v>
      </c>
    </row>
    <row r="8985" spans="1:4" x14ac:dyDescent="0.25">
      <c r="A8985" s="2">
        <v>44320.780555555553</v>
      </c>
      <c r="B8985" t="s">
        <v>165</v>
      </c>
      <c r="D8985" t="s">
        <v>899</v>
      </c>
    </row>
    <row r="8986" spans="1:4" x14ac:dyDescent="0.25">
      <c r="A8986" s="2">
        <v>44320.780555555553</v>
      </c>
      <c r="B8986" t="s">
        <v>162</v>
      </c>
      <c r="D8986" t="s">
        <v>825</v>
      </c>
    </row>
    <row r="8987" spans="1:4" x14ac:dyDescent="0.25">
      <c r="A8987" s="2">
        <v>44320.780555555553</v>
      </c>
      <c r="B8987" t="s">
        <v>162</v>
      </c>
      <c r="D8987" t="s">
        <v>853</v>
      </c>
    </row>
    <row r="8988" spans="1:4" x14ac:dyDescent="0.25">
      <c r="A8988" s="2">
        <v>44320.780555555553</v>
      </c>
      <c r="B8988" t="s">
        <v>172</v>
      </c>
      <c r="D8988" t="s">
        <v>1849</v>
      </c>
    </row>
    <row r="8989" spans="1:4" x14ac:dyDescent="0.25">
      <c r="A8989" s="2">
        <v>44320.780555555553</v>
      </c>
      <c r="B8989" t="s">
        <v>165</v>
      </c>
      <c r="D8989" t="s">
        <v>844</v>
      </c>
    </row>
    <row r="8990" spans="1:4" x14ac:dyDescent="0.25">
      <c r="A8990" s="2">
        <v>44320.780555555553</v>
      </c>
      <c r="B8990" t="s">
        <v>165</v>
      </c>
      <c r="D8990" t="s">
        <v>976</v>
      </c>
    </row>
    <row r="8991" spans="1:4" x14ac:dyDescent="0.25">
      <c r="A8991" s="2">
        <v>44320.780555555553</v>
      </c>
      <c r="B8991" t="s">
        <v>170</v>
      </c>
      <c r="D8991" t="s">
        <v>850</v>
      </c>
    </row>
    <row r="8992" spans="1:4" x14ac:dyDescent="0.25">
      <c r="A8992" s="2">
        <v>44320.780555555553</v>
      </c>
      <c r="B8992" t="s">
        <v>170</v>
      </c>
      <c r="D8992" t="s">
        <v>1009</v>
      </c>
    </row>
    <row r="8993" spans="1:4" x14ac:dyDescent="0.25">
      <c r="A8993" s="2">
        <v>44320.780555555553</v>
      </c>
      <c r="B8993" t="s">
        <v>185</v>
      </c>
      <c r="D8993" t="s">
        <v>1894</v>
      </c>
    </row>
    <row r="8994" spans="1:4" x14ac:dyDescent="0.25">
      <c r="A8994" s="2">
        <v>44320.780555555553</v>
      </c>
      <c r="B8994" t="s">
        <v>181</v>
      </c>
      <c r="D8994" t="s">
        <v>842</v>
      </c>
    </row>
    <row r="8995" spans="1:4" x14ac:dyDescent="0.25">
      <c r="A8995" s="2">
        <v>44320.780555555553</v>
      </c>
      <c r="B8995" t="s">
        <v>181</v>
      </c>
      <c r="D8995" t="s">
        <v>949</v>
      </c>
    </row>
    <row r="8996" spans="1:4" x14ac:dyDescent="0.25">
      <c r="A8996" s="2">
        <v>44320.780555555553</v>
      </c>
      <c r="B8996" t="s">
        <v>181</v>
      </c>
      <c r="D8996" t="s">
        <v>834</v>
      </c>
    </row>
    <row r="8997" spans="1:4" x14ac:dyDescent="0.25">
      <c r="A8997" s="2">
        <v>44320.780555555553</v>
      </c>
      <c r="B8997" t="s">
        <v>181</v>
      </c>
      <c r="D8997" t="s">
        <v>903</v>
      </c>
    </row>
    <row r="8998" spans="1:4" x14ac:dyDescent="0.25">
      <c r="A8998" s="2">
        <v>44320.780555555553</v>
      </c>
      <c r="B8998" t="s">
        <v>165</v>
      </c>
      <c r="D8998" t="s">
        <v>1874</v>
      </c>
    </row>
    <row r="8999" spans="1:4" x14ac:dyDescent="0.25">
      <c r="A8999" s="2">
        <v>44320.780555555553</v>
      </c>
      <c r="B8999" t="s">
        <v>1147</v>
      </c>
      <c r="D8999" t="s">
        <v>1852</v>
      </c>
    </row>
    <row r="9000" spans="1:4" x14ac:dyDescent="0.25">
      <c r="A9000" s="2">
        <v>44320.780555555553</v>
      </c>
      <c r="B9000" t="s">
        <v>1147</v>
      </c>
      <c r="D9000" t="s">
        <v>1853</v>
      </c>
    </row>
    <row r="9001" spans="1:4" x14ac:dyDescent="0.25">
      <c r="A9001" s="2">
        <v>44320.780555555553</v>
      </c>
      <c r="B9001" t="s">
        <v>165</v>
      </c>
      <c r="D9001" t="s">
        <v>848</v>
      </c>
    </row>
    <row r="9002" spans="1:4" x14ac:dyDescent="0.25">
      <c r="A9002" s="2">
        <v>44320.780555555553</v>
      </c>
      <c r="B9002" t="s">
        <v>165</v>
      </c>
      <c r="D9002" t="s">
        <v>909</v>
      </c>
    </row>
    <row r="9003" spans="1:4" x14ac:dyDescent="0.25">
      <c r="A9003" s="2">
        <v>44320.780555555553</v>
      </c>
      <c r="B9003" t="s">
        <v>165</v>
      </c>
      <c r="D9003" t="s">
        <v>834</v>
      </c>
    </row>
    <row r="9004" spans="1:4" x14ac:dyDescent="0.25">
      <c r="A9004" s="2">
        <v>44320.780555555553</v>
      </c>
      <c r="B9004" t="s">
        <v>165</v>
      </c>
      <c r="D9004" t="s">
        <v>904</v>
      </c>
    </row>
    <row r="9005" spans="1:4" x14ac:dyDescent="0.25">
      <c r="A9005" s="2">
        <v>44320.780555555553</v>
      </c>
      <c r="B9005" t="s">
        <v>165</v>
      </c>
      <c r="D9005" t="s">
        <v>996</v>
      </c>
    </row>
    <row r="9006" spans="1:4" x14ac:dyDescent="0.25">
      <c r="A9006" s="2">
        <v>44320.780555555553</v>
      </c>
      <c r="B9006" t="s">
        <v>167</v>
      </c>
      <c r="D9006" t="s">
        <v>902</v>
      </c>
    </row>
    <row r="9007" spans="1:4" x14ac:dyDescent="0.25">
      <c r="A9007" s="2">
        <v>44320.780555555553</v>
      </c>
      <c r="B9007" t="s">
        <v>180</v>
      </c>
      <c r="D9007" t="s">
        <v>1848</v>
      </c>
    </row>
    <row r="9008" spans="1:4" x14ac:dyDescent="0.25">
      <c r="A9008" s="2">
        <v>44320.780555555553</v>
      </c>
      <c r="B9008" t="s">
        <v>180</v>
      </c>
      <c r="D9008" t="s">
        <v>1849</v>
      </c>
    </row>
    <row r="9009" spans="1:4" x14ac:dyDescent="0.25">
      <c r="A9009" s="2">
        <v>44320.780555555553</v>
      </c>
      <c r="B9009" t="s">
        <v>180</v>
      </c>
      <c r="D9009" t="s">
        <v>1850</v>
      </c>
    </row>
    <row r="9010" spans="1:4" x14ac:dyDescent="0.25">
      <c r="A9010" s="2">
        <v>44320.780555555553</v>
      </c>
      <c r="B9010" t="s">
        <v>189</v>
      </c>
      <c r="D9010" t="s">
        <v>1021</v>
      </c>
    </row>
    <row r="9011" spans="1:4" x14ac:dyDescent="0.25">
      <c r="A9011" s="2">
        <v>44320.780555555553</v>
      </c>
      <c r="B9011" t="s">
        <v>189</v>
      </c>
      <c r="D9011" t="s">
        <v>885</v>
      </c>
    </row>
    <row r="9012" spans="1:4" x14ac:dyDescent="0.25">
      <c r="A9012" s="2">
        <v>44320.780555555553</v>
      </c>
      <c r="B9012" t="s">
        <v>163</v>
      </c>
      <c r="D9012" t="s">
        <v>1859</v>
      </c>
    </row>
    <row r="9013" spans="1:4" x14ac:dyDescent="0.25">
      <c r="A9013" s="2">
        <v>44320.780555555553</v>
      </c>
      <c r="B9013" t="s">
        <v>163</v>
      </c>
      <c r="D9013" t="s">
        <v>1848</v>
      </c>
    </row>
    <row r="9014" spans="1:4" x14ac:dyDescent="0.25">
      <c r="A9014" s="2">
        <v>44320.780555555553</v>
      </c>
      <c r="B9014" t="s">
        <v>163</v>
      </c>
      <c r="D9014" t="s">
        <v>828</v>
      </c>
    </row>
    <row r="9015" spans="1:4" x14ac:dyDescent="0.25">
      <c r="A9015" s="2">
        <v>44320.780555555553</v>
      </c>
      <c r="B9015" t="s">
        <v>163</v>
      </c>
      <c r="D9015" t="s">
        <v>892</v>
      </c>
    </row>
    <row r="9016" spans="1:4" x14ac:dyDescent="0.25">
      <c r="A9016" s="2">
        <v>44320.780555555553</v>
      </c>
      <c r="B9016" t="s">
        <v>163</v>
      </c>
      <c r="D9016" t="s">
        <v>1855</v>
      </c>
    </row>
    <row r="9017" spans="1:4" x14ac:dyDescent="0.25">
      <c r="A9017" s="2">
        <v>44320.780555555553</v>
      </c>
      <c r="B9017" t="s">
        <v>165</v>
      </c>
      <c r="D9017" t="s">
        <v>1935</v>
      </c>
    </row>
    <row r="9018" spans="1:4" x14ac:dyDescent="0.25">
      <c r="A9018" s="2">
        <v>44320.780555555553</v>
      </c>
      <c r="B9018" t="s">
        <v>165</v>
      </c>
      <c r="D9018" t="s">
        <v>1867</v>
      </c>
    </row>
    <row r="9019" spans="1:4" x14ac:dyDescent="0.25">
      <c r="A9019" s="2">
        <v>44320.780555555553</v>
      </c>
      <c r="B9019" t="s">
        <v>165</v>
      </c>
      <c r="D9019" t="s">
        <v>885</v>
      </c>
    </row>
    <row r="9020" spans="1:4" x14ac:dyDescent="0.25">
      <c r="A9020" s="2">
        <v>44320.780555555553</v>
      </c>
      <c r="B9020" t="s">
        <v>165</v>
      </c>
      <c r="D9020" t="s">
        <v>844</v>
      </c>
    </row>
    <row r="9021" spans="1:4" x14ac:dyDescent="0.25">
      <c r="A9021" s="2">
        <v>44320.780555555553</v>
      </c>
      <c r="B9021" t="s">
        <v>165</v>
      </c>
      <c r="D9021" t="s">
        <v>976</v>
      </c>
    </row>
    <row r="9022" spans="1:4" x14ac:dyDescent="0.25">
      <c r="A9022" s="2">
        <v>44320.780555555553</v>
      </c>
      <c r="B9022" t="s">
        <v>877</v>
      </c>
      <c r="D9022" t="s">
        <v>846</v>
      </c>
    </row>
    <row r="9023" spans="1:4" x14ac:dyDescent="0.25">
      <c r="A9023" s="2">
        <v>44320.780555555553</v>
      </c>
      <c r="B9023" t="s">
        <v>877</v>
      </c>
      <c r="D9023" t="s">
        <v>908</v>
      </c>
    </row>
    <row r="9024" spans="1:4" x14ac:dyDescent="0.25">
      <c r="A9024" s="2">
        <v>44320.780555555553</v>
      </c>
      <c r="B9024" t="s">
        <v>877</v>
      </c>
      <c r="D9024" t="s">
        <v>909</v>
      </c>
    </row>
    <row r="9025" spans="1:4" x14ac:dyDescent="0.25">
      <c r="A9025" s="2">
        <v>44320.780555555553</v>
      </c>
      <c r="B9025" t="s">
        <v>1461</v>
      </c>
      <c r="D9025" t="s">
        <v>1849</v>
      </c>
    </row>
    <row r="9026" spans="1:4" x14ac:dyDescent="0.25">
      <c r="A9026" s="2">
        <v>44320.780555555553</v>
      </c>
      <c r="B9026" t="s">
        <v>1461</v>
      </c>
      <c r="D9026" t="s">
        <v>1850</v>
      </c>
    </row>
    <row r="9027" spans="1:4" x14ac:dyDescent="0.25">
      <c r="A9027" s="2">
        <v>44320.780555555553</v>
      </c>
      <c r="B9027" t="s">
        <v>163</v>
      </c>
      <c r="D9027" t="s">
        <v>1851</v>
      </c>
    </row>
    <row r="9028" spans="1:4" x14ac:dyDescent="0.25">
      <c r="A9028" s="2">
        <v>44320.780555555553</v>
      </c>
      <c r="B9028" t="s">
        <v>163</v>
      </c>
      <c r="D9028" t="s">
        <v>1898</v>
      </c>
    </row>
    <row r="9029" spans="1:4" x14ac:dyDescent="0.25">
      <c r="A9029" s="2">
        <v>44320.780555555553</v>
      </c>
      <c r="B9029" t="s">
        <v>162</v>
      </c>
      <c r="D9029" t="s">
        <v>834</v>
      </c>
    </row>
    <row r="9030" spans="1:4" x14ac:dyDescent="0.25">
      <c r="A9030" s="2">
        <v>44320.780555555553</v>
      </c>
      <c r="B9030" t="s">
        <v>162</v>
      </c>
      <c r="D9030" t="s">
        <v>835</v>
      </c>
    </row>
    <row r="9031" spans="1:4" x14ac:dyDescent="0.25">
      <c r="A9031" s="2">
        <v>44320.780555555553</v>
      </c>
      <c r="B9031" t="s">
        <v>162</v>
      </c>
      <c r="D9031" t="s">
        <v>955</v>
      </c>
    </row>
    <row r="9032" spans="1:4" x14ac:dyDescent="0.25">
      <c r="A9032" s="2">
        <v>44320.78125</v>
      </c>
      <c r="B9032" t="s">
        <v>175</v>
      </c>
      <c r="C9032" t="s">
        <v>6554</v>
      </c>
    </row>
    <row r="9033" spans="1:4" x14ac:dyDescent="0.25">
      <c r="A9033" s="2">
        <v>44320.78125</v>
      </c>
      <c r="B9033" t="s">
        <v>176</v>
      </c>
      <c r="C9033" t="s">
        <v>6554</v>
      </c>
    </row>
    <row r="9034" spans="1:4" x14ac:dyDescent="0.25">
      <c r="A9034" s="2">
        <v>44320.78125</v>
      </c>
      <c r="B9034" t="s">
        <v>176</v>
      </c>
      <c r="C9034" t="s">
        <v>6794</v>
      </c>
    </row>
    <row r="9035" spans="1:4" x14ac:dyDescent="0.25">
      <c r="A9035" s="2">
        <v>44320.78125</v>
      </c>
      <c r="B9035" t="s">
        <v>176</v>
      </c>
      <c r="C9035" t="s">
        <v>6795</v>
      </c>
    </row>
    <row r="9036" spans="1:4" x14ac:dyDescent="0.25">
      <c r="A9036" s="2">
        <v>44320.78125</v>
      </c>
      <c r="B9036" t="s">
        <v>162</v>
      </c>
      <c r="C9036" t="s">
        <v>6438</v>
      </c>
    </row>
    <row r="9037" spans="1:4" x14ac:dyDescent="0.25">
      <c r="A9037" s="2">
        <v>44320.78125</v>
      </c>
      <c r="B9037" t="s">
        <v>162</v>
      </c>
      <c r="C9037" t="s">
        <v>6554</v>
      </c>
    </row>
    <row r="9038" spans="1:4" x14ac:dyDescent="0.25">
      <c r="A9038" s="2">
        <v>44320.78125</v>
      </c>
      <c r="B9038" t="s">
        <v>165</v>
      </c>
      <c r="C9038" t="s">
        <v>7089</v>
      </c>
    </row>
    <row r="9039" spans="1:4" x14ac:dyDescent="0.25">
      <c r="A9039" s="2">
        <v>44320.78125</v>
      </c>
      <c r="B9039" t="s">
        <v>170</v>
      </c>
      <c r="C9039" t="s">
        <v>7142</v>
      </c>
    </row>
    <row r="9040" spans="1:4" x14ac:dyDescent="0.25">
      <c r="A9040" s="2">
        <v>44320.78125</v>
      </c>
      <c r="B9040" t="s">
        <v>170</v>
      </c>
      <c r="C9040" t="s">
        <v>6554</v>
      </c>
    </row>
    <row r="9041" spans="1:3" x14ac:dyDescent="0.25">
      <c r="A9041" s="2">
        <v>44320.78125</v>
      </c>
      <c r="B9041" t="s">
        <v>1147</v>
      </c>
      <c r="C9041" t="s">
        <v>8183</v>
      </c>
    </row>
    <row r="9042" spans="1:3" x14ac:dyDescent="0.25">
      <c r="A9042" s="2">
        <v>44320.78125</v>
      </c>
      <c r="B9042" t="s">
        <v>165</v>
      </c>
      <c r="C9042" t="s">
        <v>8405</v>
      </c>
    </row>
    <row r="9043" spans="1:3" x14ac:dyDescent="0.25">
      <c r="A9043" s="2">
        <v>44320.78125</v>
      </c>
      <c r="B9043" t="s">
        <v>165</v>
      </c>
      <c r="C9043" t="s">
        <v>8406</v>
      </c>
    </row>
    <row r="9044" spans="1:3" x14ac:dyDescent="0.25">
      <c r="A9044" s="2">
        <v>44320.78125</v>
      </c>
      <c r="B9044" t="s">
        <v>165</v>
      </c>
      <c r="C9044" t="s">
        <v>8407</v>
      </c>
    </row>
    <row r="9045" spans="1:3" x14ac:dyDescent="0.25">
      <c r="A9045" s="2">
        <v>44320.78125</v>
      </c>
      <c r="B9045" t="s">
        <v>165</v>
      </c>
      <c r="C9045" t="s">
        <v>6386</v>
      </c>
    </row>
    <row r="9046" spans="1:3" x14ac:dyDescent="0.25">
      <c r="A9046" s="2">
        <v>44320.78125</v>
      </c>
      <c r="B9046" t="s">
        <v>167</v>
      </c>
      <c r="C9046" t="s">
        <v>6554</v>
      </c>
    </row>
    <row r="9047" spans="1:3" x14ac:dyDescent="0.25">
      <c r="A9047" s="2">
        <v>44320.78125</v>
      </c>
      <c r="B9047" t="s">
        <v>189</v>
      </c>
      <c r="C9047" t="s">
        <v>8849</v>
      </c>
    </row>
    <row r="9048" spans="1:3" x14ac:dyDescent="0.25">
      <c r="A9048" s="2">
        <v>44320.78125</v>
      </c>
      <c r="B9048" t="s">
        <v>189</v>
      </c>
      <c r="C9048" t="s">
        <v>6386</v>
      </c>
    </row>
    <row r="9049" spans="1:3" x14ac:dyDescent="0.25">
      <c r="A9049" s="2">
        <v>44320.78125</v>
      </c>
      <c r="B9049" t="s">
        <v>189</v>
      </c>
      <c r="C9049" t="s">
        <v>8850</v>
      </c>
    </row>
    <row r="9050" spans="1:3" x14ac:dyDescent="0.25">
      <c r="A9050" s="2">
        <v>44320.78125</v>
      </c>
      <c r="B9050" t="s">
        <v>189</v>
      </c>
      <c r="C9050" t="s">
        <v>6386</v>
      </c>
    </row>
    <row r="9051" spans="1:3" x14ac:dyDescent="0.25">
      <c r="A9051" s="2">
        <v>44320.78125</v>
      </c>
      <c r="B9051" t="s">
        <v>185</v>
      </c>
      <c r="C9051" t="s">
        <v>8919</v>
      </c>
    </row>
    <row r="9052" spans="1:3" x14ac:dyDescent="0.25">
      <c r="A9052" s="2">
        <v>44320.78125</v>
      </c>
      <c r="B9052" t="s">
        <v>163</v>
      </c>
      <c r="C9052" t="s">
        <v>9124</v>
      </c>
    </row>
    <row r="9053" spans="1:3" x14ac:dyDescent="0.25">
      <c r="A9053" s="2">
        <v>44320.78125</v>
      </c>
      <c r="B9053" t="s">
        <v>162</v>
      </c>
      <c r="C9053" t="s">
        <v>9478</v>
      </c>
    </row>
    <row r="9054" spans="1:3" x14ac:dyDescent="0.25">
      <c r="A9054" s="2">
        <v>44320.78125</v>
      </c>
      <c r="B9054" t="s">
        <v>162</v>
      </c>
      <c r="C9054" t="s">
        <v>8599</v>
      </c>
    </row>
    <row r="9055" spans="1:3" x14ac:dyDescent="0.25">
      <c r="A9055" s="2">
        <v>44320.78125</v>
      </c>
      <c r="B9055" t="s">
        <v>165</v>
      </c>
      <c r="C9055" t="s">
        <v>9968</v>
      </c>
    </row>
    <row r="9056" spans="1:3" x14ac:dyDescent="0.25">
      <c r="A9056" s="2">
        <v>44320.78125</v>
      </c>
      <c r="B9056" t="s">
        <v>165</v>
      </c>
      <c r="C9056" t="s">
        <v>6380</v>
      </c>
    </row>
    <row r="9057" spans="1:4" x14ac:dyDescent="0.25">
      <c r="A9057" s="2">
        <v>44320.78125</v>
      </c>
      <c r="B9057" t="s">
        <v>165</v>
      </c>
      <c r="C9057" t="s">
        <v>6380</v>
      </c>
    </row>
    <row r="9058" spans="1:4" x14ac:dyDescent="0.25">
      <c r="A9058" s="2">
        <v>44320.78125</v>
      </c>
      <c r="B9058" t="s">
        <v>165</v>
      </c>
      <c r="C9058" t="s">
        <v>8508</v>
      </c>
    </row>
    <row r="9059" spans="1:4" x14ac:dyDescent="0.25">
      <c r="A9059" s="2">
        <v>44320.78125</v>
      </c>
      <c r="B9059" t="s">
        <v>165</v>
      </c>
      <c r="C9059" t="s">
        <v>9969</v>
      </c>
    </row>
    <row r="9060" spans="1:4" x14ac:dyDescent="0.25">
      <c r="A9060" s="2">
        <v>44320.78125</v>
      </c>
      <c r="B9060" t="s">
        <v>165</v>
      </c>
      <c r="C9060" t="s">
        <v>6386</v>
      </c>
    </row>
    <row r="9061" spans="1:4" x14ac:dyDescent="0.25">
      <c r="A9061" s="2">
        <v>44320.78125</v>
      </c>
      <c r="B9061" t="s">
        <v>1461</v>
      </c>
      <c r="C9061" t="s">
        <v>8916</v>
      </c>
    </row>
    <row r="9062" spans="1:4" x14ac:dyDescent="0.25">
      <c r="A9062" s="2">
        <v>44320.78125</v>
      </c>
      <c r="B9062" t="s">
        <v>162</v>
      </c>
      <c r="C9062" t="s">
        <v>10220</v>
      </c>
    </row>
    <row r="9063" spans="1:4" x14ac:dyDescent="0.25">
      <c r="A9063" s="2">
        <v>44320.78125</v>
      </c>
      <c r="B9063" t="s">
        <v>162</v>
      </c>
      <c r="C9063" t="s">
        <v>10221</v>
      </c>
    </row>
    <row r="9064" spans="1:4" x14ac:dyDescent="0.25">
      <c r="A9064" s="2">
        <v>44320.78125</v>
      </c>
      <c r="B9064" t="s">
        <v>162</v>
      </c>
      <c r="C9064" t="s">
        <v>10222</v>
      </c>
    </row>
    <row r="9065" spans="1:4" x14ac:dyDescent="0.25">
      <c r="A9065" s="2">
        <v>44320.78125</v>
      </c>
      <c r="B9065" t="s">
        <v>3</v>
      </c>
      <c r="C9065" t="s">
        <v>6554</v>
      </c>
    </row>
    <row r="9066" spans="1:4" x14ac:dyDescent="0.25">
      <c r="A9066" s="2">
        <v>44320.78125</v>
      </c>
      <c r="B9066" t="s">
        <v>175</v>
      </c>
      <c r="D9066" t="s">
        <v>854</v>
      </c>
    </row>
    <row r="9067" spans="1:4" x14ac:dyDescent="0.25">
      <c r="A9067" s="2">
        <v>44320.78125</v>
      </c>
      <c r="B9067" t="s">
        <v>176</v>
      </c>
      <c r="D9067" t="s">
        <v>1877</v>
      </c>
    </row>
    <row r="9068" spans="1:4" x14ac:dyDescent="0.25">
      <c r="A9068" s="2">
        <v>44320.78125</v>
      </c>
      <c r="B9068" t="s">
        <v>176</v>
      </c>
      <c r="D9068" t="s">
        <v>899</v>
      </c>
    </row>
    <row r="9069" spans="1:4" x14ac:dyDescent="0.25">
      <c r="A9069" s="2">
        <v>44320.78125</v>
      </c>
      <c r="B9069" t="s">
        <v>176</v>
      </c>
      <c r="D9069" t="s">
        <v>1013</v>
      </c>
    </row>
    <row r="9070" spans="1:4" x14ac:dyDescent="0.25">
      <c r="A9070" s="2">
        <v>44320.78125</v>
      </c>
      <c r="B9070" t="s">
        <v>162</v>
      </c>
      <c r="D9070" t="s">
        <v>918</v>
      </c>
    </row>
    <row r="9071" spans="1:4" x14ac:dyDescent="0.25">
      <c r="A9071" s="2">
        <v>44320.78125</v>
      </c>
      <c r="B9071" t="s">
        <v>162</v>
      </c>
      <c r="D9071" t="s">
        <v>842</v>
      </c>
    </row>
    <row r="9072" spans="1:4" x14ac:dyDescent="0.25">
      <c r="A9072" s="2">
        <v>44320.78125</v>
      </c>
      <c r="B9072" t="s">
        <v>165</v>
      </c>
      <c r="D9072" t="s">
        <v>885</v>
      </c>
    </row>
    <row r="9073" spans="1:4" x14ac:dyDescent="0.25">
      <c r="A9073" s="2">
        <v>44320.78125</v>
      </c>
      <c r="B9073" t="s">
        <v>170</v>
      </c>
      <c r="D9073" t="s">
        <v>1853</v>
      </c>
    </row>
    <row r="9074" spans="1:4" x14ac:dyDescent="0.25">
      <c r="A9074" s="2">
        <v>44320.78125</v>
      </c>
      <c r="B9074" t="s">
        <v>170</v>
      </c>
      <c r="D9074" t="s">
        <v>954</v>
      </c>
    </row>
    <row r="9075" spans="1:4" x14ac:dyDescent="0.25">
      <c r="A9075" s="2">
        <v>44320.78125</v>
      </c>
      <c r="B9075" t="s">
        <v>1147</v>
      </c>
      <c r="D9075" t="s">
        <v>894</v>
      </c>
    </row>
    <row r="9076" spans="1:4" x14ac:dyDescent="0.25">
      <c r="A9076" s="2">
        <v>44320.78125</v>
      </c>
      <c r="B9076" t="s">
        <v>165</v>
      </c>
      <c r="D9076" t="s">
        <v>991</v>
      </c>
    </row>
    <row r="9077" spans="1:4" x14ac:dyDescent="0.25">
      <c r="A9077" s="2">
        <v>44320.78125</v>
      </c>
      <c r="B9077" t="s">
        <v>165</v>
      </c>
      <c r="D9077" t="s">
        <v>902</v>
      </c>
    </row>
    <row r="9078" spans="1:4" x14ac:dyDescent="0.25">
      <c r="A9078" s="2">
        <v>44320.78125</v>
      </c>
      <c r="B9078" t="s">
        <v>165</v>
      </c>
      <c r="D9078" t="s">
        <v>1855</v>
      </c>
    </row>
    <row r="9079" spans="1:4" x14ac:dyDescent="0.25">
      <c r="A9079" s="2">
        <v>44320.78125</v>
      </c>
      <c r="B9079" t="s">
        <v>165</v>
      </c>
      <c r="D9079" t="s">
        <v>1854</v>
      </c>
    </row>
    <row r="9080" spans="1:4" x14ac:dyDescent="0.25">
      <c r="A9080" s="2">
        <v>44320.78125</v>
      </c>
      <c r="B9080" t="s">
        <v>167</v>
      </c>
      <c r="D9080" t="s">
        <v>834</v>
      </c>
    </row>
    <row r="9081" spans="1:4" x14ac:dyDescent="0.25">
      <c r="A9081" s="2">
        <v>44320.78125</v>
      </c>
      <c r="B9081" t="s">
        <v>189</v>
      </c>
      <c r="D9081" t="s">
        <v>828</v>
      </c>
    </row>
    <row r="9082" spans="1:4" x14ac:dyDescent="0.25">
      <c r="A9082" s="2">
        <v>44320.78125</v>
      </c>
      <c r="B9082" t="s">
        <v>189</v>
      </c>
      <c r="D9082" t="s">
        <v>971</v>
      </c>
    </row>
    <row r="9083" spans="1:4" x14ac:dyDescent="0.25">
      <c r="A9083" s="2">
        <v>44320.78125</v>
      </c>
      <c r="B9083" t="s">
        <v>189</v>
      </c>
      <c r="D9083" t="s">
        <v>834</v>
      </c>
    </row>
    <row r="9084" spans="1:4" x14ac:dyDescent="0.25">
      <c r="A9084" s="2">
        <v>44320.78125</v>
      </c>
      <c r="B9084" t="s">
        <v>189</v>
      </c>
      <c r="D9084" t="s">
        <v>903</v>
      </c>
    </row>
    <row r="9085" spans="1:4" x14ac:dyDescent="0.25">
      <c r="A9085" s="2">
        <v>44320.78125</v>
      </c>
      <c r="B9085" t="s">
        <v>185</v>
      </c>
      <c r="D9085" t="s">
        <v>885</v>
      </c>
    </row>
    <row r="9086" spans="1:4" x14ac:dyDescent="0.25">
      <c r="A9086" s="2">
        <v>44320.78125</v>
      </c>
      <c r="B9086" t="s">
        <v>163</v>
      </c>
      <c r="D9086" t="s">
        <v>842</v>
      </c>
    </row>
    <row r="9087" spans="1:4" x14ac:dyDescent="0.25">
      <c r="A9087" s="2">
        <v>44320.78125</v>
      </c>
      <c r="B9087" t="s">
        <v>162</v>
      </c>
      <c r="D9087" t="s">
        <v>842</v>
      </c>
    </row>
    <row r="9088" spans="1:4" x14ac:dyDescent="0.25">
      <c r="A9088" s="2">
        <v>44320.78125</v>
      </c>
      <c r="B9088" t="s">
        <v>162</v>
      </c>
      <c r="D9088" t="s">
        <v>949</v>
      </c>
    </row>
    <row r="9089" spans="1:4" x14ac:dyDescent="0.25">
      <c r="A9089" s="2">
        <v>44320.78125</v>
      </c>
      <c r="B9089" t="s">
        <v>165</v>
      </c>
      <c r="D9089" t="s">
        <v>856</v>
      </c>
    </row>
    <row r="9090" spans="1:4" x14ac:dyDescent="0.25">
      <c r="A9090" s="2">
        <v>44320.78125</v>
      </c>
      <c r="B9090" t="s">
        <v>165</v>
      </c>
      <c r="D9090" t="s">
        <v>857</v>
      </c>
    </row>
    <row r="9091" spans="1:4" x14ac:dyDescent="0.25">
      <c r="A9091" s="2">
        <v>44320.78125</v>
      </c>
      <c r="B9091" t="s">
        <v>165</v>
      </c>
      <c r="D9091" t="s">
        <v>828</v>
      </c>
    </row>
    <row r="9092" spans="1:4" x14ac:dyDescent="0.25">
      <c r="A9092" s="2">
        <v>44320.78125</v>
      </c>
      <c r="B9092" t="s">
        <v>165</v>
      </c>
      <c r="D9092" t="s">
        <v>892</v>
      </c>
    </row>
    <row r="9093" spans="1:4" x14ac:dyDescent="0.25">
      <c r="A9093" s="2">
        <v>44320.78125</v>
      </c>
      <c r="B9093" t="s">
        <v>165</v>
      </c>
      <c r="D9093" t="s">
        <v>852</v>
      </c>
    </row>
    <row r="9094" spans="1:4" x14ac:dyDescent="0.25">
      <c r="A9094" s="2">
        <v>44320.78125</v>
      </c>
      <c r="B9094" t="s">
        <v>165</v>
      </c>
      <c r="D9094" t="s">
        <v>901</v>
      </c>
    </row>
    <row r="9095" spans="1:4" x14ac:dyDescent="0.25">
      <c r="A9095" s="2">
        <v>44320.78125</v>
      </c>
      <c r="B9095" t="s">
        <v>1461</v>
      </c>
      <c r="D9095" t="s">
        <v>1888</v>
      </c>
    </row>
    <row r="9096" spans="1:4" x14ac:dyDescent="0.25">
      <c r="A9096" s="2">
        <v>44320.78125</v>
      </c>
      <c r="B9096" t="s">
        <v>162</v>
      </c>
      <c r="D9096" t="s">
        <v>885</v>
      </c>
    </row>
    <row r="9097" spans="1:4" x14ac:dyDescent="0.25">
      <c r="A9097" s="2">
        <v>44320.78125</v>
      </c>
      <c r="B9097" t="s">
        <v>162</v>
      </c>
      <c r="D9097" t="s">
        <v>899</v>
      </c>
    </row>
    <row r="9098" spans="1:4" x14ac:dyDescent="0.25">
      <c r="A9098" s="2">
        <v>44320.78125</v>
      </c>
      <c r="B9098" t="s">
        <v>162</v>
      </c>
      <c r="D9098" t="s">
        <v>1135</v>
      </c>
    </row>
    <row r="9099" spans="1:4" x14ac:dyDescent="0.25">
      <c r="A9099" s="2">
        <v>44320.78125</v>
      </c>
      <c r="B9099" t="s">
        <v>3</v>
      </c>
      <c r="D9099" t="s">
        <v>1849</v>
      </c>
    </row>
    <row r="9100" spans="1:4" x14ac:dyDescent="0.25">
      <c r="A9100" s="2">
        <v>44320.781944444447</v>
      </c>
      <c r="B9100" t="s">
        <v>185</v>
      </c>
      <c r="C9100" t="s">
        <v>6554</v>
      </c>
    </row>
    <row r="9101" spans="1:4" x14ac:dyDescent="0.25">
      <c r="A9101" s="2">
        <v>44320.781944444447</v>
      </c>
      <c r="B9101" t="s">
        <v>1147</v>
      </c>
      <c r="C9101" t="s">
        <v>8184</v>
      </c>
    </row>
    <row r="9102" spans="1:4" x14ac:dyDescent="0.25">
      <c r="A9102" s="2">
        <v>44320.781944444447</v>
      </c>
      <c r="B9102" t="s">
        <v>1147</v>
      </c>
      <c r="C9102" t="s">
        <v>1249</v>
      </c>
    </row>
    <row r="9103" spans="1:4" x14ac:dyDescent="0.25">
      <c r="A9103" s="2">
        <v>44320.781944444447</v>
      </c>
      <c r="B9103" t="s">
        <v>163</v>
      </c>
      <c r="C9103" t="s">
        <v>8365</v>
      </c>
    </row>
    <row r="9104" spans="1:4" x14ac:dyDescent="0.25">
      <c r="A9104" s="2">
        <v>44320.781944444447</v>
      </c>
      <c r="B9104" t="s">
        <v>165</v>
      </c>
      <c r="C9104" t="s">
        <v>8408</v>
      </c>
    </row>
    <row r="9105" spans="1:3" x14ac:dyDescent="0.25">
      <c r="A9105" s="2">
        <v>44320.781944444447</v>
      </c>
      <c r="B9105" t="s">
        <v>165</v>
      </c>
      <c r="C9105" t="s">
        <v>6386</v>
      </c>
    </row>
    <row r="9106" spans="1:3" x14ac:dyDescent="0.25">
      <c r="A9106" s="2">
        <v>44320.781944444447</v>
      </c>
      <c r="B9106" t="s">
        <v>165</v>
      </c>
      <c r="C9106" t="s">
        <v>6386</v>
      </c>
    </row>
    <row r="9107" spans="1:3" x14ac:dyDescent="0.25">
      <c r="A9107" s="2">
        <v>44320.781944444447</v>
      </c>
      <c r="B9107" t="s">
        <v>189</v>
      </c>
      <c r="C9107" t="s">
        <v>6554</v>
      </c>
    </row>
    <row r="9108" spans="1:3" x14ac:dyDescent="0.25">
      <c r="A9108" s="2">
        <v>44320.781944444447</v>
      </c>
      <c r="B9108" t="s">
        <v>162</v>
      </c>
      <c r="C9108" t="s">
        <v>6386</v>
      </c>
    </row>
    <row r="9109" spans="1:3" x14ac:dyDescent="0.25">
      <c r="A9109" s="2">
        <v>44320.781944444447</v>
      </c>
      <c r="B9109" t="s">
        <v>162</v>
      </c>
      <c r="C9109" t="s">
        <v>6386</v>
      </c>
    </row>
    <row r="9110" spans="1:3" x14ac:dyDescent="0.25">
      <c r="A9110" s="2">
        <v>44320.781944444447</v>
      </c>
      <c r="B9110" t="s">
        <v>163</v>
      </c>
      <c r="C9110" t="s">
        <v>9125</v>
      </c>
    </row>
    <row r="9111" spans="1:3" x14ac:dyDescent="0.25">
      <c r="A9111" s="2">
        <v>44320.781944444447</v>
      </c>
      <c r="B9111" t="s">
        <v>163</v>
      </c>
      <c r="C9111" t="s">
        <v>9126</v>
      </c>
    </row>
    <row r="9112" spans="1:3" x14ac:dyDescent="0.25">
      <c r="A9112" s="2">
        <v>44320.781944444447</v>
      </c>
      <c r="B9112" t="s">
        <v>162</v>
      </c>
      <c r="C9112" t="s">
        <v>9479</v>
      </c>
    </row>
    <row r="9113" spans="1:3" x14ac:dyDescent="0.25">
      <c r="A9113" s="2">
        <v>44320.781944444447</v>
      </c>
      <c r="B9113" t="s">
        <v>162</v>
      </c>
      <c r="C9113" t="s">
        <v>9480</v>
      </c>
    </row>
    <row r="9114" spans="1:3" x14ac:dyDescent="0.25">
      <c r="A9114" s="2">
        <v>44320.781944444447</v>
      </c>
      <c r="B9114" t="s">
        <v>162</v>
      </c>
      <c r="C9114" t="s">
        <v>6788</v>
      </c>
    </row>
    <row r="9115" spans="1:3" x14ac:dyDescent="0.25">
      <c r="A9115" s="2">
        <v>44320.781944444447</v>
      </c>
      <c r="B9115" t="s">
        <v>167</v>
      </c>
      <c r="C9115" t="s">
        <v>9590</v>
      </c>
    </row>
    <row r="9116" spans="1:3" x14ac:dyDescent="0.25">
      <c r="A9116" s="2">
        <v>44320.781944444447</v>
      </c>
      <c r="B9116" t="s">
        <v>167</v>
      </c>
      <c r="C9116" t="s">
        <v>8330</v>
      </c>
    </row>
    <row r="9117" spans="1:3" x14ac:dyDescent="0.25">
      <c r="A9117" s="2">
        <v>44320.781944444447</v>
      </c>
      <c r="B9117" t="s">
        <v>167</v>
      </c>
      <c r="C9117" t="s">
        <v>9586</v>
      </c>
    </row>
    <row r="9118" spans="1:3" x14ac:dyDescent="0.25">
      <c r="A9118" s="2">
        <v>44320.781944444447</v>
      </c>
      <c r="B9118" t="s">
        <v>167</v>
      </c>
      <c r="C9118" t="s">
        <v>9587</v>
      </c>
    </row>
    <row r="9119" spans="1:3" x14ac:dyDescent="0.25">
      <c r="A9119" s="2">
        <v>44320.781944444447</v>
      </c>
      <c r="B9119" t="s">
        <v>167</v>
      </c>
      <c r="C9119" t="s">
        <v>1538</v>
      </c>
    </row>
    <row r="9120" spans="1:3" x14ac:dyDescent="0.25">
      <c r="A9120" s="2">
        <v>44320.781944444447</v>
      </c>
      <c r="B9120" t="s">
        <v>162</v>
      </c>
      <c r="C9120" t="s">
        <v>9599</v>
      </c>
    </row>
    <row r="9121" spans="1:4" x14ac:dyDescent="0.25">
      <c r="A9121" s="2">
        <v>44320.781944444447</v>
      </c>
      <c r="B9121" t="s">
        <v>162</v>
      </c>
      <c r="C9121" t="s">
        <v>6386</v>
      </c>
    </row>
    <row r="9122" spans="1:4" x14ac:dyDescent="0.25">
      <c r="A9122" s="2">
        <v>44320.781944444447</v>
      </c>
      <c r="B9122" t="s">
        <v>165</v>
      </c>
      <c r="C9122" t="s">
        <v>6554</v>
      </c>
    </row>
    <row r="9123" spans="1:4" x14ac:dyDescent="0.25">
      <c r="A9123" s="2">
        <v>44320.781944444447</v>
      </c>
      <c r="B9123" t="s">
        <v>175</v>
      </c>
      <c r="C9123" t="s">
        <v>6554</v>
      </c>
    </row>
    <row r="9124" spans="1:4" x14ac:dyDescent="0.25">
      <c r="A9124" s="2">
        <v>44320.781944444447</v>
      </c>
      <c r="B9124" t="s">
        <v>185</v>
      </c>
      <c r="D9124" t="s">
        <v>1848</v>
      </c>
    </row>
    <row r="9125" spans="1:4" x14ac:dyDescent="0.25">
      <c r="A9125" s="2">
        <v>44320.781944444447</v>
      </c>
      <c r="B9125" t="s">
        <v>1147</v>
      </c>
      <c r="D9125" t="s">
        <v>850</v>
      </c>
    </row>
    <row r="9126" spans="1:4" x14ac:dyDescent="0.25">
      <c r="A9126" s="2">
        <v>44320.781944444447</v>
      </c>
      <c r="B9126" t="s">
        <v>1147</v>
      </c>
      <c r="D9126" t="s">
        <v>893</v>
      </c>
    </row>
    <row r="9127" spans="1:4" x14ac:dyDescent="0.25">
      <c r="A9127" s="2">
        <v>44320.781944444447</v>
      </c>
      <c r="B9127" t="s">
        <v>163</v>
      </c>
      <c r="D9127" t="s">
        <v>828</v>
      </c>
    </row>
    <row r="9128" spans="1:4" x14ac:dyDescent="0.25">
      <c r="A9128" s="2">
        <v>44320.781944444447</v>
      </c>
      <c r="B9128" t="s">
        <v>165</v>
      </c>
      <c r="D9128" t="s">
        <v>992</v>
      </c>
    </row>
    <row r="9129" spans="1:4" x14ac:dyDescent="0.25">
      <c r="A9129" s="2">
        <v>44320.781944444447</v>
      </c>
      <c r="B9129" t="s">
        <v>165</v>
      </c>
      <c r="D9129" t="s">
        <v>857</v>
      </c>
    </row>
    <row r="9130" spans="1:4" x14ac:dyDescent="0.25">
      <c r="A9130" s="2">
        <v>44320.781944444447</v>
      </c>
      <c r="B9130" t="s">
        <v>165</v>
      </c>
      <c r="D9130" t="s">
        <v>1853</v>
      </c>
    </row>
    <row r="9131" spans="1:4" x14ac:dyDescent="0.25">
      <c r="A9131" s="2">
        <v>44320.781944444447</v>
      </c>
      <c r="B9131" t="s">
        <v>189</v>
      </c>
      <c r="D9131" t="s">
        <v>992</v>
      </c>
    </row>
    <row r="9132" spans="1:4" x14ac:dyDescent="0.25">
      <c r="A9132" s="2">
        <v>44320.781944444447</v>
      </c>
      <c r="B9132" t="s">
        <v>162</v>
      </c>
      <c r="D9132" t="s">
        <v>1851</v>
      </c>
    </row>
    <row r="9133" spans="1:4" x14ac:dyDescent="0.25">
      <c r="A9133" s="2">
        <v>44320.781944444447</v>
      </c>
      <c r="B9133" t="s">
        <v>162</v>
      </c>
      <c r="D9133" t="s">
        <v>1852</v>
      </c>
    </row>
    <row r="9134" spans="1:4" x14ac:dyDescent="0.25">
      <c r="A9134" s="2">
        <v>44320.781944444447</v>
      </c>
      <c r="B9134" t="s">
        <v>163</v>
      </c>
      <c r="D9134" t="s">
        <v>885</v>
      </c>
    </row>
    <row r="9135" spans="1:4" x14ac:dyDescent="0.25">
      <c r="A9135" s="2">
        <v>44320.781944444447</v>
      </c>
      <c r="B9135" t="s">
        <v>163</v>
      </c>
      <c r="D9135" t="s">
        <v>856</v>
      </c>
    </row>
    <row r="9136" spans="1:4" x14ac:dyDescent="0.25">
      <c r="A9136" s="2">
        <v>44320.781944444447</v>
      </c>
      <c r="B9136" t="s">
        <v>162</v>
      </c>
      <c r="D9136" t="s">
        <v>899</v>
      </c>
    </row>
    <row r="9137" spans="1:4" x14ac:dyDescent="0.25">
      <c r="A9137" s="2">
        <v>44320.781944444447</v>
      </c>
      <c r="B9137" t="s">
        <v>162</v>
      </c>
      <c r="D9137" t="s">
        <v>1932</v>
      </c>
    </row>
    <row r="9138" spans="1:4" x14ac:dyDescent="0.25">
      <c r="A9138" s="2">
        <v>44320.781944444447</v>
      </c>
      <c r="B9138" t="s">
        <v>162</v>
      </c>
      <c r="D9138" t="s">
        <v>856</v>
      </c>
    </row>
    <row r="9139" spans="1:4" x14ac:dyDescent="0.25">
      <c r="A9139" s="2">
        <v>44320.781944444447</v>
      </c>
      <c r="B9139" t="s">
        <v>167</v>
      </c>
      <c r="D9139" t="s">
        <v>899</v>
      </c>
    </row>
    <row r="9140" spans="1:4" x14ac:dyDescent="0.25">
      <c r="A9140" s="2">
        <v>44320.781944444447</v>
      </c>
      <c r="B9140" t="s">
        <v>167</v>
      </c>
      <c r="D9140" t="s">
        <v>953</v>
      </c>
    </row>
    <row r="9141" spans="1:4" x14ac:dyDescent="0.25">
      <c r="A9141" s="2">
        <v>44320.781944444447</v>
      </c>
      <c r="B9141" t="s">
        <v>167</v>
      </c>
      <c r="D9141" t="s">
        <v>1853</v>
      </c>
    </row>
    <row r="9142" spans="1:4" x14ac:dyDescent="0.25">
      <c r="A9142" s="2">
        <v>44320.781944444447</v>
      </c>
      <c r="B9142" t="s">
        <v>167</v>
      </c>
      <c r="D9142" t="s">
        <v>910</v>
      </c>
    </row>
    <row r="9143" spans="1:4" x14ac:dyDescent="0.25">
      <c r="A9143" s="2">
        <v>44320.781944444447</v>
      </c>
      <c r="B9143" t="s">
        <v>167</v>
      </c>
      <c r="D9143" t="s">
        <v>1849</v>
      </c>
    </row>
    <row r="9144" spans="1:4" x14ac:dyDescent="0.25">
      <c r="A9144" s="2">
        <v>44320.781944444447</v>
      </c>
      <c r="B9144" t="s">
        <v>162</v>
      </c>
      <c r="D9144" t="s">
        <v>1849</v>
      </c>
    </row>
    <row r="9145" spans="1:4" x14ac:dyDescent="0.25">
      <c r="A9145" s="2">
        <v>44320.781944444447</v>
      </c>
      <c r="B9145" t="s">
        <v>162</v>
      </c>
      <c r="D9145" t="s">
        <v>1850</v>
      </c>
    </row>
    <row r="9146" spans="1:4" x14ac:dyDescent="0.25">
      <c r="A9146" s="2">
        <v>44320.781944444447</v>
      </c>
      <c r="B9146" t="s">
        <v>165</v>
      </c>
      <c r="D9146" t="s">
        <v>1852</v>
      </c>
    </row>
    <row r="9147" spans="1:4" x14ac:dyDescent="0.25">
      <c r="A9147" s="2">
        <v>44320.781944444447</v>
      </c>
      <c r="B9147" t="s">
        <v>175</v>
      </c>
      <c r="D9147" t="s">
        <v>828</v>
      </c>
    </row>
    <row r="9148" spans="1:4" x14ac:dyDescent="0.25">
      <c r="A9148" s="2">
        <v>44320.782638888886</v>
      </c>
      <c r="B9148" t="s">
        <v>163</v>
      </c>
      <c r="C9148" t="s">
        <v>6784</v>
      </c>
    </row>
    <row r="9149" spans="1:4" x14ac:dyDescent="0.25">
      <c r="A9149" s="2">
        <v>44320.782638888886</v>
      </c>
      <c r="B9149" t="s">
        <v>172</v>
      </c>
      <c r="C9149" t="s">
        <v>7028</v>
      </c>
    </row>
    <row r="9150" spans="1:4" x14ac:dyDescent="0.25">
      <c r="A9150" s="2">
        <v>44320.782638888886</v>
      </c>
      <c r="B9150" t="s">
        <v>165</v>
      </c>
      <c r="C9150" t="s">
        <v>7090</v>
      </c>
    </row>
    <row r="9151" spans="1:4" x14ac:dyDescent="0.25">
      <c r="A9151" s="2">
        <v>44320.782638888886</v>
      </c>
      <c r="B9151" t="s">
        <v>165</v>
      </c>
      <c r="C9151" t="s">
        <v>6554</v>
      </c>
    </row>
    <row r="9152" spans="1:4" x14ac:dyDescent="0.25">
      <c r="A9152" s="2">
        <v>44320.782638888886</v>
      </c>
      <c r="B9152" t="s">
        <v>165</v>
      </c>
      <c r="C9152" t="s">
        <v>8147</v>
      </c>
    </row>
    <row r="9153" spans="1:3" x14ac:dyDescent="0.25">
      <c r="A9153" s="2">
        <v>44320.782638888886</v>
      </c>
      <c r="B9153" t="s">
        <v>165</v>
      </c>
      <c r="C9153" t="s">
        <v>6660</v>
      </c>
    </row>
    <row r="9154" spans="1:3" x14ac:dyDescent="0.25">
      <c r="A9154" s="2">
        <v>44320.782638888886</v>
      </c>
      <c r="B9154" t="s">
        <v>165</v>
      </c>
      <c r="C9154" t="s">
        <v>8148</v>
      </c>
    </row>
    <row r="9155" spans="1:3" x14ac:dyDescent="0.25">
      <c r="A9155" s="2">
        <v>44320.782638888886</v>
      </c>
      <c r="B9155" t="s">
        <v>165</v>
      </c>
      <c r="C9155" t="s">
        <v>8409</v>
      </c>
    </row>
    <row r="9156" spans="1:3" x14ac:dyDescent="0.25">
      <c r="A9156" s="2">
        <v>44320.782638888886</v>
      </c>
      <c r="B9156" t="s">
        <v>185</v>
      </c>
      <c r="C9156" t="s">
        <v>1538</v>
      </c>
    </row>
    <row r="9157" spans="1:3" x14ac:dyDescent="0.25">
      <c r="A9157" s="2">
        <v>44320.782638888886</v>
      </c>
      <c r="B9157" t="s">
        <v>185</v>
      </c>
      <c r="C9157" t="s">
        <v>6386</v>
      </c>
    </row>
    <row r="9158" spans="1:3" x14ac:dyDescent="0.25">
      <c r="A9158" s="2">
        <v>44320.782638888886</v>
      </c>
      <c r="B9158" t="s">
        <v>185</v>
      </c>
      <c r="C9158" t="s">
        <v>8920</v>
      </c>
    </row>
    <row r="9159" spans="1:3" x14ac:dyDescent="0.25">
      <c r="A9159" s="2">
        <v>44320.782638888886</v>
      </c>
      <c r="B9159" t="s">
        <v>185</v>
      </c>
      <c r="C9159" t="s">
        <v>6380</v>
      </c>
    </row>
    <row r="9160" spans="1:3" x14ac:dyDescent="0.25">
      <c r="A9160" s="2">
        <v>44320.782638888886</v>
      </c>
      <c r="B9160" t="s">
        <v>185</v>
      </c>
      <c r="C9160" t="s">
        <v>8921</v>
      </c>
    </row>
    <row r="9161" spans="1:3" x14ac:dyDescent="0.25">
      <c r="A9161" s="2">
        <v>44320.782638888886</v>
      </c>
      <c r="B9161" t="s">
        <v>185</v>
      </c>
      <c r="C9161" t="s">
        <v>6386</v>
      </c>
    </row>
    <row r="9162" spans="1:3" x14ac:dyDescent="0.25">
      <c r="A9162" s="2">
        <v>44320.782638888886</v>
      </c>
      <c r="B9162" t="s">
        <v>163</v>
      </c>
      <c r="C9162" t="s">
        <v>8997</v>
      </c>
    </row>
    <row r="9163" spans="1:3" x14ac:dyDescent="0.25">
      <c r="A9163" s="2">
        <v>44320.782638888886</v>
      </c>
      <c r="B9163" t="s">
        <v>163</v>
      </c>
      <c r="C9163" t="s">
        <v>6554</v>
      </c>
    </row>
    <row r="9164" spans="1:3" x14ac:dyDescent="0.25">
      <c r="A9164" s="2">
        <v>44320.782638888886</v>
      </c>
      <c r="B9164" t="s">
        <v>163</v>
      </c>
      <c r="C9164" t="s">
        <v>6386</v>
      </c>
    </row>
    <row r="9165" spans="1:3" x14ac:dyDescent="0.25">
      <c r="A9165" s="2">
        <v>44320.782638888886</v>
      </c>
      <c r="B9165" t="s">
        <v>162</v>
      </c>
      <c r="C9165" t="s">
        <v>6443</v>
      </c>
    </row>
    <row r="9166" spans="1:3" x14ac:dyDescent="0.25">
      <c r="A9166" s="2">
        <v>44320.782638888886</v>
      </c>
      <c r="B9166" t="s">
        <v>162</v>
      </c>
      <c r="C9166" t="s">
        <v>6621</v>
      </c>
    </row>
    <row r="9167" spans="1:3" x14ac:dyDescent="0.25">
      <c r="A9167" s="2">
        <v>44320.782638888886</v>
      </c>
      <c r="B9167" t="s">
        <v>162</v>
      </c>
      <c r="C9167" t="s">
        <v>6443</v>
      </c>
    </row>
    <row r="9168" spans="1:3" x14ac:dyDescent="0.25">
      <c r="A9168" s="2">
        <v>44320.782638888886</v>
      </c>
      <c r="B9168" t="s">
        <v>162</v>
      </c>
      <c r="C9168" t="s">
        <v>9005</v>
      </c>
    </row>
    <row r="9169" spans="1:4" x14ac:dyDescent="0.25">
      <c r="A9169" s="2">
        <v>44320.782638888886</v>
      </c>
      <c r="B9169" t="s">
        <v>162</v>
      </c>
      <c r="C9169" t="s">
        <v>1538</v>
      </c>
    </row>
    <row r="9170" spans="1:4" x14ac:dyDescent="0.25">
      <c r="A9170" s="2">
        <v>44320.782638888886</v>
      </c>
      <c r="B9170" t="s">
        <v>167</v>
      </c>
      <c r="C9170" t="s">
        <v>9591</v>
      </c>
    </row>
    <row r="9171" spans="1:4" x14ac:dyDescent="0.25">
      <c r="A9171" s="2">
        <v>44320.782638888886</v>
      </c>
      <c r="B9171" t="s">
        <v>167</v>
      </c>
      <c r="C9171" t="s">
        <v>9592</v>
      </c>
    </row>
    <row r="9172" spans="1:4" x14ac:dyDescent="0.25">
      <c r="A9172" s="2">
        <v>44320.782638888886</v>
      </c>
      <c r="B9172" t="s">
        <v>167</v>
      </c>
      <c r="C9172" t="s">
        <v>9588</v>
      </c>
    </row>
    <row r="9173" spans="1:4" x14ac:dyDescent="0.25">
      <c r="A9173" s="2">
        <v>44320.782638888886</v>
      </c>
      <c r="B9173" t="s">
        <v>165</v>
      </c>
      <c r="C9173" t="s">
        <v>9970</v>
      </c>
    </row>
    <row r="9174" spans="1:4" x14ac:dyDescent="0.25">
      <c r="A9174" s="2">
        <v>44320.782638888886</v>
      </c>
      <c r="B9174" t="s">
        <v>186</v>
      </c>
      <c r="C9174" t="s">
        <v>7936</v>
      </c>
    </row>
    <row r="9175" spans="1:4" x14ac:dyDescent="0.25">
      <c r="A9175" s="2">
        <v>44320.782638888886</v>
      </c>
      <c r="B9175" t="s">
        <v>163</v>
      </c>
      <c r="D9175" t="s">
        <v>1153</v>
      </c>
    </row>
    <row r="9176" spans="1:4" x14ac:dyDescent="0.25">
      <c r="A9176" s="2">
        <v>44320.782638888886</v>
      </c>
      <c r="B9176" t="s">
        <v>172</v>
      </c>
      <c r="D9176" t="s">
        <v>1886</v>
      </c>
    </row>
    <row r="9177" spans="1:4" x14ac:dyDescent="0.25">
      <c r="A9177" s="2">
        <v>44320.782638888886</v>
      </c>
      <c r="B9177" t="s">
        <v>165</v>
      </c>
      <c r="D9177" t="s">
        <v>902</v>
      </c>
    </row>
    <row r="9178" spans="1:4" x14ac:dyDescent="0.25">
      <c r="A9178" s="2">
        <v>44320.782638888886</v>
      </c>
      <c r="B9178" t="s">
        <v>165</v>
      </c>
      <c r="D9178" t="s">
        <v>825</v>
      </c>
    </row>
    <row r="9179" spans="1:4" x14ac:dyDescent="0.25">
      <c r="A9179" s="2">
        <v>44320.782638888886</v>
      </c>
      <c r="B9179" t="s">
        <v>165</v>
      </c>
      <c r="D9179" t="s">
        <v>825</v>
      </c>
    </row>
    <row r="9180" spans="1:4" x14ac:dyDescent="0.25">
      <c r="A9180" s="2">
        <v>44320.782638888886</v>
      </c>
      <c r="B9180" t="s">
        <v>165</v>
      </c>
      <c r="D9180" t="s">
        <v>853</v>
      </c>
    </row>
    <row r="9181" spans="1:4" x14ac:dyDescent="0.25">
      <c r="A9181" s="2">
        <v>44320.782638888886</v>
      </c>
      <c r="B9181" t="s">
        <v>165</v>
      </c>
      <c r="D9181" t="s">
        <v>872</v>
      </c>
    </row>
    <row r="9182" spans="1:4" x14ac:dyDescent="0.25">
      <c r="A9182" s="2">
        <v>44320.782638888886</v>
      </c>
      <c r="B9182" t="s">
        <v>165</v>
      </c>
      <c r="D9182" t="s">
        <v>842</v>
      </c>
    </row>
    <row r="9183" spans="1:4" x14ac:dyDescent="0.25">
      <c r="A9183" s="2">
        <v>44320.782638888886</v>
      </c>
      <c r="B9183" t="s">
        <v>185</v>
      </c>
      <c r="D9183" t="s">
        <v>1008</v>
      </c>
    </row>
    <row r="9184" spans="1:4" x14ac:dyDescent="0.25">
      <c r="A9184" s="2">
        <v>44320.782638888886</v>
      </c>
      <c r="B9184" t="s">
        <v>185</v>
      </c>
      <c r="D9184" t="s">
        <v>955</v>
      </c>
    </row>
    <row r="9185" spans="1:4" x14ac:dyDescent="0.25">
      <c r="A9185" s="2">
        <v>44320.782638888886</v>
      </c>
      <c r="B9185" t="s">
        <v>185</v>
      </c>
      <c r="D9185" t="s">
        <v>904</v>
      </c>
    </row>
    <row r="9186" spans="1:4" x14ac:dyDescent="0.25">
      <c r="A9186" s="2">
        <v>44320.782638888886</v>
      </c>
      <c r="B9186" t="s">
        <v>185</v>
      </c>
      <c r="D9186" t="s">
        <v>996</v>
      </c>
    </row>
    <row r="9187" spans="1:4" x14ac:dyDescent="0.25">
      <c r="A9187" s="2">
        <v>44320.782638888886</v>
      </c>
      <c r="B9187" t="s">
        <v>185</v>
      </c>
      <c r="D9187" t="s">
        <v>894</v>
      </c>
    </row>
    <row r="9188" spans="1:4" x14ac:dyDescent="0.25">
      <c r="A9188" s="2">
        <v>44320.782638888886</v>
      </c>
      <c r="B9188" t="s">
        <v>185</v>
      </c>
      <c r="D9188" t="s">
        <v>845</v>
      </c>
    </row>
    <row r="9189" spans="1:4" x14ac:dyDescent="0.25">
      <c r="A9189" s="2">
        <v>44320.782638888886</v>
      </c>
      <c r="B9189" t="s">
        <v>163</v>
      </c>
      <c r="D9189" t="s">
        <v>1849</v>
      </c>
    </row>
    <row r="9190" spans="1:4" x14ac:dyDescent="0.25">
      <c r="A9190" s="2">
        <v>44320.782638888886</v>
      </c>
      <c r="B9190" t="s">
        <v>163</v>
      </c>
      <c r="D9190" t="s">
        <v>1850</v>
      </c>
    </row>
    <row r="9191" spans="1:4" x14ac:dyDescent="0.25">
      <c r="A9191" s="2">
        <v>44320.782638888886</v>
      </c>
      <c r="B9191" t="s">
        <v>163</v>
      </c>
      <c r="D9191" t="s">
        <v>1020</v>
      </c>
    </row>
    <row r="9192" spans="1:4" x14ac:dyDescent="0.25">
      <c r="A9192" s="2">
        <v>44320.782638888886</v>
      </c>
      <c r="B9192" t="s">
        <v>162</v>
      </c>
      <c r="D9192" t="s">
        <v>857</v>
      </c>
    </row>
    <row r="9193" spans="1:4" x14ac:dyDescent="0.25">
      <c r="A9193" s="2">
        <v>44320.782638888886</v>
      </c>
      <c r="B9193" t="s">
        <v>162</v>
      </c>
      <c r="D9193" t="s">
        <v>846</v>
      </c>
    </row>
    <row r="9194" spans="1:4" x14ac:dyDescent="0.25">
      <c r="A9194" s="2">
        <v>44320.782638888886</v>
      </c>
      <c r="B9194" t="s">
        <v>162</v>
      </c>
      <c r="D9194" t="s">
        <v>891</v>
      </c>
    </row>
    <row r="9195" spans="1:4" x14ac:dyDescent="0.25">
      <c r="A9195" s="2">
        <v>44320.782638888886</v>
      </c>
      <c r="B9195" t="s">
        <v>162</v>
      </c>
      <c r="D9195" t="s">
        <v>849</v>
      </c>
    </row>
    <row r="9196" spans="1:4" x14ac:dyDescent="0.25">
      <c r="A9196" s="2">
        <v>44320.782638888886</v>
      </c>
      <c r="B9196" t="s">
        <v>162</v>
      </c>
      <c r="D9196" t="s">
        <v>848</v>
      </c>
    </row>
    <row r="9197" spans="1:4" x14ac:dyDescent="0.25">
      <c r="A9197" s="2">
        <v>44320.782638888886</v>
      </c>
      <c r="B9197" t="s">
        <v>167</v>
      </c>
      <c r="D9197" t="s">
        <v>853</v>
      </c>
    </row>
    <row r="9198" spans="1:4" x14ac:dyDescent="0.25">
      <c r="A9198" s="2">
        <v>44320.782638888886</v>
      </c>
      <c r="B9198" t="s">
        <v>167</v>
      </c>
      <c r="D9198" t="s">
        <v>1900</v>
      </c>
    </row>
    <row r="9199" spans="1:4" x14ac:dyDescent="0.25">
      <c r="A9199" s="2">
        <v>44320.782638888886</v>
      </c>
      <c r="B9199" t="s">
        <v>167</v>
      </c>
      <c r="D9199" t="s">
        <v>1135</v>
      </c>
    </row>
    <row r="9200" spans="1:4" x14ac:dyDescent="0.25">
      <c r="A9200" s="2">
        <v>44320.782638888886</v>
      </c>
      <c r="B9200" t="s">
        <v>165</v>
      </c>
      <c r="D9200" t="s">
        <v>825</v>
      </c>
    </row>
    <row r="9201" spans="1:4" x14ac:dyDescent="0.25">
      <c r="A9201" s="2">
        <v>44320.782638888886</v>
      </c>
      <c r="B9201" t="s">
        <v>186</v>
      </c>
      <c r="D9201" t="s">
        <v>842</v>
      </c>
    </row>
    <row r="9202" spans="1:4" x14ac:dyDescent="0.25">
      <c r="A9202" s="2">
        <v>44320.783333333333</v>
      </c>
      <c r="B9202" t="s">
        <v>165</v>
      </c>
      <c r="C9202" t="s">
        <v>194</v>
      </c>
    </row>
    <row r="9203" spans="1:4" x14ac:dyDescent="0.25">
      <c r="A9203" s="2">
        <v>44320.783333333333</v>
      </c>
      <c r="B9203" t="s">
        <v>165</v>
      </c>
      <c r="C9203" t="s">
        <v>194</v>
      </c>
    </row>
    <row r="9204" spans="1:4" x14ac:dyDescent="0.25">
      <c r="A9204" s="2">
        <v>44320.783333333333</v>
      </c>
      <c r="B9204" t="s">
        <v>165</v>
      </c>
      <c r="C9204" t="s">
        <v>1249</v>
      </c>
    </row>
    <row r="9205" spans="1:4" x14ac:dyDescent="0.25">
      <c r="A9205" s="2">
        <v>44320.783333333333</v>
      </c>
      <c r="B9205" t="s">
        <v>185</v>
      </c>
      <c r="C9205" t="s">
        <v>6554</v>
      </c>
    </row>
    <row r="9206" spans="1:4" x14ac:dyDescent="0.25">
      <c r="A9206" s="2">
        <v>44320.783333333333</v>
      </c>
      <c r="B9206" t="s">
        <v>186</v>
      </c>
      <c r="C9206" t="s">
        <v>6386</v>
      </c>
    </row>
    <row r="9207" spans="1:4" x14ac:dyDescent="0.25">
      <c r="A9207" s="2">
        <v>44320.783333333333</v>
      </c>
      <c r="B9207" t="s">
        <v>186</v>
      </c>
      <c r="C9207" t="s">
        <v>10138</v>
      </c>
    </row>
    <row r="9208" spans="1:4" x14ac:dyDescent="0.25">
      <c r="A9208" s="2">
        <v>44320.783333333333</v>
      </c>
      <c r="B9208" t="s">
        <v>186</v>
      </c>
      <c r="C9208" t="s">
        <v>10139</v>
      </c>
    </row>
    <row r="9209" spans="1:4" x14ac:dyDescent="0.25">
      <c r="A9209" s="2">
        <v>44320.783333333333</v>
      </c>
      <c r="B9209" t="s">
        <v>186</v>
      </c>
      <c r="C9209" t="s">
        <v>7936</v>
      </c>
    </row>
    <row r="9210" spans="1:4" x14ac:dyDescent="0.25">
      <c r="A9210" s="2">
        <v>44320.783333333333</v>
      </c>
      <c r="B9210" t="s">
        <v>165</v>
      </c>
      <c r="D9210" t="s">
        <v>949</v>
      </c>
    </row>
    <row r="9211" spans="1:4" x14ac:dyDescent="0.25">
      <c r="A9211" s="2">
        <v>44320.783333333333</v>
      </c>
      <c r="B9211" t="s">
        <v>165</v>
      </c>
      <c r="D9211" t="s">
        <v>828</v>
      </c>
    </row>
    <row r="9212" spans="1:4" x14ac:dyDescent="0.25">
      <c r="A9212" s="2">
        <v>44320.783333333333</v>
      </c>
      <c r="B9212" t="s">
        <v>165</v>
      </c>
      <c r="D9212" t="s">
        <v>971</v>
      </c>
    </row>
    <row r="9213" spans="1:4" x14ac:dyDescent="0.25">
      <c r="A9213" s="2">
        <v>44320.783333333333</v>
      </c>
      <c r="B9213" t="s">
        <v>185</v>
      </c>
      <c r="D9213" t="s">
        <v>846</v>
      </c>
    </row>
    <row r="9214" spans="1:4" x14ac:dyDescent="0.25">
      <c r="A9214" s="2">
        <v>44320.783333333333</v>
      </c>
      <c r="B9214" t="s">
        <v>186</v>
      </c>
      <c r="D9214" t="s">
        <v>868</v>
      </c>
    </row>
    <row r="9215" spans="1:4" x14ac:dyDescent="0.25">
      <c r="A9215" s="2">
        <v>44320.783333333333</v>
      </c>
      <c r="B9215" t="s">
        <v>186</v>
      </c>
      <c r="D9215" t="s">
        <v>852</v>
      </c>
    </row>
    <row r="9216" spans="1:4" x14ac:dyDescent="0.25">
      <c r="A9216" s="2">
        <v>44320.783333333333</v>
      </c>
      <c r="B9216" t="s">
        <v>186</v>
      </c>
      <c r="D9216" t="s">
        <v>933</v>
      </c>
    </row>
    <row r="9217" spans="1:4" x14ac:dyDescent="0.25">
      <c r="A9217" s="2">
        <v>44320.783333333333</v>
      </c>
      <c r="B9217" t="s">
        <v>186</v>
      </c>
      <c r="D9217" t="s">
        <v>844</v>
      </c>
    </row>
    <row r="9218" spans="1:4" x14ac:dyDescent="0.25">
      <c r="A9218" s="2">
        <v>44320.78402777778</v>
      </c>
      <c r="B9218" t="s">
        <v>165</v>
      </c>
      <c r="C9218" t="s">
        <v>8149</v>
      </c>
    </row>
    <row r="9219" spans="1:4" x14ac:dyDescent="0.25">
      <c r="A9219" s="2">
        <v>44320.78402777778</v>
      </c>
      <c r="B9219" t="s">
        <v>165</v>
      </c>
      <c r="D9219" t="s">
        <v>918</v>
      </c>
    </row>
    <row r="9220" spans="1:4" x14ac:dyDescent="0.25">
      <c r="A9220" s="2">
        <v>44326.414583333331</v>
      </c>
      <c r="B9220" t="s">
        <v>185</v>
      </c>
      <c r="C9220" t="s">
        <v>1249</v>
      </c>
    </row>
    <row r="9221" spans="1:4" x14ac:dyDescent="0.25">
      <c r="A9221" s="2">
        <v>44326.414583333331</v>
      </c>
      <c r="B9221" t="s">
        <v>185</v>
      </c>
      <c r="C9221" t="s">
        <v>1249</v>
      </c>
    </row>
    <row r="9222" spans="1:4" x14ac:dyDescent="0.25">
      <c r="A9222" s="2">
        <v>44326.414583333331</v>
      </c>
      <c r="B9222" t="s">
        <v>185</v>
      </c>
      <c r="D9222" t="s">
        <v>1894</v>
      </c>
    </row>
    <row r="9223" spans="1:4" x14ac:dyDescent="0.25">
      <c r="A9223" s="2">
        <v>44326.414583333331</v>
      </c>
      <c r="B9223" t="s">
        <v>185</v>
      </c>
      <c r="D9223" t="s">
        <v>1848</v>
      </c>
    </row>
    <row r="9224" spans="1:4" x14ac:dyDescent="0.25">
      <c r="A9224" s="2">
        <v>44326.415277777778</v>
      </c>
      <c r="B9224" t="s">
        <v>1458</v>
      </c>
      <c r="C9224" t="s">
        <v>1249</v>
      </c>
    </row>
    <row r="9225" spans="1:4" x14ac:dyDescent="0.25">
      <c r="A9225" s="2">
        <v>44326.415277777778</v>
      </c>
      <c r="B9225" t="s">
        <v>1458</v>
      </c>
      <c r="C9225" t="s">
        <v>6386</v>
      </c>
    </row>
    <row r="9226" spans="1:4" x14ac:dyDescent="0.25">
      <c r="A9226" s="2">
        <v>44326.415277777778</v>
      </c>
      <c r="B9226" t="s">
        <v>829</v>
      </c>
      <c r="C9226" t="s">
        <v>9804</v>
      </c>
    </row>
    <row r="9227" spans="1:4" x14ac:dyDescent="0.25">
      <c r="A9227" s="2">
        <v>44326.415277777778</v>
      </c>
      <c r="B9227" t="s">
        <v>1458</v>
      </c>
      <c r="D9227" t="s">
        <v>1849</v>
      </c>
    </row>
    <row r="9228" spans="1:4" x14ac:dyDescent="0.25">
      <c r="A9228" s="2">
        <v>44326.415277777778</v>
      </c>
      <c r="B9228" t="s">
        <v>1458</v>
      </c>
      <c r="D9228" t="s">
        <v>1861</v>
      </c>
    </row>
    <row r="9229" spans="1:4" x14ac:dyDescent="0.25">
      <c r="A9229" s="2">
        <v>44326.415277777778</v>
      </c>
      <c r="B9229" t="s">
        <v>829</v>
      </c>
      <c r="D9229" t="s">
        <v>1883</v>
      </c>
    </row>
    <row r="9230" spans="1:4" x14ac:dyDescent="0.25">
      <c r="A9230" s="2">
        <v>44326.415972222225</v>
      </c>
      <c r="B9230" t="s">
        <v>166</v>
      </c>
      <c r="C9230" t="s">
        <v>1249</v>
      </c>
    </row>
    <row r="9231" spans="1:4" x14ac:dyDescent="0.25">
      <c r="A9231" s="2">
        <v>44326.415972222225</v>
      </c>
      <c r="B9231" t="s">
        <v>166</v>
      </c>
      <c r="C9231" t="s">
        <v>1249</v>
      </c>
    </row>
    <row r="9232" spans="1:4" x14ac:dyDescent="0.25">
      <c r="A9232" s="2">
        <v>44326.415972222225</v>
      </c>
      <c r="B9232" t="s">
        <v>191</v>
      </c>
      <c r="C9232" t="s">
        <v>7204</v>
      </c>
    </row>
    <row r="9233" spans="1:4" x14ac:dyDescent="0.25">
      <c r="A9233" s="2">
        <v>44326.415972222225</v>
      </c>
      <c r="B9233" t="s">
        <v>191</v>
      </c>
      <c r="C9233" t="s">
        <v>7205</v>
      </c>
    </row>
    <row r="9234" spans="1:4" x14ac:dyDescent="0.25">
      <c r="A9234" s="2">
        <v>44326.415972222225</v>
      </c>
      <c r="B9234" t="s">
        <v>1461</v>
      </c>
      <c r="C9234" t="s">
        <v>1249</v>
      </c>
    </row>
    <row r="9235" spans="1:4" x14ac:dyDescent="0.25">
      <c r="A9235" s="2">
        <v>44326.415972222225</v>
      </c>
      <c r="B9235" t="s">
        <v>1461</v>
      </c>
      <c r="C9235" t="s">
        <v>1249</v>
      </c>
    </row>
    <row r="9236" spans="1:4" x14ac:dyDescent="0.25">
      <c r="A9236" s="2">
        <v>44326.415972222225</v>
      </c>
      <c r="B9236" t="s">
        <v>162</v>
      </c>
      <c r="C9236" t="s">
        <v>194</v>
      </c>
    </row>
    <row r="9237" spans="1:4" x14ac:dyDescent="0.25">
      <c r="A9237" s="2">
        <v>44326.415972222225</v>
      </c>
      <c r="B9237" t="s">
        <v>162</v>
      </c>
      <c r="C9237" t="s">
        <v>1249</v>
      </c>
    </row>
    <row r="9238" spans="1:4" x14ac:dyDescent="0.25">
      <c r="A9238" s="2">
        <v>44326.415972222225</v>
      </c>
      <c r="B9238" t="s">
        <v>1458</v>
      </c>
      <c r="C9238" t="s">
        <v>194</v>
      </c>
    </row>
    <row r="9239" spans="1:4" x14ac:dyDescent="0.25">
      <c r="A9239" s="2">
        <v>44326.415972222225</v>
      </c>
      <c r="B9239" t="s">
        <v>1458</v>
      </c>
      <c r="C9239" t="s">
        <v>6386</v>
      </c>
    </row>
    <row r="9240" spans="1:4" x14ac:dyDescent="0.25">
      <c r="A9240" s="2">
        <v>44326.415972222225</v>
      </c>
      <c r="B9240" t="s">
        <v>175</v>
      </c>
      <c r="C9240" t="s">
        <v>1249</v>
      </c>
    </row>
    <row r="9241" spans="1:4" x14ac:dyDescent="0.25">
      <c r="A9241" s="2">
        <v>44326.415972222225</v>
      </c>
      <c r="B9241" t="s">
        <v>175</v>
      </c>
      <c r="C9241" t="s">
        <v>1249</v>
      </c>
    </row>
    <row r="9242" spans="1:4" x14ac:dyDescent="0.25">
      <c r="A9242" s="2">
        <v>44326.415972222225</v>
      </c>
      <c r="B9242" t="s">
        <v>829</v>
      </c>
      <c r="C9242" t="s">
        <v>9805</v>
      </c>
    </row>
    <row r="9243" spans="1:4" x14ac:dyDescent="0.25">
      <c r="A9243" s="2">
        <v>44326.415972222225</v>
      </c>
      <c r="B9243" t="s">
        <v>166</v>
      </c>
      <c r="D9243" t="s">
        <v>4992</v>
      </c>
    </row>
    <row r="9244" spans="1:4" x14ac:dyDescent="0.25">
      <c r="A9244" s="2">
        <v>44326.415972222225</v>
      </c>
      <c r="B9244" t="s">
        <v>166</v>
      </c>
      <c r="D9244" t="s">
        <v>1848</v>
      </c>
    </row>
    <row r="9245" spans="1:4" x14ac:dyDescent="0.25">
      <c r="A9245" s="2">
        <v>44326.415972222225</v>
      </c>
      <c r="B9245" t="s">
        <v>191</v>
      </c>
      <c r="D9245" t="s">
        <v>1925</v>
      </c>
    </row>
    <row r="9246" spans="1:4" x14ac:dyDescent="0.25">
      <c r="A9246" s="2">
        <v>44326.415972222225</v>
      </c>
      <c r="B9246" t="s">
        <v>191</v>
      </c>
      <c r="D9246" t="s">
        <v>1848</v>
      </c>
    </row>
    <row r="9247" spans="1:4" x14ac:dyDescent="0.25">
      <c r="A9247" s="2">
        <v>44326.415972222225</v>
      </c>
      <c r="B9247" t="s">
        <v>1461</v>
      </c>
      <c r="D9247" t="s">
        <v>1943</v>
      </c>
    </row>
    <row r="9248" spans="1:4" x14ac:dyDescent="0.25">
      <c r="A9248" s="2">
        <v>44326.415972222225</v>
      </c>
      <c r="B9248" t="s">
        <v>1461</v>
      </c>
      <c r="D9248" t="s">
        <v>1848</v>
      </c>
    </row>
    <row r="9249" spans="1:4" x14ac:dyDescent="0.25">
      <c r="A9249" s="2">
        <v>44326.415972222225</v>
      </c>
      <c r="B9249" t="s">
        <v>162</v>
      </c>
      <c r="D9249" t="s">
        <v>1847</v>
      </c>
    </row>
    <row r="9250" spans="1:4" x14ac:dyDescent="0.25">
      <c r="A9250" s="2">
        <v>44326.415972222225</v>
      </c>
      <c r="B9250" t="s">
        <v>162</v>
      </c>
      <c r="D9250" t="s">
        <v>1848</v>
      </c>
    </row>
    <row r="9251" spans="1:4" x14ac:dyDescent="0.25">
      <c r="A9251" s="2">
        <v>44326.415972222225</v>
      </c>
      <c r="B9251" t="s">
        <v>1458</v>
      </c>
      <c r="D9251" t="s">
        <v>1888</v>
      </c>
    </row>
    <row r="9252" spans="1:4" x14ac:dyDescent="0.25">
      <c r="A9252" s="2">
        <v>44326.415972222225</v>
      </c>
      <c r="B9252" t="s">
        <v>1458</v>
      </c>
      <c r="D9252" t="s">
        <v>1902</v>
      </c>
    </row>
    <row r="9253" spans="1:4" x14ac:dyDescent="0.25">
      <c r="A9253" s="2">
        <v>44326.415972222225</v>
      </c>
      <c r="B9253" t="s">
        <v>175</v>
      </c>
      <c r="D9253" t="s">
        <v>1865</v>
      </c>
    </row>
    <row r="9254" spans="1:4" x14ac:dyDescent="0.25">
      <c r="A9254" s="2">
        <v>44326.415972222225</v>
      </c>
      <c r="B9254" t="s">
        <v>175</v>
      </c>
      <c r="D9254" t="s">
        <v>1848</v>
      </c>
    </row>
    <row r="9255" spans="1:4" x14ac:dyDescent="0.25">
      <c r="A9255" s="2">
        <v>44326.415972222225</v>
      </c>
      <c r="B9255" t="s">
        <v>829</v>
      </c>
      <c r="D9255" t="s">
        <v>1848</v>
      </c>
    </row>
    <row r="9256" spans="1:4" x14ac:dyDescent="0.25">
      <c r="A9256" s="2">
        <v>44326.416666666664</v>
      </c>
      <c r="B9256" t="s">
        <v>183</v>
      </c>
      <c r="C9256" t="s">
        <v>6403</v>
      </c>
    </row>
    <row r="9257" spans="1:4" x14ac:dyDescent="0.25">
      <c r="A9257" s="2">
        <v>44326.416666666664</v>
      </c>
      <c r="B9257" t="s">
        <v>183</v>
      </c>
      <c r="C9257" t="s">
        <v>1249</v>
      </c>
    </row>
    <row r="9258" spans="1:4" x14ac:dyDescent="0.25">
      <c r="A9258" s="2">
        <v>44326.416666666664</v>
      </c>
      <c r="B9258" t="s">
        <v>183</v>
      </c>
      <c r="C9258" t="s">
        <v>6404</v>
      </c>
    </row>
    <row r="9259" spans="1:4" x14ac:dyDescent="0.25">
      <c r="A9259" s="2">
        <v>44326.416666666664</v>
      </c>
      <c r="B9259" t="s">
        <v>191</v>
      </c>
      <c r="C9259" t="s">
        <v>7206</v>
      </c>
    </row>
    <row r="9260" spans="1:4" x14ac:dyDescent="0.25">
      <c r="A9260" s="2">
        <v>44326.416666666664</v>
      </c>
      <c r="B9260" t="s">
        <v>1461</v>
      </c>
      <c r="C9260" t="s">
        <v>7325</v>
      </c>
    </row>
    <row r="9261" spans="1:4" x14ac:dyDescent="0.25">
      <c r="A9261" s="2">
        <v>44326.416666666664</v>
      </c>
      <c r="B9261" t="s">
        <v>1461</v>
      </c>
      <c r="C9261" t="s">
        <v>1249</v>
      </c>
    </row>
    <row r="9262" spans="1:4" x14ac:dyDescent="0.25">
      <c r="A9262" s="2">
        <v>44326.416666666664</v>
      </c>
      <c r="B9262" t="s">
        <v>1461</v>
      </c>
      <c r="C9262" t="s">
        <v>7326</v>
      </c>
    </row>
    <row r="9263" spans="1:4" x14ac:dyDescent="0.25">
      <c r="A9263" s="2">
        <v>44326.416666666664</v>
      </c>
      <c r="B9263" t="s">
        <v>1461</v>
      </c>
      <c r="C9263" t="s">
        <v>1249</v>
      </c>
    </row>
    <row r="9264" spans="1:4" x14ac:dyDescent="0.25">
      <c r="A9264" s="2">
        <v>44326.416666666664</v>
      </c>
      <c r="B9264" t="s">
        <v>162</v>
      </c>
      <c r="C9264" t="s">
        <v>7577</v>
      </c>
    </row>
    <row r="9265" spans="1:4" x14ac:dyDescent="0.25">
      <c r="A9265" s="2">
        <v>44326.416666666664</v>
      </c>
      <c r="B9265" t="s">
        <v>162</v>
      </c>
      <c r="C9265" t="s">
        <v>1249</v>
      </c>
    </row>
    <row r="9266" spans="1:4" x14ac:dyDescent="0.25">
      <c r="A9266" s="2">
        <v>44326.416666666664</v>
      </c>
      <c r="B9266" t="s">
        <v>164</v>
      </c>
      <c r="C9266" t="s">
        <v>194</v>
      </c>
    </row>
    <row r="9267" spans="1:4" x14ac:dyDescent="0.25">
      <c r="A9267" s="2">
        <v>44326.416666666664</v>
      </c>
      <c r="B9267" t="s">
        <v>164</v>
      </c>
      <c r="C9267" t="s">
        <v>8543</v>
      </c>
    </row>
    <row r="9268" spans="1:4" x14ac:dyDescent="0.25">
      <c r="A9268" s="2">
        <v>44326.416666666664</v>
      </c>
      <c r="B9268" t="s">
        <v>164</v>
      </c>
      <c r="C9268" t="s">
        <v>1249</v>
      </c>
    </row>
    <row r="9269" spans="1:4" x14ac:dyDescent="0.25">
      <c r="A9269" s="2">
        <v>44326.416666666664</v>
      </c>
      <c r="B9269" t="s">
        <v>164</v>
      </c>
      <c r="C9269" t="s">
        <v>8544</v>
      </c>
    </row>
    <row r="9270" spans="1:4" x14ac:dyDescent="0.25">
      <c r="A9270" s="2">
        <v>44326.416666666664</v>
      </c>
      <c r="B9270" t="s">
        <v>829</v>
      </c>
      <c r="C9270" t="s">
        <v>1249</v>
      </c>
    </row>
    <row r="9271" spans="1:4" x14ac:dyDescent="0.25">
      <c r="A9271" s="2">
        <v>44326.416666666664</v>
      </c>
      <c r="B9271" t="s">
        <v>829</v>
      </c>
      <c r="C9271" t="s">
        <v>1249</v>
      </c>
    </row>
    <row r="9272" spans="1:4" x14ac:dyDescent="0.25">
      <c r="A9272" s="2">
        <v>44326.416666666664</v>
      </c>
      <c r="B9272" t="s">
        <v>175</v>
      </c>
      <c r="C9272" t="s">
        <v>9520</v>
      </c>
    </row>
    <row r="9273" spans="1:4" x14ac:dyDescent="0.25">
      <c r="A9273" s="2">
        <v>44326.416666666664</v>
      </c>
      <c r="B9273" t="s">
        <v>175</v>
      </c>
      <c r="C9273" t="s">
        <v>1249</v>
      </c>
    </row>
    <row r="9274" spans="1:4" x14ac:dyDescent="0.25">
      <c r="A9274" s="2">
        <v>44326.416666666664</v>
      </c>
      <c r="B9274" t="s">
        <v>164</v>
      </c>
      <c r="C9274" t="s">
        <v>9696</v>
      </c>
    </row>
    <row r="9275" spans="1:4" x14ac:dyDescent="0.25">
      <c r="A9275" s="2">
        <v>44326.416666666664</v>
      </c>
      <c r="B9275" t="s">
        <v>829</v>
      </c>
      <c r="C9275" t="s">
        <v>9806</v>
      </c>
    </row>
    <row r="9276" spans="1:4" x14ac:dyDescent="0.25">
      <c r="A9276" s="2">
        <v>44326.416666666664</v>
      </c>
      <c r="B9276" t="s">
        <v>829</v>
      </c>
      <c r="C9276" t="s">
        <v>9807</v>
      </c>
    </row>
    <row r="9277" spans="1:4" x14ac:dyDescent="0.25">
      <c r="A9277" s="2">
        <v>44326.416666666664</v>
      </c>
      <c r="B9277" t="s">
        <v>183</v>
      </c>
      <c r="D9277" t="s">
        <v>1896</v>
      </c>
    </row>
    <row r="9278" spans="1:4" x14ac:dyDescent="0.25">
      <c r="A9278" s="2">
        <v>44326.416666666664</v>
      </c>
      <c r="B9278" t="s">
        <v>183</v>
      </c>
      <c r="D9278" t="s">
        <v>1848</v>
      </c>
    </row>
    <row r="9279" spans="1:4" x14ac:dyDescent="0.25">
      <c r="A9279" s="2">
        <v>44326.416666666664</v>
      </c>
      <c r="B9279" t="s">
        <v>183</v>
      </c>
      <c r="D9279" t="s">
        <v>1849</v>
      </c>
    </row>
    <row r="9280" spans="1:4" x14ac:dyDescent="0.25">
      <c r="A9280" s="2">
        <v>44326.416666666664</v>
      </c>
      <c r="B9280" t="s">
        <v>191</v>
      </c>
      <c r="D9280" t="s">
        <v>1849</v>
      </c>
    </row>
    <row r="9281" spans="1:4" x14ac:dyDescent="0.25">
      <c r="A9281" s="2">
        <v>44326.416666666664</v>
      </c>
      <c r="B9281" t="s">
        <v>1461</v>
      </c>
      <c r="D9281" t="s">
        <v>1849</v>
      </c>
    </row>
    <row r="9282" spans="1:4" x14ac:dyDescent="0.25">
      <c r="A9282" s="2">
        <v>44326.416666666664</v>
      </c>
      <c r="B9282" t="s">
        <v>1461</v>
      </c>
      <c r="D9282" t="s">
        <v>1850</v>
      </c>
    </row>
    <row r="9283" spans="1:4" x14ac:dyDescent="0.25">
      <c r="A9283" s="2">
        <v>44326.416666666664</v>
      </c>
      <c r="B9283" t="s">
        <v>1461</v>
      </c>
      <c r="D9283" t="s">
        <v>1888</v>
      </c>
    </row>
    <row r="9284" spans="1:4" x14ac:dyDescent="0.25">
      <c r="A9284" s="2">
        <v>44326.416666666664</v>
      </c>
      <c r="B9284" t="s">
        <v>1461</v>
      </c>
      <c r="D9284" t="s">
        <v>1852</v>
      </c>
    </row>
    <row r="9285" spans="1:4" x14ac:dyDescent="0.25">
      <c r="A9285" s="2">
        <v>44326.416666666664</v>
      </c>
      <c r="B9285" t="s">
        <v>162</v>
      </c>
      <c r="D9285" t="s">
        <v>1849</v>
      </c>
    </row>
    <row r="9286" spans="1:4" x14ac:dyDescent="0.25">
      <c r="A9286" s="2">
        <v>44326.416666666664</v>
      </c>
      <c r="B9286" t="s">
        <v>162</v>
      </c>
      <c r="D9286" t="s">
        <v>1850</v>
      </c>
    </row>
    <row r="9287" spans="1:4" x14ac:dyDescent="0.25">
      <c r="A9287" s="2">
        <v>44326.416666666664</v>
      </c>
      <c r="B9287" t="s">
        <v>164</v>
      </c>
      <c r="D9287" t="s">
        <v>1860</v>
      </c>
    </row>
    <row r="9288" spans="1:4" x14ac:dyDescent="0.25">
      <c r="A9288" s="2">
        <v>44326.416666666664</v>
      </c>
      <c r="B9288" t="s">
        <v>164</v>
      </c>
      <c r="D9288" t="s">
        <v>1849</v>
      </c>
    </row>
    <row r="9289" spans="1:4" x14ac:dyDescent="0.25">
      <c r="A9289" s="2">
        <v>44326.416666666664</v>
      </c>
      <c r="B9289" t="s">
        <v>164</v>
      </c>
      <c r="D9289" t="s">
        <v>1861</v>
      </c>
    </row>
    <row r="9290" spans="1:4" x14ac:dyDescent="0.25">
      <c r="A9290" s="2">
        <v>44326.416666666664</v>
      </c>
      <c r="B9290" t="s">
        <v>164</v>
      </c>
      <c r="D9290" t="s">
        <v>1862</v>
      </c>
    </row>
    <row r="9291" spans="1:4" x14ac:dyDescent="0.25">
      <c r="A9291" s="2">
        <v>44326.416666666664</v>
      </c>
      <c r="B9291" t="s">
        <v>829</v>
      </c>
      <c r="D9291" t="s">
        <v>1883</v>
      </c>
    </row>
    <row r="9292" spans="1:4" x14ac:dyDescent="0.25">
      <c r="A9292" s="2">
        <v>44326.416666666664</v>
      </c>
      <c r="B9292" t="s">
        <v>829</v>
      </c>
      <c r="D9292" t="s">
        <v>1848</v>
      </c>
    </row>
    <row r="9293" spans="1:4" x14ac:dyDescent="0.25">
      <c r="A9293" s="2">
        <v>44326.416666666664</v>
      </c>
      <c r="B9293" t="s">
        <v>175</v>
      </c>
      <c r="D9293" t="s">
        <v>1849</v>
      </c>
    </row>
    <row r="9294" spans="1:4" x14ac:dyDescent="0.25">
      <c r="A9294" s="2">
        <v>44326.416666666664</v>
      </c>
      <c r="B9294" t="s">
        <v>175</v>
      </c>
      <c r="D9294" t="s">
        <v>1850</v>
      </c>
    </row>
    <row r="9295" spans="1:4" x14ac:dyDescent="0.25">
      <c r="A9295" s="2">
        <v>44326.416666666664</v>
      </c>
      <c r="B9295" t="s">
        <v>164</v>
      </c>
      <c r="D9295" t="s">
        <v>1860</v>
      </c>
    </row>
    <row r="9296" spans="1:4" x14ac:dyDescent="0.25">
      <c r="A9296" s="2">
        <v>44326.416666666664</v>
      </c>
      <c r="B9296" t="s">
        <v>829</v>
      </c>
      <c r="D9296" t="s">
        <v>1849</v>
      </c>
    </row>
    <row r="9297" spans="1:4" x14ac:dyDescent="0.25">
      <c r="A9297" s="2">
        <v>44326.416666666664</v>
      </c>
      <c r="B9297" t="s">
        <v>829</v>
      </c>
      <c r="D9297" t="s">
        <v>832</v>
      </c>
    </row>
    <row r="9298" spans="1:4" x14ac:dyDescent="0.25">
      <c r="A9298" s="2">
        <v>44326.417361111111</v>
      </c>
      <c r="B9298" t="s">
        <v>183</v>
      </c>
      <c r="C9298" t="s">
        <v>6386</v>
      </c>
    </row>
    <row r="9299" spans="1:4" x14ac:dyDescent="0.25">
      <c r="A9299" s="2">
        <v>44326.417361111111</v>
      </c>
      <c r="B9299" t="s">
        <v>183</v>
      </c>
      <c r="C9299" t="s">
        <v>1538</v>
      </c>
    </row>
    <row r="9300" spans="1:4" x14ac:dyDescent="0.25">
      <c r="A9300" s="2">
        <v>44326.417361111111</v>
      </c>
      <c r="B9300" t="s">
        <v>163</v>
      </c>
      <c r="C9300" t="s">
        <v>6477</v>
      </c>
    </row>
    <row r="9301" spans="1:4" x14ac:dyDescent="0.25">
      <c r="A9301" s="2">
        <v>44326.417361111111</v>
      </c>
      <c r="B9301" t="s">
        <v>163</v>
      </c>
      <c r="C9301" t="s">
        <v>6478</v>
      </c>
    </row>
    <row r="9302" spans="1:4" x14ac:dyDescent="0.25">
      <c r="A9302" s="2">
        <v>44326.417361111111</v>
      </c>
      <c r="B9302" t="s">
        <v>1461</v>
      </c>
      <c r="C9302" t="s">
        <v>7327</v>
      </c>
    </row>
    <row r="9303" spans="1:4" x14ac:dyDescent="0.25">
      <c r="A9303" s="2">
        <v>44326.417361111111</v>
      </c>
      <c r="B9303" t="s">
        <v>1461</v>
      </c>
      <c r="C9303" t="s">
        <v>1538</v>
      </c>
    </row>
    <row r="9304" spans="1:4" x14ac:dyDescent="0.25">
      <c r="A9304" s="2">
        <v>44326.417361111111</v>
      </c>
      <c r="B9304" t="s">
        <v>1461</v>
      </c>
      <c r="C9304" t="s">
        <v>7328</v>
      </c>
    </row>
    <row r="9305" spans="1:4" x14ac:dyDescent="0.25">
      <c r="A9305" s="2">
        <v>44326.417361111111</v>
      </c>
      <c r="B9305" t="s">
        <v>162</v>
      </c>
      <c r="C9305" t="s">
        <v>7443</v>
      </c>
    </row>
    <row r="9306" spans="1:4" x14ac:dyDescent="0.25">
      <c r="A9306" s="2">
        <v>44326.417361111111</v>
      </c>
      <c r="B9306" t="s">
        <v>162</v>
      </c>
      <c r="C9306" t="s">
        <v>1249</v>
      </c>
    </row>
    <row r="9307" spans="1:4" x14ac:dyDescent="0.25">
      <c r="A9307" s="2">
        <v>44326.417361111111</v>
      </c>
      <c r="B9307" t="s">
        <v>162</v>
      </c>
      <c r="C9307" t="s">
        <v>194</v>
      </c>
    </row>
    <row r="9308" spans="1:4" x14ac:dyDescent="0.25">
      <c r="A9308" s="2">
        <v>44326.417361111111</v>
      </c>
      <c r="B9308" t="s">
        <v>162</v>
      </c>
      <c r="C9308" t="s">
        <v>1249</v>
      </c>
    </row>
    <row r="9309" spans="1:4" x14ac:dyDescent="0.25">
      <c r="A9309" s="2">
        <v>44326.417361111111</v>
      </c>
      <c r="B9309" t="s">
        <v>162</v>
      </c>
      <c r="C9309" t="s">
        <v>7578</v>
      </c>
    </row>
    <row r="9310" spans="1:4" x14ac:dyDescent="0.25">
      <c r="A9310" s="2">
        <v>44326.417361111111</v>
      </c>
      <c r="B9310" t="s">
        <v>162</v>
      </c>
      <c r="C9310" t="s">
        <v>194</v>
      </c>
    </row>
    <row r="9311" spans="1:4" x14ac:dyDescent="0.25">
      <c r="A9311" s="2">
        <v>44326.417361111111</v>
      </c>
      <c r="B9311" t="s">
        <v>162</v>
      </c>
      <c r="C9311" t="s">
        <v>1249</v>
      </c>
    </row>
    <row r="9312" spans="1:4" x14ac:dyDescent="0.25">
      <c r="A9312" s="2">
        <v>44326.417361111111</v>
      </c>
      <c r="B9312" t="s">
        <v>162</v>
      </c>
      <c r="C9312" t="s">
        <v>1249</v>
      </c>
    </row>
    <row r="9313" spans="1:3" x14ac:dyDescent="0.25">
      <c r="A9313" s="2">
        <v>44326.417361111111</v>
      </c>
      <c r="B9313" t="s">
        <v>162</v>
      </c>
      <c r="C9313" t="s">
        <v>1249</v>
      </c>
    </row>
    <row r="9314" spans="1:3" x14ac:dyDescent="0.25">
      <c r="A9314" s="2">
        <v>44326.417361111111</v>
      </c>
      <c r="B9314" t="s">
        <v>162</v>
      </c>
      <c r="C9314" t="s">
        <v>7579</v>
      </c>
    </row>
    <row r="9315" spans="1:3" x14ac:dyDescent="0.25">
      <c r="A9315" s="2">
        <v>44326.417361111111</v>
      </c>
      <c r="B9315" t="s">
        <v>1458</v>
      </c>
      <c r="C9315" t="s">
        <v>6399</v>
      </c>
    </row>
    <row r="9316" spans="1:3" x14ac:dyDescent="0.25">
      <c r="A9316" s="2">
        <v>44326.417361111111</v>
      </c>
      <c r="B9316" t="s">
        <v>175</v>
      </c>
      <c r="C9316" t="s">
        <v>7984</v>
      </c>
    </row>
    <row r="9317" spans="1:3" x14ac:dyDescent="0.25">
      <c r="A9317" s="2">
        <v>44326.417361111111</v>
      </c>
      <c r="B9317" t="s">
        <v>170</v>
      </c>
      <c r="C9317" t="s">
        <v>6573</v>
      </c>
    </row>
    <row r="9318" spans="1:3" x14ac:dyDescent="0.25">
      <c r="A9318" s="2">
        <v>44326.417361111111</v>
      </c>
      <c r="B9318" t="s">
        <v>170</v>
      </c>
      <c r="C9318" t="s">
        <v>6386</v>
      </c>
    </row>
    <row r="9319" spans="1:3" x14ac:dyDescent="0.25">
      <c r="A9319" s="2">
        <v>44326.417361111111</v>
      </c>
      <c r="B9319" t="s">
        <v>164</v>
      </c>
      <c r="C9319" t="s">
        <v>194</v>
      </c>
    </row>
    <row r="9320" spans="1:3" x14ac:dyDescent="0.25">
      <c r="A9320" s="2">
        <v>44326.417361111111</v>
      </c>
      <c r="B9320" t="s">
        <v>164</v>
      </c>
      <c r="C9320" t="s">
        <v>8545</v>
      </c>
    </row>
    <row r="9321" spans="1:3" x14ac:dyDescent="0.25">
      <c r="A9321" s="2">
        <v>44326.417361111111</v>
      </c>
      <c r="B9321" t="s">
        <v>164</v>
      </c>
      <c r="C9321" t="s">
        <v>7193</v>
      </c>
    </row>
    <row r="9322" spans="1:3" x14ac:dyDescent="0.25">
      <c r="A9322" s="2">
        <v>44326.417361111111</v>
      </c>
      <c r="B9322" t="s">
        <v>164</v>
      </c>
      <c r="C9322" t="s">
        <v>6699</v>
      </c>
    </row>
    <row r="9323" spans="1:3" x14ac:dyDescent="0.25">
      <c r="A9323" s="2">
        <v>44326.417361111111</v>
      </c>
      <c r="B9323" t="s">
        <v>164</v>
      </c>
      <c r="C9323" t="s">
        <v>1538</v>
      </c>
    </row>
    <row r="9324" spans="1:3" x14ac:dyDescent="0.25">
      <c r="A9324" s="2">
        <v>44326.417361111111</v>
      </c>
      <c r="B9324" t="s">
        <v>164</v>
      </c>
      <c r="C9324" t="s">
        <v>4216</v>
      </c>
    </row>
    <row r="9325" spans="1:3" x14ac:dyDescent="0.25">
      <c r="A9325" s="2">
        <v>44326.417361111111</v>
      </c>
      <c r="B9325" t="s">
        <v>829</v>
      </c>
      <c r="C9325" t="s">
        <v>8725</v>
      </c>
    </row>
    <row r="9326" spans="1:3" x14ac:dyDescent="0.25">
      <c r="A9326" s="2">
        <v>44326.417361111111</v>
      </c>
      <c r="B9326" t="s">
        <v>829</v>
      </c>
      <c r="C9326" t="s">
        <v>8726</v>
      </c>
    </row>
    <row r="9327" spans="1:3" x14ac:dyDescent="0.25">
      <c r="A9327" s="2">
        <v>44326.417361111111</v>
      </c>
      <c r="B9327" t="s">
        <v>176</v>
      </c>
      <c r="C9327" t="s">
        <v>9155</v>
      </c>
    </row>
    <row r="9328" spans="1:3" x14ac:dyDescent="0.25">
      <c r="A9328" s="2">
        <v>44326.417361111111</v>
      </c>
      <c r="B9328" t="s">
        <v>185</v>
      </c>
      <c r="C9328" t="s">
        <v>1249</v>
      </c>
    </row>
    <row r="9329" spans="1:4" x14ac:dyDescent="0.25">
      <c r="A9329" s="2">
        <v>44326.417361111111</v>
      </c>
      <c r="B9329" t="s">
        <v>877</v>
      </c>
      <c r="C9329" t="s">
        <v>6730</v>
      </c>
    </row>
    <row r="9330" spans="1:4" x14ac:dyDescent="0.25">
      <c r="A9330" s="2">
        <v>44326.417361111111</v>
      </c>
      <c r="B9330" t="s">
        <v>877</v>
      </c>
      <c r="C9330" t="s">
        <v>1249</v>
      </c>
    </row>
    <row r="9331" spans="1:4" x14ac:dyDescent="0.25">
      <c r="A9331" s="2">
        <v>44326.417361111111</v>
      </c>
      <c r="B9331" t="s">
        <v>829</v>
      </c>
      <c r="C9331" t="s">
        <v>9808</v>
      </c>
    </row>
    <row r="9332" spans="1:4" x14ac:dyDescent="0.25">
      <c r="A9332" s="2">
        <v>44326.417361111111</v>
      </c>
      <c r="B9332" t="s">
        <v>183</v>
      </c>
      <c r="D9332" t="s">
        <v>1850</v>
      </c>
    </row>
    <row r="9333" spans="1:4" x14ac:dyDescent="0.25">
      <c r="A9333" s="2">
        <v>44326.417361111111</v>
      </c>
      <c r="B9333" t="s">
        <v>183</v>
      </c>
      <c r="D9333" t="s">
        <v>1897</v>
      </c>
    </row>
    <row r="9334" spans="1:4" x14ac:dyDescent="0.25">
      <c r="A9334" s="2">
        <v>44326.417361111111</v>
      </c>
      <c r="B9334" t="s">
        <v>163</v>
      </c>
      <c r="D9334" t="s">
        <v>1859</v>
      </c>
    </row>
    <row r="9335" spans="1:4" x14ac:dyDescent="0.25">
      <c r="A9335" s="2">
        <v>44326.417361111111</v>
      </c>
      <c r="B9335" t="s">
        <v>163</v>
      </c>
      <c r="D9335" t="s">
        <v>1849</v>
      </c>
    </row>
    <row r="9336" spans="1:4" x14ac:dyDescent="0.25">
      <c r="A9336" s="2">
        <v>44326.417361111111</v>
      </c>
      <c r="B9336" t="s">
        <v>1461</v>
      </c>
      <c r="D9336" t="s">
        <v>842</v>
      </c>
    </row>
    <row r="9337" spans="1:4" x14ac:dyDescent="0.25">
      <c r="A9337" s="2">
        <v>44326.417361111111</v>
      </c>
      <c r="B9337" t="s">
        <v>1461</v>
      </c>
      <c r="D9337" t="s">
        <v>932</v>
      </c>
    </row>
    <row r="9338" spans="1:4" x14ac:dyDescent="0.25">
      <c r="A9338" s="2">
        <v>44326.417361111111</v>
      </c>
      <c r="B9338" t="s">
        <v>1461</v>
      </c>
      <c r="D9338" t="s">
        <v>885</v>
      </c>
    </row>
    <row r="9339" spans="1:4" x14ac:dyDescent="0.25">
      <c r="A9339" s="2">
        <v>44326.417361111111</v>
      </c>
      <c r="B9339" t="s">
        <v>162</v>
      </c>
      <c r="D9339" t="s">
        <v>1851</v>
      </c>
    </row>
    <row r="9340" spans="1:4" x14ac:dyDescent="0.25">
      <c r="A9340" s="2">
        <v>44326.417361111111</v>
      </c>
      <c r="B9340" t="s">
        <v>162</v>
      </c>
      <c r="D9340" t="s">
        <v>1852</v>
      </c>
    </row>
    <row r="9341" spans="1:4" x14ac:dyDescent="0.25">
      <c r="A9341" s="2">
        <v>44326.417361111111</v>
      </c>
      <c r="B9341" t="s">
        <v>162</v>
      </c>
      <c r="D9341" t="s">
        <v>828</v>
      </c>
    </row>
    <row r="9342" spans="1:4" x14ac:dyDescent="0.25">
      <c r="A9342" s="2">
        <v>44326.417361111111</v>
      </c>
      <c r="B9342" t="s">
        <v>162</v>
      </c>
      <c r="D9342" t="s">
        <v>892</v>
      </c>
    </row>
    <row r="9343" spans="1:4" x14ac:dyDescent="0.25">
      <c r="A9343" s="2">
        <v>44326.417361111111</v>
      </c>
      <c r="B9343" t="s">
        <v>162</v>
      </c>
      <c r="D9343" t="s">
        <v>885</v>
      </c>
    </row>
    <row r="9344" spans="1:4" x14ac:dyDescent="0.25">
      <c r="A9344" s="2">
        <v>44326.417361111111</v>
      </c>
      <c r="B9344" t="s">
        <v>162</v>
      </c>
      <c r="D9344" t="s">
        <v>856</v>
      </c>
    </row>
    <row r="9345" spans="1:4" x14ac:dyDescent="0.25">
      <c r="A9345" s="2">
        <v>44326.417361111111</v>
      </c>
      <c r="B9345" t="s">
        <v>162</v>
      </c>
      <c r="D9345" t="s">
        <v>857</v>
      </c>
    </row>
    <row r="9346" spans="1:4" x14ac:dyDescent="0.25">
      <c r="A9346" s="2">
        <v>44326.417361111111</v>
      </c>
      <c r="B9346" t="s">
        <v>162</v>
      </c>
      <c r="D9346" t="s">
        <v>894</v>
      </c>
    </row>
    <row r="9347" spans="1:4" x14ac:dyDescent="0.25">
      <c r="A9347" s="2">
        <v>44326.417361111111</v>
      </c>
      <c r="B9347" t="s">
        <v>162</v>
      </c>
      <c r="D9347" t="s">
        <v>845</v>
      </c>
    </row>
    <row r="9348" spans="1:4" x14ac:dyDescent="0.25">
      <c r="A9348" s="2">
        <v>44326.417361111111</v>
      </c>
      <c r="B9348" t="s">
        <v>162</v>
      </c>
      <c r="D9348" t="s">
        <v>825</v>
      </c>
    </row>
    <row r="9349" spans="1:4" x14ac:dyDescent="0.25">
      <c r="A9349" s="2">
        <v>44326.417361111111</v>
      </c>
      <c r="B9349" t="s">
        <v>1458</v>
      </c>
      <c r="D9349" t="s">
        <v>1923</v>
      </c>
    </row>
    <row r="9350" spans="1:4" x14ac:dyDescent="0.25">
      <c r="A9350" s="2">
        <v>44326.417361111111</v>
      </c>
      <c r="B9350" t="s">
        <v>175</v>
      </c>
      <c r="D9350" t="s">
        <v>1865</v>
      </c>
    </row>
    <row r="9351" spans="1:4" x14ac:dyDescent="0.25">
      <c r="A9351" s="2">
        <v>44326.417361111111</v>
      </c>
      <c r="B9351" t="s">
        <v>170</v>
      </c>
      <c r="D9351" t="s">
        <v>5033</v>
      </c>
    </row>
    <row r="9352" spans="1:4" x14ac:dyDescent="0.25">
      <c r="A9352" s="2">
        <v>44326.417361111111</v>
      </c>
      <c r="B9352" t="s">
        <v>170</v>
      </c>
      <c r="D9352" t="s">
        <v>1848</v>
      </c>
    </row>
    <row r="9353" spans="1:4" x14ac:dyDescent="0.25">
      <c r="A9353" s="2">
        <v>44326.417361111111</v>
      </c>
      <c r="B9353" t="s">
        <v>164</v>
      </c>
      <c r="D9353" t="s">
        <v>958</v>
      </c>
    </row>
    <row r="9354" spans="1:4" x14ac:dyDescent="0.25">
      <c r="A9354" s="2">
        <v>44326.417361111111</v>
      </c>
      <c r="B9354" t="s">
        <v>164</v>
      </c>
      <c r="D9354" t="s">
        <v>825</v>
      </c>
    </row>
    <row r="9355" spans="1:4" x14ac:dyDescent="0.25">
      <c r="A9355" s="2">
        <v>44326.417361111111</v>
      </c>
      <c r="B9355" t="s">
        <v>164</v>
      </c>
      <c r="D9355" t="s">
        <v>853</v>
      </c>
    </row>
    <row r="9356" spans="1:4" x14ac:dyDescent="0.25">
      <c r="A9356" s="2">
        <v>44326.417361111111</v>
      </c>
      <c r="B9356" t="s">
        <v>164</v>
      </c>
      <c r="D9356" t="s">
        <v>1882</v>
      </c>
    </row>
    <row r="9357" spans="1:4" x14ac:dyDescent="0.25">
      <c r="A9357" s="2">
        <v>44326.417361111111</v>
      </c>
      <c r="B9357" t="s">
        <v>164</v>
      </c>
      <c r="D9357" t="s">
        <v>1007</v>
      </c>
    </row>
    <row r="9358" spans="1:4" x14ac:dyDescent="0.25">
      <c r="A9358" s="2">
        <v>44326.417361111111</v>
      </c>
      <c r="B9358" t="s">
        <v>164</v>
      </c>
      <c r="D9358" t="s">
        <v>844</v>
      </c>
    </row>
    <row r="9359" spans="1:4" x14ac:dyDescent="0.25">
      <c r="A9359" s="2">
        <v>44326.417361111111</v>
      </c>
      <c r="B9359" t="s">
        <v>829</v>
      </c>
      <c r="D9359" t="s">
        <v>1849</v>
      </c>
    </row>
    <row r="9360" spans="1:4" x14ac:dyDescent="0.25">
      <c r="A9360" s="2">
        <v>44326.417361111111</v>
      </c>
      <c r="B9360" t="s">
        <v>829</v>
      </c>
      <c r="D9360" t="s">
        <v>5041</v>
      </c>
    </row>
    <row r="9361" spans="1:4" x14ac:dyDescent="0.25">
      <c r="A9361" s="2">
        <v>44326.417361111111</v>
      </c>
      <c r="B9361" t="s">
        <v>176</v>
      </c>
      <c r="D9361" t="s">
        <v>1876</v>
      </c>
    </row>
    <row r="9362" spans="1:4" x14ac:dyDescent="0.25">
      <c r="A9362" s="2">
        <v>44326.417361111111</v>
      </c>
      <c r="B9362" t="s">
        <v>185</v>
      </c>
      <c r="D9362" t="s">
        <v>1894</v>
      </c>
    </row>
    <row r="9363" spans="1:4" x14ac:dyDescent="0.25">
      <c r="A9363" s="2">
        <v>44326.417361111111</v>
      </c>
      <c r="B9363" t="s">
        <v>877</v>
      </c>
      <c r="D9363" t="s">
        <v>1931</v>
      </c>
    </row>
    <row r="9364" spans="1:4" x14ac:dyDescent="0.25">
      <c r="A9364" s="2">
        <v>44326.417361111111</v>
      </c>
      <c r="B9364" t="s">
        <v>877</v>
      </c>
      <c r="D9364" t="s">
        <v>1848</v>
      </c>
    </row>
    <row r="9365" spans="1:4" x14ac:dyDescent="0.25">
      <c r="A9365" s="2">
        <v>44326.417361111111</v>
      </c>
      <c r="B9365" t="s">
        <v>829</v>
      </c>
      <c r="D9365" t="s">
        <v>1884</v>
      </c>
    </row>
    <row r="9366" spans="1:4" x14ac:dyDescent="0.25">
      <c r="A9366" s="2">
        <v>44326.418055555558</v>
      </c>
      <c r="B9366" t="s">
        <v>183</v>
      </c>
      <c r="C9366" t="s">
        <v>1538</v>
      </c>
    </row>
    <row r="9367" spans="1:4" x14ac:dyDescent="0.25">
      <c r="A9367" s="2">
        <v>44326.418055555558</v>
      </c>
      <c r="B9367" t="s">
        <v>183</v>
      </c>
      <c r="C9367" t="s">
        <v>89</v>
      </c>
    </row>
    <row r="9368" spans="1:4" x14ac:dyDescent="0.25">
      <c r="A9368" s="2">
        <v>44326.418055555558</v>
      </c>
      <c r="B9368" t="s">
        <v>183</v>
      </c>
      <c r="C9368" t="s">
        <v>1538</v>
      </c>
    </row>
    <row r="9369" spans="1:4" x14ac:dyDescent="0.25">
      <c r="A9369" s="2">
        <v>44326.418055555558</v>
      </c>
      <c r="B9369" t="s">
        <v>163</v>
      </c>
      <c r="C9369" t="s">
        <v>6479</v>
      </c>
    </row>
    <row r="9370" spans="1:4" x14ac:dyDescent="0.25">
      <c r="A9370" s="2">
        <v>44326.418055555558</v>
      </c>
      <c r="B9370" t="s">
        <v>166</v>
      </c>
      <c r="C9370" t="s">
        <v>6528</v>
      </c>
    </row>
    <row r="9371" spans="1:4" x14ac:dyDescent="0.25">
      <c r="A9371" s="2">
        <v>44326.418055555558</v>
      </c>
      <c r="B9371" t="s">
        <v>191</v>
      </c>
      <c r="C9371" t="s">
        <v>7207</v>
      </c>
    </row>
    <row r="9372" spans="1:4" x14ac:dyDescent="0.25">
      <c r="A9372" s="2">
        <v>44326.418055555558</v>
      </c>
      <c r="B9372" t="s">
        <v>191</v>
      </c>
      <c r="C9372" t="s">
        <v>1249</v>
      </c>
    </row>
    <row r="9373" spans="1:4" x14ac:dyDescent="0.25">
      <c r="A9373" s="2">
        <v>44326.418055555558</v>
      </c>
      <c r="B9373" t="s">
        <v>191</v>
      </c>
      <c r="C9373" t="s">
        <v>7208</v>
      </c>
    </row>
    <row r="9374" spans="1:4" x14ac:dyDescent="0.25">
      <c r="A9374" s="2">
        <v>44326.418055555558</v>
      </c>
      <c r="B9374" t="s">
        <v>1461</v>
      </c>
      <c r="C9374" t="s">
        <v>7329</v>
      </c>
    </row>
    <row r="9375" spans="1:4" x14ac:dyDescent="0.25">
      <c r="A9375" s="2">
        <v>44326.418055555558</v>
      </c>
      <c r="B9375" t="s">
        <v>1461</v>
      </c>
      <c r="C9375" t="s">
        <v>7330</v>
      </c>
    </row>
    <row r="9376" spans="1:4" x14ac:dyDescent="0.25">
      <c r="A9376" s="2">
        <v>44326.418055555558</v>
      </c>
      <c r="B9376" t="s">
        <v>1461</v>
      </c>
      <c r="C9376" t="s">
        <v>6386</v>
      </c>
    </row>
    <row r="9377" spans="1:3" x14ac:dyDescent="0.25">
      <c r="A9377" s="2">
        <v>44326.418055555558</v>
      </c>
      <c r="B9377" t="s">
        <v>162</v>
      </c>
      <c r="C9377" t="s">
        <v>7243</v>
      </c>
    </row>
    <row r="9378" spans="1:3" x14ac:dyDescent="0.25">
      <c r="A9378" s="2">
        <v>44326.418055555558</v>
      </c>
      <c r="B9378" t="s">
        <v>162</v>
      </c>
      <c r="C9378" t="s">
        <v>6777</v>
      </c>
    </row>
    <row r="9379" spans="1:3" x14ac:dyDescent="0.25">
      <c r="A9379" s="2">
        <v>44326.418055555558</v>
      </c>
      <c r="B9379" t="s">
        <v>162</v>
      </c>
      <c r="C9379" t="s">
        <v>194</v>
      </c>
    </row>
    <row r="9380" spans="1:3" x14ac:dyDescent="0.25">
      <c r="A9380" s="2">
        <v>44326.418055555558</v>
      </c>
      <c r="B9380" t="s">
        <v>162</v>
      </c>
      <c r="C9380" t="s">
        <v>1249</v>
      </c>
    </row>
    <row r="9381" spans="1:3" x14ac:dyDescent="0.25">
      <c r="A9381" s="2">
        <v>44326.418055555558</v>
      </c>
      <c r="B9381" t="s">
        <v>162</v>
      </c>
      <c r="C9381" t="s">
        <v>194</v>
      </c>
    </row>
    <row r="9382" spans="1:3" x14ac:dyDescent="0.25">
      <c r="A9382" s="2">
        <v>44326.418055555558</v>
      </c>
      <c r="B9382" t="s">
        <v>1458</v>
      </c>
      <c r="C9382" t="s">
        <v>6399</v>
      </c>
    </row>
    <row r="9383" spans="1:3" x14ac:dyDescent="0.25">
      <c r="A9383" s="2">
        <v>44326.418055555558</v>
      </c>
      <c r="B9383" t="s">
        <v>175</v>
      </c>
      <c r="C9383" t="s">
        <v>6396</v>
      </c>
    </row>
    <row r="9384" spans="1:3" x14ac:dyDescent="0.25">
      <c r="A9384" s="2">
        <v>44326.418055555558</v>
      </c>
      <c r="B9384" t="s">
        <v>170</v>
      </c>
      <c r="C9384" t="s">
        <v>8256</v>
      </c>
    </row>
    <row r="9385" spans="1:3" x14ac:dyDescent="0.25">
      <c r="A9385" s="2">
        <v>44326.418055555558</v>
      </c>
      <c r="B9385" t="s">
        <v>170</v>
      </c>
      <c r="C9385" t="s">
        <v>1538</v>
      </c>
    </row>
    <row r="9386" spans="1:3" x14ac:dyDescent="0.25">
      <c r="A9386" s="2">
        <v>44326.418055555558</v>
      </c>
      <c r="B9386" t="s">
        <v>164</v>
      </c>
      <c r="C9386" t="s">
        <v>6420</v>
      </c>
    </row>
    <row r="9387" spans="1:3" x14ac:dyDescent="0.25">
      <c r="A9387" s="2">
        <v>44326.418055555558</v>
      </c>
      <c r="B9387" t="s">
        <v>164</v>
      </c>
      <c r="C9387" t="s">
        <v>7004</v>
      </c>
    </row>
    <row r="9388" spans="1:3" x14ac:dyDescent="0.25">
      <c r="A9388" s="2">
        <v>44326.418055555558</v>
      </c>
      <c r="B9388" t="s">
        <v>164</v>
      </c>
      <c r="C9388" t="s">
        <v>6420</v>
      </c>
    </row>
    <row r="9389" spans="1:3" x14ac:dyDescent="0.25">
      <c r="A9389" s="2">
        <v>44326.418055555558</v>
      </c>
      <c r="B9389" t="s">
        <v>164</v>
      </c>
      <c r="C9389" t="s">
        <v>1256</v>
      </c>
    </row>
    <row r="9390" spans="1:3" x14ac:dyDescent="0.25">
      <c r="A9390" s="2">
        <v>44326.418055555558</v>
      </c>
      <c r="B9390" t="s">
        <v>164</v>
      </c>
      <c r="C9390" t="s">
        <v>6420</v>
      </c>
    </row>
    <row r="9391" spans="1:3" x14ac:dyDescent="0.25">
      <c r="A9391" s="2">
        <v>44326.418055555558</v>
      </c>
      <c r="B9391" t="s">
        <v>164</v>
      </c>
      <c r="C9391" t="s">
        <v>194</v>
      </c>
    </row>
    <row r="9392" spans="1:3" x14ac:dyDescent="0.25">
      <c r="A9392" s="2">
        <v>44326.418055555558</v>
      </c>
      <c r="B9392" t="s">
        <v>164</v>
      </c>
      <c r="C9392" t="s">
        <v>7118</v>
      </c>
    </row>
    <row r="9393" spans="1:3" x14ac:dyDescent="0.25">
      <c r="A9393" s="2">
        <v>44326.418055555558</v>
      </c>
      <c r="B9393" t="s">
        <v>164</v>
      </c>
      <c r="C9393" t="s">
        <v>8546</v>
      </c>
    </row>
    <row r="9394" spans="1:3" x14ac:dyDescent="0.25">
      <c r="A9394" s="2">
        <v>44326.418055555558</v>
      </c>
      <c r="B9394" t="s">
        <v>829</v>
      </c>
      <c r="C9394" t="s">
        <v>1249</v>
      </c>
    </row>
    <row r="9395" spans="1:3" x14ac:dyDescent="0.25">
      <c r="A9395" s="2">
        <v>44326.418055555558</v>
      </c>
      <c r="B9395" t="s">
        <v>829</v>
      </c>
      <c r="C9395" t="s">
        <v>8727</v>
      </c>
    </row>
    <row r="9396" spans="1:3" x14ac:dyDescent="0.25">
      <c r="A9396" s="2">
        <v>44326.418055555558</v>
      </c>
      <c r="B9396" t="s">
        <v>829</v>
      </c>
      <c r="C9396" t="s">
        <v>1249</v>
      </c>
    </row>
    <row r="9397" spans="1:3" x14ac:dyDescent="0.25">
      <c r="A9397" s="2">
        <v>44326.418055555558</v>
      </c>
      <c r="B9397" t="s">
        <v>829</v>
      </c>
      <c r="C9397" t="s">
        <v>8728</v>
      </c>
    </row>
    <row r="9398" spans="1:3" x14ac:dyDescent="0.25">
      <c r="A9398" s="2">
        <v>44326.418055555558</v>
      </c>
      <c r="B9398" t="s">
        <v>186</v>
      </c>
      <c r="C9398" t="s">
        <v>1249</v>
      </c>
    </row>
    <row r="9399" spans="1:3" x14ac:dyDescent="0.25">
      <c r="A9399" s="2">
        <v>44326.418055555558</v>
      </c>
      <c r="B9399" t="s">
        <v>186</v>
      </c>
      <c r="C9399" t="s">
        <v>1444</v>
      </c>
    </row>
    <row r="9400" spans="1:3" x14ac:dyDescent="0.25">
      <c r="A9400" s="2">
        <v>44326.418055555558</v>
      </c>
      <c r="B9400" t="s">
        <v>186</v>
      </c>
      <c r="C9400" t="s">
        <v>1249</v>
      </c>
    </row>
    <row r="9401" spans="1:3" x14ac:dyDescent="0.25">
      <c r="A9401" s="2">
        <v>44326.418055555558</v>
      </c>
      <c r="B9401" t="s">
        <v>176</v>
      </c>
      <c r="C9401" t="s">
        <v>9156</v>
      </c>
    </row>
    <row r="9402" spans="1:3" x14ac:dyDescent="0.25">
      <c r="A9402" s="2">
        <v>44326.418055555558</v>
      </c>
      <c r="B9402" t="s">
        <v>176</v>
      </c>
      <c r="C9402" t="s">
        <v>9157</v>
      </c>
    </row>
    <row r="9403" spans="1:3" x14ac:dyDescent="0.25">
      <c r="A9403" s="2">
        <v>44326.418055555558</v>
      </c>
      <c r="B9403" t="s">
        <v>176</v>
      </c>
      <c r="C9403" t="s">
        <v>9158</v>
      </c>
    </row>
    <row r="9404" spans="1:3" x14ac:dyDescent="0.25">
      <c r="A9404" s="2">
        <v>44326.418055555558</v>
      </c>
      <c r="B9404" t="s">
        <v>175</v>
      </c>
      <c r="C9404" t="s">
        <v>9521</v>
      </c>
    </row>
    <row r="9405" spans="1:3" x14ac:dyDescent="0.25">
      <c r="A9405" s="2">
        <v>44326.418055555558</v>
      </c>
      <c r="B9405" t="s">
        <v>168</v>
      </c>
      <c r="C9405" t="s">
        <v>1249</v>
      </c>
    </row>
    <row r="9406" spans="1:3" x14ac:dyDescent="0.25">
      <c r="A9406" s="2">
        <v>44326.418055555558</v>
      </c>
      <c r="B9406" t="s">
        <v>168</v>
      </c>
      <c r="C9406" t="s">
        <v>9630</v>
      </c>
    </row>
    <row r="9407" spans="1:3" x14ac:dyDescent="0.25">
      <c r="A9407" s="2">
        <v>44326.418055555558</v>
      </c>
      <c r="B9407" t="s">
        <v>168</v>
      </c>
      <c r="C9407" t="s">
        <v>6634</v>
      </c>
    </row>
    <row r="9408" spans="1:3" x14ac:dyDescent="0.25">
      <c r="A9408" s="2">
        <v>44326.418055555558</v>
      </c>
      <c r="B9408" t="s">
        <v>168</v>
      </c>
      <c r="C9408" t="s">
        <v>1249</v>
      </c>
    </row>
    <row r="9409" spans="1:4" x14ac:dyDescent="0.25">
      <c r="A9409" s="2">
        <v>44326.418055555558</v>
      </c>
      <c r="B9409" t="s">
        <v>877</v>
      </c>
      <c r="C9409" t="s">
        <v>9728</v>
      </c>
    </row>
    <row r="9410" spans="1:4" x14ac:dyDescent="0.25">
      <c r="A9410" s="2">
        <v>44326.418055555558</v>
      </c>
      <c r="B9410" t="s">
        <v>877</v>
      </c>
      <c r="C9410" t="s">
        <v>1249</v>
      </c>
    </row>
    <row r="9411" spans="1:4" x14ac:dyDescent="0.25">
      <c r="A9411" s="2">
        <v>44326.418055555558</v>
      </c>
      <c r="B9411" t="s">
        <v>1459</v>
      </c>
      <c r="C9411" t="s">
        <v>6396</v>
      </c>
    </row>
    <row r="9412" spans="1:4" x14ac:dyDescent="0.25">
      <c r="A9412" s="2">
        <v>44326.418055555558</v>
      </c>
      <c r="B9412" t="s">
        <v>1459</v>
      </c>
      <c r="C9412" t="s">
        <v>6396</v>
      </c>
    </row>
    <row r="9413" spans="1:4" x14ac:dyDescent="0.25">
      <c r="A9413" s="2">
        <v>44326.418055555558</v>
      </c>
      <c r="B9413" t="s">
        <v>829</v>
      </c>
      <c r="C9413" t="s">
        <v>1249</v>
      </c>
    </row>
    <row r="9414" spans="1:4" x14ac:dyDescent="0.25">
      <c r="A9414" s="2">
        <v>44326.418055555558</v>
      </c>
      <c r="B9414" t="s">
        <v>829</v>
      </c>
      <c r="C9414" t="s">
        <v>9809</v>
      </c>
    </row>
    <row r="9415" spans="1:4" x14ac:dyDescent="0.25">
      <c r="A9415" s="2">
        <v>44326.418055555558</v>
      </c>
      <c r="B9415" t="s">
        <v>829</v>
      </c>
      <c r="C9415" t="s">
        <v>1249</v>
      </c>
    </row>
    <row r="9416" spans="1:4" x14ac:dyDescent="0.25">
      <c r="A9416" s="2">
        <v>44326.418055555558</v>
      </c>
      <c r="B9416" t="s">
        <v>829</v>
      </c>
      <c r="C9416" t="s">
        <v>9810</v>
      </c>
    </row>
    <row r="9417" spans="1:4" x14ac:dyDescent="0.25">
      <c r="A9417" s="2">
        <v>44326.418055555558</v>
      </c>
      <c r="B9417" t="s">
        <v>829</v>
      </c>
      <c r="C9417" t="s">
        <v>1538</v>
      </c>
    </row>
    <row r="9418" spans="1:4" x14ac:dyDescent="0.25">
      <c r="A9418" s="2">
        <v>44326.418055555558</v>
      </c>
      <c r="B9418" t="s">
        <v>183</v>
      </c>
      <c r="D9418" t="s">
        <v>958</v>
      </c>
    </row>
    <row r="9419" spans="1:4" x14ac:dyDescent="0.25">
      <c r="A9419" s="2">
        <v>44326.418055555558</v>
      </c>
      <c r="B9419" t="s">
        <v>183</v>
      </c>
      <c r="D9419" t="s">
        <v>885</v>
      </c>
    </row>
    <row r="9420" spans="1:4" x14ac:dyDescent="0.25">
      <c r="A9420" s="2">
        <v>44326.418055555558</v>
      </c>
      <c r="B9420" t="s">
        <v>183</v>
      </c>
      <c r="D9420" t="s">
        <v>992</v>
      </c>
    </row>
    <row r="9421" spans="1:4" x14ac:dyDescent="0.25">
      <c r="A9421" s="2">
        <v>44326.418055555558</v>
      </c>
      <c r="B9421" t="s">
        <v>163</v>
      </c>
      <c r="D9421" t="s">
        <v>1851</v>
      </c>
    </row>
    <row r="9422" spans="1:4" x14ac:dyDescent="0.25">
      <c r="A9422" s="2">
        <v>44326.418055555558</v>
      </c>
      <c r="B9422" t="s">
        <v>166</v>
      </c>
      <c r="D9422" t="s">
        <v>1849</v>
      </c>
    </row>
    <row r="9423" spans="1:4" x14ac:dyDescent="0.25">
      <c r="A9423" s="2">
        <v>44326.418055555558</v>
      </c>
      <c r="B9423" t="s">
        <v>191</v>
      </c>
      <c r="D9423" t="s">
        <v>1917</v>
      </c>
    </row>
    <row r="9424" spans="1:4" x14ac:dyDescent="0.25">
      <c r="A9424" s="2">
        <v>44326.418055555558</v>
      </c>
      <c r="B9424" t="s">
        <v>191</v>
      </c>
      <c r="D9424" t="s">
        <v>1852</v>
      </c>
    </row>
    <row r="9425" spans="1:4" x14ac:dyDescent="0.25">
      <c r="A9425" s="2">
        <v>44326.418055555558</v>
      </c>
      <c r="B9425" t="s">
        <v>191</v>
      </c>
      <c r="D9425" t="s">
        <v>1855</v>
      </c>
    </row>
    <row r="9426" spans="1:4" x14ac:dyDescent="0.25">
      <c r="A9426" s="2">
        <v>44326.418055555558</v>
      </c>
      <c r="B9426" t="s">
        <v>1461</v>
      </c>
      <c r="D9426" t="s">
        <v>827</v>
      </c>
    </row>
    <row r="9427" spans="1:4" x14ac:dyDescent="0.25">
      <c r="A9427" s="2">
        <v>44326.418055555558</v>
      </c>
      <c r="B9427" t="s">
        <v>1461</v>
      </c>
      <c r="D9427" t="s">
        <v>844</v>
      </c>
    </row>
    <row r="9428" spans="1:4" x14ac:dyDescent="0.25">
      <c r="A9428" s="2">
        <v>44326.418055555558</v>
      </c>
      <c r="B9428" t="s">
        <v>1461</v>
      </c>
      <c r="D9428" t="s">
        <v>976</v>
      </c>
    </row>
    <row r="9429" spans="1:4" x14ac:dyDescent="0.25">
      <c r="A9429" s="2">
        <v>44326.418055555558</v>
      </c>
      <c r="B9429" t="s">
        <v>162</v>
      </c>
      <c r="D9429" t="s">
        <v>853</v>
      </c>
    </row>
    <row r="9430" spans="1:4" x14ac:dyDescent="0.25">
      <c r="A9430" s="2">
        <v>44326.418055555558</v>
      </c>
      <c r="B9430" t="s">
        <v>162</v>
      </c>
      <c r="D9430" t="s">
        <v>872</v>
      </c>
    </row>
    <row r="9431" spans="1:4" x14ac:dyDescent="0.25">
      <c r="A9431" s="2">
        <v>44326.418055555558</v>
      </c>
      <c r="B9431" t="s">
        <v>162</v>
      </c>
      <c r="D9431" t="s">
        <v>949</v>
      </c>
    </row>
    <row r="9432" spans="1:4" x14ac:dyDescent="0.25">
      <c r="A9432" s="2">
        <v>44326.418055555558</v>
      </c>
      <c r="B9432" t="s">
        <v>162</v>
      </c>
      <c r="D9432" t="s">
        <v>852</v>
      </c>
    </row>
    <row r="9433" spans="1:4" x14ac:dyDescent="0.25">
      <c r="A9433" s="2">
        <v>44326.418055555558</v>
      </c>
      <c r="B9433" t="s">
        <v>162</v>
      </c>
      <c r="D9433" t="s">
        <v>973</v>
      </c>
    </row>
    <row r="9434" spans="1:4" x14ac:dyDescent="0.25">
      <c r="A9434" s="2">
        <v>44326.418055555558</v>
      </c>
      <c r="B9434" t="s">
        <v>1458</v>
      </c>
      <c r="D9434" t="s">
        <v>1848</v>
      </c>
    </row>
    <row r="9435" spans="1:4" x14ac:dyDescent="0.25">
      <c r="A9435" s="2">
        <v>44326.418055555558</v>
      </c>
      <c r="B9435" t="s">
        <v>175</v>
      </c>
      <c r="D9435" t="s">
        <v>1848</v>
      </c>
    </row>
    <row r="9436" spans="1:4" x14ac:dyDescent="0.25">
      <c r="A9436" s="2">
        <v>44326.418055555558</v>
      </c>
      <c r="B9436" t="s">
        <v>170</v>
      </c>
      <c r="D9436" t="s">
        <v>1849</v>
      </c>
    </row>
    <row r="9437" spans="1:4" x14ac:dyDescent="0.25">
      <c r="A9437" s="2">
        <v>44326.418055555558</v>
      </c>
      <c r="B9437" t="s">
        <v>170</v>
      </c>
      <c r="D9437" t="s">
        <v>832</v>
      </c>
    </row>
    <row r="9438" spans="1:4" x14ac:dyDescent="0.25">
      <c r="A9438" s="2">
        <v>44326.418055555558</v>
      </c>
      <c r="B9438" t="s">
        <v>164</v>
      </c>
      <c r="D9438" t="s">
        <v>845</v>
      </c>
    </row>
    <row r="9439" spans="1:4" x14ac:dyDescent="0.25">
      <c r="A9439" s="2">
        <v>44326.418055555558</v>
      </c>
      <c r="B9439" t="s">
        <v>164</v>
      </c>
      <c r="D9439" t="s">
        <v>995</v>
      </c>
    </row>
    <row r="9440" spans="1:4" x14ac:dyDescent="0.25">
      <c r="A9440" s="2">
        <v>44326.418055555558</v>
      </c>
      <c r="B9440" t="s">
        <v>164</v>
      </c>
      <c r="D9440" t="s">
        <v>971</v>
      </c>
    </row>
    <row r="9441" spans="1:4" x14ac:dyDescent="0.25">
      <c r="A9441" s="2">
        <v>44326.418055555558</v>
      </c>
      <c r="B9441" t="s">
        <v>164</v>
      </c>
      <c r="D9441" t="s">
        <v>852</v>
      </c>
    </row>
    <row r="9442" spans="1:4" x14ac:dyDescent="0.25">
      <c r="A9442" s="2">
        <v>44326.418055555558</v>
      </c>
      <c r="B9442" t="s">
        <v>164</v>
      </c>
      <c r="D9442" t="s">
        <v>901</v>
      </c>
    </row>
    <row r="9443" spans="1:4" x14ac:dyDescent="0.25">
      <c r="A9443" s="2">
        <v>44326.418055555558</v>
      </c>
      <c r="B9443" t="s">
        <v>164</v>
      </c>
      <c r="D9443" t="s">
        <v>1049</v>
      </c>
    </row>
    <row r="9444" spans="1:4" x14ac:dyDescent="0.25">
      <c r="A9444" s="2">
        <v>44326.418055555558</v>
      </c>
      <c r="B9444" t="s">
        <v>164</v>
      </c>
      <c r="D9444" t="s">
        <v>856</v>
      </c>
    </row>
    <row r="9445" spans="1:4" x14ac:dyDescent="0.25">
      <c r="A9445" s="2">
        <v>44326.418055555558</v>
      </c>
      <c r="B9445" t="s">
        <v>164</v>
      </c>
      <c r="D9445" t="s">
        <v>857</v>
      </c>
    </row>
    <row r="9446" spans="1:4" x14ac:dyDescent="0.25">
      <c r="A9446" s="2">
        <v>44326.418055555558</v>
      </c>
      <c r="B9446" t="s">
        <v>829</v>
      </c>
      <c r="D9446" t="s">
        <v>1852</v>
      </c>
    </row>
    <row r="9447" spans="1:4" x14ac:dyDescent="0.25">
      <c r="A9447" s="2">
        <v>44326.418055555558</v>
      </c>
      <c r="B9447" t="s">
        <v>829</v>
      </c>
      <c r="D9447" t="s">
        <v>844</v>
      </c>
    </row>
    <row r="9448" spans="1:4" x14ac:dyDescent="0.25">
      <c r="A9448" s="2">
        <v>44326.418055555558</v>
      </c>
      <c r="B9448" t="s">
        <v>829</v>
      </c>
      <c r="D9448" t="s">
        <v>845</v>
      </c>
    </row>
    <row r="9449" spans="1:4" x14ac:dyDescent="0.25">
      <c r="A9449" s="2">
        <v>44326.418055555558</v>
      </c>
      <c r="B9449" t="s">
        <v>829</v>
      </c>
      <c r="D9449" t="s">
        <v>952</v>
      </c>
    </row>
    <row r="9450" spans="1:4" x14ac:dyDescent="0.25">
      <c r="A9450" s="2">
        <v>44326.418055555558</v>
      </c>
      <c r="B9450" t="s">
        <v>186</v>
      </c>
      <c r="D9450" t="s">
        <v>885</v>
      </c>
    </row>
    <row r="9451" spans="1:4" x14ac:dyDescent="0.25">
      <c r="A9451" s="2">
        <v>44326.418055555558</v>
      </c>
      <c r="B9451" t="s">
        <v>186</v>
      </c>
      <c r="D9451" t="s">
        <v>828</v>
      </c>
    </row>
    <row r="9452" spans="1:4" x14ac:dyDescent="0.25">
      <c r="A9452" s="2">
        <v>44326.418055555558</v>
      </c>
      <c r="B9452" t="s">
        <v>186</v>
      </c>
      <c r="D9452" t="s">
        <v>971</v>
      </c>
    </row>
    <row r="9453" spans="1:4" x14ac:dyDescent="0.25">
      <c r="A9453" s="2">
        <v>44326.418055555558</v>
      </c>
      <c r="B9453" t="s">
        <v>176</v>
      </c>
      <c r="D9453" t="s">
        <v>1849</v>
      </c>
    </row>
    <row r="9454" spans="1:4" x14ac:dyDescent="0.25">
      <c r="A9454" s="2">
        <v>44326.418055555558</v>
      </c>
      <c r="B9454" t="s">
        <v>176</v>
      </c>
      <c r="D9454" t="s">
        <v>1861</v>
      </c>
    </row>
    <row r="9455" spans="1:4" x14ac:dyDescent="0.25">
      <c r="A9455" s="2">
        <v>44326.418055555558</v>
      </c>
      <c r="B9455" t="s">
        <v>176</v>
      </c>
      <c r="D9455" t="s">
        <v>1873</v>
      </c>
    </row>
    <row r="9456" spans="1:4" x14ac:dyDescent="0.25">
      <c r="A9456" s="2">
        <v>44326.418055555558</v>
      </c>
      <c r="B9456" t="s">
        <v>175</v>
      </c>
      <c r="D9456" t="s">
        <v>1858</v>
      </c>
    </row>
    <row r="9457" spans="1:4" x14ac:dyDescent="0.25">
      <c r="A9457" s="2">
        <v>44326.418055555558</v>
      </c>
      <c r="B9457" t="s">
        <v>168</v>
      </c>
      <c r="D9457" t="s">
        <v>1899</v>
      </c>
    </row>
    <row r="9458" spans="1:4" x14ac:dyDescent="0.25">
      <c r="A9458" s="2">
        <v>44326.418055555558</v>
      </c>
      <c r="B9458" t="s">
        <v>168</v>
      </c>
      <c r="D9458" t="s">
        <v>1848</v>
      </c>
    </row>
    <row r="9459" spans="1:4" x14ac:dyDescent="0.25">
      <c r="A9459" s="2">
        <v>44326.418055555558</v>
      </c>
      <c r="B9459" t="s">
        <v>168</v>
      </c>
      <c r="D9459" t="s">
        <v>1849</v>
      </c>
    </row>
    <row r="9460" spans="1:4" x14ac:dyDescent="0.25">
      <c r="A9460" s="2">
        <v>44326.418055555558</v>
      </c>
      <c r="B9460" t="s">
        <v>168</v>
      </c>
      <c r="D9460" t="s">
        <v>1850</v>
      </c>
    </row>
    <row r="9461" spans="1:4" x14ac:dyDescent="0.25">
      <c r="A9461" s="2">
        <v>44326.418055555558</v>
      </c>
      <c r="B9461" t="s">
        <v>877</v>
      </c>
      <c r="D9461" t="s">
        <v>1849</v>
      </c>
    </row>
    <row r="9462" spans="1:4" x14ac:dyDescent="0.25">
      <c r="A9462" s="2">
        <v>44326.418055555558</v>
      </c>
      <c r="B9462" t="s">
        <v>877</v>
      </c>
      <c r="D9462" t="s">
        <v>1850</v>
      </c>
    </row>
    <row r="9463" spans="1:4" x14ac:dyDescent="0.25">
      <c r="A9463" s="2">
        <v>44326.418055555558</v>
      </c>
      <c r="B9463" t="s">
        <v>1459</v>
      </c>
      <c r="D9463" t="s">
        <v>5016</v>
      </c>
    </row>
    <row r="9464" spans="1:4" x14ac:dyDescent="0.25">
      <c r="A9464" s="2">
        <v>44326.418055555558</v>
      </c>
      <c r="B9464" t="s">
        <v>1459</v>
      </c>
      <c r="D9464" t="s">
        <v>1848</v>
      </c>
    </row>
    <row r="9465" spans="1:4" x14ac:dyDescent="0.25">
      <c r="A9465" s="2">
        <v>44326.418055555558</v>
      </c>
      <c r="B9465" t="s">
        <v>829</v>
      </c>
      <c r="D9465" t="s">
        <v>1852</v>
      </c>
    </row>
    <row r="9466" spans="1:4" x14ac:dyDescent="0.25">
      <c r="A9466" s="2">
        <v>44326.418055555558</v>
      </c>
      <c r="B9466" t="s">
        <v>829</v>
      </c>
      <c r="D9466" t="s">
        <v>828</v>
      </c>
    </row>
    <row r="9467" spans="1:4" x14ac:dyDescent="0.25">
      <c r="A9467" s="2">
        <v>44326.418055555558</v>
      </c>
      <c r="B9467" t="s">
        <v>829</v>
      </c>
      <c r="D9467" t="s">
        <v>892</v>
      </c>
    </row>
    <row r="9468" spans="1:4" x14ac:dyDescent="0.25">
      <c r="A9468" s="2">
        <v>44326.418055555558</v>
      </c>
      <c r="B9468" t="s">
        <v>829</v>
      </c>
      <c r="D9468" t="s">
        <v>852</v>
      </c>
    </row>
    <row r="9469" spans="1:4" x14ac:dyDescent="0.25">
      <c r="A9469" s="2">
        <v>44326.418055555558</v>
      </c>
      <c r="B9469" t="s">
        <v>829</v>
      </c>
      <c r="D9469" t="s">
        <v>973</v>
      </c>
    </row>
    <row r="9470" spans="1:4" x14ac:dyDescent="0.25">
      <c r="A9470" s="2">
        <v>44326.418749999997</v>
      </c>
      <c r="B9470" t="s">
        <v>183</v>
      </c>
      <c r="C9470" t="s">
        <v>6386</v>
      </c>
    </row>
    <row r="9471" spans="1:4" x14ac:dyDescent="0.25">
      <c r="A9471" s="2">
        <v>44326.418749999997</v>
      </c>
      <c r="B9471" t="s">
        <v>183</v>
      </c>
      <c r="C9471" t="s">
        <v>6405</v>
      </c>
    </row>
    <row r="9472" spans="1:4" x14ac:dyDescent="0.25">
      <c r="A9472" s="2">
        <v>44326.418749999997</v>
      </c>
      <c r="B9472" t="s">
        <v>163</v>
      </c>
      <c r="C9472" t="s">
        <v>6480</v>
      </c>
    </row>
    <row r="9473" spans="1:3" x14ac:dyDescent="0.25">
      <c r="A9473" s="2">
        <v>44326.418749999997</v>
      </c>
      <c r="B9473" t="s">
        <v>163</v>
      </c>
      <c r="C9473" t="s">
        <v>6481</v>
      </c>
    </row>
    <row r="9474" spans="1:3" x14ac:dyDescent="0.25">
      <c r="A9474" s="2">
        <v>44326.418749999997</v>
      </c>
      <c r="B9474" t="s">
        <v>163</v>
      </c>
      <c r="C9474" t="s">
        <v>6482</v>
      </c>
    </row>
    <row r="9475" spans="1:3" x14ac:dyDescent="0.25">
      <c r="A9475" s="2">
        <v>44326.418749999997</v>
      </c>
      <c r="B9475" t="s">
        <v>166</v>
      </c>
      <c r="C9475" t="s">
        <v>6380</v>
      </c>
    </row>
    <row r="9476" spans="1:3" x14ac:dyDescent="0.25">
      <c r="A9476" s="2">
        <v>44326.418749999997</v>
      </c>
      <c r="B9476" t="s">
        <v>167</v>
      </c>
      <c r="C9476" t="s">
        <v>1249</v>
      </c>
    </row>
    <row r="9477" spans="1:3" x14ac:dyDescent="0.25">
      <c r="A9477" s="2">
        <v>44326.418749999997</v>
      </c>
      <c r="B9477" t="s">
        <v>167</v>
      </c>
      <c r="C9477" t="s">
        <v>1249</v>
      </c>
    </row>
    <row r="9478" spans="1:3" x14ac:dyDescent="0.25">
      <c r="A9478" s="2">
        <v>44326.418749999997</v>
      </c>
      <c r="B9478" t="s">
        <v>167</v>
      </c>
      <c r="C9478" t="s">
        <v>6836</v>
      </c>
    </row>
    <row r="9479" spans="1:3" x14ac:dyDescent="0.25">
      <c r="A9479" s="2">
        <v>44326.418749999997</v>
      </c>
      <c r="B9479" t="s">
        <v>1143</v>
      </c>
      <c r="C9479" t="s">
        <v>1249</v>
      </c>
    </row>
    <row r="9480" spans="1:3" x14ac:dyDescent="0.25">
      <c r="A9480" s="2">
        <v>44326.418749999997</v>
      </c>
      <c r="B9480" t="s">
        <v>1461</v>
      </c>
      <c r="C9480" t="s">
        <v>7331</v>
      </c>
    </row>
    <row r="9481" spans="1:3" x14ac:dyDescent="0.25">
      <c r="A9481" s="2">
        <v>44326.418749999997</v>
      </c>
      <c r="B9481" t="s">
        <v>1461</v>
      </c>
      <c r="C9481" t="s">
        <v>1249</v>
      </c>
    </row>
    <row r="9482" spans="1:3" x14ac:dyDescent="0.25">
      <c r="A9482" s="2">
        <v>44326.418749999997</v>
      </c>
      <c r="B9482" t="s">
        <v>1461</v>
      </c>
      <c r="C9482" t="s">
        <v>7332</v>
      </c>
    </row>
    <row r="9483" spans="1:3" x14ac:dyDescent="0.25">
      <c r="A9483" s="2">
        <v>44326.418749999997</v>
      </c>
      <c r="B9483" t="s">
        <v>162</v>
      </c>
      <c r="C9483" t="s">
        <v>7580</v>
      </c>
    </row>
    <row r="9484" spans="1:3" x14ac:dyDescent="0.25">
      <c r="A9484" s="2">
        <v>44326.418749999997</v>
      </c>
      <c r="B9484" t="s">
        <v>162</v>
      </c>
      <c r="C9484" t="s">
        <v>1249</v>
      </c>
    </row>
    <row r="9485" spans="1:3" x14ac:dyDescent="0.25">
      <c r="A9485" s="2">
        <v>44326.418749999997</v>
      </c>
      <c r="B9485" t="s">
        <v>1458</v>
      </c>
      <c r="C9485" t="s">
        <v>7767</v>
      </c>
    </row>
    <row r="9486" spans="1:3" x14ac:dyDescent="0.25">
      <c r="A9486" s="2">
        <v>44326.418749999997</v>
      </c>
      <c r="B9486" t="s">
        <v>1458</v>
      </c>
      <c r="C9486" t="s">
        <v>6399</v>
      </c>
    </row>
    <row r="9487" spans="1:3" x14ac:dyDescent="0.25">
      <c r="A9487" s="2">
        <v>44326.418749999997</v>
      </c>
      <c r="B9487" t="s">
        <v>1147</v>
      </c>
      <c r="C9487" t="s">
        <v>1249</v>
      </c>
    </row>
    <row r="9488" spans="1:3" x14ac:dyDescent="0.25">
      <c r="A9488" s="2">
        <v>44326.418749999997</v>
      </c>
      <c r="B9488" t="s">
        <v>175</v>
      </c>
      <c r="C9488" t="s">
        <v>7985</v>
      </c>
    </row>
    <row r="9489" spans="1:3" x14ac:dyDescent="0.25">
      <c r="A9489" s="2">
        <v>44326.418749999997</v>
      </c>
      <c r="B9489" t="s">
        <v>170</v>
      </c>
      <c r="C9489" t="s">
        <v>8257</v>
      </c>
    </row>
    <row r="9490" spans="1:3" x14ac:dyDescent="0.25">
      <c r="A9490" s="2">
        <v>44326.418749999997</v>
      </c>
      <c r="B9490" t="s">
        <v>170</v>
      </c>
      <c r="C9490" t="s">
        <v>1538</v>
      </c>
    </row>
    <row r="9491" spans="1:3" x14ac:dyDescent="0.25">
      <c r="A9491" s="2">
        <v>44326.418749999997</v>
      </c>
      <c r="B9491" t="s">
        <v>170</v>
      </c>
      <c r="C9491" t="s">
        <v>8258</v>
      </c>
    </row>
    <row r="9492" spans="1:3" x14ac:dyDescent="0.25">
      <c r="A9492" s="2">
        <v>44326.418749999997</v>
      </c>
      <c r="B9492" t="s">
        <v>170</v>
      </c>
      <c r="C9492" t="s">
        <v>1538</v>
      </c>
    </row>
    <row r="9493" spans="1:3" x14ac:dyDescent="0.25">
      <c r="A9493" s="2">
        <v>44326.418749999997</v>
      </c>
      <c r="B9493" t="s">
        <v>829</v>
      </c>
      <c r="C9493" t="s">
        <v>8729</v>
      </c>
    </row>
    <row r="9494" spans="1:3" x14ac:dyDescent="0.25">
      <c r="A9494" s="2">
        <v>44326.418749999997</v>
      </c>
      <c r="B9494" t="s">
        <v>829</v>
      </c>
      <c r="C9494" t="s">
        <v>194</v>
      </c>
    </row>
    <row r="9495" spans="1:3" x14ac:dyDescent="0.25">
      <c r="A9495" s="2">
        <v>44326.418749999997</v>
      </c>
      <c r="B9495" t="s">
        <v>186</v>
      </c>
      <c r="C9495" t="s">
        <v>9129</v>
      </c>
    </row>
    <row r="9496" spans="1:3" x14ac:dyDescent="0.25">
      <c r="A9496" s="2">
        <v>44326.418749999997</v>
      </c>
      <c r="B9496" t="s">
        <v>186</v>
      </c>
      <c r="C9496" t="s">
        <v>1538</v>
      </c>
    </row>
    <row r="9497" spans="1:3" x14ac:dyDescent="0.25">
      <c r="A9497" s="2">
        <v>44326.418749999997</v>
      </c>
      <c r="B9497" t="s">
        <v>186</v>
      </c>
      <c r="C9497" t="s">
        <v>194</v>
      </c>
    </row>
    <row r="9498" spans="1:3" x14ac:dyDescent="0.25">
      <c r="A9498" s="2">
        <v>44326.418749999997</v>
      </c>
      <c r="B9498" t="s">
        <v>186</v>
      </c>
      <c r="C9498" t="s">
        <v>6418</v>
      </c>
    </row>
    <row r="9499" spans="1:3" x14ac:dyDescent="0.25">
      <c r="A9499" s="2">
        <v>44326.418749999997</v>
      </c>
      <c r="B9499" t="s">
        <v>176</v>
      </c>
      <c r="C9499" t="s">
        <v>9159</v>
      </c>
    </row>
    <row r="9500" spans="1:3" x14ac:dyDescent="0.25">
      <c r="A9500" s="2">
        <v>44326.418749999997</v>
      </c>
      <c r="B9500" t="s">
        <v>185</v>
      </c>
      <c r="C9500" t="s">
        <v>1249</v>
      </c>
    </row>
    <row r="9501" spans="1:3" x14ac:dyDescent="0.25">
      <c r="A9501" s="2">
        <v>44326.418749999997</v>
      </c>
      <c r="B9501" t="s">
        <v>175</v>
      </c>
      <c r="C9501" t="s">
        <v>6386</v>
      </c>
    </row>
    <row r="9502" spans="1:3" x14ac:dyDescent="0.25">
      <c r="A9502" s="2">
        <v>44326.418749999997</v>
      </c>
      <c r="B9502" t="s">
        <v>175</v>
      </c>
      <c r="C9502" t="s">
        <v>4484</v>
      </c>
    </row>
    <row r="9503" spans="1:3" x14ac:dyDescent="0.25">
      <c r="A9503" s="2">
        <v>44326.418749999997</v>
      </c>
      <c r="B9503" t="s">
        <v>175</v>
      </c>
      <c r="C9503" t="s">
        <v>6386</v>
      </c>
    </row>
    <row r="9504" spans="1:3" x14ac:dyDescent="0.25">
      <c r="A9504" s="2">
        <v>44326.418749999997</v>
      </c>
      <c r="B9504" t="s">
        <v>175</v>
      </c>
      <c r="C9504" t="s">
        <v>9522</v>
      </c>
    </row>
    <row r="9505" spans="1:4" x14ac:dyDescent="0.25">
      <c r="A9505" s="2">
        <v>44326.418749999997</v>
      </c>
      <c r="B9505" t="s">
        <v>175</v>
      </c>
      <c r="C9505" t="s">
        <v>9523</v>
      </c>
    </row>
    <row r="9506" spans="1:4" x14ac:dyDescent="0.25">
      <c r="A9506" s="2">
        <v>44326.418749999997</v>
      </c>
      <c r="B9506" t="s">
        <v>168</v>
      </c>
      <c r="C9506" t="s">
        <v>194</v>
      </c>
    </row>
    <row r="9507" spans="1:4" x14ac:dyDescent="0.25">
      <c r="A9507" s="2">
        <v>44326.418749999997</v>
      </c>
      <c r="B9507" t="s">
        <v>168</v>
      </c>
      <c r="C9507" t="s">
        <v>9635</v>
      </c>
    </row>
    <row r="9508" spans="1:4" x14ac:dyDescent="0.25">
      <c r="A9508" s="2">
        <v>44326.418749999997</v>
      </c>
      <c r="B9508" t="s">
        <v>164</v>
      </c>
      <c r="C9508" t="s">
        <v>9697</v>
      </c>
    </row>
    <row r="9509" spans="1:4" x14ac:dyDescent="0.25">
      <c r="A9509" s="2">
        <v>44326.418749999997</v>
      </c>
      <c r="B9509" t="s">
        <v>877</v>
      </c>
      <c r="C9509" t="s">
        <v>7864</v>
      </c>
    </row>
    <row r="9510" spans="1:4" x14ac:dyDescent="0.25">
      <c r="A9510" s="2">
        <v>44326.418749999997</v>
      </c>
      <c r="B9510" t="s">
        <v>829</v>
      </c>
      <c r="C9510" t="s">
        <v>9811</v>
      </c>
    </row>
    <row r="9511" spans="1:4" x14ac:dyDescent="0.25">
      <c r="A9511" s="2">
        <v>44326.418749999997</v>
      </c>
      <c r="B9511" t="s">
        <v>829</v>
      </c>
      <c r="C9511" t="s">
        <v>1249</v>
      </c>
    </row>
    <row r="9512" spans="1:4" x14ac:dyDescent="0.25">
      <c r="A9512" s="2">
        <v>44326.418749999997</v>
      </c>
      <c r="B9512" t="s">
        <v>1076</v>
      </c>
      <c r="C9512" t="s">
        <v>1249</v>
      </c>
    </row>
    <row r="9513" spans="1:4" x14ac:dyDescent="0.25">
      <c r="A9513" s="2">
        <v>44326.418749999997</v>
      </c>
      <c r="B9513" t="s">
        <v>183</v>
      </c>
      <c r="D9513" t="s">
        <v>857</v>
      </c>
    </row>
    <row r="9514" spans="1:4" x14ac:dyDescent="0.25">
      <c r="A9514" s="2">
        <v>44326.418749999997</v>
      </c>
      <c r="B9514" t="s">
        <v>183</v>
      </c>
      <c r="D9514" t="s">
        <v>899</v>
      </c>
    </row>
    <row r="9515" spans="1:4" x14ac:dyDescent="0.25">
      <c r="A9515" s="2">
        <v>44326.418749999997</v>
      </c>
      <c r="B9515" t="s">
        <v>163</v>
      </c>
      <c r="D9515" t="s">
        <v>1934</v>
      </c>
    </row>
    <row r="9516" spans="1:4" x14ac:dyDescent="0.25">
      <c r="A9516" s="2">
        <v>44326.418749999997</v>
      </c>
      <c r="B9516" t="s">
        <v>163</v>
      </c>
      <c r="D9516" t="s">
        <v>953</v>
      </c>
    </row>
    <row r="9517" spans="1:4" x14ac:dyDescent="0.25">
      <c r="A9517" s="2">
        <v>44326.418749999997</v>
      </c>
      <c r="B9517" t="s">
        <v>163</v>
      </c>
      <c r="D9517" t="s">
        <v>1853</v>
      </c>
    </row>
    <row r="9518" spans="1:4" x14ac:dyDescent="0.25">
      <c r="A9518" s="2">
        <v>44326.418749999997</v>
      </c>
      <c r="B9518" t="s">
        <v>166</v>
      </c>
      <c r="D9518" t="s">
        <v>1850</v>
      </c>
    </row>
    <row r="9519" spans="1:4" x14ac:dyDescent="0.25">
      <c r="A9519" s="2">
        <v>44326.418749999997</v>
      </c>
      <c r="B9519" t="s">
        <v>167</v>
      </c>
      <c r="D9519" t="s">
        <v>1916</v>
      </c>
    </row>
    <row r="9520" spans="1:4" x14ac:dyDescent="0.25">
      <c r="A9520" s="2">
        <v>44326.418749999997</v>
      </c>
      <c r="B9520" t="s">
        <v>167</v>
      </c>
      <c r="D9520" t="s">
        <v>1848</v>
      </c>
    </row>
    <row r="9521" spans="1:4" x14ac:dyDescent="0.25">
      <c r="A9521" s="2">
        <v>44326.418749999997</v>
      </c>
      <c r="B9521" t="s">
        <v>167</v>
      </c>
      <c r="D9521" t="s">
        <v>1849</v>
      </c>
    </row>
    <row r="9522" spans="1:4" x14ac:dyDescent="0.25">
      <c r="A9522" s="2">
        <v>44326.418749999997</v>
      </c>
      <c r="B9522" t="s">
        <v>1143</v>
      </c>
      <c r="D9522" t="s">
        <v>5007</v>
      </c>
    </row>
    <row r="9523" spans="1:4" x14ac:dyDescent="0.25">
      <c r="A9523" s="2">
        <v>44326.418749999997</v>
      </c>
      <c r="B9523" t="s">
        <v>1461</v>
      </c>
      <c r="D9523" t="s">
        <v>828</v>
      </c>
    </row>
    <row r="9524" spans="1:4" x14ac:dyDescent="0.25">
      <c r="A9524" s="2">
        <v>44326.418749999997</v>
      </c>
      <c r="B9524" t="s">
        <v>1461</v>
      </c>
      <c r="D9524" t="s">
        <v>971</v>
      </c>
    </row>
    <row r="9525" spans="1:4" x14ac:dyDescent="0.25">
      <c r="A9525" s="2">
        <v>44326.418749999997</v>
      </c>
      <c r="B9525" t="s">
        <v>1461</v>
      </c>
      <c r="D9525" t="s">
        <v>1855</v>
      </c>
    </row>
    <row r="9526" spans="1:4" x14ac:dyDescent="0.25">
      <c r="A9526" s="2">
        <v>44326.418749999997</v>
      </c>
      <c r="B9526" t="s">
        <v>162</v>
      </c>
      <c r="D9526" t="s">
        <v>1008</v>
      </c>
    </row>
    <row r="9527" spans="1:4" x14ac:dyDescent="0.25">
      <c r="A9527" s="2">
        <v>44326.418749999997</v>
      </c>
      <c r="B9527" t="s">
        <v>162</v>
      </c>
      <c r="D9527" t="s">
        <v>955</v>
      </c>
    </row>
    <row r="9528" spans="1:4" x14ac:dyDescent="0.25">
      <c r="A9528" s="2">
        <v>44326.418749999997</v>
      </c>
      <c r="B9528" t="s">
        <v>1458</v>
      </c>
      <c r="D9528" t="s">
        <v>1849</v>
      </c>
    </row>
    <row r="9529" spans="1:4" x14ac:dyDescent="0.25">
      <c r="A9529" s="2">
        <v>44326.418749999997</v>
      </c>
      <c r="B9529" t="s">
        <v>1458</v>
      </c>
      <c r="D9529" t="s">
        <v>1850</v>
      </c>
    </row>
    <row r="9530" spans="1:4" x14ac:dyDescent="0.25">
      <c r="A9530" s="2">
        <v>44326.418749999997</v>
      </c>
      <c r="B9530" t="s">
        <v>1147</v>
      </c>
      <c r="D9530" t="s">
        <v>1889</v>
      </c>
    </row>
    <row r="9531" spans="1:4" x14ac:dyDescent="0.25">
      <c r="A9531" s="2">
        <v>44326.418749999997</v>
      </c>
      <c r="B9531" t="s">
        <v>175</v>
      </c>
      <c r="D9531" t="s">
        <v>1849</v>
      </c>
    </row>
    <row r="9532" spans="1:4" x14ac:dyDescent="0.25">
      <c r="A9532" s="2">
        <v>44326.418749999997</v>
      </c>
      <c r="B9532" t="s">
        <v>170</v>
      </c>
      <c r="D9532" t="s">
        <v>5025</v>
      </c>
    </row>
    <row r="9533" spans="1:4" x14ac:dyDescent="0.25">
      <c r="A9533" s="2">
        <v>44326.418749999997</v>
      </c>
      <c r="B9533" t="s">
        <v>170</v>
      </c>
      <c r="D9533" t="s">
        <v>958</v>
      </c>
    </row>
    <row r="9534" spans="1:4" x14ac:dyDescent="0.25">
      <c r="A9534" s="2">
        <v>44326.418749999997</v>
      </c>
      <c r="B9534" t="s">
        <v>170</v>
      </c>
      <c r="D9534" t="s">
        <v>885</v>
      </c>
    </row>
    <row r="9535" spans="1:4" x14ac:dyDescent="0.25">
      <c r="A9535" s="2">
        <v>44326.418749999997</v>
      </c>
      <c r="B9535" t="s">
        <v>170</v>
      </c>
      <c r="D9535" t="s">
        <v>912</v>
      </c>
    </row>
    <row r="9536" spans="1:4" x14ac:dyDescent="0.25">
      <c r="A9536" s="2">
        <v>44326.418749999997</v>
      </c>
      <c r="B9536" t="s">
        <v>829</v>
      </c>
      <c r="D9536" t="s">
        <v>899</v>
      </c>
    </row>
    <row r="9537" spans="1:4" x14ac:dyDescent="0.25">
      <c r="A9537" s="2">
        <v>44326.418749999997</v>
      </c>
      <c r="B9537" t="s">
        <v>829</v>
      </c>
      <c r="D9537" t="s">
        <v>855</v>
      </c>
    </row>
    <row r="9538" spans="1:4" x14ac:dyDescent="0.25">
      <c r="A9538" s="2">
        <v>44326.418749999997</v>
      </c>
      <c r="B9538" t="s">
        <v>186</v>
      </c>
      <c r="D9538" t="s">
        <v>872</v>
      </c>
    </row>
    <row r="9539" spans="1:4" x14ac:dyDescent="0.25">
      <c r="A9539" s="2">
        <v>44326.418749999997</v>
      </c>
      <c r="B9539" t="s">
        <v>186</v>
      </c>
      <c r="D9539" t="s">
        <v>949</v>
      </c>
    </row>
    <row r="9540" spans="1:4" x14ac:dyDescent="0.25">
      <c r="A9540" s="2">
        <v>44326.418749999997</v>
      </c>
      <c r="B9540" t="s">
        <v>186</v>
      </c>
      <c r="D9540" t="s">
        <v>834</v>
      </c>
    </row>
    <row r="9541" spans="1:4" x14ac:dyDescent="0.25">
      <c r="A9541" s="2">
        <v>44326.418749999997</v>
      </c>
      <c r="B9541" t="s">
        <v>186</v>
      </c>
      <c r="D9541" t="s">
        <v>955</v>
      </c>
    </row>
    <row r="9542" spans="1:4" x14ac:dyDescent="0.25">
      <c r="A9542" s="2">
        <v>44326.418749999997</v>
      </c>
      <c r="B9542" t="s">
        <v>176</v>
      </c>
      <c r="D9542" t="s">
        <v>1852</v>
      </c>
    </row>
    <row r="9543" spans="1:4" x14ac:dyDescent="0.25">
      <c r="A9543" s="2">
        <v>44326.418749999997</v>
      </c>
      <c r="B9543" t="s">
        <v>185</v>
      </c>
      <c r="D9543" t="s">
        <v>1848</v>
      </c>
    </row>
    <row r="9544" spans="1:4" x14ac:dyDescent="0.25">
      <c r="A9544" s="2">
        <v>44326.418749999997</v>
      </c>
      <c r="B9544" t="s">
        <v>175</v>
      </c>
      <c r="D9544" t="s">
        <v>1852</v>
      </c>
    </row>
    <row r="9545" spans="1:4" x14ac:dyDescent="0.25">
      <c r="A9545" s="2">
        <v>44326.418749999997</v>
      </c>
      <c r="B9545" t="s">
        <v>175</v>
      </c>
      <c r="D9545" t="s">
        <v>828</v>
      </c>
    </row>
    <row r="9546" spans="1:4" x14ac:dyDescent="0.25">
      <c r="A9546" s="2">
        <v>44326.418749999997</v>
      </c>
      <c r="B9546" t="s">
        <v>175</v>
      </c>
      <c r="D9546" t="s">
        <v>892</v>
      </c>
    </row>
    <row r="9547" spans="1:4" x14ac:dyDescent="0.25">
      <c r="A9547" s="2">
        <v>44326.418749999997</v>
      </c>
      <c r="B9547" t="s">
        <v>175</v>
      </c>
      <c r="D9547" t="s">
        <v>834</v>
      </c>
    </row>
    <row r="9548" spans="1:4" x14ac:dyDescent="0.25">
      <c r="A9548" s="2">
        <v>44326.418749999997</v>
      </c>
      <c r="B9548" t="s">
        <v>175</v>
      </c>
      <c r="D9548" t="s">
        <v>852</v>
      </c>
    </row>
    <row r="9549" spans="1:4" x14ac:dyDescent="0.25">
      <c r="A9549" s="2">
        <v>44326.418749999997</v>
      </c>
      <c r="B9549" t="s">
        <v>168</v>
      </c>
      <c r="D9549" t="s">
        <v>1937</v>
      </c>
    </row>
    <row r="9550" spans="1:4" x14ac:dyDescent="0.25">
      <c r="A9550" s="2">
        <v>44326.418749999997</v>
      </c>
      <c r="B9550" t="s">
        <v>168</v>
      </c>
      <c r="D9550" t="s">
        <v>1852</v>
      </c>
    </row>
    <row r="9551" spans="1:4" x14ac:dyDescent="0.25">
      <c r="A9551" s="2">
        <v>44326.418749999997</v>
      </c>
      <c r="B9551" t="s">
        <v>164</v>
      </c>
      <c r="D9551" t="s">
        <v>1849</v>
      </c>
    </row>
    <row r="9552" spans="1:4" x14ac:dyDescent="0.25">
      <c r="A9552" s="2">
        <v>44326.418749999997</v>
      </c>
      <c r="B9552" t="s">
        <v>877</v>
      </c>
      <c r="D9552" t="s">
        <v>1939</v>
      </c>
    </row>
    <row r="9553" spans="1:4" x14ac:dyDescent="0.25">
      <c r="A9553" s="2">
        <v>44326.418749999997</v>
      </c>
      <c r="B9553" t="s">
        <v>829</v>
      </c>
      <c r="D9553" t="s">
        <v>844</v>
      </c>
    </row>
    <row r="9554" spans="1:4" x14ac:dyDescent="0.25">
      <c r="A9554" s="2">
        <v>44326.418749999997</v>
      </c>
      <c r="B9554" t="s">
        <v>829</v>
      </c>
      <c r="D9554" t="s">
        <v>976</v>
      </c>
    </row>
    <row r="9555" spans="1:4" x14ac:dyDescent="0.25">
      <c r="A9555" s="2">
        <v>44326.418749999997</v>
      </c>
      <c r="B9555" t="s">
        <v>1076</v>
      </c>
      <c r="D9555" t="s">
        <v>5067</v>
      </c>
    </row>
    <row r="9556" spans="1:4" x14ac:dyDescent="0.25">
      <c r="A9556" s="2">
        <v>44326.419444444444</v>
      </c>
      <c r="B9556" t="s">
        <v>183</v>
      </c>
      <c r="C9556" t="s">
        <v>1538</v>
      </c>
    </row>
    <row r="9557" spans="1:4" x14ac:dyDescent="0.25">
      <c r="A9557" s="2">
        <v>44326.419444444444</v>
      </c>
      <c r="B9557" t="s">
        <v>163</v>
      </c>
      <c r="C9557" t="s">
        <v>391</v>
      </c>
    </row>
    <row r="9558" spans="1:4" x14ac:dyDescent="0.25">
      <c r="A9558" s="2">
        <v>44326.419444444444</v>
      </c>
      <c r="B9558" t="s">
        <v>166</v>
      </c>
      <c r="C9558" t="s">
        <v>6529</v>
      </c>
    </row>
    <row r="9559" spans="1:4" x14ac:dyDescent="0.25">
      <c r="A9559" s="2">
        <v>44326.419444444444</v>
      </c>
      <c r="B9559" t="s">
        <v>167</v>
      </c>
      <c r="C9559" t="s">
        <v>1249</v>
      </c>
    </row>
    <row r="9560" spans="1:4" x14ac:dyDescent="0.25">
      <c r="A9560" s="2">
        <v>44326.419444444444</v>
      </c>
      <c r="B9560" t="s">
        <v>167</v>
      </c>
      <c r="C9560" t="s">
        <v>6837</v>
      </c>
    </row>
    <row r="9561" spans="1:4" x14ac:dyDescent="0.25">
      <c r="A9561" s="2">
        <v>44326.419444444444</v>
      </c>
      <c r="B9561" t="s">
        <v>167</v>
      </c>
      <c r="C9561" t="s">
        <v>194</v>
      </c>
    </row>
    <row r="9562" spans="1:4" x14ac:dyDescent="0.25">
      <c r="A9562" s="2">
        <v>44326.419444444444</v>
      </c>
      <c r="B9562" t="s">
        <v>167</v>
      </c>
      <c r="C9562" t="s">
        <v>6838</v>
      </c>
    </row>
    <row r="9563" spans="1:4" x14ac:dyDescent="0.25">
      <c r="A9563" s="2">
        <v>44326.419444444444</v>
      </c>
      <c r="B9563" t="s">
        <v>1143</v>
      </c>
      <c r="C9563" t="s">
        <v>1249</v>
      </c>
    </row>
    <row r="9564" spans="1:4" x14ac:dyDescent="0.25">
      <c r="A9564" s="2">
        <v>44326.419444444444</v>
      </c>
      <c r="B9564" t="s">
        <v>191</v>
      </c>
      <c r="C9564" t="s">
        <v>7209</v>
      </c>
    </row>
    <row r="9565" spans="1:4" x14ac:dyDescent="0.25">
      <c r="A9565" s="2">
        <v>44326.419444444444</v>
      </c>
      <c r="B9565" t="s">
        <v>191</v>
      </c>
      <c r="C9565" t="s">
        <v>7210</v>
      </c>
    </row>
    <row r="9566" spans="1:4" x14ac:dyDescent="0.25">
      <c r="A9566" s="2">
        <v>44326.419444444444</v>
      </c>
      <c r="B9566" t="s">
        <v>1461</v>
      </c>
      <c r="C9566" t="s">
        <v>7333</v>
      </c>
    </row>
    <row r="9567" spans="1:4" x14ac:dyDescent="0.25">
      <c r="A9567" s="2">
        <v>44326.419444444444</v>
      </c>
      <c r="B9567" t="s">
        <v>175</v>
      </c>
      <c r="C9567" t="s">
        <v>7368</v>
      </c>
    </row>
    <row r="9568" spans="1:4" x14ac:dyDescent="0.25">
      <c r="A9568" s="2">
        <v>44326.419444444444</v>
      </c>
      <c r="B9568" t="s">
        <v>162</v>
      </c>
      <c r="C9568" t="s">
        <v>7581</v>
      </c>
    </row>
    <row r="9569" spans="1:3" x14ac:dyDescent="0.25">
      <c r="A9569" s="2">
        <v>44326.419444444444</v>
      </c>
      <c r="B9569" t="s">
        <v>162</v>
      </c>
      <c r="C9569" t="s">
        <v>194</v>
      </c>
    </row>
    <row r="9570" spans="1:3" x14ac:dyDescent="0.25">
      <c r="A9570" s="2">
        <v>44326.419444444444</v>
      </c>
      <c r="B9570" t="s">
        <v>162</v>
      </c>
      <c r="C9570" t="s">
        <v>1256</v>
      </c>
    </row>
    <row r="9571" spans="1:3" x14ac:dyDescent="0.25">
      <c r="A9571" s="2">
        <v>44326.419444444444</v>
      </c>
      <c r="B9571" t="s">
        <v>162</v>
      </c>
      <c r="C9571" t="s">
        <v>1267</v>
      </c>
    </row>
    <row r="9572" spans="1:3" x14ac:dyDescent="0.25">
      <c r="A9572" s="2">
        <v>44326.419444444444</v>
      </c>
      <c r="B9572" t="s">
        <v>162</v>
      </c>
      <c r="C9572" t="s">
        <v>1249</v>
      </c>
    </row>
    <row r="9573" spans="1:3" x14ac:dyDescent="0.25">
      <c r="A9573" s="2">
        <v>44326.419444444444</v>
      </c>
      <c r="B9573" t="s">
        <v>1147</v>
      </c>
      <c r="C9573" t="s">
        <v>1249</v>
      </c>
    </row>
    <row r="9574" spans="1:3" x14ac:dyDescent="0.25">
      <c r="A9574" s="2">
        <v>44326.419444444444</v>
      </c>
      <c r="B9574" t="s">
        <v>175</v>
      </c>
      <c r="C9574" t="s">
        <v>6396</v>
      </c>
    </row>
    <row r="9575" spans="1:3" x14ac:dyDescent="0.25">
      <c r="A9575" s="2">
        <v>44326.419444444444</v>
      </c>
      <c r="B9575" t="s">
        <v>170</v>
      </c>
      <c r="C9575" t="s">
        <v>194</v>
      </c>
    </row>
    <row r="9576" spans="1:3" x14ac:dyDescent="0.25">
      <c r="A9576" s="2">
        <v>44326.419444444444</v>
      </c>
      <c r="B9576" t="s">
        <v>170</v>
      </c>
      <c r="C9576" t="s">
        <v>8259</v>
      </c>
    </row>
    <row r="9577" spans="1:3" x14ac:dyDescent="0.25">
      <c r="A9577" s="2">
        <v>44326.419444444444</v>
      </c>
      <c r="B9577" t="s">
        <v>170</v>
      </c>
      <c r="C9577" t="s">
        <v>8260</v>
      </c>
    </row>
    <row r="9578" spans="1:3" x14ac:dyDescent="0.25">
      <c r="A9578" s="2">
        <v>44326.419444444444</v>
      </c>
      <c r="B9578" t="s">
        <v>164</v>
      </c>
      <c r="C9578" t="s">
        <v>1249</v>
      </c>
    </row>
    <row r="9579" spans="1:3" x14ac:dyDescent="0.25">
      <c r="A9579" s="2">
        <v>44326.419444444444</v>
      </c>
      <c r="B9579" t="s">
        <v>829</v>
      </c>
      <c r="C9579" t="s">
        <v>8730</v>
      </c>
    </row>
    <row r="9580" spans="1:3" x14ac:dyDescent="0.25">
      <c r="A9580" s="2">
        <v>44326.419444444444</v>
      </c>
      <c r="B9580" t="s">
        <v>829</v>
      </c>
      <c r="C9580" t="s">
        <v>6378</v>
      </c>
    </row>
    <row r="9581" spans="1:3" x14ac:dyDescent="0.25">
      <c r="A9581" s="2">
        <v>44326.419444444444</v>
      </c>
      <c r="B9581" t="s">
        <v>829</v>
      </c>
      <c r="C9581" t="s">
        <v>8731</v>
      </c>
    </row>
    <row r="9582" spans="1:3" x14ac:dyDescent="0.25">
      <c r="A9582" s="2">
        <v>44326.419444444444</v>
      </c>
      <c r="B9582" t="s">
        <v>1457</v>
      </c>
      <c r="C9582" t="s">
        <v>9010</v>
      </c>
    </row>
    <row r="9583" spans="1:3" x14ac:dyDescent="0.25">
      <c r="A9583" s="2">
        <v>44326.419444444444</v>
      </c>
      <c r="B9583" t="s">
        <v>1457</v>
      </c>
      <c r="C9583" t="s">
        <v>9011</v>
      </c>
    </row>
    <row r="9584" spans="1:3" x14ac:dyDescent="0.25">
      <c r="A9584" s="2">
        <v>44326.419444444444</v>
      </c>
      <c r="B9584" t="s">
        <v>185</v>
      </c>
      <c r="C9584" t="s">
        <v>9231</v>
      </c>
    </row>
    <row r="9585" spans="1:4" x14ac:dyDescent="0.25">
      <c r="A9585" s="2">
        <v>44326.419444444444</v>
      </c>
      <c r="B9585" t="s">
        <v>185</v>
      </c>
      <c r="C9585" t="s">
        <v>1249</v>
      </c>
    </row>
    <row r="9586" spans="1:4" x14ac:dyDescent="0.25">
      <c r="A9586" s="2">
        <v>44326.419444444444</v>
      </c>
      <c r="B9586" t="s">
        <v>175</v>
      </c>
      <c r="C9586" t="s">
        <v>194</v>
      </c>
    </row>
    <row r="9587" spans="1:4" x14ac:dyDescent="0.25">
      <c r="A9587" s="2">
        <v>44326.419444444444</v>
      </c>
      <c r="B9587" t="s">
        <v>164</v>
      </c>
      <c r="C9587" t="s">
        <v>9698</v>
      </c>
    </row>
    <row r="9588" spans="1:4" x14ac:dyDescent="0.25">
      <c r="A9588" s="2">
        <v>44326.419444444444</v>
      </c>
      <c r="B9588" t="s">
        <v>164</v>
      </c>
      <c r="C9588" t="s">
        <v>9699</v>
      </c>
    </row>
    <row r="9589" spans="1:4" x14ac:dyDescent="0.25">
      <c r="A9589" s="2">
        <v>44326.419444444444</v>
      </c>
      <c r="B9589" t="s">
        <v>1459</v>
      </c>
      <c r="C9589" t="s">
        <v>9758</v>
      </c>
    </row>
    <row r="9590" spans="1:4" x14ac:dyDescent="0.25">
      <c r="A9590" s="2">
        <v>44326.419444444444</v>
      </c>
      <c r="B9590" t="s">
        <v>1076</v>
      </c>
      <c r="C9590" t="s">
        <v>1249</v>
      </c>
    </row>
    <row r="9591" spans="1:4" x14ac:dyDescent="0.25">
      <c r="A9591" s="2">
        <v>44326.419444444444</v>
      </c>
      <c r="B9591" t="s">
        <v>1076</v>
      </c>
      <c r="C9591" t="s">
        <v>10227</v>
      </c>
    </row>
    <row r="9592" spans="1:4" x14ac:dyDescent="0.25">
      <c r="A9592" s="2">
        <v>44326.419444444444</v>
      </c>
      <c r="B9592" t="s">
        <v>1076</v>
      </c>
      <c r="C9592" t="s">
        <v>194</v>
      </c>
    </row>
    <row r="9593" spans="1:4" x14ac:dyDescent="0.25">
      <c r="A9593" s="2">
        <v>44326.419444444444</v>
      </c>
      <c r="B9593" t="s">
        <v>183</v>
      </c>
      <c r="D9593" t="s">
        <v>855</v>
      </c>
    </row>
    <row r="9594" spans="1:4" x14ac:dyDescent="0.25">
      <c r="A9594" s="2">
        <v>44326.419444444444</v>
      </c>
      <c r="B9594" t="s">
        <v>163</v>
      </c>
      <c r="D9594" t="s">
        <v>844</v>
      </c>
    </row>
    <row r="9595" spans="1:4" x14ac:dyDescent="0.25">
      <c r="A9595" s="2">
        <v>44326.419444444444</v>
      </c>
      <c r="B9595" t="s">
        <v>166</v>
      </c>
      <c r="D9595" t="s">
        <v>1887</v>
      </c>
    </row>
    <row r="9596" spans="1:4" x14ac:dyDescent="0.25">
      <c r="A9596" s="2">
        <v>44326.419444444444</v>
      </c>
      <c r="B9596" t="s">
        <v>167</v>
      </c>
      <c r="D9596" t="s">
        <v>1850</v>
      </c>
    </row>
    <row r="9597" spans="1:4" x14ac:dyDescent="0.25">
      <c r="A9597" s="2">
        <v>44326.419444444444</v>
      </c>
      <c r="B9597" t="s">
        <v>167</v>
      </c>
      <c r="D9597" t="s">
        <v>1900</v>
      </c>
    </row>
    <row r="9598" spans="1:4" x14ac:dyDescent="0.25">
      <c r="A9598" s="2">
        <v>44326.419444444444</v>
      </c>
      <c r="B9598" t="s">
        <v>167</v>
      </c>
      <c r="D9598" t="s">
        <v>958</v>
      </c>
    </row>
    <row r="9599" spans="1:4" x14ac:dyDescent="0.25">
      <c r="A9599" s="2">
        <v>44326.419444444444</v>
      </c>
      <c r="B9599" t="s">
        <v>167</v>
      </c>
      <c r="D9599" t="s">
        <v>902</v>
      </c>
    </row>
    <row r="9600" spans="1:4" x14ac:dyDescent="0.25">
      <c r="A9600" s="2">
        <v>44326.419444444444</v>
      </c>
      <c r="B9600" t="s">
        <v>1143</v>
      </c>
      <c r="D9600" t="s">
        <v>1848</v>
      </c>
    </row>
    <row r="9601" spans="1:4" x14ac:dyDescent="0.25">
      <c r="A9601" s="2">
        <v>44326.419444444444</v>
      </c>
      <c r="B9601" t="s">
        <v>191</v>
      </c>
      <c r="D9601" t="s">
        <v>844</v>
      </c>
    </row>
    <row r="9602" spans="1:4" x14ac:dyDescent="0.25">
      <c r="A9602" s="2">
        <v>44326.419444444444</v>
      </c>
      <c r="B9602" t="s">
        <v>191</v>
      </c>
      <c r="D9602" t="s">
        <v>976</v>
      </c>
    </row>
    <row r="9603" spans="1:4" x14ac:dyDescent="0.25">
      <c r="A9603" s="2">
        <v>44326.419444444444</v>
      </c>
      <c r="B9603" t="s">
        <v>1461</v>
      </c>
      <c r="D9603" t="s">
        <v>1869</v>
      </c>
    </row>
    <row r="9604" spans="1:4" x14ac:dyDescent="0.25">
      <c r="A9604" s="2">
        <v>44326.419444444444</v>
      </c>
      <c r="B9604" t="s">
        <v>175</v>
      </c>
      <c r="D9604" t="s">
        <v>1865</v>
      </c>
    </row>
    <row r="9605" spans="1:4" x14ac:dyDescent="0.25">
      <c r="A9605" s="2">
        <v>44326.419444444444</v>
      </c>
      <c r="B9605" t="s">
        <v>162</v>
      </c>
      <c r="D9605" t="s">
        <v>904</v>
      </c>
    </row>
    <row r="9606" spans="1:4" x14ac:dyDescent="0.25">
      <c r="A9606" s="2">
        <v>44326.419444444444</v>
      </c>
      <c r="B9606" t="s">
        <v>162</v>
      </c>
      <c r="D9606" t="s">
        <v>836</v>
      </c>
    </row>
    <row r="9607" spans="1:4" x14ac:dyDescent="0.25">
      <c r="A9607" s="2">
        <v>44326.419444444444</v>
      </c>
      <c r="B9607" t="s">
        <v>162</v>
      </c>
      <c r="D9607" t="s">
        <v>952</v>
      </c>
    </row>
    <row r="9608" spans="1:4" x14ac:dyDescent="0.25">
      <c r="A9608" s="2">
        <v>44326.419444444444</v>
      </c>
      <c r="B9608" t="s">
        <v>162</v>
      </c>
      <c r="D9608" t="s">
        <v>846</v>
      </c>
    </row>
    <row r="9609" spans="1:4" x14ac:dyDescent="0.25">
      <c r="A9609" s="2">
        <v>44326.419444444444</v>
      </c>
      <c r="B9609" t="s">
        <v>162</v>
      </c>
      <c r="D9609" t="s">
        <v>908</v>
      </c>
    </row>
    <row r="9610" spans="1:4" x14ac:dyDescent="0.25">
      <c r="A9610" s="2">
        <v>44326.419444444444</v>
      </c>
      <c r="B9610" t="s">
        <v>1147</v>
      </c>
      <c r="D9610" t="s">
        <v>1848</v>
      </c>
    </row>
    <row r="9611" spans="1:4" x14ac:dyDescent="0.25">
      <c r="A9611" s="2">
        <v>44326.419444444444</v>
      </c>
      <c r="B9611" t="s">
        <v>175</v>
      </c>
      <c r="D9611" t="s">
        <v>1850</v>
      </c>
    </row>
    <row r="9612" spans="1:4" x14ac:dyDescent="0.25">
      <c r="A9612" s="2">
        <v>44326.419444444444</v>
      </c>
      <c r="B9612" t="s">
        <v>170</v>
      </c>
      <c r="D9612" t="s">
        <v>1009</v>
      </c>
    </row>
    <row r="9613" spans="1:4" x14ac:dyDescent="0.25">
      <c r="A9613" s="2">
        <v>44326.419444444444</v>
      </c>
      <c r="B9613" t="s">
        <v>170</v>
      </c>
      <c r="D9613" t="s">
        <v>852</v>
      </c>
    </row>
    <row r="9614" spans="1:4" x14ac:dyDescent="0.25">
      <c r="A9614" s="2">
        <v>44326.419444444444</v>
      </c>
      <c r="B9614" t="s">
        <v>170</v>
      </c>
      <c r="D9614" t="s">
        <v>973</v>
      </c>
    </row>
    <row r="9615" spans="1:4" x14ac:dyDescent="0.25">
      <c r="A9615" s="2">
        <v>44326.419444444444</v>
      </c>
      <c r="B9615" t="s">
        <v>164</v>
      </c>
      <c r="D9615" t="s">
        <v>842</v>
      </c>
    </row>
    <row r="9616" spans="1:4" x14ac:dyDescent="0.25">
      <c r="A9616" s="2">
        <v>44326.419444444444</v>
      </c>
      <c r="B9616" t="s">
        <v>829</v>
      </c>
      <c r="D9616" t="s">
        <v>825</v>
      </c>
    </row>
    <row r="9617" spans="1:4" x14ac:dyDescent="0.25">
      <c r="A9617" s="2">
        <v>44326.419444444444</v>
      </c>
      <c r="B9617" t="s">
        <v>829</v>
      </c>
      <c r="D9617" t="s">
        <v>826</v>
      </c>
    </row>
    <row r="9618" spans="1:4" x14ac:dyDescent="0.25">
      <c r="A9618" s="2">
        <v>44326.419444444444</v>
      </c>
      <c r="B9618" t="s">
        <v>829</v>
      </c>
      <c r="D9618" t="s">
        <v>885</v>
      </c>
    </row>
    <row r="9619" spans="1:4" x14ac:dyDescent="0.25">
      <c r="A9619" s="2">
        <v>44326.419444444444</v>
      </c>
      <c r="B9619" t="s">
        <v>1457</v>
      </c>
      <c r="D9619" t="s">
        <v>1941</v>
      </c>
    </row>
    <row r="9620" spans="1:4" x14ac:dyDescent="0.25">
      <c r="A9620" s="2">
        <v>44326.419444444444</v>
      </c>
      <c r="B9620" t="s">
        <v>1457</v>
      </c>
      <c r="D9620" t="s">
        <v>1849</v>
      </c>
    </row>
    <row r="9621" spans="1:4" x14ac:dyDescent="0.25">
      <c r="A9621" s="2">
        <v>44326.419444444444</v>
      </c>
      <c r="B9621" t="s">
        <v>185</v>
      </c>
      <c r="D9621" t="s">
        <v>1849</v>
      </c>
    </row>
    <row r="9622" spans="1:4" x14ac:dyDescent="0.25">
      <c r="A9622" s="2">
        <v>44326.419444444444</v>
      </c>
      <c r="B9622" t="s">
        <v>185</v>
      </c>
      <c r="D9622" t="s">
        <v>1850</v>
      </c>
    </row>
    <row r="9623" spans="1:4" x14ac:dyDescent="0.25">
      <c r="A9623" s="2">
        <v>44326.419444444444</v>
      </c>
      <c r="B9623" t="s">
        <v>175</v>
      </c>
      <c r="D9623" t="s">
        <v>973</v>
      </c>
    </row>
    <row r="9624" spans="1:4" x14ac:dyDescent="0.25">
      <c r="A9624" s="2">
        <v>44326.419444444444</v>
      </c>
      <c r="B9624" t="s">
        <v>164</v>
      </c>
      <c r="D9624" t="s">
        <v>1888</v>
      </c>
    </row>
    <row r="9625" spans="1:4" x14ac:dyDescent="0.25">
      <c r="A9625" s="2">
        <v>44326.419444444444</v>
      </c>
      <c r="B9625" t="s">
        <v>164</v>
      </c>
      <c r="D9625" t="s">
        <v>1050</v>
      </c>
    </row>
    <row r="9626" spans="1:4" x14ac:dyDescent="0.25">
      <c r="A9626" s="2">
        <v>44326.419444444444</v>
      </c>
      <c r="B9626" t="s">
        <v>1459</v>
      </c>
      <c r="D9626" t="s">
        <v>1849</v>
      </c>
    </row>
    <row r="9627" spans="1:4" x14ac:dyDescent="0.25">
      <c r="A9627" s="2">
        <v>44326.419444444444</v>
      </c>
      <c r="B9627" t="s">
        <v>1076</v>
      </c>
      <c r="D9627" t="s">
        <v>1848</v>
      </c>
    </row>
    <row r="9628" spans="1:4" x14ac:dyDescent="0.25">
      <c r="A9628" s="2">
        <v>44326.419444444444</v>
      </c>
      <c r="B9628" t="s">
        <v>1076</v>
      </c>
      <c r="D9628" t="s">
        <v>1849</v>
      </c>
    </row>
    <row r="9629" spans="1:4" x14ac:dyDescent="0.25">
      <c r="A9629" s="2">
        <v>44326.419444444444</v>
      </c>
      <c r="B9629" t="s">
        <v>1076</v>
      </c>
      <c r="D9629" t="s">
        <v>832</v>
      </c>
    </row>
    <row r="9630" spans="1:4" x14ac:dyDescent="0.25">
      <c r="A9630" s="2">
        <v>44326.420138888891</v>
      </c>
      <c r="B9630" t="s">
        <v>183</v>
      </c>
      <c r="C9630" t="s">
        <v>89</v>
      </c>
    </row>
    <row r="9631" spans="1:4" x14ac:dyDescent="0.25">
      <c r="A9631" s="2">
        <v>44326.420138888891</v>
      </c>
      <c r="B9631" t="s">
        <v>183</v>
      </c>
      <c r="C9631" t="s">
        <v>6386</v>
      </c>
    </row>
    <row r="9632" spans="1:4" x14ac:dyDescent="0.25">
      <c r="A9632" s="2">
        <v>44326.420138888891</v>
      </c>
      <c r="B9632" t="s">
        <v>183</v>
      </c>
      <c r="C9632" t="s">
        <v>6386</v>
      </c>
    </row>
    <row r="9633" spans="1:3" x14ac:dyDescent="0.25">
      <c r="A9633" s="2">
        <v>44326.420138888891</v>
      </c>
      <c r="B9633" t="s">
        <v>183</v>
      </c>
      <c r="C9633" t="s">
        <v>6386</v>
      </c>
    </row>
    <row r="9634" spans="1:3" x14ac:dyDescent="0.25">
      <c r="A9634" s="2">
        <v>44326.420138888891</v>
      </c>
      <c r="B9634" t="s">
        <v>183</v>
      </c>
      <c r="C9634" t="s">
        <v>1538</v>
      </c>
    </row>
    <row r="9635" spans="1:3" x14ac:dyDescent="0.25">
      <c r="A9635" s="2">
        <v>44326.420138888891</v>
      </c>
      <c r="B9635" t="s">
        <v>183</v>
      </c>
      <c r="C9635" t="s">
        <v>6386</v>
      </c>
    </row>
    <row r="9636" spans="1:3" x14ac:dyDescent="0.25">
      <c r="A9636" s="2">
        <v>44326.420138888891</v>
      </c>
      <c r="B9636" t="s">
        <v>166</v>
      </c>
      <c r="C9636" t="s">
        <v>1249</v>
      </c>
    </row>
    <row r="9637" spans="1:3" x14ac:dyDescent="0.25">
      <c r="A9637" s="2">
        <v>44326.420138888891</v>
      </c>
      <c r="B9637" t="s">
        <v>167</v>
      </c>
      <c r="C9637" t="s">
        <v>1267</v>
      </c>
    </row>
    <row r="9638" spans="1:3" x14ac:dyDescent="0.25">
      <c r="A9638" s="2">
        <v>44326.420138888891</v>
      </c>
      <c r="B9638" t="s">
        <v>167</v>
      </c>
      <c r="C9638" t="s">
        <v>6839</v>
      </c>
    </row>
    <row r="9639" spans="1:3" x14ac:dyDescent="0.25">
      <c r="A9639" s="2">
        <v>44326.420138888891</v>
      </c>
      <c r="B9639" t="s">
        <v>167</v>
      </c>
      <c r="C9639" t="s">
        <v>194</v>
      </c>
    </row>
    <row r="9640" spans="1:3" x14ac:dyDescent="0.25">
      <c r="A9640" s="2">
        <v>44326.420138888891</v>
      </c>
      <c r="B9640" t="s">
        <v>167</v>
      </c>
      <c r="C9640" t="s">
        <v>6840</v>
      </c>
    </row>
    <row r="9641" spans="1:3" x14ac:dyDescent="0.25">
      <c r="A9641" s="2">
        <v>44326.420138888891</v>
      </c>
      <c r="B9641" t="s">
        <v>167</v>
      </c>
      <c r="C9641" t="s">
        <v>6841</v>
      </c>
    </row>
    <row r="9642" spans="1:3" x14ac:dyDescent="0.25">
      <c r="A9642" s="2">
        <v>44326.420138888891</v>
      </c>
      <c r="B9642" t="s">
        <v>1143</v>
      </c>
      <c r="C9642" t="s">
        <v>6861</v>
      </c>
    </row>
    <row r="9643" spans="1:3" x14ac:dyDescent="0.25">
      <c r="A9643" s="2">
        <v>44326.420138888891</v>
      </c>
      <c r="B9643" t="s">
        <v>191</v>
      </c>
      <c r="C9643" t="s">
        <v>7211</v>
      </c>
    </row>
    <row r="9644" spans="1:3" x14ac:dyDescent="0.25">
      <c r="A9644" s="2">
        <v>44326.420138888891</v>
      </c>
      <c r="B9644" t="s">
        <v>191</v>
      </c>
      <c r="C9644" t="s">
        <v>1249</v>
      </c>
    </row>
    <row r="9645" spans="1:3" x14ac:dyDescent="0.25">
      <c r="A9645" s="2">
        <v>44326.420138888891</v>
      </c>
      <c r="B9645" t="s">
        <v>191</v>
      </c>
      <c r="C9645" t="s">
        <v>7212</v>
      </c>
    </row>
    <row r="9646" spans="1:3" x14ac:dyDescent="0.25">
      <c r="A9646" s="2">
        <v>44326.420138888891</v>
      </c>
      <c r="B9646" t="s">
        <v>1461</v>
      </c>
      <c r="C9646" t="s">
        <v>7334</v>
      </c>
    </row>
    <row r="9647" spans="1:3" x14ac:dyDescent="0.25">
      <c r="A9647" s="2">
        <v>44326.420138888891</v>
      </c>
      <c r="B9647" t="s">
        <v>1461</v>
      </c>
      <c r="C9647" t="s">
        <v>1249</v>
      </c>
    </row>
    <row r="9648" spans="1:3" x14ac:dyDescent="0.25">
      <c r="A9648" s="2">
        <v>44326.420138888891</v>
      </c>
      <c r="B9648" t="s">
        <v>1461</v>
      </c>
      <c r="C9648" t="s">
        <v>7335</v>
      </c>
    </row>
    <row r="9649" spans="1:3" x14ac:dyDescent="0.25">
      <c r="A9649" s="2">
        <v>44326.420138888891</v>
      </c>
      <c r="B9649" t="s">
        <v>1461</v>
      </c>
      <c r="C9649" t="s">
        <v>7336</v>
      </c>
    </row>
    <row r="9650" spans="1:3" x14ac:dyDescent="0.25">
      <c r="A9650" s="2">
        <v>44326.420138888891</v>
      </c>
      <c r="B9650" t="s">
        <v>1461</v>
      </c>
      <c r="C9650" t="s">
        <v>1538</v>
      </c>
    </row>
    <row r="9651" spans="1:3" x14ac:dyDescent="0.25">
      <c r="A9651" s="2">
        <v>44326.420138888891</v>
      </c>
      <c r="B9651" t="s">
        <v>1458</v>
      </c>
      <c r="C9651" t="s">
        <v>7768</v>
      </c>
    </row>
    <row r="9652" spans="1:3" x14ac:dyDescent="0.25">
      <c r="A9652" s="2">
        <v>44326.420138888891</v>
      </c>
      <c r="B9652" t="s">
        <v>1147</v>
      </c>
      <c r="C9652" t="s">
        <v>7944</v>
      </c>
    </row>
    <row r="9653" spans="1:3" x14ac:dyDescent="0.25">
      <c r="A9653" s="2">
        <v>44326.420138888891</v>
      </c>
      <c r="B9653" t="s">
        <v>1147</v>
      </c>
      <c r="C9653" t="s">
        <v>1249</v>
      </c>
    </row>
    <row r="9654" spans="1:3" x14ac:dyDescent="0.25">
      <c r="A9654" s="2">
        <v>44326.420138888891</v>
      </c>
      <c r="B9654" t="s">
        <v>175</v>
      </c>
      <c r="C9654" t="s">
        <v>6860</v>
      </c>
    </row>
    <row r="9655" spans="1:3" x14ac:dyDescent="0.25">
      <c r="A9655" s="2">
        <v>44326.420138888891</v>
      </c>
      <c r="B9655" t="s">
        <v>170</v>
      </c>
      <c r="C9655" t="s">
        <v>8261</v>
      </c>
    </row>
    <row r="9656" spans="1:3" x14ac:dyDescent="0.25">
      <c r="A9656" s="2">
        <v>44326.420138888891</v>
      </c>
      <c r="B9656" t="s">
        <v>170</v>
      </c>
      <c r="C9656" t="s">
        <v>6386</v>
      </c>
    </row>
    <row r="9657" spans="1:3" x14ac:dyDescent="0.25">
      <c r="A9657" s="2">
        <v>44326.420138888891</v>
      </c>
      <c r="B9657" t="s">
        <v>164</v>
      </c>
      <c r="C9657" t="s">
        <v>1249</v>
      </c>
    </row>
    <row r="9658" spans="1:3" x14ac:dyDescent="0.25">
      <c r="A9658" s="2">
        <v>44326.420138888891</v>
      </c>
      <c r="B9658" t="s">
        <v>164</v>
      </c>
      <c r="C9658" t="s">
        <v>194</v>
      </c>
    </row>
    <row r="9659" spans="1:3" x14ac:dyDescent="0.25">
      <c r="A9659" s="2">
        <v>44326.420138888891</v>
      </c>
      <c r="B9659" t="s">
        <v>164</v>
      </c>
      <c r="C9659" t="s">
        <v>8547</v>
      </c>
    </row>
    <row r="9660" spans="1:3" x14ac:dyDescent="0.25">
      <c r="A9660" s="2">
        <v>44326.420138888891</v>
      </c>
      <c r="B9660" t="s">
        <v>164</v>
      </c>
      <c r="C9660" t="s">
        <v>1538</v>
      </c>
    </row>
    <row r="9661" spans="1:3" x14ac:dyDescent="0.25">
      <c r="A9661" s="2">
        <v>44326.420138888891</v>
      </c>
      <c r="B9661" t="s">
        <v>164</v>
      </c>
      <c r="C9661" t="s">
        <v>1256</v>
      </c>
    </row>
    <row r="9662" spans="1:3" x14ac:dyDescent="0.25">
      <c r="A9662" s="2">
        <v>44326.420138888891</v>
      </c>
      <c r="B9662" t="s">
        <v>164</v>
      </c>
      <c r="C9662" t="s">
        <v>6420</v>
      </c>
    </row>
    <row r="9663" spans="1:3" x14ac:dyDescent="0.25">
      <c r="A9663" s="2">
        <v>44326.420138888891</v>
      </c>
      <c r="B9663" t="s">
        <v>164</v>
      </c>
      <c r="C9663" t="s">
        <v>117</v>
      </c>
    </row>
    <row r="9664" spans="1:3" x14ac:dyDescent="0.25">
      <c r="A9664" s="2">
        <v>44326.420138888891</v>
      </c>
      <c r="B9664" t="s">
        <v>164</v>
      </c>
      <c r="C9664" t="s">
        <v>1538</v>
      </c>
    </row>
    <row r="9665" spans="1:4" x14ac:dyDescent="0.25">
      <c r="A9665" s="2">
        <v>44326.420138888891</v>
      </c>
      <c r="B9665" t="s">
        <v>829</v>
      </c>
      <c r="C9665" t="s">
        <v>8732</v>
      </c>
    </row>
    <row r="9666" spans="1:4" x14ac:dyDescent="0.25">
      <c r="A9666" s="2">
        <v>44326.420138888891</v>
      </c>
      <c r="B9666" t="s">
        <v>829</v>
      </c>
      <c r="C9666" t="s">
        <v>194</v>
      </c>
    </row>
    <row r="9667" spans="1:4" x14ac:dyDescent="0.25">
      <c r="A9667" s="2">
        <v>44326.420138888891</v>
      </c>
      <c r="B9667" t="s">
        <v>829</v>
      </c>
      <c r="C9667" t="s">
        <v>8733</v>
      </c>
    </row>
    <row r="9668" spans="1:4" x14ac:dyDescent="0.25">
      <c r="A9668" s="2">
        <v>44326.420138888891</v>
      </c>
      <c r="B9668" t="s">
        <v>829</v>
      </c>
      <c r="C9668" t="s">
        <v>1249</v>
      </c>
    </row>
    <row r="9669" spans="1:4" x14ac:dyDescent="0.25">
      <c r="A9669" s="2">
        <v>44326.420138888891</v>
      </c>
      <c r="B9669" t="s">
        <v>829</v>
      </c>
      <c r="C9669" t="s">
        <v>8282</v>
      </c>
    </row>
    <row r="9670" spans="1:4" x14ac:dyDescent="0.25">
      <c r="A9670" s="2">
        <v>44326.420138888891</v>
      </c>
      <c r="B9670" t="s">
        <v>185</v>
      </c>
      <c r="C9670" t="s">
        <v>194</v>
      </c>
    </row>
    <row r="9671" spans="1:4" x14ac:dyDescent="0.25">
      <c r="A9671" s="2">
        <v>44326.420138888891</v>
      </c>
      <c r="B9671" t="s">
        <v>185</v>
      </c>
      <c r="C9671" t="s">
        <v>6573</v>
      </c>
    </row>
    <row r="9672" spans="1:4" x14ac:dyDescent="0.25">
      <c r="A9672" s="2">
        <v>44326.420138888891</v>
      </c>
      <c r="B9672" t="s">
        <v>175</v>
      </c>
      <c r="C9672" t="s">
        <v>9524</v>
      </c>
    </row>
    <row r="9673" spans="1:4" x14ac:dyDescent="0.25">
      <c r="A9673" s="2">
        <v>44326.420138888891</v>
      </c>
      <c r="B9673" t="s">
        <v>164</v>
      </c>
      <c r="C9673" t="s">
        <v>9700</v>
      </c>
    </row>
    <row r="9674" spans="1:4" x14ac:dyDescent="0.25">
      <c r="A9674" s="2">
        <v>44326.420138888891</v>
      </c>
      <c r="B9674" t="s">
        <v>1161</v>
      </c>
      <c r="C9674" t="s">
        <v>1249</v>
      </c>
    </row>
    <row r="9675" spans="1:4" x14ac:dyDescent="0.25">
      <c r="A9675" s="2">
        <v>44326.420138888891</v>
      </c>
      <c r="B9675" t="s">
        <v>1161</v>
      </c>
      <c r="C9675" t="s">
        <v>9812</v>
      </c>
    </row>
    <row r="9676" spans="1:4" x14ac:dyDescent="0.25">
      <c r="A9676" s="2">
        <v>44326.420138888891</v>
      </c>
      <c r="B9676" t="s">
        <v>1161</v>
      </c>
      <c r="C9676" t="s">
        <v>6817</v>
      </c>
    </row>
    <row r="9677" spans="1:4" x14ac:dyDescent="0.25">
      <c r="A9677" s="2">
        <v>44326.420138888891</v>
      </c>
      <c r="B9677" t="s">
        <v>1076</v>
      </c>
      <c r="C9677" t="s">
        <v>6860</v>
      </c>
    </row>
    <row r="9678" spans="1:4" x14ac:dyDescent="0.25">
      <c r="A9678" s="2">
        <v>44326.420138888891</v>
      </c>
      <c r="B9678" t="s">
        <v>183</v>
      </c>
      <c r="D9678" t="s">
        <v>894</v>
      </c>
    </row>
    <row r="9679" spans="1:4" x14ac:dyDescent="0.25">
      <c r="A9679" s="2">
        <v>44326.420138888891</v>
      </c>
      <c r="B9679" t="s">
        <v>183</v>
      </c>
      <c r="D9679" t="s">
        <v>845</v>
      </c>
    </row>
    <row r="9680" spans="1:4" x14ac:dyDescent="0.25">
      <c r="A9680" s="2">
        <v>44326.420138888891</v>
      </c>
      <c r="B9680" t="s">
        <v>183</v>
      </c>
      <c r="D9680" t="s">
        <v>852</v>
      </c>
    </row>
    <row r="9681" spans="1:4" x14ac:dyDescent="0.25">
      <c r="A9681" s="2">
        <v>44326.420138888891</v>
      </c>
      <c r="B9681" t="s">
        <v>183</v>
      </c>
      <c r="D9681" t="s">
        <v>901</v>
      </c>
    </row>
    <row r="9682" spans="1:4" x14ac:dyDescent="0.25">
      <c r="A9682" s="2">
        <v>44326.420138888891</v>
      </c>
      <c r="B9682" t="s">
        <v>183</v>
      </c>
      <c r="D9682" t="s">
        <v>995</v>
      </c>
    </row>
    <row r="9683" spans="1:4" x14ac:dyDescent="0.25">
      <c r="A9683" s="2">
        <v>44326.420138888891</v>
      </c>
      <c r="B9683" t="s">
        <v>183</v>
      </c>
      <c r="D9683" t="s">
        <v>971</v>
      </c>
    </row>
    <row r="9684" spans="1:4" x14ac:dyDescent="0.25">
      <c r="A9684" s="2">
        <v>44326.420138888891</v>
      </c>
      <c r="B9684" t="s">
        <v>166</v>
      </c>
      <c r="D9684" t="s">
        <v>1852</v>
      </c>
    </row>
    <row r="9685" spans="1:4" x14ac:dyDescent="0.25">
      <c r="A9685" s="2">
        <v>44326.420138888891</v>
      </c>
      <c r="B9685" t="s">
        <v>167</v>
      </c>
      <c r="D9685" t="s">
        <v>918</v>
      </c>
    </row>
    <row r="9686" spans="1:4" x14ac:dyDescent="0.25">
      <c r="A9686" s="2">
        <v>44326.420138888891</v>
      </c>
      <c r="B9686" t="s">
        <v>167</v>
      </c>
      <c r="D9686" t="s">
        <v>852</v>
      </c>
    </row>
    <row r="9687" spans="1:4" x14ac:dyDescent="0.25">
      <c r="A9687" s="2">
        <v>44326.420138888891</v>
      </c>
      <c r="B9687" t="s">
        <v>167</v>
      </c>
      <c r="D9687" t="s">
        <v>973</v>
      </c>
    </row>
    <row r="9688" spans="1:4" x14ac:dyDescent="0.25">
      <c r="A9688" s="2">
        <v>44326.420138888891</v>
      </c>
      <c r="B9688" t="s">
        <v>167</v>
      </c>
      <c r="D9688" t="s">
        <v>827</v>
      </c>
    </row>
    <row r="9689" spans="1:4" x14ac:dyDescent="0.25">
      <c r="A9689" s="2">
        <v>44326.420138888891</v>
      </c>
      <c r="B9689" t="s">
        <v>167</v>
      </c>
      <c r="D9689" t="s">
        <v>872</v>
      </c>
    </row>
    <row r="9690" spans="1:4" x14ac:dyDescent="0.25">
      <c r="A9690" s="2">
        <v>44326.420138888891</v>
      </c>
      <c r="B9690" t="s">
        <v>1143</v>
      </c>
      <c r="D9690" t="s">
        <v>1849</v>
      </c>
    </row>
    <row r="9691" spans="1:4" x14ac:dyDescent="0.25">
      <c r="A9691" s="2">
        <v>44326.420138888891</v>
      </c>
      <c r="B9691" t="s">
        <v>191</v>
      </c>
      <c r="D9691" t="s">
        <v>846</v>
      </c>
    </row>
    <row r="9692" spans="1:4" x14ac:dyDescent="0.25">
      <c r="A9692" s="2">
        <v>44326.420138888891</v>
      </c>
      <c r="B9692" t="s">
        <v>191</v>
      </c>
      <c r="D9692" t="s">
        <v>908</v>
      </c>
    </row>
    <row r="9693" spans="1:4" x14ac:dyDescent="0.25">
      <c r="A9693" s="2">
        <v>44326.420138888891</v>
      </c>
      <c r="B9693" t="s">
        <v>191</v>
      </c>
      <c r="D9693" t="s">
        <v>848</v>
      </c>
    </row>
    <row r="9694" spans="1:4" x14ac:dyDescent="0.25">
      <c r="A9694" s="2">
        <v>44326.420138888891</v>
      </c>
      <c r="B9694" t="s">
        <v>1461</v>
      </c>
      <c r="D9694" t="s">
        <v>846</v>
      </c>
    </row>
    <row r="9695" spans="1:4" x14ac:dyDescent="0.25">
      <c r="A9695" s="2">
        <v>44326.420138888891</v>
      </c>
      <c r="B9695" t="s">
        <v>1461</v>
      </c>
      <c r="D9695" t="s">
        <v>908</v>
      </c>
    </row>
    <row r="9696" spans="1:4" x14ac:dyDescent="0.25">
      <c r="A9696" s="2">
        <v>44326.420138888891</v>
      </c>
      <c r="B9696" t="s">
        <v>1461</v>
      </c>
      <c r="D9696" t="s">
        <v>848</v>
      </c>
    </row>
    <row r="9697" spans="1:4" x14ac:dyDescent="0.25">
      <c r="A9697" s="2">
        <v>44326.420138888891</v>
      </c>
      <c r="B9697" t="s">
        <v>1461</v>
      </c>
      <c r="D9697" t="s">
        <v>909</v>
      </c>
    </row>
    <row r="9698" spans="1:4" x14ac:dyDescent="0.25">
      <c r="A9698" s="2">
        <v>44326.420138888891</v>
      </c>
      <c r="B9698" t="s">
        <v>1461</v>
      </c>
      <c r="D9698" t="s">
        <v>899</v>
      </c>
    </row>
    <row r="9699" spans="1:4" x14ac:dyDescent="0.25">
      <c r="A9699" s="2">
        <v>44326.420138888891</v>
      </c>
      <c r="B9699" t="s">
        <v>1458</v>
      </c>
      <c r="D9699" t="s">
        <v>1888</v>
      </c>
    </row>
    <row r="9700" spans="1:4" x14ac:dyDescent="0.25">
      <c r="A9700" s="2">
        <v>44326.420138888891</v>
      </c>
      <c r="B9700" t="s">
        <v>1147</v>
      </c>
      <c r="D9700" t="s">
        <v>1849</v>
      </c>
    </row>
    <row r="9701" spans="1:4" x14ac:dyDescent="0.25">
      <c r="A9701" s="2">
        <v>44326.420138888891</v>
      </c>
      <c r="B9701" t="s">
        <v>1147</v>
      </c>
      <c r="D9701" t="s">
        <v>1850</v>
      </c>
    </row>
    <row r="9702" spans="1:4" x14ac:dyDescent="0.25">
      <c r="A9702" s="2">
        <v>44326.420138888891</v>
      </c>
      <c r="B9702" t="s">
        <v>175</v>
      </c>
      <c r="D9702" t="s">
        <v>1858</v>
      </c>
    </row>
    <row r="9703" spans="1:4" x14ac:dyDescent="0.25">
      <c r="A9703" s="2">
        <v>44326.420138888891</v>
      </c>
      <c r="B9703" t="s">
        <v>170</v>
      </c>
      <c r="D9703" t="s">
        <v>894</v>
      </c>
    </row>
    <row r="9704" spans="1:4" x14ac:dyDescent="0.25">
      <c r="A9704" s="2">
        <v>44326.420138888891</v>
      </c>
      <c r="B9704" t="s">
        <v>170</v>
      </c>
      <c r="D9704" t="s">
        <v>845</v>
      </c>
    </row>
    <row r="9705" spans="1:4" x14ac:dyDescent="0.25">
      <c r="A9705" s="2">
        <v>44326.420138888891</v>
      </c>
      <c r="B9705" t="s">
        <v>164</v>
      </c>
      <c r="D9705" t="s">
        <v>1880</v>
      </c>
    </row>
    <row r="9706" spans="1:4" x14ac:dyDescent="0.25">
      <c r="A9706" s="2">
        <v>44326.420138888891</v>
      </c>
      <c r="B9706" t="s">
        <v>164</v>
      </c>
      <c r="D9706" t="s">
        <v>1853</v>
      </c>
    </row>
    <row r="9707" spans="1:4" x14ac:dyDescent="0.25">
      <c r="A9707" s="2">
        <v>44326.420138888891</v>
      </c>
      <c r="B9707" t="s">
        <v>164</v>
      </c>
      <c r="D9707" t="s">
        <v>899</v>
      </c>
    </row>
    <row r="9708" spans="1:4" x14ac:dyDescent="0.25">
      <c r="A9708" s="2">
        <v>44326.420138888891</v>
      </c>
      <c r="B9708" t="s">
        <v>164</v>
      </c>
      <c r="D9708" t="s">
        <v>855</v>
      </c>
    </row>
    <row r="9709" spans="1:4" x14ac:dyDescent="0.25">
      <c r="A9709" s="2">
        <v>44326.420138888891</v>
      </c>
      <c r="B9709" t="s">
        <v>164</v>
      </c>
      <c r="D9709" t="s">
        <v>1008</v>
      </c>
    </row>
    <row r="9710" spans="1:4" x14ac:dyDescent="0.25">
      <c r="A9710" s="2">
        <v>44326.420138888891</v>
      </c>
      <c r="B9710" t="s">
        <v>164</v>
      </c>
      <c r="D9710" t="s">
        <v>955</v>
      </c>
    </row>
    <row r="9711" spans="1:4" x14ac:dyDescent="0.25">
      <c r="A9711" s="2">
        <v>44326.420138888891</v>
      </c>
      <c r="B9711" t="s">
        <v>164</v>
      </c>
      <c r="D9711" t="s">
        <v>904</v>
      </c>
    </row>
    <row r="9712" spans="1:4" x14ac:dyDescent="0.25">
      <c r="A9712" s="2">
        <v>44326.420138888891</v>
      </c>
      <c r="B9712" t="s">
        <v>164</v>
      </c>
      <c r="D9712" t="s">
        <v>836</v>
      </c>
    </row>
    <row r="9713" spans="1:4" x14ac:dyDescent="0.25">
      <c r="A9713" s="2">
        <v>44326.420138888891</v>
      </c>
      <c r="B9713" t="s">
        <v>829</v>
      </c>
      <c r="D9713" t="s">
        <v>852</v>
      </c>
    </row>
    <row r="9714" spans="1:4" x14ac:dyDescent="0.25">
      <c r="A9714" s="2">
        <v>44326.420138888891</v>
      </c>
      <c r="B9714" t="s">
        <v>829</v>
      </c>
      <c r="D9714" t="s">
        <v>973</v>
      </c>
    </row>
    <row r="9715" spans="1:4" x14ac:dyDescent="0.25">
      <c r="A9715" s="2">
        <v>44326.420138888891</v>
      </c>
      <c r="B9715" t="s">
        <v>829</v>
      </c>
      <c r="D9715" t="s">
        <v>995</v>
      </c>
    </row>
    <row r="9716" spans="1:4" x14ac:dyDescent="0.25">
      <c r="A9716" s="2">
        <v>44326.420138888891</v>
      </c>
      <c r="B9716" t="s">
        <v>829</v>
      </c>
      <c r="D9716" t="s">
        <v>971</v>
      </c>
    </row>
    <row r="9717" spans="1:4" x14ac:dyDescent="0.25">
      <c r="A9717" s="2">
        <v>44326.420138888891</v>
      </c>
      <c r="B9717" t="s">
        <v>829</v>
      </c>
      <c r="D9717" t="s">
        <v>902</v>
      </c>
    </row>
    <row r="9718" spans="1:4" x14ac:dyDescent="0.25">
      <c r="A9718" s="2">
        <v>44326.420138888891</v>
      </c>
      <c r="B9718" t="s">
        <v>185</v>
      </c>
      <c r="D9718" t="s">
        <v>1877</v>
      </c>
    </row>
    <row r="9719" spans="1:4" x14ac:dyDescent="0.25">
      <c r="A9719" s="2">
        <v>44326.420138888891</v>
      </c>
      <c r="B9719" t="s">
        <v>185</v>
      </c>
      <c r="D9719" t="s">
        <v>1852</v>
      </c>
    </row>
    <row r="9720" spans="1:4" x14ac:dyDescent="0.25">
      <c r="A9720" s="2">
        <v>44326.420138888891</v>
      </c>
      <c r="B9720" t="s">
        <v>175</v>
      </c>
      <c r="D9720" t="s">
        <v>952</v>
      </c>
    </row>
    <row r="9721" spans="1:4" x14ac:dyDescent="0.25">
      <c r="A9721" s="2">
        <v>44326.420138888891</v>
      </c>
      <c r="B9721" t="s">
        <v>164</v>
      </c>
      <c r="D9721" t="s">
        <v>825</v>
      </c>
    </row>
    <row r="9722" spans="1:4" x14ac:dyDescent="0.25">
      <c r="A9722" s="2">
        <v>44326.420138888891</v>
      </c>
      <c r="B9722" t="s">
        <v>1161</v>
      </c>
      <c r="D9722" t="s">
        <v>846</v>
      </c>
    </row>
    <row r="9723" spans="1:4" x14ac:dyDescent="0.25">
      <c r="A9723" s="2">
        <v>44326.420138888891</v>
      </c>
      <c r="B9723" t="s">
        <v>1161</v>
      </c>
      <c r="D9723" t="s">
        <v>908</v>
      </c>
    </row>
    <row r="9724" spans="1:4" x14ac:dyDescent="0.25">
      <c r="A9724" s="2">
        <v>44326.420138888891</v>
      </c>
      <c r="B9724" t="s">
        <v>1161</v>
      </c>
      <c r="D9724" t="s">
        <v>849</v>
      </c>
    </row>
    <row r="9725" spans="1:4" x14ac:dyDescent="0.25">
      <c r="A9725" s="2">
        <v>44326.420138888891</v>
      </c>
      <c r="B9725" t="s">
        <v>1076</v>
      </c>
      <c r="D9725" t="s">
        <v>1888</v>
      </c>
    </row>
    <row r="9726" spans="1:4" x14ac:dyDescent="0.25">
      <c r="A9726" s="2">
        <v>44326.42083333333</v>
      </c>
      <c r="B9726" t="s">
        <v>183</v>
      </c>
      <c r="C9726" t="s">
        <v>6406</v>
      </c>
    </row>
    <row r="9727" spans="1:4" x14ac:dyDescent="0.25">
      <c r="A9727" s="2">
        <v>44326.42083333333</v>
      </c>
      <c r="B9727" t="s">
        <v>183</v>
      </c>
      <c r="C9727" t="s">
        <v>6386</v>
      </c>
    </row>
    <row r="9728" spans="1:4" x14ac:dyDescent="0.25">
      <c r="A9728" s="2">
        <v>44326.42083333333</v>
      </c>
      <c r="B9728" t="s">
        <v>183</v>
      </c>
      <c r="C9728" t="s">
        <v>6406</v>
      </c>
    </row>
    <row r="9729" spans="1:3" x14ac:dyDescent="0.25">
      <c r="A9729" s="2">
        <v>44326.42083333333</v>
      </c>
      <c r="B9729" t="s">
        <v>183</v>
      </c>
      <c r="C9729" t="s">
        <v>6407</v>
      </c>
    </row>
    <row r="9730" spans="1:3" x14ac:dyDescent="0.25">
      <c r="A9730" s="2">
        <v>44326.42083333333</v>
      </c>
      <c r="B9730" t="s">
        <v>183</v>
      </c>
      <c r="C9730" t="s">
        <v>6408</v>
      </c>
    </row>
    <row r="9731" spans="1:3" x14ac:dyDescent="0.25">
      <c r="A9731" s="2">
        <v>44326.42083333333</v>
      </c>
      <c r="B9731" t="s">
        <v>163</v>
      </c>
      <c r="C9731" t="s">
        <v>6483</v>
      </c>
    </row>
    <row r="9732" spans="1:3" x14ac:dyDescent="0.25">
      <c r="A9732" s="2">
        <v>44326.42083333333</v>
      </c>
      <c r="B9732" t="s">
        <v>163</v>
      </c>
      <c r="C9732" t="s">
        <v>6484</v>
      </c>
    </row>
    <row r="9733" spans="1:3" x14ac:dyDescent="0.25">
      <c r="A9733" s="2">
        <v>44326.42083333333</v>
      </c>
      <c r="B9733" t="s">
        <v>166</v>
      </c>
      <c r="C9733" t="s">
        <v>6530</v>
      </c>
    </row>
    <row r="9734" spans="1:3" x14ac:dyDescent="0.25">
      <c r="A9734" s="2">
        <v>44326.42083333333</v>
      </c>
      <c r="B9734" t="s">
        <v>167</v>
      </c>
      <c r="C9734" t="s">
        <v>194</v>
      </c>
    </row>
    <row r="9735" spans="1:3" x14ac:dyDescent="0.25">
      <c r="A9735" s="2">
        <v>44326.42083333333</v>
      </c>
      <c r="B9735" t="s">
        <v>167</v>
      </c>
      <c r="C9735" t="s">
        <v>194</v>
      </c>
    </row>
    <row r="9736" spans="1:3" x14ac:dyDescent="0.25">
      <c r="A9736" s="2">
        <v>44326.42083333333</v>
      </c>
      <c r="B9736" t="s">
        <v>167</v>
      </c>
      <c r="C9736" t="s">
        <v>6842</v>
      </c>
    </row>
    <row r="9737" spans="1:3" x14ac:dyDescent="0.25">
      <c r="A9737" s="2">
        <v>44326.42083333333</v>
      </c>
      <c r="B9737" t="s">
        <v>167</v>
      </c>
      <c r="C9737" t="s">
        <v>6843</v>
      </c>
    </row>
    <row r="9738" spans="1:3" x14ac:dyDescent="0.25">
      <c r="A9738" s="2">
        <v>44326.42083333333</v>
      </c>
      <c r="B9738" t="s">
        <v>167</v>
      </c>
      <c r="C9738" t="s">
        <v>6844</v>
      </c>
    </row>
    <row r="9739" spans="1:3" x14ac:dyDescent="0.25">
      <c r="A9739" s="2">
        <v>44326.42083333333</v>
      </c>
      <c r="B9739" t="s">
        <v>1461</v>
      </c>
      <c r="C9739" t="s">
        <v>1538</v>
      </c>
    </row>
    <row r="9740" spans="1:3" x14ac:dyDescent="0.25">
      <c r="A9740" s="2">
        <v>44326.42083333333</v>
      </c>
      <c r="B9740" t="s">
        <v>1461</v>
      </c>
      <c r="C9740" t="s">
        <v>7337</v>
      </c>
    </row>
    <row r="9741" spans="1:3" x14ac:dyDescent="0.25">
      <c r="A9741" s="2">
        <v>44326.42083333333</v>
      </c>
      <c r="B9741" t="s">
        <v>175</v>
      </c>
      <c r="C9741" t="s">
        <v>7369</v>
      </c>
    </row>
    <row r="9742" spans="1:3" x14ac:dyDescent="0.25">
      <c r="A9742" s="2">
        <v>44326.42083333333</v>
      </c>
      <c r="B9742" t="s">
        <v>162</v>
      </c>
      <c r="C9742" t="s">
        <v>7582</v>
      </c>
    </row>
    <row r="9743" spans="1:3" x14ac:dyDescent="0.25">
      <c r="A9743" s="2">
        <v>44326.42083333333</v>
      </c>
      <c r="B9743" t="s">
        <v>162</v>
      </c>
      <c r="C9743" t="s">
        <v>194</v>
      </c>
    </row>
    <row r="9744" spans="1:3" x14ac:dyDescent="0.25">
      <c r="A9744" s="2">
        <v>44326.42083333333</v>
      </c>
      <c r="B9744" t="s">
        <v>162</v>
      </c>
      <c r="C9744" t="s">
        <v>7583</v>
      </c>
    </row>
    <row r="9745" spans="1:3" x14ac:dyDescent="0.25">
      <c r="A9745" s="2">
        <v>44326.42083333333</v>
      </c>
      <c r="B9745" t="s">
        <v>162</v>
      </c>
      <c r="C9745" t="s">
        <v>194</v>
      </c>
    </row>
    <row r="9746" spans="1:3" x14ac:dyDescent="0.25">
      <c r="A9746" s="2">
        <v>44326.42083333333</v>
      </c>
      <c r="B9746" t="s">
        <v>162</v>
      </c>
      <c r="C9746" t="s">
        <v>7584</v>
      </c>
    </row>
    <row r="9747" spans="1:3" x14ac:dyDescent="0.25">
      <c r="A9747" s="2">
        <v>44326.42083333333</v>
      </c>
      <c r="B9747" t="s">
        <v>162</v>
      </c>
      <c r="C9747" t="s">
        <v>194</v>
      </c>
    </row>
    <row r="9748" spans="1:3" x14ac:dyDescent="0.25">
      <c r="A9748" s="2">
        <v>44326.42083333333</v>
      </c>
      <c r="B9748" t="s">
        <v>181</v>
      </c>
      <c r="C9748" t="s">
        <v>7968</v>
      </c>
    </row>
    <row r="9749" spans="1:3" x14ac:dyDescent="0.25">
      <c r="A9749" s="2">
        <v>44326.42083333333</v>
      </c>
      <c r="B9749" t="s">
        <v>181</v>
      </c>
      <c r="C9749" t="s">
        <v>1249</v>
      </c>
    </row>
    <row r="9750" spans="1:3" x14ac:dyDescent="0.25">
      <c r="A9750" s="2">
        <v>44326.42083333333</v>
      </c>
      <c r="B9750" t="s">
        <v>170</v>
      </c>
      <c r="C9750" t="s">
        <v>8262</v>
      </c>
    </row>
    <row r="9751" spans="1:3" x14ac:dyDescent="0.25">
      <c r="A9751" s="2">
        <v>44326.42083333333</v>
      </c>
      <c r="B9751" t="s">
        <v>164</v>
      </c>
      <c r="C9751" t="s">
        <v>1256</v>
      </c>
    </row>
    <row r="9752" spans="1:3" x14ac:dyDescent="0.25">
      <c r="A9752" s="2">
        <v>44326.42083333333</v>
      </c>
      <c r="B9752" t="s">
        <v>164</v>
      </c>
      <c r="C9752" t="s">
        <v>1538</v>
      </c>
    </row>
    <row r="9753" spans="1:3" x14ac:dyDescent="0.25">
      <c r="A9753" s="2">
        <v>44326.42083333333</v>
      </c>
      <c r="B9753" t="s">
        <v>164</v>
      </c>
      <c r="C9753" t="s">
        <v>8548</v>
      </c>
    </row>
    <row r="9754" spans="1:3" x14ac:dyDescent="0.25">
      <c r="A9754" s="2">
        <v>44326.42083333333</v>
      </c>
      <c r="B9754" t="s">
        <v>829</v>
      </c>
      <c r="C9754" t="s">
        <v>8734</v>
      </c>
    </row>
    <row r="9755" spans="1:3" x14ac:dyDescent="0.25">
      <c r="A9755" s="2">
        <v>44326.42083333333</v>
      </c>
      <c r="B9755" t="s">
        <v>829</v>
      </c>
      <c r="C9755" t="s">
        <v>194</v>
      </c>
    </row>
    <row r="9756" spans="1:3" x14ac:dyDescent="0.25">
      <c r="A9756" s="2">
        <v>44326.42083333333</v>
      </c>
      <c r="B9756" t="s">
        <v>829</v>
      </c>
      <c r="C9756" t="s">
        <v>7685</v>
      </c>
    </row>
    <row r="9757" spans="1:3" x14ac:dyDescent="0.25">
      <c r="A9757" s="2">
        <v>44326.42083333333</v>
      </c>
      <c r="B9757" t="s">
        <v>829</v>
      </c>
      <c r="C9757" t="s">
        <v>1249</v>
      </c>
    </row>
    <row r="9758" spans="1:3" x14ac:dyDescent="0.25">
      <c r="A9758" s="2">
        <v>44326.42083333333</v>
      </c>
      <c r="B9758" t="s">
        <v>829</v>
      </c>
      <c r="C9758" t="s">
        <v>8735</v>
      </c>
    </row>
    <row r="9759" spans="1:3" x14ac:dyDescent="0.25">
      <c r="A9759" s="2">
        <v>44326.42083333333</v>
      </c>
      <c r="B9759" t="s">
        <v>829</v>
      </c>
      <c r="C9759" t="s">
        <v>194</v>
      </c>
    </row>
    <row r="9760" spans="1:3" x14ac:dyDescent="0.25">
      <c r="A9760" s="2">
        <v>44326.42083333333</v>
      </c>
      <c r="B9760" t="s">
        <v>165</v>
      </c>
      <c r="C9760" t="s">
        <v>1249</v>
      </c>
    </row>
    <row r="9761" spans="1:4" x14ac:dyDescent="0.25">
      <c r="A9761" s="2">
        <v>44326.42083333333</v>
      </c>
      <c r="B9761" t="s">
        <v>1148</v>
      </c>
      <c r="C9761" t="s">
        <v>9160</v>
      </c>
    </row>
    <row r="9762" spans="1:4" x14ac:dyDescent="0.25">
      <c r="A9762" s="2">
        <v>44326.42083333333</v>
      </c>
      <c r="B9762" t="s">
        <v>1148</v>
      </c>
      <c r="C9762" t="s">
        <v>9161</v>
      </c>
    </row>
    <row r="9763" spans="1:4" x14ac:dyDescent="0.25">
      <c r="A9763" s="2">
        <v>44326.42083333333</v>
      </c>
      <c r="B9763" t="s">
        <v>1148</v>
      </c>
      <c r="C9763" t="s">
        <v>9162</v>
      </c>
    </row>
    <row r="9764" spans="1:4" x14ac:dyDescent="0.25">
      <c r="A9764" s="2">
        <v>44326.42083333333</v>
      </c>
      <c r="B9764" t="s">
        <v>1148</v>
      </c>
      <c r="C9764" t="s">
        <v>8097</v>
      </c>
    </row>
    <row r="9765" spans="1:4" x14ac:dyDescent="0.25">
      <c r="A9765" s="2">
        <v>44326.42083333333</v>
      </c>
      <c r="B9765" t="s">
        <v>185</v>
      </c>
      <c r="C9765" t="s">
        <v>1302</v>
      </c>
    </row>
    <row r="9766" spans="1:4" x14ac:dyDescent="0.25">
      <c r="A9766" s="2">
        <v>44326.42083333333</v>
      </c>
      <c r="B9766" t="s">
        <v>185</v>
      </c>
      <c r="C9766" t="s">
        <v>194</v>
      </c>
    </row>
    <row r="9767" spans="1:4" x14ac:dyDescent="0.25">
      <c r="A9767" s="2">
        <v>44326.42083333333</v>
      </c>
      <c r="B9767" t="s">
        <v>185</v>
      </c>
      <c r="C9767" t="s">
        <v>1302</v>
      </c>
    </row>
    <row r="9768" spans="1:4" x14ac:dyDescent="0.25">
      <c r="A9768" s="2">
        <v>44326.42083333333</v>
      </c>
      <c r="B9768" t="s">
        <v>1459</v>
      </c>
      <c r="C9768" t="s">
        <v>9759</v>
      </c>
    </row>
    <row r="9769" spans="1:4" x14ac:dyDescent="0.25">
      <c r="A9769" s="2">
        <v>44326.42083333333</v>
      </c>
      <c r="B9769" t="s">
        <v>1459</v>
      </c>
      <c r="C9769" t="s">
        <v>9760</v>
      </c>
    </row>
    <row r="9770" spans="1:4" x14ac:dyDescent="0.25">
      <c r="A9770" s="2">
        <v>44326.42083333333</v>
      </c>
      <c r="B9770" t="s">
        <v>1161</v>
      </c>
      <c r="C9770" t="s">
        <v>9813</v>
      </c>
    </row>
    <row r="9771" spans="1:4" x14ac:dyDescent="0.25">
      <c r="A9771" s="2">
        <v>44326.42083333333</v>
      </c>
      <c r="B9771" t="s">
        <v>1161</v>
      </c>
      <c r="C9771" t="s">
        <v>9814</v>
      </c>
    </row>
    <row r="9772" spans="1:4" x14ac:dyDescent="0.25">
      <c r="A9772" s="2">
        <v>44326.42083333333</v>
      </c>
      <c r="B9772" t="s">
        <v>1161</v>
      </c>
      <c r="C9772" t="s">
        <v>1249</v>
      </c>
    </row>
    <row r="9773" spans="1:4" x14ac:dyDescent="0.25">
      <c r="A9773" s="2">
        <v>44326.42083333333</v>
      </c>
      <c r="B9773" t="s">
        <v>183</v>
      </c>
      <c r="D9773" t="s">
        <v>842</v>
      </c>
    </row>
    <row r="9774" spans="1:4" x14ac:dyDescent="0.25">
      <c r="A9774" s="2">
        <v>44326.42083333333</v>
      </c>
      <c r="B9774" t="s">
        <v>183</v>
      </c>
      <c r="D9774" t="s">
        <v>868</v>
      </c>
    </row>
    <row r="9775" spans="1:4" x14ac:dyDescent="0.25">
      <c r="A9775" s="2">
        <v>44326.42083333333</v>
      </c>
      <c r="B9775" t="s">
        <v>183</v>
      </c>
      <c r="D9775" t="s">
        <v>1049</v>
      </c>
    </row>
    <row r="9776" spans="1:4" x14ac:dyDescent="0.25">
      <c r="A9776" s="2">
        <v>44326.42083333333</v>
      </c>
      <c r="B9776" t="s">
        <v>183</v>
      </c>
      <c r="D9776" t="s">
        <v>827</v>
      </c>
    </row>
    <row r="9777" spans="1:4" x14ac:dyDescent="0.25">
      <c r="A9777" s="2">
        <v>44326.42083333333</v>
      </c>
      <c r="B9777" t="s">
        <v>183</v>
      </c>
      <c r="D9777" t="s">
        <v>1853</v>
      </c>
    </row>
    <row r="9778" spans="1:4" x14ac:dyDescent="0.25">
      <c r="A9778" s="2">
        <v>44326.42083333333</v>
      </c>
      <c r="B9778" t="s">
        <v>163</v>
      </c>
      <c r="D9778" t="s">
        <v>1050</v>
      </c>
    </row>
    <row r="9779" spans="1:4" x14ac:dyDescent="0.25">
      <c r="A9779" s="2">
        <v>44326.42083333333</v>
      </c>
      <c r="B9779" t="s">
        <v>163</v>
      </c>
      <c r="D9779" t="s">
        <v>908</v>
      </c>
    </row>
    <row r="9780" spans="1:4" x14ac:dyDescent="0.25">
      <c r="A9780" s="2">
        <v>44326.42083333333</v>
      </c>
      <c r="B9780" t="s">
        <v>166</v>
      </c>
      <c r="D9780" t="s">
        <v>1855</v>
      </c>
    </row>
    <row r="9781" spans="1:4" x14ac:dyDescent="0.25">
      <c r="A9781" s="2">
        <v>44326.42083333333</v>
      </c>
      <c r="B9781" t="s">
        <v>167</v>
      </c>
      <c r="D9781" t="s">
        <v>949</v>
      </c>
    </row>
    <row r="9782" spans="1:4" x14ac:dyDescent="0.25">
      <c r="A9782" s="2">
        <v>44326.42083333333</v>
      </c>
      <c r="B9782" t="s">
        <v>167</v>
      </c>
      <c r="D9782" t="s">
        <v>828</v>
      </c>
    </row>
    <row r="9783" spans="1:4" x14ac:dyDescent="0.25">
      <c r="A9783" s="2">
        <v>44326.42083333333</v>
      </c>
      <c r="B9783" t="s">
        <v>167</v>
      </c>
      <c r="D9783" t="s">
        <v>971</v>
      </c>
    </row>
    <row r="9784" spans="1:4" x14ac:dyDescent="0.25">
      <c r="A9784" s="2">
        <v>44326.42083333333</v>
      </c>
      <c r="B9784" t="s">
        <v>167</v>
      </c>
      <c r="D9784" t="s">
        <v>854</v>
      </c>
    </row>
    <row r="9785" spans="1:4" x14ac:dyDescent="0.25">
      <c r="A9785" s="2">
        <v>44326.42083333333</v>
      </c>
      <c r="B9785" t="s">
        <v>167</v>
      </c>
      <c r="D9785" t="s">
        <v>953</v>
      </c>
    </row>
    <row r="9786" spans="1:4" x14ac:dyDescent="0.25">
      <c r="A9786" s="2">
        <v>44326.42083333333</v>
      </c>
      <c r="B9786" t="s">
        <v>1461</v>
      </c>
      <c r="D9786" t="s">
        <v>855</v>
      </c>
    </row>
    <row r="9787" spans="1:4" x14ac:dyDescent="0.25">
      <c r="A9787" s="2">
        <v>44326.42083333333</v>
      </c>
      <c r="B9787" t="s">
        <v>1461</v>
      </c>
      <c r="D9787" t="s">
        <v>850</v>
      </c>
    </row>
    <row r="9788" spans="1:4" x14ac:dyDescent="0.25">
      <c r="A9788" s="2">
        <v>44326.42083333333</v>
      </c>
      <c r="B9788" t="s">
        <v>175</v>
      </c>
      <c r="D9788" t="s">
        <v>1849</v>
      </c>
    </row>
    <row r="9789" spans="1:4" x14ac:dyDescent="0.25">
      <c r="A9789" s="2">
        <v>44326.42083333333</v>
      </c>
      <c r="B9789" t="s">
        <v>162</v>
      </c>
      <c r="D9789" t="s">
        <v>849</v>
      </c>
    </row>
    <row r="9790" spans="1:4" x14ac:dyDescent="0.25">
      <c r="A9790" s="2">
        <v>44326.42083333333</v>
      </c>
      <c r="B9790" t="s">
        <v>162</v>
      </c>
      <c r="D9790" t="s">
        <v>1021</v>
      </c>
    </row>
    <row r="9791" spans="1:4" x14ac:dyDescent="0.25">
      <c r="A9791" s="2">
        <v>44326.42083333333</v>
      </c>
      <c r="B9791" t="s">
        <v>162</v>
      </c>
      <c r="D9791" t="s">
        <v>850</v>
      </c>
    </row>
    <row r="9792" spans="1:4" x14ac:dyDescent="0.25">
      <c r="A9792" s="2">
        <v>44326.42083333333</v>
      </c>
      <c r="B9792" t="s">
        <v>162</v>
      </c>
      <c r="D9792" t="s">
        <v>1009</v>
      </c>
    </row>
    <row r="9793" spans="1:4" x14ac:dyDescent="0.25">
      <c r="A9793" s="2">
        <v>44326.42083333333</v>
      </c>
      <c r="B9793" t="s">
        <v>162</v>
      </c>
      <c r="D9793" t="s">
        <v>899</v>
      </c>
    </row>
    <row r="9794" spans="1:4" x14ac:dyDescent="0.25">
      <c r="A9794" s="2">
        <v>44326.42083333333</v>
      </c>
      <c r="B9794" t="s">
        <v>162</v>
      </c>
      <c r="D9794" t="s">
        <v>900</v>
      </c>
    </row>
    <row r="9795" spans="1:4" x14ac:dyDescent="0.25">
      <c r="A9795" s="2">
        <v>44326.42083333333</v>
      </c>
      <c r="B9795" t="s">
        <v>181</v>
      </c>
      <c r="D9795" t="s">
        <v>1911</v>
      </c>
    </row>
    <row r="9796" spans="1:4" x14ac:dyDescent="0.25">
      <c r="A9796" s="2">
        <v>44326.42083333333</v>
      </c>
      <c r="B9796" t="s">
        <v>181</v>
      </c>
      <c r="D9796" t="s">
        <v>1848</v>
      </c>
    </row>
    <row r="9797" spans="1:4" x14ac:dyDescent="0.25">
      <c r="A9797" s="2">
        <v>44326.42083333333</v>
      </c>
      <c r="B9797" t="s">
        <v>170</v>
      </c>
      <c r="D9797" t="s">
        <v>856</v>
      </c>
    </row>
    <row r="9798" spans="1:4" x14ac:dyDescent="0.25">
      <c r="A9798" s="2">
        <v>44326.42083333333</v>
      </c>
      <c r="B9798" t="s">
        <v>164</v>
      </c>
      <c r="D9798" t="s">
        <v>954</v>
      </c>
    </row>
    <row r="9799" spans="1:4" x14ac:dyDescent="0.25">
      <c r="A9799" s="2">
        <v>44326.42083333333</v>
      </c>
      <c r="B9799" t="s">
        <v>164</v>
      </c>
      <c r="D9799" t="s">
        <v>1006</v>
      </c>
    </row>
    <row r="9800" spans="1:4" x14ac:dyDescent="0.25">
      <c r="A9800" s="2">
        <v>44326.42083333333</v>
      </c>
      <c r="B9800" t="s">
        <v>164</v>
      </c>
      <c r="D9800" t="s">
        <v>827</v>
      </c>
    </row>
    <row r="9801" spans="1:4" x14ac:dyDescent="0.25">
      <c r="A9801" s="2">
        <v>44326.42083333333</v>
      </c>
      <c r="B9801" t="s">
        <v>829</v>
      </c>
      <c r="D9801" t="s">
        <v>842</v>
      </c>
    </row>
    <row r="9802" spans="1:4" x14ac:dyDescent="0.25">
      <c r="A9802" s="2">
        <v>44326.42083333333</v>
      </c>
      <c r="B9802" t="s">
        <v>829</v>
      </c>
      <c r="D9802" t="s">
        <v>932</v>
      </c>
    </row>
    <row r="9803" spans="1:4" x14ac:dyDescent="0.25">
      <c r="A9803" s="2">
        <v>44326.42083333333</v>
      </c>
      <c r="B9803" t="s">
        <v>829</v>
      </c>
      <c r="D9803" t="s">
        <v>846</v>
      </c>
    </row>
    <row r="9804" spans="1:4" x14ac:dyDescent="0.25">
      <c r="A9804" s="2">
        <v>44326.42083333333</v>
      </c>
      <c r="B9804" t="s">
        <v>829</v>
      </c>
      <c r="D9804" t="s">
        <v>908</v>
      </c>
    </row>
    <row r="9805" spans="1:4" x14ac:dyDescent="0.25">
      <c r="A9805" s="2">
        <v>44326.42083333333</v>
      </c>
      <c r="B9805" t="s">
        <v>829</v>
      </c>
      <c r="D9805" t="s">
        <v>849</v>
      </c>
    </row>
    <row r="9806" spans="1:4" x14ac:dyDescent="0.25">
      <c r="A9806" s="2">
        <v>44326.42083333333</v>
      </c>
      <c r="B9806" t="s">
        <v>829</v>
      </c>
      <c r="D9806" t="s">
        <v>1021</v>
      </c>
    </row>
    <row r="9807" spans="1:4" x14ac:dyDescent="0.25">
      <c r="A9807" s="2">
        <v>44326.42083333333</v>
      </c>
      <c r="B9807" t="s">
        <v>165</v>
      </c>
      <c r="D9807" t="s">
        <v>825</v>
      </c>
    </row>
    <row r="9808" spans="1:4" x14ac:dyDescent="0.25">
      <c r="A9808" s="2">
        <v>44326.42083333333</v>
      </c>
      <c r="B9808" t="s">
        <v>1148</v>
      </c>
      <c r="D9808" t="s">
        <v>885</v>
      </c>
    </row>
    <row r="9809" spans="1:4" x14ac:dyDescent="0.25">
      <c r="A9809" s="2">
        <v>44326.42083333333</v>
      </c>
      <c r="B9809" t="s">
        <v>1148</v>
      </c>
      <c r="D9809" t="s">
        <v>1855</v>
      </c>
    </row>
    <row r="9810" spans="1:4" x14ac:dyDescent="0.25">
      <c r="A9810" s="2">
        <v>44326.42083333333</v>
      </c>
      <c r="B9810" t="s">
        <v>1148</v>
      </c>
      <c r="D9810" t="s">
        <v>1007</v>
      </c>
    </row>
    <row r="9811" spans="1:4" x14ac:dyDescent="0.25">
      <c r="A9811" s="2">
        <v>44326.42083333333</v>
      </c>
      <c r="B9811" t="s">
        <v>1148</v>
      </c>
      <c r="D9811" t="s">
        <v>910</v>
      </c>
    </row>
    <row r="9812" spans="1:4" x14ac:dyDescent="0.25">
      <c r="A9812" s="2">
        <v>44326.42083333333</v>
      </c>
      <c r="B9812" t="s">
        <v>185</v>
      </c>
      <c r="D9812" t="s">
        <v>850</v>
      </c>
    </row>
    <row r="9813" spans="1:4" x14ac:dyDescent="0.25">
      <c r="A9813" s="2">
        <v>44326.42083333333</v>
      </c>
      <c r="B9813" t="s">
        <v>185</v>
      </c>
      <c r="D9813" t="s">
        <v>960</v>
      </c>
    </row>
    <row r="9814" spans="1:4" x14ac:dyDescent="0.25">
      <c r="A9814" s="2">
        <v>44326.42083333333</v>
      </c>
      <c r="B9814" t="s">
        <v>185</v>
      </c>
      <c r="D9814" t="s">
        <v>825</v>
      </c>
    </row>
    <row r="9815" spans="1:4" x14ac:dyDescent="0.25">
      <c r="A9815" s="2">
        <v>44326.42083333333</v>
      </c>
      <c r="B9815" t="s">
        <v>1459</v>
      </c>
      <c r="D9815" t="s">
        <v>1850</v>
      </c>
    </row>
    <row r="9816" spans="1:4" x14ac:dyDescent="0.25">
      <c r="A9816" s="2">
        <v>44326.42083333333</v>
      </c>
      <c r="B9816" t="s">
        <v>1459</v>
      </c>
      <c r="D9816" t="s">
        <v>5017</v>
      </c>
    </row>
    <row r="9817" spans="1:4" x14ac:dyDescent="0.25">
      <c r="A9817" s="2">
        <v>44326.42083333333</v>
      </c>
      <c r="B9817" t="s">
        <v>1161</v>
      </c>
      <c r="D9817" t="s">
        <v>1021</v>
      </c>
    </row>
    <row r="9818" spans="1:4" x14ac:dyDescent="0.25">
      <c r="A9818" s="2">
        <v>44326.42083333333</v>
      </c>
      <c r="B9818" t="s">
        <v>1161</v>
      </c>
      <c r="D9818" t="s">
        <v>1855</v>
      </c>
    </row>
    <row r="9819" spans="1:4" x14ac:dyDescent="0.25">
      <c r="A9819" s="2">
        <v>44326.42083333333</v>
      </c>
      <c r="B9819" t="s">
        <v>1161</v>
      </c>
      <c r="D9819" t="s">
        <v>1854</v>
      </c>
    </row>
    <row r="9820" spans="1:4" x14ac:dyDescent="0.25">
      <c r="A9820" s="2">
        <v>44326.421527777777</v>
      </c>
      <c r="B9820" t="s">
        <v>183</v>
      </c>
      <c r="C9820" t="s">
        <v>6409</v>
      </c>
    </row>
    <row r="9821" spans="1:4" x14ac:dyDescent="0.25">
      <c r="A9821" s="2">
        <v>44326.421527777777</v>
      </c>
      <c r="B9821" t="s">
        <v>183</v>
      </c>
      <c r="C9821" t="s">
        <v>1538</v>
      </c>
    </row>
    <row r="9822" spans="1:4" x14ac:dyDescent="0.25">
      <c r="A9822" s="2">
        <v>44326.421527777777</v>
      </c>
      <c r="B9822" t="s">
        <v>163</v>
      </c>
      <c r="C9822" t="s">
        <v>6485</v>
      </c>
    </row>
    <row r="9823" spans="1:4" x14ac:dyDescent="0.25">
      <c r="A9823" s="2">
        <v>44326.421527777777</v>
      </c>
      <c r="B9823" t="s">
        <v>163</v>
      </c>
      <c r="C9823" t="s">
        <v>391</v>
      </c>
    </row>
    <row r="9824" spans="1:4" x14ac:dyDescent="0.25">
      <c r="A9824" s="2">
        <v>44326.421527777777</v>
      </c>
      <c r="B9824" t="s">
        <v>163</v>
      </c>
      <c r="C9824" t="s">
        <v>6486</v>
      </c>
    </row>
    <row r="9825" spans="1:3" x14ac:dyDescent="0.25">
      <c r="A9825" s="2">
        <v>44326.421527777777</v>
      </c>
      <c r="B9825" t="s">
        <v>163</v>
      </c>
      <c r="C9825" t="s">
        <v>1538</v>
      </c>
    </row>
    <row r="9826" spans="1:3" x14ac:dyDescent="0.25">
      <c r="A9826" s="2">
        <v>44326.421527777777</v>
      </c>
      <c r="B9826" t="s">
        <v>163</v>
      </c>
      <c r="C9826" t="s">
        <v>6487</v>
      </c>
    </row>
    <row r="9827" spans="1:3" x14ac:dyDescent="0.25">
      <c r="A9827" s="2">
        <v>44326.421527777777</v>
      </c>
      <c r="B9827" t="s">
        <v>163</v>
      </c>
      <c r="C9827" t="s">
        <v>391</v>
      </c>
    </row>
    <row r="9828" spans="1:3" x14ac:dyDescent="0.25">
      <c r="A9828" s="2">
        <v>44326.421527777777</v>
      </c>
      <c r="B9828" t="s">
        <v>167</v>
      </c>
      <c r="C9828" t="s">
        <v>6845</v>
      </c>
    </row>
    <row r="9829" spans="1:3" x14ac:dyDescent="0.25">
      <c r="A9829" s="2">
        <v>44326.421527777777</v>
      </c>
      <c r="B9829" t="s">
        <v>167</v>
      </c>
      <c r="C9829" t="s">
        <v>6846</v>
      </c>
    </row>
    <row r="9830" spans="1:3" x14ac:dyDescent="0.25">
      <c r="A9830" s="2">
        <v>44326.421527777777</v>
      </c>
      <c r="B9830" t="s">
        <v>167</v>
      </c>
      <c r="C9830" t="s">
        <v>6847</v>
      </c>
    </row>
    <row r="9831" spans="1:3" x14ac:dyDescent="0.25">
      <c r="A9831" s="2">
        <v>44326.421527777777</v>
      </c>
      <c r="B9831" t="s">
        <v>167</v>
      </c>
      <c r="C9831" t="s">
        <v>6848</v>
      </c>
    </row>
    <row r="9832" spans="1:3" x14ac:dyDescent="0.25">
      <c r="A9832" s="2">
        <v>44326.421527777777</v>
      </c>
      <c r="B9832" t="s">
        <v>167</v>
      </c>
      <c r="C9832" t="s">
        <v>4800</v>
      </c>
    </row>
    <row r="9833" spans="1:3" x14ac:dyDescent="0.25">
      <c r="A9833" s="2">
        <v>44326.421527777777</v>
      </c>
      <c r="B9833" t="s">
        <v>167</v>
      </c>
      <c r="C9833" t="s">
        <v>6849</v>
      </c>
    </row>
    <row r="9834" spans="1:3" x14ac:dyDescent="0.25">
      <c r="A9834" s="2">
        <v>44326.421527777777</v>
      </c>
      <c r="B9834" t="s">
        <v>167</v>
      </c>
      <c r="C9834" t="s">
        <v>194</v>
      </c>
    </row>
    <row r="9835" spans="1:3" x14ac:dyDescent="0.25">
      <c r="A9835" s="2">
        <v>44326.421527777777</v>
      </c>
      <c r="B9835" t="s">
        <v>1143</v>
      </c>
      <c r="C9835" t="s">
        <v>1249</v>
      </c>
    </row>
    <row r="9836" spans="1:3" x14ac:dyDescent="0.25">
      <c r="A9836" s="2">
        <v>44326.421527777777</v>
      </c>
      <c r="B9836" t="s">
        <v>191</v>
      </c>
      <c r="C9836" t="s">
        <v>7213</v>
      </c>
    </row>
    <row r="9837" spans="1:3" x14ac:dyDescent="0.25">
      <c r="A9837" s="2">
        <v>44326.421527777777</v>
      </c>
      <c r="B9837" t="s">
        <v>191</v>
      </c>
      <c r="C9837" t="s">
        <v>194</v>
      </c>
    </row>
    <row r="9838" spans="1:3" x14ac:dyDescent="0.25">
      <c r="A9838" s="2">
        <v>44326.421527777777</v>
      </c>
      <c r="B9838" t="s">
        <v>191</v>
      </c>
      <c r="C9838" t="s">
        <v>1249</v>
      </c>
    </row>
    <row r="9839" spans="1:3" x14ac:dyDescent="0.25">
      <c r="A9839" s="2">
        <v>44326.421527777777</v>
      </c>
      <c r="B9839" t="s">
        <v>1461</v>
      </c>
      <c r="C9839" t="s">
        <v>7338</v>
      </c>
    </row>
    <row r="9840" spans="1:3" x14ac:dyDescent="0.25">
      <c r="A9840" s="2">
        <v>44326.421527777777</v>
      </c>
      <c r="B9840" t="s">
        <v>1461</v>
      </c>
      <c r="C9840" t="s">
        <v>7326</v>
      </c>
    </row>
    <row r="9841" spans="1:3" x14ac:dyDescent="0.25">
      <c r="A9841" s="2">
        <v>44326.421527777777</v>
      </c>
      <c r="B9841" t="s">
        <v>1461</v>
      </c>
      <c r="C9841" t="s">
        <v>4216</v>
      </c>
    </row>
    <row r="9842" spans="1:3" x14ac:dyDescent="0.25">
      <c r="A9842" s="2">
        <v>44326.421527777777</v>
      </c>
      <c r="B9842" t="s">
        <v>1461</v>
      </c>
      <c r="C9842" t="s">
        <v>1249</v>
      </c>
    </row>
    <row r="9843" spans="1:3" x14ac:dyDescent="0.25">
      <c r="A9843" s="2">
        <v>44326.421527777777</v>
      </c>
      <c r="B9843" t="s">
        <v>1461</v>
      </c>
      <c r="C9843" t="s">
        <v>194</v>
      </c>
    </row>
    <row r="9844" spans="1:3" x14ac:dyDescent="0.25">
      <c r="A9844" s="2">
        <v>44326.421527777777</v>
      </c>
      <c r="B9844" t="s">
        <v>175</v>
      </c>
      <c r="C9844" t="s">
        <v>7370</v>
      </c>
    </row>
    <row r="9845" spans="1:3" x14ac:dyDescent="0.25">
      <c r="A9845" s="2">
        <v>44326.421527777777</v>
      </c>
      <c r="B9845" t="s">
        <v>162</v>
      </c>
      <c r="C9845" t="s">
        <v>7585</v>
      </c>
    </row>
    <row r="9846" spans="1:3" x14ac:dyDescent="0.25">
      <c r="A9846" s="2">
        <v>44326.421527777777</v>
      </c>
      <c r="B9846" t="s">
        <v>162</v>
      </c>
      <c r="C9846" t="s">
        <v>194</v>
      </c>
    </row>
    <row r="9847" spans="1:3" x14ac:dyDescent="0.25">
      <c r="A9847" s="2">
        <v>44326.421527777777</v>
      </c>
      <c r="B9847" t="s">
        <v>162</v>
      </c>
      <c r="C9847" t="s">
        <v>1249</v>
      </c>
    </row>
    <row r="9848" spans="1:3" x14ac:dyDescent="0.25">
      <c r="A9848" s="2">
        <v>44326.421527777777</v>
      </c>
      <c r="B9848" t="s">
        <v>162</v>
      </c>
      <c r="C9848" t="s">
        <v>105</v>
      </c>
    </row>
    <row r="9849" spans="1:3" x14ac:dyDescent="0.25">
      <c r="A9849" s="2">
        <v>44326.421527777777</v>
      </c>
      <c r="B9849" t="s">
        <v>1458</v>
      </c>
      <c r="C9849" t="s">
        <v>7769</v>
      </c>
    </row>
    <row r="9850" spans="1:3" x14ac:dyDescent="0.25">
      <c r="A9850" s="2">
        <v>44326.421527777777</v>
      </c>
      <c r="B9850" t="s">
        <v>1458</v>
      </c>
      <c r="C9850" t="s">
        <v>6399</v>
      </c>
    </row>
    <row r="9851" spans="1:3" x14ac:dyDescent="0.25">
      <c r="A9851" s="2">
        <v>44326.421527777777</v>
      </c>
      <c r="B9851" t="s">
        <v>181</v>
      </c>
      <c r="C9851" t="s">
        <v>7969</v>
      </c>
    </row>
    <row r="9852" spans="1:3" x14ac:dyDescent="0.25">
      <c r="A9852" s="2">
        <v>44326.421527777777</v>
      </c>
      <c r="B9852" t="s">
        <v>181</v>
      </c>
      <c r="C9852" t="s">
        <v>194</v>
      </c>
    </row>
    <row r="9853" spans="1:3" x14ac:dyDescent="0.25">
      <c r="A9853" s="2">
        <v>44326.421527777777</v>
      </c>
      <c r="B9853" t="s">
        <v>170</v>
      </c>
      <c r="C9853" t="s">
        <v>1538</v>
      </c>
    </row>
    <row r="9854" spans="1:3" x14ac:dyDescent="0.25">
      <c r="A9854" s="2">
        <v>44326.421527777777</v>
      </c>
      <c r="B9854" t="s">
        <v>170</v>
      </c>
      <c r="C9854" t="s">
        <v>8263</v>
      </c>
    </row>
    <row r="9855" spans="1:3" x14ac:dyDescent="0.25">
      <c r="A9855" s="2">
        <v>44326.421527777777</v>
      </c>
      <c r="B9855" t="s">
        <v>170</v>
      </c>
      <c r="C9855" t="s">
        <v>6776</v>
      </c>
    </row>
    <row r="9856" spans="1:3" x14ac:dyDescent="0.25">
      <c r="A9856" s="2">
        <v>44326.421527777777</v>
      </c>
      <c r="B9856" t="s">
        <v>829</v>
      </c>
      <c r="C9856" t="s">
        <v>8736</v>
      </c>
    </row>
    <row r="9857" spans="1:4" x14ac:dyDescent="0.25">
      <c r="A9857" s="2">
        <v>44326.421527777777</v>
      </c>
      <c r="B9857" t="s">
        <v>829</v>
      </c>
      <c r="C9857" t="s">
        <v>8737</v>
      </c>
    </row>
    <row r="9858" spans="1:4" x14ac:dyDescent="0.25">
      <c r="A9858" s="2">
        <v>44326.421527777777</v>
      </c>
      <c r="B9858" t="s">
        <v>829</v>
      </c>
      <c r="C9858" t="s">
        <v>8738</v>
      </c>
    </row>
    <row r="9859" spans="1:4" x14ac:dyDescent="0.25">
      <c r="A9859" s="2">
        <v>44326.421527777777</v>
      </c>
      <c r="B9859" t="s">
        <v>829</v>
      </c>
      <c r="C9859" t="s">
        <v>194</v>
      </c>
    </row>
    <row r="9860" spans="1:4" x14ac:dyDescent="0.25">
      <c r="A9860" s="2">
        <v>44326.421527777777</v>
      </c>
      <c r="B9860" t="s">
        <v>165</v>
      </c>
      <c r="C9860" t="s">
        <v>6660</v>
      </c>
    </row>
    <row r="9861" spans="1:4" x14ac:dyDescent="0.25">
      <c r="A9861" s="2">
        <v>44326.421527777777</v>
      </c>
      <c r="B9861" t="s">
        <v>165</v>
      </c>
      <c r="C9861" t="s">
        <v>6438</v>
      </c>
    </row>
    <row r="9862" spans="1:4" x14ac:dyDescent="0.25">
      <c r="A9862" s="2">
        <v>44326.421527777777</v>
      </c>
      <c r="B9862" t="s">
        <v>165</v>
      </c>
      <c r="C9862" t="s">
        <v>6386</v>
      </c>
    </row>
    <row r="9863" spans="1:4" x14ac:dyDescent="0.25">
      <c r="A9863" s="2">
        <v>44326.421527777777</v>
      </c>
      <c r="B9863" t="s">
        <v>1148</v>
      </c>
      <c r="C9863" t="s">
        <v>9163</v>
      </c>
    </row>
    <row r="9864" spans="1:4" x14ac:dyDescent="0.25">
      <c r="A9864" s="2">
        <v>44326.421527777777</v>
      </c>
      <c r="B9864" t="s">
        <v>1148</v>
      </c>
      <c r="C9864" t="s">
        <v>9159</v>
      </c>
    </row>
    <row r="9865" spans="1:4" x14ac:dyDescent="0.25">
      <c r="A9865" s="2">
        <v>44326.421527777777</v>
      </c>
      <c r="B9865" t="s">
        <v>185</v>
      </c>
      <c r="C9865" t="s">
        <v>7312</v>
      </c>
    </row>
    <row r="9866" spans="1:4" x14ac:dyDescent="0.25">
      <c r="A9866" s="2">
        <v>44326.421527777777</v>
      </c>
      <c r="B9866" t="s">
        <v>185</v>
      </c>
      <c r="C9866" t="s">
        <v>9232</v>
      </c>
    </row>
    <row r="9867" spans="1:4" x14ac:dyDescent="0.25">
      <c r="A9867" s="2">
        <v>44326.421527777777</v>
      </c>
      <c r="B9867" t="s">
        <v>185</v>
      </c>
      <c r="C9867" t="s">
        <v>194</v>
      </c>
    </row>
    <row r="9868" spans="1:4" x14ac:dyDescent="0.25">
      <c r="A9868" s="2">
        <v>44326.421527777777</v>
      </c>
      <c r="B9868" t="s">
        <v>164</v>
      </c>
      <c r="C9868" t="s">
        <v>9701</v>
      </c>
    </row>
    <row r="9869" spans="1:4" x14ac:dyDescent="0.25">
      <c r="A9869" s="2">
        <v>44326.421527777777</v>
      </c>
      <c r="B9869" t="s">
        <v>164</v>
      </c>
      <c r="C9869" t="s">
        <v>9702</v>
      </c>
    </row>
    <row r="9870" spans="1:4" x14ac:dyDescent="0.25">
      <c r="A9870" s="2">
        <v>44326.421527777777</v>
      </c>
      <c r="B9870" t="s">
        <v>1459</v>
      </c>
      <c r="C9870" t="s">
        <v>6396</v>
      </c>
    </row>
    <row r="9871" spans="1:4" x14ac:dyDescent="0.25">
      <c r="A9871" s="2">
        <v>44326.421527777777</v>
      </c>
      <c r="B9871" t="s">
        <v>183</v>
      </c>
      <c r="D9871" t="s">
        <v>1855</v>
      </c>
    </row>
    <row r="9872" spans="1:4" x14ac:dyDescent="0.25">
      <c r="A9872" s="2">
        <v>44326.421527777777</v>
      </c>
      <c r="B9872" t="s">
        <v>183</v>
      </c>
      <c r="D9872" t="s">
        <v>934</v>
      </c>
    </row>
    <row r="9873" spans="1:4" x14ac:dyDescent="0.25">
      <c r="A9873" s="2">
        <v>44326.421527777777</v>
      </c>
      <c r="B9873" t="s">
        <v>163</v>
      </c>
      <c r="D9873" t="s">
        <v>848</v>
      </c>
    </row>
    <row r="9874" spans="1:4" x14ac:dyDescent="0.25">
      <c r="A9874" s="2">
        <v>44326.421527777777</v>
      </c>
      <c r="B9874" t="s">
        <v>163</v>
      </c>
      <c r="D9874" t="s">
        <v>849</v>
      </c>
    </row>
    <row r="9875" spans="1:4" x14ac:dyDescent="0.25">
      <c r="A9875" s="2">
        <v>44326.421527777777</v>
      </c>
      <c r="B9875" t="s">
        <v>163</v>
      </c>
      <c r="D9875" t="s">
        <v>992</v>
      </c>
    </row>
    <row r="9876" spans="1:4" x14ac:dyDescent="0.25">
      <c r="A9876" s="2">
        <v>44326.421527777777</v>
      </c>
      <c r="B9876" t="s">
        <v>163</v>
      </c>
      <c r="D9876" t="s">
        <v>1152</v>
      </c>
    </row>
    <row r="9877" spans="1:4" x14ac:dyDescent="0.25">
      <c r="A9877" s="2">
        <v>44326.421527777777</v>
      </c>
      <c r="B9877" t="s">
        <v>163</v>
      </c>
      <c r="D9877" t="s">
        <v>1855</v>
      </c>
    </row>
    <row r="9878" spans="1:4" x14ac:dyDescent="0.25">
      <c r="A9878" s="2">
        <v>44326.421527777777</v>
      </c>
      <c r="B9878" t="s">
        <v>163</v>
      </c>
      <c r="D9878" t="s">
        <v>1854</v>
      </c>
    </row>
    <row r="9879" spans="1:4" x14ac:dyDescent="0.25">
      <c r="A9879" s="2">
        <v>44326.421527777777</v>
      </c>
      <c r="B9879" t="s">
        <v>167</v>
      </c>
      <c r="D9879" t="s">
        <v>856</v>
      </c>
    </row>
    <row r="9880" spans="1:4" x14ac:dyDescent="0.25">
      <c r="A9880" s="2">
        <v>44326.421527777777</v>
      </c>
      <c r="B9880" t="s">
        <v>167</v>
      </c>
      <c r="D9880" t="s">
        <v>857</v>
      </c>
    </row>
    <row r="9881" spans="1:4" x14ac:dyDescent="0.25">
      <c r="A9881" s="2">
        <v>44326.421527777777</v>
      </c>
      <c r="B9881" t="s">
        <v>167</v>
      </c>
      <c r="D9881" t="s">
        <v>910</v>
      </c>
    </row>
    <row r="9882" spans="1:4" x14ac:dyDescent="0.25">
      <c r="A9882" s="2">
        <v>44326.421527777777</v>
      </c>
      <c r="B9882" t="s">
        <v>167</v>
      </c>
      <c r="D9882" t="s">
        <v>853</v>
      </c>
    </row>
    <row r="9883" spans="1:4" x14ac:dyDescent="0.25">
      <c r="A9883" s="2">
        <v>44326.421527777777</v>
      </c>
      <c r="B9883" t="s">
        <v>167</v>
      </c>
      <c r="D9883" t="s">
        <v>850</v>
      </c>
    </row>
    <row r="9884" spans="1:4" x14ac:dyDescent="0.25">
      <c r="A9884" s="2">
        <v>44326.421527777777</v>
      </c>
      <c r="B9884" t="s">
        <v>167</v>
      </c>
      <c r="D9884" t="s">
        <v>1855</v>
      </c>
    </row>
    <row r="9885" spans="1:4" x14ac:dyDescent="0.25">
      <c r="A9885" s="2">
        <v>44326.421527777777</v>
      </c>
      <c r="B9885" t="s">
        <v>167</v>
      </c>
      <c r="D9885" t="s">
        <v>934</v>
      </c>
    </row>
    <row r="9886" spans="1:4" x14ac:dyDescent="0.25">
      <c r="A9886" s="2">
        <v>44326.421527777777</v>
      </c>
      <c r="B9886" t="s">
        <v>1143</v>
      </c>
      <c r="D9886" t="s">
        <v>1850</v>
      </c>
    </row>
    <row r="9887" spans="1:4" x14ac:dyDescent="0.25">
      <c r="A9887" s="2">
        <v>44326.421527777777</v>
      </c>
      <c r="B9887" t="s">
        <v>191</v>
      </c>
      <c r="D9887" t="s">
        <v>909</v>
      </c>
    </row>
    <row r="9888" spans="1:4" x14ac:dyDescent="0.25">
      <c r="A9888" s="2">
        <v>44326.421527777777</v>
      </c>
      <c r="B9888" t="s">
        <v>191</v>
      </c>
      <c r="D9888" t="s">
        <v>850</v>
      </c>
    </row>
    <row r="9889" spans="1:4" x14ac:dyDescent="0.25">
      <c r="A9889" s="2">
        <v>44326.421527777777</v>
      </c>
      <c r="B9889" t="s">
        <v>191</v>
      </c>
      <c r="D9889" t="s">
        <v>893</v>
      </c>
    </row>
    <row r="9890" spans="1:4" x14ac:dyDescent="0.25">
      <c r="A9890" s="2">
        <v>44326.421527777777</v>
      </c>
      <c r="B9890" t="s">
        <v>1461</v>
      </c>
      <c r="D9890" t="s">
        <v>922</v>
      </c>
    </row>
    <row r="9891" spans="1:4" x14ac:dyDescent="0.25">
      <c r="A9891" s="2">
        <v>44326.421527777777</v>
      </c>
      <c r="B9891" t="s">
        <v>1461</v>
      </c>
      <c r="D9891" t="s">
        <v>834</v>
      </c>
    </row>
    <row r="9892" spans="1:4" x14ac:dyDescent="0.25">
      <c r="A9892" s="2">
        <v>44326.421527777777</v>
      </c>
      <c r="B9892" t="s">
        <v>1461</v>
      </c>
      <c r="D9892" t="s">
        <v>904</v>
      </c>
    </row>
    <row r="9893" spans="1:4" x14ac:dyDescent="0.25">
      <c r="A9893" s="2">
        <v>44326.421527777777</v>
      </c>
      <c r="B9893" t="s">
        <v>1461</v>
      </c>
      <c r="D9893" t="s">
        <v>996</v>
      </c>
    </row>
    <row r="9894" spans="1:4" x14ac:dyDescent="0.25">
      <c r="A9894" s="2">
        <v>44326.421527777777</v>
      </c>
      <c r="B9894" t="s">
        <v>1461</v>
      </c>
      <c r="D9894" t="s">
        <v>991</v>
      </c>
    </row>
    <row r="9895" spans="1:4" x14ac:dyDescent="0.25">
      <c r="A9895" s="2">
        <v>44326.421527777777</v>
      </c>
      <c r="B9895" t="s">
        <v>175</v>
      </c>
      <c r="D9895" t="s">
        <v>1858</v>
      </c>
    </row>
    <row r="9896" spans="1:4" x14ac:dyDescent="0.25">
      <c r="A9896" s="2">
        <v>44326.421527777777</v>
      </c>
      <c r="B9896" t="s">
        <v>162</v>
      </c>
      <c r="D9896" t="s">
        <v>1855</v>
      </c>
    </row>
    <row r="9897" spans="1:4" x14ac:dyDescent="0.25">
      <c r="A9897" s="2">
        <v>44326.421527777777</v>
      </c>
      <c r="B9897" t="s">
        <v>162</v>
      </c>
      <c r="D9897" t="s">
        <v>1007</v>
      </c>
    </row>
    <row r="9898" spans="1:4" x14ac:dyDescent="0.25">
      <c r="A9898" s="2">
        <v>44326.421527777777</v>
      </c>
      <c r="B9898" t="s">
        <v>162</v>
      </c>
      <c r="D9898" t="s">
        <v>902</v>
      </c>
    </row>
    <row r="9899" spans="1:4" x14ac:dyDescent="0.25">
      <c r="A9899" s="2">
        <v>44326.421527777777</v>
      </c>
      <c r="B9899" t="s">
        <v>162</v>
      </c>
      <c r="D9899" t="s">
        <v>1895</v>
      </c>
    </row>
    <row r="9900" spans="1:4" x14ac:dyDescent="0.25">
      <c r="A9900" s="2">
        <v>44326.421527777777</v>
      </c>
      <c r="B9900" t="s">
        <v>1458</v>
      </c>
      <c r="D9900" t="s">
        <v>850</v>
      </c>
    </row>
    <row r="9901" spans="1:4" x14ac:dyDescent="0.25">
      <c r="A9901" s="2">
        <v>44326.421527777777</v>
      </c>
      <c r="B9901" t="s">
        <v>1458</v>
      </c>
      <c r="D9901" t="s">
        <v>893</v>
      </c>
    </row>
    <row r="9902" spans="1:4" x14ac:dyDescent="0.25">
      <c r="A9902" s="2">
        <v>44326.421527777777</v>
      </c>
      <c r="B9902" t="s">
        <v>181</v>
      </c>
      <c r="D9902" t="s">
        <v>1849</v>
      </c>
    </row>
    <row r="9903" spans="1:4" x14ac:dyDescent="0.25">
      <c r="A9903" s="2">
        <v>44326.421527777777</v>
      </c>
      <c r="B9903" t="s">
        <v>181</v>
      </c>
      <c r="D9903" t="s">
        <v>832</v>
      </c>
    </row>
    <row r="9904" spans="1:4" x14ac:dyDescent="0.25">
      <c r="A9904" s="2">
        <v>44326.421527777777</v>
      </c>
      <c r="B9904" t="s">
        <v>170</v>
      </c>
      <c r="D9904" t="s">
        <v>1152</v>
      </c>
    </row>
    <row r="9905" spans="1:4" x14ac:dyDescent="0.25">
      <c r="A9905" s="2">
        <v>44326.421527777777</v>
      </c>
      <c r="B9905" t="s">
        <v>170</v>
      </c>
      <c r="D9905" t="s">
        <v>910</v>
      </c>
    </row>
    <row r="9906" spans="1:4" x14ac:dyDescent="0.25">
      <c r="A9906" s="2">
        <v>44326.421527777777</v>
      </c>
      <c r="B9906" t="s">
        <v>170</v>
      </c>
      <c r="D9906" t="s">
        <v>853</v>
      </c>
    </row>
    <row r="9907" spans="1:4" x14ac:dyDescent="0.25">
      <c r="A9907" s="2">
        <v>44326.421527777777</v>
      </c>
      <c r="B9907" t="s">
        <v>829</v>
      </c>
      <c r="D9907" t="s">
        <v>834</v>
      </c>
    </row>
    <row r="9908" spans="1:4" x14ac:dyDescent="0.25">
      <c r="A9908" s="2">
        <v>44326.421527777777</v>
      </c>
      <c r="B9908" t="s">
        <v>829</v>
      </c>
      <c r="D9908" t="s">
        <v>1853</v>
      </c>
    </row>
    <row r="9909" spans="1:4" x14ac:dyDescent="0.25">
      <c r="A9909" s="2">
        <v>44326.421527777777</v>
      </c>
      <c r="B9909" t="s">
        <v>829</v>
      </c>
      <c r="D9909" t="s">
        <v>1855</v>
      </c>
    </row>
    <row r="9910" spans="1:4" x14ac:dyDescent="0.25">
      <c r="A9910" s="2">
        <v>44326.421527777777</v>
      </c>
      <c r="B9910" t="s">
        <v>829</v>
      </c>
      <c r="D9910" t="s">
        <v>934</v>
      </c>
    </row>
    <row r="9911" spans="1:4" x14ac:dyDescent="0.25">
      <c r="A9911" s="2">
        <v>44326.421527777777</v>
      </c>
      <c r="B9911" t="s">
        <v>165</v>
      </c>
      <c r="D9911" t="s">
        <v>853</v>
      </c>
    </row>
    <row r="9912" spans="1:4" x14ac:dyDescent="0.25">
      <c r="A9912" s="2">
        <v>44326.421527777777</v>
      </c>
      <c r="B9912" t="s">
        <v>165</v>
      </c>
      <c r="D9912" t="s">
        <v>856</v>
      </c>
    </row>
    <row r="9913" spans="1:4" x14ac:dyDescent="0.25">
      <c r="A9913" s="2">
        <v>44326.421527777777</v>
      </c>
      <c r="B9913" t="s">
        <v>165</v>
      </c>
      <c r="D9913" t="s">
        <v>1020</v>
      </c>
    </row>
    <row r="9914" spans="1:4" x14ac:dyDescent="0.25">
      <c r="A9914" s="2">
        <v>44326.421527777777</v>
      </c>
      <c r="B9914" t="s">
        <v>1148</v>
      </c>
      <c r="D9914" t="s">
        <v>853</v>
      </c>
    </row>
    <row r="9915" spans="1:4" x14ac:dyDescent="0.25">
      <c r="A9915" s="2">
        <v>44326.421527777777</v>
      </c>
      <c r="B9915" t="s">
        <v>1148</v>
      </c>
      <c r="D9915" t="s">
        <v>850</v>
      </c>
    </row>
    <row r="9916" spans="1:4" x14ac:dyDescent="0.25">
      <c r="A9916" s="2">
        <v>44326.421527777777</v>
      </c>
      <c r="B9916" t="s">
        <v>185</v>
      </c>
      <c r="D9916" t="s">
        <v>853</v>
      </c>
    </row>
    <row r="9917" spans="1:4" x14ac:dyDescent="0.25">
      <c r="A9917" s="2">
        <v>44326.421527777777</v>
      </c>
      <c r="B9917" t="s">
        <v>185</v>
      </c>
      <c r="D9917" t="s">
        <v>856</v>
      </c>
    </row>
    <row r="9918" spans="1:4" x14ac:dyDescent="0.25">
      <c r="A9918" s="2">
        <v>44326.421527777777</v>
      </c>
      <c r="B9918" t="s">
        <v>185</v>
      </c>
      <c r="D9918" t="s">
        <v>1097</v>
      </c>
    </row>
    <row r="9919" spans="1:4" x14ac:dyDescent="0.25">
      <c r="A9919" s="2">
        <v>44326.421527777777</v>
      </c>
      <c r="B9919" t="s">
        <v>164</v>
      </c>
      <c r="D9919" t="s">
        <v>853</v>
      </c>
    </row>
    <row r="9920" spans="1:4" x14ac:dyDescent="0.25">
      <c r="A9920" s="2">
        <v>44326.421527777777</v>
      </c>
      <c r="B9920" t="s">
        <v>164</v>
      </c>
      <c r="D9920" t="s">
        <v>844</v>
      </c>
    </row>
    <row r="9921" spans="1:4" x14ac:dyDescent="0.25">
      <c r="A9921" s="2">
        <v>44326.421527777777</v>
      </c>
      <c r="B9921" t="s">
        <v>1459</v>
      </c>
      <c r="D9921" t="s">
        <v>1852</v>
      </c>
    </row>
    <row r="9922" spans="1:4" x14ac:dyDescent="0.25">
      <c r="A9922" s="2">
        <v>44326.422222222223</v>
      </c>
      <c r="B9922" t="s">
        <v>163</v>
      </c>
      <c r="C9922" t="s">
        <v>6488</v>
      </c>
    </row>
    <row r="9923" spans="1:4" x14ac:dyDescent="0.25">
      <c r="A9923" s="2">
        <v>44326.422222222223</v>
      </c>
      <c r="B9923" t="s">
        <v>163</v>
      </c>
      <c r="C9923" t="s">
        <v>6489</v>
      </c>
    </row>
    <row r="9924" spans="1:4" x14ac:dyDescent="0.25">
      <c r="A9924" s="2">
        <v>44326.422222222223</v>
      </c>
      <c r="B9924" t="s">
        <v>163</v>
      </c>
      <c r="C9924" t="s">
        <v>6490</v>
      </c>
    </row>
    <row r="9925" spans="1:4" x14ac:dyDescent="0.25">
      <c r="A9925" s="2">
        <v>44326.422222222223</v>
      </c>
      <c r="B9925" t="s">
        <v>163</v>
      </c>
      <c r="C9925" t="s">
        <v>6491</v>
      </c>
    </row>
    <row r="9926" spans="1:4" x14ac:dyDescent="0.25">
      <c r="A9926" s="2">
        <v>44326.422222222223</v>
      </c>
      <c r="B9926" t="s">
        <v>167</v>
      </c>
      <c r="C9926" t="s">
        <v>6850</v>
      </c>
    </row>
    <row r="9927" spans="1:4" x14ac:dyDescent="0.25">
      <c r="A9927" s="2">
        <v>44326.422222222223</v>
      </c>
      <c r="B9927" t="s">
        <v>1143</v>
      </c>
      <c r="C9927" t="s">
        <v>6862</v>
      </c>
    </row>
    <row r="9928" spans="1:4" x14ac:dyDescent="0.25">
      <c r="A9928" s="2">
        <v>44326.422222222223</v>
      </c>
      <c r="B9928" t="s">
        <v>1143</v>
      </c>
      <c r="C9928" t="s">
        <v>6856</v>
      </c>
    </row>
    <row r="9929" spans="1:4" x14ac:dyDescent="0.25">
      <c r="A9929" s="2">
        <v>44326.422222222223</v>
      </c>
      <c r="B9929" t="s">
        <v>191</v>
      </c>
      <c r="C9929" t="s">
        <v>7214</v>
      </c>
    </row>
    <row r="9930" spans="1:4" x14ac:dyDescent="0.25">
      <c r="A9930" s="2">
        <v>44326.422222222223</v>
      </c>
      <c r="B9930" t="s">
        <v>191</v>
      </c>
      <c r="C9930" t="s">
        <v>4216</v>
      </c>
    </row>
    <row r="9931" spans="1:4" x14ac:dyDescent="0.25">
      <c r="A9931" s="2">
        <v>44326.422222222223</v>
      </c>
      <c r="B9931" t="s">
        <v>1461</v>
      </c>
      <c r="C9931" t="s">
        <v>7339</v>
      </c>
    </row>
    <row r="9932" spans="1:4" x14ac:dyDescent="0.25">
      <c r="A9932" s="2">
        <v>44326.422222222223</v>
      </c>
      <c r="B9932" t="s">
        <v>1461</v>
      </c>
      <c r="C9932" t="s">
        <v>7340</v>
      </c>
    </row>
    <row r="9933" spans="1:4" x14ac:dyDescent="0.25">
      <c r="A9933" s="2">
        <v>44326.422222222223</v>
      </c>
      <c r="B9933" t="s">
        <v>162</v>
      </c>
      <c r="C9933" t="s">
        <v>7586</v>
      </c>
    </row>
    <row r="9934" spans="1:4" x14ac:dyDescent="0.25">
      <c r="A9934" s="2">
        <v>44326.422222222223</v>
      </c>
      <c r="B9934" t="s">
        <v>1458</v>
      </c>
      <c r="C9934" t="s">
        <v>7770</v>
      </c>
    </row>
    <row r="9935" spans="1:4" x14ac:dyDescent="0.25">
      <c r="A9935" s="2">
        <v>44326.422222222223</v>
      </c>
      <c r="B9935" t="s">
        <v>1147</v>
      </c>
      <c r="C9935" t="s">
        <v>7304</v>
      </c>
    </row>
    <row r="9936" spans="1:4" x14ac:dyDescent="0.25">
      <c r="A9936" s="2">
        <v>44326.422222222223</v>
      </c>
      <c r="B9936" t="s">
        <v>1147</v>
      </c>
      <c r="C9936" t="s">
        <v>1249</v>
      </c>
    </row>
    <row r="9937" spans="1:3" x14ac:dyDescent="0.25">
      <c r="A9937" s="2">
        <v>44326.422222222223</v>
      </c>
      <c r="B9937" t="s">
        <v>1147</v>
      </c>
      <c r="C9937" t="s">
        <v>7945</v>
      </c>
    </row>
    <row r="9938" spans="1:3" x14ac:dyDescent="0.25">
      <c r="A9938" s="2">
        <v>44326.422222222223</v>
      </c>
      <c r="B9938" t="s">
        <v>181</v>
      </c>
      <c r="C9938" t="s">
        <v>7970</v>
      </c>
    </row>
    <row r="9939" spans="1:3" x14ac:dyDescent="0.25">
      <c r="A9939" s="2">
        <v>44326.422222222223</v>
      </c>
      <c r="B9939" t="s">
        <v>181</v>
      </c>
      <c r="C9939" t="s">
        <v>1249</v>
      </c>
    </row>
    <row r="9940" spans="1:3" x14ac:dyDescent="0.25">
      <c r="A9940" s="2">
        <v>44326.422222222223</v>
      </c>
      <c r="B9940" t="s">
        <v>170</v>
      </c>
      <c r="C9940" t="s">
        <v>8264</v>
      </c>
    </row>
    <row r="9941" spans="1:3" x14ac:dyDescent="0.25">
      <c r="A9941" s="2">
        <v>44326.422222222223</v>
      </c>
      <c r="B9941" t="s">
        <v>170</v>
      </c>
      <c r="C9941" t="s">
        <v>8265</v>
      </c>
    </row>
    <row r="9942" spans="1:3" x14ac:dyDescent="0.25">
      <c r="A9942" s="2">
        <v>44326.422222222223</v>
      </c>
      <c r="B9942" t="s">
        <v>170</v>
      </c>
      <c r="C9942" t="s">
        <v>8266</v>
      </c>
    </row>
    <row r="9943" spans="1:3" x14ac:dyDescent="0.25">
      <c r="A9943" s="2">
        <v>44326.422222222223</v>
      </c>
      <c r="B9943" t="s">
        <v>170</v>
      </c>
      <c r="C9943" t="s">
        <v>6380</v>
      </c>
    </row>
    <row r="9944" spans="1:3" x14ac:dyDescent="0.25">
      <c r="A9944" s="2">
        <v>44326.422222222223</v>
      </c>
      <c r="B9944" t="s">
        <v>170</v>
      </c>
      <c r="C9944" t="s">
        <v>7044</v>
      </c>
    </row>
    <row r="9945" spans="1:3" x14ac:dyDescent="0.25">
      <c r="A9945" s="2">
        <v>44326.422222222223</v>
      </c>
      <c r="B9945" t="s">
        <v>170</v>
      </c>
      <c r="C9945" t="s">
        <v>1538</v>
      </c>
    </row>
    <row r="9946" spans="1:3" x14ac:dyDescent="0.25">
      <c r="A9946" s="2">
        <v>44326.422222222223</v>
      </c>
      <c r="B9946" t="s">
        <v>829</v>
      </c>
      <c r="C9946" t="s">
        <v>1249</v>
      </c>
    </row>
    <row r="9947" spans="1:3" x14ac:dyDescent="0.25">
      <c r="A9947" s="2">
        <v>44326.422222222223</v>
      </c>
      <c r="B9947" t="s">
        <v>829</v>
      </c>
      <c r="C9947" t="s">
        <v>194</v>
      </c>
    </row>
    <row r="9948" spans="1:3" x14ac:dyDescent="0.25">
      <c r="A9948" s="2">
        <v>44326.422222222223</v>
      </c>
      <c r="B9948" t="s">
        <v>829</v>
      </c>
      <c r="C9948" t="s">
        <v>8739</v>
      </c>
    </row>
    <row r="9949" spans="1:3" x14ac:dyDescent="0.25">
      <c r="A9949" s="2">
        <v>44326.422222222223</v>
      </c>
      <c r="B9949" t="s">
        <v>829</v>
      </c>
      <c r="C9949" t="s">
        <v>1249</v>
      </c>
    </row>
    <row r="9950" spans="1:3" x14ac:dyDescent="0.25">
      <c r="A9950" s="2">
        <v>44326.422222222223</v>
      </c>
      <c r="B9950" t="s">
        <v>829</v>
      </c>
      <c r="C9950" t="s">
        <v>8740</v>
      </c>
    </row>
    <row r="9951" spans="1:3" x14ac:dyDescent="0.25">
      <c r="A9951" s="2">
        <v>44326.422222222223</v>
      </c>
      <c r="B9951" t="s">
        <v>829</v>
      </c>
      <c r="C9951" t="s">
        <v>1249</v>
      </c>
    </row>
    <row r="9952" spans="1:3" x14ac:dyDescent="0.25">
      <c r="A9952" s="2">
        <v>44326.422222222223</v>
      </c>
      <c r="B9952" t="s">
        <v>185</v>
      </c>
      <c r="C9952" t="s">
        <v>9233</v>
      </c>
    </row>
    <row r="9953" spans="1:4" x14ac:dyDescent="0.25">
      <c r="A9953" s="2">
        <v>44326.422222222223</v>
      </c>
      <c r="B9953" t="s">
        <v>185</v>
      </c>
      <c r="C9953" t="s">
        <v>6386</v>
      </c>
    </row>
    <row r="9954" spans="1:4" x14ac:dyDescent="0.25">
      <c r="A9954" s="2">
        <v>44326.422222222223</v>
      </c>
      <c r="B9954" t="s">
        <v>185</v>
      </c>
      <c r="C9954" t="s">
        <v>9234</v>
      </c>
    </row>
    <row r="9955" spans="1:4" x14ac:dyDescent="0.25">
      <c r="A9955" s="2">
        <v>44326.422222222223</v>
      </c>
      <c r="B9955" t="s">
        <v>164</v>
      </c>
      <c r="C9955" t="s">
        <v>8022</v>
      </c>
    </row>
    <row r="9956" spans="1:4" x14ac:dyDescent="0.25">
      <c r="A9956" s="2">
        <v>44326.422222222223</v>
      </c>
      <c r="B9956" t="s">
        <v>164</v>
      </c>
      <c r="C9956" t="s">
        <v>9703</v>
      </c>
    </row>
    <row r="9957" spans="1:4" x14ac:dyDescent="0.25">
      <c r="A9957" s="2">
        <v>44326.422222222223</v>
      </c>
      <c r="B9957" t="s">
        <v>163</v>
      </c>
      <c r="D9957" t="s">
        <v>912</v>
      </c>
    </row>
    <row r="9958" spans="1:4" x14ac:dyDescent="0.25">
      <c r="A9958" s="2">
        <v>44326.422222222223</v>
      </c>
      <c r="B9958" t="s">
        <v>163</v>
      </c>
      <c r="D9958" t="s">
        <v>825</v>
      </c>
    </row>
    <row r="9959" spans="1:4" x14ac:dyDescent="0.25">
      <c r="A9959" s="2">
        <v>44326.422222222223</v>
      </c>
      <c r="B9959" t="s">
        <v>163</v>
      </c>
      <c r="D9959" t="s">
        <v>853</v>
      </c>
    </row>
    <row r="9960" spans="1:4" x14ac:dyDescent="0.25">
      <c r="A9960" s="2">
        <v>44326.422222222223</v>
      </c>
      <c r="B9960" t="s">
        <v>163</v>
      </c>
      <c r="D9960" t="s">
        <v>827</v>
      </c>
    </row>
    <row r="9961" spans="1:4" x14ac:dyDescent="0.25">
      <c r="A9961" s="2">
        <v>44326.422222222223</v>
      </c>
      <c r="B9961" t="s">
        <v>167</v>
      </c>
      <c r="D9961" t="s">
        <v>846</v>
      </c>
    </row>
    <row r="9962" spans="1:4" x14ac:dyDescent="0.25">
      <c r="A9962" s="2">
        <v>44326.422222222223</v>
      </c>
      <c r="B9962" t="s">
        <v>1143</v>
      </c>
      <c r="D9962" t="s">
        <v>1887</v>
      </c>
    </row>
    <row r="9963" spans="1:4" x14ac:dyDescent="0.25">
      <c r="A9963" s="2">
        <v>44326.422222222223</v>
      </c>
      <c r="B9963" t="s">
        <v>1143</v>
      </c>
      <c r="D9963" t="s">
        <v>1852</v>
      </c>
    </row>
    <row r="9964" spans="1:4" x14ac:dyDescent="0.25">
      <c r="A9964" s="2">
        <v>44326.422222222223</v>
      </c>
      <c r="B9964" t="s">
        <v>191</v>
      </c>
      <c r="D9964" t="s">
        <v>856</v>
      </c>
    </row>
    <row r="9965" spans="1:4" x14ac:dyDescent="0.25">
      <c r="A9965" s="2">
        <v>44326.422222222223</v>
      </c>
      <c r="B9965" t="s">
        <v>191</v>
      </c>
      <c r="D9965" t="s">
        <v>1020</v>
      </c>
    </row>
    <row r="9966" spans="1:4" x14ac:dyDescent="0.25">
      <c r="A9966" s="2">
        <v>44326.422222222223</v>
      </c>
      <c r="B9966" t="s">
        <v>1461</v>
      </c>
      <c r="D9966" t="s">
        <v>856</v>
      </c>
    </row>
    <row r="9967" spans="1:4" x14ac:dyDescent="0.25">
      <c r="A9967" s="2">
        <v>44326.422222222223</v>
      </c>
      <c r="B9967" t="s">
        <v>1461</v>
      </c>
      <c r="D9967" t="s">
        <v>1853</v>
      </c>
    </row>
    <row r="9968" spans="1:4" x14ac:dyDescent="0.25">
      <c r="A9968" s="2">
        <v>44326.422222222223</v>
      </c>
      <c r="B9968" t="s">
        <v>162</v>
      </c>
      <c r="D9968" t="s">
        <v>1847</v>
      </c>
    </row>
    <row r="9969" spans="1:4" x14ac:dyDescent="0.25">
      <c r="A9969" s="2">
        <v>44326.422222222223</v>
      </c>
      <c r="B9969" t="s">
        <v>1458</v>
      </c>
      <c r="D9969" t="s">
        <v>992</v>
      </c>
    </row>
    <row r="9970" spans="1:4" x14ac:dyDescent="0.25">
      <c r="A9970" s="2">
        <v>44326.422222222223</v>
      </c>
      <c r="B9970" t="s">
        <v>1147</v>
      </c>
      <c r="D9970" t="s">
        <v>1888</v>
      </c>
    </row>
    <row r="9971" spans="1:4" x14ac:dyDescent="0.25">
      <c r="A9971" s="2">
        <v>44326.422222222223</v>
      </c>
      <c r="B9971" t="s">
        <v>1147</v>
      </c>
      <c r="D9971" t="s">
        <v>1852</v>
      </c>
    </row>
    <row r="9972" spans="1:4" x14ac:dyDescent="0.25">
      <c r="A9972" s="2">
        <v>44326.422222222223</v>
      </c>
      <c r="B9972" t="s">
        <v>1147</v>
      </c>
      <c r="D9972" t="s">
        <v>844</v>
      </c>
    </row>
    <row r="9973" spans="1:4" x14ac:dyDescent="0.25">
      <c r="A9973" s="2">
        <v>44326.422222222223</v>
      </c>
      <c r="B9973" t="s">
        <v>181</v>
      </c>
      <c r="D9973" t="s">
        <v>1886</v>
      </c>
    </row>
    <row r="9974" spans="1:4" x14ac:dyDescent="0.25">
      <c r="A9974" s="2">
        <v>44326.422222222223</v>
      </c>
      <c r="B9974" t="s">
        <v>181</v>
      </c>
      <c r="D9974" t="s">
        <v>1852</v>
      </c>
    </row>
    <row r="9975" spans="1:4" x14ac:dyDescent="0.25">
      <c r="A9975" s="2">
        <v>44326.422222222223</v>
      </c>
      <c r="B9975" t="s">
        <v>170</v>
      </c>
      <c r="D9975" t="s">
        <v>846</v>
      </c>
    </row>
    <row r="9976" spans="1:4" x14ac:dyDescent="0.25">
      <c r="A9976" s="2">
        <v>44326.422222222223</v>
      </c>
      <c r="B9976" t="s">
        <v>170</v>
      </c>
      <c r="D9976" t="s">
        <v>1853</v>
      </c>
    </row>
    <row r="9977" spans="1:4" x14ac:dyDescent="0.25">
      <c r="A9977" s="2">
        <v>44326.422222222223</v>
      </c>
      <c r="B9977" t="s">
        <v>170</v>
      </c>
      <c r="D9977" t="s">
        <v>995</v>
      </c>
    </row>
    <row r="9978" spans="1:4" x14ac:dyDescent="0.25">
      <c r="A9978" s="2">
        <v>44326.422222222223</v>
      </c>
      <c r="B9978" t="s">
        <v>170</v>
      </c>
      <c r="D9978" t="s">
        <v>971</v>
      </c>
    </row>
    <row r="9979" spans="1:4" x14ac:dyDescent="0.25">
      <c r="A9979" s="2">
        <v>44326.422222222223</v>
      </c>
      <c r="B9979" t="s">
        <v>170</v>
      </c>
      <c r="D9979" t="s">
        <v>842</v>
      </c>
    </row>
    <row r="9980" spans="1:4" x14ac:dyDescent="0.25">
      <c r="A9980" s="2">
        <v>44326.422222222223</v>
      </c>
      <c r="B9980" t="s">
        <v>170</v>
      </c>
      <c r="D9980" t="s">
        <v>949</v>
      </c>
    </row>
    <row r="9981" spans="1:4" x14ac:dyDescent="0.25">
      <c r="A9981" s="2">
        <v>44326.422222222223</v>
      </c>
      <c r="B9981" t="s">
        <v>829</v>
      </c>
      <c r="D9981" t="s">
        <v>850</v>
      </c>
    </row>
    <row r="9982" spans="1:4" x14ac:dyDescent="0.25">
      <c r="A9982" s="2">
        <v>44326.422222222223</v>
      </c>
      <c r="B9982" t="s">
        <v>829</v>
      </c>
      <c r="D9982" t="s">
        <v>1009</v>
      </c>
    </row>
    <row r="9983" spans="1:4" x14ac:dyDescent="0.25">
      <c r="A9983" s="2">
        <v>44326.422222222223</v>
      </c>
      <c r="B9983" t="s">
        <v>829</v>
      </c>
      <c r="D9983" t="s">
        <v>856</v>
      </c>
    </row>
    <row r="9984" spans="1:4" x14ac:dyDescent="0.25">
      <c r="A9984" s="2">
        <v>44326.422222222223</v>
      </c>
      <c r="B9984" t="s">
        <v>829</v>
      </c>
      <c r="D9984" t="s">
        <v>1020</v>
      </c>
    </row>
    <row r="9985" spans="1:4" x14ac:dyDescent="0.25">
      <c r="A9985" s="2">
        <v>44326.422222222223</v>
      </c>
      <c r="B9985" t="s">
        <v>829</v>
      </c>
      <c r="D9985" t="s">
        <v>1883</v>
      </c>
    </row>
    <row r="9986" spans="1:4" x14ac:dyDescent="0.25">
      <c r="A9986" s="2">
        <v>44326.422222222223</v>
      </c>
      <c r="B9986" t="s">
        <v>829</v>
      </c>
      <c r="D9986" t="s">
        <v>1848</v>
      </c>
    </row>
    <row r="9987" spans="1:4" x14ac:dyDescent="0.25">
      <c r="A9987" s="2">
        <v>44326.422222222223</v>
      </c>
      <c r="B9987" t="s">
        <v>185</v>
      </c>
      <c r="D9987" t="s">
        <v>844</v>
      </c>
    </row>
    <row r="9988" spans="1:4" x14ac:dyDescent="0.25">
      <c r="A9988" s="2">
        <v>44326.422222222223</v>
      </c>
      <c r="B9988" t="s">
        <v>185</v>
      </c>
      <c r="D9988" t="s">
        <v>845</v>
      </c>
    </row>
    <row r="9989" spans="1:4" x14ac:dyDescent="0.25">
      <c r="A9989" s="2">
        <v>44326.422222222223</v>
      </c>
      <c r="B9989" t="s">
        <v>185</v>
      </c>
      <c r="D9989" t="s">
        <v>828</v>
      </c>
    </row>
    <row r="9990" spans="1:4" x14ac:dyDescent="0.25">
      <c r="A9990" s="2">
        <v>44326.422222222223</v>
      </c>
      <c r="B9990" t="s">
        <v>164</v>
      </c>
      <c r="D9990" t="s">
        <v>976</v>
      </c>
    </row>
    <row r="9991" spans="1:4" x14ac:dyDescent="0.25">
      <c r="A9991" s="2">
        <v>44326.422222222223</v>
      </c>
      <c r="B9991" t="s">
        <v>164</v>
      </c>
      <c r="D9991" t="s">
        <v>850</v>
      </c>
    </row>
    <row r="9992" spans="1:4" x14ac:dyDescent="0.25">
      <c r="A9992" s="2">
        <v>44326.42291666667</v>
      </c>
      <c r="B9992" t="s">
        <v>183</v>
      </c>
    </row>
    <row r="9993" spans="1:4" x14ac:dyDescent="0.25">
      <c r="A9993" s="2">
        <v>44326.42291666667</v>
      </c>
      <c r="B9993" t="s">
        <v>183</v>
      </c>
    </row>
    <row r="9994" spans="1:4" x14ac:dyDescent="0.25">
      <c r="A9994" s="2">
        <v>44326.42291666667</v>
      </c>
      <c r="B9994" t="s">
        <v>183</v>
      </c>
    </row>
    <row r="9995" spans="1:4" x14ac:dyDescent="0.25">
      <c r="A9995" s="2">
        <v>44326.42291666667</v>
      </c>
      <c r="B9995" t="s">
        <v>183</v>
      </c>
    </row>
    <row r="9996" spans="1:4" x14ac:dyDescent="0.25">
      <c r="A9996" s="2">
        <v>44326.42291666667</v>
      </c>
      <c r="B9996" t="s">
        <v>183</v>
      </c>
    </row>
    <row r="9997" spans="1:4" x14ac:dyDescent="0.25">
      <c r="A9997" s="2">
        <v>44326.42291666667</v>
      </c>
      <c r="B9997" t="s">
        <v>163</v>
      </c>
      <c r="C9997" t="s">
        <v>6492</v>
      </c>
    </row>
    <row r="9998" spans="1:4" x14ac:dyDescent="0.25">
      <c r="A9998" s="2">
        <v>44326.42291666667</v>
      </c>
      <c r="B9998" t="s">
        <v>163</v>
      </c>
      <c r="C9998" t="s">
        <v>391</v>
      </c>
    </row>
    <row r="9999" spans="1:4" x14ac:dyDescent="0.25">
      <c r="A9999" s="2">
        <v>44326.42291666667</v>
      </c>
      <c r="B9999" t="s">
        <v>1461</v>
      </c>
      <c r="C9999" t="s">
        <v>7341</v>
      </c>
    </row>
    <row r="10000" spans="1:4" x14ac:dyDescent="0.25">
      <c r="A10000" s="2">
        <v>44326.42291666667</v>
      </c>
      <c r="B10000" t="s">
        <v>1461</v>
      </c>
      <c r="C10000" t="s">
        <v>1538</v>
      </c>
    </row>
    <row r="10001" spans="1:3" x14ac:dyDescent="0.25">
      <c r="A10001" s="2">
        <v>44326.42291666667</v>
      </c>
      <c r="B10001" t="s">
        <v>1461</v>
      </c>
      <c r="C10001" t="s">
        <v>7326</v>
      </c>
    </row>
    <row r="10002" spans="1:3" x14ac:dyDescent="0.25">
      <c r="A10002" s="2">
        <v>44326.42291666667</v>
      </c>
      <c r="B10002" t="s">
        <v>162</v>
      </c>
      <c r="C10002" t="s">
        <v>1249</v>
      </c>
    </row>
    <row r="10003" spans="1:3" x14ac:dyDescent="0.25">
      <c r="A10003" s="2">
        <v>44326.42291666667</v>
      </c>
      <c r="B10003" t="s">
        <v>162</v>
      </c>
      <c r="C10003" t="s">
        <v>7587</v>
      </c>
    </row>
    <row r="10004" spans="1:3" x14ac:dyDescent="0.25">
      <c r="A10004" s="2">
        <v>44326.42291666667</v>
      </c>
      <c r="B10004" t="s">
        <v>162</v>
      </c>
      <c r="C10004" t="s">
        <v>1249</v>
      </c>
    </row>
    <row r="10005" spans="1:3" x14ac:dyDescent="0.25">
      <c r="A10005" s="2">
        <v>44326.42291666667</v>
      </c>
      <c r="B10005" t="s">
        <v>1147</v>
      </c>
      <c r="C10005" t="s">
        <v>7946</v>
      </c>
    </row>
    <row r="10006" spans="1:3" x14ac:dyDescent="0.25">
      <c r="A10006" s="2">
        <v>44326.42291666667</v>
      </c>
      <c r="B10006" t="s">
        <v>1147</v>
      </c>
      <c r="C10006" t="s">
        <v>1249</v>
      </c>
    </row>
    <row r="10007" spans="1:3" x14ac:dyDescent="0.25">
      <c r="A10007" s="2">
        <v>44326.42291666667</v>
      </c>
      <c r="B10007" t="s">
        <v>181</v>
      </c>
      <c r="C10007" t="s">
        <v>194</v>
      </c>
    </row>
    <row r="10008" spans="1:3" x14ac:dyDescent="0.25">
      <c r="A10008" s="2">
        <v>44326.42291666667</v>
      </c>
      <c r="B10008" t="s">
        <v>181</v>
      </c>
      <c r="C10008" t="s">
        <v>1249</v>
      </c>
    </row>
    <row r="10009" spans="1:3" x14ac:dyDescent="0.25">
      <c r="A10009" s="2">
        <v>44326.42291666667</v>
      </c>
      <c r="B10009" t="s">
        <v>170</v>
      </c>
      <c r="C10009" t="s">
        <v>8267</v>
      </c>
    </row>
    <row r="10010" spans="1:3" x14ac:dyDescent="0.25">
      <c r="A10010" s="2">
        <v>44326.42291666667</v>
      </c>
      <c r="B10010" t="s">
        <v>170</v>
      </c>
      <c r="C10010" t="s">
        <v>4570</v>
      </c>
    </row>
    <row r="10011" spans="1:3" x14ac:dyDescent="0.25">
      <c r="A10011" s="2">
        <v>44326.42291666667</v>
      </c>
      <c r="B10011" t="s">
        <v>170</v>
      </c>
      <c r="C10011" t="s">
        <v>1538</v>
      </c>
    </row>
    <row r="10012" spans="1:3" x14ac:dyDescent="0.25">
      <c r="A10012" s="2">
        <v>44326.42291666667</v>
      </c>
      <c r="B10012" t="s">
        <v>829</v>
      </c>
      <c r="C10012" t="s">
        <v>8741</v>
      </c>
    </row>
    <row r="10013" spans="1:3" x14ac:dyDescent="0.25">
      <c r="A10013" s="2">
        <v>44326.42291666667</v>
      </c>
      <c r="B10013" t="s">
        <v>829</v>
      </c>
      <c r="C10013" t="s">
        <v>1249</v>
      </c>
    </row>
    <row r="10014" spans="1:3" x14ac:dyDescent="0.25">
      <c r="A10014" s="2">
        <v>44326.42291666667</v>
      </c>
      <c r="B10014" t="s">
        <v>829</v>
      </c>
      <c r="C10014" t="s">
        <v>8742</v>
      </c>
    </row>
    <row r="10015" spans="1:3" x14ac:dyDescent="0.25">
      <c r="A10015" s="2">
        <v>44326.42291666667</v>
      </c>
      <c r="B10015" t="s">
        <v>829</v>
      </c>
      <c r="C10015" t="s">
        <v>1249</v>
      </c>
    </row>
    <row r="10016" spans="1:3" x14ac:dyDescent="0.25">
      <c r="A10016" s="2">
        <v>44326.42291666667</v>
      </c>
      <c r="B10016" t="s">
        <v>966</v>
      </c>
      <c r="C10016" t="s">
        <v>1249</v>
      </c>
    </row>
    <row r="10017" spans="1:4" x14ac:dyDescent="0.25">
      <c r="A10017" s="2">
        <v>44326.42291666667</v>
      </c>
      <c r="B10017" t="s">
        <v>966</v>
      </c>
      <c r="C10017" t="s">
        <v>9130</v>
      </c>
    </row>
    <row r="10018" spans="1:4" x14ac:dyDescent="0.25">
      <c r="A10018" s="2">
        <v>44326.42291666667</v>
      </c>
      <c r="B10018" t="s">
        <v>966</v>
      </c>
      <c r="C10018" t="s">
        <v>9130</v>
      </c>
    </row>
    <row r="10019" spans="1:4" x14ac:dyDescent="0.25">
      <c r="A10019" s="2">
        <v>44326.42291666667</v>
      </c>
      <c r="B10019" t="s">
        <v>966</v>
      </c>
      <c r="C10019" t="s">
        <v>6386</v>
      </c>
    </row>
    <row r="10020" spans="1:4" x14ac:dyDescent="0.25">
      <c r="A10020" s="2">
        <v>44326.42291666667</v>
      </c>
      <c r="B10020" t="s">
        <v>185</v>
      </c>
      <c r="C10020" t="s">
        <v>1249</v>
      </c>
    </row>
    <row r="10021" spans="1:4" x14ac:dyDescent="0.25">
      <c r="A10021" s="2">
        <v>44326.42291666667</v>
      </c>
      <c r="B10021" t="s">
        <v>185</v>
      </c>
      <c r="C10021" t="s">
        <v>9235</v>
      </c>
    </row>
    <row r="10022" spans="1:4" x14ac:dyDescent="0.25">
      <c r="A10022" s="2">
        <v>44326.42291666667</v>
      </c>
      <c r="B10022" t="s">
        <v>164</v>
      </c>
      <c r="C10022" t="s">
        <v>6633</v>
      </c>
    </row>
    <row r="10023" spans="1:4" x14ac:dyDescent="0.25">
      <c r="A10023" s="2">
        <v>44326.42291666667</v>
      </c>
      <c r="B10023" t="s">
        <v>966</v>
      </c>
      <c r="C10023" t="s">
        <v>1249</v>
      </c>
    </row>
    <row r="10024" spans="1:4" x14ac:dyDescent="0.25">
      <c r="A10024" s="2">
        <v>44326.42291666667</v>
      </c>
      <c r="B10024" t="s">
        <v>183</v>
      </c>
      <c r="D10024" t="s">
        <v>846</v>
      </c>
    </row>
    <row r="10025" spans="1:4" x14ac:dyDescent="0.25">
      <c r="A10025" s="2">
        <v>44326.42291666667</v>
      </c>
      <c r="B10025" t="s">
        <v>183</v>
      </c>
      <c r="D10025" t="s">
        <v>834</v>
      </c>
    </row>
    <row r="10026" spans="1:4" x14ac:dyDescent="0.25">
      <c r="A10026" s="2">
        <v>44326.42291666667</v>
      </c>
      <c r="B10026" t="s">
        <v>183</v>
      </c>
      <c r="D10026" t="s">
        <v>825</v>
      </c>
    </row>
    <row r="10027" spans="1:4" x14ac:dyDescent="0.25">
      <c r="A10027" s="2">
        <v>44326.42291666667</v>
      </c>
      <c r="B10027" t="s">
        <v>183</v>
      </c>
      <c r="D10027" t="s">
        <v>826</v>
      </c>
    </row>
    <row r="10028" spans="1:4" x14ac:dyDescent="0.25">
      <c r="A10028" s="2">
        <v>44326.42291666667</v>
      </c>
      <c r="B10028" t="s">
        <v>163</v>
      </c>
      <c r="D10028" t="s">
        <v>1049</v>
      </c>
    </row>
    <row r="10029" spans="1:4" x14ac:dyDescent="0.25">
      <c r="A10029" s="2">
        <v>44326.42291666667</v>
      </c>
      <c r="B10029" t="s">
        <v>163</v>
      </c>
      <c r="D10029" t="s">
        <v>852</v>
      </c>
    </row>
    <row r="10030" spans="1:4" x14ac:dyDescent="0.25">
      <c r="A10030" s="2">
        <v>44326.42291666667</v>
      </c>
      <c r="B10030" t="s">
        <v>1461</v>
      </c>
      <c r="D10030" t="s">
        <v>852</v>
      </c>
    </row>
    <row r="10031" spans="1:4" x14ac:dyDescent="0.25">
      <c r="A10031" s="2">
        <v>44326.42291666667</v>
      </c>
      <c r="B10031" t="s">
        <v>1461</v>
      </c>
      <c r="D10031" t="s">
        <v>1003</v>
      </c>
    </row>
    <row r="10032" spans="1:4" x14ac:dyDescent="0.25">
      <c r="A10032" s="2">
        <v>44326.42291666667</v>
      </c>
      <c r="B10032" t="s">
        <v>1461</v>
      </c>
      <c r="D10032" t="s">
        <v>902</v>
      </c>
    </row>
    <row r="10033" spans="1:4" x14ac:dyDescent="0.25">
      <c r="A10033" s="2">
        <v>44326.42291666667</v>
      </c>
      <c r="B10033" t="s">
        <v>162</v>
      </c>
      <c r="D10033" t="s">
        <v>1848</v>
      </c>
    </row>
    <row r="10034" spans="1:4" x14ac:dyDescent="0.25">
      <c r="A10034" s="2">
        <v>44326.42291666667</v>
      </c>
      <c r="B10034" t="s">
        <v>162</v>
      </c>
      <c r="D10034" t="s">
        <v>1849</v>
      </c>
    </row>
    <row r="10035" spans="1:4" x14ac:dyDescent="0.25">
      <c r="A10035" s="2">
        <v>44326.42291666667</v>
      </c>
      <c r="B10035" t="s">
        <v>162</v>
      </c>
      <c r="D10035" t="s">
        <v>1850</v>
      </c>
    </row>
    <row r="10036" spans="1:4" x14ac:dyDescent="0.25">
      <c r="A10036" s="2">
        <v>44326.42291666667</v>
      </c>
      <c r="B10036" t="s">
        <v>1147</v>
      </c>
      <c r="D10036" t="s">
        <v>1050</v>
      </c>
    </row>
    <row r="10037" spans="1:4" x14ac:dyDescent="0.25">
      <c r="A10037" s="2">
        <v>44326.42291666667</v>
      </c>
      <c r="B10037" t="s">
        <v>1147</v>
      </c>
      <c r="D10037" t="s">
        <v>908</v>
      </c>
    </row>
    <row r="10038" spans="1:4" x14ac:dyDescent="0.25">
      <c r="A10038" s="2">
        <v>44326.42291666667</v>
      </c>
      <c r="B10038" t="s">
        <v>181</v>
      </c>
      <c r="D10038" t="s">
        <v>834</v>
      </c>
    </row>
    <row r="10039" spans="1:4" x14ac:dyDescent="0.25">
      <c r="A10039" s="2">
        <v>44326.42291666667</v>
      </c>
      <c r="B10039" t="s">
        <v>181</v>
      </c>
      <c r="D10039" t="s">
        <v>835</v>
      </c>
    </row>
    <row r="10040" spans="1:4" x14ac:dyDescent="0.25">
      <c r="A10040" s="2">
        <v>44326.42291666667</v>
      </c>
      <c r="B10040" t="s">
        <v>170</v>
      </c>
      <c r="D10040" t="s">
        <v>952</v>
      </c>
    </row>
    <row r="10041" spans="1:4" x14ac:dyDescent="0.25">
      <c r="A10041" s="2">
        <v>44326.42291666667</v>
      </c>
      <c r="B10041" t="s">
        <v>170</v>
      </c>
      <c r="D10041" t="s">
        <v>1855</v>
      </c>
    </row>
    <row r="10042" spans="1:4" x14ac:dyDescent="0.25">
      <c r="A10042" s="2">
        <v>44326.42291666667</v>
      </c>
      <c r="B10042" t="s">
        <v>170</v>
      </c>
      <c r="D10042" t="s">
        <v>1007</v>
      </c>
    </row>
    <row r="10043" spans="1:4" x14ac:dyDescent="0.25">
      <c r="A10043" s="2">
        <v>44326.42291666667</v>
      </c>
      <c r="B10043" t="s">
        <v>829</v>
      </c>
      <c r="D10043" t="s">
        <v>1849</v>
      </c>
    </row>
    <row r="10044" spans="1:4" x14ac:dyDescent="0.25">
      <c r="A10044" s="2">
        <v>44326.42291666667</v>
      </c>
      <c r="B10044" t="s">
        <v>829</v>
      </c>
      <c r="D10044" t="s">
        <v>1850</v>
      </c>
    </row>
    <row r="10045" spans="1:4" x14ac:dyDescent="0.25">
      <c r="A10045" s="2">
        <v>44326.42291666667</v>
      </c>
      <c r="B10045" t="s">
        <v>829</v>
      </c>
      <c r="D10045" t="s">
        <v>1884</v>
      </c>
    </row>
    <row r="10046" spans="1:4" x14ac:dyDescent="0.25">
      <c r="A10046" s="2">
        <v>44326.42291666667</v>
      </c>
      <c r="B10046" t="s">
        <v>829</v>
      </c>
      <c r="D10046" t="s">
        <v>1852</v>
      </c>
    </row>
    <row r="10047" spans="1:4" x14ac:dyDescent="0.25">
      <c r="A10047" s="2">
        <v>44326.42291666667</v>
      </c>
      <c r="B10047" t="s">
        <v>966</v>
      </c>
      <c r="D10047" t="s">
        <v>899</v>
      </c>
    </row>
    <row r="10048" spans="1:4" x14ac:dyDescent="0.25">
      <c r="A10048" s="2">
        <v>44326.42291666667</v>
      </c>
      <c r="B10048" t="s">
        <v>966</v>
      </c>
      <c r="D10048" t="s">
        <v>855</v>
      </c>
    </row>
    <row r="10049" spans="1:4" x14ac:dyDescent="0.25">
      <c r="A10049" s="2">
        <v>44326.42291666667</v>
      </c>
      <c r="B10049" t="s">
        <v>966</v>
      </c>
      <c r="D10049" t="s">
        <v>844</v>
      </c>
    </row>
    <row r="10050" spans="1:4" x14ac:dyDescent="0.25">
      <c r="A10050" s="2">
        <v>44326.42291666667</v>
      </c>
      <c r="B10050" t="s">
        <v>966</v>
      </c>
      <c r="D10050" t="s">
        <v>976</v>
      </c>
    </row>
    <row r="10051" spans="1:4" x14ac:dyDescent="0.25">
      <c r="A10051" s="2">
        <v>44326.42291666667</v>
      </c>
      <c r="B10051" t="s">
        <v>185</v>
      </c>
      <c r="D10051" t="s">
        <v>892</v>
      </c>
    </row>
    <row r="10052" spans="1:4" x14ac:dyDescent="0.25">
      <c r="A10052" s="2">
        <v>44326.42291666667</v>
      </c>
      <c r="B10052" t="s">
        <v>185</v>
      </c>
      <c r="D10052" t="s">
        <v>852</v>
      </c>
    </row>
    <row r="10053" spans="1:4" x14ac:dyDescent="0.25">
      <c r="A10053" s="2">
        <v>44326.42291666667</v>
      </c>
      <c r="B10053" t="s">
        <v>164</v>
      </c>
      <c r="D10053" t="s">
        <v>893</v>
      </c>
    </row>
    <row r="10054" spans="1:4" x14ac:dyDescent="0.25">
      <c r="A10054" s="2">
        <v>44326.42291666667</v>
      </c>
      <c r="B10054" t="s">
        <v>966</v>
      </c>
      <c r="D10054" t="s">
        <v>825</v>
      </c>
    </row>
    <row r="10055" spans="1:4" x14ac:dyDescent="0.25">
      <c r="A10055" s="2">
        <v>44326.423611111109</v>
      </c>
      <c r="B10055" t="s">
        <v>183</v>
      </c>
    </row>
    <row r="10056" spans="1:4" x14ac:dyDescent="0.25">
      <c r="A10056" s="2">
        <v>44326.423611111109</v>
      </c>
      <c r="B10056" t="s">
        <v>183</v>
      </c>
      <c r="C10056" t="s">
        <v>6410</v>
      </c>
    </row>
    <row r="10057" spans="1:4" x14ac:dyDescent="0.25">
      <c r="A10057" s="2">
        <v>44326.423611111109</v>
      </c>
      <c r="B10057" t="s">
        <v>163</v>
      </c>
      <c r="C10057" t="s">
        <v>6493</v>
      </c>
    </row>
    <row r="10058" spans="1:4" x14ac:dyDescent="0.25">
      <c r="A10058" s="2">
        <v>44326.423611111109</v>
      </c>
      <c r="B10058" t="s">
        <v>163</v>
      </c>
      <c r="C10058" t="s">
        <v>194</v>
      </c>
    </row>
    <row r="10059" spans="1:4" x14ac:dyDescent="0.25">
      <c r="A10059" s="2">
        <v>44326.423611111109</v>
      </c>
      <c r="B10059" t="s">
        <v>163</v>
      </c>
      <c r="C10059" t="s">
        <v>6494</v>
      </c>
    </row>
    <row r="10060" spans="1:4" x14ac:dyDescent="0.25">
      <c r="A10060" s="2">
        <v>44326.423611111109</v>
      </c>
      <c r="B10060" t="s">
        <v>167</v>
      </c>
      <c r="C10060" t="s">
        <v>1249</v>
      </c>
    </row>
    <row r="10061" spans="1:4" x14ac:dyDescent="0.25">
      <c r="A10061" s="2">
        <v>44326.423611111109</v>
      </c>
      <c r="B10061" t="s">
        <v>167</v>
      </c>
      <c r="C10061" t="s">
        <v>6851</v>
      </c>
    </row>
    <row r="10062" spans="1:4" x14ac:dyDescent="0.25">
      <c r="A10062" s="2">
        <v>44326.423611111109</v>
      </c>
      <c r="B10062" t="s">
        <v>1461</v>
      </c>
      <c r="C10062" t="s">
        <v>7342</v>
      </c>
    </row>
    <row r="10063" spans="1:4" x14ac:dyDescent="0.25">
      <c r="A10063" s="2">
        <v>44326.423611111109</v>
      </c>
      <c r="B10063" t="s">
        <v>1461</v>
      </c>
      <c r="C10063" t="s">
        <v>6713</v>
      </c>
    </row>
    <row r="10064" spans="1:4" x14ac:dyDescent="0.25">
      <c r="A10064" s="2">
        <v>44326.423611111109</v>
      </c>
      <c r="B10064" t="s">
        <v>1461</v>
      </c>
      <c r="C10064" t="s">
        <v>6395</v>
      </c>
    </row>
    <row r="10065" spans="1:3" x14ac:dyDescent="0.25">
      <c r="A10065" s="2">
        <v>44326.423611111109</v>
      </c>
      <c r="B10065" t="s">
        <v>175</v>
      </c>
      <c r="C10065" t="s">
        <v>7371</v>
      </c>
    </row>
    <row r="10066" spans="1:3" x14ac:dyDescent="0.25">
      <c r="A10066" s="2">
        <v>44326.423611111109</v>
      </c>
      <c r="B10066" t="s">
        <v>1147</v>
      </c>
      <c r="C10066" t="s">
        <v>7947</v>
      </c>
    </row>
    <row r="10067" spans="1:3" x14ac:dyDescent="0.25">
      <c r="A10067" s="2">
        <v>44326.423611111109</v>
      </c>
      <c r="B10067" t="s">
        <v>170</v>
      </c>
      <c r="C10067" t="s">
        <v>6634</v>
      </c>
    </row>
    <row r="10068" spans="1:3" x14ac:dyDescent="0.25">
      <c r="A10068" s="2">
        <v>44326.423611111109</v>
      </c>
      <c r="B10068" t="s">
        <v>170</v>
      </c>
      <c r="C10068" t="s">
        <v>8268</v>
      </c>
    </row>
    <row r="10069" spans="1:3" x14ac:dyDescent="0.25">
      <c r="A10069" s="2">
        <v>44326.423611111109</v>
      </c>
      <c r="B10069" t="s">
        <v>170</v>
      </c>
      <c r="C10069" t="s">
        <v>6386</v>
      </c>
    </row>
    <row r="10070" spans="1:3" x14ac:dyDescent="0.25">
      <c r="A10070" s="2">
        <v>44326.423611111109</v>
      </c>
      <c r="B10070" t="s">
        <v>170</v>
      </c>
      <c r="C10070" t="s">
        <v>194</v>
      </c>
    </row>
    <row r="10071" spans="1:3" x14ac:dyDescent="0.25">
      <c r="A10071" s="2">
        <v>44326.423611111109</v>
      </c>
      <c r="B10071" t="s">
        <v>170</v>
      </c>
      <c r="C10071" t="s">
        <v>8269</v>
      </c>
    </row>
    <row r="10072" spans="1:3" x14ac:dyDescent="0.25">
      <c r="A10072" s="2">
        <v>44326.423611111109</v>
      </c>
      <c r="B10072" t="s">
        <v>829</v>
      </c>
      <c r="C10072" t="s">
        <v>7610</v>
      </c>
    </row>
    <row r="10073" spans="1:3" x14ac:dyDescent="0.25">
      <c r="A10073" s="2">
        <v>44326.423611111109</v>
      </c>
      <c r="B10073" t="s">
        <v>877</v>
      </c>
      <c r="C10073" t="s">
        <v>9012</v>
      </c>
    </row>
    <row r="10074" spans="1:3" x14ac:dyDescent="0.25">
      <c r="A10074" s="2">
        <v>44326.423611111109</v>
      </c>
      <c r="B10074" t="s">
        <v>185</v>
      </c>
      <c r="C10074" t="s">
        <v>1538</v>
      </c>
    </row>
    <row r="10075" spans="1:3" x14ac:dyDescent="0.25">
      <c r="A10075" s="2">
        <v>44326.423611111109</v>
      </c>
      <c r="B10075" t="s">
        <v>185</v>
      </c>
      <c r="C10075" t="s">
        <v>1256</v>
      </c>
    </row>
    <row r="10076" spans="1:3" x14ac:dyDescent="0.25">
      <c r="A10076" s="2">
        <v>44326.423611111109</v>
      </c>
      <c r="B10076" t="s">
        <v>185</v>
      </c>
      <c r="C10076" t="s">
        <v>1249</v>
      </c>
    </row>
    <row r="10077" spans="1:3" x14ac:dyDescent="0.25">
      <c r="A10077" s="2">
        <v>44326.423611111109</v>
      </c>
      <c r="B10077" t="s">
        <v>185</v>
      </c>
      <c r="C10077" t="s">
        <v>1302</v>
      </c>
    </row>
    <row r="10078" spans="1:3" x14ac:dyDescent="0.25">
      <c r="A10078" s="2">
        <v>44326.423611111109</v>
      </c>
      <c r="B10078" t="s">
        <v>185</v>
      </c>
      <c r="C10078" t="s">
        <v>9236</v>
      </c>
    </row>
    <row r="10079" spans="1:3" x14ac:dyDescent="0.25">
      <c r="A10079" s="2">
        <v>44326.423611111109</v>
      </c>
      <c r="B10079" t="s">
        <v>185</v>
      </c>
      <c r="C10079" t="s">
        <v>6420</v>
      </c>
    </row>
    <row r="10080" spans="1:3" x14ac:dyDescent="0.25">
      <c r="A10080" s="2">
        <v>44326.423611111109</v>
      </c>
      <c r="B10080" t="s">
        <v>167</v>
      </c>
      <c r="C10080" t="s">
        <v>6730</v>
      </c>
    </row>
    <row r="10081" spans="1:4" x14ac:dyDescent="0.25">
      <c r="A10081" s="2">
        <v>44326.423611111109</v>
      </c>
      <c r="B10081" t="s">
        <v>167</v>
      </c>
      <c r="C10081" t="s">
        <v>1249</v>
      </c>
    </row>
    <row r="10082" spans="1:4" x14ac:dyDescent="0.25">
      <c r="A10082" s="2">
        <v>44326.423611111109</v>
      </c>
      <c r="B10082" t="s">
        <v>1459</v>
      </c>
    </row>
    <row r="10083" spans="1:4" x14ac:dyDescent="0.25">
      <c r="A10083" s="2">
        <v>44326.423611111109</v>
      </c>
      <c r="B10083" t="s">
        <v>1459</v>
      </c>
    </row>
    <row r="10084" spans="1:4" x14ac:dyDescent="0.25">
      <c r="A10084" s="2">
        <v>44326.423611111109</v>
      </c>
      <c r="B10084" t="s">
        <v>1459</v>
      </c>
    </row>
    <row r="10085" spans="1:4" x14ac:dyDescent="0.25">
      <c r="A10085" s="2">
        <v>44326.423611111109</v>
      </c>
      <c r="B10085" t="s">
        <v>1459</v>
      </c>
      <c r="C10085" t="s">
        <v>194</v>
      </c>
    </row>
    <row r="10086" spans="1:4" x14ac:dyDescent="0.25">
      <c r="A10086" s="2">
        <v>44326.423611111109</v>
      </c>
      <c r="B10086" t="s">
        <v>1459</v>
      </c>
      <c r="C10086" t="s">
        <v>194</v>
      </c>
    </row>
    <row r="10087" spans="1:4" x14ac:dyDescent="0.25">
      <c r="A10087" s="2">
        <v>44326.423611111109</v>
      </c>
      <c r="B10087" t="s">
        <v>1459</v>
      </c>
      <c r="C10087" t="s">
        <v>194</v>
      </c>
    </row>
    <row r="10088" spans="1:4" x14ac:dyDescent="0.25">
      <c r="A10088" s="2">
        <v>44326.423611111109</v>
      </c>
      <c r="B10088" t="s">
        <v>167</v>
      </c>
      <c r="C10088" t="s">
        <v>1249</v>
      </c>
    </row>
    <row r="10089" spans="1:4" x14ac:dyDescent="0.25">
      <c r="A10089" s="2">
        <v>44326.423611111109</v>
      </c>
      <c r="B10089" t="s">
        <v>966</v>
      </c>
      <c r="C10089" t="s">
        <v>7651</v>
      </c>
    </row>
    <row r="10090" spans="1:4" x14ac:dyDescent="0.25">
      <c r="A10090" s="2">
        <v>44326.423611111109</v>
      </c>
      <c r="B10090" t="s">
        <v>966</v>
      </c>
      <c r="C10090" t="s">
        <v>6395</v>
      </c>
    </row>
    <row r="10091" spans="1:4" x14ac:dyDescent="0.25">
      <c r="A10091" s="2">
        <v>44326.423611111109</v>
      </c>
      <c r="B10091" t="s">
        <v>966</v>
      </c>
      <c r="C10091" t="s">
        <v>10228</v>
      </c>
    </row>
    <row r="10092" spans="1:4" x14ac:dyDescent="0.25">
      <c r="A10092" s="2">
        <v>44326.423611111109</v>
      </c>
      <c r="B10092" t="s">
        <v>966</v>
      </c>
      <c r="C10092" t="s">
        <v>6843</v>
      </c>
    </row>
    <row r="10093" spans="1:4" x14ac:dyDescent="0.25">
      <c r="A10093" s="2">
        <v>44326.423611111109</v>
      </c>
      <c r="B10093" t="s">
        <v>183</v>
      </c>
      <c r="D10093" t="s">
        <v>850</v>
      </c>
    </row>
    <row r="10094" spans="1:4" x14ac:dyDescent="0.25">
      <c r="A10094" s="2">
        <v>44326.423611111109</v>
      </c>
      <c r="B10094" t="s">
        <v>183</v>
      </c>
      <c r="D10094" t="s">
        <v>1896</v>
      </c>
    </row>
    <row r="10095" spans="1:4" x14ac:dyDescent="0.25">
      <c r="A10095" s="2">
        <v>44326.423611111109</v>
      </c>
      <c r="B10095" t="s">
        <v>183</v>
      </c>
      <c r="D10095" t="s">
        <v>1848</v>
      </c>
    </row>
    <row r="10096" spans="1:4" x14ac:dyDescent="0.25">
      <c r="A10096" s="2">
        <v>44326.423611111109</v>
      </c>
      <c r="B10096" t="s">
        <v>163</v>
      </c>
      <c r="D10096" t="s">
        <v>901</v>
      </c>
    </row>
    <row r="10097" spans="1:4" x14ac:dyDescent="0.25">
      <c r="A10097" s="2">
        <v>44326.423611111109</v>
      </c>
      <c r="B10097" t="s">
        <v>163</v>
      </c>
      <c r="D10097" t="s">
        <v>842</v>
      </c>
    </row>
    <row r="10098" spans="1:4" x14ac:dyDescent="0.25">
      <c r="A10098" s="2">
        <v>44326.423611111109</v>
      </c>
      <c r="B10098" t="s">
        <v>163</v>
      </c>
      <c r="D10098" t="s">
        <v>1880</v>
      </c>
    </row>
    <row r="10099" spans="1:4" x14ac:dyDescent="0.25">
      <c r="A10099" s="2">
        <v>44326.423611111109</v>
      </c>
      <c r="B10099" t="s">
        <v>167</v>
      </c>
      <c r="D10099" t="s">
        <v>908</v>
      </c>
    </row>
    <row r="10100" spans="1:4" x14ac:dyDescent="0.25">
      <c r="A10100" s="2">
        <v>44326.423611111109</v>
      </c>
      <c r="B10100" t="s">
        <v>167</v>
      </c>
      <c r="D10100" t="s">
        <v>849</v>
      </c>
    </row>
    <row r="10101" spans="1:4" x14ac:dyDescent="0.25">
      <c r="A10101" s="2">
        <v>44326.423611111109</v>
      </c>
      <c r="B10101" t="s">
        <v>1461</v>
      </c>
      <c r="D10101" t="s">
        <v>825</v>
      </c>
    </row>
    <row r="10102" spans="1:4" x14ac:dyDescent="0.25">
      <c r="A10102" s="2">
        <v>44326.423611111109</v>
      </c>
      <c r="B10102" t="s">
        <v>1461</v>
      </c>
      <c r="D10102" t="s">
        <v>853</v>
      </c>
    </row>
    <row r="10103" spans="1:4" x14ac:dyDescent="0.25">
      <c r="A10103" s="2">
        <v>44326.423611111109</v>
      </c>
      <c r="B10103" t="s">
        <v>1461</v>
      </c>
      <c r="D10103" t="s">
        <v>5018</v>
      </c>
    </row>
    <row r="10104" spans="1:4" x14ac:dyDescent="0.25">
      <c r="A10104" s="2">
        <v>44326.423611111109</v>
      </c>
      <c r="B10104" t="s">
        <v>175</v>
      </c>
      <c r="D10104" t="s">
        <v>1050</v>
      </c>
    </row>
    <row r="10105" spans="1:4" x14ac:dyDescent="0.25">
      <c r="A10105" s="2">
        <v>44326.423611111109</v>
      </c>
      <c r="B10105" t="s">
        <v>1147</v>
      </c>
      <c r="D10105" t="s">
        <v>848</v>
      </c>
    </row>
    <row r="10106" spans="1:4" x14ac:dyDescent="0.25">
      <c r="A10106" s="2">
        <v>44326.423611111109</v>
      </c>
      <c r="B10106" t="s">
        <v>170</v>
      </c>
      <c r="D10106" t="s">
        <v>902</v>
      </c>
    </row>
    <row r="10107" spans="1:4" x14ac:dyDescent="0.25">
      <c r="A10107" s="2">
        <v>44326.423611111109</v>
      </c>
      <c r="B10107" t="s">
        <v>170</v>
      </c>
      <c r="D10107" t="s">
        <v>1008</v>
      </c>
    </row>
    <row r="10108" spans="1:4" x14ac:dyDescent="0.25">
      <c r="A10108" s="2">
        <v>44326.423611111109</v>
      </c>
      <c r="B10108" t="s">
        <v>170</v>
      </c>
      <c r="D10108" t="s">
        <v>904</v>
      </c>
    </row>
    <row r="10109" spans="1:4" x14ac:dyDescent="0.25">
      <c r="A10109" s="2">
        <v>44326.423611111109</v>
      </c>
      <c r="B10109" t="s">
        <v>170</v>
      </c>
      <c r="D10109" t="s">
        <v>836</v>
      </c>
    </row>
    <row r="10110" spans="1:4" x14ac:dyDescent="0.25">
      <c r="A10110" s="2">
        <v>44326.423611111109</v>
      </c>
      <c r="B10110" t="s">
        <v>170</v>
      </c>
      <c r="D10110" t="s">
        <v>955</v>
      </c>
    </row>
    <row r="10111" spans="1:4" x14ac:dyDescent="0.25">
      <c r="A10111" s="2">
        <v>44326.423611111109</v>
      </c>
      <c r="B10111" t="s">
        <v>829</v>
      </c>
      <c r="D10111" t="s">
        <v>899</v>
      </c>
    </row>
    <row r="10112" spans="1:4" x14ac:dyDescent="0.25">
      <c r="A10112" s="2">
        <v>44326.423611111109</v>
      </c>
      <c r="B10112" t="s">
        <v>877</v>
      </c>
      <c r="D10112" t="s">
        <v>1931</v>
      </c>
    </row>
    <row r="10113" spans="1:4" x14ac:dyDescent="0.25">
      <c r="A10113" s="2">
        <v>44326.423611111109</v>
      </c>
      <c r="B10113" t="s">
        <v>185</v>
      </c>
      <c r="D10113" t="s">
        <v>973</v>
      </c>
    </row>
    <row r="10114" spans="1:4" x14ac:dyDescent="0.25">
      <c r="A10114" s="2">
        <v>44326.423611111109</v>
      </c>
      <c r="B10114" t="s">
        <v>185</v>
      </c>
      <c r="D10114" t="s">
        <v>834</v>
      </c>
    </row>
    <row r="10115" spans="1:4" x14ac:dyDescent="0.25">
      <c r="A10115" s="2">
        <v>44326.423611111109</v>
      </c>
      <c r="B10115" t="s">
        <v>185</v>
      </c>
      <c r="D10115" t="s">
        <v>835</v>
      </c>
    </row>
    <row r="10116" spans="1:4" x14ac:dyDescent="0.25">
      <c r="A10116" s="2">
        <v>44326.423611111109</v>
      </c>
      <c r="B10116" t="s">
        <v>185</v>
      </c>
      <c r="D10116" t="s">
        <v>996</v>
      </c>
    </row>
    <row r="10117" spans="1:4" x14ac:dyDescent="0.25">
      <c r="A10117" s="2">
        <v>44326.423611111109</v>
      </c>
      <c r="B10117" t="s">
        <v>185</v>
      </c>
      <c r="D10117" t="s">
        <v>955</v>
      </c>
    </row>
    <row r="10118" spans="1:4" x14ac:dyDescent="0.25">
      <c r="A10118" s="2">
        <v>44326.423611111109</v>
      </c>
      <c r="B10118" t="s">
        <v>185</v>
      </c>
      <c r="D10118" t="s">
        <v>885</v>
      </c>
    </row>
    <row r="10119" spans="1:4" x14ac:dyDescent="0.25">
      <c r="A10119" s="2">
        <v>44326.423611111109</v>
      </c>
      <c r="B10119" t="s">
        <v>167</v>
      </c>
      <c r="D10119" t="s">
        <v>899</v>
      </c>
    </row>
    <row r="10120" spans="1:4" x14ac:dyDescent="0.25">
      <c r="A10120" s="2">
        <v>44326.423611111109</v>
      </c>
      <c r="B10120" t="s">
        <v>167</v>
      </c>
      <c r="D10120" t="s">
        <v>953</v>
      </c>
    </row>
    <row r="10121" spans="1:4" x14ac:dyDescent="0.25">
      <c r="A10121" s="2">
        <v>44326.423611111109</v>
      </c>
      <c r="B10121" t="s">
        <v>1459</v>
      </c>
      <c r="D10121" t="s">
        <v>899</v>
      </c>
    </row>
    <row r="10122" spans="1:4" x14ac:dyDescent="0.25">
      <c r="A10122" s="2">
        <v>44326.423611111109</v>
      </c>
      <c r="B10122" t="s">
        <v>1459</v>
      </c>
      <c r="D10122" t="s">
        <v>1135</v>
      </c>
    </row>
    <row r="10123" spans="1:4" x14ac:dyDescent="0.25">
      <c r="A10123" s="2">
        <v>44326.423611111109</v>
      </c>
      <c r="B10123" t="s">
        <v>1459</v>
      </c>
      <c r="D10123" t="s">
        <v>842</v>
      </c>
    </row>
    <row r="10124" spans="1:4" x14ac:dyDescent="0.25">
      <c r="A10124" s="2">
        <v>44326.423611111109</v>
      </c>
      <c r="B10124" t="s">
        <v>1459</v>
      </c>
      <c r="D10124" t="s">
        <v>949</v>
      </c>
    </row>
    <row r="10125" spans="1:4" x14ac:dyDescent="0.25">
      <c r="A10125" s="2">
        <v>44326.423611111109</v>
      </c>
      <c r="B10125" t="s">
        <v>1459</v>
      </c>
      <c r="D10125" t="s">
        <v>850</v>
      </c>
    </row>
    <row r="10126" spans="1:4" x14ac:dyDescent="0.25">
      <c r="A10126" s="2">
        <v>44326.423611111109</v>
      </c>
      <c r="B10126" t="s">
        <v>1459</v>
      </c>
      <c r="D10126" t="s">
        <v>960</v>
      </c>
    </row>
    <row r="10127" spans="1:4" x14ac:dyDescent="0.25">
      <c r="A10127" s="2">
        <v>44326.423611111109</v>
      </c>
      <c r="B10127" t="s">
        <v>167</v>
      </c>
      <c r="D10127" t="s">
        <v>842</v>
      </c>
    </row>
    <row r="10128" spans="1:4" x14ac:dyDescent="0.25">
      <c r="A10128" s="2">
        <v>44326.423611111109</v>
      </c>
      <c r="B10128" t="s">
        <v>966</v>
      </c>
      <c r="D10128" t="s">
        <v>853</v>
      </c>
    </row>
    <row r="10129" spans="1:4" x14ac:dyDescent="0.25">
      <c r="A10129" s="2">
        <v>44326.423611111109</v>
      </c>
      <c r="B10129" t="s">
        <v>966</v>
      </c>
      <c r="D10129" t="s">
        <v>828</v>
      </c>
    </row>
    <row r="10130" spans="1:4" x14ac:dyDescent="0.25">
      <c r="A10130" s="2">
        <v>44326.423611111109</v>
      </c>
      <c r="B10130" t="s">
        <v>966</v>
      </c>
      <c r="D10130" t="s">
        <v>892</v>
      </c>
    </row>
    <row r="10131" spans="1:4" x14ac:dyDescent="0.25">
      <c r="A10131" s="2">
        <v>44326.423611111109</v>
      </c>
      <c r="B10131" t="s">
        <v>966</v>
      </c>
      <c r="D10131" t="s">
        <v>1853</v>
      </c>
    </row>
    <row r="10132" spans="1:4" x14ac:dyDescent="0.25">
      <c r="A10132" s="2">
        <v>44326.424305555556</v>
      </c>
      <c r="B10132" t="s">
        <v>175</v>
      </c>
      <c r="C10132" t="s">
        <v>7372</v>
      </c>
    </row>
    <row r="10133" spans="1:4" x14ac:dyDescent="0.25">
      <c r="A10133" s="2">
        <v>44326.424305555556</v>
      </c>
      <c r="B10133" t="s">
        <v>1147</v>
      </c>
      <c r="C10133" t="s">
        <v>7948</v>
      </c>
    </row>
    <row r="10134" spans="1:4" x14ac:dyDescent="0.25">
      <c r="A10134" s="2">
        <v>44326.424305555556</v>
      </c>
      <c r="B10134" t="s">
        <v>1147</v>
      </c>
      <c r="C10134" t="s">
        <v>194</v>
      </c>
    </row>
    <row r="10135" spans="1:4" x14ac:dyDescent="0.25">
      <c r="A10135" s="2">
        <v>44326.424305555556</v>
      </c>
      <c r="B10135" t="s">
        <v>170</v>
      </c>
      <c r="C10135" t="s">
        <v>8270</v>
      </c>
    </row>
    <row r="10136" spans="1:4" x14ac:dyDescent="0.25">
      <c r="A10136" s="2">
        <v>44326.424305555556</v>
      </c>
      <c r="B10136" t="s">
        <v>185</v>
      </c>
      <c r="C10136" t="s">
        <v>9237</v>
      </c>
    </row>
    <row r="10137" spans="1:4" x14ac:dyDescent="0.25">
      <c r="A10137" s="2">
        <v>44326.424305555556</v>
      </c>
      <c r="B10137" t="s">
        <v>185</v>
      </c>
      <c r="C10137" t="s">
        <v>1249</v>
      </c>
    </row>
    <row r="10138" spans="1:4" x14ac:dyDescent="0.25">
      <c r="A10138" s="2">
        <v>44326.424305555556</v>
      </c>
      <c r="B10138" t="s">
        <v>185</v>
      </c>
      <c r="C10138" t="s">
        <v>9238</v>
      </c>
    </row>
    <row r="10139" spans="1:4" x14ac:dyDescent="0.25">
      <c r="A10139" s="2">
        <v>44326.424305555556</v>
      </c>
      <c r="B10139" t="s">
        <v>185</v>
      </c>
      <c r="C10139" t="s">
        <v>6386</v>
      </c>
    </row>
    <row r="10140" spans="1:4" x14ac:dyDescent="0.25">
      <c r="A10140" s="2">
        <v>44326.424305555556</v>
      </c>
      <c r="B10140" t="s">
        <v>167</v>
      </c>
      <c r="C10140" t="s">
        <v>9729</v>
      </c>
    </row>
    <row r="10141" spans="1:4" x14ac:dyDescent="0.25">
      <c r="A10141" s="2">
        <v>44326.424305555556</v>
      </c>
      <c r="B10141" t="s">
        <v>167</v>
      </c>
      <c r="C10141" t="s">
        <v>194</v>
      </c>
    </row>
    <row r="10142" spans="1:4" x14ac:dyDescent="0.25">
      <c r="A10142" s="2">
        <v>44326.424305555556</v>
      </c>
      <c r="B10142" t="s">
        <v>1459</v>
      </c>
      <c r="C10142" t="s">
        <v>9761</v>
      </c>
    </row>
    <row r="10143" spans="1:4" x14ac:dyDescent="0.25">
      <c r="A10143" s="2">
        <v>44326.424305555556</v>
      </c>
      <c r="B10143" t="s">
        <v>1459</v>
      </c>
      <c r="C10143" t="s">
        <v>6443</v>
      </c>
    </row>
    <row r="10144" spans="1:4" x14ac:dyDescent="0.25">
      <c r="A10144" s="2">
        <v>44326.424305555556</v>
      </c>
      <c r="B10144" t="s">
        <v>1459</v>
      </c>
      <c r="C10144" t="s">
        <v>9762</v>
      </c>
    </row>
    <row r="10145" spans="1:4" x14ac:dyDescent="0.25">
      <c r="A10145" s="2">
        <v>44326.424305555556</v>
      </c>
      <c r="B10145" t="s">
        <v>1459</v>
      </c>
      <c r="C10145" t="s">
        <v>6443</v>
      </c>
    </row>
    <row r="10146" spans="1:4" x14ac:dyDescent="0.25">
      <c r="A10146" s="2">
        <v>44326.424305555556</v>
      </c>
      <c r="B10146" t="s">
        <v>167</v>
      </c>
      <c r="C10146" t="s">
        <v>6526</v>
      </c>
    </row>
    <row r="10147" spans="1:4" x14ac:dyDescent="0.25">
      <c r="A10147" s="2">
        <v>44326.424305555556</v>
      </c>
      <c r="B10147" t="s">
        <v>167</v>
      </c>
      <c r="C10147" t="s">
        <v>9815</v>
      </c>
    </row>
    <row r="10148" spans="1:4" x14ac:dyDescent="0.25">
      <c r="A10148" s="2">
        <v>44326.424305555556</v>
      </c>
      <c r="B10148" t="s">
        <v>167</v>
      </c>
      <c r="C10148" t="s">
        <v>9816</v>
      </c>
    </row>
    <row r="10149" spans="1:4" x14ac:dyDescent="0.25">
      <c r="A10149" s="2">
        <v>44326.424305555556</v>
      </c>
      <c r="B10149" t="s">
        <v>966</v>
      </c>
      <c r="C10149" t="s">
        <v>10229</v>
      </c>
    </row>
    <row r="10150" spans="1:4" x14ac:dyDescent="0.25">
      <c r="A10150" s="2">
        <v>44326.424305555556</v>
      </c>
      <c r="B10150" t="s">
        <v>966</v>
      </c>
      <c r="C10150" t="s">
        <v>6386</v>
      </c>
    </row>
    <row r="10151" spans="1:4" x14ac:dyDescent="0.25">
      <c r="A10151" s="2">
        <v>44326.424305555556</v>
      </c>
      <c r="B10151" t="s">
        <v>175</v>
      </c>
      <c r="D10151" t="s">
        <v>852</v>
      </c>
    </row>
    <row r="10152" spans="1:4" x14ac:dyDescent="0.25">
      <c r="A10152" s="2">
        <v>44326.424305555556</v>
      </c>
      <c r="B10152" t="s">
        <v>1147</v>
      </c>
      <c r="D10152" t="s">
        <v>849</v>
      </c>
    </row>
    <row r="10153" spans="1:4" x14ac:dyDescent="0.25">
      <c r="A10153" s="2">
        <v>44326.424305555556</v>
      </c>
      <c r="B10153" t="s">
        <v>1147</v>
      </c>
      <c r="D10153" t="s">
        <v>992</v>
      </c>
    </row>
    <row r="10154" spans="1:4" x14ac:dyDescent="0.25">
      <c r="A10154" s="2">
        <v>44326.424305555556</v>
      </c>
      <c r="B10154" t="s">
        <v>170</v>
      </c>
      <c r="D10154" t="s">
        <v>854</v>
      </c>
    </row>
    <row r="10155" spans="1:4" x14ac:dyDescent="0.25">
      <c r="A10155" s="2">
        <v>44326.424305555556</v>
      </c>
      <c r="B10155" t="s">
        <v>185</v>
      </c>
      <c r="D10155" t="s">
        <v>1882</v>
      </c>
    </row>
    <row r="10156" spans="1:4" x14ac:dyDescent="0.25">
      <c r="A10156" s="2">
        <v>44326.424305555556</v>
      </c>
      <c r="B10156" t="s">
        <v>185</v>
      </c>
      <c r="D10156" t="s">
        <v>1854</v>
      </c>
    </row>
    <row r="10157" spans="1:4" x14ac:dyDescent="0.25">
      <c r="A10157" s="2">
        <v>44326.424305555556</v>
      </c>
      <c r="B10157" t="s">
        <v>185</v>
      </c>
      <c r="D10157" t="s">
        <v>846</v>
      </c>
    </row>
    <row r="10158" spans="1:4" x14ac:dyDescent="0.25">
      <c r="A10158" s="2">
        <v>44326.424305555556</v>
      </c>
      <c r="B10158" t="s">
        <v>185</v>
      </c>
      <c r="D10158" t="s">
        <v>908</v>
      </c>
    </row>
    <row r="10159" spans="1:4" x14ac:dyDescent="0.25">
      <c r="A10159" s="2">
        <v>44326.424305555556</v>
      </c>
      <c r="B10159" t="s">
        <v>167</v>
      </c>
      <c r="D10159" t="s">
        <v>1853</v>
      </c>
    </row>
    <row r="10160" spans="1:4" x14ac:dyDescent="0.25">
      <c r="A10160" s="2">
        <v>44326.424305555556</v>
      </c>
      <c r="B10160" t="s">
        <v>167</v>
      </c>
      <c r="D10160" t="s">
        <v>1049</v>
      </c>
    </row>
    <row r="10161" spans="1:4" x14ac:dyDescent="0.25">
      <c r="A10161" s="2">
        <v>44326.424305555556</v>
      </c>
      <c r="B10161" t="s">
        <v>1459</v>
      </c>
      <c r="D10161" t="s">
        <v>828</v>
      </c>
    </row>
    <row r="10162" spans="1:4" x14ac:dyDescent="0.25">
      <c r="A10162" s="2">
        <v>44326.424305555556</v>
      </c>
      <c r="B10162" t="s">
        <v>1459</v>
      </c>
      <c r="D10162" t="s">
        <v>971</v>
      </c>
    </row>
    <row r="10163" spans="1:4" x14ac:dyDescent="0.25">
      <c r="A10163" s="2">
        <v>44326.424305555556</v>
      </c>
      <c r="B10163" t="s">
        <v>1459</v>
      </c>
      <c r="D10163" t="s">
        <v>844</v>
      </c>
    </row>
    <row r="10164" spans="1:4" x14ac:dyDescent="0.25">
      <c r="A10164" s="2">
        <v>44326.424305555556</v>
      </c>
      <c r="B10164" t="s">
        <v>1459</v>
      </c>
      <c r="D10164" t="s">
        <v>976</v>
      </c>
    </row>
    <row r="10165" spans="1:4" x14ac:dyDescent="0.25">
      <c r="A10165" s="2">
        <v>44326.424305555556</v>
      </c>
      <c r="B10165" t="s">
        <v>167</v>
      </c>
      <c r="D10165" t="s">
        <v>949</v>
      </c>
    </row>
    <row r="10166" spans="1:4" x14ac:dyDescent="0.25">
      <c r="A10166" s="2">
        <v>44326.424305555556</v>
      </c>
      <c r="B10166" t="s">
        <v>167</v>
      </c>
      <c r="D10166" t="s">
        <v>885</v>
      </c>
    </row>
    <row r="10167" spans="1:4" x14ac:dyDescent="0.25">
      <c r="A10167" s="2">
        <v>44326.424305555556</v>
      </c>
      <c r="B10167" t="s">
        <v>167</v>
      </c>
      <c r="D10167" t="s">
        <v>1049</v>
      </c>
    </row>
    <row r="10168" spans="1:4" x14ac:dyDescent="0.25">
      <c r="A10168" s="2">
        <v>44326.424305555556</v>
      </c>
      <c r="B10168" t="s">
        <v>966</v>
      </c>
      <c r="D10168" t="s">
        <v>844</v>
      </c>
    </row>
    <row r="10169" spans="1:4" x14ac:dyDescent="0.25">
      <c r="A10169" s="2">
        <v>44326.424305555556</v>
      </c>
      <c r="B10169" t="s">
        <v>966</v>
      </c>
      <c r="D10169" t="s">
        <v>845</v>
      </c>
    </row>
    <row r="10170" spans="1:4" x14ac:dyDescent="0.25">
      <c r="A10170" s="2">
        <v>44326.425000000003</v>
      </c>
      <c r="B10170" t="s">
        <v>1147</v>
      </c>
      <c r="C10170" t="s">
        <v>1249</v>
      </c>
    </row>
    <row r="10171" spans="1:4" x14ac:dyDescent="0.25">
      <c r="A10171" s="2">
        <v>44326.425000000003</v>
      </c>
      <c r="B10171" t="s">
        <v>1147</v>
      </c>
      <c r="C10171" t="s">
        <v>1249</v>
      </c>
    </row>
    <row r="10172" spans="1:4" x14ac:dyDescent="0.25">
      <c r="A10172" s="2">
        <v>44326.425000000003</v>
      </c>
      <c r="B10172" t="s">
        <v>1147</v>
      </c>
      <c r="C10172" t="s">
        <v>7949</v>
      </c>
    </row>
    <row r="10173" spans="1:4" x14ac:dyDescent="0.25">
      <c r="A10173" s="2">
        <v>44326.425000000003</v>
      </c>
      <c r="B10173" t="s">
        <v>175</v>
      </c>
      <c r="C10173" t="s">
        <v>1249</v>
      </c>
    </row>
    <row r="10174" spans="1:4" x14ac:dyDescent="0.25">
      <c r="A10174" s="2">
        <v>44326.425000000003</v>
      </c>
      <c r="B10174" t="s">
        <v>170</v>
      </c>
      <c r="C10174" t="s">
        <v>6637</v>
      </c>
    </row>
    <row r="10175" spans="1:4" x14ac:dyDescent="0.25">
      <c r="A10175" s="2">
        <v>44326.425000000003</v>
      </c>
      <c r="B10175" t="s">
        <v>170</v>
      </c>
      <c r="C10175" t="s">
        <v>8271</v>
      </c>
    </row>
    <row r="10176" spans="1:4" x14ac:dyDescent="0.25">
      <c r="A10176" s="2">
        <v>44326.425000000003</v>
      </c>
      <c r="B10176" t="s">
        <v>170</v>
      </c>
      <c r="C10176" t="s">
        <v>194</v>
      </c>
    </row>
    <row r="10177" spans="1:4" x14ac:dyDescent="0.25">
      <c r="A10177" s="2">
        <v>44326.425000000003</v>
      </c>
      <c r="B10177" t="s">
        <v>185</v>
      </c>
      <c r="C10177" t="s">
        <v>8686</v>
      </c>
    </row>
    <row r="10178" spans="1:4" x14ac:dyDescent="0.25">
      <c r="A10178" s="2">
        <v>44326.425000000003</v>
      </c>
      <c r="B10178" t="s">
        <v>185</v>
      </c>
      <c r="C10178" t="s">
        <v>1538</v>
      </c>
    </row>
    <row r="10179" spans="1:4" x14ac:dyDescent="0.25">
      <c r="A10179" s="2">
        <v>44326.425000000003</v>
      </c>
      <c r="B10179" t="s">
        <v>185</v>
      </c>
      <c r="C10179" t="s">
        <v>9239</v>
      </c>
    </row>
    <row r="10180" spans="1:4" x14ac:dyDescent="0.25">
      <c r="A10180" s="2">
        <v>44326.425000000003</v>
      </c>
      <c r="B10180" t="s">
        <v>185</v>
      </c>
      <c r="C10180" t="s">
        <v>1256</v>
      </c>
    </row>
    <row r="10181" spans="1:4" x14ac:dyDescent="0.25">
      <c r="A10181" s="2">
        <v>44326.425000000003</v>
      </c>
      <c r="B10181" t="s">
        <v>162</v>
      </c>
      <c r="C10181" t="s">
        <v>7650</v>
      </c>
    </row>
    <row r="10182" spans="1:4" x14ac:dyDescent="0.25">
      <c r="A10182" s="2">
        <v>44326.425000000003</v>
      </c>
      <c r="B10182" t="s">
        <v>162</v>
      </c>
      <c r="C10182" t="s">
        <v>6378</v>
      </c>
    </row>
    <row r="10183" spans="1:4" x14ac:dyDescent="0.25">
      <c r="A10183" s="2">
        <v>44326.425000000003</v>
      </c>
      <c r="B10183" t="s">
        <v>966</v>
      </c>
      <c r="C10183" t="s">
        <v>6852</v>
      </c>
    </row>
    <row r="10184" spans="1:4" x14ac:dyDescent="0.25">
      <c r="A10184" s="2">
        <v>44326.425000000003</v>
      </c>
      <c r="B10184" t="s">
        <v>966</v>
      </c>
      <c r="C10184" t="s">
        <v>194</v>
      </c>
    </row>
    <row r="10185" spans="1:4" x14ac:dyDescent="0.25">
      <c r="A10185" s="2">
        <v>44326.425000000003</v>
      </c>
      <c r="B10185" t="s">
        <v>1147</v>
      </c>
      <c r="D10185" t="s">
        <v>857</v>
      </c>
    </row>
    <row r="10186" spans="1:4" x14ac:dyDescent="0.25">
      <c r="A10186" s="2">
        <v>44326.425000000003</v>
      </c>
      <c r="B10186" t="s">
        <v>1147</v>
      </c>
      <c r="D10186" t="s">
        <v>1855</v>
      </c>
    </row>
    <row r="10187" spans="1:4" x14ac:dyDescent="0.25">
      <c r="A10187" s="2">
        <v>44326.425000000003</v>
      </c>
      <c r="B10187" t="s">
        <v>1147</v>
      </c>
      <c r="D10187" t="s">
        <v>1007</v>
      </c>
    </row>
    <row r="10188" spans="1:4" x14ac:dyDescent="0.25">
      <c r="A10188" s="2">
        <v>44326.425000000003</v>
      </c>
      <c r="B10188" t="s">
        <v>175</v>
      </c>
      <c r="D10188" t="s">
        <v>827</v>
      </c>
    </row>
    <row r="10189" spans="1:4" x14ac:dyDescent="0.25">
      <c r="A10189" s="2">
        <v>44326.425000000003</v>
      </c>
      <c r="B10189" t="s">
        <v>170</v>
      </c>
      <c r="D10189" t="s">
        <v>855</v>
      </c>
    </row>
    <row r="10190" spans="1:4" x14ac:dyDescent="0.25">
      <c r="A10190" s="2">
        <v>44326.425000000003</v>
      </c>
      <c r="B10190" t="s">
        <v>170</v>
      </c>
      <c r="D10190" t="s">
        <v>5033</v>
      </c>
    </row>
    <row r="10191" spans="1:4" x14ac:dyDescent="0.25">
      <c r="A10191" s="2">
        <v>44326.425000000003</v>
      </c>
      <c r="B10191" t="s">
        <v>170</v>
      </c>
      <c r="D10191" t="s">
        <v>961</v>
      </c>
    </row>
    <row r="10192" spans="1:4" x14ac:dyDescent="0.25">
      <c r="A10192" s="2">
        <v>44326.425000000003</v>
      </c>
      <c r="B10192" t="s">
        <v>185</v>
      </c>
      <c r="D10192" t="s">
        <v>909</v>
      </c>
    </row>
    <row r="10193" spans="1:4" x14ac:dyDescent="0.25">
      <c r="A10193" s="2">
        <v>44326.425000000003</v>
      </c>
      <c r="B10193" t="s">
        <v>185</v>
      </c>
      <c r="D10193" t="s">
        <v>848</v>
      </c>
    </row>
    <row r="10194" spans="1:4" x14ac:dyDescent="0.25">
      <c r="A10194" s="2">
        <v>44326.425000000003</v>
      </c>
      <c r="B10194" t="s">
        <v>185</v>
      </c>
      <c r="D10194" t="s">
        <v>899</v>
      </c>
    </row>
    <row r="10195" spans="1:4" x14ac:dyDescent="0.25">
      <c r="A10195" s="2">
        <v>44326.425000000003</v>
      </c>
      <c r="B10195" t="s">
        <v>185</v>
      </c>
      <c r="D10195" t="s">
        <v>953</v>
      </c>
    </row>
    <row r="10196" spans="1:4" x14ac:dyDescent="0.25">
      <c r="A10196" s="2">
        <v>44326.425000000003</v>
      </c>
      <c r="B10196" t="s">
        <v>162</v>
      </c>
      <c r="D10196" t="s">
        <v>825</v>
      </c>
    </row>
    <row r="10197" spans="1:4" x14ac:dyDescent="0.25">
      <c r="A10197" s="2">
        <v>44326.425000000003</v>
      </c>
      <c r="B10197" t="s">
        <v>162</v>
      </c>
      <c r="D10197" t="s">
        <v>853</v>
      </c>
    </row>
    <row r="10198" spans="1:4" x14ac:dyDescent="0.25">
      <c r="A10198" s="2">
        <v>44326.425000000003</v>
      </c>
      <c r="B10198" t="s">
        <v>966</v>
      </c>
      <c r="D10198" t="s">
        <v>972</v>
      </c>
    </row>
    <row r="10199" spans="1:4" x14ac:dyDescent="0.25">
      <c r="A10199" s="2">
        <v>44326.425000000003</v>
      </c>
      <c r="B10199" t="s">
        <v>966</v>
      </c>
      <c r="D10199" t="s">
        <v>973</v>
      </c>
    </row>
    <row r="10200" spans="1:4" x14ac:dyDescent="0.25">
      <c r="A10200" s="2">
        <v>44326.425694444442</v>
      </c>
      <c r="B10200" t="s">
        <v>966</v>
      </c>
      <c r="C10200" t="s">
        <v>7373</v>
      </c>
    </row>
    <row r="10201" spans="1:4" x14ac:dyDescent="0.25">
      <c r="A10201" s="2">
        <v>44326.425694444442</v>
      </c>
      <c r="B10201" t="s">
        <v>1147</v>
      </c>
      <c r="C10201" t="s">
        <v>7950</v>
      </c>
    </row>
    <row r="10202" spans="1:4" x14ac:dyDescent="0.25">
      <c r="A10202" s="2">
        <v>44326.425694444442</v>
      </c>
      <c r="B10202" t="s">
        <v>1147</v>
      </c>
      <c r="C10202" t="s">
        <v>194</v>
      </c>
    </row>
    <row r="10203" spans="1:4" x14ac:dyDescent="0.25">
      <c r="A10203" s="2">
        <v>44326.425694444442</v>
      </c>
      <c r="B10203" t="s">
        <v>175</v>
      </c>
      <c r="C10203" t="s">
        <v>7971</v>
      </c>
    </row>
    <row r="10204" spans="1:4" x14ac:dyDescent="0.25">
      <c r="A10204" s="2">
        <v>44326.425694444442</v>
      </c>
      <c r="B10204" t="s">
        <v>175</v>
      </c>
      <c r="C10204" t="s">
        <v>4308</v>
      </c>
    </row>
    <row r="10205" spans="1:4" x14ac:dyDescent="0.25">
      <c r="A10205" s="2">
        <v>44326.425694444442</v>
      </c>
      <c r="B10205" t="s">
        <v>175</v>
      </c>
      <c r="C10205" t="s">
        <v>194</v>
      </c>
    </row>
    <row r="10206" spans="1:4" x14ac:dyDescent="0.25">
      <c r="A10206" s="2">
        <v>44326.425694444442</v>
      </c>
      <c r="B10206" t="s">
        <v>185</v>
      </c>
      <c r="C10206" t="s">
        <v>9240</v>
      </c>
    </row>
    <row r="10207" spans="1:4" x14ac:dyDescent="0.25">
      <c r="A10207" s="2">
        <v>44326.425694444442</v>
      </c>
      <c r="B10207" t="s">
        <v>185</v>
      </c>
      <c r="C10207" t="s">
        <v>1249</v>
      </c>
    </row>
    <row r="10208" spans="1:4" x14ac:dyDescent="0.25">
      <c r="A10208" s="2">
        <v>44326.425694444442</v>
      </c>
      <c r="B10208" t="s">
        <v>185</v>
      </c>
      <c r="C10208" t="s">
        <v>194</v>
      </c>
    </row>
    <row r="10209" spans="1:4" x14ac:dyDescent="0.25">
      <c r="A10209" s="2">
        <v>44326.425694444442</v>
      </c>
      <c r="B10209" t="s">
        <v>162</v>
      </c>
      <c r="C10209" t="s">
        <v>9730</v>
      </c>
    </row>
    <row r="10210" spans="1:4" x14ac:dyDescent="0.25">
      <c r="A10210" s="2">
        <v>44326.425694444442</v>
      </c>
      <c r="B10210" t="s">
        <v>162</v>
      </c>
      <c r="C10210" t="s">
        <v>9731</v>
      </c>
    </row>
    <row r="10211" spans="1:4" x14ac:dyDescent="0.25">
      <c r="A10211" s="2">
        <v>44326.425694444442</v>
      </c>
      <c r="B10211" t="s">
        <v>162</v>
      </c>
      <c r="C10211" t="s">
        <v>1249</v>
      </c>
    </row>
    <row r="10212" spans="1:4" x14ac:dyDescent="0.25">
      <c r="A10212" s="2">
        <v>44326.425694444442</v>
      </c>
      <c r="B10212" t="s">
        <v>162</v>
      </c>
      <c r="C10212" t="s">
        <v>9732</v>
      </c>
    </row>
    <row r="10213" spans="1:4" x14ac:dyDescent="0.25">
      <c r="A10213" s="2">
        <v>44326.425694444442</v>
      </c>
      <c r="B10213" t="s">
        <v>966</v>
      </c>
      <c r="C10213" t="s">
        <v>194</v>
      </c>
    </row>
    <row r="10214" spans="1:4" x14ac:dyDescent="0.25">
      <c r="A10214" s="2">
        <v>44326.425694444442</v>
      </c>
      <c r="B10214" t="s">
        <v>966</v>
      </c>
      <c r="D10214" t="s">
        <v>844</v>
      </c>
    </row>
    <row r="10215" spans="1:4" x14ac:dyDescent="0.25">
      <c r="A10215" s="2">
        <v>44326.425694444442</v>
      </c>
      <c r="B10215" t="s">
        <v>1147</v>
      </c>
      <c r="D10215" t="s">
        <v>972</v>
      </c>
    </row>
    <row r="10216" spans="1:4" x14ac:dyDescent="0.25">
      <c r="A10216" s="2">
        <v>44326.425694444442</v>
      </c>
      <c r="B10216" t="s">
        <v>1147</v>
      </c>
      <c r="D10216" t="s">
        <v>973</v>
      </c>
    </row>
    <row r="10217" spans="1:4" x14ac:dyDescent="0.25">
      <c r="A10217" s="2">
        <v>44326.425694444442</v>
      </c>
      <c r="B10217" t="s">
        <v>175</v>
      </c>
      <c r="D10217" t="s">
        <v>902</v>
      </c>
    </row>
    <row r="10218" spans="1:4" x14ac:dyDescent="0.25">
      <c r="A10218" s="2">
        <v>44326.425694444442</v>
      </c>
      <c r="B10218" t="s">
        <v>175</v>
      </c>
      <c r="D10218" t="s">
        <v>852</v>
      </c>
    </row>
    <row r="10219" spans="1:4" x14ac:dyDescent="0.25">
      <c r="A10219" s="2">
        <v>44326.425694444442</v>
      </c>
      <c r="B10219" t="s">
        <v>175</v>
      </c>
      <c r="D10219" t="s">
        <v>1003</v>
      </c>
    </row>
    <row r="10220" spans="1:4" x14ac:dyDescent="0.25">
      <c r="A10220" s="2">
        <v>44326.425694444442</v>
      </c>
      <c r="B10220" t="s">
        <v>185</v>
      </c>
      <c r="D10220" t="s">
        <v>872</v>
      </c>
    </row>
    <row r="10221" spans="1:4" x14ac:dyDescent="0.25">
      <c r="A10221" s="2">
        <v>44326.425694444442</v>
      </c>
      <c r="B10221" t="s">
        <v>185</v>
      </c>
      <c r="D10221" t="s">
        <v>868</v>
      </c>
    </row>
    <row r="10222" spans="1:4" x14ac:dyDescent="0.25">
      <c r="A10222" s="2">
        <v>44326.425694444442</v>
      </c>
      <c r="B10222" t="s">
        <v>185</v>
      </c>
      <c r="D10222" t="s">
        <v>1853</v>
      </c>
    </row>
    <row r="10223" spans="1:4" x14ac:dyDescent="0.25">
      <c r="A10223" s="2">
        <v>44326.425694444442</v>
      </c>
      <c r="B10223" t="s">
        <v>162</v>
      </c>
      <c r="D10223" t="s">
        <v>827</v>
      </c>
    </row>
    <row r="10224" spans="1:4" x14ac:dyDescent="0.25">
      <c r="A10224" s="2">
        <v>44326.425694444442</v>
      </c>
      <c r="B10224" t="s">
        <v>162</v>
      </c>
      <c r="D10224" t="s">
        <v>872</v>
      </c>
    </row>
    <row r="10225" spans="1:4" x14ac:dyDescent="0.25">
      <c r="A10225" s="2">
        <v>44326.425694444442</v>
      </c>
      <c r="B10225" t="s">
        <v>162</v>
      </c>
      <c r="D10225" t="s">
        <v>868</v>
      </c>
    </row>
    <row r="10226" spans="1:4" x14ac:dyDescent="0.25">
      <c r="A10226" s="2">
        <v>44326.425694444442</v>
      </c>
      <c r="B10226" t="s">
        <v>162</v>
      </c>
      <c r="D10226" t="s">
        <v>828</v>
      </c>
    </row>
    <row r="10227" spans="1:4" x14ac:dyDescent="0.25">
      <c r="A10227" s="2">
        <v>44326.425694444442</v>
      </c>
      <c r="B10227" t="s">
        <v>966</v>
      </c>
      <c r="D10227" t="s">
        <v>827</v>
      </c>
    </row>
    <row r="10228" spans="1:4" x14ac:dyDescent="0.25">
      <c r="A10228" s="2">
        <v>44326.426388888889</v>
      </c>
      <c r="B10228" t="s">
        <v>1147</v>
      </c>
      <c r="C10228" t="s">
        <v>7951</v>
      </c>
    </row>
    <row r="10229" spans="1:4" x14ac:dyDescent="0.25">
      <c r="A10229" s="2">
        <v>44326.426388888889</v>
      </c>
      <c r="B10229" t="s">
        <v>1147</v>
      </c>
      <c r="C10229" t="s">
        <v>7952</v>
      </c>
    </row>
    <row r="10230" spans="1:4" x14ac:dyDescent="0.25">
      <c r="A10230" s="2">
        <v>44326.426388888889</v>
      </c>
      <c r="B10230" t="s">
        <v>1461</v>
      </c>
      <c r="C10230" t="s">
        <v>6396</v>
      </c>
    </row>
    <row r="10231" spans="1:4" x14ac:dyDescent="0.25">
      <c r="A10231" s="2">
        <v>44326.426388888889</v>
      </c>
      <c r="B10231" t="s">
        <v>185</v>
      </c>
      <c r="C10231" t="s">
        <v>9241</v>
      </c>
    </row>
    <row r="10232" spans="1:4" x14ac:dyDescent="0.25">
      <c r="A10232" s="2">
        <v>44326.426388888889</v>
      </c>
      <c r="B10232" t="s">
        <v>185</v>
      </c>
      <c r="C10232" t="s">
        <v>6420</v>
      </c>
    </row>
    <row r="10233" spans="1:4" x14ac:dyDescent="0.25">
      <c r="A10233" s="2">
        <v>44326.426388888889</v>
      </c>
      <c r="B10233" t="s">
        <v>185</v>
      </c>
      <c r="C10233" t="s">
        <v>6407</v>
      </c>
    </row>
    <row r="10234" spans="1:4" x14ac:dyDescent="0.25">
      <c r="A10234" s="2">
        <v>44326.426388888889</v>
      </c>
      <c r="B10234" t="s">
        <v>185</v>
      </c>
      <c r="C10234" t="s">
        <v>1249</v>
      </c>
    </row>
    <row r="10235" spans="1:4" x14ac:dyDescent="0.25">
      <c r="A10235" s="2">
        <v>44326.426388888889</v>
      </c>
      <c r="B10235" t="s">
        <v>162</v>
      </c>
      <c r="C10235" t="s">
        <v>6386</v>
      </c>
    </row>
    <row r="10236" spans="1:4" x14ac:dyDescent="0.25">
      <c r="A10236" s="2">
        <v>44326.426388888889</v>
      </c>
      <c r="B10236" t="s">
        <v>170</v>
      </c>
      <c r="C10236" t="s">
        <v>10140</v>
      </c>
    </row>
    <row r="10237" spans="1:4" x14ac:dyDescent="0.25">
      <c r="A10237" s="2">
        <v>44326.426388888889</v>
      </c>
      <c r="B10237" t="s">
        <v>1147</v>
      </c>
      <c r="D10237" t="s">
        <v>825</v>
      </c>
    </row>
    <row r="10238" spans="1:4" x14ac:dyDescent="0.25">
      <c r="A10238" s="2">
        <v>44326.426388888889</v>
      </c>
      <c r="B10238" t="s">
        <v>1147</v>
      </c>
      <c r="D10238" t="s">
        <v>853</v>
      </c>
    </row>
    <row r="10239" spans="1:4" x14ac:dyDescent="0.25">
      <c r="A10239" s="2">
        <v>44326.426388888889</v>
      </c>
      <c r="B10239" t="s">
        <v>1461</v>
      </c>
      <c r="D10239" t="s">
        <v>1853</v>
      </c>
    </row>
    <row r="10240" spans="1:4" x14ac:dyDescent="0.25">
      <c r="A10240" s="2">
        <v>44326.426388888889</v>
      </c>
      <c r="B10240" t="s">
        <v>185</v>
      </c>
      <c r="D10240" t="s">
        <v>902</v>
      </c>
    </row>
    <row r="10241" spans="1:4" x14ac:dyDescent="0.25">
      <c r="A10241" s="2">
        <v>44326.426388888889</v>
      </c>
      <c r="B10241" t="s">
        <v>185</v>
      </c>
      <c r="D10241" t="s">
        <v>952</v>
      </c>
    </row>
    <row r="10242" spans="1:4" x14ac:dyDescent="0.25">
      <c r="A10242" s="2">
        <v>44326.426388888889</v>
      </c>
      <c r="B10242" t="s">
        <v>185</v>
      </c>
      <c r="D10242" t="s">
        <v>1894</v>
      </c>
    </row>
    <row r="10243" spans="1:4" x14ac:dyDescent="0.25">
      <c r="A10243" s="2">
        <v>44326.426388888889</v>
      </c>
      <c r="B10243" t="s">
        <v>185</v>
      </c>
      <c r="D10243" t="s">
        <v>1848</v>
      </c>
    </row>
    <row r="10244" spans="1:4" x14ac:dyDescent="0.25">
      <c r="A10244" s="2">
        <v>44326.426388888889</v>
      </c>
      <c r="B10244" t="s">
        <v>162</v>
      </c>
      <c r="D10244" t="s">
        <v>971</v>
      </c>
    </row>
    <row r="10245" spans="1:4" x14ac:dyDescent="0.25">
      <c r="A10245" s="2">
        <v>44326.426388888889</v>
      </c>
      <c r="B10245" t="s">
        <v>170</v>
      </c>
      <c r="D10245" t="s">
        <v>5033</v>
      </c>
    </row>
    <row r="10246" spans="1:4" x14ac:dyDescent="0.25">
      <c r="A10246" s="2">
        <v>44326.427083333336</v>
      </c>
      <c r="B10246" t="s">
        <v>851</v>
      </c>
      <c r="C10246" t="s">
        <v>4216</v>
      </c>
    </row>
    <row r="10247" spans="1:4" x14ac:dyDescent="0.25">
      <c r="A10247" s="2">
        <v>44326.427083333336</v>
      </c>
      <c r="B10247" t="s">
        <v>851</v>
      </c>
      <c r="C10247" t="s">
        <v>4216</v>
      </c>
    </row>
    <row r="10248" spans="1:4" x14ac:dyDescent="0.25">
      <c r="A10248" s="2">
        <v>44326.427083333336</v>
      </c>
      <c r="B10248" t="s">
        <v>851</v>
      </c>
      <c r="C10248" t="s">
        <v>7343</v>
      </c>
    </row>
    <row r="10249" spans="1:4" x14ac:dyDescent="0.25">
      <c r="A10249" s="2">
        <v>44326.427083333336</v>
      </c>
      <c r="B10249" t="s">
        <v>851</v>
      </c>
      <c r="C10249" t="s">
        <v>6380</v>
      </c>
    </row>
    <row r="10250" spans="1:4" x14ac:dyDescent="0.25">
      <c r="A10250" s="2">
        <v>44326.427083333336</v>
      </c>
      <c r="B10250" t="s">
        <v>851</v>
      </c>
      <c r="C10250" t="s">
        <v>7344</v>
      </c>
    </row>
    <row r="10251" spans="1:4" x14ac:dyDescent="0.25">
      <c r="A10251" s="2">
        <v>44326.427083333336</v>
      </c>
      <c r="B10251" t="s">
        <v>966</v>
      </c>
      <c r="C10251" t="s">
        <v>7374</v>
      </c>
    </row>
    <row r="10252" spans="1:4" x14ac:dyDescent="0.25">
      <c r="A10252" s="2">
        <v>44326.427083333336</v>
      </c>
      <c r="B10252" t="s">
        <v>829</v>
      </c>
      <c r="C10252" t="s">
        <v>7457</v>
      </c>
    </row>
    <row r="10253" spans="1:4" x14ac:dyDescent="0.25">
      <c r="A10253" s="2">
        <v>44326.427083333336</v>
      </c>
      <c r="B10253" t="s">
        <v>829</v>
      </c>
      <c r="C10253" t="s">
        <v>7588</v>
      </c>
    </row>
    <row r="10254" spans="1:4" x14ac:dyDescent="0.25">
      <c r="A10254" s="2">
        <v>44326.427083333336</v>
      </c>
      <c r="B10254" t="s">
        <v>829</v>
      </c>
      <c r="C10254" t="s">
        <v>194</v>
      </c>
    </row>
    <row r="10255" spans="1:4" x14ac:dyDescent="0.25">
      <c r="A10255" s="2">
        <v>44326.427083333336</v>
      </c>
      <c r="B10255" t="s">
        <v>829</v>
      </c>
      <c r="C10255" t="s">
        <v>194</v>
      </c>
    </row>
    <row r="10256" spans="1:4" x14ac:dyDescent="0.25">
      <c r="A10256" s="2">
        <v>44326.427083333336</v>
      </c>
      <c r="B10256" t="s">
        <v>829</v>
      </c>
      <c r="C10256" t="s">
        <v>7589</v>
      </c>
    </row>
    <row r="10257" spans="1:4" x14ac:dyDescent="0.25">
      <c r="A10257" s="2">
        <v>44326.427083333336</v>
      </c>
      <c r="B10257" t="s">
        <v>829</v>
      </c>
      <c r="C10257" t="s">
        <v>194</v>
      </c>
    </row>
    <row r="10258" spans="1:4" x14ac:dyDescent="0.25">
      <c r="A10258" s="2">
        <v>44326.427083333336</v>
      </c>
      <c r="B10258" t="s">
        <v>1147</v>
      </c>
      <c r="C10258" t="s">
        <v>7953</v>
      </c>
    </row>
    <row r="10259" spans="1:4" x14ac:dyDescent="0.25">
      <c r="A10259" s="2">
        <v>44326.427083333336</v>
      </c>
      <c r="B10259" t="s">
        <v>170</v>
      </c>
      <c r="C10259" t="s">
        <v>10141</v>
      </c>
    </row>
    <row r="10260" spans="1:4" x14ac:dyDescent="0.25">
      <c r="A10260" s="2">
        <v>44326.427083333336</v>
      </c>
      <c r="B10260" t="s">
        <v>170</v>
      </c>
      <c r="C10260" t="s">
        <v>7741</v>
      </c>
    </row>
    <row r="10261" spans="1:4" x14ac:dyDescent="0.25">
      <c r="A10261" s="2">
        <v>44326.427083333336</v>
      </c>
      <c r="B10261" t="s">
        <v>170</v>
      </c>
      <c r="C10261" t="s">
        <v>10142</v>
      </c>
    </row>
    <row r="10262" spans="1:4" x14ac:dyDescent="0.25">
      <c r="A10262" s="2">
        <v>44326.427083333336</v>
      </c>
      <c r="B10262" t="s">
        <v>170</v>
      </c>
      <c r="C10262" t="s">
        <v>194</v>
      </c>
    </row>
    <row r="10263" spans="1:4" x14ac:dyDescent="0.25">
      <c r="A10263" s="2">
        <v>44326.427083333336</v>
      </c>
      <c r="B10263" t="s">
        <v>170</v>
      </c>
      <c r="C10263" t="s">
        <v>6386</v>
      </c>
    </row>
    <row r="10264" spans="1:4" x14ac:dyDescent="0.25">
      <c r="A10264" s="2">
        <v>44326.427083333336</v>
      </c>
      <c r="B10264" t="s">
        <v>966</v>
      </c>
      <c r="C10264" t="s">
        <v>10230</v>
      </c>
    </row>
    <row r="10265" spans="1:4" x14ac:dyDescent="0.25">
      <c r="A10265" s="2">
        <v>44326.427083333336</v>
      </c>
      <c r="B10265" t="s">
        <v>966</v>
      </c>
      <c r="C10265" t="s">
        <v>105</v>
      </c>
    </row>
    <row r="10266" spans="1:4" x14ac:dyDescent="0.25">
      <c r="A10266" s="2">
        <v>44326.427083333336</v>
      </c>
      <c r="B10266" t="s">
        <v>851</v>
      </c>
      <c r="D10266" t="s">
        <v>1849</v>
      </c>
    </row>
    <row r="10267" spans="1:4" x14ac:dyDescent="0.25">
      <c r="A10267" s="2">
        <v>44326.427083333336</v>
      </c>
      <c r="B10267" t="s">
        <v>851</v>
      </c>
      <c r="D10267" t="s">
        <v>1861</v>
      </c>
    </row>
    <row r="10268" spans="1:4" x14ac:dyDescent="0.25">
      <c r="A10268" s="2">
        <v>44326.427083333336</v>
      </c>
      <c r="B10268" t="s">
        <v>851</v>
      </c>
      <c r="D10268" t="s">
        <v>1877</v>
      </c>
    </row>
    <row r="10269" spans="1:4" x14ac:dyDescent="0.25">
      <c r="A10269" s="2">
        <v>44326.427083333336</v>
      </c>
      <c r="B10269" t="s">
        <v>851</v>
      </c>
      <c r="D10269" t="s">
        <v>1902</v>
      </c>
    </row>
    <row r="10270" spans="1:4" x14ac:dyDescent="0.25">
      <c r="A10270" s="2">
        <v>44326.427083333336</v>
      </c>
      <c r="B10270" t="s">
        <v>851</v>
      </c>
      <c r="D10270" t="s">
        <v>852</v>
      </c>
    </row>
    <row r="10271" spans="1:4" x14ac:dyDescent="0.25">
      <c r="A10271" s="2">
        <v>44326.427083333336</v>
      </c>
      <c r="B10271" t="s">
        <v>966</v>
      </c>
      <c r="D10271" t="s">
        <v>899</v>
      </c>
    </row>
    <row r="10272" spans="1:4" x14ac:dyDescent="0.25">
      <c r="A10272" s="2">
        <v>44326.427083333336</v>
      </c>
      <c r="B10272" t="s">
        <v>829</v>
      </c>
      <c r="D10272" t="s">
        <v>1884</v>
      </c>
    </row>
    <row r="10273" spans="1:4" x14ac:dyDescent="0.25">
      <c r="A10273" s="2">
        <v>44326.427083333336</v>
      </c>
      <c r="B10273" t="s">
        <v>829</v>
      </c>
      <c r="D10273" t="s">
        <v>1852</v>
      </c>
    </row>
    <row r="10274" spans="1:4" x14ac:dyDescent="0.25">
      <c r="A10274" s="2">
        <v>44326.427083333336</v>
      </c>
      <c r="B10274" t="s">
        <v>829</v>
      </c>
      <c r="D10274" t="s">
        <v>856</v>
      </c>
    </row>
    <row r="10275" spans="1:4" x14ac:dyDescent="0.25">
      <c r="A10275" s="2">
        <v>44326.427083333336</v>
      </c>
      <c r="B10275" t="s">
        <v>829</v>
      </c>
      <c r="D10275" t="s">
        <v>1097</v>
      </c>
    </row>
    <row r="10276" spans="1:4" x14ac:dyDescent="0.25">
      <c r="A10276" s="2">
        <v>44326.427083333336</v>
      </c>
      <c r="B10276" t="s">
        <v>829</v>
      </c>
      <c r="D10276" t="s">
        <v>1855</v>
      </c>
    </row>
    <row r="10277" spans="1:4" x14ac:dyDescent="0.25">
      <c r="A10277" s="2">
        <v>44326.427083333336</v>
      </c>
      <c r="B10277" t="s">
        <v>829</v>
      </c>
      <c r="D10277" t="s">
        <v>1007</v>
      </c>
    </row>
    <row r="10278" spans="1:4" x14ac:dyDescent="0.25">
      <c r="A10278" s="2">
        <v>44326.427083333336</v>
      </c>
      <c r="B10278" t="s">
        <v>1147</v>
      </c>
      <c r="D10278" t="s">
        <v>1895</v>
      </c>
    </row>
    <row r="10279" spans="1:4" x14ac:dyDescent="0.25">
      <c r="A10279" s="2">
        <v>44326.427083333336</v>
      </c>
      <c r="B10279" t="s">
        <v>170</v>
      </c>
      <c r="D10279" t="s">
        <v>1848</v>
      </c>
    </row>
    <row r="10280" spans="1:4" x14ac:dyDescent="0.25">
      <c r="A10280" s="2">
        <v>44326.427083333336</v>
      </c>
      <c r="B10280" t="s">
        <v>170</v>
      </c>
      <c r="D10280" t="s">
        <v>1849</v>
      </c>
    </row>
    <row r="10281" spans="1:4" x14ac:dyDescent="0.25">
      <c r="A10281" s="2">
        <v>44326.427083333336</v>
      </c>
      <c r="B10281" t="s">
        <v>170</v>
      </c>
      <c r="D10281" t="s">
        <v>1850</v>
      </c>
    </row>
    <row r="10282" spans="1:4" x14ac:dyDescent="0.25">
      <c r="A10282" s="2">
        <v>44326.427083333336</v>
      </c>
      <c r="B10282" t="s">
        <v>170</v>
      </c>
      <c r="D10282" t="s">
        <v>5025</v>
      </c>
    </row>
    <row r="10283" spans="1:4" x14ac:dyDescent="0.25">
      <c r="A10283" s="2">
        <v>44326.427083333336</v>
      </c>
      <c r="B10283" t="s">
        <v>170</v>
      </c>
      <c r="D10283" t="s">
        <v>1852</v>
      </c>
    </row>
    <row r="10284" spans="1:4" x14ac:dyDescent="0.25">
      <c r="A10284" s="2">
        <v>44326.427083333336</v>
      </c>
      <c r="B10284" t="s">
        <v>966</v>
      </c>
      <c r="D10284" t="s">
        <v>902</v>
      </c>
    </row>
    <row r="10285" spans="1:4" x14ac:dyDescent="0.25">
      <c r="A10285" s="2">
        <v>44326.427083333336</v>
      </c>
      <c r="B10285" t="s">
        <v>966</v>
      </c>
      <c r="D10285" t="s">
        <v>918</v>
      </c>
    </row>
    <row r="10286" spans="1:4" x14ac:dyDescent="0.25">
      <c r="A10286" s="2">
        <v>44326.427777777775</v>
      </c>
      <c r="B10286" t="s">
        <v>851</v>
      </c>
      <c r="C10286" t="s">
        <v>1538</v>
      </c>
    </row>
    <row r="10287" spans="1:4" x14ac:dyDescent="0.25">
      <c r="A10287" s="2">
        <v>44326.427777777775</v>
      </c>
      <c r="B10287" t="s">
        <v>966</v>
      </c>
      <c r="C10287" t="s">
        <v>1249</v>
      </c>
    </row>
    <row r="10288" spans="1:4" x14ac:dyDescent="0.25">
      <c r="A10288" s="2">
        <v>44326.427777777775</v>
      </c>
      <c r="B10288" t="s">
        <v>966</v>
      </c>
      <c r="C10288" t="s">
        <v>1538</v>
      </c>
    </row>
    <row r="10289" spans="1:4" x14ac:dyDescent="0.25">
      <c r="A10289" s="2">
        <v>44326.427777777775</v>
      </c>
      <c r="B10289" t="s">
        <v>851</v>
      </c>
      <c r="D10289" t="s">
        <v>973</v>
      </c>
    </row>
    <row r="10290" spans="1:4" x14ac:dyDescent="0.25">
      <c r="A10290" s="2">
        <v>44326.427777777775</v>
      </c>
      <c r="B10290" t="s">
        <v>966</v>
      </c>
      <c r="D10290" t="s">
        <v>850</v>
      </c>
    </row>
    <row r="10291" spans="1:4" x14ac:dyDescent="0.25">
      <c r="A10291" s="2">
        <v>44326.427777777775</v>
      </c>
      <c r="B10291" t="s">
        <v>966</v>
      </c>
      <c r="D10291" t="s">
        <v>1009</v>
      </c>
    </row>
    <row r="10292" spans="1:4" x14ac:dyDescent="0.25">
      <c r="A10292" s="2">
        <v>44326.428472222222</v>
      </c>
      <c r="B10292" t="s">
        <v>966</v>
      </c>
      <c r="C10292" t="s">
        <v>7972</v>
      </c>
    </row>
    <row r="10293" spans="1:4" x14ac:dyDescent="0.25">
      <c r="A10293" s="2">
        <v>44326.428472222222</v>
      </c>
      <c r="B10293" t="s">
        <v>966</v>
      </c>
      <c r="C10293" t="s">
        <v>194</v>
      </c>
    </row>
    <row r="10294" spans="1:4" x14ac:dyDescent="0.25">
      <c r="A10294" s="2">
        <v>44326.428472222222</v>
      </c>
      <c r="B10294" t="s">
        <v>1461</v>
      </c>
      <c r="C10294" t="s">
        <v>7986</v>
      </c>
    </row>
    <row r="10295" spans="1:4" x14ac:dyDescent="0.25">
      <c r="A10295" s="2">
        <v>44326.428472222222</v>
      </c>
      <c r="B10295" t="s">
        <v>3</v>
      </c>
      <c r="C10295" t="s">
        <v>6730</v>
      </c>
    </row>
    <row r="10296" spans="1:4" x14ac:dyDescent="0.25">
      <c r="A10296" s="2">
        <v>44326.428472222222</v>
      </c>
      <c r="B10296" t="s">
        <v>3</v>
      </c>
      <c r="C10296" t="s">
        <v>1249</v>
      </c>
    </row>
    <row r="10297" spans="1:4" x14ac:dyDescent="0.25">
      <c r="A10297" s="2">
        <v>44326.428472222222</v>
      </c>
      <c r="B10297" t="s">
        <v>3</v>
      </c>
      <c r="C10297" t="s">
        <v>9013</v>
      </c>
    </row>
    <row r="10298" spans="1:4" x14ac:dyDescent="0.25">
      <c r="A10298" s="2">
        <v>44326.428472222222</v>
      </c>
      <c r="B10298" t="s">
        <v>3</v>
      </c>
      <c r="C10298" t="s">
        <v>6386</v>
      </c>
    </row>
    <row r="10299" spans="1:4" x14ac:dyDescent="0.25">
      <c r="A10299" s="2">
        <v>44326.428472222222</v>
      </c>
      <c r="B10299" t="s">
        <v>3</v>
      </c>
      <c r="C10299" t="s">
        <v>194</v>
      </c>
    </row>
    <row r="10300" spans="1:4" x14ac:dyDescent="0.25">
      <c r="A10300" s="2">
        <v>44326.428472222222</v>
      </c>
      <c r="B10300" t="s">
        <v>3</v>
      </c>
      <c r="C10300" t="s">
        <v>9014</v>
      </c>
    </row>
    <row r="10301" spans="1:4" x14ac:dyDescent="0.25">
      <c r="A10301" s="2">
        <v>44326.428472222222</v>
      </c>
      <c r="B10301" t="s">
        <v>966</v>
      </c>
      <c r="D10301" t="s">
        <v>842</v>
      </c>
    </row>
    <row r="10302" spans="1:4" x14ac:dyDescent="0.25">
      <c r="A10302" s="2">
        <v>44326.428472222222</v>
      </c>
      <c r="B10302" t="s">
        <v>966</v>
      </c>
      <c r="D10302" t="s">
        <v>932</v>
      </c>
    </row>
    <row r="10303" spans="1:4" x14ac:dyDescent="0.25">
      <c r="A10303" s="2">
        <v>44326.428472222222</v>
      </c>
      <c r="B10303" t="s">
        <v>1461</v>
      </c>
      <c r="D10303" t="s">
        <v>902</v>
      </c>
    </row>
    <row r="10304" spans="1:4" x14ac:dyDescent="0.25">
      <c r="A10304" s="2">
        <v>44326.428472222222</v>
      </c>
      <c r="B10304" t="s">
        <v>3</v>
      </c>
      <c r="D10304" t="s">
        <v>1922</v>
      </c>
    </row>
    <row r="10305" spans="1:4" x14ac:dyDescent="0.25">
      <c r="A10305" s="2">
        <v>44326.428472222222</v>
      </c>
      <c r="B10305" t="s">
        <v>3</v>
      </c>
      <c r="D10305" t="s">
        <v>1848</v>
      </c>
    </row>
    <row r="10306" spans="1:4" x14ac:dyDescent="0.25">
      <c r="A10306" s="2">
        <v>44326.428472222222</v>
      </c>
      <c r="B10306" t="s">
        <v>3</v>
      </c>
      <c r="D10306" t="s">
        <v>1849</v>
      </c>
    </row>
    <row r="10307" spans="1:4" x14ac:dyDescent="0.25">
      <c r="A10307" s="2">
        <v>44326.428472222222</v>
      </c>
      <c r="B10307" t="s">
        <v>3</v>
      </c>
      <c r="D10307" t="s">
        <v>1850</v>
      </c>
    </row>
    <row r="10308" spans="1:4" x14ac:dyDescent="0.25">
      <c r="A10308" s="2">
        <v>44326.428472222222</v>
      </c>
      <c r="B10308" t="s">
        <v>3</v>
      </c>
      <c r="D10308" t="s">
        <v>1888</v>
      </c>
    </row>
    <row r="10309" spans="1:4" x14ac:dyDescent="0.25">
      <c r="A10309" s="2">
        <v>44326.428472222222</v>
      </c>
      <c r="B10309" t="s">
        <v>3</v>
      </c>
      <c r="D10309" t="s">
        <v>1852</v>
      </c>
    </row>
    <row r="10310" spans="1:4" x14ac:dyDescent="0.25">
      <c r="A10310" s="2">
        <v>44326.429166666669</v>
      </c>
      <c r="B10310" t="s">
        <v>3</v>
      </c>
      <c r="C10310" t="s">
        <v>1538</v>
      </c>
    </row>
    <row r="10311" spans="1:4" x14ac:dyDescent="0.25">
      <c r="A10311" s="2">
        <v>44326.429166666669</v>
      </c>
      <c r="B10311" t="s">
        <v>3</v>
      </c>
      <c r="C10311" t="s">
        <v>8260</v>
      </c>
    </row>
    <row r="10312" spans="1:4" x14ac:dyDescent="0.25">
      <c r="A10312" s="2">
        <v>44326.429166666669</v>
      </c>
      <c r="B10312" t="s">
        <v>3</v>
      </c>
      <c r="C10312" t="s">
        <v>1538</v>
      </c>
    </row>
    <row r="10313" spans="1:4" x14ac:dyDescent="0.25">
      <c r="A10313" s="2">
        <v>44326.429166666669</v>
      </c>
      <c r="B10313" t="s">
        <v>3</v>
      </c>
      <c r="C10313" t="s">
        <v>1538</v>
      </c>
    </row>
    <row r="10314" spans="1:4" x14ac:dyDescent="0.25">
      <c r="A10314" s="2">
        <v>44326.429166666669</v>
      </c>
      <c r="B10314" t="s">
        <v>3</v>
      </c>
      <c r="C10314" t="s">
        <v>1538</v>
      </c>
    </row>
    <row r="10315" spans="1:4" x14ac:dyDescent="0.25">
      <c r="A10315" s="2">
        <v>44326.429166666669</v>
      </c>
      <c r="B10315" t="s">
        <v>3</v>
      </c>
      <c r="C10315" t="s">
        <v>1538</v>
      </c>
    </row>
    <row r="10316" spans="1:4" x14ac:dyDescent="0.25">
      <c r="A10316" s="2">
        <v>44326.429166666669</v>
      </c>
      <c r="B10316" t="s">
        <v>1161</v>
      </c>
      <c r="C10316" t="s">
        <v>7650</v>
      </c>
    </row>
    <row r="10317" spans="1:4" x14ac:dyDescent="0.25">
      <c r="A10317" s="2">
        <v>44326.429166666669</v>
      </c>
      <c r="B10317" t="s">
        <v>1161</v>
      </c>
      <c r="C10317" t="s">
        <v>9355</v>
      </c>
    </row>
    <row r="10318" spans="1:4" x14ac:dyDescent="0.25">
      <c r="A10318" s="2">
        <v>44326.429166666669</v>
      </c>
      <c r="B10318" t="s">
        <v>1161</v>
      </c>
      <c r="C10318" t="s">
        <v>9733</v>
      </c>
    </row>
    <row r="10319" spans="1:4" x14ac:dyDescent="0.25">
      <c r="A10319" s="2">
        <v>44326.429166666669</v>
      </c>
      <c r="B10319" t="s">
        <v>1161</v>
      </c>
      <c r="C10319" t="s">
        <v>1249</v>
      </c>
    </row>
    <row r="10320" spans="1:4" x14ac:dyDescent="0.25">
      <c r="A10320" s="2">
        <v>44326.429166666669</v>
      </c>
      <c r="B10320" t="s">
        <v>3</v>
      </c>
      <c r="D10320" t="s">
        <v>885</v>
      </c>
    </row>
    <row r="10321" spans="1:4" x14ac:dyDescent="0.25">
      <c r="A10321" s="2">
        <v>44326.429166666669</v>
      </c>
      <c r="B10321" t="s">
        <v>3</v>
      </c>
      <c r="D10321" t="s">
        <v>854</v>
      </c>
    </row>
    <row r="10322" spans="1:4" x14ac:dyDescent="0.25">
      <c r="A10322" s="2">
        <v>44326.429166666669</v>
      </c>
      <c r="B10322" t="s">
        <v>3</v>
      </c>
      <c r="D10322" t="s">
        <v>855</v>
      </c>
    </row>
    <row r="10323" spans="1:4" x14ac:dyDescent="0.25">
      <c r="A10323" s="2">
        <v>44326.429166666669</v>
      </c>
      <c r="B10323" t="s">
        <v>3</v>
      </c>
      <c r="D10323" t="s">
        <v>852</v>
      </c>
    </row>
    <row r="10324" spans="1:4" x14ac:dyDescent="0.25">
      <c r="A10324" s="2">
        <v>44326.429166666669</v>
      </c>
      <c r="B10324" t="s">
        <v>3</v>
      </c>
      <c r="D10324" t="s">
        <v>973</v>
      </c>
    </row>
    <row r="10325" spans="1:4" x14ac:dyDescent="0.25">
      <c r="A10325" s="2">
        <v>44326.429166666669</v>
      </c>
      <c r="B10325" t="s">
        <v>3</v>
      </c>
      <c r="D10325" t="s">
        <v>1008</v>
      </c>
    </row>
    <row r="10326" spans="1:4" x14ac:dyDescent="0.25">
      <c r="A10326" s="2">
        <v>44326.429166666669</v>
      </c>
      <c r="B10326" t="s">
        <v>1161</v>
      </c>
      <c r="D10326" t="s">
        <v>844</v>
      </c>
    </row>
    <row r="10327" spans="1:4" x14ac:dyDescent="0.25">
      <c r="A10327" s="2">
        <v>44326.429166666669</v>
      </c>
      <c r="B10327" t="s">
        <v>1161</v>
      </c>
      <c r="D10327" t="s">
        <v>845</v>
      </c>
    </row>
    <row r="10328" spans="1:4" x14ac:dyDescent="0.25">
      <c r="A10328" s="2">
        <v>44326.429166666669</v>
      </c>
      <c r="B10328" t="s">
        <v>1161</v>
      </c>
      <c r="D10328" t="s">
        <v>850</v>
      </c>
    </row>
    <row r="10329" spans="1:4" x14ac:dyDescent="0.25">
      <c r="A10329" s="2">
        <v>44326.429166666669</v>
      </c>
      <c r="B10329" t="s">
        <v>1161</v>
      </c>
      <c r="D10329" t="s">
        <v>922</v>
      </c>
    </row>
    <row r="10330" spans="1:4" x14ac:dyDescent="0.25">
      <c r="A10330" s="2">
        <v>44326.429861111108</v>
      </c>
      <c r="B10330" t="s">
        <v>1087</v>
      </c>
      <c r="C10330" t="s">
        <v>4216</v>
      </c>
    </row>
    <row r="10331" spans="1:4" x14ac:dyDescent="0.25">
      <c r="A10331" s="2">
        <v>44326.429861111108</v>
      </c>
      <c r="B10331" t="s">
        <v>1461</v>
      </c>
      <c r="C10331" t="s">
        <v>7987</v>
      </c>
    </row>
    <row r="10332" spans="1:4" x14ac:dyDescent="0.25">
      <c r="A10332" s="2">
        <v>44326.429861111108</v>
      </c>
      <c r="B10332" t="s">
        <v>1461</v>
      </c>
      <c r="C10332" t="s">
        <v>1538</v>
      </c>
    </row>
    <row r="10333" spans="1:4" x14ac:dyDescent="0.25">
      <c r="A10333" s="2">
        <v>44326.429861111108</v>
      </c>
      <c r="B10333" t="s">
        <v>3</v>
      </c>
      <c r="C10333" t="s">
        <v>9015</v>
      </c>
    </row>
    <row r="10334" spans="1:4" x14ac:dyDescent="0.25">
      <c r="A10334" s="2">
        <v>44326.429861111108</v>
      </c>
      <c r="B10334" t="s">
        <v>3</v>
      </c>
      <c r="C10334" t="s">
        <v>9016</v>
      </c>
    </row>
    <row r="10335" spans="1:4" x14ac:dyDescent="0.25">
      <c r="A10335" s="2">
        <v>44326.429861111108</v>
      </c>
      <c r="B10335" t="s">
        <v>1087</v>
      </c>
      <c r="D10335" t="s">
        <v>885</v>
      </c>
    </row>
    <row r="10336" spans="1:4" x14ac:dyDescent="0.25">
      <c r="A10336" s="2">
        <v>44326.429861111108</v>
      </c>
      <c r="B10336" t="s">
        <v>1461</v>
      </c>
      <c r="D10336" t="s">
        <v>899</v>
      </c>
    </row>
    <row r="10337" spans="1:4" x14ac:dyDescent="0.25">
      <c r="A10337" s="2">
        <v>44326.429861111108</v>
      </c>
      <c r="B10337" t="s">
        <v>1461</v>
      </c>
      <c r="D10337" t="s">
        <v>900</v>
      </c>
    </row>
    <row r="10338" spans="1:4" x14ac:dyDescent="0.25">
      <c r="A10338" s="2">
        <v>44326.429861111108</v>
      </c>
      <c r="B10338" t="s">
        <v>3</v>
      </c>
      <c r="D10338" t="s">
        <v>902</v>
      </c>
    </row>
    <row r="10339" spans="1:4" x14ac:dyDescent="0.25">
      <c r="A10339" s="2">
        <v>44326.429861111108</v>
      </c>
      <c r="B10339" t="s">
        <v>3</v>
      </c>
      <c r="D10339" t="s">
        <v>825</v>
      </c>
    </row>
    <row r="10340" spans="1:4" x14ac:dyDescent="0.25">
      <c r="A10340" s="2">
        <v>44326.456944444442</v>
      </c>
      <c r="B10340" t="s">
        <v>3</v>
      </c>
      <c r="C10340" t="s">
        <v>7529</v>
      </c>
    </row>
    <row r="10341" spans="1:4" x14ac:dyDescent="0.25">
      <c r="A10341" s="2">
        <v>44326.456944444442</v>
      </c>
      <c r="B10341" t="s">
        <v>1457</v>
      </c>
      <c r="C10341" t="s">
        <v>1249</v>
      </c>
    </row>
    <row r="10342" spans="1:4" x14ac:dyDescent="0.25">
      <c r="A10342" s="2">
        <v>44326.456944444442</v>
      </c>
      <c r="B10342" t="s">
        <v>3</v>
      </c>
      <c r="D10342" t="s">
        <v>1922</v>
      </c>
    </row>
    <row r="10343" spans="1:4" x14ac:dyDescent="0.25">
      <c r="A10343" s="2">
        <v>44326.456944444442</v>
      </c>
      <c r="B10343" t="s">
        <v>1457</v>
      </c>
      <c r="D10343" t="s">
        <v>1941</v>
      </c>
    </row>
    <row r="10344" spans="1:4" x14ac:dyDescent="0.25">
      <c r="A10344" s="2">
        <v>44326.457638888889</v>
      </c>
      <c r="B10344" t="s">
        <v>175</v>
      </c>
      <c r="C10344" t="s">
        <v>6730</v>
      </c>
    </row>
    <row r="10345" spans="1:4" x14ac:dyDescent="0.25">
      <c r="A10345" s="2">
        <v>44326.457638888889</v>
      </c>
      <c r="B10345" t="s">
        <v>175</v>
      </c>
      <c r="C10345" t="s">
        <v>6731</v>
      </c>
    </row>
    <row r="10346" spans="1:4" x14ac:dyDescent="0.25">
      <c r="A10346" s="2">
        <v>44326.457638888889</v>
      </c>
      <c r="B10346" t="s">
        <v>183</v>
      </c>
      <c r="C10346" t="s">
        <v>1249</v>
      </c>
    </row>
    <row r="10347" spans="1:4" x14ac:dyDescent="0.25">
      <c r="A10347" s="2">
        <v>44326.457638888889</v>
      </c>
      <c r="B10347" t="s">
        <v>3</v>
      </c>
      <c r="C10347" t="s">
        <v>7530</v>
      </c>
    </row>
    <row r="10348" spans="1:4" x14ac:dyDescent="0.25">
      <c r="A10348" s="2">
        <v>44326.457638888889</v>
      </c>
      <c r="B10348" t="s">
        <v>1457</v>
      </c>
      <c r="C10348" t="s">
        <v>9287</v>
      </c>
    </row>
    <row r="10349" spans="1:4" x14ac:dyDescent="0.25">
      <c r="A10349" s="2">
        <v>44326.457638888889</v>
      </c>
      <c r="B10349" t="s">
        <v>1457</v>
      </c>
      <c r="C10349" t="s">
        <v>9288</v>
      </c>
    </row>
    <row r="10350" spans="1:4" x14ac:dyDescent="0.25">
      <c r="A10350" s="2">
        <v>44326.457638888889</v>
      </c>
      <c r="B10350" t="s">
        <v>175</v>
      </c>
      <c r="D10350" t="s">
        <v>1865</v>
      </c>
    </row>
    <row r="10351" spans="1:4" x14ac:dyDescent="0.25">
      <c r="A10351" s="2">
        <v>44326.457638888889</v>
      </c>
      <c r="B10351" t="s">
        <v>175</v>
      </c>
      <c r="D10351" t="s">
        <v>1848</v>
      </c>
    </row>
    <row r="10352" spans="1:4" x14ac:dyDescent="0.25">
      <c r="A10352" s="2">
        <v>44326.457638888889</v>
      </c>
      <c r="B10352" t="s">
        <v>183</v>
      </c>
      <c r="D10352" t="s">
        <v>1896</v>
      </c>
    </row>
    <row r="10353" spans="1:4" x14ac:dyDescent="0.25">
      <c r="A10353" s="2">
        <v>44326.457638888889</v>
      </c>
      <c r="B10353" t="s">
        <v>3</v>
      </c>
      <c r="D10353" t="s">
        <v>1848</v>
      </c>
    </row>
    <row r="10354" spans="1:4" x14ac:dyDescent="0.25">
      <c r="A10354" s="2">
        <v>44326.457638888889</v>
      </c>
      <c r="B10354" t="s">
        <v>1457</v>
      </c>
      <c r="D10354" t="s">
        <v>1849</v>
      </c>
    </row>
    <row r="10355" spans="1:4" x14ac:dyDescent="0.25">
      <c r="A10355" s="2">
        <v>44326.457638888889</v>
      </c>
      <c r="B10355" t="s">
        <v>1457</v>
      </c>
      <c r="D10355" t="s">
        <v>1887</v>
      </c>
    </row>
    <row r="10356" spans="1:4" x14ac:dyDescent="0.25">
      <c r="A10356" s="2">
        <v>44326.458333333336</v>
      </c>
      <c r="B10356" t="s">
        <v>175</v>
      </c>
      <c r="C10356" t="s">
        <v>6732</v>
      </c>
    </row>
    <row r="10357" spans="1:4" x14ac:dyDescent="0.25">
      <c r="A10357" s="2">
        <v>44326.458333333336</v>
      </c>
      <c r="B10357" t="s">
        <v>183</v>
      </c>
      <c r="C10357" t="s">
        <v>1249</v>
      </c>
    </row>
    <row r="10358" spans="1:4" x14ac:dyDescent="0.25">
      <c r="A10358" s="2">
        <v>44326.458333333336</v>
      </c>
      <c r="B10358" t="s">
        <v>3</v>
      </c>
      <c r="C10358" t="s">
        <v>7531</v>
      </c>
    </row>
    <row r="10359" spans="1:4" x14ac:dyDescent="0.25">
      <c r="A10359" s="2">
        <v>44326.458333333336</v>
      </c>
      <c r="B10359" t="s">
        <v>3</v>
      </c>
      <c r="C10359" t="s">
        <v>6396</v>
      </c>
    </row>
    <row r="10360" spans="1:4" x14ac:dyDescent="0.25">
      <c r="A10360" s="2">
        <v>44326.458333333336</v>
      </c>
      <c r="B10360" t="s">
        <v>3</v>
      </c>
      <c r="C10360" t="s">
        <v>6396</v>
      </c>
    </row>
    <row r="10361" spans="1:4" x14ac:dyDescent="0.25">
      <c r="A10361" s="2">
        <v>44326.458333333336</v>
      </c>
      <c r="B10361" t="s">
        <v>1457</v>
      </c>
      <c r="C10361" t="s">
        <v>9289</v>
      </c>
    </row>
    <row r="10362" spans="1:4" x14ac:dyDescent="0.25">
      <c r="A10362" s="2">
        <v>44326.458333333336</v>
      </c>
      <c r="B10362" t="s">
        <v>1457</v>
      </c>
      <c r="C10362" t="s">
        <v>9290</v>
      </c>
    </row>
    <row r="10363" spans="1:4" x14ac:dyDescent="0.25">
      <c r="A10363" s="2">
        <v>44326.458333333336</v>
      </c>
      <c r="B10363" t="s">
        <v>168</v>
      </c>
      <c r="C10363" t="s">
        <v>6396</v>
      </c>
    </row>
    <row r="10364" spans="1:4" x14ac:dyDescent="0.25">
      <c r="A10364" s="2">
        <v>44326.458333333336</v>
      </c>
      <c r="B10364" t="s">
        <v>168</v>
      </c>
      <c r="C10364" t="s">
        <v>6396</v>
      </c>
    </row>
    <row r="10365" spans="1:4" x14ac:dyDescent="0.25">
      <c r="A10365" s="2">
        <v>44326.458333333336</v>
      </c>
      <c r="B10365" t="s">
        <v>175</v>
      </c>
      <c r="D10365" t="s">
        <v>1849</v>
      </c>
    </row>
    <row r="10366" spans="1:4" x14ac:dyDescent="0.25">
      <c r="A10366" s="2">
        <v>44326.458333333336</v>
      </c>
      <c r="B10366" t="s">
        <v>183</v>
      </c>
      <c r="D10366" t="s">
        <v>1848</v>
      </c>
    </row>
    <row r="10367" spans="1:4" x14ac:dyDescent="0.25">
      <c r="A10367" s="2">
        <v>44326.458333333336</v>
      </c>
      <c r="B10367" t="s">
        <v>3</v>
      </c>
      <c r="D10367" t="s">
        <v>1849</v>
      </c>
    </row>
    <row r="10368" spans="1:4" x14ac:dyDescent="0.25">
      <c r="A10368" s="2">
        <v>44326.458333333336</v>
      </c>
      <c r="B10368" t="s">
        <v>3</v>
      </c>
      <c r="D10368" t="s">
        <v>1922</v>
      </c>
    </row>
    <row r="10369" spans="1:4" x14ac:dyDescent="0.25">
      <c r="A10369" s="2">
        <v>44326.458333333336</v>
      </c>
      <c r="B10369" t="s">
        <v>3</v>
      </c>
      <c r="D10369" t="s">
        <v>1848</v>
      </c>
    </row>
    <row r="10370" spans="1:4" x14ac:dyDescent="0.25">
      <c r="A10370" s="2">
        <v>44326.458333333336</v>
      </c>
      <c r="B10370" t="s">
        <v>1457</v>
      </c>
      <c r="D10370" t="s">
        <v>1005</v>
      </c>
    </row>
    <row r="10371" spans="1:4" x14ac:dyDescent="0.25">
      <c r="A10371" s="2">
        <v>44326.458333333336</v>
      </c>
      <c r="B10371" t="s">
        <v>1457</v>
      </c>
      <c r="D10371" t="s">
        <v>842</v>
      </c>
    </row>
    <row r="10372" spans="1:4" x14ac:dyDescent="0.25">
      <c r="A10372" s="2">
        <v>44326.458333333336</v>
      </c>
      <c r="B10372" t="s">
        <v>168</v>
      </c>
      <c r="D10372" t="s">
        <v>1899</v>
      </c>
    </row>
    <row r="10373" spans="1:4" x14ac:dyDescent="0.25">
      <c r="A10373" s="2">
        <v>44326.458333333336</v>
      </c>
      <c r="B10373" t="s">
        <v>168</v>
      </c>
      <c r="D10373" t="s">
        <v>1848</v>
      </c>
    </row>
    <row r="10374" spans="1:4" x14ac:dyDescent="0.25">
      <c r="A10374" s="2">
        <v>44326.459027777775</v>
      </c>
      <c r="B10374" t="s">
        <v>175</v>
      </c>
      <c r="C10374" t="s">
        <v>6733</v>
      </c>
    </row>
    <row r="10375" spans="1:4" x14ac:dyDescent="0.25">
      <c r="A10375" s="2">
        <v>44326.459027777775</v>
      </c>
      <c r="B10375" t="s">
        <v>162</v>
      </c>
      <c r="C10375" t="s">
        <v>7160</v>
      </c>
    </row>
    <row r="10376" spans="1:4" x14ac:dyDescent="0.25">
      <c r="A10376" s="2">
        <v>44326.459027777775</v>
      </c>
      <c r="B10376" t="s">
        <v>3</v>
      </c>
      <c r="C10376" t="s">
        <v>7532</v>
      </c>
    </row>
    <row r="10377" spans="1:4" x14ac:dyDescent="0.25">
      <c r="A10377" s="2">
        <v>44326.459027777775</v>
      </c>
      <c r="B10377" t="s">
        <v>178</v>
      </c>
      <c r="C10377" t="s">
        <v>6396</v>
      </c>
    </row>
    <row r="10378" spans="1:4" x14ac:dyDescent="0.25">
      <c r="A10378" s="2">
        <v>44326.459027777775</v>
      </c>
      <c r="B10378" t="s">
        <v>167</v>
      </c>
      <c r="C10378" t="s">
        <v>8570</v>
      </c>
    </row>
    <row r="10379" spans="1:4" x14ac:dyDescent="0.25">
      <c r="A10379" s="2">
        <v>44326.459027777775</v>
      </c>
      <c r="B10379" t="s">
        <v>167</v>
      </c>
      <c r="C10379" t="s">
        <v>8571</v>
      </c>
    </row>
    <row r="10380" spans="1:4" x14ac:dyDescent="0.25">
      <c r="A10380" s="2">
        <v>44326.459027777775</v>
      </c>
      <c r="B10380" t="s">
        <v>173</v>
      </c>
      <c r="C10380" t="s">
        <v>6730</v>
      </c>
    </row>
    <row r="10381" spans="1:4" x14ac:dyDescent="0.25">
      <c r="A10381" s="2">
        <v>44326.459027777775</v>
      </c>
      <c r="B10381" t="s">
        <v>1457</v>
      </c>
      <c r="C10381" t="s">
        <v>1249</v>
      </c>
    </row>
    <row r="10382" spans="1:4" x14ac:dyDescent="0.25">
      <c r="A10382" s="2">
        <v>44326.459027777775</v>
      </c>
      <c r="B10382" t="s">
        <v>1457</v>
      </c>
      <c r="C10382" t="s">
        <v>9291</v>
      </c>
    </row>
    <row r="10383" spans="1:4" x14ac:dyDescent="0.25">
      <c r="A10383" s="2">
        <v>44326.459027777775</v>
      </c>
      <c r="B10383" t="s">
        <v>175</v>
      </c>
      <c r="D10383" t="s">
        <v>1864</v>
      </c>
    </row>
    <row r="10384" spans="1:4" x14ac:dyDescent="0.25">
      <c r="A10384" s="2">
        <v>44326.459027777775</v>
      </c>
      <c r="B10384" t="s">
        <v>162</v>
      </c>
      <c r="D10384" t="s">
        <v>1847</v>
      </c>
    </row>
    <row r="10385" spans="1:4" x14ac:dyDescent="0.25">
      <c r="A10385" s="2">
        <v>44326.459027777775</v>
      </c>
      <c r="B10385" t="s">
        <v>3</v>
      </c>
      <c r="D10385" t="s">
        <v>1917</v>
      </c>
    </row>
    <row r="10386" spans="1:4" x14ac:dyDescent="0.25">
      <c r="A10386" s="2">
        <v>44326.459027777775</v>
      </c>
      <c r="B10386" t="s">
        <v>178</v>
      </c>
      <c r="D10386" t="s">
        <v>1857</v>
      </c>
    </row>
    <row r="10387" spans="1:4" x14ac:dyDescent="0.25">
      <c r="A10387" s="2">
        <v>44326.459027777775</v>
      </c>
      <c r="B10387" t="s">
        <v>167</v>
      </c>
      <c r="D10387" t="s">
        <v>1916</v>
      </c>
    </row>
    <row r="10388" spans="1:4" x14ac:dyDescent="0.25">
      <c r="A10388" s="2">
        <v>44326.459027777775</v>
      </c>
      <c r="B10388" t="s">
        <v>167</v>
      </c>
      <c r="D10388" t="s">
        <v>1849</v>
      </c>
    </row>
    <row r="10389" spans="1:4" x14ac:dyDescent="0.25">
      <c r="A10389" s="2">
        <v>44326.459027777775</v>
      </c>
      <c r="B10389" t="s">
        <v>173</v>
      </c>
      <c r="D10389" t="s">
        <v>1910</v>
      </c>
    </row>
    <row r="10390" spans="1:4" x14ac:dyDescent="0.25">
      <c r="A10390" s="2">
        <v>44326.459027777775</v>
      </c>
      <c r="B10390" t="s">
        <v>1457</v>
      </c>
      <c r="D10390" t="s">
        <v>868</v>
      </c>
    </row>
    <row r="10391" spans="1:4" x14ac:dyDescent="0.25">
      <c r="A10391" s="2">
        <v>44326.459027777775</v>
      </c>
      <c r="B10391" t="s">
        <v>1457</v>
      </c>
      <c r="D10391" t="s">
        <v>846</v>
      </c>
    </row>
    <row r="10392" spans="1:4" x14ac:dyDescent="0.25">
      <c r="A10392" s="2">
        <v>44326.459722222222</v>
      </c>
      <c r="B10392" t="s">
        <v>175</v>
      </c>
      <c r="C10392" t="s">
        <v>6734</v>
      </c>
    </row>
    <row r="10393" spans="1:4" x14ac:dyDescent="0.25">
      <c r="A10393" s="2">
        <v>44326.459722222222</v>
      </c>
      <c r="B10393" t="s">
        <v>175</v>
      </c>
      <c r="C10393" t="s">
        <v>6399</v>
      </c>
    </row>
    <row r="10394" spans="1:4" x14ac:dyDescent="0.25">
      <c r="A10394" s="2">
        <v>44326.459722222222</v>
      </c>
      <c r="B10394" t="s">
        <v>162</v>
      </c>
      <c r="C10394" t="s">
        <v>7161</v>
      </c>
    </row>
    <row r="10395" spans="1:4" x14ac:dyDescent="0.25">
      <c r="A10395" s="2">
        <v>44326.459722222222</v>
      </c>
      <c r="B10395" t="s">
        <v>183</v>
      </c>
      <c r="C10395" t="s">
        <v>7498</v>
      </c>
    </row>
    <row r="10396" spans="1:4" x14ac:dyDescent="0.25">
      <c r="A10396" s="2">
        <v>44326.459722222222</v>
      </c>
      <c r="B10396" t="s">
        <v>3</v>
      </c>
      <c r="C10396" t="s">
        <v>7533</v>
      </c>
    </row>
    <row r="10397" spans="1:4" x14ac:dyDescent="0.25">
      <c r="A10397" s="2">
        <v>44326.459722222222</v>
      </c>
      <c r="B10397" t="s">
        <v>3</v>
      </c>
      <c r="C10397" t="s">
        <v>7534</v>
      </c>
    </row>
    <row r="10398" spans="1:4" x14ac:dyDescent="0.25">
      <c r="A10398" s="2">
        <v>44326.459722222222</v>
      </c>
      <c r="B10398" t="s">
        <v>3</v>
      </c>
      <c r="C10398" t="s">
        <v>1538</v>
      </c>
    </row>
    <row r="10399" spans="1:4" x14ac:dyDescent="0.25">
      <c r="A10399" s="2">
        <v>44326.459722222222</v>
      </c>
      <c r="B10399" t="s">
        <v>3</v>
      </c>
      <c r="C10399" t="s">
        <v>194</v>
      </c>
    </row>
    <row r="10400" spans="1:4" x14ac:dyDescent="0.25">
      <c r="A10400" s="2">
        <v>44326.459722222222</v>
      </c>
      <c r="B10400" t="s">
        <v>3</v>
      </c>
      <c r="C10400" t="s">
        <v>1538</v>
      </c>
    </row>
    <row r="10401" spans="1:4" x14ac:dyDescent="0.25">
      <c r="A10401" s="2">
        <v>44326.459722222222</v>
      </c>
      <c r="B10401" t="s">
        <v>3</v>
      </c>
      <c r="C10401" t="s">
        <v>8023</v>
      </c>
    </row>
    <row r="10402" spans="1:4" x14ac:dyDescent="0.25">
      <c r="A10402" s="2">
        <v>44326.459722222222</v>
      </c>
      <c r="B10402" t="s">
        <v>178</v>
      </c>
      <c r="C10402" t="s">
        <v>6386</v>
      </c>
    </row>
    <row r="10403" spans="1:4" x14ac:dyDescent="0.25">
      <c r="A10403" s="2">
        <v>44326.459722222222</v>
      </c>
      <c r="B10403" t="s">
        <v>178</v>
      </c>
      <c r="C10403" t="s">
        <v>8439</v>
      </c>
    </row>
    <row r="10404" spans="1:4" x14ac:dyDescent="0.25">
      <c r="A10404" s="2">
        <v>44326.459722222222</v>
      </c>
      <c r="B10404" t="s">
        <v>178</v>
      </c>
      <c r="C10404" t="s">
        <v>6386</v>
      </c>
    </row>
    <row r="10405" spans="1:4" x14ac:dyDescent="0.25">
      <c r="A10405" s="2">
        <v>44326.459722222222</v>
      </c>
      <c r="B10405" t="s">
        <v>167</v>
      </c>
      <c r="C10405" t="s">
        <v>8572</v>
      </c>
    </row>
    <row r="10406" spans="1:4" x14ac:dyDescent="0.25">
      <c r="A10406" s="2">
        <v>44326.459722222222</v>
      </c>
      <c r="B10406" t="s">
        <v>167</v>
      </c>
      <c r="C10406" t="s">
        <v>8573</v>
      </c>
    </row>
    <row r="10407" spans="1:4" x14ac:dyDescent="0.25">
      <c r="A10407" s="2">
        <v>44326.459722222222</v>
      </c>
      <c r="B10407" t="s">
        <v>167</v>
      </c>
      <c r="C10407" t="s">
        <v>8574</v>
      </c>
    </row>
    <row r="10408" spans="1:4" x14ac:dyDescent="0.25">
      <c r="A10408" s="2">
        <v>44326.459722222222</v>
      </c>
      <c r="B10408" t="s">
        <v>173</v>
      </c>
      <c r="C10408" t="s">
        <v>1249</v>
      </c>
    </row>
    <row r="10409" spans="1:4" x14ac:dyDescent="0.25">
      <c r="A10409" s="2">
        <v>44326.459722222222</v>
      </c>
      <c r="B10409" t="s">
        <v>173</v>
      </c>
      <c r="C10409" t="s">
        <v>8958</v>
      </c>
    </row>
    <row r="10410" spans="1:4" x14ac:dyDescent="0.25">
      <c r="A10410" s="2">
        <v>44326.459722222222</v>
      </c>
      <c r="B10410" t="s">
        <v>173</v>
      </c>
      <c r="C10410" t="s">
        <v>8959</v>
      </c>
    </row>
    <row r="10411" spans="1:4" x14ac:dyDescent="0.25">
      <c r="A10411" s="2">
        <v>44326.459722222222</v>
      </c>
      <c r="B10411" t="s">
        <v>1457</v>
      </c>
      <c r="C10411" t="s">
        <v>1249</v>
      </c>
    </row>
    <row r="10412" spans="1:4" x14ac:dyDescent="0.25">
      <c r="A10412" s="2">
        <v>44326.459722222222</v>
      </c>
      <c r="B10412" t="s">
        <v>1457</v>
      </c>
      <c r="C10412" t="s">
        <v>9292</v>
      </c>
    </row>
    <row r="10413" spans="1:4" x14ac:dyDescent="0.25">
      <c r="A10413" s="2">
        <v>44326.459722222222</v>
      </c>
      <c r="B10413" t="s">
        <v>168</v>
      </c>
      <c r="C10413" t="s">
        <v>9981</v>
      </c>
    </row>
    <row r="10414" spans="1:4" x14ac:dyDescent="0.25">
      <c r="A10414" s="2">
        <v>44326.459722222222</v>
      </c>
      <c r="B10414" t="s">
        <v>168</v>
      </c>
      <c r="C10414" t="s">
        <v>6396</v>
      </c>
    </row>
    <row r="10415" spans="1:4" x14ac:dyDescent="0.25">
      <c r="A10415" s="2">
        <v>44326.459722222222</v>
      </c>
      <c r="B10415" t="s">
        <v>175</v>
      </c>
      <c r="D10415" t="s">
        <v>856</v>
      </c>
    </row>
    <row r="10416" spans="1:4" x14ac:dyDescent="0.25">
      <c r="A10416" s="2">
        <v>44326.459722222222</v>
      </c>
      <c r="B10416" t="s">
        <v>175</v>
      </c>
      <c r="D10416" t="s">
        <v>857</v>
      </c>
    </row>
    <row r="10417" spans="1:4" x14ac:dyDescent="0.25">
      <c r="A10417" s="2">
        <v>44326.459722222222</v>
      </c>
      <c r="B10417" t="s">
        <v>162</v>
      </c>
      <c r="D10417" t="s">
        <v>1849</v>
      </c>
    </row>
    <row r="10418" spans="1:4" x14ac:dyDescent="0.25">
      <c r="A10418" s="2">
        <v>44326.459722222222</v>
      </c>
      <c r="B10418" t="s">
        <v>183</v>
      </c>
      <c r="D10418" t="s">
        <v>1849</v>
      </c>
    </row>
    <row r="10419" spans="1:4" x14ac:dyDescent="0.25">
      <c r="A10419" s="2">
        <v>44326.459722222222</v>
      </c>
      <c r="B10419" t="s">
        <v>3</v>
      </c>
      <c r="D10419" t="s">
        <v>827</v>
      </c>
    </row>
    <row r="10420" spans="1:4" x14ac:dyDescent="0.25">
      <c r="A10420" s="2">
        <v>44326.459722222222</v>
      </c>
      <c r="B10420" t="s">
        <v>3</v>
      </c>
      <c r="D10420" t="s">
        <v>856</v>
      </c>
    </row>
    <row r="10421" spans="1:4" x14ac:dyDescent="0.25">
      <c r="A10421" s="2">
        <v>44326.459722222222</v>
      </c>
      <c r="B10421" t="s">
        <v>3</v>
      </c>
      <c r="D10421" t="s">
        <v>1152</v>
      </c>
    </row>
    <row r="10422" spans="1:4" x14ac:dyDescent="0.25">
      <c r="A10422" s="2">
        <v>44326.459722222222</v>
      </c>
      <c r="B10422" t="s">
        <v>3</v>
      </c>
      <c r="D10422" t="s">
        <v>918</v>
      </c>
    </row>
    <row r="10423" spans="1:4" x14ac:dyDescent="0.25">
      <c r="A10423" s="2">
        <v>44326.459722222222</v>
      </c>
      <c r="B10423" t="s">
        <v>3</v>
      </c>
      <c r="D10423" t="s">
        <v>825</v>
      </c>
    </row>
    <row r="10424" spans="1:4" x14ac:dyDescent="0.25">
      <c r="A10424" s="2">
        <v>44326.459722222222</v>
      </c>
      <c r="B10424" t="s">
        <v>3</v>
      </c>
      <c r="D10424" t="s">
        <v>1849</v>
      </c>
    </row>
    <row r="10425" spans="1:4" x14ac:dyDescent="0.25">
      <c r="A10425" s="2">
        <v>44326.459722222222</v>
      </c>
      <c r="B10425" t="s">
        <v>178</v>
      </c>
      <c r="D10425" t="s">
        <v>1848</v>
      </c>
    </row>
    <row r="10426" spans="1:4" x14ac:dyDescent="0.25">
      <c r="A10426" s="2">
        <v>44326.459722222222</v>
      </c>
      <c r="B10426" t="s">
        <v>178</v>
      </c>
      <c r="D10426" t="s">
        <v>1849</v>
      </c>
    </row>
    <row r="10427" spans="1:4" x14ac:dyDescent="0.25">
      <c r="A10427" s="2">
        <v>44326.459722222222</v>
      </c>
      <c r="B10427" t="s">
        <v>178</v>
      </c>
      <c r="D10427" t="s">
        <v>1850</v>
      </c>
    </row>
    <row r="10428" spans="1:4" x14ac:dyDescent="0.25">
      <c r="A10428" s="2">
        <v>44326.459722222222</v>
      </c>
      <c r="B10428" t="s">
        <v>167</v>
      </c>
      <c r="D10428" t="s">
        <v>1900</v>
      </c>
    </row>
    <row r="10429" spans="1:4" x14ac:dyDescent="0.25">
      <c r="A10429" s="2">
        <v>44326.459722222222</v>
      </c>
      <c r="B10429" t="s">
        <v>167</v>
      </c>
      <c r="D10429" t="s">
        <v>941</v>
      </c>
    </row>
    <row r="10430" spans="1:4" x14ac:dyDescent="0.25">
      <c r="A10430" s="2">
        <v>44326.459722222222</v>
      </c>
      <c r="B10430" t="s">
        <v>167</v>
      </c>
      <c r="D10430" t="s">
        <v>1009</v>
      </c>
    </row>
    <row r="10431" spans="1:4" x14ac:dyDescent="0.25">
      <c r="A10431" s="2">
        <v>44326.459722222222</v>
      </c>
      <c r="B10431" t="s">
        <v>173</v>
      </c>
      <c r="D10431" t="s">
        <v>1848</v>
      </c>
    </row>
    <row r="10432" spans="1:4" x14ac:dyDescent="0.25">
      <c r="A10432" s="2">
        <v>44326.459722222222</v>
      </c>
      <c r="B10432" t="s">
        <v>173</v>
      </c>
      <c r="D10432" t="s">
        <v>1849</v>
      </c>
    </row>
    <row r="10433" spans="1:4" x14ac:dyDescent="0.25">
      <c r="A10433" s="2">
        <v>44326.459722222222</v>
      </c>
      <c r="B10433" t="s">
        <v>173</v>
      </c>
      <c r="D10433" t="s">
        <v>1850</v>
      </c>
    </row>
    <row r="10434" spans="1:4" x14ac:dyDescent="0.25">
      <c r="A10434" s="2">
        <v>44326.459722222222</v>
      </c>
      <c r="B10434" t="s">
        <v>1457</v>
      </c>
      <c r="D10434" t="s">
        <v>891</v>
      </c>
    </row>
    <row r="10435" spans="1:4" x14ac:dyDescent="0.25">
      <c r="A10435" s="2">
        <v>44326.459722222222</v>
      </c>
      <c r="B10435" t="s">
        <v>1457</v>
      </c>
      <c r="D10435" t="s">
        <v>849</v>
      </c>
    </row>
    <row r="10436" spans="1:4" x14ac:dyDescent="0.25">
      <c r="A10436" s="2">
        <v>44326.459722222222</v>
      </c>
      <c r="B10436" t="s">
        <v>168</v>
      </c>
      <c r="D10436" t="s">
        <v>1849</v>
      </c>
    </row>
    <row r="10437" spans="1:4" x14ac:dyDescent="0.25">
      <c r="A10437" s="2">
        <v>44326.459722222222</v>
      </c>
      <c r="B10437" t="s">
        <v>168</v>
      </c>
      <c r="D10437" t="s">
        <v>1850</v>
      </c>
    </row>
    <row r="10438" spans="1:4" x14ac:dyDescent="0.25">
      <c r="A10438" s="2">
        <v>44326.460416666669</v>
      </c>
      <c r="B10438" t="s">
        <v>179</v>
      </c>
      <c r="C10438" t="s">
        <v>6674</v>
      </c>
    </row>
    <row r="10439" spans="1:4" x14ac:dyDescent="0.25">
      <c r="A10439" s="2">
        <v>44326.460416666669</v>
      </c>
      <c r="B10439" t="s">
        <v>177</v>
      </c>
      <c r="C10439" t="s">
        <v>6946</v>
      </c>
    </row>
    <row r="10440" spans="1:4" x14ac:dyDescent="0.25">
      <c r="A10440" s="2">
        <v>44326.460416666669</v>
      </c>
      <c r="B10440" t="s">
        <v>177</v>
      </c>
      <c r="C10440" t="s">
        <v>1249</v>
      </c>
    </row>
    <row r="10441" spans="1:4" x14ac:dyDescent="0.25">
      <c r="A10441" s="2">
        <v>44326.460416666669</v>
      </c>
      <c r="B10441" t="s">
        <v>177</v>
      </c>
      <c r="C10441" t="s">
        <v>6947</v>
      </c>
    </row>
    <row r="10442" spans="1:4" x14ac:dyDescent="0.25">
      <c r="A10442" s="2">
        <v>44326.460416666669</v>
      </c>
      <c r="B10442" t="s">
        <v>162</v>
      </c>
      <c r="C10442" t="s">
        <v>7162</v>
      </c>
    </row>
    <row r="10443" spans="1:4" x14ac:dyDescent="0.25">
      <c r="A10443" s="2">
        <v>44326.460416666669</v>
      </c>
      <c r="B10443" t="s">
        <v>3</v>
      </c>
      <c r="C10443" t="s">
        <v>7475</v>
      </c>
    </row>
    <row r="10444" spans="1:4" x14ac:dyDescent="0.25">
      <c r="A10444" s="2">
        <v>44326.460416666669</v>
      </c>
      <c r="B10444" t="s">
        <v>3</v>
      </c>
      <c r="C10444" t="s">
        <v>7535</v>
      </c>
    </row>
    <row r="10445" spans="1:4" x14ac:dyDescent="0.25">
      <c r="A10445" s="2">
        <v>44326.460416666669</v>
      </c>
      <c r="B10445" t="s">
        <v>178</v>
      </c>
      <c r="C10445" t="s">
        <v>1538</v>
      </c>
    </row>
    <row r="10446" spans="1:4" x14ac:dyDescent="0.25">
      <c r="A10446" s="2">
        <v>44326.460416666669</v>
      </c>
      <c r="B10446" t="s">
        <v>178</v>
      </c>
      <c r="C10446" t="s">
        <v>1249</v>
      </c>
    </row>
    <row r="10447" spans="1:4" x14ac:dyDescent="0.25">
      <c r="A10447" s="2">
        <v>44326.460416666669</v>
      </c>
      <c r="B10447" t="s">
        <v>178</v>
      </c>
      <c r="C10447" t="s">
        <v>1538</v>
      </c>
    </row>
    <row r="10448" spans="1:4" x14ac:dyDescent="0.25">
      <c r="A10448" s="2">
        <v>44326.460416666669</v>
      </c>
      <c r="B10448" t="s">
        <v>178</v>
      </c>
      <c r="C10448" t="s">
        <v>1446</v>
      </c>
    </row>
    <row r="10449" spans="1:4" x14ac:dyDescent="0.25">
      <c r="A10449" s="2">
        <v>44326.460416666669</v>
      </c>
      <c r="B10449" t="s">
        <v>178</v>
      </c>
      <c r="C10449" t="s">
        <v>1249</v>
      </c>
    </row>
    <row r="10450" spans="1:4" x14ac:dyDescent="0.25">
      <c r="A10450" s="2">
        <v>44326.460416666669</v>
      </c>
      <c r="B10450" t="s">
        <v>178</v>
      </c>
      <c r="C10450" t="s">
        <v>8440</v>
      </c>
    </row>
    <row r="10451" spans="1:4" x14ac:dyDescent="0.25">
      <c r="A10451" s="2">
        <v>44326.460416666669</v>
      </c>
      <c r="B10451" t="s">
        <v>178</v>
      </c>
      <c r="C10451" t="s">
        <v>1538</v>
      </c>
    </row>
    <row r="10452" spans="1:4" x14ac:dyDescent="0.25">
      <c r="A10452" s="2">
        <v>44326.460416666669</v>
      </c>
      <c r="B10452" t="s">
        <v>167</v>
      </c>
      <c r="C10452" t="s">
        <v>8575</v>
      </c>
    </row>
    <row r="10453" spans="1:4" x14ac:dyDescent="0.25">
      <c r="A10453" s="2">
        <v>44326.460416666669</v>
      </c>
      <c r="B10453" t="s">
        <v>167</v>
      </c>
      <c r="C10453" t="s">
        <v>8576</v>
      </c>
    </row>
    <row r="10454" spans="1:4" x14ac:dyDescent="0.25">
      <c r="A10454" s="2">
        <v>44326.460416666669</v>
      </c>
      <c r="B10454" t="s">
        <v>173</v>
      </c>
      <c r="C10454" t="s">
        <v>8960</v>
      </c>
    </row>
    <row r="10455" spans="1:4" x14ac:dyDescent="0.25">
      <c r="A10455" s="2">
        <v>44326.460416666669</v>
      </c>
      <c r="B10455" t="s">
        <v>173</v>
      </c>
      <c r="C10455" t="s">
        <v>8961</v>
      </c>
    </row>
    <row r="10456" spans="1:4" x14ac:dyDescent="0.25">
      <c r="A10456" s="2">
        <v>44326.460416666669</v>
      </c>
      <c r="B10456" t="s">
        <v>1457</v>
      </c>
      <c r="C10456" t="s">
        <v>194</v>
      </c>
    </row>
    <row r="10457" spans="1:4" x14ac:dyDescent="0.25">
      <c r="A10457" s="2">
        <v>44326.460416666669</v>
      </c>
      <c r="B10457" t="s">
        <v>1457</v>
      </c>
      <c r="C10457" t="s">
        <v>9293</v>
      </c>
    </row>
    <row r="10458" spans="1:4" x14ac:dyDescent="0.25">
      <c r="A10458" s="2">
        <v>44326.460416666669</v>
      </c>
      <c r="B10458" t="s">
        <v>168</v>
      </c>
      <c r="C10458" t="s">
        <v>194</v>
      </c>
    </row>
    <row r="10459" spans="1:4" x14ac:dyDescent="0.25">
      <c r="A10459" s="2">
        <v>44326.460416666669</v>
      </c>
      <c r="B10459" t="s">
        <v>179</v>
      </c>
      <c r="C10459" t="s">
        <v>10143</v>
      </c>
    </row>
    <row r="10460" spans="1:4" x14ac:dyDescent="0.25">
      <c r="A10460" s="2">
        <v>44326.460416666669</v>
      </c>
      <c r="B10460" t="s">
        <v>179</v>
      </c>
      <c r="D10460" t="s">
        <v>1936</v>
      </c>
    </row>
    <row r="10461" spans="1:4" x14ac:dyDescent="0.25">
      <c r="A10461" s="2">
        <v>44326.460416666669</v>
      </c>
      <c r="B10461" t="s">
        <v>177</v>
      </c>
      <c r="D10461" t="s">
        <v>5008</v>
      </c>
    </row>
    <row r="10462" spans="1:4" x14ac:dyDescent="0.25">
      <c r="A10462" s="2">
        <v>44326.460416666669</v>
      </c>
      <c r="B10462" t="s">
        <v>177</v>
      </c>
      <c r="D10462" t="s">
        <v>1848</v>
      </c>
    </row>
    <row r="10463" spans="1:4" x14ac:dyDescent="0.25">
      <c r="A10463" s="2">
        <v>44326.460416666669</v>
      </c>
      <c r="B10463" t="s">
        <v>177</v>
      </c>
      <c r="D10463" t="s">
        <v>1849</v>
      </c>
    </row>
    <row r="10464" spans="1:4" x14ac:dyDescent="0.25">
      <c r="A10464" s="2">
        <v>44326.460416666669</v>
      </c>
      <c r="B10464" t="s">
        <v>162</v>
      </c>
      <c r="D10464" t="s">
        <v>1851</v>
      </c>
    </row>
    <row r="10465" spans="1:4" x14ac:dyDescent="0.25">
      <c r="A10465" s="2">
        <v>44326.460416666669</v>
      </c>
      <c r="B10465" t="s">
        <v>3</v>
      </c>
      <c r="D10465" t="s">
        <v>853</v>
      </c>
    </row>
    <row r="10466" spans="1:4" x14ac:dyDescent="0.25">
      <c r="A10466" s="2">
        <v>44326.460416666669</v>
      </c>
      <c r="B10466" t="s">
        <v>3</v>
      </c>
      <c r="D10466" t="s">
        <v>842</v>
      </c>
    </row>
    <row r="10467" spans="1:4" x14ac:dyDescent="0.25">
      <c r="A10467" s="2">
        <v>44326.460416666669</v>
      </c>
      <c r="B10467" t="s">
        <v>178</v>
      </c>
      <c r="D10467" t="s">
        <v>1858</v>
      </c>
    </row>
    <row r="10468" spans="1:4" x14ac:dyDescent="0.25">
      <c r="A10468" s="2">
        <v>44326.460416666669</v>
      </c>
      <c r="B10468" t="s">
        <v>178</v>
      </c>
      <c r="D10468" t="s">
        <v>1852</v>
      </c>
    </row>
    <row r="10469" spans="1:4" x14ac:dyDescent="0.25">
      <c r="A10469" s="2">
        <v>44326.460416666669</v>
      </c>
      <c r="B10469" t="s">
        <v>178</v>
      </c>
      <c r="D10469" t="s">
        <v>885</v>
      </c>
    </row>
    <row r="10470" spans="1:4" x14ac:dyDescent="0.25">
      <c r="A10470" s="2">
        <v>44326.460416666669</v>
      </c>
      <c r="B10470" t="s">
        <v>178</v>
      </c>
      <c r="D10470" t="s">
        <v>912</v>
      </c>
    </row>
    <row r="10471" spans="1:4" x14ac:dyDescent="0.25">
      <c r="A10471" s="2">
        <v>44326.460416666669</v>
      </c>
      <c r="B10471" t="s">
        <v>178</v>
      </c>
      <c r="D10471" t="s">
        <v>893</v>
      </c>
    </row>
    <row r="10472" spans="1:4" x14ac:dyDescent="0.25">
      <c r="A10472" s="2">
        <v>44326.460416666669</v>
      </c>
      <c r="B10472" t="s">
        <v>178</v>
      </c>
      <c r="D10472" t="s">
        <v>828</v>
      </c>
    </row>
    <row r="10473" spans="1:4" x14ac:dyDescent="0.25">
      <c r="A10473" s="2">
        <v>44326.460416666669</v>
      </c>
      <c r="B10473" t="s">
        <v>178</v>
      </c>
      <c r="D10473" t="s">
        <v>917</v>
      </c>
    </row>
    <row r="10474" spans="1:4" x14ac:dyDescent="0.25">
      <c r="A10474" s="2">
        <v>44326.460416666669</v>
      </c>
      <c r="B10474" t="s">
        <v>167</v>
      </c>
      <c r="D10474" t="s">
        <v>1853</v>
      </c>
    </row>
    <row r="10475" spans="1:4" x14ac:dyDescent="0.25">
      <c r="A10475" s="2">
        <v>44326.460416666669</v>
      </c>
      <c r="B10475" t="s">
        <v>167</v>
      </c>
      <c r="D10475" t="s">
        <v>1855</v>
      </c>
    </row>
    <row r="10476" spans="1:4" x14ac:dyDescent="0.25">
      <c r="A10476" s="2">
        <v>44326.460416666669</v>
      </c>
      <c r="B10476" t="s">
        <v>173</v>
      </c>
      <c r="D10476" t="s">
        <v>1919</v>
      </c>
    </row>
    <row r="10477" spans="1:4" x14ac:dyDescent="0.25">
      <c r="A10477" s="2">
        <v>44326.460416666669</v>
      </c>
      <c r="B10477" t="s">
        <v>173</v>
      </c>
      <c r="D10477" t="s">
        <v>1852</v>
      </c>
    </row>
    <row r="10478" spans="1:4" x14ac:dyDescent="0.25">
      <c r="A10478" s="2">
        <v>44326.460416666669</v>
      </c>
      <c r="B10478" t="s">
        <v>1457</v>
      </c>
      <c r="D10478" t="s">
        <v>848</v>
      </c>
    </row>
    <row r="10479" spans="1:4" x14ac:dyDescent="0.25">
      <c r="A10479" s="2">
        <v>44326.460416666669</v>
      </c>
      <c r="B10479" t="s">
        <v>1457</v>
      </c>
      <c r="D10479" t="s">
        <v>885</v>
      </c>
    </row>
    <row r="10480" spans="1:4" x14ac:dyDescent="0.25">
      <c r="A10480" s="2">
        <v>44326.460416666669</v>
      </c>
      <c r="B10480" t="s">
        <v>168</v>
      </c>
      <c r="D10480" t="s">
        <v>1937</v>
      </c>
    </row>
    <row r="10481" spans="1:4" x14ac:dyDescent="0.25">
      <c r="A10481" s="2">
        <v>44326.460416666669</v>
      </c>
      <c r="B10481" t="s">
        <v>179</v>
      </c>
      <c r="D10481" t="s">
        <v>1936</v>
      </c>
    </row>
    <row r="10482" spans="1:4" x14ac:dyDescent="0.25">
      <c r="A10482" s="2">
        <v>44326.461111111108</v>
      </c>
      <c r="B10482" t="s">
        <v>179</v>
      </c>
      <c r="C10482" t="s">
        <v>6675</v>
      </c>
    </row>
    <row r="10483" spans="1:4" x14ac:dyDescent="0.25">
      <c r="A10483" s="2">
        <v>44326.461111111108</v>
      </c>
      <c r="B10483" t="s">
        <v>179</v>
      </c>
      <c r="C10483" t="s">
        <v>6676</v>
      </c>
    </row>
    <row r="10484" spans="1:4" x14ac:dyDescent="0.25">
      <c r="A10484" s="2">
        <v>44326.461111111108</v>
      </c>
      <c r="B10484" t="s">
        <v>179</v>
      </c>
      <c r="C10484" t="s">
        <v>6677</v>
      </c>
    </row>
    <row r="10485" spans="1:4" x14ac:dyDescent="0.25">
      <c r="A10485" s="2">
        <v>44326.461111111108</v>
      </c>
      <c r="B10485" t="s">
        <v>177</v>
      </c>
      <c r="C10485" t="s">
        <v>1249</v>
      </c>
    </row>
    <row r="10486" spans="1:4" x14ac:dyDescent="0.25">
      <c r="A10486" s="2">
        <v>44326.461111111108</v>
      </c>
      <c r="B10486" t="s">
        <v>162</v>
      </c>
      <c r="C10486" t="s">
        <v>7163</v>
      </c>
    </row>
    <row r="10487" spans="1:4" x14ac:dyDescent="0.25">
      <c r="A10487" s="2">
        <v>44326.461111111108</v>
      </c>
      <c r="B10487" t="s">
        <v>183</v>
      </c>
      <c r="C10487" t="s">
        <v>194</v>
      </c>
    </row>
    <row r="10488" spans="1:4" x14ac:dyDescent="0.25">
      <c r="A10488" s="2">
        <v>44326.461111111108</v>
      </c>
      <c r="B10488" t="s">
        <v>3</v>
      </c>
      <c r="C10488" t="s">
        <v>194</v>
      </c>
    </row>
    <row r="10489" spans="1:4" x14ac:dyDescent="0.25">
      <c r="A10489" s="2">
        <v>44326.461111111108</v>
      </c>
      <c r="B10489" t="s">
        <v>3</v>
      </c>
      <c r="C10489" t="s">
        <v>8024</v>
      </c>
    </row>
    <row r="10490" spans="1:4" x14ac:dyDescent="0.25">
      <c r="A10490" s="2">
        <v>44326.461111111108</v>
      </c>
      <c r="B10490" t="s">
        <v>178</v>
      </c>
      <c r="C10490" t="s">
        <v>8441</v>
      </c>
    </row>
    <row r="10491" spans="1:4" x14ac:dyDescent="0.25">
      <c r="A10491" s="2">
        <v>44326.461111111108</v>
      </c>
      <c r="B10491" t="s">
        <v>178</v>
      </c>
      <c r="C10491" t="s">
        <v>7259</v>
      </c>
    </row>
    <row r="10492" spans="1:4" x14ac:dyDescent="0.25">
      <c r="A10492" s="2">
        <v>44326.461111111108</v>
      </c>
      <c r="B10492" t="s">
        <v>178</v>
      </c>
      <c r="C10492" t="s">
        <v>8442</v>
      </c>
    </row>
    <row r="10493" spans="1:4" x14ac:dyDescent="0.25">
      <c r="A10493" s="2">
        <v>44326.461111111108</v>
      </c>
      <c r="B10493" t="s">
        <v>178</v>
      </c>
      <c r="C10493" t="s">
        <v>8443</v>
      </c>
    </row>
    <row r="10494" spans="1:4" x14ac:dyDescent="0.25">
      <c r="A10494" s="2">
        <v>44326.461111111108</v>
      </c>
      <c r="B10494" t="s">
        <v>178</v>
      </c>
      <c r="C10494" t="s">
        <v>194</v>
      </c>
    </row>
    <row r="10495" spans="1:4" x14ac:dyDescent="0.25">
      <c r="A10495" s="2">
        <v>44326.461111111108</v>
      </c>
      <c r="B10495" t="s">
        <v>167</v>
      </c>
      <c r="C10495" t="s">
        <v>8577</v>
      </c>
    </row>
    <row r="10496" spans="1:4" x14ac:dyDescent="0.25">
      <c r="A10496" s="2">
        <v>44326.461111111108</v>
      </c>
      <c r="B10496" t="s">
        <v>181</v>
      </c>
      <c r="C10496" t="s">
        <v>1249</v>
      </c>
    </row>
    <row r="10497" spans="1:4" x14ac:dyDescent="0.25">
      <c r="A10497" s="2">
        <v>44326.461111111108</v>
      </c>
      <c r="B10497" t="s">
        <v>181</v>
      </c>
      <c r="C10497" t="s">
        <v>1249</v>
      </c>
    </row>
    <row r="10498" spans="1:4" x14ac:dyDescent="0.25">
      <c r="A10498" s="2">
        <v>44326.461111111108</v>
      </c>
      <c r="B10498" t="s">
        <v>181</v>
      </c>
      <c r="C10498" t="s">
        <v>9667</v>
      </c>
    </row>
    <row r="10499" spans="1:4" x14ac:dyDescent="0.25">
      <c r="A10499" s="2">
        <v>44326.461111111108</v>
      </c>
      <c r="B10499" t="s">
        <v>179</v>
      </c>
      <c r="C10499" t="s">
        <v>10144</v>
      </c>
    </row>
    <row r="10500" spans="1:4" x14ac:dyDescent="0.25">
      <c r="A10500" s="2">
        <v>44326.461111111108</v>
      </c>
      <c r="B10500" t="s">
        <v>179</v>
      </c>
      <c r="C10500" t="s">
        <v>10145</v>
      </c>
    </row>
    <row r="10501" spans="1:4" x14ac:dyDescent="0.25">
      <c r="A10501" s="2">
        <v>44326.461111111108</v>
      </c>
      <c r="B10501" t="s">
        <v>3</v>
      </c>
      <c r="C10501" t="s">
        <v>10146</v>
      </c>
    </row>
    <row r="10502" spans="1:4" x14ac:dyDescent="0.25">
      <c r="A10502" s="2">
        <v>44326.461111111108</v>
      </c>
      <c r="B10502" t="s">
        <v>179</v>
      </c>
      <c r="D10502" t="s">
        <v>1848</v>
      </c>
    </row>
    <row r="10503" spans="1:4" x14ac:dyDescent="0.25">
      <c r="A10503" s="2">
        <v>44326.461111111108</v>
      </c>
      <c r="B10503" t="s">
        <v>179</v>
      </c>
      <c r="D10503" t="s">
        <v>1849</v>
      </c>
    </row>
    <row r="10504" spans="1:4" x14ac:dyDescent="0.25">
      <c r="A10504" s="2">
        <v>44326.461111111108</v>
      </c>
      <c r="B10504" t="s">
        <v>179</v>
      </c>
      <c r="D10504" t="s">
        <v>1850</v>
      </c>
    </row>
    <row r="10505" spans="1:4" x14ac:dyDescent="0.25">
      <c r="A10505" s="2">
        <v>44326.461111111108</v>
      </c>
      <c r="B10505" t="s">
        <v>177</v>
      </c>
      <c r="D10505" t="s">
        <v>1850</v>
      </c>
    </row>
    <row r="10506" spans="1:4" x14ac:dyDescent="0.25">
      <c r="A10506" s="2">
        <v>44326.461111111108</v>
      </c>
      <c r="B10506" t="s">
        <v>162</v>
      </c>
      <c r="D10506" t="s">
        <v>1934</v>
      </c>
    </row>
    <row r="10507" spans="1:4" x14ac:dyDescent="0.25">
      <c r="A10507" s="2">
        <v>44326.461111111108</v>
      </c>
      <c r="B10507" t="s">
        <v>183</v>
      </c>
      <c r="D10507" t="s">
        <v>832</v>
      </c>
    </row>
    <row r="10508" spans="1:4" x14ac:dyDescent="0.25">
      <c r="A10508" s="2">
        <v>44326.461111111108</v>
      </c>
      <c r="B10508" t="s">
        <v>3</v>
      </c>
      <c r="D10508" t="s">
        <v>932</v>
      </c>
    </row>
    <row r="10509" spans="1:4" x14ac:dyDescent="0.25">
      <c r="A10509" s="2">
        <v>44326.461111111108</v>
      </c>
      <c r="B10509" t="s">
        <v>3</v>
      </c>
      <c r="D10509" t="s">
        <v>1917</v>
      </c>
    </row>
    <row r="10510" spans="1:4" x14ac:dyDescent="0.25">
      <c r="A10510" s="2">
        <v>44326.461111111108</v>
      </c>
      <c r="B10510" t="s">
        <v>178</v>
      </c>
      <c r="D10510" t="s">
        <v>1027</v>
      </c>
    </row>
    <row r="10511" spans="1:4" x14ac:dyDescent="0.25">
      <c r="A10511" s="2">
        <v>44326.461111111108</v>
      </c>
      <c r="B10511" t="s">
        <v>178</v>
      </c>
      <c r="D10511" t="s">
        <v>916</v>
      </c>
    </row>
    <row r="10512" spans="1:4" x14ac:dyDescent="0.25">
      <c r="A10512" s="2">
        <v>44326.461111111108</v>
      </c>
      <c r="B10512" t="s">
        <v>178</v>
      </c>
      <c r="D10512" t="s">
        <v>913</v>
      </c>
    </row>
    <row r="10513" spans="1:4" x14ac:dyDescent="0.25">
      <c r="A10513" s="2">
        <v>44326.461111111108</v>
      </c>
      <c r="B10513" t="s">
        <v>178</v>
      </c>
      <c r="D10513" t="s">
        <v>1026</v>
      </c>
    </row>
    <row r="10514" spans="1:4" x14ac:dyDescent="0.25">
      <c r="A10514" s="2">
        <v>44326.461111111108</v>
      </c>
      <c r="B10514" t="s">
        <v>178</v>
      </c>
      <c r="D10514" t="s">
        <v>894</v>
      </c>
    </row>
    <row r="10515" spans="1:4" x14ac:dyDescent="0.25">
      <c r="A10515" s="2">
        <v>44326.461111111108</v>
      </c>
      <c r="B10515" t="s">
        <v>167</v>
      </c>
      <c r="D10515" t="s">
        <v>1898</v>
      </c>
    </row>
    <row r="10516" spans="1:4" x14ac:dyDescent="0.25">
      <c r="A10516" s="2">
        <v>44326.461111111108</v>
      </c>
      <c r="B10516" t="s">
        <v>181</v>
      </c>
      <c r="D10516" t="s">
        <v>1911</v>
      </c>
    </row>
    <row r="10517" spans="1:4" x14ac:dyDescent="0.25">
      <c r="A10517" s="2">
        <v>44326.461111111108</v>
      </c>
      <c r="B10517" t="s">
        <v>181</v>
      </c>
      <c r="D10517" t="s">
        <v>1848</v>
      </c>
    </row>
    <row r="10518" spans="1:4" x14ac:dyDescent="0.25">
      <c r="A10518" s="2">
        <v>44326.461111111108</v>
      </c>
      <c r="B10518" t="s">
        <v>181</v>
      </c>
      <c r="D10518" t="s">
        <v>1849</v>
      </c>
    </row>
    <row r="10519" spans="1:4" x14ac:dyDescent="0.25">
      <c r="A10519" s="2">
        <v>44326.461111111108</v>
      </c>
      <c r="B10519" t="s">
        <v>179</v>
      </c>
      <c r="D10519" t="s">
        <v>1848</v>
      </c>
    </row>
    <row r="10520" spans="1:4" x14ac:dyDescent="0.25">
      <c r="A10520" s="2">
        <v>44326.461111111108</v>
      </c>
      <c r="B10520" t="s">
        <v>179</v>
      </c>
      <c r="D10520" t="s">
        <v>1849</v>
      </c>
    </row>
    <row r="10521" spans="1:4" x14ac:dyDescent="0.25">
      <c r="A10521" s="2">
        <v>44326.461111111108</v>
      </c>
      <c r="B10521" t="s">
        <v>3</v>
      </c>
      <c r="D10521" t="s">
        <v>1922</v>
      </c>
    </row>
    <row r="10522" spans="1:4" x14ac:dyDescent="0.25">
      <c r="A10522" s="2">
        <v>44326.461805555555</v>
      </c>
      <c r="B10522" t="s">
        <v>179</v>
      </c>
      <c r="C10522" t="s">
        <v>6678</v>
      </c>
    </row>
    <row r="10523" spans="1:4" x14ac:dyDescent="0.25">
      <c r="A10523" s="2">
        <v>44326.461805555555</v>
      </c>
      <c r="B10523" t="s">
        <v>179</v>
      </c>
      <c r="C10523" t="s">
        <v>1249</v>
      </c>
    </row>
    <row r="10524" spans="1:4" x14ac:dyDescent="0.25">
      <c r="A10524" s="2">
        <v>44326.461805555555</v>
      </c>
      <c r="B10524" t="s">
        <v>179</v>
      </c>
      <c r="C10524" t="s">
        <v>6679</v>
      </c>
    </row>
    <row r="10525" spans="1:4" x14ac:dyDescent="0.25">
      <c r="A10525" s="2">
        <v>44326.461805555555</v>
      </c>
      <c r="B10525" t="s">
        <v>179</v>
      </c>
      <c r="C10525" t="s">
        <v>1538</v>
      </c>
    </row>
    <row r="10526" spans="1:4" x14ac:dyDescent="0.25">
      <c r="A10526" s="2">
        <v>44326.461805555555</v>
      </c>
      <c r="B10526" t="s">
        <v>179</v>
      </c>
      <c r="C10526" t="s">
        <v>194</v>
      </c>
    </row>
    <row r="10527" spans="1:4" x14ac:dyDescent="0.25">
      <c r="A10527" s="2">
        <v>44326.461805555555</v>
      </c>
      <c r="B10527" t="s">
        <v>179</v>
      </c>
      <c r="C10527" t="s">
        <v>6386</v>
      </c>
    </row>
    <row r="10528" spans="1:4" x14ac:dyDescent="0.25">
      <c r="A10528" s="2">
        <v>44326.461805555555</v>
      </c>
      <c r="B10528" t="s">
        <v>175</v>
      </c>
      <c r="C10528" t="s">
        <v>6735</v>
      </c>
    </row>
    <row r="10529" spans="1:4" x14ac:dyDescent="0.25">
      <c r="A10529" s="2">
        <v>44326.461805555555</v>
      </c>
      <c r="B10529" t="s">
        <v>177</v>
      </c>
      <c r="C10529" t="s">
        <v>6948</v>
      </c>
    </row>
    <row r="10530" spans="1:4" x14ac:dyDescent="0.25">
      <c r="A10530" s="2">
        <v>44326.461805555555</v>
      </c>
      <c r="B10530" t="s">
        <v>3</v>
      </c>
      <c r="C10530" t="s">
        <v>7536</v>
      </c>
    </row>
    <row r="10531" spans="1:4" x14ac:dyDescent="0.25">
      <c r="A10531" s="2">
        <v>44326.461805555555</v>
      </c>
      <c r="B10531" t="s">
        <v>3</v>
      </c>
      <c r="C10531" t="s">
        <v>7537</v>
      </c>
    </row>
    <row r="10532" spans="1:4" x14ac:dyDescent="0.25">
      <c r="A10532" s="2">
        <v>44326.461805555555</v>
      </c>
      <c r="B10532" t="s">
        <v>3</v>
      </c>
      <c r="C10532" t="s">
        <v>6664</v>
      </c>
    </row>
    <row r="10533" spans="1:4" x14ac:dyDescent="0.25">
      <c r="A10533" s="2">
        <v>44326.461805555555</v>
      </c>
      <c r="B10533" t="s">
        <v>3</v>
      </c>
      <c r="C10533" t="s">
        <v>7538</v>
      </c>
    </row>
    <row r="10534" spans="1:4" x14ac:dyDescent="0.25">
      <c r="A10534" s="2">
        <v>44326.461805555555</v>
      </c>
      <c r="B10534" t="s">
        <v>178</v>
      </c>
      <c r="C10534" t="s">
        <v>1249</v>
      </c>
    </row>
    <row r="10535" spans="1:4" x14ac:dyDescent="0.25">
      <c r="A10535" s="2">
        <v>44326.461805555555</v>
      </c>
      <c r="B10535" t="s">
        <v>178</v>
      </c>
      <c r="C10535" t="s">
        <v>1249</v>
      </c>
    </row>
    <row r="10536" spans="1:4" x14ac:dyDescent="0.25">
      <c r="A10536" s="2">
        <v>44326.461805555555</v>
      </c>
      <c r="B10536" t="s">
        <v>178</v>
      </c>
      <c r="C10536" t="s">
        <v>1249</v>
      </c>
    </row>
    <row r="10537" spans="1:4" x14ac:dyDescent="0.25">
      <c r="A10537" s="2">
        <v>44326.461805555555</v>
      </c>
      <c r="B10537" t="s">
        <v>178</v>
      </c>
      <c r="C10537" t="s">
        <v>1249</v>
      </c>
    </row>
    <row r="10538" spans="1:4" x14ac:dyDescent="0.25">
      <c r="A10538" s="2">
        <v>44326.461805555555</v>
      </c>
      <c r="B10538" t="s">
        <v>178</v>
      </c>
      <c r="C10538" t="s">
        <v>1249</v>
      </c>
    </row>
    <row r="10539" spans="1:4" x14ac:dyDescent="0.25">
      <c r="A10539" s="2">
        <v>44326.461805555555</v>
      </c>
      <c r="B10539" t="s">
        <v>167</v>
      </c>
      <c r="C10539" t="s">
        <v>8578</v>
      </c>
    </row>
    <row r="10540" spans="1:4" x14ac:dyDescent="0.25">
      <c r="A10540" s="2">
        <v>44326.461805555555</v>
      </c>
      <c r="B10540" t="s">
        <v>167</v>
      </c>
      <c r="C10540" t="s">
        <v>8579</v>
      </c>
    </row>
    <row r="10541" spans="1:4" x14ac:dyDescent="0.25">
      <c r="A10541" s="2">
        <v>44326.461805555555</v>
      </c>
      <c r="B10541" t="s">
        <v>179</v>
      </c>
      <c r="C10541" t="s">
        <v>10147</v>
      </c>
    </row>
    <row r="10542" spans="1:4" x14ac:dyDescent="0.25">
      <c r="A10542" s="2">
        <v>44326.461805555555</v>
      </c>
      <c r="B10542" t="s">
        <v>179</v>
      </c>
      <c r="C10542" t="s">
        <v>10148</v>
      </c>
    </row>
    <row r="10543" spans="1:4" x14ac:dyDescent="0.25">
      <c r="A10543" s="2">
        <v>44326.461805555555</v>
      </c>
      <c r="B10543" t="s">
        <v>179</v>
      </c>
      <c r="D10543" t="s">
        <v>1888</v>
      </c>
    </row>
    <row r="10544" spans="1:4" x14ac:dyDescent="0.25">
      <c r="A10544" s="2">
        <v>44326.461805555555</v>
      </c>
      <c r="B10544" t="s">
        <v>179</v>
      </c>
      <c r="D10544" t="s">
        <v>1852</v>
      </c>
    </row>
    <row r="10545" spans="1:4" x14ac:dyDescent="0.25">
      <c r="A10545" s="2">
        <v>44326.461805555555</v>
      </c>
      <c r="B10545" t="s">
        <v>179</v>
      </c>
      <c r="D10545" t="s">
        <v>842</v>
      </c>
    </row>
    <row r="10546" spans="1:4" x14ac:dyDescent="0.25">
      <c r="A10546" s="2">
        <v>44326.461805555555</v>
      </c>
      <c r="B10546" t="s">
        <v>179</v>
      </c>
      <c r="D10546" t="s">
        <v>932</v>
      </c>
    </row>
    <row r="10547" spans="1:4" x14ac:dyDescent="0.25">
      <c r="A10547" s="2">
        <v>44326.461805555555</v>
      </c>
      <c r="B10547" t="s">
        <v>179</v>
      </c>
      <c r="D10547" t="s">
        <v>828</v>
      </c>
    </row>
    <row r="10548" spans="1:4" x14ac:dyDescent="0.25">
      <c r="A10548" s="2">
        <v>44326.461805555555</v>
      </c>
      <c r="B10548" t="s">
        <v>179</v>
      </c>
      <c r="D10548" t="s">
        <v>971</v>
      </c>
    </row>
    <row r="10549" spans="1:4" x14ac:dyDescent="0.25">
      <c r="A10549" s="2">
        <v>44326.461805555555</v>
      </c>
      <c r="B10549" t="s">
        <v>175</v>
      </c>
      <c r="D10549" t="s">
        <v>902</v>
      </c>
    </row>
    <row r="10550" spans="1:4" x14ac:dyDescent="0.25">
      <c r="A10550" s="2">
        <v>44326.461805555555</v>
      </c>
      <c r="B10550" t="s">
        <v>177</v>
      </c>
      <c r="D10550" t="s">
        <v>1892</v>
      </c>
    </row>
    <row r="10551" spans="1:4" x14ac:dyDescent="0.25">
      <c r="A10551" s="2">
        <v>44326.461805555555</v>
      </c>
      <c r="B10551" t="s">
        <v>3</v>
      </c>
      <c r="D10551" t="s">
        <v>834</v>
      </c>
    </row>
    <row r="10552" spans="1:4" x14ac:dyDescent="0.25">
      <c r="A10552" s="2">
        <v>44326.461805555555</v>
      </c>
      <c r="B10552" t="s">
        <v>3</v>
      </c>
      <c r="D10552" t="s">
        <v>904</v>
      </c>
    </row>
    <row r="10553" spans="1:4" x14ac:dyDescent="0.25">
      <c r="A10553" s="2">
        <v>44326.461805555555</v>
      </c>
      <c r="B10553" t="s">
        <v>3</v>
      </c>
      <c r="D10553" t="s">
        <v>996</v>
      </c>
    </row>
    <row r="10554" spans="1:4" x14ac:dyDescent="0.25">
      <c r="A10554" s="2">
        <v>44326.461805555555</v>
      </c>
      <c r="B10554" t="s">
        <v>3</v>
      </c>
      <c r="D10554" t="s">
        <v>991</v>
      </c>
    </row>
    <row r="10555" spans="1:4" x14ac:dyDescent="0.25">
      <c r="A10555" s="2">
        <v>44326.461805555555</v>
      </c>
      <c r="B10555" t="s">
        <v>178</v>
      </c>
      <c r="D10555" t="s">
        <v>845</v>
      </c>
    </row>
    <row r="10556" spans="1:4" x14ac:dyDescent="0.25">
      <c r="A10556" s="2">
        <v>44326.461805555555</v>
      </c>
      <c r="B10556" t="s">
        <v>178</v>
      </c>
      <c r="D10556" t="s">
        <v>856</v>
      </c>
    </row>
    <row r="10557" spans="1:4" x14ac:dyDescent="0.25">
      <c r="A10557" s="2">
        <v>44326.461805555555</v>
      </c>
      <c r="B10557" t="s">
        <v>178</v>
      </c>
      <c r="D10557" t="s">
        <v>857</v>
      </c>
    </row>
    <row r="10558" spans="1:4" x14ac:dyDescent="0.25">
      <c r="A10558" s="2">
        <v>44326.461805555555</v>
      </c>
      <c r="B10558" t="s">
        <v>178</v>
      </c>
      <c r="D10558" t="s">
        <v>954</v>
      </c>
    </row>
    <row r="10559" spans="1:4" x14ac:dyDescent="0.25">
      <c r="A10559" s="2">
        <v>44326.461805555555</v>
      </c>
      <c r="B10559" t="s">
        <v>178</v>
      </c>
      <c r="D10559" t="s">
        <v>908</v>
      </c>
    </row>
    <row r="10560" spans="1:4" x14ac:dyDescent="0.25">
      <c r="A10560" s="2">
        <v>44326.461805555555</v>
      </c>
      <c r="B10560" t="s">
        <v>167</v>
      </c>
      <c r="D10560" t="s">
        <v>885</v>
      </c>
    </row>
    <row r="10561" spans="1:4" x14ac:dyDescent="0.25">
      <c r="A10561" s="2">
        <v>44326.461805555555</v>
      </c>
      <c r="B10561" t="s">
        <v>167</v>
      </c>
      <c r="D10561" t="s">
        <v>902</v>
      </c>
    </row>
    <row r="10562" spans="1:4" x14ac:dyDescent="0.25">
      <c r="A10562" s="2">
        <v>44326.461805555555</v>
      </c>
      <c r="B10562" t="s">
        <v>179</v>
      </c>
      <c r="D10562" t="s">
        <v>1917</v>
      </c>
    </row>
    <row r="10563" spans="1:4" x14ac:dyDescent="0.25">
      <c r="A10563" s="2">
        <v>44326.461805555555</v>
      </c>
      <c r="B10563" t="s">
        <v>179</v>
      </c>
      <c r="D10563" t="s">
        <v>828</v>
      </c>
    </row>
    <row r="10564" spans="1:4" x14ac:dyDescent="0.25">
      <c r="A10564" s="2">
        <v>44326.462500000001</v>
      </c>
      <c r="B10564" t="s">
        <v>179</v>
      </c>
      <c r="C10564" t="s">
        <v>6680</v>
      </c>
    </row>
    <row r="10565" spans="1:4" x14ac:dyDescent="0.25">
      <c r="A10565" s="2">
        <v>44326.462500000001</v>
      </c>
      <c r="B10565" t="s">
        <v>179</v>
      </c>
      <c r="C10565" t="s">
        <v>6386</v>
      </c>
    </row>
    <row r="10566" spans="1:4" x14ac:dyDescent="0.25">
      <c r="A10566" s="2">
        <v>44326.462500000001</v>
      </c>
      <c r="B10566" t="s">
        <v>179</v>
      </c>
      <c r="C10566" t="s">
        <v>194</v>
      </c>
    </row>
    <row r="10567" spans="1:4" x14ac:dyDescent="0.25">
      <c r="A10567" s="2">
        <v>44326.462500000001</v>
      </c>
      <c r="B10567" t="s">
        <v>179</v>
      </c>
      <c r="C10567" t="s">
        <v>6681</v>
      </c>
    </row>
    <row r="10568" spans="1:4" x14ac:dyDescent="0.25">
      <c r="A10568" s="2">
        <v>44326.462500000001</v>
      </c>
      <c r="B10568" t="s">
        <v>179</v>
      </c>
      <c r="C10568" t="s">
        <v>6682</v>
      </c>
    </row>
    <row r="10569" spans="1:4" x14ac:dyDescent="0.25">
      <c r="A10569" s="2">
        <v>44326.462500000001</v>
      </c>
      <c r="B10569" t="s">
        <v>162</v>
      </c>
      <c r="C10569" t="s">
        <v>7164</v>
      </c>
    </row>
    <row r="10570" spans="1:4" x14ac:dyDescent="0.25">
      <c r="A10570" s="2">
        <v>44326.462500000001</v>
      </c>
      <c r="B10570" t="s">
        <v>162</v>
      </c>
      <c r="C10570" t="s">
        <v>194</v>
      </c>
    </row>
    <row r="10571" spans="1:4" x14ac:dyDescent="0.25">
      <c r="A10571" s="2">
        <v>44326.462500000001</v>
      </c>
      <c r="B10571" t="s">
        <v>3</v>
      </c>
      <c r="C10571" t="s">
        <v>8025</v>
      </c>
    </row>
    <row r="10572" spans="1:4" x14ac:dyDescent="0.25">
      <c r="A10572" s="2">
        <v>44326.462500000001</v>
      </c>
      <c r="B10572" t="s">
        <v>3</v>
      </c>
      <c r="C10572" t="s">
        <v>6396</v>
      </c>
    </row>
    <row r="10573" spans="1:4" x14ac:dyDescent="0.25">
      <c r="A10573" s="2">
        <v>44326.462500000001</v>
      </c>
      <c r="B10573" t="s">
        <v>171</v>
      </c>
      <c r="C10573" t="s">
        <v>6399</v>
      </c>
    </row>
    <row r="10574" spans="1:4" x14ac:dyDescent="0.25">
      <c r="A10574" s="2">
        <v>44326.462500000001</v>
      </c>
      <c r="B10574" t="s">
        <v>171</v>
      </c>
      <c r="C10574" t="s">
        <v>1249</v>
      </c>
    </row>
    <row r="10575" spans="1:4" x14ac:dyDescent="0.25">
      <c r="A10575" s="2">
        <v>44326.462500000001</v>
      </c>
      <c r="B10575" t="s">
        <v>178</v>
      </c>
      <c r="C10575" t="s">
        <v>8444</v>
      </c>
    </row>
    <row r="10576" spans="1:4" x14ac:dyDescent="0.25">
      <c r="A10576" s="2">
        <v>44326.462500000001</v>
      </c>
      <c r="B10576" t="s">
        <v>178</v>
      </c>
      <c r="C10576" t="s">
        <v>1538</v>
      </c>
    </row>
    <row r="10577" spans="1:4" x14ac:dyDescent="0.25">
      <c r="A10577" s="2">
        <v>44326.462500000001</v>
      </c>
      <c r="B10577" t="s">
        <v>178</v>
      </c>
      <c r="C10577" t="s">
        <v>8445</v>
      </c>
    </row>
    <row r="10578" spans="1:4" x14ac:dyDescent="0.25">
      <c r="A10578" s="2">
        <v>44326.462500000001</v>
      </c>
      <c r="B10578" t="s">
        <v>178</v>
      </c>
      <c r="C10578" t="s">
        <v>1538</v>
      </c>
    </row>
    <row r="10579" spans="1:4" x14ac:dyDescent="0.25">
      <c r="A10579" s="2">
        <v>44326.462500000001</v>
      </c>
      <c r="B10579" t="s">
        <v>178</v>
      </c>
      <c r="C10579" t="s">
        <v>8446</v>
      </c>
    </row>
    <row r="10580" spans="1:4" x14ac:dyDescent="0.25">
      <c r="A10580" s="2">
        <v>44326.462500000001</v>
      </c>
      <c r="B10580" t="s">
        <v>178</v>
      </c>
      <c r="C10580" t="s">
        <v>194</v>
      </c>
    </row>
    <row r="10581" spans="1:4" x14ac:dyDescent="0.25">
      <c r="A10581" s="2">
        <v>44326.462500000001</v>
      </c>
      <c r="B10581" t="s">
        <v>178</v>
      </c>
      <c r="C10581" t="s">
        <v>8447</v>
      </c>
    </row>
    <row r="10582" spans="1:4" x14ac:dyDescent="0.25">
      <c r="A10582" s="2">
        <v>44326.462500000001</v>
      </c>
      <c r="B10582" t="s">
        <v>167</v>
      </c>
      <c r="C10582" t="s">
        <v>8580</v>
      </c>
    </row>
    <row r="10583" spans="1:4" x14ac:dyDescent="0.25">
      <c r="A10583" s="2">
        <v>44326.462500000001</v>
      </c>
      <c r="B10583" t="s">
        <v>181</v>
      </c>
      <c r="C10583" t="s">
        <v>194</v>
      </c>
    </row>
    <row r="10584" spans="1:4" x14ac:dyDescent="0.25">
      <c r="A10584" s="2">
        <v>44326.462500000001</v>
      </c>
      <c r="B10584" t="s">
        <v>181</v>
      </c>
      <c r="C10584" t="s">
        <v>8667</v>
      </c>
    </row>
    <row r="10585" spans="1:4" x14ac:dyDescent="0.25">
      <c r="A10585" s="2">
        <v>44326.462500000001</v>
      </c>
      <c r="B10585" t="s">
        <v>181</v>
      </c>
      <c r="C10585" t="s">
        <v>1249</v>
      </c>
    </row>
    <row r="10586" spans="1:4" x14ac:dyDescent="0.25">
      <c r="A10586" s="2">
        <v>44326.462500000001</v>
      </c>
      <c r="B10586" t="s">
        <v>183</v>
      </c>
      <c r="C10586" t="s">
        <v>6396</v>
      </c>
    </row>
    <row r="10587" spans="1:4" x14ac:dyDescent="0.25">
      <c r="A10587" s="2">
        <v>44326.462500000001</v>
      </c>
      <c r="B10587" t="s">
        <v>183</v>
      </c>
      <c r="C10587" t="s">
        <v>6396</v>
      </c>
    </row>
    <row r="10588" spans="1:4" x14ac:dyDescent="0.25">
      <c r="A10588" s="2">
        <v>44326.462500000001</v>
      </c>
      <c r="B10588" t="s">
        <v>179</v>
      </c>
      <c r="C10588" t="s">
        <v>1249</v>
      </c>
    </row>
    <row r="10589" spans="1:4" x14ac:dyDescent="0.25">
      <c r="A10589" s="2">
        <v>44326.462500000001</v>
      </c>
      <c r="B10589" t="s">
        <v>179</v>
      </c>
      <c r="C10589" t="s">
        <v>6562</v>
      </c>
    </row>
    <row r="10590" spans="1:4" x14ac:dyDescent="0.25">
      <c r="A10590" s="2">
        <v>44326.462500000001</v>
      </c>
      <c r="B10590" t="s">
        <v>179</v>
      </c>
      <c r="C10590" t="s">
        <v>1249</v>
      </c>
    </row>
    <row r="10591" spans="1:4" x14ac:dyDescent="0.25">
      <c r="A10591" s="2">
        <v>44326.462500000001</v>
      </c>
      <c r="B10591" t="s">
        <v>3</v>
      </c>
      <c r="C10591" t="s">
        <v>10149</v>
      </c>
    </row>
    <row r="10592" spans="1:4" x14ac:dyDescent="0.25">
      <c r="A10592" s="2">
        <v>44326.462500000001</v>
      </c>
      <c r="B10592" t="s">
        <v>179</v>
      </c>
      <c r="D10592" t="s">
        <v>834</v>
      </c>
    </row>
    <row r="10593" spans="1:4" x14ac:dyDescent="0.25">
      <c r="A10593" s="2">
        <v>44326.462500000001</v>
      </c>
      <c r="B10593" t="s">
        <v>179</v>
      </c>
      <c r="D10593" t="s">
        <v>835</v>
      </c>
    </row>
    <row r="10594" spans="1:4" x14ac:dyDescent="0.25">
      <c r="A10594" s="2">
        <v>44326.462500000001</v>
      </c>
      <c r="B10594" t="s">
        <v>179</v>
      </c>
      <c r="D10594" t="s">
        <v>836</v>
      </c>
    </row>
    <row r="10595" spans="1:4" x14ac:dyDescent="0.25">
      <c r="A10595" s="2">
        <v>44326.462500000001</v>
      </c>
      <c r="B10595" t="s">
        <v>179</v>
      </c>
      <c r="D10595" t="s">
        <v>955</v>
      </c>
    </row>
    <row r="10596" spans="1:4" x14ac:dyDescent="0.25">
      <c r="A10596" s="2">
        <v>44326.462500000001</v>
      </c>
      <c r="B10596" t="s">
        <v>179</v>
      </c>
      <c r="D10596" t="s">
        <v>885</v>
      </c>
    </row>
    <row r="10597" spans="1:4" x14ac:dyDescent="0.25">
      <c r="A10597" s="2">
        <v>44326.462500000001</v>
      </c>
      <c r="B10597" t="s">
        <v>162</v>
      </c>
      <c r="D10597" t="s">
        <v>842</v>
      </c>
    </row>
    <row r="10598" spans="1:4" x14ac:dyDescent="0.25">
      <c r="A10598" s="2">
        <v>44326.462500000001</v>
      </c>
      <c r="B10598" t="s">
        <v>162</v>
      </c>
      <c r="D10598" t="s">
        <v>949</v>
      </c>
    </row>
    <row r="10599" spans="1:4" x14ac:dyDescent="0.25">
      <c r="A10599" s="2">
        <v>44326.462500000001</v>
      </c>
      <c r="B10599" t="s">
        <v>3</v>
      </c>
      <c r="D10599" t="s">
        <v>846</v>
      </c>
    </row>
    <row r="10600" spans="1:4" x14ac:dyDescent="0.25">
      <c r="A10600" s="2">
        <v>44326.462500000001</v>
      </c>
      <c r="B10600" t="s">
        <v>3</v>
      </c>
      <c r="D10600" t="s">
        <v>908</v>
      </c>
    </row>
    <row r="10601" spans="1:4" x14ac:dyDescent="0.25">
      <c r="A10601" s="2">
        <v>44326.462500000001</v>
      </c>
      <c r="B10601" t="s">
        <v>171</v>
      </c>
      <c r="D10601" t="s">
        <v>1878</v>
      </c>
    </row>
    <row r="10602" spans="1:4" x14ac:dyDescent="0.25">
      <c r="A10602" s="2">
        <v>44326.462500000001</v>
      </c>
      <c r="B10602" t="s">
        <v>171</v>
      </c>
      <c r="D10602" t="s">
        <v>1848</v>
      </c>
    </row>
    <row r="10603" spans="1:4" x14ac:dyDescent="0.25">
      <c r="A10603" s="2">
        <v>44326.462500000001</v>
      </c>
      <c r="B10603" t="s">
        <v>178</v>
      </c>
      <c r="D10603" t="s">
        <v>849</v>
      </c>
    </row>
    <row r="10604" spans="1:4" x14ac:dyDescent="0.25">
      <c r="A10604" s="2">
        <v>44326.462500000001</v>
      </c>
      <c r="B10604" t="s">
        <v>178</v>
      </c>
      <c r="D10604" t="s">
        <v>848</v>
      </c>
    </row>
    <row r="10605" spans="1:4" x14ac:dyDescent="0.25">
      <c r="A10605" s="2">
        <v>44326.462500000001</v>
      </c>
      <c r="B10605" t="s">
        <v>178</v>
      </c>
      <c r="D10605" t="s">
        <v>872</v>
      </c>
    </row>
    <row r="10606" spans="1:4" x14ac:dyDescent="0.25">
      <c r="A10606" s="2">
        <v>44326.462500000001</v>
      </c>
      <c r="B10606" t="s">
        <v>178</v>
      </c>
      <c r="D10606" t="s">
        <v>949</v>
      </c>
    </row>
    <row r="10607" spans="1:4" x14ac:dyDescent="0.25">
      <c r="A10607" s="2">
        <v>44326.462500000001</v>
      </c>
      <c r="B10607" t="s">
        <v>178</v>
      </c>
      <c r="D10607" t="s">
        <v>1855</v>
      </c>
    </row>
    <row r="10608" spans="1:4" x14ac:dyDescent="0.25">
      <c r="A10608" s="2">
        <v>44326.462500000001</v>
      </c>
      <c r="B10608" t="s">
        <v>178</v>
      </c>
      <c r="D10608" t="s">
        <v>1007</v>
      </c>
    </row>
    <row r="10609" spans="1:4" x14ac:dyDescent="0.25">
      <c r="A10609" s="2">
        <v>44326.462500000001</v>
      </c>
      <c r="B10609" t="s">
        <v>178</v>
      </c>
      <c r="D10609" t="s">
        <v>910</v>
      </c>
    </row>
    <row r="10610" spans="1:4" x14ac:dyDescent="0.25">
      <c r="A10610" s="2">
        <v>44326.462500000001</v>
      </c>
      <c r="B10610" t="s">
        <v>167</v>
      </c>
      <c r="D10610" t="s">
        <v>899</v>
      </c>
    </row>
    <row r="10611" spans="1:4" x14ac:dyDescent="0.25">
      <c r="A10611" s="2">
        <v>44326.462500000001</v>
      </c>
      <c r="B10611" t="s">
        <v>181</v>
      </c>
      <c r="D10611" t="s">
        <v>832</v>
      </c>
    </row>
    <row r="10612" spans="1:4" x14ac:dyDescent="0.25">
      <c r="A10612" s="2">
        <v>44326.462500000001</v>
      </c>
      <c r="B10612" t="s">
        <v>181</v>
      </c>
      <c r="D10612" t="s">
        <v>1886</v>
      </c>
    </row>
    <row r="10613" spans="1:4" x14ac:dyDescent="0.25">
      <c r="A10613" s="2">
        <v>44326.462500000001</v>
      </c>
      <c r="B10613" t="s">
        <v>181</v>
      </c>
      <c r="D10613" t="s">
        <v>1852</v>
      </c>
    </row>
    <row r="10614" spans="1:4" x14ac:dyDescent="0.25">
      <c r="A10614" s="2">
        <v>44326.462500000001</v>
      </c>
      <c r="B10614" t="s">
        <v>183</v>
      </c>
      <c r="D10614" t="s">
        <v>1896</v>
      </c>
    </row>
    <row r="10615" spans="1:4" x14ac:dyDescent="0.25">
      <c r="A10615" s="2">
        <v>44326.462500000001</v>
      </c>
      <c r="B10615" t="s">
        <v>183</v>
      </c>
      <c r="D10615" t="s">
        <v>1848</v>
      </c>
    </row>
    <row r="10616" spans="1:4" x14ac:dyDescent="0.25">
      <c r="A10616" s="2">
        <v>44326.462500000001</v>
      </c>
      <c r="B10616" t="s">
        <v>179</v>
      </c>
      <c r="D10616" t="s">
        <v>971</v>
      </c>
    </row>
    <row r="10617" spans="1:4" x14ac:dyDescent="0.25">
      <c r="A10617" s="2">
        <v>44326.462500000001</v>
      </c>
      <c r="B10617" t="s">
        <v>179</v>
      </c>
      <c r="D10617" t="s">
        <v>856</v>
      </c>
    </row>
    <row r="10618" spans="1:4" x14ac:dyDescent="0.25">
      <c r="A10618" s="2">
        <v>44326.462500000001</v>
      </c>
      <c r="B10618" t="s">
        <v>179</v>
      </c>
      <c r="D10618" t="s">
        <v>1020</v>
      </c>
    </row>
    <row r="10619" spans="1:4" x14ac:dyDescent="0.25">
      <c r="A10619" s="2">
        <v>44326.462500000001</v>
      </c>
      <c r="B10619" t="s">
        <v>3</v>
      </c>
      <c r="D10619" t="s">
        <v>1849</v>
      </c>
    </row>
    <row r="10620" spans="1:4" x14ac:dyDescent="0.25">
      <c r="A10620" s="2">
        <v>44326.463194444441</v>
      </c>
      <c r="B10620" t="s">
        <v>179</v>
      </c>
      <c r="C10620" t="s">
        <v>6683</v>
      </c>
    </row>
    <row r="10621" spans="1:4" x14ac:dyDescent="0.25">
      <c r="A10621" s="2">
        <v>44326.463194444441</v>
      </c>
      <c r="B10621" t="s">
        <v>179</v>
      </c>
      <c r="C10621" t="s">
        <v>6386</v>
      </c>
    </row>
    <row r="10622" spans="1:4" x14ac:dyDescent="0.25">
      <c r="A10622" s="2">
        <v>44326.463194444441</v>
      </c>
      <c r="B10622" t="s">
        <v>179</v>
      </c>
      <c r="C10622" t="s">
        <v>6684</v>
      </c>
    </row>
    <row r="10623" spans="1:4" x14ac:dyDescent="0.25">
      <c r="A10623" s="2">
        <v>44326.463194444441</v>
      </c>
      <c r="B10623" t="s">
        <v>179</v>
      </c>
      <c r="C10623" t="s">
        <v>6386</v>
      </c>
    </row>
    <row r="10624" spans="1:4" x14ac:dyDescent="0.25">
      <c r="A10624" s="2">
        <v>44326.463194444441</v>
      </c>
      <c r="B10624" t="s">
        <v>179</v>
      </c>
      <c r="C10624" t="s">
        <v>1249</v>
      </c>
    </row>
    <row r="10625" spans="1:4" x14ac:dyDescent="0.25">
      <c r="A10625" s="2">
        <v>44326.463194444441</v>
      </c>
      <c r="B10625" t="s">
        <v>179</v>
      </c>
      <c r="C10625" t="s">
        <v>6386</v>
      </c>
    </row>
    <row r="10626" spans="1:4" x14ac:dyDescent="0.25">
      <c r="A10626" s="2">
        <v>44326.463194444441</v>
      </c>
      <c r="B10626" t="s">
        <v>179</v>
      </c>
      <c r="C10626" t="s">
        <v>6685</v>
      </c>
    </row>
    <row r="10627" spans="1:4" x14ac:dyDescent="0.25">
      <c r="A10627" s="2">
        <v>44326.463194444441</v>
      </c>
      <c r="B10627" t="s">
        <v>162</v>
      </c>
      <c r="C10627" t="s">
        <v>6396</v>
      </c>
    </row>
    <row r="10628" spans="1:4" x14ac:dyDescent="0.25">
      <c r="A10628" s="2">
        <v>44326.463194444441</v>
      </c>
      <c r="B10628" t="s">
        <v>3</v>
      </c>
      <c r="C10628" t="s">
        <v>8026</v>
      </c>
    </row>
    <row r="10629" spans="1:4" x14ac:dyDescent="0.25">
      <c r="A10629" s="2">
        <v>44326.463194444441</v>
      </c>
      <c r="B10629" t="s">
        <v>171</v>
      </c>
      <c r="C10629" t="s">
        <v>8228</v>
      </c>
    </row>
    <row r="10630" spans="1:4" x14ac:dyDescent="0.25">
      <c r="A10630" s="2">
        <v>44326.463194444441</v>
      </c>
      <c r="B10630" t="s">
        <v>178</v>
      </c>
      <c r="C10630" t="s">
        <v>8448</v>
      </c>
    </row>
    <row r="10631" spans="1:4" x14ac:dyDescent="0.25">
      <c r="A10631" s="2">
        <v>44326.463194444441</v>
      </c>
      <c r="B10631" t="s">
        <v>178</v>
      </c>
      <c r="C10631" t="s">
        <v>6438</v>
      </c>
    </row>
    <row r="10632" spans="1:4" x14ac:dyDescent="0.25">
      <c r="A10632" s="2">
        <v>44326.463194444441</v>
      </c>
      <c r="B10632" t="s">
        <v>178</v>
      </c>
      <c r="C10632" t="s">
        <v>1538</v>
      </c>
    </row>
    <row r="10633" spans="1:4" x14ac:dyDescent="0.25">
      <c r="A10633" s="2">
        <v>44326.463194444441</v>
      </c>
      <c r="B10633" t="s">
        <v>167</v>
      </c>
      <c r="C10633" t="s">
        <v>8581</v>
      </c>
    </row>
    <row r="10634" spans="1:4" x14ac:dyDescent="0.25">
      <c r="A10634" s="2">
        <v>44326.463194444441</v>
      </c>
      <c r="B10634" t="s">
        <v>167</v>
      </c>
      <c r="C10634" t="s">
        <v>8582</v>
      </c>
    </row>
    <row r="10635" spans="1:4" x14ac:dyDescent="0.25">
      <c r="A10635" s="2">
        <v>44326.463194444441</v>
      </c>
      <c r="B10635" t="s">
        <v>3</v>
      </c>
      <c r="C10635" t="s">
        <v>6399</v>
      </c>
    </row>
    <row r="10636" spans="1:4" x14ac:dyDescent="0.25">
      <c r="A10636" s="2">
        <v>44326.463194444441</v>
      </c>
      <c r="B10636" t="s">
        <v>3</v>
      </c>
      <c r="C10636" t="s">
        <v>10150</v>
      </c>
    </row>
    <row r="10637" spans="1:4" x14ac:dyDescent="0.25">
      <c r="A10637" s="2">
        <v>44326.463194444441</v>
      </c>
      <c r="B10637" t="s">
        <v>179</v>
      </c>
      <c r="D10637" t="s">
        <v>972</v>
      </c>
    </row>
    <row r="10638" spans="1:4" x14ac:dyDescent="0.25">
      <c r="A10638" s="2">
        <v>44326.463194444441</v>
      </c>
      <c r="B10638" t="s">
        <v>179</v>
      </c>
      <c r="D10638" t="s">
        <v>901</v>
      </c>
    </row>
    <row r="10639" spans="1:4" x14ac:dyDescent="0.25">
      <c r="A10639" s="2">
        <v>44326.463194444441</v>
      </c>
      <c r="B10639" t="s">
        <v>179</v>
      </c>
      <c r="D10639" t="s">
        <v>856</v>
      </c>
    </row>
    <row r="10640" spans="1:4" x14ac:dyDescent="0.25">
      <c r="A10640" s="2">
        <v>44326.463194444441</v>
      </c>
      <c r="B10640" t="s">
        <v>179</v>
      </c>
      <c r="D10640" t="s">
        <v>857</v>
      </c>
    </row>
    <row r="10641" spans="1:4" x14ac:dyDescent="0.25">
      <c r="A10641" s="2">
        <v>44326.463194444441</v>
      </c>
      <c r="B10641" t="s">
        <v>179</v>
      </c>
      <c r="D10641" t="s">
        <v>894</v>
      </c>
    </row>
    <row r="10642" spans="1:4" x14ac:dyDescent="0.25">
      <c r="A10642" s="2">
        <v>44326.463194444441</v>
      </c>
      <c r="B10642" t="s">
        <v>179</v>
      </c>
      <c r="D10642" t="s">
        <v>845</v>
      </c>
    </row>
    <row r="10643" spans="1:4" x14ac:dyDescent="0.25">
      <c r="A10643" s="2">
        <v>44326.463194444441</v>
      </c>
      <c r="B10643" t="s">
        <v>179</v>
      </c>
      <c r="D10643" t="s">
        <v>899</v>
      </c>
    </row>
    <row r="10644" spans="1:4" x14ac:dyDescent="0.25">
      <c r="A10644" s="2">
        <v>44326.463194444441</v>
      </c>
      <c r="B10644" t="s">
        <v>162</v>
      </c>
      <c r="D10644" t="s">
        <v>1855</v>
      </c>
    </row>
    <row r="10645" spans="1:4" x14ac:dyDescent="0.25">
      <c r="A10645" s="2">
        <v>44326.463194444441</v>
      </c>
      <c r="B10645" t="s">
        <v>3</v>
      </c>
      <c r="D10645" t="s">
        <v>848</v>
      </c>
    </row>
    <row r="10646" spans="1:4" x14ac:dyDescent="0.25">
      <c r="A10646" s="2">
        <v>44326.463194444441</v>
      </c>
      <c r="B10646" t="s">
        <v>171</v>
      </c>
      <c r="D10646" t="s">
        <v>1849</v>
      </c>
    </row>
    <row r="10647" spans="1:4" x14ac:dyDescent="0.25">
      <c r="A10647" s="2">
        <v>44326.463194444441</v>
      </c>
      <c r="B10647" t="s">
        <v>178</v>
      </c>
      <c r="D10647" t="s">
        <v>853</v>
      </c>
    </row>
    <row r="10648" spans="1:4" x14ac:dyDescent="0.25">
      <c r="A10648" s="2">
        <v>44326.463194444441</v>
      </c>
      <c r="B10648" t="s">
        <v>178</v>
      </c>
      <c r="D10648" t="s">
        <v>899</v>
      </c>
    </row>
    <row r="10649" spans="1:4" x14ac:dyDescent="0.25">
      <c r="A10649" s="2">
        <v>44326.463194444441</v>
      </c>
      <c r="B10649" t="s">
        <v>178</v>
      </c>
      <c r="D10649" t="s">
        <v>855</v>
      </c>
    </row>
    <row r="10650" spans="1:4" x14ac:dyDescent="0.25">
      <c r="A10650" s="2">
        <v>44326.463194444441</v>
      </c>
      <c r="B10650" t="s">
        <v>167</v>
      </c>
      <c r="D10650" t="s">
        <v>5037</v>
      </c>
    </row>
    <row r="10651" spans="1:4" x14ac:dyDescent="0.25">
      <c r="A10651" s="2">
        <v>44326.463194444441</v>
      </c>
      <c r="B10651" t="s">
        <v>167</v>
      </c>
      <c r="D10651" t="s">
        <v>828</v>
      </c>
    </row>
    <row r="10652" spans="1:4" x14ac:dyDescent="0.25">
      <c r="A10652" s="2">
        <v>44326.463194444441</v>
      </c>
      <c r="B10652" t="s">
        <v>3</v>
      </c>
      <c r="D10652" t="s">
        <v>1861</v>
      </c>
    </row>
    <row r="10653" spans="1:4" x14ac:dyDescent="0.25">
      <c r="A10653" s="2">
        <v>44326.463194444441</v>
      </c>
      <c r="B10653" t="s">
        <v>3</v>
      </c>
      <c r="D10653" t="s">
        <v>1862</v>
      </c>
    </row>
    <row r="10654" spans="1:4" x14ac:dyDescent="0.25">
      <c r="A10654" s="2">
        <v>44326.463888888888</v>
      </c>
      <c r="B10654" t="s">
        <v>179</v>
      </c>
      <c r="C10654" t="s">
        <v>6686</v>
      </c>
    </row>
    <row r="10655" spans="1:4" x14ac:dyDescent="0.25">
      <c r="A10655" s="2">
        <v>44326.463888888888</v>
      </c>
      <c r="B10655" t="s">
        <v>179</v>
      </c>
      <c r="C10655" t="s">
        <v>6687</v>
      </c>
    </row>
    <row r="10656" spans="1:4" x14ac:dyDescent="0.25">
      <c r="A10656" s="2">
        <v>44326.463888888888</v>
      </c>
      <c r="B10656" t="s">
        <v>179</v>
      </c>
      <c r="C10656" t="s">
        <v>6688</v>
      </c>
    </row>
    <row r="10657" spans="1:3" x14ac:dyDescent="0.25">
      <c r="A10657" s="2">
        <v>44326.463888888888</v>
      </c>
      <c r="B10657" t="s">
        <v>179</v>
      </c>
      <c r="C10657" t="s">
        <v>6598</v>
      </c>
    </row>
    <row r="10658" spans="1:3" x14ac:dyDescent="0.25">
      <c r="A10658" s="2">
        <v>44326.463888888888</v>
      </c>
      <c r="B10658" t="s">
        <v>179</v>
      </c>
      <c r="C10658" t="s">
        <v>6395</v>
      </c>
    </row>
    <row r="10659" spans="1:3" x14ac:dyDescent="0.25">
      <c r="A10659" s="2">
        <v>44326.463888888888</v>
      </c>
      <c r="B10659" t="s">
        <v>177</v>
      </c>
      <c r="C10659" t="s">
        <v>6949</v>
      </c>
    </row>
    <row r="10660" spans="1:3" x14ac:dyDescent="0.25">
      <c r="A10660" s="2">
        <v>44326.463888888888</v>
      </c>
      <c r="B10660" t="s">
        <v>177</v>
      </c>
      <c r="C10660" t="s">
        <v>1249</v>
      </c>
    </row>
    <row r="10661" spans="1:3" x14ac:dyDescent="0.25">
      <c r="A10661" s="2">
        <v>44326.463888888888</v>
      </c>
      <c r="B10661" t="s">
        <v>177</v>
      </c>
      <c r="C10661" t="s">
        <v>6950</v>
      </c>
    </row>
    <row r="10662" spans="1:3" x14ac:dyDescent="0.25">
      <c r="A10662" s="2">
        <v>44326.463888888888</v>
      </c>
      <c r="B10662" t="s">
        <v>174</v>
      </c>
      <c r="C10662" t="s">
        <v>1249</v>
      </c>
    </row>
    <row r="10663" spans="1:3" x14ac:dyDescent="0.25">
      <c r="A10663" s="2">
        <v>44326.463888888888</v>
      </c>
      <c r="B10663" t="s">
        <v>3</v>
      </c>
      <c r="C10663" t="s">
        <v>7539</v>
      </c>
    </row>
    <row r="10664" spans="1:3" x14ac:dyDescent="0.25">
      <c r="A10664" s="2">
        <v>44326.463888888888</v>
      </c>
      <c r="B10664" t="s">
        <v>3</v>
      </c>
      <c r="C10664" t="s">
        <v>6677</v>
      </c>
    </row>
    <row r="10665" spans="1:3" x14ac:dyDescent="0.25">
      <c r="A10665" s="2">
        <v>44326.463888888888</v>
      </c>
      <c r="B10665" t="s">
        <v>3</v>
      </c>
      <c r="C10665" t="s">
        <v>7540</v>
      </c>
    </row>
    <row r="10666" spans="1:3" x14ac:dyDescent="0.25">
      <c r="A10666" s="2">
        <v>44326.463888888888</v>
      </c>
      <c r="B10666" t="s">
        <v>3</v>
      </c>
      <c r="C10666" t="s">
        <v>6386</v>
      </c>
    </row>
    <row r="10667" spans="1:3" x14ac:dyDescent="0.25">
      <c r="A10667" s="2">
        <v>44326.463888888888</v>
      </c>
      <c r="B10667" t="s">
        <v>3</v>
      </c>
      <c r="C10667" t="s">
        <v>8027</v>
      </c>
    </row>
    <row r="10668" spans="1:3" x14ac:dyDescent="0.25">
      <c r="A10668" s="2">
        <v>44326.463888888888</v>
      </c>
      <c r="B10668" t="s">
        <v>3</v>
      </c>
      <c r="C10668" t="s">
        <v>8028</v>
      </c>
    </row>
    <row r="10669" spans="1:3" x14ac:dyDescent="0.25">
      <c r="A10669" s="2">
        <v>44326.463888888888</v>
      </c>
      <c r="B10669" t="s">
        <v>171</v>
      </c>
      <c r="C10669" t="s">
        <v>1249</v>
      </c>
    </row>
    <row r="10670" spans="1:3" x14ac:dyDescent="0.25">
      <c r="A10670" s="2">
        <v>44326.463888888888</v>
      </c>
      <c r="B10670" t="s">
        <v>171</v>
      </c>
      <c r="C10670" t="s">
        <v>8229</v>
      </c>
    </row>
    <row r="10671" spans="1:3" x14ac:dyDescent="0.25">
      <c r="A10671" s="2">
        <v>44326.463888888888</v>
      </c>
      <c r="B10671" t="s">
        <v>171</v>
      </c>
      <c r="C10671" t="s">
        <v>6386</v>
      </c>
    </row>
    <row r="10672" spans="1:3" x14ac:dyDescent="0.25">
      <c r="A10672" s="2">
        <v>44326.463888888888</v>
      </c>
      <c r="B10672" t="s">
        <v>167</v>
      </c>
      <c r="C10672" t="s">
        <v>7941</v>
      </c>
    </row>
    <row r="10673" spans="1:4" x14ac:dyDescent="0.25">
      <c r="A10673" s="2">
        <v>44326.463888888888</v>
      </c>
      <c r="B10673" t="s">
        <v>167</v>
      </c>
      <c r="C10673" t="s">
        <v>8006</v>
      </c>
    </row>
    <row r="10674" spans="1:4" x14ac:dyDescent="0.25">
      <c r="A10674" s="2">
        <v>44326.463888888888</v>
      </c>
      <c r="B10674" t="s">
        <v>175</v>
      </c>
      <c r="C10674" t="s">
        <v>8962</v>
      </c>
    </row>
    <row r="10675" spans="1:4" x14ac:dyDescent="0.25">
      <c r="A10675" s="2">
        <v>44326.463888888888</v>
      </c>
      <c r="B10675" t="s">
        <v>175</v>
      </c>
      <c r="C10675" t="s">
        <v>1538</v>
      </c>
    </row>
    <row r="10676" spans="1:4" x14ac:dyDescent="0.25">
      <c r="A10676" s="2">
        <v>44326.463888888888</v>
      </c>
      <c r="B10676" t="s">
        <v>175</v>
      </c>
      <c r="C10676" t="s">
        <v>8963</v>
      </c>
    </row>
    <row r="10677" spans="1:4" x14ac:dyDescent="0.25">
      <c r="A10677" s="2">
        <v>44326.463888888888</v>
      </c>
      <c r="B10677" t="s">
        <v>1087</v>
      </c>
      <c r="C10677" t="s">
        <v>1249</v>
      </c>
    </row>
    <row r="10678" spans="1:4" x14ac:dyDescent="0.25">
      <c r="A10678" s="2">
        <v>44326.463888888888</v>
      </c>
      <c r="B10678" t="s">
        <v>181</v>
      </c>
      <c r="C10678" t="s">
        <v>9668</v>
      </c>
    </row>
    <row r="10679" spans="1:4" x14ac:dyDescent="0.25">
      <c r="A10679" s="2">
        <v>44326.463888888888</v>
      </c>
      <c r="B10679" t="s">
        <v>181</v>
      </c>
      <c r="C10679" t="s">
        <v>9669</v>
      </c>
    </row>
    <row r="10680" spans="1:4" x14ac:dyDescent="0.25">
      <c r="A10680" s="2">
        <v>44326.463888888888</v>
      </c>
      <c r="B10680" t="s">
        <v>181</v>
      </c>
      <c r="C10680" t="s">
        <v>1249</v>
      </c>
    </row>
    <row r="10681" spans="1:4" x14ac:dyDescent="0.25">
      <c r="A10681" s="2">
        <v>44326.463888888888</v>
      </c>
      <c r="B10681" t="s">
        <v>183</v>
      </c>
      <c r="C10681" t="s">
        <v>9982</v>
      </c>
    </row>
    <row r="10682" spans="1:4" x14ac:dyDescent="0.25">
      <c r="A10682" s="2">
        <v>44326.463888888888</v>
      </c>
      <c r="B10682" t="s">
        <v>3</v>
      </c>
      <c r="C10682" t="s">
        <v>194</v>
      </c>
    </row>
    <row r="10683" spans="1:4" x14ac:dyDescent="0.25">
      <c r="A10683" s="2">
        <v>44326.463888888888</v>
      </c>
      <c r="B10683" t="s">
        <v>3</v>
      </c>
      <c r="C10683" t="s">
        <v>10151</v>
      </c>
    </row>
    <row r="10684" spans="1:4" x14ac:dyDescent="0.25">
      <c r="A10684" s="2">
        <v>44326.463888888888</v>
      </c>
      <c r="B10684" t="s">
        <v>179</v>
      </c>
      <c r="D10684" t="s">
        <v>855</v>
      </c>
    </row>
    <row r="10685" spans="1:4" x14ac:dyDescent="0.25">
      <c r="A10685" s="2">
        <v>44326.463888888888</v>
      </c>
      <c r="B10685" t="s">
        <v>179</v>
      </c>
      <c r="D10685" t="s">
        <v>1882</v>
      </c>
    </row>
    <row r="10686" spans="1:4" x14ac:dyDescent="0.25">
      <c r="A10686" s="2">
        <v>44326.463888888888</v>
      </c>
      <c r="B10686" t="s">
        <v>179</v>
      </c>
      <c r="D10686" t="s">
        <v>825</v>
      </c>
    </row>
    <row r="10687" spans="1:4" x14ac:dyDescent="0.25">
      <c r="A10687" s="2">
        <v>44326.463888888888</v>
      </c>
      <c r="B10687" t="s">
        <v>179</v>
      </c>
      <c r="D10687" t="s">
        <v>853</v>
      </c>
    </row>
    <row r="10688" spans="1:4" x14ac:dyDescent="0.25">
      <c r="A10688" s="2">
        <v>44326.463888888888</v>
      </c>
      <c r="B10688" t="s">
        <v>179</v>
      </c>
      <c r="D10688" t="s">
        <v>850</v>
      </c>
    </row>
    <row r="10689" spans="1:4" x14ac:dyDescent="0.25">
      <c r="A10689" s="2">
        <v>44326.463888888888</v>
      </c>
      <c r="B10689" t="s">
        <v>177</v>
      </c>
      <c r="D10689" t="s">
        <v>1855</v>
      </c>
    </row>
    <row r="10690" spans="1:4" x14ac:dyDescent="0.25">
      <c r="A10690" s="2">
        <v>44326.463888888888</v>
      </c>
      <c r="B10690" t="s">
        <v>177</v>
      </c>
      <c r="D10690" t="s">
        <v>1854</v>
      </c>
    </row>
    <row r="10691" spans="1:4" x14ac:dyDescent="0.25">
      <c r="A10691" s="2">
        <v>44326.463888888888</v>
      </c>
      <c r="B10691" t="s">
        <v>177</v>
      </c>
      <c r="D10691" t="s">
        <v>872</v>
      </c>
    </row>
    <row r="10692" spans="1:4" x14ac:dyDescent="0.25">
      <c r="A10692" s="2">
        <v>44326.463888888888</v>
      </c>
      <c r="B10692" t="s">
        <v>174</v>
      </c>
      <c r="D10692" t="s">
        <v>1856</v>
      </c>
    </row>
    <row r="10693" spans="1:4" x14ac:dyDescent="0.25">
      <c r="A10693" s="2">
        <v>44326.463888888888</v>
      </c>
      <c r="B10693" t="s">
        <v>3</v>
      </c>
      <c r="D10693" t="s">
        <v>844</v>
      </c>
    </row>
    <row r="10694" spans="1:4" x14ac:dyDescent="0.25">
      <c r="A10694" s="2">
        <v>44326.463888888888</v>
      </c>
      <c r="B10694" t="s">
        <v>3</v>
      </c>
      <c r="D10694" t="s">
        <v>845</v>
      </c>
    </row>
    <row r="10695" spans="1:4" x14ac:dyDescent="0.25">
      <c r="A10695" s="2">
        <v>44326.463888888888</v>
      </c>
      <c r="B10695" t="s">
        <v>3</v>
      </c>
      <c r="D10695" t="s">
        <v>846</v>
      </c>
    </row>
    <row r="10696" spans="1:4" x14ac:dyDescent="0.25">
      <c r="A10696" s="2">
        <v>44326.463888888888</v>
      </c>
      <c r="B10696" t="s">
        <v>3</v>
      </c>
      <c r="D10696" t="s">
        <v>891</v>
      </c>
    </row>
    <row r="10697" spans="1:4" x14ac:dyDescent="0.25">
      <c r="A10697" s="2">
        <v>44326.463888888888</v>
      </c>
      <c r="B10697" t="s">
        <v>3</v>
      </c>
      <c r="D10697" t="s">
        <v>909</v>
      </c>
    </row>
    <row r="10698" spans="1:4" x14ac:dyDescent="0.25">
      <c r="A10698" s="2">
        <v>44326.463888888888</v>
      </c>
      <c r="B10698" t="s">
        <v>3</v>
      </c>
      <c r="D10698" t="s">
        <v>844</v>
      </c>
    </row>
    <row r="10699" spans="1:4" x14ac:dyDescent="0.25">
      <c r="A10699" s="2">
        <v>44326.463888888888</v>
      </c>
      <c r="B10699" t="s">
        <v>171</v>
      </c>
      <c r="D10699" t="s">
        <v>1850</v>
      </c>
    </row>
    <row r="10700" spans="1:4" x14ac:dyDescent="0.25">
      <c r="A10700" s="2">
        <v>44326.463888888888</v>
      </c>
      <c r="B10700" t="s">
        <v>171</v>
      </c>
      <c r="D10700" t="s">
        <v>1879</v>
      </c>
    </row>
    <row r="10701" spans="1:4" x14ac:dyDescent="0.25">
      <c r="A10701" s="2">
        <v>44326.463888888888</v>
      </c>
      <c r="B10701" t="s">
        <v>171</v>
      </c>
      <c r="D10701" t="s">
        <v>1852</v>
      </c>
    </row>
    <row r="10702" spans="1:4" x14ac:dyDescent="0.25">
      <c r="A10702" s="2">
        <v>44326.463888888888</v>
      </c>
      <c r="B10702" t="s">
        <v>167</v>
      </c>
      <c r="D10702" t="s">
        <v>971</v>
      </c>
    </row>
    <row r="10703" spans="1:4" x14ac:dyDescent="0.25">
      <c r="A10703" s="2">
        <v>44326.463888888888</v>
      </c>
      <c r="B10703" t="s">
        <v>167</v>
      </c>
      <c r="D10703" t="s">
        <v>834</v>
      </c>
    </row>
    <row r="10704" spans="1:4" x14ac:dyDescent="0.25">
      <c r="A10704" s="2">
        <v>44326.463888888888</v>
      </c>
      <c r="B10704" t="s">
        <v>175</v>
      </c>
      <c r="D10704" t="s">
        <v>850</v>
      </c>
    </row>
    <row r="10705" spans="1:4" x14ac:dyDescent="0.25">
      <c r="A10705" s="2">
        <v>44326.463888888888</v>
      </c>
      <c r="B10705" t="s">
        <v>175</v>
      </c>
      <c r="D10705" t="s">
        <v>1009</v>
      </c>
    </row>
    <row r="10706" spans="1:4" x14ac:dyDescent="0.25">
      <c r="A10706" s="2">
        <v>44326.463888888888</v>
      </c>
      <c r="B10706" t="s">
        <v>175</v>
      </c>
      <c r="D10706" t="s">
        <v>856</v>
      </c>
    </row>
    <row r="10707" spans="1:4" x14ac:dyDescent="0.25">
      <c r="A10707" s="2">
        <v>44326.463888888888</v>
      </c>
      <c r="B10707" t="s">
        <v>1087</v>
      </c>
      <c r="D10707" t="s">
        <v>902</v>
      </c>
    </row>
    <row r="10708" spans="1:4" x14ac:dyDescent="0.25">
      <c r="A10708" s="2">
        <v>44326.463888888888</v>
      </c>
      <c r="B10708" t="s">
        <v>181</v>
      </c>
      <c r="D10708" t="s">
        <v>902</v>
      </c>
    </row>
    <row r="10709" spans="1:4" x14ac:dyDescent="0.25">
      <c r="A10709" s="2">
        <v>44326.463888888888</v>
      </c>
      <c r="B10709" t="s">
        <v>181</v>
      </c>
      <c r="D10709" t="s">
        <v>894</v>
      </c>
    </row>
    <row r="10710" spans="1:4" x14ac:dyDescent="0.25">
      <c r="A10710" s="2">
        <v>44326.463888888888</v>
      </c>
      <c r="B10710" t="s">
        <v>181</v>
      </c>
      <c r="D10710" t="s">
        <v>845</v>
      </c>
    </row>
    <row r="10711" spans="1:4" x14ac:dyDescent="0.25">
      <c r="A10711" s="2">
        <v>44326.463888888888</v>
      </c>
      <c r="B10711" t="s">
        <v>183</v>
      </c>
      <c r="D10711" t="s">
        <v>1849</v>
      </c>
    </row>
    <row r="10712" spans="1:4" x14ac:dyDescent="0.25">
      <c r="A10712" s="2">
        <v>44326.463888888888</v>
      </c>
      <c r="B10712" t="s">
        <v>3</v>
      </c>
      <c r="D10712" t="s">
        <v>958</v>
      </c>
    </row>
    <row r="10713" spans="1:4" x14ac:dyDescent="0.25">
      <c r="A10713" s="2">
        <v>44326.463888888888</v>
      </c>
      <c r="B10713" t="s">
        <v>3</v>
      </c>
      <c r="D10713" t="s">
        <v>1853</v>
      </c>
    </row>
    <row r="10714" spans="1:4" x14ac:dyDescent="0.25">
      <c r="A10714" s="2">
        <v>44326.464583333334</v>
      </c>
      <c r="B10714" t="s">
        <v>179</v>
      </c>
      <c r="C10714" t="s">
        <v>1249</v>
      </c>
    </row>
    <row r="10715" spans="1:4" x14ac:dyDescent="0.25">
      <c r="A10715" s="2">
        <v>44326.464583333334</v>
      </c>
      <c r="B10715" t="s">
        <v>179</v>
      </c>
      <c r="C10715" t="s">
        <v>6689</v>
      </c>
    </row>
    <row r="10716" spans="1:4" x14ac:dyDescent="0.25">
      <c r="A10716" s="2">
        <v>44326.464583333334</v>
      </c>
      <c r="B10716" t="s">
        <v>179</v>
      </c>
      <c r="C10716" t="s">
        <v>6690</v>
      </c>
    </row>
    <row r="10717" spans="1:4" x14ac:dyDescent="0.25">
      <c r="A10717" s="2">
        <v>44326.464583333334</v>
      </c>
      <c r="B10717" t="s">
        <v>177</v>
      </c>
      <c r="C10717" t="s">
        <v>194</v>
      </c>
    </row>
    <row r="10718" spans="1:4" x14ac:dyDescent="0.25">
      <c r="A10718" s="2">
        <v>44326.464583333334</v>
      </c>
      <c r="B10718" t="s">
        <v>177</v>
      </c>
      <c r="C10718" t="s">
        <v>194</v>
      </c>
    </row>
    <row r="10719" spans="1:4" x14ac:dyDescent="0.25">
      <c r="A10719" s="2">
        <v>44326.464583333334</v>
      </c>
      <c r="B10719" t="s">
        <v>174</v>
      </c>
      <c r="C10719" t="s">
        <v>1249</v>
      </c>
    </row>
    <row r="10720" spans="1:4" x14ac:dyDescent="0.25">
      <c r="A10720" s="2">
        <v>44326.464583333334</v>
      </c>
      <c r="B10720" t="s">
        <v>3</v>
      </c>
      <c r="C10720" t="s">
        <v>7541</v>
      </c>
    </row>
    <row r="10721" spans="1:3" x14ac:dyDescent="0.25">
      <c r="A10721" s="2">
        <v>44326.464583333334</v>
      </c>
      <c r="B10721" t="s">
        <v>3</v>
      </c>
      <c r="C10721" t="s">
        <v>8029</v>
      </c>
    </row>
    <row r="10722" spans="1:3" x14ac:dyDescent="0.25">
      <c r="A10722" s="2">
        <v>44326.464583333334</v>
      </c>
      <c r="B10722" t="s">
        <v>3</v>
      </c>
      <c r="C10722" t="s">
        <v>6396</v>
      </c>
    </row>
    <row r="10723" spans="1:3" x14ac:dyDescent="0.25">
      <c r="A10723" s="2">
        <v>44326.464583333334</v>
      </c>
      <c r="B10723" t="s">
        <v>3</v>
      </c>
      <c r="C10723" t="s">
        <v>6850</v>
      </c>
    </row>
    <row r="10724" spans="1:3" x14ac:dyDescent="0.25">
      <c r="A10724" s="2">
        <v>44326.464583333334</v>
      </c>
      <c r="B10724" t="s">
        <v>171</v>
      </c>
      <c r="C10724" t="s">
        <v>8230</v>
      </c>
    </row>
    <row r="10725" spans="1:3" x14ac:dyDescent="0.25">
      <c r="A10725" s="2">
        <v>44326.464583333334</v>
      </c>
      <c r="B10725" t="s">
        <v>171</v>
      </c>
      <c r="C10725" t="s">
        <v>1538</v>
      </c>
    </row>
    <row r="10726" spans="1:3" x14ac:dyDescent="0.25">
      <c r="A10726" s="2">
        <v>44326.464583333334</v>
      </c>
      <c r="B10726" t="s">
        <v>175</v>
      </c>
      <c r="C10726" t="s">
        <v>8964</v>
      </c>
    </row>
    <row r="10727" spans="1:3" x14ac:dyDescent="0.25">
      <c r="A10727" s="2">
        <v>44326.464583333334</v>
      </c>
      <c r="B10727" t="s">
        <v>175</v>
      </c>
      <c r="C10727" t="s">
        <v>8965</v>
      </c>
    </row>
    <row r="10728" spans="1:3" x14ac:dyDescent="0.25">
      <c r="A10728" s="2">
        <v>44326.464583333334</v>
      </c>
      <c r="B10728" t="s">
        <v>175</v>
      </c>
      <c r="C10728" t="s">
        <v>6438</v>
      </c>
    </row>
    <row r="10729" spans="1:3" x14ac:dyDescent="0.25">
      <c r="A10729" s="2">
        <v>44326.464583333334</v>
      </c>
      <c r="B10729" t="s">
        <v>175</v>
      </c>
      <c r="C10729" t="s">
        <v>1538</v>
      </c>
    </row>
    <row r="10730" spans="1:3" x14ac:dyDescent="0.25">
      <c r="A10730" s="2">
        <v>44326.464583333334</v>
      </c>
      <c r="B10730" t="s">
        <v>181</v>
      </c>
      <c r="C10730" t="s">
        <v>9670</v>
      </c>
    </row>
    <row r="10731" spans="1:3" x14ac:dyDescent="0.25">
      <c r="A10731" s="2">
        <v>44326.464583333334</v>
      </c>
      <c r="B10731" t="s">
        <v>181</v>
      </c>
      <c r="C10731" t="s">
        <v>1249</v>
      </c>
    </row>
    <row r="10732" spans="1:3" x14ac:dyDescent="0.25">
      <c r="A10732" s="2">
        <v>44326.464583333334</v>
      </c>
      <c r="B10732" t="s">
        <v>181</v>
      </c>
      <c r="C10732" t="s">
        <v>9671</v>
      </c>
    </row>
    <row r="10733" spans="1:3" x14ac:dyDescent="0.25">
      <c r="A10733" s="2">
        <v>44326.464583333334</v>
      </c>
      <c r="B10733" t="s">
        <v>181</v>
      </c>
      <c r="C10733" t="s">
        <v>194</v>
      </c>
    </row>
    <row r="10734" spans="1:3" x14ac:dyDescent="0.25">
      <c r="A10734" s="2">
        <v>44326.464583333334</v>
      </c>
      <c r="B10734" t="s">
        <v>181</v>
      </c>
      <c r="C10734" t="s">
        <v>9672</v>
      </c>
    </row>
    <row r="10735" spans="1:3" x14ac:dyDescent="0.25">
      <c r="A10735" s="2">
        <v>44326.464583333334</v>
      </c>
      <c r="B10735" t="s">
        <v>181</v>
      </c>
      <c r="C10735" t="s">
        <v>9672</v>
      </c>
    </row>
    <row r="10736" spans="1:3" x14ac:dyDescent="0.25">
      <c r="A10736" s="2">
        <v>44326.464583333334</v>
      </c>
      <c r="B10736" t="s">
        <v>181</v>
      </c>
      <c r="C10736" t="s">
        <v>1249</v>
      </c>
    </row>
    <row r="10737" spans="1:4" x14ac:dyDescent="0.25">
      <c r="A10737" s="2">
        <v>44326.464583333334</v>
      </c>
      <c r="B10737" t="s">
        <v>181</v>
      </c>
      <c r="C10737" t="s">
        <v>9673</v>
      </c>
    </row>
    <row r="10738" spans="1:4" x14ac:dyDescent="0.25">
      <c r="A10738" s="2">
        <v>44326.464583333334</v>
      </c>
      <c r="B10738" t="s">
        <v>181</v>
      </c>
      <c r="C10738" t="s">
        <v>6904</v>
      </c>
    </row>
    <row r="10739" spans="1:4" x14ac:dyDescent="0.25">
      <c r="A10739" s="2">
        <v>44326.464583333334</v>
      </c>
      <c r="B10739" t="s">
        <v>183</v>
      </c>
      <c r="C10739" t="s">
        <v>6396</v>
      </c>
    </row>
    <row r="10740" spans="1:4" x14ac:dyDescent="0.25">
      <c r="A10740" s="2">
        <v>44326.464583333334</v>
      </c>
      <c r="B10740" t="s">
        <v>179</v>
      </c>
      <c r="D10740" t="s">
        <v>922</v>
      </c>
    </row>
    <row r="10741" spans="1:4" x14ac:dyDescent="0.25">
      <c r="A10741" s="2">
        <v>44326.464583333334</v>
      </c>
      <c r="B10741" t="s">
        <v>179</v>
      </c>
      <c r="D10741" t="s">
        <v>902</v>
      </c>
    </row>
    <row r="10742" spans="1:4" x14ac:dyDescent="0.25">
      <c r="A10742" s="2">
        <v>44326.464583333334</v>
      </c>
      <c r="B10742" t="s">
        <v>179</v>
      </c>
      <c r="D10742" t="s">
        <v>1853</v>
      </c>
    </row>
    <row r="10743" spans="1:4" x14ac:dyDescent="0.25">
      <c r="A10743" s="2">
        <v>44326.464583333334</v>
      </c>
      <c r="B10743" t="s">
        <v>177</v>
      </c>
      <c r="D10743" t="s">
        <v>949</v>
      </c>
    </row>
    <row r="10744" spans="1:4" x14ac:dyDescent="0.25">
      <c r="A10744" s="2">
        <v>44326.464583333334</v>
      </c>
      <c r="B10744" t="s">
        <v>177</v>
      </c>
      <c r="D10744" t="s">
        <v>1853</v>
      </c>
    </row>
    <row r="10745" spans="1:4" x14ac:dyDescent="0.25">
      <c r="A10745" s="2">
        <v>44326.464583333334</v>
      </c>
      <c r="B10745" t="s">
        <v>174</v>
      </c>
      <c r="D10745" t="s">
        <v>1848</v>
      </c>
    </row>
    <row r="10746" spans="1:4" x14ac:dyDescent="0.25">
      <c r="A10746" s="2">
        <v>44326.464583333334</v>
      </c>
      <c r="B10746" t="s">
        <v>3</v>
      </c>
      <c r="D10746" t="s">
        <v>849</v>
      </c>
    </row>
    <row r="10747" spans="1:4" x14ac:dyDescent="0.25">
      <c r="A10747" s="2">
        <v>44326.464583333334</v>
      </c>
      <c r="B10747" t="s">
        <v>3</v>
      </c>
      <c r="D10747" t="s">
        <v>856</v>
      </c>
    </row>
    <row r="10748" spans="1:4" x14ac:dyDescent="0.25">
      <c r="A10748" s="2">
        <v>44326.464583333334</v>
      </c>
      <c r="B10748" t="s">
        <v>3</v>
      </c>
      <c r="D10748" t="s">
        <v>857</v>
      </c>
    </row>
    <row r="10749" spans="1:4" x14ac:dyDescent="0.25">
      <c r="A10749" s="2">
        <v>44326.464583333334</v>
      </c>
      <c r="B10749" t="s">
        <v>3</v>
      </c>
      <c r="D10749" t="s">
        <v>1008</v>
      </c>
    </row>
    <row r="10750" spans="1:4" x14ac:dyDescent="0.25">
      <c r="A10750" s="2">
        <v>44326.464583333334</v>
      </c>
      <c r="B10750" t="s">
        <v>171</v>
      </c>
      <c r="D10750" t="s">
        <v>842</v>
      </c>
    </row>
    <row r="10751" spans="1:4" x14ac:dyDescent="0.25">
      <c r="A10751" s="2">
        <v>44326.464583333334</v>
      </c>
      <c r="B10751" t="s">
        <v>171</v>
      </c>
      <c r="D10751" t="s">
        <v>932</v>
      </c>
    </row>
    <row r="10752" spans="1:4" x14ac:dyDescent="0.25">
      <c r="A10752" s="2">
        <v>44326.464583333334</v>
      </c>
      <c r="B10752" t="s">
        <v>175</v>
      </c>
      <c r="D10752" t="s">
        <v>1124</v>
      </c>
    </row>
    <row r="10753" spans="1:4" x14ac:dyDescent="0.25">
      <c r="A10753" s="2">
        <v>44326.464583333334</v>
      </c>
      <c r="B10753" t="s">
        <v>175</v>
      </c>
      <c r="D10753" t="s">
        <v>853</v>
      </c>
    </row>
    <row r="10754" spans="1:4" x14ac:dyDescent="0.25">
      <c r="A10754" s="2">
        <v>44326.464583333334</v>
      </c>
      <c r="B10754" t="s">
        <v>175</v>
      </c>
      <c r="D10754" t="s">
        <v>842</v>
      </c>
    </row>
    <row r="10755" spans="1:4" x14ac:dyDescent="0.25">
      <c r="A10755" s="2">
        <v>44326.464583333334</v>
      </c>
      <c r="B10755" t="s">
        <v>175</v>
      </c>
      <c r="D10755" t="s">
        <v>949</v>
      </c>
    </row>
    <row r="10756" spans="1:4" x14ac:dyDescent="0.25">
      <c r="A10756" s="2">
        <v>44326.464583333334</v>
      </c>
      <c r="B10756" t="s">
        <v>181</v>
      </c>
      <c r="D10756" t="s">
        <v>856</v>
      </c>
    </row>
    <row r="10757" spans="1:4" x14ac:dyDescent="0.25">
      <c r="A10757" s="2">
        <v>44326.464583333334</v>
      </c>
      <c r="B10757" t="s">
        <v>181</v>
      </c>
      <c r="D10757" t="s">
        <v>857</v>
      </c>
    </row>
    <row r="10758" spans="1:4" x14ac:dyDescent="0.25">
      <c r="A10758" s="2">
        <v>44326.464583333334</v>
      </c>
      <c r="B10758" t="s">
        <v>181</v>
      </c>
      <c r="D10758" t="s">
        <v>912</v>
      </c>
    </row>
    <row r="10759" spans="1:4" x14ac:dyDescent="0.25">
      <c r="A10759" s="2">
        <v>44326.464583333334</v>
      </c>
      <c r="B10759" t="s">
        <v>181</v>
      </c>
      <c r="D10759" t="s">
        <v>1009</v>
      </c>
    </row>
    <row r="10760" spans="1:4" x14ac:dyDescent="0.25">
      <c r="A10760" s="2">
        <v>44326.464583333334</v>
      </c>
      <c r="B10760" t="s">
        <v>181</v>
      </c>
      <c r="D10760" t="s">
        <v>885</v>
      </c>
    </row>
    <row r="10761" spans="1:4" x14ac:dyDescent="0.25">
      <c r="A10761" s="2">
        <v>44326.464583333334</v>
      </c>
      <c r="B10761" t="s">
        <v>181</v>
      </c>
      <c r="D10761" t="s">
        <v>846</v>
      </c>
    </row>
    <row r="10762" spans="1:4" x14ac:dyDescent="0.25">
      <c r="A10762" s="2">
        <v>44326.464583333334</v>
      </c>
      <c r="B10762" t="s">
        <v>181</v>
      </c>
      <c r="D10762" t="s">
        <v>891</v>
      </c>
    </row>
    <row r="10763" spans="1:4" x14ac:dyDescent="0.25">
      <c r="A10763" s="2">
        <v>44326.464583333334</v>
      </c>
      <c r="B10763" t="s">
        <v>181</v>
      </c>
      <c r="D10763" t="s">
        <v>848</v>
      </c>
    </row>
    <row r="10764" spans="1:4" x14ac:dyDescent="0.25">
      <c r="A10764" s="2">
        <v>44326.464583333334</v>
      </c>
      <c r="B10764" t="s">
        <v>181</v>
      </c>
      <c r="D10764" t="s">
        <v>849</v>
      </c>
    </row>
    <row r="10765" spans="1:4" x14ac:dyDescent="0.25">
      <c r="A10765" s="2">
        <v>44326.464583333334</v>
      </c>
      <c r="B10765" t="s">
        <v>183</v>
      </c>
      <c r="D10765" t="s">
        <v>1850</v>
      </c>
    </row>
    <row r="10766" spans="1:4" x14ac:dyDescent="0.25">
      <c r="A10766" s="2">
        <v>44326.465277777781</v>
      </c>
      <c r="B10766" t="s">
        <v>179</v>
      </c>
      <c r="C10766" t="s">
        <v>6691</v>
      </c>
    </row>
    <row r="10767" spans="1:4" x14ac:dyDescent="0.25">
      <c r="A10767" s="2">
        <v>44326.465277777781</v>
      </c>
      <c r="B10767" t="s">
        <v>179</v>
      </c>
      <c r="C10767" t="s">
        <v>6692</v>
      </c>
    </row>
    <row r="10768" spans="1:4" x14ac:dyDescent="0.25">
      <c r="A10768" s="2">
        <v>44326.465277777781</v>
      </c>
      <c r="B10768" t="s">
        <v>179</v>
      </c>
      <c r="C10768" t="s">
        <v>6386</v>
      </c>
    </row>
    <row r="10769" spans="1:3" x14ac:dyDescent="0.25">
      <c r="A10769" s="2">
        <v>44326.465277777781</v>
      </c>
      <c r="B10769" t="s">
        <v>179</v>
      </c>
      <c r="C10769" t="s">
        <v>6693</v>
      </c>
    </row>
    <row r="10770" spans="1:3" x14ac:dyDescent="0.25">
      <c r="A10770" s="2">
        <v>44326.465277777781</v>
      </c>
      <c r="B10770" t="s">
        <v>174</v>
      </c>
      <c r="C10770" t="s">
        <v>7079</v>
      </c>
    </row>
    <row r="10771" spans="1:3" x14ac:dyDescent="0.25">
      <c r="A10771" s="2">
        <v>44326.465277777781</v>
      </c>
      <c r="B10771" t="s">
        <v>174</v>
      </c>
      <c r="C10771" t="s">
        <v>1249</v>
      </c>
    </row>
    <row r="10772" spans="1:3" x14ac:dyDescent="0.25">
      <c r="A10772" s="2">
        <v>44326.465277777781</v>
      </c>
      <c r="B10772" t="s">
        <v>174</v>
      </c>
      <c r="C10772" t="s">
        <v>7080</v>
      </c>
    </row>
    <row r="10773" spans="1:3" x14ac:dyDescent="0.25">
      <c r="A10773" s="2">
        <v>44326.465277777781</v>
      </c>
      <c r="B10773" t="s">
        <v>3</v>
      </c>
      <c r="C10773" t="s">
        <v>8030</v>
      </c>
    </row>
    <row r="10774" spans="1:3" x14ac:dyDescent="0.25">
      <c r="A10774" s="2">
        <v>44326.465277777781</v>
      </c>
      <c r="B10774" t="s">
        <v>3</v>
      </c>
      <c r="C10774" t="s">
        <v>1538</v>
      </c>
    </row>
    <row r="10775" spans="1:3" x14ac:dyDescent="0.25">
      <c r="A10775" s="2">
        <v>44326.465277777781</v>
      </c>
      <c r="B10775" t="s">
        <v>3</v>
      </c>
      <c r="C10775" t="s">
        <v>8031</v>
      </c>
    </row>
    <row r="10776" spans="1:3" x14ac:dyDescent="0.25">
      <c r="A10776" s="2">
        <v>44326.465277777781</v>
      </c>
      <c r="B10776" t="s">
        <v>3</v>
      </c>
      <c r="C10776" t="s">
        <v>1538</v>
      </c>
    </row>
    <row r="10777" spans="1:3" x14ac:dyDescent="0.25">
      <c r="A10777" s="2">
        <v>44326.465277777781</v>
      </c>
      <c r="B10777" t="s">
        <v>175</v>
      </c>
      <c r="C10777" t="s">
        <v>8966</v>
      </c>
    </row>
    <row r="10778" spans="1:3" x14ac:dyDescent="0.25">
      <c r="A10778" s="2">
        <v>44326.465277777781</v>
      </c>
      <c r="B10778" t="s">
        <v>175</v>
      </c>
      <c r="C10778" t="s">
        <v>8967</v>
      </c>
    </row>
    <row r="10779" spans="1:3" x14ac:dyDescent="0.25">
      <c r="A10779" s="2">
        <v>44326.465277777781</v>
      </c>
      <c r="B10779" t="s">
        <v>175</v>
      </c>
      <c r="C10779" t="s">
        <v>194</v>
      </c>
    </row>
    <row r="10780" spans="1:3" x14ac:dyDescent="0.25">
      <c r="A10780" s="2">
        <v>44326.465277777781</v>
      </c>
      <c r="B10780" t="s">
        <v>175</v>
      </c>
      <c r="C10780" t="s">
        <v>1249</v>
      </c>
    </row>
    <row r="10781" spans="1:3" x14ac:dyDescent="0.25">
      <c r="A10781" s="2">
        <v>44326.465277777781</v>
      </c>
      <c r="B10781" t="s">
        <v>175</v>
      </c>
      <c r="C10781" t="s">
        <v>1538</v>
      </c>
    </row>
    <row r="10782" spans="1:3" x14ac:dyDescent="0.25">
      <c r="A10782" s="2">
        <v>44326.465277777781</v>
      </c>
      <c r="B10782" t="s">
        <v>1087</v>
      </c>
      <c r="C10782" t="s">
        <v>9294</v>
      </c>
    </row>
    <row r="10783" spans="1:3" x14ac:dyDescent="0.25">
      <c r="A10783" s="2">
        <v>44326.465277777781</v>
      </c>
      <c r="B10783" t="s">
        <v>181</v>
      </c>
      <c r="C10783" t="s">
        <v>9674</v>
      </c>
    </row>
    <row r="10784" spans="1:3" x14ac:dyDescent="0.25">
      <c r="A10784" s="2">
        <v>44326.465277777781</v>
      </c>
      <c r="B10784" t="s">
        <v>164</v>
      </c>
      <c r="C10784" t="s">
        <v>9859</v>
      </c>
    </row>
    <row r="10785" spans="1:4" x14ac:dyDescent="0.25">
      <c r="A10785" s="2">
        <v>44326.465277777781</v>
      </c>
      <c r="B10785" t="s">
        <v>164</v>
      </c>
      <c r="C10785" t="s">
        <v>6675</v>
      </c>
    </row>
    <row r="10786" spans="1:4" x14ac:dyDescent="0.25">
      <c r="A10786" s="2">
        <v>44326.465277777781</v>
      </c>
      <c r="B10786" t="s">
        <v>179</v>
      </c>
      <c r="D10786" t="s">
        <v>827</v>
      </c>
    </row>
    <row r="10787" spans="1:4" x14ac:dyDescent="0.25">
      <c r="A10787" s="2">
        <v>44326.465277777781</v>
      </c>
      <c r="B10787" t="s">
        <v>179</v>
      </c>
      <c r="D10787" t="s">
        <v>954</v>
      </c>
    </row>
    <row r="10788" spans="1:4" x14ac:dyDescent="0.25">
      <c r="A10788" s="2">
        <v>44326.465277777781</v>
      </c>
      <c r="B10788" t="s">
        <v>179</v>
      </c>
      <c r="D10788" t="s">
        <v>908</v>
      </c>
    </row>
    <row r="10789" spans="1:4" x14ac:dyDescent="0.25">
      <c r="A10789" s="2">
        <v>44326.465277777781</v>
      </c>
      <c r="B10789" t="s">
        <v>179</v>
      </c>
      <c r="D10789" t="s">
        <v>848</v>
      </c>
    </row>
    <row r="10790" spans="1:4" x14ac:dyDescent="0.25">
      <c r="A10790" s="2">
        <v>44326.465277777781</v>
      </c>
      <c r="B10790" t="s">
        <v>174</v>
      </c>
      <c r="D10790" t="s">
        <v>1849</v>
      </c>
    </row>
    <row r="10791" spans="1:4" x14ac:dyDescent="0.25">
      <c r="A10791" s="2">
        <v>44326.465277777781</v>
      </c>
      <c r="B10791" t="s">
        <v>174</v>
      </c>
      <c r="D10791" t="s">
        <v>1850</v>
      </c>
    </row>
    <row r="10792" spans="1:4" x14ac:dyDescent="0.25">
      <c r="A10792" s="2">
        <v>44326.465277777781</v>
      </c>
      <c r="B10792" t="s">
        <v>174</v>
      </c>
      <c r="D10792" t="s">
        <v>1887</v>
      </c>
    </row>
    <row r="10793" spans="1:4" x14ac:dyDescent="0.25">
      <c r="A10793" s="2">
        <v>44326.465277777781</v>
      </c>
      <c r="B10793" t="s">
        <v>3</v>
      </c>
      <c r="D10793" t="s">
        <v>850</v>
      </c>
    </row>
    <row r="10794" spans="1:4" x14ac:dyDescent="0.25">
      <c r="A10794" s="2">
        <v>44326.465277777781</v>
      </c>
      <c r="B10794" t="s">
        <v>3</v>
      </c>
      <c r="D10794" t="s">
        <v>1009</v>
      </c>
    </row>
    <row r="10795" spans="1:4" x14ac:dyDescent="0.25">
      <c r="A10795" s="2">
        <v>44326.465277777781</v>
      </c>
      <c r="B10795" t="s">
        <v>3</v>
      </c>
      <c r="D10795" t="s">
        <v>1855</v>
      </c>
    </row>
    <row r="10796" spans="1:4" x14ac:dyDescent="0.25">
      <c r="A10796" s="2">
        <v>44326.465277777781</v>
      </c>
      <c r="B10796" t="s">
        <v>3</v>
      </c>
      <c r="D10796" t="s">
        <v>934</v>
      </c>
    </row>
    <row r="10797" spans="1:4" x14ac:dyDescent="0.25">
      <c r="A10797" s="2">
        <v>44326.465277777781</v>
      </c>
      <c r="B10797" t="s">
        <v>175</v>
      </c>
      <c r="D10797" t="s">
        <v>894</v>
      </c>
    </row>
    <row r="10798" spans="1:4" x14ac:dyDescent="0.25">
      <c r="A10798" s="2">
        <v>44326.465277777781</v>
      </c>
      <c r="B10798" t="s">
        <v>175</v>
      </c>
      <c r="D10798" t="s">
        <v>1855</v>
      </c>
    </row>
    <row r="10799" spans="1:4" x14ac:dyDescent="0.25">
      <c r="A10799" s="2">
        <v>44326.465277777781</v>
      </c>
      <c r="B10799" t="s">
        <v>175</v>
      </c>
      <c r="D10799" t="s">
        <v>1007</v>
      </c>
    </row>
    <row r="10800" spans="1:4" x14ac:dyDescent="0.25">
      <c r="A10800" s="2">
        <v>44326.465277777781</v>
      </c>
      <c r="B10800" t="s">
        <v>175</v>
      </c>
      <c r="D10800" t="s">
        <v>852</v>
      </c>
    </row>
    <row r="10801" spans="1:4" x14ac:dyDescent="0.25">
      <c r="A10801" s="2">
        <v>44326.465277777781</v>
      </c>
      <c r="B10801" t="s">
        <v>175</v>
      </c>
      <c r="D10801" t="s">
        <v>1003</v>
      </c>
    </row>
    <row r="10802" spans="1:4" x14ac:dyDescent="0.25">
      <c r="A10802" s="2">
        <v>44326.465277777781</v>
      </c>
      <c r="B10802" t="s">
        <v>1087</v>
      </c>
      <c r="D10802" t="s">
        <v>825</v>
      </c>
    </row>
    <row r="10803" spans="1:4" x14ac:dyDescent="0.25">
      <c r="A10803" s="2">
        <v>44326.465277777781</v>
      </c>
      <c r="B10803" t="s">
        <v>181</v>
      </c>
      <c r="D10803" t="s">
        <v>852</v>
      </c>
    </row>
    <row r="10804" spans="1:4" x14ac:dyDescent="0.25">
      <c r="A10804" s="2">
        <v>44326.465277777781</v>
      </c>
      <c r="B10804" t="s">
        <v>164</v>
      </c>
      <c r="D10804" t="s">
        <v>1860</v>
      </c>
    </row>
    <row r="10805" spans="1:4" x14ac:dyDescent="0.25">
      <c r="A10805" s="2">
        <v>44326.465277777781</v>
      </c>
      <c r="B10805" t="s">
        <v>164</v>
      </c>
      <c r="D10805" t="s">
        <v>1848</v>
      </c>
    </row>
    <row r="10806" spans="1:4" x14ac:dyDescent="0.25">
      <c r="A10806" s="2">
        <v>44326.46597222222</v>
      </c>
      <c r="B10806" t="s">
        <v>179</v>
      </c>
      <c r="C10806" t="s">
        <v>6694</v>
      </c>
    </row>
    <row r="10807" spans="1:4" x14ac:dyDescent="0.25">
      <c r="A10807" s="2">
        <v>44326.46597222222</v>
      </c>
      <c r="B10807" t="s">
        <v>179</v>
      </c>
      <c r="C10807" t="s">
        <v>6695</v>
      </c>
    </row>
    <row r="10808" spans="1:4" x14ac:dyDescent="0.25">
      <c r="A10808" s="2">
        <v>44326.46597222222</v>
      </c>
      <c r="B10808" t="s">
        <v>179</v>
      </c>
      <c r="C10808" t="s">
        <v>6386</v>
      </c>
    </row>
    <row r="10809" spans="1:4" x14ac:dyDescent="0.25">
      <c r="A10809" s="2">
        <v>44326.46597222222</v>
      </c>
      <c r="B10809" t="s">
        <v>179</v>
      </c>
      <c r="C10809" t="s">
        <v>6696</v>
      </c>
    </row>
    <row r="10810" spans="1:4" x14ac:dyDescent="0.25">
      <c r="A10810" s="2">
        <v>44326.46597222222</v>
      </c>
      <c r="B10810" t="s">
        <v>179</v>
      </c>
      <c r="C10810" t="s">
        <v>6386</v>
      </c>
    </row>
    <row r="10811" spans="1:4" x14ac:dyDescent="0.25">
      <c r="A10811" s="2">
        <v>44326.46597222222</v>
      </c>
      <c r="B10811" t="s">
        <v>179</v>
      </c>
      <c r="C10811" t="s">
        <v>6637</v>
      </c>
    </row>
    <row r="10812" spans="1:4" x14ac:dyDescent="0.25">
      <c r="A10812" s="2">
        <v>44326.46597222222</v>
      </c>
      <c r="B10812" t="s">
        <v>177</v>
      </c>
      <c r="C10812" t="s">
        <v>6951</v>
      </c>
    </row>
    <row r="10813" spans="1:4" x14ac:dyDescent="0.25">
      <c r="A10813" s="2">
        <v>44326.46597222222</v>
      </c>
      <c r="B10813" t="s">
        <v>177</v>
      </c>
      <c r="C10813" t="s">
        <v>4216</v>
      </c>
    </row>
    <row r="10814" spans="1:4" x14ac:dyDescent="0.25">
      <c r="A10814" s="2">
        <v>44326.46597222222</v>
      </c>
      <c r="B10814" t="s">
        <v>177</v>
      </c>
      <c r="C10814" t="s">
        <v>6952</v>
      </c>
    </row>
    <row r="10815" spans="1:4" x14ac:dyDescent="0.25">
      <c r="A10815" s="2">
        <v>44326.46597222222</v>
      </c>
      <c r="B10815" t="s">
        <v>177</v>
      </c>
      <c r="C10815" t="s">
        <v>4216</v>
      </c>
    </row>
    <row r="10816" spans="1:4" x14ac:dyDescent="0.25">
      <c r="A10816" s="2">
        <v>44326.46597222222</v>
      </c>
      <c r="B10816" t="s">
        <v>174</v>
      </c>
      <c r="C10816" t="s">
        <v>1249</v>
      </c>
    </row>
    <row r="10817" spans="1:4" x14ac:dyDescent="0.25">
      <c r="A10817" s="2">
        <v>44326.46597222222</v>
      </c>
      <c r="B10817" t="s">
        <v>174</v>
      </c>
      <c r="C10817" t="s">
        <v>7081</v>
      </c>
    </row>
    <row r="10818" spans="1:4" x14ac:dyDescent="0.25">
      <c r="A10818" s="2">
        <v>44326.46597222222</v>
      </c>
      <c r="B10818" t="s">
        <v>183</v>
      </c>
      <c r="C10818" t="s">
        <v>7499</v>
      </c>
    </row>
    <row r="10819" spans="1:4" x14ac:dyDescent="0.25">
      <c r="A10819" s="2">
        <v>44326.46597222222</v>
      </c>
      <c r="B10819" t="s">
        <v>183</v>
      </c>
      <c r="C10819" t="s">
        <v>1249</v>
      </c>
    </row>
    <row r="10820" spans="1:4" x14ac:dyDescent="0.25">
      <c r="A10820" s="2">
        <v>44326.46597222222</v>
      </c>
      <c r="B10820" t="s">
        <v>1087</v>
      </c>
      <c r="C10820" t="s">
        <v>9295</v>
      </c>
    </row>
    <row r="10821" spans="1:4" x14ac:dyDescent="0.25">
      <c r="A10821" s="2">
        <v>44326.46597222222</v>
      </c>
      <c r="B10821" t="s">
        <v>1087</v>
      </c>
      <c r="C10821" t="s">
        <v>9296</v>
      </c>
    </row>
    <row r="10822" spans="1:4" x14ac:dyDescent="0.25">
      <c r="A10822" s="2">
        <v>44326.46597222222</v>
      </c>
      <c r="B10822" t="s">
        <v>181</v>
      </c>
      <c r="C10822" t="s">
        <v>194</v>
      </c>
    </row>
    <row r="10823" spans="1:4" x14ac:dyDescent="0.25">
      <c r="A10823" s="2">
        <v>44326.46597222222</v>
      </c>
      <c r="B10823" t="s">
        <v>164</v>
      </c>
      <c r="C10823" t="s">
        <v>9860</v>
      </c>
    </row>
    <row r="10824" spans="1:4" x14ac:dyDescent="0.25">
      <c r="A10824" s="2">
        <v>44326.46597222222</v>
      </c>
      <c r="B10824" t="s">
        <v>164</v>
      </c>
      <c r="C10824" t="s">
        <v>9852</v>
      </c>
    </row>
    <row r="10825" spans="1:4" x14ac:dyDescent="0.25">
      <c r="A10825" s="2">
        <v>44326.46597222222</v>
      </c>
      <c r="B10825" t="s">
        <v>164</v>
      </c>
      <c r="C10825" t="s">
        <v>194</v>
      </c>
    </row>
    <row r="10826" spans="1:4" x14ac:dyDescent="0.25">
      <c r="A10826" s="2">
        <v>44326.46597222222</v>
      </c>
      <c r="B10826" t="s">
        <v>966</v>
      </c>
      <c r="C10826" t="s">
        <v>194</v>
      </c>
    </row>
    <row r="10827" spans="1:4" x14ac:dyDescent="0.25">
      <c r="A10827" s="2">
        <v>44326.46597222222</v>
      </c>
      <c r="B10827" t="s">
        <v>966</v>
      </c>
      <c r="C10827" t="s">
        <v>6386</v>
      </c>
    </row>
    <row r="10828" spans="1:4" x14ac:dyDescent="0.25">
      <c r="A10828" s="2">
        <v>44326.46597222222</v>
      </c>
      <c r="B10828" t="s">
        <v>966</v>
      </c>
      <c r="C10828" t="s">
        <v>10152</v>
      </c>
    </row>
    <row r="10829" spans="1:4" x14ac:dyDescent="0.25">
      <c r="A10829" s="2">
        <v>44326.46597222222</v>
      </c>
      <c r="B10829" t="s">
        <v>3</v>
      </c>
      <c r="C10829" t="s">
        <v>10153</v>
      </c>
    </row>
    <row r="10830" spans="1:4" x14ac:dyDescent="0.25">
      <c r="A10830" s="2">
        <v>44326.46597222222</v>
      </c>
      <c r="B10830" t="s">
        <v>966</v>
      </c>
      <c r="C10830" t="s">
        <v>1538</v>
      </c>
    </row>
    <row r="10831" spans="1:4" x14ac:dyDescent="0.25">
      <c r="A10831" s="2">
        <v>44326.46597222222</v>
      </c>
      <c r="B10831" t="s">
        <v>966</v>
      </c>
      <c r="C10831" t="s">
        <v>10154</v>
      </c>
    </row>
    <row r="10832" spans="1:4" x14ac:dyDescent="0.25">
      <c r="A10832" s="2">
        <v>44326.46597222222</v>
      </c>
      <c r="B10832" t="s">
        <v>179</v>
      </c>
      <c r="D10832" t="s">
        <v>849</v>
      </c>
    </row>
    <row r="10833" spans="1:4" x14ac:dyDescent="0.25">
      <c r="A10833" s="2">
        <v>44326.46597222222</v>
      </c>
      <c r="B10833" t="s">
        <v>179</v>
      </c>
      <c r="D10833" t="s">
        <v>4997</v>
      </c>
    </row>
    <row r="10834" spans="1:4" x14ac:dyDescent="0.25">
      <c r="A10834" s="2">
        <v>44326.46597222222</v>
      </c>
      <c r="B10834" t="s">
        <v>179</v>
      </c>
      <c r="D10834" t="s">
        <v>1848</v>
      </c>
    </row>
    <row r="10835" spans="1:4" x14ac:dyDescent="0.25">
      <c r="A10835" s="2">
        <v>44326.46597222222</v>
      </c>
      <c r="B10835" t="s">
        <v>179</v>
      </c>
      <c r="D10835" t="s">
        <v>1849</v>
      </c>
    </row>
    <row r="10836" spans="1:4" x14ac:dyDescent="0.25">
      <c r="A10836" s="2">
        <v>44326.46597222222</v>
      </c>
      <c r="B10836" t="s">
        <v>179</v>
      </c>
      <c r="D10836" t="s">
        <v>1861</v>
      </c>
    </row>
    <row r="10837" spans="1:4" x14ac:dyDescent="0.25">
      <c r="A10837" s="2">
        <v>44326.46597222222</v>
      </c>
      <c r="B10837" t="s">
        <v>179</v>
      </c>
      <c r="D10837" t="s">
        <v>1862</v>
      </c>
    </row>
    <row r="10838" spans="1:4" x14ac:dyDescent="0.25">
      <c r="A10838" s="2">
        <v>44326.46597222222</v>
      </c>
      <c r="B10838" t="s">
        <v>177</v>
      </c>
      <c r="D10838" t="s">
        <v>828</v>
      </c>
    </row>
    <row r="10839" spans="1:4" x14ac:dyDescent="0.25">
      <c r="A10839" s="2">
        <v>44326.46597222222</v>
      </c>
      <c r="B10839" t="s">
        <v>177</v>
      </c>
      <c r="D10839" t="s">
        <v>892</v>
      </c>
    </row>
    <row r="10840" spans="1:4" x14ac:dyDescent="0.25">
      <c r="A10840" s="2">
        <v>44326.46597222222</v>
      </c>
      <c r="B10840" t="s">
        <v>177</v>
      </c>
      <c r="D10840" t="s">
        <v>844</v>
      </c>
    </row>
    <row r="10841" spans="1:4" x14ac:dyDescent="0.25">
      <c r="A10841" s="2">
        <v>44326.46597222222</v>
      </c>
      <c r="B10841" t="s">
        <v>177</v>
      </c>
      <c r="D10841" t="s">
        <v>845</v>
      </c>
    </row>
    <row r="10842" spans="1:4" x14ac:dyDescent="0.25">
      <c r="A10842" s="2">
        <v>44326.46597222222</v>
      </c>
      <c r="B10842" t="s">
        <v>174</v>
      </c>
      <c r="D10842" t="s">
        <v>1852</v>
      </c>
    </row>
    <row r="10843" spans="1:4" x14ac:dyDescent="0.25">
      <c r="A10843" s="2">
        <v>44326.46597222222</v>
      </c>
      <c r="B10843" t="s">
        <v>174</v>
      </c>
      <c r="D10843" t="s">
        <v>1853</v>
      </c>
    </row>
    <row r="10844" spans="1:4" x14ac:dyDescent="0.25">
      <c r="A10844" s="2">
        <v>44326.46597222222</v>
      </c>
      <c r="B10844" t="s">
        <v>183</v>
      </c>
      <c r="D10844" t="s">
        <v>1897</v>
      </c>
    </row>
    <row r="10845" spans="1:4" x14ac:dyDescent="0.25">
      <c r="A10845" s="2">
        <v>44326.46597222222</v>
      </c>
      <c r="B10845" t="s">
        <v>183</v>
      </c>
      <c r="D10845" t="s">
        <v>1852</v>
      </c>
    </row>
    <row r="10846" spans="1:4" x14ac:dyDescent="0.25">
      <c r="A10846" s="2">
        <v>44326.46597222222</v>
      </c>
      <c r="B10846" t="s">
        <v>1087</v>
      </c>
      <c r="D10846" t="s">
        <v>853</v>
      </c>
    </row>
    <row r="10847" spans="1:4" x14ac:dyDescent="0.25">
      <c r="A10847" s="2">
        <v>44326.46597222222</v>
      </c>
      <c r="B10847" t="s">
        <v>1087</v>
      </c>
      <c r="D10847" t="s">
        <v>894</v>
      </c>
    </row>
    <row r="10848" spans="1:4" x14ac:dyDescent="0.25">
      <c r="A10848" s="2">
        <v>44326.46597222222</v>
      </c>
      <c r="B10848" t="s">
        <v>181</v>
      </c>
      <c r="D10848" t="s">
        <v>1003</v>
      </c>
    </row>
    <row r="10849" spans="1:4" x14ac:dyDescent="0.25">
      <c r="A10849" s="2">
        <v>44326.46597222222</v>
      </c>
      <c r="B10849" t="s">
        <v>164</v>
      </c>
      <c r="D10849" t="s">
        <v>1849</v>
      </c>
    </row>
    <row r="10850" spans="1:4" x14ac:dyDescent="0.25">
      <c r="A10850" s="2">
        <v>44326.46597222222</v>
      </c>
      <c r="B10850" t="s">
        <v>164</v>
      </c>
      <c r="D10850" t="s">
        <v>1850</v>
      </c>
    </row>
    <row r="10851" spans="1:4" x14ac:dyDescent="0.25">
      <c r="A10851" s="2">
        <v>44326.46597222222</v>
      </c>
      <c r="B10851" t="s">
        <v>164</v>
      </c>
      <c r="D10851" t="s">
        <v>1888</v>
      </c>
    </row>
    <row r="10852" spans="1:4" x14ac:dyDescent="0.25">
      <c r="A10852" s="2">
        <v>44326.46597222222</v>
      </c>
      <c r="B10852" t="s">
        <v>966</v>
      </c>
      <c r="D10852" t="s">
        <v>1901</v>
      </c>
    </row>
    <row r="10853" spans="1:4" x14ac:dyDescent="0.25">
      <c r="A10853" s="2">
        <v>44326.46597222222</v>
      </c>
      <c r="B10853" t="s">
        <v>966</v>
      </c>
      <c r="D10853" t="s">
        <v>1848</v>
      </c>
    </row>
    <row r="10854" spans="1:4" x14ac:dyDescent="0.25">
      <c r="A10854" s="2">
        <v>44326.46597222222</v>
      </c>
      <c r="B10854" t="s">
        <v>966</v>
      </c>
      <c r="D10854" t="s">
        <v>1849</v>
      </c>
    </row>
    <row r="10855" spans="1:4" x14ac:dyDescent="0.25">
      <c r="A10855" s="2">
        <v>44326.46597222222</v>
      </c>
      <c r="B10855" t="s">
        <v>3</v>
      </c>
      <c r="D10855" t="s">
        <v>902</v>
      </c>
    </row>
    <row r="10856" spans="1:4" x14ac:dyDescent="0.25">
      <c r="A10856" s="2">
        <v>44326.46597222222</v>
      </c>
      <c r="B10856" t="s">
        <v>966</v>
      </c>
      <c r="D10856" t="s">
        <v>832</v>
      </c>
    </row>
    <row r="10857" spans="1:4" x14ac:dyDescent="0.25">
      <c r="A10857" s="2">
        <v>44326.46597222222</v>
      </c>
      <c r="B10857" t="s">
        <v>966</v>
      </c>
      <c r="D10857" t="s">
        <v>1918</v>
      </c>
    </row>
    <row r="10858" spans="1:4" x14ac:dyDescent="0.25">
      <c r="A10858" s="2">
        <v>44326.466666666667</v>
      </c>
      <c r="B10858" t="s">
        <v>177</v>
      </c>
      <c r="C10858" t="s">
        <v>4308</v>
      </c>
    </row>
    <row r="10859" spans="1:4" x14ac:dyDescent="0.25">
      <c r="A10859" s="2">
        <v>44326.466666666667</v>
      </c>
      <c r="B10859" t="s">
        <v>177</v>
      </c>
      <c r="C10859" t="s">
        <v>6953</v>
      </c>
    </row>
    <row r="10860" spans="1:4" x14ac:dyDescent="0.25">
      <c r="A10860" s="2">
        <v>44326.466666666667</v>
      </c>
      <c r="B10860" t="s">
        <v>174</v>
      </c>
      <c r="C10860" t="s">
        <v>7082</v>
      </c>
    </row>
    <row r="10861" spans="1:4" x14ac:dyDescent="0.25">
      <c r="A10861" s="2">
        <v>44326.466666666667</v>
      </c>
      <c r="B10861" t="s">
        <v>163</v>
      </c>
      <c r="C10861" t="s">
        <v>7165</v>
      </c>
    </row>
    <row r="10862" spans="1:4" x14ac:dyDescent="0.25">
      <c r="A10862" s="2">
        <v>44326.466666666667</v>
      </c>
      <c r="B10862" t="s">
        <v>172</v>
      </c>
      <c r="C10862" t="s">
        <v>1249</v>
      </c>
    </row>
    <row r="10863" spans="1:4" x14ac:dyDescent="0.25">
      <c r="A10863" s="2">
        <v>44326.466666666667</v>
      </c>
      <c r="B10863" t="s">
        <v>183</v>
      </c>
      <c r="C10863" t="s">
        <v>7500</v>
      </c>
    </row>
    <row r="10864" spans="1:4" x14ac:dyDescent="0.25">
      <c r="A10864" s="2">
        <v>44326.466666666667</v>
      </c>
      <c r="B10864" t="s">
        <v>183</v>
      </c>
      <c r="C10864" t="s">
        <v>7501</v>
      </c>
    </row>
    <row r="10865" spans="1:3" x14ac:dyDescent="0.25">
      <c r="A10865" s="2">
        <v>44326.466666666667</v>
      </c>
      <c r="B10865" t="s">
        <v>183</v>
      </c>
      <c r="C10865" t="s">
        <v>1249</v>
      </c>
    </row>
    <row r="10866" spans="1:3" x14ac:dyDescent="0.25">
      <c r="A10866" s="2">
        <v>44326.466666666667</v>
      </c>
      <c r="B10866" t="s">
        <v>183</v>
      </c>
      <c r="C10866" t="s">
        <v>7502</v>
      </c>
    </row>
    <row r="10867" spans="1:3" x14ac:dyDescent="0.25">
      <c r="A10867" s="2">
        <v>44326.466666666667</v>
      </c>
      <c r="B10867" t="s">
        <v>183</v>
      </c>
      <c r="C10867" t="s">
        <v>194</v>
      </c>
    </row>
    <row r="10868" spans="1:3" x14ac:dyDescent="0.25">
      <c r="A10868" s="2">
        <v>44326.466666666667</v>
      </c>
      <c r="B10868" t="s">
        <v>3</v>
      </c>
      <c r="C10868" t="s">
        <v>8032</v>
      </c>
    </row>
    <row r="10869" spans="1:3" x14ac:dyDescent="0.25">
      <c r="A10869" s="2">
        <v>44326.466666666667</v>
      </c>
      <c r="B10869" t="s">
        <v>1087</v>
      </c>
      <c r="C10869" t="s">
        <v>9297</v>
      </c>
    </row>
    <row r="10870" spans="1:3" x14ac:dyDescent="0.25">
      <c r="A10870" s="2">
        <v>44326.466666666667</v>
      </c>
      <c r="B10870" t="s">
        <v>1087</v>
      </c>
      <c r="C10870" t="s">
        <v>9298</v>
      </c>
    </row>
    <row r="10871" spans="1:3" x14ac:dyDescent="0.25">
      <c r="A10871" s="2">
        <v>44326.466666666667</v>
      </c>
      <c r="B10871" t="s">
        <v>181</v>
      </c>
      <c r="C10871" t="s">
        <v>9675</v>
      </c>
    </row>
    <row r="10872" spans="1:3" x14ac:dyDescent="0.25">
      <c r="A10872" s="2">
        <v>44326.466666666667</v>
      </c>
      <c r="B10872" t="s">
        <v>181</v>
      </c>
      <c r="C10872" t="s">
        <v>7631</v>
      </c>
    </row>
    <row r="10873" spans="1:3" x14ac:dyDescent="0.25">
      <c r="A10873" s="2">
        <v>44326.466666666667</v>
      </c>
      <c r="B10873" t="s">
        <v>181</v>
      </c>
      <c r="C10873" t="s">
        <v>9654</v>
      </c>
    </row>
    <row r="10874" spans="1:3" x14ac:dyDescent="0.25">
      <c r="A10874" s="2">
        <v>44326.466666666667</v>
      </c>
      <c r="B10874" t="s">
        <v>181</v>
      </c>
      <c r="C10874" t="s">
        <v>9676</v>
      </c>
    </row>
    <row r="10875" spans="1:3" x14ac:dyDescent="0.25">
      <c r="A10875" s="2">
        <v>44326.466666666667</v>
      </c>
      <c r="B10875" t="s">
        <v>966</v>
      </c>
      <c r="C10875" t="s">
        <v>1249</v>
      </c>
    </row>
    <row r="10876" spans="1:3" x14ac:dyDescent="0.25">
      <c r="A10876" s="2">
        <v>44326.466666666667</v>
      </c>
      <c r="B10876" t="s">
        <v>3</v>
      </c>
      <c r="C10876" t="s">
        <v>10155</v>
      </c>
    </row>
    <row r="10877" spans="1:3" x14ac:dyDescent="0.25">
      <c r="A10877" s="2">
        <v>44326.466666666667</v>
      </c>
      <c r="B10877" t="s">
        <v>966</v>
      </c>
      <c r="C10877" t="s">
        <v>10156</v>
      </c>
    </row>
    <row r="10878" spans="1:3" x14ac:dyDescent="0.25">
      <c r="A10878" s="2">
        <v>44326.466666666667</v>
      </c>
      <c r="B10878" t="s">
        <v>966</v>
      </c>
      <c r="C10878" t="s">
        <v>1538</v>
      </c>
    </row>
    <row r="10879" spans="1:3" x14ac:dyDescent="0.25">
      <c r="A10879" s="2">
        <v>44326.466666666667</v>
      </c>
      <c r="B10879" t="s">
        <v>966</v>
      </c>
      <c r="C10879" t="s">
        <v>10157</v>
      </c>
    </row>
    <row r="10880" spans="1:3" x14ac:dyDescent="0.25">
      <c r="A10880" s="2">
        <v>44326.466666666667</v>
      </c>
      <c r="B10880" t="s">
        <v>3</v>
      </c>
      <c r="C10880" t="s">
        <v>10158</v>
      </c>
    </row>
    <row r="10881" spans="1:4" x14ac:dyDescent="0.25">
      <c r="A10881" s="2">
        <v>44326.466666666667</v>
      </c>
      <c r="B10881" t="s">
        <v>3</v>
      </c>
      <c r="C10881" t="s">
        <v>6399</v>
      </c>
    </row>
    <row r="10882" spans="1:4" x14ac:dyDescent="0.25">
      <c r="A10882" s="2">
        <v>44326.466666666667</v>
      </c>
      <c r="B10882" t="s">
        <v>966</v>
      </c>
      <c r="C10882" t="s">
        <v>7651</v>
      </c>
    </row>
    <row r="10883" spans="1:4" x14ac:dyDescent="0.25">
      <c r="A10883" s="2">
        <v>44326.466666666667</v>
      </c>
      <c r="B10883" t="s">
        <v>966</v>
      </c>
      <c r="C10883" t="s">
        <v>10159</v>
      </c>
    </row>
    <row r="10884" spans="1:4" x14ac:dyDescent="0.25">
      <c r="A10884" s="2">
        <v>44326.466666666667</v>
      </c>
      <c r="B10884" t="s">
        <v>177</v>
      </c>
      <c r="D10884" t="s">
        <v>902</v>
      </c>
    </row>
    <row r="10885" spans="1:4" x14ac:dyDescent="0.25">
      <c r="A10885" s="2">
        <v>44326.466666666667</v>
      </c>
      <c r="B10885" t="s">
        <v>177</v>
      </c>
      <c r="D10885" t="s">
        <v>918</v>
      </c>
    </row>
    <row r="10886" spans="1:4" x14ac:dyDescent="0.25">
      <c r="A10886" s="2">
        <v>44326.466666666667</v>
      </c>
      <c r="B10886" t="s">
        <v>174</v>
      </c>
      <c r="D10886" t="s">
        <v>995</v>
      </c>
    </row>
    <row r="10887" spans="1:4" x14ac:dyDescent="0.25">
      <c r="A10887" s="2">
        <v>44326.466666666667</v>
      </c>
      <c r="B10887" t="s">
        <v>163</v>
      </c>
      <c r="D10887" t="s">
        <v>1853</v>
      </c>
    </row>
    <row r="10888" spans="1:4" x14ac:dyDescent="0.25">
      <c r="A10888" s="2">
        <v>44326.466666666667</v>
      </c>
      <c r="B10888" t="s">
        <v>172</v>
      </c>
      <c r="D10888" t="s">
        <v>1885</v>
      </c>
    </row>
    <row r="10889" spans="1:4" x14ac:dyDescent="0.25">
      <c r="A10889" s="2">
        <v>44326.466666666667</v>
      </c>
      <c r="B10889" t="s">
        <v>183</v>
      </c>
      <c r="D10889" t="s">
        <v>827</v>
      </c>
    </row>
    <row r="10890" spans="1:4" x14ac:dyDescent="0.25">
      <c r="A10890" s="2">
        <v>44326.466666666667</v>
      </c>
      <c r="B10890" t="s">
        <v>183</v>
      </c>
      <c r="D10890" t="s">
        <v>912</v>
      </c>
    </row>
    <row r="10891" spans="1:4" x14ac:dyDescent="0.25">
      <c r="A10891" s="2">
        <v>44326.466666666667</v>
      </c>
      <c r="B10891" t="s">
        <v>183</v>
      </c>
      <c r="D10891" t="s">
        <v>893</v>
      </c>
    </row>
    <row r="10892" spans="1:4" x14ac:dyDescent="0.25">
      <c r="A10892" s="2">
        <v>44326.466666666667</v>
      </c>
      <c r="B10892" t="s">
        <v>183</v>
      </c>
      <c r="D10892" t="s">
        <v>899</v>
      </c>
    </row>
    <row r="10893" spans="1:4" x14ac:dyDescent="0.25">
      <c r="A10893" s="2">
        <v>44326.466666666667</v>
      </c>
      <c r="B10893" t="s">
        <v>183</v>
      </c>
      <c r="D10893" t="s">
        <v>855</v>
      </c>
    </row>
    <row r="10894" spans="1:4" x14ac:dyDescent="0.25">
      <c r="A10894" s="2">
        <v>44326.466666666667</v>
      </c>
      <c r="B10894" t="s">
        <v>3</v>
      </c>
      <c r="D10894" t="s">
        <v>1853</v>
      </c>
    </row>
    <row r="10895" spans="1:4" x14ac:dyDescent="0.25">
      <c r="A10895" s="2">
        <v>44326.466666666667</v>
      </c>
      <c r="B10895" t="s">
        <v>1087</v>
      </c>
      <c r="D10895" t="s">
        <v>974</v>
      </c>
    </row>
    <row r="10896" spans="1:4" x14ac:dyDescent="0.25">
      <c r="A10896" s="2">
        <v>44326.466666666667</v>
      </c>
      <c r="B10896" t="s">
        <v>1087</v>
      </c>
      <c r="D10896" t="s">
        <v>827</v>
      </c>
    </row>
    <row r="10897" spans="1:4" x14ac:dyDescent="0.25">
      <c r="A10897" s="2">
        <v>44326.466666666667</v>
      </c>
      <c r="B10897" t="s">
        <v>181</v>
      </c>
      <c r="D10897" t="s">
        <v>899</v>
      </c>
    </row>
    <row r="10898" spans="1:4" x14ac:dyDescent="0.25">
      <c r="A10898" s="2">
        <v>44326.466666666667</v>
      </c>
      <c r="B10898" t="s">
        <v>181</v>
      </c>
      <c r="D10898" t="s">
        <v>855</v>
      </c>
    </row>
    <row r="10899" spans="1:4" x14ac:dyDescent="0.25">
      <c r="A10899" s="2">
        <v>44326.466666666667</v>
      </c>
      <c r="B10899" t="s">
        <v>181</v>
      </c>
      <c r="D10899" t="s">
        <v>827</v>
      </c>
    </row>
    <row r="10900" spans="1:4" x14ac:dyDescent="0.25">
      <c r="A10900" s="2">
        <v>44326.466666666667</v>
      </c>
      <c r="B10900" t="s">
        <v>181</v>
      </c>
      <c r="D10900" t="s">
        <v>872</v>
      </c>
    </row>
    <row r="10901" spans="1:4" x14ac:dyDescent="0.25">
      <c r="A10901" s="2">
        <v>44326.466666666667</v>
      </c>
      <c r="B10901" t="s">
        <v>966</v>
      </c>
      <c r="D10901" t="s">
        <v>1852</v>
      </c>
    </row>
    <row r="10902" spans="1:4" x14ac:dyDescent="0.25">
      <c r="A10902" s="2">
        <v>44326.466666666667</v>
      </c>
      <c r="B10902" t="s">
        <v>3</v>
      </c>
      <c r="D10902" t="s">
        <v>992</v>
      </c>
    </row>
    <row r="10903" spans="1:4" x14ac:dyDescent="0.25">
      <c r="A10903" s="2">
        <v>44326.466666666667</v>
      </c>
      <c r="B10903" t="s">
        <v>966</v>
      </c>
      <c r="D10903" t="s">
        <v>844</v>
      </c>
    </row>
    <row r="10904" spans="1:4" x14ac:dyDescent="0.25">
      <c r="A10904" s="2">
        <v>44326.466666666667</v>
      </c>
      <c r="B10904" t="s">
        <v>966</v>
      </c>
      <c r="D10904" t="s">
        <v>1156</v>
      </c>
    </row>
    <row r="10905" spans="1:4" x14ac:dyDescent="0.25">
      <c r="A10905" s="2">
        <v>44326.466666666667</v>
      </c>
      <c r="B10905" t="s">
        <v>966</v>
      </c>
      <c r="D10905" t="s">
        <v>825</v>
      </c>
    </row>
    <row r="10906" spans="1:4" x14ac:dyDescent="0.25">
      <c r="A10906" s="2">
        <v>44326.466666666667</v>
      </c>
      <c r="B10906" t="s">
        <v>3</v>
      </c>
      <c r="D10906" t="s">
        <v>857</v>
      </c>
    </row>
    <row r="10907" spans="1:4" x14ac:dyDescent="0.25">
      <c r="A10907" s="2">
        <v>44326.466666666667</v>
      </c>
      <c r="B10907" t="s">
        <v>3</v>
      </c>
      <c r="D10907" t="s">
        <v>1855</v>
      </c>
    </row>
    <row r="10908" spans="1:4" x14ac:dyDescent="0.25">
      <c r="A10908" s="2">
        <v>44326.466666666667</v>
      </c>
      <c r="B10908" t="s">
        <v>966</v>
      </c>
      <c r="D10908" t="s">
        <v>853</v>
      </c>
    </row>
    <row r="10909" spans="1:4" x14ac:dyDescent="0.25">
      <c r="A10909" s="2">
        <v>44326.466666666667</v>
      </c>
      <c r="B10909" t="s">
        <v>966</v>
      </c>
      <c r="D10909" t="s">
        <v>899</v>
      </c>
    </row>
    <row r="10910" spans="1:4" x14ac:dyDescent="0.25">
      <c r="A10910" s="2">
        <v>44326.467361111114</v>
      </c>
      <c r="B10910" t="s">
        <v>177</v>
      </c>
      <c r="C10910" t="s">
        <v>6954</v>
      </c>
    </row>
    <row r="10911" spans="1:4" x14ac:dyDescent="0.25">
      <c r="A10911" s="2">
        <v>44326.467361111114</v>
      </c>
      <c r="B10911" t="s">
        <v>177</v>
      </c>
      <c r="C10911" t="s">
        <v>6955</v>
      </c>
    </row>
    <row r="10912" spans="1:4" x14ac:dyDescent="0.25">
      <c r="A10912" s="2">
        <v>44326.467361111114</v>
      </c>
      <c r="B10912" t="s">
        <v>177</v>
      </c>
      <c r="C10912" t="s">
        <v>6956</v>
      </c>
    </row>
    <row r="10913" spans="1:3" x14ac:dyDescent="0.25">
      <c r="A10913" s="2">
        <v>44326.467361111114</v>
      </c>
      <c r="B10913" t="s">
        <v>177</v>
      </c>
      <c r="C10913" t="s">
        <v>1249</v>
      </c>
    </row>
    <row r="10914" spans="1:3" x14ac:dyDescent="0.25">
      <c r="A10914" s="2">
        <v>44326.467361111114</v>
      </c>
      <c r="B10914" t="s">
        <v>177</v>
      </c>
      <c r="C10914" t="s">
        <v>6957</v>
      </c>
    </row>
    <row r="10915" spans="1:3" x14ac:dyDescent="0.25">
      <c r="A10915" s="2">
        <v>44326.467361111114</v>
      </c>
      <c r="B10915" t="s">
        <v>177</v>
      </c>
      <c r="C10915" t="s">
        <v>6958</v>
      </c>
    </row>
    <row r="10916" spans="1:3" x14ac:dyDescent="0.25">
      <c r="A10916" s="2">
        <v>44326.467361111114</v>
      </c>
      <c r="B10916" t="s">
        <v>163</v>
      </c>
      <c r="C10916" t="s">
        <v>7166</v>
      </c>
    </row>
    <row r="10917" spans="1:3" x14ac:dyDescent="0.25">
      <c r="A10917" s="2">
        <v>44326.467361111114</v>
      </c>
      <c r="B10917" t="s">
        <v>163</v>
      </c>
      <c r="C10917" t="s">
        <v>7167</v>
      </c>
    </row>
    <row r="10918" spans="1:3" x14ac:dyDescent="0.25">
      <c r="A10918" s="2">
        <v>44326.467361111114</v>
      </c>
      <c r="B10918" t="s">
        <v>172</v>
      </c>
      <c r="C10918" t="s">
        <v>1249</v>
      </c>
    </row>
    <row r="10919" spans="1:3" x14ac:dyDescent="0.25">
      <c r="A10919" s="2">
        <v>44326.467361111114</v>
      </c>
      <c r="B10919" t="s">
        <v>172</v>
      </c>
      <c r="C10919" t="s">
        <v>7237</v>
      </c>
    </row>
    <row r="10920" spans="1:3" x14ac:dyDescent="0.25">
      <c r="A10920" s="2">
        <v>44326.467361111114</v>
      </c>
      <c r="B10920" t="s">
        <v>183</v>
      </c>
      <c r="C10920" t="s">
        <v>7503</v>
      </c>
    </row>
    <row r="10921" spans="1:3" x14ac:dyDescent="0.25">
      <c r="A10921" s="2">
        <v>44326.467361111114</v>
      </c>
      <c r="B10921" t="s">
        <v>165</v>
      </c>
      <c r="C10921" t="s">
        <v>8583</v>
      </c>
    </row>
    <row r="10922" spans="1:3" x14ac:dyDescent="0.25">
      <c r="A10922" s="2">
        <v>44326.467361111114</v>
      </c>
      <c r="B10922" t="s">
        <v>165</v>
      </c>
      <c r="C10922" t="s">
        <v>8584</v>
      </c>
    </row>
    <row r="10923" spans="1:3" x14ac:dyDescent="0.25">
      <c r="A10923" s="2">
        <v>44326.467361111114</v>
      </c>
      <c r="B10923" t="s">
        <v>165</v>
      </c>
      <c r="C10923" t="s">
        <v>8585</v>
      </c>
    </row>
    <row r="10924" spans="1:3" x14ac:dyDescent="0.25">
      <c r="A10924" s="2">
        <v>44326.467361111114</v>
      </c>
      <c r="B10924" t="s">
        <v>1087</v>
      </c>
      <c r="C10924" t="s">
        <v>9299</v>
      </c>
    </row>
    <row r="10925" spans="1:3" x14ac:dyDescent="0.25">
      <c r="A10925" s="2">
        <v>44326.467361111114</v>
      </c>
      <c r="B10925" t="s">
        <v>181</v>
      </c>
      <c r="C10925" t="s">
        <v>9677</v>
      </c>
    </row>
    <row r="10926" spans="1:3" x14ac:dyDescent="0.25">
      <c r="A10926" s="2">
        <v>44326.467361111114</v>
      </c>
      <c r="B10926" t="s">
        <v>181</v>
      </c>
      <c r="C10926" t="s">
        <v>1249</v>
      </c>
    </row>
    <row r="10927" spans="1:3" x14ac:dyDescent="0.25">
      <c r="A10927" s="2">
        <v>44326.467361111114</v>
      </c>
      <c r="B10927" t="s">
        <v>181</v>
      </c>
      <c r="C10927" t="s">
        <v>194</v>
      </c>
    </row>
    <row r="10928" spans="1:3" x14ac:dyDescent="0.25">
      <c r="A10928" s="2">
        <v>44326.467361111114</v>
      </c>
      <c r="B10928" t="s">
        <v>181</v>
      </c>
      <c r="C10928" t="s">
        <v>1249</v>
      </c>
    </row>
    <row r="10929" spans="1:4" x14ac:dyDescent="0.25">
      <c r="A10929" s="2">
        <v>44326.467361111114</v>
      </c>
      <c r="B10929" t="s">
        <v>181</v>
      </c>
      <c r="C10929" t="s">
        <v>1256</v>
      </c>
    </row>
    <row r="10930" spans="1:4" x14ac:dyDescent="0.25">
      <c r="A10930" s="2">
        <v>44326.467361111114</v>
      </c>
      <c r="B10930" t="s">
        <v>181</v>
      </c>
      <c r="C10930" t="s">
        <v>1249</v>
      </c>
    </row>
    <row r="10931" spans="1:4" x14ac:dyDescent="0.25">
      <c r="A10931" s="2">
        <v>44326.467361111114</v>
      </c>
      <c r="B10931" t="s">
        <v>966</v>
      </c>
      <c r="C10931" t="s">
        <v>194</v>
      </c>
    </row>
    <row r="10932" spans="1:4" x14ac:dyDescent="0.25">
      <c r="A10932" s="2">
        <v>44326.467361111114</v>
      </c>
      <c r="B10932" t="s">
        <v>966</v>
      </c>
      <c r="C10932" t="s">
        <v>10160</v>
      </c>
    </row>
    <row r="10933" spans="1:4" x14ac:dyDescent="0.25">
      <c r="A10933" s="2">
        <v>44326.467361111114</v>
      </c>
      <c r="B10933" t="s">
        <v>966</v>
      </c>
      <c r="C10933" t="s">
        <v>89</v>
      </c>
    </row>
    <row r="10934" spans="1:4" x14ac:dyDescent="0.25">
      <c r="A10934" s="2">
        <v>44326.467361111114</v>
      </c>
      <c r="B10934" t="s">
        <v>966</v>
      </c>
      <c r="C10934" t="s">
        <v>1249</v>
      </c>
    </row>
    <row r="10935" spans="1:4" x14ac:dyDescent="0.25">
      <c r="A10935" s="2">
        <v>44326.467361111114</v>
      </c>
      <c r="B10935" t="s">
        <v>966</v>
      </c>
      <c r="C10935" t="s">
        <v>6406</v>
      </c>
    </row>
    <row r="10936" spans="1:4" x14ac:dyDescent="0.25">
      <c r="A10936" s="2">
        <v>44326.467361111114</v>
      </c>
      <c r="B10936" t="s">
        <v>966</v>
      </c>
      <c r="C10936" t="s">
        <v>1538</v>
      </c>
    </row>
    <row r="10937" spans="1:4" x14ac:dyDescent="0.25">
      <c r="A10937" s="2">
        <v>44326.467361111114</v>
      </c>
      <c r="B10937" t="s">
        <v>177</v>
      </c>
      <c r="D10937" t="s">
        <v>899</v>
      </c>
    </row>
    <row r="10938" spans="1:4" x14ac:dyDescent="0.25">
      <c r="A10938" s="2">
        <v>44326.467361111114</v>
      </c>
      <c r="B10938" t="s">
        <v>177</v>
      </c>
      <c r="D10938" t="s">
        <v>953</v>
      </c>
    </row>
    <row r="10939" spans="1:4" x14ac:dyDescent="0.25">
      <c r="A10939" s="2">
        <v>44326.467361111114</v>
      </c>
      <c r="B10939" t="s">
        <v>177</v>
      </c>
      <c r="D10939" t="s">
        <v>846</v>
      </c>
    </row>
    <row r="10940" spans="1:4" x14ac:dyDescent="0.25">
      <c r="A10940" s="2">
        <v>44326.467361111114</v>
      </c>
      <c r="B10940" t="s">
        <v>177</v>
      </c>
      <c r="D10940" t="s">
        <v>891</v>
      </c>
    </row>
    <row r="10941" spans="1:4" x14ac:dyDescent="0.25">
      <c r="A10941" s="2">
        <v>44326.467361111114</v>
      </c>
      <c r="B10941" t="s">
        <v>177</v>
      </c>
      <c r="D10941" t="s">
        <v>848</v>
      </c>
    </row>
    <row r="10942" spans="1:4" x14ac:dyDescent="0.25">
      <c r="A10942" s="2">
        <v>44326.467361111114</v>
      </c>
      <c r="B10942" t="s">
        <v>177</v>
      </c>
      <c r="D10942" t="s">
        <v>849</v>
      </c>
    </row>
    <row r="10943" spans="1:4" x14ac:dyDescent="0.25">
      <c r="A10943" s="2">
        <v>44326.467361111114</v>
      </c>
      <c r="B10943" t="s">
        <v>163</v>
      </c>
      <c r="D10943" t="s">
        <v>846</v>
      </c>
    </row>
    <row r="10944" spans="1:4" x14ac:dyDescent="0.25">
      <c r="A10944" s="2">
        <v>44326.467361111114</v>
      </c>
      <c r="B10944" t="s">
        <v>163</v>
      </c>
      <c r="D10944" t="s">
        <v>844</v>
      </c>
    </row>
    <row r="10945" spans="1:4" x14ac:dyDescent="0.25">
      <c r="A10945" s="2">
        <v>44326.467361111114</v>
      </c>
      <c r="B10945" t="s">
        <v>172</v>
      </c>
      <c r="D10945" t="s">
        <v>1848</v>
      </c>
    </row>
    <row r="10946" spans="1:4" x14ac:dyDescent="0.25">
      <c r="A10946" s="2">
        <v>44326.467361111114</v>
      </c>
      <c r="B10946" t="s">
        <v>172</v>
      </c>
      <c r="D10946" t="s">
        <v>1849</v>
      </c>
    </row>
    <row r="10947" spans="1:4" x14ac:dyDescent="0.25">
      <c r="A10947" s="2">
        <v>44326.467361111114</v>
      </c>
      <c r="B10947" t="s">
        <v>183</v>
      </c>
      <c r="D10947" t="s">
        <v>1895</v>
      </c>
    </row>
    <row r="10948" spans="1:4" x14ac:dyDescent="0.25">
      <c r="A10948" s="2">
        <v>44326.467361111114</v>
      </c>
      <c r="B10948" t="s">
        <v>165</v>
      </c>
      <c r="D10948" t="s">
        <v>844</v>
      </c>
    </row>
    <row r="10949" spans="1:4" x14ac:dyDescent="0.25">
      <c r="A10949" s="2">
        <v>44326.467361111114</v>
      </c>
      <c r="B10949" t="s">
        <v>165</v>
      </c>
      <c r="D10949" t="s">
        <v>825</v>
      </c>
    </row>
    <row r="10950" spans="1:4" x14ac:dyDescent="0.25">
      <c r="A10950" s="2">
        <v>44326.467361111114</v>
      </c>
      <c r="B10950" t="s">
        <v>165</v>
      </c>
      <c r="D10950" t="s">
        <v>853</v>
      </c>
    </row>
    <row r="10951" spans="1:4" x14ac:dyDescent="0.25">
      <c r="A10951" s="2">
        <v>44326.467361111114</v>
      </c>
      <c r="B10951" t="s">
        <v>1087</v>
      </c>
      <c r="D10951" t="s">
        <v>1855</v>
      </c>
    </row>
    <row r="10952" spans="1:4" x14ac:dyDescent="0.25">
      <c r="A10952" s="2">
        <v>44326.467361111114</v>
      </c>
      <c r="B10952" t="s">
        <v>181</v>
      </c>
      <c r="D10952" t="s">
        <v>868</v>
      </c>
    </row>
    <row r="10953" spans="1:4" x14ac:dyDescent="0.25">
      <c r="A10953" s="2">
        <v>44326.467361111114</v>
      </c>
      <c r="B10953" t="s">
        <v>181</v>
      </c>
      <c r="D10953" t="s">
        <v>834</v>
      </c>
    </row>
    <row r="10954" spans="1:4" x14ac:dyDescent="0.25">
      <c r="A10954" s="2">
        <v>44326.467361111114</v>
      </c>
      <c r="B10954" t="s">
        <v>181</v>
      </c>
      <c r="D10954" t="s">
        <v>1139</v>
      </c>
    </row>
    <row r="10955" spans="1:4" x14ac:dyDescent="0.25">
      <c r="A10955" s="2">
        <v>44326.467361111114</v>
      </c>
      <c r="B10955" t="s">
        <v>181</v>
      </c>
      <c r="D10955" t="s">
        <v>1140</v>
      </c>
    </row>
    <row r="10956" spans="1:4" x14ac:dyDescent="0.25">
      <c r="A10956" s="2">
        <v>44326.467361111114</v>
      </c>
      <c r="B10956" t="s">
        <v>181</v>
      </c>
      <c r="D10956" t="s">
        <v>1141</v>
      </c>
    </row>
    <row r="10957" spans="1:4" x14ac:dyDescent="0.25">
      <c r="A10957" s="2">
        <v>44326.467361111114</v>
      </c>
      <c r="B10957" t="s">
        <v>181</v>
      </c>
      <c r="D10957" t="s">
        <v>1853</v>
      </c>
    </row>
    <row r="10958" spans="1:4" x14ac:dyDescent="0.25">
      <c r="A10958" s="2">
        <v>44326.467361111114</v>
      </c>
      <c r="B10958" t="s">
        <v>966</v>
      </c>
      <c r="D10958" t="s">
        <v>900</v>
      </c>
    </row>
    <row r="10959" spans="1:4" x14ac:dyDescent="0.25">
      <c r="A10959" s="2">
        <v>44326.467361111114</v>
      </c>
      <c r="B10959" t="s">
        <v>966</v>
      </c>
      <c r="D10959" t="s">
        <v>827</v>
      </c>
    </row>
    <row r="10960" spans="1:4" x14ac:dyDescent="0.25">
      <c r="A10960" s="2">
        <v>44326.467361111114</v>
      </c>
      <c r="B10960" t="s">
        <v>966</v>
      </c>
      <c r="D10960" t="s">
        <v>828</v>
      </c>
    </row>
    <row r="10961" spans="1:4" x14ac:dyDescent="0.25">
      <c r="A10961" s="2">
        <v>44326.467361111114</v>
      </c>
      <c r="B10961" t="s">
        <v>966</v>
      </c>
      <c r="D10961" t="s">
        <v>971</v>
      </c>
    </row>
    <row r="10962" spans="1:4" x14ac:dyDescent="0.25">
      <c r="A10962" s="2">
        <v>44326.467361111114</v>
      </c>
      <c r="B10962" t="s">
        <v>966</v>
      </c>
      <c r="D10962" t="s">
        <v>1008</v>
      </c>
    </row>
    <row r="10963" spans="1:4" x14ac:dyDescent="0.25">
      <c r="A10963" s="2">
        <v>44326.467361111114</v>
      </c>
      <c r="B10963" t="s">
        <v>966</v>
      </c>
      <c r="D10963" t="s">
        <v>1139</v>
      </c>
    </row>
    <row r="10964" spans="1:4" x14ac:dyDescent="0.25">
      <c r="A10964" s="2">
        <v>44326.468055555553</v>
      </c>
      <c r="B10964" t="s">
        <v>179</v>
      </c>
      <c r="C10964" t="s">
        <v>6697</v>
      </c>
    </row>
    <row r="10965" spans="1:4" x14ac:dyDescent="0.25">
      <c r="A10965" s="2">
        <v>44326.468055555553</v>
      </c>
      <c r="B10965" t="s">
        <v>179</v>
      </c>
      <c r="C10965" t="s">
        <v>6698</v>
      </c>
    </row>
    <row r="10966" spans="1:4" x14ac:dyDescent="0.25">
      <c r="A10966" s="2">
        <v>44326.468055555553</v>
      </c>
      <c r="B10966" t="s">
        <v>179</v>
      </c>
      <c r="C10966" t="s">
        <v>6699</v>
      </c>
    </row>
    <row r="10967" spans="1:4" x14ac:dyDescent="0.25">
      <c r="A10967" s="2">
        <v>44326.468055555553</v>
      </c>
      <c r="B10967" t="s">
        <v>179</v>
      </c>
      <c r="C10967" t="s">
        <v>6386</v>
      </c>
    </row>
    <row r="10968" spans="1:4" x14ac:dyDescent="0.25">
      <c r="A10968" s="2">
        <v>44326.468055555553</v>
      </c>
      <c r="B10968" t="s">
        <v>179</v>
      </c>
      <c r="C10968" t="s">
        <v>6700</v>
      </c>
    </row>
    <row r="10969" spans="1:4" x14ac:dyDescent="0.25">
      <c r="A10969" s="2">
        <v>44326.468055555553</v>
      </c>
      <c r="B10969" t="s">
        <v>179</v>
      </c>
      <c r="C10969" t="s">
        <v>6386</v>
      </c>
    </row>
    <row r="10970" spans="1:4" x14ac:dyDescent="0.25">
      <c r="A10970" s="2">
        <v>44326.468055555553</v>
      </c>
      <c r="B10970" t="s">
        <v>179</v>
      </c>
      <c r="C10970" t="s">
        <v>6701</v>
      </c>
    </row>
    <row r="10971" spans="1:4" x14ac:dyDescent="0.25">
      <c r="A10971" s="2">
        <v>44326.468055555553</v>
      </c>
      <c r="B10971" t="s">
        <v>179</v>
      </c>
      <c r="C10971" t="s">
        <v>6702</v>
      </c>
    </row>
    <row r="10972" spans="1:4" x14ac:dyDescent="0.25">
      <c r="A10972" s="2">
        <v>44326.468055555553</v>
      </c>
      <c r="B10972" t="s">
        <v>177</v>
      </c>
      <c r="C10972" t="s">
        <v>6959</v>
      </c>
    </row>
    <row r="10973" spans="1:4" x14ac:dyDescent="0.25">
      <c r="A10973" s="2">
        <v>44326.468055555553</v>
      </c>
      <c r="B10973" t="s">
        <v>177</v>
      </c>
      <c r="C10973" t="s">
        <v>1249</v>
      </c>
    </row>
    <row r="10974" spans="1:4" x14ac:dyDescent="0.25">
      <c r="A10974" s="2">
        <v>44326.468055555553</v>
      </c>
      <c r="B10974" t="s">
        <v>163</v>
      </c>
      <c r="C10974" t="s">
        <v>7168</v>
      </c>
    </row>
    <row r="10975" spans="1:4" x14ac:dyDescent="0.25">
      <c r="A10975" s="2">
        <v>44326.468055555553</v>
      </c>
      <c r="B10975" t="s">
        <v>172</v>
      </c>
      <c r="C10975" t="s">
        <v>7238</v>
      </c>
    </row>
    <row r="10976" spans="1:4" x14ac:dyDescent="0.25">
      <c r="A10976" s="2">
        <v>44326.468055555553</v>
      </c>
      <c r="B10976" t="s">
        <v>3</v>
      </c>
      <c r="C10976" t="s">
        <v>8033</v>
      </c>
    </row>
    <row r="10977" spans="1:3" x14ac:dyDescent="0.25">
      <c r="A10977" s="2">
        <v>44326.468055555553</v>
      </c>
      <c r="B10977" t="s">
        <v>3</v>
      </c>
      <c r="C10977" t="s">
        <v>8034</v>
      </c>
    </row>
    <row r="10978" spans="1:3" x14ac:dyDescent="0.25">
      <c r="A10978" s="2">
        <v>44326.468055555553</v>
      </c>
      <c r="B10978" t="s">
        <v>3</v>
      </c>
      <c r="C10978" t="s">
        <v>1538</v>
      </c>
    </row>
    <row r="10979" spans="1:3" x14ac:dyDescent="0.25">
      <c r="A10979" s="2">
        <v>44326.468055555553</v>
      </c>
      <c r="B10979" t="s">
        <v>3</v>
      </c>
      <c r="C10979" t="s">
        <v>194</v>
      </c>
    </row>
    <row r="10980" spans="1:3" x14ac:dyDescent="0.25">
      <c r="A10980" s="2">
        <v>44326.468055555553</v>
      </c>
      <c r="B10980" t="s">
        <v>168</v>
      </c>
      <c r="C10980" t="s">
        <v>194</v>
      </c>
    </row>
    <row r="10981" spans="1:3" x14ac:dyDescent="0.25">
      <c r="A10981" s="2">
        <v>44326.468055555553</v>
      </c>
      <c r="B10981" t="s">
        <v>167</v>
      </c>
      <c r="C10981" t="s">
        <v>194</v>
      </c>
    </row>
    <row r="10982" spans="1:3" x14ac:dyDescent="0.25">
      <c r="A10982" s="2">
        <v>44326.468055555553</v>
      </c>
      <c r="B10982" t="s">
        <v>165</v>
      </c>
      <c r="C10982" t="s">
        <v>6438</v>
      </c>
    </row>
    <row r="10983" spans="1:3" x14ac:dyDescent="0.25">
      <c r="A10983" s="2">
        <v>44326.468055555553</v>
      </c>
      <c r="B10983" t="s">
        <v>165</v>
      </c>
      <c r="C10983" t="s">
        <v>8586</v>
      </c>
    </row>
    <row r="10984" spans="1:3" x14ac:dyDescent="0.25">
      <c r="A10984" s="2">
        <v>44326.468055555553</v>
      </c>
      <c r="B10984" t="s">
        <v>165</v>
      </c>
      <c r="C10984" t="s">
        <v>6396</v>
      </c>
    </row>
    <row r="10985" spans="1:3" x14ac:dyDescent="0.25">
      <c r="A10985" s="2">
        <v>44326.468055555553</v>
      </c>
      <c r="B10985" t="s">
        <v>1456</v>
      </c>
      <c r="C10985" t="s">
        <v>8968</v>
      </c>
    </row>
    <row r="10986" spans="1:3" x14ac:dyDescent="0.25">
      <c r="A10986" s="2">
        <v>44326.468055555553</v>
      </c>
      <c r="B10986" t="s">
        <v>1456</v>
      </c>
      <c r="C10986" t="s">
        <v>6386</v>
      </c>
    </row>
    <row r="10987" spans="1:3" x14ac:dyDescent="0.25">
      <c r="A10987" s="2">
        <v>44326.468055555553</v>
      </c>
      <c r="B10987" t="s">
        <v>966</v>
      </c>
      <c r="C10987" t="s">
        <v>1538</v>
      </c>
    </row>
    <row r="10988" spans="1:3" x14ac:dyDescent="0.25">
      <c r="A10988" s="2">
        <v>44326.468055555553</v>
      </c>
      <c r="B10988" t="s">
        <v>966</v>
      </c>
      <c r="C10988" t="s">
        <v>1538</v>
      </c>
    </row>
    <row r="10989" spans="1:3" x14ac:dyDescent="0.25">
      <c r="A10989" s="2">
        <v>44326.468055555553</v>
      </c>
      <c r="B10989" t="s">
        <v>966</v>
      </c>
      <c r="C10989" t="s">
        <v>10161</v>
      </c>
    </row>
    <row r="10990" spans="1:3" x14ac:dyDescent="0.25">
      <c r="A10990" s="2">
        <v>44326.468055555553</v>
      </c>
      <c r="B10990" t="s">
        <v>966</v>
      </c>
      <c r="C10990" t="s">
        <v>1538</v>
      </c>
    </row>
    <row r="10991" spans="1:3" x14ac:dyDescent="0.25">
      <c r="A10991" s="2">
        <v>44326.468055555553</v>
      </c>
      <c r="B10991" t="s">
        <v>966</v>
      </c>
      <c r="C10991" t="s">
        <v>6891</v>
      </c>
    </row>
    <row r="10992" spans="1:3" x14ac:dyDescent="0.25">
      <c r="A10992" s="2">
        <v>44326.468055555553</v>
      </c>
      <c r="B10992" t="s">
        <v>966</v>
      </c>
      <c r="C10992" t="s">
        <v>194</v>
      </c>
    </row>
    <row r="10993" spans="1:4" x14ac:dyDescent="0.25">
      <c r="A10993" s="2">
        <v>44326.468055555553</v>
      </c>
      <c r="B10993" t="s">
        <v>966</v>
      </c>
      <c r="C10993" t="s">
        <v>10162</v>
      </c>
    </row>
    <row r="10994" spans="1:4" x14ac:dyDescent="0.25">
      <c r="A10994" s="2">
        <v>44326.468055555553</v>
      </c>
      <c r="B10994" t="s">
        <v>179</v>
      </c>
      <c r="D10994" t="s">
        <v>825</v>
      </c>
    </row>
    <row r="10995" spans="1:4" x14ac:dyDescent="0.25">
      <c r="A10995" s="2">
        <v>44326.468055555553</v>
      </c>
      <c r="B10995" t="s">
        <v>179</v>
      </c>
      <c r="D10995" t="s">
        <v>853</v>
      </c>
    </row>
    <row r="10996" spans="1:4" x14ac:dyDescent="0.25">
      <c r="A10996" s="2">
        <v>44326.468055555553</v>
      </c>
      <c r="B10996" t="s">
        <v>179</v>
      </c>
      <c r="D10996" t="s">
        <v>828</v>
      </c>
    </row>
    <row r="10997" spans="1:4" x14ac:dyDescent="0.25">
      <c r="A10997" s="2">
        <v>44326.468055555553</v>
      </c>
      <c r="B10997" t="s">
        <v>179</v>
      </c>
      <c r="D10997" t="s">
        <v>892</v>
      </c>
    </row>
    <row r="10998" spans="1:4" x14ac:dyDescent="0.25">
      <c r="A10998" s="2">
        <v>44326.468055555553</v>
      </c>
      <c r="B10998" t="s">
        <v>179</v>
      </c>
      <c r="D10998" t="s">
        <v>842</v>
      </c>
    </row>
    <row r="10999" spans="1:4" x14ac:dyDescent="0.25">
      <c r="A10999" s="2">
        <v>44326.468055555553</v>
      </c>
      <c r="B10999" t="s">
        <v>179</v>
      </c>
      <c r="D10999" t="s">
        <v>868</v>
      </c>
    </row>
    <row r="11000" spans="1:4" x14ac:dyDescent="0.25">
      <c r="A11000" s="2">
        <v>44326.468055555553</v>
      </c>
      <c r="B11000" t="s">
        <v>179</v>
      </c>
      <c r="D11000" t="s">
        <v>899</v>
      </c>
    </row>
    <row r="11001" spans="1:4" x14ac:dyDescent="0.25">
      <c r="A11001" s="2">
        <v>44326.468055555553</v>
      </c>
      <c r="B11001" t="s">
        <v>179</v>
      </c>
      <c r="D11001" t="s">
        <v>900</v>
      </c>
    </row>
    <row r="11002" spans="1:4" x14ac:dyDescent="0.25">
      <c r="A11002" s="2">
        <v>44326.468055555553</v>
      </c>
      <c r="B11002" t="s">
        <v>177</v>
      </c>
      <c r="D11002" t="s">
        <v>856</v>
      </c>
    </row>
    <row r="11003" spans="1:4" x14ac:dyDescent="0.25">
      <c r="A11003" s="2">
        <v>44326.468055555553</v>
      </c>
      <c r="B11003" t="s">
        <v>177</v>
      </c>
      <c r="D11003" t="s">
        <v>1020</v>
      </c>
    </row>
    <row r="11004" spans="1:4" x14ac:dyDescent="0.25">
      <c r="A11004" s="2">
        <v>44326.468055555553</v>
      </c>
      <c r="B11004" t="s">
        <v>163</v>
      </c>
      <c r="D11004" t="s">
        <v>1138</v>
      </c>
    </row>
    <row r="11005" spans="1:4" x14ac:dyDescent="0.25">
      <c r="A11005" s="2">
        <v>44326.468055555553</v>
      </c>
      <c r="B11005" t="s">
        <v>172</v>
      </c>
      <c r="D11005" t="s">
        <v>1850</v>
      </c>
    </row>
    <row r="11006" spans="1:4" x14ac:dyDescent="0.25">
      <c r="A11006" s="2">
        <v>44326.468055555553</v>
      </c>
      <c r="B11006" t="s">
        <v>3</v>
      </c>
      <c r="D11006" t="s">
        <v>827</v>
      </c>
    </row>
    <row r="11007" spans="1:4" x14ac:dyDescent="0.25">
      <c r="A11007" s="2">
        <v>44326.468055555553</v>
      </c>
      <c r="B11007" t="s">
        <v>3</v>
      </c>
      <c r="D11007" t="s">
        <v>842</v>
      </c>
    </row>
    <row r="11008" spans="1:4" x14ac:dyDescent="0.25">
      <c r="A11008" s="2">
        <v>44326.468055555553</v>
      </c>
      <c r="B11008" t="s">
        <v>3</v>
      </c>
      <c r="D11008" t="s">
        <v>932</v>
      </c>
    </row>
    <row r="11009" spans="1:4" x14ac:dyDescent="0.25">
      <c r="A11009" s="2">
        <v>44326.468055555553</v>
      </c>
      <c r="B11009" t="s">
        <v>3</v>
      </c>
      <c r="D11009" t="s">
        <v>885</v>
      </c>
    </row>
    <row r="11010" spans="1:4" x14ac:dyDescent="0.25">
      <c r="A11010" s="2">
        <v>44326.468055555553</v>
      </c>
      <c r="B11010" t="s">
        <v>168</v>
      </c>
      <c r="D11010" t="s">
        <v>885</v>
      </c>
    </row>
    <row r="11011" spans="1:4" x14ac:dyDescent="0.25">
      <c r="A11011" s="2">
        <v>44326.468055555553</v>
      </c>
      <c r="B11011" t="s">
        <v>167</v>
      </c>
      <c r="D11011" t="s">
        <v>902</v>
      </c>
    </row>
    <row r="11012" spans="1:4" x14ac:dyDescent="0.25">
      <c r="A11012" s="2">
        <v>44326.468055555553</v>
      </c>
      <c r="B11012" t="s">
        <v>165</v>
      </c>
      <c r="D11012" t="s">
        <v>872</v>
      </c>
    </row>
    <row r="11013" spans="1:4" x14ac:dyDescent="0.25">
      <c r="A11013" s="2">
        <v>44326.468055555553</v>
      </c>
      <c r="B11013" t="s">
        <v>165</v>
      </c>
      <c r="D11013" t="s">
        <v>846</v>
      </c>
    </row>
    <row r="11014" spans="1:4" x14ac:dyDescent="0.25">
      <c r="A11014" s="2">
        <v>44326.468055555553</v>
      </c>
      <c r="B11014" t="s">
        <v>165</v>
      </c>
      <c r="D11014" t="s">
        <v>908</v>
      </c>
    </row>
    <row r="11015" spans="1:4" x14ac:dyDescent="0.25">
      <c r="A11015" s="2">
        <v>44326.468055555553</v>
      </c>
      <c r="B11015" t="s">
        <v>1456</v>
      </c>
      <c r="D11015" t="s">
        <v>834</v>
      </c>
    </row>
    <row r="11016" spans="1:4" x14ac:dyDescent="0.25">
      <c r="A11016" s="2">
        <v>44326.468055555553</v>
      </c>
      <c r="B11016" t="s">
        <v>1456</v>
      </c>
      <c r="D11016" t="s">
        <v>955</v>
      </c>
    </row>
    <row r="11017" spans="1:4" x14ac:dyDescent="0.25">
      <c r="A11017" s="2">
        <v>44326.468055555553</v>
      </c>
      <c r="B11017" t="s">
        <v>966</v>
      </c>
      <c r="D11017" t="s">
        <v>1907</v>
      </c>
    </row>
    <row r="11018" spans="1:4" x14ac:dyDescent="0.25">
      <c r="A11018" s="2">
        <v>44326.468055555553</v>
      </c>
      <c r="B11018" t="s">
        <v>966</v>
      </c>
      <c r="D11018" t="s">
        <v>5053</v>
      </c>
    </row>
    <row r="11019" spans="1:4" x14ac:dyDescent="0.25">
      <c r="A11019" s="2">
        <v>44326.468055555553</v>
      </c>
      <c r="B11019" t="s">
        <v>966</v>
      </c>
      <c r="D11019" t="s">
        <v>1882</v>
      </c>
    </row>
    <row r="11020" spans="1:4" x14ac:dyDescent="0.25">
      <c r="A11020" s="2">
        <v>44326.468055555553</v>
      </c>
      <c r="B11020" t="s">
        <v>966</v>
      </c>
      <c r="D11020" t="s">
        <v>1007</v>
      </c>
    </row>
    <row r="11021" spans="1:4" x14ac:dyDescent="0.25">
      <c r="A11021" s="2">
        <v>44326.468055555553</v>
      </c>
      <c r="B11021" t="s">
        <v>966</v>
      </c>
      <c r="D11021" t="s">
        <v>856</v>
      </c>
    </row>
    <row r="11022" spans="1:4" x14ac:dyDescent="0.25">
      <c r="A11022" s="2">
        <v>44326.468055555553</v>
      </c>
      <c r="B11022" t="s">
        <v>966</v>
      </c>
      <c r="D11022" t="s">
        <v>1152</v>
      </c>
    </row>
    <row r="11023" spans="1:4" x14ac:dyDescent="0.25">
      <c r="A11023" s="2">
        <v>44326.468055555553</v>
      </c>
      <c r="B11023" t="s">
        <v>966</v>
      </c>
      <c r="D11023" t="s">
        <v>1895</v>
      </c>
    </row>
    <row r="11024" spans="1:4" x14ac:dyDescent="0.25">
      <c r="A11024" s="2">
        <v>44326.46875</v>
      </c>
      <c r="B11024" t="s">
        <v>168</v>
      </c>
      <c r="C11024" t="s">
        <v>194</v>
      </c>
    </row>
    <row r="11025" spans="1:4" x14ac:dyDescent="0.25">
      <c r="A11025" s="2">
        <v>44326.46875</v>
      </c>
      <c r="B11025" t="s">
        <v>168</v>
      </c>
      <c r="C11025" t="s">
        <v>6386</v>
      </c>
    </row>
    <row r="11026" spans="1:4" x14ac:dyDescent="0.25">
      <c r="A11026" s="2">
        <v>44326.46875</v>
      </c>
      <c r="B11026" t="s">
        <v>167</v>
      </c>
      <c r="C11026" t="s">
        <v>1256</v>
      </c>
    </row>
    <row r="11027" spans="1:4" x14ac:dyDescent="0.25">
      <c r="A11027" s="2">
        <v>44326.46875</v>
      </c>
      <c r="B11027" t="s">
        <v>167</v>
      </c>
      <c r="C11027" t="s">
        <v>8449</v>
      </c>
    </row>
    <row r="11028" spans="1:4" x14ac:dyDescent="0.25">
      <c r="A11028" s="2">
        <v>44326.46875</v>
      </c>
      <c r="B11028" t="s">
        <v>167</v>
      </c>
      <c r="C11028" t="s">
        <v>1538</v>
      </c>
    </row>
    <row r="11029" spans="1:4" x14ac:dyDescent="0.25">
      <c r="A11029" s="2">
        <v>44326.46875</v>
      </c>
      <c r="B11029" t="s">
        <v>165</v>
      </c>
      <c r="C11029" t="s">
        <v>8587</v>
      </c>
    </row>
    <row r="11030" spans="1:4" x14ac:dyDescent="0.25">
      <c r="A11030" s="2">
        <v>44326.46875</v>
      </c>
      <c r="B11030" t="s">
        <v>165</v>
      </c>
      <c r="C11030" t="s">
        <v>8588</v>
      </c>
    </row>
    <row r="11031" spans="1:4" x14ac:dyDescent="0.25">
      <c r="A11031" s="2">
        <v>44326.46875</v>
      </c>
      <c r="B11031" t="s">
        <v>1456</v>
      </c>
      <c r="C11031" t="s">
        <v>8969</v>
      </c>
    </row>
    <row r="11032" spans="1:4" x14ac:dyDescent="0.25">
      <c r="A11032" s="2">
        <v>44326.46875</v>
      </c>
      <c r="B11032" t="s">
        <v>1456</v>
      </c>
      <c r="C11032" t="s">
        <v>1538</v>
      </c>
    </row>
    <row r="11033" spans="1:4" x14ac:dyDescent="0.25">
      <c r="A11033" s="2">
        <v>44326.46875</v>
      </c>
      <c r="B11033" t="s">
        <v>966</v>
      </c>
      <c r="C11033" t="s">
        <v>10163</v>
      </c>
    </row>
    <row r="11034" spans="1:4" x14ac:dyDescent="0.25">
      <c r="A11034" s="2">
        <v>44326.46875</v>
      </c>
      <c r="B11034" t="s">
        <v>966</v>
      </c>
      <c r="C11034" t="s">
        <v>1538</v>
      </c>
    </row>
    <row r="11035" spans="1:4" x14ac:dyDescent="0.25">
      <c r="A11035" s="2">
        <v>44326.46875</v>
      </c>
      <c r="B11035" t="s">
        <v>966</v>
      </c>
      <c r="C11035" t="s">
        <v>10164</v>
      </c>
    </row>
    <row r="11036" spans="1:4" x14ac:dyDescent="0.25">
      <c r="A11036" s="2">
        <v>44326.46875</v>
      </c>
      <c r="B11036" t="s">
        <v>966</v>
      </c>
      <c r="C11036" t="s">
        <v>1538</v>
      </c>
    </row>
    <row r="11037" spans="1:4" x14ac:dyDescent="0.25">
      <c r="A11037" s="2">
        <v>44326.46875</v>
      </c>
      <c r="B11037" t="s">
        <v>966</v>
      </c>
      <c r="C11037" t="s">
        <v>6774</v>
      </c>
    </row>
    <row r="11038" spans="1:4" x14ac:dyDescent="0.25">
      <c r="A11038" s="2">
        <v>44326.46875</v>
      </c>
      <c r="B11038" t="s">
        <v>168</v>
      </c>
      <c r="D11038" t="s">
        <v>856</v>
      </c>
    </row>
    <row r="11039" spans="1:4" x14ac:dyDescent="0.25">
      <c r="A11039" s="2">
        <v>44326.46875</v>
      </c>
      <c r="B11039" t="s">
        <v>168</v>
      </c>
      <c r="D11039" t="s">
        <v>857</v>
      </c>
    </row>
    <row r="11040" spans="1:4" x14ac:dyDescent="0.25">
      <c r="A11040" s="2">
        <v>44326.46875</v>
      </c>
      <c r="B11040" t="s">
        <v>167</v>
      </c>
      <c r="D11040" t="s">
        <v>1853</v>
      </c>
    </row>
    <row r="11041" spans="1:4" x14ac:dyDescent="0.25">
      <c r="A11041" s="2">
        <v>44326.46875</v>
      </c>
      <c r="B11041" t="s">
        <v>167</v>
      </c>
      <c r="D11041" t="s">
        <v>834</v>
      </c>
    </row>
    <row r="11042" spans="1:4" x14ac:dyDescent="0.25">
      <c r="A11042" s="2">
        <v>44326.46875</v>
      </c>
      <c r="B11042" t="s">
        <v>167</v>
      </c>
      <c r="D11042" t="s">
        <v>1906</v>
      </c>
    </row>
    <row r="11043" spans="1:4" x14ac:dyDescent="0.25">
      <c r="A11043" s="2">
        <v>44326.46875</v>
      </c>
      <c r="B11043" t="s">
        <v>165</v>
      </c>
      <c r="D11043" t="s">
        <v>849</v>
      </c>
    </row>
    <row r="11044" spans="1:4" x14ac:dyDescent="0.25">
      <c r="A11044" s="2">
        <v>44326.46875</v>
      </c>
      <c r="B11044" t="s">
        <v>165</v>
      </c>
      <c r="D11044" t="s">
        <v>1021</v>
      </c>
    </row>
    <row r="11045" spans="1:4" x14ac:dyDescent="0.25">
      <c r="A11045" s="2">
        <v>44326.46875</v>
      </c>
      <c r="B11045" t="s">
        <v>1456</v>
      </c>
      <c r="D11045" t="s">
        <v>904</v>
      </c>
    </row>
    <row r="11046" spans="1:4" x14ac:dyDescent="0.25">
      <c r="A11046" s="2">
        <v>44326.46875</v>
      </c>
      <c r="B11046" t="s">
        <v>1456</v>
      </c>
      <c r="D11046" t="s">
        <v>970</v>
      </c>
    </row>
    <row r="11047" spans="1:4" x14ac:dyDescent="0.25">
      <c r="A11047" s="2">
        <v>44326.46875</v>
      </c>
      <c r="B11047" t="s">
        <v>966</v>
      </c>
      <c r="D11047" t="s">
        <v>846</v>
      </c>
    </row>
    <row r="11048" spans="1:4" x14ac:dyDescent="0.25">
      <c r="A11048" s="2">
        <v>44326.46875</v>
      </c>
      <c r="B11048" t="s">
        <v>966</v>
      </c>
      <c r="D11048" t="s">
        <v>1006</v>
      </c>
    </row>
    <row r="11049" spans="1:4" x14ac:dyDescent="0.25">
      <c r="A11049" s="2">
        <v>44326.46875</v>
      </c>
      <c r="B11049" t="s">
        <v>966</v>
      </c>
      <c r="D11049" t="s">
        <v>852</v>
      </c>
    </row>
    <row r="11050" spans="1:4" x14ac:dyDescent="0.25">
      <c r="A11050" s="2">
        <v>44326.46875</v>
      </c>
      <c r="B11050" t="s">
        <v>966</v>
      </c>
      <c r="D11050" t="s">
        <v>1003</v>
      </c>
    </row>
    <row r="11051" spans="1:4" x14ac:dyDescent="0.25">
      <c r="A11051" s="2">
        <v>44326.46875</v>
      </c>
      <c r="B11051" t="s">
        <v>966</v>
      </c>
      <c r="D11051" t="s">
        <v>842</v>
      </c>
    </row>
    <row r="11052" spans="1:4" x14ac:dyDescent="0.25">
      <c r="A11052" s="2">
        <v>44326.469444444447</v>
      </c>
      <c r="B11052" t="s">
        <v>163</v>
      </c>
      <c r="C11052" t="s">
        <v>7169</v>
      </c>
    </row>
    <row r="11053" spans="1:4" x14ac:dyDescent="0.25">
      <c r="A11053" s="2">
        <v>44326.469444444447</v>
      </c>
      <c r="B11053" t="s">
        <v>966</v>
      </c>
      <c r="C11053" t="s">
        <v>1538</v>
      </c>
    </row>
    <row r="11054" spans="1:4" x14ac:dyDescent="0.25">
      <c r="A11054" s="2">
        <v>44326.469444444447</v>
      </c>
      <c r="B11054" t="s">
        <v>966</v>
      </c>
      <c r="C11054" t="s">
        <v>1538</v>
      </c>
    </row>
    <row r="11055" spans="1:4" x14ac:dyDescent="0.25">
      <c r="A11055" s="2">
        <v>44326.469444444447</v>
      </c>
      <c r="B11055" t="s">
        <v>966</v>
      </c>
      <c r="C11055" t="s">
        <v>1538</v>
      </c>
    </row>
    <row r="11056" spans="1:4" x14ac:dyDescent="0.25">
      <c r="A11056" s="2">
        <v>44326.469444444447</v>
      </c>
      <c r="B11056" t="s">
        <v>966</v>
      </c>
      <c r="C11056" t="s">
        <v>1538</v>
      </c>
    </row>
    <row r="11057" spans="1:4" x14ac:dyDescent="0.25">
      <c r="A11057" s="2">
        <v>44326.469444444447</v>
      </c>
      <c r="B11057" t="s">
        <v>966</v>
      </c>
      <c r="C11057" t="s">
        <v>129</v>
      </c>
    </row>
    <row r="11058" spans="1:4" x14ac:dyDescent="0.25">
      <c r="A11058" s="2">
        <v>44326.469444444447</v>
      </c>
      <c r="B11058" t="s">
        <v>966</v>
      </c>
      <c r="C11058" t="s">
        <v>6407</v>
      </c>
    </row>
    <row r="11059" spans="1:4" x14ac:dyDescent="0.25">
      <c r="A11059" s="2">
        <v>44326.469444444447</v>
      </c>
      <c r="B11059" t="s">
        <v>966</v>
      </c>
      <c r="C11059" t="s">
        <v>1538</v>
      </c>
    </row>
    <row r="11060" spans="1:4" x14ac:dyDescent="0.25">
      <c r="A11060" s="2">
        <v>44326.469444444447</v>
      </c>
      <c r="B11060" t="s">
        <v>180</v>
      </c>
      <c r="C11060" t="s">
        <v>10165</v>
      </c>
    </row>
    <row r="11061" spans="1:4" x14ac:dyDescent="0.25">
      <c r="A11061" s="2">
        <v>44326.469444444447</v>
      </c>
      <c r="B11061" t="s">
        <v>163</v>
      </c>
      <c r="D11061" t="s">
        <v>825</v>
      </c>
    </row>
    <row r="11062" spans="1:4" x14ac:dyDescent="0.25">
      <c r="A11062" s="2">
        <v>44326.469444444447</v>
      </c>
      <c r="B11062" t="s">
        <v>966</v>
      </c>
      <c r="D11062" t="s">
        <v>949</v>
      </c>
    </row>
    <row r="11063" spans="1:4" x14ac:dyDescent="0.25">
      <c r="A11063" s="2">
        <v>44326.469444444447</v>
      </c>
      <c r="B11063" t="s">
        <v>966</v>
      </c>
      <c r="D11063" t="s">
        <v>885</v>
      </c>
    </row>
    <row r="11064" spans="1:4" x14ac:dyDescent="0.25">
      <c r="A11064" s="2">
        <v>44326.469444444447</v>
      </c>
      <c r="B11064" t="s">
        <v>966</v>
      </c>
      <c r="D11064" t="s">
        <v>912</v>
      </c>
    </row>
    <row r="11065" spans="1:4" x14ac:dyDescent="0.25">
      <c r="A11065" s="2">
        <v>44326.469444444447</v>
      </c>
      <c r="B11065" t="s">
        <v>966</v>
      </c>
      <c r="D11065" t="s">
        <v>1009</v>
      </c>
    </row>
    <row r="11066" spans="1:4" x14ac:dyDescent="0.25">
      <c r="A11066" s="2">
        <v>44326.469444444447</v>
      </c>
      <c r="B11066" t="s">
        <v>966</v>
      </c>
      <c r="D11066" t="s">
        <v>902</v>
      </c>
    </row>
    <row r="11067" spans="1:4" x14ac:dyDescent="0.25">
      <c r="A11067" s="2">
        <v>44326.469444444447</v>
      </c>
      <c r="B11067" t="s">
        <v>966</v>
      </c>
      <c r="D11067" t="s">
        <v>1901</v>
      </c>
    </row>
    <row r="11068" spans="1:4" x14ac:dyDescent="0.25">
      <c r="A11068" s="2">
        <v>44326.469444444447</v>
      </c>
      <c r="B11068" t="s">
        <v>966</v>
      </c>
      <c r="D11068" t="s">
        <v>5045</v>
      </c>
    </row>
    <row r="11069" spans="1:4" x14ac:dyDescent="0.25">
      <c r="A11069" s="2">
        <v>44326.469444444447</v>
      </c>
      <c r="B11069" t="s">
        <v>180</v>
      </c>
      <c r="D11069" t="s">
        <v>1926</v>
      </c>
    </row>
    <row r="11070" spans="1:4" x14ac:dyDescent="0.25">
      <c r="A11070" s="2">
        <v>44326.470138888886</v>
      </c>
      <c r="B11070" t="s">
        <v>183</v>
      </c>
      <c r="C11070" t="s">
        <v>1249</v>
      </c>
    </row>
    <row r="11071" spans="1:4" x14ac:dyDescent="0.25">
      <c r="A11071" s="2">
        <v>44326.470138888886</v>
      </c>
      <c r="B11071" t="s">
        <v>183</v>
      </c>
      <c r="C11071" t="s">
        <v>194</v>
      </c>
    </row>
    <row r="11072" spans="1:4" x14ac:dyDescent="0.25">
      <c r="A11072" s="2">
        <v>44326.470138888886</v>
      </c>
      <c r="B11072" t="s">
        <v>183</v>
      </c>
      <c r="C11072" t="s">
        <v>1249</v>
      </c>
    </row>
    <row r="11073" spans="1:4" x14ac:dyDescent="0.25">
      <c r="A11073" s="2">
        <v>44326.470138888886</v>
      </c>
      <c r="B11073" t="s">
        <v>183</v>
      </c>
      <c r="C11073" t="s">
        <v>1249</v>
      </c>
    </row>
    <row r="11074" spans="1:4" x14ac:dyDescent="0.25">
      <c r="A11074" s="2">
        <v>44326.470138888886</v>
      </c>
      <c r="B11074" t="s">
        <v>183</v>
      </c>
      <c r="C11074" t="s">
        <v>194</v>
      </c>
    </row>
    <row r="11075" spans="1:4" x14ac:dyDescent="0.25">
      <c r="A11075" s="2">
        <v>44326.470138888886</v>
      </c>
      <c r="B11075" t="s">
        <v>183</v>
      </c>
      <c r="C11075" t="s">
        <v>7504</v>
      </c>
    </row>
    <row r="11076" spans="1:4" x14ac:dyDescent="0.25">
      <c r="A11076" s="2">
        <v>44326.470138888886</v>
      </c>
      <c r="B11076" t="s">
        <v>183</v>
      </c>
      <c r="C11076" t="s">
        <v>1249</v>
      </c>
    </row>
    <row r="11077" spans="1:4" x14ac:dyDescent="0.25">
      <c r="A11077" s="2">
        <v>44326.470138888886</v>
      </c>
      <c r="B11077" t="s">
        <v>183</v>
      </c>
      <c r="C11077" t="s">
        <v>7212</v>
      </c>
    </row>
    <row r="11078" spans="1:4" x14ac:dyDescent="0.25">
      <c r="A11078" s="2">
        <v>44326.470138888886</v>
      </c>
      <c r="B11078" t="s">
        <v>180</v>
      </c>
      <c r="C11078" t="s">
        <v>10166</v>
      </c>
    </row>
    <row r="11079" spans="1:4" x14ac:dyDescent="0.25">
      <c r="A11079" s="2">
        <v>44326.470138888886</v>
      </c>
      <c r="B11079" t="s">
        <v>180</v>
      </c>
      <c r="C11079" t="s">
        <v>10167</v>
      </c>
    </row>
    <row r="11080" spans="1:4" x14ac:dyDescent="0.25">
      <c r="A11080" s="2">
        <v>44326.470138888886</v>
      </c>
      <c r="B11080" t="s">
        <v>183</v>
      </c>
      <c r="D11080" t="s">
        <v>885</v>
      </c>
    </row>
    <row r="11081" spans="1:4" x14ac:dyDescent="0.25">
      <c r="A11081" s="2">
        <v>44326.470138888886</v>
      </c>
      <c r="B11081" t="s">
        <v>183</v>
      </c>
      <c r="D11081" t="s">
        <v>856</v>
      </c>
    </row>
    <row r="11082" spans="1:4" x14ac:dyDescent="0.25">
      <c r="A11082" s="2">
        <v>44326.470138888886</v>
      </c>
      <c r="B11082" t="s">
        <v>183</v>
      </c>
      <c r="D11082" t="s">
        <v>857</v>
      </c>
    </row>
    <row r="11083" spans="1:4" x14ac:dyDescent="0.25">
      <c r="A11083" s="2">
        <v>44326.470138888886</v>
      </c>
      <c r="B11083" t="s">
        <v>183</v>
      </c>
      <c r="D11083" t="s">
        <v>1882</v>
      </c>
    </row>
    <row r="11084" spans="1:4" x14ac:dyDescent="0.25">
      <c r="A11084" s="2">
        <v>44326.470138888886</v>
      </c>
      <c r="B11084" t="s">
        <v>183</v>
      </c>
      <c r="D11084" t="s">
        <v>1007</v>
      </c>
    </row>
    <row r="11085" spans="1:4" x14ac:dyDescent="0.25">
      <c r="A11085" s="2">
        <v>44326.470138888886</v>
      </c>
      <c r="B11085" t="s">
        <v>183</v>
      </c>
      <c r="D11085" t="s">
        <v>846</v>
      </c>
    </row>
    <row r="11086" spans="1:4" x14ac:dyDescent="0.25">
      <c r="A11086" s="2">
        <v>44326.470138888886</v>
      </c>
      <c r="B11086" t="s">
        <v>183</v>
      </c>
      <c r="D11086" t="s">
        <v>908</v>
      </c>
    </row>
    <row r="11087" spans="1:4" x14ac:dyDescent="0.25">
      <c r="A11087" s="2">
        <v>44326.470138888886</v>
      </c>
      <c r="B11087" t="s">
        <v>183</v>
      </c>
      <c r="D11087" t="s">
        <v>909</v>
      </c>
    </row>
    <row r="11088" spans="1:4" x14ac:dyDescent="0.25">
      <c r="A11088" s="2">
        <v>44326.470138888886</v>
      </c>
      <c r="B11088" t="s">
        <v>180</v>
      </c>
      <c r="D11088" t="s">
        <v>1849</v>
      </c>
    </row>
    <row r="11089" spans="1:4" x14ac:dyDescent="0.25">
      <c r="A11089" s="2">
        <v>44326.470138888886</v>
      </c>
      <c r="B11089" t="s">
        <v>180</v>
      </c>
      <c r="D11089" t="s">
        <v>5004</v>
      </c>
    </row>
    <row r="11090" spans="1:4" x14ac:dyDescent="0.25">
      <c r="A11090" s="2">
        <v>44326.470833333333</v>
      </c>
      <c r="B11090" t="s">
        <v>183</v>
      </c>
      <c r="C11090" t="s">
        <v>194</v>
      </c>
    </row>
    <row r="11091" spans="1:4" x14ac:dyDescent="0.25">
      <c r="A11091" s="2">
        <v>44326.470833333333</v>
      </c>
      <c r="B11091" t="s">
        <v>183</v>
      </c>
      <c r="C11091" t="s">
        <v>7505</v>
      </c>
    </row>
    <row r="11092" spans="1:4" x14ac:dyDescent="0.25">
      <c r="A11092" s="2">
        <v>44326.470833333333</v>
      </c>
      <c r="B11092" t="s">
        <v>183</v>
      </c>
      <c r="C11092" t="s">
        <v>1249</v>
      </c>
    </row>
    <row r="11093" spans="1:4" x14ac:dyDescent="0.25">
      <c r="A11093" s="2">
        <v>44326.470833333333</v>
      </c>
      <c r="B11093" t="s">
        <v>183</v>
      </c>
      <c r="C11093" t="s">
        <v>7506</v>
      </c>
    </row>
    <row r="11094" spans="1:4" x14ac:dyDescent="0.25">
      <c r="A11094" s="2">
        <v>44326.470833333333</v>
      </c>
      <c r="B11094" t="s">
        <v>183</v>
      </c>
      <c r="C11094" t="s">
        <v>194</v>
      </c>
    </row>
    <row r="11095" spans="1:4" x14ac:dyDescent="0.25">
      <c r="A11095" s="2">
        <v>44326.470833333333</v>
      </c>
      <c r="B11095" t="s">
        <v>183</v>
      </c>
      <c r="D11095" t="s">
        <v>848</v>
      </c>
    </row>
    <row r="11096" spans="1:4" x14ac:dyDescent="0.25">
      <c r="A11096" s="2">
        <v>44326.470833333333</v>
      </c>
      <c r="B11096" t="s">
        <v>183</v>
      </c>
      <c r="D11096" t="s">
        <v>834</v>
      </c>
    </row>
    <row r="11097" spans="1:4" x14ac:dyDescent="0.25">
      <c r="A11097" s="2">
        <v>44326.470833333333</v>
      </c>
      <c r="B11097" t="s">
        <v>183</v>
      </c>
      <c r="D11097" t="s">
        <v>955</v>
      </c>
    </row>
    <row r="11098" spans="1:4" x14ac:dyDescent="0.25">
      <c r="A11098" s="2">
        <v>44326.470833333333</v>
      </c>
      <c r="B11098" t="s">
        <v>183</v>
      </c>
      <c r="D11098" t="s">
        <v>959</v>
      </c>
    </row>
    <row r="11099" spans="1:4" x14ac:dyDescent="0.25">
      <c r="A11099" s="2">
        <v>44326.470833333333</v>
      </c>
      <c r="B11099" t="s">
        <v>183</v>
      </c>
      <c r="D11099" t="s">
        <v>836</v>
      </c>
    </row>
    <row r="11100" spans="1:4" x14ac:dyDescent="0.25">
      <c r="A11100" s="2">
        <v>44326.47152777778</v>
      </c>
      <c r="B11100" t="s">
        <v>183</v>
      </c>
      <c r="C11100" t="s">
        <v>7507</v>
      </c>
    </row>
    <row r="11101" spans="1:4" x14ac:dyDescent="0.25">
      <c r="A11101" s="2">
        <v>44326.47152777778</v>
      </c>
      <c r="B11101" t="s">
        <v>183</v>
      </c>
      <c r="C11101" t="s">
        <v>194</v>
      </c>
    </row>
    <row r="11102" spans="1:4" x14ac:dyDescent="0.25">
      <c r="A11102" s="2">
        <v>44326.47152777778</v>
      </c>
      <c r="B11102" t="s">
        <v>183</v>
      </c>
      <c r="C11102" t="s">
        <v>194</v>
      </c>
    </row>
    <row r="11103" spans="1:4" x14ac:dyDescent="0.25">
      <c r="A11103" s="2">
        <v>44326.47152777778</v>
      </c>
      <c r="B11103" t="s">
        <v>183</v>
      </c>
      <c r="C11103" t="s">
        <v>7475</v>
      </c>
    </row>
    <row r="11104" spans="1:4" x14ac:dyDescent="0.25">
      <c r="A11104" s="2">
        <v>44326.47152777778</v>
      </c>
      <c r="B11104" t="s">
        <v>183</v>
      </c>
      <c r="C11104" t="s">
        <v>7508</v>
      </c>
    </row>
    <row r="11105" spans="1:4" x14ac:dyDescent="0.25">
      <c r="A11105" s="2">
        <v>44326.47152777778</v>
      </c>
      <c r="B11105" t="s">
        <v>165</v>
      </c>
      <c r="C11105" t="s">
        <v>7508</v>
      </c>
    </row>
    <row r="11106" spans="1:4" x14ac:dyDescent="0.25">
      <c r="A11106" s="2">
        <v>44326.47152777778</v>
      </c>
      <c r="B11106" t="s">
        <v>183</v>
      </c>
      <c r="D11106" t="s">
        <v>842</v>
      </c>
    </row>
    <row r="11107" spans="1:4" x14ac:dyDescent="0.25">
      <c r="A11107" s="2">
        <v>44326.47152777778</v>
      </c>
      <c r="B11107" t="s">
        <v>183</v>
      </c>
      <c r="D11107" t="s">
        <v>949</v>
      </c>
    </row>
    <row r="11108" spans="1:4" x14ac:dyDescent="0.25">
      <c r="A11108" s="2">
        <v>44326.47152777778</v>
      </c>
      <c r="B11108" t="s">
        <v>183</v>
      </c>
      <c r="D11108" t="s">
        <v>910</v>
      </c>
    </row>
    <row r="11109" spans="1:4" x14ac:dyDescent="0.25">
      <c r="A11109" s="2">
        <v>44326.47152777778</v>
      </c>
      <c r="B11109" t="s">
        <v>183</v>
      </c>
      <c r="D11109" t="s">
        <v>853</v>
      </c>
    </row>
    <row r="11110" spans="1:4" x14ac:dyDescent="0.25">
      <c r="A11110" s="2">
        <v>44326.47152777778</v>
      </c>
      <c r="B11110" t="s">
        <v>183</v>
      </c>
      <c r="D11110" t="s">
        <v>844</v>
      </c>
    </row>
    <row r="11111" spans="1:4" x14ac:dyDescent="0.25">
      <c r="A11111" s="2">
        <v>44326.47152777778</v>
      </c>
      <c r="B11111" t="s">
        <v>165</v>
      </c>
      <c r="D11111" t="s">
        <v>1866</v>
      </c>
    </row>
    <row r="11112" spans="1:4" x14ac:dyDescent="0.25">
      <c r="A11112" s="2">
        <v>44326.519444444442</v>
      </c>
      <c r="B11112" t="s">
        <v>164</v>
      </c>
      <c r="C11112" t="s">
        <v>1249</v>
      </c>
    </row>
    <row r="11113" spans="1:4" x14ac:dyDescent="0.25">
      <c r="A11113" s="2">
        <v>44326.519444444442</v>
      </c>
      <c r="B11113" t="s">
        <v>164</v>
      </c>
      <c r="C11113" t="s">
        <v>6386</v>
      </c>
    </row>
    <row r="11114" spans="1:4" x14ac:dyDescent="0.25">
      <c r="A11114" s="2">
        <v>44326.519444444442</v>
      </c>
      <c r="B11114" t="s">
        <v>3</v>
      </c>
      <c r="C11114" t="s">
        <v>1249</v>
      </c>
    </row>
    <row r="11115" spans="1:4" x14ac:dyDescent="0.25">
      <c r="A11115" s="2">
        <v>44326.519444444442</v>
      </c>
      <c r="B11115" t="s">
        <v>3</v>
      </c>
      <c r="C11115" t="s">
        <v>1249</v>
      </c>
    </row>
    <row r="11116" spans="1:4" x14ac:dyDescent="0.25">
      <c r="A11116" s="2">
        <v>44326.519444444442</v>
      </c>
      <c r="B11116" t="s">
        <v>164</v>
      </c>
      <c r="D11116" t="s">
        <v>1860</v>
      </c>
    </row>
    <row r="11117" spans="1:4" x14ac:dyDescent="0.25">
      <c r="A11117" s="2">
        <v>44326.519444444442</v>
      </c>
      <c r="B11117" t="s">
        <v>164</v>
      </c>
      <c r="D11117" t="s">
        <v>1848</v>
      </c>
    </row>
    <row r="11118" spans="1:4" x14ac:dyDescent="0.25">
      <c r="A11118" s="2">
        <v>44326.519444444442</v>
      </c>
      <c r="B11118" t="s">
        <v>3</v>
      </c>
      <c r="D11118" t="s">
        <v>1922</v>
      </c>
    </row>
    <row r="11119" spans="1:4" x14ac:dyDescent="0.25">
      <c r="A11119" s="2">
        <v>44326.519444444442</v>
      </c>
      <c r="B11119" t="s">
        <v>3</v>
      </c>
      <c r="D11119" t="s">
        <v>1848</v>
      </c>
    </row>
    <row r="11120" spans="1:4" x14ac:dyDescent="0.25">
      <c r="A11120" s="2">
        <v>44326.520138888889</v>
      </c>
      <c r="B11120" t="s">
        <v>164</v>
      </c>
      <c r="C11120" t="s">
        <v>1249</v>
      </c>
    </row>
    <row r="11121" spans="1:4" x14ac:dyDescent="0.25">
      <c r="A11121" s="2">
        <v>44326.520138888889</v>
      </c>
      <c r="B11121" t="s">
        <v>164</v>
      </c>
      <c r="C11121" t="s">
        <v>1249</v>
      </c>
    </row>
    <row r="11122" spans="1:4" x14ac:dyDescent="0.25">
      <c r="A11122" s="2">
        <v>44326.520138888889</v>
      </c>
      <c r="B11122" t="s">
        <v>164</v>
      </c>
      <c r="C11122" t="s">
        <v>4308</v>
      </c>
    </row>
    <row r="11123" spans="1:4" x14ac:dyDescent="0.25">
      <c r="A11123" s="2">
        <v>44326.520138888889</v>
      </c>
      <c r="B11123" t="s">
        <v>164</v>
      </c>
      <c r="C11123" t="s">
        <v>9322</v>
      </c>
    </row>
    <row r="11124" spans="1:4" x14ac:dyDescent="0.25">
      <c r="A11124" s="2">
        <v>44326.520138888889</v>
      </c>
      <c r="B11124" t="s">
        <v>164</v>
      </c>
      <c r="C11124" t="s">
        <v>6637</v>
      </c>
    </row>
    <row r="11125" spans="1:4" x14ac:dyDescent="0.25">
      <c r="A11125" s="2">
        <v>44326.520138888889</v>
      </c>
      <c r="B11125" t="s">
        <v>3</v>
      </c>
      <c r="C11125" t="s">
        <v>9882</v>
      </c>
    </row>
    <row r="11126" spans="1:4" x14ac:dyDescent="0.25">
      <c r="A11126" s="2">
        <v>44326.520138888889</v>
      </c>
      <c r="B11126" t="s">
        <v>3</v>
      </c>
      <c r="C11126" t="s">
        <v>6386</v>
      </c>
    </row>
    <row r="11127" spans="1:4" x14ac:dyDescent="0.25">
      <c r="A11127" s="2">
        <v>44326.520138888889</v>
      </c>
      <c r="B11127" t="s">
        <v>164</v>
      </c>
      <c r="D11127" t="s">
        <v>1860</v>
      </c>
    </row>
    <row r="11128" spans="1:4" x14ac:dyDescent="0.25">
      <c r="A11128" s="2">
        <v>44326.520138888889</v>
      </c>
      <c r="B11128" t="s">
        <v>164</v>
      </c>
      <c r="D11128" t="s">
        <v>1848</v>
      </c>
    </row>
    <row r="11129" spans="1:4" x14ac:dyDescent="0.25">
      <c r="A11129" s="2">
        <v>44326.520138888889</v>
      </c>
      <c r="B11129" t="s">
        <v>164</v>
      </c>
      <c r="D11129" t="s">
        <v>1849</v>
      </c>
    </row>
    <row r="11130" spans="1:4" x14ac:dyDescent="0.25">
      <c r="A11130" s="2">
        <v>44326.520138888889</v>
      </c>
      <c r="B11130" t="s">
        <v>164</v>
      </c>
      <c r="D11130" t="s">
        <v>1849</v>
      </c>
    </row>
    <row r="11131" spans="1:4" x14ac:dyDescent="0.25">
      <c r="A11131" s="2">
        <v>44326.520138888889</v>
      </c>
      <c r="B11131" t="s">
        <v>164</v>
      </c>
      <c r="D11131" t="s">
        <v>832</v>
      </c>
    </row>
    <row r="11132" spans="1:4" x14ac:dyDescent="0.25">
      <c r="A11132" s="2">
        <v>44326.520138888889</v>
      </c>
      <c r="B11132" t="s">
        <v>3</v>
      </c>
      <c r="D11132" t="s">
        <v>1849</v>
      </c>
    </row>
    <row r="11133" spans="1:4" x14ac:dyDescent="0.25">
      <c r="A11133" s="2">
        <v>44326.520138888889</v>
      </c>
      <c r="B11133" t="s">
        <v>3</v>
      </c>
      <c r="D11133" t="s">
        <v>1850</v>
      </c>
    </row>
    <row r="11134" spans="1:4" x14ac:dyDescent="0.25">
      <c r="A11134" s="2">
        <v>44326.520833333336</v>
      </c>
      <c r="B11134" t="s">
        <v>184</v>
      </c>
      <c r="C11134" t="s">
        <v>6390</v>
      </c>
    </row>
    <row r="11135" spans="1:4" x14ac:dyDescent="0.25">
      <c r="A11135" s="2">
        <v>44326.520833333336</v>
      </c>
      <c r="B11135" t="s">
        <v>184</v>
      </c>
      <c r="C11135" t="s">
        <v>1249</v>
      </c>
    </row>
    <row r="11136" spans="1:4" x14ac:dyDescent="0.25">
      <c r="A11136" s="2">
        <v>44326.520833333336</v>
      </c>
      <c r="B11136" t="s">
        <v>184</v>
      </c>
      <c r="C11136" t="s">
        <v>6391</v>
      </c>
    </row>
    <row r="11137" spans="1:3" x14ac:dyDescent="0.25">
      <c r="A11137" s="2">
        <v>44326.520833333336</v>
      </c>
      <c r="B11137" t="s">
        <v>184</v>
      </c>
      <c r="C11137" t="s">
        <v>1249</v>
      </c>
    </row>
    <row r="11138" spans="1:3" x14ac:dyDescent="0.25">
      <c r="A11138" s="2">
        <v>44326.520833333336</v>
      </c>
      <c r="B11138" t="s">
        <v>175</v>
      </c>
      <c r="C11138" t="s">
        <v>6564</v>
      </c>
    </row>
    <row r="11139" spans="1:3" x14ac:dyDescent="0.25">
      <c r="A11139" s="2">
        <v>44326.520833333336</v>
      </c>
      <c r="B11139" t="s">
        <v>175</v>
      </c>
      <c r="C11139" t="s">
        <v>1249</v>
      </c>
    </row>
    <row r="11140" spans="1:3" x14ac:dyDescent="0.25">
      <c r="A11140" s="2">
        <v>44326.520833333336</v>
      </c>
      <c r="B11140" t="s">
        <v>164</v>
      </c>
      <c r="C11140" t="s">
        <v>6386</v>
      </c>
    </row>
    <row r="11141" spans="1:3" x14ac:dyDescent="0.25">
      <c r="A11141" s="2">
        <v>44326.520833333336</v>
      </c>
      <c r="B11141" t="s">
        <v>164</v>
      </c>
      <c r="C11141" t="s">
        <v>194</v>
      </c>
    </row>
    <row r="11142" spans="1:3" x14ac:dyDescent="0.25">
      <c r="A11142" s="2">
        <v>44326.520833333336</v>
      </c>
      <c r="B11142" t="s">
        <v>164</v>
      </c>
      <c r="C11142" t="s">
        <v>6386</v>
      </c>
    </row>
    <row r="11143" spans="1:3" x14ac:dyDescent="0.25">
      <c r="A11143" s="2">
        <v>44326.520833333336</v>
      </c>
      <c r="B11143" t="s">
        <v>164</v>
      </c>
      <c r="C11143" t="s">
        <v>194</v>
      </c>
    </row>
    <row r="11144" spans="1:3" x14ac:dyDescent="0.25">
      <c r="A11144" s="2">
        <v>44326.520833333336</v>
      </c>
      <c r="B11144" t="s">
        <v>164</v>
      </c>
      <c r="C11144" t="s">
        <v>6660</v>
      </c>
    </row>
    <row r="11145" spans="1:3" x14ac:dyDescent="0.25">
      <c r="A11145" s="2">
        <v>44326.520833333336</v>
      </c>
      <c r="B11145" t="s">
        <v>164</v>
      </c>
      <c r="C11145" t="s">
        <v>6996</v>
      </c>
    </row>
    <row r="11146" spans="1:3" x14ac:dyDescent="0.25">
      <c r="A11146" s="2">
        <v>44326.520833333336</v>
      </c>
      <c r="B11146" t="s">
        <v>171</v>
      </c>
      <c r="C11146" t="s">
        <v>1249</v>
      </c>
    </row>
    <row r="11147" spans="1:3" x14ac:dyDescent="0.25">
      <c r="A11147" s="2">
        <v>44326.520833333336</v>
      </c>
      <c r="B11147" t="s">
        <v>171</v>
      </c>
      <c r="C11147" t="s">
        <v>1249</v>
      </c>
    </row>
    <row r="11148" spans="1:3" x14ac:dyDescent="0.25">
      <c r="A11148" s="2">
        <v>44326.520833333336</v>
      </c>
      <c r="B11148" t="s">
        <v>167</v>
      </c>
      <c r="C11148" t="s">
        <v>1249</v>
      </c>
    </row>
    <row r="11149" spans="1:3" x14ac:dyDescent="0.25">
      <c r="A11149" s="2">
        <v>44326.520833333336</v>
      </c>
      <c r="B11149" t="s">
        <v>167</v>
      </c>
      <c r="C11149" t="s">
        <v>1249</v>
      </c>
    </row>
    <row r="11150" spans="1:3" x14ac:dyDescent="0.25">
      <c r="A11150" s="2">
        <v>44326.520833333336</v>
      </c>
      <c r="B11150" t="s">
        <v>190</v>
      </c>
      <c r="C11150" t="s">
        <v>194</v>
      </c>
    </row>
    <row r="11151" spans="1:3" x14ac:dyDescent="0.25">
      <c r="A11151" s="2">
        <v>44326.520833333336</v>
      </c>
      <c r="B11151" t="s">
        <v>190</v>
      </c>
      <c r="C11151" t="s">
        <v>1249</v>
      </c>
    </row>
    <row r="11152" spans="1:3" x14ac:dyDescent="0.25">
      <c r="A11152" s="2">
        <v>44326.520833333336</v>
      </c>
      <c r="B11152" t="s">
        <v>190</v>
      </c>
      <c r="C11152" t="s">
        <v>8622</v>
      </c>
    </row>
    <row r="11153" spans="1:4" x14ac:dyDescent="0.25">
      <c r="A11153" s="2">
        <v>44326.520833333336</v>
      </c>
      <c r="B11153" t="s">
        <v>164</v>
      </c>
      <c r="C11153" t="s">
        <v>8154</v>
      </c>
    </row>
    <row r="11154" spans="1:4" x14ac:dyDescent="0.25">
      <c r="A11154" s="2">
        <v>44326.520833333336</v>
      </c>
      <c r="B11154" t="s">
        <v>164</v>
      </c>
      <c r="C11154" t="s">
        <v>9323</v>
      </c>
    </row>
    <row r="11155" spans="1:4" x14ac:dyDescent="0.25">
      <c r="A11155" s="2">
        <v>44326.520833333336</v>
      </c>
      <c r="B11155" t="s">
        <v>164</v>
      </c>
      <c r="C11155" t="s">
        <v>6637</v>
      </c>
    </row>
    <row r="11156" spans="1:4" x14ac:dyDescent="0.25">
      <c r="A11156" s="2">
        <v>44326.520833333336</v>
      </c>
      <c r="B11156" t="s">
        <v>164</v>
      </c>
      <c r="C11156" t="s">
        <v>6856</v>
      </c>
    </row>
    <row r="11157" spans="1:4" x14ac:dyDescent="0.25">
      <c r="A11157" s="2">
        <v>44326.520833333336</v>
      </c>
      <c r="B11157" t="s">
        <v>181</v>
      </c>
      <c r="C11157" t="s">
        <v>9387</v>
      </c>
    </row>
    <row r="11158" spans="1:4" x14ac:dyDescent="0.25">
      <c r="A11158" s="2">
        <v>44326.520833333336</v>
      </c>
      <c r="B11158" t="s">
        <v>181</v>
      </c>
      <c r="C11158" t="s">
        <v>194</v>
      </c>
    </row>
    <row r="11159" spans="1:4" x14ac:dyDescent="0.25">
      <c r="A11159" s="2">
        <v>44326.520833333336</v>
      </c>
      <c r="B11159" t="s">
        <v>181</v>
      </c>
      <c r="C11159" t="s">
        <v>9388</v>
      </c>
    </row>
    <row r="11160" spans="1:4" x14ac:dyDescent="0.25">
      <c r="A11160" s="2">
        <v>44326.520833333336</v>
      </c>
      <c r="B11160" t="s">
        <v>181</v>
      </c>
      <c r="C11160" t="s">
        <v>6386</v>
      </c>
    </row>
    <row r="11161" spans="1:4" x14ac:dyDescent="0.25">
      <c r="A11161" s="2">
        <v>44326.520833333336</v>
      </c>
      <c r="B11161" t="s">
        <v>3</v>
      </c>
      <c r="C11161" t="s">
        <v>9883</v>
      </c>
    </row>
    <row r="11162" spans="1:4" x14ac:dyDescent="0.25">
      <c r="A11162" s="2">
        <v>44326.520833333336</v>
      </c>
      <c r="B11162" t="s">
        <v>3</v>
      </c>
      <c r="C11162" t="s">
        <v>1538</v>
      </c>
    </row>
    <row r="11163" spans="1:4" x14ac:dyDescent="0.25">
      <c r="A11163" s="2">
        <v>44326.520833333336</v>
      </c>
      <c r="B11163" t="s">
        <v>3</v>
      </c>
      <c r="C11163" t="s">
        <v>9884</v>
      </c>
    </row>
    <row r="11164" spans="1:4" x14ac:dyDescent="0.25">
      <c r="A11164" s="2">
        <v>44326.520833333336</v>
      </c>
      <c r="B11164" t="s">
        <v>184</v>
      </c>
      <c r="D11164" t="s">
        <v>1903</v>
      </c>
    </row>
    <row r="11165" spans="1:4" x14ac:dyDescent="0.25">
      <c r="A11165" s="2">
        <v>44326.520833333336</v>
      </c>
      <c r="B11165" t="s">
        <v>184</v>
      </c>
      <c r="D11165" t="s">
        <v>1848</v>
      </c>
    </row>
    <row r="11166" spans="1:4" x14ac:dyDescent="0.25">
      <c r="A11166" s="2">
        <v>44326.520833333336</v>
      </c>
      <c r="B11166" t="s">
        <v>184</v>
      </c>
      <c r="D11166" t="s">
        <v>1849</v>
      </c>
    </row>
    <row r="11167" spans="1:4" x14ac:dyDescent="0.25">
      <c r="A11167" s="2">
        <v>44326.520833333336</v>
      </c>
      <c r="B11167" t="s">
        <v>184</v>
      </c>
      <c r="D11167" t="s">
        <v>1850</v>
      </c>
    </row>
    <row r="11168" spans="1:4" x14ac:dyDescent="0.25">
      <c r="A11168" s="2">
        <v>44326.520833333336</v>
      </c>
      <c r="B11168" t="s">
        <v>175</v>
      </c>
      <c r="D11168" t="s">
        <v>1865</v>
      </c>
    </row>
    <row r="11169" spans="1:4" x14ac:dyDescent="0.25">
      <c r="A11169" s="2">
        <v>44326.520833333336</v>
      </c>
      <c r="B11169" t="s">
        <v>175</v>
      </c>
      <c r="D11169" t="s">
        <v>1848</v>
      </c>
    </row>
    <row r="11170" spans="1:4" x14ac:dyDescent="0.25">
      <c r="A11170" s="2">
        <v>44326.520833333336</v>
      </c>
      <c r="B11170" t="s">
        <v>164</v>
      </c>
      <c r="D11170" t="s">
        <v>1850</v>
      </c>
    </row>
    <row r="11171" spans="1:4" x14ac:dyDescent="0.25">
      <c r="A11171" s="2">
        <v>44326.520833333336</v>
      </c>
      <c r="B11171" t="s">
        <v>164</v>
      </c>
      <c r="D11171" t="s">
        <v>1888</v>
      </c>
    </row>
    <row r="11172" spans="1:4" x14ac:dyDescent="0.25">
      <c r="A11172" s="2">
        <v>44326.520833333336</v>
      </c>
      <c r="B11172" t="s">
        <v>164</v>
      </c>
      <c r="D11172" t="s">
        <v>1852</v>
      </c>
    </row>
    <row r="11173" spans="1:4" x14ac:dyDescent="0.25">
      <c r="A11173" s="2">
        <v>44326.520833333336</v>
      </c>
      <c r="B11173" t="s">
        <v>164</v>
      </c>
      <c r="D11173" t="s">
        <v>825</v>
      </c>
    </row>
    <row r="11174" spans="1:4" x14ac:dyDescent="0.25">
      <c r="A11174" s="2">
        <v>44326.520833333336</v>
      </c>
      <c r="B11174" t="s">
        <v>164</v>
      </c>
      <c r="D11174" t="s">
        <v>826</v>
      </c>
    </row>
    <row r="11175" spans="1:4" x14ac:dyDescent="0.25">
      <c r="A11175" s="2">
        <v>44326.520833333336</v>
      </c>
      <c r="B11175" t="s">
        <v>164</v>
      </c>
      <c r="D11175" t="s">
        <v>852</v>
      </c>
    </row>
    <row r="11176" spans="1:4" x14ac:dyDescent="0.25">
      <c r="A11176" s="2">
        <v>44326.520833333336</v>
      </c>
      <c r="B11176" t="s">
        <v>171</v>
      </c>
      <c r="D11176" t="s">
        <v>1878</v>
      </c>
    </row>
    <row r="11177" spans="1:4" x14ac:dyDescent="0.25">
      <c r="A11177" s="2">
        <v>44326.520833333336</v>
      </c>
      <c r="B11177" t="s">
        <v>171</v>
      </c>
      <c r="D11177" t="s">
        <v>1848</v>
      </c>
    </row>
    <row r="11178" spans="1:4" x14ac:dyDescent="0.25">
      <c r="A11178" s="2">
        <v>44326.520833333336</v>
      </c>
      <c r="B11178" t="s">
        <v>167</v>
      </c>
      <c r="D11178" t="s">
        <v>1916</v>
      </c>
    </row>
    <row r="11179" spans="1:4" x14ac:dyDescent="0.25">
      <c r="A11179" s="2">
        <v>44326.520833333336</v>
      </c>
      <c r="B11179" t="s">
        <v>167</v>
      </c>
      <c r="D11179" t="s">
        <v>1848</v>
      </c>
    </row>
    <row r="11180" spans="1:4" x14ac:dyDescent="0.25">
      <c r="A11180" s="2">
        <v>44326.520833333336</v>
      </c>
      <c r="B11180" t="s">
        <v>190</v>
      </c>
      <c r="D11180" t="s">
        <v>5038</v>
      </c>
    </row>
    <row r="11181" spans="1:4" x14ac:dyDescent="0.25">
      <c r="A11181" s="2">
        <v>44326.520833333336</v>
      </c>
      <c r="B11181" t="s">
        <v>190</v>
      </c>
      <c r="D11181" t="s">
        <v>1848</v>
      </c>
    </row>
    <row r="11182" spans="1:4" x14ac:dyDescent="0.25">
      <c r="A11182" s="2">
        <v>44326.520833333336</v>
      </c>
      <c r="B11182" t="s">
        <v>190</v>
      </c>
      <c r="D11182" t="s">
        <v>1849</v>
      </c>
    </row>
    <row r="11183" spans="1:4" x14ac:dyDescent="0.25">
      <c r="A11183" s="2">
        <v>44326.520833333336</v>
      </c>
      <c r="B11183" t="s">
        <v>164</v>
      </c>
      <c r="D11183" t="s">
        <v>1860</v>
      </c>
    </row>
    <row r="11184" spans="1:4" x14ac:dyDescent="0.25">
      <c r="A11184" s="2">
        <v>44326.520833333336</v>
      </c>
      <c r="B11184" t="s">
        <v>164</v>
      </c>
      <c r="D11184" t="s">
        <v>1888</v>
      </c>
    </row>
    <row r="11185" spans="1:4" x14ac:dyDescent="0.25">
      <c r="A11185" s="2">
        <v>44326.520833333336</v>
      </c>
      <c r="B11185" t="s">
        <v>164</v>
      </c>
      <c r="D11185" t="s">
        <v>958</v>
      </c>
    </row>
    <row r="11186" spans="1:4" x14ac:dyDescent="0.25">
      <c r="A11186" s="2">
        <v>44326.520833333336</v>
      </c>
      <c r="B11186" t="s">
        <v>164</v>
      </c>
      <c r="D11186" t="s">
        <v>856</v>
      </c>
    </row>
    <row r="11187" spans="1:4" x14ac:dyDescent="0.25">
      <c r="A11187" s="2">
        <v>44326.520833333336</v>
      </c>
      <c r="B11187" t="s">
        <v>181</v>
      </c>
      <c r="D11187" t="s">
        <v>1911</v>
      </c>
    </row>
    <row r="11188" spans="1:4" x14ac:dyDescent="0.25">
      <c r="A11188" s="2">
        <v>44326.520833333336</v>
      </c>
      <c r="B11188" t="s">
        <v>181</v>
      </c>
      <c r="D11188" t="s">
        <v>961</v>
      </c>
    </row>
    <row r="11189" spans="1:4" x14ac:dyDescent="0.25">
      <c r="A11189" s="2">
        <v>44326.520833333336</v>
      </c>
      <c r="B11189" t="s">
        <v>181</v>
      </c>
      <c r="D11189" t="s">
        <v>1849</v>
      </c>
    </row>
    <row r="11190" spans="1:4" x14ac:dyDescent="0.25">
      <c r="A11190" s="2">
        <v>44326.520833333336</v>
      </c>
      <c r="B11190" t="s">
        <v>181</v>
      </c>
      <c r="D11190" t="s">
        <v>1850</v>
      </c>
    </row>
    <row r="11191" spans="1:4" x14ac:dyDescent="0.25">
      <c r="A11191" s="2">
        <v>44326.520833333336</v>
      </c>
      <c r="B11191" t="s">
        <v>3</v>
      </c>
      <c r="D11191" t="s">
        <v>1888</v>
      </c>
    </row>
    <row r="11192" spans="1:4" x14ac:dyDescent="0.25">
      <c r="A11192" s="2">
        <v>44326.520833333336</v>
      </c>
      <c r="B11192" t="s">
        <v>3</v>
      </c>
      <c r="D11192" t="s">
        <v>958</v>
      </c>
    </row>
    <row r="11193" spans="1:4" x14ac:dyDescent="0.25">
      <c r="A11193" s="2">
        <v>44326.520833333336</v>
      </c>
      <c r="B11193" t="s">
        <v>3</v>
      </c>
      <c r="D11193" t="s">
        <v>856</v>
      </c>
    </row>
    <row r="11194" spans="1:4" x14ac:dyDescent="0.25">
      <c r="A11194" s="2">
        <v>44326.521527777775</v>
      </c>
      <c r="B11194" t="s">
        <v>175</v>
      </c>
      <c r="C11194" t="s">
        <v>6565</v>
      </c>
    </row>
    <row r="11195" spans="1:4" x14ac:dyDescent="0.25">
      <c r="A11195" s="2">
        <v>44326.521527777775</v>
      </c>
      <c r="B11195" t="s">
        <v>175</v>
      </c>
      <c r="C11195" t="s">
        <v>6386</v>
      </c>
    </row>
    <row r="11196" spans="1:4" x14ac:dyDescent="0.25">
      <c r="A11196" s="2">
        <v>44326.521527777775</v>
      </c>
      <c r="B11196" t="s">
        <v>175</v>
      </c>
      <c r="C11196" t="s">
        <v>6377</v>
      </c>
    </row>
    <row r="11197" spans="1:4" x14ac:dyDescent="0.25">
      <c r="A11197" s="2">
        <v>44326.521527777775</v>
      </c>
      <c r="B11197" t="s">
        <v>164</v>
      </c>
      <c r="C11197" t="s">
        <v>1249</v>
      </c>
    </row>
    <row r="11198" spans="1:4" x14ac:dyDescent="0.25">
      <c r="A11198" s="2">
        <v>44326.521527777775</v>
      </c>
      <c r="B11198" t="s">
        <v>164</v>
      </c>
      <c r="C11198" t="s">
        <v>194</v>
      </c>
    </row>
    <row r="11199" spans="1:4" x14ac:dyDescent="0.25">
      <c r="A11199" s="2">
        <v>44326.521527777775</v>
      </c>
      <c r="B11199" t="s">
        <v>164</v>
      </c>
      <c r="C11199" t="s">
        <v>194</v>
      </c>
    </row>
    <row r="11200" spans="1:4" x14ac:dyDescent="0.25">
      <c r="A11200" s="2">
        <v>44326.521527777775</v>
      </c>
      <c r="B11200" t="s">
        <v>164</v>
      </c>
      <c r="C11200" t="s">
        <v>6386</v>
      </c>
    </row>
    <row r="11201" spans="1:3" x14ac:dyDescent="0.25">
      <c r="A11201" s="2">
        <v>44326.521527777775</v>
      </c>
      <c r="B11201" t="s">
        <v>164</v>
      </c>
      <c r="C11201" t="s">
        <v>6997</v>
      </c>
    </row>
    <row r="11202" spans="1:3" x14ac:dyDescent="0.25">
      <c r="A11202" s="2">
        <v>44326.521527777775</v>
      </c>
      <c r="B11202" t="s">
        <v>164</v>
      </c>
      <c r="C11202" t="s">
        <v>1249</v>
      </c>
    </row>
    <row r="11203" spans="1:3" x14ac:dyDescent="0.25">
      <c r="A11203" s="2">
        <v>44326.521527777775</v>
      </c>
      <c r="B11203" t="s">
        <v>171</v>
      </c>
      <c r="C11203" t="s">
        <v>1249</v>
      </c>
    </row>
    <row r="11204" spans="1:3" x14ac:dyDescent="0.25">
      <c r="A11204" s="2">
        <v>44326.521527777775</v>
      </c>
      <c r="B11204" t="s">
        <v>171</v>
      </c>
      <c r="C11204" t="s">
        <v>6386</v>
      </c>
    </row>
    <row r="11205" spans="1:3" x14ac:dyDescent="0.25">
      <c r="A11205" s="2">
        <v>44326.521527777775</v>
      </c>
      <c r="B11205" t="s">
        <v>171</v>
      </c>
      <c r="C11205" t="s">
        <v>6634</v>
      </c>
    </row>
    <row r="11206" spans="1:3" x14ac:dyDescent="0.25">
      <c r="A11206" s="2">
        <v>44326.521527777775</v>
      </c>
      <c r="B11206" t="s">
        <v>171</v>
      </c>
      <c r="C11206" t="s">
        <v>1538</v>
      </c>
    </row>
    <row r="11207" spans="1:3" x14ac:dyDescent="0.25">
      <c r="A11207" s="2">
        <v>44326.521527777775</v>
      </c>
      <c r="B11207" t="s">
        <v>171</v>
      </c>
      <c r="C11207" t="s">
        <v>7472</v>
      </c>
    </row>
    <row r="11208" spans="1:3" x14ac:dyDescent="0.25">
      <c r="A11208" s="2">
        <v>44326.521527777775</v>
      </c>
      <c r="B11208" t="s">
        <v>171</v>
      </c>
      <c r="C11208" t="s">
        <v>7473</v>
      </c>
    </row>
    <row r="11209" spans="1:3" x14ac:dyDescent="0.25">
      <c r="A11209" s="2">
        <v>44326.521527777775</v>
      </c>
      <c r="B11209" t="s">
        <v>177</v>
      </c>
      <c r="C11209" t="s">
        <v>6634</v>
      </c>
    </row>
    <row r="11210" spans="1:3" x14ac:dyDescent="0.25">
      <c r="A11210" s="2">
        <v>44326.521527777775</v>
      </c>
      <c r="B11210" t="s">
        <v>177</v>
      </c>
      <c r="C11210" t="s">
        <v>6380</v>
      </c>
    </row>
    <row r="11211" spans="1:3" x14ac:dyDescent="0.25">
      <c r="A11211" s="2">
        <v>44326.521527777775</v>
      </c>
      <c r="B11211" t="s">
        <v>177</v>
      </c>
      <c r="C11211" t="s">
        <v>7707</v>
      </c>
    </row>
    <row r="11212" spans="1:3" x14ac:dyDescent="0.25">
      <c r="A11212" s="2">
        <v>44326.521527777775</v>
      </c>
      <c r="B11212" t="s">
        <v>165</v>
      </c>
      <c r="C11212" t="s">
        <v>1249</v>
      </c>
    </row>
    <row r="11213" spans="1:3" x14ac:dyDescent="0.25">
      <c r="A11213" s="2">
        <v>44326.521527777775</v>
      </c>
      <c r="B11213" t="s">
        <v>190</v>
      </c>
      <c r="C11213" t="s">
        <v>1538</v>
      </c>
    </row>
    <row r="11214" spans="1:3" x14ac:dyDescent="0.25">
      <c r="A11214" s="2">
        <v>44326.521527777775</v>
      </c>
      <c r="B11214" t="s">
        <v>190</v>
      </c>
      <c r="C11214" t="s">
        <v>6881</v>
      </c>
    </row>
    <row r="11215" spans="1:3" x14ac:dyDescent="0.25">
      <c r="A11215" s="2">
        <v>44326.521527777775</v>
      </c>
      <c r="B11215" t="s">
        <v>165</v>
      </c>
      <c r="C11215" t="s">
        <v>1249</v>
      </c>
    </row>
    <row r="11216" spans="1:3" x14ac:dyDescent="0.25">
      <c r="A11216" s="2">
        <v>44326.521527777775</v>
      </c>
      <c r="B11216" t="s">
        <v>165</v>
      </c>
      <c r="C11216" t="s">
        <v>1249</v>
      </c>
    </row>
    <row r="11217" spans="1:4" x14ac:dyDescent="0.25">
      <c r="A11217" s="2">
        <v>44326.521527777775</v>
      </c>
      <c r="B11217" t="s">
        <v>169</v>
      </c>
      <c r="C11217" t="s">
        <v>4216</v>
      </c>
    </row>
    <row r="11218" spans="1:4" x14ac:dyDescent="0.25">
      <c r="A11218" s="2">
        <v>44326.521527777775</v>
      </c>
      <c r="B11218" t="s">
        <v>169</v>
      </c>
      <c r="C11218" t="s">
        <v>9029</v>
      </c>
    </row>
    <row r="11219" spans="1:4" x14ac:dyDescent="0.25">
      <c r="A11219" s="2">
        <v>44326.521527777775</v>
      </c>
      <c r="B11219" t="s">
        <v>169</v>
      </c>
      <c r="C11219" t="s">
        <v>9030</v>
      </c>
    </row>
    <row r="11220" spans="1:4" x14ac:dyDescent="0.25">
      <c r="A11220" s="2">
        <v>44326.521527777775</v>
      </c>
      <c r="B11220" t="s">
        <v>1461</v>
      </c>
      <c r="C11220" t="s">
        <v>9254</v>
      </c>
    </row>
    <row r="11221" spans="1:4" x14ac:dyDescent="0.25">
      <c r="A11221" s="2">
        <v>44326.521527777775</v>
      </c>
      <c r="B11221" t="s">
        <v>164</v>
      </c>
      <c r="C11221" t="s">
        <v>6386</v>
      </c>
    </row>
    <row r="11222" spans="1:4" x14ac:dyDescent="0.25">
      <c r="A11222" s="2">
        <v>44326.521527777775</v>
      </c>
      <c r="B11222" t="s">
        <v>164</v>
      </c>
      <c r="C11222" t="s">
        <v>9324</v>
      </c>
    </row>
    <row r="11223" spans="1:4" x14ac:dyDescent="0.25">
      <c r="A11223" s="2">
        <v>44326.521527777775</v>
      </c>
      <c r="B11223" t="s">
        <v>181</v>
      </c>
      <c r="C11223" t="s">
        <v>9389</v>
      </c>
    </row>
    <row r="11224" spans="1:4" x14ac:dyDescent="0.25">
      <c r="A11224" s="2">
        <v>44326.521527777775</v>
      </c>
      <c r="B11224" t="s">
        <v>181</v>
      </c>
      <c r="C11224" t="s">
        <v>1538</v>
      </c>
    </row>
    <row r="11225" spans="1:4" x14ac:dyDescent="0.25">
      <c r="A11225" s="2">
        <v>44326.521527777775</v>
      </c>
      <c r="B11225" t="s">
        <v>181</v>
      </c>
      <c r="C11225" t="s">
        <v>9390</v>
      </c>
    </row>
    <row r="11226" spans="1:4" x14ac:dyDescent="0.25">
      <c r="A11226" s="2">
        <v>44326.521527777775</v>
      </c>
      <c r="B11226" t="s">
        <v>181</v>
      </c>
      <c r="C11226" t="s">
        <v>9391</v>
      </c>
    </row>
    <row r="11227" spans="1:4" x14ac:dyDescent="0.25">
      <c r="A11227" s="2">
        <v>44326.521527777775</v>
      </c>
      <c r="B11227" t="s">
        <v>181</v>
      </c>
      <c r="C11227" t="s">
        <v>6699</v>
      </c>
    </row>
    <row r="11228" spans="1:4" x14ac:dyDescent="0.25">
      <c r="A11228" s="2">
        <v>44326.521527777775</v>
      </c>
      <c r="B11228" t="s">
        <v>181</v>
      </c>
      <c r="C11228" t="s">
        <v>9392</v>
      </c>
    </row>
    <row r="11229" spans="1:4" x14ac:dyDescent="0.25">
      <c r="A11229" s="2">
        <v>44326.521527777775</v>
      </c>
      <c r="B11229" t="s">
        <v>164</v>
      </c>
      <c r="C11229" t="s">
        <v>4216</v>
      </c>
    </row>
    <row r="11230" spans="1:4" x14ac:dyDescent="0.25">
      <c r="A11230" s="2">
        <v>44326.521527777775</v>
      </c>
      <c r="B11230" t="s">
        <v>164</v>
      </c>
      <c r="C11230" t="s">
        <v>4216</v>
      </c>
    </row>
    <row r="11231" spans="1:4" x14ac:dyDescent="0.25">
      <c r="A11231" s="2">
        <v>44326.521527777775</v>
      </c>
      <c r="B11231" t="s">
        <v>175</v>
      </c>
      <c r="D11231" t="s">
        <v>1849</v>
      </c>
    </row>
    <row r="11232" spans="1:4" x14ac:dyDescent="0.25">
      <c r="A11232" s="2">
        <v>44326.521527777775</v>
      </c>
      <c r="B11232" t="s">
        <v>175</v>
      </c>
      <c r="D11232" t="s">
        <v>1850</v>
      </c>
    </row>
    <row r="11233" spans="1:4" x14ac:dyDescent="0.25">
      <c r="A11233" s="2">
        <v>44326.521527777775</v>
      </c>
      <c r="B11233" t="s">
        <v>175</v>
      </c>
      <c r="D11233" t="s">
        <v>1858</v>
      </c>
    </row>
    <row r="11234" spans="1:4" x14ac:dyDescent="0.25">
      <c r="A11234" s="2">
        <v>44326.521527777775</v>
      </c>
      <c r="B11234" t="s">
        <v>164</v>
      </c>
      <c r="D11234" t="s">
        <v>1860</v>
      </c>
    </row>
    <row r="11235" spans="1:4" x14ac:dyDescent="0.25">
      <c r="A11235" s="2">
        <v>44326.521527777775</v>
      </c>
      <c r="B11235" t="s">
        <v>164</v>
      </c>
      <c r="D11235" t="s">
        <v>973</v>
      </c>
    </row>
    <row r="11236" spans="1:4" x14ac:dyDescent="0.25">
      <c r="A11236" s="2">
        <v>44326.521527777775</v>
      </c>
      <c r="B11236" t="s">
        <v>164</v>
      </c>
      <c r="D11236" t="s">
        <v>828</v>
      </c>
    </row>
    <row r="11237" spans="1:4" x14ac:dyDescent="0.25">
      <c r="A11237" s="2">
        <v>44326.521527777775</v>
      </c>
      <c r="B11237" t="s">
        <v>164</v>
      </c>
      <c r="D11237" t="s">
        <v>892</v>
      </c>
    </row>
    <row r="11238" spans="1:4" x14ac:dyDescent="0.25">
      <c r="A11238" s="2">
        <v>44326.521527777775</v>
      </c>
      <c r="B11238" t="s">
        <v>164</v>
      </c>
      <c r="D11238" t="s">
        <v>844</v>
      </c>
    </row>
    <row r="11239" spans="1:4" x14ac:dyDescent="0.25">
      <c r="A11239" s="2">
        <v>44326.521527777775</v>
      </c>
      <c r="B11239" t="s">
        <v>164</v>
      </c>
      <c r="D11239" t="s">
        <v>845</v>
      </c>
    </row>
    <row r="11240" spans="1:4" x14ac:dyDescent="0.25">
      <c r="A11240" s="2">
        <v>44326.521527777775</v>
      </c>
      <c r="B11240" t="s">
        <v>171</v>
      </c>
      <c r="D11240" t="s">
        <v>1849</v>
      </c>
    </row>
    <row r="11241" spans="1:4" x14ac:dyDescent="0.25">
      <c r="A11241" s="2">
        <v>44326.521527777775</v>
      </c>
      <c r="B11241" t="s">
        <v>171</v>
      </c>
      <c r="D11241" t="s">
        <v>1850</v>
      </c>
    </row>
    <row r="11242" spans="1:4" x14ac:dyDescent="0.25">
      <c r="A11242" s="2">
        <v>44326.521527777775</v>
      </c>
      <c r="B11242" t="s">
        <v>171</v>
      </c>
      <c r="D11242" t="s">
        <v>1879</v>
      </c>
    </row>
    <row r="11243" spans="1:4" x14ac:dyDescent="0.25">
      <c r="A11243" s="2">
        <v>44326.521527777775</v>
      </c>
      <c r="B11243" t="s">
        <v>171</v>
      </c>
      <c r="D11243" t="s">
        <v>958</v>
      </c>
    </row>
    <row r="11244" spans="1:4" x14ac:dyDescent="0.25">
      <c r="A11244" s="2">
        <v>44326.521527777775</v>
      </c>
      <c r="B11244" t="s">
        <v>171</v>
      </c>
      <c r="D11244" t="s">
        <v>827</v>
      </c>
    </row>
    <row r="11245" spans="1:4" x14ac:dyDescent="0.25">
      <c r="A11245" s="2">
        <v>44326.521527777775</v>
      </c>
      <c r="B11245" t="s">
        <v>171</v>
      </c>
      <c r="D11245" t="s">
        <v>912</v>
      </c>
    </row>
    <row r="11246" spans="1:4" x14ac:dyDescent="0.25">
      <c r="A11246" s="2">
        <v>44326.521527777775</v>
      </c>
      <c r="B11246" t="s">
        <v>177</v>
      </c>
      <c r="D11246" t="s">
        <v>5008</v>
      </c>
    </row>
    <row r="11247" spans="1:4" x14ac:dyDescent="0.25">
      <c r="A11247" s="2">
        <v>44326.521527777775</v>
      </c>
      <c r="B11247" t="s">
        <v>177</v>
      </c>
      <c r="D11247" t="s">
        <v>1848</v>
      </c>
    </row>
    <row r="11248" spans="1:4" x14ac:dyDescent="0.25">
      <c r="A11248" s="2">
        <v>44326.521527777775</v>
      </c>
      <c r="B11248" t="s">
        <v>177</v>
      </c>
      <c r="D11248" t="s">
        <v>1849</v>
      </c>
    </row>
    <row r="11249" spans="1:4" x14ac:dyDescent="0.25">
      <c r="A11249" s="2">
        <v>44326.521527777775</v>
      </c>
      <c r="B11249" t="s">
        <v>165</v>
      </c>
      <c r="D11249" t="s">
        <v>1866</v>
      </c>
    </row>
    <row r="11250" spans="1:4" x14ac:dyDescent="0.25">
      <c r="A11250" s="2">
        <v>44326.521527777775</v>
      </c>
      <c r="B11250" t="s">
        <v>190</v>
      </c>
      <c r="D11250" t="s">
        <v>832</v>
      </c>
    </row>
    <row r="11251" spans="1:4" x14ac:dyDescent="0.25">
      <c r="A11251" s="2">
        <v>44326.521527777775</v>
      </c>
      <c r="B11251" t="s">
        <v>190</v>
      </c>
      <c r="D11251" t="s">
        <v>1892</v>
      </c>
    </row>
    <row r="11252" spans="1:4" x14ac:dyDescent="0.25">
      <c r="A11252" s="2">
        <v>44326.521527777775</v>
      </c>
      <c r="B11252" t="s">
        <v>165</v>
      </c>
      <c r="D11252" t="s">
        <v>1866</v>
      </c>
    </row>
    <row r="11253" spans="1:4" x14ac:dyDescent="0.25">
      <c r="A11253" s="2">
        <v>44326.521527777775</v>
      </c>
      <c r="B11253" t="s">
        <v>165</v>
      </c>
      <c r="D11253" t="s">
        <v>1848</v>
      </c>
    </row>
    <row r="11254" spans="1:4" x14ac:dyDescent="0.25">
      <c r="A11254" s="2">
        <v>44326.521527777775</v>
      </c>
      <c r="B11254" t="s">
        <v>169</v>
      </c>
      <c r="D11254" t="s">
        <v>1891</v>
      </c>
    </row>
    <row r="11255" spans="1:4" x14ac:dyDescent="0.25">
      <c r="A11255" s="2">
        <v>44326.521527777775</v>
      </c>
      <c r="B11255" t="s">
        <v>169</v>
      </c>
      <c r="D11255" t="s">
        <v>1848</v>
      </c>
    </row>
    <row r="11256" spans="1:4" x14ac:dyDescent="0.25">
      <c r="A11256" s="2">
        <v>44326.521527777775</v>
      </c>
      <c r="B11256" t="s">
        <v>169</v>
      </c>
      <c r="D11256" t="s">
        <v>1849</v>
      </c>
    </row>
    <row r="11257" spans="1:4" x14ac:dyDescent="0.25">
      <c r="A11257" s="2">
        <v>44326.521527777775</v>
      </c>
      <c r="B11257" t="s">
        <v>1461</v>
      </c>
      <c r="D11257" t="s">
        <v>1943</v>
      </c>
    </row>
    <row r="11258" spans="1:4" x14ac:dyDescent="0.25">
      <c r="A11258" s="2">
        <v>44326.521527777775</v>
      </c>
      <c r="B11258" t="s">
        <v>164</v>
      </c>
      <c r="D11258" t="s">
        <v>1020</v>
      </c>
    </row>
    <row r="11259" spans="1:4" x14ac:dyDescent="0.25">
      <c r="A11259" s="2">
        <v>44326.521527777775</v>
      </c>
      <c r="B11259" t="s">
        <v>164</v>
      </c>
      <c r="D11259" t="s">
        <v>1853</v>
      </c>
    </row>
    <row r="11260" spans="1:4" x14ac:dyDescent="0.25">
      <c r="A11260" s="2">
        <v>44326.521527777775</v>
      </c>
      <c r="B11260" t="s">
        <v>181</v>
      </c>
      <c r="D11260" t="s">
        <v>1886</v>
      </c>
    </row>
    <row r="11261" spans="1:4" x14ac:dyDescent="0.25">
      <c r="A11261" s="2">
        <v>44326.521527777775</v>
      </c>
      <c r="B11261" t="s">
        <v>181</v>
      </c>
      <c r="D11261" t="s">
        <v>958</v>
      </c>
    </row>
    <row r="11262" spans="1:4" x14ac:dyDescent="0.25">
      <c r="A11262" s="2">
        <v>44326.521527777775</v>
      </c>
      <c r="B11262" t="s">
        <v>181</v>
      </c>
      <c r="D11262" t="s">
        <v>825</v>
      </c>
    </row>
    <row r="11263" spans="1:4" x14ac:dyDescent="0.25">
      <c r="A11263" s="2">
        <v>44326.521527777775</v>
      </c>
      <c r="B11263" t="s">
        <v>181</v>
      </c>
      <c r="D11263" t="s">
        <v>826</v>
      </c>
    </row>
    <row r="11264" spans="1:4" x14ac:dyDescent="0.25">
      <c r="A11264" s="2">
        <v>44326.521527777775</v>
      </c>
      <c r="B11264" t="s">
        <v>181</v>
      </c>
      <c r="D11264" t="s">
        <v>842</v>
      </c>
    </row>
    <row r="11265" spans="1:4" x14ac:dyDescent="0.25">
      <c r="A11265" s="2">
        <v>44326.521527777775</v>
      </c>
      <c r="B11265" t="s">
        <v>181</v>
      </c>
      <c r="D11265" t="s">
        <v>868</v>
      </c>
    </row>
    <row r="11266" spans="1:4" x14ac:dyDescent="0.25">
      <c r="A11266" s="2">
        <v>44326.521527777775</v>
      </c>
      <c r="B11266" t="s">
        <v>164</v>
      </c>
      <c r="D11266" t="s">
        <v>1860</v>
      </c>
    </row>
    <row r="11267" spans="1:4" x14ac:dyDescent="0.25">
      <c r="A11267" s="2">
        <v>44326.521527777775</v>
      </c>
      <c r="B11267" t="s">
        <v>164</v>
      </c>
      <c r="D11267" t="s">
        <v>1848</v>
      </c>
    </row>
    <row r="11268" spans="1:4" x14ac:dyDescent="0.25">
      <c r="A11268" s="2">
        <v>44326.522222222222</v>
      </c>
      <c r="B11268" t="s">
        <v>181</v>
      </c>
      <c r="C11268" t="s">
        <v>1249</v>
      </c>
    </row>
    <row r="11269" spans="1:4" x14ac:dyDescent="0.25">
      <c r="A11269" s="2">
        <v>44326.522222222222</v>
      </c>
      <c r="B11269" t="s">
        <v>164</v>
      </c>
      <c r="C11269" t="s">
        <v>1249</v>
      </c>
    </row>
    <row r="11270" spans="1:4" x14ac:dyDescent="0.25">
      <c r="A11270" s="2">
        <v>44326.522222222222</v>
      </c>
      <c r="B11270" t="s">
        <v>164</v>
      </c>
      <c r="C11270" t="s">
        <v>6805</v>
      </c>
    </row>
    <row r="11271" spans="1:4" x14ac:dyDescent="0.25">
      <c r="A11271" s="2">
        <v>44326.522222222222</v>
      </c>
      <c r="B11271" t="s">
        <v>164</v>
      </c>
      <c r="C11271" t="s">
        <v>1249</v>
      </c>
    </row>
    <row r="11272" spans="1:4" x14ac:dyDescent="0.25">
      <c r="A11272" s="2">
        <v>44326.522222222222</v>
      </c>
      <c r="B11272" t="s">
        <v>164</v>
      </c>
      <c r="C11272" t="s">
        <v>4308</v>
      </c>
    </row>
    <row r="11273" spans="1:4" x14ac:dyDescent="0.25">
      <c r="A11273" s="2">
        <v>44326.522222222222</v>
      </c>
      <c r="B11273" t="s">
        <v>164</v>
      </c>
      <c r="C11273" t="s">
        <v>116</v>
      </c>
    </row>
    <row r="11274" spans="1:4" x14ac:dyDescent="0.25">
      <c r="A11274" s="2">
        <v>44326.522222222222</v>
      </c>
      <c r="B11274" t="s">
        <v>164</v>
      </c>
      <c r="C11274" t="s">
        <v>194</v>
      </c>
    </row>
    <row r="11275" spans="1:4" x14ac:dyDescent="0.25">
      <c r="A11275" s="2">
        <v>44326.522222222222</v>
      </c>
      <c r="B11275" t="s">
        <v>164</v>
      </c>
      <c r="C11275" t="s">
        <v>6998</v>
      </c>
    </row>
    <row r="11276" spans="1:4" x14ac:dyDescent="0.25">
      <c r="A11276" s="2">
        <v>44326.522222222222</v>
      </c>
      <c r="B11276" t="s">
        <v>164</v>
      </c>
      <c r="C11276" t="s">
        <v>194</v>
      </c>
    </row>
    <row r="11277" spans="1:4" x14ac:dyDescent="0.25">
      <c r="A11277" s="2">
        <v>44326.522222222222</v>
      </c>
      <c r="B11277" t="s">
        <v>164</v>
      </c>
      <c r="C11277" t="s">
        <v>194</v>
      </c>
    </row>
    <row r="11278" spans="1:4" x14ac:dyDescent="0.25">
      <c r="A11278" s="2">
        <v>44326.522222222222</v>
      </c>
      <c r="B11278" t="s">
        <v>164</v>
      </c>
      <c r="C11278" t="s">
        <v>194</v>
      </c>
    </row>
    <row r="11279" spans="1:4" x14ac:dyDescent="0.25">
      <c r="A11279" s="2">
        <v>44326.522222222222</v>
      </c>
      <c r="B11279" t="s">
        <v>164</v>
      </c>
      <c r="C11279" t="s">
        <v>1249</v>
      </c>
    </row>
    <row r="11280" spans="1:4" x14ac:dyDescent="0.25">
      <c r="A11280" s="2">
        <v>44326.522222222222</v>
      </c>
      <c r="B11280" t="s">
        <v>172</v>
      </c>
      <c r="C11280" t="s">
        <v>1249</v>
      </c>
    </row>
    <row r="11281" spans="1:3" x14ac:dyDescent="0.25">
      <c r="A11281" s="2">
        <v>44326.522222222222</v>
      </c>
      <c r="B11281" t="s">
        <v>172</v>
      </c>
      <c r="C11281" t="s">
        <v>1249</v>
      </c>
    </row>
    <row r="11282" spans="1:3" x14ac:dyDescent="0.25">
      <c r="A11282" s="2">
        <v>44326.522222222222</v>
      </c>
      <c r="B11282" t="s">
        <v>171</v>
      </c>
      <c r="C11282" t="s">
        <v>6386</v>
      </c>
    </row>
    <row r="11283" spans="1:3" x14ac:dyDescent="0.25">
      <c r="A11283" s="2">
        <v>44326.522222222222</v>
      </c>
      <c r="B11283" t="s">
        <v>171</v>
      </c>
      <c r="C11283" t="s">
        <v>7474</v>
      </c>
    </row>
    <row r="11284" spans="1:3" x14ac:dyDescent="0.25">
      <c r="A11284" s="2">
        <v>44326.522222222222</v>
      </c>
      <c r="B11284" t="s">
        <v>171</v>
      </c>
      <c r="C11284" t="s">
        <v>6633</v>
      </c>
    </row>
    <row r="11285" spans="1:3" x14ac:dyDescent="0.25">
      <c r="A11285" s="2">
        <v>44326.522222222222</v>
      </c>
      <c r="B11285" t="s">
        <v>171</v>
      </c>
      <c r="C11285" t="s">
        <v>7475</v>
      </c>
    </row>
    <row r="11286" spans="1:3" x14ac:dyDescent="0.25">
      <c r="A11286" s="2">
        <v>44326.522222222222</v>
      </c>
      <c r="B11286" t="s">
        <v>177</v>
      </c>
      <c r="C11286" t="s">
        <v>7708</v>
      </c>
    </row>
    <row r="11287" spans="1:3" x14ac:dyDescent="0.25">
      <c r="A11287" s="2">
        <v>44326.522222222222</v>
      </c>
      <c r="B11287" t="s">
        <v>165</v>
      </c>
      <c r="C11287" t="s">
        <v>1249</v>
      </c>
    </row>
    <row r="11288" spans="1:3" x14ac:dyDescent="0.25">
      <c r="A11288" s="2">
        <v>44326.522222222222</v>
      </c>
      <c r="B11288" t="s">
        <v>165</v>
      </c>
      <c r="C11288" t="s">
        <v>7912</v>
      </c>
    </row>
    <row r="11289" spans="1:3" x14ac:dyDescent="0.25">
      <c r="A11289" s="2">
        <v>44326.522222222222</v>
      </c>
      <c r="B11289" t="s">
        <v>165</v>
      </c>
      <c r="C11289" t="s">
        <v>1249</v>
      </c>
    </row>
    <row r="11290" spans="1:3" x14ac:dyDescent="0.25">
      <c r="A11290" s="2">
        <v>44326.522222222222</v>
      </c>
      <c r="B11290" t="s">
        <v>190</v>
      </c>
      <c r="C11290" t="s">
        <v>194</v>
      </c>
    </row>
    <row r="11291" spans="1:3" x14ac:dyDescent="0.25">
      <c r="A11291" s="2">
        <v>44326.522222222222</v>
      </c>
      <c r="B11291" t="s">
        <v>165</v>
      </c>
      <c r="C11291" t="s">
        <v>8901</v>
      </c>
    </row>
    <row r="11292" spans="1:3" x14ac:dyDescent="0.25">
      <c r="A11292" s="2">
        <v>44326.522222222222</v>
      </c>
      <c r="B11292" t="s">
        <v>165</v>
      </c>
      <c r="C11292" t="s">
        <v>6386</v>
      </c>
    </row>
    <row r="11293" spans="1:3" x14ac:dyDescent="0.25">
      <c r="A11293" s="2">
        <v>44326.522222222222</v>
      </c>
      <c r="B11293" t="s">
        <v>165</v>
      </c>
      <c r="C11293" t="s">
        <v>8902</v>
      </c>
    </row>
    <row r="11294" spans="1:3" x14ac:dyDescent="0.25">
      <c r="A11294" s="2">
        <v>44326.522222222222</v>
      </c>
      <c r="B11294" t="s">
        <v>169</v>
      </c>
      <c r="C11294" t="s">
        <v>6386</v>
      </c>
    </row>
    <row r="11295" spans="1:3" x14ac:dyDescent="0.25">
      <c r="A11295" s="2">
        <v>44326.522222222222</v>
      </c>
      <c r="B11295" t="s">
        <v>169</v>
      </c>
      <c r="C11295" t="s">
        <v>9031</v>
      </c>
    </row>
    <row r="11296" spans="1:3" x14ac:dyDescent="0.25">
      <c r="A11296" s="2">
        <v>44326.522222222222</v>
      </c>
      <c r="B11296" t="s">
        <v>1461</v>
      </c>
      <c r="C11296" t="s">
        <v>1249</v>
      </c>
    </row>
    <row r="11297" spans="1:3" x14ac:dyDescent="0.25">
      <c r="A11297" s="2">
        <v>44326.522222222222</v>
      </c>
      <c r="B11297" t="s">
        <v>1461</v>
      </c>
      <c r="C11297" t="s">
        <v>9255</v>
      </c>
    </row>
    <row r="11298" spans="1:3" x14ac:dyDescent="0.25">
      <c r="A11298" s="2">
        <v>44326.522222222222</v>
      </c>
      <c r="B11298" t="s">
        <v>164</v>
      </c>
      <c r="C11298" t="s">
        <v>9325</v>
      </c>
    </row>
    <row r="11299" spans="1:3" x14ac:dyDescent="0.25">
      <c r="A11299" s="2">
        <v>44326.522222222222</v>
      </c>
      <c r="B11299" t="s">
        <v>164</v>
      </c>
      <c r="C11299" t="s">
        <v>6386</v>
      </c>
    </row>
    <row r="11300" spans="1:3" x14ac:dyDescent="0.25">
      <c r="A11300" s="2">
        <v>44326.522222222222</v>
      </c>
      <c r="B11300" t="s">
        <v>181</v>
      </c>
      <c r="C11300" t="s">
        <v>9393</v>
      </c>
    </row>
    <row r="11301" spans="1:3" x14ac:dyDescent="0.25">
      <c r="A11301" s="2">
        <v>44326.522222222222</v>
      </c>
      <c r="B11301" t="s">
        <v>181</v>
      </c>
      <c r="C11301" t="s">
        <v>9394</v>
      </c>
    </row>
    <row r="11302" spans="1:3" x14ac:dyDescent="0.25">
      <c r="A11302" s="2">
        <v>44326.522222222222</v>
      </c>
      <c r="B11302" t="s">
        <v>181</v>
      </c>
      <c r="C11302" t="s">
        <v>1538</v>
      </c>
    </row>
    <row r="11303" spans="1:3" x14ac:dyDescent="0.25">
      <c r="A11303" s="2">
        <v>44326.522222222222</v>
      </c>
      <c r="B11303" t="s">
        <v>181</v>
      </c>
      <c r="C11303" t="s">
        <v>194</v>
      </c>
    </row>
    <row r="11304" spans="1:3" x14ac:dyDescent="0.25">
      <c r="A11304" s="2">
        <v>44326.522222222222</v>
      </c>
      <c r="B11304" t="s">
        <v>181</v>
      </c>
      <c r="C11304" t="s">
        <v>194</v>
      </c>
    </row>
    <row r="11305" spans="1:3" x14ac:dyDescent="0.25">
      <c r="A11305" s="2">
        <v>44326.522222222222</v>
      </c>
      <c r="B11305" t="s">
        <v>181</v>
      </c>
      <c r="C11305" t="s">
        <v>9395</v>
      </c>
    </row>
    <row r="11306" spans="1:3" x14ac:dyDescent="0.25">
      <c r="A11306" s="2">
        <v>44326.522222222222</v>
      </c>
      <c r="B11306" t="s">
        <v>181</v>
      </c>
      <c r="C11306" t="s">
        <v>1538</v>
      </c>
    </row>
    <row r="11307" spans="1:3" x14ac:dyDescent="0.25">
      <c r="A11307" s="2">
        <v>44326.522222222222</v>
      </c>
      <c r="B11307" t="s">
        <v>181</v>
      </c>
      <c r="C11307" t="s">
        <v>194</v>
      </c>
    </row>
    <row r="11308" spans="1:3" x14ac:dyDescent="0.25">
      <c r="A11308" s="2">
        <v>44326.522222222222</v>
      </c>
      <c r="B11308" t="s">
        <v>164</v>
      </c>
      <c r="C11308" t="s">
        <v>9464</v>
      </c>
    </row>
    <row r="11309" spans="1:3" x14ac:dyDescent="0.25">
      <c r="A11309" s="2">
        <v>44326.522222222222</v>
      </c>
      <c r="B11309" t="s">
        <v>164</v>
      </c>
      <c r="C11309" t="s">
        <v>6380</v>
      </c>
    </row>
    <row r="11310" spans="1:3" x14ac:dyDescent="0.25">
      <c r="A11310" s="2">
        <v>44326.522222222222</v>
      </c>
      <c r="B11310" t="s">
        <v>164</v>
      </c>
      <c r="C11310" t="s">
        <v>9465</v>
      </c>
    </row>
    <row r="11311" spans="1:3" x14ac:dyDescent="0.25">
      <c r="A11311" s="2">
        <v>44326.522222222222</v>
      </c>
      <c r="B11311" t="s">
        <v>3</v>
      </c>
      <c r="C11311" t="s">
        <v>9885</v>
      </c>
    </row>
    <row r="11312" spans="1:3" x14ac:dyDescent="0.25">
      <c r="A11312" s="2">
        <v>44326.522222222222</v>
      </c>
      <c r="B11312" t="s">
        <v>3</v>
      </c>
      <c r="C11312" t="s">
        <v>1249</v>
      </c>
    </row>
    <row r="11313" spans="1:4" x14ac:dyDescent="0.25">
      <c r="A11313" s="2">
        <v>44326.522222222222</v>
      </c>
      <c r="B11313" t="s">
        <v>3</v>
      </c>
      <c r="C11313" t="s">
        <v>9885</v>
      </c>
    </row>
    <row r="11314" spans="1:4" x14ac:dyDescent="0.25">
      <c r="A11314" s="2">
        <v>44326.522222222222</v>
      </c>
      <c r="B11314" t="s">
        <v>181</v>
      </c>
      <c r="D11314" t="s">
        <v>1886</v>
      </c>
    </row>
    <row r="11315" spans="1:4" x14ac:dyDescent="0.25">
      <c r="A11315" s="2">
        <v>44326.522222222222</v>
      </c>
      <c r="B11315" t="s">
        <v>164</v>
      </c>
      <c r="D11315" t="s">
        <v>1848</v>
      </c>
    </row>
    <row r="11316" spans="1:4" x14ac:dyDescent="0.25">
      <c r="A11316" s="2">
        <v>44326.522222222222</v>
      </c>
      <c r="B11316" t="s">
        <v>164</v>
      </c>
      <c r="D11316" t="s">
        <v>1849</v>
      </c>
    </row>
    <row r="11317" spans="1:4" x14ac:dyDescent="0.25">
      <c r="A11317" s="2">
        <v>44326.522222222222</v>
      </c>
      <c r="B11317" t="s">
        <v>164</v>
      </c>
      <c r="D11317" t="s">
        <v>1850</v>
      </c>
    </row>
    <row r="11318" spans="1:4" x14ac:dyDescent="0.25">
      <c r="A11318" s="2">
        <v>44326.522222222222</v>
      </c>
      <c r="B11318" t="s">
        <v>164</v>
      </c>
      <c r="D11318" t="s">
        <v>827</v>
      </c>
    </row>
    <row r="11319" spans="1:4" x14ac:dyDescent="0.25">
      <c r="A11319" s="2">
        <v>44326.522222222222</v>
      </c>
      <c r="B11319" t="s">
        <v>164</v>
      </c>
      <c r="D11319" t="s">
        <v>918</v>
      </c>
    </row>
    <row r="11320" spans="1:4" x14ac:dyDescent="0.25">
      <c r="A11320" s="2">
        <v>44326.522222222222</v>
      </c>
      <c r="B11320" t="s">
        <v>164</v>
      </c>
      <c r="D11320" t="s">
        <v>902</v>
      </c>
    </row>
    <row r="11321" spans="1:4" x14ac:dyDescent="0.25">
      <c r="A11321" s="2">
        <v>44326.522222222222</v>
      </c>
      <c r="B11321" t="s">
        <v>164</v>
      </c>
      <c r="D11321" t="s">
        <v>1853</v>
      </c>
    </row>
    <row r="11322" spans="1:4" x14ac:dyDescent="0.25">
      <c r="A11322" s="2">
        <v>44326.522222222222</v>
      </c>
      <c r="B11322" t="s">
        <v>164</v>
      </c>
      <c r="D11322" t="s">
        <v>842</v>
      </c>
    </row>
    <row r="11323" spans="1:4" x14ac:dyDescent="0.25">
      <c r="A11323" s="2">
        <v>44326.522222222222</v>
      </c>
      <c r="B11323" t="s">
        <v>164</v>
      </c>
      <c r="D11323" t="s">
        <v>932</v>
      </c>
    </row>
    <row r="11324" spans="1:4" x14ac:dyDescent="0.25">
      <c r="A11324" s="2">
        <v>44326.522222222222</v>
      </c>
      <c r="B11324" t="s">
        <v>164</v>
      </c>
      <c r="D11324" t="s">
        <v>899</v>
      </c>
    </row>
    <row r="11325" spans="1:4" x14ac:dyDescent="0.25">
      <c r="A11325" s="2">
        <v>44326.522222222222</v>
      </c>
      <c r="B11325" t="s">
        <v>164</v>
      </c>
      <c r="D11325" t="s">
        <v>953</v>
      </c>
    </row>
    <row r="11326" spans="1:4" x14ac:dyDescent="0.25">
      <c r="A11326" s="2">
        <v>44326.522222222222</v>
      </c>
      <c r="B11326" t="s">
        <v>172</v>
      </c>
      <c r="D11326" t="s">
        <v>1885</v>
      </c>
    </row>
    <row r="11327" spans="1:4" x14ac:dyDescent="0.25">
      <c r="A11327" s="2">
        <v>44326.522222222222</v>
      </c>
      <c r="B11327" t="s">
        <v>172</v>
      </c>
      <c r="D11327" t="s">
        <v>1848</v>
      </c>
    </row>
    <row r="11328" spans="1:4" x14ac:dyDescent="0.25">
      <c r="A11328" s="2">
        <v>44326.522222222222</v>
      </c>
      <c r="B11328" t="s">
        <v>171</v>
      </c>
      <c r="D11328" t="s">
        <v>893</v>
      </c>
    </row>
    <row r="11329" spans="1:4" x14ac:dyDescent="0.25">
      <c r="A11329" s="2">
        <v>44326.522222222222</v>
      </c>
      <c r="B11329" t="s">
        <v>171</v>
      </c>
      <c r="D11329" t="s">
        <v>902</v>
      </c>
    </row>
    <row r="11330" spans="1:4" x14ac:dyDescent="0.25">
      <c r="A11330" s="2">
        <v>44326.522222222222</v>
      </c>
      <c r="B11330" t="s">
        <v>171</v>
      </c>
      <c r="D11330" t="s">
        <v>825</v>
      </c>
    </row>
    <row r="11331" spans="1:4" x14ac:dyDescent="0.25">
      <c r="A11331" s="2">
        <v>44326.522222222222</v>
      </c>
      <c r="B11331" t="s">
        <v>171</v>
      </c>
      <c r="D11331" t="s">
        <v>826</v>
      </c>
    </row>
    <row r="11332" spans="1:4" x14ac:dyDescent="0.25">
      <c r="A11332" s="2">
        <v>44326.522222222222</v>
      </c>
      <c r="B11332" t="s">
        <v>177</v>
      </c>
      <c r="D11332" t="s">
        <v>1850</v>
      </c>
    </row>
    <row r="11333" spans="1:4" x14ac:dyDescent="0.25">
      <c r="A11333" s="2">
        <v>44326.522222222222</v>
      </c>
      <c r="B11333" t="s">
        <v>165</v>
      </c>
      <c r="D11333" t="s">
        <v>1848</v>
      </c>
    </row>
    <row r="11334" spans="1:4" x14ac:dyDescent="0.25">
      <c r="A11334" s="2">
        <v>44326.522222222222</v>
      </c>
      <c r="B11334" t="s">
        <v>165</v>
      </c>
      <c r="D11334" t="s">
        <v>1849</v>
      </c>
    </row>
    <row r="11335" spans="1:4" x14ac:dyDescent="0.25">
      <c r="A11335" s="2">
        <v>44326.522222222222</v>
      </c>
      <c r="B11335" t="s">
        <v>165</v>
      </c>
      <c r="D11335" t="s">
        <v>1850</v>
      </c>
    </row>
    <row r="11336" spans="1:4" x14ac:dyDescent="0.25">
      <c r="A11336" s="2">
        <v>44326.522222222222</v>
      </c>
      <c r="B11336" t="s">
        <v>190</v>
      </c>
      <c r="D11336" t="s">
        <v>958</v>
      </c>
    </row>
    <row r="11337" spans="1:4" x14ac:dyDescent="0.25">
      <c r="A11337" s="2">
        <v>44326.522222222222</v>
      </c>
      <c r="B11337" t="s">
        <v>165</v>
      </c>
      <c r="D11337" t="s">
        <v>1849</v>
      </c>
    </row>
    <row r="11338" spans="1:4" x14ac:dyDescent="0.25">
      <c r="A11338" s="2">
        <v>44326.522222222222</v>
      </c>
      <c r="B11338" t="s">
        <v>165</v>
      </c>
      <c r="D11338" t="s">
        <v>1850</v>
      </c>
    </row>
    <row r="11339" spans="1:4" x14ac:dyDescent="0.25">
      <c r="A11339" s="2">
        <v>44326.522222222222</v>
      </c>
      <c r="B11339" t="s">
        <v>165</v>
      </c>
      <c r="D11339" t="s">
        <v>1874</v>
      </c>
    </row>
    <row r="11340" spans="1:4" x14ac:dyDescent="0.25">
      <c r="A11340" s="2">
        <v>44326.522222222222</v>
      </c>
      <c r="B11340" t="s">
        <v>169</v>
      </c>
      <c r="D11340" t="s">
        <v>1850</v>
      </c>
    </row>
    <row r="11341" spans="1:4" x14ac:dyDescent="0.25">
      <c r="A11341" s="2">
        <v>44326.522222222222</v>
      </c>
      <c r="B11341" t="s">
        <v>169</v>
      </c>
      <c r="D11341" t="s">
        <v>1892</v>
      </c>
    </row>
    <row r="11342" spans="1:4" x14ac:dyDescent="0.25">
      <c r="A11342" s="2">
        <v>44326.522222222222</v>
      </c>
      <c r="B11342" t="s">
        <v>1461</v>
      </c>
      <c r="D11342" t="s">
        <v>1848</v>
      </c>
    </row>
    <row r="11343" spans="1:4" x14ac:dyDescent="0.25">
      <c r="A11343" s="2">
        <v>44326.522222222222</v>
      </c>
      <c r="B11343" t="s">
        <v>1461</v>
      </c>
      <c r="D11343" t="s">
        <v>1849</v>
      </c>
    </row>
    <row r="11344" spans="1:4" x14ac:dyDescent="0.25">
      <c r="A11344" s="2">
        <v>44326.522222222222</v>
      </c>
      <c r="B11344" t="s">
        <v>164</v>
      </c>
      <c r="D11344" t="s">
        <v>834</v>
      </c>
    </row>
    <row r="11345" spans="1:4" x14ac:dyDescent="0.25">
      <c r="A11345" s="2">
        <v>44326.522222222222</v>
      </c>
      <c r="B11345" t="s">
        <v>164</v>
      </c>
      <c r="D11345" t="s">
        <v>955</v>
      </c>
    </row>
    <row r="11346" spans="1:4" x14ac:dyDescent="0.25">
      <c r="A11346" s="2">
        <v>44326.522222222222</v>
      </c>
      <c r="B11346" t="s">
        <v>181</v>
      </c>
      <c r="D11346" t="s">
        <v>827</v>
      </c>
    </row>
    <row r="11347" spans="1:4" x14ac:dyDescent="0.25">
      <c r="A11347" s="2">
        <v>44326.522222222222</v>
      </c>
      <c r="B11347" t="s">
        <v>181</v>
      </c>
      <c r="D11347" t="s">
        <v>1008</v>
      </c>
    </row>
    <row r="11348" spans="1:4" x14ac:dyDescent="0.25">
      <c r="A11348" s="2">
        <v>44326.522222222222</v>
      </c>
      <c r="B11348" t="s">
        <v>181</v>
      </c>
      <c r="D11348" t="s">
        <v>1139</v>
      </c>
    </row>
    <row r="11349" spans="1:4" x14ac:dyDescent="0.25">
      <c r="A11349" s="2">
        <v>44326.522222222222</v>
      </c>
      <c r="B11349" t="s">
        <v>181</v>
      </c>
      <c r="D11349" t="s">
        <v>1907</v>
      </c>
    </row>
    <row r="11350" spans="1:4" x14ac:dyDescent="0.25">
      <c r="A11350" s="2">
        <v>44326.522222222222</v>
      </c>
      <c r="B11350" t="s">
        <v>181</v>
      </c>
      <c r="D11350" t="s">
        <v>5053</v>
      </c>
    </row>
    <row r="11351" spans="1:4" x14ac:dyDescent="0.25">
      <c r="A11351" s="2">
        <v>44326.522222222222</v>
      </c>
      <c r="B11351" t="s">
        <v>181</v>
      </c>
      <c r="D11351" t="s">
        <v>1895</v>
      </c>
    </row>
    <row r="11352" spans="1:4" x14ac:dyDescent="0.25">
      <c r="A11352" s="2">
        <v>44326.522222222222</v>
      </c>
      <c r="B11352" t="s">
        <v>181</v>
      </c>
      <c r="D11352" t="s">
        <v>856</v>
      </c>
    </row>
    <row r="11353" spans="1:4" x14ac:dyDescent="0.25">
      <c r="A11353" s="2">
        <v>44326.522222222222</v>
      </c>
      <c r="B11353" t="s">
        <v>181</v>
      </c>
      <c r="D11353" t="s">
        <v>1152</v>
      </c>
    </row>
    <row r="11354" spans="1:4" x14ac:dyDescent="0.25">
      <c r="A11354" s="2">
        <v>44326.522222222222</v>
      </c>
      <c r="B11354" t="s">
        <v>164</v>
      </c>
      <c r="D11354" t="s">
        <v>1849</v>
      </c>
    </row>
    <row r="11355" spans="1:4" x14ac:dyDescent="0.25">
      <c r="A11355" s="2">
        <v>44326.522222222222</v>
      </c>
      <c r="B11355" t="s">
        <v>164</v>
      </c>
      <c r="D11355" t="s">
        <v>1850</v>
      </c>
    </row>
    <row r="11356" spans="1:4" x14ac:dyDescent="0.25">
      <c r="A11356" s="2">
        <v>44326.522222222222</v>
      </c>
      <c r="B11356" t="s">
        <v>164</v>
      </c>
      <c r="D11356" t="s">
        <v>1888</v>
      </c>
    </row>
    <row r="11357" spans="1:4" x14ac:dyDescent="0.25">
      <c r="A11357" s="2">
        <v>44326.522222222222</v>
      </c>
      <c r="B11357" t="s">
        <v>3</v>
      </c>
      <c r="D11357" t="s">
        <v>1020</v>
      </c>
    </row>
    <row r="11358" spans="1:4" x14ac:dyDescent="0.25">
      <c r="A11358" s="2">
        <v>44326.522222222222</v>
      </c>
      <c r="B11358" t="s">
        <v>3</v>
      </c>
      <c r="D11358" t="s">
        <v>828</v>
      </c>
    </row>
    <row r="11359" spans="1:4" x14ac:dyDescent="0.25">
      <c r="A11359" s="2">
        <v>44326.522222222222</v>
      </c>
      <c r="B11359" t="s">
        <v>3</v>
      </c>
      <c r="D11359" t="s">
        <v>971</v>
      </c>
    </row>
    <row r="11360" spans="1:4" x14ac:dyDescent="0.25">
      <c r="A11360" s="2">
        <v>44326.522916666669</v>
      </c>
      <c r="B11360" t="s">
        <v>165</v>
      </c>
      <c r="C11360" t="s">
        <v>1249</v>
      </c>
    </row>
    <row r="11361" spans="1:3" x14ac:dyDescent="0.25">
      <c r="A11361" s="2">
        <v>44326.522916666669</v>
      </c>
      <c r="B11361" t="s">
        <v>165</v>
      </c>
      <c r="C11361" t="s">
        <v>6386</v>
      </c>
    </row>
    <row r="11362" spans="1:3" x14ac:dyDescent="0.25">
      <c r="A11362" s="2">
        <v>44326.522916666669</v>
      </c>
      <c r="B11362" t="s">
        <v>181</v>
      </c>
      <c r="C11362" t="s">
        <v>194</v>
      </c>
    </row>
    <row r="11363" spans="1:3" x14ac:dyDescent="0.25">
      <c r="A11363" s="2">
        <v>44326.522916666669</v>
      </c>
      <c r="B11363" t="s">
        <v>1148</v>
      </c>
      <c r="C11363" t="s">
        <v>1249</v>
      </c>
    </row>
    <row r="11364" spans="1:3" x14ac:dyDescent="0.25">
      <c r="A11364" s="2">
        <v>44326.522916666669</v>
      </c>
      <c r="B11364" t="s">
        <v>1148</v>
      </c>
      <c r="C11364" t="s">
        <v>6386</v>
      </c>
    </row>
    <row r="11365" spans="1:3" x14ac:dyDescent="0.25">
      <c r="A11365" s="2">
        <v>44326.522916666669</v>
      </c>
      <c r="B11365" t="s">
        <v>164</v>
      </c>
      <c r="C11365" t="s">
        <v>6806</v>
      </c>
    </row>
    <row r="11366" spans="1:3" x14ac:dyDescent="0.25">
      <c r="A11366" s="2">
        <v>44326.522916666669</v>
      </c>
      <c r="B11366" t="s">
        <v>164</v>
      </c>
      <c r="C11366" t="s">
        <v>1538</v>
      </c>
    </row>
    <row r="11367" spans="1:3" x14ac:dyDescent="0.25">
      <c r="A11367" s="2">
        <v>44326.522916666669</v>
      </c>
      <c r="B11367" t="s">
        <v>164</v>
      </c>
      <c r="C11367" t="s">
        <v>6999</v>
      </c>
    </row>
    <row r="11368" spans="1:3" x14ac:dyDescent="0.25">
      <c r="A11368" s="2">
        <v>44326.522916666669</v>
      </c>
      <c r="B11368" t="s">
        <v>164</v>
      </c>
      <c r="C11368" t="s">
        <v>194</v>
      </c>
    </row>
    <row r="11369" spans="1:3" x14ac:dyDescent="0.25">
      <c r="A11369" s="2">
        <v>44326.522916666669</v>
      </c>
      <c r="B11369" t="s">
        <v>164</v>
      </c>
      <c r="C11369" t="s">
        <v>194</v>
      </c>
    </row>
    <row r="11370" spans="1:3" x14ac:dyDescent="0.25">
      <c r="A11370" s="2">
        <v>44326.522916666669</v>
      </c>
      <c r="B11370" t="s">
        <v>164</v>
      </c>
      <c r="C11370" t="s">
        <v>1249</v>
      </c>
    </row>
    <row r="11371" spans="1:3" x14ac:dyDescent="0.25">
      <c r="A11371" s="2">
        <v>44326.522916666669</v>
      </c>
      <c r="B11371" t="s">
        <v>164</v>
      </c>
      <c r="C11371" t="s">
        <v>1249</v>
      </c>
    </row>
    <row r="11372" spans="1:3" x14ac:dyDescent="0.25">
      <c r="A11372" s="2">
        <v>44326.522916666669</v>
      </c>
      <c r="B11372" t="s">
        <v>173</v>
      </c>
      <c r="C11372" t="s">
        <v>1249</v>
      </c>
    </row>
    <row r="11373" spans="1:3" x14ac:dyDescent="0.25">
      <c r="A11373" s="2">
        <v>44326.522916666669</v>
      </c>
      <c r="B11373" t="s">
        <v>172</v>
      </c>
      <c r="C11373" t="s">
        <v>7287</v>
      </c>
    </row>
    <row r="11374" spans="1:3" x14ac:dyDescent="0.25">
      <c r="A11374" s="2">
        <v>44326.522916666669</v>
      </c>
      <c r="B11374" t="s">
        <v>172</v>
      </c>
      <c r="C11374" t="s">
        <v>1249</v>
      </c>
    </row>
    <row r="11375" spans="1:3" x14ac:dyDescent="0.25">
      <c r="A11375" s="2">
        <v>44326.522916666669</v>
      </c>
      <c r="B11375" t="s">
        <v>172</v>
      </c>
      <c r="C11375" t="s">
        <v>7288</v>
      </c>
    </row>
    <row r="11376" spans="1:3" x14ac:dyDescent="0.25">
      <c r="A11376" s="2">
        <v>44326.522916666669</v>
      </c>
      <c r="B11376" t="s">
        <v>171</v>
      </c>
      <c r="C11376" t="s">
        <v>7313</v>
      </c>
    </row>
    <row r="11377" spans="1:3" x14ac:dyDescent="0.25">
      <c r="A11377" s="2">
        <v>44326.522916666669</v>
      </c>
      <c r="B11377" t="s">
        <v>171</v>
      </c>
      <c r="C11377" t="s">
        <v>1538</v>
      </c>
    </row>
    <row r="11378" spans="1:3" x14ac:dyDescent="0.25">
      <c r="A11378" s="2">
        <v>44326.522916666669</v>
      </c>
      <c r="B11378" t="s">
        <v>171</v>
      </c>
      <c r="C11378" t="s">
        <v>7476</v>
      </c>
    </row>
    <row r="11379" spans="1:3" x14ac:dyDescent="0.25">
      <c r="A11379" s="2">
        <v>44326.522916666669</v>
      </c>
      <c r="B11379" t="s">
        <v>171</v>
      </c>
      <c r="C11379" t="s">
        <v>6386</v>
      </c>
    </row>
    <row r="11380" spans="1:3" x14ac:dyDescent="0.25">
      <c r="A11380" s="2">
        <v>44326.522916666669</v>
      </c>
      <c r="B11380" t="s">
        <v>171</v>
      </c>
      <c r="C11380" t="s">
        <v>7477</v>
      </c>
    </row>
    <row r="11381" spans="1:3" x14ac:dyDescent="0.25">
      <c r="A11381" s="2">
        <v>44326.522916666669</v>
      </c>
      <c r="B11381" t="s">
        <v>171</v>
      </c>
      <c r="C11381" t="s">
        <v>7478</v>
      </c>
    </row>
    <row r="11382" spans="1:3" x14ac:dyDescent="0.25">
      <c r="A11382" s="2">
        <v>44326.522916666669</v>
      </c>
      <c r="B11382" t="s">
        <v>177</v>
      </c>
      <c r="C11382" t="s">
        <v>7709</v>
      </c>
    </row>
    <row r="11383" spans="1:3" x14ac:dyDescent="0.25">
      <c r="A11383" s="2">
        <v>44326.522916666669</v>
      </c>
      <c r="B11383" t="s">
        <v>165</v>
      </c>
      <c r="C11383" t="s">
        <v>7443</v>
      </c>
    </row>
    <row r="11384" spans="1:3" x14ac:dyDescent="0.25">
      <c r="A11384" s="2">
        <v>44326.522916666669</v>
      </c>
      <c r="B11384" t="s">
        <v>165</v>
      </c>
      <c r="C11384" t="s">
        <v>194</v>
      </c>
    </row>
    <row r="11385" spans="1:3" x14ac:dyDescent="0.25">
      <c r="A11385" s="2">
        <v>44326.522916666669</v>
      </c>
      <c r="B11385" t="s">
        <v>165</v>
      </c>
      <c r="C11385" t="s">
        <v>7913</v>
      </c>
    </row>
    <row r="11386" spans="1:3" x14ac:dyDescent="0.25">
      <c r="A11386" s="2">
        <v>44326.522916666669</v>
      </c>
      <c r="B11386" t="s">
        <v>190</v>
      </c>
      <c r="C11386" t="s">
        <v>7035</v>
      </c>
    </row>
    <row r="11387" spans="1:3" x14ac:dyDescent="0.25">
      <c r="A11387" s="2">
        <v>44326.522916666669</v>
      </c>
      <c r="B11387" t="s">
        <v>190</v>
      </c>
      <c r="C11387" t="s">
        <v>1249</v>
      </c>
    </row>
    <row r="11388" spans="1:3" x14ac:dyDescent="0.25">
      <c r="A11388" s="2">
        <v>44326.522916666669</v>
      </c>
      <c r="B11388" t="s">
        <v>164</v>
      </c>
      <c r="C11388" t="s">
        <v>1249</v>
      </c>
    </row>
    <row r="11389" spans="1:3" x14ac:dyDescent="0.25">
      <c r="A11389" s="2">
        <v>44326.522916666669</v>
      </c>
      <c r="B11389" t="s">
        <v>165</v>
      </c>
      <c r="C11389" t="s">
        <v>1538</v>
      </c>
    </row>
    <row r="11390" spans="1:3" x14ac:dyDescent="0.25">
      <c r="A11390" s="2">
        <v>44326.522916666669</v>
      </c>
      <c r="B11390" t="s">
        <v>169</v>
      </c>
      <c r="C11390" t="s">
        <v>9032</v>
      </c>
    </row>
    <row r="11391" spans="1:3" x14ac:dyDescent="0.25">
      <c r="A11391" s="2">
        <v>44326.522916666669</v>
      </c>
      <c r="B11391" t="s">
        <v>180</v>
      </c>
      <c r="C11391" t="s">
        <v>1249</v>
      </c>
    </row>
    <row r="11392" spans="1:3" x14ac:dyDescent="0.25">
      <c r="A11392" s="2">
        <v>44326.522916666669</v>
      </c>
      <c r="B11392" t="s">
        <v>1461</v>
      </c>
      <c r="C11392" t="s">
        <v>1249</v>
      </c>
    </row>
    <row r="11393" spans="1:4" x14ac:dyDescent="0.25">
      <c r="A11393" s="2">
        <v>44326.522916666669</v>
      </c>
      <c r="B11393" t="s">
        <v>1461</v>
      </c>
      <c r="C11393" t="s">
        <v>7593</v>
      </c>
    </row>
    <row r="11394" spans="1:4" x14ac:dyDescent="0.25">
      <c r="A11394" s="2">
        <v>44326.522916666669</v>
      </c>
      <c r="B11394" t="s">
        <v>164</v>
      </c>
      <c r="C11394" t="s">
        <v>9326</v>
      </c>
    </row>
    <row r="11395" spans="1:4" x14ac:dyDescent="0.25">
      <c r="A11395" s="2">
        <v>44326.522916666669</v>
      </c>
      <c r="B11395" t="s">
        <v>164</v>
      </c>
      <c r="C11395" t="s">
        <v>6637</v>
      </c>
    </row>
    <row r="11396" spans="1:4" x14ac:dyDescent="0.25">
      <c r="A11396" s="2">
        <v>44326.522916666669</v>
      </c>
      <c r="B11396" t="s">
        <v>164</v>
      </c>
      <c r="C11396" t="s">
        <v>9327</v>
      </c>
    </row>
    <row r="11397" spans="1:4" x14ac:dyDescent="0.25">
      <c r="A11397" s="2">
        <v>44326.522916666669</v>
      </c>
      <c r="B11397" t="s">
        <v>164</v>
      </c>
      <c r="C11397" t="s">
        <v>8022</v>
      </c>
    </row>
    <row r="11398" spans="1:4" x14ac:dyDescent="0.25">
      <c r="A11398" s="2">
        <v>44326.522916666669</v>
      </c>
      <c r="B11398" t="s">
        <v>164</v>
      </c>
      <c r="C11398" t="s">
        <v>9328</v>
      </c>
    </row>
    <row r="11399" spans="1:4" x14ac:dyDescent="0.25">
      <c r="A11399" s="2">
        <v>44326.522916666669</v>
      </c>
      <c r="B11399" t="s">
        <v>180</v>
      </c>
      <c r="C11399" t="s">
        <v>9365</v>
      </c>
    </row>
    <row r="11400" spans="1:4" x14ac:dyDescent="0.25">
      <c r="A11400" s="2">
        <v>44326.522916666669</v>
      </c>
      <c r="B11400" t="s">
        <v>181</v>
      </c>
      <c r="C11400" t="s">
        <v>9396</v>
      </c>
    </row>
    <row r="11401" spans="1:4" x14ac:dyDescent="0.25">
      <c r="A11401" s="2">
        <v>44326.522916666669</v>
      </c>
      <c r="B11401" t="s">
        <v>181</v>
      </c>
      <c r="C11401" t="s">
        <v>6407</v>
      </c>
    </row>
    <row r="11402" spans="1:4" x14ac:dyDescent="0.25">
      <c r="A11402" s="2">
        <v>44326.522916666669</v>
      </c>
      <c r="B11402" t="s">
        <v>181</v>
      </c>
      <c r="C11402" t="s">
        <v>194</v>
      </c>
    </row>
    <row r="11403" spans="1:4" x14ac:dyDescent="0.25">
      <c r="A11403" s="2">
        <v>44326.522916666669</v>
      </c>
      <c r="B11403" t="s">
        <v>181</v>
      </c>
      <c r="C11403" t="s">
        <v>6850</v>
      </c>
    </row>
    <row r="11404" spans="1:4" x14ac:dyDescent="0.25">
      <c r="A11404" s="2">
        <v>44326.522916666669</v>
      </c>
      <c r="B11404" t="s">
        <v>164</v>
      </c>
      <c r="C11404" t="s">
        <v>6380</v>
      </c>
    </row>
    <row r="11405" spans="1:4" x14ac:dyDescent="0.25">
      <c r="A11405" s="2">
        <v>44326.522916666669</v>
      </c>
      <c r="B11405" t="s">
        <v>3</v>
      </c>
      <c r="C11405" t="s">
        <v>9886</v>
      </c>
    </row>
    <row r="11406" spans="1:4" x14ac:dyDescent="0.25">
      <c r="A11406" s="2">
        <v>44326.522916666669</v>
      </c>
      <c r="B11406" t="s">
        <v>3</v>
      </c>
      <c r="C11406" t="s">
        <v>9885</v>
      </c>
    </row>
    <row r="11407" spans="1:4" x14ac:dyDescent="0.25">
      <c r="A11407" s="2">
        <v>44326.522916666669</v>
      </c>
      <c r="B11407" t="s">
        <v>3</v>
      </c>
      <c r="C11407" t="s">
        <v>6420</v>
      </c>
    </row>
    <row r="11408" spans="1:4" x14ac:dyDescent="0.25">
      <c r="A11408" s="2">
        <v>44326.522916666669</v>
      </c>
      <c r="B11408" t="s">
        <v>165</v>
      </c>
      <c r="D11408" t="s">
        <v>1866</v>
      </c>
    </row>
    <row r="11409" spans="1:4" x14ac:dyDescent="0.25">
      <c r="A11409" s="2">
        <v>44326.522916666669</v>
      </c>
      <c r="B11409" t="s">
        <v>165</v>
      </c>
      <c r="D11409" t="s">
        <v>1848</v>
      </c>
    </row>
    <row r="11410" spans="1:4" x14ac:dyDescent="0.25">
      <c r="A11410" s="2">
        <v>44326.522916666669</v>
      </c>
      <c r="B11410" t="s">
        <v>181</v>
      </c>
      <c r="D11410" t="s">
        <v>958</v>
      </c>
    </row>
    <row r="11411" spans="1:4" x14ac:dyDescent="0.25">
      <c r="A11411" s="2">
        <v>44326.522916666669</v>
      </c>
      <c r="B11411" t="s">
        <v>1148</v>
      </c>
      <c r="D11411" t="s">
        <v>4995</v>
      </c>
    </row>
    <row r="11412" spans="1:4" x14ac:dyDescent="0.25">
      <c r="A11412" s="2">
        <v>44326.522916666669</v>
      </c>
      <c r="B11412" t="s">
        <v>1148</v>
      </c>
      <c r="D11412" t="s">
        <v>1848</v>
      </c>
    </row>
    <row r="11413" spans="1:4" x14ac:dyDescent="0.25">
      <c r="A11413" s="2">
        <v>44326.522916666669</v>
      </c>
      <c r="B11413" t="s">
        <v>164</v>
      </c>
      <c r="D11413" t="s">
        <v>1888</v>
      </c>
    </row>
    <row r="11414" spans="1:4" x14ac:dyDescent="0.25">
      <c r="A11414" s="2">
        <v>44326.522916666669</v>
      </c>
      <c r="B11414" t="s">
        <v>164</v>
      </c>
      <c r="D11414" t="s">
        <v>958</v>
      </c>
    </row>
    <row r="11415" spans="1:4" x14ac:dyDescent="0.25">
      <c r="A11415" s="2">
        <v>44326.522916666669</v>
      </c>
      <c r="B11415" t="s">
        <v>164</v>
      </c>
      <c r="D11415" t="s">
        <v>834</v>
      </c>
    </row>
    <row r="11416" spans="1:4" x14ac:dyDescent="0.25">
      <c r="A11416" s="2">
        <v>44326.522916666669</v>
      </c>
      <c r="B11416" t="s">
        <v>164</v>
      </c>
      <c r="D11416" t="s">
        <v>1906</v>
      </c>
    </row>
    <row r="11417" spans="1:4" x14ac:dyDescent="0.25">
      <c r="A11417" s="2">
        <v>44326.522916666669</v>
      </c>
      <c r="B11417" t="s">
        <v>164</v>
      </c>
      <c r="D11417" t="s">
        <v>1907</v>
      </c>
    </row>
    <row r="11418" spans="1:4" x14ac:dyDescent="0.25">
      <c r="A11418" s="2">
        <v>44326.522916666669</v>
      </c>
      <c r="B11418" t="s">
        <v>164</v>
      </c>
      <c r="D11418" t="s">
        <v>1908</v>
      </c>
    </row>
    <row r="11419" spans="1:4" x14ac:dyDescent="0.25">
      <c r="A11419" s="2">
        <v>44326.522916666669</v>
      </c>
      <c r="B11419" t="s">
        <v>164</v>
      </c>
      <c r="D11419" t="s">
        <v>846</v>
      </c>
    </row>
    <row r="11420" spans="1:4" x14ac:dyDescent="0.25">
      <c r="A11420" s="2">
        <v>44326.522916666669</v>
      </c>
      <c r="B11420" t="s">
        <v>173</v>
      </c>
      <c r="D11420" t="s">
        <v>1910</v>
      </c>
    </row>
    <row r="11421" spans="1:4" x14ac:dyDescent="0.25">
      <c r="A11421" s="2">
        <v>44326.522916666669</v>
      </c>
      <c r="B11421" t="s">
        <v>172</v>
      </c>
      <c r="D11421" t="s">
        <v>1849</v>
      </c>
    </row>
    <row r="11422" spans="1:4" x14ac:dyDescent="0.25">
      <c r="A11422" s="2">
        <v>44326.522916666669</v>
      </c>
      <c r="B11422" t="s">
        <v>172</v>
      </c>
      <c r="D11422" t="s">
        <v>1850</v>
      </c>
    </row>
    <row r="11423" spans="1:4" x14ac:dyDescent="0.25">
      <c r="A11423" s="2">
        <v>44326.522916666669</v>
      </c>
      <c r="B11423" t="s">
        <v>172</v>
      </c>
      <c r="D11423" t="s">
        <v>1886</v>
      </c>
    </row>
    <row r="11424" spans="1:4" x14ac:dyDescent="0.25">
      <c r="A11424" s="2">
        <v>44326.522916666669</v>
      </c>
      <c r="B11424" t="s">
        <v>171</v>
      </c>
      <c r="D11424" t="s">
        <v>899</v>
      </c>
    </row>
    <row r="11425" spans="1:4" x14ac:dyDescent="0.25">
      <c r="A11425" s="2">
        <v>44326.522916666669</v>
      </c>
      <c r="B11425" t="s">
        <v>171</v>
      </c>
      <c r="D11425" t="s">
        <v>855</v>
      </c>
    </row>
    <row r="11426" spans="1:4" x14ac:dyDescent="0.25">
      <c r="A11426" s="2">
        <v>44326.522916666669</v>
      </c>
      <c r="B11426" t="s">
        <v>171</v>
      </c>
      <c r="D11426" t="s">
        <v>834</v>
      </c>
    </row>
    <row r="11427" spans="1:4" x14ac:dyDescent="0.25">
      <c r="A11427" s="2">
        <v>44326.522916666669</v>
      </c>
      <c r="B11427" t="s">
        <v>171</v>
      </c>
      <c r="D11427" t="s">
        <v>835</v>
      </c>
    </row>
    <row r="11428" spans="1:4" x14ac:dyDescent="0.25">
      <c r="A11428" s="2">
        <v>44326.522916666669</v>
      </c>
      <c r="B11428" t="s">
        <v>171</v>
      </c>
      <c r="D11428" t="s">
        <v>955</v>
      </c>
    </row>
    <row r="11429" spans="1:4" x14ac:dyDescent="0.25">
      <c r="A11429" s="2">
        <v>44326.522916666669</v>
      </c>
      <c r="B11429" t="s">
        <v>171</v>
      </c>
      <c r="D11429" t="s">
        <v>1853</v>
      </c>
    </row>
    <row r="11430" spans="1:4" x14ac:dyDescent="0.25">
      <c r="A11430" s="2">
        <v>44326.522916666669</v>
      </c>
      <c r="B11430" t="s">
        <v>177</v>
      </c>
      <c r="D11430" t="s">
        <v>1892</v>
      </c>
    </row>
    <row r="11431" spans="1:4" x14ac:dyDescent="0.25">
      <c r="A11431" s="2">
        <v>44326.522916666669</v>
      </c>
      <c r="B11431" t="s">
        <v>165</v>
      </c>
      <c r="D11431" t="s">
        <v>1874</v>
      </c>
    </row>
    <row r="11432" spans="1:4" x14ac:dyDescent="0.25">
      <c r="A11432" s="2">
        <v>44326.522916666669</v>
      </c>
      <c r="B11432" t="s">
        <v>165</v>
      </c>
      <c r="D11432" t="s">
        <v>958</v>
      </c>
    </row>
    <row r="11433" spans="1:4" x14ac:dyDescent="0.25">
      <c r="A11433" s="2">
        <v>44326.522916666669</v>
      </c>
      <c r="B11433" t="s">
        <v>165</v>
      </c>
      <c r="D11433" t="s">
        <v>825</v>
      </c>
    </row>
    <row r="11434" spans="1:4" x14ac:dyDescent="0.25">
      <c r="A11434" s="2">
        <v>44326.522916666669</v>
      </c>
      <c r="B11434" t="s">
        <v>190</v>
      </c>
      <c r="D11434" t="s">
        <v>846</v>
      </c>
    </row>
    <row r="11435" spans="1:4" x14ac:dyDescent="0.25">
      <c r="A11435" s="2">
        <v>44326.522916666669</v>
      </c>
      <c r="B11435" t="s">
        <v>190</v>
      </c>
      <c r="D11435" t="s">
        <v>891</v>
      </c>
    </row>
    <row r="11436" spans="1:4" x14ac:dyDescent="0.25">
      <c r="A11436" s="2">
        <v>44326.522916666669</v>
      </c>
      <c r="B11436" t="s">
        <v>164</v>
      </c>
      <c r="D11436" t="s">
        <v>1848</v>
      </c>
    </row>
    <row r="11437" spans="1:4" x14ac:dyDescent="0.25">
      <c r="A11437" s="2">
        <v>44326.522916666669</v>
      </c>
      <c r="B11437" t="s">
        <v>165</v>
      </c>
      <c r="D11437" t="s">
        <v>958</v>
      </c>
    </row>
    <row r="11438" spans="1:4" x14ac:dyDescent="0.25">
      <c r="A11438" s="2">
        <v>44326.522916666669</v>
      </c>
      <c r="B11438" t="s">
        <v>169</v>
      </c>
      <c r="D11438" t="s">
        <v>1852</v>
      </c>
    </row>
    <row r="11439" spans="1:4" x14ac:dyDescent="0.25">
      <c r="A11439" s="2">
        <v>44326.522916666669</v>
      </c>
      <c r="B11439" t="s">
        <v>180</v>
      </c>
      <c r="D11439" t="s">
        <v>1926</v>
      </c>
    </row>
    <row r="11440" spans="1:4" x14ac:dyDescent="0.25">
      <c r="A11440" s="2">
        <v>44326.522916666669</v>
      </c>
      <c r="B11440" t="s">
        <v>1461</v>
      </c>
      <c r="D11440" t="s">
        <v>1850</v>
      </c>
    </row>
    <row r="11441" spans="1:4" x14ac:dyDescent="0.25">
      <c r="A11441" s="2">
        <v>44326.522916666669</v>
      </c>
      <c r="B11441" t="s">
        <v>1461</v>
      </c>
      <c r="D11441" t="s">
        <v>1888</v>
      </c>
    </row>
    <row r="11442" spans="1:4" x14ac:dyDescent="0.25">
      <c r="A11442" s="2">
        <v>44326.522916666669</v>
      </c>
      <c r="B11442" t="s">
        <v>164</v>
      </c>
      <c r="D11442" t="s">
        <v>959</v>
      </c>
    </row>
    <row r="11443" spans="1:4" x14ac:dyDescent="0.25">
      <c r="A11443" s="2">
        <v>44326.522916666669</v>
      </c>
      <c r="B11443" t="s">
        <v>164</v>
      </c>
      <c r="D11443" t="s">
        <v>836</v>
      </c>
    </row>
    <row r="11444" spans="1:4" x14ac:dyDescent="0.25">
      <c r="A11444" s="2">
        <v>44326.522916666669</v>
      </c>
      <c r="B11444" t="s">
        <v>164</v>
      </c>
      <c r="D11444" t="s">
        <v>844</v>
      </c>
    </row>
    <row r="11445" spans="1:4" x14ac:dyDescent="0.25">
      <c r="A11445" s="2">
        <v>44326.522916666669</v>
      </c>
      <c r="B11445" t="s">
        <v>164</v>
      </c>
      <c r="D11445" t="s">
        <v>845</v>
      </c>
    </row>
    <row r="11446" spans="1:4" x14ac:dyDescent="0.25">
      <c r="A11446" s="2">
        <v>44326.522916666669</v>
      </c>
      <c r="B11446" t="s">
        <v>164</v>
      </c>
      <c r="D11446" t="s">
        <v>1049</v>
      </c>
    </row>
    <row r="11447" spans="1:4" x14ac:dyDescent="0.25">
      <c r="A11447" s="2">
        <v>44326.522916666669</v>
      </c>
      <c r="B11447" t="s">
        <v>180</v>
      </c>
      <c r="D11447" t="s">
        <v>1926</v>
      </c>
    </row>
    <row r="11448" spans="1:4" x14ac:dyDescent="0.25">
      <c r="A11448" s="2">
        <v>44326.522916666669</v>
      </c>
      <c r="B11448" t="s">
        <v>181</v>
      </c>
      <c r="D11448" t="s">
        <v>902</v>
      </c>
    </row>
    <row r="11449" spans="1:4" x14ac:dyDescent="0.25">
      <c r="A11449" s="2">
        <v>44326.522916666669</v>
      </c>
      <c r="B11449" t="s">
        <v>181</v>
      </c>
      <c r="D11449" t="s">
        <v>1882</v>
      </c>
    </row>
    <row r="11450" spans="1:4" x14ac:dyDescent="0.25">
      <c r="A11450" s="2">
        <v>44326.522916666669</v>
      </c>
      <c r="B11450" t="s">
        <v>181</v>
      </c>
      <c r="D11450" t="s">
        <v>1007</v>
      </c>
    </row>
    <row r="11451" spans="1:4" x14ac:dyDescent="0.25">
      <c r="A11451" s="2">
        <v>44326.522916666669</v>
      </c>
      <c r="B11451" t="s">
        <v>181</v>
      </c>
      <c r="D11451" t="s">
        <v>852</v>
      </c>
    </row>
    <row r="11452" spans="1:4" x14ac:dyDescent="0.25">
      <c r="A11452" s="2">
        <v>44326.522916666669</v>
      </c>
      <c r="B11452" t="s">
        <v>164</v>
      </c>
      <c r="D11452" t="s">
        <v>1852</v>
      </c>
    </row>
    <row r="11453" spans="1:4" x14ac:dyDescent="0.25">
      <c r="A11453" s="2">
        <v>44326.522916666669</v>
      </c>
      <c r="B11453" t="s">
        <v>3</v>
      </c>
      <c r="D11453" t="s">
        <v>827</v>
      </c>
    </row>
    <row r="11454" spans="1:4" x14ac:dyDescent="0.25">
      <c r="A11454" s="2">
        <v>44326.522916666669</v>
      </c>
      <c r="B11454" t="s">
        <v>3</v>
      </c>
      <c r="D11454" t="s">
        <v>912</v>
      </c>
    </row>
    <row r="11455" spans="1:4" x14ac:dyDescent="0.25">
      <c r="A11455" s="2">
        <v>44326.522916666669</v>
      </c>
      <c r="B11455" t="s">
        <v>3</v>
      </c>
      <c r="D11455" t="s">
        <v>893</v>
      </c>
    </row>
    <row r="11456" spans="1:4" x14ac:dyDescent="0.25">
      <c r="A11456" s="2">
        <v>44326.523611111108</v>
      </c>
      <c r="B11456" t="s">
        <v>181</v>
      </c>
      <c r="C11456" t="s">
        <v>6392</v>
      </c>
    </row>
    <row r="11457" spans="1:3" x14ac:dyDescent="0.25">
      <c r="A11457" s="2">
        <v>44326.523611111108</v>
      </c>
      <c r="B11457" t="s">
        <v>181</v>
      </c>
      <c r="C11457" t="s">
        <v>6393</v>
      </c>
    </row>
    <row r="11458" spans="1:3" x14ac:dyDescent="0.25">
      <c r="A11458" s="2">
        <v>44326.523611111108</v>
      </c>
      <c r="B11458" t="s">
        <v>181</v>
      </c>
      <c r="C11458" t="s">
        <v>6394</v>
      </c>
    </row>
    <row r="11459" spans="1:3" x14ac:dyDescent="0.25">
      <c r="A11459" s="2">
        <v>44326.523611111108</v>
      </c>
      <c r="B11459" t="s">
        <v>1148</v>
      </c>
      <c r="C11459" t="s">
        <v>6566</v>
      </c>
    </row>
    <row r="11460" spans="1:3" x14ac:dyDescent="0.25">
      <c r="A11460" s="2">
        <v>44326.523611111108</v>
      </c>
      <c r="B11460" t="s">
        <v>1148</v>
      </c>
      <c r="C11460" t="s">
        <v>6386</v>
      </c>
    </row>
    <row r="11461" spans="1:3" x14ac:dyDescent="0.25">
      <c r="A11461" s="2">
        <v>44326.523611111108</v>
      </c>
      <c r="B11461" t="s">
        <v>164</v>
      </c>
      <c r="C11461" t="s">
        <v>6807</v>
      </c>
    </row>
    <row r="11462" spans="1:3" x14ac:dyDescent="0.25">
      <c r="A11462" s="2">
        <v>44326.523611111108</v>
      </c>
      <c r="B11462" t="s">
        <v>164</v>
      </c>
      <c r="C11462" t="s">
        <v>1249</v>
      </c>
    </row>
    <row r="11463" spans="1:3" x14ac:dyDescent="0.25">
      <c r="A11463" s="2">
        <v>44326.523611111108</v>
      </c>
      <c r="B11463" t="s">
        <v>164</v>
      </c>
      <c r="C11463" t="s">
        <v>6808</v>
      </c>
    </row>
    <row r="11464" spans="1:3" x14ac:dyDescent="0.25">
      <c r="A11464" s="2">
        <v>44326.523611111108</v>
      </c>
      <c r="B11464" t="s">
        <v>163</v>
      </c>
      <c r="C11464" t="s">
        <v>6526</v>
      </c>
    </row>
    <row r="11465" spans="1:3" x14ac:dyDescent="0.25">
      <c r="A11465" s="2">
        <v>44326.523611111108</v>
      </c>
      <c r="B11465" t="s">
        <v>163</v>
      </c>
      <c r="C11465" t="s">
        <v>194</v>
      </c>
    </row>
    <row r="11466" spans="1:3" x14ac:dyDescent="0.25">
      <c r="A11466" s="2">
        <v>44326.523611111108</v>
      </c>
      <c r="B11466" t="s">
        <v>163</v>
      </c>
      <c r="C11466" t="s">
        <v>1538</v>
      </c>
    </row>
    <row r="11467" spans="1:3" x14ac:dyDescent="0.25">
      <c r="A11467" s="2">
        <v>44326.523611111108</v>
      </c>
      <c r="B11467" t="s">
        <v>163</v>
      </c>
      <c r="C11467" t="s">
        <v>1538</v>
      </c>
    </row>
    <row r="11468" spans="1:3" x14ac:dyDescent="0.25">
      <c r="A11468" s="2">
        <v>44326.523611111108</v>
      </c>
      <c r="B11468" t="s">
        <v>163</v>
      </c>
      <c r="C11468" t="s">
        <v>1538</v>
      </c>
    </row>
    <row r="11469" spans="1:3" x14ac:dyDescent="0.25">
      <c r="A11469" s="2">
        <v>44326.523611111108</v>
      </c>
      <c r="B11469" t="s">
        <v>163</v>
      </c>
      <c r="C11469" t="s">
        <v>1538</v>
      </c>
    </row>
    <row r="11470" spans="1:3" x14ac:dyDescent="0.25">
      <c r="A11470" s="2">
        <v>44326.523611111108</v>
      </c>
      <c r="B11470" t="s">
        <v>163</v>
      </c>
      <c r="C11470" t="s">
        <v>1538</v>
      </c>
    </row>
    <row r="11471" spans="1:3" x14ac:dyDescent="0.25">
      <c r="A11471" s="2">
        <v>44326.523611111108</v>
      </c>
      <c r="B11471" t="s">
        <v>163</v>
      </c>
      <c r="C11471" t="s">
        <v>1538</v>
      </c>
    </row>
    <row r="11472" spans="1:3" x14ac:dyDescent="0.25">
      <c r="A11472" s="2">
        <v>44326.523611111108</v>
      </c>
      <c r="B11472" t="s">
        <v>164</v>
      </c>
      <c r="C11472" t="s">
        <v>7000</v>
      </c>
    </row>
    <row r="11473" spans="1:3" x14ac:dyDescent="0.25">
      <c r="A11473" s="2">
        <v>44326.523611111108</v>
      </c>
      <c r="B11473" t="s">
        <v>164</v>
      </c>
      <c r="C11473" t="s">
        <v>4308</v>
      </c>
    </row>
    <row r="11474" spans="1:3" x14ac:dyDescent="0.25">
      <c r="A11474" s="2">
        <v>44326.523611111108</v>
      </c>
      <c r="B11474" t="s">
        <v>164</v>
      </c>
      <c r="C11474" t="s">
        <v>7001</v>
      </c>
    </row>
    <row r="11475" spans="1:3" x14ac:dyDescent="0.25">
      <c r="A11475" s="2">
        <v>44326.523611111108</v>
      </c>
      <c r="B11475" t="s">
        <v>164</v>
      </c>
      <c r="C11475" t="s">
        <v>7002</v>
      </c>
    </row>
    <row r="11476" spans="1:3" x14ac:dyDescent="0.25">
      <c r="A11476" s="2">
        <v>44326.523611111108</v>
      </c>
      <c r="B11476" t="s">
        <v>164</v>
      </c>
      <c r="C11476" t="s">
        <v>7003</v>
      </c>
    </row>
    <row r="11477" spans="1:3" x14ac:dyDescent="0.25">
      <c r="A11477" s="2">
        <v>44326.523611111108</v>
      </c>
      <c r="B11477" t="s">
        <v>164</v>
      </c>
      <c r="C11477" t="s">
        <v>194</v>
      </c>
    </row>
    <row r="11478" spans="1:3" x14ac:dyDescent="0.25">
      <c r="A11478" s="2">
        <v>44326.523611111108</v>
      </c>
      <c r="B11478" t="s">
        <v>173</v>
      </c>
      <c r="C11478" t="s">
        <v>1249</v>
      </c>
    </row>
    <row r="11479" spans="1:3" x14ac:dyDescent="0.25">
      <c r="A11479" s="2">
        <v>44326.523611111108</v>
      </c>
      <c r="B11479" t="s">
        <v>172</v>
      </c>
      <c r="C11479" t="s">
        <v>1249</v>
      </c>
    </row>
    <row r="11480" spans="1:3" x14ac:dyDescent="0.25">
      <c r="A11480" s="2">
        <v>44326.523611111108</v>
      </c>
      <c r="B11480" t="s">
        <v>171</v>
      </c>
      <c r="C11480" t="s">
        <v>6634</v>
      </c>
    </row>
    <row r="11481" spans="1:3" x14ac:dyDescent="0.25">
      <c r="A11481" s="2">
        <v>44326.523611111108</v>
      </c>
      <c r="B11481" t="s">
        <v>171</v>
      </c>
      <c r="C11481" t="s">
        <v>6386</v>
      </c>
    </row>
    <row r="11482" spans="1:3" x14ac:dyDescent="0.25">
      <c r="A11482" s="2">
        <v>44326.523611111108</v>
      </c>
      <c r="B11482" t="s">
        <v>171</v>
      </c>
      <c r="C11482" t="s">
        <v>7479</v>
      </c>
    </row>
    <row r="11483" spans="1:3" x14ac:dyDescent="0.25">
      <c r="A11483" s="2">
        <v>44326.523611111108</v>
      </c>
      <c r="B11483" t="s">
        <v>171</v>
      </c>
      <c r="C11483" t="s">
        <v>7480</v>
      </c>
    </row>
    <row r="11484" spans="1:3" x14ac:dyDescent="0.25">
      <c r="A11484" s="2">
        <v>44326.523611111108</v>
      </c>
      <c r="B11484" t="s">
        <v>171</v>
      </c>
      <c r="C11484" t="s">
        <v>6386</v>
      </c>
    </row>
    <row r="11485" spans="1:3" x14ac:dyDescent="0.25">
      <c r="A11485" s="2">
        <v>44326.523611111108</v>
      </c>
      <c r="B11485" t="s">
        <v>177</v>
      </c>
      <c r="C11485" t="s">
        <v>7710</v>
      </c>
    </row>
    <row r="11486" spans="1:3" x14ac:dyDescent="0.25">
      <c r="A11486" s="2">
        <v>44326.523611111108</v>
      </c>
      <c r="B11486" t="s">
        <v>177</v>
      </c>
      <c r="C11486" t="s">
        <v>6386</v>
      </c>
    </row>
    <row r="11487" spans="1:3" x14ac:dyDescent="0.25">
      <c r="A11487" s="2">
        <v>44326.523611111108</v>
      </c>
      <c r="B11487" t="s">
        <v>165</v>
      </c>
      <c r="C11487" t="s">
        <v>7914</v>
      </c>
    </row>
    <row r="11488" spans="1:3" x14ac:dyDescent="0.25">
      <c r="A11488" s="2">
        <v>44326.523611111108</v>
      </c>
      <c r="B11488" t="s">
        <v>165</v>
      </c>
      <c r="C11488" t="s">
        <v>7915</v>
      </c>
    </row>
    <row r="11489" spans="1:3" x14ac:dyDescent="0.25">
      <c r="A11489" s="2">
        <v>44326.523611111108</v>
      </c>
      <c r="B11489" t="s">
        <v>165</v>
      </c>
      <c r="C11489" t="s">
        <v>7916</v>
      </c>
    </row>
    <row r="11490" spans="1:3" x14ac:dyDescent="0.25">
      <c r="A11490" s="2">
        <v>44326.523611111108</v>
      </c>
      <c r="B11490" t="s">
        <v>165</v>
      </c>
      <c r="C11490" t="s">
        <v>6386</v>
      </c>
    </row>
    <row r="11491" spans="1:3" x14ac:dyDescent="0.25">
      <c r="A11491" s="2">
        <v>44326.523611111108</v>
      </c>
      <c r="B11491" t="s">
        <v>176</v>
      </c>
      <c r="C11491" t="s">
        <v>8299</v>
      </c>
    </row>
    <row r="11492" spans="1:3" x14ac:dyDescent="0.25">
      <c r="A11492" s="2">
        <v>44326.523611111108</v>
      </c>
      <c r="B11492" t="s">
        <v>176</v>
      </c>
      <c r="C11492" t="s">
        <v>8300</v>
      </c>
    </row>
    <row r="11493" spans="1:3" x14ac:dyDescent="0.25">
      <c r="A11493" s="2">
        <v>44326.523611111108</v>
      </c>
      <c r="B11493" t="s">
        <v>176</v>
      </c>
      <c r="C11493" t="s">
        <v>8301</v>
      </c>
    </row>
    <row r="11494" spans="1:3" x14ac:dyDescent="0.25">
      <c r="A11494" s="2">
        <v>44326.523611111108</v>
      </c>
      <c r="B11494" t="s">
        <v>190</v>
      </c>
      <c r="C11494" t="s">
        <v>8623</v>
      </c>
    </row>
    <row r="11495" spans="1:3" x14ac:dyDescent="0.25">
      <c r="A11495" s="2">
        <v>44326.523611111108</v>
      </c>
      <c r="B11495" t="s">
        <v>190</v>
      </c>
      <c r="C11495" t="s">
        <v>8624</v>
      </c>
    </row>
    <row r="11496" spans="1:3" x14ac:dyDescent="0.25">
      <c r="A11496" s="2">
        <v>44326.523611111108</v>
      </c>
      <c r="B11496" t="s">
        <v>190</v>
      </c>
      <c r="C11496" t="s">
        <v>8625</v>
      </c>
    </row>
    <row r="11497" spans="1:3" x14ac:dyDescent="0.25">
      <c r="A11497" s="2">
        <v>44326.523611111108</v>
      </c>
      <c r="B11497" t="s">
        <v>190</v>
      </c>
      <c r="C11497" t="s">
        <v>1249</v>
      </c>
    </row>
    <row r="11498" spans="1:3" x14ac:dyDescent="0.25">
      <c r="A11498" s="2">
        <v>44326.523611111108</v>
      </c>
      <c r="B11498" t="s">
        <v>164</v>
      </c>
      <c r="C11498" t="s">
        <v>8666</v>
      </c>
    </row>
    <row r="11499" spans="1:3" x14ac:dyDescent="0.25">
      <c r="A11499" s="2">
        <v>44326.523611111108</v>
      </c>
      <c r="B11499" t="s">
        <v>165</v>
      </c>
      <c r="C11499" t="s">
        <v>8903</v>
      </c>
    </row>
    <row r="11500" spans="1:3" x14ac:dyDescent="0.25">
      <c r="A11500" s="2">
        <v>44326.523611111108</v>
      </c>
      <c r="B11500" t="s">
        <v>165</v>
      </c>
      <c r="C11500" t="s">
        <v>1538</v>
      </c>
    </row>
    <row r="11501" spans="1:3" x14ac:dyDescent="0.25">
      <c r="A11501" s="2">
        <v>44326.523611111108</v>
      </c>
      <c r="B11501" t="s">
        <v>165</v>
      </c>
      <c r="C11501" t="s">
        <v>6386</v>
      </c>
    </row>
    <row r="11502" spans="1:3" x14ac:dyDescent="0.25">
      <c r="A11502" s="2">
        <v>44326.523611111108</v>
      </c>
      <c r="B11502" t="s">
        <v>165</v>
      </c>
      <c r="C11502" t="s">
        <v>8904</v>
      </c>
    </row>
    <row r="11503" spans="1:3" x14ac:dyDescent="0.25">
      <c r="A11503" s="2">
        <v>44326.523611111108</v>
      </c>
      <c r="B11503" t="s">
        <v>169</v>
      </c>
      <c r="C11503" t="s">
        <v>9033</v>
      </c>
    </row>
    <row r="11504" spans="1:3" x14ac:dyDescent="0.25">
      <c r="A11504" s="2">
        <v>44326.523611111108</v>
      </c>
      <c r="B11504" t="s">
        <v>180</v>
      </c>
      <c r="C11504" t="s">
        <v>1249</v>
      </c>
    </row>
    <row r="11505" spans="1:3" x14ac:dyDescent="0.25">
      <c r="A11505" s="2">
        <v>44326.523611111108</v>
      </c>
      <c r="B11505" t="s">
        <v>180</v>
      </c>
      <c r="C11505" t="s">
        <v>9063</v>
      </c>
    </row>
    <row r="11506" spans="1:3" x14ac:dyDescent="0.25">
      <c r="A11506" s="2">
        <v>44326.523611111108</v>
      </c>
      <c r="B11506" t="s">
        <v>1461</v>
      </c>
      <c r="C11506" t="s">
        <v>1249</v>
      </c>
    </row>
    <row r="11507" spans="1:3" x14ac:dyDescent="0.25">
      <c r="A11507" s="2">
        <v>44326.523611111108</v>
      </c>
      <c r="B11507" t="s">
        <v>164</v>
      </c>
      <c r="C11507" t="s">
        <v>9329</v>
      </c>
    </row>
    <row r="11508" spans="1:3" x14ac:dyDescent="0.25">
      <c r="A11508" s="2">
        <v>44326.523611111108</v>
      </c>
      <c r="B11508" t="s">
        <v>164</v>
      </c>
      <c r="C11508" t="s">
        <v>6526</v>
      </c>
    </row>
    <row r="11509" spans="1:3" x14ac:dyDescent="0.25">
      <c r="A11509" s="2">
        <v>44326.523611111108</v>
      </c>
      <c r="B11509" t="s">
        <v>164</v>
      </c>
      <c r="C11509" t="s">
        <v>6637</v>
      </c>
    </row>
    <row r="11510" spans="1:3" x14ac:dyDescent="0.25">
      <c r="A11510" s="2">
        <v>44326.523611111108</v>
      </c>
      <c r="B11510" t="s">
        <v>164</v>
      </c>
      <c r="C11510" t="s">
        <v>9330</v>
      </c>
    </row>
    <row r="11511" spans="1:3" x14ac:dyDescent="0.25">
      <c r="A11511" s="2">
        <v>44326.523611111108</v>
      </c>
      <c r="B11511" t="s">
        <v>164</v>
      </c>
      <c r="C11511" t="s">
        <v>6933</v>
      </c>
    </row>
    <row r="11512" spans="1:3" x14ac:dyDescent="0.25">
      <c r="A11512" s="2">
        <v>44326.523611111108</v>
      </c>
      <c r="B11512" t="s">
        <v>164</v>
      </c>
      <c r="C11512" t="s">
        <v>6380</v>
      </c>
    </row>
    <row r="11513" spans="1:3" x14ac:dyDescent="0.25">
      <c r="A11513" s="2">
        <v>44326.523611111108</v>
      </c>
      <c r="B11513" t="s">
        <v>164</v>
      </c>
      <c r="C11513" t="s">
        <v>9331</v>
      </c>
    </row>
    <row r="11514" spans="1:3" x14ac:dyDescent="0.25">
      <c r="A11514" s="2">
        <v>44326.523611111108</v>
      </c>
      <c r="B11514" t="s">
        <v>180</v>
      </c>
      <c r="C11514" t="s">
        <v>1249</v>
      </c>
    </row>
    <row r="11515" spans="1:3" x14ac:dyDescent="0.25">
      <c r="A11515" s="2">
        <v>44326.523611111108</v>
      </c>
      <c r="B11515" t="s">
        <v>180</v>
      </c>
      <c r="C11515" t="s">
        <v>9366</v>
      </c>
    </row>
    <row r="11516" spans="1:3" x14ac:dyDescent="0.25">
      <c r="A11516" s="2">
        <v>44326.523611111108</v>
      </c>
      <c r="B11516" t="s">
        <v>180</v>
      </c>
      <c r="C11516" t="s">
        <v>1249</v>
      </c>
    </row>
    <row r="11517" spans="1:3" x14ac:dyDescent="0.25">
      <c r="A11517" s="2">
        <v>44326.523611111108</v>
      </c>
      <c r="B11517" t="s">
        <v>181</v>
      </c>
      <c r="C11517" t="s">
        <v>9397</v>
      </c>
    </row>
    <row r="11518" spans="1:3" x14ac:dyDescent="0.25">
      <c r="A11518" s="2">
        <v>44326.523611111108</v>
      </c>
      <c r="B11518" t="s">
        <v>181</v>
      </c>
      <c r="C11518" t="s">
        <v>9398</v>
      </c>
    </row>
    <row r="11519" spans="1:3" x14ac:dyDescent="0.25">
      <c r="A11519" s="2">
        <v>44326.523611111108</v>
      </c>
      <c r="B11519" t="s">
        <v>181</v>
      </c>
      <c r="C11519" t="s">
        <v>1538</v>
      </c>
    </row>
    <row r="11520" spans="1:3" x14ac:dyDescent="0.25">
      <c r="A11520" s="2">
        <v>44326.523611111108</v>
      </c>
      <c r="B11520" t="s">
        <v>181</v>
      </c>
      <c r="C11520" t="s">
        <v>194</v>
      </c>
    </row>
    <row r="11521" spans="1:4" x14ac:dyDescent="0.25">
      <c r="A11521" s="2">
        <v>44326.523611111108</v>
      </c>
      <c r="B11521" t="s">
        <v>181</v>
      </c>
      <c r="C11521" t="s">
        <v>1538</v>
      </c>
    </row>
    <row r="11522" spans="1:4" x14ac:dyDescent="0.25">
      <c r="A11522" s="2">
        <v>44326.523611111108</v>
      </c>
      <c r="B11522" t="s">
        <v>181</v>
      </c>
      <c r="C11522" t="s">
        <v>1249</v>
      </c>
    </row>
    <row r="11523" spans="1:4" x14ac:dyDescent="0.25">
      <c r="A11523" s="2">
        <v>44326.523611111108</v>
      </c>
      <c r="B11523" t="s">
        <v>164</v>
      </c>
      <c r="C11523" t="s">
        <v>9466</v>
      </c>
    </row>
    <row r="11524" spans="1:4" x14ac:dyDescent="0.25">
      <c r="A11524" s="2">
        <v>44326.523611111108</v>
      </c>
      <c r="B11524" t="s">
        <v>164</v>
      </c>
      <c r="C11524" t="s">
        <v>7193</v>
      </c>
    </row>
    <row r="11525" spans="1:4" x14ac:dyDescent="0.25">
      <c r="A11525" s="2">
        <v>44326.523611111108</v>
      </c>
      <c r="B11525" t="s">
        <v>164</v>
      </c>
      <c r="C11525" t="s">
        <v>9467</v>
      </c>
    </row>
    <row r="11526" spans="1:4" x14ac:dyDescent="0.25">
      <c r="A11526" s="2">
        <v>44326.523611111108</v>
      </c>
      <c r="B11526" t="s">
        <v>164</v>
      </c>
      <c r="C11526" t="s">
        <v>6637</v>
      </c>
    </row>
    <row r="11527" spans="1:4" x14ac:dyDescent="0.25">
      <c r="A11527" s="2">
        <v>44326.523611111108</v>
      </c>
      <c r="B11527" t="s">
        <v>3</v>
      </c>
      <c r="C11527" t="s">
        <v>9887</v>
      </c>
    </row>
    <row r="11528" spans="1:4" x14ac:dyDescent="0.25">
      <c r="A11528" s="2">
        <v>44326.523611111108</v>
      </c>
      <c r="B11528" t="s">
        <v>3</v>
      </c>
      <c r="C11528" t="s">
        <v>6420</v>
      </c>
    </row>
    <row r="11529" spans="1:4" x14ac:dyDescent="0.25">
      <c r="A11529" s="2">
        <v>44326.523611111108</v>
      </c>
      <c r="B11529" t="s">
        <v>163</v>
      </c>
      <c r="C11529" t="s">
        <v>7448</v>
      </c>
    </row>
    <row r="11530" spans="1:4" x14ac:dyDescent="0.25">
      <c r="A11530" s="2">
        <v>44326.523611111108</v>
      </c>
      <c r="B11530" t="s">
        <v>163</v>
      </c>
      <c r="C11530" t="s">
        <v>7606</v>
      </c>
    </row>
    <row r="11531" spans="1:4" x14ac:dyDescent="0.25">
      <c r="A11531" s="2">
        <v>44326.523611111108</v>
      </c>
      <c r="B11531" t="s">
        <v>181</v>
      </c>
      <c r="D11531" t="s">
        <v>1853</v>
      </c>
    </row>
    <row r="11532" spans="1:4" x14ac:dyDescent="0.25">
      <c r="A11532" s="2">
        <v>44326.523611111108</v>
      </c>
      <c r="B11532" t="s">
        <v>181</v>
      </c>
      <c r="D11532" t="s">
        <v>910</v>
      </c>
    </row>
    <row r="11533" spans="1:4" x14ac:dyDescent="0.25">
      <c r="A11533" s="2">
        <v>44326.523611111108</v>
      </c>
      <c r="B11533" t="s">
        <v>181</v>
      </c>
      <c r="D11533" t="s">
        <v>853</v>
      </c>
    </row>
    <row r="11534" spans="1:4" x14ac:dyDescent="0.25">
      <c r="A11534" s="2">
        <v>44326.523611111108</v>
      </c>
      <c r="B11534" t="s">
        <v>1148</v>
      </c>
      <c r="D11534" t="s">
        <v>1849</v>
      </c>
    </row>
    <row r="11535" spans="1:4" x14ac:dyDescent="0.25">
      <c r="A11535" s="2">
        <v>44326.523611111108</v>
      </c>
      <c r="B11535" t="s">
        <v>1148</v>
      </c>
      <c r="D11535" t="s">
        <v>1850</v>
      </c>
    </row>
    <row r="11536" spans="1:4" x14ac:dyDescent="0.25">
      <c r="A11536" s="2">
        <v>44326.523611111108</v>
      </c>
      <c r="B11536" t="s">
        <v>164</v>
      </c>
      <c r="D11536" t="s">
        <v>842</v>
      </c>
    </row>
    <row r="11537" spans="1:4" x14ac:dyDescent="0.25">
      <c r="A11537" s="2">
        <v>44326.523611111108</v>
      </c>
      <c r="B11537" t="s">
        <v>164</v>
      </c>
      <c r="D11537" t="s">
        <v>1880</v>
      </c>
    </row>
    <row r="11538" spans="1:4" x14ac:dyDescent="0.25">
      <c r="A11538" s="2">
        <v>44326.523611111108</v>
      </c>
      <c r="B11538" t="s">
        <v>164</v>
      </c>
      <c r="D11538" t="s">
        <v>856</v>
      </c>
    </row>
    <row r="11539" spans="1:4" x14ac:dyDescent="0.25">
      <c r="A11539" s="2">
        <v>44326.523611111108</v>
      </c>
      <c r="B11539" t="s">
        <v>163</v>
      </c>
      <c r="D11539" t="s">
        <v>1859</v>
      </c>
    </row>
    <row r="11540" spans="1:4" x14ac:dyDescent="0.25">
      <c r="A11540" s="2">
        <v>44326.523611111108</v>
      </c>
      <c r="B11540" t="s">
        <v>163</v>
      </c>
      <c r="D11540" t="s">
        <v>961</v>
      </c>
    </row>
    <row r="11541" spans="1:4" x14ac:dyDescent="0.25">
      <c r="A11541" s="2">
        <v>44326.523611111108</v>
      </c>
      <c r="B11541" t="s">
        <v>163</v>
      </c>
      <c r="D11541" t="s">
        <v>1849</v>
      </c>
    </row>
    <row r="11542" spans="1:4" x14ac:dyDescent="0.25">
      <c r="A11542" s="2">
        <v>44326.523611111108</v>
      </c>
      <c r="B11542" t="s">
        <v>163</v>
      </c>
      <c r="D11542" t="s">
        <v>832</v>
      </c>
    </row>
    <row r="11543" spans="1:4" x14ac:dyDescent="0.25">
      <c r="A11543" s="2">
        <v>44326.523611111108</v>
      </c>
      <c r="B11543" t="s">
        <v>163</v>
      </c>
      <c r="D11543" t="s">
        <v>1851</v>
      </c>
    </row>
    <row r="11544" spans="1:4" x14ac:dyDescent="0.25">
      <c r="A11544" s="2">
        <v>44326.523611111108</v>
      </c>
      <c r="B11544" t="s">
        <v>163</v>
      </c>
      <c r="D11544" t="s">
        <v>958</v>
      </c>
    </row>
    <row r="11545" spans="1:4" x14ac:dyDescent="0.25">
      <c r="A11545" s="2">
        <v>44326.523611111108</v>
      </c>
      <c r="B11545" t="s">
        <v>163</v>
      </c>
      <c r="D11545" t="s">
        <v>885</v>
      </c>
    </row>
    <row r="11546" spans="1:4" x14ac:dyDescent="0.25">
      <c r="A11546" s="2">
        <v>44326.523611111108</v>
      </c>
      <c r="B11546" t="s">
        <v>163</v>
      </c>
      <c r="D11546" t="s">
        <v>992</v>
      </c>
    </row>
    <row r="11547" spans="1:4" x14ac:dyDescent="0.25">
      <c r="A11547" s="2">
        <v>44326.523611111108</v>
      </c>
      <c r="B11547" t="s">
        <v>164</v>
      </c>
      <c r="D11547" t="s">
        <v>1909</v>
      </c>
    </row>
    <row r="11548" spans="1:4" x14ac:dyDescent="0.25">
      <c r="A11548" s="2">
        <v>44326.523611111108</v>
      </c>
      <c r="B11548" t="s">
        <v>164</v>
      </c>
      <c r="D11548" t="s">
        <v>850</v>
      </c>
    </row>
    <row r="11549" spans="1:4" x14ac:dyDescent="0.25">
      <c r="A11549" s="2">
        <v>44326.523611111108</v>
      </c>
      <c r="B11549" t="s">
        <v>164</v>
      </c>
      <c r="D11549" t="s">
        <v>893</v>
      </c>
    </row>
    <row r="11550" spans="1:4" x14ac:dyDescent="0.25">
      <c r="A11550" s="2">
        <v>44326.523611111108</v>
      </c>
      <c r="B11550" t="s">
        <v>164</v>
      </c>
      <c r="D11550" t="s">
        <v>1855</v>
      </c>
    </row>
    <row r="11551" spans="1:4" x14ac:dyDescent="0.25">
      <c r="A11551" s="2">
        <v>44326.523611111108</v>
      </c>
      <c r="B11551" t="s">
        <v>164</v>
      </c>
      <c r="D11551" t="s">
        <v>934</v>
      </c>
    </row>
    <row r="11552" spans="1:4" x14ac:dyDescent="0.25">
      <c r="A11552" s="2">
        <v>44326.523611111108</v>
      </c>
      <c r="B11552" t="s">
        <v>164</v>
      </c>
      <c r="D11552" t="s">
        <v>856</v>
      </c>
    </row>
    <row r="11553" spans="1:4" x14ac:dyDescent="0.25">
      <c r="A11553" s="2">
        <v>44326.523611111108</v>
      </c>
      <c r="B11553" t="s">
        <v>173</v>
      </c>
      <c r="D11553" t="s">
        <v>1848</v>
      </c>
    </row>
    <row r="11554" spans="1:4" x14ac:dyDescent="0.25">
      <c r="A11554" s="2">
        <v>44326.523611111108</v>
      </c>
      <c r="B11554" t="s">
        <v>172</v>
      </c>
      <c r="D11554" t="s">
        <v>1852</v>
      </c>
    </row>
    <row r="11555" spans="1:4" x14ac:dyDescent="0.25">
      <c r="A11555" s="2">
        <v>44326.523611111108</v>
      </c>
      <c r="B11555" t="s">
        <v>171</v>
      </c>
      <c r="D11555" t="s">
        <v>844</v>
      </c>
    </row>
    <row r="11556" spans="1:4" x14ac:dyDescent="0.25">
      <c r="A11556" s="2">
        <v>44326.523611111108</v>
      </c>
      <c r="B11556" t="s">
        <v>171</v>
      </c>
      <c r="D11556" t="s">
        <v>976</v>
      </c>
    </row>
    <row r="11557" spans="1:4" x14ac:dyDescent="0.25">
      <c r="A11557" s="2">
        <v>44326.523611111108</v>
      </c>
      <c r="B11557" t="s">
        <v>171</v>
      </c>
      <c r="D11557" t="s">
        <v>885</v>
      </c>
    </row>
    <row r="11558" spans="1:4" x14ac:dyDescent="0.25">
      <c r="A11558" s="2">
        <v>44326.523611111108</v>
      </c>
      <c r="B11558" t="s">
        <v>171</v>
      </c>
      <c r="D11558" t="s">
        <v>1855</v>
      </c>
    </row>
    <row r="11559" spans="1:4" x14ac:dyDescent="0.25">
      <c r="A11559" s="2">
        <v>44326.523611111108</v>
      </c>
      <c r="B11559" t="s">
        <v>171</v>
      </c>
      <c r="D11559" t="s">
        <v>1854</v>
      </c>
    </row>
    <row r="11560" spans="1:4" x14ac:dyDescent="0.25">
      <c r="A11560" s="2">
        <v>44326.523611111108</v>
      </c>
      <c r="B11560" t="s">
        <v>177</v>
      </c>
      <c r="D11560" t="s">
        <v>958</v>
      </c>
    </row>
    <row r="11561" spans="1:4" x14ac:dyDescent="0.25">
      <c r="A11561" s="2">
        <v>44326.523611111108</v>
      </c>
      <c r="B11561" t="s">
        <v>177</v>
      </c>
      <c r="D11561" t="s">
        <v>825</v>
      </c>
    </row>
    <row r="11562" spans="1:4" x14ac:dyDescent="0.25">
      <c r="A11562" s="2">
        <v>44326.523611111108</v>
      </c>
      <c r="B11562" t="s">
        <v>165</v>
      </c>
      <c r="D11562" t="s">
        <v>826</v>
      </c>
    </row>
    <row r="11563" spans="1:4" x14ac:dyDescent="0.25">
      <c r="A11563" s="2">
        <v>44326.523611111108</v>
      </c>
      <c r="B11563" t="s">
        <v>165</v>
      </c>
      <c r="D11563" t="s">
        <v>827</v>
      </c>
    </row>
    <row r="11564" spans="1:4" x14ac:dyDescent="0.25">
      <c r="A11564" s="2">
        <v>44326.523611111108</v>
      </c>
      <c r="B11564" t="s">
        <v>165</v>
      </c>
      <c r="D11564" t="s">
        <v>844</v>
      </c>
    </row>
    <row r="11565" spans="1:4" x14ac:dyDescent="0.25">
      <c r="A11565" s="2">
        <v>44326.523611111108</v>
      </c>
      <c r="B11565" t="s">
        <v>165</v>
      </c>
      <c r="D11565" t="s">
        <v>845</v>
      </c>
    </row>
    <row r="11566" spans="1:4" x14ac:dyDescent="0.25">
      <c r="A11566" s="2">
        <v>44326.523611111108</v>
      </c>
      <c r="B11566" t="s">
        <v>176</v>
      </c>
      <c r="D11566" t="s">
        <v>1876</v>
      </c>
    </row>
    <row r="11567" spans="1:4" x14ac:dyDescent="0.25">
      <c r="A11567" s="2">
        <v>44326.523611111108</v>
      </c>
      <c r="B11567" t="s">
        <v>176</v>
      </c>
      <c r="D11567" t="s">
        <v>1848</v>
      </c>
    </row>
    <row r="11568" spans="1:4" x14ac:dyDescent="0.25">
      <c r="A11568" s="2">
        <v>44326.523611111108</v>
      </c>
      <c r="B11568" t="s">
        <v>176</v>
      </c>
      <c r="D11568" t="s">
        <v>1849</v>
      </c>
    </row>
    <row r="11569" spans="1:4" x14ac:dyDescent="0.25">
      <c r="A11569" s="2">
        <v>44326.523611111108</v>
      </c>
      <c r="B11569" t="s">
        <v>190</v>
      </c>
      <c r="D11569" t="s">
        <v>849</v>
      </c>
    </row>
    <row r="11570" spans="1:4" x14ac:dyDescent="0.25">
      <c r="A11570" s="2">
        <v>44326.523611111108</v>
      </c>
      <c r="B11570" t="s">
        <v>190</v>
      </c>
      <c r="D11570" t="s">
        <v>848</v>
      </c>
    </row>
    <row r="11571" spans="1:4" x14ac:dyDescent="0.25">
      <c r="A11571" s="2">
        <v>44326.523611111108</v>
      </c>
      <c r="B11571" t="s">
        <v>190</v>
      </c>
      <c r="D11571" t="s">
        <v>828</v>
      </c>
    </row>
    <row r="11572" spans="1:4" x14ac:dyDescent="0.25">
      <c r="A11572" s="2">
        <v>44326.523611111108</v>
      </c>
      <c r="B11572" t="s">
        <v>190</v>
      </c>
      <c r="D11572" t="s">
        <v>892</v>
      </c>
    </row>
    <row r="11573" spans="1:4" x14ac:dyDescent="0.25">
      <c r="A11573" s="2">
        <v>44326.523611111108</v>
      </c>
      <c r="B11573" t="s">
        <v>164</v>
      </c>
      <c r="D11573" t="s">
        <v>1849</v>
      </c>
    </row>
    <row r="11574" spans="1:4" x14ac:dyDescent="0.25">
      <c r="A11574" s="2">
        <v>44326.523611111108</v>
      </c>
      <c r="B11574" t="s">
        <v>165</v>
      </c>
      <c r="D11574" t="s">
        <v>885</v>
      </c>
    </row>
    <row r="11575" spans="1:4" x14ac:dyDescent="0.25">
      <c r="A11575" s="2">
        <v>44326.523611111108</v>
      </c>
      <c r="B11575" t="s">
        <v>165</v>
      </c>
      <c r="D11575" t="s">
        <v>1882</v>
      </c>
    </row>
    <row r="11576" spans="1:4" x14ac:dyDescent="0.25">
      <c r="A11576" s="2">
        <v>44326.523611111108</v>
      </c>
      <c r="B11576" t="s">
        <v>165</v>
      </c>
      <c r="D11576" t="s">
        <v>1854</v>
      </c>
    </row>
    <row r="11577" spans="1:4" x14ac:dyDescent="0.25">
      <c r="A11577" s="2">
        <v>44326.523611111108</v>
      </c>
      <c r="B11577" t="s">
        <v>165</v>
      </c>
      <c r="D11577" t="s">
        <v>902</v>
      </c>
    </row>
    <row r="11578" spans="1:4" x14ac:dyDescent="0.25">
      <c r="A11578" s="2">
        <v>44326.523611111108</v>
      </c>
      <c r="B11578" t="s">
        <v>169</v>
      </c>
      <c r="D11578" t="s">
        <v>828</v>
      </c>
    </row>
    <row r="11579" spans="1:4" x14ac:dyDescent="0.25">
      <c r="A11579" s="2">
        <v>44326.523611111108</v>
      </c>
      <c r="B11579" t="s">
        <v>180</v>
      </c>
      <c r="D11579" t="s">
        <v>1848</v>
      </c>
    </row>
    <row r="11580" spans="1:4" x14ac:dyDescent="0.25">
      <c r="A11580" s="2">
        <v>44326.523611111108</v>
      </c>
      <c r="B11580" t="s">
        <v>180</v>
      </c>
      <c r="D11580" t="s">
        <v>1849</v>
      </c>
    </row>
    <row r="11581" spans="1:4" x14ac:dyDescent="0.25">
      <c r="A11581" s="2">
        <v>44326.523611111108</v>
      </c>
      <c r="B11581" t="s">
        <v>1461</v>
      </c>
      <c r="D11581" t="s">
        <v>1852</v>
      </c>
    </row>
    <row r="11582" spans="1:4" x14ac:dyDescent="0.25">
      <c r="A11582" s="2">
        <v>44326.523611111108</v>
      </c>
      <c r="B11582" t="s">
        <v>164</v>
      </c>
      <c r="D11582" t="s">
        <v>842</v>
      </c>
    </row>
    <row r="11583" spans="1:4" x14ac:dyDescent="0.25">
      <c r="A11583" s="2">
        <v>44326.523611111108</v>
      </c>
      <c r="B11583" t="s">
        <v>164</v>
      </c>
      <c r="D11583" t="s">
        <v>949</v>
      </c>
    </row>
    <row r="11584" spans="1:4" x14ac:dyDescent="0.25">
      <c r="A11584" s="2">
        <v>44326.523611111108</v>
      </c>
      <c r="B11584" t="s">
        <v>164</v>
      </c>
      <c r="D11584" t="s">
        <v>825</v>
      </c>
    </row>
    <row r="11585" spans="1:4" x14ac:dyDescent="0.25">
      <c r="A11585" s="2">
        <v>44326.523611111108</v>
      </c>
      <c r="B11585" t="s">
        <v>164</v>
      </c>
      <c r="D11585" t="s">
        <v>826</v>
      </c>
    </row>
    <row r="11586" spans="1:4" x14ac:dyDescent="0.25">
      <c r="A11586" s="2">
        <v>44326.523611111108</v>
      </c>
      <c r="B11586" t="s">
        <v>164</v>
      </c>
      <c r="D11586" t="s">
        <v>846</v>
      </c>
    </row>
    <row r="11587" spans="1:4" x14ac:dyDescent="0.25">
      <c r="A11587" s="2">
        <v>44326.523611111108</v>
      </c>
      <c r="B11587" t="s">
        <v>164</v>
      </c>
      <c r="D11587" t="s">
        <v>908</v>
      </c>
    </row>
    <row r="11588" spans="1:4" x14ac:dyDescent="0.25">
      <c r="A11588" s="2">
        <v>44326.523611111108</v>
      </c>
      <c r="B11588" t="s">
        <v>164</v>
      </c>
      <c r="D11588" t="s">
        <v>848</v>
      </c>
    </row>
    <row r="11589" spans="1:4" x14ac:dyDescent="0.25">
      <c r="A11589" s="2">
        <v>44326.523611111108</v>
      </c>
      <c r="B11589" t="s">
        <v>180</v>
      </c>
      <c r="D11589" t="s">
        <v>1848</v>
      </c>
    </row>
    <row r="11590" spans="1:4" x14ac:dyDescent="0.25">
      <c r="A11590" s="2">
        <v>44326.523611111108</v>
      </c>
      <c r="B11590" t="s">
        <v>180</v>
      </c>
      <c r="D11590" t="s">
        <v>1849</v>
      </c>
    </row>
    <row r="11591" spans="1:4" x14ac:dyDescent="0.25">
      <c r="A11591" s="2">
        <v>44326.523611111108</v>
      </c>
      <c r="B11591" t="s">
        <v>180</v>
      </c>
      <c r="D11591" t="s">
        <v>1850</v>
      </c>
    </row>
    <row r="11592" spans="1:4" x14ac:dyDescent="0.25">
      <c r="A11592" s="2">
        <v>44326.523611111108</v>
      </c>
      <c r="B11592" t="s">
        <v>181</v>
      </c>
      <c r="D11592" t="s">
        <v>901</v>
      </c>
    </row>
    <row r="11593" spans="1:4" x14ac:dyDescent="0.25">
      <c r="A11593" s="2">
        <v>44326.523611111108</v>
      </c>
      <c r="B11593" t="s">
        <v>181</v>
      </c>
      <c r="D11593" t="s">
        <v>894</v>
      </c>
    </row>
    <row r="11594" spans="1:4" x14ac:dyDescent="0.25">
      <c r="A11594" s="2">
        <v>44326.523611111108</v>
      </c>
      <c r="B11594" t="s">
        <v>181</v>
      </c>
      <c r="D11594" t="s">
        <v>974</v>
      </c>
    </row>
    <row r="11595" spans="1:4" x14ac:dyDescent="0.25">
      <c r="A11595" s="2">
        <v>44326.523611111108</v>
      </c>
      <c r="B11595" t="s">
        <v>181</v>
      </c>
      <c r="D11595" t="s">
        <v>828</v>
      </c>
    </row>
    <row r="11596" spans="1:4" x14ac:dyDescent="0.25">
      <c r="A11596" s="2">
        <v>44326.523611111108</v>
      </c>
      <c r="B11596" t="s">
        <v>181</v>
      </c>
      <c r="D11596" t="s">
        <v>917</v>
      </c>
    </row>
    <row r="11597" spans="1:4" x14ac:dyDescent="0.25">
      <c r="A11597" s="2">
        <v>44326.523611111108</v>
      </c>
      <c r="B11597" t="s">
        <v>181</v>
      </c>
      <c r="D11597" t="s">
        <v>1875</v>
      </c>
    </row>
    <row r="11598" spans="1:4" x14ac:dyDescent="0.25">
      <c r="A11598" s="2">
        <v>44326.523611111108</v>
      </c>
      <c r="B11598" t="s">
        <v>164</v>
      </c>
      <c r="D11598" t="s">
        <v>825</v>
      </c>
    </row>
    <row r="11599" spans="1:4" x14ac:dyDescent="0.25">
      <c r="A11599" s="2">
        <v>44326.523611111108</v>
      </c>
      <c r="B11599" t="s">
        <v>164</v>
      </c>
      <c r="D11599" t="s">
        <v>826</v>
      </c>
    </row>
    <row r="11600" spans="1:4" x14ac:dyDescent="0.25">
      <c r="A11600" s="2">
        <v>44326.523611111108</v>
      </c>
      <c r="B11600" t="s">
        <v>164</v>
      </c>
      <c r="D11600" t="s">
        <v>1853</v>
      </c>
    </row>
    <row r="11601" spans="1:4" x14ac:dyDescent="0.25">
      <c r="A11601" s="2">
        <v>44326.523611111108</v>
      </c>
      <c r="B11601" t="s">
        <v>164</v>
      </c>
      <c r="D11601" t="s">
        <v>885</v>
      </c>
    </row>
    <row r="11602" spans="1:4" x14ac:dyDescent="0.25">
      <c r="A11602" s="2">
        <v>44326.523611111108</v>
      </c>
      <c r="B11602" t="s">
        <v>3</v>
      </c>
      <c r="D11602" t="s">
        <v>825</v>
      </c>
    </row>
    <row r="11603" spans="1:4" x14ac:dyDescent="0.25">
      <c r="A11603" s="2">
        <v>44326.523611111108</v>
      </c>
      <c r="B11603" t="s">
        <v>3</v>
      </c>
      <c r="D11603" t="s">
        <v>853</v>
      </c>
    </row>
    <row r="11604" spans="1:4" x14ac:dyDescent="0.25">
      <c r="A11604" s="2">
        <v>44326.523611111108</v>
      </c>
      <c r="B11604" t="s">
        <v>163</v>
      </c>
      <c r="D11604" t="s">
        <v>1859</v>
      </c>
    </row>
    <row r="11605" spans="1:4" x14ac:dyDescent="0.25">
      <c r="A11605" s="2">
        <v>44326.523611111108</v>
      </c>
      <c r="B11605" t="s">
        <v>163</v>
      </c>
      <c r="D11605" t="s">
        <v>1848</v>
      </c>
    </row>
    <row r="11606" spans="1:4" x14ac:dyDescent="0.25">
      <c r="A11606" s="2">
        <v>44326.524305555555</v>
      </c>
      <c r="B11606" t="s">
        <v>165</v>
      </c>
      <c r="C11606" t="s">
        <v>6387</v>
      </c>
    </row>
    <row r="11607" spans="1:4" x14ac:dyDescent="0.25">
      <c r="A11607" s="2">
        <v>44326.524305555555</v>
      </c>
      <c r="B11607" t="s">
        <v>181</v>
      </c>
      <c r="C11607" t="s">
        <v>6395</v>
      </c>
    </row>
    <row r="11608" spans="1:4" x14ac:dyDescent="0.25">
      <c r="A11608" s="2">
        <v>44326.524305555555</v>
      </c>
      <c r="B11608" t="s">
        <v>181</v>
      </c>
      <c r="C11608" t="s">
        <v>6386</v>
      </c>
    </row>
    <row r="11609" spans="1:4" x14ac:dyDescent="0.25">
      <c r="A11609" s="2">
        <v>44326.524305555555</v>
      </c>
      <c r="B11609" t="s">
        <v>181</v>
      </c>
      <c r="C11609" t="s">
        <v>194</v>
      </c>
    </row>
    <row r="11610" spans="1:4" x14ac:dyDescent="0.25">
      <c r="A11610" s="2">
        <v>44326.524305555555</v>
      </c>
      <c r="B11610" t="s">
        <v>1148</v>
      </c>
      <c r="C11610" t="s">
        <v>6567</v>
      </c>
    </row>
    <row r="11611" spans="1:4" x14ac:dyDescent="0.25">
      <c r="A11611" s="2">
        <v>44326.524305555555</v>
      </c>
      <c r="B11611" t="s">
        <v>164</v>
      </c>
      <c r="C11611" t="s">
        <v>1249</v>
      </c>
    </row>
    <row r="11612" spans="1:4" x14ac:dyDescent="0.25">
      <c r="A11612" s="2">
        <v>44326.524305555555</v>
      </c>
      <c r="B11612" t="s">
        <v>163</v>
      </c>
      <c r="C11612" t="s">
        <v>194</v>
      </c>
    </row>
    <row r="11613" spans="1:4" x14ac:dyDescent="0.25">
      <c r="A11613" s="2">
        <v>44326.524305555555</v>
      </c>
      <c r="B11613" t="s">
        <v>164</v>
      </c>
      <c r="C11613" t="s">
        <v>7004</v>
      </c>
    </row>
    <row r="11614" spans="1:4" x14ac:dyDescent="0.25">
      <c r="A11614" s="2">
        <v>44326.524305555555</v>
      </c>
      <c r="B11614" t="s">
        <v>164</v>
      </c>
      <c r="C11614" t="s">
        <v>194</v>
      </c>
    </row>
    <row r="11615" spans="1:4" x14ac:dyDescent="0.25">
      <c r="A11615" s="2">
        <v>44326.524305555555</v>
      </c>
      <c r="B11615" t="s">
        <v>164</v>
      </c>
      <c r="C11615" t="s">
        <v>7005</v>
      </c>
    </row>
    <row r="11616" spans="1:4" x14ac:dyDescent="0.25">
      <c r="A11616" s="2">
        <v>44326.524305555555</v>
      </c>
      <c r="B11616" t="s">
        <v>164</v>
      </c>
      <c r="C11616" t="s">
        <v>194</v>
      </c>
    </row>
    <row r="11617" spans="1:3" x14ac:dyDescent="0.25">
      <c r="A11617" s="2">
        <v>44326.524305555555</v>
      </c>
      <c r="B11617" t="s">
        <v>164</v>
      </c>
      <c r="C11617" t="s">
        <v>7005</v>
      </c>
    </row>
    <row r="11618" spans="1:3" x14ac:dyDescent="0.25">
      <c r="A11618" s="2">
        <v>44326.524305555555</v>
      </c>
      <c r="B11618" t="s">
        <v>164</v>
      </c>
      <c r="C11618" t="s">
        <v>7006</v>
      </c>
    </row>
    <row r="11619" spans="1:3" x14ac:dyDescent="0.25">
      <c r="A11619" s="2">
        <v>44326.524305555555</v>
      </c>
      <c r="B11619" t="s">
        <v>164</v>
      </c>
      <c r="C11619" t="s">
        <v>7005</v>
      </c>
    </row>
    <row r="11620" spans="1:3" x14ac:dyDescent="0.25">
      <c r="A11620" s="2">
        <v>44326.524305555555</v>
      </c>
      <c r="B11620" t="s">
        <v>164</v>
      </c>
      <c r="C11620" t="s">
        <v>7006</v>
      </c>
    </row>
    <row r="11621" spans="1:3" x14ac:dyDescent="0.25">
      <c r="A11621" s="2">
        <v>44326.524305555555</v>
      </c>
      <c r="B11621" t="s">
        <v>164</v>
      </c>
      <c r="C11621" t="s">
        <v>116</v>
      </c>
    </row>
    <row r="11622" spans="1:3" x14ac:dyDescent="0.25">
      <c r="A11622" s="2">
        <v>44326.524305555555</v>
      </c>
      <c r="B11622" t="s">
        <v>173</v>
      </c>
      <c r="C11622" t="s">
        <v>7021</v>
      </c>
    </row>
    <row r="11623" spans="1:3" x14ac:dyDescent="0.25">
      <c r="A11623" s="2">
        <v>44326.524305555555</v>
      </c>
      <c r="B11623" t="s">
        <v>172</v>
      </c>
      <c r="C11623" t="s">
        <v>7289</v>
      </c>
    </row>
    <row r="11624" spans="1:3" x14ac:dyDescent="0.25">
      <c r="A11624" s="2">
        <v>44326.524305555555</v>
      </c>
      <c r="B11624" t="s">
        <v>172</v>
      </c>
      <c r="C11624" t="s">
        <v>7290</v>
      </c>
    </row>
    <row r="11625" spans="1:3" x14ac:dyDescent="0.25">
      <c r="A11625" s="2">
        <v>44326.524305555555</v>
      </c>
      <c r="B11625" t="s">
        <v>171</v>
      </c>
      <c r="C11625" t="s">
        <v>7481</v>
      </c>
    </row>
    <row r="11626" spans="1:3" x14ac:dyDescent="0.25">
      <c r="A11626" s="2">
        <v>44326.524305555555</v>
      </c>
      <c r="B11626" t="s">
        <v>171</v>
      </c>
      <c r="C11626" t="s">
        <v>6386</v>
      </c>
    </row>
    <row r="11627" spans="1:3" x14ac:dyDescent="0.25">
      <c r="A11627" s="2">
        <v>44326.524305555555</v>
      </c>
      <c r="B11627" t="s">
        <v>171</v>
      </c>
      <c r="C11627" t="s">
        <v>391</v>
      </c>
    </row>
    <row r="11628" spans="1:3" x14ac:dyDescent="0.25">
      <c r="A11628" s="2">
        <v>44326.524305555555</v>
      </c>
      <c r="B11628" t="s">
        <v>171</v>
      </c>
      <c r="C11628" t="s">
        <v>6386</v>
      </c>
    </row>
    <row r="11629" spans="1:3" x14ac:dyDescent="0.25">
      <c r="A11629" s="2">
        <v>44326.524305555555</v>
      </c>
      <c r="B11629" t="s">
        <v>171</v>
      </c>
      <c r="C11629" t="s">
        <v>7482</v>
      </c>
    </row>
    <row r="11630" spans="1:3" x14ac:dyDescent="0.25">
      <c r="A11630" s="2">
        <v>44326.524305555555</v>
      </c>
      <c r="B11630" t="s">
        <v>167</v>
      </c>
      <c r="C11630" t="s">
        <v>1249</v>
      </c>
    </row>
    <row r="11631" spans="1:3" x14ac:dyDescent="0.25">
      <c r="A11631" s="2">
        <v>44326.524305555555</v>
      </c>
      <c r="B11631" t="s">
        <v>167</v>
      </c>
      <c r="C11631" t="s">
        <v>6386</v>
      </c>
    </row>
    <row r="11632" spans="1:3" x14ac:dyDescent="0.25">
      <c r="A11632" s="2">
        <v>44326.524305555555</v>
      </c>
      <c r="B11632" t="s">
        <v>167</v>
      </c>
      <c r="C11632" t="s">
        <v>7612</v>
      </c>
    </row>
    <row r="11633" spans="1:3" x14ac:dyDescent="0.25">
      <c r="A11633" s="2">
        <v>44326.524305555555</v>
      </c>
      <c r="B11633" t="s">
        <v>177</v>
      </c>
      <c r="C11633" t="s">
        <v>7312</v>
      </c>
    </row>
    <row r="11634" spans="1:3" x14ac:dyDescent="0.25">
      <c r="A11634" s="2">
        <v>44326.524305555555</v>
      </c>
      <c r="B11634" t="s">
        <v>165</v>
      </c>
      <c r="C11634" t="s">
        <v>7917</v>
      </c>
    </row>
    <row r="11635" spans="1:3" x14ac:dyDescent="0.25">
      <c r="A11635" s="2">
        <v>44326.524305555555</v>
      </c>
      <c r="B11635" t="s">
        <v>165</v>
      </c>
      <c r="C11635" t="s">
        <v>1249</v>
      </c>
    </row>
    <row r="11636" spans="1:3" x14ac:dyDescent="0.25">
      <c r="A11636" s="2">
        <v>44326.524305555555</v>
      </c>
      <c r="B11636" t="s">
        <v>176</v>
      </c>
      <c r="C11636" t="s">
        <v>8302</v>
      </c>
    </row>
    <row r="11637" spans="1:3" x14ac:dyDescent="0.25">
      <c r="A11637" s="2">
        <v>44326.524305555555</v>
      </c>
      <c r="B11637" t="s">
        <v>176</v>
      </c>
      <c r="C11637" t="s">
        <v>8303</v>
      </c>
    </row>
    <row r="11638" spans="1:3" x14ac:dyDescent="0.25">
      <c r="A11638" s="2">
        <v>44326.524305555555</v>
      </c>
      <c r="B11638" t="s">
        <v>176</v>
      </c>
      <c r="C11638" t="s">
        <v>8304</v>
      </c>
    </row>
    <row r="11639" spans="1:3" x14ac:dyDescent="0.25">
      <c r="A11639" s="2">
        <v>44326.524305555555</v>
      </c>
      <c r="B11639" t="s">
        <v>176</v>
      </c>
      <c r="C11639" t="s">
        <v>8305</v>
      </c>
    </row>
    <row r="11640" spans="1:3" x14ac:dyDescent="0.25">
      <c r="A11640" s="2">
        <v>44326.524305555555</v>
      </c>
      <c r="B11640" t="s">
        <v>176</v>
      </c>
      <c r="C11640" t="s">
        <v>6386</v>
      </c>
    </row>
    <row r="11641" spans="1:3" x14ac:dyDescent="0.25">
      <c r="A11641" s="2">
        <v>44326.524305555555</v>
      </c>
      <c r="B11641" t="s">
        <v>176</v>
      </c>
      <c r="C11641" t="s">
        <v>6386</v>
      </c>
    </row>
    <row r="11642" spans="1:3" x14ac:dyDescent="0.25">
      <c r="A11642" s="2">
        <v>44326.524305555555</v>
      </c>
      <c r="B11642" t="s">
        <v>176</v>
      </c>
      <c r="C11642" t="s">
        <v>6386</v>
      </c>
    </row>
    <row r="11643" spans="1:3" x14ac:dyDescent="0.25">
      <c r="A11643" s="2">
        <v>44326.524305555555</v>
      </c>
      <c r="B11643" t="s">
        <v>176</v>
      </c>
      <c r="C11643" t="s">
        <v>8306</v>
      </c>
    </row>
    <row r="11644" spans="1:3" x14ac:dyDescent="0.25">
      <c r="A11644" s="2">
        <v>44326.524305555555</v>
      </c>
      <c r="B11644" t="s">
        <v>176</v>
      </c>
      <c r="C11644" t="s">
        <v>8307</v>
      </c>
    </row>
    <row r="11645" spans="1:3" x14ac:dyDescent="0.25">
      <c r="A11645" s="2">
        <v>44326.524305555555</v>
      </c>
      <c r="B11645" t="s">
        <v>190</v>
      </c>
      <c r="C11645" t="s">
        <v>8626</v>
      </c>
    </row>
    <row r="11646" spans="1:3" x14ac:dyDescent="0.25">
      <c r="A11646" s="2">
        <v>44326.524305555555</v>
      </c>
      <c r="B11646" t="s">
        <v>190</v>
      </c>
      <c r="C11646" t="s">
        <v>1249</v>
      </c>
    </row>
    <row r="11647" spans="1:3" x14ac:dyDescent="0.25">
      <c r="A11647" s="2">
        <v>44326.524305555555</v>
      </c>
      <c r="B11647" t="s">
        <v>190</v>
      </c>
      <c r="C11647" t="s">
        <v>8627</v>
      </c>
    </row>
    <row r="11648" spans="1:3" x14ac:dyDescent="0.25">
      <c r="A11648" s="2">
        <v>44326.524305555555</v>
      </c>
      <c r="B11648" t="s">
        <v>190</v>
      </c>
      <c r="C11648" t="s">
        <v>8628</v>
      </c>
    </row>
    <row r="11649" spans="1:3" x14ac:dyDescent="0.25">
      <c r="A11649" s="2">
        <v>44326.524305555555</v>
      </c>
      <c r="B11649" t="s">
        <v>190</v>
      </c>
      <c r="C11649" t="s">
        <v>8629</v>
      </c>
    </row>
    <row r="11650" spans="1:3" x14ac:dyDescent="0.25">
      <c r="A11650" s="2">
        <v>44326.524305555555</v>
      </c>
      <c r="B11650" t="s">
        <v>165</v>
      </c>
      <c r="C11650" t="s">
        <v>8905</v>
      </c>
    </row>
    <row r="11651" spans="1:3" x14ac:dyDescent="0.25">
      <c r="A11651" s="2">
        <v>44326.524305555555</v>
      </c>
      <c r="B11651" t="s">
        <v>165</v>
      </c>
      <c r="C11651" t="s">
        <v>6386</v>
      </c>
    </row>
    <row r="11652" spans="1:3" x14ac:dyDescent="0.25">
      <c r="A11652" s="2">
        <v>44326.524305555555</v>
      </c>
      <c r="B11652" t="s">
        <v>165</v>
      </c>
      <c r="C11652" t="s">
        <v>6386</v>
      </c>
    </row>
    <row r="11653" spans="1:3" x14ac:dyDescent="0.25">
      <c r="A11653" s="2">
        <v>44326.524305555555</v>
      </c>
      <c r="B11653" t="s">
        <v>165</v>
      </c>
      <c r="C11653" t="s">
        <v>1538</v>
      </c>
    </row>
    <row r="11654" spans="1:3" x14ac:dyDescent="0.25">
      <c r="A11654" s="2">
        <v>44326.524305555555</v>
      </c>
      <c r="B11654" t="s">
        <v>165</v>
      </c>
      <c r="C11654" t="s">
        <v>6386</v>
      </c>
    </row>
    <row r="11655" spans="1:3" x14ac:dyDescent="0.25">
      <c r="A11655" s="2">
        <v>44326.524305555555</v>
      </c>
      <c r="B11655" t="s">
        <v>169</v>
      </c>
      <c r="C11655" t="s">
        <v>9034</v>
      </c>
    </row>
    <row r="11656" spans="1:3" x14ac:dyDescent="0.25">
      <c r="A11656" s="2">
        <v>44326.524305555555</v>
      </c>
      <c r="B11656" t="s">
        <v>1461</v>
      </c>
      <c r="C11656" t="s">
        <v>9256</v>
      </c>
    </row>
    <row r="11657" spans="1:3" x14ac:dyDescent="0.25">
      <c r="A11657" s="2">
        <v>44326.524305555555</v>
      </c>
      <c r="B11657" t="s">
        <v>1461</v>
      </c>
      <c r="C11657" t="s">
        <v>9257</v>
      </c>
    </row>
    <row r="11658" spans="1:3" x14ac:dyDescent="0.25">
      <c r="A11658" s="2">
        <v>44326.524305555555</v>
      </c>
      <c r="B11658" t="s">
        <v>1461</v>
      </c>
      <c r="C11658" t="s">
        <v>9258</v>
      </c>
    </row>
    <row r="11659" spans="1:3" x14ac:dyDescent="0.25">
      <c r="A11659" s="2">
        <v>44326.524305555555</v>
      </c>
      <c r="B11659" t="s">
        <v>1461</v>
      </c>
      <c r="C11659" t="s">
        <v>194</v>
      </c>
    </row>
    <row r="11660" spans="1:3" x14ac:dyDescent="0.25">
      <c r="A11660" s="2">
        <v>44326.524305555555</v>
      </c>
      <c r="B11660" t="s">
        <v>1461</v>
      </c>
      <c r="C11660" t="s">
        <v>6386</v>
      </c>
    </row>
    <row r="11661" spans="1:3" x14ac:dyDescent="0.25">
      <c r="A11661" s="2">
        <v>44326.524305555555</v>
      </c>
      <c r="B11661" t="s">
        <v>164</v>
      </c>
      <c r="C11661" t="s">
        <v>9332</v>
      </c>
    </row>
    <row r="11662" spans="1:3" x14ac:dyDescent="0.25">
      <c r="A11662" s="2">
        <v>44326.524305555555</v>
      </c>
      <c r="B11662" t="s">
        <v>164</v>
      </c>
      <c r="C11662" t="s">
        <v>6637</v>
      </c>
    </row>
    <row r="11663" spans="1:3" x14ac:dyDescent="0.25">
      <c r="A11663" s="2">
        <v>44326.524305555555</v>
      </c>
      <c r="B11663" t="s">
        <v>164</v>
      </c>
      <c r="C11663" t="s">
        <v>6637</v>
      </c>
    </row>
    <row r="11664" spans="1:3" x14ac:dyDescent="0.25">
      <c r="A11664" s="2">
        <v>44326.524305555555</v>
      </c>
      <c r="B11664" t="s">
        <v>164</v>
      </c>
      <c r="C11664" t="s">
        <v>9333</v>
      </c>
    </row>
    <row r="11665" spans="1:4" x14ac:dyDescent="0.25">
      <c r="A11665" s="2">
        <v>44326.524305555555</v>
      </c>
      <c r="B11665" t="s">
        <v>164</v>
      </c>
      <c r="C11665" t="s">
        <v>6380</v>
      </c>
    </row>
    <row r="11666" spans="1:4" x14ac:dyDescent="0.25">
      <c r="A11666" s="2">
        <v>44326.524305555555</v>
      </c>
      <c r="B11666" t="s">
        <v>164</v>
      </c>
      <c r="C11666" t="s">
        <v>9334</v>
      </c>
    </row>
    <row r="11667" spans="1:4" x14ac:dyDescent="0.25">
      <c r="A11667" s="2">
        <v>44326.524305555555</v>
      </c>
      <c r="B11667" t="s">
        <v>164</v>
      </c>
      <c r="C11667" t="s">
        <v>1302</v>
      </c>
    </row>
    <row r="11668" spans="1:4" x14ac:dyDescent="0.25">
      <c r="A11668" s="2">
        <v>44326.524305555555</v>
      </c>
      <c r="B11668" t="s">
        <v>164</v>
      </c>
      <c r="C11668" t="s">
        <v>7800</v>
      </c>
    </row>
    <row r="11669" spans="1:4" x14ac:dyDescent="0.25">
      <c r="A11669" s="2">
        <v>44326.524305555555</v>
      </c>
      <c r="B11669" t="s">
        <v>164</v>
      </c>
      <c r="C11669" t="s">
        <v>6637</v>
      </c>
    </row>
    <row r="11670" spans="1:4" x14ac:dyDescent="0.25">
      <c r="A11670" s="2">
        <v>44326.524305555555</v>
      </c>
      <c r="B11670" t="s">
        <v>181</v>
      </c>
      <c r="C11670" t="s">
        <v>9399</v>
      </c>
    </row>
    <row r="11671" spans="1:4" x14ac:dyDescent="0.25">
      <c r="A11671" s="2">
        <v>44326.524305555555</v>
      </c>
      <c r="B11671" t="s">
        <v>181</v>
      </c>
      <c r="C11671" t="s">
        <v>194</v>
      </c>
    </row>
    <row r="11672" spans="1:4" x14ac:dyDescent="0.25">
      <c r="A11672" s="2">
        <v>44326.524305555555</v>
      </c>
      <c r="B11672" t="s">
        <v>181</v>
      </c>
      <c r="C11672" t="s">
        <v>1538</v>
      </c>
    </row>
    <row r="11673" spans="1:4" x14ac:dyDescent="0.25">
      <c r="A11673" s="2">
        <v>44326.524305555555</v>
      </c>
      <c r="B11673" t="s">
        <v>181</v>
      </c>
      <c r="C11673" t="s">
        <v>1538</v>
      </c>
    </row>
    <row r="11674" spans="1:4" x14ac:dyDescent="0.25">
      <c r="A11674" s="2">
        <v>44326.524305555555</v>
      </c>
      <c r="B11674" t="s">
        <v>181</v>
      </c>
      <c r="C11674" t="s">
        <v>1538</v>
      </c>
    </row>
    <row r="11675" spans="1:4" x14ac:dyDescent="0.25">
      <c r="A11675" s="2">
        <v>44326.524305555555</v>
      </c>
      <c r="B11675" t="s">
        <v>181</v>
      </c>
      <c r="C11675" t="s">
        <v>194</v>
      </c>
    </row>
    <row r="11676" spans="1:4" x14ac:dyDescent="0.25">
      <c r="A11676" s="2">
        <v>44326.524305555555</v>
      </c>
      <c r="B11676" t="s">
        <v>181</v>
      </c>
      <c r="C11676" t="s">
        <v>1538</v>
      </c>
    </row>
    <row r="11677" spans="1:4" x14ac:dyDescent="0.25">
      <c r="A11677" s="2">
        <v>44326.524305555555</v>
      </c>
      <c r="B11677" t="s">
        <v>3</v>
      </c>
      <c r="C11677" t="s">
        <v>9888</v>
      </c>
    </row>
    <row r="11678" spans="1:4" x14ac:dyDescent="0.25">
      <c r="A11678" s="2">
        <v>44326.524305555555</v>
      </c>
      <c r="B11678" t="s">
        <v>3</v>
      </c>
      <c r="C11678" t="s">
        <v>9889</v>
      </c>
    </row>
    <row r="11679" spans="1:4" x14ac:dyDescent="0.25">
      <c r="A11679" s="2">
        <v>44326.524305555555</v>
      </c>
      <c r="B11679" t="s">
        <v>163</v>
      </c>
      <c r="C11679" t="s">
        <v>10285</v>
      </c>
    </row>
    <row r="11680" spans="1:4" x14ac:dyDescent="0.25">
      <c r="A11680" s="2">
        <v>44326.524305555555</v>
      </c>
      <c r="B11680" t="s">
        <v>165</v>
      </c>
      <c r="D11680" t="s">
        <v>1849</v>
      </c>
    </row>
    <row r="11681" spans="1:4" x14ac:dyDescent="0.25">
      <c r="A11681" s="2">
        <v>44326.524305555555</v>
      </c>
      <c r="B11681" t="s">
        <v>181</v>
      </c>
      <c r="D11681" t="s">
        <v>844</v>
      </c>
    </row>
    <row r="11682" spans="1:4" x14ac:dyDescent="0.25">
      <c r="A11682" s="2">
        <v>44326.524305555555</v>
      </c>
      <c r="B11682" t="s">
        <v>181</v>
      </c>
      <c r="D11682" t="s">
        <v>845</v>
      </c>
    </row>
    <row r="11683" spans="1:4" x14ac:dyDescent="0.25">
      <c r="A11683" s="2">
        <v>44326.524305555555</v>
      </c>
      <c r="B11683" t="s">
        <v>181</v>
      </c>
      <c r="D11683" t="s">
        <v>952</v>
      </c>
    </row>
    <row r="11684" spans="1:4" x14ac:dyDescent="0.25">
      <c r="A11684" s="2">
        <v>44326.524305555555</v>
      </c>
      <c r="B11684" t="s">
        <v>1148</v>
      </c>
      <c r="D11684" t="s">
        <v>1877</v>
      </c>
    </row>
    <row r="11685" spans="1:4" x14ac:dyDescent="0.25">
      <c r="A11685" s="2">
        <v>44326.524305555555</v>
      </c>
      <c r="B11685" t="s">
        <v>164</v>
      </c>
      <c r="D11685" t="s">
        <v>857</v>
      </c>
    </row>
    <row r="11686" spans="1:4" x14ac:dyDescent="0.25">
      <c r="A11686" s="2">
        <v>44326.524305555555</v>
      </c>
      <c r="B11686" t="s">
        <v>163</v>
      </c>
      <c r="D11686" t="s">
        <v>1152</v>
      </c>
    </row>
    <row r="11687" spans="1:4" x14ac:dyDescent="0.25">
      <c r="A11687" s="2">
        <v>44326.524305555555</v>
      </c>
      <c r="B11687" t="s">
        <v>164</v>
      </c>
      <c r="D11687" t="s">
        <v>857</v>
      </c>
    </row>
    <row r="11688" spans="1:4" x14ac:dyDescent="0.25">
      <c r="A11688" s="2">
        <v>44326.524305555555</v>
      </c>
      <c r="B11688" t="s">
        <v>164</v>
      </c>
      <c r="D11688" t="s">
        <v>1860</v>
      </c>
    </row>
    <row r="11689" spans="1:4" x14ac:dyDescent="0.25">
      <c r="A11689" s="2">
        <v>44326.524305555555</v>
      </c>
      <c r="B11689" t="s">
        <v>164</v>
      </c>
      <c r="D11689" t="s">
        <v>1927</v>
      </c>
    </row>
    <row r="11690" spans="1:4" x14ac:dyDescent="0.25">
      <c r="A11690" s="2">
        <v>44326.524305555555</v>
      </c>
      <c r="B11690" t="s">
        <v>164</v>
      </c>
      <c r="D11690" t="s">
        <v>1849</v>
      </c>
    </row>
    <row r="11691" spans="1:4" x14ac:dyDescent="0.25">
      <c r="A11691" s="2">
        <v>44326.524305555555</v>
      </c>
      <c r="B11691" t="s">
        <v>164</v>
      </c>
      <c r="D11691" t="s">
        <v>1861</v>
      </c>
    </row>
    <row r="11692" spans="1:4" x14ac:dyDescent="0.25">
      <c r="A11692" s="2">
        <v>44326.524305555555</v>
      </c>
      <c r="B11692" t="s">
        <v>164</v>
      </c>
      <c r="D11692" t="s">
        <v>1888</v>
      </c>
    </row>
    <row r="11693" spans="1:4" x14ac:dyDescent="0.25">
      <c r="A11693" s="2">
        <v>44326.524305555555</v>
      </c>
      <c r="B11693" t="s">
        <v>164</v>
      </c>
      <c r="D11693" t="s">
        <v>1902</v>
      </c>
    </row>
    <row r="11694" spans="1:4" x14ac:dyDescent="0.25">
      <c r="A11694" s="2">
        <v>44326.524305555555</v>
      </c>
      <c r="B11694" t="s">
        <v>164</v>
      </c>
      <c r="D11694" t="s">
        <v>827</v>
      </c>
    </row>
    <row r="11695" spans="1:4" x14ac:dyDescent="0.25">
      <c r="A11695" s="2">
        <v>44326.524305555555</v>
      </c>
      <c r="B11695" t="s">
        <v>164</v>
      </c>
      <c r="D11695" t="s">
        <v>846</v>
      </c>
    </row>
    <row r="11696" spans="1:4" x14ac:dyDescent="0.25">
      <c r="A11696" s="2">
        <v>44326.524305555555</v>
      </c>
      <c r="B11696" t="s">
        <v>173</v>
      </c>
      <c r="D11696" t="s">
        <v>1849</v>
      </c>
    </row>
    <row r="11697" spans="1:4" x14ac:dyDescent="0.25">
      <c r="A11697" s="2">
        <v>44326.524305555555</v>
      </c>
      <c r="B11697" t="s">
        <v>172</v>
      </c>
      <c r="D11697" t="s">
        <v>899</v>
      </c>
    </row>
    <row r="11698" spans="1:4" x14ac:dyDescent="0.25">
      <c r="A11698" s="2">
        <v>44326.524305555555</v>
      </c>
      <c r="B11698" t="s">
        <v>172</v>
      </c>
      <c r="D11698" t="s">
        <v>1157</v>
      </c>
    </row>
    <row r="11699" spans="1:4" x14ac:dyDescent="0.25">
      <c r="A11699" s="2">
        <v>44326.524305555555</v>
      </c>
      <c r="B11699" t="s">
        <v>171</v>
      </c>
      <c r="D11699" t="s">
        <v>992</v>
      </c>
    </row>
    <row r="11700" spans="1:4" x14ac:dyDescent="0.25">
      <c r="A11700" s="2">
        <v>44326.524305555555</v>
      </c>
      <c r="B11700" t="s">
        <v>171</v>
      </c>
      <c r="D11700" t="s">
        <v>857</v>
      </c>
    </row>
    <row r="11701" spans="1:4" x14ac:dyDescent="0.25">
      <c r="A11701" s="2">
        <v>44326.524305555555</v>
      </c>
      <c r="B11701" t="s">
        <v>171</v>
      </c>
      <c r="D11701" t="s">
        <v>828</v>
      </c>
    </row>
    <row r="11702" spans="1:4" x14ac:dyDescent="0.25">
      <c r="A11702" s="2">
        <v>44326.524305555555</v>
      </c>
      <c r="B11702" t="s">
        <v>171</v>
      </c>
      <c r="D11702" t="s">
        <v>971</v>
      </c>
    </row>
    <row r="11703" spans="1:4" x14ac:dyDescent="0.25">
      <c r="A11703" s="2">
        <v>44326.524305555555</v>
      </c>
      <c r="B11703" t="s">
        <v>171</v>
      </c>
      <c r="D11703" t="s">
        <v>954</v>
      </c>
    </row>
    <row r="11704" spans="1:4" x14ac:dyDescent="0.25">
      <c r="A11704" s="2">
        <v>44326.524305555555</v>
      </c>
      <c r="B11704" t="s">
        <v>167</v>
      </c>
      <c r="D11704" t="s">
        <v>1916</v>
      </c>
    </row>
    <row r="11705" spans="1:4" x14ac:dyDescent="0.25">
      <c r="A11705" s="2">
        <v>44326.524305555555</v>
      </c>
      <c r="B11705" t="s">
        <v>167</v>
      </c>
      <c r="D11705" t="s">
        <v>1848</v>
      </c>
    </row>
    <row r="11706" spans="1:4" x14ac:dyDescent="0.25">
      <c r="A11706" s="2">
        <v>44326.524305555555</v>
      </c>
      <c r="B11706" t="s">
        <v>167</v>
      </c>
      <c r="D11706" t="s">
        <v>1849</v>
      </c>
    </row>
    <row r="11707" spans="1:4" x14ac:dyDescent="0.25">
      <c r="A11707" s="2">
        <v>44326.524305555555</v>
      </c>
      <c r="B11707" t="s">
        <v>177</v>
      </c>
      <c r="D11707" t="s">
        <v>826</v>
      </c>
    </row>
    <row r="11708" spans="1:4" x14ac:dyDescent="0.25">
      <c r="A11708" s="2">
        <v>44326.524305555555</v>
      </c>
      <c r="B11708" t="s">
        <v>165</v>
      </c>
      <c r="D11708" t="s">
        <v>992</v>
      </c>
    </row>
    <row r="11709" spans="1:4" x14ac:dyDescent="0.25">
      <c r="A11709" s="2">
        <v>44326.524305555555</v>
      </c>
      <c r="B11709" t="s">
        <v>165</v>
      </c>
      <c r="D11709" t="s">
        <v>857</v>
      </c>
    </row>
    <row r="11710" spans="1:4" x14ac:dyDescent="0.25">
      <c r="A11710" s="2">
        <v>44326.524305555555</v>
      </c>
      <c r="B11710" t="s">
        <v>176</v>
      </c>
      <c r="D11710" t="s">
        <v>1850</v>
      </c>
    </row>
    <row r="11711" spans="1:4" x14ac:dyDescent="0.25">
      <c r="A11711" s="2">
        <v>44326.524305555555</v>
      </c>
      <c r="B11711" t="s">
        <v>176</v>
      </c>
      <c r="D11711" t="s">
        <v>1877</v>
      </c>
    </row>
    <row r="11712" spans="1:4" x14ac:dyDescent="0.25">
      <c r="A11712" s="2">
        <v>44326.524305555555</v>
      </c>
      <c r="B11712" t="s">
        <v>176</v>
      </c>
      <c r="D11712" t="s">
        <v>1852</v>
      </c>
    </row>
    <row r="11713" spans="1:4" x14ac:dyDescent="0.25">
      <c r="A11713" s="2">
        <v>44326.524305555555</v>
      </c>
      <c r="B11713" t="s">
        <v>176</v>
      </c>
      <c r="D11713" t="s">
        <v>844</v>
      </c>
    </row>
    <row r="11714" spans="1:4" x14ac:dyDescent="0.25">
      <c r="A11714" s="2">
        <v>44326.524305555555</v>
      </c>
      <c r="B11714" t="s">
        <v>176</v>
      </c>
      <c r="D11714" t="s">
        <v>976</v>
      </c>
    </row>
    <row r="11715" spans="1:4" x14ac:dyDescent="0.25">
      <c r="A11715" s="2">
        <v>44326.524305555555</v>
      </c>
      <c r="B11715" t="s">
        <v>176</v>
      </c>
      <c r="D11715" t="s">
        <v>850</v>
      </c>
    </row>
    <row r="11716" spans="1:4" x14ac:dyDescent="0.25">
      <c r="A11716" s="2">
        <v>44326.524305555555</v>
      </c>
      <c r="B11716" t="s">
        <v>176</v>
      </c>
      <c r="D11716" t="s">
        <v>893</v>
      </c>
    </row>
    <row r="11717" spans="1:4" x14ac:dyDescent="0.25">
      <c r="A11717" s="2">
        <v>44326.524305555555</v>
      </c>
      <c r="B11717" t="s">
        <v>176</v>
      </c>
      <c r="D11717" t="s">
        <v>885</v>
      </c>
    </row>
    <row r="11718" spans="1:4" x14ac:dyDescent="0.25">
      <c r="A11718" s="2">
        <v>44326.524305555555</v>
      </c>
      <c r="B11718" t="s">
        <v>176</v>
      </c>
      <c r="D11718" t="s">
        <v>992</v>
      </c>
    </row>
    <row r="11719" spans="1:4" x14ac:dyDescent="0.25">
      <c r="A11719" s="2">
        <v>44326.524305555555</v>
      </c>
      <c r="B11719" t="s">
        <v>190</v>
      </c>
      <c r="D11719" t="s">
        <v>834</v>
      </c>
    </row>
    <row r="11720" spans="1:4" x14ac:dyDescent="0.25">
      <c r="A11720" s="2">
        <v>44326.524305555555</v>
      </c>
      <c r="B11720" t="s">
        <v>190</v>
      </c>
      <c r="D11720" t="s">
        <v>955</v>
      </c>
    </row>
    <row r="11721" spans="1:4" x14ac:dyDescent="0.25">
      <c r="A11721" s="2">
        <v>44326.524305555555</v>
      </c>
      <c r="B11721" t="s">
        <v>190</v>
      </c>
      <c r="D11721" t="s">
        <v>904</v>
      </c>
    </row>
    <row r="11722" spans="1:4" x14ac:dyDescent="0.25">
      <c r="A11722" s="2">
        <v>44326.524305555555</v>
      </c>
      <c r="B11722" t="s">
        <v>190</v>
      </c>
      <c r="D11722" t="s">
        <v>1158</v>
      </c>
    </row>
    <row r="11723" spans="1:4" x14ac:dyDescent="0.25">
      <c r="A11723" s="2">
        <v>44326.524305555555</v>
      </c>
      <c r="B11723" t="s">
        <v>190</v>
      </c>
      <c r="D11723" t="s">
        <v>844</v>
      </c>
    </row>
    <row r="11724" spans="1:4" x14ac:dyDescent="0.25">
      <c r="A11724" s="2">
        <v>44326.524305555555</v>
      </c>
      <c r="B11724" t="s">
        <v>165</v>
      </c>
      <c r="D11724" t="s">
        <v>856</v>
      </c>
    </row>
    <row r="11725" spans="1:4" x14ac:dyDescent="0.25">
      <c r="A11725" s="2">
        <v>44326.524305555555</v>
      </c>
      <c r="B11725" t="s">
        <v>165</v>
      </c>
      <c r="D11725" t="s">
        <v>1020</v>
      </c>
    </row>
    <row r="11726" spans="1:4" x14ac:dyDescent="0.25">
      <c r="A11726" s="2">
        <v>44326.524305555555</v>
      </c>
      <c r="B11726" t="s">
        <v>165</v>
      </c>
      <c r="D11726" t="s">
        <v>842</v>
      </c>
    </row>
    <row r="11727" spans="1:4" x14ac:dyDescent="0.25">
      <c r="A11727" s="2">
        <v>44326.524305555555</v>
      </c>
      <c r="B11727" t="s">
        <v>165</v>
      </c>
      <c r="D11727" t="s">
        <v>949</v>
      </c>
    </row>
    <row r="11728" spans="1:4" x14ac:dyDescent="0.25">
      <c r="A11728" s="2">
        <v>44326.524305555555</v>
      </c>
      <c r="B11728" t="s">
        <v>165</v>
      </c>
      <c r="D11728" t="s">
        <v>1853</v>
      </c>
    </row>
    <row r="11729" spans="1:4" x14ac:dyDescent="0.25">
      <c r="A11729" s="2">
        <v>44326.524305555555</v>
      </c>
      <c r="B11729" t="s">
        <v>169</v>
      </c>
      <c r="D11729" t="s">
        <v>1934</v>
      </c>
    </row>
    <row r="11730" spans="1:4" x14ac:dyDescent="0.25">
      <c r="A11730" s="2">
        <v>44326.524305555555</v>
      </c>
      <c r="B11730" t="s">
        <v>1461</v>
      </c>
      <c r="D11730" t="s">
        <v>825</v>
      </c>
    </row>
    <row r="11731" spans="1:4" x14ac:dyDescent="0.25">
      <c r="A11731" s="2">
        <v>44326.524305555555</v>
      </c>
      <c r="B11731" t="s">
        <v>1461</v>
      </c>
      <c r="D11731" t="s">
        <v>826</v>
      </c>
    </row>
    <row r="11732" spans="1:4" x14ac:dyDescent="0.25">
      <c r="A11732" s="2">
        <v>44326.524305555555</v>
      </c>
      <c r="B11732" t="s">
        <v>1461</v>
      </c>
      <c r="D11732" t="s">
        <v>885</v>
      </c>
    </row>
    <row r="11733" spans="1:4" x14ac:dyDescent="0.25">
      <c r="A11733" s="2">
        <v>44326.524305555555</v>
      </c>
      <c r="B11733" t="s">
        <v>1461</v>
      </c>
      <c r="D11733" t="s">
        <v>856</v>
      </c>
    </row>
    <row r="11734" spans="1:4" x14ac:dyDescent="0.25">
      <c r="A11734" s="2">
        <v>44326.524305555555</v>
      </c>
      <c r="B11734" t="s">
        <v>1461</v>
      </c>
      <c r="D11734" t="s">
        <v>857</v>
      </c>
    </row>
    <row r="11735" spans="1:4" x14ac:dyDescent="0.25">
      <c r="A11735" s="2">
        <v>44326.524305555555</v>
      </c>
      <c r="B11735" t="s">
        <v>164</v>
      </c>
      <c r="D11735" t="s">
        <v>909</v>
      </c>
    </row>
    <row r="11736" spans="1:4" x14ac:dyDescent="0.25">
      <c r="A11736" s="2">
        <v>44326.524305555555</v>
      </c>
      <c r="B11736" t="s">
        <v>164</v>
      </c>
      <c r="D11736" t="s">
        <v>885</v>
      </c>
    </row>
    <row r="11737" spans="1:4" x14ac:dyDescent="0.25">
      <c r="A11737" s="2">
        <v>44326.524305555555</v>
      </c>
      <c r="B11737" t="s">
        <v>164</v>
      </c>
      <c r="D11737" t="s">
        <v>827</v>
      </c>
    </row>
    <row r="11738" spans="1:4" x14ac:dyDescent="0.25">
      <c r="A11738" s="2">
        <v>44326.524305555555</v>
      </c>
      <c r="B11738" t="s">
        <v>164</v>
      </c>
      <c r="D11738" t="s">
        <v>828</v>
      </c>
    </row>
    <row r="11739" spans="1:4" x14ac:dyDescent="0.25">
      <c r="A11739" s="2">
        <v>44326.524305555555</v>
      </c>
      <c r="B11739" t="s">
        <v>164</v>
      </c>
      <c r="D11739" t="s">
        <v>892</v>
      </c>
    </row>
    <row r="11740" spans="1:4" x14ac:dyDescent="0.25">
      <c r="A11740" s="2">
        <v>44326.524305555555</v>
      </c>
      <c r="B11740" t="s">
        <v>164</v>
      </c>
      <c r="D11740" t="s">
        <v>850</v>
      </c>
    </row>
    <row r="11741" spans="1:4" x14ac:dyDescent="0.25">
      <c r="A11741" s="2">
        <v>44326.524305555555</v>
      </c>
      <c r="B11741" t="s">
        <v>164</v>
      </c>
      <c r="D11741" t="s">
        <v>893</v>
      </c>
    </row>
    <row r="11742" spans="1:4" x14ac:dyDescent="0.25">
      <c r="A11742" s="2">
        <v>44326.524305555555</v>
      </c>
      <c r="B11742" t="s">
        <v>164</v>
      </c>
      <c r="D11742" t="s">
        <v>852</v>
      </c>
    </row>
    <row r="11743" spans="1:4" x14ac:dyDescent="0.25">
      <c r="A11743" s="2">
        <v>44326.524305555555</v>
      </c>
      <c r="B11743" t="s">
        <v>164</v>
      </c>
      <c r="D11743" t="s">
        <v>1003</v>
      </c>
    </row>
    <row r="11744" spans="1:4" x14ac:dyDescent="0.25">
      <c r="A11744" s="2">
        <v>44326.524305555555</v>
      </c>
      <c r="B11744" t="s">
        <v>181</v>
      </c>
      <c r="D11744" t="s">
        <v>913</v>
      </c>
    </row>
    <row r="11745" spans="1:4" x14ac:dyDescent="0.25">
      <c r="A11745" s="2">
        <v>44326.524305555555</v>
      </c>
      <c r="B11745" t="s">
        <v>181</v>
      </c>
      <c r="D11745" t="s">
        <v>1026</v>
      </c>
    </row>
    <row r="11746" spans="1:4" x14ac:dyDescent="0.25">
      <c r="A11746" s="2">
        <v>44326.524305555555</v>
      </c>
      <c r="B11746" t="s">
        <v>181</v>
      </c>
      <c r="D11746" t="s">
        <v>915</v>
      </c>
    </row>
    <row r="11747" spans="1:4" x14ac:dyDescent="0.25">
      <c r="A11747" s="2">
        <v>44326.524305555555</v>
      </c>
      <c r="B11747" t="s">
        <v>181</v>
      </c>
      <c r="D11747" t="s">
        <v>954</v>
      </c>
    </row>
    <row r="11748" spans="1:4" x14ac:dyDescent="0.25">
      <c r="A11748" s="2">
        <v>44326.524305555555</v>
      </c>
      <c r="B11748" t="s">
        <v>181</v>
      </c>
      <c r="D11748" t="s">
        <v>1006</v>
      </c>
    </row>
    <row r="11749" spans="1:4" x14ac:dyDescent="0.25">
      <c r="A11749" s="2">
        <v>44326.524305555555</v>
      </c>
      <c r="B11749" t="s">
        <v>181</v>
      </c>
      <c r="D11749" t="s">
        <v>850</v>
      </c>
    </row>
    <row r="11750" spans="1:4" x14ac:dyDescent="0.25">
      <c r="A11750" s="2">
        <v>44326.524305555555</v>
      </c>
      <c r="B11750" t="s">
        <v>181</v>
      </c>
      <c r="D11750" t="s">
        <v>1009</v>
      </c>
    </row>
    <row r="11751" spans="1:4" x14ac:dyDescent="0.25">
      <c r="A11751" s="2">
        <v>44326.524305555555</v>
      </c>
      <c r="B11751" t="s">
        <v>3</v>
      </c>
      <c r="D11751" t="s">
        <v>1882</v>
      </c>
    </row>
    <row r="11752" spans="1:4" x14ac:dyDescent="0.25">
      <c r="A11752" s="2">
        <v>44326.524305555555</v>
      </c>
      <c r="B11752" t="s">
        <v>3</v>
      </c>
      <c r="D11752" t="s">
        <v>1007</v>
      </c>
    </row>
    <row r="11753" spans="1:4" x14ac:dyDescent="0.25">
      <c r="A11753" s="2">
        <v>44326.524305555555</v>
      </c>
      <c r="B11753" t="s">
        <v>163</v>
      </c>
      <c r="D11753" t="s">
        <v>1849</v>
      </c>
    </row>
    <row r="11754" spans="1:4" x14ac:dyDescent="0.25">
      <c r="A11754" s="2">
        <v>44326.525000000001</v>
      </c>
      <c r="B11754" t="s">
        <v>165</v>
      </c>
      <c r="C11754" t="s">
        <v>1249</v>
      </c>
    </row>
    <row r="11755" spans="1:4" x14ac:dyDescent="0.25">
      <c r="A11755" s="2">
        <v>44326.525000000001</v>
      </c>
      <c r="B11755" t="s">
        <v>165</v>
      </c>
      <c r="C11755" t="s">
        <v>194</v>
      </c>
    </row>
    <row r="11756" spans="1:4" x14ac:dyDescent="0.25">
      <c r="A11756" s="2">
        <v>44326.525000000001</v>
      </c>
      <c r="B11756" t="s">
        <v>165</v>
      </c>
      <c r="C11756" t="s">
        <v>6386</v>
      </c>
    </row>
    <row r="11757" spans="1:4" x14ac:dyDescent="0.25">
      <c r="A11757" s="2">
        <v>44326.525000000001</v>
      </c>
      <c r="B11757" t="s">
        <v>165</v>
      </c>
      <c r="C11757" t="s">
        <v>6388</v>
      </c>
    </row>
    <row r="11758" spans="1:4" x14ac:dyDescent="0.25">
      <c r="A11758" s="2">
        <v>44326.525000000001</v>
      </c>
      <c r="B11758" t="s">
        <v>163</v>
      </c>
      <c r="C11758" t="s">
        <v>6881</v>
      </c>
    </row>
    <row r="11759" spans="1:4" x14ac:dyDescent="0.25">
      <c r="A11759" s="2">
        <v>44326.525000000001</v>
      </c>
      <c r="B11759" t="s">
        <v>163</v>
      </c>
      <c r="C11759" t="s">
        <v>1538</v>
      </c>
    </row>
    <row r="11760" spans="1:4" x14ac:dyDescent="0.25">
      <c r="A11760" s="2">
        <v>44326.525000000001</v>
      </c>
      <c r="B11760" t="s">
        <v>163</v>
      </c>
      <c r="C11760" t="s">
        <v>6882</v>
      </c>
    </row>
    <row r="11761" spans="1:3" x14ac:dyDescent="0.25">
      <c r="A11761" s="2">
        <v>44326.525000000001</v>
      </c>
      <c r="B11761" t="s">
        <v>163</v>
      </c>
      <c r="C11761" t="s">
        <v>1538</v>
      </c>
    </row>
    <row r="11762" spans="1:3" x14ac:dyDescent="0.25">
      <c r="A11762" s="2">
        <v>44326.525000000001</v>
      </c>
      <c r="B11762" t="s">
        <v>163</v>
      </c>
      <c r="C11762" t="s">
        <v>1538</v>
      </c>
    </row>
    <row r="11763" spans="1:3" x14ac:dyDescent="0.25">
      <c r="A11763" s="2">
        <v>44326.525000000001</v>
      </c>
      <c r="B11763" t="s">
        <v>163</v>
      </c>
      <c r="C11763" t="s">
        <v>6386</v>
      </c>
    </row>
    <row r="11764" spans="1:3" x14ac:dyDescent="0.25">
      <c r="A11764" s="2">
        <v>44326.525000000001</v>
      </c>
      <c r="B11764" t="s">
        <v>163</v>
      </c>
      <c r="C11764" t="s">
        <v>1538</v>
      </c>
    </row>
    <row r="11765" spans="1:3" x14ac:dyDescent="0.25">
      <c r="A11765" s="2">
        <v>44326.525000000001</v>
      </c>
      <c r="B11765" t="s">
        <v>163</v>
      </c>
      <c r="C11765" t="s">
        <v>1538</v>
      </c>
    </row>
    <row r="11766" spans="1:3" x14ac:dyDescent="0.25">
      <c r="A11766" s="2">
        <v>44326.525000000001</v>
      </c>
      <c r="B11766" t="s">
        <v>163</v>
      </c>
      <c r="C11766" t="s">
        <v>1538</v>
      </c>
    </row>
    <row r="11767" spans="1:3" x14ac:dyDescent="0.25">
      <c r="A11767" s="2">
        <v>44326.525000000001</v>
      </c>
      <c r="B11767" t="s">
        <v>164</v>
      </c>
      <c r="C11767" t="s">
        <v>7007</v>
      </c>
    </row>
    <row r="11768" spans="1:3" x14ac:dyDescent="0.25">
      <c r="A11768" s="2">
        <v>44326.525000000001</v>
      </c>
      <c r="B11768" t="s">
        <v>164</v>
      </c>
      <c r="C11768" t="s">
        <v>7008</v>
      </c>
    </row>
    <row r="11769" spans="1:3" x14ac:dyDescent="0.25">
      <c r="A11769" s="2">
        <v>44326.525000000001</v>
      </c>
      <c r="B11769" t="s">
        <v>164</v>
      </c>
      <c r="C11769" t="s">
        <v>7009</v>
      </c>
    </row>
    <row r="11770" spans="1:3" x14ac:dyDescent="0.25">
      <c r="A11770" s="2">
        <v>44326.525000000001</v>
      </c>
      <c r="B11770" t="s">
        <v>164</v>
      </c>
      <c r="C11770" t="s">
        <v>4308</v>
      </c>
    </row>
    <row r="11771" spans="1:3" x14ac:dyDescent="0.25">
      <c r="A11771" s="2">
        <v>44326.525000000001</v>
      </c>
      <c r="B11771" t="s">
        <v>164</v>
      </c>
      <c r="C11771" t="s">
        <v>194</v>
      </c>
    </row>
    <row r="11772" spans="1:3" x14ac:dyDescent="0.25">
      <c r="A11772" s="2">
        <v>44326.525000000001</v>
      </c>
      <c r="B11772" t="s">
        <v>164</v>
      </c>
      <c r="C11772" t="s">
        <v>7010</v>
      </c>
    </row>
    <row r="11773" spans="1:3" x14ac:dyDescent="0.25">
      <c r="A11773" s="2">
        <v>44326.525000000001</v>
      </c>
      <c r="B11773" t="s">
        <v>173</v>
      </c>
      <c r="C11773" t="s">
        <v>1249</v>
      </c>
    </row>
    <row r="11774" spans="1:3" x14ac:dyDescent="0.25">
      <c r="A11774" s="2">
        <v>44326.525000000001</v>
      </c>
      <c r="B11774" t="s">
        <v>173</v>
      </c>
      <c r="C11774" t="s">
        <v>7022</v>
      </c>
    </row>
    <row r="11775" spans="1:3" x14ac:dyDescent="0.25">
      <c r="A11775" s="2">
        <v>44326.525000000001</v>
      </c>
      <c r="B11775" t="s">
        <v>173</v>
      </c>
      <c r="C11775" t="s">
        <v>1249</v>
      </c>
    </row>
    <row r="11776" spans="1:3" x14ac:dyDescent="0.25">
      <c r="A11776" s="2">
        <v>44326.525000000001</v>
      </c>
      <c r="B11776" t="s">
        <v>172</v>
      </c>
      <c r="C11776" t="s">
        <v>7291</v>
      </c>
    </row>
    <row r="11777" spans="1:3" x14ac:dyDescent="0.25">
      <c r="A11777" s="2">
        <v>44326.525000000001</v>
      </c>
      <c r="B11777" t="s">
        <v>172</v>
      </c>
      <c r="C11777" t="s">
        <v>7292</v>
      </c>
    </row>
    <row r="11778" spans="1:3" x14ac:dyDescent="0.25">
      <c r="A11778" s="2">
        <v>44326.525000000001</v>
      </c>
      <c r="B11778" t="s">
        <v>172</v>
      </c>
      <c r="C11778" t="s">
        <v>6418</v>
      </c>
    </row>
    <row r="11779" spans="1:3" x14ac:dyDescent="0.25">
      <c r="A11779" s="2">
        <v>44326.525000000001</v>
      </c>
      <c r="B11779" t="s">
        <v>172</v>
      </c>
      <c r="C11779" t="s">
        <v>7293</v>
      </c>
    </row>
    <row r="11780" spans="1:3" x14ac:dyDescent="0.25">
      <c r="A11780" s="2">
        <v>44326.525000000001</v>
      </c>
      <c r="B11780" t="s">
        <v>172</v>
      </c>
      <c r="C11780" t="s">
        <v>7294</v>
      </c>
    </row>
    <row r="11781" spans="1:3" x14ac:dyDescent="0.25">
      <c r="A11781" s="2">
        <v>44326.525000000001</v>
      </c>
      <c r="B11781" t="s">
        <v>172</v>
      </c>
      <c r="C11781" t="s">
        <v>7295</v>
      </c>
    </row>
    <row r="11782" spans="1:3" x14ac:dyDescent="0.25">
      <c r="A11782" s="2">
        <v>44326.525000000001</v>
      </c>
      <c r="B11782" t="s">
        <v>171</v>
      </c>
      <c r="C11782" t="s">
        <v>6386</v>
      </c>
    </row>
    <row r="11783" spans="1:3" x14ac:dyDescent="0.25">
      <c r="A11783" s="2">
        <v>44326.525000000001</v>
      </c>
      <c r="B11783" t="s">
        <v>171</v>
      </c>
      <c r="C11783" t="s">
        <v>7483</v>
      </c>
    </row>
    <row r="11784" spans="1:3" x14ac:dyDescent="0.25">
      <c r="A11784" s="2">
        <v>44326.525000000001</v>
      </c>
      <c r="B11784" t="s">
        <v>171</v>
      </c>
      <c r="C11784" t="s">
        <v>1538</v>
      </c>
    </row>
    <row r="11785" spans="1:3" x14ac:dyDescent="0.25">
      <c r="A11785" s="2">
        <v>44326.525000000001</v>
      </c>
      <c r="B11785" t="s">
        <v>171</v>
      </c>
      <c r="C11785" t="s">
        <v>7484</v>
      </c>
    </row>
    <row r="11786" spans="1:3" x14ac:dyDescent="0.25">
      <c r="A11786" s="2">
        <v>44326.525000000001</v>
      </c>
      <c r="B11786" t="s">
        <v>171</v>
      </c>
      <c r="C11786" t="s">
        <v>1538</v>
      </c>
    </row>
    <row r="11787" spans="1:3" x14ac:dyDescent="0.25">
      <c r="A11787" s="2">
        <v>44326.525000000001</v>
      </c>
      <c r="B11787" t="s">
        <v>171</v>
      </c>
      <c r="C11787" t="s">
        <v>1538</v>
      </c>
    </row>
    <row r="11788" spans="1:3" x14ac:dyDescent="0.25">
      <c r="A11788" s="2">
        <v>44326.525000000001</v>
      </c>
      <c r="B11788" t="s">
        <v>171</v>
      </c>
      <c r="C11788" t="s">
        <v>6386</v>
      </c>
    </row>
    <row r="11789" spans="1:3" x14ac:dyDescent="0.25">
      <c r="A11789" s="2">
        <v>44326.525000000001</v>
      </c>
      <c r="B11789" t="s">
        <v>171</v>
      </c>
      <c r="C11789" t="s">
        <v>1538</v>
      </c>
    </row>
    <row r="11790" spans="1:3" x14ac:dyDescent="0.25">
      <c r="A11790" s="2">
        <v>44326.525000000001</v>
      </c>
      <c r="B11790" t="s">
        <v>167</v>
      </c>
      <c r="C11790" t="s">
        <v>7626</v>
      </c>
    </row>
    <row r="11791" spans="1:3" x14ac:dyDescent="0.25">
      <c r="A11791" s="2">
        <v>44326.525000000001</v>
      </c>
      <c r="B11791" t="s">
        <v>167</v>
      </c>
      <c r="C11791" t="s">
        <v>1249</v>
      </c>
    </row>
    <row r="11792" spans="1:3" x14ac:dyDescent="0.25">
      <c r="A11792" s="2">
        <v>44326.525000000001</v>
      </c>
      <c r="B11792" t="s">
        <v>167</v>
      </c>
      <c r="C11792" t="s">
        <v>1538</v>
      </c>
    </row>
    <row r="11793" spans="1:3" x14ac:dyDescent="0.25">
      <c r="A11793" s="2">
        <v>44326.525000000001</v>
      </c>
      <c r="B11793" t="s">
        <v>167</v>
      </c>
      <c r="C11793" t="s">
        <v>6386</v>
      </c>
    </row>
    <row r="11794" spans="1:3" x14ac:dyDescent="0.25">
      <c r="A11794" s="2">
        <v>44326.525000000001</v>
      </c>
      <c r="B11794" t="s">
        <v>167</v>
      </c>
      <c r="C11794" t="s">
        <v>7627</v>
      </c>
    </row>
    <row r="11795" spans="1:3" x14ac:dyDescent="0.25">
      <c r="A11795" s="2">
        <v>44326.525000000001</v>
      </c>
      <c r="B11795" t="s">
        <v>167</v>
      </c>
      <c r="C11795" t="s">
        <v>6386</v>
      </c>
    </row>
    <row r="11796" spans="1:3" x14ac:dyDescent="0.25">
      <c r="A11796" s="2">
        <v>44326.525000000001</v>
      </c>
      <c r="B11796" t="s">
        <v>167</v>
      </c>
      <c r="C11796" t="s">
        <v>1538</v>
      </c>
    </row>
    <row r="11797" spans="1:3" x14ac:dyDescent="0.25">
      <c r="A11797" s="2">
        <v>44326.525000000001</v>
      </c>
      <c r="B11797" t="s">
        <v>851</v>
      </c>
      <c r="C11797" t="s">
        <v>1249</v>
      </c>
    </row>
    <row r="11798" spans="1:3" x14ac:dyDescent="0.25">
      <c r="A11798" s="2">
        <v>44326.525000000001</v>
      </c>
      <c r="B11798" t="s">
        <v>851</v>
      </c>
      <c r="C11798" t="s">
        <v>1249</v>
      </c>
    </row>
    <row r="11799" spans="1:3" x14ac:dyDescent="0.25">
      <c r="A11799" s="2">
        <v>44326.525000000001</v>
      </c>
      <c r="B11799" t="s">
        <v>851</v>
      </c>
      <c r="C11799" t="s">
        <v>7856</v>
      </c>
    </row>
    <row r="11800" spans="1:3" x14ac:dyDescent="0.25">
      <c r="A11800" s="2">
        <v>44326.525000000001</v>
      </c>
      <c r="B11800" t="s">
        <v>165</v>
      </c>
      <c r="C11800" t="s">
        <v>7546</v>
      </c>
    </row>
    <row r="11801" spans="1:3" x14ac:dyDescent="0.25">
      <c r="A11801" s="2">
        <v>44326.525000000001</v>
      </c>
      <c r="B11801" t="s">
        <v>165</v>
      </c>
      <c r="C11801" t="s">
        <v>194</v>
      </c>
    </row>
    <row r="11802" spans="1:3" x14ac:dyDescent="0.25">
      <c r="A11802" s="2">
        <v>44326.525000000001</v>
      </c>
      <c r="B11802" t="s">
        <v>176</v>
      </c>
      <c r="C11802" t="s">
        <v>6386</v>
      </c>
    </row>
    <row r="11803" spans="1:3" x14ac:dyDescent="0.25">
      <c r="A11803" s="2">
        <v>44326.525000000001</v>
      </c>
      <c r="B11803" t="s">
        <v>176</v>
      </c>
      <c r="C11803" t="s">
        <v>8308</v>
      </c>
    </row>
    <row r="11804" spans="1:3" x14ac:dyDescent="0.25">
      <c r="A11804" s="2">
        <v>44326.525000000001</v>
      </c>
      <c r="B11804" t="s">
        <v>176</v>
      </c>
      <c r="C11804" t="s">
        <v>8309</v>
      </c>
    </row>
    <row r="11805" spans="1:3" x14ac:dyDescent="0.25">
      <c r="A11805" s="2">
        <v>44326.525000000001</v>
      </c>
      <c r="B11805" t="s">
        <v>176</v>
      </c>
      <c r="C11805" t="s">
        <v>7800</v>
      </c>
    </row>
    <row r="11806" spans="1:3" x14ac:dyDescent="0.25">
      <c r="A11806" s="2">
        <v>44326.525000000001</v>
      </c>
      <c r="B11806" t="s">
        <v>176</v>
      </c>
      <c r="C11806" t="s">
        <v>8310</v>
      </c>
    </row>
    <row r="11807" spans="1:3" x14ac:dyDescent="0.25">
      <c r="A11807" s="2">
        <v>44326.525000000001</v>
      </c>
      <c r="B11807" t="s">
        <v>176</v>
      </c>
      <c r="C11807" t="s">
        <v>1538</v>
      </c>
    </row>
    <row r="11808" spans="1:3" x14ac:dyDescent="0.25">
      <c r="A11808" s="2">
        <v>44326.525000000001</v>
      </c>
      <c r="B11808" t="s">
        <v>176</v>
      </c>
      <c r="C11808" t="s">
        <v>1538</v>
      </c>
    </row>
    <row r="11809" spans="1:3" x14ac:dyDescent="0.25">
      <c r="A11809" s="2">
        <v>44326.525000000001</v>
      </c>
      <c r="B11809" t="s">
        <v>176</v>
      </c>
      <c r="C11809" t="s">
        <v>1538</v>
      </c>
    </row>
    <row r="11810" spans="1:3" x14ac:dyDescent="0.25">
      <c r="A11810" s="2">
        <v>44326.525000000001</v>
      </c>
      <c r="B11810" t="s">
        <v>176</v>
      </c>
      <c r="C11810" t="s">
        <v>8311</v>
      </c>
    </row>
    <row r="11811" spans="1:3" x14ac:dyDescent="0.25">
      <c r="A11811" s="2">
        <v>44326.525000000001</v>
      </c>
      <c r="B11811" t="s">
        <v>176</v>
      </c>
      <c r="C11811" t="s">
        <v>8312</v>
      </c>
    </row>
    <row r="11812" spans="1:3" x14ac:dyDescent="0.25">
      <c r="A11812" s="2">
        <v>44326.525000000001</v>
      </c>
      <c r="B11812" t="s">
        <v>176</v>
      </c>
      <c r="C11812" t="s">
        <v>6730</v>
      </c>
    </row>
    <row r="11813" spans="1:3" x14ac:dyDescent="0.25">
      <c r="A11813" s="2">
        <v>44326.525000000001</v>
      </c>
      <c r="B11813" t="s">
        <v>190</v>
      </c>
      <c r="C11813" t="s">
        <v>6386</v>
      </c>
    </row>
    <row r="11814" spans="1:3" x14ac:dyDescent="0.25">
      <c r="A11814" s="2">
        <v>44326.525000000001</v>
      </c>
      <c r="B11814" t="s">
        <v>190</v>
      </c>
      <c r="C11814" t="s">
        <v>1249</v>
      </c>
    </row>
    <row r="11815" spans="1:3" x14ac:dyDescent="0.25">
      <c r="A11815" s="2">
        <v>44326.525000000001</v>
      </c>
      <c r="B11815" t="s">
        <v>165</v>
      </c>
      <c r="C11815" t="s">
        <v>194</v>
      </c>
    </row>
    <row r="11816" spans="1:3" x14ac:dyDescent="0.25">
      <c r="A11816" s="2">
        <v>44326.525000000001</v>
      </c>
      <c r="B11816" t="s">
        <v>165</v>
      </c>
      <c r="C11816" t="s">
        <v>6407</v>
      </c>
    </row>
    <row r="11817" spans="1:3" x14ac:dyDescent="0.25">
      <c r="A11817" s="2">
        <v>44326.525000000001</v>
      </c>
      <c r="B11817" t="s">
        <v>165</v>
      </c>
      <c r="C11817" t="s">
        <v>6386</v>
      </c>
    </row>
    <row r="11818" spans="1:3" x14ac:dyDescent="0.25">
      <c r="A11818" s="2">
        <v>44326.525000000001</v>
      </c>
      <c r="B11818" t="s">
        <v>165</v>
      </c>
      <c r="C11818" t="s">
        <v>7782</v>
      </c>
    </row>
    <row r="11819" spans="1:3" x14ac:dyDescent="0.25">
      <c r="A11819" s="2">
        <v>44326.525000000001</v>
      </c>
      <c r="B11819" t="s">
        <v>169</v>
      </c>
      <c r="C11819" t="s">
        <v>9035</v>
      </c>
    </row>
    <row r="11820" spans="1:3" x14ac:dyDescent="0.25">
      <c r="A11820" s="2">
        <v>44326.525000000001</v>
      </c>
      <c r="B11820" t="s">
        <v>169</v>
      </c>
      <c r="C11820" t="s">
        <v>9036</v>
      </c>
    </row>
    <row r="11821" spans="1:3" x14ac:dyDescent="0.25">
      <c r="A11821" s="2">
        <v>44326.525000000001</v>
      </c>
      <c r="B11821" t="s">
        <v>169</v>
      </c>
      <c r="C11821" t="s">
        <v>6386</v>
      </c>
    </row>
    <row r="11822" spans="1:3" x14ac:dyDescent="0.25">
      <c r="A11822" s="2">
        <v>44326.525000000001</v>
      </c>
      <c r="B11822" t="s">
        <v>169</v>
      </c>
      <c r="C11822" t="s">
        <v>9037</v>
      </c>
    </row>
    <row r="11823" spans="1:3" x14ac:dyDescent="0.25">
      <c r="A11823" s="2">
        <v>44326.525000000001</v>
      </c>
      <c r="B11823" t="s">
        <v>1461</v>
      </c>
      <c r="C11823" t="s">
        <v>7591</v>
      </c>
    </row>
    <row r="11824" spans="1:3" x14ac:dyDescent="0.25">
      <c r="A11824" s="2">
        <v>44326.525000000001</v>
      </c>
      <c r="B11824" t="s">
        <v>1461</v>
      </c>
      <c r="C11824" t="s">
        <v>1249</v>
      </c>
    </row>
    <row r="11825" spans="1:3" x14ac:dyDescent="0.25">
      <c r="A11825" s="2">
        <v>44326.525000000001</v>
      </c>
      <c r="B11825" t="s">
        <v>1461</v>
      </c>
      <c r="C11825" t="s">
        <v>9259</v>
      </c>
    </row>
    <row r="11826" spans="1:3" x14ac:dyDescent="0.25">
      <c r="A11826" s="2">
        <v>44326.525000000001</v>
      </c>
      <c r="B11826" t="s">
        <v>1461</v>
      </c>
      <c r="C11826" t="s">
        <v>1538</v>
      </c>
    </row>
    <row r="11827" spans="1:3" x14ac:dyDescent="0.25">
      <c r="A11827" s="2">
        <v>44326.525000000001</v>
      </c>
      <c r="B11827" t="s">
        <v>164</v>
      </c>
      <c r="C11827" t="s">
        <v>9335</v>
      </c>
    </row>
    <row r="11828" spans="1:3" x14ac:dyDescent="0.25">
      <c r="A11828" s="2">
        <v>44326.525000000001</v>
      </c>
      <c r="B11828" t="s">
        <v>164</v>
      </c>
      <c r="C11828" t="s">
        <v>6637</v>
      </c>
    </row>
    <row r="11829" spans="1:3" x14ac:dyDescent="0.25">
      <c r="A11829" s="2">
        <v>44326.525000000001</v>
      </c>
      <c r="B11829" t="s">
        <v>164</v>
      </c>
      <c r="C11829" t="s">
        <v>7591</v>
      </c>
    </row>
    <row r="11830" spans="1:3" x14ac:dyDescent="0.25">
      <c r="A11830" s="2">
        <v>44326.525000000001</v>
      </c>
      <c r="B11830" t="s">
        <v>164</v>
      </c>
      <c r="C11830" t="s">
        <v>6637</v>
      </c>
    </row>
    <row r="11831" spans="1:3" x14ac:dyDescent="0.25">
      <c r="A11831" s="2">
        <v>44326.525000000001</v>
      </c>
      <c r="B11831" t="s">
        <v>164</v>
      </c>
      <c r="C11831" t="s">
        <v>6380</v>
      </c>
    </row>
    <row r="11832" spans="1:3" x14ac:dyDescent="0.25">
      <c r="A11832" s="2">
        <v>44326.525000000001</v>
      </c>
      <c r="B11832" t="s">
        <v>180</v>
      </c>
      <c r="C11832" t="s">
        <v>194</v>
      </c>
    </row>
    <row r="11833" spans="1:3" x14ac:dyDescent="0.25">
      <c r="A11833" s="2">
        <v>44326.525000000001</v>
      </c>
      <c r="B11833" t="s">
        <v>180</v>
      </c>
      <c r="C11833" t="s">
        <v>6573</v>
      </c>
    </row>
    <row r="11834" spans="1:3" x14ac:dyDescent="0.25">
      <c r="A11834" s="2">
        <v>44326.525000000001</v>
      </c>
      <c r="B11834" t="s">
        <v>180</v>
      </c>
      <c r="C11834" t="s">
        <v>194</v>
      </c>
    </row>
    <row r="11835" spans="1:3" x14ac:dyDescent="0.25">
      <c r="A11835" s="2">
        <v>44326.525000000001</v>
      </c>
      <c r="B11835" t="s">
        <v>180</v>
      </c>
      <c r="C11835" t="s">
        <v>9367</v>
      </c>
    </row>
    <row r="11836" spans="1:3" x14ac:dyDescent="0.25">
      <c r="A11836" s="2">
        <v>44326.525000000001</v>
      </c>
      <c r="B11836" t="s">
        <v>181</v>
      </c>
      <c r="C11836" t="s">
        <v>9400</v>
      </c>
    </row>
    <row r="11837" spans="1:3" x14ac:dyDescent="0.25">
      <c r="A11837" s="2">
        <v>44326.525000000001</v>
      </c>
      <c r="B11837" t="s">
        <v>181</v>
      </c>
      <c r="C11837" t="s">
        <v>1538</v>
      </c>
    </row>
    <row r="11838" spans="1:3" x14ac:dyDescent="0.25">
      <c r="A11838" s="2">
        <v>44326.525000000001</v>
      </c>
      <c r="B11838" t="s">
        <v>181</v>
      </c>
      <c r="C11838" t="s">
        <v>194</v>
      </c>
    </row>
    <row r="11839" spans="1:3" x14ac:dyDescent="0.25">
      <c r="A11839" s="2">
        <v>44326.525000000001</v>
      </c>
      <c r="B11839" t="s">
        <v>181</v>
      </c>
      <c r="C11839" t="s">
        <v>1538</v>
      </c>
    </row>
    <row r="11840" spans="1:3" x14ac:dyDescent="0.25">
      <c r="A11840" s="2">
        <v>44326.525000000001</v>
      </c>
      <c r="B11840" t="s">
        <v>181</v>
      </c>
      <c r="C11840" t="s">
        <v>1538</v>
      </c>
    </row>
    <row r="11841" spans="1:4" x14ac:dyDescent="0.25">
      <c r="A11841" s="2">
        <v>44326.525000000001</v>
      </c>
      <c r="B11841" t="s">
        <v>181</v>
      </c>
      <c r="C11841" t="s">
        <v>9395</v>
      </c>
    </row>
    <row r="11842" spans="1:4" x14ac:dyDescent="0.25">
      <c r="A11842" s="2">
        <v>44326.525000000001</v>
      </c>
      <c r="B11842" t="s">
        <v>181</v>
      </c>
      <c r="C11842" t="s">
        <v>1538</v>
      </c>
    </row>
    <row r="11843" spans="1:4" x14ac:dyDescent="0.25">
      <c r="A11843" s="2">
        <v>44326.525000000001</v>
      </c>
      <c r="B11843" t="s">
        <v>181</v>
      </c>
      <c r="C11843" t="s">
        <v>194</v>
      </c>
    </row>
    <row r="11844" spans="1:4" x14ac:dyDescent="0.25">
      <c r="A11844" s="2">
        <v>44326.525000000001</v>
      </c>
      <c r="B11844" t="s">
        <v>181</v>
      </c>
      <c r="C11844" t="s">
        <v>1538</v>
      </c>
    </row>
    <row r="11845" spans="1:4" x14ac:dyDescent="0.25">
      <c r="A11845" s="2">
        <v>44326.525000000001</v>
      </c>
      <c r="B11845" t="s">
        <v>181</v>
      </c>
      <c r="C11845" t="s">
        <v>194</v>
      </c>
    </row>
    <row r="11846" spans="1:4" x14ac:dyDescent="0.25">
      <c r="A11846" s="2">
        <v>44326.525000000001</v>
      </c>
      <c r="B11846" t="s">
        <v>164</v>
      </c>
      <c r="C11846" t="s">
        <v>9468</v>
      </c>
    </row>
    <row r="11847" spans="1:4" x14ac:dyDescent="0.25">
      <c r="A11847" s="2">
        <v>44326.525000000001</v>
      </c>
      <c r="B11847" t="s">
        <v>164</v>
      </c>
      <c r="C11847" t="s">
        <v>6380</v>
      </c>
    </row>
    <row r="11848" spans="1:4" x14ac:dyDescent="0.25">
      <c r="A11848" s="2">
        <v>44326.525000000001</v>
      </c>
      <c r="B11848" t="s">
        <v>3</v>
      </c>
      <c r="C11848" t="s">
        <v>9890</v>
      </c>
    </row>
    <row r="11849" spans="1:4" x14ac:dyDescent="0.25">
      <c r="A11849" s="2">
        <v>44326.525000000001</v>
      </c>
      <c r="B11849" t="s">
        <v>3</v>
      </c>
      <c r="C11849" t="s">
        <v>9891</v>
      </c>
    </row>
    <row r="11850" spans="1:4" x14ac:dyDescent="0.25">
      <c r="A11850" s="2">
        <v>44326.525000000001</v>
      </c>
      <c r="B11850" t="s">
        <v>3</v>
      </c>
      <c r="C11850" t="s">
        <v>7582</v>
      </c>
    </row>
    <row r="11851" spans="1:4" x14ac:dyDescent="0.25">
      <c r="A11851" s="2">
        <v>44326.525000000001</v>
      </c>
      <c r="B11851" t="s">
        <v>3</v>
      </c>
      <c r="C11851" t="s">
        <v>194</v>
      </c>
    </row>
    <row r="11852" spans="1:4" x14ac:dyDescent="0.25">
      <c r="A11852" s="2">
        <v>44326.525000000001</v>
      </c>
      <c r="B11852" t="s">
        <v>178</v>
      </c>
      <c r="C11852" t="s">
        <v>1249</v>
      </c>
    </row>
    <row r="11853" spans="1:4" x14ac:dyDescent="0.25">
      <c r="A11853" s="2">
        <v>44326.525000000001</v>
      </c>
      <c r="B11853" t="s">
        <v>178</v>
      </c>
      <c r="C11853" t="s">
        <v>1249</v>
      </c>
    </row>
    <row r="11854" spans="1:4" x14ac:dyDescent="0.25">
      <c r="A11854" s="2">
        <v>44326.525000000001</v>
      </c>
      <c r="B11854" t="s">
        <v>178</v>
      </c>
      <c r="C11854" t="s">
        <v>7612</v>
      </c>
    </row>
    <row r="11855" spans="1:4" x14ac:dyDescent="0.25">
      <c r="A11855" s="2">
        <v>44326.525000000001</v>
      </c>
      <c r="B11855" t="s">
        <v>163</v>
      </c>
      <c r="C11855" t="s">
        <v>6386</v>
      </c>
    </row>
    <row r="11856" spans="1:4" x14ac:dyDescent="0.25">
      <c r="A11856" s="2">
        <v>44326.525000000001</v>
      </c>
      <c r="B11856" t="s">
        <v>165</v>
      </c>
      <c r="D11856" t="s">
        <v>1850</v>
      </c>
    </row>
    <row r="11857" spans="1:4" x14ac:dyDescent="0.25">
      <c r="A11857" s="2">
        <v>44326.525000000001</v>
      </c>
      <c r="B11857" t="s">
        <v>165</v>
      </c>
      <c r="D11857" t="s">
        <v>1874</v>
      </c>
    </row>
    <row r="11858" spans="1:4" x14ac:dyDescent="0.25">
      <c r="A11858" s="2">
        <v>44326.525000000001</v>
      </c>
      <c r="B11858" t="s">
        <v>165</v>
      </c>
      <c r="D11858" t="s">
        <v>1852</v>
      </c>
    </row>
    <row r="11859" spans="1:4" x14ac:dyDescent="0.25">
      <c r="A11859" s="2">
        <v>44326.525000000001</v>
      </c>
      <c r="B11859" t="s">
        <v>165</v>
      </c>
      <c r="D11859" t="s">
        <v>834</v>
      </c>
    </row>
    <row r="11860" spans="1:4" x14ac:dyDescent="0.25">
      <c r="A11860" s="2">
        <v>44326.525000000001</v>
      </c>
      <c r="B11860" t="s">
        <v>163</v>
      </c>
      <c r="D11860" t="s">
        <v>834</v>
      </c>
    </row>
    <row r="11861" spans="1:4" x14ac:dyDescent="0.25">
      <c r="A11861" s="2">
        <v>44326.525000000001</v>
      </c>
      <c r="B11861" t="s">
        <v>163</v>
      </c>
      <c r="D11861" t="s">
        <v>1139</v>
      </c>
    </row>
    <row r="11862" spans="1:4" x14ac:dyDescent="0.25">
      <c r="A11862" s="2">
        <v>44326.525000000001</v>
      </c>
      <c r="B11862" t="s">
        <v>163</v>
      </c>
      <c r="D11862" t="s">
        <v>1150</v>
      </c>
    </row>
    <row r="11863" spans="1:4" x14ac:dyDescent="0.25">
      <c r="A11863" s="2">
        <v>44326.525000000001</v>
      </c>
      <c r="B11863" t="s">
        <v>163</v>
      </c>
      <c r="D11863" t="s">
        <v>1151</v>
      </c>
    </row>
    <row r="11864" spans="1:4" x14ac:dyDescent="0.25">
      <c r="A11864" s="2">
        <v>44326.525000000001</v>
      </c>
      <c r="B11864" t="s">
        <v>163</v>
      </c>
      <c r="D11864" t="s">
        <v>842</v>
      </c>
    </row>
    <row r="11865" spans="1:4" x14ac:dyDescent="0.25">
      <c r="A11865" s="2">
        <v>44326.525000000001</v>
      </c>
      <c r="B11865" t="s">
        <v>163</v>
      </c>
      <c r="D11865" t="s">
        <v>868</v>
      </c>
    </row>
    <row r="11866" spans="1:4" x14ac:dyDescent="0.25">
      <c r="A11866" s="2">
        <v>44326.525000000001</v>
      </c>
      <c r="B11866" t="s">
        <v>163</v>
      </c>
      <c r="D11866" t="s">
        <v>1895</v>
      </c>
    </row>
    <row r="11867" spans="1:4" x14ac:dyDescent="0.25">
      <c r="A11867" s="2">
        <v>44326.525000000001</v>
      </c>
      <c r="B11867" t="s">
        <v>163</v>
      </c>
      <c r="D11867" t="s">
        <v>902</v>
      </c>
    </row>
    <row r="11868" spans="1:4" x14ac:dyDescent="0.25">
      <c r="A11868" s="2">
        <v>44326.525000000001</v>
      </c>
      <c r="B11868" t="s">
        <v>163</v>
      </c>
      <c r="D11868" t="s">
        <v>844</v>
      </c>
    </row>
    <row r="11869" spans="1:4" x14ac:dyDescent="0.25">
      <c r="A11869" s="2">
        <v>44326.525000000001</v>
      </c>
      <c r="B11869" t="s">
        <v>164</v>
      </c>
      <c r="D11869" t="s">
        <v>908</v>
      </c>
    </row>
    <row r="11870" spans="1:4" x14ac:dyDescent="0.25">
      <c r="A11870" s="2">
        <v>44326.525000000001</v>
      </c>
      <c r="B11870" t="s">
        <v>164</v>
      </c>
      <c r="D11870" t="s">
        <v>909</v>
      </c>
    </row>
    <row r="11871" spans="1:4" x14ac:dyDescent="0.25">
      <c r="A11871" s="2">
        <v>44326.525000000001</v>
      </c>
      <c r="B11871" t="s">
        <v>164</v>
      </c>
      <c r="D11871" t="s">
        <v>848</v>
      </c>
    </row>
    <row r="11872" spans="1:4" x14ac:dyDescent="0.25">
      <c r="A11872" s="2">
        <v>44326.525000000001</v>
      </c>
      <c r="B11872" t="s">
        <v>164</v>
      </c>
      <c r="D11872" t="s">
        <v>1853</v>
      </c>
    </row>
    <row r="11873" spans="1:4" x14ac:dyDescent="0.25">
      <c r="A11873" s="2">
        <v>44326.525000000001</v>
      </c>
      <c r="B11873" t="s">
        <v>164</v>
      </c>
      <c r="D11873" t="s">
        <v>902</v>
      </c>
    </row>
    <row r="11874" spans="1:4" x14ac:dyDescent="0.25">
      <c r="A11874" s="2">
        <v>44326.525000000001</v>
      </c>
      <c r="B11874" t="s">
        <v>164</v>
      </c>
      <c r="D11874" t="s">
        <v>992</v>
      </c>
    </row>
    <row r="11875" spans="1:4" x14ac:dyDescent="0.25">
      <c r="A11875" s="2">
        <v>44326.525000000001</v>
      </c>
      <c r="B11875" t="s">
        <v>173</v>
      </c>
      <c r="D11875" t="s">
        <v>1850</v>
      </c>
    </row>
    <row r="11876" spans="1:4" x14ac:dyDescent="0.25">
      <c r="A11876" s="2">
        <v>44326.525000000001</v>
      </c>
      <c r="B11876" t="s">
        <v>173</v>
      </c>
      <c r="D11876" t="s">
        <v>1919</v>
      </c>
    </row>
    <row r="11877" spans="1:4" x14ac:dyDescent="0.25">
      <c r="A11877" s="2">
        <v>44326.525000000001</v>
      </c>
      <c r="B11877" t="s">
        <v>173</v>
      </c>
      <c r="D11877" t="s">
        <v>1852</v>
      </c>
    </row>
    <row r="11878" spans="1:4" x14ac:dyDescent="0.25">
      <c r="A11878" s="2">
        <v>44326.525000000001</v>
      </c>
      <c r="B11878" t="s">
        <v>172</v>
      </c>
      <c r="D11878" t="s">
        <v>902</v>
      </c>
    </row>
    <row r="11879" spans="1:4" x14ac:dyDescent="0.25">
      <c r="A11879" s="2">
        <v>44326.525000000001</v>
      </c>
      <c r="B11879" t="s">
        <v>172</v>
      </c>
      <c r="D11879" t="s">
        <v>834</v>
      </c>
    </row>
    <row r="11880" spans="1:4" x14ac:dyDescent="0.25">
      <c r="A11880" s="2">
        <v>44326.525000000001</v>
      </c>
      <c r="B11880" t="s">
        <v>172</v>
      </c>
      <c r="D11880" t="s">
        <v>904</v>
      </c>
    </row>
    <row r="11881" spans="1:4" x14ac:dyDescent="0.25">
      <c r="A11881" s="2">
        <v>44326.525000000001</v>
      </c>
      <c r="B11881" t="s">
        <v>172</v>
      </c>
      <c r="D11881" t="s">
        <v>1158</v>
      </c>
    </row>
    <row r="11882" spans="1:4" x14ac:dyDescent="0.25">
      <c r="A11882" s="2">
        <v>44326.525000000001</v>
      </c>
      <c r="B11882" t="s">
        <v>172</v>
      </c>
      <c r="D11882" t="s">
        <v>955</v>
      </c>
    </row>
    <row r="11883" spans="1:4" x14ac:dyDescent="0.25">
      <c r="A11883" s="2">
        <v>44326.525000000001</v>
      </c>
      <c r="B11883" t="s">
        <v>172</v>
      </c>
      <c r="D11883" t="s">
        <v>885</v>
      </c>
    </row>
    <row r="11884" spans="1:4" x14ac:dyDescent="0.25">
      <c r="A11884" s="2">
        <v>44326.525000000001</v>
      </c>
      <c r="B11884" t="s">
        <v>171</v>
      </c>
      <c r="D11884" t="s">
        <v>908</v>
      </c>
    </row>
    <row r="11885" spans="1:4" x14ac:dyDescent="0.25">
      <c r="A11885" s="2">
        <v>44326.525000000001</v>
      </c>
      <c r="B11885" t="s">
        <v>171</v>
      </c>
      <c r="D11885" t="s">
        <v>849</v>
      </c>
    </row>
    <row r="11886" spans="1:4" x14ac:dyDescent="0.25">
      <c r="A11886" s="2">
        <v>44326.525000000001</v>
      </c>
      <c r="B11886" t="s">
        <v>171</v>
      </c>
      <c r="D11886" t="s">
        <v>848</v>
      </c>
    </row>
    <row r="11887" spans="1:4" x14ac:dyDescent="0.25">
      <c r="A11887" s="2">
        <v>44326.525000000001</v>
      </c>
      <c r="B11887" t="s">
        <v>171</v>
      </c>
      <c r="D11887" t="s">
        <v>872</v>
      </c>
    </row>
    <row r="11888" spans="1:4" x14ac:dyDescent="0.25">
      <c r="A11888" s="2">
        <v>44326.525000000001</v>
      </c>
      <c r="B11888" t="s">
        <v>171</v>
      </c>
      <c r="D11888" t="s">
        <v>949</v>
      </c>
    </row>
    <row r="11889" spans="1:4" x14ac:dyDescent="0.25">
      <c r="A11889" s="2">
        <v>44326.525000000001</v>
      </c>
      <c r="B11889" t="s">
        <v>171</v>
      </c>
      <c r="D11889" t="s">
        <v>852</v>
      </c>
    </row>
    <row r="11890" spans="1:4" x14ac:dyDescent="0.25">
      <c r="A11890" s="2">
        <v>44326.525000000001</v>
      </c>
      <c r="B11890" t="s">
        <v>171</v>
      </c>
      <c r="D11890" t="s">
        <v>901</v>
      </c>
    </row>
    <row r="11891" spans="1:4" x14ac:dyDescent="0.25">
      <c r="A11891" s="2">
        <v>44326.525000000001</v>
      </c>
      <c r="B11891" t="s">
        <v>171</v>
      </c>
      <c r="D11891" t="s">
        <v>5023</v>
      </c>
    </row>
    <row r="11892" spans="1:4" x14ac:dyDescent="0.25">
      <c r="A11892" s="2">
        <v>44326.525000000001</v>
      </c>
      <c r="B11892" t="s">
        <v>167</v>
      </c>
      <c r="D11892" t="s">
        <v>5027</v>
      </c>
    </row>
    <row r="11893" spans="1:4" x14ac:dyDescent="0.25">
      <c r="A11893" s="2">
        <v>44326.525000000001</v>
      </c>
      <c r="B11893" t="s">
        <v>167</v>
      </c>
      <c r="D11893" t="s">
        <v>1852</v>
      </c>
    </row>
    <row r="11894" spans="1:4" x14ac:dyDescent="0.25">
      <c r="A11894" s="2">
        <v>44326.525000000001</v>
      </c>
      <c r="B11894" t="s">
        <v>167</v>
      </c>
      <c r="D11894" t="s">
        <v>1855</v>
      </c>
    </row>
    <row r="11895" spans="1:4" x14ac:dyDescent="0.25">
      <c r="A11895" s="2">
        <v>44326.525000000001</v>
      </c>
      <c r="B11895" t="s">
        <v>167</v>
      </c>
      <c r="D11895" t="s">
        <v>1854</v>
      </c>
    </row>
    <row r="11896" spans="1:4" x14ac:dyDescent="0.25">
      <c r="A11896" s="2">
        <v>44326.525000000001</v>
      </c>
      <c r="B11896" t="s">
        <v>167</v>
      </c>
      <c r="D11896" t="s">
        <v>972</v>
      </c>
    </row>
    <row r="11897" spans="1:4" x14ac:dyDescent="0.25">
      <c r="A11897" s="2">
        <v>44326.525000000001</v>
      </c>
      <c r="B11897" t="s">
        <v>167</v>
      </c>
      <c r="D11897" t="s">
        <v>901</v>
      </c>
    </row>
    <row r="11898" spans="1:4" x14ac:dyDescent="0.25">
      <c r="A11898" s="2">
        <v>44326.525000000001</v>
      </c>
      <c r="B11898" t="s">
        <v>167</v>
      </c>
      <c r="D11898" t="s">
        <v>850</v>
      </c>
    </row>
    <row r="11899" spans="1:4" x14ac:dyDescent="0.25">
      <c r="A11899" s="2">
        <v>44326.525000000001</v>
      </c>
      <c r="B11899" t="s">
        <v>851</v>
      </c>
      <c r="D11899" t="s">
        <v>1849</v>
      </c>
    </row>
    <row r="11900" spans="1:4" x14ac:dyDescent="0.25">
      <c r="A11900" s="2">
        <v>44326.525000000001</v>
      </c>
      <c r="B11900" t="s">
        <v>851</v>
      </c>
      <c r="D11900" t="s">
        <v>1861</v>
      </c>
    </row>
    <row r="11901" spans="1:4" x14ac:dyDescent="0.25">
      <c r="A11901" s="2">
        <v>44326.525000000001</v>
      </c>
      <c r="B11901" t="s">
        <v>851</v>
      </c>
      <c r="D11901" t="s">
        <v>1877</v>
      </c>
    </row>
    <row r="11902" spans="1:4" x14ac:dyDescent="0.25">
      <c r="A11902" s="2">
        <v>44326.525000000001</v>
      </c>
      <c r="B11902" t="s">
        <v>165</v>
      </c>
      <c r="D11902" t="s">
        <v>1855</v>
      </c>
    </row>
    <row r="11903" spans="1:4" x14ac:dyDescent="0.25">
      <c r="A11903" s="2">
        <v>44326.525000000001</v>
      </c>
      <c r="B11903" t="s">
        <v>165</v>
      </c>
      <c r="D11903" t="s">
        <v>1007</v>
      </c>
    </row>
    <row r="11904" spans="1:4" x14ac:dyDescent="0.25">
      <c r="A11904" s="2">
        <v>44326.525000000001</v>
      </c>
      <c r="B11904" t="s">
        <v>176</v>
      </c>
      <c r="D11904" t="s">
        <v>857</v>
      </c>
    </row>
    <row r="11905" spans="1:4" x14ac:dyDescent="0.25">
      <c r="A11905" s="2">
        <v>44326.525000000001</v>
      </c>
      <c r="B11905" t="s">
        <v>176</v>
      </c>
      <c r="D11905" t="s">
        <v>825</v>
      </c>
    </row>
    <row r="11906" spans="1:4" x14ac:dyDescent="0.25">
      <c r="A11906" s="2">
        <v>44326.525000000001</v>
      </c>
      <c r="B11906" t="s">
        <v>176</v>
      </c>
      <c r="D11906" t="s">
        <v>853</v>
      </c>
    </row>
    <row r="11907" spans="1:4" x14ac:dyDescent="0.25">
      <c r="A11907" s="2">
        <v>44326.525000000001</v>
      </c>
      <c r="B11907" t="s">
        <v>176</v>
      </c>
      <c r="D11907" t="s">
        <v>1882</v>
      </c>
    </row>
    <row r="11908" spans="1:4" x14ac:dyDescent="0.25">
      <c r="A11908" s="2">
        <v>44326.525000000001</v>
      </c>
      <c r="B11908" t="s">
        <v>176</v>
      </c>
      <c r="D11908" t="s">
        <v>1854</v>
      </c>
    </row>
    <row r="11909" spans="1:4" x14ac:dyDescent="0.25">
      <c r="A11909" s="2">
        <v>44326.525000000001</v>
      </c>
      <c r="B11909" t="s">
        <v>176</v>
      </c>
      <c r="D11909" t="s">
        <v>834</v>
      </c>
    </row>
    <row r="11910" spans="1:4" x14ac:dyDescent="0.25">
      <c r="A11910" s="2">
        <v>44326.525000000001</v>
      </c>
      <c r="B11910" t="s">
        <v>176</v>
      </c>
      <c r="D11910" t="s">
        <v>1139</v>
      </c>
    </row>
    <row r="11911" spans="1:4" x14ac:dyDescent="0.25">
      <c r="A11911" s="2">
        <v>44326.525000000001</v>
      </c>
      <c r="B11911" t="s">
        <v>176</v>
      </c>
      <c r="D11911" t="s">
        <v>5035</v>
      </c>
    </row>
    <row r="11912" spans="1:4" x14ac:dyDescent="0.25">
      <c r="A11912" s="2">
        <v>44326.525000000001</v>
      </c>
      <c r="B11912" t="s">
        <v>176</v>
      </c>
      <c r="D11912" t="s">
        <v>1908</v>
      </c>
    </row>
    <row r="11913" spans="1:4" x14ac:dyDescent="0.25">
      <c r="A11913" s="2">
        <v>44326.525000000001</v>
      </c>
      <c r="B11913" t="s">
        <v>176</v>
      </c>
      <c r="D11913" t="s">
        <v>852</v>
      </c>
    </row>
    <row r="11914" spans="1:4" x14ac:dyDescent="0.25">
      <c r="A11914" s="2">
        <v>44326.525000000001</v>
      </c>
      <c r="B11914" t="s">
        <v>176</v>
      </c>
      <c r="D11914" t="s">
        <v>901</v>
      </c>
    </row>
    <row r="11915" spans="1:4" x14ac:dyDescent="0.25">
      <c r="A11915" s="2">
        <v>44326.525000000001</v>
      </c>
      <c r="B11915" t="s">
        <v>176</v>
      </c>
      <c r="D11915" t="s">
        <v>995</v>
      </c>
    </row>
    <row r="11916" spans="1:4" x14ac:dyDescent="0.25">
      <c r="A11916" s="2">
        <v>44326.525000000001</v>
      </c>
      <c r="B11916" t="s">
        <v>190</v>
      </c>
      <c r="D11916" t="s">
        <v>845</v>
      </c>
    </row>
    <row r="11917" spans="1:4" x14ac:dyDescent="0.25">
      <c r="A11917" s="2">
        <v>44326.525000000001</v>
      </c>
      <c r="B11917" t="s">
        <v>190</v>
      </c>
      <c r="D11917" t="s">
        <v>1853</v>
      </c>
    </row>
    <row r="11918" spans="1:4" x14ac:dyDescent="0.25">
      <c r="A11918" s="2">
        <v>44326.525000000001</v>
      </c>
      <c r="B11918" t="s">
        <v>165</v>
      </c>
      <c r="D11918" t="s">
        <v>952</v>
      </c>
    </row>
    <row r="11919" spans="1:4" x14ac:dyDescent="0.25">
      <c r="A11919" s="2">
        <v>44326.525000000001</v>
      </c>
      <c r="B11919" t="s">
        <v>165</v>
      </c>
      <c r="D11919" t="s">
        <v>844</v>
      </c>
    </row>
    <row r="11920" spans="1:4" x14ac:dyDescent="0.25">
      <c r="A11920" s="2">
        <v>44326.525000000001</v>
      </c>
      <c r="B11920" t="s">
        <v>165</v>
      </c>
      <c r="D11920" t="s">
        <v>845</v>
      </c>
    </row>
    <row r="11921" spans="1:4" x14ac:dyDescent="0.25">
      <c r="A11921" s="2">
        <v>44326.525000000001</v>
      </c>
      <c r="B11921" t="s">
        <v>165</v>
      </c>
      <c r="D11921" t="s">
        <v>828</v>
      </c>
    </row>
    <row r="11922" spans="1:4" x14ac:dyDescent="0.25">
      <c r="A11922" s="2">
        <v>44326.525000000001</v>
      </c>
      <c r="B11922" t="s">
        <v>169</v>
      </c>
      <c r="D11922" t="s">
        <v>844</v>
      </c>
    </row>
    <row r="11923" spans="1:4" x14ac:dyDescent="0.25">
      <c r="A11923" s="2">
        <v>44326.525000000001</v>
      </c>
      <c r="B11923" t="s">
        <v>169</v>
      </c>
      <c r="D11923" t="s">
        <v>852</v>
      </c>
    </row>
    <row r="11924" spans="1:4" x14ac:dyDescent="0.25">
      <c r="A11924" s="2">
        <v>44326.525000000001</v>
      </c>
      <c r="B11924" t="s">
        <v>169</v>
      </c>
      <c r="D11924" t="s">
        <v>901</v>
      </c>
    </row>
    <row r="11925" spans="1:4" x14ac:dyDescent="0.25">
      <c r="A11925" s="2">
        <v>44326.525000000001</v>
      </c>
      <c r="B11925" t="s">
        <v>169</v>
      </c>
      <c r="D11925" t="s">
        <v>912</v>
      </c>
    </row>
    <row r="11926" spans="1:4" x14ac:dyDescent="0.25">
      <c r="A11926" s="2">
        <v>44326.525000000001</v>
      </c>
      <c r="B11926" t="s">
        <v>1461</v>
      </c>
      <c r="D11926" t="s">
        <v>912</v>
      </c>
    </row>
    <row r="11927" spans="1:4" x14ac:dyDescent="0.25">
      <c r="A11927" s="2">
        <v>44326.525000000001</v>
      </c>
      <c r="B11927" t="s">
        <v>1461</v>
      </c>
      <c r="D11927" t="s">
        <v>893</v>
      </c>
    </row>
    <row r="11928" spans="1:4" x14ac:dyDescent="0.25">
      <c r="A11928" s="2">
        <v>44326.525000000001</v>
      </c>
      <c r="B11928" t="s">
        <v>1461</v>
      </c>
      <c r="D11928" t="s">
        <v>842</v>
      </c>
    </row>
    <row r="11929" spans="1:4" x14ac:dyDescent="0.25">
      <c r="A11929" s="2">
        <v>44326.525000000001</v>
      </c>
      <c r="B11929" t="s">
        <v>1461</v>
      </c>
      <c r="D11929" t="s">
        <v>949</v>
      </c>
    </row>
    <row r="11930" spans="1:4" x14ac:dyDescent="0.25">
      <c r="A11930" s="2">
        <v>44326.525000000001</v>
      </c>
      <c r="B11930" t="s">
        <v>164</v>
      </c>
      <c r="D11930" t="s">
        <v>899</v>
      </c>
    </row>
    <row r="11931" spans="1:4" x14ac:dyDescent="0.25">
      <c r="A11931" s="2">
        <v>44326.525000000001</v>
      </c>
      <c r="B11931" t="s">
        <v>164</v>
      </c>
      <c r="D11931" t="s">
        <v>855</v>
      </c>
    </row>
    <row r="11932" spans="1:4" x14ac:dyDescent="0.25">
      <c r="A11932" s="2">
        <v>44326.525000000001</v>
      </c>
      <c r="B11932" t="s">
        <v>164</v>
      </c>
      <c r="D11932" t="s">
        <v>1855</v>
      </c>
    </row>
    <row r="11933" spans="1:4" x14ac:dyDescent="0.25">
      <c r="A11933" s="2">
        <v>44326.525000000001</v>
      </c>
      <c r="B11933" t="s">
        <v>164</v>
      </c>
      <c r="D11933" t="s">
        <v>934</v>
      </c>
    </row>
    <row r="11934" spans="1:4" x14ac:dyDescent="0.25">
      <c r="A11934" s="2">
        <v>44326.525000000001</v>
      </c>
      <c r="B11934" t="s">
        <v>164</v>
      </c>
      <c r="D11934" t="s">
        <v>1860</v>
      </c>
    </row>
    <row r="11935" spans="1:4" x14ac:dyDescent="0.25">
      <c r="A11935" s="2">
        <v>44326.525000000001</v>
      </c>
      <c r="B11935" t="s">
        <v>180</v>
      </c>
      <c r="D11935" t="s">
        <v>5004</v>
      </c>
    </row>
    <row r="11936" spans="1:4" x14ac:dyDescent="0.25">
      <c r="A11936" s="2">
        <v>44326.525000000001</v>
      </c>
      <c r="B11936" t="s">
        <v>180</v>
      </c>
      <c r="D11936" t="s">
        <v>1852</v>
      </c>
    </row>
    <row r="11937" spans="1:4" x14ac:dyDescent="0.25">
      <c r="A11937" s="2">
        <v>44326.525000000001</v>
      </c>
      <c r="B11937" t="s">
        <v>180</v>
      </c>
      <c r="D11937" t="s">
        <v>856</v>
      </c>
    </row>
    <row r="11938" spans="1:4" x14ac:dyDescent="0.25">
      <c r="A11938" s="2">
        <v>44326.525000000001</v>
      </c>
      <c r="B11938" t="s">
        <v>180</v>
      </c>
      <c r="D11938" t="s">
        <v>1097</v>
      </c>
    </row>
    <row r="11939" spans="1:4" x14ac:dyDescent="0.25">
      <c r="A11939" s="2">
        <v>44326.525000000001</v>
      </c>
      <c r="B11939" t="s">
        <v>181</v>
      </c>
      <c r="D11939" t="s">
        <v>854</v>
      </c>
    </row>
    <row r="11940" spans="1:4" x14ac:dyDescent="0.25">
      <c r="A11940" s="2">
        <v>44326.525000000001</v>
      </c>
      <c r="B11940" t="s">
        <v>181</v>
      </c>
      <c r="D11940" t="s">
        <v>855</v>
      </c>
    </row>
    <row r="11941" spans="1:4" x14ac:dyDescent="0.25">
      <c r="A11941" s="2">
        <v>44326.525000000001</v>
      </c>
      <c r="B11941" t="s">
        <v>181</v>
      </c>
      <c r="D11941" t="s">
        <v>885</v>
      </c>
    </row>
    <row r="11942" spans="1:4" x14ac:dyDescent="0.25">
      <c r="A11942" s="2">
        <v>44326.525000000001</v>
      </c>
      <c r="B11942" t="s">
        <v>181</v>
      </c>
      <c r="D11942" t="s">
        <v>1911</v>
      </c>
    </row>
    <row r="11943" spans="1:4" x14ac:dyDescent="0.25">
      <c r="A11943" s="2">
        <v>44326.525000000001</v>
      </c>
      <c r="B11943" t="s">
        <v>181</v>
      </c>
      <c r="D11943" t="s">
        <v>5045</v>
      </c>
    </row>
    <row r="11944" spans="1:4" x14ac:dyDescent="0.25">
      <c r="A11944" s="2">
        <v>44326.525000000001</v>
      </c>
      <c r="B11944" t="s">
        <v>181</v>
      </c>
      <c r="D11944" t="s">
        <v>1849</v>
      </c>
    </row>
    <row r="11945" spans="1:4" x14ac:dyDescent="0.25">
      <c r="A11945" s="2">
        <v>44326.525000000001</v>
      </c>
      <c r="B11945" t="s">
        <v>181</v>
      </c>
      <c r="D11945" t="s">
        <v>1042</v>
      </c>
    </row>
    <row r="11946" spans="1:4" x14ac:dyDescent="0.25">
      <c r="A11946" s="2">
        <v>44326.525000000001</v>
      </c>
      <c r="B11946" t="s">
        <v>181</v>
      </c>
      <c r="D11946" t="s">
        <v>1886</v>
      </c>
    </row>
    <row r="11947" spans="1:4" x14ac:dyDescent="0.25">
      <c r="A11947" s="2">
        <v>44326.525000000001</v>
      </c>
      <c r="B11947" t="s">
        <v>181</v>
      </c>
      <c r="D11947" t="s">
        <v>5040</v>
      </c>
    </row>
    <row r="11948" spans="1:4" x14ac:dyDescent="0.25">
      <c r="A11948" s="2">
        <v>44326.525000000001</v>
      </c>
      <c r="B11948" t="s">
        <v>181</v>
      </c>
      <c r="D11948" t="s">
        <v>825</v>
      </c>
    </row>
    <row r="11949" spans="1:4" x14ac:dyDescent="0.25">
      <c r="A11949" s="2">
        <v>44326.525000000001</v>
      </c>
      <c r="B11949" t="s">
        <v>164</v>
      </c>
      <c r="D11949" t="s">
        <v>834</v>
      </c>
    </row>
    <row r="11950" spans="1:4" x14ac:dyDescent="0.25">
      <c r="A11950" s="2">
        <v>44326.525000000001</v>
      </c>
      <c r="B11950" t="s">
        <v>164</v>
      </c>
      <c r="D11950" t="s">
        <v>903</v>
      </c>
    </row>
    <row r="11951" spans="1:4" x14ac:dyDescent="0.25">
      <c r="A11951" s="2">
        <v>44326.525000000001</v>
      </c>
      <c r="B11951" t="s">
        <v>3</v>
      </c>
      <c r="D11951" t="s">
        <v>846</v>
      </c>
    </row>
    <row r="11952" spans="1:4" x14ac:dyDescent="0.25">
      <c r="A11952" s="2">
        <v>44326.525000000001</v>
      </c>
      <c r="B11952" t="s">
        <v>3</v>
      </c>
      <c r="D11952" t="s">
        <v>908</v>
      </c>
    </row>
    <row r="11953" spans="1:4" x14ac:dyDescent="0.25">
      <c r="A11953" s="2">
        <v>44326.525000000001</v>
      </c>
      <c r="B11953" t="s">
        <v>3</v>
      </c>
      <c r="D11953" t="s">
        <v>909</v>
      </c>
    </row>
    <row r="11954" spans="1:4" x14ac:dyDescent="0.25">
      <c r="A11954" s="2">
        <v>44326.525000000001</v>
      </c>
      <c r="B11954" t="s">
        <v>3</v>
      </c>
      <c r="D11954" t="s">
        <v>848</v>
      </c>
    </row>
    <row r="11955" spans="1:4" x14ac:dyDescent="0.25">
      <c r="A11955" s="2">
        <v>44326.525000000001</v>
      </c>
      <c r="B11955" t="s">
        <v>178</v>
      </c>
      <c r="D11955" t="s">
        <v>1857</v>
      </c>
    </row>
    <row r="11956" spans="1:4" x14ac:dyDescent="0.25">
      <c r="A11956" s="2">
        <v>44326.525000000001</v>
      </c>
      <c r="B11956" t="s">
        <v>178</v>
      </c>
      <c r="D11956" t="s">
        <v>1848</v>
      </c>
    </row>
    <row r="11957" spans="1:4" x14ac:dyDescent="0.25">
      <c r="A11957" s="2">
        <v>44326.525000000001</v>
      </c>
      <c r="B11957" t="s">
        <v>178</v>
      </c>
      <c r="D11957" t="s">
        <v>1849</v>
      </c>
    </row>
    <row r="11958" spans="1:4" x14ac:dyDescent="0.25">
      <c r="A11958" s="2">
        <v>44326.525000000001</v>
      </c>
      <c r="B11958" t="s">
        <v>163</v>
      </c>
      <c r="D11958" t="s">
        <v>1850</v>
      </c>
    </row>
    <row r="11959" spans="1:4" x14ac:dyDescent="0.25">
      <c r="A11959" s="2">
        <v>44326.525694444441</v>
      </c>
      <c r="B11959" t="s">
        <v>164</v>
      </c>
      <c r="C11959" t="s">
        <v>6809</v>
      </c>
    </row>
    <row r="11960" spans="1:4" x14ac:dyDescent="0.25">
      <c r="A11960" s="2">
        <v>44326.525694444441</v>
      </c>
      <c r="B11960" t="s">
        <v>164</v>
      </c>
      <c r="C11960" t="s">
        <v>116</v>
      </c>
    </row>
    <row r="11961" spans="1:4" x14ac:dyDescent="0.25">
      <c r="A11961" s="2">
        <v>44326.525694444441</v>
      </c>
      <c r="B11961" t="s">
        <v>163</v>
      </c>
      <c r="C11961" t="s">
        <v>194</v>
      </c>
    </row>
    <row r="11962" spans="1:4" x14ac:dyDescent="0.25">
      <c r="A11962" s="2">
        <v>44326.525694444441</v>
      </c>
      <c r="B11962" t="s">
        <v>163</v>
      </c>
      <c r="C11962" t="s">
        <v>6883</v>
      </c>
    </row>
    <row r="11963" spans="1:4" x14ac:dyDescent="0.25">
      <c r="A11963" s="2">
        <v>44326.525694444441</v>
      </c>
      <c r="B11963" t="s">
        <v>163</v>
      </c>
      <c r="C11963" t="s">
        <v>6884</v>
      </c>
    </row>
    <row r="11964" spans="1:4" x14ac:dyDescent="0.25">
      <c r="A11964" s="2">
        <v>44326.525694444441</v>
      </c>
      <c r="B11964" t="s">
        <v>163</v>
      </c>
      <c r="C11964" t="s">
        <v>6885</v>
      </c>
    </row>
    <row r="11965" spans="1:4" x14ac:dyDescent="0.25">
      <c r="A11965" s="2">
        <v>44326.525694444441</v>
      </c>
      <c r="B11965" t="s">
        <v>163</v>
      </c>
      <c r="C11965" t="s">
        <v>6886</v>
      </c>
    </row>
    <row r="11966" spans="1:4" x14ac:dyDescent="0.25">
      <c r="A11966" s="2">
        <v>44326.525694444441</v>
      </c>
      <c r="B11966" t="s">
        <v>167</v>
      </c>
      <c r="C11966" t="s">
        <v>6386</v>
      </c>
    </row>
    <row r="11967" spans="1:4" x14ac:dyDescent="0.25">
      <c r="A11967" s="2">
        <v>44326.525694444441</v>
      </c>
      <c r="B11967" t="s">
        <v>167</v>
      </c>
      <c r="C11967" t="s">
        <v>7628</v>
      </c>
    </row>
    <row r="11968" spans="1:4" x14ac:dyDescent="0.25">
      <c r="A11968" s="2">
        <v>44326.525694444441</v>
      </c>
      <c r="B11968" t="s">
        <v>167</v>
      </c>
      <c r="C11968" t="s">
        <v>7629</v>
      </c>
    </row>
    <row r="11969" spans="1:3" x14ac:dyDescent="0.25">
      <c r="A11969" s="2">
        <v>44326.525694444441</v>
      </c>
      <c r="B11969" t="s">
        <v>167</v>
      </c>
      <c r="C11969" t="s">
        <v>6699</v>
      </c>
    </row>
    <row r="11970" spans="1:3" x14ac:dyDescent="0.25">
      <c r="A11970" s="2">
        <v>44326.525694444441</v>
      </c>
      <c r="B11970" t="s">
        <v>167</v>
      </c>
      <c r="C11970" t="s">
        <v>1538</v>
      </c>
    </row>
    <row r="11971" spans="1:3" x14ac:dyDescent="0.25">
      <c r="A11971" s="2">
        <v>44326.525694444441</v>
      </c>
      <c r="B11971" t="s">
        <v>851</v>
      </c>
      <c r="C11971" t="s">
        <v>1249</v>
      </c>
    </row>
    <row r="11972" spans="1:3" x14ac:dyDescent="0.25">
      <c r="A11972" s="2">
        <v>44326.525694444441</v>
      </c>
      <c r="B11972" t="s">
        <v>851</v>
      </c>
      <c r="C11972" t="s">
        <v>6377</v>
      </c>
    </row>
    <row r="11973" spans="1:3" x14ac:dyDescent="0.25">
      <c r="A11973" s="2">
        <v>44326.525694444441</v>
      </c>
      <c r="B11973" t="s">
        <v>176</v>
      </c>
      <c r="C11973" t="s">
        <v>6386</v>
      </c>
    </row>
    <row r="11974" spans="1:3" x14ac:dyDescent="0.25">
      <c r="A11974" s="2">
        <v>44326.525694444441</v>
      </c>
      <c r="B11974" t="s">
        <v>169</v>
      </c>
      <c r="C11974" t="s">
        <v>9038</v>
      </c>
    </row>
    <row r="11975" spans="1:3" x14ac:dyDescent="0.25">
      <c r="A11975" s="2">
        <v>44326.525694444441</v>
      </c>
      <c r="B11975" t="s">
        <v>1461</v>
      </c>
      <c r="C11975" t="s">
        <v>1256</v>
      </c>
    </row>
    <row r="11976" spans="1:3" x14ac:dyDescent="0.25">
      <c r="A11976" s="2">
        <v>44326.525694444441</v>
      </c>
      <c r="B11976" t="s">
        <v>1461</v>
      </c>
      <c r="C11976" t="s">
        <v>6896</v>
      </c>
    </row>
    <row r="11977" spans="1:3" x14ac:dyDescent="0.25">
      <c r="A11977" s="2">
        <v>44326.525694444441</v>
      </c>
      <c r="B11977" t="s">
        <v>1461</v>
      </c>
      <c r="C11977" t="s">
        <v>7593</v>
      </c>
    </row>
    <row r="11978" spans="1:3" x14ac:dyDescent="0.25">
      <c r="A11978" s="2">
        <v>44326.525694444441</v>
      </c>
      <c r="B11978" t="s">
        <v>1461</v>
      </c>
      <c r="C11978" t="s">
        <v>9260</v>
      </c>
    </row>
    <row r="11979" spans="1:3" x14ac:dyDescent="0.25">
      <c r="A11979" s="2">
        <v>44326.525694444441</v>
      </c>
      <c r="B11979" t="s">
        <v>1461</v>
      </c>
      <c r="C11979" t="s">
        <v>9261</v>
      </c>
    </row>
    <row r="11980" spans="1:3" x14ac:dyDescent="0.25">
      <c r="A11980" s="2">
        <v>44326.525694444441</v>
      </c>
      <c r="B11980" t="s">
        <v>1461</v>
      </c>
      <c r="C11980" t="s">
        <v>9262</v>
      </c>
    </row>
    <row r="11981" spans="1:3" x14ac:dyDescent="0.25">
      <c r="A11981" s="2">
        <v>44326.525694444441</v>
      </c>
      <c r="B11981" t="s">
        <v>3</v>
      </c>
      <c r="C11981" t="s">
        <v>9892</v>
      </c>
    </row>
    <row r="11982" spans="1:3" x14ac:dyDescent="0.25">
      <c r="A11982" s="2">
        <v>44326.525694444441</v>
      </c>
      <c r="B11982" t="s">
        <v>3</v>
      </c>
      <c r="C11982" t="s">
        <v>1249</v>
      </c>
    </row>
    <row r="11983" spans="1:3" x14ac:dyDescent="0.25">
      <c r="A11983" s="2">
        <v>44326.525694444441</v>
      </c>
      <c r="B11983" t="s">
        <v>3</v>
      </c>
      <c r="C11983" t="s">
        <v>9893</v>
      </c>
    </row>
    <row r="11984" spans="1:3" x14ac:dyDescent="0.25">
      <c r="A11984" s="2">
        <v>44326.525694444441</v>
      </c>
      <c r="B11984" t="s">
        <v>3</v>
      </c>
      <c r="C11984" t="s">
        <v>1256</v>
      </c>
    </row>
    <row r="11985" spans="1:4" x14ac:dyDescent="0.25">
      <c r="A11985" s="2">
        <v>44326.525694444441</v>
      </c>
      <c r="B11985" t="s">
        <v>178</v>
      </c>
      <c r="C11985" t="s">
        <v>6386</v>
      </c>
    </row>
    <row r="11986" spans="1:4" x14ac:dyDescent="0.25">
      <c r="A11986" s="2">
        <v>44326.525694444441</v>
      </c>
      <c r="B11986" t="s">
        <v>164</v>
      </c>
      <c r="D11986" t="s">
        <v>827</v>
      </c>
    </row>
    <row r="11987" spans="1:4" x14ac:dyDescent="0.25">
      <c r="A11987" s="2">
        <v>44326.525694444441</v>
      </c>
      <c r="B11987" t="s">
        <v>164</v>
      </c>
      <c r="D11987" t="s">
        <v>1895</v>
      </c>
    </row>
    <row r="11988" spans="1:4" x14ac:dyDescent="0.25">
      <c r="A11988" s="2">
        <v>44326.525694444441</v>
      </c>
      <c r="B11988" t="s">
        <v>163</v>
      </c>
      <c r="D11988" t="s">
        <v>974</v>
      </c>
    </row>
    <row r="11989" spans="1:4" x14ac:dyDescent="0.25">
      <c r="A11989" s="2">
        <v>44326.525694444441</v>
      </c>
      <c r="B11989" t="s">
        <v>163</v>
      </c>
      <c r="D11989" t="s">
        <v>1882</v>
      </c>
    </row>
    <row r="11990" spans="1:4" x14ac:dyDescent="0.25">
      <c r="A11990" s="2">
        <v>44326.525694444441</v>
      </c>
      <c r="B11990" t="s">
        <v>163</v>
      </c>
      <c r="D11990" t="s">
        <v>1854</v>
      </c>
    </row>
    <row r="11991" spans="1:4" x14ac:dyDescent="0.25">
      <c r="A11991" s="2">
        <v>44326.525694444441</v>
      </c>
      <c r="B11991" t="s">
        <v>163</v>
      </c>
      <c r="D11991" t="s">
        <v>852</v>
      </c>
    </row>
    <row r="11992" spans="1:4" x14ac:dyDescent="0.25">
      <c r="A11992" s="2">
        <v>44326.525694444441</v>
      </c>
      <c r="B11992" t="s">
        <v>163</v>
      </c>
      <c r="D11992" t="s">
        <v>901</v>
      </c>
    </row>
    <row r="11993" spans="1:4" x14ac:dyDescent="0.25">
      <c r="A11993" s="2">
        <v>44326.525694444441</v>
      </c>
      <c r="B11993" t="s">
        <v>167</v>
      </c>
      <c r="D11993" t="s">
        <v>893</v>
      </c>
    </row>
    <row r="11994" spans="1:4" x14ac:dyDescent="0.25">
      <c r="A11994" s="2">
        <v>44326.525694444441</v>
      </c>
      <c r="B11994" t="s">
        <v>167</v>
      </c>
      <c r="D11994" t="s">
        <v>910</v>
      </c>
    </row>
    <row r="11995" spans="1:4" x14ac:dyDescent="0.25">
      <c r="A11995" s="2">
        <v>44326.525694444441</v>
      </c>
      <c r="B11995" t="s">
        <v>167</v>
      </c>
      <c r="D11995" t="s">
        <v>853</v>
      </c>
    </row>
    <row r="11996" spans="1:4" x14ac:dyDescent="0.25">
      <c r="A11996" s="2">
        <v>44326.525694444441</v>
      </c>
      <c r="B11996" t="s">
        <v>167</v>
      </c>
      <c r="D11996" t="s">
        <v>885</v>
      </c>
    </row>
    <row r="11997" spans="1:4" x14ac:dyDescent="0.25">
      <c r="A11997" s="2">
        <v>44326.525694444441</v>
      </c>
      <c r="B11997" t="s">
        <v>167</v>
      </c>
      <c r="D11997" t="s">
        <v>834</v>
      </c>
    </row>
    <row r="11998" spans="1:4" x14ac:dyDescent="0.25">
      <c r="A11998" s="2">
        <v>44326.525694444441</v>
      </c>
      <c r="B11998" t="s">
        <v>851</v>
      </c>
      <c r="D11998" t="s">
        <v>1902</v>
      </c>
    </row>
    <row r="11999" spans="1:4" x14ac:dyDescent="0.25">
      <c r="A11999" s="2">
        <v>44326.525694444441</v>
      </c>
      <c r="B11999" t="s">
        <v>851</v>
      </c>
      <c r="D11999" t="s">
        <v>842</v>
      </c>
    </row>
    <row r="12000" spans="1:4" x14ac:dyDescent="0.25">
      <c r="A12000" s="2">
        <v>44326.525694444441</v>
      </c>
      <c r="B12000" t="s">
        <v>176</v>
      </c>
      <c r="D12000" t="s">
        <v>971</v>
      </c>
    </row>
    <row r="12001" spans="1:4" x14ac:dyDescent="0.25">
      <c r="A12001" s="2">
        <v>44326.525694444441</v>
      </c>
      <c r="B12001" t="s">
        <v>169</v>
      </c>
      <c r="D12001" t="s">
        <v>885</v>
      </c>
    </row>
    <row r="12002" spans="1:4" x14ac:dyDescent="0.25">
      <c r="A12002" s="2">
        <v>44326.525694444441</v>
      </c>
      <c r="B12002" t="s">
        <v>1461</v>
      </c>
      <c r="D12002" t="s">
        <v>1008</v>
      </c>
    </row>
    <row r="12003" spans="1:4" x14ac:dyDescent="0.25">
      <c r="A12003" s="2">
        <v>44326.525694444441</v>
      </c>
      <c r="B12003" t="s">
        <v>1461</v>
      </c>
      <c r="D12003" t="s">
        <v>904</v>
      </c>
    </row>
    <row r="12004" spans="1:4" x14ac:dyDescent="0.25">
      <c r="A12004" s="2">
        <v>44326.525694444441</v>
      </c>
      <c r="B12004" t="s">
        <v>1461</v>
      </c>
      <c r="D12004" t="s">
        <v>996</v>
      </c>
    </row>
    <row r="12005" spans="1:4" x14ac:dyDescent="0.25">
      <c r="A12005" s="2">
        <v>44326.525694444441</v>
      </c>
      <c r="B12005" t="s">
        <v>1461</v>
      </c>
      <c r="D12005" t="s">
        <v>955</v>
      </c>
    </row>
    <row r="12006" spans="1:4" x14ac:dyDescent="0.25">
      <c r="A12006" s="2">
        <v>44326.525694444441</v>
      </c>
      <c r="B12006" t="s">
        <v>1461</v>
      </c>
      <c r="D12006" t="s">
        <v>894</v>
      </c>
    </row>
    <row r="12007" spans="1:4" x14ac:dyDescent="0.25">
      <c r="A12007" s="2">
        <v>44326.525694444441</v>
      </c>
      <c r="B12007" t="s">
        <v>1461</v>
      </c>
      <c r="D12007" t="s">
        <v>845</v>
      </c>
    </row>
    <row r="12008" spans="1:4" x14ac:dyDescent="0.25">
      <c r="A12008" s="2">
        <v>44326.525694444441</v>
      </c>
      <c r="B12008" t="s">
        <v>3</v>
      </c>
      <c r="D12008" t="s">
        <v>842</v>
      </c>
    </row>
    <row r="12009" spans="1:4" x14ac:dyDescent="0.25">
      <c r="A12009" s="2">
        <v>44326.525694444441</v>
      </c>
      <c r="B12009" t="s">
        <v>3</v>
      </c>
      <c r="D12009" t="s">
        <v>868</v>
      </c>
    </row>
    <row r="12010" spans="1:4" x14ac:dyDescent="0.25">
      <c r="A12010" s="2">
        <v>44326.525694444441</v>
      </c>
      <c r="B12010" t="s">
        <v>3</v>
      </c>
      <c r="D12010" t="s">
        <v>918</v>
      </c>
    </row>
    <row r="12011" spans="1:4" x14ac:dyDescent="0.25">
      <c r="A12011" s="2">
        <v>44326.525694444441</v>
      </c>
      <c r="B12011" t="s">
        <v>3</v>
      </c>
      <c r="D12011" t="s">
        <v>1853</v>
      </c>
    </row>
    <row r="12012" spans="1:4" x14ac:dyDescent="0.25">
      <c r="A12012" s="2">
        <v>44326.525694444441</v>
      </c>
      <c r="B12012" t="s">
        <v>178</v>
      </c>
      <c r="D12012" t="s">
        <v>1850</v>
      </c>
    </row>
    <row r="12013" spans="1:4" x14ac:dyDescent="0.25">
      <c r="A12013" s="2">
        <v>44326.526388888888</v>
      </c>
      <c r="B12013" t="s">
        <v>164</v>
      </c>
      <c r="C12013" t="s">
        <v>6810</v>
      </c>
    </row>
    <row r="12014" spans="1:4" x14ac:dyDescent="0.25">
      <c r="A12014" s="2">
        <v>44326.526388888888</v>
      </c>
      <c r="B12014" t="s">
        <v>163</v>
      </c>
      <c r="C12014" t="s">
        <v>194</v>
      </c>
    </row>
    <row r="12015" spans="1:4" x14ac:dyDescent="0.25">
      <c r="A12015" s="2">
        <v>44326.526388888888</v>
      </c>
      <c r="B12015" t="s">
        <v>163</v>
      </c>
      <c r="C12015" t="s">
        <v>1538</v>
      </c>
    </row>
    <row r="12016" spans="1:4" x14ac:dyDescent="0.25">
      <c r="A12016" s="2">
        <v>44326.526388888888</v>
      </c>
      <c r="B12016" t="s">
        <v>163</v>
      </c>
      <c r="C12016" t="s">
        <v>6887</v>
      </c>
    </row>
    <row r="12017" spans="1:3" x14ac:dyDescent="0.25">
      <c r="A12017" s="2">
        <v>44326.526388888888</v>
      </c>
      <c r="B12017" t="s">
        <v>163</v>
      </c>
      <c r="C12017" t="s">
        <v>1538</v>
      </c>
    </row>
    <row r="12018" spans="1:3" x14ac:dyDescent="0.25">
      <c r="A12018" s="2">
        <v>44326.526388888888</v>
      </c>
      <c r="B12018" t="s">
        <v>163</v>
      </c>
      <c r="C12018" t="s">
        <v>1538</v>
      </c>
    </row>
    <row r="12019" spans="1:3" x14ac:dyDescent="0.25">
      <c r="A12019" s="2">
        <v>44326.526388888888</v>
      </c>
      <c r="B12019" t="s">
        <v>163</v>
      </c>
      <c r="C12019" t="s">
        <v>1538</v>
      </c>
    </row>
    <row r="12020" spans="1:3" x14ac:dyDescent="0.25">
      <c r="A12020" s="2">
        <v>44326.526388888888</v>
      </c>
      <c r="B12020" t="s">
        <v>163</v>
      </c>
      <c r="C12020" t="s">
        <v>1538</v>
      </c>
    </row>
    <row r="12021" spans="1:3" x14ac:dyDescent="0.25">
      <c r="A12021" s="2">
        <v>44326.526388888888</v>
      </c>
      <c r="B12021" t="s">
        <v>163</v>
      </c>
      <c r="C12021" t="s">
        <v>6888</v>
      </c>
    </row>
    <row r="12022" spans="1:3" x14ac:dyDescent="0.25">
      <c r="A12022" s="2">
        <v>44326.526388888888</v>
      </c>
      <c r="B12022" t="s">
        <v>167</v>
      </c>
      <c r="C12022" t="s">
        <v>6386</v>
      </c>
    </row>
    <row r="12023" spans="1:3" x14ac:dyDescent="0.25">
      <c r="A12023" s="2">
        <v>44326.526388888888</v>
      </c>
      <c r="B12023" t="s">
        <v>851</v>
      </c>
      <c r="C12023" t="s">
        <v>194</v>
      </c>
    </row>
    <row r="12024" spans="1:3" x14ac:dyDescent="0.25">
      <c r="A12024" s="2">
        <v>44326.526388888888</v>
      </c>
      <c r="B12024" t="s">
        <v>851</v>
      </c>
      <c r="C12024" t="s">
        <v>194</v>
      </c>
    </row>
    <row r="12025" spans="1:3" x14ac:dyDescent="0.25">
      <c r="A12025" s="2">
        <v>44326.526388888888</v>
      </c>
      <c r="B12025" t="s">
        <v>851</v>
      </c>
      <c r="C12025" t="s">
        <v>7857</v>
      </c>
    </row>
    <row r="12026" spans="1:3" x14ac:dyDescent="0.25">
      <c r="A12026" s="2">
        <v>44326.526388888888</v>
      </c>
      <c r="B12026" t="s">
        <v>851</v>
      </c>
      <c r="C12026" t="s">
        <v>7650</v>
      </c>
    </row>
    <row r="12027" spans="1:3" x14ac:dyDescent="0.25">
      <c r="A12027" s="2">
        <v>44326.526388888888</v>
      </c>
      <c r="B12027" t="s">
        <v>190</v>
      </c>
      <c r="C12027" t="s">
        <v>8630</v>
      </c>
    </row>
    <row r="12028" spans="1:3" x14ac:dyDescent="0.25">
      <c r="A12028" s="2">
        <v>44326.526388888888</v>
      </c>
      <c r="B12028" t="s">
        <v>190</v>
      </c>
      <c r="C12028" t="s">
        <v>105</v>
      </c>
    </row>
    <row r="12029" spans="1:3" x14ac:dyDescent="0.25">
      <c r="A12029" s="2">
        <v>44326.526388888888</v>
      </c>
      <c r="B12029" t="s">
        <v>164</v>
      </c>
      <c r="C12029" t="s">
        <v>1249</v>
      </c>
    </row>
    <row r="12030" spans="1:3" x14ac:dyDescent="0.25">
      <c r="A12030" s="2">
        <v>44326.526388888888</v>
      </c>
      <c r="B12030" t="s">
        <v>1461</v>
      </c>
      <c r="C12030" t="s">
        <v>9263</v>
      </c>
    </row>
    <row r="12031" spans="1:3" x14ac:dyDescent="0.25">
      <c r="A12031" s="2">
        <v>44326.526388888888</v>
      </c>
      <c r="B12031" t="s">
        <v>3</v>
      </c>
      <c r="C12031" t="s">
        <v>9894</v>
      </c>
    </row>
    <row r="12032" spans="1:3" x14ac:dyDescent="0.25">
      <c r="A12032" s="2">
        <v>44326.526388888888</v>
      </c>
      <c r="B12032" t="s">
        <v>3</v>
      </c>
      <c r="C12032" t="s">
        <v>8142</v>
      </c>
    </row>
    <row r="12033" spans="1:4" x14ac:dyDescent="0.25">
      <c r="A12033" s="2">
        <v>44326.526388888888</v>
      </c>
      <c r="B12033" t="s">
        <v>3</v>
      </c>
      <c r="C12033" t="s">
        <v>194</v>
      </c>
    </row>
    <row r="12034" spans="1:4" x14ac:dyDescent="0.25">
      <c r="A12034" s="2">
        <v>44326.526388888888</v>
      </c>
      <c r="B12034" t="s">
        <v>3</v>
      </c>
      <c r="C12034" t="s">
        <v>1302</v>
      </c>
    </row>
    <row r="12035" spans="1:4" x14ac:dyDescent="0.25">
      <c r="A12035" s="2">
        <v>44326.526388888888</v>
      </c>
      <c r="B12035" t="s">
        <v>178</v>
      </c>
      <c r="C12035" t="s">
        <v>10168</v>
      </c>
    </row>
    <row r="12036" spans="1:4" x14ac:dyDescent="0.25">
      <c r="A12036" s="2">
        <v>44326.526388888888</v>
      </c>
      <c r="B12036" t="s">
        <v>178</v>
      </c>
      <c r="C12036" t="s">
        <v>1249</v>
      </c>
    </row>
    <row r="12037" spans="1:4" x14ac:dyDescent="0.25">
      <c r="A12037" s="2">
        <v>44326.526388888888</v>
      </c>
      <c r="B12037" t="s">
        <v>178</v>
      </c>
      <c r="C12037" t="s">
        <v>194</v>
      </c>
    </row>
    <row r="12038" spans="1:4" x14ac:dyDescent="0.25">
      <c r="A12038" s="2">
        <v>44326.526388888888</v>
      </c>
      <c r="B12038" t="s">
        <v>178</v>
      </c>
      <c r="C12038" t="s">
        <v>6633</v>
      </c>
    </row>
    <row r="12039" spans="1:4" x14ac:dyDescent="0.25">
      <c r="A12039" s="2">
        <v>44326.526388888888</v>
      </c>
      <c r="B12039" t="s">
        <v>164</v>
      </c>
      <c r="D12039" t="s">
        <v>852</v>
      </c>
    </row>
    <row r="12040" spans="1:4" x14ac:dyDescent="0.25">
      <c r="A12040" s="2">
        <v>44326.526388888888</v>
      </c>
      <c r="B12040" t="s">
        <v>163</v>
      </c>
      <c r="D12040" t="s">
        <v>910</v>
      </c>
    </row>
    <row r="12041" spans="1:4" x14ac:dyDescent="0.25">
      <c r="A12041" s="2">
        <v>44326.526388888888</v>
      </c>
      <c r="B12041" t="s">
        <v>163</v>
      </c>
      <c r="D12041" t="s">
        <v>853</v>
      </c>
    </row>
    <row r="12042" spans="1:4" x14ac:dyDescent="0.25">
      <c r="A12042" s="2">
        <v>44326.526388888888</v>
      </c>
      <c r="B12042" t="s">
        <v>163</v>
      </c>
      <c r="D12042" t="s">
        <v>846</v>
      </c>
    </row>
    <row r="12043" spans="1:4" x14ac:dyDescent="0.25">
      <c r="A12043" s="2">
        <v>44326.526388888888</v>
      </c>
      <c r="B12043" t="s">
        <v>163</v>
      </c>
      <c r="D12043" t="s">
        <v>1006</v>
      </c>
    </row>
    <row r="12044" spans="1:4" x14ac:dyDescent="0.25">
      <c r="A12044" s="2">
        <v>44326.526388888888</v>
      </c>
      <c r="B12044" t="s">
        <v>163</v>
      </c>
      <c r="D12044" t="s">
        <v>952</v>
      </c>
    </row>
    <row r="12045" spans="1:4" x14ac:dyDescent="0.25">
      <c r="A12045" s="2">
        <v>44326.526388888888</v>
      </c>
      <c r="B12045" t="s">
        <v>163</v>
      </c>
      <c r="D12045" t="s">
        <v>850</v>
      </c>
    </row>
    <row r="12046" spans="1:4" x14ac:dyDescent="0.25">
      <c r="A12046" s="2">
        <v>44326.526388888888</v>
      </c>
      <c r="B12046" t="s">
        <v>163</v>
      </c>
      <c r="D12046" t="s">
        <v>1009</v>
      </c>
    </row>
    <row r="12047" spans="1:4" x14ac:dyDescent="0.25">
      <c r="A12047" s="2">
        <v>44326.526388888888</v>
      </c>
      <c r="B12047" t="s">
        <v>167</v>
      </c>
      <c r="D12047" t="s">
        <v>903</v>
      </c>
    </row>
    <row r="12048" spans="1:4" x14ac:dyDescent="0.25">
      <c r="A12048" s="2">
        <v>44326.526388888888</v>
      </c>
      <c r="B12048" t="s">
        <v>851</v>
      </c>
      <c r="D12048" t="s">
        <v>949</v>
      </c>
    </row>
    <row r="12049" spans="1:4" x14ac:dyDescent="0.25">
      <c r="A12049" s="2">
        <v>44326.526388888888</v>
      </c>
      <c r="B12049" t="s">
        <v>851</v>
      </c>
      <c r="D12049" t="s">
        <v>885</v>
      </c>
    </row>
    <row r="12050" spans="1:4" x14ac:dyDescent="0.25">
      <c r="A12050" s="2">
        <v>44326.526388888888</v>
      </c>
      <c r="B12050" t="s">
        <v>851</v>
      </c>
      <c r="D12050" t="s">
        <v>1008</v>
      </c>
    </row>
    <row r="12051" spans="1:4" x14ac:dyDescent="0.25">
      <c r="A12051" s="2">
        <v>44326.526388888888</v>
      </c>
      <c r="B12051" t="s">
        <v>851</v>
      </c>
      <c r="D12051" t="s">
        <v>955</v>
      </c>
    </row>
    <row r="12052" spans="1:4" x14ac:dyDescent="0.25">
      <c r="A12052" s="2">
        <v>44326.526388888888</v>
      </c>
      <c r="B12052" t="s">
        <v>190</v>
      </c>
      <c r="D12052" t="s">
        <v>1049</v>
      </c>
    </row>
    <row r="12053" spans="1:4" x14ac:dyDescent="0.25">
      <c r="A12053" s="2">
        <v>44326.526388888888</v>
      </c>
      <c r="B12053" t="s">
        <v>190</v>
      </c>
      <c r="D12053" t="s">
        <v>827</v>
      </c>
    </row>
    <row r="12054" spans="1:4" x14ac:dyDescent="0.25">
      <c r="A12054" s="2">
        <v>44326.526388888888</v>
      </c>
      <c r="B12054" t="s">
        <v>164</v>
      </c>
      <c r="D12054" t="s">
        <v>1850</v>
      </c>
    </row>
    <row r="12055" spans="1:4" x14ac:dyDescent="0.25">
      <c r="A12055" s="2">
        <v>44326.526388888888</v>
      </c>
      <c r="B12055" t="s">
        <v>1461</v>
      </c>
      <c r="D12055" t="s">
        <v>899</v>
      </c>
    </row>
    <row r="12056" spans="1:4" x14ac:dyDescent="0.25">
      <c r="A12056" s="2">
        <v>44326.526388888888</v>
      </c>
      <c r="B12056" t="s">
        <v>3</v>
      </c>
      <c r="D12056" t="s">
        <v>834</v>
      </c>
    </row>
    <row r="12057" spans="1:4" x14ac:dyDescent="0.25">
      <c r="A12057" s="2">
        <v>44326.526388888888</v>
      </c>
      <c r="B12057" t="s">
        <v>3</v>
      </c>
      <c r="D12057" t="s">
        <v>904</v>
      </c>
    </row>
    <row r="12058" spans="1:4" x14ac:dyDescent="0.25">
      <c r="A12058" s="2">
        <v>44326.526388888888</v>
      </c>
      <c r="B12058" t="s">
        <v>3</v>
      </c>
      <c r="D12058" t="s">
        <v>970</v>
      </c>
    </row>
    <row r="12059" spans="1:4" x14ac:dyDescent="0.25">
      <c r="A12059" s="2">
        <v>44326.526388888888</v>
      </c>
      <c r="B12059" t="s">
        <v>3</v>
      </c>
      <c r="D12059" t="s">
        <v>955</v>
      </c>
    </row>
    <row r="12060" spans="1:4" x14ac:dyDescent="0.25">
      <c r="A12060" s="2">
        <v>44326.526388888888</v>
      </c>
      <c r="B12060" t="s">
        <v>178</v>
      </c>
      <c r="D12060" t="s">
        <v>1858</v>
      </c>
    </row>
    <row r="12061" spans="1:4" x14ac:dyDescent="0.25">
      <c r="A12061" s="2">
        <v>44326.526388888888</v>
      </c>
      <c r="B12061" t="s">
        <v>178</v>
      </c>
      <c r="D12061" t="s">
        <v>1852</v>
      </c>
    </row>
    <row r="12062" spans="1:4" x14ac:dyDescent="0.25">
      <c r="A12062" s="2">
        <v>44326.526388888888</v>
      </c>
      <c r="B12062" t="s">
        <v>178</v>
      </c>
      <c r="D12062" t="s">
        <v>885</v>
      </c>
    </row>
    <row r="12063" spans="1:4" x14ac:dyDescent="0.25">
      <c r="A12063" s="2">
        <v>44326.526388888888</v>
      </c>
      <c r="B12063" t="s">
        <v>178</v>
      </c>
      <c r="D12063" t="s">
        <v>912</v>
      </c>
    </row>
    <row r="12064" spans="1:4" x14ac:dyDescent="0.25">
      <c r="A12064" s="2">
        <v>44326.527083333334</v>
      </c>
      <c r="B12064" t="s">
        <v>164</v>
      </c>
      <c r="C12064" t="s">
        <v>1538</v>
      </c>
    </row>
    <row r="12065" spans="1:3" x14ac:dyDescent="0.25">
      <c r="A12065" s="2">
        <v>44326.527083333334</v>
      </c>
      <c r="B12065" t="s">
        <v>164</v>
      </c>
      <c r="C12065" t="s">
        <v>1256</v>
      </c>
    </row>
    <row r="12066" spans="1:3" x14ac:dyDescent="0.25">
      <c r="A12066" s="2">
        <v>44326.527083333334</v>
      </c>
      <c r="B12066" t="s">
        <v>164</v>
      </c>
      <c r="C12066" t="s">
        <v>6386</v>
      </c>
    </row>
    <row r="12067" spans="1:3" x14ac:dyDescent="0.25">
      <c r="A12067" s="2">
        <v>44326.527083333334</v>
      </c>
      <c r="B12067" t="s">
        <v>163</v>
      </c>
      <c r="C12067" t="s">
        <v>6637</v>
      </c>
    </row>
    <row r="12068" spans="1:3" x14ac:dyDescent="0.25">
      <c r="A12068" s="2">
        <v>44326.527083333334</v>
      </c>
      <c r="B12068" t="s">
        <v>163</v>
      </c>
      <c r="C12068" t="s">
        <v>1538</v>
      </c>
    </row>
    <row r="12069" spans="1:3" x14ac:dyDescent="0.25">
      <c r="A12069" s="2">
        <v>44326.527083333334</v>
      </c>
      <c r="B12069" t="s">
        <v>163</v>
      </c>
      <c r="C12069" t="s">
        <v>6889</v>
      </c>
    </row>
    <row r="12070" spans="1:3" x14ac:dyDescent="0.25">
      <c r="A12070" s="2">
        <v>44326.527083333334</v>
      </c>
      <c r="B12070" t="s">
        <v>851</v>
      </c>
      <c r="C12070" t="s">
        <v>7858</v>
      </c>
    </row>
    <row r="12071" spans="1:3" x14ac:dyDescent="0.25">
      <c r="A12071" s="2">
        <v>44326.527083333334</v>
      </c>
      <c r="B12071" t="s">
        <v>851</v>
      </c>
      <c r="C12071" t="s">
        <v>1249</v>
      </c>
    </row>
    <row r="12072" spans="1:3" x14ac:dyDescent="0.25">
      <c r="A12072" s="2">
        <v>44326.527083333334</v>
      </c>
      <c r="B12072" t="s">
        <v>851</v>
      </c>
      <c r="C12072" t="s">
        <v>4482</v>
      </c>
    </row>
    <row r="12073" spans="1:3" x14ac:dyDescent="0.25">
      <c r="A12073" s="2">
        <v>44326.527083333334</v>
      </c>
      <c r="B12073" t="s">
        <v>190</v>
      </c>
      <c r="C12073" t="s">
        <v>89</v>
      </c>
    </row>
    <row r="12074" spans="1:3" x14ac:dyDescent="0.25">
      <c r="A12074" s="2">
        <v>44326.527083333334</v>
      </c>
      <c r="B12074" t="s">
        <v>190</v>
      </c>
      <c r="C12074" t="s">
        <v>1538</v>
      </c>
    </row>
    <row r="12075" spans="1:3" x14ac:dyDescent="0.25">
      <c r="A12075" s="2">
        <v>44326.527083333334</v>
      </c>
      <c r="B12075" t="s">
        <v>190</v>
      </c>
      <c r="C12075" t="s">
        <v>8631</v>
      </c>
    </row>
    <row r="12076" spans="1:3" x14ac:dyDescent="0.25">
      <c r="A12076" s="2">
        <v>44326.527083333334</v>
      </c>
      <c r="B12076" t="s">
        <v>164</v>
      </c>
      <c r="C12076" t="s">
        <v>8667</v>
      </c>
    </row>
    <row r="12077" spans="1:3" x14ac:dyDescent="0.25">
      <c r="A12077" s="2">
        <v>44326.527083333334</v>
      </c>
      <c r="B12077" t="s">
        <v>164</v>
      </c>
      <c r="C12077" t="s">
        <v>194</v>
      </c>
    </row>
    <row r="12078" spans="1:3" x14ac:dyDescent="0.25">
      <c r="A12078" s="2">
        <v>44326.527083333334</v>
      </c>
      <c r="B12078" t="s">
        <v>1461</v>
      </c>
      <c r="C12078" t="s">
        <v>9264</v>
      </c>
    </row>
    <row r="12079" spans="1:3" x14ac:dyDescent="0.25">
      <c r="A12079" s="2">
        <v>44326.527083333334</v>
      </c>
      <c r="B12079" t="s">
        <v>1461</v>
      </c>
      <c r="C12079" t="s">
        <v>1249</v>
      </c>
    </row>
    <row r="12080" spans="1:3" x14ac:dyDescent="0.25">
      <c r="A12080" s="2">
        <v>44326.527083333334</v>
      </c>
      <c r="B12080" t="s">
        <v>1461</v>
      </c>
      <c r="C12080" t="s">
        <v>9265</v>
      </c>
    </row>
    <row r="12081" spans="1:4" x14ac:dyDescent="0.25">
      <c r="A12081" s="2">
        <v>44326.527083333334</v>
      </c>
      <c r="B12081" t="s">
        <v>1461</v>
      </c>
      <c r="C12081" t="s">
        <v>194</v>
      </c>
    </row>
    <row r="12082" spans="1:4" x14ac:dyDescent="0.25">
      <c r="A12082" s="2">
        <v>44326.527083333334</v>
      </c>
      <c r="B12082" t="s">
        <v>1461</v>
      </c>
      <c r="C12082" t="s">
        <v>9266</v>
      </c>
    </row>
    <row r="12083" spans="1:4" x14ac:dyDescent="0.25">
      <c r="A12083" s="2">
        <v>44326.527083333334</v>
      </c>
      <c r="B12083" t="s">
        <v>1461</v>
      </c>
      <c r="C12083" t="s">
        <v>1538</v>
      </c>
    </row>
    <row r="12084" spans="1:4" x14ac:dyDescent="0.25">
      <c r="A12084" s="2">
        <v>44326.527083333334</v>
      </c>
      <c r="B12084" t="s">
        <v>3</v>
      </c>
      <c r="C12084" t="s">
        <v>9895</v>
      </c>
    </row>
    <row r="12085" spans="1:4" x14ac:dyDescent="0.25">
      <c r="A12085" s="2">
        <v>44326.527083333334</v>
      </c>
      <c r="B12085" t="s">
        <v>3</v>
      </c>
      <c r="C12085" t="s">
        <v>1256</v>
      </c>
    </row>
    <row r="12086" spans="1:4" x14ac:dyDescent="0.25">
      <c r="A12086" s="2">
        <v>44326.527083333334</v>
      </c>
      <c r="B12086" t="s">
        <v>3</v>
      </c>
      <c r="C12086" t="s">
        <v>1249</v>
      </c>
    </row>
    <row r="12087" spans="1:4" x14ac:dyDescent="0.25">
      <c r="A12087" s="2">
        <v>44326.527083333334</v>
      </c>
      <c r="B12087" t="s">
        <v>3</v>
      </c>
      <c r="C12087" t="s">
        <v>6852</v>
      </c>
    </row>
    <row r="12088" spans="1:4" x14ac:dyDescent="0.25">
      <c r="A12088" s="2">
        <v>44326.527083333334</v>
      </c>
      <c r="B12088" t="s">
        <v>3</v>
      </c>
      <c r="C12088" t="s">
        <v>194</v>
      </c>
    </row>
    <row r="12089" spans="1:4" x14ac:dyDescent="0.25">
      <c r="A12089" s="2">
        <v>44326.527083333334</v>
      </c>
      <c r="B12089" t="s">
        <v>3</v>
      </c>
      <c r="C12089" t="s">
        <v>1256</v>
      </c>
    </row>
    <row r="12090" spans="1:4" x14ac:dyDescent="0.25">
      <c r="A12090" s="2">
        <v>44326.527083333334</v>
      </c>
      <c r="B12090" t="s">
        <v>3</v>
      </c>
      <c r="C12090" t="s">
        <v>194</v>
      </c>
    </row>
    <row r="12091" spans="1:4" x14ac:dyDescent="0.25">
      <c r="A12091" s="2">
        <v>44326.527083333334</v>
      </c>
      <c r="B12091" t="s">
        <v>3</v>
      </c>
      <c r="C12091" t="s">
        <v>9896</v>
      </c>
    </row>
    <row r="12092" spans="1:4" x14ac:dyDescent="0.25">
      <c r="A12092" s="2">
        <v>44326.527083333334</v>
      </c>
      <c r="B12092" t="s">
        <v>178</v>
      </c>
      <c r="C12092" t="s">
        <v>10169</v>
      </c>
    </row>
    <row r="12093" spans="1:4" x14ac:dyDescent="0.25">
      <c r="A12093" s="2">
        <v>44326.527083333334</v>
      </c>
      <c r="B12093" t="s">
        <v>178</v>
      </c>
      <c r="C12093" t="s">
        <v>10169</v>
      </c>
    </row>
    <row r="12094" spans="1:4" x14ac:dyDescent="0.25">
      <c r="A12094" s="2">
        <v>44326.527083333334</v>
      </c>
      <c r="B12094" t="s">
        <v>178</v>
      </c>
      <c r="C12094" t="s">
        <v>6386</v>
      </c>
    </row>
    <row r="12095" spans="1:4" x14ac:dyDescent="0.25">
      <c r="A12095" s="2">
        <v>44326.527083333334</v>
      </c>
      <c r="B12095" t="s">
        <v>164</v>
      </c>
      <c r="D12095" t="s">
        <v>973</v>
      </c>
    </row>
    <row r="12096" spans="1:4" x14ac:dyDescent="0.25">
      <c r="A12096" s="2">
        <v>44326.527083333334</v>
      </c>
      <c r="B12096" t="s">
        <v>164</v>
      </c>
      <c r="D12096" t="s">
        <v>850</v>
      </c>
    </row>
    <row r="12097" spans="1:4" x14ac:dyDescent="0.25">
      <c r="A12097" s="2">
        <v>44326.527083333334</v>
      </c>
      <c r="B12097" t="s">
        <v>164</v>
      </c>
      <c r="D12097" t="s">
        <v>922</v>
      </c>
    </row>
    <row r="12098" spans="1:4" x14ac:dyDescent="0.25">
      <c r="A12098" s="2">
        <v>44326.527083333334</v>
      </c>
      <c r="B12098" t="s">
        <v>163</v>
      </c>
      <c r="D12098" t="s">
        <v>899</v>
      </c>
    </row>
    <row r="12099" spans="1:4" x14ac:dyDescent="0.25">
      <c r="A12099" s="2">
        <v>44326.527083333334</v>
      </c>
      <c r="B12099" t="s">
        <v>163</v>
      </c>
      <c r="D12099" t="s">
        <v>900</v>
      </c>
    </row>
    <row r="12100" spans="1:4" x14ac:dyDescent="0.25">
      <c r="A12100" s="2">
        <v>44326.527083333334</v>
      </c>
      <c r="B12100" t="s">
        <v>163</v>
      </c>
      <c r="D12100" t="s">
        <v>828</v>
      </c>
    </row>
    <row r="12101" spans="1:4" x14ac:dyDescent="0.25">
      <c r="A12101" s="2">
        <v>44326.527083333334</v>
      </c>
      <c r="B12101" t="s">
        <v>163</v>
      </c>
      <c r="D12101" t="s">
        <v>971</v>
      </c>
    </row>
    <row r="12102" spans="1:4" x14ac:dyDescent="0.25">
      <c r="A12102" s="2">
        <v>44326.527083333334</v>
      </c>
      <c r="B12102" t="s">
        <v>851</v>
      </c>
      <c r="D12102" t="s">
        <v>904</v>
      </c>
    </row>
    <row r="12103" spans="1:4" x14ac:dyDescent="0.25">
      <c r="A12103" s="2">
        <v>44326.527083333334</v>
      </c>
      <c r="B12103" t="s">
        <v>851</v>
      </c>
      <c r="D12103" t="s">
        <v>996</v>
      </c>
    </row>
    <row r="12104" spans="1:4" x14ac:dyDescent="0.25">
      <c r="A12104" s="2">
        <v>44326.527083333334</v>
      </c>
      <c r="B12104" t="s">
        <v>851</v>
      </c>
      <c r="D12104" t="s">
        <v>894</v>
      </c>
    </row>
    <row r="12105" spans="1:4" x14ac:dyDescent="0.25">
      <c r="A12105" s="2">
        <v>44326.527083333334</v>
      </c>
      <c r="B12105" t="s">
        <v>190</v>
      </c>
      <c r="D12105" t="s">
        <v>842</v>
      </c>
    </row>
    <row r="12106" spans="1:4" x14ac:dyDescent="0.25">
      <c r="A12106" s="2">
        <v>44326.527083333334</v>
      </c>
      <c r="B12106" t="s">
        <v>190</v>
      </c>
      <c r="D12106" t="s">
        <v>949</v>
      </c>
    </row>
    <row r="12107" spans="1:4" x14ac:dyDescent="0.25">
      <c r="A12107" s="2">
        <v>44326.527083333334</v>
      </c>
      <c r="B12107" t="s">
        <v>190</v>
      </c>
      <c r="D12107" t="s">
        <v>918</v>
      </c>
    </row>
    <row r="12108" spans="1:4" x14ac:dyDescent="0.25">
      <c r="A12108" s="2">
        <v>44326.527083333334</v>
      </c>
      <c r="B12108" t="s">
        <v>164</v>
      </c>
      <c r="D12108" t="s">
        <v>1888</v>
      </c>
    </row>
    <row r="12109" spans="1:4" x14ac:dyDescent="0.25">
      <c r="A12109" s="2">
        <v>44326.527083333334</v>
      </c>
      <c r="B12109" t="s">
        <v>164</v>
      </c>
      <c r="D12109" t="s">
        <v>958</v>
      </c>
    </row>
    <row r="12110" spans="1:4" x14ac:dyDescent="0.25">
      <c r="A12110" s="2">
        <v>44326.527083333334</v>
      </c>
      <c r="B12110" t="s">
        <v>1461</v>
      </c>
      <c r="D12110" t="s">
        <v>846</v>
      </c>
    </row>
    <row r="12111" spans="1:4" x14ac:dyDescent="0.25">
      <c r="A12111" s="2">
        <v>44326.527083333334</v>
      </c>
      <c r="B12111" t="s">
        <v>1461</v>
      </c>
      <c r="D12111" t="s">
        <v>891</v>
      </c>
    </row>
    <row r="12112" spans="1:4" x14ac:dyDescent="0.25">
      <c r="A12112" s="2">
        <v>44326.527083333334</v>
      </c>
      <c r="B12112" t="s">
        <v>1461</v>
      </c>
      <c r="D12112" t="s">
        <v>849</v>
      </c>
    </row>
    <row r="12113" spans="1:4" x14ac:dyDescent="0.25">
      <c r="A12113" s="2">
        <v>44326.527083333334</v>
      </c>
      <c r="B12113" t="s">
        <v>1461</v>
      </c>
      <c r="D12113" t="s">
        <v>848</v>
      </c>
    </row>
    <row r="12114" spans="1:4" x14ac:dyDescent="0.25">
      <c r="A12114" s="2">
        <v>44326.527083333334</v>
      </c>
      <c r="B12114" t="s">
        <v>1461</v>
      </c>
      <c r="D12114" t="s">
        <v>1855</v>
      </c>
    </row>
    <row r="12115" spans="1:4" x14ac:dyDescent="0.25">
      <c r="A12115" s="2">
        <v>44326.527083333334</v>
      </c>
      <c r="B12115" t="s">
        <v>1461</v>
      </c>
      <c r="D12115" t="s">
        <v>934</v>
      </c>
    </row>
    <row r="12116" spans="1:4" x14ac:dyDescent="0.25">
      <c r="A12116" s="2">
        <v>44326.527083333334</v>
      </c>
      <c r="B12116" t="s">
        <v>3</v>
      </c>
      <c r="D12116" t="s">
        <v>902</v>
      </c>
    </row>
    <row r="12117" spans="1:4" x14ac:dyDescent="0.25">
      <c r="A12117" s="2">
        <v>44326.527083333334</v>
      </c>
      <c r="B12117" t="s">
        <v>3</v>
      </c>
      <c r="D12117" t="s">
        <v>844</v>
      </c>
    </row>
    <row r="12118" spans="1:4" x14ac:dyDescent="0.25">
      <c r="A12118" s="2">
        <v>44326.527083333334</v>
      </c>
      <c r="B12118" t="s">
        <v>3</v>
      </c>
      <c r="D12118" t="s">
        <v>976</v>
      </c>
    </row>
    <row r="12119" spans="1:4" x14ac:dyDescent="0.25">
      <c r="A12119" s="2">
        <v>44326.527083333334</v>
      </c>
      <c r="B12119" t="s">
        <v>3</v>
      </c>
      <c r="D12119" t="s">
        <v>852</v>
      </c>
    </row>
    <row r="12120" spans="1:4" x14ac:dyDescent="0.25">
      <c r="A12120" s="2">
        <v>44326.527083333334</v>
      </c>
      <c r="B12120" t="s">
        <v>3</v>
      </c>
      <c r="D12120" t="s">
        <v>973</v>
      </c>
    </row>
    <row r="12121" spans="1:4" x14ac:dyDescent="0.25">
      <c r="A12121" s="2">
        <v>44326.527083333334</v>
      </c>
      <c r="B12121" t="s">
        <v>3</v>
      </c>
      <c r="D12121" t="s">
        <v>899</v>
      </c>
    </row>
    <row r="12122" spans="1:4" x14ac:dyDescent="0.25">
      <c r="A12122" s="2">
        <v>44326.527083333334</v>
      </c>
      <c r="B12122" t="s">
        <v>3</v>
      </c>
      <c r="D12122" t="s">
        <v>900</v>
      </c>
    </row>
    <row r="12123" spans="1:4" x14ac:dyDescent="0.25">
      <c r="A12123" s="2">
        <v>44326.527083333334</v>
      </c>
      <c r="B12123" t="s">
        <v>3</v>
      </c>
      <c r="D12123" t="s">
        <v>1922</v>
      </c>
    </row>
    <row r="12124" spans="1:4" x14ac:dyDescent="0.25">
      <c r="A12124" s="2">
        <v>44326.527083333334</v>
      </c>
      <c r="B12124" t="s">
        <v>178</v>
      </c>
      <c r="D12124" t="s">
        <v>893</v>
      </c>
    </row>
    <row r="12125" spans="1:4" x14ac:dyDescent="0.25">
      <c r="A12125" s="2">
        <v>44326.527083333334</v>
      </c>
      <c r="B12125" t="s">
        <v>178</v>
      </c>
      <c r="D12125" t="s">
        <v>844</v>
      </c>
    </row>
    <row r="12126" spans="1:4" x14ac:dyDescent="0.25">
      <c r="A12126" s="2">
        <v>44326.527083333334</v>
      </c>
      <c r="B12126" t="s">
        <v>178</v>
      </c>
      <c r="D12126" t="s">
        <v>845</v>
      </c>
    </row>
    <row r="12127" spans="1:4" x14ac:dyDescent="0.25">
      <c r="A12127" s="2">
        <v>44326.527777777781</v>
      </c>
      <c r="B12127" t="s">
        <v>163</v>
      </c>
      <c r="C12127" t="s">
        <v>1249</v>
      </c>
    </row>
    <row r="12128" spans="1:4" x14ac:dyDescent="0.25">
      <c r="A12128" s="2">
        <v>44326.527777777781</v>
      </c>
      <c r="B12128" t="s">
        <v>163</v>
      </c>
      <c r="C12128" t="s">
        <v>1538</v>
      </c>
    </row>
    <row r="12129" spans="1:4" x14ac:dyDescent="0.25">
      <c r="A12129" s="2">
        <v>44326.527777777781</v>
      </c>
      <c r="B12129" t="s">
        <v>164</v>
      </c>
      <c r="C12129" t="s">
        <v>6811</v>
      </c>
    </row>
    <row r="12130" spans="1:4" x14ac:dyDescent="0.25">
      <c r="A12130" s="2">
        <v>44326.527777777781</v>
      </c>
      <c r="B12130" t="s">
        <v>164</v>
      </c>
      <c r="C12130" t="s">
        <v>6812</v>
      </c>
    </row>
    <row r="12131" spans="1:4" x14ac:dyDescent="0.25">
      <c r="A12131" s="2">
        <v>44326.527777777781</v>
      </c>
      <c r="B12131" t="s">
        <v>164</v>
      </c>
      <c r="C12131" t="s">
        <v>6813</v>
      </c>
    </row>
    <row r="12132" spans="1:4" x14ac:dyDescent="0.25">
      <c r="A12132" s="2">
        <v>44326.527777777781</v>
      </c>
      <c r="B12132" t="s">
        <v>164</v>
      </c>
      <c r="C12132" t="s">
        <v>194</v>
      </c>
    </row>
    <row r="12133" spans="1:4" x14ac:dyDescent="0.25">
      <c r="A12133" s="2">
        <v>44326.527777777781</v>
      </c>
      <c r="B12133" t="s">
        <v>163</v>
      </c>
      <c r="C12133" t="s">
        <v>6890</v>
      </c>
    </row>
    <row r="12134" spans="1:4" x14ac:dyDescent="0.25">
      <c r="A12134" s="2">
        <v>44326.527777777781</v>
      </c>
      <c r="B12134" t="s">
        <v>164</v>
      </c>
      <c r="C12134" t="s">
        <v>8668</v>
      </c>
    </row>
    <row r="12135" spans="1:4" x14ac:dyDescent="0.25">
      <c r="A12135" s="2">
        <v>44326.527777777781</v>
      </c>
      <c r="B12135" t="s">
        <v>178</v>
      </c>
      <c r="C12135" t="s">
        <v>10170</v>
      </c>
    </row>
    <row r="12136" spans="1:4" x14ac:dyDescent="0.25">
      <c r="A12136" s="2">
        <v>44326.527777777781</v>
      </c>
      <c r="B12136" t="s">
        <v>163</v>
      </c>
      <c r="D12136" t="s">
        <v>852</v>
      </c>
    </row>
    <row r="12137" spans="1:4" x14ac:dyDescent="0.25">
      <c r="A12137" s="2">
        <v>44326.527777777781</v>
      </c>
      <c r="B12137" t="s">
        <v>163</v>
      </c>
      <c r="D12137" t="s">
        <v>973</v>
      </c>
    </row>
    <row r="12138" spans="1:4" x14ac:dyDescent="0.25">
      <c r="A12138" s="2">
        <v>44326.527777777781</v>
      </c>
      <c r="B12138" t="s">
        <v>164</v>
      </c>
      <c r="D12138" t="s">
        <v>828</v>
      </c>
    </row>
    <row r="12139" spans="1:4" x14ac:dyDescent="0.25">
      <c r="A12139" s="2">
        <v>44326.527777777781</v>
      </c>
      <c r="B12139" t="s">
        <v>164</v>
      </c>
      <c r="D12139" t="s">
        <v>971</v>
      </c>
    </row>
    <row r="12140" spans="1:4" x14ac:dyDescent="0.25">
      <c r="A12140" s="2">
        <v>44326.527777777781</v>
      </c>
      <c r="B12140" t="s">
        <v>164</v>
      </c>
      <c r="D12140" t="s">
        <v>899</v>
      </c>
    </row>
    <row r="12141" spans="1:4" x14ac:dyDescent="0.25">
      <c r="A12141" s="2">
        <v>44326.527777777781</v>
      </c>
      <c r="B12141" t="s">
        <v>164</v>
      </c>
      <c r="D12141" t="s">
        <v>900</v>
      </c>
    </row>
    <row r="12142" spans="1:4" x14ac:dyDescent="0.25">
      <c r="A12142" s="2">
        <v>44326.527777777781</v>
      </c>
      <c r="B12142" t="s">
        <v>163</v>
      </c>
      <c r="D12142" t="s">
        <v>1859</v>
      </c>
    </row>
    <row r="12143" spans="1:4" x14ac:dyDescent="0.25">
      <c r="A12143" s="2">
        <v>44326.527777777781</v>
      </c>
      <c r="B12143" t="s">
        <v>164</v>
      </c>
      <c r="D12143" t="s">
        <v>1853</v>
      </c>
    </row>
    <row r="12144" spans="1:4" x14ac:dyDescent="0.25">
      <c r="A12144" s="2">
        <v>44326.527777777781</v>
      </c>
      <c r="B12144" t="s">
        <v>178</v>
      </c>
      <c r="D12144" t="s">
        <v>995</v>
      </c>
    </row>
    <row r="12145" spans="1:4" x14ac:dyDescent="0.25">
      <c r="A12145" s="2">
        <v>44326.52847222222</v>
      </c>
      <c r="B12145" t="s">
        <v>163</v>
      </c>
      <c r="C12145" t="s">
        <v>6407</v>
      </c>
    </row>
    <row r="12146" spans="1:4" x14ac:dyDescent="0.25">
      <c r="A12146" s="2">
        <v>44326.52847222222</v>
      </c>
      <c r="B12146" t="s">
        <v>163</v>
      </c>
      <c r="C12146" t="s">
        <v>1538</v>
      </c>
    </row>
    <row r="12147" spans="1:4" x14ac:dyDescent="0.25">
      <c r="A12147" s="2">
        <v>44326.52847222222</v>
      </c>
      <c r="B12147" t="s">
        <v>164</v>
      </c>
      <c r="C12147" t="s">
        <v>6814</v>
      </c>
    </row>
    <row r="12148" spans="1:4" x14ac:dyDescent="0.25">
      <c r="A12148" s="2">
        <v>44326.52847222222</v>
      </c>
      <c r="B12148" t="s">
        <v>164</v>
      </c>
      <c r="C12148" t="s">
        <v>1538</v>
      </c>
    </row>
    <row r="12149" spans="1:4" x14ac:dyDescent="0.25">
      <c r="A12149" s="2">
        <v>44326.52847222222</v>
      </c>
      <c r="B12149" t="s">
        <v>164</v>
      </c>
      <c r="C12149" t="s">
        <v>1249</v>
      </c>
    </row>
    <row r="12150" spans="1:4" x14ac:dyDescent="0.25">
      <c r="A12150" s="2">
        <v>44326.52847222222</v>
      </c>
      <c r="B12150" t="s">
        <v>164</v>
      </c>
      <c r="C12150" t="s">
        <v>6437</v>
      </c>
    </row>
    <row r="12151" spans="1:4" x14ac:dyDescent="0.25">
      <c r="A12151" s="2">
        <v>44326.52847222222</v>
      </c>
      <c r="B12151" t="s">
        <v>162</v>
      </c>
      <c r="C12151" t="s">
        <v>194</v>
      </c>
    </row>
    <row r="12152" spans="1:4" x14ac:dyDescent="0.25">
      <c r="A12152" s="2">
        <v>44326.52847222222</v>
      </c>
      <c r="B12152" t="s">
        <v>163</v>
      </c>
      <c r="D12152" t="s">
        <v>850</v>
      </c>
    </row>
    <row r="12153" spans="1:4" x14ac:dyDescent="0.25">
      <c r="A12153" s="2">
        <v>44326.52847222222</v>
      </c>
      <c r="B12153" t="s">
        <v>163</v>
      </c>
      <c r="D12153" t="s">
        <v>960</v>
      </c>
    </row>
    <row r="12154" spans="1:4" x14ac:dyDescent="0.25">
      <c r="A12154" s="2">
        <v>44326.52847222222</v>
      </c>
      <c r="B12154" t="s">
        <v>164</v>
      </c>
      <c r="D12154" t="s">
        <v>1855</v>
      </c>
    </row>
    <row r="12155" spans="1:4" x14ac:dyDescent="0.25">
      <c r="A12155" s="2">
        <v>44326.52847222222</v>
      </c>
      <c r="B12155" t="s">
        <v>164</v>
      </c>
      <c r="D12155" t="s">
        <v>1007</v>
      </c>
    </row>
    <row r="12156" spans="1:4" x14ac:dyDescent="0.25">
      <c r="A12156" s="2">
        <v>44326.52847222222</v>
      </c>
      <c r="B12156" t="s">
        <v>164</v>
      </c>
      <c r="D12156" t="s">
        <v>825</v>
      </c>
    </row>
    <row r="12157" spans="1:4" x14ac:dyDescent="0.25">
      <c r="A12157" s="2">
        <v>44326.52847222222</v>
      </c>
      <c r="B12157" t="s">
        <v>164</v>
      </c>
      <c r="D12157" t="s">
        <v>826</v>
      </c>
    </row>
    <row r="12158" spans="1:4" x14ac:dyDescent="0.25">
      <c r="A12158" s="2">
        <v>44326.52847222222</v>
      </c>
      <c r="B12158" t="s">
        <v>162</v>
      </c>
      <c r="D12158" t="s">
        <v>850</v>
      </c>
    </row>
    <row r="12159" spans="1:4" x14ac:dyDescent="0.25">
      <c r="A12159" s="2">
        <v>44326.529166666667</v>
      </c>
      <c r="B12159" t="s">
        <v>163</v>
      </c>
      <c r="C12159" t="s">
        <v>6568</v>
      </c>
    </row>
    <row r="12160" spans="1:4" x14ac:dyDescent="0.25">
      <c r="A12160" s="2">
        <v>44326.529166666667</v>
      </c>
      <c r="B12160" t="s">
        <v>163</v>
      </c>
      <c r="C12160" t="s">
        <v>6386</v>
      </c>
    </row>
    <row r="12161" spans="1:4" x14ac:dyDescent="0.25">
      <c r="A12161" s="2">
        <v>44326.529166666667</v>
      </c>
      <c r="B12161" t="s">
        <v>164</v>
      </c>
      <c r="C12161" t="s">
        <v>6815</v>
      </c>
    </row>
    <row r="12162" spans="1:4" x14ac:dyDescent="0.25">
      <c r="A12162" s="2">
        <v>44326.529166666667</v>
      </c>
      <c r="B12162" t="s">
        <v>164</v>
      </c>
      <c r="C12162" t="s">
        <v>6816</v>
      </c>
    </row>
    <row r="12163" spans="1:4" x14ac:dyDescent="0.25">
      <c r="A12163" s="2">
        <v>44326.529166666667</v>
      </c>
      <c r="B12163" t="s">
        <v>829</v>
      </c>
      <c r="C12163" t="s">
        <v>1249</v>
      </c>
    </row>
    <row r="12164" spans="1:4" x14ac:dyDescent="0.25">
      <c r="A12164" s="2">
        <v>44326.529166666667</v>
      </c>
      <c r="B12164" t="s">
        <v>829</v>
      </c>
      <c r="C12164" t="s">
        <v>6386</v>
      </c>
    </row>
    <row r="12165" spans="1:4" x14ac:dyDescent="0.25">
      <c r="A12165" s="2">
        <v>44326.529166666667</v>
      </c>
      <c r="B12165" t="s">
        <v>162</v>
      </c>
      <c r="C12165" t="s">
        <v>194</v>
      </c>
    </row>
    <row r="12166" spans="1:4" x14ac:dyDescent="0.25">
      <c r="A12166" s="2">
        <v>44326.529166666667</v>
      </c>
      <c r="B12166" t="s">
        <v>162</v>
      </c>
      <c r="C12166" t="s">
        <v>117</v>
      </c>
    </row>
    <row r="12167" spans="1:4" x14ac:dyDescent="0.25">
      <c r="A12167" s="2">
        <v>44326.529166666667</v>
      </c>
      <c r="B12167" t="s">
        <v>162</v>
      </c>
      <c r="C12167" t="s">
        <v>194</v>
      </c>
    </row>
    <row r="12168" spans="1:4" x14ac:dyDescent="0.25">
      <c r="A12168" s="2">
        <v>44326.529166666667</v>
      </c>
      <c r="B12168" t="s">
        <v>162</v>
      </c>
      <c r="C12168" t="s">
        <v>194</v>
      </c>
    </row>
    <row r="12169" spans="1:4" x14ac:dyDescent="0.25">
      <c r="A12169" s="2">
        <v>44326.529166666667</v>
      </c>
      <c r="B12169" t="s">
        <v>162</v>
      </c>
      <c r="C12169" t="s">
        <v>1538</v>
      </c>
    </row>
    <row r="12170" spans="1:4" x14ac:dyDescent="0.25">
      <c r="A12170" s="2">
        <v>44326.529166666667</v>
      </c>
      <c r="B12170" t="s">
        <v>162</v>
      </c>
      <c r="C12170" t="s">
        <v>1538</v>
      </c>
    </row>
    <row r="12171" spans="1:4" x14ac:dyDescent="0.25">
      <c r="A12171" s="2">
        <v>44326.529166666667</v>
      </c>
      <c r="B12171" t="s">
        <v>162</v>
      </c>
      <c r="C12171" t="s">
        <v>7011</v>
      </c>
    </row>
    <row r="12172" spans="1:4" x14ac:dyDescent="0.25">
      <c r="A12172" s="2">
        <v>44326.529166666667</v>
      </c>
      <c r="B12172" t="s">
        <v>163</v>
      </c>
      <c r="D12172" t="s">
        <v>844</v>
      </c>
    </row>
    <row r="12173" spans="1:4" x14ac:dyDescent="0.25">
      <c r="A12173" s="2">
        <v>44326.529166666667</v>
      </c>
      <c r="B12173" t="s">
        <v>163</v>
      </c>
      <c r="D12173" t="s">
        <v>845</v>
      </c>
    </row>
    <row r="12174" spans="1:4" x14ac:dyDescent="0.25">
      <c r="A12174" s="2">
        <v>44326.529166666667</v>
      </c>
      <c r="B12174" t="s">
        <v>164</v>
      </c>
      <c r="D12174" t="s">
        <v>846</v>
      </c>
    </row>
    <row r="12175" spans="1:4" x14ac:dyDescent="0.25">
      <c r="A12175" s="2">
        <v>44326.529166666667</v>
      </c>
      <c r="B12175" t="s">
        <v>164</v>
      </c>
      <c r="D12175" t="s">
        <v>908</v>
      </c>
    </row>
    <row r="12176" spans="1:4" x14ac:dyDescent="0.25">
      <c r="A12176" s="2">
        <v>44326.529166666667</v>
      </c>
      <c r="B12176" t="s">
        <v>829</v>
      </c>
      <c r="D12176" t="s">
        <v>1849</v>
      </c>
    </row>
    <row r="12177" spans="1:4" x14ac:dyDescent="0.25">
      <c r="A12177" s="2">
        <v>44326.529166666667</v>
      </c>
      <c r="B12177" t="s">
        <v>829</v>
      </c>
      <c r="D12177" t="s">
        <v>1861</v>
      </c>
    </row>
    <row r="12178" spans="1:4" x14ac:dyDescent="0.25">
      <c r="A12178" s="2">
        <v>44326.529166666667</v>
      </c>
      <c r="B12178" t="s">
        <v>162</v>
      </c>
      <c r="D12178" t="s">
        <v>1009</v>
      </c>
    </row>
    <row r="12179" spans="1:4" x14ac:dyDescent="0.25">
      <c r="A12179" s="2">
        <v>44326.529166666667</v>
      </c>
      <c r="B12179" t="s">
        <v>162</v>
      </c>
      <c r="D12179" t="s">
        <v>885</v>
      </c>
    </row>
    <row r="12180" spans="1:4" x14ac:dyDescent="0.25">
      <c r="A12180" s="2">
        <v>44326.529166666667</v>
      </c>
      <c r="B12180" t="s">
        <v>162</v>
      </c>
      <c r="D12180" t="s">
        <v>894</v>
      </c>
    </row>
    <row r="12181" spans="1:4" x14ac:dyDescent="0.25">
      <c r="A12181" s="2">
        <v>44326.529166666667</v>
      </c>
      <c r="B12181" t="s">
        <v>162</v>
      </c>
      <c r="D12181" t="s">
        <v>974</v>
      </c>
    </row>
    <row r="12182" spans="1:4" x14ac:dyDescent="0.25">
      <c r="A12182" s="2">
        <v>44326.529166666667</v>
      </c>
      <c r="B12182" t="s">
        <v>162</v>
      </c>
      <c r="D12182" t="s">
        <v>899</v>
      </c>
    </row>
    <row r="12183" spans="1:4" x14ac:dyDescent="0.25">
      <c r="A12183" s="2">
        <v>44326.529166666667</v>
      </c>
      <c r="B12183" t="s">
        <v>162</v>
      </c>
      <c r="D12183" t="s">
        <v>855</v>
      </c>
    </row>
    <row r="12184" spans="1:4" x14ac:dyDescent="0.25">
      <c r="A12184" s="2">
        <v>44326.529166666667</v>
      </c>
      <c r="B12184" t="s">
        <v>162</v>
      </c>
      <c r="D12184" t="s">
        <v>995</v>
      </c>
    </row>
    <row r="12185" spans="1:4" x14ac:dyDescent="0.25">
      <c r="A12185" s="2">
        <v>44326.529861111114</v>
      </c>
      <c r="B12185" t="s">
        <v>164</v>
      </c>
      <c r="C12185" t="s">
        <v>6817</v>
      </c>
    </row>
    <row r="12186" spans="1:4" x14ac:dyDescent="0.25">
      <c r="A12186" s="2">
        <v>44326.529861111114</v>
      </c>
      <c r="B12186" t="s">
        <v>162</v>
      </c>
      <c r="C12186" t="s">
        <v>1249</v>
      </c>
    </row>
    <row r="12187" spans="1:4" x14ac:dyDescent="0.25">
      <c r="A12187" s="2">
        <v>44326.529861111114</v>
      </c>
      <c r="B12187" t="s">
        <v>162</v>
      </c>
      <c r="C12187" t="s">
        <v>6813</v>
      </c>
    </row>
    <row r="12188" spans="1:4" x14ac:dyDescent="0.25">
      <c r="A12188" s="2">
        <v>44326.529861111114</v>
      </c>
      <c r="B12188" t="s">
        <v>162</v>
      </c>
      <c r="C12188" t="s">
        <v>7012</v>
      </c>
    </row>
    <row r="12189" spans="1:4" x14ac:dyDescent="0.25">
      <c r="A12189" s="2">
        <v>44326.529861111114</v>
      </c>
      <c r="B12189" t="s">
        <v>162</v>
      </c>
      <c r="C12189" t="s">
        <v>194</v>
      </c>
    </row>
    <row r="12190" spans="1:4" x14ac:dyDescent="0.25">
      <c r="A12190" s="2">
        <v>44326.529861111114</v>
      </c>
      <c r="B12190" t="s">
        <v>162</v>
      </c>
      <c r="C12190" t="s">
        <v>1538</v>
      </c>
    </row>
    <row r="12191" spans="1:4" x14ac:dyDescent="0.25">
      <c r="A12191" s="2">
        <v>44326.529861111114</v>
      </c>
      <c r="B12191" t="s">
        <v>162</v>
      </c>
      <c r="C12191" t="s">
        <v>194</v>
      </c>
    </row>
    <row r="12192" spans="1:4" x14ac:dyDescent="0.25">
      <c r="A12192" s="2">
        <v>44326.529861111114</v>
      </c>
      <c r="B12192" t="s">
        <v>162</v>
      </c>
      <c r="C12192" t="s">
        <v>1538</v>
      </c>
    </row>
    <row r="12193" spans="1:4" x14ac:dyDescent="0.25">
      <c r="A12193" s="2">
        <v>44326.529861111114</v>
      </c>
      <c r="B12193" t="s">
        <v>162</v>
      </c>
      <c r="C12193" t="s">
        <v>194</v>
      </c>
    </row>
    <row r="12194" spans="1:4" x14ac:dyDescent="0.25">
      <c r="A12194" s="2">
        <v>44326.529861111114</v>
      </c>
      <c r="B12194" t="s">
        <v>162</v>
      </c>
      <c r="C12194" t="s">
        <v>6394</v>
      </c>
    </row>
    <row r="12195" spans="1:4" x14ac:dyDescent="0.25">
      <c r="A12195" s="2">
        <v>44326.529861111114</v>
      </c>
      <c r="B12195" t="s">
        <v>164</v>
      </c>
      <c r="C12195" t="s">
        <v>1249</v>
      </c>
    </row>
    <row r="12196" spans="1:4" x14ac:dyDescent="0.25">
      <c r="A12196" s="2">
        <v>44326.529861111114</v>
      </c>
      <c r="B12196" t="s">
        <v>164</v>
      </c>
      <c r="D12196" t="s">
        <v>848</v>
      </c>
    </row>
    <row r="12197" spans="1:4" x14ac:dyDescent="0.25">
      <c r="A12197" s="2">
        <v>44326.529861111114</v>
      </c>
      <c r="B12197" t="s">
        <v>162</v>
      </c>
      <c r="D12197" t="s">
        <v>971</v>
      </c>
    </row>
    <row r="12198" spans="1:4" x14ac:dyDescent="0.25">
      <c r="A12198" s="2">
        <v>44326.529861111114</v>
      </c>
      <c r="B12198" t="s">
        <v>162</v>
      </c>
      <c r="D12198" t="s">
        <v>1855</v>
      </c>
    </row>
    <row r="12199" spans="1:4" x14ac:dyDescent="0.25">
      <c r="A12199" s="2">
        <v>44326.529861111114</v>
      </c>
      <c r="B12199" t="s">
        <v>162</v>
      </c>
      <c r="D12199" t="s">
        <v>1007</v>
      </c>
    </row>
    <row r="12200" spans="1:4" x14ac:dyDescent="0.25">
      <c r="A12200" s="2">
        <v>44326.529861111114</v>
      </c>
      <c r="B12200" t="s">
        <v>162</v>
      </c>
      <c r="D12200" t="s">
        <v>872</v>
      </c>
    </row>
    <row r="12201" spans="1:4" x14ac:dyDescent="0.25">
      <c r="A12201" s="2">
        <v>44326.529861111114</v>
      </c>
      <c r="B12201" t="s">
        <v>162</v>
      </c>
      <c r="D12201" t="s">
        <v>949</v>
      </c>
    </row>
    <row r="12202" spans="1:4" x14ac:dyDescent="0.25">
      <c r="A12202" s="2">
        <v>44326.529861111114</v>
      </c>
      <c r="B12202" t="s">
        <v>162</v>
      </c>
      <c r="D12202" t="s">
        <v>852</v>
      </c>
    </row>
    <row r="12203" spans="1:4" x14ac:dyDescent="0.25">
      <c r="A12203" s="2">
        <v>44326.529861111114</v>
      </c>
      <c r="B12203" t="s">
        <v>162</v>
      </c>
      <c r="D12203" t="s">
        <v>973</v>
      </c>
    </row>
    <row r="12204" spans="1:4" x14ac:dyDescent="0.25">
      <c r="A12204" s="2">
        <v>44326.529861111114</v>
      </c>
      <c r="B12204" t="s">
        <v>162</v>
      </c>
      <c r="D12204" t="s">
        <v>910</v>
      </c>
    </row>
    <row r="12205" spans="1:4" x14ac:dyDescent="0.25">
      <c r="A12205" s="2">
        <v>44326.529861111114</v>
      </c>
      <c r="B12205" t="s">
        <v>162</v>
      </c>
      <c r="D12205" t="s">
        <v>853</v>
      </c>
    </row>
    <row r="12206" spans="1:4" x14ac:dyDescent="0.25">
      <c r="A12206" s="2">
        <v>44326.529861111114</v>
      </c>
      <c r="B12206" t="s">
        <v>164</v>
      </c>
      <c r="D12206" t="s">
        <v>842</v>
      </c>
    </row>
    <row r="12207" spans="1:4" x14ac:dyDescent="0.25">
      <c r="A12207" s="2">
        <v>44326.530555555553</v>
      </c>
      <c r="B12207" t="s">
        <v>164</v>
      </c>
      <c r="C12207" t="s">
        <v>6818</v>
      </c>
    </row>
    <row r="12208" spans="1:4" x14ac:dyDescent="0.25">
      <c r="A12208" s="2">
        <v>44326.530555555553</v>
      </c>
      <c r="B12208" t="s">
        <v>164</v>
      </c>
      <c r="C12208" t="s">
        <v>194</v>
      </c>
    </row>
    <row r="12209" spans="1:4" x14ac:dyDescent="0.25">
      <c r="A12209" s="2">
        <v>44326.530555555553</v>
      </c>
      <c r="B12209" t="s">
        <v>162</v>
      </c>
      <c r="C12209" t="s">
        <v>7013</v>
      </c>
    </row>
    <row r="12210" spans="1:4" x14ac:dyDescent="0.25">
      <c r="A12210" s="2">
        <v>44326.530555555553</v>
      </c>
      <c r="B12210" t="s">
        <v>164</v>
      </c>
      <c r="C12210" t="s">
        <v>194</v>
      </c>
    </row>
    <row r="12211" spans="1:4" x14ac:dyDescent="0.25">
      <c r="A12211" s="2">
        <v>44326.530555555553</v>
      </c>
      <c r="B12211" t="s">
        <v>164</v>
      </c>
      <c r="D12211" t="s">
        <v>909</v>
      </c>
    </row>
    <row r="12212" spans="1:4" x14ac:dyDescent="0.25">
      <c r="A12212" s="2">
        <v>44326.530555555553</v>
      </c>
      <c r="B12212" t="s">
        <v>164</v>
      </c>
      <c r="D12212" t="s">
        <v>885</v>
      </c>
    </row>
    <row r="12213" spans="1:4" x14ac:dyDescent="0.25">
      <c r="A12213" s="2">
        <v>44326.530555555553</v>
      </c>
      <c r="B12213" t="s">
        <v>162</v>
      </c>
      <c r="D12213" t="s">
        <v>834</v>
      </c>
    </row>
    <row r="12214" spans="1:4" x14ac:dyDescent="0.25">
      <c r="A12214" s="2">
        <v>44326.530555555553</v>
      </c>
      <c r="B12214" t="s">
        <v>164</v>
      </c>
      <c r="D12214" t="s">
        <v>949</v>
      </c>
    </row>
    <row r="12215" spans="1:4" x14ac:dyDescent="0.25">
      <c r="A12215" s="2">
        <v>44326.53125</v>
      </c>
      <c r="B12215" t="s">
        <v>164</v>
      </c>
      <c r="C12215" t="s">
        <v>6819</v>
      </c>
    </row>
    <row r="12216" spans="1:4" x14ac:dyDescent="0.25">
      <c r="A12216" s="2">
        <v>44326.53125</v>
      </c>
      <c r="B12216" t="s">
        <v>164</v>
      </c>
      <c r="C12216" t="s">
        <v>6820</v>
      </c>
    </row>
    <row r="12217" spans="1:4" x14ac:dyDescent="0.25">
      <c r="A12217" s="2">
        <v>44326.53125</v>
      </c>
      <c r="B12217" t="s">
        <v>164</v>
      </c>
      <c r="C12217" t="s">
        <v>1249</v>
      </c>
    </row>
    <row r="12218" spans="1:4" x14ac:dyDescent="0.25">
      <c r="A12218" s="2">
        <v>44326.53125</v>
      </c>
      <c r="B12218" t="s">
        <v>164</v>
      </c>
      <c r="C12218" t="s">
        <v>1249</v>
      </c>
    </row>
    <row r="12219" spans="1:4" x14ac:dyDescent="0.25">
      <c r="A12219" s="2">
        <v>44326.53125</v>
      </c>
      <c r="B12219" t="s">
        <v>164</v>
      </c>
      <c r="C12219" t="s">
        <v>194</v>
      </c>
    </row>
    <row r="12220" spans="1:4" x14ac:dyDescent="0.25">
      <c r="A12220" s="2">
        <v>44326.53125</v>
      </c>
      <c r="B12220" t="s">
        <v>162</v>
      </c>
      <c r="C12220" t="s">
        <v>7005</v>
      </c>
    </row>
    <row r="12221" spans="1:4" x14ac:dyDescent="0.25">
      <c r="A12221" s="2">
        <v>44326.53125</v>
      </c>
      <c r="B12221" t="s">
        <v>162</v>
      </c>
      <c r="C12221" t="s">
        <v>194</v>
      </c>
    </row>
    <row r="12222" spans="1:4" x14ac:dyDescent="0.25">
      <c r="A12222" s="2">
        <v>44326.53125</v>
      </c>
      <c r="B12222" t="s">
        <v>1142</v>
      </c>
      <c r="C12222" t="s">
        <v>1249</v>
      </c>
    </row>
    <row r="12223" spans="1:4" x14ac:dyDescent="0.25">
      <c r="A12223" s="2">
        <v>44326.53125</v>
      </c>
      <c r="B12223" t="s">
        <v>1142</v>
      </c>
      <c r="C12223" t="s">
        <v>6386</v>
      </c>
    </row>
    <row r="12224" spans="1:4" x14ac:dyDescent="0.25">
      <c r="A12224" s="2">
        <v>44326.53125</v>
      </c>
      <c r="B12224" t="s">
        <v>164</v>
      </c>
      <c r="C12224" t="s">
        <v>194</v>
      </c>
    </row>
    <row r="12225" spans="1:4" x14ac:dyDescent="0.25">
      <c r="A12225" s="2">
        <v>44326.53125</v>
      </c>
      <c r="B12225" t="s">
        <v>164</v>
      </c>
      <c r="C12225" t="s">
        <v>6407</v>
      </c>
    </row>
    <row r="12226" spans="1:4" x14ac:dyDescent="0.25">
      <c r="A12226" s="2">
        <v>44326.53125</v>
      </c>
      <c r="B12226" t="s">
        <v>164</v>
      </c>
      <c r="C12226" t="s">
        <v>194</v>
      </c>
    </row>
    <row r="12227" spans="1:4" x14ac:dyDescent="0.25">
      <c r="A12227" s="2">
        <v>44326.53125</v>
      </c>
      <c r="B12227" t="s">
        <v>164</v>
      </c>
      <c r="C12227" t="s">
        <v>7918</v>
      </c>
    </row>
    <row r="12228" spans="1:4" x14ac:dyDescent="0.25">
      <c r="A12228" s="2">
        <v>44326.53125</v>
      </c>
      <c r="B12228" t="s">
        <v>164</v>
      </c>
      <c r="D12228" t="s">
        <v>844</v>
      </c>
    </row>
    <row r="12229" spans="1:4" x14ac:dyDescent="0.25">
      <c r="A12229" s="2">
        <v>44326.53125</v>
      </c>
      <c r="B12229" t="s">
        <v>164</v>
      </c>
      <c r="D12229" t="s">
        <v>845</v>
      </c>
    </row>
    <row r="12230" spans="1:4" x14ac:dyDescent="0.25">
      <c r="A12230" s="2">
        <v>44326.53125</v>
      </c>
      <c r="B12230" t="s">
        <v>164</v>
      </c>
      <c r="D12230" t="s">
        <v>1008</v>
      </c>
    </row>
    <row r="12231" spans="1:4" x14ac:dyDescent="0.25">
      <c r="A12231" s="2">
        <v>44326.53125</v>
      </c>
      <c r="B12231" t="s">
        <v>164</v>
      </c>
      <c r="D12231" t="s">
        <v>904</v>
      </c>
    </row>
    <row r="12232" spans="1:4" x14ac:dyDescent="0.25">
      <c r="A12232" s="2">
        <v>44326.53125</v>
      </c>
      <c r="B12232" t="s">
        <v>164</v>
      </c>
      <c r="D12232" t="s">
        <v>836</v>
      </c>
    </row>
    <row r="12233" spans="1:4" x14ac:dyDescent="0.25">
      <c r="A12233" s="2">
        <v>44326.53125</v>
      </c>
      <c r="B12233" t="s">
        <v>162</v>
      </c>
      <c r="D12233" t="s">
        <v>904</v>
      </c>
    </row>
    <row r="12234" spans="1:4" x14ac:dyDescent="0.25">
      <c r="A12234" s="2">
        <v>44326.53125</v>
      </c>
      <c r="B12234" t="s">
        <v>162</v>
      </c>
      <c r="D12234" t="s">
        <v>970</v>
      </c>
    </row>
    <row r="12235" spans="1:4" x14ac:dyDescent="0.25">
      <c r="A12235" s="2">
        <v>44326.53125</v>
      </c>
      <c r="B12235" t="s">
        <v>1142</v>
      </c>
      <c r="D12235" t="s">
        <v>856</v>
      </c>
    </row>
    <row r="12236" spans="1:4" x14ac:dyDescent="0.25">
      <c r="A12236" s="2">
        <v>44326.53125</v>
      </c>
      <c r="B12236" t="s">
        <v>1142</v>
      </c>
      <c r="D12236" t="s">
        <v>857</v>
      </c>
    </row>
    <row r="12237" spans="1:4" x14ac:dyDescent="0.25">
      <c r="A12237" s="2">
        <v>44326.53125</v>
      </c>
      <c r="B12237" t="s">
        <v>164</v>
      </c>
      <c r="D12237" t="s">
        <v>902</v>
      </c>
    </row>
    <row r="12238" spans="1:4" x14ac:dyDescent="0.25">
      <c r="A12238" s="2">
        <v>44326.53125</v>
      </c>
      <c r="B12238" t="s">
        <v>164</v>
      </c>
      <c r="D12238" t="s">
        <v>912</v>
      </c>
    </row>
    <row r="12239" spans="1:4" x14ac:dyDescent="0.25">
      <c r="A12239" s="2">
        <v>44326.53125</v>
      </c>
      <c r="B12239" t="s">
        <v>164</v>
      </c>
      <c r="D12239" t="s">
        <v>1009</v>
      </c>
    </row>
    <row r="12240" spans="1:4" x14ac:dyDescent="0.25">
      <c r="A12240" s="2">
        <v>44326.53125</v>
      </c>
      <c r="B12240" t="s">
        <v>164</v>
      </c>
      <c r="D12240" t="s">
        <v>885</v>
      </c>
    </row>
    <row r="12241" spans="1:3" x14ac:dyDescent="0.25">
      <c r="A12241" s="2">
        <v>44326.531944444447</v>
      </c>
      <c r="B12241" t="s">
        <v>179</v>
      </c>
      <c r="C12241" t="s">
        <v>1249</v>
      </c>
    </row>
    <row r="12242" spans="1:3" x14ac:dyDescent="0.25">
      <c r="A12242" s="2">
        <v>44326.531944444447</v>
      </c>
      <c r="B12242" t="s">
        <v>179</v>
      </c>
      <c r="C12242" t="s">
        <v>6386</v>
      </c>
    </row>
    <row r="12243" spans="1:3" x14ac:dyDescent="0.25">
      <c r="A12243" s="2">
        <v>44326.531944444447</v>
      </c>
      <c r="B12243" t="s">
        <v>164</v>
      </c>
      <c r="C12243" t="s">
        <v>6821</v>
      </c>
    </row>
    <row r="12244" spans="1:3" x14ac:dyDescent="0.25">
      <c r="A12244" s="2">
        <v>44326.531944444447</v>
      </c>
      <c r="B12244" t="s">
        <v>1142</v>
      </c>
      <c r="C12244" t="s">
        <v>7296</v>
      </c>
    </row>
    <row r="12245" spans="1:3" x14ac:dyDescent="0.25">
      <c r="A12245" s="2">
        <v>44326.531944444447</v>
      </c>
      <c r="B12245" t="s">
        <v>1142</v>
      </c>
      <c r="C12245" t="s">
        <v>1538</v>
      </c>
    </row>
    <row r="12246" spans="1:3" x14ac:dyDescent="0.25">
      <c r="A12246" s="2">
        <v>44326.531944444447</v>
      </c>
      <c r="B12246" t="s">
        <v>1142</v>
      </c>
      <c r="C12246" t="s">
        <v>7297</v>
      </c>
    </row>
    <row r="12247" spans="1:3" x14ac:dyDescent="0.25">
      <c r="A12247" s="2">
        <v>44326.531944444447</v>
      </c>
      <c r="B12247" t="s">
        <v>1142</v>
      </c>
      <c r="C12247" t="s">
        <v>6633</v>
      </c>
    </row>
    <row r="12248" spans="1:3" x14ac:dyDescent="0.25">
      <c r="A12248" s="2">
        <v>44326.531944444447</v>
      </c>
      <c r="B12248" t="s">
        <v>172</v>
      </c>
      <c r="C12248" t="s">
        <v>7859</v>
      </c>
    </row>
    <row r="12249" spans="1:3" x14ac:dyDescent="0.25">
      <c r="A12249" s="2">
        <v>44326.531944444447</v>
      </c>
      <c r="B12249" t="s">
        <v>172</v>
      </c>
      <c r="C12249" t="s">
        <v>4482</v>
      </c>
    </row>
    <row r="12250" spans="1:3" x14ac:dyDescent="0.25">
      <c r="A12250" s="2">
        <v>44326.531944444447</v>
      </c>
      <c r="B12250" t="s">
        <v>172</v>
      </c>
      <c r="C12250" t="s">
        <v>1249</v>
      </c>
    </row>
    <row r="12251" spans="1:3" x14ac:dyDescent="0.25">
      <c r="A12251" s="2">
        <v>44326.531944444447</v>
      </c>
      <c r="B12251" t="s">
        <v>164</v>
      </c>
      <c r="C12251" t="s">
        <v>7919</v>
      </c>
    </row>
    <row r="12252" spans="1:3" x14ac:dyDescent="0.25">
      <c r="A12252" s="2">
        <v>44326.531944444447</v>
      </c>
      <c r="B12252" t="s">
        <v>164</v>
      </c>
      <c r="C12252" t="s">
        <v>194</v>
      </c>
    </row>
    <row r="12253" spans="1:3" x14ac:dyDescent="0.25">
      <c r="A12253" s="2">
        <v>44326.531944444447</v>
      </c>
      <c r="B12253" t="s">
        <v>164</v>
      </c>
      <c r="C12253" t="s">
        <v>7920</v>
      </c>
    </row>
    <row r="12254" spans="1:3" x14ac:dyDescent="0.25">
      <c r="A12254" s="2">
        <v>44326.531944444447</v>
      </c>
      <c r="B12254" t="s">
        <v>164</v>
      </c>
      <c r="C12254" t="s">
        <v>1249</v>
      </c>
    </row>
    <row r="12255" spans="1:3" x14ac:dyDescent="0.25">
      <c r="A12255" s="2">
        <v>44326.531944444447</v>
      </c>
      <c r="B12255" t="s">
        <v>164</v>
      </c>
      <c r="C12255" t="s">
        <v>7921</v>
      </c>
    </row>
    <row r="12256" spans="1:3" x14ac:dyDescent="0.25">
      <c r="A12256" s="2">
        <v>44326.531944444447</v>
      </c>
      <c r="B12256" t="s">
        <v>164</v>
      </c>
      <c r="C12256" t="s">
        <v>7922</v>
      </c>
    </row>
    <row r="12257" spans="1:4" x14ac:dyDescent="0.25">
      <c r="A12257" s="2">
        <v>44326.531944444447</v>
      </c>
      <c r="B12257" t="s">
        <v>164</v>
      </c>
      <c r="C12257" t="s">
        <v>194</v>
      </c>
    </row>
    <row r="12258" spans="1:4" x14ac:dyDescent="0.25">
      <c r="A12258" s="2">
        <v>44326.531944444447</v>
      </c>
      <c r="B12258" t="s">
        <v>1115</v>
      </c>
      <c r="C12258" t="s">
        <v>10171</v>
      </c>
    </row>
    <row r="12259" spans="1:4" x14ac:dyDescent="0.25">
      <c r="A12259" s="2">
        <v>44326.531944444447</v>
      </c>
      <c r="B12259" t="s">
        <v>1115</v>
      </c>
      <c r="C12259" t="s">
        <v>10172</v>
      </c>
    </row>
    <row r="12260" spans="1:4" x14ac:dyDescent="0.25">
      <c r="A12260" s="2">
        <v>44326.531944444447</v>
      </c>
      <c r="B12260" t="s">
        <v>1115</v>
      </c>
      <c r="C12260" t="s">
        <v>10173</v>
      </c>
    </row>
    <row r="12261" spans="1:4" x14ac:dyDescent="0.25">
      <c r="A12261" s="2">
        <v>44326.531944444447</v>
      </c>
      <c r="B12261" t="s">
        <v>179</v>
      </c>
      <c r="D12261" t="s">
        <v>1936</v>
      </c>
    </row>
    <row r="12262" spans="1:4" x14ac:dyDescent="0.25">
      <c r="A12262" s="2">
        <v>44326.531944444447</v>
      </c>
      <c r="B12262" t="s">
        <v>179</v>
      </c>
      <c r="D12262" t="s">
        <v>1848</v>
      </c>
    </row>
    <row r="12263" spans="1:4" x14ac:dyDescent="0.25">
      <c r="A12263" s="2">
        <v>44326.531944444447</v>
      </c>
      <c r="B12263" t="s">
        <v>164</v>
      </c>
      <c r="D12263" t="s">
        <v>955</v>
      </c>
    </row>
    <row r="12264" spans="1:4" x14ac:dyDescent="0.25">
      <c r="A12264" s="2">
        <v>44326.531944444447</v>
      </c>
      <c r="B12264" t="s">
        <v>1142</v>
      </c>
      <c r="D12264" t="s">
        <v>842</v>
      </c>
    </row>
    <row r="12265" spans="1:4" x14ac:dyDescent="0.25">
      <c r="A12265" s="2">
        <v>44326.531944444447</v>
      </c>
      <c r="B12265" t="s">
        <v>1142</v>
      </c>
      <c r="D12265" t="s">
        <v>932</v>
      </c>
    </row>
    <row r="12266" spans="1:4" x14ac:dyDescent="0.25">
      <c r="A12266" s="2">
        <v>44326.531944444447</v>
      </c>
      <c r="B12266" t="s">
        <v>1142</v>
      </c>
      <c r="D12266" t="s">
        <v>850</v>
      </c>
    </row>
    <row r="12267" spans="1:4" x14ac:dyDescent="0.25">
      <c r="A12267" s="2">
        <v>44326.531944444447</v>
      </c>
      <c r="B12267" t="s">
        <v>1142</v>
      </c>
      <c r="D12267" t="s">
        <v>893</v>
      </c>
    </row>
    <row r="12268" spans="1:4" x14ac:dyDescent="0.25">
      <c r="A12268" s="2">
        <v>44326.531944444447</v>
      </c>
      <c r="B12268" t="s">
        <v>172</v>
      </c>
      <c r="D12268" t="s">
        <v>827</v>
      </c>
    </row>
    <row r="12269" spans="1:4" x14ac:dyDescent="0.25">
      <c r="A12269" s="2">
        <v>44326.531944444447</v>
      </c>
      <c r="B12269" t="s">
        <v>172</v>
      </c>
      <c r="D12269" t="s">
        <v>856</v>
      </c>
    </row>
    <row r="12270" spans="1:4" x14ac:dyDescent="0.25">
      <c r="A12270" s="2">
        <v>44326.531944444447</v>
      </c>
      <c r="B12270" t="s">
        <v>172</v>
      </c>
      <c r="D12270" t="s">
        <v>857</v>
      </c>
    </row>
    <row r="12271" spans="1:4" x14ac:dyDescent="0.25">
      <c r="A12271" s="2">
        <v>44326.531944444447</v>
      </c>
      <c r="B12271" t="s">
        <v>164</v>
      </c>
      <c r="D12271" t="s">
        <v>852</v>
      </c>
    </row>
    <row r="12272" spans="1:4" x14ac:dyDescent="0.25">
      <c r="A12272" s="2">
        <v>44326.531944444447</v>
      </c>
      <c r="B12272" t="s">
        <v>164</v>
      </c>
      <c r="D12272" t="s">
        <v>1003</v>
      </c>
    </row>
    <row r="12273" spans="1:4" x14ac:dyDescent="0.25">
      <c r="A12273" s="2">
        <v>44326.531944444447</v>
      </c>
      <c r="B12273" t="s">
        <v>164</v>
      </c>
      <c r="D12273" t="s">
        <v>828</v>
      </c>
    </row>
    <row r="12274" spans="1:4" x14ac:dyDescent="0.25">
      <c r="A12274" s="2">
        <v>44326.531944444447</v>
      </c>
      <c r="B12274" t="s">
        <v>164</v>
      </c>
      <c r="D12274" t="s">
        <v>971</v>
      </c>
    </row>
    <row r="12275" spans="1:4" x14ac:dyDescent="0.25">
      <c r="A12275" s="2">
        <v>44326.531944444447</v>
      </c>
      <c r="B12275" t="s">
        <v>164</v>
      </c>
      <c r="D12275" t="s">
        <v>834</v>
      </c>
    </row>
    <row r="12276" spans="1:4" x14ac:dyDescent="0.25">
      <c r="A12276" s="2">
        <v>44326.531944444447</v>
      </c>
      <c r="B12276" t="s">
        <v>164</v>
      </c>
      <c r="D12276" t="s">
        <v>835</v>
      </c>
    </row>
    <row r="12277" spans="1:4" x14ac:dyDescent="0.25">
      <c r="A12277" s="2">
        <v>44326.531944444447</v>
      </c>
      <c r="B12277" t="s">
        <v>164</v>
      </c>
      <c r="D12277" t="s">
        <v>836</v>
      </c>
    </row>
    <row r="12278" spans="1:4" x14ac:dyDescent="0.25">
      <c r="A12278" s="2">
        <v>44326.531944444447</v>
      </c>
      <c r="B12278" t="s">
        <v>1115</v>
      </c>
      <c r="D12278" t="s">
        <v>825</v>
      </c>
    </row>
    <row r="12279" spans="1:4" x14ac:dyDescent="0.25">
      <c r="A12279" s="2">
        <v>44326.531944444447</v>
      </c>
      <c r="B12279" t="s">
        <v>1115</v>
      </c>
      <c r="D12279" t="s">
        <v>853</v>
      </c>
    </row>
    <row r="12280" spans="1:4" x14ac:dyDescent="0.25">
      <c r="A12280" s="2">
        <v>44326.531944444447</v>
      </c>
      <c r="B12280" t="s">
        <v>1115</v>
      </c>
      <c r="D12280" t="s">
        <v>1855</v>
      </c>
    </row>
    <row r="12281" spans="1:4" x14ac:dyDescent="0.25">
      <c r="A12281" s="2">
        <v>44326.532638888886</v>
      </c>
      <c r="B12281" t="s">
        <v>179</v>
      </c>
      <c r="C12281" t="s">
        <v>6389</v>
      </c>
    </row>
    <row r="12282" spans="1:4" x14ac:dyDescent="0.25">
      <c r="A12282" s="2">
        <v>44326.532638888886</v>
      </c>
      <c r="B12282" t="s">
        <v>179</v>
      </c>
      <c r="C12282" t="s">
        <v>1538</v>
      </c>
    </row>
    <row r="12283" spans="1:4" x14ac:dyDescent="0.25">
      <c r="A12283" s="2">
        <v>44326.532638888886</v>
      </c>
      <c r="B12283" t="s">
        <v>167</v>
      </c>
      <c r="C12283" t="s">
        <v>1249</v>
      </c>
    </row>
    <row r="12284" spans="1:4" x14ac:dyDescent="0.25">
      <c r="A12284" s="2">
        <v>44326.532638888886</v>
      </c>
      <c r="B12284" t="s">
        <v>164</v>
      </c>
      <c r="C12284" t="s">
        <v>6822</v>
      </c>
    </row>
    <row r="12285" spans="1:4" x14ac:dyDescent="0.25">
      <c r="A12285" s="2">
        <v>44326.532638888886</v>
      </c>
      <c r="B12285" t="s">
        <v>164</v>
      </c>
      <c r="C12285" t="s">
        <v>6819</v>
      </c>
    </row>
    <row r="12286" spans="1:4" x14ac:dyDescent="0.25">
      <c r="A12286" s="2">
        <v>44326.532638888886</v>
      </c>
      <c r="B12286" t="s">
        <v>164</v>
      </c>
      <c r="C12286" t="s">
        <v>1249</v>
      </c>
    </row>
    <row r="12287" spans="1:4" x14ac:dyDescent="0.25">
      <c r="A12287" s="2">
        <v>44326.532638888886</v>
      </c>
      <c r="B12287" t="s">
        <v>1142</v>
      </c>
      <c r="C12287" t="s">
        <v>7298</v>
      </c>
    </row>
    <row r="12288" spans="1:4" x14ac:dyDescent="0.25">
      <c r="A12288" s="2">
        <v>44326.532638888886</v>
      </c>
      <c r="B12288" t="s">
        <v>1142</v>
      </c>
      <c r="C12288" t="s">
        <v>7299</v>
      </c>
    </row>
    <row r="12289" spans="1:4" x14ac:dyDescent="0.25">
      <c r="A12289" s="2">
        <v>44326.532638888886</v>
      </c>
      <c r="B12289" t="s">
        <v>1142</v>
      </c>
      <c r="C12289" t="s">
        <v>7300</v>
      </c>
    </row>
    <row r="12290" spans="1:4" x14ac:dyDescent="0.25">
      <c r="A12290" s="2">
        <v>44326.532638888886</v>
      </c>
      <c r="B12290" t="s">
        <v>1142</v>
      </c>
      <c r="C12290" t="s">
        <v>7301</v>
      </c>
    </row>
    <row r="12291" spans="1:4" x14ac:dyDescent="0.25">
      <c r="A12291" s="2">
        <v>44326.532638888886</v>
      </c>
      <c r="B12291" t="s">
        <v>172</v>
      </c>
      <c r="C12291" t="s">
        <v>6634</v>
      </c>
    </row>
    <row r="12292" spans="1:4" x14ac:dyDescent="0.25">
      <c r="A12292" s="2">
        <v>44326.532638888886</v>
      </c>
      <c r="B12292" t="s">
        <v>164</v>
      </c>
      <c r="C12292" t="s">
        <v>7923</v>
      </c>
    </row>
    <row r="12293" spans="1:4" x14ac:dyDescent="0.25">
      <c r="A12293" s="2">
        <v>44326.532638888886</v>
      </c>
      <c r="B12293" t="s">
        <v>1115</v>
      </c>
      <c r="C12293" t="s">
        <v>10174</v>
      </c>
    </row>
    <row r="12294" spans="1:4" x14ac:dyDescent="0.25">
      <c r="A12294" s="2">
        <v>44326.532638888886</v>
      </c>
      <c r="B12294" t="s">
        <v>179</v>
      </c>
      <c r="D12294" t="s">
        <v>1849</v>
      </c>
    </row>
    <row r="12295" spans="1:4" x14ac:dyDescent="0.25">
      <c r="A12295" s="2">
        <v>44326.532638888886</v>
      </c>
      <c r="B12295" t="s">
        <v>179</v>
      </c>
      <c r="D12295" t="s">
        <v>832</v>
      </c>
    </row>
    <row r="12296" spans="1:4" x14ac:dyDescent="0.25">
      <c r="A12296" s="2">
        <v>44326.532638888886</v>
      </c>
      <c r="B12296" t="s">
        <v>167</v>
      </c>
      <c r="D12296" t="s">
        <v>827</v>
      </c>
    </row>
    <row r="12297" spans="1:4" x14ac:dyDescent="0.25">
      <c r="A12297" s="2">
        <v>44326.532638888886</v>
      </c>
      <c r="B12297" t="s">
        <v>164</v>
      </c>
      <c r="D12297" t="s">
        <v>1049</v>
      </c>
    </row>
    <row r="12298" spans="1:4" x14ac:dyDescent="0.25">
      <c r="A12298" s="2">
        <v>44326.532638888886</v>
      </c>
      <c r="B12298" t="s">
        <v>164</v>
      </c>
      <c r="D12298" t="s">
        <v>1860</v>
      </c>
    </row>
    <row r="12299" spans="1:4" x14ac:dyDescent="0.25">
      <c r="A12299" s="2">
        <v>44326.532638888886</v>
      </c>
      <c r="B12299" t="s">
        <v>164</v>
      </c>
      <c r="D12299" t="s">
        <v>1848</v>
      </c>
    </row>
    <row r="12300" spans="1:4" x14ac:dyDescent="0.25">
      <c r="A12300" s="2">
        <v>44326.532638888886</v>
      </c>
      <c r="B12300" t="s">
        <v>1142</v>
      </c>
      <c r="D12300" t="s">
        <v>1855</v>
      </c>
    </row>
    <row r="12301" spans="1:4" x14ac:dyDescent="0.25">
      <c r="A12301" s="2">
        <v>44326.532638888886</v>
      </c>
      <c r="B12301" t="s">
        <v>1142</v>
      </c>
      <c r="D12301" t="s">
        <v>934</v>
      </c>
    </row>
    <row r="12302" spans="1:4" x14ac:dyDescent="0.25">
      <c r="A12302" s="2">
        <v>44326.532638888886</v>
      </c>
      <c r="B12302" t="s">
        <v>1142</v>
      </c>
      <c r="D12302" t="s">
        <v>827</v>
      </c>
    </row>
    <row r="12303" spans="1:4" x14ac:dyDescent="0.25">
      <c r="A12303" s="2">
        <v>44326.532638888886</v>
      </c>
      <c r="B12303" t="s">
        <v>1142</v>
      </c>
      <c r="D12303" t="s">
        <v>852</v>
      </c>
    </row>
    <row r="12304" spans="1:4" x14ac:dyDescent="0.25">
      <c r="A12304" s="2">
        <v>44326.532638888886</v>
      </c>
      <c r="B12304" t="s">
        <v>172</v>
      </c>
      <c r="D12304" t="s">
        <v>910</v>
      </c>
    </row>
    <row r="12305" spans="1:4" x14ac:dyDescent="0.25">
      <c r="A12305" s="2">
        <v>44326.532638888886</v>
      </c>
      <c r="B12305" t="s">
        <v>164</v>
      </c>
      <c r="D12305" t="s">
        <v>955</v>
      </c>
    </row>
    <row r="12306" spans="1:4" x14ac:dyDescent="0.25">
      <c r="A12306" s="2">
        <v>44326.532638888886</v>
      </c>
      <c r="B12306" t="s">
        <v>1115</v>
      </c>
      <c r="D12306" t="s">
        <v>1869</v>
      </c>
    </row>
    <row r="12307" spans="1:4" x14ac:dyDescent="0.25">
      <c r="A12307" s="2">
        <v>44326.533333333333</v>
      </c>
      <c r="B12307" t="s">
        <v>179</v>
      </c>
      <c r="C12307" t="s">
        <v>1251</v>
      </c>
    </row>
    <row r="12308" spans="1:4" x14ac:dyDescent="0.25">
      <c r="A12308" s="2">
        <v>44326.533333333333</v>
      </c>
      <c r="B12308" t="s">
        <v>179</v>
      </c>
      <c r="C12308" t="s">
        <v>6386</v>
      </c>
    </row>
    <row r="12309" spans="1:4" x14ac:dyDescent="0.25">
      <c r="A12309" s="2">
        <v>44326.533333333333</v>
      </c>
      <c r="B12309" t="s">
        <v>167</v>
      </c>
      <c r="C12309" t="s">
        <v>6569</v>
      </c>
    </row>
    <row r="12310" spans="1:4" x14ac:dyDescent="0.25">
      <c r="A12310" s="2">
        <v>44326.533333333333</v>
      </c>
      <c r="B12310" t="s">
        <v>1142</v>
      </c>
      <c r="C12310" t="s">
        <v>194</v>
      </c>
    </row>
    <row r="12311" spans="1:4" x14ac:dyDescent="0.25">
      <c r="A12311" s="2">
        <v>44326.533333333333</v>
      </c>
      <c r="B12311" t="s">
        <v>172</v>
      </c>
      <c r="C12311" t="s">
        <v>7010</v>
      </c>
    </row>
    <row r="12312" spans="1:4" x14ac:dyDescent="0.25">
      <c r="A12312" s="2">
        <v>44326.533333333333</v>
      </c>
      <c r="B12312" t="s">
        <v>164</v>
      </c>
      <c r="C12312" t="s">
        <v>7924</v>
      </c>
    </row>
    <row r="12313" spans="1:4" x14ac:dyDescent="0.25">
      <c r="A12313" s="2">
        <v>44326.533333333333</v>
      </c>
      <c r="B12313" t="s">
        <v>164</v>
      </c>
      <c r="C12313" t="s">
        <v>1538</v>
      </c>
    </row>
    <row r="12314" spans="1:4" x14ac:dyDescent="0.25">
      <c r="A12314" s="2">
        <v>44326.533333333333</v>
      </c>
      <c r="B12314" t="s">
        <v>1115</v>
      </c>
      <c r="C12314" t="s">
        <v>10175</v>
      </c>
    </row>
    <row r="12315" spans="1:4" x14ac:dyDescent="0.25">
      <c r="A12315" s="2">
        <v>44326.533333333333</v>
      </c>
      <c r="B12315" t="s">
        <v>179</v>
      </c>
      <c r="D12315" t="s">
        <v>1888</v>
      </c>
    </row>
    <row r="12316" spans="1:4" x14ac:dyDescent="0.25">
      <c r="A12316" s="2">
        <v>44326.533333333333</v>
      </c>
      <c r="B12316" t="s">
        <v>179</v>
      </c>
      <c r="D12316" t="s">
        <v>1852</v>
      </c>
    </row>
    <row r="12317" spans="1:4" x14ac:dyDescent="0.25">
      <c r="A12317" s="2">
        <v>44326.533333333333</v>
      </c>
      <c r="B12317" t="s">
        <v>167</v>
      </c>
      <c r="D12317" t="s">
        <v>1853</v>
      </c>
    </row>
    <row r="12318" spans="1:4" x14ac:dyDescent="0.25">
      <c r="A12318" s="2">
        <v>44326.533333333333</v>
      </c>
      <c r="B12318" t="s">
        <v>1142</v>
      </c>
      <c r="D12318" t="s">
        <v>973</v>
      </c>
    </row>
    <row r="12319" spans="1:4" x14ac:dyDescent="0.25">
      <c r="A12319" s="2">
        <v>44326.533333333333</v>
      </c>
      <c r="B12319" t="s">
        <v>172</v>
      </c>
      <c r="D12319" t="s">
        <v>853</v>
      </c>
    </row>
    <row r="12320" spans="1:4" x14ac:dyDescent="0.25">
      <c r="A12320" s="2">
        <v>44326.533333333333</v>
      </c>
      <c r="B12320" t="s">
        <v>164</v>
      </c>
      <c r="D12320" t="s">
        <v>899</v>
      </c>
    </row>
    <row r="12321" spans="1:4" x14ac:dyDescent="0.25">
      <c r="A12321" s="2">
        <v>44326.533333333333</v>
      </c>
      <c r="B12321" t="s">
        <v>164</v>
      </c>
      <c r="D12321" t="s">
        <v>900</v>
      </c>
    </row>
    <row r="12322" spans="1:4" x14ac:dyDescent="0.25">
      <c r="A12322" s="2">
        <v>44326.533333333333</v>
      </c>
      <c r="B12322" t="s">
        <v>1115</v>
      </c>
      <c r="D12322" t="s">
        <v>842</v>
      </c>
    </row>
    <row r="12323" spans="1:4" x14ac:dyDescent="0.25">
      <c r="A12323" s="2">
        <v>44326.53402777778</v>
      </c>
      <c r="B12323" t="s">
        <v>1142</v>
      </c>
      <c r="C12323" t="s">
        <v>7302</v>
      </c>
    </row>
    <row r="12324" spans="1:4" x14ac:dyDescent="0.25">
      <c r="A12324" s="2">
        <v>44326.53402777778</v>
      </c>
      <c r="B12324" t="s">
        <v>1115</v>
      </c>
      <c r="C12324" t="s">
        <v>1538</v>
      </c>
    </row>
    <row r="12325" spans="1:4" x14ac:dyDescent="0.25">
      <c r="A12325" s="2">
        <v>44326.53402777778</v>
      </c>
      <c r="B12325" t="s">
        <v>1115</v>
      </c>
      <c r="C12325" t="s">
        <v>8446</v>
      </c>
    </row>
    <row r="12326" spans="1:4" x14ac:dyDescent="0.25">
      <c r="A12326" s="2">
        <v>44326.53402777778</v>
      </c>
      <c r="B12326" t="s">
        <v>1115</v>
      </c>
      <c r="C12326" t="s">
        <v>10176</v>
      </c>
    </row>
    <row r="12327" spans="1:4" x14ac:dyDescent="0.25">
      <c r="A12327" s="2">
        <v>44326.53402777778</v>
      </c>
      <c r="B12327" t="s">
        <v>1115</v>
      </c>
      <c r="C12327" t="s">
        <v>6377</v>
      </c>
    </row>
    <row r="12328" spans="1:4" x14ac:dyDescent="0.25">
      <c r="A12328" s="2">
        <v>44326.53402777778</v>
      </c>
      <c r="B12328" t="s">
        <v>1142</v>
      </c>
      <c r="D12328" t="s">
        <v>910</v>
      </c>
    </row>
    <row r="12329" spans="1:4" x14ac:dyDescent="0.25">
      <c r="A12329" s="2">
        <v>44326.53402777778</v>
      </c>
      <c r="B12329" t="s">
        <v>1115</v>
      </c>
      <c r="D12329" t="s">
        <v>949</v>
      </c>
    </row>
    <row r="12330" spans="1:4" x14ac:dyDescent="0.25">
      <c r="A12330" s="2">
        <v>44326.53402777778</v>
      </c>
      <c r="B12330" t="s">
        <v>1115</v>
      </c>
      <c r="D12330" t="s">
        <v>899</v>
      </c>
    </row>
    <row r="12331" spans="1:4" x14ac:dyDescent="0.25">
      <c r="A12331" s="2">
        <v>44326.53402777778</v>
      </c>
      <c r="B12331" t="s">
        <v>1115</v>
      </c>
      <c r="D12331" t="s">
        <v>1157</v>
      </c>
    </row>
    <row r="12332" spans="1:4" x14ac:dyDescent="0.25">
      <c r="A12332" s="2">
        <v>44326.53402777778</v>
      </c>
      <c r="B12332" t="s">
        <v>1115</v>
      </c>
      <c r="D12332" t="s">
        <v>856</v>
      </c>
    </row>
    <row r="12333" spans="1:4" x14ac:dyDescent="0.25">
      <c r="A12333" s="2">
        <v>44326.556250000001</v>
      </c>
      <c r="B12333" t="s">
        <v>164</v>
      </c>
      <c r="C12333" t="s">
        <v>10060</v>
      </c>
    </row>
    <row r="12334" spans="1:4" x14ac:dyDescent="0.25">
      <c r="A12334" s="2">
        <v>44326.556250000001</v>
      </c>
      <c r="B12334" t="s">
        <v>164</v>
      </c>
      <c r="D12334" t="s">
        <v>1860</v>
      </c>
    </row>
    <row r="12335" spans="1:4" x14ac:dyDescent="0.25">
      <c r="A12335" s="2">
        <v>44326.556944444441</v>
      </c>
      <c r="B12335" t="s">
        <v>191</v>
      </c>
      <c r="C12335" t="s">
        <v>6386</v>
      </c>
    </row>
    <row r="12336" spans="1:4" x14ac:dyDescent="0.25">
      <c r="A12336" s="2">
        <v>44326.556944444441</v>
      </c>
      <c r="B12336" t="s">
        <v>191</v>
      </c>
      <c r="C12336" t="s">
        <v>6386</v>
      </c>
    </row>
    <row r="12337" spans="1:4" x14ac:dyDescent="0.25">
      <c r="A12337" s="2">
        <v>44326.556944444441</v>
      </c>
      <c r="B12337" t="s">
        <v>191</v>
      </c>
      <c r="C12337" t="s">
        <v>8775</v>
      </c>
    </row>
    <row r="12338" spans="1:4" x14ac:dyDescent="0.25">
      <c r="A12338" s="2">
        <v>44326.556944444441</v>
      </c>
      <c r="B12338" t="s">
        <v>191</v>
      </c>
      <c r="C12338" t="s">
        <v>6386</v>
      </c>
    </row>
    <row r="12339" spans="1:4" x14ac:dyDescent="0.25">
      <c r="A12339" s="2">
        <v>44326.556944444441</v>
      </c>
      <c r="B12339" t="s">
        <v>164</v>
      </c>
      <c r="C12339" t="s">
        <v>10061</v>
      </c>
    </row>
    <row r="12340" spans="1:4" x14ac:dyDescent="0.25">
      <c r="A12340" s="2">
        <v>44326.556944444441</v>
      </c>
      <c r="B12340" t="s">
        <v>191</v>
      </c>
      <c r="D12340" t="s">
        <v>1925</v>
      </c>
    </row>
    <row r="12341" spans="1:4" x14ac:dyDescent="0.25">
      <c r="A12341" s="2">
        <v>44326.556944444441</v>
      </c>
      <c r="B12341" t="s">
        <v>191</v>
      </c>
      <c r="D12341" t="s">
        <v>1848</v>
      </c>
    </row>
    <row r="12342" spans="1:4" x14ac:dyDescent="0.25">
      <c r="A12342" s="2">
        <v>44326.556944444441</v>
      </c>
      <c r="B12342" t="s">
        <v>191</v>
      </c>
      <c r="D12342" t="s">
        <v>1849</v>
      </c>
    </row>
    <row r="12343" spans="1:4" x14ac:dyDescent="0.25">
      <c r="A12343" s="2">
        <v>44326.556944444441</v>
      </c>
      <c r="B12343" t="s">
        <v>191</v>
      </c>
      <c r="D12343" t="s">
        <v>1850</v>
      </c>
    </row>
    <row r="12344" spans="1:4" x14ac:dyDescent="0.25">
      <c r="A12344" s="2">
        <v>44326.556944444441</v>
      </c>
      <c r="B12344" t="s">
        <v>164</v>
      </c>
      <c r="D12344" t="s">
        <v>1848</v>
      </c>
    </row>
    <row r="12345" spans="1:4" x14ac:dyDescent="0.25">
      <c r="A12345" s="2">
        <v>44326.557638888888</v>
      </c>
      <c r="B12345" t="s">
        <v>178</v>
      </c>
      <c r="C12345" t="s">
        <v>6386</v>
      </c>
    </row>
    <row r="12346" spans="1:4" x14ac:dyDescent="0.25">
      <c r="A12346" s="2">
        <v>44326.557638888888</v>
      </c>
      <c r="B12346" t="s">
        <v>178</v>
      </c>
      <c r="C12346" t="s">
        <v>6386</v>
      </c>
    </row>
    <row r="12347" spans="1:4" x14ac:dyDescent="0.25">
      <c r="A12347" s="2">
        <v>44326.557638888888</v>
      </c>
      <c r="B12347" t="s">
        <v>178</v>
      </c>
      <c r="C12347" t="s">
        <v>7037</v>
      </c>
    </row>
    <row r="12348" spans="1:4" x14ac:dyDescent="0.25">
      <c r="A12348" s="2">
        <v>44326.557638888888</v>
      </c>
      <c r="B12348" t="s">
        <v>164</v>
      </c>
      <c r="C12348" t="s">
        <v>7100</v>
      </c>
    </row>
    <row r="12349" spans="1:4" x14ac:dyDescent="0.25">
      <c r="A12349" s="2">
        <v>44326.557638888888</v>
      </c>
      <c r="B12349" t="s">
        <v>164</v>
      </c>
      <c r="C12349" t="s">
        <v>7101</v>
      </c>
    </row>
    <row r="12350" spans="1:4" x14ac:dyDescent="0.25">
      <c r="A12350" s="2">
        <v>44326.557638888888</v>
      </c>
      <c r="B12350" t="s">
        <v>1461</v>
      </c>
      <c r="C12350" t="s">
        <v>7392</v>
      </c>
    </row>
    <row r="12351" spans="1:4" x14ac:dyDescent="0.25">
      <c r="A12351" s="2">
        <v>44326.557638888888</v>
      </c>
      <c r="B12351" t="s">
        <v>185</v>
      </c>
      <c r="C12351" t="s">
        <v>6386</v>
      </c>
    </row>
    <row r="12352" spans="1:4" x14ac:dyDescent="0.25">
      <c r="A12352" s="2">
        <v>44326.557638888888</v>
      </c>
      <c r="B12352" t="s">
        <v>163</v>
      </c>
      <c r="C12352" t="s">
        <v>6386</v>
      </c>
    </row>
    <row r="12353" spans="1:3" x14ac:dyDescent="0.25">
      <c r="A12353" s="2">
        <v>44326.557638888888</v>
      </c>
      <c r="B12353" t="s">
        <v>163</v>
      </c>
      <c r="C12353" t="s">
        <v>6386</v>
      </c>
    </row>
    <row r="12354" spans="1:3" x14ac:dyDescent="0.25">
      <c r="A12354" s="2">
        <v>44326.557638888888</v>
      </c>
      <c r="B12354" t="s">
        <v>178</v>
      </c>
      <c r="C12354" t="s">
        <v>1249</v>
      </c>
    </row>
    <row r="12355" spans="1:3" x14ac:dyDescent="0.25">
      <c r="A12355" s="2">
        <v>44326.557638888888</v>
      </c>
      <c r="B12355" t="s">
        <v>178</v>
      </c>
      <c r="C12355" t="s">
        <v>1249</v>
      </c>
    </row>
    <row r="12356" spans="1:3" x14ac:dyDescent="0.25">
      <c r="A12356" s="2">
        <v>44326.557638888888</v>
      </c>
      <c r="B12356" t="s">
        <v>191</v>
      </c>
      <c r="C12356" t="s">
        <v>8776</v>
      </c>
    </row>
    <row r="12357" spans="1:3" x14ac:dyDescent="0.25">
      <c r="A12357" s="2">
        <v>44326.557638888888</v>
      </c>
      <c r="B12357" t="s">
        <v>191</v>
      </c>
      <c r="C12357" t="s">
        <v>6386</v>
      </c>
    </row>
    <row r="12358" spans="1:3" x14ac:dyDescent="0.25">
      <c r="A12358" s="2">
        <v>44326.557638888888</v>
      </c>
      <c r="B12358" t="s">
        <v>191</v>
      </c>
      <c r="C12358" t="s">
        <v>8777</v>
      </c>
    </row>
    <row r="12359" spans="1:3" x14ac:dyDescent="0.25">
      <c r="A12359" s="2">
        <v>44326.557638888888</v>
      </c>
      <c r="B12359" t="s">
        <v>191</v>
      </c>
      <c r="C12359" t="s">
        <v>6660</v>
      </c>
    </row>
    <row r="12360" spans="1:3" x14ac:dyDescent="0.25">
      <c r="A12360" s="2">
        <v>44326.557638888888</v>
      </c>
      <c r="B12360" t="s">
        <v>166</v>
      </c>
      <c r="C12360" t="s">
        <v>6386</v>
      </c>
    </row>
    <row r="12361" spans="1:3" x14ac:dyDescent="0.25">
      <c r="A12361" s="2">
        <v>44326.557638888888</v>
      </c>
      <c r="B12361" t="s">
        <v>166</v>
      </c>
      <c r="C12361" t="s">
        <v>6386</v>
      </c>
    </row>
    <row r="12362" spans="1:3" x14ac:dyDescent="0.25">
      <c r="A12362" s="2">
        <v>44326.557638888888</v>
      </c>
      <c r="B12362" t="s">
        <v>3</v>
      </c>
      <c r="C12362" t="s">
        <v>6443</v>
      </c>
    </row>
    <row r="12363" spans="1:3" x14ac:dyDescent="0.25">
      <c r="A12363" s="2">
        <v>44326.557638888888</v>
      </c>
      <c r="B12363" t="s">
        <v>3</v>
      </c>
      <c r="C12363" t="s">
        <v>6443</v>
      </c>
    </row>
    <row r="12364" spans="1:3" x14ac:dyDescent="0.25">
      <c r="A12364" s="2">
        <v>44326.557638888888</v>
      </c>
      <c r="B12364" t="s">
        <v>169</v>
      </c>
      <c r="C12364" t="s">
        <v>6396</v>
      </c>
    </row>
    <row r="12365" spans="1:3" x14ac:dyDescent="0.25">
      <c r="A12365" s="2">
        <v>44326.557638888888</v>
      </c>
      <c r="B12365" t="s">
        <v>169</v>
      </c>
      <c r="C12365" t="s">
        <v>6396</v>
      </c>
    </row>
    <row r="12366" spans="1:3" x14ac:dyDescent="0.25">
      <c r="A12366" s="2">
        <v>44326.557638888888</v>
      </c>
      <c r="B12366" t="s">
        <v>175</v>
      </c>
      <c r="C12366" t="s">
        <v>6396</v>
      </c>
    </row>
    <row r="12367" spans="1:3" x14ac:dyDescent="0.25">
      <c r="A12367" s="2">
        <v>44326.557638888888</v>
      </c>
      <c r="B12367" t="s">
        <v>164</v>
      </c>
      <c r="C12367" t="s">
        <v>10062</v>
      </c>
    </row>
    <row r="12368" spans="1:3" x14ac:dyDescent="0.25">
      <c r="A12368" s="2">
        <v>44326.557638888888</v>
      </c>
      <c r="B12368" t="s">
        <v>164</v>
      </c>
      <c r="C12368" t="s">
        <v>6386</v>
      </c>
    </row>
    <row r="12369" spans="1:4" x14ac:dyDescent="0.25">
      <c r="A12369" s="2">
        <v>44326.557638888888</v>
      </c>
      <c r="B12369" t="s">
        <v>164</v>
      </c>
      <c r="C12369" t="s">
        <v>1538</v>
      </c>
    </row>
    <row r="12370" spans="1:4" x14ac:dyDescent="0.25">
      <c r="A12370" s="2">
        <v>44326.557638888888</v>
      </c>
      <c r="B12370" t="s">
        <v>164</v>
      </c>
      <c r="C12370" t="s">
        <v>1538</v>
      </c>
    </row>
    <row r="12371" spans="1:4" x14ac:dyDescent="0.25">
      <c r="A12371" s="2">
        <v>44326.557638888888</v>
      </c>
      <c r="B12371" t="s">
        <v>178</v>
      </c>
      <c r="D12371" t="s">
        <v>1857</v>
      </c>
    </row>
    <row r="12372" spans="1:4" x14ac:dyDescent="0.25">
      <c r="A12372" s="2">
        <v>44326.557638888888</v>
      </c>
      <c r="B12372" t="s">
        <v>178</v>
      </c>
      <c r="D12372" t="s">
        <v>1848</v>
      </c>
    </row>
    <row r="12373" spans="1:4" x14ac:dyDescent="0.25">
      <c r="A12373" s="2">
        <v>44326.557638888888</v>
      </c>
      <c r="B12373" t="s">
        <v>178</v>
      </c>
      <c r="D12373" t="s">
        <v>1849</v>
      </c>
    </row>
    <row r="12374" spans="1:4" x14ac:dyDescent="0.25">
      <c r="A12374" s="2">
        <v>44326.557638888888</v>
      </c>
      <c r="B12374" t="s">
        <v>164</v>
      </c>
      <c r="D12374" t="s">
        <v>1860</v>
      </c>
    </row>
    <row r="12375" spans="1:4" x14ac:dyDescent="0.25">
      <c r="A12375" s="2">
        <v>44326.557638888888</v>
      </c>
      <c r="B12375" t="s">
        <v>164</v>
      </c>
      <c r="D12375" t="s">
        <v>1849</v>
      </c>
    </row>
    <row r="12376" spans="1:4" x14ac:dyDescent="0.25">
      <c r="A12376" s="2">
        <v>44326.557638888888</v>
      </c>
      <c r="B12376" t="s">
        <v>1461</v>
      </c>
      <c r="D12376" t="s">
        <v>1943</v>
      </c>
    </row>
    <row r="12377" spans="1:4" x14ac:dyDescent="0.25">
      <c r="A12377" s="2">
        <v>44326.557638888888</v>
      </c>
      <c r="B12377" t="s">
        <v>185</v>
      </c>
      <c r="D12377" t="s">
        <v>1894</v>
      </c>
    </row>
    <row r="12378" spans="1:4" x14ac:dyDescent="0.25">
      <c r="A12378" s="2">
        <v>44326.557638888888</v>
      </c>
      <c r="B12378" t="s">
        <v>163</v>
      </c>
      <c r="D12378" t="s">
        <v>1859</v>
      </c>
    </row>
    <row r="12379" spans="1:4" x14ac:dyDescent="0.25">
      <c r="A12379" s="2">
        <v>44326.557638888888</v>
      </c>
      <c r="B12379" t="s">
        <v>163</v>
      </c>
      <c r="D12379" t="s">
        <v>1848</v>
      </c>
    </row>
    <row r="12380" spans="1:4" x14ac:dyDescent="0.25">
      <c r="A12380" s="2">
        <v>44326.557638888888</v>
      </c>
      <c r="B12380" t="s">
        <v>178</v>
      </c>
      <c r="D12380" t="s">
        <v>1857</v>
      </c>
    </row>
    <row r="12381" spans="1:4" x14ac:dyDescent="0.25">
      <c r="A12381" s="2">
        <v>44326.557638888888</v>
      </c>
      <c r="B12381" t="s">
        <v>178</v>
      </c>
      <c r="D12381" t="s">
        <v>1848</v>
      </c>
    </row>
    <row r="12382" spans="1:4" x14ac:dyDescent="0.25">
      <c r="A12382" s="2">
        <v>44326.557638888888</v>
      </c>
      <c r="B12382" t="s">
        <v>191</v>
      </c>
      <c r="D12382" t="s">
        <v>1888</v>
      </c>
    </row>
    <row r="12383" spans="1:4" x14ac:dyDescent="0.25">
      <c r="A12383" s="2">
        <v>44326.557638888888</v>
      </c>
      <c r="B12383" t="s">
        <v>191</v>
      </c>
      <c r="D12383" t="s">
        <v>1852</v>
      </c>
    </row>
    <row r="12384" spans="1:4" x14ac:dyDescent="0.25">
      <c r="A12384" s="2">
        <v>44326.557638888888</v>
      </c>
      <c r="B12384" t="s">
        <v>191</v>
      </c>
      <c r="D12384" t="s">
        <v>825</v>
      </c>
    </row>
    <row r="12385" spans="1:4" x14ac:dyDescent="0.25">
      <c r="A12385" s="2">
        <v>44326.557638888888</v>
      </c>
      <c r="B12385" t="s">
        <v>191</v>
      </c>
      <c r="D12385" t="s">
        <v>826</v>
      </c>
    </row>
    <row r="12386" spans="1:4" x14ac:dyDescent="0.25">
      <c r="A12386" s="2">
        <v>44326.557638888888</v>
      </c>
      <c r="B12386" t="s">
        <v>166</v>
      </c>
      <c r="D12386" t="s">
        <v>4992</v>
      </c>
    </row>
    <row r="12387" spans="1:4" x14ac:dyDescent="0.25">
      <c r="A12387" s="2">
        <v>44326.557638888888</v>
      </c>
      <c r="B12387" t="s">
        <v>166</v>
      </c>
      <c r="D12387" t="s">
        <v>1848</v>
      </c>
    </row>
    <row r="12388" spans="1:4" x14ac:dyDescent="0.25">
      <c r="A12388" s="2">
        <v>44326.557638888888</v>
      </c>
      <c r="B12388" t="s">
        <v>3</v>
      </c>
      <c r="D12388" t="s">
        <v>1922</v>
      </c>
    </row>
    <row r="12389" spans="1:4" x14ac:dyDescent="0.25">
      <c r="A12389" s="2">
        <v>44326.557638888888</v>
      </c>
      <c r="B12389" t="s">
        <v>3</v>
      </c>
      <c r="D12389" t="s">
        <v>1848</v>
      </c>
    </row>
    <row r="12390" spans="1:4" x14ac:dyDescent="0.25">
      <c r="A12390" s="2">
        <v>44326.557638888888</v>
      </c>
      <c r="B12390" t="s">
        <v>169</v>
      </c>
      <c r="D12390" t="s">
        <v>1891</v>
      </c>
    </row>
    <row r="12391" spans="1:4" x14ac:dyDescent="0.25">
      <c r="A12391" s="2">
        <v>44326.557638888888</v>
      </c>
      <c r="B12391" t="s">
        <v>169</v>
      </c>
      <c r="D12391" t="s">
        <v>1848</v>
      </c>
    </row>
    <row r="12392" spans="1:4" x14ac:dyDescent="0.25">
      <c r="A12392" s="2">
        <v>44326.557638888888</v>
      </c>
      <c r="B12392" t="s">
        <v>175</v>
      </c>
      <c r="D12392" t="s">
        <v>1865</v>
      </c>
    </row>
    <row r="12393" spans="1:4" x14ac:dyDescent="0.25">
      <c r="A12393" s="2">
        <v>44326.557638888888</v>
      </c>
      <c r="B12393" t="s">
        <v>164</v>
      </c>
      <c r="D12393" t="s">
        <v>1849</v>
      </c>
    </row>
    <row r="12394" spans="1:4" x14ac:dyDescent="0.25">
      <c r="A12394" s="2">
        <v>44326.557638888888</v>
      </c>
      <c r="B12394" t="s">
        <v>164</v>
      </c>
      <c r="D12394" t="s">
        <v>1850</v>
      </c>
    </row>
    <row r="12395" spans="1:4" x14ac:dyDescent="0.25">
      <c r="A12395" s="2">
        <v>44326.557638888888</v>
      </c>
      <c r="B12395" t="s">
        <v>164</v>
      </c>
      <c r="D12395" t="s">
        <v>1888</v>
      </c>
    </row>
    <row r="12396" spans="1:4" x14ac:dyDescent="0.25">
      <c r="A12396" s="2">
        <v>44326.557638888888</v>
      </c>
      <c r="B12396" t="s">
        <v>164</v>
      </c>
      <c r="D12396" t="s">
        <v>958</v>
      </c>
    </row>
    <row r="12397" spans="1:4" x14ac:dyDescent="0.25">
      <c r="A12397" s="2">
        <v>44326.558333333334</v>
      </c>
      <c r="B12397" t="s">
        <v>178</v>
      </c>
      <c r="C12397" t="s">
        <v>7038</v>
      </c>
    </row>
    <row r="12398" spans="1:4" x14ac:dyDescent="0.25">
      <c r="A12398" s="2">
        <v>44326.558333333334</v>
      </c>
      <c r="B12398" t="s">
        <v>178</v>
      </c>
      <c r="C12398" t="s">
        <v>7039</v>
      </c>
    </row>
    <row r="12399" spans="1:4" x14ac:dyDescent="0.25">
      <c r="A12399" s="2">
        <v>44326.558333333334</v>
      </c>
      <c r="B12399" t="s">
        <v>164</v>
      </c>
      <c r="C12399" t="s">
        <v>7102</v>
      </c>
    </row>
    <row r="12400" spans="1:4" x14ac:dyDescent="0.25">
      <c r="A12400" s="2">
        <v>44326.558333333334</v>
      </c>
      <c r="B12400" t="s">
        <v>164</v>
      </c>
      <c r="C12400" t="s">
        <v>7103</v>
      </c>
    </row>
    <row r="12401" spans="1:3" x14ac:dyDescent="0.25">
      <c r="A12401" s="2">
        <v>44326.558333333334</v>
      </c>
      <c r="B12401" t="s">
        <v>164</v>
      </c>
      <c r="C12401" t="s">
        <v>6567</v>
      </c>
    </row>
    <row r="12402" spans="1:3" x14ac:dyDescent="0.25">
      <c r="A12402" s="2">
        <v>44326.558333333334</v>
      </c>
      <c r="B12402" t="s">
        <v>1459</v>
      </c>
      <c r="C12402" t="s">
        <v>7255</v>
      </c>
    </row>
    <row r="12403" spans="1:3" x14ac:dyDescent="0.25">
      <c r="A12403" s="2">
        <v>44326.558333333334</v>
      </c>
      <c r="B12403" t="s">
        <v>1459</v>
      </c>
      <c r="C12403" t="s">
        <v>6386</v>
      </c>
    </row>
    <row r="12404" spans="1:3" x14ac:dyDescent="0.25">
      <c r="A12404" s="2">
        <v>44326.558333333334</v>
      </c>
      <c r="B12404" t="s">
        <v>1461</v>
      </c>
      <c r="C12404" t="s">
        <v>6459</v>
      </c>
    </row>
    <row r="12405" spans="1:3" x14ac:dyDescent="0.25">
      <c r="A12405" s="2">
        <v>44326.558333333334</v>
      </c>
      <c r="B12405" t="s">
        <v>163</v>
      </c>
      <c r="C12405" t="s">
        <v>8111</v>
      </c>
    </row>
    <row r="12406" spans="1:3" x14ac:dyDescent="0.25">
      <c r="A12406" s="2">
        <v>44326.558333333334</v>
      </c>
      <c r="B12406" t="s">
        <v>163</v>
      </c>
      <c r="C12406" t="s">
        <v>6386</v>
      </c>
    </row>
    <row r="12407" spans="1:3" x14ac:dyDescent="0.25">
      <c r="A12407" s="2">
        <v>44326.558333333334</v>
      </c>
      <c r="B12407" t="s">
        <v>178</v>
      </c>
      <c r="C12407" t="s">
        <v>8491</v>
      </c>
    </row>
    <row r="12408" spans="1:3" x14ac:dyDescent="0.25">
      <c r="A12408" s="2">
        <v>44326.558333333334</v>
      </c>
      <c r="B12408" t="s">
        <v>178</v>
      </c>
      <c r="C12408" t="s">
        <v>1538</v>
      </c>
    </row>
    <row r="12409" spans="1:3" x14ac:dyDescent="0.25">
      <c r="A12409" s="2">
        <v>44326.558333333334</v>
      </c>
      <c r="B12409" t="s">
        <v>178</v>
      </c>
      <c r="C12409" t="s">
        <v>8492</v>
      </c>
    </row>
    <row r="12410" spans="1:3" x14ac:dyDescent="0.25">
      <c r="A12410" s="2">
        <v>44326.558333333334</v>
      </c>
      <c r="B12410" t="s">
        <v>163</v>
      </c>
      <c r="C12410" t="s">
        <v>8688</v>
      </c>
    </row>
    <row r="12411" spans="1:3" x14ac:dyDescent="0.25">
      <c r="A12411" s="2">
        <v>44326.558333333334</v>
      </c>
      <c r="B12411" t="s">
        <v>191</v>
      </c>
      <c r="C12411" t="s">
        <v>6395</v>
      </c>
    </row>
    <row r="12412" spans="1:3" x14ac:dyDescent="0.25">
      <c r="A12412" s="2">
        <v>44326.558333333334</v>
      </c>
      <c r="B12412" t="s">
        <v>191</v>
      </c>
      <c r="C12412" t="s">
        <v>6386</v>
      </c>
    </row>
    <row r="12413" spans="1:3" x14ac:dyDescent="0.25">
      <c r="A12413" s="2">
        <v>44326.558333333334</v>
      </c>
      <c r="B12413" t="s">
        <v>191</v>
      </c>
      <c r="C12413" t="s">
        <v>8778</v>
      </c>
    </row>
    <row r="12414" spans="1:3" x14ac:dyDescent="0.25">
      <c r="A12414" s="2">
        <v>44326.558333333334</v>
      </c>
      <c r="B12414" t="s">
        <v>191</v>
      </c>
      <c r="C12414" t="s">
        <v>6386</v>
      </c>
    </row>
    <row r="12415" spans="1:3" x14ac:dyDescent="0.25">
      <c r="A12415" s="2">
        <v>44326.558333333334</v>
      </c>
      <c r="B12415" t="s">
        <v>191</v>
      </c>
      <c r="C12415" t="s">
        <v>8779</v>
      </c>
    </row>
    <row r="12416" spans="1:3" x14ac:dyDescent="0.25">
      <c r="A12416" s="2">
        <v>44326.558333333334</v>
      </c>
      <c r="B12416" t="s">
        <v>166</v>
      </c>
      <c r="C12416" t="s">
        <v>8981</v>
      </c>
    </row>
    <row r="12417" spans="1:4" x14ac:dyDescent="0.25">
      <c r="A12417" s="2">
        <v>44326.558333333334</v>
      </c>
      <c r="B12417" t="s">
        <v>3</v>
      </c>
      <c r="C12417" t="s">
        <v>9052</v>
      </c>
    </row>
    <row r="12418" spans="1:4" x14ac:dyDescent="0.25">
      <c r="A12418" s="2">
        <v>44326.558333333334</v>
      </c>
      <c r="B12418" t="s">
        <v>175</v>
      </c>
      <c r="C12418" t="s">
        <v>6386</v>
      </c>
    </row>
    <row r="12419" spans="1:4" x14ac:dyDescent="0.25">
      <c r="A12419" s="2">
        <v>44326.558333333334</v>
      </c>
      <c r="B12419" t="s">
        <v>175</v>
      </c>
      <c r="C12419" t="s">
        <v>1249</v>
      </c>
    </row>
    <row r="12420" spans="1:4" x14ac:dyDescent="0.25">
      <c r="A12420" s="2">
        <v>44326.558333333334</v>
      </c>
      <c r="B12420" t="s">
        <v>169</v>
      </c>
      <c r="C12420" t="s">
        <v>9561</v>
      </c>
    </row>
    <row r="12421" spans="1:4" x14ac:dyDescent="0.25">
      <c r="A12421" s="2">
        <v>44326.558333333334</v>
      </c>
      <c r="B12421" t="s">
        <v>175</v>
      </c>
      <c r="C12421" t="s">
        <v>6396</v>
      </c>
    </row>
    <row r="12422" spans="1:4" x14ac:dyDescent="0.25">
      <c r="A12422" s="2">
        <v>44326.558333333334</v>
      </c>
      <c r="B12422" t="s">
        <v>966</v>
      </c>
      <c r="C12422" t="s">
        <v>6386</v>
      </c>
    </row>
    <row r="12423" spans="1:4" x14ac:dyDescent="0.25">
      <c r="A12423" s="2">
        <v>44326.558333333334</v>
      </c>
      <c r="B12423" t="s">
        <v>164</v>
      </c>
      <c r="C12423" t="s">
        <v>10063</v>
      </c>
    </row>
    <row r="12424" spans="1:4" x14ac:dyDescent="0.25">
      <c r="A12424" s="2">
        <v>44326.558333333334</v>
      </c>
      <c r="B12424" t="s">
        <v>164</v>
      </c>
      <c r="C12424" t="s">
        <v>8940</v>
      </c>
    </row>
    <row r="12425" spans="1:4" x14ac:dyDescent="0.25">
      <c r="A12425" s="2">
        <v>44326.558333333334</v>
      </c>
      <c r="B12425" t="s">
        <v>169</v>
      </c>
      <c r="C12425" t="s">
        <v>10241</v>
      </c>
    </row>
    <row r="12426" spans="1:4" x14ac:dyDescent="0.25">
      <c r="A12426" s="2">
        <v>44326.558333333334</v>
      </c>
      <c r="B12426" t="s">
        <v>169</v>
      </c>
      <c r="C12426" t="s">
        <v>1249</v>
      </c>
    </row>
    <row r="12427" spans="1:4" x14ac:dyDescent="0.25">
      <c r="A12427" s="2">
        <v>44326.558333333334</v>
      </c>
      <c r="B12427" t="s">
        <v>178</v>
      </c>
      <c r="D12427" t="s">
        <v>1850</v>
      </c>
    </row>
    <row r="12428" spans="1:4" x14ac:dyDescent="0.25">
      <c r="A12428" s="2">
        <v>44326.558333333334</v>
      </c>
      <c r="B12428" t="s">
        <v>178</v>
      </c>
      <c r="D12428" t="s">
        <v>1858</v>
      </c>
    </row>
    <row r="12429" spans="1:4" x14ac:dyDescent="0.25">
      <c r="A12429" s="2">
        <v>44326.558333333334</v>
      </c>
      <c r="B12429" t="s">
        <v>164</v>
      </c>
      <c r="D12429" t="s">
        <v>1888</v>
      </c>
    </row>
    <row r="12430" spans="1:4" x14ac:dyDescent="0.25">
      <c r="A12430" s="2">
        <v>44326.558333333334</v>
      </c>
      <c r="B12430" t="s">
        <v>164</v>
      </c>
      <c r="D12430" t="s">
        <v>1005</v>
      </c>
    </row>
    <row r="12431" spans="1:4" x14ac:dyDescent="0.25">
      <c r="A12431" s="2">
        <v>44326.558333333334</v>
      </c>
      <c r="B12431" t="s">
        <v>164</v>
      </c>
      <c r="D12431" t="s">
        <v>971</v>
      </c>
    </row>
    <row r="12432" spans="1:4" x14ac:dyDescent="0.25">
      <c r="A12432" s="2">
        <v>44326.558333333334</v>
      </c>
      <c r="B12432" t="s">
        <v>1459</v>
      </c>
      <c r="D12432" t="s">
        <v>5016</v>
      </c>
    </row>
    <row r="12433" spans="1:4" x14ac:dyDescent="0.25">
      <c r="A12433" s="2">
        <v>44326.558333333334</v>
      </c>
      <c r="B12433" t="s">
        <v>1459</v>
      </c>
      <c r="D12433" t="s">
        <v>1848</v>
      </c>
    </row>
    <row r="12434" spans="1:4" x14ac:dyDescent="0.25">
      <c r="A12434" s="2">
        <v>44326.558333333334</v>
      </c>
      <c r="B12434" t="s">
        <v>1461</v>
      </c>
      <c r="D12434" t="s">
        <v>1848</v>
      </c>
    </row>
    <row r="12435" spans="1:4" x14ac:dyDescent="0.25">
      <c r="A12435" s="2">
        <v>44326.558333333334</v>
      </c>
      <c r="B12435" t="s">
        <v>163</v>
      </c>
      <c r="D12435" t="s">
        <v>1849</v>
      </c>
    </row>
    <row r="12436" spans="1:4" x14ac:dyDescent="0.25">
      <c r="A12436" s="2">
        <v>44326.558333333334</v>
      </c>
      <c r="B12436" t="s">
        <v>163</v>
      </c>
      <c r="D12436" t="s">
        <v>1850</v>
      </c>
    </row>
    <row r="12437" spans="1:4" x14ac:dyDescent="0.25">
      <c r="A12437" s="2">
        <v>44326.558333333334</v>
      </c>
      <c r="B12437" t="s">
        <v>178</v>
      </c>
      <c r="D12437" t="s">
        <v>1849</v>
      </c>
    </row>
    <row r="12438" spans="1:4" x14ac:dyDescent="0.25">
      <c r="A12438" s="2">
        <v>44326.558333333334</v>
      </c>
      <c r="B12438" t="s">
        <v>178</v>
      </c>
      <c r="D12438" t="s">
        <v>832</v>
      </c>
    </row>
    <row r="12439" spans="1:4" x14ac:dyDescent="0.25">
      <c r="A12439" s="2">
        <v>44326.558333333334</v>
      </c>
      <c r="B12439" t="s">
        <v>178</v>
      </c>
      <c r="D12439" t="s">
        <v>1858</v>
      </c>
    </row>
    <row r="12440" spans="1:4" x14ac:dyDescent="0.25">
      <c r="A12440" s="2">
        <v>44326.558333333334</v>
      </c>
      <c r="B12440" t="s">
        <v>163</v>
      </c>
      <c r="D12440" t="s">
        <v>1859</v>
      </c>
    </row>
    <row r="12441" spans="1:4" x14ac:dyDescent="0.25">
      <c r="A12441" s="2">
        <v>44326.558333333334</v>
      </c>
      <c r="B12441" t="s">
        <v>191</v>
      </c>
      <c r="D12441" t="s">
        <v>844</v>
      </c>
    </row>
    <row r="12442" spans="1:4" x14ac:dyDescent="0.25">
      <c r="A12442" s="2">
        <v>44326.558333333334</v>
      </c>
      <c r="B12442" t="s">
        <v>191</v>
      </c>
      <c r="D12442" t="s">
        <v>845</v>
      </c>
    </row>
    <row r="12443" spans="1:4" x14ac:dyDescent="0.25">
      <c r="A12443" s="2">
        <v>44326.558333333334</v>
      </c>
      <c r="B12443" t="s">
        <v>191</v>
      </c>
      <c r="D12443" t="s">
        <v>852</v>
      </c>
    </row>
    <row r="12444" spans="1:4" x14ac:dyDescent="0.25">
      <c r="A12444" s="2">
        <v>44326.558333333334</v>
      </c>
      <c r="B12444" t="s">
        <v>191</v>
      </c>
      <c r="D12444" t="s">
        <v>933</v>
      </c>
    </row>
    <row r="12445" spans="1:4" x14ac:dyDescent="0.25">
      <c r="A12445" s="2">
        <v>44326.558333333334</v>
      </c>
      <c r="B12445" t="s">
        <v>191</v>
      </c>
      <c r="D12445" t="s">
        <v>902</v>
      </c>
    </row>
    <row r="12446" spans="1:4" x14ac:dyDescent="0.25">
      <c r="A12446" s="2">
        <v>44326.558333333334</v>
      </c>
      <c r="B12446" t="s">
        <v>166</v>
      </c>
      <c r="D12446" t="s">
        <v>1849</v>
      </c>
    </row>
    <row r="12447" spans="1:4" x14ac:dyDescent="0.25">
      <c r="A12447" s="2">
        <v>44326.558333333334</v>
      </c>
      <c r="B12447" t="s">
        <v>3</v>
      </c>
      <c r="D12447" t="s">
        <v>1849</v>
      </c>
    </row>
    <row r="12448" spans="1:4" x14ac:dyDescent="0.25">
      <c r="A12448" s="2">
        <v>44326.558333333334</v>
      </c>
      <c r="B12448" t="s">
        <v>175</v>
      </c>
      <c r="D12448" t="s">
        <v>1865</v>
      </c>
    </row>
    <row r="12449" spans="1:4" x14ac:dyDescent="0.25">
      <c r="A12449" s="2">
        <v>44326.558333333334</v>
      </c>
      <c r="B12449" t="s">
        <v>175</v>
      </c>
      <c r="D12449" t="s">
        <v>1848</v>
      </c>
    </row>
    <row r="12450" spans="1:4" x14ac:dyDescent="0.25">
      <c r="A12450" s="2">
        <v>44326.558333333334</v>
      </c>
      <c r="B12450" t="s">
        <v>169</v>
      </c>
      <c r="D12450" t="s">
        <v>1849</v>
      </c>
    </row>
    <row r="12451" spans="1:4" x14ac:dyDescent="0.25">
      <c r="A12451" s="2">
        <v>44326.558333333334</v>
      </c>
      <c r="B12451" t="s">
        <v>175</v>
      </c>
      <c r="D12451" t="s">
        <v>1848</v>
      </c>
    </row>
    <row r="12452" spans="1:4" x14ac:dyDescent="0.25">
      <c r="A12452" s="2">
        <v>44326.558333333334</v>
      </c>
      <c r="B12452" t="s">
        <v>966</v>
      </c>
      <c r="D12452" t="s">
        <v>1901</v>
      </c>
    </row>
    <row r="12453" spans="1:4" x14ac:dyDescent="0.25">
      <c r="A12453" s="2">
        <v>44326.558333333334</v>
      </c>
      <c r="B12453" t="s">
        <v>164</v>
      </c>
      <c r="D12453" t="s">
        <v>850</v>
      </c>
    </row>
    <row r="12454" spans="1:4" x14ac:dyDescent="0.25">
      <c r="A12454" s="2">
        <v>44326.558333333334</v>
      </c>
      <c r="B12454" t="s">
        <v>164</v>
      </c>
      <c r="D12454" t="s">
        <v>922</v>
      </c>
    </row>
    <row r="12455" spans="1:4" x14ac:dyDescent="0.25">
      <c r="A12455" s="2">
        <v>44326.558333333334</v>
      </c>
      <c r="B12455" t="s">
        <v>169</v>
      </c>
      <c r="D12455" t="s">
        <v>1891</v>
      </c>
    </row>
    <row r="12456" spans="1:4" x14ac:dyDescent="0.25">
      <c r="A12456" s="2">
        <v>44326.558333333334</v>
      </c>
      <c r="B12456" t="s">
        <v>169</v>
      </c>
      <c r="D12456" t="s">
        <v>1848</v>
      </c>
    </row>
    <row r="12457" spans="1:4" x14ac:dyDescent="0.25">
      <c r="A12457" s="2">
        <v>44326.559027777781</v>
      </c>
      <c r="B12457" t="s">
        <v>178</v>
      </c>
      <c r="C12457" t="s">
        <v>6386</v>
      </c>
    </row>
    <row r="12458" spans="1:4" x14ac:dyDescent="0.25">
      <c r="A12458" s="2">
        <v>44326.559027777781</v>
      </c>
      <c r="B12458" t="s">
        <v>178</v>
      </c>
      <c r="C12458" t="s">
        <v>7040</v>
      </c>
    </row>
    <row r="12459" spans="1:4" x14ac:dyDescent="0.25">
      <c r="A12459" s="2">
        <v>44326.559027777781</v>
      </c>
      <c r="B12459" t="s">
        <v>178</v>
      </c>
      <c r="C12459" t="s">
        <v>6386</v>
      </c>
    </row>
    <row r="12460" spans="1:4" x14ac:dyDescent="0.25">
      <c r="A12460" s="2">
        <v>44326.559027777781</v>
      </c>
      <c r="B12460" t="s">
        <v>1459</v>
      </c>
      <c r="C12460" t="s">
        <v>7256</v>
      </c>
    </row>
    <row r="12461" spans="1:4" x14ac:dyDescent="0.25">
      <c r="A12461" s="2">
        <v>44326.559027777781</v>
      </c>
      <c r="B12461" t="s">
        <v>1459</v>
      </c>
      <c r="C12461" t="s">
        <v>1538</v>
      </c>
    </row>
    <row r="12462" spans="1:4" x14ac:dyDescent="0.25">
      <c r="A12462" s="2">
        <v>44326.559027777781</v>
      </c>
      <c r="B12462" t="s">
        <v>1461</v>
      </c>
      <c r="C12462" t="s">
        <v>7393</v>
      </c>
    </row>
    <row r="12463" spans="1:4" x14ac:dyDescent="0.25">
      <c r="A12463" s="2">
        <v>44326.559027777781</v>
      </c>
      <c r="B12463" t="s">
        <v>1461</v>
      </c>
      <c r="C12463" t="s">
        <v>7394</v>
      </c>
    </row>
    <row r="12464" spans="1:4" x14ac:dyDescent="0.25">
      <c r="A12464" s="2">
        <v>44326.559027777781</v>
      </c>
      <c r="B12464" t="s">
        <v>174</v>
      </c>
      <c r="C12464" t="s">
        <v>7870</v>
      </c>
    </row>
    <row r="12465" spans="1:3" x14ac:dyDescent="0.25">
      <c r="A12465" s="2">
        <v>44326.559027777781</v>
      </c>
      <c r="B12465" t="s">
        <v>174</v>
      </c>
      <c r="C12465" t="s">
        <v>7871</v>
      </c>
    </row>
    <row r="12466" spans="1:3" x14ac:dyDescent="0.25">
      <c r="A12466" s="2">
        <v>44326.559027777781</v>
      </c>
      <c r="B12466" t="s">
        <v>163</v>
      </c>
      <c r="C12466" t="s">
        <v>11</v>
      </c>
    </row>
    <row r="12467" spans="1:3" x14ac:dyDescent="0.25">
      <c r="A12467" s="2">
        <v>44326.559027777781</v>
      </c>
      <c r="B12467" t="s">
        <v>163</v>
      </c>
      <c r="C12467" t="s">
        <v>1538</v>
      </c>
    </row>
    <row r="12468" spans="1:3" x14ac:dyDescent="0.25">
      <c r="A12468" s="2">
        <v>44326.559027777781</v>
      </c>
      <c r="B12468" t="s">
        <v>163</v>
      </c>
      <c r="C12468" t="s">
        <v>8112</v>
      </c>
    </row>
    <row r="12469" spans="1:3" x14ac:dyDescent="0.25">
      <c r="A12469" s="2">
        <v>44326.559027777781</v>
      </c>
      <c r="B12469" t="s">
        <v>163</v>
      </c>
      <c r="C12469" t="s">
        <v>6386</v>
      </c>
    </row>
    <row r="12470" spans="1:3" x14ac:dyDescent="0.25">
      <c r="A12470" s="2">
        <v>44326.559027777781</v>
      </c>
      <c r="B12470" t="s">
        <v>178</v>
      </c>
      <c r="C12470" t="s">
        <v>7305</v>
      </c>
    </row>
    <row r="12471" spans="1:3" x14ac:dyDescent="0.25">
      <c r="A12471" s="2">
        <v>44326.559027777781</v>
      </c>
      <c r="B12471" t="s">
        <v>178</v>
      </c>
      <c r="C12471" t="s">
        <v>8493</v>
      </c>
    </row>
    <row r="12472" spans="1:3" x14ac:dyDescent="0.25">
      <c r="A12472" s="2">
        <v>44326.559027777781</v>
      </c>
      <c r="B12472" t="s">
        <v>191</v>
      </c>
      <c r="C12472" t="s">
        <v>8780</v>
      </c>
    </row>
    <row r="12473" spans="1:3" x14ac:dyDescent="0.25">
      <c r="A12473" s="2">
        <v>44326.559027777781</v>
      </c>
      <c r="B12473" t="s">
        <v>191</v>
      </c>
      <c r="C12473" t="s">
        <v>6386</v>
      </c>
    </row>
    <row r="12474" spans="1:3" x14ac:dyDescent="0.25">
      <c r="A12474" s="2">
        <v>44326.559027777781</v>
      </c>
      <c r="B12474" t="s">
        <v>191</v>
      </c>
      <c r="C12474" t="s">
        <v>8778</v>
      </c>
    </row>
    <row r="12475" spans="1:3" x14ac:dyDescent="0.25">
      <c r="A12475" s="2">
        <v>44326.559027777781</v>
      </c>
      <c r="B12475" t="s">
        <v>191</v>
      </c>
      <c r="C12475" t="s">
        <v>8781</v>
      </c>
    </row>
    <row r="12476" spans="1:3" x14ac:dyDescent="0.25">
      <c r="A12476" s="2">
        <v>44326.559027777781</v>
      </c>
      <c r="B12476" t="s">
        <v>166</v>
      </c>
      <c r="C12476" t="s">
        <v>6386</v>
      </c>
    </row>
    <row r="12477" spans="1:3" x14ac:dyDescent="0.25">
      <c r="A12477" s="2">
        <v>44326.559027777781</v>
      </c>
      <c r="B12477" t="s">
        <v>166</v>
      </c>
      <c r="C12477" t="s">
        <v>12</v>
      </c>
    </row>
    <row r="12478" spans="1:3" x14ac:dyDescent="0.25">
      <c r="A12478" s="2">
        <v>44326.559027777781</v>
      </c>
      <c r="B12478" t="s">
        <v>166</v>
      </c>
      <c r="C12478" t="s">
        <v>6386</v>
      </c>
    </row>
    <row r="12479" spans="1:3" x14ac:dyDescent="0.25">
      <c r="A12479" s="2">
        <v>44326.559027777781</v>
      </c>
      <c r="B12479" t="s">
        <v>3</v>
      </c>
      <c r="C12479" t="s">
        <v>6443</v>
      </c>
    </row>
    <row r="12480" spans="1:3" x14ac:dyDescent="0.25">
      <c r="A12480" s="2">
        <v>44326.559027777781</v>
      </c>
      <c r="B12480" t="s">
        <v>175</v>
      </c>
      <c r="C12480" t="s">
        <v>9412</v>
      </c>
    </row>
    <row r="12481" spans="1:4" x14ac:dyDescent="0.25">
      <c r="A12481" s="2">
        <v>44326.559027777781</v>
      </c>
      <c r="B12481" t="s">
        <v>175</v>
      </c>
      <c r="C12481" t="s">
        <v>194</v>
      </c>
    </row>
    <row r="12482" spans="1:4" x14ac:dyDescent="0.25">
      <c r="A12482" s="2">
        <v>44326.559027777781</v>
      </c>
      <c r="B12482" t="s">
        <v>169</v>
      </c>
      <c r="C12482" t="s">
        <v>6396</v>
      </c>
    </row>
    <row r="12483" spans="1:4" x14ac:dyDescent="0.25">
      <c r="A12483" s="2">
        <v>44326.559027777781</v>
      </c>
      <c r="B12483" t="s">
        <v>162</v>
      </c>
      <c r="C12483" t="s">
        <v>6386</v>
      </c>
    </row>
    <row r="12484" spans="1:4" x14ac:dyDescent="0.25">
      <c r="A12484" s="2">
        <v>44326.559027777781</v>
      </c>
      <c r="B12484" t="s">
        <v>162</v>
      </c>
      <c r="C12484" t="s">
        <v>9776</v>
      </c>
    </row>
    <row r="12485" spans="1:4" x14ac:dyDescent="0.25">
      <c r="A12485" s="2">
        <v>44326.559027777781</v>
      </c>
      <c r="B12485" t="s">
        <v>175</v>
      </c>
      <c r="C12485" t="s">
        <v>9917</v>
      </c>
    </row>
    <row r="12486" spans="1:4" x14ac:dyDescent="0.25">
      <c r="A12486" s="2">
        <v>44326.559027777781</v>
      </c>
      <c r="B12486" t="s">
        <v>175</v>
      </c>
      <c r="C12486" t="s">
        <v>6396</v>
      </c>
    </row>
    <row r="12487" spans="1:4" x14ac:dyDescent="0.25">
      <c r="A12487" s="2">
        <v>44326.559027777781</v>
      </c>
      <c r="B12487" t="s">
        <v>180</v>
      </c>
      <c r="C12487" t="s">
        <v>6386</v>
      </c>
    </row>
    <row r="12488" spans="1:4" x14ac:dyDescent="0.25">
      <c r="A12488" s="2">
        <v>44326.559027777781</v>
      </c>
      <c r="B12488" t="s">
        <v>164</v>
      </c>
      <c r="C12488" t="s">
        <v>10064</v>
      </c>
    </row>
    <row r="12489" spans="1:4" x14ac:dyDescent="0.25">
      <c r="A12489" s="2">
        <v>44326.559027777781</v>
      </c>
      <c r="B12489" t="s">
        <v>164</v>
      </c>
      <c r="C12489" t="s">
        <v>10065</v>
      </c>
    </row>
    <row r="12490" spans="1:4" x14ac:dyDescent="0.25">
      <c r="A12490" s="2">
        <v>44326.559027777781</v>
      </c>
      <c r="B12490" t="s">
        <v>164</v>
      </c>
      <c r="C12490" t="s">
        <v>1538</v>
      </c>
    </row>
    <row r="12491" spans="1:4" x14ac:dyDescent="0.25">
      <c r="A12491" s="2">
        <v>44326.559027777781</v>
      </c>
      <c r="B12491" t="s">
        <v>164</v>
      </c>
      <c r="C12491" t="s">
        <v>1538</v>
      </c>
    </row>
    <row r="12492" spans="1:4" x14ac:dyDescent="0.25">
      <c r="A12492" s="2">
        <v>44326.559027777781</v>
      </c>
      <c r="B12492" t="s">
        <v>178</v>
      </c>
      <c r="D12492" t="s">
        <v>1852</v>
      </c>
    </row>
    <row r="12493" spans="1:4" x14ac:dyDescent="0.25">
      <c r="A12493" s="2">
        <v>44326.559027777781</v>
      </c>
      <c r="B12493" t="s">
        <v>178</v>
      </c>
      <c r="D12493" t="s">
        <v>828</v>
      </c>
    </row>
    <row r="12494" spans="1:4" x14ac:dyDescent="0.25">
      <c r="A12494" s="2">
        <v>44326.559027777781</v>
      </c>
      <c r="B12494" t="s">
        <v>178</v>
      </c>
      <c r="D12494" t="s">
        <v>892</v>
      </c>
    </row>
    <row r="12495" spans="1:4" x14ac:dyDescent="0.25">
      <c r="A12495" s="2">
        <v>44326.559027777781</v>
      </c>
      <c r="B12495" t="s">
        <v>1459</v>
      </c>
      <c r="D12495" t="s">
        <v>1849</v>
      </c>
    </row>
    <row r="12496" spans="1:4" x14ac:dyDescent="0.25">
      <c r="A12496" s="2">
        <v>44326.559027777781</v>
      </c>
      <c r="B12496" t="s">
        <v>1459</v>
      </c>
      <c r="D12496" t="s">
        <v>832</v>
      </c>
    </row>
    <row r="12497" spans="1:4" x14ac:dyDescent="0.25">
      <c r="A12497" s="2">
        <v>44326.559027777781</v>
      </c>
      <c r="B12497" t="s">
        <v>1461</v>
      </c>
      <c r="D12497" t="s">
        <v>1849</v>
      </c>
    </row>
    <row r="12498" spans="1:4" x14ac:dyDescent="0.25">
      <c r="A12498" s="2">
        <v>44326.559027777781</v>
      </c>
      <c r="B12498" t="s">
        <v>1461</v>
      </c>
      <c r="D12498" t="s">
        <v>1917</v>
      </c>
    </row>
    <row r="12499" spans="1:4" x14ac:dyDescent="0.25">
      <c r="A12499" s="2">
        <v>44326.559027777781</v>
      </c>
      <c r="B12499" t="s">
        <v>174</v>
      </c>
      <c r="D12499" t="s">
        <v>1856</v>
      </c>
    </row>
    <row r="12500" spans="1:4" x14ac:dyDescent="0.25">
      <c r="A12500" s="2">
        <v>44326.559027777781</v>
      </c>
      <c r="B12500" t="s">
        <v>174</v>
      </c>
      <c r="D12500" t="s">
        <v>1849</v>
      </c>
    </row>
    <row r="12501" spans="1:4" x14ac:dyDescent="0.25">
      <c r="A12501" s="2">
        <v>44326.559027777781</v>
      </c>
      <c r="B12501" t="s">
        <v>163</v>
      </c>
      <c r="D12501" t="s">
        <v>1851</v>
      </c>
    </row>
    <row r="12502" spans="1:4" x14ac:dyDescent="0.25">
      <c r="A12502" s="2">
        <v>44326.559027777781</v>
      </c>
      <c r="B12502" t="s">
        <v>163</v>
      </c>
      <c r="D12502" t="s">
        <v>958</v>
      </c>
    </row>
    <row r="12503" spans="1:4" x14ac:dyDescent="0.25">
      <c r="A12503" s="2">
        <v>44326.559027777781</v>
      </c>
      <c r="B12503" t="s">
        <v>163</v>
      </c>
      <c r="D12503" t="s">
        <v>828</v>
      </c>
    </row>
    <row r="12504" spans="1:4" x14ac:dyDescent="0.25">
      <c r="A12504" s="2">
        <v>44326.559027777781</v>
      </c>
      <c r="B12504" t="s">
        <v>163</v>
      </c>
      <c r="D12504" t="s">
        <v>892</v>
      </c>
    </row>
    <row r="12505" spans="1:4" x14ac:dyDescent="0.25">
      <c r="A12505" s="2">
        <v>44326.559027777781</v>
      </c>
      <c r="B12505" t="s">
        <v>178</v>
      </c>
      <c r="D12505" t="s">
        <v>1852</v>
      </c>
    </row>
    <row r="12506" spans="1:4" x14ac:dyDescent="0.25">
      <c r="A12506" s="2">
        <v>44326.559027777781</v>
      </c>
      <c r="B12506" t="s">
        <v>178</v>
      </c>
      <c r="D12506" t="s">
        <v>825</v>
      </c>
    </row>
    <row r="12507" spans="1:4" x14ac:dyDescent="0.25">
      <c r="A12507" s="2">
        <v>44326.559027777781</v>
      </c>
      <c r="B12507" t="s">
        <v>191</v>
      </c>
      <c r="D12507" t="s">
        <v>834</v>
      </c>
    </row>
    <row r="12508" spans="1:4" x14ac:dyDescent="0.25">
      <c r="A12508" s="2">
        <v>44326.559027777781</v>
      </c>
      <c r="B12508" t="s">
        <v>191</v>
      </c>
      <c r="D12508" t="s">
        <v>904</v>
      </c>
    </row>
    <row r="12509" spans="1:4" x14ac:dyDescent="0.25">
      <c r="A12509" s="2">
        <v>44326.559027777781</v>
      </c>
      <c r="B12509" t="s">
        <v>191</v>
      </c>
      <c r="D12509" t="s">
        <v>1158</v>
      </c>
    </row>
    <row r="12510" spans="1:4" x14ac:dyDescent="0.25">
      <c r="A12510" s="2">
        <v>44326.559027777781</v>
      </c>
      <c r="B12510" t="s">
        <v>191</v>
      </c>
      <c r="D12510" t="s">
        <v>955</v>
      </c>
    </row>
    <row r="12511" spans="1:4" x14ac:dyDescent="0.25">
      <c r="A12511" s="2">
        <v>44326.559027777781</v>
      </c>
      <c r="B12511" t="s">
        <v>166</v>
      </c>
      <c r="D12511" t="s">
        <v>1850</v>
      </c>
    </row>
    <row r="12512" spans="1:4" x14ac:dyDescent="0.25">
      <c r="A12512" s="2">
        <v>44326.559027777781</v>
      </c>
      <c r="B12512" t="s">
        <v>166</v>
      </c>
      <c r="D12512" t="s">
        <v>1887</v>
      </c>
    </row>
    <row r="12513" spans="1:4" x14ac:dyDescent="0.25">
      <c r="A12513" s="2">
        <v>44326.559027777781</v>
      </c>
      <c r="B12513" t="s">
        <v>166</v>
      </c>
      <c r="D12513" t="s">
        <v>1852</v>
      </c>
    </row>
    <row r="12514" spans="1:4" x14ac:dyDescent="0.25">
      <c r="A12514" s="2">
        <v>44326.559027777781</v>
      </c>
      <c r="B12514" t="s">
        <v>3</v>
      </c>
      <c r="D12514" t="s">
        <v>1850</v>
      </c>
    </row>
    <row r="12515" spans="1:4" x14ac:dyDescent="0.25">
      <c r="A12515" s="2">
        <v>44326.559027777781</v>
      </c>
      <c r="B12515" t="s">
        <v>175</v>
      </c>
      <c r="D12515" t="s">
        <v>1849</v>
      </c>
    </row>
    <row r="12516" spans="1:4" x14ac:dyDescent="0.25">
      <c r="A12516" s="2">
        <v>44326.559027777781</v>
      </c>
      <c r="B12516" t="s">
        <v>175</v>
      </c>
      <c r="D12516" t="s">
        <v>832</v>
      </c>
    </row>
    <row r="12517" spans="1:4" x14ac:dyDescent="0.25">
      <c r="A12517" s="2">
        <v>44326.559027777781</v>
      </c>
      <c r="B12517" t="s">
        <v>169</v>
      </c>
      <c r="D12517" t="s">
        <v>1850</v>
      </c>
    </row>
    <row r="12518" spans="1:4" x14ac:dyDescent="0.25">
      <c r="A12518" s="2">
        <v>44326.559027777781</v>
      </c>
      <c r="B12518" t="s">
        <v>162</v>
      </c>
      <c r="D12518" t="s">
        <v>1847</v>
      </c>
    </row>
    <row r="12519" spans="1:4" x14ac:dyDescent="0.25">
      <c r="A12519" s="2">
        <v>44326.559027777781</v>
      </c>
      <c r="B12519" t="s">
        <v>162</v>
      </c>
      <c r="D12519" t="s">
        <v>1848</v>
      </c>
    </row>
    <row r="12520" spans="1:4" x14ac:dyDescent="0.25">
      <c r="A12520" s="2">
        <v>44326.559027777781</v>
      </c>
      <c r="B12520" t="s">
        <v>175</v>
      </c>
      <c r="D12520" t="s">
        <v>1849</v>
      </c>
    </row>
    <row r="12521" spans="1:4" x14ac:dyDescent="0.25">
      <c r="A12521" s="2">
        <v>44326.559027777781</v>
      </c>
      <c r="B12521" t="s">
        <v>175</v>
      </c>
      <c r="D12521" t="s">
        <v>1850</v>
      </c>
    </row>
    <row r="12522" spans="1:4" x14ac:dyDescent="0.25">
      <c r="A12522" s="2">
        <v>44326.559027777781</v>
      </c>
      <c r="B12522" t="s">
        <v>180</v>
      </c>
      <c r="D12522" t="s">
        <v>1926</v>
      </c>
    </row>
    <row r="12523" spans="1:4" x14ac:dyDescent="0.25">
      <c r="A12523" s="2">
        <v>44326.559027777781</v>
      </c>
      <c r="B12523" t="s">
        <v>164</v>
      </c>
      <c r="D12523" t="s">
        <v>1855</v>
      </c>
    </row>
    <row r="12524" spans="1:4" x14ac:dyDescent="0.25">
      <c r="A12524" s="2">
        <v>44326.559027777781</v>
      </c>
      <c r="B12524" t="s">
        <v>164</v>
      </c>
      <c r="D12524" t="s">
        <v>885</v>
      </c>
    </row>
    <row r="12525" spans="1:4" x14ac:dyDescent="0.25">
      <c r="A12525" s="2">
        <v>44326.559027777781</v>
      </c>
      <c r="B12525" t="s">
        <v>164</v>
      </c>
      <c r="D12525" t="s">
        <v>899</v>
      </c>
    </row>
    <row r="12526" spans="1:4" x14ac:dyDescent="0.25">
      <c r="A12526" s="2">
        <v>44326.559027777781</v>
      </c>
      <c r="B12526" t="s">
        <v>164</v>
      </c>
      <c r="D12526" t="s">
        <v>900</v>
      </c>
    </row>
    <row r="12527" spans="1:4" x14ac:dyDescent="0.25">
      <c r="A12527" s="2">
        <v>44326.55972222222</v>
      </c>
      <c r="B12527" t="s">
        <v>178</v>
      </c>
      <c r="C12527" t="s">
        <v>7041</v>
      </c>
    </row>
    <row r="12528" spans="1:4" x14ac:dyDescent="0.25">
      <c r="A12528" s="2">
        <v>44326.55972222222</v>
      </c>
      <c r="B12528" t="s">
        <v>178</v>
      </c>
      <c r="C12528" t="s">
        <v>7042</v>
      </c>
    </row>
    <row r="12529" spans="1:3" x14ac:dyDescent="0.25">
      <c r="A12529" s="2">
        <v>44326.55972222222</v>
      </c>
      <c r="B12529" t="s">
        <v>178</v>
      </c>
      <c r="C12529" t="s">
        <v>6386</v>
      </c>
    </row>
    <row r="12530" spans="1:3" x14ac:dyDescent="0.25">
      <c r="A12530" s="2">
        <v>44326.55972222222</v>
      </c>
      <c r="B12530" t="s">
        <v>189</v>
      </c>
      <c r="C12530" t="s">
        <v>7104</v>
      </c>
    </row>
    <row r="12531" spans="1:3" x14ac:dyDescent="0.25">
      <c r="A12531" s="2">
        <v>44326.55972222222</v>
      </c>
      <c r="B12531" t="s">
        <v>1461</v>
      </c>
      <c r="C12531" t="s">
        <v>7395</v>
      </c>
    </row>
    <row r="12532" spans="1:3" x14ac:dyDescent="0.25">
      <c r="A12532" s="2">
        <v>44326.55972222222</v>
      </c>
      <c r="B12532" t="s">
        <v>1461</v>
      </c>
      <c r="C12532" t="s">
        <v>6386</v>
      </c>
    </row>
    <row r="12533" spans="1:3" x14ac:dyDescent="0.25">
      <c r="A12533" s="2">
        <v>44326.55972222222</v>
      </c>
      <c r="B12533" t="s">
        <v>1461</v>
      </c>
      <c r="C12533" t="s">
        <v>7396</v>
      </c>
    </row>
    <row r="12534" spans="1:3" x14ac:dyDescent="0.25">
      <c r="A12534" s="2">
        <v>44326.55972222222</v>
      </c>
      <c r="B12534" t="s">
        <v>174</v>
      </c>
      <c r="C12534" t="s">
        <v>7872</v>
      </c>
    </row>
    <row r="12535" spans="1:3" x14ac:dyDescent="0.25">
      <c r="A12535" s="2">
        <v>44326.55972222222</v>
      </c>
      <c r="B12535" t="s">
        <v>163</v>
      </c>
      <c r="C12535" t="s">
        <v>8113</v>
      </c>
    </row>
    <row r="12536" spans="1:3" x14ac:dyDescent="0.25">
      <c r="A12536" s="2">
        <v>44326.55972222222</v>
      </c>
      <c r="B12536" t="s">
        <v>163</v>
      </c>
      <c r="C12536" t="s">
        <v>6934</v>
      </c>
    </row>
    <row r="12537" spans="1:3" x14ac:dyDescent="0.25">
      <c r="A12537" s="2">
        <v>44326.55972222222</v>
      </c>
      <c r="B12537" t="s">
        <v>163</v>
      </c>
      <c r="C12537" t="s">
        <v>8114</v>
      </c>
    </row>
    <row r="12538" spans="1:3" x14ac:dyDescent="0.25">
      <c r="A12538" s="2">
        <v>44326.55972222222</v>
      </c>
      <c r="B12538" t="s">
        <v>163</v>
      </c>
      <c r="C12538" t="s">
        <v>6386</v>
      </c>
    </row>
    <row r="12539" spans="1:3" x14ac:dyDescent="0.25">
      <c r="A12539" s="2">
        <v>44326.55972222222</v>
      </c>
      <c r="B12539" t="s">
        <v>178</v>
      </c>
      <c r="C12539" t="s">
        <v>6660</v>
      </c>
    </row>
    <row r="12540" spans="1:3" x14ac:dyDescent="0.25">
      <c r="A12540" s="2">
        <v>44326.55972222222</v>
      </c>
      <c r="B12540" t="s">
        <v>178</v>
      </c>
      <c r="C12540" t="s">
        <v>6395</v>
      </c>
    </row>
    <row r="12541" spans="1:3" x14ac:dyDescent="0.25">
      <c r="A12541" s="2">
        <v>44326.55972222222</v>
      </c>
      <c r="B12541" t="s">
        <v>178</v>
      </c>
      <c r="C12541" t="s">
        <v>8494</v>
      </c>
    </row>
    <row r="12542" spans="1:3" x14ac:dyDescent="0.25">
      <c r="A12542" s="2">
        <v>44326.55972222222</v>
      </c>
      <c r="B12542" t="s">
        <v>178</v>
      </c>
      <c r="C12542" t="s">
        <v>7259</v>
      </c>
    </row>
    <row r="12543" spans="1:3" x14ac:dyDescent="0.25">
      <c r="A12543" s="2">
        <v>44326.55972222222</v>
      </c>
      <c r="B12543" t="s">
        <v>178</v>
      </c>
      <c r="C12543" t="s">
        <v>1538</v>
      </c>
    </row>
    <row r="12544" spans="1:3" x14ac:dyDescent="0.25">
      <c r="A12544" s="2">
        <v>44326.55972222222</v>
      </c>
      <c r="B12544" t="s">
        <v>163</v>
      </c>
      <c r="C12544" t="s">
        <v>8689</v>
      </c>
    </row>
    <row r="12545" spans="1:3" x14ac:dyDescent="0.25">
      <c r="A12545" s="2">
        <v>44326.55972222222</v>
      </c>
      <c r="B12545" t="s">
        <v>191</v>
      </c>
      <c r="C12545" t="s">
        <v>8782</v>
      </c>
    </row>
    <row r="12546" spans="1:3" x14ac:dyDescent="0.25">
      <c r="A12546" s="2">
        <v>44326.55972222222</v>
      </c>
      <c r="B12546" t="s">
        <v>191</v>
      </c>
      <c r="C12546" t="s">
        <v>1538</v>
      </c>
    </row>
    <row r="12547" spans="1:3" x14ac:dyDescent="0.25">
      <c r="A12547" s="2">
        <v>44326.55972222222</v>
      </c>
      <c r="B12547" t="s">
        <v>191</v>
      </c>
      <c r="C12547" t="s">
        <v>1538</v>
      </c>
    </row>
    <row r="12548" spans="1:3" x14ac:dyDescent="0.25">
      <c r="A12548" s="2">
        <v>44326.55972222222</v>
      </c>
      <c r="B12548" t="s">
        <v>191</v>
      </c>
      <c r="C12548" t="s">
        <v>8783</v>
      </c>
    </row>
    <row r="12549" spans="1:3" x14ac:dyDescent="0.25">
      <c r="A12549" s="2">
        <v>44326.55972222222</v>
      </c>
      <c r="B12549" t="s">
        <v>191</v>
      </c>
      <c r="C12549" t="s">
        <v>7352</v>
      </c>
    </row>
    <row r="12550" spans="1:3" x14ac:dyDescent="0.25">
      <c r="A12550" s="2">
        <v>44326.55972222222</v>
      </c>
      <c r="B12550" t="s">
        <v>191</v>
      </c>
      <c r="C12550" t="s">
        <v>8784</v>
      </c>
    </row>
    <row r="12551" spans="1:3" x14ac:dyDescent="0.25">
      <c r="A12551" s="2">
        <v>44326.55972222222</v>
      </c>
      <c r="B12551" t="s">
        <v>191</v>
      </c>
      <c r="C12551" t="s">
        <v>6386</v>
      </c>
    </row>
    <row r="12552" spans="1:3" x14ac:dyDescent="0.25">
      <c r="A12552" s="2">
        <v>44326.55972222222</v>
      </c>
      <c r="B12552" t="s">
        <v>166</v>
      </c>
      <c r="C12552" t="s">
        <v>8982</v>
      </c>
    </row>
    <row r="12553" spans="1:3" x14ac:dyDescent="0.25">
      <c r="A12553" s="2">
        <v>44326.55972222222</v>
      </c>
      <c r="B12553" t="s">
        <v>166</v>
      </c>
      <c r="C12553" t="s">
        <v>6386</v>
      </c>
    </row>
    <row r="12554" spans="1:3" x14ac:dyDescent="0.25">
      <c r="A12554" s="2">
        <v>44326.55972222222</v>
      </c>
      <c r="B12554" t="s">
        <v>166</v>
      </c>
      <c r="C12554" t="s">
        <v>8983</v>
      </c>
    </row>
    <row r="12555" spans="1:3" x14ac:dyDescent="0.25">
      <c r="A12555" s="2">
        <v>44326.55972222222</v>
      </c>
      <c r="B12555" t="s">
        <v>173</v>
      </c>
      <c r="C12555" t="s">
        <v>9437</v>
      </c>
    </row>
    <row r="12556" spans="1:3" x14ac:dyDescent="0.25">
      <c r="A12556" s="2">
        <v>44326.55972222222</v>
      </c>
      <c r="B12556" t="s">
        <v>169</v>
      </c>
      <c r="C12556" t="s">
        <v>9562</v>
      </c>
    </row>
    <row r="12557" spans="1:3" x14ac:dyDescent="0.25">
      <c r="A12557" s="2">
        <v>44326.55972222222</v>
      </c>
      <c r="B12557" t="s">
        <v>175</v>
      </c>
      <c r="C12557" t="s">
        <v>9918</v>
      </c>
    </row>
    <row r="12558" spans="1:3" x14ac:dyDescent="0.25">
      <c r="A12558" s="2">
        <v>44326.55972222222</v>
      </c>
      <c r="B12558" t="s">
        <v>175</v>
      </c>
      <c r="C12558" t="s">
        <v>6396</v>
      </c>
    </row>
    <row r="12559" spans="1:3" x14ac:dyDescent="0.25">
      <c r="A12559" s="2">
        <v>44326.55972222222</v>
      </c>
      <c r="B12559" t="s">
        <v>966</v>
      </c>
      <c r="C12559" t="s">
        <v>6386</v>
      </c>
    </row>
    <row r="12560" spans="1:3" x14ac:dyDescent="0.25">
      <c r="A12560" s="2">
        <v>44326.55972222222</v>
      </c>
      <c r="B12560" t="s">
        <v>966</v>
      </c>
      <c r="C12560" t="s">
        <v>6633</v>
      </c>
    </row>
    <row r="12561" spans="1:4" x14ac:dyDescent="0.25">
      <c r="A12561" s="2">
        <v>44326.55972222222</v>
      </c>
      <c r="B12561" t="s">
        <v>966</v>
      </c>
      <c r="C12561" t="s">
        <v>6637</v>
      </c>
    </row>
    <row r="12562" spans="1:4" x14ac:dyDescent="0.25">
      <c r="A12562" s="2">
        <v>44326.55972222222</v>
      </c>
      <c r="B12562" t="s">
        <v>180</v>
      </c>
      <c r="C12562" t="s">
        <v>7038</v>
      </c>
    </row>
    <row r="12563" spans="1:4" x14ac:dyDescent="0.25">
      <c r="A12563" s="2">
        <v>44326.55972222222</v>
      </c>
      <c r="B12563" t="s">
        <v>164</v>
      </c>
      <c r="C12563" t="s">
        <v>10066</v>
      </c>
    </row>
    <row r="12564" spans="1:4" x14ac:dyDescent="0.25">
      <c r="A12564" s="2">
        <v>44326.55972222222</v>
      </c>
      <c r="B12564" t="s">
        <v>164</v>
      </c>
      <c r="C12564" t="s">
        <v>6386</v>
      </c>
    </row>
    <row r="12565" spans="1:4" x14ac:dyDescent="0.25">
      <c r="A12565" s="2">
        <v>44326.55972222222</v>
      </c>
      <c r="B12565" t="s">
        <v>164</v>
      </c>
      <c r="C12565" t="s">
        <v>10067</v>
      </c>
    </row>
    <row r="12566" spans="1:4" x14ac:dyDescent="0.25">
      <c r="A12566" s="2">
        <v>44326.55972222222</v>
      </c>
      <c r="B12566" t="s">
        <v>164</v>
      </c>
      <c r="C12566" t="s">
        <v>1538</v>
      </c>
    </row>
    <row r="12567" spans="1:4" x14ac:dyDescent="0.25">
      <c r="A12567" s="2">
        <v>44326.55972222222</v>
      </c>
      <c r="B12567" t="s">
        <v>169</v>
      </c>
      <c r="C12567" t="s">
        <v>10242</v>
      </c>
    </row>
    <row r="12568" spans="1:4" x14ac:dyDescent="0.25">
      <c r="A12568" s="2">
        <v>44326.55972222222</v>
      </c>
      <c r="B12568" t="s">
        <v>178</v>
      </c>
      <c r="D12568" t="s">
        <v>827</v>
      </c>
    </row>
    <row r="12569" spans="1:4" x14ac:dyDescent="0.25">
      <c r="A12569" s="2">
        <v>44326.55972222222</v>
      </c>
      <c r="B12569" t="s">
        <v>178</v>
      </c>
      <c r="D12569" t="s">
        <v>856</v>
      </c>
    </row>
    <row r="12570" spans="1:4" x14ac:dyDescent="0.25">
      <c r="A12570" s="2">
        <v>44326.55972222222</v>
      </c>
      <c r="B12570" t="s">
        <v>178</v>
      </c>
      <c r="D12570" t="s">
        <v>857</v>
      </c>
    </row>
    <row r="12571" spans="1:4" x14ac:dyDescent="0.25">
      <c r="A12571" s="2">
        <v>44326.55972222222</v>
      </c>
      <c r="B12571" t="s">
        <v>189</v>
      </c>
      <c r="D12571" t="s">
        <v>885</v>
      </c>
    </row>
    <row r="12572" spans="1:4" x14ac:dyDescent="0.25">
      <c r="A12572" s="2">
        <v>44326.55972222222</v>
      </c>
      <c r="B12572" t="s">
        <v>1461</v>
      </c>
      <c r="D12572" t="s">
        <v>828</v>
      </c>
    </row>
    <row r="12573" spans="1:4" x14ac:dyDescent="0.25">
      <c r="A12573" s="2">
        <v>44326.55972222222</v>
      </c>
      <c r="B12573" t="s">
        <v>1461</v>
      </c>
      <c r="D12573" t="s">
        <v>971</v>
      </c>
    </row>
    <row r="12574" spans="1:4" x14ac:dyDescent="0.25">
      <c r="A12574" s="2">
        <v>44326.55972222222</v>
      </c>
      <c r="B12574" t="s">
        <v>1461</v>
      </c>
      <c r="D12574" t="s">
        <v>1853</v>
      </c>
    </row>
    <row r="12575" spans="1:4" x14ac:dyDescent="0.25">
      <c r="A12575" s="2">
        <v>44326.55972222222</v>
      </c>
      <c r="B12575" t="s">
        <v>174</v>
      </c>
      <c r="D12575" t="s">
        <v>1887</v>
      </c>
    </row>
    <row r="12576" spans="1:4" x14ac:dyDescent="0.25">
      <c r="A12576" s="2">
        <v>44326.55972222222</v>
      </c>
      <c r="B12576" t="s">
        <v>163</v>
      </c>
      <c r="D12576" t="s">
        <v>899</v>
      </c>
    </row>
    <row r="12577" spans="1:4" x14ac:dyDescent="0.25">
      <c r="A12577" s="2">
        <v>44326.55972222222</v>
      </c>
      <c r="B12577" t="s">
        <v>163</v>
      </c>
      <c r="D12577" t="s">
        <v>953</v>
      </c>
    </row>
    <row r="12578" spans="1:4" x14ac:dyDescent="0.25">
      <c r="A12578" s="2">
        <v>44326.55972222222</v>
      </c>
      <c r="B12578" t="s">
        <v>163</v>
      </c>
      <c r="D12578" t="s">
        <v>856</v>
      </c>
    </row>
    <row r="12579" spans="1:4" x14ac:dyDescent="0.25">
      <c r="A12579" s="2">
        <v>44326.55972222222</v>
      </c>
      <c r="B12579" t="s">
        <v>163</v>
      </c>
      <c r="D12579" t="s">
        <v>1020</v>
      </c>
    </row>
    <row r="12580" spans="1:4" x14ac:dyDescent="0.25">
      <c r="A12580" s="2">
        <v>44326.55972222222</v>
      </c>
      <c r="B12580" t="s">
        <v>178</v>
      </c>
      <c r="D12580" t="s">
        <v>826</v>
      </c>
    </row>
    <row r="12581" spans="1:4" x14ac:dyDescent="0.25">
      <c r="A12581" s="2">
        <v>44326.55972222222</v>
      </c>
      <c r="B12581" t="s">
        <v>178</v>
      </c>
      <c r="D12581" t="s">
        <v>828</v>
      </c>
    </row>
    <row r="12582" spans="1:4" x14ac:dyDescent="0.25">
      <c r="A12582" s="2">
        <v>44326.55972222222</v>
      </c>
      <c r="B12582" t="s">
        <v>178</v>
      </c>
      <c r="D12582" t="s">
        <v>971</v>
      </c>
    </row>
    <row r="12583" spans="1:4" x14ac:dyDescent="0.25">
      <c r="A12583" s="2">
        <v>44326.55972222222</v>
      </c>
      <c r="B12583" t="s">
        <v>178</v>
      </c>
      <c r="D12583" t="s">
        <v>850</v>
      </c>
    </row>
    <row r="12584" spans="1:4" x14ac:dyDescent="0.25">
      <c r="A12584" s="2">
        <v>44326.55972222222</v>
      </c>
      <c r="B12584" t="s">
        <v>178</v>
      </c>
      <c r="D12584" t="s">
        <v>960</v>
      </c>
    </row>
    <row r="12585" spans="1:4" x14ac:dyDescent="0.25">
      <c r="A12585" s="2">
        <v>44326.55972222222</v>
      </c>
      <c r="B12585" t="s">
        <v>163</v>
      </c>
      <c r="D12585" t="s">
        <v>1849</v>
      </c>
    </row>
    <row r="12586" spans="1:4" x14ac:dyDescent="0.25">
      <c r="A12586" s="2">
        <v>44326.55972222222</v>
      </c>
      <c r="B12586" t="s">
        <v>191</v>
      </c>
      <c r="D12586" t="s">
        <v>1853</v>
      </c>
    </row>
    <row r="12587" spans="1:4" x14ac:dyDescent="0.25">
      <c r="A12587" s="2">
        <v>44326.55972222222</v>
      </c>
      <c r="B12587" t="s">
        <v>191</v>
      </c>
      <c r="D12587" t="s">
        <v>899</v>
      </c>
    </row>
    <row r="12588" spans="1:4" x14ac:dyDescent="0.25">
      <c r="A12588" s="2">
        <v>44326.55972222222</v>
      </c>
      <c r="B12588" t="s">
        <v>191</v>
      </c>
      <c r="D12588" t="s">
        <v>900</v>
      </c>
    </row>
    <row r="12589" spans="1:4" x14ac:dyDescent="0.25">
      <c r="A12589" s="2">
        <v>44326.55972222222</v>
      </c>
      <c r="B12589" t="s">
        <v>191</v>
      </c>
      <c r="D12589" t="s">
        <v>827</v>
      </c>
    </row>
    <row r="12590" spans="1:4" x14ac:dyDescent="0.25">
      <c r="A12590" s="2">
        <v>44326.55972222222</v>
      </c>
      <c r="B12590" t="s">
        <v>191</v>
      </c>
      <c r="D12590" t="s">
        <v>885</v>
      </c>
    </row>
    <row r="12591" spans="1:4" x14ac:dyDescent="0.25">
      <c r="A12591" s="2">
        <v>44326.55972222222</v>
      </c>
      <c r="B12591" t="s">
        <v>191</v>
      </c>
      <c r="D12591" t="s">
        <v>842</v>
      </c>
    </row>
    <row r="12592" spans="1:4" x14ac:dyDescent="0.25">
      <c r="A12592" s="2">
        <v>44326.55972222222</v>
      </c>
      <c r="B12592" t="s">
        <v>191</v>
      </c>
      <c r="D12592" t="s">
        <v>1880</v>
      </c>
    </row>
    <row r="12593" spans="1:4" x14ac:dyDescent="0.25">
      <c r="A12593" s="2">
        <v>44326.55972222222</v>
      </c>
      <c r="B12593" t="s">
        <v>166</v>
      </c>
      <c r="D12593" t="s">
        <v>834</v>
      </c>
    </row>
    <row r="12594" spans="1:4" x14ac:dyDescent="0.25">
      <c r="A12594" s="2">
        <v>44326.55972222222</v>
      </c>
      <c r="B12594" t="s">
        <v>166</v>
      </c>
      <c r="D12594" t="s">
        <v>903</v>
      </c>
    </row>
    <row r="12595" spans="1:4" x14ac:dyDescent="0.25">
      <c r="A12595" s="2">
        <v>44326.55972222222</v>
      </c>
      <c r="B12595" t="s">
        <v>166</v>
      </c>
      <c r="D12595" t="s">
        <v>904</v>
      </c>
    </row>
    <row r="12596" spans="1:4" x14ac:dyDescent="0.25">
      <c r="A12596" s="2">
        <v>44326.55972222222</v>
      </c>
      <c r="B12596" t="s">
        <v>173</v>
      </c>
      <c r="D12596" t="s">
        <v>1910</v>
      </c>
    </row>
    <row r="12597" spans="1:4" x14ac:dyDescent="0.25">
      <c r="A12597" s="2">
        <v>44326.55972222222</v>
      </c>
      <c r="B12597" t="s">
        <v>169</v>
      </c>
      <c r="D12597" t="s">
        <v>1892</v>
      </c>
    </row>
    <row r="12598" spans="1:4" x14ac:dyDescent="0.25">
      <c r="A12598" s="2">
        <v>44326.55972222222</v>
      </c>
      <c r="B12598" t="s">
        <v>175</v>
      </c>
      <c r="D12598" t="s">
        <v>1858</v>
      </c>
    </row>
    <row r="12599" spans="1:4" x14ac:dyDescent="0.25">
      <c r="A12599" s="2">
        <v>44326.55972222222</v>
      </c>
      <c r="B12599" t="s">
        <v>175</v>
      </c>
      <c r="D12599" t="s">
        <v>1852</v>
      </c>
    </row>
    <row r="12600" spans="1:4" x14ac:dyDescent="0.25">
      <c r="A12600" s="2">
        <v>44326.55972222222</v>
      </c>
      <c r="B12600" t="s">
        <v>966</v>
      </c>
      <c r="D12600" t="s">
        <v>1848</v>
      </c>
    </row>
    <row r="12601" spans="1:4" x14ac:dyDescent="0.25">
      <c r="A12601" s="2">
        <v>44326.55972222222</v>
      </c>
      <c r="B12601" t="s">
        <v>966</v>
      </c>
      <c r="D12601" t="s">
        <v>1849</v>
      </c>
    </row>
    <row r="12602" spans="1:4" x14ac:dyDescent="0.25">
      <c r="A12602" s="2">
        <v>44326.55972222222</v>
      </c>
      <c r="B12602" t="s">
        <v>966</v>
      </c>
      <c r="D12602" t="s">
        <v>832</v>
      </c>
    </row>
    <row r="12603" spans="1:4" x14ac:dyDescent="0.25">
      <c r="A12603" s="2">
        <v>44326.55972222222</v>
      </c>
      <c r="B12603" t="s">
        <v>180</v>
      </c>
      <c r="D12603" t="s">
        <v>1848</v>
      </c>
    </row>
    <row r="12604" spans="1:4" x14ac:dyDescent="0.25">
      <c r="A12604" s="2">
        <v>44326.55972222222</v>
      </c>
      <c r="B12604" t="s">
        <v>164</v>
      </c>
      <c r="D12604" t="s">
        <v>834</v>
      </c>
    </row>
    <row r="12605" spans="1:4" x14ac:dyDescent="0.25">
      <c r="A12605" s="2">
        <v>44326.55972222222</v>
      </c>
      <c r="B12605" t="s">
        <v>164</v>
      </c>
      <c r="D12605" t="s">
        <v>955</v>
      </c>
    </row>
    <row r="12606" spans="1:4" x14ac:dyDescent="0.25">
      <c r="A12606" s="2">
        <v>44326.55972222222</v>
      </c>
      <c r="B12606" t="s">
        <v>164</v>
      </c>
      <c r="D12606" t="s">
        <v>904</v>
      </c>
    </row>
    <row r="12607" spans="1:4" x14ac:dyDescent="0.25">
      <c r="A12607" s="2">
        <v>44326.55972222222</v>
      </c>
      <c r="B12607" t="s">
        <v>164</v>
      </c>
      <c r="D12607" t="s">
        <v>970</v>
      </c>
    </row>
    <row r="12608" spans="1:4" x14ac:dyDescent="0.25">
      <c r="A12608" s="2">
        <v>44326.55972222222</v>
      </c>
      <c r="B12608" t="s">
        <v>169</v>
      </c>
      <c r="D12608" t="s">
        <v>1849</v>
      </c>
    </row>
    <row r="12609" spans="1:3" x14ac:dyDescent="0.25">
      <c r="A12609" s="2">
        <v>44326.560416666667</v>
      </c>
      <c r="B12609" t="s">
        <v>189</v>
      </c>
      <c r="C12609" t="s">
        <v>7105</v>
      </c>
    </row>
    <row r="12610" spans="1:3" x14ac:dyDescent="0.25">
      <c r="A12610" s="2">
        <v>44326.560416666667</v>
      </c>
      <c r="B12610" t="s">
        <v>1459</v>
      </c>
      <c r="C12610" t="s">
        <v>7257</v>
      </c>
    </row>
    <row r="12611" spans="1:3" x14ac:dyDescent="0.25">
      <c r="A12611" s="2">
        <v>44326.560416666667</v>
      </c>
      <c r="B12611" t="s">
        <v>1459</v>
      </c>
      <c r="C12611" t="s">
        <v>6386</v>
      </c>
    </row>
    <row r="12612" spans="1:3" x14ac:dyDescent="0.25">
      <c r="A12612" s="2">
        <v>44326.560416666667</v>
      </c>
      <c r="B12612" t="s">
        <v>191</v>
      </c>
      <c r="C12612" t="s">
        <v>6386</v>
      </c>
    </row>
    <row r="12613" spans="1:3" x14ac:dyDescent="0.25">
      <c r="A12613" s="2">
        <v>44326.560416666667</v>
      </c>
      <c r="B12613" t="s">
        <v>191</v>
      </c>
      <c r="C12613" t="s">
        <v>6386</v>
      </c>
    </row>
    <row r="12614" spans="1:3" x14ac:dyDescent="0.25">
      <c r="A12614" s="2">
        <v>44326.560416666667</v>
      </c>
      <c r="B12614" t="s">
        <v>191</v>
      </c>
      <c r="C12614" t="s">
        <v>8785</v>
      </c>
    </row>
    <row r="12615" spans="1:3" x14ac:dyDescent="0.25">
      <c r="A12615" s="2">
        <v>44326.560416666667</v>
      </c>
      <c r="B12615" t="s">
        <v>191</v>
      </c>
      <c r="C12615" t="s">
        <v>1538</v>
      </c>
    </row>
    <row r="12616" spans="1:3" x14ac:dyDescent="0.25">
      <c r="A12616" s="2">
        <v>44326.560416666667</v>
      </c>
      <c r="B12616" t="s">
        <v>191</v>
      </c>
      <c r="C12616" t="s">
        <v>1538</v>
      </c>
    </row>
    <row r="12617" spans="1:3" x14ac:dyDescent="0.25">
      <c r="A12617" s="2">
        <v>44326.560416666667</v>
      </c>
      <c r="B12617" t="s">
        <v>191</v>
      </c>
      <c r="C12617" t="s">
        <v>1538</v>
      </c>
    </row>
    <row r="12618" spans="1:3" x14ac:dyDescent="0.25">
      <c r="A12618" s="2">
        <v>44326.560416666667</v>
      </c>
      <c r="B12618" t="s">
        <v>191</v>
      </c>
      <c r="C12618" t="s">
        <v>1538</v>
      </c>
    </row>
    <row r="12619" spans="1:3" x14ac:dyDescent="0.25">
      <c r="A12619" s="2">
        <v>44326.560416666667</v>
      </c>
      <c r="B12619" t="s">
        <v>191</v>
      </c>
      <c r="C12619" t="s">
        <v>8786</v>
      </c>
    </row>
    <row r="12620" spans="1:3" x14ac:dyDescent="0.25">
      <c r="A12620" s="2">
        <v>44326.560416666667</v>
      </c>
      <c r="B12620" t="s">
        <v>166</v>
      </c>
      <c r="C12620" t="s">
        <v>6386</v>
      </c>
    </row>
    <row r="12621" spans="1:3" x14ac:dyDescent="0.25">
      <c r="A12621" s="2">
        <v>44326.560416666667</v>
      </c>
      <c r="B12621" t="s">
        <v>166</v>
      </c>
      <c r="C12621" t="s">
        <v>8984</v>
      </c>
    </row>
    <row r="12622" spans="1:3" x14ac:dyDescent="0.25">
      <c r="A12622" s="2">
        <v>44326.560416666667</v>
      </c>
      <c r="B12622" t="s">
        <v>166</v>
      </c>
      <c r="C12622" t="s">
        <v>8985</v>
      </c>
    </row>
    <row r="12623" spans="1:3" x14ac:dyDescent="0.25">
      <c r="A12623" s="2">
        <v>44326.560416666667</v>
      </c>
      <c r="B12623" t="s">
        <v>166</v>
      </c>
      <c r="C12623" t="s">
        <v>8986</v>
      </c>
    </row>
    <row r="12624" spans="1:3" x14ac:dyDescent="0.25">
      <c r="A12624" s="2">
        <v>44326.560416666667</v>
      </c>
      <c r="B12624" t="s">
        <v>175</v>
      </c>
      <c r="C12624" t="s">
        <v>9413</v>
      </c>
    </row>
    <row r="12625" spans="1:4" x14ac:dyDescent="0.25">
      <c r="A12625" s="2">
        <v>44326.560416666667</v>
      </c>
      <c r="B12625" t="s">
        <v>175</v>
      </c>
      <c r="C12625" t="s">
        <v>1249</v>
      </c>
    </row>
    <row r="12626" spans="1:4" x14ac:dyDescent="0.25">
      <c r="A12626" s="2">
        <v>44326.560416666667</v>
      </c>
      <c r="B12626" t="s">
        <v>175</v>
      </c>
      <c r="C12626" t="s">
        <v>9414</v>
      </c>
    </row>
    <row r="12627" spans="1:4" x14ac:dyDescent="0.25">
      <c r="A12627" s="2">
        <v>44326.560416666667</v>
      </c>
      <c r="B12627" t="s">
        <v>169</v>
      </c>
      <c r="C12627" t="s">
        <v>194</v>
      </c>
    </row>
    <row r="12628" spans="1:4" x14ac:dyDescent="0.25">
      <c r="A12628" s="2">
        <v>44326.560416666667</v>
      </c>
      <c r="B12628" t="s">
        <v>169</v>
      </c>
      <c r="C12628" t="s">
        <v>116</v>
      </c>
    </row>
    <row r="12629" spans="1:4" x14ac:dyDescent="0.25">
      <c r="A12629" s="2">
        <v>44326.560416666667</v>
      </c>
      <c r="B12629" t="s">
        <v>169</v>
      </c>
      <c r="C12629" t="s">
        <v>105</v>
      </c>
    </row>
    <row r="12630" spans="1:4" x14ac:dyDescent="0.25">
      <c r="A12630" s="2">
        <v>44326.560416666667</v>
      </c>
      <c r="B12630" t="s">
        <v>169</v>
      </c>
      <c r="C12630" t="s">
        <v>194</v>
      </c>
    </row>
    <row r="12631" spans="1:4" x14ac:dyDescent="0.25">
      <c r="A12631" s="2">
        <v>44326.560416666667</v>
      </c>
      <c r="B12631" t="s">
        <v>162</v>
      </c>
      <c r="C12631" t="s">
        <v>9777</v>
      </c>
    </row>
    <row r="12632" spans="1:4" x14ac:dyDescent="0.25">
      <c r="A12632" s="2">
        <v>44326.560416666667</v>
      </c>
      <c r="B12632" t="s">
        <v>162</v>
      </c>
      <c r="C12632" t="s">
        <v>6386</v>
      </c>
    </row>
    <row r="12633" spans="1:4" x14ac:dyDescent="0.25">
      <c r="A12633" s="2">
        <v>44326.560416666667</v>
      </c>
      <c r="B12633" t="s">
        <v>175</v>
      </c>
      <c r="C12633" t="s">
        <v>9919</v>
      </c>
    </row>
    <row r="12634" spans="1:4" x14ac:dyDescent="0.25">
      <c r="A12634" s="2">
        <v>44326.560416666667</v>
      </c>
      <c r="B12634" t="s">
        <v>175</v>
      </c>
      <c r="C12634" t="s">
        <v>6396</v>
      </c>
    </row>
    <row r="12635" spans="1:4" x14ac:dyDescent="0.25">
      <c r="A12635" s="2">
        <v>44326.560416666667</v>
      </c>
      <c r="B12635" t="s">
        <v>966</v>
      </c>
      <c r="C12635" t="s">
        <v>9933</v>
      </c>
    </row>
    <row r="12636" spans="1:4" x14ac:dyDescent="0.25">
      <c r="A12636" s="2">
        <v>44326.560416666667</v>
      </c>
      <c r="B12636" t="s">
        <v>180</v>
      </c>
      <c r="C12636" t="s">
        <v>10020</v>
      </c>
    </row>
    <row r="12637" spans="1:4" x14ac:dyDescent="0.25">
      <c r="A12637" s="2">
        <v>44326.560416666667</v>
      </c>
      <c r="B12637" t="s">
        <v>180</v>
      </c>
      <c r="C12637" t="s">
        <v>6386</v>
      </c>
    </row>
    <row r="12638" spans="1:4" x14ac:dyDescent="0.25">
      <c r="A12638" s="2">
        <v>44326.560416666667</v>
      </c>
      <c r="B12638" t="s">
        <v>180</v>
      </c>
      <c r="C12638" t="s">
        <v>10021</v>
      </c>
    </row>
    <row r="12639" spans="1:4" x14ac:dyDescent="0.25">
      <c r="A12639" s="2">
        <v>44326.560416666667</v>
      </c>
      <c r="B12639" t="s">
        <v>169</v>
      </c>
      <c r="C12639" t="s">
        <v>10243</v>
      </c>
    </row>
    <row r="12640" spans="1:4" x14ac:dyDescent="0.25">
      <c r="A12640" s="2">
        <v>44326.560416666667</v>
      </c>
      <c r="B12640" t="s">
        <v>189</v>
      </c>
      <c r="D12640" t="s">
        <v>852</v>
      </c>
    </row>
    <row r="12641" spans="1:4" x14ac:dyDescent="0.25">
      <c r="A12641" s="2">
        <v>44326.560416666667</v>
      </c>
      <c r="B12641" t="s">
        <v>1459</v>
      </c>
      <c r="D12641" t="s">
        <v>5017</v>
      </c>
    </row>
    <row r="12642" spans="1:4" x14ac:dyDescent="0.25">
      <c r="A12642" s="2">
        <v>44326.560416666667</v>
      </c>
      <c r="B12642" t="s">
        <v>1459</v>
      </c>
      <c r="D12642" t="s">
        <v>1852</v>
      </c>
    </row>
    <row r="12643" spans="1:4" x14ac:dyDescent="0.25">
      <c r="A12643" s="2">
        <v>44326.560416666667</v>
      </c>
      <c r="B12643" t="s">
        <v>191</v>
      </c>
      <c r="D12643" t="s">
        <v>850</v>
      </c>
    </row>
    <row r="12644" spans="1:4" x14ac:dyDescent="0.25">
      <c r="A12644" s="2">
        <v>44326.560416666667</v>
      </c>
      <c r="B12644" t="s">
        <v>191</v>
      </c>
      <c r="D12644" t="s">
        <v>893</v>
      </c>
    </row>
    <row r="12645" spans="1:4" x14ac:dyDescent="0.25">
      <c r="A12645" s="2">
        <v>44326.560416666667</v>
      </c>
      <c r="B12645" t="s">
        <v>191</v>
      </c>
      <c r="D12645" t="s">
        <v>846</v>
      </c>
    </row>
    <row r="12646" spans="1:4" x14ac:dyDescent="0.25">
      <c r="A12646" s="2">
        <v>44326.560416666667</v>
      </c>
      <c r="B12646" t="s">
        <v>191</v>
      </c>
      <c r="D12646" t="s">
        <v>1909</v>
      </c>
    </row>
    <row r="12647" spans="1:4" x14ac:dyDescent="0.25">
      <c r="A12647" s="2">
        <v>44326.560416666667</v>
      </c>
      <c r="B12647" t="s">
        <v>191</v>
      </c>
      <c r="D12647" t="s">
        <v>828</v>
      </c>
    </row>
    <row r="12648" spans="1:4" x14ac:dyDescent="0.25">
      <c r="A12648" s="2">
        <v>44326.560416666667</v>
      </c>
      <c r="B12648" t="s">
        <v>191</v>
      </c>
      <c r="D12648" t="s">
        <v>913</v>
      </c>
    </row>
    <row r="12649" spans="1:4" x14ac:dyDescent="0.25">
      <c r="A12649" s="2">
        <v>44326.560416666667</v>
      </c>
      <c r="B12649" t="s">
        <v>191</v>
      </c>
      <c r="D12649" t="s">
        <v>1026</v>
      </c>
    </row>
    <row r="12650" spans="1:4" x14ac:dyDescent="0.25">
      <c r="A12650" s="2">
        <v>44326.560416666667</v>
      </c>
      <c r="B12650" t="s">
        <v>191</v>
      </c>
      <c r="D12650" t="s">
        <v>1863</v>
      </c>
    </row>
    <row r="12651" spans="1:4" x14ac:dyDescent="0.25">
      <c r="A12651" s="2">
        <v>44326.560416666667</v>
      </c>
      <c r="B12651" t="s">
        <v>166</v>
      </c>
      <c r="D12651" t="s">
        <v>996</v>
      </c>
    </row>
    <row r="12652" spans="1:4" x14ac:dyDescent="0.25">
      <c r="A12652" s="2">
        <v>44326.560416666667</v>
      </c>
      <c r="B12652" t="s">
        <v>166</v>
      </c>
      <c r="D12652" t="s">
        <v>825</v>
      </c>
    </row>
    <row r="12653" spans="1:4" x14ac:dyDescent="0.25">
      <c r="A12653" s="2">
        <v>44326.560416666667</v>
      </c>
      <c r="B12653" t="s">
        <v>166</v>
      </c>
      <c r="D12653" t="s">
        <v>826</v>
      </c>
    </row>
    <row r="12654" spans="1:4" x14ac:dyDescent="0.25">
      <c r="A12654" s="2">
        <v>44326.560416666667</v>
      </c>
      <c r="B12654" t="s">
        <v>166</v>
      </c>
      <c r="D12654" t="s">
        <v>1853</v>
      </c>
    </row>
    <row r="12655" spans="1:4" x14ac:dyDescent="0.25">
      <c r="A12655" s="2">
        <v>44326.560416666667</v>
      </c>
      <c r="B12655" t="s">
        <v>175</v>
      </c>
      <c r="D12655" t="s">
        <v>1858</v>
      </c>
    </row>
    <row r="12656" spans="1:4" x14ac:dyDescent="0.25">
      <c r="A12656" s="2">
        <v>44326.560416666667</v>
      </c>
      <c r="B12656" t="s">
        <v>175</v>
      </c>
      <c r="D12656" t="s">
        <v>1852</v>
      </c>
    </row>
    <row r="12657" spans="1:4" x14ac:dyDescent="0.25">
      <c r="A12657" s="2">
        <v>44326.560416666667</v>
      </c>
      <c r="B12657" t="s">
        <v>175</v>
      </c>
      <c r="D12657" t="s">
        <v>885</v>
      </c>
    </row>
    <row r="12658" spans="1:4" x14ac:dyDescent="0.25">
      <c r="A12658" s="2">
        <v>44326.560416666667</v>
      </c>
      <c r="B12658" t="s">
        <v>169</v>
      </c>
      <c r="D12658" t="s">
        <v>958</v>
      </c>
    </row>
    <row r="12659" spans="1:4" x14ac:dyDescent="0.25">
      <c r="A12659" s="2">
        <v>44326.560416666667</v>
      </c>
      <c r="B12659" t="s">
        <v>169</v>
      </c>
      <c r="D12659" t="s">
        <v>902</v>
      </c>
    </row>
    <row r="12660" spans="1:4" x14ac:dyDescent="0.25">
      <c r="A12660" s="2">
        <v>44326.560416666667</v>
      </c>
      <c r="B12660" t="s">
        <v>169</v>
      </c>
      <c r="D12660" t="s">
        <v>912</v>
      </c>
    </row>
    <row r="12661" spans="1:4" x14ac:dyDescent="0.25">
      <c r="A12661" s="2">
        <v>44326.560416666667</v>
      </c>
      <c r="B12661" t="s">
        <v>169</v>
      </c>
      <c r="D12661" t="s">
        <v>1009</v>
      </c>
    </row>
    <row r="12662" spans="1:4" x14ac:dyDescent="0.25">
      <c r="A12662" s="2">
        <v>44326.560416666667</v>
      </c>
      <c r="B12662" t="s">
        <v>162</v>
      </c>
      <c r="D12662" t="s">
        <v>1849</v>
      </c>
    </row>
    <row r="12663" spans="1:4" x14ac:dyDescent="0.25">
      <c r="A12663" s="2">
        <v>44326.560416666667</v>
      </c>
      <c r="B12663" t="s">
        <v>162</v>
      </c>
      <c r="D12663" t="s">
        <v>1850</v>
      </c>
    </row>
    <row r="12664" spans="1:4" x14ac:dyDescent="0.25">
      <c r="A12664" s="2">
        <v>44326.560416666667</v>
      </c>
      <c r="B12664" t="s">
        <v>175</v>
      </c>
      <c r="D12664" t="s">
        <v>856</v>
      </c>
    </row>
    <row r="12665" spans="1:4" x14ac:dyDescent="0.25">
      <c r="A12665" s="2">
        <v>44326.560416666667</v>
      </c>
      <c r="B12665" t="s">
        <v>175</v>
      </c>
      <c r="D12665" t="s">
        <v>1020</v>
      </c>
    </row>
    <row r="12666" spans="1:4" x14ac:dyDescent="0.25">
      <c r="A12666" s="2">
        <v>44326.560416666667</v>
      </c>
      <c r="B12666" t="s">
        <v>966</v>
      </c>
      <c r="D12666" t="s">
        <v>1918</v>
      </c>
    </row>
    <row r="12667" spans="1:4" x14ac:dyDescent="0.25">
      <c r="A12667" s="2">
        <v>44326.560416666667</v>
      </c>
      <c r="B12667" t="s">
        <v>180</v>
      </c>
      <c r="D12667" t="s">
        <v>1849</v>
      </c>
    </row>
    <row r="12668" spans="1:4" x14ac:dyDescent="0.25">
      <c r="A12668" s="2">
        <v>44326.560416666667</v>
      </c>
      <c r="B12668" t="s">
        <v>180</v>
      </c>
      <c r="D12668" t="s">
        <v>1850</v>
      </c>
    </row>
    <row r="12669" spans="1:4" x14ac:dyDescent="0.25">
      <c r="A12669" s="2">
        <v>44326.560416666667</v>
      </c>
      <c r="B12669" t="s">
        <v>180</v>
      </c>
      <c r="D12669" t="s">
        <v>5004</v>
      </c>
    </row>
    <row r="12670" spans="1:4" x14ac:dyDescent="0.25">
      <c r="A12670" s="2">
        <v>44326.560416666667</v>
      </c>
      <c r="B12670" t="s">
        <v>169</v>
      </c>
      <c r="D12670" t="s">
        <v>5015</v>
      </c>
    </row>
    <row r="12671" spans="1:4" x14ac:dyDescent="0.25">
      <c r="A12671" s="2">
        <v>44326.561111111114</v>
      </c>
      <c r="B12671" t="s">
        <v>178</v>
      </c>
      <c r="C12671" t="s">
        <v>7043</v>
      </c>
    </row>
    <row r="12672" spans="1:4" x14ac:dyDescent="0.25">
      <c r="A12672" s="2">
        <v>44326.561111111114</v>
      </c>
      <c r="B12672" t="s">
        <v>178</v>
      </c>
      <c r="C12672" t="s">
        <v>194</v>
      </c>
    </row>
    <row r="12673" spans="1:3" x14ac:dyDescent="0.25">
      <c r="A12673" s="2">
        <v>44326.561111111114</v>
      </c>
      <c r="B12673" t="s">
        <v>178</v>
      </c>
      <c r="C12673" t="s">
        <v>6386</v>
      </c>
    </row>
    <row r="12674" spans="1:3" x14ac:dyDescent="0.25">
      <c r="A12674" s="2">
        <v>44326.561111111114</v>
      </c>
      <c r="B12674" t="s">
        <v>178</v>
      </c>
      <c r="C12674" t="s">
        <v>6386</v>
      </c>
    </row>
    <row r="12675" spans="1:3" x14ac:dyDescent="0.25">
      <c r="A12675" s="2">
        <v>44326.561111111114</v>
      </c>
      <c r="B12675" t="s">
        <v>178</v>
      </c>
      <c r="C12675" t="s">
        <v>7044</v>
      </c>
    </row>
    <row r="12676" spans="1:3" x14ac:dyDescent="0.25">
      <c r="A12676" s="2">
        <v>44326.561111111114</v>
      </c>
      <c r="B12676" t="s">
        <v>189</v>
      </c>
      <c r="C12676" t="s">
        <v>7106</v>
      </c>
    </row>
    <row r="12677" spans="1:3" x14ac:dyDescent="0.25">
      <c r="A12677" s="2">
        <v>44326.561111111114</v>
      </c>
      <c r="B12677" t="s">
        <v>189</v>
      </c>
      <c r="C12677" t="s">
        <v>7107</v>
      </c>
    </row>
    <row r="12678" spans="1:3" x14ac:dyDescent="0.25">
      <c r="A12678" s="2">
        <v>44326.561111111114</v>
      </c>
      <c r="B12678" t="s">
        <v>189</v>
      </c>
      <c r="C12678" t="s">
        <v>7108</v>
      </c>
    </row>
    <row r="12679" spans="1:3" x14ac:dyDescent="0.25">
      <c r="A12679" s="2">
        <v>44326.561111111114</v>
      </c>
      <c r="B12679" t="s">
        <v>1459</v>
      </c>
      <c r="C12679" t="s">
        <v>7258</v>
      </c>
    </row>
    <row r="12680" spans="1:3" x14ac:dyDescent="0.25">
      <c r="A12680" s="2">
        <v>44326.561111111114</v>
      </c>
      <c r="B12680" t="s">
        <v>1459</v>
      </c>
      <c r="C12680" t="s">
        <v>6386</v>
      </c>
    </row>
    <row r="12681" spans="1:3" x14ac:dyDescent="0.25">
      <c r="A12681" s="2">
        <v>44326.561111111114</v>
      </c>
      <c r="B12681" t="s">
        <v>1461</v>
      </c>
      <c r="C12681" t="s">
        <v>7397</v>
      </c>
    </row>
    <row r="12682" spans="1:3" x14ac:dyDescent="0.25">
      <c r="A12682" s="2">
        <v>44326.561111111114</v>
      </c>
      <c r="B12682" t="s">
        <v>174</v>
      </c>
      <c r="C12682" t="s">
        <v>7873</v>
      </c>
    </row>
    <row r="12683" spans="1:3" x14ac:dyDescent="0.25">
      <c r="A12683" s="2">
        <v>44326.561111111114</v>
      </c>
      <c r="B12683" t="s">
        <v>163</v>
      </c>
      <c r="C12683" t="s">
        <v>6380</v>
      </c>
    </row>
    <row r="12684" spans="1:3" x14ac:dyDescent="0.25">
      <c r="A12684" s="2">
        <v>44326.561111111114</v>
      </c>
      <c r="B12684" t="s">
        <v>163</v>
      </c>
      <c r="C12684" t="s">
        <v>6637</v>
      </c>
    </row>
    <row r="12685" spans="1:3" x14ac:dyDescent="0.25">
      <c r="A12685" s="2">
        <v>44326.561111111114</v>
      </c>
      <c r="B12685" t="s">
        <v>163</v>
      </c>
      <c r="C12685" t="s">
        <v>1538</v>
      </c>
    </row>
    <row r="12686" spans="1:3" x14ac:dyDescent="0.25">
      <c r="A12686" s="2">
        <v>44326.561111111114</v>
      </c>
      <c r="B12686" t="s">
        <v>163</v>
      </c>
      <c r="C12686" t="s">
        <v>8690</v>
      </c>
    </row>
    <row r="12687" spans="1:3" x14ac:dyDescent="0.25">
      <c r="A12687" s="2">
        <v>44326.561111111114</v>
      </c>
      <c r="B12687" t="s">
        <v>191</v>
      </c>
      <c r="C12687" t="s">
        <v>6420</v>
      </c>
    </row>
    <row r="12688" spans="1:3" x14ac:dyDescent="0.25">
      <c r="A12688" s="2">
        <v>44326.561111111114</v>
      </c>
      <c r="B12688" t="s">
        <v>191</v>
      </c>
      <c r="C12688" t="s">
        <v>8787</v>
      </c>
    </row>
    <row r="12689" spans="1:4" x14ac:dyDescent="0.25">
      <c r="A12689" s="2">
        <v>44326.561111111114</v>
      </c>
      <c r="B12689" t="s">
        <v>191</v>
      </c>
      <c r="C12689" t="s">
        <v>129</v>
      </c>
    </row>
    <row r="12690" spans="1:4" x14ac:dyDescent="0.25">
      <c r="A12690" s="2">
        <v>44326.561111111114</v>
      </c>
      <c r="B12690" t="s">
        <v>175</v>
      </c>
      <c r="C12690" t="s">
        <v>9415</v>
      </c>
    </row>
    <row r="12691" spans="1:4" x14ac:dyDescent="0.25">
      <c r="A12691" s="2">
        <v>44326.561111111114</v>
      </c>
      <c r="B12691" t="s">
        <v>175</v>
      </c>
      <c r="C12691" t="s">
        <v>1249</v>
      </c>
    </row>
    <row r="12692" spans="1:4" x14ac:dyDescent="0.25">
      <c r="A12692" s="2">
        <v>44326.561111111114</v>
      </c>
      <c r="B12692" t="s">
        <v>175</v>
      </c>
      <c r="C12692" t="s">
        <v>9416</v>
      </c>
    </row>
    <row r="12693" spans="1:4" x14ac:dyDescent="0.25">
      <c r="A12693" s="2">
        <v>44326.561111111114</v>
      </c>
      <c r="B12693" t="s">
        <v>169</v>
      </c>
      <c r="C12693" t="s">
        <v>9563</v>
      </c>
    </row>
    <row r="12694" spans="1:4" x14ac:dyDescent="0.25">
      <c r="A12694" s="2">
        <v>44326.561111111114</v>
      </c>
      <c r="B12694" t="s">
        <v>169</v>
      </c>
      <c r="C12694" t="s">
        <v>6396</v>
      </c>
    </row>
    <row r="12695" spans="1:4" x14ac:dyDescent="0.25">
      <c r="A12695" s="2">
        <v>44326.561111111114</v>
      </c>
      <c r="B12695" t="s">
        <v>169</v>
      </c>
      <c r="C12695" t="s">
        <v>6562</v>
      </c>
    </row>
    <row r="12696" spans="1:4" x14ac:dyDescent="0.25">
      <c r="A12696" s="2">
        <v>44326.561111111114</v>
      </c>
      <c r="B12696" t="s">
        <v>966</v>
      </c>
      <c r="C12696" t="s">
        <v>6380</v>
      </c>
    </row>
    <row r="12697" spans="1:4" x14ac:dyDescent="0.25">
      <c r="A12697" s="2">
        <v>44326.561111111114</v>
      </c>
      <c r="B12697" t="s">
        <v>966</v>
      </c>
      <c r="C12697" t="s">
        <v>1538</v>
      </c>
    </row>
    <row r="12698" spans="1:4" x14ac:dyDescent="0.25">
      <c r="A12698" s="2">
        <v>44326.561111111114</v>
      </c>
      <c r="B12698" t="s">
        <v>966</v>
      </c>
      <c r="C12698" t="s">
        <v>6386</v>
      </c>
    </row>
    <row r="12699" spans="1:4" x14ac:dyDescent="0.25">
      <c r="A12699" s="2">
        <v>44326.561111111114</v>
      </c>
      <c r="B12699" t="s">
        <v>966</v>
      </c>
      <c r="C12699" t="s">
        <v>1538</v>
      </c>
    </row>
    <row r="12700" spans="1:4" x14ac:dyDescent="0.25">
      <c r="A12700" s="2">
        <v>44326.561111111114</v>
      </c>
      <c r="B12700" t="s">
        <v>180</v>
      </c>
      <c r="C12700" t="s">
        <v>6386</v>
      </c>
    </row>
    <row r="12701" spans="1:4" x14ac:dyDescent="0.25">
      <c r="A12701" s="2">
        <v>44326.561111111114</v>
      </c>
      <c r="B12701" t="s">
        <v>180</v>
      </c>
      <c r="C12701" t="s">
        <v>1538</v>
      </c>
    </row>
    <row r="12702" spans="1:4" x14ac:dyDescent="0.25">
      <c r="A12702" s="2">
        <v>44326.561111111114</v>
      </c>
      <c r="B12702" t="s">
        <v>180</v>
      </c>
      <c r="C12702" t="s">
        <v>7594</v>
      </c>
    </row>
    <row r="12703" spans="1:4" x14ac:dyDescent="0.25">
      <c r="A12703" s="2">
        <v>44326.561111111114</v>
      </c>
      <c r="B12703" t="s">
        <v>178</v>
      </c>
      <c r="D12703" t="s">
        <v>1882</v>
      </c>
    </row>
    <row r="12704" spans="1:4" x14ac:dyDescent="0.25">
      <c r="A12704" s="2">
        <v>44326.561111111114</v>
      </c>
      <c r="B12704" t="s">
        <v>178</v>
      </c>
      <c r="D12704" t="s">
        <v>1007</v>
      </c>
    </row>
    <row r="12705" spans="1:4" x14ac:dyDescent="0.25">
      <c r="A12705" s="2">
        <v>44326.561111111114</v>
      </c>
      <c r="B12705" t="s">
        <v>178</v>
      </c>
      <c r="D12705" t="s">
        <v>842</v>
      </c>
    </row>
    <row r="12706" spans="1:4" x14ac:dyDescent="0.25">
      <c r="A12706" s="2">
        <v>44326.561111111114</v>
      </c>
      <c r="B12706" t="s">
        <v>178</v>
      </c>
      <c r="D12706" t="s">
        <v>868</v>
      </c>
    </row>
    <row r="12707" spans="1:4" x14ac:dyDescent="0.25">
      <c r="A12707" s="2">
        <v>44326.561111111114</v>
      </c>
      <c r="B12707" t="s">
        <v>178</v>
      </c>
      <c r="D12707" t="s">
        <v>972</v>
      </c>
    </row>
    <row r="12708" spans="1:4" x14ac:dyDescent="0.25">
      <c r="A12708" s="2">
        <v>44326.561111111114</v>
      </c>
      <c r="B12708" t="s">
        <v>189</v>
      </c>
      <c r="D12708" t="s">
        <v>844</v>
      </c>
    </row>
    <row r="12709" spans="1:4" x14ac:dyDescent="0.25">
      <c r="A12709" s="2">
        <v>44326.561111111114</v>
      </c>
      <c r="B12709" t="s">
        <v>189</v>
      </c>
      <c r="D12709" t="s">
        <v>976</v>
      </c>
    </row>
    <row r="12710" spans="1:4" x14ac:dyDescent="0.25">
      <c r="A12710" s="2">
        <v>44326.561111111114</v>
      </c>
      <c r="B12710" t="s">
        <v>189</v>
      </c>
      <c r="D12710" t="s">
        <v>902</v>
      </c>
    </row>
    <row r="12711" spans="1:4" x14ac:dyDescent="0.25">
      <c r="A12711" s="2">
        <v>44326.561111111114</v>
      </c>
      <c r="B12711" t="s">
        <v>1459</v>
      </c>
      <c r="D12711" t="s">
        <v>856</v>
      </c>
    </row>
    <row r="12712" spans="1:4" x14ac:dyDescent="0.25">
      <c r="A12712" s="2">
        <v>44326.561111111114</v>
      </c>
      <c r="B12712" t="s">
        <v>1459</v>
      </c>
      <c r="D12712" t="s">
        <v>1020</v>
      </c>
    </row>
    <row r="12713" spans="1:4" x14ac:dyDescent="0.25">
      <c r="A12713" s="2">
        <v>44326.561111111114</v>
      </c>
      <c r="B12713" t="s">
        <v>1461</v>
      </c>
      <c r="D12713" t="s">
        <v>1049</v>
      </c>
    </row>
    <row r="12714" spans="1:4" x14ac:dyDescent="0.25">
      <c r="A12714" s="2">
        <v>44326.561111111114</v>
      </c>
      <c r="B12714" t="s">
        <v>174</v>
      </c>
      <c r="D12714" t="s">
        <v>1124</v>
      </c>
    </row>
    <row r="12715" spans="1:4" x14ac:dyDescent="0.25">
      <c r="A12715" s="2">
        <v>44326.561111111114</v>
      </c>
      <c r="B12715" t="s">
        <v>163</v>
      </c>
      <c r="D12715" t="s">
        <v>842</v>
      </c>
    </row>
    <row r="12716" spans="1:4" x14ac:dyDescent="0.25">
      <c r="A12716" s="2">
        <v>44326.561111111114</v>
      </c>
      <c r="B12716" t="s">
        <v>163</v>
      </c>
      <c r="D12716" t="s">
        <v>949</v>
      </c>
    </row>
    <row r="12717" spans="1:4" x14ac:dyDescent="0.25">
      <c r="A12717" s="2">
        <v>44326.561111111114</v>
      </c>
      <c r="B12717" t="s">
        <v>163</v>
      </c>
      <c r="D12717" t="s">
        <v>902</v>
      </c>
    </row>
    <row r="12718" spans="1:4" x14ac:dyDescent="0.25">
      <c r="A12718" s="2">
        <v>44326.561111111114</v>
      </c>
      <c r="B12718" t="s">
        <v>163</v>
      </c>
      <c r="D12718" t="s">
        <v>1851</v>
      </c>
    </row>
    <row r="12719" spans="1:4" x14ac:dyDescent="0.25">
      <c r="A12719" s="2">
        <v>44326.561111111114</v>
      </c>
      <c r="B12719" t="s">
        <v>191</v>
      </c>
      <c r="D12719" t="s">
        <v>916</v>
      </c>
    </row>
    <row r="12720" spans="1:4" x14ac:dyDescent="0.25">
      <c r="A12720" s="2">
        <v>44326.561111111114</v>
      </c>
      <c r="B12720" t="s">
        <v>191</v>
      </c>
      <c r="D12720" t="s">
        <v>915</v>
      </c>
    </row>
    <row r="12721" spans="1:4" x14ac:dyDescent="0.25">
      <c r="A12721" s="2">
        <v>44326.561111111114</v>
      </c>
      <c r="B12721" t="s">
        <v>191</v>
      </c>
      <c r="D12721" t="s">
        <v>1855</v>
      </c>
    </row>
    <row r="12722" spans="1:4" x14ac:dyDescent="0.25">
      <c r="A12722" s="2">
        <v>44326.561111111114</v>
      </c>
      <c r="B12722" t="s">
        <v>175</v>
      </c>
      <c r="D12722" t="s">
        <v>912</v>
      </c>
    </row>
    <row r="12723" spans="1:4" x14ac:dyDescent="0.25">
      <c r="A12723" s="2">
        <v>44326.561111111114</v>
      </c>
      <c r="B12723" t="s">
        <v>175</v>
      </c>
      <c r="D12723" t="s">
        <v>893</v>
      </c>
    </row>
    <row r="12724" spans="1:4" x14ac:dyDescent="0.25">
      <c r="A12724" s="2">
        <v>44326.561111111114</v>
      </c>
      <c r="B12724" t="s">
        <v>175</v>
      </c>
      <c r="D12724" t="s">
        <v>846</v>
      </c>
    </row>
    <row r="12725" spans="1:4" x14ac:dyDescent="0.25">
      <c r="A12725" s="2">
        <v>44326.561111111114</v>
      </c>
      <c r="B12725" t="s">
        <v>169</v>
      </c>
      <c r="D12725" t="s">
        <v>828</v>
      </c>
    </row>
    <row r="12726" spans="1:4" x14ac:dyDescent="0.25">
      <c r="A12726" s="2">
        <v>44326.561111111114</v>
      </c>
      <c r="B12726" t="s">
        <v>169</v>
      </c>
      <c r="D12726" t="s">
        <v>971</v>
      </c>
    </row>
    <row r="12727" spans="1:4" x14ac:dyDescent="0.25">
      <c r="A12727" s="2">
        <v>44326.561111111114</v>
      </c>
      <c r="B12727" t="s">
        <v>169</v>
      </c>
      <c r="D12727" t="s">
        <v>918</v>
      </c>
    </row>
    <row r="12728" spans="1:4" x14ac:dyDescent="0.25">
      <c r="A12728" s="2">
        <v>44326.561111111114</v>
      </c>
      <c r="B12728" t="s">
        <v>966</v>
      </c>
      <c r="D12728" t="s">
        <v>1852</v>
      </c>
    </row>
    <row r="12729" spans="1:4" x14ac:dyDescent="0.25">
      <c r="A12729" s="2">
        <v>44326.561111111114</v>
      </c>
      <c r="B12729" t="s">
        <v>966</v>
      </c>
      <c r="D12729" t="s">
        <v>834</v>
      </c>
    </row>
    <row r="12730" spans="1:4" x14ac:dyDescent="0.25">
      <c r="A12730" s="2">
        <v>44326.561111111114</v>
      </c>
      <c r="B12730" t="s">
        <v>966</v>
      </c>
      <c r="D12730" t="s">
        <v>835</v>
      </c>
    </row>
    <row r="12731" spans="1:4" x14ac:dyDescent="0.25">
      <c r="A12731" s="2">
        <v>44326.561111111114</v>
      </c>
      <c r="B12731" t="s">
        <v>966</v>
      </c>
      <c r="D12731" t="s">
        <v>836</v>
      </c>
    </row>
    <row r="12732" spans="1:4" x14ac:dyDescent="0.25">
      <c r="A12732" s="2">
        <v>44326.561111111114</v>
      </c>
      <c r="B12732" t="s">
        <v>180</v>
      </c>
      <c r="D12732" t="s">
        <v>1852</v>
      </c>
    </row>
    <row r="12733" spans="1:4" x14ac:dyDescent="0.25">
      <c r="A12733" s="2">
        <v>44326.561111111114</v>
      </c>
      <c r="B12733" t="s">
        <v>180</v>
      </c>
      <c r="D12733" t="s">
        <v>827</v>
      </c>
    </row>
    <row r="12734" spans="1:4" x14ac:dyDescent="0.25">
      <c r="A12734" s="2">
        <v>44326.561111111114</v>
      </c>
      <c r="B12734" t="s">
        <v>180</v>
      </c>
      <c r="D12734" t="s">
        <v>972</v>
      </c>
    </row>
    <row r="12735" spans="1:4" x14ac:dyDescent="0.25">
      <c r="A12735" s="2">
        <v>44326.561805555553</v>
      </c>
      <c r="B12735" t="s">
        <v>178</v>
      </c>
      <c r="C12735" t="s">
        <v>194</v>
      </c>
    </row>
    <row r="12736" spans="1:4" x14ac:dyDescent="0.25">
      <c r="A12736" s="2">
        <v>44326.561805555553</v>
      </c>
      <c r="B12736" t="s">
        <v>178</v>
      </c>
      <c r="C12736" t="s">
        <v>7045</v>
      </c>
    </row>
    <row r="12737" spans="1:3" x14ac:dyDescent="0.25">
      <c r="A12737" s="2">
        <v>44326.561805555553</v>
      </c>
      <c r="B12737" t="s">
        <v>178</v>
      </c>
      <c r="C12737" t="s">
        <v>7043</v>
      </c>
    </row>
    <row r="12738" spans="1:3" x14ac:dyDescent="0.25">
      <c r="A12738" s="2">
        <v>44326.561805555553</v>
      </c>
      <c r="B12738" t="s">
        <v>178</v>
      </c>
      <c r="C12738" t="s">
        <v>6386</v>
      </c>
    </row>
    <row r="12739" spans="1:3" x14ac:dyDescent="0.25">
      <c r="A12739" s="2">
        <v>44326.561805555553</v>
      </c>
      <c r="B12739" t="s">
        <v>178</v>
      </c>
      <c r="C12739" t="s">
        <v>7046</v>
      </c>
    </row>
    <row r="12740" spans="1:3" x14ac:dyDescent="0.25">
      <c r="A12740" s="2">
        <v>44326.561805555553</v>
      </c>
      <c r="B12740" t="s">
        <v>178</v>
      </c>
      <c r="C12740" t="s">
        <v>7047</v>
      </c>
    </row>
    <row r="12741" spans="1:3" x14ac:dyDescent="0.25">
      <c r="A12741" s="2">
        <v>44326.561805555553</v>
      </c>
      <c r="B12741" t="s">
        <v>189</v>
      </c>
      <c r="C12741" t="s">
        <v>7109</v>
      </c>
    </row>
    <row r="12742" spans="1:3" x14ac:dyDescent="0.25">
      <c r="A12742" s="2">
        <v>44326.561805555553</v>
      </c>
      <c r="B12742" t="s">
        <v>1459</v>
      </c>
      <c r="C12742" t="s">
        <v>1538</v>
      </c>
    </row>
    <row r="12743" spans="1:3" x14ac:dyDescent="0.25">
      <c r="A12743" s="2">
        <v>44326.561805555553</v>
      </c>
      <c r="B12743" t="s">
        <v>1459</v>
      </c>
      <c r="C12743" t="s">
        <v>6386</v>
      </c>
    </row>
    <row r="12744" spans="1:3" x14ac:dyDescent="0.25">
      <c r="A12744" s="2">
        <v>44326.561805555553</v>
      </c>
      <c r="B12744" t="s">
        <v>1459</v>
      </c>
      <c r="C12744" t="s">
        <v>7259</v>
      </c>
    </row>
    <row r="12745" spans="1:3" x14ac:dyDescent="0.25">
      <c r="A12745" s="2">
        <v>44326.561805555553</v>
      </c>
      <c r="B12745" t="s">
        <v>1461</v>
      </c>
      <c r="C12745" t="s">
        <v>7398</v>
      </c>
    </row>
    <row r="12746" spans="1:3" x14ac:dyDescent="0.25">
      <c r="A12746" s="2">
        <v>44326.561805555553</v>
      </c>
      <c r="B12746" t="s">
        <v>174</v>
      </c>
      <c r="C12746" t="s">
        <v>7874</v>
      </c>
    </row>
    <row r="12747" spans="1:3" x14ac:dyDescent="0.25">
      <c r="A12747" s="2">
        <v>44326.561805555553</v>
      </c>
      <c r="B12747" t="s">
        <v>174</v>
      </c>
      <c r="C12747" t="s">
        <v>7875</v>
      </c>
    </row>
    <row r="12748" spans="1:3" x14ac:dyDescent="0.25">
      <c r="A12748" s="2">
        <v>44326.561805555553</v>
      </c>
      <c r="B12748" t="s">
        <v>174</v>
      </c>
      <c r="C12748" t="s">
        <v>7876</v>
      </c>
    </row>
    <row r="12749" spans="1:3" x14ac:dyDescent="0.25">
      <c r="A12749" s="2">
        <v>44326.561805555553</v>
      </c>
      <c r="B12749" t="s">
        <v>163</v>
      </c>
      <c r="C12749" t="s">
        <v>8115</v>
      </c>
    </row>
    <row r="12750" spans="1:3" x14ac:dyDescent="0.25">
      <c r="A12750" s="2">
        <v>44326.561805555553</v>
      </c>
      <c r="B12750" t="s">
        <v>163</v>
      </c>
      <c r="C12750" t="s">
        <v>8116</v>
      </c>
    </row>
    <row r="12751" spans="1:3" x14ac:dyDescent="0.25">
      <c r="A12751" s="2">
        <v>44326.561805555553</v>
      </c>
      <c r="B12751" t="s">
        <v>163</v>
      </c>
      <c r="C12751" t="s">
        <v>6386</v>
      </c>
    </row>
    <row r="12752" spans="1:3" x14ac:dyDescent="0.25">
      <c r="A12752" s="2">
        <v>44326.561805555553</v>
      </c>
      <c r="B12752" t="s">
        <v>163</v>
      </c>
      <c r="C12752" t="s">
        <v>1538</v>
      </c>
    </row>
    <row r="12753" spans="1:4" x14ac:dyDescent="0.25">
      <c r="A12753" s="2">
        <v>44326.561805555553</v>
      </c>
      <c r="B12753" t="s">
        <v>166</v>
      </c>
      <c r="C12753" t="s">
        <v>8987</v>
      </c>
    </row>
    <row r="12754" spans="1:4" x14ac:dyDescent="0.25">
      <c r="A12754" s="2">
        <v>44326.561805555553</v>
      </c>
      <c r="B12754" t="s">
        <v>175</v>
      </c>
      <c r="C12754" t="s">
        <v>194</v>
      </c>
    </row>
    <row r="12755" spans="1:4" x14ac:dyDescent="0.25">
      <c r="A12755" s="2">
        <v>44326.561805555553</v>
      </c>
      <c r="B12755" t="s">
        <v>175</v>
      </c>
      <c r="C12755" t="s">
        <v>9417</v>
      </c>
    </row>
    <row r="12756" spans="1:4" x14ac:dyDescent="0.25">
      <c r="A12756" s="2">
        <v>44326.561805555553</v>
      </c>
      <c r="B12756" t="s">
        <v>175</v>
      </c>
      <c r="C12756" t="s">
        <v>1249</v>
      </c>
    </row>
    <row r="12757" spans="1:4" x14ac:dyDescent="0.25">
      <c r="A12757" s="2">
        <v>44326.561805555553</v>
      </c>
      <c r="B12757" t="s">
        <v>175</v>
      </c>
      <c r="C12757" t="s">
        <v>7044</v>
      </c>
    </row>
    <row r="12758" spans="1:4" x14ac:dyDescent="0.25">
      <c r="A12758" s="2">
        <v>44326.561805555553</v>
      </c>
      <c r="B12758" t="s">
        <v>175</v>
      </c>
      <c r="C12758" t="s">
        <v>1249</v>
      </c>
    </row>
    <row r="12759" spans="1:4" x14ac:dyDescent="0.25">
      <c r="A12759" s="2">
        <v>44326.561805555553</v>
      </c>
      <c r="B12759" t="s">
        <v>175</v>
      </c>
      <c r="C12759" t="s">
        <v>6396</v>
      </c>
    </row>
    <row r="12760" spans="1:4" x14ac:dyDescent="0.25">
      <c r="A12760" s="2">
        <v>44326.561805555553</v>
      </c>
      <c r="B12760" t="s">
        <v>180</v>
      </c>
      <c r="C12760" t="s">
        <v>6386</v>
      </c>
    </row>
    <row r="12761" spans="1:4" x14ac:dyDescent="0.25">
      <c r="A12761" s="2">
        <v>44326.561805555553</v>
      </c>
      <c r="B12761" t="s">
        <v>169</v>
      </c>
      <c r="C12761" t="s">
        <v>10244</v>
      </c>
    </row>
    <row r="12762" spans="1:4" x14ac:dyDescent="0.25">
      <c r="A12762" s="2">
        <v>44326.561805555553</v>
      </c>
      <c r="B12762" t="s">
        <v>178</v>
      </c>
      <c r="D12762" t="s">
        <v>973</v>
      </c>
    </row>
    <row r="12763" spans="1:4" x14ac:dyDescent="0.25">
      <c r="A12763" s="2">
        <v>44326.561805555553</v>
      </c>
      <c r="B12763" t="s">
        <v>178</v>
      </c>
      <c r="D12763" t="s">
        <v>885</v>
      </c>
    </row>
    <row r="12764" spans="1:4" x14ac:dyDescent="0.25">
      <c r="A12764" s="2">
        <v>44326.561805555553</v>
      </c>
      <c r="B12764" t="s">
        <v>178</v>
      </c>
      <c r="D12764" t="s">
        <v>846</v>
      </c>
    </row>
    <row r="12765" spans="1:4" x14ac:dyDescent="0.25">
      <c r="A12765" s="2">
        <v>44326.561805555553</v>
      </c>
      <c r="B12765" t="s">
        <v>178</v>
      </c>
      <c r="D12765" t="s">
        <v>891</v>
      </c>
    </row>
    <row r="12766" spans="1:4" x14ac:dyDescent="0.25">
      <c r="A12766" s="2">
        <v>44326.561805555553</v>
      </c>
      <c r="B12766" t="s">
        <v>178</v>
      </c>
      <c r="D12766" t="s">
        <v>848</v>
      </c>
    </row>
    <row r="12767" spans="1:4" x14ac:dyDescent="0.25">
      <c r="A12767" s="2">
        <v>44326.561805555553</v>
      </c>
      <c r="B12767" t="s">
        <v>178</v>
      </c>
      <c r="D12767" t="s">
        <v>849</v>
      </c>
    </row>
    <row r="12768" spans="1:4" x14ac:dyDescent="0.25">
      <c r="A12768" s="2">
        <v>44326.561805555553</v>
      </c>
      <c r="B12768" t="s">
        <v>189</v>
      </c>
      <c r="D12768" t="s">
        <v>1855</v>
      </c>
    </row>
    <row r="12769" spans="1:4" x14ac:dyDescent="0.25">
      <c r="A12769" s="2">
        <v>44326.561805555553</v>
      </c>
      <c r="B12769" t="s">
        <v>1459</v>
      </c>
      <c r="D12769" t="s">
        <v>828</v>
      </c>
    </row>
    <row r="12770" spans="1:4" x14ac:dyDescent="0.25">
      <c r="A12770" s="2">
        <v>44326.561805555553</v>
      </c>
      <c r="B12770" t="s">
        <v>1459</v>
      </c>
      <c r="D12770" t="s">
        <v>971</v>
      </c>
    </row>
    <row r="12771" spans="1:4" x14ac:dyDescent="0.25">
      <c r="A12771" s="2">
        <v>44326.561805555553</v>
      </c>
      <c r="B12771" t="s">
        <v>1459</v>
      </c>
      <c r="D12771" t="s">
        <v>885</v>
      </c>
    </row>
    <row r="12772" spans="1:4" x14ac:dyDescent="0.25">
      <c r="A12772" s="2">
        <v>44326.561805555553</v>
      </c>
      <c r="B12772" t="s">
        <v>174</v>
      </c>
      <c r="D12772" t="s">
        <v>853</v>
      </c>
    </row>
    <row r="12773" spans="1:4" x14ac:dyDescent="0.25">
      <c r="A12773" s="2">
        <v>44326.561805555553</v>
      </c>
      <c r="B12773" t="s">
        <v>174</v>
      </c>
      <c r="D12773" t="s">
        <v>899</v>
      </c>
    </row>
    <row r="12774" spans="1:4" x14ac:dyDescent="0.25">
      <c r="A12774" s="2">
        <v>44326.561805555553</v>
      </c>
      <c r="B12774" t="s">
        <v>174</v>
      </c>
      <c r="D12774" t="s">
        <v>846</v>
      </c>
    </row>
    <row r="12775" spans="1:4" x14ac:dyDescent="0.25">
      <c r="A12775" s="2">
        <v>44326.561805555553</v>
      </c>
      <c r="B12775" t="s">
        <v>163</v>
      </c>
      <c r="D12775" t="s">
        <v>952</v>
      </c>
    </row>
    <row r="12776" spans="1:4" x14ac:dyDescent="0.25">
      <c r="A12776" s="2">
        <v>44326.561805555553</v>
      </c>
      <c r="B12776" t="s">
        <v>163</v>
      </c>
      <c r="D12776" t="s">
        <v>834</v>
      </c>
    </row>
    <row r="12777" spans="1:4" x14ac:dyDescent="0.25">
      <c r="A12777" s="2">
        <v>44326.561805555553</v>
      </c>
      <c r="B12777" t="s">
        <v>163</v>
      </c>
      <c r="D12777" t="s">
        <v>955</v>
      </c>
    </row>
    <row r="12778" spans="1:4" x14ac:dyDescent="0.25">
      <c r="A12778" s="2">
        <v>44326.561805555553</v>
      </c>
      <c r="B12778" t="s">
        <v>163</v>
      </c>
      <c r="D12778" t="s">
        <v>5040</v>
      </c>
    </row>
    <row r="12779" spans="1:4" x14ac:dyDescent="0.25">
      <c r="A12779" s="2">
        <v>44326.561805555553</v>
      </c>
      <c r="B12779" t="s">
        <v>166</v>
      </c>
      <c r="D12779" t="s">
        <v>827</v>
      </c>
    </row>
    <row r="12780" spans="1:4" x14ac:dyDescent="0.25">
      <c r="A12780" s="2">
        <v>44326.561805555553</v>
      </c>
      <c r="B12780" t="s">
        <v>175</v>
      </c>
      <c r="D12780" t="s">
        <v>1006</v>
      </c>
    </row>
    <row r="12781" spans="1:4" x14ac:dyDescent="0.25">
      <c r="A12781" s="2">
        <v>44326.561805555553</v>
      </c>
      <c r="B12781" t="s">
        <v>175</v>
      </c>
      <c r="D12781" t="s">
        <v>872</v>
      </c>
    </row>
    <row r="12782" spans="1:4" x14ac:dyDescent="0.25">
      <c r="A12782" s="2">
        <v>44326.561805555553</v>
      </c>
      <c r="B12782" t="s">
        <v>175</v>
      </c>
      <c r="D12782" t="s">
        <v>868</v>
      </c>
    </row>
    <row r="12783" spans="1:4" x14ac:dyDescent="0.25">
      <c r="A12783" s="2">
        <v>44326.561805555553</v>
      </c>
      <c r="B12783" t="s">
        <v>175</v>
      </c>
      <c r="D12783" t="s">
        <v>844</v>
      </c>
    </row>
    <row r="12784" spans="1:4" x14ac:dyDescent="0.25">
      <c r="A12784" s="2">
        <v>44326.561805555553</v>
      </c>
      <c r="B12784" t="s">
        <v>175</v>
      </c>
      <c r="D12784" t="s">
        <v>845</v>
      </c>
    </row>
    <row r="12785" spans="1:4" x14ac:dyDescent="0.25">
      <c r="A12785" s="2">
        <v>44326.561805555553</v>
      </c>
      <c r="B12785" t="s">
        <v>175</v>
      </c>
      <c r="D12785" t="s">
        <v>899</v>
      </c>
    </row>
    <row r="12786" spans="1:4" x14ac:dyDescent="0.25">
      <c r="A12786" s="2">
        <v>44326.561805555553</v>
      </c>
      <c r="B12786" t="s">
        <v>180</v>
      </c>
      <c r="D12786" t="s">
        <v>901</v>
      </c>
    </row>
    <row r="12787" spans="1:4" x14ac:dyDescent="0.25">
      <c r="A12787" s="2">
        <v>44326.561805555553</v>
      </c>
      <c r="B12787" t="s">
        <v>169</v>
      </c>
      <c r="D12787" t="s">
        <v>902</v>
      </c>
    </row>
    <row r="12788" spans="1:4" x14ac:dyDescent="0.25">
      <c r="A12788" s="2">
        <v>44326.5625</v>
      </c>
      <c r="B12788" t="s">
        <v>178</v>
      </c>
      <c r="C12788" t="s">
        <v>1538</v>
      </c>
    </row>
    <row r="12789" spans="1:4" x14ac:dyDescent="0.25">
      <c r="A12789" s="2">
        <v>44326.5625</v>
      </c>
      <c r="B12789" t="s">
        <v>178</v>
      </c>
      <c r="C12789" t="s">
        <v>1538</v>
      </c>
    </row>
    <row r="12790" spans="1:4" x14ac:dyDescent="0.25">
      <c r="A12790" s="2">
        <v>44326.5625</v>
      </c>
      <c r="B12790" t="s">
        <v>189</v>
      </c>
      <c r="C12790" t="s">
        <v>7110</v>
      </c>
    </row>
    <row r="12791" spans="1:4" x14ac:dyDescent="0.25">
      <c r="A12791" s="2">
        <v>44326.5625</v>
      </c>
      <c r="B12791" t="s">
        <v>1461</v>
      </c>
      <c r="C12791" t="s">
        <v>1538</v>
      </c>
    </row>
    <row r="12792" spans="1:4" x14ac:dyDescent="0.25">
      <c r="A12792" s="2">
        <v>44326.5625</v>
      </c>
      <c r="B12792" t="s">
        <v>1461</v>
      </c>
      <c r="C12792" t="s">
        <v>1538</v>
      </c>
    </row>
    <row r="12793" spans="1:4" x14ac:dyDescent="0.25">
      <c r="A12793" s="2">
        <v>44326.5625</v>
      </c>
      <c r="B12793" t="s">
        <v>1461</v>
      </c>
      <c r="C12793" t="s">
        <v>7399</v>
      </c>
    </row>
    <row r="12794" spans="1:4" x14ac:dyDescent="0.25">
      <c r="A12794" s="2">
        <v>44326.5625</v>
      </c>
      <c r="B12794" t="s">
        <v>185</v>
      </c>
      <c r="C12794" t="s">
        <v>7555</v>
      </c>
    </row>
    <row r="12795" spans="1:4" x14ac:dyDescent="0.25">
      <c r="A12795" s="2">
        <v>44326.5625</v>
      </c>
      <c r="B12795" t="s">
        <v>174</v>
      </c>
      <c r="C12795" t="s">
        <v>7877</v>
      </c>
    </row>
    <row r="12796" spans="1:4" x14ac:dyDescent="0.25">
      <c r="A12796" s="2">
        <v>44326.5625</v>
      </c>
      <c r="B12796" t="s">
        <v>163</v>
      </c>
      <c r="C12796" t="s">
        <v>8117</v>
      </c>
    </row>
    <row r="12797" spans="1:4" x14ac:dyDescent="0.25">
      <c r="A12797" s="2">
        <v>44326.5625</v>
      </c>
      <c r="B12797" t="s">
        <v>163</v>
      </c>
      <c r="C12797" t="s">
        <v>1538</v>
      </c>
    </row>
    <row r="12798" spans="1:4" x14ac:dyDescent="0.25">
      <c r="A12798" s="2">
        <v>44326.5625</v>
      </c>
      <c r="B12798" t="s">
        <v>175</v>
      </c>
      <c r="C12798" t="s">
        <v>9418</v>
      </c>
    </row>
    <row r="12799" spans="1:4" x14ac:dyDescent="0.25">
      <c r="A12799" s="2">
        <v>44326.5625</v>
      </c>
      <c r="B12799" t="s">
        <v>180</v>
      </c>
      <c r="C12799" t="s">
        <v>10022</v>
      </c>
    </row>
    <row r="12800" spans="1:4" x14ac:dyDescent="0.25">
      <c r="A12800" s="2">
        <v>44326.5625</v>
      </c>
      <c r="B12800" t="s">
        <v>180</v>
      </c>
      <c r="C12800" t="s">
        <v>6386</v>
      </c>
    </row>
    <row r="12801" spans="1:4" x14ac:dyDescent="0.25">
      <c r="A12801" s="2">
        <v>44326.5625</v>
      </c>
      <c r="B12801" t="s">
        <v>169</v>
      </c>
      <c r="C12801" t="s">
        <v>10245</v>
      </c>
    </row>
    <row r="12802" spans="1:4" x14ac:dyDescent="0.25">
      <c r="A12802" s="2">
        <v>44326.5625</v>
      </c>
      <c r="B12802" t="s">
        <v>178</v>
      </c>
      <c r="D12802" t="s">
        <v>899</v>
      </c>
    </row>
    <row r="12803" spans="1:4" x14ac:dyDescent="0.25">
      <c r="A12803" s="2">
        <v>44326.5625</v>
      </c>
      <c r="B12803" t="s">
        <v>178</v>
      </c>
      <c r="D12803" t="s">
        <v>900</v>
      </c>
    </row>
    <row r="12804" spans="1:4" x14ac:dyDescent="0.25">
      <c r="A12804" s="2">
        <v>44326.5625</v>
      </c>
      <c r="B12804" t="s">
        <v>189</v>
      </c>
      <c r="D12804" t="s">
        <v>827</v>
      </c>
    </row>
    <row r="12805" spans="1:4" x14ac:dyDescent="0.25">
      <c r="A12805" s="2">
        <v>44326.5625</v>
      </c>
      <c r="B12805" t="s">
        <v>1461</v>
      </c>
      <c r="D12805" t="s">
        <v>842</v>
      </c>
    </row>
    <row r="12806" spans="1:4" x14ac:dyDescent="0.25">
      <c r="A12806" s="2">
        <v>44326.5625</v>
      </c>
      <c r="B12806" t="s">
        <v>1461</v>
      </c>
      <c r="D12806" t="s">
        <v>949</v>
      </c>
    </row>
    <row r="12807" spans="1:4" x14ac:dyDescent="0.25">
      <c r="A12807" s="2">
        <v>44326.5625</v>
      </c>
      <c r="B12807" t="s">
        <v>1461</v>
      </c>
      <c r="D12807" t="s">
        <v>850</v>
      </c>
    </row>
    <row r="12808" spans="1:4" x14ac:dyDescent="0.25">
      <c r="A12808" s="2">
        <v>44326.5625</v>
      </c>
      <c r="B12808" t="s">
        <v>1461</v>
      </c>
      <c r="D12808" t="s">
        <v>5021</v>
      </c>
    </row>
    <row r="12809" spans="1:4" x14ac:dyDescent="0.25">
      <c r="A12809" s="2">
        <v>44326.5625</v>
      </c>
      <c r="B12809" t="s">
        <v>185</v>
      </c>
      <c r="D12809" t="s">
        <v>1849</v>
      </c>
    </row>
    <row r="12810" spans="1:4" x14ac:dyDescent="0.25">
      <c r="A12810" s="2">
        <v>44326.5625</v>
      </c>
      <c r="B12810" t="s">
        <v>174</v>
      </c>
      <c r="D12810" t="s">
        <v>5021</v>
      </c>
    </row>
    <row r="12811" spans="1:4" x14ac:dyDescent="0.25">
      <c r="A12811" s="2">
        <v>44326.5625</v>
      </c>
      <c r="B12811" t="s">
        <v>163</v>
      </c>
      <c r="D12811" t="s">
        <v>904</v>
      </c>
    </row>
    <row r="12812" spans="1:4" x14ac:dyDescent="0.25">
      <c r="A12812" s="2">
        <v>44326.5625</v>
      </c>
      <c r="B12812" t="s">
        <v>163</v>
      </c>
      <c r="D12812" t="s">
        <v>970</v>
      </c>
    </row>
    <row r="12813" spans="1:4" x14ac:dyDescent="0.25">
      <c r="A12813" s="2">
        <v>44326.5625</v>
      </c>
      <c r="B12813" t="s">
        <v>175</v>
      </c>
      <c r="D12813" t="s">
        <v>1895</v>
      </c>
    </row>
    <row r="12814" spans="1:4" x14ac:dyDescent="0.25">
      <c r="A12814" s="2">
        <v>44326.5625</v>
      </c>
      <c r="B12814" t="s">
        <v>180</v>
      </c>
      <c r="D12814" t="s">
        <v>850</v>
      </c>
    </row>
    <row r="12815" spans="1:4" x14ac:dyDescent="0.25">
      <c r="A12815" s="2">
        <v>44326.5625</v>
      </c>
      <c r="B12815" t="s">
        <v>180</v>
      </c>
      <c r="D12815" t="s">
        <v>893</v>
      </c>
    </row>
    <row r="12816" spans="1:4" x14ac:dyDescent="0.25">
      <c r="A12816" s="2">
        <v>44326.5625</v>
      </c>
      <c r="B12816" t="s">
        <v>169</v>
      </c>
      <c r="D12816" t="s">
        <v>827</v>
      </c>
    </row>
    <row r="12817" spans="1:4" x14ac:dyDescent="0.25">
      <c r="A12817" s="2">
        <v>44326.563194444447</v>
      </c>
      <c r="B12817" t="s">
        <v>189</v>
      </c>
      <c r="C12817" t="s">
        <v>7111</v>
      </c>
    </row>
    <row r="12818" spans="1:4" x14ac:dyDescent="0.25">
      <c r="A12818" s="2">
        <v>44326.563194444447</v>
      </c>
      <c r="B12818" t="s">
        <v>185</v>
      </c>
      <c r="C12818" t="s">
        <v>7556</v>
      </c>
    </row>
    <row r="12819" spans="1:4" x14ac:dyDescent="0.25">
      <c r="A12819" s="2">
        <v>44326.563194444447</v>
      </c>
      <c r="B12819" t="s">
        <v>966</v>
      </c>
      <c r="C12819" t="s">
        <v>7045</v>
      </c>
    </row>
    <row r="12820" spans="1:4" x14ac:dyDescent="0.25">
      <c r="A12820" s="2">
        <v>44326.563194444447</v>
      </c>
      <c r="B12820" t="s">
        <v>180</v>
      </c>
      <c r="C12820" t="s">
        <v>10023</v>
      </c>
    </row>
    <row r="12821" spans="1:4" x14ac:dyDescent="0.25">
      <c r="A12821" s="2">
        <v>44326.563194444447</v>
      </c>
      <c r="B12821" t="s">
        <v>180</v>
      </c>
      <c r="C12821" t="s">
        <v>6386</v>
      </c>
    </row>
    <row r="12822" spans="1:4" x14ac:dyDescent="0.25">
      <c r="A12822" s="2">
        <v>44326.563194444447</v>
      </c>
      <c r="B12822" t="s">
        <v>180</v>
      </c>
      <c r="C12822" t="s">
        <v>6386</v>
      </c>
    </row>
    <row r="12823" spans="1:4" x14ac:dyDescent="0.25">
      <c r="A12823" s="2">
        <v>44326.563194444447</v>
      </c>
      <c r="B12823" t="s">
        <v>180</v>
      </c>
      <c r="C12823" t="s">
        <v>1538</v>
      </c>
    </row>
    <row r="12824" spans="1:4" x14ac:dyDescent="0.25">
      <c r="A12824" s="2">
        <v>44326.563194444447</v>
      </c>
      <c r="B12824" t="s">
        <v>180</v>
      </c>
      <c r="C12824" t="s">
        <v>10024</v>
      </c>
    </row>
    <row r="12825" spans="1:4" x14ac:dyDescent="0.25">
      <c r="A12825" s="2">
        <v>44326.563194444447</v>
      </c>
      <c r="B12825" t="s">
        <v>169</v>
      </c>
      <c r="C12825" t="s">
        <v>10246</v>
      </c>
    </row>
    <row r="12826" spans="1:4" x14ac:dyDescent="0.25">
      <c r="A12826" s="2">
        <v>44326.563194444447</v>
      </c>
      <c r="B12826" t="s">
        <v>169</v>
      </c>
      <c r="C12826" t="s">
        <v>10247</v>
      </c>
    </row>
    <row r="12827" spans="1:4" x14ac:dyDescent="0.25">
      <c r="A12827" s="2">
        <v>44326.563194444447</v>
      </c>
      <c r="B12827" t="s">
        <v>169</v>
      </c>
      <c r="C12827" t="s">
        <v>10248</v>
      </c>
    </row>
    <row r="12828" spans="1:4" x14ac:dyDescent="0.25">
      <c r="A12828" s="2">
        <v>44326.563194444447</v>
      </c>
      <c r="B12828" t="s">
        <v>189</v>
      </c>
      <c r="D12828" t="s">
        <v>1895</v>
      </c>
    </row>
    <row r="12829" spans="1:4" x14ac:dyDescent="0.25">
      <c r="A12829" s="2">
        <v>44326.563194444447</v>
      </c>
      <c r="B12829" t="s">
        <v>185</v>
      </c>
      <c r="D12829" t="s">
        <v>1877</v>
      </c>
    </row>
    <row r="12830" spans="1:4" x14ac:dyDescent="0.25">
      <c r="A12830" s="2">
        <v>44326.563194444447</v>
      </c>
      <c r="B12830" t="s">
        <v>966</v>
      </c>
      <c r="D12830" t="s">
        <v>955</v>
      </c>
    </row>
    <row r="12831" spans="1:4" x14ac:dyDescent="0.25">
      <c r="A12831" s="2">
        <v>44326.563194444447</v>
      </c>
      <c r="B12831" t="s">
        <v>180</v>
      </c>
      <c r="D12831" t="s">
        <v>992</v>
      </c>
    </row>
    <row r="12832" spans="1:4" x14ac:dyDescent="0.25">
      <c r="A12832" s="2">
        <v>44326.563194444447</v>
      </c>
      <c r="B12832" t="s">
        <v>180</v>
      </c>
      <c r="D12832" t="s">
        <v>857</v>
      </c>
    </row>
    <row r="12833" spans="1:4" x14ac:dyDescent="0.25">
      <c r="A12833" s="2">
        <v>44326.563194444447</v>
      </c>
      <c r="B12833" t="s">
        <v>180</v>
      </c>
      <c r="D12833" t="s">
        <v>899</v>
      </c>
    </row>
    <row r="12834" spans="1:4" x14ac:dyDescent="0.25">
      <c r="A12834" s="2">
        <v>44326.563194444447</v>
      </c>
      <c r="B12834" t="s">
        <v>180</v>
      </c>
      <c r="D12834" t="s">
        <v>855</v>
      </c>
    </row>
    <row r="12835" spans="1:4" x14ac:dyDescent="0.25">
      <c r="A12835" s="2">
        <v>44326.563194444447</v>
      </c>
      <c r="B12835" t="s">
        <v>180</v>
      </c>
      <c r="D12835" t="s">
        <v>1895</v>
      </c>
    </row>
    <row r="12836" spans="1:4" x14ac:dyDescent="0.25">
      <c r="A12836" s="2">
        <v>44326.563194444447</v>
      </c>
      <c r="B12836" t="s">
        <v>169</v>
      </c>
      <c r="D12836" t="s">
        <v>846</v>
      </c>
    </row>
    <row r="12837" spans="1:4" x14ac:dyDescent="0.25">
      <c r="A12837" s="2">
        <v>44326.563194444447</v>
      </c>
      <c r="B12837" t="s">
        <v>169</v>
      </c>
      <c r="D12837" t="s">
        <v>891</v>
      </c>
    </row>
    <row r="12838" spans="1:4" x14ac:dyDescent="0.25">
      <c r="A12838" s="2">
        <v>44326.563194444447</v>
      </c>
      <c r="B12838" t="s">
        <v>169</v>
      </c>
      <c r="D12838" t="s">
        <v>848</v>
      </c>
    </row>
    <row r="12839" spans="1:4" x14ac:dyDescent="0.25">
      <c r="A12839" s="2">
        <v>44326.563888888886</v>
      </c>
      <c r="B12839" t="s">
        <v>1459</v>
      </c>
      <c r="C12839" t="s">
        <v>7260</v>
      </c>
    </row>
    <row r="12840" spans="1:4" x14ac:dyDescent="0.25">
      <c r="A12840" s="2">
        <v>44326.563888888886</v>
      </c>
      <c r="B12840" t="s">
        <v>1459</v>
      </c>
      <c r="C12840" t="s">
        <v>7261</v>
      </c>
    </row>
    <row r="12841" spans="1:4" x14ac:dyDescent="0.25">
      <c r="A12841" s="2">
        <v>44326.563888888886</v>
      </c>
      <c r="B12841" t="s">
        <v>185</v>
      </c>
      <c r="C12841" t="s">
        <v>7557</v>
      </c>
    </row>
    <row r="12842" spans="1:4" x14ac:dyDescent="0.25">
      <c r="A12842" s="2">
        <v>44326.563888888886</v>
      </c>
      <c r="B12842" t="s">
        <v>175</v>
      </c>
      <c r="C12842" t="s">
        <v>9920</v>
      </c>
    </row>
    <row r="12843" spans="1:4" x14ac:dyDescent="0.25">
      <c r="A12843" s="2">
        <v>44326.563888888886</v>
      </c>
      <c r="B12843" t="s">
        <v>175</v>
      </c>
      <c r="C12843" t="s">
        <v>6396</v>
      </c>
    </row>
    <row r="12844" spans="1:4" x14ac:dyDescent="0.25">
      <c r="A12844" s="2">
        <v>44326.563888888886</v>
      </c>
      <c r="B12844" t="s">
        <v>169</v>
      </c>
      <c r="C12844" t="s">
        <v>10249</v>
      </c>
    </row>
    <row r="12845" spans="1:4" x14ac:dyDescent="0.25">
      <c r="A12845" s="2">
        <v>44326.563888888886</v>
      </c>
      <c r="B12845" t="s">
        <v>169</v>
      </c>
      <c r="C12845" t="s">
        <v>194</v>
      </c>
    </row>
    <row r="12846" spans="1:4" x14ac:dyDescent="0.25">
      <c r="A12846" s="2">
        <v>44326.563888888886</v>
      </c>
      <c r="B12846" t="s">
        <v>1459</v>
      </c>
      <c r="D12846" t="s">
        <v>1895</v>
      </c>
    </row>
    <row r="12847" spans="1:4" x14ac:dyDescent="0.25">
      <c r="A12847" s="2">
        <v>44326.563888888886</v>
      </c>
      <c r="B12847" t="s">
        <v>1459</v>
      </c>
      <c r="D12847" t="s">
        <v>844</v>
      </c>
    </row>
    <row r="12848" spans="1:4" x14ac:dyDescent="0.25">
      <c r="A12848" s="2">
        <v>44326.563888888886</v>
      </c>
      <c r="B12848" t="s">
        <v>185</v>
      </c>
      <c r="D12848" t="s">
        <v>1902</v>
      </c>
    </row>
    <row r="12849" spans="1:4" x14ac:dyDescent="0.25">
      <c r="A12849" s="2">
        <v>44326.563888888886</v>
      </c>
      <c r="B12849" t="s">
        <v>175</v>
      </c>
      <c r="D12849" t="s">
        <v>1855</v>
      </c>
    </row>
    <row r="12850" spans="1:4" x14ac:dyDescent="0.25">
      <c r="A12850" s="2">
        <v>44326.563888888886</v>
      </c>
      <c r="B12850" t="s">
        <v>175</v>
      </c>
      <c r="D12850" t="s">
        <v>1854</v>
      </c>
    </row>
    <row r="12851" spans="1:4" x14ac:dyDescent="0.25">
      <c r="A12851" s="2">
        <v>44326.563888888886</v>
      </c>
      <c r="B12851" t="s">
        <v>169</v>
      </c>
      <c r="D12851" t="s">
        <v>849</v>
      </c>
    </row>
    <row r="12852" spans="1:4" x14ac:dyDescent="0.25">
      <c r="A12852" s="2">
        <v>44326.563888888886</v>
      </c>
      <c r="B12852" t="s">
        <v>169</v>
      </c>
      <c r="D12852" t="s">
        <v>1855</v>
      </c>
    </row>
    <row r="12853" spans="1:4" x14ac:dyDescent="0.25">
      <c r="A12853" s="2">
        <v>44326.564583333333</v>
      </c>
      <c r="B12853" t="s">
        <v>189</v>
      </c>
      <c r="C12853" t="s">
        <v>7112</v>
      </c>
    </row>
    <row r="12854" spans="1:4" x14ac:dyDescent="0.25">
      <c r="A12854" s="2">
        <v>44326.564583333333</v>
      </c>
      <c r="B12854" t="s">
        <v>1459</v>
      </c>
      <c r="C12854" t="s">
        <v>7262</v>
      </c>
    </row>
    <row r="12855" spans="1:4" x14ac:dyDescent="0.25">
      <c r="A12855" s="2">
        <v>44326.564583333333</v>
      </c>
      <c r="B12855" t="s">
        <v>170</v>
      </c>
      <c r="C12855" t="s">
        <v>1538</v>
      </c>
    </row>
    <row r="12856" spans="1:4" x14ac:dyDescent="0.25">
      <c r="A12856" s="2">
        <v>44326.564583333333</v>
      </c>
      <c r="B12856" t="s">
        <v>170</v>
      </c>
      <c r="C12856" t="s">
        <v>6443</v>
      </c>
    </row>
    <row r="12857" spans="1:4" x14ac:dyDescent="0.25">
      <c r="A12857" s="2">
        <v>44326.564583333333</v>
      </c>
      <c r="B12857" t="s">
        <v>189</v>
      </c>
      <c r="D12857" t="s">
        <v>846</v>
      </c>
    </row>
    <row r="12858" spans="1:4" x14ac:dyDescent="0.25">
      <c r="A12858" s="2">
        <v>44326.564583333333</v>
      </c>
      <c r="B12858" t="s">
        <v>1459</v>
      </c>
      <c r="D12858" t="s">
        <v>845</v>
      </c>
    </row>
    <row r="12859" spans="1:4" x14ac:dyDescent="0.25">
      <c r="A12859" s="2">
        <v>44326.564583333333</v>
      </c>
      <c r="B12859" t="s">
        <v>170</v>
      </c>
      <c r="D12859" t="s">
        <v>5025</v>
      </c>
    </row>
    <row r="12860" spans="1:4" x14ac:dyDescent="0.25">
      <c r="A12860" s="2">
        <v>44326.564583333333</v>
      </c>
      <c r="B12860" t="s">
        <v>170</v>
      </c>
      <c r="D12860" t="s">
        <v>1852</v>
      </c>
    </row>
    <row r="12861" spans="1:4" x14ac:dyDescent="0.25">
      <c r="A12861" s="2">
        <v>44326.56527777778</v>
      </c>
      <c r="B12861" t="s">
        <v>189</v>
      </c>
      <c r="C12861" t="s">
        <v>7113</v>
      </c>
    </row>
    <row r="12862" spans="1:4" x14ac:dyDescent="0.25">
      <c r="A12862" s="2">
        <v>44326.56527777778</v>
      </c>
      <c r="B12862" t="s">
        <v>189</v>
      </c>
      <c r="C12862" t="s">
        <v>6420</v>
      </c>
    </row>
    <row r="12863" spans="1:4" x14ac:dyDescent="0.25">
      <c r="A12863" s="2">
        <v>44326.56527777778</v>
      </c>
      <c r="B12863" t="s">
        <v>189</v>
      </c>
      <c r="C12863" t="s">
        <v>6407</v>
      </c>
    </row>
    <row r="12864" spans="1:4" x14ac:dyDescent="0.25">
      <c r="A12864" s="2">
        <v>44326.56527777778</v>
      </c>
      <c r="B12864" t="s">
        <v>189</v>
      </c>
      <c r="C12864" t="s">
        <v>7114</v>
      </c>
    </row>
    <row r="12865" spans="1:4" x14ac:dyDescent="0.25">
      <c r="A12865" s="2">
        <v>44326.56527777778</v>
      </c>
      <c r="B12865" t="s">
        <v>1459</v>
      </c>
      <c r="C12865" t="s">
        <v>7263</v>
      </c>
    </row>
    <row r="12866" spans="1:4" x14ac:dyDescent="0.25">
      <c r="A12866" s="2">
        <v>44326.56527777778</v>
      </c>
      <c r="B12866" t="s">
        <v>1459</v>
      </c>
      <c r="C12866" t="s">
        <v>7264</v>
      </c>
    </row>
    <row r="12867" spans="1:4" x14ac:dyDescent="0.25">
      <c r="A12867" s="2">
        <v>44326.56527777778</v>
      </c>
      <c r="B12867" t="s">
        <v>1459</v>
      </c>
      <c r="C12867" t="s">
        <v>7265</v>
      </c>
    </row>
    <row r="12868" spans="1:4" x14ac:dyDescent="0.25">
      <c r="A12868" s="2">
        <v>44326.56527777778</v>
      </c>
      <c r="B12868" t="s">
        <v>170</v>
      </c>
      <c r="C12868" t="s">
        <v>9053</v>
      </c>
    </row>
    <row r="12869" spans="1:4" x14ac:dyDescent="0.25">
      <c r="A12869" s="2">
        <v>44326.56527777778</v>
      </c>
      <c r="B12869" t="s">
        <v>170</v>
      </c>
      <c r="C12869" t="s">
        <v>1538</v>
      </c>
    </row>
    <row r="12870" spans="1:4" x14ac:dyDescent="0.25">
      <c r="A12870" s="2">
        <v>44326.56527777778</v>
      </c>
      <c r="B12870" t="s">
        <v>170</v>
      </c>
      <c r="C12870" t="s">
        <v>9054</v>
      </c>
    </row>
    <row r="12871" spans="1:4" x14ac:dyDescent="0.25">
      <c r="A12871" s="2">
        <v>44326.56527777778</v>
      </c>
      <c r="B12871" t="s">
        <v>170</v>
      </c>
      <c r="C12871" t="s">
        <v>6443</v>
      </c>
    </row>
    <row r="12872" spans="1:4" x14ac:dyDescent="0.25">
      <c r="A12872" s="2">
        <v>44326.56527777778</v>
      </c>
      <c r="B12872" t="s">
        <v>170</v>
      </c>
      <c r="C12872" t="s">
        <v>7419</v>
      </c>
    </row>
    <row r="12873" spans="1:4" x14ac:dyDescent="0.25">
      <c r="A12873" s="2">
        <v>44326.56527777778</v>
      </c>
      <c r="B12873" t="s">
        <v>175</v>
      </c>
      <c r="C12873" t="s">
        <v>9921</v>
      </c>
    </row>
    <row r="12874" spans="1:4" x14ac:dyDescent="0.25">
      <c r="A12874" s="2">
        <v>44326.56527777778</v>
      </c>
      <c r="B12874" t="s">
        <v>175</v>
      </c>
      <c r="C12874" t="s">
        <v>6396</v>
      </c>
    </row>
    <row r="12875" spans="1:4" x14ac:dyDescent="0.25">
      <c r="A12875" s="2">
        <v>44326.56527777778</v>
      </c>
      <c r="B12875" t="s">
        <v>169</v>
      </c>
      <c r="C12875" t="s">
        <v>10250</v>
      </c>
    </row>
    <row r="12876" spans="1:4" x14ac:dyDescent="0.25">
      <c r="A12876" s="2">
        <v>44326.56527777778</v>
      </c>
      <c r="B12876" t="s">
        <v>169</v>
      </c>
      <c r="C12876" t="s">
        <v>1249</v>
      </c>
    </row>
    <row r="12877" spans="1:4" x14ac:dyDescent="0.25">
      <c r="A12877" s="2">
        <v>44326.56527777778</v>
      </c>
      <c r="B12877" t="s">
        <v>169</v>
      </c>
      <c r="C12877" t="s">
        <v>10251</v>
      </c>
    </row>
    <row r="12878" spans="1:4" x14ac:dyDescent="0.25">
      <c r="A12878" s="2">
        <v>44326.56527777778</v>
      </c>
      <c r="B12878" t="s">
        <v>189</v>
      </c>
      <c r="D12878" t="s">
        <v>850</v>
      </c>
    </row>
    <row r="12879" spans="1:4" x14ac:dyDescent="0.25">
      <c r="A12879" s="2">
        <v>44326.56527777778</v>
      </c>
      <c r="B12879" t="s">
        <v>189</v>
      </c>
      <c r="D12879" t="s">
        <v>893</v>
      </c>
    </row>
    <row r="12880" spans="1:4" x14ac:dyDescent="0.25">
      <c r="A12880" s="2">
        <v>44326.56527777778</v>
      </c>
      <c r="B12880" t="s">
        <v>189</v>
      </c>
      <c r="D12880" t="s">
        <v>992</v>
      </c>
    </row>
    <row r="12881" spans="1:4" x14ac:dyDescent="0.25">
      <c r="A12881" s="2">
        <v>44326.56527777778</v>
      </c>
      <c r="B12881" t="s">
        <v>189</v>
      </c>
      <c r="D12881" t="s">
        <v>825</v>
      </c>
    </row>
    <row r="12882" spans="1:4" x14ac:dyDescent="0.25">
      <c r="A12882" s="2">
        <v>44326.56527777778</v>
      </c>
      <c r="B12882" t="s">
        <v>1459</v>
      </c>
      <c r="D12882" t="s">
        <v>825</v>
      </c>
    </row>
    <row r="12883" spans="1:4" x14ac:dyDescent="0.25">
      <c r="A12883" s="2">
        <v>44326.56527777778</v>
      </c>
      <c r="B12883" t="s">
        <v>1459</v>
      </c>
      <c r="D12883" t="s">
        <v>826</v>
      </c>
    </row>
    <row r="12884" spans="1:4" x14ac:dyDescent="0.25">
      <c r="A12884" s="2">
        <v>44326.56527777778</v>
      </c>
      <c r="B12884" t="s">
        <v>1459</v>
      </c>
      <c r="D12884" t="s">
        <v>842</v>
      </c>
    </row>
    <row r="12885" spans="1:4" x14ac:dyDescent="0.25">
      <c r="A12885" s="2">
        <v>44326.56527777778</v>
      </c>
      <c r="B12885" t="s">
        <v>170</v>
      </c>
      <c r="D12885" t="s">
        <v>850</v>
      </c>
    </row>
    <row r="12886" spans="1:4" x14ac:dyDescent="0.25">
      <c r="A12886" s="2">
        <v>44326.56527777778</v>
      </c>
      <c r="B12886" t="s">
        <v>170</v>
      </c>
      <c r="D12886" t="s">
        <v>960</v>
      </c>
    </row>
    <row r="12887" spans="1:4" x14ac:dyDescent="0.25">
      <c r="A12887" s="2">
        <v>44326.56527777778</v>
      </c>
      <c r="B12887" t="s">
        <v>170</v>
      </c>
      <c r="D12887" t="s">
        <v>846</v>
      </c>
    </row>
    <row r="12888" spans="1:4" x14ac:dyDescent="0.25">
      <c r="A12888" s="2">
        <v>44326.56527777778</v>
      </c>
      <c r="B12888" t="s">
        <v>170</v>
      </c>
      <c r="D12888" t="s">
        <v>908</v>
      </c>
    </row>
    <row r="12889" spans="1:4" x14ac:dyDescent="0.25">
      <c r="A12889" s="2">
        <v>44326.56527777778</v>
      </c>
      <c r="B12889" t="s">
        <v>170</v>
      </c>
      <c r="D12889" t="s">
        <v>848</v>
      </c>
    </row>
    <row r="12890" spans="1:4" x14ac:dyDescent="0.25">
      <c r="A12890" s="2">
        <v>44326.56527777778</v>
      </c>
      <c r="B12890" t="s">
        <v>175</v>
      </c>
      <c r="D12890" t="s">
        <v>995</v>
      </c>
    </row>
    <row r="12891" spans="1:4" x14ac:dyDescent="0.25">
      <c r="A12891" s="2">
        <v>44326.56527777778</v>
      </c>
      <c r="B12891" t="s">
        <v>175</v>
      </c>
      <c r="D12891" t="s">
        <v>971</v>
      </c>
    </row>
    <row r="12892" spans="1:4" x14ac:dyDescent="0.25">
      <c r="A12892" s="2">
        <v>44326.56527777778</v>
      </c>
      <c r="B12892" t="s">
        <v>169</v>
      </c>
      <c r="D12892" t="s">
        <v>1005</v>
      </c>
    </row>
    <row r="12893" spans="1:4" x14ac:dyDescent="0.25">
      <c r="A12893" s="2">
        <v>44326.56527777778</v>
      </c>
      <c r="B12893" t="s">
        <v>169</v>
      </c>
      <c r="D12893" t="s">
        <v>971</v>
      </c>
    </row>
    <row r="12894" spans="1:4" x14ac:dyDescent="0.25">
      <c r="A12894" s="2">
        <v>44326.56527777778</v>
      </c>
      <c r="B12894" t="s">
        <v>169</v>
      </c>
      <c r="D12894" t="s">
        <v>856</v>
      </c>
    </row>
    <row r="12895" spans="1:4" x14ac:dyDescent="0.25">
      <c r="A12895" s="2">
        <v>44326.565972222219</v>
      </c>
      <c r="B12895" t="s">
        <v>189</v>
      </c>
      <c r="C12895" t="s">
        <v>7115</v>
      </c>
    </row>
    <row r="12896" spans="1:4" x14ac:dyDescent="0.25">
      <c r="A12896" s="2">
        <v>44326.565972222219</v>
      </c>
      <c r="B12896" t="s">
        <v>189</v>
      </c>
      <c r="C12896" t="s">
        <v>7116</v>
      </c>
    </row>
    <row r="12897" spans="1:4" x14ac:dyDescent="0.25">
      <c r="A12897" s="2">
        <v>44326.565972222219</v>
      </c>
      <c r="B12897" t="s">
        <v>189</v>
      </c>
      <c r="C12897" t="s">
        <v>1538</v>
      </c>
    </row>
    <row r="12898" spans="1:4" x14ac:dyDescent="0.25">
      <c r="A12898" s="2">
        <v>44326.565972222219</v>
      </c>
      <c r="B12898" t="s">
        <v>1459</v>
      </c>
      <c r="C12898" t="s">
        <v>6386</v>
      </c>
    </row>
    <row r="12899" spans="1:4" x14ac:dyDescent="0.25">
      <c r="A12899" s="2">
        <v>44326.565972222219</v>
      </c>
      <c r="B12899" t="s">
        <v>1459</v>
      </c>
      <c r="C12899" t="s">
        <v>7266</v>
      </c>
    </row>
    <row r="12900" spans="1:4" x14ac:dyDescent="0.25">
      <c r="A12900" s="2">
        <v>44326.565972222219</v>
      </c>
      <c r="B12900" t="s">
        <v>170</v>
      </c>
      <c r="C12900" t="s">
        <v>9055</v>
      </c>
    </row>
    <row r="12901" spans="1:4" x14ac:dyDescent="0.25">
      <c r="A12901" s="2">
        <v>44326.565972222219</v>
      </c>
      <c r="B12901" t="s">
        <v>169</v>
      </c>
      <c r="C12901" t="s">
        <v>10252</v>
      </c>
    </row>
    <row r="12902" spans="1:4" x14ac:dyDescent="0.25">
      <c r="A12902" s="2">
        <v>44326.565972222219</v>
      </c>
      <c r="B12902" t="s">
        <v>169</v>
      </c>
      <c r="C12902" t="s">
        <v>194</v>
      </c>
    </row>
    <row r="12903" spans="1:4" x14ac:dyDescent="0.25">
      <c r="A12903" s="2">
        <v>44326.565972222219</v>
      </c>
      <c r="B12903" t="s">
        <v>189</v>
      </c>
      <c r="D12903" t="s">
        <v>853</v>
      </c>
    </row>
    <row r="12904" spans="1:4" x14ac:dyDescent="0.25">
      <c r="A12904" s="2">
        <v>44326.565972222219</v>
      </c>
      <c r="B12904" t="s">
        <v>189</v>
      </c>
      <c r="D12904" t="s">
        <v>842</v>
      </c>
    </row>
    <row r="12905" spans="1:4" x14ac:dyDescent="0.25">
      <c r="A12905" s="2">
        <v>44326.565972222219</v>
      </c>
      <c r="B12905" t="s">
        <v>189</v>
      </c>
      <c r="D12905" t="s">
        <v>932</v>
      </c>
    </row>
    <row r="12906" spans="1:4" x14ac:dyDescent="0.25">
      <c r="A12906" s="2">
        <v>44326.565972222219</v>
      </c>
      <c r="B12906" t="s">
        <v>1459</v>
      </c>
      <c r="D12906" t="s">
        <v>868</v>
      </c>
    </row>
    <row r="12907" spans="1:4" x14ac:dyDescent="0.25">
      <c r="A12907" s="2">
        <v>44326.565972222219</v>
      </c>
      <c r="B12907" t="s">
        <v>1459</v>
      </c>
      <c r="D12907" t="s">
        <v>850</v>
      </c>
    </row>
    <row r="12908" spans="1:4" x14ac:dyDescent="0.25">
      <c r="A12908" s="2">
        <v>44326.565972222219</v>
      </c>
      <c r="B12908" t="s">
        <v>170</v>
      </c>
      <c r="D12908" t="s">
        <v>909</v>
      </c>
    </row>
    <row r="12909" spans="1:4" x14ac:dyDescent="0.25">
      <c r="A12909" s="2">
        <v>44326.565972222219</v>
      </c>
      <c r="B12909" t="s">
        <v>169</v>
      </c>
      <c r="D12909" t="s">
        <v>850</v>
      </c>
    </row>
    <row r="12910" spans="1:4" x14ac:dyDescent="0.25">
      <c r="A12910" s="2">
        <v>44326.565972222219</v>
      </c>
      <c r="B12910" t="s">
        <v>169</v>
      </c>
      <c r="D12910" t="s">
        <v>960</v>
      </c>
    </row>
    <row r="12911" spans="1:4" x14ac:dyDescent="0.25">
      <c r="A12911" s="2">
        <v>44326.566666666666</v>
      </c>
      <c r="B12911" t="s">
        <v>1459</v>
      </c>
      <c r="C12911" t="s">
        <v>6386</v>
      </c>
    </row>
    <row r="12912" spans="1:4" x14ac:dyDescent="0.25">
      <c r="A12912" s="2">
        <v>44326.566666666666</v>
      </c>
      <c r="B12912" t="s">
        <v>1459</v>
      </c>
      <c r="C12912" t="s">
        <v>7267</v>
      </c>
    </row>
    <row r="12913" spans="1:4" x14ac:dyDescent="0.25">
      <c r="A12913" s="2">
        <v>44326.566666666666</v>
      </c>
      <c r="B12913" t="s">
        <v>1459</v>
      </c>
      <c r="C12913" t="s">
        <v>7268</v>
      </c>
    </row>
    <row r="12914" spans="1:4" x14ac:dyDescent="0.25">
      <c r="A12914" s="2">
        <v>44326.566666666666</v>
      </c>
      <c r="B12914" t="s">
        <v>1459</v>
      </c>
      <c r="C12914" t="s">
        <v>7269</v>
      </c>
    </row>
    <row r="12915" spans="1:4" x14ac:dyDescent="0.25">
      <c r="A12915" s="2">
        <v>44326.566666666666</v>
      </c>
      <c r="B12915" t="s">
        <v>169</v>
      </c>
      <c r="C12915" t="s">
        <v>10253</v>
      </c>
    </row>
    <row r="12916" spans="1:4" x14ac:dyDescent="0.25">
      <c r="A12916" s="2">
        <v>44326.566666666666</v>
      </c>
      <c r="B12916" t="s">
        <v>169</v>
      </c>
      <c r="C12916" t="s">
        <v>1249</v>
      </c>
    </row>
    <row r="12917" spans="1:4" x14ac:dyDescent="0.25">
      <c r="A12917" s="2">
        <v>44326.566666666666</v>
      </c>
      <c r="B12917" t="s">
        <v>169</v>
      </c>
      <c r="C12917" t="s">
        <v>10254</v>
      </c>
    </row>
    <row r="12918" spans="1:4" x14ac:dyDescent="0.25">
      <c r="A12918" s="2">
        <v>44326.566666666666</v>
      </c>
      <c r="B12918" t="s">
        <v>1459</v>
      </c>
      <c r="D12918" t="s">
        <v>922</v>
      </c>
    </row>
    <row r="12919" spans="1:4" x14ac:dyDescent="0.25">
      <c r="A12919" s="2">
        <v>44326.566666666666</v>
      </c>
      <c r="B12919" t="s">
        <v>1459</v>
      </c>
      <c r="D12919" t="s">
        <v>899</v>
      </c>
    </row>
    <row r="12920" spans="1:4" x14ac:dyDescent="0.25">
      <c r="A12920" s="2">
        <v>44326.566666666666</v>
      </c>
      <c r="B12920" t="s">
        <v>1459</v>
      </c>
      <c r="D12920" t="s">
        <v>953</v>
      </c>
    </row>
    <row r="12921" spans="1:4" x14ac:dyDescent="0.25">
      <c r="A12921" s="2">
        <v>44326.566666666666</v>
      </c>
      <c r="B12921" t="s">
        <v>1459</v>
      </c>
      <c r="D12921" t="s">
        <v>1855</v>
      </c>
    </row>
    <row r="12922" spans="1:4" x14ac:dyDescent="0.25">
      <c r="A12922" s="2">
        <v>44326.566666666666</v>
      </c>
      <c r="B12922" t="s">
        <v>169</v>
      </c>
      <c r="D12922" t="s">
        <v>842</v>
      </c>
    </row>
    <row r="12923" spans="1:4" x14ac:dyDescent="0.25">
      <c r="A12923" s="2">
        <v>44326.566666666666</v>
      </c>
      <c r="B12923" t="s">
        <v>169</v>
      </c>
      <c r="D12923" t="s">
        <v>868</v>
      </c>
    </row>
    <row r="12924" spans="1:4" x14ac:dyDescent="0.25">
      <c r="A12924" s="2">
        <v>44326.566666666666</v>
      </c>
      <c r="B12924" t="s">
        <v>169</v>
      </c>
      <c r="D12924" t="s">
        <v>1853</v>
      </c>
    </row>
    <row r="12925" spans="1:4" x14ac:dyDescent="0.25">
      <c r="A12925" s="2">
        <v>44326.567361111112</v>
      </c>
      <c r="B12925" t="s">
        <v>1459</v>
      </c>
      <c r="C12925" t="s">
        <v>6386</v>
      </c>
    </row>
    <row r="12926" spans="1:4" x14ac:dyDescent="0.25">
      <c r="A12926" s="2">
        <v>44326.567361111112</v>
      </c>
      <c r="B12926" t="s">
        <v>181</v>
      </c>
      <c r="C12926" t="s">
        <v>10068</v>
      </c>
    </row>
    <row r="12927" spans="1:4" x14ac:dyDescent="0.25">
      <c r="A12927" s="2">
        <v>44326.567361111112</v>
      </c>
      <c r="B12927" t="s">
        <v>1459</v>
      </c>
      <c r="D12927" t="s">
        <v>1869</v>
      </c>
    </row>
    <row r="12928" spans="1:4" x14ac:dyDescent="0.25">
      <c r="A12928" s="2">
        <v>44326.567361111112</v>
      </c>
      <c r="B12928" t="s">
        <v>181</v>
      </c>
      <c r="D12928" t="s">
        <v>844</v>
      </c>
    </row>
    <row r="12929" spans="1:4" x14ac:dyDescent="0.25">
      <c r="A12929" s="2">
        <v>44326.568055555559</v>
      </c>
      <c r="B12929" t="s">
        <v>181</v>
      </c>
      <c r="C12929" t="s">
        <v>10069</v>
      </c>
    </row>
    <row r="12930" spans="1:4" x14ac:dyDescent="0.25">
      <c r="A12930" s="2">
        <v>44326.568055555559</v>
      </c>
      <c r="B12930" t="s">
        <v>169</v>
      </c>
      <c r="C12930" t="s">
        <v>10255</v>
      </c>
    </row>
    <row r="12931" spans="1:4" x14ac:dyDescent="0.25">
      <c r="A12931" s="2">
        <v>44326.568055555559</v>
      </c>
      <c r="B12931" t="s">
        <v>169</v>
      </c>
      <c r="C12931" t="s">
        <v>6386</v>
      </c>
    </row>
    <row r="12932" spans="1:4" x14ac:dyDescent="0.25">
      <c r="A12932" s="2">
        <v>44326.568055555559</v>
      </c>
      <c r="B12932" t="s">
        <v>169</v>
      </c>
      <c r="C12932" t="s">
        <v>10256</v>
      </c>
    </row>
    <row r="12933" spans="1:4" x14ac:dyDescent="0.25">
      <c r="A12933" s="2">
        <v>44326.568055555559</v>
      </c>
      <c r="B12933" t="s">
        <v>181</v>
      </c>
      <c r="D12933" t="s">
        <v>852</v>
      </c>
    </row>
    <row r="12934" spans="1:4" x14ac:dyDescent="0.25">
      <c r="A12934" s="2">
        <v>44326.568055555559</v>
      </c>
      <c r="B12934" t="s">
        <v>169</v>
      </c>
      <c r="D12934" t="s">
        <v>894</v>
      </c>
    </row>
    <row r="12935" spans="1:4" x14ac:dyDescent="0.25">
      <c r="A12935" s="2">
        <v>44326.568055555559</v>
      </c>
      <c r="B12935" t="s">
        <v>169</v>
      </c>
      <c r="D12935" t="s">
        <v>845</v>
      </c>
    </row>
    <row r="12936" spans="1:4" x14ac:dyDescent="0.25">
      <c r="A12936" s="2">
        <v>44326.568055555559</v>
      </c>
      <c r="B12936" t="s">
        <v>169</v>
      </c>
      <c r="D12936" t="s">
        <v>834</v>
      </c>
    </row>
    <row r="12937" spans="1:4" x14ac:dyDescent="0.25">
      <c r="A12937" s="2">
        <v>44326.568749999999</v>
      </c>
      <c r="B12937" t="s">
        <v>181</v>
      </c>
      <c r="C12937" t="s">
        <v>1249</v>
      </c>
    </row>
    <row r="12938" spans="1:4" x14ac:dyDescent="0.25">
      <c r="A12938" s="2">
        <v>44326.568749999999</v>
      </c>
      <c r="B12938" t="s">
        <v>181</v>
      </c>
      <c r="C12938" t="s">
        <v>10070</v>
      </c>
    </row>
    <row r="12939" spans="1:4" x14ac:dyDescent="0.25">
      <c r="A12939" s="2">
        <v>44326.568749999999</v>
      </c>
      <c r="B12939" t="s">
        <v>181</v>
      </c>
      <c r="C12939" t="s">
        <v>10071</v>
      </c>
    </row>
    <row r="12940" spans="1:4" x14ac:dyDescent="0.25">
      <c r="A12940" s="2">
        <v>44326.568749999999</v>
      </c>
      <c r="B12940" t="s">
        <v>181</v>
      </c>
      <c r="C12940" t="s">
        <v>10072</v>
      </c>
    </row>
    <row r="12941" spans="1:4" x14ac:dyDescent="0.25">
      <c r="A12941" s="2">
        <v>44326.568749999999</v>
      </c>
      <c r="B12941" t="s">
        <v>169</v>
      </c>
      <c r="C12941" t="s">
        <v>10257</v>
      </c>
    </row>
    <row r="12942" spans="1:4" x14ac:dyDescent="0.25">
      <c r="A12942" s="2">
        <v>44326.568749999999</v>
      </c>
      <c r="B12942" t="s">
        <v>169</v>
      </c>
      <c r="C12942" t="s">
        <v>10258</v>
      </c>
    </row>
    <row r="12943" spans="1:4" x14ac:dyDescent="0.25">
      <c r="A12943" s="2">
        <v>44326.568749999999</v>
      </c>
      <c r="B12943" t="s">
        <v>169</v>
      </c>
      <c r="C12943" t="s">
        <v>194</v>
      </c>
    </row>
    <row r="12944" spans="1:4" x14ac:dyDescent="0.25">
      <c r="A12944" s="2">
        <v>44326.568749999999</v>
      </c>
      <c r="B12944" t="s">
        <v>181</v>
      </c>
      <c r="D12944" t="s">
        <v>901</v>
      </c>
    </row>
    <row r="12945" spans="1:4" x14ac:dyDescent="0.25">
      <c r="A12945" s="2">
        <v>44326.568749999999</v>
      </c>
      <c r="B12945" t="s">
        <v>181</v>
      </c>
      <c r="D12945" t="s">
        <v>954</v>
      </c>
    </row>
    <row r="12946" spans="1:4" x14ac:dyDescent="0.25">
      <c r="A12946" s="2">
        <v>44326.568749999999</v>
      </c>
      <c r="B12946" t="s">
        <v>181</v>
      </c>
      <c r="D12946" t="s">
        <v>908</v>
      </c>
    </row>
    <row r="12947" spans="1:4" x14ac:dyDescent="0.25">
      <c r="A12947" s="2">
        <v>44326.568749999999</v>
      </c>
      <c r="B12947" t="s">
        <v>181</v>
      </c>
      <c r="D12947" t="s">
        <v>848</v>
      </c>
    </row>
    <row r="12948" spans="1:4" x14ac:dyDescent="0.25">
      <c r="A12948" s="2">
        <v>44326.568749999999</v>
      </c>
      <c r="B12948" t="s">
        <v>169</v>
      </c>
      <c r="D12948" t="s">
        <v>885</v>
      </c>
    </row>
    <row r="12949" spans="1:4" x14ac:dyDescent="0.25">
      <c r="A12949" s="2">
        <v>44326.568749999999</v>
      </c>
      <c r="B12949" t="s">
        <v>169</v>
      </c>
      <c r="D12949" t="s">
        <v>854</v>
      </c>
    </row>
    <row r="12950" spans="1:4" x14ac:dyDescent="0.25">
      <c r="A12950" s="2">
        <v>44326.568749999999</v>
      </c>
      <c r="B12950" t="s">
        <v>169</v>
      </c>
      <c r="D12950" t="s">
        <v>855</v>
      </c>
    </row>
    <row r="12951" spans="1:4" x14ac:dyDescent="0.25">
      <c r="A12951" s="2">
        <v>44326.569444444445</v>
      </c>
      <c r="B12951" t="s">
        <v>163</v>
      </c>
      <c r="C12951" t="s">
        <v>6386</v>
      </c>
    </row>
    <row r="12952" spans="1:4" x14ac:dyDescent="0.25">
      <c r="A12952" s="2">
        <v>44326.569444444445</v>
      </c>
      <c r="B12952" t="s">
        <v>163</v>
      </c>
      <c r="C12952" t="s">
        <v>7048</v>
      </c>
    </row>
    <row r="12953" spans="1:4" x14ac:dyDescent="0.25">
      <c r="A12953" s="2">
        <v>44326.569444444445</v>
      </c>
      <c r="B12953" t="s">
        <v>163</v>
      </c>
      <c r="C12953" t="s">
        <v>6386</v>
      </c>
    </row>
    <row r="12954" spans="1:4" x14ac:dyDescent="0.25">
      <c r="A12954" s="2">
        <v>44326.569444444445</v>
      </c>
      <c r="B12954" t="s">
        <v>185</v>
      </c>
      <c r="C12954" t="s">
        <v>1249</v>
      </c>
    </row>
    <row r="12955" spans="1:4" x14ac:dyDescent="0.25">
      <c r="A12955" s="2">
        <v>44326.569444444445</v>
      </c>
      <c r="B12955" t="s">
        <v>181</v>
      </c>
      <c r="C12955" t="s">
        <v>10073</v>
      </c>
    </row>
    <row r="12956" spans="1:4" x14ac:dyDescent="0.25">
      <c r="A12956" s="2">
        <v>44326.569444444445</v>
      </c>
      <c r="B12956" t="s">
        <v>181</v>
      </c>
      <c r="C12956" t="s">
        <v>1538</v>
      </c>
    </row>
    <row r="12957" spans="1:4" x14ac:dyDescent="0.25">
      <c r="A12957" s="2">
        <v>44326.569444444445</v>
      </c>
      <c r="B12957" t="s">
        <v>181</v>
      </c>
      <c r="C12957" t="s">
        <v>6386</v>
      </c>
    </row>
    <row r="12958" spans="1:4" x14ac:dyDescent="0.25">
      <c r="A12958" s="2">
        <v>44326.569444444445</v>
      </c>
      <c r="B12958" t="s">
        <v>181</v>
      </c>
      <c r="C12958" t="s">
        <v>10074</v>
      </c>
    </row>
    <row r="12959" spans="1:4" x14ac:dyDescent="0.25">
      <c r="A12959" s="2">
        <v>44326.569444444445</v>
      </c>
      <c r="B12959" t="s">
        <v>169</v>
      </c>
      <c r="C12959" t="s">
        <v>10259</v>
      </c>
    </row>
    <row r="12960" spans="1:4" x14ac:dyDescent="0.25">
      <c r="A12960" s="2">
        <v>44326.569444444445</v>
      </c>
      <c r="B12960" t="s">
        <v>169</v>
      </c>
      <c r="C12960" t="s">
        <v>1538</v>
      </c>
    </row>
    <row r="12961" spans="1:4" x14ac:dyDescent="0.25">
      <c r="A12961" s="2">
        <v>44326.569444444445</v>
      </c>
      <c r="B12961" t="s">
        <v>163</v>
      </c>
      <c r="D12961" t="s">
        <v>902</v>
      </c>
    </row>
    <row r="12962" spans="1:4" x14ac:dyDescent="0.25">
      <c r="A12962" s="2">
        <v>44326.569444444445</v>
      </c>
      <c r="B12962" t="s">
        <v>163</v>
      </c>
      <c r="D12962" t="s">
        <v>850</v>
      </c>
    </row>
    <row r="12963" spans="1:4" x14ac:dyDescent="0.25">
      <c r="A12963" s="2">
        <v>44326.569444444445</v>
      </c>
      <c r="B12963" t="s">
        <v>163</v>
      </c>
      <c r="D12963" t="s">
        <v>893</v>
      </c>
    </row>
    <row r="12964" spans="1:4" x14ac:dyDescent="0.25">
      <c r="A12964" s="2">
        <v>44326.569444444445</v>
      </c>
      <c r="B12964" t="s">
        <v>185</v>
      </c>
      <c r="D12964" t="s">
        <v>899</v>
      </c>
    </row>
    <row r="12965" spans="1:4" x14ac:dyDescent="0.25">
      <c r="A12965" s="2">
        <v>44326.569444444445</v>
      </c>
      <c r="B12965" t="s">
        <v>181</v>
      </c>
      <c r="D12965" t="s">
        <v>849</v>
      </c>
    </row>
    <row r="12966" spans="1:4" x14ac:dyDescent="0.25">
      <c r="A12966" s="2">
        <v>44326.569444444445</v>
      </c>
      <c r="B12966" t="s">
        <v>181</v>
      </c>
      <c r="D12966" t="s">
        <v>995</v>
      </c>
    </row>
    <row r="12967" spans="1:4" x14ac:dyDescent="0.25">
      <c r="A12967" s="2">
        <v>44326.569444444445</v>
      </c>
      <c r="B12967" t="s">
        <v>181</v>
      </c>
      <c r="D12967" t="s">
        <v>971</v>
      </c>
    </row>
    <row r="12968" spans="1:4" x14ac:dyDescent="0.25">
      <c r="A12968" s="2">
        <v>44326.569444444445</v>
      </c>
      <c r="B12968" t="s">
        <v>181</v>
      </c>
      <c r="D12968" t="s">
        <v>827</v>
      </c>
    </row>
    <row r="12969" spans="1:4" x14ac:dyDescent="0.25">
      <c r="A12969" s="2">
        <v>44326.569444444445</v>
      </c>
      <c r="B12969" t="s">
        <v>169</v>
      </c>
      <c r="D12969" t="s">
        <v>852</v>
      </c>
    </row>
    <row r="12970" spans="1:4" x14ac:dyDescent="0.25">
      <c r="A12970" s="2">
        <v>44326.569444444445</v>
      </c>
      <c r="B12970" t="s">
        <v>169</v>
      </c>
      <c r="D12970" t="s">
        <v>973</v>
      </c>
    </row>
    <row r="12971" spans="1:4" x14ac:dyDescent="0.25">
      <c r="A12971" s="2">
        <v>44326.570138888892</v>
      </c>
      <c r="B12971" t="s">
        <v>163</v>
      </c>
      <c r="C12971" t="s">
        <v>7049</v>
      </c>
    </row>
    <row r="12972" spans="1:4" x14ac:dyDescent="0.25">
      <c r="A12972" s="2">
        <v>44326.570138888892</v>
      </c>
      <c r="B12972" t="s">
        <v>163</v>
      </c>
      <c r="C12972" t="s">
        <v>6386</v>
      </c>
    </row>
    <row r="12973" spans="1:4" x14ac:dyDescent="0.25">
      <c r="A12973" s="2">
        <v>44326.570138888892</v>
      </c>
      <c r="B12973" t="s">
        <v>163</v>
      </c>
      <c r="C12973" t="s">
        <v>6386</v>
      </c>
    </row>
    <row r="12974" spans="1:4" x14ac:dyDescent="0.25">
      <c r="A12974" s="2">
        <v>44326.570138888892</v>
      </c>
      <c r="B12974" t="s">
        <v>163</v>
      </c>
      <c r="C12974" t="s">
        <v>6386</v>
      </c>
    </row>
    <row r="12975" spans="1:4" x14ac:dyDescent="0.25">
      <c r="A12975" s="2">
        <v>44326.570138888892</v>
      </c>
      <c r="B12975" t="s">
        <v>163</v>
      </c>
      <c r="C12975" t="s">
        <v>1538</v>
      </c>
    </row>
    <row r="12976" spans="1:4" x14ac:dyDescent="0.25">
      <c r="A12976" s="2">
        <v>44326.570138888892</v>
      </c>
      <c r="B12976" t="s">
        <v>163</v>
      </c>
      <c r="C12976" t="s">
        <v>7050</v>
      </c>
    </row>
    <row r="12977" spans="1:4" x14ac:dyDescent="0.25">
      <c r="A12977" s="2">
        <v>44326.570138888892</v>
      </c>
      <c r="B12977" t="s">
        <v>191</v>
      </c>
      <c r="C12977" t="s">
        <v>6386</v>
      </c>
    </row>
    <row r="12978" spans="1:4" x14ac:dyDescent="0.25">
      <c r="A12978" s="2">
        <v>44326.570138888892</v>
      </c>
      <c r="B12978" t="s">
        <v>191</v>
      </c>
      <c r="C12978" t="s">
        <v>1538</v>
      </c>
    </row>
    <row r="12979" spans="1:4" x14ac:dyDescent="0.25">
      <c r="A12979" s="2">
        <v>44326.570138888892</v>
      </c>
      <c r="B12979" t="s">
        <v>191</v>
      </c>
      <c r="C12979" t="s">
        <v>6611</v>
      </c>
    </row>
    <row r="12980" spans="1:4" x14ac:dyDescent="0.25">
      <c r="A12980" s="2">
        <v>44326.570138888892</v>
      </c>
      <c r="B12980" t="s">
        <v>185</v>
      </c>
      <c r="C12980" t="s">
        <v>1249</v>
      </c>
    </row>
    <row r="12981" spans="1:4" x14ac:dyDescent="0.25">
      <c r="A12981" s="2">
        <v>44326.570138888892</v>
      </c>
      <c r="B12981" t="s">
        <v>185</v>
      </c>
      <c r="C12981" t="s">
        <v>9419</v>
      </c>
    </row>
    <row r="12982" spans="1:4" x14ac:dyDescent="0.25">
      <c r="A12982" s="2">
        <v>44326.570138888892</v>
      </c>
      <c r="B12982" t="s">
        <v>185</v>
      </c>
      <c r="C12982" t="s">
        <v>9420</v>
      </c>
    </row>
    <row r="12983" spans="1:4" x14ac:dyDescent="0.25">
      <c r="A12983" s="2">
        <v>44326.570138888892</v>
      </c>
      <c r="B12983" t="s">
        <v>185</v>
      </c>
      <c r="C12983" t="s">
        <v>9421</v>
      </c>
    </row>
    <row r="12984" spans="1:4" x14ac:dyDescent="0.25">
      <c r="A12984" s="2">
        <v>44326.570138888892</v>
      </c>
      <c r="B12984" t="s">
        <v>185</v>
      </c>
      <c r="C12984" t="s">
        <v>391</v>
      </c>
    </row>
    <row r="12985" spans="1:4" x14ac:dyDescent="0.25">
      <c r="A12985" s="2">
        <v>44326.570138888892</v>
      </c>
      <c r="B12985" t="s">
        <v>185</v>
      </c>
      <c r="C12985" t="s">
        <v>1249</v>
      </c>
    </row>
    <row r="12986" spans="1:4" x14ac:dyDescent="0.25">
      <c r="A12986" s="2">
        <v>44326.570138888892</v>
      </c>
      <c r="B12986" t="s">
        <v>181</v>
      </c>
      <c r="C12986" t="s">
        <v>10075</v>
      </c>
    </row>
    <row r="12987" spans="1:4" x14ac:dyDescent="0.25">
      <c r="A12987" s="2">
        <v>44326.570138888892</v>
      </c>
      <c r="B12987" t="s">
        <v>181</v>
      </c>
      <c r="C12987" t="s">
        <v>6386</v>
      </c>
    </row>
    <row r="12988" spans="1:4" x14ac:dyDescent="0.25">
      <c r="A12988" s="2">
        <v>44326.570138888892</v>
      </c>
      <c r="B12988" t="s">
        <v>181</v>
      </c>
      <c r="C12988" t="s">
        <v>6386</v>
      </c>
    </row>
    <row r="12989" spans="1:4" x14ac:dyDescent="0.25">
      <c r="A12989" s="2">
        <v>44326.570138888892</v>
      </c>
      <c r="B12989" t="s">
        <v>169</v>
      </c>
      <c r="C12989" t="s">
        <v>10260</v>
      </c>
    </row>
    <row r="12990" spans="1:4" x14ac:dyDescent="0.25">
      <c r="A12990" s="2">
        <v>44326.570138888892</v>
      </c>
      <c r="B12990" t="s">
        <v>163</v>
      </c>
      <c r="D12990" t="s">
        <v>894</v>
      </c>
    </row>
    <row r="12991" spans="1:4" x14ac:dyDescent="0.25">
      <c r="A12991" s="2">
        <v>44326.570138888892</v>
      </c>
      <c r="B12991" t="s">
        <v>163</v>
      </c>
      <c r="D12991" t="s">
        <v>845</v>
      </c>
    </row>
    <row r="12992" spans="1:4" x14ac:dyDescent="0.25">
      <c r="A12992" s="2">
        <v>44326.570138888892</v>
      </c>
      <c r="B12992" t="s">
        <v>163</v>
      </c>
      <c r="D12992" t="s">
        <v>834</v>
      </c>
    </row>
    <row r="12993" spans="1:4" x14ac:dyDescent="0.25">
      <c r="A12993" s="2">
        <v>44326.570138888892</v>
      </c>
      <c r="B12993" t="s">
        <v>163</v>
      </c>
      <c r="D12993" t="s">
        <v>904</v>
      </c>
    </row>
    <row r="12994" spans="1:4" x14ac:dyDescent="0.25">
      <c r="A12994" s="2">
        <v>44326.570138888892</v>
      </c>
      <c r="B12994" t="s">
        <v>163</v>
      </c>
      <c r="D12994" t="s">
        <v>970</v>
      </c>
    </row>
    <row r="12995" spans="1:4" x14ac:dyDescent="0.25">
      <c r="A12995" s="2">
        <v>44326.570138888892</v>
      </c>
      <c r="B12995" t="s">
        <v>163</v>
      </c>
      <c r="D12995" t="s">
        <v>955</v>
      </c>
    </row>
    <row r="12996" spans="1:4" x14ac:dyDescent="0.25">
      <c r="A12996" s="2">
        <v>44326.570138888892</v>
      </c>
      <c r="B12996" t="s">
        <v>191</v>
      </c>
      <c r="D12996" t="s">
        <v>842</v>
      </c>
    </row>
    <row r="12997" spans="1:4" x14ac:dyDescent="0.25">
      <c r="A12997" s="2">
        <v>44326.570138888892</v>
      </c>
      <c r="B12997" t="s">
        <v>191</v>
      </c>
      <c r="D12997" t="s">
        <v>949</v>
      </c>
    </row>
    <row r="12998" spans="1:4" x14ac:dyDescent="0.25">
      <c r="A12998" s="2">
        <v>44326.570138888892</v>
      </c>
      <c r="B12998" t="s">
        <v>191</v>
      </c>
      <c r="D12998" t="s">
        <v>902</v>
      </c>
    </row>
    <row r="12999" spans="1:4" x14ac:dyDescent="0.25">
      <c r="A12999" s="2">
        <v>44326.570138888892</v>
      </c>
      <c r="B12999" t="s">
        <v>185</v>
      </c>
      <c r="D12999" t="s">
        <v>953</v>
      </c>
    </row>
    <row r="13000" spans="1:4" x14ac:dyDescent="0.25">
      <c r="A13000" s="2">
        <v>44326.570138888892</v>
      </c>
      <c r="B13000" t="s">
        <v>185</v>
      </c>
      <c r="D13000" t="s">
        <v>902</v>
      </c>
    </row>
    <row r="13001" spans="1:4" x14ac:dyDescent="0.25">
      <c r="A13001" s="2">
        <v>44326.570138888892</v>
      </c>
      <c r="B13001" t="s">
        <v>185</v>
      </c>
      <c r="D13001" t="s">
        <v>992</v>
      </c>
    </row>
    <row r="13002" spans="1:4" x14ac:dyDescent="0.25">
      <c r="A13002" s="2">
        <v>44326.570138888892</v>
      </c>
      <c r="B13002" t="s">
        <v>185</v>
      </c>
      <c r="D13002" t="s">
        <v>857</v>
      </c>
    </row>
    <row r="13003" spans="1:4" x14ac:dyDescent="0.25">
      <c r="A13003" s="2">
        <v>44326.570138888892</v>
      </c>
      <c r="B13003" t="s">
        <v>185</v>
      </c>
      <c r="D13003" t="s">
        <v>852</v>
      </c>
    </row>
    <row r="13004" spans="1:4" x14ac:dyDescent="0.25">
      <c r="A13004" s="2">
        <v>44326.570138888892</v>
      </c>
      <c r="B13004" t="s">
        <v>185</v>
      </c>
      <c r="D13004" t="s">
        <v>901</v>
      </c>
    </row>
    <row r="13005" spans="1:4" x14ac:dyDescent="0.25">
      <c r="A13005" s="2">
        <v>44326.570138888892</v>
      </c>
      <c r="B13005" t="s">
        <v>181</v>
      </c>
      <c r="D13005" t="s">
        <v>842</v>
      </c>
    </row>
    <row r="13006" spans="1:4" x14ac:dyDescent="0.25">
      <c r="A13006" s="2">
        <v>44326.570138888892</v>
      </c>
      <c r="B13006" t="s">
        <v>181</v>
      </c>
      <c r="D13006" t="s">
        <v>1880</v>
      </c>
    </row>
    <row r="13007" spans="1:4" x14ac:dyDescent="0.25">
      <c r="A13007" s="2">
        <v>44326.570138888892</v>
      </c>
      <c r="B13007" t="s">
        <v>181</v>
      </c>
      <c r="D13007" t="s">
        <v>825</v>
      </c>
    </row>
    <row r="13008" spans="1:4" x14ac:dyDescent="0.25">
      <c r="A13008" s="2">
        <v>44326.570138888892</v>
      </c>
      <c r="B13008" t="s">
        <v>169</v>
      </c>
      <c r="D13008" t="s">
        <v>910</v>
      </c>
    </row>
    <row r="13009" spans="1:4" x14ac:dyDescent="0.25">
      <c r="A13009" s="2">
        <v>44326.570833333331</v>
      </c>
      <c r="B13009" t="s">
        <v>163</v>
      </c>
      <c r="C13009" t="s">
        <v>7051</v>
      </c>
    </row>
    <row r="13010" spans="1:4" x14ac:dyDescent="0.25">
      <c r="A13010" s="2">
        <v>44326.570833333331</v>
      </c>
      <c r="B13010" t="s">
        <v>163</v>
      </c>
      <c r="C13010" t="s">
        <v>7052</v>
      </c>
    </row>
    <row r="13011" spans="1:4" x14ac:dyDescent="0.25">
      <c r="A13011" s="2">
        <v>44326.570833333331</v>
      </c>
      <c r="B13011" t="s">
        <v>191</v>
      </c>
      <c r="C13011" t="s">
        <v>8691</v>
      </c>
    </row>
    <row r="13012" spans="1:4" x14ac:dyDescent="0.25">
      <c r="A13012" s="2">
        <v>44326.570833333331</v>
      </c>
      <c r="B13012" t="s">
        <v>185</v>
      </c>
      <c r="C13012" t="s">
        <v>9422</v>
      </c>
    </row>
    <row r="13013" spans="1:4" x14ac:dyDescent="0.25">
      <c r="A13013" s="2">
        <v>44326.570833333331</v>
      </c>
      <c r="B13013" t="s">
        <v>185</v>
      </c>
      <c r="C13013" t="s">
        <v>6386</v>
      </c>
    </row>
    <row r="13014" spans="1:4" x14ac:dyDescent="0.25">
      <c r="A13014" s="2">
        <v>44326.570833333331</v>
      </c>
      <c r="B13014" t="s">
        <v>181</v>
      </c>
      <c r="C13014" t="s">
        <v>6437</v>
      </c>
    </row>
    <row r="13015" spans="1:4" x14ac:dyDescent="0.25">
      <c r="A13015" s="2">
        <v>44326.570833333331</v>
      </c>
      <c r="B13015" t="s">
        <v>181</v>
      </c>
      <c r="C13015" t="s">
        <v>6395</v>
      </c>
    </row>
    <row r="13016" spans="1:4" x14ac:dyDescent="0.25">
      <c r="A13016" s="2">
        <v>44326.570833333331</v>
      </c>
      <c r="B13016" t="s">
        <v>169</v>
      </c>
      <c r="C13016" t="s">
        <v>10261</v>
      </c>
    </row>
    <row r="13017" spans="1:4" x14ac:dyDescent="0.25">
      <c r="A13017" s="2">
        <v>44326.570833333331</v>
      </c>
      <c r="B13017" t="s">
        <v>169</v>
      </c>
      <c r="C13017" t="s">
        <v>10262</v>
      </c>
    </row>
    <row r="13018" spans="1:4" x14ac:dyDescent="0.25">
      <c r="A13018" s="2">
        <v>44326.570833333331</v>
      </c>
      <c r="B13018" t="s">
        <v>163</v>
      </c>
      <c r="D13018" t="s">
        <v>825</v>
      </c>
    </row>
    <row r="13019" spans="1:4" x14ac:dyDescent="0.25">
      <c r="A13019" s="2">
        <v>44326.570833333331</v>
      </c>
      <c r="B13019" t="s">
        <v>163</v>
      </c>
      <c r="D13019" t="s">
        <v>853</v>
      </c>
    </row>
    <row r="13020" spans="1:4" x14ac:dyDescent="0.25">
      <c r="A13020" s="2">
        <v>44326.570833333331</v>
      </c>
      <c r="B13020" t="s">
        <v>191</v>
      </c>
      <c r="D13020" t="s">
        <v>854</v>
      </c>
    </row>
    <row r="13021" spans="1:4" x14ac:dyDescent="0.25">
      <c r="A13021" s="2">
        <v>44326.570833333331</v>
      </c>
      <c r="B13021" t="s">
        <v>185</v>
      </c>
      <c r="D13021" t="s">
        <v>1882</v>
      </c>
    </row>
    <row r="13022" spans="1:4" x14ac:dyDescent="0.25">
      <c r="A13022" s="2">
        <v>44326.570833333331</v>
      </c>
      <c r="B13022" t="s">
        <v>185</v>
      </c>
      <c r="D13022" t="s">
        <v>1854</v>
      </c>
    </row>
    <row r="13023" spans="1:4" x14ac:dyDescent="0.25">
      <c r="A13023" s="2">
        <v>44326.570833333331</v>
      </c>
      <c r="B13023" t="s">
        <v>181</v>
      </c>
      <c r="D13023" t="s">
        <v>853</v>
      </c>
    </row>
    <row r="13024" spans="1:4" x14ac:dyDescent="0.25">
      <c r="A13024" s="2">
        <v>44326.570833333331</v>
      </c>
      <c r="B13024" t="s">
        <v>181</v>
      </c>
      <c r="D13024" t="s">
        <v>1853</v>
      </c>
    </row>
    <row r="13025" spans="1:4" x14ac:dyDescent="0.25">
      <c r="A13025" s="2">
        <v>44326.570833333331</v>
      </c>
      <c r="B13025" t="s">
        <v>169</v>
      </c>
      <c r="D13025" t="s">
        <v>853</v>
      </c>
    </row>
    <row r="13026" spans="1:4" x14ac:dyDescent="0.25">
      <c r="A13026" s="2">
        <v>44326.570833333331</v>
      </c>
      <c r="B13026" t="s">
        <v>169</v>
      </c>
      <c r="D13026" t="s">
        <v>1891</v>
      </c>
    </row>
    <row r="13027" spans="1:4" x14ac:dyDescent="0.25">
      <c r="A13027" s="2">
        <v>44326.571527777778</v>
      </c>
      <c r="B13027" t="s">
        <v>163</v>
      </c>
      <c r="C13027" t="s">
        <v>7053</v>
      </c>
    </row>
    <row r="13028" spans="1:4" x14ac:dyDescent="0.25">
      <c r="A13028" s="2">
        <v>44326.571527777778</v>
      </c>
      <c r="B13028" t="s">
        <v>851</v>
      </c>
      <c r="C13028" t="s">
        <v>7117</v>
      </c>
    </row>
    <row r="13029" spans="1:4" x14ac:dyDescent="0.25">
      <c r="A13029" s="2">
        <v>44326.571527777778</v>
      </c>
      <c r="B13029" t="s">
        <v>851</v>
      </c>
      <c r="C13029" t="s">
        <v>7118</v>
      </c>
    </row>
    <row r="13030" spans="1:4" x14ac:dyDescent="0.25">
      <c r="A13030" s="2">
        <v>44326.571527777778</v>
      </c>
      <c r="B13030" t="s">
        <v>851</v>
      </c>
      <c r="C13030" t="s">
        <v>1538</v>
      </c>
    </row>
    <row r="13031" spans="1:4" x14ac:dyDescent="0.25">
      <c r="A13031" s="2">
        <v>44326.571527777778</v>
      </c>
      <c r="B13031" t="s">
        <v>851</v>
      </c>
      <c r="C13031" t="s">
        <v>7119</v>
      </c>
    </row>
    <row r="13032" spans="1:4" x14ac:dyDescent="0.25">
      <c r="A13032" s="2">
        <v>44326.571527777778</v>
      </c>
      <c r="B13032" t="s">
        <v>851</v>
      </c>
      <c r="C13032" t="s">
        <v>6567</v>
      </c>
    </row>
    <row r="13033" spans="1:4" x14ac:dyDescent="0.25">
      <c r="A13033" s="2">
        <v>44326.571527777778</v>
      </c>
      <c r="B13033" t="s">
        <v>1143</v>
      </c>
      <c r="C13033" t="s">
        <v>7878</v>
      </c>
    </row>
    <row r="13034" spans="1:4" x14ac:dyDescent="0.25">
      <c r="A13034" s="2">
        <v>44326.571527777778</v>
      </c>
      <c r="B13034" t="s">
        <v>191</v>
      </c>
      <c r="C13034" t="s">
        <v>8692</v>
      </c>
    </row>
    <row r="13035" spans="1:4" x14ac:dyDescent="0.25">
      <c r="A13035" s="2">
        <v>44326.571527777778</v>
      </c>
      <c r="B13035" t="s">
        <v>191</v>
      </c>
      <c r="C13035" t="s">
        <v>6386</v>
      </c>
    </row>
    <row r="13036" spans="1:4" x14ac:dyDescent="0.25">
      <c r="A13036" s="2">
        <v>44326.571527777778</v>
      </c>
      <c r="B13036" t="s">
        <v>170</v>
      </c>
      <c r="C13036" t="s">
        <v>1538</v>
      </c>
    </row>
    <row r="13037" spans="1:4" x14ac:dyDescent="0.25">
      <c r="A13037" s="2">
        <v>44326.571527777778</v>
      </c>
      <c r="B13037" t="s">
        <v>170</v>
      </c>
      <c r="C13037" t="s">
        <v>1538</v>
      </c>
    </row>
    <row r="13038" spans="1:4" x14ac:dyDescent="0.25">
      <c r="A13038" s="2">
        <v>44326.571527777778</v>
      </c>
      <c r="B13038" t="s">
        <v>170</v>
      </c>
      <c r="C13038" t="s">
        <v>6633</v>
      </c>
    </row>
    <row r="13039" spans="1:4" x14ac:dyDescent="0.25">
      <c r="A13039" s="2">
        <v>44326.571527777778</v>
      </c>
      <c r="B13039" t="s">
        <v>185</v>
      </c>
      <c r="C13039" t="s">
        <v>9423</v>
      </c>
    </row>
    <row r="13040" spans="1:4" x14ac:dyDescent="0.25">
      <c r="A13040" s="2">
        <v>44326.571527777778</v>
      </c>
      <c r="B13040" t="s">
        <v>185</v>
      </c>
      <c r="C13040" t="s">
        <v>1249</v>
      </c>
    </row>
    <row r="13041" spans="1:4" x14ac:dyDescent="0.25">
      <c r="A13041" s="2">
        <v>44326.571527777778</v>
      </c>
      <c r="B13041" t="s">
        <v>185</v>
      </c>
      <c r="C13041" t="s">
        <v>9424</v>
      </c>
    </row>
    <row r="13042" spans="1:4" x14ac:dyDescent="0.25">
      <c r="A13042" s="2">
        <v>44326.571527777778</v>
      </c>
      <c r="B13042" t="s">
        <v>185</v>
      </c>
      <c r="C13042" t="s">
        <v>9425</v>
      </c>
    </row>
    <row r="13043" spans="1:4" x14ac:dyDescent="0.25">
      <c r="A13043" s="2">
        <v>44326.571527777778</v>
      </c>
      <c r="B13043" t="s">
        <v>185</v>
      </c>
      <c r="C13043" t="s">
        <v>6876</v>
      </c>
    </row>
    <row r="13044" spans="1:4" x14ac:dyDescent="0.25">
      <c r="A13044" s="2">
        <v>44326.571527777778</v>
      </c>
      <c r="B13044" t="s">
        <v>178</v>
      </c>
      <c r="C13044" t="s">
        <v>194</v>
      </c>
    </row>
    <row r="13045" spans="1:4" x14ac:dyDescent="0.25">
      <c r="A13045" s="2">
        <v>44326.571527777778</v>
      </c>
      <c r="B13045" t="s">
        <v>178</v>
      </c>
      <c r="C13045" t="s">
        <v>1538</v>
      </c>
    </row>
    <row r="13046" spans="1:4" x14ac:dyDescent="0.25">
      <c r="A13046" s="2">
        <v>44326.571527777778</v>
      </c>
      <c r="B13046" t="s">
        <v>178</v>
      </c>
      <c r="C13046" t="s">
        <v>1538</v>
      </c>
    </row>
    <row r="13047" spans="1:4" x14ac:dyDescent="0.25">
      <c r="A13047" s="2">
        <v>44326.571527777778</v>
      </c>
      <c r="B13047" t="s">
        <v>181</v>
      </c>
      <c r="C13047" t="s">
        <v>10076</v>
      </c>
    </row>
    <row r="13048" spans="1:4" x14ac:dyDescent="0.25">
      <c r="A13048" s="2">
        <v>44326.571527777778</v>
      </c>
      <c r="B13048" t="s">
        <v>181</v>
      </c>
      <c r="C13048" t="s">
        <v>10077</v>
      </c>
    </row>
    <row r="13049" spans="1:4" x14ac:dyDescent="0.25">
      <c r="A13049" s="2">
        <v>44326.571527777778</v>
      </c>
      <c r="B13049" t="s">
        <v>181</v>
      </c>
      <c r="C13049" t="s">
        <v>9602</v>
      </c>
    </row>
    <row r="13050" spans="1:4" x14ac:dyDescent="0.25">
      <c r="A13050" s="2">
        <v>44326.571527777778</v>
      </c>
      <c r="B13050" t="s">
        <v>169</v>
      </c>
      <c r="C13050" t="s">
        <v>6386</v>
      </c>
    </row>
    <row r="13051" spans="1:4" x14ac:dyDescent="0.25">
      <c r="A13051" s="2">
        <v>44326.571527777778</v>
      </c>
      <c r="B13051" t="s">
        <v>169</v>
      </c>
      <c r="C13051" t="s">
        <v>10263</v>
      </c>
    </row>
    <row r="13052" spans="1:4" x14ac:dyDescent="0.25">
      <c r="A13052" s="2">
        <v>44326.571527777778</v>
      </c>
      <c r="B13052" t="s">
        <v>163</v>
      </c>
      <c r="D13052" t="s">
        <v>1895</v>
      </c>
    </row>
    <row r="13053" spans="1:4" x14ac:dyDescent="0.25">
      <c r="A13053" s="2">
        <v>44326.571527777778</v>
      </c>
      <c r="B13053" t="s">
        <v>851</v>
      </c>
      <c r="D13053" t="s">
        <v>834</v>
      </c>
    </row>
    <row r="13054" spans="1:4" x14ac:dyDescent="0.25">
      <c r="A13054" s="2">
        <v>44326.571527777778</v>
      </c>
      <c r="B13054" t="s">
        <v>851</v>
      </c>
      <c r="D13054" t="s">
        <v>1139</v>
      </c>
    </row>
    <row r="13055" spans="1:4" x14ac:dyDescent="0.25">
      <c r="A13055" s="2">
        <v>44326.571527777778</v>
      </c>
      <c r="B13055" t="s">
        <v>851</v>
      </c>
      <c r="D13055" t="s">
        <v>1907</v>
      </c>
    </row>
    <row r="13056" spans="1:4" x14ac:dyDescent="0.25">
      <c r="A13056" s="2">
        <v>44326.571527777778</v>
      </c>
      <c r="B13056" t="s">
        <v>851</v>
      </c>
      <c r="D13056" t="s">
        <v>5013</v>
      </c>
    </row>
    <row r="13057" spans="1:4" x14ac:dyDescent="0.25">
      <c r="A13057" s="2">
        <v>44326.571527777778</v>
      </c>
      <c r="B13057" t="s">
        <v>851</v>
      </c>
      <c r="D13057" t="s">
        <v>899</v>
      </c>
    </row>
    <row r="13058" spans="1:4" x14ac:dyDescent="0.25">
      <c r="A13058" s="2">
        <v>44326.571527777778</v>
      </c>
      <c r="B13058" t="s">
        <v>1143</v>
      </c>
      <c r="D13058" t="s">
        <v>827</v>
      </c>
    </row>
    <row r="13059" spans="1:4" x14ac:dyDescent="0.25">
      <c r="A13059" s="2">
        <v>44326.571527777778</v>
      </c>
      <c r="B13059" t="s">
        <v>191</v>
      </c>
      <c r="D13059" t="s">
        <v>856</v>
      </c>
    </row>
    <row r="13060" spans="1:4" x14ac:dyDescent="0.25">
      <c r="A13060" s="2">
        <v>44326.571527777778</v>
      </c>
      <c r="B13060" t="s">
        <v>191</v>
      </c>
      <c r="D13060" t="s">
        <v>857</v>
      </c>
    </row>
    <row r="13061" spans="1:4" x14ac:dyDescent="0.25">
      <c r="A13061" s="2">
        <v>44326.571527777778</v>
      </c>
      <c r="B13061" t="s">
        <v>170</v>
      </c>
      <c r="D13061" t="s">
        <v>856</v>
      </c>
    </row>
    <row r="13062" spans="1:4" x14ac:dyDescent="0.25">
      <c r="A13062" s="2">
        <v>44326.571527777778</v>
      </c>
      <c r="B13062" t="s">
        <v>170</v>
      </c>
      <c r="D13062" t="s">
        <v>1152</v>
      </c>
    </row>
    <row r="13063" spans="1:4" x14ac:dyDescent="0.25">
      <c r="A13063" s="2">
        <v>44326.571527777778</v>
      </c>
      <c r="B13063" t="s">
        <v>170</v>
      </c>
      <c r="D13063" t="s">
        <v>5033</v>
      </c>
    </row>
    <row r="13064" spans="1:4" x14ac:dyDescent="0.25">
      <c r="A13064" s="2">
        <v>44326.571527777778</v>
      </c>
      <c r="B13064" t="s">
        <v>185</v>
      </c>
      <c r="D13064" t="s">
        <v>828</v>
      </c>
    </row>
    <row r="13065" spans="1:4" x14ac:dyDescent="0.25">
      <c r="A13065" s="2">
        <v>44326.571527777778</v>
      </c>
      <c r="B13065" t="s">
        <v>185</v>
      </c>
      <c r="D13065" t="s">
        <v>971</v>
      </c>
    </row>
    <row r="13066" spans="1:4" x14ac:dyDescent="0.25">
      <c r="A13066" s="2">
        <v>44326.571527777778</v>
      </c>
      <c r="B13066" t="s">
        <v>185</v>
      </c>
      <c r="D13066" t="s">
        <v>910</v>
      </c>
    </row>
    <row r="13067" spans="1:4" x14ac:dyDescent="0.25">
      <c r="A13067" s="2">
        <v>44326.571527777778</v>
      </c>
      <c r="B13067" t="s">
        <v>185</v>
      </c>
      <c r="D13067" t="s">
        <v>853</v>
      </c>
    </row>
    <row r="13068" spans="1:4" x14ac:dyDescent="0.25">
      <c r="A13068" s="2">
        <v>44326.571527777778</v>
      </c>
      <c r="B13068" t="s">
        <v>185</v>
      </c>
      <c r="D13068" t="s">
        <v>834</v>
      </c>
    </row>
    <row r="13069" spans="1:4" x14ac:dyDescent="0.25">
      <c r="A13069" s="2">
        <v>44326.571527777778</v>
      </c>
      <c r="B13069" t="s">
        <v>178</v>
      </c>
      <c r="D13069" t="s">
        <v>842</v>
      </c>
    </row>
    <row r="13070" spans="1:4" x14ac:dyDescent="0.25">
      <c r="A13070" s="2">
        <v>44326.571527777778</v>
      </c>
      <c r="B13070" t="s">
        <v>178</v>
      </c>
      <c r="D13070" t="s">
        <v>949</v>
      </c>
    </row>
    <row r="13071" spans="1:4" x14ac:dyDescent="0.25">
      <c r="A13071" s="2">
        <v>44326.571527777778</v>
      </c>
      <c r="B13071" t="s">
        <v>178</v>
      </c>
      <c r="D13071" t="s">
        <v>1853</v>
      </c>
    </row>
    <row r="13072" spans="1:4" x14ac:dyDescent="0.25">
      <c r="A13072" s="2">
        <v>44326.571527777778</v>
      </c>
      <c r="B13072" t="s">
        <v>181</v>
      </c>
      <c r="D13072" t="s">
        <v>1049</v>
      </c>
    </row>
    <row r="13073" spans="1:4" x14ac:dyDescent="0.25">
      <c r="A13073" s="2">
        <v>44326.571527777778</v>
      </c>
      <c r="B13073" t="s">
        <v>181</v>
      </c>
      <c r="D13073" t="s">
        <v>856</v>
      </c>
    </row>
    <row r="13074" spans="1:4" x14ac:dyDescent="0.25">
      <c r="A13074" s="2">
        <v>44326.571527777778</v>
      </c>
      <c r="B13074" t="s">
        <v>181</v>
      </c>
      <c r="D13074" t="s">
        <v>857</v>
      </c>
    </row>
    <row r="13075" spans="1:4" x14ac:dyDescent="0.25">
      <c r="A13075" s="2">
        <v>44326.571527777778</v>
      </c>
      <c r="B13075" t="s">
        <v>169</v>
      </c>
      <c r="D13075" t="s">
        <v>1848</v>
      </c>
    </row>
    <row r="13076" spans="1:4" x14ac:dyDescent="0.25">
      <c r="A13076" s="2">
        <v>44326.571527777778</v>
      </c>
      <c r="B13076" t="s">
        <v>169</v>
      </c>
      <c r="D13076" t="s">
        <v>1849</v>
      </c>
    </row>
    <row r="13077" spans="1:4" x14ac:dyDescent="0.25">
      <c r="A13077" s="2">
        <v>44326.572222222225</v>
      </c>
      <c r="B13077" t="s">
        <v>163</v>
      </c>
      <c r="C13077" t="s">
        <v>7054</v>
      </c>
    </row>
    <row r="13078" spans="1:4" x14ac:dyDescent="0.25">
      <c r="A13078" s="2">
        <v>44326.572222222225</v>
      </c>
      <c r="B13078" t="s">
        <v>851</v>
      </c>
      <c r="C13078" t="s">
        <v>7120</v>
      </c>
    </row>
    <row r="13079" spans="1:4" x14ac:dyDescent="0.25">
      <c r="A13079" s="2">
        <v>44326.572222222225</v>
      </c>
      <c r="B13079" t="s">
        <v>851</v>
      </c>
      <c r="C13079" t="s">
        <v>7121</v>
      </c>
    </row>
    <row r="13080" spans="1:4" x14ac:dyDescent="0.25">
      <c r="A13080" s="2">
        <v>44326.572222222225</v>
      </c>
      <c r="B13080" t="s">
        <v>851</v>
      </c>
      <c r="C13080" t="s">
        <v>6386</v>
      </c>
    </row>
    <row r="13081" spans="1:4" x14ac:dyDescent="0.25">
      <c r="A13081" s="2">
        <v>44326.572222222225</v>
      </c>
      <c r="B13081" t="s">
        <v>1143</v>
      </c>
      <c r="C13081" t="s">
        <v>7879</v>
      </c>
    </row>
    <row r="13082" spans="1:4" x14ac:dyDescent="0.25">
      <c r="A13082" s="2">
        <v>44326.572222222225</v>
      </c>
      <c r="B13082" t="s">
        <v>185</v>
      </c>
      <c r="C13082" t="s">
        <v>1249</v>
      </c>
    </row>
    <row r="13083" spans="1:4" x14ac:dyDescent="0.25">
      <c r="A13083" s="2">
        <v>44326.572222222225</v>
      </c>
      <c r="B13083" t="s">
        <v>185</v>
      </c>
      <c r="C13083" t="s">
        <v>1249</v>
      </c>
    </row>
    <row r="13084" spans="1:4" x14ac:dyDescent="0.25">
      <c r="A13084" s="2">
        <v>44326.572222222225</v>
      </c>
      <c r="B13084" t="s">
        <v>185</v>
      </c>
      <c r="C13084" t="s">
        <v>9426</v>
      </c>
    </row>
    <row r="13085" spans="1:4" x14ac:dyDescent="0.25">
      <c r="A13085" s="2">
        <v>44326.572222222225</v>
      </c>
      <c r="B13085" t="s">
        <v>185</v>
      </c>
      <c r="C13085" t="s">
        <v>9427</v>
      </c>
    </row>
    <row r="13086" spans="1:4" x14ac:dyDescent="0.25">
      <c r="A13086" s="2">
        <v>44326.572222222225</v>
      </c>
      <c r="B13086" t="s">
        <v>178</v>
      </c>
      <c r="C13086" t="s">
        <v>9564</v>
      </c>
    </row>
    <row r="13087" spans="1:4" x14ac:dyDescent="0.25">
      <c r="A13087" s="2">
        <v>44326.572222222225</v>
      </c>
      <c r="B13087" t="s">
        <v>174</v>
      </c>
      <c r="C13087" t="s">
        <v>8932</v>
      </c>
    </row>
    <row r="13088" spans="1:4" x14ac:dyDescent="0.25">
      <c r="A13088" s="2">
        <v>44326.572222222225</v>
      </c>
      <c r="B13088" t="s">
        <v>181</v>
      </c>
      <c r="C13088" t="s">
        <v>10078</v>
      </c>
    </row>
    <row r="13089" spans="1:4" x14ac:dyDescent="0.25">
      <c r="A13089" s="2">
        <v>44326.572222222225</v>
      </c>
      <c r="B13089" t="s">
        <v>181</v>
      </c>
      <c r="C13089" t="s">
        <v>10079</v>
      </c>
    </row>
    <row r="13090" spans="1:4" x14ac:dyDescent="0.25">
      <c r="A13090" s="2">
        <v>44326.572222222225</v>
      </c>
      <c r="B13090" t="s">
        <v>163</v>
      </c>
      <c r="D13090" t="s">
        <v>1859</v>
      </c>
    </row>
    <row r="13091" spans="1:4" x14ac:dyDescent="0.25">
      <c r="A13091" s="2">
        <v>44326.572222222225</v>
      </c>
      <c r="B13091" t="s">
        <v>851</v>
      </c>
      <c r="D13091" t="s">
        <v>953</v>
      </c>
    </row>
    <row r="13092" spans="1:4" x14ac:dyDescent="0.25">
      <c r="A13092" s="2">
        <v>44326.572222222225</v>
      </c>
      <c r="B13092" t="s">
        <v>851</v>
      </c>
      <c r="D13092" t="s">
        <v>1930</v>
      </c>
    </row>
    <row r="13093" spans="1:4" x14ac:dyDescent="0.25">
      <c r="A13093" s="2">
        <v>44326.572222222225</v>
      </c>
      <c r="B13093" t="s">
        <v>851</v>
      </c>
      <c r="D13093" t="s">
        <v>1927</v>
      </c>
    </row>
    <row r="13094" spans="1:4" x14ac:dyDescent="0.25">
      <c r="A13094" s="2">
        <v>44326.572222222225</v>
      </c>
      <c r="B13094" t="s">
        <v>1143</v>
      </c>
      <c r="D13094" t="s">
        <v>852</v>
      </c>
    </row>
    <row r="13095" spans="1:4" x14ac:dyDescent="0.25">
      <c r="A13095" s="2">
        <v>44326.572222222225</v>
      </c>
      <c r="B13095" t="s">
        <v>185</v>
      </c>
      <c r="D13095" t="s">
        <v>904</v>
      </c>
    </row>
    <row r="13096" spans="1:4" x14ac:dyDescent="0.25">
      <c r="A13096" s="2">
        <v>44326.572222222225</v>
      </c>
      <c r="B13096" t="s">
        <v>185</v>
      </c>
      <c r="D13096" t="s">
        <v>1158</v>
      </c>
    </row>
    <row r="13097" spans="1:4" x14ac:dyDescent="0.25">
      <c r="A13097" s="2">
        <v>44326.572222222225</v>
      </c>
      <c r="B13097" t="s">
        <v>185</v>
      </c>
      <c r="D13097" t="s">
        <v>955</v>
      </c>
    </row>
    <row r="13098" spans="1:4" x14ac:dyDescent="0.25">
      <c r="A13098" s="2">
        <v>44326.572222222225</v>
      </c>
      <c r="B13098" t="s">
        <v>185</v>
      </c>
      <c r="D13098" t="s">
        <v>827</v>
      </c>
    </row>
    <row r="13099" spans="1:4" x14ac:dyDescent="0.25">
      <c r="A13099" s="2">
        <v>44326.572222222225</v>
      </c>
      <c r="B13099" t="s">
        <v>178</v>
      </c>
      <c r="D13099" t="s">
        <v>952</v>
      </c>
    </row>
    <row r="13100" spans="1:4" x14ac:dyDescent="0.25">
      <c r="A13100" s="2">
        <v>44326.572222222225</v>
      </c>
      <c r="B13100" t="s">
        <v>174</v>
      </c>
      <c r="D13100" t="s">
        <v>1887</v>
      </c>
    </row>
    <row r="13101" spans="1:4" x14ac:dyDescent="0.25">
      <c r="A13101" s="2">
        <v>44326.572222222225</v>
      </c>
      <c r="B13101" t="s">
        <v>181</v>
      </c>
      <c r="D13101" t="s">
        <v>1911</v>
      </c>
    </row>
    <row r="13102" spans="1:4" x14ac:dyDescent="0.25">
      <c r="A13102" s="2">
        <v>44326.572222222225</v>
      </c>
      <c r="B13102" t="s">
        <v>181</v>
      </c>
      <c r="D13102" t="s">
        <v>1927</v>
      </c>
    </row>
    <row r="13103" spans="1:4" x14ac:dyDescent="0.25">
      <c r="A13103" s="2">
        <v>44326.572916666664</v>
      </c>
      <c r="B13103" t="s">
        <v>163</v>
      </c>
      <c r="C13103" t="s">
        <v>6386</v>
      </c>
    </row>
    <row r="13104" spans="1:4" x14ac:dyDescent="0.25">
      <c r="A13104" s="2">
        <v>44326.572916666664</v>
      </c>
      <c r="B13104" t="s">
        <v>163</v>
      </c>
      <c r="C13104" t="s">
        <v>6554</v>
      </c>
    </row>
    <row r="13105" spans="1:4" x14ac:dyDescent="0.25">
      <c r="A13105" s="2">
        <v>44326.572916666664</v>
      </c>
      <c r="B13105" t="s">
        <v>3</v>
      </c>
      <c r="C13105" t="s">
        <v>6554</v>
      </c>
    </row>
    <row r="13106" spans="1:4" x14ac:dyDescent="0.25">
      <c r="A13106" s="2">
        <v>44326.572916666664</v>
      </c>
      <c r="B13106" t="s">
        <v>1143</v>
      </c>
      <c r="C13106" t="s">
        <v>7880</v>
      </c>
    </row>
    <row r="13107" spans="1:4" x14ac:dyDescent="0.25">
      <c r="A13107" s="2">
        <v>44326.572916666664</v>
      </c>
      <c r="B13107" t="s">
        <v>185</v>
      </c>
      <c r="C13107" t="s">
        <v>9428</v>
      </c>
    </row>
    <row r="13108" spans="1:4" x14ac:dyDescent="0.25">
      <c r="A13108" s="2">
        <v>44326.572916666664</v>
      </c>
      <c r="B13108" t="s">
        <v>185</v>
      </c>
      <c r="C13108" t="s">
        <v>1249</v>
      </c>
    </row>
    <row r="13109" spans="1:4" x14ac:dyDescent="0.25">
      <c r="A13109" s="2">
        <v>44326.572916666664</v>
      </c>
      <c r="B13109" t="s">
        <v>185</v>
      </c>
      <c r="C13109" t="s">
        <v>9429</v>
      </c>
    </row>
    <row r="13110" spans="1:4" x14ac:dyDescent="0.25">
      <c r="A13110" s="2">
        <v>44326.572916666664</v>
      </c>
      <c r="B13110" t="s">
        <v>178</v>
      </c>
      <c r="C13110" t="s">
        <v>6554</v>
      </c>
    </row>
    <row r="13111" spans="1:4" x14ac:dyDescent="0.25">
      <c r="A13111" s="2">
        <v>44326.572916666664</v>
      </c>
      <c r="B13111" t="s">
        <v>174</v>
      </c>
      <c r="C13111" t="s">
        <v>6386</v>
      </c>
    </row>
    <row r="13112" spans="1:4" x14ac:dyDescent="0.25">
      <c r="A13112" s="2">
        <v>44326.572916666664</v>
      </c>
      <c r="B13112" t="s">
        <v>174</v>
      </c>
      <c r="C13112" t="s">
        <v>6891</v>
      </c>
    </row>
    <row r="13113" spans="1:4" x14ac:dyDescent="0.25">
      <c r="A13113" s="2">
        <v>44326.572916666664</v>
      </c>
      <c r="B13113" t="s">
        <v>174</v>
      </c>
      <c r="C13113" t="s">
        <v>6386</v>
      </c>
    </row>
    <row r="13114" spans="1:4" x14ac:dyDescent="0.25">
      <c r="A13114" s="2">
        <v>44326.572916666664</v>
      </c>
      <c r="B13114" t="s">
        <v>169</v>
      </c>
      <c r="C13114" t="s">
        <v>6554</v>
      </c>
    </row>
    <row r="13115" spans="1:4" x14ac:dyDescent="0.25">
      <c r="A13115" s="2">
        <v>44326.572916666664</v>
      </c>
      <c r="B13115" t="s">
        <v>169</v>
      </c>
      <c r="C13115" t="s">
        <v>6554</v>
      </c>
    </row>
    <row r="13116" spans="1:4" x14ac:dyDescent="0.25">
      <c r="A13116" s="2">
        <v>44326.572916666664</v>
      </c>
      <c r="B13116" t="s">
        <v>163</v>
      </c>
      <c r="D13116" t="s">
        <v>1848</v>
      </c>
    </row>
    <row r="13117" spans="1:4" x14ac:dyDescent="0.25">
      <c r="A13117" s="2">
        <v>44326.572916666664</v>
      </c>
      <c r="B13117" t="s">
        <v>163</v>
      </c>
      <c r="D13117" t="s">
        <v>1849</v>
      </c>
    </row>
    <row r="13118" spans="1:4" x14ac:dyDescent="0.25">
      <c r="A13118" s="2">
        <v>44326.572916666664</v>
      </c>
      <c r="B13118" t="s">
        <v>3</v>
      </c>
      <c r="D13118" t="s">
        <v>827</v>
      </c>
    </row>
    <row r="13119" spans="1:4" x14ac:dyDescent="0.25">
      <c r="A13119" s="2">
        <v>44326.572916666664</v>
      </c>
      <c r="B13119" t="s">
        <v>1143</v>
      </c>
      <c r="D13119" t="s">
        <v>1853</v>
      </c>
    </row>
    <row r="13120" spans="1:4" x14ac:dyDescent="0.25">
      <c r="A13120" s="2">
        <v>44326.572916666664</v>
      </c>
      <c r="B13120" t="s">
        <v>185</v>
      </c>
      <c r="D13120" t="s">
        <v>1894</v>
      </c>
    </row>
    <row r="13121" spans="1:4" x14ac:dyDescent="0.25">
      <c r="A13121" s="2">
        <v>44326.572916666664</v>
      </c>
      <c r="B13121" t="s">
        <v>185</v>
      </c>
      <c r="D13121" t="s">
        <v>1927</v>
      </c>
    </row>
    <row r="13122" spans="1:4" x14ac:dyDescent="0.25">
      <c r="A13122" s="2">
        <v>44326.572916666664</v>
      </c>
      <c r="B13122" t="s">
        <v>185</v>
      </c>
      <c r="D13122" t="s">
        <v>1849</v>
      </c>
    </row>
    <row r="13123" spans="1:4" x14ac:dyDescent="0.25">
      <c r="A13123" s="2">
        <v>44326.572916666664</v>
      </c>
      <c r="B13123" t="s">
        <v>178</v>
      </c>
      <c r="D13123" t="s">
        <v>834</v>
      </c>
    </row>
    <row r="13124" spans="1:4" x14ac:dyDescent="0.25">
      <c r="A13124" s="2">
        <v>44326.572916666664</v>
      </c>
      <c r="B13124" t="s">
        <v>174</v>
      </c>
      <c r="D13124" t="s">
        <v>1852</v>
      </c>
    </row>
    <row r="13125" spans="1:4" x14ac:dyDescent="0.25">
      <c r="A13125" s="2">
        <v>44326.572916666664</v>
      </c>
      <c r="B13125" t="s">
        <v>174</v>
      </c>
      <c r="D13125" t="s">
        <v>828</v>
      </c>
    </row>
    <row r="13126" spans="1:4" x14ac:dyDescent="0.25">
      <c r="A13126" s="2">
        <v>44326.572916666664</v>
      </c>
      <c r="B13126" t="s">
        <v>174</v>
      </c>
      <c r="D13126" t="s">
        <v>892</v>
      </c>
    </row>
    <row r="13127" spans="1:4" x14ac:dyDescent="0.25">
      <c r="A13127" s="2">
        <v>44326.572916666664</v>
      </c>
      <c r="B13127" t="s">
        <v>169</v>
      </c>
      <c r="D13127" t="s">
        <v>1861</v>
      </c>
    </row>
    <row r="13128" spans="1:4" x14ac:dyDescent="0.25">
      <c r="A13128" s="2">
        <v>44326.572916666664</v>
      </c>
      <c r="B13128" t="s">
        <v>169</v>
      </c>
      <c r="D13128" t="s">
        <v>1892</v>
      </c>
    </row>
    <row r="13129" spans="1:4" x14ac:dyDescent="0.25">
      <c r="A13129" s="2">
        <v>44326.574305555558</v>
      </c>
      <c r="B13129" t="s">
        <v>191</v>
      </c>
      <c r="C13129" t="s">
        <v>8693</v>
      </c>
    </row>
    <row r="13130" spans="1:4" x14ac:dyDescent="0.25">
      <c r="A13130" s="2">
        <v>44326.574305555558</v>
      </c>
      <c r="B13130" t="s">
        <v>191</v>
      </c>
      <c r="C13130" t="s">
        <v>6386</v>
      </c>
    </row>
    <row r="13131" spans="1:4" x14ac:dyDescent="0.25">
      <c r="A13131" s="2">
        <v>44326.574305555558</v>
      </c>
      <c r="B13131" t="s">
        <v>163</v>
      </c>
      <c r="C13131" t="s">
        <v>6386</v>
      </c>
    </row>
    <row r="13132" spans="1:4" x14ac:dyDescent="0.25">
      <c r="A13132" s="2">
        <v>44326.574305555558</v>
      </c>
      <c r="B13132" t="s">
        <v>163</v>
      </c>
      <c r="C13132" t="s">
        <v>6386</v>
      </c>
    </row>
    <row r="13133" spans="1:4" x14ac:dyDescent="0.25">
      <c r="A13133" s="2">
        <v>44326.574305555558</v>
      </c>
      <c r="B13133" t="s">
        <v>191</v>
      </c>
      <c r="D13133" t="s">
        <v>852</v>
      </c>
    </row>
    <row r="13134" spans="1:4" x14ac:dyDescent="0.25">
      <c r="A13134" s="2">
        <v>44326.574305555558</v>
      </c>
      <c r="B13134" t="s">
        <v>191</v>
      </c>
      <c r="D13134" t="s">
        <v>933</v>
      </c>
    </row>
    <row r="13135" spans="1:4" x14ac:dyDescent="0.25">
      <c r="A13135" s="2">
        <v>44326.574305555558</v>
      </c>
      <c r="B13135" t="s">
        <v>163</v>
      </c>
      <c r="D13135" t="s">
        <v>1859</v>
      </c>
    </row>
    <row r="13136" spans="1:4" x14ac:dyDescent="0.25">
      <c r="A13136" s="2">
        <v>44326.574305555558</v>
      </c>
      <c r="B13136" t="s">
        <v>163</v>
      </c>
      <c r="D13136" t="s">
        <v>1848</v>
      </c>
    </row>
    <row r="13137" spans="1:4" x14ac:dyDescent="0.25">
      <c r="A13137" s="2">
        <v>44326.574999999997</v>
      </c>
      <c r="B13137" t="s">
        <v>163</v>
      </c>
      <c r="C13137" t="s">
        <v>10025</v>
      </c>
    </row>
    <row r="13138" spans="1:4" x14ac:dyDescent="0.25">
      <c r="A13138" s="2">
        <v>44326.574999999997</v>
      </c>
      <c r="B13138" t="s">
        <v>163</v>
      </c>
      <c r="D13138" t="s">
        <v>1849</v>
      </c>
    </row>
    <row r="13139" spans="1:4" x14ac:dyDescent="0.25">
      <c r="A13139" s="2">
        <v>44332.782638888886</v>
      </c>
      <c r="B13139" t="s">
        <v>172</v>
      </c>
      <c r="C13139" t="s">
        <v>6386</v>
      </c>
    </row>
    <row r="13140" spans="1:4" x14ac:dyDescent="0.25">
      <c r="A13140" s="2">
        <v>44332.782638888886</v>
      </c>
      <c r="B13140" t="s">
        <v>172</v>
      </c>
      <c r="C13140" t="s">
        <v>1538</v>
      </c>
    </row>
    <row r="13141" spans="1:4" x14ac:dyDescent="0.25">
      <c r="A13141" s="2">
        <v>44332.782638888886</v>
      </c>
      <c r="B13141" t="s">
        <v>172</v>
      </c>
      <c r="D13141" t="s">
        <v>1885</v>
      </c>
    </row>
    <row r="13142" spans="1:4" x14ac:dyDescent="0.25">
      <c r="A13142" s="2">
        <v>44332.782638888886</v>
      </c>
      <c r="B13142" t="s">
        <v>172</v>
      </c>
      <c r="D13142" t="s">
        <v>961</v>
      </c>
    </row>
    <row r="13143" spans="1:4" x14ac:dyDescent="0.25">
      <c r="A13143" s="2">
        <v>44332.784722222219</v>
      </c>
      <c r="B13143" t="s">
        <v>172</v>
      </c>
      <c r="C13143" t="s">
        <v>10177</v>
      </c>
    </row>
    <row r="13144" spans="1:4" x14ac:dyDescent="0.25">
      <c r="A13144" s="2">
        <v>44332.784722222219</v>
      </c>
      <c r="B13144" t="s">
        <v>172</v>
      </c>
      <c r="D13144" t="s">
        <v>1849</v>
      </c>
    </row>
    <row r="13145" spans="1:4" x14ac:dyDescent="0.25">
      <c r="A13145" s="2">
        <v>44332.785416666666</v>
      </c>
      <c r="B13145" t="s">
        <v>172</v>
      </c>
      <c r="C13145" t="s">
        <v>6386</v>
      </c>
    </row>
    <row r="13146" spans="1:4" x14ac:dyDescent="0.25">
      <c r="A13146" s="2">
        <v>44332.785416666666</v>
      </c>
      <c r="B13146" t="s">
        <v>172</v>
      </c>
      <c r="D13146" t="s">
        <v>1850</v>
      </c>
    </row>
    <row r="13147" spans="1:4" x14ac:dyDescent="0.25">
      <c r="A13147" s="2">
        <v>44340.42291666667</v>
      </c>
      <c r="B13147" t="s">
        <v>10296</v>
      </c>
      <c r="C13147" t="s">
        <v>391</v>
      </c>
    </row>
    <row r="13148" spans="1:4" x14ac:dyDescent="0.25">
      <c r="A13148" s="2">
        <v>44340.42291666667</v>
      </c>
      <c r="B13148" t="s">
        <v>10297</v>
      </c>
      <c r="C13148" t="s">
        <v>1249</v>
      </c>
    </row>
    <row r="13149" spans="1:4" x14ac:dyDescent="0.25">
      <c r="A13149" s="2">
        <v>44340.42291666667</v>
      </c>
      <c r="B13149" t="s">
        <v>10296</v>
      </c>
      <c r="D13149" t="s">
        <v>4988</v>
      </c>
    </row>
    <row r="13150" spans="1:4" x14ac:dyDescent="0.25">
      <c r="A13150" s="2">
        <v>44340.42291666667</v>
      </c>
      <c r="B13150" t="s">
        <v>10297</v>
      </c>
      <c r="D13150" t="s">
        <v>4989</v>
      </c>
    </row>
    <row r="13151" spans="1:4" x14ac:dyDescent="0.25">
      <c r="A13151" s="2">
        <v>44340.423611111109</v>
      </c>
      <c r="B13151" t="s">
        <v>10298</v>
      </c>
      <c r="C13151" t="s">
        <v>391</v>
      </c>
    </row>
    <row r="13152" spans="1:4" x14ac:dyDescent="0.25">
      <c r="A13152" s="2">
        <v>44340.423611111109</v>
      </c>
      <c r="B13152" t="s">
        <v>169</v>
      </c>
      <c r="C13152" t="s">
        <v>1249</v>
      </c>
    </row>
    <row r="13153" spans="1:3" x14ac:dyDescent="0.25">
      <c r="A13153" s="2">
        <v>44340.423611111109</v>
      </c>
      <c r="B13153" t="s">
        <v>169</v>
      </c>
      <c r="C13153" t="s">
        <v>1249</v>
      </c>
    </row>
    <row r="13154" spans="1:3" x14ac:dyDescent="0.25">
      <c r="A13154" s="2">
        <v>44340.423611111109</v>
      </c>
      <c r="B13154" t="s">
        <v>169</v>
      </c>
      <c r="C13154" t="s">
        <v>7239</v>
      </c>
    </row>
    <row r="13155" spans="1:3" x14ac:dyDescent="0.25">
      <c r="A13155" s="2">
        <v>44340.423611111109</v>
      </c>
      <c r="B13155" t="s">
        <v>169</v>
      </c>
      <c r="C13155" t="s">
        <v>7240</v>
      </c>
    </row>
    <row r="13156" spans="1:3" x14ac:dyDescent="0.25">
      <c r="A13156" s="2">
        <v>44340.423611111109</v>
      </c>
      <c r="B13156" t="s">
        <v>164</v>
      </c>
      <c r="C13156" t="s">
        <v>7657</v>
      </c>
    </row>
    <row r="13157" spans="1:3" x14ac:dyDescent="0.25">
      <c r="A13157" s="2">
        <v>44340.423611111109</v>
      </c>
      <c r="B13157" t="s">
        <v>164</v>
      </c>
      <c r="C13157" t="s">
        <v>7658</v>
      </c>
    </row>
    <row r="13158" spans="1:3" x14ac:dyDescent="0.25">
      <c r="A13158" s="2">
        <v>44340.423611111109</v>
      </c>
      <c r="B13158" t="s">
        <v>10297</v>
      </c>
      <c r="C13158" t="s">
        <v>7813</v>
      </c>
    </row>
    <row r="13159" spans="1:3" x14ac:dyDescent="0.25">
      <c r="A13159" s="2">
        <v>44340.423611111109</v>
      </c>
      <c r="B13159" t="s">
        <v>10297</v>
      </c>
      <c r="C13159" t="s">
        <v>7814</v>
      </c>
    </row>
    <row r="13160" spans="1:3" x14ac:dyDescent="0.25">
      <c r="A13160" s="2">
        <v>44340.423611111109</v>
      </c>
      <c r="B13160" t="s">
        <v>10297</v>
      </c>
      <c r="C13160" t="s">
        <v>6386</v>
      </c>
    </row>
    <row r="13161" spans="1:3" x14ac:dyDescent="0.25">
      <c r="A13161" s="2">
        <v>44340.423611111109</v>
      </c>
      <c r="B13161" t="s">
        <v>10297</v>
      </c>
      <c r="C13161" t="s">
        <v>7815</v>
      </c>
    </row>
    <row r="13162" spans="1:3" x14ac:dyDescent="0.25">
      <c r="A13162" s="2">
        <v>44340.423611111109</v>
      </c>
      <c r="B13162" t="s">
        <v>10297</v>
      </c>
      <c r="C13162" t="s">
        <v>7816</v>
      </c>
    </row>
    <row r="13163" spans="1:3" x14ac:dyDescent="0.25">
      <c r="A13163" s="2">
        <v>44340.423611111109</v>
      </c>
      <c r="B13163" t="s">
        <v>10297</v>
      </c>
      <c r="C13163" t="s">
        <v>1249</v>
      </c>
    </row>
    <row r="13164" spans="1:3" x14ac:dyDescent="0.25">
      <c r="A13164" s="2">
        <v>44340.423611111109</v>
      </c>
      <c r="B13164" t="s">
        <v>10297</v>
      </c>
      <c r="C13164" t="s">
        <v>8450</v>
      </c>
    </row>
    <row r="13165" spans="1:3" x14ac:dyDescent="0.25">
      <c r="A13165" s="2">
        <v>44340.423611111109</v>
      </c>
      <c r="B13165" t="s">
        <v>10297</v>
      </c>
      <c r="C13165" t="s">
        <v>6386</v>
      </c>
    </row>
    <row r="13166" spans="1:3" x14ac:dyDescent="0.25">
      <c r="A13166" s="2">
        <v>44340.423611111109</v>
      </c>
      <c r="B13166" t="s">
        <v>10297</v>
      </c>
      <c r="C13166" t="s">
        <v>29</v>
      </c>
    </row>
    <row r="13167" spans="1:3" x14ac:dyDescent="0.25">
      <c r="A13167" s="2">
        <v>44340.423611111109</v>
      </c>
      <c r="B13167" t="s">
        <v>183</v>
      </c>
      <c r="C13167" t="s">
        <v>9071</v>
      </c>
    </row>
    <row r="13168" spans="1:3" x14ac:dyDescent="0.25">
      <c r="A13168" s="2">
        <v>44340.423611111109</v>
      </c>
      <c r="B13168" t="s">
        <v>179</v>
      </c>
      <c r="C13168" t="s">
        <v>9300</v>
      </c>
    </row>
    <row r="13169" spans="1:4" x14ac:dyDescent="0.25">
      <c r="A13169" s="2">
        <v>44340.423611111109</v>
      </c>
      <c r="B13169" t="s">
        <v>183</v>
      </c>
      <c r="C13169" t="s">
        <v>1249</v>
      </c>
    </row>
    <row r="13170" spans="1:4" x14ac:dyDescent="0.25">
      <c r="A13170" s="2">
        <v>44340.423611111109</v>
      </c>
      <c r="B13170" t="s">
        <v>10298</v>
      </c>
      <c r="D13170" t="s">
        <v>4999</v>
      </c>
    </row>
    <row r="13171" spans="1:4" x14ac:dyDescent="0.25">
      <c r="A13171" s="2">
        <v>44340.423611111109</v>
      </c>
      <c r="B13171" t="s">
        <v>169</v>
      </c>
      <c r="D13171" t="s">
        <v>5010</v>
      </c>
    </row>
    <row r="13172" spans="1:4" x14ac:dyDescent="0.25">
      <c r="A13172" s="2">
        <v>44340.423611111109</v>
      </c>
      <c r="B13172" t="s">
        <v>169</v>
      </c>
      <c r="D13172" t="s">
        <v>1848</v>
      </c>
    </row>
    <row r="13173" spans="1:4" x14ac:dyDescent="0.25">
      <c r="A13173" s="2">
        <v>44340.423611111109</v>
      </c>
      <c r="B13173" t="s">
        <v>169</v>
      </c>
      <c r="D13173" t="s">
        <v>1849</v>
      </c>
    </row>
    <row r="13174" spans="1:4" x14ac:dyDescent="0.25">
      <c r="A13174" s="2">
        <v>44340.423611111109</v>
      </c>
      <c r="B13174" t="s">
        <v>169</v>
      </c>
      <c r="D13174" t="s">
        <v>5015</v>
      </c>
    </row>
    <row r="13175" spans="1:4" x14ac:dyDescent="0.25">
      <c r="A13175" s="2">
        <v>44340.423611111109</v>
      </c>
      <c r="B13175" t="s">
        <v>164</v>
      </c>
      <c r="D13175" t="s">
        <v>5001</v>
      </c>
    </row>
    <row r="13176" spans="1:4" x14ac:dyDescent="0.25">
      <c r="A13176" s="2">
        <v>44340.423611111109</v>
      </c>
      <c r="B13176" t="s">
        <v>164</v>
      </c>
      <c r="D13176" t="s">
        <v>961</v>
      </c>
    </row>
    <row r="13177" spans="1:4" x14ac:dyDescent="0.25">
      <c r="A13177" s="2">
        <v>44340.423611111109</v>
      </c>
      <c r="B13177" t="s">
        <v>10297</v>
      </c>
      <c r="D13177" t="s">
        <v>4989</v>
      </c>
    </row>
    <row r="13178" spans="1:4" x14ac:dyDescent="0.25">
      <c r="A13178" s="2">
        <v>44340.423611111109</v>
      </c>
      <c r="B13178" t="s">
        <v>10297</v>
      </c>
      <c r="D13178" t="s">
        <v>1849</v>
      </c>
    </row>
    <row r="13179" spans="1:4" x14ac:dyDescent="0.25">
      <c r="A13179" s="2">
        <v>44340.423611111109</v>
      </c>
      <c r="B13179" t="s">
        <v>10297</v>
      </c>
      <c r="D13179" t="s">
        <v>1861</v>
      </c>
    </row>
    <row r="13180" spans="1:4" x14ac:dyDescent="0.25">
      <c r="A13180" s="2">
        <v>44340.423611111109</v>
      </c>
      <c r="B13180" t="s">
        <v>10297</v>
      </c>
      <c r="D13180" t="s">
        <v>4990</v>
      </c>
    </row>
    <row r="13181" spans="1:4" x14ac:dyDescent="0.25">
      <c r="A13181" s="2">
        <v>44340.423611111109</v>
      </c>
      <c r="B13181" t="s">
        <v>10297</v>
      </c>
      <c r="D13181" t="s">
        <v>1852</v>
      </c>
    </row>
    <row r="13182" spans="1:4" x14ac:dyDescent="0.25">
      <c r="A13182" s="2">
        <v>44340.423611111109</v>
      </c>
      <c r="B13182" t="s">
        <v>10297</v>
      </c>
      <c r="D13182" t="s">
        <v>1848</v>
      </c>
    </row>
    <row r="13183" spans="1:4" x14ac:dyDescent="0.25">
      <c r="A13183" s="2">
        <v>44340.423611111109</v>
      </c>
      <c r="B13183" t="s">
        <v>10297</v>
      </c>
      <c r="D13183" t="s">
        <v>1849</v>
      </c>
    </row>
    <row r="13184" spans="1:4" x14ac:dyDescent="0.25">
      <c r="A13184" s="2">
        <v>44340.423611111109</v>
      </c>
      <c r="B13184" t="s">
        <v>10297</v>
      </c>
      <c r="D13184" t="s">
        <v>1850</v>
      </c>
    </row>
    <row r="13185" spans="1:4" x14ac:dyDescent="0.25">
      <c r="A13185" s="2">
        <v>44340.423611111109</v>
      </c>
      <c r="B13185" t="s">
        <v>10297</v>
      </c>
      <c r="D13185" t="s">
        <v>1897</v>
      </c>
    </row>
    <row r="13186" spans="1:4" x14ac:dyDescent="0.25">
      <c r="A13186" s="2">
        <v>44340.423611111109</v>
      </c>
      <c r="B13186" t="s">
        <v>183</v>
      </c>
      <c r="D13186" t="s">
        <v>4996</v>
      </c>
    </row>
    <row r="13187" spans="1:4" x14ac:dyDescent="0.25">
      <c r="A13187" s="2">
        <v>44340.423611111109</v>
      </c>
      <c r="B13187" t="s">
        <v>179</v>
      </c>
      <c r="D13187" t="s">
        <v>5052</v>
      </c>
    </row>
    <row r="13188" spans="1:4" x14ac:dyDescent="0.25">
      <c r="A13188" s="2">
        <v>44340.423611111109</v>
      </c>
      <c r="B13188" t="s">
        <v>183</v>
      </c>
      <c r="D13188" t="s">
        <v>4996</v>
      </c>
    </row>
    <row r="13189" spans="1:4" x14ac:dyDescent="0.25">
      <c r="A13189" s="2">
        <v>44340.424305555556</v>
      </c>
      <c r="B13189" t="s">
        <v>175</v>
      </c>
      <c r="C13189" t="s">
        <v>6591</v>
      </c>
    </row>
    <row r="13190" spans="1:4" x14ac:dyDescent="0.25">
      <c r="A13190" s="2">
        <v>44340.424305555556</v>
      </c>
      <c r="B13190" t="s">
        <v>175</v>
      </c>
      <c r="C13190" t="s">
        <v>6399</v>
      </c>
    </row>
    <row r="13191" spans="1:4" x14ac:dyDescent="0.25">
      <c r="A13191" s="2">
        <v>44340.424305555556</v>
      </c>
      <c r="B13191" t="s">
        <v>10296</v>
      </c>
      <c r="C13191" t="s">
        <v>1249</v>
      </c>
    </row>
    <row r="13192" spans="1:4" x14ac:dyDescent="0.25">
      <c r="A13192" s="2">
        <v>44340.424305555556</v>
      </c>
      <c r="B13192" t="s">
        <v>10299</v>
      </c>
      <c r="C13192" t="s">
        <v>6960</v>
      </c>
    </row>
    <row r="13193" spans="1:4" x14ac:dyDescent="0.25">
      <c r="A13193" s="2">
        <v>44340.424305555556</v>
      </c>
      <c r="B13193" t="s">
        <v>10299</v>
      </c>
      <c r="C13193" t="s">
        <v>1249</v>
      </c>
    </row>
    <row r="13194" spans="1:4" x14ac:dyDescent="0.25">
      <c r="A13194" s="2">
        <v>44340.424305555556</v>
      </c>
      <c r="B13194" t="s">
        <v>164</v>
      </c>
      <c r="C13194" t="s">
        <v>7659</v>
      </c>
    </row>
    <row r="13195" spans="1:4" x14ac:dyDescent="0.25">
      <c r="A13195" s="2">
        <v>44340.424305555556</v>
      </c>
      <c r="B13195" t="s">
        <v>10297</v>
      </c>
      <c r="C13195" t="s">
        <v>7817</v>
      </c>
    </row>
    <row r="13196" spans="1:4" x14ac:dyDescent="0.25">
      <c r="A13196" s="2">
        <v>44340.424305555556</v>
      </c>
      <c r="B13196" t="s">
        <v>10297</v>
      </c>
      <c r="C13196" t="s">
        <v>6637</v>
      </c>
    </row>
    <row r="13197" spans="1:4" x14ac:dyDescent="0.25">
      <c r="A13197" s="2">
        <v>44340.424305555556</v>
      </c>
      <c r="B13197" t="s">
        <v>10297</v>
      </c>
      <c r="C13197" t="s">
        <v>7818</v>
      </c>
    </row>
    <row r="13198" spans="1:4" x14ac:dyDescent="0.25">
      <c r="A13198" s="2">
        <v>44340.424305555556</v>
      </c>
      <c r="B13198" t="s">
        <v>10297</v>
      </c>
      <c r="C13198" t="s">
        <v>7819</v>
      </c>
    </row>
    <row r="13199" spans="1:4" x14ac:dyDescent="0.25">
      <c r="A13199" s="2">
        <v>44340.424305555556</v>
      </c>
      <c r="B13199" t="s">
        <v>10297</v>
      </c>
      <c r="C13199" t="s">
        <v>7820</v>
      </c>
    </row>
    <row r="13200" spans="1:4" x14ac:dyDescent="0.25">
      <c r="A13200" s="2">
        <v>44340.424305555556</v>
      </c>
      <c r="B13200" t="s">
        <v>10297</v>
      </c>
      <c r="C13200" t="s">
        <v>1538</v>
      </c>
    </row>
    <row r="13201" spans="1:3" x14ac:dyDescent="0.25">
      <c r="A13201" s="2">
        <v>44340.424305555556</v>
      </c>
      <c r="B13201" t="s">
        <v>162</v>
      </c>
      <c r="C13201" t="s">
        <v>8084</v>
      </c>
    </row>
    <row r="13202" spans="1:3" x14ac:dyDescent="0.25">
      <c r="A13202" s="2">
        <v>44340.424305555556</v>
      </c>
      <c r="B13202" t="s">
        <v>10297</v>
      </c>
      <c r="C13202" t="s">
        <v>1538</v>
      </c>
    </row>
    <row r="13203" spans="1:3" x14ac:dyDescent="0.25">
      <c r="A13203" s="2">
        <v>44340.424305555556</v>
      </c>
      <c r="B13203" t="s">
        <v>10297</v>
      </c>
      <c r="C13203" t="s">
        <v>8451</v>
      </c>
    </row>
    <row r="13204" spans="1:3" x14ac:dyDescent="0.25">
      <c r="A13204" s="2">
        <v>44340.424305555556</v>
      </c>
      <c r="B13204" t="s">
        <v>163</v>
      </c>
      <c r="C13204" t="s">
        <v>1249</v>
      </c>
    </row>
    <row r="13205" spans="1:3" x14ac:dyDescent="0.25">
      <c r="A13205" s="2">
        <v>44340.424305555556</v>
      </c>
      <c r="B13205" t="s">
        <v>163</v>
      </c>
      <c r="C13205" t="s">
        <v>1249</v>
      </c>
    </row>
    <row r="13206" spans="1:3" x14ac:dyDescent="0.25">
      <c r="A13206" s="2">
        <v>44340.424305555556</v>
      </c>
      <c r="B13206" t="s">
        <v>163</v>
      </c>
      <c r="C13206" t="s">
        <v>8970</v>
      </c>
    </row>
    <row r="13207" spans="1:3" x14ac:dyDescent="0.25">
      <c r="A13207" s="2">
        <v>44340.424305555556</v>
      </c>
      <c r="B13207" t="s">
        <v>163</v>
      </c>
      <c r="C13207" t="s">
        <v>1538</v>
      </c>
    </row>
    <row r="13208" spans="1:3" x14ac:dyDescent="0.25">
      <c r="A13208" s="2">
        <v>44340.424305555556</v>
      </c>
      <c r="B13208" t="s">
        <v>163</v>
      </c>
      <c r="C13208" t="s">
        <v>8667</v>
      </c>
    </row>
    <row r="13209" spans="1:3" x14ac:dyDescent="0.25">
      <c r="A13209" s="2">
        <v>44340.424305555556</v>
      </c>
      <c r="B13209" t="s">
        <v>163</v>
      </c>
      <c r="C13209" t="s">
        <v>1538</v>
      </c>
    </row>
    <row r="13210" spans="1:3" x14ac:dyDescent="0.25">
      <c r="A13210" s="2">
        <v>44340.424305555556</v>
      </c>
      <c r="B13210" t="s">
        <v>183</v>
      </c>
      <c r="C13210" t="s">
        <v>9072</v>
      </c>
    </row>
    <row r="13211" spans="1:3" x14ac:dyDescent="0.25">
      <c r="A13211" s="2">
        <v>44340.424305555556</v>
      </c>
      <c r="B13211" t="s">
        <v>183</v>
      </c>
      <c r="C13211" t="s">
        <v>9073</v>
      </c>
    </row>
    <row r="13212" spans="1:3" x14ac:dyDescent="0.25">
      <c r="A13212" s="2">
        <v>44340.424305555556</v>
      </c>
      <c r="B13212" t="s">
        <v>179</v>
      </c>
      <c r="C13212" t="s">
        <v>1249</v>
      </c>
    </row>
    <row r="13213" spans="1:3" x14ac:dyDescent="0.25">
      <c r="A13213" s="2">
        <v>44340.424305555556</v>
      </c>
      <c r="B13213" t="s">
        <v>179</v>
      </c>
      <c r="C13213" t="s">
        <v>9301</v>
      </c>
    </row>
    <row r="13214" spans="1:3" x14ac:dyDescent="0.25">
      <c r="A13214" s="2">
        <v>44340.424305555556</v>
      </c>
      <c r="B13214" t="s">
        <v>179</v>
      </c>
      <c r="C13214" t="s">
        <v>1249</v>
      </c>
    </row>
    <row r="13215" spans="1:3" x14ac:dyDescent="0.25">
      <c r="A13215" s="2">
        <v>44340.424305555556</v>
      </c>
      <c r="B13215" t="s">
        <v>829</v>
      </c>
      <c r="C13215" t="s">
        <v>6841</v>
      </c>
    </row>
    <row r="13216" spans="1:3" x14ac:dyDescent="0.25">
      <c r="A13216" s="2">
        <v>44340.424305555556</v>
      </c>
      <c r="B13216" t="s">
        <v>183</v>
      </c>
      <c r="C13216" t="s">
        <v>7195</v>
      </c>
    </row>
    <row r="13217" spans="1:4" x14ac:dyDescent="0.25">
      <c r="A13217" s="2">
        <v>44340.424305555556</v>
      </c>
      <c r="B13217" t="s">
        <v>174</v>
      </c>
      <c r="C13217" t="s">
        <v>6396</v>
      </c>
    </row>
    <row r="13218" spans="1:4" x14ac:dyDescent="0.25">
      <c r="A13218" s="2">
        <v>44340.424305555556</v>
      </c>
      <c r="B13218" t="s">
        <v>175</v>
      </c>
      <c r="D13218" t="s">
        <v>1865</v>
      </c>
    </row>
    <row r="13219" spans="1:4" x14ac:dyDescent="0.25">
      <c r="A13219" s="2">
        <v>44340.424305555556</v>
      </c>
      <c r="B13219" t="s">
        <v>175</v>
      </c>
      <c r="D13219" t="s">
        <v>1848</v>
      </c>
    </row>
    <row r="13220" spans="1:4" x14ac:dyDescent="0.25">
      <c r="A13220" s="2">
        <v>44340.424305555556</v>
      </c>
      <c r="B13220" t="s">
        <v>10296</v>
      </c>
      <c r="D13220" t="s">
        <v>4988</v>
      </c>
    </row>
    <row r="13221" spans="1:4" x14ac:dyDescent="0.25">
      <c r="A13221" s="2">
        <v>44340.424305555556</v>
      </c>
      <c r="B13221" t="s">
        <v>10299</v>
      </c>
      <c r="D13221" t="s">
        <v>5009</v>
      </c>
    </row>
    <row r="13222" spans="1:4" x14ac:dyDescent="0.25">
      <c r="A13222" s="2">
        <v>44340.424305555556</v>
      </c>
      <c r="B13222" t="s">
        <v>10299</v>
      </c>
      <c r="D13222" t="s">
        <v>1848</v>
      </c>
    </row>
    <row r="13223" spans="1:4" x14ac:dyDescent="0.25">
      <c r="A13223" s="2">
        <v>44340.424305555556</v>
      </c>
      <c r="B13223" t="s">
        <v>164</v>
      </c>
      <c r="D13223" t="s">
        <v>1849</v>
      </c>
    </row>
    <row r="13224" spans="1:4" x14ac:dyDescent="0.25">
      <c r="A13224" s="2">
        <v>44340.424305555556</v>
      </c>
      <c r="B13224" t="s">
        <v>10297</v>
      </c>
      <c r="D13224" t="s">
        <v>846</v>
      </c>
    </row>
    <row r="13225" spans="1:4" x14ac:dyDescent="0.25">
      <c r="A13225" s="2">
        <v>44340.424305555556</v>
      </c>
      <c r="B13225" t="s">
        <v>10297</v>
      </c>
      <c r="D13225" t="s">
        <v>1006</v>
      </c>
    </row>
    <row r="13226" spans="1:4" x14ac:dyDescent="0.25">
      <c r="A13226" s="2">
        <v>44340.424305555556</v>
      </c>
      <c r="B13226" t="s">
        <v>10297</v>
      </c>
      <c r="D13226" t="s">
        <v>995</v>
      </c>
    </row>
    <row r="13227" spans="1:4" x14ac:dyDescent="0.25">
      <c r="A13227" s="2">
        <v>44340.424305555556</v>
      </c>
      <c r="B13227" t="s">
        <v>10297</v>
      </c>
      <c r="D13227" t="s">
        <v>827</v>
      </c>
    </row>
    <row r="13228" spans="1:4" x14ac:dyDescent="0.25">
      <c r="A13228" s="2">
        <v>44340.424305555556</v>
      </c>
      <c r="B13228" t="s">
        <v>10297</v>
      </c>
      <c r="D13228" t="s">
        <v>850</v>
      </c>
    </row>
    <row r="13229" spans="1:4" x14ac:dyDescent="0.25">
      <c r="A13229" s="2">
        <v>44340.424305555556</v>
      </c>
      <c r="B13229" t="s">
        <v>10297</v>
      </c>
      <c r="D13229" t="s">
        <v>1009</v>
      </c>
    </row>
    <row r="13230" spans="1:4" x14ac:dyDescent="0.25">
      <c r="A13230" s="2">
        <v>44340.424305555556</v>
      </c>
      <c r="B13230" t="s">
        <v>162</v>
      </c>
      <c r="D13230" t="s">
        <v>5030</v>
      </c>
    </row>
    <row r="13231" spans="1:4" x14ac:dyDescent="0.25">
      <c r="A13231" s="2">
        <v>44340.424305555556</v>
      </c>
      <c r="B13231" t="s">
        <v>10297</v>
      </c>
      <c r="D13231" t="s">
        <v>958</v>
      </c>
    </row>
    <row r="13232" spans="1:4" x14ac:dyDescent="0.25">
      <c r="A13232" s="2">
        <v>44340.424305555556</v>
      </c>
      <c r="B13232" t="s">
        <v>10297</v>
      </c>
      <c r="D13232" t="s">
        <v>902</v>
      </c>
    </row>
    <row r="13233" spans="1:4" x14ac:dyDescent="0.25">
      <c r="A13233" s="2">
        <v>44340.424305555556</v>
      </c>
      <c r="B13233" t="s">
        <v>163</v>
      </c>
      <c r="D13233" t="s">
        <v>4993</v>
      </c>
    </row>
    <row r="13234" spans="1:4" x14ac:dyDescent="0.25">
      <c r="A13234" s="2">
        <v>44340.424305555556</v>
      </c>
      <c r="B13234" t="s">
        <v>163</v>
      </c>
      <c r="D13234" t="s">
        <v>1848</v>
      </c>
    </row>
    <row r="13235" spans="1:4" x14ac:dyDescent="0.25">
      <c r="A13235" s="2">
        <v>44340.424305555556</v>
      </c>
      <c r="B13235" t="s">
        <v>163</v>
      </c>
      <c r="D13235" t="s">
        <v>1849</v>
      </c>
    </row>
    <row r="13236" spans="1:4" x14ac:dyDescent="0.25">
      <c r="A13236" s="2">
        <v>44340.424305555556</v>
      </c>
      <c r="B13236" t="s">
        <v>163</v>
      </c>
      <c r="D13236" t="s">
        <v>832</v>
      </c>
    </row>
    <row r="13237" spans="1:4" x14ac:dyDescent="0.25">
      <c r="A13237" s="2">
        <v>44340.424305555556</v>
      </c>
      <c r="B13237" t="s">
        <v>163</v>
      </c>
      <c r="D13237" t="s">
        <v>1851</v>
      </c>
    </row>
    <row r="13238" spans="1:4" x14ac:dyDescent="0.25">
      <c r="A13238" s="2">
        <v>44340.424305555556</v>
      </c>
      <c r="B13238" t="s">
        <v>163</v>
      </c>
      <c r="D13238" t="s">
        <v>958</v>
      </c>
    </row>
    <row r="13239" spans="1:4" x14ac:dyDescent="0.25">
      <c r="A13239" s="2">
        <v>44340.424305555556</v>
      </c>
      <c r="B13239" t="s">
        <v>183</v>
      </c>
      <c r="D13239" t="s">
        <v>1849</v>
      </c>
    </row>
    <row r="13240" spans="1:4" x14ac:dyDescent="0.25">
      <c r="A13240" s="2">
        <v>44340.424305555556</v>
      </c>
      <c r="B13240" t="s">
        <v>183</v>
      </c>
      <c r="D13240" t="s">
        <v>1897</v>
      </c>
    </row>
    <row r="13241" spans="1:4" x14ac:dyDescent="0.25">
      <c r="A13241" s="2">
        <v>44340.424305555556</v>
      </c>
      <c r="B13241" t="s">
        <v>179</v>
      </c>
      <c r="D13241" t="s">
        <v>1848</v>
      </c>
    </row>
    <row r="13242" spans="1:4" x14ac:dyDescent="0.25">
      <c r="A13242" s="2">
        <v>44340.424305555556</v>
      </c>
      <c r="B13242" t="s">
        <v>179</v>
      </c>
      <c r="D13242" t="s">
        <v>1849</v>
      </c>
    </row>
    <row r="13243" spans="1:4" x14ac:dyDescent="0.25">
      <c r="A13243" s="2">
        <v>44340.424305555556</v>
      </c>
      <c r="B13243" t="s">
        <v>179</v>
      </c>
      <c r="D13243" t="s">
        <v>1850</v>
      </c>
    </row>
    <row r="13244" spans="1:4" x14ac:dyDescent="0.25">
      <c r="A13244" s="2">
        <v>44340.424305555556</v>
      </c>
      <c r="B13244" t="s">
        <v>829</v>
      </c>
      <c r="D13244" t="s">
        <v>5062</v>
      </c>
    </row>
    <row r="13245" spans="1:4" x14ac:dyDescent="0.25">
      <c r="A13245" s="2">
        <v>44340.424305555556</v>
      </c>
      <c r="B13245" t="s">
        <v>183</v>
      </c>
      <c r="D13245" t="s">
        <v>1848</v>
      </c>
    </row>
    <row r="13246" spans="1:4" x14ac:dyDescent="0.25">
      <c r="A13246" s="2">
        <v>44340.424305555556</v>
      </c>
      <c r="B13246" t="s">
        <v>174</v>
      </c>
      <c r="D13246" t="s">
        <v>5002</v>
      </c>
    </row>
    <row r="13247" spans="1:4" x14ac:dyDescent="0.25">
      <c r="A13247" s="2">
        <v>44340.425000000003</v>
      </c>
      <c r="B13247" t="s">
        <v>175</v>
      </c>
      <c r="C13247" t="s">
        <v>6592</v>
      </c>
    </row>
    <row r="13248" spans="1:4" x14ac:dyDescent="0.25">
      <c r="A13248" s="2">
        <v>44340.425000000003</v>
      </c>
      <c r="B13248" t="s">
        <v>10296</v>
      </c>
      <c r="C13248" t="s">
        <v>1249</v>
      </c>
    </row>
    <row r="13249" spans="1:3" x14ac:dyDescent="0.25">
      <c r="A13249" s="2">
        <v>44340.425000000003</v>
      </c>
      <c r="B13249" t="s">
        <v>10296</v>
      </c>
      <c r="C13249" t="s">
        <v>6703</v>
      </c>
    </row>
    <row r="13250" spans="1:3" x14ac:dyDescent="0.25">
      <c r="A13250" s="2">
        <v>44340.425000000003</v>
      </c>
      <c r="B13250" t="s">
        <v>10296</v>
      </c>
      <c r="C13250" t="s">
        <v>1249</v>
      </c>
    </row>
    <row r="13251" spans="1:3" x14ac:dyDescent="0.25">
      <c r="A13251" s="2">
        <v>44340.425000000003</v>
      </c>
      <c r="B13251" t="s">
        <v>180</v>
      </c>
      <c r="C13251" t="s">
        <v>6766</v>
      </c>
    </row>
    <row r="13252" spans="1:3" x14ac:dyDescent="0.25">
      <c r="A13252" s="2">
        <v>44340.425000000003</v>
      </c>
      <c r="B13252" t="s">
        <v>180</v>
      </c>
      <c r="C13252" t="s">
        <v>1538</v>
      </c>
    </row>
    <row r="13253" spans="1:3" x14ac:dyDescent="0.25">
      <c r="A13253" s="2">
        <v>44340.425000000003</v>
      </c>
      <c r="B13253" t="s">
        <v>10299</v>
      </c>
      <c r="C13253" t="s">
        <v>6961</v>
      </c>
    </row>
    <row r="13254" spans="1:3" x14ac:dyDescent="0.25">
      <c r="A13254" s="2">
        <v>44340.425000000003</v>
      </c>
      <c r="B13254" t="s">
        <v>10299</v>
      </c>
      <c r="C13254" t="s">
        <v>1249</v>
      </c>
    </row>
    <row r="13255" spans="1:3" x14ac:dyDescent="0.25">
      <c r="A13255" s="2">
        <v>44340.425000000003</v>
      </c>
      <c r="B13255" t="s">
        <v>1148</v>
      </c>
      <c r="C13255" t="s">
        <v>1249</v>
      </c>
    </row>
    <row r="13256" spans="1:3" x14ac:dyDescent="0.25">
      <c r="A13256" s="2">
        <v>44340.425000000003</v>
      </c>
      <c r="B13256" t="s">
        <v>1148</v>
      </c>
      <c r="C13256" t="s">
        <v>6386</v>
      </c>
    </row>
    <row r="13257" spans="1:3" x14ac:dyDescent="0.25">
      <c r="A13257" s="2">
        <v>44340.425000000003</v>
      </c>
      <c r="B13257" t="s">
        <v>1148</v>
      </c>
      <c r="C13257" t="s">
        <v>7509</v>
      </c>
    </row>
    <row r="13258" spans="1:3" x14ac:dyDescent="0.25">
      <c r="A13258" s="2">
        <v>44340.425000000003</v>
      </c>
      <c r="B13258" t="s">
        <v>164</v>
      </c>
      <c r="C13258" t="s">
        <v>7660</v>
      </c>
    </row>
    <row r="13259" spans="1:3" x14ac:dyDescent="0.25">
      <c r="A13259" s="2">
        <v>44340.425000000003</v>
      </c>
      <c r="B13259" t="s">
        <v>164</v>
      </c>
      <c r="C13259" t="s">
        <v>7661</v>
      </c>
    </row>
    <row r="13260" spans="1:3" x14ac:dyDescent="0.25">
      <c r="A13260" s="2">
        <v>44340.425000000003</v>
      </c>
      <c r="B13260" t="s">
        <v>164</v>
      </c>
      <c r="C13260" t="s">
        <v>1538</v>
      </c>
    </row>
    <row r="13261" spans="1:3" x14ac:dyDescent="0.25">
      <c r="A13261" s="2">
        <v>44340.425000000003</v>
      </c>
      <c r="B13261" t="s">
        <v>10297</v>
      </c>
      <c r="C13261" t="s">
        <v>7821</v>
      </c>
    </row>
    <row r="13262" spans="1:3" x14ac:dyDescent="0.25">
      <c r="A13262" s="2">
        <v>44340.425000000003</v>
      </c>
      <c r="B13262" t="s">
        <v>10297</v>
      </c>
      <c r="C13262" t="s">
        <v>1538</v>
      </c>
    </row>
    <row r="13263" spans="1:3" x14ac:dyDescent="0.25">
      <c r="A13263" s="2">
        <v>44340.425000000003</v>
      </c>
      <c r="B13263" t="s">
        <v>10297</v>
      </c>
      <c r="C13263" t="s">
        <v>7822</v>
      </c>
    </row>
    <row r="13264" spans="1:3" x14ac:dyDescent="0.25">
      <c r="A13264" s="2">
        <v>44340.425000000003</v>
      </c>
      <c r="B13264" t="s">
        <v>10297</v>
      </c>
      <c r="C13264" t="s">
        <v>7823</v>
      </c>
    </row>
    <row r="13265" spans="1:3" x14ac:dyDescent="0.25">
      <c r="A13265" s="2">
        <v>44340.425000000003</v>
      </c>
      <c r="B13265" t="s">
        <v>10297</v>
      </c>
      <c r="C13265" t="s">
        <v>7824</v>
      </c>
    </row>
    <row r="13266" spans="1:3" x14ac:dyDescent="0.25">
      <c r="A13266" s="2">
        <v>44340.425000000003</v>
      </c>
      <c r="B13266" t="s">
        <v>10296</v>
      </c>
      <c r="C13266" t="s">
        <v>1249</v>
      </c>
    </row>
    <row r="13267" spans="1:3" x14ac:dyDescent="0.25">
      <c r="A13267" s="2">
        <v>44340.425000000003</v>
      </c>
      <c r="B13267" t="s">
        <v>10298</v>
      </c>
      <c r="C13267" t="s">
        <v>1249</v>
      </c>
    </row>
    <row r="13268" spans="1:3" x14ac:dyDescent="0.25">
      <c r="A13268" s="2">
        <v>44340.425000000003</v>
      </c>
      <c r="B13268" t="s">
        <v>10297</v>
      </c>
      <c r="C13268" t="s">
        <v>8452</v>
      </c>
    </row>
    <row r="13269" spans="1:3" x14ac:dyDescent="0.25">
      <c r="A13269" s="2">
        <v>44340.425000000003</v>
      </c>
      <c r="B13269" t="s">
        <v>10297</v>
      </c>
      <c r="C13269" t="s">
        <v>8453</v>
      </c>
    </row>
    <row r="13270" spans="1:3" x14ac:dyDescent="0.25">
      <c r="A13270" s="2">
        <v>44340.425000000003</v>
      </c>
      <c r="B13270" t="s">
        <v>185</v>
      </c>
      <c r="C13270" t="s">
        <v>8589</v>
      </c>
    </row>
    <row r="13271" spans="1:3" x14ac:dyDescent="0.25">
      <c r="A13271" s="2">
        <v>44340.425000000003</v>
      </c>
      <c r="B13271" t="s">
        <v>163</v>
      </c>
      <c r="C13271" t="s">
        <v>8971</v>
      </c>
    </row>
    <row r="13272" spans="1:3" x14ac:dyDescent="0.25">
      <c r="A13272" s="2">
        <v>44340.425000000003</v>
      </c>
      <c r="B13272" t="s">
        <v>163</v>
      </c>
      <c r="C13272" t="s">
        <v>6386</v>
      </c>
    </row>
    <row r="13273" spans="1:3" x14ac:dyDescent="0.25">
      <c r="A13273" s="2">
        <v>44340.425000000003</v>
      </c>
      <c r="B13273" t="s">
        <v>183</v>
      </c>
      <c r="C13273" t="s">
        <v>9074</v>
      </c>
    </row>
    <row r="13274" spans="1:3" x14ac:dyDescent="0.25">
      <c r="A13274" s="2">
        <v>44340.425000000003</v>
      </c>
      <c r="B13274" t="s">
        <v>183</v>
      </c>
      <c r="C13274" t="s">
        <v>9075</v>
      </c>
    </row>
    <row r="13275" spans="1:3" x14ac:dyDescent="0.25">
      <c r="A13275" s="2">
        <v>44340.425000000003</v>
      </c>
      <c r="B13275" t="s">
        <v>179</v>
      </c>
      <c r="C13275" t="s">
        <v>9302</v>
      </c>
    </row>
    <row r="13276" spans="1:3" x14ac:dyDescent="0.25">
      <c r="A13276" s="2">
        <v>44340.425000000003</v>
      </c>
      <c r="B13276" t="s">
        <v>183</v>
      </c>
      <c r="C13276" t="s">
        <v>9861</v>
      </c>
    </row>
    <row r="13277" spans="1:3" x14ac:dyDescent="0.25">
      <c r="A13277" s="2">
        <v>44340.425000000003</v>
      </c>
      <c r="B13277" t="s">
        <v>183</v>
      </c>
      <c r="C13277" t="s">
        <v>194</v>
      </c>
    </row>
    <row r="13278" spans="1:3" x14ac:dyDescent="0.25">
      <c r="A13278" s="2">
        <v>44340.425000000003</v>
      </c>
      <c r="B13278" t="s">
        <v>183</v>
      </c>
      <c r="C13278" t="s">
        <v>9862</v>
      </c>
    </row>
    <row r="13279" spans="1:3" x14ac:dyDescent="0.25">
      <c r="A13279" s="2">
        <v>44340.425000000003</v>
      </c>
      <c r="B13279" t="s">
        <v>183</v>
      </c>
      <c r="C13279" t="s">
        <v>6386</v>
      </c>
    </row>
    <row r="13280" spans="1:3" x14ac:dyDescent="0.25">
      <c r="A13280" s="2">
        <v>44340.425000000003</v>
      </c>
      <c r="B13280" t="s">
        <v>174</v>
      </c>
      <c r="C13280" t="s">
        <v>6396</v>
      </c>
    </row>
    <row r="13281" spans="1:4" x14ac:dyDescent="0.25">
      <c r="A13281" s="2">
        <v>44340.425000000003</v>
      </c>
      <c r="B13281" t="s">
        <v>175</v>
      </c>
      <c r="D13281" t="s">
        <v>1849</v>
      </c>
    </row>
    <row r="13282" spans="1:4" x14ac:dyDescent="0.25">
      <c r="A13282" s="2">
        <v>44340.425000000003</v>
      </c>
      <c r="B13282" t="s">
        <v>10296</v>
      </c>
      <c r="D13282" t="s">
        <v>1848</v>
      </c>
    </row>
    <row r="13283" spans="1:4" x14ac:dyDescent="0.25">
      <c r="A13283" s="2">
        <v>44340.425000000003</v>
      </c>
      <c r="B13283" t="s">
        <v>10296</v>
      </c>
      <c r="D13283" t="s">
        <v>1849</v>
      </c>
    </row>
    <row r="13284" spans="1:4" x14ac:dyDescent="0.25">
      <c r="A13284" s="2">
        <v>44340.425000000003</v>
      </c>
      <c r="B13284" t="s">
        <v>10296</v>
      </c>
      <c r="D13284" t="s">
        <v>1850</v>
      </c>
    </row>
    <row r="13285" spans="1:4" x14ac:dyDescent="0.25">
      <c r="A13285" s="2">
        <v>44340.425000000003</v>
      </c>
      <c r="B13285" t="s">
        <v>180</v>
      </c>
      <c r="D13285" t="s">
        <v>5003</v>
      </c>
    </row>
    <row r="13286" spans="1:4" x14ac:dyDescent="0.25">
      <c r="A13286" s="2">
        <v>44340.425000000003</v>
      </c>
      <c r="B13286" t="s">
        <v>180</v>
      </c>
      <c r="D13286" t="s">
        <v>961</v>
      </c>
    </row>
    <row r="13287" spans="1:4" x14ac:dyDescent="0.25">
      <c r="A13287" s="2">
        <v>44340.425000000003</v>
      </c>
      <c r="B13287" t="s">
        <v>10299</v>
      </c>
      <c r="D13287" t="s">
        <v>1849</v>
      </c>
    </row>
    <row r="13288" spans="1:4" x14ac:dyDescent="0.25">
      <c r="A13288" s="2">
        <v>44340.425000000003</v>
      </c>
      <c r="B13288" t="s">
        <v>10299</v>
      </c>
      <c r="D13288" t="s">
        <v>1850</v>
      </c>
    </row>
    <row r="13289" spans="1:4" x14ac:dyDescent="0.25">
      <c r="A13289" s="2">
        <v>44340.425000000003</v>
      </c>
      <c r="B13289" t="s">
        <v>1148</v>
      </c>
      <c r="D13289" t="s">
        <v>5019</v>
      </c>
    </row>
    <row r="13290" spans="1:4" x14ac:dyDescent="0.25">
      <c r="A13290" s="2">
        <v>44340.425000000003</v>
      </c>
      <c r="B13290" t="s">
        <v>1148</v>
      </c>
      <c r="D13290" t="s">
        <v>1848</v>
      </c>
    </row>
    <row r="13291" spans="1:4" x14ac:dyDescent="0.25">
      <c r="A13291" s="2">
        <v>44340.425000000003</v>
      </c>
      <c r="B13291" t="s">
        <v>1148</v>
      </c>
      <c r="D13291" t="s">
        <v>1849</v>
      </c>
    </row>
    <row r="13292" spans="1:4" x14ac:dyDescent="0.25">
      <c r="A13292" s="2">
        <v>44340.425000000003</v>
      </c>
      <c r="B13292" t="s">
        <v>164</v>
      </c>
      <c r="D13292" t="s">
        <v>1850</v>
      </c>
    </row>
    <row r="13293" spans="1:4" x14ac:dyDescent="0.25">
      <c r="A13293" s="2">
        <v>44340.425000000003</v>
      </c>
      <c r="B13293" t="s">
        <v>164</v>
      </c>
      <c r="D13293" t="s">
        <v>1888</v>
      </c>
    </row>
    <row r="13294" spans="1:4" x14ac:dyDescent="0.25">
      <c r="A13294" s="2">
        <v>44340.425000000003</v>
      </c>
      <c r="B13294" t="s">
        <v>164</v>
      </c>
      <c r="D13294" t="s">
        <v>958</v>
      </c>
    </row>
    <row r="13295" spans="1:4" x14ac:dyDescent="0.25">
      <c r="A13295" s="2">
        <v>44340.425000000003</v>
      </c>
      <c r="B13295" t="s">
        <v>10297</v>
      </c>
      <c r="D13295" t="s">
        <v>854</v>
      </c>
    </row>
    <row r="13296" spans="1:4" x14ac:dyDescent="0.25">
      <c r="A13296" s="2">
        <v>44340.425000000003</v>
      </c>
      <c r="B13296" t="s">
        <v>10297</v>
      </c>
      <c r="D13296" t="s">
        <v>855</v>
      </c>
    </row>
    <row r="13297" spans="1:4" x14ac:dyDescent="0.25">
      <c r="A13297" s="2">
        <v>44340.425000000003</v>
      </c>
      <c r="B13297" t="s">
        <v>10297</v>
      </c>
      <c r="D13297" t="s">
        <v>844</v>
      </c>
    </row>
    <row r="13298" spans="1:4" x14ac:dyDescent="0.25">
      <c r="A13298" s="2">
        <v>44340.425000000003</v>
      </c>
      <c r="B13298" t="s">
        <v>10297</v>
      </c>
      <c r="D13298" t="s">
        <v>845</v>
      </c>
    </row>
    <row r="13299" spans="1:4" x14ac:dyDescent="0.25">
      <c r="A13299" s="2">
        <v>44340.425000000003</v>
      </c>
      <c r="B13299" t="s">
        <v>10297</v>
      </c>
      <c r="D13299" t="s">
        <v>992</v>
      </c>
    </row>
    <row r="13300" spans="1:4" x14ac:dyDescent="0.25">
      <c r="A13300" s="2">
        <v>44340.425000000003</v>
      </c>
      <c r="B13300" t="s">
        <v>10296</v>
      </c>
      <c r="D13300" t="s">
        <v>4988</v>
      </c>
    </row>
    <row r="13301" spans="1:4" x14ac:dyDescent="0.25">
      <c r="A13301" s="2">
        <v>44340.425000000003</v>
      </c>
      <c r="B13301" t="s">
        <v>10298</v>
      </c>
      <c r="D13301" t="s">
        <v>4999</v>
      </c>
    </row>
    <row r="13302" spans="1:4" x14ac:dyDescent="0.25">
      <c r="A13302" s="2">
        <v>44340.425000000003</v>
      </c>
      <c r="B13302" t="s">
        <v>10297</v>
      </c>
      <c r="D13302" t="s">
        <v>952</v>
      </c>
    </row>
    <row r="13303" spans="1:4" x14ac:dyDescent="0.25">
      <c r="A13303" s="2">
        <v>44340.425000000003</v>
      </c>
      <c r="B13303" t="s">
        <v>10297</v>
      </c>
      <c r="D13303" t="s">
        <v>1853</v>
      </c>
    </row>
    <row r="13304" spans="1:4" x14ac:dyDescent="0.25">
      <c r="A13304" s="2">
        <v>44340.425000000003</v>
      </c>
      <c r="B13304" t="s">
        <v>185</v>
      </c>
      <c r="D13304" t="s">
        <v>4994</v>
      </c>
    </row>
    <row r="13305" spans="1:4" x14ac:dyDescent="0.25">
      <c r="A13305" s="2">
        <v>44340.425000000003</v>
      </c>
      <c r="B13305" t="s">
        <v>163</v>
      </c>
      <c r="D13305" t="s">
        <v>828</v>
      </c>
    </row>
    <row r="13306" spans="1:4" x14ac:dyDescent="0.25">
      <c r="A13306" s="2">
        <v>44340.425000000003</v>
      </c>
      <c r="B13306" t="s">
        <v>163</v>
      </c>
      <c r="D13306" t="s">
        <v>892</v>
      </c>
    </row>
    <row r="13307" spans="1:4" x14ac:dyDescent="0.25">
      <c r="A13307" s="2">
        <v>44340.425000000003</v>
      </c>
      <c r="B13307" t="s">
        <v>183</v>
      </c>
      <c r="D13307" t="s">
        <v>1013</v>
      </c>
    </row>
    <row r="13308" spans="1:4" x14ac:dyDescent="0.25">
      <c r="A13308" s="2">
        <v>44340.425000000003</v>
      </c>
      <c r="B13308" t="s">
        <v>183</v>
      </c>
      <c r="D13308" t="s">
        <v>834</v>
      </c>
    </row>
    <row r="13309" spans="1:4" x14ac:dyDescent="0.25">
      <c r="A13309" s="2">
        <v>44340.425000000003</v>
      </c>
      <c r="B13309" t="s">
        <v>179</v>
      </c>
      <c r="D13309" t="s">
        <v>1888</v>
      </c>
    </row>
    <row r="13310" spans="1:4" x14ac:dyDescent="0.25">
      <c r="A13310" s="2">
        <v>44340.425000000003</v>
      </c>
      <c r="B13310" t="s">
        <v>183</v>
      </c>
      <c r="D13310" t="s">
        <v>1849</v>
      </c>
    </row>
    <row r="13311" spans="1:4" x14ac:dyDescent="0.25">
      <c r="A13311" s="2">
        <v>44340.425000000003</v>
      </c>
      <c r="B13311" t="s">
        <v>183</v>
      </c>
      <c r="D13311" t="s">
        <v>832</v>
      </c>
    </row>
    <row r="13312" spans="1:4" x14ac:dyDescent="0.25">
      <c r="A13312" s="2">
        <v>44340.425000000003</v>
      </c>
      <c r="B13312" t="s">
        <v>183</v>
      </c>
      <c r="D13312" t="s">
        <v>1897</v>
      </c>
    </row>
    <row r="13313" spans="1:4" x14ac:dyDescent="0.25">
      <c r="A13313" s="2">
        <v>44340.425000000003</v>
      </c>
      <c r="B13313" t="s">
        <v>183</v>
      </c>
      <c r="D13313" t="s">
        <v>1852</v>
      </c>
    </row>
    <row r="13314" spans="1:4" x14ac:dyDescent="0.25">
      <c r="A13314" s="2">
        <v>44340.425000000003</v>
      </c>
      <c r="B13314" t="s">
        <v>174</v>
      </c>
      <c r="D13314" t="s">
        <v>1848</v>
      </c>
    </row>
    <row r="13315" spans="1:4" x14ac:dyDescent="0.25">
      <c r="A13315" s="2">
        <v>44340.425694444442</v>
      </c>
      <c r="B13315" t="s">
        <v>175</v>
      </c>
      <c r="C13315" t="s">
        <v>15</v>
      </c>
    </row>
    <row r="13316" spans="1:4" x14ac:dyDescent="0.25">
      <c r="A13316" s="2">
        <v>44340.425694444442</v>
      </c>
      <c r="B13316" t="s">
        <v>175</v>
      </c>
      <c r="C13316" t="s">
        <v>6593</v>
      </c>
    </row>
    <row r="13317" spans="1:4" x14ac:dyDescent="0.25">
      <c r="A13317" s="2">
        <v>44340.425694444442</v>
      </c>
      <c r="B13317" t="s">
        <v>175</v>
      </c>
      <c r="C13317" t="s">
        <v>6380</v>
      </c>
    </row>
    <row r="13318" spans="1:4" x14ac:dyDescent="0.25">
      <c r="A13318" s="2">
        <v>44340.425694444442</v>
      </c>
      <c r="B13318" t="s">
        <v>10296</v>
      </c>
      <c r="C13318" t="s">
        <v>6704</v>
      </c>
    </row>
    <row r="13319" spans="1:4" x14ac:dyDescent="0.25">
      <c r="A13319" s="2">
        <v>44340.425694444442</v>
      </c>
      <c r="B13319" t="s">
        <v>10296</v>
      </c>
      <c r="C13319" t="s">
        <v>1249</v>
      </c>
    </row>
    <row r="13320" spans="1:4" x14ac:dyDescent="0.25">
      <c r="A13320" s="2">
        <v>44340.425694444442</v>
      </c>
      <c r="B13320" t="s">
        <v>10296</v>
      </c>
      <c r="C13320" t="s">
        <v>194</v>
      </c>
    </row>
    <row r="13321" spans="1:4" x14ac:dyDescent="0.25">
      <c r="A13321" s="2">
        <v>44340.425694444442</v>
      </c>
      <c r="B13321" t="s">
        <v>10296</v>
      </c>
      <c r="C13321" t="s">
        <v>6705</v>
      </c>
    </row>
    <row r="13322" spans="1:4" x14ac:dyDescent="0.25">
      <c r="A13322" s="2">
        <v>44340.425694444442</v>
      </c>
      <c r="B13322" t="s">
        <v>180</v>
      </c>
      <c r="C13322" t="s">
        <v>6767</v>
      </c>
    </row>
    <row r="13323" spans="1:4" x14ac:dyDescent="0.25">
      <c r="A13323" s="2">
        <v>44340.425694444442</v>
      </c>
      <c r="B13323" t="s">
        <v>180</v>
      </c>
      <c r="C13323" t="s">
        <v>6386</v>
      </c>
    </row>
    <row r="13324" spans="1:4" x14ac:dyDescent="0.25">
      <c r="A13324" s="2">
        <v>44340.425694444442</v>
      </c>
      <c r="B13324" t="s">
        <v>180</v>
      </c>
      <c r="C13324" t="s">
        <v>6768</v>
      </c>
    </row>
    <row r="13325" spans="1:4" x14ac:dyDescent="0.25">
      <c r="A13325" s="2">
        <v>44340.425694444442</v>
      </c>
      <c r="B13325" t="s">
        <v>180</v>
      </c>
      <c r="C13325" t="s">
        <v>6386</v>
      </c>
    </row>
    <row r="13326" spans="1:4" x14ac:dyDescent="0.25">
      <c r="A13326" s="2">
        <v>44340.425694444442</v>
      </c>
      <c r="B13326" t="s">
        <v>169</v>
      </c>
      <c r="C13326" t="s">
        <v>7241</v>
      </c>
    </row>
    <row r="13327" spans="1:4" x14ac:dyDescent="0.25">
      <c r="A13327" s="2">
        <v>44340.425694444442</v>
      </c>
      <c r="B13327" t="s">
        <v>169</v>
      </c>
      <c r="C13327" t="s">
        <v>7242</v>
      </c>
    </row>
    <row r="13328" spans="1:4" x14ac:dyDescent="0.25">
      <c r="A13328" s="2">
        <v>44340.425694444442</v>
      </c>
      <c r="B13328" t="s">
        <v>169</v>
      </c>
      <c r="C13328" t="s">
        <v>7243</v>
      </c>
    </row>
    <row r="13329" spans="1:3" x14ac:dyDescent="0.25">
      <c r="A13329" s="2">
        <v>44340.425694444442</v>
      </c>
      <c r="B13329" t="s">
        <v>169</v>
      </c>
      <c r="C13329" t="s">
        <v>7244</v>
      </c>
    </row>
    <row r="13330" spans="1:3" x14ac:dyDescent="0.25">
      <c r="A13330" s="2">
        <v>44340.425694444442</v>
      </c>
      <c r="B13330" t="s">
        <v>169</v>
      </c>
      <c r="C13330" t="s">
        <v>194</v>
      </c>
    </row>
    <row r="13331" spans="1:3" x14ac:dyDescent="0.25">
      <c r="A13331" s="2">
        <v>44340.425694444442</v>
      </c>
      <c r="B13331" t="s">
        <v>1148</v>
      </c>
      <c r="C13331" t="s">
        <v>6386</v>
      </c>
    </row>
    <row r="13332" spans="1:3" x14ac:dyDescent="0.25">
      <c r="A13332" s="2">
        <v>44340.425694444442</v>
      </c>
      <c r="B13332" t="s">
        <v>10296</v>
      </c>
      <c r="C13332" t="s">
        <v>6396</v>
      </c>
    </row>
    <row r="13333" spans="1:3" x14ac:dyDescent="0.25">
      <c r="A13333" s="2">
        <v>44340.425694444442</v>
      </c>
      <c r="B13333" t="s">
        <v>10296</v>
      </c>
      <c r="C13333" t="s">
        <v>6396</v>
      </c>
    </row>
    <row r="13334" spans="1:3" x14ac:dyDescent="0.25">
      <c r="A13334" s="2">
        <v>44340.425694444442</v>
      </c>
      <c r="B13334" t="s">
        <v>164</v>
      </c>
    </row>
    <row r="13335" spans="1:3" x14ac:dyDescent="0.25">
      <c r="A13335" s="2">
        <v>44340.425694444442</v>
      </c>
      <c r="B13335" t="s">
        <v>164</v>
      </c>
      <c r="C13335" t="s">
        <v>391</v>
      </c>
    </row>
    <row r="13336" spans="1:3" x14ac:dyDescent="0.25">
      <c r="A13336" s="2">
        <v>44340.425694444442</v>
      </c>
      <c r="B13336" t="s">
        <v>164</v>
      </c>
      <c r="C13336" t="s">
        <v>1538</v>
      </c>
    </row>
    <row r="13337" spans="1:3" x14ac:dyDescent="0.25">
      <c r="A13337" s="2">
        <v>44340.425694444442</v>
      </c>
      <c r="B13337" t="s">
        <v>164</v>
      </c>
      <c r="C13337" t="s">
        <v>194</v>
      </c>
    </row>
    <row r="13338" spans="1:3" x14ac:dyDescent="0.25">
      <c r="A13338" s="2">
        <v>44340.425694444442</v>
      </c>
      <c r="B13338" t="s">
        <v>164</v>
      </c>
      <c r="C13338" t="s">
        <v>7662</v>
      </c>
    </row>
    <row r="13339" spans="1:3" x14ac:dyDescent="0.25">
      <c r="A13339" s="2">
        <v>44340.425694444442</v>
      </c>
      <c r="B13339" t="s">
        <v>164</v>
      </c>
      <c r="C13339" t="s">
        <v>7663</v>
      </c>
    </row>
    <row r="13340" spans="1:3" x14ac:dyDescent="0.25">
      <c r="A13340" s="2">
        <v>44340.425694444442</v>
      </c>
      <c r="B13340" t="s">
        <v>164</v>
      </c>
      <c r="C13340" t="s">
        <v>6386</v>
      </c>
    </row>
    <row r="13341" spans="1:3" x14ac:dyDescent="0.25">
      <c r="A13341" s="2">
        <v>44340.425694444442</v>
      </c>
      <c r="B13341" t="s">
        <v>164</v>
      </c>
      <c r="C13341" t="s">
        <v>7664</v>
      </c>
    </row>
    <row r="13342" spans="1:3" x14ac:dyDescent="0.25">
      <c r="A13342" s="2">
        <v>44340.425694444442</v>
      </c>
      <c r="B13342" t="s">
        <v>10297</v>
      </c>
      <c r="C13342" t="s">
        <v>6380</v>
      </c>
    </row>
    <row r="13343" spans="1:3" x14ac:dyDescent="0.25">
      <c r="A13343" s="2">
        <v>44340.425694444442</v>
      </c>
      <c r="B13343" t="s">
        <v>10297</v>
      </c>
      <c r="C13343" t="s">
        <v>7825</v>
      </c>
    </row>
    <row r="13344" spans="1:3" x14ac:dyDescent="0.25">
      <c r="A13344" s="2">
        <v>44340.425694444442</v>
      </c>
      <c r="B13344" t="s">
        <v>10297</v>
      </c>
      <c r="C13344" t="s">
        <v>7826</v>
      </c>
    </row>
    <row r="13345" spans="1:3" x14ac:dyDescent="0.25">
      <c r="A13345" s="2">
        <v>44340.425694444442</v>
      </c>
      <c r="B13345" t="s">
        <v>10297</v>
      </c>
      <c r="C13345" t="s">
        <v>7827</v>
      </c>
    </row>
    <row r="13346" spans="1:3" x14ac:dyDescent="0.25">
      <c r="A13346" s="2">
        <v>44340.425694444442</v>
      </c>
      <c r="B13346" t="s">
        <v>10297</v>
      </c>
      <c r="C13346" t="s">
        <v>6380</v>
      </c>
    </row>
    <row r="13347" spans="1:3" x14ac:dyDescent="0.25">
      <c r="A13347" s="2">
        <v>44340.425694444442</v>
      </c>
      <c r="B13347" t="s">
        <v>10297</v>
      </c>
      <c r="C13347" t="s">
        <v>6380</v>
      </c>
    </row>
    <row r="13348" spans="1:3" x14ac:dyDescent="0.25">
      <c r="A13348" s="2">
        <v>44340.425694444442</v>
      </c>
      <c r="B13348" t="s">
        <v>10297</v>
      </c>
      <c r="C13348" t="s">
        <v>7828</v>
      </c>
    </row>
    <row r="13349" spans="1:3" x14ac:dyDescent="0.25">
      <c r="A13349" s="2">
        <v>44340.425694444442</v>
      </c>
      <c r="B13349" t="s">
        <v>10298</v>
      </c>
      <c r="C13349" t="s">
        <v>1249</v>
      </c>
    </row>
    <row r="13350" spans="1:3" x14ac:dyDescent="0.25">
      <c r="A13350" s="2">
        <v>44340.425694444442</v>
      </c>
      <c r="B13350" t="s">
        <v>10298</v>
      </c>
      <c r="C13350" t="s">
        <v>8231</v>
      </c>
    </row>
    <row r="13351" spans="1:3" x14ac:dyDescent="0.25">
      <c r="A13351" s="2">
        <v>44340.425694444442</v>
      </c>
      <c r="B13351" t="s">
        <v>10297</v>
      </c>
      <c r="C13351" t="s">
        <v>8454</v>
      </c>
    </row>
    <row r="13352" spans="1:3" x14ac:dyDescent="0.25">
      <c r="A13352" s="2">
        <v>44340.425694444442</v>
      </c>
      <c r="B13352" t="s">
        <v>185</v>
      </c>
      <c r="C13352" t="s">
        <v>8590</v>
      </c>
    </row>
    <row r="13353" spans="1:3" x14ac:dyDescent="0.25">
      <c r="A13353" s="2">
        <v>44340.425694444442</v>
      </c>
      <c r="B13353" t="s">
        <v>185</v>
      </c>
      <c r="C13353" t="s">
        <v>8591</v>
      </c>
    </row>
    <row r="13354" spans="1:3" x14ac:dyDescent="0.25">
      <c r="A13354" s="2">
        <v>44340.425694444442</v>
      </c>
      <c r="B13354" t="s">
        <v>183</v>
      </c>
      <c r="C13354" t="s">
        <v>9076</v>
      </c>
    </row>
    <row r="13355" spans="1:3" x14ac:dyDescent="0.25">
      <c r="A13355" s="2">
        <v>44340.425694444442</v>
      </c>
      <c r="B13355" t="s">
        <v>179</v>
      </c>
      <c r="C13355" t="s">
        <v>9303</v>
      </c>
    </row>
    <row r="13356" spans="1:3" x14ac:dyDescent="0.25">
      <c r="A13356" s="2">
        <v>44340.425694444442</v>
      </c>
      <c r="B13356" t="s">
        <v>179</v>
      </c>
      <c r="C13356" t="s">
        <v>9304</v>
      </c>
    </row>
    <row r="13357" spans="1:3" x14ac:dyDescent="0.25">
      <c r="A13357" s="2">
        <v>44340.425694444442</v>
      </c>
      <c r="B13357" t="s">
        <v>179</v>
      </c>
      <c r="C13357" t="s">
        <v>194</v>
      </c>
    </row>
    <row r="13358" spans="1:3" x14ac:dyDescent="0.25">
      <c r="A13358" s="2">
        <v>44340.425694444442</v>
      </c>
      <c r="B13358" t="s">
        <v>183</v>
      </c>
      <c r="C13358" t="s">
        <v>9863</v>
      </c>
    </row>
    <row r="13359" spans="1:3" x14ac:dyDescent="0.25">
      <c r="A13359" s="2">
        <v>44340.425694444442</v>
      </c>
      <c r="B13359" t="s">
        <v>174</v>
      </c>
      <c r="C13359" t="s">
        <v>9983</v>
      </c>
    </row>
    <row r="13360" spans="1:3" x14ac:dyDescent="0.25">
      <c r="A13360" s="2">
        <v>44340.425694444442</v>
      </c>
      <c r="B13360" t="s">
        <v>174</v>
      </c>
      <c r="C13360" t="s">
        <v>6396</v>
      </c>
    </row>
    <row r="13361" spans="1:4" x14ac:dyDescent="0.25">
      <c r="A13361" s="2">
        <v>44340.425694444442</v>
      </c>
      <c r="B13361" t="s">
        <v>175</v>
      </c>
      <c r="D13361" t="s">
        <v>1850</v>
      </c>
    </row>
    <row r="13362" spans="1:4" x14ac:dyDescent="0.25">
      <c r="A13362" s="2">
        <v>44340.425694444442</v>
      </c>
      <c r="B13362" t="s">
        <v>175</v>
      </c>
      <c r="D13362" t="s">
        <v>1858</v>
      </c>
    </row>
    <row r="13363" spans="1:4" x14ac:dyDescent="0.25">
      <c r="A13363" s="2">
        <v>44340.425694444442</v>
      </c>
      <c r="B13363" t="s">
        <v>175</v>
      </c>
      <c r="D13363" t="s">
        <v>1852</v>
      </c>
    </row>
    <row r="13364" spans="1:4" x14ac:dyDescent="0.25">
      <c r="A13364" s="2">
        <v>44340.425694444442</v>
      </c>
      <c r="B13364" t="s">
        <v>10296</v>
      </c>
      <c r="D13364" t="s">
        <v>1897</v>
      </c>
    </row>
    <row r="13365" spans="1:4" x14ac:dyDescent="0.25">
      <c r="A13365" s="2">
        <v>44340.425694444442</v>
      </c>
      <c r="B13365" t="s">
        <v>10296</v>
      </c>
      <c r="D13365" t="s">
        <v>1852</v>
      </c>
    </row>
    <row r="13366" spans="1:4" x14ac:dyDescent="0.25">
      <c r="A13366" s="2">
        <v>44340.425694444442</v>
      </c>
      <c r="B13366" t="s">
        <v>10296</v>
      </c>
      <c r="D13366" t="s">
        <v>1855</v>
      </c>
    </row>
    <row r="13367" spans="1:4" x14ac:dyDescent="0.25">
      <c r="A13367" s="2">
        <v>44340.425694444442</v>
      </c>
      <c r="B13367" t="s">
        <v>10296</v>
      </c>
      <c r="D13367" t="s">
        <v>1932</v>
      </c>
    </row>
    <row r="13368" spans="1:4" x14ac:dyDescent="0.25">
      <c r="A13368" s="2">
        <v>44340.425694444442</v>
      </c>
      <c r="B13368" t="s">
        <v>180</v>
      </c>
      <c r="D13368" t="s">
        <v>1849</v>
      </c>
    </row>
    <row r="13369" spans="1:4" x14ac:dyDescent="0.25">
      <c r="A13369" s="2">
        <v>44340.425694444442</v>
      </c>
      <c r="B13369" t="s">
        <v>180</v>
      </c>
      <c r="D13369" t="s">
        <v>1850</v>
      </c>
    </row>
    <row r="13370" spans="1:4" x14ac:dyDescent="0.25">
      <c r="A13370" s="2">
        <v>44340.425694444442</v>
      </c>
      <c r="B13370" t="s">
        <v>180</v>
      </c>
      <c r="D13370" t="s">
        <v>5004</v>
      </c>
    </row>
    <row r="13371" spans="1:4" x14ac:dyDescent="0.25">
      <c r="A13371" s="2">
        <v>44340.425694444442</v>
      </c>
      <c r="B13371" t="s">
        <v>180</v>
      </c>
      <c r="D13371" t="s">
        <v>1852</v>
      </c>
    </row>
    <row r="13372" spans="1:4" x14ac:dyDescent="0.25">
      <c r="A13372" s="2">
        <v>44340.425694444442</v>
      </c>
      <c r="B13372" t="s">
        <v>169</v>
      </c>
      <c r="D13372" t="s">
        <v>885</v>
      </c>
    </row>
    <row r="13373" spans="1:4" x14ac:dyDescent="0.25">
      <c r="A13373" s="2">
        <v>44340.425694444442</v>
      </c>
      <c r="B13373" t="s">
        <v>169</v>
      </c>
      <c r="D13373" t="s">
        <v>825</v>
      </c>
    </row>
    <row r="13374" spans="1:4" x14ac:dyDescent="0.25">
      <c r="A13374" s="2">
        <v>44340.425694444442</v>
      </c>
      <c r="B13374" t="s">
        <v>169</v>
      </c>
      <c r="D13374" t="s">
        <v>853</v>
      </c>
    </row>
    <row r="13375" spans="1:4" x14ac:dyDescent="0.25">
      <c r="A13375" s="2">
        <v>44340.425694444442</v>
      </c>
      <c r="B13375" t="s">
        <v>169</v>
      </c>
      <c r="D13375" t="s">
        <v>972</v>
      </c>
    </row>
    <row r="13376" spans="1:4" x14ac:dyDescent="0.25">
      <c r="A13376" s="2">
        <v>44340.425694444442</v>
      </c>
      <c r="B13376" t="s">
        <v>169</v>
      </c>
      <c r="D13376" t="s">
        <v>973</v>
      </c>
    </row>
    <row r="13377" spans="1:4" x14ac:dyDescent="0.25">
      <c r="A13377" s="2">
        <v>44340.425694444442</v>
      </c>
      <c r="B13377" t="s">
        <v>1148</v>
      </c>
      <c r="D13377" t="s">
        <v>1850</v>
      </c>
    </row>
    <row r="13378" spans="1:4" x14ac:dyDescent="0.25">
      <c r="A13378" s="2">
        <v>44340.425694444442</v>
      </c>
      <c r="B13378" t="s">
        <v>10296</v>
      </c>
      <c r="D13378" t="s">
        <v>4988</v>
      </c>
    </row>
    <row r="13379" spans="1:4" x14ac:dyDescent="0.25">
      <c r="A13379" s="2">
        <v>44340.425694444442</v>
      </c>
      <c r="B13379" t="s">
        <v>10296</v>
      </c>
      <c r="D13379" t="s">
        <v>1848</v>
      </c>
    </row>
    <row r="13380" spans="1:4" x14ac:dyDescent="0.25">
      <c r="A13380" s="2">
        <v>44340.425694444442</v>
      </c>
      <c r="B13380" t="s">
        <v>164</v>
      </c>
      <c r="D13380" t="s">
        <v>902</v>
      </c>
    </row>
    <row r="13381" spans="1:4" x14ac:dyDescent="0.25">
      <c r="A13381" s="2">
        <v>44340.425694444442</v>
      </c>
      <c r="B13381" t="s">
        <v>164</v>
      </c>
      <c r="D13381" t="s">
        <v>954</v>
      </c>
    </row>
    <row r="13382" spans="1:4" x14ac:dyDescent="0.25">
      <c r="A13382" s="2">
        <v>44340.425694444442</v>
      </c>
      <c r="B13382" t="s">
        <v>164</v>
      </c>
      <c r="D13382" t="s">
        <v>1006</v>
      </c>
    </row>
    <row r="13383" spans="1:4" x14ac:dyDescent="0.25">
      <c r="A13383" s="2">
        <v>44340.425694444442</v>
      </c>
      <c r="B13383" t="s">
        <v>164</v>
      </c>
      <c r="D13383" t="s">
        <v>825</v>
      </c>
    </row>
    <row r="13384" spans="1:4" x14ac:dyDescent="0.25">
      <c r="A13384" s="2">
        <v>44340.425694444442</v>
      </c>
      <c r="B13384" t="s">
        <v>164</v>
      </c>
      <c r="D13384" t="s">
        <v>853</v>
      </c>
    </row>
    <row r="13385" spans="1:4" x14ac:dyDescent="0.25">
      <c r="A13385" s="2">
        <v>44340.425694444442</v>
      </c>
      <c r="B13385" t="s">
        <v>164</v>
      </c>
      <c r="D13385" t="s">
        <v>992</v>
      </c>
    </row>
    <row r="13386" spans="1:4" x14ac:dyDescent="0.25">
      <c r="A13386" s="2">
        <v>44340.425694444442</v>
      </c>
      <c r="B13386" t="s">
        <v>164</v>
      </c>
      <c r="D13386" t="s">
        <v>4991</v>
      </c>
    </row>
    <row r="13387" spans="1:4" x14ac:dyDescent="0.25">
      <c r="A13387" s="2">
        <v>44340.425694444442</v>
      </c>
      <c r="B13387" t="s">
        <v>164</v>
      </c>
      <c r="D13387" t="s">
        <v>885</v>
      </c>
    </row>
    <row r="13388" spans="1:4" x14ac:dyDescent="0.25">
      <c r="A13388" s="2">
        <v>44340.425694444442</v>
      </c>
      <c r="B13388" t="s">
        <v>10297</v>
      </c>
      <c r="D13388" t="s">
        <v>4991</v>
      </c>
    </row>
    <row r="13389" spans="1:4" x14ac:dyDescent="0.25">
      <c r="A13389" s="2">
        <v>44340.425694444442</v>
      </c>
      <c r="B13389" t="s">
        <v>10297</v>
      </c>
      <c r="D13389" t="s">
        <v>885</v>
      </c>
    </row>
    <row r="13390" spans="1:4" x14ac:dyDescent="0.25">
      <c r="A13390" s="2">
        <v>44340.425694444442</v>
      </c>
      <c r="B13390" t="s">
        <v>10297</v>
      </c>
      <c r="D13390" t="s">
        <v>834</v>
      </c>
    </row>
    <row r="13391" spans="1:4" x14ac:dyDescent="0.25">
      <c r="A13391" s="2">
        <v>44340.425694444442</v>
      </c>
      <c r="B13391" t="s">
        <v>10297</v>
      </c>
      <c r="D13391" t="s">
        <v>1153</v>
      </c>
    </row>
    <row r="13392" spans="1:4" x14ac:dyDescent="0.25">
      <c r="A13392" s="2">
        <v>44340.425694444442</v>
      </c>
      <c r="B13392" t="s">
        <v>10297</v>
      </c>
      <c r="D13392" t="s">
        <v>868</v>
      </c>
    </row>
    <row r="13393" spans="1:4" x14ac:dyDescent="0.25">
      <c r="A13393" s="2">
        <v>44340.425694444442</v>
      </c>
      <c r="B13393" t="s">
        <v>10297</v>
      </c>
      <c r="D13393" t="s">
        <v>1853</v>
      </c>
    </row>
    <row r="13394" spans="1:4" x14ac:dyDescent="0.25">
      <c r="A13394" s="2">
        <v>44340.425694444442</v>
      </c>
      <c r="B13394" t="s">
        <v>10297</v>
      </c>
      <c r="D13394" t="s">
        <v>1855</v>
      </c>
    </row>
    <row r="13395" spans="1:4" x14ac:dyDescent="0.25">
      <c r="A13395" s="2">
        <v>44340.425694444442</v>
      </c>
      <c r="B13395" t="s">
        <v>10298</v>
      </c>
      <c r="D13395" t="s">
        <v>1848</v>
      </c>
    </row>
    <row r="13396" spans="1:4" x14ac:dyDescent="0.25">
      <c r="A13396" s="2">
        <v>44340.425694444442</v>
      </c>
      <c r="B13396" t="s">
        <v>10298</v>
      </c>
      <c r="D13396" t="s">
        <v>1849</v>
      </c>
    </row>
    <row r="13397" spans="1:4" x14ac:dyDescent="0.25">
      <c r="A13397" s="2">
        <v>44340.425694444442</v>
      </c>
      <c r="B13397" t="s">
        <v>10297</v>
      </c>
      <c r="D13397" t="s">
        <v>825</v>
      </c>
    </row>
    <row r="13398" spans="1:4" x14ac:dyDescent="0.25">
      <c r="A13398" s="2">
        <v>44340.425694444442</v>
      </c>
      <c r="B13398" t="s">
        <v>185</v>
      </c>
      <c r="D13398" t="s">
        <v>1849</v>
      </c>
    </row>
    <row r="13399" spans="1:4" x14ac:dyDescent="0.25">
      <c r="A13399" s="2">
        <v>44340.425694444442</v>
      </c>
      <c r="B13399" t="s">
        <v>185</v>
      </c>
      <c r="D13399" t="s">
        <v>1861</v>
      </c>
    </row>
    <row r="13400" spans="1:4" x14ac:dyDescent="0.25">
      <c r="A13400" s="2">
        <v>44340.425694444442</v>
      </c>
      <c r="B13400" t="s">
        <v>183</v>
      </c>
      <c r="D13400" t="s">
        <v>850</v>
      </c>
    </row>
    <row r="13401" spans="1:4" x14ac:dyDescent="0.25">
      <c r="A13401" s="2">
        <v>44340.425694444442</v>
      </c>
      <c r="B13401" t="s">
        <v>179</v>
      </c>
      <c r="D13401" t="s">
        <v>844</v>
      </c>
    </row>
    <row r="13402" spans="1:4" x14ac:dyDescent="0.25">
      <c r="A13402" s="2">
        <v>44340.425694444442</v>
      </c>
      <c r="B13402" t="s">
        <v>179</v>
      </c>
      <c r="D13402" t="s">
        <v>842</v>
      </c>
    </row>
    <row r="13403" spans="1:4" x14ac:dyDescent="0.25">
      <c r="A13403" s="2">
        <v>44340.425694444442</v>
      </c>
      <c r="B13403" t="s">
        <v>179</v>
      </c>
      <c r="D13403" t="s">
        <v>932</v>
      </c>
    </row>
    <row r="13404" spans="1:4" x14ac:dyDescent="0.25">
      <c r="A13404" s="2">
        <v>44340.425694444442</v>
      </c>
      <c r="B13404" t="s">
        <v>183</v>
      </c>
      <c r="D13404" t="s">
        <v>825</v>
      </c>
    </row>
    <row r="13405" spans="1:4" x14ac:dyDescent="0.25">
      <c r="A13405" s="2">
        <v>44340.425694444442</v>
      </c>
      <c r="B13405" t="s">
        <v>174</v>
      </c>
      <c r="D13405" t="s">
        <v>1849</v>
      </c>
    </row>
    <row r="13406" spans="1:4" x14ac:dyDescent="0.25">
      <c r="A13406" s="2">
        <v>44340.425694444442</v>
      </c>
      <c r="B13406" t="s">
        <v>174</v>
      </c>
      <c r="D13406" t="s">
        <v>1850</v>
      </c>
    </row>
    <row r="13407" spans="1:4" x14ac:dyDescent="0.25">
      <c r="A13407" s="2">
        <v>44340.426388888889</v>
      </c>
      <c r="B13407" t="s">
        <v>10296</v>
      </c>
      <c r="C13407" t="s">
        <v>6706</v>
      </c>
    </row>
    <row r="13408" spans="1:4" x14ac:dyDescent="0.25">
      <c r="A13408" s="2">
        <v>44340.426388888889</v>
      </c>
      <c r="B13408" t="s">
        <v>10296</v>
      </c>
      <c r="C13408" t="s">
        <v>1249</v>
      </c>
    </row>
    <row r="13409" spans="1:3" x14ac:dyDescent="0.25">
      <c r="A13409" s="2">
        <v>44340.426388888889</v>
      </c>
      <c r="B13409" t="s">
        <v>10296</v>
      </c>
      <c r="C13409" t="s">
        <v>6707</v>
      </c>
    </row>
    <row r="13410" spans="1:3" x14ac:dyDescent="0.25">
      <c r="A13410" s="2">
        <v>44340.426388888889</v>
      </c>
      <c r="B13410" t="s">
        <v>180</v>
      </c>
      <c r="C13410" t="s">
        <v>6769</v>
      </c>
    </row>
    <row r="13411" spans="1:3" x14ac:dyDescent="0.25">
      <c r="A13411" s="2">
        <v>44340.426388888889</v>
      </c>
      <c r="B13411" t="s">
        <v>180</v>
      </c>
      <c r="C13411" t="s">
        <v>6386</v>
      </c>
    </row>
    <row r="13412" spans="1:3" x14ac:dyDescent="0.25">
      <c r="A13412" s="2">
        <v>44340.426388888889</v>
      </c>
      <c r="B13412" t="s">
        <v>180</v>
      </c>
      <c r="C13412" t="s">
        <v>6770</v>
      </c>
    </row>
    <row r="13413" spans="1:3" x14ac:dyDescent="0.25">
      <c r="A13413" s="2">
        <v>44340.426388888889</v>
      </c>
      <c r="B13413" t="s">
        <v>180</v>
      </c>
      <c r="C13413" t="s">
        <v>6771</v>
      </c>
    </row>
    <row r="13414" spans="1:3" x14ac:dyDescent="0.25">
      <c r="A13414" s="2">
        <v>44340.426388888889</v>
      </c>
      <c r="B13414" t="s">
        <v>180</v>
      </c>
      <c r="C13414" t="s">
        <v>89</v>
      </c>
    </row>
    <row r="13415" spans="1:3" x14ac:dyDescent="0.25">
      <c r="A13415" s="2">
        <v>44340.426388888889</v>
      </c>
      <c r="B13415" t="s">
        <v>180</v>
      </c>
      <c r="C13415" t="s">
        <v>6772</v>
      </c>
    </row>
    <row r="13416" spans="1:3" x14ac:dyDescent="0.25">
      <c r="A13416" s="2">
        <v>44340.426388888889</v>
      </c>
      <c r="B13416" t="s">
        <v>163</v>
      </c>
      <c r="C13416" t="s">
        <v>1249</v>
      </c>
    </row>
    <row r="13417" spans="1:3" x14ac:dyDescent="0.25">
      <c r="A13417" s="2">
        <v>44340.426388888889</v>
      </c>
      <c r="B13417" t="s">
        <v>169</v>
      </c>
      <c r="C13417" t="s">
        <v>7245</v>
      </c>
    </row>
    <row r="13418" spans="1:3" x14ac:dyDescent="0.25">
      <c r="A13418" s="2">
        <v>44340.426388888889</v>
      </c>
      <c r="B13418" t="s">
        <v>169</v>
      </c>
      <c r="C13418" t="s">
        <v>7246</v>
      </c>
    </row>
    <row r="13419" spans="1:3" x14ac:dyDescent="0.25">
      <c r="A13419" s="2">
        <v>44340.426388888889</v>
      </c>
      <c r="B13419" t="s">
        <v>169</v>
      </c>
      <c r="C13419" t="s">
        <v>1249</v>
      </c>
    </row>
    <row r="13420" spans="1:3" x14ac:dyDescent="0.25">
      <c r="A13420" s="2">
        <v>44340.426388888889</v>
      </c>
      <c r="B13420" t="s">
        <v>169</v>
      </c>
      <c r="C13420" t="s">
        <v>7247</v>
      </c>
    </row>
    <row r="13421" spans="1:3" x14ac:dyDescent="0.25">
      <c r="A13421" s="2">
        <v>44340.426388888889</v>
      </c>
      <c r="B13421" t="s">
        <v>164</v>
      </c>
      <c r="C13421" t="s">
        <v>6633</v>
      </c>
    </row>
    <row r="13422" spans="1:3" x14ac:dyDescent="0.25">
      <c r="A13422" s="2">
        <v>44340.426388888889</v>
      </c>
      <c r="B13422" t="s">
        <v>164</v>
      </c>
      <c r="C13422" t="s">
        <v>194</v>
      </c>
    </row>
    <row r="13423" spans="1:3" x14ac:dyDescent="0.25">
      <c r="A13423" s="2">
        <v>44340.426388888889</v>
      </c>
      <c r="B13423" t="s">
        <v>164</v>
      </c>
      <c r="C13423" t="s">
        <v>1256</v>
      </c>
    </row>
    <row r="13424" spans="1:3" x14ac:dyDescent="0.25">
      <c r="A13424" s="2">
        <v>44340.426388888889</v>
      </c>
      <c r="B13424" t="s">
        <v>164</v>
      </c>
      <c r="C13424" t="s">
        <v>7665</v>
      </c>
    </row>
    <row r="13425" spans="1:3" x14ac:dyDescent="0.25">
      <c r="A13425" s="2">
        <v>44340.426388888889</v>
      </c>
      <c r="B13425" t="s">
        <v>164</v>
      </c>
      <c r="C13425" t="s">
        <v>7666</v>
      </c>
    </row>
    <row r="13426" spans="1:3" x14ac:dyDescent="0.25">
      <c r="A13426" s="2">
        <v>44340.426388888889</v>
      </c>
      <c r="B13426" t="s">
        <v>164</v>
      </c>
      <c r="C13426" t="s">
        <v>194</v>
      </c>
    </row>
    <row r="13427" spans="1:3" x14ac:dyDescent="0.25">
      <c r="A13427" s="2">
        <v>44340.426388888889</v>
      </c>
      <c r="B13427" t="s">
        <v>10297</v>
      </c>
      <c r="C13427" t="s">
        <v>6637</v>
      </c>
    </row>
    <row r="13428" spans="1:3" x14ac:dyDescent="0.25">
      <c r="A13428" s="2">
        <v>44340.426388888889</v>
      </c>
      <c r="B13428" t="s">
        <v>10297</v>
      </c>
      <c r="C13428" t="s">
        <v>7829</v>
      </c>
    </row>
    <row r="13429" spans="1:3" x14ac:dyDescent="0.25">
      <c r="A13429" s="2">
        <v>44340.426388888889</v>
      </c>
      <c r="B13429" t="s">
        <v>10297</v>
      </c>
      <c r="C13429" t="s">
        <v>6637</v>
      </c>
    </row>
    <row r="13430" spans="1:3" x14ac:dyDescent="0.25">
      <c r="A13430" s="2">
        <v>44340.426388888889</v>
      </c>
      <c r="B13430" t="s">
        <v>10297</v>
      </c>
      <c r="C13430" t="s">
        <v>7830</v>
      </c>
    </row>
    <row r="13431" spans="1:3" x14ac:dyDescent="0.25">
      <c r="A13431" s="2">
        <v>44340.426388888889</v>
      </c>
      <c r="B13431" t="s">
        <v>10297</v>
      </c>
      <c r="C13431" t="s">
        <v>7831</v>
      </c>
    </row>
    <row r="13432" spans="1:3" x14ac:dyDescent="0.25">
      <c r="A13432" s="2">
        <v>44340.426388888889</v>
      </c>
      <c r="B13432" t="s">
        <v>10296</v>
      </c>
      <c r="C13432" t="s">
        <v>8191</v>
      </c>
    </row>
    <row r="13433" spans="1:3" x14ac:dyDescent="0.25">
      <c r="A13433" s="2">
        <v>44340.426388888889</v>
      </c>
      <c r="B13433" t="s">
        <v>10298</v>
      </c>
      <c r="C13433" t="s">
        <v>7856</v>
      </c>
    </row>
    <row r="13434" spans="1:3" x14ac:dyDescent="0.25">
      <c r="A13434" s="2">
        <v>44340.426388888889</v>
      </c>
      <c r="B13434" t="s">
        <v>10298</v>
      </c>
      <c r="C13434" t="s">
        <v>8232</v>
      </c>
    </row>
    <row r="13435" spans="1:3" x14ac:dyDescent="0.25">
      <c r="A13435" s="2">
        <v>44340.426388888889</v>
      </c>
      <c r="B13435" t="s">
        <v>10297</v>
      </c>
      <c r="C13435" t="s">
        <v>8455</v>
      </c>
    </row>
    <row r="13436" spans="1:3" x14ac:dyDescent="0.25">
      <c r="A13436" s="2">
        <v>44340.426388888889</v>
      </c>
      <c r="B13436" t="s">
        <v>10297</v>
      </c>
      <c r="C13436" t="s">
        <v>6699</v>
      </c>
    </row>
    <row r="13437" spans="1:3" x14ac:dyDescent="0.25">
      <c r="A13437" s="2">
        <v>44340.426388888889</v>
      </c>
      <c r="B13437" t="s">
        <v>10297</v>
      </c>
      <c r="C13437" t="s">
        <v>1538</v>
      </c>
    </row>
    <row r="13438" spans="1:3" x14ac:dyDescent="0.25">
      <c r="A13438" s="2">
        <v>44340.426388888889</v>
      </c>
      <c r="B13438" t="s">
        <v>10297</v>
      </c>
      <c r="C13438" t="s">
        <v>8456</v>
      </c>
    </row>
    <row r="13439" spans="1:3" x14ac:dyDescent="0.25">
      <c r="A13439" s="2">
        <v>44340.426388888889</v>
      </c>
      <c r="B13439" t="s">
        <v>185</v>
      </c>
      <c r="C13439" t="s">
        <v>8592</v>
      </c>
    </row>
    <row r="13440" spans="1:3" x14ac:dyDescent="0.25">
      <c r="A13440" s="2">
        <v>44340.426388888889</v>
      </c>
      <c r="B13440" t="s">
        <v>185</v>
      </c>
      <c r="C13440" t="s">
        <v>8593</v>
      </c>
    </row>
    <row r="13441" spans="1:4" x14ac:dyDescent="0.25">
      <c r="A13441" s="2">
        <v>44340.426388888889</v>
      </c>
      <c r="B13441" t="s">
        <v>183</v>
      </c>
      <c r="C13441" t="s">
        <v>9077</v>
      </c>
    </row>
    <row r="13442" spans="1:4" x14ac:dyDescent="0.25">
      <c r="A13442" s="2">
        <v>44340.426388888889</v>
      </c>
      <c r="B13442" t="s">
        <v>183</v>
      </c>
      <c r="C13442" t="s">
        <v>9078</v>
      </c>
    </row>
    <row r="13443" spans="1:4" x14ac:dyDescent="0.25">
      <c r="A13443" s="2">
        <v>44340.426388888889</v>
      </c>
      <c r="B13443" t="s">
        <v>183</v>
      </c>
      <c r="C13443" t="s">
        <v>9079</v>
      </c>
    </row>
    <row r="13444" spans="1:4" x14ac:dyDescent="0.25">
      <c r="A13444" s="2">
        <v>44340.426388888889</v>
      </c>
      <c r="B13444" t="s">
        <v>966</v>
      </c>
      <c r="C13444" t="s">
        <v>1249</v>
      </c>
    </row>
    <row r="13445" spans="1:4" x14ac:dyDescent="0.25">
      <c r="A13445" s="2">
        <v>44340.426388888889</v>
      </c>
      <c r="B13445" t="s">
        <v>966</v>
      </c>
      <c r="C13445" t="s">
        <v>1249</v>
      </c>
    </row>
    <row r="13446" spans="1:4" x14ac:dyDescent="0.25">
      <c r="A13446" s="2">
        <v>44340.426388888889</v>
      </c>
      <c r="B13446" t="s">
        <v>3</v>
      </c>
      <c r="C13446" t="s">
        <v>105</v>
      </c>
    </row>
    <row r="13447" spans="1:4" x14ac:dyDescent="0.25">
      <c r="A13447" s="2">
        <v>44340.426388888889</v>
      </c>
      <c r="B13447" t="s">
        <v>183</v>
      </c>
      <c r="C13447" t="s">
        <v>7312</v>
      </c>
    </row>
    <row r="13448" spans="1:4" x14ac:dyDescent="0.25">
      <c r="A13448" s="2">
        <v>44340.426388888889</v>
      </c>
      <c r="B13448" t="s">
        <v>183</v>
      </c>
      <c r="C13448" t="s">
        <v>6699</v>
      </c>
    </row>
    <row r="13449" spans="1:4" x14ac:dyDescent="0.25">
      <c r="A13449" s="2">
        <v>44340.426388888889</v>
      </c>
      <c r="B13449" t="s">
        <v>183</v>
      </c>
      <c r="C13449" t="s">
        <v>1538</v>
      </c>
    </row>
    <row r="13450" spans="1:4" x14ac:dyDescent="0.25">
      <c r="A13450" s="2">
        <v>44340.426388888889</v>
      </c>
      <c r="B13450" t="s">
        <v>183</v>
      </c>
      <c r="C13450" t="s">
        <v>9864</v>
      </c>
    </row>
    <row r="13451" spans="1:4" x14ac:dyDescent="0.25">
      <c r="A13451" s="2">
        <v>44340.426388888889</v>
      </c>
      <c r="B13451" t="s">
        <v>183</v>
      </c>
      <c r="C13451" t="s">
        <v>1538</v>
      </c>
    </row>
    <row r="13452" spans="1:4" x14ac:dyDescent="0.25">
      <c r="A13452" s="2">
        <v>44340.426388888889</v>
      </c>
      <c r="B13452" t="s">
        <v>174</v>
      </c>
      <c r="C13452" t="s">
        <v>6752</v>
      </c>
    </row>
    <row r="13453" spans="1:4" x14ac:dyDescent="0.25">
      <c r="A13453" s="2">
        <v>44340.426388888889</v>
      </c>
      <c r="B13453" t="s">
        <v>174</v>
      </c>
      <c r="C13453" t="s">
        <v>6396</v>
      </c>
    </row>
    <row r="13454" spans="1:4" x14ac:dyDescent="0.25">
      <c r="A13454" s="2">
        <v>44340.426388888889</v>
      </c>
      <c r="B13454" t="s">
        <v>10296</v>
      </c>
      <c r="D13454" t="s">
        <v>899</v>
      </c>
    </row>
    <row r="13455" spans="1:4" x14ac:dyDescent="0.25">
      <c r="A13455" s="2">
        <v>44340.426388888889</v>
      </c>
      <c r="B13455" t="s">
        <v>10296</v>
      </c>
      <c r="D13455" t="s">
        <v>953</v>
      </c>
    </row>
    <row r="13456" spans="1:4" x14ac:dyDescent="0.25">
      <c r="A13456" s="2">
        <v>44340.426388888889</v>
      </c>
      <c r="B13456" t="s">
        <v>10296</v>
      </c>
      <c r="D13456" t="s">
        <v>1853</v>
      </c>
    </row>
    <row r="13457" spans="1:4" x14ac:dyDescent="0.25">
      <c r="A13457" s="2">
        <v>44340.426388888889</v>
      </c>
      <c r="B13457" t="s">
        <v>180</v>
      </c>
      <c r="D13457" t="s">
        <v>828</v>
      </c>
    </row>
    <row r="13458" spans="1:4" x14ac:dyDescent="0.25">
      <c r="A13458" s="2">
        <v>44340.426388888889</v>
      </c>
      <c r="B13458" t="s">
        <v>180</v>
      </c>
      <c r="D13458" t="s">
        <v>892</v>
      </c>
    </row>
    <row r="13459" spans="1:4" x14ac:dyDescent="0.25">
      <c r="A13459" s="2">
        <v>44340.426388888889</v>
      </c>
      <c r="B13459" t="s">
        <v>180</v>
      </c>
      <c r="D13459" t="s">
        <v>902</v>
      </c>
    </row>
    <row r="13460" spans="1:4" x14ac:dyDescent="0.25">
      <c r="A13460" s="2">
        <v>44340.426388888889</v>
      </c>
      <c r="B13460" t="s">
        <v>180</v>
      </c>
      <c r="D13460" t="s">
        <v>827</v>
      </c>
    </row>
    <row r="13461" spans="1:4" x14ac:dyDescent="0.25">
      <c r="A13461" s="2">
        <v>44340.426388888889</v>
      </c>
      <c r="B13461" t="s">
        <v>180</v>
      </c>
      <c r="D13461" t="s">
        <v>1855</v>
      </c>
    </row>
    <row r="13462" spans="1:4" x14ac:dyDescent="0.25">
      <c r="A13462" s="2">
        <v>44340.426388888889</v>
      </c>
      <c r="B13462" t="s">
        <v>180</v>
      </c>
      <c r="D13462" t="s">
        <v>1869</v>
      </c>
    </row>
    <row r="13463" spans="1:4" x14ac:dyDescent="0.25">
      <c r="A13463" s="2">
        <v>44340.426388888889</v>
      </c>
      <c r="B13463" t="s">
        <v>163</v>
      </c>
      <c r="D13463" t="s">
        <v>4993</v>
      </c>
    </row>
    <row r="13464" spans="1:4" x14ac:dyDescent="0.25">
      <c r="A13464" s="2">
        <v>44340.426388888889</v>
      </c>
      <c r="B13464" t="s">
        <v>169</v>
      </c>
      <c r="D13464" t="s">
        <v>827</v>
      </c>
    </row>
    <row r="13465" spans="1:4" x14ac:dyDescent="0.25">
      <c r="A13465" s="2">
        <v>44340.426388888889</v>
      </c>
      <c r="B13465" t="s">
        <v>169</v>
      </c>
      <c r="D13465" t="s">
        <v>846</v>
      </c>
    </row>
    <row r="13466" spans="1:4" x14ac:dyDescent="0.25">
      <c r="A13466" s="2">
        <v>44340.426388888889</v>
      </c>
      <c r="B13466" t="s">
        <v>169</v>
      </c>
      <c r="D13466" t="s">
        <v>891</v>
      </c>
    </row>
    <row r="13467" spans="1:4" x14ac:dyDescent="0.25">
      <c r="A13467" s="2">
        <v>44340.426388888889</v>
      </c>
      <c r="B13467" t="s">
        <v>169</v>
      </c>
      <c r="D13467" t="s">
        <v>849</v>
      </c>
    </row>
    <row r="13468" spans="1:4" x14ac:dyDescent="0.25">
      <c r="A13468" s="2">
        <v>44340.426388888889</v>
      </c>
      <c r="B13468" t="s">
        <v>164</v>
      </c>
      <c r="D13468" t="s">
        <v>899</v>
      </c>
    </row>
    <row r="13469" spans="1:4" x14ac:dyDescent="0.25">
      <c r="A13469" s="2">
        <v>44340.426388888889</v>
      </c>
      <c r="B13469" t="s">
        <v>164</v>
      </c>
      <c r="D13469" t="s">
        <v>900</v>
      </c>
    </row>
    <row r="13470" spans="1:4" x14ac:dyDescent="0.25">
      <c r="A13470" s="2">
        <v>44340.426388888889</v>
      </c>
      <c r="B13470" t="s">
        <v>164</v>
      </c>
      <c r="D13470" t="s">
        <v>1853</v>
      </c>
    </row>
    <row r="13471" spans="1:4" x14ac:dyDescent="0.25">
      <c r="A13471" s="2">
        <v>44340.426388888889</v>
      </c>
      <c r="B13471" t="s">
        <v>164</v>
      </c>
      <c r="D13471" t="s">
        <v>834</v>
      </c>
    </row>
    <row r="13472" spans="1:4" x14ac:dyDescent="0.25">
      <c r="A13472" s="2">
        <v>44340.426388888889</v>
      </c>
      <c r="B13472" t="s">
        <v>164</v>
      </c>
      <c r="D13472" t="s">
        <v>852</v>
      </c>
    </row>
    <row r="13473" spans="1:4" x14ac:dyDescent="0.25">
      <c r="A13473" s="2">
        <v>44340.426388888889</v>
      </c>
      <c r="B13473" t="s">
        <v>164</v>
      </c>
      <c r="D13473" t="s">
        <v>1003</v>
      </c>
    </row>
    <row r="13474" spans="1:4" x14ac:dyDescent="0.25">
      <c r="A13474" s="2">
        <v>44340.426388888889</v>
      </c>
      <c r="B13474" t="s">
        <v>10297</v>
      </c>
      <c r="D13474" t="s">
        <v>934</v>
      </c>
    </row>
    <row r="13475" spans="1:4" x14ac:dyDescent="0.25">
      <c r="A13475" s="2">
        <v>44340.426388888889</v>
      </c>
      <c r="B13475" t="s">
        <v>10297</v>
      </c>
      <c r="D13475" t="s">
        <v>852</v>
      </c>
    </row>
    <row r="13476" spans="1:4" x14ac:dyDescent="0.25">
      <c r="A13476" s="2">
        <v>44340.426388888889</v>
      </c>
      <c r="B13476" t="s">
        <v>10297</v>
      </c>
      <c r="D13476" t="s">
        <v>973</v>
      </c>
    </row>
    <row r="13477" spans="1:4" x14ac:dyDescent="0.25">
      <c r="A13477" s="2">
        <v>44340.426388888889</v>
      </c>
      <c r="B13477" t="s">
        <v>10297</v>
      </c>
      <c r="D13477" t="s">
        <v>902</v>
      </c>
    </row>
    <row r="13478" spans="1:4" x14ac:dyDescent="0.25">
      <c r="A13478" s="2">
        <v>44340.426388888889</v>
      </c>
      <c r="B13478" t="s">
        <v>10297</v>
      </c>
      <c r="D13478" t="s">
        <v>910</v>
      </c>
    </row>
    <row r="13479" spans="1:4" x14ac:dyDescent="0.25">
      <c r="A13479" s="2">
        <v>44340.426388888889</v>
      </c>
      <c r="B13479" t="s">
        <v>10296</v>
      </c>
      <c r="D13479" t="s">
        <v>1849</v>
      </c>
    </row>
    <row r="13480" spans="1:4" x14ac:dyDescent="0.25">
      <c r="A13480" s="2">
        <v>44340.426388888889</v>
      </c>
      <c r="B13480" t="s">
        <v>10298</v>
      </c>
      <c r="D13480" t="s">
        <v>1850</v>
      </c>
    </row>
    <row r="13481" spans="1:4" x14ac:dyDescent="0.25">
      <c r="A13481" s="2">
        <v>44340.426388888889</v>
      </c>
      <c r="B13481" t="s">
        <v>10298</v>
      </c>
      <c r="D13481" t="s">
        <v>1897</v>
      </c>
    </row>
    <row r="13482" spans="1:4" x14ac:dyDescent="0.25">
      <c r="A13482" s="2">
        <v>44340.426388888889</v>
      </c>
      <c r="B13482" t="s">
        <v>10297</v>
      </c>
      <c r="D13482" t="s">
        <v>853</v>
      </c>
    </row>
    <row r="13483" spans="1:4" x14ac:dyDescent="0.25">
      <c r="A13483" s="2">
        <v>44340.426388888889</v>
      </c>
      <c r="B13483" t="s">
        <v>10297</v>
      </c>
      <c r="D13483" t="s">
        <v>854</v>
      </c>
    </row>
    <row r="13484" spans="1:4" x14ac:dyDescent="0.25">
      <c r="A13484" s="2">
        <v>44340.426388888889</v>
      </c>
      <c r="B13484" t="s">
        <v>10297</v>
      </c>
      <c r="D13484" t="s">
        <v>855</v>
      </c>
    </row>
    <row r="13485" spans="1:4" x14ac:dyDescent="0.25">
      <c r="A13485" s="2">
        <v>44340.426388888889</v>
      </c>
      <c r="B13485" t="s">
        <v>10297</v>
      </c>
      <c r="D13485" t="s">
        <v>844</v>
      </c>
    </row>
    <row r="13486" spans="1:4" x14ac:dyDescent="0.25">
      <c r="A13486" s="2">
        <v>44340.426388888889</v>
      </c>
      <c r="B13486" t="s">
        <v>185</v>
      </c>
      <c r="D13486" t="s">
        <v>1873</v>
      </c>
    </row>
    <row r="13487" spans="1:4" x14ac:dyDescent="0.25">
      <c r="A13487" s="2">
        <v>44340.426388888889</v>
      </c>
      <c r="B13487" t="s">
        <v>185</v>
      </c>
      <c r="D13487" t="s">
        <v>1853</v>
      </c>
    </row>
    <row r="13488" spans="1:4" x14ac:dyDescent="0.25">
      <c r="A13488" s="2">
        <v>44340.426388888889</v>
      </c>
      <c r="B13488" t="s">
        <v>183</v>
      </c>
      <c r="D13488" t="s">
        <v>885</v>
      </c>
    </row>
    <row r="13489" spans="1:4" x14ac:dyDescent="0.25">
      <c r="A13489" s="2">
        <v>44340.426388888889</v>
      </c>
      <c r="B13489" t="s">
        <v>183</v>
      </c>
      <c r="D13489" t="s">
        <v>992</v>
      </c>
    </row>
    <row r="13490" spans="1:4" x14ac:dyDescent="0.25">
      <c r="A13490" s="2">
        <v>44340.426388888889</v>
      </c>
      <c r="B13490" t="s">
        <v>183</v>
      </c>
      <c r="D13490" t="s">
        <v>825</v>
      </c>
    </row>
    <row r="13491" spans="1:4" x14ac:dyDescent="0.25">
      <c r="A13491" s="2">
        <v>44340.426388888889</v>
      </c>
      <c r="B13491" t="s">
        <v>966</v>
      </c>
      <c r="D13491" t="s">
        <v>5060</v>
      </c>
    </row>
    <row r="13492" spans="1:4" x14ac:dyDescent="0.25">
      <c r="A13492" s="2">
        <v>44340.426388888889</v>
      </c>
      <c r="B13492" t="s">
        <v>966</v>
      </c>
      <c r="D13492" t="s">
        <v>1848</v>
      </c>
    </row>
    <row r="13493" spans="1:4" x14ac:dyDescent="0.25">
      <c r="A13493" s="2">
        <v>44340.426388888889</v>
      </c>
      <c r="B13493" t="s">
        <v>3</v>
      </c>
      <c r="D13493" t="s">
        <v>1922</v>
      </c>
    </row>
    <row r="13494" spans="1:4" x14ac:dyDescent="0.25">
      <c r="A13494" s="2">
        <v>44340.426388888889</v>
      </c>
      <c r="B13494" t="s">
        <v>183</v>
      </c>
      <c r="D13494" t="s">
        <v>826</v>
      </c>
    </row>
    <row r="13495" spans="1:4" x14ac:dyDescent="0.25">
      <c r="A13495" s="2">
        <v>44340.426388888889</v>
      </c>
      <c r="B13495" t="s">
        <v>183</v>
      </c>
      <c r="D13495" t="s">
        <v>856</v>
      </c>
    </row>
    <row r="13496" spans="1:4" x14ac:dyDescent="0.25">
      <c r="A13496" s="2">
        <v>44340.426388888889</v>
      </c>
      <c r="B13496" t="s">
        <v>183</v>
      </c>
      <c r="D13496" t="s">
        <v>1152</v>
      </c>
    </row>
    <row r="13497" spans="1:4" x14ac:dyDescent="0.25">
      <c r="A13497" s="2">
        <v>44340.426388888889</v>
      </c>
      <c r="B13497" t="s">
        <v>183</v>
      </c>
      <c r="D13497" t="s">
        <v>852</v>
      </c>
    </row>
    <row r="13498" spans="1:4" x14ac:dyDescent="0.25">
      <c r="A13498" s="2">
        <v>44340.426388888889</v>
      </c>
      <c r="B13498" t="s">
        <v>183</v>
      </c>
      <c r="D13498" t="s">
        <v>1003</v>
      </c>
    </row>
    <row r="13499" spans="1:4" x14ac:dyDescent="0.25">
      <c r="A13499" s="2">
        <v>44340.426388888889</v>
      </c>
      <c r="B13499" t="s">
        <v>174</v>
      </c>
      <c r="D13499" t="s">
        <v>1887</v>
      </c>
    </row>
    <row r="13500" spans="1:4" x14ac:dyDescent="0.25">
      <c r="A13500" s="2">
        <v>44340.426388888889</v>
      </c>
      <c r="B13500" t="s">
        <v>174</v>
      </c>
      <c r="D13500" t="s">
        <v>1852</v>
      </c>
    </row>
    <row r="13501" spans="1:4" x14ac:dyDescent="0.25">
      <c r="A13501" s="2">
        <v>44340.427083333336</v>
      </c>
      <c r="B13501" t="s">
        <v>10296</v>
      </c>
      <c r="C13501" t="s">
        <v>6708</v>
      </c>
    </row>
    <row r="13502" spans="1:4" x14ac:dyDescent="0.25">
      <c r="A13502" s="2">
        <v>44340.427083333336</v>
      </c>
      <c r="B13502" t="s">
        <v>10296</v>
      </c>
      <c r="C13502" t="s">
        <v>194</v>
      </c>
    </row>
    <row r="13503" spans="1:4" x14ac:dyDescent="0.25">
      <c r="A13503" s="2">
        <v>44340.427083333336</v>
      </c>
      <c r="B13503" t="s">
        <v>10296</v>
      </c>
      <c r="C13503" t="s">
        <v>1249</v>
      </c>
    </row>
    <row r="13504" spans="1:4" x14ac:dyDescent="0.25">
      <c r="A13504" s="2">
        <v>44340.427083333336</v>
      </c>
      <c r="B13504" t="s">
        <v>851</v>
      </c>
      <c r="C13504" t="s">
        <v>6736</v>
      </c>
    </row>
    <row r="13505" spans="1:3" x14ac:dyDescent="0.25">
      <c r="A13505" s="2">
        <v>44340.427083333336</v>
      </c>
      <c r="B13505" t="s">
        <v>180</v>
      </c>
      <c r="C13505" t="s">
        <v>6773</v>
      </c>
    </row>
    <row r="13506" spans="1:3" x14ac:dyDescent="0.25">
      <c r="A13506" s="2">
        <v>44340.427083333336</v>
      </c>
      <c r="B13506" t="s">
        <v>180</v>
      </c>
      <c r="C13506" t="s">
        <v>1538</v>
      </c>
    </row>
    <row r="13507" spans="1:3" x14ac:dyDescent="0.25">
      <c r="A13507" s="2">
        <v>44340.427083333336</v>
      </c>
      <c r="B13507" t="s">
        <v>180</v>
      </c>
      <c r="C13507" t="s">
        <v>6774</v>
      </c>
    </row>
    <row r="13508" spans="1:3" x14ac:dyDescent="0.25">
      <c r="A13508" s="2">
        <v>44340.427083333336</v>
      </c>
      <c r="B13508" t="s">
        <v>163</v>
      </c>
      <c r="C13508" t="s">
        <v>1249</v>
      </c>
    </row>
    <row r="13509" spans="1:3" x14ac:dyDescent="0.25">
      <c r="A13509" s="2">
        <v>44340.427083333336</v>
      </c>
      <c r="B13509" t="s">
        <v>169</v>
      </c>
      <c r="C13509" t="s">
        <v>194</v>
      </c>
    </row>
    <row r="13510" spans="1:3" x14ac:dyDescent="0.25">
      <c r="A13510" s="2">
        <v>44340.427083333336</v>
      </c>
      <c r="B13510" t="s">
        <v>169</v>
      </c>
      <c r="C13510" t="s">
        <v>1302</v>
      </c>
    </row>
    <row r="13511" spans="1:3" x14ac:dyDescent="0.25">
      <c r="A13511" s="2">
        <v>44340.427083333336</v>
      </c>
      <c r="B13511" t="s">
        <v>169</v>
      </c>
      <c r="C13511" t="s">
        <v>105</v>
      </c>
    </row>
    <row r="13512" spans="1:3" x14ac:dyDescent="0.25">
      <c r="A13512" s="2">
        <v>44340.427083333336</v>
      </c>
      <c r="B13512" t="s">
        <v>10296</v>
      </c>
      <c r="C13512" t="s">
        <v>7644</v>
      </c>
    </row>
    <row r="13513" spans="1:3" x14ac:dyDescent="0.25">
      <c r="A13513" s="2">
        <v>44340.427083333336</v>
      </c>
      <c r="B13513" t="s">
        <v>10296</v>
      </c>
      <c r="C13513" t="s">
        <v>194</v>
      </c>
    </row>
    <row r="13514" spans="1:3" x14ac:dyDescent="0.25">
      <c r="A13514" s="2">
        <v>44340.427083333336</v>
      </c>
      <c r="B13514" t="s">
        <v>170</v>
      </c>
      <c r="C13514" t="s">
        <v>1249</v>
      </c>
    </row>
    <row r="13515" spans="1:3" x14ac:dyDescent="0.25">
      <c r="A13515" s="2">
        <v>44340.427083333336</v>
      </c>
      <c r="B13515" t="s">
        <v>170</v>
      </c>
      <c r="C13515" t="s">
        <v>1249</v>
      </c>
    </row>
    <row r="13516" spans="1:3" x14ac:dyDescent="0.25">
      <c r="A13516" s="2">
        <v>44340.427083333336</v>
      </c>
      <c r="B13516" t="s">
        <v>10296</v>
      </c>
      <c r="C13516" t="s">
        <v>8192</v>
      </c>
    </row>
    <row r="13517" spans="1:3" x14ac:dyDescent="0.25">
      <c r="A13517" s="2">
        <v>44340.427083333336</v>
      </c>
      <c r="B13517" t="s">
        <v>10296</v>
      </c>
      <c r="C13517" t="s">
        <v>1249</v>
      </c>
    </row>
    <row r="13518" spans="1:3" x14ac:dyDescent="0.25">
      <c r="A13518" s="2">
        <v>44340.427083333336</v>
      </c>
      <c r="B13518" t="s">
        <v>10298</v>
      </c>
      <c r="C13518" t="s">
        <v>6797</v>
      </c>
    </row>
    <row r="13519" spans="1:3" x14ac:dyDescent="0.25">
      <c r="A13519" s="2">
        <v>44340.427083333336</v>
      </c>
      <c r="B13519" t="s">
        <v>10296</v>
      </c>
      <c r="C13519" t="s">
        <v>1249</v>
      </c>
    </row>
    <row r="13520" spans="1:3" x14ac:dyDescent="0.25">
      <c r="A13520" s="2">
        <v>44340.427083333336</v>
      </c>
      <c r="B13520" t="s">
        <v>10296</v>
      </c>
      <c r="C13520" t="s">
        <v>1538</v>
      </c>
    </row>
    <row r="13521" spans="1:4" x14ac:dyDescent="0.25">
      <c r="A13521" s="2">
        <v>44340.427083333336</v>
      </c>
      <c r="B13521" t="s">
        <v>10296</v>
      </c>
      <c r="C13521" t="s">
        <v>6386</v>
      </c>
    </row>
    <row r="13522" spans="1:4" x14ac:dyDescent="0.25">
      <c r="A13522" s="2">
        <v>44340.427083333336</v>
      </c>
      <c r="B13522" t="s">
        <v>10296</v>
      </c>
      <c r="C13522" t="s">
        <v>8972</v>
      </c>
    </row>
    <row r="13523" spans="1:4" x14ac:dyDescent="0.25">
      <c r="A13523" s="2">
        <v>44340.427083333336</v>
      </c>
      <c r="B13523" t="s">
        <v>10296</v>
      </c>
      <c r="C13523" t="s">
        <v>1538</v>
      </c>
    </row>
    <row r="13524" spans="1:4" x14ac:dyDescent="0.25">
      <c r="A13524" s="2">
        <v>44340.427083333336</v>
      </c>
      <c r="B13524" t="s">
        <v>10296</v>
      </c>
      <c r="C13524" t="s">
        <v>8973</v>
      </c>
    </row>
    <row r="13525" spans="1:4" x14ac:dyDescent="0.25">
      <c r="A13525" s="2">
        <v>44340.427083333336</v>
      </c>
      <c r="B13525" t="s">
        <v>183</v>
      </c>
      <c r="C13525" t="s">
        <v>9080</v>
      </c>
    </row>
    <row r="13526" spans="1:4" x14ac:dyDescent="0.25">
      <c r="A13526" s="2">
        <v>44340.427083333336</v>
      </c>
      <c r="B13526" t="s">
        <v>183</v>
      </c>
      <c r="C13526" t="s">
        <v>9081</v>
      </c>
    </row>
    <row r="13527" spans="1:4" x14ac:dyDescent="0.25">
      <c r="A13527" s="2">
        <v>44340.427083333336</v>
      </c>
      <c r="B13527" t="s">
        <v>183</v>
      </c>
      <c r="C13527" t="s">
        <v>9865</v>
      </c>
    </row>
    <row r="13528" spans="1:4" x14ac:dyDescent="0.25">
      <c r="A13528" s="2">
        <v>44340.427083333336</v>
      </c>
      <c r="B13528" t="s">
        <v>174</v>
      </c>
      <c r="C13528" t="s">
        <v>9984</v>
      </c>
    </row>
    <row r="13529" spans="1:4" x14ac:dyDescent="0.25">
      <c r="A13529" s="2">
        <v>44340.427083333336</v>
      </c>
      <c r="B13529" t="s">
        <v>174</v>
      </c>
      <c r="C13529" t="s">
        <v>194</v>
      </c>
    </row>
    <row r="13530" spans="1:4" x14ac:dyDescent="0.25">
      <c r="A13530" s="2">
        <v>44340.427083333336</v>
      </c>
      <c r="B13530" t="s">
        <v>10296</v>
      </c>
      <c r="D13530" t="s">
        <v>872</v>
      </c>
    </row>
    <row r="13531" spans="1:4" x14ac:dyDescent="0.25">
      <c r="A13531" s="2">
        <v>44340.427083333336</v>
      </c>
      <c r="B13531" t="s">
        <v>10296</v>
      </c>
      <c r="D13531" t="s">
        <v>949</v>
      </c>
    </row>
    <row r="13532" spans="1:4" x14ac:dyDescent="0.25">
      <c r="A13532" s="2">
        <v>44340.427083333336</v>
      </c>
      <c r="B13532" t="s">
        <v>10296</v>
      </c>
      <c r="D13532" t="s">
        <v>827</v>
      </c>
    </row>
    <row r="13533" spans="1:4" x14ac:dyDescent="0.25">
      <c r="A13533" s="2">
        <v>44340.427083333336</v>
      </c>
      <c r="B13533" t="s">
        <v>851</v>
      </c>
      <c r="D13533" t="s">
        <v>5000</v>
      </c>
    </row>
    <row r="13534" spans="1:4" x14ac:dyDescent="0.25">
      <c r="A13534" s="2">
        <v>44340.427083333336</v>
      </c>
      <c r="B13534" t="s">
        <v>180</v>
      </c>
      <c r="D13534" t="s">
        <v>852</v>
      </c>
    </row>
    <row r="13535" spans="1:4" x14ac:dyDescent="0.25">
      <c r="A13535" s="2">
        <v>44340.427083333336</v>
      </c>
      <c r="B13535" t="s">
        <v>180</v>
      </c>
      <c r="D13535" t="s">
        <v>973</v>
      </c>
    </row>
    <row r="13536" spans="1:4" x14ac:dyDescent="0.25">
      <c r="A13536" s="2">
        <v>44340.427083333336</v>
      </c>
      <c r="B13536" t="s">
        <v>180</v>
      </c>
      <c r="D13536" t="s">
        <v>856</v>
      </c>
    </row>
    <row r="13537" spans="1:4" x14ac:dyDescent="0.25">
      <c r="A13537" s="2">
        <v>44340.427083333336</v>
      </c>
      <c r="B13537" t="s">
        <v>163</v>
      </c>
      <c r="D13537" t="s">
        <v>1848</v>
      </c>
    </row>
    <row r="13538" spans="1:4" x14ac:dyDescent="0.25">
      <c r="A13538" s="2">
        <v>44340.427083333336</v>
      </c>
      <c r="B13538" t="s">
        <v>169</v>
      </c>
      <c r="D13538" t="s">
        <v>848</v>
      </c>
    </row>
    <row r="13539" spans="1:4" x14ac:dyDescent="0.25">
      <c r="A13539" s="2">
        <v>44340.427083333336</v>
      </c>
      <c r="B13539" t="s">
        <v>169</v>
      </c>
      <c r="D13539" t="s">
        <v>902</v>
      </c>
    </row>
    <row r="13540" spans="1:4" x14ac:dyDescent="0.25">
      <c r="A13540" s="2">
        <v>44340.427083333336</v>
      </c>
      <c r="B13540" t="s">
        <v>169</v>
      </c>
      <c r="D13540" t="s">
        <v>1895</v>
      </c>
    </row>
    <row r="13541" spans="1:4" x14ac:dyDescent="0.25">
      <c r="A13541" s="2">
        <v>44340.427083333336</v>
      </c>
      <c r="B13541" t="s">
        <v>10296</v>
      </c>
      <c r="D13541" t="s">
        <v>1849</v>
      </c>
    </row>
    <row r="13542" spans="1:4" x14ac:dyDescent="0.25">
      <c r="A13542" s="2">
        <v>44340.427083333336</v>
      </c>
      <c r="B13542" t="s">
        <v>10296</v>
      </c>
      <c r="D13542" t="s">
        <v>832</v>
      </c>
    </row>
    <row r="13543" spans="1:4" x14ac:dyDescent="0.25">
      <c r="A13543" s="2">
        <v>44340.427083333336</v>
      </c>
      <c r="B13543" t="s">
        <v>170</v>
      </c>
      <c r="D13543" t="s">
        <v>5024</v>
      </c>
    </row>
    <row r="13544" spans="1:4" x14ac:dyDescent="0.25">
      <c r="A13544" s="2">
        <v>44340.427083333336</v>
      </c>
      <c r="B13544" t="s">
        <v>170</v>
      </c>
      <c r="D13544" t="s">
        <v>1848</v>
      </c>
    </row>
    <row r="13545" spans="1:4" x14ac:dyDescent="0.25">
      <c r="A13545" s="2">
        <v>44340.427083333336</v>
      </c>
      <c r="B13545" t="s">
        <v>10296</v>
      </c>
      <c r="D13545" t="s">
        <v>1897</v>
      </c>
    </row>
    <row r="13546" spans="1:4" x14ac:dyDescent="0.25">
      <c r="A13546" s="2">
        <v>44340.427083333336</v>
      </c>
      <c r="B13546" t="s">
        <v>10296</v>
      </c>
      <c r="D13546" t="s">
        <v>1902</v>
      </c>
    </row>
    <row r="13547" spans="1:4" x14ac:dyDescent="0.25">
      <c r="A13547" s="2">
        <v>44340.427083333336</v>
      </c>
      <c r="B13547" t="s">
        <v>10298</v>
      </c>
      <c r="D13547" t="s">
        <v>1852</v>
      </c>
    </row>
    <row r="13548" spans="1:4" x14ac:dyDescent="0.25">
      <c r="A13548" s="2">
        <v>44340.427083333336</v>
      </c>
      <c r="B13548" t="s">
        <v>10296</v>
      </c>
      <c r="D13548" t="s">
        <v>885</v>
      </c>
    </row>
    <row r="13549" spans="1:4" x14ac:dyDescent="0.25">
      <c r="A13549" s="2">
        <v>44340.427083333336</v>
      </c>
      <c r="B13549" t="s">
        <v>10296</v>
      </c>
      <c r="D13549" t="s">
        <v>844</v>
      </c>
    </row>
    <row r="13550" spans="1:4" x14ac:dyDescent="0.25">
      <c r="A13550" s="2">
        <v>44340.427083333336</v>
      </c>
      <c r="B13550" t="s">
        <v>10296</v>
      </c>
      <c r="D13550" t="s">
        <v>845</v>
      </c>
    </row>
    <row r="13551" spans="1:4" x14ac:dyDescent="0.25">
      <c r="A13551" s="2">
        <v>44340.427083333336</v>
      </c>
      <c r="B13551" t="s">
        <v>10296</v>
      </c>
      <c r="D13551" t="s">
        <v>972</v>
      </c>
    </row>
    <row r="13552" spans="1:4" x14ac:dyDescent="0.25">
      <c r="A13552" s="2">
        <v>44340.427083333336</v>
      </c>
      <c r="B13552" t="s">
        <v>10296</v>
      </c>
      <c r="D13552" t="s">
        <v>973</v>
      </c>
    </row>
    <row r="13553" spans="1:4" x14ac:dyDescent="0.25">
      <c r="A13553" s="2">
        <v>44340.427083333336</v>
      </c>
      <c r="B13553" t="s">
        <v>10296</v>
      </c>
      <c r="D13553" t="s">
        <v>1853</v>
      </c>
    </row>
    <row r="13554" spans="1:4" x14ac:dyDescent="0.25">
      <c r="A13554" s="2">
        <v>44340.427083333336</v>
      </c>
      <c r="B13554" t="s">
        <v>183</v>
      </c>
      <c r="D13554" t="s">
        <v>853</v>
      </c>
    </row>
    <row r="13555" spans="1:4" x14ac:dyDescent="0.25">
      <c r="A13555" s="2">
        <v>44340.427083333336</v>
      </c>
      <c r="B13555" t="s">
        <v>183</v>
      </c>
      <c r="D13555" t="s">
        <v>852</v>
      </c>
    </row>
    <row r="13556" spans="1:4" x14ac:dyDescent="0.25">
      <c r="A13556" s="2">
        <v>44340.427083333336</v>
      </c>
      <c r="B13556" t="s">
        <v>183</v>
      </c>
      <c r="D13556" t="s">
        <v>902</v>
      </c>
    </row>
    <row r="13557" spans="1:4" x14ac:dyDescent="0.25">
      <c r="A13557" s="2">
        <v>44340.427083333336</v>
      </c>
      <c r="B13557" t="s">
        <v>174</v>
      </c>
      <c r="D13557" t="s">
        <v>842</v>
      </c>
    </row>
    <row r="13558" spans="1:4" x14ac:dyDescent="0.25">
      <c r="A13558" s="2">
        <v>44340.427083333336</v>
      </c>
      <c r="B13558" t="s">
        <v>174</v>
      </c>
      <c r="D13558" t="s">
        <v>932</v>
      </c>
    </row>
    <row r="13559" spans="1:4" x14ac:dyDescent="0.25">
      <c r="A13559" s="2">
        <v>44340.427777777775</v>
      </c>
      <c r="B13559" t="s">
        <v>10296</v>
      </c>
      <c r="C13559" t="s">
        <v>6709</v>
      </c>
    </row>
    <row r="13560" spans="1:4" x14ac:dyDescent="0.25">
      <c r="A13560" s="2">
        <v>44340.427777777775</v>
      </c>
      <c r="B13560" t="s">
        <v>10296</v>
      </c>
      <c r="C13560" t="s">
        <v>6386</v>
      </c>
    </row>
    <row r="13561" spans="1:4" x14ac:dyDescent="0.25">
      <c r="A13561" s="2">
        <v>44340.427777777775</v>
      </c>
      <c r="B13561" t="s">
        <v>10296</v>
      </c>
      <c r="C13561" t="s">
        <v>6710</v>
      </c>
    </row>
    <row r="13562" spans="1:4" x14ac:dyDescent="0.25">
      <c r="A13562" s="2">
        <v>44340.427777777775</v>
      </c>
      <c r="B13562" t="s">
        <v>10296</v>
      </c>
      <c r="C13562" t="s">
        <v>1249</v>
      </c>
    </row>
    <row r="13563" spans="1:4" x14ac:dyDescent="0.25">
      <c r="A13563" s="2">
        <v>44340.427777777775</v>
      </c>
      <c r="B13563" t="s">
        <v>10296</v>
      </c>
      <c r="C13563" t="s">
        <v>6711</v>
      </c>
    </row>
    <row r="13564" spans="1:4" x14ac:dyDescent="0.25">
      <c r="A13564" s="2">
        <v>44340.427777777775</v>
      </c>
      <c r="B13564" t="s">
        <v>10296</v>
      </c>
      <c r="C13564" t="s">
        <v>1538</v>
      </c>
    </row>
    <row r="13565" spans="1:4" x14ac:dyDescent="0.25">
      <c r="A13565" s="2">
        <v>44340.427777777775</v>
      </c>
      <c r="B13565" t="s">
        <v>10296</v>
      </c>
      <c r="C13565" t="s">
        <v>4308</v>
      </c>
    </row>
    <row r="13566" spans="1:4" x14ac:dyDescent="0.25">
      <c r="A13566" s="2">
        <v>44340.427777777775</v>
      </c>
      <c r="B13566" t="s">
        <v>10296</v>
      </c>
      <c r="C13566" t="s">
        <v>6386</v>
      </c>
    </row>
    <row r="13567" spans="1:4" x14ac:dyDescent="0.25">
      <c r="A13567" s="2">
        <v>44340.427777777775</v>
      </c>
      <c r="B13567" t="s">
        <v>851</v>
      </c>
      <c r="C13567" t="s">
        <v>6737</v>
      </c>
    </row>
    <row r="13568" spans="1:4" x14ac:dyDescent="0.25">
      <c r="A13568" s="2">
        <v>44340.427777777775</v>
      </c>
      <c r="B13568" t="s">
        <v>180</v>
      </c>
      <c r="C13568" t="s">
        <v>6386</v>
      </c>
    </row>
    <row r="13569" spans="1:3" x14ac:dyDescent="0.25">
      <c r="A13569" s="2">
        <v>44340.427777777775</v>
      </c>
      <c r="B13569" t="s">
        <v>180</v>
      </c>
      <c r="C13569" t="s">
        <v>6775</v>
      </c>
    </row>
    <row r="13570" spans="1:3" x14ac:dyDescent="0.25">
      <c r="A13570" s="2">
        <v>44340.427777777775</v>
      </c>
      <c r="B13570" t="s">
        <v>180</v>
      </c>
      <c r="C13570" t="s">
        <v>6776</v>
      </c>
    </row>
    <row r="13571" spans="1:3" x14ac:dyDescent="0.25">
      <c r="A13571" s="2">
        <v>44340.427777777775</v>
      </c>
      <c r="B13571" t="s">
        <v>180</v>
      </c>
      <c r="C13571" t="s">
        <v>6777</v>
      </c>
    </row>
    <row r="13572" spans="1:3" x14ac:dyDescent="0.25">
      <c r="A13572" s="2">
        <v>44340.427777777775</v>
      </c>
      <c r="B13572" t="s">
        <v>163</v>
      </c>
      <c r="C13572" t="s">
        <v>7083</v>
      </c>
    </row>
    <row r="13573" spans="1:3" x14ac:dyDescent="0.25">
      <c r="A13573" s="2">
        <v>44340.427777777775</v>
      </c>
      <c r="B13573" t="s">
        <v>163</v>
      </c>
      <c r="C13573" t="s">
        <v>1249</v>
      </c>
    </row>
    <row r="13574" spans="1:3" x14ac:dyDescent="0.25">
      <c r="A13574" s="2">
        <v>44340.427777777775</v>
      </c>
      <c r="B13574" t="s">
        <v>170</v>
      </c>
      <c r="C13574" t="s">
        <v>8035</v>
      </c>
    </row>
    <row r="13575" spans="1:3" x14ac:dyDescent="0.25">
      <c r="A13575" s="2">
        <v>44340.427777777775</v>
      </c>
      <c r="B13575" t="s">
        <v>170</v>
      </c>
      <c r="C13575" t="s">
        <v>6386</v>
      </c>
    </row>
    <row r="13576" spans="1:3" x14ac:dyDescent="0.25">
      <c r="A13576" s="2">
        <v>44340.427777777775</v>
      </c>
      <c r="B13576" t="s">
        <v>10298</v>
      </c>
      <c r="C13576" t="s">
        <v>194</v>
      </c>
    </row>
    <row r="13577" spans="1:3" x14ac:dyDescent="0.25">
      <c r="A13577" s="2">
        <v>44340.427777777775</v>
      </c>
      <c r="B13577" t="s">
        <v>10298</v>
      </c>
      <c r="C13577" t="s">
        <v>1538</v>
      </c>
    </row>
    <row r="13578" spans="1:3" x14ac:dyDescent="0.25">
      <c r="A13578" s="2">
        <v>44340.427777777775</v>
      </c>
      <c r="B13578" t="s">
        <v>10298</v>
      </c>
      <c r="C13578" t="s">
        <v>1538</v>
      </c>
    </row>
    <row r="13579" spans="1:3" x14ac:dyDescent="0.25">
      <c r="A13579" s="2">
        <v>44340.427777777775</v>
      </c>
      <c r="B13579" t="s">
        <v>10298</v>
      </c>
      <c r="C13579" t="s">
        <v>194</v>
      </c>
    </row>
    <row r="13580" spans="1:3" x14ac:dyDescent="0.25">
      <c r="A13580" s="2">
        <v>44340.427777777775</v>
      </c>
      <c r="B13580" t="s">
        <v>185</v>
      </c>
      <c r="C13580" t="s">
        <v>8594</v>
      </c>
    </row>
    <row r="13581" spans="1:3" x14ac:dyDescent="0.25">
      <c r="A13581" s="2">
        <v>44340.427777777775</v>
      </c>
      <c r="B13581" t="s">
        <v>185</v>
      </c>
      <c r="C13581" t="s">
        <v>8595</v>
      </c>
    </row>
    <row r="13582" spans="1:3" x14ac:dyDescent="0.25">
      <c r="A13582" s="2">
        <v>44340.427777777775</v>
      </c>
      <c r="B13582" t="s">
        <v>185</v>
      </c>
      <c r="C13582" t="s">
        <v>6395</v>
      </c>
    </row>
    <row r="13583" spans="1:3" x14ac:dyDescent="0.25">
      <c r="A13583" s="2">
        <v>44340.427777777775</v>
      </c>
      <c r="B13583" t="s">
        <v>185</v>
      </c>
      <c r="C13583" t="s">
        <v>8596</v>
      </c>
    </row>
    <row r="13584" spans="1:3" x14ac:dyDescent="0.25">
      <c r="A13584" s="2">
        <v>44340.427777777775</v>
      </c>
      <c r="B13584" t="s">
        <v>174</v>
      </c>
      <c r="C13584" t="s">
        <v>8680</v>
      </c>
    </row>
    <row r="13585" spans="1:4" x14ac:dyDescent="0.25">
      <c r="A13585" s="2">
        <v>44340.427777777775</v>
      </c>
      <c r="B13585" t="s">
        <v>174</v>
      </c>
      <c r="C13585" t="s">
        <v>1249</v>
      </c>
    </row>
    <row r="13586" spans="1:4" x14ac:dyDescent="0.25">
      <c r="A13586" s="2">
        <v>44340.427777777775</v>
      </c>
      <c r="B13586" t="s">
        <v>183</v>
      </c>
      <c r="C13586" t="s">
        <v>9082</v>
      </c>
    </row>
    <row r="13587" spans="1:4" x14ac:dyDescent="0.25">
      <c r="A13587" s="2">
        <v>44340.427777777775</v>
      </c>
      <c r="B13587" t="s">
        <v>183</v>
      </c>
      <c r="C13587" t="s">
        <v>9083</v>
      </c>
    </row>
    <row r="13588" spans="1:4" x14ac:dyDescent="0.25">
      <c r="A13588" s="2">
        <v>44340.427777777775</v>
      </c>
      <c r="B13588" t="s">
        <v>183</v>
      </c>
      <c r="C13588" t="s">
        <v>9866</v>
      </c>
    </row>
    <row r="13589" spans="1:4" x14ac:dyDescent="0.25">
      <c r="A13589" s="2">
        <v>44340.427777777775</v>
      </c>
      <c r="B13589" t="s">
        <v>183</v>
      </c>
      <c r="C13589" t="s">
        <v>1538</v>
      </c>
    </row>
    <row r="13590" spans="1:4" x14ac:dyDescent="0.25">
      <c r="A13590" s="2">
        <v>44340.427777777775</v>
      </c>
      <c r="B13590" t="s">
        <v>174</v>
      </c>
      <c r="C13590" t="s">
        <v>9985</v>
      </c>
    </row>
    <row r="13591" spans="1:4" x14ac:dyDescent="0.25">
      <c r="A13591" s="2">
        <v>44340.427777777775</v>
      </c>
      <c r="B13591" t="s">
        <v>10296</v>
      </c>
      <c r="D13591" t="s">
        <v>828</v>
      </c>
    </row>
    <row r="13592" spans="1:4" x14ac:dyDescent="0.25">
      <c r="A13592" s="2">
        <v>44340.427777777775</v>
      </c>
      <c r="B13592" t="s">
        <v>10296</v>
      </c>
      <c r="D13592" t="s">
        <v>892</v>
      </c>
    </row>
    <row r="13593" spans="1:4" x14ac:dyDescent="0.25">
      <c r="A13593" s="2">
        <v>44340.427777777775</v>
      </c>
      <c r="B13593" t="s">
        <v>10296</v>
      </c>
      <c r="D13593" t="s">
        <v>850</v>
      </c>
    </row>
    <row r="13594" spans="1:4" x14ac:dyDescent="0.25">
      <c r="A13594" s="2">
        <v>44340.427777777775</v>
      </c>
      <c r="B13594" t="s">
        <v>10296</v>
      </c>
      <c r="D13594" t="s">
        <v>893</v>
      </c>
    </row>
    <row r="13595" spans="1:4" x14ac:dyDescent="0.25">
      <c r="A13595" s="2">
        <v>44340.427777777775</v>
      </c>
      <c r="B13595" t="s">
        <v>10296</v>
      </c>
      <c r="D13595" t="s">
        <v>852</v>
      </c>
    </row>
    <row r="13596" spans="1:4" x14ac:dyDescent="0.25">
      <c r="A13596" s="2">
        <v>44340.427777777775</v>
      </c>
      <c r="B13596" t="s">
        <v>10296</v>
      </c>
      <c r="D13596" t="s">
        <v>1003</v>
      </c>
    </row>
    <row r="13597" spans="1:4" x14ac:dyDescent="0.25">
      <c r="A13597" s="2">
        <v>44340.427777777775</v>
      </c>
      <c r="B13597" t="s">
        <v>10296</v>
      </c>
      <c r="D13597" t="s">
        <v>844</v>
      </c>
    </row>
    <row r="13598" spans="1:4" x14ac:dyDescent="0.25">
      <c r="A13598" s="2">
        <v>44340.427777777775</v>
      </c>
      <c r="B13598" t="s">
        <v>10296</v>
      </c>
      <c r="D13598" t="s">
        <v>845</v>
      </c>
    </row>
    <row r="13599" spans="1:4" x14ac:dyDescent="0.25">
      <c r="A13599" s="2">
        <v>44340.427777777775</v>
      </c>
      <c r="B13599" t="s">
        <v>851</v>
      </c>
      <c r="D13599" t="s">
        <v>1849</v>
      </c>
    </row>
    <row r="13600" spans="1:4" x14ac:dyDescent="0.25">
      <c r="A13600" s="2">
        <v>44340.427777777775</v>
      </c>
      <c r="B13600" t="s">
        <v>180</v>
      </c>
      <c r="D13600" t="s">
        <v>5005</v>
      </c>
    </row>
    <row r="13601" spans="1:4" x14ac:dyDescent="0.25">
      <c r="A13601" s="2">
        <v>44340.427777777775</v>
      </c>
      <c r="B13601" t="s">
        <v>180</v>
      </c>
      <c r="D13601" t="s">
        <v>825</v>
      </c>
    </row>
    <row r="13602" spans="1:4" x14ac:dyDescent="0.25">
      <c r="A13602" s="2">
        <v>44340.427777777775</v>
      </c>
      <c r="B13602" t="s">
        <v>180</v>
      </c>
      <c r="D13602" t="s">
        <v>853</v>
      </c>
    </row>
    <row r="13603" spans="1:4" x14ac:dyDescent="0.25">
      <c r="A13603" s="2">
        <v>44340.427777777775</v>
      </c>
      <c r="B13603" t="s">
        <v>180</v>
      </c>
      <c r="D13603" t="s">
        <v>899</v>
      </c>
    </row>
    <row r="13604" spans="1:4" x14ac:dyDescent="0.25">
      <c r="A13604" s="2">
        <v>44340.427777777775</v>
      </c>
      <c r="B13604" t="s">
        <v>163</v>
      </c>
      <c r="D13604" t="s">
        <v>1849</v>
      </c>
    </row>
    <row r="13605" spans="1:4" x14ac:dyDescent="0.25">
      <c r="A13605" s="2">
        <v>44340.427777777775</v>
      </c>
      <c r="B13605" t="s">
        <v>163</v>
      </c>
      <c r="D13605" t="s">
        <v>1850</v>
      </c>
    </row>
    <row r="13606" spans="1:4" x14ac:dyDescent="0.25">
      <c r="A13606" s="2">
        <v>44340.427777777775</v>
      </c>
      <c r="B13606" t="s">
        <v>170</v>
      </c>
      <c r="D13606" t="s">
        <v>1849</v>
      </c>
    </row>
    <row r="13607" spans="1:4" x14ac:dyDescent="0.25">
      <c r="A13607" s="2">
        <v>44340.427777777775</v>
      </c>
      <c r="B13607" t="s">
        <v>170</v>
      </c>
      <c r="D13607" t="s">
        <v>1850</v>
      </c>
    </row>
    <row r="13608" spans="1:4" x14ac:dyDescent="0.25">
      <c r="A13608" s="2">
        <v>44340.427777777775</v>
      </c>
      <c r="B13608" t="s">
        <v>10298</v>
      </c>
      <c r="D13608" t="s">
        <v>885</v>
      </c>
    </row>
    <row r="13609" spans="1:4" x14ac:dyDescent="0.25">
      <c r="A13609" s="2">
        <v>44340.427777777775</v>
      </c>
      <c r="B13609" t="s">
        <v>10298</v>
      </c>
      <c r="D13609" t="s">
        <v>872</v>
      </c>
    </row>
    <row r="13610" spans="1:4" x14ac:dyDescent="0.25">
      <c r="A13610" s="2">
        <v>44340.427777777775</v>
      </c>
      <c r="B13610" t="s">
        <v>10298</v>
      </c>
      <c r="D13610" t="s">
        <v>949</v>
      </c>
    </row>
    <row r="13611" spans="1:4" x14ac:dyDescent="0.25">
      <c r="A13611" s="2">
        <v>44340.427777777775</v>
      </c>
      <c r="B13611" t="s">
        <v>10298</v>
      </c>
      <c r="D13611" t="s">
        <v>1853</v>
      </c>
    </row>
    <row r="13612" spans="1:4" x14ac:dyDescent="0.25">
      <c r="A13612" s="2">
        <v>44340.427777777775</v>
      </c>
      <c r="B13612" t="s">
        <v>185</v>
      </c>
      <c r="D13612" t="s">
        <v>825</v>
      </c>
    </row>
    <row r="13613" spans="1:4" x14ac:dyDescent="0.25">
      <c r="A13613" s="2">
        <v>44340.427777777775</v>
      </c>
      <c r="B13613" t="s">
        <v>185</v>
      </c>
      <c r="D13613" t="s">
        <v>853</v>
      </c>
    </row>
    <row r="13614" spans="1:4" x14ac:dyDescent="0.25">
      <c r="A13614" s="2">
        <v>44340.427777777775</v>
      </c>
      <c r="B13614" t="s">
        <v>185</v>
      </c>
      <c r="D13614" t="s">
        <v>972</v>
      </c>
    </row>
    <row r="13615" spans="1:4" x14ac:dyDescent="0.25">
      <c r="A13615" s="2">
        <v>44340.427777777775</v>
      </c>
      <c r="B13615" t="s">
        <v>185</v>
      </c>
      <c r="D13615" t="s">
        <v>856</v>
      </c>
    </row>
    <row r="13616" spans="1:4" x14ac:dyDescent="0.25">
      <c r="A13616" s="2">
        <v>44340.427777777775</v>
      </c>
      <c r="B13616" t="s">
        <v>174</v>
      </c>
      <c r="D13616" t="s">
        <v>5002</v>
      </c>
    </row>
    <row r="13617" spans="1:4" x14ac:dyDescent="0.25">
      <c r="A13617" s="2">
        <v>44340.427777777775</v>
      </c>
      <c r="B13617" t="s">
        <v>174</v>
      </c>
      <c r="D13617" t="s">
        <v>1848</v>
      </c>
    </row>
    <row r="13618" spans="1:4" x14ac:dyDescent="0.25">
      <c r="A13618" s="2">
        <v>44340.427777777775</v>
      </c>
      <c r="B13618" t="s">
        <v>183</v>
      </c>
      <c r="D13618" t="s">
        <v>1138</v>
      </c>
    </row>
    <row r="13619" spans="1:4" x14ac:dyDescent="0.25">
      <c r="A13619" s="2">
        <v>44340.427777777775</v>
      </c>
      <c r="B13619" t="s">
        <v>183</v>
      </c>
      <c r="D13619" t="s">
        <v>827</v>
      </c>
    </row>
    <row r="13620" spans="1:4" x14ac:dyDescent="0.25">
      <c r="A13620" s="2">
        <v>44340.427777777775</v>
      </c>
      <c r="B13620" t="s">
        <v>183</v>
      </c>
      <c r="D13620" t="s">
        <v>1855</v>
      </c>
    </row>
    <row r="13621" spans="1:4" x14ac:dyDescent="0.25">
      <c r="A13621" s="2">
        <v>44340.427777777775</v>
      </c>
      <c r="B13621" t="s">
        <v>183</v>
      </c>
      <c r="D13621" t="s">
        <v>1007</v>
      </c>
    </row>
    <row r="13622" spans="1:4" x14ac:dyDescent="0.25">
      <c r="A13622" s="2">
        <v>44340.427777777775</v>
      </c>
      <c r="B13622" t="s">
        <v>174</v>
      </c>
      <c r="D13622" t="s">
        <v>1853</v>
      </c>
    </row>
    <row r="13623" spans="1:4" x14ac:dyDescent="0.25">
      <c r="A13623" s="2">
        <v>44340.428472222222</v>
      </c>
      <c r="B13623" t="s">
        <v>10296</v>
      </c>
      <c r="C13623" t="s">
        <v>6399</v>
      </c>
    </row>
    <row r="13624" spans="1:4" x14ac:dyDescent="0.25">
      <c r="A13624" s="2">
        <v>44340.428472222222</v>
      </c>
      <c r="B13624" t="s">
        <v>10296</v>
      </c>
      <c r="C13624" t="s">
        <v>6712</v>
      </c>
    </row>
    <row r="13625" spans="1:4" x14ac:dyDescent="0.25">
      <c r="A13625" s="2">
        <v>44340.428472222222</v>
      </c>
      <c r="B13625" t="s">
        <v>10296</v>
      </c>
      <c r="C13625" t="s">
        <v>6713</v>
      </c>
    </row>
    <row r="13626" spans="1:4" x14ac:dyDescent="0.25">
      <c r="A13626" s="2">
        <v>44340.428472222222</v>
      </c>
      <c r="B13626" t="s">
        <v>10296</v>
      </c>
      <c r="C13626" t="s">
        <v>6438</v>
      </c>
    </row>
    <row r="13627" spans="1:4" x14ac:dyDescent="0.25">
      <c r="A13627" s="2">
        <v>44340.428472222222</v>
      </c>
      <c r="B13627" t="s">
        <v>10296</v>
      </c>
      <c r="C13627" t="s">
        <v>6386</v>
      </c>
    </row>
    <row r="13628" spans="1:4" x14ac:dyDescent="0.25">
      <c r="A13628" s="2">
        <v>44340.428472222222</v>
      </c>
      <c r="B13628" t="s">
        <v>10296</v>
      </c>
      <c r="C13628" t="s">
        <v>194</v>
      </c>
    </row>
    <row r="13629" spans="1:4" x14ac:dyDescent="0.25">
      <c r="A13629" s="2">
        <v>44340.428472222222</v>
      </c>
      <c r="B13629" t="s">
        <v>10296</v>
      </c>
      <c r="C13629" t="s">
        <v>6714</v>
      </c>
    </row>
    <row r="13630" spans="1:4" x14ac:dyDescent="0.25">
      <c r="A13630" s="2">
        <v>44340.428472222222</v>
      </c>
      <c r="B13630" t="s">
        <v>10296</v>
      </c>
      <c r="C13630" t="s">
        <v>6715</v>
      </c>
    </row>
    <row r="13631" spans="1:4" x14ac:dyDescent="0.25">
      <c r="A13631" s="2">
        <v>44340.428472222222</v>
      </c>
      <c r="B13631" t="s">
        <v>10296</v>
      </c>
      <c r="C13631" t="s">
        <v>7645</v>
      </c>
    </row>
    <row r="13632" spans="1:4" x14ac:dyDescent="0.25">
      <c r="A13632" s="2">
        <v>44340.428472222222</v>
      </c>
      <c r="B13632" t="s">
        <v>10296</v>
      </c>
      <c r="C13632" t="s">
        <v>7646</v>
      </c>
    </row>
    <row r="13633" spans="1:4" x14ac:dyDescent="0.25">
      <c r="A13633" s="2">
        <v>44340.428472222222</v>
      </c>
      <c r="B13633" t="s">
        <v>170</v>
      </c>
      <c r="C13633" t="s">
        <v>8036</v>
      </c>
    </row>
    <row r="13634" spans="1:4" x14ac:dyDescent="0.25">
      <c r="A13634" s="2">
        <v>44340.428472222222</v>
      </c>
      <c r="B13634" t="s">
        <v>170</v>
      </c>
      <c r="C13634" t="s">
        <v>8037</v>
      </c>
    </row>
    <row r="13635" spans="1:4" x14ac:dyDescent="0.25">
      <c r="A13635" s="2">
        <v>44340.428472222222</v>
      </c>
      <c r="B13635" t="s">
        <v>185</v>
      </c>
      <c r="C13635" t="s">
        <v>8597</v>
      </c>
    </row>
    <row r="13636" spans="1:4" x14ac:dyDescent="0.25">
      <c r="A13636" s="2">
        <v>44340.428472222222</v>
      </c>
      <c r="B13636" t="s">
        <v>185</v>
      </c>
      <c r="C13636" t="s">
        <v>8598</v>
      </c>
    </row>
    <row r="13637" spans="1:4" x14ac:dyDescent="0.25">
      <c r="A13637" s="2">
        <v>44340.428472222222</v>
      </c>
      <c r="B13637" t="s">
        <v>185</v>
      </c>
      <c r="C13637" t="s">
        <v>8599</v>
      </c>
    </row>
    <row r="13638" spans="1:4" x14ac:dyDescent="0.25">
      <c r="A13638" s="2">
        <v>44340.428472222222</v>
      </c>
      <c r="B13638" t="s">
        <v>174</v>
      </c>
      <c r="C13638" t="s">
        <v>8681</v>
      </c>
    </row>
    <row r="13639" spans="1:4" x14ac:dyDescent="0.25">
      <c r="A13639" s="2">
        <v>44340.428472222222</v>
      </c>
      <c r="B13639" t="s">
        <v>174</v>
      </c>
      <c r="C13639" t="s">
        <v>9986</v>
      </c>
    </row>
    <row r="13640" spans="1:4" x14ac:dyDescent="0.25">
      <c r="A13640" s="2">
        <v>44340.428472222222</v>
      </c>
      <c r="B13640" t="s">
        <v>174</v>
      </c>
      <c r="C13640" t="s">
        <v>6396</v>
      </c>
    </row>
    <row r="13641" spans="1:4" x14ac:dyDescent="0.25">
      <c r="A13641" s="2">
        <v>44340.428472222222</v>
      </c>
      <c r="B13641" t="s">
        <v>10296</v>
      </c>
      <c r="D13641" t="s">
        <v>4988</v>
      </c>
    </row>
    <row r="13642" spans="1:4" x14ac:dyDescent="0.25">
      <c r="A13642" s="2">
        <v>44340.428472222222</v>
      </c>
      <c r="B13642" t="s">
        <v>10296</v>
      </c>
      <c r="D13642" t="s">
        <v>825</v>
      </c>
    </row>
    <row r="13643" spans="1:4" x14ac:dyDescent="0.25">
      <c r="A13643" s="2">
        <v>44340.428472222222</v>
      </c>
      <c r="B13643" t="s">
        <v>10296</v>
      </c>
      <c r="D13643" t="s">
        <v>826</v>
      </c>
    </row>
    <row r="13644" spans="1:4" x14ac:dyDescent="0.25">
      <c r="A13644" s="2">
        <v>44340.428472222222</v>
      </c>
      <c r="B13644" t="s">
        <v>10296</v>
      </c>
      <c r="D13644" t="s">
        <v>834</v>
      </c>
    </row>
    <row r="13645" spans="1:4" x14ac:dyDescent="0.25">
      <c r="A13645" s="2">
        <v>44340.428472222222</v>
      </c>
      <c r="B13645" t="s">
        <v>10296</v>
      </c>
      <c r="D13645" t="s">
        <v>904</v>
      </c>
    </row>
    <row r="13646" spans="1:4" x14ac:dyDescent="0.25">
      <c r="A13646" s="2">
        <v>44340.428472222222</v>
      </c>
      <c r="B13646" t="s">
        <v>10296</v>
      </c>
      <c r="D13646" t="s">
        <v>836</v>
      </c>
    </row>
    <row r="13647" spans="1:4" x14ac:dyDescent="0.25">
      <c r="A13647" s="2">
        <v>44340.428472222222</v>
      </c>
      <c r="B13647" t="s">
        <v>10296</v>
      </c>
      <c r="D13647" t="s">
        <v>991</v>
      </c>
    </row>
    <row r="13648" spans="1:4" x14ac:dyDescent="0.25">
      <c r="A13648" s="2">
        <v>44340.428472222222</v>
      </c>
      <c r="B13648" t="s">
        <v>10296</v>
      </c>
      <c r="D13648" t="s">
        <v>902</v>
      </c>
    </row>
    <row r="13649" spans="1:4" x14ac:dyDescent="0.25">
      <c r="A13649" s="2">
        <v>44340.428472222222</v>
      </c>
      <c r="B13649" t="s">
        <v>10296</v>
      </c>
      <c r="D13649" t="s">
        <v>1897</v>
      </c>
    </row>
    <row r="13650" spans="1:4" x14ac:dyDescent="0.25">
      <c r="A13650" s="2">
        <v>44340.428472222222</v>
      </c>
      <c r="B13650" t="s">
        <v>10296</v>
      </c>
      <c r="D13650" t="s">
        <v>1852</v>
      </c>
    </row>
    <row r="13651" spans="1:4" x14ac:dyDescent="0.25">
      <c r="A13651" s="2">
        <v>44340.428472222222</v>
      </c>
      <c r="B13651" t="s">
        <v>170</v>
      </c>
      <c r="D13651" t="s">
        <v>5025</v>
      </c>
    </row>
    <row r="13652" spans="1:4" x14ac:dyDescent="0.25">
      <c r="A13652" s="2">
        <v>44340.428472222222</v>
      </c>
      <c r="B13652" t="s">
        <v>170</v>
      </c>
      <c r="D13652" t="s">
        <v>1852</v>
      </c>
    </row>
    <row r="13653" spans="1:4" x14ac:dyDescent="0.25">
      <c r="A13653" s="2">
        <v>44340.428472222222</v>
      </c>
      <c r="B13653" t="s">
        <v>185</v>
      </c>
      <c r="D13653" t="s">
        <v>4991</v>
      </c>
    </row>
    <row r="13654" spans="1:4" x14ac:dyDescent="0.25">
      <c r="A13654" s="2">
        <v>44340.428472222222</v>
      </c>
      <c r="B13654" t="s">
        <v>185</v>
      </c>
      <c r="D13654" t="s">
        <v>842</v>
      </c>
    </row>
    <row r="13655" spans="1:4" x14ac:dyDescent="0.25">
      <c r="A13655" s="2">
        <v>44340.428472222222</v>
      </c>
      <c r="B13655" t="s">
        <v>185</v>
      </c>
      <c r="D13655" t="s">
        <v>932</v>
      </c>
    </row>
    <row r="13656" spans="1:4" x14ac:dyDescent="0.25">
      <c r="A13656" s="2">
        <v>44340.428472222222</v>
      </c>
      <c r="B13656" t="s">
        <v>174</v>
      </c>
      <c r="D13656" t="s">
        <v>1849</v>
      </c>
    </row>
    <row r="13657" spans="1:4" x14ac:dyDescent="0.25">
      <c r="A13657" s="2">
        <v>44340.428472222222</v>
      </c>
      <c r="B13657" t="s">
        <v>174</v>
      </c>
      <c r="D13657" t="s">
        <v>834</v>
      </c>
    </row>
    <row r="13658" spans="1:4" x14ac:dyDescent="0.25">
      <c r="A13658" s="2">
        <v>44340.428472222222</v>
      </c>
      <c r="B13658" t="s">
        <v>174</v>
      </c>
      <c r="D13658" t="s">
        <v>955</v>
      </c>
    </row>
    <row r="13659" spans="1:4" x14ac:dyDescent="0.25">
      <c r="A13659" s="2">
        <v>44340.429166666669</v>
      </c>
      <c r="B13659" t="s">
        <v>10296</v>
      </c>
      <c r="C13659" t="s">
        <v>6716</v>
      </c>
    </row>
    <row r="13660" spans="1:4" x14ac:dyDescent="0.25">
      <c r="A13660" s="2">
        <v>44340.429166666669</v>
      </c>
      <c r="B13660" t="s">
        <v>10296</v>
      </c>
      <c r="C13660" t="s">
        <v>6386</v>
      </c>
    </row>
    <row r="13661" spans="1:4" x14ac:dyDescent="0.25">
      <c r="A13661" s="2">
        <v>44340.429166666669</v>
      </c>
      <c r="B13661" t="s">
        <v>10296</v>
      </c>
      <c r="C13661" t="s">
        <v>6717</v>
      </c>
    </row>
    <row r="13662" spans="1:4" x14ac:dyDescent="0.25">
      <c r="A13662" s="2">
        <v>44340.429166666669</v>
      </c>
      <c r="B13662" t="s">
        <v>10296</v>
      </c>
      <c r="C13662" t="s">
        <v>6386</v>
      </c>
    </row>
    <row r="13663" spans="1:4" x14ac:dyDescent="0.25">
      <c r="A13663" s="2">
        <v>44340.429166666669</v>
      </c>
      <c r="B13663" t="s">
        <v>10296</v>
      </c>
      <c r="C13663" t="s">
        <v>6718</v>
      </c>
    </row>
    <row r="13664" spans="1:4" x14ac:dyDescent="0.25">
      <c r="A13664" s="2">
        <v>44340.429166666669</v>
      </c>
      <c r="B13664" t="s">
        <v>851</v>
      </c>
      <c r="C13664" t="s">
        <v>6738</v>
      </c>
    </row>
    <row r="13665" spans="1:3" x14ac:dyDescent="0.25">
      <c r="A13665" s="2">
        <v>44340.429166666669</v>
      </c>
      <c r="B13665" t="s">
        <v>877</v>
      </c>
      <c r="C13665" t="s">
        <v>6962</v>
      </c>
    </row>
    <row r="13666" spans="1:3" x14ac:dyDescent="0.25">
      <c r="A13666" s="2">
        <v>44340.429166666669</v>
      </c>
      <c r="B13666" t="s">
        <v>170</v>
      </c>
      <c r="C13666" t="s">
        <v>1249</v>
      </c>
    </row>
    <row r="13667" spans="1:3" x14ac:dyDescent="0.25">
      <c r="A13667" s="2">
        <v>44340.429166666669</v>
      </c>
      <c r="B13667" t="s">
        <v>170</v>
      </c>
      <c r="C13667" t="s">
        <v>1249</v>
      </c>
    </row>
    <row r="13668" spans="1:3" x14ac:dyDescent="0.25">
      <c r="A13668" s="2">
        <v>44340.429166666669</v>
      </c>
      <c r="B13668" t="s">
        <v>10296</v>
      </c>
      <c r="C13668" t="s">
        <v>7647</v>
      </c>
    </row>
    <row r="13669" spans="1:3" x14ac:dyDescent="0.25">
      <c r="A13669" s="2">
        <v>44340.429166666669</v>
      </c>
      <c r="B13669" t="s">
        <v>10296</v>
      </c>
      <c r="C13669" t="s">
        <v>6443</v>
      </c>
    </row>
    <row r="13670" spans="1:3" x14ac:dyDescent="0.25">
      <c r="A13670" s="2">
        <v>44340.429166666669</v>
      </c>
      <c r="B13670" t="s">
        <v>10296</v>
      </c>
      <c r="C13670" t="s">
        <v>7648</v>
      </c>
    </row>
    <row r="13671" spans="1:3" x14ac:dyDescent="0.25">
      <c r="A13671" s="2">
        <v>44340.429166666669</v>
      </c>
      <c r="B13671" t="s">
        <v>10296</v>
      </c>
      <c r="C13671" t="s">
        <v>7649</v>
      </c>
    </row>
    <row r="13672" spans="1:3" x14ac:dyDescent="0.25">
      <c r="A13672" s="2">
        <v>44340.429166666669</v>
      </c>
      <c r="B13672" t="s">
        <v>10296</v>
      </c>
      <c r="C13672" t="s">
        <v>1538</v>
      </c>
    </row>
    <row r="13673" spans="1:3" x14ac:dyDescent="0.25">
      <c r="A13673" s="2">
        <v>44340.429166666669</v>
      </c>
      <c r="B13673" t="s">
        <v>10296</v>
      </c>
      <c r="C13673" t="s">
        <v>1538</v>
      </c>
    </row>
    <row r="13674" spans="1:3" x14ac:dyDescent="0.25">
      <c r="A13674" s="2">
        <v>44340.429166666669</v>
      </c>
      <c r="B13674" t="s">
        <v>170</v>
      </c>
      <c r="C13674" t="s">
        <v>8038</v>
      </c>
    </row>
    <row r="13675" spans="1:3" x14ac:dyDescent="0.25">
      <c r="A13675" s="2">
        <v>44340.429166666669</v>
      </c>
      <c r="B13675" t="s">
        <v>170</v>
      </c>
      <c r="C13675" t="s">
        <v>8039</v>
      </c>
    </row>
    <row r="13676" spans="1:3" x14ac:dyDescent="0.25">
      <c r="A13676" s="2">
        <v>44340.429166666669</v>
      </c>
      <c r="B13676" t="s">
        <v>174</v>
      </c>
      <c r="C13676" t="s">
        <v>4216</v>
      </c>
    </row>
    <row r="13677" spans="1:3" x14ac:dyDescent="0.25">
      <c r="A13677" s="2">
        <v>44340.429166666669</v>
      </c>
      <c r="B13677" t="s">
        <v>174</v>
      </c>
      <c r="C13677" t="s">
        <v>8682</v>
      </c>
    </row>
    <row r="13678" spans="1:3" x14ac:dyDescent="0.25">
      <c r="A13678" s="2">
        <v>44340.429166666669</v>
      </c>
      <c r="B13678" t="s">
        <v>183</v>
      </c>
      <c r="C13678" t="s">
        <v>9867</v>
      </c>
    </row>
    <row r="13679" spans="1:3" x14ac:dyDescent="0.25">
      <c r="A13679" s="2">
        <v>44340.429166666669</v>
      </c>
      <c r="B13679" t="s">
        <v>183</v>
      </c>
      <c r="C13679" t="s">
        <v>1538</v>
      </c>
    </row>
    <row r="13680" spans="1:3" x14ac:dyDescent="0.25">
      <c r="A13680" s="2">
        <v>44340.429166666669</v>
      </c>
      <c r="B13680" t="s">
        <v>183</v>
      </c>
      <c r="C13680" t="s">
        <v>9868</v>
      </c>
    </row>
    <row r="13681" spans="1:4" x14ac:dyDescent="0.25">
      <c r="A13681" s="2">
        <v>44340.429166666669</v>
      </c>
      <c r="B13681" t="s">
        <v>174</v>
      </c>
      <c r="C13681" t="s">
        <v>9987</v>
      </c>
    </row>
    <row r="13682" spans="1:4" x14ac:dyDescent="0.25">
      <c r="A13682" s="2">
        <v>44340.429166666669</v>
      </c>
      <c r="B13682" t="s">
        <v>174</v>
      </c>
      <c r="C13682" t="s">
        <v>6526</v>
      </c>
    </row>
    <row r="13683" spans="1:4" x14ac:dyDescent="0.25">
      <c r="A13683" s="2">
        <v>44340.429166666669</v>
      </c>
      <c r="B13683" t="s">
        <v>174</v>
      </c>
      <c r="C13683" t="s">
        <v>9988</v>
      </c>
    </row>
    <row r="13684" spans="1:4" x14ac:dyDescent="0.25">
      <c r="A13684" s="2">
        <v>44340.429166666669</v>
      </c>
      <c r="B13684" t="s">
        <v>174</v>
      </c>
      <c r="C13684" t="s">
        <v>6396</v>
      </c>
    </row>
    <row r="13685" spans="1:4" x14ac:dyDescent="0.25">
      <c r="A13685" s="2">
        <v>44340.429166666669</v>
      </c>
      <c r="B13685" t="s">
        <v>10296</v>
      </c>
      <c r="D13685" t="s">
        <v>856</v>
      </c>
    </row>
    <row r="13686" spans="1:4" x14ac:dyDescent="0.25">
      <c r="A13686" s="2">
        <v>44340.429166666669</v>
      </c>
      <c r="B13686" t="s">
        <v>10296</v>
      </c>
      <c r="D13686" t="s">
        <v>4991</v>
      </c>
    </row>
    <row r="13687" spans="1:4" x14ac:dyDescent="0.25">
      <c r="A13687" s="2">
        <v>44340.429166666669</v>
      </c>
      <c r="B13687" t="s">
        <v>10296</v>
      </c>
      <c r="D13687" t="s">
        <v>954</v>
      </c>
    </row>
    <row r="13688" spans="1:4" x14ac:dyDescent="0.25">
      <c r="A13688" s="2">
        <v>44340.429166666669</v>
      </c>
      <c r="B13688" t="s">
        <v>10296</v>
      </c>
      <c r="D13688" t="s">
        <v>908</v>
      </c>
    </row>
    <row r="13689" spans="1:4" x14ac:dyDescent="0.25">
      <c r="A13689" s="2">
        <v>44340.429166666669</v>
      </c>
      <c r="B13689" t="s">
        <v>10296</v>
      </c>
      <c r="D13689" t="s">
        <v>848</v>
      </c>
    </row>
    <row r="13690" spans="1:4" x14ac:dyDescent="0.25">
      <c r="A13690" s="2">
        <v>44340.429166666669</v>
      </c>
      <c r="B13690" t="s">
        <v>851</v>
      </c>
      <c r="D13690" t="s">
        <v>1877</v>
      </c>
    </row>
    <row r="13691" spans="1:4" x14ac:dyDescent="0.25">
      <c r="A13691" s="2">
        <v>44340.429166666669</v>
      </c>
      <c r="B13691" t="s">
        <v>877</v>
      </c>
      <c r="D13691" t="s">
        <v>1939</v>
      </c>
    </row>
    <row r="13692" spans="1:4" x14ac:dyDescent="0.25">
      <c r="A13692" s="2">
        <v>44340.429166666669</v>
      </c>
      <c r="B13692" t="s">
        <v>170</v>
      </c>
      <c r="D13692" t="s">
        <v>5024</v>
      </c>
    </row>
    <row r="13693" spans="1:4" x14ac:dyDescent="0.25">
      <c r="A13693" s="2">
        <v>44340.429166666669</v>
      </c>
      <c r="B13693" t="s">
        <v>170</v>
      </c>
      <c r="D13693" t="s">
        <v>1848</v>
      </c>
    </row>
    <row r="13694" spans="1:4" x14ac:dyDescent="0.25">
      <c r="A13694" s="2">
        <v>44340.429166666669</v>
      </c>
      <c r="B13694" t="s">
        <v>10296</v>
      </c>
      <c r="D13694" t="s">
        <v>846</v>
      </c>
    </row>
    <row r="13695" spans="1:4" x14ac:dyDescent="0.25">
      <c r="A13695" s="2">
        <v>44340.429166666669</v>
      </c>
      <c r="B13695" t="s">
        <v>10296</v>
      </c>
      <c r="D13695" t="s">
        <v>891</v>
      </c>
    </row>
    <row r="13696" spans="1:4" x14ac:dyDescent="0.25">
      <c r="A13696" s="2">
        <v>44340.429166666669</v>
      </c>
      <c r="B13696" t="s">
        <v>10296</v>
      </c>
      <c r="D13696" t="s">
        <v>848</v>
      </c>
    </row>
    <row r="13697" spans="1:4" x14ac:dyDescent="0.25">
      <c r="A13697" s="2">
        <v>44340.429166666669</v>
      </c>
      <c r="B13697" t="s">
        <v>10296</v>
      </c>
      <c r="D13697" t="s">
        <v>849</v>
      </c>
    </row>
    <row r="13698" spans="1:4" x14ac:dyDescent="0.25">
      <c r="A13698" s="2">
        <v>44340.429166666669</v>
      </c>
      <c r="B13698" t="s">
        <v>10296</v>
      </c>
      <c r="D13698" t="s">
        <v>852</v>
      </c>
    </row>
    <row r="13699" spans="1:4" x14ac:dyDescent="0.25">
      <c r="A13699" s="2">
        <v>44340.429166666669</v>
      </c>
      <c r="B13699" t="s">
        <v>10296</v>
      </c>
      <c r="D13699" t="s">
        <v>1003</v>
      </c>
    </row>
    <row r="13700" spans="1:4" x14ac:dyDescent="0.25">
      <c r="A13700" s="2">
        <v>44340.429166666669</v>
      </c>
      <c r="B13700" t="s">
        <v>170</v>
      </c>
      <c r="D13700" t="s">
        <v>827</v>
      </c>
    </row>
    <row r="13701" spans="1:4" x14ac:dyDescent="0.25">
      <c r="A13701" s="2">
        <v>44340.429166666669</v>
      </c>
      <c r="B13701" t="s">
        <v>170</v>
      </c>
      <c r="D13701" t="s">
        <v>918</v>
      </c>
    </row>
    <row r="13702" spans="1:4" x14ac:dyDescent="0.25">
      <c r="A13702" s="2">
        <v>44340.429166666669</v>
      </c>
      <c r="B13702" t="s">
        <v>174</v>
      </c>
      <c r="D13702" t="s">
        <v>1850</v>
      </c>
    </row>
    <row r="13703" spans="1:4" x14ac:dyDescent="0.25">
      <c r="A13703" s="2">
        <v>44340.429166666669</v>
      </c>
      <c r="B13703" t="s">
        <v>174</v>
      </c>
      <c r="D13703" t="s">
        <v>1887</v>
      </c>
    </row>
    <row r="13704" spans="1:4" x14ac:dyDescent="0.25">
      <c r="A13704" s="2">
        <v>44340.429166666669</v>
      </c>
      <c r="B13704" t="s">
        <v>183</v>
      </c>
      <c r="D13704" t="s">
        <v>995</v>
      </c>
    </row>
    <row r="13705" spans="1:4" x14ac:dyDescent="0.25">
      <c r="A13705" s="2">
        <v>44340.429166666669</v>
      </c>
      <c r="B13705" t="s">
        <v>183</v>
      </c>
      <c r="D13705" t="s">
        <v>913</v>
      </c>
    </row>
    <row r="13706" spans="1:4" x14ac:dyDescent="0.25">
      <c r="A13706" s="2">
        <v>44340.429166666669</v>
      </c>
      <c r="B13706" t="s">
        <v>183</v>
      </c>
      <c r="D13706" t="s">
        <v>1026</v>
      </c>
    </row>
    <row r="13707" spans="1:4" x14ac:dyDescent="0.25">
      <c r="A13707" s="2">
        <v>44340.429166666669</v>
      </c>
      <c r="B13707" t="s">
        <v>174</v>
      </c>
      <c r="D13707" t="s">
        <v>959</v>
      </c>
    </row>
    <row r="13708" spans="1:4" x14ac:dyDescent="0.25">
      <c r="A13708" s="2">
        <v>44340.429166666669</v>
      </c>
      <c r="B13708" t="s">
        <v>174</v>
      </c>
      <c r="D13708" t="s">
        <v>836</v>
      </c>
    </row>
    <row r="13709" spans="1:4" x14ac:dyDescent="0.25">
      <c r="A13709" s="2">
        <v>44340.429166666669</v>
      </c>
      <c r="B13709" t="s">
        <v>174</v>
      </c>
      <c r="D13709" t="s">
        <v>856</v>
      </c>
    </row>
    <row r="13710" spans="1:4" x14ac:dyDescent="0.25">
      <c r="A13710" s="2">
        <v>44340.429166666669</v>
      </c>
      <c r="B13710" t="s">
        <v>174</v>
      </c>
      <c r="D13710" t="s">
        <v>4991</v>
      </c>
    </row>
    <row r="13711" spans="1:4" x14ac:dyDescent="0.25">
      <c r="A13711" s="2">
        <v>44340.429861111108</v>
      </c>
      <c r="B13711" t="s">
        <v>10296</v>
      </c>
      <c r="C13711" t="s">
        <v>6719</v>
      </c>
    </row>
    <row r="13712" spans="1:4" x14ac:dyDescent="0.25">
      <c r="A13712" s="2">
        <v>44340.429861111108</v>
      </c>
      <c r="B13712" t="s">
        <v>10296</v>
      </c>
      <c r="C13712" t="s">
        <v>1538</v>
      </c>
    </row>
    <row r="13713" spans="1:3" x14ac:dyDescent="0.25">
      <c r="A13713" s="2">
        <v>44340.429861111108</v>
      </c>
      <c r="B13713" t="s">
        <v>10296</v>
      </c>
      <c r="C13713" t="s">
        <v>6418</v>
      </c>
    </row>
    <row r="13714" spans="1:3" x14ac:dyDescent="0.25">
      <c r="A13714" s="2">
        <v>44340.429861111108</v>
      </c>
      <c r="B13714" t="s">
        <v>851</v>
      </c>
      <c r="C13714" t="s">
        <v>6739</v>
      </c>
    </row>
    <row r="13715" spans="1:3" x14ac:dyDescent="0.25">
      <c r="A13715" s="2">
        <v>44340.429861111108</v>
      </c>
      <c r="B13715" t="s">
        <v>170</v>
      </c>
      <c r="C13715" t="s">
        <v>7542</v>
      </c>
    </row>
    <row r="13716" spans="1:3" x14ac:dyDescent="0.25">
      <c r="A13716" s="2">
        <v>44340.429861111108</v>
      </c>
      <c r="B13716" t="s">
        <v>170</v>
      </c>
      <c r="C13716" t="s">
        <v>1249</v>
      </c>
    </row>
    <row r="13717" spans="1:3" x14ac:dyDescent="0.25">
      <c r="A13717" s="2">
        <v>44340.429861111108</v>
      </c>
      <c r="B13717" t="s">
        <v>174</v>
      </c>
      <c r="C13717" t="s">
        <v>6411</v>
      </c>
    </row>
    <row r="13718" spans="1:3" x14ac:dyDescent="0.25">
      <c r="A13718" s="2">
        <v>44340.429861111108</v>
      </c>
      <c r="B13718" t="s">
        <v>174</v>
      </c>
      <c r="C13718" t="s">
        <v>8683</v>
      </c>
    </row>
    <row r="13719" spans="1:3" x14ac:dyDescent="0.25">
      <c r="A13719" s="2">
        <v>44340.429861111108</v>
      </c>
      <c r="B13719" t="s">
        <v>174</v>
      </c>
      <c r="C13719" t="s">
        <v>8074</v>
      </c>
    </row>
    <row r="13720" spans="1:3" x14ac:dyDescent="0.25">
      <c r="A13720" s="2">
        <v>44340.429861111108</v>
      </c>
      <c r="B13720" t="s">
        <v>174</v>
      </c>
      <c r="C13720" t="s">
        <v>8684</v>
      </c>
    </row>
    <row r="13721" spans="1:3" x14ac:dyDescent="0.25">
      <c r="A13721" s="2">
        <v>44340.429861111108</v>
      </c>
      <c r="B13721" t="s">
        <v>183</v>
      </c>
      <c r="C13721" t="s">
        <v>9869</v>
      </c>
    </row>
    <row r="13722" spans="1:3" x14ac:dyDescent="0.25">
      <c r="A13722" s="2">
        <v>44340.429861111108</v>
      </c>
      <c r="B13722" t="s">
        <v>183</v>
      </c>
      <c r="C13722" t="s">
        <v>9870</v>
      </c>
    </row>
    <row r="13723" spans="1:3" x14ac:dyDescent="0.25">
      <c r="A13723" s="2">
        <v>44340.429861111108</v>
      </c>
      <c r="B13723" t="s">
        <v>183</v>
      </c>
      <c r="C13723" t="s">
        <v>1538</v>
      </c>
    </row>
    <row r="13724" spans="1:3" x14ac:dyDescent="0.25">
      <c r="A13724" s="2">
        <v>44340.429861111108</v>
      </c>
      <c r="B13724" t="s">
        <v>183</v>
      </c>
      <c r="C13724" t="s">
        <v>1538</v>
      </c>
    </row>
    <row r="13725" spans="1:3" x14ac:dyDescent="0.25">
      <c r="A13725" s="2">
        <v>44340.429861111108</v>
      </c>
      <c r="B13725" t="s">
        <v>183</v>
      </c>
      <c r="C13725" t="s">
        <v>1538</v>
      </c>
    </row>
    <row r="13726" spans="1:3" x14ac:dyDescent="0.25">
      <c r="A13726" s="2">
        <v>44340.429861111108</v>
      </c>
      <c r="B13726" t="s">
        <v>183</v>
      </c>
      <c r="C13726" t="s">
        <v>1538</v>
      </c>
    </row>
    <row r="13727" spans="1:3" x14ac:dyDescent="0.25">
      <c r="A13727" s="2">
        <v>44340.429861111108</v>
      </c>
      <c r="B13727" t="s">
        <v>174</v>
      </c>
      <c r="C13727" t="s">
        <v>9989</v>
      </c>
    </row>
    <row r="13728" spans="1:3" x14ac:dyDescent="0.25">
      <c r="A13728" s="2">
        <v>44340.429861111108</v>
      </c>
      <c r="B13728" t="s">
        <v>174</v>
      </c>
      <c r="C13728" t="s">
        <v>194</v>
      </c>
    </row>
    <row r="13729" spans="1:4" x14ac:dyDescent="0.25">
      <c r="A13729" s="2">
        <v>44340.429861111108</v>
      </c>
      <c r="B13729" t="s">
        <v>10296</v>
      </c>
      <c r="D13729" t="s">
        <v>849</v>
      </c>
    </row>
    <row r="13730" spans="1:4" x14ac:dyDescent="0.25">
      <c r="A13730" s="2">
        <v>44340.429861111108</v>
      </c>
      <c r="B13730" t="s">
        <v>10296</v>
      </c>
      <c r="D13730" t="s">
        <v>4998</v>
      </c>
    </row>
    <row r="13731" spans="1:4" x14ac:dyDescent="0.25">
      <c r="A13731" s="2">
        <v>44340.429861111108</v>
      </c>
      <c r="B13731" t="s">
        <v>10296</v>
      </c>
      <c r="D13731" t="s">
        <v>1848</v>
      </c>
    </row>
    <row r="13732" spans="1:4" x14ac:dyDescent="0.25">
      <c r="A13732" s="2">
        <v>44340.429861111108</v>
      </c>
      <c r="B13732" t="s">
        <v>851</v>
      </c>
      <c r="D13732" t="s">
        <v>1898</v>
      </c>
    </row>
    <row r="13733" spans="1:4" x14ac:dyDescent="0.25">
      <c r="A13733" s="2">
        <v>44340.429861111108</v>
      </c>
      <c r="B13733" t="s">
        <v>170</v>
      </c>
      <c r="D13733" t="s">
        <v>1849</v>
      </c>
    </row>
    <row r="13734" spans="1:4" x14ac:dyDescent="0.25">
      <c r="A13734" s="2">
        <v>44340.429861111108</v>
      </c>
      <c r="B13734" t="s">
        <v>170</v>
      </c>
      <c r="D13734" t="s">
        <v>1850</v>
      </c>
    </row>
    <row r="13735" spans="1:4" x14ac:dyDescent="0.25">
      <c r="A13735" s="2">
        <v>44340.429861111108</v>
      </c>
      <c r="B13735" t="s">
        <v>174</v>
      </c>
      <c r="D13735" t="s">
        <v>1852</v>
      </c>
    </row>
    <row r="13736" spans="1:4" x14ac:dyDescent="0.25">
      <c r="A13736" s="2">
        <v>44340.429861111108</v>
      </c>
      <c r="B13736" t="s">
        <v>174</v>
      </c>
      <c r="D13736" t="s">
        <v>899</v>
      </c>
    </row>
    <row r="13737" spans="1:4" x14ac:dyDescent="0.25">
      <c r="A13737" s="2">
        <v>44340.429861111108</v>
      </c>
      <c r="B13737" t="s">
        <v>174</v>
      </c>
      <c r="D13737" t="s">
        <v>1157</v>
      </c>
    </row>
    <row r="13738" spans="1:4" x14ac:dyDescent="0.25">
      <c r="A13738" s="2">
        <v>44340.429861111108</v>
      </c>
      <c r="B13738" t="s">
        <v>174</v>
      </c>
      <c r="D13738" t="s">
        <v>850</v>
      </c>
    </row>
    <row r="13739" spans="1:4" x14ac:dyDescent="0.25">
      <c r="A13739" s="2">
        <v>44340.429861111108</v>
      </c>
      <c r="B13739" t="s">
        <v>183</v>
      </c>
      <c r="D13739" t="s">
        <v>917</v>
      </c>
    </row>
    <row r="13740" spans="1:4" x14ac:dyDescent="0.25">
      <c r="A13740" s="2">
        <v>44340.429861111108</v>
      </c>
      <c r="B13740" t="s">
        <v>183</v>
      </c>
      <c r="D13740" t="s">
        <v>1027</v>
      </c>
    </row>
    <row r="13741" spans="1:4" x14ac:dyDescent="0.25">
      <c r="A13741" s="2">
        <v>44340.429861111108</v>
      </c>
      <c r="B13741" t="s">
        <v>183</v>
      </c>
      <c r="D13741" t="s">
        <v>916</v>
      </c>
    </row>
    <row r="13742" spans="1:4" x14ac:dyDescent="0.25">
      <c r="A13742" s="2">
        <v>44340.429861111108</v>
      </c>
      <c r="B13742" t="s">
        <v>183</v>
      </c>
      <c r="D13742" t="s">
        <v>846</v>
      </c>
    </row>
    <row r="13743" spans="1:4" x14ac:dyDescent="0.25">
      <c r="A13743" s="2">
        <v>44340.429861111108</v>
      </c>
      <c r="B13743" t="s">
        <v>183</v>
      </c>
      <c r="D13743" t="s">
        <v>1006</v>
      </c>
    </row>
    <row r="13744" spans="1:4" x14ac:dyDescent="0.25">
      <c r="A13744" s="2">
        <v>44340.429861111108</v>
      </c>
      <c r="B13744" t="s">
        <v>183</v>
      </c>
      <c r="D13744" t="s">
        <v>1008</v>
      </c>
    </row>
    <row r="13745" spans="1:4" x14ac:dyDescent="0.25">
      <c r="A13745" s="2">
        <v>44340.429861111108</v>
      </c>
      <c r="B13745" t="s">
        <v>174</v>
      </c>
      <c r="D13745" t="s">
        <v>912</v>
      </c>
    </row>
    <row r="13746" spans="1:4" x14ac:dyDescent="0.25">
      <c r="A13746" s="2">
        <v>44340.429861111108</v>
      </c>
      <c r="B13746" t="s">
        <v>174</v>
      </c>
      <c r="D13746" t="s">
        <v>1009</v>
      </c>
    </row>
    <row r="13747" spans="1:4" x14ac:dyDescent="0.25">
      <c r="A13747" s="2">
        <v>44340.430555555555</v>
      </c>
      <c r="B13747" t="s">
        <v>851</v>
      </c>
      <c r="C13747" t="s">
        <v>6740</v>
      </c>
    </row>
    <row r="13748" spans="1:4" x14ac:dyDescent="0.25">
      <c r="A13748" s="2">
        <v>44340.430555555555</v>
      </c>
      <c r="B13748" t="s">
        <v>851</v>
      </c>
      <c r="C13748" t="s">
        <v>6741</v>
      </c>
    </row>
    <row r="13749" spans="1:4" x14ac:dyDescent="0.25">
      <c r="A13749" s="2">
        <v>44340.430555555555</v>
      </c>
      <c r="B13749" t="s">
        <v>851</v>
      </c>
      <c r="C13749" t="s">
        <v>6742</v>
      </c>
    </row>
    <row r="13750" spans="1:4" x14ac:dyDescent="0.25">
      <c r="A13750" s="2">
        <v>44340.430555555555</v>
      </c>
      <c r="B13750" t="s">
        <v>851</v>
      </c>
      <c r="C13750" t="s">
        <v>6743</v>
      </c>
    </row>
    <row r="13751" spans="1:4" x14ac:dyDescent="0.25">
      <c r="A13751" s="2">
        <v>44340.430555555555</v>
      </c>
      <c r="B13751" t="s">
        <v>877</v>
      </c>
      <c r="C13751" t="s">
        <v>6963</v>
      </c>
    </row>
    <row r="13752" spans="1:4" x14ac:dyDescent="0.25">
      <c r="A13752" s="2">
        <v>44340.430555555555</v>
      </c>
      <c r="B13752" t="s">
        <v>163</v>
      </c>
      <c r="C13752" t="s">
        <v>194</v>
      </c>
    </row>
    <row r="13753" spans="1:4" x14ac:dyDescent="0.25">
      <c r="A13753" s="2">
        <v>44340.430555555555</v>
      </c>
      <c r="B13753" t="s">
        <v>163</v>
      </c>
      <c r="C13753" t="s">
        <v>1249</v>
      </c>
    </row>
    <row r="13754" spans="1:4" x14ac:dyDescent="0.25">
      <c r="A13754" s="2">
        <v>44340.430555555555</v>
      </c>
      <c r="B13754" t="s">
        <v>170</v>
      </c>
      <c r="C13754" t="s">
        <v>7543</v>
      </c>
    </row>
    <row r="13755" spans="1:4" x14ac:dyDescent="0.25">
      <c r="A13755" s="2">
        <v>44340.430555555555</v>
      </c>
      <c r="B13755" t="s">
        <v>170</v>
      </c>
      <c r="C13755" t="s">
        <v>8040</v>
      </c>
    </row>
    <row r="13756" spans="1:4" x14ac:dyDescent="0.25">
      <c r="A13756" s="2">
        <v>44340.430555555555</v>
      </c>
      <c r="B13756" t="s">
        <v>170</v>
      </c>
      <c r="C13756" t="s">
        <v>8041</v>
      </c>
    </row>
    <row r="13757" spans="1:4" x14ac:dyDescent="0.25">
      <c r="A13757" s="2">
        <v>44340.430555555555</v>
      </c>
      <c r="B13757" t="s">
        <v>174</v>
      </c>
      <c r="C13757" t="s">
        <v>8685</v>
      </c>
    </row>
    <row r="13758" spans="1:4" x14ac:dyDescent="0.25">
      <c r="A13758" s="2">
        <v>44340.430555555555</v>
      </c>
      <c r="B13758" t="s">
        <v>174</v>
      </c>
      <c r="C13758" t="s">
        <v>8686</v>
      </c>
    </row>
    <row r="13759" spans="1:4" x14ac:dyDescent="0.25">
      <c r="A13759" s="2">
        <v>44340.430555555555</v>
      </c>
      <c r="B13759" t="s">
        <v>174</v>
      </c>
      <c r="C13759" t="s">
        <v>8687</v>
      </c>
    </row>
    <row r="13760" spans="1:4" x14ac:dyDescent="0.25">
      <c r="A13760" s="2">
        <v>44340.430555555555</v>
      </c>
      <c r="B13760" t="s">
        <v>174</v>
      </c>
      <c r="C13760" t="s">
        <v>9990</v>
      </c>
    </row>
    <row r="13761" spans="1:4" x14ac:dyDescent="0.25">
      <c r="A13761" s="2">
        <v>44340.430555555555</v>
      </c>
      <c r="B13761" t="s">
        <v>174</v>
      </c>
      <c r="C13761" t="s">
        <v>194</v>
      </c>
    </row>
    <row r="13762" spans="1:4" x14ac:dyDescent="0.25">
      <c r="A13762" s="2">
        <v>44340.430555555555</v>
      </c>
      <c r="B13762" t="s">
        <v>174</v>
      </c>
      <c r="C13762" t="s">
        <v>7504</v>
      </c>
    </row>
    <row r="13763" spans="1:4" x14ac:dyDescent="0.25">
      <c r="A13763" s="2">
        <v>44340.430555555555</v>
      </c>
      <c r="B13763" t="s">
        <v>174</v>
      </c>
      <c r="C13763" t="s">
        <v>6396</v>
      </c>
    </row>
    <row r="13764" spans="1:4" x14ac:dyDescent="0.25">
      <c r="A13764" s="2">
        <v>44340.430555555555</v>
      </c>
      <c r="B13764" t="s">
        <v>851</v>
      </c>
      <c r="D13764" t="s">
        <v>844</v>
      </c>
    </row>
    <row r="13765" spans="1:4" x14ac:dyDescent="0.25">
      <c r="A13765" s="2">
        <v>44340.430555555555</v>
      </c>
      <c r="B13765" t="s">
        <v>851</v>
      </c>
      <c r="D13765" t="s">
        <v>846</v>
      </c>
    </row>
    <row r="13766" spans="1:4" x14ac:dyDescent="0.25">
      <c r="A13766" s="2">
        <v>44340.430555555555</v>
      </c>
      <c r="B13766" t="s">
        <v>851</v>
      </c>
      <c r="D13766" t="s">
        <v>908</v>
      </c>
    </row>
    <row r="13767" spans="1:4" x14ac:dyDescent="0.25">
      <c r="A13767" s="2">
        <v>44340.430555555555</v>
      </c>
      <c r="B13767" t="s">
        <v>851</v>
      </c>
      <c r="D13767" t="s">
        <v>1021</v>
      </c>
    </row>
    <row r="13768" spans="1:4" x14ac:dyDescent="0.25">
      <c r="A13768" s="2">
        <v>44340.430555555555</v>
      </c>
      <c r="B13768" t="s">
        <v>877</v>
      </c>
      <c r="D13768" t="s">
        <v>846</v>
      </c>
    </row>
    <row r="13769" spans="1:4" x14ac:dyDescent="0.25">
      <c r="A13769" s="2">
        <v>44340.430555555555</v>
      </c>
      <c r="B13769" t="s">
        <v>163</v>
      </c>
      <c r="D13769" t="s">
        <v>1851</v>
      </c>
    </row>
    <row r="13770" spans="1:4" x14ac:dyDescent="0.25">
      <c r="A13770" s="2">
        <v>44340.430555555555</v>
      </c>
      <c r="B13770" t="s">
        <v>163</v>
      </c>
      <c r="D13770" t="s">
        <v>1852</v>
      </c>
    </row>
    <row r="13771" spans="1:4" x14ac:dyDescent="0.25">
      <c r="A13771" s="2">
        <v>44340.430555555555</v>
      </c>
      <c r="B13771" t="s">
        <v>170</v>
      </c>
      <c r="D13771" t="s">
        <v>5025</v>
      </c>
    </row>
    <row r="13772" spans="1:4" x14ac:dyDescent="0.25">
      <c r="A13772" s="2">
        <v>44340.430555555555</v>
      </c>
      <c r="B13772" t="s">
        <v>170</v>
      </c>
      <c r="D13772" t="s">
        <v>1853</v>
      </c>
    </row>
    <row r="13773" spans="1:4" x14ac:dyDescent="0.25">
      <c r="A13773" s="2">
        <v>44340.430555555555</v>
      </c>
      <c r="B13773" t="s">
        <v>170</v>
      </c>
      <c r="D13773" t="s">
        <v>842</v>
      </c>
    </row>
    <row r="13774" spans="1:4" x14ac:dyDescent="0.25">
      <c r="A13774" s="2">
        <v>44340.430555555555</v>
      </c>
      <c r="B13774" t="s">
        <v>174</v>
      </c>
      <c r="D13774" t="s">
        <v>893</v>
      </c>
    </row>
    <row r="13775" spans="1:4" x14ac:dyDescent="0.25">
      <c r="A13775" s="2">
        <v>44340.430555555555</v>
      </c>
      <c r="B13775" t="s">
        <v>174</v>
      </c>
      <c r="D13775" t="s">
        <v>828</v>
      </c>
    </row>
    <row r="13776" spans="1:4" x14ac:dyDescent="0.25">
      <c r="A13776" s="2">
        <v>44340.430555555555</v>
      </c>
      <c r="B13776" t="s">
        <v>174</v>
      </c>
      <c r="D13776" t="s">
        <v>892</v>
      </c>
    </row>
    <row r="13777" spans="1:4" x14ac:dyDescent="0.25">
      <c r="A13777" s="2">
        <v>44340.430555555555</v>
      </c>
      <c r="B13777" t="s">
        <v>174</v>
      </c>
      <c r="D13777" t="s">
        <v>1855</v>
      </c>
    </row>
    <row r="13778" spans="1:4" x14ac:dyDescent="0.25">
      <c r="A13778" s="2">
        <v>44340.430555555555</v>
      </c>
      <c r="B13778" t="s">
        <v>174</v>
      </c>
      <c r="D13778" t="s">
        <v>1007</v>
      </c>
    </row>
    <row r="13779" spans="1:4" x14ac:dyDescent="0.25">
      <c r="A13779" s="2">
        <v>44340.430555555555</v>
      </c>
      <c r="B13779" t="s">
        <v>174</v>
      </c>
      <c r="D13779" t="s">
        <v>995</v>
      </c>
    </row>
    <row r="13780" spans="1:4" x14ac:dyDescent="0.25">
      <c r="A13780" s="2">
        <v>44340.430555555555</v>
      </c>
      <c r="B13780" t="s">
        <v>174</v>
      </c>
      <c r="D13780" t="s">
        <v>971</v>
      </c>
    </row>
    <row r="13781" spans="1:4" x14ac:dyDescent="0.25">
      <c r="A13781" s="2">
        <v>44340.431250000001</v>
      </c>
      <c r="B13781" t="s">
        <v>10296</v>
      </c>
      <c r="C13781" t="s">
        <v>6720</v>
      </c>
    </row>
    <row r="13782" spans="1:4" x14ac:dyDescent="0.25">
      <c r="A13782" s="2">
        <v>44340.431250000001</v>
      </c>
      <c r="B13782" t="s">
        <v>10296</v>
      </c>
      <c r="C13782" t="s">
        <v>6721</v>
      </c>
    </row>
    <row r="13783" spans="1:4" x14ac:dyDescent="0.25">
      <c r="A13783" s="2">
        <v>44340.431250000001</v>
      </c>
      <c r="B13783" t="s">
        <v>10296</v>
      </c>
      <c r="C13783" t="s">
        <v>6722</v>
      </c>
    </row>
    <row r="13784" spans="1:4" x14ac:dyDescent="0.25">
      <c r="A13784" s="2">
        <v>44340.431250000001</v>
      </c>
      <c r="B13784" t="s">
        <v>163</v>
      </c>
      <c r="C13784" t="s">
        <v>7076</v>
      </c>
    </row>
    <row r="13785" spans="1:4" x14ac:dyDescent="0.25">
      <c r="A13785" s="2">
        <v>44340.431250000001</v>
      </c>
      <c r="B13785" t="s">
        <v>163</v>
      </c>
      <c r="C13785" t="s">
        <v>7084</v>
      </c>
    </row>
    <row r="13786" spans="1:4" x14ac:dyDescent="0.25">
      <c r="A13786" s="2">
        <v>44340.431250000001</v>
      </c>
      <c r="B13786" t="s">
        <v>163</v>
      </c>
      <c r="C13786" t="s">
        <v>6437</v>
      </c>
    </row>
    <row r="13787" spans="1:4" x14ac:dyDescent="0.25">
      <c r="A13787" s="2">
        <v>44340.431250000001</v>
      </c>
      <c r="B13787" t="s">
        <v>171</v>
      </c>
      <c r="C13787" t="s">
        <v>8193</v>
      </c>
    </row>
    <row r="13788" spans="1:4" x14ac:dyDescent="0.25">
      <c r="A13788" s="2">
        <v>44340.431250000001</v>
      </c>
      <c r="B13788" t="s">
        <v>171</v>
      </c>
      <c r="C13788" t="s">
        <v>6380</v>
      </c>
    </row>
    <row r="13789" spans="1:4" x14ac:dyDescent="0.25">
      <c r="A13789" s="2">
        <v>44340.431250000001</v>
      </c>
      <c r="B13789" t="s">
        <v>10296</v>
      </c>
      <c r="D13789" t="s">
        <v>1849</v>
      </c>
    </row>
    <row r="13790" spans="1:4" x14ac:dyDescent="0.25">
      <c r="A13790" s="2">
        <v>44340.431250000001</v>
      </c>
      <c r="B13790" t="s">
        <v>10296</v>
      </c>
      <c r="D13790" t="s">
        <v>1897</v>
      </c>
    </row>
    <row r="13791" spans="1:4" x14ac:dyDescent="0.25">
      <c r="A13791" s="2">
        <v>44340.431250000001</v>
      </c>
      <c r="B13791" t="s">
        <v>10296</v>
      </c>
      <c r="D13791" t="s">
        <v>1902</v>
      </c>
    </row>
    <row r="13792" spans="1:4" x14ac:dyDescent="0.25">
      <c r="A13792" s="2">
        <v>44340.431250000001</v>
      </c>
      <c r="B13792" t="s">
        <v>163</v>
      </c>
      <c r="D13792" t="s">
        <v>825</v>
      </c>
    </row>
    <row r="13793" spans="1:4" x14ac:dyDescent="0.25">
      <c r="A13793" s="2">
        <v>44340.431250000001</v>
      </c>
      <c r="B13793" t="s">
        <v>163</v>
      </c>
      <c r="D13793" t="s">
        <v>826</v>
      </c>
    </row>
    <row r="13794" spans="1:4" x14ac:dyDescent="0.25">
      <c r="A13794" s="2">
        <v>44340.431250000001</v>
      </c>
      <c r="B13794" t="s">
        <v>163</v>
      </c>
      <c r="D13794" t="s">
        <v>885</v>
      </c>
    </row>
    <row r="13795" spans="1:4" x14ac:dyDescent="0.25">
      <c r="A13795" s="2">
        <v>44340.431250000001</v>
      </c>
      <c r="B13795" t="s">
        <v>171</v>
      </c>
      <c r="D13795" t="s">
        <v>856</v>
      </c>
    </row>
    <row r="13796" spans="1:4" x14ac:dyDescent="0.25">
      <c r="A13796" s="2">
        <v>44340.431250000001</v>
      </c>
      <c r="B13796" t="s">
        <v>171</v>
      </c>
      <c r="D13796" t="s">
        <v>4991</v>
      </c>
    </row>
    <row r="13797" spans="1:4" x14ac:dyDescent="0.25">
      <c r="A13797" s="2">
        <v>44340.431944444441</v>
      </c>
      <c r="B13797" t="s">
        <v>10296</v>
      </c>
      <c r="C13797" t="s">
        <v>6723</v>
      </c>
    </row>
    <row r="13798" spans="1:4" x14ac:dyDescent="0.25">
      <c r="A13798" s="2">
        <v>44340.431944444441</v>
      </c>
      <c r="B13798" t="s">
        <v>10296</v>
      </c>
      <c r="C13798" t="s">
        <v>6724</v>
      </c>
    </row>
    <row r="13799" spans="1:4" x14ac:dyDescent="0.25">
      <c r="A13799" s="2">
        <v>44340.431944444441</v>
      </c>
      <c r="B13799" t="s">
        <v>10296</v>
      </c>
      <c r="C13799" t="s">
        <v>6724</v>
      </c>
    </row>
    <row r="13800" spans="1:4" x14ac:dyDescent="0.25">
      <c r="A13800" s="2">
        <v>44340.431944444441</v>
      </c>
      <c r="B13800" t="s">
        <v>10296</v>
      </c>
      <c r="C13800" t="s">
        <v>6724</v>
      </c>
    </row>
    <row r="13801" spans="1:4" x14ac:dyDescent="0.25">
      <c r="A13801" s="2">
        <v>44340.431944444441</v>
      </c>
      <c r="B13801" t="s">
        <v>10296</v>
      </c>
      <c r="C13801" t="s">
        <v>6723</v>
      </c>
    </row>
    <row r="13802" spans="1:4" x14ac:dyDescent="0.25">
      <c r="A13802" s="2">
        <v>44340.431944444441</v>
      </c>
      <c r="B13802" t="s">
        <v>170</v>
      </c>
      <c r="C13802" t="s">
        <v>1249</v>
      </c>
    </row>
    <row r="13803" spans="1:4" x14ac:dyDescent="0.25">
      <c r="A13803" s="2">
        <v>44340.431944444441</v>
      </c>
      <c r="B13803" t="s">
        <v>179</v>
      </c>
      <c r="C13803" t="s">
        <v>194</v>
      </c>
    </row>
    <row r="13804" spans="1:4" x14ac:dyDescent="0.25">
      <c r="A13804" s="2">
        <v>44340.431944444441</v>
      </c>
      <c r="B13804" t="s">
        <v>179</v>
      </c>
      <c r="C13804" t="s">
        <v>1538</v>
      </c>
    </row>
    <row r="13805" spans="1:4" x14ac:dyDescent="0.25">
      <c r="A13805" s="2">
        <v>44340.431944444441</v>
      </c>
      <c r="B13805" t="s">
        <v>179</v>
      </c>
      <c r="C13805" t="s">
        <v>8791</v>
      </c>
    </row>
    <row r="13806" spans="1:4" x14ac:dyDescent="0.25">
      <c r="A13806" s="2">
        <v>44340.431944444441</v>
      </c>
      <c r="B13806" t="s">
        <v>179</v>
      </c>
      <c r="C13806" t="s">
        <v>1538</v>
      </c>
    </row>
    <row r="13807" spans="1:4" x14ac:dyDescent="0.25">
      <c r="A13807" s="2">
        <v>44340.431944444441</v>
      </c>
      <c r="B13807" t="s">
        <v>10296</v>
      </c>
      <c r="D13807" t="s">
        <v>825</v>
      </c>
    </row>
    <row r="13808" spans="1:4" x14ac:dyDescent="0.25">
      <c r="A13808" s="2">
        <v>44340.431944444441</v>
      </c>
      <c r="B13808" t="s">
        <v>10296</v>
      </c>
      <c r="D13808" t="s">
        <v>853</v>
      </c>
    </row>
    <row r="13809" spans="1:4" x14ac:dyDescent="0.25">
      <c r="A13809" s="2">
        <v>44340.431944444441</v>
      </c>
      <c r="B13809" t="s">
        <v>10296</v>
      </c>
      <c r="D13809" t="s">
        <v>844</v>
      </c>
    </row>
    <row r="13810" spans="1:4" x14ac:dyDescent="0.25">
      <c r="A13810" s="2">
        <v>44340.431944444441</v>
      </c>
      <c r="B13810" t="s">
        <v>10296</v>
      </c>
      <c r="D13810" t="s">
        <v>976</v>
      </c>
    </row>
    <row r="13811" spans="1:4" x14ac:dyDescent="0.25">
      <c r="A13811" s="2">
        <v>44340.431944444441</v>
      </c>
      <c r="B13811" t="s">
        <v>10296</v>
      </c>
      <c r="D13811" t="s">
        <v>1853</v>
      </c>
    </row>
    <row r="13812" spans="1:4" x14ac:dyDescent="0.25">
      <c r="A13812" s="2">
        <v>44340.431944444441</v>
      </c>
      <c r="B13812" t="s">
        <v>170</v>
      </c>
      <c r="D13812" t="s">
        <v>1852</v>
      </c>
    </row>
    <row r="13813" spans="1:4" x14ac:dyDescent="0.25">
      <c r="A13813" s="2">
        <v>44340.431944444441</v>
      </c>
      <c r="B13813" t="s">
        <v>179</v>
      </c>
      <c r="D13813" t="s">
        <v>846</v>
      </c>
    </row>
    <row r="13814" spans="1:4" x14ac:dyDescent="0.25">
      <c r="A13814" s="2">
        <v>44340.431944444441</v>
      </c>
      <c r="B13814" t="s">
        <v>179</v>
      </c>
      <c r="D13814" t="s">
        <v>1006</v>
      </c>
    </row>
    <row r="13815" spans="1:4" x14ac:dyDescent="0.25">
      <c r="A13815" s="2">
        <v>44340.431944444441</v>
      </c>
      <c r="B13815" t="s">
        <v>179</v>
      </c>
      <c r="D13815" t="s">
        <v>850</v>
      </c>
    </row>
    <row r="13816" spans="1:4" x14ac:dyDescent="0.25">
      <c r="A13816" s="2">
        <v>44340.431944444441</v>
      </c>
      <c r="B13816" t="s">
        <v>179</v>
      </c>
      <c r="D13816" t="s">
        <v>960</v>
      </c>
    </row>
    <row r="13817" spans="1:4" x14ac:dyDescent="0.25">
      <c r="A13817" s="2">
        <v>44340.456944444442</v>
      </c>
      <c r="B13817" t="s">
        <v>163</v>
      </c>
      <c r="C13817" t="s">
        <v>1249</v>
      </c>
    </row>
    <row r="13818" spans="1:4" x14ac:dyDescent="0.25">
      <c r="A13818" s="2">
        <v>44340.456944444442</v>
      </c>
      <c r="B13818" t="s">
        <v>163</v>
      </c>
      <c r="C13818" t="s">
        <v>1249</v>
      </c>
    </row>
    <row r="13819" spans="1:4" x14ac:dyDescent="0.25">
      <c r="A13819" s="2">
        <v>44340.456944444442</v>
      </c>
      <c r="B13819" t="s">
        <v>163</v>
      </c>
      <c r="C13819" t="s">
        <v>8933</v>
      </c>
    </row>
    <row r="13820" spans="1:4" x14ac:dyDescent="0.25">
      <c r="A13820" s="2">
        <v>44340.456944444442</v>
      </c>
      <c r="B13820" t="s">
        <v>163</v>
      </c>
      <c r="C13820" t="s">
        <v>6380</v>
      </c>
    </row>
    <row r="13821" spans="1:4" x14ac:dyDescent="0.25">
      <c r="A13821" s="2">
        <v>44340.456944444442</v>
      </c>
      <c r="B13821" t="s">
        <v>163</v>
      </c>
      <c r="C13821" t="s">
        <v>6386</v>
      </c>
    </row>
    <row r="13822" spans="1:4" x14ac:dyDescent="0.25">
      <c r="A13822" s="2">
        <v>44340.456944444442</v>
      </c>
      <c r="B13822" t="s">
        <v>163</v>
      </c>
      <c r="C13822" t="s">
        <v>194</v>
      </c>
    </row>
    <row r="13823" spans="1:4" x14ac:dyDescent="0.25">
      <c r="A13823" s="2">
        <v>44340.456944444442</v>
      </c>
      <c r="B13823" t="s">
        <v>183</v>
      </c>
      <c r="C13823" t="s">
        <v>1249</v>
      </c>
    </row>
    <row r="13824" spans="1:4" x14ac:dyDescent="0.25">
      <c r="A13824" s="2">
        <v>44340.456944444442</v>
      </c>
      <c r="B13824" t="s">
        <v>163</v>
      </c>
      <c r="D13824" t="s">
        <v>4993</v>
      </c>
    </row>
    <row r="13825" spans="1:4" x14ac:dyDescent="0.25">
      <c r="A13825" s="2">
        <v>44340.456944444442</v>
      </c>
      <c r="B13825" t="s">
        <v>163</v>
      </c>
      <c r="D13825" t="s">
        <v>1848</v>
      </c>
    </row>
    <row r="13826" spans="1:4" x14ac:dyDescent="0.25">
      <c r="A13826" s="2">
        <v>44340.456944444442</v>
      </c>
      <c r="B13826" t="s">
        <v>163</v>
      </c>
      <c r="D13826" t="s">
        <v>1849</v>
      </c>
    </row>
    <row r="13827" spans="1:4" x14ac:dyDescent="0.25">
      <c r="A13827" s="2">
        <v>44340.456944444442</v>
      </c>
      <c r="B13827" t="s">
        <v>163</v>
      </c>
      <c r="D13827" t="s">
        <v>1850</v>
      </c>
    </row>
    <row r="13828" spans="1:4" x14ac:dyDescent="0.25">
      <c r="A13828" s="2">
        <v>44340.456944444442</v>
      </c>
      <c r="B13828" t="s">
        <v>163</v>
      </c>
      <c r="D13828" t="s">
        <v>1851</v>
      </c>
    </row>
    <row r="13829" spans="1:4" x14ac:dyDescent="0.25">
      <c r="A13829" s="2">
        <v>44340.456944444442</v>
      </c>
      <c r="B13829" t="s">
        <v>163</v>
      </c>
      <c r="D13829" t="s">
        <v>958</v>
      </c>
    </row>
    <row r="13830" spans="1:4" x14ac:dyDescent="0.25">
      <c r="A13830" s="2">
        <v>44340.456944444442</v>
      </c>
      <c r="B13830" t="s">
        <v>183</v>
      </c>
      <c r="D13830" t="s">
        <v>4996</v>
      </c>
    </row>
    <row r="13831" spans="1:4" x14ac:dyDescent="0.25">
      <c r="A13831" s="2">
        <v>44340.457638888889</v>
      </c>
      <c r="B13831" t="s">
        <v>189</v>
      </c>
      <c r="C13831" t="s">
        <v>1249</v>
      </c>
    </row>
    <row r="13832" spans="1:4" x14ac:dyDescent="0.25">
      <c r="A13832" s="2">
        <v>44340.457638888889</v>
      </c>
      <c r="B13832" t="s">
        <v>163</v>
      </c>
      <c r="C13832" t="s">
        <v>8934</v>
      </c>
    </row>
    <row r="13833" spans="1:4" x14ac:dyDescent="0.25">
      <c r="A13833" s="2">
        <v>44340.457638888889</v>
      </c>
      <c r="B13833" t="s">
        <v>163</v>
      </c>
      <c r="C13833" t="s">
        <v>8935</v>
      </c>
    </row>
    <row r="13834" spans="1:4" x14ac:dyDescent="0.25">
      <c r="A13834" s="2">
        <v>44340.457638888889</v>
      </c>
      <c r="B13834" t="s">
        <v>163</v>
      </c>
      <c r="C13834" t="s">
        <v>1538</v>
      </c>
    </row>
    <row r="13835" spans="1:4" x14ac:dyDescent="0.25">
      <c r="A13835" s="2">
        <v>44340.457638888889</v>
      </c>
      <c r="B13835" t="s">
        <v>163</v>
      </c>
      <c r="C13835" t="s">
        <v>1538</v>
      </c>
    </row>
    <row r="13836" spans="1:4" x14ac:dyDescent="0.25">
      <c r="A13836" s="2">
        <v>44340.457638888889</v>
      </c>
      <c r="B13836" t="s">
        <v>163</v>
      </c>
      <c r="C13836" t="s">
        <v>6386</v>
      </c>
    </row>
    <row r="13837" spans="1:4" x14ac:dyDescent="0.25">
      <c r="A13837" s="2">
        <v>44340.457638888889</v>
      </c>
      <c r="B13837" t="s">
        <v>163</v>
      </c>
      <c r="C13837" t="s">
        <v>6380</v>
      </c>
    </row>
    <row r="13838" spans="1:4" x14ac:dyDescent="0.25">
      <c r="A13838" s="2">
        <v>44340.457638888889</v>
      </c>
      <c r="B13838" t="s">
        <v>183</v>
      </c>
      <c r="C13838" t="s">
        <v>9637</v>
      </c>
    </row>
    <row r="13839" spans="1:4" x14ac:dyDescent="0.25">
      <c r="A13839" s="2">
        <v>44340.457638888889</v>
      </c>
      <c r="B13839" t="s">
        <v>183</v>
      </c>
      <c r="C13839" t="s">
        <v>9817</v>
      </c>
    </row>
    <row r="13840" spans="1:4" x14ac:dyDescent="0.25">
      <c r="A13840" s="2">
        <v>44340.457638888889</v>
      </c>
      <c r="B13840" t="s">
        <v>189</v>
      </c>
      <c r="D13840" t="s">
        <v>5042</v>
      </c>
    </row>
    <row r="13841" spans="1:4" x14ac:dyDescent="0.25">
      <c r="A13841" s="2">
        <v>44340.457638888889</v>
      </c>
      <c r="B13841" t="s">
        <v>163</v>
      </c>
      <c r="D13841" t="s">
        <v>902</v>
      </c>
    </row>
    <row r="13842" spans="1:4" x14ac:dyDescent="0.25">
      <c r="A13842" s="2">
        <v>44340.457638888889</v>
      </c>
      <c r="B13842" t="s">
        <v>163</v>
      </c>
      <c r="D13842" t="s">
        <v>872</v>
      </c>
    </row>
    <row r="13843" spans="1:4" x14ac:dyDescent="0.25">
      <c r="A13843" s="2">
        <v>44340.457638888889</v>
      </c>
      <c r="B13843" t="s">
        <v>163</v>
      </c>
      <c r="D13843" t="s">
        <v>949</v>
      </c>
    </row>
    <row r="13844" spans="1:4" x14ac:dyDescent="0.25">
      <c r="A13844" s="2">
        <v>44340.457638888889</v>
      </c>
      <c r="B13844" t="s">
        <v>163</v>
      </c>
      <c r="D13844" t="s">
        <v>856</v>
      </c>
    </row>
    <row r="13845" spans="1:4" x14ac:dyDescent="0.25">
      <c r="A13845" s="2">
        <v>44340.457638888889</v>
      </c>
      <c r="B13845" t="s">
        <v>163</v>
      </c>
      <c r="D13845" t="s">
        <v>4991</v>
      </c>
    </row>
    <row r="13846" spans="1:4" x14ac:dyDescent="0.25">
      <c r="A13846" s="2">
        <v>44340.457638888889</v>
      </c>
      <c r="B13846" t="s">
        <v>163</v>
      </c>
      <c r="D13846" t="s">
        <v>1895</v>
      </c>
    </row>
    <row r="13847" spans="1:4" x14ac:dyDescent="0.25">
      <c r="A13847" s="2">
        <v>44340.457638888889</v>
      </c>
      <c r="B13847" t="s">
        <v>183</v>
      </c>
      <c r="D13847" t="s">
        <v>1848</v>
      </c>
    </row>
    <row r="13848" spans="1:4" x14ac:dyDescent="0.25">
      <c r="A13848" s="2">
        <v>44340.457638888889</v>
      </c>
      <c r="B13848" t="s">
        <v>183</v>
      </c>
      <c r="D13848" t="s">
        <v>1849</v>
      </c>
    </row>
    <row r="13849" spans="1:4" x14ac:dyDescent="0.25">
      <c r="A13849" s="2">
        <v>44340.458333333336</v>
      </c>
      <c r="B13849" t="s">
        <v>10296</v>
      </c>
      <c r="C13849" t="s">
        <v>391</v>
      </c>
    </row>
    <row r="13850" spans="1:4" x14ac:dyDescent="0.25">
      <c r="A13850" s="2">
        <v>44340.458333333336</v>
      </c>
      <c r="B13850" t="s">
        <v>163</v>
      </c>
      <c r="C13850" t="s">
        <v>1249</v>
      </c>
    </row>
    <row r="13851" spans="1:4" x14ac:dyDescent="0.25">
      <c r="A13851" s="2">
        <v>44340.458333333336</v>
      </c>
      <c r="B13851" t="s">
        <v>163</v>
      </c>
      <c r="C13851" t="s">
        <v>1249</v>
      </c>
    </row>
    <row r="13852" spans="1:4" x14ac:dyDescent="0.25">
      <c r="A13852" s="2">
        <v>44340.458333333336</v>
      </c>
      <c r="B13852" t="s">
        <v>174</v>
      </c>
      <c r="C13852" t="s">
        <v>1249</v>
      </c>
    </row>
    <row r="13853" spans="1:4" x14ac:dyDescent="0.25">
      <c r="A13853" s="2">
        <v>44340.458333333336</v>
      </c>
      <c r="B13853" t="s">
        <v>183</v>
      </c>
      <c r="C13853" t="s">
        <v>7345</v>
      </c>
    </row>
    <row r="13854" spans="1:4" x14ac:dyDescent="0.25">
      <c r="A13854" s="2">
        <v>44340.458333333336</v>
      </c>
      <c r="B13854" t="s">
        <v>183</v>
      </c>
      <c r="C13854" t="s">
        <v>1249</v>
      </c>
    </row>
    <row r="13855" spans="1:4" x14ac:dyDescent="0.25">
      <c r="A13855" s="2">
        <v>44340.458333333336</v>
      </c>
      <c r="B13855" t="s">
        <v>189</v>
      </c>
      <c r="C13855" t="s">
        <v>1249</v>
      </c>
    </row>
    <row r="13856" spans="1:4" x14ac:dyDescent="0.25">
      <c r="A13856" s="2">
        <v>44340.458333333336</v>
      </c>
      <c r="B13856" t="s">
        <v>189</v>
      </c>
      <c r="C13856" t="s">
        <v>8743</v>
      </c>
    </row>
    <row r="13857" spans="1:4" x14ac:dyDescent="0.25">
      <c r="A13857" s="2">
        <v>44340.458333333336</v>
      </c>
      <c r="B13857" t="s">
        <v>189</v>
      </c>
      <c r="C13857" t="s">
        <v>8744</v>
      </c>
    </row>
    <row r="13858" spans="1:4" x14ac:dyDescent="0.25">
      <c r="A13858" s="2">
        <v>44340.458333333336</v>
      </c>
      <c r="B13858" t="s">
        <v>189</v>
      </c>
      <c r="C13858" t="s">
        <v>1249</v>
      </c>
    </row>
    <row r="13859" spans="1:4" x14ac:dyDescent="0.25">
      <c r="A13859" s="2">
        <v>44340.458333333336</v>
      </c>
      <c r="B13859" t="s">
        <v>163</v>
      </c>
      <c r="C13859" t="s">
        <v>1538</v>
      </c>
    </row>
    <row r="13860" spans="1:4" x14ac:dyDescent="0.25">
      <c r="A13860" s="2">
        <v>44340.458333333336</v>
      </c>
      <c r="B13860" t="s">
        <v>163</v>
      </c>
      <c r="C13860" t="s">
        <v>6380</v>
      </c>
    </row>
    <row r="13861" spans="1:4" x14ac:dyDescent="0.25">
      <c r="A13861" s="2">
        <v>44340.458333333336</v>
      </c>
      <c r="B13861" t="s">
        <v>163</v>
      </c>
      <c r="C13861" t="s">
        <v>6386</v>
      </c>
    </row>
    <row r="13862" spans="1:4" x14ac:dyDescent="0.25">
      <c r="A13862" s="2">
        <v>44340.458333333336</v>
      </c>
      <c r="B13862" t="s">
        <v>163</v>
      </c>
      <c r="C13862" t="s">
        <v>8936</v>
      </c>
    </row>
    <row r="13863" spans="1:4" x14ac:dyDescent="0.25">
      <c r="A13863" s="2">
        <v>44340.458333333336</v>
      </c>
      <c r="B13863" t="s">
        <v>163</v>
      </c>
      <c r="C13863" t="s">
        <v>7633</v>
      </c>
    </row>
    <row r="13864" spans="1:4" x14ac:dyDescent="0.25">
      <c r="A13864" s="2">
        <v>44340.458333333336</v>
      </c>
      <c r="B13864" t="s">
        <v>163</v>
      </c>
      <c r="C13864" t="s">
        <v>6637</v>
      </c>
    </row>
    <row r="13865" spans="1:4" x14ac:dyDescent="0.25">
      <c r="A13865" s="2">
        <v>44340.458333333336</v>
      </c>
      <c r="B13865" t="s">
        <v>10301</v>
      </c>
      <c r="C13865" t="s">
        <v>1249</v>
      </c>
    </row>
    <row r="13866" spans="1:4" x14ac:dyDescent="0.25">
      <c r="A13866" s="2">
        <v>44340.458333333336</v>
      </c>
      <c r="B13866" t="s">
        <v>10301</v>
      </c>
      <c r="C13866" t="s">
        <v>6386</v>
      </c>
    </row>
    <row r="13867" spans="1:4" x14ac:dyDescent="0.25">
      <c r="A13867" s="2">
        <v>44340.458333333336</v>
      </c>
      <c r="B13867" t="s">
        <v>10301</v>
      </c>
      <c r="C13867" t="s">
        <v>9017</v>
      </c>
    </row>
    <row r="13868" spans="1:4" x14ac:dyDescent="0.25">
      <c r="A13868" s="2">
        <v>44340.458333333336</v>
      </c>
      <c r="B13868" t="s">
        <v>10296</v>
      </c>
      <c r="D13868" t="s">
        <v>4988</v>
      </c>
    </row>
    <row r="13869" spans="1:4" x14ac:dyDescent="0.25">
      <c r="A13869" s="2">
        <v>44340.458333333336</v>
      </c>
      <c r="B13869" t="s">
        <v>163</v>
      </c>
      <c r="D13869" t="s">
        <v>4993</v>
      </c>
    </row>
    <row r="13870" spans="1:4" x14ac:dyDescent="0.25">
      <c r="A13870" s="2">
        <v>44340.458333333336</v>
      </c>
      <c r="B13870" t="s">
        <v>163</v>
      </c>
      <c r="D13870" t="s">
        <v>1848</v>
      </c>
    </row>
    <row r="13871" spans="1:4" x14ac:dyDescent="0.25">
      <c r="A13871" s="2">
        <v>44340.458333333336</v>
      </c>
      <c r="B13871" t="s">
        <v>174</v>
      </c>
      <c r="D13871" t="s">
        <v>5002</v>
      </c>
    </row>
    <row r="13872" spans="1:4" x14ac:dyDescent="0.25">
      <c r="A13872" s="2">
        <v>44340.458333333336</v>
      </c>
      <c r="B13872" t="s">
        <v>183</v>
      </c>
      <c r="D13872" t="s">
        <v>4996</v>
      </c>
    </row>
    <row r="13873" spans="1:4" x14ac:dyDescent="0.25">
      <c r="A13873" s="2">
        <v>44340.458333333336</v>
      </c>
      <c r="B13873" t="s">
        <v>183</v>
      </c>
      <c r="D13873" t="s">
        <v>1848</v>
      </c>
    </row>
    <row r="13874" spans="1:4" x14ac:dyDescent="0.25">
      <c r="A13874" s="2">
        <v>44340.458333333336</v>
      </c>
      <c r="B13874" t="s">
        <v>189</v>
      </c>
      <c r="D13874" t="s">
        <v>1848</v>
      </c>
    </row>
    <row r="13875" spans="1:4" x14ac:dyDescent="0.25">
      <c r="A13875" s="2">
        <v>44340.458333333336</v>
      </c>
      <c r="B13875" t="s">
        <v>189</v>
      </c>
      <c r="D13875" t="s">
        <v>1849</v>
      </c>
    </row>
    <row r="13876" spans="1:4" x14ac:dyDescent="0.25">
      <c r="A13876" s="2">
        <v>44340.458333333336</v>
      </c>
      <c r="B13876" t="s">
        <v>189</v>
      </c>
      <c r="D13876" t="s">
        <v>1871</v>
      </c>
    </row>
    <row r="13877" spans="1:4" x14ac:dyDescent="0.25">
      <c r="A13877" s="2">
        <v>44340.458333333336</v>
      </c>
      <c r="B13877" t="s">
        <v>189</v>
      </c>
      <c r="D13877" t="s">
        <v>1852</v>
      </c>
    </row>
    <row r="13878" spans="1:4" x14ac:dyDescent="0.25">
      <c r="A13878" s="2">
        <v>44340.458333333336</v>
      </c>
      <c r="B13878" t="s">
        <v>163</v>
      </c>
      <c r="D13878" t="s">
        <v>834</v>
      </c>
    </row>
    <row r="13879" spans="1:4" x14ac:dyDescent="0.25">
      <c r="A13879" s="2">
        <v>44340.458333333336</v>
      </c>
      <c r="B13879" t="s">
        <v>163</v>
      </c>
      <c r="D13879" t="s">
        <v>904</v>
      </c>
    </row>
    <row r="13880" spans="1:4" x14ac:dyDescent="0.25">
      <c r="A13880" s="2">
        <v>44340.458333333336</v>
      </c>
      <c r="B13880" t="s">
        <v>163</v>
      </c>
      <c r="D13880" t="s">
        <v>996</v>
      </c>
    </row>
    <row r="13881" spans="1:4" x14ac:dyDescent="0.25">
      <c r="A13881" s="2">
        <v>44340.458333333336</v>
      </c>
      <c r="B13881" t="s">
        <v>163</v>
      </c>
      <c r="D13881" t="s">
        <v>991</v>
      </c>
    </row>
    <row r="13882" spans="1:4" x14ac:dyDescent="0.25">
      <c r="A13882" s="2">
        <v>44340.458333333336</v>
      </c>
      <c r="B13882" t="s">
        <v>163</v>
      </c>
      <c r="D13882" t="s">
        <v>899</v>
      </c>
    </row>
    <row r="13883" spans="1:4" x14ac:dyDescent="0.25">
      <c r="A13883" s="2">
        <v>44340.458333333336</v>
      </c>
      <c r="B13883" t="s">
        <v>163</v>
      </c>
      <c r="D13883" t="s">
        <v>855</v>
      </c>
    </row>
    <row r="13884" spans="1:4" x14ac:dyDescent="0.25">
      <c r="A13884" s="2">
        <v>44340.458333333336</v>
      </c>
      <c r="B13884" t="s">
        <v>10301</v>
      </c>
      <c r="D13884" t="s">
        <v>5047</v>
      </c>
    </row>
    <row r="13885" spans="1:4" x14ac:dyDescent="0.25">
      <c r="A13885" s="2">
        <v>44340.458333333336</v>
      </c>
      <c r="B13885" t="s">
        <v>10301</v>
      </c>
      <c r="D13885" t="s">
        <v>1848</v>
      </c>
    </row>
    <row r="13886" spans="1:4" x14ac:dyDescent="0.25">
      <c r="A13886" s="2">
        <v>44340.458333333336</v>
      </c>
      <c r="B13886" t="s">
        <v>10301</v>
      </c>
      <c r="D13886" t="s">
        <v>1849</v>
      </c>
    </row>
    <row r="13887" spans="1:4" x14ac:dyDescent="0.25">
      <c r="A13887" s="2">
        <v>44340.459027777775</v>
      </c>
      <c r="B13887" t="s">
        <v>10296</v>
      </c>
      <c r="C13887" t="s">
        <v>6459</v>
      </c>
    </row>
    <row r="13888" spans="1:4" x14ac:dyDescent="0.25">
      <c r="A13888" s="2">
        <v>44340.459027777775</v>
      </c>
      <c r="B13888" t="s">
        <v>174</v>
      </c>
      <c r="C13888" t="s">
        <v>6853</v>
      </c>
    </row>
    <row r="13889" spans="1:3" x14ac:dyDescent="0.25">
      <c r="A13889" s="2">
        <v>44340.459027777775</v>
      </c>
      <c r="B13889" t="s">
        <v>174</v>
      </c>
      <c r="C13889" t="s">
        <v>6854</v>
      </c>
    </row>
    <row r="13890" spans="1:3" x14ac:dyDescent="0.25">
      <c r="A13890" s="2">
        <v>44340.459027777775</v>
      </c>
      <c r="B13890" t="s">
        <v>183</v>
      </c>
      <c r="C13890" t="s">
        <v>7346</v>
      </c>
    </row>
    <row r="13891" spans="1:3" x14ac:dyDescent="0.25">
      <c r="A13891" s="2">
        <v>44340.459027777775</v>
      </c>
      <c r="B13891" t="s">
        <v>183</v>
      </c>
      <c r="C13891" t="s">
        <v>6386</v>
      </c>
    </row>
    <row r="13892" spans="1:3" x14ac:dyDescent="0.25">
      <c r="A13892" s="2">
        <v>44340.459027777775</v>
      </c>
      <c r="B13892" t="s">
        <v>183</v>
      </c>
      <c r="C13892" t="s">
        <v>7347</v>
      </c>
    </row>
    <row r="13893" spans="1:3" x14ac:dyDescent="0.25">
      <c r="A13893" s="2">
        <v>44340.459027777775</v>
      </c>
      <c r="B13893" t="s">
        <v>10296</v>
      </c>
      <c r="C13893" t="s">
        <v>6399</v>
      </c>
    </row>
    <row r="13894" spans="1:3" x14ac:dyDescent="0.25">
      <c r="A13894" s="2">
        <v>44340.459027777775</v>
      </c>
      <c r="B13894" t="s">
        <v>10296</v>
      </c>
      <c r="C13894" t="s">
        <v>7984</v>
      </c>
    </row>
    <row r="13895" spans="1:3" x14ac:dyDescent="0.25">
      <c r="A13895" s="2">
        <v>44340.459027777775</v>
      </c>
      <c r="B13895" t="s">
        <v>10296</v>
      </c>
      <c r="C13895" t="s">
        <v>6396</v>
      </c>
    </row>
    <row r="13896" spans="1:3" x14ac:dyDescent="0.25">
      <c r="A13896" s="2">
        <v>44340.459027777775</v>
      </c>
      <c r="B13896" t="s">
        <v>1147</v>
      </c>
      <c r="C13896" t="s">
        <v>1249</v>
      </c>
    </row>
    <row r="13897" spans="1:3" x14ac:dyDescent="0.25">
      <c r="A13897" s="2">
        <v>44340.459027777775</v>
      </c>
      <c r="B13897" t="s">
        <v>1147</v>
      </c>
      <c r="C13897" t="s">
        <v>1249</v>
      </c>
    </row>
    <row r="13898" spans="1:3" x14ac:dyDescent="0.25">
      <c r="A13898" s="2">
        <v>44340.459027777775</v>
      </c>
      <c r="B13898" t="s">
        <v>189</v>
      </c>
      <c r="C13898" t="s">
        <v>8745</v>
      </c>
    </row>
    <row r="13899" spans="1:3" x14ac:dyDescent="0.25">
      <c r="A13899" s="2">
        <v>44340.459027777775</v>
      </c>
      <c r="B13899" t="s">
        <v>189</v>
      </c>
      <c r="C13899" t="s">
        <v>8746</v>
      </c>
    </row>
    <row r="13900" spans="1:3" x14ac:dyDescent="0.25">
      <c r="A13900" s="2">
        <v>44340.459027777775</v>
      </c>
      <c r="B13900" t="s">
        <v>163</v>
      </c>
      <c r="C13900" t="s">
        <v>7633</v>
      </c>
    </row>
    <row r="13901" spans="1:3" x14ac:dyDescent="0.25">
      <c r="A13901" s="2">
        <v>44340.459027777775</v>
      </c>
      <c r="B13901" t="s">
        <v>163</v>
      </c>
      <c r="C13901" t="s">
        <v>1249</v>
      </c>
    </row>
    <row r="13902" spans="1:3" x14ac:dyDescent="0.25">
      <c r="A13902" s="2">
        <v>44340.459027777775</v>
      </c>
      <c r="B13902" t="s">
        <v>163</v>
      </c>
      <c r="C13902" t="s">
        <v>8937</v>
      </c>
    </row>
    <row r="13903" spans="1:3" x14ac:dyDescent="0.25">
      <c r="A13903" s="2">
        <v>44340.459027777775</v>
      </c>
      <c r="B13903" t="s">
        <v>10301</v>
      </c>
      <c r="C13903" t="s">
        <v>1538</v>
      </c>
    </row>
    <row r="13904" spans="1:3" x14ac:dyDescent="0.25">
      <c r="A13904" s="2">
        <v>44340.459027777775</v>
      </c>
      <c r="B13904" t="s">
        <v>188</v>
      </c>
      <c r="C13904" t="s">
        <v>10231</v>
      </c>
    </row>
    <row r="13905" spans="1:4" x14ac:dyDescent="0.25">
      <c r="A13905" s="2">
        <v>44340.459027777775</v>
      </c>
      <c r="B13905" t="s">
        <v>10296</v>
      </c>
      <c r="D13905" t="s">
        <v>1848</v>
      </c>
    </row>
    <row r="13906" spans="1:4" x14ac:dyDescent="0.25">
      <c r="A13906" s="2">
        <v>44340.459027777775</v>
      </c>
      <c r="B13906" t="s">
        <v>174</v>
      </c>
      <c r="D13906" t="s">
        <v>1848</v>
      </c>
    </row>
    <row r="13907" spans="1:4" x14ac:dyDescent="0.25">
      <c r="A13907" s="2">
        <v>44340.459027777775</v>
      </c>
      <c r="B13907" t="s">
        <v>174</v>
      </c>
      <c r="D13907" t="s">
        <v>1849</v>
      </c>
    </row>
    <row r="13908" spans="1:4" x14ac:dyDescent="0.25">
      <c r="A13908" s="2">
        <v>44340.459027777775</v>
      </c>
      <c r="B13908" t="s">
        <v>183</v>
      </c>
      <c r="D13908" t="s">
        <v>1849</v>
      </c>
    </row>
    <row r="13909" spans="1:4" x14ac:dyDescent="0.25">
      <c r="A13909" s="2">
        <v>44340.459027777775</v>
      </c>
      <c r="B13909" t="s">
        <v>183</v>
      </c>
      <c r="D13909" t="s">
        <v>1850</v>
      </c>
    </row>
    <row r="13910" spans="1:4" x14ac:dyDescent="0.25">
      <c r="A13910" s="2">
        <v>44340.459027777775</v>
      </c>
      <c r="B13910" t="s">
        <v>183</v>
      </c>
      <c r="D13910" t="s">
        <v>1897</v>
      </c>
    </row>
    <row r="13911" spans="1:4" x14ac:dyDescent="0.25">
      <c r="A13911" s="2">
        <v>44340.459027777775</v>
      </c>
      <c r="B13911" t="s">
        <v>10296</v>
      </c>
      <c r="D13911" t="s">
        <v>4988</v>
      </c>
    </row>
    <row r="13912" spans="1:4" x14ac:dyDescent="0.25">
      <c r="A13912" s="2">
        <v>44340.459027777775</v>
      </c>
      <c r="B13912" t="s">
        <v>10296</v>
      </c>
      <c r="D13912" t="s">
        <v>4988</v>
      </c>
    </row>
    <row r="13913" spans="1:4" x14ac:dyDescent="0.25">
      <c r="A13913" s="2">
        <v>44340.459027777775</v>
      </c>
      <c r="B13913" t="s">
        <v>10296</v>
      </c>
      <c r="D13913" t="s">
        <v>1848</v>
      </c>
    </row>
    <row r="13914" spans="1:4" x14ac:dyDescent="0.25">
      <c r="A13914" s="2">
        <v>44340.459027777775</v>
      </c>
      <c r="B13914" t="s">
        <v>1147</v>
      </c>
      <c r="D13914" t="s">
        <v>5034</v>
      </c>
    </row>
    <row r="13915" spans="1:4" x14ac:dyDescent="0.25">
      <c r="A13915" s="2">
        <v>44340.459027777775</v>
      </c>
      <c r="B13915" t="s">
        <v>1147</v>
      </c>
      <c r="D13915" t="s">
        <v>1848</v>
      </c>
    </row>
    <row r="13916" spans="1:4" x14ac:dyDescent="0.25">
      <c r="A13916" s="2">
        <v>44340.459027777775</v>
      </c>
      <c r="B13916" t="s">
        <v>189</v>
      </c>
      <c r="D13916" t="s">
        <v>885</v>
      </c>
    </row>
    <row r="13917" spans="1:4" x14ac:dyDescent="0.25">
      <c r="A13917" s="2">
        <v>44340.459027777775</v>
      </c>
      <c r="B13917" t="s">
        <v>189</v>
      </c>
      <c r="D13917" t="s">
        <v>827</v>
      </c>
    </row>
    <row r="13918" spans="1:4" x14ac:dyDescent="0.25">
      <c r="A13918" s="2">
        <v>44340.459027777775</v>
      </c>
      <c r="B13918" t="s">
        <v>163</v>
      </c>
      <c r="D13918" t="s">
        <v>846</v>
      </c>
    </row>
    <row r="13919" spans="1:4" x14ac:dyDescent="0.25">
      <c r="A13919" s="2">
        <v>44340.459027777775</v>
      </c>
      <c r="B13919" t="s">
        <v>163</v>
      </c>
      <c r="D13919" t="s">
        <v>891</v>
      </c>
    </row>
    <row r="13920" spans="1:4" x14ac:dyDescent="0.25">
      <c r="A13920" s="2">
        <v>44340.459027777775</v>
      </c>
      <c r="B13920" t="s">
        <v>163</v>
      </c>
      <c r="D13920" t="s">
        <v>848</v>
      </c>
    </row>
    <row r="13921" spans="1:4" x14ac:dyDescent="0.25">
      <c r="A13921" s="2">
        <v>44340.459027777775</v>
      </c>
      <c r="B13921" t="s">
        <v>10301</v>
      </c>
      <c r="D13921" t="s">
        <v>832</v>
      </c>
    </row>
    <row r="13922" spans="1:4" x14ac:dyDescent="0.25">
      <c r="A13922" s="2">
        <v>44340.459027777775</v>
      </c>
      <c r="B13922" t="s">
        <v>188</v>
      </c>
      <c r="D13922" t="s">
        <v>5056</v>
      </c>
    </row>
    <row r="13923" spans="1:4" x14ac:dyDescent="0.25">
      <c r="A13923" s="2">
        <v>44340.459722222222</v>
      </c>
      <c r="B13923" t="s">
        <v>10296</v>
      </c>
      <c r="C13923" t="s">
        <v>6495</v>
      </c>
    </row>
    <row r="13924" spans="1:4" x14ac:dyDescent="0.25">
      <c r="A13924" s="2">
        <v>44340.459722222222</v>
      </c>
      <c r="B13924" t="s">
        <v>163</v>
      </c>
      <c r="C13924" t="s">
        <v>6531</v>
      </c>
    </row>
    <row r="13925" spans="1:4" x14ac:dyDescent="0.25">
      <c r="A13925" s="2">
        <v>44340.459722222222</v>
      </c>
      <c r="B13925" t="s">
        <v>174</v>
      </c>
      <c r="C13925" t="s">
        <v>6855</v>
      </c>
    </row>
    <row r="13926" spans="1:4" x14ac:dyDescent="0.25">
      <c r="A13926" s="2">
        <v>44340.459722222222</v>
      </c>
      <c r="B13926" t="s">
        <v>3</v>
      </c>
      <c r="C13926" t="s">
        <v>1249</v>
      </c>
    </row>
    <row r="13927" spans="1:4" x14ac:dyDescent="0.25">
      <c r="A13927" s="2">
        <v>44340.459722222222</v>
      </c>
      <c r="B13927" t="s">
        <v>3</v>
      </c>
      <c r="C13927" t="s">
        <v>1249</v>
      </c>
    </row>
    <row r="13928" spans="1:4" x14ac:dyDescent="0.25">
      <c r="A13928" s="2">
        <v>44340.459722222222</v>
      </c>
      <c r="B13928" t="s">
        <v>183</v>
      </c>
      <c r="C13928" t="s">
        <v>6386</v>
      </c>
    </row>
    <row r="13929" spans="1:4" x14ac:dyDescent="0.25">
      <c r="A13929" s="2">
        <v>44340.459722222222</v>
      </c>
      <c r="B13929" t="s">
        <v>183</v>
      </c>
      <c r="C13929" t="s">
        <v>6850</v>
      </c>
    </row>
    <row r="13930" spans="1:4" x14ac:dyDescent="0.25">
      <c r="A13930" s="2">
        <v>44340.459722222222</v>
      </c>
      <c r="B13930" t="s">
        <v>183</v>
      </c>
      <c r="C13930" t="s">
        <v>6386</v>
      </c>
    </row>
    <row r="13931" spans="1:4" x14ac:dyDescent="0.25">
      <c r="A13931" s="2">
        <v>44340.459722222222</v>
      </c>
      <c r="B13931" t="s">
        <v>183</v>
      </c>
      <c r="C13931" t="s">
        <v>7348</v>
      </c>
    </row>
    <row r="13932" spans="1:4" x14ac:dyDescent="0.25">
      <c r="A13932" s="2">
        <v>44340.459722222222</v>
      </c>
      <c r="B13932" t="s">
        <v>183</v>
      </c>
      <c r="C13932" t="s">
        <v>6386</v>
      </c>
    </row>
    <row r="13933" spans="1:4" x14ac:dyDescent="0.25">
      <c r="A13933" s="2">
        <v>44340.459722222222</v>
      </c>
      <c r="B13933" t="s">
        <v>183</v>
      </c>
      <c r="C13933" t="s">
        <v>7349</v>
      </c>
    </row>
    <row r="13934" spans="1:4" x14ac:dyDescent="0.25">
      <c r="A13934" s="2">
        <v>44340.459722222222</v>
      </c>
      <c r="B13934" t="s">
        <v>1148</v>
      </c>
      <c r="C13934" t="s">
        <v>7375</v>
      </c>
    </row>
    <row r="13935" spans="1:4" x14ac:dyDescent="0.25">
      <c r="A13935" s="2">
        <v>44340.459722222222</v>
      </c>
      <c r="B13935" t="s">
        <v>10296</v>
      </c>
      <c r="C13935" t="s">
        <v>6399</v>
      </c>
    </row>
    <row r="13936" spans="1:4" x14ac:dyDescent="0.25">
      <c r="A13936" s="2">
        <v>44340.459722222222</v>
      </c>
      <c r="B13936" t="s">
        <v>10296</v>
      </c>
      <c r="C13936" t="s">
        <v>7988</v>
      </c>
    </row>
    <row r="13937" spans="1:3" x14ac:dyDescent="0.25">
      <c r="A13937" s="2">
        <v>44340.459722222222</v>
      </c>
      <c r="B13937" t="s">
        <v>1147</v>
      </c>
      <c r="C13937" t="s">
        <v>1249</v>
      </c>
    </row>
    <row r="13938" spans="1:3" x14ac:dyDescent="0.25">
      <c r="A13938" s="2">
        <v>44340.459722222222</v>
      </c>
      <c r="B13938" t="s">
        <v>1147</v>
      </c>
      <c r="C13938" t="s">
        <v>6386</v>
      </c>
    </row>
    <row r="13939" spans="1:3" x14ac:dyDescent="0.25">
      <c r="A13939" s="2">
        <v>44340.459722222222</v>
      </c>
      <c r="B13939" t="s">
        <v>1147</v>
      </c>
      <c r="C13939" t="s">
        <v>1249</v>
      </c>
    </row>
    <row r="13940" spans="1:3" x14ac:dyDescent="0.25">
      <c r="A13940" s="2">
        <v>44340.459722222222</v>
      </c>
      <c r="B13940" t="s">
        <v>1147</v>
      </c>
      <c r="C13940" t="s">
        <v>6386</v>
      </c>
    </row>
    <row r="13941" spans="1:3" x14ac:dyDescent="0.25">
      <c r="A13941" s="2">
        <v>44340.459722222222</v>
      </c>
      <c r="B13941" t="s">
        <v>1147</v>
      </c>
      <c r="C13941" t="s">
        <v>1249</v>
      </c>
    </row>
    <row r="13942" spans="1:3" x14ac:dyDescent="0.25">
      <c r="A13942" s="2">
        <v>44340.459722222222</v>
      </c>
      <c r="B13942" t="s">
        <v>1147</v>
      </c>
      <c r="C13942" t="s">
        <v>6386</v>
      </c>
    </row>
    <row r="13943" spans="1:3" x14ac:dyDescent="0.25">
      <c r="A13943" s="2">
        <v>44340.459722222222</v>
      </c>
      <c r="B13943" t="s">
        <v>1147</v>
      </c>
      <c r="C13943" t="s">
        <v>1249</v>
      </c>
    </row>
    <row r="13944" spans="1:3" x14ac:dyDescent="0.25">
      <c r="A13944" s="2">
        <v>44340.459722222222</v>
      </c>
      <c r="B13944" t="s">
        <v>1147</v>
      </c>
      <c r="C13944" t="s">
        <v>6386</v>
      </c>
    </row>
    <row r="13945" spans="1:3" x14ac:dyDescent="0.25">
      <c r="A13945" s="2">
        <v>44340.459722222222</v>
      </c>
      <c r="B13945" t="s">
        <v>1147</v>
      </c>
      <c r="C13945" t="s">
        <v>1249</v>
      </c>
    </row>
    <row r="13946" spans="1:3" x14ac:dyDescent="0.25">
      <c r="A13946" s="2">
        <v>44340.459722222222</v>
      </c>
      <c r="B13946" t="s">
        <v>1147</v>
      </c>
      <c r="C13946" t="s">
        <v>6386</v>
      </c>
    </row>
    <row r="13947" spans="1:3" x14ac:dyDescent="0.25">
      <c r="A13947" s="2">
        <v>44340.459722222222</v>
      </c>
      <c r="B13947" t="s">
        <v>1147</v>
      </c>
      <c r="C13947" t="s">
        <v>6386</v>
      </c>
    </row>
    <row r="13948" spans="1:3" x14ac:dyDescent="0.25">
      <c r="A13948" s="2">
        <v>44340.459722222222</v>
      </c>
      <c r="B13948" t="s">
        <v>1147</v>
      </c>
      <c r="C13948" t="s">
        <v>6386</v>
      </c>
    </row>
    <row r="13949" spans="1:3" x14ac:dyDescent="0.25">
      <c r="A13949" s="2">
        <v>44340.459722222222</v>
      </c>
      <c r="B13949" t="s">
        <v>1147</v>
      </c>
      <c r="C13949" t="s">
        <v>1249</v>
      </c>
    </row>
    <row r="13950" spans="1:3" x14ac:dyDescent="0.25">
      <c r="A13950" s="2">
        <v>44340.459722222222</v>
      </c>
      <c r="B13950" t="s">
        <v>1147</v>
      </c>
      <c r="C13950" t="s">
        <v>6386</v>
      </c>
    </row>
    <row r="13951" spans="1:3" x14ac:dyDescent="0.25">
      <c r="A13951" s="2">
        <v>44340.459722222222</v>
      </c>
      <c r="B13951" t="s">
        <v>1147</v>
      </c>
      <c r="C13951" t="s">
        <v>1249</v>
      </c>
    </row>
    <row r="13952" spans="1:3" x14ac:dyDescent="0.25">
      <c r="A13952" s="2">
        <v>44340.459722222222</v>
      </c>
      <c r="B13952" t="s">
        <v>1147</v>
      </c>
      <c r="C13952" t="s">
        <v>6386</v>
      </c>
    </row>
    <row r="13953" spans="1:3" x14ac:dyDescent="0.25">
      <c r="A13953" s="2">
        <v>44340.459722222222</v>
      </c>
      <c r="B13953" t="s">
        <v>1147</v>
      </c>
      <c r="C13953" t="s">
        <v>1249</v>
      </c>
    </row>
    <row r="13954" spans="1:3" x14ac:dyDescent="0.25">
      <c r="A13954" s="2">
        <v>44340.459722222222</v>
      </c>
      <c r="B13954" t="s">
        <v>1147</v>
      </c>
      <c r="C13954" t="s">
        <v>6386</v>
      </c>
    </row>
    <row r="13955" spans="1:3" x14ac:dyDescent="0.25">
      <c r="A13955" s="2">
        <v>44340.459722222222</v>
      </c>
      <c r="B13955" t="s">
        <v>1147</v>
      </c>
      <c r="C13955" t="s">
        <v>6386</v>
      </c>
    </row>
    <row r="13956" spans="1:3" x14ac:dyDescent="0.25">
      <c r="A13956" s="2">
        <v>44340.459722222222</v>
      </c>
      <c r="B13956" t="s">
        <v>1147</v>
      </c>
      <c r="C13956" t="s">
        <v>6386</v>
      </c>
    </row>
    <row r="13957" spans="1:3" x14ac:dyDescent="0.25">
      <c r="A13957" s="2">
        <v>44340.459722222222</v>
      </c>
      <c r="B13957" t="s">
        <v>1147</v>
      </c>
      <c r="C13957" t="s">
        <v>6386</v>
      </c>
    </row>
    <row r="13958" spans="1:3" x14ac:dyDescent="0.25">
      <c r="A13958" s="2">
        <v>44340.459722222222</v>
      </c>
      <c r="B13958" t="s">
        <v>1147</v>
      </c>
      <c r="C13958" t="s">
        <v>1249</v>
      </c>
    </row>
    <row r="13959" spans="1:3" x14ac:dyDescent="0.25">
      <c r="A13959" s="2">
        <v>44340.459722222222</v>
      </c>
      <c r="B13959" t="s">
        <v>1147</v>
      </c>
      <c r="C13959" t="s">
        <v>6386</v>
      </c>
    </row>
    <row r="13960" spans="1:3" x14ac:dyDescent="0.25">
      <c r="A13960" s="2">
        <v>44340.459722222222</v>
      </c>
      <c r="B13960" t="s">
        <v>1147</v>
      </c>
      <c r="C13960" t="s">
        <v>6386</v>
      </c>
    </row>
    <row r="13961" spans="1:3" x14ac:dyDescent="0.25">
      <c r="A13961" s="2">
        <v>44340.459722222222</v>
      </c>
      <c r="B13961" t="s">
        <v>1147</v>
      </c>
      <c r="C13961" t="s">
        <v>1249</v>
      </c>
    </row>
    <row r="13962" spans="1:3" x14ac:dyDescent="0.25">
      <c r="A13962" s="2">
        <v>44340.459722222222</v>
      </c>
      <c r="B13962" t="s">
        <v>1147</v>
      </c>
      <c r="C13962" t="s">
        <v>6386</v>
      </c>
    </row>
    <row r="13963" spans="1:3" x14ac:dyDescent="0.25">
      <c r="A13963" s="2">
        <v>44340.459722222222</v>
      </c>
      <c r="B13963" t="s">
        <v>1147</v>
      </c>
      <c r="C13963" t="s">
        <v>1249</v>
      </c>
    </row>
    <row r="13964" spans="1:3" x14ac:dyDescent="0.25">
      <c r="A13964" s="2">
        <v>44340.459722222222</v>
      </c>
      <c r="B13964" t="s">
        <v>1147</v>
      </c>
      <c r="C13964" t="s">
        <v>6386</v>
      </c>
    </row>
    <row r="13965" spans="1:3" x14ac:dyDescent="0.25">
      <c r="A13965" s="2">
        <v>44340.459722222222</v>
      </c>
      <c r="B13965" t="s">
        <v>1147</v>
      </c>
      <c r="C13965" t="s">
        <v>6386</v>
      </c>
    </row>
    <row r="13966" spans="1:3" x14ac:dyDescent="0.25">
      <c r="A13966" s="2">
        <v>44340.459722222222</v>
      </c>
      <c r="B13966" t="s">
        <v>1147</v>
      </c>
      <c r="C13966" t="s">
        <v>6386</v>
      </c>
    </row>
    <row r="13967" spans="1:3" x14ac:dyDescent="0.25">
      <c r="A13967" s="2">
        <v>44340.459722222222</v>
      </c>
      <c r="B13967" t="s">
        <v>189</v>
      </c>
      <c r="C13967" t="s">
        <v>8747</v>
      </c>
    </row>
    <row r="13968" spans="1:3" x14ac:dyDescent="0.25">
      <c r="A13968" s="2">
        <v>44340.459722222222</v>
      </c>
      <c r="B13968" t="s">
        <v>189</v>
      </c>
      <c r="C13968" t="s">
        <v>1249</v>
      </c>
    </row>
    <row r="13969" spans="1:4" x14ac:dyDescent="0.25">
      <c r="A13969" s="2">
        <v>44340.459722222222</v>
      </c>
      <c r="B13969" t="s">
        <v>189</v>
      </c>
      <c r="C13969" t="s">
        <v>8748</v>
      </c>
    </row>
    <row r="13970" spans="1:4" x14ac:dyDescent="0.25">
      <c r="A13970" s="2">
        <v>44340.459722222222</v>
      </c>
      <c r="B13970" t="s">
        <v>189</v>
      </c>
      <c r="C13970" t="s">
        <v>8749</v>
      </c>
    </row>
    <row r="13971" spans="1:4" x14ac:dyDescent="0.25">
      <c r="A13971" s="2">
        <v>44340.459722222222</v>
      </c>
      <c r="B13971" t="s">
        <v>189</v>
      </c>
      <c r="C13971" t="s">
        <v>8750</v>
      </c>
    </row>
    <row r="13972" spans="1:4" x14ac:dyDescent="0.25">
      <c r="A13972" s="2">
        <v>44340.459722222222</v>
      </c>
      <c r="B13972" t="s">
        <v>163</v>
      </c>
      <c r="C13972" t="s">
        <v>8938</v>
      </c>
    </row>
    <row r="13973" spans="1:4" x14ac:dyDescent="0.25">
      <c r="A13973" s="2">
        <v>44340.459722222222</v>
      </c>
      <c r="B13973" t="s">
        <v>183</v>
      </c>
      <c r="C13973" t="s">
        <v>1249</v>
      </c>
    </row>
    <row r="13974" spans="1:4" x14ac:dyDescent="0.25">
      <c r="A13974" s="2">
        <v>44340.459722222222</v>
      </c>
      <c r="B13974" t="s">
        <v>183</v>
      </c>
      <c r="C13974" t="s">
        <v>9164</v>
      </c>
    </row>
    <row r="13975" spans="1:4" x14ac:dyDescent="0.25">
      <c r="A13975" s="2">
        <v>44340.459722222222</v>
      </c>
      <c r="B13975" t="s">
        <v>183</v>
      </c>
      <c r="C13975" t="s">
        <v>9165</v>
      </c>
    </row>
    <row r="13976" spans="1:4" x14ac:dyDescent="0.25">
      <c r="A13976" s="2">
        <v>44340.459722222222</v>
      </c>
      <c r="B13976" t="s">
        <v>183</v>
      </c>
      <c r="C13976" t="s">
        <v>1538</v>
      </c>
    </row>
    <row r="13977" spans="1:4" x14ac:dyDescent="0.25">
      <c r="A13977" s="2">
        <v>44340.459722222222</v>
      </c>
      <c r="B13977" t="s">
        <v>171</v>
      </c>
      <c r="C13977" t="s">
        <v>1249</v>
      </c>
    </row>
    <row r="13978" spans="1:4" x14ac:dyDescent="0.25">
      <c r="A13978" s="2">
        <v>44340.459722222222</v>
      </c>
      <c r="B13978" t="s">
        <v>175</v>
      </c>
      <c r="C13978" t="s">
        <v>10038</v>
      </c>
    </row>
    <row r="13979" spans="1:4" x14ac:dyDescent="0.25">
      <c r="A13979" s="2">
        <v>44340.459722222222</v>
      </c>
      <c r="B13979" t="s">
        <v>188</v>
      </c>
      <c r="C13979" t="s">
        <v>1249</v>
      </c>
    </row>
    <row r="13980" spans="1:4" x14ac:dyDescent="0.25">
      <c r="A13980" s="2">
        <v>44340.459722222222</v>
      </c>
      <c r="B13980" t="s">
        <v>188</v>
      </c>
      <c r="C13980" t="s">
        <v>6418</v>
      </c>
    </row>
    <row r="13981" spans="1:4" x14ac:dyDescent="0.25">
      <c r="A13981" s="2">
        <v>44340.459722222222</v>
      </c>
      <c r="B13981" t="s">
        <v>188</v>
      </c>
      <c r="C13981" t="s">
        <v>10232</v>
      </c>
    </row>
    <row r="13982" spans="1:4" x14ac:dyDescent="0.25">
      <c r="A13982" s="2">
        <v>44340.459722222222</v>
      </c>
      <c r="B13982" t="s">
        <v>10296</v>
      </c>
      <c r="D13982" t="s">
        <v>1849</v>
      </c>
    </row>
    <row r="13983" spans="1:4" x14ac:dyDescent="0.25">
      <c r="A13983" s="2">
        <v>44340.459722222222</v>
      </c>
      <c r="B13983" t="s">
        <v>163</v>
      </c>
      <c r="D13983" t="s">
        <v>1849</v>
      </c>
    </row>
    <row r="13984" spans="1:4" x14ac:dyDescent="0.25">
      <c r="A13984" s="2">
        <v>44340.459722222222</v>
      </c>
      <c r="B13984" t="s">
        <v>174</v>
      </c>
      <c r="D13984" t="s">
        <v>1904</v>
      </c>
    </row>
    <row r="13985" spans="1:4" x14ac:dyDescent="0.25">
      <c r="A13985" s="2">
        <v>44340.459722222222</v>
      </c>
      <c r="B13985" t="s">
        <v>3</v>
      </c>
      <c r="D13985" t="s">
        <v>1922</v>
      </c>
    </row>
    <row r="13986" spans="1:4" x14ac:dyDescent="0.25">
      <c r="A13986" s="2">
        <v>44340.459722222222</v>
      </c>
      <c r="B13986" t="s">
        <v>3</v>
      </c>
      <c r="D13986" t="s">
        <v>1848</v>
      </c>
    </row>
    <row r="13987" spans="1:4" x14ac:dyDescent="0.25">
      <c r="A13987" s="2">
        <v>44340.459722222222</v>
      </c>
      <c r="B13987" t="s">
        <v>183</v>
      </c>
      <c r="D13987" t="s">
        <v>1852</v>
      </c>
    </row>
    <row r="13988" spans="1:4" x14ac:dyDescent="0.25">
      <c r="A13988" s="2">
        <v>44340.459722222222</v>
      </c>
      <c r="B13988" t="s">
        <v>183</v>
      </c>
      <c r="D13988" t="s">
        <v>828</v>
      </c>
    </row>
    <row r="13989" spans="1:4" x14ac:dyDescent="0.25">
      <c r="A13989" s="2">
        <v>44340.459722222222</v>
      </c>
      <c r="B13989" t="s">
        <v>183</v>
      </c>
      <c r="D13989" t="s">
        <v>892</v>
      </c>
    </row>
    <row r="13990" spans="1:4" x14ac:dyDescent="0.25">
      <c r="A13990" s="2">
        <v>44340.459722222222</v>
      </c>
      <c r="B13990" t="s">
        <v>183</v>
      </c>
      <c r="D13990" t="s">
        <v>844</v>
      </c>
    </row>
    <row r="13991" spans="1:4" x14ac:dyDescent="0.25">
      <c r="A13991" s="2">
        <v>44340.459722222222</v>
      </c>
      <c r="B13991" t="s">
        <v>183</v>
      </c>
      <c r="D13991" t="s">
        <v>845</v>
      </c>
    </row>
    <row r="13992" spans="1:4" x14ac:dyDescent="0.25">
      <c r="A13992" s="2">
        <v>44340.459722222222</v>
      </c>
      <c r="B13992" t="s">
        <v>183</v>
      </c>
      <c r="D13992" t="s">
        <v>885</v>
      </c>
    </row>
    <row r="13993" spans="1:4" x14ac:dyDescent="0.25">
      <c r="A13993" s="2">
        <v>44340.459722222222</v>
      </c>
      <c r="B13993" t="s">
        <v>1148</v>
      </c>
      <c r="D13993" t="s">
        <v>5019</v>
      </c>
    </row>
    <row r="13994" spans="1:4" x14ac:dyDescent="0.25">
      <c r="A13994" s="2">
        <v>44340.459722222222</v>
      </c>
      <c r="B13994" t="s">
        <v>10296</v>
      </c>
      <c r="D13994" t="s">
        <v>1848</v>
      </c>
    </row>
    <row r="13995" spans="1:4" x14ac:dyDescent="0.25">
      <c r="A13995" s="2">
        <v>44340.459722222222</v>
      </c>
      <c r="B13995" t="s">
        <v>10296</v>
      </c>
      <c r="D13995" t="s">
        <v>1849</v>
      </c>
    </row>
    <row r="13996" spans="1:4" x14ac:dyDescent="0.25">
      <c r="A13996" s="2">
        <v>44340.459722222222</v>
      </c>
      <c r="B13996" t="s">
        <v>1147</v>
      </c>
      <c r="D13996" t="s">
        <v>1849</v>
      </c>
    </row>
    <row r="13997" spans="1:4" x14ac:dyDescent="0.25">
      <c r="A13997" s="2">
        <v>44340.459722222222</v>
      </c>
      <c r="B13997" t="s">
        <v>1147</v>
      </c>
      <c r="D13997" t="s">
        <v>1850</v>
      </c>
    </row>
    <row r="13998" spans="1:4" x14ac:dyDescent="0.25">
      <c r="A13998" s="2">
        <v>44340.459722222222</v>
      </c>
      <c r="B13998" t="s">
        <v>1147</v>
      </c>
      <c r="D13998" t="s">
        <v>1888</v>
      </c>
    </row>
    <row r="13999" spans="1:4" x14ac:dyDescent="0.25">
      <c r="A13999" s="2">
        <v>44340.459722222222</v>
      </c>
      <c r="B13999" t="s">
        <v>1147</v>
      </c>
      <c r="D13999" t="s">
        <v>1852</v>
      </c>
    </row>
    <row r="14000" spans="1:4" x14ac:dyDescent="0.25">
      <c r="A14000" s="2">
        <v>44340.459722222222</v>
      </c>
      <c r="B14000" t="s">
        <v>1147</v>
      </c>
      <c r="D14000" t="s">
        <v>852</v>
      </c>
    </row>
    <row r="14001" spans="1:4" x14ac:dyDescent="0.25">
      <c r="A14001" s="2">
        <v>44340.459722222222</v>
      </c>
      <c r="B14001" t="s">
        <v>1147</v>
      </c>
      <c r="D14001" t="s">
        <v>933</v>
      </c>
    </row>
    <row r="14002" spans="1:4" x14ac:dyDescent="0.25">
      <c r="A14002" s="2">
        <v>44340.459722222222</v>
      </c>
      <c r="B14002" t="s">
        <v>1147</v>
      </c>
      <c r="D14002" t="s">
        <v>844</v>
      </c>
    </row>
    <row r="14003" spans="1:4" x14ac:dyDescent="0.25">
      <c r="A14003" s="2">
        <v>44340.459722222222</v>
      </c>
      <c r="B14003" t="s">
        <v>1147</v>
      </c>
      <c r="D14003" t="s">
        <v>845</v>
      </c>
    </row>
    <row r="14004" spans="1:4" x14ac:dyDescent="0.25">
      <c r="A14004" s="2">
        <v>44340.459722222222</v>
      </c>
      <c r="B14004" t="s">
        <v>1147</v>
      </c>
      <c r="D14004" t="s">
        <v>827</v>
      </c>
    </row>
    <row r="14005" spans="1:4" x14ac:dyDescent="0.25">
      <c r="A14005" s="2">
        <v>44340.459722222222</v>
      </c>
      <c r="B14005" t="s">
        <v>1147</v>
      </c>
      <c r="D14005" t="s">
        <v>1049</v>
      </c>
    </row>
    <row r="14006" spans="1:4" x14ac:dyDescent="0.25">
      <c r="A14006" s="2">
        <v>44340.459722222222</v>
      </c>
      <c r="B14006" t="s">
        <v>1147</v>
      </c>
      <c r="D14006" t="s">
        <v>899</v>
      </c>
    </row>
    <row r="14007" spans="1:4" x14ac:dyDescent="0.25">
      <c r="A14007" s="2">
        <v>44340.459722222222</v>
      </c>
      <c r="B14007" t="s">
        <v>1147</v>
      </c>
      <c r="D14007" t="s">
        <v>953</v>
      </c>
    </row>
    <row r="14008" spans="1:4" x14ac:dyDescent="0.25">
      <c r="A14008" s="2">
        <v>44340.459722222222</v>
      </c>
      <c r="B14008" t="s">
        <v>1147</v>
      </c>
      <c r="D14008" t="s">
        <v>850</v>
      </c>
    </row>
    <row r="14009" spans="1:4" x14ac:dyDescent="0.25">
      <c r="A14009" s="2">
        <v>44340.459722222222</v>
      </c>
      <c r="B14009" t="s">
        <v>1147</v>
      </c>
      <c r="D14009" t="s">
        <v>922</v>
      </c>
    </row>
    <row r="14010" spans="1:4" x14ac:dyDescent="0.25">
      <c r="A14010" s="2">
        <v>44340.459722222222</v>
      </c>
      <c r="B14010" t="s">
        <v>1147</v>
      </c>
      <c r="D14010" t="s">
        <v>1855</v>
      </c>
    </row>
    <row r="14011" spans="1:4" x14ac:dyDescent="0.25">
      <c r="A14011" s="2">
        <v>44340.459722222222</v>
      </c>
      <c r="B14011" t="s">
        <v>1147</v>
      </c>
      <c r="D14011" t="s">
        <v>1854</v>
      </c>
    </row>
    <row r="14012" spans="1:4" x14ac:dyDescent="0.25">
      <c r="A14012" s="2">
        <v>44340.459722222222</v>
      </c>
      <c r="B14012" t="s">
        <v>1147</v>
      </c>
      <c r="D14012" t="s">
        <v>885</v>
      </c>
    </row>
    <row r="14013" spans="1:4" x14ac:dyDescent="0.25">
      <c r="A14013" s="2">
        <v>44340.459722222222</v>
      </c>
      <c r="B14013" t="s">
        <v>1147</v>
      </c>
      <c r="D14013" t="s">
        <v>910</v>
      </c>
    </row>
    <row r="14014" spans="1:4" x14ac:dyDescent="0.25">
      <c r="A14014" s="2">
        <v>44340.459722222222</v>
      </c>
      <c r="B14014" t="s">
        <v>1147</v>
      </c>
      <c r="D14014" t="s">
        <v>853</v>
      </c>
    </row>
    <row r="14015" spans="1:4" x14ac:dyDescent="0.25">
      <c r="A14015" s="2">
        <v>44340.459722222222</v>
      </c>
      <c r="B14015" t="s">
        <v>1147</v>
      </c>
      <c r="D14015" t="s">
        <v>842</v>
      </c>
    </row>
    <row r="14016" spans="1:4" x14ac:dyDescent="0.25">
      <c r="A14016" s="2">
        <v>44340.459722222222</v>
      </c>
      <c r="B14016" t="s">
        <v>1147</v>
      </c>
      <c r="D14016" t="s">
        <v>868</v>
      </c>
    </row>
    <row r="14017" spans="1:4" x14ac:dyDescent="0.25">
      <c r="A14017" s="2">
        <v>44340.459722222222</v>
      </c>
      <c r="B14017" t="s">
        <v>1147</v>
      </c>
      <c r="D14017" t="s">
        <v>1895</v>
      </c>
    </row>
    <row r="14018" spans="1:4" x14ac:dyDescent="0.25">
      <c r="A14018" s="2">
        <v>44340.459722222222</v>
      </c>
      <c r="B14018" t="s">
        <v>1147</v>
      </c>
      <c r="D14018" t="s">
        <v>828</v>
      </c>
    </row>
    <row r="14019" spans="1:4" x14ac:dyDescent="0.25">
      <c r="A14019" s="2">
        <v>44340.459722222222</v>
      </c>
      <c r="B14019" t="s">
        <v>1147</v>
      </c>
      <c r="D14019" t="s">
        <v>971</v>
      </c>
    </row>
    <row r="14020" spans="1:4" x14ac:dyDescent="0.25">
      <c r="A14020" s="2">
        <v>44340.459722222222</v>
      </c>
      <c r="B14020" t="s">
        <v>1147</v>
      </c>
      <c r="D14020" t="s">
        <v>846</v>
      </c>
    </row>
    <row r="14021" spans="1:4" x14ac:dyDescent="0.25">
      <c r="A14021" s="2">
        <v>44340.459722222222</v>
      </c>
      <c r="B14021" t="s">
        <v>1147</v>
      </c>
      <c r="D14021" t="s">
        <v>891</v>
      </c>
    </row>
    <row r="14022" spans="1:4" x14ac:dyDescent="0.25">
      <c r="A14022" s="2">
        <v>44340.459722222222</v>
      </c>
      <c r="B14022" t="s">
        <v>1147</v>
      </c>
      <c r="D14022" t="s">
        <v>849</v>
      </c>
    </row>
    <row r="14023" spans="1:4" x14ac:dyDescent="0.25">
      <c r="A14023" s="2">
        <v>44340.459722222222</v>
      </c>
      <c r="B14023" t="s">
        <v>1147</v>
      </c>
      <c r="D14023" t="s">
        <v>848</v>
      </c>
    </row>
    <row r="14024" spans="1:4" x14ac:dyDescent="0.25">
      <c r="A14024" s="2">
        <v>44340.459722222222</v>
      </c>
      <c r="B14024" t="s">
        <v>1147</v>
      </c>
      <c r="D14024" t="s">
        <v>834</v>
      </c>
    </row>
    <row r="14025" spans="1:4" x14ac:dyDescent="0.25">
      <c r="A14025" s="2">
        <v>44340.459722222222</v>
      </c>
      <c r="B14025" t="s">
        <v>1147</v>
      </c>
      <c r="D14025" t="s">
        <v>835</v>
      </c>
    </row>
    <row r="14026" spans="1:4" x14ac:dyDescent="0.25">
      <c r="A14026" s="2">
        <v>44340.459722222222</v>
      </c>
      <c r="B14026" t="s">
        <v>189</v>
      </c>
      <c r="D14026" t="s">
        <v>992</v>
      </c>
    </row>
    <row r="14027" spans="1:4" x14ac:dyDescent="0.25">
      <c r="A14027" s="2">
        <v>44340.459722222222</v>
      </c>
      <c r="B14027" t="s">
        <v>189</v>
      </c>
      <c r="D14027" t="s">
        <v>4991</v>
      </c>
    </row>
    <row r="14028" spans="1:4" x14ac:dyDescent="0.25">
      <c r="A14028" s="2">
        <v>44340.459722222222</v>
      </c>
      <c r="B14028" t="s">
        <v>189</v>
      </c>
      <c r="D14028" t="s">
        <v>834</v>
      </c>
    </row>
    <row r="14029" spans="1:4" x14ac:dyDescent="0.25">
      <c r="A14029" s="2">
        <v>44340.459722222222</v>
      </c>
      <c r="B14029" t="s">
        <v>189</v>
      </c>
      <c r="D14029" t="s">
        <v>1855</v>
      </c>
    </row>
    <row r="14030" spans="1:4" x14ac:dyDescent="0.25">
      <c r="A14030" s="2">
        <v>44340.459722222222</v>
      </c>
      <c r="B14030" t="s">
        <v>189</v>
      </c>
      <c r="D14030" t="s">
        <v>1869</v>
      </c>
    </row>
    <row r="14031" spans="1:4" x14ac:dyDescent="0.25">
      <c r="A14031" s="2">
        <v>44340.459722222222</v>
      </c>
      <c r="B14031" t="s">
        <v>163</v>
      </c>
      <c r="D14031" t="s">
        <v>849</v>
      </c>
    </row>
    <row r="14032" spans="1:4" x14ac:dyDescent="0.25">
      <c r="A14032" s="2">
        <v>44340.459722222222</v>
      </c>
      <c r="B14032" t="s">
        <v>183</v>
      </c>
      <c r="D14032" t="s">
        <v>825</v>
      </c>
    </row>
    <row r="14033" spans="1:4" x14ac:dyDescent="0.25">
      <c r="A14033" s="2">
        <v>44340.459722222222</v>
      </c>
      <c r="B14033" t="s">
        <v>183</v>
      </c>
      <c r="D14033" t="s">
        <v>4996</v>
      </c>
    </row>
    <row r="14034" spans="1:4" x14ac:dyDescent="0.25">
      <c r="A14034" s="2">
        <v>44340.459722222222</v>
      </c>
      <c r="B14034" t="s">
        <v>183</v>
      </c>
      <c r="D14034" t="s">
        <v>1848</v>
      </c>
    </row>
    <row r="14035" spans="1:4" x14ac:dyDescent="0.25">
      <c r="A14035" s="2">
        <v>44340.459722222222</v>
      </c>
      <c r="B14035" t="s">
        <v>183</v>
      </c>
      <c r="D14035" t="s">
        <v>1849</v>
      </c>
    </row>
    <row r="14036" spans="1:4" x14ac:dyDescent="0.25">
      <c r="A14036" s="2">
        <v>44340.459722222222</v>
      </c>
      <c r="B14036" t="s">
        <v>171</v>
      </c>
      <c r="D14036" t="s">
        <v>1879</v>
      </c>
    </row>
    <row r="14037" spans="1:4" x14ac:dyDescent="0.25">
      <c r="A14037" s="2">
        <v>44340.459722222222</v>
      </c>
      <c r="B14037" t="s">
        <v>175</v>
      </c>
      <c r="D14037" t="s">
        <v>1865</v>
      </c>
    </row>
    <row r="14038" spans="1:4" x14ac:dyDescent="0.25">
      <c r="A14038" s="2">
        <v>44340.459722222222</v>
      </c>
      <c r="B14038" t="s">
        <v>188</v>
      </c>
      <c r="D14038" t="s">
        <v>1848</v>
      </c>
    </row>
    <row r="14039" spans="1:4" x14ac:dyDescent="0.25">
      <c r="A14039" s="2">
        <v>44340.459722222222</v>
      </c>
      <c r="B14039" t="s">
        <v>188</v>
      </c>
      <c r="D14039" t="s">
        <v>1849</v>
      </c>
    </row>
    <row r="14040" spans="1:4" x14ac:dyDescent="0.25">
      <c r="A14040" s="2">
        <v>44340.459722222222</v>
      </c>
      <c r="B14040" t="s">
        <v>188</v>
      </c>
      <c r="D14040" t="s">
        <v>1850</v>
      </c>
    </row>
    <row r="14041" spans="1:4" x14ac:dyDescent="0.25">
      <c r="A14041" s="2">
        <v>44340.460416666669</v>
      </c>
      <c r="B14041" t="s">
        <v>10296</v>
      </c>
      <c r="C14041" t="s">
        <v>6496</v>
      </c>
    </row>
    <row r="14042" spans="1:4" x14ac:dyDescent="0.25">
      <c r="A14042" s="2">
        <v>44340.460416666669</v>
      </c>
      <c r="B14042" t="s">
        <v>10296</v>
      </c>
      <c r="C14042" t="s">
        <v>6497</v>
      </c>
    </row>
    <row r="14043" spans="1:4" x14ac:dyDescent="0.25">
      <c r="A14043" s="2">
        <v>44340.460416666669</v>
      </c>
      <c r="B14043" t="s">
        <v>10296</v>
      </c>
      <c r="C14043" t="s">
        <v>6498</v>
      </c>
    </row>
    <row r="14044" spans="1:4" x14ac:dyDescent="0.25">
      <c r="A14044" s="2">
        <v>44340.460416666669</v>
      </c>
      <c r="B14044" t="s">
        <v>163</v>
      </c>
      <c r="C14044" t="s">
        <v>194</v>
      </c>
    </row>
    <row r="14045" spans="1:4" x14ac:dyDescent="0.25">
      <c r="A14045" s="2">
        <v>44340.460416666669</v>
      </c>
      <c r="B14045" t="s">
        <v>163</v>
      </c>
      <c r="C14045" t="s">
        <v>6532</v>
      </c>
    </row>
    <row r="14046" spans="1:4" x14ac:dyDescent="0.25">
      <c r="A14046" s="2">
        <v>44340.460416666669</v>
      </c>
      <c r="B14046" t="s">
        <v>174</v>
      </c>
      <c r="C14046" t="s">
        <v>1249</v>
      </c>
    </row>
    <row r="14047" spans="1:4" x14ac:dyDescent="0.25">
      <c r="A14047" s="2">
        <v>44340.460416666669</v>
      </c>
      <c r="B14047" t="s">
        <v>174</v>
      </c>
      <c r="C14047" t="s">
        <v>6856</v>
      </c>
    </row>
    <row r="14048" spans="1:4" x14ac:dyDescent="0.25">
      <c r="A14048" s="2">
        <v>44340.460416666669</v>
      </c>
      <c r="B14048" t="s">
        <v>3</v>
      </c>
      <c r="C14048" t="s">
        <v>7215</v>
      </c>
    </row>
    <row r="14049" spans="1:3" x14ac:dyDescent="0.25">
      <c r="A14049" s="2">
        <v>44340.460416666669</v>
      </c>
      <c r="B14049" t="s">
        <v>3</v>
      </c>
      <c r="C14049" t="s">
        <v>1249</v>
      </c>
    </row>
    <row r="14050" spans="1:3" x14ac:dyDescent="0.25">
      <c r="A14050" s="2">
        <v>44340.460416666669</v>
      </c>
      <c r="B14050" t="s">
        <v>3</v>
      </c>
      <c r="C14050" t="s">
        <v>6398</v>
      </c>
    </row>
    <row r="14051" spans="1:3" x14ac:dyDescent="0.25">
      <c r="A14051" s="2">
        <v>44340.460416666669</v>
      </c>
      <c r="B14051" t="s">
        <v>3</v>
      </c>
      <c r="C14051" t="s">
        <v>6386</v>
      </c>
    </row>
    <row r="14052" spans="1:3" x14ac:dyDescent="0.25">
      <c r="A14052" s="2">
        <v>44340.460416666669</v>
      </c>
      <c r="B14052" t="s">
        <v>183</v>
      </c>
      <c r="C14052" t="s">
        <v>7350</v>
      </c>
    </row>
    <row r="14053" spans="1:3" x14ac:dyDescent="0.25">
      <c r="A14053" s="2">
        <v>44340.460416666669</v>
      </c>
      <c r="B14053" t="s">
        <v>183</v>
      </c>
      <c r="C14053" t="s">
        <v>1538</v>
      </c>
    </row>
    <row r="14054" spans="1:3" x14ac:dyDescent="0.25">
      <c r="A14054" s="2">
        <v>44340.460416666669</v>
      </c>
      <c r="B14054" t="s">
        <v>183</v>
      </c>
      <c r="C14054" t="s">
        <v>7351</v>
      </c>
    </row>
    <row r="14055" spans="1:3" x14ac:dyDescent="0.25">
      <c r="A14055" s="2">
        <v>44340.460416666669</v>
      </c>
      <c r="B14055" t="s">
        <v>183</v>
      </c>
      <c r="C14055" t="s">
        <v>7352</v>
      </c>
    </row>
    <row r="14056" spans="1:3" x14ac:dyDescent="0.25">
      <c r="A14056" s="2">
        <v>44340.460416666669</v>
      </c>
      <c r="B14056" t="s">
        <v>183</v>
      </c>
      <c r="C14056" t="s">
        <v>6386</v>
      </c>
    </row>
    <row r="14057" spans="1:3" x14ac:dyDescent="0.25">
      <c r="A14057" s="2">
        <v>44340.460416666669</v>
      </c>
      <c r="B14057" t="s">
        <v>1148</v>
      </c>
      <c r="C14057" t="s">
        <v>7376</v>
      </c>
    </row>
    <row r="14058" spans="1:3" x14ac:dyDescent="0.25">
      <c r="A14058" s="2">
        <v>44340.460416666669</v>
      </c>
      <c r="B14058" t="s">
        <v>10296</v>
      </c>
      <c r="C14058" t="s">
        <v>7771</v>
      </c>
    </row>
    <row r="14059" spans="1:3" x14ac:dyDescent="0.25">
      <c r="A14059" s="2">
        <v>44340.460416666669</v>
      </c>
      <c r="B14059" t="s">
        <v>10296</v>
      </c>
      <c r="C14059" t="s">
        <v>6399</v>
      </c>
    </row>
    <row r="14060" spans="1:3" x14ac:dyDescent="0.25">
      <c r="A14060" s="2">
        <v>44340.460416666669</v>
      </c>
      <c r="B14060" t="s">
        <v>10296</v>
      </c>
      <c r="C14060" t="s">
        <v>7989</v>
      </c>
    </row>
    <row r="14061" spans="1:3" x14ac:dyDescent="0.25">
      <c r="A14061" s="2">
        <v>44340.460416666669</v>
      </c>
      <c r="B14061" t="s">
        <v>10296</v>
      </c>
      <c r="C14061" t="s">
        <v>6396</v>
      </c>
    </row>
    <row r="14062" spans="1:3" x14ac:dyDescent="0.25">
      <c r="A14062" s="2">
        <v>44340.460416666669</v>
      </c>
      <c r="B14062" t="s">
        <v>1147</v>
      </c>
      <c r="C14062" t="s">
        <v>1249</v>
      </c>
    </row>
    <row r="14063" spans="1:3" x14ac:dyDescent="0.25">
      <c r="A14063" s="2">
        <v>44340.460416666669</v>
      </c>
      <c r="B14063" t="s">
        <v>1147</v>
      </c>
      <c r="C14063" t="s">
        <v>1249</v>
      </c>
    </row>
    <row r="14064" spans="1:3" x14ac:dyDescent="0.25">
      <c r="A14064" s="2">
        <v>44340.460416666669</v>
      </c>
      <c r="B14064" t="s">
        <v>1147</v>
      </c>
      <c r="C14064" t="s">
        <v>6386</v>
      </c>
    </row>
    <row r="14065" spans="1:3" x14ac:dyDescent="0.25">
      <c r="A14065" s="2">
        <v>44340.460416666669</v>
      </c>
      <c r="B14065" t="s">
        <v>1147</v>
      </c>
      <c r="C14065" t="s">
        <v>6386</v>
      </c>
    </row>
    <row r="14066" spans="1:3" x14ac:dyDescent="0.25">
      <c r="A14066" s="2">
        <v>44340.460416666669</v>
      </c>
      <c r="B14066" t="s">
        <v>1147</v>
      </c>
      <c r="C14066" t="s">
        <v>1249</v>
      </c>
    </row>
    <row r="14067" spans="1:3" x14ac:dyDescent="0.25">
      <c r="A14067" s="2">
        <v>44340.460416666669</v>
      </c>
      <c r="B14067" t="s">
        <v>1147</v>
      </c>
      <c r="C14067" t="s">
        <v>6386</v>
      </c>
    </row>
    <row r="14068" spans="1:3" x14ac:dyDescent="0.25">
      <c r="A14068" s="2">
        <v>44340.460416666669</v>
      </c>
      <c r="B14068" t="s">
        <v>1147</v>
      </c>
      <c r="C14068" t="s">
        <v>1249</v>
      </c>
    </row>
    <row r="14069" spans="1:3" x14ac:dyDescent="0.25">
      <c r="A14069" s="2">
        <v>44340.460416666669</v>
      </c>
      <c r="B14069" t="s">
        <v>1147</v>
      </c>
      <c r="C14069" t="s">
        <v>6386</v>
      </c>
    </row>
    <row r="14070" spans="1:3" x14ac:dyDescent="0.25">
      <c r="A14070" s="2">
        <v>44340.460416666669</v>
      </c>
      <c r="B14070" t="s">
        <v>1147</v>
      </c>
      <c r="C14070" t="s">
        <v>1249</v>
      </c>
    </row>
    <row r="14071" spans="1:3" x14ac:dyDescent="0.25">
      <c r="A14071" s="2">
        <v>44340.460416666669</v>
      </c>
      <c r="B14071" t="s">
        <v>1147</v>
      </c>
      <c r="C14071" t="s">
        <v>6386</v>
      </c>
    </row>
    <row r="14072" spans="1:3" x14ac:dyDescent="0.25">
      <c r="A14072" s="2">
        <v>44340.460416666669</v>
      </c>
      <c r="B14072" t="s">
        <v>1147</v>
      </c>
      <c r="C14072" t="s">
        <v>1249</v>
      </c>
    </row>
    <row r="14073" spans="1:3" x14ac:dyDescent="0.25">
      <c r="A14073" s="2">
        <v>44340.460416666669</v>
      </c>
      <c r="B14073" t="s">
        <v>1147</v>
      </c>
      <c r="C14073" t="s">
        <v>6386</v>
      </c>
    </row>
    <row r="14074" spans="1:3" x14ac:dyDescent="0.25">
      <c r="A14074" s="2">
        <v>44340.460416666669</v>
      </c>
      <c r="B14074" t="s">
        <v>1147</v>
      </c>
      <c r="C14074" t="s">
        <v>6386</v>
      </c>
    </row>
    <row r="14075" spans="1:3" x14ac:dyDescent="0.25">
      <c r="A14075" s="2">
        <v>44340.460416666669</v>
      </c>
      <c r="B14075" t="s">
        <v>1147</v>
      </c>
      <c r="C14075" t="s">
        <v>6386</v>
      </c>
    </row>
    <row r="14076" spans="1:3" x14ac:dyDescent="0.25">
      <c r="A14076" s="2">
        <v>44340.460416666669</v>
      </c>
      <c r="B14076" t="s">
        <v>1147</v>
      </c>
      <c r="C14076" t="s">
        <v>6386</v>
      </c>
    </row>
    <row r="14077" spans="1:3" x14ac:dyDescent="0.25">
      <c r="A14077" s="2">
        <v>44340.460416666669</v>
      </c>
      <c r="B14077" t="s">
        <v>1147</v>
      </c>
      <c r="C14077" t="s">
        <v>6386</v>
      </c>
    </row>
    <row r="14078" spans="1:3" x14ac:dyDescent="0.25">
      <c r="A14078" s="2">
        <v>44340.460416666669</v>
      </c>
      <c r="B14078" t="s">
        <v>1147</v>
      </c>
      <c r="C14078" t="s">
        <v>6386</v>
      </c>
    </row>
    <row r="14079" spans="1:3" x14ac:dyDescent="0.25">
      <c r="A14079" s="2">
        <v>44340.460416666669</v>
      </c>
      <c r="B14079" t="s">
        <v>1147</v>
      </c>
      <c r="C14079" t="s">
        <v>6386</v>
      </c>
    </row>
    <row r="14080" spans="1:3" x14ac:dyDescent="0.25">
      <c r="A14080" s="2">
        <v>44340.460416666669</v>
      </c>
      <c r="B14080" t="s">
        <v>1147</v>
      </c>
      <c r="C14080" t="s">
        <v>6386</v>
      </c>
    </row>
    <row r="14081" spans="1:3" x14ac:dyDescent="0.25">
      <c r="A14081" s="2">
        <v>44340.460416666669</v>
      </c>
      <c r="B14081" t="s">
        <v>1147</v>
      </c>
      <c r="C14081" t="s">
        <v>6386</v>
      </c>
    </row>
    <row r="14082" spans="1:3" x14ac:dyDescent="0.25">
      <c r="A14082" s="2">
        <v>44340.460416666669</v>
      </c>
      <c r="B14082" t="s">
        <v>1147</v>
      </c>
      <c r="C14082" t="s">
        <v>6386</v>
      </c>
    </row>
    <row r="14083" spans="1:3" x14ac:dyDescent="0.25">
      <c r="A14083" s="2">
        <v>44340.460416666669</v>
      </c>
      <c r="B14083" t="s">
        <v>1147</v>
      </c>
      <c r="C14083" t="s">
        <v>6386</v>
      </c>
    </row>
    <row r="14084" spans="1:3" x14ac:dyDescent="0.25">
      <c r="A14084" s="2">
        <v>44340.460416666669</v>
      </c>
      <c r="B14084" t="s">
        <v>1147</v>
      </c>
      <c r="C14084" t="s">
        <v>6386</v>
      </c>
    </row>
    <row r="14085" spans="1:3" x14ac:dyDescent="0.25">
      <c r="A14085" s="2">
        <v>44340.460416666669</v>
      </c>
      <c r="B14085" t="s">
        <v>1147</v>
      </c>
      <c r="C14085" t="s">
        <v>6386</v>
      </c>
    </row>
    <row r="14086" spans="1:3" x14ac:dyDescent="0.25">
      <c r="A14086" s="2">
        <v>44340.460416666669</v>
      </c>
      <c r="B14086" t="s">
        <v>1147</v>
      </c>
      <c r="C14086" t="s">
        <v>6386</v>
      </c>
    </row>
    <row r="14087" spans="1:3" x14ac:dyDescent="0.25">
      <c r="A14087" s="2">
        <v>44340.460416666669</v>
      </c>
      <c r="B14087" t="s">
        <v>1147</v>
      </c>
      <c r="C14087" t="s">
        <v>6386</v>
      </c>
    </row>
    <row r="14088" spans="1:3" x14ac:dyDescent="0.25">
      <c r="A14088" s="2">
        <v>44340.460416666669</v>
      </c>
      <c r="B14088" t="s">
        <v>1147</v>
      </c>
      <c r="C14088" t="s">
        <v>6386</v>
      </c>
    </row>
    <row r="14089" spans="1:3" x14ac:dyDescent="0.25">
      <c r="A14089" s="2">
        <v>44340.460416666669</v>
      </c>
      <c r="B14089" t="s">
        <v>1147</v>
      </c>
      <c r="C14089" t="s">
        <v>6386</v>
      </c>
    </row>
    <row r="14090" spans="1:3" x14ac:dyDescent="0.25">
      <c r="A14090" s="2">
        <v>44340.460416666669</v>
      </c>
      <c r="B14090" t="s">
        <v>1147</v>
      </c>
      <c r="C14090" t="s">
        <v>1249</v>
      </c>
    </row>
    <row r="14091" spans="1:3" x14ac:dyDescent="0.25">
      <c r="A14091" s="2">
        <v>44340.460416666669</v>
      </c>
      <c r="B14091" t="s">
        <v>1147</v>
      </c>
      <c r="C14091" t="s">
        <v>6386</v>
      </c>
    </row>
    <row r="14092" spans="1:3" x14ac:dyDescent="0.25">
      <c r="A14092" s="2">
        <v>44340.460416666669</v>
      </c>
      <c r="B14092" t="s">
        <v>1147</v>
      </c>
      <c r="C14092" t="s">
        <v>6386</v>
      </c>
    </row>
    <row r="14093" spans="1:3" x14ac:dyDescent="0.25">
      <c r="A14093" s="2">
        <v>44340.460416666669</v>
      </c>
      <c r="B14093" t="s">
        <v>1147</v>
      </c>
      <c r="C14093" t="s">
        <v>8272</v>
      </c>
    </row>
    <row r="14094" spans="1:3" x14ac:dyDescent="0.25">
      <c r="A14094" s="2">
        <v>44340.460416666669</v>
      </c>
      <c r="B14094" t="s">
        <v>1147</v>
      </c>
      <c r="C14094" t="s">
        <v>8273</v>
      </c>
    </row>
    <row r="14095" spans="1:3" x14ac:dyDescent="0.25">
      <c r="A14095" s="2">
        <v>44340.460416666669</v>
      </c>
      <c r="B14095" t="s">
        <v>189</v>
      </c>
      <c r="C14095" t="s">
        <v>8751</v>
      </c>
    </row>
    <row r="14096" spans="1:3" x14ac:dyDescent="0.25">
      <c r="A14096" s="2">
        <v>44340.460416666669</v>
      </c>
      <c r="B14096" t="s">
        <v>189</v>
      </c>
      <c r="C14096" t="s">
        <v>8750</v>
      </c>
    </row>
    <row r="14097" spans="1:3" x14ac:dyDescent="0.25">
      <c r="A14097" s="2">
        <v>44340.460416666669</v>
      </c>
      <c r="B14097" t="s">
        <v>189</v>
      </c>
      <c r="C14097" t="s">
        <v>8752</v>
      </c>
    </row>
    <row r="14098" spans="1:3" x14ac:dyDescent="0.25">
      <c r="A14098" s="2">
        <v>44340.460416666669</v>
      </c>
      <c r="B14098" t="s">
        <v>189</v>
      </c>
      <c r="C14098" t="s">
        <v>8753</v>
      </c>
    </row>
    <row r="14099" spans="1:3" x14ac:dyDescent="0.25">
      <c r="A14099" s="2">
        <v>44340.460416666669</v>
      </c>
      <c r="B14099" t="s">
        <v>189</v>
      </c>
      <c r="C14099" t="s">
        <v>8754</v>
      </c>
    </row>
    <row r="14100" spans="1:3" x14ac:dyDescent="0.25">
      <c r="A14100" s="2">
        <v>44340.460416666669</v>
      </c>
      <c r="B14100" t="s">
        <v>189</v>
      </c>
      <c r="C14100" t="s">
        <v>194</v>
      </c>
    </row>
    <row r="14101" spans="1:3" x14ac:dyDescent="0.25">
      <c r="A14101" s="2">
        <v>44340.460416666669</v>
      </c>
      <c r="B14101" t="s">
        <v>183</v>
      </c>
      <c r="C14101" t="s">
        <v>7193</v>
      </c>
    </row>
    <row r="14102" spans="1:3" x14ac:dyDescent="0.25">
      <c r="A14102" s="2">
        <v>44340.460416666669</v>
      </c>
      <c r="B14102" t="s">
        <v>183</v>
      </c>
      <c r="C14102" t="s">
        <v>8939</v>
      </c>
    </row>
    <row r="14103" spans="1:3" x14ac:dyDescent="0.25">
      <c r="A14103" s="2">
        <v>44340.460416666669</v>
      </c>
      <c r="B14103" t="s">
        <v>183</v>
      </c>
      <c r="C14103" t="s">
        <v>1538</v>
      </c>
    </row>
    <row r="14104" spans="1:3" x14ac:dyDescent="0.25">
      <c r="A14104" s="2">
        <v>44340.460416666669</v>
      </c>
      <c r="B14104" t="s">
        <v>10296</v>
      </c>
      <c r="C14104" t="s">
        <v>1249</v>
      </c>
    </row>
    <row r="14105" spans="1:3" x14ac:dyDescent="0.25">
      <c r="A14105" s="2">
        <v>44340.460416666669</v>
      </c>
      <c r="B14105" t="s">
        <v>10296</v>
      </c>
      <c r="C14105" t="s">
        <v>1249</v>
      </c>
    </row>
    <row r="14106" spans="1:3" x14ac:dyDescent="0.25">
      <c r="A14106" s="2">
        <v>44340.460416666669</v>
      </c>
      <c r="B14106" t="s">
        <v>10296</v>
      </c>
      <c r="C14106" t="s">
        <v>9131</v>
      </c>
    </row>
    <row r="14107" spans="1:3" x14ac:dyDescent="0.25">
      <c r="A14107" s="2">
        <v>44340.460416666669</v>
      </c>
      <c r="B14107" t="s">
        <v>10296</v>
      </c>
      <c r="C14107" t="s">
        <v>6386</v>
      </c>
    </row>
    <row r="14108" spans="1:3" x14ac:dyDescent="0.25">
      <c r="A14108" s="2">
        <v>44340.460416666669</v>
      </c>
      <c r="B14108" t="s">
        <v>183</v>
      </c>
      <c r="C14108" t="s">
        <v>9166</v>
      </c>
    </row>
    <row r="14109" spans="1:3" x14ac:dyDescent="0.25">
      <c r="A14109" s="2">
        <v>44340.460416666669</v>
      </c>
      <c r="B14109" t="s">
        <v>165</v>
      </c>
      <c r="C14109" t="s">
        <v>194</v>
      </c>
    </row>
    <row r="14110" spans="1:3" x14ac:dyDescent="0.25">
      <c r="A14110" s="2">
        <v>44340.460416666669</v>
      </c>
      <c r="B14110" t="s">
        <v>164</v>
      </c>
      <c r="C14110" t="s">
        <v>9636</v>
      </c>
    </row>
    <row r="14111" spans="1:3" x14ac:dyDescent="0.25">
      <c r="A14111" s="2">
        <v>44340.460416666669</v>
      </c>
      <c r="B14111" t="s">
        <v>171</v>
      </c>
      <c r="C14111" t="s">
        <v>9818</v>
      </c>
    </row>
    <row r="14112" spans="1:3" x14ac:dyDescent="0.25">
      <c r="A14112" s="2">
        <v>44340.460416666669</v>
      </c>
      <c r="B14112" t="s">
        <v>171</v>
      </c>
      <c r="C14112" t="s">
        <v>9819</v>
      </c>
    </row>
    <row r="14113" spans="1:4" x14ac:dyDescent="0.25">
      <c r="A14113" s="2">
        <v>44340.460416666669</v>
      </c>
      <c r="B14113" t="s">
        <v>171</v>
      </c>
      <c r="C14113" t="s">
        <v>9820</v>
      </c>
    </row>
    <row r="14114" spans="1:4" x14ac:dyDescent="0.25">
      <c r="A14114" s="2">
        <v>44340.460416666669</v>
      </c>
      <c r="B14114" t="s">
        <v>175</v>
      </c>
      <c r="C14114" t="s">
        <v>7409</v>
      </c>
    </row>
    <row r="14115" spans="1:4" x14ac:dyDescent="0.25">
      <c r="A14115" s="2">
        <v>44340.460416666669</v>
      </c>
      <c r="B14115" t="s">
        <v>175</v>
      </c>
      <c r="C14115" t="s">
        <v>10039</v>
      </c>
    </row>
    <row r="14116" spans="1:4" x14ac:dyDescent="0.25">
      <c r="A14116" s="2">
        <v>44340.460416666669</v>
      </c>
      <c r="B14116" t="s">
        <v>10296</v>
      </c>
      <c r="D14116" t="s">
        <v>1905</v>
      </c>
    </row>
    <row r="14117" spans="1:4" x14ac:dyDescent="0.25">
      <c r="A14117" s="2">
        <v>44340.460416666669</v>
      </c>
      <c r="B14117" t="s">
        <v>10296</v>
      </c>
      <c r="D14117" t="s">
        <v>825</v>
      </c>
    </row>
    <row r="14118" spans="1:4" x14ac:dyDescent="0.25">
      <c r="A14118" s="2">
        <v>44340.460416666669</v>
      </c>
      <c r="B14118" t="s">
        <v>10296</v>
      </c>
      <c r="D14118" t="s">
        <v>853</v>
      </c>
    </row>
    <row r="14119" spans="1:4" x14ac:dyDescent="0.25">
      <c r="A14119" s="2">
        <v>44340.460416666669</v>
      </c>
      <c r="B14119" t="s">
        <v>163</v>
      </c>
      <c r="D14119" t="s">
        <v>832</v>
      </c>
    </row>
    <row r="14120" spans="1:4" x14ac:dyDescent="0.25">
      <c r="A14120" s="2">
        <v>44340.460416666669</v>
      </c>
      <c r="B14120" t="s">
        <v>163</v>
      </c>
      <c r="D14120" t="s">
        <v>1851</v>
      </c>
    </row>
    <row r="14121" spans="1:4" x14ac:dyDescent="0.25">
      <c r="A14121" s="2">
        <v>44340.460416666669</v>
      </c>
      <c r="B14121" t="s">
        <v>174</v>
      </c>
      <c r="D14121" t="s">
        <v>1852</v>
      </c>
    </row>
    <row r="14122" spans="1:4" x14ac:dyDescent="0.25">
      <c r="A14122" s="2">
        <v>44340.460416666669</v>
      </c>
      <c r="B14122" t="s">
        <v>174</v>
      </c>
      <c r="D14122" t="s">
        <v>1853</v>
      </c>
    </row>
    <row r="14123" spans="1:4" x14ac:dyDescent="0.25">
      <c r="A14123" s="2">
        <v>44340.460416666669</v>
      </c>
      <c r="B14123" t="s">
        <v>3</v>
      </c>
      <c r="D14123" t="s">
        <v>1849</v>
      </c>
    </row>
    <row r="14124" spans="1:4" x14ac:dyDescent="0.25">
      <c r="A14124" s="2">
        <v>44340.460416666669</v>
      </c>
      <c r="B14124" t="s">
        <v>3</v>
      </c>
      <c r="D14124" t="s">
        <v>1850</v>
      </c>
    </row>
    <row r="14125" spans="1:4" x14ac:dyDescent="0.25">
      <c r="A14125" s="2">
        <v>44340.460416666669</v>
      </c>
      <c r="B14125" t="s">
        <v>3</v>
      </c>
      <c r="D14125" t="s">
        <v>1888</v>
      </c>
    </row>
    <row r="14126" spans="1:4" x14ac:dyDescent="0.25">
      <c r="A14126" s="2">
        <v>44340.460416666669</v>
      </c>
      <c r="B14126" t="s">
        <v>3</v>
      </c>
      <c r="D14126" t="s">
        <v>1852</v>
      </c>
    </row>
    <row r="14127" spans="1:4" x14ac:dyDescent="0.25">
      <c r="A14127" s="2">
        <v>44340.460416666669</v>
      </c>
      <c r="B14127" t="s">
        <v>183</v>
      </c>
      <c r="D14127" t="s">
        <v>912</v>
      </c>
    </row>
    <row r="14128" spans="1:4" x14ac:dyDescent="0.25">
      <c r="A14128" s="2">
        <v>44340.460416666669</v>
      </c>
      <c r="B14128" t="s">
        <v>183</v>
      </c>
      <c r="D14128" t="s">
        <v>1009</v>
      </c>
    </row>
    <row r="14129" spans="1:4" x14ac:dyDescent="0.25">
      <c r="A14129" s="2">
        <v>44340.460416666669</v>
      </c>
      <c r="B14129" t="s">
        <v>183</v>
      </c>
      <c r="D14129" t="s">
        <v>827</v>
      </c>
    </row>
    <row r="14130" spans="1:4" x14ac:dyDescent="0.25">
      <c r="A14130" s="2">
        <v>44340.460416666669</v>
      </c>
      <c r="B14130" t="s">
        <v>183</v>
      </c>
      <c r="D14130" t="s">
        <v>856</v>
      </c>
    </row>
    <row r="14131" spans="1:4" x14ac:dyDescent="0.25">
      <c r="A14131" s="2">
        <v>44340.460416666669</v>
      </c>
      <c r="B14131" t="s">
        <v>183</v>
      </c>
      <c r="D14131" t="s">
        <v>5005</v>
      </c>
    </row>
    <row r="14132" spans="1:4" x14ac:dyDescent="0.25">
      <c r="A14132" s="2">
        <v>44340.460416666669</v>
      </c>
      <c r="B14132" t="s">
        <v>1148</v>
      </c>
      <c r="D14132" t="s">
        <v>1849</v>
      </c>
    </row>
    <row r="14133" spans="1:4" x14ac:dyDescent="0.25">
      <c r="A14133" s="2">
        <v>44340.460416666669</v>
      </c>
      <c r="B14133" t="s">
        <v>10296</v>
      </c>
      <c r="D14133" t="s">
        <v>1849</v>
      </c>
    </row>
    <row r="14134" spans="1:4" x14ac:dyDescent="0.25">
      <c r="A14134" s="2">
        <v>44340.460416666669</v>
      </c>
      <c r="B14134" t="s">
        <v>10296</v>
      </c>
      <c r="D14134" t="s">
        <v>1850</v>
      </c>
    </row>
    <row r="14135" spans="1:4" x14ac:dyDescent="0.25">
      <c r="A14135" s="2">
        <v>44340.460416666669</v>
      </c>
      <c r="B14135" t="s">
        <v>10296</v>
      </c>
      <c r="D14135" t="s">
        <v>1905</v>
      </c>
    </row>
    <row r="14136" spans="1:4" x14ac:dyDescent="0.25">
      <c r="A14136" s="2">
        <v>44340.460416666669</v>
      </c>
      <c r="B14136" t="s">
        <v>10296</v>
      </c>
      <c r="D14136" t="s">
        <v>1852</v>
      </c>
    </row>
    <row r="14137" spans="1:4" x14ac:dyDescent="0.25">
      <c r="A14137" s="2">
        <v>44340.460416666669</v>
      </c>
      <c r="B14137" t="s">
        <v>1147</v>
      </c>
      <c r="D14137" t="s">
        <v>996</v>
      </c>
    </row>
    <row r="14138" spans="1:4" x14ac:dyDescent="0.25">
      <c r="A14138" s="2">
        <v>44340.460416666669</v>
      </c>
      <c r="B14138" t="s">
        <v>1147</v>
      </c>
      <c r="D14138" t="s">
        <v>955</v>
      </c>
    </row>
    <row r="14139" spans="1:4" x14ac:dyDescent="0.25">
      <c r="A14139" s="2">
        <v>44340.460416666669</v>
      </c>
      <c r="B14139" t="s">
        <v>1147</v>
      </c>
      <c r="D14139" t="s">
        <v>856</v>
      </c>
    </row>
    <row r="14140" spans="1:4" x14ac:dyDescent="0.25">
      <c r="A14140" s="2">
        <v>44340.460416666669</v>
      </c>
      <c r="B14140" t="s">
        <v>1147</v>
      </c>
      <c r="D14140" t="s">
        <v>5005</v>
      </c>
    </row>
    <row r="14141" spans="1:4" x14ac:dyDescent="0.25">
      <c r="A14141" s="2">
        <v>44340.460416666669</v>
      </c>
      <c r="B14141" t="s">
        <v>1147</v>
      </c>
      <c r="D14141" t="s">
        <v>5034</v>
      </c>
    </row>
    <row r="14142" spans="1:4" x14ac:dyDescent="0.25">
      <c r="A14142" s="2">
        <v>44340.460416666669</v>
      </c>
      <c r="B14142" t="s">
        <v>1147</v>
      </c>
      <c r="D14142" t="s">
        <v>1848</v>
      </c>
    </row>
    <row r="14143" spans="1:4" x14ac:dyDescent="0.25">
      <c r="A14143" s="2">
        <v>44340.460416666669</v>
      </c>
      <c r="B14143" t="s">
        <v>1147</v>
      </c>
      <c r="D14143" t="s">
        <v>1849</v>
      </c>
    </row>
    <row r="14144" spans="1:4" x14ac:dyDescent="0.25">
      <c r="A14144" s="2">
        <v>44340.460416666669</v>
      </c>
      <c r="B14144" t="s">
        <v>1147</v>
      </c>
      <c r="D14144" t="s">
        <v>1850</v>
      </c>
    </row>
    <row r="14145" spans="1:4" x14ac:dyDescent="0.25">
      <c r="A14145" s="2">
        <v>44340.460416666669</v>
      </c>
      <c r="B14145" t="s">
        <v>1147</v>
      </c>
      <c r="D14145" t="s">
        <v>1888</v>
      </c>
    </row>
    <row r="14146" spans="1:4" x14ac:dyDescent="0.25">
      <c r="A14146" s="2">
        <v>44340.460416666669</v>
      </c>
      <c r="B14146" t="s">
        <v>1147</v>
      </c>
      <c r="D14146" t="s">
        <v>1852</v>
      </c>
    </row>
    <row r="14147" spans="1:4" x14ac:dyDescent="0.25">
      <c r="A14147" s="2">
        <v>44340.460416666669</v>
      </c>
      <c r="B14147" t="s">
        <v>1147</v>
      </c>
      <c r="D14147" t="s">
        <v>844</v>
      </c>
    </row>
    <row r="14148" spans="1:4" x14ac:dyDescent="0.25">
      <c r="A14148" s="2">
        <v>44340.460416666669</v>
      </c>
      <c r="B14148" t="s">
        <v>1147</v>
      </c>
      <c r="D14148" t="s">
        <v>976</v>
      </c>
    </row>
    <row r="14149" spans="1:4" x14ac:dyDescent="0.25">
      <c r="A14149" s="2">
        <v>44340.460416666669</v>
      </c>
      <c r="B14149" t="s">
        <v>1147</v>
      </c>
      <c r="D14149" t="s">
        <v>827</v>
      </c>
    </row>
    <row r="14150" spans="1:4" x14ac:dyDescent="0.25">
      <c r="A14150" s="2">
        <v>44340.460416666669</v>
      </c>
      <c r="B14150" t="s">
        <v>1147</v>
      </c>
      <c r="D14150" t="s">
        <v>842</v>
      </c>
    </row>
    <row r="14151" spans="1:4" x14ac:dyDescent="0.25">
      <c r="A14151" s="2">
        <v>44340.460416666669</v>
      </c>
      <c r="B14151" t="s">
        <v>1147</v>
      </c>
      <c r="D14151" t="s">
        <v>868</v>
      </c>
    </row>
    <row r="14152" spans="1:4" x14ac:dyDescent="0.25">
      <c r="A14152" s="2">
        <v>44340.460416666669</v>
      </c>
      <c r="B14152" t="s">
        <v>1147</v>
      </c>
      <c r="D14152" t="s">
        <v>854</v>
      </c>
    </row>
    <row r="14153" spans="1:4" x14ac:dyDescent="0.25">
      <c r="A14153" s="2">
        <v>44340.460416666669</v>
      </c>
      <c r="B14153" t="s">
        <v>1147</v>
      </c>
      <c r="D14153" t="s">
        <v>953</v>
      </c>
    </row>
    <row r="14154" spans="1:4" x14ac:dyDescent="0.25">
      <c r="A14154" s="2">
        <v>44340.460416666669</v>
      </c>
      <c r="B14154" t="s">
        <v>1147</v>
      </c>
      <c r="D14154" t="s">
        <v>834</v>
      </c>
    </row>
    <row r="14155" spans="1:4" x14ac:dyDescent="0.25">
      <c r="A14155" s="2">
        <v>44340.460416666669</v>
      </c>
      <c r="B14155" t="s">
        <v>1147</v>
      </c>
      <c r="D14155" t="s">
        <v>955</v>
      </c>
    </row>
    <row r="14156" spans="1:4" x14ac:dyDescent="0.25">
      <c r="A14156" s="2">
        <v>44340.460416666669</v>
      </c>
      <c r="B14156" t="s">
        <v>1147</v>
      </c>
      <c r="D14156" t="s">
        <v>959</v>
      </c>
    </row>
    <row r="14157" spans="1:4" x14ac:dyDescent="0.25">
      <c r="A14157" s="2">
        <v>44340.460416666669</v>
      </c>
      <c r="B14157" t="s">
        <v>1147</v>
      </c>
      <c r="D14157" t="s">
        <v>996</v>
      </c>
    </row>
    <row r="14158" spans="1:4" x14ac:dyDescent="0.25">
      <c r="A14158" s="2">
        <v>44340.460416666669</v>
      </c>
      <c r="B14158" t="s">
        <v>1147</v>
      </c>
      <c r="D14158" t="s">
        <v>856</v>
      </c>
    </row>
    <row r="14159" spans="1:4" x14ac:dyDescent="0.25">
      <c r="A14159" s="2">
        <v>44340.460416666669</v>
      </c>
      <c r="B14159" t="s">
        <v>1147</v>
      </c>
      <c r="D14159" t="s">
        <v>4991</v>
      </c>
    </row>
    <row r="14160" spans="1:4" x14ac:dyDescent="0.25">
      <c r="A14160" s="2">
        <v>44340.460416666669</v>
      </c>
      <c r="B14160" t="s">
        <v>1147</v>
      </c>
      <c r="D14160" t="s">
        <v>1895</v>
      </c>
    </row>
    <row r="14161" spans="1:4" x14ac:dyDescent="0.25">
      <c r="A14161" s="2">
        <v>44340.460416666669</v>
      </c>
      <c r="B14161" t="s">
        <v>1147</v>
      </c>
      <c r="D14161" t="s">
        <v>885</v>
      </c>
    </row>
    <row r="14162" spans="1:4" x14ac:dyDescent="0.25">
      <c r="A14162" s="2">
        <v>44340.460416666669</v>
      </c>
      <c r="B14162" t="s">
        <v>1147</v>
      </c>
      <c r="D14162" t="s">
        <v>902</v>
      </c>
    </row>
    <row r="14163" spans="1:4" x14ac:dyDescent="0.25">
      <c r="A14163" s="2">
        <v>44340.460416666669</v>
      </c>
      <c r="B14163" t="s">
        <v>1147</v>
      </c>
      <c r="D14163" t="s">
        <v>825</v>
      </c>
    </row>
    <row r="14164" spans="1:4" x14ac:dyDescent="0.25">
      <c r="A14164" s="2">
        <v>44340.460416666669</v>
      </c>
      <c r="B14164" t="s">
        <v>1147</v>
      </c>
      <c r="D14164" t="s">
        <v>826</v>
      </c>
    </row>
    <row r="14165" spans="1:4" x14ac:dyDescent="0.25">
      <c r="A14165" s="2">
        <v>44340.460416666669</v>
      </c>
      <c r="B14165" t="s">
        <v>1147</v>
      </c>
      <c r="D14165" t="s">
        <v>1855</v>
      </c>
    </row>
    <row r="14166" spans="1:4" x14ac:dyDescent="0.25">
      <c r="A14166" s="2">
        <v>44340.460416666669</v>
      </c>
      <c r="B14166" t="s">
        <v>1147</v>
      </c>
      <c r="D14166" t="s">
        <v>1854</v>
      </c>
    </row>
    <row r="14167" spans="1:4" x14ac:dyDescent="0.25">
      <c r="A14167" s="2">
        <v>44340.460416666669</v>
      </c>
      <c r="B14167" t="s">
        <v>1147</v>
      </c>
      <c r="D14167" t="s">
        <v>828</v>
      </c>
    </row>
    <row r="14168" spans="1:4" x14ac:dyDescent="0.25">
      <c r="A14168" s="2">
        <v>44340.460416666669</v>
      </c>
      <c r="B14168" t="s">
        <v>1147</v>
      </c>
      <c r="D14168" t="s">
        <v>892</v>
      </c>
    </row>
    <row r="14169" spans="1:4" x14ac:dyDescent="0.25">
      <c r="A14169" s="2">
        <v>44340.460416666669</v>
      </c>
      <c r="B14169" t="s">
        <v>1147</v>
      </c>
      <c r="D14169" t="s">
        <v>846</v>
      </c>
    </row>
    <row r="14170" spans="1:4" x14ac:dyDescent="0.25">
      <c r="A14170" s="2">
        <v>44340.460416666669</v>
      </c>
      <c r="B14170" t="s">
        <v>189</v>
      </c>
      <c r="D14170" t="s">
        <v>842</v>
      </c>
    </row>
    <row r="14171" spans="1:4" x14ac:dyDescent="0.25">
      <c r="A14171" s="2">
        <v>44340.460416666669</v>
      </c>
      <c r="B14171" t="s">
        <v>189</v>
      </c>
      <c r="D14171" t="s">
        <v>868</v>
      </c>
    </row>
    <row r="14172" spans="1:4" x14ac:dyDescent="0.25">
      <c r="A14172" s="2">
        <v>44340.460416666669</v>
      </c>
      <c r="B14172" t="s">
        <v>189</v>
      </c>
      <c r="D14172" t="s">
        <v>902</v>
      </c>
    </row>
    <row r="14173" spans="1:4" x14ac:dyDescent="0.25">
      <c r="A14173" s="2">
        <v>44340.460416666669</v>
      </c>
      <c r="B14173" t="s">
        <v>189</v>
      </c>
      <c r="D14173" t="s">
        <v>854</v>
      </c>
    </row>
    <row r="14174" spans="1:4" x14ac:dyDescent="0.25">
      <c r="A14174" s="2">
        <v>44340.460416666669</v>
      </c>
      <c r="B14174" t="s">
        <v>189</v>
      </c>
      <c r="D14174" t="s">
        <v>852</v>
      </c>
    </row>
    <row r="14175" spans="1:4" x14ac:dyDescent="0.25">
      <c r="A14175" s="2">
        <v>44340.460416666669</v>
      </c>
      <c r="B14175" t="s">
        <v>189</v>
      </c>
      <c r="D14175" t="s">
        <v>973</v>
      </c>
    </row>
    <row r="14176" spans="1:4" x14ac:dyDescent="0.25">
      <c r="A14176" s="2">
        <v>44340.460416666669</v>
      </c>
      <c r="B14176" t="s">
        <v>183</v>
      </c>
      <c r="D14176" t="s">
        <v>853</v>
      </c>
    </row>
    <row r="14177" spans="1:4" x14ac:dyDescent="0.25">
      <c r="A14177" s="2">
        <v>44340.460416666669</v>
      </c>
      <c r="B14177" t="s">
        <v>183</v>
      </c>
      <c r="D14177" t="s">
        <v>1855</v>
      </c>
    </row>
    <row r="14178" spans="1:4" x14ac:dyDescent="0.25">
      <c r="A14178" s="2">
        <v>44340.460416666669</v>
      </c>
      <c r="B14178" t="s">
        <v>183</v>
      </c>
      <c r="D14178" t="s">
        <v>934</v>
      </c>
    </row>
    <row r="14179" spans="1:4" x14ac:dyDescent="0.25">
      <c r="A14179" s="2">
        <v>44340.460416666669</v>
      </c>
      <c r="B14179" t="s">
        <v>10296</v>
      </c>
      <c r="D14179" t="s">
        <v>4988</v>
      </c>
    </row>
    <row r="14180" spans="1:4" x14ac:dyDescent="0.25">
      <c r="A14180" s="2">
        <v>44340.460416666669</v>
      </c>
      <c r="B14180" t="s">
        <v>10296</v>
      </c>
      <c r="D14180" t="s">
        <v>1848</v>
      </c>
    </row>
    <row r="14181" spans="1:4" x14ac:dyDescent="0.25">
      <c r="A14181" s="2">
        <v>44340.460416666669</v>
      </c>
      <c r="B14181" t="s">
        <v>10296</v>
      </c>
      <c r="D14181" t="s">
        <v>1849</v>
      </c>
    </row>
    <row r="14182" spans="1:4" x14ac:dyDescent="0.25">
      <c r="A14182" s="2">
        <v>44340.460416666669</v>
      </c>
      <c r="B14182" t="s">
        <v>10296</v>
      </c>
      <c r="D14182" t="s">
        <v>1850</v>
      </c>
    </row>
    <row r="14183" spans="1:4" x14ac:dyDescent="0.25">
      <c r="A14183" s="2">
        <v>44340.460416666669</v>
      </c>
      <c r="B14183" t="s">
        <v>183</v>
      </c>
      <c r="D14183" t="s">
        <v>1850</v>
      </c>
    </row>
    <row r="14184" spans="1:4" x14ac:dyDescent="0.25">
      <c r="A14184" s="2">
        <v>44340.460416666669</v>
      </c>
      <c r="B14184" t="s">
        <v>165</v>
      </c>
      <c r="D14184" t="s">
        <v>1866</v>
      </c>
    </row>
    <row r="14185" spans="1:4" x14ac:dyDescent="0.25">
      <c r="A14185" s="2">
        <v>44340.460416666669</v>
      </c>
      <c r="B14185" t="s">
        <v>164</v>
      </c>
      <c r="D14185" t="s">
        <v>5001</v>
      </c>
    </row>
    <row r="14186" spans="1:4" x14ac:dyDescent="0.25">
      <c r="A14186" s="2">
        <v>44340.460416666669</v>
      </c>
      <c r="B14186" t="s">
        <v>171</v>
      </c>
      <c r="D14186" t="s">
        <v>1852</v>
      </c>
    </row>
    <row r="14187" spans="1:4" x14ac:dyDescent="0.25">
      <c r="A14187" s="2">
        <v>44340.460416666669</v>
      </c>
      <c r="B14187" t="s">
        <v>171</v>
      </c>
      <c r="D14187" t="s">
        <v>899</v>
      </c>
    </row>
    <row r="14188" spans="1:4" x14ac:dyDescent="0.25">
      <c r="A14188" s="2">
        <v>44340.460416666669</v>
      </c>
      <c r="B14188" t="s">
        <v>171</v>
      </c>
      <c r="D14188" t="s">
        <v>1932</v>
      </c>
    </row>
    <row r="14189" spans="1:4" x14ac:dyDescent="0.25">
      <c r="A14189" s="2">
        <v>44340.460416666669</v>
      </c>
      <c r="B14189" t="s">
        <v>175</v>
      </c>
      <c r="D14189" t="s">
        <v>1848</v>
      </c>
    </row>
    <row r="14190" spans="1:4" x14ac:dyDescent="0.25">
      <c r="A14190" s="2">
        <v>44340.460416666669</v>
      </c>
      <c r="B14190" t="s">
        <v>175</v>
      </c>
      <c r="D14190" t="s">
        <v>1849</v>
      </c>
    </row>
    <row r="14191" spans="1:4" x14ac:dyDescent="0.25">
      <c r="A14191" s="2">
        <v>44340.461111111108</v>
      </c>
      <c r="B14191" t="s">
        <v>184</v>
      </c>
      <c r="C14191" t="s">
        <v>6390</v>
      </c>
    </row>
    <row r="14192" spans="1:4" x14ac:dyDescent="0.25">
      <c r="A14192" s="2">
        <v>44340.461111111108</v>
      </c>
      <c r="B14192" t="s">
        <v>184</v>
      </c>
      <c r="C14192" t="s">
        <v>6411</v>
      </c>
    </row>
    <row r="14193" spans="1:3" x14ac:dyDescent="0.25">
      <c r="A14193" s="2">
        <v>44340.461111111108</v>
      </c>
      <c r="B14193" t="s">
        <v>184</v>
      </c>
      <c r="C14193" t="s">
        <v>6412</v>
      </c>
    </row>
    <row r="14194" spans="1:3" x14ac:dyDescent="0.25">
      <c r="A14194" s="2">
        <v>44340.461111111108</v>
      </c>
      <c r="B14194" t="s">
        <v>10296</v>
      </c>
      <c r="C14194" t="s">
        <v>391</v>
      </c>
    </row>
    <row r="14195" spans="1:3" x14ac:dyDescent="0.25">
      <c r="A14195" s="2">
        <v>44340.461111111108</v>
      </c>
      <c r="B14195" t="s">
        <v>10296</v>
      </c>
      <c r="C14195" t="s">
        <v>6499</v>
      </c>
    </row>
    <row r="14196" spans="1:3" x14ac:dyDescent="0.25">
      <c r="A14196" s="2">
        <v>44340.461111111108</v>
      </c>
      <c r="B14196" t="s">
        <v>10296</v>
      </c>
      <c r="C14196" t="s">
        <v>6500</v>
      </c>
    </row>
    <row r="14197" spans="1:3" x14ac:dyDescent="0.25">
      <c r="A14197" s="2">
        <v>44340.461111111108</v>
      </c>
      <c r="B14197" t="s">
        <v>10296</v>
      </c>
      <c r="C14197" t="s">
        <v>194</v>
      </c>
    </row>
    <row r="14198" spans="1:3" x14ac:dyDescent="0.25">
      <c r="A14198" s="2">
        <v>44340.461111111108</v>
      </c>
      <c r="B14198" t="s">
        <v>163</v>
      </c>
      <c r="C14198" t="s">
        <v>1249</v>
      </c>
    </row>
    <row r="14199" spans="1:3" x14ac:dyDescent="0.25">
      <c r="A14199" s="2">
        <v>44340.461111111108</v>
      </c>
      <c r="B14199" t="s">
        <v>3</v>
      </c>
      <c r="C14199" t="s">
        <v>6856</v>
      </c>
    </row>
    <row r="14200" spans="1:3" x14ac:dyDescent="0.25">
      <c r="A14200" s="2">
        <v>44340.461111111108</v>
      </c>
      <c r="B14200" t="s">
        <v>3</v>
      </c>
      <c r="C14200" t="s">
        <v>194</v>
      </c>
    </row>
    <row r="14201" spans="1:3" x14ac:dyDescent="0.25">
      <c r="A14201" s="2">
        <v>44340.461111111108</v>
      </c>
      <c r="B14201" t="s">
        <v>3</v>
      </c>
      <c r="C14201" t="s">
        <v>194</v>
      </c>
    </row>
    <row r="14202" spans="1:3" x14ac:dyDescent="0.25">
      <c r="A14202" s="2">
        <v>44340.461111111108</v>
      </c>
      <c r="B14202" t="s">
        <v>183</v>
      </c>
      <c r="C14202" t="s">
        <v>7353</v>
      </c>
    </row>
    <row r="14203" spans="1:3" x14ac:dyDescent="0.25">
      <c r="A14203" s="2">
        <v>44340.461111111108</v>
      </c>
      <c r="B14203" t="s">
        <v>183</v>
      </c>
      <c r="C14203" t="s">
        <v>7354</v>
      </c>
    </row>
    <row r="14204" spans="1:3" x14ac:dyDescent="0.25">
      <c r="A14204" s="2">
        <v>44340.461111111108</v>
      </c>
      <c r="B14204" t="s">
        <v>183</v>
      </c>
      <c r="C14204" t="s">
        <v>6811</v>
      </c>
    </row>
    <row r="14205" spans="1:3" x14ac:dyDescent="0.25">
      <c r="A14205" s="2">
        <v>44340.461111111108</v>
      </c>
      <c r="B14205" t="s">
        <v>183</v>
      </c>
      <c r="C14205" t="s">
        <v>1538</v>
      </c>
    </row>
    <row r="14206" spans="1:3" x14ac:dyDescent="0.25">
      <c r="A14206" s="2">
        <v>44340.461111111108</v>
      </c>
      <c r="B14206" t="s">
        <v>1148</v>
      </c>
      <c r="C14206" t="s">
        <v>1249</v>
      </c>
    </row>
    <row r="14207" spans="1:3" x14ac:dyDescent="0.25">
      <c r="A14207" s="2">
        <v>44340.461111111108</v>
      </c>
      <c r="B14207" t="s">
        <v>1148</v>
      </c>
      <c r="C14207" t="s">
        <v>1249</v>
      </c>
    </row>
    <row r="14208" spans="1:3" x14ac:dyDescent="0.25">
      <c r="A14208" s="2">
        <v>44340.461111111108</v>
      </c>
      <c r="B14208" t="s">
        <v>1148</v>
      </c>
      <c r="C14208" t="s">
        <v>7590</v>
      </c>
    </row>
    <row r="14209" spans="1:3" x14ac:dyDescent="0.25">
      <c r="A14209" s="2">
        <v>44340.461111111108</v>
      </c>
      <c r="B14209" t="s">
        <v>1148</v>
      </c>
      <c r="C14209" t="s">
        <v>6386</v>
      </c>
    </row>
    <row r="14210" spans="1:3" x14ac:dyDescent="0.25">
      <c r="A14210" s="2">
        <v>44340.461111111108</v>
      </c>
      <c r="B14210" t="s">
        <v>1148</v>
      </c>
      <c r="C14210" t="s">
        <v>6420</v>
      </c>
    </row>
    <row r="14211" spans="1:3" x14ac:dyDescent="0.25">
      <c r="A14211" s="2">
        <v>44340.461111111108</v>
      </c>
      <c r="B14211" t="s">
        <v>1148</v>
      </c>
      <c r="C14211" t="s">
        <v>6386</v>
      </c>
    </row>
    <row r="14212" spans="1:3" x14ac:dyDescent="0.25">
      <c r="A14212" s="2">
        <v>44340.461111111108</v>
      </c>
      <c r="B14212" t="s">
        <v>1148</v>
      </c>
      <c r="C14212" t="s">
        <v>7591</v>
      </c>
    </row>
    <row r="14213" spans="1:3" x14ac:dyDescent="0.25">
      <c r="A14213" s="2">
        <v>44340.461111111108</v>
      </c>
      <c r="B14213" t="s">
        <v>1148</v>
      </c>
      <c r="C14213" t="s">
        <v>1538</v>
      </c>
    </row>
    <row r="14214" spans="1:3" x14ac:dyDescent="0.25">
      <c r="A14214" s="2">
        <v>44340.461111111108</v>
      </c>
      <c r="B14214" t="s">
        <v>1148</v>
      </c>
      <c r="C14214" t="s">
        <v>7592</v>
      </c>
    </row>
    <row r="14215" spans="1:3" x14ac:dyDescent="0.25">
      <c r="A14215" s="2">
        <v>44340.461111111108</v>
      </c>
      <c r="B14215" t="s">
        <v>1148</v>
      </c>
      <c r="C14215" t="s">
        <v>6386</v>
      </c>
    </row>
    <row r="14216" spans="1:3" x14ac:dyDescent="0.25">
      <c r="A14216" s="2">
        <v>44340.461111111108</v>
      </c>
      <c r="B14216" t="s">
        <v>10296</v>
      </c>
      <c r="C14216" t="s">
        <v>7990</v>
      </c>
    </row>
    <row r="14217" spans="1:3" x14ac:dyDescent="0.25">
      <c r="A14217" s="2">
        <v>44340.461111111108</v>
      </c>
      <c r="B14217" t="s">
        <v>1147</v>
      </c>
      <c r="C14217" t="s">
        <v>6386</v>
      </c>
    </row>
    <row r="14218" spans="1:3" x14ac:dyDescent="0.25">
      <c r="A14218" s="2">
        <v>44340.461111111108</v>
      </c>
      <c r="B14218" t="s">
        <v>1147</v>
      </c>
      <c r="C14218" t="s">
        <v>6386</v>
      </c>
    </row>
    <row r="14219" spans="1:3" x14ac:dyDescent="0.25">
      <c r="A14219" s="2">
        <v>44340.461111111108</v>
      </c>
      <c r="B14219" t="s">
        <v>1147</v>
      </c>
      <c r="C14219" t="s">
        <v>7598</v>
      </c>
    </row>
    <row r="14220" spans="1:3" x14ac:dyDescent="0.25">
      <c r="A14220" s="2">
        <v>44340.461111111108</v>
      </c>
      <c r="B14220" t="s">
        <v>1147</v>
      </c>
      <c r="C14220" t="s">
        <v>1249</v>
      </c>
    </row>
    <row r="14221" spans="1:3" x14ac:dyDescent="0.25">
      <c r="A14221" s="2">
        <v>44340.461111111108</v>
      </c>
      <c r="B14221" t="s">
        <v>189</v>
      </c>
      <c r="C14221" t="s">
        <v>8755</v>
      </c>
    </row>
    <row r="14222" spans="1:3" x14ac:dyDescent="0.25">
      <c r="A14222" s="2">
        <v>44340.461111111108</v>
      </c>
      <c r="B14222" t="s">
        <v>189</v>
      </c>
      <c r="C14222" t="s">
        <v>7475</v>
      </c>
    </row>
    <row r="14223" spans="1:3" x14ac:dyDescent="0.25">
      <c r="A14223" s="2">
        <v>44340.461111111108</v>
      </c>
      <c r="B14223" t="s">
        <v>189</v>
      </c>
      <c r="C14223" t="s">
        <v>8350</v>
      </c>
    </row>
    <row r="14224" spans="1:3" x14ac:dyDescent="0.25">
      <c r="A14224" s="2">
        <v>44340.461111111108</v>
      </c>
      <c r="B14224" t="s">
        <v>189</v>
      </c>
      <c r="C14224" t="s">
        <v>8756</v>
      </c>
    </row>
    <row r="14225" spans="1:4" x14ac:dyDescent="0.25">
      <c r="A14225" s="2">
        <v>44340.461111111108</v>
      </c>
      <c r="B14225" t="s">
        <v>189</v>
      </c>
      <c r="C14225" t="s">
        <v>6997</v>
      </c>
    </row>
    <row r="14226" spans="1:4" x14ac:dyDescent="0.25">
      <c r="A14226" s="2">
        <v>44340.461111111108</v>
      </c>
      <c r="B14226" t="s">
        <v>10296</v>
      </c>
      <c r="C14226" t="s">
        <v>7414</v>
      </c>
    </row>
    <row r="14227" spans="1:4" x14ac:dyDescent="0.25">
      <c r="A14227" s="2">
        <v>44340.461111111108</v>
      </c>
      <c r="B14227" t="s">
        <v>10296</v>
      </c>
      <c r="C14227" t="s">
        <v>1249</v>
      </c>
    </row>
    <row r="14228" spans="1:4" x14ac:dyDescent="0.25">
      <c r="A14228" s="2">
        <v>44340.461111111108</v>
      </c>
      <c r="B14228" t="s">
        <v>165</v>
      </c>
      <c r="C14228" t="s">
        <v>194</v>
      </c>
    </row>
    <row r="14229" spans="1:4" x14ac:dyDescent="0.25">
      <c r="A14229" s="2">
        <v>44340.461111111108</v>
      </c>
      <c r="B14229" t="s">
        <v>165</v>
      </c>
      <c r="C14229" t="s">
        <v>9212</v>
      </c>
    </row>
    <row r="14230" spans="1:4" x14ac:dyDescent="0.25">
      <c r="A14230" s="2">
        <v>44340.461111111108</v>
      </c>
      <c r="B14230" t="s">
        <v>165</v>
      </c>
      <c r="C14230" t="s">
        <v>1249</v>
      </c>
    </row>
    <row r="14231" spans="1:4" x14ac:dyDescent="0.25">
      <c r="A14231" s="2">
        <v>44340.461111111108</v>
      </c>
      <c r="B14231" t="s">
        <v>184</v>
      </c>
      <c r="D14231" t="s">
        <v>4987</v>
      </c>
    </row>
    <row r="14232" spans="1:4" x14ac:dyDescent="0.25">
      <c r="A14232" s="2">
        <v>44340.461111111108</v>
      </c>
      <c r="B14232" t="s">
        <v>184</v>
      </c>
      <c r="D14232" t="s">
        <v>1848</v>
      </c>
    </row>
    <row r="14233" spans="1:4" x14ac:dyDescent="0.25">
      <c r="A14233" s="2">
        <v>44340.461111111108</v>
      </c>
      <c r="B14233" t="s">
        <v>184</v>
      </c>
      <c r="D14233" t="s">
        <v>1849</v>
      </c>
    </row>
    <row r="14234" spans="1:4" x14ac:dyDescent="0.25">
      <c r="A14234" s="2">
        <v>44340.461111111108</v>
      </c>
      <c r="B14234" t="s">
        <v>10296</v>
      </c>
      <c r="D14234" t="s">
        <v>850</v>
      </c>
    </row>
    <row r="14235" spans="1:4" x14ac:dyDescent="0.25">
      <c r="A14235" s="2">
        <v>44340.461111111108</v>
      </c>
      <c r="B14235" t="s">
        <v>10296</v>
      </c>
      <c r="D14235" t="s">
        <v>1153</v>
      </c>
    </row>
    <row r="14236" spans="1:4" x14ac:dyDescent="0.25">
      <c r="A14236" s="2">
        <v>44340.461111111108</v>
      </c>
      <c r="B14236" t="s">
        <v>10296</v>
      </c>
      <c r="D14236" t="s">
        <v>852</v>
      </c>
    </row>
    <row r="14237" spans="1:4" x14ac:dyDescent="0.25">
      <c r="A14237" s="2">
        <v>44340.461111111108</v>
      </c>
      <c r="B14237" t="s">
        <v>10296</v>
      </c>
      <c r="D14237" t="s">
        <v>973</v>
      </c>
    </row>
    <row r="14238" spans="1:4" x14ac:dyDescent="0.25">
      <c r="A14238" s="2">
        <v>44340.461111111108</v>
      </c>
      <c r="B14238" t="s">
        <v>163</v>
      </c>
      <c r="D14238" t="s">
        <v>1852</v>
      </c>
    </row>
    <row r="14239" spans="1:4" x14ac:dyDescent="0.25">
      <c r="A14239" s="2">
        <v>44340.461111111108</v>
      </c>
      <c r="B14239" t="s">
        <v>3</v>
      </c>
      <c r="D14239" t="s">
        <v>885</v>
      </c>
    </row>
    <row r="14240" spans="1:4" x14ac:dyDescent="0.25">
      <c r="A14240" s="2">
        <v>44340.461111111108</v>
      </c>
      <c r="B14240" t="s">
        <v>3</v>
      </c>
      <c r="D14240" t="s">
        <v>1882</v>
      </c>
    </row>
    <row r="14241" spans="1:4" x14ac:dyDescent="0.25">
      <c r="A14241" s="2">
        <v>44340.461111111108</v>
      </c>
      <c r="B14241" t="s">
        <v>3</v>
      </c>
      <c r="D14241" t="s">
        <v>1007</v>
      </c>
    </row>
    <row r="14242" spans="1:4" x14ac:dyDescent="0.25">
      <c r="A14242" s="2">
        <v>44340.461111111108</v>
      </c>
      <c r="B14242" t="s">
        <v>183</v>
      </c>
      <c r="D14242" t="s">
        <v>846</v>
      </c>
    </row>
    <row r="14243" spans="1:4" x14ac:dyDescent="0.25">
      <c r="A14243" s="2">
        <v>44340.461111111108</v>
      </c>
      <c r="B14243" t="s">
        <v>183</v>
      </c>
      <c r="D14243" t="s">
        <v>908</v>
      </c>
    </row>
    <row r="14244" spans="1:4" x14ac:dyDescent="0.25">
      <c r="A14244" s="2">
        <v>44340.461111111108</v>
      </c>
      <c r="B14244" t="s">
        <v>183</v>
      </c>
      <c r="D14244" t="s">
        <v>849</v>
      </c>
    </row>
    <row r="14245" spans="1:4" x14ac:dyDescent="0.25">
      <c r="A14245" s="2">
        <v>44340.461111111108</v>
      </c>
      <c r="B14245" t="s">
        <v>183</v>
      </c>
      <c r="D14245" t="s">
        <v>1021</v>
      </c>
    </row>
    <row r="14246" spans="1:4" x14ac:dyDescent="0.25">
      <c r="A14246" s="2">
        <v>44340.461111111108</v>
      </c>
      <c r="B14246" t="s">
        <v>1148</v>
      </c>
      <c r="D14246" t="s">
        <v>5019</v>
      </c>
    </row>
    <row r="14247" spans="1:4" x14ac:dyDescent="0.25">
      <c r="A14247" s="2">
        <v>44340.461111111108</v>
      </c>
      <c r="B14247" t="s">
        <v>1148</v>
      </c>
      <c r="D14247" t="s">
        <v>1848</v>
      </c>
    </row>
    <row r="14248" spans="1:4" x14ac:dyDescent="0.25">
      <c r="A14248" s="2">
        <v>44340.461111111108</v>
      </c>
      <c r="B14248" t="s">
        <v>1148</v>
      </c>
      <c r="D14248" t="s">
        <v>1849</v>
      </c>
    </row>
    <row r="14249" spans="1:4" x14ac:dyDescent="0.25">
      <c r="A14249" s="2">
        <v>44340.461111111108</v>
      </c>
      <c r="B14249" t="s">
        <v>1148</v>
      </c>
      <c r="D14249" t="s">
        <v>1850</v>
      </c>
    </row>
    <row r="14250" spans="1:4" x14ac:dyDescent="0.25">
      <c r="A14250" s="2">
        <v>44340.461111111108</v>
      </c>
      <c r="B14250" t="s">
        <v>1148</v>
      </c>
      <c r="D14250" t="s">
        <v>1877</v>
      </c>
    </row>
    <row r="14251" spans="1:4" x14ac:dyDescent="0.25">
      <c r="A14251" s="2">
        <v>44340.461111111108</v>
      </c>
      <c r="B14251" t="s">
        <v>1148</v>
      </c>
      <c r="D14251" t="s">
        <v>1852</v>
      </c>
    </row>
    <row r="14252" spans="1:4" x14ac:dyDescent="0.25">
      <c r="A14252" s="2">
        <v>44340.461111111108</v>
      </c>
      <c r="B14252" t="s">
        <v>1148</v>
      </c>
      <c r="D14252" t="s">
        <v>850</v>
      </c>
    </row>
    <row r="14253" spans="1:4" x14ac:dyDescent="0.25">
      <c r="A14253" s="2">
        <v>44340.461111111108</v>
      </c>
      <c r="B14253" t="s">
        <v>1148</v>
      </c>
      <c r="D14253" t="s">
        <v>960</v>
      </c>
    </row>
    <row r="14254" spans="1:4" x14ac:dyDescent="0.25">
      <c r="A14254" s="2">
        <v>44340.461111111108</v>
      </c>
      <c r="B14254" t="s">
        <v>1148</v>
      </c>
      <c r="D14254" t="s">
        <v>844</v>
      </c>
    </row>
    <row r="14255" spans="1:4" x14ac:dyDescent="0.25">
      <c r="A14255" s="2">
        <v>44340.461111111108</v>
      </c>
      <c r="B14255" t="s">
        <v>1148</v>
      </c>
      <c r="D14255" t="s">
        <v>845</v>
      </c>
    </row>
    <row r="14256" spans="1:4" x14ac:dyDescent="0.25">
      <c r="A14256" s="2">
        <v>44340.461111111108</v>
      </c>
      <c r="B14256" t="s">
        <v>10296</v>
      </c>
      <c r="D14256" t="s">
        <v>846</v>
      </c>
    </row>
    <row r="14257" spans="1:4" x14ac:dyDescent="0.25">
      <c r="A14257" s="2">
        <v>44340.461111111108</v>
      </c>
      <c r="B14257" t="s">
        <v>1147</v>
      </c>
      <c r="D14257" t="s">
        <v>908</v>
      </c>
    </row>
    <row r="14258" spans="1:4" x14ac:dyDescent="0.25">
      <c r="A14258" s="2">
        <v>44340.461111111108</v>
      </c>
      <c r="B14258" t="s">
        <v>1147</v>
      </c>
      <c r="D14258" t="s">
        <v>848</v>
      </c>
    </row>
    <row r="14259" spans="1:4" x14ac:dyDescent="0.25">
      <c r="A14259" s="2">
        <v>44340.461111111108</v>
      </c>
      <c r="B14259" t="s">
        <v>1147</v>
      </c>
      <c r="D14259" t="s">
        <v>909</v>
      </c>
    </row>
    <row r="14260" spans="1:4" x14ac:dyDescent="0.25">
      <c r="A14260" s="2">
        <v>44340.461111111108</v>
      </c>
      <c r="B14260" t="s">
        <v>1147</v>
      </c>
      <c r="D14260" t="s">
        <v>850</v>
      </c>
    </row>
    <row r="14261" spans="1:4" x14ac:dyDescent="0.25">
      <c r="A14261" s="2">
        <v>44340.461111111108</v>
      </c>
      <c r="B14261" t="s">
        <v>189</v>
      </c>
      <c r="D14261" t="s">
        <v>825</v>
      </c>
    </row>
    <row r="14262" spans="1:4" x14ac:dyDescent="0.25">
      <c r="A14262" s="2">
        <v>44340.461111111108</v>
      </c>
      <c r="B14262" t="s">
        <v>189</v>
      </c>
      <c r="D14262" t="s">
        <v>826</v>
      </c>
    </row>
    <row r="14263" spans="1:4" x14ac:dyDescent="0.25">
      <c r="A14263" s="2">
        <v>44340.461111111108</v>
      </c>
      <c r="B14263" t="s">
        <v>189</v>
      </c>
      <c r="D14263" t="s">
        <v>828</v>
      </c>
    </row>
    <row r="14264" spans="1:4" x14ac:dyDescent="0.25">
      <c r="A14264" s="2">
        <v>44340.461111111108</v>
      </c>
      <c r="B14264" t="s">
        <v>189</v>
      </c>
      <c r="D14264" t="s">
        <v>915</v>
      </c>
    </row>
    <row r="14265" spans="1:4" x14ac:dyDescent="0.25">
      <c r="A14265" s="2">
        <v>44340.461111111108</v>
      </c>
      <c r="B14265" t="s">
        <v>189</v>
      </c>
      <c r="D14265" t="s">
        <v>913</v>
      </c>
    </row>
    <row r="14266" spans="1:4" x14ac:dyDescent="0.25">
      <c r="A14266" s="2">
        <v>44340.461111111108</v>
      </c>
      <c r="B14266" t="s">
        <v>10296</v>
      </c>
      <c r="D14266" t="s">
        <v>1897</v>
      </c>
    </row>
    <row r="14267" spans="1:4" x14ac:dyDescent="0.25">
      <c r="A14267" s="2">
        <v>44340.461111111108</v>
      </c>
      <c r="B14267" t="s">
        <v>10296</v>
      </c>
      <c r="D14267" t="s">
        <v>1852</v>
      </c>
    </row>
    <row r="14268" spans="1:4" x14ac:dyDescent="0.25">
      <c r="A14268" s="2">
        <v>44340.461111111108</v>
      </c>
      <c r="B14268" t="s">
        <v>165</v>
      </c>
      <c r="D14268" t="s">
        <v>961</v>
      </c>
    </row>
    <row r="14269" spans="1:4" x14ac:dyDescent="0.25">
      <c r="A14269" s="2">
        <v>44340.461111111108</v>
      </c>
      <c r="B14269" t="s">
        <v>165</v>
      </c>
      <c r="D14269" t="s">
        <v>1849</v>
      </c>
    </row>
    <row r="14270" spans="1:4" x14ac:dyDescent="0.25">
      <c r="A14270" s="2">
        <v>44340.461111111108</v>
      </c>
      <c r="B14270" t="s">
        <v>165</v>
      </c>
      <c r="D14270" t="s">
        <v>1850</v>
      </c>
    </row>
    <row r="14271" spans="1:4" x14ac:dyDescent="0.25">
      <c r="A14271" s="2">
        <v>44340.461805555555</v>
      </c>
      <c r="B14271" t="s">
        <v>184</v>
      </c>
      <c r="C14271" t="s">
        <v>1249</v>
      </c>
    </row>
    <row r="14272" spans="1:4" x14ac:dyDescent="0.25">
      <c r="A14272" s="2">
        <v>44340.461805555555</v>
      </c>
      <c r="B14272" t="s">
        <v>184</v>
      </c>
      <c r="C14272" t="s">
        <v>6413</v>
      </c>
    </row>
    <row r="14273" spans="1:3" x14ac:dyDescent="0.25">
      <c r="A14273" s="2">
        <v>44340.461805555555</v>
      </c>
      <c r="B14273" t="s">
        <v>184</v>
      </c>
      <c r="C14273" t="s">
        <v>1249</v>
      </c>
    </row>
    <row r="14274" spans="1:3" x14ac:dyDescent="0.25">
      <c r="A14274" s="2">
        <v>44340.461805555555</v>
      </c>
      <c r="B14274" t="s">
        <v>184</v>
      </c>
      <c r="C14274" t="s">
        <v>194</v>
      </c>
    </row>
    <row r="14275" spans="1:3" x14ac:dyDescent="0.25">
      <c r="A14275" s="2">
        <v>44340.461805555555</v>
      </c>
      <c r="B14275" t="s">
        <v>163</v>
      </c>
      <c r="C14275" t="s">
        <v>6533</v>
      </c>
    </row>
    <row r="14276" spans="1:3" x14ac:dyDescent="0.25">
      <c r="A14276" s="2">
        <v>44340.461805555555</v>
      </c>
      <c r="B14276" t="s">
        <v>163</v>
      </c>
      <c r="C14276" t="s">
        <v>1249</v>
      </c>
    </row>
    <row r="14277" spans="1:3" x14ac:dyDescent="0.25">
      <c r="A14277" s="2">
        <v>44340.461805555555</v>
      </c>
      <c r="B14277" t="s">
        <v>185</v>
      </c>
      <c r="C14277" t="s">
        <v>1249</v>
      </c>
    </row>
    <row r="14278" spans="1:3" x14ac:dyDescent="0.25">
      <c r="A14278" s="2">
        <v>44340.461805555555</v>
      </c>
      <c r="B14278" t="s">
        <v>185</v>
      </c>
      <c r="C14278" t="s">
        <v>1249</v>
      </c>
    </row>
    <row r="14279" spans="1:3" x14ac:dyDescent="0.25">
      <c r="A14279" s="2">
        <v>44340.461805555555</v>
      </c>
      <c r="B14279" t="s">
        <v>174</v>
      </c>
      <c r="C14279" t="s">
        <v>6857</v>
      </c>
    </row>
    <row r="14280" spans="1:3" x14ac:dyDescent="0.25">
      <c r="A14280" s="2">
        <v>44340.461805555555</v>
      </c>
      <c r="B14280" t="s">
        <v>174</v>
      </c>
      <c r="C14280" t="s">
        <v>6386</v>
      </c>
    </row>
    <row r="14281" spans="1:3" x14ac:dyDescent="0.25">
      <c r="A14281" s="2">
        <v>44340.461805555555</v>
      </c>
      <c r="B14281" t="s">
        <v>1148</v>
      </c>
      <c r="C14281" t="s">
        <v>7377</v>
      </c>
    </row>
    <row r="14282" spans="1:3" x14ac:dyDescent="0.25">
      <c r="A14282" s="2">
        <v>44340.461805555555</v>
      </c>
      <c r="B14282" t="s">
        <v>1148</v>
      </c>
      <c r="C14282" t="s">
        <v>7593</v>
      </c>
    </row>
    <row r="14283" spans="1:3" x14ac:dyDescent="0.25">
      <c r="A14283" s="2">
        <v>44340.461805555555</v>
      </c>
      <c r="B14283" t="s">
        <v>1148</v>
      </c>
      <c r="C14283" t="s">
        <v>6394</v>
      </c>
    </row>
    <row r="14284" spans="1:3" x14ac:dyDescent="0.25">
      <c r="A14284" s="2">
        <v>44340.461805555555</v>
      </c>
      <c r="B14284" t="s">
        <v>1148</v>
      </c>
      <c r="C14284" t="s">
        <v>6395</v>
      </c>
    </row>
    <row r="14285" spans="1:3" x14ac:dyDescent="0.25">
      <c r="A14285" s="2">
        <v>44340.461805555555</v>
      </c>
      <c r="B14285" t="s">
        <v>1148</v>
      </c>
      <c r="C14285" t="s">
        <v>7594</v>
      </c>
    </row>
    <row r="14286" spans="1:3" x14ac:dyDescent="0.25">
      <c r="A14286" s="2">
        <v>44340.461805555555</v>
      </c>
      <c r="B14286" t="s">
        <v>10296</v>
      </c>
      <c r="C14286" t="s">
        <v>6396</v>
      </c>
    </row>
    <row r="14287" spans="1:3" x14ac:dyDescent="0.25">
      <c r="A14287" s="2">
        <v>44340.461805555555</v>
      </c>
      <c r="B14287" t="s">
        <v>10296</v>
      </c>
      <c r="C14287" t="s">
        <v>7991</v>
      </c>
    </row>
    <row r="14288" spans="1:3" x14ac:dyDescent="0.25">
      <c r="A14288" s="2">
        <v>44340.461805555555</v>
      </c>
      <c r="B14288" t="s">
        <v>10296</v>
      </c>
      <c r="C14288" t="s">
        <v>7992</v>
      </c>
    </row>
    <row r="14289" spans="1:4" x14ac:dyDescent="0.25">
      <c r="A14289" s="2">
        <v>44340.461805555555</v>
      </c>
      <c r="B14289" t="s">
        <v>10296</v>
      </c>
      <c r="C14289" t="s">
        <v>6753</v>
      </c>
    </row>
    <row r="14290" spans="1:4" x14ac:dyDescent="0.25">
      <c r="A14290" s="2">
        <v>44340.461805555555</v>
      </c>
      <c r="B14290" t="s">
        <v>10296</v>
      </c>
      <c r="C14290" t="s">
        <v>6386</v>
      </c>
    </row>
    <row r="14291" spans="1:4" x14ac:dyDescent="0.25">
      <c r="A14291" s="2">
        <v>44340.461805555555</v>
      </c>
      <c r="B14291" t="s">
        <v>165</v>
      </c>
      <c r="C14291" t="s">
        <v>194</v>
      </c>
    </row>
    <row r="14292" spans="1:4" x14ac:dyDescent="0.25">
      <c r="A14292" s="2">
        <v>44340.461805555555</v>
      </c>
      <c r="B14292" t="s">
        <v>165</v>
      </c>
      <c r="C14292" t="s">
        <v>1538</v>
      </c>
    </row>
    <row r="14293" spans="1:4" x14ac:dyDescent="0.25">
      <c r="A14293" s="2">
        <v>44340.461805555555</v>
      </c>
      <c r="B14293" t="s">
        <v>164</v>
      </c>
      <c r="C14293" t="s">
        <v>9637</v>
      </c>
    </row>
    <row r="14294" spans="1:4" x14ac:dyDescent="0.25">
      <c r="A14294" s="2">
        <v>44340.461805555555</v>
      </c>
      <c r="B14294" t="s">
        <v>164</v>
      </c>
      <c r="C14294" t="s">
        <v>6634</v>
      </c>
    </row>
    <row r="14295" spans="1:4" x14ac:dyDescent="0.25">
      <c r="A14295" s="2">
        <v>44340.461805555555</v>
      </c>
      <c r="B14295" t="s">
        <v>164</v>
      </c>
      <c r="C14295" t="s">
        <v>9638</v>
      </c>
    </row>
    <row r="14296" spans="1:4" x14ac:dyDescent="0.25">
      <c r="A14296" s="2">
        <v>44340.461805555555</v>
      </c>
      <c r="B14296" t="s">
        <v>10296</v>
      </c>
      <c r="C14296" t="s">
        <v>1249</v>
      </c>
    </row>
    <row r="14297" spans="1:4" x14ac:dyDescent="0.25">
      <c r="A14297" s="2">
        <v>44340.461805555555</v>
      </c>
      <c r="B14297" t="s">
        <v>175</v>
      </c>
      <c r="C14297" t="s">
        <v>10040</v>
      </c>
    </row>
    <row r="14298" spans="1:4" x14ac:dyDescent="0.25">
      <c r="A14298" s="2">
        <v>44340.461805555555</v>
      </c>
      <c r="B14298" t="s">
        <v>184</v>
      </c>
      <c r="D14298" t="s">
        <v>1850</v>
      </c>
    </row>
    <row r="14299" spans="1:4" x14ac:dyDescent="0.25">
      <c r="A14299" s="2">
        <v>44340.461805555555</v>
      </c>
      <c r="B14299" t="s">
        <v>184</v>
      </c>
      <c r="D14299" t="s">
        <v>1887</v>
      </c>
    </row>
    <row r="14300" spans="1:4" x14ac:dyDescent="0.25">
      <c r="A14300" s="2">
        <v>44340.461805555555</v>
      </c>
      <c r="B14300" t="s">
        <v>184</v>
      </c>
      <c r="D14300" t="s">
        <v>1852</v>
      </c>
    </row>
    <row r="14301" spans="1:4" x14ac:dyDescent="0.25">
      <c r="A14301" s="2">
        <v>44340.461805555555</v>
      </c>
      <c r="B14301" t="s">
        <v>184</v>
      </c>
      <c r="D14301" t="s">
        <v>844</v>
      </c>
    </row>
    <row r="14302" spans="1:4" x14ac:dyDescent="0.25">
      <c r="A14302" s="2">
        <v>44340.461805555555</v>
      </c>
      <c r="B14302" t="s">
        <v>163</v>
      </c>
      <c r="D14302" t="s">
        <v>828</v>
      </c>
    </row>
    <row r="14303" spans="1:4" x14ac:dyDescent="0.25">
      <c r="A14303" s="2">
        <v>44340.461805555555</v>
      </c>
      <c r="B14303" t="s">
        <v>163</v>
      </c>
      <c r="D14303" t="s">
        <v>892</v>
      </c>
    </row>
    <row r="14304" spans="1:4" x14ac:dyDescent="0.25">
      <c r="A14304" s="2">
        <v>44340.461805555555</v>
      </c>
      <c r="B14304" t="s">
        <v>185</v>
      </c>
      <c r="D14304" t="s">
        <v>4994</v>
      </c>
    </row>
    <row r="14305" spans="1:4" x14ac:dyDescent="0.25">
      <c r="A14305" s="2">
        <v>44340.461805555555</v>
      </c>
      <c r="B14305" t="s">
        <v>185</v>
      </c>
      <c r="D14305" t="s">
        <v>1848</v>
      </c>
    </row>
    <row r="14306" spans="1:4" x14ac:dyDescent="0.25">
      <c r="A14306" s="2">
        <v>44340.461805555555</v>
      </c>
      <c r="B14306" t="s">
        <v>174</v>
      </c>
      <c r="D14306" t="s">
        <v>850</v>
      </c>
    </row>
    <row r="14307" spans="1:4" x14ac:dyDescent="0.25">
      <c r="A14307" s="2">
        <v>44340.461805555555</v>
      </c>
      <c r="B14307" t="s">
        <v>174</v>
      </c>
      <c r="D14307" t="s">
        <v>922</v>
      </c>
    </row>
    <row r="14308" spans="1:4" x14ac:dyDescent="0.25">
      <c r="A14308" s="2">
        <v>44340.461805555555</v>
      </c>
      <c r="B14308" t="s">
        <v>1148</v>
      </c>
      <c r="D14308" t="s">
        <v>1877</v>
      </c>
    </row>
    <row r="14309" spans="1:4" x14ac:dyDescent="0.25">
      <c r="A14309" s="2">
        <v>44340.461805555555</v>
      </c>
      <c r="B14309" t="s">
        <v>1148</v>
      </c>
      <c r="D14309" t="s">
        <v>825</v>
      </c>
    </row>
    <row r="14310" spans="1:4" x14ac:dyDescent="0.25">
      <c r="A14310" s="2">
        <v>44340.461805555555</v>
      </c>
      <c r="B14310" t="s">
        <v>1148</v>
      </c>
      <c r="D14310" t="s">
        <v>826</v>
      </c>
    </row>
    <row r="14311" spans="1:4" x14ac:dyDescent="0.25">
      <c r="A14311" s="2">
        <v>44340.461805555555</v>
      </c>
      <c r="B14311" t="s">
        <v>1148</v>
      </c>
      <c r="D14311" t="s">
        <v>827</v>
      </c>
    </row>
    <row r="14312" spans="1:4" x14ac:dyDescent="0.25">
      <c r="A14312" s="2">
        <v>44340.461805555555</v>
      </c>
      <c r="B14312" t="s">
        <v>1148</v>
      </c>
      <c r="D14312" t="s">
        <v>828</v>
      </c>
    </row>
    <row r="14313" spans="1:4" x14ac:dyDescent="0.25">
      <c r="A14313" s="2">
        <v>44340.461805555555</v>
      </c>
      <c r="B14313" t="s">
        <v>10296</v>
      </c>
      <c r="D14313" t="s">
        <v>908</v>
      </c>
    </row>
    <row r="14314" spans="1:4" x14ac:dyDescent="0.25">
      <c r="A14314" s="2">
        <v>44340.461805555555</v>
      </c>
      <c r="B14314" t="s">
        <v>10296</v>
      </c>
      <c r="D14314" t="s">
        <v>1021</v>
      </c>
    </row>
    <row r="14315" spans="1:4" x14ac:dyDescent="0.25">
      <c r="A14315" s="2">
        <v>44340.461805555555</v>
      </c>
      <c r="B14315" t="s">
        <v>10296</v>
      </c>
      <c r="D14315" t="s">
        <v>849</v>
      </c>
    </row>
    <row r="14316" spans="1:4" x14ac:dyDescent="0.25">
      <c r="A14316" s="2">
        <v>44340.461805555555</v>
      </c>
      <c r="B14316" t="s">
        <v>10296</v>
      </c>
      <c r="D14316" t="s">
        <v>844</v>
      </c>
    </row>
    <row r="14317" spans="1:4" x14ac:dyDescent="0.25">
      <c r="A14317" s="2">
        <v>44340.461805555555</v>
      </c>
      <c r="B14317" t="s">
        <v>10296</v>
      </c>
      <c r="D14317" t="s">
        <v>976</v>
      </c>
    </row>
    <row r="14318" spans="1:4" x14ac:dyDescent="0.25">
      <c r="A14318" s="2">
        <v>44340.461805555555</v>
      </c>
      <c r="B14318" t="s">
        <v>165</v>
      </c>
      <c r="D14318" t="s">
        <v>1874</v>
      </c>
    </row>
    <row r="14319" spans="1:4" x14ac:dyDescent="0.25">
      <c r="A14319" s="2">
        <v>44340.461805555555</v>
      </c>
      <c r="B14319" t="s">
        <v>165</v>
      </c>
      <c r="D14319" t="s">
        <v>958</v>
      </c>
    </row>
    <row r="14320" spans="1:4" x14ac:dyDescent="0.25">
      <c r="A14320" s="2">
        <v>44340.461805555555</v>
      </c>
      <c r="B14320" t="s">
        <v>164</v>
      </c>
      <c r="D14320" t="s">
        <v>1848</v>
      </c>
    </row>
    <row r="14321" spans="1:4" x14ac:dyDescent="0.25">
      <c r="A14321" s="2">
        <v>44340.461805555555</v>
      </c>
      <c r="B14321" t="s">
        <v>164</v>
      </c>
      <c r="D14321" t="s">
        <v>1849</v>
      </c>
    </row>
    <row r="14322" spans="1:4" x14ac:dyDescent="0.25">
      <c r="A14322" s="2">
        <v>44340.461805555555</v>
      </c>
      <c r="B14322" t="s">
        <v>164</v>
      </c>
      <c r="D14322" t="s">
        <v>1850</v>
      </c>
    </row>
    <row r="14323" spans="1:4" x14ac:dyDescent="0.25">
      <c r="A14323" s="2">
        <v>44340.461805555555</v>
      </c>
      <c r="B14323" t="s">
        <v>10296</v>
      </c>
      <c r="D14323" t="s">
        <v>4988</v>
      </c>
    </row>
    <row r="14324" spans="1:4" x14ac:dyDescent="0.25">
      <c r="A14324" s="2">
        <v>44340.461805555555</v>
      </c>
      <c r="B14324" t="s">
        <v>175</v>
      </c>
      <c r="D14324" t="s">
        <v>1850</v>
      </c>
    </row>
    <row r="14325" spans="1:4" x14ac:dyDescent="0.25">
      <c r="A14325" s="2">
        <v>44340.462500000001</v>
      </c>
      <c r="B14325" t="s">
        <v>184</v>
      </c>
      <c r="C14325" t="s">
        <v>6414</v>
      </c>
    </row>
    <row r="14326" spans="1:4" x14ac:dyDescent="0.25">
      <c r="A14326" s="2">
        <v>44340.462500000001</v>
      </c>
      <c r="B14326" t="s">
        <v>163</v>
      </c>
      <c r="C14326" t="s">
        <v>6534</v>
      </c>
    </row>
    <row r="14327" spans="1:4" x14ac:dyDescent="0.25">
      <c r="A14327" s="2">
        <v>44340.462500000001</v>
      </c>
      <c r="B14327" t="s">
        <v>185</v>
      </c>
      <c r="C14327" t="s">
        <v>1249</v>
      </c>
    </row>
    <row r="14328" spans="1:4" x14ac:dyDescent="0.25">
      <c r="A14328" s="2">
        <v>44340.462500000001</v>
      </c>
      <c r="B14328" t="s">
        <v>185</v>
      </c>
      <c r="C14328" t="s">
        <v>6386</v>
      </c>
    </row>
    <row r="14329" spans="1:4" x14ac:dyDescent="0.25">
      <c r="A14329" s="2">
        <v>44340.462500000001</v>
      </c>
      <c r="B14329" t="s">
        <v>185</v>
      </c>
      <c r="C14329" t="s">
        <v>1249</v>
      </c>
    </row>
    <row r="14330" spans="1:4" x14ac:dyDescent="0.25">
      <c r="A14330" s="2">
        <v>44340.462500000001</v>
      </c>
      <c r="B14330" t="s">
        <v>185</v>
      </c>
      <c r="C14330" t="s">
        <v>6386</v>
      </c>
    </row>
    <row r="14331" spans="1:4" x14ac:dyDescent="0.25">
      <c r="A14331" s="2">
        <v>44340.462500000001</v>
      </c>
      <c r="B14331" t="s">
        <v>185</v>
      </c>
      <c r="C14331" t="s">
        <v>1249</v>
      </c>
    </row>
    <row r="14332" spans="1:4" x14ac:dyDescent="0.25">
      <c r="A14332" s="2">
        <v>44340.462500000001</v>
      </c>
      <c r="B14332" t="s">
        <v>185</v>
      </c>
      <c r="C14332" t="s">
        <v>6386</v>
      </c>
    </row>
    <row r="14333" spans="1:4" x14ac:dyDescent="0.25">
      <c r="A14333" s="2">
        <v>44340.462500000001</v>
      </c>
      <c r="B14333" t="s">
        <v>185</v>
      </c>
      <c r="C14333" t="s">
        <v>6852</v>
      </c>
    </row>
    <row r="14334" spans="1:4" x14ac:dyDescent="0.25">
      <c r="A14334" s="2">
        <v>44340.462500000001</v>
      </c>
      <c r="B14334" t="s">
        <v>185</v>
      </c>
      <c r="C14334" t="s">
        <v>6386</v>
      </c>
    </row>
    <row r="14335" spans="1:4" x14ac:dyDescent="0.25">
      <c r="A14335" s="2">
        <v>44340.462500000001</v>
      </c>
      <c r="B14335" t="s">
        <v>185</v>
      </c>
      <c r="C14335" t="s">
        <v>6851</v>
      </c>
    </row>
    <row r="14336" spans="1:4" x14ac:dyDescent="0.25">
      <c r="A14336" s="2">
        <v>44340.462500000001</v>
      </c>
      <c r="B14336" t="s">
        <v>185</v>
      </c>
      <c r="C14336" t="s">
        <v>4308</v>
      </c>
    </row>
    <row r="14337" spans="1:3" x14ac:dyDescent="0.25">
      <c r="A14337" s="2">
        <v>44340.462500000001</v>
      </c>
      <c r="B14337" t="s">
        <v>1148</v>
      </c>
      <c r="C14337" t="s">
        <v>6386</v>
      </c>
    </row>
    <row r="14338" spans="1:3" x14ac:dyDescent="0.25">
      <c r="A14338" s="2">
        <v>44340.462500000001</v>
      </c>
      <c r="B14338" t="s">
        <v>1148</v>
      </c>
      <c r="C14338" t="s">
        <v>7578</v>
      </c>
    </row>
    <row r="14339" spans="1:3" x14ac:dyDescent="0.25">
      <c r="A14339" s="2">
        <v>44340.462500000001</v>
      </c>
      <c r="B14339" t="s">
        <v>1148</v>
      </c>
      <c r="C14339" t="s">
        <v>7595</v>
      </c>
    </row>
    <row r="14340" spans="1:3" x14ac:dyDescent="0.25">
      <c r="A14340" s="2">
        <v>44340.462500000001</v>
      </c>
      <c r="B14340" t="s">
        <v>1148</v>
      </c>
      <c r="C14340" t="s">
        <v>1538</v>
      </c>
    </row>
    <row r="14341" spans="1:3" x14ac:dyDescent="0.25">
      <c r="A14341" s="2">
        <v>44340.462500000001</v>
      </c>
      <c r="B14341" t="s">
        <v>1148</v>
      </c>
      <c r="C14341" t="s">
        <v>7596</v>
      </c>
    </row>
    <row r="14342" spans="1:3" x14ac:dyDescent="0.25">
      <c r="A14342" s="2">
        <v>44340.462500000001</v>
      </c>
      <c r="B14342" t="s">
        <v>1148</v>
      </c>
      <c r="C14342" t="s">
        <v>1538</v>
      </c>
    </row>
    <row r="14343" spans="1:3" x14ac:dyDescent="0.25">
      <c r="A14343" s="2">
        <v>44340.462500000001</v>
      </c>
      <c r="B14343" t="s">
        <v>1148</v>
      </c>
      <c r="C14343" t="s">
        <v>7597</v>
      </c>
    </row>
    <row r="14344" spans="1:3" x14ac:dyDescent="0.25">
      <c r="A14344" s="2">
        <v>44340.462500000001</v>
      </c>
      <c r="B14344" t="s">
        <v>10296</v>
      </c>
      <c r="C14344" t="s">
        <v>1538</v>
      </c>
    </row>
    <row r="14345" spans="1:3" x14ac:dyDescent="0.25">
      <c r="A14345" s="2">
        <v>44340.462500000001</v>
      </c>
      <c r="B14345" t="s">
        <v>10296</v>
      </c>
      <c r="C14345" t="s">
        <v>6386</v>
      </c>
    </row>
    <row r="14346" spans="1:3" x14ac:dyDescent="0.25">
      <c r="A14346" s="2">
        <v>44340.462500000001</v>
      </c>
      <c r="B14346" t="s">
        <v>10296</v>
      </c>
      <c r="C14346" t="s">
        <v>7993</v>
      </c>
    </row>
    <row r="14347" spans="1:3" x14ac:dyDescent="0.25">
      <c r="A14347" s="2">
        <v>44340.462500000001</v>
      </c>
      <c r="B14347" t="s">
        <v>165</v>
      </c>
      <c r="C14347" t="s">
        <v>9213</v>
      </c>
    </row>
    <row r="14348" spans="1:3" x14ac:dyDescent="0.25">
      <c r="A14348" s="2">
        <v>44340.462500000001</v>
      </c>
      <c r="B14348" t="s">
        <v>165</v>
      </c>
      <c r="C14348" t="s">
        <v>9214</v>
      </c>
    </row>
    <row r="14349" spans="1:3" x14ac:dyDescent="0.25">
      <c r="A14349" s="2">
        <v>44340.462500000001</v>
      </c>
      <c r="B14349" t="s">
        <v>165</v>
      </c>
      <c r="C14349" t="s">
        <v>9215</v>
      </c>
    </row>
    <row r="14350" spans="1:3" x14ac:dyDescent="0.25">
      <c r="A14350" s="2">
        <v>44340.462500000001</v>
      </c>
      <c r="B14350" t="s">
        <v>164</v>
      </c>
      <c r="C14350" t="s">
        <v>9639</v>
      </c>
    </row>
    <row r="14351" spans="1:3" x14ac:dyDescent="0.25">
      <c r="A14351" s="2">
        <v>44340.462500000001</v>
      </c>
      <c r="B14351" t="s">
        <v>10296</v>
      </c>
      <c r="C14351" t="s">
        <v>6853</v>
      </c>
    </row>
    <row r="14352" spans="1:3" x14ac:dyDescent="0.25">
      <c r="A14352" s="2">
        <v>44340.462500000001</v>
      </c>
      <c r="B14352" t="s">
        <v>10296</v>
      </c>
      <c r="C14352" t="s">
        <v>9763</v>
      </c>
    </row>
    <row r="14353" spans="1:4" x14ac:dyDescent="0.25">
      <c r="A14353" s="2">
        <v>44340.462500000001</v>
      </c>
      <c r="B14353" t="s">
        <v>184</v>
      </c>
      <c r="D14353" t="s">
        <v>976</v>
      </c>
    </row>
    <row r="14354" spans="1:4" x14ac:dyDescent="0.25">
      <c r="A14354" s="2">
        <v>44340.462500000001</v>
      </c>
      <c r="B14354" t="s">
        <v>163</v>
      </c>
      <c r="D14354" t="s">
        <v>827</v>
      </c>
    </row>
    <row r="14355" spans="1:4" x14ac:dyDescent="0.25">
      <c r="A14355" s="2">
        <v>44340.462500000001</v>
      </c>
      <c r="B14355" t="s">
        <v>185</v>
      </c>
      <c r="D14355" t="s">
        <v>1849</v>
      </c>
    </row>
    <row r="14356" spans="1:4" x14ac:dyDescent="0.25">
      <c r="A14356" s="2">
        <v>44340.462500000001</v>
      </c>
      <c r="B14356" t="s">
        <v>185</v>
      </c>
      <c r="D14356" t="s">
        <v>1850</v>
      </c>
    </row>
    <row r="14357" spans="1:4" x14ac:dyDescent="0.25">
      <c r="A14357" s="2">
        <v>44340.462500000001</v>
      </c>
      <c r="B14357" t="s">
        <v>185</v>
      </c>
      <c r="D14357" t="s">
        <v>1877</v>
      </c>
    </row>
    <row r="14358" spans="1:4" x14ac:dyDescent="0.25">
      <c r="A14358" s="2">
        <v>44340.462500000001</v>
      </c>
      <c r="B14358" t="s">
        <v>185</v>
      </c>
      <c r="D14358" t="s">
        <v>1852</v>
      </c>
    </row>
    <row r="14359" spans="1:4" x14ac:dyDescent="0.25">
      <c r="A14359" s="2">
        <v>44340.462500000001</v>
      </c>
      <c r="B14359" t="s">
        <v>185</v>
      </c>
      <c r="D14359" t="s">
        <v>844</v>
      </c>
    </row>
    <row r="14360" spans="1:4" x14ac:dyDescent="0.25">
      <c r="A14360" s="2">
        <v>44340.462500000001</v>
      </c>
      <c r="B14360" t="s">
        <v>185</v>
      </c>
      <c r="D14360" t="s">
        <v>976</v>
      </c>
    </row>
    <row r="14361" spans="1:4" x14ac:dyDescent="0.25">
      <c r="A14361" s="2">
        <v>44340.462500000001</v>
      </c>
      <c r="B14361" t="s">
        <v>185</v>
      </c>
      <c r="D14361" t="s">
        <v>846</v>
      </c>
    </row>
    <row r="14362" spans="1:4" x14ac:dyDescent="0.25">
      <c r="A14362" s="2">
        <v>44340.462500000001</v>
      </c>
      <c r="B14362" t="s">
        <v>185</v>
      </c>
      <c r="D14362" t="s">
        <v>908</v>
      </c>
    </row>
    <row r="14363" spans="1:4" x14ac:dyDescent="0.25">
      <c r="A14363" s="2">
        <v>44340.462500000001</v>
      </c>
      <c r="B14363" t="s">
        <v>185</v>
      </c>
      <c r="D14363" t="s">
        <v>848</v>
      </c>
    </row>
    <row r="14364" spans="1:4" x14ac:dyDescent="0.25">
      <c r="A14364" s="2">
        <v>44340.462500000001</v>
      </c>
      <c r="B14364" t="s">
        <v>185</v>
      </c>
      <c r="D14364" t="s">
        <v>909</v>
      </c>
    </row>
    <row r="14365" spans="1:4" x14ac:dyDescent="0.25">
      <c r="A14365" s="2">
        <v>44340.462500000001</v>
      </c>
      <c r="B14365" t="s">
        <v>1148</v>
      </c>
      <c r="D14365" t="s">
        <v>971</v>
      </c>
    </row>
    <row r="14366" spans="1:4" x14ac:dyDescent="0.25">
      <c r="A14366" s="2">
        <v>44340.462500000001</v>
      </c>
      <c r="B14366" t="s">
        <v>1148</v>
      </c>
      <c r="D14366" t="s">
        <v>1008</v>
      </c>
    </row>
    <row r="14367" spans="1:4" x14ac:dyDescent="0.25">
      <c r="A14367" s="2">
        <v>44340.462500000001</v>
      </c>
      <c r="B14367" t="s">
        <v>1148</v>
      </c>
      <c r="D14367" t="s">
        <v>899</v>
      </c>
    </row>
    <row r="14368" spans="1:4" x14ac:dyDescent="0.25">
      <c r="A14368" s="2">
        <v>44340.462500000001</v>
      </c>
      <c r="B14368" t="s">
        <v>1148</v>
      </c>
      <c r="D14368" t="s">
        <v>855</v>
      </c>
    </row>
    <row r="14369" spans="1:4" x14ac:dyDescent="0.25">
      <c r="A14369" s="2">
        <v>44340.462500000001</v>
      </c>
      <c r="B14369" t="s">
        <v>1148</v>
      </c>
      <c r="D14369" t="s">
        <v>852</v>
      </c>
    </row>
    <row r="14370" spans="1:4" x14ac:dyDescent="0.25">
      <c r="A14370" s="2">
        <v>44340.462500000001</v>
      </c>
      <c r="B14370" t="s">
        <v>1148</v>
      </c>
      <c r="D14370" t="s">
        <v>1003</v>
      </c>
    </row>
    <row r="14371" spans="1:4" x14ac:dyDescent="0.25">
      <c r="A14371" s="2">
        <v>44340.462500000001</v>
      </c>
      <c r="B14371" t="s">
        <v>1148</v>
      </c>
      <c r="D14371" t="s">
        <v>885</v>
      </c>
    </row>
    <row r="14372" spans="1:4" x14ac:dyDescent="0.25">
      <c r="A14372" s="2">
        <v>44340.462500000001</v>
      </c>
      <c r="B14372" t="s">
        <v>10296</v>
      </c>
      <c r="D14372" t="s">
        <v>828</v>
      </c>
    </row>
    <row r="14373" spans="1:4" x14ac:dyDescent="0.25">
      <c r="A14373" s="2">
        <v>44340.462500000001</v>
      </c>
      <c r="B14373" t="s">
        <v>10296</v>
      </c>
      <c r="D14373" t="s">
        <v>971</v>
      </c>
    </row>
    <row r="14374" spans="1:4" x14ac:dyDescent="0.25">
      <c r="A14374" s="2">
        <v>44340.462500000001</v>
      </c>
      <c r="B14374" t="s">
        <v>10296</v>
      </c>
      <c r="D14374" t="s">
        <v>918</v>
      </c>
    </row>
    <row r="14375" spans="1:4" x14ac:dyDescent="0.25">
      <c r="A14375" s="2">
        <v>44340.462500000001</v>
      </c>
      <c r="B14375" t="s">
        <v>165</v>
      </c>
      <c r="D14375" t="s">
        <v>828</v>
      </c>
    </row>
    <row r="14376" spans="1:4" x14ac:dyDescent="0.25">
      <c r="A14376" s="2">
        <v>44340.462500000001</v>
      </c>
      <c r="B14376" t="s">
        <v>165</v>
      </c>
      <c r="D14376" t="s">
        <v>892</v>
      </c>
    </row>
    <row r="14377" spans="1:4" x14ac:dyDescent="0.25">
      <c r="A14377" s="2">
        <v>44340.462500000001</v>
      </c>
      <c r="B14377" t="s">
        <v>165</v>
      </c>
      <c r="D14377" t="s">
        <v>856</v>
      </c>
    </row>
    <row r="14378" spans="1:4" x14ac:dyDescent="0.25">
      <c r="A14378" s="2">
        <v>44340.462500000001</v>
      </c>
      <c r="B14378" t="s">
        <v>164</v>
      </c>
      <c r="D14378" t="s">
        <v>1888</v>
      </c>
    </row>
    <row r="14379" spans="1:4" x14ac:dyDescent="0.25">
      <c r="A14379" s="2">
        <v>44340.462500000001</v>
      </c>
      <c r="B14379" t="s">
        <v>10296</v>
      </c>
      <c r="D14379" t="s">
        <v>1848</v>
      </c>
    </row>
    <row r="14380" spans="1:4" x14ac:dyDescent="0.25">
      <c r="A14380" s="2">
        <v>44340.462500000001</v>
      </c>
      <c r="B14380" t="s">
        <v>10296</v>
      </c>
      <c r="D14380" t="s">
        <v>1849</v>
      </c>
    </row>
    <row r="14381" spans="1:4" x14ac:dyDescent="0.25">
      <c r="A14381" s="2">
        <v>44340.463194444441</v>
      </c>
      <c r="B14381" t="s">
        <v>1148</v>
      </c>
      <c r="C14381" t="s">
        <v>1538</v>
      </c>
    </row>
    <row r="14382" spans="1:4" x14ac:dyDescent="0.25">
      <c r="A14382" s="2">
        <v>44340.463194444441</v>
      </c>
      <c r="B14382" t="s">
        <v>1148</v>
      </c>
      <c r="C14382" t="s">
        <v>1538</v>
      </c>
    </row>
    <row r="14383" spans="1:4" x14ac:dyDescent="0.25">
      <c r="A14383" s="2">
        <v>44340.463194444441</v>
      </c>
      <c r="B14383" t="s">
        <v>1148</v>
      </c>
      <c r="C14383" t="s">
        <v>7598</v>
      </c>
    </row>
    <row r="14384" spans="1:4" x14ac:dyDescent="0.25">
      <c r="A14384" s="2">
        <v>44340.463194444441</v>
      </c>
      <c r="B14384" t="s">
        <v>165</v>
      </c>
      <c r="C14384" t="s">
        <v>1538</v>
      </c>
    </row>
    <row r="14385" spans="1:4" x14ac:dyDescent="0.25">
      <c r="A14385" s="2">
        <v>44340.463194444441</v>
      </c>
      <c r="B14385" t="s">
        <v>165</v>
      </c>
      <c r="C14385" t="s">
        <v>9216</v>
      </c>
    </row>
    <row r="14386" spans="1:4" x14ac:dyDescent="0.25">
      <c r="A14386" s="2">
        <v>44340.463194444441</v>
      </c>
      <c r="B14386" t="s">
        <v>165</v>
      </c>
      <c r="C14386" t="s">
        <v>6420</v>
      </c>
    </row>
    <row r="14387" spans="1:4" x14ac:dyDescent="0.25">
      <c r="A14387" s="2">
        <v>44340.463194444441</v>
      </c>
      <c r="B14387" t="s">
        <v>175</v>
      </c>
      <c r="C14387" t="s">
        <v>9704</v>
      </c>
    </row>
    <row r="14388" spans="1:4" x14ac:dyDescent="0.25">
      <c r="A14388" s="2">
        <v>44340.463194444441</v>
      </c>
      <c r="B14388" t="s">
        <v>10296</v>
      </c>
      <c r="C14388" t="s">
        <v>9764</v>
      </c>
    </row>
    <row r="14389" spans="1:4" x14ac:dyDescent="0.25">
      <c r="A14389" s="2">
        <v>44340.463194444441</v>
      </c>
      <c r="B14389" t="s">
        <v>1148</v>
      </c>
      <c r="D14389" t="s">
        <v>1855</v>
      </c>
    </row>
    <row r="14390" spans="1:4" x14ac:dyDescent="0.25">
      <c r="A14390" s="2">
        <v>44340.463194444441</v>
      </c>
      <c r="B14390" t="s">
        <v>1148</v>
      </c>
      <c r="D14390" t="s">
        <v>1007</v>
      </c>
    </row>
    <row r="14391" spans="1:4" x14ac:dyDescent="0.25">
      <c r="A14391" s="2">
        <v>44340.463194444441</v>
      </c>
      <c r="B14391" t="s">
        <v>1148</v>
      </c>
      <c r="D14391" t="s">
        <v>1049</v>
      </c>
    </row>
    <row r="14392" spans="1:4" x14ac:dyDescent="0.25">
      <c r="A14392" s="2">
        <v>44340.463194444441</v>
      </c>
      <c r="B14392" t="s">
        <v>165</v>
      </c>
      <c r="D14392" t="s">
        <v>1152</v>
      </c>
    </row>
    <row r="14393" spans="1:4" x14ac:dyDescent="0.25">
      <c r="A14393" s="2">
        <v>44340.463194444441</v>
      </c>
      <c r="B14393" t="s">
        <v>165</v>
      </c>
      <c r="D14393" t="s">
        <v>850</v>
      </c>
    </row>
    <row r="14394" spans="1:4" x14ac:dyDescent="0.25">
      <c r="A14394" s="2">
        <v>44340.463194444441</v>
      </c>
      <c r="B14394" t="s">
        <v>165</v>
      </c>
      <c r="D14394" t="s">
        <v>922</v>
      </c>
    </row>
    <row r="14395" spans="1:4" x14ac:dyDescent="0.25">
      <c r="A14395" s="2">
        <v>44340.463194444441</v>
      </c>
      <c r="B14395" t="s">
        <v>175</v>
      </c>
      <c r="D14395" t="s">
        <v>1865</v>
      </c>
    </row>
    <row r="14396" spans="1:4" x14ac:dyDescent="0.25">
      <c r="A14396" s="2">
        <v>44340.463194444441</v>
      </c>
      <c r="B14396" t="s">
        <v>10296</v>
      </c>
      <c r="D14396" t="s">
        <v>1905</v>
      </c>
    </row>
    <row r="14397" spans="1:4" x14ac:dyDescent="0.25">
      <c r="A14397" s="2">
        <v>44340.463888888888</v>
      </c>
      <c r="B14397" t="s">
        <v>184</v>
      </c>
      <c r="C14397" t="s">
        <v>6415</v>
      </c>
    </row>
    <row r="14398" spans="1:4" x14ac:dyDescent="0.25">
      <c r="A14398" s="2">
        <v>44340.463888888888</v>
      </c>
      <c r="B14398" t="s">
        <v>184</v>
      </c>
      <c r="C14398" t="s">
        <v>194</v>
      </c>
    </row>
    <row r="14399" spans="1:4" x14ac:dyDescent="0.25">
      <c r="A14399" s="2">
        <v>44340.463888888888</v>
      </c>
      <c r="B14399" t="s">
        <v>184</v>
      </c>
      <c r="C14399" t="s">
        <v>194</v>
      </c>
    </row>
    <row r="14400" spans="1:4" x14ac:dyDescent="0.25">
      <c r="A14400" s="2">
        <v>44340.463888888888</v>
      </c>
      <c r="B14400" t="s">
        <v>184</v>
      </c>
      <c r="C14400" t="s">
        <v>6416</v>
      </c>
    </row>
    <row r="14401" spans="1:4" x14ac:dyDescent="0.25">
      <c r="A14401" s="2">
        <v>44340.463888888888</v>
      </c>
      <c r="B14401" t="s">
        <v>163</v>
      </c>
      <c r="C14401" t="s">
        <v>6535</v>
      </c>
    </row>
    <row r="14402" spans="1:4" x14ac:dyDescent="0.25">
      <c r="A14402" s="2">
        <v>44340.463888888888</v>
      </c>
      <c r="B14402" t="s">
        <v>163</v>
      </c>
      <c r="C14402" t="s">
        <v>1249</v>
      </c>
    </row>
    <row r="14403" spans="1:4" x14ac:dyDescent="0.25">
      <c r="A14403" s="2">
        <v>44340.463888888888</v>
      </c>
      <c r="B14403" t="s">
        <v>1148</v>
      </c>
      <c r="C14403" t="s">
        <v>7599</v>
      </c>
    </row>
    <row r="14404" spans="1:4" x14ac:dyDescent="0.25">
      <c r="A14404" s="2">
        <v>44340.463888888888</v>
      </c>
      <c r="B14404" t="s">
        <v>1148</v>
      </c>
      <c r="C14404" t="s">
        <v>6386</v>
      </c>
    </row>
    <row r="14405" spans="1:4" x14ac:dyDescent="0.25">
      <c r="A14405" s="2">
        <v>44340.463888888888</v>
      </c>
      <c r="B14405" t="s">
        <v>1148</v>
      </c>
      <c r="C14405" t="s">
        <v>7600</v>
      </c>
    </row>
    <row r="14406" spans="1:4" x14ac:dyDescent="0.25">
      <c r="A14406" s="2">
        <v>44340.463888888888</v>
      </c>
      <c r="B14406" t="s">
        <v>1148</v>
      </c>
      <c r="C14406" t="s">
        <v>1538</v>
      </c>
    </row>
    <row r="14407" spans="1:4" x14ac:dyDescent="0.25">
      <c r="A14407" s="2">
        <v>44340.463888888888</v>
      </c>
      <c r="B14407" t="s">
        <v>1148</v>
      </c>
      <c r="C14407" t="s">
        <v>7601</v>
      </c>
    </row>
    <row r="14408" spans="1:4" x14ac:dyDescent="0.25">
      <c r="A14408" s="2">
        <v>44340.463888888888</v>
      </c>
      <c r="B14408" t="s">
        <v>10299</v>
      </c>
      <c r="C14408" t="s">
        <v>1249</v>
      </c>
    </row>
    <row r="14409" spans="1:4" x14ac:dyDescent="0.25">
      <c r="A14409" s="2">
        <v>44340.463888888888</v>
      </c>
      <c r="B14409" t="s">
        <v>175</v>
      </c>
      <c r="C14409" t="s">
        <v>7005</v>
      </c>
    </row>
    <row r="14410" spans="1:4" x14ac:dyDescent="0.25">
      <c r="A14410" s="2">
        <v>44340.463888888888</v>
      </c>
      <c r="B14410" t="s">
        <v>175</v>
      </c>
      <c r="C14410" t="s">
        <v>9705</v>
      </c>
    </row>
    <row r="14411" spans="1:4" x14ac:dyDescent="0.25">
      <c r="A14411" s="2">
        <v>44340.463888888888</v>
      </c>
      <c r="B14411" t="s">
        <v>10296</v>
      </c>
      <c r="C14411" t="s">
        <v>1249</v>
      </c>
    </row>
    <row r="14412" spans="1:4" x14ac:dyDescent="0.25">
      <c r="A14412" s="2">
        <v>44340.463888888888</v>
      </c>
      <c r="B14412" t="s">
        <v>184</v>
      </c>
      <c r="D14412" t="s">
        <v>842</v>
      </c>
    </row>
    <row r="14413" spans="1:4" x14ac:dyDescent="0.25">
      <c r="A14413" s="2">
        <v>44340.463888888888</v>
      </c>
      <c r="B14413" t="s">
        <v>184</v>
      </c>
      <c r="D14413" t="s">
        <v>949</v>
      </c>
    </row>
    <row r="14414" spans="1:4" x14ac:dyDescent="0.25">
      <c r="A14414" s="2">
        <v>44340.463888888888</v>
      </c>
      <c r="B14414" t="s">
        <v>184</v>
      </c>
      <c r="D14414" t="s">
        <v>885</v>
      </c>
    </row>
    <row r="14415" spans="1:4" x14ac:dyDescent="0.25">
      <c r="A14415" s="2">
        <v>44340.463888888888</v>
      </c>
      <c r="B14415" t="s">
        <v>184</v>
      </c>
      <c r="D14415" t="s">
        <v>1049</v>
      </c>
    </row>
    <row r="14416" spans="1:4" x14ac:dyDescent="0.25">
      <c r="A14416" s="2">
        <v>44340.463888888888</v>
      </c>
      <c r="B14416" t="s">
        <v>163</v>
      </c>
      <c r="D14416" t="s">
        <v>846</v>
      </c>
    </row>
    <row r="14417" spans="1:4" x14ac:dyDescent="0.25">
      <c r="A14417" s="2">
        <v>44340.463888888888</v>
      </c>
      <c r="B14417" t="s">
        <v>163</v>
      </c>
      <c r="D14417" t="s">
        <v>908</v>
      </c>
    </row>
    <row r="14418" spans="1:4" x14ac:dyDescent="0.25">
      <c r="A14418" s="2">
        <v>44340.463888888888</v>
      </c>
      <c r="B14418" t="s">
        <v>1148</v>
      </c>
      <c r="D14418" t="s">
        <v>856</v>
      </c>
    </row>
    <row r="14419" spans="1:4" x14ac:dyDescent="0.25">
      <c r="A14419" s="2">
        <v>44340.463888888888</v>
      </c>
      <c r="B14419" t="s">
        <v>1148</v>
      </c>
      <c r="D14419" t="s">
        <v>4991</v>
      </c>
    </row>
    <row r="14420" spans="1:4" x14ac:dyDescent="0.25">
      <c r="A14420" s="2">
        <v>44340.463888888888</v>
      </c>
      <c r="B14420" t="s">
        <v>1148</v>
      </c>
      <c r="D14420" t="s">
        <v>842</v>
      </c>
    </row>
    <row r="14421" spans="1:4" x14ac:dyDescent="0.25">
      <c r="A14421" s="2">
        <v>44340.463888888888</v>
      </c>
      <c r="B14421" t="s">
        <v>1148</v>
      </c>
      <c r="D14421" t="s">
        <v>932</v>
      </c>
    </row>
    <row r="14422" spans="1:4" x14ac:dyDescent="0.25">
      <c r="A14422" s="2">
        <v>44340.463888888888</v>
      </c>
      <c r="B14422" t="s">
        <v>1148</v>
      </c>
      <c r="D14422" t="s">
        <v>1853</v>
      </c>
    </row>
    <row r="14423" spans="1:4" x14ac:dyDescent="0.25">
      <c r="A14423" s="2">
        <v>44340.463888888888</v>
      </c>
      <c r="B14423" t="s">
        <v>10299</v>
      </c>
      <c r="D14423" t="s">
        <v>852</v>
      </c>
    </row>
    <row r="14424" spans="1:4" x14ac:dyDescent="0.25">
      <c r="A14424" s="2">
        <v>44340.463888888888</v>
      </c>
      <c r="B14424" t="s">
        <v>175</v>
      </c>
      <c r="D14424" t="s">
        <v>1848</v>
      </c>
    </row>
    <row r="14425" spans="1:4" x14ac:dyDescent="0.25">
      <c r="A14425" s="2">
        <v>44340.463888888888</v>
      </c>
      <c r="B14425" t="s">
        <v>175</v>
      </c>
      <c r="D14425" t="s">
        <v>1849</v>
      </c>
    </row>
    <row r="14426" spans="1:4" x14ac:dyDescent="0.25">
      <c r="A14426" s="2">
        <v>44340.463888888888</v>
      </c>
      <c r="B14426" t="s">
        <v>10296</v>
      </c>
      <c r="D14426" t="s">
        <v>846</v>
      </c>
    </row>
    <row r="14427" spans="1:4" x14ac:dyDescent="0.25">
      <c r="A14427" s="2">
        <v>44340.464583333334</v>
      </c>
      <c r="B14427" t="s">
        <v>184</v>
      </c>
      <c r="C14427" t="s">
        <v>6417</v>
      </c>
    </row>
    <row r="14428" spans="1:4" x14ac:dyDescent="0.25">
      <c r="A14428" s="2">
        <v>44340.464583333334</v>
      </c>
      <c r="B14428" t="s">
        <v>163</v>
      </c>
      <c r="C14428" t="s">
        <v>6536</v>
      </c>
    </row>
    <row r="14429" spans="1:4" x14ac:dyDescent="0.25">
      <c r="A14429" s="2">
        <v>44340.464583333334</v>
      </c>
      <c r="B14429" t="s">
        <v>10299</v>
      </c>
      <c r="C14429" t="s">
        <v>194</v>
      </c>
    </row>
    <row r="14430" spans="1:4" x14ac:dyDescent="0.25">
      <c r="A14430" s="2">
        <v>44340.464583333334</v>
      </c>
      <c r="B14430" t="s">
        <v>10299</v>
      </c>
      <c r="C14430" t="s">
        <v>9132</v>
      </c>
    </row>
    <row r="14431" spans="1:4" x14ac:dyDescent="0.25">
      <c r="A14431" s="2">
        <v>44340.464583333334</v>
      </c>
      <c r="B14431" t="s">
        <v>10299</v>
      </c>
      <c r="C14431" t="s">
        <v>6386</v>
      </c>
    </row>
    <row r="14432" spans="1:4" x14ac:dyDescent="0.25">
      <c r="A14432" s="2">
        <v>44340.464583333334</v>
      </c>
      <c r="B14432" t="s">
        <v>186</v>
      </c>
      <c r="C14432" t="s">
        <v>194</v>
      </c>
    </row>
    <row r="14433" spans="1:4" x14ac:dyDescent="0.25">
      <c r="A14433" s="2">
        <v>44340.464583333334</v>
      </c>
      <c r="B14433" t="s">
        <v>10296</v>
      </c>
      <c r="C14433" t="s">
        <v>9821</v>
      </c>
    </row>
    <row r="14434" spans="1:4" x14ac:dyDescent="0.25">
      <c r="A14434" s="2">
        <v>44340.464583333334</v>
      </c>
      <c r="B14434" t="s">
        <v>10296</v>
      </c>
      <c r="C14434" t="s">
        <v>9822</v>
      </c>
    </row>
    <row r="14435" spans="1:4" x14ac:dyDescent="0.25">
      <c r="A14435" s="2">
        <v>44340.464583333334</v>
      </c>
      <c r="B14435" t="s">
        <v>184</v>
      </c>
      <c r="D14435" t="s">
        <v>846</v>
      </c>
    </row>
    <row r="14436" spans="1:4" x14ac:dyDescent="0.25">
      <c r="A14436" s="2">
        <v>44340.464583333334</v>
      </c>
      <c r="B14436" t="s">
        <v>163</v>
      </c>
      <c r="D14436" t="s">
        <v>1021</v>
      </c>
    </row>
    <row r="14437" spans="1:4" x14ac:dyDescent="0.25">
      <c r="A14437" s="2">
        <v>44340.464583333334</v>
      </c>
      <c r="B14437" t="s">
        <v>10299</v>
      </c>
      <c r="D14437" t="s">
        <v>973</v>
      </c>
    </row>
    <row r="14438" spans="1:4" x14ac:dyDescent="0.25">
      <c r="A14438" s="2">
        <v>44340.464583333334</v>
      </c>
      <c r="B14438" t="s">
        <v>10299</v>
      </c>
      <c r="D14438" t="s">
        <v>856</v>
      </c>
    </row>
    <row r="14439" spans="1:4" x14ac:dyDescent="0.25">
      <c r="A14439" s="2">
        <v>44340.464583333334</v>
      </c>
      <c r="B14439" t="s">
        <v>10299</v>
      </c>
      <c r="D14439" t="s">
        <v>5005</v>
      </c>
    </row>
    <row r="14440" spans="1:4" x14ac:dyDescent="0.25">
      <c r="A14440" s="2">
        <v>44340.464583333334</v>
      </c>
      <c r="B14440" t="s">
        <v>186</v>
      </c>
      <c r="D14440" t="s">
        <v>5061</v>
      </c>
    </row>
    <row r="14441" spans="1:4" x14ac:dyDescent="0.25">
      <c r="A14441" s="2">
        <v>44340.464583333334</v>
      </c>
      <c r="B14441" t="s">
        <v>10296</v>
      </c>
      <c r="D14441" t="s">
        <v>908</v>
      </c>
    </row>
    <row r="14442" spans="1:4" x14ac:dyDescent="0.25">
      <c r="A14442" s="2">
        <v>44340.464583333334</v>
      </c>
      <c r="B14442" t="s">
        <v>10296</v>
      </c>
      <c r="D14442" t="s">
        <v>848</v>
      </c>
    </row>
    <row r="14443" spans="1:4" x14ac:dyDescent="0.25">
      <c r="A14443" s="2">
        <v>44340.465277777781</v>
      </c>
      <c r="B14443" t="s">
        <v>163</v>
      </c>
      <c r="C14443" t="s">
        <v>6537</v>
      </c>
    </row>
    <row r="14444" spans="1:4" x14ac:dyDescent="0.25">
      <c r="A14444" s="2">
        <v>44340.465277777781</v>
      </c>
      <c r="B14444" t="s">
        <v>163</v>
      </c>
      <c r="C14444" t="s">
        <v>1538</v>
      </c>
    </row>
    <row r="14445" spans="1:4" x14ac:dyDescent="0.25">
      <c r="A14445" s="2">
        <v>44340.465277777781</v>
      </c>
      <c r="B14445" t="s">
        <v>163</v>
      </c>
      <c r="C14445" t="s">
        <v>6538</v>
      </c>
    </row>
    <row r="14446" spans="1:4" x14ac:dyDescent="0.25">
      <c r="A14446" s="2">
        <v>44340.465277777781</v>
      </c>
      <c r="B14446" t="s">
        <v>171</v>
      </c>
      <c r="C14446" t="s">
        <v>1249</v>
      </c>
    </row>
    <row r="14447" spans="1:4" x14ac:dyDescent="0.25">
      <c r="A14447" s="2">
        <v>44340.465277777781</v>
      </c>
      <c r="B14447" t="s">
        <v>171</v>
      </c>
      <c r="C14447" t="s">
        <v>1249</v>
      </c>
    </row>
    <row r="14448" spans="1:4" x14ac:dyDescent="0.25">
      <c r="A14448" s="2">
        <v>44340.465277777781</v>
      </c>
      <c r="B14448" t="s">
        <v>176</v>
      </c>
      <c r="C14448" t="s">
        <v>1249</v>
      </c>
    </row>
    <row r="14449" spans="1:4" x14ac:dyDescent="0.25">
      <c r="A14449" s="2">
        <v>44340.465277777781</v>
      </c>
      <c r="B14449" t="s">
        <v>10296</v>
      </c>
      <c r="C14449" t="s">
        <v>1249</v>
      </c>
    </row>
    <row r="14450" spans="1:4" x14ac:dyDescent="0.25">
      <c r="A14450" s="2">
        <v>44340.465277777781</v>
      </c>
      <c r="B14450" t="s">
        <v>10297</v>
      </c>
      <c r="C14450" t="s">
        <v>1249</v>
      </c>
    </row>
    <row r="14451" spans="1:4" x14ac:dyDescent="0.25">
      <c r="A14451" s="2">
        <v>44340.465277777781</v>
      </c>
      <c r="B14451" t="s">
        <v>164</v>
      </c>
      <c r="C14451" t="s">
        <v>1249</v>
      </c>
    </row>
    <row r="14452" spans="1:4" x14ac:dyDescent="0.25">
      <c r="A14452" s="2">
        <v>44340.465277777781</v>
      </c>
      <c r="B14452" t="s">
        <v>164</v>
      </c>
      <c r="C14452" t="s">
        <v>7591</v>
      </c>
    </row>
    <row r="14453" spans="1:4" x14ac:dyDescent="0.25">
      <c r="A14453" s="2">
        <v>44340.465277777781</v>
      </c>
      <c r="B14453" t="s">
        <v>164</v>
      </c>
      <c r="C14453" t="s">
        <v>7038</v>
      </c>
    </row>
    <row r="14454" spans="1:4" x14ac:dyDescent="0.25">
      <c r="A14454" s="2">
        <v>44340.465277777781</v>
      </c>
      <c r="B14454" t="s">
        <v>186</v>
      </c>
      <c r="C14454" t="s">
        <v>1249</v>
      </c>
    </row>
    <row r="14455" spans="1:4" x14ac:dyDescent="0.25">
      <c r="A14455" s="2">
        <v>44340.465277777781</v>
      </c>
      <c r="B14455" t="s">
        <v>186</v>
      </c>
      <c r="C14455" t="s">
        <v>9734</v>
      </c>
    </row>
    <row r="14456" spans="1:4" x14ac:dyDescent="0.25">
      <c r="A14456" s="2">
        <v>44340.465277777781</v>
      </c>
      <c r="B14456" t="s">
        <v>186</v>
      </c>
      <c r="C14456" t="s">
        <v>9735</v>
      </c>
    </row>
    <row r="14457" spans="1:4" x14ac:dyDescent="0.25">
      <c r="A14457" s="2">
        <v>44340.465277777781</v>
      </c>
      <c r="B14457" t="s">
        <v>163</v>
      </c>
      <c r="D14457" t="s">
        <v>849</v>
      </c>
    </row>
    <row r="14458" spans="1:4" x14ac:dyDescent="0.25">
      <c r="A14458" s="2">
        <v>44340.465277777781</v>
      </c>
      <c r="B14458" t="s">
        <v>163</v>
      </c>
      <c r="D14458" t="s">
        <v>850</v>
      </c>
    </row>
    <row r="14459" spans="1:4" x14ac:dyDescent="0.25">
      <c r="A14459" s="2">
        <v>44340.465277777781</v>
      </c>
      <c r="B14459" t="s">
        <v>163</v>
      </c>
      <c r="D14459" t="s">
        <v>825</v>
      </c>
    </row>
    <row r="14460" spans="1:4" x14ac:dyDescent="0.25">
      <c r="A14460" s="2">
        <v>44340.465277777781</v>
      </c>
      <c r="B14460" t="s">
        <v>171</v>
      </c>
      <c r="D14460" t="s">
        <v>856</v>
      </c>
    </row>
    <row r="14461" spans="1:4" x14ac:dyDescent="0.25">
      <c r="A14461" s="2">
        <v>44340.465277777781</v>
      </c>
      <c r="B14461" t="s">
        <v>171</v>
      </c>
      <c r="D14461" t="s">
        <v>4991</v>
      </c>
    </row>
    <row r="14462" spans="1:4" x14ac:dyDescent="0.25">
      <c r="A14462" s="2">
        <v>44340.465277777781</v>
      </c>
      <c r="B14462" t="s">
        <v>176</v>
      </c>
      <c r="D14462" t="s">
        <v>1876</v>
      </c>
    </row>
    <row r="14463" spans="1:4" x14ac:dyDescent="0.25">
      <c r="A14463" s="2">
        <v>44340.465277777781</v>
      </c>
      <c r="B14463" t="s">
        <v>10296</v>
      </c>
      <c r="D14463" t="s">
        <v>1853</v>
      </c>
    </row>
    <row r="14464" spans="1:4" x14ac:dyDescent="0.25">
      <c r="A14464" s="2">
        <v>44340.465277777781</v>
      </c>
      <c r="B14464" t="s">
        <v>10297</v>
      </c>
      <c r="D14464" t="s">
        <v>850</v>
      </c>
    </row>
    <row r="14465" spans="1:4" x14ac:dyDescent="0.25">
      <c r="A14465" s="2">
        <v>44340.465277777781</v>
      </c>
      <c r="B14465" t="s">
        <v>164</v>
      </c>
      <c r="D14465" t="s">
        <v>1852</v>
      </c>
    </row>
    <row r="14466" spans="1:4" x14ac:dyDescent="0.25">
      <c r="A14466" s="2">
        <v>44340.465277777781</v>
      </c>
      <c r="B14466" t="s">
        <v>164</v>
      </c>
      <c r="D14466" t="s">
        <v>844</v>
      </c>
    </row>
    <row r="14467" spans="1:4" x14ac:dyDescent="0.25">
      <c r="A14467" s="2">
        <v>44340.465277777781</v>
      </c>
      <c r="B14467" t="s">
        <v>164</v>
      </c>
      <c r="D14467" t="s">
        <v>976</v>
      </c>
    </row>
    <row r="14468" spans="1:4" x14ac:dyDescent="0.25">
      <c r="A14468" s="2">
        <v>44340.465277777781</v>
      </c>
      <c r="B14468" t="s">
        <v>186</v>
      </c>
      <c r="D14468" t="s">
        <v>1848</v>
      </c>
    </row>
    <row r="14469" spans="1:4" x14ac:dyDescent="0.25">
      <c r="A14469" s="2">
        <v>44340.465277777781</v>
      </c>
      <c r="B14469" t="s">
        <v>186</v>
      </c>
      <c r="D14469" t="s">
        <v>1849</v>
      </c>
    </row>
    <row r="14470" spans="1:4" x14ac:dyDescent="0.25">
      <c r="A14470" s="2">
        <v>44340.465277777781</v>
      </c>
      <c r="B14470" t="s">
        <v>186</v>
      </c>
      <c r="D14470" t="s">
        <v>1850</v>
      </c>
    </row>
    <row r="14471" spans="1:4" x14ac:dyDescent="0.25">
      <c r="A14471" s="2">
        <v>44340.46597222222</v>
      </c>
      <c r="B14471" t="s">
        <v>163</v>
      </c>
      <c r="C14471" t="s">
        <v>6437</v>
      </c>
    </row>
    <row r="14472" spans="1:4" x14ac:dyDescent="0.25">
      <c r="A14472" s="2">
        <v>44340.46597222222</v>
      </c>
      <c r="B14472" t="s">
        <v>163</v>
      </c>
      <c r="C14472" t="s">
        <v>6539</v>
      </c>
    </row>
    <row r="14473" spans="1:4" x14ac:dyDescent="0.25">
      <c r="A14473" s="2">
        <v>44340.46597222222</v>
      </c>
      <c r="B14473" t="s">
        <v>171</v>
      </c>
      <c r="C14473" t="s">
        <v>7216</v>
      </c>
    </row>
    <row r="14474" spans="1:4" x14ac:dyDescent="0.25">
      <c r="A14474" s="2">
        <v>44340.46597222222</v>
      </c>
      <c r="B14474" t="s">
        <v>171</v>
      </c>
      <c r="C14474" t="s">
        <v>194</v>
      </c>
    </row>
    <row r="14475" spans="1:4" x14ac:dyDescent="0.25">
      <c r="A14475" s="2">
        <v>44340.46597222222</v>
      </c>
      <c r="B14475" t="s">
        <v>171</v>
      </c>
      <c r="C14475" t="s">
        <v>7217</v>
      </c>
    </row>
    <row r="14476" spans="1:4" x14ac:dyDescent="0.25">
      <c r="A14476" s="2">
        <v>44340.46597222222</v>
      </c>
      <c r="B14476" t="s">
        <v>171</v>
      </c>
      <c r="C14476" t="s">
        <v>7218</v>
      </c>
    </row>
    <row r="14477" spans="1:4" x14ac:dyDescent="0.25">
      <c r="A14477" s="2">
        <v>44340.46597222222</v>
      </c>
      <c r="B14477" t="s">
        <v>192</v>
      </c>
      <c r="C14477" t="s">
        <v>194</v>
      </c>
    </row>
    <row r="14478" spans="1:4" x14ac:dyDescent="0.25">
      <c r="A14478" s="2">
        <v>44340.46597222222</v>
      </c>
      <c r="B14478" t="s">
        <v>192</v>
      </c>
      <c r="C14478" t="s">
        <v>194</v>
      </c>
    </row>
    <row r="14479" spans="1:4" x14ac:dyDescent="0.25">
      <c r="A14479" s="2">
        <v>44340.46597222222</v>
      </c>
      <c r="B14479" t="s">
        <v>192</v>
      </c>
      <c r="C14479" t="s">
        <v>194</v>
      </c>
    </row>
    <row r="14480" spans="1:4" x14ac:dyDescent="0.25">
      <c r="A14480" s="2">
        <v>44340.46597222222</v>
      </c>
      <c r="B14480" t="s">
        <v>192</v>
      </c>
      <c r="C14480" t="s">
        <v>7355</v>
      </c>
    </row>
    <row r="14481" spans="1:4" x14ac:dyDescent="0.25">
      <c r="A14481" s="2">
        <v>44340.46597222222</v>
      </c>
      <c r="B14481" t="s">
        <v>192</v>
      </c>
      <c r="C14481" t="s">
        <v>6386</v>
      </c>
    </row>
    <row r="14482" spans="1:4" x14ac:dyDescent="0.25">
      <c r="A14482" s="2">
        <v>44340.46597222222</v>
      </c>
      <c r="B14482" t="s">
        <v>176</v>
      </c>
      <c r="C14482" t="s">
        <v>1249</v>
      </c>
    </row>
    <row r="14483" spans="1:4" x14ac:dyDescent="0.25">
      <c r="A14483" s="2">
        <v>44340.46597222222</v>
      </c>
      <c r="B14483" t="s">
        <v>176</v>
      </c>
      <c r="C14483" t="s">
        <v>7973</v>
      </c>
    </row>
    <row r="14484" spans="1:4" x14ac:dyDescent="0.25">
      <c r="A14484" s="2">
        <v>44340.46597222222</v>
      </c>
      <c r="B14484" t="s">
        <v>10296</v>
      </c>
      <c r="C14484" t="s">
        <v>8757</v>
      </c>
    </row>
    <row r="14485" spans="1:4" x14ac:dyDescent="0.25">
      <c r="A14485" s="2">
        <v>44340.46597222222</v>
      </c>
      <c r="B14485" t="s">
        <v>10296</v>
      </c>
      <c r="C14485" t="s">
        <v>1249</v>
      </c>
    </row>
    <row r="14486" spans="1:4" x14ac:dyDescent="0.25">
      <c r="A14486" s="2">
        <v>44340.46597222222</v>
      </c>
      <c r="B14486" t="s">
        <v>10296</v>
      </c>
      <c r="C14486" t="s">
        <v>8758</v>
      </c>
    </row>
    <row r="14487" spans="1:4" x14ac:dyDescent="0.25">
      <c r="A14487" s="2">
        <v>44340.46597222222</v>
      </c>
      <c r="B14487" t="s">
        <v>10296</v>
      </c>
      <c r="C14487" t="s">
        <v>8759</v>
      </c>
    </row>
    <row r="14488" spans="1:4" x14ac:dyDescent="0.25">
      <c r="A14488" s="2">
        <v>44340.46597222222</v>
      </c>
      <c r="B14488" t="s">
        <v>10297</v>
      </c>
      <c r="C14488" t="s">
        <v>1538</v>
      </c>
    </row>
    <row r="14489" spans="1:4" x14ac:dyDescent="0.25">
      <c r="A14489" s="2">
        <v>44340.46597222222</v>
      </c>
      <c r="B14489" t="s">
        <v>164</v>
      </c>
      <c r="C14489" t="s">
        <v>9640</v>
      </c>
    </row>
    <row r="14490" spans="1:4" x14ac:dyDescent="0.25">
      <c r="A14490" s="2">
        <v>44340.46597222222</v>
      </c>
      <c r="B14490" t="s">
        <v>164</v>
      </c>
      <c r="C14490" t="s">
        <v>6386</v>
      </c>
    </row>
    <row r="14491" spans="1:4" x14ac:dyDescent="0.25">
      <c r="A14491" s="2">
        <v>44340.46597222222</v>
      </c>
      <c r="B14491" t="s">
        <v>164</v>
      </c>
      <c r="C14491" t="s">
        <v>9641</v>
      </c>
    </row>
    <row r="14492" spans="1:4" x14ac:dyDescent="0.25">
      <c r="A14492" s="2">
        <v>44340.46597222222</v>
      </c>
      <c r="B14492" t="s">
        <v>175</v>
      </c>
      <c r="C14492" t="s">
        <v>9706</v>
      </c>
    </row>
    <row r="14493" spans="1:4" x14ac:dyDescent="0.25">
      <c r="A14493" s="2">
        <v>44340.46597222222</v>
      </c>
      <c r="B14493" t="s">
        <v>163</v>
      </c>
      <c r="C14493" t="s">
        <v>1249</v>
      </c>
    </row>
    <row r="14494" spans="1:4" x14ac:dyDescent="0.25">
      <c r="A14494" s="2">
        <v>44340.46597222222</v>
      </c>
      <c r="B14494" t="s">
        <v>163</v>
      </c>
      <c r="C14494" t="s">
        <v>9823</v>
      </c>
    </row>
    <row r="14495" spans="1:4" x14ac:dyDescent="0.25">
      <c r="A14495" s="2">
        <v>44340.46597222222</v>
      </c>
      <c r="B14495" t="s">
        <v>163</v>
      </c>
      <c r="C14495" t="s">
        <v>6438</v>
      </c>
    </row>
    <row r="14496" spans="1:4" x14ac:dyDescent="0.25">
      <c r="A14496" s="2">
        <v>44340.46597222222</v>
      </c>
      <c r="B14496" t="s">
        <v>163</v>
      </c>
      <c r="D14496" t="s">
        <v>826</v>
      </c>
    </row>
    <row r="14497" spans="1:4" x14ac:dyDescent="0.25">
      <c r="A14497" s="2">
        <v>44340.46597222222</v>
      </c>
      <c r="B14497" t="s">
        <v>163</v>
      </c>
      <c r="D14497" t="s">
        <v>852</v>
      </c>
    </row>
    <row r="14498" spans="1:4" x14ac:dyDescent="0.25">
      <c r="A14498" s="2">
        <v>44340.46597222222</v>
      </c>
      <c r="B14498" t="s">
        <v>171</v>
      </c>
      <c r="D14498" t="s">
        <v>844</v>
      </c>
    </row>
    <row r="14499" spans="1:4" x14ac:dyDescent="0.25">
      <c r="A14499" s="2">
        <v>44340.46597222222</v>
      </c>
      <c r="B14499" t="s">
        <v>171</v>
      </c>
      <c r="D14499" t="s">
        <v>1156</v>
      </c>
    </row>
    <row r="14500" spans="1:4" x14ac:dyDescent="0.25">
      <c r="A14500" s="2">
        <v>44340.46597222222</v>
      </c>
      <c r="B14500" t="s">
        <v>171</v>
      </c>
      <c r="D14500" t="s">
        <v>825</v>
      </c>
    </row>
    <row r="14501" spans="1:4" x14ac:dyDescent="0.25">
      <c r="A14501" s="2">
        <v>44340.46597222222</v>
      </c>
      <c r="B14501" t="s">
        <v>171</v>
      </c>
      <c r="D14501" t="s">
        <v>853</v>
      </c>
    </row>
    <row r="14502" spans="1:4" x14ac:dyDescent="0.25">
      <c r="A14502" s="2">
        <v>44340.46597222222</v>
      </c>
      <c r="B14502" t="s">
        <v>192</v>
      </c>
      <c r="D14502" t="s">
        <v>852</v>
      </c>
    </row>
    <row r="14503" spans="1:4" x14ac:dyDescent="0.25">
      <c r="A14503" s="2">
        <v>44340.46597222222</v>
      </c>
      <c r="B14503" t="s">
        <v>192</v>
      </c>
      <c r="D14503" t="s">
        <v>973</v>
      </c>
    </row>
    <row r="14504" spans="1:4" x14ac:dyDescent="0.25">
      <c r="A14504" s="2">
        <v>44340.46597222222</v>
      </c>
      <c r="B14504" t="s">
        <v>192</v>
      </c>
      <c r="D14504" t="s">
        <v>902</v>
      </c>
    </row>
    <row r="14505" spans="1:4" x14ac:dyDescent="0.25">
      <c r="A14505" s="2">
        <v>44340.46597222222</v>
      </c>
      <c r="B14505" t="s">
        <v>192</v>
      </c>
      <c r="D14505" t="s">
        <v>1008</v>
      </c>
    </row>
    <row r="14506" spans="1:4" x14ac:dyDescent="0.25">
      <c r="A14506" s="2">
        <v>44340.46597222222</v>
      </c>
      <c r="B14506" t="s">
        <v>192</v>
      </c>
      <c r="D14506" t="s">
        <v>955</v>
      </c>
    </row>
    <row r="14507" spans="1:4" x14ac:dyDescent="0.25">
      <c r="A14507" s="2">
        <v>44340.46597222222</v>
      </c>
      <c r="B14507" t="s">
        <v>176</v>
      </c>
      <c r="D14507" t="s">
        <v>1848</v>
      </c>
    </row>
    <row r="14508" spans="1:4" x14ac:dyDescent="0.25">
      <c r="A14508" s="2">
        <v>44340.46597222222</v>
      </c>
      <c r="B14508" t="s">
        <v>176</v>
      </c>
      <c r="D14508" t="s">
        <v>1849</v>
      </c>
    </row>
    <row r="14509" spans="1:4" x14ac:dyDescent="0.25">
      <c r="A14509" s="2">
        <v>44340.46597222222</v>
      </c>
      <c r="B14509" t="s">
        <v>10296</v>
      </c>
      <c r="D14509" t="s">
        <v>846</v>
      </c>
    </row>
    <row r="14510" spans="1:4" x14ac:dyDescent="0.25">
      <c r="A14510" s="2">
        <v>44340.46597222222</v>
      </c>
      <c r="B14510" t="s">
        <v>10296</v>
      </c>
      <c r="D14510" t="s">
        <v>908</v>
      </c>
    </row>
    <row r="14511" spans="1:4" x14ac:dyDescent="0.25">
      <c r="A14511" s="2">
        <v>44340.46597222222</v>
      </c>
      <c r="B14511" t="s">
        <v>10296</v>
      </c>
      <c r="D14511" t="s">
        <v>909</v>
      </c>
    </row>
    <row r="14512" spans="1:4" x14ac:dyDescent="0.25">
      <c r="A14512" s="2">
        <v>44340.46597222222</v>
      </c>
      <c r="B14512" t="s">
        <v>10296</v>
      </c>
      <c r="D14512" t="s">
        <v>848</v>
      </c>
    </row>
    <row r="14513" spans="1:4" x14ac:dyDescent="0.25">
      <c r="A14513" s="2">
        <v>44340.46597222222</v>
      </c>
      <c r="B14513" t="s">
        <v>10297</v>
      </c>
      <c r="D14513" t="s">
        <v>1009</v>
      </c>
    </row>
    <row r="14514" spans="1:4" x14ac:dyDescent="0.25">
      <c r="A14514" s="2">
        <v>44340.46597222222</v>
      </c>
      <c r="B14514" t="s">
        <v>164</v>
      </c>
      <c r="D14514" t="s">
        <v>834</v>
      </c>
    </row>
    <row r="14515" spans="1:4" x14ac:dyDescent="0.25">
      <c r="A14515" s="2">
        <v>44340.46597222222</v>
      </c>
      <c r="B14515" t="s">
        <v>164</v>
      </c>
      <c r="D14515" t="s">
        <v>904</v>
      </c>
    </row>
    <row r="14516" spans="1:4" x14ac:dyDescent="0.25">
      <c r="A14516" s="2">
        <v>44340.46597222222</v>
      </c>
      <c r="B14516" t="s">
        <v>164</v>
      </c>
      <c r="D14516" t="s">
        <v>836</v>
      </c>
    </row>
    <row r="14517" spans="1:4" x14ac:dyDescent="0.25">
      <c r="A14517" s="2">
        <v>44340.46597222222</v>
      </c>
      <c r="B14517" t="s">
        <v>175</v>
      </c>
      <c r="D14517" t="s">
        <v>1864</v>
      </c>
    </row>
    <row r="14518" spans="1:4" x14ac:dyDescent="0.25">
      <c r="A14518" s="2">
        <v>44340.46597222222</v>
      </c>
      <c r="B14518" t="s">
        <v>163</v>
      </c>
      <c r="D14518" t="s">
        <v>825</v>
      </c>
    </row>
    <row r="14519" spans="1:4" x14ac:dyDescent="0.25">
      <c r="A14519" s="2">
        <v>44340.46597222222</v>
      </c>
      <c r="B14519" t="s">
        <v>163</v>
      </c>
      <c r="D14519" t="s">
        <v>853</v>
      </c>
    </row>
    <row r="14520" spans="1:4" x14ac:dyDescent="0.25">
      <c r="A14520" s="2">
        <v>44340.46597222222</v>
      </c>
      <c r="B14520" t="s">
        <v>163</v>
      </c>
      <c r="D14520" t="s">
        <v>1853</v>
      </c>
    </row>
    <row r="14521" spans="1:4" x14ac:dyDescent="0.25">
      <c r="A14521" s="2">
        <v>44340.466666666667</v>
      </c>
      <c r="B14521" t="s">
        <v>163</v>
      </c>
      <c r="C14521" t="s">
        <v>1249</v>
      </c>
    </row>
    <row r="14522" spans="1:4" x14ac:dyDescent="0.25">
      <c r="A14522" s="2">
        <v>44340.466666666667</v>
      </c>
      <c r="B14522" t="s">
        <v>163</v>
      </c>
      <c r="C14522" t="s">
        <v>6540</v>
      </c>
    </row>
    <row r="14523" spans="1:4" x14ac:dyDescent="0.25">
      <c r="A14523" s="2">
        <v>44340.466666666667</v>
      </c>
      <c r="B14523" t="s">
        <v>171</v>
      </c>
      <c r="C14523" t="s">
        <v>6438</v>
      </c>
    </row>
    <row r="14524" spans="1:4" x14ac:dyDescent="0.25">
      <c r="A14524" s="2">
        <v>44340.466666666667</v>
      </c>
      <c r="B14524" t="s">
        <v>171</v>
      </c>
      <c r="C14524" t="s">
        <v>1249</v>
      </c>
    </row>
    <row r="14525" spans="1:4" x14ac:dyDescent="0.25">
      <c r="A14525" s="2">
        <v>44340.466666666667</v>
      </c>
      <c r="B14525" t="s">
        <v>171</v>
      </c>
      <c r="C14525" t="s">
        <v>105</v>
      </c>
    </row>
    <row r="14526" spans="1:4" x14ac:dyDescent="0.25">
      <c r="A14526" s="2">
        <v>44340.466666666667</v>
      </c>
      <c r="B14526" t="s">
        <v>192</v>
      </c>
      <c r="C14526" t="s">
        <v>7356</v>
      </c>
    </row>
    <row r="14527" spans="1:4" x14ac:dyDescent="0.25">
      <c r="A14527" s="2">
        <v>44340.466666666667</v>
      </c>
      <c r="B14527" t="s">
        <v>1457</v>
      </c>
      <c r="C14527" t="s">
        <v>1249</v>
      </c>
    </row>
    <row r="14528" spans="1:4" x14ac:dyDescent="0.25">
      <c r="A14528" s="2">
        <v>44340.466666666667</v>
      </c>
      <c r="B14528" t="s">
        <v>1457</v>
      </c>
      <c r="C14528" t="s">
        <v>6386</v>
      </c>
    </row>
    <row r="14529" spans="1:4" x14ac:dyDescent="0.25">
      <c r="A14529" s="2">
        <v>44340.466666666667</v>
      </c>
      <c r="B14529" t="s">
        <v>1457</v>
      </c>
      <c r="C14529" t="s">
        <v>7575</v>
      </c>
    </row>
    <row r="14530" spans="1:4" x14ac:dyDescent="0.25">
      <c r="A14530" s="2">
        <v>44340.466666666667</v>
      </c>
      <c r="B14530" t="s">
        <v>1457</v>
      </c>
      <c r="C14530" t="s">
        <v>6420</v>
      </c>
    </row>
    <row r="14531" spans="1:4" x14ac:dyDescent="0.25">
      <c r="A14531" s="2">
        <v>44340.466666666667</v>
      </c>
      <c r="B14531" t="s">
        <v>10296</v>
      </c>
      <c r="C14531" t="s">
        <v>8760</v>
      </c>
    </row>
    <row r="14532" spans="1:4" x14ac:dyDescent="0.25">
      <c r="A14532" s="2">
        <v>44340.466666666667</v>
      </c>
      <c r="B14532" t="s">
        <v>10296</v>
      </c>
      <c r="C14532" t="s">
        <v>194</v>
      </c>
    </row>
    <row r="14533" spans="1:4" x14ac:dyDescent="0.25">
      <c r="A14533" s="2">
        <v>44340.466666666667</v>
      </c>
      <c r="B14533" t="s">
        <v>10296</v>
      </c>
      <c r="C14533" t="s">
        <v>8761</v>
      </c>
    </row>
    <row r="14534" spans="1:4" x14ac:dyDescent="0.25">
      <c r="A14534" s="2">
        <v>44340.466666666667</v>
      </c>
      <c r="B14534" t="s">
        <v>10296</v>
      </c>
      <c r="C14534" t="s">
        <v>1249</v>
      </c>
    </row>
    <row r="14535" spans="1:4" x14ac:dyDescent="0.25">
      <c r="A14535" s="2">
        <v>44340.466666666667</v>
      </c>
      <c r="B14535" t="s">
        <v>10296</v>
      </c>
      <c r="C14535" t="s">
        <v>8762</v>
      </c>
    </row>
    <row r="14536" spans="1:4" x14ac:dyDescent="0.25">
      <c r="A14536" s="2">
        <v>44340.466666666667</v>
      </c>
      <c r="B14536" t="s">
        <v>10296</v>
      </c>
      <c r="C14536" t="s">
        <v>1249</v>
      </c>
    </row>
    <row r="14537" spans="1:4" x14ac:dyDescent="0.25">
      <c r="A14537" s="2">
        <v>44340.466666666667</v>
      </c>
      <c r="B14537" t="s">
        <v>10296</v>
      </c>
      <c r="C14537" t="s">
        <v>8763</v>
      </c>
    </row>
    <row r="14538" spans="1:4" x14ac:dyDescent="0.25">
      <c r="A14538" s="2">
        <v>44340.466666666667</v>
      </c>
      <c r="B14538" t="s">
        <v>10297</v>
      </c>
      <c r="C14538" t="s">
        <v>8940</v>
      </c>
    </row>
    <row r="14539" spans="1:4" x14ac:dyDescent="0.25">
      <c r="A14539" s="2">
        <v>44340.466666666667</v>
      </c>
      <c r="B14539" t="s">
        <v>10297</v>
      </c>
      <c r="C14539" t="s">
        <v>6637</v>
      </c>
    </row>
    <row r="14540" spans="1:4" x14ac:dyDescent="0.25">
      <c r="A14540" s="2">
        <v>44340.466666666667</v>
      </c>
      <c r="B14540" t="s">
        <v>10297</v>
      </c>
      <c r="C14540" t="s">
        <v>8941</v>
      </c>
    </row>
    <row r="14541" spans="1:4" x14ac:dyDescent="0.25">
      <c r="A14541" s="2">
        <v>44340.466666666667</v>
      </c>
      <c r="B14541" t="s">
        <v>175</v>
      </c>
      <c r="C14541" t="s">
        <v>7611</v>
      </c>
    </row>
    <row r="14542" spans="1:4" x14ac:dyDescent="0.25">
      <c r="A14542" s="2">
        <v>44340.466666666667</v>
      </c>
      <c r="B14542" t="s">
        <v>163</v>
      </c>
      <c r="D14542" t="s">
        <v>901</v>
      </c>
    </row>
    <row r="14543" spans="1:4" x14ac:dyDescent="0.25">
      <c r="A14543" s="2">
        <v>44340.466666666667</v>
      </c>
      <c r="B14543" t="s">
        <v>163</v>
      </c>
      <c r="D14543" t="s">
        <v>1855</v>
      </c>
    </row>
    <row r="14544" spans="1:4" x14ac:dyDescent="0.25">
      <c r="A14544" s="2">
        <v>44340.466666666667</v>
      </c>
      <c r="B14544" t="s">
        <v>171</v>
      </c>
      <c r="D14544" t="s">
        <v>842</v>
      </c>
    </row>
    <row r="14545" spans="1:4" x14ac:dyDescent="0.25">
      <c r="A14545" s="2">
        <v>44340.466666666667</v>
      </c>
      <c r="B14545" t="s">
        <v>171</v>
      </c>
      <c r="D14545" t="s">
        <v>1880</v>
      </c>
    </row>
    <row r="14546" spans="1:4" x14ac:dyDescent="0.25">
      <c r="A14546" s="2">
        <v>44340.466666666667</v>
      </c>
      <c r="B14546" t="s">
        <v>171</v>
      </c>
      <c r="D14546" t="s">
        <v>902</v>
      </c>
    </row>
    <row r="14547" spans="1:4" x14ac:dyDescent="0.25">
      <c r="A14547" s="2">
        <v>44340.466666666667</v>
      </c>
      <c r="B14547" t="s">
        <v>192</v>
      </c>
      <c r="D14547" t="s">
        <v>904</v>
      </c>
    </row>
    <row r="14548" spans="1:4" x14ac:dyDescent="0.25">
      <c r="A14548" s="2">
        <v>44340.466666666667</v>
      </c>
      <c r="B14548" t="s">
        <v>1457</v>
      </c>
      <c r="D14548" t="s">
        <v>846</v>
      </c>
    </row>
    <row r="14549" spans="1:4" x14ac:dyDescent="0.25">
      <c r="A14549" s="2">
        <v>44340.466666666667</v>
      </c>
      <c r="B14549" t="s">
        <v>1457</v>
      </c>
      <c r="D14549" t="s">
        <v>908</v>
      </c>
    </row>
    <row r="14550" spans="1:4" x14ac:dyDescent="0.25">
      <c r="A14550" s="2">
        <v>44340.466666666667</v>
      </c>
      <c r="B14550" t="s">
        <v>1457</v>
      </c>
      <c r="D14550" t="s">
        <v>848</v>
      </c>
    </row>
    <row r="14551" spans="1:4" x14ac:dyDescent="0.25">
      <c r="A14551" s="2">
        <v>44340.466666666667</v>
      </c>
      <c r="B14551" t="s">
        <v>1457</v>
      </c>
      <c r="D14551" t="s">
        <v>909</v>
      </c>
    </row>
    <row r="14552" spans="1:4" x14ac:dyDescent="0.25">
      <c r="A14552" s="2">
        <v>44340.466666666667</v>
      </c>
      <c r="B14552" t="s">
        <v>10296</v>
      </c>
      <c r="D14552" t="s">
        <v>850</v>
      </c>
    </row>
    <row r="14553" spans="1:4" x14ac:dyDescent="0.25">
      <c r="A14553" s="2">
        <v>44340.466666666667</v>
      </c>
      <c r="B14553" t="s">
        <v>10296</v>
      </c>
      <c r="D14553" t="s">
        <v>1009</v>
      </c>
    </row>
    <row r="14554" spans="1:4" x14ac:dyDescent="0.25">
      <c r="A14554" s="2">
        <v>44340.466666666667</v>
      </c>
      <c r="B14554" t="s">
        <v>10296</v>
      </c>
      <c r="D14554" t="s">
        <v>894</v>
      </c>
    </row>
    <row r="14555" spans="1:4" x14ac:dyDescent="0.25">
      <c r="A14555" s="2">
        <v>44340.466666666667</v>
      </c>
      <c r="B14555" t="s">
        <v>10296</v>
      </c>
      <c r="D14555" t="s">
        <v>845</v>
      </c>
    </row>
    <row r="14556" spans="1:4" x14ac:dyDescent="0.25">
      <c r="A14556" s="2">
        <v>44340.466666666667</v>
      </c>
      <c r="B14556" t="s">
        <v>10296</v>
      </c>
      <c r="D14556" t="s">
        <v>4988</v>
      </c>
    </row>
    <row r="14557" spans="1:4" x14ac:dyDescent="0.25">
      <c r="A14557" s="2">
        <v>44340.466666666667</v>
      </c>
      <c r="B14557" t="s">
        <v>10296</v>
      </c>
      <c r="D14557" t="s">
        <v>1848</v>
      </c>
    </row>
    <row r="14558" spans="1:4" x14ac:dyDescent="0.25">
      <c r="A14558" s="2">
        <v>44340.466666666667</v>
      </c>
      <c r="B14558" t="s">
        <v>10296</v>
      </c>
      <c r="D14558" t="s">
        <v>1849</v>
      </c>
    </row>
    <row r="14559" spans="1:4" x14ac:dyDescent="0.25">
      <c r="A14559" s="2">
        <v>44340.466666666667</v>
      </c>
      <c r="B14559" t="s">
        <v>10297</v>
      </c>
      <c r="D14559" t="s">
        <v>852</v>
      </c>
    </row>
    <row r="14560" spans="1:4" x14ac:dyDescent="0.25">
      <c r="A14560" s="2">
        <v>44340.466666666667</v>
      </c>
      <c r="B14560" t="s">
        <v>10297</v>
      </c>
      <c r="D14560" t="s">
        <v>1003</v>
      </c>
    </row>
    <row r="14561" spans="1:4" x14ac:dyDescent="0.25">
      <c r="A14561" s="2">
        <v>44340.466666666667</v>
      </c>
      <c r="B14561" t="s">
        <v>10297</v>
      </c>
      <c r="D14561" t="s">
        <v>844</v>
      </c>
    </row>
    <row r="14562" spans="1:4" x14ac:dyDescent="0.25">
      <c r="A14562" s="2">
        <v>44340.466666666667</v>
      </c>
      <c r="B14562" t="s">
        <v>175</v>
      </c>
      <c r="D14562" t="s">
        <v>1852</v>
      </c>
    </row>
    <row r="14563" spans="1:4" x14ac:dyDescent="0.25">
      <c r="A14563" s="2">
        <v>44340.467361111114</v>
      </c>
      <c r="B14563" t="s">
        <v>181</v>
      </c>
      <c r="C14563" t="s">
        <v>1249</v>
      </c>
    </row>
    <row r="14564" spans="1:4" x14ac:dyDescent="0.25">
      <c r="A14564" s="2">
        <v>44340.467361111114</v>
      </c>
      <c r="B14564" t="s">
        <v>181</v>
      </c>
      <c r="C14564" t="s">
        <v>6501</v>
      </c>
    </row>
    <row r="14565" spans="1:4" x14ac:dyDescent="0.25">
      <c r="A14565" s="2">
        <v>44340.467361111114</v>
      </c>
      <c r="B14565" t="s">
        <v>163</v>
      </c>
      <c r="C14565" t="s">
        <v>1249</v>
      </c>
    </row>
    <row r="14566" spans="1:4" x14ac:dyDescent="0.25">
      <c r="A14566" s="2">
        <v>44340.467361111114</v>
      </c>
      <c r="B14566" t="s">
        <v>171</v>
      </c>
      <c r="C14566" t="s">
        <v>7219</v>
      </c>
    </row>
    <row r="14567" spans="1:4" x14ac:dyDescent="0.25">
      <c r="A14567" s="2">
        <v>44340.467361111114</v>
      </c>
      <c r="B14567" t="s">
        <v>171</v>
      </c>
      <c r="C14567" t="s">
        <v>1249</v>
      </c>
    </row>
    <row r="14568" spans="1:4" x14ac:dyDescent="0.25">
      <c r="A14568" s="2">
        <v>44340.467361111114</v>
      </c>
      <c r="B14568" t="s">
        <v>171</v>
      </c>
      <c r="C14568" t="s">
        <v>6562</v>
      </c>
    </row>
    <row r="14569" spans="1:4" x14ac:dyDescent="0.25">
      <c r="A14569" s="2">
        <v>44340.467361111114</v>
      </c>
      <c r="B14569" t="s">
        <v>171</v>
      </c>
      <c r="C14569" t="s">
        <v>1249</v>
      </c>
    </row>
    <row r="14570" spans="1:4" x14ac:dyDescent="0.25">
      <c r="A14570" s="2">
        <v>44340.467361111114</v>
      </c>
      <c r="B14570" t="s">
        <v>171</v>
      </c>
      <c r="C14570" t="s">
        <v>194</v>
      </c>
    </row>
    <row r="14571" spans="1:4" x14ac:dyDescent="0.25">
      <c r="A14571" s="2">
        <v>44340.467361111114</v>
      </c>
      <c r="B14571" t="s">
        <v>171</v>
      </c>
      <c r="C14571" t="s">
        <v>7220</v>
      </c>
    </row>
    <row r="14572" spans="1:4" x14ac:dyDescent="0.25">
      <c r="A14572" s="2">
        <v>44340.467361111114</v>
      </c>
      <c r="B14572" t="s">
        <v>176</v>
      </c>
      <c r="C14572" t="s">
        <v>194</v>
      </c>
    </row>
    <row r="14573" spans="1:4" x14ac:dyDescent="0.25">
      <c r="A14573" s="2">
        <v>44340.467361111114</v>
      </c>
      <c r="B14573" t="s">
        <v>10296</v>
      </c>
      <c r="C14573" t="s">
        <v>6386</v>
      </c>
    </row>
    <row r="14574" spans="1:4" x14ac:dyDescent="0.25">
      <c r="A14574" s="2">
        <v>44340.467361111114</v>
      </c>
      <c r="B14574" t="s">
        <v>10296</v>
      </c>
      <c r="C14574" t="s">
        <v>8764</v>
      </c>
    </row>
    <row r="14575" spans="1:4" x14ac:dyDescent="0.25">
      <c r="A14575" s="2">
        <v>44340.467361111114</v>
      </c>
      <c r="B14575" t="s">
        <v>10296</v>
      </c>
      <c r="C14575" t="s">
        <v>6386</v>
      </c>
    </row>
    <row r="14576" spans="1:4" x14ac:dyDescent="0.25">
      <c r="A14576" s="2">
        <v>44340.467361111114</v>
      </c>
      <c r="B14576" t="s">
        <v>10296</v>
      </c>
      <c r="C14576" t="s">
        <v>8765</v>
      </c>
    </row>
    <row r="14577" spans="1:4" x14ac:dyDescent="0.25">
      <c r="A14577" s="2">
        <v>44340.467361111114</v>
      </c>
      <c r="B14577" t="s">
        <v>10297</v>
      </c>
      <c r="C14577" t="s">
        <v>1538</v>
      </c>
    </row>
    <row r="14578" spans="1:4" x14ac:dyDescent="0.25">
      <c r="A14578" s="2">
        <v>44340.467361111114</v>
      </c>
      <c r="B14578" t="s">
        <v>10297</v>
      </c>
      <c r="C14578" t="s">
        <v>8942</v>
      </c>
    </row>
    <row r="14579" spans="1:4" x14ac:dyDescent="0.25">
      <c r="A14579" s="2">
        <v>44340.467361111114</v>
      </c>
      <c r="B14579" t="s">
        <v>10297</v>
      </c>
      <c r="C14579" t="s">
        <v>6380</v>
      </c>
    </row>
    <row r="14580" spans="1:4" x14ac:dyDescent="0.25">
      <c r="A14580" s="2">
        <v>44340.467361111114</v>
      </c>
      <c r="B14580" t="s">
        <v>175</v>
      </c>
      <c r="C14580" t="s">
        <v>9707</v>
      </c>
    </row>
    <row r="14581" spans="1:4" x14ac:dyDescent="0.25">
      <c r="A14581" s="2">
        <v>44340.467361111114</v>
      </c>
      <c r="B14581" t="s">
        <v>175</v>
      </c>
      <c r="C14581" t="s">
        <v>6394</v>
      </c>
    </row>
    <row r="14582" spans="1:4" x14ac:dyDescent="0.25">
      <c r="A14582" s="2">
        <v>44340.467361111114</v>
      </c>
      <c r="B14582" t="s">
        <v>181</v>
      </c>
      <c r="D14582" t="s">
        <v>856</v>
      </c>
    </row>
    <row r="14583" spans="1:4" x14ac:dyDescent="0.25">
      <c r="A14583" s="2">
        <v>44340.467361111114</v>
      </c>
      <c r="B14583" t="s">
        <v>181</v>
      </c>
      <c r="D14583" t="s">
        <v>844</v>
      </c>
    </row>
    <row r="14584" spans="1:4" x14ac:dyDescent="0.25">
      <c r="A14584" s="2">
        <v>44340.467361111114</v>
      </c>
      <c r="B14584" t="s">
        <v>163</v>
      </c>
      <c r="D14584" t="s">
        <v>1869</v>
      </c>
    </row>
    <row r="14585" spans="1:4" x14ac:dyDescent="0.25">
      <c r="A14585" s="2">
        <v>44340.467361111114</v>
      </c>
      <c r="B14585" t="s">
        <v>171</v>
      </c>
      <c r="D14585" t="s">
        <v>828</v>
      </c>
    </row>
    <row r="14586" spans="1:4" x14ac:dyDescent="0.25">
      <c r="A14586" s="2">
        <v>44340.467361111114</v>
      </c>
      <c r="B14586" t="s">
        <v>171</v>
      </c>
      <c r="D14586" t="s">
        <v>971</v>
      </c>
    </row>
    <row r="14587" spans="1:4" x14ac:dyDescent="0.25">
      <c r="A14587" s="2">
        <v>44340.467361111114</v>
      </c>
      <c r="B14587" t="s">
        <v>171</v>
      </c>
      <c r="D14587" t="s">
        <v>1008</v>
      </c>
    </row>
    <row r="14588" spans="1:4" x14ac:dyDescent="0.25">
      <c r="A14588" s="2">
        <v>44340.467361111114</v>
      </c>
      <c r="B14588" t="s">
        <v>171</v>
      </c>
      <c r="D14588" t="s">
        <v>904</v>
      </c>
    </row>
    <row r="14589" spans="1:4" x14ac:dyDescent="0.25">
      <c r="A14589" s="2">
        <v>44340.467361111114</v>
      </c>
      <c r="B14589" t="s">
        <v>171</v>
      </c>
      <c r="D14589" t="s">
        <v>836</v>
      </c>
    </row>
    <row r="14590" spans="1:4" x14ac:dyDescent="0.25">
      <c r="A14590" s="2">
        <v>44340.467361111114</v>
      </c>
      <c r="B14590" t="s">
        <v>171</v>
      </c>
      <c r="D14590" t="s">
        <v>955</v>
      </c>
    </row>
    <row r="14591" spans="1:4" x14ac:dyDescent="0.25">
      <c r="A14591" s="2">
        <v>44340.467361111114</v>
      </c>
      <c r="B14591" t="s">
        <v>176</v>
      </c>
      <c r="D14591" t="s">
        <v>832</v>
      </c>
    </row>
    <row r="14592" spans="1:4" x14ac:dyDescent="0.25">
      <c r="A14592" s="2">
        <v>44340.467361111114</v>
      </c>
      <c r="B14592" t="s">
        <v>10296</v>
      </c>
      <c r="D14592" t="s">
        <v>1861</v>
      </c>
    </row>
    <row r="14593" spans="1:4" x14ac:dyDescent="0.25">
      <c r="A14593" s="2">
        <v>44340.467361111114</v>
      </c>
      <c r="B14593" t="s">
        <v>10296</v>
      </c>
      <c r="D14593" t="s">
        <v>1897</v>
      </c>
    </row>
    <row r="14594" spans="1:4" x14ac:dyDescent="0.25">
      <c r="A14594" s="2">
        <v>44340.467361111114</v>
      </c>
      <c r="B14594" t="s">
        <v>10296</v>
      </c>
      <c r="D14594" t="s">
        <v>1852</v>
      </c>
    </row>
    <row r="14595" spans="1:4" x14ac:dyDescent="0.25">
      <c r="A14595" s="2">
        <v>44340.467361111114</v>
      </c>
      <c r="B14595" t="s">
        <v>10296</v>
      </c>
      <c r="D14595" t="s">
        <v>1008</v>
      </c>
    </row>
    <row r="14596" spans="1:4" x14ac:dyDescent="0.25">
      <c r="A14596" s="2">
        <v>44340.467361111114</v>
      </c>
      <c r="B14596" t="s">
        <v>10297</v>
      </c>
      <c r="D14596" t="s">
        <v>974</v>
      </c>
    </row>
    <row r="14597" spans="1:4" x14ac:dyDescent="0.25">
      <c r="A14597" s="2">
        <v>44340.467361111114</v>
      </c>
      <c r="B14597" t="s">
        <v>10297</v>
      </c>
      <c r="D14597" t="s">
        <v>828</v>
      </c>
    </row>
    <row r="14598" spans="1:4" x14ac:dyDescent="0.25">
      <c r="A14598" s="2">
        <v>44340.467361111114</v>
      </c>
      <c r="B14598" t="s">
        <v>10297</v>
      </c>
      <c r="D14598" t="s">
        <v>892</v>
      </c>
    </row>
    <row r="14599" spans="1:4" x14ac:dyDescent="0.25">
      <c r="A14599" s="2">
        <v>44340.467361111114</v>
      </c>
      <c r="B14599" t="s">
        <v>175</v>
      </c>
      <c r="D14599" t="s">
        <v>825</v>
      </c>
    </row>
    <row r="14600" spans="1:4" x14ac:dyDescent="0.25">
      <c r="A14600" s="2">
        <v>44340.467361111114</v>
      </c>
      <c r="B14600" t="s">
        <v>175</v>
      </c>
      <c r="D14600" t="s">
        <v>853</v>
      </c>
    </row>
    <row r="14601" spans="1:4" x14ac:dyDescent="0.25">
      <c r="A14601" s="2">
        <v>44340.468055555553</v>
      </c>
      <c r="B14601" t="s">
        <v>176</v>
      </c>
      <c r="C14601" t="s">
        <v>7974</v>
      </c>
    </row>
    <row r="14602" spans="1:4" x14ac:dyDescent="0.25">
      <c r="A14602" s="2">
        <v>44340.468055555553</v>
      </c>
      <c r="B14602" t="s">
        <v>176</v>
      </c>
      <c r="C14602" t="s">
        <v>1249</v>
      </c>
    </row>
    <row r="14603" spans="1:4" x14ac:dyDescent="0.25">
      <c r="A14603" s="2">
        <v>44340.468055555553</v>
      </c>
      <c r="B14603" t="s">
        <v>10302</v>
      </c>
      <c r="C14603" t="s">
        <v>1249</v>
      </c>
    </row>
    <row r="14604" spans="1:4" x14ac:dyDescent="0.25">
      <c r="A14604" s="2">
        <v>44340.468055555553</v>
      </c>
      <c r="B14604" t="s">
        <v>10302</v>
      </c>
      <c r="C14604" t="s">
        <v>1538</v>
      </c>
    </row>
    <row r="14605" spans="1:4" x14ac:dyDescent="0.25">
      <c r="A14605" s="2">
        <v>44340.468055555553</v>
      </c>
      <c r="B14605" t="s">
        <v>10302</v>
      </c>
      <c r="C14605" t="s">
        <v>1538</v>
      </c>
    </row>
    <row r="14606" spans="1:4" x14ac:dyDescent="0.25">
      <c r="A14606" s="2">
        <v>44340.468055555553</v>
      </c>
      <c r="B14606" t="s">
        <v>10302</v>
      </c>
      <c r="C14606" t="s">
        <v>9133</v>
      </c>
    </row>
    <row r="14607" spans="1:4" x14ac:dyDescent="0.25">
      <c r="A14607" s="2">
        <v>44340.468055555553</v>
      </c>
      <c r="B14607" t="s">
        <v>10302</v>
      </c>
      <c r="C14607" t="s">
        <v>9134</v>
      </c>
    </row>
    <row r="14608" spans="1:4" x14ac:dyDescent="0.25">
      <c r="A14608" s="2">
        <v>44340.468055555553</v>
      </c>
      <c r="B14608" t="s">
        <v>176</v>
      </c>
      <c r="D14608" t="s">
        <v>1877</v>
      </c>
    </row>
    <row r="14609" spans="1:4" x14ac:dyDescent="0.25">
      <c r="A14609" s="2">
        <v>44340.468055555553</v>
      </c>
      <c r="B14609" t="s">
        <v>176</v>
      </c>
      <c r="D14609" t="s">
        <v>1852</v>
      </c>
    </row>
    <row r="14610" spans="1:4" x14ac:dyDescent="0.25">
      <c r="A14610" s="2">
        <v>44340.468055555553</v>
      </c>
      <c r="B14610" t="s">
        <v>10302</v>
      </c>
      <c r="D14610" t="s">
        <v>842</v>
      </c>
    </row>
    <row r="14611" spans="1:4" x14ac:dyDescent="0.25">
      <c r="A14611" s="2">
        <v>44340.468055555553</v>
      </c>
      <c r="B14611" t="s">
        <v>10302</v>
      </c>
      <c r="D14611" t="s">
        <v>949</v>
      </c>
    </row>
    <row r="14612" spans="1:4" x14ac:dyDescent="0.25">
      <c r="A14612" s="2">
        <v>44340.468055555553</v>
      </c>
      <c r="B14612" t="s">
        <v>10302</v>
      </c>
      <c r="D14612" t="s">
        <v>899</v>
      </c>
    </row>
    <row r="14613" spans="1:4" x14ac:dyDescent="0.25">
      <c r="A14613" s="2">
        <v>44340.468055555553</v>
      </c>
      <c r="B14613" t="s">
        <v>10302</v>
      </c>
      <c r="D14613" t="s">
        <v>1157</v>
      </c>
    </row>
    <row r="14614" spans="1:4" x14ac:dyDescent="0.25">
      <c r="A14614" s="2">
        <v>44340.468055555553</v>
      </c>
      <c r="B14614" t="s">
        <v>10302</v>
      </c>
      <c r="D14614" t="s">
        <v>902</v>
      </c>
    </row>
    <row r="14615" spans="1:4" x14ac:dyDescent="0.25">
      <c r="A14615" s="2">
        <v>44340.46875</v>
      </c>
      <c r="B14615" t="s">
        <v>10302</v>
      </c>
      <c r="C14615" t="s">
        <v>6386</v>
      </c>
    </row>
    <row r="14616" spans="1:4" x14ac:dyDescent="0.25">
      <c r="A14616" s="2">
        <v>44340.46875</v>
      </c>
      <c r="B14616" t="s">
        <v>10302</v>
      </c>
      <c r="C14616" t="s">
        <v>6386</v>
      </c>
    </row>
    <row r="14617" spans="1:4" x14ac:dyDescent="0.25">
      <c r="A14617" s="2">
        <v>44340.46875</v>
      </c>
      <c r="B14617" t="s">
        <v>10302</v>
      </c>
      <c r="C14617" t="s">
        <v>9133</v>
      </c>
    </row>
    <row r="14618" spans="1:4" x14ac:dyDescent="0.25">
      <c r="A14618" s="2">
        <v>44340.46875</v>
      </c>
      <c r="B14618" t="s">
        <v>10302</v>
      </c>
      <c r="C14618" t="s">
        <v>6611</v>
      </c>
    </row>
    <row r="14619" spans="1:4" x14ac:dyDescent="0.25">
      <c r="A14619" s="2">
        <v>44340.46875</v>
      </c>
      <c r="B14619" t="s">
        <v>10302</v>
      </c>
      <c r="C14619" t="s">
        <v>6386</v>
      </c>
    </row>
    <row r="14620" spans="1:4" x14ac:dyDescent="0.25">
      <c r="A14620" s="2">
        <v>44340.46875</v>
      </c>
      <c r="B14620" t="s">
        <v>1142</v>
      </c>
      <c r="C14620" t="s">
        <v>194</v>
      </c>
    </row>
    <row r="14621" spans="1:4" x14ac:dyDescent="0.25">
      <c r="A14621" s="2">
        <v>44340.46875</v>
      </c>
      <c r="B14621" t="s">
        <v>1142</v>
      </c>
      <c r="C14621" t="s">
        <v>1249</v>
      </c>
    </row>
    <row r="14622" spans="1:4" x14ac:dyDescent="0.25">
      <c r="A14622" s="2">
        <v>44340.46875</v>
      </c>
      <c r="B14622" t="s">
        <v>1142</v>
      </c>
      <c r="C14622" t="s">
        <v>9217</v>
      </c>
    </row>
    <row r="14623" spans="1:4" x14ac:dyDescent="0.25">
      <c r="A14623" s="2">
        <v>44340.46875</v>
      </c>
      <c r="B14623" t="s">
        <v>1142</v>
      </c>
      <c r="C14623" t="s">
        <v>9218</v>
      </c>
    </row>
    <row r="14624" spans="1:4" x14ac:dyDescent="0.25">
      <c r="A14624" s="2">
        <v>44340.46875</v>
      </c>
      <c r="B14624" t="s">
        <v>1142</v>
      </c>
      <c r="C14624" t="s">
        <v>194</v>
      </c>
    </row>
    <row r="14625" spans="1:4" x14ac:dyDescent="0.25">
      <c r="A14625" s="2">
        <v>44340.46875</v>
      </c>
      <c r="B14625" t="s">
        <v>175</v>
      </c>
      <c r="C14625" t="s">
        <v>9708</v>
      </c>
    </row>
    <row r="14626" spans="1:4" x14ac:dyDescent="0.25">
      <c r="A14626" s="2">
        <v>44340.46875</v>
      </c>
      <c r="B14626" t="s">
        <v>10302</v>
      </c>
      <c r="D14626" t="s">
        <v>828</v>
      </c>
    </row>
    <row r="14627" spans="1:4" x14ac:dyDescent="0.25">
      <c r="A14627" s="2">
        <v>44340.46875</v>
      </c>
      <c r="B14627" t="s">
        <v>10302</v>
      </c>
      <c r="D14627" t="s">
        <v>971</v>
      </c>
    </row>
    <row r="14628" spans="1:4" x14ac:dyDescent="0.25">
      <c r="A14628" s="2">
        <v>44340.46875</v>
      </c>
      <c r="B14628" t="s">
        <v>10302</v>
      </c>
      <c r="D14628" t="s">
        <v>1882</v>
      </c>
    </row>
    <row r="14629" spans="1:4" x14ac:dyDescent="0.25">
      <c r="A14629" s="2">
        <v>44340.46875</v>
      </c>
      <c r="B14629" t="s">
        <v>10302</v>
      </c>
      <c r="D14629" t="s">
        <v>1007</v>
      </c>
    </row>
    <row r="14630" spans="1:4" x14ac:dyDescent="0.25">
      <c r="A14630" s="2">
        <v>44340.46875</v>
      </c>
      <c r="B14630" t="s">
        <v>10302</v>
      </c>
      <c r="D14630" t="s">
        <v>1853</v>
      </c>
    </row>
    <row r="14631" spans="1:4" x14ac:dyDescent="0.25">
      <c r="A14631" s="2">
        <v>44340.46875</v>
      </c>
      <c r="B14631" t="s">
        <v>1142</v>
      </c>
      <c r="D14631" t="s">
        <v>842</v>
      </c>
    </row>
    <row r="14632" spans="1:4" x14ac:dyDescent="0.25">
      <c r="A14632" s="2">
        <v>44340.46875</v>
      </c>
      <c r="B14632" t="s">
        <v>1142</v>
      </c>
      <c r="D14632" t="s">
        <v>868</v>
      </c>
    </row>
    <row r="14633" spans="1:4" x14ac:dyDescent="0.25">
      <c r="A14633" s="2">
        <v>44340.46875</v>
      </c>
      <c r="B14633" t="s">
        <v>1142</v>
      </c>
      <c r="D14633" t="s">
        <v>834</v>
      </c>
    </row>
    <row r="14634" spans="1:4" x14ac:dyDescent="0.25">
      <c r="A14634" s="2">
        <v>44340.46875</v>
      </c>
      <c r="B14634" t="s">
        <v>1142</v>
      </c>
      <c r="D14634" t="s">
        <v>835</v>
      </c>
    </row>
    <row r="14635" spans="1:4" x14ac:dyDescent="0.25">
      <c r="A14635" s="2">
        <v>44340.46875</v>
      </c>
      <c r="B14635" t="s">
        <v>1142</v>
      </c>
      <c r="D14635" t="s">
        <v>836</v>
      </c>
    </row>
    <row r="14636" spans="1:4" x14ac:dyDescent="0.25">
      <c r="A14636" s="2">
        <v>44340.46875</v>
      </c>
      <c r="B14636" t="s">
        <v>175</v>
      </c>
      <c r="D14636" t="s">
        <v>1008</v>
      </c>
    </row>
    <row r="14637" spans="1:4" x14ac:dyDescent="0.25">
      <c r="A14637" s="2">
        <v>44340.469444444447</v>
      </c>
      <c r="B14637" t="s">
        <v>188</v>
      </c>
      <c r="C14637" t="s">
        <v>6396</v>
      </c>
    </row>
    <row r="14638" spans="1:4" x14ac:dyDescent="0.25">
      <c r="A14638" s="2">
        <v>44340.469444444447</v>
      </c>
      <c r="B14638" t="s">
        <v>188</v>
      </c>
      <c r="C14638" t="s">
        <v>6396</v>
      </c>
    </row>
    <row r="14639" spans="1:4" x14ac:dyDescent="0.25">
      <c r="A14639" s="2">
        <v>44340.469444444447</v>
      </c>
      <c r="B14639" t="s">
        <v>188</v>
      </c>
      <c r="C14639" t="s">
        <v>7994</v>
      </c>
    </row>
    <row r="14640" spans="1:4" x14ac:dyDescent="0.25">
      <c r="A14640" s="2">
        <v>44340.469444444447</v>
      </c>
      <c r="B14640" t="s">
        <v>188</v>
      </c>
      <c r="C14640" t="s">
        <v>7995</v>
      </c>
    </row>
    <row r="14641" spans="1:3" x14ac:dyDescent="0.25">
      <c r="A14641" s="2">
        <v>44340.469444444447</v>
      </c>
      <c r="B14641" t="s">
        <v>188</v>
      </c>
      <c r="C14641" t="s">
        <v>7996</v>
      </c>
    </row>
    <row r="14642" spans="1:3" x14ac:dyDescent="0.25">
      <c r="A14642" s="2">
        <v>44340.469444444447</v>
      </c>
      <c r="B14642" t="s">
        <v>176</v>
      </c>
      <c r="C14642" t="s">
        <v>1249</v>
      </c>
    </row>
    <row r="14643" spans="1:3" x14ac:dyDescent="0.25">
      <c r="A14643" s="2">
        <v>44340.469444444447</v>
      </c>
      <c r="B14643" t="s">
        <v>176</v>
      </c>
      <c r="C14643" t="s">
        <v>194</v>
      </c>
    </row>
    <row r="14644" spans="1:3" x14ac:dyDescent="0.25">
      <c r="A14644" s="2">
        <v>44340.469444444447</v>
      </c>
      <c r="B14644" t="s">
        <v>176</v>
      </c>
      <c r="C14644" t="s">
        <v>8274</v>
      </c>
    </row>
    <row r="14645" spans="1:3" x14ac:dyDescent="0.25">
      <c r="A14645" s="2">
        <v>44340.469444444447</v>
      </c>
      <c r="B14645" t="s">
        <v>176</v>
      </c>
      <c r="C14645" t="s">
        <v>6386</v>
      </c>
    </row>
    <row r="14646" spans="1:3" x14ac:dyDescent="0.25">
      <c r="A14646" s="2">
        <v>44340.469444444447</v>
      </c>
      <c r="B14646" t="s">
        <v>176</v>
      </c>
      <c r="C14646" t="s">
        <v>8275</v>
      </c>
    </row>
    <row r="14647" spans="1:3" x14ac:dyDescent="0.25">
      <c r="A14647" s="2">
        <v>44340.469444444447</v>
      </c>
      <c r="B14647" t="s">
        <v>176</v>
      </c>
      <c r="C14647" t="s">
        <v>6386</v>
      </c>
    </row>
    <row r="14648" spans="1:3" x14ac:dyDescent="0.25">
      <c r="A14648" s="2">
        <v>44340.469444444447</v>
      </c>
      <c r="B14648" t="s">
        <v>176</v>
      </c>
      <c r="C14648" t="s">
        <v>8276</v>
      </c>
    </row>
    <row r="14649" spans="1:3" x14ac:dyDescent="0.25">
      <c r="A14649" s="2">
        <v>44340.469444444447</v>
      </c>
      <c r="B14649" t="s">
        <v>176</v>
      </c>
      <c r="C14649" t="s">
        <v>6386</v>
      </c>
    </row>
    <row r="14650" spans="1:3" x14ac:dyDescent="0.25">
      <c r="A14650" s="2">
        <v>44340.469444444447</v>
      </c>
      <c r="B14650" t="s">
        <v>176</v>
      </c>
      <c r="C14650" t="s">
        <v>1538</v>
      </c>
    </row>
    <row r="14651" spans="1:3" x14ac:dyDescent="0.25">
      <c r="A14651" s="2">
        <v>44340.469444444447</v>
      </c>
      <c r="B14651" t="s">
        <v>10302</v>
      </c>
      <c r="C14651" t="s">
        <v>9135</v>
      </c>
    </row>
    <row r="14652" spans="1:3" x14ac:dyDescent="0.25">
      <c r="A14652" s="2">
        <v>44340.469444444447</v>
      </c>
      <c r="B14652" t="s">
        <v>10302</v>
      </c>
      <c r="C14652" t="s">
        <v>6386</v>
      </c>
    </row>
    <row r="14653" spans="1:3" x14ac:dyDescent="0.25">
      <c r="A14653" s="2">
        <v>44340.469444444447</v>
      </c>
      <c r="B14653" t="s">
        <v>10302</v>
      </c>
      <c r="C14653" t="s">
        <v>9136</v>
      </c>
    </row>
    <row r="14654" spans="1:3" x14ac:dyDescent="0.25">
      <c r="A14654" s="2">
        <v>44340.469444444447</v>
      </c>
      <c r="B14654" t="s">
        <v>10302</v>
      </c>
      <c r="C14654" t="s">
        <v>9137</v>
      </c>
    </row>
    <row r="14655" spans="1:3" x14ac:dyDescent="0.25">
      <c r="A14655" s="2">
        <v>44340.469444444447</v>
      </c>
      <c r="B14655" t="s">
        <v>1142</v>
      </c>
      <c r="C14655" t="s">
        <v>1302</v>
      </c>
    </row>
    <row r="14656" spans="1:3" x14ac:dyDescent="0.25">
      <c r="A14656" s="2">
        <v>44340.469444444447</v>
      </c>
      <c r="B14656" t="s">
        <v>1142</v>
      </c>
      <c r="C14656" t="s">
        <v>9219</v>
      </c>
    </row>
    <row r="14657" spans="1:4" x14ac:dyDescent="0.25">
      <c r="A14657" s="2">
        <v>44340.469444444447</v>
      </c>
      <c r="B14657" t="s">
        <v>175</v>
      </c>
      <c r="C14657" t="s">
        <v>9709</v>
      </c>
    </row>
    <row r="14658" spans="1:4" x14ac:dyDescent="0.25">
      <c r="A14658" s="2">
        <v>44340.469444444447</v>
      </c>
      <c r="B14658" t="s">
        <v>188</v>
      </c>
      <c r="D14658" t="s">
        <v>844</v>
      </c>
    </row>
    <row r="14659" spans="1:4" x14ac:dyDescent="0.25">
      <c r="A14659" s="2">
        <v>44340.469444444447</v>
      </c>
      <c r="B14659" t="s">
        <v>188</v>
      </c>
      <c r="D14659" t="s">
        <v>845</v>
      </c>
    </row>
    <row r="14660" spans="1:4" x14ac:dyDescent="0.25">
      <c r="A14660" s="2">
        <v>44340.469444444447</v>
      </c>
      <c r="B14660" t="s">
        <v>188</v>
      </c>
      <c r="D14660" t="s">
        <v>899</v>
      </c>
    </row>
    <row r="14661" spans="1:4" x14ac:dyDescent="0.25">
      <c r="A14661" s="2">
        <v>44340.469444444447</v>
      </c>
      <c r="B14661" t="s">
        <v>188</v>
      </c>
      <c r="D14661" t="s">
        <v>1157</v>
      </c>
    </row>
    <row r="14662" spans="1:4" x14ac:dyDescent="0.25">
      <c r="A14662" s="2">
        <v>44340.469444444447</v>
      </c>
      <c r="B14662" t="s">
        <v>188</v>
      </c>
      <c r="D14662" t="s">
        <v>850</v>
      </c>
    </row>
    <row r="14663" spans="1:4" x14ac:dyDescent="0.25">
      <c r="A14663" s="2">
        <v>44340.469444444447</v>
      </c>
      <c r="B14663" t="s">
        <v>176</v>
      </c>
      <c r="D14663" t="s">
        <v>852</v>
      </c>
    </row>
    <row r="14664" spans="1:4" x14ac:dyDescent="0.25">
      <c r="A14664" s="2">
        <v>44340.469444444447</v>
      </c>
      <c r="B14664" t="s">
        <v>176</v>
      </c>
      <c r="D14664" t="s">
        <v>973</v>
      </c>
    </row>
    <row r="14665" spans="1:4" x14ac:dyDescent="0.25">
      <c r="A14665" s="2">
        <v>44340.469444444447</v>
      </c>
      <c r="B14665" t="s">
        <v>176</v>
      </c>
      <c r="D14665" t="s">
        <v>1876</v>
      </c>
    </row>
    <row r="14666" spans="1:4" x14ac:dyDescent="0.25">
      <c r="A14666" s="2">
        <v>44340.469444444447</v>
      </c>
      <c r="B14666" t="s">
        <v>176</v>
      </c>
      <c r="D14666" t="s">
        <v>1927</v>
      </c>
    </row>
    <row r="14667" spans="1:4" x14ac:dyDescent="0.25">
      <c r="A14667" s="2">
        <v>44340.469444444447</v>
      </c>
      <c r="B14667" t="s">
        <v>176</v>
      </c>
      <c r="D14667" t="s">
        <v>1849</v>
      </c>
    </row>
    <row r="14668" spans="1:4" x14ac:dyDescent="0.25">
      <c r="A14668" s="2">
        <v>44340.469444444447</v>
      </c>
      <c r="B14668" t="s">
        <v>176</v>
      </c>
      <c r="D14668" t="s">
        <v>1861</v>
      </c>
    </row>
    <row r="14669" spans="1:4" x14ac:dyDescent="0.25">
      <c r="A14669" s="2">
        <v>44340.469444444447</v>
      </c>
      <c r="B14669" t="s">
        <v>176</v>
      </c>
      <c r="D14669" t="s">
        <v>1877</v>
      </c>
    </row>
    <row r="14670" spans="1:4" x14ac:dyDescent="0.25">
      <c r="A14670" s="2">
        <v>44340.469444444447</v>
      </c>
      <c r="B14670" t="s">
        <v>176</v>
      </c>
      <c r="D14670" t="s">
        <v>1902</v>
      </c>
    </row>
    <row r="14671" spans="1:4" x14ac:dyDescent="0.25">
      <c r="A14671" s="2">
        <v>44340.469444444447</v>
      </c>
      <c r="B14671" t="s">
        <v>176</v>
      </c>
      <c r="D14671" t="s">
        <v>827</v>
      </c>
    </row>
    <row r="14672" spans="1:4" x14ac:dyDescent="0.25">
      <c r="A14672" s="2">
        <v>44340.469444444447</v>
      </c>
      <c r="B14672" t="s">
        <v>10302</v>
      </c>
      <c r="D14672" t="s">
        <v>846</v>
      </c>
    </row>
    <row r="14673" spans="1:4" x14ac:dyDescent="0.25">
      <c r="A14673" s="2">
        <v>44340.469444444447</v>
      </c>
      <c r="B14673" t="s">
        <v>10302</v>
      </c>
      <c r="D14673" t="s">
        <v>891</v>
      </c>
    </row>
    <row r="14674" spans="1:4" x14ac:dyDescent="0.25">
      <c r="A14674" s="2">
        <v>44340.469444444447</v>
      </c>
      <c r="B14674" t="s">
        <v>10302</v>
      </c>
      <c r="D14674" t="s">
        <v>849</v>
      </c>
    </row>
    <row r="14675" spans="1:4" x14ac:dyDescent="0.25">
      <c r="A14675" s="2">
        <v>44340.469444444447</v>
      </c>
      <c r="B14675" t="s">
        <v>10302</v>
      </c>
      <c r="D14675" t="s">
        <v>848</v>
      </c>
    </row>
    <row r="14676" spans="1:4" x14ac:dyDescent="0.25">
      <c r="A14676" s="2">
        <v>44340.469444444447</v>
      </c>
      <c r="B14676" t="s">
        <v>1142</v>
      </c>
      <c r="D14676" t="s">
        <v>955</v>
      </c>
    </row>
    <row r="14677" spans="1:4" x14ac:dyDescent="0.25">
      <c r="A14677" s="2">
        <v>44340.469444444447</v>
      </c>
      <c r="B14677" t="s">
        <v>1142</v>
      </c>
      <c r="D14677" t="s">
        <v>902</v>
      </c>
    </row>
    <row r="14678" spans="1:4" x14ac:dyDescent="0.25">
      <c r="A14678" s="2">
        <v>44340.469444444447</v>
      </c>
      <c r="B14678" t="s">
        <v>175</v>
      </c>
      <c r="D14678" t="s">
        <v>846</v>
      </c>
    </row>
    <row r="14679" spans="1:4" x14ac:dyDescent="0.25">
      <c r="A14679" s="2">
        <v>44340.470138888886</v>
      </c>
      <c r="B14679" t="s">
        <v>176</v>
      </c>
      <c r="C14679" t="s">
        <v>8277</v>
      </c>
    </row>
    <row r="14680" spans="1:4" x14ac:dyDescent="0.25">
      <c r="A14680" s="2">
        <v>44340.470138888886</v>
      </c>
      <c r="B14680" t="s">
        <v>176</v>
      </c>
      <c r="C14680" t="s">
        <v>6386</v>
      </c>
    </row>
    <row r="14681" spans="1:4" x14ac:dyDescent="0.25">
      <c r="A14681" s="2">
        <v>44340.470138888886</v>
      </c>
      <c r="B14681" t="s">
        <v>10302</v>
      </c>
      <c r="C14681" t="s">
        <v>7430</v>
      </c>
    </row>
    <row r="14682" spans="1:4" x14ac:dyDescent="0.25">
      <c r="A14682" s="2">
        <v>44340.470138888886</v>
      </c>
      <c r="B14682" t="s">
        <v>10302</v>
      </c>
      <c r="C14682" t="s">
        <v>9133</v>
      </c>
    </row>
    <row r="14683" spans="1:4" x14ac:dyDescent="0.25">
      <c r="A14683" s="2">
        <v>44340.470138888886</v>
      </c>
      <c r="B14683" t="s">
        <v>10302</v>
      </c>
      <c r="C14683" t="s">
        <v>6386</v>
      </c>
    </row>
    <row r="14684" spans="1:4" x14ac:dyDescent="0.25">
      <c r="A14684" s="2">
        <v>44340.470138888886</v>
      </c>
      <c r="B14684" t="s">
        <v>10302</v>
      </c>
      <c r="C14684" t="s">
        <v>1538</v>
      </c>
    </row>
    <row r="14685" spans="1:4" x14ac:dyDescent="0.25">
      <c r="A14685" s="2">
        <v>44340.470138888886</v>
      </c>
      <c r="B14685" t="s">
        <v>10302</v>
      </c>
      <c r="C14685" t="s">
        <v>7591</v>
      </c>
    </row>
    <row r="14686" spans="1:4" x14ac:dyDescent="0.25">
      <c r="A14686" s="2">
        <v>44340.470138888886</v>
      </c>
      <c r="B14686" t="s">
        <v>10302</v>
      </c>
      <c r="C14686" t="s">
        <v>9138</v>
      </c>
    </row>
    <row r="14687" spans="1:4" x14ac:dyDescent="0.25">
      <c r="A14687" s="2">
        <v>44340.470138888886</v>
      </c>
      <c r="B14687" t="s">
        <v>10302</v>
      </c>
      <c r="C14687" t="s">
        <v>6762</v>
      </c>
    </row>
    <row r="14688" spans="1:4" x14ac:dyDescent="0.25">
      <c r="A14688" s="2">
        <v>44340.470138888886</v>
      </c>
      <c r="B14688" t="s">
        <v>1115</v>
      </c>
      <c r="C14688" t="s">
        <v>397</v>
      </c>
    </row>
    <row r="14689" spans="1:4" x14ac:dyDescent="0.25">
      <c r="A14689" s="2">
        <v>44340.470138888886</v>
      </c>
      <c r="B14689" t="s">
        <v>176</v>
      </c>
      <c r="D14689" t="s">
        <v>828</v>
      </c>
    </row>
    <row r="14690" spans="1:4" x14ac:dyDescent="0.25">
      <c r="A14690" s="2">
        <v>44340.470138888886</v>
      </c>
      <c r="B14690" t="s">
        <v>176</v>
      </c>
      <c r="D14690" t="s">
        <v>971</v>
      </c>
    </row>
    <row r="14691" spans="1:4" x14ac:dyDescent="0.25">
      <c r="A14691" s="2">
        <v>44340.470138888886</v>
      </c>
      <c r="B14691" t="s">
        <v>10302</v>
      </c>
      <c r="D14691" t="s">
        <v>827</v>
      </c>
    </row>
    <row r="14692" spans="1:4" x14ac:dyDescent="0.25">
      <c r="A14692" s="2">
        <v>44340.470138888886</v>
      </c>
      <c r="B14692" t="s">
        <v>10302</v>
      </c>
      <c r="D14692" t="s">
        <v>1008</v>
      </c>
    </row>
    <row r="14693" spans="1:4" x14ac:dyDescent="0.25">
      <c r="A14693" s="2">
        <v>44340.470138888886</v>
      </c>
      <c r="B14693" t="s">
        <v>10302</v>
      </c>
      <c r="D14693" t="s">
        <v>904</v>
      </c>
    </row>
    <row r="14694" spans="1:4" x14ac:dyDescent="0.25">
      <c r="A14694" s="2">
        <v>44340.470138888886</v>
      </c>
      <c r="B14694" t="s">
        <v>10302</v>
      </c>
      <c r="D14694" t="s">
        <v>836</v>
      </c>
    </row>
    <row r="14695" spans="1:4" x14ac:dyDescent="0.25">
      <c r="A14695" s="2">
        <v>44340.470138888886</v>
      </c>
      <c r="B14695" t="s">
        <v>10302</v>
      </c>
      <c r="D14695" t="s">
        <v>955</v>
      </c>
    </row>
    <row r="14696" spans="1:4" x14ac:dyDescent="0.25">
      <c r="A14696" s="2">
        <v>44340.470138888886</v>
      </c>
      <c r="B14696" t="s">
        <v>10302</v>
      </c>
      <c r="D14696" t="s">
        <v>910</v>
      </c>
    </row>
    <row r="14697" spans="1:4" x14ac:dyDescent="0.25">
      <c r="A14697" s="2">
        <v>44340.470138888886</v>
      </c>
      <c r="B14697" t="s">
        <v>10302</v>
      </c>
      <c r="D14697" t="s">
        <v>853</v>
      </c>
    </row>
    <row r="14698" spans="1:4" x14ac:dyDescent="0.25">
      <c r="A14698" s="2">
        <v>44340.470138888886</v>
      </c>
      <c r="B14698" t="s">
        <v>1115</v>
      </c>
      <c r="D14698" t="s">
        <v>834</v>
      </c>
    </row>
    <row r="14699" spans="1:4" x14ac:dyDescent="0.25">
      <c r="A14699" s="2">
        <v>44340.470833333333</v>
      </c>
      <c r="B14699" t="s">
        <v>1115</v>
      </c>
      <c r="C14699" t="s">
        <v>9765</v>
      </c>
    </row>
    <row r="14700" spans="1:4" x14ac:dyDescent="0.25">
      <c r="A14700" s="2">
        <v>44340.470833333333</v>
      </c>
      <c r="B14700" t="s">
        <v>1115</v>
      </c>
      <c r="C14700" t="s">
        <v>1249</v>
      </c>
    </row>
    <row r="14701" spans="1:4" x14ac:dyDescent="0.25">
      <c r="A14701" s="2">
        <v>44340.470833333333</v>
      </c>
      <c r="B14701" t="s">
        <v>1115</v>
      </c>
      <c r="D14701" t="s">
        <v>856</v>
      </c>
    </row>
    <row r="14702" spans="1:4" x14ac:dyDescent="0.25">
      <c r="A14702" s="2">
        <v>44340.470833333333</v>
      </c>
      <c r="B14702" t="s">
        <v>1115</v>
      </c>
      <c r="D14702" t="s">
        <v>4991</v>
      </c>
    </row>
    <row r="14703" spans="1:4" x14ac:dyDescent="0.25">
      <c r="A14703" s="2">
        <v>44340.47152777778</v>
      </c>
      <c r="B14703" t="s">
        <v>10302</v>
      </c>
      <c r="C14703" t="s">
        <v>6386</v>
      </c>
    </row>
    <row r="14704" spans="1:4" x14ac:dyDescent="0.25">
      <c r="A14704" s="2">
        <v>44340.47152777778</v>
      </c>
      <c r="B14704" t="s">
        <v>10302</v>
      </c>
      <c r="D14704" t="s">
        <v>850</v>
      </c>
    </row>
    <row r="14705" spans="1:4" x14ac:dyDescent="0.25">
      <c r="A14705" s="2">
        <v>44340.472222222219</v>
      </c>
      <c r="B14705" t="s">
        <v>10302</v>
      </c>
      <c r="C14705" t="s">
        <v>1249</v>
      </c>
    </row>
    <row r="14706" spans="1:4" x14ac:dyDescent="0.25">
      <c r="A14706" s="2">
        <v>44340.472222222219</v>
      </c>
      <c r="B14706" t="s">
        <v>10302</v>
      </c>
      <c r="D14706" t="s">
        <v>893</v>
      </c>
    </row>
    <row r="14707" spans="1:4" x14ac:dyDescent="0.25">
      <c r="A14707" s="2">
        <v>44340.472916666666</v>
      </c>
      <c r="B14707" t="s">
        <v>10302</v>
      </c>
      <c r="C14707" t="s">
        <v>1249</v>
      </c>
    </row>
    <row r="14708" spans="1:4" x14ac:dyDescent="0.25">
      <c r="A14708" s="2">
        <v>44340.472916666666</v>
      </c>
      <c r="B14708" t="s">
        <v>10302</v>
      </c>
      <c r="C14708" t="s">
        <v>1538</v>
      </c>
    </row>
    <row r="14709" spans="1:4" x14ac:dyDescent="0.25">
      <c r="A14709" s="2">
        <v>44340.472916666666</v>
      </c>
      <c r="B14709" t="s">
        <v>10302</v>
      </c>
      <c r="C14709" t="s">
        <v>6386</v>
      </c>
    </row>
    <row r="14710" spans="1:4" x14ac:dyDescent="0.25">
      <c r="A14710" s="2">
        <v>44340.472916666666</v>
      </c>
      <c r="B14710" t="s">
        <v>10302</v>
      </c>
      <c r="C14710" t="s">
        <v>9139</v>
      </c>
    </row>
    <row r="14711" spans="1:4" x14ac:dyDescent="0.25">
      <c r="A14711" s="2">
        <v>44340.472916666666</v>
      </c>
      <c r="B14711" t="s">
        <v>10302</v>
      </c>
      <c r="C14711" t="s">
        <v>6386</v>
      </c>
    </row>
    <row r="14712" spans="1:4" x14ac:dyDescent="0.25">
      <c r="A14712" s="2">
        <v>44340.472916666666</v>
      </c>
      <c r="B14712" t="s">
        <v>10302</v>
      </c>
      <c r="D14712" t="s">
        <v>918</v>
      </c>
    </row>
    <row r="14713" spans="1:4" x14ac:dyDescent="0.25">
      <c r="A14713" s="2">
        <v>44340.472916666666</v>
      </c>
      <c r="B14713" t="s">
        <v>10302</v>
      </c>
      <c r="D14713" t="s">
        <v>5049</v>
      </c>
    </row>
    <row r="14714" spans="1:4" x14ac:dyDescent="0.25">
      <c r="A14714" s="2">
        <v>44340.472916666666</v>
      </c>
      <c r="B14714" t="s">
        <v>10302</v>
      </c>
      <c r="D14714" t="s">
        <v>1848</v>
      </c>
    </row>
    <row r="14715" spans="1:4" x14ac:dyDescent="0.25">
      <c r="A14715" s="2">
        <v>44340.472916666666</v>
      </c>
      <c r="B14715" t="s">
        <v>10302</v>
      </c>
      <c r="D14715" t="s">
        <v>1849</v>
      </c>
    </row>
    <row r="14716" spans="1:4" x14ac:dyDescent="0.25">
      <c r="A14716" s="2">
        <v>44340.472916666666</v>
      </c>
      <c r="B14716" t="s">
        <v>10302</v>
      </c>
      <c r="D14716" t="s">
        <v>1850</v>
      </c>
    </row>
    <row r="14717" spans="1:4" x14ac:dyDescent="0.25">
      <c r="A14717" s="2">
        <v>44340.53402777778</v>
      </c>
      <c r="B14717" t="s">
        <v>10297</v>
      </c>
      <c r="C14717" t="s">
        <v>1249</v>
      </c>
    </row>
    <row r="14718" spans="1:4" x14ac:dyDescent="0.25">
      <c r="A14718" s="2">
        <v>44340.53402777778</v>
      </c>
      <c r="B14718" t="s">
        <v>10297</v>
      </c>
      <c r="C14718" t="s">
        <v>1249</v>
      </c>
    </row>
    <row r="14719" spans="1:4" x14ac:dyDescent="0.25">
      <c r="A14719" s="2">
        <v>44340.53402777778</v>
      </c>
      <c r="B14719" t="s">
        <v>10297</v>
      </c>
      <c r="C14719" t="s">
        <v>6850</v>
      </c>
    </row>
    <row r="14720" spans="1:4" x14ac:dyDescent="0.25">
      <c r="A14720" s="2">
        <v>44340.53402777778</v>
      </c>
      <c r="B14720" t="s">
        <v>10297</v>
      </c>
      <c r="C14720" t="s">
        <v>1249</v>
      </c>
    </row>
    <row r="14721" spans="1:4" x14ac:dyDescent="0.25">
      <c r="A14721" s="2">
        <v>44340.53402777778</v>
      </c>
      <c r="B14721" t="s">
        <v>10297</v>
      </c>
      <c r="C14721" t="s">
        <v>6891</v>
      </c>
    </row>
    <row r="14722" spans="1:4" x14ac:dyDescent="0.25">
      <c r="A14722" s="2">
        <v>44340.53402777778</v>
      </c>
      <c r="B14722" t="s">
        <v>10297</v>
      </c>
      <c r="C14722" t="s">
        <v>6386</v>
      </c>
    </row>
    <row r="14723" spans="1:4" x14ac:dyDescent="0.25">
      <c r="A14723" s="2">
        <v>44340.53402777778</v>
      </c>
      <c r="B14723" t="s">
        <v>1131</v>
      </c>
      <c r="C14723" t="s">
        <v>7860</v>
      </c>
    </row>
    <row r="14724" spans="1:4" x14ac:dyDescent="0.25">
      <c r="A14724" s="2">
        <v>44340.53402777778</v>
      </c>
      <c r="B14724" t="s">
        <v>10297</v>
      </c>
      <c r="D14724" t="s">
        <v>4989</v>
      </c>
    </row>
    <row r="14725" spans="1:4" x14ac:dyDescent="0.25">
      <c r="A14725" s="2">
        <v>44340.53402777778</v>
      </c>
      <c r="B14725" t="s">
        <v>10297</v>
      </c>
      <c r="D14725" t="s">
        <v>1848</v>
      </c>
    </row>
    <row r="14726" spans="1:4" x14ac:dyDescent="0.25">
      <c r="A14726" s="2">
        <v>44340.53402777778</v>
      </c>
      <c r="B14726" t="s">
        <v>10297</v>
      </c>
      <c r="D14726" t="s">
        <v>1849</v>
      </c>
    </row>
    <row r="14727" spans="1:4" x14ac:dyDescent="0.25">
      <c r="A14727" s="2">
        <v>44340.53402777778</v>
      </c>
      <c r="B14727" t="s">
        <v>10297</v>
      </c>
      <c r="D14727" t="s">
        <v>1850</v>
      </c>
    </row>
    <row r="14728" spans="1:4" x14ac:dyDescent="0.25">
      <c r="A14728" s="2">
        <v>44340.53402777778</v>
      </c>
      <c r="B14728" t="s">
        <v>10297</v>
      </c>
      <c r="D14728" t="s">
        <v>1897</v>
      </c>
    </row>
    <row r="14729" spans="1:4" x14ac:dyDescent="0.25">
      <c r="A14729" s="2">
        <v>44340.53402777778</v>
      </c>
      <c r="B14729" t="s">
        <v>10297</v>
      </c>
      <c r="D14729" t="s">
        <v>1852</v>
      </c>
    </row>
    <row r="14730" spans="1:4" x14ac:dyDescent="0.25">
      <c r="A14730" s="2">
        <v>44340.53402777778</v>
      </c>
      <c r="B14730" t="s">
        <v>1131</v>
      </c>
      <c r="D14730" t="s">
        <v>5029</v>
      </c>
    </row>
    <row r="14731" spans="1:4" x14ac:dyDescent="0.25">
      <c r="A14731" s="2">
        <v>44340.534722222219</v>
      </c>
      <c r="B14731" t="s">
        <v>10297</v>
      </c>
      <c r="C14731" t="s">
        <v>6892</v>
      </c>
    </row>
    <row r="14732" spans="1:4" x14ac:dyDescent="0.25">
      <c r="A14732" s="2">
        <v>44340.534722222219</v>
      </c>
      <c r="B14732" t="s">
        <v>10297</v>
      </c>
      <c r="C14732" t="s">
        <v>194</v>
      </c>
    </row>
    <row r="14733" spans="1:4" x14ac:dyDescent="0.25">
      <c r="A14733" s="2">
        <v>44340.534722222219</v>
      </c>
      <c r="B14733" t="s">
        <v>10297</v>
      </c>
      <c r="C14733" t="s">
        <v>1538</v>
      </c>
    </row>
    <row r="14734" spans="1:4" x14ac:dyDescent="0.25">
      <c r="A14734" s="2">
        <v>44340.534722222219</v>
      </c>
      <c r="B14734" t="s">
        <v>10297</v>
      </c>
      <c r="C14734" t="s">
        <v>6386</v>
      </c>
    </row>
    <row r="14735" spans="1:4" x14ac:dyDescent="0.25">
      <c r="A14735" s="2">
        <v>44340.534722222219</v>
      </c>
      <c r="B14735" t="s">
        <v>10297</v>
      </c>
      <c r="C14735" t="s">
        <v>6850</v>
      </c>
    </row>
    <row r="14736" spans="1:4" x14ac:dyDescent="0.25">
      <c r="A14736" s="2">
        <v>44340.534722222219</v>
      </c>
      <c r="B14736" t="s">
        <v>10297</v>
      </c>
      <c r="C14736" t="s">
        <v>129</v>
      </c>
    </row>
    <row r="14737" spans="1:4" x14ac:dyDescent="0.25">
      <c r="A14737" s="2">
        <v>44340.534722222219</v>
      </c>
      <c r="B14737" t="s">
        <v>10297</v>
      </c>
      <c r="C14737" t="s">
        <v>6386</v>
      </c>
    </row>
    <row r="14738" spans="1:4" x14ac:dyDescent="0.25">
      <c r="A14738" s="2">
        <v>44340.534722222219</v>
      </c>
      <c r="B14738" t="s">
        <v>10297</v>
      </c>
      <c r="C14738" t="s">
        <v>6893</v>
      </c>
    </row>
    <row r="14739" spans="1:4" x14ac:dyDescent="0.25">
      <c r="A14739" s="2">
        <v>44340.534722222219</v>
      </c>
      <c r="B14739" t="s">
        <v>10297</v>
      </c>
      <c r="D14739" t="s">
        <v>899</v>
      </c>
    </row>
    <row r="14740" spans="1:4" x14ac:dyDescent="0.25">
      <c r="A14740" s="2">
        <v>44340.534722222219</v>
      </c>
      <c r="B14740" t="s">
        <v>10297</v>
      </c>
      <c r="D14740" t="s">
        <v>900</v>
      </c>
    </row>
    <row r="14741" spans="1:4" x14ac:dyDescent="0.25">
      <c r="A14741" s="2">
        <v>44340.534722222219</v>
      </c>
      <c r="B14741" t="s">
        <v>10297</v>
      </c>
      <c r="D14741" t="s">
        <v>902</v>
      </c>
    </row>
    <row r="14742" spans="1:4" x14ac:dyDescent="0.25">
      <c r="A14742" s="2">
        <v>44340.534722222219</v>
      </c>
      <c r="B14742" t="s">
        <v>10297</v>
      </c>
      <c r="D14742" t="s">
        <v>1853</v>
      </c>
    </row>
    <row r="14743" spans="1:4" x14ac:dyDescent="0.25">
      <c r="A14743" s="2">
        <v>44340.534722222219</v>
      </c>
      <c r="B14743" t="s">
        <v>10297</v>
      </c>
      <c r="D14743" t="s">
        <v>827</v>
      </c>
    </row>
    <row r="14744" spans="1:4" x14ac:dyDescent="0.25">
      <c r="A14744" s="2">
        <v>44340.534722222219</v>
      </c>
      <c r="B14744" t="s">
        <v>10297</v>
      </c>
      <c r="D14744" t="s">
        <v>972</v>
      </c>
    </row>
    <row r="14745" spans="1:4" x14ac:dyDescent="0.25">
      <c r="A14745" s="2">
        <v>44340.534722222219</v>
      </c>
      <c r="B14745" t="s">
        <v>10297</v>
      </c>
      <c r="D14745" t="s">
        <v>901</v>
      </c>
    </row>
    <row r="14746" spans="1:4" x14ac:dyDescent="0.25">
      <c r="A14746" s="2">
        <v>44340.534722222219</v>
      </c>
      <c r="B14746" t="s">
        <v>10297</v>
      </c>
      <c r="D14746" t="s">
        <v>850</v>
      </c>
    </row>
    <row r="14747" spans="1:4" x14ac:dyDescent="0.25">
      <c r="A14747" s="2">
        <v>44340.535416666666</v>
      </c>
      <c r="B14747" t="s">
        <v>10297</v>
      </c>
      <c r="C14747" t="s">
        <v>1249</v>
      </c>
    </row>
    <row r="14748" spans="1:4" x14ac:dyDescent="0.25">
      <c r="A14748" s="2">
        <v>44340.535416666666</v>
      </c>
      <c r="B14748" t="s">
        <v>10297</v>
      </c>
      <c r="C14748" t="s">
        <v>1249</v>
      </c>
    </row>
    <row r="14749" spans="1:4" x14ac:dyDescent="0.25">
      <c r="A14749" s="2">
        <v>44340.535416666666</v>
      </c>
      <c r="B14749" t="s">
        <v>10297</v>
      </c>
      <c r="C14749" t="s">
        <v>1249</v>
      </c>
    </row>
    <row r="14750" spans="1:4" x14ac:dyDescent="0.25">
      <c r="A14750" s="2">
        <v>44340.535416666666</v>
      </c>
      <c r="B14750" t="s">
        <v>10297</v>
      </c>
      <c r="C14750" t="s">
        <v>6894</v>
      </c>
    </row>
    <row r="14751" spans="1:4" x14ac:dyDescent="0.25">
      <c r="A14751" s="2">
        <v>44340.535416666666</v>
      </c>
      <c r="B14751" t="s">
        <v>10297</v>
      </c>
      <c r="C14751" t="s">
        <v>194</v>
      </c>
    </row>
    <row r="14752" spans="1:4" x14ac:dyDescent="0.25">
      <c r="A14752" s="2">
        <v>44340.535416666666</v>
      </c>
      <c r="B14752" t="s">
        <v>10297</v>
      </c>
      <c r="C14752" t="s">
        <v>1538</v>
      </c>
    </row>
    <row r="14753" spans="1:3" x14ac:dyDescent="0.25">
      <c r="A14753" s="2">
        <v>44340.535416666666</v>
      </c>
      <c r="B14753" t="s">
        <v>10297</v>
      </c>
      <c r="C14753" t="s">
        <v>6386</v>
      </c>
    </row>
    <row r="14754" spans="1:3" x14ac:dyDescent="0.25">
      <c r="A14754" s="2">
        <v>44340.535416666666</v>
      </c>
      <c r="B14754" t="s">
        <v>10297</v>
      </c>
      <c r="C14754" t="s">
        <v>6386</v>
      </c>
    </row>
    <row r="14755" spans="1:3" x14ac:dyDescent="0.25">
      <c r="A14755" s="2">
        <v>44340.535416666666</v>
      </c>
      <c r="B14755" t="s">
        <v>10297</v>
      </c>
      <c r="C14755" t="s">
        <v>6386</v>
      </c>
    </row>
    <row r="14756" spans="1:3" x14ac:dyDescent="0.25">
      <c r="A14756" s="2">
        <v>44340.535416666666</v>
      </c>
      <c r="B14756" t="s">
        <v>10297</v>
      </c>
      <c r="C14756" t="s">
        <v>6386</v>
      </c>
    </row>
    <row r="14757" spans="1:3" x14ac:dyDescent="0.25">
      <c r="A14757" s="2">
        <v>44340.535416666666</v>
      </c>
      <c r="B14757" t="s">
        <v>10297</v>
      </c>
      <c r="C14757" t="s">
        <v>6895</v>
      </c>
    </row>
    <row r="14758" spans="1:3" x14ac:dyDescent="0.25">
      <c r="A14758" s="2">
        <v>44340.535416666666</v>
      </c>
      <c r="B14758" t="s">
        <v>10297</v>
      </c>
      <c r="C14758" t="s">
        <v>6895</v>
      </c>
    </row>
    <row r="14759" spans="1:3" x14ac:dyDescent="0.25">
      <c r="A14759" s="2">
        <v>44340.535416666666</v>
      </c>
      <c r="B14759" t="s">
        <v>10297</v>
      </c>
      <c r="C14759" t="s">
        <v>6386</v>
      </c>
    </row>
    <row r="14760" spans="1:3" x14ac:dyDescent="0.25">
      <c r="A14760" s="2">
        <v>44340.535416666666</v>
      </c>
      <c r="B14760" t="s">
        <v>10297</v>
      </c>
      <c r="C14760" t="s">
        <v>6386</v>
      </c>
    </row>
    <row r="14761" spans="1:3" x14ac:dyDescent="0.25">
      <c r="A14761" s="2">
        <v>44340.535416666666</v>
      </c>
      <c r="B14761" t="s">
        <v>10297</v>
      </c>
      <c r="C14761" t="s">
        <v>6386</v>
      </c>
    </row>
    <row r="14762" spans="1:3" x14ac:dyDescent="0.25">
      <c r="A14762" s="2">
        <v>44340.535416666666</v>
      </c>
      <c r="B14762" t="s">
        <v>10297</v>
      </c>
      <c r="C14762" t="s">
        <v>6386</v>
      </c>
    </row>
    <row r="14763" spans="1:3" x14ac:dyDescent="0.25">
      <c r="A14763" s="2">
        <v>44340.535416666666</v>
      </c>
      <c r="B14763" t="s">
        <v>10297</v>
      </c>
      <c r="C14763" t="s">
        <v>6895</v>
      </c>
    </row>
    <row r="14764" spans="1:3" x14ac:dyDescent="0.25">
      <c r="A14764" s="2">
        <v>44340.535416666666</v>
      </c>
      <c r="B14764" t="s">
        <v>10297</v>
      </c>
      <c r="C14764" t="s">
        <v>6386</v>
      </c>
    </row>
    <row r="14765" spans="1:3" x14ac:dyDescent="0.25">
      <c r="A14765" s="2">
        <v>44340.535416666666</v>
      </c>
      <c r="B14765" t="s">
        <v>10297</v>
      </c>
      <c r="C14765" t="s">
        <v>6896</v>
      </c>
    </row>
    <row r="14766" spans="1:3" x14ac:dyDescent="0.25">
      <c r="A14766" s="2">
        <v>44340.535416666666</v>
      </c>
      <c r="B14766" t="s">
        <v>10297</v>
      </c>
      <c r="C14766" t="s">
        <v>6386</v>
      </c>
    </row>
    <row r="14767" spans="1:3" x14ac:dyDescent="0.25">
      <c r="A14767" s="2">
        <v>44340.535416666666</v>
      </c>
      <c r="B14767" t="s">
        <v>169</v>
      </c>
      <c r="C14767" t="s">
        <v>1249</v>
      </c>
    </row>
    <row r="14768" spans="1:3" x14ac:dyDescent="0.25">
      <c r="A14768" s="2">
        <v>44340.535416666666</v>
      </c>
      <c r="B14768" t="s">
        <v>169</v>
      </c>
      <c r="C14768" t="s">
        <v>1249</v>
      </c>
    </row>
    <row r="14769" spans="1:4" x14ac:dyDescent="0.25">
      <c r="A14769" s="2">
        <v>44340.535416666666</v>
      </c>
      <c r="B14769" t="s">
        <v>10297</v>
      </c>
      <c r="C14769" t="s">
        <v>1249</v>
      </c>
    </row>
    <row r="14770" spans="1:4" x14ac:dyDescent="0.25">
      <c r="A14770" s="2">
        <v>44340.535416666666</v>
      </c>
      <c r="B14770" t="s">
        <v>10297</v>
      </c>
      <c r="C14770" t="s">
        <v>1249</v>
      </c>
    </row>
    <row r="14771" spans="1:4" x14ac:dyDescent="0.25">
      <c r="A14771" s="2">
        <v>44340.535416666666</v>
      </c>
      <c r="B14771" t="s">
        <v>10296</v>
      </c>
      <c r="C14771" t="s">
        <v>1249</v>
      </c>
    </row>
    <row r="14772" spans="1:4" x14ac:dyDescent="0.25">
      <c r="A14772" s="2">
        <v>44340.535416666666</v>
      </c>
      <c r="B14772" t="s">
        <v>10296</v>
      </c>
      <c r="C14772" t="s">
        <v>1249</v>
      </c>
    </row>
    <row r="14773" spans="1:4" x14ac:dyDescent="0.25">
      <c r="A14773" s="2">
        <v>44340.535416666666</v>
      </c>
      <c r="B14773" t="s">
        <v>10296</v>
      </c>
      <c r="C14773" t="s">
        <v>7925</v>
      </c>
    </row>
    <row r="14774" spans="1:4" x14ac:dyDescent="0.25">
      <c r="A14774" s="2">
        <v>44340.535416666666</v>
      </c>
      <c r="B14774" t="s">
        <v>10296</v>
      </c>
      <c r="C14774" t="s">
        <v>1249</v>
      </c>
    </row>
    <row r="14775" spans="1:4" x14ac:dyDescent="0.25">
      <c r="A14775" s="2">
        <v>44340.535416666666</v>
      </c>
      <c r="B14775" t="s">
        <v>163</v>
      </c>
      <c r="C14775" t="s">
        <v>1249</v>
      </c>
    </row>
    <row r="14776" spans="1:4" x14ac:dyDescent="0.25">
      <c r="A14776" s="2">
        <v>44340.535416666666</v>
      </c>
      <c r="B14776" t="s">
        <v>162</v>
      </c>
      <c r="C14776" t="s">
        <v>1249</v>
      </c>
    </row>
    <row r="14777" spans="1:4" x14ac:dyDescent="0.25">
      <c r="A14777" s="2">
        <v>44340.535416666666</v>
      </c>
      <c r="B14777" t="s">
        <v>162</v>
      </c>
      <c r="C14777" t="s">
        <v>6386</v>
      </c>
    </row>
    <row r="14778" spans="1:4" x14ac:dyDescent="0.25">
      <c r="A14778" s="2">
        <v>44340.535416666666</v>
      </c>
      <c r="B14778" t="s">
        <v>162</v>
      </c>
      <c r="C14778" t="s">
        <v>1538</v>
      </c>
    </row>
    <row r="14779" spans="1:4" x14ac:dyDescent="0.25">
      <c r="A14779" s="2">
        <v>44340.535416666666</v>
      </c>
      <c r="B14779" t="s">
        <v>162</v>
      </c>
      <c r="C14779" t="s">
        <v>6386</v>
      </c>
    </row>
    <row r="14780" spans="1:4" x14ac:dyDescent="0.25">
      <c r="A14780" s="2">
        <v>44340.535416666666</v>
      </c>
      <c r="B14780" t="s">
        <v>192</v>
      </c>
      <c r="C14780" t="s">
        <v>1249</v>
      </c>
    </row>
    <row r="14781" spans="1:4" x14ac:dyDescent="0.25">
      <c r="A14781" s="2">
        <v>44340.535416666666</v>
      </c>
      <c r="B14781" t="s">
        <v>192</v>
      </c>
      <c r="C14781" t="s">
        <v>6386</v>
      </c>
    </row>
    <row r="14782" spans="1:4" x14ac:dyDescent="0.25">
      <c r="A14782" s="2">
        <v>44340.535416666666</v>
      </c>
      <c r="B14782" t="s">
        <v>10297</v>
      </c>
      <c r="D14782" t="s">
        <v>4989</v>
      </c>
    </row>
    <row r="14783" spans="1:4" x14ac:dyDescent="0.25">
      <c r="A14783" s="2">
        <v>44340.535416666666</v>
      </c>
      <c r="B14783" t="s">
        <v>10297</v>
      </c>
      <c r="D14783" t="s">
        <v>1848</v>
      </c>
    </row>
    <row r="14784" spans="1:4" x14ac:dyDescent="0.25">
      <c r="A14784" s="2">
        <v>44340.535416666666</v>
      </c>
      <c r="B14784" t="s">
        <v>10297</v>
      </c>
      <c r="D14784" t="s">
        <v>893</v>
      </c>
    </row>
    <row r="14785" spans="1:4" x14ac:dyDescent="0.25">
      <c r="A14785" s="2">
        <v>44340.535416666666</v>
      </c>
      <c r="B14785" t="s">
        <v>10297</v>
      </c>
      <c r="D14785" t="s">
        <v>872</v>
      </c>
    </row>
    <row r="14786" spans="1:4" x14ac:dyDescent="0.25">
      <c r="A14786" s="2">
        <v>44340.535416666666</v>
      </c>
      <c r="B14786" t="s">
        <v>10297</v>
      </c>
      <c r="D14786" t="s">
        <v>949</v>
      </c>
    </row>
    <row r="14787" spans="1:4" x14ac:dyDescent="0.25">
      <c r="A14787" s="2">
        <v>44340.535416666666</v>
      </c>
      <c r="B14787" t="s">
        <v>10297</v>
      </c>
      <c r="D14787" t="s">
        <v>846</v>
      </c>
    </row>
    <row r="14788" spans="1:4" x14ac:dyDescent="0.25">
      <c r="A14788" s="2">
        <v>44340.535416666666</v>
      </c>
      <c r="B14788" t="s">
        <v>10297</v>
      </c>
      <c r="D14788" t="s">
        <v>908</v>
      </c>
    </row>
    <row r="14789" spans="1:4" x14ac:dyDescent="0.25">
      <c r="A14789" s="2">
        <v>44340.535416666666</v>
      </c>
      <c r="B14789" t="s">
        <v>10297</v>
      </c>
      <c r="D14789" t="s">
        <v>909</v>
      </c>
    </row>
    <row r="14790" spans="1:4" x14ac:dyDescent="0.25">
      <c r="A14790" s="2">
        <v>44340.535416666666</v>
      </c>
      <c r="B14790" t="s">
        <v>10297</v>
      </c>
      <c r="D14790" t="s">
        <v>848</v>
      </c>
    </row>
    <row r="14791" spans="1:4" x14ac:dyDescent="0.25">
      <c r="A14791" s="2">
        <v>44340.535416666666</v>
      </c>
      <c r="B14791" t="s">
        <v>10297</v>
      </c>
      <c r="D14791" t="s">
        <v>856</v>
      </c>
    </row>
    <row r="14792" spans="1:4" x14ac:dyDescent="0.25">
      <c r="A14792" s="2">
        <v>44340.535416666666</v>
      </c>
      <c r="B14792" t="s">
        <v>10297</v>
      </c>
      <c r="D14792" t="s">
        <v>4991</v>
      </c>
    </row>
    <row r="14793" spans="1:4" x14ac:dyDescent="0.25">
      <c r="A14793" s="2">
        <v>44340.535416666666</v>
      </c>
      <c r="B14793" t="s">
        <v>10297</v>
      </c>
      <c r="D14793" t="s">
        <v>894</v>
      </c>
    </row>
    <row r="14794" spans="1:4" x14ac:dyDescent="0.25">
      <c r="A14794" s="2">
        <v>44340.535416666666</v>
      </c>
      <c r="B14794" t="s">
        <v>10297</v>
      </c>
      <c r="D14794" t="s">
        <v>845</v>
      </c>
    </row>
    <row r="14795" spans="1:4" x14ac:dyDescent="0.25">
      <c r="A14795" s="2">
        <v>44340.535416666666</v>
      </c>
      <c r="B14795" t="s">
        <v>10297</v>
      </c>
      <c r="D14795" t="s">
        <v>828</v>
      </c>
    </row>
    <row r="14796" spans="1:4" x14ac:dyDescent="0.25">
      <c r="A14796" s="2">
        <v>44340.535416666666</v>
      </c>
      <c r="B14796" t="s">
        <v>10297</v>
      </c>
      <c r="D14796" t="s">
        <v>971</v>
      </c>
    </row>
    <row r="14797" spans="1:4" x14ac:dyDescent="0.25">
      <c r="A14797" s="2">
        <v>44340.535416666666</v>
      </c>
      <c r="B14797" t="s">
        <v>10297</v>
      </c>
      <c r="D14797" t="s">
        <v>918</v>
      </c>
    </row>
    <row r="14798" spans="1:4" x14ac:dyDescent="0.25">
      <c r="A14798" s="2">
        <v>44340.535416666666</v>
      </c>
      <c r="B14798" t="s">
        <v>10297</v>
      </c>
      <c r="D14798" t="s">
        <v>1855</v>
      </c>
    </row>
    <row r="14799" spans="1:4" x14ac:dyDescent="0.25">
      <c r="A14799" s="2">
        <v>44340.535416666666</v>
      </c>
      <c r="B14799" t="s">
        <v>10297</v>
      </c>
      <c r="D14799" t="s">
        <v>1854</v>
      </c>
    </row>
    <row r="14800" spans="1:4" x14ac:dyDescent="0.25">
      <c r="A14800" s="2">
        <v>44340.535416666666</v>
      </c>
      <c r="B14800" t="s">
        <v>10297</v>
      </c>
      <c r="D14800" t="s">
        <v>825</v>
      </c>
    </row>
    <row r="14801" spans="1:4" x14ac:dyDescent="0.25">
      <c r="A14801" s="2">
        <v>44340.535416666666</v>
      </c>
      <c r="B14801" t="s">
        <v>10297</v>
      </c>
      <c r="D14801" t="s">
        <v>826</v>
      </c>
    </row>
    <row r="14802" spans="1:4" x14ac:dyDescent="0.25">
      <c r="A14802" s="2">
        <v>44340.535416666666</v>
      </c>
      <c r="B14802" t="s">
        <v>169</v>
      </c>
      <c r="D14802" t="s">
        <v>5010</v>
      </c>
    </row>
    <row r="14803" spans="1:4" x14ac:dyDescent="0.25">
      <c r="A14803" s="2">
        <v>44340.535416666666</v>
      </c>
      <c r="B14803" t="s">
        <v>169</v>
      </c>
      <c r="D14803" t="s">
        <v>1848</v>
      </c>
    </row>
    <row r="14804" spans="1:4" x14ac:dyDescent="0.25">
      <c r="A14804" s="2">
        <v>44340.535416666666</v>
      </c>
      <c r="B14804" t="s">
        <v>10297</v>
      </c>
      <c r="D14804" t="s">
        <v>4989</v>
      </c>
    </row>
    <row r="14805" spans="1:4" x14ac:dyDescent="0.25">
      <c r="A14805" s="2">
        <v>44340.535416666666</v>
      </c>
      <c r="B14805" t="s">
        <v>10297</v>
      </c>
      <c r="D14805" t="s">
        <v>1848</v>
      </c>
    </row>
    <row r="14806" spans="1:4" x14ac:dyDescent="0.25">
      <c r="A14806" s="2">
        <v>44340.535416666666</v>
      </c>
      <c r="B14806" t="s">
        <v>10296</v>
      </c>
      <c r="D14806" t="s">
        <v>4988</v>
      </c>
    </row>
    <row r="14807" spans="1:4" x14ac:dyDescent="0.25">
      <c r="A14807" s="2">
        <v>44340.535416666666</v>
      </c>
      <c r="B14807" t="s">
        <v>10296</v>
      </c>
      <c r="D14807" t="s">
        <v>1848</v>
      </c>
    </row>
    <row r="14808" spans="1:4" x14ac:dyDescent="0.25">
      <c r="A14808" s="2">
        <v>44340.535416666666</v>
      </c>
      <c r="B14808" t="s">
        <v>10296</v>
      </c>
      <c r="D14808" t="s">
        <v>1849</v>
      </c>
    </row>
    <row r="14809" spans="1:4" x14ac:dyDescent="0.25">
      <c r="A14809" s="2">
        <v>44340.535416666666</v>
      </c>
      <c r="B14809" t="s">
        <v>10296</v>
      </c>
      <c r="D14809" t="s">
        <v>1850</v>
      </c>
    </row>
    <row r="14810" spans="1:4" x14ac:dyDescent="0.25">
      <c r="A14810" s="2">
        <v>44340.535416666666</v>
      </c>
      <c r="B14810" t="s">
        <v>163</v>
      </c>
      <c r="D14810" t="s">
        <v>4993</v>
      </c>
    </row>
    <row r="14811" spans="1:4" x14ac:dyDescent="0.25">
      <c r="A14811" s="2">
        <v>44340.535416666666</v>
      </c>
      <c r="B14811" t="s">
        <v>162</v>
      </c>
      <c r="D14811" t="s">
        <v>5030</v>
      </c>
    </row>
    <row r="14812" spans="1:4" x14ac:dyDescent="0.25">
      <c r="A14812" s="2">
        <v>44340.535416666666</v>
      </c>
      <c r="B14812" t="s">
        <v>162</v>
      </c>
      <c r="D14812" t="s">
        <v>1848</v>
      </c>
    </row>
    <row r="14813" spans="1:4" x14ac:dyDescent="0.25">
      <c r="A14813" s="2">
        <v>44340.535416666666</v>
      </c>
      <c r="B14813" t="s">
        <v>162</v>
      </c>
      <c r="D14813" t="s">
        <v>1849</v>
      </c>
    </row>
    <row r="14814" spans="1:4" x14ac:dyDescent="0.25">
      <c r="A14814" s="2">
        <v>44340.535416666666</v>
      </c>
      <c r="B14814" t="s">
        <v>162</v>
      </c>
      <c r="D14814" t="s">
        <v>1850</v>
      </c>
    </row>
    <row r="14815" spans="1:4" x14ac:dyDescent="0.25">
      <c r="A14815" s="2">
        <v>44340.535416666666</v>
      </c>
      <c r="B14815" t="s">
        <v>192</v>
      </c>
      <c r="D14815" t="s">
        <v>5055</v>
      </c>
    </row>
    <row r="14816" spans="1:4" x14ac:dyDescent="0.25">
      <c r="A14816" s="2">
        <v>44340.535416666666</v>
      </c>
      <c r="B14816" t="s">
        <v>192</v>
      </c>
      <c r="D14816" t="s">
        <v>1848</v>
      </c>
    </row>
    <row r="14817" spans="1:3" x14ac:dyDescent="0.25">
      <c r="A14817" s="2">
        <v>44340.536111111112</v>
      </c>
      <c r="B14817" t="s">
        <v>10297</v>
      </c>
      <c r="C14817" t="s">
        <v>6570</v>
      </c>
    </row>
    <row r="14818" spans="1:3" x14ac:dyDescent="0.25">
      <c r="A14818" s="2">
        <v>44340.536111111112</v>
      </c>
      <c r="B14818" t="s">
        <v>10297</v>
      </c>
      <c r="C14818" t="s">
        <v>6386</v>
      </c>
    </row>
    <row r="14819" spans="1:3" x14ac:dyDescent="0.25">
      <c r="A14819" s="2">
        <v>44340.536111111112</v>
      </c>
      <c r="B14819" t="s">
        <v>163</v>
      </c>
      <c r="C14819" t="s">
        <v>1249</v>
      </c>
    </row>
    <row r="14820" spans="1:3" x14ac:dyDescent="0.25">
      <c r="A14820" s="2">
        <v>44340.536111111112</v>
      </c>
      <c r="B14820" t="s">
        <v>10297</v>
      </c>
      <c r="C14820" t="s">
        <v>6897</v>
      </c>
    </row>
    <row r="14821" spans="1:3" x14ac:dyDescent="0.25">
      <c r="A14821" s="2">
        <v>44340.536111111112</v>
      </c>
      <c r="B14821" t="s">
        <v>10297</v>
      </c>
      <c r="C14821" t="s">
        <v>6898</v>
      </c>
    </row>
    <row r="14822" spans="1:3" x14ac:dyDescent="0.25">
      <c r="A14822" s="2">
        <v>44340.536111111112</v>
      </c>
      <c r="B14822" t="s">
        <v>10297</v>
      </c>
      <c r="C14822" t="s">
        <v>1538</v>
      </c>
    </row>
    <row r="14823" spans="1:3" x14ac:dyDescent="0.25">
      <c r="A14823" s="2">
        <v>44340.536111111112</v>
      </c>
      <c r="B14823" t="s">
        <v>10297</v>
      </c>
      <c r="C14823" t="s">
        <v>1538</v>
      </c>
    </row>
    <row r="14824" spans="1:3" x14ac:dyDescent="0.25">
      <c r="A14824" s="2">
        <v>44340.536111111112</v>
      </c>
      <c r="B14824" t="s">
        <v>10297</v>
      </c>
      <c r="C14824" t="s">
        <v>6899</v>
      </c>
    </row>
    <row r="14825" spans="1:3" x14ac:dyDescent="0.25">
      <c r="A14825" s="2">
        <v>44340.536111111112</v>
      </c>
      <c r="B14825" t="s">
        <v>169</v>
      </c>
      <c r="C14825" t="s">
        <v>6979</v>
      </c>
    </row>
    <row r="14826" spans="1:3" x14ac:dyDescent="0.25">
      <c r="A14826" s="2">
        <v>44340.536111111112</v>
      </c>
      <c r="B14826" t="s">
        <v>169</v>
      </c>
      <c r="C14826" t="s">
        <v>1249</v>
      </c>
    </row>
    <row r="14827" spans="1:3" x14ac:dyDescent="0.25">
      <c r="A14827" s="2">
        <v>44340.536111111112</v>
      </c>
      <c r="B14827" t="s">
        <v>169</v>
      </c>
      <c r="C14827" t="s">
        <v>194</v>
      </c>
    </row>
    <row r="14828" spans="1:3" x14ac:dyDescent="0.25">
      <c r="A14828" s="2">
        <v>44340.536111111112</v>
      </c>
      <c r="B14828" t="s">
        <v>169</v>
      </c>
      <c r="C14828" t="s">
        <v>1249</v>
      </c>
    </row>
    <row r="14829" spans="1:3" x14ac:dyDescent="0.25">
      <c r="A14829" s="2">
        <v>44340.536111111112</v>
      </c>
      <c r="B14829" t="s">
        <v>169</v>
      </c>
      <c r="C14829" t="s">
        <v>6980</v>
      </c>
    </row>
    <row r="14830" spans="1:3" x14ac:dyDescent="0.25">
      <c r="A14830" s="2">
        <v>44340.536111111112</v>
      </c>
      <c r="B14830" t="s">
        <v>169</v>
      </c>
      <c r="C14830" t="s">
        <v>6386</v>
      </c>
    </row>
    <row r="14831" spans="1:3" x14ac:dyDescent="0.25">
      <c r="A14831" s="2">
        <v>44340.536111111112</v>
      </c>
      <c r="B14831" t="s">
        <v>169</v>
      </c>
      <c r="C14831" t="s">
        <v>6981</v>
      </c>
    </row>
    <row r="14832" spans="1:3" x14ac:dyDescent="0.25">
      <c r="A14832" s="2">
        <v>44340.536111111112</v>
      </c>
      <c r="B14832" t="s">
        <v>10297</v>
      </c>
      <c r="C14832" t="s">
        <v>7303</v>
      </c>
    </row>
    <row r="14833" spans="1:3" x14ac:dyDescent="0.25">
      <c r="A14833" s="2">
        <v>44340.536111111112</v>
      </c>
      <c r="B14833" t="s">
        <v>10297</v>
      </c>
      <c r="C14833" t="s">
        <v>1538</v>
      </c>
    </row>
    <row r="14834" spans="1:3" x14ac:dyDescent="0.25">
      <c r="A14834" s="2">
        <v>44340.536111111112</v>
      </c>
      <c r="B14834" t="s">
        <v>10297</v>
      </c>
      <c r="C14834" t="s">
        <v>7304</v>
      </c>
    </row>
    <row r="14835" spans="1:3" x14ac:dyDescent="0.25">
      <c r="A14835" s="2">
        <v>44340.536111111112</v>
      </c>
      <c r="B14835" t="s">
        <v>10296</v>
      </c>
      <c r="C14835" t="s">
        <v>194</v>
      </c>
    </row>
    <row r="14836" spans="1:3" x14ac:dyDescent="0.25">
      <c r="A14836" s="2">
        <v>44340.536111111112</v>
      </c>
      <c r="B14836" t="s">
        <v>10296</v>
      </c>
      <c r="C14836" t="s">
        <v>1249</v>
      </c>
    </row>
    <row r="14837" spans="1:3" x14ac:dyDescent="0.25">
      <c r="A14837" s="2">
        <v>44340.536111111112</v>
      </c>
      <c r="B14837" t="s">
        <v>10296</v>
      </c>
      <c r="C14837" t="s">
        <v>6753</v>
      </c>
    </row>
    <row r="14838" spans="1:3" x14ac:dyDescent="0.25">
      <c r="A14838" s="2">
        <v>44340.536111111112</v>
      </c>
      <c r="B14838" t="s">
        <v>10296</v>
      </c>
      <c r="C14838" t="s">
        <v>194</v>
      </c>
    </row>
    <row r="14839" spans="1:3" x14ac:dyDescent="0.25">
      <c r="A14839" s="2">
        <v>44340.536111111112</v>
      </c>
      <c r="B14839" t="s">
        <v>163</v>
      </c>
      <c r="C14839" t="s">
        <v>1249</v>
      </c>
    </row>
    <row r="14840" spans="1:3" x14ac:dyDescent="0.25">
      <c r="A14840" s="2">
        <v>44340.536111111112</v>
      </c>
      <c r="B14840" t="s">
        <v>163</v>
      </c>
      <c r="C14840" t="s">
        <v>8632</v>
      </c>
    </row>
    <row r="14841" spans="1:3" x14ac:dyDescent="0.25">
      <c r="A14841" s="2">
        <v>44340.536111111112</v>
      </c>
      <c r="B14841" t="s">
        <v>163</v>
      </c>
      <c r="C14841" t="s">
        <v>6386</v>
      </c>
    </row>
    <row r="14842" spans="1:3" x14ac:dyDescent="0.25">
      <c r="A14842" s="2">
        <v>44340.536111111112</v>
      </c>
      <c r="B14842" t="s">
        <v>163</v>
      </c>
      <c r="C14842" t="s">
        <v>194</v>
      </c>
    </row>
    <row r="14843" spans="1:3" x14ac:dyDescent="0.25">
      <c r="A14843" s="2">
        <v>44340.536111111112</v>
      </c>
      <c r="B14843" t="s">
        <v>163</v>
      </c>
      <c r="C14843" t="s">
        <v>1538</v>
      </c>
    </row>
    <row r="14844" spans="1:3" x14ac:dyDescent="0.25">
      <c r="A14844" s="2">
        <v>44340.536111111112</v>
      </c>
      <c r="B14844" t="s">
        <v>162</v>
      </c>
      <c r="C14844" t="s">
        <v>8906</v>
      </c>
    </row>
    <row r="14845" spans="1:3" x14ac:dyDescent="0.25">
      <c r="A14845" s="2">
        <v>44340.536111111112</v>
      </c>
      <c r="B14845" t="s">
        <v>162</v>
      </c>
      <c r="C14845" t="s">
        <v>6386</v>
      </c>
    </row>
    <row r="14846" spans="1:3" x14ac:dyDescent="0.25">
      <c r="A14846" s="2">
        <v>44340.536111111112</v>
      </c>
      <c r="B14846" t="s">
        <v>162</v>
      </c>
      <c r="C14846" t="s">
        <v>6633</v>
      </c>
    </row>
    <row r="14847" spans="1:3" x14ac:dyDescent="0.25">
      <c r="A14847" s="2">
        <v>44340.536111111112</v>
      </c>
      <c r="B14847" t="s">
        <v>162</v>
      </c>
      <c r="C14847" t="s">
        <v>1538</v>
      </c>
    </row>
    <row r="14848" spans="1:3" x14ac:dyDescent="0.25">
      <c r="A14848" s="2">
        <v>44340.536111111112</v>
      </c>
      <c r="B14848" t="s">
        <v>162</v>
      </c>
      <c r="C14848" t="s">
        <v>1538</v>
      </c>
    </row>
    <row r="14849" spans="1:4" x14ac:dyDescent="0.25">
      <c r="A14849" s="2">
        <v>44340.536111111112</v>
      </c>
      <c r="B14849" t="s">
        <v>162</v>
      </c>
      <c r="C14849" t="s">
        <v>6386</v>
      </c>
    </row>
    <row r="14850" spans="1:4" x14ac:dyDescent="0.25">
      <c r="A14850" s="2">
        <v>44340.536111111112</v>
      </c>
      <c r="B14850" t="s">
        <v>162</v>
      </c>
      <c r="C14850" t="s">
        <v>6386</v>
      </c>
    </row>
    <row r="14851" spans="1:4" x14ac:dyDescent="0.25">
      <c r="A14851" s="2">
        <v>44340.536111111112</v>
      </c>
      <c r="B14851" t="s">
        <v>162</v>
      </c>
      <c r="C14851" t="s">
        <v>6386</v>
      </c>
    </row>
    <row r="14852" spans="1:4" x14ac:dyDescent="0.25">
      <c r="A14852" s="2">
        <v>44340.536111111112</v>
      </c>
      <c r="B14852" t="s">
        <v>162</v>
      </c>
      <c r="C14852" t="s">
        <v>6386</v>
      </c>
    </row>
    <row r="14853" spans="1:4" x14ac:dyDescent="0.25">
      <c r="A14853" s="2">
        <v>44340.536111111112</v>
      </c>
      <c r="B14853" t="s">
        <v>162</v>
      </c>
      <c r="C14853" t="s">
        <v>6386</v>
      </c>
    </row>
    <row r="14854" spans="1:4" x14ac:dyDescent="0.25">
      <c r="A14854" s="2">
        <v>44340.536111111112</v>
      </c>
      <c r="B14854" t="s">
        <v>162</v>
      </c>
      <c r="C14854" t="s">
        <v>6386</v>
      </c>
    </row>
    <row r="14855" spans="1:4" x14ac:dyDescent="0.25">
      <c r="A14855" s="2">
        <v>44340.536111111112</v>
      </c>
      <c r="B14855" t="s">
        <v>162</v>
      </c>
      <c r="C14855" t="s">
        <v>6386</v>
      </c>
    </row>
    <row r="14856" spans="1:4" x14ac:dyDescent="0.25">
      <c r="A14856" s="2">
        <v>44340.536111111112</v>
      </c>
      <c r="B14856" t="s">
        <v>185</v>
      </c>
      <c r="C14856" t="s">
        <v>4216</v>
      </c>
    </row>
    <row r="14857" spans="1:4" x14ac:dyDescent="0.25">
      <c r="A14857" s="2">
        <v>44340.536111111112</v>
      </c>
      <c r="B14857" t="s">
        <v>192</v>
      </c>
      <c r="C14857" t="s">
        <v>9897</v>
      </c>
    </row>
    <row r="14858" spans="1:4" x14ac:dyDescent="0.25">
      <c r="A14858" s="2">
        <v>44340.536111111112</v>
      </c>
      <c r="B14858" t="s">
        <v>192</v>
      </c>
      <c r="C14858" t="s">
        <v>6386</v>
      </c>
    </row>
    <row r="14859" spans="1:4" x14ac:dyDescent="0.25">
      <c r="A14859" s="2">
        <v>44340.536111111112</v>
      </c>
      <c r="B14859" t="s">
        <v>192</v>
      </c>
      <c r="C14859" t="s">
        <v>6200</v>
      </c>
    </row>
    <row r="14860" spans="1:4" x14ac:dyDescent="0.25">
      <c r="A14860" s="2">
        <v>44340.536111111112</v>
      </c>
      <c r="B14860" t="s">
        <v>192</v>
      </c>
      <c r="C14860" t="s">
        <v>194</v>
      </c>
    </row>
    <row r="14861" spans="1:4" x14ac:dyDescent="0.25">
      <c r="A14861" s="2">
        <v>44340.536111111112</v>
      </c>
      <c r="B14861" t="s">
        <v>192</v>
      </c>
      <c r="C14861" t="s">
        <v>9898</v>
      </c>
    </row>
    <row r="14862" spans="1:4" x14ac:dyDescent="0.25">
      <c r="A14862" s="2">
        <v>44340.536111111112</v>
      </c>
      <c r="B14862" t="s">
        <v>10297</v>
      </c>
      <c r="D14862" t="s">
        <v>1849</v>
      </c>
    </row>
    <row r="14863" spans="1:4" x14ac:dyDescent="0.25">
      <c r="A14863" s="2">
        <v>44340.536111111112</v>
      </c>
      <c r="B14863" t="s">
        <v>10297</v>
      </c>
      <c r="D14863" t="s">
        <v>1850</v>
      </c>
    </row>
    <row r="14864" spans="1:4" x14ac:dyDescent="0.25">
      <c r="A14864" s="2">
        <v>44340.536111111112</v>
      </c>
      <c r="B14864" t="s">
        <v>163</v>
      </c>
      <c r="D14864" t="s">
        <v>4993</v>
      </c>
    </row>
    <row r="14865" spans="1:4" x14ac:dyDescent="0.25">
      <c r="A14865" s="2">
        <v>44340.536111111112</v>
      </c>
      <c r="B14865" t="s">
        <v>10297</v>
      </c>
      <c r="D14865" t="s">
        <v>834</v>
      </c>
    </row>
    <row r="14866" spans="1:4" x14ac:dyDescent="0.25">
      <c r="A14866" s="2">
        <v>44340.536111111112</v>
      </c>
      <c r="B14866" t="s">
        <v>10297</v>
      </c>
      <c r="D14866" t="s">
        <v>4989</v>
      </c>
    </row>
    <row r="14867" spans="1:4" x14ac:dyDescent="0.25">
      <c r="A14867" s="2">
        <v>44340.536111111112</v>
      </c>
      <c r="B14867" t="s">
        <v>10297</v>
      </c>
      <c r="D14867" t="s">
        <v>961</v>
      </c>
    </row>
    <row r="14868" spans="1:4" x14ac:dyDescent="0.25">
      <c r="A14868" s="2">
        <v>44340.536111111112</v>
      </c>
      <c r="B14868" t="s">
        <v>10297</v>
      </c>
      <c r="D14868" t="s">
        <v>1849</v>
      </c>
    </row>
    <row r="14869" spans="1:4" x14ac:dyDescent="0.25">
      <c r="A14869" s="2">
        <v>44340.536111111112</v>
      </c>
      <c r="B14869" t="s">
        <v>10297</v>
      </c>
      <c r="D14869" t="s">
        <v>1897</v>
      </c>
    </row>
    <row r="14870" spans="1:4" x14ac:dyDescent="0.25">
      <c r="A14870" s="2">
        <v>44340.536111111112</v>
      </c>
      <c r="B14870" t="s">
        <v>169</v>
      </c>
      <c r="D14870" t="s">
        <v>1849</v>
      </c>
    </row>
    <row r="14871" spans="1:4" x14ac:dyDescent="0.25">
      <c r="A14871" s="2">
        <v>44340.536111111112</v>
      </c>
      <c r="B14871" t="s">
        <v>169</v>
      </c>
      <c r="D14871" t="s">
        <v>1850</v>
      </c>
    </row>
    <row r="14872" spans="1:4" x14ac:dyDescent="0.25">
      <c r="A14872" s="2">
        <v>44340.536111111112</v>
      </c>
      <c r="B14872" t="s">
        <v>169</v>
      </c>
      <c r="D14872" t="s">
        <v>1892</v>
      </c>
    </row>
    <row r="14873" spans="1:4" x14ac:dyDescent="0.25">
      <c r="A14873" s="2">
        <v>44340.536111111112</v>
      </c>
      <c r="B14873" t="s">
        <v>169</v>
      </c>
      <c r="D14873" t="s">
        <v>1852</v>
      </c>
    </row>
    <row r="14874" spans="1:4" x14ac:dyDescent="0.25">
      <c r="A14874" s="2">
        <v>44340.536111111112</v>
      </c>
      <c r="B14874" t="s">
        <v>169</v>
      </c>
      <c r="D14874" t="s">
        <v>844</v>
      </c>
    </row>
    <row r="14875" spans="1:4" x14ac:dyDescent="0.25">
      <c r="A14875" s="2">
        <v>44340.536111111112</v>
      </c>
      <c r="B14875" t="s">
        <v>169</v>
      </c>
      <c r="D14875" t="s">
        <v>976</v>
      </c>
    </row>
    <row r="14876" spans="1:4" x14ac:dyDescent="0.25">
      <c r="A14876" s="2">
        <v>44340.536111111112</v>
      </c>
      <c r="B14876" t="s">
        <v>169</v>
      </c>
      <c r="D14876" t="s">
        <v>850</v>
      </c>
    </row>
    <row r="14877" spans="1:4" x14ac:dyDescent="0.25">
      <c r="A14877" s="2">
        <v>44340.536111111112</v>
      </c>
      <c r="B14877" t="s">
        <v>10297</v>
      </c>
      <c r="D14877" t="s">
        <v>1849</v>
      </c>
    </row>
    <row r="14878" spans="1:4" x14ac:dyDescent="0.25">
      <c r="A14878" s="2">
        <v>44340.536111111112</v>
      </c>
      <c r="B14878" t="s">
        <v>10297</v>
      </c>
      <c r="D14878" t="s">
        <v>832</v>
      </c>
    </row>
    <row r="14879" spans="1:4" x14ac:dyDescent="0.25">
      <c r="A14879" s="2">
        <v>44340.536111111112</v>
      </c>
      <c r="B14879" t="s">
        <v>10297</v>
      </c>
      <c r="D14879" t="s">
        <v>1897</v>
      </c>
    </row>
    <row r="14880" spans="1:4" x14ac:dyDescent="0.25">
      <c r="A14880" s="2">
        <v>44340.536111111112</v>
      </c>
      <c r="B14880" t="s">
        <v>10296</v>
      </c>
      <c r="D14880" t="s">
        <v>1897</v>
      </c>
    </row>
    <row r="14881" spans="1:4" x14ac:dyDescent="0.25">
      <c r="A14881" s="2">
        <v>44340.536111111112</v>
      </c>
      <c r="B14881" t="s">
        <v>10296</v>
      </c>
      <c r="D14881" t="s">
        <v>1852</v>
      </c>
    </row>
    <row r="14882" spans="1:4" x14ac:dyDescent="0.25">
      <c r="A14882" s="2">
        <v>44340.536111111112</v>
      </c>
      <c r="B14882" t="s">
        <v>10296</v>
      </c>
      <c r="D14882" t="s">
        <v>899</v>
      </c>
    </row>
    <row r="14883" spans="1:4" x14ac:dyDescent="0.25">
      <c r="A14883" s="2">
        <v>44340.536111111112</v>
      </c>
      <c r="B14883" t="s">
        <v>10296</v>
      </c>
      <c r="D14883" t="s">
        <v>900</v>
      </c>
    </row>
    <row r="14884" spans="1:4" x14ac:dyDescent="0.25">
      <c r="A14884" s="2">
        <v>44340.536111111112</v>
      </c>
      <c r="B14884" t="s">
        <v>163</v>
      </c>
      <c r="D14884" t="s">
        <v>1848</v>
      </c>
    </row>
    <row r="14885" spans="1:4" x14ac:dyDescent="0.25">
      <c r="A14885" s="2">
        <v>44340.536111111112</v>
      </c>
      <c r="B14885" t="s">
        <v>163</v>
      </c>
      <c r="D14885" t="s">
        <v>1849</v>
      </c>
    </row>
    <row r="14886" spans="1:4" x14ac:dyDescent="0.25">
      <c r="A14886" s="2">
        <v>44340.536111111112</v>
      </c>
      <c r="B14886" t="s">
        <v>163</v>
      </c>
      <c r="D14886" t="s">
        <v>1850</v>
      </c>
    </row>
    <row r="14887" spans="1:4" x14ac:dyDescent="0.25">
      <c r="A14887" s="2">
        <v>44340.536111111112</v>
      </c>
      <c r="B14887" t="s">
        <v>163</v>
      </c>
      <c r="D14887" t="s">
        <v>1851</v>
      </c>
    </row>
    <row r="14888" spans="1:4" x14ac:dyDescent="0.25">
      <c r="A14888" s="2">
        <v>44340.536111111112</v>
      </c>
      <c r="B14888" t="s">
        <v>163</v>
      </c>
      <c r="D14888" t="s">
        <v>958</v>
      </c>
    </row>
    <row r="14889" spans="1:4" x14ac:dyDescent="0.25">
      <c r="A14889" s="2">
        <v>44340.536111111112</v>
      </c>
      <c r="B14889" t="s">
        <v>162</v>
      </c>
      <c r="D14889" t="s">
        <v>1851</v>
      </c>
    </row>
    <row r="14890" spans="1:4" x14ac:dyDescent="0.25">
      <c r="A14890" s="2">
        <v>44340.536111111112</v>
      </c>
      <c r="B14890" t="s">
        <v>162</v>
      </c>
      <c r="D14890" t="s">
        <v>1852</v>
      </c>
    </row>
    <row r="14891" spans="1:4" x14ac:dyDescent="0.25">
      <c r="A14891" s="2">
        <v>44340.536111111112</v>
      </c>
      <c r="B14891" t="s">
        <v>162</v>
      </c>
      <c r="D14891" t="s">
        <v>1853</v>
      </c>
    </row>
    <row r="14892" spans="1:4" x14ac:dyDescent="0.25">
      <c r="A14892" s="2">
        <v>44340.536111111112</v>
      </c>
      <c r="B14892" t="s">
        <v>162</v>
      </c>
      <c r="D14892" t="s">
        <v>1882</v>
      </c>
    </row>
    <row r="14893" spans="1:4" x14ac:dyDescent="0.25">
      <c r="A14893" s="2">
        <v>44340.536111111112</v>
      </c>
      <c r="B14893" t="s">
        <v>162</v>
      </c>
      <c r="D14893" t="s">
        <v>1007</v>
      </c>
    </row>
    <row r="14894" spans="1:4" x14ac:dyDescent="0.25">
      <c r="A14894" s="2">
        <v>44340.536111111112</v>
      </c>
      <c r="B14894" t="s">
        <v>162</v>
      </c>
      <c r="D14894" t="s">
        <v>834</v>
      </c>
    </row>
    <row r="14895" spans="1:4" x14ac:dyDescent="0.25">
      <c r="A14895" s="2">
        <v>44340.536111111112</v>
      </c>
      <c r="B14895" t="s">
        <v>162</v>
      </c>
      <c r="D14895" t="s">
        <v>955</v>
      </c>
    </row>
    <row r="14896" spans="1:4" x14ac:dyDescent="0.25">
      <c r="A14896" s="2">
        <v>44340.536111111112</v>
      </c>
      <c r="B14896" t="s">
        <v>162</v>
      </c>
      <c r="D14896" t="s">
        <v>959</v>
      </c>
    </row>
    <row r="14897" spans="1:4" x14ac:dyDescent="0.25">
      <c r="A14897" s="2">
        <v>44340.536111111112</v>
      </c>
      <c r="B14897" t="s">
        <v>162</v>
      </c>
      <c r="D14897" t="s">
        <v>996</v>
      </c>
    </row>
    <row r="14898" spans="1:4" x14ac:dyDescent="0.25">
      <c r="A14898" s="2">
        <v>44340.536111111112</v>
      </c>
      <c r="B14898" t="s">
        <v>162</v>
      </c>
      <c r="D14898" t="s">
        <v>825</v>
      </c>
    </row>
    <row r="14899" spans="1:4" x14ac:dyDescent="0.25">
      <c r="A14899" s="2">
        <v>44340.536111111112</v>
      </c>
      <c r="B14899" t="s">
        <v>162</v>
      </c>
      <c r="D14899" t="s">
        <v>853</v>
      </c>
    </row>
    <row r="14900" spans="1:4" x14ac:dyDescent="0.25">
      <c r="A14900" s="2">
        <v>44340.536111111112</v>
      </c>
      <c r="B14900" t="s">
        <v>162</v>
      </c>
      <c r="D14900" t="s">
        <v>992</v>
      </c>
    </row>
    <row r="14901" spans="1:4" x14ac:dyDescent="0.25">
      <c r="A14901" s="2">
        <v>44340.536111111112</v>
      </c>
      <c r="B14901" t="s">
        <v>185</v>
      </c>
      <c r="D14901" t="s">
        <v>4994</v>
      </c>
    </row>
    <row r="14902" spans="1:4" x14ac:dyDescent="0.25">
      <c r="A14902" s="2">
        <v>44340.536111111112</v>
      </c>
      <c r="B14902" t="s">
        <v>192</v>
      </c>
      <c r="D14902" t="s">
        <v>1849</v>
      </c>
    </row>
    <row r="14903" spans="1:4" x14ac:dyDescent="0.25">
      <c r="A14903" s="2">
        <v>44340.536111111112</v>
      </c>
      <c r="B14903" t="s">
        <v>192</v>
      </c>
      <c r="D14903" t="s">
        <v>1850</v>
      </c>
    </row>
    <row r="14904" spans="1:4" x14ac:dyDescent="0.25">
      <c r="A14904" s="2">
        <v>44340.536111111112</v>
      </c>
      <c r="B14904" t="s">
        <v>192</v>
      </c>
      <c r="D14904" t="s">
        <v>1877</v>
      </c>
    </row>
    <row r="14905" spans="1:4" x14ac:dyDescent="0.25">
      <c r="A14905" s="2">
        <v>44340.536111111112</v>
      </c>
      <c r="B14905" t="s">
        <v>192</v>
      </c>
      <c r="D14905" t="s">
        <v>958</v>
      </c>
    </row>
    <row r="14906" spans="1:4" x14ac:dyDescent="0.25">
      <c r="A14906" s="2">
        <v>44340.536111111112</v>
      </c>
      <c r="B14906" t="s">
        <v>192</v>
      </c>
      <c r="D14906" t="s">
        <v>825</v>
      </c>
    </row>
    <row r="14907" spans="1:4" x14ac:dyDescent="0.25">
      <c r="A14907" s="2">
        <v>44340.536805555559</v>
      </c>
      <c r="B14907" t="s">
        <v>163</v>
      </c>
      <c r="C14907" t="s">
        <v>1249</v>
      </c>
    </row>
    <row r="14908" spans="1:4" x14ac:dyDescent="0.25">
      <c r="A14908" s="2">
        <v>44340.536805555559</v>
      </c>
      <c r="B14908" t="s">
        <v>163</v>
      </c>
      <c r="C14908" t="s">
        <v>6823</v>
      </c>
    </row>
    <row r="14909" spans="1:4" x14ac:dyDescent="0.25">
      <c r="A14909" s="2">
        <v>44340.536805555559</v>
      </c>
      <c r="B14909" t="s">
        <v>163</v>
      </c>
      <c r="C14909" t="s">
        <v>1538</v>
      </c>
    </row>
    <row r="14910" spans="1:4" x14ac:dyDescent="0.25">
      <c r="A14910" s="2">
        <v>44340.536805555559</v>
      </c>
      <c r="B14910" t="s">
        <v>169</v>
      </c>
      <c r="C14910" t="s">
        <v>1249</v>
      </c>
    </row>
    <row r="14911" spans="1:4" x14ac:dyDescent="0.25">
      <c r="A14911" s="2">
        <v>44340.536805555559</v>
      </c>
      <c r="B14911" t="s">
        <v>169</v>
      </c>
      <c r="C14911" t="s">
        <v>6801</v>
      </c>
    </row>
    <row r="14912" spans="1:4" x14ac:dyDescent="0.25">
      <c r="A14912" s="2">
        <v>44340.536805555559</v>
      </c>
      <c r="B14912" t="s">
        <v>169</v>
      </c>
      <c r="C14912" t="s">
        <v>6386</v>
      </c>
    </row>
    <row r="14913" spans="1:3" x14ac:dyDescent="0.25">
      <c r="A14913" s="2">
        <v>44340.536805555559</v>
      </c>
      <c r="B14913" t="s">
        <v>169</v>
      </c>
      <c r="C14913" t="s">
        <v>6982</v>
      </c>
    </row>
    <row r="14914" spans="1:3" x14ac:dyDescent="0.25">
      <c r="A14914" s="2">
        <v>44340.536805555559</v>
      </c>
      <c r="B14914" t="s">
        <v>169</v>
      </c>
      <c r="C14914" t="s">
        <v>1249</v>
      </c>
    </row>
    <row r="14915" spans="1:3" x14ac:dyDescent="0.25">
      <c r="A14915" s="2">
        <v>44340.536805555559</v>
      </c>
      <c r="B14915" t="s">
        <v>183</v>
      </c>
      <c r="C14915" t="s">
        <v>1249</v>
      </c>
    </row>
    <row r="14916" spans="1:3" x14ac:dyDescent="0.25">
      <c r="A14916" s="2">
        <v>44340.536805555559</v>
      </c>
      <c r="B14916" t="s">
        <v>10297</v>
      </c>
      <c r="C14916" t="s">
        <v>6386</v>
      </c>
    </row>
    <row r="14917" spans="1:3" x14ac:dyDescent="0.25">
      <c r="A14917" s="2">
        <v>44340.536805555559</v>
      </c>
      <c r="B14917" t="s">
        <v>10297</v>
      </c>
      <c r="C14917" t="s">
        <v>6797</v>
      </c>
    </row>
    <row r="14918" spans="1:3" x14ac:dyDescent="0.25">
      <c r="A14918" s="2">
        <v>44340.536805555559</v>
      </c>
      <c r="B14918" t="s">
        <v>10297</v>
      </c>
      <c r="C14918" t="s">
        <v>1538</v>
      </c>
    </row>
    <row r="14919" spans="1:3" x14ac:dyDescent="0.25">
      <c r="A14919" s="2">
        <v>44340.536805555559</v>
      </c>
      <c r="B14919" t="s">
        <v>10297</v>
      </c>
      <c r="C14919" t="s">
        <v>7305</v>
      </c>
    </row>
    <row r="14920" spans="1:3" x14ac:dyDescent="0.25">
      <c r="A14920" s="2">
        <v>44340.536805555559</v>
      </c>
      <c r="B14920" t="s">
        <v>10297</v>
      </c>
      <c r="C14920" t="s">
        <v>6386</v>
      </c>
    </row>
    <row r="14921" spans="1:3" x14ac:dyDescent="0.25">
      <c r="A14921" s="2">
        <v>44340.536805555559</v>
      </c>
      <c r="B14921" t="s">
        <v>10299</v>
      </c>
      <c r="C14921" t="s">
        <v>7485</v>
      </c>
    </row>
    <row r="14922" spans="1:3" x14ac:dyDescent="0.25">
      <c r="A14922" s="2">
        <v>44340.536805555559</v>
      </c>
      <c r="B14922" t="s">
        <v>10299</v>
      </c>
      <c r="C14922" t="s">
        <v>7486</v>
      </c>
    </row>
    <row r="14923" spans="1:3" x14ac:dyDescent="0.25">
      <c r="A14923" s="2">
        <v>44340.536805555559</v>
      </c>
      <c r="B14923" t="s">
        <v>171</v>
      </c>
      <c r="C14923" t="s">
        <v>4216</v>
      </c>
    </row>
    <row r="14924" spans="1:3" x14ac:dyDescent="0.25">
      <c r="A14924" s="2">
        <v>44340.536805555559</v>
      </c>
      <c r="B14924" t="s">
        <v>171</v>
      </c>
      <c r="C14924" t="s">
        <v>1249</v>
      </c>
    </row>
    <row r="14925" spans="1:3" x14ac:dyDescent="0.25">
      <c r="A14925" s="2">
        <v>44340.536805555559</v>
      </c>
      <c r="B14925" t="s">
        <v>10296</v>
      </c>
      <c r="C14925" t="s">
        <v>7926</v>
      </c>
    </row>
    <row r="14926" spans="1:3" x14ac:dyDescent="0.25">
      <c r="A14926" s="2">
        <v>44340.536805555559</v>
      </c>
      <c r="B14926" t="s">
        <v>163</v>
      </c>
      <c r="C14926" t="s">
        <v>7035</v>
      </c>
    </row>
    <row r="14927" spans="1:3" x14ac:dyDescent="0.25">
      <c r="A14927" s="2">
        <v>44340.536805555559</v>
      </c>
      <c r="B14927" t="s">
        <v>163</v>
      </c>
      <c r="C14927" t="s">
        <v>1538</v>
      </c>
    </row>
    <row r="14928" spans="1:3" x14ac:dyDescent="0.25">
      <c r="A14928" s="2">
        <v>44340.536805555559</v>
      </c>
      <c r="B14928" t="s">
        <v>163</v>
      </c>
      <c r="C14928" t="s">
        <v>194</v>
      </c>
    </row>
    <row r="14929" spans="1:3" x14ac:dyDescent="0.25">
      <c r="A14929" s="2">
        <v>44340.536805555559</v>
      </c>
      <c r="B14929" t="s">
        <v>163</v>
      </c>
      <c r="C14929" t="s">
        <v>8260</v>
      </c>
    </row>
    <row r="14930" spans="1:3" x14ac:dyDescent="0.25">
      <c r="A14930" s="2">
        <v>44340.536805555559</v>
      </c>
      <c r="B14930" t="s">
        <v>163</v>
      </c>
      <c r="C14930" t="s">
        <v>6944</v>
      </c>
    </row>
    <row r="14931" spans="1:3" x14ac:dyDescent="0.25">
      <c r="A14931" s="2">
        <v>44340.536805555559</v>
      </c>
      <c r="B14931" t="s">
        <v>163</v>
      </c>
      <c r="C14931" t="s">
        <v>1538</v>
      </c>
    </row>
    <row r="14932" spans="1:3" x14ac:dyDescent="0.25">
      <c r="A14932" s="2">
        <v>44340.536805555559</v>
      </c>
      <c r="B14932" t="s">
        <v>162</v>
      </c>
      <c r="C14932" t="s">
        <v>6386</v>
      </c>
    </row>
    <row r="14933" spans="1:3" x14ac:dyDescent="0.25">
      <c r="A14933" s="2">
        <v>44340.536805555559</v>
      </c>
      <c r="B14933" t="s">
        <v>162</v>
      </c>
      <c r="C14933" t="s">
        <v>6386</v>
      </c>
    </row>
    <row r="14934" spans="1:3" x14ac:dyDescent="0.25">
      <c r="A14934" s="2">
        <v>44340.536805555559</v>
      </c>
      <c r="B14934" t="s">
        <v>162</v>
      </c>
      <c r="C14934" t="s">
        <v>6386</v>
      </c>
    </row>
    <row r="14935" spans="1:3" x14ac:dyDescent="0.25">
      <c r="A14935" s="2">
        <v>44340.536805555559</v>
      </c>
      <c r="B14935" t="s">
        <v>162</v>
      </c>
      <c r="C14935" t="s">
        <v>8907</v>
      </c>
    </row>
    <row r="14936" spans="1:3" x14ac:dyDescent="0.25">
      <c r="A14936" s="2">
        <v>44340.536805555559</v>
      </c>
      <c r="B14936" t="s">
        <v>162</v>
      </c>
      <c r="C14936" t="s">
        <v>1249</v>
      </c>
    </row>
    <row r="14937" spans="1:3" x14ac:dyDescent="0.25">
      <c r="A14937" s="2">
        <v>44340.536805555559</v>
      </c>
      <c r="B14937" t="s">
        <v>162</v>
      </c>
      <c r="C14937" t="s">
        <v>6386</v>
      </c>
    </row>
    <row r="14938" spans="1:3" x14ac:dyDescent="0.25">
      <c r="A14938" s="2">
        <v>44340.536805555559</v>
      </c>
      <c r="B14938" t="s">
        <v>162</v>
      </c>
      <c r="C14938" t="s">
        <v>6386</v>
      </c>
    </row>
    <row r="14939" spans="1:3" x14ac:dyDescent="0.25">
      <c r="A14939" s="2">
        <v>44340.536805555559</v>
      </c>
      <c r="B14939" t="s">
        <v>10299</v>
      </c>
      <c r="C14939" t="s">
        <v>8446</v>
      </c>
    </row>
    <row r="14940" spans="1:3" x14ac:dyDescent="0.25">
      <c r="A14940" s="2">
        <v>44340.536805555559</v>
      </c>
      <c r="B14940" t="s">
        <v>185</v>
      </c>
      <c r="C14940" t="s">
        <v>1249</v>
      </c>
    </row>
    <row r="14941" spans="1:3" x14ac:dyDescent="0.25">
      <c r="A14941" s="2">
        <v>44340.536805555559</v>
      </c>
      <c r="B14941" t="s">
        <v>192</v>
      </c>
      <c r="C14941" t="s">
        <v>7151</v>
      </c>
    </row>
    <row r="14942" spans="1:3" x14ac:dyDescent="0.25">
      <c r="A14942" s="2">
        <v>44340.536805555559</v>
      </c>
      <c r="B14942" t="s">
        <v>192</v>
      </c>
      <c r="C14942" t="s">
        <v>6438</v>
      </c>
    </row>
    <row r="14943" spans="1:3" x14ac:dyDescent="0.25">
      <c r="A14943" s="2">
        <v>44340.536805555559</v>
      </c>
      <c r="B14943" t="s">
        <v>192</v>
      </c>
      <c r="C14943" t="s">
        <v>1249</v>
      </c>
    </row>
    <row r="14944" spans="1:3" x14ac:dyDescent="0.25">
      <c r="A14944" s="2">
        <v>44340.536805555559</v>
      </c>
      <c r="B14944" t="s">
        <v>192</v>
      </c>
      <c r="C14944" t="s">
        <v>9899</v>
      </c>
    </row>
    <row r="14945" spans="1:4" x14ac:dyDescent="0.25">
      <c r="A14945" s="2">
        <v>44340.536805555559</v>
      </c>
      <c r="B14945" t="s">
        <v>192</v>
      </c>
      <c r="C14945" t="s">
        <v>1249</v>
      </c>
    </row>
    <row r="14946" spans="1:4" x14ac:dyDescent="0.25">
      <c r="A14946" s="2">
        <v>44340.536805555559</v>
      </c>
      <c r="B14946" t="s">
        <v>192</v>
      </c>
      <c r="C14946" t="s">
        <v>9900</v>
      </c>
    </row>
    <row r="14947" spans="1:4" x14ac:dyDescent="0.25">
      <c r="A14947" s="2">
        <v>44340.536805555559</v>
      </c>
      <c r="B14947" t="s">
        <v>163</v>
      </c>
      <c r="D14947" t="s">
        <v>1848</v>
      </c>
    </row>
    <row r="14948" spans="1:4" x14ac:dyDescent="0.25">
      <c r="A14948" s="2">
        <v>44340.536805555559</v>
      </c>
      <c r="B14948" t="s">
        <v>163</v>
      </c>
      <c r="D14948" t="s">
        <v>1849</v>
      </c>
    </row>
    <row r="14949" spans="1:4" x14ac:dyDescent="0.25">
      <c r="A14949" s="2">
        <v>44340.536805555559</v>
      </c>
      <c r="B14949" t="s">
        <v>163</v>
      </c>
      <c r="D14949" t="s">
        <v>832</v>
      </c>
    </row>
    <row r="14950" spans="1:4" x14ac:dyDescent="0.25">
      <c r="A14950" s="2">
        <v>44340.536805555559</v>
      </c>
      <c r="B14950" t="s">
        <v>169</v>
      </c>
      <c r="D14950" t="s">
        <v>893</v>
      </c>
    </row>
    <row r="14951" spans="1:4" x14ac:dyDescent="0.25">
      <c r="A14951" s="2">
        <v>44340.536805555559</v>
      </c>
      <c r="B14951" t="s">
        <v>169</v>
      </c>
      <c r="D14951" t="s">
        <v>828</v>
      </c>
    </row>
    <row r="14952" spans="1:4" x14ac:dyDescent="0.25">
      <c r="A14952" s="2">
        <v>44340.536805555559</v>
      </c>
      <c r="B14952" t="s">
        <v>169</v>
      </c>
      <c r="D14952" t="s">
        <v>892</v>
      </c>
    </row>
    <row r="14953" spans="1:4" x14ac:dyDescent="0.25">
      <c r="A14953" s="2">
        <v>44340.536805555559</v>
      </c>
      <c r="B14953" t="s">
        <v>169</v>
      </c>
      <c r="D14953" t="s">
        <v>1855</v>
      </c>
    </row>
    <row r="14954" spans="1:4" x14ac:dyDescent="0.25">
      <c r="A14954" s="2">
        <v>44340.536805555559</v>
      </c>
      <c r="B14954" t="s">
        <v>169</v>
      </c>
      <c r="D14954" t="s">
        <v>1854</v>
      </c>
    </row>
    <row r="14955" spans="1:4" x14ac:dyDescent="0.25">
      <c r="A14955" s="2">
        <v>44340.536805555559</v>
      </c>
      <c r="B14955" t="s">
        <v>183</v>
      </c>
      <c r="D14955" t="s">
        <v>4996</v>
      </c>
    </row>
    <row r="14956" spans="1:4" x14ac:dyDescent="0.25">
      <c r="A14956" s="2">
        <v>44340.536805555559</v>
      </c>
      <c r="B14956" t="s">
        <v>10297</v>
      </c>
      <c r="D14956" t="s">
        <v>1852</v>
      </c>
    </row>
    <row r="14957" spans="1:4" x14ac:dyDescent="0.25">
      <c r="A14957" s="2">
        <v>44340.536805555559</v>
      </c>
      <c r="B14957" t="s">
        <v>10297</v>
      </c>
      <c r="D14957" t="s">
        <v>842</v>
      </c>
    </row>
    <row r="14958" spans="1:4" x14ac:dyDescent="0.25">
      <c r="A14958" s="2">
        <v>44340.536805555559</v>
      </c>
      <c r="B14958" t="s">
        <v>10297</v>
      </c>
      <c r="D14958" t="s">
        <v>932</v>
      </c>
    </row>
    <row r="14959" spans="1:4" x14ac:dyDescent="0.25">
      <c r="A14959" s="2">
        <v>44340.536805555559</v>
      </c>
      <c r="B14959" t="s">
        <v>10297</v>
      </c>
      <c r="D14959" t="s">
        <v>852</v>
      </c>
    </row>
    <row r="14960" spans="1:4" x14ac:dyDescent="0.25">
      <c r="A14960" s="2">
        <v>44340.536805555559</v>
      </c>
      <c r="B14960" t="s">
        <v>10297</v>
      </c>
      <c r="D14960" t="s">
        <v>901</v>
      </c>
    </row>
    <row r="14961" spans="1:4" x14ac:dyDescent="0.25">
      <c r="A14961" s="2">
        <v>44340.536805555559</v>
      </c>
      <c r="B14961" t="s">
        <v>10299</v>
      </c>
      <c r="D14961" t="s">
        <v>5009</v>
      </c>
    </row>
    <row r="14962" spans="1:4" x14ac:dyDescent="0.25">
      <c r="A14962" s="2">
        <v>44340.536805555559</v>
      </c>
      <c r="B14962" t="s">
        <v>10299</v>
      </c>
      <c r="D14962" t="s">
        <v>1848</v>
      </c>
    </row>
    <row r="14963" spans="1:4" x14ac:dyDescent="0.25">
      <c r="A14963" s="2">
        <v>44340.536805555559</v>
      </c>
      <c r="B14963" t="s">
        <v>171</v>
      </c>
      <c r="D14963" t="s">
        <v>5028</v>
      </c>
    </row>
    <row r="14964" spans="1:4" x14ac:dyDescent="0.25">
      <c r="A14964" s="2">
        <v>44340.536805555559</v>
      </c>
      <c r="B14964" t="s">
        <v>171</v>
      </c>
      <c r="D14964" t="s">
        <v>1848</v>
      </c>
    </row>
    <row r="14965" spans="1:4" x14ac:dyDescent="0.25">
      <c r="A14965" s="2">
        <v>44340.536805555559</v>
      </c>
      <c r="B14965" t="s">
        <v>10296</v>
      </c>
      <c r="D14965" t="s">
        <v>825</v>
      </c>
    </row>
    <row r="14966" spans="1:4" x14ac:dyDescent="0.25">
      <c r="A14966" s="2">
        <v>44340.536805555559</v>
      </c>
      <c r="B14966" t="s">
        <v>163</v>
      </c>
      <c r="D14966" t="s">
        <v>842</v>
      </c>
    </row>
    <row r="14967" spans="1:4" x14ac:dyDescent="0.25">
      <c r="A14967" s="2">
        <v>44340.536805555559</v>
      </c>
      <c r="B14967" t="s">
        <v>163</v>
      </c>
      <c r="D14967" t="s">
        <v>932</v>
      </c>
    </row>
    <row r="14968" spans="1:4" x14ac:dyDescent="0.25">
      <c r="A14968" s="2">
        <v>44340.536805555559</v>
      </c>
      <c r="B14968" t="s">
        <v>163</v>
      </c>
      <c r="D14968" t="s">
        <v>1855</v>
      </c>
    </row>
    <row r="14969" spans="1:4" x14ac:dyDescent="0.25">
      <c r="A14969" s="2">
        <v>44340.536805555559</v>
      </c>
      <c r="B14969" t="s">
        <v>163</v>
      </c>
      <c r="D14969" t="s">
        <v>1007</v>
      </c>
    </row>
    <row r="14970" spans="1:4" x14ac:dyDescent="0.25">
      <c r="A14970" s="2">
        <v>44340.536805555559</v>
      </c>
      <c r="B14970" t="s">
        <v>163</v>
      </c>
      <c r="D14970" t="s">
        <v>852</v>
      </c>
    </row>
    <row r="14971" spans="1:4" x14ac:dyDescent="0.25">
      <c r="A14971" s="2">
        <v>44340.536805555559</v>
      </c>
      <c r="B14971" t="s">
        <v>163</v>
      </c>
      <c r="D14971" t="s">
        <v>1003</v>
      </c>
    </row>
    <row r="14972" spans="1:4" x14ac:dyDescent="0.25">
      <c r="A14972" s="2">
        <v>44340.536805555559</v>
      </c>
      <c r="B14972" t="s">
        <v>162</v>
      </c>
      <c r="D14972" t="s">
        <v>4991</v>
      </c>
    </row>
    <row r="14973" spans="1:4" x14ac:dyDescent="0.25">
      <c r="A14973" s="2">
        <v>44340.536805555559</v>
      </c>
      <c r="B14973" t="s">
        <v>162</v>
      </c>
      <c r="D14973" t="s">
        <v>846</v>
      </c>
    </row>
    <row r="14974" spans="1:4" x14ac:dyDescent="0.25">
      <c r="A14974" s="2">
        <v>44340.536805555559</v>
      </c>
      <c r="B14974" t="s">
        <v>162</v>
      </c>
      <c r="D14974" t="s">
        <v>908</v>
      </c>
    </row>
    <row r="14975" spans="1:4" x14ac:dyDescent="0.25">
      <c r="A14975" s="2">
        <v>44340.536805555559</v>
      </c>
      <c r="B14975" t="s">
        <v>162</v>
      </c>
      <c r="D14975" t="s">
        <v>909</v>
      </c>
    </row>
    <row r="14976" spans="1:4" x14ac:dyDescent="0.25">
      <c r="A14976" s="2">
        <v>44340.536805555559</v>
      </c>
      <c r="B14976" t="s">
        <v>162</v>
      </c>
      <c r="D14976" t="s">
        <v>848</v>
      </c>
    </row>
    <row r="14977" spans="1:4" x14ac:dyDescent="0.25">
      <c r="A14977" s="2">
        <v>44340.536805555559</v>
      </c>
      <c r="B14977" t="s">
        <v>162</v>
      </c>
      <c r="D14977" t="s">
        <v>902</v>
      </c>
    </row>
    <row r="14978" spans="1:4" x14ac:dyDescent="0.25">
      <c r="A14978" s="2">
        <v>44340.536805555559</v>
      </c>
      <c r="B14978" t="s">
        <v>162</v>
      </c>
      <c r="D14978" t="s">
        <v>828</v>
      </c>
    </row>
    <row r="14979" spans="1:4" x14ac:dyDescent="0.25">
      <c r="A14979" s="2">
        <v>44340.536805555559</v>
      </c>
      <c r="B14979" t="s">
        <v>10299</v>
      </c>
      <c r="D14979" t="s">
        <v>5009</v>
      </c>
    </row>
    <row r="14980" spans="1:4" x14ac:dyDescent="0.25">
      <c r="A14980" s="2">
        <v>44340.536805555559</v>
      </c>
      <c r="B14980" t="s">
        <v>185</v>
      </c>
      <c r="D14980" t="s">
        <v>1848</v>
      </c>
    </row>
    <row r="14981" spans="1:4" x14ac:dyDescent="0.25">
      <c r="A14981" s="2">
        <v>44340.536805555559</v>
      </c>
      <c r="B14981" t="s">
        <v>192</v>
      </c>
      <c r="D14981" t="s">
        <v>826</v>
      </c>
    </row>
    <row r="14982" spans="1:4" x14ac:dyDescent="0.25">
      <c r="A14982" s="2">
        <v>44340.536805555559</v>
      </c>
      <c r="B14982" t="s">
        <v>192</v>
      </c>
      <c r="D14982" t="s">
        <v>856</v>
      </c>
    </row>
    <row r="14983" spans="1:4" x14ac:dyDescent="0.25">
      <c r="A14983" s="2">
        <v>44340.536805555559</v>
      </c>
      <c r="B14983" t="s">
        <v>192</v>
      </c>
      <c r="D14983" t="s">
        <v>4991</v>
      </c>
    </row>
    <row r="14984" spans="1:4" x14ac:dyDescent="0.25">
      <c r="A14984" s="2">
        <v>44340.536805555559</v>
      </c>
      <c r="B14984" t="s">
        <v>192</v>
      </c>
      <c r="D14984" t="s">
        <v>899</v>
      </c>
    </row>
    <row r="14985" spans="1:4" x14ac:dyDescent="0.25">
      <c r="A14985" s="2">
        <v>44340.536805555559</v>
      </c>
      <c r="B14985" t="s">
        <v>192</v>
      </c>
      <c r="D14985" t="s">
        <v>1157</v>
      </c>
    </row>
    <row r="14986" spans="1:4" x14ac:dyDescent="0.25">
      <c r="A14986" s="2">
        <v>44340.536805555559</v>
      </c>
      <c r="B14986" t="s">
        <v>192</v>
      </c>
      <c r="D14986" t="s">
        <v>852</v>
      </c>
    </row>
    <row r="14987" spans="1:4" x14ac:dyDescent="0.25">
      <c r="A14987" s="2">
        <v>44340.537499999999</v>
      </c>
      <c r="B14987" t="s">
        <v>10296</v>
      </c>
      <c r="C14987" t="s">
        <v>1249</v>
      </c>
    </row>
    <row r="14988" spans="1:4" x14ac:dyDescent="0.25">
      <c r="A14988" s="2">
        <v>44340.537499999999</v>
      </c>
      <c r="B14988" t="s">
        <v>10296</v>
      </c>
      <c r="C14988" t="s">
        <v>1249</v>
      </c>
    </row>
    <row r="14989" spans="1:4" x14ac:dyDescent="0.25">
      <c r="A14989" s="2">
        <v>44340.537499999999</v>
      </c>
      <c r="B14989" t="s">
        <v>163</v>
      </c>
      <c r="C14989" t="s">
        <v>6824</v>
      </c>
    </row>
    <row r="14990" spans="1:4" x14ac:dyDescent="0.25">
      <c r="A14990" s="2">
        <v>44340.537499999999</v>
      </c>
      <c r="B14990" t="s">
        <v>163</v>
      </c>
      <c r="C14990" t="s">
        <v>1538</v>
      </c>
    </row>
    <row r="14991" spans="1:4" x14ac:dyDescent="0.25">
      <c r="A14991" s="2">
        <v>44340.537499999999</v>
      </c>
      <c r="B14991" t="s">
        <v>163</v>
      </c>
      <c r="C14991" t="s">
        <v>116</v>
      </c>
    </row>
    <row r="14992" spans="1:4" x14ac:dyDescent="0.25">
      <c r="A14992" s="2">
        <v>44340.537499999999</v>
      </c>
      <c r="B14992" t="s">
        <v>10297</v>
      </c>
      <c r="C14992" t="s">
        <v>6900</v>
      </c>
    </row>
    <row r="14993" spans="1:3" x14ac:dyDescent="0.25">
      <c r="A14993" s="2">
        <v>44340.537499999999</v>
      </c>
      <c r="B14993" t="s">
        <v>169</v>
      </c>
      <c r="C14993" t="s">
        <v>6983</v>
      </c>
    </row>
    <row r="14994" spans="1:3" x14ac:dyDescent="0.25">
      <c r="A14994" s="2">
        <v>44340.537499999999</v>
      </c>
      <c r="B14994" t="s">
        <v>183</v>
      </c>
      <c r="C14994" t="s">
        <v>1249</v>
      </c>
    </row>
    <row r="14995" spans="1:3" x14ac:dyDescent="0.25">
      <c r="A14995" s="2">
        <v>44340.537499999999</v>
      </c>
      <c r="B14995" t="s">
        <v>183</v>
      </c>
      <c r="C14995" t="s">
        <v>7023</v>
      </c>
    </row>
    <row r="14996" spans="1:3" x14ac:dyDescent="0.25">
      <c r="A14996" s="2">
        <v>44340.537499999999</v>
      </c>
      <c r="B14996" t="s">
        <v>10297</v>
      </c>
      <c r="C14996" t="s">
        <v>7306</v>
      </c>
    </row>
    <row r="14997" spans="1:3" x14ac:dyDescent="0.25">
      <c r="A14997" s="2">
        <v>44340.537499999999</v>
      </c>
      <c r="B14997" t="s">
        <v>10297</v>
      </c>
      <c r="C14997" t="s">
        <v>1538</v>
      </c>
    </row>
    <row r="14998" spans="1:3" x14ac:dyDescent="0.25">
      <c r="A14998" s="2">
        <v>44340.537499999999</v>
      </c>
      <c r="B14998" t="s">
        <v>171</v>
      </c>
      <c r="C14998" t="s">
        <v>6526</v>
      </c>
    </row>
    <row r="14999" spans="1:3" x14ac:dyDescent="0.25">
      <c r="A14999" s="2">
        <v>44340.537499999999</v>
      </c>
      <c r="B14999" t="s">
        <v>171</v>
      </c>
      <c r="C14999" t="s">
        <v>6386</v>
      </c>
    </row>
    <row r="15000" spans="1:3" x14ac:dyDescent="0.25">
      <c r="A15000" s="2">
        <v>44340.537499999999</v>
      </c>
      <c r="B15000" t="s">
        <v>171</v>
      </c>
      <c r="C15000" t="s">
        <v>194</v>
      </c>
    </row>
    <row r="15001" spans="1:3" x14ac:dyDescent="0.25">
      <c r="A15001" s="2">
        <v>44340.537499999999</v>
      </c>
      <c r="B15001" t="s">
        <v>171</v>
      </c>
      <c r="C15001" t="s">
        <v>6386</v>
      </c>
    </row>
    <row r="15002" spans="1:3" x14ac:dyDescent="0.25">
      <c r="A15002" s="2">
        <v>44340.537499999999</v>
      </c>
      <c r="B15002" t="s">
        <v>10296</v>
      </c>
      <c r="C15002" t="s">
        <v>7151</v>
      </c>
    </row>
    <row r="15003" spans="1:3" x14ac:dyDescent="0.25">
      <c r="A15003" s="2">
        <v>44340.537499999999</v>
      </c>
      <c r="B15003" t="s">
        <v>10296</v>
      </c>
      <c r="C15003" t="s">
        <v>6438</v>
      </c>
    </row>
    <row r="15004" spans="1:3" x14ac:dyDescent="0.25">
      <c r="A15004" s="2">
        <v>44340.537499999999</v>
      </c>
      <c r="B15004" t="s">
        <v>10296</v>
      </c>
      <c r="C15004" t="s">
        <v>1249</v>
      </c>
    </row>
    <row r="15005" spans="1:3" x14ac:dyDescent="0.25">
      <c r="A15005" s="2">
        <v>44340.537499999999</v>
      </c>
      <c r="B15005" t="s">
        <v>10296</v>
      </c>
      <c r="C15005" t="s">
        <v>7927</v>
      </c>
    </row>
    <row r="15006" spans="1:3" x14ac:dyDescent="0.25">
      <c r="A15006" s="2">
        <v>44340.537499999999</v>
      </c>
      <c r="B15006" t="s">
        <v>10296</v>
      </c>
      <c r="C15006" t="s">
        <v>1249</v>
      </c>
    </row>
    <row r="15007" spans="1:3" x14ac:dyDescent="0.25">
      <c r="A15007" s="2">
        <v>44340.537499999999</v>
      </c>
      <c r="B15007" t="s">
        <v>163</v>
      </c>
      <c r="C15007" t="s">
        <v>194</v>
      </c>
    </row>
    <row r="15008" spans="1:3" x14ac:dyDescent="0.25">
      <c r="A15008" s="2">
        <v>44340.537499999999</v>
      </c>
      <c r="B15008" t="s">
        <v>163</v>
      </c>
      <c r="C15008" t="s">
        <v>1249</v>
      </c>
    </row>
    <row r="15009" spans="1:3" x14ac:dyDescent="0.25">
      <c r="A15009" s="2">
        <v>44340.537499999999</v>
      </c>
      <c r="B15009" t="s">
        <v>163</v>
      </c>
      <c r="C15009" t="s">
        <v>6813</v>
      </c>
    </row>
    <row r="15010" spans="1:3" x14ac:dyDescent="0.25">
      <c r="A15010" s="2">
        <v>44340.537499999999</v>
      </c>
      <c r="B15010" t="s">
        <v>163</v>
      </c>
      <c r="C15010" t="s">
        <v>8260</v>
      </c>
    </row>
    <row r="15011" spans="1:3" x14ac:dyDescent="0.25">
      <c r="A15011" s="2">
        <v>44340.537499999999</v>
      </c>
      <c r="B15011" t="s">
        <v>163</v>
      </c>
      <c r="C15011" t="s">
        <v>6386</v>
      </c>
    </row>
    <row r="15012" spans="1:3" x14ac:dyDescent="0.25">
      <c r="A15012" s="2">
        <v>44340.537499999999</v>
      </c>
      <c r="B15012" t="s">
        <v>163</v>
      </c>
      <c r="C15012" t="s">
        <v>194</v>
      </c>
    </row>
    <row r="15013" spans="1:3" x14ac:dyDescent="0.25">
      <c r="A15013" s="2">
        <v>44340.537499999999</v>
      </c>
      <c r="B15013" t="s">
        <v>163</v>
      </c>
      <c r="C15013" t="s">
        <v>194</v>
      </c>
    </row>
    <row r="15014" spans="1:3" x14ac:dyDescent="0.25">
      <c r="A15014" s="2">
        <v>44340.537499999999</v>
      </c>
      <c r="B15014" t="s">
        <v>1142</v>
      </c>
      <c r="C15014" t="s">
        <v>1249</v>
      </c>
    </row>
    <row r="15015" spans="1:3" x14ac:dyDescent="0.25">
      <c r="A15015" s="2">
        <v>44340.537499999999</v>
      </c>
      <c r="B15015" t="s">
        <v>162</v>
      </c>
      <c r="C15015" t="s">
        <v>1249</v>
      </c>
    </row>
    <row r="15016" spans="1:3" x14ac:dyDescent="0.25">
      <c r="A15016" s="2">
        <v>44340.537499999999</v>
      </c>
      <c r="B15016" t="s">
        <v>162</v>
      </c>
      <c r="C15016" t="s">
        <v>8908</v>
      </c>
    </row>
    <row r="15017" spans="1:3" x14ac:dyDescent="0.25">
      <c r="A15017" s="2">
        <v>44340.537499999999</v>
      </c>
      <c r="B15017" t="s">
        <v>166</v>
      </c>
      <c r="C15017" t="s">
        <v>1249</v>
      </c>
    </row>
    <row r="15018" spans="1:3" x14ac:dyDescent="0.25">
      <c r="A15018" s="2">
        <v>44340.537499999999</v>
      </c>
      <c r="B15018" t="s">
        <v>166</v>
      </c>
      <c r="C15018" t="s">
        <v>7778</v>
      </c>
    </row>
    <row r="15019" spans="1:3" x14ac:dyDescent="0.25">
      <c r="A15019" s="2">
        <v>44340.537499999999</v>
      </c>
      <c r="B15019" t="s">
        <v>185</v>
      </c>
      <c r="C15019" t="s">
        <v>9336</v>
      </c>
    </row>
    <row r="15020" spans="1:3" x14ac:dyDescent="0.25">
      <c r="A15020" s="2">
        <v>44340.537499999999</v>
      </c>
      <c r="B15020" t="s">
        <v>192</v>
      </c>
      <c r="C15020" t="s">
        <v>6904</v>
      </c>
    </row>
    <row r="15021" spans="1:3" x14ac:dyDescent="0.25">
      <c r="A15021" s="2">
        <v>44340.537499999999</v>
      </c>
      <c r="B15021" t="s">
        <v>192</v>
      </c>
      <c r="C15021" t="s">
        <v>1249</v>
      </c>
    </row>
    <row r="15022" spans="1:3" x14ac:dyDescent="0.25">
      <c r="A15022" s="2">
        <v>44340.537499999999</v>
      </c>
      <c r="B15022" t="s">
        <v>192</v>
      </c>
      <c r="C15022" t="s">
        <v>1256</v>
      </c>
    </row>
    <row r="15023" spans="1:3" x14ac:dyDescent="0.25">
      <c r="A15023" s="2">
        <v>44340.537499999999</v>
      </c>
      <c r="B15023" t="s">
        <v>192</v>
      </c>
      <c r="C15023" t="s">
        <v>4216</v>
      </c>
    </row>
    <row r="15024" spans="1:3" x14ac:dyDescent="0.25">
      <c r="A15024" s="2">
        <v>44340.537499999999</v>
      </c>
      <c r="B15024" t="s">
        <v>192</v>
      </c>
      <c r="C15024" t="s">
        <v>1249</v>
      </c>
    </row>
    <row r="15025" spans="1:4" x14ac:dyDescent="0.25">
      <c r="A15025" s="2">
        <v>44340.537499999999</v>
      </c>
      <c r="B15025" t="s">
        <v>192</v>
      </c>
      <c r="C15025" t="s">
        <v>194</v>
      </c>
    </row>
    <row r="15026" spans="1:4" x14ac:dyDescent="0.25">
      <c r="A15026" s="2">
        <v>44340.537499999999</v>
      </c>
      <c r="B15026" t="s">
        <v>10296</v>
      </c>
      <c r="D15026" t="s">
        <v>1897</v>
      </c>
    </row>
    <row r="15027" spans="1:4" x14ac:dyDescent="0.25">
      <c r="A15027" s="2">
        <v>44340.537499999999</v>
      </c>
      <c r="B15027" t="s">
        <v>10296</v>
      </c>
      <c r="D15027" t="s">
        <v>1852</v>
      </c>
    </row>
    <row r="15028" spans="1:4" x14ac:dyDescent="0.25">
      <c r="A15028" s="2">
        <v>44340.537499999999</v>
      </c>
      <c r="B15028" t="s">
        <v>163</v>
      </c>
      <c r="D15028" t="s">
        <v>1851</v>
      </c>
    </row>
    <row r="15029" spans="1:4" x14ac:dyDescent="0.25">
      <c r="A15029" s="2">
        <v>44340.537499999999</v>
      </c>
      <c r="B15029" t="s">
        <v>163</v>
      </c>
      <c r="D15029" t="s">
        <v>958</v>
      </c>
    </row>
    <row r="15030" spans="1:4" x14ac:dyDescent="0.25">
      <c r="A15030" s="2">
        <v>44340.537499999999</v>
      </c>
      <c r="B15030" t="s">
        <v>163</v>
      </c>
      <c r="D15030" t="s">
        <v>899</v>
      </c>
    </row>
    <row r="15031" spans="1:4" x14ac:dyDescent="0.25">
      <c r="A15031" s="2">
        <v>44340.537499999999</v>
      </c>
      <c r="B15031" t="s">
        <v>10297</v>
      </c>
      <c r="D15031" t="s">
        <v>1852</v>
      </c>
    </row>
    <row r="15032" spans="1:4" x14ac:dyDescent="0.25">
      <c r="A15032" s="2">
        <v>44340.537499999999</v>
      </c>
      <c r="B15032" t="s">
        <v>169</v>
      </c>
      <c r="D15032" t="s">
        <v>1853</v>
      </c>
    </row>
    <row r="15033" spans="1:4" x14ac:dyDescent="0.25">
      <c r="A15033" s="2">
        <v>44340.537499999999</v>
      </c>
      <c r="B15033" t="s">
        <v>183</v>
      </c>
      <c r="D15033" t="s">
        <v>1848</v>
      </c>
    </row>
    <row r="15034" spans="1:4" x14ac:dyDescent="0.25">
      <c r="A15034" s="2">
        <v>44340.537499999999</v>
      </c>
      <c r="B15034" t="s">
        <v>183</v>
      </c>
      <c r="D15034" t="s">
        <v>1849</v>
      </c>
    </row>
    <row r="15035" spans="1:4" x14ac:dyDescent="0.25">
      <c r="A15035" s="2">
        <v>44340.537499999999</v>
      </c>
      <c r="B15035" t="s">
        <v>10297</v>
      </c>
      <c r="D15035" t="s">
        <v>850</v>
      </c>
    </row>
    <row r="15036" spans="1:4" x14ac:dyDescent="0.25">
      <c r="A15036" s="2">
        <v>44340.537499999999</v>
      </c>
      <c r="B15036" t="s">
        <v>10297</v>
      </c>
      <c r="D15036" t="s">
        <v>960</v>
      </c>
    </row>
    <row r="15037" spans="1:4" x14ac:dyDescent="0.25">
      <c r="A15037" s="2">
        <v>44340.537499999999</v>
      </c>
      <c r="B15037" t="s">
        <v>171</v>
      </c>
      <c r="D15037" t="s">
        <v>1849</v>
      </c>
    </row>
    <row r="15038" spans="1:4" x14ac:dyDescent="0.25">
      <c r="A15038" s="2">
        <v>44340.537499999999</v>
      </c>
      <c r="B15038" t="s">
        <v>171</v>
      </c>
      <c r="D15038" t="s">
        <v>1850</v>
      </c>
    </row>
    <row r="15039" spans="1:4" x14ac:dyDescent="0.25">
      <c r="A15039" s="2">
        <v>44340.537499999999</v>
      </c>
      <c r="B15039" t="s">
        <v>171</v>
      </c>
      <c r="D15039" t="s">
        <v>1879</v>
      </c>
    </row>
    <row r="15040" spans="1:4" x14ac:dyDescent="0.25">
      <c r="A15040" s="2">
        <v>44340.537499999999</v>
      </c>
      <c r="B15040" t="s">
        <v>171</v>
      </c>
      <c r="D15040" t="s">
        <v>1852</v>
      </c>
    </row>
    <row r="15041" spans="1:4" x14ac:dyDescent="0.25">
      <c r="A15041" s="2">
        <v>44340.537499999999</v>
      </c>
      <c r="B15041" t="s">
        <v>10296</v>
      </c>
      <c r="D15041" t="s">
        <v>853</v>
      </c>
    </row>
    <row r="15042" spans="1:4" x14ac:dyDescent="0.25">
      <c r="A15042" s="2">
        <v>44340.537499999999</v>
      </c>
      <c r="B15042" t="s">
        <v>10296</v>
      </c>
      <c r="D15042" t="s">
        <v>828</v>
      </c>
    </row>
    <row r="15043" spans="1:4" x14ac:dyDescent="0.25">
      <c r="A15043" s="2">
        <v>44340.537499999999</v>
      </c>
      <c r="B15043" t="s">
        <v>10296</v>
      </c>
      <c r="D15043" t="s">
        <v>892</v>
      </c>
    </row>
    <row r="15044" spans="1:4" x14ac:dyDescent="0.25">
      <c r="A15044" s="2">
        <v>44340.537499999999</v>
      </c>
      <c r="B15044" t="s">
        <v>10296</v>
      </c>
      <c r="D15044" t="s">
        <v>1853</v>
      </c>
    </row>
    <row r="15045" spans="1:4" x14ac:dyDescent="0.25">
      <c r="A15045" s="2">
        <v>44340.537499999999</v>
      </c>
      <c r="B15045" t="s">
        <v>10296</v>
      </c>
      <c r="D15045" t="s">
        <v>4988</v>
      </c>
    </row>
    <row r="15046" spans="1:4" x14ac:dyDescent="0.25">
      <c r="A15046" s="2">
        <v>44340.537499999999</v>
      </c>
      <c r="B15046" t="s">
        <v>163</v>
      </c>
      <c r="D15046" t="s">
        <v>828</v>
      </c>
    </row>
    <row r="15047" spans="1:4" x14ac:dyDescent="0.25">
      <c r="A15047" s="2">
        <v>44340.537499999999</v>
      </c>
      <c r="B15047" t="s">
        <v>163</v>
      </c>
      <c r="D15047" t="s">
        <v>971</v>
      </c>
    </row>
    <row r="15048" spans="1:4" x14ac:dyDescent="0.25">
      <c r="A15048" s="2">
        <v>44340.537499999999</v>
      </c>
      <c r="B15048" t="s">
        <v>163</v>
      </c>
      <c r="D15048" t="s">
        <v>1853</v>
      </c>
    </row>
    <row r="15049" spans="1:4" x14ac:dyDescent="0.25">
      <c r="A15049" s="2">
        <v>44340.537499999999</v>
      </c>
      <c r="B15049" t="s">
        <v>163</v>
      </c>
      <c r="D15049" t="s">
        <v>1008</v>
      </c>
    </row>
    <row r="15050" spans="1:4" x14ac:dyDescent="0.25">
      <c r="A15050" s="2">
        <v>44340.537499999999</v>
      </c>
      <c r="B15050" t="s">
        <v>163</v>
      </c>
      <c r="D15050" t="s">
        <v>904</v>
      </c>
    </row>
    <row r="15051" spans="1:4" x14ac:dyDescent="0.25">
      <c r="A15051" s="2">
        <v>44340.537499999999</v>
      </c>
      <c r="B15051" t="s">
        <v>163</v>
      </c>
      <c r="D15051" t="s">
        <v>836</v>
      </c>
    </row>
    <row r="15052" spans="1:4" x14ac:dyDescent="0.25">
      <c r="A15052" s="2">
        <v>44340.537499999999</v>
      </c>
      <c r="B15052" t="s">
        <v>163</v>
      </c>
      <c r="D15052" t="s">
        <v>955</v>
      </c>
    </row>
    <row r="15053" spans="1:4" x14ac:dyDescent="0.25">
      <c r="A15053" s="2">
        <v>44340.537499999999</v>
      </c>
      <c r="B15053" t="s">
        <v>1142</v>
      </c>
      <c r="D15053" t="s">
        <v>5039</v>
      </c>
    </row>
    <row r="15054" spans="1:4" x14ac:dyDescent="0.25">
      <c r="A15054" s="2">
        <v>44340.537499999999</v>
      </c>
      <c r="B15054" t="s">
        <v>162</v>
      </c>
      <c r="D15054" t="s">
        <v>892</v>
      </c>
    </row>
    <row r="15055" spans="1:4" x14ac:dyDescent="0.25">
      <c r="A15055" s="2">
        <v>44340.537499999999</v>
      </c>
      <c r="B15055" t="s">
        <v>162</v>
      </c>
      <c r="D15055" t="s">
        <v>885</v>
      </c>
    </row>
    <row r="15056" spans="1:4" x14ac:dyDescent="0.25">
      <c r="A15056" s="2">
        <v>44340.537499999999</v>
      </c>
      <c r="B15056" t="s">
        <v>166</v>
      </c>
      <c r="D15056" t="s">
        <v>5043</v>
      </c>
    </row>
    <row r="15057" spans="1:4" x14ac:dyDescent="0.25">
      <c r="A15057" s="2">
        <v>44340.537499999999</v>
      </c>
      <c r="B15057" t="s">
        <v>166</v>
      </c>
      <c r="D15057" t="s">
        <v>1848</v>
      </c>
    </row>
    <row r="15058" spans="1:4" x14ac:dyDescent="0.25">
      <c r="A15058" s="2">
        <v>44340.537499999999</v>
      </c>
      <c r="B15058" t="s">
        <v>185</v>
      </c>
      <c r="D15058" t="s">
        <v>1849</v>
      </c>
    </row>
    <row r="15059" spans="1:4" x14ac:dyDescent="0.25">
      <c r="A15059" s="2">
        <v>44340.537499999999</v>
      </c>
      <c r="B15059" t="s">
        <v>192</v>
      </c>
      <c r="D15059" t="s">
        <v>5055</v>
      </c>
    </row>
    <row r="15060" spans="1:4" x14ac:dyDescent="0.25">
      <c r="A15060" s="2">
        <v>44340.537499999999</v>
      </c>
      <c r="B15060" t="s">
        <v>192</v>
      </c>
      <c r="D15060" t="s">
        <v>1848</v>
      </c>
    </row>
    <row r="15061" spans="1:4" x14ac:dyDescent="0.25">
      <c r="A15061" s="2">
        <v>44340.537499999999</v>
      </c>
      <c r="B15061" t="s">
        <v>192</v>
      </c>
      <c r="D15061" t="s">
        <v>1849</v>
      </c>
    </row>
    <row r="15062" spans="1:4" x14ac:dyDescent="0.25">
      <c r="A15062" s="2">
        <v>44340.537499999999</v>
      </c>
      <c r="B15062" t="s">
        <v>192</v>
      </c>
      <c r="D15062" t="s">
        <v>1850</v>
      </c>
    </row>
    <row r="15063" spans="1:4" x14ac:dyDescent="0.25">
      <c r="A15063" s="2">
        <v>44340.537499999999</v>
      </c>
      <c r="B15063" t="s">
        <v>192</v>
      </c>
      <c r="D15063" t="s">
        <v>901</v>
      </c>
    </row>
    <row r="15064" spans="1:4" x14ac:dyDescent="0.25">
      <c r="A15064" s="2">
        <v>44340.537499999999</v>
      </c>
      <c r="B15064" t="s">
        <v>192</v>
      </c>
      <c r="D15064" t="s">
        <v>1853</v>
      </c>
    </row>
    <row r="15065" spans="1:4" x14ac:dyDescent="0.25">
      <c r="A15065" s="2">
        <v>44340.538194444445</v>
      </c>
      <c r="B15065" t="s">
        <v>183</v>
      </c>
      <c r="C15065" t="s">
        <v>194</v>
      </c>
    </row>
    <row r="15066" spans="1:4" x14ac:dyDescent="0.25">
      <c r="A15066" s="2">
        <v>44340.538194444445</v>
      </c>
      <c r="B15066" t="s">
        <v>163</v>
      </c>
      <c r="C15066" t="s">
        <v>8633</v>
      </c>
    </row>
    <row r="15067" spans="1:4" x14ac:dyDescent="0.25">
      <c r="A15067" s="2">
        <v>44340.538194444445</v>
      </c>
      <c r="B15067" t="s">
        <v>1142</v>
      </c>
      <c r="C15067" t="s">
        <v>1249</v>
      </c>
    </row>
    <row r="15068" spans="1:4" x14ac:dyDescent="0.25">
      <c r="A15068" s="2">
        <v>44340.538194444445</v>
      </c>
      <c r="B15068" t="s">
        <v>166</v>
      </c>
      <c r="C15068" t="s">
        <v>9039</v>
      </c>
    </row>
    <row r="15069" spans="1:4" x14ac:dyDescent="0.25">
      <c r="A15069" s="2">
        <v>44340.538194444445</v>
      </c>
      <c r="B15069" t="s">
        <v>166</v>
      </c>
      <c r="C15069" t="s">
        <v>4613</v>
      </c>
    </row>
    <row r="15070" spans="1:4" x14ac:dyDescent="0.25">
      <c r="A15070" s="2">
        <v>44340.538194444445</v>
      </c>
      <c r="B15070" t="s">
        <v>183</v>
      </c>
      <c r="D15070" t="s">
        <v>832</v>
      </c>
    </row>
    <row r="15071" spans="1:4" x14ac:dyDescent="0.25">
      <c r="A15071" s="2">
        <v>44340.538194444445</v>
      </c>
      <c r="B15071" t="s">
        <v>163</v>
      </c>
      <c r="D15071" t="s">
        <v>1049</v>
      </c>
    </row>
    <row r="15072" spans="1:4" x14ac:dyDescent="0.25">
      <c r="A15072" s="2">
        <v>44340.538194444445</v>
      </c>
      <c r="B15072" t="s">
        <v>1142</v>
      </c>
      <c r="D15072" t="s">
        <v>1848</v>
      </c>
    </row>
    <row r="15073" spans="1:4" x14ac:dyDescent="0.25">
      <c r="A15073" s="2">
        <v>44340.538194444445</v>
      </c>
      <c r="B15073" t="s">
        <v>166</v>
      </c>
      <c r="D15073" t="s">
        <v>1849</v>
      </c>
    </row>
    <row r="15074" spans="1:4" x14ac:dyDescent="0.25">
      <c r="A15074" s="2">
        <v>44340.538194444445</v>
      </c>
      <c r="B15074" t="s">
        <v>166</v>
      </c>
      <c r="D15074" t="s">
        <v>1850</v>
      </c>
    </row>
    <row r="15075" spans="1:4" x14ac:dyDescent="0.25">
      <c r="A15075" s="2">
        <v>44340.538888888892</v>
      </c>
      <c r="B15075" t="s">
        <v>183</v>
      </c>
      <c r="C15075" t="s">
        <v>7024</v>
      </c>
    </row>
    <row r="15076" spans="1:4" x14ac:dyDescent="0.25">
      <c r="A15076" s="2">
        <v>44340.538888888892</v>
      </c>
      <c r="B15076" t="s">
        <v>183</v>
      </c>
      <c r="C15076" t="s">
        <v>1249</v>
      </c>
    </row>
    <row r="15077" spans="1:4" x14ac:dyDescent="0.25">
      <c r="A15077" s="2">
        <v>44340.538888888892</v>
      </c>
      <c r="B15077" t="s">
        <v>163</v>
      </c>
      <c r="C15077" t="s">
        <v>194</v>
      </c>
    </row>
    <row r="15078" spans="1:4" x14ac:dyDescent="0.25">
      <c r="A15078" s="2">
        <v>44340.538888888892</v>
      </c>
      <c r="B15078" t="s">
        <v>163</v>
      </c>
      <c r="C15078" t="s">
        <v>6386</v>
      </c>
    </row>
    <row r="15079" spans="1:4" x14ac:dyDescent="0.25">
      <c r="A15079" s="2">
        <v>44340.538888888892</v>
      </c>
      <c r="B15079" t="s">
        <v>163</v>
      </c>
      <c r="C15079" t="s">
        <v>1249</v>
      </c>
    </row>
    <row r="15080" spans="1:4" x14ac:dyDescent="0.25">
      <c r="A15080" s="2">
        <v>44340.538888888892</v>
      </c>
      <c r="B15080" t="s">
        <v>163</v>
      </c>
      <c r="C15080" t="s">
        <v>1538</v>
      </c>
    </row>
    <row r="15081" spans="1:4" x14ac:dyDescent="0.25">
      <c r="A15081" s="2">
        <v>44340.538888888892</v>
      </c>
      <c r="B15081" t="s">
        <v>163</v>
      </c>
      <c r="C15081" t="s">
        <v>8634</v>
      </c>
    </row>
    <row r="15082" spans="1:4" x14ac:dyDescent="0.25">
      <c r="A15082" s="2">
        <v>44340.538888888892</v>
      </c>
      <c r="B15082" t="s">
        <v>163</v>
      </c>
      <c r="C15082" t="s">
        <v>1538</v>
      </c>
    </row>
    <row r="15083" spans="1:4" x14ac:dyDescent="0.25">
      <c r="A15083" s="2">
        <v>44340.538888888892</v>
      </c>
      <c r="B15083" t="s">
        <v>183</v>
      </c>
      <c r="D15083" t="s">
        <v>1897</v>
      </c>
    </row>
    <row r="15084" spans="1:4" x14ac:dyDescent="0.25">
      <c r="A15084" s="2">
        <v>44340.538888888892</v>
      </c>
      <c r="B15084" t="s">
        <v>183</v>
      </c>
      <c r="D15084" t="s">
        <v>1852</v>
      </c>
    </row>
    <row r="15085" spans="1:4" x14ac:dyDescent="0.25">
      <c r="A15085" s="2">
        <v>44340.538888888892</v>
      </c>
      <c r="B15085" t="s">
        <v>163</v>
      </c>
      <c r="D15085" t="s">
        <v>856</v>
      </c>
    </row>
    <row r="15086" spans="1:4" x14ac:dyDescent="0.25">
      <c r="A15086" s="2">
        <v>44340.538888888892</v>
      </c>
      <c r="B15086" t="s">
        <v>163</v>
      </c>
      <c r="D15086" t="s">
        <v>4991</v>
      </c>
    </row>
    <row r="15087" spans="1:4" x14ac:dyDescent="0.25">
      <c r="A15087" s="2">
        <v>44340.538888888892</v>
      </c>
      <c r="B15087" t="s">
        <v>163</v>
      </c>
      <c r="D15087" t="s">
        <v>899</v>
      </c>
    </row>
    <row r="15088" spans="1:4" x14ac:dyDescent="0.25">
      <c r="A15088" s="2">
        <v>44340.538888888892</v>
      </c>
      <c r="B15088" t="s">
        <v>163</v>
      </c>
      <c r="D15088" t="s">
        <v>900</v>
      </c>
    </row>
    <row r="15089" spans="1:4" x14ac:dyDescent="0.25">
      <c r="A15089" s="2">
        <v>44340.538888888892</v>
      </c>
      <c r="B15089" t="s">
        <v>163</v>
      </c>
      <c r="D15089" t="s">
        <v>885</v>
      </c>
    </row>
    <row r="15090" spans="1:4" x14ac:dyDescent="0.25">
      <c r="A15090" s="2">
        <v>44340.538888888892</v>
      </c>
      <c r="B15090" t="s">
        <v>163</v>
      </c>
      <c r="D15090" t="s">
        <v>846</v>
      </c>
    </row>
    <row r="15091" spans="1:4" x14ac:dyDescent="0.25">
      <c r="A15091" s="2">
        <v>44340.539583333331</v>
      </c>
      <c r="B15091" t="s">
        <v>163</v>
      </c>
      <c r="C15091" t="s">
        <v>6386</v>
      </c>
    </row>
    <row r="15092" spans="1:4" x14ac:dyDescent="0.25">
      <c r="A15092" s="2">
        <v>44340.539583333331</v>
      </c>
      <c r="B15092" t="s">
        <v>163</v>
      </c>
      <c r="C15092" t="s">
        <v>6825</v>
      </c>
    </row>
    <row r="15093" spans="1:4" x14ac:dyDescent="0.25">
      <c r="A15093" s="2">
        <v>44340.539583333331</v>
      </c>
      <c r="B15093" t="s">
        <v>163</v>
      </c>
      <c r="C15093" t="s">
        <v>1538</v>
      </c>
    </row>
    <row r="15094" spans="1:4" x14ac:dyDescent="0.25">
      <c r="A15094" s="2">
        <v>44340.539583333331</v>
      </c>
      <c r="B15094" t="s">
        <v>163</v>
      </c>
      <c r="C15094" t="s">
        <v>6801</v>
      </c>
    </row>
    <row r="15095" spans="1:4" x14ac:dyDescent="0.25">
      <c r="A15095" s="2">
        <v>44340.539583333331</v>
      </c>
      <c r="B15095" t="s">
        <v>163</v>
      </c>
      <c r="D15095" t="s">
        <v>1157</v>
      </c>
    </row>
    <row r="15096" spans="1:4" x14ac:dyDescent="0.25">
      <c r="A15096" s="2">
        <v>44340.539583333331</v>
      </c>
      <c r="B15096" t="s">
        <v>163</v>
      </c>
      <c r="D15096" t="s">
        <v>850</v>
      </c>
    </row>
    <row r="15097" spans="1:4" x14ac:dyDescent="0.25">
      <c r="A15097" s="2">
        <v>44340.539583333331</v>
      </c>
      <c r="B15097" t="s">
        <v>163</v>
      </c>
      <c r="D15097" t="s">
        <v>1009</v>
      </c>
    </row>
    <row r="15098" spans="1:4" x14ac:dyDescent="0.25">
      <c r="A15098" s="2">
        <v>44340.539583333331</v>
      </c>
      <c r="B15098" t="s">
        <v>163</v>
      </c>
      <c r="D15098" t="s">
        <v>902</v>
      </c>
    </row>
    <row r="15099" spans="1:4" x14ac:dyDescent="0.25">
      <c r="A15099" s="2">
        <v>44340.547222222223</v>
      </c>
      <c r="B15099" t="s">
        <v>162</v>
      </c>
      <c r="C15099" t="s">
        <v>6677</v>
      </c>
    </row>
    <row r="15100" spans="1:4" x14ac:dyDescent="0.25">
      <c r="A15100" s="2">
        <v>44340.547222222223</v>
      </c>
      <c r="B15100" t="s">
        <v>162</v>
      </c>
      <c r="D15100" t="s">
        <v>5030</v>
      </c>
    </row>
    <row r="15101" spans="1:4" x14ac:dyDescent="0.25">
      <c r="A15101" s="2">
        <v>44340.54791666667</v>
      </c>
      <c r="B15101" t="s">
        <v>162</v>
      </c>
      <c r="C15101" t="s">
        <v>6443</v>
      </c>
    </row>
    <row r="15102" spans="1:4" x14ac:dyDescent="0.25">
      <c r="A15102" s="2">
        <v>44340.54791666667</v>
      </c>
      <c r="B15102" t="s">
        <v>162</v>
      </c>
      <c r="C15102" t="s">
        <v>194</v>
      </c>
    </row>
    <row r="15103" spans="1:4" x14ac:dyDescent="0.25">
      <c r="A15103" s="2">
        <v>44340.54791666667</v>
      </c>
      <c r="B15103" t="s">
        <v>162</v>
      </c>
      <c r="D15103" t="s">
        <v>5030</v>
      </c>
    </row>
    <row r="15104" spans="1:4" x14ac:dyDescent="0.25">
      <c r="A15104" s="2">
        <v>44340.54791666667</v>
      </c>
      <c r="B15104" t="s">
        <v>162</v>
      </c>
      <c r="D15104" t="s">
        <v>961</v>
      </c>
    </row>
    <row r="15105" spans="1:4" x14ac:dyDescent="0.25">
      <c r="A15105" s="2">
        <v>44340.548611111109</v>
      </c>
      <c r="B15105" t="s">
        <v>10297</v>
      </c>
      <c r="C15105" t="s">
        <v>6386</v>
      </c>
    </row>
    <row r="15106" spans="1:4" x14ac:dyDescent="0.25">
      <c r="A15106" s="2">
        <v>44340.548611111109</v>
      </c>
      <c r="B15106" t="s">
        <v>10297</v>
      </c>
      <c r="C15106" t="s">
        <v>6386</v>
      </c>
    </row>
    <row r="15107" spans="1:4" x14ac:dyDescent="0.25">
      <c r="A15107" s="2">
        <v>44340.548611111109</v>
      </c>
      <c r="B15107" t="s">
        <v>10297</v>
      </c>
      <c r="C15107" t="s">
        <v>7055</v>
      </c>
    </row>
    <row r="15108" spans="1:4" x14ac:dyDescent="0.25">
      <c r="A15108" s="2">
        <v>44340.548611111109</v>
      </c>
      <c r="B15108" t="s">
        <v>10299</v>
      </c>
      <c r="C15108" t="s">
        <v>6386</v>
      </c>
    </row>
    <row r="15109" spans="1:4" x14ac:dyDescent="0.25">
      <c r="A15109" s="2">
        <v>44340.548611111109</v>
      </c>
      <c r="B15109" t="s">
        <v>10297</v>
      </c>
      <c r="C15109" t="s">
        <v>6386</v>
      </c>
    </row>
    <row r="15110" spans="1:4" x14ac:dyDescent="0.25">
      <c r="A15110" s="2">
        <v>44340.548611111109</v>
      </c>
      <c r="B15110" t="s">
        <v>166</v>
      </c>
      <c r="C15110" t="s">
        <v>6386</v>
      </c>
    </row>
    <row r="15111" spans="1:4" x14ac:dyDescent="0.25">
      <c r="A15111" s="2">
        <v>44340.548611111109</v>
      </c>
      <c r="B15111" t="s">
        <v>166</v>
      </c>
      <c r="C15111" t="s">
        <v>1538</v>
      </c>
    </row>
    <row r="15112" spans="1:4" x14ac:dyDescent="0.25">
      <c r="A15112" s="2">
        <v>44340.548611111109</v>
      </c>
      <c r="B15112" t="s">
        <v>162</v>
      </c>
      <c r="C15112" t="s">
        <v>6443</v>
      </c>
    </row>
    <row r="15113" spans="1:4" x14ac:dyDescent="0.25">
      <c r="A15113" s="2">
        <v>44340.548611111109</v>
      </c>
      <c r="B15113" t="s">
        <v>162</v>
      </c>
      <c r="C15113" t="s">
        <v>9056</v>
      </c>
    </row>
    <row r="15114" spans="1:4" x14ac:dyDescent="0.25">
      <c r="A15114" s="2">
        <v>44340.548611111109</v>
      </c>
      <c r="B15114" t="s">
        <v>10297</v>
      </c>
      <c r="C15114" t="s">
        <v>6386</v>
      </c>
    </row>
    <row r="15115" spans="1:4" x14ac:dyDescent="0.25">
      <c r="A15115" s="2">
        <v>44340.548611111109</v>
      </c>
      <c r="B15115" t="s">
        <v>10297</v>
      </c>
      <c r="C15115" t="s">
        <v>6386</v>
      </c>
    </row>
    <row r="15116" spans="1:4" x14ac:dyDescent="0.25">
      <c r="A15116" s="2">
        <v>44340.548611111109</v>
      </c>
      <c r="B15116" t="s">
        <v>10297</v>
      </c>
      <c r="C15116" t="s">
        <v>1538</v>
      </c>
    </row>
    <row r="15117" spans="1:4" x14ac:dyDescent="0.25">
      <c r="A15117" s="2">
        <v>44340.548611111109</v>
      </c>
      <c r="B15117" t="s">
        <v>10297</v>
      </c>
      <c r="C15117" t="s">
        <v>6386</v>
      </c>
    </row>
    <row r="15118" spans="1:4" x14ac:dyDescent="0.25">
      <c r="A15118" s="2">
        <v>44340.548611111109</v>
      </c>
      <c r="B15118" t="s">
        <v>166</v>
      </c>
      <c r="C15118" t="s">
        <v>6386</v>
      </c>
    </row>
    <row r="15119" spans="1:4" x14ac:dyDescent="0.25">
      <c r="A15119" s="2">
        <v>44340.548611111109</v>
      </c>
      <c r="B15119" t="s">
        <v>162</v>
      </c>
      <c r="C15119" t="s">
        <v>10264</v>
      </c>
    </row>
    <row r="15120" spans="1:4" x14ac:dyDescent="0.25">
      <c r="A15120" s="2">
        <v>44340.548611111109</v>
      </c>
      <c r="B15120" t="s">
        <v>10297</v>
      </c>
      <c r="D15120" t="s">
        <v>4989</v>
      </c>
    </row>
    <row r="15121" spans="1:4" x14ac:dyDescent="0.25">
      <c r="A15121" s="2">
        <v>44340.548611111109</v>
      </c>
      <c r="B15121" t="s">
        <v>10297</v>
      </c>
      <c r="D15121" t="s">
        <v>1848</v>
      </c>
    </row>
    <row r="15122" spans="1:4" x14ac:dyDescent="0.25">
      <c r="A15122" s="2">
        <v>44340.548611111109</v>
      </c>
      <c r="B15122" t="s">
        <v>10297</v>
      </c>
      <c r="D15122" t="s">
        <v>1849</v>
      </c>
    </row>
    <row r="15123" spans="1:4" x14ac:dyDescent="0.25">
      <c r="A15123" s="2">
        <v>44340.548611111109</v>
      </c>
      <c r="B15123" t="s">
        <v>10299</v>
      </c>
      <c r="D15123" t="s">
        <v>5009</v>
      </c>
    </row>
    <row r="15124" spans="1:4" x14ac:dyDescent="0.25">
      <c r="A15124" s="2">
        <v>44340.548611111109</v>
      </c>
      <c r="B15124" t="s">
        <v>10297</v>
      </c>
      <c r="D15124" t="s">
        <v>4989</v>
      </c>
    </row>
    <row r="15125" spans="1:4" x14ac:dyDescent="0.25">
      <c r="A15125" s="2">
        <v>44340.548611111109</v>
      </c>
      <c r="B15125" t="s">
        <v>166</v>
      </c>
      <c r="D15125" t="s">
        <v>5043</v>
      </c>
    </row>
    <row r="15126" spans="1:4" x14ac:dyDescent="0.25">
      <c r="A15126" s="2">
        <v>44340.548611111109</v>
      </c>
      <c r="B15126" t="s">
        <v>166</v>
      </c>
      <c r="D15126" t="s">
        <v>961</v>
      </c>
    </row>
    <row r="15127" spans="1:4" x14ac:dyDescent="0.25">
      <c r="A15127" s="2">
        <v>44340.548611111109</v>
      </c>
      <c r="B15127" t="s">
        <v>162</v>
      </c>
      <c r="D15127" t="s">
        <v>1848</v>
      </c>
    </row>
    <row r="15128" spans="1:4" x14ac:dyDescent="0.25">
      <c r="A15128" s="2">
        <v>44340.548611111109</v>
      </c>
      <c r="B15128" t="s">
        <v>162</v>
      </c>
      <c r="D15128" t="s">
        <v>1849</v>
      </c>
    </row>
    <row r="15129" spans="1:4" x14ac:dyDescent="0.25">
      <c r="A15129" s="2">
        <v>44340.548611111109</v>
      </c>
      <c r="B15129" t="s">
        <v>10297</v>
      </c>
      <c r="D15129" t="s">
        <v>4989</v>
      </c>
    </row>
    <row r="15130" spans="1:4" x14ac:dyDescent="0.25">
      <c r="A15130" s="2">
        <v>44340.548611111109</v>
      </c>
      <c r="B15130" t="s">
        <v>10297</v>
      </c>
      <c r="D15130" t="s">
        <v>1848</v>
      </c>
    </row>
    <row r="15131" spans="1:4" x14ac:dyDescent="0.25">
      <c r="A15131" s="2">
        <v>44340.548611111109</v>
      </c>
      <c r="B15131" t="s">
        <v>10297</v>
      </c>
      <c r="D15131" t="s">
        <v>1849</v>
      </c>
    </row>
    <row r="15132" spans="1:4" x14ac:dyDescent="0.25">
      <c r="A15132" s="2">
        <v>44340.548611111109</v>
      </c>
      <c r="B15132" t="s">
        <v>10297</v>
      </c>
      <c r="D15132" t="s">
        <v>1850</v>
      </c>
    </row>
    <row r="15133" spans="1:4" x14ac:dyDescent="0.25">
      <c r="A15133" s="2">
        <v>44340.548611111109</v>
      </c>
      <c r="B15133" t="s">
        <v>166</v>
      </c>
      <c r="D15133" t="s">
        <v>5043</v>
      </c>
    </row>
    <row r="15134" spans="1:4" x14ac:dyDescent="0.25">
      <c r="A15134" s="2">
        <v>44340.548611111109</v>
      </c>
      <c r="B15134" t="s">
        <v>162</v>
      </c>
      <c r="D15134" t="s">
        <v>1849</v>
      </c>
    </row>
    <row r="15135" spans="1:4" x14ac:dyDescent="0.25">
      <c r="A15135" s="2">
        <v>44340.549305555556</v>
      </c>
      <c r="B15135" t="s">
        <v>10297</v>
      </c>
      <c r="C15135" t="s">
        <v>6386</v>
      </c>
    </row>
    <row r="15136" spans="1:4" x14ac:dyDescent="0.25">
      <c r="A15136" s="2">
        <v>44340.549305555556</v>
      </c>
      <c r="B15136" t="s">
        <v>10297</v>
      </c>
      <c r="C15136" t="s">
        <v>7056</v>
      </c>
    </row>
    <row r="15137" spans="1:3" x14ac:dyDescent="0.25">
      <c r="A15137" s="2">
        <v>44340.549305555556</v>
      </c>
      <c r="B15137" t="s">
        <v>10297</v>
      </c>
      <c r="C15137" t="s">
        <v>6386</v>
      </c>
    </row>
    <row r="15138" spans="1:3" x14ac:dyDescent="0.25">
      <c r="A15138" s="2">
        <v>44340.549305555556</v>
      </c>
      <c r="B15138" t="s">
        <v>10299</v>
      </c>
      <c r="C15138" t="s">
        <v>6396</v>
      </c>
    </row>
    <row r="15139" spans="1:3" x14ac:dyDescent="0.25">
      <c r="A15139" s="2">
        <v>44340.549305555556</v>
      </c>
      <c r="B15139" t="s">
        <v>1076</v>
      </c>
      <c r="C15139" t="s">
        <v>6386</v>
      </c>
    </row>
    <row r="15140" spans="1:3" x14ac:dyDescent="0.25">
      <c r="A15140" s="2">
        <v>44340.549305555556</v>
      </c>
      <c r="B15140" t="s">
        <v>1076</v>
      </c>
      <c r="C15140" t="s">
        <v>6386</v>
      </c>
    </row>
    <row r="15141" spans="1:3" x14ac:dyDescent="0.25">
      <c r="A15141" s="2">
        <v>44340.549305555556</v>
      </c>
      <c r="B15141" t="s">
        <v>10297</v>
      </c>
      <c r="C15141" t="s">
        <v>6386</v>
      </c>
    </row>
    <row r="15142" spans="1:3" x14ac:dyDescent="0.25">
      <c r="A15142" s="2">
        <v>44340.549305555556</v>
      </c>
      <c r="B15142" t="s">
        <v>10296</v>
      </c>
      <c r="C15142" t="s">
        <v>8387</v>
      </c>
    </row>
    <row r="15143" spans="1:3" x14ac:dyDescent="0.25">
      <c r="A15143" s="2">
        <v>44340.549305555556</v>
      </c>
      <c r="B15143" t="s">
        <v>162</v>
      </c>
      <c r="C15143" t="s">
        <v>8495</v>
      </c>
    </row>
    <row r="15144" spans="1:3" x14ac:dyDescent="0.25">
      <c r="A15144" s="2">
        <v>44340.549305555556</v>
      </c>
      <c r="B15144" t="s">
        <v>178</v>
      </c>
      <c r="C15144" t="s">
        <v>6386</v>
      </c>
    </row>
    <row r="15145" spans="1:3" x14ac:dyDescent="0.25">
      <c r="A15145" s="2">
        <v>44340.549305555556</v>
      </c>
      <c r="B15145" t="s">
        <v>178</v>
      </c>
      <c r="C15145" t="s">
        <v>6386</v>
      </c>
    </row>
    <row r="15146" spans="1:3" x14ac:dyDescent="0.25">
      <c r="A15146" s="2">
        <v>44340.549305555556</v>
      </c>
      <c r="B15146" t="s">
        <v>166</v>
      </c>
      <c r="C15146" t="s">
        <v>8788</v>
      </c>
    </row>
    <row r="15147" spans="1:3" x14ac:dyDescent="0.25">
      <c r="A15147" s="2">
        <v>44340.549305555556</v>
      </c>
      <c r="B15147" t="s">
        <v>166</v>
      </c>
      <c r="C15147" t="s">
        <v>8789</v>
      </c>
    </row>
    <row r="15148" spans="1:3" x14ac:dyDescent="0.25">
      <c r="A15148" s="2">
        <v>44340.549305555556</v>
      </c>
      <c r="B15148" t="s">
        <v>163</v>
      </c>
      <c r="C15148" t="s">
        <v>6386</v>
      </c>
    </row>
    <row r="15149" spans="1:3" x14ac:dyDescent="0.25">
      <c r="A15149" s="2">
        <v>44340.549305555556</v>
      </c>
      <c r="B15149" t="s">
        <v>163</v>
      </c>
      <c r="C15149" t="s">
        <v>6386</v>
      </c>
    </row>
    <row r="15150" spans="1:3" x14ac:dyDescent="0.25">
      <c r="A15150" s="2">
        <v>44340.549305555556</v>
      </c>
      <c r="B15150" t="s">
        <v>162</v>
      </c>
      <c r="C15150" t="s">
        <v>6443</v>
      </c>
    </row>
    <row r="15151" spans="1:3" x14ac:dyDescent="0.25">
      <c r="A15151" s="2">
        <v>44340.549305555556</v>
      </c>
      <c r="B15151" t="s">
        <v>175</v>
      </c>
      <c r="C15151" t="s">
        <v>9437</v>
      </c>
    </row>
    <row r="15152" spans="1:3" x14ac:dyDescent="0.25">
      <c r="A15152" s="2">
        <v>44340.549305555556</v>
      </c>
      <c r="B15152" t="s">
        <v>10297</v>
      </c>
      <c r="C15152" t="s">
        <v>9565</v>
      </c>
    </row>
    <row r="15153" spans="1:4" x14ac:dyDescent="0.25">
      <c r="A15153" s="2">
        <v>44340.549305555556</v>
      </c>
      <c r="B15153" t="s">
        <v>10297</v>
      </c>
      <c r="C15153" t="s">
        <v>1538</v>
      </c>
    </row>
    <row r="15154" spans="1:4" x14ac:dyDescent="0.25">
      <c r="A15154" s="2">
        <v>44340.549305555556</v>
      </c>
      <c r="B15154" t="s">
        <v>163</v>
      </c>
      <c r="C15154" t="s">
        <v>6396</v>
      </c>
    </row>
    <row r="15155" spans="1:4" x14ac:dyDescent="0.25">
      <c r="A15155" s="2">
        <v>44340.549305555556</v>
      </c>
      <c r="B15155" t="s">
        <v>163</v>
      </c>
      <c r="C15155" t="s">
        <v>6396</v>
      </c>
    </row>
    <row r="15156" spans="1:4" x14ac:dyDescent="0.25">
      <c r="A15156" s="2">
        <v>44340.549305555556</v>
      </c>
      <c r="B15156" t="s">
        <v>166</v>
      </c>
      <c r="C15156" t="s">
        <v>9602</v>
      </c>
    </row>
    <row r="15157" spans="1:4" x14ac:dyDescent="0.25">
      <c r="A15157" s="2">
        <v>44340.549305555556</v>
      </c>
      <c r="B15157" t="s">
        <v>166</v>
      </c>
      <c r="C15157" t="s">
        <v>9934</v>
      </c>
    </row>
    <row r="15158" spans="1:4" x14ac:dyDescent="0.25">
      <c r="A15158" s="2">
        <v>44340.549305555556</v>
      </c>
      <c r="B15158" t="s">
        <v>162</v>
      </c>
      <c r="C15158" t="s">
        <v>10265</v>
      </c>
    </row>
    <row r="15159" spans="1:4" x14ac:dyDescent="0.25">
      <c r="A15159" s="2">
        <v>44340.549305555556</v>
      </c>
      <c r="B15159" t="s">
        <v>162</v>
      </c>
      <c r="C15159" t="s">
        <v>1249</v>
      </c>
    </row>
    <row r="15160" spans="1:4" x14ac:dyDescent="0.25">
      <c r="A15160" s="2">
        <v>44340.549305555556</v>
      </c>
      <c r="B15160" t="s">
        <v>10297</v>
      </c>
      <c r="D15160" t="s">
        <v>1850</v>
      </c>
    </row>
    <row r="15161" spans="1:4" x14ac:dyDescent="0.25">
      <c r="A15161" s="2">
        <v>44340.549305555556</v>
      </c>
      <c r="B15161" t="s">
        <v>10297</v>
      </c>
      <c r="D15161" t="s">
        <v>1897</v>
      </c>
    </row>
    <row r="15162" spans="1:4" x14ac:dyDescent="0.25">
      <c r="A15162" s="2">
        <v>44340.549305555556</v>
      </c>
      <c r="B15162" t="s">
        <v>10297</v>
      </c>
      <c r="D15162" t="s">
        <v>1852</v>
      </c>
    </row>
    <row r="15163" spans="1:4" x14ac:dyDescent="0.25">
      <c r="A15163" s="2">
        <v>44340.549305555556</v>
      </c>
      <c r="B15163" t="s">
        <v>10299</v>
      </c>
      <c r="D15163" t="s">
        <v>1848</v>
      </c>
    </row>
    <row r="15164" spans="1:4" x14ac:dyDescent="0.25">
      <c r="A15164" s="2">
        <v>44340.549305555556</v>
      </c>
      <c r="B15164" t="s">
        <v>1076</v>
      </c>
      <c r="D15164" t="s">
        <v>5022</v>
      </c>
    </row>
    <row r="15165" spans="1:4" x14ac:dyDescent="0.25">
      <c r="A15165" s="2">
        <v>44340.549305555556</v>
      </c>
      <c r="B15165" t="s">
        <v>1076</v>
      </c>
      <c r="D15165" t="s">
        <v>1848</v>
      </c>
    </row>
    <row r="15166" spans="1:4" x14ac:dyDescent="0.25">
      <c r="A15166" s="2">
        <v>44340.549305555556</v>
      </c>
      <c r="B15166" t="s">
        <v>10297</v>
      </c>
      <c r="D15166" t="s">
        <v>4989</v>
      </c>
    </row>
    <row r="15167" spans="1:4" x14ac:dyDescent="0.25">
      <c r="A15167" s="2">
        <v>44340.549305555556</v>
      </c>
      <c r="B15167" t="s">
        <v>10296</v>
      </c>
      <c r="D15167" t="s">
        <v>4988</v>
      </c>
    </row>
    <row r="15168" spans="1:4" x14ac:dyDescent="0.25">
      <c r="A15168" s="2">
        <v>44340.549305555556</v>
      </c>
      <c r="B15168" t="s">
        <v>162</v>
      </c>
      <c r="D15168" t="s">
        <v>5030</v>
      </c>
    </row>
    <row r="15169" spans="1:4" x14ac:dyDescent="0.25">
      <c r="A15169" s="2">
        <v>44340.549305555556</v>
      </c>
      <c r="B15169" t="s">
        <v>178</v>
      </c>
      <c r="D15169" t="s">
        <v>5020</v>
      </c>
    </row>
    <row r="15170" spans="1:4" x14ac:dyDescent="0.25">
      <c r="A15170" s="2">
        <v>44340.549305555556</v>
      </c>
      <c r="B15170" t="s">
        <v>178</v>
      </c>
      <c r="D15170" t="s">
        <v>1848</v>
      </c>
    </row>
    <row r="15171" spans="1:4" x14ac:dyDescent="0.25">
      <c r="A15171" s="2">
        <v>44340.549305555556</v>
      </c>
      <c r="B15171" t="s">
        <v>166</v>
      </c>
      <c r="D15171" t="s">
        <v>1849</v>
      </c>
    </row>
    <row r="15172" spans="1:4" x14ac:dyDescent="0.25">
      <c r="A15172" s="2">
        <v>44340.549305555556</v>
      </c>
      <c r="B15172" t="s">
        <v>166</v>
      </c>
      <c r="D15172" t="s">
        <v>1904</v>
      </c>
    </row>
    <row r="15173" spans="1:4" x14ac:dyDescent="0.25">
      <c r="A15173" s="2">
        <v>44340.549305555556</v>
      </c>
      <c r="B15173" t="s">
        <v>163</v>
      </c>
      <c r="D15173" t="s">
        <v>4993</v>
      </c>
    </row>
    <row r="15174" spans="1:4" x14ac:dyDescent="0.25">
      <c r="A15174" s="2">
        <v>44340.549305555556</v>
      </c>
      <c r="B15174" t="s">
        <v>163</v>
      </c>
      <c r="D15174" t="s">
        <v>1848</v>
      </c>
    </row>
    <row r="15175" spans="1:4" x14ac:dyDescent="0.25">
      <c r="A15175" s="2">
        <v>44340.549305555556</v>
      </c>
      <c r="B15175" t="s">
        <v>162</v>
      </c>
      <c r="D15175" t="s">
        <v>1850</v>
      </c>
    </row>
    <row r="15176" spans="1:4" x14ac:dyDescent="0.25">
      <c r="A15176" s="2">
        <v>44340.549305555556</v>
      </c>
      <c r="B15176" t="s">
        <v>175</v>
      </c>
      <c r="D15176" t="s">
        <v>1865</v>
      </c>
    </row>
    <row r="15177" spans="1:4" x14ac:dyDescent="0.25">
      <c r="A15177" s="2">
        <v>44340.549305555556</v>
      </c>
      <c r="B15177" t="s">
        <v>10297</v>
      </c>
      <c r="D15177" t="s">
        <v>1897</v>
      </c>
    </row>
    <row r="15178" spans="1:4" x14ac:dyDescent="0.25">
      <c r="A15178" s="2">
        <v>44340.549305555556</v>
      </c>
      <c r="B15178" t="s">
        <v>10297</v>
      </c>
      <c r="D15178" t="s">
        <v>958</v>
      </c>
    </row>
    <row r="15179" spans="1:4" x14ac:dyDescent="0.25">
      <c r="A15179" s="2">
        <v>44340.549305555556</v>
      </c>
      <c r="B15179" t="s">
        <v>163</v>
      </c>
      <c r="D15179" t="s">
        <v>4993</v>
      </c>
    </row>
    <row r="15180" spans="1:4" x14ac:dyDescent="0.25">
      <c r="A15180" s="2">
        <v>44340.549305555556</v>
      </c>
      <c r="B15180" t="s">
        <v>163</v>
      </c>
      <c r="D15180" t="s">
        <v>1848</v>
      </c>
    </row>
    <row r="15181" spans="1:4" x14ac:dyDescent="0.25">
      <c r="A15181" s="2">
        <v>44340.549305555556</v>
      </c>
      <c r="B15181" t="s">
        <v>166</v>
      </c>
      <c r="D15181" t="s">
        <v>1848</v>
      </c>
    </row>
    <row r="15182" spans="1:4" x14ac:dyDescent="0.25">
      <c r="A15182" s="2">
        <v>44340.549305555556</v>
      </c>
      <c r="B15182" t="s">
        <v>166</v>
      </c>
      <c r="D15182" t="s">
        <v>1849</v>
      </c>
    </row>
    <row r="15183" spans="1:4" x14ac:dyDescent="0.25">
      <c r="A15183" s="2">
        <v>44340.549305555556</v>
      </c>
      <c r="B15183" t="s">
        <v>162</v>
      </c>
      <c r="D15183" t="s">
        <v>1881</v>
      </c>
    </row>
    <row r="15184" spans="1:4" x14ac:dyDescent="0.25">
      <c r="A15184" s="2">
        <v>44340.549305555556</v>
      </c>
      <c r="B15184" t="s">
        <v>162</v>
      </c>
      <c r="D15184" t="s">
        <v>1852</v>
      </c>
    </row>
    <row r="15185" spans="1:3" x14ac:dyDescent="0.25">
      <c r="A15185" s="2">
        <v>44340.55</v>
      </c>
      <c r="B15185" t="s">
        <v>10297</v>
      </c>
      <c r="C15185" t="s">
        <v>7057</v>
      </c>
    </row>
    <row r="15186" spans="1:3" x14ac:dyDescent="0.25">
      <c r="A15186" s="2">
        <v>44340.55</v>
      </c>
      <c r="B15186" t="s">
        <v>10297</v>
      </c>
      <c r="C15186" t="s">
        <v>7058</v>
      </c>
    </row>
    <row r="15187" spans="1:3" x14ac:dyDescent="0.25">
      <c r="A15187" s="2">
        <v>44340.55</v>
      </c>
      <c r="B15187" t="s">
        <v>10297</v>
      </c>
      <c r="C15187" t="s">
        <v>1538</v>
      </c>
    </row>
    <row r="15188" spans="1:3" x14ac:dyDescent="0.25">
      <c r="A15188" s="2">
        <v>44340.55</v>
      </c>
      <c r="B15188" t="s">
        <v>10299</v>
      </c>
      <c r="C15188" t="s">
        <v>7122</v>
      </c>
    </row>
    <row r="15189" spans="1:3" x14ac:dyDescent="0.25">
      <c r="A15189" s="2">
        <v>44340.55</v>
      </c>
      <c r="B15189" t="s">
        <v>10299</v>
      </c>
      <c r="C15189" t="s">
        <v>7123</v>
      </c>
    </row>
    <row r="15190" spans="1:3" x14ac:dyDescent="0.25">
      <c r="A15190" s="2">
        <v>44340.55</v>
      </c>
      <c r="B15190" t="s">
        <v>10297</v>
      </c>
      <c r="C15190" t="s">
        <v>7270</v>
      </c>
    </row>
    <row r="15191" spans="1:3" x14ac:dyDescent="0.25">
      <c r="A15191" s="2">
        <v>44340.55</v>
      </c>
      <c r="B15191" t="s">
        <v>10297</v>
      </c>
      <c r="C15191" t="s">
        <v>1538</v>
      </c>
    </row>
    <row r="15192" spans="1:3" x14ac:dyDescent="0.25">
      <c r="A15192" s="2">
        <v>44340.55</v>
      </c>
      <c r="B15192" t="s">
        <v>1076</v>
      </c>
      <c r="C15192" t="s">
        <v>7400</v>
      </c>
    </row>
    <row r="15193" spans="1:3" x14ac:dyDescent="0.25">
      <c r="A15193" s="2">
        <v>44340.55</v>
      </c>
      <c r="B15193" t="s">
        <v>178</v>
      </c>
      <c r="C15193" t="s">
        <v>7881</v>
      </c>
    </row>
    <row r="15194" spans="1:3" x14ac:dyDescent="0.25">
      <c r="A15194" s="2">
        <v>44340.55</v>
      </c>
      <c r="B15194" t="s">
        <v>10297</v>
      </c>
      <c r="C15194" t="s">
        <v>6386</v>
      </c>
    </row>
    <row r="15195" spans="1:3" x14ac:dyDescent="0.25">
      <c r="A15195" s="2">
        <v>44340.55</v>
      </c>
      <c r="B15195" t="s">
        <v>10296</v>
      </c>
      <c r="C15195" t="s">
        <v>8388</v>
      </c>
    </row>
    <row r="15196" spans="1:3" x14ac:dyDescent="0.25">
      <c r="A15196" s="2">
        <v>44340.55</v>
      </c>
      <c r="B15196" t="s">
        <v>10296</v>
      </c>
      <c r="C15196" t="s">
        <v>8389</v>
      </c>
    </row>
    <row r="15197" spans="1:3" x14ac:dyDescent="0.25">
      <c r="A15197" s="2">
        <v>44340.55</v>
      </c>
      <c r="B15197" t="s">
        <v>10296</v>
      </c>
      <c r="C15197" t="s">
        <v>6386</v>
      </c>
    </row>
    <row r="15198" spans="1:3" x14ac:dyDescent="0.25">
      <c r="A15198" s="2">
        <v>44340.55</v>
      </c>
      <c r="B15198" t="s">
        <v>162</v>
      </c>
      <c r="C15198" t="s">
        <v>6386</v>
      </c>
    </row>
    <row r="15199" spans="1:3" x14ac:dyDescent="0.25">
      <c r="A15199" s="2">
        <v>44340.55</v>
      </c>
      <c r="B15199" t="s">
        <v>162</v>
      </c>
      <c r="C15199" t="s">
        <v>8496</v>
      </c>
    </row>
    <row r="15200" spans="1:3" x14ac:dyDescent="0.25">
      <c r="A15200" s="2">
        <v>44340.55</v>
      </c>
      <c r="B15200" t="s">
        <v>185</v>
      </c>
      <c r="C15200" t="s">
        <v>1249</v>
      </c>
    </row>
    <row r="15201" spans="1:3" x14ac:dyDescent="0.25">
      <c r="A15201" s="2">
        <v>44340.55</v>
      </c>
      <c r="B15201" t="s">
        <v>178</v>
      </c>
      <c r="C15201" t="s">
        <v>8694</v>
      </c>
    </row>
    <row r="15202" spans="1:3" x14ac:dyDescent="0.25">
      <c r="A15202" s="2">
        <v>44340.55</v>
      </c>
      <c r="B15202" t="s">
        <v>166</v>
      </c>
      <c r="C15202" t="s">
        <v>8790</v>
      </c>
    </row>
    <row r="15203" spans="1:3" x14ac:dyDescent="0.25">
      <c r="A15203" s="2">
        <v>44340.55</v>
      </c>
      <c r="B15203" t="s">
        <v>166</v>
      </c>
      <c r="C15203" t="s">
        <v>1538</v>
      </c>
    </row>
    <row r="15204" spans="1:3" x14ac:dyDescent="0.25">
      <c r="A15204" s="2">
        <v>44340.55</v>
      </c>
      <c r="B15204" t="s">
        <v>166</v>
      </c>
      <c r="C15204" t="s">
        <v>8791</v>
      </c>
    </row>
    <row r="15205" spans="1:3" x14ac:dyDescent="0.25">
      <c r="A15205" s="2">
        <v>44340.55</v>
      </c>
      <c r="B15205" t="s">
        <v>166</v>
      </c>
      <c r="C15205" t="s">
        <v>8792</v>
      </c>
    </row>
    <row r="15206" spans="1:3" x14ac:dyDescent="0.25">
      <c r="A15206" s="2">
        <v>44340.55</v>
      </c>
      <c r="B15206" t="s">
        <v>163</v>
      </c>
      <c r="C15206" t="s">
        <v>8988</v>
      </c>
    </row>
    <row r="15207" spans="1:3" x14ac:dyDescent="0.25">
      <c r="A15207" s="2">
        <v>44340.55</v>
      </c>
      <c r="B15207" t="s">
        <v>163</v>
      </c>
      <c r="C15207" t="s">
        <v>1538</v>
      </c>
    </row>
    <row r="15208" spans="1:3" x14ac:dyDescent="0.25">
      <c r="A15208" s="2">
        <v>44340.55</v>
      </c>
      <c r="B15208" t="s">
        <v>165</v>
      </c>
      <c r="C15208" t="s">
        <v>194</v>
      </c>
    </row>
    <row r="15209" spans="1:3" x14ac:dyDescent="0.25">
      <c r="A15209" s="2">
        <v>44340.55</v>
      </c>
      <c r="B15209" t="s">
        <v>175</v>
      </c>
      <c r="C15209" t="s">
        <v>9438</v>
      </c>
    </row>
    <row r="15210" spans="1:3" x14ac:dyDescent="0.25">
      <c r="A15210" s="2">
        <v>44340.55</v>
      </c>
      <c r="B15210" t="s">
        <v>10297</v>
      </c>
      <c r="C15210" t="s">
        <v>89</v>
      </c>
    </row>
    <row r="15211" spans="1:3" x14ac:dyDescent="0.25">
      <c r="A15211" s="2">
        <v>44340.55</v>
      </c>
      <c r="B15211" t="s">
        <v>10297</v>
      </c>
      <c r="C15211" t="s">
        <v>1538</v>
      </c>
    </row>
    <row r="15212" spans="1:3" x14ac:dyDescent="0.25">
      <c r="A15212" s="2">
        <v>44340.55</v>
      </c>
      <c r="B15212" t="s">
        <v>10297</v>
      </c>
      <c r="C15212" t="s">
        <v>9566</v>
      </c>
    </row>
    <row r="15213" spans="1:3" x14ac:dyDescent="0.25">
      <c r="A15213" s="2">
        <v>44340.55</v>
      </c>
      <c r="B15213" t="s">
        <v>10297</v>
      </c>
      <c r="C15213" t="s">
        <v>1538</v>
      </c>
    </row>
    <row r="15214" spans="1:3" x14ac:dyDescent="0.25">
      <c r="A15214" s="2">
        <v>44340.55</v>
      </c>
      <c r="B15214" t="s">
        <v>10297</v>
      </c>
      <c r="C15214" t="s">
        <v>6386</v>
      </c>
    </row>
    <row r="15215" spans="1:3" x14ac:dyDescent="0.25">
      <c r="A15215" s="2">
        <v>44340.55</v>
      </c>
      <c r="B15215" t="s">
        <v>163</v>
      </c>
      <c r="C15215" t="s">
        <v>9922</v>
      </c>
    </row>
    <row r="15216" spans="1:3" x14ac:dyDescent="0.25">
      <c r="A15216" s="2">
        <v>44340.55</v>
      </c>
      <c r="B15216" t="s">
        <v>166</v>
      </c>
      <c r="C15216" t="s">
        <v>6386</v>
      </c>
    </row>
    <row r="15217" spans="1:4" x14ac:dyDescent="0.25">
      <c r="A15217" s="2">
        <v>44340.55</v>
      </c>
      <c r="B15217" t="s">
        <v>166</v>
      </c>
      <c r="C15217" t="s">
        <v>6567</v>
      </c>
    </row>
    <row r="15218" spans="1:4" x14ac:dyDescent="0.25">
      <c r="A15218" s="2">
        <v>44340.55</v>
      </c>
      <c r="B15218" t="s">
        <v>173</v>
      </c>
      <c r="C15218" t="s">
        <v>1249</v>
      </c>
    </row>
    <row r="15219" spans="1:4" x14ac:dyDescent="0.25">
      <c r="A15219" s="2">
        <v>44340.55</v>
      </c>
      <c r="B15219" t="s">
        <v>162</v>
      </c>
      <c r="C15219" t="s">
        <v>10266</v>
      </c>
    </row>
    <row r="15220" spans="1:4" x14ac:dyDescent="0.25">
      <c r="A15220" s="2">
        <v>44340.55</v>
      </c>
      <c r="B15220" t="s">
        <v>162</v>
      </c>
      <c r="C15220" t="s">
        <v>6677</v>
      </c>
    </row>
    <row r="15221" spans="1:4" x14ac:dyDescent="0.25">
      <c r="A15221" s="2">
        <v>44340.55</v>
      </c>
      <c r="B15221" t="s">
        <v>10297</v>
      </c>
      <c r="D15221" t="s">
        <v>885</v>
      </c>
    </row>
    <row r="15222" spans="1:4" x14ac:dyDescent="0.25">
      <c r="A15222" s="2">
        <v>44340.55</v>
      </c>
      <c r="B15222" t="s">
        <v>10297</v>
      </c>
      <c r="D15222" t="s">
        <v>992</v>
      </c>
    </row>
    <row r="15223" spans="1:4" x14ac:dyDescent="0.25">
      <c r="A15223" s="2">
        <v>44340.55</v>
      </c>
      <c r="B15223" t="s">
        <v>10297</v>
      </c>
      <c r="D15223" t="s">
        <v>1152</v>
      </c>
    </row>
    <row r="15224" spans="1:4" x14ac:dyDescent="0.25">
      <c r="A15224" s="2">
        <v>44340.55</v>
      </c>
      <c r="B15224" t="s">
        <v>10299</v>
      </c>
      <c r="D15224" t="s">
        <v>1849</v>
      </c>
    </row>
    <row r="15225" spans="1:4" x14ac:dyDescent="0.25">
      <c r="A15225" s="2">
        <v>44340.55</v>
      </c>
      <c r="B15225" t="s">
        <v>10299</v>
      </c>
      <c r="D15225" t="s">
        <v>5014</v>
      </c>
    </row>
    <row r="15226" spans="1:4" x14ac:dyDescent="0.25">
      <c r="A15226" s="2">
        <v>44340.55</v>
      </c>
      <c r="B15226" t="s">
        <v>10297</v>
      </c>
      <c r="D15226" t="s">
        <v>1849</v>
      </c>
    </row>
    <row r="15227" spans="1:4" x14ac:dyDescent="0.25">
      <c r="A15227" s="2">
        <v>44340.55</v>
      </c>
      <c r="B15227" t="s">
        <v>10297</v>
      </c>
      <c r="D15227" t="s">
        <v>1042</v>
      </c>
    </row>
    <row r="15228" spans="1:4" x14ac:dyDescent="0.25">
      <c r="A15228" s="2">
        <v>44340.55</v>
      </c>
      <c r="B15228" t="s">
        <v>1076</v>
      </c>
      <c r="D15228" t="s">
        <v>1849</v>
      </c>
    </row>
    <row r="15229" spans="1:4" x14ac:dyDescent="0.25">
      <c r="A15229" s="2">
        <v>44340.55</v>
      </c>
      <c r="B15229" t="s">
        <v>178</v>
      </c>
      <c r="D15229" t="s">
        <v>5020</v>
      </c>
    </row>
    <row r="15230" spans="1:4" x14ac:dyDescent="0.25">
      <c r="A15230" s="2">
        <v>44340.55</v>
      </c>
      <c r="B15230" t="s">
        <v>10297</v>
      </c>
      <c r="D15230" t="s">
        <v>1848</v>
      </c>
    </row>
    <row r="15231" spans="1:4" x14ac:dyDescent="0.25">
      <c r="A15231" s="2">
        <v>44340.55</v>
      </c>
      <c r="B15231" t="s">
        <v>10296</v>
      </c>
      <c r="D15231" t="s">
        <v>1848</v>
      </c>
    </row>
    <row r="15232" spans="1:4" x14ac:dyDescent="0.25">
      <c r="A15232" s="2">
        <v>44340.55</v>
      </c>
      <c r="B15232" t="s">
        <v>10296</v>
      </c>
      <c r="D15232" t="s">
        <v>1849</v>
      </c>
    </row>
    <row r="15233" spans="1:4" x14ac:dyDescent="0.25">
      <c r="A15233" s="2">
        <v>44340.55</v>
      </c>
      <c r="B15233" t="s">
        <v>10296</v>
      </c>
      <c r="D15233" t="s">
        <v>1850</v>
      </c>
    </row>
    <row r="15234" spans="1:4" x14ac:dyDescent="0.25">
      <c r="A15234" s="2">
        <v>44340.55</v>
      </c>
      <c r="B15234" t="s">
        <v>162</v>
      </c>
      <c r="D15234" t="s">
        <v>1848</v>
      </c>
    </row>
    <row r="15235" spans="1:4" x14ac:dyDescent="0.25">
      <c r="A15235" s="2">
        <v>44340.55</v>
      </c>
      <c r="B15235" t="s">
        <v>162</v>
      </c>
      <c r="D15235" t="s">
        <v>1849</v>
      </c>
    </row>
    <row r="15236" spans="1:4" x14ac:dyDescent="0.25">
      <c r="A15236" s="2">
        <v>44340.55</v>
      </c>
      <c r="B15236" t="s">
        <v>185</v>
      </c>
      <c r="D15236" t="s">
        <v>4994</v>
      </c>
    </row>
    <row r="15237" spans="1:4" x14ac:dyDescent="0.25">
      <c r="A15237" s="2">
        <v>44340.55</v>
      </c>
      <c r="B15237" t="s">
        <v>178</v>
      </c>
      <c r="D15237" t="s">
        <v>1849</v>
      </c>
    </row>
    <row r="15238" spans="1:4" x14ac:dyDescent="0.25">
      <c r="A15238" s="2">
        <v>44340.55</v>
      </c>
      <c r="B15238" t="s">
        <v>166</v>
      </c>
      <c r="D15238" t="s">
        <v>846</v>
      </c>
    </row>
    <row r="15239" spans="1:4" x14ac:dyDescent="0.25">
      <c r="A15239" s="2">
        <v>44340.55</v>
      </c>
      <c r="B15239" t="s">
        <v>166</v>
      </c>
      <c r="D15239" t="s">
        <v>1006</v>
      </c>
    </row>
    <row r="15240" spans="1:4" x14ac:dyDescent="0.25">
      <c r="A15240" s="2">
        <v>44340.55</v>
      </c>
      <c r="B15240" t="s">
        <v>166</v>
      </c>
      <c r="D15240" t="s">
        <v>850</v>
      </c>
    </row>
    <row r="15241" spans="1:4" x14ac:dyDescent="0.25">
      <c r="A15241" s="2">
        <v>44340.55</v>
      </c>
      <c r="B15241" t="s">
        <v>166</v>
      </c>
      <c r="D15241" t="s">
        <v>922</v>
      </c>
    </row>
    <row r="15242" spans="1:4" x14ac:dyDescent="0.25">
      <c r="A15242" s="2">
        <v>44340.55</v>
      </c>
      <c r="B15242" t="s">
        <v>163</v>
      </c>
      <c r="D15242" t="s">
        <v>1849</v>
      </c>
    </row>
    <row r="15243" spans="1:4" x14ac:dyDescent="0.25">
      <c r="A15243" s="2">
        <v>44340.55</v>
      </c>
      <c r="B15243" t="s">
        <v>163</v>
      </c>
      <c r="D15243" t="s">
        <v>832</v>
      </c>
    </row>
    <row r="15244" spans="1:4" x14ac:dyDescent="0.25">
      <c r="A15244" s="2">
        <v>44340.55</v>
      </c>
      <c r="B15244" t="s">
        <v>165</v>
      </c>
      <c r="D15244" t="s">
        <v>1866</v>
      </c>
    </row>
    <row r="15245" spans="1:4" x14ac:dyDescent="0.25">
      <c r="A15245" s="2">
        <v>44340.55</v>
      </c>
      <c r="B15245" t="s">
        <v>175</v>
      </c>
      <c r="D15245" t="s">
        <v>1849</v>
      </c>
    </row>
    <row r="15246" spans="1:4" x14ac:dyDescent="0.25">
      <c r="A15246" s="2">
        <v>44340.55</v>
      </c>
      <c r="B15246" t="s">
        <v>10297</v>
      </c>
      <c r="D15246" t="s">
        <v>850</v>
      </c>
    </row>
    <row r="15247" spans="1:4" x14ac:dyDescent="0.25">
      <c r="A15247" s="2">
        <v>44340.55</v>
      </c>
      <c r="B15247" t="s">
        <v>10297</v>
      </c>
      <c r="D15247" t="s">
        <v>960</v>
      </c>
    </row>
    <row r="15248" spans="1:4" x14ac:dyDescent="0.25">
      <c r="A15248" s="2">
        <v>44340.55</v>
      </c>
      <c r="B15248" t="s">
        <v>10297</v>
      </c>
      <c r="D15248" t="s">
        <v>842</v>
      </c>
    </row>
    <row r="15249" spans="1:4" x14ac:dyDescent="0.25">
      <c r="A15249" s="2">
        <v>44340.55</v>
      </c>
      <c r="B15249" t="s">
        <v>10297</v>
      </c>
      <c r="D15249" t="s">
        <v>949</v>
      </c>
    </row>
    <row r="15250" spans="1:4" x14ac:dyDescent="0.25">
      <c r="A15250" s="2">
        <v>44340.55</v>
      </c>
      <c r="B15250" t="s">
        <v>10297</v>
      </c>
      <c r="D15250" t="s">
        <v>1853</v>
      </c>
    </row>
    <row r="15251" spans="1:4" x14ac:dyDescent="0.25">
      <c r="A15251" s="2">
        <v>44340.55</v>
      </c>
      <c r="B15251" t="s">
        <v>163</v>
      </c>
      <c r="D15251" t="s">
        <v>1849</v>
      </c>
    </row>
    <row r="15252" spans="1:4" x14ac:dyDescent="0.25">
      <c r="A15252" s="2">
        <v>44340.55</v>
      </c>
      <c r="B15252" t="s">
        <v>166</v>
      </c>
      <c r="D15252" t="s">
        <v>1850</v>
      </c>
    </row>
    <row r="15253" spans="1:4" x14ac:dyDescent="0.25">
      <c r="A15253" s="2">
        <v>44340.55</v>
      </c>
      <c r="B15253" t="s">
        <v>166</v>
      </c>
      <c r="D15253" t="s">
        <v>1887</v>
      </c>
    </row>
    <row r="15254" spans="1:4" x14ac:dyDescent="0.25">
      <c r="A15254" s="2">
        <v>44340.55</v>
      </c>
      <c r="B15254" t="s">
        <v>173</v>
      </c>
      <c r="D15254" t="s">
        <v>5026</v>
      </c>
    </row>
    <row r="15255" spans="1:4" x14ac:dyDescent="0.25">
      <c r="A15255" s="2">
        <v>44340.55</v>
      </c>
      <c r="B15255" t="s">
        <v>162</v>
      </c>
      <c r="D15255" t="s">
        <v>1853</v>
      </c>
    </row>
    <row r="15256" spans="1:4" x14ac:dyDescent="0.25">
      <c r="A15256" s="2">
        <v>44340.55</v>
      </c>
      <c r="B15256" t="s">
        <v>162</v>
      </c>
      <c r="D15256" t="s">
        <v>825</v>
      </c>
    </row>
    <row r="15257" spans="1:4" x14ac:dyDescent="0.25">
      <c r="A15257" s="2">
        <v>44340.550694444442</v>
      </c>
      <c r="B15257" t="s">
        <v>10297</v>
      </c>
      <c r="C15257" t="s">
        <v>7059</v>
      </c>
    </row>
    <row r="15258" spans="1:4" x14ac:dyDescent="0.25">
      <c r="A15258" s="2">
        <v>44340.550694444442</v>
      </c>
      <c r="B15258" t="s">
        <v>10297</v>
      </c>
      <c r="C15258" t="s">
        <v>1538</v>
      </c>
    </row>
    <row r="15259" spans="1:4" x14ac:dyDescent="0.25">
      <c r="A15259" s="2">
        <v>44340.550694444442</v>
      </c>
      <c r="B15259" t="s">
        <v>10299</v>
      </c>
      <c r="C15259" t="s">
        <v>7124</v>
      </c>
    </row>
    <row r="15260" spans="1:4" x14ac:dyDescent="0.25">
      <c r="A15260" s="2">
        <v>44340.550694444442</v>
      </c>
      <c r="B15260" t="s">
        <v>10297</v>
      </c>
      <c r="C15260" t="s">
        <v>7271</v>
      </c>
    </row>
    <row r="15261" spans="1:4" x14ac:dyDescent="0.25">
      <c r="A15261" s="2">
        <v>44340.550694444442</v>
      </c>
      <c r="B15261" t="s">
        <v>1076</v>
      </c>
      <c r="C15261" t="s">
        <v>7401</v>
      </c>
    </row>
    <row r="15262" spans="1:4" x14ac:dyDescent="0.25">
      <c r="A15262" s="2">
        <v>44340.550694444442</v>
      </c>
      <c r="B15262" t="s">
        <v>1076</v>
      </c>
      <c r="C15262" t="s">
        <v>6386</v>
      </c>
    </row>
    <row r="15263" spans="1:4" x14ac:dyDescent="0.25">
      <c r="A15263" s="2">
        <v>44340.550694444442</v>
      </c>
      <c r="B15263" t="s">
        <v>1076</v>
      </c>
      <c r="C15263" t="s">
        <v>7402</v>
      </c>
    </row>
    <row r="15264" spans="1:4" x14ac:dyDescent="0.25">
      <c r="A15264" s="2">
        <v>44340.550694444442</v>
      </c>
      <c r="B15264" t="s">
        <v>1076</v>
      </c>
      <c r="C15264" t="s">
        <v>6386</v>
      </c>
    </row>
    <row r="15265" spans="1:3" x14ac:dyDescent="0.25">
      <c r="A15265" s="2">
        <v>44340.550694444442</v>
      </c>
      <c r="B15265" t="s">
        <v>1076</v>
      </c>
      <c r="C15265" t="s">
        <v>6386</v>
      </c>
    </row>
    <row r="15266" spans="1:3" x14ac:dyDescent="0.25">
      <c r="A15266" s="2">
        <v>44340.550694444442</v>
      </c>
      <c r="B15266" t="s">
        <v>173</v>
      </c>
      <c r="C15266" t="s">
        <v>6386</v>
      </c>
    </row>
    <row r="15267" spans="1:3" x14ac:dyDescent="0.25">
      <c r="A15267" s="2">
        <v>44340.550694444442</v>
      </c>
      <c r="B15267" t="s">
        <v>178</v>
      </c>
      <c r="C15267" t="s">
        <v>7882</v>
      </c>
    </row>
    <row r="15268" spans="1:3" x14ac:dyDescent="0.25">
      <c r="A15268" s="2">
        <v>44340.550694444442</v>
      </c>
      <c r="B15268" t="s">
        <v>10297</v>
      </c>
      <c r="C15268" t="s">
        <v>8118</v>
      </c>
    </row>
    <row r="15269" spans="1:3" x14ac:dyDescent="0.25">
      <c r="A15269" s="2">
        <v>44340.550694444442</v>
      </c>
      <c r="B15269" t="s">
        <v>10297</v>
      </c>
      <c r="C15269" t="s">
        <v>1538</v>
      </c>
    </row>
    <row r="15270" spans="1:3" x14ac:dyDescent="0.25">
      <c r="A15270" s="2">
        <v>44340.550694444442</v>
      </c>
      <c r="B15270" t="s">
        <v>10296</v>
      </c>
      <c r="C15270" t="s">
        <v>6715</v>
      </c>
    </row>
    <row r="15271" spans="1:3" x14ac:dyDescent="0.25">
      <c r="A15271" s="2">
        <v>44340.550694444442</v>
      </c>
      <c r="B15271" t="s">
        <v>10296</v>
      </c>
      <c r="C15271" t="s">
        <v>6386</v>
      </c>
    </row>
    <row r="15272" spans="1:3" x14ac:dyDescent="0.25">
      <c r="A15272" s="2">
        <v>44340.550694444442</v>
      </c>
      <c r="B15272" t="s">
        <v>10296</v>
      </c>
      <c r="C15272" t="s">
        <v>8390</v>
      </c>
    </row>
    <row r="15273" spans="1:3" x14ac:dyDescent="0.25">
      <c r="A15273" s="2">
        <v>44340.550694444442</v>
      </c>
      <c r="B15273" t="s">
        <v>10296</v>
      </c>
      <c r="C15273" t="s">
        <v>6386</v>
      </c>
    </row>
    <row r="15274" spans="1:3" x14ac:dyDescent="0.25">
      <c r="A15274" s="2">
        <v>44340.550694444442</v>
      </c>
      <c r="B15274" t="s">
        <v>162</v>
      </c>
      <c r="C15274" t="s">
        <v>6386</v>
      </c>
    </row>
    <row r="15275" spans="1:3" x14ac:dyDescent="0.25">
      <c r="A15275" s="2">
        <v>44340.550694444442</v>
      </c>
      <c r="B15275" t="s">
        <v>162</v>
      </c>
      <c r="C15275" t="s">
        <v>12</v>
      </c>
    </row>
    <row r="15276" spans="1:3" x14ac:dyDescent="0.25">
      <c r="A15276" s="2">
        <v>44340.550694444442</v>
      </c>
      <c r="B15276" t="s">
        <v>162</v>
      </c>
      <c r="C15276" t="s">
        <v>6386</v>
      </c>
    </row>
    <row r="15277" spans="1:3" x14ac:dyDescent="0.25">
      <c r="A15277" s="2">
        <v>44340.550694444442</v>
      </c>
      <c r="B15277" t="s">
        <v>162</v>
      </c>
      <c r="C15277" t="s">
        <v>1538</v>
      </c>
    </row>
    <row r="15278" spans="1:3" x14ac:dyDescent="0.25">
      <c r="A15278" s="2">
        <v>44340.550694444442</v>
      </c>
      <c r="B15278" t="s">
        <v>162</v>
      </c>
      <c r="C15278" t="s">
        <v>6776</v>
      </c>
    </row>
    <row r="15279" spans="1:3" x14ac:dyDescent="0.25">
      <c r="A15279" s="2">
        <v>44340.550694444442</v>
      </c>
      <c r="B15279" t="s">
        <v>185</v>
      </c>
      <c r="C15279" t="s">
        <v>1249</v>
      </c>
    </row>
    <row r="15280" spans="1:3" x14ac:dyDescent="0.25">
      <c r="A15280" s="2">
        <v>44340.550694444442</v>
      </c>
      <c r="B15280" t="s">
        <v>166</v>
      </c>
      <c r="C15280" t="s">
        <v>8793</v>
      </c>
    </row>
    <row r="15281" spans="1:3" x14ac:dyDescent="0.25">
      <c r="A15281" s="2">
        <v>44340.550694444442</v>
      </c>
      <c r="B15281" t="s">
        <v>166</v>
      </c>
      <c r="C15281" t="s">
        <v>1538</v>
      </c>
    </row>
    <row r="15282" spans="1:3" x14ac:dyDescent="0.25">
      <c r="A15282" s="2">
        <v>44340.550694444442</v>
      </c>
      <c r="B15282" t="s">
        <v>166</v>
      </c>
      <c r="C15282" t="s">
        <v>1538</v>
      </c>
    </row>
    <row r="15283" spans="1:3" x14ac:dyDescent="0.25">
      <c r="A15283" s="2">
        <v>44340.550694444442</v>
      </c>
      <c r="B15283" t="s">
        <v>166</v>
      </c>
      <c r="C15283" t="s">
        <v>1538</v>
      </c>
    </row>
    <row r="15284" spans="1:3" x14ac:dyDescent="0.25">
      <c r="A15284" s="2">
        <v>44340.550694444442</v>
      </c>
      <c r="B15284" t="s">
        <v>166</v>
      </c>
      <c r="C15284" t="s">
        <v>8794</v>
      </c>
    </row>
    <row r="15285" spans="1:3" x14ac:dyDescent="0.25">
      <c r="A15285" s="2">
        <v>44340.550694444442</v>
      </c>
      <c r="B15285" t="s">
        <v>166</v>
      </c>
      <c r="C15285" t="s">
        <v>1538</v>
      </c>
    </row>
    <row r="15286" spans="1:3" x14ac:dyDescent="0.25">
      <c r="A15286" s="2">
        <v>44340.550694444442</v>
      </c>
      <c r="B15286" t="s">
        <v>163</v>
      </c>
      <c r="C15286" t="s">
        <v>8989</v>
      </c>
    </row>
    <row r="15287" spans="1:3" x14ac:dyDescent="0.25">
      <c r="A15287" s="2">
        <v>44340.550694444442</v>
      </c>
      <c r="B15287" t="s">
        <v>163</v>
      </c>
      <c r="C15287" t="s">
        <v>6386</v>
      </c>
    </row>
    <row r="15288" spans="1:3" x14ac:dyDescent="0.25">
      <c r="A15288" s="2">
        <v>44340.550694444442</v>
      </c>
      <c r="B15288" t="s">
        <v>163</v>
      </c>
      <c r="C15288" t="s">
        <v>8990</v>
      </c>
    </row>
    <row r="15289" spans="1:3" x14ac:dyDescent="0.25">
      <c r="A15289" s="2">
        <v>44340.550694444442</v>
      </c>
      <c r="B15289" t="s">
        <v>165</v>
      </c>
      <c r="C15289" t="s">
        <v>194</v>
      </c>
    </row>
    <row r="15290" spans="1:3" x14ac:dyDescent="0.25">
      <c r="A15290" s="2">
        <v>44340.550694444442</v>
      </c>
      <c r="B15290" t="s">
        <v>165</v>
      </c>
      <c r="C15290" t="s">
        <v>9430</v>
      </c>
    </row>
    <row r="15291" spans="1:3" x14ac:dyDescent="0.25">
      <c r="A15291" s="2">
        <v>44340.550694444442</v>
      </c>
      <c r="B15291" t="s">
        <v>165</v>
      </c>
      <c r="C15291" t="s">
        <v>194</v>
      </c>
    </row>
    <row r="15292" spans="1:3" x14ac:dyDescent="0.25">
      <c r="A15292" s="2">
        <v>44340.550694444442</v>
      </c>
      <c r="B15292" t="s">
        <v>10297</v>
      </c>
      <c r="C15292" t="s">
        <v>9567</v>
      </c>
    </row>
    <row r="15293" spans="1:3" x14ac:dyDescent="0.25">
      <c r="A15293" s="2">
        <v>44340.550694444442</v>
      </c>
      <c r="B15293" t="s">
        <v>163</v>
      </c>
      <c r="C15293" t="s">
        <v>6396</v>
      </c>
    </row>
    <row r="15294" spans="1:3" x14ac:dyDescent="0.25">
      <c r="A15294" s="2">
        <v>44340.550694444442</v>
      </c>
      <c r="B15294" t="s">
        <v>163</v>
      </c>
      <c r="C15294" t="s">
        <v>9923</v>
      </c>
    </row>
    <row r="15295" spans="1:3" x14ac:dyDescent="0.25">
      <c r="A15295" s="2">
        <v>44340.550694444442</v>
      </c>
      <c r="B15295" t="s">
        <v>163</v>
      </c>
      <c r="C15295" t="s">
        <v>1538</v>
      </c>
    </row>
    <row r="15296" spans="1:3" x14ac:dyDescent="0.25">
      <c r="A15296" s="2">
        <v>44340.550694444442</v>
      </c>
      <c r="B15296" t="s">
        <v>173</v>
      </c>
      <c r="C15296" t="s">
        <v>6459</v>
      </c>
    </row>
    <row r="15297" spans="1:4" x14ac:dyDescent="0.25">
      <c r="A15297" s="2">
        <v>44340.550694444442</v>
      </c>
      <c r="B15297" t="s">
        <v>173</v>
      </c>
      <c r="C15297" t="s">
        <v>10080</v>
      </c>
    </row>
    <row r="15298" spans="1:4" x14ac:dyDescent="0.25">
      <c r="A15298" s="2">
        <v>44340.550694444442</v>
      </c>
      <c r="B15298" t="s">
        <v>10297</v>
      </c>
      <c r="D15298" t="s">
        <v>852</v>
      </c>
    </row>
    <row r="15299" spans="1:4" x14ac:dyDescent="0.25">
      <c r="A15299" s="2">
        <v>44340.550694444442</v>
      </c>
      <c r="B15299" t="s">
        <v>10297</v>
      </c>
      <c r="D15299" t="s">
        <v>973</v>
      </c>
    </row>
    <row r="15300" spans="1:4" x14ac:dyDescent="0.25">
      <c r="A15300" s="2">
        <v>44340.550694444442</v>
      </c>
      <c r="B15300" t="s">
        <v>10299</v>
      </c>
      <c r="D15300" t="s">
        <v>1855</v>
      </c>
    </row>
    <row r="15301" spans="1:4" x14ac:dyDescent="0.25">
      <c r="A15301" s="2">
        <v>44340.550694444442</v>
      </c>
      <c r="B15301" t="s">
        <v>10297</v>
      </c>
      <c r="D15301" t="s">
        <v>4990</v>
      </c>
    </row>
    <row r="15302" spans="1:4" x14ac:dyDescent="0.25">
      <c r="A15302" s="2">
        <v>44340.550694444442</v>
      </c>
      <c r="B15302" t="s">
        <v>1076</v>
      </c>
      <c r="D15302" t="s">
        <v>1917</v>
      </c>
    </row>
    <row r="15303" spans="1:4" x14ac:dyDescent="0.25">
      <c r="A15303" s="2">
        <v>44340.550694444442</v>
      </c>
      <c r="B15303" t="s">
        <v>1076</v>
      </c>
      <c r="D15303" t="s">
        <v>1852</v>
      </c>
    </row>
    <row r="15304" spans="1:4" x14ac:dyDescent="0.25">
      <c r="A15304" s="2">
        <v>44340.550694444442</v>
      </c>
      <c r="B15304" t="s">
        <v>1076</v>
      </c>
      <c r="D15304" t="s">
        <v>834</v>
      </c>
    </row>
    <row r="15305" spans="1:4" x14ac:dyDescent="0.25">
      <c r="A15305" s="2">
        <v>44340.550694444442</v>
      </c>
      <c r="B15305" t="s">
        <v>1076</v>
      </c>
      <c r="D15305" t="s">
        <v>904</v>
      </c>
    </row>
    <row r="15306" spans="1:4" x14ac:dyDescent="0.25">
      <c r="A15306" s="2">
        <v>44340.550694444442</v>
      </c>
      <c r="B15306" t="s">
        <v>1076</v>
      </c>
      <c r="D15306" t="s">
        <v>1158</v>
      </c>
    </row>
    <row r="15307" spans="1:4" x14ac:dyDescent="0.25">
      <c r="A15307" s="2">
        <v>44340.550694444442</v>
      </c>
      <c r="B15307" t="s">
        <v>173</v>
      </c>
      <c r="D15307" t="s">
        <v>5026</v>
      </c>
    </row>
    <row r="15308" spans="1:4" x14ac:dyDescent="0.25">
      <c r="A15308" s="2">
        <v>44340.550694444442</v>
      </c>
      <c r="B15308" t="s">
        <v>178</v>
      </c>
      <c r="D15308" t="s">
        <v>1849</v>
      </c>
    </row>
    <row r="15309" spans="1:4" x14ac:dyDescent="0.25">
      <c r="A15309" s="2">
        <v>44340.550694444442</v>
      </c>
      <c r="B15309" t="s">
        <v>10297</v>
      </c>
      <c r="D15309" t="s">
        <v>1849</v>
      </c>
    </row>
    <row r="15310" spans="1:4" x14ac:dyDescent="0.25">
      <c r="A15310" s="2">
        <v>44340.550694444442</v>
      </c>
      <c r="B15310" t="s">
        <v>10297</v>
      </c>
      <c r="D15310" t="s">
        <v>832</v>
      </c>
    </row>
    <row r="15311" spans="1:4" x14ac:dyDescent="0.25">
      <c r="A15311" s="2">
        <v>44340.550694444442</v>
      </c>
      <c r="B15311" t="s">
        <v>10296</v>
      </c>
      <c r="D15311" t="s">
        <v>1897</v>
      </c>
    </row>
    <row r="15312" spans="1:4" x14ac:dyDescent="0.25">
      <c r="A15312" s="2">
        <v>44340.550694444442</v>
      </c>
      <c r="B15312" t="s">
        <v>10296</v>
      </c>
      <c r="D15312" t="s">
        <v>1852</v>
      </c>
    </row>
    <row r="15313" spans="1:4" x14ac:dyDescent="0.25">
      <c r="A15313" s="2">
        <v>44340.550694444442</v>
      </c>
      <c r="B15313" t="s">
        <v>10296</v>
      </c>
      <c r="D15313" t="s">
        <v>828</v>
      </c>
    </row>
    <row r="15314" spans="1:4" x14ac:dyDescent="0.25">
      <c r="A15314" s="2">
        <v>44340.550694444442</v>
      </c>
      <c r="B15314" t="s">
        <v>10296</v>
      </c>
      <c r="D15314" t="s">
        <v>892</v>
      </c>
    </row>
    <row r="15315" spans="1:4" x14ac:dyDescent="0.25">
      <c r="A15315" s="2">
        <v>44340.550694444442</v>
      </c>
      <c r="B15315" t="s">
        <v>162</v>
      </c>
      <c r="D15315" t="s">
        <v>1850</v>
      </c>
    </row>
    <row r="15316" spans="1:4" x14ac:dyDescent="0.25">
      <c r="A15316" s="2">
        <v>44340.550694444442</v>
      </c>
      <c r="B15316" t="s">
        <v>162</v>
      </c>
      <c r="D15316" t="s">
        <v>1851</v>
      </c>
    </row>
    <row r="15317" spans="1:4" x14ac:dyDescent="0.25">
      <c r="A15317" s="2">
        <v>44340.550694444442</v>
      </c>
      <c r="B15317" t="s">
        <v>162</v>
      </c>
      <c r="D15317" t="s">
        <v>1852</v>
      </c>
    </row>
    <row r="15318" spans="1:4" x14ac:dyDescent="0.25">
      <c r="A15318" s="2">
        <v>44340.550694444442</v>
      </c>
      <c r="B15318" t="s">
        <v>162</v>
      </c>
      <c r="D15318" t="s">
        <v>825</v>
      </c>
    </row>
    <row r="15319" spans="1:4" x14ac:dyDescent="0.25">
      <c r="A15319" s="2">
        <v>44340.550694444442</v>
      </c>
      <c r="B15319" t="s">
        <v>162</v>
      </c>
      <c r="D15319" t="s">
        <v>826</v>
      </c>
    </row>
    <row r="15320" spans="1:4" x14ac:dyDescent="0.25">
      <c r="A15320" s="2">
        <v>44340.550694444442</v>
      </c>
      <c r="B15320" t="s">
        <v>185</v>
      </c>
      <c r="D15320" t="s">
        <v>1848</v>
      </c>
    </row>
    <row r="15321" spans="1:4" x14ac:dyDescent="0.25">
      <c r="A15321" s="2">
        <v>44340.550694444442</v>
      </c>
      <c r="B15321" t="s">
        <v>166</v>
      </c>
      <c r="D15321" t="s">
        <v>844</v>
      </c>
    </row>
    <row r="15322" spans="1:4" x14ac:dyDescent="0.25">
      <c r="A15322" s="2">
        <v>44340.550694444442</v>
      </c>
      <c r="B15322" t="s">
        <v>166</v>
      </c>
      <c r="D15322" t="s">
        <v>974</v>
      </c>
    </row>
    <row r="15323" spans="1:4" x14ac:dyDescent="0.25">
      <c r="A15323" s="2">
        <v>44340.550694444442</v>
      </c>
      <c r="B15323" t="s">
        <v>166</v>
      </c>
      <c r="D15323" t="s">
        <v>899</v>
      </c>
    </row>
    <row r="15324" spans="1:4" x14ac:dyDescent="0.25">
      <c r="A15324" s="2">
        <v>44340.550694444442</v>
      </c>
      <c r="B15324" t="s">
        <v>166</v>
      </c>
      <c r="D15324" t="s">
        <v>900</v>
      </c>
    </row>
    <row r="15325" spans="1:4" x14ac:dyDescent="0.25">
      <c r="A15325" s="2">
        <v>44340.550694444442</v>
      </c>
      <c r="B15325" t="s">
        <v>166</v>
      </c>
      <c r="D15325" t="s">
        <v>828</v>
      </c>
    </row>
    <row r="15326" spans="1:4" x14ac:dyDescent="0.25">
      <c r="A15326" s="2">
        <v>44340.550694444442</v>
      </c>
      <c r="B15326" t="s">
        <v>166</v>
      </c>
      <c r="D15326" t="s">
        <v>915</v>
      </c>
    </row>
    <row r="15327" spans="1:4" x14ac:dyDescent="0.25">
      <c r="A15327" s="2">
        <v>44340.550694444442</v>
      </c>
      <c r="B15327" t="s">
        <v>163</v>
      </c>
      <c r="D15327" t="s">
        <v>1851</v>
      </c>
    </row>
    <row r="15328" spans="1:4" x14ac:dyDescent="0.25">
      <c r="A15328" s="2">
        <v>44340.550694444442</v>
      </c>
      <c r="B15328" t="s">
        <v>163</v>
      </c>
      <c r="D15328" t="s">
        <v>1852</v>
      </c>
    </row>
    <row r="15329" spans="1:4" x14ac:dyDescent="0.25">
      <c r="A15329" s="2">
        <v>44340.550694444442</v>
      </c>
      <c r="B15329" t="s">
        <v>163</v>
      </c>
      <c r="D15329" t="s">
        <v>827</v>
      </c>
    </row>
    <row r="15330" spans="1:4" x14ac:dyDescent="0.25">
      <c r="A15330" s="2">
        <v>44340.550694444442</v>
      </c>
      <c r="B15330" t="s">
        <v>165</v>
      </c>
      <c r="D15330" t="s">
        <v>961</v>
      </c>
    </row>
    <row r="15331" spans="1:4" x14ac:dyDescent="0.25">
      <c r="A15331" s="2">
        <v>44340.550694444442</v>
      </c>
      <c r="B15331" t="s">
        <v>165</v>
      </c>
      <c r="D15331" t="s">
        <v>1849</v>
      </c>
    </row>
    <row r="15332" spans="1:4" x14ac:dyDescent="0.25">
      <c r="A15332" s="2">
        <v>44340.550694444442</v>
      </c>
      <c r="B15332" t="s">
        <v>165</v>
      </c>
      <c r="D15332" t="s">
        <v>832</v>
      </c>
    </row>
    <row r="15333" spans="1:4" x14ac:dyDescent="0.25">
      <c r="A15333" s="2">
        <v>44340.550694444442</v>
      </c>
      <c r="B15333" t="s">
        <v>10297</v>
      </c>
      <c r="D15333" t="s">
        <v>918</v>
      </c>
    </row>
    <row r="15334" spans="1:4" x14ac:dyDescent="0.25">
      <c r="A15334" s="2">
        <v>44340.550694444442</v>
      </c>
      <c r="B15334" t="s">
        <v>163</v>
      </c>
      <c r="D15334" t="s">
        <v>1850</v>
      </c>
    </row>
    <row r="15335" spans="1:4" x14ac:dyDescent="0.25">
      <c r="A15335" s="2">
        <v>44340.550694444442</v>
      </c>
      <c r="B15335" t="s">
        <v>163</v>
      </c>
      <c r="D15335" t="s">
        <v>1851</v>
      </c>
    </row>
    <row r="15336" spans="1:4" x14ac:dyDescent="0.25">
      <c r="A15336" s="2">
        <v>44340.550694444442</v>
      </c>
      <c r="B15336" t="s">
        <v>163</v>
      </c>
      <c r="D15336" t="s">
        <v>958</v>
      </c>
    </row>
    <row r="15337" spans="1:4" x14ac:dyDescent="0.25">
      <c r="A15337" s="2">
        <v>44340.550694444442</v>
      </c>
      <c r="B15337" t="s">
        <v>173</v>
      </c>
      <c r="D15337" t="s">
        <v>1848</v>
      </c>
    </row>
    <row r="15338" spans="1:4" x14ac:dyDescent="0.25">
      <c r="A15338" s="2">
        <v>44340.550694444442</v>
      </c>
      <c r="B15338" t="s">
        <v>173</v>
      </c>
      <c r="D15338" t="s">
        <v>1849</v>
      </c>
    </row>
    <row r="15339" spans="1:4" x14ac:dyDescent="0.25">
      <c r="A15339" s="2">
        <v>44340.551388888889</v>
      </c>
      <c r="B15339" t="s">
        <v>10297</v>
      </c>
      <c r="C15339" t="s">
        <v>7060</v>
      </c>
    </row>
    <row r="15340" spans="1:4" x14ac:dyDescent="0.25">
      <c r="A15340" s="2">
        <v>44340.551388888889</v>
      </c>
      <c r="B15340" t="s">
        <v>10299</v>
      </c>
      <c r="C15340" t="s">
        <v>7125</v>
      </c>
    </row>
    <row r="15341" spans="1:4" x14ac:dyDescent="0.25">
      <c r="A15341" s="2">
        <v>44340.551388888889</v>
      </c>
      <c r="B15341" t="s">
        <v>10299</v>
      </c>
      <c r="C15341" t="s">
        <v>6396</v>
      </c>
    </row>
    <row r="15342" spans="1:4" x14ac:dyDescent="0.25">
      <c r="A15342" s="2">
        <v>44340.551388888889</v>
      </c>
      <c r="B15342" t="s">
        <v>10299</v>
      </c>
      <c r="C15342" t="s">
        <v>6396</v>
      </c>
    </row>
    <row r="15343" spans="1:4" x14ac:dyDescent="0.25">
      <c r="A15343" s="2">
        <v>44340.551388888889</v>
      </c>
      <c r="B15343" t="s">
        <v>10297</v>
      </c>
      <c r="C15343" t="s">
        <v>7272</v>
      </c>
    </row>
    <row r="15344" spans="1:4" x14ac:dyDescent="0.25">
      <c r="A15344" s="2">
        <v>44340.551388888889</v>
      </c>
      <c r="B15344" t="s">
        <v>10297</v>
      </c>
      <c r="C15344" t="s">
        <v>6386</v>
      </c>
    </row>
    <row r="15345" spans="1:3" x14ac:dyDescent="0.25">
      <c r="A15345" s="2">
        <v>44340.551388888889</v>
      </c>
      <c r="B15345" t="s">
        <v>10297</v>
      </c>
      <c r="C15345" t="s">
        <v>7273</v>
      </c>
    </row>
    <row r="15346" spans="1:3" x14ac:dyDescent="0.25">
      <c r="A15346" s="2">
        <v>44340.551388888889</v>
      </c>
      <c r="B15346" t="s">
        <v>1076</v>
      </c>
      <c r="C15346" t="s">
        <v>7403</v>
      </c>
    </row>
    <row r="15347" spans="1:3" x14ac:dyDescent="0.25">
      <c r="A15347" s="2">
        <v>44340.551388888889</v>
      </c>
      <c r="B15347" t="s">
        <v>173</v>
      </c>
      <c r="C15347" t="s">
        <v>6386</v>
      </c>
    </row>
    <row r="15348" spans="1:3" x14ac:dyDescent="0.25">
      <c r="A15348" s="2">
        <v>44340.551388888889</v>
      </c>
      <c r="B15348" t="s">
        <v>178</v>
      </c>
      <c r="C15348" t="s">
        <v>7883</v>
      </c>
    </row>
    <row r="15349" spans="1:3" x14ac:dyDescent="0.25">
      <c r="A15349" s="2">
        <v>44340.551388888889</v>
      </c>
      <c r="B15349" t="s">
        <v>10297</v>
      </c>
      <c r="C15349" t="s">
        <v>23</v>
      </c>
    </row>
    <row r="15350" spans="1:3" x14ac:dyDescent="0.25">
      <c r="A15350" s="2">
        <v>44340.551388888889</v>
      </c>
      <c r="B15350" t="s">
        <v>10297</v>
      </c>
      <c r="C15350" t="s">
        <v>6386</v>
      </c>
    </row>
    <row r="15351" spans="1:3" x14ac:dyDescent="0.25">
      <c r="A15351" s="2">
        <v>44340.551388888889</v>
      </c>
      <c r="B15351" t="s">
        <v>10296</v>
      </c>
      <c r="C15351" t="s">
        <v>8391</v>
      </c>
    </row>
    <row r="15352" spans="1:3" x14ac:dyDescent="0.25">
      <c r="A15352" s="2">
        <v>44340.551388888889</v>
      </c>
      <c r="B15352" t="s">
        <v>10296</v>
      </c>
      <c r="C15352" t="s">
        <v>8392</v>
      </c>
    </row>
    <row r="15353" spans="1:3" x14ac:dyDescent="0.25">
      <c r="A15353" s="2">
        <v>44340.551388888889</v>
      </c>
      <c r="B15353" t="s">
        <v>10296</v>
      </c>
      <c r="C15353" t="s">
        <v>8393</v>
      </c>
    </row>
    <row r="15354" spans="1:3" x14ac:dyDescent="0.25">
      <c r="A15354" s="2">
        <v>44340.551388888889</v>
      </c>
      <c r="B15354" t="s">
        <v>162</v>
      </c>
      <c r="C15354" t="s">
        <v>6395</v>
      </c>
    </row>
    <row r="15355" spans="1:3" x14ac:dyDescent="0.25">
      <c r="A15355" s="2">
        <v>44340.551388888889</v>
      </c>
      <c r="B15355" t="s">
        <v>162</v>
      </c>
      <c r="C15355" t="s">
        <v>8497</v>
      </c>
    </row>
    <row r="15356" spans="1:3" x14ac:dyDescent="0.25">
      <c r="A15356" s="2">
        <v>44340.551388888889</v>
      </c>
      <c r="B15356" t="s">
        <v>162</v>
      </c>
      <c r="C15356" t="s">
        <v>8498</v>
      </c>
    </row>
    <row r="15357" spans="1:3" x14ac:dyDescent="0.25">
      <c r="A15357" s="2">
        <v>44340.551388888889</v>
      </c>
      <c r="B15357" t="s">
        <v>162</v>
      </c>
      <c r="C15357" t="s">
        <v>1538</v>
      </c>
    </row>
    <row r="15358" spans="1:3" x14ac:dyDescent="0.25">
      <c r="A15358" s="2">
        <v>44340.551388888889</v>
      </c>
      <c r="B15358" t="s">
        <v>166</v>
      </c>
      <c r="C15358" t="s">
        <v>8795</v>
      </c>
    </row>
    <row r="15359" spans="1:3" x14ac:dyDescent="0.25">
      <c r="A15359" s="2">
        <v>44340.551388888889</v>
      </c>
      <c r="B15359" t="s">
        <v>166</v>
      </c>
      <c r="C15359" t="s">
        <v>8796</v>
      </c>
    </row>
    <row r="15360" spans="1:3" x14ac:dyDescent="0.25">
      <c r="A15360" s="2">
        <v>44340.551388888889</v>
      </c>
      <c r="B15360" t="s">
        <v>166</v>
      </c>
      <c r="C15360" t="s">
        <v>8797</v>
      </c>
    </row>
    <row r="15361" spans="1:4" x14ac:dyDescent="0.25">
      <c r="A15361" s="2">
        <v>44340.551388888889</v>
      </c>
      <c r="B15361" t="s">
        <v>163</v>
      </c>
      <c r="C15361" t="s">
        <v>8991</v>
      </c>
    </row>
    <row r="15362" spans="1:4" x14ac:dyDescent="0.25">
      <c r="A15362" s="2">
        <v>44340.551388888889</v>
      </c>
      <c r="B15362" t="s">
        <v>186</v>
      </c>
      <c r="C15362" t="s">
        <v>1538</v>
      </c>
    </row>
    <row r="15363" spans="1:4" x14ac:dyDescent="0.25">
      <c r="A15363" s="2">
        <v>44340.551388888889</v>
      </c>
      <c r="B15363" t="s">
        <v>165</v>
      </c>
      <c r="C15363" t="s">
        <v>9431</v>
      </c>
    </row>
    <row r="15364" spans="1:4" x14ac:dyDescent="0.25">
      <c r="A15364" s="2">
        <v>44340.551388888889</v>
      </c>
      <c r="B15364" t="s">
        <v>165</v>
      </c>
      <c r="C15364" t="s">
        <v>194</v>
      </c>
    </row>
    <row r="15365" spans="1:4" x14ac:dyDescent="0.25">
      <c r="A15365" s="2">
        <v>44340.551388888889</v>
      </c>
      <c r="B15365" t="s">
        <v>175</v>
      </c>
      <c r="C15365" t="s">
        <v>9439</v>
      </c>
    </row>
    <row r="15366" spans="1:4" x14ac:dyDescent="0.25">
      <c r="A15366" s="2">
        <v>44340.551388888889</v>
      </c>
      <c r="B15366" t="s">
        <v>175</v>
      </c>
      <c r="C15366" t="s">
        <v>9440</v>
      </c>
    </row>
    <row r="15367" spans="1:4" x14ac:dyDescent="0.25">
      <c r="A15367" s="2">
        <v>44340.551388888889</v>
      </c>
      <c r="B15367" t="s">
        <v>175</v>
      </c>
      <c r="C15367" t="s">
        <v>6396</v>
      </c>
    </row>
    <row r="15368" spans="1:4" x14ac:dyDescent="0.25">
      <c r="A15368" s="2">
        <v>44340.551388888889</v>
      </c>
      <c r="B15368" t="s">
        <v>10297</v>
      </c>
      <c r="C15368" t="s">
        <v>9568</v>
      </c>
    </row>
    <row r="15369" spans="1:4" x14ac:dyDescent="0.25">
      <c r="A15369" s="2">
        <v>44340.551388888889</v>
      </c>
      <c r="B15369" t="s">
        <v>163</v>
      </c>
      <c r="C15369" t="s">
        <v>9924</v>
      </c>
    </row>
    <row r="15370" spans="1:4" x14ac:dyDescent="0.25">
      <c r="A15370" s="2">
        <v>44340.551388888889</v>
      </c>
      <c r="B15370" t="s">
        <v>163</v>
      </c>
      <c r="C15370" t="s">
        <v>6396</v>
      </c>
    </row>
    <row r="15371" spans="1:4" x14ac:dyDescent="0.25">
      <c r="A15371" s="2">
        <v>44340.551388888889</v>
      </c>
      <c r="B15371" t="s">
        <v>173</v>
      </c>
      <c r="C15371" t="s">
        <v>10081</v>
      </c>
    </row>
    <row r="15372" spans="1:4" x14ac:dyDescent="0.25">
      <c r="A15372" s="2">
        <v>44340.551388888889</v>
      </c>
      <c r="B15372" t="s">
        <v>173</v>
      </c>
      <c r="C15372" t="s">
        <v>1249</v>
      </c>
    </row>
    <row r="15373" spans="1:4" x14ac:dyDescent="0.25">
      <c r="A15373" s="2">
        <v>44340.551388888889</v>
      </c>
      <c r="B15373" t="s">
        <v>173</v>
      </c>
      <c r="C15373" t="s">
        <v>1256</v>
      </c>
    </row>
    <row r="15374" spans="1:4" x14ac:dyDescent="0.25">
      <c r="A15374" s="2">
        <v>44340.551388888889</v>
      </c>
      <c r="B15374" t="s">
        <v>10297</v>
      </c>
      <c r="D15374" t="s">
        <v>1895</v>
      </c>
    </row>
    <row r="15375" spans="1:4" x14ac:dyDescent="0.25">
      <c r="A15375" s="2">
        <v>44340.551388888889</v>
      </c>
      <c r="B15375" t="s">
        <v>10299</v>
      </c>
      <c r="D15375" t="s">
        <v>844</v>
      </c>
    </row>
    <row r="15376" spans="1:4" x14ac:dyDescent="0.25">
      <c r="A15376" s="2">
        <v>44340.551388888889</v>
      </c>
      <c r="B15376" t="s">
        <v>10299</v>
      </c>
      <c r="D15376" t="s">
        <v>845</v>
      </c>
    </row>
    <row r="15377" spans="1:4" x14ac:dyDescent="0.25">
      <c r="A15377" s="2">
        <v>44340.551388888889</v>
      </c>
      <c r="B15377" t="s">
        <v>10299</v>
      </c>
      <c r="D15377" t="s">
        <v>872</v>
      </c>
    </row>
    <row r="15378" spans="1:4" x14ac:dyDescent="0.25">
      <c r="A15378" s="2">
        <v>44340.551388888889</v>
      </c>
      <c r="B15378" t="s">
        <v>10297</v>
      </c>
      <c r="D15378" t="s">
        <v>846</v>
      </c>
    </row>
    <row r="15379" spans="1:4" x14ac:dyDescent="0.25">
      <c r="A15379" s="2">
        <v>44340.551388888889</v>
      </c>
      <c r="B15379" t="s">
        <v>10297</v>
      </c>
      <c r="D15379" t="s">
        <v>908</v>
      </c>
    </row>
    <row r="15380" spans="1:4" x14ac:dyDescent="0.25">
      <c r="A15380" s="2">
        <v>44340.551388888889</v>
      </c>
      <c r="B15380" t="s">
        <v>10297</v>
      </c>
      <c r="D15380" t="s">
        <v>848</v>
      </c>
    </row>
    <row r="15381" spans="1:4" x14ac:dyDescent="0.25">
      <c r="A15381" s="2">
        <v>44340.551388888889</v>
      </c>
      <c r="B15381" t="s">
        <v>1076</v>
      </c>
      <c r="D15381" t="s">
        <v>955</v>
      </c>
    </row>
    <row r="15382" spans="1:4" x14ac:dyDescent="0.25">
      <c r="A15382" s="2">
        <v>44340.551388888889</v>
      </c>
      <c r="B15382" t="s">
        <v>173</v>
      </c>
      <c r="D15382" t="s">
        <v>1848</v>
      </c>
    </row>
    <row r="15383" spans="1:4" x14ac:dyDescent="0.25">
      <c r="A15383" s="2">
        <v>44340.551388888889</v>
      </c>
      <c r="B15383" t="s">
        <v>178</v>
      </c>
      <c r="D15383" t="s">
        <v>1858</v>
      </c>
    </row>
    <row r="15384" spans="1:4" x14ac:dyDescent="0.25">
      <c r="A15384" s="2">
        <v>44340.551388888889</v>
      </c>
      <c r="B15384" t="s">
        <v>10297</v>
      </c>
      <c r="D15384" t="s">
        <v>1897</v>
      </c>
    </row>
    <row r="15385" spans="1:4" x14ac:dyDescent="0.25">
      <c r="A15385" s="2">
        <v>44340.551388888889</v>
      </c>
      <c r="B15385" t="s">
        <v>10297</v>
      </c>
      <c r="D15385" t="s">
        <v>1852</v>
      </c>
    </row>
    <row r="15386" spans="1:4" x14ac:dyDescent="0.25">
      <c r="A15386" s="2">
        <v>44340.551388888889</v>
      </c>
      <c r="B15386" t="s">
        <v>10296</v>
      </c>
      <c r="D15386" t="s">
        <v>846</v>
      </c>
    </row>
    <row r="15387" spans="1:4" x14ac:dyDescent="0.25">
      <c r="A15387" s="2">
        <v>44340.551388888889</v>
      </c>
      <c r="B15387" t="s">
        <v>10296</v>
      </c>
      <c r="D15387" t="s">
        <v>908</v>
      </c>
    </row>
    <row r="15388" spans="1:4" x14ac:dyDescent="0.25">
      <c r="A15388" s="2">
        <v>44340.551388888889</v>
      </c>
      <c r="B15388" t="s">
        <v>10296</v>
      </c>
      <c r="D15388" t="s">
        <v>848</v>
      </c>
    </row>
    <row r="15389" spans="1:4" x14ac:dyDescent="0.25">
      <c r="A15389" s="2">
        <v>44340.551388888889</v>
      </c>
      <c r="B15389" t="s">
        <v>162</v>
      </c>
      <c r="D15389" t="s">
        <v>899</v>
      </c>
    </row>
    <row r="15390" spans="1:4" x14ac:dyDescent="0.25">
      <c r="A15390" s="2">
        <v>44340.551388888889</v>
      </c>
      <c r="B15390" t="s">
        <v>162</v>
      </c>
      <c r="D15390" t="s">
        <v>953</v>
      </c>
    </row>
    <row r="15391" spans="1:4" x14ac:dyDescent="0.25">
      <c r="A15391" s="2">
        <v>44340.551388888889</v>
      </c>
      <c r="B15391" t="s">
        <v>162</v>
      </c>
      <c r="D15391" t="s">
        <v>850</v>
      </c>
    </row>
    <row r="15392" spans="1:4" x14ac:dyDescent="0.25">
      <c r="A15392" s="2">
        <v>44340.551388888889</v>
      </c>
      <c r="B15392" t="s">
        <v>162</v>
      </c>
      <c r="D15392" t="s">
        <v>960</v>
      </c>
    </row>
    <row r="15393" spans="1:4" x14ac:dyDescent="0.25">
      <c r="A15393" s="2">
        <v>44340.551388888889</v>
      </c>
      <c r="B15393" t="s">
        <v>166</v>
      </c>
      <c r="D15393" t="s">
        <v>917</v>
      </c>
    </row>
    <row r="15394" spans="1:4" x14ac:dyDescent="0.25">
      <c r="A15394" s="2">
        <v>44340.551388888889</v>
      </c>
      <c r="B15394" t="s">
        <v>166</v>
      </c>
      <c r="D15394" t="s">
        <v>5044</v>
      </c>
    </row>
    <row r="15395" spans="1:4" x14ac:dyDescent="0.25">
      <c r="A15395" s="2">
        <v>44340.551388888889</v>
      </c>
      <c r="B15395" t="s">
        <v>166</v>
      </c>
      <c r="D15395" t="s">
        <v>1026</v>
      </c>
    </row>
    <row r="15396" spans="1:4" x14ac:dyDescent="0.25">
      <c r="A15396" s="2">
        <v>44340.551388888889</v>
      </c>
      <c r="B15396" t="s">
        <v>163</v>
      </c>
      <c r="D15396" t="s">
        <v>910</v>
      </c>
    </row>
    <row r="15397" spans="1:4" x14ac:dyDescent="0.25">
      <c r="A15397" s="2">
        <v>44340.551388888889</v>
      </c>
      <c r="B15397" t="s">
        <v>186</v>
      </c>
      <c r="D15397" t="s">
        <v>5048</v>
      </c>
    </row>
    <row r="15398" spans="1:4" x14ac:dyDescent="0.25">
      <c r="A15398" s="2">
        <v>44340.551388888889</v>
      </c>
      <c r="B15398" t="s">
        <v>165</v>
      </c>
      <c r="D15398" t="s">
        <v>1874</v>
      </c>
    </row>
    <row r="15399" spans="1:4" x14ac:dyDescent="0.25">
      <c r="A15399" s="2">
        <v>44340.551388888889</v>
      </c>
      <c r="B15399" t="s">
        <v>165</v>
      </c>
      <c r="D15399" t="s">
        <v>958</v>
      </c>
    </row>
    <row r="15400" spans="1:4" x14ac:dyDescent="0.25">
      <c r="A15400" s="2">
        <v>44340.551388888889</v>
      </c>
      <c r="B15400" t="s">
        <v>175</v>
      </c>
      <c r="D15400" t="s">
        <v>1858</v>
      </c>
    </row>
    <row r="15401" spans="1:4" x14ac:dyDescent="0.25">
      <c r="A15401" s="2">
        <v>44340.551388888889</v>
      </c>
      <c r="B15401" t="s">
        <v>175</v>
      </c>
      <c r="D15401" t="s">
        <v>1005</v>
      </c>
    </row>
    <row r="15402" spans="1:4" x14ac:dyDescent="0.25">
      <c r="A15402" s="2">
        <v>44340.551388888889</v>
      </c>
      <c r="B15402" t="s">
        <v>175</v>
      </c>
      <c r="D15402" t="s">
        <v>971</v>
      </c>
    </row>
    <row r="15403" spans="1:4" x14ac:dyDescent="0.25">
      <c r="A15403" s="2">
        <v>44340.551388888889</v>
      </c>
      <c r="B15403" t="s">
        <v>10297</v>
      </c>
      <c r="D15403" t="s">
        <v>827</v>
      </c>
    </row>
    <row r="15404" spans="1:4" x14ac:dyDescent="0.25">
      <c r="A15404" s="2">
        <v>44340.551388888889</v>
      </c>
      <c r="B15404" t="s">
        <v>163</v>
      </c>
      <c r="D15404" t="s">
        <v>842</v>
      </c>
    </row>
    <row r="15405" spans="1:4" x14ac:dyDescent="0.25">
      <c r="A15405" s="2">
        <v>44340.551388888889</v>
      </c>
      <c r="B15405" t="s">
        <v>163</v>
      </c>
      <c r="D15405" t="s">
        <v>1880</v>
      </c>
    </row>
    <row r="15406" spans="1:4" x14ac:dyDescent="0.25">
      <c r="A15406" s="2">
        <v>44340.551388888889</v>
      </c>
      <c r="B15406" t="s">
        <v>173</v>
      </c>
      <c r="D15406" t="s">
        <v>1933</v>
      </c>
    </row>
    <row r="15407" spans="1:4" x14ac:dyDescent="0.25">
      <c r="A15407" s="2">
        <v>44340.551388888889</v>
      </c>
      <c r="B15407" t="s">
        <v>173</v>
      </c>
      <c r="D15407" t="s">
        <v>1852</v>
      </c>
    </row>
    <row r="15408" spans="1:4" x14ac:dyDescent="0.25">
      <c r="A15408" s="2">
        <v>44340.551388888889</v>
      </c>
      <c r="B15408" t="s">
        <v>173</v>
      </c>
      <c r="D15408" t="s">
        <v>902</v>
      </c>
    </row>
    <row r="15409" spans="1:3" x14ac:dyDescent="0.25">
      <c r="A15409" s="2">
        <v>44340.552083333336</v>
      </c>
      <c r="B15409" t="s">
        <v>10297</v>
      </c>
      <c r="C15409" t="s">
        <v>7061</v>
      </c>
    </row>
    <row r="15410" spans="1:3" x14ac:dyDescent="0.25">
      <c r="A15410" s="2">
        <v>44340.552083333336</v>
      </c>
      <c r="B15410" t="s">
        <v>10297</v>
      </c>
      <c r="C15410" t="s">
        <v>7062</v>
      </c>
    </row>
    <row r="15411" spans="1:3" x14ac:dyDescent="0.25">
      <c r="A15411" s="2">
        <v>44340.552083333336</v>
      </c>
      <c r="B15411" t="s">
        <v>10297</v>
      </c>
      <c r="C15411" t="s">
        <v>6876</v>
      </c>
    </row>
    <row r="15412" spans="1:3" x14ac:dyDescent="0.25">
      <c r="A15412" s="2">
        <v>44340.552083333336</v>
      </c>
      <c r="B15412" t="s">
        <v>10297</v>
      </c>
      <c r="C15412" t="s">
        <v>6386</v>
      </c>
    </row>
    <row r="15413" spans="1:3" x14ac:dyDescent="0.25">
      <c r="A15413" s="2">
        <v>44340.552083333336</v>
      </c>
      <c r="B15413" t="s">
        <v>10297</v>
      </c>
      <c r="C15413" t="s">
        <v>7274</v>
      </c>
    </row>
    <row r="15414" spans="1:3" x14ac:dyDescent="0.25">
      <c r="A15414" s="2">
        <v>44340.552083333336</v>
      </c>
      <c r="B15414" t="s">
        <v>10297</v>
      </c>
      <c r="C15414" t="s">
        <v>1538</v>
      </c>
    </row>
    <row r="15415" spans="1:3" x14ac:dyDescent="0.25">
      <c r="A15415" s="2">
        <v>44340.552083333336</v>
      </c>
      <c r="B15415" t="s">
        <v>10297</v>
      </c>
      <c r="C15415" t="s">
        <v>7275</v>
      </c>
    </row>
    <row r="15416" spans="1:3" x14ac:dyDescent="0.25">
      <c r="A15416" s="2">
        <v>44340.552083333336</v>
      </c>
      <c r="B15416" t="s">
        <v>1076</v>
      </c>
      <c r="C15416" t="s">
        <v>7404</v>
      </c>
    </row>
    <row r="15417" spans="1:3" x14ac:dyDescent="0.25">
      <c r="A15417" s="2">
        <v>44340.552083333336</v>
      </c>
      <c r="B15417" t="s">
        <v>1076</v>
      </c>
      <c r="C15417" t="s">
        <v>1538</v>
      </c>
    </row>
    <row r="15418" spans="1:3" x14ac:dyDescent="0.25">
      <c r="A15418" s="2">
        <v>44340.552083333336</v>
      </c>
      <c r="B15418" t="s">
        <v>1076</v>
      </c>
      <c r="C15418" t="s">
        <v>7405</v>
      </c>
    </row>
    <row r="15419" spans="1:3" x14ac:dyDescent="0.25">
      <c r="A15419" s="2">
        <v>44340.552083333336</v>
      </c>
      <c r="B15419" t="s">
        <v>1076</v>
      </c>
      <c r="C15419" t="s">
        <v>1538</v>
      </c>
    </row>
    <row r="15420" spans="1:3" x14ac:dyDescent="0.25">
      <c r="A15420" s="2">
        <v>44340.552083333336</v>
      </c>
      <c r="B15420" t="s">
        <v>1076</v>
      </c>
      <c r="C15420" t="s">
        <v>1538</v>
      </c>
    </row>
    <row r="15421" spans="1:3" x14ac:dyDescent="0.25">
      <c r="A15421" s="2">
        <v>44340.552083333336</v>
      </c>
      <c r="B15421" t="s">
        <v>1076</v>
      </c>
      <c r="C15421" t="s">
        <v>6386</v>
      </c>
    </row>
    <row r="15422" spans="1:3" x14ac:dyDescent="0.25">
      <c r="A15422" s="2">
        <v>44340.552083333336</v>
      </c>
      <c r="B15422" t="s">
        <v>173</v>
      </c>
      <c r="C15422" t="s">
        <v>7558</v>
      </c>
    </row>
    <row r="15423" spans="1:3" x14ac:dyDescent="0.25">
      <c r="A15423" s="2">
        <v>44340.552083333336</v>
      </c>
      <c r="B15423" t="s">
        <v>173</v>
      </c>
      <c r="C15423" t="s">
        <v>6386</v>
      </c>
    </row>
    <row r="15424" spans="1:3" x14ac:dyDescent="0.25">
      <c r="A15424" s="2">
        <v>44340.552083333336</v>
      </c>
      <c r="B15424" t="s">
        <v>178</v>
      </c>
      <c r="C15424" t="s">
        <v>7884</v>
      </c>
    </row>
    <row r="15425" spans="1:3" x14ac:dyDescent="0.25">
      <c r="A15425" s="2">
        <v>44340.552083333336</v>
      </c>
      <c r="B15425" t="s">
        <v>10297</v>
      </c>
      <c r="C15425" t="s">
        <v>1538</v>
      </c>
    </row>
    <row r="15426" spans="1:3" x14ac:dyDescent="0.25">
      <c r="A15426" s="2">
        <v>44340.552083333336</v>
      </c>
      <c r="B15426" t="s">
        <v>10297</v>
      </c>
      <c r="C15426" t="s">
        <v>8119</v>
      </c>
    </row>
    <row r="15427" spans="1:3" x14ac:dyDescent="0.25">
      <c r="A15427" s="2">
        <v>44340.552083333336</v>
      </c>
      <c r="B15427" t="s">
        <v>10297</v>
      </c>
      <c r="C15427" t="s">
        <v>8120</v>
      </c>
    </row>
    <row r="15428" spans="1:3" x14ac:dyDescent="0.25">
      <c r="A15428" s="2">
        <v>44340.552083333336</v>
      </c>
      <c r="B15428" t="s">
        <v>10296</v>
      </c>
      <c r="C15428" t="s">
        <v>8394</v>
      </c>
    </row>
    <row r="15429" spans="1:3" x14ac:dyDescent="0.25">
      <c r="A15429" s="2">
        <v>44340.552083333336</v>
      </c>
      <c r="B15429" t="s">
        <v>10296</v>
      </c>
      <c r="C15429" t="s">
        <v>8395</v>
      </c>
    </row>
    <row r="15430" spans="1:3" x14ac:dyDescent="0.25">
      <c r="A15430" s="2">
        <v>44340.552083333336</v>
      </c>
      <c r="B15430" t="s">
        <v>10296</v>
      </c>
      <c r="C15430" t="s">
        <v>6386</v>
      </c>
    </row>
    <row r="15431" spans="1:3" x14ac:dyDescent="0.25">
      <c r="A15431" s="2">
        <v>44340.552083333336</v>
      </c>
      <c r="B15431" t="s">
        <v>162</v>
      </c>
      <c r="C15431" t="s">
        <v>8499</v>
      </c>
    </row>
    <row r="15432" spans="1:3" x14ac:dyDescent="0.25">
      <c r="A15432" s="2">
        <v>44340.552083333336</v>
      </c>
      <c r="B15432" t="s">
        <v>162</v>
      </c>
      <c r="C15432" t="s">
        <v>1538</v>
      </c>
    </row>
    <row r="15433" spans="1:3" x14ac:dyDescent="0.25">
      <c r="A15433" s="2">
        <v>44340.552083333336</v>
      </c>
      <c r="B15433" t="s">
        <v>162</v>
      </c>
      <c r="C15433" t="s">
        <v>6443</v>
      </c>
    </row>
    <row r="15434" spans="1:3" x14ac:dyDescent="0.25">
      <c r="A15434" s="2">
        <v>44340.552083333336</v>
      </c>
      <c r="B15434" t="s">
        <v>162</v>
      </c>
      <c r="C15434" t="s">
        <v>8500</v>
      </c>
    </row>
    <row r="15435" spans="1:3" x14ac:dyDescent="0.25">
      <c r="A15435" s="2">
        <v>44340.552083333336</v>
      </c>
      <c r="B15435" t="s">
        <v>162</v>
      </c>
      <c r="C15435" t="s">
        <v>6386</v>
      </c>
    </row>
    <row r="15436" spans="1:3" x14ac:dyDescent="0.25">
      <c r="A15436" s="2">
        <v>44340.552083333336</v>
      </c>
      <c r="B15436" t="s">
        <v>162</v>
      </c>
      <c r="C15436" t="s">
        <v>8501</v>
      </c>
    </row>
    <row r="15437" spans="1:3" x14ac:dyDescent="0.25">
      <c r="A15437" s="2">
        <v>44340.552083333336</v>
      </c>
      <c r="B15437" t="s">
        <v>162</v>
      </c>
      <c r="C15437" t="s">
        <v>1538</v>
      </c>
    </row>
    <row r="15438" spans="1:3" x14ac:dyDescent="0.25">
      <c r="A15438" s="2">
        <v>44340.552083333336</v>
      </c>
      <c r="B15438" t="s">
        <v>162</v>
      </c>
      <c r="C15438" t="s">
        <v>7591</v>
      </c>
    </row>
    <row r="15439" spans="1:3" x14ac:dyDescent="0.25">
      <c r="A15439" s="2">
        <v>44340.552083333336</v>
      </c>
      <c r="B15439" t="s">
        <v>178</v>
      </c>
      <c r="C15439" t="s">
        <v>8695</v>
      </c>
    </row>
    <row r="15440" spans="1:3" x14ac:dyDescent="0.25">
      <c r="A15440" s="2">
        <v>44340.552083333336</v>
      </c>
      <c r="B15440" t="s">
        <v>178</v>
      </c>
      <c r="C15440" t="s">
        <v>6386</v>
      </c>
    </row>
    <row r="15441" spans="1:3" x14ac:dyDescent="0.25">
      <c r="A15441" s="2">
        <v>44340.552083333336</v>
      </c>
      <c r="B15441" t="s">
        <v>166</v>
      </c>
      <c r="C15441" t="s">
        <v>7591</v>
      </c>
    </row>
    <row r="15442" spans="1:3" x14ac:dyDescent="0.25">
      <c r="A15442" s="2">
        <v>44340.552083333336</v>
      </c>
      <c r="B15442" t="s">
        <v>163</v>
      </c>
      <c r="C15442" t="s">
        <v>6660</v>
      </c>
    </row>
    <row r="15443" spans="1:3" x14ac:dyDescent="0.25">
      <c r="A15443" s="2">
        <v>44340.552083333336</v>
      </c>
      <c r="B15443" t="s">
        <v>163</v>
      </c>
      <c r="C15443" t="s">
        <v>8992</v>
      </c>
    </row>
    <row r="15444" spans="1:3" x14ac:dyDescent="0.25">
      <c r="A15444" s="2">
        <v>44340.552083333336</v>
      </c>
      <c r="B15444" t="s">
        <v>186</v>
      </c>
      <c r="C15444" t="s">
        <v>1538</v>
      </c>
    </row>
    <row r="15445" spans="1:3" x14ac:dyDescent="0.25">
      <c r="A15445" s="2">
        <v>44340.552083333336</v>
      </c>
      <c r="B15445" t="s">
        <v>186</v>
      </c>
      <c r="C15445" t="s">
        <v>9057</v>
      </c>
    </row>
    <row r="15446" spans="1:3" x14ac:dyDescent="0.25">
      <c r="A15446" s="2">
        <v>44340.552083333336</v>
      </c>
      <c r="B15446" t="s">
        <v>186</v>
      </c>
      <c r="C15446" t="s">
        <v>1538</v>
      </c>
    </row>
    <row r="15447" spans="1:3" x14ac:dyDescent="0.25">
      <c r="A15447" s="2">
        <v>44340.552083333336</v>
      </c>
      <c r="B15447" t="s">
        <v>165</v>
      </c>
      <c r="C15447" t="s">
        <v>9432</v>
      </c>
    </row>
    <row r="15448" spans="1:3" x14ac:dyDescent="0.25">
      <c r="A15448" s="2">
        <v>44340.552083333336</v>
      </c>
      <c r="B15448" t="s">
        <v>165</v>
      </c>
      <c r="C15448" t="s">
        <v>194</v>
      </c>
    </row>
    <row r="15449" spans="1:3" x14ac:dyDescent="0.25">
      <c r="A15449" s="2">
        <v>44340.552083333336</v>
      </c>
      <c r="B15449" t="s">
        <v>175</v>
      </c>
      <c r="C15449" t="s">
        <v>9441</v>
      </c>
    </row>
    <row r="15450" spans="1:3" x14ac:dyDescent="0.25">
      <c r="A15450" s="2">
        <v>44340.552083333336</v>
      </c>
      <c r="B15450" t="s">
        <v>175</v>
      </c>
      <c r="C15450" t="s">
        <v>194</v>
      </c>
    </row>
    <row r="15451" spans="1:3" x14ac:dyDescent="0.25">
      <c r="A15451" s="2">
        <v>44340.552083333336</v>
      </c>
      <c r="B15451" t="s">
        <v>175</v>
      </c>
      <c r="C15451" t="s">
        <v>1249</v>
      </c>
    </row>
    <row r="15452" spans="1:3" x14ac:dyDescent="0.25">
      <c r="A15452" s="2">
        <v>44340.552083333336</v>
      </c>
      <c r="B15452" t="s">
        <v>10297</v>
      </c>
      <c r="C15452" t="s">
        <v>9569</v>
      </c>
    </row>
    <row r="15453" spans="1:3" x14ac:dyDescent="0.25">
      <c r="A15453" s="2">
        <v>44340.552083333336</v>
      </c>
      <c r="B15453" t="s">
        <v>10297</v>
      </c>
      <c r="C15453" t="s">
        <v>1538</v>
      </c>
    </row>
    <row r="15454" spans="1:3" x14ac:dyDescent="0.25">
      <c r="A15454" s="2">
        <v>44340.552083333336</v>
      </c>
      <c r="B15454" t="s">
        <v>10297</v>
      </c>
      <c r="C15454" t="s">
        <v>7591</v>
      </c>
    </row>
    <row r="15455" spans="1:3" x14ac:dyDescent="0.25">
      <c r="A15455" s="2">
        <v>44340.552083333336</v>
      </c>
      <c r="B15455" t="s">
        <v>10297</v>
      </c>
      <c r="C15455" t="s">
        <v>6386</v>
      </c>
    </row>
    <row r="15456" spans="1:3" x14ac:dyDescent="0.25">
      <c r="A15456" s="2">
        <v>44340.552083333336</v>
      </c>
      <c r="B15456" t="s">
        <v>10297</v>
      </c>
      <c r="C15456" t="s">
        <v>9570</v>
      </c>
    </row>
    <row r="15457" spans="1:4" x14ac:dyDescent="0.25">
      <c r="A15457" s="2">
        <v>44340.552083333336</v>
      </c>
      <c r="B15457" t="s">
        <v>163</v>
      </c>
      <c r="C15457" t="s">
        <v>9925</v>
      </c>
    </row>
    <row r="15458" spans="1:4" x14ac:dyDescent="0.25">
      <c r="A15458" s="2">
        <v>44340.552083333336</v>
      </c>
      <c r="B15458" t="s">
        <v>163</v>
      </c>
      <c r="C15458" t="s">
        <v>194</v>
      </c>
    </row>
    <row r="15459" spans="1:4" x14ac:dyDescent="0.25">
      <c r="A15459" s="2">
        <v>44340.552083333336</v>
      </c>
      <c r="B15459" t="s">
        <v>162</v>
      </c>
      <c r="C15459" t="s">
        <v>10267</v>
      </c>
    </row>
    <row r="15460" spans="1:4" x14ac:dyDescent="0.25">
      <c r="A15460" s="2">
        <v>44340.552083333336</v>
      </c>
      <c r="B15460" t="s">
        <v>162</v>
      </c>
      <c r="C15460" t="s">
        <v>10268</v>
      </c>
    </row>
    <row r="15461" spans="1:4" x14ac:dyDescent="0.25">
      <c r="A15461" s="2">
        <v>44340.552083333336</v>
      </c>
      <c r="B15461" t="s">
        <v>10297</v>
      </c>
      <c r="D15461" t="s">
        <v>825</v>
      </c>
    </row>
    <row r="15462" spans="1:4" x14ac:dyDescent="0.25">
      <c r="A15462" s="2">
        <v>44340.552083333336</v>
      </c>
      <c r="B15462" t="s">
        <v>10297</v>
      </c>
      <c r="D15462" t="s">
        <v>853</v>
      </c>
    </row>
    <row r="15463" spans="1:4" x14ac:dyDescent="0.25">
      <c r="A15463" s="2">
        <v>44340.552083333336</v>
      </c>
      <c r="B15463" t="s">
        <v>10297</v>
      </c>
      <c r="D15463" t="s">
        <v>828</v>
      </c>
    </row>
    <row r="15464" spans="1:4" x14ac:dyDescent="0.25">
      <c r="A15464" s="2">
        <v>44340.552083333336</v>
      </c>
      <c r="B15464" t="s">
        <v>10297</v>
      </c>
      <c r="D15464" t="s">
        <v>892</v>
      </c>
    </row>
    <row r="15465" spans="1:4" x14ac:dyDescent="0.25">
      <c r="A15465" s="2">
        <v>44340.552083333336</v>
      </c>
      <c r="B15465" t="s">
        <v>10297</v>
      </c>
      <c r="D15465" t="s">
        <v>909</v>
      </c>
    </row>
    <row r="15466" spans="1:4" x14ac:dyDescent="0.25">
      <c r="A15466" s="2">
        <v>44340.552083333336</v>
      </c>
      <c r="B15466" t="s">
        <v>10297</v>
      </c>
      <c r="D15466" t="s">
        <v>899</v>
      </c>
    </row>
    <row r="15467" spans="1:4" x14ac:dyDescent="0.25">
      <c r="A15467" s="2">
        <v>44340.552083333336</v>
      </c>
      <c r="B15467" t="s">
        <v>10297</v>
      </c>
      <c r="D15467" t="s">
        <v>953</v>
      </c>
    </row>
    <row r="15468" spans="1:4" x14ac:dyDescent="0.25">
      <c r="A15468" s="2">
        <v>44340.552083333336</v>
      </c>
      <c r="B15468" t="s">
        <v>1076</v>
      </c>
      <c r="D15468" t="s">
        <v>899</v>
      </c>
    </row>
    <row r="15469" spans="1:4" x14ac:dyDescent="0.25">
      <c r="A15469" s="2">
        <v>44340.552083333336</v>
      </c>
      <c r="B15469" t="s">
        <v>1076</v>
      </c>
      <c r="D15469" t="s">
        <v>855</v>
      </c>
    </row>
    <row r="15470" spans="1:4" x14ac:dyDescent="0.25">
      <c r="A15470" s="2">
        <v>44340.552083333336</v>
      </c>
      <c r="B15470" t="s">
        <v>1076</v>
      </c>
      <c r="D15470" t="s">
        <v>872</v>
      </c>
    </row>
    <row r="15471" spans="1:4" x14ac:dyDescent="0.25">
      <c r="A15471" s="2">
        <v>44340.552083333336</v>
      </c>
      <c r="B15471" t="s">
        <v>1076</v>
      </c>
      <c r="D15471" t="s">
        <v>949</v>
      </c>
    </row>
    <row r="15472" spans="1:4" x14ac:dyDescent="0.25">
      <c r="A15472" s="2">
        <v>44340.552083333336</v>
      </c>
      <c r="B15472" t="s">
        <v>1076</v>
      </c>
      <c r="D15472" t="s">
        <v>852</v>
      </c>
    </row>
    <row r="15473" spans="1:4" x14ac:dyDescent="0.25">
      <c r="A15473" s="2">
        <v>44340.552083333336</v>
      </c>
      <c r="B15473" t="s">
        <v>1076</v>
      </c>
      <c r="D15473" t="s">
        <v>901</v>
      </c>
    </row>
    <row r="15474" spans="1:4" x14ac:dyDescent="0.25">
      <c r="A15474" s="2">
        <v>44340.552083333336</v>
      </c>
      <c r="B15474" t="s">
        <v>173</v>
      </c>
      <c r="D15474" t="s">
        <v>1849</v>
      </c>
    </row>
    <row r="15475" spans="1:4" x14ac:dyDescent="0.25">
      <c r="A15475" s="2">
        <v>44340.552083333336</v>
      </c>
      <c r="B15475" t="s">
        <v>173</v>
      </c>
      <c r="D15475" t="s">
        <v>1850</v>
      </c>
    </row>
    <row r="15476" spans="1:4" x14ac:dyDescent="0.25">
      <c r="A15476" s="2">
        <v>44340.552083333336</v>
      </c>
      <c r="B15476" t="s">
        <v>178</v>
      </c>
      <c r="D15476" t="s">
        <v>5021</v>
      </c>
    </row>
    <row r="15477" spans="1:4" x14ac:dyDescent="0.25">
      <c r="A15477" s="2">
        <v>44340.552083333336</v>
      </c>
      <c r="B15477" t="s">
        <v>10297</v>
      </c>
      <c r="D15477" t="s">
        <v>885</v>
      </c>
    </row>
    <row r="15478" spans="1:4" x14ac:dyDescent="0.25">
      <c r="A15478" s="2">
        <v>44340.552083333336</v>
      </c>
      <c r="B15478" t="s">
        <v>10297</v>
      </c>
      <c r="D15478" t="s">
        <v>952</v>
      </c>
    </row>
    <row r="15479" spans="1:4" x14ac:dyDescent="0.25">
      <c r="A15479" s="2">
        <v>44340.552083333336</v>
      </c>
      <c r="B15479" t="s">
        <v>10297</v>
      </c>
      <c r="D15479" t="s">
        <v>856</v>
      </c>
    </row>
    <row r="15480" spans="1:4" x14ac:dyDescent="0.25">
      <c r="A15480" s="2">
        <v>44340.552083333336</v>
      </c>
      <c r="B15480" t="s">
        <v>10296</v>
      </c>
      <c r="D15480" t="s">
        <v>909</v>
      </c>
    </row>
    <row r="15481" spans="1:4" x14ac:dyDescent="0.25">
      <c r="A15481" s="2">
        <v>44340.552083333336</v>
      </c>
      <c r="B15481" t="s">
        <v>10296</v>
      </c>
      <c r="D15481" t="s">
        <v>834</v>
      </c>
    </row>
    <row r="15482" spans="1:4" x14ac:dyDescent="0.25">
      <c r="A15482" s="2">
        <v>44340.552083333336</v>
      </c>
      <c r="B15482" t="s">
        <v>10296</v>
      </c>
      <c r="D15482" t="s">
        <v>904</v>
      </c>
    </row>
    <row r="15483" spans="1:4" x14ac:dyDescent="0.25">
      <c r="A15483" s="2">
        <v>44340.552083333336</v>
      </c>
      <c r="B15483" t="s">
        <v>162</v>
      </c>
      <c r="D15483" t="s">
        <v>885</v>
      </c>
    </row>
    <row r="15484" spans="1:4" x14ac:dyDescent="0.25">
      <c r="A15484" s="2">
        <v>44340.552083333336</v>
      </c>
      <c r="B15484" t="s">
        <v>162</v>
      </c>
      <c r="D15484" t="s">
        <v>844</v>
      </c>
    </row>
    <row r="15485" spans="1:4" x14ac:dyDescent="0.25">
      <c r="A15485" s="2">
        <v>44340.552083333336</v>
      </c>
      <c r="B15485" t="s">
        <v>162</v>
      </c>
      <c r="D15485" t="s">
        <v>845</v>
      </c>
    </row>
    <row r="15486" spans="1:4" x14ac:dyDescent="0.25">
      <c r="A15486" s="2">
        <v>44340.552083333336</v>
      </c>
      <c r="B15486" t="s">
        <v>162</v>
      </c>
      <c r="D15486" t="s">
        <v>992</v>
      </c>
    </row>
    <row r="15487" spans="1:4" x14ac:dyDescent="0.25">
      <c r="A15487" s="2">
        <v>44340.552083333336</v>
      </c>
      <c r="B15487" t="s">
        <v>162</v>
      </c>
      <c r="D15487" t="s">
        <v>4991</v>
      </c>
    </row>
    <row r="15488" spans="1:4" x14ac:dyDescent="0.25">
      <c r="A15488" s="2">
        <v>44340.552083333336</v>
      </c>
      <c r="B15488" t="s">
        <v>162</v>
      </c>
      <c r="D15488" t="s">
        <v>1855</v>
      </c>
    </row>
    <row r="15489" spans="1:4" x14ac:dyDescent="0.25">
      <c r="A15489" s="2">
        <v>44340.552083333336</v>
      </c>
      <c r="B15489" t="s">
        <v>162</v>
      </c>
      <c r="D15489" t="s">
        <v>1007</v>
      </c>
    </row>
    <row r="15490" spans="1:4" x14ac:dyDescent="0.25">
      <c r="A15490" s="2">
        <v>44340.552083333336</v>
      </c>
      <c r="B15490" t="s">
        <v>162</v>
      </c>
      <c r="D15490" t="s">
        <v>972</v>
      </c>
    </row>
    <row r="15491" spans="1:4" x14ac:dyDescent="0.25">
      <c r="A15491" s="2">
        <v>44340.552083333336</v>
      </c>
      <c r="B15491" t="s">
        <v>178</v>
      </c>
      <c r="D15491" t="s">
        <v>1864</v>
      </c>
    </row>
    <row r="15492" spans="1:4" x14ac:dyDescent="0.25">
      <c r="A15492" s="2">
        <v>44340.552083333336</v>
      </c>
      <c r="B15492" t="s">
        <v>178</v>
      </c>
      <c r="D15492" t="s">
        <v>1852</v>
      </c>
    </row>
    <row r="15493" spans="1:4" x14ac:dyDescent="0.25">
      <c r="A15493" s="2">
        <v>44340.552083333336</v>
      </c>
      <c r="B15493" t="s">
        <v>166</v>
      </c>
      <c r="D15493" t="s">
        <v>916</v>
      </c>
    </row>
    <row r="15494" spans="1:4" x14ac:dyDescent="0.25">
      <c r="A15494" s="2">
        <v>44340.552083333336</v>
      </c>
      <c r="B15494" t="s">
        <v>163</v>
      </c>
      <c r="D15494" t="s">
        <v>853</v>
      </c>
    </row>
    <row r="15495" spans="1:4" x14ac:dyDescent="0.25">
      <c r="A15495" s="2">
        <v>44340.552083333336</v>
      </c>
      <c r="B15495" t="s">
        <v>186</v>
      </c>
      <c r="D15495" t="s">
        <v>958</v>
      </c>
    </row>
    <row r="15496" spans="1:4" x14ac:dyDescent="0.25">
      <c r="A15496" s="2">
        <v>44340.552083333336</v>
      </c>
      <c r="B15496" t="s">
        <v>186</v>
      </c>
      <c r="D15496" t="s">
        <v>842</v>
      </c>
    </row>
    <row r="15497" spans="1:4" x14ac:dyDescent="0.25">
      <c r="A15497" s="2">
        <v>44340.552083333336</v>
      </c>
      <c r="B15497" t="s">
        <v>186</v>
      </c>
      <c r="D15497" t="s">
        <v>932</v>
      </c>
    </row>
    <row r="15498" spans="1:4" x14ac:dyDescent="0.25">
      <c r="A15498" s="2">
        <v>44340.552083333336</v>
      </c>
      <c r="B15498" t="s">
        <v>165</v>
      </c>
      <c r="D15498" t="s">
        <v>828</v>
      </c>
    </row>
    <row r="15499" spans="1:4" x14ac:dyDescent="0.25">
      <c r="A15499" s="2">
        <v>44340.552083333336</v>
      </c>
      <c r="B15499" t="s">
        <v>165</v>
      </c>
      <c r="D15499" t="s">
        <v>5054</v>
      </c>
    </row>
    <row r="15500" spans="1:4" x14ac:dyDescent="0.25">
      <c r="A15500" s="2">
        <v>44340.552083333336</v>
      </c>
      <c r="B15500" t="s">
        <v>175</v>
      </c>
      <c r="D15500" t="s">
        <v>885</v>
      </c>
    </row>
    <row r="15501" spans="1:4" x14ac:dyDescent="0.25">
      <c r="A15501" s="2">
        <v>44340.552083333336</v>
      </c>
      <c r="B15501" t="s">
        <v>175</v>
      </c>
      <c r="D15501" t="s">
        <v>852</v>
      </c>
    </row>
    <row r="15502" spans="1:4" x14ac:dyDescent="0.25">
      <c r="A15502" s="2">
        <v>44340.552083333336</v>
      </c>
      <c r="B15502" t="s">
        <v>175</v>
      </c>
      <c r="D15502" t="s">
        <v>933</v>
      </c>
    </row>
    <row r="15503" spans="1:4" x14ac:dyDescent="0.25">
      <c r="A15503" s="2">
        <v>44340.552083333336</v>
      </c>
      <c r="B15503" t="s">
        <v>10297</v>
      </c>
      <c r="D15503" t="s">
        <v>1855</v>
      </c>
    </row>
    <row r="15504" spans="1:4" x14ac:dyDescent="0.25">
      <c r="A15504" s="2">
        <v>44340.552083333336</v>
      </c>
      <c r="B15504" t="s">
        <v>10297</v>
      </c>
      <c r="D15504" t="s">
        <v>1007</v>
      </c>
    </row>
    <row r="15505" spans="1:4" x14ac:dyDescent="0.25">
      <c r="A15505" s="2">
        <v>44340.552083333336</v>
      </c>
      <c r="B15505" t="s">
        <v>10297</v>
      </c>
      <c r="D15505" t="s">
        <v>992</v>
      </c>
    </row>
    <row r="15506" spans="1:4" x14ac:dyDescent="0.25">
      <c r="A15506" s="2">
        <v>44340.552083333336</v>
      </c>
      <c r="B15506" t="s">
        <v>10297</v>
      </c>
      <c r="D15506" t="s">
        <v>4991</v>
      </c>
    </row>
    <row r="15507" spans="1:4" x14ac:dyDescent="0.25">
      <c r="A15507" s="2">
        <v>44340.552083333336</v>
      </c>
      <c r="B15507" t="s">
        <v>10297</v>
      </c>
      <c r="D15507" t="s">
        <v>825</v>
      </c>
    </row>
    <row r="15508" spans="1:4" x14ac:dyDescent="0.25">
      <c r="A15508" s="2">
        <v>44340.552083333336</v>
      </c>
      <c r="B15508" t="s">
        <v>163</v>
      </c>
      <c r="D15508" t="s">
        <v>899</v>
      </c>
    </row>
    <row r="15509" spans="1:4" x14ac:dyDescent="0.25">
      <c r="A15509" s="2">
        <v>44340.552083333336</v>
      </c>
      <c r="B15509" t="s">
        <v>163</v>
      </c>
      <c r="D15509" t="s">
        <v>855</v>
      </c>
    </row>
    <row r="15510" spans="1:4" x14ac:dyDescent="0.25">
      <c r="A15510" s="2">
        <v>44340.552083333336</v>
      </c>
      <c r="B15510" t="s">
        <v>162</v>
      </c>
      <c r="D15510" t="s">
        <v>826</v>
      </c>
    </row>
    <row r="15511" spans="1:4" x14ac:dyDescent="0.25">
      <c r="A15511" s="2">
        <v>44340.552083333336</v>
      </c>
      <c r="B15511" t="s">
        <v>162</v>
      </c>
      <c r="D15511" t="s">
        <v>828</v>
      </c>
    </row>
    <row r="15512" spans="1:4" x14ac:dyDescent="0.25">
      <c r="A15512" s="2">
        <v>44340.552777777775</v>
      </c>
      <c r="B15512" t="s">
        <v>10297</v>
      </c>
      <c r="C15512" t="s">
        <v>7063</v>
      </c>
    </row>
    <row r="15513" spans="1:4" x14ac:dyDescent="0.25">
      <c r="A15513" s="2">
        <v>44340.552777777775</v>
      </c>
      <c r="B15513" t="s">
        <v>10297</v>
      </c>
      <c r="C15513" t="s">
        <v>6386</v>
      </c>
    </row>
    <row r="15514" spans="1:4" x14ac:dyDescent="0.25">
      <c r="A15514" s="2">
        <v>44340.552777777775</v>
      </c>
      <c r="B15514" t="s">
        <v>10297</v>
      </c>
      <c r="C15514" t="s">
        <v>7060</v>
      </c>
    </row>
    <row r="15515" spans="1:4" x14ac:dyDescent="0.25">
      <c r="A15515" s="2">
        <v>44340.552777777775</v>
      </c>
      <c r="B15515" t="s">
        <v>174</v>
      </c>
      <c r="C15515" t="s">
        <v>6429</v>
      </c>
    </row>
    <row r="15516" spans="1:4" x14ac:dyDescent="0.25">
      <c r="A15516" s="2">
        <v>44340.552777777775</v>
      </c>
      <c r="B15516" t="s">
        <v>10297</v>
      </c>
      <c r="C15516" t="s">
        <v>7276</v>
      </c>
    </row>
    <row r="15517" spans="1:4" x14ac:dyDescent="0.25">
      <c r="A15517" s="2">
        <v>44340.552777777775</v>
      </c>
      <c r="B15517" t="s">
        <v>10297</v>
      </c>
      <c r="C15517" t="s">
        <v>6386</v>
      </c>
    </row>
    <row r="15518" spans="1:4" x14ac:dyDescent="0.25">
      <c r="A15518" s="2">
        <v>44340.552777777775</v>
      </c>
      <c r="B15518" t="s">
        <v>1076</v>
      </c>
      <c r="C15518" t="s">
        <v>7406</v>
      </c>
    </row>
    <row r="15519" spans="1:4" x14ac:dyDescent="0.25">
      <c r="A15519" s="2">
        <v>44340.552777777775</v>
      </c>
      <c r="B15519" t="s">
        <v>173</v>
      </c>
      <c r="C15519" t="s">
        <v>1538</v>
      </c>
    </row>
    <row r="15520" spans="1:4" x14ac:dyDescent="0.25">
      <c r="A15520" s="2">
        <v>44340.552777777775</v>
      </c>
      <c r="B15520" t="s">
        <v>173</v>
      </c>
      <c r="C15520" t="s">
        <v>6386</v>
      </c>
    </row>
    <row r="15521" spans="1:3" x14ac:dyDescent="0.25">
      <c r="A15521" s="2">
        <v>44340.552777777775</v>
      </c>
      <c r="B15521" t="s">
        <v>178</v>
      </c>
      <c r="C15521" t="s">
        <v>7885</v>
      </c>
    </row>
    <row r="15522" spans="1:3" x14ac:dyDescent="0.25">
      <c r="A15522" s="2">
        <v>44340.552777777775</v>
      </c>
      <c r="B15522" t="s">
        <v>10297</v>
      </c>
      <c r="C15522" t="s">
        <v>6386</v>
      </c>
    </row>
    <row r="15523" spans="1:3" x14ac:dyDescent="0.25">
      <c r="A15523" s="2">
        <v>44340.552777777775</v>
      </c>
      <c r="B15523" t="s">
        <v>10297</v>
      </c>
      <c r="C15523" t="s">
        <v>8121</v>
      </c>
    </row>
    <row r="15524" spans="1:3" x14ac:dyDescent="0.25">
      <c r="A15524" s="2">
        <v>44340.552777777775</v>
      </c>
      <c r="B15524" t="s">
        <v>10296</v>
      </c>
      <c r="C15524" t="s">
        <v>1538</v>
      </c>
    </row>
    <row r="15525" spans="1:3" x14ac:dyDescent="0.25">
      <c r="A15525" s="2">
        <v>44340.552777777775</v>
      </c>
      <c r="B15525" t="s">
        <v>185</v>
      </c>
      <c r="C15525" t="s">
        <v>8641</v>
      </c>
    </row>
    <row r="15526" spans="1:3" x14ac:dyDescent="0.25">
      <c r="A15526" s="2">
        <v>44340.552777777775</v>
      </c>
      <c r="B15526" t="s">
        <v>178</v>
      </c>
      <c r="C15526" t="s">
        <v>8696</v>
      </c>
    </row>
    <row r="15527" spans="1:3" x14ac:dyDescent="0.25">
      <c r="A15527" s="2">
        <v>44340.552777777775</v>
      </c>
      <c r="B15527" t="s">
        <v>178</v>
      </c>
      <c r="C15527" t="s">
        <v>1538</v>
      </c>
    </row>
    <row r="15528" spans="1:3" x14ac:dyDescent="0.25">
      <c r="A15528" s="2">
        <v>44340.552777777775</v>
      </c>
      <c r="B15528" t="s">
        <v>178</v>
      </c>
      <c r="C15528" t="s">
        <v>8697</v>
      </c>
    </row>
    <row r="15529" spans="1:3" x14ac:dyDescent="0.25">
      <c r="A15529" s="2">
        <v>44340.552777777775</v>
      </c>
      <c r="B15529" t="s">
        <v>166</v>
      </c>
      <c r="C15529" t="s">
        <v>8798</v>
      </c>
    </row>
    <row r="15530" spans="1:3" x14ac:dyDescent="0.25">
      <c r="A15530" s="2">
        <v>44340.552777777775</v>
      </c>
      <c r="B15530" t="s">
        <v>166</v>
      </c>
      <c r="C15530" t="s">
        <v>8799</v>
      </c>
    </row>
    <row r="15531" spans="1:3" x14ac:dyDescent="0.25">
      <c r="A15531" s="2">
        <v>44340.552777777775</v>
      </c>
      <c r="B15531" t="s">
        <v>166</v>
      </c>
      <c r="C15531" t="s">
        <v>1538</v>
      </c>
    </row>
    <row r="15532" spans="1:3" x14ac:dyDescent="0.25">
      <c r="A15532" s="2">
        <v>44340.552777777775</v>
      </c>
      <c r="B15532" t="s">
        <v>166</v>
      </c>
      <c r="C15532" t="s">
        <v>8800</v>
      </c>
    </row>
    <row r="15533" spans="1:3" x14ac:dyDescent="0.25">
      <c r="A15533" s="2">
        <v>44340.552777777775</v>
      </c>
      <c r="B15533" t="s">
        <v>163</v>
      </c>
      <c r="C15533" t="s">
        <v>6386</v>
      </c>
    </row>
    <row r="15534" spans="1:3" x14ac:dyDescent="0.25">
      <c r="A15534" s="2">
        <v>44340.552777777775</v>
      </c>
      <c r="B15534" t="s">
        <v>163</v>
      </c>
      <c r="C15534" t="s">
        <v>8993</v>
      </c>
    </row>
    <row r="15535" spans="1:3" x14ac:dyDescent="0.25">
      <c r="A15535" s="2">
        <v>44340.552777777775</v>
      </c>
      <c r="B15535" t="s">
        <v>163</v>
      </c>
      <c r="C15535" t="s">
        <v>1538</v>
      </c>
    </row>
    <row r="15536" spans="1:3" x14ac:dyDescent="0.25">
      <c r="A15536" s="2">
        <v>44340.552777777775</v>
      </c>
      <c r="B15536" t="s">
        <v>163</v>
      </c>
      <c r="C15536" t="s">
        <v>7434</v>
      </c>
    </row>
    <row r="15537" spans="1:3" x14ac:dyDescent="0.25">
      <c r="A15537" s="2">
        <v>44340.552777777775</v>
      </c>
      <c r="B15537" t="s">
        <v>163</v>
      </c>
      <c r="C15537" t="s">
        <v>6386</v>
      </c>
    </row>
    <row r="15538" spans="1:3" x14ac:dyDescent="0.25">
      <c r="A15538" s="2">
        <v>44340.552777777775</v>
      </c>
      <c r="B15538" t="s">
        <v>163</v>
      </c>
      <c r="C15538" t="s">
        <v>8994</v>
      </c>
    </row>
    <row r="15539" spans="1:3" x14ac:dyDescent="0.25">
      <c r="A15539" s="2">
        <v>44340.552777777775</v>
      </c>
      <c r="B15539" t="s">
        <v>165</v>
      </c>
      <c r="C15539" t="s">
        <v>9433</v>
      </c>
    </row>
    <row r="15540" spans="1:3" x14ac:dyDescent="0.25">
      <c r="A15540" s="2">
        <v>44340.552777777775</v>
      </c>
      <c r="B15540" t="s">
        <v>165</v>
      </c>
      <c r="C15540" t="s">
        <v>391</v>
      </c>
    </row>
    <row r="15541" spans="1:3" x14ac:dyDescent="0.25">
      <c r="A15541" s="2">
        <v>44340.552777777775</v>
      </c>
      <c r="B15541" t="s">
        <v>165</v>
      </c>
      <c r="C15541" t="s">
        <v>391</v>
      </c>
    </row>
    <row r="15542" spans="1:3" x14ac:dyDescent="0.25">
      <c r="A15542" s="2">
        <v>44340.552777777775</v>
      </c>
      <c r="B15542" t="s">
        <v>165</v>
      </c>
      <c r="C15542" t="s">
        <v>391</v>
      </c>
    </row>
    <row r="15543" spans="1:3" x14ac:dyDescent="0.25">
      <c r="A15543" s="2">
        <v>44340.552777777775</v>
      </c>
      <c r="B15543" t="s">
        <v>165</v>
      </c>
      <c r="C15543" t="s">
        <v>9434</v>
      </c>
    </row>
    <row r="15544" spans="1:3" x14ac:dyDescent="0.25">
      <c r="A15544" s="2">
        <v>44340.552777777775</v>
      </c>
      <c r="B15544" t="s">
        <v>165</v>
      </c>
      <c r="C15544" t="s">
        <v>391</v>
      </c>
    </row>
    <row r="15545" spans="1:3" x14ac:dyDescent="0.25">
      <c r="A15545" s="2">
        <v>44340.552777777775</v>
      </c>
      <c r="B15545" t="s">
        <v>10297</v>
      </c>
      <c r="C15545" t="s">
        <v>8654</v>
      </c>
    </row>
    <row r="15546" spans="1:3" x14ac:dyDescent="0.25">
      <c r="A15546" s="2">
        <v>44340.552777777775</v>
      </c>
      <c r="B15546" t="s">
        <v>10297</v>
      </c>
      <c r="C15546" t="s">
        <v>9571</v>
      </c>
    </row>
    <row r="15547" spans="1:3" x14ac:dyDescent="0.25">
      <c r="A15547" s="2">
        <v>44340.552777777775</v>
      </c>
      <c r="B15547" t="s">
        <v>10297</v>
      </c>
      <c r="C15547" t="s">
        <v>6386</v>
      </c>
    </row>
    <row r="15548" spans="1:3" x14ac:dyDescent="0.25">
      <c r="A15548" s="2">
        <v>44340.552777777775</v>
      </c>
      <c r="B15548" t="s">
        <v>10297</v>
      </c>
      <c r="C15548" t="s">
        <v>9572</v>
      </c>
    </row>
    <row r="15549" spans="1:3" x14ac:dyDescent="0.25">
      <c r="A15549" s="2">
        <v>44340.552777777775</v>
      </c>
      <c r="B15549" t="s">
        <v>10297</v>
      </c>
      <c r="C15549" t="s">
        <v>6386</v>
      </c>
    </row>
    <row r="15550" spans="1:3" x14ac:dyDescent="0.25">
      <c r="A15550" s="2">
        <v>44340.552777777775</v>
      </c>
      <c r="B15550" t="s">
        <v>10297</v>
      </c>
      <c r="C15550" t="s">
        <v>9573</v>
      </c>
    </row>
    <row r="15551" spans="1:3" x14ac:dyDescent="0.25">
      <c r="A15551" s="2">
        <v>44340.552777777775</v>
      </c>
      <c r="B15551" t="s">
        <v>163</v>
      </c>
      <c r="C15551" t="s">
        <v>9926</v>
      </c>
    </row>
    <row r="15552" spans="1:3" x14ac:dyDescent="0.25">
      <c r="A15552" s="2">
        <v>44340.552777777775</v>
      </c>
      <c r="B15552" t="s">
        <v>163</v>
      </c>
      <c r="C15552" t="s">
        <v>6396</v>
      </c>
    </row>
    <row r="15553" spans="1:4" x14ac:dyDescent="0.25">
      <c r="A15553" s="2">
        <v>44340.552777777775</v>
      </c>
      <c r="B15553" t="s">
        <v>173</v>
      </c>
      <c r="C15553" t="s">
        <v>10082</v>
      </c>
    </row>
    <row r="15554" spans="1:4" x14ac:dyDescent="0.25">
      <c r="A15554" s="2">
        <v>44340.552777777775</v>
      </c>
      <c r="B15554" t="s">
        <v>173</v>
      </c>
      <c r="C15554" t="s">
        <v>10083</v>
      </c>
    </row>
    <row r="15555" spans="1:4" x14ac:dyDescent="0.25">
      <c r="A15555" s="2">
        <v>44340.552777777775</v>
      </c>
      <c r="B15555" t="s">
        <v>173</v>
      </c>
      <c r="C15555" t="s">
        <v>10084</v>
      </c>
    </row>
    <row r="15556" spans="1:4" x14ac:dyDescent="0.25">
      <c r="A15556" s="2">
        <v>44340.552777777775</v>
      </c>
      <c r="B15556" t="s">
        <v>173</v>
      </c>
      <c r="C15556" t="s">
        <v>1249</v>
      </c>
    </row>
    <row r="15557" spans="1:4" x14ac:dyDescent="0.25">
      <c r="A15557" s="2">
        <v>44340.552777777775</v>
      </c>
      <c r="B15557" t="s">
        <v>162</v>
      </c>
      <c r="C15557" t="s">
        <v>10269</v>
      </c>
    </row>
    <row r="15558" spans="1:4" x14ac:dyDescent="0.25">
      <c r="A15558" s="2">
        <v>44340.552777777775</v>
      </c>
      <c r="B15558" t="s">
        <v>162</v>
      </c>
      <c r="C15558" t="s">
        <v>10270</v>
      </c>
    </row>
    <row r="15559" spans="1:4" x14ac:dyDescent="0.25">
      <c r="A15559" s="2">
        <v>44340.552777777775</v>
      </c>
      <c r="B15559" t="s">
        <v>10297</v>
      </c>
      <c r="D15559" t="s">
        <v>1855</v>
      </c>
    </row>
    <row r="15560" spans="1:4" x14ac:dyDescent="0.25">
      <c r="A15560" s="2">
        <v>44340.552777777775</v>
      </c>
      <c r="B15560" t="s">
        <v>10297</v>
      </c>
      <c r="D15560" t="s">
        <v>1854</v>
      </c>
    </row>
    <row r="15561" spans="1:4" x14ac:dyDescent="0.25">
      <c r="A15561" s="2">
        <v>44340.552777777775</v>
      </c>
      <c r="B15561" t="s">
        <v>10297</v>
      </c>
      <c r="D15561" t="s">
        <v>834</v>
      </c>
    </row>
    <row r="15562" spans="1:4" x14ac:dyDescent="0.25">
      <c r="A15562" s="2">
        <v>44340.552777777775</v>
      </c>
      <c r="B15562" t="s">
        <v>174</v>
      </c>
      <c r="D15562" t="s">
        <v>856</v>
      </c>
    </row>
    <row r="15563" spans="1:4" x14ac:dyDescent="0.25">
      <c r="A15563" s="2">
        <v>44340.552777777775</v>
      </c>
      <c r="B15563" t="s">
        <v>10297</v>
      </c>
      <c r="D15563" t="s">
        <v>1855</v>
      </c>
    </row>
    <row r="15564" spans="1:4" x14ac:dyDescent="0.25">
      <c r="A15564" s="2">
        <v>44340.552777777775</v>
      </c>
      <c r="B15564" t="s">
        <v>10297</v>
      </c>
      <c r="D15564" t="s">
        <v>1869</v>
      </c>
    </row>
    <row r="15565" spans="1:4" x14ac:dyDescent="0.25">
      <c r="A15565" s="2">
        <v>44340.552777777775</v>
      </c>
      <c r="B15565" t="s">
        <v>1076</v>
      </c>
      <c r="D15565" t="s">
        <v>918</v>
      </c>
    </row>
    <row r="15566" spans="1:4" x14ac:dyDescent="0.25">
      <c r="A15566" s="2">
        <v>44340.552777777775</v>
      </c>
      <c r="B15566" t="s">
        <v>173</v>
      </c>
      <c r="D15566" t="s">
        <v>1919</v>
      </c>
    </row>
    <row r="15567" spans="1:4" x14ac:dyDescent="0.25">
      <c r="A15567" s="2">
        <v>44340.552777777775</v>
      </c>
      <c r="B15567" t="s">
        <v>173</v>
      </c>
      <c r="D15567" t="s">
        <v>1852</v>
      </c>
    </row>
    <row r="15568" spans="1:4" x14ac:dyDescent="0.25">
      <c r="A15568" s="2">
        <v>44340.552777777775</v>
      </c>
      <c r="B15568" t="s">
        <v>178</v>
      </c>
      <c r="D15568" t="s">
        <v>844</v>
      </c>
    </row>
    <row r="15569" spans="1:4" x14ac:dyDescent="0.25">
      <c r="A15569" s="2">
        <v>44340.552777777775</v>
      </c>
      <c r="B15569" t="s">
        <v>10297</v>
      </c>
      <c r="D15569" t="s">
        <v>4991</v>
      </c>
    </row>
    <row r="15570" spans="1:4" x14ac:dyDescent="0.25">
      <c r="A15570" s="2">
        <v>44340.552777777775</v>
      </c>
      <c r="B15570" t="s">
        <v>10297</v>
      </c>
      <c r="D15570" t="s">
        <v>1853</v>
      </c>
    </row>
    <row r="15571" spans="1:4" x14ac:dyDescent="0.25">
      <c r="A15571" s="2">
        <v>44340.552777777775</v>
      </c>
      <c r="B15571" t="s">
        <v>10296</v>
      </c>
      <c r="D15571" t="s">
        <v>836</v>
      </c>
    </row>
    <row r="15572" spans="1:4" x14ac:dyDescent="0.25">
      <c r="A15572" s="2">
        <v>44340.552777777775</v>
      </c>
      <c r="B15572" t="s">
        <v>185</v>
      </c>
      <c r="D15572" t="s">
        <v>1849</v>
      </c>
    </row>
    <row r="15573" spans="1:4" x14ac:dyDescent="0.25">
      <c r="A15573" s="2">
        <v>44340.552777777775</v>
      </c>
      <c r="B15573" t="s">
        <v>178</v>
      </c>
      <c r="D15573" t="s">
        <v>850</v>
      </c>
    </row>
    <row r="15574" spans="1:4" x14ac:dyDescent="0.25">
      <c r="A15574" s="2">
        <v>44340.552777777775</v>
      </c>
      <c r="B15574" t="s">
        <v>178</v>
      </c>
      <c r="D15574" t="s">
        <v>1009</v>
      </c>
    </row>
    <row r="15575" spans="1:4" x14ac:dyDescent="0.25">
      <c r="A15575" s="2">
        <v>44340.552777777775</v>
      </c>
      <c r="B15575" t="s">
        <v>178</v>
      </c>
      <c r="D15575" t="s">
        <v>972</v>
      </c>
    </row>
    <row r="15576" spans="1:4" x14ac:dyDescent="0.25">
      <c r="A15576" s="2">
        <v>44340.552777777775</v>
      </c>
      <c r="B15576" t="s">
        <v>166</v>
      </c>
      <c r="D15576" t="s">
        <v>885</v>
      </c>
    </row>
    <row r="15577" spans="1:4" x14ac:dyDescent="0.25">
      <c r="A15577" s="2">
        <v>44340.552777777775</v>
      </c>
      <c r="B15577" t="s">
        <v>166</v>
      </c>
      <c r="D15577" t="s">
        <v>1882</v>
      </c>
    </row>
    <row r="15578" spans="1:4" x14ac:dyDescent="0.25">
      <c r="A15578" s="2">
        <v>44340.552777777775</v>
      </c>
      <c r="B15578" t="s">
        <v>166</v>
      </c>
      <c r="D15578" t="s">
        <v>1007</v>
      </c>
    </row>
    <row r="15579" spans="1:4" x14ac:dyDescent="0.25">
      <c r="A15579" s="2">
        <v>44340.552777777775</v>
      </c>
      <c r="B15579" t="s">
        <v>166</v>
      </c>
      <c r="D15579" t="s">
        <v>827</v>
      </c>
    </row>
    <row r="15580" spans="1:4" x14ac:dyDescent="0.25">
      <c r="A15580" s="2">
        <v>44340.552777777775</v>
      </c>
      <c r="B15580" t="s">
        <v>163</v>
      </c>
      <c r="D15580" t="s">
        <v>844</v>
      </c>
    </row>
    <row r="15581" spans="1:4" x14ac:dyDescent="0.25">
      <c r="A15581" s="2">
        <v>44340.552777777775</v>
      </c>
      <c r="B15581" t="s">
        <v>163</v>
      </c>
      <c r="D15581" t="s">
        <v>845</v>
      </c>
    </row>
    <row r="15582" spans="1:4" x14ac:dyDescent="0.25">
      <c r="A15582" s="2">
        <v>44340.552777777775</v>
      </c>
      <c r="B15582" t="s">
        <v>163</v>
      </c>
      <c r="D15582" t="s">
        <v>872</v>
      </c>
    </row>
    <row r="15583" spans="1:4" x14ac:dyDescent="0.25">
      <c r="A15583" s="2">
        <v>44340.552777777775</v>
      </c>
      <c r="B15583" t="s">
        <v>163</v>
      </c>
      <c r="D15583" t="s">
        <v>949</v>
      </c>
    </row>
    <row r="15584" spans="1:4" x14ac:dyDescent="0.25">
      <c r="A15584" s="2">
        <v>44340.552777777775</v>
      </c>
      <c r="B15584" t="s">
        <v>163</v>
      </c>
      <c r="D15584" t="s">
        <v>828</v>
      </c>
    </row>
    <row r="15585" spans="1:4" x14ac:dyDescent="0.25">
      <c r="A15585" s="2">
        <v>44340.552777777775</v>
      </c>
      <c r="B15585" t="s">
        <v>163</v>
      </c>
      <c r="D15585" t="s">
        <v>971</v>
      </c>
    </row>
    <row r="15586" spans="1:4" x14ac:dyDescent="0.25">
      <c r="A15586" s="2">
        <v>44340.552777777775</v>
      </c>
      <c r="B15586" t="s">
        <v>163</v>
      </c>
      <c r="D15586" t="s">
        <v>1895</v>
      </c>
    </row>
    <row r="15587" spans="1:4" x14ac:dyDescent="0.25">
      <c r="A15587" s="2">
        <v>44340.552777777775</v>
      </c>
      <c r="B15587" t="s">
        <v>165</v>
      </c>
      <c r="D15587" t="s">
        <v>913</v>
      </c>
    </row>
    <row r="15588" spans="1:4" x14ac:dyDescent="0.25">
      <c r="A15588" s="2">
        <v>44340.552777777775</v>
      </c>
      <c r="B15588" t="s">
        <v>165</v>
      </c>
      <c r="D15588" t="s">
        <v>1026</v>
      </c>
    </row>
    <row r="15589" spans="1:4" x14ac:dyDescent="0.25">
      <c r="A15589" s="2">
        <v>44340.552777777775</v>
      </c>
      <c r="B15589" t="s">
        <v>165</v>
      </c>
      <c r="D15589" t="s">
        <v>915</v>
      </c>
    </row>
    <row r="15590" spans="1:4" x14ac:dyDescent="0.25">
      <c r="A15590" s="2">
        <v>44340.552777777775</v>
      </c>
      <c r="B15590" t="s">
        <v>165</v>
      </c>
      <c r="D15590" t="s">
        <v>1875</v>
      </c>
    </row>
    <row r="15591" spans="1:4" x14ac:dyDescent="0.25">
      <c r="A15591" s="2">
        <v>44340.552777777775</v>
      </c>
      <c r="B15591" t="s">
        <v>165</v>
      </c>
      <c r="D15591" t="s">
        <v>1853</v>
      </c>
    </row>
    <row r="15592" spans="1:4" x14ac:dyDescent="0.25">
      <c r="A15592" s="2">
        <v>44340.552777777775</v>
      </c>
      <c r="B15592" t="s">
        <v>165</v>
      </c>
      <c r="D15592" t="s">
        <v>1855</v>
      </c>
    </row>
    <row r="15593" spans="1:4" x14ac:dyDescent="0.25">
      <c r="A15593" s="2">
        <v>44340.552777777775</v>
      </c>
      <c r="B15593" t="s">
        <v>10297</v>
      </c>
      <c r="D15593" t="s">
        <v>853</v>
      </c>
    </row>
    <row r="15594" spans="1:4" x14ac:dyDescent="0.25">
      <c r="A15594" s="2">
        <v>44340.552777777775</v>
      </c>
      <c r="B15594" t="s">
        <v>10297</v>
      </c>
      <c r="D15594" t="s">
        <v>894</v>
      </c>
    </row>
    <row r="15595" spans="1:4" x14ac:dyDescent="0.25">
      <c r="A15595" s="2">
        <v>44340.552777777775</v>
      </c>
      <c r="B15595" t="s">
        <v>10297</v>
      </c>
      <c r="D15595" t="s">
        <v>845</v>
      </c>
    </row>
    <row r="15596" spans="1:4" x14ac:dyDescent="0.25">
      <c r="A15596" s="2">
        <v>44340.552777777775</v>
      </c>
      <c r="B15596" t="s">
        <v>10297</v>
      </c>
      <c r="D15596" t="s">
        <v>846</v>
      </c>
    </row>
    <row r="15597" spans="1:4" x14ac:dyDescent="0.25">
      <c r="A15597" s="2">
        <v>44340.552777777775</v>
      </c>
      <c r="B15597" t="s">
        <v>10297</v>
      </c>
      <c r="D15597" t="s">
        <v>908</v>
      </c>
    </row>
    <row r="15598" spans="1:4" x14ac:dyDescent="0.25">
      <c r="A15598" s="2">
        <v>44340.552777777775</v>
      </c>
      <c r="B15598" t="s">
        <v>10297</v>
      </c>
      <c r="D15598" t="s">
        <v>909</v>
      </c>
    </row>
    <row r="15599" spans="1:4" x14ac:dyDescent="0.25">
      <c r="A15599" s="2">
        <v>44340.552777777775</v>
      </c>
      <c r="B15599" t="s">
        <v>163</v>
      </c>
      <c r="D15599" t="s">
        <v>850</v>
      </c>
    </row>
    <row r="15600" spans="1:4" x14ac:dyDescent="0.25">
      <c r="A15600" s="2">
        <v>44340.552777777775</v>
      </c>
      <c r="B15600" t="s">
        <v>163</v>
      </c>
      <c r="D15600" t="s">
        <v>922</v>
      </c>
    </row>
    <row r="15601" spans="1:4" x14ac:dyDescent="0.25">
      <c r="A15601" s="2">
        <v>44340.552777777775</v>
      </c>
      <c r="B15601" t="s">
        <v>173</v>
      </c>
      <c r="D15601" t="s">
        <v>825</v>
      </c>
    </row>
    <row r="15602" spans="1:4" x14ac:dyDescent="0.25">
      <c r="A15602" s="2">
        <v>44340.552777777775</v>
      </c>
      <c r="B15602" t="s">
        <v>173</v>
      </c>
      <c r="D15602" t="s">
        <v>826</v>
      </c>
    </row>
    <row r="15603" spans="1:4" x14ac:dyDescent="0.25">
      <c r="A15603" s="2">
        <v>44340.552777777775</v>
      </c>
      <c r="B15603" t="s">
        <v>173</v>
      </c>
      <c r="D15603" t="s">
        <v>1855</v>
      </c>
    </row>
    <row r="15604" spans="1:4" x14ac:dyDescent="0.25">
      <c r="A15604" s="2">
        <v>44340.552777777775</v>
      </c>
      <c r="B15604" t="s">
        <v>173</v>
      </c>
      <c r="D15604" t="s">
        <v>1854</v>
      </c>
    </row>
    <row r="15605" spans="1:4" x14ac:dyDescent="0.25">
      <c r="A15605" s="2">
        <v>44340.552777777775</v>
      </c>
      <c r="B15605" t="s">
        <v>162</v>
      </c>
      <c r="D15605" t="s">
        <v>850</v>
      </c>
    </row>
    <row r="15606" spans="1:4" x14ac:dyDescent="0.25">
      <c r="A15606" s="2">
        <v>44340.552777777775</v>
      </c>
      <c r="B15606" t="s">
        <v>162</v>
      </c>
      <c r="D15606" t="s">
        <v>834</v>
      </c>
    </row>
    <row r="15607" spans="1:4" x14ac:dyDescent="0.25">
      <c r="A15607" s="2">
        <v>44340.553472222222</v>
      </c>
      <c r="B15607" t="s">
        <v>174</v>
      </c>
      <c r="C15607" t="s">
        <v>7126</v>
      </c>
    </row>
    <row r="15608" spans="1:4" x14ac:dyDescent="0.25">
      <c r="A15608" s="2">
        <v>44340.553472222222</v>
      </c>
      <c r="B15608" t="s">
        <v>174</v>
      </c>
      <c r="C15608" t="s">
        <v>6437</v>
      </c>
    </row>
    <row r="15609" spans="1:4" x14ac:dyDescent="0.25">
      <c r="A15609" s="2">
        <v>44340.553472222222</v>
      </c>
      <c r="B15609" t="s">
        <v>174</v>
      </c>
      <c r="C15609" t="s">
        <v>7127</v>
      </c>
    </row>
    <row r="15610" spans="1:4" x14ac:dyDescent="0.25">
      <c r="A15610" s="2">
        <v>44340.553472222222</v>
      </c>
      <c r="B15610" t="s">
        <v>10297</v>
      </c>
      <c r="C15610" t="s">
        <v>7277</v>
      </c>
    </row>
    <row r="15611" spans="1:4" x14ac:dyDescent="0.25">
      <c r="A15611" s="2">
        <v>44340.553472222222</v>
      </c>
      <c r="B15611" t="s">
        <v>10297</v>
      </c>
      <c r="C15611" t="s">
        <v>1538</v>
      </c>
    </row>
    <row r="15612" spans="1:4" x14ac:dyDescent="0.25">
      <c r="A15612" s="2">
        <v>44340.553472222222</v>
      </c>
      <c r="B15612" t="s">
        <v>10297</v>
      </c>
      <c r="C15612" t="s">
        <v>7278</v>
      </c>
    </row>
    <row r="15613" spans="1:4" x14ac:dyDescent="0.25">
      <c r="A15613" s="2">
        <v>44340.553472222222</v>
      </c>
      <c r="B15613" t="s">
        <v>10297</v>
      </c>
      <c r="C15613" t="s">
        <v>6386</v>
      </c>
    </row>
    <row r="15614" spans="1:4" x14ac:dyDescent="0.25">
      <c r="A15614" s="2">
        <v>44340.553472222222</v>
      </c>
      <c r="B15614" t="s">
        <v>173</v>
      </c>
      <c r="C15614" t="s">
        <v>7559</v>
      </c>
    </row>
    <row r="15615" spans="1:4" x14ac:dyDescent="0.25">
      <c r="A15615" s="2">
        <v>44340.553472222222</v>
      </c>
      <c r="B15615" t="s">
        <v>178</v>
      </c>
      <c r="C15615" t="s">
        <v>7886</v>
      </c>
    </row>
    <row r="15616" spans="1:4" x14ac:dyDescent="0.25">
      <c r="A15616" s="2">
        <v>44340.553472222222</v>
      </c>
      <c r="B15616" t="s">
        <v>178</v>
      </c>
      <c r="C15616" t="s">
        <v>7887</v>
      </c>
    </row>
    <row r="15617" spans="1:3" x14ac:dyDescent="0.25">
      <c r="A15617" s="2">
        <v>44340.553472222222</v>
      </c>
      <c r="B15617" t="s">
        <v>10296</v>
      </c>
      <c r="C15617" t="s">
        <v>8396</v>
      </c>
    </row>
    <row r="15618" spans="1:3" x14ac:dyDescent="0.25">
      <c r="A15618" s="2">
        <v>44340.553472222222</v>
      </c>
      <c r="B15618" t="s">
        <v>185</v>
      </c>
      <c r="C15618" t="s">
        <v>194</v>
      </c>
    </row>
    <row r="15619" spans="1:3" x14ac:dyDescent="0.25">
      <c r="A15619" s="2">
        <v>44340.553472222222</v>
      </c>
      <c r="B15619" t="s">
        <v>178</v>
      </c>
      <c r="C15619" t="s">
        <v>1538</v>
      </c>
    </row>
    <row r="15620" spans="1:3" x14ac:dyDescent="0.25">
      <c r="A15620" s="2">
        <v>44340.553472222222</v>
      </c>
      <c r="B15620" t="s">
        <v>166</v>
      </c>
      <c r="C15620" t="s">
        <v>8801</v>
      </c>
    </row>
    <row r="15621" spans="1:3" x14ac:dyDescent="0.25">
      <c r="A15621" s="2">
        <v>44340.553472222222</v>
      </c>
      <c r="B15621" t="s">
        <v>165</v>
      </c>
      <c r="C15621" t="s">
        <v>194</v>
      </c>
    </row>
    <row r="15622" spans="1:3" x14ac:dyDescent="0.25">
      <c r="A15622" s="2">
        <v>44340.553472222222</v>
      </c>
      <c r="B15622" t="s">
        <v>175</v>
      </c>
      <c r="C15622" t="s">
        <v>9442</v>
      </c>
    </row>
    <row r="15623" spans="1:3" x14ac:dyDescent="0.25">
      <c r="A15623" s="2">
        <v>44340.553472222222</v>
      </c>
      <c r="B15623" t="s">
        <v>175</v>
      </c>
      <c r="C15623" t="s">
        <v>1249</v>
      </c>
    </row>
    <row r="15624" spans="1:3" x14ac:dyDescent="0.25">
      <c r="A15624" s="2">
        <v>44340.553472222222</v>
      </c>
      <c r="B15624" t="s">
        <v>175</v>
      </c>
      <c r="C15624" t="s">
        <v>9443</v>
      </c>
    </row>
    <row r="15625" spans="1:3" x14ac:dyDescent="0.25">
      <c r="A15625" s="2">
        <v>44340.553472222222</v>
      </c>
      <c r="B15625" t="s">
        <v>175</v>
      </c>
      <c r="C15625" t="s">
        <v>9444</v>
      </c>
    </row>
    <row r="15626" spans="1:3" x14ac:dyDescent="0.25">
      <c r="A15626" s="2">
        <v>44340.553472222222</v>
      </c>
      <c r="B15626" t="s">
        <v>10297</v>
      </c>
      <c r="C15626" t="s">
        <v>9574</v>
      </c>
    </row>
    <row r="15627" spans="1:3" x14ac:dyDescent="0.25">
      <c r="A15627" s="2">
        <v>44340.553472222222</v>
      </c>
      <c r="B15627" t="s">
        <v>163</v>
      </c>
      <c r="C15627" t="s">
        <v>9927</v>
      </c>
    </row>
    <row r="15628" spans="1:3" x14ac:dyDescent="0.25">
      <c r="A15628" s="2">
        <v>44340.553472222222</v>
      </c>
      <c r="B15628" t="s">
        <v>162</v>
      </c>
      <c r="C15628" t="s">
        <v>10271</v>
      </c>
    </row>
    <row r="15629" spans="1:3" x14ac:dyDescent="0.25">
      <c r="A15629" s="2">
        <v>44340.553472222222</v>
      </c>
      <c r="B15629" t="s">
        <v>162</v>
      </c>
      <c r="C15629" t="s">
        <v>391</v>
      </c>
    </row>
    <row r="15630" spans="1:3" x14ac:dyDescent="0.25">
      <c r="A15630" s="2">
        <v>44340.553472222222</v>
      </c>
      <c r="B15630" t="s">
        <v>162</v>
      </c>
      <c r="C15630" t="s">
        <v>391</v>
      </c>
    </row>
    <row r="15631" spans="1:3" x14ac:dyDescent="0.25">
      <c r="A15631" s="2">
        <v>44340.553472222222</v>
      </c>
      <c r="B15631" t="s">
        <v>162</v>
      </c>
      <c r="C15631" t="s">
        <v>391</v>
      </c>
    </row>
    <row r="15632" spans="1:3" x14ac:dyDescent="0.25">
      <c r="A15632" s="2">
        <v>44340.553472222222</v>
      </c>
      <c r="B15632" t="s">
        <v>162</v>
      </c>
      <c r="C15632" t="s">
        <v>391</v>
      </c>
    </row>
    <row r="15633" spans="1:4" x14ac:dyDescent="0.25">
      <c r="A15633" s="2">
        <v>44340.553472222222</v>
      </c>
      <c r="B15633" t="s">
        <v>162</v>
      </c>
      <c r="C15633" t="s">
        <v>391</v>
      </c>
    </row>
    <row r="15634" spans="1:4" x14ac:dyDescent="0.25">
      <c r="A15634" s="2">
        <v>44340.553472222222</v>
      </c>
      <c r="B15634" t="s">
        <v>174</v>
      </c>
      <c r="D15634" t="s">
        <v>825</v>
      </c>
    </row>
    <row r="15635" spans="1:4" x14ac:dyDescent="0.25">
      <c r="A15635" s="2">
        <v>44340.553472222222</v>
      </c>
      <c r="B15635" t="s">
        <v>174</v>
      </c>
      <c r="D15635" t="s">
        <v>853</v>
      </c>
    </row>
    <row r="15636" spans="1:4" x14ac:dyDescent="0.25">
      <c r="A15636" s="2">
        <v>44340.553472222222</v>
      </c>
      <c r="B15636" t="s">
        <v>174</v>
      </c>
      <c r="D15636" t="s">
        <v>995</v>
      </c>
    </row>
    <row r="15637" spans="1:4" x14ac:dyDescent="0.25">
      <c r="A15637" s="2">
        <v>44340.553472222222</v>
      </c>
      <c r="B15637" t="s">
        <v>10297</v>
      </c>
      <c r="D15637" t="s">
        <v>842</v>
      </c>
    </row>
    <row r="15638" spans="1:4" x14ac:dyDescent="0.25">
      <c r="A15638" s="2">
        <v>44340.553472222222</v>
      </c>
      <c r="B15638" t="s">
        <v>10297</v>
      </c>
      <c r="D15638" t="s">
        <v>949</v>
      </c>
    </row>
    <row r="15639" spans="1:4" x14ac:dyDescent="0.25">
      <c r="A15639" s="2">
        <v>44340.553472222222</v>
      </c>
      <c r="B15639" t="s">
        <v>10297</v>
      </c>
      <c r="D15639" t="s">
        <v>844</v>
      </c>
    </row>
    <row r="15640" spans="1:4" x14ac:dyDescent="0.25">
      <c r="A15640" s="2">
        <v>44340.553472222222</v>
      </c>
      <c r="B15640" t="s">
        <v>10297</v>
      </c>
      <c r="D15640" t="s">
        <v>976</v>
      </c>
    </row>
    <row r="15641" spans="1:4" x14ac:dyDescent="0.25">
      <c r="A15641" s="2">
        <v>44340.553472222222</v>
      </c>
      <c r="B15641" t="s">
        <v>173</v>
      </c>
      <c r="D15641" t="s">
        <v>902</v>
      </c>
    </row>
    <row r="15642" spans="1:4" x14ac:dyDescent="0.25">
      <c r="A15642" s="2">
        <v>44340.553472222222</v>
      </c>
      <c r="B15642" t="s">
        <v>178</v>
      </c>
      <c r="D15642" t="s">
        <v>856</v>
      </c>
    </row>
    <row r="15643" spans="1:4" x14ac:dyDescent="0.25">
      <c r="A15643" s="2">
        <v>44340.553472222222</v>
      </c>
      <c r="B15643" t="s">
        <v>178</v>
      </c>
      <c r="D15643" t="s">
        <v>902</v>
      </c>
    </row>
    <row r="15644" spans="1:4" x14ac:dyDescent="0.25">
      <c r="A15644" s="2">
        <v>44340.553472222222</v>
      </c>
      <c r="B15644" t="s">
        <v>10296</v>
      </c>
      <c r="D15644" t="s">
        <v>991</v>
      </c>
    </row>
    <row r="15645" spans="1:4" x14ac:dyDescent="0.25">
      <c r="A15645" s="2">
        <v>44340.553472222222</v>
      </c>
      <c r="B15645" t="s">
        <v>185</v>
      </c>
      <c r="D15645" t="s">
        <v>832</v>
      </c>
    </row>
    <row r="15646" spans="1:4" x14ac:dyDescent="0.25">
      <c r="A15646" s="2">
        <v>44340.553472222222</v>
      </c>
      <c r="B15646" t="s">
        <v>178</v>
      </c>
      <c r="D15646" t="s">
        <v>973</v>
      </c>
    </row>
    <row r="15647" spans="1:4" x14ac:dyDescent="0.25">
      <c r="A15647" s="2">
        <v>44340.553472222222</v>
      </c>
      <c r="B15647" t="s">
        <v>166</v>
      </c>
      <c r="D15647" t="s">
        <v>1853</v>
      </c>
    </row>
    <row r="15648" spans="1:4" x14ac:dyDescent="0.25">
      <c r="A15648" s="2">
        <v>44340.553472222222</v>
      </c>
      <c r="B15648" t="s">
        <v>165</v>
      </c>
      <c r="D15648" t="s">
        <v>1007</v>
      </c>
    </row>
    <row r="15649" spans="1:4" x14ac:dyDescent="0.25">
      <c r="A15649" s="2">
        <v>44340.553472222222</v>
      </c>
      <c r="B15649" t="s">
        <v>175</v>
      </c>
      <c r="D15649" t="s">
        <v>850</v>
      </c>
    </row>
    <row r="15650" spans="1:4" x14ac:dyDescent="0.25">
      <c r="A15650" s="2">
        <v>44340.553472222222</v>
      </c>
      <c r="B15650" t="s">
        <v>175</v>
      </c>
      <c r="D15650" t="s">
        <v>893</v>
      </c>
    </row>
    <row r="15651" spans="1:4" x14ac:dyDescent="0.25">
      <c r="A15651" s="2">
        <v>44340.553472222222</v>
      </c>
      <c r="B15651" t="s">
        <v>175</v>
      </c>
      <c r="D15651" t="s">
        <v>899</v>
      </c>
    </row>
    <row r="15652" spans="1:4" x14ac:dyDescent="0.25">
      <c r="A15652" s="2">
        <v>44340.553472222222</v>
      </c>
      <c r="B15652" t="s">
        <v>175</v>
      </c>
      <c r="D15652" t="s">
        <v>1157</v>
      </c>
    </row>
    <row r="15653" spans="1:4" x14ac:dyDescent="0.25">
      <c r="A15653" s="2">
        <v>44340.553472222222</v>
      </c>
      <c r="B15653" t="s">
        <v>10297</v>
      </c>
      <c r="D15653" t="s">
        <v>848</v>
      </c>
    </row>
    <row r="15654" spans="1:4" x14ac:dyDescent="0.25">
      <c r="A15654" s="2">
        <v>44340.553472222222</v>
      </c>
      <c r="B15654" t="s">
        <v>163</v>
      </c>
      <c r="D15654" t="s">
        <v>827</v>
      </c>
    </row>
    <row r="15655" spans="1:4" x14ac:dyDescent="0.25">
      <c r="A15655" s="2">
        <v>44340.553472222222</v>
      </c>
      <c r="B15655" t="s">
        <v>162</v>
      </c>
      <c r="D15655" t="s">
        <v>903</v>
      </c>
    </row>
    <row r="15656" spans="1:4" x14ac:dyDescent="0.25">
      <c r="A15656" s="2">
        <v>44340.553472222222</v>
      </c>
      <c r="B15656" t="s">
        <v>162</v>
      </c>
      <c r="D15656" t="s">
        <v>904</v>
      </c>
    </row>
    <row r="15657" spans="1:4" x14ac:dyDescent="0.25">
      <c r="A15657" s="2">
        <v>44340.553472222222</v>
      </c>
      <c r="B15657" t="s">
        <v>162</v>
      </c>
      <c r="D15657" t="s">
        <v>996</v>
      </c>
    </row>
    <row r="15658" spans="1:4" x14ac:dyDescent="0.25">
      <c r="A15658" s="2">
        <v>44340.553472222222</v>
      </c>
      <c r="B15658" t="s">
        <v>162</v>
      </c>
      <c r="D15658" t="s">
        <v>1855</v>
      </c>
    </row>
    <row r="15659" spans="1:4" x14ac:dyDescent="0.25">
      <c r="A15659" s="2">
        <v>44340.553472222222</v>
      </c>
      <c r="B15659" t="s">
        <v>162</v>
      </c>
      <c r="D15659" t="s">
        <v>1869</v>
      </c>
    </row>
    <row r="15660" spans="1:4" x14ac:dyDescent="0.25">
      <c r="A15660" s="2">
        <v>44340.553472222222</v>
      </c>
      <c r="B15660" t="s">
        <v>162</v>
      </c>
      <c r="D15660" t="s">
        <v>827</v>
      </c>
    </row>
    <row r="15661" spans="1:4" x14ac:dyDescent="0.25">
      <c r="A15661" s="2">
        <v>44340.554166666669</v>
      </c>
      <c r="B15661" t="s">
        <v>10297</v>
      </c>
      <c r="C15661" t="s">
        <v>6386</v>
      </c>
    </row>
    <row r="15662" spans="1:4" x14ac:dyDescent="0.25">
      <c r="A15662" s="2">
        <v>44340.554166666669</v>
      </c>
      <c r="B15662" t="s">
        <v>173</v>
      </c>
      <c r="C15662" t="s">
        <v>7560</v>
      </c>
    </row>
    <row r="15663" spans="1:4" x14ac:dyDescent="0.25">
      <c r="A15663" s="2">
        <v>44340.554166666669</v>
      </c>
      <c r="B15663" t="s">
        <v>173</v>
      </c>
      <c r="C15663" t="s">
        <v>6420</v>
      </c>
    </row>
    <row r="15664" spans="1:4" x14ac:dyDescent="0.25">
      <c r="A15664" s="2">
        <v>44340.554166666669</v>
      </c>
      <c r="B15664" t="s">
        <v>178</v>
      </c>
      <c r="C15664" t="s">
        <v>7888</v>
      </c>
    </row>
    <row r="15665" spans="1:4" x14ac:dyDescent="0.25">
      <c r="A15665" s="2">
        <v>44340.554166666669</v>
      </c>
      <c r="B15665" t="s">
        <v>185</v>
      </c>
      <c r="C15665" t="s">
        <v>8642</v>
      </c>
    </row>
    <row r="15666" spans="1:4" x14ac:dyDescent="0.25">
      <c r="A15666" s="2">
        <v>44340.554166666669</v>
      </c>
      <c r="B15666" t="s">
        <v>185</v>
      </c>
      <c r="C15666" t="s">
        <v>1249</v>
      </c>
    </row>
    <row r="15667" spans="1:4" x14ac:dyDescent="0.25">
      <c r="A15667" s="2">
        <v>44340.554166666669</v>
      </c>
      <c r="B15667" t="s">
        <v>185</v>
      </c>
      <c r="C15667" t="s">
        <v>8643</v>
      </c>
    </row>
    <row r="15668" spans="1:4" x14ac:dyDescent="0.25">
      <c r="A15668" s="2">
        <v>44340.554166666669</v>
      </c>
      <c r="B15668" t="s">
        <v>178</v>
      </c>
      <c r="C15668" t="s">
        <v>8698</v>
      </c>
    </row>
    <row r="15669" spans="1:4" x14ac:dyDescent="0.25">
      <c r="A15669" s="2">
        <v>44340.554166666669</v>
      </c>
      <c r="B15669" t="s">
        <v>178</v>
      </c>
      <c r="C15669" t="s">
        <v>6386</v>
      </c>
    </row>
    <row r="15670" spans="1:4" x14ac:dyDescent="0.25">
      <c r="A15670" s="2">
        <v>44340.554166666669</v>
      </c>
      <c r="B15670" t="s">
        <v>178</v>
      </c>
      <c r="C15670" t="s">
        <v>8699</v>
      </c>
    </row>
    <row r="15671" spans="1:4" x14ac:dyDescent="0.25">
      <c r="A15671" s="2">
        <v>44340.554166666669</v>
      </c>
      <c r="B15671" t="s">
        <v>178</v>
      </c>
      <c r="C15671" t="s">
        <v>8700</v>
      </c>
    </row>
    <row r="15672" spans="1:4" x14ac:dyDescent="0.25">
      <c r="A15672" s="2">
        <v>44340.554166666669</v>
      </c>
      <c r="B15672" t="s">
        <v>175</v>
      </c>
      <c r="C15672" t="s">
        <v>9445</v>
      </c>
    </row>
    <row r="15673" spans="1:4" x14ac:dyDescent="0.25">
      <c r="A15673" s="2">
        <v>44340.554166666669</v>
      </c>
      <c r="B15673" t="s">
        <v>175</v>
      </c>
      <c r="C15673" t="s">
        <v>1249</v>
      </c>
    </row>
    <row r="15674" spans="1:4" x14ac:dyDescent="0.25">
      <c r="A15674" s="2">
        <v>44340.554166666669</v>
      </c>
      <c r="B15674" t="s">
        <v>175</v>
      </c>
      <c r="C15674" t="s">
        <v>9446</v>
      </c>
    </row>
    <row r="15675" spans="1:4" x14ac:dyDescent="0.25">
      <c r="A15675" s="2">
        <v>44340.554166666669</v>
      </c>
      <c r="B15675" t="s">
        <v>175</v>
      </c>
      <c r="C15675" t="s">
        <v>194</v>
      </c>
    </row>
    <row r="15676" spans="1:4" x14ac:dyDescent="0.25">
      <c r="A15676" s="2">
        <v>44340.554166666669</v>
      </c>
      <c r="B15676" t="s">
        <v>10297</v>
      </c>
      <c r="D15676" t="s">
        <v>850</v>
      </c>
    </row>
    <row r="15677" spans="1:4" x14ac:dyDescent="0.25">
      <c r="A15677" s="2">
        <v>44340.554166666669</v>
      </c>
      <c r="B15677" t="s">
        <v>173</v>
      </c>
      <c r="D15677" t="s">
        <v>894</v>
      </c>
    </row>
    <row r="15678" spans="1:4" x14ac:dyDescent="0.25">
      <c r="A15678" s="2">
        <v>44340.554166666669</v>
      </c>
      <c r="B15678" t="s">
        <v>173</v>
      </c>
      <c r="D15678" t="s">
        <v>845</v>
      </c>
    </row>
    <row r="15679" spans="1:4" x14ac:dyDescent="0.25">
      <c r="A15679" s="2">
        <v>44340.554166666669</v>
      </c>
      <c r="B15679" t="s">
        <v>178</v>
      </c>
      <c r="D15679" t="s">
        <v>1895</v>
      </c>
    </row>
    <row r="15680" spans="1:4" x14ac:dyDescent="0.25">
      <c r="A15680" s="2">
        <v>44340.554166666669</v>
      </c>
      <c r="B15680" t="s">
        <v>185</v>
      </c>
      <c r="D15680" t="s">
        <v>1877</v>
      </c>
    </row>
    <row r="15681" spans="1:4" x14ac:dyDescent="0.25">
      <c r="A15681" s="2">
        <v>44340.554166666669</v>
      </c>
      <c r="B15681" t="s">
        <v>185</v>
      </c>
      <c r="D15681" t="s">
        <v>1852</v>
      </c>
    </row>
    <row r="15682" spans="1:4" x14ac:dyDescent="0.25">
      <c r="A15682" s="2">
        <v>44340.554166666669</v>
      </c>
      <c r="B15682" t="s">
        <v>185</v>
      </c>
      <c r="D15682" t="s">
        <v>902</v>
      </c>
    </row>
    <row r="15683" spans="1:4" x14ac:dyDescent="0.25">
      <c r="A15683" s="2">
        <v>44340.554166666669</v>
      </c>
      <c r="B15683" t="s">
        <v>178</v>
      </c>
      <c r="D15683" t="s">
        <v>846</v>
      </c>
    </row>
    <row r="15684" spans="1:4" x14ac:dyDescent="0.25">
      <c r="A15684" s="2">
        <v>44340.554166666669</v>
      </c>
      <c r="B15684" t="s">
        <v>178</v>
      </c>
      <c r="D15684" t="s">
        <v>908</v>
      </c>
    </row>
    <row r="15685" spans="1:4" x14ac:dyDescent="0.25">
      <c r="A15685" s="2">
        <v>44340.554166666669</v>
      </c>
      <c r="B15685" t="s">
        <v>178</v>
      </c>
      <c r="D15685" t="s">
        <v>1021</v>
      </c>
    </row>
    <row r="15686" spans="1:4" x14ac:dyDescent="0.25">
      <c r="A15686" s="2">
        <v>44340.554166666669</v>
      </c>
      <c r="B15686" t="s">
        <v>178</v>
      </c>
      <c r="D15686" t="s">
        <v>849</v>
      </c>
    </row>
    <row r="15687" spans="1:4" x14ac:dyDescent="0.25">
      <c r="A15687" s="2">
        <v>44340.554166666669</v>
      </c>
      <c r="B15687" t="s">
        <v>175</v>
      </c>
      <c r="D15687" t="s">
        <v>846</v>
      </c>
    </row>
    <row r="15688" spans="1:4" x14ac:dyDescent="0.25">
      <c r="A15688" s="2">
        <v>44340.554166666669</v>
      </c>
      <c r="B15688" t="s">
        <v>175</v>
      </c>
      <c r="D15688" t="s">
        <v>908</v>
      </c>
    </row>
    <row r="15689" spans="1:4" x14ac:dyDescent="0.25">
      <c r="A15689" s="2">
        <v>44340.554166666669</v>
      </c>
      <c r="B15689" t="s">
        <v>175</v>
      </c>
      <c r="D15689" t="s">
        <v>849</v>
      </c>
    </row>
    <row r="15690" spans="1:4" x14ac:dyDescent="0.25">
      <c r="A15690" s="2">
        <v>44340.554166666669</v>
      </c>
      <c r="B15690" t="s">
        <v>175</v>
      </c>
      <c r="D15690" t="s">
        <v>1021</v>
      </c>
    </row>
    <row r="15691" spans="1:4" x14ac:dyDescent="0.25">
      <c r="A15691" s="2">
        <v>44340.554861111108</v>
      </c>
      <c r="B15691" t="s">
        <v>173</v>
      </c>
      <c r="C15691" t="s">
        <v>7561</v>
      </c>
    </row>
    <row r="15692" spans="1:4" x14ac:dyDescent="0.25">
      <c r="A15692" s="2">
        <v>44340.554861111108</v>
      </c>
      <c r="B15692" t="s">
        <v>173</v>
      </c>
      <c r="C15692" t="s">
        <v>7562</v>
      </c>
    </row>
    <row r="15693" spans="1:4" x14ac:dyDescent="0.25">
      <c r="A15693" s="2">
        <v>44340.554861111108</v>
      </c>
      <c r="B15693" t="s">
        <v>173</v>
      </c>
      <c r="C15693" t="s">
        <v>6395</v>
      </c>
    </row>
    <row r="15694" spans="1:4" x14ac:dyDescent="0.25">
      <c r="A15694" s="2">
        <v>44340.554861111108</v>
      </c>
      <c r="B15694" t="s">
        <v>185</v>
      </c>
      <c r="C15694" t="s">
        <v>8644</v>
      </c>
    </row>
    <row r="15695" spans="1:4" x14ac:dyDescent="0.25">
      <c r="A15695" s="2">
        <v>44340.554861111108</v>
      </c>
      <c r="B15695" t="s">
        <v>185</v>
      </c>
      <c r="C15695" t="s">
        <v>6437</v>
      </c>
    </row>
    <row r="15696" spans="1:4" x14ac:dyDescent="0.25">
      <c r="A15696" s="2">
        <v>44340.554861111108</v>
      </c>
      <c r="B15696" t="s">
        <v>185</v>
      </c>
      <c r="C15696" t="s">
        <v>6438</v>
      </c>
    </row>
    <row r="15697" spans="1:4" x14ac:dyDescent="0.25">
      <c r="A15697" s="2">
        <v>44340.554861111108</v>
      </c>
      <c r="B15697" t="s">
        <v>185</v>
      </c>
      <c r="C15697" t="s">
        <v>1249</v>
      </c>
    </row>
    <row r="15698" spans="1:4" x14ac:dyDescent="0.25">
      <c r="A15698" s="2">
        <v>44340.554861111108</v>
      </c>
      <c r="B15698" t="s">
        <v>178</v>
      </c>
      <c r="C15698" t="s">
        <v>1538</v>
      </c>
    </row>
    <row r="15699" spans="1:4" x14ac:dyDescent="0.25">
      <c r="A15699" s="2">
        <v>44340.554861111108</v>
      </c>
      <c r="B15699" t="s">
        <v>178</v>
      </c>
      <c r="C15699" t="s">
        <v>1538</v>
      </c>
    </row>
    <row r="15700" spans="1:4" x14ac:dyDescent="0.25">
      <c r="A15700" s="2">
        <v>44340.554861111108</v>
      </c>
      <c r="B15700" t="s">
        <v>175</v>
      </c>
      <c r="C15700" t="s">
        <v>9447</v>
      </c>
    </row>
    <row r="15701" spans="1:4" x14ac:dyDescent="0.25">
      <c r="A15701" s="2">
        <v>44340.554861111108</v>
      </c>
      <c r="B15701" t="s">
        <v>175</v>
      </c>
      <c r="C15701" t="s">
        <v>9448</v>
      </c>
    </row>
    <row r="15702" spans="1:4" x14ac:dyDescent="0.25">
      <c r="A15702" s="2">
        <v>44340.554861111108</v>
      </c>
      <c r="B15702" t="s">
        <v>175</v>
      </c>
      <c r="C15702" t="s">
        <v>9449</v>
      </c>
    </row>
    <row r="15703" spans="1:4" x14ac:dyDescent="0.25">
      <c r="A15703" s="2">
        <v>44340.554861111108</v>
      </c>
      <c r="B15703" t="s">
        <v>10298</v>
      </c>
      <c r="C15703" t="s">
        <v>6386</v>
      </c>
    </row>
    <row r="15704" spans="1:4" x14ac:dyDescent="0.25">
      <c r="A15704" s="2">
        <v>44340.554861111108</v>
      </c>
      <c r="B15704" t="s">
        <v>173</v>
      </c>
      <c r="D15704" t="s">
        <v>825</v>
      </c>
    </row>
    <row r="15705" spans="1:4" x14ac:dyDescent="0.25">
      <c r="A15705" s="2">
        <v>44340.554861111108</v>
      </c>
      <c r="B15705" t="s">
        <v>173</v>
      </c>
      <c r="D15705" t="s">
        <v>853</v>
      </c>
    </row>
    <row r="15706" spans="1:4" x14ac:dyDescent="0.25">
      <c r="A15706" s="2">
        <v>44340.554861111108</v>
      </c>
      <c r="B15706" t="s">
        <v>173</v>
      </c>
      <c r="D15706" t="s">
        <v>952</v>
      </c>
    </row>
    <row r="15707" spans="1:4" x14ac:dyDescent="0.25">
      <c r="A15707" s="2">
        <v>44340.554861111108</v>
      </c>
      <c r="B15707" t="s">
        <v>185</v>
      </c>
      <c r="D15707" t="s">
        <v>910</v>
      </c>
    </row>
    <row r="15708" spans="1:4" x14ac:dyDescent="0.25">
      <c r="A15708" s="2">
        <v>44340.554861111108</v>
      </c>
      <c r="B15708" t="s">
        <v>185</v>
      </c>
      <c r="D15708" t="s">
        <v>853</v>
      </c>
    </row>
    <row r="15709" spans="1:4" x14ac:dyDescent="0.25">
      <c r="A15709" s="2">
        <v>44340.554861111108</v>
      </c>
      <c r="B15709" t="s">
        <v>185</v>
      </c>
      <c r="D15709" t="s">
        <v>844</v>
      </c>
    </row>
    <row r="15710" spans="1:4" x14ac:dyDescent="0.25">
      <c r="A15710" s="2">
        <v>44340.554861111108</v>
      </c>
      <c r="B15710" t="s">
        <v>185</v>
      </c>
      <c r="D15710" t="s">
        <v>845</v>
      </c>
    </row>
    <row r="15711" spans="1:4" x14ac:dyDescent="0.25">
      <c r="A15711" s="2">
        <v>44340.554861111108</v>
      </c>
      <c r="B15711" t="s">
        <v>178</v>
      </c>
      <c r="D15711" t="s">
        <v>899</v>
      </c>
    </row>
    <row r="15712" spans="1:4" x14ac:dyDescent="0.25">
      <c r="A15712" s="2">
        <v>44340.554861111108</v>
      </c>
      <c r="B15712" t="s">
        <v>178</v>
      </c>
      <c r="D15712" t="s">
        <v>855</v>
      </c>
    </row>
    <row r="15713" spans="1:4" x14ac:dyDescent="0.25">
      <c r="A15713" s="2">
        <v>44340.554861111108</v>
      </c>
      <c r="B15713" t="s">
        <v>175</v>
      </c>
      <c r="D15713" t="s">
        <v>1853</v>
      </c>
    </row>
    <row r="15714" spans="1:4" x14ac:dyDescent="0.25">
      <c r="A15714" s="2">
        <v>44340.554861111108</v>
      </c>
      <c r="B15714" t="s">
        <v>175</v>
      </c>
      <c r="D15714" t="s">
        <v>1855</v>
      </c>
    </row>
    <row r="15715" spans="1:4" x14ac:dyDescent="0.25">
      <c r="A15715" s="2">
        <v>44340.554861111108</v>
      </c>
      <c r="B15715" t="s">
        <v>175</v>
      </c>
      <c r="D15715" t="s">
        <v>1854</v>
      </c>
    </row>
    <row r="15716" spans="1:4" x14ac:dyDescent="0.25">
      <c r="A15716" s="2">
        <v>44340.554861111108</v>
      </c>
      <c r="B15716" t="s">
        <v>10298</v>
      </c>
      <c r="D15716" t="s">
        <v>834</v>
      </c>
    </row>
    <row r="15717" spans="1:4" x14ac:dyDescent="0.25">
      <c r="A15717" s="2">
        <v>44340.555555555555</v>
      </c>
      <c r="B15717" t="s">
        <v>171</v>
      </c>
      <c r="C15717" t="s">
        <v>6443</v>
      </c>
    </row>
    <row r="15718" spans="1:4" x14ac:dyDescent="0.25">
      <c r="A15718" s="2">
        <v>44340.555555555555</v>
      </c>
      <c r="B15718" t="s">
        <v>171</v>
      </c>
      <c r="C15718" t="s">
        <v>6443</v>
      </c>
    </row>
    <row r="15719" spans="1:4" x14ac:dyDescent="0.25">
      <c r="A15719" s="2">
        <v>44340.555555555555</v>
      </c>
      <c r="B15719" t="s">
        <v>171</v>
      </c>
      <c r="C15719" t="s">
        <v>7562</v>
      </c>
    </row>
    <row r="15720" spans="1:4" x14ac:dyDescent="0.25">
      <c r="A15720" s="2">
        <v>44340.555555555555</v>
      </c>
      <c r="B15720" t="s">
        <v>171</v>
      </c>
      <c r="C15720" t="s">
        <v>9058</v>
      </c>
    </row>
    <row r="15721" spans="1:4" x14ac:dyDescent="0.25">
      <c r="A15721" s="2">
        <v>44340.555555555555</v>
      </c>
      <c r="B15721" t="s">
        <v>175</v>
      </c>
      <c r="C15721" t="s">
        <v>9443</v>
      </c>
    </row>
    <row r="15722" spans="1:4" x14ac:dyDescent="0.25">
      <c r="A15722" s="2">
        <v>44340.555555555555</v>
      </c>
      <c r="B15722" t="s">
        <v>175</v>
      </c>
      <c r="C15722" t="s">
        <v>6396</v>
      </c>
    </row>
    <row r="15723" spans="1:4" x14ac:dyDescent="0.25">
      <c r="A15723" s="2">
        <v>44340.555555555555</v>
      </c>
      <c r="B15723" t="s">
        <v>175</v>
      </c>
      <c r="C15723" t="s">
        <v>9450</v>
      </c>
    </row>
    <row r="15724" spans="1:4" x14ac:dyDescent="0.25">
      <c r="A15724" s="2">
        <v>44340.555555555555</v>
      </c>
      <c r="B15724" t="s">
        <v>178</v>
      </c>
      <c r="C15724" t="s">
        <v>9778</v>
      </c>
    </row>
    <row r="15725" spans="1:4" x14ac:dyDescent="0.25">
      <c r="A15725" s="2">
        <v>44340.555555555555</v>
      </c>
      <c r="B15725" t="s">
        <v>178</v>
      </c>
      <c r="C15725" t="s">
        <v>6380</v>
      </c>
    </row>
    <row r="15726" spans="1:4" x14ac:dyDescent="0.25">
      <c r="A15726" s="2">
        <v>44340.555555555555</v>
      </c>
      <c r="B15726" t="s">
        <v>10298</v>
      </c>
      <c r="C15726" t="s">
        <v>9935</v>
      </c>
    </row>
    <row r="15727" spans="1:4" x14ac:dyDescent="0.25">
      <c r="A15727" s="2">
        <v>44340.555555555555</v>
      </c>
      <c r="B15727" t="s">
        <v>10298</v>
      </c>
      <c r="C15727" t="s">
        <v>6386</v>
      </c>
    </row>
    <row r="15728" spans="1:4" x14ac:dyDescent="0.25">
      <c r="A15728" s="2">
        <v>44340.555555555555</v>
      </c>
      <c r="B15728" t="s">
        <v>10298</v>
      </c>
      <c r="C15728" t="s">
        <v>9936</v>
      </c>
    </row>
    <row r="15729" spans="1:4" x14ac:dyDescent="0.25">
      <c r="A15729" s="2">
        <v>44340.555555555555</v>
      </c>
      <c r="B15729" t="s">
        <v>171</v>
      </c>
      <c r="D15729" t="s">
        <v>846</v>
      </c>
    </row>
    <row r="15730" spans="1:4" x14ac:dyDescent="0.25">
      <c r="A15730" s="2">
        <v>44340.555555555555</v>
      </c>
      <c r="B15730" t="s">
        <v>171</v>
      </c>
      <c r="D15730" t="s">
        <v>908</v>
      </c>
    </row>
    <row r="15731" spans="1:4" x14ac:dyDescent="0.25">
      <c r="A15731" s="2">
        <v>44340.555555555555</v>
      </c>
      <c r="B15731" t="s">
        <v>171</v>
      </c>
      <c r="D15731" t="s">
        <v>848</v>
      </c>
    </row>
    <row r="15732" spans="1:4" x14ac:dyDescent="0.25">
      <c r="A15732" s="2">
        <v>44340.555555555555</v>
      </c>
      <c r="B15732" t="s">
        <v>171</v>
      </c>
      <c r="D15732" t="s">
        <v>909</v>
      </c>
    </row>
    <row r="15733" spans="1:4" x14ac:dyDescent="0.25">
      <c r="A15733" s="2">
        <v>44340.555555555555</v>
      </c>
      <c r="B15733" t="s">
        <v>175</v>
      </c>
      <c r="D15733" t="s">
        <v>992</v>
      </c>
    </row>
    <row r="15734" spans="1:4" x14ac:dyDescent="0.25">
      <c r="A15734" s="2">
        <v>44340.555555555555</v>
      </c>
      <c r="B15734" t="s">
        <v>175</v>
      </c>
      <c r="D15734" t="s">
        <v>4991</v>
      </c>
    </row>
    <row r="15735" spans="1:4" x14ac:dyDescent="0.25">
      <c r="A15735" s="2">
        <v>44340.555555555555</v>
      </c>
      <c r="B15735" t="s">
        <v>175</v>
      </c>
      <c r="D15735" t="s">
        <v>825</v>
      </c>
    </row>
    <row r="15736" spans="1:4" x14ac:dyDescent="0.25">
      <c r="A15736" s="2">
        <v>44340.555555555555</v>
      </c>
      <c r="B15736" t="s">
        <v>178</v>
      </c>
      <c r="D15736" t="s">
        <v>5020</v>
      </c>
    </row>
    <row r="15737" spans="1:4" x14ac:dyDescent="0.25">
      <c r="A15737" s="2">
        <v>44340.555555555555</v>
      </c>
      <c r="B15737" t="s">
        <v>178</v>
      </c>
      <c r="D15737" t="s">
        <v>1848</v>
      </c>
    </row>
    <row r="15738" spans="1:4" x14ac:dyDescent="0.25">
      <c r="A15738" s="2">
        <v>44340.555555555555</v>
      </c>
      <c r="B15738" t="s">
        <v>10298</v>
      </c>
      <c r="D15738" t="s">
        <v>846</v>
      </c>
    </row>
    <row r="15739" spans="1:4" x14ac:dyDescent="0.25">
      <c r="A15739" s="2">
        <v>44340.555555555555</v>
      </c>
      <c r="B15739" t="s">
        <v>10298</v>
      </c>
      <c r="D15739" t="s">
        <v>908</v>
      </c>
    </row>
    <row r="15740" spans="1:4" x14ac:dyDescent="0.25">
      <c r="A15740" s="2">
        <v>44340.555555555555</v>
      </c>
      <c r="B15740" t="s">
        <v>10298</v>
      </c>
      <c r="D15740" t="s">
        <v>1021</v>
      </c>
    </row>
    <row r="15741" spans="1:4" x14ac:dyDescent="0.25">
      <c r="A15741" s="2">
        <v>44340.556250000001</v>
      </c>
      <c r="B15741" t="s">
        <v>175</v>
      </c>
      <c r="C15741" t="s">
        <v>9451</v>
      </c>
    </row>
    <row r="15742" spans="1:4" x14ac:dyDescent="0.25">
      <c r="A15742" s="2">
        <v>44340.556250000001</v>
      </c>
      <c r="B15742" t="s">
        <v>178</v>
      </c>
      <c r="C15742" t="s">
        <v>9779</v>
      </c>
    </row>
    <row r="15743" spans="1:4" x14ac:dyDescent="0.25">
      <c r="A15743" s="2">
        <v>44340.556250000001</v>
      </c>
      <c r="B15743" t="s">
        <v>10298</v>
      </c>
      <c r="C15743" t="s">
        <v>9937</v>
      </c>
    </row>
    <row r="15744" spans="1:4" x14ac:dyDescent="0.25">
      <c r="A15744" s="2">
        <v>44340.556250000001</v>
      </c>
      <c r="B15744" t="s">
        <v>10298</v>
      </c>
      <c r="C15744" t="s">
        <v>1538</v>
      </c>
    </row>
    <row r="15745" spans="1:4" x14ac:dyDescent="0.25">
      <c r="A15745" s="2">
        <v>44340.556250000001</v>
      </c>
      <c r="B15745" t="s">
        <v>175</v>
      </c>
      <c r="D15745" t="s">
        <v>853</v>
      </c>
    </row>
    <row r="15746" spans="1:4" x14ac:dyDescent="0.25">
      <c r="A15746" s="2">
        <v>44340.556250000001</v>
      </c>
      <c r="B15746" t="s">
        <v>178</v>
      </c>
      <c r="D15746" t="s">
        <v>1849</v>
      </c>
    </row>
    <row r="15747" spans="1:4" x14ac:dyDescent="0.25">
      <c r="A15747" s="2">
        <v>44340.556250000001</v>
      </c>
      <c r="B15747" t="s">
        <v>10298</v>
      </c>
      <c r="D15747" t="s">
        <v>849</v>
      </c>
    </row>
    <row r="15748" spans="1:4" x14ac:dyDescent="0.25">
      <c r="A15748" s="2">
        <v>44340.556250000001</v>
      </c>
      <c r="B15748" t="s">
        <v>10298</v>
      </c>
      <c r="D15748" t="s">
        <v>842</v>
      </c>
    </row>
    <row r="15749" spans="1:4" x14ac:dyDescent="0.25">
      <c r="A15749" s="2">
        <v>44340.556944444441</v>
      </c>
      <c r="B15749" t="s">
        <v>10298</v>
      </c>
      <c r="C15749" t="s">
        <v>9938</v>
      </c>
    </row>
    <row r="15750" spans="1:4" x14ac:dyDescent="0.25">
      <c r="A15750" s="2">
        <v>44340.556944444441</v>
      </c>
      <c r="B15750" t="s">
        <v>10298</v>
      </c>
      <c r="C15750" t="s">
        <v>6386</v>
      </c>
    </row>
    <row r="15751" spans="1:4" x14ac:dyDescent="0.25">
      <c r="A15751" s="2">
        <v>44340.556944444441</v>
      </c>
      <c r="B15751" t="s">
        <v>10298</v>
      </c>
      <c r="D15751" t="s">
        <v>949</v>
      </c>
    </row>
    <row r="15752" spans="1:4" x14ac:dyDescent="0.25">
      <c r="A15752" s="2">
        <v>44340.556944444441</v>
      </c>
      <c r="B15752" t="s">
        <v>10298</v>
      </c>
      <c r="D15752" t="s">
        <v>1049</v>
      </c>
    </row>
    <row r="15753" spans="1:4" x14ac:dyDescent="0.25">
      <c r="A15753" s="2">
        <v>44340.557638888888</v>
      </c>
      <c r="B15753" t="s">
        <v>175</v>
      </c>
      <c r="C15753" t="s">
        <v>9452</v>
      </c>
    </row>
    <row r="15754" spans="1:4" x14ac:dyDescent="0.25">
      <c r="A15754" s="2">
        <v>44340.557638888888</v>
      </c>
      <c r="B15754" t="s">
        <v>175</v>
      </c>
      <c r="C15754" t="s">
        <v>9453</v>
      </c>
    </row>
    <row r="15755" spans="1:4" x14ac:dyDescent="0.25">
      <c r="A15755" s="2">
        <v>44340.557638888888</v>
      </c>
      <c r="B15755" t="s">
        <v>175</v>
      </c>
      <c r="C15755" t="s">
        <v>9454</v>
      </c>
    </row>
    <row r="15756" spans="1:4" x14ac:dyDescent="0.25">
      <c r="A15756" s="2">
        <v>44340.557638888888</v>
      </c>
      <c r="B15756" t="s">
        <v>10298</v>
      </c>
      <c r="C15756" t="s">
        <v>9939</v>
      </c>
    </row>
    <row r="15757" spans="1:4" x14ac:dyDescent="0.25">
      <c r="A15757" s="2">
        <v>44340.557638888888</v>
      </c>
      <c r="B15757" t="s">
        <v>10298</v>
      </c>
      <c r="C15757" t="s">
        <v>6386</v>
      </c>
    </row>
    <row r="15758" spans="1:4" x14ac:dyDescent="0.25">
      <c r="A15758" s="2">
        <v>44340.557638888888</v>
      </c>
      <c r="B15758" t="s">
        <v>10298</v>
      </c>
      <c r="C15758" t="s">
        <v>9940</v>
      </c>
    </row>
    <row r="15759" spans="1:4" x14ac:dyDescent="0.25">
      <c r="A15759" s="2">
        <v>44340.557638888888</v>
      </c>
      <c r="B15759" t="s">
        <v>10298</v>
      </c>
      <c r="C15759" t="s">
        <v>8244</v>
      </c>
    </row>
    <row r="15760" spans="1:4" x14ac:dyDescent="0.25">
      <c r="A15760" s="2">
        <v>44340.557638888888</v>
      </c>
      <c r="B15760" t="s">
        <v>175</v>
      </c>
      <c r="D15760" t="s">
        <v>894</v>
      </c>
    </row>
    <row r="15761" spans="1:4" x14ac:dyDescent="0.25">
      <c r="A15761" s="2">
        <v>44340.557638888888</v>
      </c>
      <c r="B15761" t="s">
        <v>175</v>
      </c>
      <c r="D15761" t="s">
        <v>845</v>
      </c>
    </row>
    <row r="15762" spans="1:4" x14ac:dyDescent="0.25">
      <c r="A15762" s="2">
        <v>44340.557638888888</v>
      </c>
      <c r="B15762" t="s">
        <v>175</v>
      </c>
      <c r="D15762" t="s">
        <v>834</v>
      </c>
    </row>
    <row r="15763" spans="1:4" x14ac:dyDescent="0.25">
      <c r="A15763" s="2">
        <v>44340.557638888888</v>
      </c>
      <c r="B15763" t="s">
        <v>10298</v>
      </c>
      <c r="D15763" t="s">
        <v>856</v>
      </c>
    </row>
    <row r="15764" spans="1:4" x14ac:dyDescent="0.25">
      <c r="A15764" s="2">
        <v>44340.557638888888</v>
      </c>
      <c r="B15764" t="s">
        <v>10298</v>
      </c>
      <c r="D15764" t="s">
        <v>4991</v>
      </c>
    </row>
    <row r="15765" spans="1:4" x14ac:dyDescent="0.25">
      <c r="A15765" s="2">
        <v>44340.557638888888</v>
      </c>
      <c r="B15765" t="s">
        <v>10298</v>
      </c>
      <c r="D15765" t="s">
        <v>828</v>
      </c>
    </row>
    <row r="15766" spans="1:4" x14ac:dyDescent="0.25">
      <c r="A15766" s="2">
        <v>44340.557638888888</v>
      </c>
      <c r="B15766" t="s">
        <v>10298</v>
      </c>
      <c r="D15766" t="s">
        <v>892</v>
      </c>
    </row>
    <row r="15767" spans="1:4" x14ac:dyDescent="0.25">
      <c r="A15767" s="2">
        <v>44340.558333333334</v>
      </c>
      <c r="B15767" t="s">
        <v>180</v>
      </c>
      <c r="C15767" t="s">
        <v>6386</v>
      </c>
    </row>
    <row r="15768" spans="1:4" x14ac:dyDescent="0.25">
      <c r="A15768" s="2">
        <v>44340.558333333334</v>
      </c>
      <c r="B15768" t="s">
        <v>180</v>
      </c>
      <c r="C15768" t="s">
        <v>1538</v>
      </c>
    </row>
    <row r="15769" spans="1:4" x14ac:dyDescent="0.25">
      <c r="A15769" s="2">
        <v>44340.558333333334</v>
      </c>
      <c r="B15769" t="s">
        <v>10296</v>
      </c>
      <c r="C15769" t="s">
        <v>6386</v>
      </c>
    </row>
    <row r="15770" spans="1:4" x14ac:dyDescent="0.25">
      <c r="A15770" s="2">
        <v>44340.558333333334</v>
      </c>
      <c r="B15770" t="s">
        <v>1143</v>
      </c>
      <c r="C15770" t="s">
        <v>6386</v>
      </c>
    </row>
    <row r="15771" spans="1:4" x14ac:dyDescent="0.25">
      <c r="A15771" s="2">
        <v>44340.558333333334</v>
      </c>
      <c r="B15771" t="s">
        <v>1143</v>
      </c>
      <c r="C15771" t="s">
        <v>1538</v>
      </c>
    </row>
    <row r="15772" spans="1:4" x14ac:dyDescent="0.25">
      <c r="A15772" s="2">
        <v>44340.558333333334</v>
      </c>
      <c r="B15772" t="s">
        <v>1143</v>
      </c>
      <c r="C15772" t="s">
        <v>1538</v>
      </c>
    </row>
    <row r="15773" spans="1:4" x14ac:dyDescent="0.25">
      <c r="A15773" s="2">
        <v>44340.558333333334</v>
      </c>
      <c r="B15773" t="s">
        <v>1143</v>
      </c>
      <c r="C15773" t="s">
        <v>6660</v>
      </c>
    </row>
    <row r="15774" spans="1:4" x14ac:dyDescent="0.25">
      <c r="A15774" s="2">
        <v>44340.558333333334</v>
      </c>
      <c r="B15774" t="s">
        <v>10300</v>
      </c>
      <c r="C15774" t="s">
        <v>6386</v>
      </c>
    </row>
    <row r="15775" spans="1:4" x14ac:dyDescent="0.25">
      <c r="A15775" s="2">
        <v>44340.558333333334</v>
      </c>
      <c r="B15775" t="s">
        <v>10300</v>
      </c>
      <c r="C15775" t="s">
        <v>8701</v>
      </c>
    </row>
    <row r="15776" spans="1:4" x14ac:dyDescent="0.25">
      <c r="A15776" s="2">
        <v>44340.558333333334</v>
      </c>
      <c r="B15776" t="s">
        <v>182</v>
      </c>
      <c r="C15776" t="s">
        <v>1538</v>
      </c>
    </row>
    <row r="15777" spans="1:4" x14ac:dyDescent="0.25">
      <c r="A15777" s="2">
        <v>44340.558333333334</v>
      </c>
      <c r="B15777" t="s">
        <v>175</v>
      </c>
      <c r="C15777" t="s">
        <v>9455</v>
      </c>
    </row>
    <row r="15778" spans="1:4" x14ac:dyDescent="0.25">
      <c r="A15778" s="2">
        <v>44340.558333333334</v>
      </c>
      <c r="B15778" t="s">
        <v>175</v>
      </c>
      <c r="C15778" t="s">
        <v>6396</v>
      </c>
    </row>
    <row r="15779" spans="1:4" x14ac:dyDescent="0.25">
      <c r="A15779" s="2">
        <v>44340.558333333334</v>
      </c>
      <c r="B15779" t="s">
        <v>175</v>
      </c>
      <c r="C15779" t="s">
        <v>9456</v>
      </c>
    </row>
    <row r="15780" spans="1:4" x14ac:dyDescent="0.25">
      <c r="A15780" s="2">
        <v>44340.558333333334</v>
      </c>
      <c r="B15780" t="s">
        <v>189</v>
      </c>
      <c r="C15780" t="s">
        <v>6386</v>
      </c>
    </row>
    <row r="15781" spans="1:4" x14ac:dyDescent="0.25">
      <c r="A15781" s="2">
        <v>44340.558333333334</v>
      </c>
      <c r="B15781" t="s">
        <v>189</v>
      </c>
      <c r="C15781" t="s">
        <v>6386</v>
      </c>
    </row>
    <row r="15782" spans="1:4" x14ac:dyDescent="0.25">
      <c r="A15782" s="2">
        <v>44340.558333333334</v>
      </c>
      <c r="B15782" t="s">
        <v>189</v>
      </c>
      <c r="C15782" t="s">
        <v>9575</v>
      </c>
    </row>
    <row r="15783" spans="1:4" x14ac:dyDescent="0.25">
      <c r="A15783" s="2">
        <v>44340.558333333334</v>
      </c>
      <c r="B15783" t="s">
        <v>189</v>
      </c>
      <c r="C15783" t="s">
        <v>1538</v>
      </c>
    </row>
    <row r="15784" spans="1:4" x14ac:dyDescent="0.25">
      <c r="A15784" s="2">
        <v>44340.558333333334</v>
      </c>
      <c r="B15784" t="s">
        <v>190</v>
      </c>
      <c r="C15784" t="s">
        <v>10085</v>
      </c>
    </row>
    <row r="15785" spans="1:4" x14ac:dyDescent="0.25">
      <c r="A15785" s="2">
        <v>44340.558333333334</v>
      </c>
      <c r="B15785" t="s">
        <v>190</v>
      </c>
      <c r="C15785" t="s">
        <v>10086</v>
      </c>
    </row>
    <row r="15786" spans="1:4" x14ac:dyDescent="0.25">
      <c r="A15786" s="2">
        <v>44340.558333333334</v>
      </c>
      <c r="B15786" t="s">
        <v>180</v>
      </c>
      <c r="D15786" t="s">
        <v>850</v>
      </c>
    </row>
    <row r="15787" spans="1:4" x14ac:dyDescent="0.25">
      <c r="A15787" s="2">
        <v>44340.558333333334</v>
      </c>
      <c r="B15787" t="s">
        <v>180</v>
      </c>
      <c r="D15787" t="s">
        <v>1009</v>
      </c>
    </row>
    <row r="15788" spans="1:4" x14ac:dyDescent="0.25">
      <c r="A15788" s="2">
        <v>44340.558333333334</v>
      </c>
      <c r="B15788" t="s">
        <v>10296</v>
      </c>
      <c r="D15788" t="s">
        <v>1853</v>
      </c>
    </row>
    <row r="15789" spans="1:4" x14ac:dyDescent="0.25">
      <c r="A15789" s="2">
        <v>44340.558333333334</v>
      </c>
      <c r="B15789" t="s">
        <v>1143</v>
      </c>
      <c r="D15789" t="s">
        <v>842</v>
      </c>
    </row>
    <row r="15790" spans="1:4" x14ac:dyDescent="0.25">
      <c r="A15790" s="2">
        <v>44340.558333333334</v>
      </c>
      <c r="B15790" t="s">
        <v>1143</v>
      </c>
      <c r="D15790" t="s">
        <v>949</v>
      </c>
    </row>
    <row r="15791" spans="1:4" x14ac:dyDescent="0.25">
      <c r="A15791" s="2">
        <v>44340.558333333334</v>
      </c>
      <c r="B15791" t="s">
        <v>1143</v>
      </c>
      <c r="D15791" t="s">
        <v>825</v>
      </c>
    </row>
    <row r="15792" spans="1:4" x14ac:dyDescent="0.25">
      <c r="A15792" s="2">
        <v>44340.558333333334</v>
      </c>
      <c r="B15792" t="s">
        <v>1143</v>
      </c>
      <c r="D15792" t="s">
        <v>826</v>
      </c>
    </row>
    <row r="15793" spans="1:4" x14ac:dyDescent="0.25">
      <c r="A15793" s="2">
        <v>44340.558333333334</v>
      </c>
      <c r="B15793" t="s">
        <v>10300</v>
      </c>
      <c r="D15793" t="s">
        <v>827</v>
      </c>
    </row>
    <row r="15794" spans="1:4" x14ac:dyDescent="0.25">
      <c r="A15794" s="2">
        <v>44340.558333333334</v>
      </c>
      <c r="B15794" t="s">
        <v>10300</v>
      </c>
      <c r="D15794" t="s">
        <v>885</v>
      </c>
    </row>
    <row r="15795" spans="1:4" x14ac:dyDescent="0.25">
      <c r="A15795" s="2">
        <v>44340.558333333334</v>
      </c>
      <c r="B15795" t="s">
        <v>182</v>
      </c>
      <c r="D15795" t="s">
        <v>902</v>
      </c>
    </row>
    <row r="15796" spans="1:4" x14ac:dyDescent="0.25">
      <c r="A15796" s="2">
        <v>44340.558333333334</v>
      </c>
      <c r="B15796" t="s">
        <v>175</v>
      </c>
      <c r="D15796" t="s">
        <v>1139</v>
      </c>
    </row>
    <row r="15797" spans="1:4" x14ac:dyDescent="0.25">
      <c r="A15797" s="2">
        <v>44340.558333333334</v>
      </c>
      <c r="B15797" t="s">
        <v>175</v>
      </c>
      <c r="D15797" t="s">
        <v>1150</v>
      </c>
    </row>
    <row r="15798" spans="1:4" x14ac:dyDescent="0.25">
      <c r="A15798" s="2">
        <v>44340.558333333334</v>
      </c>
      <c r="B15798" t="s">
        <v>175</v>
      </c>
      <c r="D15798" t="s">
        <v>1151</v>
      </c>
    </row>
    <row r="15799" spans="1:4" x14ac:dyDescent="0.25">
      <c r="A15799" s="2">
        <v>44340.558333333334</v>
      </c>
      <c r="B15799" t="s">
        <v>189</v>
      </c>
      <c r="D15799" t="s">
        <v>834</v>
      </c>
    </row>
    <row r="15800" spans="1:4" x14ac:dyDescent="0.25">
      <c r="A15800" s="2">
        <v>44340.558333333334</v>
      </c>
      <c r="B15800" t="s">
        <v>189</v>
      </c>
      <c r="D15800" t="s">
        <v>955</v>
      </c>
    </row>
    <row r="15801" spans="1:4" x14ac:dyDescent="0.25">
      <c r="A15801" s="2">
        <v>44340.558333333334</v>
      </c>
      <c r="B15801" t="s">
        <v>189</v>
      </c>
      <c r="D15801" t="s">
        <v>904</v>
      </c>
    </row>
    <row r="15802" spans="1:4" x14ac:dyDescent="0.25">
      <c r="A15802" s="2">
        <v>44340.558333333334</v>
      </c>
      <c r="B15802" t="s">
        <v>189</v>
      </c>
      <c r="D15802" t="s">
        <v>970</v>
      </c>
    </row>
    <row r="15803" spans="1:4" x14ac:dyDescent="0.25">
      <c r="A15803" s="2">
        <v>44340.558333333334</v>
      </c>
      <c r="B15803" t="s">
        <v>190</v>
      </c>
      <c r="D15803" t="s">
        <v>846</v>
      </c>
    </row>
    <row r="15804" spans="1:4" x14ac:dyDescent="0.25">
      <c r="A15804" s="2">
        <v>44340.558333333334</v>
      </c>
      <c r="B15804" t="s">
        <v>190</v>
      </c>
      <c r="D15804" t="s">
        <v>908</v>
      </c>
    </row>
    <row r="15805" spans="1:4" x14ac:dyDescent="0.25">
      <c r="A15805" s="2">
        <v>44340.559027777781</v>
      </c>
      <c r="B15805" t="s">
        <v>180</v>
      </c>
      <c r="C15805" t="s">
        <v>7064</v>
      </c>
    </row>
    <row r="15806" spans="1:4" x14ac:dyDescent="0.25">
      <c r="A15806" s="2">
        <v>44340.559027777781</v>
      </c>
      <c r="B15806" t="s">
        <v>180</v>
      </c>
      <c r="C15806" t="s">
        <v>1538</v>
      </c>
    </row>
    <row r="15807" spans="1:4" x14ac:dyDescent="0.25">
      <c r="A15807" s="2">
        <v>44340.559027777781</v>
      </c>
      <c r="B15807" t="s">
        <v>10296</v>
      </c>
      <c r="C15807" t="s">
        <v>6386</v>
      </c>
    </row>
    <row r="15808" spans="1:4" x14ac:dyDescent="0.25">
      <c r="A15808" s="2">
        <v>44340.559027777781</v>
      </c>
      <c r="B15808" t="s">
        <v>182</v>
      </c>
      <c r="C15808" t="s">
        <v>9059</v>
      </c>
    </row>
    <row r="15809" spans="1:4" x14ac:dyDescent="0.25">
      <c r="A15809" s="2">
        <v>44340.559027777781</v>
      </c>
      <c r="B15809" t="s">
        <v>182</v>
      </c>
      <c r="C15809" t="s">
        <v>8886</v>
      </c>
    </row>
    <row r="15810" spans="1:4" x14ac:dyDescent="0.25">
      <c r="A15810" s="2">
        <v>44340.559027777781</v>
      </c>
      <c r="B15810" t="s">
        <v>182</v>
      </c>
      <c r="C15810" t="s">
        <v>6420</v>
      </c>
    </row>
    <row r="15811" spans="1:4" x14ac:dyDescent="0.25">
      <c r="A15811" s="2">
        <v>44340.559027777781</v>
      </c>
      <c r="B15811" t="s">
        <v>175</v>
      </c>
      <c r="C15811" t="s">
        <v>9457</v>
      </c>
    </row>
    <row r="15812" spans="1:4" x14ac:dyDescent="0.25">
      <c r="A15812" s="2">
        <v>44340.559027777781</v>
      </c>
      <c r="B15812" t="s">
        <v>175</v>
      </c>
      <c r="C15812" t="s">
        <v>6396</v>
      </c>
    </row>
    <row r="15813" spans="1:4" x14ac:dyDescent="0.25">
      <c r="A15813" s="2">
        <v>44340.559027777781</v>
      </c>
      <c r="B15813" t="s">
        <v>175</v>
      </c>
      <c r="C15813" t="s">
        <v>9458</v>
      </c>
    </row>
    <row r="15814" spans="1:4" x14ac:dyDescent="0.25">
      <c r="A15814" s="2">
        <v>44340.559027777781</v>
      </c>
      <c r="B15814" t="s">
        <v>178</v>
      </c>
      <c r="C15814" t="s">
        <v>9029</v>
      </c>
    </row>
    <row r="15815" spans="1:4" x14ac:dyDescent="0.25">
      <c r="A15815" s="2">
        <v>44340.559027777781</v>
      </c>
      <c r="B15815" t="s">
        <v>190</v>
      </c>
      <c r="C15815" t="s">
        <v>10087</v>
      </c>
    </row>
    <row r="15816" spans="1:4" x14ac:dyDescent="0.25">
      <c r="A15816" s="2">
        <v>44340.559027777781</v>
      </c>
      <c r="B15816" t="s">
        <v>180</v>
      </c>
      <c r="D15816" t="s">
        <v>899</v>
      </c>
    </row>
    <row r="15817" spans="1:4" x14ac:dyDescent="0.25">
      <c r="A15817" s="2">
        <v>44340.559027777781</v>
      </c>
      <c r="B15817" t="s">
        <v>180</v>
      </c>
      <c r="D15817" t="s">
        <v>900</v>
      </c>
    </row>
    <row r="15818" spans="1:4" x14ac:dyDescent="0.25">
      <c r="A15818" s="2">
        <v>44340.559027777781</v>
      </c>
      <c r="B15818" t="s">
        <v>10296</v>
      </c>
      <c r="D15818" t="s">
        <v>1853</v>
      </c>
    </row>
    <row r="15819" spans="1:4" x14ac:dyDescent="0.25">
      <c r="A15819" s="2">
        <v>44340.559027777781</v>
      </c>
      <c r="B15819" t="s">
        <v>182</v>
      </c>
      <c r="D15819" t="s">
        <v>856</v>
      </c>
    </row>
    <row r="15820" spans="1:4" x14ac:dyDescent="0.25">
      <c r="A15820" s="2">
        <v>44340.559027777781</v>
      </c>
      <c r="B15820" t="s">
        <v>182</v>
      </c>
      <c r="D15820" t="s">
        <v>4991</v>
      </c>
    </row>
    <row r="15821" spans="1:4" x14ac:dyDescent="0.25">
      <c r="A15821" s="2">
        <v>44340.559027777781</v>
      </c>
      <c r="B15821" t="s">
        <v>182</v>
      </c>
      <c r="D15821" t="s">
        <v>912</v>
      </c>
    </row>
    <row r="15822" spans="1:4" x14ac:dyDescent="0.25">
      <c r="A15822" s="2">
        <v>44340.559027777781</v>
      </c>
      <c r="B15822" t="s">
        <v>175</v>
      </c>
      <c r="D15822" t="s">
        <v>842</v>
      </c>
    </row>
    <row r="15823" spans="1:4" x14ac:dyDescent="0.25">
      <c r="A15823" s="2">
        <v>44340.559027777781</v>
      </c>
      <c r="B15823" t="s">
        <v>175</v>
      </c>
      <c r="D15823" t="s">
        <v>868</v>
      </c>
    </row>
    <row r="15824" spans="1:4" x14ac:dyDescent="0.25">
      <c r="A15824" s="2">
        <v>44340.559027777781</v>
      </c>
      <c r="B15824" t="s">
        <v>175</v>
      </c>
      <c r="D15824" t="s">
        <v>1049</v>
      </c>
    </row>
    <row r="15825" spans="1:4" x14ac:dyDescent="0.25">
      <c r="A15825" s="2">
        <v>44340.559027777781</v>
      </c>
      <c r="B15825" t="s">
        <v>178</v>
      </c>
      <c r="D15825" t="s">
        <v>1850</v>
      </c>
    </row>
    <row r="15826" spans="1:4" x14ac:dyDescent="0.25">
      <c r="A15826" s="2">
        <v>44340.559027777781</v>
      </c>
      <c r="B15826" t="s">
        <v>190</v>
      </c>
      <c r="D15826" t="s">
        <v>849</v>
      </c>
    </row>
    <row r="15827" spans="1:4" x14ac:dyDescent="0.25">
      <c r="A15827" s="2">
        <v>44340.55972222222</v>
      </c>
      <c r="B15827" t="s">
        <v>3</v>
      </c>
      <c r="C15827" t="s">
        <v>7128</v>
      </c>
    </row>
    <row r="15828" spans="1:4" x14ac:dyDescent="0.25">
      <c r="A15828" s="2">
        <v>44340.55972222222</v>
      </c>
      <c r="B15828" t="s">
        <v>175</v>
      </c>
      <c r="C15828" t="s">
        <v>9459</v>
      </c>
    </row>
    <row r="15829" spans="1:4" x14ac:dyDescent="0.25">
      <c r="A15829" s="2">
        <v>44340.55972222222</v>
      </c>
      <c r="B15829" t="s">
        <v>10298</v>
      </c>
      <c r="C15829" t="s">
        <v>6633</v>
      </c>
    </row>
    <row r="15830" spans="1:4" x14ac:dyDescent="0.25">
      <c r="A15830" s="2">
        <v>44340.55972222222</v>
      </c>
      <c r="B15830" t="s">
        <v>10298</v>
      </c>
      <c r="C15830" t="s">
        <v>9941</v>
      </c>
    </row>
    <row r="15831" spans="1:4" x14ac:dyDescent="0.25">
      <c r="A15831" s="2">
        <v>44340.55972222222</v>
      </c>
      <c r="B15831" t="s">
        <v>190</v>
      </c>
      <c r="C15831" t="s">
        <v>10088</v>
      </c>
    </row>
    <row r="15832" spans="1:4" x14ac:dyDescent="0.25">
      <c r="A15832" s="2">
        <v>44340.55972222222</v>
      </c>
      <c r="B15832" t="s">
        <v>3</v>
      </c>
      <c r="D15832" t="s">
        <v>1853</v>
      </c>
    </row>
    <row r="15833" spans="1:4" x14ac:dyDescent="0.25">
      <c r="A15833" s="2">
        <v>44340.55972222222</v>
      </c>
      <c r="B15833" t="s">
        <v>175</v>
      </c>
      <c r="D15833" t="s">
        <v>827</v>
      </c>
    </row>
    <row r="15834" spans="1:4" x14ac:dyDescent="0.25">
      <c r="A15834" s="2">
        <v>44340.55972222222</v>
      </c>
      <c r="B15834" t="s">
        <v>10298</v>
      </c>
      <c r="D15834" t="s">
        <v>827</v>
      </c>
    </row>
    <row r="15835" spans="1:4" x14ac:dyDescent="0.25">
      <c r="A15835" s="2">
        <v>44340.55972222222</v>
      </c>
      <c r="B15835" t="s">
        <v>10298</v>
      </c>
      <c r="D15835" t="s">
        <v>1855</v>
      </c>
    </row>
    <row r="15836" spans="1:4" x14ac:dyDescent="0.25">
      <c r="A15836" s="2">
        <v>44340.55972222222</v>
      </c>
      <c r="B15836" t="s">
        <v>190</v>
      </c>
      <c r="D15836" t="s">
        <v>1021</v>
      </c>
    </row>
    <row r="15837" spans="1:4" x14ac:dyDescent="0.25">
      <c r="A15837" s="2">
        <v>44340.560416666667</v>
      </c>
      <c r="B15837" t="s">
        <v>10296</v>
      </c>
      <c r="C15837" t="s">
        <v>8645</v>
      </c>
    </row>
    <row r="15838" spans="1:4" x14ac:dyDescent="0.25">
      <c r="A15838" s="2">
        <v>44340.560416666667</v>
      </c>
      <c r="B15838" t="s">
        <v>175</v>
      </c>
      <c r="C15838" t="s">
        <v>9460</v>
      </c>
    </row>
    <row r="15839" spans="1:4" x14ac:dyDescent="0.25">
      <c r="A15839" s="2">
        <v>44340.560416666667</v>
      </c>
      <c r="B15839" t="s">
        <v>10298</v>
      </c>
      <c r="C15839" t="s">
        <v>9942</v>
      </c>
    </row>
    <row r="15840" spans="1:4" x14ac:dyDescent="0.25">
      <c r="A15840" s="2">
        <v>44340.560416666667</v>
      </c>
      <c r="B15840" t="s">
        <v>10296</v>
      </c>
      <c r="D15840" t="s">
        <v>827</v>
      </c>
    </row>
    <row r="15841" spans="1:4" x14ac:dyDescent="0.25">
      <c r="A15841" s="2">
        <v>44340.560416666667</v>
      </c>
      <c r="B15841" t="s">
        <v>175</v>
      </c>
      <c r="D15841" t="s">
        <v>1865</v>
      </c>
    </row>
    <row r="15842" spans="1:4" x14ac:dyDescent="0.25">
      <c r="A15842" s="2">
        <v>44340.560416666667</v>
      </c>
      <c r="B15842" t="s">
        <v>10298</v>
      </c>
      <c r="D15842" t="s">
        <v>844</v>
      </c>
    </row>
    <row r="15843" spans="1:4" x14ac:dyDescent="0.25">
      <c r="A15843" s="2">
        <v>44354.414583333331</v>
      </c>
      <c r="B15843" t="s">
        <v>164</v>
      </c>
      <c r="C15843" t="s">
        <v>6399</v>
      </c>
    </row>
    <row r="15844" spans="1:4" x14ac:dyDescent="0.25">
      <c r="A15844" s="2">
        <v>44354.414583333331</v>
      </c>
      <c r="B15844" t="s">
        <v>164</v>
      </c>
      <c r="D15844" t="s">
        <v>5001</v>
      </c>
    </row>
    <row r="15845" spans="1:4" x14ac:dyDescent="0.25">
      <c r="A15845" s="2">
        <v>44354.415277777778</v>
      </c>
      <c r="B15845" t="s">
        <v>164</v>
      </c>
      <c r="C15845" t="s">
        <v>6744</v>
      </c>
    </row>
    <row r="15846" spans="1:4" x14ac:dyDescent="0.25">
      <c r="A15846" s="2">
        <v>44354.415277777778</v>
      </c>
      <c r="B15846" t="s">
        <v>164</v>
      </c>
      <c r="C15846" t="s">
        <v>6745</v>
      </c>
    </row>
    <row r="15847" spans="1:4" x14ac:dyDescent="0.25">
      <c r="A15847" s="2">
        <v>44354.415277777778</v>
      </c>
      <c r="B15847" t="s">
        <v>164</v>
      </c>
      <c r="D15847" t="s">
        <v>1848</v>
      </c>
    </row>
    <row r="15848" spans="1:4" x14ac:dyDescent="0.25">
      <c r="A15848" s="2">
        <v>44354.415277777778</v>
      </c>
      <c r="B15848" t="s">
        <v>164</v>
      </c>
      <c r="D15848" t="s">
        <v>1849</v>
      </c>
    </row>
    <row r="15849" spans="1:4" x14ac:dyDescent="0.25">
      <c r="A15849" s="2">
        <v>44354.415972222225</v>
      </c>
      <c r="B15849" t="s">
        <v>164</v>
      </c>
      <c r="C15849" t="s">
        <v>6746</v>
      </c>
    </row>
    <row r="15850" spans="1:4" x14ac:dyDescent="0.25">
      <c r="A15850" s="2">
        <v>44354.415972222225</v>
      </c>
      <c r="B15850" t="s">
        <v>164</v>
      </c>
      <c r="D15850" t="s">
        <v>1917</v>
      </c>
    </row>
    <row r="15851" spans="1:4" x14ac:dyDescent="0.25">
      <c r="A15851" s="2">
        <v>44354.416666666664</v>
      </c>
      <c r="B15851" t="s">
        <v>10297</v>
      </c>
      <c r="C15851" t="s">
        <v>6399</v>
      </c>
    </row>
    <row r="15852" spans="1:4" x14ac:dyDescent="0.25">
      <c r="A15852" s="2">
        <v>44354.416666666664</v>
      </c>
      <c r="B15852" t="s">
        <v>10297</v>
      </c>
      <c r="D15852" t="s">
        <v>4989</v>
      </c>
    </row>
    <row r="15853" spans="1:4" x14ac:dyDescent="0.25">
      <c r="A15853" s="2">
        <v>44354.417361111111</v>
      </c>
      <c r="B15853" t="s">
        <v>10297</v>
      </c>
      <c r="C15853" t="s">
        <v>6399</v>
      </c>
    </row>
    <row r="15854" spans="1:4" x14ac:dyDescent="0.25">
      <c r="A15854" s="2">
        <v>44354.417361111111</v>
      </c>
      <c r="B15854" t="s">
        <v>10297</v>
      </c>
      <c r="C15854" t="s">
        <v>10178</v>
      </c>
    </row>
    <row r="15855" spans="1:4" x14ac:dyDescent="0.25">
      <c r="A15855" s="2">
        <v>44354.417361111111</v>
      </c>
      <c r="B15855" t="s">
        <v>10296</v>
      </c>
      <c r="C15855" t="s">
        <v>6396</v>
      </c>
    </row>
    <row r="15856" spans="1:4" x14ac:dyDescent="0.25">
      <c r="A15856" s="2">
        <v>44354.417361111111</v>
      </c>
      <c r="B15856" t="s">
        <v>10297</v>
      </c>
      <c r="D15856" t="s">
        <v>1848</v>
      </c>
    </row>
    <row r="15857" spans="1:4" x14ac:dyDescent="0.25">
      <c r="A15857" s="2">
        <v>44354.417361111111</v>
      </c>
      <c r="B15857" t="s">
        <v>10297</v>
      </c>
      <c r="D15857" t="s">
        <v>1849</v>
      </c>
    </row>
    <row r="15858" spans="1:4" x14ac:dyDescent="0.25">
      <c r="A15858" s="2">
        <v>44354.417361111111</v>
      </c>
      <c r="B15858" t="s">
        <v>10296</v>
      </c>
      <c r="D15858" t="s">
        <v>4988</v>
      </c>
    </row>
    <row r="15859" spans="1:4" x14ac:dyDescent="0.25">
      <c r="A15859" s="2">
        <v>44354.418055555558</v>
      </c>
      <c r="B15859" t="s">
        <v>10297</v>
      </c>
      <c r="C15859" t="s">
        <v>194</v>
      </c>
    </row>
    <row r="15860" spans="1:4" x14ac:dyDescent="0.25">
      <c r="A15860" s="2">
        <v>44354.418055555558</v>
      </c>
      <c r="B15860" t="s">
        <v>10296</v>
      </c>
      <c r="C15860" t="s">
        <v>6396</v>
      </c>
    </row>
    <row r="15861" spans="1:4" x14ac:dyDescent="0.25">
      <c r="A15861" s="2">
        <v>44354.418055555558</v>
      </c>
      <c r="B15861" t="s">
        <v>10297</v>
      </c>
      <c r="C15861" t="s">
        <v>7304</v>
      </c>
    </row>
    <row r="15862" spans="1:4" x14ac:dyDescent="0.25">
      <c r="A15862" s="2">
        <v>44354.418055555558</v>
      </c>
      <c r="B15862" t="s">
        <v>10297</v>
      </c>
      <c r="C15862" t="s">
        <v>1538</v>
      </c>
    </row>
    <row r="15863" spans="1:4" x14ac:dyDescent="0.25">
      <c r="A15863" s="2">
        <v>44354.418055555558</v>
      </c>
      <c r="B15863" t="s">
        <v>10297</v>
      </c>
      <c r="D15863" t="s">
        <v>832</v>
      </c>
    </row>
    <row r="15864" spans="1:4" x14ac:dyDescent="0.25">
      <c r="A15864" s="2">
        <v>44354.418055555558</v>
      </c>
      <c r="B15864" t="s">
        <v>10296</v>
      </c>
      <c r="D15864" t="s">
        <v>1848</v>
      </c>
    </row>
    <row r="15865" spans="1:4" x14ac:dyDescent="0.25">
      <c r="A15865" s="2">
        <v>44354.418055555558</v>
      </c>
      <c r="B15865" t="s">
        <v>10297</v>
      </c>
      <c r="D15865" t="s">
        <v>1897</v>
      </c>
    </row>
    <row r="15866" spans="1:4" x14ac:dyDescent="0.25">
      <c r="A15866" s="2">
        <v>44354.418055555558</v>
      </c>
      <c r="B15866" t="s">
        <v>10297</v>
      </c>
      <c r="D15866" t="s">
        <v>958</v>
      </c>
    </row>
    <row r="15867" spans="1:4" x14ac:dyDescent="0.25">
      <c r="A15867" s="2">
        <v>44354.418749999997</v>
      </c>
      <c r="B15867" t="s">
        <v>10297</v>
      </c>
      <c r="C15867" t="s">
        <v>10179</v>
      </c>
    </row>
    <row r="15868" spans="1:4" x14ac:dyDescent="0.25">
      <c r="A15868" s="2">
        <v>44354.418749999997</v>
      </c>
      <c r="B15868" t="s">
        <v>10297</v>
      </c>
      <c r="D15868" t="s">
        <v>1853</v>
      </c>
    </row>
    <row r="15869" spans="1:4" x14ac:dyDescent="0.25">
      <c r="A15869" s="2">
        <v>44354.419444444444</v>
      </c>
      <c r="B15869" t="s">
        <v>10303</v>
      </c>
      <c r="C15869" t="s">
        <v>10180</v>
      </c>
    </row>
    <row r="15870" spans="1:4" x14ac:dyDescent="0.25">
      <c r="A15870" s="2">
        <v>44354.419444444444</v>
      </c>
      <c r="B15870" t="s">
        <v>10297</v>
      </c>
      <c r="C15870" t="s">
        <v>10181</v>
      </c>
    </row>
    <row r="15871" spans="1:4" x14ac:dyDescent="0.25">
      <c r="A15871" s="2">
        <v>44354.419444444444</v>
      </c>
      <c r="B15871" t="s">
        <v>10297</v>
      </c>
      <c r="C15871" t="s">
        <v>10182</v>
      </c>
    </row>
    <row r="15872" spans="1:4" x14ac:dyDescent="0.25">
      <c r="A15872" s="2">
        <v>44354.419444444444</v>
      </c>
      <c r="B15872" t="s">
        <v>10303</v>
      </c>
      <c r="D15872" t="s">
        <v>5050</v>
      </c>
    </row>
    <row r="15873" spans="1:4" x14ac:dyDescent="0.25">
      <c r="A15873" s="2">
        <v>44354.419444444444</v>
      </c>
      <c r="B15873" t="s">
        <v>10297</v>
      </c>
      <c r="D15873" t="s">
        <v>1049</v>
      </c>
    </row>
    <row r="15874" spans="1:4" x14ac:dyDescent="0.25">
      <c r="A15874" s="2">
        <v>44354.419444444444</v>
      </c>
      <c r="B15874" t="s">
        <v>10297</v>
      </c>
      <c r="D15874" t="s">
        <v>844</v>
      </c>
    </row>
    <row r="15875" spans="1:4" x14ac:dyDescent="0.25">
      <c r="A15875" s="2">
        <v>44354.420138888891</v>
      </c>
      <c r="B15875" t="s">
        <v>181</v>
      </c>
      <c r="C15875" t="s">
        <v>391</v>
      </c>
    </row>
    <row r="15876" spans="1:4" x14ac:dyDescent="0.25">
      <c r="A15876" s="2">
        <v>44354.420138888891</v>
      </c>
      <c r="B15876" t="s">
        <v>164</v>
      </c>
      <c r="C15876" t="s">
        <v>7170</v>
      </c>
    </row>
    <row r="15877" spans="1:4" x14ac:dyDescent="0.25">
      <c r="A15877" s="2">
        <v>44354.420138888891</v>
      </c>
      <c r="B15877" t="s">
        <v>163</v>
      </c>
      <c r="C15877" t="s">
        <v>4216</v>
      </c>
    </row>
    <row r="15878" spans="1:4" x14ac:dyDescent="0.25">
      <c r="A15878" s="2">
        <v>44354.420138888891</v>
      </c>
      <c r="B15878" t="s">
        <v>163</v>
      </c>
      <c r="C15878" t="s">
        <v>6386</v>
      </c>
    </row>
    <row r="15879" spans="1:4" x14ac:dyDescent="0.25">
      <c r="A15879" s="2">
        <v>44354.420138888891</v>
      </c>
      <c r="B15879" t="s">
        <v>10297</v>
      </c>
      <c r="C15879" t="s">
        <v>6396</v>
      </c>
    </row>
    <row r="15880" spans="1:4" x14ac:dyDescent="0.25">
      <c r="A15880" s="2">
        <v>44354.420138888891</v>
      </c>
      <c r="B15880" t="s">
        <v>10297</v>
      </c>
      <c r="C15880" t="s">
        <v>6852</v>
      </c>
    </row>
    <row r="15881" spans="1:4" x14ac:dyDescent="0.25">
      <c r="A15881" s="2">
        <v>44354.420138888891</v>
      </c>
      <c r="B15881" t="s">
        <v>10297</v>
      </c>
      <c r="C15881" t="s">
        <v>6396</v>
      </c>
    </row>
    <row r="15882" spans="1:4" x14ac:dyDescent="0.25">
      <c r="A15882" s="2">
        <v>44354.420138888891</v>
      </c>
      <c r="B15882" t="s">
        <v>10297</v>
      </c>
      <c r="C15882" t="s">
        <v>10183</v>
      </c>
    </row>
    <row r="15883" spans="1:4" x14ac:dyDescent="0.25">
      <c r="A15883" s="2">
        <v>44354.420138888891</v>
      </c>
      <c r="B15883" t="s">
        <v>10297</v>
      </c>
      <c r="C15883" t="s">
        <v>1538</v>
      </c>
    </row>
    <row r="15884" spans="1:4" x14ac:dyDescent="0.25">
      <c r="A15884" s="2">
        <v>44354.420138888891</v>
      </c>
      <c r="B15884" t="s">
        <v>10297</v>
      </c>
      <c r="C15884" t="s">
        <v>6399</v>
      </c>
    </row>
    <row r="15885" spans="1:4" x14ac:dyDescent="0.25">
      <c r="A15885" s="2">
        <v>44354.420138888891</v>
      </c>
      <c r="B15885" t="s">
        <v>10297</v>
      </c>
      <c r="C15885" t="s">
        <v>194</v>
      </c>
    </row>
    <row r="15886" spans="1:4" x14ac:dyDescent="0.25">
      <c r="A15886" s="2">
        <v>44354.420138888891</v>
      </c>
      <c r="B15886" t="s">
        <v>10297</v>
      </c>
      <c r="C15886" t="s">
        <v>10184</v>
      </c>
    </row>
    <row r="15887" spans="1:4" x14ac:dyDescent="0.25">
      <c r="A15887" s="2">
        <v>44354.420138888891</v>
      </c>
      <c r="B15887" t="s">
        <v>10296</v>
      </c>
      <c r="C15887" t="s">
        <v>10185</v>
      </c>
    </row>
    <row r="15888" spans="1:4" x14ac:dyDescent="0.25">
      <c r="A15888" s="2">
        <v>44354.420138888891</v>
      </c>
      <c r="B15888" t="s">
        <v>10303</v>
      </c>
      <c r="C15888" t="s">
        <v>10186</v>
      </c>
    </row>
    <row r="15889" spans="1:4" x14ac:dyDescent="0.25">
      <c r="A15889" s="2">
        <v>44354.420138888891</v>
      </c>
      <c r="B15889" t="s">
        <v>181</v>
      </c>
      <c r="D15889" t="s">
        <v>856</v>
      </c>
    </row>
    <row r="15890" spans="1:4" x14ac:dyDescent="0.25">
      <c r="A15890" s="2">
        <v>44354.420138888891</v>
      </c>
      <c r="B15890" t="s">
        <v>164</v>
      </c>
      <c r="D15890" t="s">
        <v>5001</v>
      </c>
    </row>
    <row r="15891" spans="1:4" x14ac:dyDescent="0.25">
      <c r="A15891" s="2">
        <v>44354.420138888891</v>
      </c>
      <c r="B15891" t="s">
        <v>163</v>
      </c>
      <c r="D15891" t="s">
        <v>4993</v>
      </c>
    </row>
    <row r="15892" spans="1:4" x14ac:dyDescent="0.25">
      <c r="A15892" s="2">
        <v>44354.420138888891</v>
      </c>
      <c r="B15892" t="s">
        <v>163</v>
      </c>
      <c r="D15892" t="s">
        <v>1848</v>
      </c>
    </row>
    <row r="15893" spans="1:4" x14ac:dyDescent="0.25">
      <c r="A15893" s="2">
        <v>44354.420138888891</v>
      </c>
      <c r="B15893" t="s">
        <v>10297</v>
      </c>
      <c r="D15893" t="s">
        <v>845</v>
      </c>
    </row>
    <row r="15894" spans="1:4" x14ac:dyDescent="0.25">
      <c r="A15894" s="2">
        <v>44354.420138888891</v>
      </c>
      <c r="B15894" t="s">
        <v>10297</v>
      </c>
      <c r="D15894" t="s">
        <v>834</v>
      </c>
    </row>
    <row r="15895" spans="1:4" x14ac:dyDescent="0.25">
      <c r="A15895" s="2">
        <v>44354.420138888891</v>
      </c>
      <c r="B15895" t="s">
        <v>10297</v>
      </c>
      <c r="D15895" t="s">
        <v>903</v>
      </c>
    </row>
    <row r="15896" spans="1:4" x14ac:dyDescent="0.25">
      <c r="A15896" s="2">
        <v>44354.420138888891</v>
      </c>
      <c r="B15896" t="s">
        <v>10297</v>
      </c>
      <c r="D15896" t="s">
        <v>904</v>
      </c>
    </row>
    <row r="15897" spans="1:4" x14ac:dyDescent="0.25">
      <c r="A15897" s="2">
        <v>44354.420138888891</v>
      </c>
      <c r="B15897" t="s">
        <v>10297</v>
      </c>
      <c r="D15897" t="s">
        <v>836</v>
      </c>
    </row>
    <row r="15898" spans="1:4" x14ac:dyDescent="0.25">
      <c r="A15898" s="2">
        <v>44354.420138888891</v>
      </c>
      <c r="B15898" t="s">
        <v>10297</v>
      </c>
      <c r="D15898" t="s">
        <v>842</v>
      </c>
    </row>
    <row r="15899" spans="1:4" x14ac:dyDescent="0.25">
      <c r="A15899" s="2">
        <v>44354.420138888891</v>
      </c>
      <c r="B15899" t="s">
        <v>10297</v>
      </c>
      <c r="D15899" t="s">
        <v>932</v>
      </c>
    </row>
    <row r="15900" spans="1:4" x14ac:dyDescent="0.25">
      <c r="A15900" s="2">
        <v>44354.420138888891</v>
      </c>
      <c r="B15900" t="s">
        <v>10297</v>
      </c>
      <c r="D15900" t="s">
        <v>885</v>
      </c>
    </row>
    <row r="15901" spans="1:4" x14ac:dyDescent="0.25">
      <c r="A15901" s="2">
        <v>44354.420138888891</v>
      </c>
      <c r="B15901" t="s">
        <v>10296</v>
      </c>
      <c r="D15901" t="s">
        <v>1849</v>
      </c>
    </row>
    <row r="15902" spans="1:4" x14ac:dyDescent="0.25">
      <c r="A15902" s="2">
        <v>44354.420138888891</v>
      </c>
      <c r="B15902" t="s">
        <v>10303</v>
      </c>
      <c r="D15902" t="s">
        <v>1849</v>
      </c>
    </row>
    <row r="15903" spans="1:4" x14ac:dyDescent="0.25">
      <c r="A15903" s="2">
        <v>44354.42083333333</v>
      </c>
      <c r="B15903" t="s">
        <v>164</v>
      </c>
      <c r="C15903" t="s">
        <v>7171</v>
      </c>
    </row>
    <row r="15904" spans="1:4" x14ac:dyDescent="0.25">
      <c r="A15904" s="2">
        <v>44354.42083333333</v>
      </c>
      <c r="B15904" t="s">
        <v>163</v>
      </c>
      <c r="C15904" t="s">
        <v>8457</v>
      </c>
    </row>
    <row r="15905" spans="1:4" x14ac:dyDescent="0.25">
      <c r="A15905" s="2">
        <v>44354.42083333333</v>
      </c>
      <c r="B15905" t="s">
        <v>163</v>
      </c>
      <c r="C15905" t="s">
        <v>6386</v>
      </c>
    </row>
    <row r="15906" spans="1:4" x14ac:dyDescent="0.25">
      <c r="A15906" s="2">
        <v>44354.42083333333</v>
      </c>
      <c r="B15906" t="s">
        <v>163</v>
      </c>
      <c r="C15906" t="s">
        <v>1538</v>
      </c>
    </row>
    <row r="15907" spans="1:4" x14ac:dyDescent="0.25">
      <c r="A15907" s="2">
        <v>44354.42083333333</v>
      </c>
      <c r="B15907" t="s">
        <v>163</v>
      </c>
      <c r="C15907" t="s">
        <v>6386</v>
      </c>
    </row>
    <row r="15908" spans="1:4" x14ac:dyDescent="0.25">
      <c r="A15908" s="2">
        <v>44354.42083333333</v>
      </c>
      <c r="B15908" t="s">
        <v>163</v>
      </c>
      <c r="C15908" t="s">
        <v>1538</v>
      </c>
    </row>
    <row r="15909" spans="1:4" x14ac:dyDescent="0.25">
      <c r="A15909" s="2">
        <v>44354.42083333333</v>
      </c>
      <c r="B15909" t="s">
        <v>163</v>
      </c>
      <c r="C15909" t="s">
        <v>6386</v>
      </c>
    </row>
    <row r="15910" spans="1:4" x14ac:dyDescent="0.25">
      <c r="A15910" s="2">
        <v>44354.42083333333</v>
      </c>
      <c r="B15910" t="s">
        <v>10303</v>
      </c>
      <c r="C15910" t="s">
        <v>1249</v>
      </c>
    </row>
    <row r="15911" spans="1:4" x14ac:dyDescent="0.25">
      <c r="A15911" s="2">
        <v>44354.42083333333</v>
      </c>
      <c r="B15911" t="s">
        <v>10302</v>
      </c>
      <c r="C15911" t="s">
        <v>194</v>
      </c>
    </row>
    <row r="15912" spans="1:4" x14ac:dyDescent="0.25">
      <c r="A15912" s="2">
        <v>44354.42083333333</v>
      </c>
      <c r="B15912" t="s">
        <v>10296</v>
      </c>
      <c r="C15912" t="s">
        <v>6396</v>
      </c>
    </row>
    <row r="15913" spans="1:4" x14ac:dyDescent="0.25">
      <c r="A15913" s="2">
        <v>44354.42083333333</v>
      </c>
      <c r="B15913" t="s">
        <v>10296</v>
      </c>
      <c r="C15913" t="s">
        <v>6752</v>
      </c>
    </row>
    <row r="15914" spans="1:4" x14ac:dyDescent="0.25">
      <c r="A15914" s="2">
        <v>44354.42083333333</v>
      </c>
      <c r="B15914" t="s">
        <v>10296</v>
      </c>
      <c r="C15914" t="s">
        <v>6396</v>
      </c>
    </row>
    <row r="15915" spans="1:4" x14ac:dyDescent="0.25">
      <c r="A15915" s="2">
        <v>44354.42083333333</v>
      </c>
      <c r="B15915" t="s">
        <v>164</v>
      </c>
      <c r="D15915" t="s">
        <v>1849</v>
      </c>
    </row>
    <row r="15916" spans="1:4" x14ac:dyDescent="0.25">
      <c r="A15916" s="2">
        <v>44354.42083333333</v>
      </c>
      <c r="B15916" t="s">
        <v>163</v>
      </c>
      <c r="D15916" t="s">
        <v>1849</v>
      </c>
    </row>
    <row r="15917" spans="1:4" x14ac:dyDescent="0.25">
      <c r="A15917" s="2">
        <v>44354.42083333333</v>
      </c>
      <c r="B15917" t="s">
        <v>163</v>
      </c>
      <c r="D15917" t="s">
        <v>1850</v>
      </c>
    </row>
    <row r="15918" spans="1:4" x14ac:dyDescent="0.25">
      <c r="A15918" s="2">
        <v>44354.42083333333</v>
      </c>
      <c r="B15918" t="s">
        <v>163</v>
      </c>
      <c r="D15918" t="s">
        <v>1851</v>
      </c>
    </row>
    <row r="15919" spans="1:4" x14ac:dyDescent="0.25">
      <c r="A15919" s="2">
        <v>44354.42083333333</v>
      </c>
      <c r="B15919" t="s">
        <v>163</v>
      </c>
      <c r="D15919" t="s">
        <v>1852</v>
      </c>
    </row>
    <row r="15920" spans="1:4" x14ac:dyDescent="0.25">
      <c r="A15920" s="2">
        <v>44354.42083333333</v>
      </c>
      <c r="B15920" t="s">
        <v>163</v>
      </c>
      <c r="D15920" t="s">
        <v>828</v>
      </c>
    </row>
    <row r="15921" spans="1:4" x14ac:dyDescent="0.25">
      <c r="A15921" s="2">
        <v>44354.42083333333</v>
      </c>
      <c r="B15921" t="s">
        <v>163</v>
      </c>
      <c r="D15921" t="s">
        <v>892</v>
      </c>
    </row>
    <row r="15922" spans="1:4" x14ac:dyDescent="0.25">
      <c r="A15922" s="2">
        <v>44354.42083333333</v>
      </c>
      <c r="B15922" t="s">
        <v>10303</v>
      </c>
      <c r="D15922" t="s">
        <v>1861</v>
      </c>
    </row>
    <row r="15923" spans="1:4" x14ac:dyDescent="0.25">
      <c r="A15923" s="2">
        <v>44354.42083333333</v>
      </c>
      <c r="B15923" t="s">
        <v>10302</v>
      </c>
      <c r="D15923" t="s">
        <v>5049</v>
      </c>
    </row>
    <row r="15924" spans="1:4" x14ac:dyDescent="0.25">
      <c r="A15924" s="2">
        <v>44354.42083333333</v>
      </c>
      <c r="B15924" t="s">
        <v>10296</v>
      </c>
      <c r="D15924" t="s">
        <v>1850</v>
      </c>
    </row>
    <row r="15925" spans="1:4" x14ac:dyDescent="0.25">
      <c r="A15925" s="2">
        <v>44354.42083333333</v>
      </c>
      <c r="B15925" t="s">
        <v>10296</v>
      </c>
      <c r="D15925" t="s">
        <v>1897</v>
      </c>
    </row>
    <row r="15926" spans="1:4" x14ac:dyDescent="0.25">
      <c r="A15926" s="2">
        <v>44354.42083333333</v>
      </c>
      <c r="B15926" t="s">
        <v>10296</v>
      </c>
      <c r="D15926" t="s">
        <v>1852</v>
      </c>
    </row>
    <row r="15927" spans="1:4" x14ac:dyDescent="0.25">
      <c r="A15927" s="2">
        <v>44354.421527777777</v>
      </c>
      <c r="B15927" t="s">
        <v>164</v>
      </c>
      <c r="C15927" t="s">
        <v>7172</v>
      </c>
    </row>
    <row r="15928" spans="1:4" x14ac:dyDescent="0.25">
      <c r="A15928" s="2">
        <v>44354.421527777777</v>
      </c>
      <c r="B15928" t="s">
        <v>173</v>
      </c>
      <c r="C15928" t="s">
        <v>8600</v>
      </c>
    </row>
    <row r="15929" spans="1:4" x14ac:dyDescent="0.25">
      <c r="A15929" s="2">
        <v>44354.421527777777</v>
      </c>
      <c r="B15929" t="s">
        <v>173</v>
      </c>
      <c r="C15929" t="s">
        <v>8601</v>
      </c>
    </row>
    <row r="15930" spans="1:4" x14ac:dyDescent="0.25">
      <c r="A15930" s="2">
        <v>44354.421527777777</v>
      </c>
      <c r="B15930" t="s">
        <v>10296</v>
      </c>
      <c r="C15930" t="s">
        <v>10187</v>
      </c>
    </row>
    <row r="15931" spans="1:4" x14ac:dyDescent="0.25">
      <c r="A15931" s="2">
        <v>44354.421527777777</v>
      </c>
      <c r="B15931" t="s">
        <v>10302</v>
      </c>
      <c r="C15931" t="s">
        <v>10188</v>
      </c>
    </row>
    <row r="15932" spans="1:4" x14ac:dyDescent="0.25">
      <c r="A15932" s="2">
        <v>44354.421527777777</v>
      </c>
      <c r="B15932" t="s">
        <v>164</v>
      </c>
      <c r="D15932" t="s">
        <v>1888</v>
      </c>
    </row>
    <row r="15933" spans="1:4" x14ac:dyDescent="0.25">
      <c r="A15933" s="2">
        <v>44354.421527777777</v>
      </c>
      <c r="B15933" t="s">
        <v>173</v>
      </c>
      <c r="D15933" t="s">
        <v>5026</v>
      </c>
    </row>
    <row r="15934" spans="1:4" x14ac:dyDescent="0.25">
      <c r="A15934" s="2">
        <v>44354.421527777777</v>
      </c>
      <c r="B15934" t="s">
        <v>173</v>
      </c>
      <c r="D15934" t="s">
        <v>1849</v>
      </c>
    </row>
    <row r="15935" spans="1:4" x14ac:dyDescent="0.25">
      <c r="A15935" s="2">
        <v>44354.421527777777</v>
      </c>
      <c r="B15935" t="s">
        <v>10296</v>
      </c>
      <c r="D15935" t="s">
        <v>885</v>
      </c>
    </row>
    <row r="15936" spans="1:4" x14ac:dyDescent="0.25">
      <c r="A15936" s="2">
        <v>44354.421527777777</v>
      </c>
      <c r="B15936" t="s">
        <v>10302</v>
      </c>
      <c r="D15936" t="s">
        <v>1849</v>
      </c>
    </row>
    <row r="15937" spans="1:4" x14ac:dyDescent="0.25">
      <c r="A15937" s="2">
        <v>44354.422222222223</v>
      </c>
      <c r="B15937" t="s">
        <v>174</v>
      </c>
      <c r="C15937" t="s">
        <v>391</v>
      </c>
    </row>
    <row r="15938" spans="1:4" x14ac:dyDescent="0.25">
      <c r="A15938" s="2">
        <v>44354.422222222223</v>
      </c>
      <c r="B15938" t="s">
        <v>164</v>
      </c>
      <c r="C15938" t="s">
        <v>7173</v>
      </c>
    </row>
    <row r="15939" spans="1:4" x14ac:dyDescent="0.25">
      <c r="A15939" s="2">
        <v>44354.422222222223</v>
      </c>
      <c r="B15939" t="s">
        <v>164</v>
      </c>
      <c r="C15939" t="s">
        <v>7174</v>
      </c>
    </row>
    <row r="15940" spans="1:4" x14ac:dyDescent="0.25">
      <c r="A15940" s="2">
        <v>44354.422222222223</v>
      </c>
      <c r="B15940" t="s">
        <v>173</v>
      </c>
      <c r="C15940" t="s">
        <v>8602</v>
      </c>
    </row>
    <row r="15941" spans="1:4" x14ac:dyDescent="0.25">
      <c r="A15941" s="2">
        <v>44354.422222222223</v>
      </c>
      <c r="B15941" t="s">
        <v>173</v>
      </c>
      <c r="C15941" t="s">
        <v>8603</v>
      </c>
    </row>
    <row r="15942" spans="1:4" x14ac:dyDescent="0.25">
      <c r="A15942" s="2">
        <v>44354.422222222223</v>
      </c>
      <c r="B15942" t="s">
        <v>10296</v>
      </c>
      <c r="C15942" t="s">
        <v>10189</v>
      </c>
    </row>
    <row r="15943" spans="1:4" x14ac:dyDescent="0.25">
      <c r="A15943" s="2">
        <v>44354.422222222223</v>
      </c>
      <c r="B15943" t="s">
        <v>10296</v>
      </c>
      <c r="C15943" t="s">
        <v>6396</v>
      </c>
    </row>
    <row r="15944" spans="1:4" x14ac:dyDescent="0.25">
      <c r="A15944" s="2">
        <v>44354.422222222223</v>
      </c>
      <c r="B15944" t="s">
        <v>174</v>
      </c>
      <c r="D15944" t="s">
        <v>5002</v>
      </c>
    </row>
    <row r="15945" spans="1:4" x14ac:dyDescent="0.25">
      <c r="A15945" s="2">
        <v>44354.422222222223</v>
      </c>
      <c r="B15945" t="s">
        <v>164</v>
      </c>
      <c r="D15945" t="s">
        <v>1005</v>
      </c>
    </row>
    <row r="15946" spans="1:4" x14ac:dyDescent="0.25">
      <c r="A15946" s="2">
        <v>44354.422222222223</v>
      </c>
      <c r="B15946" t="s">
        <v>164</v>
      </c>
      <c r="D15946" t="s">
        <v>902</v>
      </c>
    </row>
    <row r="15947" spans="1:4" x14ac:dyDescent="0.25">
      <c r="A15947" s="2">
        <v>44354.422222222223</v>
      </c>
      <c r="B15947" t="s">
        <v>173</v>
      </c>
      <c r="D15947" t="s">
        <v>1919</v>
      </c>
    </row>
    <row r="15948" spans="1:4" x14ac:dyDescent="0.25">
      <c r="A15948" s="2">
        <v>44354.422222222223</v>
      </c>
      <c r="B15948" t="s">
        <v>173</v>
      </c>
      <c r="D15948" t="s">
        <v>1013</v>
      </c>
    </row>
    <row r="15949" spans="1:4" x14ac:dyDescent="0.25">
      <c r="A15949" s="2">
        <v>44354.422222222223</v>
      </c>
      <c r="B15949" t="s">
        <v>10296</v>
      </c>
      <c r="D15949" t="s">
        <v>894</v>
      </c>
    </row>
    <row r="15950" spans="1:4" x14ac:dyDescent="0.25">
      <c r="A15950" s="2">
        <v>44354.422222222223</v>
      </c>
      <c r="B15950" t="s">
        <v>10296</v>
      </c>
      <c r="D15950" t="s">
        <v>845</v>
      </c>
    </row>
    <row r="15951" spans="1:4" x14ac:dyDescent="0.25">
      <c r="A15951" s="2">
        <v>44354.42291666667</v>
      </c>
      <c r="B15951" t="s">
        <v>183</v>
      </c>
      <c r="C15951" t="s">
        <v>6399</v>
      </c>
    </row>
    <row r="15952" spans="1:4" x14ac:dyDescent="0.25">
      <c r="A15952" s="2">
        <v>44354.42291666667</v>
      </c>
      <c r="B15952" t="s">
        <v>183</v>
      </c>
      <c r="C15952" t="s">
        <v>6399</v>
      </c>
    </row>
    <row r="15953" spans="1:4" x14ac:dyDescent="0.25">
      <c r="A15953" s="2">
        <v>44354.42291666667</v>
      </c>
      <c r="B15953" t="s">
        <v>164</v>
      </c>
      <c r="C15953" t="s">
        <v>7175</v>
      </c>
    </row>
    <row r="15954" spans="1:4" x14ac:dyDescent="0.25">
      <c r="A15954" s="2">
        <v>44354.42291666667</v>
      </c>
      <c r="B15954" t="s">
        <v>173</v>
      </c>
      <c r="C15954" t="s">
        <v>8604</v>
      </c>
    </row>
    <row r="15955" spans="1:4" x14ac:dyDescent="0.25">
      <c r="A15955" s="2">
        <v>44354.42291666667</v>
      </c>
      <c r="B15955" t="s">
        <v>10296</v>
      </c>
      <c r="C15955" t="s">
        <v>10190</v>
      </c>
    </row>
    <row r="15956" spans="1:4" x14ac:dyDescent="0.25">
      <c r="A15956" s="2">
        <v>44354.42291666667</v>
      </c>
      <c r="B15956" t="s">
        <v>10296</v>
      </c>
      <c r="C15956" t="s">
        <v>10191</v>
      </c>
    </row>
    <row r="15957" spans="1:4" x14ac:dyDescent="0.25">
      <c r="A15957" s="2">
        <v>44354.42291666667</v>
      </c>
      <c r="B15957" t="s">
        <v>10296</v>
      </c>
      <c r="C15957" t="s">
        <v>194</v>
      </c>
    </row>
    <row r="15958" spans="1:4" x14ac:dyDescent="0.25">
      <c r="A15958" s="2">
        <v>44354.42291666667</v>
      </c>
      <c r="B15958" t="s">
        <v>10296</v>
      </c>
      <c r="C15958" t="s">
        <v>10192</v>
      </c>
    </row>
    <row r="15959" spans="1:4" x14ac:dyDescent="0.25">
      <c r="A15959" s="2">
        <v>44354.42291666667</v>
      </c>
      <c r="B15959" t="s">
        <v>183</v>
      </c>
      <c r="D15959" t="s">
        <v>4996</v>
      </c>
    </row>
    <row r="15960" spans="1:4" x14ac:dyDescent="0.25">
      <c r="A15960" s="2">
        <v>44354.42291666667</v>
      </c>
      <c r="B15960" t="s">
        <v>183</v>
      </c>
      <c r="D15960" t="s">
        <v>1848</v>
      </c>
    </row>
    <row r="15961" spans="1:4" x14ac:dyDescent="0.25">
      <c r="A15961" s="2">
        <v>44354.42291666667</v>
      </c>
      <c r="B15961" t="s">
        <v>164</v>
      </c>
      <c r="D15961" t="s">
        <v>842</v>
      </c>
    </row>
    <row r="15962" spans="1:4" x14ac:dyDescent="0.25">
      <c r="A15962" s="2">
        <v>44354.42291666667</v>
      </c>
      <c r="B15962" t="s">
        <v>173</v>
      </c>
      <c r="D15962" t="s">
        <v>885</v>
      </c>
    </row>
    <row r="15963" spans="1:4" x14ac:dyDescent="0.25">
      <c r="A15963" s="2">
        <v>44354.42291666667</v>
      </c>
      <c r="B15963" t="s">
        <v>10296</v>
      </c>
      <c r="D15963" t="s">
        <v>850</v>
      </c>
    </row>
    <row r="15964" spans="1:4" x14ac:dyDescent="0.25">
      <c r="A15964" s="2">
        <v>44354.42291666667</v>
      </c>
      <c r="B15964" t="s">
        <v>10296</v>
      </c>
      <c r="D15964" t="s">
        <v>842</v>
      </c>
    </row>
    <row r="15965" spans="1:4" x14ac:dyDescent="0.25">
      <c r="A15965" s="2">
        <v>44354.42291666667</v>
      </c>
      <c r="B15965" t="s">
        <v>10296</v>
      </c>
      <c r="D15965" t="s">
        <v>932</v>
      </c>
    </row>
    <row r="15966" spans="1:4" x14ac:dyDescent="0.25">
      <c r="A15966" s="2">
        <v>44354.42291666667</v>
      </c>
      <c r="B15966" t="s">
        <v>10296</v>
      </c>
      <c r="D15966" t="s">
        <v>1855</v>
      </c>
    </row>
    <row r="15967" spans="1:4" x14ac:dyDescent="0.25">
      <c r="A15967" s="2">
        <v>44354.423611111109</v>
      </c>
      <c r="B15967" t="s">
        <v>183</v>
      </c>
      <c r="C15967" t="s">
        <v>6594</v>
      </c>
    </row>
    <row r="15968" spans="1:4" x14ac:dyDescent="0.25">
      <c r="A15968" s="2">
        <v>44354.423611111109</v>
      </c>
      <c r="B15968" t="s">
        <v>173</v>
      </c>
      <c r="C15968" t="s">
        <v>8605</v>
      </c>
    </row>
    <row r="15969" spans="1:4" x14ac:dyDescent="0.25">
      <c r="A15969" s="2">
        <v>44354.423611111109</v>
      </c>
      <c r="B15969" t="s">
        <v>173</v>
      </c>
      <c r="C15969" t="s">
        <v>1538</v>
      </c>
    </row>
    <row r="15970" spans="1:4" x14ac:dyDescent="0.25">
      <c r="A15970" s="2">
        <v>44354.423611111109</v>
      </c>
      <c r="B15970" t="s">
        <v>173</v>
      </c>
      <c r="C15970" t="s">
        <v>8606</v>
      </c>
    </row>
    <row r="15971" spans="1:4" x14ac:dyDescent="0.25">
      <c r="A15971" s="2">
        <v>44354.423611111109</v>
      </c>
      <c r="B15971" t="s">
        <v>173</v>
      </c>
      <c r="C15971" t="s">
        <v>8607</v>
      </c>
    </row>
    <row r="15972" spans="1:4" x14ac:dyDescent="0.25">
      <c r="A15972" s="2">
        <v>44354.423611111109</v>
      </c>
      <c r="B15972" t="s">
        <v>183</v>
      </c>
      <c r="D15972" t="s">
        <v>1849</v>
      </c>
    </row>
    <row r="15973" spans="1:4" x14ac:dyDescent="0.25">
      <c r="A15973" s="2">
        <v>44354.423611111109</v>
      </c>
      <c r="B15973" t="s">
        <v>173</v>
      </c>
      <c r="D15973" t="s">
        <v>846</v>
      </c>
    </row>
    <row r="15974" spans="1:4" x14ac:dyDescent="0.25">
      <c r="A15974" s="2">
        <v>44354.423611111109</v>
      </c>
      <c r="B15974" t="s">
        <v>173</v>
      </c>
      <c r="D15974" t="s">
        <v>1006</v>
      </c>
    </row>
    <row r="15975" spans="1:4" x14ac:dyDescent="0.25">
      <c r="A15975" s="2">
        <v>44354.423611111109</v>
      </c>
      <c r="B15975" t="s">
        <v>173</v>
      </c>
      <c r="D15975" t="s">
        <v>872</v>
      </c>
    </row>
    <row r="15976" spans="1:4" x14ac:dyDescent="0.25">
      <c r="A15976" s="2">
        <v>44354.423611111109</v>
      </c>
      <c r="B15976" t="s">
        <v>173</v>
      </c>
      <c r="D15976" t="s">
        <v>868</v>
      </c>
    </row>
    <row r="15977" spans="1:4" x14ac:dyDescent="0.25">
      <c r="A15977" s="2">
        <v>44354.424305555556</v>
      </c>
      <c r="B15977" t="s">
        <v>1462</v>
      </c>
      <c r="C15977" t="s">
        <v>8194</v>
      </c>
    </row>
    <row r="15978" spans="1:4" x14ac:dyDescent="0.25">
      <c r="A15978" s="2">
        <v>44354.424305555556</v>
      </c>
      <c r="B15978" t="s">
        <v>1462</v>
      </c>
      <c r="D15978" t="s">
        <v>5032</v>
      </c>
    </row>
    <row r="15979" spans="1:4" x14ac:dyDescent="0.25">
      <c r="A15979" s="2">
        <v>44354.425000000003</v>
      </c>
      <c r="B15979" t="s">
        <v>185</v>
      </c>
      <c r="C15979" t="s">
        <v>7544</v>
      </c>
    </row>
    <row r="15980" spans="1:4" x14ac:dyDescent="0.25">
      <c r="A15980" s="2">
        <v>44354.425000000003</v>
      </c>
      <c r="B15980" t="s">
        <v>185</v>
      </c>
      <c r="C15980" t="s">
        <v>1249</v>
      </c>
    </row>
    <row r="15981" spans="1:4" x14ac:dyDescent="0.25">
      <c r="A15981" s="2">
        <v>44354.425000000003</v>
      </c>
      <c r="B15981" t="s">
        <v>185</v>
      </c>
      <c r="C15981" t="s">
        <v>7545</v>
      </c>
    </row>
    <row r="15982" spans="1:4" x14ac:dyDescent="0.25">
      <c r="A15982" s="2">
        <v>44354.425000000003</v>
      </c>
      <c r="B15982" t="s">
        <v>1462</v>
      </c>
      <c r="C15982" t="s">
        <v>1249</v>
      </c>
    </row>
    <row r="15983" spans="1:4" x14ac:dyDescent="0.25">
      <c r="A15983" s="2">
        <v>44354.425000000003</v>
      </c>
      <c r="B15983" t="s">
        <v>185</v>
      </c>
      <c r="D15983" t="s">
        <v>4994</v>
      </c>
    </row>
    <row r="15984" spans="1:4" x14ac:dyDescent="0.25">
      <c r="A15984" s="2">
        <v>44354.425000000003</v>
      </c>
      <c r="B15984" t="s">
        <v>185</v>
      </c>
      <c r="D15984" t="s">
        <v>1848</v>
      </c>
    </row>
    <row r="15985" spans="1:4" x14ac:dyDescent="0.25">
      <c r="A15985" s="2">
        <v>44354.425000000003</v>
      </c>
      <c r="B15985" t="s">
        <v>185</v>
      </c>
      <c r="D15985" t="s">
        <v>1849</v>
      </c>
    </row>
    <row r="15986" spans="1:4" x14ac:dyDescent="0.25">
      <c r="A15986" s="2">
        <v>44354.425000000003</v>
      </c>
      <c r="B15986" t="s">
        <v>1462</v>
      </c>
      <c r="D15986" t="s">
        <v>1848</v>
      </c>
    </row>
    <row r="15987" spans="1:4" x14ac:dyDescent="0.25">
      <c r="A15987" s="2">
        <v>44354.425694444442</v>
      </c>
      <c r="B15987" t="s">
        <v>185</v>
      </c>
      <c r="C15987" t="s">
        <v>1249</v>
      </c>
    </row>
    <row r="15988" spans="1:4" x14ac:dyDescent="0.25">
      <c r="A15988" s="2">
        <v>44354.425694444442</v>
      </c>
      <c r="B15988" t="s">
        <v>185</v>
      </c>
      <c r="D15988" t="s">
        <v>1850</v>
      </c>
    </row>
    <row r="15989" spans="1:4" x14ac:dyDescent="0.25">
      <c r="A15989" s="2">
        <v>44354.451388888891</v>
      </c>
      <c r="B15989" t="s">
        <v>163</v>
      </c>
      <c r="C15989" t="s">
        <v>1249</v>
      </c>
    </row>
    <row r="15990" spans="1:4" x14ac:dyDescent="0.25">
      <c r="A15990" s="2">
        <v>44354.451388888891</v>
      </c>
      <c r="B15990" t="s">
        <v>163</v>
      </c>
      <c r="C15990" t="s">
        <v>7195</v>
      </c>
    </row>
    <row r="15991" spans="1:4" x14ac:dyDescent="0.25">
      <c r="A15991" s="2">
        <v>44354.451388888891</v>
      </c>
      <c r="B15991" t="s">
        <v>1457</v>
      </c>
      <c r="C15991" t="s">
        <v>1249</v>
      </c>
    </row>
    <row r="15992" spans="1:4" x14ac:dyDescent="0.25">
      <c r="A15992" s="2">
        <v>44354.451388888891</v>
      </c>
      <c r="B15992" t="s">
        <v>1457</v>
      </c>
      <c r="C15992" t="s">
        <v>1249</v>
      </c>
    </row>
    <row r="15993" spans="1:4" x14ac:dyDescent="0.25">
      <c r="A15993" s="2">
        <v>44354.451388888891</v>
      </c>
      <c r="B15993" t="s">
        <v>10304</v>
      </c>
      <c r="C15993" t="s">
        <v>9824</v>
      </c>
    </row>
    <row r="15994" spans="1:4" x14ac:dyDescent="0.25">
      <c r="A15994" s="2">
        <v>44354.451388888891</v>
      </c>
      <c r="B15994" t="s">
        <v>10304</v>
      </c>
      <c r="C15994" t="s">
        <v>9789</v>
      </c>
    </row>
    <row r="15995" spans="1:4" x14ac:dyDescent="0.25">
      <c r="A15995" s="2">
        <v>44354.451388888891</v>
      </c>
      <c r="B15995" t="s">
        <v>10304</v>
      </c>
      <c r="C15995" t="s">
        <v>9825</v>
      </c>
    </row>
    <row r="15996" spans="1:4" x14ac:dyDescent="0.25">
      <c r="A15996" s="2">
        <v>44354.451388888891</v>
      </c>
      <c r="B15996" t="s">
        <v>163</v>
      </c>
      <c r="D15996" t="s">
        <v>4993</v>
      </c>
    </row>
    <row r="15997" spans="1:4" x14ac:dyDescent="0.25">
      <c r="A15997" s="2">
        <v>44354.451388888891</v>
      </c>
      <c r="B15997" t="s">
        <v>163</v>
      </c>
      <c r="D15997" t="s">
        <v>1848</v>
      </c>
    </row>
    <row r="15998" spans="1:4" x14ac:dyDescent="0.25">
      <c r="A15998" s="2">
        <v>44354.451388888891</v>
      </c>
      <c r="B15998" t="s">
        <v>1457</v>
      </c>
      <c r="D15998" t="s">
        <v>1941</v>
      </c>
    </row>
    <row r="15999" spans="1:4" x14ac:dyDescent="0.25">
      <c r="A15999" s="2">
        <v>44354.451388888891</v>
      </c>
      <c r="B15999" t="s">
        <v>1457</v>
      </c>
      <c r="D15999" t="s">
        <v>1848</v>
      </c>
    </row>
    <row r="16000" spans="1:4" x14ac:dyDescent="0.25">
      <c r="A16000" s="2">
        <v>44354.451388888891</v>
      </c>
      <c r="B16000" t="s">
        <v>10304</v>
      </c>
      <c r="D16000" t="s">
        <v>5063</v>
      </c>
    </row>
    <row r="16001" spans="1:4" x14ac:dyDescent="0.25">
      <c r="A16001" s="2">
        <v>44354.451388888891</v>
      </c>
      <c r="B16001" t="s">
        <v>10304</v>
      </c>
      <c r="D16001" t="s">
        <v>1848</v>
      </c>
    </row>
    <row r="16002" spans="1:4" x14ac:dyDescent="0.25">
      <c r="A16002" s="2">
        <v>44354.451388888891</v>
      </c>
      <c r="B16002" t="s">
        <v>10304</v>
      </c>
      <c r="D16002" t="s">
        <v>1849</v>
      </c>
    </row>
    <row r="16003" spans="1:4" x14ac:dyDescent="0.25">
      <c r="A16003" s="2">
        <v>44354.45208333333</v>
      </c>
      <c r="B16003" t="s">
        <v>163</v>
      </c>
      <c r="C16003" t="s">
        <v>7221</v>
      </c>
    </row>
    <row r="16004" spans="1:4" x14ac:dyDescent="0.25">
      <c r="A16004" s="2">
        <v>44354.45208333333</v>
      </c>
      <c r="B16004" t="s">
        <v>163</v>
      </c>
      <c r="C16004" t="s">
        <v>6386</v>
      </c>
    </row>
    <row r="16005" spans="1:4" x14ac:dyDescent="0.25">
      <c r="A16005" s="2">
        <v>44354.45208333333</v>
      </c>
      <c r="B16005" t="s">
        <v>163</v>
      </c>
      <c r="C16005" t="s">
        <v>6200</v>
      </c>
    </row>
    <row r="16006" spans="1:4" x14ac:dyDescent="0.25">
      <c r="A16006" s="2">
        <v>44354.45208333333</v>
      </c>
      <c r="B16006" t="s">
        <v>163</v>
      </c>
      <c r="C16006" t="s">
        <v>1538</v>
      </c>
    </row>
    <row r="16007" spans="1:4" x14ac:dyDescent="0.25">
      <c r="A16007" s="2">
        <v>44354.45208333333</v>
      </c>
      <c r="B16007" t="s">
        <v>163</v>
      </c>
      <c r="C16007" t="s">
        <v>7222</v>
      </c>
    </row>
    <row r="16008" spans="1:4" x14ac:dyDescent="0.25">
      <c r="A16008" s="2">
        <v>44354.45208333333</v>
      </c>
      <c r="B16008" t="s">
        <v>10296</v>
      </c>
      <c r="C16008" t="s">
        <v>1249</v>
      </c>
    </row>
    <row r="16009" spans="1:4" x14ac:dyDescent="0.25">
      <c r="A16009" s="2">
        <v>44354.45208333333</v>
      </c>
      <c r="B16009" t="s">
        <v>10296</v>
      </c>
      <c r="C16009" t="s">
        <v>1249</v>
      </c>
    </row>
    <row r="16010" spans="1:4" x14ac:dyDescent="0.25">
      <c r="A16010" s="2">
        <v>44354.45208333333</v>
      </c>
      <c r="B16010" t="s">
        <v>1457</v>
      </c>
      <c r="C16010" t="s">
        <v>1538</v>
      </c>
    </row>
    <row r="16011" spans="1:4" x14ac:dyDescent="0.25">
      <c r="A16011" s="2">
        <v>44354.45208333333</v>
      </c>
      <c r="B16011" t="s">
        <v>1457</v>
      </c>
      <c r="C16011" t="s">
        <v>1538</v>
      </c>
    </row>
    <row r="16012" spans="1:4" x14ac:dyDescent="0.25">
      <c r="A16012" s="2">
        <v>44354.45208333333</v>
      </c>
      <c r="B16012" t="s">
        <v>1457</v>
      </c>
      <c r="C16012" t="s">
        <v>6386</v>
      </c>
    </row>
    <row r="16013" spans="1:4" x14ac:dyDescent="0.25">
      <c r="A16013" s="2">
        <v>44354.45208333333</v>
      </c>
      <c r="B16013" t="s">
        <v>1457</v>
      </c>
      <c r="C16013" t="s">
        <v>8943</v>
      </c>
    </row>
    <row r="16014" spans="1:4" x14ac:dyDescent="0.25">
      <c r="A16014" s="2">
        <v>44354.45208333333</v>
      </c>
      <c r="B16014" t="s">
        <v>1457</v>
      </c>
      <c r="C16014" t="s">
        <v>1538</v>
      </c>
    </row>
    <row r="16015" spans="1:4" x14ac:dyDescent="0.25">
      <c r="A16015" s="2">
        <v>44354.45208333333</v>
      </c>
      <c r="B16015" t="s">
        <v>1457</v>
      </c>
      <c r="C16015" t="s">
        <v>6386</v>
      </c>
    </row>
    <row r="16016" spans="1:4" x14ac:dyDescent="0.25">
      <c r="A16016" s="2">
        <v>44354.45208333333</v>
      </c>
      <c r="B16016" t="s">
        <v>173</v>
      </c>
      <c r="C16016" t="s">
        <v>6995</v>
      </c>
    </row>
    <row r="16017" spans="1:4" x14ac:dyDescent="0.25">
      <c r="A16017" s="2">
        <v>44354.45208333333</v>
      </c>
      <c r="B16017" t="s">
        <v>10304</v>
      </c>
      <c r="C16017" t="s">
        <v>9826</v>
      </c>
    </row>
    <row r="16018" spans="1:4" x14ac:dyDescent="0.25">
      <c r="A16018" s="2">
        <v>44354.45208333333</v>
      </c>
      <c r="B16018" t="s">
        <v>10304</v>
      </c>
      <c r="C16018" t="s">
        <v>6377</v>
      </c>
    </row>
    <row r="16019" spans="1:4" x14ac:dyDescent="0.25">
      <c r="A16019" s="2">
        <v>44354.45208333333</v>
      </c>
      <c r="B16019" t="s">
        <v>163</v>
      </c>
      <c r="D16019" t="s">
        <v>1849</v>
      </c>
    </row>
    <row r="16020" spans="1:4" x14ac:dyDescent="0.25">
      <c r="A16020" s="2">
        <v>44354.45208333333</v>
      </c>
      <c r="B16020" t="s">
        <v>163</v>
      </c>
      <c r="D16020" t="s">
        <v>1850</v>
      </c>
    </row>
    <row r="16021" spans="1:4" x14ac:dyDescent="0.25">
      <c r="A16021" s="2">
        <v>44354.45208333333</v>
      </c>
      <c r="B16021" t="s">
        <v>163</v>
      </c>
      <c r="D16021" t="s">
        <v>1851</v>
      </c>
    </row>
    <row r="16022" spans="1:4" x14ac:dyDescent="0.25">
      <c r="A16022" s="2">
        <v>44354.45208333333</v>
      </c>
      <c r="B16022" t="s">
        <v>163</v>
      </c>
      <c r="D16022" t="s">
        <v>958</v>
      </c>
    </row>
    <row r="16023" spans="1:4" x14ac:dyDescent="0.25">
      <c r="A16023" s="2">
        <v>44354.45208333333</v>
      </c>
      <c r="B16023" t="s">
        <v>163</v>
      </c>
      <c r="D16023" t="s">
        <v>852</v>
      </c>
    </row>
    <row r="16024" spans="1:4" x14ac:dyDescent="0.25">
      <c r="A16024" s="2">
        <v>44354.45208333333</v>
      </c>
      <c r="B16024" t="s">
        <v>10296</v>
      </c>
      <c r="D16024" t="s">
        <v>4988</v>
      </c>
    </row>
    <row r="16025" spans="1:4" x14ac:dyDescent="0.25">
      <c r="A16025" s="2">
        <v>44354.45208333333</v>
      </c>
      <c r="B16025" t="s">
        <v>10296</v>
      </c>
      <c r="D16025" t="s">
        <v>1848</v>
      </c>
    </row>
    <row r="16026" spans="1:4" x14ac:dyDescent="0.25">
      <c r="A16026" s="2">
        <v>44354.45208333333</v>
      </c>
      <c r="B16026" t="s">
        <v>1457</v>
      </c>
      <c r="D16026" t="s">
        <v>1849</v>
      </c>
    </row>
    <row r="16027" spans="1:4" x14ac:dyDescent="0.25">
      <c r="A16027" s="2">
        <v>44354.45208333333</v>
      </c>
      <c r="B16027" t="s">
        <v>1457</v>
      </c>
      <c r="D16027" t="s">
        <v>832</v>
      </c>
    </row>
    <row r="16028" spans="1:4" x14ac:dyDescent="0.25">
      <c r="A16028" s="2">
        <v>44354.45208333333</v>
      </c>
      <c r="B16028" t="s">
        <v>1457</v>
      </c>
      <c r="D16028" t="s">
        <v>1887</v>
      </c>
    </row>
    <row r="16029" spans="1:4" x14ac:dyDescent="0.25">
      <c r="A16029" s="2">
        <v>44354.45208333333</v>
      </c>
      <c r="B16029" t="s">
        <v>1457</v>
      </c>
      <c r="D16029" t="s">
        <v>1852</v>
      </c>
    </row>
    <row r="16030" spans="1:4" x14ac:dyDescent="0.25">
      <c r="A16030" s="2">
        <v>44354.45208333333</v>
      </c>
      <c r="B16030" t="s">
        <v>1457</v>
      </c>
      <c r="D16030" t="s">
        <v>850</v>
      </c>
    </row>
    <row r="16031" spans="1:4" x14ac:dyDescent="0.25">
      <c r="A16031" s="2">
        <v>44354.45208333333</v>
      </c>
      <c r="B16031" t="s">
        <v>1457</v>
      </c>
      <c r="D16031" t="s">
        <v>922</v>
      </c>
    </row>
    <row r="16032" spans="1:4" x14ac:dyDescent="0.25">
      <c r="A16032" s="2">
        <v>44354.45208333333</v>
      </c>
      <c r="B16032" t="s">
        <v>173</v>
      </c>
      <c r="D16032" t="s">
        <v>5026</v>
      </c>
    </row>
    <row r="16033" spans="1:4" x14ac:dyDescent="0.25">
      <c r="A16033" s="2">
        <v>44354.45208333333</v>
      </c>
      <c r="B16033" t="s">
        <v>10304</v>
      </c>
      <c r="D16033" t="s">
        <v>1850</v>
      </c>
    </row>
    <row r="16034" spans="1:4" x14ac:dyDescent="0.25">
      <c r="A16034" s="2">
        <v>44354.45208333333</v>
      </c>
      <c r="B16034" t="s">
        <v>10304</v>
      </c>
      <c r="D16034" t="s">
        <v>1897</v>
      </c>
    </row>
    <row r="16035" spans="1:4" x14ac:dyDescent="0.25">
      <c r="A16035" s="2">
        <v>44354.452777777777</v>
      </c>
      <c r="B16035" t="s">
        <v>10297</v>
      </c>
      <c r="C16035" t="s">
        <v>6502</v>
      </c>
    </row>
    <row r="16036" spans="1:4" x14ac:dyDescent="0.25">
      <c r="A16036" s="2">
        <v>44354.452777777777</v>
      </c>
      <c r="B16036" t="s">
        <v>10297</v>
      </c>
      <c r="C16036" t="s">
        <v>6503</v>
      </c>
    </row>
    <row r="16037" spans="1:4" x14ac:dyDescent="0.25">
      <c r="A16037" s="2">
        <v>44354.452777777777</v>
      </c>
      <c r="B16037" t="s">
        <v>163</v>
      </c>
      <c r="C16037" t="s">
        <v>7223</v>
      </c>
    </row>
    <row r="16038" spans="1:4" x14ac:dyDescent="0.25">
      <c r="A16038" s="2">
        <v>44354.452777777777</v>
      </c>
      <c r="B16038" t="s">
        <v>163</v>
      </c>
      <c r="C16038" t="s">
        <v>194</v>
      </c>
    </row>
    <row r="16039" spans="1:4" x14ac:dyDescent="0.25">
      <c r="A16039" s="2">
        <v>44354.452777777777</v>
      </c>
      <c r="B16039" t="s">
        <v>163</v>
      </c>
      <c r="C16039" t="s">
        <v>1249</v>
      </c>
    </row>
    <row r="16040" spans="1:4" x14ac:dyDescent="0.25">
      <c r="A16040" s="2">
        <v>44354.452777777777</v>
      </c>
      <c r="B16040" t="s">
        <v>1147</v>
      </c>
      <c r="C16040" t="s">
        <v>1249</v>
      </c>
    </row>
    <row r="16041" spans="1:4" x14ac:dyDescent="0.25">
      <c r="A16041" s="2">
        <v>44354.452777777777</v>
      </c>
      <c r="B16041" t="s">
        <v>1147</v>
      </c>
      <c r="C16041" t="s">
        <v>1249</v>
      </c>
    </row>
    <row r="16042" spans="1:4" x14ac:dyDescent="0.25">
      <c r="A16042" s="2">
        <v>44354.452777777777</v>
      </c>
      <c r="B16042" t="s">
        <v>10303</v>
      </c>
      <c r="C16042" t="s">
        <v>1249</v>
      </c>
    </row>
    <row r="16043" spans="1:4" x14ac:dyDescent="0.25">
      <c r="A16043" s="2">
        <v>44354.452777777777</v>
      </c>
      <c r="B16043" t="s">
        <v>180</v>
      </c>
      <c r="C16043" t="s">
        <v>1249</v>
      </c>
    </row>
    <row r="16044" spans="1:4" x14ac:dyDescent="0.25">
      <c r="A16044" s="2">
        <v>44354.452777777777</v>
      </c>
      <c r="B16044" t="s">
        <v>180</v>
      </c>
      <c r="C16044" t="s">
        <v>1249</v>
      </c>
    </row>
    <row r="16045" spans="1:4" x14ac:dyDescent="0.25">
      <c r="A16045" s="2">
        <v>44354.452777777777</v>
      </c>
      <c r="B16045" t="s">
        <v>180</v>
      </c>
      <c r="C16045" t="s">
        <v>9525</v>
      </c>
    </row>
    <row r="16046" spans="1:4" x14ac:dyDescent="0.25">
      <c r="A16046" s="2">
        <v>44354.452777777777</v>
      </c>
      <c r="B16046" t="s">
        <v>10297</v>
      </c>
      <c r="D16046" t="s">
        <v>4989</v>
      </c>
    </row>
    <row r="16047" spans="1:4" x14ac:dyDescent="0.25">
      <c r="A16047" s="2">
        <v>44354.452777777777</v>
      </c>
      <c r="B16047" t="s">
        <v>10297</v>
      </c>
      <c r="D16047" t="s">
        <v>1849</v>
      </c>
    </row>
    <row r="16048" spans="1:4" x14ac:dyDescent="0.25">
      <c r="A16048" s="2">
        <v>44354.452777777777</v>
      </c>
      <c r="B16048" t="s">
        <v>163</v>
      </c>
      <c r="D16048" t="s">
        <v>933</v>
      </c>
    </row>
    <row r="16049" spans="1:4" x14ac:dyDescent="0.25">
      <c r="A16049" s="2">
        <v>44354.452777777777</v>
      </c>
      <c r="B16049" t="s">
        <v>163</v>
      </c>
      <c r="D16049" t="s">
        <v>846</v>
      </c>
    </row>
    <row r="16050" spans="1:4" x14ac:dyDescent="0.25">
      <c r="A16050" s="2">
        <v>44354.452777777777</v>
      </c>
      <c r="B16050" t="s">
        <v>163</v>
      </c>
      <c r="D16050" t="s">
        <v>908</v>
      </c>
    </row>
    <row r="16051" spans="1:4" x14ac:dyDescent="0.25">
      <c r="A16051" s="2">
        <v>44354.452777777777</v>
      </c>
      <c r="B16051" t="s">
        <v>1147</v>
      </c>
      <c r="D16051" t="s">
        <v>5034</v>
      </c>
    </row>
    <row r="16052" spans="1:4" x14ac:dyDescent="0.25">
      <c r="A16052" s="2">
        <v>44354.452777777777</v>
      </c>
      <c r="B16052" t="s">
        <v>1147</v>
      </c>
      <c r="D16052" t="s">
        <v>1848</v>
      </c>
    </row>
    <row r="16053" spans="1:4" x14ac:dyDescent="0.25">
      <c r="A16053" s="2">
        <v>44354.452777777777</v>
      </c>
      <c r="B16053" t="s">
        <v>10303</v>
      </c>
      <c r="D16053" t="s">
        <v>5050</v>
      </c>
    </row>
    <row r="16054" spans="1:4" x14ac:dyDescent="0.25">
      <c r="A16054" s="2">
        <v>44354.452777777777</v>
      </c>
      <c r="B16054" t="s">
        <v>180</v>
      </c>
      <c r="D16054" t="s">
        <v>5003</v>
      </c>
    </row>
    <row r="16055" spans="1:4" x14ac:dyDescent="0.25">
      <c r="A16055" s="2">
        <v>44354.452777777777</v>
      </c>
      <c r="B16055" t="s">
        <v>180</v>
      </c>
      <c r="D16055" t="s">
        <v>1848</v>
      </c>
    </row>
    <row r="16056" spans="1:4" x14ac:dyDescent="0.25">
      <c r="A16056" s="2">
        <v>44354.453472222223</v>
      </c>
      <c r="B16056" t="s">
        <v>163</v>
      </c>
      <c r="C16056" t="s">
        <v>7212</v>
      </c>
    </row>
    <row r="16057" spans="1:4" x14ac:dyDescent="0.25">
      <c r="A16057" s="2">
        <v>44354.453472222223</v>
      </c>
      <c r="B16057" t="s">
        <v>163</v>
      </c>
      <c r="C16057" t="s">
        <v>194</v>
      </c>
    </row>
    <row r="16058" spans="1:4" x14ac:dyDescent="0.25">
      <c r="A16058" s="2">
        <v>44354.453472222223</v>
      </c>
      <c r="B16058" t="s">
        <v>163</v>
      </c>
      <c r="C16058" t="s">
        <v>7224</v>
      </c>
    </row>
    <row r="16059" spans="1:4" x14ac:dyDescent="0.25">
      <c r="A16059" s="2">
        <v>44354.453472222223</v>
      </c>
      <c r="B16059" t="s">
        <v>163</v>
      </c>
      <c r="C16059" t="s">
        <v>1249</v>
      </c>
    </row>
    <row r="16060" spans="1:4" x14ac:dyDescent="0.25">
      <c r="A16060" s="2">
        <v>44354.453472222223</v>
      </c>
      <c r="B16060" t="s">
        <v>178</v>
      </c>
      <c r="C16060" t="s">
        <v>7378</v>
      </c>
    </row>
    <row r="16061" spans="1:4" x14ac:dyDescent="0.25">
      <c r="A16061" s="2">
        <v>44354.453472222223</v>
      </c>
      <c r="B16061" t="s">
        <v>10296</v>
      </c>
      <c r="C16061" t="s">
        <v>8278</v>
      </c>
    </row>
    <row r="16062" spans="1:4" x14ac:dyDescent="0.25">
      <c r="A16062" s="2">
        <v>44354.453472222223</v>
      </c>
      <c r="B16062" t="s">
        <v>10296</v>
      </c>
      <c r="C16062" t="s">
        <v>8279</v>
      </c>
    </row>
    <row r="16063" spans="1:4" x14ac:dyDescent="0.25">
      <c r="A16063" s="2">
        <v>44354.453472222223</v>
      </c>
      <c r="B16063" t="s">
        <v>10296</v>
      </c>
      <c r="C16063" t="s">
        <v>1249</v>
      </c>
    </row>
    <row r="16064" spans="1:4" x14ac:dyDescent="0.25">
      <c r="A16064" s="2">
        <v>44354.453472222223</v>
      </c>
      <c r="B16064" t="s">
        <v>10296</v>
      </c>
      <c r="C16064" t="s">
        <v>1538</v>
      </c>
    </row>
    <row r="16065" spans="1:4" x14ac:dyDescent="0.25">
      <c r="A16065" s="2">
        <v>44354.453472222223</v>
      </c>
      <c r="B16065" t="s">
        <v>1147</v>
      </c>
      <c r="C16065" t="s">
        <v>8766</v>
      </c>
    </row>
    <row r="16066" spans="1:4" x14ac:dyDescent="0.25">
      <c r="A16066" s="2">
        <v>44354.453472222223</v>
      </c>
      <c r="B16066" t="s">
        <v>10303</v>
      </c>
      <c r="C16066" t="s">
        <v>1249</v>
      </c>
    </row>
    <row r="16067" spans="1:4" x14ac:dyDescent="0.25">
      <c r="A16067" s="2">
        <v>44354.453472222223</v>
      </c>
      <c r="B16067" t="s">
        <v>10303</v>
      </c>
      <c r="C16067" t="s">
        <v>9140</v>
      </c>
    </row>
    <row r="16068" spans="1:4" x14ac:dyDescent="0.25">
      <c r="A16068" s="2">
        <v>44354.453472222223</v>
      </c>
      <c r="B16068" t="s">
        <v>10303</v>
      </c>
      <c r="C16068" t="s">
        <v>1249</v>
      </c>
    </row>
    <row r="16069" spans="1:4" x14ac:dyDescent="0.25">
      <c r="A16069" s="2">
        <v>44354.453472222223</v>
      </c>
      <c r="B16069" t="s">
        <v>180</v>
      </c>
      <c r="C16069" t="s">
        <v>9526</v>
      </c>
    </row>
    <row r="16070" spans="1:4" x14ac:dyDescent="0.25">
      <c r="A16070" s="2">
        <v>44354.453472222223</v>
      </c>
      <c r="B16070" t="s">
        <v>180</v>
      </c>
      <c r="C16070" t="s">
        <v>1249</v>
      </c>
    </row>
    <row r="16071" spans="1:4" x14ac:dyDescent="0.25">
      <c r="A16071" s="2">
        <v>44354.453472222223</v>
      </c>
      <c r="B16071" t="s">
        <v>163</v>
      </c>
      <c r="D16071" t="s">
        <v>849</v>
      </c>
    </row>
    <row r="16072" spans="1:4" x14ac:dyDescent="0.25">
      <c r="A16072" s="2">
        <v>44354.453472222223</v>
      </c>
      <c r="B16072" t="s">
        <v>163</v>
      </c>
      <c r="D16072" t="s">
        <v>1021</v>
      </c>
    </row>
    <row r="16073" spans="1:4" x14ac:dyDescent="0.25">
      <c r="A16073" s="2">
        <v>44354.453472222223</v>
      </c>
      <c r="B16073" t="s">
        <v>163</v>
      </c>
      <c r="D16073" t="s">
        <v>1855</v>
      </c>
    </row>
    <row r="16074" spans="1:4" x14ac:dyDescent="0.25">
      <c r="A16074" s="2">
        <v>44354.453472222223</v>
      </c>
      <c r="B16074" t="s">
        <v>163</v>
      </c>
      <c r="D16074" t="s">
        <v>1854</v>
      </c>
    </row>
    <row r="16075" spans="1:4" x14ac:dyDescent="0.25">
      <c r="A16075" s="2">
        <v>44354.453472222223</v>
      </c>
      <c r="B16075" t="s">
        <v>178</v>
      </c>
      <c r="D16075" t="s">
        <v>5020</v>
      </c>
    </row>
    <row r="16076" spans="1:4" x14ac:dyDescent="0.25">
      <c r="A16076" s="2">
        <v>44354.453472222223</v>
      </c>
      <c r="B16076" t="s">
        <v>10296</v>
      </c>
      <c r="D16076" t="s">
        <v>1849</v>
      </c>
    </row>
    <row r="16077" spans="1:4" x14ac:dyDescent="0.25">
      <c r="A16077" s="2">
        <v>44354.453472222223</v>
      </c>
      <c r="B16077" t="s">
        <v>10296</v>
      </c>
      <c r="D16077" t="s">
        <v>1850</v>
      </c>
    </row>
    <row r="16078" spans="1:4" x14ac:dyDescent="0.25">
      <c r="A16078" s="2">
        <v>44354.453472222223</v>
      </c>
      <c r="B16078" t="s">
        <v>10296</v>
      </c>
      <c r="D16078" t="s">
        <v>1897</v>
      </c>
    </row>
    <row r="16079" spans="1:4" x14ac:dyDescent="0.25">
      <c r="A16079" s="2">
        <v>44354.453472222223</v>
      </c>
      <c r="B16079" t="s">
        <v>10296</v>
      </c>
      <c r="D16079" t="s">
        <v>958</v>
      </c>
    </row>
    <row r="16080" spans="1:4" x14ac:dyDescent="0.25">
      <c r="A16080" s="2">
        <v>44354.453472222223</v>
      </c>
      <c r="B16080" t="s">
        <v>1147</v>
      </c>
      <c r="D16080" t="s">
        <v>1849</v>
      </c>
    </row>
    <row r="16081" spans="1:4" x14ac:dyDescent="0.25">
      <c r="A16081" s="2">
        <v>44354.453472222223</v>
      </c>
      <c r="B16081" t="s">
        <v>10303</v>
      </c>
      <c r="D16081" t="s">
        <v>1848</v>
      </c>
    </row>
    <row r="16082" spans="1:4" x14ac:dyDescent="0.25">
      <c r="A16082" s="2">
        <v>44354.453472222223</v>
      </c>
      <c r="B16082" t="s">
        <v>10303</v>
      </c>
      <c r="D16082" t="s">
        <v>1849</v>
      </c>
    </row>
    <row r="16083" spans="1:4" x14ac:dyDescent="0.25">
      <c r="A16083" s="2">
        <v>44354.453472222223</v>
      </c>
      <c r="B16083" t="s">
        <v>10303</v>
      </c>
      <c r="D16083" t="s">
        <v>1850</v>
      </c>
    </row>
    <row r="16084" spans="1:4" x14ac:dyDescent="0.25">
      <c r="A16084" s="2">
        <v>44354.453472222223</v>
      </c>
      <c r="B16084" t="s">
        <v>180</v>
      </c>
      <c r="D16084" t="s">
        <v>1849</v>
      </c>
    </row>
    <row r="16085" spans="1:4" x14ac:dyDescent="0.25">
      <c r="A16085" s="2">
        <v>44354.453472222223</v>
      </c>
      <c r="B16085" t="s">
        <v>180</v>
      </c>
      <c r="D16085" t="s">
        <v>5057</v>
      </c>
    </row>
    <row r="16086" spans="1:4" x14ac:dyDescent="0.25">
      <c r="A16086" s="2">
        <v>44354.453472222223</v>
      </c>
      <c r="B16086" t="s">
        <v>180</v>
      </c>
      <c r="D16086" t="s">
        <v>1852</v>
      </c>
    </row>
    <row r="16087" spans="1:4" x14ac:dyDescent="0.25">
      <c r="A16087" s="2">
        <v>44354.45416666667</v>
      </c>
      <c r="B16087" t="s">
        <v>163</v>
      </c>
      <c r="C16087" t="s">
        <v>7225</v>
      </c>
    </row>
    <row r="16088" spans="1:4" x14ac:dyDescent="0.25">
      <c r="A16088" s="2">
        <v>44354.45416666667</v>
      </c>
      <c r="B16088" t="s">
        <v>169</v>
      </c>
      <c r="C16088" t="s">
        <v>6399</v>
      </c>
    </row>
    <row r="16089" spans="1:4" x14ac:dyDescent="0.25">
      <c r="A16089" s="2">
        <v>44354.45416666667</v>
      </c>
      <c r="B16089" t="s">
        <v>169</v>
      </c>
      <c r="C16089" t="s">
        <v>6399</v>
      </c>
    </row>
    <row r="16090" spans="1:4" x14ac:dyDescent="0.25">
      <c r="A16090" s="2">
        <v>44354.45416666667</v>
      </c>
      <c r="B16090" t="s">
        <v>10296</v>
      </c>
      <c r="C16090" t="s">
        <v>8280</v>
      </c>
    </row>
    <row r="16091" spans="1:4" x14ac:dyDescent="0.25">
      <c r="A16091" s="2">
        <v>44354.45416666667</v>
      </c>
      <c r="B16091" t="s">
        <v>10296</v>
      </c>
      <c r="C16091" t="s">
        <v>1538</v>
      </c>
    </row>
    <row r="16092" spans="1:4" x14ac:dyDescent="0.25">
      <c r="A16092" s="2">
        <v>44354.45416666667</v>
      </c>
      <c r="B16092" t="s">
        <v>1457</v>
      </c>
      <c r="C16092" t="s">
        <v>8944</v>
      </c>
    </row>
    <row r="16093" spans="1:4" x14ac:dyDescent="0.25">
      <c r="A16093" s="2">
        <v>44354.45416666667</v>
      </c>
      <c r="B16093" t="s">
        <v>1457</v>
      </c>
      <c r="C16093" t="s">
        <v>1538</v>
      </c>
    </row>
    <row r="16094" spans="1:4" x14ac:dyDescent="0.25">
      <c r="A16094" s="2">
        <v>44354.45416666667</v>
      </c>
      <c r="B16094" t="s">
        <v>1457</v>
      </c>
      <c r="C16094" t="s">
        <v>1538</v>
      </c>
    </row>
    <row r="16095" spans="1:4" x14ac:dyDescent="0.25">
      <c r="A16095" s="2">
        <v>44354.45416666667</v>
      </c>
      <c r="B16095" t="s">
        <v>1457</v>
      </c>
      <c r="C16095" t="s">
        <v>194</v>
      </c>
    </row>
    <row r="16096" spans="1:4" x14ac:dyDescent="0.25">
      <c r="A16096" s="2">
        <v>44354.45416666667</v>
      </c>
      <c r="B16096" t="s">
        <v>180</v>
      </c>
      <c r="C16096" t="s">
        <v>9527</v>
      </c>
    </row>
    <row r="16097" spans="1:4" x14ac:dyDescent="0.25">
      <c r="A16097" s="2">
        <v>44354.45416666667</v>
      </c>
      <c r="B16097" t="s">
        <v>180</v>
      </c>
      <c r="C16097" t="s">
        <v>9528</v>
      </c>
    </row>
    <row r="16098" spans="1:4" x14ac:dyDescent="0.25">
      <c r="A16098" s="2">
        <v>44354.45416666667</v>
      </c>
      <c r="B16098" t="s">
        <v>180</v>
      </c>
      <c r="C16098" t="s">
        <v>6386</v>
      </c>
    </row>
    <row r="16099" spans="1:4" x14ac:dyDescent="0.25">
      <c r="A16099" s="2">
        <v>44354.45416666667</v>
      </c>
      <c r="B16099" t="s">
        <v>163</v>
      </c>
      <c r="D16099" t="s">
        <v>842</v>
      </c>
    </row>
    <row r="16100" spans="1:4" x14ac:dyDescent="0.25">
      <c r="A16100" s="2">
        <v>44354.45416666667</v>
      </c>
      <c r="B16100" t="s">
        <v>169</v>
      </c>
      <c r="D16100" t="s">
        <v>5010</v>
      </c>
    </row>
    <row r="16101" spans="1:4" x14ac:dyDescent="0.25">
      <c r="A16101" s="2">
        <v>44354.45416666667</v>
      </c>
      <c r="B16101" t="s">
        <v>169</v>
      </c>
      <c r="D16101" t="s">
        <v>1848</v>
      </c>
    </row>
    <row r="16102" spans="1:4" x14ac:dyDescent="0.25">
      <c r="A16102" s="2">
        <v>44354.45416666667</v>
      </c>
      <c r="B16102" t="s">
        <v>10296</v>
      </c>
      <c r="D16102" t="s">
        <v>1855</v>
      </c>
    </row>
    <row r="16103" spans="1:4" x14ac:dyDescent="0.25">
      <c r="A16103" s="2">
        <v>44354.45416666667</v>
      </c>
      <c r="B16103" t="s">
        <v>10296</v>
      </c>
      <c r="D16103" t="s">
        <v>934</v>
      </c>
    </row>
    <row r="16104" spans="1:4" x14ac:dyDescent="0.25">
      <c r="A16104" s="2">
        <v>44354.45416666667</v>
      </c>
      <c r="B16104" t="s">
        <v>1457</v>
      </c>
      <c r="D16104" t="s">
        <v>852</v>
      </c>
    </row>
    <row r="16105" spans="1:4" x14ac:dyDescent="0.25">
      <c r="A16105" s="2">
        <v>44354.45416666667</v>
      </c>
      <c r="B16105" t="s">
        <v>1457</v>
      </c>
      <c r="D16105" t="s">
        <v>973</v>
      </c>
    </row>
    <row r="16106" spans="1:4" x14ac:dyDescent="0.25">
      <c r="A16106" s="2">
        <v>44354.45416666667</v>
      </c>
      <c r="B16106" t="s">
        <v>1457</v>
      </c>
      <c r="D16106" t="s">
        <v>846</v>
      </c>
    </row>
    <row r="16107" spans="1:4" x14ac:dyDescent="0.25">
      <c r="A16107" s="2">
        <v>44354.45416666667</v>
      </c>
      <c r="B16107" t="s">
        <v>1457</v>
      </c>
      <c r="D16107" t="s">
        <v>1909</v>
      </c>
    </row>
    <row r="16108" spans="1:4" x14ac:dyDescent="0.25">
      <c r="A16108" s="2">
        <v>44354.45416666667</v>
      </c>
      <c r="B16108" t="s">
        <v>180</v>
      </c>
      <c r="D16108" t="s">
        <v>1853</v>
      </c>
    </row>
    <row r="16109" spans="1:4" x14ac:dyDescent="0.25">
      <c r="A16109" s="2">
        <v>44354.45416666667</v>
      </c>
      <c r="B16109" t="s">
        <v>180</v>
      </c>
      <c r="D16109" t="s">
        <v>850</v>
      </c>
    </row>
    <row r="16110" spans="1:4" x14ac:dyDescent="0.25">
      <c r="A16110" s="2">
        <v>44354.45416666667</v>
      </c>
      <c r="B16110" t="s">
        <v>180</v>
      </c>
      <c r="D16110" t="s">
        <v>922</v>
      </c>
    </row>
    <row r="16111" spans="1:4" x14ac:dyDescent="0.25">
      <c r="A16111" s="2">
        <v>44354.454861111109</v>
      </c>
      <c r="B16111" t="s">
        <v>169</v>
      </c>
      <c r="C16111" t="s">
        <v>7772</v>
      </c>
    </row>
    <row r="16112" spans="1:4" x14ac:dyDescent="0.25">
      <c r="A16112" s="2">
        <v>44354.454861111109</v>
      </c>
      <c r="B16112" t="s">
        <v>1457</v>
      </c>
      <c r="C16112" t="s">
        <v>6386</v>
      </c>
    </row>
    <row r="16113" spans="1:4" x14ac:dyDescent="0.25">
      <c r="A16113" s="2">
        <v>44354.454861111109</v>
      </c>
      <c r="B16113" t="s">
        <v>1457</v>
      </c>
      <c r="C16113" t="s">
        <v>6386</v>
      </c>
    </row>
    <row r="16114" spans="1:4" x14ac:dyDescent="0.25">
      <c r="A16114" s="2">
        <v>44354.454861111109</v>
      </c>
      <c r="B16114" t="s">
        <v>1457</v>
      </c>
      <c r="C16114" t="s">
        <v>6876</v>
      </c>
    </row>
    <row r="16115" spans="1:4" x14ac:dyDescent="0.25">
      <c r="A16115" s="2">
        <v>44354.454861111109</v>
      </c>
      <c r="B16115" t="s">
        <v>1457</v>
      </c>
      <c r="C16115" t="s">
        <v>1538</v>
      </c>
    </row>
    <row r="16116" spans="1:4" x14ac:dyDescent="0.25">
      <c r="A16116" s="2">
        <v>44354.454861111109</v>
      </c>
      <c r="B16116" t="s">
        <v>1457</v>
      </c>
      <c r="C16116" t="s">
        <v>6386</v>
      </c>
    </row>
    <row r="16117" spans="1:4" x14ac:dyDescent="0.25">
      <c r="A16117" s="2">
        <v>44354.454861111109</v>
      </c>
      <c r="B16117" t="s">
        <v>1457</v>
      </c>
      <c r="C16117" t="s">
        <v>6380</v>
      </c>
    </row>
    <row r="16118" spans="1:4" x14ac:dyDescent="0.25">
      <c r="A16118" s="2">
        <v>44354.454861111109</v>
      </c>
      <c r="B16118" t="s">
        <v>180</v>
      </c>
      <c r="C16118" t="s">
        <v>9529</v>
      </c>
    </row>
    <row r="16119" spans="1:4" x14ac:dyDescent="0.25">
      <c r="A16119" s="2">
        <v>44354.454861111109</v>
      </c>
      <c r="B16119" t="s">
        <v>180</v>
      </c>
      <c r="C16119" t="s">
        <v>9530</v>
      </c>
    </row>
    <row r="16120" spans="1:4" x14ac:dyDescent="0.25">
      <c r="A16120" s="2">
        <v>44354.454861111109</v>
      </c>
      <c r="B16120" t="s">
        <v>180</v>
      </c>
      <c r="C16120" t="s">
        <v>9531</v>
      </c>
    </row>
    <row r="16121" spans="1:4" x14ac:dyDescent="0.25">
      <c r="A16121" s="2">
        <v>44354.454861111109</v>
      </c>
      <c r="B16121" t="s">
        <v>180</v>
      </c>
      <c r="C16121" t="s">
        <v>6386</v>
      </c>
    </row>
    <row r="16122" spans="1:4" x14ac:dyDescent="0.25">
      <c r="A16122" s="2">
        <v>44354.454861111109</v>
      </c>
      <c r="B16122" t="s">
        <v>169</v>
      </c>
      <c r="D16122" t="s">
        <v>1849</v>
      </c>
    </row>
    <row r="16123" spans="1:4" x14ac:dyDescent="0.25">
      <c r="A16123" s="2">
        <v>44354.454861111109</v>
      </c>
      <c r="B16123" t="s">
        <v>1457</v>
      </c>
      <c r="D16123" t="s">
        <v>825</v>
      </c>
    </row>
    <row r="16124" spans="1:4" x14ac:dyDescent="0.25">
      <c r="A16124" s="2">
        <v>44354.454861111109</v>
      </c>
      <c r="B16124" t="s">
        <v>1457</v>
      </c>
      <c r="D16124" t="s">
        <v>853</v>
      </c>
    </row>
    <row r="16125" spans="1:4" x14ac:dyDescent="0.25">
      <c r="A16125" s="2">
        <v>44354.454861111109</v>
      </c>
      <c r="B16125" t="s">
        <v>1457</v>
      </c>
      <c r="D16125" t="s">
        <v>1855</v>
      </c>
    </row>
    <row r="16126" spans="1:4" x14ac:dyDescent="0.25">
      <c r="A16126" s="2">
        <v>44354.454861111109</v>
      </c>
      <c r="B16126" t="s">
        <v>1457</v>
      </c>
      <c r="D16126" t="s">
        <v>934</v>
      </c>
    </row>
    <row r="16127" spans="1:4" x14ac:dyDescent="0.25">
      <c r="A16127" s="2">
        <v>44354.454861111109</v>
      </c>
      <c r="B16127" t="s">
        <v>1457</v>
      </c>
      <c r="D16127" t="s">
        <v>834</v>
      </c>
    </row>
    <row r="16128" spans="1:4" x14ac:dyDescent="0.25">
      <c r="A16128" s="2">
        <v>44354.454861111109</v>
      </c>
      <c r="B16128" t="s">
        <v>1457</v>
      </c>
      <c r="D16128" t="s">
        <v>955</v>
      </c>
    </row>
    <row r="16129" spans="1:4" x14ac:dyDescent="0.25">
      <c r="A16129" s="2">
        <v>44354.454861111109</v>
      </c>
      <c r="B16129" t="s">
        <v>180</v>
      </c>
      <c r="D16129" t="s">
        <v>885</v>
      </c>
    </row>
    <row r="16130" spans="1:4" x14ac:dyDescent="0.25">
      <c r="A16130" s="2">
        <v>44354.454861111109</v>
      </c>
      <c r="B16130" t="s">
        <v>180</v>
      </c>
      <c r="D16130" t="s">
        <v>902</v>
      </c>
    </row>
    <row r="16131" spans="1:4" x14ac:dyDescent="0.25">
      <c r="A16131" s="2">
        <v>44354.454861111109</v>
      </c>
      <c r="B16131" t="s">
        <v>180</v>
      </c>
      <c r="D16131" t="s">
        <v>856</v>
      </c>
    </row>
    <row r="16132" spans="1:4" x14ac:dyDescent="0.25">
      <c r="A16132" s="2">
        <v>44354.454861111109</v>
      </c>
      <c r="B16132" t="s">
        <v>180</v>
      </c>
      <c r="D16132" t="s">
        <v>5005</v>
      </c>
    </row>
    <row r="16133" spans="1:4" x14ac:dyDescent="0.25">
      <c r="A16133" s="2">
        <v>44354.455555555556</v>
      </c>
      <c r="B16133" t="s">
        <v>10297</v>
      </c>
      <c r="C16133" t="s">
        <v>6504</v>
      </c>
    </row>
    <row r="16134" spans="1:4" x14ac:dyDescent="0.25">
      <c r="A16134" s="2">
        <v>44354.455555555556</v>
      </c>
      <c r="B16134" t="s">
        <v>10297</v>
      </c>
      <c r="C16134" t="s">
        <v>6505</v>
      </c>
    </row>
    <row r="16135" spans="1:4" x14ac:dyDescent="0.25">
      <c r="A16135" s="2">
        <v>44354.455555555556</v>
      </c>
      <c r="B16135" t="s">
        <v>170</v>
      </c>
      <c r="C16135" t="s">
        <v>105</v>
      </c>
    </row>
    <row r="16136" spans="1:4" x14ac:dyDescent="0.25">
      <c r="A16136" s="2">
        <v>44354.455555555556</v>
      </c>
      <c r="B16136" t="s">
        <v>169</v>
      </c>
      <c r="C16136" t="s">
        <v>7773</v>
      </c>
    </row>
    <row r="16137" spans="1:4" x14ac:dyDescent="0.25">
      <c r="A16137" s="2">
        <v>44354.455555555556</v>
      </c>
      <c r="B16137" t="s">
        <v>174</v>
      </c>
      <c r="C16137" t="s">
        <v>1249</v>
      </c>
    </row>
    <row r="16138" spans="1:4" x14ac:dyDescent="0.25">
      <c r="A16138" s="2">
        <v>44354.455555555556</v>
      </c>
      <c r="B16138" t="s">
        <v>174</v>
      </c>
      <c r="C16138" t="s">
        <v>1249</v>
      </c>
    </row>
    <row r="16139" spans="1:4" x14ac:dyDescent="0.25">
      <c r="A16139" s="2">
        <v>44354.455555555556</v>
      </c>
      <c r="B16139" t="s">
        <v>1457</v>
      </c>
      <c r="C16139" t="s">
        <v>8945</v>
      </c>
    </row>
    <row r="16140" spans="1:4" x14ac:dyDescent="0.25">
      <c r="A16140" s="2">
        <v>44354.455555555556</v>
      </c>
      <c r="B16140" t="s">
        <v>1457</v>
      </c>
      <c r="C16140" t="s">
        <v>1538</v>
      </c>
    </row>
    <row r="16141" spans="1:4" x14ac:dyDescent="0.25">
      <c r="A16141" s="2">
        <v>44354.455555555556</v>
      </c>
      <c r="B16141" t="s">
        <v>1457</v>
      </c>
      <c r="C16141" t="s">
        <v>8946</v>
      </c>
    </row>
    <row r="16142" spans="1:4" x14ac:dyDescent="0.25">
      <c r="A16142" s="2">
        <v>44354.455555555556</v>
      </c>
      <c r="B16142" t="s">
        <v>1457</v>
      </c>
      <c r="C16142" t="s">
        <v>6386</v>
      </c>
    </row>
    <row r="16143" spans="1:4" x14ac:dyDescent="0.25">
      <c r="A16143" s="2">
        <v>44354.455555555556</v>
      </c>
      <c r="B16143" t="s">
        <v>1457</v>
      </c>
      <c r="C16143" t="s">
        <v>6386</v>
      </c>
    </row>
    <row r="16144" spans="1:4" x14ac:dyDescent="0.25">
      <c r="A16144" s="2">
        <v>44354.455555555556</v>
      </c>
      <c r="B16144" t="s">
        <v>1457</v>
      </c>
      <c r="C16144" t="s">
        <v>6386</v>
      </c>
    </row>
    <row r="16145" spans="1:4" x14ac:dyDescent="0.25">
      <c r="A16145" s="2">
        <v>44354.455555555556</v>
      </c>
      <c r="B16145" t="s">
        <v>1457</v>
      </c>
      <c r="C16145" t="s">
        <v>7633</v>
      </c>
    </row>
    <row r="16146" spans="1:4" x14ac:dyDescent="0.25">
      <c r="A16146" s="2">
        <v>44354.455555555556</v>
      </c>
      <c r="B16146" t="s">
        <v>1457</v>
      </c>
      <c r="C16146" t="s">
        <v>7633</v>
      </c>
    </row>
    <row r="16147" spans="1:4" x14ac:dyDescent="0.25">
      <c r="A16147" s="2">
        <v>44354.455555555556</v>
      </c>
      <c r="B16147" t="s">
        <v>1457</v>
      </c>
      <c r="C16147" t="s">
        <v>6380</v>
      </c>
    </row>
    <row r="16148" spans="1:4" x14ac:dyDescent="0.25">
      <c r="A16148" s="2">
        <v>44354.455555555556</v>
      </c>
      <c r="B16148" t="s">
        <v>180</v>
      </c>
      <c r="C16148" t="s">
        <v>9532</v>
      </c>
    </row>
    <row r="16149" spans="1:4" x14ac:dyDescent="0.25">
      <c r="A16149" s="2">
        <v>44354.455555555556</v>
      </c>
      <c r="B16149" t="s">
        <v>180</v>
      </c>
      <c r="C16149" t="s">
        <v>9533</v>
      </c>
    </row>
    <row r="16150" spans="1:4" x14ac:dyDescent="0.25">
      <c r="A16150" s="2">
        <v>44354.455555555556</v>
      </c>
      <c r="B16150" t="s">
        <v>180</v>
      </c>
      <c r="C16150" t="s">
        <v>4216</v>
      </c>
    </row>
    <row r="16151" spans="1:4" x14ac:dyDescent="0.25">
      <c r="A16151" s="2">
        <v>44354.455555555556</v>
      </c>
      <c r="B16151" t="s">
        <v>10297</v>
      </c>
      <c r="D16151" t="s">
        <v>1861</v>
      </c>
    </row>
    <row r="16152" spans="1:4" x14ac:dyDescent="0.25">
      <c r="A16152" s="2">
        <v>44354.455555555556</v>
      </c>
      <c r="B16152" t="s">
        <v>10297</v>
      </c>
      <c r="D16152" t="s">
        <v>4990</v>
      </c>
    </row>
    <row r="16153" spans="1:4" x14ac:dyDescent="0.25">
      <c r="A16153" s="2">
        <v>44354.455555555556</v>
      </c>
      <c r="B16153" t="s">
        <v>170</v>
      </c>
      <c r="D16153" t="s">
        <v>5024</v>
      </c>
    </row>
    <row r="16154" spans="1:4" x14ac:dyDescent="0.25">
      <c r="A16154" s="2">
        <v>44354.455555555556</v>
      </c>
      <c r="B16154" t="s">
        <v>169</v>
      </c>
      <c r="D16154" t="s">
        <v>1850</v>
      </c>
    </row>
    <row r="16155" spans="1:4" x14ac:dyDescent="0.25">
      <c r="A16155" s="2">
        <v>44354.455555555556</v>
      </c>
      <c r="B16155" t="s">
        <v>174</v>
      </c>
      <c r="D16155" t="s">
        <v>5002</v>
      </c>
    </row>
    <row r="16156" spans="1:4" x14ac:dyDescent="0.25">
      <c r="A16156" s="2">
        <v>44354.455555555556</v>
      </c>
      <c r="B16156" t="s">
        <v>174</v>
      </c>
      <c r="D16156" t="s">
        <v>1848</v>
      </c>
    </row>
    <row r="16157" spans="1:4" x14ac:dyDescent="0.25">
      <c r="A16157" s="2">
        <v>44354.455555555556</v>
      </c>
      <c r="B16157" t="s">
        <v>1457</v>
      </c>
      <c r="D16157" t="s">
        <v>904</v>
      </c>
    </row>
    <row r="16158" spans="1:4" x14ac:dyDescent="0.25">
      <c r="A16158" s="2">
        <v>44354.455555555556</v>
      </c>
      <c r="B16158" t="s">
        <v>1457</v>
      </c>
      <c r="D16158" t="s">
        <v>970</v>
      </c>
    </row>
    <row r="16159" spans="1:4" x14ac:dyDescent="0.25">
      <c r="A16159" s="2">
        <v>44354.455555555556</v>
      </c>
      <c r="B16159" t="s">
        <v>1457</v>
      </c>
      <c r="D16159" t="s">
        <v>844</v>
      </c>
    </row>
    <row r="16160" spans="1:4" x14ac:dyDescent="0.25">
      <c r="A16160" s="2">
        <v>44354.455555555556</v>
      </c>
      <c r="B16160" t="s">
        <v>1457</v>
      </c>
      <c r="D16160" t="s">
        <v>845</v>
      </c>
    </row>
    <row r="16161" spans="1:4" x14ac:dyDescent="0.25">
      <c r="A16161" s="2">
        <v>44354.455555555556</v>
      </c>
      <c r="B16161" t="s">
        <v>1457</v>
      </c>
      <c r="D16161" t="s">
        <v>899</v>
      </c>
    </row>
    <row r="16162" spans="1:4" x14ac:dyDescent="0.25">
      <c r="A16162" s="2">
        <v>44354.455555555556</v>
      </c>
      <c r="B16162" t="s">
        <v>1457</v>
      </c>
      <c r="D16162" t="s">
        <v>1157</v>
      </c>
    </row>
    <row r="16163" spans="1:4" x14ac:dyDescent="0.25">
      <c r="A16163" s="2">
        <v>44354.455555555556</v>
      </c>
      <c r="B16163" t="s">
        <v>1457</v>
      </c>
      <c r="D16163" t="s">
        <v>885</v>
      </c>
    </row>
    <row r="16164" spans="1:4" x14ac:dyDescent="0.25">
      <c r="A16164" s="2">
        <v>44354.455555555556</v>
      </c>
      <c r="B16164" t="s">
        <v>1457</v>
      </c>
      <c r="D16164" t="s">
        <v>828</v>
      </c>
    </row>
    <row r="16165" spans="1:4" x14ac:dyDescent="0.25">
      <c r="A16165" s="2">
        <v>44354.455555555556</v>
      </c>
      <c r="B16165" t="s">
        <v>1457</v>
      </c>
      <c r="D16165" t="s">
        <v>971</v>
      </c>
    </row>
    <row r="16166" spans="1:4" x14ac:dyDescent="0.25">
      <c r="A16166" s="2">
        <v>44354.455555555556</v>
      </c>
      <c r="B16166" t="s">
        <v>180</v>
      </c>
      <c r="D16166" t="s">
        <v>844</v>
      </c>
    </row>
    <row r="16167" spans="1:4" x14ac:dyDescent="0.25">
      <c r="A16167" s="2">
        <v>44354.455555555556</v>
      </c>
      <c r="B16167" t="s">
        <v>180</v>
      </c>
      <c r="D16167" t="s">
        <v>852</v>
      </c>
    </row>
    <row r="16168" spans="1:4" x14ac:dyDescent="0.25">
      <c r="A16168" s="2">
        <v>44354.455555555556</v>
      </c>
      <c r="B16168" t="s">
        <v>180</v>
      </c>
      <c r="D16168" t="s">
        <v>901</v>
      </c>
    </row>
    <row r="16169" spans="1:4" x14ac:dyDescent="0.25">
      <c r="A16169" s="2">
        <v>44354.456250000003</v>
      </c>
      <c r="B16169" t="s">
        <v>10297</v>
      </c>
      <c r="C16169" t="s">
        <v>1249</v>
      </c>
    </row>
    <row r="16170" spans="1:4" x14ac:dyDescent="0.25">
      <c r="A16170" s="2">
        <v>44354.456250000003</v>
      </c>
      <c r="B16170" t="s">
        <v>10297</v>
      </c>
      <c r="C16170" t="s">
        <v>6506</v>
      </c>
    </row>
    <row r="16171" spans="1:4" x14ac:dyDescent="0.25">
      <c r="A16171" s="2">
        <v>44354.456250000003</v>
      </c>
      <c r="B16171" t="s">
        <v>10297</v>
      </c>
      <c r="C16171" t="s">
        <v>6507</v>
      </c>
    </row>
    <row r="16172" spans="1:4" x14ac:dyDescent="0.25">
      <c r="A16172" s="2">
        <v>44354.456250000003</v>
      </c>
      <c r="B16172" t="s">
        <v>170</v>
      </c>
      <c r="C16172" t="s">
        <v>7602</v>
      </c>
    </row>
    <row r="16173" spans="1:4" x14ac:dyDescent="0.25">
      <c r="A16173" s="2">
        <v>44354.456250000003</v>
      </c>
      <c r="B16173" t="s">
        <v>10297</v>
      </c>
      <c r="C16173" t="s">
        <v>6396</v>
      </c>
    </row>
    <row r="16174" spans="1:4" x14ac:dyDescent="0.25">
      <c r="A16174" s="2">
        <v>44354.456250000003</v>
      </c>
      <c r="B16174" t="s">
        <v>10297</v>
      </c>
      <c r="C16174" t="s">
        <v>194</v>
      </c>
    </row>
    <row r="16175" spans="1:4" x14ac:dyDescent="0.25">
      <c r="A16175" s="2">
        <v>44354.456250000003</v>
      </c>
      <c r="B16175" t="s">
        <v>174</v>
      </c>
      <c r="C16175" t="s">
        <v>8549</v>
      </c>
    </row>
    <row r="16176" spans="1:4" x14ac:dyDescent="0.25">
      <c r="A16176" s="2">
        <v>44354.456250000003</v>
      </c>
      <c r="B16176" t="s">
        <v>174</v>
      </c>
      <c r="C16176" t="s">
        <v>6386</v>
      </c>
    </row>
    <row r="16177" spans="1:3" x14ac:dyDescent="0.25">
      <c r="A16177" s="2">
        <v>44354.456250000003</v>
      </c>
      <c r="B16177" t="s">
        <v>174</v>
      </c>
      <c r="C16177" t="s">
        <v>1256</v>
      </c>
    </row>
    <row r="16178" spans="1:3" x14ac:dyDescent="0.25">
      <c r="A16178" s="2">
        <v>44354.456250000003</v>
      </c>
      <c r="B16178" t="s">
        <v>174</v>
      </c>
      <c r="C16178" t="s">
        <v>1249</v>
      </c>
    </row>
    <row r="16179" spans="1:3" x14ac:dyDescent="0.25">
      <c r="A16179" s="2">
        <v>44354.456250000003</v>
      </c>
      <c r="B16179" t="s">
        <v>174</v>
      </c>
      <c r="C16179" t="s">
        <v>194</v>
      </c>
    </row>
    <row r="16180" spans="1:3" x14ac:dyDescent="0.25">
      <c r="A16180" s="2">
        <v>44354.456250000003</v>
      </c>
      <c r="B16180" t="s">
        <v>174</v>
      </c>
      <c r="C16180" t="s">
        <v>6394</v>
      </c>
    </row>
    <row r="16181" spans="1:3" x14ac:dyDescent="0.25">
      <c r="A16181" s="2">
        <v>44354.456250000003</v>
      </c>
      <c r="B16181" t="s">
        <v>1457</v>
      </c>
      <c r="C16181" t="s">
        <v>7633</v>
      </c>
    </row>
    <row r="16182" spans="1:3" x14ac:dyDescent="0.25">
      <c r="A16182" s="2">
        <v>44354.456250000003</v>
      </c>
      <c r="B16182" t="s">
        <v>1457</v>
      </c>
      <c r="C16182" t="s">
        <v>6386</v>
      </c>
    </row>
    <row r="16183" spans="1:3" x14ac:dyDescent="0.25">
      <c r="A16183" s="2">
        <v>44354.456250000003</v>
      </c>
      <c r="B16183" t="s">
        <v>1457</v>
      </c>
      <c r="C16183" t="s">
        <v>8947</v>
      </c>
    </row>
    <row r="16184" spans="1:3" x14ac:dyDescent="0.25">
      <c r="A16184" s="2">
        <v>44354.456250000003</v>
      </c>
      <c r="B16184" t="s">
        <v>1457</v>
      </c>
      <c r="C16184" t="s">
        <v>7633</v>
      </c>
    </row>
    <row r="16185" spans="1:3" x14ac:dyDescent="0.25">
      <c r="A16185" s="2">
        <v>44354.456250000003</v>
      </c>
      <c r="B16185" t="s">
        <v>1457</v>
      </c>
      <c r="C16185" t="s">
        <v>1538</v>
      </c>
    </row>
    <row r="16186" spans="1:3" x14ac:dyDescent="0.25">
      <c r="A16186" s="2">
        <v>44354.456250000003</v>
      </c>
      <c r="B16186" t="s">
        <v>187</v>
      </c>
      <c r="C16186" t="s">
        <v>9167</v>
      </c>
    </row>
    <row r="16187" spans="1:3" x14ac:dyDescent="0.25">
      <c r="A16187" s="2">
        <v>44354.456250000003</v>
      </c>
      <c r="B16187" t="s">
        <v>180</v>
      </c>
      <c r="C16187" t="s">
        <v>9534</v>
      </c>
    </row>
    <row r="16188" spans="1:3" x14ac:dyDescent="0.25">
      <c r="A16188" s="2">
        <v>44354.456250000003</v>
      </c>
      <c r="B16188" t="s">
        <v>180</v>
      </c>
      <c r="C16188" t="s">
        <v>6386</v>
      </c>
    </row>
    <row r="16189" spans="1:3" x14ac:dyDescent="0.25">
      <c r="A16189" s="2">
        <v>44354.456250000003</v>
      </c>
      <c r="B16189" t="s">
        <v>188</v>
      </c>
      <c r="C16189" t="s">
        <v>1249</v>
      </c>
    </row>
    <row r="16190" spans="1:3" x14ac:dyDescent="0.25">
      <c r="A16190" s="2">
        <v>44354.456250000003</v>
      </c>
      <c r="B16190" t="s">
        <v>188</v>
      </c>
      <c r="C16190" t="s">
        <v>9642</v>
      </c>
    </row>
    <row r="16191" spans="1:3" x14ac:dyDescent="0.25">
      <c r="A16191" s="2">
        <v>44354.456250000003</v>
      </c>
      <c r="B16191" t="s">
        <v>10302</v>
      </c>
      <c r="C16191" t="s">
        <v>1249</v>
      </c>
    </row>
    <row r="16192" spans="1:3" x14ac:dyDescent="0.25">
      <c r="A16192" s="2">
        <v>44354.456250000003</v>
      </c>
      <c r="B16192" t="s">
        <v>10302</v>
      </c>
      <c r="C16192" t="s">
        <v>9827</v>
      </c>
    </row>
    <row r="16193" spans="1:4" x14ac:dyDescent="0.25">
      <c r="A16193" s="2">
        <v>44354.456250000003</v>
      </c>
      <c r="B16193" t="s">
        <v>10302</v>
      </c>
      <c r="C16193" t="s">
        <v>9828</v>
      </c>
    </row>
    <row r="16194" spans="1:4" x14ac:dyDescent="0.25">
      <c r="A16194" s="2">
        <v>44354.456250000003</v>
      </c>
      <c r="B16194" t="s">
        <v>10302</v>
      </c>
      <c r="C16194" t="s">
        <v>9829</v>
      </c>
    </row>
    <row r="16195" spans="1:4" x14ac:dyDescent="0.25">
      <c r="A16195" s="2">
        <v>44354.456250000003</v>
      </c>
      <c r="B16195" t="s">
        <v>10297</v>
      </c>
      <c r="D16195" t="s">
        <v>1852</v>
      </c>
    </row>
    <row r="16196" spans="1:4" x14ac:dyDescent="0.25">
      <c r="A16196" s="2">
        <v>44354.456250000003</v>
      </c>
      <c r="B16196" t="s">
        <v>10297</v>
      </c>
      <c r="D16196" t="s">
        <v>846</v>
      </c>
    </row>
    <row r="16197" spans="1:4" x14ac:dyDescent="0.25">
      <c r="A16197" s="2">
        <v>44354.456250000003</v>
      </c>
      <c r="B16197" t="s">
        <v>10297</v>
      </c>
      <c r="D16197" t="s">
        <v>827</v>
      </c>
    </row>
    <row r="16198" spans="1:4" x14ac:dyDescent="0.25">
      <c r="A16198" s="2">
        <v>44354.456250000003</v>
      </c>
      <c r="B16198" t="s">
        <v>170</v>
      </c>
      <c r="D16198" t="s">
        <v>1848</v>
      </c>
    </row>
    <row r="16199" spans="1:4" x14ac:dyDescent="0.25">
      <c r="A16199" s="2">
        <v>44354.456250000003</v>
      </c>
      <c r="B16199" t="s">
        <v>10297</v>
      </c>
      <c r="D16199" t="s">
        <v>4989</v>
      </c>
    </row>
    <row r="16200" spans="1:4" x14ac:dyDescent="0.25">
      <c r="A16200" s="2">
        <v>44354.456250000003</v>
      </c>
      <c r="B16200" t="s">
        <v>10297</v>
      </c>
      <c r="D16200" t="s">
        <v>961</v>
      </c>
    </row>
    <row r="16201" spans="1:4" x14ac:dyDescent="0.25">
      <c r="A16201" s="2">
        <v>44354.456250000003</v>
      </c>
      <c r="B16201" t="s">
        <v>174</v>
      </c>
      <c r="D16201" t="s">
        <v>1849</v>
      </c>
    </row>
    <row r="16202" spans="1:4" x14ac:dyDescent="0.25">
      <c r="A16202" s="2">
        <v>44354.456250000003</v>
      </c>
      <c r="B16202" t="s">
        <v>174</v>
      </c>
      <c r="D16202" t="s">
        <v>1850</v>
      </c>
    </row>
    <row r="16203" spans="1:4" x14ac:dyDescent="0.25">
      <c r="A16203" s="2">
        <v>44354.456250000003</v>
      </c>
      <c r="B16203" t="s">
        <v>174</v>
      </c>
      <c r="D16203" t="s">
        <v>1887</v>
      </c>
    </row>
    <row r="16204" spans="1:4" x14ac:dyDescent="0.25">
      <c r="A16204" s="2">
        <v>44354.456250000003</v>
      </c>
      <c r="B16204" t="s">
        <v>174</v>
      </c>
      <c r="D16204" t="s">
        <v>1852</v>
      </c>
    </row>
    <row r="16205" spans="1:4" x14ac:dyDescent="0.25">
      <c r="A16205" s="2">
        <v>44354.456250000003</v>
      </c>
      <c r="B16205" t="s">
        <v>174</v>
      </c>
      <c r="D16205" t="s">
        <v>825</v>
      </c>
    </row>
    <row r="16206" spans="1:4" x14ac:dyDescent="0.25">
      <c r="A16206" s="2">
        <v>44354.456250000003</v>
      </c>
      <c r="B16206" t="s">
        <v>174</v>
      </c>
      <c r="D16206" t="s">
        <v>826</v>
      </c>
    </row>
    <row r="16207" spans="1:4" x14ac:dyDescent="0.25">
      <c r="A16207" s="2">
        <v>44354.456250000003</v>
      </c>
      <c r="B16207" t="s">
        <v>1457</v>
      </c>
      <c r="D16207" t="s">
        <v>1895</v>
      </c>
    </row>
    <row r="16208" spans="1:4" x14ac:dyDescent="0.25">
      <c r="A16208" s="2">
        <v>44354.456250000003</v>
      </c>
      <c r="B16208" t="s">
        <v>1457</v>
      </c>
      <c r="D16208" t="s">
        <v>902</v>
      </c>
    </row>
    <row r="16209" spans="1:4" x14ac:dyDescent="0.25">
      <c r="A16209" s="2">
        <v>44354.456250000003</v>
      </c>
      <c r="B16209" t="s">
        <v>1457</v>
      </c>
      <c r="D16209" t="s">
        <v>827</v>
      </c>
    </row>
    <row r="16210" spans="1:4" x14ac:dyDescent="0.25">
      <c r="A16210" s="2">
        <v>44354.456250000003</v>
      </c>
      <c r="B16210" t="s">
        <v>1457</v>
      </c>
      <c r="D16210" t="s">
        <v>842</v>
      </c>
    </row>
    <row r="16211" spans="1:4" x14ac:dyDescent="0.25">
      <c r="A16211" s="2">
        <v>44354.456250000003</v>
      </c>
      <c r="B16211" t="s">
        <v>1457</v>
      </c>
      <c r="D16211" t="s">
        <v>932</v>
      </c>
    </row>
    <row r="16212" spans="1:4" x14ac:dyDescent="0.25">
      <c r="A16212" s="2">
        <v>44354.456250000003</v>
      </c>
      <c r="B16212" t="s">
        <v>187</v>
      </c>
      <c r="D16212" t="s">
        <v>5051</v>
      </c>
    </row>
    <row r="16213" spans="1:4" x14ac:dyDescent="0.25">
      <c r="A16213" s="2">
        <v>44354.456250000003</v>
      </c>
      <c r="B16213" t="s">
        <v>180</v>
      </c>
      <c r="D16213" t="s">
        <v>1882</v>
      </c>
    </row>
    <row r="16214" spans="1:4" x14ac:dyDescent="0.25">
      <c r="A16214" s="2">
        <v>44354.456250000003</v>
      </c>
      <c r="B16214" t="s">
        <v>180</v>
      </c>
      <c r="D16214" t="s">
        <v>1854</v>
      </c>
    </row>
    <row r="16215" spans="1:4" x14ac:dyDescent="0.25">
      <c r="A16215" s="2">
        <v>44354.456250000003</v>
      </c>
      <c r="B16215" t="s">
        <v>188</v>
      </c>
      <c r="D16215" t="s">
        <v>5056</v>
      </c>
    </row>
    <row r="16216" spans="1:4" x14ac:dyDescent="0.25">
      <c r="A16216" s="2">
        <v>44354.456250000003</v>
      </c>
      <c r="B16216" t="s">
        <v>188</v>
      </c>
      <c r="D16216" t="s">
        <v>1848</v>
      </c>
    </row>
    <row r="16217" spans="1:4" x14ac:dyDescent="0.25">
      <c r="A16217" s="2">
        <v>44354.456250000003</v>
      </c>
      <c r="B16217" t="s">
        <v>10302</v>
      </c>
      <c r="D16217" t="s">
        <v>825</v>
      </c>
    </row>
    <row r="16218" spans="1:4" x14ac:dyDescent="0.25">
      <c r="A16218" s="2">
        <v>44354.456250000003</v>
      </c>
      <c r="B16218" t="s">
        <v>10302</v>
      </c>
      <c r="D16218" t="s">
        <v>853</v>
      </c>
    </row>
    <row r="16219" spans="1:4" x14ac:dyDescent="0.25">
      <c r="A16219" s="2">
        <v>44354.456250000003</v>
      </c>
      <c r="B16219" t="s">
        <v>10302</v>
      </c>
      <c r="D16219" t="s">
        <v>899</v>
      </c>
    </row>
    <row r="16220" spans="1:4" x14ac:dyDescent="0.25">
      <c r="A16220" s="2">
        <v>44354.456250000003</v>
      </c>
      <c r="B16220" t="s">
        <v>10302</v>
      </c>
      <c r="D16220" t="s">
        <v>1157</v>
      </c>
    </row>
    <row r="16221" spans="1:4" x14ac:dyDescent="0.25">
      <c r="A16221" s="2">
        <v>44354.456944444442</v>
      </c>
      <c r="B16221" t="s">
        <v>10297</v>
      </c>
      <c r="C16221" t="s">
        <v>6508</v>
      </c>
    </row>
    <row r="16222" spans="1:4" x14ac:dyDescent="0.25">
      <c r="A16222" s="2">
        <v>44354.456944444442</v>
      </c>
      <c r="B16222" t="s">
        <v>10297</v>
      </c>
      <c r="C16222" t="s">
        <v>391</v>
      </c>
    </row>
    <row r="16223" spans="1:4" x14ac:dyDescent="0.25">
      <c r="A16223" s="2">
        <v>44354.456944444442</v>
      </c>
      <c r="B16223" t="s">
        <v>10297</v>
      </c>
      <c r="C16223" t="s">
        <v>6509</v>
      </c>
    </row>
    <row r="16224" spans="1:4" x14ac:dyDescent="0.25">
      <c r="A16224" s="2">
        <v>44354.456944444442</v>
      </c>
      <c r="B16224" t="s">
        <v>1115</v>
      </c>
      <c r="C16224" t="s">
        <v>1249</v>
      </c>
    </row>
    <row r="16225" spans="1:3" x14ac:dyDescent="0.25">
      <c r="A16225" s="2">
        <v>44354.456944444442</v>
      </c>
      <c r="B16225" t="s">
        <v>1115</v>
      </c>
      <c r="C16225" t="s">
        <v>1249</v>
      </c>
    </row>
    <row r="16226" spans="1:3" x14ac:dyDescent="0.25">
      <c r="A16226" s="2">
        <v>44354.456944444442</v>
      </c>
      <c r="B16226" t="s">
        <v>169</v>
      </c>
      <c r="C16226" t="s">
        <v>7774</v>
      </c>
    </row>
    <row r="16227" spans="1:3" x14ac:dyDescent="0.25">
      <c r="A16227" s="2">
        <v>44354.456944444442</v>
      </c>
      <c r="B16227" t="s">
        <v>1457</v>
      </c>
      <c r="C16227" t="s">
        <v>6380</v>
      </c>
    </row>
    <row r="16228" spans="1:3" x14ac:dyDescent="0.25">
      <c r="A16228" s="2">
        <v>44354.456944444442</v>
      </c>
      <c r="B16228" t="s">
        <v>1457</v>
      </c>
      <c r="C16228" t="s">
        <v>6386</v>
      </c>
    </row>
    <row r="16229" spans="1:3" x14ac:dyDescent="0.25">
      <c r="A16229" s="2">
        <v>44354.456944444442</v>
      </c>
      <c r="B16229" t="s">
        <v>1457</v>
      </c>
      <c r="C16229" t="s">
        <v>8948</v>
      </c>
    </row>
    <row r="16230" spans="1:3" x14ac:dyDescent="0.25">
      <c r="A16230" s="2">
        <v>44354.456944444442</v>
      </c>
      <c r="B16230" t="s">
        <v>1457</v>
      </c>
      <c r="C16230" t="s">
        <v>1538</v>
      </c>
    </row>
    <row r="16231" spans="1:3" x14ac:dyDescent="0.25">
      <c r="A16231" s="2">
        <v>44354.456944444442</v>
      </c>
      <c r="B16231" t="s">
        <v>1457</v>
      </c>
      <c r="C16231" t="s">
        <v>1538</v>
      </c>
    </row>
    <row r="16232" spans="1:3" x14ac:dyDescent="0.25">
      <c r="A16232" s="2">
        <v>44354.456944444442</v>
      </c>
      <c r="B16232" t="s">
        <v>1457</v>
      </c>
      <c r="C16232" t="s">
        <v>6386</v>
      </c>
    </row>
    <row r="16233" spans="1:3" x14ac:dyDescent="0.25">
      <c r="A16233" s="2">
        <v>44354.456944444442</v>
      </c>
      <c r="B16233" t="s">
        <v>1457</v>
      </c>
      <c r="C16233" t="s">
        <v>6386</v>
      </c>
    </row>
    <row r="16234" spans="1:3" x14ac:dyDescent="0.25">
      <c r="A16234" s="2">
        <v>44354.456944444442</v>
      </c>
      <c r="B16234" t="s">
        <v>1457</v>
      </c>
      <c r="C16234" t="s">
        <v>6386</v>
      </c>
    </row>
    <row r="16235" spans="1:3" x14ac:dyDescent="0.25">
      <c r="A16235" s="2">
        <v>44354.456944444442</v>
      </c>
      <c r="B16235" t="s">
        <v>1457</v>
      </c>
      <c r="C16235" t="s">
        <v>1538</v>
      </c>
    </row>
    <row r="16236" spans="1:3" x14ac:dyDescent="0.25">
      <c r="A16236" s="2">
        <v>44354.456944444442</v>
      </c>
      <c r="B16236" t="s">
        <v>10299</v>
      </c>
      <c r="C16236" t="s">
        <v>1249</v>
      </c>
    </row>
    <row r="16237" spans="1:3" x14ac:dyDescent="0.25">
      <c r="A16237" s="2">
        <v>44354.456944444442</v>
      </c>
      <c r="B16237" t="s">
        <v>188</v>
      </c>
      <c r="C16237" t="s">
        <v>9643</v>
      </c>
    </row>
    <row r="16238" spans="1:3" x14ac:dyDescent="0.25">
      <c r="A16238" s="2">
        <v>44354.456944444442</v>
      </c>
      <c r="B16238" t="s">
        <v>188</v>
      </c>
      <c r="C16238" t="s">
        <v>6664</v>
      </c>
    </row>
    <row r="16239" spans="1:3" x14ac:dyDescent="0.25">
      <c r="A16239" s="2">
        <v>44354.456944444442</v>
      </c>
      <c r="B16239" t="s">
        <v>188</v>
      </c>
      <c r="C16239" t="s">
        <v>194</v>
      </c>
    </row>
    <row r="16240" spans="1:3" x14ac:dyDescent="0.25">
      <c r="A16240" s="2">
        <v>44354.456944444442</v>
      </c>
      <c r="B16240" t="s">
        <v>188</v>
      </c>
      <c r="C16240" t="s">
        <v>1249</v>
      </c>
    </row>
    <row r="16241" spans="1:4" x14ac:dyDescent="0.25">
      <c r="A16241" s="2">
        <v>44354.456944444442</v>
      </c>
      <c r="B16241" t="s">
        <v>188</v>
      </c>
      <c r="C16241" t="s">
        <v>6634</v>
      </c>
    </row>
    <row r="16242" spans="1:4" x14ac:dyDescent="0.25">
      <c r="A16242" s="2">
        <v>44354.456944444442</v>
      </c>
      <c r="B16242" t="s">
        <v>188</v>
      </c>
      <c r="C16242" t="s">
        <v>9644</v>
      </c>
    </row>
    <row r="16243" spans="1:4" x14ac:dyDescent="0.25">
      <c r="A16243" s="2">
        <v>44354.456944444442</v>
      </c>
      <c r="B16243" t="s">
        <v>10302</v>
      </c>
      <c r="C16243" t="s">
        <v>9830</v>
      </c>
    </row>
    <row r="16244" spans="1:4" x14ac:dyDescent="0.25">
      <c r="A16244" s="2">
        <v>44354.456944444442</v>
      </c>
      <c r="B16244" t="s">
        <v>10297</v>
      </c>
      <c r="D16244" t="s">
        <v>1049</v>
      </c>
    </row>
    <row r="16245" spans="1:4" x14ac:dyDescent="0.25">
      <c r="A16245" s="2">
        <v>44354.456944444442</v>
      </c>
      <c r="B16245" t="s">
        <v>10297</v>
      </c>
      <c r="D16245" t="s">
        <v>825</v>
      </c>
    </row>
    <row r="16246" spans="1:4" x14ac:dyDescent="0.25">
      <c r="A16246" s="2">
        <v>44354.456944444442</v>
      </c>
      <c r="B16246" t="s">
        <v>10297</v>
      </c>
      <c r="D16246" t="s">
        <v>853</v>
      </c>
    </row>
    <row r="16247" spans="1:4" x14ac:dyDescent="0.25">
      <c r="A16247" s="2">
        <v>44354.456944444442</v>
      </c>
      <c r="B16247" t="s">
        <v>1115</v>
      </c>
      <c r="D16247" t="s">
        <v>5006</v>
      </c>
    </row>
    <row r="16248" spans="1:4" x14ac:dyDescent="0.25">
      <c r="A16248" s="2">
        <v>44354.456944444442</v>
      </c>
      <c r="B16248" t="s">
        <v>1115</v>
      </c>
      <c r="D16248" t="s">
        <v>1848</v>
      </c>
    </row>
    <row r="16249" spans="1:4" x14ac:dyDescent="0.25">
      <c r="A16249" s="2">
        <v>44354.456944444442</v>
      </c>
      <c r="B16249" t="s">
        <v>169</v>
      </c>
      <c r="D16249" t="s">
        <v>1892</v>
      </c>
    </row>
    <row r="16250" spans="1:4" x14ac:dyDescent="0.25">
      <c r="A16250" s="2">
        <v>44354.456944444442</v>
      </c>
      <c r="B16250" t="s">
        <v>1457</v>
      </c>
      <c r="D16250" t="s">
        <v>856</v>
      </c>
    </row>
    <row r="16251" spans="1:4" x14ac:dyDescent="0.25">
      <c r="A16251" s="2">
        <v>44354.456944444442</v>
      </c>
      <c r="B16251" t="s">
        <v>1457</v>
      </c>
      <c r="D16251" t="s">
        <v>4991</v>
      </c>
    </row>
    <row r="16252" spans="1:4" x14ac:dyDescent="0.25">
      <c r="A16252" s="2">
        <v>44354.456944444442</v>
      </c>
      <c r="B16252" t="s">
        <v>1457</v>
      </c>
      <c r="D16252" t="s">
        <v>1941</v>
      </c>
    </row>
    <row r="16253" spans="1:4" x14ac:dyDescent="0.25">
      <c r="A16253" s="2">
        <v>44354.456944444442</v>
      </c>
      <c r="B16253" t="s">
        <v>1457</v>
      </c>
      <c r="D16253" t="s">
        <v>5045</v>
      </c>
    </row>
    <row r="16254" spans="1:4" x14ac:dyDescent="0.25">
      <c r="A16254" s="2">
        <v>44354.456944444442</v>
      </c>
      <c r="B16254" t="s">
        <v>1457</v>
      </c>
      <c r="D16254" t="s">
        <v>1849</v>
      </c>
    </row>
    <row r="16255" spans="1:4" x14ac:dyDescent="0.25">
      <c r="A16255" s="2">
        <v>44354.456944444442</v>
      </c>
      <c r="B16255" t="s">
        <v>1457</v>
      </c>
      <c r="D16255" t="s">
        <v>1861</v>
      </c>
    </row>
    <row r="16256" spans="1:4" x14ac:dyDescent="0.25">
      <c r="A16256" s="2">
        <v>44354.456944444442</v>
      </c>
      <c r="B16256" t="s">
        <v>1457</v>
      </c>
      <c r="D16256" t="s">
        <v>1887</v>
      </c>
    </row>
    <row r="16257" spans="1:4" x14ac:dyDescent="0.25">
      <c r="A16257" s="2">
        <v>44354.456944444442</v>
      </c>
      <c r="B16257" t="s">
        <v>1457</v>
      </c>
      <c r="D16257" t="s">
        <v>1902</v>
      </c>
    </row>
    <row r="16258" spans="1:4" x14ac:dyDescent="0.25">
      <c r="A16258" s="2">
        <v>44354.456944444442</v>
      </c>
      <c r="B16258" t="s">
        <v>1457</v>
      </c>
      <c r="D16258" t="s">
        <v>902</v>
      </c>
    </row>
    <row r="16259" spans="1:4" x14ac:dyDescent="0.25">
      <c r="A16259" s="2">
        <v>44354.456944444442</v>
      </c>
      <c r="B16259" t="s">
        <v>10299</v>
      </c>
      <c r="D16259" t="s">
        <v>899</v>
      </c>
    </row>
    <row r="16260" spans="1:4" x14ac:dyDescent="0.25">
      <c r="A16260" s="2">
        <v>44354.456944444442</v>
      </c>
      <c r="B16260" t="s">
        <v>188</v>
      </c>
      <c r="D16260" t="s">
        <v>1849</v>
      </c>
    </row>
    <row r="16261" spans="1:4" x14ac:dyDescent="0.25">
      <c r="A16261" s="2">
        <v>44354.456944444442</v>
      </c>
      <c r="B16261" t="s">
        <v>188</v>
      </c>
      <c r="D16261" t="s">
        <v>1850</v>
      </c>
    </row>
    <row r="16262" spans="1:4" x14ac:dyDescent="0.25">
      <c r="A16262" s="2">
        <v>44354.456944444442</v>
      </c>
      <c r="B16262" t="s">
        <v>188</v>
      </c>
      <c r="D16262" t="s">
        <v>1887</v>
      </c>
    </row>
    <row r="16263" spans="1:4" x14ac:dyDescent="0.25">
      <c r="A16263" s="2">
        <v>44354.456944444442</v>
      </c>
      <c r="B16263" t="s">
        <v>188</v>
      </c>
      <c r="D16263" t="s">
        <v>1852</v>
      </c>
    </row>
    <row r="16264" spans="1:4" x14ac:dyDescent="0.25">
      <c r="A16264" s="2">
        <v>44354.456944444442</v>
      </c>
      <c r="B16264" t="s">
        <v>188</v>
      </c>
      <c r="D16264" t="s">
        <v>1853</v>
      </c>
    </row>
    <row r="16265" spans="1:4" x14ac:dyDescent="0.25">
      <c r="A16265" s="2">
        <v>44354.456944444442</v>
      </c>
      <c r="B16265" t="s">
        <v>188</v>
      </c>
      <c r="D16265" t="s">
        <v>952</v>
      </c>
    </row>
    <row r="16266" spans="1:4" x14ac:dyDescent="0.25">
      <c r="A16266" s="2">
        <v>44354.456944444442</v>
      </c>
      <c r="B16266" t="s">
        <v>10302</v>
      </c>
      <c r="D16266" t="s">
        <v>827</v>
      </c>
    </row>
    <row r="16267" spans="1:4" x14ac:dyDescent="0.25">
      <c r="A16267" s="2">
        <v>44354.457638888889</v>
      </c>
      <c r="B16267" t="s">
        <v>10297</v>
      </c>
      <c r="C16267" t="s">
        <v>6510</v>
      </c>
    </row>
    <row r="16268" spans="1:4" x14ac:dyDescent="0.25">
      <c r="A16268" s="2">
        <v>44354.457638888889</v>
      </c>
      <c r="B16268" t="s">
        <v>10297</v>
      </c>
      <c r="C16268" t="s">
        <v>6511</v>
      </c>
    </row>
    <row r="16269" spans="1:4" x14ac:dyDescent="0.25">
      <c r="A16269" s="2">
        <v>44354.457638888889</v>
      </c>
      <c r="B16269" t="s">
        <v>10297</v>
      </c>
      <c r="C16269" t="s">
        <v>6512</v>
      </c>
    </row>
    <row r="16270" spans="1:4" x14ac:dyDescent="0.25">
      <c r="A16270" s="2">
        <v>44354.457638888889</v>
      </c>
      <c r="B16270" t="s">
        <v>10297</v>
      </c>
      <c r="C16270" t="s">
        <v>6513</v>
      </c>
    </row>
    <row r="16271" spans="1:4" x14ac:dyDescent="0.25">
      <c r="A16271" s="2">
        <v>44354.457638888889</v>
      </c>
      <c r="B16271" t="s">
        <v>10297</v>
      </c>
      <c r="C16271" t="s">
        <v>7997</v>
      </c>
    </row>
    <row r="16272" spans="1:4" x14ac:dyDescent="0.25">
      <c r="A16272" s="2">
        <v>44354.457638888889</v>
      </c>
      <c r="B16272" t="s">
        <v>10297</v>
      </c>
      <c r="C16272" t="s">
        <v>194</v>
      </c>
    </row>
    <row r="16273" spans="1:4" x14ac:dyDescent="0.25">
      <c r="A16273" s="2">
        <v>44354.457638888889</v>
      </c>
      <c r="B16273" t="s">
        <v>174</v>
      </c>
      <c r="C16273" t="s">
        <v>6777</v>
      </c>
    </row>
    <row r="16274" spans="1:4" x14ac:dyDescent="0.25">
      <c r="A16274" s="2">
        <v>44354.457638888889</v>
      </c>
      <c r="B16274" t="s">
        <v>174</v>
      </c>
      <c r="C16274" t="s">
        <v>6420</v>
      </c>
    </row>
    <row r="16275" spans="1:4" x14ac:dyDescent="0.25">
      <c r="A16275" s="2">
        <v>44354.457638888889</v>
      </c>
      <c r="B16275" t="s">
        <v>174</v>
      </c>
      <c r="C16275" t="s">
        <v>8550</v>
      </c>
    </row>
    <row r="16276" spans="1:4" x14ac:dyDescent="0.25">
      <c r="A16276" s="2">
        <v>44354.457638888889</v>
      </c>
      <c r="B16276" t="s">
        <v>174</v>
      </c>
      <c r="C16276" t="s">
        <v>1256</v>
      </c>
    </row>
    <row r="16277" spans="1:4" x14ac:dyDescent="0.25">
      <c r="A16277" s="2">
        <v>44354.457638888889</v>
      </c>
      <c r="B16277" t="s">
        <v>174</v>
      </c>
      <c r="C16277" t="s">
        <v>8551</v>
      </c>
    </row>
    <row r="16278" spans="1:4" x14ac:dyDescent="0.25">
      <c r="A16278" s="2">
        <v>44354.457638888889</v>
      </c>
      <c r="B16278" t="s">
        <v>174</v>
      </c>
      <c r="C16278" t="s">
        <v>1538</v>
      </c>
    </row>
    <row r="16279" spans="1:4" x14ac:dyDescent="0.25">
      <c r="A16279" s="2">
        <v>44354.457638888889</v>
      </c>
      <c r="B16279" t="s">
        <v>174</v>
      </c>
      <c r="C16279" t="s">
        <v>6386</v>
      </c>
    </row>
    <row r="16280" spans="1:4" x14ac:dyDescent="0.25">
      <c r="A16280" s="2">
        <v>44354.457638888889</v>
      </c>
      <c r="B16280" t="s">
        <v>174</v>
      </c>
      <c r="C16280" t="s">
        <v>8552</v>
      </c>
    </row>
    <row r="16281" spans="1:4" x14ac:dyDescent="0.25">
      <c r="A16281" s="2">
        <v>44354.457638888889</v>
      </c>
      <c r="B16281" t="s">
        <v>174</v>
      </c>
      <c r="C16281" t="s">
        <v>6386</v>
      </c>
    </row>
    <row r="16282" spans="1:4" x14ac:dyDescent="0.25">
      <c r="A16282" s="2">
        <v>44354.457638888889</v>
      </c>
      <c r="B16282" t="s">
        <v>174</v>
      </c>
      <c r="C16282" t="s">
        <v>8553</v>
      </c>
    </row>
    <row r="16283" spans="1:4" x14ac:dyDescent="0.25">
      <c r="A16283" s="2">
        <v>44354.457638888889</v>
      </c>
      <c r="B16283" t="s">
        <v>829</v>
      </c>
      <c r="C16283" t="s">
        <v>7611</v>
      </c>
    </row>
    <row r="16284" spans="1:4" x14ac:dyDescent="0.25">
      <c r="A16284" s="2">
        <v>44354.457638888889</v>
      </c>
      <c r="B16284" t="s">
        <v>10299</v>
      </c>
      <c r="C16284" t="s">
        <v>1538</v>
      </c>
    </row>
    <row r="16285" spans="1:4" x14ac:dyDescent="0.25">
      <c r="A16285" s="2">
        <v>44354.457638888889</v>
      </c>
      <c r="B16285" t="s">
        <v>10299</v>
      </c>
      <c r="C16285" t="s">
        <v>9535</v>
      </c>
    </row>
    <row r="16286" spans="1:4" x14ac:dyDescent="0.25">
      <c r="A16286" s="2">
        <v>44354.457638888889</v>
      </c>
      <c r="B16286" t="s">
        <v>10299</v>
      </c>
      <c r="C16286" t="s">
        <v>1538</v>
      </c>
    </row>
    <row r="16287" spans="1:4" x14ac:dyDescent="0.25">
      <c r="A16287" s="2">
        <v>44354.457638888889</v>
      </c>
      <c r="B16287" t="s">
        <v>10297</v>
      </c>
      <c r="D16287" t="s">
        <v>844</v>
      </c>
    </row>
    <row r="16288" spans="1:4" x14ac:dyDescent="0.25">
      <c r="A16288" s="2">
        <v>44354.457638888889</v>
      </c>
      <c r="B16288" t="s">
        <v>10297</v>
      </c>
      <c r="D16288" t="s">
        <v>1921</v>
      </c>
    </row>
    <row r="16289" spans="1:4" x14ac:dyDescent="0.25">
      <c r="A16289" s="2">
        <v>44354.457638888889</v>
      </c>
      <c r="B16289" t="s">
        <v>10297</v>
      </c>
      <c r="D16289" t="s">
        <v>856</v>
      </c>
    </row>
    <row r="16290" spans="1:4" x14ac:dyDescent="0.25">
      <c r="A16290" s="2">
        <v>44354.457638888889</v>
      </c>
      <c r="B16290" t="s">
        <v>10297</v>
      </c>
      <c r="D16290" t="s">
        <v>4991</v>
      </c>
    </row>
    <row r="16291" spans="1:4" x14ac:dyDescent="0.25">
      <c r="A16291" s="2">
        <v>44354.457638888889</v>
      </c>
      <c r="B16291" t="s">
        <v>10297</v>
      </c>
      <c r="D16291" t="s">
        <v>1849</v>
      </c>
    </row>
    <row r="16292" spans="1:4" x14ac:dyDescent="0.25">
      <c r="A16292" s="2">
        <v>44354.457638888889</v>
      </c>
      <c r="B16292" t="s">
        <v>10297</v>
      </c>
      <c r="D16292" t="s">
        <v>832</v>
      </c>
    </row>
    <row r="16293" spans="1:4" x14ac:dyDescent="0.25">
      <c r="A16293" s="2">
        <v>44354.457638888889</v>
      </c>
      <c r="B16293" t="s">
        <v>174</v>
      </c>
      <c r="D16293" t="s">
        <v>885</v>
      </c>
    </row>
    <row r="16294" spans="1:4" x14ac:dyDescent="0.25">
      <c r="A16294" s="2">
        <v>44354.457638888889</v>
      </c>
      <c r="B16294" t="s">
        <v>174</v>
      </c>
      <c r="D16294" t="s">
        <v>828</v>
      </c>
    </row>
    <row r="16295" spans="1:4" x14ac:dyDescent="0.25">
      <c r="A16295" s="2">
        <v>44354.457638888889</v>
      </c>
      <c r="B16295" t="s">
        <v>174</v>
      </c>
      <c r="D16295" t="s">
        <v>971</v>
      </c>
    </row>
    <row r="16296" spans="1:4" x14ac:dyDescent="0.25">
      <c r="A16296" s="2">
        <v>44354.457638888889</v>
      </c>
      <c r="B16296" t="s">
        <v>174</v>
      </c>
      <c r="D16296" t="s">
        <v>952</v>
      </c>
    </row>
    <row r="16297" spans="1:4" x14ac:dyDescent="0.25">
      <c r="A16297" s="2">
        <v>44354.457638888889</v>
      </c>
      <c r="B16297" t="s">
        <v>174</v>
      </c>
      <c r="D16297" t="s">
        <v>1853</v>
      </c>
    </row>
    <row r="16298" spans="1:4" x14ac:dyDescent="0.25">
      <c r="A16298" s="2">
        <v>44354.457638888889</v>
      </c>
      <c r="B16298" t="s">
        <v>174</v>
      </c>
      <c r="D16298" t="s">
        <v>1855</v>
      </c>
    </row>
    <row r="16299" spans="1:4" x14ac:dyDescent="0.25">
      <c r="A16299" s="2">
        <v>44354.457638888889</v>
      </c>
      <c r="B16299" t="s">
        <v>174</v>
      </c>
      <c r="D16299" t="s">
        <v>1854</v>
      </c>
    </row>
    <row r="16300" spans="1:4" x14ac:dyDescent="0.25">
      <c r="A16300" s="2">
        <v>44354.457638888889</v>
      </c>
      <c r="B16300" t="s">
        <v>174</v>
      </c>
      <c r="D16300" t="s">
        <v>992</v>
      </c>
    </row>
    <row r="16301" spans="1:4" x14ac:dyDescent="0.25">
      <c r="A16301" s="2">
        <v>44354.457638888889</v>
      </c>
      <c r="B16301" t="s">
        <v>174</v>
      </c>
      <c r="D16301" t="s">
        <v>4991</v>
      </c>
    </row>
    <row r="16302" spans="1:4" x14ac:dyDescent="0.25">
      <c r="A16302" s="2">
        <v>44354.457638888889</v>
      </c>
      <c r="B16302" t="s">
        <v>174</v>
      </c>
      <c r="D16302" t="s">
        <v>852</v>
      </c>
    </row>
    <row r="16303" spans="1:4" x14ac:dyDescent="0.25">
      <c r="A16303" s="2">
        <v>44354.457638888889</v>
      </c>
      <c r="B16303" t="s">
        <v>829</v>
      </c>
      <c r="D16303" t="s">
        <v>825</v>
      </c>
    </row>
    <row r="16304" spans="1:4" x14ac:dyDescent="0.25">
      <c r="A16304" s="2">
        <v>44354.457638888889</v>
      </c>
      <c r="B16304" t="s">
        <v>10299</v>
      </c>
      <c r="D16304" t="s">
        <v>855</v>
      </c>
    </row>
    <row r="16305" spans="1:4" x14ac:dyDescent="0.25">
      <c r="A16305" s="2">
        <v>44354.457638888889</v>
      </c>
      <c r="B16305" t="s">
        <v>10299</v>
      </c>
      <c r="D16305" t="s">
        <v>846</v>
      </c>
    </row>
    <row r="16306" spans="1:4" x14ac:dyDescent="0.25">
      <c r="A16306" s="2">
        <v>44354.457638888889</v>
      </c>
      <c r="B16306" t="s">
        <v>10299</v>
      </c>
      <c r="D16306" t="s">
        <v>1909</v>
      </c>
    </row>
    <row r="16307" spans="1:4" x14ac:dyDescent="0.25">
      <c r="A16307" s="2">
        <v>44354.458333333336</v>
      </c>
      <c r="B16307" t="s">
        <v>10297</v>
      </c>
      <c r="C16307" t="s">
        <v>6514</v>
      </c>
    </row>
    <row r="16308" spans="1:4" x14ac:dyDescent="0.25">
      <c r="A16308" s="2">
        <v>44354.458333333336</v>
      </c>
      <c r="B16308" t="s">
        <v>10297</v>
      </c>
      <c r="C16308" t="s">
        <v>391</v>
      </c>
    </row>
    <row r="16309" spans="1:4" x14ac:dyDescent="0.25">
      <c r="A16309" s="2">
        <v>44354.458333333336</v>
      </c>
      <c r="B16309" t="s">
        <v>10297</v>
      </c>
      <c r="C16309" t="s">
        <v>7998</v>
      </c>
    </row>
    <row r="16310" spans="1:4" x14ac:dyDescent="0.25">
      <c r="A16310" s="2">
        <v>44354.458333333336</v>
      </c>
      <c r="B16310" t="s">
        <v>10297</v>
      </c>
      <c r="C16310" t="s">
        <v>6443</v>
      </c>
    </row>
    <row r="16311" spans="1:4" x14ac:dyDescent="0.25">
      <c r="A16311" s="2">
        <v>44354.458333333336</v>
      </c>
      <c r="B16311" t="s">
        <v>829</v>
      </c>
      <c r="C16311" t="s">
        <v>8949</v>
      </c>
    </row>
    <row r="16312" spans="1:4" x14ac:dyDescent="0.25">
      <c r="A16312" s="2">
        <v>44354.458333333336</v>
      </c>
      <c r="B16312" t="s">
        <v>829</v>
      </c>
      <c r="C16312" t="s">
        <v>7313</v>
      </c>
    </row>
    <row r="16313" spans="1:4" x14ac:dyDescent="0.25">
      <c r="A16313" s="2">
        <v>44354.458333333336</v>
      </c>
      <c r="B16313" t="s">
        <v>829</v>
      </c>
      <c r="C16313" t="s">
        <v>6637</v>
      </c>
    </row>
    <row r="16314" spans="1:4" x14ac:dyDescent="0.25">
      <c r="A16314" s="2">
        <v>44354.458333333336</v>
      </c>
      <c r="B16314" t="s">
        <v>829</v>
      </c>
      <c r="C16314" t="s">
        <v>7622</v>
      </c>
    </row>
    <row r="16315" spans="1:4" x14ac:dyDescent="0.25">
      <c r="A16315" s="2">
        <v>44354.458333333336</v>
      </c>
      <c r="B16315" t="s">
        <v>829</v>
      </c>
      <c r="C16315" t="s">
        <v>1538</v>
      </c>
    </row>
    <row r="16316" spans="1:4" x14ac:dyDescent="0.25">
      <c r="A16316" s="2">
        <v>44354.458333333336</v>
      </c>
      <c r="B16316" t="s">
        <v>829</v>
      </c>
      <c r="C16316" t="s">
        <v>6380</v>
      </c>
    </row>
    <row r="16317" spans="1:4" x14ac:dyDescent="0.25">
      <c r="A16317" s="2">
        <v>44354.458333333336</v>
      </c>
      <c r="B16317" t="s">
        <v>187</v>
      </c>
      <c r="C16317" t="s">
        <v>9168</v>
      </c>
    </row>
    <row r="16318" spans="1:4" x14ac:dyDescent="0.25">
      <c r="A16318" s="2">
        <v>44354.458333333336</v>
      </c>
      <c r="B16318" t="s">
        <v>10297</v>
      </c>
      <c r="D16318" t="s">
        <v>1853</v>
      </c>
    </row>
    <row r="16319" spans="1:4" x14ac:dyDescent="0.25">
      <c r="A16319" s="2">
        <v>44354.458333333336</v>
      </c>
      <c r="B16319" t="s">
        <v>10297</v>
      </c>
      <c r="D16319" t="s">
        <v>912</v>
      </c>
    </row>
    <row r="16320" spans="1:4" x14ac:dyDescent="0.25">
      <c r="A16320" s="2">
        <v>44354.458333333336</v>
      </c>
      <c r="B16320" t="s">
        <v>10297</v>
      </c>
      <c r="D16320" t="s">
        <v>1897</v>
      </c>
    </row>
    <row r="16321" spans="1:4" x14ac:dyDescent="0.25">
      <c r="A16321" s="2">
        <v>44354.458333333336</v>
      </c>
      <c r="B16321" t="s">
        <v>10297</v>
      </c>
      <c r="D16321" t="s">
        <v>1852</v>
      </c>
    </row>
    <row r="16322" spans="1:4" x14ac:dyDescent="0.25">
      <c r="A16322" s="2">
        <v>44354.458333333336</v>
      </c>
      <c r="B16322" t="s">
        <v>829</v>
      </c>
      <c r="D16322" t="s">
        <v>853</v>
      </c>
    </row>
    <row r="16323" spans="1:4" x14ac:dyDescent="0.25">
      <c r="A16323" s="2">
        <v>44354.458333333336</v>
      </c>
      <c r="B16323" t="s">
        <v>829</v>
      </c>
      <c r="D16323" t="s">
        <v>852</v>
      </c>
    </row>
    <row r="16324" spans="1:4" x14ac:dyDescent="0.25">
      <c r="A16324" s="2">
        <v>44354.458333333336</v>
      </c>
      <c r="B16324" t="s">
        <v>829</v>
      </c>
      <c r="D16324" t="s">
        <v>1003</v>
      </c>
    </row>
    <row r="16325" spans="1:4" x14ac:dyDescent="0.25">
      <c r="A16325" s="2">
        <v>44354.458333333336</v>
      </c>
      <c r="B16325" t="s">
        <v>829</v>
      </c>
      <c r="D16325" t="s">
        <v>1855</v>
      </c>
    </row>
    <row r="16326" spans="1:4" x14ac:dyDescent="0.25">
      <c r="A16326" s="2">
        <v>44354.458333333336</v>
      </c>
      <c r="B16326" t="s">
        <v>829</v>
      </c>
      <c r="D16326" t="s">
        <v>1007</v>
      </c>
    </row>
    <row r="16327" spans="1:4" x14ac:dyDescent="0.25">
      <c r="A16327" s="2">
        <v>44354.458333333336</v>
      </c>
      <c r="B16327" t="s">
        <v>829</v>
      </c>
      <c r="D16327" t="s">
        <v>899</v>
      </c>
    </row>
    <row r="16328" spans="1:4" x14ac:dyDescent="0.25">
      <c r="A16328" s="2">
        <v>44354.458333333336</v>
      </c>
      <c r="B16328" t="s">
        <v>187</v>
      </c>
      <c r="D16328" t="s">
        <v>1848</v>
      </c>
    </row>
    <row r="16329" spans="1:4" x14ac:dyDescent="0.25">
      <c r="A16329" s="2">
        <v>44354.459027777775</v>
      </c>
      <c r="B16329" t="s">
        <v>10297</v>
      </c>
      <c r="C16329" t="s">
        <v>7999</v>
      </c>
    </row>
    <row r="16330" spans="1:4" x14ac:dyDescent="0.25">
      <c r="A16330" s="2">
        <v>44354.459027777775</v>
      </c>
      <c r="B16330" t="s">
        <v>10297</v>
      </c>
      <c r="C16330" t="s">
        <v>6443</v>
      </c>
    </row>
    <row r="16331" spans="1:4" x14ac:dyDescent="0.25">
      <c r="A16331" s="2">
        <v>44354.459027777775</v>
      </c>
      <c r="B16331" t="s">
        <v>187</v>
      </c>
      <c r="C16331" t="s">
        <v>9169</v>
      </c>
    </row>
    <row r="16332" spans="1:4" x14ac:dyDescent="0.25">
      <c r="A16332" s="2">
        <v>44354.459027777775</v>
      </c>
      <c r="B16332" t="s">
        <v>187</v>
      </c>
      <c r="C16332" t="s">
        <v>9170</v>
      </c>
    </row>
    <row r="16333" spans="1:4" x14ac:dyDescent="0.25">
      <c r="A16333" s="2">
        <v>44354.459027777775</v>
      </c>
      <c r="B16333" t="s">
        <v>187</v>
      </c>
      <c r="C16333" t="s">
        <v>9171</v>
      </c>
    </row>
    <row r="16334" spans="1:4" x14ac:dyDescent="0.25">
      <c r="A16334" s="2">
        <v>44354.459027777775</v>
      </c>
      <c r="B16334" t="s">
        <v>1460</v>
      </c>
      <c r="C16334" t="s">
        <v>1249</v>
      </c>
    </row>
    <row r="16335" spans="1:4" x14ac:dyDescent="0.25">
      <c r="A16335" s="2">
        <v>44354.459027777775</v>
      </c>
      <c r="B16335" t="s">
        <v>1460</v>
      </c>
      <c r="C16335" t="s">
        <v>6386</v>
      </c>
    </row>
    <row r="16336" spans="1:4" x14ac:dyDescent="0.25">
      <c r="A16336" s="2">
        <v>44354.459027777775</v>
      </c>
      <c r="B16336" t="s">
        <v>10297</v>
      </c>
      <c r="D16336" t="s">
        <v>834</v>
      </c>
    </row>
    <row r="16337" spans="1:4" x14ac:dyDescent="0.25">
      <c r="A16337" s="2">
        <v>44354.459027777775</v>
      </c>
      <c r="B16337" t="s">
        <v>10297</v>
      </c>
      <c r="D16337" t="s">
        <v>835</v>
      </c>
    </row>
    <row r="16338" spans="1:4" x14ac:dyDescent="0.25">
      <c r="A16338" s="2">
        <v>44354.459027777775</v>
      </c>
      <c r="B16338" t="s">
        <v>187</v>
      </c>
      <c r="D16338" t="s">
        <v>1849</v>
      </c>
    </row>
    <row r="16339" spans="1:4" x14ac:dyDescent="0.25">
      <c r="A16339" s="2">
        <v>44354.459027777775</v>
      </c>
      <c r="B16339" t="s">
        <v>187</v>
      </c>
      <c r="D16339" t="s">
        <v>832</v>
      </c>
    </row>
    <row r="16340" spans="1:4" x14ac:dyDescent="0.25">
      <c r="A16340" s="2">
        <v>44354.459027777775</v>
      </c>
      <c r="B16340" t="s">
        <v>187</v>
      </c>
      <c r="D16340" t="s">
        <v>1858</v>
      </c>
    </row>
    <row r="16341" spans="1:4" x14ac:dyDescent="0.25">
      <c r="A16341" s="2">
        <v>44354.459027777775</v>
      </c>
      <c r="B16341" t="s">
        <v>1460</v>
      </c>
      <c r="D16341" t="s">
        <v>5065</v>
      </c>
    </row>
    <row r="16342" spans="1:4" x14ac:dyDescent="0.25">
      <c r="A16342" s="2">
        <v>44354.459027777775</v>
      </c>
      <c r="B16342" t="s">
        <v>1460</v>
      </c>
      <c r="D16342" t="s">
        <v>1848</v>
      </c>
    </row>
    <row r="16343" spans="1:4" x14ac:dyDescent="0.25">
      <c r="A16343" s="2">
        <v>44354.459722222222</v>
      </c>
      <c r="B16343" t="s">
        <v>10297</v>
      </c>
      <c r="C16343" t="s">
        <v>6515</v>
      </c>
    </row>
    <row r="16344" spans="1:4" x14ac:dyDescent="0.25">
      <c r="A16344" s="2">
        <v>44354.459722222222</v>
      </c>
      <c r="B16344" t="s">
        <v>10297</v>
      </c>
      <c r="C16344" t="s">
        <v>6386</v>
      </c>
    </row>
    <row r="16345" spans="1:4" x14ac:dyDescent="0.25">
      <c r="A16345" s="2">
        <v>44354.459722222222</v>
      </c>
      <c r="B16345" t="s">
        <v>10297</v>
      </c>
      <c r="C16345" t="s">
        <v>6516</v>
      </c>
    </row>
    <row r="16346" spans="1:4" x14ac:dyDescent="0.25">
      <c r="A16346" s="2">
        <v>44354.459722222222</v>
      </c>
      <c r="B16346" t="s">
        <v>10297</v>
      </c>
      <c r="C16346" t="s">
        <v>391</v>
      </c>
    </row>
    <row r="16347" spans="1:4" x14ac:dyDescent="0.25">
      <c r="A16347" s="2">
        <v>44354.459722222222</v>
      </c>
      <c r="B16347" t="s">
        <v>1115</v>
      </c>
      <c r="C16347" t="s">
        <v>6858</v>
      </c>
    </row>
    <row r="16348" spans="1:4" x14ac:dyDescent="0.25">
      <c r="A16348" s="2">
        <v>44354.459722222222</v>
      </c>
      <c r="B16348" t="s">
        <v>167</v>
      </c>
      <c r="C16348" t="s">
        <v>7603</v>
      </c>
    </row>
    <row r="16349" spans="1:4" x14ac:dyDescent="0.25">
      <c r="A16349" s="2">
        <v>44354.459722222222</v>
      </c>
      <c r="B16349" t="s">
        <v>181</v>
      </c>
      <c r="C16349" t="s">
        <v>1249</v>
      </c>
    </row>
    <row r="16350" spans="1:4" x14ac:dyDescent="0.25">
      <c r="A16350" s="2">
        <v>44354.459722222222</v>
      </c>
      <c r="B16350" t="s">
        <v>181</v>
      </c>
      <c r="C16350" t="s">
        <v>1249</v>
      </c>
    </row>
    <row r="16351" spans="1:4" x14ac:dyDescent="0.25">
      <c r="A16351" s="2">
        <v>44354.459722222222</v>
      </c>
      <c r="B16351" t="s">
        <v>10297</v>
      </c>
      <c r="C16351" t="s">
        <v>194</v>
      </c>
    </row>
    <row r="16352" spans="1:4" x14ac:dyDescent="0.25">
      <c r="A16352" s="2">
        <v>44354.459722222222</v>
      </c>
      <c r="B16352" t="s">
        <v>10297</v>
      </c>
      <c r="C16352" t="s">
        <v>8000</v>
      </c>
    </row>
    <row r="16353" spans="1:4" x14ac:dyDescent="0.25">
      <c r="A16353" s="2">
        <v>44354.459722222222</v>
      </c>
      <c r="B16353" t="s">
        <v>829</v>
      </c>
      <c r="C16353" t="s">
        <v>1538</v>
      </c>
    </row>
    <row r="16354" spans="1:4" x14ac:dyDescent="0.25">
      <c r="A16354" s="2">
        <v>44354.459722222222</v>
      </c>
      <c r="B16354" t="s">
        <v>829</v>
      </c>
      <c r="C16354" t="s">
        <v>8950</v>
      </c>
    </row>
    <row r="16355" spans="1:4" x14ac:dyDescent="0.25">
      <c r="A16355" s="2">
        <v>44354.459722222222</v>
      </c>
      <c r="B16355" t="s">
        <v>187</v>
      </c>
      <c r="C16355" t="s">
        <v>9172</v>
      </c>
    </row>
    <row r="16356" spans="1:4" x14ac:dyDescent="0.25">
      <c r="A16356" s="2">
        <v>44354.459722222222</v>
      </c>
      <c r="B16356" t="s">
        <v>187</v>
      </c>
      <c r="C16356" t="s">
        <v>9173</v>
      </c>
    </row>
    <row r="16357" spans="1:4" x14ac:dyDescent="0.25">
      <c r="A16357" s="2">
        <v>44354.459722222222</v>
      </c>
      <c r="B16357" t="s">
        <v>187</v>
      </c>
      <c r="C16357" t="s">
        <v>9174</v>
      </c>
    </row>
    <row r="16358" spans="1:4" x14ac:dyDescent="0.25">
      <c r="A16358" s="2">
        <v>44354.459722222222</v>
      </c>
      <c r="B16358" t="s">
        <v>172</v>
      </c>
      <c r="C16358" t="s">
        <v>1249</v>
      </c>
    </row>
    <row r="16359" spans="1:4" x14ac:dyDescent="0.25">
      <c r="A16359" s="2">
        <v>44354.459722222222</v>
      </c>
      <c r="B16359" t="s">
        <v>172</v>
      </c>
      <c r="C16359" t="s">
        <v>194</v>
      </c>
    </row>
    <row r="16360" spans="1:4" x14ac:dyDescent="0.25">
      <c r="A16360" s="2">
        <v>44354.459722222222</v>
      </c>
      <c r="B16360" t="s">
        <v>172</v>
      </c>
      <c r="C16360" t="s">
        <v>9536</v>
      </c>
    </row>
    <row r="16361" spans="1:4" x14ac:dyDescent="0.25">
      <c r="A16361" s="2">
        <v>44354.459722222222</v>
      </c>
      <c r="B16361" t="s">
        <v>10297</v>
      </c>
      <c r="D16361" t="s">
        <v>852</v>
      </c>
    </row>
    <row r="16362" spans="1:4" x14ac:dyDescent="0.25">
      <c r="A16362" s="2">
        <v>44354.459722222222</v>
      </c>
      <c r="B16362" t="s">
        <v>10297</v>
      </c>
      <c r="D16362" t="s">
        <v>901</v>
      </c>
    </row>
    <row r="16363" spans="1:4" x14ac:dyDescent="0.25">
      <c r="A16363" s="2">
        <v>44354.459722222222</v>
      </c>
      <c r="B16363" t="s">
        <v>10297</v>
      </c>
      <c r="D16363" t="s">
        <v>1855</v>
      </c>
    </row>
    <row r="16364" spans="1:4" x14ac:dyDescent="0.25">
      <c r="A16364" s="2">
        <v>44354.459722222222</v>
      </c>
      <c r="B16364" t="s">
        <v>10297</v>
      </c>
      <c r="D16364" t="s">
        <v>1869</v>
      </c>
    </row>
    <row r="16365" spans="1:4" x14ac:dyDescent="0.25">
      <c r="A16365" s="2">
        <v>44354.459722222222</v>
      </c>
      <c r="B16365" t="s">
        <v>1115</v>
      </c>
      <c r="D16365" t="s">
        <v>1849</v>
      </c>
    </row>
    <row r="16366" spans="1:4" x14ac:dyDescent="0.25">
      <c r="A16366" s="2">
        <v>44354.459722222222</v>
      </c>
      <c r="B16366" t="s">
        <v>167</v>
      </c>
      <c r="D16366" t="s">
        <v>1849</v>
      </c>
    </row>
    <row r="16367" spans="1:4" x14ac:dyDescent="0.25">
      <c r="A16367" s="2">
        <v>44354.459722222222</v>
      </c>
      <c r="B16367" t="s">
        <v>181</v>
      </c>
      <c r="D16367" t="s">
        <v>5031</v>
      </c>
    </row>
    <row r="16368" spans="1:4" x14ac:dyDescent="0.25">
      <c r="A16368" s="2">
        <v>44354.459722222222</v>
      </c>
      <c r="B16368" t="s">
        <v>181</v>
      </c>
      <c r="D16368" t="s">
        <v>1848</v>
      </c>
    </row>
    <row r="16369" spans="1:4" x14ac:dyDescent="0.25">
      <c r="A16369" s="2">
        <v>44354.459722222222</v>
      </c>
      <c r="B16369" t="s">
        <v>10297</v>
      </c>
      <c r="D16369" t="s">
        <v>836</v>
      </c>
    </row>
    <row r="16370" spans="1:4" x14ac:dyDescent="0.25">
      <c r="A16370" s="2">
        <v>44354.459722222222</v>
      </c>
      <c r="B16370" t="s">
        <v>10297</v>
      </c>
      <c r="D16370" t="s">
        <v>955</v>
      </c>
    </row>
    <row r="16371" spans="1:4" x14ac:dyDescent="0.25">
      <c r="A16371" s="2">
        <v>44354.459722222222</v>
      </c>
      <c r="B16371" t="s">
        <v>829</v>
      </c>
      <c r="D16371" t="s">
        <v>900</v>
      </c>
    </row>
    <row r="16372" spans="1:4" x14ac:dyDescent="0.25">
      <c r="A16372" s="2">
        <v>44354.459722222222</v>
      </c>
      <c r="B16372" t="s">
        <v>829</v>
      </c>
      <c r="D16372" t="s">
        <v>850</v>
      </c>
    </row>
    <row r="16373" spans="1:4" x14ac:dyDescent="0.25">
      <c r="A16373" s="2">
        <v>44354.459722222222</v>
      </c>
      <c r="B16373" t="s">
        <v>187</v>
      </c>
      <c r="D16373" t="s">
        <v>885</v>
      </c>
    </row>
    <row r="16374" spans="1:4" x14ac:dyDescent="0.25">
      <c r="A16374" s="2">
        <v>44354.459722222222</v>
      </c>
      <c r="B16374" t="s">
        <v>187</v>
      </c>
      <c r="D16374" t="s">
        <v>899</v>
      </c>
    </row>
    <row r="16375" spans="1:4" x14ac:dyDescent="0.25">
      <c r="A16375" s="2">
        <v>44354.459722222222</v>
      </c>
      <c r="B16375" t="s">
        <v>187</v>
      </c>
      <c r="D16375" t="s">
        <v>900</v>
      </c>
    </row>
    <row r="16376" spans="1:4" x14ac:dyDescent="0.25">
      <c r="A16376" s="2">
        <v>44354.459722222222</v>
      </c>
      <c r="B16376" t="s">
        <v>172</v>
      </c>
      <c r="D16376" t="s">
        <v>842</v>
      </c>
    </row>
    <row r="16377" spans="1:4" x14ac:dyDescent="0.25">
      <c r="A16377" s="2">
        <v>44354.459722222222</v>
      </c>
      <c r="B16377" t="s">
        <v>172</v>
      </c>
      <c r="D16377" t="s">
        <v>949</v>
      </c>
    </row>
    <row r="16378" spans="1:4" x14ac:dyDescent="0.25">
      <c r="A16378" s="2">
        <v>44354.459722222222</v>
      </c>
      <c r="B16378" t="s">
        <v>172</v>
      </c>
      <c r="D16378" t="s">
        <v>827</v>
      </c>
    </row>
    <row r="16379" spans="1:4" x14ac:dyDescent="0.25">
      <c r="A16379" s="2">
        <v>44354.460416666669</v>
      </c>
      <c r="B16379" t="s">
        <v>10297</v>
      </c>
      <c r="C16379" t="s">
        <v>6517</v>
      </c>
    </row>
    <row r="16380" spans="1:4" x14ac:dyDescent="0.25">
      <c r="A16380" s="2">
        <v>44354.460416666669</v>
      </c>
      <c r="B16380" t="s">
        <v>1115</v>
      </c>
      <c r="C16380" t="s">
        <v>6859</v>
      </c>
    </row>
    <row r="16381" spans="1:4" x14ac:dyDescent="0.25">
      <c r="A16381" s="2">
        <v>44354.460416666669</v>
      </c>
      <c r="B16381" t="s">
        <v>167</v>
      </c>
      <c r="C16381" t="s">
        <v>7604</v>
      </c>
    </row>
    <row r="16382" spans="1:4" x14ac:dyDescent="0.25">
      <c r="A16382" s="2">
        <v>44354.460416666669</v>
      </c>
      <c r="B16382" t="s">
        <v>10297</v>
      </c>
      <c r="C16382" t="s">
        <v>8001</v>
      </c>
    </row>
    <row r="16383" spans="1:4" x14ac:dyDescent="0.25">
      <c r="A16383" s="2">
        <v>44354.460416666669</v>
      </c>
      <c r="B16383" t="s">
        <v>10297</v>
      </c>
      <c r="C16383" t="s">
        <v>8002</v>
      </c>
    </row>
    <row r="16384" spans="1:4" x14ac:dyDescent="0.25">
      <c r="A16384" s="2">
        <v>44354.460416666669</v>
      </c>
      <c r="B16384" t="s">
        <v>10297</v>
      </c>
      <c r="C16384" t="s">
        <v>1538</v>
      </c>
    </row>
    <row r="16385" spans="1:4" x14ac:dyDescent="0.25">
      <c r="A16385" s="2">
        <v>44354.460416666669</v>
      </c>
      <c r="B16385" t="s">
        <v>829</v>
      </c>
      <c r="C16385" t="s">
        <v>1538</v>
      </c>
    </row>
    <row r="16386" spans="1:4" x14ac:dyDescent="0.25">
      <c r="A16386" s="2">
        <v>44354.460416666669</v>
      </c>
      <c r="B16386" t="s">
        <v>829</v>
      </c>
      <c r="C16386" t="s">
        <v>8951</v>
      </c>
    </row>
    <row r="16387" spans="1:4" x14ac:dyDescent="0.25">
      <c r="A16387" s="2">
        <v>44354.460416666669</v>
      </c>
      <c r="B16387" t="s">
        <v>829</v>
      </c>
      <c r="C16387" t="s">
        <v>6386</v>
      </c>
    </row>
    <row r="16388" spans="1:4" x14ac:dyDescent="0.25">
      <c r="A16388" s="2">
        <v>44354.460416666669</v>
      </c>
      <c r="B16388" t="s">
        <v>187</v>
      </c>
      <c r="C16388" t="s">
        <v>9175</v>
      </c>
    </row>
    <row r="16389" spans="1:4" x14ac:dyDescent="0.25">
      <c r="A16389" s="2">
        <v>44354.460416666669</v>
      </c>
      <c r="B16389" t="s">
        <v>187</v>
      </c>
      <c r="C16389" t="s">
        <v>6386</v>
      </c>
    </row>
    <row r="16390" spans="1:4" x14ac:dyDescent="0.25">
      <c r="A16390" s="2">
        <v>44354.460416666669</v>
      </c>
      <c r="B16390" t="s">
        <v>187</v>
      </c>
      <c r="C16390" t="s">
        <v>9176</v>
      </c>
    </row>
    <row r="16391" spans="1:4" x14ac:dyDescent="0.25">
      <c r="A16391" s="2">
        <v>44354.460416666669</v>
      </c>
      <c r="B16391" t="s">
        <v>187</v>
      </c>
      <c r="C16391" t="s">
        <v>9177</v>
      </c>
    </row>
    <row r="16392" spans="1:4" x14ac:dyDescent="0.25">
      <c r="A16392" s="2">
        <v>44354.460416666669</v>
      </c>
      <c r="B16392" t="s">
        <v>172</v>
      </c>
      <c r="C16392" t="s">
        <v>9537</v>
      </c>
    </row>
    <row r="16393" spans="1:4" x14ac:dyDescent="0.25">
      <c r="A16393" s="2">
        <v>44354.460416666669</v>
      </c>
      <c r="B16393" t="s">
        <v>172</v>
      </c>
      <c r="C16393" t="s">
        <v>9538</v>
      </c>
    </row>
    <row r="16394" spans="1:4" x14ac:dyDescent="0.25">
      <c r="A16394" s="2">
        <v>44354.460416666669</v>
      </c>
      <c r="B16394" t="s">
        <v>176</v>
      </c>
      <c r="C16394" t="s">
        <v>9766</v>
      </c>
    </row>
    <row r="16395" spans="1:4" x14ac:dyDescent="0.25">
      <c r="A16395" s="2">
        <v>44354.460416666669</v>
      </c>
      <c r="B16395" t="s">
        <v>176</v>
      </c>
      <c r="C16395" t="s">
        <v>4482</v>
      </c>
    </row>
    <row r="16396" spans="1:4" x14ac:dyDescent="0.25">
      <c r="A16396" s="2">
        <v>44354.460416666669</v>
      </c>
      <c r="B16396" t="s">
        <v>10297</v>
      </c>
      <c r="D16396" t="s">
        <v>885</v>
      </c>
    </row>
    <row r="16397" spans="1:4" x14ac:dyDescent="0.25">
      <c r="A16397" s="2">
        <v>44354.460416666669</v>
      </c>
      <c r="B16397" t="s">
        <v>1115</v>
      </c>
      <c r="D16397" t="s">
        <v>1917</v>
      </c>
    </row>
    <row r="16398" spans="1:4" x14ac:dyDescent="0.25">
      <c r="A16398" s="2">
        <v>44354.460416666669</v>
      </c>
      <c r="B16398" t="s">
        <v>167</v>
      </c>
      <c r="D16398" t="s">
        <v>1861</v>
      </c>
    </row>
    <row r="16399" spans="1:4" x14ac:dyDescent="0.25">
      <c r="A16399" s="2">
        <v>44354.460416666669</v>
      </c>
      <c r="B16399" t="s">
        <v>10297</v>
      </c>
      <c r="D16399" t="s">
        <v>902</v>
      </c>
    </row>
    <row r="16400" spans="1:4" x14ac:dyDescent="0.25">
      <c r="A16400" s="2">
        <v>44354.460416666669</v>
      </c>
      <c r="B16400" t="s">
        <v>10297</v>
      </c>
      <c r="D16400" t="s">
        <v>972</v>
      </c>
    </row>
    <row r="16401" spans="1:4" x14ac:dyDescent="0.25">
      <c r="A16401" s="2">
        <v>44354.460416666669</v>
      </c>
      <c r="B16401" t="s">
        <v>10297</v>
      </c>
      <c r="D16401" t="s">
        <v>973</v>
      </c>
    </row>
    <row r="16402" spans="1:4" x14ac:dyDescent="0.25">
      <c r="A16402" s="2">
        <v>44354.460416666669</v>
      </c>
      <c r="B16402" t="s">
        <v>829</v>
      </c>
      <c r="D16402" t="s">
        <v>1009</v>
      </c>
    </row>
    <row r="16403" spans="1:4" x14ac:dyDescent="0.25">
      <c r="A16403" s="2">
        <v>44354.460416666669</v>
      </c>
      <c r="B16403" t="s">
        <v>829</v>
      </c>
      <c r="D16403" t="s">
        <v>828</v>
      </c>
    </row>
    <row r="16404" spans="1:4" x14ac:dyDescent="0.25">
      <c r="A16404" s="2">
        <v>44354.460416666669</v>
      </c>
      <c r="B16404" t="s">
        <v>829</v>
      </c>
      <c r="D16404" t="s">
        <v>892</v>
      </c>
    </row>
    <row r="16405" spans="1:4" x14ac:dyDescent="0.25">
      <c r="A16405" s="2">
        <v>44354.460416666669</v>
      </c>
      <c r="B16405" t="s">
        <v>187</v>
      </c>
      <c r="D16405" t="s">
        <v>846</v>
      </c>
    </row>
    <row r="16406" spans="1:4" x14ac:dyDescent="0.25">
      <c r="A16406" s="2">
        <v>44354.460416666669</v>
      </c>
      <c r="B16406" t="s">
        <v>187</v>
      </c>
      <c r="D16406" t="s">
        <v>908</v>
      </c>
    </row>
    <row r="16407" spans="1:4" x14ac:dyDescent="0.25">
      <c r="A16407" s="2">
        <v>44354.460416666669</v>
      </c>
      <c r="B16407" t="s">
        <v>187</v>
      </c>
      <c r="D16407" t="s">
        <v>849</v>
      </c>
    </row>
    <row r="16408" spans="1:4" x14ac:dyDescent="0.25">
      <c r="A16408" s="2">
        <v>44354.460416666669</v>
      </c>
      <c r="B16408" t="s">
        <v>187</v>
      </c>
      <c r="D16408" t="s">
        <v>1021</v>
      </c>
    </row>
    <row r="16409" spans="1:4" x14ac:dyDescent="0.25">
      <c r="A16409" s="2">
        <v>44354.460416666669</v>
      </c>
      <c r="B16409" t="s">
        <v>172</v>
      </c>
      <c r="D16409" t="s">
        <v>910</v>
      </c>
    </row>
    <row r="16410" spans="1:4" x14ac:dyDescent="0.25">
      <c r="A16410" s="2">
        <v>44354.460416666669</v>
      </c>
      <c r="B16410" t="s">
        <v>172</v>
      </c>
      <c r="D16410" t="s">
        <v>853</v>
      </c>
    </row>
    <row r="16411" spans="1:4" x14ac:dyDescent="0.25">
      <c r="A16411" s="2">
        <v>44354.460416666669</v>
      </c>
      <c r="B16411" t="s">
        <v>176</v>
      </c>
      <c r="D16411" t="s">
        <v>1876</v>
      </c>
    </row>
    <row r="16412" spans="1:4" x14ac:dyDescent="0.25">
      <c r="A16412" s="2">
        <v>44354.460416666669</v>
      </c>
      <c r="B16412" t="s">
        <v>176</v>
      </c>
      <c r="D16412" t="s">
        <v>1848</v>
      </c>
    </row>
    <row r="16413" spans="1:4" x14ac:dyDescent="0.25">
      <c r="A16413" s="2">
        <v>44354.461111111108</v>
      </c>
      <c r="B16413" t="s">
        <v>191</v>
      </c>
      <c r="C16413" t="s">
        <v>6399</v>
      </c>
    </row>
    <row r="16414" spans="1:4" x14ac:dyDescent="0.25">
      <c r="A16414" s="2">
        <v>44354.461111111108</v>
      </c>
      <c r="B16414" t="s">
        <v>176</v>
      </c>
      <c r="C16414" t="s">
        <v>9767</v>
      </c>
    </row>
    <row r="16415" spans="1:4" x14ac:dyDescent="0.25">
      <c r="A16415" s="2">
        <v>44354.461111111108</v>
      </c>
      <c r="B16415" t="s">
        <v>1460</v>
      </c>
      <c r="C16415" t="s">
        <v>10193</v>
      </c>
    </row>
    <row r="16416" spans="1:4" x14ac:dyDescent="0.25">
      <c r="A16416" s="2">
        <v>44354.461111111108</v>
      </c>
      <c r="B16416" t="s">
        <v>1460</v>
      </c>
      <c r="C16416" t="s">
        <v>1249</v>
      </c>
    </row>
    <row r="16417" spans="1:4" x14ac:dyDescent="0.25">
      <c r="A16417" s="2">
        <v>44354.461111111108</v>
      </c>
      <c r="B16417" t="s">
        <v>191</v>
      </c>
      <c r="D16417" t="s">
        <v>1853</v>
      </c>
    </row>
    <row r="16418" spans="1:4" x14ac:dyDescent="0.25">
      <c r="A16418" s="2">
        <v>44354.461111111108</v>
      </c>
      <c r="B16418" t="s">
        <v>176</v>
      </c>
      <c r="D16418" t="s">
        <v>1849</v>
      </c>
    </row>
    <row r="16419" spans="1:4" x14ac:dyDescent="0.25">
      <c r="A16419" s="2">
        <v>44354.461111111108</v>
      </c>
      <c r="B16419" t="s">
        <v>1460</v>
      </c>
      <c r="D16419" t="s">
        <v>1849</v>
      </c>
    </row>
    <row r="16420" spans="1:4" x14ac:dyDescent="0.25">
      <c r="A16420" s="2">
        <v>44354.461111111108</v>
      </c>
      <c r="B16420" t="s">
        <v>1460</v>
      </c>
      <c r="D16420" t="s">
        <v>1850</v>
      </c>
    </row>
    <row r="16421" spans="1:4" x14ac:dyDescent="0.25">
      <c r="A16421" s="2">
        <v>44354.462500000001</v>
      </c>
      <c r="B16421" t="s">
        <v>1115</v>
      </c>
      <c r="C16421" t="s">
        <v>6860</v>
      </c>
    </row>
    <row r="16422" spans="1:4" x14ac:dyDescent="0.25">
      <c r="A16422" s="2">
        <v>44354.462500000001</v>
      </c>
      <c r="B16422" t="s">
        <v>1161</v>
      </c>
      <c r="C16422" t="s">
        <v>1249</v>
      </c>
    </row>
    <row r="16423" spans="1:4" x14ac:dyDescent="0.25">
      <c r="A16423" s="2">
        <v>44354.462500000001</v>
      </c>
      <c r="B16423" t="s">
        <v>1161</v>
      </c>
      <c r="C16423" t="s">
        <v>1249</v>
      </c>
    </row>
    <row r="16424" spans="1:4" x14ac:dyDescent="0.25">
      <c r="A16424" s="2">
        <v>44354.462500000001</v>
      </c>
      <c r="B16424" t="s">
        <v>1115</v>
      </c>
      <c r="D16424" t="s">
        <v>1852</v>
      </c>
    </row>
    <row r="16425" spans="1:4" x14ac:dyDescent="0.25">
      <c r="A16425" s="2">
        <v>44354.462500000001</v>
      </c>
      <c r="B16425" t="s">
        <v>1161</v>
      </c>
      <c r="D16425" t="s">
        <v>5064</v>
      </c>
    </row>
    <row r="16426" spans="1:4" x14ac:dyDescent="0.25">
      <c r="A16426" s="2">
        <v>44354.462500000001</v>
      </c>
      <c r="B16426" t="s">
        <v>1161</v>
      </c>
      <c r="D16426" t="s">
        <v>1848</v>
      </c>
    </row>
    <row r="16427" spans="1:4" x14ac:dyDescent="0.25">
      <c r="A16427" s="2">
        <v>44354.463194444441</v>
      </c>
      <c r="B16427" t="s">
        <v>185</v>
      </c>
      <c r="C16427" t="s">
        <v>1249</v>
      </c>
    </row>
    <row r="16428" spans="1:4" x14ac:dyDescent="0.25">
      <c r="A16428" s="2">
        <v>44354.463194444441</v>
      </c>
      <c r="B16428" t="s">
        <v>164</v>
      </c>
      <c r="C16428" t="s">
        <v>1249</v>
      </c>
    </row>
    <row r="16429" spans="1:4" x14ac:dyDescent="0.25">
      <c r="A16429" s="2">
        <v>44354.463194444441</v>
      </c>
      <c r="B16429" t="s">
        <v>164</v>
      </c>
      <c r="C16429" t="s">
        <v>1538</v>
      </c>
    </row>
    <row r="16430" spans="1:4" x14ac:dyDescent="0.25">
      <c r="A16430" s="2">
        <v>44354.463194444441</v>
      </c>
      <c r="B16430" t="s">
        <v>164</v>
      </c>
      <c r="C16430" t="s">
        <v>8281</v>
      </c>
    </row>
    <row r="16431" spans="1:4" x14ac:dyDescent="0.25">
      <c r="A16431" s="2">
        <v>44354.463194444441</v>
      </c>
      <c r="B16431" t="s">
        <v>164</v>
      </c>
      <c r="C16431" t="s">
        <v>6839</v>
      </c>
    </row>
    <row r="16432" spans="1:4" x14ac:dyDescent="0.25">
      <c r="A16432" s="2">
        <v>44354.463194444441</v>
      </c>
      <c r="B16432" t="s">
        <v>164</v>
      </c>
      <c r="C16432" t="s">
        <v>194</v>
      </c>
    </row>
    <row r="16433" spans="1:4" x14ac:dyDescent="0.25">
      <c r="A16433" s="2">
        <v>44354.463194444441</v>
      </c>
      <c r="B16433" t="s">
        <v>1161</v>
      </c>
      <c r="C16433" t="s">
        <v>10194</v>
      </c>
    </row>
    <row r="16434" spans="1:4" x14ac:dyDescent="0.25">
      <c r="A16434" s="2">
        <v>44354.463194444441</v>
      </c>
      <c r="B16434" t="s">
        <v>10298</v>
      </c>
      <c r="C16434" t="s">
        <v>10195</v>
      </c>
    </row>
    <row r="16435" spans="1:4" x14ac:dyDescent="0.25">
      <c r="A16435" s="2">
        <v>44354.463194444441</v>
      </c>
      <c r="B16435" t="s">
        <v>185</v>
      </c>
      <c r="D16435" t="s">
        <v>4994</v>
      </c>
    </row>
    <row r="16436" spans="1:4" x14ac:dyDescent="0.25">
      <c r="A16436" s="2">
        <v>44354.463194444441</v>
      </c>
      <c r="B16436" t="s">
        <v>164</v>
      </c>
      <c r="D16436" t="s">
        <v>899</v>
      </c>
    </row>
    <row r="16437" spans="1:4" x14ac:dyDescent="0.25">
      <c r="A16437" s="2">
        <v>44354.463194444441</v>
      </c>
      <c r="B16437" t="s">
        <v>164</v>
      </c>
      <c r="D16437" t="s">
        <v>855</v>
      </c>
    </row>
    <row r="16438" spans="1:4" x14ac:dyDescent="0.25">
      <c r="A16438" s="2">
        <v>44354.463194444441</v>
      </c>
      <c r="B16438" t="s">
        <v>164</v>
      </c>
      <c r="D16438" t="s">
        <v>885</v>
      </c>
    </row>
    <row r="16439" spans="1:4" x14ac:dyDescent="0.25">
      <c r="A16439" s="2">
        <v>44354.463194444441</v>
      </c>
      <c r="B16439" t="s">
        <v>164</v>
      </c>
      <c r="D16439" t="s">
        <v>972</v>
      </c>
    </row>
    <row r="16440" spans="1:4" x14ac:dyDescent="0.25">
      <c r="A16440" s="2">
        <v>44354.463194444441</v>
      </c>
      <c r="B16440" t="s">
        <v>164</v>
      </c>
      <c r="D16440" t="s">
        <v>973</v>
      </c>
    </row>
    <row r="16441" spans="1:4" x14ac:dyDescent="0.25">
      <c r="A16441" s="2">
        <v>44354.463194444441</v>
      </c>
      <c r="B16441" t="s">
        <v>1161</v>
      </c>
      <c r="D16441" t="s">
        <v>1849</v>
      </c>
    </row>
    <row r="16442" spans="1:4" x14ac:dyDescent="0.25">
      <c r="A16442" s="2">
        <v>44354.463194444441</v>
      </c>
      <c r="B16442" t="s">
        <v>10298</v>
      </c>
      <c r="D16442" t="s">
        <v>4999</v>
      </c>
    </row>
    <row r="16443" spans="1:4" x14ac:dyDescent="0.25">
      <c r="A16443" s="2">
        <v>44354.463888888888</v>
      </c>
      <c r="B16443" t="s">
        <v>185</v>
      </c>
      <c r="C16443" t="s">
        <v>7605</v>
      </c>
    </row>
    <row r="16444" spans="1:4" x14ac:dyDescent="0.25">
      <c r="A16444" s="2">
        <v>44354.463888888888</v>
      </c>
      <c r="B16444" t="s">
        <v>185</v>
      </c>
      <c r="C16444" t="s">
        <v>6386</v>
      </c>
    </row>
    <row r="16445" spans="1:4" x14ac:dyDescent="0.25">
      <c r="A16445" s="2">
        <v>44354.463888888888</v>
      </c>
      <c r="B16445" t="s">
        <v>164</v>
      </c>
      <c r="C16445" t="s">
        <v>6420</v>
      </c>
    </row>
    <row r="16446" spans="1:4" x14ac:dyDescent="0.25">
      <c r="A16446" s="2">
        <v>44354.463888888888</v>
      </c>
      <c r="B16446" t="s">
        <v>164</v>
      </c>
      <c r="C16446" t="s">
        <v>6386</v>
      </c>
    </row>
    <row r="16447" spans="1:4" x14ac:dyDescent="0.25">
      <c r="A16447" s="2">
        <v>44354.463888888888</v>
      </c>
      <c r="B16447" t="s">
        <v>164</v>
      </c>
      <c r="C16447" t="s">
        <v>8282</v>
      </c>
    </row>
    <row r="16448" spans="1:4" x14ac:dyDescent="0.25">
      <c r="A16448" s="2">
        <v>44354.463888888888</v>
      </c>
      <c r="B16448" t="s">
        <v>164</v>
      </c>
      <c r="C16448" t="s">
        <v>6598</v>
      </c>
    </row>
    <row r="16449" spans="1:4" x14ac:dyDescent="0.25">
      <c r="A16449" s="2">
        <v>44354.463888888888</v>
      </c>
      <c r="B16449" t="s">
        <v>164</v>
      </c>
      <c r="C16449" t="s">
        <v>6395</v>
      </c>
    </row>
    <row r="16450" spans="1:4" x14ac:dyDescent="0.25">
      <c r="A16450" s="2">
        <v>44354.463888888888</v>
      </c>
      <c r="B16450" t="s">
        <v>164</v>
      </c>
      <c r="C16450" t="s">
        <v>6386</v>
      </c>
    </row>
    <row r="16451" spans="1:4" x14ac:dyDescent="0.25">
      <c r="A16451" s="2">
        <v>44354.463888888888</v>
      </c>
      <c r="B16451" t="s">
        <v>164</v>
      </c>
      <c r="C16451" t="s">
        <v>8283</v>
      </c>
    </row>
    <row r="16452" spans="1:4" x14ac:dyDescent="0.25">
      <c r="A16452" s="2">
        <v>44354.463888888888</v>
      </c>
      <c r="B16452" t="s">
        <v>164</v>
      </c>
      <c r="C16452" t="s">
        <v>6420</v>
      </c>
    </row>
    <row r="16453" spans="1:4" x14ac:dyDescent="0.25">
      <c r="A16453" s="2">
        <v>44354.463888888888</v>
      </c>
      <c r="B16453" t="s">
        <v>164</v>
      </c>
      <c r="C16453" t="s">
        <v>1538</v>
      </c>
    </row>
    <row r="16454" spans="1:4" x14ac:dyDescent="0.25">
      <c r="A16454" s="2">
        <v>44354.463888888888</v>
      </c>
      <c r="B16454" t="s">
        <v>10298</v>
      </c>
      <c r="C16454" t="s">
        <v>10196</v>
      </c>
    </row>
    <row r="16455" spans="1:4" x14ac:dyDescent="0.25">
      <c r="A16455" s="2">
        <v>44354.463888888888</v>
      </c>
      <c r="B16455" t="s">
        <v>10298</v>
      </c>
      <c r="C16455" t="s">
        <v>6411</v>
      </c>
    </row>
    <row r="16456" spans="1:4" x14ac:dyDescent="0.25">
      <c r="A16456" s="2">
        <v>44354.463888888888</v>
      </c>
      <c r="B16456" t="s">
        <v>1161</v>
      </c>
      <c r="C16456" t="s">
        <v>1249</v>
      </c>
    </row>
    <row r="16457" spans="1:4" x14ac:dyDescent="0.25">
      <c r="A16457" s="2">
        <v>44354.463888888888</v>
      </c>
      <c r="B16457" t="s">
        <v>185</v>
      </c>
      <c r="D16457" t="s">
        <v>1877</v>
      </c>
    </row>
    <row r="16458" spans="1:4" x14ac:dyDescent="0.25">
      <c r="A16458" s="2">
        <v>44354.463888888888</v>
      </c>
      <c r="B16458" t="s">
        <v>185</v>
      </c>
      <c r="D16458" t="s">
        <v>1852</v>
      </c>
    </row>
    <row r="16459" spans="1:4" x14ac:dyDescent="0.25">
      <c r="A16459" s="2">
        <v>44354.463888888888</v>
      </c>
      <c r="B16459" t="s">
        <v>164</v>
      </c>
      <c r="D16459" t="s">
        <v>828</v>
      </c>
    </row>
    <row r="16460" spans="1:4" x14ac:dyDescent="0.25">
      <c r="A16460" s="2">
        <v>44354.463888888888</v>
      </c>
      <c r="B16460" t="s">
        <v>164</v>
      </c>
      <c r="D16460" t="s">
        <v>971</v>
      </c>
    </row>
    <row r="16461" spans="1:4" x14ac:dyDescent="0.25">
      <c r="A16461" s="2">
        <v>44354.463888888888</v>
      </c>
      <c r="B16461" t="s">
        <v>164</v>
      </c>
      <c r="D16461" t="s">
        <v>910</v>
      </c>
    </row>
    <row r="16462" spans="1:4" x14ac:dyDescent="0.25">
      <c r="A16462" s="2">
        <v>44354.463888888888</v>
      </c>
      <c r="B16462" t="s">
        <v>164</v>
      </c>
      <c r="D16462" t="s">
        <v>853</v>
      </c>
    </row>
    <row r="16463" spans="1:4" x14ac:dyDescent="0.25">
      <c r="A16463" s="2">
        <v>44354.463888888888</v>
      </c>
      <c r="B16463" t="s">
        <v>164</v>
      </c>
      <c r="D16463" t="s">
        <v>856</v>
      </c>
    </row>
    <row r="16464" spans="1:4" x14ac:dyDescent="0.25">
      <c r="A16464" s="2">
        <v>44354.463888888888</v>
      </c>
      <c r="B16464" t="s">
        <v>164</v>
      </c>
      <c r="D16464" t="s">
        <v>4991</v>
      </c>
    </row>
    <row r="16465" spans="1:4" x14ac:dyDescent="0.25">
      <c r="A16465" s="2">
        <v>44354.463888888888</v>
      </c>
      <c r="B16465" t="s">
        <v>164</v>
      </c>
      <c r="D16465" t="s">
        <v>1049</v>
      </c>
    </row>
    <row r="16466" spans="1:4" x14ac:dyDescent="0.25">
      <c r="A16466" s="2">
        <v>44354.463888888888</v>
      </c>
      <c r="B16466" t="s">
        <v>164</v>
      </c>
      <c r="D16466" t="s">
        <v>846</v>
      </c>
    </row>
    <row r="16467" spans="1:4" x14ac:dyDescent="0.25">
      <c r="A16467" s="2">
        <v>44354.463888888888</v>
      </c>
      <c r="B16467" t="s">
        <v>164</v>
      </c>
      <c r="D16467" t="s">
        <v>1006</v>
      </c>
    </row>
    <row r="16468" spans="1:4" x14ac:dyDescent="0.25">
      <c r="A16468" s="2">
        <v>44354.463888888888</v>
      </c>
      <c r="B16468" t="s">
        <v>10298</v>
      </c>
      <c r="D16468" t="s">
        <v>1849</v>
      </c>
    </row>
    <row r="16469" spans="1:4" x14ac:dyDescent="0.25">
      <c r="A16469" s="2">
        <v>44354.463888888888</v>
      </c>
      <c r="B16469" t="s">
        <v>10298</v>
      </c>
      <c r="D16469" t="s">
        <v>1861</v>
      </c>
    </row>
    <row r="16470" spans="1:4" x14ac:dyDescent="0.25">
      <c r="A16470" s="2">
        <v>44354.463888888888</v>
      </c>
      <c r="B16470" t="s">
        <v>1161</v>
      </c>
      <c r="D16470" t="s">
        <v>1850</v>
      </c>
    </row>
    <row r="16471" spans="1:4" x14ac:dyDescent="0.25">
      <c r="A16471" s="2">
        <v>44354.464583333334</v>
      </c>
      <c r="B16471" t="s">
        <v>185</v>
      </c>
      <c r="C16471" t="s">
        <v>1249</v>
      </c>
    </row>
    <row r="16472" spans="1:4" x14ac:dyDescent="0.25">
      <c r="A16472" s="2">
        <v>44354.464583333334</v>
      </c>
      <c r="B16472" t="s">
        <v>1460</v>
      </c>
      <c r="C16472" t="s">
        <v>7354</v>
      </c>
    </row>
    <row r="16473" spans="1:4" x14ac:dyDescent="0.25">
      <c r="A16473" s="2">
        <v>44354.464583333334</v>
      </c>
      <c r="B16473" t="s">
        <v>1460</v>
      </c>
      <c r="C16473" t="s">
        <v>194</v>
      </c>
    </row>
    <row r="16474" spans="1:4" x14ac:dyDescent="0.25">
      <c r="A16474" s="2">
        <v>44354.464583333334</v>
      </c>
      <c r="B16474" t="s">
        <v>1460</v>
      </c>
      <c r="C16474" t="s">
        <v>194</v>
      </c>
    </row>
    <row r="16475" spans="1:4" x14ac:dyDescent="0.25">
      <c r="A16475" s="2">
        <v>44354.464583333334</v>
      </c>
      <c r="B16475" t="s">
        <v>1460</v>
      </c>
      <c r="C16475" t="s">
        <v>1538</v>
      </c>
    </row>
    <row r="16476" spans="1:4" x14ac:dyDescent="0.25">
      <c r="A16476" s="2">
        <v>44354.464583333334</v>
      </c>
      <c r="B16476" t="s">
        <v>1460</v>
      </c>
      <c r="C16476" t="s">
        <v>6396</v>
      </c>
    </row>
    <row r="16477" spans="1:4" x14ac:dyDescent="0.25">
      <c r="A16477" s="2">
        <v>44354.464583333334</v>
      </c>
      <c r="B16477" t="s">
        <v>164</v>
      </c>
      <c r="C16477" t="s">
        <v>8284</v>
      </c>
    </row>
    <row r="16478" spans="1:4" x14ac:dyDescent="0.25">
      <c r="A16478" s="2">
        <v>44354.464583333334</v>
      </c>
      <c r="B16478" t="s">
        <v>3</v>
      </c>
      <c r="C16478" t="s">
        <v>10041</v>
      </c>
    </row>
    <row r="16479" spans="1:4" x14ac:dyDescent="0.25">
      <c r="A16479" s="2">
        <v>44354.464583333334</v>
      </c>
      <c r="B16479" t="s">
        <v>3</v>
      </c>
      <c r="C16479" t="s">
        <v>6786</v>
      </c>
    </row>
    <row r="16480" spans="1:4" x14ac:dyDescent="0.25">
      <c r="A16480" s="2">
        <v>44354.464583333334</v>
      </c>
      <c r="B16480" t="s">
        <v>3</v>
      </c>
      <c r="C16480" t="s">
        <v>10042</v>
      </c>
    </row>
    <row r="16481" spans="1:4" x14ac:dyDescent="0.25">
      <c r="A16481" s="2">
        <v>44354.464583333334</v>
      </c>
      <c r="B16481" t="s">
        <v>1161</v>
      </c>
      <c r="C16481" t="s">
        <v>9898</v>
      </c>
    </row>
    <row r="16482" spans="1:4" x14ac:dyDescent="0.25">
      <c r="A16482" s="2">
        <v>44354.464583333334</v>
      </c>
      <c r="B16482" t="s">
        <v>185</v>
      </c>
      <c r="D16482" t="s">
        <v>1848</v>
      </c>
    </row>
    <row r="16483" spans="1:4" x14ac:dyDescent="0.25">
      <c r="A16483" s="2">
        <v>44354.464583333334</v>
      </c>
      <c r="B16483" t="s">
        <v>1460</v>
      </c>
      <c r="D16483" t="s">
        <v>842</v>
      </c>
    </row>
    <row r="16484" spans="1:4" x14ac:dyDescent="0.25">
      <c r="A16484" s="2">
        <v>44354.464583333334</v>
      </c>
      <c r="B16484" t="s">
        <v>1460</v>
      </c>
      <c r="D16484" t="s">
        <v>949</v>
      </c>
    </row>
    <row r="16485" spans="1:4" x14ac:dyDescent="0.25">
      <c r="A16485" s="2">
        <v>44354.464583333334</v>
      </c>
      <c r="B16485" t="s">
        <v>1460</v>
      </c>
      <c r="D16485" t="s">
        <v>1855</v>
      </c>
    </row>
    <row r="16486" spans="1:4" x14ac:dyDescent="0.25">
      <c r="A16486" s="2">
        <v>44354.464583333334</v>
      </c>
      <c r="B16486" t="s">
        <v>1460</v>
      </c>
      <c r="D16486" t="s">
        <v>934</v>
      </c>
    </row>
    <row r="16487" spans="1:4" x14ac:dyDescent="0.25">
      <c r="A16487" s="2">
        <v>44354.464583333334</v>
      </c>
      <c r="B16487" t="s">
        <v>1460</v>
      </c>
      <c r="D16487" t="s">
        <v>1853</v>
      </c>
    </row>
    <row r="16488" spans="1:4" x14ac:dyDescent="0.25">
      <c r="A16488" s="2">
        <v>44354.464583333334</v>
      </c>
      <c r="B16488" t="s">
        <v>164</v>
      </c>
      <c r="D16488" t="s">
        <v>850</v>
      </c>
    </row>
    <row r="16489" spans="1:4" x14ac:dyDescent="0.25">
      <c r="A16489" s="2">
        <v>44354.464583333334</v>
      </c>
      <c r="B16489" t="s">
        <v>3</v>
      </c>
      <c r="D16489" t="s">
        <v>1922</v>
      </c>
    </row>
    <row r="16490" spans="1:4" x14ac:dyDescent="0.25">
      <c r="A16490" s="2">
        <v>44354.464583333334</v>
      </c>
      <c r="B16490" t="s">
        <v>3</v>
      </c>
      <c r="D16490" t="s">
        <v>1848</v>
      </c>
    </row>
    <row r="16491" spans="1:4" x14ac:dyDescent="0.25">
      <c r="A16491" s="2">
        <v>44354.464583333334</v>
      </c>
      <c r="B16491" t="s">
        <v>3</v>
      </c>
      <c r="D16491" t="s">
        <v>1849</v>
      </c>
    </row>
    <row r="16492" spans="1:4" x14ac:dyDescent="0.25">
      <c r="A16492" s="2">
        <v>44354.464583333334</v>
      </c>
      <c r="B16492" t="s">
        <v>1161</v>
      </c>
      <c r="D16492" t="s">
        <v>1929</v>
      </c>
    </row>
    <row r="16493" spans="1:4" x14ac:dyDescent="0.25">
      <c r="A16493" s="2">
        <v>44354.465277777781</v>
      </c>
      <c r="B16493" t="s">
        <v>10298</v>
      </c>
      <c r="C16493" t="s">
        <v>10197</v>
      </c>
    </row>
    <row r="16494" spans="1:4" x14ac:dyDescent="0.25">
      <c r="A16494" s="2">
        <v>44354.465277777781</v>
      </c>
      <c r="B16494" t="s">
        <v>10298</v>
      </c>
      <c r="C16494" t="s">
        <v>1249</v>
      </c>
    </row>
    <row r="16495" spans="1:4" x14ac:dyDescent="0.25">
      <c r="A16495" s="2">
        <v>44354.465277777781</v>
      </c>
      <c r="B16495" t="s">
        <v>10298</v>
      </c>
      <c r="C16495" t="s">
        <v>10198</v>
      </c>
    </row>
    <row r="16496" spans="1:4" x14ac:dyDescent="0.25">
      <c r="A16496" s="2">
        <v>44354.465277777781</v>
      </c>
      <c r="B16496" t="s">
        <v>10298</v>
      </c>
      <c r="D16496" t="s">
        <v>4990</v>
      </c>
    </row>
    <row r="16497" spans="1:4" x14ac:dyDescent="0.25">
      <c r="A16497" s="2">
        <v>44354.465277777781</v>
      </c>
      <c r="B16497" t="s">
        <v>10298</v>
      </c>
      <c r="D16497" t="s">
        <v>1852</v>
      </c>
    </row>
    <row r="16498" spans="1:4" x14ac:dyDescent="0.25">
      <c r="A16498" s="2">
        <v>44354.465277777781</v>
      </c>
      <c r="B16498" t="s">
        <v>10298</v>
      </c>
      <c r="D16498" t="s">
        <v>902</v>
      </c>
    </row>
    <row r="16499" spans="1:4" x14ac:dyDescent="0.25">
      <c r="A16499" s="2">
        <v>44354.46597222222</v>
      </c>
      <c r="B16499" t="s">
        <v>185</v>
      </c>
      <c r="C16499" t="s">
        <v>1538</v>
      </c>
    </row>
    <row r="16500" spans="1:4" x14ac:dyDescent="0.25">
      <c r="A16500" s="2">
        <v>44354.46597222222</v>
      </c>
      <c r="B16500" t="s">
        <v>185</v>
      </c>
      <c r="C16500" t="s">
        <v>1249</v>
      </c>
    </row>
    <row r="16501" spans="1:4" x14ac:dyDescent="0.25">
      <c r="A16501" s="2">
        <v>44354.46597222222</v>
      </c>
      <c r="B16501" t="s">
        <v>1460</v>
      </c>
      <c r="C16501" t="s">
        <v>8003</v>
      </c>
    </row>
    <row r="16502" spans="1:4" x14ac:dyDescent="0.25">
      <c r="A16502" s="2">
        <v>44354.46597222222</v>
      </c>
      <c r="B16502" t="s">
        <v>1460</v>
      </c>
      <c r="C16502" t="s">
        <v>194</v>
      </c>
    </row>
    <row r="16503" spans="1:4" x14ac:dyDescent="0.25">
      <c r="A16503" s="2">
        <v>44354.46597222222</v>
      </c>
      <c r="B16503" t="s">
        <v>164</v>
      </c>
      <c r="C16503" t="s">
        <v>194</v>
      </c>
    </row>
    <row r="16504" spans="1:4" x14ac:dyDescent="0.25">
      <c r="A16504" s="2">
        <v>44354.46597222222</v>
      </c>
      <c r="B16504" t="s">
        <v>164</v>
      </c>
      <c r="C16504" t="s">
        <v>8285</v>
      </c>
    </row>
    <row r="16505" spans="1:4" x14ac:dyDescent="0.25">
      <c r="A16505" s="2">
        <v>44354.46597222222</v>
      </c>
      <c r="B16505" t="s">
        <v>164</v>
      </c>
      <c r="C16505" t="s">
        <v>8281</v>
      </c>
    </row>
    <row r="16506" spans="1:4" x14ac:dyDescent="0.25">
      <c r="A16506" s="2">
        <v>44354.46597222222</v>
      </c>
      <c r="B16506" t="s">
        <v>164</v>
      </c>
      <c r="C16506" t="s">
        <v>194</v>
      </c>
    </row>
    <row r="16507" spans="1:4" x14ac:dyDescent="0.25">
      <c r="A16507" s="2">
        <v>44354.46597222222</v>
      </c>
      <c r="B16507" t="s">
        <v>164</v>
      </c>
      <c r="C16507" t="s">
        <v>1249</v>
      </c>
    </row>
    <row r="16508" spans="1:4" x14ac:dyDescent="0.25">
      <c r="A16508" s="2">
        <v>44354.46597222222</v>
      </c>
      <c r="B16508" t="s">
        <v>3</v>
      </c>
      <c r="C16508" t="s">
        <v>10043</v>
      </c>
    </row>
    <row r="16509" spans="1:4" x14ac:dyDescent="0.25">
      <c r="A16509" s="2">
        <v>44354.46597222222</v>
      </c>
      <c r="B16509" t="s">
        <v>1161</v>
      </c>
      <c r="C16509" t="s">
        <v>7611</v>
      </c>
    </row>
    <row r="16510" spans="1:4" x14ac:dyDescent="0.25">
      <c r="A16510" s="2">
        <v>44354.46597222222</v>
      </c>
      <c r="B16510" t="s">
        <v>185</v>
      </c>
      <c r="D16510" t="s">
        <v>856</v>
      </c>
    </row>
    <row r="16511" spans="1:4" x14ac:dyDescent="0.25">
      <c r="A16511" s="2">
        <v>44354.46597222222</v>
      </c>
      <c r="B16511" t="s">
        <v>185</v>
      </c>
      <c r="D16511" t="s">
        <v>5005</v>
      </c>
    </row>
    <row r="16512" spans="1:4" x14ac:dyDescent="0.25">
      <c r="A16512" s="2">
        <v>44354.46597222222</v>
      </c>
      <c r="B16512" t="s">
        <v>1460</v>
      </c>
      <c r="D16512" t="s">
        <v>844</v>
      </c>
    </row>
    <row r="16513" spans="1:4" x14ac:dyDescent="0.25">
      <c r="A16513" s="2">
        <v>44354.46597222222</v>
      </c>
      <c r="B16513" t="s">
        <v>1460</v>
      </c>
      <c r="D16513" t="s">
        <v>974</v>
      </c>
    </row>
    <row r="16514" spans="1:4" x14ac:dyDescent="0.25">
      <c r="A16514" s="2">
        <v>44354.46597222222</v>
      </c>
      <c r="B16514" t="s">
        <v>164</v>
      </c>
      <c r="D16514" t="s">
        <v>960</v>
      </c>
    </row>
    <row r="16515" spans="1:4" x14ac:dyDescent="0.25">
      <c r="A16515" s="2">
        <v>44354.46597222222</v>
      </c>
      <c r="B16515" t="s">
        <v>164</v>
      </c>
      <c r="D16515" t="s">
        <v>844</v>
      </c>
    </row>
    <row r="16516" spans="1:4" x14ac:dyDescent="0.25">
      <c r="A16516" s="2">
        <v>44354.46597222222</v>
      </c>
      <c r="B16516" t="s">
        <v>164</v>
      </c>
      <c r="D16516" t="s">
        <v>845</v>
      </c>
    </row>
    <row r="16517" spans="1:4" x14ac:dyDescent="0.25">
      <c r="A16517" s="2">
        <v>44354.46597222222</v>
      </c>
      <c r="B16517" t="s">
        <v>164</v>
      </c>
      <c r="D16517" t="s">
        <v>834</v>
      </c>
    </row>
    <row r="16518" spans="1:4" x14ac:dyDescent="0.25">
      <c r="A16518" s="2">
        <v>44354.46597222222</v>
      </c>
      <c r="B16518" t="s">
        <v>164</v>
      </c>
      <c r="D16518" t="s">
        <v>903</v>
      </c>
    </row>
    <row r="16519" spans="1:4" x14ac:dyDescent="0.25">
      <c r="A16519" s="2">
        <v>44354.46597222222</v>
      </c>
      <c r="B16519" t="s">
        <v>3</v>
      </c>
      <c r="D16519" t="s">
        <v>1917</v>
      </c>
    </row>
    <row r="16520" spans="1:4" x14ac:dyDescent="0.25">
      <c r="A16520" s="2">
        <v>44354.46597222222</v>
      </c>
      <c r="B16520" t="s">
        <v>1161</v>
      </c>
      <c r="D16520" t="s">
        <v>1852</v>
      </c>
    </row>
    <row r="16521" spans="1:4" x14ac:dyDescent="0.25">
      <c r="A16521" s="2">
        <v>44354.466666666667</v>
      </c>
      <c r="B16521" t="s">
        <v>185</v>
      </c>
      <c r="C16521" t="s">
        <v>6541</v>
      </c>
    </row>
    <row r="16522" spans="1:4" x14ac:dyDescent="0.25">
      <c r="A16522" s="2">
        <v>44354.466666666667</v>
      </c>
      <c r="B16522" t="s">
        <v>185</v>
      </c>
      <c r="C16522" t="s">
        <v>6386</v>
      </c>
    </row>
    <row r="16523" spans="1:4" x14ac:dyDescent="0.25">
      <c r="A16523" s="2">
        <v>44354.466666666667</v>
      </c>
      <c r="B16523" t="s">
        <v>1460</v>
      </c>
      <c r="C16523" t="s">
        <v>8004</v>
      </c>
    </row>
    <row r="16524" spans="1:4" x14ac:dyDescent="0.25">
      <c r="A16524" s="2">
        <v>44354.466666666667</v>
      </c>
      <c r="B16524" t="s">
        <v>1460</v>
      </c>
      <c r="C16524" t="s">
        <v>6443</v>
      </c>
    </row>
    <row r="16525" spans="1:4" x14ac:dyDescent="0.25">
      <c r="A16525" s="2">
        <v>44354.466666666667</v>
      </c>
      <c r="B16525" t="s">
        <v>1460</v>
      </c>
      <c r="C16525" t="s">
        <v>8005</v>
      </c>
    </row>
    <row r="16526" spans="1:4" x14ac:dyDescent="0.25">
      <c r="A16526" s="2">
        <v>44354.466666666667</v>
      </c>
      <c r="B16526" t="s">
        <v>1460</v>
      </c>
      <c r="C16526" t="s">
        <v>6443</v>
      </c>
    </row>
    <row r="16527" spans="1:4" x14ac:dyDescent="0.25">
      <c r="A16527" s="2">
        <v>44354.466666666667</v>
      </c>
      <c r="B16527" t="s">
        <v>185</v>
      </c>
      <c r="D16527" t="s">
        <v>1849</v>
      </c>
    </row>
    <row r="16528" spans="1:4" x14ac:dyDescent="0.25">
      <c r="A16528" s="2">
        <v>44354.466666666667</v>
      </c>
      <c r="B16528" t="s">
        <v>185</v>
      </c>
      <c r="D16528" t="s">
        <v>1850</v>
      </c>
    </row>
    <row r="16529" spans="1:4" x14ac:dyDescent="0.25">
      <c r="A16529" s="2">
        <v>44354.466666666667</v>
      </c>
      <c r="B16529" t="s">
        <v>1460</v>
      </c>
      <c r="D16529" t="s">
        <v>992</v>
      </c>
    </row>
    <row r="16530" spans="1:4" x14ac:dyDescent="0.25">
      <c r="A16530" s="2">
        <v>44354.466666666667</v>
      </c>
      <c r="B16530" t="s">
        <v>1460</v>
      </c>
      <c r="D16530" t="s">
        <v>4991</v>
      </c>
    </row>
    <row r="16531" spans="1:4" x14ac:dyDescent="0.25">
      <c r="A16531" s="2">
        <v>44354.466666666667</v>
      </c>
      <c r="B16531" t="s">
        <v>1460</v>
      </c>
      <c r="D16531" t="s">
        <v>828</v>
      </c>
    </row>
    <row r="16532" spans="1:4" x14ac:dyDescent="0.25">
      <c r="A16532" s="2">
        <v>44354.466666666667</v>
      </c>
      <c r="B16532" t="s">
        <v>1460</v>
      </c>
      <c r="D16532" t="s">
        <v>971</v>
      </c>
    </row>
    <row r="16533" spans="1:4" x14ac:dyDescent="0.25">
      <c r="A16533" s="2">
        <v>44354.467361111114</v>
      </c>
      <c r="B16533" t="s">
        <v>185</v>
      </c>
      <c r="C16533" t="s">
        <v>6542</v>
      </c>
    </row>
    <row r="16534" spans="1:4" x14ac:dyDescent="0.25">
      <c r="A16534" s="2">
        <v>44354.467361111114</v>
      </c>
      <c r="B16534" t="s">
        <v>185</v>
      </c>
      <c r="C16534" t="s">
        <v>1249</v>
      </c>
    </row>
    <row r="16535" spans="1:4" x14ac:dyDescent="0.25">
      <c r="A16535" s="2">
        <v>44354.467361111114</v>
      </c>
      <c r="B16535" t="s">
        <v>1460</v>
      </c>
      <c r="C16535" t="s">
        <v>8006</v>
      </c>
    </row>
    <row r="16536" spans="1:4" x14ac:dyDescent="0.25">
      <c r="A16536" s="2">
        <v>44354.467361111114</v>
      </c>
      <c r="B16536" t="s">
        <v>164</v>
      </c>
      <c r="C16536" t="s">
        <v>8286</v>
      </c>
    </row>
    <row r="16537" spans="1:4" x14ac:dyDescent="0.25">
      <c r="A16537" s="2">
        <v>44354.467361111114</v>
      </c>
      <c r="B16537" t="s">
        <v>164</v>
      </c>
      <c r="C16537" t="s">
        <v>1538</v>
      </c>
    </row>
    <row r="16538" spans="1:4" x14ac:dyDescent="0.25">
      <c r="A16538" s="2">
        <v>44354.467361111114</v>
      </c>
      <c r="B16538" t="s">
        <v>164</v>
      </c>
      <c r="C16538" t="s">
        <v>194</v>
      </c>
    </row>
    <row r="16539" spans="1:4" x14ac:dyDescent="0.25">
      <c r="A16539" s="2">
        <v>44354.467361111114</v>
      </c>
      <c r="B16539" t="s">
        <v>185</v>
      </c>
      <c r="D16539" t="s">
        <v>1877</v>
      </c>
    </row>
    <row r="16540" spans="1:4" x14ac:dyDescent="0.25">
      <c r="A16540" s="2">
        <v>44354.467361111114</v>
      </c>
      <c r="B16540" t="s">
        <v>185</v>
      </c>
      <c r="D16540" t="s">
        <v>1852</v>
      </c>
    </row>
    <row r="16541" spans="1:4" x14ac:dyDescent="0.25">
      <c r="A16541" s="2">
        <v>44354.467361111114</v>
      </c>
      <c r="B16541" t="s">
        <v>1460</v>
      </c>
      <c r="D16541" t="s">
        <v>954</v>
      </c>
    </row>
    <row r="16542" spans="1:4" x14ac:dyDescent="0.25">
      <c r="A16542" s="2">
        <v>44354.467361111114</v>
      </c>
      <c r="B16542" t="s">
        <v>164</v>
      </c>
      <c r="D16542" t="s">
        <v>904</v>
      </c>
    </row>
    <row r="16543" spans="1:4" x14ac:dyDescent="0.25">
      <c r="A16543" s="2">
        <v>44354.467361111114</v>
      </c>
      <c r="B16543" t="s">
        <v>164</v>
      </c>
      <c r="D16543" t="s">
        <v>836</v>
      </c>
    </row>
    <row r="16544" spans="1:4" x14ac:dyDescent="0.25">
      <c r="A16544" s="2">
        <v>44354.467361111114</v>
      </c>
      <c r="B16544" t="s">
        <v>164</v>
      </c>
      <c r="D16544" t="s">
        <v>827</v>
      </c>
    </row>
    <row r="16545" spans="1:4" x14ac:dyDescent="0.25">
      <c r="A16545" s="2">
        <v>44354.468055555553</v>
      </c>
      <c r="B16545" t="s">
        <v>164</v>
      </c>
      <c r="C16545" t="s">
        <v>6420</v>
      </c>
    </row>
    <row r="16546" spans="1:4" x14ac:dyDescent="0.25">
      <c r="A16546" s="2">
        <v>44354.468055555553</v>
      </c>
      <c r="B16546" t="s">
        <v>164</v>
      </c>
      <c r="C16546" t="s">
        <v>1538</v>
      </c>
    </row>
    <row r="16547" spans="1:4" x14ac:dyDescent="0.25">
      <c r="A16547" s="2">
        <v>44354.468055555553</v>
      </c>
      <c r="B16547" t="s">
        <v>164</v>
      </c>
      <c r="C16547" t="s">
        <v>7305</v>
      </c>
    </row>
    <row r="16548" spans="1:4" x14ac:dyDescent="0.25">
      <c r="A16548" s="2">
        <v>44354.468055555553</v>
      </c>
      <c r="B16548" t="s">
        <v>164</v>
      </c>
      <c r="D16548" t="s">
        <v>872</v>
      </c>
    </row>
    <row r="16549" spans="1:4" x14ac:dyDescent="0.25">
      <c r="A16549" s="2">
        <v>44354.468055555553</v>
      </c>
      <c r="B16549" t="s">
        <v>164</v>
      </c>
      <c r="D16549" t="s">
        <v>949</v>
      </c>
    </row>
    <row r="16550" spans="1:4" x14ac:dyDescent="0.25">
      <c r="A16550" s="2">
        <v>44354.468055555553</v>
      </c>
      <c r="B16550" t="s">
        <v>164</v>
      </c>
      <c r="D16550" t="s">
        <v>1853</v>
      </c>
    </row>
    <row r="16551" spans="1:4" x14ac:dyDescent="0.25">
      <c r="A16551" s="2">
        <v>44354.46875</v>
      </c>
      <c r="B16551" t="s">
        <v>166</v>
      </c>
      <c r="C16551" t="s">
        <v>391</v>
      </c>
    </row>
    <row r="16552" spans="1:4" x14ac:dyDescent="0.25">
      <c r="A16552" s="2">
        <v>44354.46875</v>
      </c>
      <c r="B16552" t="s">
        <v>185</v>
      </c>
      <c r="C16552" t="s">
        <v>6543</v>
      </c>
    </row>
    <row r="16553" spans="1:4" x14ac:dyDescent="0.25">
      <c r="A16553" s="2">
        <v>44354.46875</v>
      </c>
      <c r="B16553" t="s">
        <v>185</v>
      </c>
      <c r="C16553" t="s">
        <v>1249</v>
      </c>
    </row>
    <row r="16554" spans="1:4" x14ac:dyDescent="0.25">
      <c r="A16554" s="2">
        <v>44354.46875</v>
      </c>
      <c r="B16554" t="s">
        <v>168</v>
      </c>
      <c r="C16554" t="s">
        <v>1249</v>
      </c>
    </row>
    <row r="16555" spans="1:4" x14ac:dyDescent="0.25">
      <c r="A16555" s="2">
        <v>44354.46875</v>
      </c>
      <c r="B16555" t="s">
        <v>168</v>
      </c>
      <c r="C16555" t="s">
        <v>6386</v>
      </c>
    </row>
    <row r="16556" spans="1:4" x14ac:dyDescent="0.25">
      <c r="A16556" s="2">
        <v>44354.46875</v>
      </c>
      <c r="B16556" t="s">
        <v>166</v>
      </c>
      <c r="D16556" t="s">
        <v>828</v>
      </c>
    </row>
    <row r="16557" spans="1:4" x14ac:dyDescent="0.25">
      <c r="A16557" s="2">
        <v>44354.46875</v>
      </c>
      <c r="B16557" t="s">
        <v>185</v>
      </c>
      <c r="D16557" t="s">
        <v>834</v>
      </c>
    </row>
    <row r="16558" spans="1:4" x14ac:dyDescent="0.25">
      <c r="A16558" s="2">
        <v>44354.46875</v>
      </c>
      <c r="B16558" t="s">
        <v>185</v>
      </c>
      <c r="D16558" t="s">
        <v>835</v>
      </c>
    </row>
    <row r="16559" spans="1:4" x14ac:dyDescent="0.25">
      <c r="A16559" s="2">
        <v>44354.46875</v>
      </c>
      <c r="B16559" t="s">
        <v>168</v>
      </c>
      <c r="D16559" t="s">
        <v>834</v>
      </c>
    </row>
    <row r="16560" spans="1:4" x14ac:dyDescent="0.25">
      <c r="A16560" s="2">
        <v>44354.46875</v>
      </c>
      <c r="B16560" t="s">
        <v>168</v>
      </c>
      <c r="D16560" t="s">
        <v>904</v>
      </c>
    </row>
    <row r="16561" spans="1:4" x14ac:dyDescent="0.25">
      <c r="A16561" s="2">
        <v>44354.469444444447</v>
      </c>
      <c r="B16561" t="s">
        <v>185</v>
      </c>
      <c r="C16561" t="s">
        <v>6544</v>
      </c>
    </row>
    <row r="16562" spans="1:4" x14ac:dyDescent="0.25">
      <c r="A16562" s="2">
        <v>44354.469444444447</v>
      </c>
      <c r="B16562" t="s">
        <v>168</v>
      </c>
      <c r="C16562" t="s">
        <v>194</v>
      </c>
    </row>
    <row r="16563" spans="1:4" x14ac:dyDescent="0.25">
      <c r="A16563" s="2">
        <v>44354.469444444447</v>
      </c>
      <c r="B16563" t="s">
        <v>185</v>
      </c>
      <c r="D16563" t="s">
        <v>955</v>
      </c>
    </row>
    <row r="16564" spans="1:4" x14ac:dyDescent="0.25">
      <c r="A16564" s="2">
        <v>44354.469444444447</v>
      </c>
      <c r="B16564" t="s">
        <v>168</v>
      </c>
      <c r="D16564" t="s">
        <v>836</v>
      </c>
    </row>
    <row r="16565" spans="1:4" x14ac:dyDescent="0.25">
      <c r="A16565" s="2">
        <v>44354.470138888886</v>
      </c>
      <c r="B16565" t="s">
        <v>163</v>
      </c>
      <c r="C16565" t="s">
        <v>6399</v>
      </c>
    </row>
    <row r="16566" spans="1:4" x14ac:dyDescent="0.25">
      <c r="A16566" s="2">
        <v>44354.470138888886</v>
      </c>
      <c r="B16566" t="s">
        <v>163</v>
      </c>
      <c r="C16566" t="s">
        <v>6399</v>
      </c>
    </row>
    <row r="16567" spans="1:4" x14ac:dyDescent="0.25">
      <c r="A16567" s="2">
        <v>44354.470138888886</v>
      </c>
      <c r="B16567" t="s">
        <v>163</v>
      </c>
      <c r="C16567" t="s">
        <v>6399</v>
      </c>
    </row>
    <row r="16568" spans="1:4" x14ac:dyDescent="0.25">
      <c r="A16568" s="2">
        <v>44354.470138888886</v>
      </c>
      <c r="B16568" t="s">
        <v>163</v>
      </c>
      <c r="D16568" t="s">
        <v>844</v>
      </c>
    </row>
    <row r="16569" spans="1:4" x14ac:dyDescent="0.25">
      <c r="A16569" s="2">
        <v>44354.470138888886</v>
      </c>
      <c r="B16569" t="s">
        <v>163</v>
      </c>
      <c r="D16569" t="s">
        <v>845</v>
      </c>
    </row>
    <row r="16570" spans="1:4" x14ac:dyDescent="0.25">
      <c r="A16570" s="2">
        <v>44354.470138888886</v>
      </c>
      <c r="B16570" t="s">
        <v>163</v>
      </c>
      <c r="D16570" t="s">
        <v>827</v>
      </c>
    </row>
    <row r="16571" spans="1:4" x14ac:dyDescent="0.25">
      <c r="A16571" s="2">
        <v>44354.470833333333</v>
      </c>
      <c r="B16571" t="s">
        <v>185</v>
      </c>
      <c r="C16571" t="s">
        <v>6545</v>
      </c>
    </row>
    <row r="16572" spans="1:4" x14ac:dyDescent="0.25">
      <c r="A16572" s="2">
        <v>44354.470833333333</v>
      </c>
      <c r="B16572" t="s">
        <v>165</v>
      </c>
      <c r="C16572" t="s">
        <v>1256</v>
      </c>
    </row>
    <row r="16573" spans="1:4" x14ac:dyDescent="0.25">
      <c r="A16573" s="2">
        <v>44354.470833333333</v>
      </c>
      <c r="B16573" t="s">
        <v>185</v>
      </c>
      <c r="D16573" t="s">
        <v>899</v>
      </c>
    </row>
    <row r="16574" spans="1:4" x14ac:dyDescent="0.25">
      <c r="A16574" s="2">
        <v>44354.470833333333</v>
      </c>
      <c r="B16574" t="s">
        <v>165</v>
      </c>
      <c r="D16574" t="s">
        <v>885</v>
      </c>
    </row>
    <row r="16575" spans="1:4" x14ac:dyDescent="0.25">
      <c r="A16575" s="2">
        <v>44354.47152777778</v>
      </c>
      <c r="B16575" t="s">
        <v>185</v>
      </c>
      <c r="C16575" t="s">
        <v>6546</v>
      </c>
    </row>
    <row r="16576" spans="1:4" x14ac:dyDescent="0.25">
      <c r="A16576" s="2">
        <v>44354.47152777778</v>
      </c>
      <c r="B16576" t="s">
        <v>10297</v>
      </c>
      <c r="C16576" t="s">
        <v>1249</v>
      </c>
    </row>
    <row r="16577" spans="1:4" x14ac:dyDescent="0.25">
      <c r="A16577" s="2">
        <v>44354.47152777778</v>
      </c>
      <c r="B16577" t="s">
        <v>170</v>
      </c>
      <c r="C16577" t="s">
        <v>1249</v>
      </c>
    </row>
    <row r="16578" spans="1:4" x14ac:dyDescent="0.25">
      <c r="A16578" s="2">
        <v>44354.47152777778</v>
      </c>
      <c r="B16578" t="s">
        <v>170</v>
      </c>
      <c r="C16578" t="s">
        <v>1249</v>
      </c>
    </row>
    <row r="16579" spans="1:4" x14ac:dyDescent="0.25">
      <c r="A16579" s="2">
        <v>44354.47152777778</v>
      </c>
      <c r="B16579" t="s">
        <v>185</v>
      </c>
      <c r="D16579" t="s">
        <v>852</v>
      </c>
    </row>
    <row r="16580" spans="1:4" x14ac:dyDescent="0.25">
      <c r="A16580" s="2">
        <v>44354.47152777778</v>
      </c>
      <c r="B16580" t="s">
        <v>10297</v>
      </c>
      <c r="D16580" t="s">
        <v>4989</v>
      </c>
    </row>
    <row r="16581" spans="1:4" x14ac:dyDescent="0.25">
      <c r="A16581" s="2">
        <v>44354.47152777778</v>
      </c>
      <c r="B16581" t="s">
        <v>170</v>
      </c>
      <c r="D16581" t="s">
        <v>834</v>
      </c>
    </row>
    <row r="16582" spans="1:4" x14ac:dyDescent="0.25">
      <c r="A16582" s="2">
        <v>44354.47152777778</v>
      </c>
      <c r="B16582" t="s">
        <v>170</v>
      </c>
      <c r="D16582" t="s">
        <v>955</v>
      </c>
    </row>
    <row r="16583" spans="1:4" x14ac:dyDescent="0.25">
      <c r="A16583" s="2">
        <v>44354.518055555556</v>
      </c>
      <c r="B16583" t="s">
        <v>162</v>
      </c>
      <c r="C16583" t="s">
        <v>1249</v>
      </c>
    </row>
    <row r="16584" spans="1:4" x14ac:dyDescent="0.25">
      <c r="A16584" s="2">
        <v>44354.518055555556</v>
      </c>
      <c r="B16584" t="s">
        <v>162</v>
      </c>
      <c r="C16584" t="s">
        <v>1249</v>
      </c>
    </row>
    <row r="16585" spans="1:4" x14ac:dyDescent="0.25">
      <c r="A16585" s="2">
        <v>44354.518055555556</v>
      </c>
      <c r="B16585" t="s">
        <v>162</v>
      </c>
      <c r="D16585" t="s">
        <v>5030</v>
      </c>
    </row>
    <row r="16586" spans="1:4" x14ac:dyDescent="0.25">
      <c r="A16586" s="2">
        <v>44354.518055555556</v>
      </c>
      <c r="B16586" t="s">
        <v>162</v>
      </c>
      <c r="D16586" t="s">
        <v>1848</v>
      </c>
    </row>
    <row r="16587" spans="1:4" x14ac:dyDescent="0.25">
      <c r="A16587" s="2">
        <v>44354.518750000003</v>
      </c>
      <c r="B16587" t="s">
        <v>162</v>
      </c>
      <c r="C16587" t="s">
        <v>7928</v>
      </c>
    </row>
    <row r="16588" spans="1:4" x14ac:dyDescent="0.25">
      <c r="A16588" s="2">
        <v>44354.518750000003</v>
      </c>
      <c r="B16588" t="s">
        <v>162</v>
      </c>
      <c r="C16588" t="s">
        <v>7929</v>
      </c>
    </row>
    <row r="16589" spans="1:4" x14ac:dyDescent="0.25">
      <c r="A16589" s="2">
        <v>44354.518750000003</v>
      </c>
      <c r="B16589" t="s">
        <v>162</v>
      </c>
      <c r="C16589" t="s">
        <v>1538</v>
      </c>
    </row>
    <row r="16590" spans="1:4" x14ac:dyDescent="0.25">
      <c r="A16590" s="2">
        <v>44354.518750000003</v>
      </c>
      <c r="B16590" t="s">
        <v>162</v>
      </c>
      <c r="C16590" t="s">
        <v>1249</v>
      </c>
    </row>
    <row r="16591" spans="1:4" x14ac:dyDescent="0.25">
      <c r="A16591" s="2">
        <v>44354.518750000003</v>
      </c>
      <c r="B16591" t="s">
        <v>162</v>
      </c>
      <c r="D16591" t="s">
        <v>1849</v>
      </c>
    </row>
    <row r="16592" spans="1:4" x14ac:dyDescent="0.25">
      <c r="A16592" s="2">
        <v>44354.518750000003</v>
      </c>
      <c r="B16592" t="s">
        <v>162</v>
      </c>
      <c r="D16592" t="s">
        <v>1850</v>
      </c>
    </row>
    <row r="16593" spans="1:4" x14ac:dyDescent="0.25">
      <c r="A16593" s="2">
        <v>44354.518750000003</v>
      </c>
      <c r="B16593" t="s">
        <v>162</v>
      </c>
      <c r="D16593" t="s">
        <v>1851</v>
      </c>
    </row>
    <row r="16594" spans="1:4" x14ac:dyDescent="0.25">
      <c r="A16594" s="2">
        <v>44354.518750000003</v>
      </c>
      <c r="B16594" t="s">
        <v>162</v>
      </c>
      <c r="D16594" t="s">
        <v>1852</v>
      </c>
    </row>
    <row r="16595" spans="1:4" x14ac:dyDescent="0.25">
      <c r="A16595" s="2">
        <v>44354.519444444442</v>
      </c>
      <c r="B16595" t="s">
        <v>162</v>
      </c>
      <c r="C16595" t="s">
        <v>6753</v>
      </c>
    </row>
    <row r="16596" spans="1:4" x14ac:dyDescent="0.25">
      <c r="A16596" s="2">
        <v>44354.519444444442</v>
      </c>
      <c r="B16596" t="s">
        <v>162</v>
      </c>
      <c r="D16596" t="s">
        <v>1853</v>
      </c>
    </row>
    <row r="16597" spans="1:4" x14ac:dyDescent="0.25">
      <c r="A16597" s="2">
        <v>44354.520138888889</v>
      </c>
      <c r="B16597" t="s">
        <v>173</v>
      </c>
      <c r="C16597" t="s">
        <v>1249</v>
      </c>
    </row>
    <row r="16598" spans="1:4" x14ac:dyDescent="0.25">
      <c r="A16598" s="2">
        <v>44354.520138888889</v>
      </c>
      <c r="B16598" t="s">
        <v>173</v>
      </c>
      <c r="C16598" t="s">
        <v>1249</v>
      </c>
    </row>
    <row r="16599" spans="1:4" x14ac:dyDescent="0.25">
      <c r="A16599" s="2">
        <v>44354.520138888889</v>
      </c>
      <c r="B16599" t="s">
        <v>173</v>
      </c>
      <c r="C16599" t="s">
        <v>194</v>
      </c>
    </row>
    <row r="16600" spans="1:4" x14ac:dyDescent="0.25">
      <c r="A16600" s="2">
        <v>44354.520138888889</v>
      </c>
      <c r="B16600" t="s">
        <v>162</v>
      </c>
      <c r="C16600" t="s">
        <v>7930</v>
      </c>
    </row>
    <row r="16601" spans="1:4" x14ac:dyDescent="0.25">
      <c r="A16601" s="2">
        <v>44354.520138888889</v>
      </c>
      <c r="B16601" t="s">
        <v>162</v>
      </c>
      <c r="C16601" t="s">
        <v>1249</v>
      </c>
    </row>
    <row r="16602" spans="1:4" x14ac:dyDescent="0.25">
      <c r="A16602" s="2">
        <v>44354.520138888889</v>
      </c>
      <c r="B16602" t="s">
        <v>162</v>
      </c>
      <c r="C16602" t="s">
        <v>194</v>
      </c>
    </row>
    <row r="16603" spans="1:4" x14ac:dyDescent="0.25">
      <c r="A16603" s="2">
        <v>44354.520138888889</v>
      </c>
      <c r="B16603" t="s">
        <v>173</v>
      </c>
      <c r="D16603" t="s">
        <v>5026</v>
      </c>
    </row>
    <row r="16604" spans="1:4" x14ac:dyDescent="0.25">
      <c r="A16604" s="2">
        <v>44354.520138888889</v>
      </c>
      <c r="B16604" t="s">
        <v>173</v>
      </c>
      <c r="D16604" t="s">
        <v>1848</v>
      </c>
    </row>
    <row r="16605" spans="1:4" x14ac:dyDescent="0.25">
      <c r="A16605" s="2">
        <v>44354.520138888889</v>
      </c>
      <c r="B16605" t="s">
        <v>173</v>
      </c>
      <c r="D16605" t="s">
        <v>1849</v>
      </c>
    </row>
    <row r="16606" spans="1:4" x14ac:dyDescent="0.25">
      <c r="A16606" s="2">
        <v>44354.520138888889</v>
      </c>
      <c r="B16606" t="s">
        <v>162</v>
      </c>
      <c r="D16606" t="s">
        <v>1882</v>
      </c>
    </row>
    <row r="16607" spans="1:4" x14ac:dyDescent="0.25">
      <c r="A16607" s="2">
        <v>44354.520138888889</v>
      </c>
      <c r="B16607" t="s">
        <v>162</v>
      </c>
      <c r="D16607" t="s">
        <v>1854</v>
      </c>
    </row>
    <row r="16608" spans="1:4" x14ac:dyDescent="0.25">
      <c r="A16608" s="2">
        <v>44354.520138888889</v>
      </c>
      <c r="B16608" t="s">
        <v>162</v>
      </c>
      <c r="D16608" t="s">
        <v>885</v>
      </c>
    </row>
    <row r="16609" spans="1:4" x14ac:dyDescent="0.25">
      <c r="A16609" s="2">
        <v>44354.520833333336</v>
      </c>
      <c r="B16609" t="s">
        <v>173</v>
      </c>
      <c r="C16609" t="s">
        <v>1249</v>
      </c>
    </row>
    <row r="16610" spans="1:4" x14ac:dyDescent="0.25">
      <c r="A16610" s="2">
        <v>44354.520833333336</v>
      </c>
      <c r="B16610" t="s">
        <v>173</v>
      </c>
      <c r="C16610" t="s">
        <v>6634</v>
      </c>
    </row>
    <row r="16611" spans="1:4" x14ac:dyDescent="0.25">
      <c r="A16611" s="2">
        <v>44354.520833333336</v>
      </c>
      <c r="B16611" t="s">
        <v>173</v>
      </c>
      <c r="C16611" t="s">
        <v>7630</v>
      </c>
    </row>
    <row r="16612" spans="1:4" x14ac:dyDescent="0.25">
      <c r="A16612" s="2">
        <v>44354.520833333336</v>
      </c>
      <c r="B16612" t="s">
        <v>162</v>
      </c>
      <c r="C16612" t="s">
        <v>7931</v>
      </c>
    </row>
    <row r="16613" spans="1:4" x14ac:dyDescent="0.25">
      <c r="A16613" s="2">
        <v>44354.520833333336</v>
      </c>
      <c r="B16613" t="s">
        <v>10296</v>
      </c>
      <c r="C16613" t="s">
        <v>194</v>
      </c>
    </row>
    <row r="16614" spans="1:4" x14ac:dyDescent="0.25">
      <c r="A16614" s="2">
        <v>44354.520833333336</v>
      </c>
      <c r="B16614" t="s">
        <v>173</v>
      </c>
      <c r="D16614" t="s">
        <v>1850</v>
      </c>
    </row>
    <row r="16615" spans="1:4" x14ac:dyDescent="0.25">
      <c r="A16615" s="2">
        <v>44354.520833333336</v>
      </c>
      <c r="B16615" t="s">
        <v>173</v>
      </c>
      <c r="D16615" t="s">
        <v>1919</v>
      </c>
    </row>
    <row r="16616" spans="1:4" x14ac:dyDescent="0.25">
      <c r="A16616" s="2">
        <v>44354.520833333336</v>
      </c>
      <c r="B16616" t="s">
        <v>173</v>
      </c>
      <c r="D16616" t="s">
        <v>1852</v>
      </c>
    </row>
    <row r="16617" spans="1:4" x14ac:dyDescent="0.25">
      <c r="A16617" s="2">
        <v>44354.520833333336</v>
      </c>
      <c r="B16617" t="s">
        <v>162</v>
      </c>
      <c r="D16617" t="s">
        <v>825</v>
      </c>
    </row>
    <row r="16618" spans="1:4" x14ac:dyDescent="0.25">
      <c r="A16618" s="2">
        <v>44354.520833333336</v>
      </c>
      <c r="B16618" t="s">
        <v>10296</v>
      </c>
      <c r="D16618" t="s">
        <v>4988</v>
      </c>
    </row>
    <row r="16619" spans="1:4" x14ac:dyDescent="0.25">
      <c r="A16619" s="2">
        <v>44354.521527777775</v>
      </c>
      <c r="B16619" t="s">
        <v>173</v>
      </c>
      <c r="C16619" t="s">
        <v>6634</v>
      </c>
    </row>
    <row r="16620" spans="1:4" x14ac:dyDescent="0.25">
      <c r="A16620" s="2">
        <v>44354.521527777775</v>
      </c>
      <c r="B16620" t="s">
        <v>173</v>
      </c>
      <c r="C16620" t="s">
        <v>6386</v>
      </c>
    </row>
    <row r="16621" spans="1:4" x14ac:dyDescent="0.25">
      <c r="A16621" s="2">
        <v>44354.521527777775</v>
      </c>
      <c r="B16621" t="s">
        <v>173</v>
      </c>
      <c r="C16621" t="s">
        <v>1249</v>
      </c>
    </row>
    <row r="16622" spans="1:4" x14ac:dyDescent="0.25">
      <c r="A16622" s="2">
        <v>44354.521527777775</v>
      </c>
      <c r="B16622" t="s">
        <v>173</v>
      </c>
      <c r="C16622" t="s">
        <v>129</v>
      </c>
    </row>
    <row r="16623" spans="1:4" x14ac:dyDescent="0.25">
      <c r="A16623" s="2">
        <v>44354.521527777775</v>
      </c>
      <c r="B16623" t="s">
        <v>173</v>
      </c>
      <c r="C16623" t="s">
        <v>6386</v>
      </c>
    </row>
    <row r="16624" spans="1:4" x14ac:dyDescent="0.25">
      <c r="A16624" s="2">
        <v>44354.521527777775</v>
      </c>
      <c r="B16624" t="s">
        <v>173</v>
      </c>
      <c r="C16624" t="s">
        <v>1250</v>
      </c>
    </row>
    <row r="16625" spans="1:4" x14ac:dyDescent="0.25">
      <c r="A16625" s="2">
        <v>44354.521527777775</v>
      </c>
      <c r="B16625" t="s">
        <v>173</v>
      </c>
      <c r="C16625" t="s">
        <v>6386</v>
      </c>
    </row>
    <row r="16626" spans="1:4" x14ac:dyDescent="0.25">
      <c r="A16626" s="2">
        <v>44354.521527777775</v>
      </c>
      <c r="B16626" t="s">
        <v>173</v>
      </c>
      <c r="C16626" t="s">
        <v>6913</v>
      </c>
    </row>
    <row r="16627" spans="1:4" x14ac:dyDescent="0.25">
      <c r="A16627" s="2">
        <v>44354.521527777775</v>
      </c>
      <c r="B16627" t="s">
        <v>173</v>
      </c>
      <c r="C16627" t="s">
        <v>1249</v>
      </c>
    </row>
    <row r="16628" spans="1:4" x14ac:dyDescent="0.25">
      <c r="A16628" s="2">
        <v>44354.521527777775</v>
      </c>
      <c r="B16628" t="s">
        <v>162</v>
      </c>
      <c r="C16628" t="s">
        <v>6378</v>
      </c>
    </row>
    <row r="16629" spans="1:4" x14ac:dyDescent="0.25">
      <c r="A16629" s="2">
        <v>44354.521527777775</v>
      </c>
      <c r="B16629" t="s">
        <v>162</v>
      </c>
      <c r="C16629" t="s">
        <v>6876</v>
      </c>
    </row>
    <row r="16630" spans="1:4" x14ac:dyDescent="0.25">
      <c r="A16630" s="2">
        <v>44354.521527777775</v>
      </c>
      <c r="B16630" t="s">
        <v>10296</v>
      </c>
      <c r="C16630" t="s">
        <v>8635</v>
      </c>
    </row>
    <row r="16631" spans="1:4" x14ac:dyDescent="0.25">
      <c r="A16631" s="2">
        <v>44354.521527777775</v>
      </c>
      <c r="B16631" t="s">
        <v>10296</v>
      </c>
      <c r="C16631" t="s">
        <v>8636</v>
      </c>
    </row>
    <row r="16632" spans="1:4" x14ac:dyDescent="0.25">
      <c r="A16632" s="2">
        <v>44354.521527777775</v>
      </c>
      <c r="B16632" t="s">
        <v>10296</v>
      </c>
      <c r="C16632" t="s">
        <v>1256</v>
      </c>
    </row>
    <row r="16633" spans="1:4" x14ac:dyDescent="0.25">
      <c r="A16633" s="2">
        <v>44354.521527777775</v>
      </c>
      <c r="B16633" t="s">
        <v>173</v>
      </c>
      <c r="D16633" t="s">
        <v>842</v>
      </c>
    </row>
    <row r="16634" spans="1:4" x14ac:dyDescent="0.25">
      <c r="A16634" s="2">
        <v>44354.521527777775</v>
      </c>
      <c r="B16634" t="s">
        <v>173</v>
      </c>
      <c r="D16634" t="s">
        <v>1880</v>
      </c>
    </row>
    <row r="16635" spans="1:4" x14ac:dyDescent="0.25">
      <c r="A16635" s="2">
        <v>44354.521527777775</v>
      </c>
      <c r="B16635" t="s">
        <v>173</v>
      </c>
      <c r="D16635" t="s">
        <v>827</v>
      </c>
    </row>
    <row r="16636" spans="1:4" x14ac:dyDescent="0.25">
      <c r="A16636" s="2">
        <v>44354.521527777775</v>
      </c>
      <c r="B16636" t="s">
        <v>173</v>
      </c>
      <c r="D16636" t="s">
        <v>850</v>
      </c>
    </row>
    <row r="16637" spans="1:4" x14ac:dyDescent="0.25">
      <c r="A16637" s="2">
        <v>44354.521527777775</v>
      </c>
      <c r="B16637" t="s">
        <v>173</v>
      </c>
      <c r="D16637" t="s">
        <v>893</v>
      </c>
    </row>
    <row r="16638" spans="1:4" x14ac:dyDescent="0.25">
      <c r="A16638" s="2">
        <v>44354.521527777775</v>
      </c>
      <c r="B16638" t="s">
        <v>173</v>
      </c>
      <c r="D16638" t="s">
        <v>995</v>
      </c>
    </row>
    <row r="16639" spans="1:4" x14ac:dyDescent="0.25">
      <c r="A16639" s="2">
        <v>44354.521527777775</v>
      </c>
      <c r="B16639" t="s">
        <v>173</v>
      </c>
      <c r="D16639" t="s">
        <v>971</v>
      </c>
    </row>
    <row r="16640" spans="1:4" x14ac:dyDescent="0.25">
      <c r="A16640" s="2">
        <v>44354.521527777775</v>
      </c>
      <c r="B16640" t="s">
        <v>173</v>
      </c>
      <c r="D16640" t="s">
        <v>1855</v>
      </c>
    </row>
    <row r="16641" spans="1:4" x14ac:dyDescent="0.25">
      <c r="A16641" s="2">
        <v>44354.521527777775</v>
      </c>
      <c r="B16641" t="s">
        <v>173</v>
      </c>
      <c r="D16641" t="s">
        <v>1854</v>
      </c>
    </row>
    <row r="16642" spans="1:4" x14ac:dyDescent="0.25">
      <c r="A16642" s="2">
        <v>44354.521527777775</v>
      </c>
      <c r="B16642" t="s">
        <v>162</v>
      </c>
      <c r="D16642" t="s">
        <v>826</v>
      </c>
    </row>
    <row r="16643" spans="1:4" x14ac:dyDescent="0.25">
      <c r="A16643" s="2">
        <v>44354.521527777775</v>
      </c>
      <c r="B16643" t="s">
        <v>162</v>
      </c>
      <c r="D16643" t="s">
        <v>827</v>
      </c>
    </row>
    <row r="16644" spans="1:4" x14ac:dyDescent="0.25">
      <c r="A16644" s="2">
        <v>44354.521527777775</v>
      </c>
      <c r="B16644" t="s">
        <v>10296</v>
      </c>
      <c r="D16644" t="s">
        <v>1848</v>
      </c>
    </row>
    <row r="16645" spans="1:4" x14ac:dyDescent="0.25">
      <c r="A16645" s="2">
        <v>44354.521527777775</v>
      </c>
      <c r="B16645" t="s">
        <v>10296</v>
      </c>
      <c r="D16645" t="s">
        <v>1849</v>
      </c>
    </row>
    <row r="16646" spans="1:4" x14ac:dyDescent="0.25">
      <c r="A16646" s="2">
        <v>44354.521527777775</v>
      </c>
      <c r="B16646" t="s">
        <v>10296</v>
      </c>
      <c r="D16646" t="s">
        <v>1850</v>
      </c>
    </row>
    <row r="16647" spans="1:4" x14ac:dyDescent="0.25">
      <c r="A16647" s="2">
        <v>44354.522222222222</v>
      </c>
      <c r="B16647" t="s">
        <v>173</v>
      </c>
      <c r="C16647" t="s">
        <v>7631</v>
      </c>
    </row>
    <row r="16648" spans="1:4" x14ac:dyDescent="0.25">
      <c r="A16648" s="2">
        <v>44354.522222222222</v>
      </c>
      <c r="B16648" t="s">
        <v>173</v>
      </c>
      <c r="C16648" t="s">
        <v>6386</v>
      </c>
    </row>
    <row r="16649" spans="1:4" x14ac:dyDescent="0.25">
      <c r="A16649" s="2">
        <v>44354.522222222222</v>
      </c>
      <c r="B16649" t="s">
        <v>173</v>
      </c>
      <c r="C16649" t="s">
        <v>194</v>
      </c>
    </row>
    <row r="16650" spans="1:4" x14ac:dyDescent="0.25">
      <c r="A16650" s="2">
        <v>44354.522222222222</v>
      </c>
      <c r="B16650" t="s">
        <v>173</v>
      </c>
      <c r="C16650" t="s">
        <v>1249</v>
      </c>
    </row>
    <row r="16651" spans="1:4" x14ac:dyDescent="0.25">
      <c r="A16651" s="2">
        <v>44354.522222222222</v>
      </c>
      <c r="B16651" t="s">
        <v>173</v>
      </c>
      <c r="C16651" t="s">
        <v>7632</v>
      </c>
    </row>
    <row r="16652" spans="1:4" x14ac:dyDescent="0.25">
      <c r="A16652" s="2">
        <v>44354.522222222222</v>
      </c>
      <c r="B16652" t="s">
        <v>173</v>
      </c>
      <c r="C16652" t="s">
        <v>1538</v>
      </c>
    </row>
    <row r="16653" spans="1:4" x14ac:dyDescent="0.25">
      <c r="A16653" s="2">
        <v>44354.522222222222</v>
      </c>
      <c r="B16653" t="s">
        <v>173</v>
      </c>
      <c r="C16653" t="s">
        <v>1250</v>
      </c>
    </row>
    <row r="16654" spans="1:4" x14ac:dyDescent="0.25">
      <c r="A16654" s="2">
        <v>44354.522222222222</v>
      </c>
      <c r="B16654" t="s">
        <v>173</v>
      </c>
      <c r="C16654" t="s">
        <v>7633</v>
      </c>
    </row>
    <row r="16655" spans="1:4" x14ac:dyDescent="0.25">
      <c r="A16655" s="2">
        <v>44354.522222222222</v>
      </c>
      <c r="B16655" t="s">
        <v>173</v>
      </c>
      <c r="C16655" t="s">
        <v>7633</v>
      </c>
    </row>
    <row r="16656" spans="1:4" x14ac:dyDescent="0.25">
      <c r="A16656" s="2">
        <v>44354.522222222222</v>
      </c>
      <c r="B16656" t="s">
        <v>173</v>
      </c>
      <c r="C16656" t="s">
        <v>1538</v>
      </c>
    </row>
    <row r="16657" spans="1:4" x14ac:dyDescent="0.25">
      <c r="A16657" s="2">
        <v>44354.522222222222</v>
      </c>
      <c r="B16657" t="s">
        <v>173</v>
      </c>
      <c r="C16657" t="s">
        <v>6386</v>
      </c>
    </row>
    <row r="16658" spans="1:4" x14ac:dyDescent="0.25">
      <c r="A16658" s="2">
        <v>44354.522222222222</v>
      </c>
      <c r="B16658" t="s">
        <v>10297</v>
      </c>
      <c r="C16658" t="s">
        <v>6730</v>
      </c>
    </row>
    <row r="16659" spans="1:4" x14ac:dyDescent="0.25">
      <c r="A16659" s="2">
        <v>44354.522222222222</v>
      </c>
      <c r="B16659" t="s">
        <v>162</v>
      </c>
      <c r="C16659" t="s">
        <v>7932</v>
      </c>
    </row>
    <row r="16660" spans="1:4" x14ac:dyDescent="0.25">
      <c r="A16660" s="2">
        <v>44354.522222222222</v>
      </c>
      <c r="B16660" t="s">
        <v>162</v>
      </c>
      <c r="C16660" t="s">
        <v>194</v>
      </c>
    </row>
    <row r="16661" spans="1:4" x14ac:dyDescent="0.25">
      <c r="A16661" s="2">
        <v>44354.522222222222</v>
      </c>
      <c r="B16661" t="s">
        <v>162</v>
      </c>
      <c r="C16661" t="s">
        <v>7933</v>
      </c>
    </row>
    <row r="16662" spans="1:4" x14ac:dyDescent="0.25">
      <c r="A16662" s="2">
        <v>44354.522222222222</v>
      </c>
      <c r="B16662" t="s">
        <v>162</v>
      </c>
      <c r="C16662" t="s">
        <v>6386</v>
      </c>
    </row>
    <row r="16663" spans="1:4" x14ac:dyDescent="0.25">
      <c r="A16663" s="2">
        <v>44354.522222222222</v>
      </c>
      <c r="B16663" t="s">
        <v>10296</v>
      </c>
      <c r="C16663" t="s">
        <v>8637</v>
      </c>
    </row>
    <row r="16664" spans="1:4" x14ac:dyDescent="0.25">
      <c r="A16664" s="2">
        <v>44354.522222222222</v>
      </c>
      <c r="B16664" t="s">
        <v>10296</v>
      </c>
      <c r="C16664" t="s">
        <v>6386</v>
      </c>
    </row>
    <row r="16665" spans="1:4" x14ac:dyDescent="0.25">
      <c r="A16665" s="2">
        <v>44354.522222222222</v>
      </c>
      <c r="B16665" t="s">
        <v>10296</v>
      </c>
      <c r="C16665" t="s">
        <v>7631</v>
      </c>
    </row>
    <row r="16666" spans="1:4" x14ac:dyDescent="0.25">
      <c r="A16666" s="2">
        <v>44354.522222222222</v>
      </c>
      <c r="B16666" t="s">
        <v>185</v>
      </c>
      <c r="C16666" t="s">
        <v>1249</v>
      </c>
    </row>
    <row r="16667" spans="1:4" x14ac:dyDescent="0.25">
      <c r="A16667" s="2">
        <v>44354.522222222222</v>
      </c>
      <c r="B16667" t="s">
        <v>170</v>
      </c>
      <c r="C16667" t="s">
        <v>1249</v>
      </c>
    </row>
    <row r="16668" spans="1:4" x14ac:dyDescent="0.25">
      <c r="A16668" s="2">
        <v>44354.522222222222</v>
      </c>
      <c r="B16668" t="s">
        <v>170</v>
      </c>
      <c r="C16668" t="s">
        <v>7630</v>
      </c>
    </row>
    <row r="16669" spans="1:4" x14ac:dyDescent="0.25">
      <c r="A16669" s="2">
        <v>44354.522222222222</v>
      </c>
      <c r="B16669" t="s">
        <v>170</v>
      </c>
      <c r="C16669" t="s">
        <v>9337</v>
      </c>
    </row>
    <row r="16670" spans="1:4" x14ac:dyDescent="0.25">
      <c r="A16670" s="2">
        <v>44354.522222222222</v>
      </c>
      <c r="B16670" t="s">
        <v>170</v>
      </c>
      <c r="C16670" t="s">
        <v>6637</v>
      </c>
    </row>
    <row r="16671" spans="1:4" x14ac:dyDescent="0.25">
      <c r="A16671" s="2">
        <v>44354.522222222222</v>
      </c>
      <c r="B16671" t="s">
        <v>173</v>
      </c>
      <c r="D16671" t="s">
        <v>972</v>
      </c>
    </row>
    <row r="16672" spans="1:4" x14ac:dyDescent="0.25">
      <c r="A16672" s="2">
        <v>44354.522222222222</v>
      </c>
      <c r="B16672" t="s">
        <v>173</v>
      </c>
      <c r="D16672" t="s">
        <v>901</v>
      </c>
    </row>
    <row r="16673" spans="1:4" x14ac:dyDescent="0.25">
      <c r="A16673" s="2">
        <v>44354.522222222222</v>
      </c>
      <c r="B16673" t="s">
        <v>173</v>
      </c>
      <c r="D16673" t="s">
        <v>834</v>
      </c>
    </row>
    <row r="16674" spans="1:4" x14ac:dyDescent="0.25">
      <c r="A16674" s="2">
        <v>44354.522222222222</v>
      </c>
      <c r="B16674" t="s">
        <v>173</v>
      </c>
      <c r="D16674" t="s">
        <v>955</v>
      </c>
    </row>
    <row r="16675" spans="1:4" x14ac:dyDescent="0.25">
      <c r="A16675" s="2">
        <v>44354.522222222222</v>
      </c>
      <c r="B16675" t="s">
        <v>173</v>
      </c>
      <c r="D16675" t="s">
        <v>959</v>
      </c>
    </row>
    <row r="16676" spans="1:4" x14ac:dyDescent="0.25">
      <c r="A16676" s="2">
        <v>44354.522222222222</v>
      </c>
      <c r="B16676" t="s">
        <v>173</v>
      </c>
      <c r="D16676" t="s">
        <v>836</v>
      </c>
    </row>
    <row r="16677" spans="1:4" x14ac:dyDescent="0.25">
      <c r="A16677" s="2">
        <v>44354.522222222222</v>
      </c>
      <c r="B16677" t="s">
        <v>173</v>
      </c>
      <c r="D16677" t="s">
        <v>825</v>
      </c>
    </row>
    <row r="16678" spans="1:4" x14ac:dyDescent="0.25">
      <c r="A16678" s="2">
        <v>44354.522222222222</v>
      </c>
      <c r="B16678" t="s">
        <v>173</v>
      </c>
      <c r="D16678" t="s">
        <v>853</v>
      </c>
    </row>
    <row r="16679" spans="1:4" x14ac:dyDescent="0.25">
      <c r="A16679" s="2">
        <v>44354.522222222222</v>
      </c>
      <c r="B16679" t="s">
        <v>173</v>
      </c>
      <c r="D16679" t="s">
        <v>918</v>
      </c>
    </row>
    <row r="16680" spans="1:4" x14ac:dyDescent="0.25">
      <c r="A16680" s="2">
        <v>44354.522222222222</v>
      </c>
      <c r="B16680" t="s">
        <v>173</v>
      </c>
      <c r="D16680" t="s">
        <v>846</v>
      </c>
    </row>
    <row r="16681" spans="1:4" x14ac:dyDescent="0.25">
      <c r="A16681" s="2">
        <v>44354.522222222222</v>
      </c>
      <c r="B16681" t="s">
        <v>173</v>
      </c>
      <c r="D16681" t="s">
        <v>908</v>
      </c>
    </row>
    <row r="16682" spans="1:4" x14ac:dyDescent="0.25">
      <c r="A16682" s="2">
        <v>44354.522222222222</v>
      </c>
      <c r="B16682" t="s">
        <v>10297</v>
      </c>
      <c r="D16682" t="s">
        <v>4989</v>
      </c>
    </row>
    <row r="16683" spans="1:4" x14ac:dyDescent="0.25">
      <c r="A16683" s="2">
        <v>44354.522222222222</v>
      </c>
      <c r="B16683" t="s">
        <v>162</v>
      </c>
      <c r="D16683" t="s">
        <v>850</v>
      </c>
    </row>
    <row r="16684" spans="1:4" x14ac:dyDescent="0.25">
      <c r="A16684" s="2">
        <v>44354.522222222222</v>
      </c>
      <c r="B16684" t="s">
        <v>162</v>
      </c>
      <c r="D16684" t="s">
        <v>1009</v>
      </c>
    </row>
    <row r="16685" spans="1:4" x14ac:dyDescent="0.25">
      <c r="A16685" s="2">
        <v>44354.522222222222</v>
      </c>
      <c r="B16685" t="s">
        <v>162</v>
      </c>
      <c r="D16685" t="s">
        <v>894</v>
      </c>
    </row>
    <row r="16686" spans="1:4" x14ac:dyDescent="0.25">
      <c r="A16686" s="2">
        <v>44354.522222222222</v>
      </c>
      <c r="B16686" t="s">
        <v>162</v>
      </c>
      <c r="D16686" t="s">
        <v>845</v>
      </c>
    </row>
    <row r="16687" spans="1:4" x14ac:dyDescent="0.25">
      <c r="A16687" s="2">
        <v>44354.522222222222</v>
      </c>
      <c r="B16687" t="s">
        <v>10296</v>
      </c>
      <c r="D16687" t="s">
        <v>1897</v>
      </c>
    </row>
    <row r="16688" spans="1:4" x14ac:dyDescent="0.25">
      <c r="A16688" s="2">
        <v>44354.522222222222</v>
      </c>
      <c r="B16688" t="s">
        <v>10296</v>
      </c>
      <c r="D16688" t="s">
        <v>1852</v>
      </c>
    </row>
    <row r="16689" spans="1:4" x14ac:dyDescent="0.25">
      <c r="A16689" s="2">
        <v>44354.522222222222</v>
      </c>
      <c r="B16689" t="s">
        <v>10296</v>
      </c>
      <c r="D16689" t="s">
        <v>827</v>
      </c>
    </row>
    <row r="16690" spans="1:4" x14ac:dyDescent="0.25">
      <c r="A16690" s="2">
        <v>44354.522222222222</v>
      </c>
      <c r="B16690" t="s">
        <v>185</v>
      </c>
      <c r="D16690" t="s">
        <v>4994</v>
      </c>
    </row>
    <row r="16691" spans="1:4" x14ac:dyDescent="0.25">
      <c r="A16691" s="2">
        <v>44354.522222222222</v>
      </c>
      <c r="B16691" t="s">
        <v>170</v>
      </c>
      <c r="D16691" t="s">
        <v>5024</v>
      </c>
    </row>
    <row r="16692" spans="1:4" x14ac:dyDescent="0.25">
      <c r="A16692" s="2">
        <v>44354.522222222222</v>
      </c>
      <c r="B16692" t="s">
        <v>170</v>
      </c>
      <c r="D16692" t="s">
        <v>1848</v>
      </c>
    </row>
    <row r="16693" spans="1:4" x14ac:dyDescent="0.25">
      <c r="A16693" s="2">
        <v>44354.522222222222</v>
      </c>
      <c r="B16693" t="s">
        <v>170</v>
      </c>
      <c r="D16693" t="s">
        <v>1849</v>
      </c>
    </row>
    <row r="16694" spans="1:4" x14ac:dyDescent="0.25">
      <c r="A16694" s="2">
        <v>44354.522222222222</v>
      </c>
      <c r="B16694" t="s">
        <v>170</v>
      </c>
      <c r="D16694" t="s">
        <v>832</v>
      </c>
    </row>
    <row r="16695" spans="1:4" x14ac:dyDescent="0.25">
      <c r="A16695" s="2">
        <v>44354.522916666669</v>
      </c>
      <c r="B16695" t="s">
        <v>173</v>
      </c>
      <c r="C16695" t="s">
        <v>7634</v>
      </c>
    </row>
    <row r="16696" spans="1:4" x14ac:dyDescent="0.25">
      <c r="A16696" s="2">
        <v>44354.522916666669</v>
      </c>
      <c r="B16696" t="s">
        <v>173</v>
      </c>
      <c r="C16696" t="s">
        <v>1538</v>
      </c>
    </row>
    <row r="16697" spans="1:4" x14ac:dyDescent="0.25">
      <c r="A16697" s="2">
        <v>44354.522916666669</v>
      </c>
      <c r="B16697" t="s">
        <v>173</v>
      </c>
      <c r="C16697" t="s">
        <v>7635</v>
      </c>
    </row>
    <row r="16698" spans="1:4" x14ac:dyDescent="0.25">
      <c r="A16698" s="2">
        <v>44354.522916666669</v>
      </c>
      <c r="B16698" t="s">
        <v>173</v>
      </c>
      <c r="C16698" t="s">
        <v>1538</v>
      </c>
    </row>
    <row r="16699" spans="1:4" x14ac:dyDescent="0.25">
      <c r="A16699" s="2">
        <v>44354.522916666669</v>
      </c>
      <c r="B16699" t="s">
        <v>173</v>
      </c>
      <c r="C16699" t="s">
        <v>1538</v>
      </c>
    </row>
    <row r="16700" spans="1:4" x14ac:dyDescent="0.25">
      <c r="A16700" s="2">
        <v>44354.522916666669</v>
      </c>
      <c r="B16700" t="s">
        <v>173</v>
      </c>
      <c r="C16700" t="s">
        <v>7633</v>
      </c>
    </row>
    <row r="16701" spans="1:4" x14ac:dyDescent="0.25">
      <c r="A16701" s="2">
        <v>44354.522916666669</v>
      </c>
      <c r="B16701" t="s">
        <v>173</v>
      </c>
      <c r="C16701" t="s">
        <v>6386</v>
      </c>
    </row>
    <row r="16702" spans="1:4" x14ac:dyDescent="0.25">
      <c r="A16702" s="2">
        <v>44354.522916666669</v>
      </c>
      <c r="B16702" t="s">
        <v>173</v>
      </c>
      <c r="C16702" t="s">
        <v>1538</v>
      </c>
    </row>
    <row r="16703" spans="1:4" x14ac:dyDescent="0.25">
      <c r="A16703" s="2">
        <v>44354.522916666669</v>
      </c>
      <c r="B16703" t="s">
        <v>173</v>
      </c>
      <c r="C16703" t="s">
        <v>6407</v>
      </c>
    </row>
    <row r="16704" spans="1:4" x14ac:dyDescent="0.25">
      <c r="A16704" s="2">
        <v>44354.522916666669</v>
      </c>
      <c r="B16704" t="s">
        <v>173</v>
      </c>
      <c r="C16704" t="s">
        <v>6386</v>
      </c>
    </row>
    <row r="16705" spans="1:3" x14ac:dyDescent="0.25">
      <c r="A16705" s="2">
        <v>44354.522916666669</v>
      </c>
      <c r="B16705" t="s">
        <v>173</v>
      </c>
      <c r="C16705" t="s">
        <v>6386</v>
      </c>
    </row>
    <row r="16706" spans="1:3" x14ac:dyDescent="0.25">
      <c r="A16706" s="2">
        <v>44354.522916666669</v>
      </c>
      <c r="B16706" t="s">
        <v>173</v>
      </c>
      <c r="C16706" t="s">
        <v>6386</v>
      </c>
    </row>
    <row r="16707" spans="1:3" x14ac:dyDescent="0.25">
      <c r="A16707" s="2">
        <v>44354.522916666669</v>
      </c>
      <c r="B16707" t="s">
        <v>173</v>
      </c>
      <c r="C16707" t="s">
        <v>1538</v>
      </c>
    </row>
    <row r="16708" spans="1:3" x14ac:dyDescent="0.25">
      <c r="A16708" s="2">
        <v>44354.522916666669</v>
      </c>
      <c r="B16708" t="s">
        <v>173</v>
      </c>
      <c r="C16708" t="s">
        <v>7598</v>
      </c>
    </row>
    <row r="16709" spans="1:3" x14ac:dyDescent="0.25">
      <c r="A16709" s="2">
        <v>44354.522916666669</v>
      </c>
      <c r="B16709" t="s">
        <v>10297</v>
      </c>
      <c r="C16709" t="s">
        <v>7711</v>
      </c>
    </row>
    <row r="16710" spans="1:3" x14ac:dyDescent="0.25">
      <c r="A16710" s="2">
        <v>44354.522916666669</v>
      </c>
      <c r="B16710" t="s">
        <v>10297</v>
      </c>
      <c r="C16710" t="s">
        <v>1538</v>
      </c>
    </row>
    <row r="16711" spans="1:3" x14ac:dyDescent="0.25">
      <c r="A16711" s="2">
        <v>44354.522916666669</v>
      </c>
      <c r="B16711" t="s">
        <v>10297</v>
      </c>
      <c r="C16711" t="s">
        <v>7712</v>
      </c>
    </row>
    <row r="16712" spans="1:3" x14ac:dyDescent="0.25">
      <c r="A16712" s="2">
        <v>44354.522916666669</v>
      </c>
      <c r="B16712" t="s">
        <v>10297</v>
      </c>
      <c r="C16712" t="s">
        <v>1538</v>
      </c>
    </row>
    <row r="16713" spans="1:3" x14ac:dyDescent="0.25">
      <c r="A16713" s="2">
        <v>44354.522916666669</v>
      </c>
      <c r="B16713" t="s">
        <v>10297</v>
      </c>
      <c r="C16713" t="s">
        <v>7713</v>
      </c>
    </row>
    <row r="16714" spans="1:3" x14ac:dyDescent="0.25">
      <c r="A16714" s="2">
        <v>44354.522916666669</v>
      </c>
      <c r="B16714" t="s">
        <v>10297</v>
      </c>
      <c r="C16714" t="s">
        <v>1538</v>
      </c>
    </row>
    <row r="16715" spans="1:3" x14ac:dyDescent="0.25">
      <c r="A16715" s="2">
        <v>44354.522916666669</v>
      </c>
      <c r="B16715" t="s">
        <v>10297</v>
      </c>
      <c r="C16715" t="s">
        <v>7714</v>
      </c>
    </row>
    <row r="16716" spans="1:3" x14ac:dyDescent="0.25">
      <c r="A16716" s="2">
        <v>44354.522916666669</v>
      </c>
      <c r="B16716" t="s">
        <v>10297</v>
      </c>
      <c r="C16716" t="s">
        <v>7715</v>
      </c>
    </row>
    <row r="16717" spans="1:3" x14ac:dyDescent="0.25">
      <c r="A16717" s="2">
        <v>44354.522916666669</v>
      </c>
      <c r="B16717" t="s">
        <v>10297</v>
      </c>
      <c r="C16717" t="s">
        <v>7716</v>
      </c>
    </row>
    <row r="16718" spans="1:3" x14ac:dyDescent="0.25">
      <c r="A16718" s="2">
        <v>44354.522916666669</v>
      </c>
      <c r="B16718" t="s">
        <v>10297</v>
      </c>
      <c r="C16718" t="s">
        <v>1538</v>
      </c>
    </row>
    <row r="16719" spans="1:3" x14ac:dyDescent="0.25">
      <c r="A16719" s="2">
        <v>44354.522916666669</v>
      </c>
      <c r="B16719" t="s">
        <v>10297</v>
      </c>
      <c r="C16719" t="s">
        <v>7717</v>
      </c>
    </row>
    <row r="16720" spans="1:3" x14ac:dyDescent="0.25">
      <c r="A16720" s="2">
        <v>44354.522916666669</v>
      </c>
      <c r="B16720" t="s">
        <v>10297</v>
      </c>
      <c r="C16720" t="s">
        <v>7718</v>
      </c>
    </row>
    <row r="16721" spans="1:3" x14ac:dyDescent="0.25">
      <c r="A16721" s="2">
        <v>44354.522916666669</v>
      </c>
      <c r="B16721" t="s">
        <v>10297</v>
      </c>
      <c r="C16721" t="s">
        <v>7719</v>
      </c>
    </row>
    <row r="16722" spans="1:3" x14ac:dyDescent="0.25">
      <c r="A16722" s="2">
        <v>44354.522916666669</v>
      </c>
      <c r="B16722" t="s">
        <v>10297</v>
      </c>
      <c r="C16722" t="s">
        <v>7719</v>
      </c>
    </row>
    <row r="16723" spans="1:3" x14ac:dyDescent="0.25">
      <c r="A16723" s="2">
        <v>44354.522916666669</v>
      </c>
      <c r="B16723" t="s">
        <v>10297</v>
      </c>
      <c r="C16723" t="s">
        <v>7719</v>
      </c>
    </row>
    <row r="16724" spans="1:3" x14ac:dyDescent="0.25">
      <c r="A16724" s="2">
        <v>44354.522916666669</v>
      </c>
      <c r="B16724" t="s">
        <v>10297</v>
      </c>
      <c r="C16724" t="s">
        <v>7720</v>
      </c>
    </row>
    <row r="16725" spans="1:3" x14ac:dyDescent="0.25">
      <c r="A16725" s="2">
        <v>44354.522916666669</v>
      </c>
      <c r="B16725" t="s">
        <v>10297</v>
      </c>
      <c r="C16725" t="s">
        <v>7719</v>
      </c>
    </row>
    <row r="16726" spans="1:3" x14ac:dyDescent="0.25">
      <c r="A16726" s="2">
        <v>44354.522916666669</v>
      </c>
      <c r="B16726" t="s">
        <v>10297</v>
      </c>
      <c r="C16726" t="s">
        <v>7721</v>
      </c>
    </row>
    <row r="16727" spans="1:3" x14ac:dyDescent="0.25">
      <c r="A16727" s="2">
        <v>44354.522916666669</v>
      </c>
      <c r="B16727" t="s">
        <v>10297</v>
      </c>
      <c r="C16727" t="s">
        <v>1538</v>
      </c>
    </row>
    <row r="16728" spans="1:3" x14ac:dyDescent="0.25">
      <c r="A16728" s="2">
        <v>44354.522916666669</v>
      </c>
      <c r="B16728" t="s">
        <v>10297</v>
      </c>
      <c r="C16728" t="s">
        <v>7722</v>
      </c>
    </row>
    <row r="16729" spans="1:3" x14ac:dyDescent="0.25">
      <c r="A16729" s="2">
        <v>44354.522916666669</v>
      </c>
      <c r="B16729" t="s">
        <v>10297</v>
      </c>
      <c r="C16729" t="s">
        <v>1538</v>
      </c>
    </row>
    <row r="16730" spans="1:3" x14ac:dyDescent="0.25">
      <c r="A16730" s="2">
        <v>44354.522916666669</v>
      </c>
      <c r="B16730" t="s">
        <v>10297</v>
      </c>
      <c r="C16730" t="s">
        <v>7722</v>
      </c>
    </row>
    <row r="16731" spans="1:3" x14ac:dyDescent="0.25">
      <c r="A16731" s="2">
        <v>44354.522916666669</v>
      </c>
      <c r="B16731" t="s">
        <v>10297</v>
      </c>
      <c r="C16731" t="s">
        <v>7723</v>
      </c>
    </row>
    <row r="16732" spans="1:3" x14ac:dyDescent="0.25">
      <c r="A16732" s="2">
        <v>44354.522916666669</v>
      </c>
      <c r="B16732" t="s">
        <v>10297</v>
      </c>
      <c r="C16732" t="s">
        <v>7724</v>
      </c>
    </row>
    <row r="16733" spans="1:3" x14ac:dyDescent="0.25">
      <c r="A16733" s="2">
        <v>44354.522916666669</v>
      </c>
      <c r="B16733" t="s">
        <v>10297</v>
      </c>
      <c r="C16733" t="s">
        <v>7725</v>
      </c>
    </row>
    <row r="16734" spans="1:3" x14ac:dyDescent="0.25">
      <c r="A16734" s="2">
        <v>44354.522916666669</v>
      </c>
      <c r="B16734" t="s">
        <v>10297</v>
      </c>
      <c r="C16734" t="s">
        <v>7715</v>
      </c>
    </row>
    <row r="16735" spans="1:3" x14ac:dyDescent="0.25">
      <c r="A16735" s="2">
        <v>44354.522916666669</v>
      </c>
      <c r="B16735" t="s">
        <v>10297</v>
      </c>
      <c r="C16735" t="s">
        <v>7724</v>
      </c>
    </row>
    <row r="16736" spans="1:3" x14ac:dyDescent="0.25">
      <c r="A16736" s="2">
        <v>44354.522916666669</v>
      </c>
      <c r="B16736" t="s">
        <v>10297</v>
      </c>
      <c r="C16736" t="s">
        <v>7714</v>
      </c>
    </row>
    <row r="16737" spans="1:3" x14ac:dyDescent="0.25">
      <c r="A16737" s="2">
        <v>44354.522916666669</v>
      </c>
      <c r="B16737" t="s">
        <v>10297</v>
      </c>
      <c r="C16737" t="s">
        <v>1538</v>
      </c>
    </row>
    <row r="16738" spans="1:3" x14ac:dyDescent="0.25">
      <c r="A16738" s="2">
        <v>44354.522916666669</v>
      </c>
      <c r="B16738" t="s">
        <v>10297</v>
      </c>
      <c r="C16738" t="s">
        <v>7045</v>
      </c>
    </row>
    <row r="16739" spans="1:3" x14ac:dyDescent="0.25">
      <c r="A16739" s="2">
        <v>44354.522916666669</v>
      </c>
      <c r="B16739" t="s">
        <v>10297</v>
      </c>
      <c r="C16739" t="s">
        <v>1538</v>
      </c>
    </row>
    <row r="16740" spans="1:3" x14ac:dyDescent="0.25">
      <c r="A16740" s="2">
        <v>44354.522916666669</v>
      </c>
      <c r="B16740" t="s">
        <v>10297</v>
      </c>
      <c r="C16740" t="s">
        <v>6407</v>
      </c>
    </row>
    <row r="16741" spans="1:3" x14ac:dyDescent="0.25">
      <c r="A16741" s="2">
        <v>44354.522916666669</v>
      </c>
      <c r="B16741" t="s">
        <v>10297</v>
      </c>
      <c r="C16741" t="s">
        <v>7726</v>
      </c>
    </row>
    <row r="16742" spans="1:3" x14ac:dyDescent="0.25">
      <c r="A16742" s="2">
        <v>44354.522916666669</v>
      </c>
      <c r="B16742" t="s">
        <v>162</v>
      </c>
      <c r="C16742" t="s">
        <v>194</v>
      </c>
    </row>
    <row r="16743" spans="1:3" x14ac:dyDescent="0.25">
      <c r="A16743" s="2">
        <v>44354.522916666669</v>
      </c>
      <c r="B16743" t="s">
        <v>162</v>
      </c>
      <c r="C16743" t="s">
        <v>6418</v>
      </c>
    </row>
    <row r="16744" spans="1:3" x14ac:dyDescent="0.25">
      <c r="A16744" s="2">
        <v>44354.522916666669</v>
      </c>
      <c r="B16744" t="s">
        <v>162</v>
      </c>
      <c r="C16744" t="s">
        <v>1249</v>
      </c>
    </row>
    <row r="16745" spans="1:3" x14ac:dyDescent="0.25">
      <c r="A16745" s="2">
        <v>44354.522916666669</v>
      </c>
      <c r="B16745" t="s">
        <v>10297</v>
      </c>
      <c r="C16745" t="s">
        <v>6904</v>
      </c>
    </row>
    <row r="16746" spans="1:3" x14ac:dyDescent="0.25">
      <c r="A16746" s="2">
        <v>44354.522916666669</v>
      </c>
      <c r="B16746" t="s">
        <v>10297</v>
      </c>
      <c r="C16746" t="s">
        <v>1249</v>
      </c>
    </row>
    <row r="16747" spans="1:3" x14ac:dyDescent="0.25">
      <c r="A16747" s="2">
        <v>44354.522916666669</v>
      </c>
      <c r="B16747" t="s">
        <v>10297</v>
      </c>
      <c r="C16747" t="s">
        <v>9040</v>
      </c>
    </row>
    <row r="16748" spans="1:3" x14ac:dyDescent="0.25">
      <c r="A16748" s="2">
        <v>44354.522916666669</v>
      </c>
      <c r="B16748" t="s">
        <v>10297</v>
      </c>
      <c r="C16748" t="s">
        <v>7409</v>
      </c>
    </row>
    <row r="16749" spans="1:3" x14ac:dyDescent="0.25">
      <c r="A16749" s="2">
        <v>44354.522916666669</v>
      </c>
      <c r="B16749" t="s">
        <v>10297</v>
      </c>
      <c r="C16749" t="s">
        <v>9041</v>
      </c>
    </row>
    <row r="16750" spans="1:3" x14ac:dyDescent="0.25">
      <c r="A16750" s="2">
        <v>44354.522916666669</v>
      </c>
      <c r="B16750" t="s">
        <v>170</v>
      </c>
      <c r="C16750" t="s">
        <v>7045</v>
      </c>
    </row>
    <row r="16751" spans="1:3" x14ac:dyDescent="0.25">
      <c r="A16751" s="2">
        <v>44354.522916666669</v>
      </c>
      <c r="B16751" t="s">
        <v>170</v>
      </c>
      <c r="C16751" t="s">
        <v>6386</v>
      </c>
    </row>
    <row r="16752" spans="1:3" x14ac:dyDescent="0.25">
      <c r="A16752" s="2">
        <v>44354.522916666669</v>
      </c>
      <c r="B16752" t="s">
        <v>170</v>
      </c>
      <c r="C16752" t="s">
        <v>9338</v>
      </c>
    </row>
    <row r="16753" spans="1:4" x14ac:dyDescent="0.25">
      <c r="A16753" s="2">
        <v>44354.522916666669</v>
      </c>
      <c r="B16753" t="s">
        <v>170</v>
      </c>
      <c r="C16753" t="s">
        <v>1251</v>
      </c>
    </row>
    <row r="16754" spans="1:4" x14ac:dyDescent="0.25">
      <c r="A16754" s="2">
        <v>44354.522916666669</v>
      </c>
      <c r="B16754" t="s">
        <v>170</v>
      </c>
      <c r="C16754" t="s">
        <v>7633</v>
      </c>
    </row>
    <row r="16755" spans="1:4" x14ac:dyDescent="0.25">
      <c r="A16755" s="2">
        <v>44354.522916666669</v>
      </c>
      <c r="B16755" t="s">
        <v>170</v>
      </c>
      <c r="C16755" t="s">
        <v>8508</v>
      </c>
    </row>
    <row r="16756" spans="1:4" x14ac:dyDescent="0.25">
      <c r="A16756" s="2">
        <v>44354.522916666669</v>
      </c>
      <c r="B16756" t="s">
        <v>183</v>
      </c>
      <c r="C16756" t="s">
        <v>10286</v>
      </c>
    </row>
    <row r="16757" spans="1:4" x14ac:dyDescent="0.25">
      <c r="A16757" s="2">
        <v>44354.522916666669</v>
      </c>
      <c r="B16757" t="s">
        <v>183</v>
      </c>
      <c r="C16757" t="s">
        <v>1249</v>
      </c>
    </row>
    <row r="16758" spans="1:4" x14ac:dyDescent="0.25">
      <c r="A16758" s="2">
        <v>44354.522916666669</v>
      </c>
      <c r="B16758" t="s">
        <v>183</v>
      </c>
      <c r="C16758" t="s">
        <v>10287</v>
      </c>
    </row>
    <row r="16759" spans="1:4" x14ac:dyDescent="0.25">
      <c r="A16759" s="2">
        <v>44354.522916666669</v>
      </c>
      <c r="B16759" t="s">
        <v>173</v>
      </c>
      <c r="D16759" t="s">
        <v>849</v>
      </c>
    </row>
    <row r="16760" spans="1:4" x14ac:dyDescent="0.25">
      <c r="A16760" s="2">
        <v>44354.522916666669</v>
      </c>
      <c r="B16760" t="s">
        <v>173</v>
      </c>
      <c r="D16760" t="s">
        <v>1021</v>
      </c>
    </row>
    <row r="16761" spans="1:4" x14ac:dyDescent="0.25">
      <c r="A16761" s="2">
        <v>44354.522916666669</v>
      </c>
      <c r="B16761" t="s">
        <v>173</v>
      </c>
      <c r="D16761" t="s">
        <v>1853</v>
      </c>
    </row>
    <row r="16762" spans="1:4" x14ac:dyDescent="0.25">
      <c r="A16762" s="2">
        <v>44354.522916666669</v>
      </c>
      <c r="B16762" t="s">
        <v>173</v>
      </c>
      <c r="D16762" t="s">
        <v>899</v>
      </c>
    </row>
    <row r="16763" spans="1:4" x14ac:dyDescent="0.25">
      <c r="A16763" s="2">
        <v>44354.522916666669</v>
      </c>
      <c r="B16763" t="s">
        <v>173</v>
      </c>
      <c r="D16763" t="s">
        <v>855</v>
      </c>
    </row>
    <row r="16764" spans="1:4" x14ac:dyDescent="0.25">
      <c r="A16764" s="2">
        <v>44354.522916666669</v>
      </c>
      <c r="B16764" t="s">
        <v>173</v>
      </c>
      <c r="D16764" t="s">
        <v>992</v>
      </c>
    </row>
    <row r="16765" spans="1:4" x14ac:dyDescent="0.25">
      <c r="A16765" s="2">
        <v>44354.522916666669</v>
      </c>
      <c r="B16765" t="s">
        <v>173</v>
      </c>
      <c r="D16765" t="s">
        <v>4991</v>
      </c>
    </row>
    <row r="16766" spans="1:4" x14ac:dyDescent="0.25">
      <c r="A16766" s="2">
        <v>44354.522916666669</v>
      </c>
      <c r="B16766" t="s">
        <v>173</v>
      </c>
      <c r="D16766" t="s">
        <v>902</v>
      </c>
    </row>
    <row r="16767" spans="1:4" x14ac:dyDescent="0.25">
      <c r="A16767" s="2">
        <v>44354.522916666669</v>
      </c>
      <c r="B16767" t="s">
        <v>173</v>
      </c>
      <c r="D16767" t="s">
        <v>844</v>
      </c>
    </row>
    <row r="16768" spans="1:4" x14ac:dyDescent="0.25">
      <c r="A16768" s="2">
        <v>44354.522916666669</v>
      </c>
      <c r="B16768" t="s">
        <v>173</v>
      </c>
      <c r="D16768" t="s">
        <v>976</v>
      </c>
    </row>
    <row r="16769" spans="1:4" x14ac:dyDescent="0.25">
      <c r="A16769" s="2">
        <v>44354.522916666669</v>
      </c>
      <c r="B16769" t="s">
        <v>173</v>
      </c>
      <c r="D16769" t="s">
        <v>5026</v>
      </c>
    </row>
    <row r="16770" spans="1:4" x14ac:dyDescent="0.25">
      <c r="A16770" s="2">
        <v>44354.522916666669</v>
      </c>
      <c r="B16770" t="s">
        <v>173</v>
      </c>
      <c r="D16770" t="s">
        <v>1848</v>
      </c>
    </row>
    <row r="16771" spans="1:4" x14ac:dyDescent="0.25">
      <c r="A16771" s="2">
        <v>44354.522916666669</v>
      </c>
      <c r="B16771" t="s">
        <v>173</v>
      </c>
      <c r="D16771" t="s">
        <v>1849</v>
      </c>
    </row>
    <row r="16772" spans="1:4" x14ac:dyDescent="0.25">
      <c r="A16772" s="2">
        <v>44354.522916666669</v>
      </c>
      <c r="B16772" t="s">
        <v>173</v>
      </c>
      <c r="D16772" t="s">
        <v>1850</v>
      </c>
    </row>
    <row r="16773" spans="1:4" x14ac:dyDescent="0.25">
      <c r="A16773" s="2">
        <v>44354.522916666669</v>
      </c>
      <c r="B16773" t="s">
        <v>10297</v>
      </c>
      <c r="D16773" t="s">
        <v>1848</v>
      </c>
    </row>
    <row r="16774" spans="1:4" x14ac:dyDescent="0.25">
      <c r="A16774" s="2">
        <v>44354.522916666669</v>
      </c>
      <c r="B16774" t="s">
        <v>10297</v>
      </c>
      <c r="D16774" t="s">
        <v>1849</v>
      </c>
    </row>
    <row r="16775" spans="1:4" x14ac:dyDescent="0.25">
      <c r="A16775" s="2">
        <v>44354.522916666669</v>
      </c>
      <c r="B16775" t="s">
        <v>10297</v>
      </c>
      <c r="D16775" t="s">
        <v>832</v>
      </c>
    </row>
    <row r="16776" spans="1:4" x14ac:dyDescent="0.25">
      <c r="A16776" s="2">
        <v>44354.522916666669</v>
      </c>
      <c r="B16776" t="s">
        <v>10297</v>
      </c>
      <c r="D16776" t="s">
        <v>1897</v>
      </c>
    </row>
    <row r="16777" spans="1:4" x14ac:dyDescent="0.25">
      <c r="A16777" s="2">
        <v>44354.522916666669</v>
      </c>
      <c r="B16777" t="s">
        <v>10297</v>
      </c>
      <c r="D16777" t="s">
        <v>1852</v>
      </c>
    </row>
    <row r="16778" spans="1:4" x14ac:dyDescent="0.25">
      <c r="A16778" s="2">
        <v>44354.522916666669</v>
      </c>
      <c r="B16778" t="s">
        <v>10297</v>
      </c>
      <c r="D16778" t="s">
        <v>850</v>
      </c>
    </row>
    <row r="16779" spans="1:4" x14ac:dyDescent="0.25">
      <c r="A16779" s="2">
        <v>44354.522916666669</v>
      </c>
      <c r="B16779" t="s">
        <v>10297</v>
      </c>
      <c r="D16779" t="s">
        <v>922</v>
      </c>
    </row>
    <row r="16780" spans="1:4" x14ac:dyDescent="0.25">
      <c r="A16780" s="2">
        <v>44354.522916666669</v>
      </c>
      <c r="B16780" t="s">
        <v>10297</v>
      </c>
      <c r="D16780" t="s">
        <v>842</v>
      </c>
    </row>
    <row r="16781" spans="1:4" x14ac:dyDescent="0.25">
      <c r="A16781" s="2">
        <v>44354.522916666669</v>
      </c>
      <c r="B16781" t="s">
        <v>10297</v>
      </c>
      <c r="D16781" t="s">
        <v>868</v>
      </c>
    </row>
    <row r="16782" spans="1:4" x14ac:dyDescent="0.25">
      <c r="A16782" s="2">
        <v>44354.522916666669</v>
      </c>
      <c r="B16782" t="s">
        <v>10297</v>
      </c>
      <c r="D16782" t="s">
        <v>844</v>
      </c>
    </row>
    <row r="16783" spans="1:4" x14ac:dyDescent="0.25">
      <c r="A16783" s="2">
        <v>44354.522916666669</v>
      </c>
      <c r="B16783" t="s">
        <v>10297</v>
      </c>
      <c r="D16783" t="s">
        <v>976</v>
      </c>
    </row>
    <row r="16784" spans="1:4" x14ac:dyDescent="0.25">
      <c r="A16784" s="2">
        <v>44354.522916666669</v>
      </c>
      <c r="B16784" t="s">
        <v>10297</v>
      </c>
      <c r="D16784" t="s">
        <v>902</v>
      </c>
    </row>
    <row r="16785" spans="1:4" x14ac:dyDescent="0.25">
      <c r="A16785" s="2">
        <v>44354.522916666669</v>
      </c>
      <c r="B16785" t="s">
        <v>10297</v>
      </c>
      <c r="D16785" t="s">
        <v>1853</v>
      </c>
    </row>
    <row r="16786" spans="1:4" x14ac:dyDescent="0.25">
      <c r="A16786" s="2">
        <v>44354.522916666669</v>
      </c>
      <c r="B16786" t="s">
        <v>10297</v>
      </c>
      <c r="D16786" t="s">
        <v>827</v>
      </c>
    </row>
    <row r="16787" spans="1:4" x14ac:dyDescent="0.25">
      <c r="A16787" s="2">
        <v>44354.522916666669</v>
      </c>
      <c r="B16787" t="s">
        <v>10297</v>
      </c>
      <c r="D16787" t="s">
        <v>1882</v>
      </c>
    </row>
    <row r="16788" spans="1:4" x14ac:dyDescent="0.25">
      <c r="A16788" s="2">
        <v>44354.522916666669</v>
      </c>
      <c r="B16788" t="s">
        <v>10297</v>
      </c>
      <c r="D16788" t="s">
        <v>1854</v>
      </c>
    </row>
    <row r="16789" spans="1:4" x14ac:dyDescent="0.25">
      <c r="A16789" s="2">
        <v>44354.522916666669</v>
      </c>
      <c r="B16789" t="s">
        <v>10297</v>
      </c>
      <c r="D16789" t="s">
        <v>825</v>
      </c>
    </row>
    <row r="16790" spans="1:4" x14ac:dyDescent="0.25">
      <c r="A16790" s="2">
        <v>44354.522916666669</v>
      </c>
      <c r="B16790" t="s">
        <v>10297</v>
      </c>
      <c r="D16790" t="s">
        <v>853</v>
      </c>
    </row>
    <row r="16791" spans="1:4" x14ac:dyDescent="0.25">
      <c r="A16791" s="2">
        <v>44354.522916666669</v>
      </c>
      <c r="B16791" t="s">
        <v>10297</v>
      </c>
      <c r="D16791" t="s">
        <v>972</v>
      </c>
    </row>
    <row r="16792" spans="1:4" x14ac:dyDescent="0.25">
      <c r="A16792" s="2">
        <v>44354.522916666669</v>
      </c>
      <c r="B16792" t="s">
        <v>10297</v>
      </c>
      <c r="D16792" t="s">
        <v>901</v>
      </c>
    </row>
    <row r="16793" spans="1:4" x14ac:dyDescent="0.25">
      <c r="A16793" s="2">
        <v>44354.522916666669</v>
      </c>
      <c r="B16793" t="s">
        <v>10297</v>
      </c>
      <c r="D16793" t="s">
        <v>885</v>
      </c>
    </row>
    <row r="16794" spans="1:4" x14ac:dyDescent="0.25">
      <c r="A16794" s="2">
        <v>44354.522916666669</v>
      </c>
      <c r="B16794" t="s">
        <v>10297</v>
      </c>
      <c r="D16794" t="s">
        <v>899</v>
      </c>
    </row>
    <row r="16795" spans="1:4" x14ac:dyDescent="0.25">
      <c r="A16795" s="2">
        <v>44354.522916666669</v>
      </c>
      <c r="B16795" t="s">
        <v>10297</v>
      </c>
      <c r="D16795" t="s">
        <v>900</v>
      </c>
    </row>
    <row r="16796" spans="1:4" x14ac:dyDescent="0.25">
      <c r="A16796" s="2">
        <v>44354.522916666669</v>
      </c>
      <c r="B16796" t="s">
        <v>10297</v>
      </c>
      <c r="D16796" t="s">
        <v>846</v>
      </c>
    </row>
    <row r="16797" spans="1:4" x14ac:dyDescent="0.25">
      <c r="A16797" s="2">
        <v>44354.522916666669</v>
      </c>
      <c r="B16797" t="s">
        <v>10297</v>
      </c>
      <c r="D16797" t="s">
        <v>908</v>
      </c>
    </row>
    <row r="16798" spans="1:4" x14ac:dyDescent="0.25">
      <c r="A16798" s="2">
        <v>44354.522916666669</v>
      </c>
      <c r="B16798" t="s">
        <v>10297</v>
      </c>
      <c r="D16798" t="s">
        <v>849</v>
      </c>
    </row>
    <row r="16799" spans="1:4" x14ac:dyDescent="0.25">
      <c r="A16799" s="2">
        <v>44354.522916666669</v>
      </c>
      <c r="B16799" t="s">
        <v>10297</v>
      </c>
      <c r="D16799" t="s">
        <v>1021</v>
      </c>
    </row>
    <row r="16800" spans="1:4" x14ac:dyDescent="0.25">
      <c r="A16800" s="2">
        <v>44354.522916666669</v>
      </c>
      <c r="B16800" t="s">
        <v>10297</v>
      </c>
      <c r="D16800" t="s">
        <v>828</v>
      </c>
    </row>
    <row r="16801" spans="1:4" x14ac:dyDescent="0.25">
      <c r="A16801" s="2">
        <v>44354.522916666669</v>
      </c>
      <c r="B16801" t="s">
        <v>10297</v>
      </c>
      <c r="D16801" t="s">
        <v>916</v>
      </c>
    </row>
    <row r="16802" spans="1:4" x14ac:dyDescent="0.25">
      <c r="A16802" s="2">
        <v>44354.522916666669</v>
      </c>
      <c r="B16802" t="s">
        <v>10297</v>
      </c>
      <c r="D16802" t="s">
        <v>915</v>
      </c>
    </row>
    <row r="16803" spans="1:4" x14ac:dyDescent="0.25">
      <c r="A16803" s="2">
        <v>44354.522916666669</v>
      </c>
      <c r="B16803" t="s">
        <v>10297</v>
      </c>
      <c r="D16803" t="s">
        <v>1863</v>
      </c>
    </row>
    <row r="16804" spans="1:4" x14ac:dyDescent="0.25">
      <c r="A16804" s="2">
        <v>44354.522916666669</v>
      </c>
      <c r="B16804" t="s">
        <v>10297</v>
      </c>
      <c r="D16804" t="s">
        <v>913</v>
      </c>
    </row>
    <row r="16805" spans="1:4" x14ac:dyDescent="0.25">
      <c r="A16805" s="2">
        <v>44354.522916666669</v>
      </c>
      <c r="B16805" t="s">
        <v>10297</v>
      </c>
      <c r="D16805" t="s">
        <v>1026</v>
      </c>
    </row>
    <row r="16806" spans="1:4" x14ac:dyDescent="0.25">
      <c r="A16806" s="2">
        <v>44354.522916666669</v>
      </c>
      <c r="B16806" t="s">
        <v>162</v>
      </c>
      <c r="D16806" t="s">
        <v>902</v>
      </c>
    </row>
    <row r="16807" spans="1:4" x14ac:dyDescent="0.25">
      <c r="A16807" s="2">
        <v>44354.522916666669</v>
      </c>
      <c r="B16807" t="s">
        <v>162</v>
      </c>
      <c r="D16807" t="s">
        <v>856</v>
      </c>
    </row>
    <row r="16808" spans="1:4" x14ac:dyDescent="0.25">
      <c r="A16808" s="2">
        <v>44354.522916666669</v>
      </c>
      <c r="B16808" t="s">
        <v>162</v>
      </c>
      <c r="D16808" t="s">
        <v>5005</v>
      </c>
    </row>
    <row r="16809" spans="1:4" x14ac:dyDescent="0.25">
      <c r="A16809" s="2">
        <v>44354.522916666669</v>
      </c>
      <c r="B16809" t="s">
        <v>10297</v>
      </c>
      <c r="D16809" t="s">
        <v>1849</v>
      </c>
    </row>
    <row r="16810" spans="1:4" x14ac:dyDescent="0.25">
      <c r="A16810" s="2">
        <v>44354.522916666669</v>
      </c>
      <c r="B16810" t="s">
        <v>10297</v>
      </c>
      <c r="D16810" t="s">
        <v>1861</v>
      </c>
    </row>
    <row r="16811" spans="1:4" x14ac:dyDescent="0.25">
      <c r="A16811" s="2">
        <v>44354.522916666669</v>
      </c>
      <c r="B16811" t="s">
        <v>10297</v>
      </c>
      <c r="D16811" t="s">
        <v>1897</v>
      </c>
    </row>
    <row r="16812" spans="1:4" x14ac:dyDescent="0.25">
      <c r="A16812" s="2">
        <v>44354.522916666669</v>
      </c>
      <c r="B16812" t="s">
        <v>10297</v>
      </c>
      <c r="D16812" t="s">
        <v>1902</v>
      </c>
    </row>
    <row r="16813" spans="1:4" x14ac:dyDescent="0.25">
      <c r="A16813" s="2">
        <v>44354.522916666669</v>
      </c>
      <c r="B16813" t="s">
        <v>10297</v>
      </c>
      <c r="D16813" t="s">
        <v>844</v>
      </c>
    </row>
    <row r="16814" spans="1:4" x14ac:dyDescent="0.25">
      <c r="A16814" s="2">
        <v>44354.522916666669</v>
      </c>
      <c r="B16814" t="s">
        <v>170</v>
      </c>
      <c r="D16814" t="s">
        <v>5025</v>
      </c>
    </row>
    <row r="16815" spans="1:4" x14ac:dyDescent="0.25">
      <c r="A16815" s="2">
        <v>44354.522916666669</v>
      </c>
      <c r="B16815" t="s">
        <v>170</v>
      </c>
      <c r="D16815" t="s">
        <v>1852</v>
      </c>
    </row>
    <row r="16816" spans="1:4" x14ac:dyDescent="0.25">
      <c r="A16816" s="2">
        <v>44354.522916666669</v>
      </c>
      <c r="B16816" t="s">
        <v>170</v>
      </c>
      <c r="D16816" t="s">
        <v>834</v>
      </c>
    </row>
    <row r="16817" spans="1:4" x14ac:dyDescent="0.25">
      <c r="A16817" s="2">
        <v>44354.522916666669</v>
      </c>
      <c r="B16817" t="s">
        <v>170</v>
      </c>
      <c r="D16817" t="s">
        <v>903</v>
      </c>
    </row>
    <row r="16818" spans="1:4" x14ac:dyDescent="0.25">
      <c r="A16818" s="2">
        <v>44354.522916666669</v>
      </c>
      <c r="B16818" t="s">
        <v>170</v>
      </c>
      <c r="D16818" t="s">
        <v>904</v>
      </c>
    </row>
    <row r="16819" spans="1:4" x14ac:dyDescent="0.25">
      <c r="A16819" s="2">
        <v>44354.522916666669</v>
      </c>
      <c r="B16819" t="s">
        <v>170</v>
      </c>
      <c r="D16819" t="s">
        <v>996</v>
      </c>
    </row>
    <row r="16820" spans="1:4" x14ac:dyDescent="0.25">
      <c r="A16820" s="2">
        <v>44354.522916666669</v>
      </c>
      <c r="B16820" t="s">
        <v>183</v>
      </c>
      <c r="D16820" t="s">
        <v>4996</v>
      </c>
    </row>
    <row r="16821" spans="1:4" x14ac:dyDescent="0.25">
      <c r="A16821" s="2">
        <v>44354.522916666669</v>
      </c>
      <c r="B16821" t="s">
        <v>183</v>
      </c>
      <c r="D16821" t="s">
        <v>1848</v>
      </c>
    </row>
    <row r="16822" spans="1:4" x14ac:dyDescent="0.25">
      <c r="A16822" s="2">
        <v>44354.522916666669</v>
      </c>
      <c r="B16822" t="s">
        <v>183</v>
      </c>
      <c r="D16822" t="s">
        <v>1849</v>
      </c>
    </row>
    <row r="16823" spans="1:4" x14ac:dyDescent="0.25">
      <c r="A16823" s="2">
        <v>44354.523611111108</v>
      </c>
      <c r="B16823" t="s">
        <v>191</v>
      </c>
      <c r="C16823" t="s">
        <v>1249</v>
      </c>
    </row>
    <row r="16824" spans="1:4" x14ac:dyDescent="0.25">
      <c r="A16824" s="2">
        <v>44354.523611111108</v>
      </c>
      <c r="B16824" t="s">
        <v>173</v>
      </c>
      <c r="C16824" t="s">
        <v>194</v>
      </c>
    </row>
    <row r="16825" spans="1:4" x14ac:dyDescent="0.25">
      <c r="A16825" s="2">
        <v>44354.523611111108</v>
      </c>
      <c r="B16825" t="s">
        <v>173</v>
      </c>
      <c r="C16825" t="s">
        <v>6386</v>
      </c>
    </row>
    <row r="16826" spans="1:4" x14ac:dyDescent="0.25">
      <c r="A16826" s="2">
        <v>44354.523611111108</v>
      </c>
      <c r="B16826" t="s">
        <v>10297</v>
      </c>
      <c r="C16826" t="s">
        <v>194</v>
      </c>
    </row>
    <row r="16827" spans="1:4" x14ac:dyDescent="0.25">
      <c r="A16827" s="2">
        <v>44354.523611111108</v>
      </c>
      <c r="B16827" t="s">
        <v>10297</v>
      </c>
      <c r="C16827" t="s">
        <v>1538</v>
      </c>
    </row>
    <row r="16828" spans="1:4" x14ac:dyDescent="0.25">
      <c r="A16828" s="2">
        <v>44354.523611111108</v>
      </c>
      <c r="B16828" t="s">
        <v>10297</v>
      </c>
      <c r="C16828" t="s">
        <v>7727</v>
      </c>
    </row>
    <row r="16829" spans="1:4" x14ac:dyDescent="0.25">
      <c r="A16829" s="2">
        <v>44354.523611111108</v>
      </c>
      <c r="B16829" t="s">
        <v>10297</v>
      </c>
      <c r="C16829" t="s">
        <v>1538</v>
      </c>
    </row>
    <row r="16830" spans="1:4" x14ac:dyDescent="0.25">
      <c r="A16830" s="2">
        <v>44354.523611111108</v>
      </c>
      <c r="B16830" t="s">
        <v>10297</v>
      </c>
      <c r="C16830" t="s">
        <v>7728</v>
      </c>
    </row>
    <row r="16831" spans="1:4" x14ac:dyDescent="0.25">
      <c r="A16831" s="2">
        <v>44354.523611111108</v>
      </c>
      <c r="B16831" t="s">
        <v>10297</v>
      </c>
      <c r="C16831" t="s">
        <v>6386</v>
      </c>
    </row>
    <row r="16832" spans="1:4" x14ac:dyDescent="0.25">
      <c r="A16832" s="2">
        <v>44354.523611111108</v>
      </c>
      <c r="B16832" t="s">
        <v>10297</v>
      </c>
      <c r="C16832" t="s">
        <v>1249</v>
      </c>
    </row>
    <row r="16833" spans="1:3" x14ac:dyDescent="0.25">
      <c r="A16833" s="2">
        <v>44354.523611111108</v>
      </c>
      <c r="B16833" t="s">
        <v>10297</v>
      </c>
      <c r="C16833" t="s">
        <v>1249</v>
      </c>
    </row>
    <row r="16834" spans="1:3" x14ac:dyDescent="0.25">
      <c r="A16834" s="2">
        <v>44354.523611111108</v>
      </c>
      <c r="B16834" t="s">
        <v>10297</v>
      </c>
      <c r="C16834" t="s">
        <v>1538</v>
      </c>
    </row>
    <row r="16835" spans="1:3" x14ac:dyDescent="0.25">
      <c r="A16835" s="2">
        <v>44354.523611111108</v>
      </c>
      <c r="B16835" t="s">
        <v>10297</v>
      </c>
      <c r="C16835" t="s">
        <v>6386</v>
      </c>
    </row>
    <row r="16836" spans="1:3" x14ac:dyDescent="0.25">
      <c r="A16836" s="2">
        <v>44354.523611111108</v>
      </c>
      <c r="B16836" t="s">
        <v>170</v>
      </c>
      <c r="C16836" t="s">
        <v>1251</v>
      </c>
    </row>
    <row r="16837" spans="1:3" x14ac:dyDescent="0.25">
      <c r="A16837" s="2">
        <v>44354.523611111108</v>
      </c>
      <c r="B16837" t="s">
        <v>170</v>
      </c>
      <c r="C16837" t="s">
        <v>6380</v>
      </c>
    </row>
    <row r="16838" spans="1:3" x14ac:dyDescent="0.25">
      <c r="A16838" s="2">
        <v>44354.523611111108</v>
      </c>
      <c r="B16838" t="s">
        <v>170</v>
      </c>
      <c r="C16838" t="s">
        <v>9339</v>
      </c>
    </row>
    <row r="16839" spans="1:3" x14ac:dyDescent="0.25">
      <c r="A16839" s="2">
        <v>44354.523611111108</v>
      </c>
      <c r="B16839" t="s">
        <v>170</v>
      </c>
      <c r="C16839" t="s">
        <v>1538</v>
      </c>
    </row>
    <row r="16840" spans="1:3" x14ac:dyDescent="0.25">
      <c r="A16840" s="2">
        <v>44354.523611111108</v>
      </c>
      <c r="B16840" t="s">
        <v>170</v>
      </c>
      <c r="C16840" t="s">
        <v>9340</v>
      </c>
    </row>
    <row r="16841" spans="1:3" x14ac:dyDescent="0.25">
      <c r="A16841" s="2">
        <v>44354.523611111108</v>
      </c>
      <c r="B16841" t="s">
        <v>188</v>
      </c>
      <c r="C16841" t="s">
        <v>1249</v>
      </c>
    </row>
    <row r="16842" spans="1:3" x14ac:dyDescent="0.25">
      <c r="A16842" s="2">
        <v>44354.523611111108</v>
      </c>
      <c r="B16842" t="s">
        <v>188</v>
      </c>
      <c r="C16842" t="s">
        <v>1249</v>
      </c>
    </row>
    <row r="16843" spans="1:3" x14ac:dyDescent="0.25">
      <c r="A16843" s="2">
        <v>44354.523611111108</v>
      </c>
      <c r="B16843" t="s">
        <v>188</v>
      </c>
      <c r="C16843" t="s">
        <v>194</v>
      </c>
    </row>
    <row r="16844" spans="1:3" x14ac:dyDescent="0.25">
      <c r="A16844" s="2">
        <v>44354.523611111108</v>
      </c>
      <c r="B16844" t="s">
        <v>188</v>
      </c>
      <c r="C16844" t="s">
        <v>1249</v>
      </c>
    </row>
    <row r="16845" spans="1:3" x14ac:dyDescent="0.25">
      <c r="A16845" s="2">
        <v>44354.523611111108</v>
      </c>
      <c r="B16845" t="s">
        <v>188</v>
      </c>
      <c r="C16845" t="s">
        <v>6526</v>
      </c>
    </row>
    <row r="16846" spans="1:3" x14ac:dyDescent="0.25">
      <c r="A16846" s="2">
        <v>44354.523611111108</v>
      </c>
      <c r="B16846" t="s">
        <v>966</v>
      </c>
      <c r="C16846" t="s">
        <v>1249</v>
      </c>
    </row>
    <row r="16847" spans="1:3" x14ac:dyDescent="0.25">
      <c r="A16847" s="2">
        <v>44354.523611111108</v>
      </c>
      <c r="B16847" t="s">
        <v>966</v>
      </c>
      <c r="C16847" t="s">
        <v>1249</v>
      </c>
    </row>
    <row r="16848" spans="1:3" x14ac:dyDescent="0.25">
      <c r="A16848" s="2">
        <v>44354.523611111108</v>
      </c>
      <c r="B16848" t="s">
        <v>183</v>
      </c>
      <c r="C16848" t="s">
        <v>1249</v>
      </c>
    </row>
    <row r="16849" spans="1:4" x14ac:dyDescent="0.25">
      <c r="A16849" s="2">
        <v>44354.523611111108</v>
      </c>
      <c r="B16849" t="s">
        <v>183</v>
      </c>
      <c r="C16849" t="s">
        <v>10288</v>
      </c>
    </row>
    <row r="16850" spans="1:4" x14ac:dyDescent="0.25">
      <c r="A16850" s="2">
        <v>44354.523611111108</v>
      </c>
      <c r="B16850" t="s">
        <v>183</v>
      </c>
      <c r="C16850" t="s">
        <v>6418</v>
      </c>
    </row>
    <row r="16851" spans="1:4" x14ac:dyDescent="0.25">
      <c r="A16851" s="2">
        <v>44354.523611111108</v>
      </c>
      <c r="B16851" t="s">
        <v>183</v>
      </c>
      <c r="C16851" t="s">
        <v>4236</v>
      </c>
    </row>
    <row r="16852" spans="1:4" x14ac:dyDescent="0.25">
      <c r="A16852" s="2">
        <v>44354.523611111108</v>
      </c>
      <c r="B16852" t="s">
        <v>183</v>
      </c>
      <c r="C16852" t="s">
        <v>6386</v>
      </c>
    </row>
    <row r="16853" spans="1:4" x14ac:dyDescent="0.25">
      <c r="A16853" s="2">
        <v>44354.523611111108</v>
      </c>
      <c r="B16853" t="s">
        <v>191</v>
      </c>
      <c r="D16853" t="s">
        <v>5011</v>
      </c>
    </row>
    <row r="16854" spans="1:4" x14ac:dyDescent="0.25">
      <c r="A16854" s="2">
        <v>44354.523611111108</v>
      </c>
      <c r="B16854" t="s">
        <v>173</v>
      </c>
      <c r="D16854" t="s">
        <v>1919</v>
      </c>
    </row>
    <row r="16855" spans="1:4" x14ac:dyDescent="0.25">
      <c r="A16855" s="2">
        <v>44354.523611111108</v>
      </c>
      <c r="B16855" t="s">
        <v>173</v>
      </c>
      <c r="D16855" t="s">
        <v>1852</v>
      </c>
    </row>
    <row r="16856" spans="1:4" x14ac:dyDescent="0.25">
      <c r="A16856" s="2">
        <v>44354.523611111108</v>
      </c>
      <c r="B16856" t="s">
        <v>10297</v>
      </c>
      <c r="D16856" t="s">
        <v>834</v>
      </c>
    </row>
    <row r="16857" spans="1:4" x14ac:dyDescent="0.25">
      <c r="A16857" s="2">
        <v>44354.523611111108</v>
      </c>
      <c r="B16857" t="s">
        <v>10297</v>
      </c>
      <c r="D16857" t="s">
        <v>1906</v>
      </c>
    </row>
    <row r="16858" spans="1:4" x14ac:dyDescent="0.25">
      <c r="A16858" s="2">
        <v>44354.523611111108</v>
      </c>
      <c r="B16858" t="s">
        <v>10297</v>
      </c>
      <c r="D16858" t="s">
        <v>1141</v>
      </c>
    </row>
    <row r="16859" spans="1:4" x14ac:dyDescent="0.25">
      <c r="A16859" s="2">
        <v>44354.523611111108</v>
      </c>
      <c r="B16859" t="s">
        <v>10297</v>
      </c>
      <c r="D16859" t="s">
        <v>1151</v>
      </c>
    </row>
    <row r="16860" spans="1:4" x14ac:dyDescent="0.25">
      <c r="A16860" s="2">
        <v>44354.523611111108</v>
      </c>
      <c r="B16860" t="s">
        <v>10297</v>
      </c>
      <c r="D16860" t="s">
        <v>856</v>
      </c>
    </row>
    <row r="16861" spans="1:4" x14ac:dyDescent="0.25">
      <c r="A16861" s="2">
        <v>44354.523611111108</v>
      </c>
      <c r="B16861" t="s">
        <v>10297</v>
      </c>
      <c r="D16861" t="s">
        <v>845</v>
      </c>
    </row>
    <row r="16862" spans="1:4" x14ac:dyDescent="0.25">
      <c r="A16862" s="2">
        <v>44354.523611111108</v>
      </c>
      <c r="B16862" t="s">
        <v>10297</v>
      </c>
      <c r="D16862" t="s">
        <v>4989</v>
      </c>
    </row>
    <row r="16863" spans="1:4" x14ac:dyDescent="0.25">
      <c r="A16863" s="2">
        <v>44354.523611111108</v>
      </c>
      <c r="B16863" t="s">
        <v>10297</v>
      </c>
      <c r="D16863" t="s">
        <v>1848</v>
      </c>
    </row>
    <row r="16864" spans="1:4" x14ac:dyDescent="0.25">
      <c r="A16864" s="2">
        <v>44354.523611111108</v>
      </c>
      <c r="B16864" t="s">
        <v>10297</v>
      </c>
      <c r="D16864" t="s">
        <v>1849</v>
      </c>
    </row>
    <row r="16865" spans="1:4" x14ac:dyDescent="0.25">
      <c r="A16865" s="2">
        <v>44354.523611111108</v>
      </c>
      <c r="B16865" t="s">
        <v>10297</v>
      </c>
      <c r="D16865" t="s">
        <v>1850</v>
      </c>
    </row>
    <row r="16866" spans="1:4" x14ac:dyDescent="0.25">
      <c r="A16866" s="2">
        <v>44354.523611111108</v>
      </c>
      <c r="B16866" t="s">
        <v>170</v>
      </c>
      <c r="D16866" t="s">
        <v>846</v>
      </c>
    </row>
    <row r="16867" spans="1:4" x14ac:dyDescent="0.25">
      <c r="A16867" s="2">
        <v>44354.523611111108</v>
      </c>
      <c r="B16867" t="s">
        <v>170</v>
      </c>
      <c r="D16867" t="s">
        <v>891</v>
      </c>
    </row>
    <row r="16868" spans="1:4" x14ac:dyDescent="0.25">
      <c r="A16868" s="2">
        <v>44354.523611111108</v>
      </c>
      <c r="B16868" t="s">
        <v>170</v>
      </c>
      <c r="D16868" t="s">
        <v>849</v>
      </c>
    </row>
    <row r="16869" spans="1:4" x14ac:dyDescent="0.25">
      <c r="A16869" s="2">
        <v>44354.523611111108</v>
      </c>
      <c r="B16869" t="s">
        <v>170</v>
      </c>
      <c r="D16869" t="s">
        <v>848</v>
      </c>
    </row>
    <row r="16870" spans="1:4" x14ac:dyDescent="0.25">
      <c r="A16870" s="2">
        <v>44354.523611111108</v>
      </c>
      <c r="B16870" t="s">
        <v>170</v>
      </c>
      <c r="D16870" t="s">
        <v>828</v>
      </c>
    </row>
    <row r="16871" spans="1:4" x14ac:dyDescent="0.25">
      <c r="A16871" s="2">
        <v>44354.523611111108</v>
      </c>
      <c r="B16871" t="s">
        <v>188</v>
      </c>
      <c r="D16871" t="s">
        <v>5056</v>
      </c>
    </row>
    <row r="16872" spans="1:4" x14ac:dyDescent="0.25">
      <c r="A16872" s="2">
        <v>44354.523611111108</v>
      </c>
      <c r="B16872" t="s">
        <v>188</v>
      </c>
      <c r="D16872" t="s">
        <v>1848</v>
      </c>
    </row>
    <row r="16873" spans="1:4" x14ac:dyDescent="0.25">
      <c r="A16873" s="2">
        <v>44354.523611111108</v>
      </c>
      <c r="B16873" t="s">
        <v>188</v>
      </c>
      <c r="D16873" t="s">
        <v>1849</v>
      </c>
    </row>
    <row r="16874" spans="1:4" x14ac:dyDescent="0.25">
      <c r="A16874" s="2">
        <v>44354.523611111108</v>
      </c>
      <c r="B16874" t="s">
        <v>188</v>
      </c>
      <c r="D16874" t="s">
        <v>1850</v>
      </c>
    </row>
    <row r="16875" spans="1:4" x14ac:dyDescent="0.25">
      <c r="A16875" s="2">
        <v>44354.523611111108</v>
      </c>
      <c r="B16875" t="s">
        <v>188</v>
      </c>
      <c r="D16875" t="s">
        <v>1887</v>
      </c>
    </row>
    <row r="16876" spans="1:4" x14ac:dyDescent="0.25">
      <c r="A16876" s="2">
        <v>44354.523611111108</v>
      </c>
      <c r="B16876" t="s">
        <v>966</v>
      </c>
      <c r="D16876" t="s">
        <v>5060</v>
      </c>
    </row>
    <row r="16877" spans="1:4" x14ac:dyDescent="0.25">
      <c r="A16877" s="2">
        <v>44354.523611111108</v>
      </c>
      <c r="B16877" t="s">
        <v>966</v>
      </c>
      <c r="D16877" t="s">
        <v>1848</v>
      </c>
    </row>
    <row r="16878" spans="1:4" x14ac:dyDescent="0.25">
      <c r="A16878" s="2">
        <v>44354.523611111108</v>
      </c>
      <c r="B16878" t="s">
        <v>183</v>
      </c>
      <c r="D16878" t="s">
        <v>1850</v>
      </c>
    </row>
    <row r="16879" spans="1:4" x14ac:dyDescent="0.25">
      <c r="A16879" s="2">
        <v>44354.523611111108</v>
      </c>
      <c r="B16879" t="s">
        <v>183</v>
      </c>
      <c r="D16879" t="s">
        <v>1897</v>
      </c>
    </row>
    <row r="16880" spans="1:4" x14ac:dyDescent="0.25">
      <c r="A16880" s="2">
        <v>44354.523611111108</v>
      </c>
      <c r="B16880" t="s">
        <v>183</v>
      </c>
      <c r="D16880" t="s">
        <v>1852</v>
      </c>
    </row>
    <row r="16881" spans="1:4" x14ac:dyDescent="0.25">
      <c r="A16881" s="2">
        <v>44354.523611111108</v>
      </c>
      <c r="B16881" t="s">
        <v>183</v>
      </c>
      <c r="D16881" t="s">
        <v>834</v>
      </c>
    </row>
    <row r="16882" spans="1:4" x14ac:dyDescent="0.25">
      <c r="A16882" s="2">
        <v>44354.523611111108</v>
      </c>
      <c r="B16882" t="s">
        <v>183</v>
      </c>
      <c r="D16882" t="s">
        <v>903</v>
      </c>
    </row>
    <row r="16883" spans="1:4" x14ac:dyDescent="0.25">
      <c r="A16883" s="2">
        <v>44354.524305555555</v>
      </c>
      <c r="B16883" t="s">
        <v>191</v>
      </c>
      <c r="C16883" t="s">
        <v>1249</v>
      </c>
    </row>
    <row r="16884" spans="1:4" x14ac:dyDescent="0.25">
      <c r="A16884" s="2">
        <v>44354.524305555555</v>
      </c>
      <c r="B16884" t="s">
        <v>10297</v>
      </c>
      <c r="C16884" t="s">
        <v>9042</v>
      </c>
    </row>
    <row r="16885" spans="1:4" x14ac:dyDescent="0.25">
      <c r="A16885" s="2">
        <v>44354.524305555555</v>
      </c>
      <c r="B16885" t="s">
        <v>10297</v>
      </c>
      <c r="C16885" t="s">
        <v>9267</v>
      </c>
    </row>
    <row r="16886" spans="1:4" x14ac:dyDescent="0.25">
      <c r="A16886" s="2">
        <v>44354.524305555555</v>
      </c>
      <c r="B16886" t="s">
        <v>170</v>
      </c>
      <c r="C16886" t="s">
        <v>9341</v>
      </c>
    </row>
    <row r="16887" spans="1:4" x14ac:dyDescent="0.25">
      <c r="A16887" s="2">
        <v>44354.524305555555</v>
      </c>
      <c r="B16887" t="s">
        <v>170</v>
      </c>
      <c r="C16887" t="s">
        <v>9342</v>
      </c>
    </row>
    <row r="16888" spans="1:4" x14ac:dyDescent="0.25">
      <c r="A16888" s="2">
        <v>44354.524305555555</v>
      </c>
      <c r="B16888" t="s">
        <v>966</v>
      </c>
      <c r="C16888" t="s">
        <v>9901</v>
      </c>
    </row>
    <row r="16889" spans="1:4" x14ac:dyDescent="0.25">
      <c r="A16889" s="2">
        <v>44354.524305555555</v>
      </c>
      <c r="B16889" t="s">
        <v>966</v>
      </c>
      <c r="C16889" t="s">
        <v>6386</v>
      </c>
    </row>
    <row r="16890" spans="1:4" x14ac:dyDescent="0.25">
      <c r="A16890" s="2">
        <v>44354.524305555555</v>
      </c>
      <c r="B16890" t="s">
        <v>966</v>
      </c>
      <c r="C16890" t="s">
        <v>194</v>
      </c>
    </row>
    <row r="16891" spans="1:4" x14ac:dyDescent="0.25">
      <c r="A16891" s="2">
        <v>44354.524305555555</v>
      </c>
      <c r="B16891" t="s">
        <v>966</v>
      </c>
      <c r="C16891" t="s">
        <v>6386</v>
      </c>
    </row>
    <row r="16892" spans="1:4" x14ac:dyDescent="0.25">
      <c r="A16892" s="2">
        <v>44354.524305555555</v>
      </c>
      <c r="B16892" t="s">
        <v>966</v>
      </c>
      <c r="C16892" t="s">
        <v>1249</v>
      </c>
    </row>
    <row r="16893" spans="1:4" x14ac:dyDescent="0.25">
      <c r="A16893" s="2">
        <v>44354.524305555555</v>
      </c>
      <c r="B16893" t="s">
        <v>183</v>
      </c>
      <c r="C16893" t="s">
        <v>10289</v>
      </c>
    </row>
    <row r="16894" spans="1:4" x14ac:dyDescent="0.25">
      <c r="A16894" s="2">
        <v>44354.524305555555</v>
      </c>
      <c r="B16894" t="s">
        <v>183</v>
      </c>
      <c r="C16894" t="s">
        <v>1538</v>
      </c>
    </row>
    <row r="16895" spans="1:4" x14ac:dyDescent="0.25">
      <c r="A16895" s="2">
        <v>44354.524305555555</v>
      </c>
      <c r="B16895" t="s">
        <v>183</v>
      </c>
      <c r="C16895" t="s">
        <v>1256</v>
      </c>
    </row>
    <row r="16896" spans="1:4" x14ac:dyDescent="0.25">
      <c r="A16896" s="2">
        <v>44354.524305555555</v>
      </c>
      <c r="B16896" t="s">
        <v>191</v>
      </c>
      <c r="D16896" t="s">
        <v>1848</v>
      </c>
    </row>
    <row r="16897" spans="1:4" x14ac:dyDescent="0.25">
      <c r="A16897" s="2">
        <v>44354.524305555555</v>
      </c>
      <c r="B16897" t="s">
        <v>10297</v>
      </c>
      <c r="D16897" t="s">
        <v>1855</v>
      </c>
    </row>
    <row r="16898" spans="1:4" x14ac:dyDescent="0.25">
      <c r="A16898" s="2">
        <v>44354.524305555555</v>
      </c>
      <c r="B16898" t="s">
        <v>10297</v>
      </c>
      <c r="D16898" t="s">
        <v>1897</v>
      </c>
    </row>
    <row r="16899" spans="1:4" x14ac:dyDescent="0.25">
      <c r="A16899" s="2">
        <v>44354.524305555555</v>
      </c>
      <c r="B16899" t="s">
        <v>170</v>
      </c>
      <c r="D16899" t="s">
        <v>892</v>
      </c>
    </row>
    <row r="16900" spans="1:4" x14ac:dyDescent="0.25">
      <c r="A16900" s="2">
        <v>44354.524305555555</v>
      </c>
      <c r="B16900" t="s">
        <v>170</v>
      </c>
      <c r="D16900" t="s">
        <v>825</v>
      </c>
    </row>
    <row r="16901" spans="1:4" x14ac:dyDescent="0.25">
      <c r="A16901" s="2">
        <v>44354.524305555555</v>
      </c>
      <c r="B16901" t="s">
        <v>966</v>
      </c>
      <c r="D16901" t="s">
        <v>1849</v>
      </c>
    </row>
    <row r="16902" spans="1:4" x14ac:dyDescent="0.25">
      <c r="A16902" s="2">
        <v>44354.524305555555</v>
      </c>
      <c r="B16902" t="s">
        <v>966</v>
      </c>
      <c r="D16902" t="s">
        <v>1850</v>
      </c>
    </row>
    <row r="16903" spans="1:4" x14ac:dyDescent="0.25">
      <c r="A16903" s="2">
        <v>44354.524305555555</v>
      </c>
      <c r="B16903" t="s">
        <v>966</v>
      </c>
      <c r="D16903" t="s">
        <v>1918</v>
      </c>
    </row>
    <row r="16904" spans="1:4" x14ac:dyDescent="0.25">
      <c r="A16904" s="2">
        <v>44354.524305555555</v>
      </c>
      <c r="B16904" t="s">
        <v>966</v>
      </c>
      <c r="D16904" t="s">
        <v>1852</v>
      </c>
    </row>
    <row r="16905" spans="1:4" x14ac:dyDescent="0.25">
      <c r="A16905" s="2">
        <v>44354.524305555555</v>
      </c>
      <c r="B16905" t="s">
        <v>966</v>
      </c>
      <c r="D16905" t="s">
        <v>899</v>
      </c>
    </row>
    <row r="16906" spans="1:4" x14ac:dyDescent="0.25">
      <c r="A16906" s="2">
        <v>44354.524305555555</v>
      </c>
      <c r="B16906" t="s">
        <v>183</v>
      </c>
      <c r="D16906" t="s">
        <v>904</v>
      </c>
    </row>
    <row r="16907" spans="1:4" x14ac:dyDescent="0.25">
      <c r="A16907" s="2">
        <v>44354.524305555555</v>
      </c>
      <c r="B16907" t="s">
        <v>183</v>
      </c>
      <c r="D16907" t="s">
        <v>836</v>
      </c>
    </row>
    <row r="16908" spans="1:4" x14ac:dyDescent="0.25">
      <c r="A16908" s="2">
        <v>44354.524305555555</v>
      </c>
      <c r="B16908" t="s">
        <v>183</v>
      </c>
      <c r="D16908" t="s">
        <v>1853</v>
      </c>
    </row>
    <row r="16909" spans="1:4" x14ac:dyDescent="0.25">
      <c r="A16909" s="2">
        <v>44354.525000000001</v>
      </c>
      <c r="B16909" t="s">
        <v>191</v>
      </c>
      <c r="C16909" t="s">
        <v>7025</v>
      </c>
    </row>
    <row r="16910" spans="1:4" x14ac:dyDescent="0.25">
      <c r="A16910" s="2">
        <v>44354.525000000001</v>
      </c>
      <c r="B16910" t="s">
        <v>191</v>
      </c>
      <c r="C16910" t="s">
        <v>1249</v>
      </c>
    </row>
    <row r="16911" spans="1:4" x14ac:dyDescent="0.25">
      <c r="A16911" s="2">
        <v>44354.525000000001</v>
      </c>
      <c r="B16911" t="s">
        <v>191</v>
      </c>
      <c r="C16911" t="s">
        <v>7017</v>
      </c>
    </row>
    <row r="16912" spans="1:4" x14ac:dyDescent="0.25">
      <c r="A16912" s="2">
        <v>44354.525000000001</v>
      </c>
      <c r="B16912" t="s">
        <v>10297</v>
      </c>
      <c r="C16912" t="s">
        <v>1538</v>
      </c>
    </row>
    <row r="16913" spans="1:4" x14ac:dyDescent="0.25">
      <c r="A16913" s="2">
        <v>44354.525000000001</v>
      </c>
      <c r="B16913" t="s">
        <v>10297</v>
      </c>
      <c r="C16913" t="s">
        <v>9268</v>
      </c>
    </row>
    <row r="16914" spans="1:4" x14ac:dyDescent="0.25">
      <c r="A16914" s="2">
        <v>44354.525000000001</v>
      </c>
      <c r="B16914" t="s">
        <v>10297</v>
      </c>
      <c r="C16914" t="s">
        <v>9269</v>
      </c>
    </row>
    <row r="16915" spans="1:4" x14ac:dyDescent="0.25">
      <c r="A16915" s="2">
        <v>44354.525000000001</v>
      </c>
      <c r="B16915" t="s">
        <v>10297</v>
      </c>
      <c r="C16915" t="s">
        <v>9270</v>
      </c>
    </row>
    <row r="16916" spans="1:4" x14ac:dyDescent="0.25">
      <c r="A16916" s="2">
        <v>44354.525000000001</v>
      </c>
      <c r="B16916" t="s">
        <v>191</v>
      </c>
      <c r="D16916" t="s">
        <v>1849</v>
      </c>
    </row>
    <row r="16917" spans="1:4" x14ac:dyDescent="0.25">
      <c r="A16917" s="2">
        <v>44354.525000000001</v>
      </c>
      <c r="B16917" t="s">
        <v>191</v>
      </c>
      <c r="D16917" t="s">
        <v>1850</v>
      </c>
    </row>
    <row r="16918" spans="1:4" x14ac:dyDescent="0.25">
      <c r="A16918" s="2">
        <v>44354.525000000001</v>
      </c>
      <c r="B16918" t="s">
        <v>191</v>
      </c>
      <c r="D16918" t="s">
        <v>1888</v>
      </c>
    </row>
    <row r="16919" spans="1:4" x14ac:dyDescent="0.25">
      <c r="A16919" s="2">
        <v>44354.525000000001</v>
      </c>
      <c r="B16919" t="s">
        <v>10297</v>
      </c>
      <c r="D16919" t="s">
        <v>958</v>
      </c>
    </row>
    <row r="16920" spans="1:4" x14ac:dyDescent="0.25">
      <c r="A16920" s="2">
        <v>44354.525000000001</v>
      </c>
      <c r="B16920" t="s">
        <v>10297</v>
      </c>
      <c r="D16920" t="s">
        <v>828</v>
      </c>
    </row>
    <row r="16921" spans="1:4" x14ac:dyDescent="0.25">
      <c r="A16921" s="2">
        <v>44354.525000000001</v>
      </c>
      <c r="B16921" t="s">
        <v>10297</v>
      </c>
      <c r="D16921" t="s">
        <v>892</v>
      </c>
    </row>
    <row r="16922" spans="1:4" x14ac:dyDescent="0.25">
      <c r="A16922" s="2">
        <v>44354.525000000001</v>
      </c>
      <c r="B16922" t="s">
        <v>10297</v>
      </c>
      <c r="D16922" t="s">
        <v>899</v>
      </c>
    </row>
    <row r="16923" spans="1:4" x14ac:dyDescent="0.25">
      <c r="A16923" s="2">
        <v>44354.525694444441</v>
      </c>
      <c r="B16923" t="s">
        <v>191</v>
      </c>
      <c r="C16923" t="s">
        <v>1249</v>
      </c>
    </row>
    <row r="16924" spans="1:4" x14ac:dyDescent="0.25">
      <c r="A16924" s="2">
        <v>44354.525694444441</v>
      </c>
      <c r="B16924" t="s">
        <v>191</v>
      </c>
      <c r="C16924" t="s">
        <v>194</v>
      </c>
    </row>
    <row r="16925" spans="1:4" x14ac:dyDescent="0.25">
      <c r="A16925" s="2">
        <v>44354.525694444441</v>
      </c>
      <c r="B16925" t="s">
        <v>191</v>
      </c>
      <c r="C16925" t="s">
        <v>1249</v>
      </c>
    </row>
    <row r="16926" spans="1:4" x14ac:dyDescent="0.25">
      <c r="A16926" s="2">
        <v>44354.525694444441</v>
      </c>
      <c r="B16926" t="s">
        <v>191</v>
      </c>
      <c r="C16926" t="s">
        <v>6562</v>
      </c>
    </row>
    <row r="16927" spans="1:4" x14ac:dyDescent="0.25">
      <c r="A16927" s="2">
        <v>44354.525694444441</v>
      </c>
      <c r="B16927" t="s">
        <v>185</v>
      </c>
      <c r="C16927" t="s">
        <v>7861</v>
      </c>
    </row>
    <row r="16928" spans="1:4" x14ac:dyDescent="0.25">
      <c r="A16928" s="2">
        <v>44354.525694444441</v>
      </c>
      <c r="B16928" t="s">
        <v>10297</v>
      </c>
      <c r="C16928" t="s">
        <v>9130</v>
      </c>
    </row>
    <row r="16929" spans="1:4" x14ac:dyDescent="0.25">
      <c r="A16929" s="2">
        <v>44354.525694444441</v>
      </c>
      <c r="B16929" t="s">
        <v>10297</v>
      </c>
      <c r="C16929" t="s">
        <v>9271</v>
      </c>
    </row>
    <row r="16930" spans="1:4" x14ac:dyDescent="0.25">
      <c r="A16930" s="2">
        <v>44354.525694444441</v>
      </c>
      <c r="B16930" t="s">
        <v>10297</v>
      </c>
      <c r="C16930" t="s">
        <v>1538</v>
      </c>
    </row>
    <row r="16931" spans="1:4" x14ac:dyDescent="0.25">
      <c r="A16931" s="2">
        <v>44354.525694444441</v>
      </c>
      <c r="B16931" t="s">
        <v>10297</v>
      </c>
      <c r="C16931" t="s">
        <v>1538</v>
      </c>
    </row>
    <row r="16932" spans="1:4" x14ac:dyDescent="0.25">
      <c r="A16932" s="2">
        <v>44354.525694444441</v>
      </c>
      <c r="B16932" t="s">
        <v>191</v>
      </c>
      <c r="D16932" t="s">
        <v>1852</v>
      </c>
    </row>
    <row r="16933" spans="1:4" x14ac:dyDescent="0.25">
      <c r="A16933" s="2">
        <v>44354.525694444441</v>
      </c>
      <c r="B16933" t="s">
        <v>191</v>
      </c>
      <c r="D16933" t="s">
        <v>828</v>
      </c>
    </row>
    <row r="16934" spans="1:4" x14ac:dyDescent="0.25">
      <c r="A16934" s="2">
        <v>44354.525694444441</v>
      </c>
      <c r="B16934" t="s">
        <v>191</v>
      </c>
      <c r="D16934" t="s">
        <v>892</v>
      </c>
    </row>
    <row r="16935" spans="1:4" x14ac:dyDescent="0.25">
      <c r="A16935" s="2">
        <v>44354.525694444441</v>
      </c>
      <c r="B16935" t="s">
        <v>191</v>
      </c>
      <c r="D16935" t="s">
        <v>899</v>
      </c>
    </row>
    <row r="16936" spans="1:4" x14ac:dyDescent="0.25">
      <c r="A16936" s="2">
        <v>44354.525694444441</v>
      </c>
      <c r="B16936" t="s">
        <v>185</v>
      </c>
      <c r="D16936" t="s">
        <v>4994</v>
      </c>
    </row>
    <row r="16937" spans="1:4" x14ac:dyDescent="0.25">
      <c r="A16937" s="2">
        <v>44354.525694444441</v>
      </c>
      <c r="B16937" t="s">
        <v>10297</v>
      </c>
      <c r="D16937" t="s">
        <v>855</v>
      </c>
    </row>
    <row r="16938" spans="1:4" x14ac:dyDescent="0.25">
      <c r="A16938" s="2">
        <v>44354.525694444441</v>
      </c>
      <c r="B16938" t="s">
        <v>10297</v>
      </c>
      <c r="D16938" t="s">
        <v>842</v>
      </c>
    </row>
    <row r="16939" spans="1:4" x14ac:dyDescent="0.25">
      <c r="A16939" s="2">
        <v>44354.525694444441</v>
      </c>
      <c r="B16939" t="s">
        <v>10297</v>
      </c>
      <c r="D16939" t="s">
        <v>932</v>
      </c>
    </row>
    <row r="16940" spans="1:4" x14ac:dyDescent="0.25">
      <c r="A16940" s="2">
        <v>44354.525694444441</v>
      </c>
      <c r="B16940" t="s">
        <v>10297</v>
      </c>
      <c r="D16940" t="s">
        <v>827</v>
      </c>
    </row>
    <row r="16941" spans="1:4" x14ac:dyDescent="0.25">
      <c r="A16941" s="2">
        <v>44354.526388888888</v>
      </c>
      <c r="B16941" t="s">
        <v>10296</v>
      </c>
      <c r="C16941" t="s">
        <v>1249</v>
      </c>
    </row>
    <row r="16942" spans="1:4" x14ac:dyDescent="0.25">
      <c r="A16942" s="2">
        <v>44354.526388888888</v>
      </c>
      <c r="B16942" t="s">
        <v>10296</v>
      </c>
      <c r="C16942" t="s">
        <v>6386</v>
      </c>
    </row>
    <row r="16943" spans="1:4" x14ac:dyDescent="0.25">
      <c r="A16943" s="2">
        <v>44354.526388888888</v>
      </c>
      <c r="B16943" t="s">
        <v>10297</v>
      </c>
      <c r="C16943" t="s">
        <v>6896</v>
      </c>
    </row>
    <row r="16944" spans="1:4" x14ac:dyDescent="0.25">
      <c r="A16944" s="2">
        <v>44354.526388888888</v>
      </c>
      <c r="B16944" t="s">
        <v>10296</v>
      </c>
      <c r="D16944" t="s">
        <v>4988</v>
      </c>
    </row>
    <row r="16945" spans="1:4" x14ac:dyDescent="0.25">
      <c r="A16945" s="2">
        <v>44354.526388888888</v>
      </c>
      <c r="B16945" t="s">
        <v>10296</v>
      </c>
      <c r="D16945" t="s">
        <v>1848</v>
      </c>
    </row>
    <row r="16946" spans="1:4" x14ac:dyDescent="0.25">
      <c r="A16946" s="2">
        <v>44354.526388888888</v>
      </c>
      <c r="B16946" t="s">
        <v>10297</v>
      </c>
      <c r="D16946" t="s">
        <v>4989</v>
      </c>
    </row>
    <row r="16947" spans="1:4" x14ac:dyDescent="0.25">
      <c r="A16947" s="2">
        <v>44354.527083333334</v>
      </c>
      <c r="B16947" t="s">
        <v>10296</v>
      </c>
      <c r="C16947" t="s">
        <v>6901</v>
      </c>
    </row>
    <row r="16948" spans="1:4" x14ac:dyDescent="0.25">
      <c r="A16948" s="2">
        <v>44354.527083333334</v>
      </c>
      <c r="B16948" t="s">
        <v>10296</v>
      </c>
      <c r="C16948" t="s">
        <v>6386</v>
      </c>
    </row>
    <row r="16949" spans="1:4" x14ac:dyDescent="0.25">
      <c r="A16949" s="2">
        <v>44354.527083333334</v>
      </c>
      <c r="B16949" t="s">
        <v>10296</v>
      </c>
      <c r="C16949" t="s">
        <v>6386</v>
      </c>
    </row>
    <row r="16950" spans="1:4" x14ac:dyDescent="0.25">
      <c r="A16950" s="2">
        <v>44354.527083333334</v>
      </c>
      <c r="B16950" t="s">
        <v>10296</v>
      </c>
      <c r="C16950" t="s">
        <v>6386</v>
      </c>
    </row>
    <row r="16951" spans="1:4" x14ac:dyDescent="0.25">
      <c r="A16951" s="2">
        <v>44354.527083333334</v>
      </c>
      <c r="B16951" t="s">
        <v>10296</v>
      </c>
      <c r="C16951" t="s">
        <v>6902</v>
      </c>
    </row>
    <row r="16952" spans="1:4" x14ac:dyDescent="0.25">
      <c r="A16952" s="2">
        <v>44354.527083333334</v>
      </c>
      <c r="B16952" t="s">
        <v>10296</v>
      </c>
      <c r="C16952" t="s">
        <v>1249</v>
      </c>
    </row>
    <row r="16953" spans="1:4" x14ac:dyDescent="0.25">
      <c r="A16953" s="2">
        <v>44354.527083333334</v>
      </c>
      <c r="B16953" t="s">
        <v>10296</v>
      </c>
      <c r="C16953" t="s">
        <v>6386</v>
      </c>
    </row>
    <row r="16954" spans="1:4" x14ac:dyDescent="0.25">
      <c r="A16954" s="2">
        <v>44354.527083333334</v>
      </c>
      <c r="B16954" t="s">
        <v>10296</v>
      </c>
      <c r="C16954" t="s">
        <v>6903</v>
      </c>
    </row>
    <row r="16955" spans="1:4" x14ac:dyDescent="0.25">
      <c r="A16955" s="2">
        <v>44354.527083333334</v>
      </c>
      <c r="B16955" t="s">
        <v>10296</v>
      </c>
      <c r="C16955" t="s">
        <v>6904</v>
      </c>
    </row>
    <row r="16956" spans="1:4" x14ac:dyDescent="0.25">
      <c r="A16956" s="2">
        <v>44354.527083333334</v>
      </c>
      <c r="B16956" t="s">
        <v>10296</v>
      </c>
      <c r="C16956" t="s">
        <v>1249</v>
      </c>
    </row>
    <row r="16957" spans="1:4" x14ac:dyDescent="0.25">
      <c r="A16957" s="2">
        <v>44354.527083333334</v>
      </c>
      <c r="B16957" t="s">
        <v>10296</v>
      </c>
      <c r="C16957" t="s">
        <v>1538</v>
      </c>
    </row>
    <row r="16958" spans="1:4" x14ac:dyDescent="0.25">
      <c r="A16958" s="2">
        <v>44354.527083333334</v>
      </c>
      <c r="B16958" t="s">
        <v>10297</v>
      </c>
      <c r="C16958" t="s">
        <v>4216</v>
      </c>
    </row>
    <row r="16959" spans="1:4" x14ac:dyDescent="0.25">
      <c r="A16959" s="2">
        <v>44354.527083333334</v>
      </c>
      <c r="B16959" t="s">
        <v>10297</v>
      </c>
      <c r="C16959" t="s">
        <v>8669</v>
      </c>
    </row>
    <row r="16960" spans="1:4" x14ac:dyDescent="0.25">
      <c r="A16960" s="2">
        <v>44354.527083333334</v>
      </c>
      <c r="B16960" t="s">
        <v>10297</v>
      </c>
      <c r="C16960" t="s">
        <v>1249</v>
      </c>
    </row>
    <row r="16961" spans="1:4" x14ac:dyDescent="0.25">
      <c r="A16961" s="2">
        <v>44354.527083333334</v>
      </c>
      <c r="B16961" t="s">
        <v>10297</v>
      </c>
      <c r="C16961" t="s">
        <v>1249</v>
      </c>
    </row>
    <row r="16962" spans="1:4" x14ac:dyDescent="0.25">
      <c r="A16962" s="2">
        <v>44354.527083333334</v>
      </c>
      <c r="B16962" t="s">
        <v>10296</v>
      </c>
      <c r="D16962" t="s">
        <v>1849</v>
      </c>
    </row>
    <row r="16963" spans="1:4" x14ac:dyDescent="0.25">
      <c r="A16963" s="2">
        <v>44354.527083333334</v>
      </c>
      <c r="B16963" t="s">
        <v>10296</v>
      </c>
      <c r="D16963" t="s">
        <v>1850</v>
      </c>
    </row>
    <row r="16964" spans="1:4" x14ac:dyDescent="0.25">
      <c r="A16964" s="2">
        <v>44354.527083333334</v>
      </c>
      <c r="B16964" t="s">
        <v>10296</v>
      </c>
      <c r="D16964" t="s">
        <v>1897</v>
      </c>
    </row>
    <row r="16965" spans="1:4" x14ac:dyDescent="0.25">
      <c r="A16965" s="2">
        <v>44354.527083333334</v>
      </c>
      <c r="B16965" t="s">
        <v>10296</v>
      </c>
      <c r="D16965" t="s">
        <v>1852</v>
      </c>
    </row>
    <row r="16966" spans="1:4" x14ac:dyDescent="0.25">
      <c r="A16966" s="2">
        <v>44354.527083333334</v>
      </c>
      <c r="B16966" t="s">
        <v>10296</v>
      </c>
      <c r="D16966" t="s">
        <v>825</v>
      </c>
    </row>
    <row r="16967" spans="1:4" x14ac:dyDescent="0.25">
      <c r="A16967" s="2">
        <v>44354.527083333334</v>
      </c>
      <c r="B16967" t="s">
        <v>10296</v>
      </c>
      <c r="D16967" t="s">
        <v>826</v>
      </c>
    </row>
    <row r="16968" spans="1:4" x14ac:dyDescent="0.25">
      <c r="A16968" s="2">
        <v>44354.527083333334</v>
      </c>
      <c r="B16968" t="s">
        <v>10296</v>
      </c>
      <c r="D16968" t="s">
        <v>827</v>
      </c>
    </row>
    <row r="16969" spans="1:4" x14ac:dyDescent="0.25">
      <c r="A16969" s="2">
        <v>44354.527083333334</v>
      </c>
      <c r="B16969" t="s">
        <v>10296</v>
      </c>
      <c r="D16969" t="s">
        <v>856</v>
      </c>
    </row>
    <row r="16970" spans="1:4" x14ac:dyDescent="0.25">
      <c r="A16970" s="2">
        <v>44354.527083333334</v>
      </c>
      <c r="B16970" t="s">
        <v>10296</v>
      </c>
      <c r="D16970" t="s">
        <v>4991</v>
      </c>
    </row>
    <row r="16971" spans="1:4" x14ac:dyDescent="0.25">
      <c r="A16971" s="2">
        <v>44354.527083333334</v>
      </c>
      <c r="B16971" t="s">
        <v>10296</v>
      </c>
      <c r="D16971" t="s">
        <v>995</v>
      </c>
    </row>
    <row r="16972" spans="1:4" x14ac:dyDescent="0.25">
      <c r="A16972" s="2">
        <v>44354.527083333334</v>
      </c>
      <c r="B16972" t="s">
        <v>10296</v>
      </c>
      <c r="D16972" t="s">
        <v>916</v>
      </c>
    </row>
    <row r="16973" spans="1:4" x14ac:dyDescent="0.25">
      <c r="A16973" s="2">
        <v>44354.527083333334</v>
      </c>
      <c r="B16973" t="s">
        <v>10297</v>
      </c>
      <c r="D16973" t="s">
        <v>1848</v>
      </c>
    </row>
    <row r="16974" spans="1:4" x14ac:dyDescent="0.25">
      <c r="A16974" s="2">
        <v>44354.527083333334</v>
      </c>
      <c r="B16974" t="s">
        <v>10297</v>
      </c>
      <c r="D16974" t="s">
        <v>1849</v>
      </c>
    </row>
    <row r="16975" spans="1:4" x14ac:dyDescent="0.25">
      <c r="A16975" s="2">
        <v>44354.527083333334</v>
      </c>
      <c r="B16975" t="s">
        <v>10297</v>
      </c>
      <c r="D16975" t="s">
        <v>1850</v>
      </c>
    </row>
    <row r="16976" spans="1:4" x14ac:dyDescent="0.25">
      <c r="A16976" s="2">
        <v>44354.527083333334</v>
      </c>
      <c r="B16976" t="s">
        <v>10297</v>
      </c>
      <c r="D16976" t="s">
        <v>4989</v>
      </c>
    </row>
    <row r="16977" spans="1:4" x14ac:dyDescent="0.25">
      <c r="A16977" s="2">
        <v>44354.527777777781</v>
      </c>
      <c r="B16977" t="s">
        <v>10297</v>
      </c>
      <c r="C16977" t="s">
        <v>6200</v>
      </c>
    </row>
    <row r="16978" spans="1:4" x14ac:dyDescent="0.25">
      <c r="A16978" s="2">
        <v>44354.527777777781</v>
      </c>
      <c r="B16978" t="s">
        <v>10297</v>
      </c>
      <c r="C16978" t="s">
        <v>6386</v>
      </c>
    </row>
    <row r="16979" spans="1:4" x14ac:dyDescent="0.25">
      <c r="A16979" s="2">
        <v>44354.527777777781</v>
      </c>
      <c r="B16979" t="s">
        <v>1107</v>
      </c>
      <c r="C16979" t="s">
        <v>10199</v>
      </c>
    </row>
    <row r="16980" spans="1:4" x14ac:dyDescent="0.25">
      <c r="A16980" s="2">
        <v>44354.527777777781</v>
      </c>
      <c r="B16980" t="s">
        <v>1107</v>
      </c>
      <c r="C16980" t="s">
        <v>10200</v>
      </c>
    </row>
    <row r="16981" spans="1:4" x14ac:dyDescent="0.25">
      <c r="A16981" s="2">
        <v>44354.527777777781</v>
      </c>
      <c r="B16981" t="s">
        <v>1107</v>
      </c>
      <c r="C16981" t="s">
        <v>10201</v>
      </c>
    </row>
    <row r="16982" spans="1:4" x14ac:dyDescent="0.25">
      <c r="A16982" s="2">
        <v>44354.527777777781</v>
      </c>
      <c r="B16982" t="s">
        <v>1107</v>
      </c>
      <c r="C16982" t="s">
        <v>7232</v>
      </c>
    </row>
    <row r="16983" spans="1:4" x14ac:dyDescent="0.25">
      <c r="A16983" s="2">
        <v>44354.527777777781</v>
      </c>
      <c r="B16983" t="s">
        <v>10297</v>
      </c>
      <c r="D16983" t="s">
        <v>1897</v>
      </c>
    </row>
    <row r="16984" spans="1:4" x14ac:dyDescent="0.25">
      <c r="A16984" s="2">
        <v>44354.527777777781</v>
      </c>
      <c r="B16984" t="s">
        <v>10297</v>
      </c>
      <c r="D16984" t="s">
        <v>1852</v>
      </c>
    </row>
    <row r="16985" spans="1:4" x14ac:dyDescent="0.25">
      <c r="A16985" s="2">
        <v>44354.527777777781</v>
      </c>
      <c r="B16985" t="s">
        <v>1107</v>
      </c>
      <c r="D16985" t="s">
        <v>5066</v>
      </c>
    </row>
    <row r="16986" spans="1:4" x14ac:dyDescent="0.25">
      <c r="A16986" s="2">
        <v>44354.527777777781</v>
      </c>
      <c r="B16986" t="s">
        <v>1107</v>
      </c>
      <c r="D16986" t="s">
        <v>1848</v>
      </c>
    </row>
    <row r="16987" spans="1:4" x14ac:dyDescent="0.25">
      <c r="A16987" s="2">
        <v>44354.527777777781</v>
      </c>
      <c r="B16987" t="s">
        <v>1107</v>
      </c>
      <c r="D16987" t="s">
        <v>1849</v>
      </c>
    </row>
    <row r="16988" spans="1:4" x14ac:dyDescent="0.25">
      <c r="A16988" s="2">
        <v>44354.527777777781</v>
      </c>
      <c r="B16988" t="s">
        <v>1107</v>
      </c>
      <c r="D16988" t="s">
        <v>1850</v>
      </c>
    </row>
    <row r="16989" spans="1:4" x14ac:dyDescent="0.25">
      <c r="A16989" s="2">
        <v>44354.52847222222</v>
      </c>
      <c r="B16989" t="s">
        <v>10296</v>
      </c>
      <c r="C16989" t="s">
        <v>6905</v>
      </c>
    </row>
    <row r="16990" spans="1:4" x14ac:dyDescent="0.25">
      <c r="A16990" s="2">
        <v>44354.52847222222</v>
      </c>
      <c r="B16990" t="s">
        <v>10296</v>
      </c>
      <c r="C16990" t="s">
        <v>6906</v>
      </c>
    </row>
    <row r="16991" spans="1:4" x14ac:dyDescent="0.25">
      <c r="A16991" s="2">
        <v>44354.52847222222</v>
      </c>
      <c r="B16991" t="s">
        <v>10296</v>
      </c>
      <c r="C16991" t="s">
        <v>6637</v>
      </c>
    </row>
    <row r="16992" spans="1:4" x14ac:dyDescent="0.25">
      <c r="A16992" s="2">
        <v>44354.52847222222</v>
      </c>
      <c r="B16992" t="s">
        <v>10296</v>
      </c>
      <c r="C16992" t="s">
        <v>6907</v>
      </c>
    </row>
    <row r="16993" spans="1:4" x14ac:dyDescent="0.25">
      <c r="A16993" s="2">
        <v>44354.52847222222</v>
      </c>
      <c r="B16993" t="s">
        <v>10296</v>
      </c>
      <c r="C16993" t="s">
        <v>6908</v>
      </c>
    </row>
    <row r="16994" spans="1:4" x14ac:dyDescent="0.25">
      <c r="A16994" s="2">
        <v>44354.52847222222</v>
      </c>
      <c r="B16994" t="s">
        <v>10296</v>
      </c>
      <c r="C16994" t="s">
        <v>6526</v>
      </c>
    </row>
    <row r="16995" spans="1:4" x14ac:dyDescent="0.25">
      <c r="A16995" s="2">
        <v>44354.52847222222</v>
      </c>
      <c r="B16995" t="s">
        <v>10296</v>
      </c>
      <c r="C16995" t="s">
        <v>6380</v>
      </c>
    </row>
    <row r="16996" spans="1:4" x14ac:dyDescent="0.25">
      <c r="A16996" s="2">
        <v>44354.52847222222</v>
      </c>
      <c r="B16996" t="s">
        <v>3</v>
      </c>
      <c r="C16996" t="s">
        <v>5173</v>
      </c>
    </row>
    <row r="16997" spans="1:4" x14ac:dyDescent="0.25">
      <c r="A16997" s="2">
        <v>44354.52847222222</v>
      </c>
      <c r="B16997" t="s">
        <v>3</v>
      </c>
      <c r="C16997" t="s">
        <v>8313</v>
      </c>
    </row>
    <row r="16998" spans="1:4" x14ac:dyDescent="0.25">
      <c r="A16998" s="2">
        <v>44354.52847222222</v>
      </c>
      <c r="B16998" t="s">
        <v>3</v>
      </c>
      <c r="C16998" t="s">
        <v>8314</v>
      </c>
    </row>
    <row r="16999" spans="1:4" x14ac:dyDescent="0.25">
      <c r="A16999" s="2">
        <v>44354.52847222222</v>
      </c>
      <c r="B16999" t="s">
        <v>3</v>
      </c>
      <c r="C16999" t="s">
        <v>8315</v>
      </c>
    </row>
    <row r="17000" spans="1:4" x14ac:dyDescent="0.25">
      <c r="A17000" s="2">
        <v>44354.52847222222</v>
      </c>
      <c r="B17000" t="s">
        <v>10297</v>
      </c>
      <c r="C17000" t="s">
        <v>1453</v>
      </c>
    </row>
    <row r="17001" spans="1:4" x14ac:dyDescent="0.25">
      <c r="A17001" s="2">
        <v>44354.52847222222</v>
      </c>
      <c r="B17001" t="s">
        <v>10297</v>
      </c>
      <c r="C17001" t="s">
        <v>1249</v>
      </c>
    </row>
    <row r="17002" spans="1:4" x14ac:dyDescent="0.25">
      <c r="A17002" s="2">
        <v>44354.52847222222</v>
      </c>
      <c r="B17002" t="s">
        <v>10297</v>
      </c>
      <c r="C17002" t="s">
        <v>7575</v>
      </c>
    </row>
    <row r="17003" spans="1:4" x14ac:dyDescent="0.25">
      <c r="A17003" s="2">
        <v>44354.52847222222</v>
      </c>
      <c r="B17003" t="s">
        <v>10297</v>
      </c>
      <c r="C17003" t="s">
        <v>8670</v>
      </c>
    </row>
    <row r="17004" spans="1:4" x14ac:dyDescent="0.25">
      <c r="A17004" s="2">
        <v>44354.52847222222</v>
      </c>
      <c r="B17004" t="s">
        <v>188</v>
      </c>
      <c r="C17004" t="s">
        <v>1249</v>
      </c>
    </row>
    <row r="17005" spans="1:4" x14ac:dyDescent="0.25">
      <c r="A17005" s="2">
        <v>44354.52847222222</v>
      </c>
      <c r="B17005" t="s">
        <v>188</v>
      </c>
      <c r="C17005" t="s">
        <v>1249</v>
      </c>
    </row>
    <row r="17006" spans="1:4" x14ac:dyDescent="0.25">
      <c r="A17006" s="2">
        <v>44354.52847222222</v>
      </c>
      <c r="B17006" t="s">
        <v>10296</v>
      </c>
      <c r="D17006" t="s">
        <v>913</v>
      </c>
    </row>
    <row r="17007" spans="1:4" x14ac:dyDescent="0.25">
      <c r="A17007" s="2">
        <v>44354.52847222222</v>
      </c>
      <c r="B17007" t="s">
        <v>10296</v>
      </c>
      <c r="D17007" t="s">
        <v>1026</v>
      </c>
    </row>
    <row r="17008" spans="1:4" x14ac:dyDescent="0.25">
      <c r="A17008" s="2">
        <v>44354.52847222222</v>
      </c>
      <c r="B17008" t="s">
        <v>10296</v>
      </c>
      <c r="D17008" t="s">
        <v>1863</v>
      </c>
    </row>
    <row r="17009" spans="1:4" x14ac:dyDescent="0.25">
      <c r="A17009" s="2">
        <v>44354.52847222222</v>
      </c>
      <c r="B17009" t="s">
        <v>10296</v>
      </c>
      <c r="D17009" t="s">
        <v>915</v>
      </c>
    </row>
    <row r="17010" spans="1:4" x14ac:dyDescent="0.25">
      <c r="A17010" s="2">
        <v>44354.52847222222</v>
      </c>
      <c r="B17010" t="s">
        <v>10296</v>
      </c>
      <c r="D17010" t="s">
        <v>953</v>
      </c>
    </row>
    <row r="17011" spans="1:4" x14ac:dyDescent="0.25">
      <c r="A17011" s="2">
        <v>44354.52847222222</v>
      </c>
      <c r="B17011" t="s">
        <v>10296</v>
      </c>
      <c r="D17011" t="s">
        <v>899</v>
      </c>
    </row>
    <row r="17012" spans="1:4" x14ac:dyDescent="0.25">
      <c r="A17012" s="2">
        <v>44354.52847222222</v>
      </c>
      <c r="B17012" t="s">
        <v>10296</v>
      </c>
      <c r="D17012" t="s">
        <v>912</v>
      </c>
    </row>
    <row r="17013" spans="1:4" x14ac:dyDescent="0.25">
      <c r="A17013" s="2">
        <v>44354.52847222222</v>
      </c>
      <c r="B17013" t="s">
        <v>3</v>
      </c>
      <c r="D17013" t="s">
        <v>1922</v>
      </c>
    </row>
    <row r="17014" spans="1:4" x14ac:dyDescent="0.25">
      <c r="A17014" s="2">
        <v>44354.52847222222</v>
      </c>
      <c r="B17014" t="s">
        <v>3</v>
      </c>
      <c r="D17014" t="s">
        <v>1848</v>
      </c>
    </row>
    <row r="17015" spans="1:4" x14ac:dyDescent="0.25">
      <c r="A17015" s="2">
        <v>44354.52847222222</v>
      </c>
      <c r="B17015" t="s">
        <v>3</v>
      </c>
      <c r="D17015" t="s">
        <v>1849</v>
      </c>
    </row>
    <row r="17016" spans="1:4" x14ac:dyDescent="0.25">
      <c r="A17016" s="2">
        <v>44354.52847222222</v>
      </c>
      <c r="B17016" t="s">
        <v>3</v>
      </c>
      <c r="D17016" t="s">
        <v>1917</v>
      </c>
    </row>
    <row r="17017" spans="1:4" x14ac:dyDescent="0.25">
      <c r="A17017" s="2">
        <v>44354.52847222222</v>
      </c>
      <c r="B17017" t="s">
        <v>10297</v>
      </c>
      <c r="D17017" t="s">
        <v>846</v>
      </c>
    </row>
    <row r="17018" spans="1:4" x14ac:dyDescent="0.25">
      <c r="A17018" s="2">
        <v>44354.52847222222</v>
      </c>
      <c r="B17018" t="s">
        <v>10297</v>
      </c>
      <c r="D17018" t="s">
        <v>891</v>
      </c>
    </row>
    <row r="17019" spans="1:4" x14ac:dyDescent="0.25">
      <c r="A17019" s="2">
        <v>44354.52847222222</v>
      </c>
      <c r="B17019" t="s">
        <v>10297</v>
      </c>
      <c r="D17019" t="s">
        <v>848</v>
      </c>
    </row>
    <row r="17020" spans="1:4" x14ac:dyDescent="0.25">
      <c r="A17020" s="2">
        <v>44354.52847222222</v>
      </c>
      <c r="B17020" t="s">
        <v>10297</v>
      </c>
      <c r="D17020" t="s">
        <v>849</v>
      </c>
    </row>
    <row r="17021" spans="1:4" x14ac:dyDescent="0.25">
      <c r="A17021" s="2">
        <v>44354.52847222222</v>
      </c>
      <c r="B17021" t="s">
        <v>188</v>
      </c>
      <c r="D17021" t="s">
        <v>5056</v>
      </c>
    </row>
    <row r="17022" spans="1:4" x14ac:dyDescent="0.25">
      <c r="A17022" s="2">
        <v>44354.52847222222</v>
      </c>
      <c r="B17022" t="s">
        <v>188</v>
      </c>
      <c r="D17022" t="s">
        <v>1848</v>
      </c>
    </row>
    <row r="17023" spans="1:4" x14ac:dyDescent="0.25">
      <c r="A17023" s="2">
        <v>44354.529166666667</v>
      </c>
      <c r="B17023" t="s">
        <v>183</v>
      </c>
      <c r="C17023" t="s">
        <v>1249</v>
      </c>
    </row>
    <row r="17024" spans="1:4" x14ac:dyDescent="0.25">
      <c r="A17024" s="2">
        <v>44354.529166666667</v>
      </c>
      <c r="B17024" t="s">
        <v>188</v>
      </c>
      <c r="C17024" t="s">
        <v>1256</v>
      </c>
    </row>
    <row r="17025" spans="1:4" x14ac:dyDescent="0.25">
      <c r="A17025" s="2">
        <v>44354.529166666667</v>
      </c>
      <c r="B17025" t="s">
        <v>188</v>
      </c>
      <c r="C17025" t="s">
        <v>6386</v>
      </c>
    </row>
    <row r="17026" spans="1:4" x14ac:dyDescent="0.25">
      <c r="A17026" s="2">
        <v>44354.529166666667</v>
      </c>
      <c r="B17026" t="s">
        <v>183</v>
      </c>
      <c r="D17026" t="s">
        <v>4996</v>
      </c>
    </row>
    <row r="17027" spans="1:4" x14ac:dyDescent="0.25">
      <c r="A17027" s="2">
        <v>44354.529166666667</v>
      </c>
      <c r="B17027" t="s">
        <v>188</v>
      </c>
      <c r="D17027" t="s">
        <v>1849</v>
      </c>
    </row>
    <row r="17028" spans="1:4" x14ac:dyDescent="0.25">
      <c r="A17028" s="2">
        <v>44354.529166666667</v>
      </c>
      <c r="B17028" t="s">
        <v>188</v>
      </c>
      <c r="D17028" t="s">
        <v>1850</v>
      </c>
    </row>
    <row r="17029" spans="1:4" x14ac:dyDescent="0.25">
      <c r="A17029" s="2">
        <v>44354.561111111114</v>
      </c>
      <c r="B17029" t="s">
        <v>10298</v>
      </c>
      <c r="C17029" t="s">
        <v>6907</v>
      </c>
    </row>
    <row r="17030" spans="1:4" x14ac:dyDescent="0.25">
      <c r="A17030" s="2">
        <v>44354.561111111114</v>
      </c>
      <c r="B17030" t="s">
        <v>10298</v>
      </c>
      <c r="C17030" t="s">
        <v>6891</v>
      </c>
    </row>
    <row r="17031" spans="1:4" x14ac:dyDescent="0.25">
      <c r="A17031" s="2">
        <v>44354.561111111114</v>
      </c>
      <c r="B17031" t="s">
        <v>10298</v>
      </c>
      <c r="C17031" t="s">
        <v>6907</v>
      </c>
    </row>
    <row r="17032" spans="1:4" x14ac:dyDescent="0.25">
      <c r="A17032" s="2">
        <v>44354.561111111114</v>
      </c>
      <c r="B17032" t="s">
        <v>10298</v>
      </c>
      <c r="C17032" t="s">
        <v>6443</v>
      </c>
    </row>
    <row r="17033" spans="1:4" x14ac:dyDescent="0.25">
      <c r="A17033" s="2">
        <v>44354.561111111114</v>
      </c>
      <c r="B17033" t="s">
        <v>10298</v>
      </c>
      <c r="D17033" t="s">
        <v>4999</v>
      </c>
    </row>
    <row r="17034" spans="1:4" x14ac:dyDescent="0.25">
      <c r="A17034" s="2">
        <v>44354.561111111114</v>
      </c>
      <c r="B17034" t="s">
        <v>10298</v>
      </c>
      <c r="D17034" t="s">
        <v>1848</v>
      </c>
    </row>
    <row r="17035" spans="1:4" x14ac:dyDescent="0.25">
      <c r="A17035" s="2">
        <v>44354.561111111114</v>
      </c>
      <c r="B17035" t="s">
        <v>10298</v>
      </c>
      <c r="D17035" t="s">
        <v>1849</v>
      </c>
    </row>
    <row r="17036" spans="1:4" x14ac:dyDescent="0.25">
      <c r="A17036" s="2">
        <v>44354.561111111114</v>
      </c>
      <c r="B17036" t="s">
        <v>10298</v>
      </c>
      <c r="D17036" t="s">
        <v>1850</v>
      </c>
    </row>
    <row r="17037" spans="1:4" x14ac:dyDescent="0.25">
      <c r="A17037" s="2">
        <v>44354.561805555553</v>
      </c>
      <c r="B17037" t="s">
        <v>1147</v>
      </c>
      <c r="C17037" t="s">
        <v>6386</v>
      </c>
    </row>
    <row r="17038" spans="1:4" x14ac:dyDescent="0.25">
      <c r="A17038" s="2">
        <v>44354.561805555553</v>
      </c>
      <c r="B17038" t="s">
        <v>1147</v>
      </c>
      <c r="C17038" t="s">
        <v>6386</v>
      </c>
    </row>
    <row r="17039" spans="1:4" x14ac:dyDescent="0.25">
      <c r="A17039" s="2">
        <v>44354.561805555553</v>
      </c>
      <c r="B17039" t="s">
        <v>1147</v>
      </c>
      <c r="C17039" t="s">
        <v>8646</v>
      </c>
    </row>
    <row r="17040" spans="1:4" x14ac:dyDescent="0.25">
      <c r="A17040" s="2">
        <v>44354.561805555553</v>
      </c>
      <c r="B17040" t="s">
        <v>1147</v>
      </c>
      <c r="D17040" t="s">
        <v>5034</v>
      </c>
    </row>
    <row r="17041" spans="1:4" x14ac:dyDescent="0.25">
      <c r="A17041" s="2">
        <v>44354.561805555553</v>
      </c>
      <c r="B17041" t="s">
        <v>1147</v>
      </c>
      <c r="D17041" t="s">
        <v>1848</v>
      </c>
    </row>
    <row r="17042" spans="1:4" x14ac:dyDescent="0.25">
      <c r="A17042" s="2">
        <v>44354.561805555553</v>
      </c>
      <c r="B17042" t="s">
        <v>1147</v>
      </c>
      <c r="D17042" t="s">
        <v>1849</v>
      </c>
    </row>
    <row r="17043" spans="1:4" x14ac:dyDescent="0.25">
      <c r="A17043" s="2">
        <v>44354.5625</v>
      </c>
      <c r="B17043" t="s">
        <v>1147</v>
      </c>
      <c r="C17043" t="s">
        <v>8647</v>
      </c>
    </row>
    <row r="17044" spans="1:4" x14ac:dyDescent="0.25">
      <c r="A17044" s="2">
        <v>44354.5625</v>
      </c>
      <c r="B17044" t="s">
        <v>1147</v>
      </c>
      <c r="C17044" t="s">
        <v>8648</v>
      </c>
    </row>
    <row r="17045" spans="1:4" x14ac:dyDescent="0.25">
      <c r="A17045" s="2">
        <v>44354.5625</v>
      </c>
      <c r="B17045" t="s">
        <v>1147</v>
      </c>
      <c r="C17045" t="s">
        <v>8649</v>
      </c>
    </row>
    <row r="17046" spans="1:4" x14ac:dyDescent="0.25">
      <c r="A17046" s="2">
        <v>44354.5625</v>
      </c>
      <c r="B17046" t="s">
        <v>1147</v>
      </c>
      <c r="C17046" t="s">
        <v>8650</v>
      </c>
    </row>
    <row r="17047" spans="1:4" x14ac:dyDescent="0.25">
      <c r="A17047" s="2">
        <v>44354.5625</v>
      </c>
      <c r="B17047" t="s">
        <v>1147</v>
      </c>
      <c r="D17047" t="s">
        <v>832</v>
      </c>
    </row>
    <row r="17048" spans="1:4" x14ac:dyDescent="0.25">
      <c r="A17048" s="2">
        <v>44354.5625</v>
      </c>
      <c r="B17048" t="s">
        <v>1147</v>
      </c>
      <c r="D17048" t="s">
        <v>1888</v>
      </c>
    </row>
    <row r="17049" spans="1:4" x14ac:dyDescent="0.25">
      <c r="A17049" s="2">
        <v>44354.5625</v>
      </c>
      <c r="B17049" t="s">
        <v>1147</v>
      </c>
      <c r="D17049" t="s">
        <v>1852</v>
      </c>
    </row>
    <row r="17050" spans="1:4" x14ac:dyDescent="0.25">
      <c r="A17050" s="2">
        <v>44354.5625</v>
      </c>
      <c r="B17050" t="s">
        <v>1147</v>
      </c>
      <c r="D17050" t="s">
        <v>842</v>
      </c>
    </row>
    <row r="17051" spans="1:4" x14ac:dyDescent="0.25">
      <c r="A17051" s="2">
        <v>44354.563194444447</v>
      </c>
      <c r="B17051" t="s">
        <v>1147</v>
      </c>
      <c r="C17051" t="s">
        <v>194</v>
      </c>
    </row>
    <row r="17052" spans="1:4" x14ac:dyDescent="0.25">
      <c r="A17052" s="2">
        <v>44354.563194444447</v>
      </c>
      <c r="B17052" t="s">
        <v>1147</v>
      </c>
      <c r="C17052" t="s">
        <v>1538</v>
      </c>
    </row>
    <row r="17053" spans="1:4" x14ac:dyDescent="0.25">
      <c r="A17053" s="2">
        <v>44354.563194444447</v>
      </c>
      <c r="B17053" t="s">
        <v>1147</v>
      </c>
      <c r="C17053" t="s">
        <v>8651</v>
      </c>
    </row>
    <row r="17054" spans="1:4" x14ac:dyDescent="0.25">
      <c r="A17054" s="2">
        <v>44354.563194444447</v>
      </c>
      <c r="B17054" t="s">
        <v>168</v>
      </c>
      <c r="C17054" t="s">
        <v>9576</v>
      </c>
    </row>
    <row r="17055" spans="1:4" x14ac:dyDescent="0.25">
      <c r="A17055" s="2">
        <v>44354.563194444447</v>
      </c>
      <c r="B17055" t="s">
        <v>168</v>
      </c>
      <c r="C17055" t="s">
        <v>6386</v>
      </c>
    </row>
    <row r="17056" spans="1:4" x14ac:dyDescent="0.25">
      <c r="A17056" s="2">
        <v>44354.563194444447</v>
      </c>
      <c r="B17056" t="s">
        <v>168</v>
      </c>
      <c r="C17056" t="s">
        <v>7045</v>
      </c>
    </row>
    <row r="17057" spans="1:4" x14ac:dyDescent="0.25">
      <c r="A17057" s="2">
        <v>44354.563194444447</v>
      </c>
      <c r="B17057" t="s">
        <v>168</v>
      </c>
      <c r="C17057" t="s">
        <v>6386</v>
      </c>
    </row>
    <row r="17058" spans="1:4" x14ac:dyDescent="0.25">
      <c r="A17058" s="2">
        <v>44354.563194444447</v>
      </c>
      <c r="B17058" t="s">
        <v>1147</v>
      </c>
      <c r="D17058" t="s">
        <v>932</v>
      </c>
    </row>
    <row r="17059" spans="1:4" x14ac:dyDescent="0.25">
      <c r="A17059" s="2">
        <v>44354.563194444447</v>
      </c>
      <c r="B17059" t="s">
        <v>1147</v>
      </c>
      <c r="D17059" t="s">
        <v>1853</v>
      </c>
    </row>
    <row r="17060" spans="1:4" x14ac:dyDescent="0.25">
      <c r="A17060" s="2">
        <v>44354.563194444447</v>
      </c>
      <c r="B17060" t="s">
        <v>1147</v>
      </c>
      <c r="D17060" t="s">
        <v>885</v>
      </c>
    </row>
    <row r="17061" spans="1:4" x14ac:dyDescent="0.25">
      <c r="A17061" s="2">
        <v>44354.563194444447</v>
      </c>
      <c r="B17061" t="s">
        <v>168</v>
      </c>
      <c r="D17061" t="s">
        <v>5058</v>
      </c>
    </row>
    <row r="17062" spans="1:4" x14ac:dyDescent="0.25">
      <c r="A17062" s="2">
        <v>44354.563194444447</v>
      </c>
      <c r="B17062" t="s">
        <v>168</v>
      </c>
      <c r="D17062" t="s">
        <v>1848</v>
      </c>
    </row>
    <row r="17063" spans="1:4" x14ac:dyDescent="0.25">
      <c r="A17063" s="2">
        <v>44354.563194444447</v>
      </c>
      <c r="B17063" t="s">
        <v>168</v>
      </c>
      <c r="D17063" t="s">
        <v>1849</v>
      </c>
    </row>
    <row r="17064" spans="1:4" x14ac:dyDescent="0.25">
      <c r="A17064" s="2">
        <v>44354.563194444447</v>
      </c>
      <c r="B17064" t="s">
        <v>168</v>
      </c>
      <c r="D17064" t="s">
        <v>1850</v>
      </c>
    </row>
    <row r="17065" spans="1:4" x14ac:dyDescent="0.25">
      <c r="A17065" s="2">
        <v>44354.563888888886</v>
      </c>
      <c r="B17065" t="s">
        <v>164</v>
      </c>
      <c r="C17065" t="s">
        <v>6386</v>
      </c>
    </row>
    <row r="17066" spans="1:4" x14ac:dyDescent="0.25">
      <c r="A17066" s="2">
        <v>44354.563888888886</v>
      </c>
      <c r="B17066" t="s">
        <v>164</v>
      </c>
      <c r="C17066" t="s">
        <v>6386</v>
      </c>
    </row>
    <row r="17067" spans="1:4" x14ac:dyDescent="0.25">
      <c r="A17067" s="2">
        <v>44354.563888888886</v>
      </c>
      <c r="B17067" t="s">
        <v>164</v>
      </c>
      <c r="C17067" t="s">
        <v>7407</v>
      </c>
    </row>
    <row r="17068" spans="1:4" x14ac:dyDescent="0.25">
      <c r="A17068" s="2">
        <v>44354.563888888886</v>
      </c>
      <c r="B17068" t="s">
        <v>10297</v>
      </c>
      <c r="C17068" t="s">
        <v>7889</v>
      </c>
    </row>
    <row r="17069" spans="1:4" x14ac:dyDescent="0.25">
      <c r="A17069" s="2">
        <v>44354.563888888886</v>
      </c>
      <c r="B17069" t="s">
        <v>10297</v>
      </c>
      <c r="C17069" t="s">
        <v>6386</v>
      </c>
    </row>
    <row r="17070" spans="1:4" x14ac:dyDescent="0.25">
      <c r="A17070" s="2">
        <v>44354.563888888886</v>
      </c>
      <c r="B17070" t="s">
        <v>10297</v>
      </c>
      <c r="C17070" t="s">
        <v>7890</v>
      </c>
    </row>
    <row r="17071" spans="1:4" x14ac:dyDescent="0.25">
      <c r="A17071" s="2">
        <v>44354.563888888886</v>
      </c>
      <c r="B17071" t="s">
        <v>1147</v>
      </c>
      <c r="C17071" t="s">
        <v>8652</v>
      </c>
    </row>
    <row r="17072" spans="1:4" x14ac:dyDescent="0.25">
      <c r="A17072" s="2">
        <v>44354.563888888886</v>
      </c>
      <c r="B17072" t="s">
        <v>1147</v>
      </c>
      <c r="C17072" t="s">
        <v>1249</v>
      </c>
    </row>
    <row r="17073" spans="1:4" x14ac:dyDescent="0.25">
      <c r="A17073" s="2">
        <v>44354.563888888886</v>
      </c>
      <c r="B17073" t="s">
        <v>1147</v>
      </c>
      <c r="C17073" t="s">
        <v>8653</v>
      </c>
    </row>
    <row r="17074" spans="1:4" x14ac:dyDescent="0.25">
      <c r="A17074" s="2">
        <v>44354.563888888886</v>
      </c>
      <c r="B17074" t="s">
        <v>1147</v>
      </c>
      <c r="C17074" t="s">
        <v>1538</v>
      </c>
    </row>
    <row r="17075" spans="1:4" x14ac:dyDescent="0.25">
      <c r="A17075" s="2">
        <v>44354.563888888886</v>
      </c>
      <c r="B17075" t="s">
        <v>1147</v>
      </c>
      <c r="C17075" t="s">
        <v>6386</v>
      </c>
    </row>
    <row r="17076" spans="1:4" x14ac:dyDescent="0.25">
      <c r="A17076" s="2">
        <v>44354.563888888886</v>
      </c>
      <c r="B17076" t="s">
        <v>1147</v>
      </c>
      <c r="C17076" t="s">
        <v>8654</v>
      </c>
    </row>
    <row r="17077" spans="1:4" x14ac:dyDescent="0.25">
      <c r="A17077" s="2">
        <v>44354.563888888886</v>
      </c>
      <c r="B17077" t="s">
        <v>1147</v>
      </c>
      <c r="C17077" t="s">
        <v>8655</v>
      </c>
    </row>
    <row r="17078" spans="1:4" x14ac:dyDescent="0.25">
      <c r="A17078" s="2">
        <v>44354.563888888886</v>
      </c>
      <c r="B17078" t="s">
        <v>1115</v>
      </c>
      <c r="C17078" t="s">
        <v>1249</v>
      </c>
    </row>
    <row r="17079" spans="1:4" x14ac:dyDescent="0.25">
      <c r="A17079" s="2">
        <v>44354.563888888886</v>
      </c>
      <c r="B17079" t="s">
        <v>1115</v>
      </c>
      <c r="C17079" t="s">
        <v>1249</v>
      </c>
    </row>
    <row r="17080" spans="1:4" x14ac:dyDescent="0.25">
      <c r="A17080" s="2">
        <v>44354.563888888886</v>
      </c>
      <c r="B17080" t="s">
        <v>1115</v>
      </c>
      <c r="C17080" t="s">
        <v>194</v>
      </c>
    </row>
    <row r="17081" spans="1:4" x14ac:dyDescent="0.25">
      <c r="A17081" s="2">
        <v>44354.563888888886</v>
      </c>
      <c r="B17081" t="s">
        <v>168</v>
      </c>
      <c r="C17081" t="s">
        <v>7591</v>
      </c>
    </row>
    <row r="17082" spans="1:4" x14ac:dyDescent="0.25">
      <c r="A17082" s="2">
        <v>44354.563888888886</v>
      </c>
      <c r="B17082" t="s">
        <v>168</v>
      </c>
      <c r="C17082" t="s">
        <v>6386</v>
      </c>
    </row>
    <row r="17083" spans="1:4" x14ac:dyDescent="0.25">
      <c r="A17083" s="2">
        <v>44354.563888888886</v>
      </c>
      <c r="B17083" t="s">
        <v>168</v>
      </c>
      <c r="C17083" t="s">
        <v>7045</v>
      </c>
    </row>
    <row r="17084" spans="1:4" x14ac:dyDescent="0.25">
      <c r="A17084" s="2">
        <v>44354.563888888886</v>
      </c>
      <c r="B17084" t="s">
        <v>168</v>
      </c>
      <c r="C17084" t="s">
        <v>6386</v>
      </c>
    </row>
    <row r="17085" spans="1:4" x14ac:dyDescent="0.25">
      <c r="A17085" s="2">
        <v>44354.563888888886</v>
      </c>
      <c r="B17085" t="s">
        <v>168</v>
      </c>
      <c r="C17085" t="s">
        <v>9572</v>
      </c>
    </row>
    <row r="17086" spans="1:4" x14ac:dyDescent="0.25">
      <c r="A17086" s="2">
        <v>44354.563888888886</v>
      </c>
      <c r="B17086" t="s">
        <v>168</v>
      </c>
      <c r="C17086" t="s">
        <v>1538</v>
      </c>
    </row>
    <row r="17087" spans="1:4" x14ac:dyDescent="0.25">
      <c r="A17087" s="2">
        <v>44354.563888888886</v>
      </c>
      <c r="B17087" t="s">
        <v>168</v>
      </c>
      <c r="C17087" t="s">
        <v>1538</v>
      </c>
    </row>
    <row r="17088" spans="1:4" x14ac:dyDescent="0.25">
      <c r="A17088" s="2">
        <v>44354.563888888886</v>
      </c>
      <c r="B17088" t="s">
        <v>164</v>
      </c>
      <c r="D17088" t="s">
        <v>5001</v>
      </c>
    </row>
    <row r="17089" spans="1:4" x14ac:dyDescent="0.25">
      <c r="A17089" s="2">
        <v>44354.563888888886</v>
      </c>
      <c r="B17089" t="s">
        <v>164</v>
      </c>
      <c r="D17089" t="s">
        <v>1848</v>
      </c>
    </row>
    <row r="17090" spans="1:4" x14ac:dyDescent="0.25">
      <c r="A17090" s="2">
        <v>44354.563888888886</v>
      </c>
      <c r="B17090" t="s">
        <v>164</v>
      </c>
      <c r="D17090" t="s">
        <v>1849</v>
      </c>
    </row>
    <row r="17091" spans="1:4" x14ac:dyDescent="0.25">
      <c r="A17091" s="2">
        <v>44354.563888888886</v>
      </c>
      <c r="B17091" t="s">
        <v>10297</v>
      </c>
      <c r="D17091" t="s">
        <v>4989</v>
      </c>
    </row>
    <row r="17092" spans="1:4" x14ac:dyDescent="0.25">
      <c r="A17092" s="2">
        <v>44354.563888888886</v>
      </c>
      <c r="B17092" t="s">
        <v>10297</v>
      </c>
      <c r="D17092" t="s">
        <v>1848</v>
      </c>
    </row>
    <row r="17093" spans="1:4" x14ac:dyDescent="0.25">
      <c r="A17093" s="2">
        <v>44354.563888888886</v>
      </c>
      <c r="B17093" t="s">
        <v>10297</v>
      </c>
      <c r="D17093" t="s">
        <v>1849</v>
      </c>
    </row>
    <row r="17094" spans="1:4" x14ac:dyDescent="0.25">
      <c r="A17094" s="2">
        <v>44354.563888888886</v>
      </c>
      <c r="B17094" t="s">
        <v>1147</v>
      </c>
      <c r="D17094" t="s">
        <v>856</v>
      </c>
    </row>
    <row r="17095" spans="1:4" x14ac:dyDescent="0.25">
      <c r="A17095" s="2">
        <v>44354.563888888886</v>
      </c>
      <c r="B17095" t="s">
        <v>1147</v>
      </c>
      <c r="D17095" t="s">
        <v>5005</v>
      </c>
    </row>
    <row r="17096" spans="1:4" x14ac:dyDescent="0.25">
      <c r="A17096" s="2">
        <v>44354.563888888886</v>
      </c>
      <c r="B17096" t="s">
        <v>1147</v>
      </c>
      <c r="D17096" t="s">
        <v>1855</v>
      </c>
    </row>
    <row r="17097" spans="1:4" x14ac:dyDescent="0.25">
      <c r="A17097" s="2">
        <v>44354.563888888886</v>
      </c>
      <c r="B17097" t="s">
        <v>1147</v>
      </c>
      <c r="D17097" t="s">
        <v>1007</v>
      </c>
    </row>
    <row r="17098" spans="1:4" x14ac:dyDescent="0.25">
      <c r="A17098" s="2">
        <v>44354.563888888886</v>
      </c>
      <c r="B17098" t="s">
        <v>1147</v>
      </c>
      <c r="D17098" t="s">
        <v>825</v>
      </c>
    </row>
    <row r="17099" spans="1:4" x14ac:dyDescent="0.25">
      <c r="A17099" s="2">
        <v>44354.563888888886</v>
      </c>
      <c r="B17099" t="s">
        <v>1147</v>
      </c>
      <c r="D17099" t="s">
        <v>826</v>
      </c>
    </row>
    <row r="17100" spans="1:4" x14ac:dyDescent="0.25">
      <c r="A17100" s="2">
        <v>44354.563888888886</v>
      </c>
      <c r="B17100" t="s">
        <v>1147</v>
      </c>
      <c r="D17100" t="s">
        <v>902</v>
      </c>
    </row>
    <row r="17101" spans="1:4" x14ac:dyDescent="0.25">
      <c r="A17101" s="2">
        <v>44354.563888888886</v>
      </c>
      <c r="B17101" t="s">
        <v>1115</v>
      </c>
      <c r="D17101" t="s">
        <v>5006</v>
      </c>
    </row>
    <row r="17102" spans="1:4" x14ac:dyDescent="0.25">
      <c r="A17102" s="2">
        <v>44354.563888888886</v>
      </c>
      <c r="B17102" t="s">
        <v>1115</v>
      </c>
      <c r="D17102" t="s">
        <v>1848</v>
      </c>
    </row>
    <row r="17103" spans="1:4" x14ac:dyDescent="0.25">
      <c r="A17103" s="2">
        <v>44354.563888888886</v>
      </c>
      <c r="B17103" t="s">
        <v>1115</v>
      </c>
      <c r="D17103" t="s">
        <v>1849</v>
      </c>
    </row>
    <row r="17104" spans="1:4" x14ac:dyDescent="0.25">
      <c r="A17104" s="2">
        <v>44354.563888888886</v>
      </c>
      <c r="B17104" t="s">
        <v>168</v>
      </c>
      <c r="D17104" t="s">
        <v>1937</v>
      </c>
    </row>
    <row r="17105" spans="1:4" x14ac:dyDescent="0.25">
      <c r="A17105" s="2">
        <v>44354.563888888886</v>
      </c>
      <c r="B17105" t="s">
        <v>168</v>
      </c>
      <c r="D17105" t="s">
        <v>1852</v>
      </c>
    </row>
    <row r="17106" spans="1:4" x14ac:dyDescent="0.25">
      <c r="A17106" s="2">
        <v>44354.563888888886</v>
      </c>
      <c r="B17106" t="s">
        <v>168</v>
      </c>
      <c r="D17106" t="s">
        <v>844</v>
      </c>
    </row>
    <row r="17107" spans="1:4" x14ac:dyDescent="0.25">
      <c r="A17107" s="2">
        <v>44354.563888888886</v>
      </c>
      <c r="B17107" t="s">
        <v>168</v>
      </c>
      <c r="D17107" t="s">
        <v>976</v>
      </c>
    </row>
    <row r="17108" spans="1:4" x14ac:dyDescent="0.25">
      <c r="A17108" s="2">
        <v>44354.563888888886</v>
      </c>
      <c r="B17108" t="s">
        <v>168</v>
      </c>
      <c r="D17108" t="s">
        <v>834</v>
      </c>
    </row>
    <row r="17109" spans="1:4" x14ac:dyDescent="0.25">
      <c r="A17109" s="2">
        <v>44354.563888888886</v>
      </c>
      <c r="B17109" t="s">
        <v>168</v>
      </c>
      <c r="D17109" t="s">
        <v>1139</v>
      </c>
    </row>
    <row r="17110" spans="1:4" x14ac:dyDescent="0.25">
      <c r="A17110" s="2">
        <v>44354.563888888886</v>
      </c>
      <c r="B17110" t="s">
        <v>168</v>
      </c>
      <c r="D17110" t="s">
        <v>1907</v>
      </c>
    </row>
    <row r="17111" spans="1:4" x14ac:dyDescent="0.25">
      <c r="A17111" s="2">
        <v>44354.564583333333</v>
      </c>
      <c r="B17111" t="s">
        <v>10299</v>
      </c>
      <c r="C17111" t="s">
        <v>6386</v>
      </c>
    </row>
    <row r="17112" spans="1:4" x14ac:dyDescent="0.25">
      <c r="A17112" s="2">
        <v>44354.564583333333</v>
      </c>
      <c r="B17112" t="s">
        <v>10299</v>
      </c>
      <c r="C17112" t="s">
        <v>6386</v>
      </c>
    </row>
    <row r="17113" spans="1:4" x14ac:dyDescent="0.25">
      <c r="A17113" s="2">
        <v>44354.564583333333</v>
      </c>
      <c r="B17113" t="s">
        <v>10299</v>
      </c>
      <c r="C17113" t="s">
        <v>7065</v>
      </c>
    </row>
    <row r="17114" spans="1:4" x14ac:dyDescent="0.25">
      <c r="A17114" s="2">
        <v>44354.564583333333</v>
      </c>
      <c r="B17114" t="s">
        <v>10299</v>
      </c>
      <c r="C17114" t="s">
        <v>6386</v>
      </c>
    </row>
    <row r="17115" spans="1:4" x14ac:dyDescent="0.25">
      <c r="A17115" s="2">
        <v>44354.564583333333</v>
      </c>
      <c r="B17115" t="s">
        <v>164</v>
      </c>
      <c r="C17115" t="s">
        <v>1538</v>
      </c>
    </row>
    <row r="17116" spans="1:4" x14ac:dyDescent="0.25">
      <c r="A17116" s="2">
        <v>44354.564583333333</v>
      </c>
      <c r="B17116" t="s">
        <v>164</v>
      </c>
      <c r="C17116" t="s">
        <v>1538</v>
      </c>
    </row>
    <row r="17117" spans="1:4" x14ac:dyDescent="0.25">
      <c r="A17117" s="2">
        <v>44354.564583333333</v>
      </c>
      <c r="B17117" t="s">
        <v>164</v>
      </c>
      <c r="C17117" t="s">
        <v>6386</v>
      </c>
    </row>
    <row r="17118" spans="1:4" x14ac:dyDescent="0.25">
      <c r="A17118" s="2">
        <v>44354.564583333333</v>
      </c>
      <c r="B17118" t="s">
        <v>164</v>
      </c>
      <c r="C17118" t="s">
        <v>7045</v>
      </c>
    </row>
    <row r="17119" spans="1:4" x14ac:dyDescent="0.25">
      <c r="A17119" s="2">
        <v>44354.564583333333</v>
      </c>
      <c r="B17119" t="s">
        <v>164</v>
      </c>
      <c r="C17119" t="s">
        <v>6386</v>
      </c>
    </row>
    <row r="17120" spans="1:4" x14ac:dyDescent="0.25">
      <c r="A17120" s="2">
        <v>44354.564583333333</v>
      </c>
      <c r="B17120" t="s">
        <v>164</v>
      </c>
      <c r="C17120" t="s">
        <v>7408</v>
      </c>
    </row>
    <row r="17121" spans="1:3" x14ac:dyDescent="0.25">
      <c r="A17121" s="2">
        <v>44354.564583333333</v>
      </c>
      <c r="B17121" t="s">
        <v>164</v>
      </c>
      <c r="C17121" t="s">
        <v>7409</v>
      </c>
    </row>
    <row r="17122" spans="1:3" x14ac:dyDescent="0.25">
      <c r="A17122" s="2">
        <v>44354.564583333333</v>
      </c>
      <c r="B17122" t="s">
        <v>164</v>
      </c>
      <c r="C17122" t="s">
        <v>7410</v>
      </c>
    </row>
    <row r="17123" spans="1:3" x14ac:dyDescent="0.25">
      <c r="A17123" s="2">
        <v>44354.564583333333</v>
      </c>
      <c r="B17123" t="s">
        <v>10297</v>
      </c>
      <c r="C17123" t="s">
        <v>6386</v>
      </c>
    </row>
    <row r="17124" spans="1:3" x14ac:dyDescent="0.25">
      <c r="A17124" s="2">
        <v>44354.564583333333</v>
      </c>
      <c r="B17124" t="s">
        <v>10297</v>
      </c>
      <c r="C17124" t="s">
        <v>7891</v>
      </c>
    </row>
    <row r="17125" spans="1:3" x14ac:dyDescent="0.25">
      <c r="A17125" s="2">
        <v>44354.564583333333</v>
      </c>
      <c r="B17125" t="s">
        <v>1147</v>
      </c>
      <c r="C17125" t="s">
        <v>8656</v>
      </c>
    </row>
    <row r="17126" spans="1:3" x14ac:dyDescent="0.25">
      <c r="A17126" s="2">
        <v>44354.564583333333</v>
      </c>
      <c r="B17126" t="s">
        <v>1147</v>
      </c>
      <c r="C17126" t="s">
        <v>6386</v>
      </c>
    </row>
    <row r="17127" spans="1:3" x14ac:dyDescent="0.25">
      <c r="A17127" s="2">
        <v>44354.564583333333</v>
      </c>
      <c r="B17127" t="s">
        <v>1147</v>
      </c>
      <c r="C17127" t="s">
        <v>6386</v>
      </c>
    </row>
    <row r="17128" spans="1:3" x14ac:dyDescent="0.25">
      <c r="A17128" s="2">
        <v>44354.564583333333</v>
      </c>
      <c r="B17128" t="s">
        <v>1147</v>
      </c>
      <c r="C17128" t="s">
        <v>1538</v>
      </c>
    </row>
    <row r="17129" spans="1:3" x14ac:dyDescent="0.25">
      <c r="A17129" s="2">
        <v>44354.564583333333</v>
      </c>
      <c r="B17129" t="s">
        <v>1147</v>
      </c>
      <c r="C17129" t="s">
        <v>8657</v>
      </c>
    </row>
    <row r="17130" spans="1:3" x14ac:dyDescent="0.25">
      <c r="A17130" s="2">
        <v>44354.564583333333</v>
      </c>
      <c r="B17130" t="s">
        <v>1147</v>
      </c>
      <c r="C17130" t="s">
        <v>8658</v>
      </c>
    </row>
    <row r="17131" spans="1:3" x14ac:dyDescent="0.25">
      <c r="A17131" s="2">
        <v>44354.564583333333</v>
      </c>
      <c r="B17131" t="s">
        <v>169</v>
      </c>
      <c r="C17131" t="s">
        <v>6418</v>
      </c>
    </row>
    <row r="17132" spans="1:3" x14ac:dyDescent="0.25">
      <c r="A17132" s="2">
        <v>44354.564583333333</v>
      </c>
      <c r="B17132" t="s">
        <v>169</v>
      </c>
      <c r="C17132" t="s">
        <v>6386</v>
      </c>
    </row>
    <row r="17133" spans="1:3" x14ac:dyDescent="0.25">
      <c r="A17133" s="2">
        <v>44354.564583333333</v>
      </c>
      <c r="B17133" t="s">
        <v>1143</v>
      </c>
      <c r="C17133" t="s">
        <v>6386</v>
      </c>
    </row>
    <row r="17134" spans="1:3" x14ac:dyDescent="0.25">
      <c r="A17134" s="2">
        <v>44354.564583333333</v>
      </c>
      <c r="B17134" t="s">
        <v>1115</v>
      </c>
      <c r="C17134" t="s">
        <v>1249</v>
      </c>
    </row>
    <row r="17135" spans="1:3" x14ac:dyDescent="0.25">
      <c r="A17135" s="2">
        <v>44354.564583333333</v>
      </c>
      <c r="B17135" t="s">
        <v>1115</v>
      </c>
      <c r="C17135" t="s">
        <v>7637</v>
      </c>
    </row>
    <row r="17136" spans="1:3" x14ac:dyDescent="0.25">
      <c r="A17136" s="2">
        <v>44354.564583333333</v>
      </c>
      <c r="B17136" t="s">
        <v>168</v>
      </c>
      <c r="C17136" t="s">
        <v>9577</v>
      </c>
    </row>
    <row r="17137" spans="1:4" x14ac:dyDescent="0.25">
      <c r="A17137" s="2">
        <v>44354.564583333333</v>
      </c>
      <c r="B17137" t="s">
        <v>168</v>
      </c>
      <c r="C17137" t="s">
        <v>9578</v>
      </c>
    </row>
    <row r="17138" spans="1:4" x14ac:dyDescent="0.25">
      <c r="A17138" s="2">
        <v>44354.564583333333</v>
      </c>
      <c r="B17138" t="s">
        <v>168</v>
      </c>
      <c r="C17138" t="s">
        <v>1538</v>
      </c>
    </row>
    <row r="17139" spans="1:4" x14ac:dyDescent="0.25">
      <c r="A17139" s="2">
        <v>44354.564583333333</v>
      </c>
      <c r="B17139" t="s">
        <v>168</v>
      </c>
      <c r="C17139" t="s">
        <v>7591</v>
      </c>
    </row>
    <row r="17140" spans="1:4" x14ac:dyDescent="0.25">
      <c r="A17140" s="2">
        <v>44354.564583333333</v>
      </c>
      <c r="B17140" t="s">
        <v>168</v>
      </c>
      <c r="C17140" t="s">
        <v>6407</v>
      </c>
    </row>
    <row r="17141" spans="1:4" x14ac:dyDescent="0.25">
      <c r="A17141" s="2">
        <v>44354.564583333333</v>
      </c>
      <c r="B17141" t="s">
        <v>168</v>
      </c>
      <c r="C17141" t="s">
        <v>89</v>
      </c>
    </row>
    <row r="17142" spans="1:4" x14ac:dyDescent="0.25">
      <c r="A17142" s="2">
        <v>44354.564583333333</v>
      </c>
      <c r="B17142" t="s">
        <v>168</v>
      </c>
      <c r="C17142" t="s">
        <v>1538</v>
      </c>
    </row>
    <row r="17143" spans="1:4" x14ac:dyDescent="0.25">
      <c r="A17143" s="2">
        <v>44354.564583333333</v>
      </c>
      <c r="B17143" t="s">
        <v>168</v>
      </c>
      <c r="C17143" t="s">
        <v>6386</v>
      </c>
    </row>
    <row r="17144" spans="1:4" x14ac:dyDescent="0.25">
      <c r="A17144" s="2">
        <v>44354.564583333333</v>
      </c>
      <c r="B17144" t="s">
        <v>168</v>
      </c>
      <c r="C17144" t="s">
        <v>6386</v>
      </c>
    </row>
    <row r="17145" spans="1:4" x14ac:dyDescent="0.25">
      <c r="A17145" s="2">
        <v>44354.564583333333</v>
      </c>
      <c r="B17145" t="s">
        <v>1161</v>
      </c>
      <c r="C17145" t="s">
        <v>1249</v>
      </c>
    </row>
    <row r="17146" spans="1:4" x14ac:dyDescent="0.25">
      <c r="A17146" s="2">
        <v>44354.564583333333</v>
      </c>
      <c r="B17146" t="s">
        <v>1161</v>
      </c>
      <c r="C17146" t="s">
        <v>7386</v>
      </c>
    </row>
    <row r="17147" spans="1:4" x14ac:dyDescent="0.25">
      <c r="A17147" s="2">
        <v>44354.564583333333</v>
      </c>
      <c r="B17147" t="s">
        <v>1161</v>
      </c>
      <c r="C17147" t="s">
        <v>10089</v>
      </c>
    </row>
    <row r="17148" spans="1:4" x14ac:dyDescent="0.25">
      <c r="A17148" s="2">
        <v>44354.564583333333</v>
      </c>
      <c r="B17148" t="s">
        <v>1161</v>
      </c>
      <c r="C17148" t="s">
        <v>10090</v>
      </c>
    </row>
    <row r="17149" spans="1:4" x14ac:dyDescent="0.25">
      <c r="A17149" s="2">
        <v>44354.564583333333</v>
      </c>
      <c r="B17149" t="s">
        <v>10299</v>
      </c>
      <c r="D17149" t="s">
        <v>5009</v>
      </c>
    </row>
    <row r="17150" spans="1:4" x14ac:dyDescent="0.25">
      <c r="A17150" s="2">
        <v>44354.564583333333</v>
      </c>
      <c r="B17150" t="s">
        <v>10299</v>
      </c>
      <c r="D17150" t="s">
        <v>1848</v>
      </c>
    </row>
    <row r="17151" spans="1:4" x14ac:dyDescent="0.25">
      <c r="A17151" s="2">
        <v>44354.564583333333</v>
      </c>
      <c r="B17151" t="s">
        <v>10299</v>
      </c>
      <c r="D17151" t="s">
        <v>1849</v>
      </c>
    </row>
    <row r="17152" spans="1:4" x14ac:dyDescent="0.25">
      <c r="A17152" s="2">
        <v>44354.564583333333</v>
      </c>
      <c r="B17152" t="s">
        <v>10299</v>
      </c>
      <c r="D17152" t="s">
        <v>1850</v>
      </c>
    </row>
    <row r="17153" spans="1:4" x14ac:dyDescent="0.25">
      <c r="A17153" s="2">
        <v>44354.564583333333</v>
      </c>
      <c r="B17153" t="s">
        <v>164</v>
      </c>
      <c r="D17153" t="s">
        <v>5001</v>
      </c>
    </row>
    <row r="17154" spans="1:4" x14ac:dyDescent="0.25">
      <c r="A17154" s="2">
        <v>44354.564583333333</v>
      </c>
      <c r="B17154" t="s">
        <v>164</v>
      </c>
      <c r="D17154" t="s">
        <v>961</v>
      </c>
    </row>
    <row r="17155" spans="1:4" x14ac:dyDescent="0.25">
      <c r="A17155" s="2">
        <v>44354.564583333333</v>
      </c>
      <c r="B17155" t="s">
        <v>164</v>
      </c>
      <c r="D17155" t="s">
        <v>1850</v>
      </c>
    </row>
    <row r="17156" spans="1:4" x14ac:dyDescent="0.25">
      <c r="A17156" s="2">
        <v>44354.564583333333</v>
      </c>
      <c r="B17156" t="s">
        <v>164</v>
      </c>
      <c r="D17156" t="s">
        <v>1888</v>
      </c>
    </row>
    <row r="17157" spans="1:4" x14ac:dyDescent="0.25">
      <c r="A17157" s="2">
        <v>44354.564583333333</v>
      </c>
      <c r="B17157" t="s">
        <v>164</v>
      </c>
      <c r="D17157" t="s">
        <v>1852</v>
      </c>
    </row>
    <row r="17158" spans="1:4" x14ac:dyDescent="0.25">
      <c r="A17158" s="2">
        <v>44354.564583333333</v>
      </c>
      <c r="B17158" t="s">
        <v>164</v>
      </c>
      <c r="D17158" t="s">
        <v>828</v>
      </c>
    </row>
    <row r="17159" spans="1:4" x14ac:dyDescent="0.25">
      <c r="A17159" s="2">
        <v>44354.564583333333</v>
      </c>
      <c r="B17159" t="s">
        <v>164</v>
      </c>
      <c r="D17159" t="s">
        <v>892</v>
      </c>
    </row>
    <row r="17160" spans="1:4" x14ac:dyDescent="0.25">
      <c r="A17160" s="2">
        <v>44354.564583333333</v>
      </c>
      <c r="B17160" t="s">
        <v>164</v>
      </c>
      <c r="D17160" t="s">
        <v>825</v>
      </c>
    </row>
    <row r="17161" spans="1:4" x14ac:dyDescent="0.25">
      <c r="A17161" s="2">
        <v>44354.564583333333</v>
      </c>
      <c r="B17161" t="s">
        <v>10297</v>
      </c>
      <c r="D17161" t="s">
        <v>1850</v>
      </c>
    </row>
    <row r="17162" spans="1:4" x14ac:dyDescent="0.25">
      <c r="A17162" s="2">
        <v>44354.564583333333</v>
      </c>
      <c r="B17162" t="s">
        <v>10297</v>
      </c>
      <c r="D17162" t="s">
        <v>1897</v>
      </c>
    </row>
    <row r="17163" spans="1:4" x14ac:dyDescent="0.25">
      <c r="A17163" s="2">
        <v>44354.564583333333</v>
      </c>
      <c r="B17163" t="s">
        <v>1147</v>
      </c>
      <c r="D17163" t="s">
        <v>844</v>
      </c>
    </row>
    <row r="17164" spans="1:4" x14ac:dyDescent="0.25">
      <c r="A17164" s="2">
        <v>44354.564583333333</v>
      </c>
      <c r="B17164" t="s">
        <v>1147</v>
      </c>
      <c r="D17164" t="s">
        <v>845</v>
      </c>
    </row>
    <row r="17165" spans="1:4" x14ac:dyDescent="0.25">
      <c r="A17165" s="2">
        <v>44354.564583333333</v>
      </c>
      <c r="B17165" t="s">
        <v>1147</v>
      </c>
      <c r="D17165" t="s">
        <v>912</v>
      </c>
    </row>
    <row r="17166" spans="1:4" x14ac:dyDescent="0.25">
      <c r="A17166" s="2">
        <v>44354.564583333333</v>
      </c>
      <c r="B17166" t="s">
        <v>1147</v>
      </c>
      <c r="D17166" t="s">
        <v>1009</v>
      </c>
    </row>
    <row r="17167" spans="1:4" x14ac:dyDescent="0.25">
      <c r="A17167" s="2">
        <v>44354.564583333333</v>
      </c>
      <c r="B17167" t="s">
        <v>1147</v>
      </c>
      <c r="D17167" t="s">
        <v>899</v>
      </c>
    </row>
    <row r="17168" spans="1:4" x14ac:dyDescent="0.25">
      <c r="A17168" s="2">
        <v>44354.564583333333</v>
      </c>
      <c r="B17168" t="s">
        <v>1147</v>
      </c>
      <c r="D17168" t="s">
        <v>953</v>
      </c>
    </row>
    <row r="17169" spans="1:4" x14ac:dyDescent="0.25">
      <c r="A17169" s="2">
        <v>44354.564583333333</v>
      </c>
      <c r="B17169" t="s">
        <v>169</v>
      </c>
      <c r="D17169" t="s">
        <v>5010</v>
      </c>
    </row>
    <row r="17170" spans="1:4" x14ac:dyDescent="0.25">
      <c r="A17170" s="2">
        <v>44354.564583333333</v>
      </c>
      <c r="B17170" t="s">
        <v>169</v>
      </c>
      <c r="D17170" t="s">
        <v>1848</v>
      </c>
    </row>
    <row r="17171" spans="1:4" x14ac:dyDescent="0.25">
      <c r="A17171" s="2">
        <v>44354.564583333333</v>
      </c>
      <c r="B17171" t="s">
        <v>1143</v>
      </c>
      <c r="D17171" t="s">
        <v>5046</v>
      </c>
    </row>
    <row r="17172" spans="1:4" x14ac:dyDescent="0.25">
      <c r="A17172" s="2">
        <v>44354.564583333333</v>
      </c>
      <c r="B17172" t="s">
        <v>1115</v>
      </c>
      <c r="D17172" t="s">
        <v>1850</v>
      </c>
    </row>
    <row r="17173" spans="1:4" x14ac:dyDescent="0.25">
      <c r="A17173" s="2">
        <v>44354.564583333333</v>
      </c>
      <c r="B17173" t="s">
        <v>1115</v>
      </c>
      <c r="D17173" t="s">
        <v>1888</v>
      </c>
    </row>
    <row r="17174" spans="1:4" x14ac:dyDescent="0.25">
      <c r="A17174" s="2">
        <v>44354.564583333333</v>
      </c>
      <c r="B17174" t="s">
        <v>168</v>
      </c>
      <c r="D17174" t="s">
        <v>5059</v>
      </c>
    </row>
    <row r="17175" spans="1:4" x14ac:dyDescent="0.25">
      <c r="A17175" s="2">
        <v>44354.564583333333</v>
      </c>
      <c r="B17175" t="s">
        <v>168</v>
      </c>
      <c r="D17175" t="s">
        <v>1855</v>
      </c>
    </row>
    <row r="17176" spans="1:4" x14ac:dyDescent="0.25">
      <c r="A17176" s="2">
        <v>44354.564583333333</v>
      </c>
      <c r="B17176" t="s">
        <v>168</v>
      </c>
      <c r="D17176" t="s">
        <v>1007</v>
      </c>
    </row>
    <row r="17177" spans="1:4" x14ac:dyDescent="0.25">
      <c r="A17177" s="2">
        <v>44354.564583333333</v>
      </c>
      <c r="B17177" t="s">
        <v>168</v>
      </c>
      <c r="D17177" t="s">
        <v>902</v>
      </c>
    </row>
    <row r="17178" spans="1:4" x14ac:dyDescent="0.25">
      <c r="A17178" s="2">
        <v>44354.564583333333</v>
      </c>
      <c r="B17178" t="s">
        <v>168</v>
      </c>
      <c r="D17178" t="s">
        <v>952</v>
      </c>
    </row>
    <row r="17179" spans="1:4" x14ac:dyDescent="0.25">
      <c r="A17179" s="2">
        <v>44354.564583333333</v>
      </c>
      <c r="B17179" t="s">
        <v>168</v>
      </c>
      <c r="D17179" t="s">
        <v>842</v>
      </c>
    </row>
    <row r="17180" spans="1:4" x14ac:dyDescent="0.25">
      <c r="A17180" s="2">
        <v>44354.564583333333</v>
      </c>
      <c r="B17180" t="s">
        <v>168</v>
      </c>
      <c r="D17180" t="s">
        <v>949</v>
      </c>
    </row>
    <row r="17181" spans="1:4" x14ac:dyDescent="0.25">
      <c r="A17181" s="2">
        <v>44354.564583333333</v>
      </c>
      <c r="B17181" t="s">
        <v>168</v>
      </c>
      <c r="D17181" t="s">
        <v>846</v>
      </c>
    </row>
    <row r="17182" spans="1:4" x14ac:dyDescent="0.25">
      <c r="A17182" s="2">
        <v>44354.564583333333</v>
      </c>
      <c r="B17182" t="s">
        <v>168</v>
      </c>
      <c r="D17182" t="s">
        <v>891</v>
      </c>
    </row>
    <row r="17183" spans="1:4" x14ac:dyDescent="0.25">
      <c r="A17183" s="2">
        <v>44354.564583333333</v>
      </c>
      <c r="B17183" t="s">
        <v>1161</v>
      </c>
      <c r="D17183" t="s">
        <v>5064</v>
      </c>
    </row>
    <row r="17184" spans="1:4" x14ac:dyDescent="0.25">
      <c r="A17184" s="2">
        <v>44354.564583333333</v>
      </c>
      <c r="B17184" t="s">
        <v>1161</v>
      </c>
      <c r="D17184" t="s">
        <v>1848</v>
      </c>
    </row>
    <row r="17185" spans="1:4" x14ac:dyDescent="0.25">
      <c r="A17185" s="2">
        <v>44354.564583333333</v>
      </c>
      <c r="B17185" t="s">
        <v>1161</v>
      </c>
      <c r="D17185" t="s">
        <v>1849</v>
      </c>
    </row>
    <row r="17186" spans="1:4" x14ac:dyDescent="0.25">
      <c r="A17186" s="2">
        <v>44354.564583333333</v>
      </c>
      <c r="B17186" t="s">
        <v>1161</v>
      </c>
      <c r="D17186" t="s">
        <v>1850</v>
      </c>
    </row>
    <row r="17187" spans="1:4" x14ac:dyDescent="0.25">
      <c r="A17187" s="2">
        <v>44354.56527777778</v>
      </c>
      <c r="B17187" t="s">
        <v>10299</v>
      </c>
      <c r="C17187" t="s">
        <v>1538</v>
      </c>
    </row>
    <row r="17188" spans="1:4" x14ac:dyDescent="0.25">
      <c r="A17188" s="2">
        <v>44354.56527777778</v>
      </c>
      <c r="B17188" t="s">
        <v>164</v>
      </c>
      <c r="C17188" t="s">
        <v>7279</v>
      </c>
    </row>
    <row r="17189" spans="1:4" x14ac:dyDescent="0.25">
      <c r="A17189" s="2">
        <v>44354.56527777778</v>
      </c>
      <c r="B17189" t="s">
        <v>164</v>
      </c>
      <c r="C17189" t="s">
        <v>7411</v>
      </c>
    </row>
    <row r="17190" spans="1:4" x14ac:dyDescent="0.25">
      <c r="A17190" s="2">
        <v>44354.56527777778</v>
      </c>
      <c r="B17190" t="s">
        <v>1147</v>
      </c>
      <c r="C17190" t="s">
        <v>8659</v>
      </c>
    </row>
    <row r="17191" spans="1:4" x14ac:dyDescent="0.25">
      <c r="A17191" s="2">
        <v>44354.56527777778</v>
      </c>
      <c r="B17191" t="s">
        <v>1143</v>
      </c>
      <c r="C17191" t="s">
        <v>6386</v>
      </c>
    </row>
    <row r="17192" spans="1:4" x14ac:dyDescent="0.25">
      <c r="A17192" s="2">
        <v>44354.56527777778</v>
      </c>
      <c r="B17192" t="s">
        <v>168</v>
      </c>
      <c r="C17192" t="s">
        <v>9579</v>
      </c>
    </row>
    <row r="17193" spans="1:4" x14ac:dyDescent="0.25">
      <c r="A17193" s="2">
        <v>44354.56527777778</v>
      </c>
      <c r="B17193" t="s">
        <v>1161</v>
      </c>
      <c r="C17193" t="s">
        <v>6420</v>
      </c>
    </row>
    <row r="17194" spans="1:4" x14ac:dyDescent="0.25">
      <c r="A17194" s="2">
        <v>44354.56527777778</v>
      </c>
      <c r="B17194" t="s">
        <v>1143</v>
      </c>
      <c r="D17194" t="s">
        <v>1848</v>
      </c>
    </row>
    <row r="17195" spans="1:4" x14ac:dyDescent="0.25">
      <c r="A17195" s="2">
        <v>44354.565972222219</v>
      </c>
      <c r="B17195" t="s">
        <v>10299</v>
      </c>
      <c r="D17195" t="s">
        <v>5012</v>
      </c>
    </row>
    <row r="17196" spans="1:4" x14ac:dyDescent="0.25">
      <c r="A17196" s="2">
        <v>44354.565972222219</v>
      </c>
      <c r="B17196" t="s">
        <v>164</v>
      </c>
      <c r="D17196" t="s">
        <v>1849</v>
      </c>
    </row>
    <row r="17197" spans="1:4" x14ac:dyDescent="0.25">
      <c r="A17197" s="2">
        <v>44354.565972222219</v>
      </c>
      <c r="B17197" t="s">
        <v>164</v>
      </c>
      <c r="D17197" t="s">
        <v>853</v>
      </c>
    </row>
    <row r="17198" spans="1:4" x14ac:dyDescent="0.25">
      <c r="A17198" s="2">
        <v>44354.565972222219</v>
      </c>
      <c r="D17198" t="s">
        <v>5036</v>
      </c>
    </row>
    <row r="17199" spans="1:4" x14ac:dyDescent="0.25">
      <c r="A17199" s="2">
        <v>44354.565972222219</v>
      </c>
      <c r="B17199" t="s">
        <v>1147</v>
      </c>
      <c r="D17199" t="s">
        <v>954</v>
      </c>
    </row>
    <row r="17200" spans="1:4" x14ac:dyDescent="0.25">
      <c r="A17200" s="2">
        <v>44354.565972222219</v>
      </c>
      <c r="D17200" t="s">
        <v>5036</v>
      </c>
    </row>
    <row r="17201" spans="1:4" x14ac:dyDescent="0.25">
      <c r="A17201" s="2">
        <v>44354.565972222219</v>
      </c>
      <c r="D17201" t="s">
        <v>1848</v>
      </c>
    </row>
    <row r="17202" spans="1:4" x14ac:dyDescent="0.25">
      <c r="A17202" s="2">
        <v>44354.565972222219</v>
      </c>
      <c r="B17202" t="s">
        <v>168</v>
      </c>
      <c r="D17202" t="s">
        <v>848</v>
      </c>
    </row>
    <row r="17203" spans="1:4" x14ac:dyDescent="0.25">
      <c r="A17203" s="2">
        <v>44354.565972222219</v>
      </c>
      <c r="B17203" t="s">
        <v>1161</v>
      </c>
      <c r="D17203" t="s">
        <v>1929</v>
      </c>
    </row>
    <row r="17204" spans="1:4" x14ac:dyDescent="0.25">
      <c r="A17204" s="2">
        <v>44354.565972222219</v>
      </c>
      <c r="D17204" t="s">
        <v>5036</v>
      </c>
    </row>
    <row r="17205" spans="1:4" x14ac:dyDescent="0.25">
      <c r="A17205" s="2">
        <v>44453.915277777778</v>
      </c>
      <c r="B17205" t="s">
        <v>173</v>
      </c>
      <c r="C17205" t="s">
        <v>11540</v>
      </c>
    </row>
    <row r="17206" spans="1:4" x14ac:dyDescent="0.25">
      <c r="A17206" s="2">
        <v>44453.915277777778</v>
      </c>
      <c r="B17206" t="s">
        <v>173</v>
      </c>
      <c r="D17206" t="s">
        <v>5026</v>
      </c>
    </row>
    <row r="17207" spans="1:4" x14ac:dyDescent="0.25">
      <c r="A17207" s="2">
        <v>44453.915972222225</v>
      </c>
      <c r="B17207" t="s">
        <v>173</v>
      </c>
      <c r="C17207" t="s">
        <v>6386</v>
      </c>
    </row>
    <row r="17208" spans="1:4" x14ac:dyDescent="0.25">
      <c r="A17208" s="2">
        <v>44453.915972222225</v>
      </c>
      <c r="B17208" t="s">
        <v>173</v>
      </c>
      <c r="D17208" t="s">
        <v>1848</v>
      </c>
    </row>
    <row r="17209" spans="1:4" x14ac:dyDescent="0.25">
      <c r="A17209" s="2">
        <v>44453.916666666664</v>
      </c>
      <c r="B17209" t="s">
        <v>173</v>
      </c>
      <c r="C17209" t="s">
        <v>11541</v>
      </c>
    </row>
    <row r="17210" spans="1:4" x14ac:dyDescent="0.25">
      <c r="A17210" s="2">
        <v>44453.916666666664</v>
      </c>
      <c r="B17210" t="s">
        <v>173</v>
      </c>
      <c r="D17210" t="s">
        <v>1849</v>
      </c>
    </row>
    <row r="17211" spans="1:4" x14ac:dyDescent="0.25">
      <c r="A17211" s="2">
        <v>44453.917361111111</v>
      </c>
      <c r="B17211" t="s">
        <v>173</v>
      </c>
      <c r="C17211" t="s">
        <v>6386</v>
      </c>
    </row>
    <row r="17212" spans="1:4" x14ac:dyDescent="0.25">
      <c r="A17212" s="2">
        <v>44453.917361111111</v>
      </c>
      <c r="B17212" t="s">
        <v>173</v>
      </c>
      <c r="D17212" t="s">
        <v>1850</v>
      </c>
    </row>
    <row r="17213" spans="1:4" x14ac:dyDescent="0.25">
      <c r="A17213" s="2">
        <v>44628.303472222222</v>
      </c>
      <c r="B17213" t="s">
        <v>167</v>
      </c>
      <c r="C17213" t="s">
        <v>1443</v>
      </c>
    </row>
    <row r="17214" spans="1:4" x14ac:dyDescent="0.25">
      <c r="A17214" s="2">
        <v>44628.303472222222</v>
      </c>
      <c r="B17214" t="s">
        <v>167</v>
      </c>
      <c r="D17214" t="s">
        <v>10706</v>
      </c>
    </row>
    <row r="17215" spans="1:4" x14ac:dyDescent="0.25">
      <c r="A17215" s="2">
        <v>44628.304166666669</v>
      </c>
      <c r="B17215" t="s">
        <v>167</v>
      </c>
      <c r="C17215" t="s">
        <v>12406</v>
      </c>
    </row>
    <row r="17216" spans="1:4" x14ac:dyDescent="0.25">
      <c r="A17216" s="2">
        <v>44628.304166666669</v>
      </c>
      <c r="B17216" t="s">
        <v>167</v>
      </c>
      <c r="D17216" t="s">
        <v>1848</v>
      </c>
    </row>
    <row r="17217" spans="1:4" x14ac:dyDescent="0.25">
      <c r="A17217" s="2">
        <v>44628.306944444441</v>
      </c>
      <c r="B17217" t="s">
        <v>177</v>
      </c>
      <c r="C17217" t="s">
        <v>1443</v>
      </c>
    </row>
    <row r="17218" spans="1:4" x14ac:dyDescent="0.25">
      <c r="A17218" s="2">
        <v>44628.306944444441</v>
      </c>
      <c r="B17218" t="s">
        <v>177</v>
      </c>
      <c r="D17218" t="s">
        <v>10639</v>
      </c>
    </row>
    <row r="17219" spans="1:4" x14ac:dyDescent="0.25">
      <c r="A17219" s="2">
        <v>44649.654166666667</v>
      </c>
      <c r="B17219" t="s">
        <v>173</v>
      </c>
      <c r="C17219" t="s">
        <v>12276</v>
      </c>
    </row>
    <row r="17220" spans="1:4" x14ac:dyDescent="0.25">
      <c r="A17220" s="2">
        <v>44649.654166666667</v>
      </c>
      <c r="B17220" t="s">
        <v>173</v>
      </c>
      <c r="D17220" t="s">
        <v>5026</v>
      </c>
    </row>
    <row r="17221" spans="1:4" x14ac:dyDescent="0.25">
      <c r="A17221" s="2">
        <v>44649.654861111114</v>
      </c>
      <c r="B17221" t="s">
        <v>173</v>
      </c>
      <c r="C17221" t="s">
        <v>6386</v>
      </c>
    </row>
    <row r="17222" spans="1:4" x14ac:dyDescent="0.25">
      <c r="A17222" s="2">
        <v>44649.654861111114</v>
      </c>
      <c r="B17222" t="s">
        <v>173</v>
      </c>
      <c r="D17222" t="s">
        <v>1848</v>
      </c>
    </row>
    <row r="17223" spans="1:4" x14ac:dyDescent="0.25">
      <c r="A17223" s="2">
        <v>44649.655555555553</v>
      </c>
      <c r="B17223" t="s">
        <v>173</v>
      </c>
      <c r="C17223" t="s">
        <v>12277</v>
      </c>
    </row>
    <row r="17224" spans="1:4" x14ac:dyDescent="0.25">
      <c r="A17224" s="2">
        <v>44649.655555555553</v>
      </c>
      <c r="B17224" t="s">
        <v>173</v>
      </c>
      <c r="C17224" t="s">
        <v>6386</v>
      </c>
    </row>
    <row r="17225" spans="1:4" x14ac:dyDescent="0.25">
      <c r="A17225" s="2">
        <v>44649.655555555553</v>
      </c>
      <c r="B17225" t="s">
        <v>173</v>
      </c>
      <c r="D17225" t="s">
        <v>1849</v>
      </c>
    </row>
    <row r="17226" spans="1:4" x14ac:dyDescent="0.25">
      <c r="A17226" s="2">
        <v>44649.655555555553</v>
      </c>
      <c r="B17226" t="s">
        <v>173</v>
      </c>
      <c r="D17226" t="s">
        <v>1850</v>
      </c>
    </row>
    <row r="17227" spans="1:4" x14ac:dyDescent="0.25">
      <c r="A17227" s="2">
        <v>44649.65625</v>
      </c>
      <c r="B17227" t="s">
        <v>173</v>
      </c>
      <c r="C17227" t="s">
        <v>12278</v>
      </c>
    </row>
    <row r="17228" spans="1:4" x14ac:dyDescent="0.25">
      <c r="A17228" s="2">
        <v>44649.65625</v>
      </c>
      <c r="B17228" t="s">
        <v>173</v>
      </c>
      <c r="C17228" t="s">
        <v>12279</v>
      </c>
    </row>
    <row r="17229" spans="1:4" x14ac:dyDescent="0.25">
      <c r="A17229" s="2">
        <v>44649.65625</v>
      </c>
      <c r="B17229" t="s">
        <v>173</v>
      </c>
      <c r="D17229" t="s">
        <v>1919</v>
      </c>
    </row>
    <row r="17230" spans="1:4" x14ac:dyDescent="0.25">
      <c r="A17230" s="2">
        <v>44649.65625</v>
      </c>
      <c r="B17230" t="s">
        <v>173</v>
      </c>
      <c r="D17230" t="s">
        <v>1852</v>
      </c>
    </row>
    <row r="17231" spans="1:4" x14ac:dyDescent="0.25">
      <c r="A17231" s="2">
        <v>44649.743055555555</v>
      </c>
      <c r="B17231" t="s">
        <v>10296</v>
      </c>
      <c r="C17231" t="s">
        <v>12394</v>
      </c>
    </row>
    <row r="17232" spans="1:4" x14ac:dyDescent="0.25">
      <c r="A17232" s="2">
        <v>44649.743055555555</v>
      </c>
      <c r="B17232" t="s">
        <v>10296</v>
      </c>
      <c r="C17232" t="s">
        <v>6386</v>
      </c>
    </row>
    <row r="17233" spans="1:4" x14ac:dyDescent="0.25">
      <c r="A17233" s="2">
        <v>44649.743055555555</v>
      </c>
      <c r="B17233" t="s">
        <v>10296</v>
      </c>
      <c r="D17233" t="s">
        <v>4988</v>
      </c>
    </row>
    <row r="17234" spans="1:4" x14ac:dyDescent="0.25">
      <c r="A17234" s="2">
        <v>44649.743055555555</v>
      </c>
      <c r="B17234" t="s">
        <v>10296</v>
      </c>
      <c r="D17234" t="s">
        <v>1849</v>
      </c>
    </row>
    <row r="17235" spans="1:4" x14ac:dyDescent="0.25">
      <c r="A17235" s="2">
        <v>44649.743055555555</v>
      </c>
      <c r="B17235" t="s">
        <v>10296</v>
      </c>
      <c r="D17235" t="s">
        <v>1861</v>
      </c>
    </row>
    <row r="17236" spans="1:4" x14ac:dyDescent="0.25">
      <c r="A17236" s="2">
        <v>44649.743750000001</v>
      </c>
      <c r="B17236" t="s">
        <v>10296</v>
      </c>
      <c r="C17236" t="s">
        <v>12395</v>
      </c>
    </row>
    <row r="17237" spans="1:4" x14ac:dyDescent="0.25">
      <c r="A17237" s="2">
        <v>44649.743750000001</v>
      </c>
      <c r="B17237" t="s">
        <v>10296</v>
      </c>
      <c r="D17237" t="s">
        <v>4990</v>
      </c>
    </row>
    <row r="17238" spans="1:4" x14ac:dyDescent="0.25">
      <c r="A17238" s="2">
        <v>44649.744444444441</v>
      </c>
      <c r="B17238" t="s">
        <v>10296</v>
      </c>
      <c r="C17238" t="s">
        <v>12396</v>
      </c>
    </row>
    <row r="17239" spans="1:4" x14ac:dyDescent="0.25">
      <c r="A17239" s="2">
        <v>44649.744444444441</v>
      </c>
      <c r="B17239" t="s">
        <v>10296</v>
      </c>
      <c r="C17239" t="s">
        <v>1448</v>
      </c>
    </row>
    <row r="17240" spans="1:4" x14ac:dyDescent="0.25">
      <c r="A17240" s="2">
        <v>44649.744444444441</v>
      </c>
      <c r="B17240" t="s">
        <v>10296</v>
      </c>
      <c r="C17240" t="s">
        <v>1538</v>
      </c>
    </row>
    <row r="17241" spans="1:4" x14ac:dyDescent="0.25">
      <c r="A17241" s="2">
        <v>44649.744444444441</v>
      </c>
      <c r="B17241" t="s">
        <v>10296</v>
      </c>
      <c r="C17241" t="s">
        <v>12397</v>
      </c>
    </row>
    <row r="17242" spans="1:4" x14ac:dyDescent="0.25">
      <c r="A17242" s="2">
        <v>44649.744444444441</v>
      </c>
      <c r="B17242" t="s">
        <v>10296</v>
      </c>
      <c r="D17242" t="s">
        <v>1852</v>
      </c>
    </row>
    <row r="17243" spans="1:4" x14ac:dyDescent="0.25">
      <c r="A17243" s="2">
        <v>44649.744444444441</v>
      </c>
      <c r="B17243" t="s">
        <v>10296</v>
      </c>
      <c r="D17243" t="s">
        <v>850</v>
      </c>
    </row>
    <row r="17244" spans="1:4" x14ac:dyDescent="0.25">
      <c r="A17244" s="2">
        <v>44649.744444444441</v>
      </c>
      <c r="B17244" t="s">
        <v>10296</v>
      </c>
      <c r="D17244" t="s">
        <v>1009</v>
      </c>
    </row>
    <row r="17245" spans="1:4" x14ac:dyDescent="0.25">
      <c r="A17245" s="2">
        <v>44649.744444444441</v>
      </c>
      <c r="B17245" t="s">
        <v>10296</v>
      </c>
      <c r="D17245" t="s">
        <v>972</v>
      </c>
    </row>
    <row r="17246" spans="1:4" x14ac:dyDescent="0.25">
      <c r="A17246" s="2">
        <v>44649.745138888888</v>
      </c>
      <c r="B17246" t="s">
        <v>10296</v>
      </c>
      <c r="C17246" t="s">
        <v>1538</v>
      </c>
    </row>
    <row r="17247" spans="1:4" x14ac:dyDescent="0.25">
      <c r="A17247" s="2">
        <v>44649.745138888888</v>
      </c>
      <c r="B17247" t="s">
        <v>10296</v>
      </c>
      <c r="C17247" t="s">
        <v>12398</v>
      </c>
    </row>
    <row r="17248" spans="1:4" x14ac:dyDescent="0.25">
      <c r="A17248" s="2">
        <v>44649.745138888888</v>
      </c>
      <c r="B17248" t="s">
        <v>10296</v>
      </c>
      <c r="C17248" t="s">
        <v>6386</v>
      </c>
    </row>
    <row r="17249" spans="1:4" x14ac:dyDescent="0.25">
      <c r="A17249" s="2">
        <v>44649.745138888888</v>
      </c>
      <c r="B17249" t="s">
        <v>10296</v>
      </c>
      <c r="C17249" t="s">
        <v>6386</v>
      </c>
    </row>
    <row r="17250" spans="1:4" x14ac:dyDescent="0.25">
      <c r="A17250" s="2">
        <v>44649.745138888888</v>
      </c>
      <c r="B17250" t="s">
        <v>10296</v>
      </c>
      <c r="D17250" t="s">
        <v>973</v>
      </c>
    </row>
    <row r="17251" spans="1:4" x14ac:dyDescent="0.25">
      <c r="A17251" s="2">
        <v>44649.745138888888</v>
      </c>
      <c r="B17251" t="s">
        <v>10296</v>
      </c>
      <c r="D17251" t="s">
        <v>856</v>
      </c>
    </row>
    <row r="17252" spans="1:4" x14ac:dyDescent="0.25">
      <c r="A17252" s="2">
        <v>44649.745138888888</v>
      </c>
      <c r="B17252" t="s">
        <v>10296</v>
      </c>
      <c r="D17252" t="s">
        <v>4991</v>
      </c>
    </row>
    <row r="17253" spans="1:4" x14ac:dyDescent="0.25">
      <c r="A17253" s="2">
        <v>44649.745138888888</v>
      </c>
      <c r="B17253" t="s">
        <v>10296</v>
      </c>
      <c r="D17253" t="s">
        <v>1895</v>
      </c>
    </row>
    <row r="17254" spans="1:4" x14ac:dyDescent="0.25">
      <c r="A17254" s="2">
        <v>44649.76666666667</v>
      </c>
      <c r="B17254" t="s">
        <v>163</v>
      </c>
      <c r="C17254" t="s">
        <v>12399</v>
      </c>
    </row>
    <row r="17255" spans="1:4" x14ac:dyDescent="0.25">
      <c r="A17255" s="2">
        <v>44649.76666666667</v>
      </c>
      <c r="B17255" t="s">
        <v>163</v>
      </c>
      <c r="D17255" t="s">
        <v>4993</v>
      </c>
    </row>
    <row r="17256" spans="1:4" x14ac:dyDescent="0.25">
      <c r="A17256" s="2">
        <v>44649.768750000003</v>
      </c>
      <c r="B17256" t="s">
        <v>163</v>
      </c>
      <c r="C17256" t="s">
        <v>6386</v>
      </c>
    </row>
    <row r="17257" spans="1:4" x14ac:dyDescent="0.25">
      <c r="A17257" s="2">
        <v>44649.768750000003</v>
      </c>
      <c r="B17257" t="s">
        <v>163</v>
      </c>
      <c r="D17257" t="s">
        <v>1848</v>
      </c>
    </row>
    <row r="17258" spans="1:4" x14ac:dyDescent="0.25">
      <c r="A17258" s="2">
        <v>44649.769444444442</v>
      </c>
      <c r="B17258" t="s">
        <v>163</v>
      </c>
      <c r="C17258" t="s">
        <v>12400</v>
      </c>
    </row>
    <row r="17259" spans="1:4" x14ac:dyDescent="0.25">
      <c r="A17259" s="2">
        <v>44649.769444444442</v>
      </c>
      <c r="B17259" t="s">
        <v>163</v>
      </c>
      <c r="D17259" t="s">
        <v>1849</v>
      </c>
    </row>
    <row r="17260" spans="1:4" x14ac:dyDescent="0.25">
      <c r="A17260" s="2">
        <v>44649.770138888889</v>
      </c>
      <c r="B17260" t="s">
        <v>163</v>
      </c>
      <c r="C17260" t="s">
        <v>6386</v>
      </c>
    </row>
    <row r="17261" spans="1:4" x14ac:dyDescent="0.25">
      <c r="A17261" s="2">
        <v>44649.770138888889</v>
      </c>
      <c r="B17261" t="s">
        <v>163</v>
      </c>
      <c r="D17261" t="s">
        <v>1850</v>
      </c>
    </row>
    <row r="17262" spans="1:4" x14ac:dyDescent="0.25">
      <c r="A17262" s="2">
        <v>44649.772222222222</v>
      </c>
      <c r="B17262" t="s">
        <v>10299</v>
      </c>
      <c r="C17262" t="s">
        <v>12399</v>
      </c>
    </row>
    <row r="17263" spans="1:4" x14ac:dyDescent="0.25">
      <c r="A17263" s="2">
        <v>44649.772222222222</v>
      </c>
      <c r="B17263" t="s">
        <v>10299</v>
      </c>
      <c r="D17263" t="s">
        <v>5012</v>
      </c>
    </row>
    <row r="17264" spans="1:4" x14ac:dyDescent="0.25">
      <c r="A17264" s="2">
        <v>44649.772916666669</v>
      </c>
      <c r="B17264" t="s">
        <v>10299</v>
      </c>
      <c r="C17264" t="s">
        <v>6386</v>
      </c>
    </row>
    <row r="17265" spans="1:4" x14ac:dyDescent="0.25">
      <c r="A17265" s="2">
        <v>44649.772916666669</v>
      </c>
      <c r="B17265" t="s">
        <v>10299</v>
      </c>
      <c r="C17265" t="s">
        <v>1538</v>
      </c>
    </row>
    <row r="17266" spans="1:4" x14ac:dyDescent="0.25">
      <c r="A17266" s="2">
        <v>44649.772916666669</v>
      </c>
      <c r="B17266" t="s">
        <v>10299</v>
      </c>
      <c r="C17266" t="s">
        <v>12401</v>
      </c>
    </row>
    <row r="17267" spans="1:4" x14ac:dyDescent="0.25">
      <c r="A17267" s="2">
        <v>44649.772916666669</v>
      </c>
      <c r="B17267" t="s">
        <v>10299</v>
      </c>
      <c r="D17267" t="s">
        <v>1852</v>
      </c>
    </row>
    <row r="17268" spans="1:4" x14ac:dyDescent="0.25">
      <c r="A17268" s="2">
        <v>44649.772916666669</v>
      </c>
      <c r="B17268" t="s">
        <v>10299</v>
      </c>
      <c r="D17268" t="s">
        <v>846</v>
      </c>
    </row>
    <row r="17269" spans="1:4" x14ac:dyDescent="0.25">
      <c r="A17269" s="2">
        <v>44649.772916666669</v>
      </c>
      <c r="B17269" t="s">
        <v>10299</v>
      </c>
      <c r="D17269" t="s">
        <v>1013</v>
      </c>
    </row>
    <row r="17270" spans="1:4" x14ac:dyDescent="0.25">
      <c r="A17270" s="2">
        <v>44649.779166666667</v>
      </c>
      <c r="B17270" t="s">
        <v>10299</v>
      </c>
      <c r="C17270" t="s">
        <v>12402</v>
      </c>
    </row>
    <row r="17271" spans="1:4" x14ac:dyDescent="0.25">
      <c r="A17271" s="2">
        <v>44649.779166666667</v>
      </c>
      <c r="B17271" t="s">
        <v>10299</v>
      </c>
      <c r="D17271" t="s">
        <v>856</v>
      </c>
    </row>
    <row r="17272" spans="1:4" x14ac:dyDescent="0.25">
      <c r="A17272" s="2">
        <v>44649.782638888886</v>
      </c>
      <c r="B17272" t="s">
        <v>178</v>
      </c>
      <c r="C17272" t="s">
        <v>12403</v>
      </c>
    </row>
    <row r="17273" spans="1:4" x14ac:dyDescent="0.25">
      <c r="A17273" s="2">
        <v>44649.782638888886</v>
      </c>
      <c r="B17273" t="s">
        <v>178</v>
      </c>
      <c r="C17273" t="s">
        <v>1538</v>
      </c>
    </row>
    <row r="17274" spans="1:4" x14ac:dyDescent="0.25">
      <c r="A17274" s="2">
        <v>44649.782638888886</v>
      </c>
      <c r="B17274" t="s">
        <v>178</v>
      </c>
      <c r="C17274" t="s">
        <v>6386</v>
      </c>
    </row>
    <row r="17275" spans="1:4" x14ac:dyDescent="0.25">
      <c r="A17275" s="2">
        <v>44649.782638888886</v>
      </c>
      <c r="B17275" t="s">
        <v>178</v>
      </c>
      <c r="C17275" t="s">
        <v>12404</v>
      </c>
    </row>
    <row r="17276" spans="1:4" x14ac:dyDescent="0.25">
      <c r="A17276" s="2">
        <v>44649.782638888886</v>
      </c>
      <c r="B17276" t="s">
        <v>178</v>
      </c>
      <c r="C17276" t="s">
        <v>6386</v>
      </c>
    </row>
    <row r="17277" spans="1:4" x14ac:dyDescent="0.25">
      <c r="A17277" s="2">
        <v>44649.782638888886</v>
      </c>
      <c r="B17277" t="s">
        <v>178</v>
      </c>
      <c r="D17277" t="s">
        <v>842</v>
      </c>
    </row>
    <row r="17278" spans="1:4" x14ac:dyDescent="0.25">
      <c r="A17278" s="2">
        <v>44649.782638888886</v>
      </c>
      <c r="B17278" t="s">
        <v>178</v>
      </c>
      <c r="D17278" t="s">
        <v>949</v>
      </c>
    </row>
    <row r="17279" spans="1:4" x14ac:dyDescent="0.25">
      <c r="A17279" s="2">
        <v>44649.782638888886</v>
      </c>
      <c r="B17279" t="s">
        <v>178</v>
      </c>
      <c r="D17279" t="s">
        <v>827</v>
      </c>
    </row>
    <row r="17280" spans="1:4" x14ac:dyDescent="0.25">
      <c r="A17280" s="2">
        <v>44649.782638888886</v>
      </c>
      <c r="B17280" t="s">
        <v>178</v>
      </c>
      <c r="D17280" t="s">
        <v>995</v>
      </c>
    </row>
    <row r="17281" spans="1:4" x14ac:dyDescent="0.25">
      <c r="A17281" s="2">
        <v>44649.782638888886</v>
      </c>
      <c r="B17281" t="s">
        <v>178</v>
      </c>
      <c r="D17281" t="s">
        <v>971</v>
      </c>
    </row>
    <row r="17282" spans="1:4" x14ac:dyDescent="0.25">
      <c r="A17282" s="2">
        <v>44649.783333333333</v>
      </c>
      <c r="B17282" t="s">
        <v>178</v>
      </c>
      <c r="C17282" t="s">
        <v>12405</v>
      </c>
    </row>
    <row r="17283" spans="1:4" x14ac:dyDescent="0.25">
      <c r="A17283" s="2">
        <v>44649.783333333333</v>
      </c>
      <c r="B17283" t="s">
        <v>178</v>
      </c>
      <c r="D17283" t="s">
        <v>1855</v>
      </c>
    </row>
    <row r="17284" spans="1:4" x14ac:dyDescent="0.25">
      <c r="A17284" s="2">
        <v>44685.478472222225</v>
      </c>
      <c r="B17284" t="s">
        <v>168</v>
      </c>
      <c r="C17284" t="s">
        <v>12224</v>
      </c>
    </row>
    <row r="17285" spans="1:4" x14ac:dyDescent="0.25">
      <c r="A17285" s="2">
        <v>44685.478472222225</v>
      </c>
      <c r="B17285" t="s">
        <v>168</v>
      </c>
      <c r="D17285" t="s">
        <v>5058</v>
      </c>
    </row>
    <row r="17286" spans="1:4" x14ac:dyDescent="0.25">
      <c r="A17286" s="2">
        <v>44685.479166666664</v>
      </c>
      <c r="B17286" t="s">
        <v>168</v>
      </c>
      <c r="C17286" t="s">
        <v>10235</v>
      </c>
    </row>
    <row r="17287" spans="1:4" x14ac:dyDescent="0.25">
      <c r="A17287" s="2">
        <v>44685.479166666664</v>
      </c>
      <c r="B17287" t="s">
        <v>168</v>
      </c>
      <c r="D17287" t="s">
        <v>1848</v>
      </c>
    </row>
    <row r="17288" spans="1:4" x14ac:dyDescent="0.25">
      <c r="A17288" s="2">
        <v>44685.479861111111</v>
      </c>
      <c r="B17288" t="s">
        <v>168</v>
      </c>
      <c r="C17288" t="s">
        <v>12225</v>
      </c>
    </row>
    <row r="17289" spans="1:4" x14ac:dyDescent="0.25">
      <c r="A17289" s="2">
        <v>44685.479861111111</v>
      </c>
      <c r="B17289" t="s">
        <v>168</v>
      </c>
      <c r="C17289" t="s">
        <v>6731</v>
      </c>
    </row>
    <row r="17290" spans="1:4" x14ac:dyDescent="0.25">
      <c r="A17290" s="2">
        <v>44685.479861111111</v>
      </c>
      <c r="B17290" t="s">
        <v>168</v>
      </c>
      <c r="D17290" t="s">
        <v>1849</v>
      </c>
    </row>
    <row r="17291" spans="1:4" x14ac:dyDescent="0.25">
      <c r="A17291" s="2">
        <v>44685.479861111111</v>
      </c>
      <c r="B17291" t="s">
        <v>168</v>
      </c>
      <c r="D17291" t="s">
        <v>1850</v>
      </c>
    </row>
    <row r="17292" spans="1:4" x14ac:dyDescent="0.25">
      <c r="A17292" s="2">
        <v>44685.480555555558</v>
      </c>
      <c r="B17292" t="s">
        <v>189</v>
      </c>
      <c r="C17292" t="s">
        <v>11533</v>
      </c>
    </row>
    <row r="17293" spans="1:4" x14ac:dyDescent="0.25">
      <c r="A17293" s="2">
        <v>44685.480555555558</v>
      </c>
      <c r="B17293" t="s">
        <v>168</v>
      </c>
      <c r="C17293" t="s">
        <v>12226</v>
      </c>
    </row>
    <row r="17294" spans="1:4" x14ac:dyDescent="0.25">
      <c r="A17294" s="2">
        <v>44685.480555555558</v>
      </c>
      <c r="B17294" t="s">
        <v>189</v>
      </c>
      <c r="D17294" t="s">
        <v>5042</v>
      </c>
    </row>
    <row r="17295" spans="1:4" x14ac:dyDescent="0.25">
      <c r="A17295" s="2">
        <v>44685.480555555558</v>
      </c>
      <c r="B17295" t="s">
        <v>168</v>
      </c>
      <c r="D17295" t="s">
        <v>1937</v>
      </c>
    </row>
    <row r="17296" spans="1:4" x14ac:dyDescent="0.25">
      <c r="A17296" s="2">
        <v>44685.481249999997</v>
      </c>
      <c r="B17296" t="s">
        <v>168</v>
      </c>
      <c r="C17296" t="s">
        <v>6731</v>
      </c>
    </row>
    <row r="17297" spans="1:4" x14ac:dyDescent="0.25">
      <c r="A17297" s="2">
        <v>44685.481249999997</v>
      </c>
      <c r="B17297" t="s">
        <v>168</v>
      </c>
      <c r="D17297" t="s">
        <v>1852</v>
      </c>
    </row>
    <row r="17298" spans="1:4" x14ac:dyDescent="0.25">
      <c r="A17298" s="2">
        <v>44685.481944444444</v>
      </c>
      <c r="B17298" t="s">
        <v>189</v>
      </c>
      <c r="C17298" t="s">
        <v>11534</v>
      </c>
    </row>
    <row r="17299" spans="1:4" x14ac:dyDescent="0.25">
      <c r="A17299" s="2">
        <v>44685.481944444444</v>
      </c>
      <c r="B17299" t="s">
        <v>168</v>
      </c>
      <c r="C17299" t="s">
        <v>12227</v>
      </c>
    </row>
    <row r="17300" spans="1:4" x14ac:dyDescent="0.25">
      <c r="A17300" s="2">
        <v>44685.481944444444</v>
      </c>
      <c r="B17300" t="s">
        <v>168</v>
      </c>
      <c r="C17300" t="s">
        <v>6396</v>
      </c>
    </row>
    <row r="17301" spans="1:4" x14ac:dyDescent="0.25">
      <c r="A17301" s="2">
        <v>44685.481944444444</v>
      </c>
      <c r="B17301" t="s">
        <v>168</v>
      </c>
      <c r="C17301" t="s">
        <v>12228</v>
      </c>
    </row>
    <row r="17302" spans="1:4" x14ac:dyDescent="0.25">
      <c r="A17302" s="2">
        <v>44685.481944444444</v>
      </c>
      <c r="B17302" t="s">
        <v>189</v>
      </c>
      <c r="D17302" t="s">
        <v>1849</v>
      </c>
    </row>
    <row r="17303" spans="1:4" x14ac:dyDescent="0.25">
      <c r="A17303" s="2">
        <v>44685.481944444444</v>
      </c>
      <c r="B17303" t="s">
        <v>168</v>
      </c>
      <c r="D17303" t="s">
        <v>1855</v>
      </c>
    </row>
    <row r="17304" spans="1:4" x14ac:dyDescent="0.25">
      <c r="A17304" s="2">
        <v>44685.481944444444</v>
      </c>
      <c r="B17304" t="s">
        <v>168</v>
      </c>
      <c r="D17304" t="s">
        <v>1869</v>
      </c>
    </row>
    <row r="17305" spans="1:4" x14ac:dyDescent="0.25">
      <c r="A17305" s="2">
        <v>44685.481944444444</v>
      </c>
      <c r="B17305" t="s">
        <v>168</v>
      </c>
      <c r="D17305" t="s">
        <v>825</v>
      </c>
    </row>
    <row r="17306" spans="1:4" x14ac:dyDescent="0.25">
      <c r="A17306" s="2">
        <v>44685.482638888891</v>
      </c>
      <c r="B17306" t="s">
        <v>189</v>
      </c>
      <c r="C17306" t="s">
        <v>11535</v>
      </c>
    </row>
    <row r="17307" spans="1:4" x14ac:dyDescent="0.25">
      <c r="A17307" s="2">
        <v>44685.482638888891</v>
      </c>
      <c r="B17307" t="s">
        <v>189</v>
      </c>
      <c r="C17307" t="s">
        <v>11536</v>
      </c>
    </row>
    <row r="17308" spans="1:4" x14ac:dyDescent="0.25">
      <c r="A17308" s="2">
        <v>44685.482638888891</v>
      </c>
      <c r="B17308" t="s">
        <v>168</v>
      </c>
      <c r="C17308" t="s">
        <v>12229</v>
      </c>
    </row>
    <row r="17309" spans="1:4" x14ac:dyDescent="0.25">
      <c r="A17309" s="2">
        <v>44685.482638888891</v>
      </c>
      <c r="B17309" t="s">
        <v>168</v>
      </c>
      <c r="C17309" t="s">
        <v>12230</v>
      </c>
    </row>
    <row r="17310" spans="1:4" x14ac:dyDescent="0.25">
      <c r="A17310" s="2">
        <v>44685.482638888891</v>
      </c>
      <c r="B17310" t="s">
        <v>168</v>
      </c>
      <c r="C17310" t="s">
        <v>11868</v>
      </c>
    </row>
    <row r="17311" spans="1:4" x14ac:dyDescent="0.25">
      <c r="A17311" s="2">
        <v>44685.482638888891</v>
      </c>
      <c r="B17311" t="s">
        <v>189</v>
      </c>
      <c r="D17311" t="s">
        <v>1877</v>
      </c>
    </row>
    <row r="17312" spans="1:4" x14ac:dyDescent="0.25">
      <c r="A17312" s="2">
        <v>44685.482638888891</v>
      </c>
      <c r="B17312" t="s">
        <v>189</v>
      </c>
      <c r="D17312" t="s">
        <v>1902</v>
      </c>
    </row>
    <row r="17313" spans="1:4" x14ac:dyDescent="0.25">
      <c r="A17313" s="2">
        <v>44685.482638888891</v>
      </c>
      <c r="B17313" t="s">
        <v>168</v>
      </c>
      <c r="D17313" t="s">
        <v>853</v>
      </c>
    </row>
    <row r="17314" spans="1:4" x14ac:dyDescent="0.25">
      <c r="A17314" s="2">
        <v>44685.482638888891</v>
      </c>
      <c r="B17314" t="s">
        <v>168</v>
      </c>
      <c r="D17314" t="s">
        <v>842</v>
      </c>
    </row>
    <row r="17315" spans="1:4" x14ac:dyDescent="0.25">
      <c r="A17315" s="2">
        <v>44685.482638888891</v>
      </c>
      <c r="B17315" t="s">
        <v>168</v>
      </c>
      <c r="D17315" t="s">
        <v>932</v>
      </c>
    </row>
    <row r="17316" spans="1:4" x14ac:dyDescent="0.25">
      <c r="A17316" s="2">
        <v>44685.48333333333</v>
      </c>
      <c r="B17316" t="s">
        <v>189</v>
      </c>
      <c r="C17316" t="s">
        <v>11537</v>
      </c>
    </row>
    <row r="17317" spans="1:4" x14ac:dyDescent="0.25">
      <c r="A17317" s="2">
        <v>44685.48333333333</v>
      </c>
      <c r="B17317" t="s">
        <v>168</v>
      </c>
      <c r="C17317" t="s">
        <v>7710</v>
      </c>
    </row>
    <row r="17318" spans="1:4" x14ac:dyDescent="0.25">
      <c r="A17318" s="2">
        <v>44685.48333333333</v>
      </c>
      <c r="B17318" t="s">
        <v>168</v>
      </c>
      <c r="C17318" t="s">
        <v>6429</v>
      </c>
    </row>
    <row r="17319" spans="1:4" x14ac:dyDescent="0.25">
      <c r="A17319" s="2">
        <v>44685.48333333333</v>
      </c>
      <c r="B17319" t="s">
        <v>168</v>
      </c>
      <c r="C17319" t="s">
        <v>12231</v>
      </c>
    </row>
    <row r="17320" spans="1:4" x14ac:dyDescent="0.25">
      <c r="A17320" s="2">
        <v>44685.48333333333</v>
      </c>
      <c r="B17320" t="s">
        <v>189</v>
      </c>
      <c r="D17320" t="s">
        <v>852</v>
      </c>
    </row>
    <row r="17321" spans="1:4" x14ac:dyDescent="0.25">
      <c r="A17321" s="2">
        <v>44685.48333333333</v>
      </c>
      <c r="B17321" t="s">
        <v>168</v>
      </c>
      <c r="D17321" t="s">
        <v>846</v>
      </c>
    </row>
    <row r="17322" spans="1:4" x14ac:dyDescent="0.25">
      <c r="A17322" s="2">
        <v>44685.48333333333</v>
      </c>
      <c r="B17322" t="s">
        <v>168</v>
      </c>
      <c r="D17322" t="s">
        <v>908</v>
      </c>
    </row>
    <row r="17323" spans="1:4" x14ac:dyDescent="0.25">
      <c r="A17323" s="2">
        <v>44685.48333333333</v>
      </c>
      <c r="B17323" t="s">
        <v>168</v>
      </c>
      <c r="D17323" t="s">
        <v>849</v>
      </c>
    </row>
    <row r="17324" spans="1:4" x14ac:dyDescent="0.25">
      <c r="A17324" s="2">
        <v>44685.484027777777</v>
      </c>
      <c r="B17324" t="s">
        <v>189</v>
      </c>
      <c r="C17324" t="s">
        <v>11538</v>
      </c>
    </row>
    <row r="17325" spans="1:4" x14ac:dyDescent="0.25">
      <c r="A17325" s="2">
        <v>44685.484027777777</v>
      </c>
      <c r="B17325" t="s">
        <v>189</v>
      </c>
      <c r="C17325" t="s">
        <v>6443</v>
      </c>
    </row>
    <row r="17326" spans="1:4" x14ac:dyDescent="0.25">
      <c r="A17326" s="2">
        <v>44685.484027777777</v>
      </c>
      <c r="B17326" t="s">
        <v>189</v>
      </c>
      <c r="C17326" t="s">
        <v>11539</v>
      </c>
    </row>
    <row r="17327" spans="1:4" x14ac:dyDescent="0.25">
      <c r="A17327" s="2">
        <v>44685.484027777777</v>
      </c>
      <c r="B17327" t="s">
        <v>189</v>
      </c>
      <c r="C17327" t="s">
        <v>8196</v>
      </c>
    </row>
    <row r="17328" spans="1:4" x14ac:dyDescent="0.25">
      <c r="A17328" s="2">
        <v>44685.484027777777</v>
      </c>
      <c r="B17328" t="s">
        <v>189</v>
      </c>
      <c r="D17328" t="s">
        <v>846</v>
      </c>
    </row>
    <row r="17329" spans="1:4" x14ac:dyDescent="0.25">
      <c r="A17329" s="2">
        <v>44685.484027777777</v>
      </c>
      <c r="B17329" t="s">
        <v>189</v>
      </c>
      <c r="D17329" t="s">
        <v>908</v>
      </c>
    </row>
    <row r="17330" spans="1:4" x14ac:dyDescent="0.25">
      <c r="A17330" s="2">
        <v>44685.484027777777</v>
      </c>
      <c r="B17330" t="s">
        <v>189</v>
      </c>
      <c r="D17330" t="s">
        <v>1021</v>
      </c>
    </row>
    <row r="17331" spans="1:4" x14ac:dyDescent="0.25">
      <c r="A17331" s="2">
        <v>44685.484027777777</v>
      </c>
      <c r="B17331" t="s">
        <v>189</v>
      </c>
      <c r="D17331" t="s">
        <v>849</v>
      </c>
    </row>
    <row r="17332" spans="1:4" x14ac:dyDescent="0.25">
      <c r="A17332" s="2">
        <v>44685.493055555555</v>
      </c>
      <c r="B17332" t="s">
        <v>189</v>
      </c>
      <c r="C17332" t="s">
        <v>10659</v>
      </c>
    </row>
    <row r="17333" spans="1:4" x14ac:dyDescent="0.25">
      <c r="A17333" s="2">
        <v>44685.493055555555</v>
      </c>
      <c r="B17333" t="s">
        <v>189</v>
      </c>
      <c r="D17333" t="s">
        <v>5042</v>
      </c>
    </row>
    <row r="17334" spans="1:4" x14ac:dyDescent="0.25">
      <c r="A17334" s="2">
        <v>44685.493750000001</v>
      </c>
      <c r="B17334" t="s">
        <v>189</v>
      </c>
      <c r="C17334" t="s">
        <v>6386</v>
      </c>
    </row>
    <row r="17335" spans="1:4" x14ac:dyDescent="0.25">
      <c r="A17335" s="2">
        <v>44685.493750000001</v>
      </c>
      <c r="B17335" t="s">
        <v>189</v>
      </c>
      <c r="D17335" t="s">
        <v>1848</v>
      </c>
    </row>
    <row r="17336" spans="1:4" x14ac:dyDescent="0.25">
      <c r="A17336" s="2">
        <v>44685.494444444441</v>
      </c>
      <c r="B17336" t="s">
        <v>189</v>
      </c>
      <c r="C17336" t="s">
        <v>10660</v>
      </c>
    </row>
    <row r="17337" spans="1:4" x14ac:dyDescent="0.25">
      <c r="A17337" s="2">
        <v>44685.494444444441</v>
      </c>
      <c r="B17337" t="s">
        <v>189</v>
      </c>
      <c r="D17337" t="s">
        <v>1849</v>
      </c>
    </row>
    <row r="17338" spans="1:4" x14ac:dyDescent="0.25">
      <c r="A17338" s="2">
        <v>44685.495138888888</v>
      </c>
      <c r="B17338" t="s">
        <v>189</v>
      </c>
      <c r="C17338" t="s">
        <v>10661</v>
      </c>
    </row>
    <row r="17339" spans="1:4" x14ac:dyDescent="0.25">
      <c r="A17339" s="2">
        <v>44685.495138888888</v>
      </c>
      <c r="B17339" t="s">
        <v>189</v>
      </c>
      <c r="D17339" t="s">
        <v>1871</v>
      </c>
    </row>
    <row r="17340" spans="1:4" x14ac:dyDescent="0.25">
      <c r="A17340" s="2">
        <v>44685.495833333334</v>
      </c>
      <c r="B17340" t="s">
        <v>189</v>
      </c>
      <c r="C17340" t="s">
        <v>6386</v>
      </c>
    </row>
    <row r="17341" spans="1:4" x14ac:dyDescent="0.25">
      <c r="A17341" s="2">
        <v>44685.495833333334</v>
      </c>
      <c r="B17341" t="s">
        <v>189</v>
      </c>
      <c r="C17341" t="s">
        <v>10662</v>
      </c>
    </row>
    <row r="17342" spans="1:4" x14ac:dyDescent="0.25">
      <c r="A17342" s="2">
        <v>44685.495833333334</v>
      </c>
      <c r="B17342" t="s">
        <v>189</v>
      </c>
      <c r="C17342" t="s">
        <v>6776</v>
      </c>
    </row>
    <row r="17343" spans="1:4" x14ac:dyDescent="0.25">
      <c r="A17343" s="2">
        <v>44685.495833333334</v>
      </c>
      <c r="B17343" t="s">
        <v>189</v>
      </c>
      <c r="C17343" t="s">
        <v>6395</v>
      </c>
    </row>
    <row r="17344" spans="1:4" x14ac:dyDescent="0.25">
      <c r="A17344" s="2">
        <v>44685.495833333334</v>
      </c>
      <c r="B17344" t="s">
        <v>189</v>
      </c>
      <c r="C17344" t="s">
        <v>7840</v>
      </c>
    </row>
    <row r="17345" spans="1:4" x14ac:dyDescent="0.25">
      <c r="A17345" s="2">
        <v>44685.495833333334</v>
      </c>
      <c r="B17345" t="s">
        <v>189</v>
      </c>
      <c r="D17345" t="s">
        <v>1852</v>
      </c>
    </row>
    <row r="17346" spans="1:4" x14ac:dyDescent="0.25">
      <c r="A17346" s="2">
        <v>44685.495833333334</v>
      </c>
      <c r="B17346" t="s">
        <v>189</v>
      </c>
      <c r="D17346" t="s">
        <v>825</v>
      </c>
    </row>
    <row r="17347" spans="1:4" x14ac:dyDescent="0.25">
      <c r="A17347" s="2">
        <v>44685.495833333334</v>
      </c>
      <c r="B17347" t="s">
        <v>189</v>
      </c>
      <c r="D17347" t="s">
        <v>853</v>
      </c>
    </row>
    <row r="17348" spans="1:4" x14ac:dyDescent="0.25">
      <c r="A17348" s="2">
        <v>44685.495833333334</v>
      </c>
      <c r="B17348" t="s">
        <v>189</v>
      </c>
      <c r="D17348" t="s">
        <v>995</v>
      </c>
    </row>
    <row r="17349" spans="1:4" x14ac:dyDescent="0.25">
      <c r="A17349" s="2">
        <v>44685.495833333334</v>
      </c>
      <c r="B17349" t="s">
        <v>189</v>
      </c>
      <c r="D17349" t="s">
        <v>971</v>
      </c>
    </row>
    <row r="17350" spans="1:4" x14ac:dyDescent="0.25">
      <c r="A17350" s="2">
        <v>44685.496527777781</v>
      </c>
      <c r="B17350" t="s">
        <v>189</v>
      </c>
      <c r="C17350" t="s">
        <v>10663</v>
      </c>
    </row>
    <row r="17351" spans="1:4" x14ac:dyDescent="0.25">
      <c r="A17351" s="2">
        <v>44685.496527777781</v>
      </c>
      <c r="B17351" t="s">
        <v>189</v>
      </c>
      <c r="C17351" t="s">
        <v>10664</v>
      </c>
    </row>
    <row r="17352" spans="1:4" x14ac:dyDescent="0.25">
      <c r="A17352" s="2">
        <v>44685.496527777781</v>
      </c>
      <c r="B17352" t="s">
        <v>189</v>
      </c>
      <c r="C17352" t="s">
        <v>6386</v>
      </c>
    </row>
    <row r="17353" spans="1:4" x14ac:dyDescent="0.25">
      <c r="A17353" s="2">
        <v>44685.496527777781</v>
      </c>
      <c r="B17353" t="s">
        <v>189</v>
      </c>
      <c r="D17353" t="s">
        <v>850</v>
      </c>
    </row>
    <row r="17354" spans="1:4" x14ac:dyDescent="0.25">
      <c r="A17354" s="2">
        <v>44685.496527777781</v>
      </c>
      <c r="B17354" t="s">
        <v>189</v>
      </c>
      <c r="D17354" t="s">
        <v>852</v>
      </c>
    </row>
    <row r="17355" spans="1:4" x14ac:dyDescent="0.25">
      <c r="A17355" s="2">
        <v>44685.496527777781</v>
      </c>
      <c r="B17355" t="s">
        <v>189</v>
      </c>
      <c r="D17355" t="s">
        <v>933</v>
      </c>
    </row>
    <row r="17356" spans="1:4" x14ac:dyDescent="0.25">
      <c r="A17356" s="2">
        <v>44685.561111111114</v>
      </c>
      <c r="B17356" t="s">
        <v>173</v>
      </c>
      <c r="C17356" t="s">
        <v>11030</v>
      </c>
    </row>
    <row r="17357" spans="1:4" x14ac:dyDescent="0.25">
      <c r="A17357" s="2">
        <v>44685.561111111114</v>
      </c>
      <c r="B17357" t="s">
        <v>173</v>
      </c>
      <c r="D17357" t="s">
        <v>5026</v>
      </c>
    </row>
    <row r="17358" spans="1:4" x14ac:dyDescent="0.25">
      <c r="A17358" s="2">
        <v>44685.561805555553</v>
      </c>
      <c r="B17358" t="s">
        <v>173</v>
      </c>
      <c r="C17358" t="s">
        <v>11031</v>
      </c>
    </row>
    <row r="17359" spans="1:4" x14ac:dyDescent="0.25">
      <c r="A17359" s="2">
        <v>44685.561805555553</v>
      </c>
      <c r="B17359" t="s">
        <v>173</v>
      </c>
      <c r="D17359" t="s">
        <v>1849</v>
      </c>
    </row>
    <row r="17360" spans="1:4" x14ac:dyDescent="0.25">
      <c r="A17360" s="2">
        <v>44685.5625</v>
      </c>
      <c r="B17360" t="s">
        <v>173</v>
      </c>
      <c r="C17360" t="s">
        <v>11032</v>
      </c>
    </row>
    <row r="17361" spans="1:4" x14ac:dyDescent="0.25">
      <c r="A17361" s="2">
        <v>44685.5625</v>
      </c>
      <c r="B17361" t="s">
        <v>173</v>
      </c>
      <c r="C17361" t="s">
        <v>6443</v>
      </c>
    </row>
    <row r="17362" spans="1:4" x14ac:dyDescent="0.25">
      <c r="A17362" s="2">
        <v>44685.5625</v>
      </c>
      <c r="B17362" t="s">
        <v>173</v>
      </c>
      <c r="D17362" t="s">
        <v>1919</v>
      </c>
    </row>
    <row r="17363" spans="1:4" x14ac:dyDescent="0.25">
      <c r="A17363" s="2">
        <v>44685.5625</v>
      </c>
      <c r="B17363" t="s">
        <v>173</v>
      </c>
      <c r="D17363" t="s">
        <v>1902</v>
      </c>
    </row>
    <row r="17364" spans="1:4" x14ac:dyDescent="0.25">
      <c r="A17364" s="2">
        <v>44685.563194444447</v>
      </c>
      <c r="B17364" t="s">
        <v>173</v>
      </c>
      <c r="C17364" t="s">
        <v>11033</v>
      </c>
    </row>
    <row r="17365" spans="1:4" x14ac:dyDescent="0.25">
      <c r="A17365" s="2">
        <v>44685.563194444447</v>
      </c>
      <c r="B17365" t="s">
        <v>173</v>
      </c>
      <c r="D17365" t="s">
        <v>1853</v>
      </c>
    </row>
    <row r="17366" spans="1:4" x14ac:dyDescent="0.25">
      <c r="A17366" s="2">
        <v>44685.56527777778</v>
      </c>
      <c r="B17366" t="s">
        <v>173</v>
      </c>
      <c r="C17366" t="s">
        <v>11034</v>
      </c>
    </row>
    <row r="17367" spans="1:4" x14ac:dyDescent="0.25">
      <c r="A17367" s="2">
        <v>44685.56527777778</v>
      </c>
      <c r="B17367" t="s">
        <v>173</v>
      </c>
      <c r="C17367" t="s">
        <v>6443</v>
      </c>
    </row>
    <row r="17368" spans="1:4" x14ac:dyDescent="0.25">
      <c r="A17368" s="2">
        <v>44685.56527777778</v>
      </c>
      <c r="B17368" t="s">
        <v>173</v>
      </c>
      <c r="C17368" t="s">
        <v>11035</v>
      </c>
    </row>
    <row r="17369" spans="1:4" x14ac:dyDescent="0.25">
      <c r="A17369" s="2">
        <v>44685.56527777778</v>
      </c>
      <c r="B17369" t="s">
        <v>173</v>
      </c>
      <c r="D17369" t="s">
        <v>846</v>
      </c>
    </row>
    <row r="17370" spans="1:4" x14ac:dyDescent="0.25">
      <c r="A17370" s="2">
        <v>44685.56527777778</v>
      </c>
      <c r="B17370" t="s">
        <v>173</v>
      </c>
      <c r="D17370" t="s">
        <v>908</v>
      </c>
    </row>
    <row r="17371" spans="1:4" x14ac:dyDescent="0.25">
      <c r="A17371" s="2">
        <v>44685.56527777778</v>
      </c>
      <c r="B17371" t="s">
        <v>173</v>
      </c>
      <c r="D17371" t="s">
        <v>909</v>
      </c>
    </row>
    <row r="17372" spans="1:4" x14ac:dyDescent="0.25">
      <c r="A17372" s="2">
        <v>44685.565972222219</v>
      </c>
      <c r="B17372" t="s">
        <v>173</v>
      </c>
      <c r="C17372" t="s">
        <v>11036</v>
      </c>
    </row>
    <row r="17373" spans="1:4" x14ac:dyDescent="0.25">
      <c r="A17373" s="2">
        <v>44685.565972222219</v>
      </c>
      <c r="B17373" t="s">
        <v>173</v>
      </c>
      <c r="D17373" t="s">
        <v>848</v>
      </c>
    </row>
    <row r="17374" spans="1:4" x14ac:dyDescent="0.25">
      <c r="A17374" s="2">
        <v>44685.566666666666</v>
      </c>
      <c r="B17374" t="s">
        <v>173</v>
      </c>
      <c r="C17374" t="s">
        <v>11037</v>
      </c>
    </row>
    <row r="17375" spans="1:4" x14ac:dyDescent="0.25">
      <c r="A17375" s="2">
        <v>44685.566666666666</v>
      </c>
      <c r="B17375" t="s">
        <v>173</v>
      </c>
      <c r="C17375" t="s">
        <v>11038</v>
      </c>
    </row>
    <row r="17376" spans="1:4" x14ac:dyDescent="0.25">
      <c r="A17376" s="2">
        <v>44685.566666666666</v>
      </c>
      <c r="B17376" t="s">
        <v>173</v>
      </c>
      <c r="D17376" t="s">
        <v>856</v>
      </c>
    </row>
    <row r="17377" spans="1:4" x14ac:dyDescent="0.25">
      <c r="A17377" s="2">
        <v>44685.566666666666</v>
      </c>
      <c r="B17377" t="s">
        <v>173</v>
      </c>
      <c r="D17377" t="s">
        <v>842</v>
      </c>
    </row>
    <row r="17378" spans="1:4" x14ac:dyDescent="0.25">
      <c r="A17378" s="2">
        <v>44685.567361111112</v>
      </c>
      <c r="B17378" t="s">
        <v>173</v>
      </c>
      <c r="C17378" t="s">
        <v>11039</v>
      </c>
    </row>
    <row r="17379" spans="1:4" x14ac:dyDescent="0.25">
      <c r="A17379" s="2">
        <v>44685.567361111112</v>
      </c>
      <c r="B17379" t="s">
        <v>173</v>
      </c>
      <c r="C17379" t="s">
        <v>7463</v>
      </c>
    </row>
    <row r="17380" spans="1:4" x14ac:dyDescent="0.25">
      <c r="A17380" s="2">
        <v>44685.567361111112</v>
      </c>
      <c r="B17380" t="s">
        <v>173</v>
      </c>
      <c r="C17380" t="s">
        <v>11040</v>
      </c>
    </row>
    <row r="17381" spans="1:4" x14ac:dyDescent="0.25">
      <c r="A17381" s="2">
        <v>44685.567361111112</v>
      </c>
      <c r="B17381" t="s">
        <v>173</v>
      </c>
      <c r="C17381" t="s">
        <v>11041</v>
      </c>
    </row>
    <row r="17382" spans="1:4" x14ac:dyDescent="0.25">
      <c r="A17382" s="2">
        <v>44685.567361111112</v>
      </c>
      <c r="B17382" t="s">
        <v>173</v>
      </c>
      <c r="D17382" t="s">
        <v>941</v>
      </c>
    </row>
    <row r="17383" spans="1:4" x14ac:dyDescent="0.25">
      <c r="A17383" s="2">
        <v>44685.567361111112</v>
      </c>
      <c r="B17383" t="s">
        <v>173</v>
      </c>
      <c r="D17383" t="s">
        <v>893</v>
      </c>
    </row>
    <row r="17384" spans="1:4" x14ac:dyDescent="0.25">
      <c r="A17384" s="2">
        <v>44685.567361111112</v>
      </c>
      <c r="B17384" t="s">
        <v>173</v>
      </c>
      <c r="D17384" t="s">
        <v>1855</v>
      </c>
    </row>
    <row r="17385" spans="1:4" x14ac:dyDescent="0.25">
      <c r="A17385" s="2">
        <v>44685.567361111112</v>
      </c>
      <c r="B17385" t="s">
        <v>173</v>
      </c>
      <c r="D17385" t="s">
        <v>902</v>
      </c>
    </row>
    <row r="17386" spans="1:4" x14ac:dyDescent="0.25">
      <c r="A17386" s="2">
        <v>44685.568055555559</v>
      </c>
      <c r="B17386" t="s">
        <v>173</v>
      </c>
      <c r="C17386" t="s">
        <v>11042</v>
      </c>
    </row>
    <row r="17387" spans="1:4" x14ac:dyDescent="0.25">
      <c r="A17387" s="2">
        <v>44685.568055555559</v>
      </c>
      <c r="B17387" t="s">
        <v>173</v>
      </c>
      <c r="C17387" t="s">
        <v>6396</v>
      </c>
    </row>
    <row r="17388" spans="1:4" x14ac:dyDescent="0.25">
      <c r="A17388" s="2">
        <v>44685.568055555559</v>
      </c>
      <c r="B17388" t="s">
        <v>173</v>
      </c>
      <c r="C17388" t="s">
        <v>11043</v>
      </c>
    </row>
    <row r="17389" spans="1:4" x14ac:dyDescent="0.25">
      <c r="A17389" s="2">
        <v>44685.568055555559</v>
      </c>
      <c r="B17389" t="s">
        <v>173</v>
      </c>
      <c r="D17389" t="s">
        <v>972</v>
      </c>
    </row>
    <row r="17390" spans="1:4" x14ac:dyDescent="0.25">
      <c r="A17390" s="2">
        <v>44685.568055555559</v>
      </c>
      <c r="B17390" t="s">
        <v>173</v>
      </c>
      <c r="D17390" t="s">
        <v>901</v>
      </c>
    </row>
    <row r="17391" spans="1:4" x14ac:dyDescent="0.25">
      <c r="A17391" s="2">
        <v>44685.568055555559</v>
      </c>
      <c r="B17391" t="s">
        <v>173</v>
      </c>
      <c r="D17391" t="s">
        <v>899</v>
      </c>
    </row>
    <row r="17392" spans="1:4" x14ac:dyDescent="0.25">
      <c r="A17392" s="2">
        <v>44685.568749999999</v>
      </c>
      <c r="B17392" t="s">
        <v>173</v>
      </c>
      <c r="C17392" t="s">
        <v>11044</v>
      </c>
    </row>
    <row r="17393" spans="1:4" x14ac:dyDescent="0.25">
      <c r="A17393" s="2">
        <v>44685.568749999999</v>
      </c>
      <c r="B17393" t="s">
        <v>173</v>
      </c>
      <c r="D17393" t="s">
        <v>855</v>
      </c>
    </row>
    <row r="17394" spans="1:4" x14ac:dyDescent="0.25">
      <c r="A17394" s="2">
        <v>44685.569444444445</v>
      </c>
      <c r="B17394" t="s">
        <v>173</v>
      </c>
      <c r="C17394" t="s">
        <v>11045</v>
      </c>
    </row>
    <row r="17395" spans="1:4" x14ac:dyDescent="0.25">
      <c r="A17395" s="2">
        <v>44685.569444444445</v>
      </c>
      <c r="B17395" t="s">
        <v>173</v>
      </c>
      <c r="C17395" t="s">
        <v>11046</v>
      </c>
    </row>
    <row r="17396" spans="1:4" x14ac:dyDescent="0.25">
      <c r="A17396" s="2">
        <v>44685.569444444445</v>
      </c>
      <c r="B17396" t="s">
        <v>173</v>
      </c>
      <c r="C17396" t="s">
        <v>6395</v>
      </c>
    </row>
    <row r="17397" spans="1:4" x14ac:dyDescent="0.25">
      <c r="A17397" s="2">
        <v>44685.569444444445</v>
      </c>
      <c r="B17397" t="s">
        <v>173</v>
      </c>
      <c r="D17397" t="s">
        <v>910</v>
      </c>
    </row>
    <row r="17398" spans="1:4" x14ac:dyDescent="0.25">
      <c r="A17398" s="2">
        <v>44685.569444444445</v>
      </c>
      <c r="B17398" t="s">
        <v>173</v>
      </c>
      <c r="D17398" t="s">
        <v>853</v>
      </c>
    </row>
    <row r="17399" spans="1:4" x14ac:dyDescent="0.25">
      <c r="A17399" s="2">
        <v>44685.569444444445</v>
      </c>
      <c r="B17399" t="s">
        <v>173</v>
      </c>
      <c r="D17399" t="s">
        <v>828</v>
      </c>
    </row>
    <row r="17400" spans="1:4" x14ac:dyDescent="0.25">
      <c r="A17400" s="2">
        <v>44685.570138888892</v>
      </c>
      <c r="B17400" t="s">
        <v>173</v>
      </c>
      <c r="C17400" t="s">
        <v>11047</v>
      </c>
    </row>
    <row r="17401" spans="1:4" x14ac:dyDescent="0.25">
      <c r="A17401" s="2">
        <v>44685.570138888892</v>
      </c>
      <c r="B17401" t="s">
        <v>173</v>
      </c>
      <c r="C17401" t="s">
        <v>6797</v>
      </c>
    </row>
    <row r="17402" spans="1:4" x14ac:dyDescent="0.25">
      <c r="A17402" s="2">
        <v>44685.570138888892</v>
      </c>
      <c r="B17402" t="s">
        <v>173</v>
      </c>
      <c r="C17402" t="s">
        <v>11048</v>
      </c>
    </row>
    <row r="17403" spans="1:4" x14ac:dyDescent="0.25">
      <c r="A17403" s="2">
        <v>44685.570138888892</v>
      </c>
      <c r="B17403" t="s">
        <v>173</v>
      </c>
      <c r="D17403" t="s">
        <v>885</v>
      </c>
    </row>
    <row r="17404" spans="1:4" x14ac:dyDescent="0.25">
      <c r="A17404" s="2">
        <v>44685.570138888892</v>
      </c>
      <c r="B17404" t="s">
        <v>173</v>
      </c>
      <c r="D17404" t="s">
        <v>952</v>
      </c>
    </row>
    <row r="17405" spans="1:4" x14ac:dyDescent="0.25">
      <c r="A17405" s="2">
        <v>44685.570138888892</v>
      </c>
      <c r="B17405" t="s">
        <v>173</v>
      </c>
      <c r="D17405" t="s">
        <v>844</v>
      </c>
    </row>
    <row r="17406" spans="1:4" x14ac:dyDescent="0.25">
      <c r="A17406" s="2">
        <v>44685.570833333331</v>
      </c>
      <c r="B17406" t="s">
        <v>173</v>
      </c>
      <c r="C17406" t="s">
        <v>11049</v>
      </c>
    </row>
    <row r="17407" spans="1:4" x14ac:dyDescent="0.25">
      <c r="A17407" s="2">
        <v>44685.570833333331</v>
      </c>
      <c r="B17407" t="s">
        <v>173</v>
      </c>
      <c r="C17407" t="s">
        <v>6396</v>
      </c>
    </row>
    <row r="17408" spans="1:4" x14ac:dyDescent="0.25">
      <c r="A17408" s="2">
        <v>44685.570833333331</v>
      </c>
      <c r="B17408" t="s">
        <v>173</v>
      </c>
      <c r="C17408" t="s">
        <v>11050</v>
      </c>
    </row>
    <row r="17409" spans="1:4" x14ac:dyDescent="0.25">
      <c r="A17409" s="2">
        <v>44685.570833333331</v>
      </c>
      <c r="B17409" t="s">
        <v>173</v>
      </c>
      <c r="C17409" t="s">
        <v>11051</v>
      </c>
    </row>
    <row r="17410" spans="1:4" x14ac:dyDescent="0.25">
      <c r="A17410" s="2">
        <v>44685.570833333331</v>
      </c>
      <c r="B17410" t="s">
        <v>173</v>
      </c>
      <c r="C17410" t="s">
        <v>11052</v>
      </c>
    </row>
    <row r="17411" spans="1:4" x14ac:dyDescent="0.25">
      <c r="A17411" s="2">
        <v>44685.570833333331</v>
      </c>
      <c r="B17411" t="s">
        <v>173</v>
      </c>
      <c r="C17411" t="s">
        <v>6396</v>
      </c>
    </row>
    <row r="17412" spans="1:4" x14ac:dyDescent="0.25">
      <c r="A17412" s="2">
        <v>44685.570833333331</v>
      </c>
      <c r="B17412" t="s">
        <v>173</v>
      </c>
      <c r="D17412" t="s">
        <v>834</v>
      </c>
    </row>
    <row r="17413" spans="1:4" x14ac:dyDescent="0.25">
      <c r="A17413" s="2">
        <v>44685.570833333331</v>
      </c>
      <c r="B17413" t="s">
        <v>173</v>
      </c>
      <c r="D17413" t="s">
        <v>955</v>
      </c>
    </row>
    <row r="17414" spans="1:4" x14ac:dyDescent="0.25">
      <c r="A17414" s="2">
        <v>44685.570833333331</v>
      </c>
      <c r="B17414" t="s">
        <v>173</v>
      </c>
      <c r="D17414" t="s">
        <v>959</v>
      </c>
    </row>
    <row r="17415" spans="1:4" x14ac:dyDescent="0.25">
      <c r="A17415" s="2">
        <v>44685.570833333331</v>
      </c>
      <c r="B17415" t="s">
        <v>173</v>
      </c>
      <c r="D17415" t="s">
        <v>996</v>
      </c>
    </row>
    <row r="17416" spans="1:4" x14ac:dyDescent="0.25">
      <c r="A17416" s="2">
        <v>44685.570833333331</v>
      </c>
      <c r="B17416" t="s">
        <v>173</v>
      </c>
      <c r="D17416" t="s">
        <v>5026</v>
      </c>
    </row>
    <row r="17417" spans="1:4" x14ac:dyDescent="0.25">
      <c r="A17417" s="2">
        <v>44685.570833333331</v>
      </c>
      <c r="B17417" t="s">
        <v>173</v>
      </c>
      <c r="D17417" t="s">
        <v>1848</v>
      </c>
    </row>
    <row r="17418" spans="1:4" x14ac:dyDescent="0.25">
      <c r="A17418" s="2">
        <v>44685.571527777778</v>
      </c>
      <c r="B17418" t="s">
        <v>173</v>
      </c>
      <c r="C17418" t="s">
        <v>11053</v>
      </c>
    </row>
    <row r="17419" spans="1:4" x14ac:dyDescent="0.25">
      <c r="A17419" s="2">
        <v>44685.571527777778</v>
      </c>
      <c r="B17419" t="s">
        <v>173</v>
      </c>
      <c r="D17419" t="s">
        <v>1849</v>
      </c>
    </row>
    <row r="17420" spans="1:4" x14ac:dyDescent="0.25">
      <c r="A17420" s="2">
        <v>44685.681944444441</v>
      </c>
      <c r="B17420" t="s">
        <v>164</v>
      </c>
      <c r="C17420" t="s">
        <v>11158</v>
      </c>
    </row>
    <row r="17421" spans="1:4" x14ac:dyDescent="0.25">
      <c r="A17421" s="2">
        <v>44685.681944444441</v>
      </c>
      <c r="B17421" t="s">
        <v>164</v>
      </c>
      <c r="D17421" t="s">
        <v>5001</v>
      </c>
    </row>
    <row r="17422" spans="1:4" x14ac:dyDescent="0.25">
      <c r="A17422" s="2">
        <v>44685.682638888888</v>
      </c>
      <c r="B17422" t="s">
        <v>164</v>
      </c>
      <c r="C17422" t="s">
        <v>11159</v>
      </c>
    </row>
    <row r="17423" spans="1:4" x14ac:dyDescent="0.25">
      <c r="A17423" s="2">
        <v>44685.682638888888</v>
      </c>
      <c r="B17423" t="s">
        <v>164</v>
      </c>
      <c r="D17423" t="s">
        <v>1849</v>
      </c>
    </row>
    <row r="17424" spans="1:4" x14ac:dyDescent="0.25">
      <c r="A17424" s="2">
        <v>44685.683333333334</v>
      </c>
      <c r="B17424" t="s">
        <v>164</v>
      </c>
      <c r="C17424" t="s">
        <v>11160</v>
      </c>
    </row>
    <row r="17425" spans="1:4" x14ac:dyDescent="0.25">
      <c r="A17425" s="2">
        <v>44685.683333333334</v>
      </c>
      <c r="B17425" t="s">
        <v>164</v>
      </c>
      <c r="D17425" t="s">
        <v>1888</v>
      </c>
    </row>
    <row r="17426" spans="1:4" x14ac:dyDescent="0.25">
      <c r="A17426" s="2">
        <v>44685.68472222222</v>
      </c>
      <c r="B17426" t="s">
        <v>164</v>
      </c>
      <c r="C17426" t="s">
        <v>11161</v>
      </c>
    </row>
    <row r="17427" spans="1:4" x14ac:dyDescent="0.25">
      <c r="A17427" s="2">
        <v>44685.68472222222</v>
      </c>
      <c r="B17427" t="s">
        <v>164</v>
      </c>
      <c r="D17427" t="s">
        <v>1013</v>
      </c>
    </row>
    <row r="17428" spans="1:4" x14ac:dyDescent="0.25">
      <c r="A17428" s="2">
        <v>44685.686111111114</v>
      </c>
      <c r="B17428" t="s">
        <v>162</v>
      </c>
      <c r="C17428" t="s">
        <v>11162</v>
      </c>
    </row>
    <row r="17429" spans="1:4" x14ac:dyDescent="0.25">
      <c r="A17429" s="2">
        <v>44685.686111111114</v>
      </c>
      <c r="B17429" t="s">
        <v>162</v>
      </c>
      <c r="D17429" t="s">
        <v>885</v>
      </c>
    </row>
    <row r="17430" spans="1:4" x14ac:dyDescent="0.25">
      <c r="A17430" s="2">
        <v>44685.686805555553</v>
      </c>
      <c r="B17430" t="s">
        <v>162</v>
      </c>
      <c r="C17430" t="s">
        <v>11163</v>
      </c>
    </row>
    <row r="17431" spans="1:4" x14ac:dyDescent="0.25">
      <c r="A17431" s="2">
        <v>44685.686805555553</v>
      </c>
      <c r="B17431" t="s">
        <v>162</v>
      </c>
      <c r="C17431" t="s">
        <v>11164</v>
      </c>
    </row>
    <row r="17432" spans="1:4" x14ac:dyDescent="0.25">
      <c r="A17432" s="2">
        <v>44685.686805555553</v>
      </c>
      <c r="B17432" t="s">
        <v>162</v>
      </c>
      <c r="D17432" t="s">
        <v>899</v>
      </c>
    </row>
    <row r="17433" spans="1:4" x14ac:dyDescent="0.25">
      <c r="A17433" s="2">
        <v>44685.686805555553</v>
      </c>
      <c r="B17433" t="s">
        <v>162</v>
      </c>
      <c r="D17433" t="s">
        <v>953</v>
      </c>
    </row>
    <row r="17434" spans="1:4" x14ac:dyDescent="0.25">
      <c r="A17434" s="2">
        <v>44685.6875</v>
      </c>
      <c r="B17434" t="s">
        <v>162</v>
      </c>
      <c r="C17434" t="s">
        <v>11165</v>
      </c>
    </row>
    <row r="17435" spans="1:4" x14ac:dyDescent="0.25">
      <c r="A17435" s="2">
        <v>44685.6875</v>
      </c>
      <c r="B17435" t="s">
        <v>162</v>
      </c>
      <c r="C17435" t="s">
        <v>11166</v>
      </c>
    </row>
    <row r="17436" spans="1:4" x14ac:dyDescent="0.25">
      <c r="A17436" s="2">
        <v>44685.6875</v>
      </c>
      <c r="B17436" t="s">
        <v>162</v>
      </c>
      <c r="C17436" t="s">
        <v>6399</v>
      </c>
    </row>
    <row r="17437" spans="1:4" x14ac:dyDescent="0.25">
      <c r="A17437" s="2">
        <v>44685.6875</v>
      </c>
      <c r="B17437" t="s">
        <v>162</v>
      </c>
      <c r="C17437" t="s">
        <v>194</v>
      </c>
    </row>
    <row r="17438" spans="1:4" x14ac:dyDescent="0.25">
      <c r="A17438" s="2">
        <v>44685.6875</v>
      </c>
      <c r="B17438" t="s">
        <v>162</v>
      </c>
      <c r="D17438" t="s">
        <v>912</v>
      </c>
    </row>
    <row r="17439" spans="1:4" x14ac:dyDescent="0.25">
      <c r="A17439" s="2">
        <v>44685.6875</v>
      </c>
      <c r="B17439" t="s">
        <v>162</v>
      </c>
      <c r="D17439" t="s">
        <v>834</v>
      </c>
    </row>
    <row r="17440" spans="1:4" x14ac:dyDescent="0.25">
      <c r="A17440" s="2">
        <v>44685.6875</v>
      </c>
      <c r="B17440" t="s">
        <v>162</v>
      </c>
      <c r="D17440" t="s">
        <v>904</v>
      </c>
    </row>
    <row r="17441" spans="1:4" x14ac:dyDescent="0.25">
      <c r="A17441" s="2">
        <v>44685.6875</v>
      </c>
      <c r="B17441" t="s">
        <v>162</v>
      </c>
      <c r="D17441" t="s">
        <v>836</v>
      </c>
    </row>
    <row r="17442" spans="1:4" x14ac:dyDescent="0.25">
      <c r="A17442" s="2">
        <v>44685.688194444447</v>
      </c>
      <c r="B17442" t="s">
        <v>162</v>
      </c>
      <c r="C17442" t="s">
        <v>11167</v>
      </c>
    </row>
    <row r="17443" spans="1:4" x14ac:dyDescent="0.25">
      <c r="A17443" s="2">
        <v>44685.688194444447</v>
      </c>
      <c r="B17443" t="s">
        <v>162</v>
      </c>
      <c r="D17443" t="s">
        <v>991</v>
      </c>
    </row>
    <row r="17444" spans="1:4" x14ac:dyDescent="0.25">
      <c r="A17444" s="2">
        <v>44685.772222222222</v>
      </c>
      <c r="B17444" t="s">
        <v>162</v>
      </c>
      <c r="C17444" t="s">
        <v>11871</v>
      </c>
    </row>
    <row r="17445" spans="1:4" x14ac:dyDescent="0.25">
      <c r="A17445" s="2">
        <v>44685.772222222222</v>
      </c>
      <c r="B17445" t="s">
        <v>162</v>
      </c>
      <c r="D17445" t="s">
        <v>5030</v>
      </c>
    </row>
    <row r="17446" spans="1:4" x14ac:dyDescent="0.25">
      <c r="A17446" s="2">
        <v>44685.772916666669</v>
      </c>
      <c r="B17446" t="s">
        <v>162</v>
      </c>
      <c r="C17446" t="s">
        <v>10887</v>
      </c>
    </row>
    <row r="17447" spans="1:4" x14ac:dyDescent="0.25">
      <c r="A17447" s="2">
        <v>44685.772916666669</v>
      </c>
      <c r="B17447" t="s">
        <v>162</v>
      </c>
      <c r="D17447" t="s">
        <v>1848</v>
      </c>
    </row>
    <row r="17448" spans="1:4" x14ac:dyDescent="0.25">
      <c r="A17448" s="2">
        <v>44685.774305555555</v>
      </c>
      <c r="B17448" t="s">
        <v>162</v>
      </c>
      <c r="C17448" t="s">
        <v>11872</v>
      </c>
    </row>
    <row r="17449" spans="1:4" x14ac:dyDescent="0.25">
      <c r="A17449" s="2">
        <v>44685.774305555555</v>
      </c>
      <c r="B17449" t="s">
        <v>162</v>
      </c>
      <c r="D17449" t="s">
        <v>1849</v>
      </c>
    </row>
    <row r="17450" spans="1:4" x14ac:dyDescent="0.25">
      <c r="A17450" s="2">
        <v>44685.776388888888</v>
      </c>
      <c r="B17450" t="s">
        <v>162</v>
      </c>
      <c r="C17450" t="s">
        <v>11873</v>
      </c>
    </row>
    <row r="17451" spans="1:4" x14ac:dyDescent="0.25">
      <c r="A17451" s="2">
        <v>44685.776388888888</v>
      </c>
      <c r="B17451" t="s">
        <v>162</v>
      </c>
      <c r="D17451" t="s">
        <v>1881</v>
      </c>
    </row>
    <row r="17452" spans="1:4" x14ac:dyDescent="0.25">
      <c r="A17452" s="2">
        <v>44685.777777777781</v>
      </c>
      <c r="B17452" t="s">
        <v>173</v>
      </c>
      <c r="C17452" t="s">
        <v>10574</v>
      </c>
    </row>
    <row r="17453" spans="1:4" x14ac:dyDescent="0.25">
      <c r="A17453" s="2">
        <v>44685.777777777781</v>
      </c>
      <c r="B17453" t="s">
        <v>173</v>
      </c>
      <c r="D17453" t="s">
        <v>5026</v>
      </c>
    </row>
    <row r="17454" spans="1:4" x14ac:dyDescent="0.25">
      <c r="A17454" s="2">
        <v>44685.77847222222</v>
      </c>
      <c r="B17454" t="s">
        <v>173</v>
      </c>
      <c r="C17454" t="s">
        <v>7205</v>
      </c>
    </row>
    <row r="17455" spans="1:4" x14ac:dyDescent="0.25">
      <c r="A17455" s="2">
        <v>44685.77847222222</v>
      </c>
      <c r="B17455" t="s">
        <v>162</v>
      </c>
      <c r="C17455" t="s">
        <v>11874</v>
      </c>
    </row>
    <row r="17456" spans="1:4" x14ac:dyDescent="0.25">
      <c r="A17456" s="2">
        <v>44685.77847222222</v>
      </c>
      <c r="B17456" t="s">
        <v>173</v>
      </c>
      <c r="D17456" t="s">
        <v>1848</v>
      </c>
    </row>
    <row r="17457" spans="1:4" x14ac:dyDescent="0.25">
      <c r="A17457" s="2">
        <v>44685.77847222222</v>
      </c>
      <c r="B17457" t="s">
        <v>162</v>
      </c>
      <c r="D17457" t="s">
        <v>902</v>
      </c>
    </row>
    <row r="17458" spans="1:4" x14ac:dyDescent="0.25">
      <c r="A17458" s="2">
        <v>44685.779861111114</v>
      </c>
      <c r="B17458" t="s">
        <v>173</v>
      </c>
      <c r="C17458" t="s">
        <v>10575</v>
      </c>
    </row>
    <row r="17459" spans="1:4" x14ac:dyDescent="0.25">
      <c r="A17459" s="2">
        <v>44685.779861111114</v>
      </c>
      <c r="B17459" t="s">
        <v>173</v>
      </c>
      <c r="D17459" t="s">
        <v>1849</v>
      </c>
    </row>
    <row r="17460" spans="1:4" x14ac:dyDescent="0.25">
      <c r="A17460" s="2">
        <v>44685.780555555553</v>
      </c>
      <c r="B17460" t="s">
        <v>173</v>
      </c>
      <c r="C17460" t="s">
        <v>6443</v>
      </c>
    </row>
    <row r="17461" spans="1:4" x14ac:dyDescent="0.25">
      <c r="A17461" s="2">
        <v>44685.780555555553</v>
      </c>
      <c r="B17461" t="s">
        <v>173</v>
      </c>
      <c r="D17461" t="s">
        <v>1850</v>
      </c>
    </row>
    <row r="17462" spans="1:4" x14ac:dyDescent="0.25">
      <c r="A17462" s="2">
        <v>44685.78125</v>
      </c>
      <c r="B17462" t="s">
        <v>173</v>
      </c>
      <c r="C17462" t="s">
        <v>10576</v>
      </c>
    </row>
    <row r="17463" spans="1:4" x14ac:dyDescent="0.25">
      <c r="A17463" s="2">
        <v>44685.78125</v>
      </c>
      <c r="B17463" t="s">
        <v>173</v>
      </c>
      <c r="C17463" t="s">
        <v>6386</v>
      </c>
    </row>
    <row r="17464" spans="1:4" x14ac:dyDescent="0.25">
      <c r="A17464" s="2">
        <v>44685.78125</v>
      </c>
      <c r="B17464" t="s">
        <v>162</v>
      </c>
      <c r="C17464" t="s">
        <v>11875</v>
      </c>
    </row>
    <row r="17465" spans="1:4" x14ac:dyDescent="0.25">
      <c r="A17465" s="2">
        <v>44685.78125</v>
      </c>
      <c r="B17465" t="s">
        <v>173</v>
      </c>
      <c r="D17465" t="s">
        <v>1919</v>
      </c>
    </row>
    <row r="17466" spans="1:4" x14ac:dyDescent="0.25">
      <c r="A17466" s="2">
        <v>44685.78125</v>
      </c>
      <c r="B17466" t="s">
        <v>173</v>
      </c>
      <c r="D17466" t="s">
        <v>1852</v>
      </c>
    </row>
    <row r="17467" spans="1:4" x14ac:dyDescent="0.25">
      <c r="A17467" s="2">
        <v>44685.78125</v>
      </c>
      <c r="B17467" t="s">
        <v>162</v>
      </c>
      <c r="D17467" t="s">
        <v>846</v>
      </c>
    </row>
    <row r="17468" spans="1:4" x14ac:dyDescent="0.25">
      <c r="A17468" s="2">
        <v>44685.781944444447</v>
      </c>
      <c r="B17468" t="s">
        <v>173</v>
      </c>
      <c r="C17468" t="s">
        <v>10577</v>
      </c>
    </row>
    <row r="17469" spans="1:4" x14ac:dyDescent="0.25">
      <c r="A17469" s="2">
        <v>44685.781944444447</v>
      </c>
      <c r="B17469" t="s">
        <v>173</v>
      </c>
      <c r="C17469" t="s">
        <v>6386</v>
      </c>
    </row>
    <row r="17470" spans="1:4" x14ac:dyDescent="0.25">
      <c r="A17470" s="2">
        <v>44685.781944444447</v>
      </c>
      <c r="B17470" t="s">
        <v>173</v>
      </c>
      <c r="C17470" t="s">
        <v>10578</v>
      </c>
    </row>
    <row r="17471" spans="1:4" x14ac:dyDescent="0.25">
      <c r="A17471" s="2">
        <v>44685.781944444447</v>
      </c>
      <c r="B17471" t="s">
        <v>173</v>
      </c>
      <c r="C17471" t="s">
        <v>10579</v>
      </c>
    </row>
    <row r="17472" spans="1:4" x14ac:dyDescent="0.25">
      <c r="A17472" s="2">
        <v>44685.781944444447</v>
      </c>
      <c r="B17472" t="s">
        <v>162</v>
      </c>
      <c r="C17472" t="s">
        <v>11876</v>
      </c>
    </row>
    <row r="17473" spans="1:4" x14ac:dyDescent="0.25">
      <c r="A17473" s="2">
        <v>44685.781944444447</v>
      </c>
      <c r="B17473" t="s">
        <v>173</v>
      </c>
      <c r="D17473" t="s">
        <v>834</v>
      </c>
    </row>
    <row r="17474" spans="1:4" x14ac:dyDescent="0.25">
      <c r="A17474" s="2">
        <v>44685.781944444447</v>
      </c>
      <c r="B17474" t="s">
        <v>173</v>
      </c>
      <c r="D17474" t="s">
        <v>835</v>
      </c>
    </row>
    <row r="17475" spans="1:4" x14ac:dyDescent="0.25">
      <c r="A17475" s="2">
        <v>44685.781944444447</v>
      </c>
      <c r="B17475" t="s">
        <v>173</v>
      </c>
      <c r="D17475" t="s">
        <v>996</v>
      </c>
    </row>
    <row r="17476" spans="1:4" x14ac:dyDescent="0.25">
      <c r="A17476" s="2">
        <v>44685.781944444447</v>
      </c>
      <c r="B17476" t="s">
        <v>173</v>
      </c>
      <c r="D17476" t="s">
        <v>955</v>
      </c>
    </row>
    <row r="17477" spans="1:4" x14ac:dyDescent="0.25">
      <c r="A17477" s="2">
        <v>44685.781944444447</v>
      </c>
      <c r="B17477" t="s">
        <v>162</v>
      </c>
      <c r="D17477" t="s">
        <v>844</v>
      </c>
    </row>
    <row r="17478" spans="1:4" x14ac:dyDescent="0.25">
      <c r="A17478" s="2">
        <v>44685.782638888886</v>
      </c>
      <c r="B17478" t="s">
        <v>173</v>
      </c>
      <c r="C17478" t="s">
        <v>8172</v>
      </c>
    </row>
    <row r="17479" spans="1:4" x14ac:dyDescent="0.25">
      <c r="A17479" s="2">
        <v>44685.782638888886</v>
      </c>
      <c r="B17479" t="s">
        <v>173</v>
      </c>
      <c r="C17479" t="s">
        <v>6443</v>
      </c>
    </row>
    <row r="17480" spans="1:4" x14ac:dyDescent="0.25">
      <c r="A17480" s="2">
        <v>44685.782638888886</v>
      </c>
      <c r="B17480" t="s">
        <v>162</v>
      </c>
      <c r="C17480" t="s">
        <v>11877</v>
      </c>
    </row>
    <row r="17481" spans="1:4" x14ac:dyDescent="0.25">
      <c r="A17481" s="2">
        <v>44685.782638888886</v>
      </c>
      <c r="B17481" t="s">
        <v>173</v>
      </c>
      <c r="D17481" t="s">
        <v>844</v>
      </c>
    </row>
    <row r="17482" spans="1:4" x14ac:dyDescent="0.25">
      <c r="A17482" s="2">
        <v>44685.782638888886</v>
      </c>
      <c r="B17482" t="s">
        <v>173</v>
      </c>
      <c r="D17482" t="s">
        <v>976</v>
      </c>
    </row>
    <row r="17483" spans="1:4" x14ac:dyDescent="0.25">
      <c r="A17483" s="2">
        <v>44685.782638888886</v>
      </c>
      <c r="B17483" t="s">
        <v>162</v>
      </c>
      <c r="D17483" t="s">
        <v>5021</v>
      </c>
    </row>
    <row r="17484" spans="1:4" x14ac:dyDescent="0.25">
      <c r="A17484" s="2">
        <v>44685.783333333333</v>
      </c>
      <c r="B17484" t="s">
        <v>173</v>
      </c>
      <c r="C17484" t="s">
        <v>10580</v>
      </c>
    </row>
    <row r="17485" spans="1:4" x14ac:dyDescent="0.25">
      <c r="A17485" s="2">
        <v>44685.783333333333</v>
      </c>
      <c r="B17485" t="s">
        <v>173</v>
      </c>
      <c r="C17485" t="s">
        <v>1538</v>
      </c>
    </row>
    <row r="17486" spans="1:4" x14ac:dyDescent="0.25">
      <c r="A17486" s="2">
        <v>44685.783333333333</v>
      </c>
      <c r="B17486" t="s">
        <v>173</v>
      </c>
      <c r="C17486" t="s">
        <v>7434</v>
      </c>
    </row>
    <row r="17487" spans="1:4" x14ac:dyDescent="0.25">
      <c r="A17487" s="2">
        <v>44685.783333333333</v>
      </c>
      <c r="B17487" t="s">
        <v>173</v>
      </c>
      <c r="C17487" t="s">
        <v>6443</v>
      </c>
    </row>
    <row r="17488" spans="1:4" x14ac:dyDescent="0.25">
      <c r="A17488" s="2">
        <v>44685.783333333333</v>
      </c>
      <c r="B17488" t="s">
        <v>162</v>
      </c>
      <c r="C17488" t="s">
        <v>11878</v>
      </c>
    </row>
    <row r="17489" spans="1:4" x14ac:dyDescent="0.25">
      <c r="A17489" s="2">
        <v>44685.783333333333</v>
      </c>
      <c r="B17489" t="s">
        <v>162</v>
      </c>
      <c r="C17489" t="s">
        <v>11879</v>
      </c>
    </row>
    <row r="17490" spans="1:4" x14ac:dyDescent="0.25">
      <c r="A17490" s="2">
        <v>44685.783333333333</v>
      </c>
      <c r="B17490" t="s">
        <v>162</v>
      </c>
      <c r="C17490" t="s">
        <v>6562</v>
      </c>
    </row>
    <row r="17491" spans="1:4" x14ac:dyDescent="0.25">
      <c r="A17491" s="2">
        <v>44685.783333333333</v>
      </c>
      <c r="B17491" t="s">
        <v>173</v>
      </c>
      <c r="D17491" t="s">
        <v>842</v>
      </c>
    </row>
    <row r="17492" spans="1:4" x14ac:dyDescent="0.25">
      <c r="A17492" s="2">
        <v>44685.783333333333</v>
      </c>
      <c r="B17492" t="s">
        <v>173</v>
      </c>
      <c r="D17492" t="s">
        <v>949</v>
      </c>
    </row>
    <row r="17493" spans="1:4" x14ac:dyDescent="0.25">
      <c r="A17493" s="2">
        <v>44685.783333333333</v>
      </c>
      <c r="B17493" t="s">
        <v>173</v>
      </c>
      <c r="D17493" t="s">
        <v>850</v>
      </c>
    </row>
    <row r="17494" spans="1:4" x14ac:dyDescent="0.25">
      <c r="A17494" s="2">
        <v>44685.783333333333</v>
      </c>
      <c r="B17494" t="s">
        <v>173</v>
      </c>
      <c r="D17494" t="s">
        <v>922</v>
      </c>
    </row>
    <row r="17495" spans="1:4" x14ac:dyDescent="0.25">
      <c r="A17495" s="2">
        <v>44685.783333333333</v>
      </c>
      <c r="B17495" t="s">
        <v>162</v>
      </c>
      <c r="D17495" t="s">
        <v>828</v>
      </c>
    </row>
    <row r="17496" spans="1:4" x14ac:dyDescent="0.25">
      <c r="A17496" s="2">
        <v>44685.783333333333</v>
      </c>
      <c r="B17496" t="s">
        <v>162</v>
      </c>
      <c r="D17496" t="s">
        <v>971</v>
      </c>
    </row>
    <row r="17497" spans="1:4" x14ac:dyDescent="0.25">
      <c r="A17497" s="2">
        <v>44685.783333333333</v>
      </c>
      <c r="B17497" t="s">
        <v>162</v>
      </c>
      <c r="D17497" t="s">
        <v>856</v>
      </c>
    </row>
    <row r="17498" spans="1:4" x14ac:dyDescent="0.25">
      <c r="A17498" s="2">
        <v>44685.78402777778</v>
      </c>
      <c r="B17498" t="s">
        <v>173</v>
      </c>
      <c r="C17498" t="s">
        <v>10581</v>
      </c>
    </row>
    <row r="17499" spans="1:4" x14ac:dyDescent="0.25">
      <c r="A17499" s="2">
        <v>44685.78402777778</v>
      </c>
      <c r="B17499" t="s">
        <v>173</v>
      </c>
      <c r="C17499" t="s">
        <v>10034</v>
      </c>
    </row>
    <row r="17500" spans="1:4" x14ac:dyDescent="0.25">
      <c r="A17500" s="2">
        <v>44685.78402777778</v>
      </c>
      <c r="B17500" t="s">
        <v>173</v>
      </c>
      <c r="C17500" t="s">
        <v>10582</v>
      </c>
    </row>
    <row r="17501" spans="1:4" x14ac:dyDescent="0.25">
      <c r="A17501" s="2">
        <v>44685.78402777778</v>
      </c>
      <c r="B17501" t="s">
        <v>173</v>
      </c>
      <c r="C17501" t="s">
        <v>6776</v>
      </c>
    </row>
    <row r="17502" spans="1:4" x14ac:dyDescent="0.25">
      <c r="A17502" s="2">
        <v>44685.78402777778</v>
      </c>
      <c r="B17502" t="s">
        <v>173</v>
      </c>
      <c r="D17502" t="s">
        <v>828</v>
      </c>
    </row>
    <row r="17503" spans="1:4" x14ac:dyDescent="0.25">
      <c r="A17503" s="2">
        <v>44685.78402777778</v>
      </c>
      <c r="B17503" t="s">
        <v>173</v>
      </c>
      <c r="D17503" t="s">
        <v>971</v>
      </c>
    </row>
    <row r="17504" spans="1:4" x14ac:dyDescent="0.25">
      <c r="A17504" s="2">
        <v>44685.78402777778</v>
      </c>
      <c r="B17504" t="s">
        <v>173</v>
      </c>
      <c r="D17504" t="s">
        <v>825</v>
      </c>
    </row>
    <row r="17505" spans="1:4" x14ac:dyDescent="0.25">
      <c r="A17505" s="2">
        <v>44685.78402777778</v>
      </c>
      <c r="B17505" t="s">
        <v>173</v>
      </c>
      <c r="D17505" t="s">
        <v>826</v>
      </c>
    </row>
    <row r="17506" spans="1:4" x14ac:dyDescent="0.25">
      <c r="A17506" s="2">
        <v>44685.784722222219</v>
      </c>
      <c r="B17506" t="s">
        <v>173</v>
      </c>
      <c r="C17506" t="s">
        <v>10583</v>
      </c>
    </row>
    <row r="17507" spans="1:4" x14ac:dyDescent="0.25">
      <c r="A17507" s="2">
        <v>44685.784722222219</v>
      </c>
      <c r="B17507" t="s">
        <v>173</v>
      </c>
      <c r="D17507" t="s">
        <v>1853</v>
      </c>
    </row>
    <row r="17508" spans="1:4" x14ac:dyDescent="0.25">
      <c r="A17508" s="2">
        <v>44685.80972222222</v>
      </c>
      <c r="B17508" t="s">
        <v>163</v>
      </c>
      <c r="C17508" t="s">
        <v>11466</v>
      </c>
    </row>
    <row r="17509" spans="1:4" x14ac:dyDescent="0.25">
      <c r="A17509" s="2">
        <v>44685.80972222222</v>
      </c>
      <c r="B17509" t="s">
        <v>163</v>
      </c>
      <c r="D17509" t="s">
        <v>4993</v>
      </c>
    </row>
    <row r="17510" spans="1:4" x14ac:dyDescent="0.25">
      <c r="A17510" s="2">
        <v>44685.811111111114</v>
      </c>
      <c r="B17510" t="s">
        <v>163</v>
      </c>
      <c r="C17510" t="s">
        <v>11467</v>
      </c>
    </row>
    <row r="17511" spans="1:4" x14ac:dyDescent="0.25">
      <c r="A17511" s="2">
        <v>44685.811111111114</v>
      </c>
      <c r="B17511" t="s">
        <v>163</v>
      </c>
      <c r="D17511" t="s">
        <v>1849</v>
      </c>
    </row>
    <row r="17512" spans="1:4" x14ac:dyDescent="0.25">
      <c r="A17512" s="2">
        <v>44685.813194444447</v>
      </c>
      <c r="B17512" t="s">
        <v>163</v>
      </c>
      <c r="C17512" t="s">
        <v>11468</v>
      </c>
    </row>
    <row r="17513" spans="1:4" x14ac:dyDescent="0.25">
      <c r="A17513" s="2">
        <v>44685.813194444447</v>
      </c>
      <c r="B17513" t="s">
        <v>163</v>
      </c>
      <c r="D17513" t="s">
        <v>1851</v>
      </c>
    </row>
    <row r="17514" spans="1:4" x14ac:dyDescent="0.25">
      <c r="A17514" s="2">
        <v>44685.813888888886</v>
      </c>
      <c r="B17514" t="s">
        <v>163</v>
      </c>
      <c r="C17514" t="s">
        <v>9361</v>
      </c>
    </row>
    <row r="17515" spans="1:4" x14ac:dyDescent="0.25">
      <c r="A17515" s="2">
        <v>44685.813888888886</v>
      </c>
      <c r="B17515" t="s">
        <v>163</v>
      </c>
      <c r="D17515" t="s">
        <v>1902</v>
      </c>
    </row>
    <row r="17516" spans="1:4" x14ac:dyDescent="0.25">
      <c r="A17516" s="2">
        <v>44685.814583333333</v>
      </c>
      <c r="B17516" t="s">
        <v>163</v>
      </c>
      <c r="C17516" t="s">
        <v>11469</v>
      </c>
    </row>
    <row r="17517" spans="1:4" x14ac:dyDescent="0.25">
      <c r="A17517" s="2">
        <v>44685.814583333333</v>
      </c>
      <c r="B17517" t="s">
        <v>163</v>
      </c>
      <c r="D17517" t="s">
        <v>902</v>
      </c>
    </row>
    <row r="17518" spans="1:4" x14ac:dyDescent="0.25">
      <c r="A17518" s="2">
        <v>44685.81527777778</v>
      </c>
      <c r="B17518" t="s">
        <v>163</v>
      </c>
      <c r="C17518" t="s">
        <v>11470</v>
      </c>
    </row>
    <row r="17519" spans="1:4" x14ac:dyDescent="0.25">
      <c r="A17519" s="2">
        <v>44685.81527777778</v>
      </c>
      <c r="B17519" t="s">
        <v>163</v>
      </c>
      <c r="D17519" t="s">
        <v>852</v>
      </c>
    </row>
    <row r="17520" spans="1:4" x14ac:dyDescent="0.25">
      <c r="A17520" s="2">
        <v>44685.815972222219</v>
      </c>
      <c r="B17520" t="s">
        <v>163</v>
      </c>
      <c r="C17520" t="s">
        <v>11471</v>
      </c>
    </row>
    <row r="17521" spans="1:4" x14ac:dyDescent="0.25">
      <c r="A17521" s="2">
        <v>44685.815972222219</v>
      </c>
      <c r="B17521" t="s">
        <v>163</v>
      </c>
      <c r="C17521" t="s">
        <v>11472</v>
      </c>
    </row>
    <row r="17522" spans="1:4" x14ac:dyDescent="0.25">
      <c r="A17522" s="2">
        <v>44685.815972222219</v>
      </c>
      <c r="B17522" t="s">
        <v>163</v>
      </c>
      <c r="D17522" t="s">
        <v>846</v>
      </c>
    </row>
    <row r="17523" spans="1:4" x14ac:dyDescent="0.25">
      <c r="A17523" s="2">
        <v>44685.815972222219</v>
      </c>
      <c r="B17523" t="s">
        <v>163</v>
      </c>
      <c r="D17523" t="s">
        <v>1932</v>
      </c>
    </row>
    <row r="17524" spans="1:4" x14ac:dyDescent="0.25">
      <c r="A17524" s="2">
        <v>44685.838194444441</v>
      </c>
      <c r="B17524" t="s">
        <v>169</v>
      </c>
      <c r="C17524" t="s">
        <v>10679</v>
      </c>
    </row>
    <row r="17525" spans="1:4" x14ac:dyDescent="0.25">
      <c r="A17525" s="2">
        <v>44685.838194444441</v>
      </c>
      <c r="B17525" t="s">
        <v>169</v>
      </c>
      <c r="C17525" t="s">
        <v>10680</v>
      </c>
    </row>
    <row r="17526" spans="1:4" x14ac:dyDescent="0.25">
      <c r="A17526" s="2">
        <v>44685.838194444441</v>
      </c>
      <c r="B17526" t="s">
        <v>169</v>
      </c>
      <c r="D17526" t="s">
        <v>5010</v>
      </c>
    </row>
    <row r="17527" spans="1:4" x14ac:dyDescent="0.25">
      <c r="A17527" s="2">
        <v>44685.838194444441</v>
      </c>
      <c r="B17527" t="s">
        <v>169</v>
      </c>
      <c r="D17527" t="s">
        <v>1849</v>
      </c>
    </row>
    <row r="17528" spans="1:4" x14ac:dyDescent="0.25">
      <c r="A17528" s="2">
        <v>44685.838888888888</v>
      </c>
      <c r="B17528" t="s">
        <v>169</v>
      </c>
      <c r="C17528" t="s">
        <v>1249</v>
      </c>
    </row>
    <row r="17529" spans="1:4" x14ac:dyDescent="0.25">
      <c r="A17529" s="2">
        <v>44685.838888888888</v>
      </c>
      <c r="B17529" t="s">
        <v>169</v>
      </c>
      <c r="D17529" t="s">
        <v>1861</v>
      </c>
    </row>
    <row r="17530" spans="1:4" x14ac:dyDescent="0.25">
      <c r="A17530" s="2">
        <v>44685.839583333334</v>
      </c>
      <c r="B17530" t="s">
        <v>169</v>
      </c>
      <c r="C17530" t="s">
        <v>10681</v>
      </c>
    </row>
    <row r="17531" spans="1:4" x14ac:dyDescent="0.25">
      <c r="A17531" s="2">
        <v>44685.839583333334</v>
      </c>
      <c r="B17531" t="s">
        <v>169</v>
      </c>
      <c r="D17531" t="s">
        <v>10682</v>
      </c>
    </row>
    <row r="17532" spans="1:4" x14ac:dyDescent="0.25">
      <c r="A17532" s="2">
        <v>44685.840277777781</v>
      </c>
      <c r="B17532" t="s">
        <v>169</v>
      </c>
      <c r="C17532" t="s">
        <v>10683</v>
      </c>
    </row>
    <row r="17533" spans="1:4" x14ac:dyDescent="0.25">
      <c r="A17533" s="2">
        <v>44685.840277777781</v>
      </c>
      <c r="B17533" t="s">
        <v>169</v>
      </c>
      <c r="C17533" t="s">
        <v>1249</v>
      </c>
    </row>
    <row r="17534" spans="1:4" x14ac:dyDescent="0.25">
      <c r="A17534" s="2">
        <v>44685.840277777781</v>
      </c>
      <c r="B17534" t="s">
        <v>169</v>
      </c>
      <c r="D17534" t="s">
        <v>846</v>
      </c>
    </row>
    <row r="17535" spans="1:4" x14ac:dyDescent="0.25">
      <c r="A17535" s="2">
        <v>44685.840277777781</v>
      </c>
      <c r="B17535" t="s">
        <v>169</v>
      </c>
      <c r="D17535" t="s">
        <v>908</v>
      </c>
    </row>
    <row r="17536" spans="1:4" x14ac:dyDescent="0.25">
      <c r="A17536" s="2">
        <v>44685.84097222222</v>
      </c>
      <c r="B17536" t="s">
        <v>169</v>
      </c>
      <c r="C17536" t="s">
        <v>10684</v>
      </c>
    </row>
    <row r="17537" spans="1:4" x14ac:dyDescent="0.25">
      <c r="A17537" s="2">
        <v>44685.84097222222</v>
      </c>
      <c r="B17537" t="s">
        <v>169</v>
      </c>
      <c r="C17537" t="s">
        <v>10685</v>
      </c>
    </row>
    <row r="17538" spans="1:4" x14ac:dyDescent="0.25">
      <c r="A17538" s="2">
        <v>44685.84097222222</v>
      </c>
      <c r="B17538" t="s">
        <v>169</v>
      </c>
      <c r="D17538" t="s">
        <v>849</v>
      </c>
    </row>
    <row r="17539" spans="1:4" x14ac:dyDescent="0.25">
      <c r="A17539" s="2">
        <v>44685.84097222222</v>
      </c>
      <c r="B17539" t="s">
        <v>169</v>
      </c>
      <c r="D17539" t="s">
        <v>1021</v>
      </c>
    </row>
    <row r="17540" spans="1:4" x14ac:dyDescent="0.25">
      <c r="A17540" s="2">
        <v>44685.841666666667</v>
      </c>
      <c r="B17540" t="s">
        <v>169</v>
      </c>
      <c r="C17540" t="s">
        <v>10686</v>
      </c>
    </row>
    <row r="17541" spans="1:4" x14ac:dyDescent="0.25">
      <c r="A17541" s="2">
        <v>44685.841666666667</v>
      </c>
      <c r="B17541" t="s">
        <v>169</v>
      </c>
      <c r="C17541" t="s">
        <v>1249</v>
      </c>
    </row>
    <row r="17542" spans="1:4" x14ac:dyDescent="0.25">
      <c r="A17542" s="2">
        <v>44685.841666666667</v>
      </c>
      <c r="B17542" t="s">
        <v>169</v>
      </c>
      <c r="D17542" t="s">
        <v>852</v>
      </c>
    </row>
    <row r="17543" spans="1:4" x14ac:dyDescent="0.25">
      <c r="A17543" s="2">
        <v>44685.841666666667</v>
      </c>
      <c r="B17543" t="s">
        <v>169</v>
      </c>
      <c r="D17543" t="s">
        <v>901</v>
      </c>
    </row>
    <row r="17544" spans="1:4" x14ac:dyDescent="0.25">
      <c r="A17544" s="2">
        <v>44685.842361111114</v>
      </c>
      <c r="B17544" t="s">
        <v>169</v>
      </c>
      <c r="C17544" t="s">
        <v>10687</v>
      </c>
    </row>
    <row r="17545" spans="1:4" x14ac:dyDescent="0.25">
      <c r="A17545" s="2">
        <v>44685.842361111114</v>
      </c>
      <c r="B17545" t="s">
        <v>169</v>
      </c>
      <c r="C17545" t="s">
        <v>1249</v>
      </c>
    </row>
    <row r="17546" spans="1:4" x14ac:dyDescent="0.25">
      <c r="A17546" s="2">
        <v>44685.842361111114</v>
      </c>
      <c r="B17546" t="s">
        <v>169</v>
      </c>
      <c r="D17546" t="s">
        <v>1855</v>
      </c>
    </row>
    <row r="17547" spans="1:4" x14ac:dyDescent="0.25">
      <c r="A17547" s="2">
        <v>44685.842361111114</v>
      </c>
      <c r="B17547" t="s">
        <v>169</v>
      </c>
      <c r="D17547" t="s">
        <v>1869</v>
      </c>
    </row>
    <row r="17548" spans="1:4" x14ac:dyDescent="0.25">
      <c r="A17548" s="2">
        <v>44685.845833333333</v>
      </c>
      <c r="B17548" t="s">
        <v>165</v>
      </c>
      <c r="C17548" t="s">
        <v>1249</v>
      </c>
    </row>
    <row r="17549" spans="1:4" x14ac:dyDescent="0.25">
      <c r="A17549" s="2">
        <v>44685.845833333333</v>
      </c>
      <c r="B17549" t="s">
        <v>165</v>
      </c>
      <c r="C17549" t="s">
        <v>6386</v>
      </c>
    </row>
    <row r="17550" spans="1:4" x14ac:dyDescent="0.25">
      <c r="A17550" s="2">
        <v>44685.845833333333</v>
      </c>
      <c r="B17550" t="s">
        <v>165</v>
      </c>
      <c r="C17550" t="s">
        <v>7259</v>
      </c>
    </row>
    <row r="17551" spans="1:4" x14ac:dyDescent="0.25">
      <c r="A17551" s="2">
        <v>44685.845833333333</v>
      </c>
      <c r="B17551" t="s">
        <v>165</v>
      </c>
      <c r="C17551" t="s">
        <v>10688</v>
      </c>
    </row>
    <row r="17552" spans="1:4" x14ac:dyDescent="0.25">
      <c r="A17552" s="2">
        <v>44685.845833333333</v>
      </c>
      <c r="B17552" t="s">
        <v>165</v>
      </c>
      <c r="C17552" t="s">
        <v>6386</v>
      </c>
    </row>
    <row r="17553" spans="1:4" x14ac:dyDescent="0.25">
      <c r="A17553" s="2">
        <v>44685.845833333333</v>
      </c>
      <c r="B17553" t="s">
        <v>165</v>
      </c>
      <c r="C17553" t="s">
        <v>10689</v>
      </c>
    </row>
    <row r="17554" spans="1:4" x14ac:dyDescent="0.25">
      <c r="A17554" s="2">
        <v>44685.845833333333</v>
      </c>
      <c r="B17554" t="s">
        <v>165</v>
      </c>
      <c r="D17554" t="s">
        <v>828</v>
      </c>
    </row>
    <row r="17555" spans="1:4" x14ac:dyDescent="0.25">
      <c r="A17555" s="2">
        <v>44685.845833333333</v>
      </c>
      <c r="B17555" t="s">
        <v>165</v>
      </c>
      <c r="D17555" t="s">
        <v>971</v>
      </c>
    </row>
    <row r="17556" spans="1:4" x14ac:dyDescent="0.25">
      <c r="A17556" s="2">
        <v>44685.845833333333</v>
      </c>
      <c r="B17556" t="s">
        <v>165</v>
      </c>
      <c r="D17556" t="s">
        <v>902</v>
      </c>
    </row>
    <row r="17557" spans="1:4" x14ac:dyDescent="0.25">
      <c r="A17557" s="2">
        <v>44685.845833333333</v>
      </c>
      <c r="B17557" t="s">
        <v>165</v>
      </c>
      <c r="D17557" t="s">
        <v>992</v>
      </c>
    </row>
    <row r="17558" spans="1:4" x14ac:dyDescent="0.25">
      <c r="A17558" s="2">
        <v>44685.845833333333</v>
      </c>
      <c r="B17558" t="s">
        <v>165</v>
      </c>
      <c r="D17558" t="s">
        <v>4991</v>
      </c>
    </row>
    <row r="17559" spans="1:4" x14ac:dyDescent="0.25">
      <c r="A17559" s="2">
        <v>44685.845833333333</v>
      </c>
      <c r="B17559" t="s">
        <v>165</v>
      </c>
      <c r="D17559" t="s">
        <v>842</v>
      </c>
    </row>
    <row r="17560" spans="1:4" x14ac:dyDescent="0.25">
      <c r="A17560" s="2">
        <v>44685.84652777778</v>
      </c>
      <c r="B17560" t="s">
        <v>165</v>
      </c>
      <c r="C17560" t="s">
        <v>10690</v>
      </c>
    </row>
    <row r="17561" spans="1:4" x14ac:dyDescent="0.25">
      <c r="A17561" s="2">
        <v>44685.84652777778</v>
      </c>
      <c r="B17561" t="s">
        <v>165</v>
      </c>
      <c r="C17561" t="s">
        <v>10691</v>
      </c>
    </row>
    <row r="17562" spans="1:4" x14ac:dyDescent="0.25">
      <c r="A17562" s="2">
        <v>44685.84652777778</v>
      </c>
      <c r="B17562" t="s">
        <v>165</v>
      </c>
      <c r="C17562" t="s">
        <v>10692</v>
      </c>
    </row>
    <row r="17563" spans="1:4" x14ac:dyDescent="0.25">
      <c r="A17563" s="2">
        <v>44685.84652777778</v>
      </c>
      <c r="B17563" t="s">
        <v>165</v>
      </c>
      <c r="C17563" t="s">
        <v>6438</v>
      </c>
    </row>
    <row r="17564" spans="1:4" x14ac:dyDescent="0.25">
      <c r="A17564" s="2">
        <v>44685.84652777778</v>
      </c>
      <c r="B17564" t="s">
        <v>165</v>
      </c>
      <c r="D17564" t="s">
        <v>949</v>
      </c>
    </row>
    <row r="17565" spans="1:4" x14ac:dyDescent="0.25">
      <c r="A17565" s="2">
        <v>44685.84652777778</v>
      </c>
      <c r="B17565" t="s">
        <v>165</v>
      </c>
      <c r="D17565" t="s">
        <v>910</v>
      </c>
    </row>
    <row r="17566" spans="1:4" x14ac:dyDescent="0.25">
      <c r="A17566" s="2">
        <v>44685.84652777778</v>
      </c>
      <c r="B17566" t="s">
        <v>165</v>
      </c>
      <c r="D17566" t="s">
        <v>853</v>
      </c>
    </row>
    <row r="17567" spans="1:4" x14ac:dyDescent="0.25">
      <c r="A17567" s="2">
        <v>44685.84652777778</v>
      </c>
      <c r="B17567" t="s">
        <v>165</v>
      </c>
      <c r="D17567" t="s">
        <v>885</v>
      </c>
    </row>
    <row r="17568" spans="1:4" x14ac:dyDescent="0.25">
      <c r="A17568" s="2">
        <v>44685.847222222219</v>
      </c>
      <c r="B17568" t="s">
        <v>165</v>
      </c>
      <c r="C17568" t="s">
        <v>10693</v>
      </c>
    </row>
    <row r="17569" spans="1:4" x14ac:dyDescent="0.25">
      <c r="A17569" s="2">
        <v>44685.847222222219</v>
      </c>
      <c r="B17569" t="s">
        <v>165</v>
      </c>
      <c r="C17569" t="s">
        <v>1249</v>
      </c>
    </row>
    <row r="17570" spans="1:4" x14ac:dyDescent="0.25">
      <c r="A17570" s="2">
        <v>44685.847222222219</v>
      </c>
      <c r="B17570" t="s">
        <v>165</v>
      </c>
      <c r="C17570" t="s">
        <v>7680</v>
      </c>
    </row>
    <row r="17571" spans="1:4" x14ac:dyDescent="0.25">
      <c r="A17571" s="2">
        <v>44685.847222222219</v>
      </c>
      <c r="B17571" t="s">
        <v>165</v>
      </c>
      <c r="C17571" t="s">
        <v>10694</v>
      </c>
    </row>
    <row r="17572" spans="1:4" x14ac:dyDescent="0.25">
      <c r="A17572" s="2">
        <v>44685.847222222219</v>
      </c>
      <c r="B17572" t="s">
        <v>165</v>
      </c>
      <c r="C17572" t="s">
        <v>10695</v>
      </c>
    </row>
    <row r="17573" spans="1:4" x14ac:dyDescent="0.25">
      <c r="A17573" s="2">
        <v>44685.847222222219</v>
      </c>
      <c r="B17573" t="s">
        <v>165</v>
      </c>
      <c r="D17573" t="s">
        <v>834</v>
      </c>
    </row>
    <row r="17574" spans="1:4" x14ac:dyDescent="0.25">
      <c r="A17574" s="2">
        <v>44685.847222222219</v>
      </c>
      <c r="B17574" t="s">
        <v>165</v>
      </c>
      <c r="D17574" t="s">
        <v>835</v>
      </c>
    </row>
    <row r="17575" spans="1:4" x14ac:dyDescent="0.25">
      <c r="A17575" s="2">
        <v>44685.847222222219</v>
      </c>
      <c r="B17575" t="s">
        <v>165</v>
      </c>
      <c r="D17575" t="s">
        <v>996</v>
      </c>
    </row>
    <row r="17576" spans="1:4" x14ac:dyDescent="0.25">
      <c r="A17576" s="2">
        <v>44685.847222222219</v>
      </c>
      <c r="B17576" t="s">
        <v>165</v>
      </c>
      <c r="D17576" t="s">
        <v>955</v>
      </c>
    </row>
    <row r="17577" spans="1:4" x14ac:dyDescent="0.25">
      <c r="A17577" s="2">
        <v>44685.847222222219</v>
      </c>
      <c r="B17577" t="s">
        <v>165</v>
      </c>
      <c r="D17577" t="s">
        <v>1853</v>
      </c>
    </row>
    <row r="17578" spans="1:4" x14ac:dyDescent="0.25">
      <c r="A17578" s="2">
        <v>44685.867361111108</v>
      </c>
      <c r="B17578" t="s">
        <v>173</v>
      </c>
      <c r="C17578" t="s">
        <v>11096</v>
      </c>
    </row>
    <row r="17579" spans="1:4" x14ac:dyDescent="0.25">
      <c r="A17579" s="2">
        <v>44685.867361111108</v>
      </c>
      <c r="B17579" t="s">
        <v>173</v>
      </c>
      <c r="D17579" t="s">
        <v>5026</v>
      </c>
    </row>
    <row r="17580" spans="1:4" x14ac:dyDescent="0.25">
      <c r="A17580" s="2">
        <v>44685.868750000001</v>
      </c>
      <c r="B17580" t="s">
        <v>163</v>
      </c>
      <c r="C17580" t="s">
        <v>11097</v>
      </c>
    </row>
    <row r="17581" spans="1:4" x14ac:dyDescent="0.25">
      <c r="A17581" s="2">
        <v>44685.868750000001</v>
      </c>
      <c r="B17581" t="s">
        <v>163</v>
      </c>
      <c r="D17581" t="s">
        <v>1849</v>
      </c>
    </row>
    <row r="17582" spans="1:4" x14ac:dyDescent="0.25">
      <c r="A17582" s="2">
        <v>44685.869444444441</v>
      </c>
      <c r="B17582" t="s">
        <v>163</v>
      </c>
      <c r="C17582" t="s">
        <v>11098</v>
      </c>
    </row>
    <row r="17583" spans="1:4" x14ac:dyDescent="0.25">
      <c r="A17583" s="2">
        <v>44685.869444444441</v>
      </c>
      <c r="B17583" t="s">
        <v>163</v>
      </c>
      <c r="D17583" t="s">
        <v>1851</v>
      </c>
    </row>
    <row r="17584" spans="1:4" x14ac:dyDescent="0.25">
      <c r="A17584" s="2">
        <v>44685.870138888888</v>
      </c>
      <c r="B17584" t="s">
        <v>163</v>
      </c>
      <c r="C17584" t="s">
        <v>11099</v>
      </c>
    </row>
    <row r="17585" spans="1:4" x14ac:dyDescent="0.25">
      <c r="A17585" s="2">
        <v>44685.870138888888</v>
      </c>
      <c r="B17585" t="s">
        <v>163</v>
      </c>
      <c r="C17585" t="s">
        <v>6386</v>
      </c>
    </row>
    <row r="17586" spans="1:4" x14ac:dyDescent="0.25">
      <c r="A17586" s="2">
        <v>44685.870138888888</v>
      </c>
      <c r="B17586" t="s">
        <v>163</v>
      </c>
      <c r="D17586" t="s">
        <v>856</v>
      </c>
    </row>
    <row r="17587" spans="1:4" x14ac:dyDescent="0.25">
      <c r="A17587" s="2">
        <v>44685.870138888888</v>
      </c>
      <c r="B17587" t="s">
        <v>163</v>
      </c>
      <c r="D17587" t="s">
        <v>5005</v>
      </c>
    </row>
    <row r="17588" spans="1:4" x14ac:dyDescent="0.25">
      <c r="A17588" s="2">
        <v>44685.870833333334</v>
      </c>
      <c r="B17588" t="s">
        <v>163</v>
      </c>
      <c r="C17588" t="s">
        <v>11100</v>
      </c>
    </row>
    <row r="17589" spans="1:4" x14ac:dyDescent="0.25">
      <c r="A17589" s="2">
        <v>44685.870833333334</v>
      </c>
      <c r="B17589" t="s">
        <v>163</v>
      </c>
      <c r="D17589" t="s">
        <v>902</v>
      </c>
    </row>
    <row r="17590" spans="1:4" x14ac:dyDescent="0.25">
      <c r="A17590" s="2">
        <v>44685.871527777781</v>
      </c>
      <c r="B17590" t="s">
        <v>163</v>
      </c>
      <c r="C17590" t="s">
        <v>11101</v>
      </c>
    </row>
    <row r="17591" spans="1:4" x14ac:dyDescent="0.25">
      <c r="A17591" s="2">
        <v>44685.871527777781</v>
      </c>
      <c r="B17591" t="s">
        <v>163</v>
      </c>
      <c r="C17591" t="s">
        <v>6386</v>
      </c>
    </row>
    <row r="17592" spans="1:4" x14ac:dyDescent="0.25">
      <c r="A17592" s="2">
        <v>44685.871527777781</v>
      </c>
      <c r="B17592" t="s">
        <v>163</v>
      </c>
      <c r="C17592" t="s">
        <v>10845</v>
      </c>
    </row>
    <row r="17593" spans="1:4" x14ac:dyDescent="0.25">
      <c r="A17593" s="2">
        <v>44685.871527777781</v>
      </c>
      <c r="B17593" t="s">
        <v>163</v>
      </c>
      <c r="D17593" t="s">
        <v>844</v>
      </c>
    </row>
    <row r="17594" spans="1:4" x14ac:dyDescent="0.25">
      <c r="A17594" s="2">
        <v>44685.871527777781</v>
      </c>
      <c r="B17594" t="s">
        <v>163</v>
      </c>
      <c r="D17594" t="s">
        <v>845</v>
      </c>
    </row>
    <row r="17595" spans="1:4" x14ac:dyDescent="0.25">
      <c r="A17595" s="2">
        <v>44685.871527777781</v>
      </c>
      <c r="B17595" t="s">
        <v>163</v>
      </c>
      <c r="D17595" t="s">
        <v>1895</v>
      </c>
    </row>
    <row r="17596" spans="1:4" x14ac:dyDescent="0.25">
      <c r="A17596" s="2">
        <v>44686.376388888886</v>
      </c>
      <c r="B17596" t="s">
        <v>10296</v>
      </c>
      <c r="C17596" t="s">
        <v>7447</v>
      </c>
    </row>
    <row r="17597" spans="1:4" x14ac:dyDescent="0.25">
      <c r="A17597" s="2">
        <v>44686.376388888886</v>
      </c>
      <c r="B17597" t="s">
        <v>3</v>
      </c>
      <c r="C17597" t="s">
        <v>6429</v>
      </c>
    </row>
    <row r="17598" spans="1:4" x14ac:dyDescent="0.25">
      <c r="A17598" s="2">
        <v>44686.376388888886</v>
      </c>
      <c r="B17598" t="s">
        <v>3</v>
      </c>
      <c r="C17598" t="s">
        <v>8011</v>
      </c>
    </row>
    <row r="17599" spans="1:4" x14ac:dyDescent="0.25">
      <c r="A17599" s="2">
        <v>44686.376388888886</v>
      </c>
      <c r="B17599" t="s">
        <v>10296</v>
      </c>
      <c r="D17599" t="s">
        <v>4988</v>
      </c>
    </row>
    <row r="17600" spans="1:4" x14ac:dyDescent="0.25">
      <c r="A17600" s="2">
        <v>44686.376388888886</v>
      </c>
      <c r="B17600" t="s">
        <v>3</v>
      </c>
      <c r="D17600" t="s">
        <v>1922</v>
      </c>
    </row>
    <row r="17601" spans="1:4" x14ac:dyDescent="0.25">
      <c r="A17601" s="2">
        <v>44686.376388888886</v>
      </c>
      <c r="B17601" t="s">
        <v>3</v>
      </c>
      <c r="D17601" t="s">
        <v>1848</v>
      </c>
    </row>
    <row r="17602" spans="1:4" x14ac:dyDescent="0.25">
      <c r="A17602" s="2">
        <v>44686.377083333333</v>
      </c>
      <c r="B17602" t="s">
        <v>10296</v>
      </c>
      <c r="C17602" t="s">
        <v>1249</v>
      </c>
    </row>
    <row r="17603" spans="1:4" x14ac:dyDescent="0.25">
      <c r="A17603" s="2">
        <v>44686.377083333333</v>
      </c>
      <c r="B17603" t="s">
        <v>10296</v>
      </c>
      <c r="D17603" t="s">
        <v>1848</v>
      </c>
    </row>
    <row r="17604" spans="1:4" x14ac:dyDescent="0.25">
      <c r="A17604" s="2">
        <v>44686.37777777778</v>
      </c>
      <c r="B17604" t="s">
        <v>10296</v>
      </c>
      <c r="C17604" t="s">
        <v>10696</v>
      </c>
    </row>
    <row r="17605" spans="1:4" x14ac:dyDescent="0.25">
      <c r="A17605" s="2">
        <v>44686.37777777778</v>
      </c>
      <c r="B17605" t="s">
        <v>10296</v>
      </c>
      <c r="C17605" t="s">
        <v>10697</v>
      </c>
    </row>
    <row r="17606" spans="1:4" x14ac:dyDescent="0.25">
      <c r="A17606" s="2">
        <v>44686.37777777778</v>
      </c>
      <c r="B17606" t="s">
        <v>10296</v>
      </c>
      <c r="C17606" t="s">
        <v>1249</v>
      </c>
    </row>
    <row r="17607" spans="1:4" x14ac:dyDescent="0.25">
      <c r="A17607" s="2">
        <v>44686.37777777778</v>
      </c>
      <c r="B17607" t="s">
        <v>3</v>
      </c>
      <c r="C17607" t="s">
        <v>12232</v>
      </c>
    </row>
    <row r="17608" spans="1:4" x14ac:dyDescent="0.25">
      <c r="A17608" s="2">
        <v>44686.37777777778</v>
      </c>
      <c r="B17608" t="s">
        <v>3</v>
      </c>
      <c r="C17608" t="s">
        <v>194</v>
      </c>
    </row>
    <row r="17609" spans="1:4" x14ac:dyDescent="0.25">
      <c r="A17609" s="2">
        <v>44686.37777777778</v>
      </c>
      <c r="B17609" t="s">
        <v>10296</v>
      </c>
      <c r="D17609" t="s">
        <v>1849</v>
      </c>
    </row>
    <row r="17610" spans="1:4" x14ac:dyDescent="0.25">
      <c r="A17610" s="2">
        <v>44686.37777777778</v>
      </c>
      <c r="B17610" t="s">
        <v>10296</v>
      </c>
      <c r="D17610" t="s">
        <v>1905</v>
      </c>
    </row>
    <row r="17611" spans="1:4" x14ac:dyDescent="0.25">
      <c r="A17611" s="2">
        <v>44686.37777777778</v>
      </c>
      <c r="B17611" t="s">
        <v>10296</v>
      </c>
      <c r="D17611" t="s">
        <v>1852</v>
      </c>
    </row>
    <row r="17612" spans="1:4" x14ac:dyDescent="0.25">
      <c r="A17612" s="2">
        <v>44686.37777777778</v>
      </c>
      <c r="B17612" t="s">
        <v>3</v>
      </c>
      <c r="D17612" t="s">
        <v>1849</v>
      </c>
    </row>
    <row r="17613" spans="1:4" x14ac:dyDescent="0.25">
      <c r="A17613" s="2">
        <v>44686.37777777778</v>
      </c>
      <c r="B17613" t="s">
        <v>3</v>
      </c>
      <c r="D17613" t="s">
        <v>832</v>
      </c>
    </row>
    <row r="17614" spans="1:4" x14ac:dyDescent="0.25">
      <c r="A17614" s="2">
        <v>44686.378472222219</v>
      </c>
      <c r="B17614" t="s">
        <v>10296</v>
      </c>
      <c r="C17614" t="s">
        <v>10698</v>
      </c>
    </row>
    <row r="17615" spans="1:4" x14ac:dyDescent="0.25">
      <c r="A17615" s="2">
        <v>44686.378472222219</v>
      </c>
      <c r="B17615" t="s">
        <v>10296</v>
      </c>
      <c r="C17615" t="s">
        <v>1249</v>
      </c>
    </row>
    <row r="17616" spans="1:4" x14ac:dyDescent="0.25">
      <c r="A17616" s="2">
        <v>44686.378472222219</v>
      </c>
      <c r="B17616" t="s">
        <v>10296</v>
      </c>
      <c r="C17616" t="s">
        <v>10699</v>
      </c>
    </row>
    <row r="17617" spans="1:4" x14ac:dyDescent="0.25">
      <c r="A17617" s="2">
        <v>44686.378472222219</v>
      </c>
      <c r="B17617" t="s">
        <v>10296</v>
      </c>
      <c r="C17617" t="s">
        <v>194</v>
      </c>
    </row>
    <row r="17618" spans="1:4" x14ac:dyDescent="0.25">
      <c r="A17618" s="2">
        <v>44686.378472222219</v>
      </c>
      <c r="B17618" t="s">
        <v>10296</v>
      </c>
      <c r="C17618" t="s">
        <v>10700</v>
      </c>
    </row>
    <row r="17619" spans="1:4" x14ac:dyDescent="0.25">
      <c r="A17619" s="2">
        <v>44686.378472222219</v>
      </c>
      <c r="B17619" t="s">
        <v>10296</v>
      </c>
      <c r="C17619" t="s">
        <v>1249</v>
      </c>
    </row>
    <row r="17620" spans="1:4" x14ac:dyDescent="0.25">
      <c r="A17620" s="2">
        <v>44686.378472222219</v>
      </c>
      <c r="B17620" t="s">
        <v>10296</v>
      </c>
      <c r="C17620" t="s">
        <v>6562</v>
      </c>
    </row>
    <row r="17621" spans="1:4" x14ac:dyDescent="0.25">
      <c r="A17621" s="2">
        <v>44686.378472222219</v>
      </c>
      <c r="B17621" t="s">
        <v>10296</v>
      </c>
      <c r="D17621" t="s">
        <v>846</v>
      </c>
    </row>
    <row r="17622" spans="1:4" x14ac:dyDescent="0.25">
      <c r="A17622" s="2">
        <v>44686.378472222219</v>
      </c>
      <c r="B17622" t="s">
        <v>10296</v>
      </c>
      <c r="D17622" t="s">
        <v>908</v>
      </c>
    </row>
    <row r="17623" spans="1:4" x14ac:dyDescent="0.25">
      <c r="A17623" s="2">
        <v>44686.378472222219</v>
      </c>
      <c r="B17623" t="s">
        <v>10296</v>
      </c>
      <c r="D17623" t="s">
        <v>909</v>
      </c>
    </row>
    <row r="17624" spans="1:4" x14ac:dyDescent="0.25">
      <c r="A17624" s="2">
        <v>44686.378472222219</v>
      </c>
      <c r="B17624" t="s">
        <v>10296</v>
      </c>
      <c r="D17624" t="s">
        <v>848</v>
      </c>
    </row>
    <row r="17625" spans="1:4" x14ac:dyDescent="0.25">
      <c r="A17625" s="2">
        <v>44686.378472222219</v>
      </c>
      <c r="B17625" t="s">
        <v>10296</v>
      </c>
      <c r="D17625" t="s">
        <v>828</v>
      </c>
    </row>
    <row r="17626" spans="1:4" x14ac:dyDescent="0.25">
      <c r="A17626" s="2">
        <v>44686.378472222219</v>
      </c>
      <c r="B17626" t="s">
        <v>10296</v>
      </c>
      <c r="D17626" t="s">
        <v>971</v>
      </c>
    </row>
    <row r="17627" spans="1:4" x14ac:dyDescent="0.25">
      <c r="A17627" s="2">
        <v>44686.378472222219</v>
      </c>
      <c r="B17627" t="s">
        <v>10296</v>
      </c>
      <c r="D17627" t="s">
        <v>894</v>
      </c>
    </row>
    <row r="17628" spans="1:4" x14ac:dyDescent="0.25">
      <c r="A17628" s="2">
        <v>44686.379166666666</v>
      </c>
      <c r="B17628" t="s">
        <v>3</v>
      </c>
      <c r="C17628" t="s">
        <v>12233</v>
      </c>
    </row>
    <row r="17629" spans="1:4" x14ac:dyDescent="0.25">
      <c r="A17629" s="2">
        <v>44686.379166666666</v>
      </c>
      <c r="B17629" t="s">
        <v>3</v>
      </c>
      <c r="C17629" t="s">
        <v>6731</v>
      </c>
    </row>
    <row r="17630" spans="1:4" x14ac:dyDescent="0.25">
      <c r="A17630" s="2">
        <v>44686.379166666666</v>
      </c>
      <c r="B17630" t="s">
        <v>3</v>
      </c>
      <c r="D17630" t="s">
        <v>1888</v>
      </c>
    </row>
    <row r="17631" spans="1:4" x14ac:dyDescent="0.25">
      <c r="A17631" s="2">
        <v>44686.379166666666</v>
      </c>
      <c r="B17631" t="s">
        <v>3</v>
      </c>
      <c r="D17631" t="s">
        <v>1852</v>
      </c>
    </row>
    <row r="17632" spans="1:4" x14ac:dyDescent="0.25">
      <c r="A17632" s="2">
        <v>44686.379861111112</v>
      </c>
      <c r="B17632" t="s">
        <v>3</v>
      </c>
      <c r="C17632" t="s">
        <v>12234</v>
      </c>
    </row>
    <row r="17633" spans="1:4" x14ac:dyDescent="0.25">
      <c r="A17633" s="2">
        <v>44686.379861111112</v>
      </c>
      <c r="B17633" t="s">
        <v>3</v>
      </c>
      <c r="C17633" t="s">
        <v>12235</v>
      </c>
    </row>
    <row r="17634" spans="1:4" x14ac:dyDescent="0.25">
      <c r="A17634" s="2">
        <v>44686.379861111112</v>
      </c>
      <c r="B17634" t="s">
        <v>3</v>
      </c>
      <c r="D17634" t="s">
        <v>852</v>
      </c>
    </row>
    <row r="17635" spans="1:4" x14ac:dyDescent="0.25">
      <c r="A17635" s="2">
        <v>44686.379861111112</v>
      </c>
      <c r="B17635" t="s">
        <v>3</v>
      </c>
      <c r="D17635" t="s">
        <v>1003</v>
      </c>
    </row>
    <row r="17636" spans="1:4" x14ac:dyDescent="0.25">
      <c r="A17636" s="2">
        <v>44686.380555555559</v>
      </c>
      <c r="B17636" t="s">
        <v>10297</v>
      </c>
      <c r="C17636" t="s">
        <v>11478</v>
      </c>
    </row>
    <row r="17637" spans="1:4" x14ac:dyDescent="0.25">
      <c r="A17637" s="2">
        <v>44686.380555555559</v>
      </c>
      <c r="B17637" t="s">
        <v>3</v>
      </c>
      <c r="C17637" t="s">
        <v>12236</v>
      </c>
    </row>
    <row r="17638" spans="1:4" x14ac:dyDescent="0.25">
      <c r="A17638" s="2">
        <v>44686.380555555559</v>
      </c>
      <c r="B17638" t="s">
        <v>10297</v>
      </c>
      <c r="D17638" t="s">
        <v>4989</v>
      </c>
    </row>
    <row r="17639" spans="1:4" x14ac:dyDescent="0.25">
      <c r="A17639" s="2">
        <v>44686.380555555559</v>
      </c>
      <c r="B17639" t="s">
        <v>3</v>
      </c>
      <c r="D17639" t="s">
        <v>1853</v>
      </c>
    </row>
    <row r="17640" spans="1:4" x14ac:dyDescent="0.25">
      <c r="A17640" s="2">
        <v>44686.381249999999</v>
      </c>
      <c r="B17640" t="s">
        <v>189</v>
      </c>
      <c r="C17640" t="s">
        <v>12000</v>
      </c>
    </row>
    <row r="17641" spans="1:4" x14ac:dyDescent="0.25">
      <c r="A17641" s="2">
        <v>44686.381249999999</v>
      </c>
      <c r="B17641" t="s">
        <v>189</v>
      </c>
      <c r="D17641" t="s">
        <v>5042</v>
      </c>
    </row>
    <row r="17642" spans="1:4" x14ac:dyDescent="0.25">
      <c r="A17642" s="2">
        <v>44686.382638888892</v>
      </c>
      <c r="B17642" t="s">
        <v>10297</v>
      </c>
      <c r="C17642" t="s">
        <v>11479</v>
      </c>
    </row>
    <row r="17643" spans="1:4" x14ac:dyDescent="0.25">
      <c r="A17643" s="2">
        <v>44686.382638888892</v>
      </c>
      <c r="B17643" t="s">
        <v>189</v>
      </c>
      <c r="C17643" t="s">
        <v>12001</v>
      </c>
    </row>
    <row r="17644" spans="1:4" x14ac:dyDescent="0.25">
      <c r="A17644" s="2">
        <v>44686.382638888892</v>
      </c>
      <c r="B17644" t="s">
        <v>10297</v>
      </c>
      <c r="D17644" t="s">
        <v>1849</v>
      </c>
    </row>
    <row r="17645" spans="1:4" x14ac:dyDescent="0.25">
      <c r="A17645" s="2">
        <v>44686.382638888892</v>
      </c>
      <c r="B17645" t="s">
        <v>189</v>
      </c>
      <c r="D17645" t="s">
        <v>1849</v>
      </c>
    </row>
    <row r="17646" spans="1:4" x14ac:dyDescent="0.25">
      <c r="A17646" s="2">
        <v>44686.383333333331</v>
      </c>
      <c r="B17646" t="s">
        <v>189</v>
      </c>
      <c r="C17646" t="s">
        <v>12002</v>
      </c>
    </row>
    <row r="17647" spans="1:4" x14ac:dyDescent="0.25">
      <c r="A17647" s="2">
        <v>44686.383333333331</v>
      </c>
      <c r="B17647" t="s">
        <v>189</v>
      </c>
      <c r="D17647" t="s">
        <v>1877</v>
      </c>
    </row>
    <row r="17648" spans="1:4" x14ac:dyDescent="0.25">
      <c r="A17648" s="2">
        <v>44686.384027777778</v>
      </c>
      <c r="B17648" t="s">
        <v>10297</v>
      </c>
      <c r="C17648" t="s">
        <v>11480</v>
      </c>
    </row>
    <row r="17649" spans="1:4" x14ac:dyDescent="0.25">
      <c r="A17649" s="2">
        <v>44686.384027777778</v>
      </c>
      <c r="B17649" t="s">
        <v>189</v>
      </c>
      <c r="C17649" t="s">
        <v>12003</v>
      </c>
    </row>
    <row r="17650" spans="1:4" x14ac:dyDescent="0.25">
      <c r="A17650" s="2">
        <v>44686.384027777778</v>
      </c>
      <c r="B17650" t="s">
        <v>10297</v>
      </c>
      <c r="D17650" t="s">
        <v>1897</v>
      </c>
    </row>
    <row r="17651" spans="1:4" x14ac:dyDescent="0.25">
      <c r="A17651" s="2">
        <v>44686.384722222225</v>
      </c>
      <c r="B17651" t="s">
        <v>3</v>
      </c>
      <c r="C17651" t="s">
        <v>12237</v>
      </c>
    </row>
    <row r="17652" spans="1:4" x14ac:dyDescent="0.25">
      <c r="A17652" s="2">
        <v>44686.384722222225</v>
      </c>
      <c r="B17652" t="s">
        <v>3</v>
      </c>
      <c r="C17652" t="s">
        <v>6429</v>
      </c>
    </row>
    <row r="17653" spans="1:4" x14ac:dyDescent="0.25">
      <c r="A17653" s="2">
        <v>44686.384722222225</v>
      </c>
      <c r="B17653" t="s">
        <v>3</v>
      </c>
      <c r="C17653" t="s">
        <v>12238</v>
      </c>
    </row>
    <row r="17654" spans="1:4" x14ac:dyDescent="0.25">
      <c r="A17654" s="2">
        <v>44686.384722222225</v>
      </c>
      <c r="B17654" t="s">
        <v>189</v>
      </c>
      <c r="D17654" t="s">
        <v>1005</v>
      </c>
    </row>
    <row r="17655" spans="1:4" x14ac:dyDescent="0.25">
      <c r="A17655" s="2">
        <v>44686.384722222225</v>
      </c>
      <c r="B17655" t="s">
        <v>3</v>
      </c>
      <c r="D17655" t="s">
        <v>1855</v>
      </c>
    </row>
    <row r="17656" spans="1:4" x14ac:dyDescent="0.25">
      <c r="A17656" s="2">
        <v>44686.384722222225</v>
      </c>
      <c r="B17656" t="s">
        <v>3</v>
      </c>
      <c r="D17656" t="s">
        <v>1854</v>
      </c>
    </row>
    <row r="17657" spans="1:4" x14ac:dyDescent="0.25">
      <c r="A17657" s="2">
        <v>44686.384722222225</v>
      </c>
      <c r="B17657" t="s">
        <v>3</v>
      </c>
      <c r="D17657" t="s">
        <v>872</v>
      </c>
    </row>
    <row r="17658" spans="1:4" x14ac:dyDescent="0.25">
      <c r="A17658" s="2">
        <v>44686.385416666664</v>
      </c>
      <c r="B17658" t="s">
        <v>10297</v>
      </c>
      <c r="C17658" t="s">
        <v>11481</v>
      </c>
    </row>
    <row r="17659" spans="1:4" x14ac:dyDescent="0.25">
      <c r="A17659" s="2">
        <v>44686.385416666664</v>
      </c>
      <c r="B17659" t="s">
        <v>189</v>
      </c>
      <c r="C17659" t="s">
        <v>12004</v>
      </c>
    </row>
    <row r="17660" spans="1:4" x14ac:dyDescent="0.25">
      <c r="A17660" s="2">
        <v>44686.385416666664</v>
      </c>
      <c r="B17660" t="s">
        <v>189</v>
      </c>
      <c r="C17660" t="s">
        <v>12005</v>
      </c>
    </row>
    <row r="17661" spans="1:4" x14ac:dyDescent="0.25">
      <c r="A17661" s="2">
        <v>44686.385416666664</v>
      </c>
      <c r="B17661" t="s">
        <v>10297</v>
      </c>
      <c r="D17661" t="s">
        <v>1135</v>
      </c>
    </row>
    <row r="17662" spans="1:4" x14ac:dyDescent="0.25">
      <c r="A17662" s="2">
        <v>44686.385416666664</v>
      </c>
      <c r="B17662" t="s">
        <v>189</v>
      </c>
      <c r="D17662" t="s">
        <v>827</v>
      </c>
    </row>
    <row r="17663" spans="1:4" x14ac:dyDescent="0.25">
      <c r="A17663" s="2">
        <v>44686.385416666664</v>
      </c>
      <c r="B17663" t="s">
        <v>189</v>
      </c>
      <c r="D17663" t="s">
        <v>852</v>
      </c>
    </row>
    <row r="17664" spans="1:4" x14ac:dyDescent="0.25">
      <c r="A17664" s="2">
        <v>44686.386111111111</v>
      </c>
      <c r="B17664" t="s">
        <v>189</v>
      </c>
      <c r="C17664" t="s">
        <v>12006</v>
      </c>
    </row>
    <row r="17665" spans="1:4" x14ac:dyDescent="0.25">
      <c r="A17665" s="2">
        <v>44686.386111111111</v>
      </c>
      <c r="B17665" t="s">
        <v>189</v>
      </c>
      <c r="C17665" t="s">
        <v>12007</v>
      </c>
    </row>
    <row r="17666" spans="1:4" x14ac:dyDescent="0.25">
      <c r="A17666" s="2">
        <v>44686.386111111111</v>
      </c>
      <c r="B17666" t="s">
        <v>189</v>
      </c>
      <c r="C17666" t="s">
        <v>12008</v>
      </c>
    </row>
    <row r="17667" spans="1:4" x14ac:dyDescent="0.25">
      <c r="A17667" s="2">
        <v>44686.386111111111</v>
      </c>
      <c r="B17667" t="s">
        <v>189</v>
      </c>
      <c r="D17667" t="s">
        <v>846</v>
      </c>
    </row>
    <row r="17668" spans="1:4" x14ac:dyDescent="0.25">
      <c r="A17668" s="2">
        <v>44686.386111111111</v>
      </c>
      <c r="B17668" t="s">
        <v>189</v>
      </c>
      <c r="D17668" t="s">
        <v>1124</v>
      </c>
    </row>
    <row r="17669" spans="1:4" x14ac:dyDescent="0.25">
      <c r="A17669" s="2">
        <v>44686.386111111111</v>
      </c>
      <c r="B17669" t="s">
        <v>189</v>
      </c>
      <c r="D17669" t="s">
        <v>853</v>
      </c>
    </row>
    <row r="17670" spans="1:4" x14ac:dyDescent="0.25">
      <c r="A17670" s="2">
        <v>44686.386805555558</v>
      </c>
      <c r="B17670" t="s">
        <v>189</v>
      </c>
      <c r="C17670" t="s">
        <v>12009</v>
      </c>
    </row>
    <row r="17671" spans="1:4" x14ac:dyDescent="0.25">
      <c r="A17671" s="2">
        <v>44686.386805555558</v>
      </c>
      <c r="B17671" t="s">
        <v>189</v>
      </c>
      <c r="D17671" t="s">
        <v>1855</v>
      </c>
    </row>
    <row r="17672" spans="1:4" x14ac:dyDescent="0.25">
      <c r="A17672" s="2">
        <v>44686.387499999997</v>
      </c>
      <c r="B17672" t="s">
        <v>10297</v>
      </c>
      <c r="C17672" t="s">
        <v>11482</v>
      </c>
    </row>
    <row r="17673" spans="1:4" x14ac:dyDescent="0.25">
      <c r="A17673" s="2">
        <v>44686.387499999997</v>
      </c>
      <c r="B17673" t="s">
        <v>189</v>
      </c>
      <c r="C17673" t="s">
        <v>12010</v>
      </c>
    </row>
    <row r="17674" spans="1:4" x14ac:dyDescent="0.25">
      <c r="A17674" s="2">
        <v>44686.387499999997</v>
      </c>
      <c r="B17674" t="s">
        <v>10297</v>
      </c>
      <c r="D17674" t="s">
        <v>1855</v>
      </c>
    </row>
    <row r="17675" spans="1:4" x14ac:dyDescent="0.25">
      <c r="A17675" s="2">
        <v>44686.387499999997</v>
      </c>
      <c r="B17675" t="s">
        <v>189</v>
      </c>
      <c r="D17675" t="s">
        <v>1854</v>
      </c>
    </row>
    <row r="17676" spans="1:4" x14ac:dyDescent="0.25">
      <c r="A17676" s="2">
        <v>44686.388194444444</v>
      </c>
      <c r="B17676" t="s">
        <v>189</v>
      </c>
      <c r="C17676" t="s">
        <v>12011</v>
      </c>
    </row>
    <row r="17677" spans="1:4" x14ac:dyDescent="0.25">
      <c r="A17677" s="2">
        <v>44686.388194444444</v>
      </c>
      <c r="B17677" t="s">
        <v>189</v>
      </c>
      <c r="C17677" t="s">
        <v>12012</v>
      </c>
    </row>
    <row r="17678" spans="1:4" x14ac:dyDescent="0.25">
      <c r="A17678" s="2">
        <v>44686.388194444444</v>
      </c>
      <c r="B17678" t="s">
        <v>189</v>
      </c>
      <c r="C17678" t="s">
        <v>12013</v>
      </c>
    </row>
    <row r="17679" spans="1:4" x14ac:dyDescent="0.25">
      <c r="A17679" s="2">
        <v>44686.388194444444</v>
      </c>
      <c r="B17679" t="s">
        <v>189</v>
      </c>
      <c r="C17679" t="s">
        <v>12014</v>
      </c>
    </row>
    <row r="17680" spans="1:4" x14ac:dyDescent="0.25">
      <c r="A17680" s="2">
        <v>44686.388194444444</v>
      </c>
      <c r="B17680" t="s">
        <v>189</v>
      </c>
      <c r="D17680" t="s">
        <v>872</v>
      </c>
    </row>
    <row r="17681" spans="1:4" x14ac:dyDescent="0.25">
      <c r="A17681" s="2">
        <v>44686.388194444444</v>
      </c>
      <c r="B17681" t="s">
        <v>189</v>
      </c>
      <c r="D17681" t="s">
        <v>856</v>
      </c>
    </row>
    <row r="17682" spans="1:4" x14ac:dyDescent="0.25">
      <c r="A17682" s="2">
        <v>44686.388194444444</v>
      </c>
      <c r="B17682" t="s">
        <v>189</v>
      </c>
      <c r="D17682" t="s">
        <v>844</v>
      </c>
    </row>
    <row r="17683" spans="1:4" x14ac:dyDescent="0.25">
      <c r="A17683" s="2">
        <v>44686.388194444444</v>
      </c>
      <c r="B17683" t="s">
        <v>189</v>
      </c>
      <c r="D17683" t="s">
        <v>834</v>
      </c>
    </row>
    <row r="17684" spans="1:4" x14ac:dyDescent="0.25">
      <c r="A17684" s="2">
        <v>44686.388888888891</v>
      </c>
      <c r="B17684" t="s">
        <v>189</v>
      </c>
      <c r="C17684" t="s">
        <v>12015</v>
      </c>
    </row>
    <row r="17685" spans="1:4" x14ac:dyDescent="0.25">
      <c r="A17685" s="2">
        <v>44686.388888888891</v>
      </c>
      <c r="B17685" t="s">
        <v>189</v>
      </c>
      <c r="D17685" t="s">
        <v>1932</v>
      </c>
    </row>
    <row r="17686" spans="1:4" x14ac:dyDescent="0.25">
      <c r="A17686" s="2">
        <v>44686.38958333333</v>
      </c>
      <c r="B17686" t="s">
        <v>10297</v>
      </c>
      <c r="C17686" t="s">
        <v>11483</v>
      </c>
    </row>
    <row r="17687" spans="1:4" x14ac:dyDescent="0.25">
      <c r="A17687" s="2">
        <v>44686.38958333333</v>
      </c>
      <c r="B17687" t="s">
        <v>10297</v>
      </c>
      <c r="C17687" t="s">
        <v>6386</v>
      </c>
    </row>
    <row r="17688" spans="1:4" x14ac:dyDescent="0.25">
      <c r="A17688" s="2">
        <v>44686.38958333333</v>
      </c>
      <c r="B17688" t="s">
        <v>10297</v>
      </c>
      <c r="D17688" t="s">
        <v>844</v>
      </c>
    </row>
    <row r="17689" spans="1:4" x14ac:dyDescent="0.25">
      <c r="A17689" s="2">
        <v>44686.38958333333</v>
      </c>
      <c r="B17689" t="s">
        <v>10297</v>
      </c>
      <c r="D17689" t="s">
        <v>845</v>
      </c>
    </row>
    <row r="17690" spans="1:4" x14ac:dyDescent="0.25">
      <c r="A17690" s="2">
        <v>44686.484722222223</v>
      </c>
      <c r="B17690" t="s">
        <v>1461</v>
      </c>
      <c r="C17690" t="s">
        <v>6386</v>
      </c>
    </row>
    <row r="17691" spans="1:4" x14ac:dyDescent="0.25">
      <c r="A17691" s="2">
        <v>44686.484722222223</v>
      </c>
      <c r="B17691" t="s">
        <v>1461</v>
      </c>
      <c r="C17691" t="s">
        <v>11102</v>
      </c>
    </row>
    <row r="17692" spans="1:4" x14ac:dyDescent="0.25">
      <c r="A17692" s="2">
        <v>44686.484722222223</v>
      </c>
      <c r="B17692" t="s">
        <v>1461</v>
      </c>
      <c r="D17692" t="s">
        <v>10584</v>
      </c>
    </row>
    <row r="17693" spans="1:4" x14ac:dyDescent="0.25">
      <c r="A17693" s="2">
        <v>44686.484722222223</v>
      </c>
      <c r="B17693" t="s">
        <v>1461</v>
      </c>
      <c r="D17693" t="s">
        <v>1849</v>
      </c>
    </row>
    <row r="17694" spans="1:4" x14ac:dyDescent="0.25">
      <c r="A17694" s="2">
        <v>44686.48541666667</v>
      </c>
      <c r="B17694" t="s">
        <v>1461</v>
      </c>
      <c r="C17694" t="s">
        <v>6459</v>
      </c>
    </row>
    <row r="17695" spans="1:4" x14ac:dyDescent="0.25">
      <c r="A17695" s="2">
        <v>44686.48541666667</v>
      </c>
      <c r="B17695" t="s">
        <v>1461</v>
      </c>
      <c r="C17695" t="s">
        <v>6596</v>
      </c>
    </row>
    <row r="17696" spans="1:4" x14ac:dyDescent="0.25">
      <c r="A17696" s="2">
        <v>44686.48541666667</v>
      </c>
      <c r="B17696" t="s">
        <v>1461</v>
      </c>
      <c r="C17696" t="s">
        <v>11103</v>
      </c>
    </row>
    <row r="17697" spans="1:4" x14ac:dyDescent="0.25">
      <c r="A17697" s="2">
        <v>44686.48541666667</v>
      </c>
      <c r="B17697" t="s">
        <v>1461</v>
      </c>
      <c r="C17697" t="s">
        <v>6396</v>
      </c>
    </row>
    <row r="17698" spans="1:4" x14ac:dyDescent="0.25">
      <c r="A17698" s="2">
        <v>44686.48541666667</v>
      </c>
      <c r="B17698" t="s">
        <v>1461</v>
      </c>
      <c r="D17698" t="s">
        <v>1861</v>
      </c>
    </row>
    <row r="17699" spans="1:4" x14ac:dyDescent="0.25">
      <c r="A17699" s="2">
        <v>44686.48541666667</v>
      </c>
      <c r="B17699" t="s">
        <v>1461</v>
      </c>
      <c r="D17699" t="s">
        <v>1862</v>
      </c>
    </row>
    <row r="17700" spans="1:4" x14ac:dyDescent="0.25">
      <c r="A17700" s="2">
        <v>44686.48541666667</v>
      </c>
      <c r="B17700" t="s">
        <v>1461</v>
      </c>
      <c r="D17700" t="s">
        <v>844</v>
      </c>
    </row>
    <row r="17701" spans="1:4" x14ac:dyDescent="0.25">
      <c r="A17701" s="2">
        <v>44686.48541666667</v>
      </c>
      <c r="B17701" t="s">
        <v>1461</v>
      </c>
      <c r="D17701" t="s">
        <v>845</v>
      </c>
    </row>
    <row r="17702" spans="1:4" x14ac:dyDescent="0.25">
      <c r="A17702" s="2">
        <v>44686.486111111109</v>
      </c>
      <c r="B17702" t="s">
        <v>1461</v>
      </c>
      <c r="C17702" t="s">
        <v>11104</v>
      </c>
    </row>
    <row r="17703" spans="1:4" x14ac:dyDescent="0.25">
      <c r="A17703" s="2">
        <v>44686.486111111109</v>
      </c>
      <c r="B17703" t="s">
        <v>1461</v>
      </c>
      <c r="D17703" t="s">
        <v>902</v>
      </c>
    </row>
    <row r="17704" spans="1:4" x14ac:dyDescent="0.25">
      <c r="A17704" s="2">
        <v>44686.486805555556</v>
      </c>
      <c r="B17704" t="s">
        <v>1461</v>
      </c>
      <c r="C17704" t="s">
        <v>11105</v>
      </c>
    </row>
    <row r="17705" spans="1:4" x14ac:dyDescent="0.25">
      <c r="A17705" s="2">
        <v>44686.486805555556</v>
      </c>
      <c r="B17705" t="s">
        <v>1461</v>
      </c>
      <c r="C17705" t="s">
        <v>1249</v>
      </c>
    </row>
    <row r="17706" spans="1:4" x14ac:dyDescent="0.25">
      <c r="A17706" s="2">
        <v>44686.486805555556</v>
      </c>
      <c r="B17706" t="s">
        <v>1461</v>
      </c>
      <c r="C17706" t="s">
        <v>11106</v>
      </c>
    </row>
    <row r="17707" spans="1:4" x14ac:dyDescent="0.25">
      <c r="A17707" s="2">
        <v>44686.486805555556</v>
      </c>
      <c r="B17707" t="s">
        <v>1461</v>
      </c>
      <c r="C17707" t="s">
        <v>11107</v>
      </c>
    </row>
    <row r="17708" spans="1:4" x14ac:dyDescent="0.25">
      <c r="A17708" s="2">
        <v>44686.486805555556</v>
      </c>
      <c r="B17708" t="s">
        <v>1461</v>
      </c>
      <c r="D17708" t="s">
        <v>1008</v>
      </c>
    </row>
    <row r="17709" spans="1:4" x14ac:dyDescent="0.25">
      <c r="A17709" s="2">
        <v>44686.486805555556</v>
      </c>
      <c r="B17709" t="s">
        <v>1461</v>
      </c>
      <c r="D17709" t="s">
        <v>904</v>
      </c>
    </row>
    <row r="17710" spans="1:4" x14ac:dyDescent="0.25">
      <c r="A17710" s="2">
        <v>44686.486805555556</v>
      </c>
      <c r="B17710" t="s">
        <v>1461</v>
      </c>
      <c r="D17710" t="s">
        <v>996</v>
      </c>
    </row>
    <row r="17711" spans="1:4" x14ac:dyDescent="0.25">
      <c r="A17711" s="2">
        <v>44686.486805555556</v>
      </c>
      <c r="B17711" t="s">
        <v>1461</v>
      </c>
      <c r="D17711" t="s">
        <v>955</v>
      </c>
    </row>
    <row r="17712" spans="1:4" x14ac:dyDescent="0.25">
      <c r="A17712" s="2">
        <v>44686.487500000003</v>
      </c>
      <c r="B17712" t="s">
        <v>1461</v>
      </c>
      <c r="C17712" t="s">
        <v>11108</v>
      </c>
    </row>
    <row r="17713" spans="1:4" x14ac:dyDescent="0.25">
      <c r="A17713" s="2">
        <v>44686.487500000003</v>
      </c>
      <c r="B17713" t="s">
        <v>1461</v>
      </c>
      <c r="C17713" t="s">
        <v>6396</v>
      </c>
    </row>
    <row r="17714" spans="1:4" x14ac:dyDescent="0.25">
      <c r="A17714" s="2">
        <v>44686.487500000003</v>
      </c>
      <c r="B17714" t="s">
        <v>1461</v>
      </c>
      <c r="C17714" t="s">
        <v>11109</v>
      </c>
    </row>
    <row r="17715" spans="1:4" x14ac:dyDescent="0.25">
      <c r="A17715" s="2">
        <v>44686.487500000003</v>
      </c>
      <c r="B17715" t="s">
        <v>1461</v>
      </c>
      <c r="C17715" t="s">
        <v>11110</v>
      </c>
    </row>
    <row r="17716" spans="1:4" x14ac:dyDescent="0.25">
      <c r="A17716" s="2">
        <v>44686.487500000003</v>
      </c>
      <c r="B17716" t="s">
        <v>1461</v>
      </c>
      <c r="D17716" t="s">
        <v>954</v>
      </c>
    </row>
    <row r="17717" spans="1:4" x14ac:dyDescent="0.25">
      <c r="A17717" s="2">
        <v>44686.487500000003</v>
      </c>
      <c r="B17717" t="s">
        <v>1461</v>
      </c>
      <c r="D17717" t="s">
        <v>908</v>
      </c>
    </row>
    <row r="17718" spans="1:4" x14ac:dyDescent="0.25">
      <c r="A17718" s="2">
        <v>44686.487500000003</v>
      </c>
      <c r="B17718" t="s">
        <v>1461</v>
      </c>
      <c r="D17718" t="s">
        <v>848</v>
      </c>
    </row>
    <row r="17719" spans="1:4" x14ac:dyDescent="0.25">
      <c r="A17719" s="2">
        <v>44686.487500000003</v>
      </c>
      <c r="B17719" t="s">
        <v>1461</v>
      </c>
      <c r="D17719" t="s">
        <v>849</v>
      </c>
    </row>
    <row r="17720" spans="1:4" x14ac:dyDescent="0.25">
      <c r="A17720" s="2">
        <v>44686.488194444442</v>
      </c>
      <c r="B17720" t="s">
        <v>1461</v>
      </c>
      <c r="C17720" t="s">
        <v>194</v>
      </c>
    </row>
    <row r="17721" spans="1:4" x14ac:dyDescent="0.25">
      <c r="A17721" s="2">
        <v>44686.488194444442</v>
      </c>
      <c r="B17721" t="s">
        <v>1461</v>
      </c>
      <c r="C17721" t="s">
        <v>205</v>
      </c>
    </row>
    <row r="17722" spans="1:4" x14ac:dyDescent="0.25">
      <c r="A17722" s="2">
        <v>44686.488194444442</v>
      </c>
      <c r="B17722" t="s">
        <v>1461</v>
      </c>
      <c r="C17722" t="s">
        <v>11111</v>
      </c>
    </row>
    <row r="17723" spans="1:4" x14ac:dyDescent="0.25">
      <c r="A17723" s="2">
        <v>44686.488194444442</v>
      </c>
      <c r="B17723" t="s">
        <v>1461</v>
      </c>
      <c r="D17723" t="s">
        <v>995</v>
      </c>
    </row>
    <row r="17724" spans="1:4" x14ac:dyDescent="0.25">
      <c r="A17724" s="2">
        <v>44686.488194444442</v>
      </c>
      <c r="B17724" t="s">
        <v>1461</v>
      </c>
      <c r="D17724" t="s">
        <v>971</v>
      </c>
    </row>
    <row r="17725" spans="1:4" x14ac:dyDescent="0.25">
      <c r="A17725" s="2">
        <v>44686.488194444442</v>
      </c>
      <c r="B17725" t="s">
        <v>1461</v>
      </c>
      <c r="D17725" t="s">
        <v>1853</v>
      </c>
    </row>
    <row r="17726" spans="1:4" x14ac:dyDescent="0.25">
      <c r="A17726" s="2">
        <v>44686.849305555559</v>
      </c>
      <c r="B17726" t="s">
        <v>192</v>
      </c>
      <c r="C17726" t="s">
        <v>11168</v>
      </c>
    </row>
    <row r="17727" spans="1:4" x14ac:dyDescent="0.25">
      <c r="A17727" s="2">
        <v>44686.849305555559</v>
      </c>
      <c r="B17727" t="s">
        <v>192</v>
      </c>
      <c r="D17727" t="s">
        <v>5055</v>
      </c>
    </row>
    <row r="17728" spans="1:4" x14ac:dyDescent="0.25">
      <c r="A17728" s="2">
        <v>44686.85</v>
      </c>
      <c r="B17728" t="s">
        <v>192</v>
      </c>
      <c r="C17728" t="s">
        <v>11169</v>
      </c>
    </row>
    <row r="17729" spans="1:4" x14ac:dyDescent="0.25">
      <c r="A17729" s="2">
        <v>44686.85</v>
      </c>
      <c r="B17729" t="s">
        <v>192</v>
      </c>
      <c r="D17729" t="s">
        <v>1849</v>
      </c>
    </row>
    <row r="17730" spans="1:4" x14ac:dyDescent="0.25">
      <c r="A17730" s="2">
        <v>44686.850694444445</v>
      </c>
      <c r="B17730" t="s">
        <v>192</v>
      </c>
      <c r="C17730" t="s">
        <v>11170</v>
      </c>
    </row>
    <row r="17731" spans="1:4" x14ac:dyDescent="0.25">
      <c r="A17731" s="2">
        <v>44686.850694444445</v>
      </c>
      <c r="B17731" t="s">
        <v>192</v>
      </c>
      <c r="D17731" t="s">
        <v>1877</v>
      </c>
    </row>
    <row r="17732" spans="1:4" x14ac:dyDescent="0.25">
      <c r="A17732" s="2">
        <v>44686.851388888892</v>
      </c>
      <c r="B17732" t="s">
        <v>192</v>
      </c>
      <c r="C17732" t="s">
        <v>11171</v>
      </c>
    </row>
    <row r="17733" spans="1:4" x14ac:dyDescent="0.25">
      <c r="A17733" s="2">
        <v>44686.851388888892</v>
      </c>
      <c r="B17733" t="s">
        <v>192</v>
      </c>
      <c r="D17733" t="s">
        <v>941</v>
      </c>
    </row>
    <row r="17734" spans="1:4" x14ac:dyDescent="0.25">
      <c r="A17734" s="2">
        <v>44686.852083333331</v>
      </c>
      <c r="B17734" t="s">
        <v>192</v>
      </c>
      <c r="C17734" t="s">
        <v>11172</v>
      </c>
    </row>
    <row r="17735" spans="1:4" x14ac:dyDescent="0.25">
      <c r="A17735" s="2">
        <v>44686.852083333331</v>
      </c>
      <c r="B17735" t="s">
        <v>192</v>
      </c>
      <c r="D17735" t="s">
        <v>1855</v>
      </c>
    </row>
    <row r="17736" spans="1:4" x14ac:dyDescent="0.25">
      <c r="A17736" s="2">
        <v>44686.852777777778</v>
      </c>
      <c r="B17736" t="s">
        <v>192</v>
      </c>
      <c r="C17736" t="s">
        <v>11173</v>
      </c>
    </row>
    <row r="17737" spans="1:4" x14ac:dyDescent="0.25">
      <c r="A17737" s="2">
        <v>44686.852777777778</v>
      </c>
      <c r="B17737" t="s">
        <v>192</v>
      </c>
      <c r="D17737" t="s">
        <v>825</v>
      </c>
    </row>
    <row r="17738" spans="1:4" x14ac:dyDescent="0.25">
      <c r="A17738" s="2">
        <v>44686.853472222225</v>
      </c>
      <c r="B17738" t="s">
        <v>192</v>
      </c>
      <c r="C17738" t="s">
        <v>11174</v>
      </c>
    </row>
    <row r="17739" spans="1:4" x14ac:dyDescent="0.25">
      <c r="A17739" s="2">
        <v>44686.853472222225</v>
      </c>
      <c r="B17739" t="s">
        <v>192</v>
      </c>
      <c r="C17739" t="s">
        <v>11175</v>
      </c>
    </row>
    <row r="17740" spans="1:4" x14ac:dyDescent="0.25">
      <c r="A17740" s="2">
        <v>44686.853472222225</v>
      </c>
      <c r="B17740" t="s">
        <v>192</v>
      </c>
      <c r="C17740" t="s">
        <v>11176</v>
      </c>
    </row>
    <row r="17741" spans="1:4" x14ac:dyDescent="0.25">
      <c r="A17741" s="2">
        <v>44686.853472222225</v>
      </c>
      <c r="B17741" t="s">
        <v>192</v>
      </c>
      <c r="C17741" t="s">
        <v>11177</v>
      </c>
    </row>
    <row r="17742" spans="1:4" x14ac:dyDescent="0.25">
      <c r="A17742" s="2">
        <v>44686.853472222225</v>
      </c>
      <c r="B17742" t="s">
        <v>192</v>
      </c>
      <c r="C17742" t="s">
        <v>6396</v>
      </c>
    </row>
    <row r="17743" spans="1:4" x14ac:dyDescent="0.25">
      <c r="A17743" s="2">
        <v>44686.853472222225</v>
      </c>
      <c r="B17743" t="s">
        <v>192</v>
      </c>
      <c r="D17743" t="s">
        <v>853</v>
      </c>
    </row>
    <row r="17744" spans="1:4" x14ac:dyDescent="0.25">
      <c r="A17744" s="2">
        <v>44686.853472222225</v>
      </c>
      <c r="B17744" t="s">
        <v>192</v>
      </c>
      <c r="D17744" t="s">
        <v>954</v>
      </c>
    </row>
    <row r="17745" spans="1:4" x14ac:dyDescent="0.25">
      <c r="A17745" s="2">
        <v>44686.853472222225</v>
      </c>
      <c r="B17745" t="s">
        <v>192</v>
      </c>
      <c r="D17745" t="s">
        <v>899</v>
      </c>
    </row>
    <row r="17746" spans="1:4" x14ac:dyDescent="0.25">
      <c r="A17746" s="2">
        <v>44686.853472222225</v>
      </c>
      <c r="B17746" t="s">
        <v>192</v>
      </c>
      <c r="D17746" t="s">
        <v>852</v>
      </c>
    </row>
    <row r="17747" spans="1:4" x14ac:dyDescent="0.25">
      <c r="A17747" s="2">
        <v>44686.853472222225</v>
      </c>
      <c r="B17747" t="s">
        <v>192</v>
      </c>
      <c r="D17747" t="s">
        <v>901</v>
      </c>
    </row>
    <row r="17748" spans="1:4" x14ac:dyDescent="0.25">
      <c r="A17748" s="2">
        <v>44686.902777777781</v>
      </c>
      <c r="B17748" t="s">
        <v>162</v>
      </c>
      <c r="C17748" t="s">
        <v>11542</v>
      </c>
    </row>
    <row r="17749" spans="1:4" x14ac:dyDescent="0.25">
      <c r="A17749" s="2">
        <v>44686.902777777781</v>
      </c>
      <c r="B17749" t="s">
        <v>162</v>
      </c>
      <c r="C17749" t="s">
        <v>11543</v>
      </c>
    </row>
    <row r="17750" spans="1:4" x14ac:dyDescent="0.25">
      <c r="A17750" s="2">
        <v>44686.902777777781</v>
      </c>
      <c r="B17750" t="s">
        <v>162</v>
      </c>
      <c r="D17750" t="s">
        <v>5030</v>
      </c>
    </row>
    <row r="17751" spans="1:4" x14ac:dyDescent="0.25">
      <c r="A17751" s="2">
        <v>44686.902777777781</v>
      </c>
      <c r="B17751" t="s">
        <v>162</v>
      </c>
      <c r="D17751" t="s">
        <v>1849</v>
      </c>
    </row>
    <row r="17752" spans="1:4" x14ac:dyDescent="0.25">
      <c r="A17752" s="2">
        <v>44686.90347222222</v>
      </c>
      <c r="B17752" t="s">
        <v>162</v>
      </c>
      <c r="C17752" t="s">
        <v>11544</v>
      </c>
    </row>
    <row r="17753" spans="1:4" x14ac:dyDescent="0.25">
      <c r="A17753" s="2">
        <v>44686.90347222222</v>
      </c>
      <c r="B17753" t="s">
        <v>162</v>
      </c>
      <c r="C17753" t="s">
        <v>11545</v>
      </c>
    </row>
    <row r="17754" spans="1:4" x14ac:dyDescent="0.25">
      <c r="A17754" s="2">
        <v>44686.90347222222</v>
      </c>
      <c r="B17754" t="s">
        <v>162</v>
      </c>
      <c r="D17754" t="s">
        <v>1851</v>
      </c>
    </row>
    <row r="17755" spans="1:4" x14ac:dyDescent="0.25">
      <c r="A17755" s="2">
        <v>44686.90347222222</v>
      </c>
      <c r="B17755" t="s">
        <v>162</v>
      </c>
      <c r="D17755" t="s">
        <v>1050</v>
      </c>
    </row>
    <row r="17756" spans="1:4" x14ac:dyDescent="0.25">
      <c r="A17756" s="2">
        <v>44686.904166666667</v>
      </c>
      <c r="B17756" t="s">
        <v>162</v>
      </c>
      <c r="C17756" t="s">
        <v>11546</v>
      </c>
    </row>
    <row r="17757" spans="1:4" x14ac:dyDescent="0.25">
      <c r="A17757" s="2">
        <v>44686.904166666667</v>
      </c>
      <c r="B17757" t="s">
        <v>162</v>
      </c>
      <c r="C17757" t="s">
        <v>11547</v>
      </c>
    </row>
    <row r="17758" spans="1:4" x14ac:dyDescent="0.25">
      <c r="A17758" s="2">
        <v>44686.904166666667</v>
      </c>
      <c r="B17758" t="s">
        <v>162</v>
      </c>
      <c r="C17758" t="s">
        <v>11548</v>
      </c>
    </row>
    <row r="17759" spans="1:4" x14ac:dyDescent="0.25">
      <c r="A17759" s="2">
        <v>44686.904166666667</v>
      </c>
      <c r="B17759" t="s">
        <v>162</v>
      </c>
      <c r="D17759" t="s">
        <v>908</v>
      </c>
    </row>
    <row r="17760" spans="1:4" x14ac:dyDescent="0.25">
      <c r="A17760" s="2">
        <v>44686.904166666667</v>
      </c>
      <c r="B17760" t="s">
        <v>162</v>
      </c>
      <c r="D17760" t="s">
        <v>848</v>
      </c>
    </row>
    <row r="17761" spans="1:4" x14ac:dyDescent="0.25">
      <c r="A17761" s="2">
        <v>44686.904166666667</v>
      </c>
      <c r="B17761" t="s">
        <v>162</v>
      </c>
      <c r="D17761" t="s">
        <v>849</v>
      </c>
    </row>
    <row r="17762" spans="1:4" x14ac:dyDescent="0.25">
      <c r="A17762" s="2">
        <v>44686.904861111114</v>
      </c>
      <c r="B17762" t="s">
        <v>162</v>
      </c>
      <c r="C17762" t="s">
        <v>11549</v>
      </c>
    </row>
    <row r="17763" spans="1:4" x14ac:dyDescent="0.25">
      <c r="A17763" s="2">
        <v>44686.904861111114</v>
      </c>
      <c r="B17763" t="s">
        <v>162</v>
      </c>
      <c r="C17763" t="s">
        <v>7941</v>
      </c>
    </row>
    <row r="17764" spans="1:4" x14ac:dyDescent="0.25">
      <c r="A17764" s="2">
        <v>44686.904861111114</v>
      </c>
      <c r="B17764" t="s">
        <v>162</v>
      </c>
      <c r="C17764" t="s">
        <v>11550</v>
      </c>
    </row>
    <row r="17765" spans="1:4" x14ac:dyDescent="0.25">
      <c r="A17765" s="2">
        <v>44686.904861111114</v>
      </c>
      <c r="B17765" t="s">
        <v>162</v>
      </c>
      <c r="C17765" t="s">
        <v>11551</v>
      </c>
    </row>
    <row r="17766" spans="1:4" x14ac:dyDescent="0.25">
      <c r="A17766" s="2">
        <v>44686.904861111114</v>
      </c>
      <c r="B17766" t="s">
        <v>162</v>
      </c>
      <c r="C17766" t="s">
        <v>11552</v>
      </c>
    </row>
    <row r="17767" spans="1:4" x14ac:dyDescent="0.25">
      <c r="A17767" s="2">
        <v>44686.904861111114</v>
      </c>
      <c r="B17767" t="s">
        <v>162</v>
      </c>
      <c r="D17767" t="s">
        <v>995</v>
      </c>
    </row>
    <row r="17768" spans="1:4" x14ac:dyDescent="0.25">
      <c r="A17768" s="2">
        <v>44686.904861111114</v>
      </c>
      <c r="B17768" t="s">
        <v>162</v>
      </c>
      <c r="D17768" t="s">
        <v>971</v>
      </c>
    </row>
    <row r="17769" spans="1:4" x14ac:dyDescent="0.25">
      <c r="A17769" s="2">
        <v>44686.904861111114</v>
      </c>
      <c r="B17769" t="s">
        <v>162</v>
      </c>
      <c r="D17769" t="s">
        <v>852</v>
      </c>
    </row>
    <row r="17770" spans="1:4" x14ac:dyDescent="0.25">
      <c r="A17770" s="2">
        <v>44686.904861111114</v>
      </c>
      <c r="B17770" t="s">
        <v>162</v>
      </c>
      <c r="D17770" t="s">
        <v>901</v>
      </c>
    </row>
    <row r="17771" spans="1:4" x14ac:dyDescent="0.25">
      <c r="A17771" s="2">
        <v>44686.904861111114</v>
      </c>
      <c r="B17771" t="s">
        <v>162</v>
      </c>
      <c r="D17771" t="s">
        <v>1008</v>
      </c>
    </row>
    <row r="17772" spans="1:4" x14ac:dyDescent="0.25">
      <c r="A17772" s="2">
        <v>44686.906944444447</v>
      </c>
      <c r="B17772" t="s">
        <v>1161</v>
      </c>
      <c r="C17772" t="s">
        <v>11553</v>
      </c>
    </row>
    <row r="17773" spans="1:4" x14ac:dyDescent="0.25">
      <c r="A17773" s="2">
        <v>44686.906944444447</v>
      </c>
      <c r="B17773" t="s">
        <v>1161</v>
      </c>
      <c r="C17773" t="s">
        <v>6396</v>
      </c>
    </row>
    <row r="17774" spans="1:4" x14ac:dyDescent="0.25">
      <c r="A17774" s="2">
        <v>44686.906944444447</v>
      </c>
      <c r="B17774" t="s">
        <v>1161</v>
      </c>
      <c r="C17774" t="s">
        <v>11554</v>
      </c>
    </row>
    <row r="17775" spans="1:4" x14ac:dyDescent="0.25">
      <c r="A17775" s="2">
        <v>44686.906944444447</v>
      </c>
      <c r="B17775" t="s">
        <v>1161</v>
      </c>
      <c r="D17775" t="s">
        <v>850</v>
      </c>
    </row>
    <row r="17776" spans="1:4" x14ac:dyDescent="0.25">
      <c r="A17776" s="2">
        <v>44686.906944444447</v>
      </c>
      <c r="B17776" t="s">
        <v>1161</v>
      </c>
      <c r="D17776" t="s">
        <v>893</v>
      </c>
    </row>
    <row r="17777" spans="1:4" x14ac:dyDescent="0.25">
      <c r="A17777" s="2">
        <v>44686.906944444447</v>
      </c>
      <c r="B17777" t="s">
        <v>1161</v>
      </c>
      <c r="D17777" t="s">
        <v>856</v>
      </c>
    </row>
    <row r="17778" spans="1:4" x14ac:dyDescent="0.25">
      <c r="A17778" s="2">
        <v>44686.907638888886</v>
      </c>
      <c r="B17778" t="s">
        <v>1161</v>
      </c>
      <c r="C17778" t="s">
        <v>11555</v>
      </c>
    </row>
    <row r="17779" spans="1:4" x14ac:dyDescent="0.25">
      <c r="A17779" s="2">
        <v>44686.907638888886</v>
      </c>
      <c r="B17779" t="s">
        <v>1161</v>
      </c>
      <c r="C17779" t="s">
        <v>11556</v>
      </c>
    </row>
    <row r="17780" spans="1:4" x14ac:dyDescent="0.25">
      <c r="A17780" s="2">
        <v>44686.907638888886</v>
      </c>
      <c r="B17780" t="s">
        <v>1161</v>
      </c>
      <c r="C17780" t="s">
        <v>6438</v>
      </c>
    </row>
    <row r="17781" spans="1:4" x14ac:dyDescent="0.25">
      <c r="A17781" s="2">
        <v>44686.907638888886</v>
      </c>
      <c r="B17781" t="s">
        <v>1161</v>
      </c>
      <c r="D17781" t="s">
        <v>1124</v>
      </c>
    </row>
    <row r="17782" spans="1:4" x14ac:dyDescent="0.25">
      <c r="A17782" s="2">
        <v>44686.907638888886</v>
      </c>
      <c r="B17782" t="s">
        <v>1161</v>
      </c>
      <c r="D17782" t="s">
        <v>853</v>
      </c>
    </row>
    <row r="17783" spans="1:4" x14ac:dyDescent="0.25">
      <c r="A17783" s="2">
        <v>44686.907638888886</v>
      </c>
      <c r="B17783" t="s">
        <v>1161</v>
      </c>
      <c r="D17783" t="s">
        <v>885</v>
      </c>
    </row>
    <row r="17784" spans="1:4" x14ac:dyDescent="0.25">
      <c r="A17784" s="2">
        <v>44686.908333333333</v>
      </c>
      <c r="B17784" t="s">
        <v>1161</v>
      </c>
      <c r="C17784" t="s">
        <v>11557</v>
      </c>
    </row>
    <row r="17785" spans="1:4" x14ac:dyDescent="0.25">
      <c r="A17785" s="2">
        <v>44686.908333333333</v>
      </c>
      <c r="B17785" t="s">
        <v>1161</v>
      </c>
      <c r="D17785" t="s">
        <v>1855</v>
      </c>
    </row>
    <row r="17786" spans="1:4" x14ac:dyDescent="0.25">
      <c r="A17786" s="2">
        <v>44686.90902777778</v>
      </c>
      <c r="B17786" t="s">
        <v>1161</v>
      </c>
      <c r="C17786" t="s">
        <v>11558</v>
      </c>
    </row>
    <row r="17787" spans="1:4" x14ac:dyDescent="0.25">
      <c r="A17787" s="2">
        <v>44686.90902777778</v>
      </c>
      <c r="B17787" t="s">
        <v>1161</v>
      </c>
      <c r="C17787" t="s">
        <v>11559</v>
      </c>
    </row>
    <row r="17788" spans="1:4" x14ac:dyDescent="0.25">
      <c r="A17788" s="2">
        <v>44686.90902777778</v>
      </c>
      <c r="B17788" t="s">
        <v>1161</v>
      </c>
      <c r="D17788" t="s">
        <v>1934</v>
      </c>
    </row>
    <row r="17789" spans="1:4" x14ac:dyDescent="0.25">
      <c r="A17789" s="2">
        <v>44686.90902777778</v>
      </c>
      <c r="B17789" t="s">
        <v>1161</v>
      </c>
      <c r="D17789" t="s">
        <v>827</v>
      </c>
    </row>
    <row r="17790" spans="1:4" x14ac:dyDescent="0.25">
      <c r="A17790" s="2">
        <v>44686.910416666666</v>
      </c>
      <c r="B17790" t="s">
        <v>10299</v>
      </c>
      <c r="C17790" t="s">
        <v>6526</v>
      </c>
    </row>
    <row r="17791" spans="1:4" x14ac:dyDescent="0.25">
      <c r="A17791" s="2">
        <v>44686.910416666666</v>
      </c>
      <c r="B17791" t="s">
        <v>10299</v>
      </c>
      <c r="C17791" t="s">
        <v>11560</v>
      </c>
    </row>
    <row r="17792" spans="1:4" x14ac:dyDescent="0.25">
      <c r="A17792" s="2">
        <v>44686.910416666666</v>
      </c>
      <c r="B17792" t="s">
        <v>10299</v>
      </c>
      <c r="C17792" t="s">
        <v>6526</v>
      </c>
    </row>
    <row r="17793" spans="1:4" x14ac:dyDescent="0.25">
      <c r="A17793" s="2">
        <v>44686.910416666666</v>
      </c>
      <c r="B17793" t="s">
        <v>10299</v>
      </c>
      <c r="C17793" t="s">
        <v>6526</v>
      </c>
    </row>
    <row r="17794" spans="1:4" x14ac:dyDescent="0.25">
      <c r="A17794" s="2">
        <v>44686.910416666666</v>
      </c>
      <c r="B17794" t="s">
        <v>10299</v>
      </c>
      <c r="D17794" t="s">
        <v>1853</v>
      </c>
    </row>
    <row r="17795" spans="1:4" x14ac:dyDescent="0.25">
      <c r="A17795" s="2">
        <v>44686.910416666666</v>
      </c>
      <c r="B17795" t="s">
        <v>10299</v>
      </c>
      <c r="D17795" t="s">
        <v>842</v>
      </c>
    </row>
    <row r="17796" spans="1:4" x14ac:dyDescent="0.25">
      <c r="A17796" s="2">
        <v>44686.910416666666</v>
      </c>
      <c r="B17796" t="s">
        <v>10299</v>
      </c>
      <c r="D17796" t="s">
        <v>949</v>
      </c>
    </row>
    <row r="17797" spans="1:4" x14ac:dyDescent="0.25">
      <c r="A17797" s="2">
        <v>44686.910416666666</v>
      </c>
      <c r="B17797" t="s">
        <v>10299</v>
      </c>
      <c r="D17797" t="s">
        <v>894</v>
      </c>
    </row>
    <row r="17798" spans="1:4" x14ac:dyDescent="0.25">
      <c r="A17798" s="2">
        <v>44686.911111111112</v>
      </c>
      <c r="B17798" t="s">
        <v>10299</v>
      </c>
      <c r="C17798" t="s">
        <v>11561</v>
      </c>
    </row>
    <row r="17799" spans="1:4" x14ac:dyDescent="0.25">
      <c r="A17799" s="2">
        <v>44686.911111111112</v>
      </c>
      <c r="B17799" t="s">
        <v>10299</v>
      </c>
      <c r="C17799" t="s">
        <v>11562</v>
      </c>
    </row>
    <row r="17800" spans="1:4" x14ac:dyDescent="0.25">
      <c r="A17800" s="2">
        <v>44686.911111111112</v>
      </c>
      <c r="B17800" t="s">
        <v>10299</v>
      </c>
      <c r="C17800" t="s">
        <v>11563</v>
      </c>
    </row>
    <row r="17801" spans="1:4" x14ac:dyDescent="0.25">
      <c r="A17801" s="2">
        <v>44686.911111111112</v>
      </c>
      <c r="B17801" t="s">
        <v>10299</v>
      </c>
      <c r="D17801" t="s">
        <v>902</v>
      </c>
    </row>
    <row r="17802" spans="1:4" x14ac:dyDescent="0.25">
      <c r="A17802" s="2">
        <v>44686.911111111112</v>
      </c>
      <c r="B17802" t="s">
        <v>10299</v>
      </c>
      <c r="D17802" t="s">
        <v>5009</v>
      </c>
    </row>
    <row r="17803" spans="1:4" x14ac:dyDescent="0.25">
      <c r="A17803" s="2">
        <v>44686.911111111112</v>
      </c>
      <c r="B17803" t="s">
        <v>10299</v>
      </c>
      <c r="D17803" t="s">
        <v>1848</v>
      </c>
    </row>
    <row r="17804" spans="1:4" x14ac:dyDescent="0.25">
      <c r="A17804" s="2">
        <v>44686.911805555559</v>
      </c>
      <c r="B17804" t="s">
        <v>10299</v>
      </c>
      <c r="C17804" t="s">
        <v>11564</v>
      </c>
    </row>
    <row r="17805" spans="1:4" x14ac:dyDescent="0.25">
      <c r="A17805" s="2">
        <v>44686.911805555559</v>
      </c>
      <c r="B17805" t="s">
        <v>10299</v>
      </c>
      <c r="C17805" t="s">
        <v>6526</v>
      </c>
    </row>
    <row r="17806" spans="1:4" x14ac:dyDescent="0.25">
      <c r="A17806" s="2">
        <v>44686.911805555559</v>
      </c>
      <c r="B17806" t="s">
        <v>10299</v>
      </c>
      <c r="C17806" t="s">
        <v>8074</v>
      </c>
    </row>
    <row r="17807" spans="1:4" x14ac:dyDescent="0.25">
      <c r="A17807" s="2">
        <v>44686.911805555559</v>
      </c>
      <c r="B17807" t="s">
        <v>10299</v>
      </c>
      <c r="D17807" t="s">
        <v>1849</v>
      </c>
    </row>
    <row r="17808" spans="1:4" x14ac:dyDescent="0.25">
      <c r="A17808" s="2">
        <v>44686.911805555559</v>
      </c>
      <c r="B17808" t="s">
        <v>10299</v>
      </c>
      <c r="D17808" t="s">
        <v>1042</v>
      </c>
    </row>
    <row r="17809" spans="1:4" x14ac:dyDescent="0.25">
      <c r="A17809" s="2">
        <v>44686.911805555559</v>
      </c>
      <c r="B17809" t="s">
        <v>10299</v>
      </c>
      <c r="D17809" t="s">
        <v>5012</v>
      </c>
    </row>
    <row r="17810" spans="1:4" x14ac:dyDescent="0.25">
      <c r="A17810" s="2">
        <v>44686.912499999999</v>
      </c>
      <c r="B17810" t="s">
        <v>10299</v>
      </c>
      <c r="C17810" t="s">
        <v>11565</v>
      </c>
    </row>
    <row r="17811" spans="1:4" x14ac:dyDescent="0.25">
      <c r="A17811" s="2">
        <v>44686.912499999999</v>
      </c>
      <c r="B17811" t="s">
        <v>10299</v>
      </c>
      <c r="C17811" t="s">
        <v>11566</v>
      </c>
    </row>
    <row r="17812" spans="1:4" x14ac:dyDescent="0.25">
      <c r="A17812" s="2">
        <v>44686.912499999999</v>
      </c>
      <c r="B17812" t="s">
        <v>10299</v>
      </c>
      <c r="C17812" t="s">
        <v>6526</v>
      </c>
    </row>
    <row r="17813" spans="1:4" x14ac:dyDescent="0.25">
      <c r="A17813" s="2">
        <v>44686.912499999999</v>
      </c>
      <c r="B17813" t="s">
        <v>10299</v>
      </c>
      <c r="C17813" t="s">
        <v>194</v>
      </c>
    </row>
    <row r="17814" spans="1:4" x14ac:dyDescent="0.25">
      <c r="A17814" s="2">
        <v>44686.912499999999</v>
      </c>
      <c r="B17814" t="s">
        <v>10299</v>
      </c>
      <c r="C17814" t="s">
        <v>6396</v>
      </c>
    </row>
    <row r="17815" spans="1:4" x14ac:dyDescent="0.25">
      <c r="A17815" s="2">
        <v>44686.912499999999</v>
      </c>
      <c r="B17815" t="s">
        <v>10299</v>
      </c>
      <c r="D17815" t="s">
        <v>1852</v>
      </c>
    </row>
    <row r="17816" spans="1:4" x14ac:dyDescent="0.25">
      <c r="A17816" s="2">
        <v>44686.912499999999</v>
      </c>
      <c r="B17816" t="s">
        <v>10299</v>
      </c>
      <c r="D17816" t="s">
        <v>872</v>
      </c>
    </row>
    <row r="17817" spans="1:4" x14ac:dyDescent="0.25">
      <c r="A17817" s="2">
        <v>44686.912499999999</v>
      </c>
      <c r="B17817" t="s">
        <v>10299</v>
      </c>
      <c r="D17817" t="s">
        <v>949</v>
      </c>
    </row>
    <row r="17818" spans="1:4" x14ac:dyDescent="0.25">
      <c r="A17818" s="2">
        <v>44686.912499999999</v>
      </c>
      <c r="B17818" t="s">
        <v>10299</v>
      </c>
      <c r="D17818" t="s">
        <v>856</v>
      </c>
    </row>
    <row r="17819" spans="1:4" x14ac:dyDescent="0.25">
      <c r="A17819" s="2">
        <v>44686.912499999999</v>
      </c>
      <c r="B17819" t="s">
        <v>10299</v>
      </c>
      <c r="D17819" t="s">
        <v>4991</v>
      </c>
    </row>
    <row r="17820" spans="1:4" x14ac:dyDescent="0.25">
      <c r="A17820" s="2">
        <v>44686.913194444445</v>
      </c>
      <c r="B17820" t="s">
        <v>10299</v>
      </c>
      <c r="C17820" t="s">
        <v>11567</v>
      </c>
    </row>
    <row r="17821" spans="1:4" x14ac:dyDescent="0.25">
      <c r="A17821" s="2">
        <v>44686.913194444445</v>
      </c>
      <c r="B17821" t="s">
        <v>10299</v>
      </c>
      <c r="C17821" t="s">
        <v>11568</v>
      </c>
    </row>
    <row r="17822" spans="1:4" x14ac:dyDescent="0.25">
      <c r="A17822" s="2">
        <v>44686.913194444445</v>
      </c>
      <c r="B17822" t="s">
        <v>10299</v>
      </c>
      <c r="C17822" t="s">
        <v>11569</v>
      </c>
    </row>
    <row r="17823" spans="1:4" x14ac:dyDescent="0.25">
      <c r="A17823" s="2">
        <v>44686.913194444445</v>
      </c>
      <c r="B17823" t="s">
        <v>10299</v>
      </c>
      <c r="D17823" t="s">
        <v>972</v>
      </c>
    </row>
    <row r="17824" spans="1:4" x14ac:dyDescent="0.25">
      <c r="A17824" s="2">
        <v>44686.913194444445</v>
      </c>
      <c r="B17824" t="s">
        <v>10299</v>
      </c>
      <c r="D17824" t="s">
        <v>901</v>
      </c>
    </row>
    <row r="17825" spans="1:4" x14ac:dyDescent="0.25">
      <c r="A17825" s="2">
        <v>44686.913194444445</v>
      </c>
      <c r="B17825" t="s">
        <v>10299</v>
      </c>
      <c r="D17825" t="s">
        <v>885</v>
      </c>
    </row>
    <row r="17826" spans="1:4" x14ac:dyDescent="0.25">
      <c r="A17826" s="2">
        <v>44686.913888888892</v>
      </c>
      <c r="B17826" t="s">
        <v>10299</v>
      </c>
      <c r="C17826" t="s">
        <v>11570</v>
      </c>
    </row>
    <row r="17827" spans="1:4" x14ac:dyDescent="0.25">
      <c r="A17827" s="2">
        <v>44686.913888888892</v>
      </c>
      <c r="B17827" t="s">
        <v>10299</v>
      </c>
      <c r="D17827" t="s">
        <v>1853</v>
      </c>
    </row>
    <row r="17828" spans="1:4" x14ac:dyDescent="0.25">
      <c r="A17828" s="2">
        <v>44687.275000000001</v>
      </c>
      <c r="B17828" t="s">
        <v>165</v>
      </c>
      <c r="C17828" t="s">
        <v>11880</v>
      </c>
    </row>
    <row r="17829" spans="1:4" x14ac:dyDescent="0.25">
      <c r="A17829" s="2">
        <v>44687.275000000001</v>
      </c>
      <c r="B17829" t="s">
        <v>165</v>
      </c>
      <c r="C17829" t="s">
        <v>1249</v>
      </c>
    </row>
    <row r="17830" spans="1:4" x14ac:dyDescent="0.25">
      <c r="A17830" s="2">
        <v>44687.275000000001</v>
      </c>
      <c r="B17830" t="s">
        <v>165</v>
      </c>
      <c r="D17830" t="s">
        <v>1866</v>
      </c>
    </row>
    <row r="17831" spans="1:4" x14ac:dyDescent="0.25">
      <c r="A17831" s="2">
        <v>44687.275000000001</v>
      </c>
      <c r="B17831" t="s">
        <v>165</v>
      </c>
      <c r="D17831" t="s">
        <v>1848</v>
      </c>
    </row>
    <row r="17832" spans="1:4" x14ac:dyDescent="0.25">
      <c r="A17832" s="2">
        <v>44687.276388888888</v>
      </c>
      <c r="B17832" t="s">
        <v>165</v>
      </c>
      <c r="C17832" t="s">
        <v>11881</v>
      </c>
    </row>
    <row r="17833" spans="1:4" x14ac:dyDescent="0.25">
      <c r="A17833" s="2">
        <v>44687.276388888888</v>
      </c>
      <c r="B17833" t="s">
        <v>165</v>
      </c>
      <c r="D17833" t="s">
        <v>1849</v>
      </c>
    </row>
    <row r="17834" spans="1:4" x14ac:dyDescent="0.25">
      <c r="A17834" s="2">
        <v>44687.277083333334</v>
      </c>
      <c r="B17834" t="s">
        <v>165</v>
      </c>
      <c r="C17834" t="s">
        <v>1249</v>
      </c>
    </row>
    <row r="17835" spans="1:4" x14ac:dyDescent="0.25">
      <c r="A17835" s="2">
        <v>44687.277083333334</v>
      </c>
      <c r="B17835" t="s">
        <v>165</v>
      </c>
      <c r="D17835" t="s">
        <v>1850</v>
      </c>
    </row>
    <row r="17836" spans="1:4" x14ac:dyDescent="0.25">
      <c r="A17836" s="2">
        <v>44687.27847222222</v>
      </c>
      <c r="B17836" t="s">
        <v>165</v>
      </c>
      <c r="C17836" t="s">
        <v>11882</v>
      </c>
    </row>
    <row r="17837" spans="1:4" x14ac:dyDescent="0.25">
      <c r="A17837" s="2">
        <v>44687.27847222222</v>
      </c>
      <c r="B17837" t="s">
        <v>165</v>
      </c>
      <c r="D17837" t="s">
        <v>1874</v>
      </c>
    </row>
    <row r="17838" spans="1:4" x14ac:dyDescent="0.25">
      <c r="A17838" s="2">
        <v>44687.279166666667</v>
      </c>
      <c r="B17838" t="s">
        <v>165</v>
      </c>
      <c r="C17838" t="s">
        <v>1249</v>
      </c>
    </row>
    <row r="17839" spans="1:4" x14ac:dyDescent="0.25">
      <c r="A17839" s="2">
        <v>44687.279166666667</v>
      </c>
      <c r="B17839" t="s">
        <v>165</v>
      </c>
      <c r="D17839" t="s">
        <v>1852</v>
      </c>
    </row>
    <row r="17840" spans="1:4" x14ac:dyDescent="0.25">
      <c r="A17840" s="2">
        <v>44687.280555555553</v>
      </c>
      <c r="B17840" t="s">
        <v>165</v>
      </c>
      <c r="C17840" t="s">
        <v>11883</v>
      </c>
    </row>
    <row r="17841" spans="1:4" x14ac:dyDescent="0.25">
      <c r="A17841" s="2">
        <v>44687.280555555553</v>
      </c>
      <c r="B17841" t="s">
        <v>165</v>
      </c>
      <c r="C17841" t="s">
        <v>1249</v>
      </c>
    </row>
    <row r="17842" spans="1:4" x14ac:dyDescent="0.25">
      <c r="A17842" s="2">
        <v>44687.280555555553</v>
      </c>
      <c r="B17842" t="s">
        <v>165</v>
      </c>
      <c r="D17842" t="s">
        <v>846</v>
      </c>
    </row>
    <row r="17843" spans="1:4" x14ac:dyDescent="0.25">
      <c r="A17843" s="2">
        <v>44687.280555555553</v>
      </c>
      <c r="B17843" t="s">
        <v>165</v>
      </c>
      <c r="D17843" t="s">
        <v>891</v>
      </c>
    </row>
    <row r="17844" spans="1:4" x14ac:dyDescent="0.25">
      <c r="A17844" s="2">
        <v>44687.28125</v>
      </c>
      <c r="B17844" t="s">
        <v>165</v>
      </c>
      <c r="C17844" t="s">
        <v>11884</v>
      </c>
    </row>
    <row r="17845" spans="1:4" x14ac:dyDescent="0.25">
      <c r="A17845" s="2">
        <v>44687.28125</v>
      </c>
      <c r="B17845" t="s">
        <v>165</v>
      </c>
      <c r="D17845" t="s">
        <v>849</v>
      </c>
    </row>
    <row r="17846" spans="1:4" x14ac:dyDescent="0.25">
      <c r="A17846" s="2">
        <v>44687.281944444447</v>
      </c>
      <c r="B17846" t="s">
        <v>165</v>
      </c>
      <c r="C17846" t="s">
        <v>11885</v>
      </c>
    </row>
    <row r="17847" spans="1:4" x14ac:dyDescent="0.25">
      <c r="A17847" s="2">
        <v>44687.281944444447</v>
      </c>
      <c r="B17847" t="s">
        <v>165</v>
      </c>
      <c r="C17847" t="s">
        <v>11886</v>
      </c>
    </row>
    <row r="17848" spans="1:4" x14ac:dyDescent="0.25">
      <c r="A17848" s="2">
        <v>44687.281944444447</v>
      </c>
      <c r="B17848" t="s">
        <v>165</v>
      </c>
      <c r="D17848" t="s">
        <v>848</v>
      </c>
    </row>
    <row r="17849" spans="1:4" x14ac:dyDescent="0.25">
      <c r="A17849" s="2">
        <v>44687.281944444447</v>
      </c>
      <c r="B17849" t="s">
        <v>165</v>
      </c>
      <c r="D17849" t="s">
        <v>1853</v>
      </c>
    </row>
    <row r="17850" spans="1:4" x14ac:dyDescent="0.25">
      <c r="A17850" s="2">
        <v>44687.284722222219</v>
      </c>
      <c r="B17850" t="s">
        <v>165</v>
      </c>
      <c r="C17850" t="s">
        <v>11887</v>
      </c>
    </row>
    <row r="17851" spans="1:4" x14ac:dyDescent="0.25">
      <c r="A17851" s="2">
        <v>44687.284722222219</v>
      </c>
      <c r="B17851" t="s">
        <v>165</v>
      </c>
      <c r="D17851" t="s">
        <v>912</v>
      </c>
    </row>
    <row r="17852" spans="1:4" x14ac:dyDescent="0.25">
      <c r="A17852" s="2">
        <v>44687.329861111109</v>
      </c>
      <c r="B17852" t="s">
        <v>162</v>
      </c>
      <c r="C17852" t="s">
        <v>7447</v>
      </c>
    </row>
    <row r="17853" spans="1:4" x14ac:dyDescent="0.25">
      <c r="A17853" s="2">
        <v>44687.329861111109</v>
      </c>
      <c r="B17853" t="s">
        <v>162</v>
      </c>
      <c r="D17853" t="s">
        <v>5030</v>
      </c>
    </row>
    <row r="17854" spans="1:4" x14ac:dyDescent="0.25">
      <c r="A17854" s="2">
        <v>44687.330555555556</v>
      </c>
      <c r="B17854" t="s">
        <v>162</v>
      </c>
      <c r="C17854" t="s">
        <v>1249</v>
      </c>
    </row>
    <row r="17855" spans="1:4" x14ac:dyDescent="0.25">
      <c r="A17855" s="2">
        <v>44687.330555555556</v>
      </c>
      <c r="B17855" t="s">
        <v>162</v>
      </c>
      <c r="C17855" t="s">
        <v>10701</v>
      </c>
    </row>
    <row r="17856" spans="1:4" x14ac:dyDescent="0.25">
      <c r="A17856" s="2">
        <v>44687.330555555556</v>
      </c>
      <c r="B17856" t="s">
        <v>162</v>
      </c>
      <c r="C17856" t="s">
        <v>1249</v>
      </c>
    </row>
    <row r="17857" spans="1:4" x14ac:dyDescent="0.25">
      <c r="A17857" s="2">
        <v>44687.330555555556</v>
      </c>
      <c r="B17857" t="s">
        <v>162</v>
      </c>
      <c r="D17857" t="s">
        <v>1848</v>
      </c>
    </row>
    <row r="17858" spans="1:4" x14ac:dyDescent="0.25">
      <c r="A17858" s="2">
        <v>44687.330555555556</v>
      </c>
      <c r="B17858" t="s">
        <v>162</v>
      </c>
      <c r="D17858" t="s">
        <v>1849</v>
      </c>
    </row>
    <row r="17859" spans="1:4" x14ac:dyDescent="0.25">
      <c r="A17859" s="2">
        <v>44687.330555555556</v>
      </c>
      <c r="B17859" t="s">
        <v>162</v>
      </c>
      <c r="D17859" t="s">
        <v>1850</v>
      </c>
    </row>
    <row r="17860" spans="1:4" x14ac:dyDescent="0.25">
      <c r="A17860" s="2">
        <v>44687.331250000003</v>
      </c>
      <c r="B17860" t="s">
        <v>162</v>
      </c>
      <c r="C17860" t="s">
        <v>10702</v>
      </c>
    </row>
    <row r="17861" spans="1:4" x14ac:dyDescent="0.25">
      <c r="A17861" s="2">
        <v>44687.331250000003</v>
      </c>
      <c r="B17861" t="s">
        <v>162</v>
      </c>
      <c r="C17861" t="s">
        <v>1249</v>
      </c>
    </row>
    <row r="17862" spans="1:4" x14ac:dyDescent="0.25">
      <c r="A17862" s="2">
        <v>44687.331250000003</v>
      </c>
      <c r="B17862" t="s">
        <v>162</v>
      </c>
      <c r="C17862" t="s">
        <v>10703</v>
      </c>
    </row>
    <row r="17863" spans="1:4" x14ac:dyDescent="0.25">
      <c r="A17863" s="2">
        <v>44687.331250000003</v>
      </c>
      <c r="B17863" t="s">
        <v>162</v>
      </c>
      <c r="C17863" t="s">
        <v>1249</v>
      </c>
    </row>
    <row r="17864" spans="1:4" x14ac:dyDescent="0.25">
      <c r="A17864" s="2">
        <v>44687.331250000003</v>
      </c>
      <c r="B17864" t="s">
        <v>162</v>
      </c>
      <c r="D17864" t="s">
        <v>1851</v>
      </c>
    </row>
    <row r="17865" spans="1:4" x14ac:dyDescent="0.25">
      <c r="A17865" s="2">
        <v>44687.331250000003</v>
      </c>
      <c r="B17865" t="s">
        <v>162</v>
      </c>
      <c r="D17865" t="s">
        <v>1852</v>
      </c>
    </row>
    <row r="17866" spans="1:4" x14ac:dyDescent="0.25">
      <c r="A17866" s="2">
        <v>44687.331250000003</v>
      </c>
      <c r="B17866" t="s">
        <v>162</v>
      </c>
      <c r="D17866" t="s">
        <v>850</v>
      </c>
    </row>
    <row r="17867" spans="1:4" x14ac:dyDescent="0.25">
      <c r="A17867" s="2">
        <v>44687.331250000003</v>
      </c>
      <c r="B17867" t="s">
        <v>162</v>
      </c>
      <c r="D17867" t="s">
        <v>922</v>
      </c>
    </row>
    <row r="17868" spans="1:4" x14ac:dyDescent="0.25">
      <c r="A17868" s="2">
        <v>44687.331944444442</v>
      </c>
      <c r="B17868" t="s">
        <v>162</v>
      </c>
      <c r="C17868" t="s">
        <v>10704</v>
      </c>
    </row>
    <row r="17869" spans="1:4" x14ac:dyDescent="0.25">
      <c r="A17869" s="2">
        <v>44687.331944444442</v>
      </c>
      <c r="B17869" t="s">
        <v>162</v>
      </c>
      <c r="C17869" t="s">
        <v>10705</v>
      </c>
    </row>
    <row r="17870" spans="1:4" x14ac:dyDescent="0.25">
      <c r="A17870" s="2">
        <v>44687.331944444442</v>
      </c>
      <c r="B17870" t="s">
        <v>162</v>
      </c>
      <c r="D17870" t="s">
        <v>902</v>
      </c>
    </row>
    <row r="17871" spans="1:4" x14ac:dyDescent="0.25">
      <c r="A17871" s="2">
        <v>44687.331944444442</v>
      </c>
      <c r="B17871" t="s">
        <v>162</v>
      </c>
      <c r="D17871" t="s">
        <v>899</v>
      </c>
    </row>
    <row r="17872" spans="1:4" x14ac:dyDescent="0.25">
      <c r="A17872" s="2">
        <v>44687.414583333331</v>
      </c>
      <c r="B17872" t="s">
        <v>10299</v>
      </c>
      <c r="C17872" t="s">
        <v>6386</v>
      </c>
    </row>
    <row r="17873" spans="1:4" x14ac:dyDescent="0.25">
      <c r="A17873" s="2">
        <v>44687.414583333331</v>
      </c>
      <c r="B17873" t="s">
        <v>10299</v>
      </c>
      <c r="C17873" t="s">
        <v>6386</v>
      </c>
    </row>
    <row r="17874" spans="1:4" x14ac:dyDescent="0.25">
      <c r="A17874" s="2">
        <v>44687.414583333331</v>
      </c>
      <c r="B17874" t="s">
        <v>10299</v>
      </c>
      <c r="D17874" t="s">
        <v>5009</v>
      </c>
    </row>
    <row r="17875" spans="1:4" x14ac:dyDescent="0.25">
      <c r="A17875" s="2">
        <v>44687.414583333331</v>
      </c>
      <c r="B17875" t="s">
        <v>10299</v>
      </c>
      <c r="D17875" t="s">
        <v>1848</v>
      </c>
    </row>
    <row r="17876" spans="1:4" x14ac:dyDescent="0.25">
      <c r="A17876" s="2">
        <v>44687.415277777778</v>
      </c>
      <c r="B17876" t="s">
        <v>10299</v>
      </c>
      <c r="C17876" t="s">
        <v>11398</v>
      </c>
    </row>
    <row r="17877" spans="1:4" x14ac:dyDescent="0.25">
      <c r="A17877" s="2">
        <v>44687.415277777778</v>
      </c>
      <c r="B17877" t="s">
        <v>10299</v>
      </c>
      <c r="C17877" t="s">
        <v>6386</v>
      </c>
    </row>
    <row r="17878" spans="1:4" x14ac:dyDescent="0.25">
      <c r="A17878" s="2">
        <v>44687.415277777778</v>
      </c>
      <c r="B17878" t="s">
        <v>10299</v>
      </c>
      <c r="D17878" t="s">
        <v>1849</v>
      </c>
    </row>
    <row r="17879" spans="1:4" x14ac:dyDescent="0.25">
      <c r="A17879" s="2">
        <v>44687.415277777778</v>
      </c>
      <c r="B17879" t="s">
        <v>10299</v>
      </c>
      <c r="D17879" t="s">
        <v>1850</v>
      </c>
    </row>
    <row r="17880" spans="1:4" x14ac:dyDescent="0.25">
      <c r="A17880" s="2">
        <v>44687.461805555555</v>
      </c>
      <c r="B17880" t="s">
        <v>10297</v>
      </c>
      <c r="C17880" t="s">
        <v>12239</v>
      </c>
    </row>
    <row r="17881" spans="1:4" x14ac:dyDescent="0.25">
      <c r="A17881" s="2">
        <v>44687.461805555555</v>
      </c>
      <c r="B17881" t="s">
        <v>10297</v>
      </c>
      <c r="C17881" t="s">
        <v>6731</v>
      </c>
    </row>
    <row r="17882" spans="1:4" x14ac:dyDescent="0.25">
      <c r="A17882" s="2">
        <v>44687.461805555555</v>
      </c>
      <c r="B17882" t="s">
        <v>10297</v>
      </c>
      <c r="D17882" t="s">
        <v>4989</v>
      </c>
    </row>
    <row r="17883" spans="1:4" x14ac:dyDescent="0.25">
      <c r="A17883" s="2">
        <v>44687.461805555555</v>
      </c>
      <c r="B17883" t="s">
        <v>10297</v>
      </c>
      <c r="D17883" t="s">
        <v>1848</v>
      </c>
    </row>
    <row r="17884" spans="1:4" x14ac:dyDescent="0.25">
      <c r="A17884" s="2">
        <v>44687.462500000001</v>
      </c>
      <c r="B17884" t="s">
        <v>167</v>
      </c>
      <c r="C17884" t="s">
        <v>6386</v>
      </c>
    </row>
    <row r="17885" spans="1:4" x14ac:dyDescent="0.25">
      <c r="A17885" s="2">
        <v>44687.462500000001</v>
      </c>
      <c r="B17885" t="s">
        <v>167</v>
      </c>
      <c r="C17885" t="s">
        <v>6386</v>
      </c>
    </row>
    <row r="17886" spans="1:4" x14ac:dyDescent="0.25">
      <c r="A17886" s="2">
        <v>44687.462500000001</v>
      </c>
      <c r="B17886" t="s">
        <v>167</v>
      </c>
      <c r="C17886" t="s">
        <v>10707</v>
      </c>
    </row>
    <row r="17887" spans="1:4" x14ac:dyDescent="0.25">
      <c r="A17887" s="2">
        <v>44687.462500000001</v>
      </c>
      <c r="B17887" t="s">
        <v>10297</v>
      </c>
      <c r="C17887" t="s">
        <v>12240</v>
      </c>
    </row>
    <row r="17888" spans="1:4" x14ac:dyDescent="0.25">
      <c r="A17888" s="2">
        <v>44687.462500000001</v>
      </c>
      <c r="B17888" t="s">
        <v>10297</v>
      </c>
      <c r="C17888" t="s">
        <v>12241</v>
      </c>
    </row>
    <row r="17889" spans="1:4" x14ac:dyDescent="0.25">
      <c r="A17889" s="2">
        <v>44687.462500000001</v>
      </c>
      <c r="B17889" t="s">
        <v>167</v>
      </c>
      <c r="D17889" t="s">
        <v>10706</v>
      </c>
    </row>
    <row r="17890" spans="1:4" x14ac:dyDescent="0.25">
      <c r="A17890" s="2">
        <v>44687.462500000001</v>
      </c>
      <c r="B17890" t="s">
        <v>167</v>
      </c>
      <c r="D17890" t="s">
        <v>1848</v>
      </c>
    </row>
    <row r="17891" spans="1:4" x14ac:dyDescent="0.25">
      <c r="A17891" s="2">
        <v>44687.462500000001</v>
      </c>
      <c r="B17891" t="s">
        <v>167</v>
      </c>
      <c r="D17891" t="s">
        <v>1849</v>
      </c>
    </row>
    <row r="17892" spans="1:4" x14ac:dyDescent="0.25">
      <c r="A17892" s="2">
        <v>44687.462500000001</v>
      </c>
      <c r="B17892" t="s">
        <v>10297</v>
      </c>
      <c r="D17892" t="s">
        <v>1849</v>
      </c>
    </row>
    <row r="17893" spans="1:4" x14ac:dyDescent="0.25">
      <c r="A17893" s="2">
        <v>44687.462500000001</v>
      </c>
      <c r="B17893" t="s">
        <v>10297</v>
      </c>
      <c r="D17893" t="s">
        <v>1850</v>
      </c>
    </row>
    <row r="17894" spans="1:4" x14ac:dyDescent="0.25">
      <c r="A17894" s="2">
        <v>44687.463194444441</v>
      </c>
      <c r="B17894" t="s">
        <v>167</v>
      </c>
      <c r="C17894" t="s">
        <v>6386</v>
      </c>
    </row>
    <row r="17895" spans="1:4" x14ac:dyDescent="0.25">
      <c r="A17895" s="2">
        <v>44687.463194444441</v>
      </c>
      <c r="B17895" t="s">
        <v>167</v>
      </c>
      <c r="C17895" t="s">
        <v>10708</v>
      </c>
    </row>
    <row r="17896" spans="1:4" x14ac:dyDescent="0.25">
      <c r="A17896" s="2">
        <v>44687.463194444441</v>
      </c>
      <c r="B17896" t="s">
        <v>167</v>
      </c>
      <c r="C17896" t="s">
        <v>1249</v>
      </c>
    </row>
    <row r="17897" spans="1:4" x14ac:dyDescent="0.25">
      <c r="A17897" s="2">
        <v>44687.463194444441</v>
      </c>
      <c r="B17897" t="s">
        <v>167</v>
      </c>
      <c r="C17897" t="s">
        <v>10709</v>
      </c>
    </row>
    <row r="17898" spans="1:4" x14ac:dyDescent="0.25">
      <c r="A17898" s="2">
        <v>44687.463194444441</v>
      </c>
      <c r="B17898" t="s">
        <v>167</v>
      </c>
      <c r="C17898" t="s">
        <v>10710</v>
      </c>
    </row>
    <row r="17899" spans="1:4" x14ac:dyDescent="0.25">
      <c r="A17899" s="2">
        <v>44687.463194444441</v>
      </c>
      <c r="B17899" t="s">
        <v>167</v>
      </c>
      <c r="C17899" t="s">
        <v>6686</v>
      </c>
    </row>
    <row r="17900" spans="1:4" x14ac:dyDescent="0.25">
      <c r="A17900" s="2">
        <v>44687.463194444441</v>
      </c>
      <c r="B17900" t="s">
        <v>10297</v>
      </c>
      <c r="C17900" t="s">
        <v>12242</v>
      </c>
    </row>
    <row r="17901" spans="1:4" x14ac:dyDescent="0.25">
      <c r="A17901" s="2">
        <v>44687.463194444441</v>
      </c>
      <c r="B17901" t="s">
        <v>10297</v>
      </c>
      <c r="C17901" t="s">
        <v>12243</v>
      </c>
    </row>
    <row r="17902" spans="1:4" x14ac:dyDescent="0.25">
      <c r="A17902" s="2">
        <v>44687.463194444441</v>
      </c>
      <c r="B17902" t="s">
        <v>167</v>
      </c>
      <c r="D17902" t="s">
        <v>1850</v>
      </c>
    </row>
    <row r="17903" spans="1:4" x14ac:dyDescent="0.25">
      <c r="A17903" s="2">
        <v>44687.463194444441</v>
      </c>
      <c r="B17903" t="s">
        <v>167</v>
      </c>
      <c r="D17903" t="s">
        <v>1900</v>
      </c>
    </row>
    <row r="17904" spans="1:4" x14ac:dyDescent="0.25">
      <c r="A17904" s="2">
        <v>44687.463194444441</v>
      </c>
      <c r="B17904" t="s">
        <v>167</v>
      </c>
      <c r="D17904" t="s">
        <v>1852</v>
      </c>
    </row>
    <row r="17905" spans="1:4" x14ac:dyDescent="0.25">
      <c r="A17905" s="2">
        <v>44687.463194444441</v>
      </c>
      <c r="B17905" t="s">
        <v>167</v>
      </c>
      <c r="D17905" t="s">
        <v>902</v>
      </c>
    </row>
    <row r="17906" spans="1:4" x14ac:dyDescent="0.25">
      <c r="A17906" s="2">
        <v>44687.463194444441</v>
      </c>
      <c r="B17906" t="s">
        <v>167</v>
      </c>
      <c r="D17906" t="s">
        <v>854</v>
      </c>
    </row>
    <row r="17907" spans="1:4" x14ac:dyDescent="0.25">
      <c r="A17907" s="2">
        <v>44687.463194444441</v>
      </c>
      <c r="B17907" t="s">
        <v>167</v>
      </c>
      <c r="D17907" t="s">
        <v>855</v>
      </c>
    </row>
    <row r="17908" spans="1:4" x14ac:dyDescent="0.25">
      <c r="A17908" s="2">
        <v>44687.463194444441</v>
      </c>
      <c r="B17908" t="s">
        <v>10297</v>
      </c>
      <c r="D17908" t="s">
        <v>1897</v>
      </c>
    </row>
    <row r="17909" spans="1:4" x14ac:dyDescent="0.25">
      <c r="A17909" s="2">
        <v>44687.463194444441</v>
      </c>
      <c r="B17909" t="s">
        <v>10297</v>
      </c>
      <c r="D17909" t="s">
        <v>1852</v>
      </c>
    </row>
    <row r="17910" spans="1:4" x14ac:dyDescent="0.25">
      <c r="A17910" s="2">
        <v>44687.463888888888</v>
      </c>
      <c r="B17910" t="s">
        <v>167</v>
      </c>
      <c r="C17910" t="s">
        <v>10711</v>
      </c>
    </row>
    <row r="17911" spans="1:4" x14ac:dyDescent="0.25">
      <c r="A17911" s="2">
        <v>44687.463888888888</v>
      </c>
      <c r="B17911" t="s">
        <v>167</v>
      </c>
      <c r="C17911" t="s">
        <v>194</v>
      </c>
    </row>
    <row r="17912" spans="1:4" x14ac:dyDescent="0.25">
      <c r="A17912" s="2">
        <v>44687.463888888888</v>
      </c>
      <c r="B17912" t="s">
        <v>167</v>
      </c>
      <c r="C17912" t="s">
        <v>10712</v>
      </c>
    </row>
    <row r="17913" spans="1:4" x14ac:dyDescent="0.25">
      <c r="A17913" s="2">
        <v>44687.463888888888</v>
      </c>
      <c r="B17913" t="s">
        <v>10297</v>
      </c>
      <c r="C17913" t="s">
        <v>12244</v>
      </c>
    </row>
    <row r="17914" spans="1:4" x14ac:dyDescent="0.25">
      <c r="A17914" s="2">
        <v>44687.463888888888</v>
      </c>
      <c r="B17914" t="s">
        <v>10297</v>
      </c>
      <c r="C17914" t="s">
        <v>12245</v>
      </c>
    </row>
    <row r="17915" spans="1:4" x14ac:dyDescent="0.25">
      <c r="A17915" s="2">
        <v>44687.463888888888</v>
      </c>
      <c r="B17915" t="s">
        <v>167</v>
      </c>
      <c r="D17915" t="s">
        <v>842</v>
      </c>
    </row>
    <row r="17916" spans="1:4" x14ac:dyDescent="0.25">
      <c r="A17916" s="2">
        <v>44687.463888888888</v>
      </c>
      <c r="B17916" t="s">
        <v>167</v>
      </c>
      <c r="D17916" t="s">
        <v>949</v>
      </c>
    </row>
    <row r="17917" spans="1:4" x14ac:dyDescent="0.25">
      <c r="A17917" s="2">
        <v>44687.463888888888</v>
      </c>
      <c r="B17917" t="s">
        <v>167</v>
      </c>
      <c r="D17917" t="s">
        <v>1008</v>
      </c>
    </row>
    <row r="17918" spans="1:4" x14ac:dyDescent="0.25">
      <c r="A17918" s="2">
        <v>44687.463888888888</v>
      </c>
      <c r="B17918" t="s">
        <v>10297</v>
      </c>
      <c r="D17918" t="s">
        <v>899</v>
      </c>
    </row>
    <row r="17919" spans="1:4" x14ac:dyDescent="0.25">
      <c r="A17919" s="2">
        <v>44687.463888888888</v>
      </c>
      <c r="B17919" t="s">
        <v>10297</v>
      </c>
      <c r="D17919" t="s">
        <v>1157</v>
      </c>
    </row>
    <row r="17920" spans="1:4" x14ac:dyDescent="0.25">
      <c r="A17920" s="2">
        <v>44687.464583333334</v>
      </c>
      <c r="B17920" t="s">
        <v>167</v>
      </c>
      <c r="C17920" t="s">
        <v>1249</v>
      </c>
    </row>
    <row r="17921" spans="1:4" x14ac:dyDescent="0.25">
      <c r="A17921" s="2">
        <v>44687.464583333334</v>
      </c>
      <c r="B17921" t="s">
        <v>167</v>
      </c>
      <c r="C17921" t="s">
        <v>10713</v>
      </c>
    </row>
    <row r="17922" spans="1:4" x14ac:dyDescent="0.25">
      <c r="A17922" s="2">
        <v>44687.464583333334</v>
      </c>
      <c r="B17922" t="s">
        <v>167</v>
      </c>
      <c r="C17922" t="s">
        <v>10714</v>
      </c>
    </row>
    <row r="17923" spans="1:4" x14ac:dyDescent="0.25">
      <c r="A17923" s="2">
        <v>44687.464583333334</v>
      </c>
      <c r="B17923" t="s">
        <v>167</v>
      </c>
      <c r="C17923" t="s">
        <v>10715</v>
      </c>
    </row>
    <row r="17924" spans="1:4" x14ac:dyDescent="0.25">
      <c r="A17924" s="2">
        <v>44687.464583333334</v>
      </c>
      <c r="B17924" t="s">
        <v>167</v>
      </c>
      <c r="C17924" t="s">
        <v>6386</v>
      </c>
    </row>
    <row r="17925" spans="1:4" x14ac:dyDescent="0.25">
      <c r="A17925" s="2">
        <v>44687.464583333334</v>
      </c>
      <c r="B17925" t="s">
        <v>167</v>
      </c>
      <c r="C17925" t="s">
        <v>10716</v>
      </c>
    </row>
    <row r="17926" spans="1:4" x14ac:dyDescent="0.25">
      <c r="A17926" s="2">
        <v>44687.464583333334</v>
      </c>
      <c r="B17926" t="s">
        <v>10297</v>
      </c>
      <c r="C17926" t="s">
        <v>12246</v>
      </c>
    </row>
    <row r="17927" spans="1:4" x14ac:dyDescent="0.25">
      <c r="A17927" s="2">
        <v>44687.464583333334</v>
      </c>
      <c r="B17927" t="s">
        <v>10297</v>
      </c>
      <c r="C17927" t="s">
        <v>12241</v>
      </c>
    </row>
    <row r="17928" spans="1:4" x14ac:dyDescent="0.25">
      <c r="A17928" s="2">
        <v>44687.464583333334</v>
      </c>
      <c r="B17928" t="s">
        <v>10297</v>
      </c>
      <c r="C17928" t="s">
        <v>12247</v>
      </c>
    </row>
    <row r="17929" spans="1:4" x14ac:dyDescent="0.25">
      <c r="A17929" s="2">
        <v>44687.464583333334</v>
      </c>
      <c r="B17929" t="s">
        <v>167</v>
      </c>
      <c r="D17929" t="s">
        <v>955</v>
      </c>
    </row>
    <row r="17930" spans="1:4" x14ac:dyDescent="0.25">
      <c r="A17930" s="2">
        <v>44687.464583333334</v>
      </c>
      <c r="B17930" t="s">
        <v>167</v>
      </c>
      <c r="D17930" t="s">
        <v>904</v>
      </c>
    </row>
    <row r="17931" spans="1:4" x14ac:dyDescent="0.25">
      <c r="A17931" s="2">
        <v>44687.464583333334</v>
      </c>
      <c r="B17931" t="s">
        <v>167</v>
      </c>
      <c r="D17931" t="s">
        <v>996</v>
      </c>
    </row>
    <row r="17932" spans="1:4" x14ac:dyDescent="0.25">
      <c r="A17932" s="2">
        <v>44687.464583333334</v>
      </c>
      <c r="B17932" t="s">
        <v>167</v>
      </c>
      <c r="D17932" t="s">
        <v>995</v>
      </c>
    </row>
    <row r="17933" spans="1:4" x14ac:dyDescent="0.25">
      <c r="A17933" s="2">
        <v>44687.464583333334</v>
      </c>
      <c r="B17933" t="s">
        <v>167</v>
      </c>
      <c r="D17933" t="s">
        <v>971</v>
      </c>
    </row>
    <row r="17934" spans="1:4" x14ac:dyDescent="0.25">
      <c r="A17934" s="2">
        <v>44687.464583333334</v>
      </c>
      <c r="B17934" t="s">
        <v>167</v>
      </c>
      <c r="D17934" t="s">
        <v>885</v>
      </c>
    </row>
    <row r="17935" spans="1:4" x14ac:dyDescent="0.25">
      <c r="A17935" s="2">
        <v>44687.464583333334</v>
      </c>
      <c r="B17935" t="s">
        <v>10297</v>
      </c>
      <c r="D17935" t="s">
        <v>828</v>
      </c>
    </row>
    <row r="17936" spans="1:4" x14ac:dyDescent="0.25">
      <c r="A17936" s="2">
        <v>44687.464583333334</v>
      </c>
      <c r="B17936" t="s">
        <v>10297</v>
      </c>
      <c r="D17936" t="s">
        <v>971</v>
      </c>
    </row>
    <row r="17937" spans="1:4" x14ac:dyDescent="0.25">
      <c r="A17937" s="2">
        <v>44687.464583333334</v>
      </c>
      <c r="B17937" t="s">
        <v>10297</v>
      </c>
      <c r="D17937" t="s">
        <v>885</v>
      </c>
    </row>
    <row r="17938" spans="1:4" x14ac:dyDescent="0.25">
      <c r="A17938" s="2">
        <v>44687.465277777781</v>
      </c>
      <c r="B17938" t="s">
        <v>167</v>
      </c>
      <c r="C17938" t="s">
        <v>10717</v>
      </c>
    </row>
    <row r="17939" spans="1:4" x14ac:dyDescent="0.25">
      <c r="A17939" s="2">
        <v>44687.465277777781</v>
      </c>
      <c r="B17939" t="s">
        <v>167</v>
      </c>
      <c r="C17939" t="s">
        <v>10714</v>
      </c>
    </row>
    <row r="17940" spans="1:4" x14ac:dyDescent="0.25">
      <c r="A17940" s="2">
        <v>44687.465277777781</v>
      </c>
      <c r="B17940" t="s">
        <v>167</v>
      </c>
      <c r="C17940" t="s">
        <v>10718</v>
      </c>
    </row>
    <row r="17941" spans="1:4" x14ac:dyDescent="0.25">
      <c r="A17941" s="2">
        <v>44687.465277777781</v>
      </c>
      <c r="B17941" t="s">
        <v>10297</v>
      </c>
      <c r="C17941" t="s">
        <v>12248</v>
      </c>
    </row>
    <row r="17942" spans="1:4" x14ac:dyDescent="0.25">
      <c r="A17942" s="2">
        <v>44687.465277777781</v>
      </c>
      <c r="B17942" t="s">
        <v>167</v>
      </c>
      <c r="D17942" t="s">
        <v>844</v>
      </c>
    </row>
    <row r="17943" spans="1:4" x14ac:dyDescent="0.25">
      <c r="A17943" s="2">
        <v>44687.465277777781</v>
      </c>
      <c r="B17943" t="s">
        <v>167</v>
      </c>
      <c r="D17943" t="s">
        <v>976</v>
      </c>
    </row>
    <row r="17944" spans="1:4" x14ac:dyDescent="0.25">
      <c r="A17944" s="2">
        <v>44687.465277777781</v>
      </c>
      <c r="B17944" t="s">
        <v>167</v>
      </c>
      <c r="D17944" t="s">
        <v>1853</v>
      </c>
    </row>
    <row r="17945" spans="1:4" x14ac:dyDescent="0.25">
      <c r="A17945" s="2">
        <v>44687.465277777781</v>
      </c>
      <c r="B17945" t="s">
        <v>10297</v>
      </c>
      <c r="D17945" t="s">
        <v>1895</v>
      </c>
    </row>
    <row r="17946" spans="1:4" x14ac:dyDescent="0.25">
      <c r="A17946" s="2">
        <v>44687.467361111114</v>
      </c>
      <c r="B17946" t="s">
        <v>10297</v>
      </c>
      <c r="C17946" t="s">
        <v>12249</v>
      </c>
    </row>
    <row r="17947" spans="1:4" x14ac:dyDescent="0.25">
      <c r="A17947" s="2">
        <v>44687.467361111114</v>
      </c>
      <c r="B17947" t="s">
        <v>10297</v>
      </c>
      <c r="C17947" t="s">
        <v>12241</v>
      </c>
    </row>
    <row r="17948" spans="1:4" x14ac:dyDescent="0.25">
      <c r="A17948" s="2">
        <v>44687.467361111114</v>
      </c>
      <c r="B17948" t="s">
        <v>10297</v>
      </c>
      <c r="C17948" t="s">
        <v>12250</v>
      </c>
    </row>
    <row r="17949" spans="1:4" x14ac:dyDescent="0.25">
      <c r="A17949" s="2">
        <v>44687.467361111114</v>
      </c>
      <c r="B17949" t="s">
        <v>10297</v>
      </c>
      <c r="C17949" t="s">
        <v>12235</v>
      </c>
    </row>
    <row r="17950" spans="1:4" x14ac:dyDescent="0.25">
      <c r="A17950" s="2">
        <v>44687.467361111114</v>
      </c>
      <c r="B17950" t="s">
        <v>10297</v>
      </c>
      <c r="C17950" t="s">
        <v>12235</v>
      </c>
    </row>
    <row r="17951" spans="1:4" x14ac:dyDescent="0.25">
      <c r="A17951" s="2">
        <v>44687.467361111114</v>
      </c>
      <c r="B17951" t="s">
        <v>10297</v>
      </c>
      <c r="C17951" t="s">
        <v>12251</v>
      </c>
    </row>
    <row r="17952" spans="1:4" x14ac:dyDescent="0.25">
      <c r="A17952" s="2">
        <v>44687.467361111114</v>
      </c>
      <c r="B17952" t="s">
        <v>10297</v>
      </c>
      <c r="D17952" t="s">
        <v>844</v>
      </c>
    </row>
    <row r="17953" spans="1:4" x14ac:dyDescent="0.25">
      <c r="A17953" s="2">
        <v>44687.467361111114</v>
      </c>
      <c r="B17953" t="s">
        <v>10297</v>
      </c>
      <c r="D17953" t="s">
        <v>845</v>
      </c>
    </row>
    <row r="17954" spans="1:4" x14ac:dyDescent="0.25">
      <c r="A17954" s="2">
        <v>44687.467361111114</v>
      </c>
      <c r="B17954" t="s">
        <v>10297</v>
      </c>
      <c r="D17954" t="s">
        <v>842</v>
      </c>
    </row>
    <row r="17955" spans="1:4" x14ac:dyDescent="0.25">
      <c r="A17955" s="2">
        <v>44687.467361111114</v>
      </c>
      <c r="B17955" t="s">
        <v>10297</v>
      </c>
      <c r="D17955" t="s">
        <v>932</v>
      </c>
    </row>
    <row r="17956" spans="1:4" x14ac:dyDescent="0.25">
      <c r="A17956" s="2">
        <v>44687.467361111114</v>
      </c>
      <c r="B17956" t="s">
        <v>10297</v>
      </c>
      <c r="D17956" t="s">
        <v>825</v>
      </c>
    </row>
    <row r="17957" spans="1:4" x14ac:dyDescent="0.25">
      <c r="A17957" s="2">
        <v>44687.467361111114</v>
      </c>
      <c r="B17957" t="s">
        <v>10297</v>
      </c>
      <c r="D17957" t="s">
        <v>853</v>
      </c>
    </row>
    <row r="17958" spans="1:4" x14ac:dyDescent="0.25">
      <c r="A17958" s="2">
        <v>44687.473611111112</v>
      </c>
      <c r="B17958" t="s">
        <v>183</v>
      </c>
      <c r="C17958" t="s">
        <v>11178</v>
      </c>
    </row>
    <row r="17959" spans="1:4" x14ac:dyDescent="0.25">
      <c r="A17959" s="2">
        <v>44687.473611111112</v>
      </c>
      <c r="B17959" t="s">
        <v>183</v>
      </c>
      <c r="C17959" t="s">
        <v>11179</v>
      </c>
    </row>
    <row r="17960" spans="1:4" x14ac:dyDescent="0.25">
      <c r="A17960" s="2">
        <v>44687.473611111112</v>
      </c>
      <c r="B17960" t="s">
        <v>183</v>
      </c>
      <c r="D17960" t="s">
        <v>4996</v>
      </c>
    </row>
    <row r="17961" spans="1:4" x14ac:dyDescent="0.25">
      <c r="A17961" s="2">
        <v>44687.473611111112</v>
      </c>
      <c r="B17961" t="s">
        <v>183</v>
      </c>
      <c r="D17961" t="s">
        <v>1849</v>
      </c>
    </row>
    <row r="17962" spans="1:4" x14ac:dyDescent="0.25">
      <c r="A17962" s="2">
        <v>44687.474305555559</v>
      </c>
      <c r="B17962" t="s">
        <v>183</v>
      </c>
      <c r="C17962" t="s">
        <v>11180</v>
      </c>
    </row>
    <row r="17963" spans="1:4" x14ac:dyDescent="0.25">
      <c r="A17963" s="2">
        <v>44687.474305555559</v>
      </c>
      <c r="B17963" t="s">
        <v>183</v>
      </c>
      <c r="C17963" t="s">
        <v>11181</v>
      </c>
    </row>
    <row r="17964" spans="1:4" x14ac:dyDescent="0.25">
      <c r="A17964" s="2">
        <v>44687.474305555559</v>
      </c>
      <c r="B17964" t="s">
        <v>183</v>
      </c>
      <c r="D17964" t="s">
        <v>1897</v>
      </c>
    </row>
    <row r="17965" spans="1:4" x14ac:dyDescent="0.25">
      <c r="A17965" s="2">
        <v>44687.474305555559</v>
      </c>
      <c r="B17965" t="s">
        <v>183</v>
      </c>
      <c r="D17965" t="s">
        <v>1921</v>
      </c>
    </row>
    <row r="17966" spans="1:4" x14ac:dyDescent="0.25">
      <c r="A17966" s="2">
        <v>44687.474999999999</v>
      </c>
      <c r="B17966" t="s">
        <v>183</v>
      </c>
      <c r="C17966" t="s">
        <v>11182</v>
      </c>
    </row>
    <row r="17967" spans="1:4" x14ac:dyDescent="0.25">
      <c r="A17967" s="2">
        <v>44687.474999999999</v>
      </c>
      <c r="B17967" t="s">
        <v>183</v>
      </c>
      <c r="C17967" t="s">
        <v>11183</v>
      </c>
    </row>
    <row r="17968" spans="1:4" x14ac:dyDescent="0.25">
      <c r="A17968" s="2">
        <v>44687.474999999999</v>
      </c>
      <c r="B17968" t="s">
        <v>183</v>
      </c>
      <c r="D17968" t="s">
        <v>844</v>
      </c>
    </row>
    <row r="17969" spans="1:4" x14ac:dyDescent="0.25">
      <c r="A17969" s="2">
        <v>44687.474999999999</v>
      </c>
      <c r="B17969" t="s">
        <v>183</v>
      </c>
      <c r="D17969" t="s">
        <v>1855</v>
      </c>
    </row>
    <row r="17970" spans="1:4" x14ac:dyDescent="0.25">
      <c r="A17970" s="2">
        <v>44687.475694444445</v>
      </c>
      <c r="B17970" t="s">
        <v>183</v>
      </c>
      <c r="C17970" t="s">
        <v>11184</v>
      </c>
    </row>
    <row r="17971" spans="1:4" x14ac:dyDescent="0.25">
      <c r="A17971" s="2">
        <v>44687.475694444445</v>
      </c>
      <c r="B17971" t="s">
        <v>183</v>
      </c>
      <c r="C17971" t="s">
        <v>11185</v>
      </c>
    </row>
    <row r="17972" spans="1:4" x14ac:dyDescent="0.25">
      <c r="A17972" s="2">
        <v>44687.475694444445</v>
      </c>
      <c r="B17972" t="s">
        <v>183</v>
      </c>
      <c r="C17972" t="s">
        <v>11186</v>
      </c>
    </row>
    <row r="17973" spans="1:4" x14ac:dyDescent="0.25">
      <c r="A17973" s="2">
        <v>44687.475694444445</v>
      </c>
      <c r="B17973" t="s">
        <v>183</v>
      </c>
      <c r="D17973" t="s">
        <v>850</v>
      </c>
    </row>
    <row r="17974" spans="1:4" x14ac:dyDescent="0.25">
      <c r="A17974" s="2">
        <v>44687.475694444445</v>
      </c>
      <c r="B17974" t="s">
        <v>183</v>
      </c>
      <c r="D17974" t="s">
        <v>1153</v>
      </c>
    </row>
    <row r="17975" spans="1:4" x14ac:dyDescent="0.25">
      <c r="A17975" s="2">
        <v>44687.475694444445</v>
      </c>
      <c r="B17975" t="s">
        <v>183</v>
      </c>
      <c r="D17975" t="s">
        <v>852</v>
      </c>
    </row>
    <row r="17976" spans="1:4" x14ac:dyDescent="0.25">
      <c r="A17976" s="2">
        <v>44687.476388888892</v>
      </c>
      <c r="B17976" t="s">
        <v>183</v>
      </c>
      <c r="C17976" t="s">
        <v>11187</v>
      </c>
    </row>
    <row r="17977" spans="1:4" x14ac:dyDescent="0.25">
      <c r="A17977" s="2">
        <v>44687.476388888892</v>
      </c>
      <c r="B17977" t="s">
        <v>183</v>
      </c>
      <c r="C17977" t="s">
        <v>11188</v>
      </c>
    </row>
    <row r="17978" spans="1:4" x14ac:dyDescent="0.25">
      <c r="A17978" s="2">
        <v>44687.476388888892</v>
      </c>
      <c r="B17978" t="s">
        <v>183</v>
      </c>
      <c r="C17978" t="s">
        <v>11189</v>
      </c>
    </row>
    <row r="17979" spans="1:4" x14ac:dyDescent="0.25">
      <c r="A17979" s="2">
        <v>44687.476388888892</v>
      </c>
      <c r="B17979" t="s">
        <v>183</v>
      </c>
      <c r="D17979" t="s">
        <v>899</v>
      </c>
    </row>
    <row r="17980" spans="1:4" x14ac:dyDescent="0.25">
      <c r="A17980" s="2">
        <v>44687.476388888892</v>
      </c>
      <c r="B17980" t="s">
        <v>183</v>
      </c>
      <c r="D17980" t="s">
        <v>953</v>
      </c>
    </row>
    <row r="17981" spans="1:4" x14ac:dyDescent="0.25">
      <c r="A17981" s="2">
        <v>44687.476388888892</v>
      </c>
      <c r="B17981" t="s">
        <v>183</v>
      </c>
      <c r="D17981" t="s">
        <v>1895</v>
      </c>
    </row>
    <row r="17982" spans="1:4" x14ac:dyDescent="0.25">
      <c r="A17982" s="2">
        <v>44687.490972222222</v>
      </c>
      <c r="B17982" t="s">
        <v>167</v>
      </c>
      <c r="C17982" t="s">
        <v>11073</v>
      </c>
    </row>
    <row r="17983" spans="1:4" x14ac:dyDescent="0.25">
      <c r="A17983" s="2">
        <v>44687.490972222222</v>
      </c>
      <c r="B17983" t="s">
        <v>167</v>
      </c>
      <c r="D17983" t="s">
        <v>10706</v>
      </c>
    </row>
    <row r="17984" spans="1:4" x14ac:dyDescent="0.25">
      <c r="A17984" s="2">
        <v>44687.491666666669</v>
      </c>
      <c r="B17984" t="s">
        <v>167</v>
      </c>
      <c r="C17984" t="s">
        <v>11074</v>
      </c>
    </row>
    <row r="17985" spans="1:4" x14ac:dyDescent="0.25">
      <c r="A17985" s="2">
        <v>44687.491666666669</v>
      </c>
      <c r="B17985" t="s">
        <v>167</v>
      </c>
      <c r="D17985" t="s">
        <v>1849</v>
      </c>
    </row>
    <row r="17986" spans="1:4" x14ac:dyDescent="0.25">
      <c r="A17986" s="2">
        <v>44687.492361111108</v>
      </c>
      <c r="B17986" t="s">
        <v>167</v>
      </c>
      <c r="C17986" t="s">
        <v>8388</v>
      </c>
    </row>
    <row r="17987" spans="1:4" x14ac:dyDescent="0.25">
      <c r="A17987" s="2">
        <v>44687.492361111108</v>
      </c>
      <c r="B17987" t="s">
        <v>167</v>
      </c>
      <c r="D17987" t="s">
        <v>1861</v>
      </c>
    </row>
    <row r="17988" spans="1:4" x14ac:dyDescent="0.25">
      <c r="A17988" s="2">
        <v>44687.493055555555</v>
      </c>
      <c r="B17988" t="s">
        <v>167</v>
      </c>
      <c r="C17988" t="s">
        <v>11075</v>
      </c>
    </row>
    <row r="17989" spans="1:4" x14ac:dyDescent="0.25">
      <c r="A17989" s="2">
        <v>44687.493055555555</v>
      </c>
      <c r="B17989" t="s">
        <v>167</v>
      </c>
      <c r="D17989" t="s">
        <v>11076</v>
      </c>
    </row>
    <row r="17990" spans="1:4" x14ac:dyDescent="0.25">
      <c r="A17990" s="2">
        <v>44687.493750000001</v>
      </c>
      <c r="B17990" t="s">
        <v>167</v>
      </c>
      <c r="C17990" t="s">
        <v>6443</v>
      </c>
    </row>
    <row r="17991" spans="1:4" x14ac:dyDescent="0.25">
      <c r="A17991" s="2">
        <v>44687.493750000001</v>
      </c>
      <c r="B17991" t="s">
        <v>167</v>
      </c>
      <c r="D17991" t="s">
        <v>1852</v>
      </c>
    </row>
    <row r="17992" spans="1:4" x14ac:dyDescent="0.25">
      <c r="A17992" s="2">
        <v>44687.494444444441</v>
      </c>
      <c r="B17992" t="s">
        <v>167</v>
      </c>
      <c r="C17992" t="s">
        <v>11077</v>
      </c>
    </row>
    <row r="17993" spans="1:4" x14ac:dyDescent="0.25">
      <c r="A17993" s="2">
        <v>44687.494444444441</v>
      </c>
      <c r="B17993" t="s">
        <v>167</v>
      </c>
      <c r="D17993" t="s">
        <v>1853</v>
      </c>
    </row>
    <row r="17994" spans="1:4" x14ac:dyDescent="0.25">
      <c r="A17994" s="2">
        <v>44687.495833333334</v>
      </c>
      <c r="B17994" t="s">
        <v>10296</v>
      </c>
      <c r="C17994" t="s">
        <v>12016</v>
      </c>
    </row>
    <row r="17995" spans="1:4" x14ac:dyDescent="0.25">
      <c r="A17995" s="2">
        <v>44687.495833333334</v>
      </c>
      <c r="B17995" t="s">
        <v>10296</v>
      </c>
      <c r="D17995" t="s">
        <v>4988</v>
      </c>
    </row>
    <row r="17996" spans="1:4" x14ac:dyDescent="0.25">
      <c r="A17996" s="2">
        <v>44687.496527777781</v>
      </c>
      <c r="B17996" t="s">
        <v>10296</v>
      </c>
      <c r="C17996" t="s">
        <v>12017</v>
      </c>
    </row>
    <row r="17997" spans="1:4" x14ac:dyDescent="0.25">
      <c r="A17997" s="2">
        <v>44687.496527777781</v>
      </c>
      <c r="B17997" t="s">
        <v>10296</v>
      </c>
      <c r="D17997" t="s">
        <v>1849</v>
      </c>
    </row>
    <row r="17998" spans="1:4" x14ac:dyDescent="0.25">
      <c r="A17998" s="2">
        <v>44687.49722222222</v>
      </c>
      <c r="B17998" t="s">
        <v>10296</v>
      </c>
      <c r="C17998" t="s">
        <v>12018</v>
      </c>
    </row>
    <row r="17999" spans="1:4" x14ac:dyDescent="0.25">
      <c r="A17999" s="2">
        <v>44687.49722222222</v>
      </c>
      <c r="B17999" t="s">
        <v>10296</v>
      </c>
      <c r="C17999" t="s">
        <v>12019</v>
      </c>
    </row>
    <row r="18000" spans="1:4" x14ac:dyDescent="0.25">
      <c r="A18000" s="2">
        <v>44687.49722222222</v>
      </c>
      <c r="B18000" t="s">
        <v>10296</v>
      </c>
      <c r="C18000" t="s">
        <v>12020</v>
      </c>
    </row>
    <row r="18001" spans="1:4" x14ac:dyDescent="0.25">
      <c r="A18001" s="2">
        <v>44687.49722222222</v>
      </c>
      <c r="B18001" t="s">
        <v>10296</v>
      </c>
      <c r="D18001" t="s">
        <v>1897</v>
      </c>
    </row>
    <row r="18002" spans="1:4" x14ac:dyDescent="0.25">
      <c r="A18002" s="2">
        <v>44687.49722222222</v>
      </c>
      <c r="B18002" t="s">
        <v>10296</v>
      </c>
      <c r="D18002" t="s">
        <v>1050</v>
      </c>
    </row>
    <row r="18003" spans="1:4" x14ac:dyDescent="0.25">
      <c r="A18003" s="2">
        <v>44687.49722222222</v>
      </c>
      <c r="B18003" t="s">
        <v>10296</v>
      </c>
      <c r="D18003" t="s">
        <v>827</v>
      </c>
    </row>
    <row r="18004" spans="1:4" x14ac:dyDescent="0.25">
      <c r="A18004" s="2">
        <v>44687.497916666667</v>
      </c>
      <c r="B18004" t="s">
        <v>10296</v>
      </c>
      <c r="C18004" t="s">
        <v>12021</v>
      </c>
    </row>
    <row r="18005" spans="1:4" x14ac:dyDescent="0.25">
      <c r="A18005" s="2">
        <v>44687.497916666667</v>
      </c>
      <c r="B18005" t="s">
        <v>10296</v>
      </c>
      <c r="C18005" t="s">
        <v>12022</v>
      </c>
    </row>
    <row r="18006" spans="1:4" x14ac:dyDescent="0.25">
      <c r="A18006" s="2">
        <v>44687.497916666667</v>
      </c>
      <c r="B18006" t="s">
        <v>10296</v>
      </c>
      <c r="C18006" t="s">
        <v>12023</v>
      </c>
    </row>
    <row r="18007" spans="1:4" x14ac:dyDescent="0.25">
      <c r="A18007" s="2">
        <v>44687.497916666667</v>
      </c>
      <c r="B18007" t="s">
        <v>10296</v>
      </c>
      <c r="D18007" t="s">
        <v>856</v>
      </c>
    </row>
    <row r="18008" spans="1:4" x14ac:dyDescent="0.25">
      <c r="A18008" s="2">
        <v>44687.497916666667</v>
      </c>
      <c r="B18008" t="s">
        <v>10296</v>
      </c>
      <c r="D18008" t="s">
        <v>4991</v>
      </c>
    </row>
    <row r="18009" spans="1:4" x14ac:dyDescent="0.25">
      <c r="A18009" s="2">
        <v>44687.497916666667</v>
      </c>
      <c r="B18009" t="s">
        <v>10296</v>
      </c>
      <c r="D18009" t="s">
        <v>1895</v>
      </c>
    </row>
    <row r="18010" spans="1:4" x14ac:dyDescent="0.25">
      <c r="A18010" s="2">
        <v>44687.499305555553</v>
      </c>
      <c r="B18010" t="s">
        <v>10296</v>
      </c>
      <c r="C18010" t="s">
        <v>12024</v>
      </c>
    </row>
    <row r="18011" spans="1:4" x14ac:dyDescent="0.25">
      <c r="A18011" s="2">
        <v>44687.499305555553</v>
      </c>
      <c r="B18011" t="s">
        <v>10296</v>
      </c>
      <c r="C18011" t="s">
        <v>1538</v>
      </c>
    </row>
    <row r="18012" spans="1:4" x14ac:dyDescent="0.25">
      <c r="A18012" s="2">
        <v>44687.499305555553</v>
      </c>
      <c r="B18012" t="s">
        <v>10296</v>
      </c>
      <c r="C18012" t="s">
        <v>12025</v>
      </c>
    </row>
    <row r="18013" spans="1:4" x14ac:dyDescent="0.25">
      <c r="A18013" s="2">
        <v>44687.499305555553</v>
      </c>
      <c r="B18013" t="s">
        <v>10296</v>
      </c>
      <c r="C18013" t="s">
        <v>12026</v>
      </c>
    </row>
    <row r="18014" spans="1:4" x14ac:dyDescent="0.25">
      <c r="A18014" s="2">
        <v>44687.499305555553</v>
      </c>
      <c r="B18014" t="s">
        <v>10296</v>
      </c>
      <c r="D18014" t="s">
        <v>852</v>
      </c>
    </row>
    <row r="18015" spans="1:4" x14ac:dyDescent="0.25">
      <c r="A18015" s="2">
        <v>44687.499305555553</v>
      </c>
      <c r="B18015" t="s">
        <v>10296</v>
      </c>
      <c r="D18015" t="s">
        <v>973</v>
      </c>
    </row>
    <row r="18016" spans="1:4" x14ac:dyDescent="0.25">
      <c r="A18016" s="2">
        <v>44687.499305555553</v>
      </c>
      <c r="B18016" t="s">
        <v>10296</v>
      </c>
      <c r="D18016" t="s">
        <v>834</v>
      </c>
    </row>
    <row r="18017" spans="1:4" x14ac:dyDescent="0.25">
      <c r="A18017" s="2">
        <v>44687.499305555553</v>
      </c>
      <c r="B18017" t="s">
        <v>10296</v>
      </c>
      <c r="D18017" t="s">
        <v>903</v>
      </c>
    </row>
    <row r="18018" spans="1:4" x14ac:dyDescent="0.25">
      <c r="A18018" s="2">
        <v>44687.5</v>
      </c>
      <c r="B18018" t="s">
        <v>10296</v>
      </c>
      <c r="C18018" t="s">
        <v>12027</v>
      </c>
    </row>
    <row r="18019" spans="1:4" x14ac:dyDescent="0.25">
      <c r="A18019" s="2">
        <v>44687.5</v>
      </c>
      <c r="B18019" t="s">
        <v>10296</v>
      </c>
      <c r="C18019" t="s">
        <v>6386</v>
      </c>
    </row>
    <row r="18020" spans="1:4" x14ac:dyDescent="0.25">
      <c r="A18020" s="2">
        <v>44687.5</v>
      </c>
      <c r="B18020" t="s">
        <v>10296</v>
      </c>
      <c r="C18020" t="s">
        <v>12028</v>
      </c>
    </row>
    <row r="18021" spans="1:4" x14ac:dyDescent="0.25">
      <c r="A18021" s="2">
        <v>44687.5</v>
      </c>
      <c r="B18021" t="s">
        <v>10296</v>
      </c>
      <c r="C18021" t="s">
        <v>1249</v>
      </c>
    </row>
    <row r="18022" spans="1:4" x14ac:dyDescent="0.25">
      <c r="A18022" s="2">
        <v>44687.5</v>
      </c>
      <c r="B18022" t="s">
        <v>10296</v>
      </c>
      <c r="D18022" t="s">
        <v>904</v>
      </c>
    </row>
    <row r="18023" spans="1:4" x14ac:dyDescent="0.25">
      <c r="A18023" s="2">
        <v>44687.5</v>
      </c>
      <c r="B18023" t="s">
        <v>10296</v>
      </c>
      <c r="D18023" t="s">
        <v>996</v>
      </c>
    </row>
    <row r="18024" spans="1:4" x14ac:dyDescent="0.25">
      <c r="A18024" s="2">
        <v>44687.5</v>
      </c>
      <c r="B18024" t="s">
        <v>10296</v>
      </c>
      <c r="D18024" t="s">
        <v>850</v>
      </c>
    </row>
    <row r="18025" spans="1:4" x14ac:dyDescent="0.25">
      <c r="A18025" s="2">
        <v>44687.5</v>
      </c>
      <c r="B18025" t="s">
        <v>10296</v>
      </c>
      <c r="D18025" t="s">
        <v>922</v>
      </c>
    </row>
    <row r="18026" spans="1:4" x14ac:dyDescent="0.25">
      <c r="A18026" s="2">
        <v>44687.857638888891</v>
      </c>
      <c r="B18026" t="s">
        <v>168</v>
      </c>
      <c r="C18026" t="s">
        <v>11571</v>
      </c>
    </row>
    <row r="18027" spans="1:4" x14ac:dyDescent="0.25">
      <c r="A18027" s="2">
        <v>44687.857638888891</v>
      </c>
      <c r="B18027" t="s">
        <v>168</v>
      </c>
      <c r="D18027" t="s">
        <v>5058</v>
      </c>
    </row>
    <row r="18028" spans="1:4" x14ac:dyDescent="0.25">
      <c r="A18028" s="2">
        <v>44687.85833333333</v>
      </c>
      <c r="B18028" t="s">
        <v>168</v>
      </c>
      <c r="C18028" t="s">
        <v>11572</v>
      </c>
    </row>
    <row r="18029" spans="1:4" x14ac:dyDescent="0.25">
      <c r="A18029" s="2">
        <v>44687.85833333333</v>
      </c>
      <c r="B18029" t="s">
        <v>168</v>
      </c>
      <c r="C18029" t="s">
        <v>6396</v>
      </c>
    </row>
    <row r="18030" spans="1:4" x14ac:dyDescent="0.25">
      <c r="A18030" s="2">
        <v>44687.85833333333</v>
      </c>
      <c r="B18030" t="s">
        <v>168</v>
      </c>
      <c r="C18030" t="s">
        <v>11573</v>
      </c>
    </row>
    <row r="18031" spans="1:4" x14ac:dyDescent="0.25">
      <c r="A18031" s="2">
        <v>44687.85833333333</v>
      </c>
      <c r="B18031" t="s">
        <v>168</v>
      </c>
      <c r="C18031" t="s">
        <v>7685</v>
      </c>
    </row>
    <row r="18032" spans="1:4" x14ac:dyDescent="0.25">
      <c r="A18032" s="2">
        <v>44687.85833333333</v>
      </c>
      <c r="B18032" t="s">
        <v>168</v>
      </c>
      <c r="D18032" t="s">
        <v>1849</v>
      </c>
    </row>
    <row r="18033" spans="1:4" x14ac:dyDescent="0.25">
      <c r="A18033" s="2">
        <v>44687.85833333333</v>
      </c>
      <c r="B18033" t="s">
        <v>168</v>
      </c>
      <c r="D18033" t="s">
        <v>1861</v>
      </c>
    </row>
    <row r="18034" spans="1:4" x14ac:dyDescent="0.25">
      <c r="A18034" s="2">
        <v>44687.85833333333</v>
      </c>
      <c r="B18034" t="s">
        <v>168</v>
      </c>
      <c r="D18034" t="s">
        <v>1914</v>
      </c>
    </row>
    <row r="18035" spans="1:4" x14ac:dyDescent="0.25">
      <c r="A18035" s="2">
        <v>44687.85833333333</v>
      </c>
      <c r="B18035" t="s">
        <v>168</v>
      </c>
      <c r="D18035" t="s">
        <v>958</v>
      </c>
    </row>
    <row r="18036" spans="1:4" x14ac:dyDescent="0.25">
      <c r="A18036" s="2">
        <v>44687.859027777777</v>
      </c>
      <c r="B18036" t="s">
        <v>168</v>
      </c>
      <c r="C18036" t="s">
        <v>11574</v>
      </c>
    </row>
    <row r="18037" spans="1:4" x14ac:dyDescent="0.25">
      <c r="A18037" s="2">
        <v>44687.859027777777</v>
      </c>
      <c r="B18037" t="s">
        <v>168</v>
      </c>
      <c r="C18037" t="s">
        <v>6396</v>
      </c>
    </row>
    <row r="18038" spans="1:4" x14ac:dyDescent="0.25">
      <c r="A18038" s="2">
        <v>44687.859027777777</v>
      </c>
      <c r="B18038" t="s">
        <v>168</v>
      </c>
      <c r="C18038" t="s">
        <v>11575</v>
      </c>
    </row>
    <row r="18039" spans="1:4" x14ac:dyDescent="0.25">
      <c r="A18039" s="2">
        <v>44687.859027777777</v>
      </c>
      <c r="B18039" t="s">
        <v>168</v>
      </c>
      <c r="C18039" t="s">
        <v>6396</v>
      </c>
    </row>
    <row r="18040" spans="1:4" x14ac:dyDescent="0.25">
      <c r="A18040" s="2">
        <v>44687.859027777777</v>
      </c>
      <c r="B18040" t="s">
        <v>168</v>
      </c>
      <c r="D18040" t="s">
        <v>856</v>
      </c>
    </row>
    <row r="18041" spans="1:4" x14ac:dyDescent="0.25">
      <c r="A18041" s="2">
        <v>44687.859027777777</v>
      </c>
      <c r="B18041" t="s">
        <v>168</v>
      </c>
      <c r="D18041" t="s">
        <v>4991</v>
      </c>
    </row>
    <row r="18042" spans="1:4" x14ac:dyDescent="0.25">
      <c r="A18042" s="2">
        <v>44687.859027777777</v>
      </c>
      <c r="B18042" t="s">
        <v>168</v>
      </c>
      <c r="D18042" t="s">
        <v>912</v>
      </c>
    </row>
    <row r="18043" spans="1:4" x14ac:dyDescent="0.25">
      <c r="A18043" s="2">
        <v>44687.859027777777</v>
      </c>
      <c r="B18043" t="s">
        <v>168</v>
      </c>
      <c r="D18043" t="s">
        <v>893</v>
      </c>
    </row>
    <row r="18044" spans="1:4" x14ac:dyDescent="0.25">
      <c r="A18044" s="2">
        <v>44687.86041666667</v>
      </c>
      <c r="B18044" t="s">
        <v>168</v>
      </c>
      <c r="C18044" t="s">
        <v>11576</v>
      </c>
    </row>
    <row r="18045" spans="1:4" x14ac:dyDescent="0.25">
      <c r="A18045" s="2">
        <v>44687.86041666667</v>
      </c>
      <c r="B18045" t="s">
        <v>168</v>
      </c>
      <c r="C18045" t="s">
        <v>6396</v>
      </c>
    </row>
    <row r="18046" spans="1:4" x14ac:dyDescent="0.25">
      <c r="A18046" s="2">
        <v>44687.86041666667</v>
      </c>
      <c r="B18046" t="s">
        <v>168</v>
      </c>
      <c r="C18046" t="s">
        <v>11577</v>
      </c>
    </row>
    <row r="18047" spans="1:4" x14ac:dyDescent="0.25">
      <c r="A18047" s="2">
        <v>44687.86041666667</v>
      </c>
      <c r="B18047" t="s">
        <v>168</v>
      </c>
      <c r="C18047" t="s">
        <v>1249</v>
      </c>
    </row>
    <row r="18048" spans="1:4" x14ac:dyDescent="0.25">
      <c r="A18048" s="2">
        <v>44687.86041666667</v>
      </c>
      <c r="B18048" t="s">
        <v>168</v>
      </c>
      <c r="D18048" t="s">
        <v>828</v>
      </c>
    </row>
    <row r="18049" spans="1:4" x14ac:dyDescent="0.25">
      <c r="A18049" s="2">
        <v>44687.86041666667</v>
      </c>
      <c r="B18049" t="s">
        <v>168</v>
      </c>
      <c r="D18049" t="s">
        <v>971</v>
      </c>
    </row>
    <row r="18050" spans="1:4" x14ac:dyDescent="0.25">
      <c r="A18050" s="2">
        <v>44687.86041666667</v>
      </c>
      <c r="B18050" t="s">
        <v>168</v>
      </c>
      <c r="D18050" t="s">
        <v>1008</v>
      </c>
    </row>
    <row r="18051" spans="1:4" x14ac:dyDescent="0.25">
      <c r="A18051" s="2">
        <v>44687.86041666667</v>
      </c>
      <c r="B18051" t="s">
        <v>168</v>
      </c>
      <c r="D18051" t="s">
        <v>955</v>
      </c>
    </row>
    <row r="18052" spans="1:4" x14ac:dyDescent="0.25">
      <c r="A18052" s="2">
        <v>44687.861111111109</v>
      </c>
      <c r="B18052" t="s">
        <v>168</v>
      </c>
      <c r="C18052" t="s">
        <v>11578</v>
      </c>
    </row>
    <row r="18053" spans="1:4" x14ac:dyDescent="0.25">
      <c r="A18053" s="2">
        <v>44687.861111111109</v>
      </c>
      <c r="B18053" t="s">
        <v>168</v>
      </c>
      <c r="C18053" t="s">
        <v>6396</v>
      </c>
    </row>
    <row r="18054" spans="1:4" x14ac:dyDescent="0.25">
      <c r="A18054" s="2">
        <v>44687.861111111109</v>
      </c>
      <c r="B18054" t="s">
        <v>168</v>
      </c>
      <c r="C18054" t="s">
        <v>11579</v>
      </c>
    </row>
    <row r="18055" spans="1:4" x14ac:dyDescent="0.25">
      <c r="A18055" s="2">
        <v>44687.861111111109</v>
      </c>
      <c r="B18055" t="s">
        <v>168</v>
      </c>
      <c r="D18055" t="s">
        <v>904</v>
      </c>
    </row>
    <row r="18056" spans="1:4" x14ac:dyDescent="0.25">
      <c r="A18056" s="2">
        <v>44687.861111111109</v>
      </c>
      <c r="B18056" t="s">
        <v>168</v>
      </c>
      <c r="D18056" t="s">
        <v>996</v>
      </c>
    </row>
    <row r="18057" spans="1:4" x14ac:dyDescent="0.25">
      <c r="A18057" s="2">
        <v>44687.861111111109</v>
      </c>
      <c r="B18057" t="s">
        <v>168</v>
      </c>
      <c r="D18057" t="s">
        <v>972</v>
      </c>
    </row>
    <row r="18058" spans="1:4" x14ac:dyDescent="0.25">
      <c r="A18058" s="2">
        <v>44687.861805555556</v>
      </c>
      <c r="B18058" t="s">
        <v>168</v>
      </c>
      <c r="C18058" t="s">
        <v>6396</v>
      </c>
    </row>
    <row r="18059" spans="1:4" x14ac:dyDescent="0.25">
      <c r="A18059" s="2">
        <v>44687.861805555556</v>
      </c>
      <c r="B18059" t="s">
        <v>168</v>
      </c>
      <c r="D18059" t="s">
        <v>901</v>
      </c>
    </row>
    <row r="18060" spans="1:4" x14ac:dyDescent="0.25">
      <c r="A18060" s="2">
        <v>44687.862500000003</v>
      </c>
      <c r="B18060" t="s">
        <v>168</v>
      </c>
      <c r="C18060" t="s">
        <v>11580</v>
      </c>
    </row>
    <row r="18061" spans="1:4" x14ac:dyDescent="0.25">
      <c r="A18061" s="2">
        <v>44687.862500000003</v>
      </c>
      <c r="B18061" t="s">
        <v>168</v>
      </c>
      <c r="C18061" t="s">
        <v>6396</v>
      </c>
    </row>
    <row r="18062" spans="1:4" x14ac:dyDescent="0.25">
      <c r="A18062" s="2">
        <v>44687.862500000003</v>
      </c>
      <c r="B18062" t="s">
        <v>168</v>
      </c>
      <c r="C18062" t="s">
        <v>9504</v>
      </c>
    </row>
    <row r="18063" spans="1:4" x14ac:dyDescent="0.25">
      <c r="A18063" s="2">
        <v>44687.862500000003</v>
      </c>
      <c r="B18063" t="s">
        <v>168</v>
      </c>
      <c r="C18063" t="s">
        <v>194</v>
      </c>
    </row>
    <row r="18064" spans="1:4" x14ac:dyDescent="0.25">
      <c r="A18064" s="2">
        <v>44687.862500000003</v>
      </c>
      <c r="B18064" t="s">
        <v>168</v>
      </c>
      <c r="D18064" t="s">
        <v>846</v>
      </c>
    </row>
    <row r="18065" spans="1:4" x14ac:dyDescent="0.25">
      <c r="A18065" s="2">
        <v>44687.862500000003</v>
      </c>
      <c r="B18065" t="s">
        <v>168</v>
      </c>
      <c r="D18065" t="s">
        <v>908</v>
      </c>
    </row>
    <row r="18066" spans="1:4" x14ac:dyDescent="0.25">
      <c r="A18066" s="2">
        <v>44687.862500000003</v>
      </c>
      <c r="B18066" t="s">
        <v>168</v>
      </c>
      <c r="D18066" t="s">
        <v>909</v>
      </c>
    </row>
    <row r="18067" spans="1:4" x14ac:dyDescent="0.25">
      <c r="A18067" s="2">
        <v>44687.862500000003</v>
      </c>
      <c r="B18067" t="s">
        <v>168</v>
      </c>
      <c r="D18067" t="s">
        <v>848</v>
      </c>
    </row>
    <row r="18068" spans="1:4" x14ac:dyDescent="0.25">
      <c r="A18068" s="2">
        <v>44687.863194444442</v>
      </c>
      <c r="B18068" t="s">
        <v>168</v>
      </c>
      <c r="C18068" t="s">
        <v>11581</v>
      </c>
    </row>
    <row r="18069" spans="1:4" x14ac:dyDescent="0.25">
      <c r="A18069" s="2">
        <v>44687.863194444442</v>
      </c>
      <c r="B18069" t="s">
        <v>168</v>
      </c>
      <c r="C18069" t="s">
        <v>6396</v>
      </c>
    </row>
    <row r="18070" spans="1:4" x14ac:dyDescent="0.25">
      <c r="A18070" s="2">
        <v>44687.863194444442</v>
      </c>
      <c r="B18070" t="s">
        <v>168</v>
      </c>
      <c r="C18070" t="s">
        <v>11582</v>
      </c>
    </row>
    <row r="18071" spans="1:4" x14ac:dyDescent="0.25">
      <c r="A18071" s="2">
        <v>44687.863194444442</v>
      </c>
      <c r="B18071" t="s">
        <v>168</v>
      </c>
      <c r="C18071" t="s">
        <v>7800</v>
      </c>
    </row>
    <row r="18072" spans="1:4" x14ac:dyDescent="0.25">
      <c r="A18072" s="2">
        <v>44687.863194444442</v>
      </c>
      <c r="B18072" t="s">
        <v>168</v>
      </c>
      <c r="D18072" t="s">
        <v>1855</v>
      </c>
    </row>
    <row r="18073" spans="1:4" x14ac:dyDescent="0.25">
      <c r="A18073" s="2">
        <v>44687.863194444442</v>
      </c>
      <c r="B18073" t="s">
        <v>168</v>
      </c>
      <c r="D18073" t="s">
        <v>1854</v>
      </c>
    </row>
    <row r="18074" spans="1:4" x14ac:dyDescent="0.25">
      <c r="A18074" s="2">
        <v>44687.863194444442</v>
      </c>
      <c r="B18074" t="s">
        <v>168</v>
      </c>
      <c r="D18074" t="s">
        <v>854</v>
      </c>
    </row>
    <row r="18075" spans="1:4" x14ac:dyDescent="0.25">
      <c r="A18075" s="2">
        <v>44687.863194444442</v>
      </c>
      <c r="B18075" t="s">
        <v>168</v>
      </c>
      <c r="D18075" t="s">
        <v>953</v>
      </c>
    </row>
    <row r="18076" spans="1:4" x14ac:dyDescent="0.25">
      <c r="A18076" s="2">
        <v>44687.867361111108</v>
      </c>
      <c r="B18076" t="s">
        <v>163</v>
      </c>
      <c r="C18076" t="s">
        <v>6396</v>
      </c>
    </row>
    <row r="18077" spans="1:4" x14ac:dyDescent="0.25">
      <c r="A18077" s="2">
        <v>44687.867361111108</v>
      </c>
      <c r="B18077" t="s">
        <v>163</v>
      </c>
      <c r="D18077" t="s">
        <v>827</v>
      </c>
    </row>
    <row r="18078" spans="1:4" x14ac:dyDescent="0.25">
      <c r="A18078" s="2">
        <v>44687.868055555555</v>
      </c>
      <c r="B18078" t="s">
        <v>163</v>
      </c>
      <c r="C18078" t="s">
        <v>11583</v>
      </c>
    </row>
    <row r="18079" spans="1:4" x14ac:dyDescent="0.25">
      <c r="A18079" s="2">
        <v>44687.868055555555</v>
      </c>
      <c r="B18079" t="s">
        <v>163</v>
      </c>
      <c r="D18079" t="s">
        <v>1853</v>
      </c>
    </row>
    <row r="18080" spans="1:4" x14ac:dyDescent="0.25">
      <c r="A18080" s="2">
        <v>44687.868750000001</v>
      </c>
      <c r="B18080" t="s">
        <v>163</v>
      </c>
      <c r="C18080" t="s">
        <v>11584</v>
      </c>
    </row>
    <row r="18081" spans="1:4" x14ac:dyDescent="0.25">
      <c r="A18081" s="2">
        <v>44687.868750000001</v>
      </c>
      <c r="B18081" t="s">
        <v>163</v>
      </c>
      <c r="D18081" t="s">
        <v>902</v>
      </c>
    </row>
    <row r="18082" spans="1:4" x14ac:dyDescent="0.25">
      <c r="A18082" s="2">
        <v>44687.869444444441</v>
      </c>
      <c r="B18082" t="s">
        <v>163</v>
      </c>
      <c r="C18082" t="s">
        <v>11585</v>
      </c>
    </row>
    <row r="18083" spans="1:4" x14ac:dyDescent="0.25">
      <c r="A18083" s="2">
        <v>44687.869444444441</v>
      </c>
      <c r="B18083" t="s">
        <v>163</v>
      </c>
      <c r="C18083" t="s">
        <v>6894</v>
      </c>
    </row>
    <row r="18084" spans="1:4" x14ac:dyDescent="0.25">
      <c r="A18084" s="2">
        <v>44687.869444444441</v>
      </c>
      <c r="B18084" t="s">
        <v>163</v>
      </c>
      <c r="C18084" t="s">
        <v>11586</v>
      </c>
    </row>
    <row r="18085" spans="1:4" x14ac:dyDescent="0.25">
      <c r="A18085" s="2">
        <v>44687.869444444441</v>
      </c>
      <c r="B18085" t="s">
        <v>163</v>
      </c>
      <c r="C18085" t="s">
        <v>6378</v>
      </c>
    </row>
    <row r="18086" spans="1:4" x14ac:dyDescent="0.25">
      <c r="A18086" s="2">
        <v>44687.869444444441</v>
      </c>
      <c r="B18086" t="s">
        <v>163</v>
      </c>
      <c r="D18086" t="s">
        <v>894</v>
      </c>
    </row>
    <row r="18087" spans="1:4" x14ac:dyDescent="0.25">
      <c r="A18087" s="2">
        <v>44687.869444444441</v>
      </c>
      <c r="B18087" t="s">
        <v>163</v>
      </c>
      <c r="D18087" t="s">
        <v>845</v>
      </c>
    </row>
    <row r="18088" spans="1:4" x14ac:dyDescent="0.25">
      <c r="A18088" s="2">
        <v>44687.869444444441</v>
      </c>
      <c r="B18088" t="s">
        <v>163</v>
      </c>
      <c r="D18088" t="s">
        <v>825</v>
      </c>
    </row>
    <row r="18089" spans="1:4" x14ac:dyDescent="0.25">
      <c r="A18089" s="2">
        <v>44687.869444444441</v>
      </c>
      <c r="B18089" t="s">
        <v>163</v>
      </c>
      <c r="D18089" t="s">
        <v>853</v>
      </c>
    </row>
    <row r="18090" spans="1:4" x14ac:dyDescent="0.25">
      <c r="A18090" s="2">
        <v>44687.870138888888</v>
      </c>
      <c r="B18090" t="s">
        <v>163</v>
      </c>
      <c r="C18090" t="s">
        <v>6876</v>
      </c>
    </row>
    <row r="18091" spans="1:4" x14ac:dyDescent="0.25">
      <c r="A18091" s="2">
        <v>44687.870138888888</v>
      </c>
      <c r="B18091" t="s">
        <v>163</v>
      </c>
      <c r="C18091" t="s">
        <v>11587</v>
      </c>
    </row>
    <row r="18092" spans="1:4" x14ac:dyDescent="0.25">
      <c r="A18092" s="2">
        <v>44687.870138888888</v>
      </c>
      <c r="B18092" t="s">
        <v>163</v>
      </c>
      <c r="C18092" t="s">
        <v>6637</v>
      </c>
    </row>
    <row r="18093" spans="1:4" x14ac:dyDescent="0.25">
      <c r="A18093" s="2">
        <v>44687.870138888888</v>
      </c>
      <c r="B18093" t="s">
        <v>163</v>
      </c>
      <c r="C18093" t="s">
        <v>6637</v>
      </c>
    </row>
    <row r="18094" spans="1:4" x14ac:dyDescent="0.25">
      <c r="A18094" s="2">
        <v>44687.870138888888</v>
      </c>
      <c r="B18094" t="s">
        <v>163</v>
      </c>
      <c r="C18094" t="s">
        <v>1249</v>
      </c>
    </row>
    <row r="18095" spans="1:4" x14ac:dyDescent="0.25">
      <c r="A18095" s="2">
        <v>44687.870138888888</v>
      </c>
      <c r="B18095" t="s">
        <v>163</v>
      </c>
      <c r="D18095" t="s">
        <v>918</v>
      </c>
    </row>
    <row r="18096" spans="1:4" x14ac:dyDescent="0.25">
      <c r="A18096" s="2">
        <v>44687.870138888888</v>
      </c>
      <c r="B18096" t="s">
        <v>163</v>
      </c>
      <c r="D18096" t="s">
        <v>842</v>
      </c>
    </row>
    <row r="18097" spans="1:4" x14ac:dyDescent="0.25">
      <c r="A18097" s="2">
        <v>44687.870138888888</v>
      </c>
      <c r="B18097" t="s">
        <v>163</v>
      </c>
      <c r="D18097" t="s">
        <v>949</v>
      </c>
    </row>
    <row r="18098" spans="1:4" x14ac:dyDescent="0.25">
      <c r="A18098" s="2">
        <v>44687.870138888888</v>
      </c>
      <c r="B18098" t="s">
        <v>163</v>
      </c>
      <c r="D18098" t="s">
        <v>4993</v>
      </c>
    </row>
    <row r="18099" spans="1:4" x14ac:dyDescent="0.25">
      <c r="A18099" s="2">
        <v>44687.870138888888</v>
      </c>
      <c r="B18099" t="s">
        <v>163</v>
      </c>
      <c r="D18099" t="s">
        <v>1927</v>
      </c>
    </row>
    <row r="18100" spans="1:4" x14ac:dyDescent="0.25">
      <c r="A18100" s="2">
        <v>44687.870833333334</v>
      </c>
      <c r="B18100" t="s">
        <v>163</v>
      </c>
      <c r="C18100" t="s">
        <v>11588</v>
      </c>
    </row>
    <row r="18101" spans="1:4" x14ac:dyDescent="0.25">
      <c r="A18101" s="2">
        <v>44687.870833333334</v>
      </c>
      <c r="B18101" t="s">
        <v>163</v>
      </c>
      <c r="C18101" t="s">
        <v>6396</v>
      </c>
    </row>
    <row r="18102" spans="1:4" x14ac:dyDescent="0.25">
      <c r="A18102" s="2">
        <v>44687.870833333334</v>
      </c>
      <c r="B18102" t="s">
        <v>163</v>
      </c>
      <c r="C18102" t="s">
        <v>11589</v>
      </c>
    </row>
    <row r="18103" spans="1:4" x14ac:dyDescent="0.25">
      <c r="A18103" s="2">
        <v>44687.870833333334</v>
      </c>
      <c r="B18103" t="s">
        <v>163</v>
      </c>
      <c r="C18103" t="s">
        <v>6526</v>
      </c>
    </row>
    <row r="18104" spans="1:4" x14ac:dyDescent="0.25">
      <c r="A18104" s="2">
        <v>44687.870833333334</v>
      </c>
      <c r="B18104" t="s">
        <v>163</v>
      </c>
      <c r="C18104" t="s">
        <v>11589</v>
      </c>
    </row>
    <row r="18105" spans="1:4" x14ac:dyDescent="0.25">
      <c r="A18105" s="2">
        <v>44687.870833333334</v>
      </c>
      <c r="B18105" t="s">
        <v>163</v>
      </c>
      <c r="C18105" t="s">
        <v>11590</v>
      </c>
    </row>
    <row r="18106" spans="1:4" x14ac:dyDescent="0.25">
      <c r="A18106" s="2">
        <v>44687.870833333334</v>
      </c>
      <c r="B18106" t="s">
        <v>163</v>
      </c>
      <c r="D18106" t="s">
        <v>1849</v>
      </c>
    </row>
    <row r="18107" spans="1:4" x14ac:dyDescent="0.25">
      <c r="A18107" s="2">
        <v>44687.870833333334</v>
      </c>
      <c r="B18107" t="s">
        <v>163</v>
      </c>
      <c r="D18107" t="s">
        <v>1861</v>
      </c>
    </row>
    <row r="18108" spans="1:4" x14ac:dyDescent="0.25">
      <c r="A18108" s="2">
        <v>44687.870833333334</v>
      </c>
      <c r="B18108" t="s">
        <v>163</v>
      </c>
      <c r="D18108" t="s">
        <v>1851</v>
      </c>
    </row>
    <row r="18109" spans="1:4" x14ac:dyDescent="0.25">
      <c r="A18109" s="2">
        <v>44687.870833333334</v>
      </c>
      <c r="B18109" t="s">
        <v>163</v>
      </c>
      <c r="D18109" t="s">
        <v>5040</v>
      </c>
    </row>
    <row r="18110" spans="1:4" x14ac:dyDescent="0.25">
      <c r="A18110" s="2">
        <v>44687.870833333334</v>
      </c>
      <c r="B18110" t="s">
        <v>163</v>
      </c>
      <c r="D18110" t="s">
        <v>899</v>
      </c>
    </row>
    <row r="18111" spans="1:4" x14ac:dyDescent="0.25">
      <c r="A18111" s="2">
        <v>44687.870833333334</v>
      </c>
      <c r="B18111" t="s">
        <v>163</v>
      </c>
      <c r="D18111" t="s">
        <v>953</v>
      </c>
    </row>
    <row r="18112" spans="1:4" x14ac:dyDescent="0.25">
      <c r="A18112" s="2">
        <v>44687.871527777781</v>
      </c>
      <c r="B18112" t="s">
        <v>163</v>
      </c>
      <c r="C18112" t="s">
        <v>11591</v>
      </c>
    </row>
    <row r="18113" spans="1:4" x14ac:dyDescent="0.25">
      <c r="A18113" s="2">
        <v>44687.871527777781</v>
      </c>
      <c r="B18113" t="s">
        <v>163</v>
      </c>
      <c r="C18113" t="s">
        <v>11592</v>
      </c>
    </row>
    <row r="18114" spans="1:4" x14ac:dyDescent="0.25">
      <c r="A18114" s="2">
        <v>44687.871527777781</v>
      </c>
      <c r="B18114" t="s">
        <v>163</v>
      </c>
      <c r="C18114" t="s">
        <v>11563</v>
      </c>
    </row>
    <row r="18115" spans="1:4" x14ac:dyDescent="0.25">
      <c r="A18115" s="2">
        <v>44687.871527777781</v>
      </c>
      <c r="B18115" t="s">
        <v>163</v>
      </c>
      <c r="D18115" t="s">
        <v>902</v>
      </c>
    </row>
    <row r="18116" spans="1:4" x14ac:dyDescent="0.25">
      <c r="A18116" s="2">
        <v>44687.871527777781</v>
      </c>
      <c r="B18116" t="s">
        <v>163</v>
      </c>
      <c r="D18116" t="s">
        <v>912</v>
      </c>
    </row>
    <row r="18117" spans="1:4" x14ac:dyDescent="0.25">
      <c r="A18117" s="2">
        <v>44687.871527777781</v>
      </c>
      <c r="B18117" t="s">
        <v>163</v>
      </c>
      <c r="D18117" t="s">
        <v>893</v>
      </c>
    </row>
    <row r="18118" spans="1:4" x14ac:dyDescent="0.25">
      <c r="A18118" s="2">
        <v>44687.87222222222</v>
      </c>
      <c r="B18118" t="s">
        <v>163</v>
      </c>
      <c r="C18118" t="s">
        <v>11593</v>
      </c>
    </row>
    <row r="18119" spans="1:4" x14ac:dyDescent="0.25">
      <c r="A18119" s="2">
        <v>44687.87222222222</v>
      </c>
      <c r="B18119" t="s">
        <v>163</v>
      </c>
      <c r="C18119" t="s">
        <v>6396</v>
      </c>
    </row>
    <row r="18120" spans="1:4" x14ac:dyDescent="0.25">
      <c r="A18120" s="2">
        <v>44687.87222222222</v>
      </c>
      <c r="B18120" t="s">
        <v>163</v>
      </c>
      <c r="C18120" t="s">
        <v>11594</v>
      </c>
    </row>
    <row r="18121" spans="1:4" x14ac:dyDescent="0.25">
      <c r="A18121" s="2">
        <v>44687.87222222222</v>
      </c>
      <c r="B18121" t="s">
        <v>163</v>
      </c>
      <c r="C18121" t="s">
        <v>6399</v>
      </c>
    </row>
    <row r="18122" spans="1:4" x14ac:dyDescent="0.25">
      <c r="A18122" s="2">
        <v>44687.87222222222</v>
      </c>
      <c r="B18122" t="s">
        <v>163</v>
      </c>
      <c r="C18122" t="s">
        <v>11595</v>
      </c>
    </row>
    <row r="18123" spans="1:4" x14ac:dyDescent="0.25">
      <c r="A18123" s="2">
        <v>44687.87222222222</v>
      </c>
      <c r="B18123" t="s">
        <v>163</v>
      </c>
      <c r="D18123" t="s">
        <v>828</v>
      </c>
    </row>
    <row r="18124" spans="1:4" x14ac:dyDescent="0.25">
      <c r="A18124" s="2">
        <v>44687.87222222222</v>
      </c>
      <c r="B18124" t="s">
        <v>163</v>
      </c>
      <c r="D18124" t="s">
        <v>971</v>
      </c>
    </row>
    <row r="18125" spans="1:4" x14ac:dyDescent="0.25">
      <c r="A18125" s="2">
        <v>44687.87222222222</v>
      </c>
      <c r="B18125" t="s">
        <v>163</v>
      </c>
      <c r="D18125" t="s">
        <v>992</v>
      </c>
    </row>
    <row r="18126" spans="1:4" x14ac:dyDescent="0.25">
      <c r="A18126" s="2">
        <v>44687.87222222222</v>
      </c>
      <c r="B18126" t="s">
        <v>163</v>
      </c>
      <c r="D18126" t="s">
        <v>4991</v>
      </c>
    </row>
    <row r="18127" spans="1:4" x14ac:dyDescent="0.25">
      <c r="A18127" s="2">
        <v>44687.87222222222</v>
      </c>
      <c r="B18127" t="s">
        <v>163</v>
      </c>
      <c r="D18127" t="s">
        <v>844</v>
      </c>
    </row>
    <row r="18128" spans="1:4" x14ac:dyDescent="0.25">
      <c r="A18128" s="2">
        <v>44687.872916666667</v>
      </c>
      <c r="B18128" t="s">
        <v>163</v>
      </c>
      <c r="C18128" t="s">
        <v>6396</v>
      </c>
    </row>
    <row r="18129" spans="1:4" x14ac:dyDescent="0.25">
      <c r="A18129" s="2">
        <v>44687.872916666667</v>
      </c>
      <c r="B18129" t="s">
        <v>163</v>
      </c>
      <c r="C18129" t="s">
        <v>11596</v>
      </c>
    </row>
    <row r="18130" spans="1:4" x14ac:dyDescent="0.25">
      <c r="A18130" s="2">
        <v>44687.872916666667</v>
      </c>
      <c r="B18130" t="s">
        <v>163</v>
      </c>
      <c r="D18130" t="s">
        <v>845</v>
      </c>
    </row>
    <row r="18131" spans="1:4" x14ac:dyDescent="0.25">
      <c r="A18131" s="2">
        <v>44687.872916666667</v>
      </c>
      <c r="B18131" t="s">
        <v>163</v>
      </c>
      <c r="D18131" t="s">
        <v>1895</v>
      </c>
    </row>
    <row r="18132" spans="1:4" x14ac:dyDescent="0.25">
      <c r="A18132" s="2">
        <v>44688.247916666667</v>
      </c>
      <c r="B18132" t="s">
        <v>182</v>
      </c>
      <c r="C18132" t="s">
        <v>11888</v>
      </c>
    </row>
    <row r="18133" spans="1:4" x14ac:dyDescent="0.25">
      <c r="A18133" s="2">
        <v>44688.247916666667</v>
      </c>
      <c r="B18133" t="s">
        <v>182</v>
      </c>
      <c r="D18133" t="s">
        <v>11131</v>
      </c>
    </row>
    <row r="18134" spans="1:4" x14ac:dyDescent="0.25">
      <c r="A18134" s="2">
        <v>44688.249305555553</v>
      </c>
      <c r="B18134" t="s">
        <v>182</v>
      </c>
      <c r="C18134" t="s">
        <v>6386</v>
      </c>
    </row>
    <row r="18135" spans="1:4" x14ac:dyDescent="0.25">
      <c r="A18135" s="2">
        <v>44688.249305555553</v>
      </c>
      <c r="B18135" t="s">
        <v>182</v>
      </c>
      <c r="D18135" t="s">
        <v>1848</v>
      </c>
    </row>
    <row r="18136" spans="1:4" x14ac:dyDescent="0.25">
      <c r="A18136" s="2">
        <v>44688.252083333333</v>
      </c>
      <c r="B18136" t="s">
        <v>182</v>
      </c>
      <c r="C18136" t="s">
        <v>11889</v>
      </c>
    </row>
    <row r="18137" spans="1:4" x14ac:dyDescent="0.25">
      <c r="A18137" s="2">
        <v>44688.252083333333</v>
      </c>
      <c r="B18137" t="s">
        <v>182</v>
      </c>
      <c r="C18137" t="s">
        <v>6386</v>
      </c>
    </row>
    <row r="18138" spans="1:4" x14ac:dyDescent="0.25">
      <c r="A18138" s="2">
        <v>44688.252083333333</v>
      </c>
      <c r="B18138" t="s">
        <v>182</v>
      </c>
      <c r="D18138" t="s">
        <v>1849</v>
      </c>
    </row>
    <row r="18139" spans="1:4" x14ac:dyDescent="0.25">
      <c r="A18139" s="2">
        <v>44688.252083333333</v>
      </c>
      <c r="B18139" t="s">
        <v>182</v>
      </c>
      <c r="D18139" t="s">
        <v>1850</v>
      </c>
    </row>
    <row r="18140" spans="1:4" x14ac:dyDescent="0.25">
      <c r="A18140" s="2">
        <v>44688.25277777778</v>
      </c>
      <c r="B18140" t="s">
        <v>182</v>
      </c>
      <c r="C18140" t="s">
        <v>11890</v>
      </c>
    </row>
    <row r="18141" spans="1:4" x14ac:dyDescent="0.25">
      <c r="A18141" s="2">
        <v>44688.25277777778</v>
      </c>
      <c r="B18141" t="s">
        <v>182</v>
      </c>
      <c r="C18141" t="s">
        <v>1538</v>
      </c>
    </row>
    <row r="18142" spans="1:4" x14ac:dyDescent="0.25">
      <c r="A18142" s="2">
        <v>44688.25277777778</v>
      </c>
      <c r="B18142" t="s">
        <v>182</v>
      </c>
      <c r="D18142" t="s">
        <v>1858</v>
      </c>
    </row>
    <row r="18143" spans="1:4" x14ac:dyDescent="0.25">
      <c r="A18143" s="2">
        <v>44688.25277777778</v>
      </c>
      <c r="B18143" t="s">
        <v>182</v>
      </c>
      <c r="D18143" t="s">
        <v>958</v>
      </c>
    </row>
    <row r="18144" spans="1:4" x14ac:dyDescent="0.25">
      <c r="A18144" s="2">
        <v>44688.253472222219</v>
      </c>
      <c r="B18144" t="s">
        <v>182</v>
      </c>
      <c r="C18144" t="s">
        <v>11891</v>
      </c>
    </row>
    <row r="18145" spans="1:4" x14ac:dyDescent="0.25">
      <c r="A18145" s="2">
        <v>44688.253472222219</v>
      </c>
      <c r="B18145" t="s">
        <v>182</v>
      </c>
      <c r="C18145" t="s">
        <v>6660</v>
      </c>
    </row>
    <row r="18146" spans="1:4" x14ac:dyDescent="0.25">
      <c r="A18146" s="2">
        <v>44688.253472222219</v>
      </c>
      <c r="B18146" t="s">
        <v>182</v>
      </c>
      <c r="D18146" t="s">
        <v>825</v>
      </c>
    </row>
    <row r="18147" spans="1:4" x14ac:dyDescent="0.25">
      <c r="A18147" s="2">
        <v>44688.253472222219</v>
      </c>
      <c r="B18147" t="s">
        <v>182</v>
      </c>
      <c r="D18147" t="s">
        <v>826</v>
      </c>
    </row>
    <row r="18148" spans="1:4" x14ac:dyDescent="0.25">
      <c r="A18148" s="2">
        <v>44688.256249999999</v>
      </c>
      <c r="B18148" t="s">
        <v>182</v>
      </c>
      <c r="C18148" t="s">
        <v>11892</v>
      </c>
    </row>
    <row r="18149" spans="1:4" x14ac:dyDescent="0.25">
      <c r="A18149" s="2">
        <v>44688.256249999999</v>
      </c>
      <c r="B18149" t="s">
        <v>182</v>
      </c>
      <c r="D18149" t="s">
        <v>885</v>
      </c>
    </row>
    <row r="18150" spans="1:4" x14ac:dyDescent="0.25">
      <c r="A18150" s="2">
        <v>44688.257638888892</v>
      </c>
      <c r="B18150" t="s">
        <v>182</v>
      </c>
      <c r="C18150" t="s">
        <v>11893</v>
      </c>
    </row>
    <row r="18151" spans="1:4" x14ac:dyDescent="0.25">
      <c r="A18151" s="2">
        <v>44688.257638888892</v>
      </c>
      <c r="B18151" t="s">
        <v>182</v>
      </c>
      <c r="C18151" t="s">
        <v>6386</v>
      </c>
    </row>
    <row r="18152" spans="1:4" x14ac:dyDescent="0.25">
      <c r="A18152" s="2">
        <v>44688.257638888892</v>
      </c>
      <c r="B18152" t="s">
        <v>182</v>
      </c>
      <c r="D18152" t="s">
        <v>850</v>
      </c>
    </row>
    <row r="18153" spans="1:4" x14ac:dyDescent="0.25">
      <c r="A18153" s="2">
        <v>44688.257638888892</v>
      </c>
      <c r="B18153" t="s">
        <v>182</v>
      </c>
      <c r="D18153" t="s">
        <v>893</v>
      </c>
    </row>
    <row r="18154" spans="1:4" x14ac:dyDescent="0.25">
      <c r="A18154" s="2">
        <v>44688.261111111111</v>
      </c>
      <c r="B18154" t="s">
        <v>182</v>
      </c>
      <c r="C18154" t="s">
        <v>11894</v>
      </c>
    </row>
    <row r="18155" spans="1:4" x14ac:dyDescent="0.25">
      <c r="A18155" s="2">
        <v>44688.261111111111</v>
      </c>
      <c r="B18155" t="s">
        <v>182</v>
      </c>
      <c r="C18155" t="s">
        <v>1538</v>
      </c>
    </row>
    <row r="18156" spans="1:4" x14ac:dyDescent="0.25">
      <c r="A18156" s="2">
        <v>44688.261111111111</v>
      </c>
      <c r="B18156" t="s">
        <v>182</v>
      </c>
      <c r="D18156" t="s">
        <v>872</v>
      </c>
    </row>
    <row r="18157" spans="1:4" x14ac:dyDescent="0.25">
      <c r="A18157" s="2">
        <v>44688.261111111111</v>
      </c>
      <c r="B18157" t="s">
        <v>182</v>
      </c>
      <c r="D18157" t="s">
        <v>949</v>
      </c>
    </row>
    <row r="18158" spans="1:4" x14ac:dyDescent="0.25">
      <c r="A18158" s="2">
        <v>44688.261805555558</v>
      </c>
      <c r="B18158" t="s">
        <v>182</v>
      </c>
      <c r="C18158" t="s">
        <v>11895</v>
      </c>
    </row>
    <row r="18159" spans="1:4" x14ac:dyDescent="0.25">
      <c r="A18159" s="2">
        <v>44688.261805555558</v>
      </c>
      <c r="B18159" t="s">
        <v>182</v>
      </c>
      <c r="D18159" t="s">
        <v>1855</v>
      </c>
    </row>
    <row r="18160" spans="1:4" x14ac:dyDescent="0.25">
      <c r="A18160" s="2">
        <v>44688.263888888891</v>
      </c>
      <c r="B18160" t="s">
        <v>182</v>
      </c>
      <c r="C18160" t="s">
        <v>11896</v>
      </c>
    </row>
    <row r="18161" spans="1:4" x14ac:dyDescent="0.25">
      <c r="A18161" s="2">
        <v>44688.263888888891</v>
      </c>
      <c r="B18161" t="s">
        <v>182</v>
      </c>
      <c r="D18161" t="s">
        <v>852</v>
      </c>
    </row>
    <row r="18162" spans="1:4" x14ac:dyDescent="0.25">
      <c r="A18162" s="2">
        <v>44688.26458333333</v>
      </c>
      <c r="B18162" t="s">
        <v>182</v>
      </c>
      <c r="C18162" t="s">
        <v>11897</v>
      </c>
    </row>
    <row r="18163" spans="1:4" x14ac:dyDescent="0.25">
      <c r="A18163" s="2">
        <v>44688.26458333333</v>
      </c>
      <c r="B18163" t="s">
        <v>182</v>
      </c>
      <c r="C18163" t="s">
        <v>6386</v>
      </c>
    </row>
    <row r="18164" spans="1:4" x14ac:dyDescent="0.25">
      <c r="A18164" s="2">
        <v>44688.26458333333</v>
      </c>
      <c r="B18164" t="s">
        <v>182</v>
      </c>
      <c r="D18164" t="s">
        <v>1013</v>
      </c>
    </row>
    <row r="18165" spans="1:4" x14ac:dyDescent="0.25">
      <c r="A18165" s="2">
        <v>44688.26458333333</v>
      </c>
      <c r="B18165" t="s">
        <v>182</v>
      </c>
      <c r="D18165" t="s">
        <v>845</v>
      </c>
    </row>
    <row r="18166" spans="1:4" x14ac:dyDescent="0.25">
      <c r="A18166" s="2">
        <v>44688.475694444445</v>
      </c>
      <c r="B18166" t="s">
        <v>10297</v>
      </c>
      <c r="C18166" t="s">
        <v>6386</v>
      </c>
    </row>
    <row r="18167" spans="1:4" x14ac:dyDescent="0.25">
      <c r="A18167" s="2">
        <v>44688.475694444445</v>
      </c>
      <c r="B18167" t="s">
        <v>10297</v>
      </c>
      <c r="D18167" t="s">
        <v>4989</v>
      </c>
    </row>
    <row r="18168" spans="1:4" x14ac:dyDescent="0.25">
      <c r="A18168" s="2">
        <v>44688.476388888892</v>
      </c>
      <c r="B18168" t="s">
        <v>10297</v>
      </c>
      <c r="C18168" t="s">
        <v>6386</v>
      </c>
    </row>
    <row r="18169" spans="1:4" x14ac:dyDescent="0.25">
      <c r="A18169" s="2">
        <v>44688.476388888892</v>
      </c>
      <c r="B18169" t="s">
        <v>10297</v>
      </c>
      <c r="D18169" t="s">
        <v>1848</v>
      </c>
    </row>
    <row r="18170" spans="1:4" x14ac:dyDescent="0.25">
      <c r="A18170" s="2">
        <v>44688.477777777778</v>
      </c>
      <c r="B18170" t="s">
        <v>10297</v>
      </c>
      <c r="C18170" t="s">
        <v>11399</v>
      </c>
    </row>
    <row r="18171" spans="1:4" x14ac:dyDescent="0.25">
      <c r="A18171" s="2">
        <v>44688.477777777778</v>
      </c>
      <c r="B18171" t="s">
        <v>10297</v>
      </c>
      <c r="C18171" t="s">
        <v>6386</v>
      </c>
    </row>
    <row r="18172" spans="1:4" x14ac:dyDescent="0.25">
      <c r="A18172" s="2">
        <v>44688.477777777778</v>
      </c>
      <c r="B18172" t="s">
        <v>10297</v>
      </c>
      <c r="D18172" t="s">
        <v>1849</v>
      </c>
    </row>
    <row r="18173" spans="1:4" x14ac:dyDescent="0.25">
      <c r="A18173" s="2">
        <v>44688.477777777778</v>
      </c>
      <c r="B18173" t="s">
        <v>10297</v>
      </c>
      <c r="D18173" t="s">
        <v>1850</v>
      </c>
    </row>
    <row r="18174" spans="1:4" x14ac:dyDescent="0.25">
      <c r="A18174" s="2">
        <v>44688.478472222225</v>
      </c>
      <c r="B18174" t="s">
        <v>10297</v>
      </c>
      <c r="C18174" t="s">
        <v>11400</v>
      </c>
    </row>
    <row r="18175" spans="1:4" x14ac:dyDescent="0.25">
      <c r="A18175" s="2">
        <v>44688.478472222225</v>
      </c>
      <c r="B18175" t="s">
        <v>10297</v>
      </c>
      <c r="C18175" t="s">
        <v>6386</v>
      </c>
    </row>
    <row r="18176" spans="1:4" x14ac:dyDescent="0.25">
      <c r="A18176" s="2">
        <v>44688.478472222225</v>
      </c>
      <c r="B18176" t="s">
        <v>10297</v>
      </c>
      <c r="D18176" t="s">
        <v>1897</v>
      </c>
    </row>
    <row r="18177" spans="1:4" x14ac:dyDescent="0.25">
      <c r="A18177" s="2">
        <v>44688.478472222225</v>
      </c>
      <c r="B18177" t="s">
        <v>10297</v>
      </c>
      <c r="D18177" t="s">
        <v>1852</v>
      </c>
    </row>
    <row r="18178" spans="1:4" x14ac:dyDescent="0.25">
      <c r="A18178" s="2">
        <v>44688.479166666664</v>
      </c>
      <c r="B18178" t="s">
        <v>10297</v>
      </c>
      <c r="C18178" t="s">
        <v>11401</v>
      </c>
    </row>
    <row r="18179" spans="1:4" x14ac:dyDescent="0.25">
      <c r="A18179" s="2">
        <v>44688.479166666664</v>
      </c>
      <c r="B18179" t="s">
        <v>10297</v>
      </c>
      <c r="C18179" t="s">
        <v>6660</v>
      </c>
    </row>
    <row r="18180" spans="1:4" x14ac:dyDescent="0.25">
      <c r="A18180" s="2">
        <v>44688.479166666664</v>
      </c>
      <c r="B18180" t="s">
        <v>10297</v>
      </c>
      <c r="D18180" t="s">
        <v>825</v>
      </c>
    </row>
    <row r="18181" spans="1:4" x14ac:dyDescent="0.25">
      <c r="A18181" s="2">
        <v>44688.479166666664</v>
      </c>
      <c r="B18181" t="s">
        <v>10297</v>
      </c>
      <c r="D18181" t="s">
        <v>826</v>
      </c>
    </row>
    <row r="18182" spans="1:4" x14ac:dyDescent="0.25">
      <c r="A18182" s="2">
        <v>44688.479861111111</v>
      </c>
      <c r="B18182" t="s">
        <v>10297</v>
      </c>
      <c r="C18182" t="s">
        <v>11402</v>
      </c>
    </row>
    <row r="18183" spans="1:4" x14ac:dyDescent="0.25">
      <c r="A18183" s="2">
        <v>44688.479861111111</v>
      </c>
      <c r="B18183" t="s">
        <v>10297</v>
      </c>
      <c r="D18183" t="s">
        <v>1853</v>
      </c>
    </row>
    <row r="18184" spans="1:4" x14ac:dyDescent="0.25">
      <c r="A18184" s="2">
        <v>44688.488888888889</v>
      </c>
      <c r="B18184" t="s">
        <v>168</v>
      </c>
      <c r="C18184" t="s">
        <v>10719</v>
      </c>
    </row>
    <row r="18185" spans="1:4" x14ac:dyDescent="0.25">
      <c r="A18185" s="2">
        <v>44688.488888888889</v>
      </c>
      <c r="B18185" t="s">
        <v>168</v>
      </c>
      <c r="C18185" t="s">
        <v>6386</v>
      </c>
    </row>
    <row r="18186" spans="1:4" x14ac:dyDescent="0.25">
      <c r="A18186" s="2">
        <v>44688.488888888889</v>
      </c>
      <c r="B18186" t="s">
        <v>168</v>
      </c>
      <c r="D18186" t="s">
        <v>5058</v>
      </c>
    </row>
    <row r="18187" spans="1:4" x14ac:dyDescent="0.25">
      <c r="A18187" s="2">
        <v>44688.488888888889</v>
      </c>
      <c r="B18187" t="s">
        <v>168</v>
      </c>
      <c r="D18187" t="s">
        <v>1848</v>
      </c>
    </row>
    <row r="18188" spans="1:4" x14ac:dyDescent="0.25">
      <c r="A18188" s="2">
        <v>44688.489583333336</v>
      </c>
      <c r="B18188" t="s">
        <v>168</v>
      </c>
      <c r="C18188" t="s">
        <v>10720</v>
      </c>
    </row>
    <row r="18189" spans="1:4" x14ac:dyDescent="0.25">
      <c r="A18189" s="2">
        <v>44688.489583333336</v>
      </c>
      <c r="B18189" t="s">
        <v>168</v>
      </c>
      <c r="C18189" t="s">
        <v>6386</v>
      </c>
    </row>
    <row r="18190" spans="1:4" x14ac:dyDescent="0.25">
      <c r="A18190" s="2">
        <v>44688.489583333336</v>
      </c>
      <c r="B18190" t="s">
        <v>168</v>
      </c>
      <c r="D18190" t="s">
        <v>1849</v>
      </c>
    </row>
    <row r="18191" spans="1:4" x14ac:dyDescent="0.25">
      <c r="A18191" s="2">
        <v>44688.489583333336</v>
      </c>
      <c r="B18191" t="s">
        <v>168</v>
      </c>
      <c r="D18191" t="s">
        <v>1850</v>
      </c>
    </row>
    <row r="18192" spans="1:4" x14ac:dyDescent="0.25">
      <c r="A18192" s="2">
        <v>44688.490277777775</v>
      </c>
      <c r="B18192" t="s">
        <v>168</v>
      </c>
      <c r="C18192" t="s">
        <v>10721</v>
      </c>
    </row>
    <row r="18193" spans="1:4" x14ac:dyDescent="0.25">
      <c r="A18193" s="2">
        <v>44688.490277777775</v>
      </c>
      <c r="B18193" t="s">
        <v>168</v>
      </c>
      <c r="C18193" t="s">
        <v>6386</v>
      </c>
    </row>
    <row r="18194" spans="1:4" x14ac:dyDescent="0.25">
      <c r="A18194" s="2">
        <v>44688.490277777775</v>
      </c>
      <c r="B18194" t="s">
        <v>168</v>
      </c>
      <c r="D18194" t="s">
        <v>1937</v>
      </c>
    </row>
    <row r="18195" spans="1:4" x14ac:dyDescent="0.25">
      <c r="A18195" s="2">
        <v>44688.490972222222</v>
      </c>
      <c r="B18195" t="s">
        <v>168</v>
      </c>
      <c r="C18195" t="s">
        <v>10722</v>
      </c>
    </row>
    <row r="18196" spans="1:4" x14ac:dyDescent="0.25">
      <c r="A18196" s="2">
        <v>44688.490972222222</v>
      </c>
      <c r="B18196" t="s">
        <v>168</v>
      </c>
      <c r="C18196" t="s">
        <v>7262</v>
      </c>
    </row>
    <row r="18197" spans="1:4" x14ac:dyDescent="0.25">
      <c r="A18197" s="2">
        <v>44688.490972222222</v>
      </c>
      <c r="B18197" t="s">
        <v>168</v>
      </c>
      <c r="C18197" t="s">
        <v>10723</v>
      </c>
    </row>
    <row r="18198" spans="1:4" x14ac:dyDescent="0.25">
      <c r="A18198" s="2">
        <v>44688.490972222222</v>
      </c>
      <c r="B18198" t="s">
        <v>168</v>
      </c>
      <c r="C18198" t="s">
        <v>6386</v>
      </c>
    </row>
    <row r="18199" spans="1:4" x14ac:dyDescent="0.25">
      <c r="A18199" s="2">
        <v>44688.490972222222</v>
      </c>
      <c r="B18199" t="s">
        <v>168</v>
      </c>
      <c r="C18199" t="s">
        <v>10724</v>
      </c>
    </row>
    <row r="18200" spans="1:4" x14ac:dyDescent="0.25">
      <c r="A18200" s="2">
        <v>44688.490972222222</v>
      </c>
      <c r="B18200" t="s">
        <v>168</v>
      </c>
      <c r="D18200" t="s">
        <v>1852</v>
      </c>
    </row>
    <row r="18201" spans="1:4" x14ac:dyDescent="0.25">
      <c r="A18201" s="2">
        <v>44688.490972222222</v>
      </c>
      <c r="B18201" t="s">
        <v>168</v>
      </c>
      <c r="D18201" t="s">
        <v>844</v>
      </c>
    </row>
    <row r="18202" spans="1:4" x14ac:dyDescent="0.25">
      <c r="A18202" s="2">
        <v>44688.490972222222</v>
      </c>
      <c r="B18202" t="s">
        <v>168</v>
      </c>
      <c r="D18202" t="s">
        <v>976</v>
      </c>
    </row>
    <row r="18203" spans="1:4" x14ac:dyDescent="0.25">
      <c r="A18203" s="2">
        <v>44688.490972222222</v>
      </c>
      <c r="B18203" t="s">
        <v>168</v>
      </c>
      <c r="D18203" t="s">
        <v>846</v>
      </c>
    </row>
    <row r="18204" spans="1:4" x14ac:dyDescent="0.25">
      <c r="A18204" s="2">
        <v>44688.490972222222</v>
      </c>
      <c r="B18204" t="s">
        <v>168</v>
      </c>
      <c r="D18204" t="s">
        <v>908</v>
      </c>
    </row>
    <row r="18205" spans="1:4" x14ac:dyDescent="0.25">
      <c r="A18205" s="2">
        <v>44688.490972222222</v>
      </c>
      <c r="B18205" t="s">
        <v>168</v>
      </c>
      <c r="D18205" t="s">
        <v>848</v>
      </c>
    </row>
    <row r="18206" spans="1:4" x14ac:dyDescent="0.25">
      <c r="A18206" s="2">
        <v>44688.491666666669</v>
      </c>
      <c r="B18206" t="s">
        <v>168</v>
      </c>
      <c r="C18206" t="s">
        <v>10725</v>
      </c>
    </row>
    <row r="18207" spans="1:4" x14ac:dyDescent="0.25">
      <c r="A18207" s="2">
        <v>44688.491666666669</v>
      </c>
      <c r="B18207" t="s">
        <v>168</v>
      </c>
      <c r="C18207" t="s">
        <v>10726</v>
      </c>
    </row>
    <row r="18208" spans="1:4" x14ac:dyDescent="0.25">
      <c r="A18208" s="2">
        <v>44688.491666666669</v>
      </c>
      <c r="B18208" t="s">
        <v>168</v>
      </c>
      <c r="D18208" t="s">
        <v>909</v>
      </c>
    </row>
    <row r="18209" spans="1:4" x14ac:dyDescent="0.25">
      <c r="A18209" s="2">
        <v>44688.491666666669</v>
      </c>
      <c r="B18209" t="s">
        <v>168</v>
      </c>
      <c r="D18209" t="s">
        <v>1855</v>
      </c>
    </row>
    <row r="18210" spans="1:4" x14ac:dyDescent="0.25">
      <c r="A18210" s="2">
        <v>44688.492361111108</v>
      </c>
      <c r="B18210" t="s">
        <v>168</v>
      </c>
      <c r="C18210" t="s">
        <v>10727</v>
      </c>
    </row>
    <row r="18211" spans="1:4" x14ac:dyDescent="0.25">
      <c r="A18211" s="2">
        <v>44688.492361111108</v>
      </c>
      <c r="B18211" t="s">
        <v>168</v>
      </c>
      <c r="C18211" t="s">
        <v>10728</v>
      </c>
    </row>
    <row r="18212" spans="1:4" x14ac:dyDescent="0.25">
      <c r="A18212" s="2">
        <v>44688.492361111108</v>
      </c>
      <c r="B18212" t="s">
        <v>168</v>
      </c>
      <c r="D18212" t="s">
        <v>852</v>
      </c>
    </row>
    <row r="18213" spans="1:4" x14ac:dyDescent="0.25">
      <c r="A18213" s="2">
        <v>44688.492361111108</v>
      </c>
      <c r="B18213" t="s">
        <v>168</v>
      </c>
      <c r="D18213" t="s">
        <v>901</v>
      </c>
    </row>
    <row r="18214" spans="1:4" x14ac:dyDescent="0.25">
      <c r="A18214" s="2">
        <v>44688.493055555555</v>
      </c>
      <c r="B18214" t="s">
        <v>168</v>
      </c>
      <c r="C18214" t="s">
        <v>10729</v>
      </c>
    </row>
    <row r="18215" spans="1:4" x14ac:dyDescent="0.25">
      <c r="A18215" s="2">
        <v>44688.493055555555</v>
      </c>
      <c r="B18215" t="s">
        <v>168</v>
      </c>
      <c r="C18215" t="s">
        <v>10730</v>
      </c>
    </row>
    <row r="18216" spans="1:4" x14ac:dyDescent="0.25">
      <c r="A18216" s="2">
        <v>44688.493055555555</v>
      </c>
      <c r="B18216" t="s">
        <v>168</v>
      </c>
      <c r="C18216" t="s">
        <v>10731</v>
      </c>
    </row>
    <row r="18217" spans="1:4" x14ac:dyDescent="0.25">
      <c r="A18217" s="2">
        <v>44688.493055555555</v>
      </c>
      <c r="B18217" t="s">
        <v>168</v>
      </c>
      <c r="C18217" t="s">
        <v>6386</v>
      </c>
    </row>
    <row r="18218" spans="1:4" x14ac:dyDescent="0.25">
      <c r="A18218" s="2">
        <v>44688.493055555555</v>
      </c>
      <c r="B18218" t="s">
        <v>168</v>
      </c>
      <c r="D18218" t="s">
        <v>1895</v>
      </c>
    </row>
    <row r="18219" spans="1:4" x14ac:dyDescent="0.25">
      <c r="A18219" s="2">
        <v>44688.493055555555</v>
      </c>
      <c r="B18219" t="s">
        <v>168</v>
      </c>
      <c r="D18219" t="s">
        <v>902</v>
      </c>
    </row>
    <row r="18220" spans="1:4" x14ac:dyDescent="0.25">
      <c r="A18220" s="2">
        <v>44688.493055555555</v>
      </c>
      <c r="B18220" t="s">
        <v>168</v>
      </c>
      <c r="D18220" t="s">
        <v>850</v>
      </c>
    </row>
    <row r="18221" spans="1:4" x14ac:dyDescent="0.25">
      <c r="A18221" s="2">
        <v>44688.493055555555</v>
      </c>
      <c r="B18221" t="s">
        <v>168</v>
      </c>
      <c r="D18221" t="s">
        <v>893</v>
      </c>
    </row>
    <row r="18222" spans="1:4" x14ac:dyDescent="0.25">
      <c r="A18222" s="2">
        <v>44688.493750000001</v>
      </c>
      <c r="B18222" t="s">
        <v>168</v>
      </c>
      <c r="C18222" t="s">
        <v>10732</v>
      </c>
    </row>
    <row r="18223" spans="1:4" x14ac:dyDescent="0.25">
      <c r="A18223" s="2">
        <v>44688.493750000001</v>
      </c>
      <c r="B18223" t="s">
        <v>168</v>
      </c>
      <c r="C18223" t="s">
        <v>10733</v>
      </c>
    </row>
    <row r="18224" spans="1:4" x14ac:dyDescent="0.25">
      <c r="A18224" s="2">
        <v>44688.493750000001</v>
      </c>
      <c r="B18224" t="s">
        <v>168</v>
      </c>
      <c r="C18224" t="s">
        <v>6438</v>
      </c>
    </row>
    <row r="18225" spans="1:4" x14ac:dyDescent="0.25">
      <c r="A18225" s="2">
        <v>44688.493750000001</v>
      </c>
      <c r="B18225" t="s">
        <v>168</v>
      </c>
      <c r="C18225" t="s">
        <v>6386</v>
      </c>
    </row>
    <row r="18226" spans="1:4" x14ac:dyDescent="0.25">
      <c r="A18226" s="2">
        <v>44688.493750000001</v>
      </c>
      <c r="B18226" t="s">
        <v>168</v>
      </c>
      <c r="C18226" t="s">
        <v>10734</v>
      </c>
    </row>
    <row r="18227" spans="1:4" x14ac:dyDescent="0.25">
      <c r="A18227" s="2">
        <v>44688.493750000001</v>
      </c>
      <c r="B18227" t="s">
        <v>168</v>
      </c>
      <c r="D18227" t="s">
        <v>910</v>
      </c>
    </row>
    <row r="18228" spans="1:4" x14ac:dyDescent="0.25">
      <c r="A18228" s="2">
        <v>44688.493750000001</v>
      </c>
      <c r="B18228" t="s">
        <v>168</v>
      </c>
      <c r="D18228" t="s">
        <v>853</v>
      </c>
    </row>
    <row r="18229" spans="1:4" x14ac:dyDescent="0.25">
      <c r="A18229" s="2">
        <v>44688.493750000001</v>
      </c>
      <c r="B18229" t="s">
        <v>168</v>
      </c>
      <c r="D18229" t="s">
        <v>828</v>
      </c>
    </row>
    <row r="18230" spans="1:4" x14ac:dyDescent="0.25">
      <c r="A18230" s="2">
        <v>44688.493750000001</v>
      </c>
      <c r="B18230" t="s">
        <v>168</v>
      </c>
      <c r="D18230" t="s">
        <v>971</v>
      </c>
    </row>
    <row r="18231" spans="1:4" x14ac:dyDescent="0.25">
      <c r="A18231" s="2">
        <v>44688.493750000001</v>
      </c>
      <c r="B18231" t="s">
        <v>168</v>
      </c>
      <c r="D18231" t="s">
        <v>918</v>
      </c>
    </row>
    <row r="18232" spans="1:4" x14ac:dyDescent="0.25">
      <c r="A18232" s="2">
        <v>44688.785416666666</v>
      </c>
      <c r="B18232" t="s">
        <v>169</v>
      </c>
      <c r="C18232" t="s">
        <v>1256</v>
      </c>
    </row>
    <row r="18233" spans="1:4" x14ac:dyDescent="0.25">
      <c r="A18233" s="2">
        <v>44688.785416666666</v>
      </c>
      <c r="B18233" t="s">
        <v>169</v>
      </c>
      <c r="C18233" t="s">
        <v>6396</v>
      </c>
    </row>
    <row r="18234" spans="1:4" x14ac:dyDescent="0.25">
      <c r="A18234" s="2">
        <v>44688.785416666666</v>
      </c>
      <c r="B18234" t="s">
        <v>169</v>
      </c>
      <c r="D18234" t="s">
        <v>5010</v>
      </c>
    </row>
    <row r="18235" spans="1:4" x14ac:dyDescent="0.25">
      <c r="A18235" s="2">
        <v>44688.785416666666</v>
      </c>
      <c r="B18235" t="s">
        <v>169</v>
      </c>
      <c r="D18235" t="s">
        <v>1848</v>
      </c>
    </row>
    <row r="18236" spans="1:4" x14ac:dyDescent="0.25">
      <c r="A18236" s="2">
        <v>44688.786111111112</v>
      </c>
      <c r="B18236" t="s">
        <v>169</v>
      </c>
      <c r="C18236" t="s">
        <v>11597</v>
      </c>
    </row>
    <row r="18237" spans="1:4" x14ac:dyDescent="0.25">
      <c r="A18237" s="2">
        <v>44688.786111111112</v>
      </c>
      <c r="B18237" t="s">
        <v>169</v>
      </c>
      <c r="C18237" t="s">
        <v>194</v>
      </c>
    </row>
    <row r="18238" spans="1:4" x14ac:dyDescent="0.25">
      <c r="A18238" s="2">
        <v>44688.786111111112</v>
      </c>
      <c r="B18238" t="s">
        <v>169</v>
      </c>
      <c r="C18238" t="s">
        <v>6881</v>
      </c>
    </row>
    <row r="18239" spans="1:4" x14ac:dyDescent="0.25">
      <c r="A18239" s="2">
        <v>44688.786111111112</v>
      </c>
      <c r="B18239" t="s">
        <v>169</v>
      </c>
      <c r="C18239" t="s">
        <v>6396</v>
      </c>
    </row>
    <row r="18240" spans="1:4" x14ac:dyDescent="0.25">
      <c r="A18240" s="2">
        <v>44688.786111111112</v>
      </c>
      <c r="B18240" t="s">
        <v>169</v>
      </c>
      <c r="D18240" t="s">
        <v>1849</v>
      </c>
    </row>
    <row r="18241" spans="1:4" x14ac:dyDescent="0.25">
      <c r="A18241" s="2">
        <v>44688.786111111112</v>
      </c>
      <c r="B18241" t="s">
        <v>169</v>
      </c>
      <c r="D18241" t="s">
        <v>832</v>
      </c>
    </row>
    <row r="18242" spans="1:4" x14ac:dyDescent="0.25">
      <c r="A18242" s="2">
        <v>44688.786111111112</v>
      </c>
      <c r="B18242" t="s">
        <v>169</v>
      </c>
      <c r="D18242" t="s">
        <v>1892</v>
      </c>
    </row>
    <row r="18243" spans="1:4" x14ac:dyDescent="0.25">
      <c r="A18243" s="2">
        <v>44688.786111111112</v>
      </c>
      <c r="B18243" t="s">
        <v>169</v>
      </c>
      <c r="D18243" t="s">
        <v>1852</v>
      </c>
    </row>
    <row r="18244" spans="1:4" x14ac:dyDescent="0.25">
      <c r="A18244" s="2">
        <v>44688.786805555559</v>
      </c>
      <c r="B18244" t="s">
        <v>169</v>
      </c>
      <c r="C18244" t="s">
        <v>11587</v>
      </c>
    </row>
    <row r="18245" spans="1:4" x14ac:dyDescent="0.25">
      <c r="A18245" s="2">
        <v>44688.786805555559</v>
      </c>
      <c r="B18245" t="s">
        <v>169</v>
      </c>
      <c r="C18245" t="s">
        <v>6526</v>
      </c>
    </row>
    <row r="18246" spans="1:4" x14ac:dyDescent="0.25">
      <c r="A18246" s="2">
        <v>44688.786805555559</v>
      </c>
      <c r="B18246" t="s">
        <v>169</v>
      </c>
      <c r="C18246" t="s">
        <v>194</v>
      </c>
    </row>
    <row r="18247" spans="1:4" x14ac:dyDescent="0.25">
      <c r="A18247" s="2">
        <v>44688.786805555559</v>
      </c>
      <c r="B18247" t="s">
        <v>169</v>
      </c>
      <c r="C18247" t="s">
        <v>6396</v>
      </c>
    </row>
    <row r="18248" spans="1:4" x14ac:dyDescent="0.25">
      <c r="A18248" s="2">
        <v>44688.786805555559</v>
      </c>
      <c r="B18248" t="s">
        <v>169</v>
      </c>
      <c r="C18248" t="s">
        <v>11598</v>
      </c>
    </row>
    <row r="18249" spans="1:4" x14ac:dyDescent="0.25">
      <c r="A18249" s="2">
        <v>44688.786805555559</v>
      </c>
      <c r="B18249" t="s">
        <v>169</v>
      </c>
      <c r="C18249" t="s">
        <v>6526</v>
      </c>
    </row>
    <row r="18250" spans="1:4" x14ac:dyDescent="0.25">
      <c r="A18250" s="2">
        <v>44688.786805555559</v>
      </c>
      <c r="B18250" t="s">
        <v>169</v>
      </c>
      <c r="C18250" t="s">
        <v>11599</v>
      </c>
    </row>
    <row r="18251" spans="1:4" x14ac:dyDescent="0.25">
      <c r="A18251" s="2">
        <v>44688.786805555559</v>
      </c>
      <c r="B18251" t="s">
        <v>169</v>
      </c>
      <c r="C18251" t="s">
        <v>6396</v>
      </c>
    </row>
    <row r="18252" spans="1:4" x14ac:dyDescent="0.25">
      <c r="A18252" s="2">
        <v>44688.786805555559</v>
      </c>
      <c r="B18252" t="s">
        <v>169</v>
      </c>
      <c r="C18252" t="s">
        <v>11563</v>
      </c>
    </row>
    <row r="18253" spans="1:4" x14ac:dyDescent="0.25">
      <c r="A18253" s="2">
        <v>44688.786805555559</v>
      </c>
      <c r="B18253" t="s">
        <v>169</v>
      </c>
      <c r="C18253" t="s">
        <v>6396</v>
      </c>
    </row>
    <row r="18254" spans="1:4" x14ac:dyDescent="0.25">
      <c r="A18254" s="2">
        <v>44688.786805555559</v>
      </c>
      <c r="B18254" t="s">
        <v>169</v>
      </c>
      <c r="D18254" t="s">
        <v>842</v>
      </c>
    </row>
    <row r="18255" spans="1:4" x14ac:dyDescent="0.25">
      <c r="A18255" s="2">
        <v>44688.786805555559</v>
      </c>
      <c r="B18255" t="s">
        <v>169</v>
      </c>
      <c r="D18255" t="s">
        <v>932</v>
      </c>
    </row>
    <row r="18256" spans="1:4" x14ac:dyDescent="0.25">
      <c r="A18256" s="2">
        <v>44688.786805555559</v>
      </c>
      <c r="B18256" t="s">
        <v>169</v>
      </c>
      <c r="D18256" t="s">
        <v>846</v>
      </c>
    </row>
    <row r="18257" spans="1:4" x14ac:dyDescent="0.25">
      <c r="A18257" s="2">
        <v>44688.786805555559</v>
      </c>
      <c r="B18257" t="s">
        <v>169</v>
      </c>
      <c r="D18257" t="s">
        <v>908</v>
      </c>
    </row>
    <row r="18258" spans="1:4" x14ac:dyDescent="0.25">
      <c r="A18258" s="2">
        <v>44688.786805555559</v>
      </c>
      <c r="B18258" t="s">
        <v>169</v>
      </c>
      <c r="D18258" t="s">
        <v>849</v>
      </c>
    </row>
    <row r="18259" spans="1:4" x14ac:dyDescent="0.25">
      <c r="A18259" s="2">
        <v>44688.786805555559</v>
      </c>
      <c r="B18259" t="s">
        <v>169</v>
      </c>
      <c r="D18259" t="s">
        <v>1021</v>
      </c>
    </row>
    <row r="18260" spans="1:4" x14ac:dyDescent="0.25">
      <c r="A18260" s="2">
        <v>44688.786805555559</v>
      </c>
      <c r="B18260" t="s">
        <v>169</v>
      </c>
      <c r="D18260" t="s">
        <v>844</v>
      </c>
    </row>
    <row r="18261" spans="1:4" x14ac:dyDescent="0.25">
      <c r="A18261" s="2">
        <v>44688.786805555559</v>
      </c>
      <c r="B18261" t="s">
        <v>169</v>
      </c>
      <c r="D18261" t="s">
        <v>845</v>
      </c>
    </row>
    <row r="18262" spans="1:4" x14ac:dyDescent="0.25">
      <c r="A18262" s="2">
        <v>44688.786805555559</v>
      </c>
      <c r="B18262" t="s">
        <v>169</v>
      </c>
      <c r="D18262" t="s">
        <v>850</v>
      </c>
    </row>
    <row r="18263" spans="1:4" x14ac:dyDescent="0.25">
      <c r="A18263" s="2">
        <v>44688.786805555559</v>
      </c>
      <c r="B18263" t="s">
        <v>169</v>
      </c>
      <c r="D18263" t="s">
        <v>922</v>
      </c>
    </row>
    <row r="18264" spans="1:4" x14ac:dyDescent="0.25">
      <c r="A18264" s="2">
        <v>44688.787499999999</v>
      </c>
      <c r="B18264" t="s">
        <v>169</v>
      </c>
      <c r="C18264" t="s">
        <v>11600</v>
      </c>
    </row>
    <row r="18265" spans="1:4" x14ac:dyDescent="0.25">
      <c r="A18265" s="2">
        <v>44688.787499999999</v>
      </c>
      <c r="B18265" t="s">
        <v>169</v>
      </c>
      <c r="C18265" t="s">
        <v>6396</v>
      </c>
    </row>
    <row r="18266" spans="1:4" x14ac:dyDescent="0.25">
      <c r="A18266" s="2">
        <v>44688.787499999999</v>
      </c>
      <c r="B18266" t="s">
        <v>169</v>
      </c>
      <c r="C18266" t="s">
        <v>11601</v>
      </c>
    </row>
    <row r="18267" spans="1:4" x14ac:dyDescent="0.25">
      <c r="A18267" s="2">
        <v>44688.787499999999</v>
      </c>
      <c r="B18267" t="s">
        <v>169</v>
      </c>
      <c r="C18267" t="s">
        <v>6396</v>
      </c>
    </row>
    <row r="18268" spans="1:4" x14ac:dyDescent="0.25">
      <c r="A18268" s="2">
        <v>44688.787499999999</v>
      </c>
      <c r="B18268" t="s">
        <v>169</v>
      </c>
      <c r="D18268" t="s">
        <v>828</v>
      </c>
    </row>
    <row r="18269" spans="1:4" x14ac:dyDescent="0.25">
      <c r="A18269" s="2">
        <v>44688.787499999999</v>
      </c>
      <c r="B18269" t="s">
        <v>169</v>
      </c>
      <c r="D18269" t="s">
        <v>971</v>
      </c>
    </row>
    <row r="18270" spans="1:4" x14ac:dyDescent="0.25">
      <c r="A18270" s="2">
        <v>44688.787499999999</v>
      </c>
      <c r="B18270" t="s">
        <v>169</v>
      </c>
      <c r="D18270" t="s">
        <v>1855</v>
      </c>
    </row>
    <row r="18271" spans="1:4" x14ac:dyDescent="0.25">
      <c r="A18271" s="2">
        <v>44688.787499999999</v>
      </c>
      <c r="B18271" t="s">
        <v>169</v>
      </c>
      <c r="D18271" t="s">
        <v>1869</v>
      </c>
    </row>
    <row r="18272" spans="1:4" x14ac:dyDescent="0.25">
      <c r="A18272" s="2">
        <v>44688.788194444445</v>
      </c>
      <c r="B18272" t="s">
        <v>169</v>
      </c>
      <c r="C18272" t="s">
        <v>11602</v>
      </c>
    </row>
    <row r="18273" spans="1:4" x14ac:dyDescent="0.25">
      <c r="A18273" s="2">
        <v>44688.788194444445</v>
      </c>
      <c r="B18273" t="s">
        <v>169</v>
      </c>
      <c r="C18273" t="s">
        <v>6396</v>
      </c>
    </row>
    <row r="18274" spans="1:4" x14ac:dyDescent="0.25">
      <c r="A18274" s="2">
        <v>44688.788194444445</v>
      </c>
      <c r="B18274" t="s">
        <v>169</v>
      </c>
      <c r="C18274" t="s">
        <v>11603</v>
      </c>
    </row>
    <row r="18275" spans="1:4" x14ac:dyDescent="0.25">
      <c r="A18275" s="2">
        <v>44688.788194444445</v>
      </c>
      <c r="B18275" t="s">
        <v>169</v>
      </c>
      <c r="C18275" t="s">
        <v>11604</v>
      </c>
    </row>
    <row r="18276" spans="1:4" x14ac:dyDescent="0.25">
      <c r="A18276" s="2">
        <v>44688.788194444445</v>
      </c>
      <c r="B18276" t="s">
        <v>169</v>
      </c>
      <c r="D18276" t="s">
        <v>856</v>
      </c>
    </row>
    <row r="18277" spans="1:4" x14ac:dyDescent="0.25">
      <c r="A18277" s="2">
        <v>44688.788194444445</v>
      </c>
      <c r="B18277" t="s">
        <v>169</v>
      </c>
      <c r="D18277" t="s">
        <v>4991</v>
      </c>
    </row>
    <row r="18278" spans="1:4" x14ac:dyDescent="0.25">
      <c r="A18278" s="2">
        <v>44688.788194444445</v>
      </c>
      <c r="B18278" t="s">
        <v>169</v>
      </c>
      <c r="D18278" t="s">
        <v>902</v>
      </c>
    </row>
    <row r="18279" spans="1:4" x14ac:dyDescent="0.25">
      <c r="A18279" s="2">
        <v>44688.788194444445</v>
      </c>
      <c r="B18279" t="s">
        <v>169</v>
      </c>
      <c r="D18279" t="s">
        <v>918</v>
      </c>
    </row>
    <row r="18280" spans="1:4" x14ac:dyDescent="0.25">
      <c r="A18280" s="2">
        <v>44688.788888888892</v>
      </c>
      <c r="B18280" t="s">
        <v>169</v>
      </c>
      <c r="C18280" t="s">
        <v>11605</v>
      </c>
    </row>
    <row r="18281" spans="1:4" x14ac:dyDescent="0.25">
      <c r="A18281" s="2">
        <v>44688.788888888892</v>
      </c>
      <c r="B18281" t="s">
        <v>169</v>
      </c>
      <c r="C18281" t="s">
        <v>6396</v>
      </c>
    </row>
    <row r="18282" spans="1:4" x14ac:dyDescent="0.25">
      <c r="A18282" s="2">
        <v>44688.788888888892</v>
      </c>
      <c r="B18282" t="s">
        <v>169</v>
      </c>
      <c r="C18282" t="s">
        <v>11606</v>
      </c>
    </row>
    <row r="18283" spans="1:4" x14ac:dyDescent="0.25">
      <c r="A18283" s="2">
        <v>44688.788888888892</v>
      </c>
      <c r="B18283" t="s">
        <v>169</v>
      </c>
      <c r="C18283" t="s">
        <v>6396</v>
      </c>
    </row>
    <row r="18284" spans="1:4" x14ac:dyDescent="0.25">
      <c r="A18284" s="2">
        <v>44688.788888888892</v>
      </c>
      <c r="B18284" t="s">
        <v>169</v>
      </c>
      <c r="D18284" t="s">
        <v>852</v>
      </c>
    </row>
    <row r="18285" spans="1:4" x14ac:dyDescent="0.25">
      <c r="A18285" s="2">
        <v>44688.788888888892</v>
      </c>
      <c r="B18285" t="s">
        <v>169</v>
      </c>
      <c r="D18285" t="s">
        <v>901</v>
      </c>
    </row>
    <row r="18286" spans="1:4" x14ac:dyDescent="0.25">
      <c r="A18286" s="2">
        <v>44688.788888888892</v>
      </c>
      <c r="B18286" t="s">
        <v>169</v>
      </c>
      <c r="D18286" t="s">
        <v>834</v>
      </c>
    </row>
    <row r="18287" spans="1:4" x14ac:dyDescent="0.25">
      <c r="A18287" s="2">
        <v>44688.788888888892</v>
      </c>
      <c r="B18287" t="s">
        <v>169</v>
      </c>
      <c r="D18287" t="s">
        <v>903</v>
      </c>
    </row>
    <row r="18288" spans="1:4" x14ac:dyDescent="0.25">
      <c r="A18288" s="2">
        <v>44688.789583333331</v>
      </c>
      <c r="B18288" t="s">
        <v>169</v>
      </c>
      <c r="C18288" t="s">
        <v>11607</v>
      </c>
    </row>
    <row r="18289" spans="1:4" x14ac:dyDescent="0.25">
      <c r="A18289" s="2">
        <v>44688.789583333331</v>
      </c>
      <c r="B18289" t="s">
        <v>169</v>
      </c>
      <c r="C18289" t="s">
        <v>6943</v>
      </c>
    </row>
    <row r="18290" spans="1:4" x14ac:dyDescent="0.25">
      <c r="A18290" s="2">
        <v>44688.789583333331</v>
      </c>
      <c r="B18290" t="s">
        <v>169</v>
      </c>
      <c r="C18290" t="s">
        <v>11608</v>
      </c>
    </row>
    <row r="18291" spans="1:4" x14ac:dyDescent="0.25">
      <c r="A18291" s="2">
        <v>44688.789583333331</v>
      </c>
      <c r="B18291" t="s">
        <v>169</v>
      </c>
      <c r="C18291" t="s">
        <v>6378</v>
      </c>
    </row>
    <row r="18292" spans="1:4" x14ac:dyDescent="0.25">
      <c r="A18292" s="2">
        <v>44688.789583333331</v>
      </c>
      <c r="B18292" t="s">
        <v>169</v>
      </c>
      <c r="C18292" t="s">
        <v>6438</v>
      </c>
    </row>
    <row r="18293" spans="1:4" x14ac:dyDescent="0.25">
      <c r="A18293" s="2">
        <v>44688.789583333331</v>
      </c>
      <c r="B18293" t="s">
        <v>169</v>
      </c>
      <c r="C18293" t="s">
        <v>11609</v>
      </c>
    </row>
    <row r="18294" spans="1:4" x14ac:dyDescent="0.25">
      <c r="A18294" s="2">
        <v>44688.789583333331</v>
      </c>
      <c r="B18294" t="s">
        <v>169</v>
      </c>
      <c r="D18294" t="s">
        <v>904</v>
      </c>
    </row>
    <row r="18295" spans="1:4" x14ac:dyDescent="0.25">
      <c r="A18295" s="2">
        <v>44688.789583333331</v>
      </c>
      <c r="B18295" t="s">
        <v>169</v>
      </c>
      <c r="D18295" t="s">
        <v>899</v>
      </c>
    </row>
    <row r="18296" spans="1:4" x14ac:dyDescent="0.25">
      <c r="A18296" s="2">
        <v>44688.789583333331</v>
      </c>
      <c r="B18296" t="s">
        <v>169</v>
      </c>
      <c r="D18296" t="s">
        <v>825</v>
      </c>
    </row>
    <row r="18297" spans="1:4" x14ac:dyDescent="0.25">
      <c r="A18297" s="2">
        <v>44688.789583333331</v>
      </c>
      <c r="B18297" t="s">
        <v>169</v>
      </c>
      <c r="D18297" t="s">
        <v>826</v>
      </c>
    </row>
    <row r="18298" spans="1:4" x14ac:dyDescent="0.25">
      <c r="A18298" s="2">
        <v>44688.789583333331</v>
      </c>
      <c r="B18298" t="s">
        <v>169</v>
      </c>
      <c r="D18298" t="s">
        <v>827</v>
      </c>
    </row>
    <row r="18299" spans="1:4" x14ac:dyDescent="0.25">
      <c r="A18299" s="2">
        <v>44688.789583333331</v>
      </c>
      <c r="B18299" t="s">
        <v>169</v>
      </c>
      <c r="D18299" t="s">
        <v>1853</v>
      </c>
    </row>
    <row r="18300" spans="1:4" x14ac:dyDescent="0.25">
      <c r="A18300" s="2">
        <v>44688.792361111111</v>
      </c>
      <c r="B18300" t="s">
        <v>172</v>
      </c>
      <c r="C18300" t="s">
        <v>1302</v>
      </c>
    </row>
    <row r="18301" spans="1:4" x14ac:dyDescent="0.25">
      <c r="A18301" s="2">
        <v>44688.792361111111</v>
      </c>
      <c r="B18301" t="s">
        <v>172</v>
      </c>
      <c r="C18301" t="s">
        <v>6396</v>
      </c>
    </row>
    <row r="18302" spans="1:4" x14ac:dyDescent="0.25">
      <c r="A18302" s="2">
        <v>44688.792361111111</v>
      </c>
      <c r="B18302" t="s">
        <v>172</v>
      </c>
      <c r="D18302" t="s">
        <v>11327</v>
      </c>
    </row>
    <row r="18303" spans="1:4" x14ac:dyDescent="0.25">
      <c r="A18303" s="2">
        <v>44688.792361111111</v>
      </c>
      <c r="B18303" t="s">
        <v>172</v>
      </c>
      <c r="D18303" t="s">
        <v>1848</v>
      </c>
    </row>
    <row r="18304" spans="1:4" x14ac:dyDescent="0.25">
      <c r="A18304" s="2">
        <v>44688.793055555558</v>
      </c>
      <c r="B18304" t="s">
        <v>172</v>
      </c>
      <c r="C18304" t="s">
        <v>11610</v>
      </c>
    </row>
    <row r="18305" spans="1:4" x14ac:dyDescent="0.25">
      <c r="A18305" s="2">
        <v>44688.793055555558</v>
      </c>
      <c r="B18305" t="s">
        <v>172</v>
      </c>
      <c r="C18305" t="s">
        <v>6396</v>
      </c>
    </row>
    <row r="18306" spans="1:4" x14ac:dyDescent="0.25">
      <c r="A18306" s="2">
        <v>44688.793055555558</v>
      </c>
      <c r="B18306" t="s">
        <v>172</v>
      </c>
      <c r="C18306" t="s">
        <v>6752</v>
      </c>
    </row>
    <row r="18307" spans="1:4" x14ac:dyDescent="0.25">
      <c r="A18307" s="2">
        <v>44688.793055555558</v>
      </c>
      <c r="B18307" t="s">
        <v>172</v>
      </c>
      <c r="C18307" t="s">
        <v>11611</v>
      </c>
    </row>
    <row r="18308" spans="1:4" x14ac:dyDescent="0.25">
      <c r="A18308" s="2">
        <v>44688.793055555558</v>
      </c>
      <c r="B18308" t="s">
        <v>172</v>
      </c>
      <c r="D18308" t="s">
        <v>1849</v>
      </c>
    </row>
    <row r="18309" spans="1:4" x14ac:dyDescent="0.25">
      <c r="A18309" s="2">
        <v>44688.793055555558</v>
      </c>
      <c r="B18309" t="s">
        <v>172</v>
      </c>
      <c r="D18309" t="s">
        <v>1850</v>
      </c>
    </row>
    <row r="18310" spans="1:4" x14ac:dyDescent="0.25">
      <c r="A18310" s="2">
        <v>44688.793055555558</v>
      </c>
      <c r="B18310" t="s">
        <v>172</v>
      </c>
      <c r="D18310" t="s">
        <v>1886</v>
      </c>
    </row>
    <row r="18311" spans="1:4" x14ac:dyDescent="0.25">
      <c r="A18311" s="2">
        <v>44688.793055555558</v>
      </c>
      <c r="B18311" t="s">
        <v>172</v>
      </c>
      <c r="D18311" t="s">
        <v>1852</v>
      </c>
    </row>
    <row r="18312" spans="1:4" x14ac:dyDescent="0.25">
      <c r="A18312" s="2">
        <v>44688.793749999997</v>
      </c>
      <c r="B18312" t="s">
        <v>172</v>
      </c>
      <c r="C18312" t="s">
        <v>6752</v>
      </c>
    </row>
    <row r="18313" spans="1:4" x14ac:dyDescent="0.25">
      <c r="A18313" s="2">
        <v>44688.793749999997</v>
      </c>
      <c r="B18313" t="s">
        <v>172</v>
      </c>
      <c r="C18313" t="s">
        <v>6396</v>
      </c>
    </row>
    <row r="18314" spans="1:4" x14ac:dyDescent="0.25">
      <c r="A18314" s="2">
        <v>44688.793749999997</v>
      </c>
      <c r="B18314" t="s">
        <v>172</v>
      </c>
      <c r="C18314" t="s">
        <v>10087</v>
      </c>
    </row>
    <row r="18315" spans="1:4" x14ac:dyDescent="0.25">
      <c r="A18315" s="2">
        <v>44688.793749999997</v>
      </c>
      <c r="B18315" t="s">
        <v>172</v>
      </c>
      <c r="C18315" t="s">
        <v>194</v>
      </c>
    </row>
    <row r="18316" spans="1:4" x14ac:dyDescent="0.25">
      <c r="A18316" s="2">
        <v>44688.793749999997</v>
      </c>
      <c r="B18316" t="s">
        <v>172</v>
      </c>
      <c r="C18316" t="s">
        <v>11612</v>
      </c>
    </row>
    <row r="18317" spans="1:4" x14ac:dyDescent="0.25">
      <c r="A18317" s="2">
        <v>44688.793749999997</v>
      </c>
      <c r="B18317" t="s">
        <v>172</v>
      </c>
      <c r="D18317" t="s">
        <v>846</v>
      </c>
    </row>
    <row r="18318" spans="1:4" x14ac:dyDescent="0.25">
      <c r="A18318" s="2">
        <v>44688.793749999997</v>
      </c>
      <c r="B18318" t="s">
        <v>172</v>
      </c>
      <c r="D18318" t="s">
        <v>891</v>
      </c>
    </row>
    <row r="18319" spans="1:4" x14ac:dyDescent="0.25">
      <c r="A18319" s="2">
        <v>44688.793749999997</v>
      </c>
      <c r="B18319" t="s">
        <v>172</v>
      </c>
      <c r="D18319" t="s">
        <v>849</v>
      </c>
    </row>
    <row r="18320" spans="1:4" x14ac:dyDescent="0.25">
      <c r="A18320" s="2">
        <v>44688.793749999997</v>
      </c>
      <c r="B18320" t="s">
        <v>172</v>
      </c>
      <c r="D18320" t="s">
        <v>848</v>
      </c>
    </row>
    <row r="18321" spans="1:4" x14ac:dyDescent="0.25">
      <c r="A18321" s="2">
        <v>44688.793749999997</v>
      </c>
      <c r="B18321" t="s">
        <v>172</v>
      </c>
      <c r="D18321" t="s">
        <v>1853</v>
      </c>
    </row>
    <row r="18322" spans="1:4" x14ac:dyDescent="0.25">
      <c r="A18322" s="2">
        <v>44688.794444444444</v>
      </c>
      <c r="B18322" t="s">
        <v>172</v>
      </c>
      <c r="C18322" t="s">
        <v>11613</v>
      </c>
    </row>
    <row r="18323" spans="1:4" x14ac:dyDescent="0.25">
      <c r="A18323" s="2">
        <v>44688.794444444444</v>
      </c>
      <c r="B18323" t="s">
        <v>172</v>
      </c>
      <c r="C18323" t="s">
        <v>1256</v>
      </c>
    </row>
    <row r="18324" spans="1:4" x14ac:dyDescent="0.25">
      <c r="A18324" s="2">
        <v>44688.794444444444</v>
      </c>
      <c r="B18324" t="s">
        <v>172</v>
      </c>
      <c r="C18324" t="s">
        <v>1256</v>
      </c>
    </row>
    <row r="18325" spans="1:4" x14ac:dyDescent="0.25">
      <c r="A18325" s="2">
        <v>44688.794444444444</v>
      </c>
      <c r="B18325" t="s">
        <v>172</v>
      </c>
      <c r="C18325" t="s">
        <v>6378</v>
      </c>
    </row>
    <row r="18326" spans="1:4" x14ac:dyDescent="0.25">
      <c r="A18326" s="2">
        <v>44688.794444444444</v>
      </c>
      <c r="B18326" t="s">
        <v>172</v>
      </c>
      <c r="D18326" t="s">
        <v>912</v>
      </c>
    </row>
    <row r="18327" spans="1:4" x14ac:dyDescent="0.25">
      <c r="A18327" s="2">
        <v>44688.794444444444</v>
      </c>
      <c r="B18327" t="s">
        <v>172</v>
      </c>
      <c r="D18327" t="s">
        <v>893</v>
      </c>
    </row>
    <row r="18328" spans="1:4" x14ac:dyDescent="0.25">
      <c r="A18328" s="2">
        <v>44688.794444444444</v>
      </c>
      <c r="B18328" t="s">
        <v>172</v>
      </c>
      <c r="D18328" t="s">
        <v>825</v>
      </c>
    </row>
    <row r="18329" spans="1:4" x14ac:dyDescent="0.25">
      <c r="A18329" s="2">
        <v>44688.794444444444</v>
      </c>
      <c r="B18329" t="s">
        <v>172</v>
      </c>
      <c r="D18329" t="s">
        <v>853</v>
      </c>
    </row>
    <row r="18330" spans="1:4" x14ac:dyDescent="0.25">
      <c r="A18330" s="2">
        <v>44688.795138888891</v>
      </c>
      <c r="B18330" t="s">
        <v>172</v>
      </c>
      <c r="C18330" t="s">
        <v>6876</v>
      </c>
    </row>
    <row r="18331" spans="1:4" x14ac:dyDescent="0.25">
      <c r="A18331" s="2">
        <v>44688.795138888891</v>
      </c>
      <c r="B18331" t="s">
        <v>172</v>
      </c>
      <c r="C18331" t="s">
        <v>1249</v>
      </c>
    </row>
    <row r="18332" spans="1:4" x14ac:dyDescent="0.25">
      <c r="A18332" s="2">
        <v>44688.795138888891</v>
      </c>
      <c r="B18332" t="s">
        <v>172</v>
      </c>
      <c r="C18332" t="s">
        <v>6562</v>
      </c>
    </row>
    <row r="18333" spans="1:4" x14ac:dyDescent="0.25">
      <c r="A18333" s="2">
        <v>44688.795138888891</v>
      </c>
      <c r="B18333" t="s">
        <v>172</v>
      </c>
      <c r="C18333" t="s">
        <v>6396</v>
      </c>
    </row>
    <row r="18334" spans="1:4" x14ac:dyDescent="0.25">
      <c r="A18334" s="2">
        <v>44688.795138888891</v>
      </c>
      <c r="B18334" t="s">
        <v>172</v>
      </c>
      <c r="D18334" t="s">
        <v>995</v>
      </c>
    </row>
    <row r="18335" spans="1:4" x14ac:dyDescent="0.25">
      <c r="A18335" s="2">
        <v>44688.795138888891</v>
      </c>
      <c r="B18335" t="s">
        <v>172</v>
      </c>
      <c r="D18335" t="s">
        <v>971</v>
      </c>
    </row>
    <row r="18336" spans="1:4" x14ac:dyDescent="0.25">
      <c r="A18336" s="2">
        <v>44688.795138888891</v>
      </c>
      <c r="B18336" t="s">
        <v>172</v>
      </c>
      <c r="D18336" t="s">
        <v>1855</v>
      </c>
    </row>
    <row r="18337" spans="1:4" x14ac:dyDescent="0.25">
      <c r="A18337" s="2">
        <v>44688.795138888891</v>
      </c>
      <c r="B18337" t="s">
        <v>172</v>
      </c>
      <c r="D18337" t="s">
        <v>1854</v>
      </c>
    </row>
    <row r="18338" spans="1:4" x14ac:dyDescent="0.25">
      <c r="A18338" s="2">
        <v>44688.79583333333</v>
      </c>
      <c r="B18338" t="s">
        <v>172</v>
      </c>
      <c r="C18338" t="s">
        <v>11614</v>
      </c>
    </row>
    <row r="18339" spans="1:4" x14ac:dyDescent="0.25">
      <c r="A18339" s="2">
        <v>44688.79583333333</v>
      </c>
      <c r="B18339" t="s">
        <v>172</v>
      </c>
      <c r="D18339" t="s">
        <v>854</v>
      </c>
    </row>
    <row r="18340" spans="1:4" x14ac:dyDescent="0.25">
      <c r="A18340" s="2">
        <v>44688.918749999997</v>
      </c>
      <c r="B18340" t="s">
        <v>162</v>
      </c>
      <c r="C18340" t="s">
        <v>12029</v>
      </c>
    </row>
    <row r="18341" spans="1:4" x14ac:dyDescent="0.25">
      <c r="A18341" s="2">
        <v>44688.918749999997</v>
      </c>
      <c r="B18341" t="s">
        <v>162</v>
      </c>
      <c r="C18341" t="s">
        <v>1249</v>
      </c>
    </row>
    <row r="18342" spans="1:4" x14ac:dyDescent="0.25">
      <c r="A18342" s="2">
        <v>44688.918749999997</v>
      </c>
      <c r="B18342" t="s">
        <v>162</v>
      </c>
      <c r="C18342" t="s">
        <v>12030</v>
      </c>
    </row>
    <row r="18343" spans="1:4" x14ac:dyDescent="0.25">
      <c r="A18343" s="2">
        <v>44688.918749999997</v>
      </c>
      <c r="B18343" t="s">
        <v>162</v>
      </c>
      <c r="D18343" t="s">
        <v>5030</v>
      </c>
    </row>
    <row r="18344" spans="1:4" x14ac:dyDescent="0.25">
      <c r="A18344" s="2">
        <v>44688.918749999997</v>
      </c>
      <c r="B18344" t="s">
        <v>162</v>
      </c>
      <c r="D18344" t="s">
        <v>1848</v>
      </c>
    </row>
    <row r="18345" spans="1:4" x14ac:dyDescent="0.25">
      <c r="A18345" s="2">
        <v>44688.918749999997</v>
      </c>
      <c r="B18345" t="s">
        <v>162</v>
      </c>
      <c r="D18345" t="s">
        <v>1849</v>
      </c>
    </row>
    <row r="18346" spans="1:4" x14ac:dyDescent="0.25">
      <c r="A18346" s="2">
        <v>44688.919444444444</v>
      </c>
      <c r="B18346" t="s">
        <v>162</v>
      </c>
      <c r="C18346" t="s">
        <v>12031</v>
      </c>
    </row>
    <row r="18347" spans="1:4" x14ac:dyDescent="0.25">
      <c r="A18347" s="2">
        <v>44688.919444444444</v>
      </c>
      <c r="B18347" t="s">
        <v>162</v>
      </c>
      <c r="D18347" t="s">
        <v>1881</v>
      </c>
    </row>
    <row r="18348" spans="1:4" x14ac:dyDescent="0.25">
      <c r="A18348" s="2">
        <v>44688.92083333333</v>
      </c>
      <c r="B18348" t="s">
        <v>187</v>
      </c>
      <c r="C18348" t="s">
        <v>1249</v>
      </c>
    </row>
    <row r="18349" spans="1:4" x14ac:dyDescent="0.25">
      <c r="A18349" s="2">
        <v>44688.92083333333</v>
      </c>
      <c r="B18349" t="s">
        <v>187</v>
      </c>
      <c r="C18349" t="s">
        <v>12032</v>
      </c>
    </row>
    <row r="18350" spans="1:4" x14ac:dyDescent="0.25">
      <c r="A18350" s="2">
        <v>44688.92083333333</v>
      </c>
      <c r="B18350" t="s">
        <v>187</v>
      </c>
      <c r="C18350" t="s">
        <v>6395</v>
      </c>
    </row>
    <row r="18351" spans="1:4" x14ac:dyDescent="0.25">
      <c r="A18351" s="2">
        <v>44688.92083333333</v>
      </c>
      <c r="B18351" t="s">
        <v>187</v>
      </c>
      <c r="C18351" t="s">
        <v>1538</v>
      </c>
    </row>
    <row r="18352" spans="1:4" x14ac:dyDescent="0.25">
      <c r="A18352" s="2">
        <v>44688.92083333333</v>
      </c>
      <c r="B18352" t="s">
        <v>187</v>
      </c>
      <c r="D18352" t="s">
        <v>825</v>
      </c>
    </row>
    <row r="18353" spans="1:4" x14ac:dyDescent="0.25">
      <c r="A18353" s="2">
        <v>44688.92083333333</v>
      </c>
      <c r="B18353" t="s">
        <v>187</v>
      </c>
      <c r="D18353" t="s">
        <v>853</v>
      </c>
    </row>
    <row r="18354" spans="1:4" x14ac:dyDescent="0.25">
      <c r="A18354" s="2">
        <v>44688.92083333333</v>
      </c>
      <c r="B18354" t="s">
        <v>187</v>
      </c>
      <c r="D18354" t="s">
        <v>1855</v>
      </c>
    </row>
    <row r="18355" spans="1:4" x14ac:dyDescent="0.25">
      <c r="A18355" s="2">
        <v>44688.92083333333</v>
      </c>
      <c r="B18355" t="s">
        <v>187</v>
      </c>
      <c r="D18355" t="s">
        <v>934</v>
      </c>
    </row>
    <row r="18356" spans="1:4" x14ac:dyDescent="0.25">
      <c r="A18356" s="2">
        <v>44688.921527777777</v>
      </c>
      <c r="B18356" t="s">
        <v>187</v>
      </c>
      <c r="C18356" t="s">
        <v>12033</v>
      </c>
    </row>
    <row r="18357" spans="1:4" x14ac:dyDescent="0.25">
      <c r="A18357" s="2">
        <v>44688.921527777777</v>
      </c>
      <c r="B18357" t="s">
        <v>187</v>
      </c>
      <c r="C18357" t="s">
        <v>13</v>
      </c>
    </row>
    <row r="18358" spans="1:4" x14ac:dyDescent="0.25">
      <c r="A18358" s="2">
        <v>44688.921527777777</v>
      </c>
      <c r="B18358" t="s">
        <v>187</v>
      </c>
      <c r="C18358" t="s">
        <v>6386</v>
      </c>
    </row>
    <row r="18359" spans="1:4" x14ac:dyDescent="0.25">
      <c r="A18359" s="2">
        <v>44688.921527777777</v>
      </c>
      <c r="B18359" t="s">
        <v>187</v>
      </c>
      <c r="C18359" t="s">
        <v>9572</v>
      </c>
    </row>
    <row r="18360" spans="1:4" x14ac:dyDescent="0.25">
      <c r="A18360" s="2">
        <v>44688.921527777777</v>
      </c>
      <c r="B18360" t="s">
        <v>187</v>
      </c>
      <c r="C18360" t="s">
        <v>12034</v>
      </c>
    </row>
    <row r="18361" spans="1:4" x14ac:dyDescent="0.25">
      <c r="A18361" s="2">
        <v>44688.921527777777</v>
      </c>
      <c r="B18361" t="s">
        <v>187</v>
      </c>
      <c r="C18361" t="s">
        <v>9165</v>
      </c>
    </row>
    <row r="18362" spans="1:4" x14ac:dyDescent="0.25">
      <c r="A18362" s="2">
        <v>44688.921527777777</v>
      </c>
      <c r="B18362" t="s">
        <v>187</v>
      </c>
      <c r="C18362" t="s">
        <v>12035</v>
      </c>
    </row>
    <row r="18363" spans="1:4" x14ac:dyDescent="0.25">
      <c r="A18363" s="2">
        <v>44688.921527777777</v>
      </c>
      <c r="B18363" t="s">
        <v>187</v>
      </c>
      <c r="D18363" t="s">
        <v>885</v>
      </c>
    </row>
    <row r="18364" spans="1:4" x14ac:dyDescent="0.25">
      <c r="A18364" s="2">
        <v>44688.921527777777</v>
      </c>
      <c r="B18364" t="s">
        <v>187</v>
      </c>
      <c r="D18364" t="s">
        <v>844</v>
      </c>
    </row>
    <row r="18365" spans="1:4" x14ac:dyDescent="0.25">
      <c r="A18365" s="2">
        <v>44688.921527777777</v>
      </c>
      <c r="B18365" t="s">
        <v>187</v>
      </c>
      <c r="D18365" t="s">
        <v>845</v>
      </c>
    </row>
    <row r="18366" spans="1:4" x14ac:dyDescent="0.25">
      <c r="A18366" s="2">
        <v>44688.921527777777</v>
      </c>
      <c r="B18366" t="s">
        <v>187</v>
      </c>
      <c r="D18366" t="s">
        <v>872</v>
      </c>
    </row>
    <row r="18367" spans="1:4" x14ac:dyDescent="0.25">
      <c r="A18367" s="2">
        <v>44688.921527777777</v>
      </c>
      <c r="B18367" t="s">
        <v>187</v>
      </c>
      <c r="D18367" t="s">
        <v>828</v>
      </c>
    </row>
    <row r="18368" spans="1:4" x14ac:dyDescent="0.25">
      <c r="A18368" s="2">
        <v>44688.921527777777</v>
      </c>
      <c r="B18368" t="s">
        <v>187</v>
      </c>
      <c r="D18368" t="s">
        <v>971</v>
      </c>
    </row>
    <row r="18369" spans="1:4" x14ac:dyDescent="0.25">
      <c r="A18369" s="2">
        <v>44688.921527777777</v>
      </c>
      <c r="B18369" t="s">
        <v>187</v>
      </c>
      <c r="D18369" t="s">
        <v>856</v>
      </c>
    </row>
    <row r="18370" spans="1:4" x14ac:dyDescent="0.25">
      <c r="A18370" s="2">
        <v>44688.922222222223</v>
      </c>
      <c r="B18370" t="s">
        <v>187</v>
      </c>
      <c r="C18370" t="s">
        <v>9602</v>
      </c>
    </row>
    <row r="18371" spans="1:4" x14ac:dyDescent="0.25">
      <c r="A18371" s="2">
        <v>44688.922222222223</v>
      </c>
      <c r="B18371" t="s">
        <v>187</v>
      </c>
      <c r="C18371" t="s">
        <v>12036</v>
      </c>
    </row>
    <row r="18372" spans="1:4" x14ac:dyDescent="0.25">
      <c r="A18372" s="2">
        <v>44688.922222222223</v>
      </c>
      <c r="B18372" t="s">
        <v>187</v>
      </c>
      <c r="C18372" t="s">
        <v>12037</v>
      </c>
    </row>
    <row r="18373" spans="1:4" x14ac:dyDescent="0.25">
      <c r="A18373" s="2">
        <v>44688.922222222223</v>
      </c>
      <c r="B18373" t="s">
        <v>187</v>
      </c>
      <c r="C18373" t="s">
        <v>12038</v>
      </c>
    </row>
    <row r="18374" spans="1:4" x14ac:dyDescent="0.25">
      <c r="A18374" s="2">
        <v>44688.922222222223</v>
      </c>
      <c r="B18374" t="s">
        <v>187</v>
      </c>
      <c r="D18374" t="s">
        <v>5005</v>
      </c>
    </row>
    <row r="18375" spans="1:4" x14ac:dyDescent="0.25">
      <c r="A18375" s="2">
        <v>44688.922222222223</v>
      </c>
      <c r="B18375" t="s">
        <v>187</v>
      </c>
      <c r="D18375" t="s">
        <v>899</v>
      </c>
    </row>
    <row r="18376" spans="1:4" x14ac:dyDescent="0.25">
      <c r="A18376" s="2">
        <v>44688.922222222223</v>
      </c>
      <c r="B18376" t="s">
        <v>187</v>
      </c>
      <c r="D18376" t="s">
        <v>953</v>
      </c>
    </row>
    <row r="18377" spans="1:4" x14ac:dyDescent="0.25">
      <c r="A18377" s="2">
        <v>44688.922222222223</v>
      </c>
      <c r="B18377" t="s">
        <v>187</v>
      </c>
      <c r="D18377" t="s">
        <v>1853</v>
      </c>
    </row>
    <row r="18378" spans="1:4" x14ac:dyDescent="0.25">
      <c r="A18378" s="2">
        <v>44688.92291666667</v>
      </c>
      <c r="B18378" t="s">
        <v>187</v>
      </c>
      <c r="C18378" t="s">
        <v>12039</v>
      </c>
    </row>
    <row r="18379" spans="1:4" x14ac:dyDescent="0.25">
      <c r="A18379" s="2">
        <v>44688.92291666667</v>
      </c>
      <c r="B18379" t="s">
        <v>187</v>
      </c>
      <c r="D18379" t="s">
        <v>912</v>
      </c>
    </row>
    <row r="18380" spans="1:4" x14ac:dyDescent="0.25">
      <c r="A18380" s="2">
        <v>44689.265972222223</v>
      </c>
      <c r="B18380" t="s">
        <v>163</v>
      </c>
      <c r="C18380" t="s">
        <v>1249</v>
      </c>
    </row>
    <row r="18381" spans="1:4" x14ac:dyDescent="0.25">
      <c r="A18381" s="2">
        <v>44689.265972222223</v>
      </c>
      <c r="B18381" t="s">
        <v>163</v>
      </c>
      <c r="D18381" t="s">
        <v>4993</v>
      </c>
    </row>
    <row r="18382" spans="1:4" x14ac:dyDescent="0.25">
      <c r="A18382" s="2">
        <v>44689.26666666667</v>
      </c>
      <c r="B18382" t="s">
        <v>163</v>
      </c>
      <c r="C18382" t="s">
        <v>11898</v>
      </c>
    </row>
    <row r="18383" spans="1:4" x14ac:dyDescent="0.25">
      <c r="A18383" s="2">
        <v>44689.26666666667</v>
      </c>
      <c r="B18383" t="s">
        <v>163</v>
      </c>
      <c r="D18383" t="s">
        <v>1848</v>
      </c>
    </row>
    <row r="18384" spans="1:4" x14ac:dyDescent="0.25">
      <c r="A18384" s="2">
        <v>44689.267361111109</v>
      </c>
      <c r="B18384" t="s">
        <v>163</v>
      </c>
      <c r="C18384" t="s">
        <v>11899</v>
      </c>
    </row>
    <row r="18385" spans="1:4" x14ac:dyDescent="0.25">
      <c r="A18385" s="2">
        <v>44689.267361111109</v>
      </c>
      <c r="B18385" t="s">
        <v>163</v>
      </c>
      <c r="C18385" t="s">
        <v>1538</v>
      </c>
    </row>
    <row r="18386" spans="1:4" x14ac:dyDescent="0.25">
      <c r="A18386" s="2">
        <v>44689.267361111109</v>
      </c>
      <c r="B18386" t="s">
        <v>163</v>
      </c>
      <c r="D18386" t="s">
        <v>1849</v>
      </c>
    </row>
    <row r="18387" spans="1:4" x14ac:dyDescent="0.25">
      <c r="A18387" s="2">
        <v>44689.267361111109</v>
      </c>
      <c r="B18387" t="s">
        <v>163</v>
      </c>
      <c r="D18387" t="s">
        <v>832</v>
      </c>
    </row>
    <row r="18388" spans="1:4" x14ac:dyDescent="0.25">
      <c r="A18388" s="2">
        <v>44689.268750000003</v>
      </c>
      <c r="B18388" t="s">
        <v>163</v>
      </c>
      <c r="C18388" t="s">
        <v>11900</v>
      </c>
    </row>
    <row r="18389" spans="1:4" x14ac:dyDescent="0.25">
      <c r="A18389" s="2">
        <v>44689.268750000003</v>
      </c>
      <c r="B18389" t="s">
        <v>163</v>
      </c>
      <c r="C18389" t="s">
        <v>1538</v>
      </c>
    </row>
    <row r="18390" spans="1:4" x14ac:dyDescent="0.25">
      <c r="A18390" s="2">
        <v>44689.268750000003</v>
      </c>
      <c r="B18390" t="s">
        <v>163</v>
      </c>
      <c r="D18390" t="s">
        <v>1851</v>
      </c>
    </row>
    <row r="18391" spans="1:4" x14ac:dyDescent="0.25">
      <c r="A18391" s="2">
        <v>44689.268750000003</v>
      </c>
      <c r="B18391" t="s">
        <v>163</v>
      </c>
      <c r="D18391" t="s">
        <v>958</v>
      </c>
    </row>
    <row r="18392" spans="1:4" x14ac:dyDescent="0.25">
      <c r="A18392" s="2">
        <v>44689.272222222222</v>
      </c>
      <c r="B18392" t="s">
        <v>163</v>
      </c>
      <c r="C18392" t="s">
        <v>11901</v>
      </c>
    </row>
    <row r="18393" spans="1:4" x14ac:dyDescent="0.25">
      <c r="A18393" s="2">
        <v>44689.272222222222</v>
      </c>
      <c r="B18393" t="s">
        <v>163</v>
      </c>
      <c r="D18393" t="s">
        <v>827</v>
      </c>
    </row>
    <row r="18394" spans="1:4" x14ac:dyDescent="0.25">
      <c r="A18394" s="2">
        <v>44689.275000000001</v>
      </c>
      <c r="B18394" t="s">
        <v>163</v>
      </c>
      <c r="C18394" t="s">
        <v>11902</v>
      </c>
    </row>
    <row r="18395" spans="1:4" x14ac:dyDescent="0.25">
      <c r="A18395" s="2">
        <v>44689.275000000001</v>
      </c>
      <c r="B18395" t="s">
        <v>163</v>
      </c>
      <c r="D18395" t="s">
        <v>972</v>
      </c>
    </row>
    <row r="18396" spans="1:4" x14ac:dyDescent="0.25">
      <c r="A18396" s="2">
        <v>44689.275694444441</v>
      </c>
      <c r="B18396" t="s">
        <v>163</v>
      </c>
      <c r="C18396" t="s">
        <v>11903</v>
      </c>
    </row>
    <row r="18397" spans="1:4" x14ac:dyDescent="0.25">
      <c r="A18397" s="2">
        <v>44689.275694444441</v>
      </c>
      <c r="B18397" t="s">
        <v>163</v>
      </c>
      <c r="D18397" t="s">
        <v>973</v>
      </c>
    </row>
    <row r="18398" spans="1:4" x14ac:dyDescent="0.25">
      <c r="A18398" s="2">
        <v>44689.277777777781</v>
      </c>
      <c r="B18398" t="s">
        <v>163</v>
      </c>
      <c r="C18398" t="s">
        <v>11904</v>
      </c>
    </row>
    <row r="18399" spans="1:4" x14ac:dyDescent="0.25">
      <c r="A18399" s="2">
        <v>44689.277777777781</v>
      </c>
      <c r="B18399" t="s">
        <v>163</v>
      </c>
      <c r="C18399" t="s">
        <v>11905</v>
      </c>
    </row>
    <row r="18400" spans="1:4" x14ac:dyDescent="0.25">
      <c r="A18400" s="2">
        <v>44689.277777777781</v>
      </c>
      <c r="B18400" t="s">
        <v>163</v>
      </c>
      <c r="D18400" t="s">
        <v>850</v>
      </c>
    </row>
    <row r="18401" spans="1:4" x14ac:dyDescent="0.25">
      <c r="A18401" s="2">
        <v>44689.277777777781</v>
      </c>
      <c r="B18401" t="s">
        <v>163</v>
      </c>
      <c r="D18401" t="s">
        <v>834</v>
      </c>
    </row>
    <row r="18402" spans="1:4" x14ac:dyDescent="0.25">
      <c r="A18402" s="2">
        <v>44689.279166666667</v>
      </c>
      <c r="B18402" t="s">
        <v>163</v>
      </c>
      <c r="C18402" t="s">
        <v>11906</v>
      </c>
    </row>
    <row r="18403" spans="1:4" x14ac:dyDescent="0.25">
      <c r="A18403" s="2">
        <v>44689.279166666667</v>
      </c>
      <c r="B18403" t="s">
        <v>163</v>
      </c>
      <c r="D18403" t="s">
        <v>1898</v>
      </c>
    </row>
    <row r="18404" spans="1:4" x14ac:dyDescent="0.25">
      <c r="A18404" s="2">
        <v>44689.279861111114</v>
      </c>
      <c r="B18404" t="s">
        <v>163</v>
      </c>
      <c r="C18404" t="s">
        <v>1538</v>
      </c>
    </row>
    <row r="18405" spans="1:4" x14ac:dyDescent="0.25">
      <c r="A18405" s="2">
        <v>44689.279861111114</v>
      </c>
      <c r="B18405" t="s">
        <v>163</v>
      </c>
      <c r="D18405" t="s">
        <v>1152</v>
      </c>
    </row>
    <row r="18406" spans="1:4" x14ac:dyDescent="0.25">
      <c r="A18406" s="2">
        <v>44689.280555555553</v>
      </c>
      <c r="B18406" t="s">
        <v>163</v>
      </c>
      <c r="C18406" t="s">
        <v>11907</v>
      </c>
    </row>
    <row r="18407" spans="1:4" x14ac:dyDescent="0.25">
      <c r="A18407" s="2">
        <v>44689.280555555553</v>
      </c>
      <c r="B18407" t="s">
        <v>163</v>
      </c>
      <c r="C18407" t="s">
        <v>6386</v>
      </c>
    </row>
    <row r="18408" spans="1:4" x14ac:dyDescent="0.25">
      <c r="A18408" s="2">
        <v>44689.280555555553</v>
      </c>
      <c r="B18408" t="s">
        <v>163</v>
      </c>
      <c r="D18408" t="s">
        <v>844</v>
      </c>
    </row>
    <row r="18409" spans="1:4" x14ac:dyDescent="0.25">
      <c r="A18409" s="2">
        <v>44689.280555555553</v>
      </c>
      <c r="B18409" t="s">
        <v>163</v>
      </c>
      <c r="D18409" t="s">
        <v>845</v>
      </c>
    </row>
    <row r="18410" spans="1:4" x14ac:dyDescent="0.25">
      <c r="A18410" s="2">
        <v>44689.28125</v>
      </c>
      <c r="B18410" t="s">
        <v>163</v>
      </c>
      <c r="C18410" t="s">
        <v>11908</v>
      </c>
    </row>
    <row r="18411" spans="1:4" x14ac:dyDescent="0.25">
      <c r="A18411" s="2">
        <v>44689.28125</v>
      </c>
      <c r="B18411" t="s">
        <v>163</v>
      </c>
      <c r="D18411" t="s">
        <v>1049</v>
      </c>
    </row>
    <row r="18412" spans="1:4" x14ac:dyDescent="0.25">
      <c r="A18412" s="2">
        <v>44689.282638888886</v>
      </c>
      <c r="B18412" t="s">
        <v>163</v>
      </c>
      <c r="C18412" t="s">
        <v>11909</v>
      </c>
    </row>
    <row r="18413" spans="1:4" x14ac:dyDescent="0.25">
      <c r="A18413" s="2">
        <v>44689.282638888886</v>
      </c>
      <c r="B18413" t="s">
        <v>163</v>
      </c>
      <c r="C18413" t="s">
        <v>1538</v>
      </c>
    </row>
    <row r="18414" spans="1:4" x14ac:dyDescent="0.25">
      <c r="A18414" s="2">
        <v>44689.282638888886</v>
      </c>
      <c r="B18414" t="s">
        <v>163</v>
      </c>
      <c r="D18414" t="s">
        <v>842</v>
      </c>
    </row>
    <row r="18415" spans="1:4" x14ac:dyDescent="0.25">
      <c r="A18415" s="2">
        <v>44689.282638888886</v>
      </c>
      <c r="B18415" t="s">
        <v>163</v>
      </c>
      <c r="D18415" t="s">
        <v>949</v>
      </c>
    </row>
    <row r="18416" spans="1:4" x14ac:dyDescent="0.25">
      <c r="A18416" s="2">
        <v>44689.283333333333</v>
      </c>
      <c r="B18416" t="s">
        <v>163</v>
      </c>
      <c r="C18416" t="s">
        <v>194</v>
      </c>
    </row>
    <row r="18417" spans="1:4" x14ac:dyDescent="0.25">
      <c r="A18417" s="2">
        <v>44689.283333333333</v>
      </c>
      <c r="B18417" t="s">
        <v>163</v>
      </c>
      <c r="C18417" t="s">
        <v>6418</v>
      </c>
    </row>
    <row r="18418" spans="1:4" x14ac:dyDescent="0.25">
      <c r="A18418" s="2">
        <v>44689.283333333333</v>
      </c>
      <c r="B18418" t="s">
        <v>163</v>
      </c>
      <c r="D18418" t="s">
        <v>846</v>
      </c>
    </row>
    <row r="18419" spans="1:4" x14ac:dyDescent="0.25">
      <c r="A18419" s="2">
        <v>44689.283333333333</v>
      </c>
      <c r="B18419" t="s">
        <v>163</v>
      </c>
      <c r="D18419" t="s">
        <v>891</v>
      </c>
    </row>
    <row r="18420" spans="1:4" x14ac:dyDescent="0.25">
      <c r="A18420" s="2">
        <v>44689.443749999999</v>
      </c>
      <c r="B18420" t="s">
        <v>188</v>
      </c>
      <c r="C18420" t="s">
        <v>11190</v>
      </c>
    </row>
    <row r="18421" spans="1:4" x14ac:dyDescent="0.25">
      <c r="A18421" s="2">
        <v>44689.443749999999</v>
      </c>
      <c r="B18421" t="s">
        <v>188</v>
      </c>
      <c r="D18421" t="s">
        <v>5056</v>
      </c>
    </row>
    <row r="18422" spans="1:4" x14ac:dyDescent="0.25">
      <c r="A18422" s="2">
        <v>44689.444444444445</v>
      </c>
      <c r="B18422" t="s">
        <v>188</v>
      </c>
      <c r="C18422" t="s">
        <v>11191</v>
      </c>
    </row>
    <row r="18423" spans="1:4" x14ac:dyDescent="0.25">
      <c r="A18423" s="2">
        <v>44689.444444444445</v>
      </c>
      <c r="B18423" t="s">
        <v>188</v>
      </c>
      <c r="D18423" t="s">
        <v>1849</v>
      </c>
    </row>
    <row r="18424" spans="1:4" x14ac:dyDescent="0.25">
      <c r="A18424" s="2">
        <v>44689.445138888892</v>
      </c>
      <c r="B18424" t="s">
        <v>188</v>
      </c>
      <c r="C18424" t="s">
        <v>11192</v>
      </c>
    </row>
    <row r="18425" spans="1:4" x14ac:dyDescent="0.25">
      <c r="A18425" s="2">
        <v>44689.445138888892</v>
      </c>
      <c r="B18425" t="s">
        <v>188</v>
      </c>
      <c r="D18425" t="s">
        <v>1887</v>
      </c>
    </row>
    <row r="18426" spans="1:4" x14ac:dyDescent="0.25">
      <c r="A18426" s="2">
        <v>44689.446527777778</v>
      </c>
      <c r="B18426" t="s">
        <v>188</v>
      </c>
      <c r="C18426" t="s">
        <v>11193</v>
      </c>
    </row>
    <row r="18427" spans="1:4" x14ac:dyDescent="0.25">
      <c r="A18427" s="2">
        <v>44689.446527777778</v>
      </c>
      <c r="B18427" t="s">
        <v>188</v>
      </c>
      <c r="D18427" t="s">
        <v>825</v>
      </c>
    </row>
    <row r="18428" spans="1:4" x14ac:dyDescent="0.25">
      <c r="A18428" s="2">
        <v>44689.446527777778</v>
      </c>
      <c r="B18428" t="s">
        <v>188</v>
      </c>
      <c r="D18428" t="s">
        <v>1005</v>
      </c>
    </row>
    <row r="18429" spans="1:4" x14ac:dyDescent="0.25">
      <c r="A18429" s="2">
        <v>44689.447222222225</v>
      </c>
      <c r="B18429" t="s">
        <v>188</v>
      </c>
      <c r="C18429" t="s">
        <v>11194</v>
      </c>
    </row>
    <row r="18430" spans="1:4" x14ac:dyDescent="0.25">
      <c r="A18430" s="2">
        <v>44689.447222222225</v>
      </c>
      <c r="B18430" t="s">
        <v>188</v>
      </c>
      <c r="C18430" t="s">
        <v>11195</v>
      </c>
    </row>
    <row r="18431" spans="1:4" x14ac:dyDescent="0.25">
      <c r="A18431" s="2">
        <v>44689.447222222225</v>
      </c>
      <c r="B18431" t="s">
        <v>188</v>
      </c>
      <c r="D18431" t="s">
        <v>853</v>
      </c>
    </row>
    <row r="18432" spans="1:4" x14ac:dyDescent="0.25">
      <c r="A18432" s="2">
        <v>44689.447222222225</v>
      </c>
      <c r="B18432" t="s">
        <v>188</v>
      </c>
      <c r="D18432" t="s">
        <v>850</v>
      </c>
    </row>
    <row r="18433" spans="1:4" x14ac:dyDescent="0.25">
      <c r="A18433" s="2">
        <v>44689.447916666664</v>
      </c>
      <c r="B18433" t="s">
        <v>188</v>
      </c>
      <c r="C18433" t="s">
        <v>9031</v>
      </c>
    </row>
    <row r="18434" spans="1:4" x14ac:dyDescent="0.25">
      <c r="A18434" s="2">
        <v>44689.447916666664</v>
      </c>
      <c r="B18434" t="s">
        <v>188</v>
      </c>
      <c r="D18434" t="s">
        <v>922</v>
      </c>
    </row>
    <row r="18435" spans="1:4" x14ac:dyDescent="0.25">
      <c r="A18435" s="2">
        <v>44689.665972222225</v>
      </c>
      <c r="B18435" t="s">
        <v>163</v>
      </c>
      <c r="C18435" t="s">
        <v>11484</v>
      </c>
    </row>
    <row r="18436" spans="1:4" x14ac:dyDescent="0.25">
      <c r="A18436" s="2">
        <v>44689.665972222225</v>
      </c>
      <c r="B18436" t="s">
        <v>163</v>
      </c>
      <c r="D18436" t="s">
        <v>4993</v>
      </c>
    </row>
    <row r="18437" spans="1:4" x14ac:dyDescent="0.25">
      <c r="A18437" s="2">
        <v>44689.666666666664</v>
      </c>
      <c r="B18437" t="s">
        <v>163</v>
      </c>
      <c r="C18437" t="s">
        <v>1249</v>
      </c>
    </row>
    <row r="18438" spans="1:4" x14ac:dyDescent="0.25">
      <c r="A18438" s="2">
        <v>44689.666666666664</v>
      </c>
      <c r="B18438" t="s">
        <v>163</v>
      </c>
      <c r="D18438" t="s">
        <v>1848</v>
      </c>
    </row>
    <row r="18439" spans="1:4" x14ac:dyDescent="0.25">
      <c r="A18439" s="2">
        <v>44689.668749999997</v>
      </c>
      <c r="B18439" t="s">
        <v>163</v>
      </c>
      <c r="C18439" t="s">
        <v>11485</v>
      </c>
    </row>
    <row r="18440" spans="1:4" x14ac:dyDescent="0.25">
      <c r="A18440" s="2">
        <v>44689.668749999997</v>
      </c>
      <c r="B18440" t="s">
        <v>163</v>
      </c>
      <c r="C18440" t="s">
        <v>1249</v>
      </c>
    </row>
    <row r="18441" spans="1:4" x14ac:dyDescent="0.25">
      <c r="A18441" s="2">
        <v>44689.668749999997</v>
      </c>
      <c r="B18441" t="s">
        <v>163</v>
      </c>
      <c r="D18441" t="s">
        <v>1849</v>
      </c>
    </row>
    <row r="18442" spans="1:4" x14ac:dyDescent="0.25">
      <c r="A18442" s="2">
        <v>44689.668749999997</v>
      </c>
      <c r="B18442" t="s">
        <v>163</v>
      </c>
      <c r="D18442" t="s">
        <v>1850</v>
      </c>
    </row>
    <row r="18443" spans="1:4" x14ac:dyDescent="0.25">
      <c r="A18443" s="2">
        <v>44689.669444444444</v>
      </c>
      <c r="B18443" t="s">
        <v>163</v>
      </c>
      <c r="C18443" t="s">
        <v>11486</v>
      </c>
    </row>
    <row r="18444" spans="1:4" x14ac:dyDescent="0.25">
      <c r="A18444" s="2">
        <v>44689.669444444444</v>
      </c>
      <c r="B18444" t="s">
        <v>163</v>
      </c>
      <c r="D18444" t="s">
        <v>1851</v>
      </c>
    </row>
    <row r="18445" spans="1:4" x14ac:dyDescent="0.25">
      <c r="A18445" s="2">
        <v>44689.670138888891</v>
      </c>
      <c r="B18445" t="s">
        <v>163</v>
      </c>
      <c r="C18445" t="s">
        <v>11487</v>
      </c>
    </row>
    <row r="18446" spans="1:4" x14ac:dyDescent="0.25">
      <c r="A18446" s="2">
        <v>44689.670138888891</v>
      </c>
      <c r="B18446" t="s">
        <v>163</v>
      </c>
      <c r="D18446" t="s">
        <v>1852</v>
      </c>
    </row>
    <row r="18447" spans="1:4" x14ac:dyDescent="0.25">
      <c r="A18447" s="2">
        <v>44689.896527777775</v>
      </c>
      <c r="B18447" t="s">
        <v>183</v>
      </c>
      <c r="C18447" t="s">
        <v>12040</v>
      </c>
    </row>
    <row r="18448" spans="1:4" x14ac:dyDescent="0.25">
      <c r="A18448" s="2">
        <v>44689.896527777775</v>
      </c>
      <c r="B18448" t="s">
        <v>183</v>
      </c>
      <c r="C18448" t="s">
        <v>1249</v>
      </c>
    </row>
    <row r="18449" spans="1:4" x14ac:dyDescent="0.25">
      <c r="A18449" s="2">
        <v>44689.896527777775</v>
      </c>
      <c r="B18449" t="s">
        <v>183</v>
      </c>
      <c r="D18449" t="s">
        <v>4996</v>
      </c>
    </row>
    <row r="18450" spans="1:4" x14ac:dyDescent="0.25">
      <c r="A18450" s="2">
        <v>44689.896527777775</v>
      </c>
      <c r="B18450" t="s">
        <v>183</v>
      </c>
      <c r="D18450" t="s">
        <v>1848</v>
      </c>
    </row>
    <row r="18451" spans="1:4" x14ac:dyDescent="0.25">
      <c r="A18451" s="2">
        <v>44689.897222222222</v>
      </c>
      <c r="B18451" t="s">
        <v>183</v>
      </c>
      <c r="C18451" t="s">
        <v>12041</v>
      </c>
    </row>
    <row r="18452" spans="1:4" x14ac:dyDescent="0.25">
      <c r="A18452" s="2">
        <v>44689.897222222222</v>
      </c>
      <c r="B18452" t="s">
        <v>183</v>
      </c>
      <c r="C18452" t="s">
        <v>6386</v>
      </c>
    </row>
    <row r="18453" spans="1:4" x14ac:dyDescent="0.25">
      <c r="A18453" s="2">
        <v>44689.897222222222</v>
      </c>
      <c r="B18453" t="s">
        <v>183</v>
      </c>
      <c r="D18453" t="s">
        <v>1849</v>
      </c>
    </row>
    <row r="18454" spans="1:4" x14ac:dyDescent="0.25">
      <c r="A18454" s="2">
        <v>44689.897222222222</v>
      </c>
      <c r="B18454" t="s">
        <v>183</v>
      </c>
      <c r="D18454" t="s">
        <v>1850</v>
      </c>
    </row>
    <row r="18455" spans="1:4" x14ac:dyDescent="0.25">
      <c r="A18455" s="2">
        <v>44689.897916666669</v>
      </c>
      <c r="B18455" t="s">
        <v>183</v>
      </c>
      <c r="C18455" t="s">
        <v>6752</v>
      </c>
    </row>
    <row r="18456" spans="1:4" x14ac:dyDescent="0.25">
      <c r="A18456" s="2">
        <v>44689.897916666669</v>
      </c>
      <c r="B18456" t="s">
        <v>183</v>
      </c>
      <c r="C18456" t="s">
        <v>12042</v>
      </c>
    </row>
    <row r="18457" spans="1:4" x14ac:dyDescent="0.25">
      <c r="A18457" s="2">
        <v>44689.897916666669</v>
      </c>
      <c r="B18457" t="s">
        <v>183</v>
      </c>
      <c r="C18457" t="s">
        <v>6776</v>
      </c>
    </row>
    <row r="18458" spans="1:4" x14ac:dyDescent="0.25">
      <c r="A18458" s="2">
        <v>44689.897916666669</v>
      </c>
      <c r="B18458" t="s">
        <v>183</v>
      </c>
      <c r="C18458" t="s">
        <v>6438</v>
      </c>
    </row>
    <row r="18459" spans="1:4" x14ac:dyDescent="0.25">
      <c r="A18459" s="2">
        <v>44689.897916666669</v>
      </c>
      <c r="B18459" t="s">
        <v>183</v>
      </c>
      <c r="C18459" t="s">
        <v>1538</v>
      </c>
    </row>
    <row r="18460" spans="1:4" x14ac:dyDescent="0.25">
      <c r="A18460" s="2">
        <v>44689.897916666669</v>
      </c>
      <c r="B18460" t="s">
        <v>183</v>
      </c>
      <c r="C18460" t="s">
        <v>1538</v>
      </c>
    </row>
    <row r="18461" spans="1:4" x14ac:dyDescent="0.25">
      <c r="A18461" s="2">
        <v>44689.897916666669</v>
      </c>
      <c r="B18461" t="s">
        <v>183</v>
      </c>
      <c r="D18461" t="s">
        <v>1897</v>
      </c>
    </row>
    <row r="18462" spans="1:4" x14ac:dyDescent="0.25">
      <c r="A18462" s="2">
        <v>44689.897916666669</v>
      </c>
      <c r="B18462" t="s">
        <v>183</v>
      </c>
      <c r="D18462" t="s">
        <v>825</v>
      </c>
    </row>
    <row r="18463" spans="1:4" x14ac:dyDescent="0.25">
      <c r="A18463" s="2">
        <v>44689.897916666669</v>
      </c>
      <c r="B18463" t="s">
        <v>183</v>
      </c>
      <c r="D18463" t="s">
        <v>853</v>
      </c>
    </row>
    <row r="18464" spans="1:4" x14ac:dyDescent="0.25">
      <c r="A18464" s="2">
        <v>44689.897916666669</v>
      </c>
      <c r="B18464" t="s">
        <v>183</v>
      </c>
      <c r="D18464" t="s">
        <v>872</v>
      </c>
    </row>
    <row r="18465" spans="1:4" x14ac:dyDescent="0.25">
      <c r="A18465" s="2">
        <v>44689.897916666669</v>
      </c>
      <c r="B18465" t="s">
        <v>183</v>
      </c>
      <c r="D18465" t="s">
        <v>949</v>
      </c>
    </row>
    <row r="18466" spans="1:4" x14ac:dyDescent="0.25">
      <c r="A18466" s="2">
        <v>44689.897916666669</v>
      </c>
      <c r="B18466" t="s">
        <v>183</v>
      </c>
      <c r="D18466" t="s">
        <v>827</v>
      </c>
    </row>
    <row r="18467" spans="1:4" x14ac:dyDescent="0.25">
      <c r="A18467" s="2">
        <v>44689.898611111108</v>
      </c>
      <c r="B18467" t="s">
        <v>183</v>
      </c>
      <c r="C18467" t="s">
        <v>12043</v>
      </c>
    </row>
    <row r="18468" spans="1:4" x14ac:dyDescent="0.25">
      <c r="A18468" s="2">
        <v>44689.898611111108</v>
      </c>
      <c r="B18468" t="s">
        <v>183</v>
      </c>
      <c r="D18468" t="s">
        <v>899</v>
      </c>
    </row>
    <row r="18469" spans="1:4" x14ac:dyDescent="0.25">
      <c r="A18469" s="2">
        <v>44689.899305555555</v>
      </c>
      <c r="B18469" t="s">
        <v>183</v>
      </c>
      <c r="C18469" t="s">
        <v>12044</v>
      </c>
    </row>
    <row r="18470" spans="1:4" x14ac:dyDescent="0.25">
      <c r="A18470" s="2">
        <v>44689.899305555555</v>
      </c>
      <c r="B18470" t="s">
        <v>183</v>
      </c>
      <c r="C18470" t="s">
        <v>12045</v>
      </c>
    </row>
    <row r="18471" spans="1:4" x14ac:dyDescent="0.25">
      <c r="A18471" s="2">
        <v>44689.899305555555</v>
      </c>
      <c r="B18471" t="s">
        <v>183</v>
      </c>
      <c r="C18471" t="s">
        <v>6386</v>
      </c>
    </row>
    <row r="18472" spans="1:4" x14ac:dyDescent="0.25">
      <c r="A18472" s="2">
        <v>44689.899305555555</v>
      </c>
      <c r="B18472" t="s">
        <v>183</v>
      </c>
      <c r="C18472" t="s">
        <v>6832</v>
      </c>
    </row>
    <row r="18473" spans="1:4" x14ac:dyDescent="0.25">
      <c r="A18473" s="2">
        <v>44689.899305555555</v>
      </c>
      <c r="B18473" t="s">
        <v>183</v>
      </c>
      <c r="D18473" t="s">
        <v>1157</v>
      </c>
    </row>
    <row r="18474" spans="1:4" x14ac:dyDescent="0.25">
      <c r="A18474" s="2">
        <v>44689.899305555555</v>
      </c>
      <c r="B18474" t="s">
        <v>183</v>
      </c>
      <c r="D18474" t="s">
        <v>844</v>
      </c>
    </row>
    <row r="18475" spans="1:4" x14ac:dyDescent="0.25">
      <c r="A18475" s="2">
        <v>44689.899305555555</v>
      </c>
      <c r="B18475" t="s">
        <v>183</v>
      </c>
      <c r="D18475" t="s">
        <v>845</v>
      </c>
    </row>
    <row r="18476" spans="1:4" x14ac:dyDescent="0.25">
      <c r="A18476" s="2">
        <v>44689.899305555555</v>
      </c>
      <c r="B18476" t="s">
        <v>183</v>
      </c>
      <c r="D18476" t="s">
        <v>834</v>
      </c>
    </row>
    <row r="18477" spans="1:4" x14ac:dyDescent="0.25">
      <c r="A18477" s="2">
        <v>44689.9</v>
      </c>
      <c r="B18477" t="s">
        <v>183</v>
      </c>
      <c r="C18477" t="s">
        <v>12046</v>
      </c>
    </row>
    <row r="18478" spans="1:4" x14ac:dyDescent="0.25">
      <c r="A18478" s="2">
        <v>44689.9</v>
      </c>
      <c r="B18478" t="s">
        <v>183</v>
      </c>
      <c r="C18478" t="s">
        <v>1249</v>
      </c>
    </row>
    <row r="18479" spans="1:4" x14ac:dyDescent="0.25">
      <c r="A18479" s="2">
        <v>44689.9</v>
      </c>
      <c r="B18479" t="s">
        <v>183</v>
      </c>
      <c r="C18479" t="s">
        <v>12047</v>
      </c>
    </row>
    <row r="18480" spans="1:4" x14ac:dyDescent="0.25">
      <c r="A18480" s="2">
        <v>44689.9</v>
      </c>
      <c r="B18480" t="s">
        <v>183</v>
      </c>
      <c r="C18480" t="s">
        <v>12048</v>
      </c>
    </row>
    <row r="18481" spans="1:4" x14ac:dyDescent="0.25">
      <c r="A18481" s="2">
        <v>44689.9</v>
      </c>
      <c r="B18481" t="s">
        <v>183</v>
      </c>
      <c r="D18481" t="s">
        <v>1050</v>
      </c>
    </row>
    <row r="18482" spans="1:4" x14ac:dyDescent="0.25">
      <c r="A18482" s="2">
        <v>44689.9</v>
      </c>
      <c r="B18482" t="s">
        <v>183</v>
      </c>
      <c r="D18482" t="s">
        <v>908</v>
      </c>
    </row>
    <row r="18483" spans="1:4" x14ac:dyDescent="0.25">
      <c r="A18483" s="2">
        <v>44689.9</v>
      </c>
      <c r="B18483" t="s">
        <v>183</v>
      </c>
      <c r="D18483" t="s">
        <v>848</v>
      </c>
    </row>
    <row r="18484" spans="1:4" x14ac:dyDescent="0.25">
      <c r="A18484" s="2">
        <v>44689.9</v>
      </c>
      <c r="B18484" t="s">
        <v>183</v>
      </c>
      <c r="D18484" t="s">
        <v>849</v>
      </c>
    </row>
    <row r="18485" spans="1:4" x14ac:dyDescent="0.25">
      <c r="A18485" s="2">
        <v>44689.900694444441</v>
      </c>
      <c r="B18485" t="s">
        <v>183</v>
      </c>
      <c r="C18485" t="s">
        <v>12047</v>
      </c>
    </row>
    <row r="18486" spans="1:4" x14ac:dyDescent="0.25">
      <c r="A18486" s="2">
        <v>44689.900694444441</v>
      </c>
      <c r="B18486" t="s">
        <v>183</v>
      </c>
      <c r="C18486" t="s">
        <v>1538</v>
      </c>
    </row>
    <row r="18487" spans="1:4" x14ac:dyDescent="0.25">
      <c r="A18487" s="2">
        <v>44689.900694444441</v>
      </c>
      <c r="B18487" t="s">
        <v>183</v>
      </c>
      <c r="C18487" t="s">
        <v>12049</v>
      </c>
    </row>
    <row r="18488" spans="1:4" x14ac:dyDescent="0.25">
      <c r="A18488" s="2">
        <v>44689.900694444441</v>
      </c>
      <c r="B18488" t="s">
        <v>183</v>
      </c>
      <c r="D18488" t="s">
        <v>972</v>
      </c>
    </row>
    <row r="18489" spans="1:4" x14ac:dyDescent="0.25">
      <c r="A18489" s="2">
        <v>44689.900694444441</v>
      </c>
      <c r="B18489" t="s">
        <v>183</v>
      </c>
      <c r="D18489" t="s">
        <v>973</v>
      </c>
    </row>
    <row r="18490" spans="1:4" x14ac:dyDescent="0.25">
      <c r="A18490" s="2">
        <v>44689.900694444441</v>
      </c>
      <c r="B18490" t="s">
        <v>183</v>
      </c>
      <c r="D18490" t="s">
        <v>1855</v>
      </c>
    </row>
    <row r="18491" spans="1:4" x14ac:dyDescent="0.25">
      <c r="A18491" s="2">
        <v>44689.901388888888</v>
      </c>
      <c r="B18491" t="s">
        <v>183</v>
      </c>
      <c r="C18491" t="s">
        <v>12050</v>
      </c>
    </row>
    <row r="18492" spans="1:4" x14ac:dyDescent="0.25">
      <c r="A18492" s="2">
        <v>44689.901388888888</v>
      </c>
      <c r="B18492" t="s">
        <v>183</v>
      </c>
      <c r="C18492" t="s">
        <v>12051</v>
      </c>
    </row>
    <row r="18493" spans="1:4" x14ac:dyDescent="0.25">
      <c r="A18493" s="2">
        <v>44689.901388888888</v>
      </c>
      <c r="B18493" t="s">
        <v>183</v>
      </c>
      <c r="C18493" t="s">
        <v>6386</v>
      </c>
    </row>
    <row r="18494" spans="1:4" x14ac:dyDescent="0.25">
      <c r="A18494" s="2">
        <v>44689.901388888888</v>
      </c>
      <c r="B18494" t="s">
        <v>183</v>
      </c>
      <c r="C18494" t="s">
        <v>12052</v>
      </c>
    </row>
    <row r="18495" spans="1:4" x14ac:dyDescent="0.25">
      <c r="A18495" s="2">
        <v>44689.901388888888</v>
      </c>
      <c r="B18495" t="s">
        <v>183</v>
      </c>
      <c r="C18495" t="s">
        <v>6386</v>
      </c>
    </row>
    <row r="18496" spans="1:4" x14ac:dyDescent="0.25">
      <c r="A18496" s="2">
        <v>44689.901388888888</v>
      </c>
      <c r="B18496" t="s">
        <v>183</v>
      </c>
      <c r="C18496" t="s">
        <v>12053</v>
      </c>
    </row>
    <row r="18497" spans="1:4" x14ac:dyDescent="0.25">
      <c r="A18497" s="2">
        <v>44689.901388888888</v>
      </c>
      <c r="B18497" t="s">
        <v>183</v>
      </c>
      <c r="D18497" t="s">
        <v>1854</v>
      </c>
    </row>
    <row r="18498" spans="1:4" x14ac:dyDescent="0.25">
      <c r="A18498" s="2">
        <v>44689.901388888888</v>
      </c>
      <c r="B18498" t="s">
        <v>183</v>
      </c>
      <c r="D18498" t="s">
        <v>992</v>
      </c>
    </row>
    <row r="18499" spans="1:4" x14ac:dyDescent="0.25">
      <c r="A18499" s="2">
        <v>44689.901388888888</v>
      </c>
      <c r="B18499" t="s">
        <v>183</v>
      </c>
      <c r="D18499" t="s">
        <v>4991</v>
      </c>
    </row>
    <row r="18500" spans="1:4" x14ac:dyDescent="0.25">
      <c r="A18500" s="2">
        <v>44689.901388888888</v>
      </c>
      <c r="B18500" t="s">
        <v>183</v>
      </c>
      <c r="D18500" t="s">
        <v>828</v>
      </c>
    </row>
    <row r="18501" spans="1:4" x14ac:dyDescent="0.25">
      <c r="A18501" s="2">
        <v>44689.901388888888</v>
      </c>
      <c r="B18501" t="s">
        <v>183</v>
      </c>
      <c r="D18501" t="s">
        <v>971</v>
      </c>
    </row>
    <row r="18502" spans="1:4" x14ac:dyDescent="0.25">
      <c r="A18502" s="2">
        <v>44689.901388888888</v>
      </c>
      <c r="B18502" t="s">
        <v>183</v>
      </c>
      <c r="D18502" t="s">
        <v>1049</v>
      </c>
    </row>
    <row r="18503" spans="1:4" x14ac:dyDescent="0.25">
      <c r="A18503" s="2">
        <v>44689.961111111108</v>
      </c>
      <c r="B18503" t="s">
        <v>851</v>
      </c>
      <c r="C18503" t="s">
        <v>6396</v>
      </c>
    </row>
    <row r="18504" spans="1:4" x14ac:dyDescent="0.25">
      <c r="A18504" s="2">
        <v>44689.961111111108</v>
      </c>
      <c r="B18504" t="s">
        <v>851</v>
      </c>
      <c r="D18504" t="s">
        <v>5000</v>
      </c>
    </row>
    <row r="18505" spans="1:4" x14ac:dyDescent="0.25">
      <c r="A18505" s="2">
        <v>44689.961805555555</v>
      </c>
      <c r="B18505" t="s">
        <v>851</v>
      </c>
      <c r="C18505" t="s">
        <v>6396</v>
      </c>
    </row>
    <row r="18506" spans="1:4" x14ac:dyDescent="0.25">
      <c r="A18506" s="2">
        <v>44689.961805555555</v>
      </c>
      <c r="B18506" t="s">
        <v>851</v>
      </c>
      <c r="C18506" t="s">
        <v>11615</v>
      </c>
    </row>
    <row r="18507" spans="1:4" x14ac:dyDescent="0.25">
      <c r="A18507" s="2">
        <v>44689.961805555555</v>
      </c>
      <c r="B18507" t="s">
        <v>851</v>
      </c>
      <c r="C18507" t="s">
        <v>194</v>
      </c>
    </row>
    <row r="18508" spans="1:4" x14ac:dyDescent="0.25">
      <c r="A18508" s="2">
        <v>44689.961805555555</v>
      </c>
      <c r="B18508" t="s">
        <v>851</v>
      </c>
      <c r="D18508" t="s">
        <v>1848</v>
      </c>
    </row>
    <row r="18509" spans="1:4" x14ac:dyDescent="0.25">
      <c r="A18509" s="2">
        <v>44689.961805555555</v>
      </c>
      <c r="B18509" t="s">
        <v>851</v>
      </c>
      <c r="D18509" t="s">
        <v>1849</v>
      </c>
    </row>
    <row r="18510" spans="1:4" x14ac:dyDescent="0.25">
      <c r="A18510" s="2">
        <v>44689.961805555555</v>
      </c>
      <c r="B18510" t="s">
        <v>851</v>
      </c>
      <c r="D18510" t="s">
        <v>832</v>
      </c>
    </row>
    <row r="18511" spans="1:4" x14ac:dyDescent="0.25">
      <c r="A18511" s="2">
        <v>44689.962500000001</v>
      </c>
      <c r="B18511" t="s">
        <v>851</v>
      </c>
      <c r="C18511" t="s">
        <v>7304</v>
      </c>
    </row>
    <row r="18512" spans="1:4" x14ac:dyDescent="0.25">
      <c r="A18512" s="2">
        <v>44689.962500000001</v>
      </c>
      <c r="B18512" t="s">
        <v>851</v>
      </c>
      <c r="C18512" t="s">
        <v>1256</v>
      </c>
    </row>
    <row r="18513" spans="1:4" x14ac:dyDescent="0.25">
      <c r="A18513" s="2">
        <v>44689.962500000001</v>
      </c>
      <c r="B18513" t="s">
        <v>851</v>
      </c>
      <c r="C18513" t="s">
        <v>7304</v>
      </c>
    </row>
    <row r="18514" spans="1:4" x14ac:dyDescent="0.25">
      <c r="A18514" s="2">
        <v>44689.962500000001</v>
      </c>
      <c r="B18514" t="s">
        <v>851</v>
      </c>
      <c r="C18514" t="s">
        <v>6396</v>
      </c>
    </row>
    <row r="18515" spans="1:4" x14ac:dyDescent="0.25">
      <c r="A18515" s="2">
        <v>44689.962500000001</v>
      </c>
      <c r="B18515" t="s">
        <v>851</v>
      </c>
      <c r="C18515" t="s">
        <v>9204</v>
      </c>
    </row>
    <row r="18516" spans="1:4" x14ac:dyDescent="0.25">
      <c r="A18516" s="2">
        <v>44689.962500000001</v>
      </c>
      <c r="B18516" t="s">
        <v>851</v>
      </c>
      <c r="D18516" t="s">
        <v>1877</v>
      </c>
    </row>
    <row r="18517" spans="1:4" x14ac:dyDescent="0.25">
      <c r="A18517" s="2">
        <v>44689.962500000001</v>
      </c>
      <c r="B18517" t="s">
        <v>851</v>
      </c>
      <c r="D18517" t="s">
        <v>1852</v>
      </c>
    </row>
    <row r="18518" spans="1:4" x14ac:dyDescent="0.25">
      <c r="A18518" s="2">
        <v>44689.962500000001</v>
      </c>
      <c r="B18518" t="s">
        <v>851</v>
      </c>
      <c r="D18518" t="s">
        <v>846</v>
      </c>
    </row>
    <row r="18519" spans="1:4" x14ac:dyDescent="0.25">
      <c r="A18519" s="2">
        <v>44689.962500000001</v>
      </c>
      <c r="B18519" t="s">
        <v>851</v>
      </c>
      <c r="D18519" t="s">
        <v>891</v>
      </c>
    </row>
    <row r="18520" spans="1:4" x14ac:dyDescent="0.25">
      <c r="A18520" s="2">
        <v>44689.962500000001</v>
      </c>
      <c r="B18520" t="s">
        <v>851</v>
      </c>
      <c r="D18520" t="s">
        <v>848</v>
      </c>
    </row>
    <row r="18521" spans="1:4" x14ac:dyDescent="0.25">
      <c r="A18521" s="2">
        <v>44689.963194444441</v>
      </c>
      <c r="B18521" t="s">
        <v>851</v>
      </c>
      <c r="C18521" t="s">
        <v>11616</v>
      </c>
    </row>
    <row r="18522" spans="1:4" x14ac:dyDescent="0.25">
      <c r="A18522" s="2">
        <v>44689.963194444441</v>
      </c>
      <c r="B18522" t="s">
        <v>851</v>
      </c>
      <c r="C18522" t="s">
        <v>6526</v>
      </c>
    </row>
    <row r="18523" spans="1:4" x14ac:dyDescent="0.25">
      <c r="A18523" s="2">
        <v>44689.963194444441</v>
      </c>
      <c r="B18523" t="s">
        <v>851</v>
      </c>
      <c r="C18523" t="s">
        <v>11568</v>
      </c>
    </row>
    <row r="18524" spans="1:4" x14ac:dyDescent="0.25">
      <c r="A18524" s="2">
        <v>44689.963194444441</v>
      </c>
      <c r="B18524" t="s">
        <v>851</v>
      </c>
      <c r="D18524" t="s">
        <v>849</v>
      </c>
    </row>
    <row r="18525" spans="1:4" x14ac:dyDescent="0.25">
      <c r="A18525" s="2">
        <v>44689.963194444441</v>
      </c>
      <c r="B18525" t="s">
        <v>851</v>
      </c>
      <c r="D18525" t="s">
        <v>850</v>
      </c>
    </row>
    <row r="18526" spans="1:4" x14ac:dyDescent="0.25">
      <c r="A18526" s="2">
        <v>44689.963194444441</v>
      </c>
      <c r="B18526" t="s">
        <v>851</v>
      </c>
      <c r="D18526" t="s">
        <v>922</v>
      </c>
    </row>
    <row r="18527" spans="1:4" x14ac:dyDescent="0.25">
      <c r="A18527" s="2">
        <v>44689.964583333334</v>
      </c>
      <c r="B18527" t="s">
        <v>851</v>
      </c>
      <c r="C18527" t="s">
        <v>11617</v>
      </c>
    </row>
    <row r="18528" spans="1:4" x14ac:dyDescent="0.25">
      <c r="A18528" s="2">
        <v>44689.964583333334</v>
      </c>
      <c r="B18528" t="s">
        <v>851</v>
      </c>
      <c r="C18528" t="s">
        <v>11618</v>
      </c>
    </row>
    <row r="18529" spans="1:4" x14ac:dyDescent="0.25">
      <c r="A18529" s="2">
        <v>44689.964583333334</v>
      </c>
      <c r="B18529" t="s">
        <v>851</v>
      </c>
      <c r="C18529" t="s">
        <v>11619</v>
      </c>
    </row>
    <row r="18530" spans="1:4" x14ac:dyDescent="0.25">
      <c r="A18530" s="2">
        <v>44689.964583333334</v>
      </c>
      <c r="B18530" t="s">
        <v>851</v>
      </c>
      <c r="C18530" t="s">
        <v>6399</v>
      </c>
    </row>
    <row r="18531" spans="1:4" x14ac:dyDescent="0.25">
      <c r="A18531" s="2">
        <v>44689.964583333334</v>
      </c>
      <c r="B18531" t="s">
        <v>851</v>
      </c>
      <c r="D18531" t="s">
        <v>902</v>
      </c>
    </row>
    <row r="18532" spans="1:4" x14ac:dyDescent="0.25">
      <c r="A18532" s="2">
        <v>44689.964583333334</v>
      </c>
      <c r="B18532" t="s">
        <v>851</v>
      </c>
      <c r="D18532" t="s">
        <v>827</v>
      </c>
    </row>
    <row r="18533" spans="1:4" x14ac:dyDescent="0.25">
      <c r="A18533" s="2">
        <v>44689.964583333334</v>
      </c>
      <c r="B18533" t="s">
        <v>851</v>
      </c>
      <c r="D18533" t="s">
        <v>1855</v>
      </c>
    </row>
    <row r="18534" spans="1:4" x14ac:dyDescent="0.25">
      <c r="A18534" s="2">
        <v>44689.965277777781</v>
      </c>
      <c r="B18534" t="s">
        <v>851</v>
      </c>
      <c r="C18534" t="s">
        <v>11620</v>
      </c>
    </row>
    <row r="18535" spans="1:4" x14ac:dyDescent="0.25">
      <c r="A18535" s="2">
        <v>44689.965277777781</v>
      </c>
      <c r="B18535" t="s">
        <v>851</v>
      </c>
      <c r="C18535" t="s">
        <v>6526</v>
      </c>
    </row>
    <row r="18536" spans="1:4" x14ac:dyDescent="0.25">
      <c r="A18536" s="2">
        <v>44689.965277777781</v>
      </c>
      <c r="B18536" t="s">
        <v>851</v>
      </c>
      <c r="D18536" t="s">
        <v>1869</v>
      </c>
    </row>
    <row r="18537" spans="1:4" x14ac:dyDescent="0.25">
      <c r="A18537" s="2">
        <v>44689.965277777781</v>
      </c>
      <c r="B18537" t="s">
        <v>851</v>
      </c>
      <c r="D18537" t="s">
        <v>899</v>
      </c>
    </row>
    <row r="18538" spans="1:4" x14ac:dyDescent="0.25">
      <c r="A18538" s="2">
        <v>44689.965277777781</v>
      </c>
      <c r="B18538" t="s">
        <v>851</v>
      </c>
      <c r="D18538" t="s">
        <v>855</v>
      </c>
    </row>
    <row r="18539" spans="1:4" x14ac:dyDescent="0.25">
      <c r="A18539" s="2">
        <v>44689.96597222222</v>
      </c>
      <c r="B18539" t="s">
        <v>851</v>
      </c>
      <c r="C18539" t="s">
        <v>11621</v>
      </c>
    </row>
    <row r="18540" spans="1:4" x14ac:dyDescent="0.25">
      <c r="A18540" s="2">
        <v>44689.96597222222</v>
      </c>
      <c r="B18540" t="s">
        <v>851</v>
      </c>
      <c r="C18540" t="s">
        <v>6526</v>
      </c>
    </row>
    <row r="18541" spans="1:4" x14ac:dyDescent="0.25">
      <c r="A18541" s="2">
        <v>44689.96597222222</v>
      </c>
      <c r="B18541" t="s">
        <v>851</v>
      </c>
      <c r="C18541" t="s">
        <v>6526</v>
      </c>
    </row>
    <row r="18542" spans="1:4" x14ac:dyDescent="0.25">
      <c r="A18542" s="2">
        <v>44689.96597222222</v>
      </c>
      <c r="B18542" t="s">
        <v>851</v>
      </c>
      <c r="C18542" t="s">
        <v>6396</v>
      </c>
    </row>
    <row r="18543" spans="1:4" x14ac:dyDescent="0.25">
      <c r="A18543" s="2">
        <v>44689.96597222222</v>
      </c>
      <c r="B18543" t="s">
        <v>851</v>
      </c>
      <c r="C18543" t="s">
        <v>11622</v>
      </c>
    </row>
    <row r="18544" spans="1:4" x14ac:dyDescent="0.25">
      <c r="A18544" s="2">
        <v>44689.96597222222</v>
      </c>
      <c r="B18544" t="s">
        <v>851</v>
      </c>
      <c r="C18544" t="s">
        <v>6526</v>
      </c>
    </row>
    <row r="18545" spans="1:4" x14ac:dyDescent="0.25">
      <c r="A18545" s="2">
        <v>44689.96597222222</v>
      </c>
      <c r="B18545" t="s">
        <v>851</v>
      </c>
      <c r="C18545" t="s">
        <v>11623</v>
      </c>
    </row>
    <row r="18546" spans="1:4" x14ac:dyDescent="0.25">
      <c r="A18546" s="2">
        <v>44689.96597222222</v>
      </c>
      <c r="B18546" t="s">
        <v>851</v>
      </c>
      <c r="C18546" t="s">
        <v>11551</v>
      </c>
    </row>
    <row r="18547" spans="1:4" x14ac:dyDescent="0.25">
      <c r="A18547" s="2">
        <v>44689.96597222222</v>
      </c>
      <c r="B18547" t="s">
        <v>851</v>
      </c>
      <c r="D18547" t="s">
        <v>842</v>
      </c>
    </row>
    <row r="18548" spans="1:4" x14ac:dyDescent="0.25">
      <c r="A18548" s="2">
        <v>44689.96597222222</v>
      </c>
      <c r="B18548" t="s">
        <v>851</v>
      </c>
      <c r="D18548" t="s">
        <v>932</v>
      </c>
    </row>
    <row r="18549" spans="1:4" x14ac:dyDescent="0.25">
      <c r="A18549" s="2">
        <v>44689.96597222222</v>
      </c>
      <c r="B18549" t="s">
        <v>851</v>
      </c>
      <c r="D18549" t="s">
        <v>856</v>
      </c>
    </row>
    <row r="18550" spans="1:4" x14ac:dyDescent="0.25">
      <c r="A18550" s="2">
        <v>44689.96597222222</v>
      </c>
      <c r="B18550" t="s">
        <v>851</v>
      </c>
      <c r="D18550" t="s">
        <v>4991</v>
      </c>
    </row>
    <row r="18551" spans="1:4" x14ac:dyDescent="0.25">
      <c r="A18551" s="2">
        <v>44689.96597222222</v>
      </c>
      <c r="B18551" t="s">
        <v>851</v>
      </c>
      <c r="D18551" t="s">
        <v>844</v>
      </c>
    </row>
    <row r="18552" spans="1:4" x14ac:dyDescent="0.25">
      <c r="A18552" s="2">
        <v>44689.96597222222</v>
      </c>
      <c r="B18552" t="s">
        <v>851</v>
      </c>
      <c r="D18552" t="s">
        <v>1156</v>
      </c>
    </row>
    <row r="18553" spans="1:4" x14ac:dyDescent="0.25">
      <c r="A18553" s="2">
        <v>44689.96597222222</v>
      </c>
      <c r="B18553" t="s">
        <v>851</v>
      </c>
      <c r="D18553" t="s">
        <v>852</v>
      </c>
    </row>
    <row r="18554" spans="1:4" x14ac:dyDescent="0.25">
      <c r="A18554" s="2">
        <v>44689.96597222222</v>
      </c>
      <c r="B18554" t="s">
        <v>851</v>
      </c>
      <c r="D18554" t="s">
        <v>901</v>
      </c>
    </row>
    <row r="18555" spans="1:4" x14ac:dyDescent="0.25">
      <c r="A18555" s="2">
        <v>44689.966666666667</v>
      </c>
      <c r="B18555" t="s">
        <v>851</v>
      </c>
      <c r="C18555" t="s">
        <v>11624</v>
      </c>
    </row>
    <row r="18556" spans="1:4" x14ac:dyDescent="0.25">
      <c r="A18556" s="2">
        <v>44689.966666666667</v>
      </c>
      <c r="B18556" t="s">
        <v>851</v>
      </c>
      <c r="C18556" t="s">
        <v>6378</v>
      </c>
    </row>
    <row r="18557" spans="1:4" x14ac:dyDescent="0.25">
      <c r="A18557" s="2">
        <v>44689.966666666667</v>
      </c>
      <c r="B18557" t="s">
        <v>851</v>
      </c>
      <c r="C18557" t="s">
        <v>6876</v>
      </c>
    </row>
    <row r="18558" spans="1:4" x14ac:dyDescent="0.25">
      <c r="A18558" s="2">
        <v>44689.966666666667</v>
      </c>
      <c r="B18558" t="s">
        <v>851</v>
      </c>
      <c r="C18558" t="s">
        <v>6396</v>
      </c>
    </row>
    <row r="18559" spans="1:4" x14ac:dyDescent="0.25">
      <c r="A18559" s="2">
        <v>44689.966666666667</v>
      </c>
      <c r="B18559" t="s">
        <v>851</v>
      </c>
      <c r="C18559" t="s">
        <v>6943</v>
      </c>
    </row>
    <row r="18560" spans="1:4" x14ac:dyDescent="0.25">
      <c r="A18560" s="2">
        <v>44689.966666666667</v>
      </c>
      <c r="B18560" t="s">
        <v>851</v>
      </c>
      <c r="D18560" t="s">
        <v>825</v>
      </c>
    </row>
    <row r="18561" spans="1:4" x14ac:dyDescent="0.25">
      <c r="A18561" s="2">
        <v>44689.966666666667</v>
      </c>
      <c r="B18561" t="s">
        <v>851</v>
      </c>
      <c r="D18561" t="s">
        <v>826</v>
      </c>
    </row>
    <row r="18562" spans="1:4" x14ac:dyDescent="0.25">
      <c r="A18562" s="2">
        <v>44689.966666666667</v>
      </c>
      <c r="B18562" t="s">
        <v>851</v>
      </c>
      <c r="D18562" t="s">
        <v>834</v>
      </c>
    </row>
    <row r="18563" spans="1:4" x14ac:dyDescent="0.25">
      <c r="A18563" s="2">
        <v>44689.966666666667</v>
      </c>
      <c r="B18563" t="s">
        <v>851</v>
      </c>
      <c r="D18563" t="s">
        <v>904</v>
      </c>
    </row>
    <row r="18564" spans="1:4" x14ac:dyDescent="0.25">
      <c r="A18564" s="2">
        <v>44689.966666666667</v>
      </c>
      <c r="B18564" t="s">
        <v>851</v>
      </c>
      <c r="D18564" t="s">
        <v>955</v>
      </c>
    </row>
    <row r="18565" spans="1:4" x14ac:dyDescent="0.25">
      <c r="A18565" s="2">
        <v>44689.967361111114</v>
      </c>
      <c r="B18565" t="s">
        <v>851</v>
      </c>
      <c r="C18565" t="s">
        <v>11625</v>
      </c>
    </row>
    <row r="18566" spans="1:4" x14ac:dyDescent="0.25">
      <c r="A18566" s="2">
        <v>44689.967361111114</v>
      </c>
      <c r="B18566" t="s">
        <v>851</v>
      </c>
      <c r="D18566" t="s">
        <v>918</v>
      </c>
    </row>
    <row r="18567" spans="1:4" x14ac:dyDescent="0.25">
      <c r="A18567" s="2">
        <v>44690.340277777781</v>
      </c>
      <c r="B18567" t="s">
        <v>10296</v>
      </c>
      <c r="C18567" t="s">
        <v>1249</v>
      </c>
    </row>
    <row r="18568" spans="1:4" x14ac:dyDescent="0.25">
      <c r="A18568" s="2">
        <v>44690.340277777781</v>
      </c>
      <c r="B18568" t="s">
        <v>10296</v>
      </c>
      <c r="D18568" t="s">
        <v>4988</v>
      </c>
    </row>
    <row r="18569" spans="1:4" x14ac:dyDescent="0.25">
      <c r="A18569" s="2">
        <v>44690.34097222222</v>
      </c>
      <c r="B18569" t="s">
        <v>10296</v>
      </c>
      <c r="C18569" t="s">
        <v>11488</v>
      </c>
    </row>
    <row r="18570" spans="1:4" x14ac:dyDescent="0.25">
      <c r="A18570" s="2">
        <v>44690.34097222222</v>
      </c>
      <c r="B18570" t="s">
        <v>10296</v>
      </c>
      <c r="D18570" t="s">
        <v>1848</v>
      </c>
    </row>
    <row r="18571" spans="1:4" x14ac:dyDescent="0.25">
      <c r="A18571" s="2">
        <v>44690.344444444447</v>
      </c>
      <c r="B18571" t="s">
        <v>10296</v>
      </c>
      <c r="C18571" t="s">
        <v>11489</v>
      </c>
    </row>
    <row r="18572" spans="1:4" x14ac:dyDescent="0.25">
      <c r="A18572" s="2">
        <v>44690.344444444447</v>
      </c>
      <c r="B18572" t="s">
        <v>10296</v>
      </c>
      <c r="D18572" t="s">
        <v>1905</v>
      </c>
    </row>
    <row r="18573" spans="1:4" x14ac:dyDescent="0.25">
      <c r="A18573" s="2">
        <v>44690.345138888886</v>
      </c>
      <c r="B18573" t="s">
        <v>10296</v>
      </c>
      <c r="C18573" t="s">
        <v>11490</v>
      </c>
    </row>
    <row r="18574" spans="1:4" x14ac:dyDescent="0.25">
      <c r="A18574" s="2">
        <v>44690.345138888886</v>
      </c>
      <c r="B18574" t="s">
        <v>10296</v>
      </c>
      <c r="C18574" t="s">
        <v>11491</v>
      </c>
    </row>
    <row r="18575" spans="1:4" x14ac:dyDescent="0.25">
      <c r="A18575" s="2">
        <v>44690.345138888886</v>
      </c>
      <c r="B18575" t="s">
        <v>10296</v>
      </c>
      <c r="D18575" t="s">
        <v>825</v>
      </c>
    </row>
    <row r="18576" spans="1:4" x14ac:dyDescent="0.25">
      <c r="A18576" s="2">
        <v>44690.345138888886</v>
      </c>
      <c r="B18576" t="s">
        <v>10296</v>
      </c>
      <c r="D18576" t="s">
        <v>853</v>
      </c>
    </row>
    <row r="18577" spans="1:4" x14ac:dyDescent="0.25">
      <c r="A18577" s="2">
        <v>44690.347222222219</v>
      </c>
      <c r="B18577" t="s">
        <v>10296</v>
      </c>
      <c r="C18577" t="s">
        <v>11492</v>
      </c>
    </row>
    <row r="18578" spans="1:4" x14ac:dyDescent="0.25">
      <c r="A18578" s="2">
        <v>44690.347222222219</v>
      </c>
      <c r="B18578" t="s">
        <v>10296</v>
      </c>
      <c r="D18578" t="s">
        <v>850</v>
      </c>
    </row>
    <row r="18579" spans="1:4" x14ac:dyDescent="0.25">
      <c r="A18579" s="2">
        <v>44690.636111111111</v>
      </c>
      <c r="B18579" t="s">
        <v>174</v>
      </c>
      <c r="C18579" t="s">
        <v>6386</v>
      </c>
    </row>
    <row r="18580" spans="1:4" x14ac:dyDescent="0.25">
      <c r="A18580" s="2">
        <v>44690.636111111111</v>
      </c>
      <c r="B18580" t="s">
        <v>174</v>
      </c>
      <c r="C18580" t="s">
        <v>6386</v>
      </c>
    </row>
    <row r="18581" spans="1:4" x14ac:dyDescent="0.25">
      <c r="A18581" s="2">
        <v>44690.636111111111</v>
      </c>
      <c r="B18581" t="s">
        <v>174</v>
      </c>
      <c r="D18581" t="s">
        <v>5002</v>
      </c>
    </row>
    <row r="18582" spans="1:4" x14ac:dyDescent="0.25">
      <c r="A18582" s="2">
        <v>44690.636111111111</v>
      </c>
      <c r="B18582" t="s">
        <v>174</v>
      </c>
      <c r="D18582" t="s">
        <v>1848</v>
      </c>
    </row>
    <row r="18583" spans="1:4" x14ac:dyDescent="0.25">
      <c r="A18583" s="2">
        <v>44690.636805555558</v>
      </c>
      <c r="B18583" t="s">
        <v>174</v>
      </c>
      <c r="C18583" t="s">
        <v>11403</v>
      </c>
    </row>
    <row r="18584" spans="1:4" x14ac:dyDescent="0.25">
      <c r="A18584" s="2">
        <v>44690.636805555558</v>
      </c>
      <c r="B18584" t="s">
        <v>174</v>
      </c>
      <c r="C18584" t="s">
        <v>6386</v>
      </c>
    </row>
    <row r="18585" spans="1:4" x14ac:dyDescent="0.25">
      <c r="A18585" s="2">
        <v>44690.636805555558</v>
      </c>
      <c r="B18585" t="s">
        <v>174</v>
      </c>
      <c r="D18585" t="s">
        <v>1849</v>
      </c>
    </row>
    <row r="18586" spans="1:4" x14ac:dyDescent="0.25">
      <c r="A18586" s="2">
        <v>44690.636805555558</v>
      </c>
      <c r="B18586" t="s">
        <v>174</v>
      </c>
      <c r="D18586" t="s">
        <v>1850</v>
      </c>
    </row>
    <row r="18587" spans="1:4" x14ac:dyDescent="0.25">
      <c r="A18587" s="2">
        <v>44690.637499999997</v>
      </c>
      <c r="B18587" t="s">
        <v>174</v>
      </c>
      <c r="C18587" t="s">
        <v>11404</v>
      </c>
    </row>
    <row r="18588" spans="1:4" x14ac:dyDescent="0.25">
      <c r="A18588" s="2">
        <v>44690.637499999997</v>
      </c>
      <c r="B18588" t="s">
        <v>174</v>
      </c>
      <c r="C18588" t="s">
        <v>6386</v>
      </c>
    </row>
    <row r="18589" spans="1:4" x14ac:dyDescent="0.25">
      <c r="A18589" s="2">
        <v>44690.637499999997</v>
      </c>
      <c r="B18589" t="s">
        <v>174</v>
      </c>
      <c r="D18589" t="s">
        <v>1887</v>
      </c>
    </row>
    <row r="18590" spans="1:4" x14ac:dyDescent="0.25">
      <c r="A18590" s="2">
        <v>44690.637499999997</v>
      </c>
      <c r="B18590" t="s">
        <v>174</v>
      </c>
      <c r="D18590" t="s">
        <v>1852</v>
      </c>
    </row>
    <row r="18591" spans="1:4" x14ac:dyDescent="0.25">
      <c r="A18591" s="2">
        <v>44690.638194444444</v>
      </c>
      <c r="B18591" t="s">
        <v>174</v>
      </c>
      <c r="C18591" t="s">
        <v>11405</v>
      </c>
    </row>
    <row r="18592" spans="1:4" x14ac:dyDescent="0.25">
      <c r="A18592" s="2">
        <v>44690.638194444444</v>
      </c>
      <c r="B18592" t="s">
        <v>174</v>
      </c>
      <c r="D18592" t="s">
        <v>827</v>
      </c>
    </row>
    <row r="18593" spans="1:4" x14ac:dyDescent="0.25">
      <c r="A18593" s="2">
        <v>44690.63958333333</v>
      </c>
      <c r="B18593" t="s">
        <v>174</v>
      </c>
      <c r="C18593" t="s">
        <v>11406</v>
      </c>
    </row>
    <row r="18594" spans="1:4" x14ac:dyDescent="0.25">
      <c r="A18594" s="2">
        <v>44690.63958333333</v>
      </c>
      <c r="B18594" t="s">
        <v>174</v>
      </c>
      <c r="C18594" t="s">
        <v>6386</v>
      </c>
    </row>
    <row r="18595" spans="1:4" x14ac:dyDescent="0.25">
      <c r="A18595" s="2">
        <v>44690.63958333333</v>
      </c>
      <c r="B18595" t="s">
        <v>174</v>
      </c>
      <c r="D18595" t="s">
        <v>954</v>
      </c>
    </row>
    <row r="18596" spans="1:4" x14ac:dyDescent="0.25">
      <c r="A18596" s="2">
        <v>44690.63958333333</v>
      </c>
      <c r="B18596" t="s">
        <v>174</v>
      </c>
      <c r="D18596" t="s">
        <v>908</v>
      </c>
    </row>
    <row r="18597" spans="1:4" x14ac:dyDescent="0.25">
      <c r="A18597" s="2">
        <v>44690.640277777777</v>
      </c>
      <c r="B18597" t="s">
        <v>174</v>
      </c>
      <c r="C18597" t="s">
        <v>11407</v>
      </c>
    </row>
    <row r="18598" spans="1:4" x14ac:dyDescent="0.25">
      <c r="A18598" s="2">
        <v>44690.640277777777</v>
      </c>
      <c r="B18598" t="s">
        <v>174</v>
      </c>
      <c r="C18598" t="s">
        <v>11408</v>
      </c>
    </row>
    <row r="18599" spans="1:4" x14ac:dyDescent="0.25">
      <c r="A18599" s="2">
        <v>44690.640277777777</v>
      </c>
      <c r="B18599" t="s">
        <v>174</v>
      </c>
      <c r="D18599" t="s">
        <v>848</v>
      </c>
    </row>
    <row r="18600" spans="1:4" x14ac:dyDescent="0.25">
      <c r="A18600" s="2">
        <v>44690.640277777777</v>
      </c>
      <c r="B18600" t="s">
        <v>174</v>
      </c>
      <c r="D18600" t="s">
        <v>849</v>
      </c>
    </row>
    <row r="18601" spans="1:4" x14ac:dyDescent="0.25">
      <c r="A18601" s="2">
        <v>44690.640972222223</v>
      </c>
      <c r="B18601" t="s">
        <v>174</v>
      </c>
      <c r="C18601" t="s">
        <v>1538</v>
      </c>
    </row>
    <row r="18602" spans="1:4" x14ac:dyDescent="0.25">
      <c r="A18602" s="2">
        <v>44690.640972222223</v>
      </c>
      <c r="B18602" t="s">
        <v>174</v>
      </c>
      <c r="C18602" t="s">
        <v>6776</v>
      </c>
    </row>
    <row r="18603" spans="1:4" x14ac:dyDescent="0.25">
      <c r="A18603" s="2">
        <v>44690.640972222223</v>
      </c>
      <c r="B18603" t="s">
        <v>174</v>
      </c>
      <c r="C18603" t="s">
        <v>6395</v>
      </c>
    </row>
    <row r="18604" spans="1:4" x14ac:dyDescent="0.25">
      <c r="A18604" s="2">
        <v>44690.640972222223</v>
      </c>
      <c r="B18604" t="s">
        <v>174</v>
      </c>
      <c r="C18604" t="s">
        <v>6386</v>
      </c>
    </row>
    <row r="18605" spans="1:4" x14ac:dyDescent="0.25">
      <c r="A18605" s="2">
        <v>44690.640972222223</v>
      </c>
      <c r="B18605" t="s">
        <v>174</v>
      </c>
      <c r="D18605" t="s">
        <v>910</v>
      </c>
    </row>
    <row r="18606" spans="1:4" x14ac:dyDescent="0.25">
      <c r="A18606" s="2">
        <v>44690.640972222223</v>
      </c>
      <c r="B18606" t="s">
        <v>174</v>
      </c>
      <c r="D18606" t="s">
        <v>853</v>
      </c>
    </row>
    <row r="18607" spans="1:4" x14ac:dyDescent="0.25">
      <c r="A18607" s="2">
        <v>44690.640972222223</v>
      </c>
      <c r="B18607" t="s">
        <v>174</v>
      </c>
      <c r="D18607" t="s">
        <v>856</v>
      </c>
    </row>
    <row r="18608" spans="1:4" x14ac:dyDescent="0.25">
      <c r="A18608" s="2">
        <v>44690.640972222223</v>
      </c>
      <c r="B18608" t="s">
        <v>174</v>
      </c>
      <c r="D18608" t="s">
        <v>4991</v>
      </c>
    </row>
    <row r="18609" spans="1:4" x14ac:dyDescent="0.25">
      <c r="A18609" s="2">
        <v>44690.64166666667</v>
      </c>
      <c r="B18609" t="s">
        <v>174</v>
      </c>
      <c r="C18609" t="s">
        <v>11409</v>
      </c>
    </row>
    <row r="18610" spans="1:4" x14ac:dyDescent="0.25">
      <c r="A18610" s="2">
        <v>44690.64166666667</v>
      </c>
      <c r="B18610" t="s">
        <v>174</v>
      </c>
      <c r="D18610" t="s">
        <v>912</v>
      </c>
    </row>
    <row r="18611" spans="1:4" x14ac:dyDescent="0.25">
      <c r="A18611" s="2">
        <v>44690.727083333331</v>
      </c>
      <c r="B18611" t="s">
        <v>184</v>
      </c>
      <c r="C18611" t="s">
        <v>6386</v>
      </c>
    </row>
    <row r="18612" spans="1:4" x14ac:dyDescent="0.25">
      <c r="A18612" s="2">
        <v>44690.727083333331</v>
      </c>
      <c r="B18612" t="s">
        <v>184</v>
      </c>
      <c r="C18612" t="s">
        <v>6386</v>
      </c>
    </row>
    <row r="18613" spans="1:4" x14ac:dyDescent="0.25">
      <c r="A18613" s="2">
        <v>44690.727083333331</v>
      </c>
      <c r="B18613" t="s">
        <v>184</v>
      </c>
      <c r="D18613" t="s">
        <v>4987</v>
      </c>
    </row>
    <row r="18614" spans="1:4" x14ac:dyDescent="0.25">
      <c r="A18614" s="2">
        <v>44690.727083333331</v>
      </c>
      <c r="B18614" t="s">
        <v>184</v>
      </c>
      <c r="D18614" t="s">
        <v>1848</v>
      </c>
    </row>
    <row r="18615" spans="1:4" x14ac:dyDescent="0.25">
      <c r="A18615" s="2">
        <v>44690.727777777778</v>
      </c>
      <c r="B18615" t="s">
        <v>184</v>
      </c>
      <c r="C18615" t="s">
        <v>10665</v>
      </c>
    </row>
    <row r="18616" spans="1:4" x14ac:dyDescent="0.25">
      <c r="A18616" s="2">
        <v>44690.727777777778</v>
      </c>
      <c r="B18616" t="s">
        <v>184</v>
      </c>
      <c r="C18616" t="s">
        <v>6386</v>
      </c>
    </row>
    <row r="18617" spans="1:4" x14ac:dyDescent="0.25">
      <c r="A18617" s="2">
        <v>44690.727777777778</v>
      </c>
      <c r="B18617" t="s">
        <v>184</v>
      </c>
      <c r="C18617" t="s">
        <v>10666</v>
      </c>
    </row>
    <row r="18618" spans="1:4" x14ac:dyDescent="0.25">
      <c r="A18618" s="2">
        <v>44690.727777777778</v>
      </c>
      <c r="B18618" t="s">
        <v>184</v>
      </c>
      <c r="D18618" t="s">
        <v>1849</v>
      </c>
    </row>
    <row r="18619" spans="1:4" x14ac:dyDescent="0.25">
      <c r="A18619" s="2">
        <v>44690.727777777778</v>
      </c>
      <c r="B18619" t="s">
        <v>184</v>
      </c>
      <c r="D18619" t="s">
        <v>1850</v>
      </c>
    </row>
    <row r="18620" spans="1:4" x14ac:dyDescent="0.25">
      <c r="A18620" s="2">
        <v>44690.727777777778</v>
      </c>
      <c r="B18620" t="s">
        <v>184</v>
      </c>
      <c r="D18620" t="s">
        <v>1887</v>
      </c>
    </row>
    <row r="18621" spans="1:4" x14ac:dyDescent="0.25">
      <c r="A18621" s="2">
        <v>44690.729166666664</v>
      </c>
      <c r="B18621" t="s">
        <v>184</v>
      </c>
      <c r="C18621" t="s">
        <v>10667</v>
      </c>
    </row>
    <row r="18622" spans="1:4" x14ac:dyDescent="0.25">
      <c r="A18622" s="2">
        <v>44690.729166666664</v>
      </c>
      <c r="B18622" t="s">
        <v>184</v>
      </c>
      <c r="C18622" t="s">
        <v>1538</v>
      </c>
    </row>
    <row r="18623" spans="1:4" x14ac:dyDescent="0.25">
      <c r="A18623" s="2">
        <v>44690.729166666664</v>
      </c>
      <c r="B18623" t="s">
        <v>184</v>
      </c>
      <c r="C18623" t="s">
        <v>10668</v>
      </c>
    </row>
    <row r="18624" spans="1:4" x14ac:dyDescent="0.25">
      <c r="A18624" s="2">
        <v>44690.729166666664</v>
      </c>
      <c r="B18624" t="s">
        <v>184</v>
      </c>
      <c r="D18624" t="s">
        <v>842</v>
      </c>
    </row>
    <row r="18625" spans="1:4" x14ac:dyDescent="0.25">
      <c r="A18625" s="2">
        <v>44690.729166666664</v>
      </c>
      <c r="B18625" t="s">
        <v>184</v>
      </c>
      <c r="D18625" t="s">
        <v>949</v>
      </c>
    </row>
    <row r="18626" spans="1:4" x14ac:dyDescent="0.25">
      <c r="A18626" s="2">
        <v>44690.729166666664</v>
      </c>
      <c r="B18626" t="s">
        <v>184</v>
      </c>
      <c r="D18626" t="s">
        <v>952</v>
      </c>
    </row>
    <row r="18627" spans="1:4" x14ac:dyDescent="0.25">
      <c r="A18627" s="2">
        <v>44690.729861111111</v>
      </c>
      <c r="B18627" t="s">
        <v>184</v>
      </c>
      <c r="C18627" t="s">
        <v>10669</v>
      </c>
    </row>
    <row r="18628" spans="1:4" x14ac:dyDescent="0.25">
      <c r="A18628" s="2">
        <v>44690.729861111111</v>
      </c>
      <c r="B18628" t="s">
        <v>184</v>
      </c>
      <c r="C18628" t="s">
        <v>10670</v>
      </c>
    </row>
    <row r="18629" spans="1:4" x14ac:dyDescent="0.25">
      <c r="A18629" s="2">
        <v>44690.729861111111</v>
      </c>
      <c r="B18629" t="s">
        <v>184</v>
      </c>
      <c r="C18629" t="s">
        <v>6386</v>
      </c>
    </row>
    <row r="18630" spans="1:4" x14ac:dyDescent="0.25">
      <c r="A18630" s="2">
        <v>44690.729861111111</v>
      </c>
      <c r="B18630" t="s">
        <v>184</v>
      </c>
      <c r="D18630" t="s">
        <v>856</v>
      </c>
    </row>
    <row r="18631" spans="1:4" x14ac:dyDescent="0.25">
      <c r="A18631" s="2">
        <v>44690.729861111111</v>
      </c>
      <c r="B18631" t="s">
        <v>184</v>
      </c>
      <c r="D18631" t="s">
        <v>828</v>
      </c>
    </row>
    <row r="18632" spans="1:4" x14ac:dyDescent="0.25">
      <c r="A18632" s="2">
        <v>44690.729861111111</v>
      </c>
      <c r="B18632" t="s">
        <v>184</v>
      </c>
      <c r="D18632" t="s">
        <v>971</v>
      </c>
    </row>
    <row r="18633" spans="1:4" x14ac:dyDescent="0.25">
      <c r="A18633" s="2">
        <v>44690.738888888889</v>
      </c>
      <c r="B18633" t="s">
        <v>166</v>
      </c>
      <c r="C18633" t="s">
        <v>11768</v>
      </c>
    </row>
    <row r="18634" spans="1:4" x14ac:dyDescent="0.25">
      <c r="A18634" s="2">
        <v>44690.738888888889</v>
      </c>
      <c r="B18634" t="s">
        <v>166</v>
      </c>
      <c r="D18634" t="s">
        <v>5043</v>
      </c>
    </row>
    <row r="18635" spans="1:4" x14ac:dyDescent="0.25">
      <c r="A18635" s="2">
        <v>44690.739583333336</v>
      </c>
      <c r="B18635" t="s">
        <v>166</v>
      </c>
      <c r="C18635" t="s">
        <v>11769</v>
      </c>
    </row>
    <row r="18636" spans="1:4" x14ac:dyDescent="0.25">
      <c r="A18636" s="2">
        <v>44690.739583333336</v>
      </c>
      <c r="B18636" t="s">
        <v>166</v>
      </c>
      <c r="D18636" t="s">
        <v>1849</v>
      </c>
    </row>
    <row r="18637" spans="1:4" x14ac:dyDescent="0.25">
      <c r="A18637" s="2">
        <v>44690.740277777775</v>
      </c>
      <c r="B18637" t="s">
        <v>166</v>
      </c>
      <c r="C18637" t="s">
        <v>11770</v>
      </c>
    </row>
    <row r="18638" spans="1:4" x14ac:dyDescent="0.25">
      <c r="A18638" s="2">
        <v>44690.740277777775</v>
      </c>
      <c r="B18638" t="s">
        <v>166</v>
      </c>
      <c r="D18638" t="s">
        <v>1887</v>
      </c>
    </row>
    <row r="18639" spans="1:4" x14ac:dyDescent="0.25">
      <c r="A18639" s="2">
        <v>44690.742361111108</v>
      </c>
      <c r="B18639" t="s">
        <v>166</v>
      </c>
      <c r="C18639" t="s">
        <v>11771</v>
      </c>
    </row>
    <row r="18640" spans="1:4" x14ac:dyDescent="0.25">
      <c r="A18640" s="2">
        <v>44690.742361111108</v>
      </c>
      <c r="B18640" t="s">
        <v>166</v>
      </c>
      <c r="D18640" t="s">
        <v>1124</v>
      </c>
    </row>
    <row r="18641" spans="1:4" x14ac:dyDescent="0.25">
      <c r="A18641" s="2">
        <v>44690.743750000001</v>
      </c>
      <c r="B18641" t="s">
        <v>166</v>
      </c>
      <c r="C18641" t="s">
        <v>11772</v>
      </c>
    </row>
    <row r="18642" spans="1:4" x14ac:dyDescent="0.25">
      <c r="A18642" s="2">
        <v>44690.743750000001</v>
      </c>
      <c r="B18642" t="s">
        <v>166</v>
      </c>
      <c r="D18642" t="s">
        <v>853</v>
      </c>
    </row>
    <row r="18643" spans="1:4" x14ac:dyDescent="0.25">
      <c r="A18643" s="2">
        <v>44690.744444444441</v>
      </c>
      <c r="B18643" t="s">
        <v>166</v>
      </c>
      <c r="C18643" t="s">
        <v>11773</v>
      </c>
    </row>
    <row r="18644" spans="1:4" x14ac:dyDescent="0.25">
      <c r="A18644" s="2">
        <v>44690.744444444441</v>
      </c>
      <c r="B18644" t="s">
        <v>166</v>
      </c>
      <c r="C18644" t="s">
        <v>11774</v>
      </c>
    </row>
    <row r="18645" spans="1:4" x14ac:dyDescent="0.25">
      <c r="A18645" s="2">
        <v>44690.744444444441</v>
      </c>
      <c r="B18645" t="s">
        <v>166</v>
      </c>
      <c r="D18645" t="s">
        <v>834</v>
      </c>
    </row>
    <row r="18646" spans="1:4" x14ac:dyDescent="0.25">
      <c r="A18646" s="2">
        <v>44690.744444444441</v>
      </c>
      <c r="B18646" t="s">
        <v>166</v>
      </c>
      <c r="D18646" t="s">
        <v>902</v>
      </c>
    </row>
    <row r="18647" spans="1:4" x14ac:dyDescent="0.25">
      <c r="A18647" s="2">
        <v>44690.82916666667</v>
      </c>
      <c r="B18647" t="s">
        <v>174</v>
      </c>
      <c r="C18647" t="s">
        <v>12501</v>
      </c>
    </row>
    <row r="18648" spans="1:4" x14ac:dyDescent="0.25">
      <c r="A18648" s="2">
        <v>44690.82916666667</v>
      </c>
      <c r="B18648" t="s">
        <v>174</v>
      </c>
      <c r="D18648" t="s">
        <v>5002</v>
      </c>
    </row>
    <row r="18649" spans="1:4" x14ac:dyDescent="0.25">
      <c r="A18649" s="2">
        <v>44690.829861111109</v>
      </c>
      <c r="B18649" t="s">
        <v>174</v>
      </c>
      <c r="C18649" t="s">
        <v>12502</v>
      </c>
    </row>
    <row r="18650" spans="1:4" x14ac:dyDescent="0.25">
      <c r="A18650" s="2">
        <v>44690.829861111109</v>
      </c>
      <c r="B18650" t="s">
        <v>174</v>
      </c>
      <c r="D18650" t="s">
        <v>1849</v>
      </c>
    </row>
    <row r="18651" spans="1:4" x14ac:dyDescent="0.25">
      <c r="A18651" s="2">
        <v>44690.830555555556</v>
      </c>
      <c r="B18651" t="s">
        <v>174</v>
      </c>
      <c r="C18651" t="s">
        <v>12503</v>
      </c>
    </row>
    <row r="18652" spans="1:4" x14ac:dyDescent="0.25">
      <c r="A18652" s="2">
        <v>44690.830555555556</v>
      </c>
      <c r="B18652" t="s">
        <v>174</v>
      </c>
      <c r="D18652" t="s">
        <v>1887</v>
      </c>
    </row>
    <row r="18653" spans="1:4" x14ac:dyDescent="0.25">
      <c r="A18653" s="2">
        <v>44690.831250000003</v>
      </c>
      <c r="B18653" t="s">
        <v>174</v>
      </c>
      <c r="C18653" t="s">
        <v>12504</v>
      </c>
    </row>
    <row r="18654" spans="1:4" x14ac:dyDescent="0.25">
      <c r="A18654" s="2">
        <v>44690.831250000003</v>
      </c>
      <c r="B18654" t="s">
        <v>174</v>
      </c>
      <c r="D18654" t="s">
        <v>1153</v>
      </c>
    </row>
    <row r="18655" spans="1:4" x14ac:dyDescent="0.25">
      <c r="A18655" s="2">
        <v>44690.831944444442</v>
      </c>
      <c r="B18655" t="s">
        <v>174</v>
      </c>
      <c r="C18655" t="s">
        <v>12505</v>
      </c>
    </row>
    <row r="18656" spans="1:4" x14ac:dyDescent="0.25">
      <c r="A18656" s="2">
        <v>44690.831944444442</v>
      </c>
      <c r="B18656" t="s">
        <v>174</v>
      </c>
      <c r="C18656" t="s">
        <v>12506</v>
      </c>
    </row>
    <row r="18657" spans="1:4" x14ac:dyDescent="0.25">
      <c r="A18657" s="2">
        <v>44690.831944444442</v>
      </c>
      <c r="B18657" t="s">
        <v>174</v>
      </c>
      <c r="C18657" t="s">
        <v>12507</v>
      </c>
    </row>
    <row r="18658" spans="1:4" x14ac:dyDescent="0.25">
      <c r="A18658" s="2">
        <v>44690.831944444442</v>
      </c>
      <c r="B18658" t="s">
        <v>174</v>
      </c>
      <c r="D18658" t="s">
        <v>828</v>
      </c>
    </row>
    <row r="18659" spans="1:4" x14ac:dyDescent="0.25">
      <c r="A18659" s="2">
        <v>44690.831944444442</v>
      </c>
      <c r="B18659" t="s">
        <v>174</v>
      </c>
      <c r="D18659" t="s">
        <v>852</v>
      </c>
    </row>
    <row r="18660" spans="1:4" x14ac:dyDescent="0.25">
      <c r="A18660" s="2">
        <v>44690.831944444442</v>
      </c>
      <c r="B18660" t="s">
        <v>174</v>
      </c>
      <c r="D18660" t="s">
        <v>1853</v>
      </c>
    </row>
    <row r="18661" spans="1:4" x14ac:dyDescent="0.25">
      <c r="A18661" s="2">
        <v>44690.833333333336</v>
      </c>
      <c r="B18661" t="s">
        <v>174</v>
      </c>
      <c r="C18661" t="s">
        <v>12508</v>
      </c>
    </row>
    <row r="18662" spans="1:4" x14ac:dyDescent="0.25">
      <c r="A18662" s="2">
        <v>44690.833333333336</v>
      </c>
      <c r="B18662" t="s">
        <v>174</v>
      </c>
      <c r="D18662" t="s">
        <v>918</v>
      </c>
    </row>
    <row r="18663" spans="1:4" x14ac:dyDescent="0.25">
      <c r="A18663" s="2">
        <v>44690.834027777775</v>
      </c>
      <c r="B18663" t="s">
        <v>174</v>
      </c>
      <c r="C18663" t="s">
        <v>12509</v>
      </c>
    </row>
    <row r="18664" spans="1:4" x14ac:dyDescent="0.25">
      <c r="A18664" s="2">
        <v>44690.834027777775</v>
      </c>
      <c r="B18664" t="s">
        <v>174</v>
      </c>
      <c r="C18664" t="s">
        <v>12510</v>
      </c>
    </row>
    <row r="18665" spans="1:4" x14ac:dyDescent="0.25">
      <c r="A18665" s="2">
        <v>44690.834027777775</v>
      </c>
      <c r="B18665" t="s">
        <v>174</v>
      </c>
      <c r="D18665" t="s">
        <v>902</v>
      </c>
    </row>
    <row r="18666" spans="1:4" x14ac:dyDescent="0.25">
      <c r="A18666" s="2">
        <v>44690.834027777775</v>
      </c>
      <c r="B18666" t="s">
        <v>174</v>
      </c>
      <c r="D18666" t="s">
        <v>899</v>
      </c>
    </row>
    <row r="18667" spans="1:4" x14ac:dyDescent="0.25">
      <c r="A18667" s="2">
        <v>44690.834722222222</v>
      </c>
      <c r="B18667" t="s">
        <v>174</v>
      </c>
      <c r="C18667" t="s">
        <v>12511</v>
      </c>
    </row>
    <row r="18668" spans="1:4" x14ac:dyDescent="0.25">
      <c r="A18668" s="2">
        <v>44690.834722222222</v>
      </c>
      <c r="B18668" t="s">
        <v>174</v>
      </c>
      <c r="D18668" t="s">
        <v>844</v>
      </c>
    </row>
    <row r="18669" spans="1:4" x14ac:dyDescent="0.25">
      <c r="A18669" s="2">
        <v>44690.861111111109</v>
      </c>
      <c r="B18669" t="s">
        <v>180</v>
      </c>
      <c r="C18669" t="s">
        <v>12054</v>
      </c>
    </row>
    <row r="18670" spans="1:4" x14ac:dyDescent="0.25">
      <c r="A18670" s="2">
        <v>44690.861111111109</v>
      </c>
      <c r="B18670" t="s">
        <v>180</v>
      </c>
      <c r="D18670" t="s">
        <v>5003</v>
      </c>
    </row>
    <row r="18671" spans="1:4" x14ac:dyDescent="0.25">
      <c r="A18671" s="2">
        <v>44690.861805555556</v>
      </c>
      <c r="B18671" t="s">
        <v>180</v>
      </c>
      <c r="C18671" t="s">
        <v>12055</v>
      </c>
    </row>
    <row r="18672" spans="1:4" x14ac:dyDescent="0.25">
      <c r="A18672" s="2">
        <v>44690.861805555556</v>
      </c>
      <c r="B18672" t="s">
        <v>180</v>
      </c>
      <c r="C18672" t="s">
        <v>12056</v>
      </c>
    </row>
    <row r="18673" spans="1:4" x14ac:dyDescent="0.25">
      <c r="A18673" s="2">
        <v>44690.861805555556</v>
      </c>
      <c r="B18673" t="s">
        <v>180</v>
      </c>
      <c r="D18673" t="s">
        <v>1849</v>
      </c>
    </row>
    <row r="18674" spans="1:4" x14ac:dyDescent="0.25">
      <c r="A18674" s="2">
        <v>44690.861805555556</v>
      </c>
      <c r="B18674" t="s">
        <v>180</v>
      </c>
      <c r="D18674" t="s">
        <v>5004</v>
      </c>
    </row>
    <row r="18675" spans="1:4" x14ac:dyDescent="0.25">
      <c r="A18675" s="2">
        <v>44690.862500000003</v>
      </c>
      <c r="B18675" t="s">
        <v>180</v>
      </c>
      <c r="C18675" t="s">
        <v>12057</v>
      </c>
    </row>
    <row r="18676" spans="1:4" x14ac:dyDescent="0.25">
      <c r="A18676" s="2">
        <v>44690.862500000003</v>
      </c>
      <c r="B18676" t="s">
        <v>180</v>
      </c>
      <c r="C18676" t="s">
        <v>6437</v>
      </c>
    </row>
    <row r="18677" spans="1:4" x14ac:dyDescent="0.25">
      <c r="A18677" s="2">
        <v>44690.862500000003</v>
      </c>
      <c r="B18677" t="s">
        <v>180</v>
      </c>
      <c r="D18677" t="s">
        <v>1124</v>
      </c>
    </row>
    <row r="18678" spans="1:4" x14ac:dyDescent="0.25">
      <c r="A18678" s="2">
        <v>44690.862500000003</v>
      </c>
      <c r="B18678" t="s">
        <v>180</v>
      </c>
      <c r="D18678" t="s">
        <v>853</v>
      </c>
    </row>
    <row r="18679" spans="1:4" x14ac:dyDescent="0.25">
      <c r="A18679" s="2">
        <v>44690.863194444442</v>
      </c>
      <c r="B18679" t="s">
        <v>180</v>
      </c>
      <c r="C18679" t="s">
        <v>6438</v>
      </c>
    </row>
    <row r="18680" spans="1:4" x14ac:dyDescent="0.25">
      <c r="A18680" s="2">
        <v>44690.863194444442</v>
      </c>
      <c r="B18680" t="s">
        <v>180</v>
      </c>
      <c r="D18680" t="s">
        <v>1853</v>
      </c>
    </row>
    <row r="18681" spans="1:4" x14ac:dyDescent="0.25">
      <c r="A18681" s="2">
        <v>44690.864583333336</v>
      </c>
      <c r="B18681" t="s">
        <v>180</v>
      </c>
      <c r="C18681" t="s">
        <v>12058</v>
      </c>
    </row>
    <row r="18682" spans="1:4" x14ac:dyDescent="0.25">
      <c r="A18682" s="2">
        <v>44690.864583333336</v>
      </c>
      <c r="B18682" t="s">
        <v>180</v>
      </c>
      <c r="C18682" t="s">
        <v>6386</v>
      </c>
    </row>
    <row r="18683" spans="1:4" x14ac:dyDescent="0.25">
      <c r="A18683" s="2">
        <v>44690.864583333336</v>
      </c>
      <c r="B18683" t="s">
        <v>180</v>
      </c>
      <c r="C18683" t="s">
        <v>12059</v>
      </c>
    </row>
    <row r="18684" spans="1:4" x14ac:dyDescent="0.25">
      <c r="A18684" s="2">
        <v>44690.864583333336</v>
      </c>
      <c r="B18684" t="s">
        <v>180</v>
      </c>
      <c r="C18684" t="s">
        <v>12060</v>
      </c>
    </row>
    <row r="18685" spans="1:4" x14ac:dyDescent="0.25">
      <c r="A18685" s="2">
        <v>44690.864583333336</v>
      </c>
      <c r="B18685" t="s">
        <v>180</v>
      </c>
      <c r="C18685" t="s">
        <v>1538</v>
      </c>
    </row>
    <row r="18686" spans="1:4" x14ac:dyDescent="0.25">
      <c r="A18686" s="2">
        <v>44690.864583333336</v>
      </c>
      <c r="B18686" t="s">
        <v>180</v>
      </c>
      <c r="C18686" t="s">
        <v>6386</v>
      </c>
    </row>
    <row r="18687" spans="1:4" x14ac:dyDescent="0.25">
      <c r="A18687" s="2">
        <v>44690.864583333336</v>
      </c>
      <c r="B18687" t="s">
        <v>180</v>
      </c>
      <c r="D18687" t="s">
        <v>828</v>
      </c>
    </row>
    <row r="18688" spans="1:4" x14ac:dyDescent="0.25">
      <c r="A18688" s="2">
        <v>44690.864583333336</v>
      </c>
      <c r="B18688" t="s">
        <v>180</v>
      </c>
      <c r="D18688" t="s">
        <v>892</v>
      </c>
    </row>
    <row r="18689" spans="1:4" x14ac:dyDescent="0.25">
      <c r="A18689" s="2">
        <v>44690.864583333336</v>
      </c>
      <c r="B18689" t="s">
        <v>180</v>
      </c>
      <c r="D18689" t="s">
        <v>885</v>
      </c>
    </row>
    <row r="18690" spans="1:4" x14ac:dyDescent="0.25">
      <c r="A18690" s="2">
        <v>44690.864583333336</v>
      </c>
      <c r="B18690" t="s">
        <v>180</v>
      </c>
      <c r="D18690" t="s">
        <v>1855</v>
      </c>
    </row>
    <row r="18691" spans="1:4" x14ac:dyDescent="0.25">
      <c r="A18691" s="2">
        <v>44690.864583333336</v>
      </c>
      <c r="B18691" t="s">
        <v>180</v>
      </c>
      <c r="D18691" t="s">
        <v>1007</v>
      </c>
    </row>
    <row r="18692" spans="1:4" x14ac:dyDescent="0.25">
      <c r="A18692" s="2">
        <v>44690.864583333336</v>
      </c>
      <c r="B18692" t="s">
        <v>180</v>
      </c>
      <c r="D18692" t="s">
        <v>872</v>
      </c>
    </row>
    <row r="18693" spans="1:4" x14ac:dyDescent="0.25">
      <c r="A18693" s="2">
        <v>44690.865277777775</v>
      </c>
      <c r="B18693" t="s">
        <v>180</v>
      </c>
      <c r="C18693" t="s">
        <v>1538</v>
      </c>
    </row>
    <row r="18694" spans="1:4" x14ac:dyDescent="0.25">
      <c r="A18694" s="2">
        <v>44690.865277777775</v>
      </c>
      <c r="B18694" t="s">
        <v>180</v>
      </c>
      <c r="C18694" t="s">
        <v>1538</v>
      </c>
    </row>
    <row r="18695" spans="1:4" x14ac:dyDescent="0.25">
      <c r="A18695" s="2">
        <v>44690.865277777775</v>
      </c>
      <c r="B18695" t="s">
        <v>180</v>
      </c>
      <c r="C18695" t="s">
        <v>6633</v>
      </c>
    </row>
    <row r="18696" spans="1:4" x14ac:dyDescent="0.25">
      <c r="A18696" s="2">
        <v>44690.865277777775</v>
      </c>
      <c r="B18696" t="s">
        <v>180</v>
      </c>
      <c r="C18696" t="s">
        <v>12061</v>
      </c>
    </row>
    <row r="18697" spans="1:4" x14ac:dyDescent="0.25">
      <c r="A18697" s="2">
        <v>44690.865277777775</v>
      </c>
      <c r="B18697" t="s">
        <v>180</v>
      </c>
      <c r="C18697" t="s">
        <v>6386</v>
      </c>
    </row>
    <row r="18698" spans="1:4" x14ac:dyDescent="0.25">
      <c r="A18698" s="2">
        <v>44690.865277777775</v>
      </c>
      <c r="B18698" t="s">
        <v>180</v>
      </c>
      <c r="C18698" t="s">
        <v>12062</v>
      </c>
    </row>
    <row r="18699" spans="1:4" x14ac:dyDescent="0.25">
      <c r="A18699" s="2">
        <v>44690.865277777775</v>
      </c>
      <c r="B18699" t="s">
        <v>180</v>
      </c>
      <c r="C18699" t="s">
        <v>12063</v>
      </c>
    </row>
    <row r="18700" spans="1:4" x14ac:dyDescent="0.25">
      <c r="A18700" s="2">
        <v>44690.865277777775</v>
      </c>
      <c r="B18700" t="s">
        <v>180</v>
      </c>
      <c r="C18700" t="s">
        <v>1538</v>
      </c>
    </row>
    <row r="18701" spans="1:4" x14ac:dyDescent="0.25">
      <c r="A18701" s="2">
        <v>44690.865277777775</v>
      </c>
      <c r="B18701" t="s">
        <v>180</v>
      </c>
      <c r="C18701" t="s">
        <v>6386</v>
      </c>
    </row>
    <row r="18702" spans="1:4" x14ac:dyDescent="0.25">
      <c r="A18702" s="2">
        <v>44690.865277777775</v>
      </c>
      <c r="B18702" t="s">
        <v>180</v>
      </c>
      <c r="D18702" t="s">
        <v>949</v>
      </c>
    </row>
    <row r="18703" spans="1:4" x14ac:dyDescent="0.25">
      <c r="A18703" s="2">
        <v>44690.865277777775</v>
      </c>
      <c r="B18703" t="s">
        <v>180</v>
      </c>
      <c r="D18703" t="s">
        <v>850</v>
      </c>
    </row>
    <row r="18704" spans="1:4" x14ac:dyDescent="0.25">
      <c r="A18704" s="2">
        <v>44690.865277777775</v>
      </c>
      <c r="B18704" t="s">
        <v>180</v>
      </c>
      <c r="D18704" t="s">
        <v>893</v>
      </c>
    </row>
    <row r="18705" spans="1:4" x14ac:dyDescent="0.25">
      <c r="A18705" s="2">
        <v>44690.865277777775</v>
      </c>
      <c r="B18705" t="s">
        <v>180</v>
      </c>
      <c r="D18705" t="s">
        <v>954</v>
      </c>
    </row>
    <row r="18706" spans="1:4" x14ac:dyDescent="0.25">
      <c r="A18706" s="2">
        <v>44690.865277777775</v>
      </c>
      <c r="B18706" t="s">
        <v>180</v>
      </c>
      <c r="D18706" t="s">
        <v>908</v>
      </c>
    </row>
    <row r="18707" spans="1:4" x14ac:dyDescent="0.25">
      <c r="A18707" s="2">
        <v>44690.865277777775</v>
      </c>
      <c r="B18707" t="s">
        <v>180</v>
      </c>
      <c r="D18707" t="s">
        <v>848</v>
      </c>
    </row>
    <row r="18708" spans="1:4" x14ac:dyDescent="0.25">
      <c r="A18708" s="2">
        <v>44690.865277777775</v>
      </c>
      <c r="B18708" t="s">
        <v>180</v>
      </c>
      <c r="D18708" t="s">
        <v>849</v>
      </c>
    </row>
    <row r="18709" spans="1:4" x14ac:dyDescent="0.25">
      <c r="A18709" s="2">
        <v>44690.865277777775</v>
      </c>
      <c r="B18709" t="s">
        <v>180</v>
      </c>
      <c r="D18709" t="s">
        <v>894</v>
      </c>
    </row>
    <row r="18710" spans="1:4" x14ac:dyDescent="0.25">
      <c r="A18710" s="2">
        <v>44690.865277777775</v>
      </c>
      <c r="B18710" t="s">
        <v>180</v>
      </c>
      <c r="D18710" t="s">
        <v>845</v>
      </c>
    </row>
    <row r="18711" spans="1:4" x14ac:dyDescent="0.25">
      <c r="A18711" s="2">
        <v>44690.865972222222</v>
      </c>
      <c r="B18711" t="s">
        <v>180</v>
      </c>
      <c r="C18711" t="s">
        <v>9572</v>
      </c>
    </row>
    <row r="18712" spans="1:4" x14ac:dyDescent="0.25">
      <c r="A18712" s="2">
        <v>44690.865972222222</v>
      </c>
      <c r="B18712" t="s">
        <v>180</v>
      </c>
      <c r="C18712" t="s">
        <v>12064</v>
      </c>
    </row>
    <row r="18713" spans="1:4" x14ac:dyDescent="0.25">
      <c r="A18713" s="2">
        <v>44690.865972222222</v>
      </c>
      <c r="B18713" t="s">
        <v>180</v>
      </c>
      <c r="C18713" t="s">
        <v>12065</v>
      </c>
    </row>
    <row r="18714" spans="1:4" x14ac:dyDescent="0.25">
      <c r="A18714" s="2">
        <v>44690.865972222222</v>
      </c>
      <c r="B18714" t="s">
        <v>180</v>
      </c>
      <c r="D18714" t="s">
        <v>899</v>
      </c>
    </row>
    <row r="18715" spans="1:4" x14ac:dyDescent="0.25">
      <c r="A18715" s="2">
        <v>44690.865972222222</v>
      </c>
      <c r="B18715" t="s">
        <v>180</v>
      </c>
      <c r="D18715" t="s">
        <v>953</v>
      </c>
    </row>
    <row r="18716" spans="1:4" x14ac:dyDescent="0.25">
      <c r="A18716" s="2">
        <v>44690.865972222222</v>
      </c>
      <c r="B18716" t="s">
        <v>180</v>
      </c>
      <c r="D18716" t="s">
        <v>972</v>
      </c>
    </row>
    <row r="18717" spans="1:4" x14ac:dyDescent="0.25">
      <c r="A18717" s="2">
        <v>44690.96597222222</v>
      </c>
      <c r="B18717" t="s">
        <v>1461</v>
      </c>
      <c r="C18717" t="s">
        <v>6386</v>
      </c>
    </row>
    <row r="18718" spans="1:4" x14ac:dyDescent="0.25">
      <c r="A18718" s="2">
        <v>44690.96597222222</v>
      </c>
      <c r="B18718" t="s">
        <v>1461</v>
      </c>
      <c r="C18718" t="s">
        <v>6386</v>
      </c>
    </row>
    <row r="18719" spans="1:4" x14ac:dyDescent="0.25">
      <c r="A18719" s="2">
        <v>44690.96597222222</v>
      </c>
      <c r="B18719" t="s">
        <v>1461</v>
      </c>
      <c r="D18719" t="s">
        <v>10584</v>
      </c>
    </row>
    <row r="18720" spans="1:4" x14ac:dyDescent="0.25">
      <c r="A18720" s="2">
        <v>44690.96597222222</v>
      </c>
      <c r="B18720" t="s">
        <v>1461</v>
      </c>
      <c r="D18720" t="s">
        <v>1848</v>
      </c>
    </row>
    <row r="18721" spans="1:4" x14ac:dyDescent="0.25">
      <c r="A18721" s="2">
        <v>44690.967361111114</v>
      </c>
      <c r="B18721" t="s">
        <v>164</v>
      </c>
      <c r="C18721" t="s">
        <v>1249</v>
      </c>
    </row>
    <row r="18722" spans="1:4" x14ac:dyDescent="0.25">
      <c r="A18722" s="2">
        <v>44690.967361111114</v>
      </c>
      <c r="B18722" t="s">
        <v>164</v>
      </c>
      <c r="C18722" t="s">
        <v>6396</v>
      </c>
    </row>
    <row r="18723" spans="1:4" x14ac:dyDescent="0.25">
      <c r="A18723" s="2">
        <v>44690.967361111114</v>
      </c>
      <c r="B18723" t="s">
        <v>164</v>
      </c>
      <c r="D18723" t="s">
        <v>5001</v>
      </c>
    </row>
    <row r="18724" spans="1:4" x14ac:dyDescent="0.25">
      <c r="A18724" s="2">
        <v>44690.967361111114</v>
      </c>
      <c r="B18724" t="s">
        <v>164</v>
      </c>
      <c r="D18724" t="s">
        <v>1848</v>
      </c>
    </row>
    <row r="18725" spans="1:4" x14ac:dyDescent="0.25">
      <c r="A18725" s="2">
        <v>44690.968055555553</v>
      </c>
      <c r="B18725" t="s">
        <v>1461</v>
      </c>
      <c r="C18725" t="s">
        <v>10585</v>
      </c>
    </row>
    <row r="18726" spans="1:4" x14ac:dyDescent="0.25">
      <c r="A18726" s="2">
        <v>44690.968055555553</v>
      </c>
      <c r="B18726" t="s">
        <v>1461</v>
      </c>
      <c r="C18726" t="s">
        <v>6386</v>
      </c>
    </row>
    <row r="18727" spans="1:4" x14ac:dyDescent="0.25">
      <c r="A18727" s="2">
        <v>44690.968055555553</v>
      </c>
      <c r="B18727" t="s">
        <v>164</v>
      </c>
      <c r="C18727" t="s">
        <v>11626</v>
      </c>
    </row>
    <row r="18728" spans="1:4" x14ac:dyDescent="0.25">
      <c r="A18728" s="2">
        <v>44690.968055555553</v>
      </c>
      <c r="B18728" t="s">
        <v>164</v>
      </c>
      <c r="C18728" t="s">
        <v>6396</v>
      </c>
    </row>
    <row r="18729" spans="1:4" x14ac:dyDescent="0.25">
      <c r="A18729" s="2">
        <v>44690.968055555553</v>
      </c>
      <c r="B18729" t="s">
        <v>164</v>
      </c>
      <c r="C18729" t="s">
        <v>6200</v>
      </c>
    </row>
    <row r="18730" spans="1:4" x14ac:dyDescent="0.25">
      <c r="A18730" s="2">
        <v>44690.968055555553</v>
      </c>
      <c r="B18730" t="s">
        <v>1461</v>
      </c>
      <c r="D18730" t="s">
        <v>1849</v>
      </c>
    </row>
    <row r="18731" spans="1:4" x14ac:dyDescent="0.25">
      <c r="A18731" s="2">
        <v>44690.968055555553</v>
      </c>
      <c r="B18731" t="s">
        <v>1461</v>
      </c>
      <c r="D18731" t="s">
        <v>1850</v>
      </c>
    </row>
    <row r="18732" spans="1:4" x14ac:dyDescent="0.25">
      <c r="A18732" s="2">
        <v>44690.968055555553</v>
      </c>
      <c r="B18732" t="s">
        <v>164</v>
      </c>
      <c r="D18732" t="s">
        <v>1849</v>
      </c>
    </row>
    <row r="18733" spans="1:4" x14ac:dyDescent="0.25">
      <c r="A18733" s="2">
        <v>44690.968055555553</v>
      </c>
      <c r="B18733" t="s">
        <v>164</v>
      </c>
      <c r="D18733" t="s">
        <v>1850</v>
      </c>
    </row>
    <row r="18734" spans="1:4" x14ac:dyDescent="0.25">
      <c r="A18734" s="2">
        <v>44690.968055555553</v>
      </c>
      <c r="B18734" t="s">
        <v>164</v>
      </c>
      <c r="D18734" t="s">
        <v>1888</v>
      </c>
    </row>
    <row r="18735" spans="1:4" x14ac:dyDescent="0.25">
      <c r="A18735" s="2">
        <v>44690.96875</v>
      </c>
      <c r="B18735" t="s">
        <v>1461</v>
      </c>
      <c r="C18735" t="s">
        <v>10586</v>
      </c>
    </row>
    <row r="18736" spans="1:4" x14ac:dyDescent="0.25">
      <c r="A18736" s="2">
        <v>44690.96875</v>
      </c>
      <c r="B18736" t="s">
        <v>1461</v>
      </c>
      <c r="C18736" t="s">
        <v>10587</v>
      </c>
    </row>
    <row r="18737" spans="1:4" x14ac:dyDescent="0.25">
      <c r="A18737" s="2">
        <v>44690.96875</v>
      </c>
      <c r="B18737" t="s">
        <v>1461</v>
      </c>
      <c r="C18737" t="s">
        <v>6386</v>
      </c>
    </row>
    <row r="18738" spans="1:4" x14ac:dyDescent="0.25">
      <c r="A18738" s="2">
        <v>44690.96875</v>
      </c>
      <c r="B18738" t="s">
        <v>164</v>
      </c>
      <c r="C18738" t="s">
        <v>11627</v>
      </c>
    </row>
    <row r="18739" spans="1:4" x14ac:dyDescent="0.25">
      <c r="A18739" s="2">
        <v>44690.96875</v>
      </c>
      <c r="B18739" t="s">
        <v>164</v>
      </c>
      <c r="C18739" t="s">
        <v>1249</v>
      </c>
    </row>
    <row r="18740" spans="1:4" x14ac:dyDescent="0.25">
      <c r="A18740" s="2">
        <v>44690.96875</v>
      </c>
      <c r="B18740" t="s">
        <v>164</v>
      </c>
      <c r="C18740" t="s">
        <v>11628</v>
      </c>
    </row>
    <row r="18741" spans="1:4" x14ac:dyDescent="0.25">
      <c r="A18741" s="2">
        <v>44690.96875</v>
      </c>
      <c r="B18741" t="s">
        <v>164</v>
      </c>
      <c r="C18741" t="s">
        <v>6995</v>
      </c>
    </row>
    <row r="18742" spans="1:4" x14ac:dyDescent="0.25">
      <c r="A18742" s="2">
        <v>44690.96875</v>
      </c>
      <c r="B18742" t="s">
        <v>1461</v>
      </c>
      <c r="D18742" t="s">
        <v>1888</v>
      </c>
    </row>
    <row r="18743" spans="1:4" x14ac:dyDescent="0.25">
      <c r="A18743" s="2">
        <v>44690.96875</v>
      </c>
      <c r="B18743" t="s">
        <v>1461</v>
      </c>
      <c r="D18743" t="s">
        <v>1855</v>
      </c>
    </row>
    <row r="18744" spans="1:4" x14ac:dyDescent="0.25">
      <c r="A18744" s="2">
        <v>44690.96875</v>
      </c>
      <c r="B18744" t="s">
        <v>1461</v>
      </c>
      <c r="D18744" t="s">
        <v>1854</v>
      </c>
    </row>
    <row r="18745" spans="1:4" x14ac:dyDescent="0.25">
      <c r="A18745" s="2">
        <v>44690.96875</v>
      </c>
      <c r="B18745" t="s">
        <v>164</v>
      </c>
      <c r="D18745" t="s">
        <v>842</v>
      </c>
    </row>
    <row r="18746" spans="1:4" x14ac:dyDescent="0.25">
      <c r="A18746" s="2">
        <v>44690.96875</v>
      </c>
      <c r="B18746" t="s">
        <v>164</v>
      </c>
      <c r="D18746" t="s">
        <v>868</v>
      </c>
    </row>
    <row r="18747" spans="1:4" x14ac:dyDescent="0.25">
      <c r="A18747" s="2">
        <v>44690.96875</v>
      </c>
      <c r="B18747" t="s">
        <v>164</v>
      </c>
      <c r="D18747" t="s">
        <v>972</v>
      </c>
    </row>
    <row r="18748" spans="1:4" x14ac:dyDescent="0.25">
      <c r="A18748" s="2">
        <v>44690.96875</v>
      </c>
      <c r="B18748" t="s">
        <v>164</v>
      </c>
      <c r="D18748" t="s">
        <v>973</v>
      </c>
    </row>
    <row r="18749" spans="1:4" x14ac:dyDescent="0.25">
      <c r="A18749" s="2">
        <v>44690.969444444447</v>
      </c>
      <c r="B18749" t="s">
        <v>164</v>
      </c>
      <c r="C18749" t="s">
        <v>11629</v>
      </c>
    </row>
    <row r="18750" spans="1:4" x14ac:dyDescent="0.25">
      <c r="A18750" s="2">
        <v>44690.969444444447</v>
      </c>
      <c r="B18750" t="s">
        <v>164</v>
      </c>
      <c r="C18750" t="s">
        <v>1249</v>
      </c>
    </row>
    <row r="18751" spans="1:4" x14ac:dyDescent="0.25">
      <c r="A18751" s="2">
        <v>44690.969444444447</v>
      </c>
      <c r="B18751" t="s">
        <v>164</v>
      </c>
      <c r="C18751" t="s">
        <v>11630</v>
      </c>
    </row>
    <row r="18752" spans="1:4" x14ac:dyDescent="0.25">
      <c r="A18752" s="2">
        <v>44690.969444444447</v>
      </c>
      <c r="B18752" t="s">
        <v>164</v>
      </c>
      <c r="C18752" t="s">
        <v>7680</v>
      </c>
    </row>
    <row r="18753" spans="1:4" x14ac:dyDescent="0.25">
      <c r="A18753" s="2">
        <v>44690.969444444447</v>
      </c>
      <c r="B18753" t="s">
        <v>164</v>
      </c>
      <c r="C18753" t="s">
        <v>11631</v>
      </c>
    </row>
    <row r="18754" spans="1:4" x14ac:dyDescent="0.25">
      <c r="A18754" s="2">
        <v>44690.969444444447</v>
      </c>
      <c r="B18754" t="s">
        <v>164</v>
      </c>
      <c r="C18754" t="s">
        <v>6396</v>
      </c>
    </row>
    <row r="18755" spans="1:4" x14ac:dyDescent="0.25">
      <c r="A18755" s="2">
        <v>44690.969444444447</v>
      </c>
      <c r="B18755" t="s">
        <v>164</v>
      </c>
      <c r="D18755" t="s">
        <v>828</v>
      </c>
    </row>
    <row r="18756" spans="1:4" x14ac:dyDescent="0.25">
      <c r="A18756" s="2">
        <v>44690.969444444447</v>
      </c>
      <c r="B18756" t="s">
        <v>164</v>
      </c>
      <c r="D18756" t="s">
        <v>971</v>
      </c>
    </row>
    <row r="18757" spans="1:4" x14ac:dyDescent="0.25">
      <c r="A18757" s="2">
        <v>44690.969444444447</v>
      </c>
      <c r="B18757" t="s">
        <v>164</v>
      </c>
      <c r="D18757" t="s">
        <v>1882</v>
      </c>
    </row>
    <row r="18758" spans="1:4" x14ac:dyDescent="0.25">
      <c r="A18758" s="2">
        <v>44690.969444444447</v>
      </c>
      <c r="B18758" t="s">
        <v>164</v>
      </c>
      <c r="D18758" t="s">
        <v>1854</v>
      </c>
    </row>
    <row r="18759" spans="1:4" x14ac:dyDescent="0.25">
      <c r="A18759" s="2">
        <v>44690.969444444447</v>
      </c>
      <c r="B18759" t="s">
        <v>164</v>
      </c>
      <c r="D18759" t="s">
        <v>834</v>
      </c>
    </row>
    <row r="18760" spans="1:4" x14ac:dyDescent="0.25">
      <c r="A18760" s="2">
        <v>44690.969444444447</v>
      </c>
      <c r="B18760" t="s">
        <v>164</v>
      </c>
      <c r="D18760" t="s">
        <v>904</v>
      </c>
    </row>
    <row r="18761" spans="1:4" x14ac:dyDescent="0.25">
      <c r="A18761" s="2">
        <v>44690.970138888886</v>
      </c>
      <c r="B18761" t="s">
        <v>1461</v>
      </c>
      <c r="C18761" t="s">
        <v>10588</v>
      </c>
    </row>
    <row r="18762" spans="1:4" x14ac:dyDescent="0.25">
      <c r="A18762" s="2">
        <v>44690.970138888886</v>
      </c>
      <c r="B18762" t="s">
        <v>1461</v>
      </c>
      <c r="C18762" t="s">
        <v>6386</v>
      </c>
    </row>
    <row r="18763" spans="1:4" x14ac:dyDescent="0.25">
      <c r="A18763" s="2">
        <v>44690.970138888886</v>
      </c>
      <c r="B18763" t="s">
        <v>1461</v>
      </c>
      <c r="C18763" t="s">
        <v>10589</v>
      </c>
    </row>
    <row r="18764" spans="1:4" x14ac:dyDescent="0.25">
      <c r="A18764" s="2">
        <v>44690.970138888886</v>
      </c>
      <c r="B18764" t="s">
        <v>164</v>
      </c>
      <c r="C18764" t="s">
        <v>6943</v>
      </c>
    </row>
    <row r="18765" spans="1:4" x14ac:dyDescent="0.25">
      <c r="A18765" s="2">
        <v>44690.970138888886</v>
      </c>
      <c r="B18765" t="s">
        <v>164</v>
      </c>
      <c r="C18765" t="s">
        <v>11632</v>
      </c>
    </row>
    <row r="18766" spans="1:4" x14ac:dyDescent="0.25">
      <c r="A18766" s="2">
        <v>44690.970138888886</v>
      </c>
      <c r="B18766" t="s">
        <v>164</v>
      </c>
      <c r="C18766" t="s">
        <v>6396</v>
      </c>
    </row>
    <row r="18767" spans="1:4" x14ac:dyDescent="0.25">
      <c r="A18767" s="2">
        <v>44690.970138888886</v>
      </c>
      <c r="B18767" t="s">
        <v>1461</v>
      </c>
      <c r="D18767" t="s">
        <v>995</v>
      </c>
    </row>
    <row r="18768" spans="1:4" x14ac:dyDescent="0.25">
      <c r="A18768" s="2">
        <v>44690.970138888886</v>
      </c>
      <c r="B18768" t="s">
        <v>1461</v>
      </c>
      <c r="D18768" t="s">
        <v>971</v>
      </c>
    </row>
    <row r="18769" spans="1:4" x14ac:dyDescent="0.25">
      <c r="A18769" s="2">
        <v>44690.970138888886</v>
      </c>
      <c r="B18769" t="s">
        <v>1461</v>
      </c>
      <c r="D18769" t="s">
        <v>856</v>
      </c>
    </row>
    <row r="18770" spans="1:4" x14ac:dyDescent="0.25">
      <c r="A18770" s="2">
        <v>44690.970138888886</v>
      </c>
      <c r="B18770" t="s">
        <v>164</v>
      </c>
      <c r="D18770" t="s">
        <v>903</v>
      </c>
    </row>
    <row r="18771" spans="1:4" x14ac:dyDescent="0.25">
      <c r="A18771" s="2">
        <v>44690.970138888886</v>
      </c>
      <c r="B18771" t="s">
        <v>164</v>
      </c>
      <c r="D18771" t="s">
        <v>850</v>
      </c>
    </row>
    <row r="18772" spans="1:4" x14ac:dyDescent="0.25">
      <c r="A18772" s="2">
        <v>44690.970138888886</v>
      </c>
      <c r="B18772" t="s">
        <v>164</v>
      </c>
      <c r="D18772" t="s">
        <v>893</v>
      </c>
    </row>
    <row r="18773" spans="1:4" x14ac:dyDescent="0.25">
      <c r="A18773" s="2">
        <v>44690.970833333333</v>
      </c>
      <c r="B18773" t="s">
        <v>1461</v>
      </c>
      <c r="C18773" t="s">
        <v>1538</v>
      </c>
    </row>
    <row r="18774" spans="1:4" x14ac:dyDescent="0.25">
      <c r="A18774" s="2">
        <v>44690.970833333333</v>
      </c>
      <c r="B18774" t="s">
        <v>1461</v>
      </c>
      <c r="C18774" t="s">
        <v>10590</v>
      </c>
    </row>
    <row r="18775" spans="1:4" x14ac:dyDescent="0.25">
      <c r="A18775" s="2">
        <v>44690.970833333333</v>
      </c>
      <c r="B18775" t="s">
        <v>1461</v>
      </c>
      <c r="C18775" t="s">
        <v>6386</v>
      </c>
    </row>
    <row r="18776" spans="1:4" x14ac:dyDescent="0.25">
      <c r="A18776" s="2">
        <v>44690.970833333333</v>
      </c>
      <c r="B18776" t="s">
        <v>164</v>
      </c>
      <c r="C18776" t="s">
        <v>11633</v>
      </c>
    </row>
    <row r="18777" spans="1:4" x14ac:dyDescent="0.25">
      <c r="A18777" s="2">
        <v>44690.970833333333</v>
      </c>
      <c r="B18777" t="s">
        <v>164</v>
      </c>
      <c r="C18777" t="s">
        <v>11634</v>
      </c>
    </row>
    <row r="18778" spans="1:4" x14ac:dyDescent="0.25">
      <c r="A18778" s="2">
        <v>44690.970833333333</v>
      </c>
      <c r="B18778" t="s">
        <v>164</v>
      </c>
      <c r="C18778" t="s">
        <v>11635</v>
      </c>
    </row>
    <row r="18779" spans="1:4" x14ac:dyDescent="0.25">
      <c r="A18779" s="2">
        <v>44690.970833333333</v>
      </c>
      <c r="B18779" t="s">
        <v>1461</v>
      </c>
      <c r="D18779" t="s">
        <v>1152</v>
      </c>
    </row>
    <row r="18780" spans="1:4" x14ac:dyDescent="0.25">
      <c r="A18780" s="2">
        <v>44690.970833333333</v>
      </c>
      <c r="B18780" t="s">
        <v>1461</v>
      </c>
      <c r="D18780" t="s">
        <v>912</v>
      </c>
    </row>
    <row r="18781" spans="1:4" x14ac:dyDescent="0.25">
      <c r="A18781" s="2">
        <v>44690.970833333333</v>
      </c>
      <c r="B18781" t="s">
        <v>1461</v>
      </c>
      <c r="D18781" t="s">
        <v>893</v>
      </c>
    </row>
    <row r="18782" spans="1:4" x14ac:dyDescent="0.25">
      <c r="A18782" s="2">
        <v>44690.970833333333</v>
      </c>
      <c r="B18782" t="s">
        <v>164</v>
      </c>
      <c r="D18782" t="s">
        <v>844</v>
      </c>
    </row>
    <row r="18783" spans="1:4" x14ac:dyDescent="0.25">
      <c r="A18783" s="2">
        <v>44690.970833333333</v>
      </c>
      <c r="B18783" t="s">
        <v>164</v>
      </c>
      <c r="D18783" t="s">
        <v>976</v>
      </c>
    </row>
    <row r="18784" spans="1:4" x14ac:dyDescent="0.25">
      <c r="A18784" s="2">
        <v>44690.970833333333</v>
      </c>
      <c r="B18784" t="s">
        <v>164</v>
      </c>
      <c r="D18784" t="s">
        <v>902</v>
      </c>
    </row>
    <row r="18785" spans="1:4" x14ac:dyDescent="0.25">
      <c r="A18785" s="2">
        <v>44690.97152777778</v>
      </c>
      <c r="B18785" t="s">
        <v>1461</v>
      </c>
      <c r="C18785" t="s">
        <v>10591</v>
      </c>
    </row>
    <row r="18786" spans="1:4" x14ac:dyDescent="0.25">
      <c r="A18786" s="2">
        <v>44690.97152777778</v>
      </c>
      <c r="B18786" t="s">
        <v>164</v>
      </c>
      <c r="C18786" t="s">
        <v>11636</v>
      </c>
    </row>
    <row r="18787" spans="1:4" x14ac:dyDescent="0.25">
      <c r="A18787" s="2">
        <v>44690.97152777778</v>
      </c>
      <c r="B18787" t="s">
        <v>164</v>
      </c>
      <c r="C18787" t="s">
        <v>11637</v>
      </c>
    </row>
    <row r="18788" spans="1:4" x14ac:dyDescent="0.25">
      <c r="A18788" s="2">
        <v>44690.97152777778</v>
      </c>
      <c r="B18788" t="s">
        <v>164</v>
      </c>
      <c r="C18788" t="s">
        <v>6378</v>
      </c>
    </row>
    <row r="18789" spans="1:4" x14ac:dyDescent="0.25">
      <c r="A18789" s="2">
        <v>44690.97152777778</v>
      </c>
      <c r="B18789" t="s">
        <v>164</v>
      </c>
      <c r="C18789" t="s">
        <v>6438</v>
      </c>
    </row>
    <row r="18790" spans="1:4" x14ac:dyDescent="0.25">
      <c r="A18790" s="2">
        <v>44690.97152777778</v>
      </c>
      <c r="B18790" t="s">
        <v>164</v>
      </c>
      <c r="C18790" t="s">
        <v>6396</v>
      </c>
    </row>
    <row r="18791" spans="1:4" x14ac:dyDescent="0.25">
      <c r="A18791" s="2">
        <v>44690.97152777778</v>
      </c>
      <c r="B18791" t="s">
        <v>164</v>
      </c>
      <c r="C18791" t="s">
        <v>11638</v>
      </c>
    </row>
    <row r="18792" spans="1:4" x14ac:dyDescent="0.25">
      <c r="A18792" s="2">
        <v>44690.97152777778</v>
      </c>
      <c r="B18792" t="s">
        <v>1461</v>
      </c>
      <c r="D18792" t="s">
        <v>844</v>
      </c>
    </row>
    <row r="18793" spans="1:4" x14ac:dyDescent="0.25">
      <c r="A18793" s="2">
        <v>44690.97152777778</v>
      </c>
      <c r="B18793" t="s">
        <v>164</v>
      </c>
      <c r="D18793" t="s">
        <v>827</v>
      </c>
    </row>
    <row r="18794" spans="1:4" x14ac:dyDescent="0.25">
      <c r="A18794" s="2">
        <v>44690.97152777778</v>
      </c>
      <c r="B18794" t="s">
        <v>164</v>
      </c>
      <c r="D18794" t="s">
        <v>825</v>
      </c>
    </row>
    <row r="18795" spans="1:4" x14ac:dyDescent="0.25">
      <c r="A18795" s="2">
        <v>44690.97152777778</v>
      </c>
      <c r="B18795" t="s">
        <v>164</v>
      </c>
      <c r="D18795" t="s">
        <v>826</v>
      </c>
    </row>
    <row r="18796" spans="1:4" x14ac:dyDescent="0.25">
      <c r="A18796" s="2">
        <v>44690.97152777778</v>
      </c>
      <c r="B18796" t="s">
        <v>164</v>
      </c>
      <c r="D18796" t="s">
        <v>846</v>
      </c>
    </row>
    <row r="18797" spans="1:4" x14ac:dyDescent="0.25">
      <c r="A18797" s="2">
        <v>44690.97152777778</v>
      </c>
      <c r="B18797" t="s">
        <v>164</v>
      </c>
      <c r="D18797" t="s">
        <v>908</v>
      </c>
    </row>
    <row r="18798" spans="1:4" x14ac:dyDescent="0.25">
      <c r="A18798" s="2">
        <v>44690.97152777778</v>
      </c>
      <c r="B18798" t="s">
        <v>164</v>
      </c>
      <c r="D18798" t="s">
        <v>848</v>
      </c>
    </row>
    <row r="18799" spans="1:4" x14ac:dyDescent="0.25">
      <c r="A18799" s="2">
        <v>44690.972222222219</v>
      </c>
      <c r="B18799" t="s">
        <v>164</v>
      </c>
      <c r="C18799" t="s">
        <v>11639</v>
      </c>
    </row>
    <row r="18800" spans="1:4" x14ac:dyDescent="0.25">
      <c r="A18800" s="2">
        <v>44690.972222222219</v>
      </c>
      <c r="B18800" t="s">
        <v>164</v>
      </c>
      <c r="C18800" t="s">
        <v>6526</v>
      </c>
    </row>
    <row r="18801" spans="1:4" x14ac:dyDescent="0.25">
      <c r="A18801" s="2">
        <v>44690.972222222219</v>
      </c>
      <c r="B18801" t="s">
        <v>164</v>
      </c>
      <c r="C18801" t="s">
        <v>11640</v>
      </c>
    </row>
    <row r="18802" spans="1:4" x14ac:dyDescent="0.25">
      <c r="A18802" s="2">
        <v>44690.972222222219</v>
      </c>
      <c r="B18802" t="s">
        <v>164</v>
      </c>
      <c r="C18802" t="s">
        <v>11640</v>
      </c>
    </row>
    <row r="18803" spans="1:4" x14ac:dyDescent="0.25">
      <c r="A18803" s="2">
        <v>44690.972222222219</v>
      </c>
      <c r="B18803" t="s">
        <v>164</v>
      </c>
      <c r="C18803" t="s">
        <v>6396</v>
      </c>
    </row>
    <row r="18804" spans="1:4" x14ac:dyDescent="0.25">
      <c r="A18804" s="2">
        <v>44690.972222222219</v>
      </c>
      <c r="B18804" t="s">
        <v>164</v>
      </c>
      <c r="C18804" t="s">
        <v>6819</v>
      </c>
    </row>
    <row r="18805" spans="1:4" x14ac:dyDescent="0.25">
      <c r="A18805" s="2">
        <v>44690.972222222219</v>
      </c>
      <c r="B18805" t="s">
        <v>164</v>
      </c>
      <c r="D18805" t="s">
        <v>909</v>
      </c>
    </row>
    <row r="18806" spans="1:4" x14ac:dyDescent="0.25">
      <c r="A18806" s="2">
        <v>44690.972222222219</v>
      </c>
      <c r="B18806" t="s">
        <v>164</v>
      </c>
      <c r="D18806" t="s">
        <v>899</v>
      </c>
    </row>
    <row r="18807" spans="1:4" x14ac:dyDescent="0.25">
      <c r="A18807" s="2">
        <v>44690.972222222219</v>
      </c>
      <c r="B18807" t="s">
        <v>164</v>
      </c>
      <c r="D18807" t="s">
        <v>953</v>
      </c>
    </row>
    <row r="18808" spans="1:4" x14ac:dyDescent="0.25">
      <c r="A18808" s="2">
        <v>44690.972222222219</v>
      </c>
      <c r="B18808" t="s">
        <v>164</v>
      </c>
      <c r="D18808" t="s">
        <v>856</v>
      </c>
    </row>
    <row r="18809" spans="1:4" x14ac:dyDescent="0.25">
      <c r="A18809" s="2">
        <v>44690.972222222219</v>
      </c>
      <c r="B18809" t="s">
        <v>164</v>
      </c>
      <c r="D18809" t="s">
        <v>5005</v>
      </c>
    </row>
    <row r="18810" spans="1:4" x14ac:dyDescent="0.25">
      <c r="A18810" s="2">
        <v>44690.972222222219</v>
      </c>
      <c r="B18810" t="s">
        <v>164</v>
      </c>
      <c r="D18810" t="s">
        <v>1853</v>
      </c>
    </row>
    <row r="18811" spans="1:4" x14ac:dyDescent="0.25">
      <c r="A18811" s="2">
        <v>44690.972916666666</v>
      </c>
      <c r="B18811" t="s">
        <v>1461</v>
      </c>
      <c r="C18811" t="s">
        <v>6386</v>
      </c>
    </row>
    <row r="18812" spans="1:4" x14ac:dyDescent="0.25">
      <c r="A18812" s="2">
        <v>44690.972916666666</v>
      </c>
      <c r="B18812" t="s">
        <v>1461</v>
      </c>
      <c r="C18812" t="s">
        <v>10592</v>
      </c>
    </row>
    <row r="18813" spans="1:4" x14ac:dyDescent="0.25">
      <c r="A18813" s="2">
        <v>44690.972916666666</v>
      </c>
      <c r="B18813" t="s">
        <v>164</v>
      </c>
      <c r="C18813" t="s">
        <v>11641</v>
      </c>
    </row>
    <row r="18814" spans="1:4" x14ac:dyDescent="0.25">
      <c r="A18814" s="2">
        <v>44690.972916666666</v>
      </c>
      <c r="B18814" t="s">
        <v>164</v>
      </c>
      <c r="C18814" t="s">
        <v>11642</v>
      </c>
    </row>
    <row r="18815" spans="1:4" x14ac:dyDescent="0.25">
      <c r="A18815" s="2">
        <v>44690.972916666666</v>
      </c>
      <c r="B18815" t="s">
        <v>164</v>
      </c>
      <c r="C18815" t="s">
        <v>6396</v>
      </c>
    </row>
    <row r="18816" spans="1:4" x14ac:dyDescent="0.25">
      <c r="A18816" s="2">
        <v>44690.972916666666</v>
      </c>
      <c r="B18816" t="s">
        <v>164</v>
      </c>
      <c r="C18816" t="s">
        <v>11643</v>
      </c>
    </row>
    <row r="18817" spans="1:4" x14ac:dyDescent="0.25">
      <c r="A18817" s="2">
        <v>44690.972916666666</v>
      </c>
      <c r="B18817" t="s">
        <v>164</v>
      </c>
      <c r="C18817" t="s">
        <v>6396</v>
      </c>
    </row>
    <row r="18818" spans="1:4" x14ac:dyDescent="0.25">
      <c r="A18818" s="2">
        <v>44690.972916666666</v>
      </c>
      <c r="B18818" t="s">
        <v>164</v>
      </c>
      <c r="C18818" t="s">
        <v>8667</v>
      </c>
    </row>
    <row r="18819" spans="1:4" x14ac:dyDescent="0.25">
      <c r="A18819" s="2">
        <v>44690.972916666666</v>
      </c>
      <c r="B18819" t="s">
        <v>164</v>
      </c>
      <c r="C18819" t="s">
        <v>11644</v>
      </c>
    </row>
    <row r="18820" spans="1:4" x14ac:dyDescent="0.25">
      <c r="A18820" s="2">
        <v>44690.972916666666</v>
      </c>
      <c r="B18820" t="s">
        <v>1461</v>
      </c>
      <c r="D18820" t="s">
        <v>845</v>
      </c>
    </row>
    <row r="18821" spans="1:4" x14ac:dyDescent="0.25">
      <c r="A18821" s="2">
        <v>44690.972916666666</v>
      </c>
      <c r="B18821" t="s">
        <v>1461</v>
      </c>
      <c r="D18821" t="s">
        <v>952</v>
      </c>
    </row>
    <row r="18822" spans="1:4" x14ac:dyDescent="0.25">
      <c r="A18822" s="2">
        <v>44690.972916666666</v>
      </c>
      <c r="B18822" t="s">
        <v>164</v>
      </c>
      <c r="D18822" t="s">
        <v>885</v>
      </c>
    </row>
    <row r="18823" spans="1:4" x14ac:dyDescent="0.25">
      <c r="A18823" s="2">
        <v>44690.972916666666</v>
      </c>
      <c r="B18823" t="s">
        <v>164</v>
      </c>
      <c r="D18823" t="s">
        <v>5001</v>
      </c>
    </row>
    <row r="18824" spans="1:4" x14ac:dyDescent="0.25">
      <c r="A18824" s="2">
        <v>44690.972916666666</v>
      </c>
      <c r="B18824" t="s">
        <v>164</v>
      </c>
      <c r="D18824" t="s">
        <v>1927</v>
      </c>
    </row>
    <row r="18825" spans="1:4" x14ac:dyDescent="0.25">
      <c r="A18825" s="2">
        <v>44690.972916666666</v>
      </c>
      <c r="B18825" t="s">
        <v>164</v>
      </c>
      <c r="D18825" t="s">
        <v>1849</v>
      </c>
    </row>
    <row r="18826" spans="1:4" x14ac:dyDescent="0.25">
      <c r="A18826" s="2">
        <v>44690.972916666666</v>
      </c>
      <c r="B18826" t="s">
        <v>164</v>
      </c>
      <c r="D18826" t="s">
        <v>1861</v>
      </c>
    </row>
    <row r="18827" spans="1:4" x14ac:dyDescent="0.25">
      <c r="A18827" s="2">
        <v>44690.972916666666</v>
      </c>
      <c r="B18827" t="s">
        <v>164</v>
      </c>
      <c r="D18827" t="s">
        <v>1888</v>
      </c>
    </row>
    <row r="18828" spans="1:4" x14ac:dyDescent="0.25">
      <c r="A18828" s="2">
        <v>44690.972916666666</v>
      </c>
      <c r="B18828" t="s">
        <v>164</v>
      </c>
      <c r="D18828" t="s">
        <v>1138</v>
      </c>
    </row>
    <row r="18829" spans="1:4" x14ac:dyDescent="0.25">
      <c r="A18829" s="2">
        <v>44690.973611111112</v>
      </c>
      <c r="B18829" t="s">
        <v>1461</v>
      </c>
      <c r="C18829" t="s">
        <v>10593</v>
      </c>
    </row>
    <row r="18830" spans="1:4" x14ac:dyDescent="0.25">
      <c r="A18830" s="2">
        <v>44690.973611111112</v>
      </c>
      <c r="B18830" t="s">
        <v>1461</v>
      </c>
      <c r="C18830" t="s">
        <v>1538</v>
      </c>
    </row>
    <row r="18831" spans="1:4" x14ac:dyDescent="0.25">
      <c r="A18831" s="2">
        <v>44690.973611111112</v>
      </c>
      <c r="B18831" t="s">
        <v>1461</v>
      </c>
      <c r="C18831" t="s">
        <v>1538</v>
      </c>
    </row>
    <row r="18832" spans="1:4" x14ac:dyDescent="0.25">
      <c r="A18832" s="2">
        <v>44690.973611111112</v>
      </c>
      <c r="B18832" t="s">
        <v>1461</v>
      </c>
      <c r="C18832" t="s">
        <v>1538</v>
      </c>
    </row>
    <row r="18833" spans="1:4" x14ac:dyDescent="0.25">
      <c r="A18833" s="2">
        <v>44690.973611111112</v>
      </c>
      <c r="B18833" t="s">
        <v>1461</v>
      </c>
      <c r="C18833" t="s">
        <v>6386</v>
      </c>
    </row>
    <row r="18834" spans="1:4" x14ac:dyDescent="0.25">
      <c r="A18834" s="2">
        <v>44690.973611111112</v>
      </c>
      <c r="B18834" t="s">
        <v>1461</v>
      </c>
      <c r="C18834" t="s">
        <v>10594</v>
      </c>
    </row>
    <row r="18835" spans="1:4" x14ac:dyDescent="0.25">
      <c r="A18835" s="2">
        <v>44690.973611111112</v>
      </c>
      <c r="B18835" t="s">
        <v>1461</v>
      </c>
      <c r="C18835" t="s">
        <v>10595</v>
      </c>
    </row>
    <row r="18836" spans="1:4" x14ac:dyDescent="0.25">
      <c r="A18836" s="2">
        <v>44690.973611111112</v>
      </c>
      <c r="B18836" t="s">
        <v>1461</v>
      </c>
      <c r="C18836" t="s">
        <v>6660</v>
      </c>
    </row>
    <row r="18837" spans="1:4" x14ac:dyDescent="0.25">
      <c r="A18837" s="2">
        <v>44690.973611111112</v>
      </c>
      <c r="B18837" t="s">
        <v>1461</v>
      </c>
      <c r="D18837" t="s">
        <v>842</v>
      </c>
    </row>
    <row r="18838" spans="1:4" x14ac:dyDescent="0.25">
      <c r="A18838" s="2">
        <v>44690.973611111112</v>
      </c>
      <c r="B18838" t="s">
        <v>1461</v>
      </c>
      <c r="D18838" t="s">
        <v>949</v>
      </c>
    </row>
    <row r="18839" spans="1:4" x14ac:dyDescent="0.25">
      <c r="A18839" s="2">
        <v>44690.973611111112</v>
      </c>
      <c r="B18839" t="s">
        <v>1461</v>
      </c>
      <c r="D18839" t="s">
        <v>885</v>
      </c>
    </row>
    <row r="18840" spans="1:4" x14ac:dyDescent="0.25">
      <c r="A18840" s="2">
        <v>44690.973611111112</v>
      </c>
      <c r="B18840" t="s">
        <v>1461</v>
      </c>
      <c r="D18840" t="s">
        <v>972</v>
      </c>
    </row>
    <row r="18841" spans="1:4" x14ac:dyDescent="0.25">
      <c r="A18841" s="2">
        <v>44690.973611111112</v>
      </c>
      <c r="B18841" t="s">
        <v>1461</v>
      </c>
      <c r="D18841" t="s">
        <v>901</v>
      </c>
    </row>
    <row r="18842" spans="1:4" x14ac:dyDescent="0.25">
      <c r="A18842" s="2">
        <v>44690.973611111112</v>
      </c>
      <c r="B18842" t="s">
        <v>1461</v>
      </c>
      <c r="D18842" t="s">
        <v>902</v>
      </c>
    </row>
    <row r="18843" spans="1:4" x14ac:dyDescent="0.25">
      <c r="A18843" s="2">
        <v>44690.973611111112</v>
      </c>
      <c r="B18843" t="s">
        <v>1461</v>
      </c>
      <c r="D18843" t="s">
        <v>825</v>
      </c>
    </row>
    <row r="18844" spans="1:4" x14ac:dyDescent="0.25">
      <c r="A18844" s="2">
        <v>44690.973611111112</v>
      </c>
      <c r="B18844" t="s">
        <v>1461</v>
      </c>
      <c r="D18844" t="s">
        <v>826</v>
      </c>
    </row>
    <row r="18845" spans="1:4" x14ac:dyDescent="0.25">
      <c r="A18845" s="2">
        <v>44691.240972222222</v>
      </c>
      <c r="B18845" t="s">
        <v>10297</v>
      </c>
      <c r="C18845" t="s">
        <v>1249</v>
      </c>
    </row>
    <row r="18846" spans="1:4" x14ac:dyDescent="0.25">
      <c r="A18846" s="2">
        <v>44691.240972222222</v>
      </c>
      <c r="B18846" t="s">
        <v>10297</v>
      </c>
      <c r="D18846" t="s">
        <v>4989</v>
      </c>
    </row>
    <row r="18847" spans="1:4" x14ac:dyDescent="0.25">
      <c r="A18847" s="2">
        <v>44691.241666666669</v>
      </c>
      <c r="B18847" t="s">
        <v>10297</v>
      </c>
      <c r="C18847" t="s">
        <v>1249</v>
      </c>
    </row>
    <row r="18848" spans="1:4" x14ac:dyDescent="0.25">
      <c r="A18848" s="2">
        <v>44691.241666666669</v>
      </c>
      <c r="B18848" t="s">
        <v>10297</v>
      </c>
      <c r="D18848" t="s">
        <v>1848</v>
      </c>
    </row>
    <row r="18849" spans="1:4" x14ac:dyDescent="0.25">
      <c r="A18849" s="2">
        <v>44691.242361111108</v>
      </c>
      <c r="B18849" t="s">
        <v>10297</v>
      </c>
      <c r="C18849" t="s">
        <v>11910</v>
      </c>
    </row>
    <row r="18850" spans="1:4" x14ac:dyDescent="0.25">
      <c r="A18850" s="2">
        <v>44691.242361111108</v>
      </c>
      <c r="B18850" t="s">
        <v>10297</v>
      </c>
      <c r="D18850" t="s">
        <v>1849</v>
      </c>
    </row>
    <row r="18851" spans="1:4" x14ac:dyDescent="0.25">
      <c r="A18851" s="2">
        <v>44691.243750000001</v>
      </c>
      <c r="B18851" t="s">
        <v>10297</v>
      </c>
      <c r="C18851" t="s">
        <v>11911</v>
      </c>
    </row>
    <row r="18852" spans="1:4" x14ac:dyDescent="0.25">
      <c r="A18852" s="2">
        <v>44691.243750000001</v>
      </c>
      <c r="B18852" t="s">
        <v>10297</v>
      </c>
      <c r="D18852" t="s">
        <v>1905</v>
      </c>
    </row>
    <row r="18853" spans="1:4" x14ac:dyDescent="0.25">
      <c r="A18853" s="2">
        <v>44691.246527777781</v>
      </c>
      <c r="B18853" t="s">
        <v>10297</v>
      </c>
      <c r="C18853" t="s">
        <v>11912</v>
      </c>
    </row>
    <row r="18854" spans="1:4" x14ac:dyDescent="0.25">
      <c r="A18854" s="2">
        <v>44691.246527777781</v>
      </c>
      <c r="B18854" t="s">
        <v>10297</v>
      </c>
      <c r="C18854" t="s">
        <v>194</v>
      </c>
    </row>
    <row r="18855" spans="1:4" x14ac:dyDescent="0.25">
      <c r="A18855" s="2">
        <v>44691.246527777781</v>
      </c>
      <c r="B18855" t="s">
        <v>10297</v>
      </c>
      <c r="D18855" t="s">
        <v>846</v>
      </c>
    </row>
    <row r="18856" spans="1:4" x14ac:dyDescent="0.25">
      <c r="A18856" s="2">
        <v>44691.246527777781</v>
      </c>
      <c r="B18856" t="s">
        <v>10297</v>
      </c>
      <c r="D18856" t="s">
        <v>1006</v>
      </c>
    </row>
    <row r="18857" spans="1:4" x14ac:dyDescent="0.25">
      <c r="A18857" s="2">
        <v>44691.247916666667</v>
      </c>
      <c r="B18857" t="s">
        <v>10297</v>
      </c>
      <c r="C18857" t="s">
        <v>11913</v>
      </c>
    </row>
    <row r="18858" spans="1:4" x14ac:dyDescent="0.25">
      <c r="A18858" s="2">
        <v>44691.247916666667</v>
      </c>
      <c r="B18858" t="s">
        <v>10297</v>
      </c>
      <c r="D18858" t="s">
        <v>902</v>
      </c>
    </row>
    <row r="18859" spans="1:4" x14ac:dyDescent="0.25">
      <c r="A18859" s="2">
        <v>44691.249305555553</v>
      </c>
      <c r="B18859" t="s">
        <v>10297</v>
      </c>
      <c r="C18859" t="s">
        <v>11914</v>
      </c>
    </row>
    <row r="18860" spans="1:4" x14ac:dyDescent="0.25">
      <c r="A18860" s="2">
        <v>44691.249305555553</v>
      </c>
      <c r="B18860" t="s">
        <v>10297</v>
      </c>
      <c r="C18860" t="s">
        <v>1249</v>
      </c>
    </row>
    <row r="18861" spans="1:4" x14ac:dyDescent="0.25">
      <c r="A18861" s="2">
        <v>44691.249305555553</v>
      </c>
      <c r="B18861" t="s">
        <v>10297</v>
      </c>
      <c r="D18861" t="s">
        <v>912</v>
      </c>
    </row>
    <row r="18862" spans="1:4" x14ac:dyDescent="0.25">
      <c r="A18862" s="2">
        <v>44691.249305555553</v>
      </c>
      <c r="B18862" t="s">
        <v>10297</v>
      </c>
      <c r="D18862" t="s">
        <v>893</v>
      </c>
    </row>
    <row r="18863" spans="1:4" x14ac:dyDescent="0.25">
      <c r="A18863" s="2">
        <v>44691.25</v>
      </c>
      <c r="B18863" t="s">
        <v>10297</v>
      </c>
      <c r="C18863" t="s">
        <v>11915</v>
      </c>
    </row>
    <row r="18864" spans="1:4" x14ac:dyDescent="0.25">
      <c r="A18864" s="2">
        <v>44691.25</v>
      </c>
      <c r="B18864" t="s">
        <v>10297</v>
      </c>
      <c r="D18864" t="s">
        <v>834</v>
      </c>
    </row>
    <row r="18865" spans="1:4" x14ac:dyDescent="0.25">
      <c r="A18865" s="2">
        <v>44691.250694444447</v>
      </c>
      <c r="B18865" t="s">
        <v>10297</v>
      </c>
      <c r="C18865" t="s">
        <v>11916</v>
      </c>
    </row>
    <row r="18866" spans="1:4" x14ac:dyDescent="0.25">
      <c r="A18866" s="2">
        <v>44691.250694444447</v>
      </c>
      <c r="B18866" t="s">
        <v>10297</v>
      </c>
      <c r="C18866" t="s">
        <v>1249</v>
      </c>
    </row>
    <row r="18867" spans="1:4" x14ac:dyDescent="0.25">
      <c r="A18867" s="2">
        <v>44691.250694444447</v>
      </c>
      <c r="B18867" t="s">
        <v>10297</v>
      </c>
      <c r="D18867" t="s">
        <v>844</v>
      </c>
    </row>
    <row r="18868" spans="1:4" x14ac:dyDescent="0.25">
      <c r="A18868" s="2">
        <v>44691.250694444447</v>
      </c>
      <c r="B18868" t="s">
        <v>10297</v>
      </c>
      <c r="D18868" t="s">
        <v>976</v>
      </c>
    </row>
    <row r="18869" spans="1:4" x14ac:dyDescent="0.25">
      <c r="A18869" s="2">
        <v>44691.251388888886</v>
      </c>
      <c r="B18869" t="s">
        <v>10297</v>
      </c>
      <c r="C18869" t="s">
        <v>11917</v>
      </c>
    </row>
    <row r="18870" spans="1:4" x14ac:dyDescent="0.25">
      <c r="A18870" s="2">
        <v>44691.251388888886</v>
      </c>
      <c r="B18870" t="s">
        <v>10297</v>
      </c>
      <c r="C18870" t="s">
        <v>11918</v>
      </c>
    </row>
    <row r="18871" spans="1:4" x14ac:dyDescent="0.25">
      <c r="A18871" s="2">
        <v>44691.251388888886</v>
      </c>
      <c r="B18871" t="s">
        <v>10297</v>
      </c>
      <c r="D18871" t="s">
        <v>899</v>
      </c>
    </row>
    <row r="18872" spans="1:4" x14ac:dyDescent="0.25">
      <c r="A18872" s="2">
        <v>44691.251388888886</v>
      </c>
      <c r="B18872" t="s">
        <v>10297</v>
      </c>
      <c r="D18872" t="s">
        <v>953</v>
      </c>
    </row>
    <row r="18873" spans="1:4" x14ac:dyDescent="0.25">
      <c r="A18873" s="2">
        <v>44691.252083333333</v>
      </c>
      <c r="B18873" t="s">
        <v>10297</v>
      </c>
      <c r="C18873" t="s">
        <v>11919</v>
      </c>
    </row>
    <row r="18874" spans="1:4" x14ac:dyDescent="0.25">
      <c r="A18874" s="2">
        <v>44691.252083333333</v>
      </c>
      <c r="B18874" t="s">
        <v>10297</v>
      </c>
      <c r="C18874" t="s">
        <v>6437</v>
      </c>
    </row>
    <row r="18875" spans="1:4" x14ac:dyDescent="0.25">
      <c r="A18875" s="2">
        <v>44691.252083333333</v>
      </c>
      <c r="B18875" t="s">
        <v>10297</v>
      </c>
      <c r="D18875" t="s">
        <v>825</v>
      </c>
    </row>
    <row r="18876" spans="1:4" x14ac:dyDescent="0.25">
      <c r="A18876" s="2">
        <v>44691.252083333333</v>
      </c>
      <c r="B18876" t="s">
        <v>10297</v>
      </c>
      <c r="D18876" t="s">
        <v>826</v>
      </c>
    </row>
    <row r="18877" spans="1:4" x14ac:dyDescent="0.25">
      <c r="A18877" s="2">
        <v>44691.25277777778</v>
      </c>
      <c r="B18877" t="s">
        <v>10297</v>
      </c>
      <c r="C18877" t="s">
        <v>11920</v>
      </c>
    </row>
    <row r="18878" spans="1:4" x14ac:dyDescent="0.25">
      <c r="A18878" s="2">
        <v>44691.25277777778</v>
      </c>
      <c r="B18878" t="s">
        <v>10297</v>
      </c>
      <c r="D18878" t="s">
        <v>1853</v>
      </c>
    </row>
    <row r="18879" spans="1:4" x14ac:dyDescent="0.25">
      <c r="A18879" s="2">
        <v>44691.416666666664</v>
      </c>
      <c r="B18879" t="s">
        <v>877</v>
      </c>
      <c r="C18879" t="s">
        <v>11196</v>
      </c>
    </row>
    <row r="18880" spans="1:4" x14ac:dyDescent="0.25">
      <c r="A18880" s="2">
        <v>44691.416666666664</v>
      </c>
      <c r="B18880" t="s">
        <v>877</v>
      </c>
      <c r="C18880" t="s">
        <v>6396</v>
      </c>
    </row>
    <row r="18881" spans="1:4" x14ac:dyDescent="0.25">
      <c r="A18881" s="2">
        <v>44691.416666666664</v>
      </c>
      <c r="B18881" t="s">
        <v>877</v>
      </c>
      <c r="D18881" t="s">
        <v>11197</v>
      </c>
    </row>
    <row r="18882" spans="1:4" x14ac:dyDescent="0.25">
      <c r="A18882" s="2">
        <v>44691.416666666664</v>
      </c>
      <c r="B18882" t="s">
        <v>877</v>
      </c>
      <c r="D18882" t="s">
        <v>1848</v>
      </c>
    </row>
    <row r="18883" spans="1:4" x14ac:dyDescent="0.25">
      <c r="A18883" s="2">
        <v>44691.417361111111</v>
      </c>
      <c r="B18883" t="s">
        <v>877</v>
      </c>
      <c r="C18883" t="s">
        <v>11198</v>
      </c>
    </row>
    <row r="18884" spans="1:4" x14ac:dyDescent="0.25">
      <c r="A18884" s="2">
        <v>44691.417361111111</v>
      </c>
      <c r="B18884" t="s">
        <v>877</v>
      </c>
      <c r="D18884" t="s">
        <v>1849</v>
      </c>
    </row>
    <row r="18885" spans="1:4" x14ac:dyDescent="0.25">
      <c r="A18885" s="2">
        <v>44691.418749999997</v>
      </c>
      <c r="B18885" t="s">
        <v>877</v>
      </c>
      <c r="C18885" t="s">
        <v>11199</v>
      </c>
    </row>
    <row r="18886" spans="1:4" x14ac:dyDescent="0.25">
      <c r="A18886" s="2">
        <v>44691.418749999997</v>
      </c>
      <c r="B18886" t="s">
        <v>877</v>
      </c>
      <c r="D18886" t="s">
        <v>11200</v>
      </c>
    </row>
    <row r="18887" spans="1:4" x14ac:dyDescent="0.25">
      <c r="A18887" s="2">
        <v>44691.419444444444</v>
      </c>
      <c r="B18887" t="s">
        <v>877</v>
      </c>
      <c r="C18887" t="s">
        <v>11201</v>
      </c>
    </row>
    <row r="18888" spans="1:4" x14ac:dyDescent="0.25">
      <c r="A18888" s="2">
        <v>44691.419444444444</v>
      </c>
      <c r="B18888" t="s">
        <v>877</v>
      </c>
      <c r="D18888" t="s">
        <v>844</v>
      </c>
    </row>
    <row r="18889" spans="1:4" x14ac:dyDescent="0.25">
      <c r="A18889" s="2">
        <v>44691.420138888891</v>
      </c>
      <c r="B18889" t="s">
        <v>877</v>
      </c>
      <c r="C18889" t="s">
        <v>11202</v>
      </c>
    </row>
    <row r="18890" spans="1:4" x14ac:dyDescent="0.25">
      <c r="A18890" s="2">
        <v>44691.420138888891</v>
      </c>
      <c r="B18890" t="s">
        <v>877</v>
      </c>
      <c r="D18890" t="s">
        <v>885</v>
      </c>
    </row>
    <row r="18891" spans="1:4" x14ac:dyDescent="0.25">
      <c r="A18891" s="2">
        <v>44691.433333333334</v>
      </c>
      <c r="B18891" t="s">
        <v>186</v>
      </c>
      <c r="C18891" t="s">
        <v>11273</v>
      </c>
    </row>
    <row r="18892" spans="1:4" x14ac:dyDescent="0.25">
      <c r="A18892" s="2">
        <v>44691.433333333334</v>
      </c>
      <c r="B18892" t="s">
        <v>186</v>
      </c>
      <c r="D18892" t="s">
        <v>5061</v>
      </c>
    </row>
    <row r="18893" spans="1:4" x14ac:dyDescent="0.25">
      <c r="A18893" s="2">
        <v>44691.435416666667</v>
      </c>
      <c r="B18893" t="s">
        <v>186</v>
      </c>
      <c r="C18893" t="s">
        <v>11274</v>
      </c>
    </row>
    <row r="18894" spans="1:4" x14ac:dyDescent="0.25">
      <c r="A18894" s="2">
        <v>44691.435416666667</v>
      </c>
      <c r="B18894" t="s">
        <v>186</v>
      </c>
      <c r="D18894" t="s">
        <v>1849</v>
      </c>
    </row>
    <row r="18895" spans="1:4" x14ac:dyDescent="0.25">
      <c r="A18895" s="2">
        <v>44691.4375</v>
      </c>
      <c r="B18895" t="s">
        <v>186</v>
      </c>
      <c r="C18895" t="s">
        <v>11275</v>
      </c>
    </row>
    <row r="18896" spans="1:4" x14ac:dyDescent="0.25">
      <c r="A18896" s="2">
        <v>44691.4375</v>
      </c>
      <c r="B18896" t="s">
        <v>186</v>
      </c>
      <c r="D18896" t="s">
        <v>5048</v>
      </c>
    </row>
    <row r="18897" spans="1:4" x14ac:dyDescent="0.25">
      <c r="A18897" s="2">
        <v>44691.438888888886</v>
      </c>
      <c r="B18897" t="s">
        <v>186</v>
      </c>
      <c r="C18897" t="s">
        <v>11276</v>
      </c>
    </row>
    <row r="18898" spans="1:4" x14ac:dyDescent="0.25">
      <c r="A18898" s="2">
        <v>44691.438888888886</v>
      </c>
      <c r="B18898" t="s">
        <v>186</v>
      </c>
      <c r="D18898" t="s">
        <v>1934</v>
      </c>
    </row>
    <row r="18899" spans="1:4" x14ac:dyDescent="0.25">
      <c r="A18899" s="2">
        <v>44691.441666666666</v>
      </c>
      <c r="B18899" t="s">
        <v>186</v>
      </c>
      <c r="C18899" t="s">
        <v>11277</v>
      </c>
    </row>
    <row r="18900" spans="1:4" x14ac:dyDescent="0.25">
      <c r="A18900" s="2">
        <v>44691.441666666666</v>
      </c>
      <c r="B18900" t="s">
        <v>186</v>
      </c>
      <c r="D18900" t="s">
        <v>852</v>
      </c>
    </row>
    <row r="18901" spans="1:4" x14ac:dyDescent="0.25">
      <c r="A18901" s="2">
        <v>44691.443749999999</v>
      </c>
      <c r="B18901" t="s">
        <v>186</v>
      </c>
      <c r="C18901" t="s">
        <v>11278</v>
      </c>
    </row>
    <row r="18902" spans="1:4" x14ac:dyDescent="0.25">
      <c r="A18902" s="2">
        <v>44691.443749999999</v>
      </c>
      <c r="B18902" t="s">
        <v>186</v>
      </c>
      <c r="D18902" t="s">
        <v>827</v>
      </c>
    </row>
    <row r="18903" spans="1:4" x14ac:dyDescent="0.25">
      <c r="A18903" s="2">
        <v>44691.445833333331</v>
      </c>
      <c r="B18903" t="s">
        <v>186</v>
      </c>
      <c r="C18903" t="s">
        <v>11279</v>
      </c>
    </row>
    <row r="18904" spans="1:4" x14ac:dyDescent="0.25">
      <c r="A18904" s="2">
        <v>44691.445833333331</v>
      </c>
      <c r="B18904" t="s">
        <v>186</v>
      </c>
      <c r="D18904" t="s">
        <v>1855</v>
      </c>
    </row>
    <row r="18905" spans="1:4" x14ac:dyDescent="0.25">
      <c r="A18905" s="2">
        <v>44691.45208333333</v>
      </c>
      <c r="B18905" t="s">
        <v>10298</v>
      </c>
      <c r="C18905" t="s">
        <v>11078</v>
      </c>
    </row>
    <row r="18906" spans="1:4" x14ac:dyDescent="0.25">
      <c r="A18906" s="2">
        <v>44691.45208333333</v>
      </c>
      <c r="B18906" t="s">
        <v>10298</v>
      </c>
      <c r="D18906" t="s">
        <v>4999</v>
      </c>
    </row>
    <row r="18907" spans="1:4" x14ac:dyDescent="0.25">
      <c r="A18907" s="2">
        <v>44691.452777777777</v>
      </c>
      <c r="B18907" t="s">
        <v>10298</v>
      </c>
      <c r="C18907" t="s">
        <v>6443</v>
      </c>
    </row>
    <row r="18908" spans="1:4" x14ac:dyDescent="0.25">
      <c r="A18908" s="2">
        <v>44691.452777777777</v>
      </c>
      <c r="B18908" t="s">
        <v>10298</v>
      </c>
      <c r="D18908" t="s">
        <v>1848</v>
      </c>
    </row>
    <row r="18909" spans="1:4" x14ac:dyDescent="0.25">
      <c r="A18909" s="2">
        <v>44691.45416666667</v>
      </c>
      <c r="B18909" t="s">
        <v>10298</v>
      </c>
      <c r="C18909" t="s">
        <v>11079</v>
      </c>
    </row>
    <row r="18910" spans="1:4" x14ac:dyDescent="0.25">
      <c r="A18910" s="2">
        <v>44691.45416666667</v>
      </c>
      <c r="B18910" t="s">
        <v>10298</v>
      </c>
      <c r="C18910" t="s">
        <v>6443</v>
      </c>
    </row>
    <row r="18911" spans="1:4" x14ac:dyDescent="0.25">
      <c r="A18911" s="2">
        <v>44691.45416666667</v>
      </c>
      <c r="B18911" t="s">
        <v>10298</v>
      </c>
      <c r="D18911" t="s">
        <v>1849</v>
      </c>
    </row>
    <row r="18912" spans="1:4" x14ac:dyDescent="0.25">
      <c r="A18912" s="2">
        <v>44691.45416666667</v>
      </c>
      <c r="B18912" t="s">
        <v>10298</v>
      </c>
      <c r="D18912" t="s">
        <v>1850</v>
      </c>
    </row>
    <row r="18913" spans="1:4" x14ac:dyDescent="0.25">
      <c r="A18913" s="2">
        <v>44691.454861111109</v>
      </c>
      <c r="B18913" t="s">
        <v>10298</v>
      </c>
      <c r="C18913" t="s">
        <v>1538</v>
      </c>
    </row>
    <row r="18914" spans="1:4" x14ac:dyDescent="0.25">
      <c r="A18914" s="2">
        <v>44691.454861111109</v>
      </c>
      <c r="B18914" t="s">
        <v>10298</v>
      </c>
      <c r="C18914" t="s">
        <v>6443</v>
      </c>
    </row>
    <row r="18915" spans="1:4" x14ac:dyDescent="0.25">
      <c r="A18915" s="2">
        <v>44691.454861111109</v>
      </c>
      <c r="B18915" t="s">
        <v>10298</v>
      </c>
      <c r="C18915" t="s">
        <v>1538</v>
      </c>
    </row>
    <row r="18916" spans="1:4" x14ac:dyDescent="0.25">
      <c r="A18916" s="2">
        <v>44691.454861111109</v>
      </c>
      <c r="B18916" t="s">
        <v>10298</v>
      </c>
      <c r="D18916" t="s">
        <v>1897</v>
      </c>
    </row>
    <row r="18917" spans="1:4" x14ac:dyDescent="0.25">
      <c r="A18917" s="2">
        <v>44691.454861111109</v>
      </c>
      <c r="B18917" t="s">
        <v>10298</v>
      </c>
      <c r="D18917" t="s">
        <v>1852</v>
      </c>
    </row>
    <row r="18918" spans="1:4" x14ac:dyDescent="0.25">
      <c r="A18918" s="2">
        <v>44691.454861111109</v>
      </c>
      <c r="B18918" t="s">
        <v>10298</v>
      </c>
      <c r="D18918" t="s">
        <v>834</v>
      </c>
    </row>
    <row r="18919" spans="1:4" x14ac:dyDescent="0.25">
      <c r="A18919" s="2">
        <v>44691.455555555556</v>
      </c>
      <c r="B18919" t="s">
        <v>10298</v>
      </c>
      <c r="C18919" t="s">
        <v>11080</v>
      </c>
    </row>
    <row r="18920" spans="1:4" x14ac:dyDescent="0.25">
      <c r="A18920" s="2">
        <v>44691.455555555556</v>
      </c>
      <c r="B18920" t="s">
        <v>10298</v>
      </c>
      <c r="D18920" t="s">
        <v>903</v>
      </c>
    </row>
    <row r="18921" spans="1:4" x14ac:dyDescent="0.25">
      <c r="A18921" s="2">
        <v>44691.466666666667</v>
      </c>
      <c r="B18921" t="s">
        <v>10296</v>
      </c>
      <c r="C18921" t="s">
        <v>12407</v>
      </c>
    </row>
    <row r="18922" spans="1:4" x14ac:dyDescent="0.25">
      <c r="A18922" s="2">
        <v>44691.466666666667</v>
      </c>
      <c r="B18922" t="s">
        <v>10296</v>
      </c>
      <c r="D18922" t="s">
        <v>4988</v>
      </c>
    </row>
    <row r="18923" spans="1:4" x14ac:dyDescent="0.25">
      <c r="A18923" s="2">
        <v>44691.46875</v>
      </c>
      <c r="B18923" t="s">
        <v>10296</v>
      </c>
      <c r="C18923" t="s">
        <v>12408</v>
      </c>
    </row>
    <row r="18924" spans="1:4" x14ac:dyDescent="0.25">
      <c r="A18924" s="2">
        <v>44691.46875</v>
      </c>
      <c r="B18924" t="s">
        <v>10296</v>
      </c>
      <c r="D18924" t="s">
        <v>1849</v>
      </c>
    </row>
    <row r="18925" spans="1:4" x14ac:dyDescent="0.25">
      <c r="A18925" s="2">
        <v>44691.469444444447</v>
      </c>
      <c r="B18925" t="s">
        <v>10296</v>
      </c>
      <c r="C18925" t="s">
        <v>12409</v>
      </c>
    </row>
    <row r="18926" spans="1:4" x14ac:dyDescent="0.25">
      <c r="A18926" s="2">
        <v>44691.469444444447</v>
      </c>
      <c r="B18926" t="s">
        <v>10296</v>
      </c>
      <c r="D18926" t="s">
        <v>1897</v>
      </c>
    </row>
    <row r="18927" spans="1:4" x14ac:dyDescent="0.25">
      <c r="A18927" s="2">
        <v>44691.47152777778</v>
      </c>
      <c r="B18927" t="s">
        <v>10296</v>
      </c>
      <c r="C18927" t="s">
        <v>12410</v>
      </c>
    </row>
    <row r="18928" spans="1:4" x14ac:dyDescent="0.25">
      <c r="A18928" s="2">
        <v>44691.47152777778</v>
      </c>
      <c r="B18928" t="s">
        <v>10296</v>
      </c>
      <c r="D18928" t="s">
        <v>1920</v>
      </c>
    </row>
    <row r="18929" spans="1:4" x14ac:dyDescent="0.25">
      <c r="A18929" s="2">
        <v>44691.472222222219</v>
      </c>
      <c r="B18929" t="s">
        <v>1115</v>
      </c>
      <c r="C18929" t="s">
        <v>6386</v>
      </c>
    </row>
    <row r="18930" spans="1:4" x14ac:dyDescent="0.25">
      <c r="A18930" s="2">
        <v>44691.472222222219</v>
      </c>
      <c r="B18930" t="s">
        <v>1115</v>
      </c>
      <c r="C18930" t="s">
        <v>6386</v>
      </c>
    </row>
    <row r="18931" spans="1:4" x14ac:dyDescent="0.25">
      <c r="A18931" s="2">
        <v>44691.472222222219</v>
      </c>
      <c r="B18931" t="s">
        <v>10296</v>
      </c>
      <c r="C18931" t="s">
        <v>12411</v>
      </c>
    </row>
    <row r="18932" spans="1:4" x14ac:dyDescent="0.25">
      <c r="A18932" s="2">
        <v>44691.472222222219</v>
      </c>
      <c r="B18932" t="s">
        <v>1115</v>
      </c>
      <c r="D18932" t="s">
        <v>5006</v>
      </c>
    </row>
    <row r="18933" spans="1:4" x14ac:dyDescent="0.25">
      <c r="A18933" s="2">
        <v>44691.472222222219</v>
      </c>
      <c r="B18933" t="s">
        <v>1115</v>
      </c>
      <c r="D18933" t="s">
        <v>1848</v>
      </c>
    </row>
    <row r="18934" spans="1:4" x14ac:dyDescent="0.25">
      <c r="A18934" s="2">
        <v>44691.472222222219</v>
      </c>
      <c r="B18934" t="s">
        <v>10296</v>
      </c>
      <c r="D18934" t="s">
        <v>827</v>
      </c>
    </row>
    <row r="18935" spans="1:4" x14ac:dyDescent="0.25">
      <c r="A18935" s="2">
        <v>44691.472916666666</v>
      </c>
      <c r="B18935" t="s">
        <v>1115</v>
      </c>
      <c r="C18935" t="s">
        <v>11994</v>
      </c>
    </row>
    <row r="18936" spans="1:4" x14ac:dyDescent="0.25">
      <c r="A18936" s="2">
        <v>44691.472916666666</v>
      </c>
      <c r="B18936" t="s">
        <v>1115</v>
      </c>
      <c r="C18936" t="s">
        <v>1249</v>
      </c>
    </row>
    <row r="18937" spans="1:4" x14ac:dyDescent="0.25">
      <c r="A18937" s="2">
        <v>44691.472916666666</v>
      </c>
      <c r="B18937" t="s">
        <v>1115</v>
      </c>
      <c r="D18937" t="s">
        <v>1849</v>
      </c>
    </row>
    <row r="18938" spans="1:4" x14ac:dyDescent="0.25">
      <c r="A18938" s="2">
        <v>44691.472916666666</v>
      </c>
      <c r="B18938" t="s">
        <v>1115</v>
      </c>
      <c r="D18938" t="s">
        <v>1850</v>
      </c>
    </row>
    <row r="18939" spans="1:4" x14ac:dyDescent="0.25">
      <c r="A18939" s="2">
        <v>44691.473611111112</v>
      </c>
      <c r="B18939" t="s">
        <v>1115</v>
      </c>
      <c r="C18939" t="s">
        <v>11995</v>
      </c>
    </row>
    <row r="18940" spans="1:4" x14ac:dyDescent="0.25">
      <c r="A18940" s="2">
        <v>44691.473611111112</v>
      </c>
      <c r="B18940" t="s">
        <v>1115</v>
      </c>
      <c r="D18940" t="s">
        <v>1888</v>
      </c>
    </row>
    <row r="18941" spans="1:4" x14ac:dyDescent="0.25">
      <c r="A18941" s="2">
        <v>44691.474305555559</v>
      </c>
      <c r="B18941" t="s">
        <v>1115</v>
      </c>
      <c r="C18941" t="s">
        <v>11996</v>
      </c>
    </row>
    <row r="18942" spans="1:4" x14ac:dyDescent="0.25">
      <c r="A18942" s="2">
        <v>44691.474305555559</v>
      </c>
      <c r="B18942" t="s">
        <v>1115</v>
      </c>
      <c r="C18942" t="s">
        <v>11997</v>
      </c>
    </row>
    <row r="18943" spans="1:4" x14ac:dyDescent="0.25">
      <c r="A18943" s="2">
        <v>44691.474305555559</v>
      </c>
      <c r="B18943" t="s">
        <v>171</v>
      </c>
      <c r="C18943" t="s">
        <v>12412</v>
      </c>
    </row>
    <row r="18944" spans="1:4" x14ac:dyDescent="0.25">
      <c r="A18944" s="2">
        <v>44691.474305555559</v>
      </c>
      <c r="B18944" t="s">
        <v>1115</v>
      </c>
      <c r="D18944" t="s">
        <v>834</v>
      </c>
    </row>
    <row r="18945" spans="1:4" x14ac:dyDescent="0.25">
      <c r="A18945" s="2">
        <v>44691.474305555559</v>
      </c>
      <c r="B18945" t="s">
        <v>1115</v>
      </c>
      <c r="D18945" t="s">
        <v>1855</v>
      </c>
    </row>
    <row r="18946" spans="1:4" x14ac:dyDescent="0.25">
      <c r="A18946" s="2">
        <v>44691.474305555559</v>
      </c>
      <c r="B18946" t="s">
        <v>171</v>
      </c>
      <c r="D18946" t="s">
        <v>899</v>
      </c>
    </row>
    <row r="18947" spans="1:4" x14ac:dyDescent="0.25">
      <c r="A18947" s="2">
        <v>44691.474999999999</v>
      </c>
      <c r="B18947" t="s">
        <v>171</v>
      </c>
      <c r="C18947" t="s">
        <v>12413</v>
      </c>
    </row>
    <row r="18948" spans="1:4" x14ac:dyDescent="0.25">
      <c r="A18948" s="2">
        <v>44691.474999999999</v>
      </c>
      <c r="B18948" t="s">
        <v>171</v>
      </c>
      <c r="C18948" t="s">
        <v>6396</v>
      </c>
    </row>
    <row r="18949" spans="1:4" x14ac:dyDescent="0.25">
      <c r="A18949" s="2">
        <v>44691.474999999999</v>
      </c>
      <c r="B18949" t="s">
        <v>171</v>
      </c>
      <c r="D18949" t="s">
        <v>846</v>
      </c>
    </row>
    <row r="18950" spans="1:4" x14ac:dyDescent="0.25">
      <c r="A18950" s="2">
        <v>44691.474999999999</v>
      </c>
      <c r="B18950" t="s">
        <v>171</v>
      </c>
      <c r="D18950" t="s">
        <v>908</v>
      </c>
    </row>
    <row r="18951" spans="1:4" x14ac:dyDescent="0.25">
      <c r="A18951" s="2">
        <v>44691.475694444445</v>
      </c>
      <c r="B18951" t="s">
        <v>1115</v>
      </c>
      <c r="C18951" t="s">
        <v>11998</v>
      </c>
    </row>
    <row r="18952" spans="1:4" x14ac:dyDescent="0.25">
      <c r="A18952" s="2">
        <v>44691.475694444445</v>
      </c>
      <c r="B18952" t="s">
        <v>1115</v>
      </c>
      <c r="C18952" t="s">
        <v>6396</v>
      </c>
    </row>
    <row r="18953" spans="1:4" x14ac:dyDescent="0.25">
      <c r="A18953" s="2">
        <v>44691.475694444445</v>
      </c>
      <c r="B18953" t="s">
        <v>1115</v>
      </c>
      <c r="C18953" t="s">
        <v>11999</v>
      </c>
    </row>
    <row r="18954" spans="1:4" x14ac:dyDescent="0.25">
      <c r="A18954" s="2">
        <v>44691.475694444445</v>
      </c>
      <c r="B18954" t="s">
        <v>171</v>
      </c>
      <c r="C18954" t="s">
        <v>12414</v>
      </c>
    </row>
    <row r="18955" spans="1:4" x14ac:dyDescent="0.25">
      <c r="A18955" s="2">
        <v>44691.475694444445</v>
      </c>
      <c r="B18955" t="s">
        <v>171</v>
      </c>
      <c r="C18955" t="s">
        <v>7864</v>
      </c>
    </row>
    <row r="18956" spans="1:4" x14ac:dyDescent="0.25">
      <c r="A18956" s="2">
        <v>44691.475694444445</v>
      </c>
      <c r="B18956" t="s">
        <v>1115</v>
      </c>
      <c r="D18956" t="s">
        <v>1050</v>
      </c>
    </row>
    <row r="18957" spans="1:4" x14ac:dyDescent="0.25">
      <c r="A18957" s="2">
        <v>44691.475694444445</v>
      </c>
      <c r="B18957" t="s">
        <v>1115</v>
      </c>
      <c r="D18957" t="s">
        <v>908</v>
      </c>
    </row>
    <row r="18958" spans="1:4" x14ac:dyDescent="0.25">
      <c r="A18958" s="2">
        <v>44691.475694444445</v>
      </c>
      <c r="B18958" t="s">
        <v>1115</v>
      </c>
      <c r="D18958" t="s">
        <v>849</v>
      </c>
    </row>
    <row r="18959" spans="1:4" x14ac:dyDescent="0.25">
      <c r="A18959" s="2">
        <v>44691.475694444445</v>
      </c>
      <c r="B18959" t="s">
        <v>171</v>
      </c>
      <c r="D18959" t="s">
        <v>909</v>
      </c>
    </row>
    <row r="18960" spans="1:4" x14ac:dyDescent="0.25">
      <c r="A18960" s="2">
        <v>44691.475694444445</v>
      </c>
      <c r="B18960" t="s">
        <v>171</v>
      </c>
      <c r="D18960" t="s">
        <v>848</v>
      </c>
    </row>
    <row r="18961" spans="1:4" x14ac:dyDescent="0.25">
      <c r="A18961" s="2">
        <v>44691.504861111112</v>
      </c>
      <c r="B18961" t="s">
        <v>175</v>
      </c>
      <c r="C18961" t="s">
        <v>12181</v>
      </c>
    </row>
    <row r="18962" spans="1:4" x14ac:dyDescent="0.25">
      <c r="A18962" s="2">
        <v>44691.504861111112</v>
      </c>
      <c r="B18962" t="s">
        <v>175</v>
      </c>
      <c r="D18962" t="s">
        <v>1865</v>
      </c>
    </row>
    <row r="18963" spans="1:4" x14ac:dyDescent="0.25">
      <c r="A18963" s="2">
        <v>44691.505555555559</v>
      </c>
      <c r="B18963" t="s">
        <v>175</v>
      </c>
      <c r="C18963" t="s">
        <v>1249</v>
      </c>
    </row>
    <row r="18964" spans="1:4" x14ac:dyDescent="0.25">
      <c r="A18964" s="2">
        <v>44691.505555555559</v>
      </c>
      <c r="B18964" t="s">
        <v>175</v>
      </c>
      <c r="D18964" t="s">
        <v>1848</v>
      </c>
    </row>
    <row r="18965" spans="1:4" x14ac:dyDescent="0.25">
      <c r="A18965" s="2">
        <v>44691.506249999999</v>
      </c>
      <c r="B18965" t="s">
        <v>175</v>
      </c>
      <c r="C18965" t="s">
        <v>12182</v>
      </c>
    </row>
    <row r="18966" spans="1:4" x14ac:dyDescent="0.25">
      <c r="A18966" s="2">
        <v>44691.506249999999</v>
      </c>
      <c r="B18966" t="s">
        <v>175</v>
      </c>
      <c r="D18966" t="s">
        <v>1849</v>
      </c>
    </row>
    <row r="18967" spans="1:4" x14ac:dyDescent="0.25">
      <c r="A18967" s="2">
        <v>44691.506944444445</v>
      </c>
      <c r="B18967" t="s">
        <v>175</v>
      </c>
      <c r="C18967" t="s">
        <v>6386</v>
      </c>
    </row>
    <row r="18968" spans="1:4" x14ac:dyDescent="0.25">
      <c r="A18968" s="2">
        <v>44691.506944444445</v>
      </c>
      <c r="B18968" t="s">
        <v>175</v>
      </c>
      <c r="D18968" t="s">
        <v>1850</v>
      </c>
    </row>
    <row r="18969" spans="1:4" x14ac:dyDescent="0.25">
      <c r="A18969" s="2">
        <v>44691.507638888892</v>
      </c>
      <c r="B18969" t="s">
        <v>175</v>
      </c>
      <c r="C18969" t="s">
        <v>12183</v>
      </c>
    </row>
    <row r="18970" spans="1:4" x14ac:dyDescent="0.25">
      <c r="A18970" s="2">
        <v>44691.507638888892</v>
      </c>
      <c r="B18970" t="s">
        <v>175</v>
      </c>
      <c r="C18970" t="s">
        <v>6386</v>
      </c>
    </row>
    <row r="18971" spans="1:4" x14ac:dyDescent="0.25">
      <c r="A18971" s="2">
        <v>44691.507638888892</v>
      </c>
      <c r="B18971" t="s">
        <v>175</v>
      </c>
      <c r="D18971" t="s">
        <v>1858</v>
      </c>
    </row>
    <row r="18972" spans="1:4" x14ac:dyDescent="0.25">
      <c r="A18972" s="2">
        <v>44691.507638888892</v>
      </c>
      <c r="B18972" t="s">
        <v>175</v>
      </c>
      <c r="D18972" t="s">
        <v>1852</v>
      </c>
    </row>
    <row r="18973" spans="1:4" x14ac:dyDescent="0.25">
      <c r="A18973" s="2">
        <v>44691.508333333331</v>
      </c>
      <c r="B18973" t="s">
        <v>175</v>
      </c>
      <c r="C18973" t="s">
        <v>8451</v>
      </c>
    </row>
    <row r="18974" spans="1:4" x14ac:dyDescent="0.25">
      <c r="A18974" s="2">
        <v>44691.508333333331</v>
      </c>
      <c r="B18974" t="s">
        <v>175</v>
      </c>
      <c r="C18974" t="s">
        <v>12184</v>
      </c>
    </row>
    <row r="18975" spans="1:4" x14ac:dyDescent="0.25">
      <c r="A18975" s="2">
        <v>44691.508333333331</v>
      </c>
      <c r="B18975" t="s">
        <v>175</v>
      </c>
      <c r="D18975" t="s">
        <v>842</v>
      </c>
    </row>
    <row r="18976" spans="1:4" x14ac:dyDescent="0.25">
      <c r="A18976" s="2">
        <v>44691.508333333331</v>
      </c>
      <c r="B18976" t="s">
        <v>175</v>
      </c>
      <c r="D18976" t="s">
        <v>1880</v>
      </c>
    </row>
    <row r="18977" spans="1:4" x14ac:dyDescent="0.25">
      <c r="A18977" s="2">
        <v>44691.509027777778</v>
      </c>
      <c r="B18977" t="s">
        <v>175</v>
      </c>
      <c r="C18977" t="s">
        <v>12185</v>
      </c>
    </row>
    <row r="18978" spans="1:4" x14ac:dyDescent="0.25">
      <c r="A18978" s="2">
        <v>44691.509027777778</v>
      </c>
      <c r="B18978" t="s">
        <v>175</v>
      </c>
      <c r="D18978" t="s">
        <v>899</v>
      </c>
    </row>
    <row r="18979" spans="1:4" x14ac:dyDescent="0.25">
      <c r="A18979" s="2">
        <v>44691.509722222225</v>
      </c>
      <c r="B18979" t="s">
        <v>175</v>
      </c>
      <c r="C18979" t="s">
        <v>12186</v>
      </c>
    </row>
    <row r="18980" spans="1:4" x14ac:dyDescent="0.25">
      <c r="A18980" s="2">
        <v>44691.509722222225</v>
      </c>
      <c r="B18980" t="s">
        <v>175</v>
      </c>
      <c r="C18980" t="s">
        <v>12187</v>
      </c>
    </row>
    <row r="18981" spans="1:4" x14ac:dyDescent="0.25">
      <c r="A18981" s="2">
        <v>44691.509722222225</v>
      </c>
      <c r="B18981" t="s">
        <v>175</v>
      </c>
      <c r="C18981" t="s">
        <v>6386</v>
      </c>
    </row>
    <row r="18982" spans="1:4" x14ac:dyDescent="0.25">
      <c r="A18982" s="2">
        <v>44691.509722222225</v>
      </c>
      <c r="B18982" t="s">
        <v>175</v>
      </c>
      <c r="D18982" t="s">
        <v>953</v>
      </c>
    </row>
    <row r="18983" spans="1:4" x14ac:dyDescent="0.25">
      <c r="A18983" s="2">
        <v>44691.509722222225</v>
      </c>
      <c r="B18983" t="s">
        <v>175</v>
      </c>
      <c r="D18983" t="s">
        <v>1855</v>
      </c>
    </row>
    <row r="18984" spans="1:4" x14ac:dyDescent="0.25">
      <c r="A18984" s="2">
        <v>44691.509722222225</v>
      </c>
      <c r="B18984" t="s">
        <v>175</v>
      </c>
      <c r="D18984" t="s">
        <v>1869</v>
      </c>
    </row>
    <row r="18985" spans="1:4" x14ac:dyDescent="0.25">
      <c r="A18985" s="2">
        <v>44691.534722222219</v>
      </c>
      <c r="B18985" t="s">
        <v>163</v>
      </c>
      <c r="C18985" t="s">
        <v>10876</v>
      </c>
    </row>
    <row r="18986" spans="1:4" x14ac:dyDescent="0.25">
      <c r="A18986" s="2">
        <v>44691.534722222219</v>
      </c>
      <c r="B18986" t="s">
        <v>163</v>
      </c>
      <c r="D18986" t="s">
        <v>4993</v>
      </c>
    </row>
    <row r="18987" spans="1:4" x14ac:dyDescent="0.25">
      <c r="A18987" s="2">
        <v>44691.535416666666</v>
      </c>
      <c r="B18987" t="s">
        <v>163</v>
      </c>
      <c r="C18987" t="s">
        <v>10877</v>
      </c>
    </row>
    <row r="18988" spans="1:4" x14ac:dyDescent="0.25">
      <c r="A18988" s="2">
        <v>44691.535416666666</v>
      </c>
      <c r="B18988" t="s">
        <v>163</v>
      </c>
      <c r="D18988" t="s">
        <v>1849</v>
      </c>
    </row>
    <row r="18989" spans="1:4" x14ac:dyDescent="0.25">
      <c r="A18989" s="2">
        <v>44691.536111111112</v>
      </c>
      <c r="B18989" t="s">
        <v>163</v>
      </c>
      <c r="C18989" t="s">
        <v>10878</v>
      </c>
    </row>
    <row r="18990" spans="1:4" x14ac:dyDescent="0.25">
      <c r="A18990" s="2">
        <v>44691.536111111112</v>
      </c>
      <c r="B18990" t="s">
        <v>163</v>
      </c>
      <c r="D18990" t="s">
        <v>1851</v>
      </c>
    </row>
    <row r="18991" spans="1:4" x14ac:dyDescent="0.25">
      <c r="A18991" s="2">
        <v>44691.536805555559</v>
      </c>
      <c r="B18991" t="s">
        <v>163</v>
      </c>
      <c r="C18991" t="s">
        <v>10879</v>
      </c>
    </row>
    <row r="18992" spans="1:4" x14ac:dyDescent="0.25">
      <c r="A18992" s="2">
        <v>44691.536805555559</v>
      </c>
      <c r="B18992" t="s">
        <v>163</v>
      </c>
      <c r="C18992" t="s">
        <v>8167</v>
      </c>
    </row>
    <row r="18993" spans="1:4" x14ac:dyDescent="0.25">
      <c r="A18993" s="2">
        <v>44691.536805555559</v>
      </c>
      <c r="B18993" t="s">
        <v>163</v>
      </c>
      <c r="D18993" t="s">
        <v>941</v>
      </c>
    </row>
    <row r="18994" spans="1:4" x14ac:dyDescent="0.25">
      <c r="A18994" s="2">
        <v>44691.536805555559</v>
      </c>
      <c r="B18994" t="s">
        <v>163</v>
      </c>
      <c r="D18994" t="s">
        <v>893</v>
      </c>
    </row>
    <row r="18995" spans="1:4" x14ac:dyDescent="0.25">
      <c r="A18995" s="2">
        <v>44691.539583333331</v>
      </c>
      <c r="B18995" t="s">
        <v>10298</v>
      </c>
      <c r="C18995" t="s">
        <v>10880</v>
      </c>
    </row>
    <row r="18996" spans="1:4" x14ac:dyDescent="0.25">
      <c r="A18996" s="2">
        <v>44691.539583333331</v>
      </c>
      <c r="B18996" t="s">
        <v>10298</v>
      </c>
      <c r="D18996" t="s">
        <v>834</v>
      </c>
    </row>
    <row r="18997" spans="1:4" x14ac:dyDescent="0.25">
      <c r="A18997" s="2">
        <v>44691.540277777778</v>
      </c>
      <c r="B18997" t="s">
        <v>10298</v>
      </c>
      <c r="C18997" t="s">
        <v>10881</v>
      </c>
    </row>
    <row r="18998" spans="1:4" x14ac:dyDescent="0.25">
      <c r="A18998" s="2">
        <v>44691.540277777778</v>
      </c>
      <c r="B18998" t="s">
        <v>10298</v>
      </c>
      <c r="D18998" t="s">
        <v>1853</v>
      </c>
    </row>
    <row r="18999" spans="1:4" x14ac:dyDescent="0.25">
      <c r="A18999" s="2">
        <v>44691.542361111111</v>
      </c>
      <c r="B18999" t="s">
        <v>10298</v>
      </c>
      <c r="C18999" t="s">
        <v>10882</v>
      </c>
    </row>
    <row r="19000" spans="1:4" x14ac:dyDescent="0.25">
      <c r="A19000" s="2">
        <v>44691.542361111111</v>
      </c>
      <c r="B19000" t="s">
        <v>10298</v>
      </c>
      <c r="C19000" t="s">
        <v>7386</v>
      </c>
    </row>
    <row r="19001" spans="1:4" x14ac:dyDescent="0.25">
      <c r="A19001" s="2">
        <v>44691.542361111111</v>
      </c>
      <c r="B19001" t="s">
        <v>10298</v>
      </c>
      <c r="D19001" t="s">
        <v>856</v>
      </c>
    </row>
    <row r="19002" spans="1:4" x14ac:dyDescent="0.25">
      <c r="A19002" s="2">
        <v>44691.542361111111</v>
      </c>
      <c r="B19002" t="s">
        <v>10298</v>
      </c>
      <c r="D19002" t="s">
        <v>5005</v>
      </c>
    </row>
    <row r="19003" spans="1:4" x14ac:dyDescent="0.25">
      <c r="A19003" s="2">
        <v>44691.546527777777</v>
      </c>
      <c r="B19003" t="s">
        <v>178</v>
      </c>
      <c r="C19003" t="s">
        <v>6386</v>
      </c>
    </row>
    <row r="19004" spans="1:4" x14ac:dyDescent="0.25">
      <c r="A19004" s="2">
        <v>44691.546527777777</v>
      </c>
      <c r="B19004" t="s">
        <v>178</v>
      </c>
      <c r="C19004" t="s">
        <v>7386</v>
      </c>
    </row>
    <row r="19005" spans="1:4" x14ac:dyDescent="0.25">
      <c r="A19005" s="2">
        <v>44691.546527777777</v>
      </c>
      <c r="B19005" t="s">
        <v>178</v>
      </c>
      <c r="D19005" t="s">
        <v>5020</v>
      </c>
    </row>
    <row r="19006" spans="1:4" x14ac:dyDescent="0.25">
      <c r="A19006" s="2">
        <v>44691.546527777777</v>
      </c>
      <c r="B19006" t="s">
        <v>178</v>
      </c>
      <c r="D19006" t="s">
        <v>1848</v>
      </c>
    </row>
    <row r="19007" spans="1:4" x14ac:dyDescent="0.25">
      <c r="A19007" s="2">
        <v>44691.547222222223</v>
      </c>
      <c r="B19007" t="s">
        <v>178</v>
      </c>
      <c r="C19007" t="s">
        <v>10596</v>
      </c>
    </row>
    <row r="19008" spans="1:4" x14ac:dyDescent="0.25">
      <c r="A19008" s="2">
        <v>44691.547222222223</v>
      </c>
      <c r="B19008" t="s">
        <v>178</v>
      </c>
      <c r="C19008" t="s">
        <v>10597</v>
      </c>
    </row>
    <row r="19009" spans="1:4" x14ac:dyDescent="0.25">
      <c r="A19009" s="2">
        <v>44691.547222222223</v>
      </c>
      <c r="B19009" t="s">
        <v>178</v>
      </c>
      <c r="C19009" t="s">
        <v>10598</v>
      </c>
    </row>
    <row r="19010" spans="1:4" x14ac:dyDescent="0.25">
      <c r="A19010" s="2">
        <v>44691.547222222223</v>
      </c>
      <c r="B19010" t="s">
        <v>178</v>
      </c>
      <c r="D19010" t="s">
        <v>1849</v>
      </c>
    </row>
    <row r="19011" spans="1:4" x14ac:dyDescent="0.25">
      <c r="A19011" s="2">
        <v>44691.547222222223</v>
      </c>
      <c r="B19011" t="s">
        <v>178</v>
      </c>
      <c r="D19011" t="s">
        <v>1850</v>
      </c>
    </row>
    <row r="19012" spans="1:4" x14ac:dyDescent="0.25">
      <c r="A19012" s="2">
        <v>44691.547222222223</v>
      </c>
      <c r="B19012" t="s">
        <v>178</v>
      </c>
      <c r="D19012" t="s">
        <v>1858</v>
      </c>
    </row>
    <row r="19013" spans="1:4" x14ac:dyDescent="0.25">
      <c r="A19013" s="2">
        <v>44691.54791666667</v>
      </c>
      <c r="B19013" t="s">
        <v>178</v>
      </c>
      <c r="C19013" t="s">
        <v>6386</v>
      </c>
    </row>
    <row r="19014" spans="1:4" x14ac:dyDescent="0.25">
      <c r="A19014" s="2">
        <v>44691.54791666667</v>
      </c>
      <c r="B19014" t="s">
        <v>178</v>
      </c>
      <c r="C19014" t="s">
        <v>10599</v>
      </c>
    </row>
    <row r="19015" spans="1:4" x14ac:dyDescent="0.25">
      <c r="A19015" s="2">
        <v>44691.54791666667</v>
      </c>
      <c r="B19015" t="s">
        <v>178</v>
      </c>
      <c r="C19015" t="s">
        <v>6386</v>
      </c>
    </row>
    <row r="19016" spans="1:4" x14ac:dyDescent="0.25">
      <c r="A19016" s="2">
        <v>44691.54791666667</v>
      </c>
      <c r="B19016" t="s">
        <v>178</v>
      </c>
      <c r="D19016" t="s">
        <v>1852</v>
      </c>
    </row>
    <row r="19017" spans="1:4" x14ac:dyDescent="0.25">
      <c r="A19017" s="2">
        <v>44691.54791666667</v>
      </c>
      <c r="B19017" t="s">
        <v>178</v>
      </c>
      <c r="D19017" t="s">
        <v>834</v>
      </c>
    </row>
    <row r="19018" spans="1:4" x14ac:dyDescent="0.25">
      <c r="A19018" s="2">
        <v>44691.54791666667</v>
      </c>
      <c r="B19018" t="s">
        <v>178</v>
      </c>
      <c r="D19018" t="s">
        <v>903</v>
      </c>
    </row>
    <row r="19019" spans="1:4" x14ac:dyDescent="0.25">
      <c r="A19019" s="2">
        <v>44691.549305555556</v>
      </c>
      <c r="B19019" t="s">
        <v>178</v>
      </c>
      <c r="C19019" t="s">
        <v>10600</v>
      </c>
    </row>
    <row r="19020" spans="1:4" x14ac:dyDescent="0.25">
      <c r="A19020" s="2">
        <v>44691.549305555556</v>
      </c>
      <c r="B19020" t="s">
        <v>178</v>
      </c>
      <c r="C19020" t="s">
        <v>6637</v>
      </c>
    </row>
    <row r="19021" spans="1:4" x14ac:dyDescent="0.25">
      <c r="A19021" s="2">
        <v>44691.549305555556</v>
      </c>
      <c r="B19021" t="s">
        <v>178</v>
      </c>
      <c r="D19021" t="s">
        <v>904</v>
      </c>
    </row>
    <row r="19022" spans="1:4" x14ac:dyDescent="0.25">
      <c r="A19022" s="2">
        <v>44691.549305555556</v>
      </c>
      <c r="B19022" t="s">
        <v>178</v>
      </c>
      <c r="D19022" t="s">
        <v>836</v>
      </c>
    </row>
    <row r="19023" spans="1:4" x14ac:dyDescent="0.25">
      <c r="A19023" s="2">
        <v>44691.550694444442</v>
      </c>
      <c r="B19023" t="s">
        <v>178</v>
      </c>
      <c r="C19023" t="s">
        <v>10601</v>
      </c>
    </row>
    <row r="19024" spans="1:4" x14ac:dyDescent="0.25">
      <c r="A19024" s="2">
        <v>44691.550694444442</v>
      </c>
      <c r="B19024" t="s">
        <v>178</v>
      </c>
      <c r="D19024" t="s">
        <v>899</v>
      </c>
    </row>
    <row r="19025" spans="1:4" x14ac:dyDescent="0.25">
      <c r="A19025" s="2">
        <v>44691.551388888889</v>
      </c>
      <c r="B19025" t="s">
        <v>178</v>
      </c>
      <c r="C19025" t="s">
        <v>10602</v>
      </c>
    </row>
    <row r="19026" spans="1:4" x14ac:dyDescent="0.25">
      <c r="A19026" s="2">
        <v>44691.551388888889</v>
      </c>
      <c r="B19026" t="s">
        <v>178</v>
      </c>
      <c r="D19026" t="s">
        <v>900</v>
      </c>
    </row>
    <row r="19027" spans="1:4" x14ac:dyDescent="0.25">
      <c r="A19027" s="2">
        <v>44691.552777777775</v>
      </c>
      <c r="B19027" t="s">
        <v>178</v>
      </c>
      <c r="C19027" t="s">
        <v>10603</v>
      </c>
    </row>
    <row r="19028" spans="1:4" x14ac:dyDescent="0.25">
      <c r="A19028" s="2">
        <v>44691.552777777775</v>
      </c>
      <c r="B19028" t="s">
        <v>178</v>
      </c>
      <c r="D19028" t="s">
        <v>1853</v>
      </c>
    </row>
    <row r="19029" spans="1:4" x14ac:dyDescent="0.25">
      <c r="A19029" s="2">
        <v>44691.554166666669</v>
      </c>
      <c r="B19029" t="s">
        <v>178</v>
      </c>
      <c r="C19029" t="s">
        <v>10604</v>
      </c>
    </row>
    <row r="19030" spans="1:4" x14ac:dyDescent="0.25">
      <c r="A19030" s="2">
        <v>44691.554166666669</v>
      </c>
      <c r="B19030" t="s">
        <v>178</v>
      </c>
      <c r="C19030" t="s">
        <v>1538</v>
      </c>
    </row>
    <row r="19031" spans="1:4" x14ac:dyDescent="0.25">
      <c r="A19031" s="2">
        <v>44691.554166666669</v>
      </c>
      <c r="B19031" t="s">
        <v>178</v>
      </c>
      <c r="C19031" t="s">
        <v>6633</v>
      </c>
    </row>
    <row r="19032" spans="1:4" x14ac:dyDescent="0.25">
      <c r="A19032" s="2">
        <v>44691.554166666669</v>
      </c>
      <c r="B19032" t="s">
        <v>178</v>
      </c>
      <c r="D19032" t="s">
        <v>852</v>
      </c>
    </row>
    <row r="19033" spans="1:4" x14ac:dyDescent="0.25">
      <c r="A19033" s="2">
        <v>44691.554166666669</v>
      </c>
      <c r="B19033" t="s">
        <v>178</v>
      </c>
      <c r="D19033" t="s">
        <v>973</v>
      </c>
    </row>
    <row r="19034" spans="1:4" x14ac:dyDescent="0.25">
      <c r="A19034" s="2">
        <v>44691.554166666669</v>
      </c>
      <c r="B19034" t="s">
        <v>178</v>
      </c>
      <c r="D19034" t="s">
        <v>1882</v>
      </c>
    </row>
    <row r="19035" spans="1:4" x14ac:dyDescent="0.25">
      <c r="A19035" s="2">
        <v>44691.662499999999</v>
      </c>
      <c r="B19035" t="s">
        <v>3</v>
      </c>
      <c r="C19035" t="s">
        <v>12512</v>
      </c>
    </row>
    <row r="19036" spans="1:4" x14ac:dyDescent="0.25">
      <c r="A19036" s="2">
        <v>44691.662499999999</v>
      </c>
      <c r="B19036" t="s">
        <v>3</v>
      </c>
      <c r="D19036" t="s">
        <v>1922</v>
      </c>
    </row>
    <row r="19037" spans="1:4" x14ac:dyDescent="0.25">
      <c r="A19037" s="2">
        <v>44691.663194444445</v>
      </c>
      <c r="B19037" t="s">
        <v>3</v>
      </c>
      <c r="C19037" t="s">
        <v>12513</v>
      </c>
    </row>
    <row r="19038" spans="1:4" x14ac:dyDescent="0.25">
      <c r="A19038" s="2">
        <v>44691.663194444445</v>
      </c>
      <c r="B19038" t="s">
        <v>3</v>
      </c>
      <c r="D19038" t="s">
        <v>1849</v>
      </c>
    </row>
    <row r="19039" spans="1:4" x14ac:dyDescent="0.25">
      <c r="A19039" s="2">
        <v>44691.664583333331</v>
      </c>
      <c r="B19039" t="s">
        <v>3</v>
      </c>
      <c r="C19039" t="s">
        <v>12514</v>
      </c>
    </row>
    <row r="19040" spans="1:4" x14ac:dyDescent="0.25">
      <c r="A19040" s="2">
        <v>44691.664583333331</v>
      </c>
      <c r="B19040" t="s">
        <v>3</v>
      </c>
      <c r="C19040" t="s">
        <v>12515</v>
      </c>
    </row>
    <row r="19041" spans="1:4" x14ac:dyDescent="0.25">
      <c r="A19041" s="2">
        <v>44691.664583333331</v>
      </c>
      <c r="B19041" t="s">
        <v>3</v>
      </c>
      <c r="D19041" t="s">
        <v>1888</v>
      </c>
    </row>
    <row r="19042" spans="1:4" x14ac:dyDescent="0.25">
      <c r="A19042" s="2">
        <v>44691.664583333331</v>
      </c>
      <c r="B19042" t="s">
        <v>3</v>
      </c>
      <c r="D19042" t="s">
        <v>1921</v>
      </c>
    </row>
    <row r="19043" spans="1:4" x14ac:dyDescent="0.25">
      <c r="A19043" s="2">
        <v>44691.665277777778</v>
      </c>
      <c r="B19043" t="s">
        <v>3</v>
      </c>
      <c r="C19043" t="s">
        <v>12516</v>
      </c>
    </row>
    <row r="19044" spans="1:4" x14ac:dyDescent="0.25">
      <c r="A19044" s="2">
        <v>44691.665277777778</v>
      </c>
      <c r="B19044" t="s">
        <v>3</v>
      </c>
      <c r="D19044" t="s">
        <v>1855</v>
      </c>
    </row>
    <row r="19045" spans="1:4" x14ac:dyDescent="0.25">
      <c r="A19045" s="2">
        <v>44691.665972222225</v>
      </c>
      <c r="B19045" t="s">
        <v>3</v>
      </c>
      <c r="C19045" t="s">
        <v>12517</v>
      </c>
    </row>
    <row r="19046" spans="1:4" x14ac:dyDescent="0.25">
      <c r="A19046" s="2">
        <v>44691.665972222225</v>
      </c>
      <c r="B19046" t="s">
        <v>3</v>
      </c>
      <c r="C19046" t="s">
        <v>12518</v>
      </c>
    </row>
    <row r="19047" spans="1:4" x14ac:dyDescent="0.25">
      <c r="A19047" s="2">
        <v>44691.665972222225</v>
      </c>
      <c r="B19047" t="s">
        <v>3</v>
      </c>
      <c r="D19047" t="s">
        <v>850</v>
      </c>
    </row>
    <row r="19048" spans="1:4" x14ac:dyDescent="0.25">
      <c r="A19048" s="2">
        <v>44691.665972222225</v>
      </c>
      <c r="B19048" t="s">
        <v>3</v>
      </c>
      <c r="D19048" t="s">
        <v>893</v>
      </c>
    </row>
    <row r="19049" spans="1:4" x14ac:dyDescent="0.25">
      <c r="A19049" s="2">
        <v>44691.666666666664</v>
      </c>
      <c r="B19049" t="s">
        <v>3</v>
      </c>
      <c r="C19049" t="s">
        <v>12519</v>
      </c>
    </row>
    <row r="19050" spans="1:4" x14ac:dyDescent="0.25">
      <c r="A19050" s="2">
        <v>44691.666666666664</v>
      </c>
      <c r="B19050" t="s">
        <v>3</v>
      </c>
      <c r="D19050" t="s">
        <v>1895</v>
      </c>
    </row>
    <row r="19051" spans="1:4" x14ac:dyDescent="0.25">
      <c r="A19051" s="2">
        <v>44691.667361111111</v>
      </c>
      <c r="B19051" t="s">
        <v>3</v>
      </c>
      <c r="C19051" t="s">
        <v>12520</v>
      </c>
    </row>
    <row r="19052" spans="1:4" x14ac:dyDescent="0.25">
      <c r="A19052" s="2">
        <v>44691.667361111111</v>
      </c>
      <c r="B19052" t="s">
        <v>3</v>
      </c>
      <c r="D19052" t="s">
        <v>885</v>
      </c>
    </row>
    <row r="19053" spans="1:4" x14ac:dyDescent="0.25">
      <c r="A19053" s="2">
        <v>44691.727777777778</v>
      </c>
      <c r="B19053" t="s">
        <v>168</v>
      </c>
      <c r="C19053" t="s">
        <v>6386</v>
      </c>
    </row>
    <row r="19054" spans="1:4" x14ac:dyDescent="0.25">
      <c r="A19054" s="2">
        <v>44691.727777777778</v>
      </c>
      <c r="B19054" t="s">
        <v>168</v>
      </c>
      <c r="C19054" t="s">
        <v>6386</v>
      </c>
    </row>
    <row r="19055" spans="1:4" x14ac:dyDescent="0.25">
      <c r="A19055" s="2">
        <v>44691.727777777778</v>
      </c>
      <c r="B19055" t="s">
        <v>168</v>
      </c>
      <c r="D19055" t="s">
        <v>5058</v>
      </c>
    </row>
    <row r="19056" spans="1:4" x14ac:dyDescent="0.25">
      <c r="A19056" s="2">
        <v>44691.727777777778</v>
      </c>
      <c r="B19056" t="s">
        <v>168</v>
      </c>
      <c r="D19056" t="s">
        <v>1848</v>
      </c>
    </row>
    <row r="19057" spans="1:4" x14ac:dyDescent="0.25">
      <c r="A19057" s="2">
        <v>44691.728472222225</v>
      </c>
      <c r="B19057" t="s">
        <v>168</v>
      </c>
      <c r="C19057" t="s">
        <v>11410</v>
      </c>
    </row>
    <row r="19058" spans="1:4" x14ac:dyDescent="0.25">
      <c r="A19058" s="2">
        <v>44691.728472222225</v>
      </c>
      <c r="B19058" t="s">
        <v>168</v>
      </c>
      <c r="C19058" t="s">
        <v>6386</v>
      </c>
    </row>
    <row r="19059" spans="1:4" x14ac:dyDescent="0.25">
      <c r="A19059" s="2">
        <v>44691.728472222225</v>
      </c>
      <c r="B19059" t="s">
        <v>168</v>
      </c>
      <c r="D19059" t="s">
        <v>1849</v>
      </c>
    </row>
    <row r="19060" spans="1:4" x14ac:dyDescent="0.25">
      <c r="A19060" s="2">
        <v>44691.728472222225</v>
      </c>
      <c r="B19060" t="s">
        <v>168</v>
      </c>
      <c r="D19060" t="s">
        <v>1850</v>
      </c>
    </row>
    <row r="19061" spans="1:4" x14ac:dyDescent="0.25">
      <c r="A19061" s="2">
        <v>44691.729166666664</v>
      </c>
      <c r="B19061" t="s">
        <v>168</v>
      </c>
      <c r="C19061" t="s">
        <v>11411</v>
      </c>
    </row>
    <row r="19062" spans="1:4" x14ac:dyDescent="0.25">
      <c r="A19062" s="2">
        <v>44691.729166666664</v>
      </c>
      <c r="B19062" t="s">
        <v>168</v>
      </c>
      <c r="C19062" t="s">
        <v>6386</v>
      </c>
    </row>
    <row r="19063" spans="1:4" x14ac:dyDescent="0.25">
      <c r="A19063" s="2">
        <v>44691.729166666664</v>
      </c>
      <c r="B19063" t="s">
        <v>168</v>
      </c>
      <c r="D19063" t="s">
        <v>1937</v>
      </c>
    </row>
    <row r="19064" spans="1:4" x14ac:dyDescent="0.25">
      <c r="A19064" s="2">
        <v>44691.729166666664</v>
      </c>
      <c r="B19064" t="s">
        <v>168</v>
      </c>
      <c r="D19064" t="s">
        <v>1852</v>
      </c>
    </row>
    <row r="19065" spans="1:4" x14ac:dyDescent="0.25">
      <c r="A19065" s="2">
        <v>44691.729861111111</v>
      </c>
      <c r="B19065" t="s">
        <v>168</v>
      </c>
      <c r="C19065" t="s">
        <v>11412</v>
      </c>
    </row>
    <row r="19066" spans="1:4" x14ac:dyDescent="0.25">
      <c r="A19066" s="2">
        <v>44691.729861111111</v>
      </c>
      <c r="B19066" t="s">
        <v>168</v>
      </c>
      <c r="C19066" t="s">
        <v>1538</v>
      </c>
    </row>
    <row r="19067" spans="1:4" x14ac:dyDescent="0.25">
      <c r="A19067" s="2">
        <v>44691.729861111111</v>
      </c>
      <c r="B19067" t="s">
        <v>168</v>
      </c>
      <c r="D19067" t="s">
        <v>885</v>
      </c>
    </row>
    <row r="19068" spans="1:4" x14ac:dyDescent="0.25">
      <c r="A19068" s="2">
        <v>44691.729861111111</v>
      </c>
      <c r="B19068" t="s">
        <v>168</v>
      </c>
      <c r="D19068" t="s">
        <v>1895</v>
      </c>
    </row>
    <row r="19069" spans="1:4" x14ac:dyDescent="0.25">
      <c r="A19069" s="2">
        <v>44691.765277777777</v>
      </c>
      <c r="B19069" t="s">
        <v>163</v>
      </c>
      <c r="C19069" t="s">
        <v>11775</v>
      </c>
    </row>
    <row r="19070" spans="1:4" x14ac:dyDescent="0.25">
      <c r="A19070" s="2">
        <v>44691.765277777777</v>
      </c>
      <c r="B19070" t="s">
        <v>163</v>
      </c>
      <c r="D19070" t="s">
        <v>4993</v>
      </c>
    </row>
    <row r="19071" spans="1:4" x14ac:dyDescent="0.25">
      <c r="A19071" s="2">
        <v>44691.765972222223</v>
      </c>
      <c r="B19071" t="s">
        <v>163</v>
      </c>
      <c r="C19071" t="s">
        <v>11776</v>
      </c>
    </row>
    <row r="19072" spans="1:4" x14ac:dyDescent="0.25">
      <c r="A19072" s="2">
        <v>44691.765972222223</v>
      </c>
      <c r="B19072" t="s">
        <v>163</v>
      </c>
      <c r="D19072" t="s">
        <v>1849</v>
      </c>
    </row>
    <row r="19073" spans="1:4" x14ac:dyDescent="0.25">
      <c r="A19073" s="2">
        <v>44691.76666666667</v>
      </c>
      <c r="B19073" t="s">
        <v>163</v>
      </c>
      <c r="C19073" t="s">
        <v>11777</v>
      </c>
    </row>
    <row r="19074" spans="1:4" x14ac:dyDescent="0.25">
      <c r="A19074" s="2">
        <v>44691.76666666667</v>
      </c>
      <c r="B19074" t="s">
        <v>163</v>
      </c>
      <c r="D19074" t="s">
        <v>1851</v>
      </c>
    </row>
    <row r="19075" spans="1:4" x14ac:dyDescent="0.25">
      <c r="A19075" s="2">
        <v>44691.767361111109</v>
      </c>
      <c r="B19075" t="s">
        <v>163</v>
      </c>
      <c r="C19075" t="s">
        <v>11778</v>
      </c>
    </row>
    <row r="19076" spans="1:4" x14ac:dyDescent="0.25">
      <c r="A19076" s="2">
        <v>44691.767361111109</v>
      </c>
      <c r="B19076" t="s">
        <v>163</v>
      </c>
      <c r="D19076" t="s">
        <v>1005</v>
      </c>
    </row>
    <row r="19077" spans="1:4" x14ac:dyDescent="0.25">
      <c r="A19077" s="2">
        <v>44691.768055555556</v>
      </c>
      <c r="B19077" t="s">
        <v>163</v>
      </c>
      <c r="C19077" t="s">
        <v>11779</v>
      </c>
    </row>
    <row r="19078" spans="1:4" x14ac:dyDescent="0.25">
      <c r="A19078" s="2">
        <v>44691.768055555556</v>
      </c>
      <c r="B19078" t="s">
        <v>163</v>
      </c>
      <c r="D19078" t="s">
        <v>842</v>
      </c>
    </row>
    <row r="19079" spans="1:4" x14ac:dyDescent="0.25">
      <c r="A19079" s="2">
        <v>44691.768750000003</v>
      </c>
      <c r="B19079" t="s">
        <v>163</v>
      </c>
      <c r="C19079" t="s">
        <v>11780</v>
      </c>
    </row>
    <row r="19080" spans="1:4" x14ac:dyDescent="0.25">
      <c r="A19080" s="2">
        <v>44691.768750000003</v>
      </c>
      <c r="B19080" t="s">
        <v>163</v>
      </c>
      <c r="C19080" t="s">
        <v>11781</v>
      </c>
    </row>
    <row r="19081" spans="1:4" x14ac:dyDescent="0.25">
      <c r="A19081" s="2">
        <v>44691.768750000003</v>
      </c>
      <c r="B19081" t="s">
        <v>163</v>
      </c>
      <c r="D19081" t="s">
        <v>850</v>
      </c>
    </row>
    <row r="19082" spans="1:4" x14ac:dyDescent="0.25">
      <c r="A19082" s="2">
        <v>44691.768750000003</v>
      </c>
      <c r="B19082" t="s">
        <v>163</v>
      </c>
      <c r="D19082" t="s">
        <v>902</v>
      </c>
    </row>
    <row r="19083" spans="1:4" x14ac:dyDescent="0.25">
      <c r="A19083" s="2">
        <v>44691.79583333333</v>
      </c>
      <c r="B19083" t="s">
        <v>966</v>
      </c>
      <c r="C19083" t="s">
        <v>6386</v>
      </c>
    </row>
    <row r="19084" spans="1:4" x14ac:dyDescent="0.25">
      <c r="A19084" s="2">
        <v>44691.79583333333</v>
      </c>
      <c r="B19084" t="s">
        <v>966</v>
      </c>
      <c r="D19084" t="s">
        <v>5060</v>
      </c>
    </row>
    <row r="19085" spans="1:4" x14ac:dyDescent="0.25">
      <c r="A19085" s="2">
        <v>44691.796527777777</v>
      </c>
      <c r="B19085" t="s">
        <v>966</v>
      </c>
      <c r="C19085" t="s">
        <v>11112</v>
      </c>
    </row>
    <row r="19086" spans="1:4" x14ac:dyDescent="0.25">
      <c r="A19086" s="2">
        <v>44691.796527777777</v>
      </c>
      <c r="B19086" t="s">
        <v>966</v>
      </c>
      <c r="D19086" t="s">
        <v>1848</v>
      </c>
    </row>
    <row r="19087" spans="1:4" x14ac:dyDescent="0.25">
      <c r="A19087" s="2">
        <v>44691.797222222223</v>
      </c>
      <c r="B19087" t="s">
        <v>966</v>
      </c>
      <c r="C19087" t="s">
        <v>11113</v>
      </c>
    </row>
    <row r="19088" spans="1:4" x14ac:dyDescent="0.25">
      <c r="A19088" s="2">
        <v>44691.797222222223</v>
      </c>
      <c r="B19088" t="s">
        <v>966</v>
      </c>
      <c r="C19088" t="s">
        <v>11114</v>
      </c>
    </row>
    <row r="19089" spans="1:4" x14ac:dyDescent="0.25">
      <c r="A19089" s="2">
        <v>44691.797222222223</v>
      </c>
      <c r="B19089" t="s">
        <v>966</v>
      </c>
      <c r="C19089" t="s">
        <v>6386</v>
      </c>
    </row>
    <row r="19090" spans="1:4" x14ac:dyDescent="0.25">
      <c r="A19090" s="2">
        <v>44691.797222222223</v>
      </c>
      <c r="B19090" t="s">
        <v>966</v>
      </c>
      <c r="D19090" t="s">
        <v>1849</v>
      </c>
    </row>
    <row r="19091" spans="1:4" x14ac:dyDescent="0.25">
      <c r="A19091" s="2">
        <v>44691.797222222223</v>
      </c>
      <c r="B19091" t="s">
        <v>966</v>
      </c>
      <c r="D19091" t="s">
        <v>1924</v>
      </c>
    </row>
    <row r="19092" spans="1:4" x14ac:dyDescent="0.25">
      <c r="A19092" s="2">
        <v>44691.797222222223</v>
      </c>
      <c r="B19092" t="s">
        <v>966</v>
      </c>
      <c r="D19092" t="s">
        <v>1852</v>
      </c>
    </row>
    <row r="19093" spans="1:4" x14ac:dyDescent="0.25">
      <c r="A19093" s="2">
        <v>44691.79791666667</v>
      </c>
      <c r="B19093" t="s">
        <v>966</v>
      </c>
      <c r="C19093" t="s">
        <v>11115</v>
      </c>
    </row>
    <row r="19094" spans="1:4" x14ac:dyDescent="0.25">
      <c r="A19094" s="2">
        <v>44691.79791666667</v>
      </c>
      <c r="B19094" t="s">
        <v>966</v>
      </c>
      <c r="C19094" t="s">
        <v>7151</v>
      </c>
    </row>
    <row r="19095" spans="1:4" x14ac:dyDescent="0.25">
      <c r="A19095" s="2">
        <v>44691.79791666667</v>
      </c>
      <c r="B19095" t="s">
        <v>966</v>
      </c>
      <c r="C19095" t="s">
        <v>11116</v>
      </c>
    </row>
    <row r="19096" spans="1:4" x14ac:dyDescent="0.25">
      <c r="A19096" s="2">
        <v>44691.79791666667</v>
      </c>
      <c r="B19096" t="s">
        <v>966</v>
      </c>
      <c r="C19096" t="s">
        <v>6386</v>
      </c>
    </row>
    <row r="19097" spans="1:4" x14ac:dyDescent="0.25">
      <c r="A19097" s="2">
        <v>44691.79791666667</v>
      </c>
      <c r="B19097" t="s">
        <v>966</v>
      </c>
      <c r="D19097" t="s">
        <v>825</v>
      </c>
    </row>
    <row r="19098" spans="1:4" x14ac:dyDescent="0.25">
      <c r="A19098" s="2">
        <v>44691.79791666667</v>
      </c>
      <c r="B19098" t="s">
        <v>966</v>
      </c>
      <c r="D19098" t="s">
        <v>853</v>
      </c>
    </row>
    <row r="19099" spans="1:4" x14ac:dyDescent="0.25">
      <c r="A19099" s="2">
        <v>44691.79791666667</v>
      </c>
      <c r="B19099" t="s">
        <v>966</v>
      </c>
      <c r="D19099" t="s">
        <v>995</v>
      </c>
    </row>
    <row r="19100" spans="1:4" x14ac:dyDescent="0.25">
      <c r="A19100" s="2">
        <v>44691.79791666667</v>
      </c>
      <c r="B19100" t="s">
        <v>966</v>
      </c>
      <c r="D19100" t="s">
        <v>971</v>
      </c>
    </row>
    <row r="19101" spans="1:4" x14ac:dyDescent="0.25">
      <c r="A19101" s="2">
        <v>44691.882638888892</v>
      </c>
      <c r="B19101" t="s">
        <v>178</v>
      </c>
      <c r="C19101" t="s">
        <v>6386</v>
      </c>
    </row>
    <row r="19102" spans="1:4" x14ac:dyDescent="0.25">
      <c r="A19102" s="2">
        <v>44691.882638888892</v>
      </c>
      <c r="B19102" t="s">
        <v>178</v>
      </c>
      <c r="D19102" t="s">
        <v>5020</v>
      </c>
    </row>
    <row r="19103" spans="1:4" x14ac:dyDescent="0.25">
      <c r="A19103" s="2">
        <v>44691.883333333331</v>
      </c>
      <c r="B19103" t="s">
        <v>178</v>
      </c>
      <c r="C19103" t="s">
        <v>12066</v>
      </c>
    </row>
    <row r="19104" spans="1:4" x14ac:dyDescent="0.25">
      <c r="A19104" s="2">
        <v>44691.883333333331</v>
      </c>
      <c r="B19104" t="s">
        <v>178</v>
      </c>
      <c r="C19104" t="s">
        <v>6853</v>
      </c>
    </row>
    <row r="19105" spans="1:4" x14ac:dyDescent="0.25">
      <c r="A19105" s="2">
        <v>44691.883333333331</v>
      </c>
      <c r="B19105" t="s">
        <v>178</v>
      </c>
      <c r="D19105" t="s">
        <v>1849</v>
      </c>
    </row>
    <row r="19106" spans="1:4" x14ac:dyDescent="0.25">
      <c r="A19106" s="2">
        <v>44691.883333333331</v>
      </c>
      <c r="B19106" t="s">
        <v>178</v>
      </c>
      <c r="D19106" t="s">
        <v>1861</v>
      </c>
    </row>
    <row r="19107" spans="1:4" x14ac:dyDescent="0.25">
      <c r="A19107" s="2">
        <v>44691.884027777778</v>
      </c>
      <c r="B19107" t="s">
        <v>178</v>
      </c>
      <c r="C19107" t="s">
        <v>12067</v>
      </c>
    </row>
    <row r="19108" spans="1:4" x14ac:dyDescent="0.25">
      <c r="A19108" s="2">
        <v>44691.884027777778</v>
      </c>
      <c r="B19108" t="s">
        <v>178</v>
      </c>
      <c r="D19108" t="s">
        <v>11807</v>
      </c>
    </row>
    <row r="19109" spans="1:4" x14ac:dyDescent="0.25">
      <c r="A19109" s="2">
        <v>44691.884722222225</v>
      </c>
      <c r="B19109" t="s">
        <v>178</v>
      </c>
      <c r="C19109" t="s">
        <v>12068</v>
      </c>
    </row>
    <row r="19110" spans="1:4" x14ac:dyDescent="0.25">
      <c r="A19110" s="2">
        <v>44691.884722222225</v>
      </c>
      <c r="B19110" t="s">
        <v>178</v>
      </c>
      <c r="D19110" t="s">
        <v>827</v>
      </c>
    </row>
    <row r="19111" spans="1:4" x14ac:dyDescent="0.25">
      <c r="A19111" s="2">
        <v>44691.885416666664</v>
      </c>
      <c r="B19111" t="s">
        <v>178</v>
      </c>
      <c r="C19111" t="s">
        <v>12069</v>
      </c>
    </row>
    <row r="19112" spans="1:4" x14ac:dyDescent="0.25">
      <c r="A19112" s="2">
        <v>44691.885416666664</v>
      </c>
      <c r="B19112" t="s">
        <v>178</v>
      </c>
      <c r="C19112" t="s">
        <v>12070</v>
      </c>
    </row>
    <row r="19113" spans="1:4" x14ac:dyDescent="0.25">
      <c r="A19113" s="2">
        <v>44691.885416666664</v>
      </c>
      <c r="B19113" t="s">
        <v>178</v>
      </c>
      <c r="C19113" t="s">
        <v>6386</v>
      </c>
    </row>
    <row r="19114" spans="1:4" x14ac:dyDescent="0.25">
      <c r="A19114" s="2">
        <v>44691.885416666664</v>
      </c>
      <c r="B19114" t="s">
        <v>178</v>
      </c>
      <c r="C19114" t="s">
        <v>1538</v>
      </c>
    </row>
    <row r="19115" spans="1:4" x14ac:dyDescent="0.25">
      <c r="A19115" s="2">
        <v>44691.885416666664</v>
      </c>
      <c r="B19115" t="s">
        <v>178</v>
      </c>
      <c r="C19115" t="s">
        <v>12071</v>
      </c>
    </row>
    <row r="19116" spans="1:4" x14ac:dyDescent="0.25">
      <c r="A19116" s="2">
        <v>44691.885416666664</v>
      </c>
      <c r="B19116" t="s">
        <v>178</v>
      </c>
      <c r="D19116" t="s">
        <v>885</v>
      </c>
    </row>
    <row r="19117" spans="1:4" x14ac:dyDescent="0.25">
      <c r="A19117" s="2">
        <v>44691.885416666664</v>
      </c>
      <c r="B19117" t="s">
        <v>178</v>
      </c>
      <c r="D19117" t="s">
        <v>834</v>
      </c>
    </row>
    <row r="19118" spans="1:4" x14ac:dyDescent="0.25">
      <c r="A19118" s="2">
        <v>44691.885416666664</v>
      </c>
      <c r="B19118" t="s">
        <v>178</v>
      </c>
      <c r="D19118" t="s">
        <v>835</v>
      </c>
    </row>
    <row r="19119" spans="1:4" x14ac:dyDescent="0.25">
      <c r="A19119" s="2">
        <v>44691.885416666664</v>
      </c>
      <c r="B19119" t="s">
        <v>178</v>
      </c>
      <c r="D19119" t="s">
        <v>836</v>
      </c>
    </row>
    <row r="19120" spans="1:4" x14ac:dyDescent="0.25">
      <c r="A19120" s="2">
        <v>44691.885416666664</v>
      </c>
      <c r="B19120" t="s">
        <v>178</v>
      </c>
      <c r="D19120" t="s">
        <v>955</v>
      </c>
    </row>
    <row r="19121" spans="1:4" x14ac:dyDescent="0.25">
      <c r="A19121" s="2">
        <v>44691.886111111111</v>
      </c>
      <c r="B19121" t="s">
        <v>178</v>
      </c>
      <c r="C19121" t="s">
        <v>12072</v>
      </c>
    </row>
    <row r="19122" spans="1:4" x14ac:dyDescent="0.25">
      <c r="A19122" s="2">
        <v>44691.886111111111</v>
      </c>
      <c r="B19122" t="s">
        <v>178</v>
      </c>
      <c r="C19122" t="s">
        <v>6386</v>
      </c>
    </row>
    <row r="19123" spans="1:4" x14ac:dyDescent="0.25">
      <c r="A19123" s="2">
        <v>44691.886111111111</v>
      </c>
      <c r="B19123" t="s">
        <v>178</v>
      </c>
      <c r="C19123" t="s">
        <v>9572</v>
      </c>
    </row>
    <row r="19124" spans="1:4" x14ac:dyDescent="0.25">
      <c r="A19124" s="2">
        <v>44691.886111111111</v>
      </c>
      <c r="B19124" t="s">
        <v>178</v>
      </c>
      <c r="C19124" t="s">
        <v>6776</v>
      </c>
    </row>
    <row r="19125" spans="1:4" x14ac:dyDescent="0.25">
      <c r="A19125" s="2">
        <v>44691.886111111111</v>
      </c>
      <c r="B19125" t="s">
        <v>178</v>
      </c>
      <c r="C19125" t="s">
        <v>6395</v>
      </c>
    </row>
    <row r="19126" spans="1:4" x14ac:dyDescent="0.25">
      <c r="A19126" s="2">
        <v>44691.886111111111</v>
      </c>
      <c r="B19126" t="s">
        <v>178</v>
      </c>
      <c r="C19126" t="s">
        <v>6386</v>
      </c>
    </row>
    <row r="19127" spans="1:4" x14ac:dyDescent="0.25">
      <c r="A19127" s="2">
        <v>44691.886111111111</v>
      </c>
      <c r="B19127" t="s">
        <v>178</v>
      </c>
      <c r="D19127" t="s">
        <v>844</v>
      </c>
    </row>
    <row r="19128" spans="1:4" x14ac:dyDescent="0.25">
      <c r="A19128" s="2">
        <v>44691.886111111111</v>
      </c>
      <c r="B19128" t="s">
        <v>178</v>
      </c>
      <c r="D19128" t="s">
        <v>976</v>
      </c>
    </row>
    <row r="19129" spans="1:4" x14ac:dyDescent="0.25">
      <c r="A19129" s="2">
        <v>44691.886111111111</v>
      </c>
      <c r="B19129" t="s">
        <v>178</v>
      </c>
      <c r="D19129" t="s">
        <v>825</v>
      </c>
    </row>
    <row r="19130" spans="1:4" x14ac:dyDescent="0.25">
      <c r="A19130" s="2">
        <v>44691.886111111111</v>
      </c>
      <c r="B19130" t="s">
        <v>178</v>
      </c>
      <c r="D19130" t="s">
        <v>853</v>
      </c>
    </row>
    <row r="19131" spans="1:4" x14ac:dyDescent="0.25">
      <c r="A19131" s="2">
        <v>44691.886111111111</v>
      </c>
      <c r="B19131" t="s">
        <v>178</v>
      </c>
      <c r="D19131" t="s">
        <v>828</v>
      </c>
    </row>
    <row r="19132" spans="1:4" x14ac:dyDescent="0.25">
      <c r="A19132" s="2">
        <v>44691.886111111111</v>
      </c>
      <c r="B19132" t="s">
        <v>178</v>
      </c>
      <c r="D19132" t="s">
        <v>892</v>
      </c>
    </row>
    <row r="19133" spans="1:4" x14ac:dyDescent="0.25">
      <c r="A19133" s="2">
        <v>44691.886805555558</v>
      </c>
      <c r="B19133" t="s">
        <v>178</v>
      </c>
      <c r="C19133" t="s">
        <v>12073</v>
      </c>
    </row>
    <row r="19134" spans="1:4" x14ac:dyDescent="0.25">
      <c r="A19134" s="2">
        <v>44691.886805555558</v>
      </c>
      <c r="B19134" t="s">
        <v>178</v>
      </c>
      <c r="C19134" t="s">
        <v>12074</v>
      </c>
    </row>
    <row r="19135" spans="1:4" x14ac:dyDescent="0.25">
      <c r="A19135" s="2">
        <v>44691.886805555558</v>
      </c>
      <c r="B19135" t="s">
        <v>178</v>
      </c>
      <c r="C19135" t="s">
        <v>1538</v>
      </c>
    </row>
    <row r="19136" spans="1:4" x14ac:dyDescent="0.25">
      <c r="A19136" s="2">
        <v>44691.886805555558</v>
      </c>
      <c r="B19136" t="s">
        <v>178</v>
      </c>
      <c r="C19136" t="s">
        <v>12075</v>
      </c>
    </row>
    <row r="19137" spans="1:4" x14ac:dyDescent="0.25">
      <c r="A19137" s="2">
        <v>44691.886805555558</v>
      </c>
      <c r="B19137" t="s">
        <v>178</v>
      </c>
      <c r="C19137" t="s">
        <v>8537</v>
      </c>
    </row>
    <row r="19138" spans="1:4" x14ac:dyDescent="0.25">
      <c r="A19138" s="2">
        <v>44691.886805555558</v>
      </c>
      <c r="B19138" t="s">
        <v>178</v>
      </c>
      <c r="C19138" t="s">
        <v>12076</v>
      </c>
    </row>
    <row r="19139" spans="1:4" x14ac:dyDescent="0.25">
      <c r="A19139" s="2">
        <v>44691.886805555558</v>
      </c>
      <c r="B19139" t="s">
        <v>178</v>
      </c>
      <c r="C19139" t="s">
        <v>6386</v>
      </c>
    </row>
    <row r="19140" spans="1:4" x14ac:dyDescent="0.25">
      <c r="A19140" s="2">
        <v>44691.886805555558</v>
      </c>
      <c r="B19140" t="s">
        <v>178</v>
      </c>
      <c r="D19140" t="s">
        <v>1855</v>
      </c>
    </row>
    <row r="19141" spans="1:4" x14ac:dyDescent="0.25">
      <c r="A19141" s="2">
        <v>44691.886805555558</v>
      </c>
      <c r="B19141" t="s">
        <v>178</v>
      </c>
      <c r="D19141" t="s">
        <v>852</v>
      </c>
    </row>
    <row r="19142" spans="1:4" x14ac:dyDescent="0.25">
      <c r="A19142" s="2">
        <v>44691.886805555558</v>
      </c>
      <c r="B19142" t="s">
        <v>178</v>
      </c>
      <c r="D19142" t="s">
        <v>973</v>
      </c>
    </row>
    <row r="19143" spans="1:4" x14ac:dyDescent="0.25">
      <c r="A19143" s="2">
        <v>44691.886805555558</v>
      </c>
      <c r="B19143" t="s">
        <v>178</v>
      </c>
      <c r="D19143" t="s">
        <v>854</v>
      </c>
    </row>
    <row r="19144" spans="1:4" x14ac:dyDescent="0.25">
      <c r="A19144" s="2">
        <v>44691.886805555558</v>
      </c>
      <c r="B19144" t="s">
        <v>178</v>
      </c>
      <c r="D19144" t="s">
        <v>855</v>
      </c>
    </row>
    <row r="19145" spans="1:4" x14ac:dyDescent="0.25">
      <c r="A19145" s="2">
        <v>44691.886805555558</v>
      </c>
      <c r="B19145" t="s">
        <v>178</v>
      </c>
      <c r="D19145" t="s">
        <v>856</v>
      </c>
    </row>
    <row r="19146" spans="1:4" x14ac:dyDescent="0.25">
      <c r="A19146" s="2">
        <v>44691.886805555558</v>
      </c>
      <c r="B19146" t="s">
        <v>178</v>
      </c>
      <c r="D19146" t="s">
        <v>4991</v>
      </c>
    </row>
    <row r="19147" spans="1:4" x14ac:dyDescent="0.25">
      <c r="A19147" s="2">
        <v>44691.887499999997</v>
      </c>
      <c r="B19147" t="s">
        <v>178</v>
      </c>
      <c r="C19147" t="s">
        <v>12077</v>
      </c>
    </row>
    <row r="19148" spans="1:4" x14ac:dyDescent="0.25">
      <c r="A19148" s="2">
        <v>44691.887499999997</v>
      </c>
      <c r="B19148" t="s">
        <v>178</v>
      </c>
      <c r="D19148" t="s">
        <v>1895</v>
      </c>
    </row>
    <row r="19149" spans="1:4" x14ac:dyDescent="0.25">
      <c r="A19149" s="2">
        <v>44691.900694444441</v>
      </c>
      <c r="B19149" t="s">
        <v>10296</v>
      </c>
      <c r="C19149" t="s">
        <v>11473</v>
      </c>
    </row>
    <row r="19150" spans="1:4" x14ac:dyDescent="0.25">
      <c r="A19150" s="2">
        <v>44691.900694444441</v>
      </c>
      <c r="B19150" t="s">
        <v>10296</v>
      </c>
      <c r="D19150" t="s">
        <v>4988</v>
      </c>
    </row>
    <row r="19151" spans="1:4" x14ac:dyDescent="0.25">
      <c r="A19151" s="2">
        <v>44691.901388888888</v>
      </c>
      <c r="B19151" t="s">
        <v>10296</v>
      </c>
      <c r="C19151" t="s">
        <v>11087</v>
      </c>
    </row>
    <row r="19152" spans="1:4" x14ac:dyDescent="0.25">
      <c r="A19152" s="2">
        <v>44691.901388888888</v>
      </c>
      <c r="B19152" t="s">
        <v>10296</v>
      </c>
      <c r="D19152" t="s">
        <v>1848</v>
      </c>
    </row>
    <row r="19153" spans="1:4" x14ac:dyDescent="0.25">
      <c r="A19153" s="2">
        <v>44691.902777777781</v>
      </c>
      <c r="B19153" t="s">
        <v>10296</v>
      </c>
      <c r="C19153" t="s">
        <v>11474</v>
      </c>
    </row>
    <row r="19154" spans="1:4" x14ac:dyDescent="0.25">
      <c r="A19154" s="2">
        <v>44691.902777777781</v>
      </c>
      <c r="B19154" t="s">
        <v>10296</v>
      </c>
      <c r="D19154" t="s">
        <v>1849</v>
      </c>
    </row>
    <row r="19155" spans="1:4" x14ac:dyDescent="0.25">
      <c r="A19155" s="2">
        <v>44691.904166666667</v>
      </c>
      <c r="B19155" t="s">
        <v>10296</v>
      </c>
      <c r="C19155" t="s">
        <v>11475</v>
      </c>
    </row>
    <row r="19156" spans="1:4" x14ac:dyDescent="0.25">
      <c r="A19156" s="2">
        <v>44691.904166666667</v>
      </c>
      <c r="B19156" t="s">
        <v>10296</v>
      </c>
      <c r="D19156" t="s">
        <v>1905</v>
      </c>
    </row>
    <row r="19157" spans="1:4" x14ac:dyDescent="0.25">
      <c r="A19157" s="2">
        <v>44691.904861111114</v>
      </c>
      <c r="B19157" t="s">
        <v>10296</v>
      </c>
      <c r="C19157" t="s">
        <v>11476</v>
      </c>
    </row>
    <row r="19158" spans="1:4" x14ac:dyDescent="0.25">
      <c r="A19158" s="2">
        <v>44691.904861111114</v>
      </c>
      <c r="B19158" t="s">
        <v>10296</v>
      </c>
      <c r="D19158" t="s">
        <v>1853</v>
      </c>
    </row>
    <row r="19159" spans="1:4" x14ac:dyDescent="0.25">
      <c r="A19159" s="2">
        <v>44691.905555555553</v>
      </c>
      <c r="B19159" t="s">
        <v>10296</v>
      </c>
      <c r="C19159" t="s">
        <v>11477</v>
      </c>
    </row>
    <row r="19160" spans="1:4" x14ac:dyDescent="0.25">
      <c r="A19160" s="2">
        <v>44691.905555555553</v>
      </c>
      <c r="B19160" t="s">
        <v>10296</v>
      </c>
      <c r="D19160" t="s">
        <v>827</v>
      </c>
    </row>
    <row r="19161" spans="1:4" x14ac:dyDescent="0.25">
      <c r="A19161" s="2">
        <v>44691.936805555553</v>
      </c>
      <c r="B19161" t="s">
        <v>1131</v>
      </c>
      <c r="C19161" t="s">
        <v>1249</v>
      </c>
    </row>
    <row r="19162" spans="1:4" x14ac:dyDescent="0.25">
      <c r="A19162" s="2">
        <v>44691.936805555553</v>
      </c>
      <c r="B19162" t="s">
        <v>1131</v>
      </c>
      <c r="D19162" t="s">
        <v>5029</v>
      </c>
    </row>
    <row r="19163" spans="1:4" x14ac:dyDescent="0.25">
      <c r="A19163" s="2">
        <v>44691.9375</v>
      </c>
      <c r="B19163" t="s">
        <v>1131</v>
      </c>
      <c r="C19163" t="s">
        <v>11645</v>
      </c>
    </row>
    <row r="19164" spans="1:4" x14ac:dyDescent="0.25">
      <c r="A19164" s="2">
        <v>44691.9375</v>
      </c>
      <c r="B19164" t="s">
        <v>1131</v>
      </c>
      <c r="C19164" t="s">
        <v>11646</v>
      </c>
    </row>
    <row r="19165" spans="1:4" x14ac:dyDescent="0.25">
      <c r="A19165" s="2">
        <v>44691.9375</v>
      </c>
      <c r="B19165" t="s">
        <v>1131</v>
      </c>
      <c r="C19165" t="s">
        <v>1249</v>
      </c>
    </row>
    <row r="19166" spans="1:4" x14ac:dyDescent="0.25">
      <c r="A19166" s="2">
        <v>44691.9375</v>
      </c>
      <c r="B19166" t="s">
        <v>1131</v>
      </c>
      <c r="C19166" t="s">
        <v>7856</v>
      </c>
    </row>
    <row r="19167" spans="1:4" x14ac:dyDescent="0.25">
      <c r="A19167" s="2">
        <v>44691.9375</v>
      </c>
      <c r="B19167" t="s">
        <v>1131</v>
      </c>
      <c r="D19167" t="s">
        <v>1848</v>
      </c>
    </row>
    <row r="19168" spans="1:4" x14ac:dyDescent="0.25">
      <c r="A19168" s="2">
        <v>44691.9375</v>
      </c>
      <c r="B19168" t="s">
        <v>1131</v>
      </c>
      <c r="D19168" t="s">
        <v>1849</v>
      </c>
    </row>
    <row r="19169" spans="1:4" x14ac:dyDescent="0.25">
      <c r="A19169" s="2">
        <v>44691.9375</v>
      </c>
      <c r="B19169" t="s">
        <v>1131</v>
      </c>
      <c r="D19169" t="s">
        <v>1850</v>
      </c>
    </row>
    <row r="19170" spans="1:4" x14ac:dyDescent="0.25">
      <c r="A19170" s="2">
        <v>44691.9375</v>
      </c>
      <c r="B19170" t="s">
        <v>1131</v>
      </c>
      <c r="D19170" t="s">
        <v>1858</v>
      </c>
    </row>
    <row r="19171" spans="1:4" x14ac:dyDescent="0.25">
      <c r="A19171" s="2">
        <v>44691.938194444447</v>
      </c>
      <c r="B19171" t="s">
        <v>1131</v>
      </c>
      <c r="C19171" t="s">
        <v>1249</v>
      </c>
    </row>
    <row r="19172" spans="1:4" x14ac:dyDescent="0.25">
      <c r="A19172" s="2">
        <v>44691.938194444447</v>
      </c>
      <c r="B19172" t="s">
        <v>1131</v>
      </c>
      <c r="C19172" t="s">
        <v>7856</v>
      </c>
    </row>
    <row r="19173" spans="1:4" x14ac:dyDescent="0.25">
      <c r="A19173" s="2">
        <v>44691.938194444447</v>
      </c>
      <c r="B19173" t="s">
        <v>1131</v>
      </c>
      <c r="C19173" t="s">
        <v>194</v>
      </c>
    </row>
    <row r="19174" spans="1:4" x14ac:dyDescent="0.25">
      <c r="A19174" s="2">
        <v>44691.938194444447</v>
      </c>
      <c r="B19174" t="s">
        <v>1131</v>
      </c>
      <c r="C19174" t="s">
        <v>11647</v>
      </c>
    </row>
    <row r="19175" spans="1:4" x14ac:dyDescent="0.25">
      <c r="A19175" s="2">
        <v>44691.938194444447</v>
      </c>
      <c r="B19175" t="s">
        <v>1131</v>
      </c>
      <c r="C19175" t="s">
        <v>6396</v>
      </c>
    </row>
    <row r="19176" spans="1:4" x14ac:dyDescent="0.25">
      <c r="A19176" s="2">
        <v>44691.938194444447</v>
      </c>
      <c r="B19176" t="s">
        <v>1131</v>
      </c>
      <c r="C19176" t="s">
        <v>194</v>
      </c>
    </row>
    <row r="19177" spans="1:4" x14ac:dyDescent="0.25">
      <c r="A19177" s="2">
        <v>44691.938194444447</v>
      </c>
      <c r="B19177" t="s">
        <v>1131</v>
      </c>
      <c r="D19177" t="s">
        <v>1852</v>
      </c>
    </row>
    <row r="19178" spans="1:4" x14ac:dyDescent="0.25">
      <c r="A19178" s="2">
        <v>44691.938194444447</v>
      </c>
      <c r="B19178" t="s">
        <v>1131</v>
      </c>
      <c r="D19178" t="s">
        <v>852</v>
      </c>
    </row>
    <row r="19179" spans="1:4" x14ac:dyDescent="0.25">
      <c r="A19179" s="2">
        <v>44691.938194444447</v>
      </c>
      <c r="B19179" t="s">
        <v>1131</v>
      </c>
      <c r="D19179" t="s">
        <v>1003</v>
      </c>
    </row>
    <row r="19180" spans="1:4" x14ac:dyDescent="0.25">
      <c r="A19180" s="2">
        <v>44691.938194444447</v>
      </c>
      <c r="B19180" t="s">
        <v>1131</v>
      </c>
      <c r="D19180" t="s">
        <v>834</v>
      </c>
    </row>
    <row r="19181" spans="1:4" x14ac:dyDescent="0.25">
      <c r="A19181" s="2">
        <v>44691.938194444447</v>
      </c>
      <c r="B19181" t="s">
        <v>1131</v>
      </c>
      <c r="D19181" t="s">
        <v>904</v>
      </c>
    </row>
    <row r="19182" spans="1:4" x14ac:dyDescent="0.25">
      <c r="A19182" s="2">
        <v>44691.938194444447</v>
      </c>
      <c r="B19182" t="s">
        <v>1131</v>
      </c>
      <c r="D19182" t="s">
        <v>836</v>
      </c>
    </row>
    <row r="19183" spans="1:4" x14ac:dyDescent="0.25">
      <c r="A19183" s="2">
        <v>44691.938888888886</v>
      </c>
      <c r="B19183" t="s">
        <v>1131</v>
      </c>
      <c r="C19183" t="s">
        <v>11648</v>
      </c>
    </row>
    <row r="19184" spans="1:4" x14ac:dyDescent="0.25">
      <c r="A19184" s="2">
        <v>44691.938888888886</v>
      </c>
      <c r="B19184" t="s">
        <v>1131</v>
      </c>
      <c r="C19184" t="s">
        <v>11649</v>
      </c>
    </row>
    <row r="19185" spans="1:4" x14ac:dyDescent="0.25">
      <c r="A19185" s="2">
        <v>44691.938888888886</v>
      </c>
      <c r="B19185" t="s">
        <v>1131</v>
      </c>
      <c r="C19185" t="s">
        <v>6396</v>
      </c>
    </row>
    <row r="19186" spans="1:4" x14ac:dyDescent="0.25">
      <c r="A19186" s="2">
        <v>44691.938888888886</v>
      </c>
      <c r="B19186" t="s">
        <v>1131</v>
      </c>
      <c r="C19186" t="s">
        <v>11650</v>
      </c>
    </row>
    <row r="19187" spans="1:4" x14ac:dyDescent="0.25">
      <c r="A19187" s="2">
        <v>44691.938888888886</v>
      </c>
      <c r="B19187" t="s">
        <v>1131</v>
      </c>
      <c r="C19187" t="s">
        <v>11651</v>
      </c>
    </row>
    <row r="19188" spans="1:4" x14ac:dyDescent="0.25">
      <c r="A19188" s="2">
        <v>44691.938888888886</v>
      </c>
      <c r="B19188" t="s">
        <v>1131</v>
      </c>
      <c r="C19188" t="s">
        <v>194</v>
      </c>
    </row>
    <row r="19189" spans="1:4" x14ac:dyDescent="0.25">
      <c r="A19189" s="2">
        <v>44691.938888888886</v>
      </c>
      <c r="B19189" t="s">
        <v>1131</v>
      </c>
      <c r="C19189" t="s">
        <v>11652</v>
      </c>
    </row>
    <row r="19190" spans="1:4" x14ac:dyDescent="0.25">
      <c r="A19190" s="2">
        <v>44691.938888888886</v>
      </c>
      <c r="B19190" t="s">
        <v>1131</v>
      </c>
      <c r="D19190" t="s">
        <v>991</v>
      </c>
    </row>
    <row r="19191" spans="1:4" x14ac:dyDescent="0.25">
      <c r="A19191" s="2">
        <v>44691.938888888886</v>
      </c>
      <c r="B19191" t="s">
        <v>1131</v>
      </c>
      <c r="D19191" t="s">
        <v>846</v>
      </c>
    </row>
    <row r="19192" spans="1:4" x14ac:dyDescent="0.25">
      <c r="A19192" s="2">
        <v>44691.938888888886</v>
      </c>
      <c r="B19192" t="s">
        <v>1131</v>
      </c>
      <c r="D19192" t="s">
        <v>908</v>
      </c>
    </row>
    <row r="19193" spans="1:4" x14ac:dyDescent="0.25">
      <c r="A19193" s="2">
        <v>44691.938888888886</v>
      </c>
      <c r="B19193" t="s">
        <v>1131</v>
      </c>
      <c r="D19193" t="s">
        <v>848</v>
      </c>
    </row>
    <row r="19194" spans="1:4" x14ac:dyDescent="0.25">
      <c r="A19194" s="2">
        <v>44691.938888888886</v>
      </c>
      <c r="B19194" t="s">
        <v>1131</v>
      </c>
      <c r="D19194" t="s">
        <v>909</v>
      </c>
    </row>
    <row r="19195" spans="1:4" x14ac:dyDescent="0.25">
      <c r="A19195" s="2">
        <v>44691.938888888886</v>
      </c>
      <c r="B19195" t="s">
        <v>1131</v>
      </c>
      <c r="D19195" t="s">
        <v>899</v>
      </c>
    </row>
    <row r="19196" spans="1:4" x14ac:dyDescent="0.25">
      <c r="A19196" s="2">
        <v>44691.938888888886</v>
      </c>
      <c r="B19196" t="s">
        <v>1131</v>
      </c>
      <c r="D19196" t="s">
        <v>953</v>
      </c>
    </row>
    <row r="19197" spans="1:4" x14ac:dyDescent="0.25">
      <c r="A19197" s="2">
        <v>44691.939583333333</v>
      </c>
      <c r="B19197" t="s">
        <v>1131</v>
      </c>
      <c r="C19197" t="s">
        <v>11653</v>
      </c>
    </row>
    <row r="19198" spans="1:4" x14ac:dyDescent="0.25">
      <c r="A19198" s="2">
        <v>44691.939583333333</v>
      </c>
      <c r="B19198" t="s">
        <v>1131</v>
      </c>
      <c r="C19198" t="s">
        <v>194</v>
      </c>
    </row>
    <row r="19199" spans="1:4" x14ac:dyDescent="0.25">
      <c r="A19199" s="2">
        <v>44691.939583333333</v>
      </c>
      <c r="B19199" t="s">
        <v>1131</v>
      </c>
      <c r="C19199" t="s">
        <v>194</v>
      </c>
    </row>
    <row r="19200" spans="1:4" x14ac:dyDescent="0.25">
      <c r="A19200" s="2">
        <v>44691.939583333333</v>
      </c>
      <c r="B19200" t="s">
        <v>1131</v>
      </c>
      <c r="C19200" t="s">
        <v>11654</v>
      </c>
    </row>
    <row r="19201" spans="1:4" x14ac:dyDescent="0.25">
      <c r="A19201" s="2">
        <v>44691.939583333333</v>
      </c>
      <c r="B19201" t="s">
        <v>1131</v>
      </c>
      <c r="C19201" t="s">
        <v>11655</v>
      </c>
    </row>
    <row r="19202" spans="1:4" x14ac:dyDescent="0.25">
      <c r="A19202" s="2">
        <v>44691.939583333333</v>
      </c>
      <c r="B19202" t="s">
        <v>1131</v>
      </c>
      <c r="C19202" t="s">
        <v>11656</v>
      </c>
    </row>
    <row r="19203" spans="1:4" x14ac:dyDescent="0.25">
      <c r="A19203" s="2">
        <v>44691.939583333333</v>
      </c>
      <c r="B19203" t="s">
        <v>1131</v>
      </c>
      <c r="D19203" t="s">
        <v>842</v>
      </c>
    </row>
    <row r="19204" spans="1:4" x14ac:dyDescent="0.25">
      <c r="A19204" s="2">
        <v>44691.939583333333</v>
      </c>
      <c r="B19204" t="s">
        <v>1131</v>
      </c>
      <c r="D19204" t="s">
        <v>932</v>
      </c>
    </row>
    <row r="19205" spans="1:4" x14ac:dyDescent="0.25">
      <c r="A19205" s="2">
        <v>44691.939583333333</v>
      </c>
      <c r="B19205" t="s">
        <v>1131</v>
      </c>
      <c r="D19205" t="s">
        <v>1855</v>
      </c>
    </row>
    <row r="19206" spans="1:4" x14ac:dyDescent="0.25">
      <c r="A19206" s="2">
        <v>44691.939583333333</v>
      </c>
      <c r="B19206" t="s">
        <v>1131</v>
      </c>
      <c r="D19206" t="s">
        <v>1854</v>
      </c>
    </row>
    <row r="19207" spans="1:4" x14ac:dyDescent="0.25">
      <c r="A19207" s="2">
        <v>44691.939583333333</v>
      </c>
      <c r="B19207" t="s">
        <v>1131</v>
      </c>
      <c r="D19207" t="s">
        <v>850</v>
      </c>
    </row>
    <row r="19208" spans="1:4" x14ac:dyDescent="0.25">
      <c r="A19208" s="2">
        <v>44691.939583333333</v>
      </c>
      <c r="B19208" t="s">
        <v>1131</v>
      </c>
      <c r="D19208" t="s">
        <v>1920</v>
      </c>
    </row>
    <row r="19209" spans="1:4" x14ac:dyDescent="0.25">
      <c r="A19209" s="2">
        <v>44692.245833333334</v>
      </c>
      <c r="B19209" t="s">
        <v>169</v>
      </c>
      <c r="C19209" t="s">
        <v>1249</v>
      </c>
    </row>
    <row r="19210" spans="1:4" x14ac:dyDescent="0.25">
      <c r="A19210" s="2">
        <v>44692.245833333334</v>
      </c>
      <c r="B19210" t="s">
        <v>169</v>
      </c>
      <c r="D19210" t="s">
        <v>5010</v>
      </c>
    </row>
    <row r="19211" spans="1:4" x14ac:dyDescent="0.25">
      <c r="A19211" s="2">
        <v>44692.246527777781</v>
      </c>
      <c r="B19211" t="s">
        <v>169</v>
      </c>
      <c r="C19211" t="s">
        <v>1249</v>
      </c>
    </row>
    <row r="19212" spans="1:4" x14ac:dyDescent="0.25">
      <c r="A19212" s="2">
        <v>44692.246527777781</v>
      </c>
      <c r="B19212" t="s">
        <v>169</v>
      </c>
      <c r="D19212" t="s">
        <v>1848</v>
      </c>
    </row>
    <row r="19213" spans="1:4" x14ac:dyDescent="0.25">
      <c r="A19213" s="2">
        <v>44692.247916666667</v>
      </c>
      <c r="B19213" t="s">
        <v>169</v>
      </c>
      <c r="C19213" t="s">
        <v>11921</v>
      </c>
    </row>
    <row r="19214" spans="1:4" x14ac:dyDescent="0.25">
      <c r="A19214" s="2">
        <v>44692.247916666667</v>
      </c>
      <c r="B19214" t="s">
        <v>169</v>
      </c>
      <c r="C19214" t="s">
        <v>6386</v>
      </c>
    </row>
    <row r="19215" spans="1:4" x14ac:dyDescent="0.25">
      <c r="A19215" s="2">
        <v>44692.247916666667</v>
      </c>
      <c r="B19215" t="s">
        <v>169</v>
      </c>
      <c r="D19215" t="s">
        <v>1849</v>
      </c>
    </row>
    <row r="19216" spans="1:4" x14ac:dyDescent="0.25">
      <c r="A19216" s="2">
        <v>44692.247916666667</v>
      </c>
      <c r="B19216" t="s">
        <v>169</v>
      </c>
      <c r="D19216" t="s">
        <v>1850</v>
      </c>
    </row>
    <row r="19217" spans="1:4" x14ac:dyDescent="0.25">
      <c r="A19217" s="2">
        <v>44692.250694444447</v>
      </c>
      <c r="B19217" t="s">
        <v>169</v>
      </c>
      <c r="C19217" t="s">
        <v>11922</v>
      </c>
    </row>
    <row r="19218" spans="1:4" x14ac:dyDescent="0.25">
      <c r="A19218" s="2">
        <v>44692.250694444447</v>
      </c>
      <c r="B19218" t="s">
        <v>169</v>
      </c>
      <c r="C19218" t="s">
        <v>6386</v>
      </c>
    </row>
    <row r="19219" spans="1:4" x14ac:dyDescent="0.25">
      <c r="A19219" s="2">
        <v>44692.250694444447</v>
      </c>
      <c r="B19219" t="s">
        <v>169</v>
      </c>
      <c r="D19219" t="s">
        <v>1892</v>
      </c>
    </row>
    <row r="19220" spans="1:4" x14ac:dyDescent="0.25">
      <c r="A19220" s="2">
        <v>44692.250694444447</v>
      </c>
      <c r="B19220" t="s">
        <v>169</v>
      </c>
      <c r="D19220" t="s">
        <v>1852</v>
      </c>
    </row>
    <row r="19221" spans="1:4" x14ac:dyDescent="0.25">
      <c r="A19221" s="2">
        <v>44692.251388888886</v>
      </c>
      <c r="B19221" t="s">
        <v>169</v>
      </c>
      <c r="C19221" t="s">
        <v>11923</v>
      </c>
    </row>
    <row r="19222" spans="1:4" x14ac:dyDescent="0.25">
      <c r="A19222" s="2">
        <v>44692.251388888886</v>
      </c>
      <c r="B19222" t="s">
        <v>169</v>
      </c>
      <c r="C19222" t="s">
        <v>8416</v>
      </c>
    </row>
    <row r="19223" spans="1:4" x14ac:dyDescent="0.25">
      <c r="A19223" s="2">
        <v>44692.251388888886</v>
      </c>
      <c r="B19223" t="s">
        <v>169</v>
      </c>
      <c r="D19223" t="s">
        <v>834</v>
      </c>
    </row>
    <row r="19224" spans="1:4" x14ac:dyDescent="0.25">
      <c r="A19224" s="2">
        <v>44692.251388888886</v>
      </c>
      <c r="B19224" t="s">
        <v>169</v>
      </c>
      <c r="D19224" t="s">
        <v>903</v>
      </c>
    </row>
    <row r="19225" spans="1:4" x14ac:dyDescent="0.25">
      <c r="A19225" s="2">
        <v>44692.252083333333</v>
      </c>
      <c r="B19225" t="s">
        <v>169</v>
      </c>
      <c r="C19225" t="s">
        <v>11924</v>
      </c>
    </row>
    <row r="19226" spans="1:4" x14ac:dyDescent="0.25">
      <c r="A19226" s="2">
        <v>44692.252083333333</v>
      </c>
      <c r="B19226" t="s">
        <v>169</v>
      </c>
      <c r="C19226" t="s">
        <v>1538</v>
      </c>
    </row>
    <row r="19227" spans="1:4" x14ac:dyDescent="0.25">
      <c r="A19227" s="2">
        <v>44692.252083333333</v>
      </c>
      <c r="B19227" t="s">
        <v>169</v>
      </c>
      <c r="D19227" t="s">
        <v>904</v>
      </c>
    </row>
    <row r="19228" spans="1:4" x14ac:dyDescent="0.25">
      <c r="A19228" s="2">
        <v>44692.252083333333</v>
      </c>
      <c r="B19228" t="s">
        <v>169</v>
      </c>
      <c r="D19228" t="s">
        <v>836</v>
      </c>
    </row>
    <row r="19229" spans="1:4" x14ac:dyDescent="0.25">
      <c r="A19229" s="2">
        <v>44692.253472222219</v>
      </c>
      <c r="B19229" t="s">
        <v>169</v>
      </c>
      <c r="C19229" t="s">
        <v>11925</v>
      </c>
    </row>
    <row r="19230" spans="1:4" x14ac:dyDescent="0.25">
      <c r="A19230" s="2">
        <v>44692.253472222219</v>
      </c>
      <c r="B19230" t="s">
        <v>169</v>
      </c>
      <c r="C19230" t="s">
        <v>6386</v>
      </c>
    </row>
    <row r="19231" spans="1:4" x14ac:dyDescent="0.25">
      <c r="A19231" s="2">
        <v>44692.253472222219</v>
      </c>
      <c r="B19231" t="s">
        <v>169</v>
      </c>
      <c r="D19231" t="s">
        <v>844</v>
      </c>
    </row>
    <row r="19232" spans="1:4" x14ac:dyDescent="0.25">
      <c r="A19232" s="2">
        <v>44692.253472222219</v>
      </c>
      <c r="B19232" t="s">
        <v>169</v>
      </c>
      <c r="D19232" t="s">
        <v>976</v>
      </c>
    </row>
    <row r="19233" spans="1:4" x14ac:dyDescent="0.25">
      <c r="A19233" s="2">
        <v>44692.255555555559</v>
      </c>
      <c r="B19233" t="s">
        <v>169</v>
      </c>
      <c r="C19233" t="s">
        <v>11926</v>
      </c>
    </row>
    <row r="19234" spans="1:4" x14ac:dyDescent="0.25">
      <c r="A19234" s="2">
        <v>44692.255555555559</v>
      </c>
      <c r="B19234" t="s">
        <v>169</v>
      </c>
      <c r="D19234" t="s">
        <v>825</v>
      </c>
    </row>
    <row r="19235" spans="1:4" x14ac:dyDescent="0.25">
      <c r="A19235" s="2">
        <v>44692.256249999999</v>
      </c>
      <c r="B19235" t="s">
        <v>169</v>
      </c>
      <c r="C19235" t="s">
        <v>11927</v>
      </c>
    </row>
    <row r="19236" spans="1:4" x14ac:dyDescent="0.25">
      <c r="A19236" s="2">
        <v>44692.256249999999</v>
      </c>
      <c r="B19236" t="s">
        <v>169</v>
      </c>
      <c r="D19236" t="s">
        <v>853</v>
      </c>
    </row>
    <row r="19237" spans="1:4" x14ac:dyDescent="0.25">
      <c r="A19237" s="2">
        <v>44692.256944444445</v>
      </c>
      <c r="B19237" t="s">
        <v>169</v>
      </c>
      <c r="C19237" t="s">
        <v>11928</v>
      </c>
    </row>
    <row r="19238" spans="1:4" x14ac:dyDescent="0.25">
      <c r="A19238" s="2">
        <v>44692.256944444445</v>
      </c>
      <c r="B19238" t="s">
        <v>169</v>
      </c>
      <c r="D19238" t="s">
        <v>852</v>
      </c>
    </row>
    <row r="19239" spans="1:4" x14ac:dyDescent="0.25">
      <c r="A19239" s="2">
        <v>44692.381944444445</v>
      </c>
      <c r="B19239" t="s">
        <v>169</v>
      </c>
      <c r="C19239" t="s">
        <v>6386</v>
      </c>
    </row>
    <row r="19240" spans="1:4" x14ac:dyDescent="0.25">
      <c r="A19240" s="2">
        <v>44692.381944444445</v>
      </c>
      <c r="B19240" t="s">
        <v>169</v>
      </c>
      <c r="C19240" t="s">
        <v>6386</v>
      </c>
    </row>
    <row r="19241" spans="1:4" x14ac:dyDescent="0.25">
      <c r="A19241" s="2">
        <v>44692.381944444445</v>
      </c>
      <c r="B19241" t="s">
        <v>169</v>
      </c>
      <c r="D19241" t="s">
        <v>5010</v>
      </c>
    </row>
    <row r="19242" spans="1:4" x14ac:dyDescent="0.25">
      <c r="A19242" s="2">
        <v>44692.381944444445</v>
      </c>
      <c r="B19242" t="s">
        <v>169</v>
      </c>
      <c r="D19242" t="s">
        <v>1848</v>
      </c>
    </row>
    <row r="19243" spans="1:4" x14ac:dyDescent="0.25">
      <c r="A19243" s="2">
        <v>44692.382638888892</v>
      </c>
      <c r="B19243" t="s">
        <v>169</v>
      </c>
      <c r="C19243" t="s">
        <v>11413</v>
      </c>
    </row>
    <row r="19244" spans="1:4" x14ac:dyDescent="0.25">
      <c r="A19244" s="2">
        <v>44692.382638888892</v>
      </c>
      <c r="B19244" t="s">
        <v>169</v>
      </c>
      <c r="C19244" t="s">
        <v>6386</v>
      </c>
    </row>
    <row r="19245" spans="1:4" x14ac:dyDescent="0.25">
      <c r="A19245" s="2">
        <v>44692.382638888892</v>
      </c>
      <c r="B19245" t="s">
        <v>169</v>
      </c>
      <c r="D19245" t="s">
        <v>1849</v>
      </c>
    </row>
    <row r="19246" spans="1:4" x14ac:dyDescent="0.25">
      <c r="A19246" s="2">
        <v>44692.382638888892</v>
      </c>
      <c r="B19246" t="s">
        <v>169</v>
      </c>
      <c r="D19246" t="s">
        <v>1850</v>
      </c>
    </row>
    <row r="19247" spans="1:4" x14ac:dyDescent="0.25">
      <c r="A19247" s="2">
        <v>44692.383333333331</v>
      </c>
      <c r="B19247" t="s">
        <v>169</v>
      </c>
      <c r="C19247" t="s">
        <v>11414</v>
      </c>
    </row>
    <row r="19248" spans="1:4" x14ac:dyDescent="0.25">
      <c r="A19248" s="2">
        <v>44692.383333333331</v>
      </c>
      <c r="B19248" t="s">
        <v>169</v>
      </c>
      <c r="C19248" t="s">
        <v>6386</v>
      </c>
    </row>
    <row r="19249" spans="1:4" x14ac:dyDescent="0.25">
      <c r="A19249" s="2">
        <v>44692.383333333331</v>
      </c>
      <c r="B19249" t="s">
        <v>169</v>
      </c>
      <c r="C19249" t="s">
        <v>11415</v>
      </c>
    </row>
    <row r="19250" spans="1:4" x14ac:dyDescent="0.25">
      <c r="A19250" s="2">
        <v>44692.383333333331</v>
      </c>
      <c r="B19250" t="s">
        <v>169</v>
      </c>
      <c r="D19250" t="s">
        <v>1892</v>
      </c>
    </row>
    <row r="19251" spans="1:4" x14ac:dyDescent="0.25">
      <c r="A19251" s="2">
        <v>44692.383333333331</v>
      </c>
      <c r="B19251" t="s">
        <v>169</v>
      </c>
      <c r="D19251" t="s">
        <v>1852</v>
      </c>
    </row>
    <row r="19252" spans="1:4" x14ac:dyDescent="0.25">
      <c r="A19252" s="2">
        <v>44692.383333333331</v>
      </c>
      <c r="B19252" t="s">
        <v>169</v>
      </c>
      <c r="D19252" t="s">
        <v>827</v>
      </c>
    </row>
    <row r="19253" spans="1:4" x14ac:dyDescent="0.25">
      <c r="A19253" s="2">
        <v>44692.384027777778</v>
      </c>
      <c r="B19253" t="s">
        <v>169</v>
      </c>
      <c r="C19253" t="s">
        <v>11416</v>
      </c>
    </row>
    <row r="19254" spans="1:4" x14ac:dyDescent="0.25">
      <c r="A19254" s="2">
        <v>44692.384027777778</v>
      </c>
      <c r="B19254" t="s">
        <v>169</v>
      </c>
      <c r="D19254" t="s">
        <v>1049</v>
      </c>
    </row>
    <row r="19255" spans="1:4" x14ac:dyDescent="0.25">
      <c r="A19255" s="2">
        <v>44692.384722222225</v>
      </c>
      <c r="B19255" t="s">
        <v>169</v>
      </c>
      <c r="C19255" t="s">
        <v>11417</v>
      </c>
    </row>
    <row r="19256" spans="1:4" x14ac:dyDescent="0.25">
      <c r="A19256" s="2">
        <v>44692.384722222225</v>
      </c>
      <c r="B19256" t="s">
        <v>169</v>
      </c>
      <c r="C19256" t="s">
        <v>6386</v>
      </c>
    </row>
    <row r="19257" spans="1:4" x14ac:dyDescent="0.25">
      <c r="A19257" s="2">
        <v>44692.384722222225</v>
      </c>
      <c r="B19257" t="s">
        <v>169</v>
      </c>
      <c r="C19257" t="s">
        <v>11418</v>
      </c>
    </row>
    <row r="19258" spans="1:4" x14ac:dyDescent="0.25">
      <c r="A19258" s="2">
        <v>44692.384722222225</v>
      </c>
      <c r="B19258" t="s">
        <v>169</v>
      </c>
      <c r="D19258" t="s">
        <v>844</v>
      </c>
    </row>
    <row r="19259" spans="1:4" x14ac:dyDescent="0.25">
      <c r="A19259" s="2">
        <v>44692.384722222225</v>
      </c>
      <c r="B19259" t="s">
        <v>169</v>
      </c>
      <c r="D19259" t="s">
        <v>845</v>
      </c>
    </row>
    <row r="19260" spans="1:4" x14ac:dyDescent="0.25">
      <c r="A19260" s="2">
        <v>44692.384722222225</v>
      </c>
      <c r="B19260" t="s">
        <v>169</v>
      </c>
      <c r="D19260" t="s">
        <v>856</v>
      </c>
    </row>
    <row r="19261" spans="1:4" x14ac:dyDescent="0.25">
      <c r="A19261" s="2">
        <v>44692.385416666664</v>
      </c>
      <c r="B19261" t="s">
        <v>169</v>
      </c>
      <c r="C19261" t="s">
        <v>6386</v>
      </c>
    </row>
    <row r="19262" spans="1:4" x14ac:dyDescent="0.25">
      <c r="A19262" s="2">
        <v>44692.385416666664</v>
      </c>
      <c r="B19262" t="s">
        <v>169</v>
      </c>
      <c r="C19262" t="s">
        <v>11419</v>
      </c>
    </row>
    <row r="19263" spans="1:4" x14ac:dyDescent="0.25">
      <c r="A19263" s="2">
        <v>44692.385416666664</v>
      </c>
      <c r="B19263" t="s">
        <v>169</v>
      </c>
      <c r="C19263" t="s">
        <v>6598</v>
      </c>
    </row>
    <row r="19264" spans="1:4" x14ac:dyDescent="0.25">
      <c r="A19264" s="2">
        <v>44692.385416666664</v>
      </c>
      <c r="B19264" t="s">
        <v>169</v>
      </c>
      <c r="C19264" t="s">
        <v>6395</v>
      </c>
    </row>
    <row r="19265" spans="1:4" x14ac:dyDescent="0.25">
      <c r="A19265" s="2">
        <v>44692.385416666664</v>
      </c>
      <c r="B19265" t="s">
        <v>169</v>
      </c>
      <c r="D19265" t="s">
        <v>5005</v>
      </c>
    </row>
    <row r="19266" spans="1:4" x14ac:dyDescent="0.25">
      <c r="A19266" s="2">
        <v>44692.385416666664</v>
      </c>
      <c r="B19266" t="s">
        <v>169</v>
      </c>
      <c r="D19266" t="s">
        <v>825</v>
      </c>
    </row>
    <row r="19267" spans="1:4" x14ac:dyDescent="0.25">
      <c r="A19267" s="2">
        <v>44692.385416666664</v>
      </c>
      <c r="B19267" t="s">
        <v>169</v>
      </c>
      <c r="D19267" t="s">
        <v>853</v>
      </c>
    </row>
    <row r="19268" spans="1:4" x14ac:dyDescent="0.25">
      <c r="A19268" s="2">
        <v>44692.385416666664</v>
      </c>
      <c r="B19268" t="s">
        <v>169</v>
      </c>
      <c r="D19268" t="s">
        <v>842</v>
      </c>
    </row>
    <row r="19269" spans="1:4" x14ac:dyDescent="0.25">
      <c r="A19269" s="2">
        <v>44692.386111111111</v>
      </c>
      <c r="B19269" t="s">
        <v>169</v>
      </c>
      <c r="C19269" t="s">
        <v>1538</v>
      </c>
    </row>
    <row r="19270" spans="1:4" x14ac:dyDescent="0.25">
      <c r="A19270" s="2">
        <v>44692.386111111111</v>
      </c>
      <c r="B19270" t="s">
        <v>169</v>
      </c>
      <c r="D19270" t="s">
        <v>932</v>
      </c>
    </row>
    <row r="19271" spans="1:4" x14ac:dyDescent="0.25">
      <c r="A19271" s="2">
        <v>44692.390972222223</v>
      </c>
      <c r="B19271" t="s">
        <v>162</v>
      </c>
      <c r="C19271" t="s">
        <v>12521</v>
      </c>
    </row>
    <row r="19272" spans="1:4" x14ac:dyDescent="0.25">
      <c r="A19272" s="2">
        <v>44692.390972222223</v>
      </c>
      <c r="B19272" t="s">
        <v>162</v>
      </c>
      <c r="D19272" t="s">
        <v>5030</v>
      </c>
    </row>
    <row r="19273" spans="1:4" x14ac:dyDescent="0.25">
      <c r="A19273" s="2">
        <v>44692.39166666667</v>
      </c>
      <c r="B19273" t="s">
        <v>162</v>
      </c>
      <c r="C19273" t="s">
        <v>12522</v>
      </c>
    </row>
    <row r="19274" spans="1:4" x14ac:dyDescent="0.25">
      <c r="A19274" s="2">
        <v>44692.39166666667</v>
      </c>
      <c r="B19274" t="s">
        <v>162</v>
      </c>
      <c r="D19274" t="s">
        <v>1849</v>
      </c>
    </row>
    <row r="19275" spans="1:4" x14ac:dyDescent="0.25">
      <c r="A19275" s="2">
        <v>44692.393055555556</v>
      </c>
      <c r="B19275" t="s">
        <v>162</v>
      </c>
      <c r="C19275" t="s">
        <v>12523</v>
      </c>
    </row>
    <row r="19276" spans="1:4" x14ac:dyDescent="0.25">
      <c r="A19276" s="2">
        <v>44692.393055555556</v>
      </c>
      <c r="B19276" t="s">
        <v>162</v>
      </c>
      <c r="C19276" t="s">
        <v>12524</v>
      </c>
    </row>
    <row r="19277" spans="1:4" x14ac:dyDescent="0.25">
      <c r="A19277" s="2">
        <v>44692.393055555556</v>
      </c>
      <c r="B19277" t="s">
        <v>162</v>
      </c>
      <c r="D19277" t="s">
        <v>1851</v>
      </c>
    </row>
    <row r="19278" spans="1:4" x14ac:dyDescent="0.25">
      <c r="A19278" s="2">
        <v>44692.393055555556</v>
      </c>
      <c r="B19278" t="s">
        <v>162</v>
      </c>
      <c r="D19278" t="s">
        <v>5040</v>
      </c>
    </row>
    <row r="19279" spans="1:4" x14ac:dyDescent="0.25">
      <c r="A19279" s="2">
        <v>44692.393750000003</v>
      </c>
      <c r="B19279" t="s">
        <v>162</v>
      </c>
      <c r="C19279" t="s">
        <v>12525</v>
      </c>
    </row>
    <row r="19280" spans="1:4" x14ac:dyDescent="0.25">
      <c r="A19280" s="2">
        <v>44692.393750000003</v>
      </c>
      <c r="B19280" t="s">
        <v>162</v>
      </c>
      <c r="C19280" t="s">
        <v>12526</v>
      </c>
    </row>
    <row r="19281" spans="1:4" x14ac:dyDescent="0.25">
      <c r="A19281" s="2">
        <v>44692.393750000003</v>
      </c>
      <c r="B19281" t="s">
        <v>162</v>
      </c>
      <c r="D19281" t="s">
        <v>828</v>
      </c>
    </row>
    <row r="19282" spans="1:4" x14ac:dyDescent="0.25">
      <c r="A19282" s="2">
        <v>44692.393750000003</v>
      </c>
      <c r="B19282" t="s">
        <v>162</v>
      </c>
      <c r="D19282" t="s">
        <v>1853</v>
      </c>
    </row>
    <row r="19283" spans="1:4" x14ac:dyDescent="0.25">
      <c r="A19283" s="2">
        <v>44692.395138888889</v>
      </c>
      <c r="B19283" t="s">
        <v>162</v>
      </c>
      <c r="C19283" t="s">
        <v>12527</v>
      </c>
    </row>
    <row r="19284" spans="1:4" x14ac:dyDescent="0.25">
      <c r="A19284" s="2">
        <v>44692.395138888889</v>
      </c>
      <c r="B19284" t="s">
        <v>162</v>
      </c>
      <c r="D19284" t="s">
        <v>844</v>
      </c>
    </row>
    <row r="19285" spans="1:4" x14ac:dyDescent="0.25">
      <c r="A19285" s="2">
        <v>44692.395833333336</v>
      </c>
      <c r="B19285" t="s">
        <v>162</v>
      </c>
      <c r="C19285" t="s">
        <v>6443</v>
      </c>
    </row>
    <row r="19286" spans="1:4" x14ac:dyDescent="0.25">
      <c r="A19286" s="2">
        <v>44692.395833333336</v>
      </c>
      <c r="B19286" t="s">
        <v>162</v>
      </c>
      <c r="D19286" t="s">
        <v>976</v>
      </c>
    </row>
    <row r="19287" spans="1:4" x14ac:dyDescent="0.25">
      <c r="A19287" s="2">
        <v>44692.413888888892</v>
      </c>
      <c r="B19287" t="s">
        <v>10298</v>
      </c>
      <c r="C19287" t="s">
        <v>12241</v>
      </c>
    </row>
    <row r="19288" spans="1:4" x14ac:dyDescent="0.25">
      <c r="A19288" s="2">
        <v>44692.413888888892</v>
      </c>
      <c r="B19288" t="s">
        <v>10298</v>
      </c>
      <c r="D19288" t="s">
        <v>4999</v>
      </c>
    </row>
    <row r="19289" spans="1:4" x14ac:dyDescent="0.25">
      <c r="A19289" s="2">
        <v>44692.414583333331</v>
      </c>
      <c r="B19289" t="s">
        <v>10298</v>
      </c>
      <c r="C19289" t="s">
        <v>12243</v>
      </c>
    </row>
    <row r="19290" spans="1:4" x14ac:dyDescent="0.25">
      <c r="A19290" s="2">
        <v>44692.414583333331</v>
      </c>
      <c r="B19290" t="s">
        <v>10298</v>
      </c>
      <c r="D19290" t="s">
        <v>1848</v>
      </c>
    </row>
    <row r="19291" spans="1:4" x14ac:dyDescent="0.25">
      <c r="A19291" s="2">
        <v>44692.415277777778</v>
      </c>
      <c r="B19291" t="s">
        <v>10298</v>
      </c>
      <c r="C19291" t="s">
        <v>12252</v>
      </c>
    </row>
    <row r="19292" spans="1:4" x14ac:dyDescent="0.25">
      <c r="A19292" s="2">
        <v>44692.415277777778</v>
      </c>
      <c r="B19292" t="s">
        <v>10298</v>
      </c>
      <c r="C19292" t="s">
        <v>12241</v>
      </c>
    </row>
    <row r="19293" spans="1:4" x14ac:dyDescent="0.25">
      <c r="A19293" s="2">
        <v>44692.415277777778</v>
      </c>
      <c r="B19293" t="s">
        <v>10298</v>
      </c>
      <c r="D19293" t="s">
        <v>1849</v>
      </c>
    </row>
    <row r="19294" spans="1:4" x14ac:dyDescent="0.25">
      <c r="A19294" s="2">
        <v>44692.415277777778</v>
      </c>
      <c r="B19294" t="s">
        <v>10298</v>
      </c>
      <c r="D19294" t="s">
        <v>1850</v>
      </c>
    </row>
    <row r="19295" spans="1:4" x14ac:dyDescent="0.25">
      <c r="A19295" s="2">
        <v>44692.415972222225</v>
      </c>
      <c r="B19295" t="s">
        <v>10298</v>
      </c>
      <c r="C19295" t="s">
        <v>12253</v>
      </c>
    </row>
    <row r="19296" spans="1:4" x14ac:dyDescent="0.25">
      <c r="A19296" s="2">
        <v>44692.415972222225</v>
      </c>
      <c r="B19296" t="s">
        <v>10298</v>
      </c>
      <c r="C19296" t="s">
        <v>12241</v>
      </c>
    </row>
    <row r="19297" spans="1:4" x14ac:dyDescent="0.25">
      <c r="A19297" s="2">
        <v>44692.415972222225</v>
      </c>
      <c r="B19297" t="s">
        <v>10298</v>
      </c>
      <c r="C19297" t="s">
        <v>12254</v>
      </c>
    </row>
    <row r="19298" spans="1:4" x14ac:dyDescent="0.25">
      <c r="A19298" s="2">
        <v>44692.415972222225</v>
      </c>
      <c r="B19298" t="s">
        <v>10298</v>
      </c>
      <c r="C19298" t="s">
        <v>12235</v>
      </c>
    </row>
    <row r="19299" spans="1:4" x14ac:dyDescent="0.25">
      <c r="A19299" s="2">
        <v>44692.415972222225</v>
      </c>
      <c r="B19299" t="s">
        <v>10298</v>
      </c>
      <c r="D19299" t="s">
        <v>1897</v>
      </c>
    </row>
    <row r="19300" spans="1:4" x14ac:dyDescent="0.25">
      <c r="A19300" s="2">
        <v>44692.415972222225</v>
      </c>
      <c r="B19300" t="s">
        <v>10298</v>
      </c>
      <c r="D19300" t="s">
        <v>1852</v>
      </c>
    </row>
    <row r="19301" spans="1:4" x14ac:dyDescent="0.25">
      <c r="A19301" s="2">
        <v>44692.415972222225</v>
      </c>
      <c r="B19301" t="s">
        <v>10298</v>
      </c>
      <c r="D19301" t="s">
        <v>844</v>
      </c>
    </row>
    <row r="19302" spans="1:4" x14ac:dyDescent="0.25">
      <c r="A19302" s="2">
        <v>44692.415972222225</v>
      </c>
      <c r="B19302" t="s">
        <v>10298</v>
      </c>
      <c r="D19302" t="s">
        <v>1156</v>
      </c>
    </row>
    <row r="19303" spans="1:4" x14ac:dyDescent="0.25">
      <c r="A19303" s="2">
        <v>44692.416666666664</v>
      </c>
      <c r="B19303" t="s">
        <v>10298</v>
      </c>
      <c r="C19303" t="s">
        <v>12255</v>
      </c>
    </row>
    <row r="19304" spans="1:4" x14ac:dyDescent="0.25">
      <c r="A19304" s="2">
        <v>44692.416666666664</v>
      </c>
      <c r="B19304" t="s">
        <v>10298</v>
      </c>
      <c r="C19304" t="s">
        <v>12256</v>
      </c>
    </row>
    <row r="19305" spans="1:4" x14ac:dyDescent="0.25">
      <c r="A19305" s="2">
        <v>44692.416666666664</v>
      </c>
      <c r="B19305" t="s">
        <v>10298</v>
      </c>
      <c r="D19305" t="s">
        <v>842</v>
      </c>
    </row>
    <row r="19306" spans="1:4" x14ac:dyDescent="0.25">
      <c r="A19306" s="2">
        <v>44692.416666666664</v>
      </c>
      <c r="B19306" t="s">
        <v>10298</v>
      </c>
      <c r="D19306" t="s">
        <v>949</v>
      </c>
    </row>
    <row r="19307" spans="1:4" x14ac:dyDescent="0.25">
      <c r="A19307" s="2">
        <v>44692.417361111111</v>
      </c>
      <c r="B19307" t="s">
        <v>10298</v>
      </c>
      <c r="C19307" t="s">
        <v>12235</v>
      </c>
    </row>
    <row r="19308" spans="1:4" x14ac:dyDescent="0.25">
      <c r="A19308" s="2">
        <v>44692.417361111111</v>
      </c>
      <c r="B19308" t="s">
        <v>10298</v>
      </c>
      <c r="C19308" t="s">
        <v>12257</v>
      </c>
    </row>
    <row r="19309" spans="1:4" x14ac:dyDescent="0.25">
      <c r="A19309" s="2">
        <v>44692.417361111111</v>
      </c>
      <c r="B19309" t="s">
        <v>10298</v>
      </c>
      <c r="C19309" t="s">
        <v>12258</v>
      </c>
    </row>
    <row r="19310" spans="1:4" x14ac:dyDescent="0.25">
      <c r="A19310" s="2">
        <v>44692.417361111111</v>
      </c>
      <c r="B19310" t="s">
        <v>10298</v>
      </c>
      <c r="C19310" t="s">
        <v>12241</v>
      </c>
    </row>
    <row r="19311" spans="1:4" x14ac:dyDescent="0.25">
      <c r="A19311" s="2">
        <v>44692.417361111111</v>
      </c>
      <c r="B19311" t="s">
        <v>10298</v>
      </c>
      <c r="D19311" t="s">
        <v>899</v>
      </c>
    </row>
    <row r="19312" spans="1:4" x14ac:dyDescent="0.25">
      <c r="A19312" s="2">
        <v>44692.417361111111</v>
      </c>
      <c r="B19312" t="s">
        <v>10298</v>
      </c>
      <c r="D19312" t="s">
        <v>1157</v>
      </c>
    </row>
    <row r="19313" spans="1:4" x14ac:dyDescent="0.25">
      <c r="A19313" s="2">
        <v>44692.417361111111</v>
      </c>
      <c r="B19313" t="s">
        <v>10298</v>
      </c>
      <c r="D19313" t="s">
        <v>856</v>
      </c>
    </row>
    <row r="19314" spans="1:4" x14ac:dyDescent="0.25">
      <c r="A19314" s="2">
        <v>44692.417361111111</v>
      </c>
      <c r="B19314" t="s">
        <v>10298</v>
      </c>
      <c r="D19314" t="s">
        <v>4991</v>
      </c>
    </row>
    <row r="19315" spans="1:4" x14ac:dyDescent="0.25">
      <c r="A19315" s="2">
        <v>44692.418055555558</v>
      </c>
      <c r="B19315" t="s">
        <v>10298</v>
      </c>
      <c r="C19315" t="s">
        <v>12259</v>
      </c>
    </row>
    <row r="19316" spans="1:4" x14ac:dyDescent="0.25">
      <c r="A19316" s="2">
        <v>44692.418055555558</v>
      </c>
      <c r="B19316" t="s">
        <v>10298</v>
      </c>
      <c r="D19316" t="s">
        <v>902</v>
      </c>
    </row>
    <row r="19317" spans="1:4" x14ac:dyDescent="0.25">
      <c r="A19317" s="2">
        <v>44692.441666666666</v>
      </c>
      <c r="B19317" t="s">
        <v>10297</v>
      </c>
      <c r="C19317" t="s">
        <v>7262</v>
      </c>
    </row>
    <row r="19318" spans="1:4" x14ac:dyDescent="0.25">
      <c r="A19318" s="2">
        <v>44692.441666666666</v>
      </c>
      <c r="B19318" t="s">
        <v>10297</v>
      </c>
      <c r="C19318" t="s">
        <v>6386</v>
      </c>
    </row>
    <row r="19319" spans="1:4" x14ac:dyDescent="0.25">
      <c r="A19319" s="2">
        <v>44692.441666666666</v>
      </c>
      <c r="B19319" t="s">
        <v>10297</v>
      </c>
      <c r="C19319" t="s">
        <v>10735</v>
      </c>
    </row>
    <row r="19320" spans="1:4" x14ac:dyDescent="0.25">
      <c r="A19320" s="2">
        <v>44692.441666666666</v>
      </c>
      <c r="B19320" t="s">
        <v>10297</v>
      </c>
      <c r="C19320" t="s">
        <v>7262</v>
      </c>
    </row>
    <row r="19321" spans="1:4" x14ac:dyDescent="0.25">
      <c r="A19321" s="2">
        <v>44692.441666666666</v>
      </c>
      <c r="B19321" t="s">
        <v>10297</v>
      </c>
      <c r="D19321" t="s">
        <v>4989</v>
      </c>
    </row>
    <row r="19322" spans="1:4" x14ac:dyDescent="0.25">
      <c r="A19322" s="2">
        <v>44692.441666666666</v>
      </c>
      <c r="B19322" t="s">
        <v>10297</v>
      </c>
      <c r="D19322" t="s">
        <v>1848</v>
      </c>
    </row>
    <row r="19323" spans="1:4" x14ac:dyDescent="0.25">
      <c r="A19323" s="2">
        <v>44692.441666666666</v>
      </c>
      <c r="B19323" t="s">
        <v>10297</v>
      </c>
      <c r="D19323" t="s">
        <v>1849</v>
      </c>
    </row>
    <row r="19324" spans="1:4" x14ac:dyDescent="0.25">
      <c r="A19324" s="2">
        <v>44692.441666666666</v>
      </c>
      <c r="B19324" t="s">
        <v>10297</v>
      </c>
      <c r="D19324" t="s">
        <v>1850</v>
      </c>
    </row>
    <row r="19325" spans="1:4" x14ac:dyDescent="0.25">
      <c r="A19325" s="2">
        <v>44692.442361111112</v>
      </c>
      <c r="B19325" t="s">
        <v>10297</v>
      </c>
      <c r="C19325" t="s">
        <v>10736</v>
      </c>
    </row>
    <row r="19326" spans="1:4" x14ac:dyDescent="0.25">
      <c r="A19326" s="2">
        <v>44692.442361111112</v>
      </c>
      <c r="B19326" t="s">
        <v>10297</v>
      </c>
      <c r="C19326" t="s">
        <v>6386</v>
      </c>
    </row>
    <row r="19327" spans="1:4" x14ac:dyDescent="0.25">
      <c r="A19327" s="2">
        <v>44692.442361111112</v>
      </c>
      <c r="B19327" t="s">
        <v>10297</v>
      </c>
      <c r="D19327" t="s">
        <v>1897</v>
      </c>
    </row>
    <row r="19328" spans="1:4" x14ac:dyDescent="0.25">
      <c r="A19328" s="2">
        <v>44692.442361111112</v>
      </c>
      <c r="B19328" t="s">
        <v>10297</v>
      </c>
      <c r="D19328" t="s">
        <v>1852</v>
      </c>
    </row>
    <row r="19329" spans="1:4" x14ac:dyDescent="0.25">
      <c r="A19329" s="2">
        <v>44692.443055555559</v>
      </c>
      <c r="B19329" t="s">
        <v>10297</v>
      </c>
      <c r="C19329" t="s">
        <v>10737</v>
      </c>
    </row>
    <row r="19330" spans="1:4" x14ac:dyDescent="0.25">
      <c r="A19330" s="2">
        <v>44692.443055555559</v>
      </c>
      <c r="B19330" t="s">
        <v>10297</v>
      </c>
      <c r="C19330" t="s">
        <v>6702</v>
      </c>
    </row>
    <row r="19331" spans="1:4" x14ac:dyDescent="0.25">
      <c r="A19331" s="2">
        <v>44692.443055555559</v>
      </c>
      <c r="B19331" t="s">
        <v>10297</v>
      </c>
      <c r="C19331" t="s">
        <v>10738</v>
      </c>
    </row>
    <row r="19332" spans="1:4" x14ac:dyDescent="0.25">
      <c r="A19332" s="2">
        <v>44692.443055555559</v>
      </c>
      <c r="B19332" t="s">
        <v>10297</v>
      </c>
      <c r="C19332" t="s">
        <v>6598</v>
      </c>
    </row>
    <row r="19333" spans="1:4" x14ac:dyDescent="0.25">
      <c r="A19333" s="2">
        <v>44692.443055555559</v>
      </c>
      <c r="B19333" t="s">
        <v>10297</v>
      </c>
      <c r="C19333" t="s">
        <v>10739</v>
      </c>
    </row>
    <row r="19334" spans="1:4" x14ac:dyDescent="0.25">
      <c r="A19334" s="2">
        <v>44692.443055555559</v>
      </c>
      <c r="B19334" t="s">
        <v>10297</v>
      </c>
      <c r="D19334" t="s">
        <v>899</v>
      </c>
    </row>
    <row r="19335" spans="1:4" x14ac:dyDescent="0.25">
      <c r="A19335" s="2">
        <v>44692.443055555559</v>
      </c>
      <c r="B19335" t="s">
        <v>10297</v>
      </c>
      <c r="D19335" t="s">
        <v>900</v>
      </c>
    </row>
    <row r="19336" spans="1:4" x14ac:dyDescent="0.25">
      <c r="A19336" s="2">
        <v>44692.443055555559</v>
      </c>
      <c r="B19336" t="s">
        <v>10297</v>
      </c>
      <c r="D19336" t="s">
        <v>825</v>
      </c>
    </row>
    <row r="19337" spans="1:4" x14ac:dyDescent="0.25">
      <c r="A19337" s="2">
        <v>44692.443055555559</v>
      </c>
      <c r="B19337" t="s">
        <v>10297</v>
      </c>
      <c r="D19337" t="s">
        <v>853</v>
      </c>
    </row>
    <row r="19338" spans="1:4" x14ac:dyDescent="0.25">
      <c r="A19338" s="2">
        <v>44692.443055555559</v>
      </c>
      <c r="B19338" t="s">
        <v>10297</v>
      </c>
      <c r="D19338" t="s">
        <v>827</v>
      </c>
    </row>
    <row r="19339" spans="1:4" x14ac:dyDescent="0.25">
      <c r="A19339" s="2">
        <v>44692.443749999999</v>
      </c>
      <c r="B19339" t="s">
        <v>10297</v>
      </c>
      <c r="C19339" t="s">
        <v>10740</v>
      </c>
    </row>
    <row r="19340" spans="1:4" x14ac:dyDescent="0.25">
      <c r="A19340" s="2">
        <v>44692.443749999999</v>
      </c>
      <c r="B19340" t="s">
        <v>10297</v>
      </c>
      <c r="C19340" t="s">
        <v>10741</v>
      </c>
    </row>
    <row r="19341" spans="1:4" x14ac:dyDescent="0.25">
      <c r="A19341" s="2">
        <v>44692.443749999999</v>
      </c>
      <c r="B19341" t="s">
        <v>10297</v>
      </c>
      <c r="C19341" t="s">
        <v>10742</v>
      </c>
    </row>
    <row r="19342" spans="1:4" x14ac:dyDescent="0.25">
      <c r="A19342" s="2">
        <v>44692.443749999999</v>
      </c>
      <c r="B19342" t="s">
        <v>10297</v>
      </c>
      <c r="C19342" t="s">
        <v>6386</v>
      </c>
    </row>
    <row r="19343" spans="1:4" x14ac:dyDescent="0.25">
      <c r="A19343" s="2">
        <v>44692.443749999999</v>
      </c>
      <c r="B19343" t="s">
        <v>10297</v>
      </c>
      <c r="D19343" t="s">
        <v>1882</v>
      </c>
    </row>
    <row r="19344" spans="1:4" x14ac:dyDescent="0.25">
      <c r="A19344" s="2">
        <v>44692.443749999999</v>
      </c>
      <c r="B19344" t="s">
        <v>10297</v>
      </c>
      <c r="D19344" t="s">
        <v>902</v>
      </c>
    </row>
    <row r="19345" spans="1:4" x14ac:dyDescent="0.25">
      <c r="A19345" s="2">
        <v>44692.443749999999</v>
      </c>
      <c r="B19345" t="s">
        <v>10297</v>
      </c>
      <c r="D19345" t="s">
        <v>842</v>
      </c>
    </row>
    <row r="19346" spans="1:4" x14ac:dyDescent="0.25">
      <c r="A19346" s="2">
        <v>44692.443749999999</v>
      </c>
      <c r="B19346" t="s">
        <v>10297</v>
      </c>
      <c r="D19346" t="s">
        <v>868</v>
      </c>
    </row>
    <row r="19347" spans="1:4" x14ac:dyDescent="0.25">
      <c r="A19347" s="2">
        <v>44692.444444444445</v>
      </c>
      <c r="B19347" t="s">
        <v>10297</v>
      </c>
      <c r="C19347" t="s">
        <v>10743</v>
      </c>
    </row>
    <row r="19348" spans="1:4" x14ac:dyDescent="0.25">
      <c r="A19348" s="2">
        <v>44692.444444444445</v>
      </c>
      <c r="B19348" t="s">
        <v>10297</v>
      </c>
      <c r="C19348" t="s">
        <v>10744</v>
      </c>
    </row>
    <row r="19349" spans="1:4" x14ac:dyDescent="0.25">
      <c r="A19349" s="2">
        <v>44692.444444444445</v>
      </c>
      <c r="B19349" t="s">
        <v>10297</v>
      </c>
      <c r="C19349" t="s">
        <v>6386</v>
      </c>
    </row>
    <row r="19350" spans="1:4" x14ac:dyDescent="0.25">
      <c r="A19350" s="2">
        <v>44692.444444444445</v>
      </c>
      <c r="B19350" t="s">
        <v>10297</v>
      </c>
      <c r="C19350" t="s">
        <v>7437</v>
      </c>
    </row>
    <row r="19351" spans="1:4" x14ac:dyDescent="0.25">
      <c r="A19351" s="2">
        <v>44692.444444444445</v>
      </c>
      <c r="B19351" t="s">
        <v>10297</v>
      </c>
      <c r="D19351" t="s">
        <v>918</v>
      </c>
    </row>
    <row r="19352" spans="1:4" x14ac:dyDescent="0.25">
      <c r="A19352" s="2">
        <v>44692.444444444445</v>
      </c>
      <c r="B19352" t="s">
        <v>10297</v>
      </c>
      <c r="D19352" t="s">
        <v>828</v>
      </c>
    </row>
    <row r="19353" spans="1:4" x14ac:dyDescent="0.25">
      <c r="A19353" s="2">
        <v>44692.444444444445</v>
      </c>
      <c r="B19353" t="s">
        <v>10297</v>
      </c>
      <c r="D19353" t="s">
        <v>971</v>
      </c>
    </row>
    <row r="19354" spans="1:4" x14ac:dyDescent="0.25">
      <c r="A19354" s="2">
        <v>44692.444444444445</v>
      </c>
      <c r="B19354" t="s">
        <v>10297</v>
      </c>
      <c r="D19354" t="s">
        <v>1853</v>
      </c>
    </row>
    <row r="19355" spans="1:4" x14ac:dyDescent="0.25">
      <c r="A19355" s="2">
        <v>44692.477083333331</v>
      </c>
      <c r="B19355" t="s">
        <v>10296</v>
      </c>
      <c r="C19355" t="s">
        <v>11782</v>
      </c>
    </row>
    <row r="19356" spans="1:4" x14ac:dyDescent="0.25">
      <c r="A19356" s="2">
        <v>44692.477083333331</v>
      </c>
      <c r="B19356" t="s">
        <v>10296</v>
      </c>
      <c r="D19356" t="s">
        <v>4988</v>
      </c>
    </row>
    <row r="19357" spans="1:4" x14ac:dyDescent="0.25">
      <c r="A19357" s="2">
        <v>44692.477777777778</v>
      </c>
      <c r="B19357" t="s">
        <v>10297</v>
      </c>
      <c r="C19357" t="s">
        <v>11081</v>
      </c>
    </row>
    <row r="19358" spans="1:4" x14ac:dyDescent="0.25">
      <c r="A19358" s="2">
        <v>44692.477777777778</v>
      </c>
      <c r="B19358" t="s">
        <v>10296</v>
      </c>
      <c r="C19358" t="s">
        <v>11783</v>
      </c>
    </row>
    <row r="19359" spans="1:4" x14ac:dyDescent="0.25">
      <c r="A19359" s="2">
        <v>44692.477777777778</v>
      </c>
      <c r="B19359" t="s">
        <v>10297</v>
      </c>
      <c r="D19359" t="s">
        <v>4989</v>
      </c>
    </row>
    <row r="19360" spans="1:4" x14ac:dyDescent="0.25">
      <c r="A19360" s="2">
        <v>44692.477777777778</v>
      </c>
      <c r="B19360" t="s">
        <v>10296</v>
      </c>
      <c r="D19360" t="s">
        <v>1849</v>
      </c>
    </row>
    <row r="19361" spans="1:4" x14ac:dyDescent="0.25">
      <c r="A19361" s="2">
        <v>44692.478472222225</v>
      </c>
      <c r="B19361" t="s">
        <v>10297</v>
      </c>
      <c r="C19361" t="s">
        <v>6443</v>
      </c>
    </row>
    <row r="19362" spans="1:4" x14ac:dyDescent="0.25">
      <c r="A19362" s="2">
        <v>44692.478472222225</v>
      </c>
      <c r="B19362" t="s">
        <v>10296</v>
      </c>
      <c r="C19362" t="s">
        <v>11784</v>
      </c>
    </row>
    <row r="19363" spans="1:4" x14ac:dyDescent="0.25">
      <c r="A19363" s="2">
        <v>44692.478472222225</v>
      </c>
      <c r="B19363" t="s">
        <v>10296</v>
      </c>
      <c r="C19363" t="s">
        <v>11785</v>
      </c>
    </row>
    <row r="19364" spans="1:4" x14ac:dyDescent="0.25">
      <c r="A19364" s="2">
        <v>44692.478472222225</v>
      </c>
      <c r="B19364" t="s">
        <v>10297</v>
      </c>
      <c r="D19364" t="s">
        <v>1848</v>
      </c>
    </row>
    <row r="19365" spans="1:4" x14ac:dyDescent="0.25">
      <c r="A19365" s="2">
        <v>44692.478472222225</v>
      </c>
      <c r="B19365" t="s">
        <v>10296</v>
      </c>
      <c r="D19365" t="s">
        <v>1897</v>
      </c>
    </row>
    <row r="19366" spans="1:4" x14ac:dyDescent="0.25">
      <c r="A19366" s="2">
        <v>44692.478472222225</v>
      </c>
      <c r="B19366" t="s">
        <v>10296</v>
      </c>
      <c r="D19366" t="s">
        <v>1135</v>
      </c>
    </row>
    <row r="19367" spans="1:4" x14ac:dyDescent="0.25">
      <c r="A19367" s="2">
        <v>44692.479166666664</v>
      </c>
      <c r="B19367" t="s">
        <v>10297</v>
      </c>
      <c r="C19367" t="s">
        <v>11082</v>
      </c>
    </row>
    <row r="19368" spans="1:4" x14ac:dyDescent="0.25">
      <c r="A19368" s="2">
        <v>44692.479166666664</v>
      </c>
      <c r="B19368" t="s">
        <v>10296</v>
      </c>
      <c r="C19368" t="s">
        <v>11786</v>
      </c>
    </row>
    <row r="19369" spans="1:4" x14ac:dyDescent="0.25">
      <c r="A19369" s="2">
        <v>44692.479166666664</v>
      </c>
      <c r="B19369" t="s">
        <v>10297</v>
      </c>
      <c r="D19369" t="s">
        <v>1849</v>
      </c>
    </row>
    <row r="19370" spans="1:4" x14ac:dyDescent="0.25">
      <c r="A19370" s="2">
        <v>44692.479166666664</v>
      </c>
      <c r="B19370" t="s">
        <v>10296</v>
      </c>
      <c r="D19370" t="s">
        <v>885</v>
      </c>
    </row>
    <row r="19371" spans="1:4" x14ac:dyDescent="0.25">
      <c r="A19371" s="2">
        <v>44692.479861111111</v>
      </c>
      <c r="B19371" t="s">
        <v>10297</v>
      </c>
      <c r="C19371" t="s">
        <v>11083</v>
      </c>
    </row>
    <row r="19372" spans="1:4" x14ac:dyDescent="0.25">
      <c r="A19372" s="2">
        <v>44692.479861111111</v>
      </c>
      <c r="B19372" t="s">
        <v>10297</v>
      </c>
      <c r="C19372" t="s">
        <v>11084</v>
      </c>
    </row>
    <row r="19373" spans="1:4" x14ac:dyDescent="0.25">
      <c r="A19373" s="2">
        <v>44692.479861111111</v>
      </c>
      <c r="B19373" t="s">
        <v>10296</v>
      </c>
      <c r="C19373" t="s">
        <v>11787</v>
      </c>
    </row>
    <row r="19374" spans="1:4" x14ac:dyDescent="0.25">
      <c r="A19374" s="2">
        <v>44692.479861111111</v>
      </c>
      <c r="B19374" t="s">
        <v>10297</v>
      </c>
      <c r="D19374" t="s">
        <v>1850</v>
      </c>
    </row>
    <row r="19375" spans="1:4" x14ac:dyDescent="0.25">
      <c r="A19375" s="2">
        <v>44692.479861111111</v>
      </c>
      <c r="B19375" t="s">
        <v>10297</v>
      </c>
      <c r="D19375" t="s">
        <v>1897</v>
      </c>
    </row>
    <row r="19376" spans="1:4" x14ac:dyDescent="0.25">
      <c r="A19376" s="2">
        <v>44692.479861111111</v>
      </c>
      <c r="B19376" t="s">
        <v>10296</v>
      </c>
      <c r="D19376" t="s">
        <v>828</v>
      </c>
    </row>
    <row r="19377" spans="1:4" x14ac:dyDescent="0.25">
      <c r="A19377" s="2">
        <v>44692.480555555558</v>
      </c>
      <c r="B19377" t="s">
        <v>10297</v>
      </c>
      <c r="C19377" t="s">
        <v>6443</v>
      </c>
    </row>
    <row r="19378" spans="1:4" x14ac:dyDescent="0.25">
      <c r="A19378" s="2">
        <v>44692.480555555558</v>
      </c>
      <c r="B19378" t="s">
        <v>10297</v>
      </c>
      <c r="C19378" t="s">
        <v>7557</v>
      </c>
    </row>
    <row r="19379" spans="1:4" x14ac:dyDescent="0.25">
      <c r="A19379" s="2">
        <v>44692.480555555558</v>
      </c>
      <c r="B19379" t="s">
        <v>10296</v>
      </c>
      <c r="C19379" t="s">
        <v>11788</v>
      </c>
    </row>
    <row r="19380" spans="1:4" x14ac:dyDescent="0.25">
      <c r="A19380" s="2">
        <v>44692.480555555558</v>
      </c>
      <c r="B19380" t="s">
        <v>10296</v>
      </c>
      <c r="C19380" t="s">
        <v>11789</v>
      </c>
    </row>
    <row r="19381" spans="1:4" x14ac:dyDescent="0.25">
      <c r="A19381" s="2">
        <v>44692.480555555558</v>
      </c>
      <c r="B19381" t="s">
        <v>10297</v>
      </c>
      <c r="D19381" t="s">
        <v>1852</v>
      </c>
    </row>
    <row r="19382" spans="1:4" x14ac:dyDescent="0.25">
      <c r="A19382" s="2">
        <v>44692.480555555558</v>
      </c>
      <c r="B19382" t="s">
        <v>10297</v>
      </c>
      <c r="D19382" t="s">
        <v>827</v>
      </c>
    </row>
    <row r="19383" spans="1:4" x14ac:dyDescent="0.25">
      <c r="A19383" s="2">
        <v>44692.480555555558</v>
      </c>
      <c r="B19383" t="s">
        <v>10296</v>
      </c>
      <c r="D19383" t="s">
        <v>1855</v>
      </c>
    </row>
    <row r="19384" spans="1:4" x14ac:dyDescent="0.25">
      <c r="A19384" s="2">
        <v>44692.480555555558</v>
      </c>
      <c r="B19384" t="s">
        <v>10296</v>
      </c>
      <c r="D19384" t="s">
        <v>5037</v>
      </c>
    </row>
    <row r="19385" spans="1:4" x14ac:dyDescent="0.25">
      <c r="A19385" s="2">
        <v>44692.481249999997</v>
      </c>
      <c r="B19385" t="s">
        <v>10296</v>
      </c>
      <c r="C19385" t="s">
        <v>11790</v>
      </c>
    </row>
    <row r="19386" spans="1:4" x14ac:dyDescent="0.25">
      <c r="A19386" s="2">
        <v>44692.481249999997</v>
      </c>
      <c r="B19386" t="s">
        <v>10296</v>
      </c>
      <c r="C19386" t="s">
        <v>11791</v>
      </c>
    </row>
    <row r="19387" spans="1:4" x14ac:dyDescent="0.25">
      <c r="A19387" s="2">
        <v>44692.481249999997</v>
      </c>
      <c r="B19387" t="s">
        <v>10296</v>
      </c>
      <c r="D19387" t="s">
        <v>850</v>
      </c>
    </row>
    <row r="19388" spans="1:4" x14ac:dyDescent="0.25">
      <c r="A19388" s="2">
        <v>44692.481249999997</v>
      </c>
      <c r="B19388" t="s">
        <v>10296</v>
      </c>
      <c r="D19388" t="s">
        <v>846</v>
      </c>
    </row>
    <row r="19389" spans="1:4" x14ac:dyDescent="0.25">
      <c r="A19389" s="2">
        <v>44692.481944444444</v>
      </c>
      <c r="B19389" t="s">
        <v>10296</v>
      </c>
      <c r="C19389" t="s">
        <v>11792</v>
      </c>
    </row>
    <row r="19390" spans="1:4" x14ac:dyDescent="0.25">
      <c r="A19390" s="2">
        <v>44692.481944444444</v>
      </c>
      <c r="B19390" t="s">
        <v>10296</v>
      </c>
      <c r="C19390" t="s">
        <v>7010</v>
      </c>
    </row>
    <row r="19391" spans="1:4" x14ac:dyDescent="0.25">
      <c r="A19391" s="2">
        <v>44692.481944444444</v>
      </c>
      <c r="B19391" t="s">
        <v>10296</v>
      </c>
      <c r="D19391" t="s">
        <v>856</v>
      </c>
    </row>
    <row r="19392" spans="1:4" x14ac:dyDescent="0.25">
      <c r="A19392" s="2">
        <v>44692.481944444444</v>
      </c>
      <c r="B19392" t="s">
        <v>10296</v>
      </c>
      <c r="D19392" t="s">
        <v>5005</v>
      </c>
    </row>
    <row r="19393" spans="1:4" x14ac:dyDescent="0.25">
      <c r="A19393" s="2">
        <v>44692.544444444444</v>
      </c>
      <c r="B19393" t="s">
        <v>164</v>
      </c>
      <c r="C19393" t="s">
        <v>6386</v>
      </c>
    </row>
    <row r="19394" spans="1:4" x14ac:dyDescent="0.25">
      <c r="A19394" s="2">
        <v>44692.544444444444</v>
      </c>
      <c r="B19394" t="s">
        <v>164</v>
      </c>
      <c r="C19394" t="s">
        <v>6386</v>
      </c>
    </row>
    <row r="19395" spans="1:4" x14ac:dyDescent="0.25">
      <c r="A19395" s="2">
        <v>44692.544444444444</v>
      </c>
      <c r="B19395" t="s">
        <v>164</v>
      </c>
      <c r="D19395" t="s">
        <v>5001</v>
      </c>
    </row>
    <row r="19396" spans="1:4" x14ac:dyDescent="0.25">
      <c r="A19396" s="2">
        <v>44692.544444444444</v>
      </c>
      <c r="B19396" t="s">
        <v>164</v>
      </c>
      <c r="D19396" t="s">
        <v>1848</v>
      </c>
    </row>
    <row r="19397" spans="1:4" x14ac:dyDescent="0.25">
      <c r="A19397" s="2">
        <v>44692.545138888891</v>
      </c>
      <c r="B19397" t="s">
        <v>164</v>
      </c>
      <c r="C19397" t="s">
        <v>12188</v>
      </c>
    </row>
    <row r="19398" spans="1:4" x14ac:dyDescent="0.25">
      <c r="A19398" s="2">
        <v>44692.545138888891</v>
      </c>
      <c r="B19398" t="s">
        <v>164</v>
      </c>
      <c r="C19398" t="s">
        <v>6386</v>
      </c>
    </row>
    <row r="19399" spans="1:4" x14ac:dyDescent="0.25">
      <c r="A19399" s="2">
        <v>44692.545138888891</v>
      </c>
      <c r="B19399" t="s">
        <v>164</v>
      </c>
      <c r="C19399" t="s">
        <v>12189</v>
      </c>
    </row>
    <row r="19400" spans="1:4" x14ac:dyDescent="0.25">
      <c r="A19400" s="2">
        <v>44692.545138888891</v>
      </c>
      <c r="B19400" t="s">
        <v>164</v>
      </c>
      <c r="D19400" t="s">
        <v>1849</v>
      </c>
    </row>
    <row r="19401" spans="1:4" x14ac:dyDescent="0.25">
      <c r="A19401" s="2">
        <v>44692.545138888891</v>
      </c>
      <c r="B19401" t="s">
        <v>164</v>
      </c>
      <c r="D19401" t="s">
        <v>1850</v>
      </c>
    </row>
    <row r="19402" spans="1:4" x14ac:dyDescent="0.25">
      <c r="A19402" s="2">
        <v>44692.545138888891</v>
      </c>
      <c r="B19402" t="s">
        <v>164</v>
      </c>
      <c r="D19402" t="s">
        <v>1888</v>
      </c>
    </row>
    <row r="19403" spans="1:4" x14ac:dyDescent="0.25">
      <c r="A19403" s="2">
        <v>44692.54583333333</v>
      </c>
      <c r="B19403" t="s">
        <v>164</v>
      </c>
      <c r="C19403" t="s">
        <v>6386</v>
      </c>
    </row>
    <row r="19404" spans="1:4" x14ac:dyDescent="0.25">
      <c r="A19404" s="2">
        <v>44692.54583333333</v>
      </c>
      <c r="B19404" t="s">
        <v>164</v>
      </c>
      <c r="C19404" t="s">
        <v>12190</v>
      </c>
    </row>
    <row r="19405" spans="1:4" x14ac:dyDescent="0.25">
      <c r="A19405" s="2">
        <v>44692.54583333333</v>
      </c>
      <c r="B19405" t="s">
        <v>164</v>
      </c>
      <c r="D19405" t="s">
        <v>1852</v>
      </c>
    </row>
    <row r="19406" spans="1:4" x14ac:dyDescent="0.25">
      <c r="A19406" s="2">
        <v>44692.54583333333</v>
      </c>
      <c r="B19406" t="s">
        <v>164</v>
      </c>
      <c r="D19406" t="s">
        <v>902</v>
      </c>
    </row>
    <row r="19407" spans="1:4" x14ac:dyDescent="0.25">
      <c r="A19407" s="2">
        <v>44692.547222222223</v>
      </c>
      <c r="B19407" t="s">
        <v>164</v>
      </c>
      <c r="C19407" t="s">
        <v>12191</v>
      </c>
    </row>
    <row r="19408" spans="1:4" x14ac:dyDescent="0.25">
      <c r="A19408" s="2">
        <v>44692.547222222223</v>
      </c>
      <c r="B19408" t="s">
        <v>164</v>
      </c>
      <c r="C19408" t="s">
        <v>6386</v>
      </c>
    </row>
    <row r="19409" spans="1:4" x14ac:dyDescent="0.25">
      <c r="A19409" s="2">
        <v>44692.547222222223</v>
      </c>
      <c r="B19409" t="s">
        <v>164</v>
      </c>
      <c r="C19409" t="s">
        <v>12192</v>
      </c>
    </row>
    <row r="19410" spans="1:4" x14ac:dyDescent="0.25">
      <c r="A19410" s="2">
        <v>44692.547222222223</v>
      </c>
      <c r="B19410" t="s">
        <v>164</v>
      </c>
      <c r="D19410" t="s">
        <v>954</v>
      </c>
    </row>
    <row r="19411" spans="1:4" x14ac:dyDescent="0.25">
      <c r="A19411" s="2">
        <v>44692.547222222223</v>
      </c>
      <c r="B19411" t="s">
        <v>164</v>
      </c>
      <c r="D19411" t="s">
        <v>908</v>
      </c>
    </row>
    <row r="19412" spans="1:4" x14ac:dyDescent="0.25">
      <c r="A19412" s="2">
        <v>44692.547222222223</v>
      </c>
      <c r="B19412" t="s">
        <v>164</v>
      </c>
      <c r="D19412" t="s">
        <v>849</v>
      </c>
    </row>
    <row r="19413" spans="1:4" x14ac:dyDescent="0.25">
      <c r="A19413" s="2">
        <v>44692.54791666667</v>
      </c>
      <c r="B19413" t="s">
        <v>164</v>
      </c>
      <c r="C19413" t="s">
        <v>12193</v>
      </c>
    </row>
    <row r="19414" spans="1:4" x14ac:dyDescent="0.25">
      <c r="A19414" s="2">
        <v>44692.54791666667</v>
      </c>
      <c r="B19414" t="s">
        <v>164</v>
      </c>
      <c r="C19414" t="s">
        <v>12194</v>
      </c>
    </row>
    <row r="19415" spans="1:4" x14ac:dyDescent="0.25">
      <c r="A19415" s="2">
        <v>44692.54791666667</v>
      </c>
      <c r="B19415" t="s">
        <v>164</v>
      </c>
      <c r="C19415" t="s">
        <v>6386</v>
      </c>
    </row>
    <row r="19416" spans="1:4" x14ac:dyDescent="0.25">
      <c r="A19416" s="2">
        <v>44692.54791666667</v>
      </c>
      <c r="B19416" t="s">
        <v>164</v>
      </c>
      <c r="C19416" t="s">
        <v>12195</v>
      </c>
    </row>
    <row r="19417" spans="1:4" x14ac:dyDescent="0.25">
      <c r="A19417" s="2">
        <v>44692.54791666667</v>
      </c>
      <c r="B19417" t="s">
        <v>164</v>
      </c>
      <c r="C19417" t="s">
        <v>6386</v>
      </c>
    </row>
    <row r="19418" spans="1:4" x14ac:dyDescent="0.25">
      <c r="A19418" s="2">
        <v>44692.54791666667</v>
      </c>
      <c r="B19418" t="s">
        <v>164</v>
      </c>
      <c r="D19418" t="s">
        <v>848</v>
      </c>
    </row>
    <row r="19419" spans="1:4" x14ac:dyDescent="0.25">
      <c r="A19419" s="2">
        <v>44692.54791666667</v>
      </c>
      <c r="B19419" t="s">
        <v>164</v>
      </c>
      <c r="D19419" t="s">
        <v>912</v>
      </c>
    </row>
    <row r="19420" spans="1:4" x14ac:dyDescent="0.25">
      <c r="A19420" s="2">
        <v>44692.54791666667</v>
      </c>
      <c r="B19420" t="s">
        <v>164</v>
      </c>
      <c r="D19420" t="s">
        <v>893</v>
      </c>
    </row>
    <row r="19421" spans="1:4" x14ac:dyDescent="0.25">
      <c r="A19421" s="2">
        <v>44692.54791666667</v>
      </c>
      <c r="B19421" t="s">
        <v>164</v>
      </c>
      <c r="D19421" t="s">
        <v>844</v>
      </c>
    </row>
    <row r="19422" spans="1:4" x14ac:dyDescent="0.25">
      <c r="A19422" s="2">
        <v>44692.54791666667</v>
      </c>
      <c r="B19422" t="s">
        <v>164</v>
      </c>
      <c r="D19422" t="s">
        <v>845</v>
      </c>
    </row>
    <row r="19423" spans="1:4" x14ac:dyDescent="0.25">
      <c r="A19423" s="2">
        <v>44692.548611111109</v>
      </c>
      <c r="B19423" t="s">
        <v>164</v>
      </c>
      <c r="C19423" t="s">
        <v>12196</v>
      </c>
    </row>
    <row r="19424" spans="1:4" x14ac:dyDescent="0.25">
      <c r="A19424" s="2">
        <v>44692.548611111109</v>
      </c>
      <c r="B19424" t="s">
        <v>164</v>
      </c>
      <c r="D19424" t="s">
        <v>1895</v>
      </c>
    </row>
    <row r="19425" spans="1:4" x14ac:dyDescent="0.25">
      <c r="A19425" s="2">
        <v>44692.549305555556</v>
      </c>
      <c r="B19425" t="s">
        <v>829</v>
      </c>
      <c r="C19425" t="s">
        <v>6386</v>
      </c>
    </row>
    <row r="19426" spans="1:4" x14ac:dyDescent="0.25">
      <c r="A19426" s="2">
        <v>44692.549305555556</v>
      </c>
      <c r="B19426" t="s">
        <v>829</v>
      </c>
      <c r="D19426" t="s">
        <v>827</v>
      </c>
    </row>
    <row r="19427" spans="1:4" x14ac:dyDescent="0.25">
      <c r="A19427" s="2">
        <v>44692.55</v>
      </c>
      <c r="B19427" t="s">
        <v>829</v>
      </c>
      <c r="C19427" t="s">
        <v>12197</v>
      </c>
    </row>
    <row r="19428" spans="1:4" x14ac:dyDescent="0.25">
      <c r="A19428" s="2">
        <v>44692.55</v>
      </c>
      <c r="B19428" t="s">
        <v>829</v>
      </c>
      <c r="C19428" t="s">
        <v>6386</v>
      </c>
    </row>
    <row r="19429" spans="1:4" x14ac:dyDescent="0.25">
      <c r="A19429" s="2">
        <v>44692.55</v>
      </c>
      <c r="B19429" t="s">
        <v>829</v>
      </c>
      <c r="C19429" t="s">
        <v>1538</v>
      </c>
    </row>
    <row r="19430" spans="1:4" x14ac:dyDescent="0.25">
      <c r="A19430" s="2">
        <v>44692.55</v>
      </c>
      <c r="B19430" t="s">
        <v>829</v>
      </c>
      <c r="D19430" t="s">
        <v>834</v>
      </c>
    </row>
    <row r="19431" spans="1:4" x14ac:dyDescent="0.25">
      <c r="A19431" s="2">
        <v>44692.55</v>
      </c>
      <c r="B19431" t="s">
        <v>829</v>
      </c>
      <c r="D19431" t="s">
        <v>904</v>
      </c>
    </row>
    <row r="19432" spans="1:4" x14ac:dyDescent="0.25">
      <c r="A19432" s="2">
        <v>44692.55</v>
      </c>
      <c r="B19432" t="s">
        <v>829</v>
      </c>
      <c r="D19432" t="s">
        <v>970</v>
      </c>
    </row>
    <row r="19433" spans="1:4" x14ac:dyDescent="0.25">
      <c r="A19433" s="2">
        <v>44692.550694444442</v>
      </c>
      <c r="B19433" t="s">
        <v>829</v>
      </c>
      <c r="C19433" t="s">
        <v>12198</v>
      </c>
    </row>
    <row r="19434" spans="1:4" x14ac:dyDescent="0.25">
      <c r="A19434" s="2">
        <v>44692.550694444442</v>
      </c>
      <c r="B19434" t="s">
        <v>829</v>
      </c>
      <c r="D19434" t="s">
        <v>955</v>
      </c>
    </row>
    <row r="19435" spans="1:4" x14ac:dyDescent="0.25">
      <c r="A19435" s="2">
        <v>44692.551388888889</v>
      </c>
      <c r="B19435" t="s">
        <v>829</v>
      </c>
      <c r="C19435" t="s">
        <v>12199</v>
      </c>
    </row>
    <row r="19436" spans="1:4" x14ac:dyDescent="0.25">
      <c r="A19436" s="2">
        <v>44692.551388888889</v>
      </c>
      <c r="B19436" t="s">
        <v>829</v>
      </c>
      <c r="D19436" t="s">
        <v>885</v>
      </c>
    </row>
    <row r="19437" spans="1:4" x14ac:dyDescent="0.25">
      <c r="A19437" s="2">
        <v>44692.552083333336</v>
      </c>
      <c r="B19437" t="s">
        <v>829</v>
      </c>
      <c r="C19437" t="s">
        <v>12200</v>
      </c>
    </row>
    <row r="19438" spans="1:4" x14ac:dyDescent="0.25">
      <c r="A19438" s="2">
        <v>44692.552083333336</v>
      </c>
      <c r="B19438" t="s">
        <v>829</v>
      </c>
      <c r="C19438" t="s">
        <v>6386</v>
      </c>
    </row>
    <row r="19439" spans="1:4" x14ac:dyDescent="0.25">
      <c r="A19439" s="2">
        <v>44692.552083333336</v>
      </c>
      <c r="B19439" t="s">
        <v>829</v>
      </c>
      <c r="D19439" t="s">
        <v>856</v>
      </c>
    </row>
    <row r="19440" spans="1:4" x14ac:dyDescent="0.25">
      <c r="A19440" s="2">
        <v>44692.552083333336</v>
      </c>
      <c r="B19440" t="s">
        <v>829</v>
      </c>
      <c r="D19440" t="s">
        <v>5005</v>
      </c>
    </row>
    <row r="19441" spans="1:4" x14ac:dyDescent="0.25">
      <c r="A19441" s="2">
        <v>44692.590277777781</v>
      </c>
      <c r="B19441" t="s">
        <v>169</v>
      </c>
      <c r="C19441" t="s">
        <v>1249</v>
      </c>
    </row>
    <row r="19442" spans="1:4" x14ac:dyDescent="0.25">
      <c r="A19442" s="2">
        <v>44692.590277777781</v>
      </c>
      <c r="B19442" t="s">
        <v>169</v>
      </c>
      <c r="C19442" t="s">
        <v>11493</v>
      </c>
    </row>
    <row r="19443" spans="1:4" x14ac:dyDescent="0.25">
      <c r="A19443" s="2">
        <v>44692.590277777781</v>
      </c>
      <c r="B19443" t="s">
        <v>169</v>
      </c>
      <c r="D19443" t="s">
        <v>5010</v>
      </c>
    </row>
    <row r="19444" spans="1:4" x14ac:dyDescent="0.25">
      <c r="A19444" s="2">
        <v>44692.590277777781</v>
      </c>
      <c r="B19444" t="s">
        <v>169</v>
      </c>
      <c r="D19444" t="s">
        <v>1849</v>
      </c>
    </row>
    <row r="19445" spans="1:4" x14ac:dyDescent="0.25">
      <c r="A19445" s="2">
        <v>44692.591666666667</v>
      </c>
      <c r="B19445" t="s">
        <v>169</v>
      </c>
      <c r="C19445" t="s">
        <v>11494</v>
      </c>
    </row>
    <row r="19446" spans="1:4" x14ac:dyDescent="0.25">
      <c r="A19446" s="2">
        <v>44692.591666666667</v>
      </c>
      <c r="B19446" t="s">
        <v>169</v>
      </c>
      <c r="D19446" t="s">
        <v>1892</v>
      </c>
    </row>
    <row r="19447" spans="1:4" x14ac:dyDescent="0.25">
      <c r="A19447" s="2">
        <v>44692.592361111114</v>
      </c>
      <c r="B19447" t="s">
        <v>169</v>
      </c>
      <c r="C19447" t="s">
        <v>11495</v>
      </c>
    </row>
    <row r="19448" spans="1:4" x14ac:dyDescent="0.25">
      <c r="A19448" s="2">
        <v>44692.592361111114</v>
      </c>
      <c r="B19448" t="s">
        <v>169</v>
      </c>
      <c r="D19448" t="s">
        <v>1932</v>
      </c>
    </row>
    <row r="19449" spans="1:4" x14ac:dyDescent="0.25">
      <c r="A19449" s="2">
        <v>44692.594444444447</v>
      </c>
      <c r="B19449" t="s">
        <v>169</v>
      </c>
      <c r="C19449" t="s">
        <v>11496</v>
      </c>
    </row>
    <row r="19450" spans="1:4" x14ac:dyDescent="0.25">
      <c r="A19450" s="2">
        <v>44692.594444444447</v>
      </c>
      <c r="B19450" t="s">
        <v>169</v>
      </c>
      <c r="D19450" t="s">
        <v>902</v>
      </c>
    </row>
    <row r="19451" spans="1:4" x14ac:dyDescent="0.25">
      <c r="A19451" s="2">
        <v>44692.60833333333</v>
      </c>
      <c r="B19451" t="s">
        <v>169</v>
      </c>
      <c r="C19451" t="s">
        <v>11497</v>
      </c>
    </row>
    <row r="19452" spans="1:4" x14ac:dyDescent="0.25">
      <c r="A19452" s="2">
        <v>44692.60833333333</v>
      </c>
      <c r="B19452" t="s">
        <v>169</v>
      </c>
      <c r="C19452" t="s">
        <v>194</v>
      </c>
    </row>
    <row r="19453" spans="1:4" x14ac:dyDescent="0.25">
      <c r="A19453" s="2">
        <v>44692.60833333333</v>
      </c>
      <c r="B19453" t="s">
        <v>169</v>
      </c>
      <c r="D19453" t="s">
        <v>852</v>
      </c>
    </row>
    <row r="19454" spans="1:4" x14ac:dyDescent="0.25">
      <c r="A19454" s="2">
        <v>44692.60833333333</v>
      </c>
      <c r="B19454" t="s">
        <v>169</v>
      </c>
      <c r="D19454" t="s">
        <v>973</v>
      </c>
    </row>
    <row r="19455" spans="1:4" x14ac:dyDescent="0.25">
      <c r="A19455" s="2">
        <v>44692.711805555555</v>
      </c>
      <c r="B19455" t="s">
        <v>170</v>
      </c>
      <c r="C19455" t="s">
        <v>11117</v>
      </c>
    </row>
    <row r="19456" spans="1:4" x14ac:dyDescent="0.25">
      <c r="A19456" s="2">
        <v>44692.711805555555</v>
      </c>
      <c r="B19456" t="s">
        <v>170</v>
      </c>
      <c r="D19456" t="s">
        <v>5024</v>
      </c>
    </row>
    <row r="19457" spans="1:4" x14ac:dyDescent="0.25">
      <c r="A19457" s="2">
        <v>44692.712500000001</v>
      </c>
      <c r="B19457" t="s">
        <v>170</v>
      </c>
      <c r="C19457" t="s">
        <v>10235</v>
      </c>
    </row>
    <row r="19458" spans="1:4" x14ac:dyDescent="0.25">
      <c r="A19458" s="2">
        <v>44692.712500000001</v>
      </c>
      <c r="B19458" t="s">
        <v>170</v>
      </c>
      <c r="C19458" t="s">
        <v>11118</v>
      </c>
    </row>
    <row r="19459" spans="1:4" x14ac:dyDescent="0.25">
      <c r="A19459" s="2">
        <v>44692.712500000001</v>
      </c>
      <c r="B19459" t="s">
        <v>170</v>
      </c>
      <c r="C19459" t="s">
        <v>6396</v>
      </c>
    </row>
    <row r="19460" spans="1:4" x14ac:dyDescent="0.25">
      <c r="A19460" s="2">
        <v>44692.712500000001</v>
      </c>
      <c r="B19460" t="s">
        <v>170</v>
      </c>
      <c r="D19460" t="s">
        <v>1848</v>
      </c>
    </row>
    <row r="19461" spans="1:4" x14ac:dyDescent="0.25">
      <c r="A19461" s="2">
        <v>44692.712500000001</v>
      </c>
      <c r="B19461" t="s">
        <v>170</v>
      </c>
      <c r="D19461" t="s">
        <v>1849</v>
      </c>
    </row>
    <row r="19462" spans="1:4" x14ac:dyDescent="0.25">
      <c r="A19462" s="2">
        <v>44692.712500000001</v>
      </c>
      <c r="B19462" t="s">
        <v>170</v>
      </c>
      <c r="D19462" t="s">
        <v>1850</v>
      </c>
    </row>
    <row r="19463" spans="1:4" x14ac:dyDescent="0.25">
      <c r="A19463" s="2">
        <v>44692.713194444441</v>
      </c>
      <c r="B19463" t="s">
        <v>170</v>
      </c>
      <c r="C19463" t="s">
        <v>11119</v>
      </c>
    </row>
    <row r="19464" spans="1:4" x14ac:dyDescent="0.25">
      <c r="A19464" s="2">
        <v>44692.713194444441</v>
      </c>
      <c r="B19464" t="s">
        <v>170</v>
      </c>
      <c r="C19464" t="s">
        <v>6443</v>
      </c>
    </row>
    <row r="19465" spans="1:4" x14ac:dyDescent="0.25">
      <c r="A19465" s="2">
        <v>44692.713194444441</v>
      </c>
      <c r="B19465" t="s">
        <v>170</v>
      </c>
      <c r="C19465" t="s">
        <v>11120</v>
      </c>
    </row>
    <row r="19466" spans="1:4" x14ac:dyDescent="0.25">
      <c r="A19466" s="2">
        <v>44692.713194444441</v>
      </c>
      <c r="B19466" t="s">
        <v>170</v>
      </c>
      <c r="C19466" t="s">
        <v>1538</v>
      </c>
    </row>
    <row r="19467" spans="1:4" x14ac:dyDescent="0.25">
      <c r="A19467" s="2">
        <v>44692.713194444441</v>
      </c>
      <c r="B19467" t="s">
        <v>170</v>
      </c>
      <c r="D19467" t="s">
        <v>5025</v>
      </c>
    </row>
    <row r="19468" spans="1:4" x14ac:dyDescent="0.25">
      <c r="A19468" s="2">
        <v>44692.713194444441</v>
      </c>
      <c r="B19468" t="s">
        <v>170</v>
      </c>
      <c r="D19468" t="s">
        <v>1852</v>
      </c>
    </row>
    <row r="19469" spans="1:4" x14ac:dyDescent="0.25">
      <c r="A19469" s="2">
        <v>44692.713194444441</v>
      </c>
      <c r="B19469" t="s">
        <v>170</v>
      </c>
      <c r="D19469" t="s">
        <v>899</v>
      </c>
    </row>
    <row r="19470" spans="1:4" x14ac:dyDescent="0.25">
      <c r="A19470" s="2">
        <v>44692.713194444441</v>
      </c>
      <c r="B19470" t="s">
        <v>170</v>
      </c>
      <c r="D19470" t="s">
        <v>900</v>
      </c>
    </row>
    <row r="19471" spans="1:4" x14ac:dyDescent="0.25">
      <c r="A19471" s="2">
        <v>44692.713888888888</v>
      </c>
      <c r="B19471" t="s">
        <v>170</v>
      </c>
      <c r="C19471" t="s">
        <v>11121</v>
      </c>
    </row>
    <row r="19472" spans="1:4" x14ac:dyDescent="0.25">
      <c r="A19472" s="2">
        <v>44692.713888888888</v>
      </c>
      <c r="B19472" t="s">
        <v>170</v>
      </c>
      <c r="D19472" t="s">
        <v>885</v>
      </c>
    </row>
    <row r="19473" spans="1:4" x14ac:dyDescent="0.25">
      <c r="A19473" s="2">
        <v>44692.877083333333</v>
      </c>
      <c r="B19473" t="s">
        <v>10301</v>
      </c>
      <c r="C19473" t="s">
        <v>12078</v>
      </c>
    </row>
    <row r="19474" spans="1:4" x14ac:dyDescent="0.25">
      <c r="A19474" s="2">
        <v>44692.877083333333</v>
      </c>
      <c r="B19474" t="s">
        <v>10301</v>
      </c>
      <c r="D19474" t="s">
        <v>5047</v>
      </c>
    </row>
    <row r="19475" spans="1:4" x14ac:dyDescent="0.25">
      <c r="A19475" s="2">
        <v>44692.87777777778</v>
      </c>
      <c r="B19475" t="s">
        <v>10301</v>
      </c>
      <c r="C19475" t="s">
        <v>12079</v>
      </c>
    </row>
    <row r="19476" spans="1:4" x14ac:dyDescent="0.25">
      <c r="A19476" s="2">
        <v>44692.87777777778</v>
      </c>
      <c r="B19476" t="s">
        <v>10301</v>
      </c>
      <c r="C19476" t="s">
        <v>12080</v>
      </c>
    </row>
    <row r="19477" spans="1:4" x14ac:dyDescent="0.25">
      <c r="A19477" s="2">
        <v>44692.87777777778</v>
      </c>
      <c r="B19477" t="s">
        <v>10301</v>
      </c>
      <c r="C19477" t="s">
        <v>12081</v>
      </c>
    </row>
    <row r="19478" spans="1:4" x14ac:dyDescent="0.25">
      <c r="A19478" s="2">
        <v>44692.87777777778</v>
      </c>
      <c r="B19478" t="s">
        <v>10301</v>
      </c>
      <c r="C19478" t="s">
        <v>6853</v>
      </c>
    </row>
    <row r="19479" spans="1:4" x14ac:dyDescent="0.25">
      <c r="A19479" s="2">
        <v>44692.87777777778</v>
      </c>
      <c r="B19479" t="s">
        <v>10301</v>
      </c>
      <c r="D19479" t="s">
        <v>1849</v>
      </c>
    </row>
    <row r="19480" spans="1:4" x14ac:dyDescent="0.25">
      <c r="A19480" s="2">
        <v>44692.87777777778</v>
      </c>
      <c r="B19480" t="s">
        <v>10301</v>
      </c>
      <c r="D19480" t="s">
        <v>1877</v>
      </c>
    </row>
    <row r="19481" spans="1:4" x14ac:dyDescent="0.25">
      <c r="A19481" s="2">
        <v>44692.87777777778</v>
      </c>
      <c r="B19481" t="s">
        <v>10301</v>
      </c>
      <c r="D19481" t="s">
        <v>1898</v>
      </c>
    </row>
    <row r="19482" spans="1:4" x14ac:dyDescent="0.25">
      <c r="A19482" s="2">
        <v>44692.87777777778</v>
      </c>
      <c r="B19482" t="s">
        <v>10301</v>
      </c>
      <c r="D19482" t="s">
        <v>4991</v>
      </c>
    </row>
    <row r="19483" spans="1:4" x14ac:dyDescent="0.25">
      <c r="A19483" s="2">
        <v>44692.878472222219</v>
      </c>
      <c r="B19483" t="s">
        <v>10301</v>
      </c>
      <c r="C19483" t="s">
        <v>12082</v>
      </c>
    </row>
    <row r="19484" spans="1:4" x14ac:dyDescent="0.25">
      <c r="A19484" s="2">
        <v>44692.878472222219</v>
      </c>
      <c r="B19484" t="s">
        <v>10301</v>
      </c>
      <c r="C19484" t="s">
        <v>12083</v>
      </c>
    </row>
    <row r="19485" spans="1:4" x14ac:dyDescent="0.25">
      <c r="A19485" s="2">
        <v>44692.878472222219</v>
      </c>
      <c r="B19485" t="s">
        <v>10301</v>
      </c>
      <c r="C19485" t="s">
        <v>12084</v>
      </c>
    </row>
    <row r="19486" spans="1:4" x14ac:dyDescent="0.25">
      <c r="A19486" s="2">
        <v>44692.878472222219</v>
      </c>
      <c r="B19486" t="s">
        <v>10301</v>
      </c>
      <c r="C19486" t="s">
        <v>12085</v>
      </c>
    </row>
    <row r="19487" spans="1:4" x14ac:dyDescent="0.25">
      <c r="A19487" s="2">
        <v>44692.878472222219</v>
      </c>
      <c r="B19487" t="s">
        <v>10301</v>
      </c>
      <c r="C19487" t="s">
        <v>6386</v>
      </c>
    </row>
    <row r="19488" spans="1:4" x14ac:dyDescent="0.25">
      <c r="A19488" s="2">
        <v>44692.878472222219</v>
      </c>
      <c r="B19488" t="s">
        <v>10301</v>
      </c>
      <c r="D19488" t="s">
        <v>1855</v>
      </c>
    </row>
    <row r="19489" spans="1:4" x14ac:dyDescent="0.25">
      <c r="A19489" s="2">
        <v>44692.878472222219</v>
      </c>
      <c r="B19489" t="s">
        <v>10301</v>
      </c>
      <c r="D19489" t="s">
        <v>1854</v>
      </c>
    </row>
    <row r="19490" spans="1:4" x14ac:dyDescent="0.25">
      <c r="A19490" s="2">
        <v>44692.878472222219</v>
      </c>
      <c r="B19490" t="s">
        <v>10301</v>
      </c>
      <c r="D19490" t="s">
        <v>894</v>
      </c>
    </row>
    <row r="19491" spans="1:4" x14ac:dyDescent="0.25">
      <c r="A19491" s="2">
        <v>44692.878472222219</v>
      </c>
      <c r="B19491" t="s">
        <v>10301</v>
      </c>
      <c r="D19491" t="s">
        <v>846</v>
      </c>
    </row>
    <row r="19492" spans="1:4" x14ac:dyDescent="0.25">
      <c r="A19492" s="2">
        <v>44692.878472222219</v>
      </c>
      <c r="B19492" t="s">
        <v>10301</v>
      </c>
      <c r="D19492" t="s">
        <v>908</v>
      </c>
    </row>
    <row r="19493" spans="1:4" x14ac:dyDescent="0.25">
      <c r="A19493" s="2">
        <v>44692.879166666666</v>
      </c>
      <c r="B19493" t="s">
        <v>10301</v>
      </c>
      <c r="C19493" t="s">
        <v>12086</v>
      </c>
    </row>
    <row r="19494" spans="1:4" x14ac:dyDescent="0.25">
      <c r="A19494" s="2">
        <v>44692.879166666666</v>
      </c>
      <c r="B19494" t="s">
        <v>10301</v>
      </c>
      <c r="C19494" t="s">
        <v>12087</v>
      </c>
    </row>
    <row r="19495" spans="1:4" x14ac:dyDescent="0.25">
      <c r="A19495" s="2">
        <v>44692.879166666666</v>
      </c>
      <c r="B19495" t="s">
        <v>10301</v>
      </c>
      <c r="C19495" t="s">
        <v>6636</v>
      </c>
    </row>
    <row r="19496" spans="1:4" x14ac:dyDescent="0.25">
      <c r="A19496" s="2">
        <v>44692.879166666666</v>
      </c>
      <c r="B19496" t="s">
        <v>10301</v>
      </c>
      <c r="C19496" t="s">
        <v>1538</v>
      </c>
    </row>
    <row r="19497" spans="1:4" x14ac:dyDescent="0.25">
      <c r="A19497" s="2">
        <v>44692.879166666666</v>
      </c>
      <c r="B19497" t="s">
        <v>10301</v>
      </c>
      <c r="C19497" t="s">
        <v>12088</v>
      </c>
    </row>
    <row r="19498" spans="1:4" x14ac:dyDescent="0.25">
      <c r="A19498" s="2">
        <v>44692.879166666666</v>
      </c>
      <c r="B19498" t="s">
        <v>10301</v>
      </c>
      <c r="C19498" t="s">
        <v>7052</v>
      </c>
    </row>
    <row r="19499" spans="1:4" x14ac:dyDescent="0.25">
      <c r="A19499" s="2">
        <v>44692.879166666666</v>
      </c>
      <c r="B19499" t="s">
        <v>10301</v>
      </c>
      <c r="D19499" t="s">
        <v>849</v>
      </c>
    </row>
    <row r="19500" spans="1:4" x14ac:dyDescent="0.25">
      <c r="A19500" s="2">
        <v>44692.879166666666</v>
      </c>
      <c r="B19500" t="s">
        <v>10301</v>
      </c>
      <c r="D19500" t="s">
        <v>1021</v>
      </c>
    </row>
    <row r="19501" spans="1:4" x14ac:dyDescent="0.25">
      <c r="A19501" s="2">
        <v>44692.879166666666</v>
      </c>
      <c r="B19501" t="s">
        <v>10301</v>
      </c>
      <c r="D19501" t="s">
        <v>852</v>
      </c>
    </row>
    <row r="19502" spans="1:4" x14ac:dyDescent="0.25">
      <c r="A19502" s="2">
        <v>44692.879166666666</v>
      </c>
      <c r="B19502" t="s">
        <v>10301</v>
      </c>
      <c r="D19502" t="s">
        <v>973</v>
      </c>
    </row>
    <row r="19503" spans="1:4" x14ac:dyDescent="0.25">
      <c r="A19503" s="2">
        <v>44692.879166666666</v>
      </c>
      <c r="B19503" t="s">
        <v>10301</v>
      </c>
      <c r="D19503" t="s">
        <v>825</v>
      </c>
    </row>
    <row r="19504" spans="1:4" x14ac:dyDescent="0.25">
      <c r="A19504" s="2">
        <v>44692.879166666666</v>
      </c>
      <c r="B19504" t="s">
        <v>10301</v>
      </c>
      <c r="D19504" t="s">
        <v>826</v>
      </c>
    </row>
    <row r="19505" spans="1:4" x14ac:dyDescent="0.25">
      <c r="A19505" s="2">
        <v>44692.879861111112</v>
      </c>
      <c r="B19505" t="s">
        <v>10301</v>
      </c>
      <c r="C19505" t="s">
        <v>6395</v>
      </c>
    </row>
    <row r="19506" spans="1:4" x14ac:dyDescent="0.25">
      <c r="A19506" s="2">
        <v>44692.879861111112</v>
      </c>
      <c r="B19506" t="s">
        <v>10301</v>
      </c>
      <c r="C19506" t="s">
        <v>6386</v>
      </c>
    </row>
    <row r="19507" spans="1:4" x14ac:dyDescent="0.25">
      <c r="A19507" s="2">
        <v>44692.879861111112</v>
      </c>
      <c r="B19507" t="s">
        <v>10301</v>
      </c>
      <c r="C19507" t="s">
        <v>12089</v>
      </c>
    </row>
    <row r="19508" spans="1:4" x14ac:dyDescent="0.25">
      <c r="A19508" s="2">
        <v>44692.879861111112</v>
      </c>
      <c r="B19508" t="s">
        <v>10301</v>
      </c>
      <c r="C19508" t="s">
        <v>12090</v>
      </c>
    </row>
    <row r="19509" spans="1:4" x14ac:dyDescent="0.25">
      <c r="A19509" s="2">
        <v>44692.879861111112</v>
      </c>
      <c r="B19509" t="s">
        <v>10301</v>
      </c>
      <c r="D19509" t="s">
        <v>828</v>
      </c>
    </row>
    <row r="19510" spans="1:4" x14ac:dyDescent="0.25">
      <c r="A19510" s="2">
        <v>44692.879861111112</v>
      </c>
      <c r="B19510" t="s">
        <v>10301</v>
      </c>
      <c r="D19510" t="s">
        <v>842</v>
      </c>
    </row>
    <row r="19511" spans="1:4" x14ac:dyDescent="0.25">
      <c r="A19511" s="2">
        <v>44692.879861111112</v>
      </c>
      <c r="B19511" t="s">
        <v>10301</v>
      </c>
      <c r="D19511" t="s">
        <v>885</v>
      </c>
    </row>
    <row r="19512" spans="1:4" x14ac:dyDescent="0.25">
      <c r="A19512" s="2">
        <v>44692.879861111112</v>
      </c>
      <c r="B19512" t="s">
        <v>10301</v>
      </c>
      <c r="D19512" t="s">
        <v>1049</v>
      </c>
    </row>
    <row r="19513" spans="1:4" x14ac:dyDescent="0.25">
      <c r="A19513" s="2">
        <v>44692.880555555559</v>
      </c>
      <c r="B19513" t="s">
        <v>10301</v>
      </c>
      <c r="C19513" t="s">
        <v>12091</v>
      </c>
    </row>
    <row r="19514" spans="1:4" x14ac:dyDescent="0.25">
      <c r="A19514" s="2">
        <v>44692.880555555559</v>
      </c>
      <c r="B19514" t="s">
        <v>10301</v>
      </c>
      <c r="C19514" t="s">
        <v>6633</v>
      </c>
    </row>
    <row r="19515" spans="1:4" x14ac:dyDescent="0.25">
      <c r="A19515" s="2">
        <v>44692.880555555559</v>
      </c>
      <c r="B19515" t="s">
        <v>10301</v>
      </c>
      <c r="C19515" t="s">
        <v>12092</v>
      </c>
    </row>
    <row r="19516" spans="1:4" x14ac:dyDescent="0.25">
      <c r="A19516" s="2">
        <v>44692.880555555559</v>
      </c>
      <c r="B19516" t="s">
        <v>10301</v>
      </c>
      <c r="D19516" t="s">
        <v>850</v>
      </c>
    </row>
    <row r="19517" spans="1:4" x14ac:dyDescent="0.25">
      <c r="A19517" s="2">
        <v>44692.880555555559</v>
      </c>
      <c r="B19517" t="s">
        <v>10301</v>
      </c>
      <c r="D19517" t="s">
        <v>893</v>
      </c>
    </row>
    <row r="19518" spans="1:4" x14ac:dyDescent="0.25">
      <c r="A19518" s="2">
        <v>44692.880555555559</v>
      </c>
      <c r="B19518" t="s">
        <v>10301</v>
      </c>
      <c r="D19518" t="s">
        <v>1853</v>
      </c>
    </row>
    <row r="19519" spans="1:4" x14ac:dyDescent="0.25">
      <c r="A19519" s="2">
        <v>44692.881249999999</v>
      </c>
      <c r="B19519" t="s">
        <v>10301</v>
      </c>
      <c r="C19519" t="s">
        <v>12093</v>
      </c>
    </row>
    <row r="19520" spans="1:4" x14ac:dyDescent="0.25">
      <c r="A19520" s="2">
        <v>44692.881249999999</v>
      </c>
      <c r="B19520" t="s">
        <v>10301</v>
      </c>
      <c r="C19520" t="s">
        <v>12094</v>
      </c>
    </row>
    <row r="19521" spans="1:4" x14ac:dyDescent="0.25">
      <c r="A19521" s="2">
        <v>44692.881249999999</v>
      </c>
      <c r="B19521" t="s">
        <v>10301</v>
      </c>
      <c r="C19521" t="s">
        <v>12095</v>
      </c>
    </row>
    <row r="19522" spans="1:4" x14ac:dyDescent="0.25">
      <c r="A19522" s="2">
        <v>44692.881249999999</v>
      </c>
      <c r="B19522" t="s">
        <v>10301</v>
      </c>
      <c r="C19522" t="s">
        <v>6386</v>
      </c>
    </row>
    <row r="19523" spans="1:4" x14ac:dyDescent="0.25">
      <c r="A19523" s="2">
        <v>44692.881249999999</v>
      </c>
      <c r="B19523" t="s">
        <v>10301</v>
      </c>
      <c r="C19523" t="s">
        <v>12096</v>
      </c>
    </row>
    <row r="19524" spans="1:4" x14ac:dyDescent="0.25">
      <c r="A19524" s="2">
        <v>44692.881249999999</v>
      </c>
      <c r="B19524" t="s">
        <v>10301</v>
      </c>
      <c r="D19524" t="s">
        <v>854</v>
      </c>
    </row>
    <row r="19525" spans="1:4" x14ac:dyDescent="0.25">
      <c r="A19525" s="2">
        <v>44692.881249999999</v>
      </c>
      <c r="B19525" t="s">
        <v>10301</v>
      </c>
      <c r="D19525" t="s">
        <v>953</v>
      </c>
    </row>
    <row r="19526" spans="1:4" x14ac:dyDescent="0.25">
      <c r="A19526" s="2">
        <v>44692.881249999999</v>
      </c>
      <c r="B19526" t="s">
        <v>10301</v>
      </c>
      <c r="D19526" t="s">
        <v>834</v>
      </c>
    </row>
    <row r="19527" spans="1:4" x14ac:dyDescent="0.25">
      <c r="A19527" s="2">
        <v>44692.881249999999</v>
      </c>
      <c r="B19527" t="s">
        <v>10301</v>
      </c>
      <c r="D19527" t="s">
        <v>955</v>
      </c>
    </row>
    <row r="19528" spans="1:4" x14ac:dyDescent="0.25">
      <c r="A19528" s="2">
        <v>44692.881249999999</v>
      </c>
      <c r="B19528" t="s">
        <v>10301</v>
      </c>
      <c r="D19528" t="s">
        <v>959</v>
      </c>
    </row>
    <row r="19529" spans="1:4" x14ac:dyDescent="0.25">
      <c r="A19529" s="2">
        <v>44692.95</v>
      </c>
      <c r="B19529" t="s">
        <v>851</v>
      </c>
      <c r="C19529" t="s">
        <v>11280</v>
      </c>
    </row>
    <row r="19530" spans="1:4" x14ac:dyDescent="0.25">
      <c r="A19530" s="2">
        <v>44692.95</v>
      </c>
      <c r="B19530" t="s">
        <v>851</v>
      </c>
      <c r="D19530" t="s">
        <v>5000</v>
      </c>
    </row>
    <row r="19531" spans="1:4" x14ac:dyDescent="0.25">
      <c r="A19531" s="2">
        <v>44692.955555555556</v>
      </c>
      <c r="B19531" t="s">
        <v>851</v>
      </c>
      <c r="C19531" t="s">
        <v>11281</v>
      </c>
    </row>
    <row r="19532" spans="1:4" x14ac:dyDescent="0.25">
      <c r="A19532" s="2">
        <v>44692.955555555556</v>
      </c>
      <c r="B19532" t="s">
        <v>851</v>
      </c>
      <c r="D19532" t="s">
        <v>1849</v>
      </c>
    </row>
    <row r="19533" spans="1:4" x14ac:dyDescent="0.25">
      <c r="A19533" s="2">
        <v>44692.959722222222</v>
      </c>
      <c r="B19533" t="s">
        <v>851</v>
      </c>
      <c r="C19533" t="s">
        <v>11282</v>
      </c>
    </row>
    <row r="19534" spans="1:4" x14ac:dyDescent="0.25">
      <c r="A19534" s="2">
        <v>44692.959722222222</v>
      </c>
      <c r="B19534" t="s">
        <v>851</v>
      </c>
      <c r="D19534" t="s">
        <v>1877</v>
      </c>
    </row>
    <row r="19535" spans="1:4" x14ac:dyDescent="0.25">
      <c r="A19535" s="2">
        <v>44692.963194444441</v>
      </c>
      <c r="B19535" t="s">
        <v>191</v>
      </c>
      <c r="C19535" t="s">
        <v>11283</v>
      </c>
    </row>
    <row r="19536" spans="1:4" x14ac:dyDescent="0.25">
      <c r="A19536" s="2">
        <v>44692.963194444441</v>
      </c>
      <c r="B19536" t="s">
        <v>191</v>
      </c>
      <c r="D19536" t="s">
        <v>885</v>
      </c>
    </row>
    <row r="19537" spans="1:4" x14ac:dyDescent="0.25">
      <c r="A19537" s="2">
        <v>44692.96597222222</v>
      </c>
      <c r="B19537" t="s">
        <v>191</v>
      </c>
      <c r="C19537" t="s">
        <v>11284</v>
      </c>
    </row>
    <row r="19538" spans="1:4" x14ac:dyDescent="0.25">
      <c r="A19538" s="2">
        <v>44692.96597222222</v>
      </c>
      <c r="B19538" t="s">
        <v>191</v>
      </c>
      <c r="D19538" t="s">
        <v>850</v>
      </c>
    </row>
    <row r="19539" spans="1:4" x14ac:dyDescent="0.25">
      <c r="A19539" s="2">
        <v>44692.966666666667</v>
      </c>
      <c r="B19539" t="s">
        <v>191</v>
      </c>
      <c r="C19539" t="s">
        <v>11285</v>
      </c>
    </row>
    <row r="19540" spans="1:4" x14ac:dyDescent="0.25">
      <c r="A19540" s="2">
        <v>44692.966666666667</v>
      </c>
      <c r="B19540" t="s">
        <v>191</v>
      </c>
      <c r="D19540" t="s">
        <v>902</v>
      </c>
    </row>
    <row r="19541" spans="1:4" x14ac:dyDescent="0.25">
      <c r="A19541" s="2">
        <v>44692.968055555553</v>
      </c>
      <c r="B19541" t="s">
        <v>191</v>
      </c>
      <c r="C19541" t="s">
        <v>11286</v>
      </c>
    </row>
    <row r="19542" spans="1:4" x14ac:dyDescent="0.25">
      <c r="A19542" s="2">
        <v>44692.968055555553</v>
      </c>
      <c r="B19542" t="s">
        <v>191</v>
      </c>
      <c r="C19542" t="s">
        <v>11287</v>
      </c>
    </row>
    <row r="19543" spans="1:4" x14ac:dyDescent="0.25">
      <c r="A19543" s="2">
        <v>44692.968055555553</v>
      </c>
      <c r="B19543" t="s">
        <v>191</v>
      </c>
      <c r="D19543" t="s">
        <v>995</v>
      </c>
    </row>
    <row r="19544" spans="1:4" x14ac:dyDescent="0.25">
      <c r="A19544" s="2">
        <v>44692.968055555553</v>
      </c>
      <c r="B19544" t="s">
        <v>191</v>
      </c>
      <c r="D19544" t="s">
        <v>971</v>
      </c>
    </row>
    <row r="19545" spans="1:4" x14ac:dyDescent="0.25">
      <c r="A19545" s="2">
        <v>44692.969444444447</v>
      </c>
      <c r="B19545" t="s">
        <v>191</v>
      </c>
      <c r="C19545" t="s">
        <v>11288</v>
      </c>
    </row>
    <row r="19546" spans="1:4" x14ac:dyDescent="0.25">
      <c r="A19546" s="2">
        <v>44692.969444444447</v>
      </c>
      <c r="B19546" t="s">
        <v>191</v>
      </c>
      <c r="D19546" t="s">
        <v>825</v>
      </c>
    </row>
    <row r="19547" spans="1:4" x14ac:dyDescent="0.25">
      <c r="A19547" s="2">
        <v>44692.974305555559</v>
      </c>
      <c r="B19547" t="s">
        <v>191</v>
      </c>
      <c r="C19547" t="s">
        <v>11289</v>
      </c>
    </row>
    <row r="19548" spans="1:4" x14ac:dyDescent="0.25">
      <c r="A19548" s="2">
        <v>44692.974305555559</v>
      </c>
      <c r="B19548" t="s">
        <v>191</v>
      </c>
      <c r="D19548" t="s">
        <v>853</v>
      </c>
    </row>
    <row r="19549" spans="1:4" x14ac:dyDescent="0.25">
      <c r="A19549" s="2">
        <v>44692.975694444445</v>
      </c>
      <c r="B19549" t="s">
        <v>191</v>
      </c>
      <c r="C19549" t="s">
        <v>11290</v>
      </c>
    </row>
    <row r="19550" spans="1:4" x14ac:dyDescent="0.25">
      <c r="A19550" s="2">
        <v>44692.975694444445</v>
      </c>
      <c r="B19550" t="s">
        <v>191</v>
      </c>
      <c r="D19550" t="s">
        <v>872</v>
      </c>
    </row>
    <row r="19551" spans="1:4" x14ac:dyDescent="0.25">
      <c r="A19551" s="2">
        <v>44692.981944444444</v>
      </c>
      <c r="B19551" t="s">
        <v>191</v>
      </c>
      <c r="C19551" t="s">
        <v>11291</v>
      </c>
    </row>
    <row r="19552" spans="1:4" x14ac:dyDescent="0.25">
      <c r="A19552" s="2">
        <v>44692.981944444444</v>
      </c>
      <c r="B19552" t="s">
        <v>191</v>
      </c>
      <c r="D19552" t="s">
        <v>1853</v>
      </c>
    </row>
    <row r="19553" spans="1:4" x14ac:dyDescent="0.25">
      <c r="A19553" s="2">
        <v>44692.984027777777</v>
      </c>
      <c r="B19553" t="s">
        <v>181</v>
      </c>
      <c r="C19553" t="s">
        <v>12415</v>
      </c>
    </row>
    <row r="19554" spans="1:4" x14ac:dyDescent="0.25">
      <c r="A19554" s="2">
        <v>44692.984027777777</v>
      </c>
      <c r="B19554" t="s">
        <v>181</v>
      </c>
      <c r="D19554" t="s">
        <v>5031</v>
      </c>
    </row>
    <row r="19555" spans="1:4" x14ac:dyDescent="0.25">
      <c r="A19555" s="2">
        <v>44692.98541666667</v>
      </c>
      <c r="B19555" t="s">
        <v>181</v>
      </c>
      <c r="C19555" t="s">
        <v>12416</v>
      </c>
    </row>
    <row r="19556" spans="1:4" x14ac:dyDescent="0.25">
      <c r="A19556" s="2">
        <v>44692.98541666667</v>
      </c>
      <c r="B19556" t="s">
        <v>181</v>
      </c>
      <c r="D19556" t="s">
        <v>1849</v>
      </c>
    </row>
    <row r="19557" spans="1:4" x14ac:dyDescent="0.25">
      <c r="A19557" s="2">
        <v>44692.986805555556</v>
      </c>
      <c r="B19557" t="s">
        <v>181</v>
      </c>
      <c r="C19557" t="s">
        <v>12417</v>
      </c>
    </row>
    <row r="19558" spans="1:4" x14ac:dyDescent="0.25">
      <c r="A19558" s="2">
        <v>44692.986805555556</v>
      </c>
      <c r="B19558" t="s">
        <v>181</v>
      </c>
      <c r="D19558" t="s">
        <v>1886</v>
      </c>
    </row>
    <row r="19559" spans="1:4" x14ac:dyDescent="0.25">
      <c r="A19559" s="2">
        <v>44692.988194444442</v>
      </c>
      <c r="B19559" t="s">
        <v>181</v>
      </c>
      <c r="C19559" t="s">
        <v>12418</v>
      </c>
    </row>
    <row r="19560" spans="1:4" x14ac:dyDescent="0.25">
      <c r="A19560" s="2">
        <v>44692.988194444442</v>
      </c>
      <c r="B19560" t="s">
        <v>181</v>
      </c>
      <c r="D19560" t="s">
        <v>1050</v>
      </c>
    </row>
    <row r="19561" spans="1:4" x14ac:dyDescent="0.25">
      <c r="A19561" s="2">
        <v>44692.988888888889</v>
      </c>
      <c r="B19561" t="s">
        <v>181</v>
      </c>
      <c r="C19561" t="s">
        <v>12419</v>
      </c>
    </row>
    <row r="19562" spans="1:4" x14ac:dyDescent="0.25">
      <c r="A19562" s="2">
        <v>44692.988888888889</v>
      </c>
      <c r="B19562" t="s">
        <v>181</v>
      </c>
      <c r="D19562" t="s">
        <v>844</v>
      </c>
    </row>
    <row r="19563" spans="1:4" x14ac:dyDescent="0.25">
      <c r="A19563" s="2">
        <v>44692.989583333336</v>
      </c>
      <c r="B19563" t="s">
        <v>181</v>
      </c>
      <c r="C19563" t="s">
        <v>12420</v>
      </c>
    </row>
    <row r="19564" spans="1:4" x14ac:dyDescent="0.25">
      <c r="A19564" s="2">
        <v>44692.989583333336</v>
      </c>
      <c r="B19564" t="s">
        <v>181</v>
      </c>
      <c r="D19564" t="s">
        <v>845</v>
      </c>
    </row>
    <row r="19565" spans="1:4" x14ac:dyDescent="0.25">
      <c r="A19565" s="2">
        <v>44692.990277777775</v>
      </c>
      <c r="B19565" t="s">
        <v>181</v>
      </c>
      <c r="C19565" t="s">
        <v>12411</v>
      </c>
    </row>
    <row r="19566" spans="1:4" x14ac:dyDescent="0.25">
      <c r="A19566" s="2">
        <v>44692.990277777775</v>
      </c>
      <c r="B19566" t="s">
        <v>181</v>
      </c>
      <c r="D19566" t="s">
        <v>856</v>
      </c>
    </row>
    <row r="19567" spans="1:4" x14ac:dyDescent="0.25">
      <c r="A19567" s="2">
        <v>44692.993055555555</v>
      </c>
      <c r="B19567" t="s">
        <v>171</v>
      </c>
      <c r="C19567" t="s">
        <v>1249</v>
      </c>
    </row>
    <row r="19568" spans="1:4" x14ac:dyDescent="0.25">
      <c r="A19568" s="2">
        <v>44692.993055555555</v>
      </c>
      <c r="B19568" t="s">
        <v>171</v>
      </c>
      <c r="C19568" t="s">
        <v>6396</v>
      </c>
    </row>
    <row r="19569" spans="1:4" x14ac:dyDescent="0.25">
      <c r="A19569" s="2">
        <v>44692.993055555555</v>
      </c>
      <c r="B19569" t="s">
        <v>171</v>
      </c>
      <c r="C19569" t="s">
        <v>11657</v>
      </c>
    </row>
    <row r="19570" spans="1:4" x14ac:dyDescent="0.25">
      <c r="A19570" s="2">
        <v>44692.993055555555</v>
      </c>
      <c r="B19570" t="s">
        <v>171</v>
      </c>
      <c r="C19570" t="s">
        <v>6396</v>
      </c>
    </row>
    <row r="19571" spans="1:4" x14ac:dyDescent="0.25">
      <c r="A19571" s="2">
        <v>44692.993055555555</v>
      </c>
      <c r="B19571" t="s">
        <v>171</v>
      </c>
      <c r="D19571" t="s">
        <v>5028</v>
      </c>
    </row>
    <row r="19572" spans="1:4" x14ac:dyDescent="0.25">
      <c r="A19572" s="2">
        <v>44692.993055555555</v>
      </c>
      <c r="B19572" t="s">
        <v>171</v>
      </c>
      <c r="D19572" t="s">
        <v>1848</v>
      </c>
    </row>
    <row r="19573" spans="1:4" x14ac:dyDescent="0.25">
      <c r="A19573" s="2">
        <v>44692.993055555555</v>
      </c>
      <c r="B19573" t="s">
        <v>171</v>
      </c>
      <c r="D19573" t="s">
        <v>1849</v>
      </c>
    </row>
    <row r="19574" spans="1:4" x14ac:dyDescent="0.25">
      <c r="A19574" s="2">
        <v>44692.993055555555</v>
      </c>
      <c r="B19574" t="s">
        <v>171</v>
      </c>
      <c r="D19574" t="s">
        <v>1850</v>
      </c>
    </row>
    <row r="19575" spans="1:4" x14ac:dyDescent="0.25">
      <c r="A19575" s="2">
        <v>44692.993750000001</v>
      </c>
      <c r="B19575" t="s">
        <v>171</v>
      </c>
      <c r="C19575" t="s">
        <v>11658</v>
      </c>
    </row>
    <row r="19576" spans="1:4" x14ac:dyDescent="0.25">
      <c r="A19576" s="2">
        <v>44692.993750000001</v>
      </c>
      <c r="B19576" t="s">
        <v>171</v>
      </c>
      <c r="C19576" t="s">
        <v>6396</v>
      </c>
    </row>
    <row r="19577" spans="1:4" x14ac:dyDescent="0.25">
      <c r="A19577" s="2">
        <v>44692.993750000001</v>
      </c>
      <c r="B19577" t="s">
        <v>171</v>
      </c>
      <c r="C19577" t="s">
        <v>194</v>
      </c>
    </row>
    <row r="19578" spans="1:4" x14ac:dyDescent="0.25">
      <c r="A19578" s="2">
        <v>44692.993750000001</v>
      </c>
      <c r="B19578" t="s">
        <v>171</v>
      </c>
      <c r="C19578" t="s">
        <v>6396</v>
      </c>
    </row>
    <row r="19579" spans="1:4" x14ac:dyDescent="0.25">
      <c r="A19579" s="2">
        <v>44692.993750000001</v>
      </c>
      <c r="B19579" t="s">
        <v>171</v>
      </c>
      <c r="C19579" t="s">
        <v>11659</v>
      </c>
    </row>
    <row r="19580" spans="1:4" x14ac:dyDescent="0.25">
      <c r="A19580" s="2">
        <v>44692.993750000001</v>
      </c>
      <c r="B19580" t="s">
        <v>171</v>
      </c>
      <c r="D19580" t="s">
        <v>1879</v>
      </c>
    </row>
    <row r="19581" spans="1:4" x14ac:dyDescent="0.25">
      <c r="A19581" s="2">
        <v>44692.993750000001</v>
      </c>
      <c r="B19581" t="s">
        <v>171</v>
      </c>
      <c r="D19581" t="s">
        <v>1852</v>
      </c>
    </row>
    <row r="19582" spans="1:4" x14ac:dyDescent="0.25">
      <c r="A19582" s="2">
        <v>44692.993750000001</v>
      </c>
      <c r="B19582" t="s">
        <v>171</v>
      </c>
      <c r="D19582" t="s">
        <v>842</v>
      </c>
    </row>
    <row r="19583" spans="1:4" x14ac:dyDescent="0.25">
      <c r="A19583" s="2">
        <v>44692.993750000001</v>
      </c>
      <c r="B19583" t="s">
        <v>171</v>
      </c>
      <c r="D19583" t="s">
        <v>1880</v>
      </c>
    </row>
    <row r="19584" spans="1:4" x14ac:dyDescent="0.25">
      <c r="A19584" s="2">
        <v>44692.993750000001</v>
      </c>
      <c r="B19584" t="s">
        <v>171</v>
      </c>
      <c r="D19584" t="s">
        <v>899</v>
      </c>
    </row>
    <row r="19585" spans="1:4" x14ac:dyDescent="0.25">
      <c r="A19585" s="2">
        <v>44692.994444444441</v>
      </c>
      <c r="B19585" t="s">
        <v>171</v>
      </c>
      <c r="C19585" t="s">
        <v>194</v>
      </c>
    </row>
    <row r="19586" spans="1:4" x14ac:dyDescent="0.25">
      <c r="A19586" s="2">
        <v>44692.994444444441</v>
      </c>
      <c r="B19586" t="s">
        <v>171</v>
      </c>
      <c r="C19586" t="s">
        <v>11660</v>
      </c>
    </row>
    <row r="19587" spans="1:4" x14ac:dyDescent="0.25">
      <c r="A19587" s="2">
        <v>44692.994444444441</v>
      </c>
      <c r="B19587" t="s">
        <v>171</v>
      </c>
      <c r="C19587" t="s">
        <v>6396</v>
      </c>
    </row>
    <row r="19588" spans="1:4" x14ac:dyDescent="0.25">
      <c r="A19588" s="2">
        <v>44692.994444444441</v>
      </c>
      <c r="B19588" t="s">
        <v>171</v>
      </c>
      <c r="C19588" t="s">
        <v>11661</v>
      </c>
    </row>
    <row r="19589" spans="1:4" x14ac:dyDescent="0.25">
      <c r="A19589" s="2">
        <v>44692.994444444441</v>
      </c>
      <c r="B19589" t="s">
        <v>171</v>
      </c>
      <c r="C19589" t="s">
        <v>11662</v>
      </c>
    </row>
    <row r="19590" spans="1:4" x14ac:dyDescent="0.25">
      <c r="A19590" s="2">
        <v>44692.994444444441</v>
      </c>
      <c r="B19590" t="s">
        <v>171</v>
      </c>
      <c r="D19590" t="s">
        <v>855</v>
      </c>
    </row>
    <row r="19591" spans="1:4" x14ac:dyDescent="0.25">
      <c r="A19591" s="2">
        <v>44692.994444444441</v>
      </c>
      <c r="B19591" t="s">
        <v>171</v>
      </c>
      <c r="D19591" t="s">
        <v>834</v>
      </c>
    </row>
    <row r="19592" spans="1:4" x14ac:dyDescent="0.25">
      <c r="A19592" s="2">
        <v>44692.994444444441</v>
      </c>
      <c r="B19592" t="s">
        <v>171</v>
      </c>
      <c r="D19592" t="s">
        <v>835</v>
      </c>
    </row>
    <row r="19593" spans="1:4" x14ac:dyDescent="0.25">
      <c r="A19593" s="2">
        <v>44692.994444444441</v>
      </c>
      <c r="B19593" t="s">
        <v>171</v>
      </c>
      <c r="D19593" t="s">
        <v>996</v>
      </c>
    </row>
    <row r="19594" spans="1:4" x14ac:dyDescent="0.25">
      <c r="A19594" s="2">
        <v>44692.994444444441</v>
      </c>
      <c r="B19594" t="s">
        <v>171</v>
      </c>
      <c r="D19594" t="s">
        <v>955</v>
      </c>
    </row>
    <row r="19595" spans="1:4" x14ac:dyDescent="0.25">
      <c r="A19595" s="2">
        <v>44692.995138888888</v>
      </c>
      <c r="B19595" t="s">
        <v>171</v>
      </c>
      <c r="C19595" t="s">
        <v>11663</v>
      </c>
    </row>
    <row r="19596" spans="1:4" x14ac:dyDescent="0.25">
      <c r="A19596" s="2">
        <v>44692.995138888888</v>
      </c>
      <c r="B19596" t="s">
        <v>171</v>
      </c>
      <c r="C19596" t="s">
        <v>6396</v>
      </c>
    </row>
    <row r="19597" spans="1:4" x14ac:dyDescent="0.25">
      <c r="A19597" s="2">
        <v>44692.995138888888</v>
      </c>
      <c r="B19597" t="s">
        <v>171</v>
      </c>
      <c r="D19597" t="s">
        <v>1855</v>
      </c>
    </row>
    <row r="19598" spans="1:4" x14ac:dyDescent="0.25">
      <c r="A19598" s="2">
        <v>44692.995138888888</v>
      </c>
      <c r="B19598" t="s">
        <v>171</v>
      </c>
      <c r="D19598" t="s">
        <v>1869</v>
      </c>
    </row>
    <row r="19599" spans="1:4" x14ac:dyDescent="0.25">
      <c r="A19599" s="2">
        <v>44692.995833333334</v>
      </c>
      <c r="B19599" t="s">
        <v>171</v>
      </c>
      <c r="C19599" t="s">
        <v>11664</v>
      </c>
    </row>
    <row r="19600" spans="1:4" x14ac:dyDescent="0.25">
      <c r="A19600" s="2">
        <v>44692.995833333334</v>
      </c>
      <c r="B19600" t="s">
        <v>171</v>
      </c>
      <c r="C19600" t="s">
        <v>11665</v>
      </c>
    </row>
    <row r="19601" spans="1:4" x14ac:dyDescent="0.25">
      <c r="A19601" s="2">
        <v>44692.995833333334</v>
      </c>
      <c r="B19601" t="s">
        <v>171</v>
      </c>
      <c r="C19601" t="s">
        <v>6396</v>
      </c>
    </row>
    <row r="19602" spans="1:4" x14ac:dyDescent="0.25">
      <c r="A19602" s="2">
        <v>44692.995833333334</v>
      </c>
      <c r="B19602" t="s">
        <v>171</v>
      </c>
      <c r="C19602" t="s">
        <v>11666</v>
      </c>
    </row>
    <row r="19603" spans="1:4" x14ac:dyDescent="0.25">
      <c r="A19603" s="2">
        <v>44692.995833333334</v>
      </c>
      <c r="B19603" t="s">
        <v>171</v>
      </c>
      <c r="C19603" t="s">
        <v>194</v>
      </c>
    </row>
    <row r="19604" spans="1:4" x14ac:dyDescent="0.25">
      <c r="A19604" s="2">
        <v>44692.995833333334</v>
      </c>
      <c r="B19604" t="s">
        <v>171</v>
      </c>
      <c r="C19604" t="s">
        <v>11667</v>
      </c>
    </row>
    <row r="19605" spans="1:4" x14ac:dyDescent="0.25">
      <c r="A19605" s="2">
        <v>44692.995833333334</v>
      </c>
      <c r="B19605" t="s">
        <v>171</v>
      </c>
      <c r="D19605" t="s">
        <v>885</v>
      </c>
    </row>
    <row r="19606" spans="1:4" x14ac:dyDescent="0.25">
      <c r="A19606" s="2">
        <v>44692.995833333334</v>
      </c>
      <c r="B19606" t="s">
        <v>171</v>
      </c>
      <c r="D19606" t="s">
        <v>846</v>
      </c>
    </row>
    <row r="19607" spans="1:4" x14ac:dyDescent="0.25">
      <c r="A19607" s="2">
        <v>44692.995833333334</v>
      </c>
      <c r="B19607" t="s">
        <v>171</v>
      </c>
      <c r="D19607" t="s">
        <v>908</v>
      </c>
    </row>
    <row r="19608" spans="1:4" x14ac:dyDescent="0.25">
      <c r="A19608" s="2">
        <v>44692.995833333334</v>
      </c>
      <c r="B19608" t="s">
        <v>171</v>
      </c>
      <c r="D19608" t="s">
        <v>909</v>
      </c>
    </row>
    <row r="19609" spans="1:4" x14ac:dyDescent="0.25">
      <c r="A19609" s="2">
        <v>44692.995833333334</v>
      </c>
      <c r="B19609" t="s">
        <v>171</v>
      </c>
      <c r="D19609" t="s">
        <v>848</v>
      </c>
    </row>
    <row r="19610" spans="1:4" x14ac:dyDescent="0.25">
      <c r="A19610" s="2">
        <v>44692.995833333334</v>
      </c>
      <c r="B19610" t="s">
        <v>171</v>
      </c>
      <c r="D19610" t="s">
        <v>902</v>
      </c>
    </row>
    <row r="19611" spans="1:4" x14ac:dyDescent="0.25">
      <c r="A19611" s="2">
        <v>44692.996527777781</v>
      </c>
      <c r="B19611" t="s">
        <v>171</v>
      </c>
      <c r="C19611" t="s">
        <v>11668</v>
      </c>
    </row>
    <row r="19612" spans="1:4" x14ac:dyDescent="0.25">
      <c r="A19612" s="2">
        <v>44692.996527777781</v>
      </c>
      <c r="B19612" t="s">
        <v>171</v>
      </c>
      <c r="C19612" t="s">
        <v>6396</v>
      </c>
    </row>
    <row r="19613" spans="1:4" x14ac:dyDescent="0.25">
      <c r="A19613" s="2">
        <v>44692.996527777781</v>
      </c>
      <c r="B19613" t="s">
        <v>171</v>
      </c>
      <c r="C19613" t="s">
        <v>11669</v>
      </c>
    </row>
    <row r="19614" spans="1:4" x14ac:dyDescent="0.25">
      <c r="A19614" s="2">
        <v>44692.996527777781</v>
      </c>
      <c r="B19614" t="s">
        <v>171</v>
      </c>
      <c r="C19614" t="s">
        <v>6396</v>
      </c>
    </row>
    <row r="19615" spans="1:4" x14ac:dyDescent="0.25">
      <c r="A19615" s="2">
        <v>44692.996527777781</v>
      </c>
      <c r="B19615" t="s">
        <v>171</v>
      </c>
      <c r="C19615" t="s">
        <v>11670</v>
      </c>
    </row>
    <row r="19616" spans="1:4" x14ac:dyDescent="0.25">
      <c r="A19616" s="2">
        <v>44692.996527777781</v>
      </c>
      <c r="B19616" t="s">
        <v>171</v>
      </c>
      <c r="C19616" t="s">
        <v>6396</v>
      </c>
    </row>
    <row r="19617" spans="1:4" x14ac:dyDescent="0.25">
      <c r="A19617" s="2">
        <v>44692.996527777781</v>
      </c>
      <c r="B19617" t="s">
        <v>171</v>
      </c>
      <c r="C19617" t="s">
        <v>11671</v>
      </c>
    </row>
    <row r="19618" spans="1:4" x14ac:dyDescent="0.25">
      <c r="A19618" s="2">
        <v>44692.996527777781</v>
      </c>
      <c r="B19618" t="s">
        <v>171</v>
      </c>
      <c r="D19618" t="s">
        <v>828</v>
      </c>
    </row>
    <row r="19619" spans="1:4" x14ac:dyDescent="0.25">
      <c r="A19619" s="2">
        <v>44692.996527777781</v>
      </c>
      <c r="B19619" t="s">
        <v>171</v>
      </c>
      <c r="D19619" t="s">
        <v>892</v>
      </c>
    </row>
    <row r="19620" spans="1:4" x14ac:dyDescent="0.25">
      <c r="A19620" s="2">
        <v>44692.996527777781</v>
      </c>
      <c r="B19620" t="s">
        <v>171</v>
      </c>
      <c r="D19620" t="s">
        <v>856</v>
      </c>
    </row>
    <row r="19621" spans="1:4" x14ac:dyDescent="0.25">
      <c r="A19621" s="2">
        <v>44692.996527777781</v>
      </c>
      <c r="B19621" t="s">
        <v>171</v>
      </c>
      <c r="D19621" t="s">
        <v>4991</v>
      </c>
    </row>
    <row r="19622" spans="1:4" x14ac:dyDescent="0.25">
      <c r="A19622" s="2">
        <v>44692.996527777781</v>
      </c>
      <c r="B19622" t="s">
        <v>171</v>
      </c>
      <c r="D19622" t="s">
        <v>852</v>
      </c>
    </row>
    <row r="19623" spans="1:4" x14ac:dyDescent="0.25">
      <c r="A19623" s="2">
        <v>44692.996527777781</v>
      </c>
      <c r="B19623" t="s">
        <v>171</v>
      </c>
      <c r="D19623" t="s">
        <v>933</v>
      </c>
    </row>
    <row r="19624" spans="1:4" x14ac:dyDescent="0.25">
      <c r="A19624" s="2">
        <v>44692.996527777781</v>
      </c>
      <c r="B19624" t="s">
        <v>171</v>
      </c>
      <c r="D19624" t="s">
        <v>1853</v>
      </c>
    </row>
    <row r="19625" spans="1:4" x14ac:dyDescent="0.25">
      <c r="A19625" s="2">
        <v>44692.99722222222</v>
      </c>
      <c r="B19625" t="s">
        <v>171</v>
      </c>
      <c r="C19625" t="s">
        <v>11672</v>
      </c>
    </row>
    <row r="19626" spans="1:4" x14ac:dyDescent="0.25">
      <c r="A19626" s="2">
        <v>44692.99722222222</v>
      </c>
      <c r="B19626" t="s">
        <v>171</v>
      </c>
      <c r="C19626" t="s">
        <v>8447</v>
      </c>
    </row>
    <row r="19627" spans="1:4" x14ac:dyDescent="0.25">
      <c r="A19627" s="2">
        <v>44692.99722222222</v>
      </c>
      <c r="B19627" t="s">
        <v>171</v>
      </c>
      <c r="C19627" t="s">
        <v>11673</v>
      </c>
    </row>
    <row r="19628" spans="1:4" x14ac:dyDescent="0.25">
      <c r="A19628" s="2">
        <v>44692.99722222222</v>
      </c>
      <c r="B19628" t="s">
        <v>171</v>
      </c>
      <c r="C19628" t="s">
        <v>194</v>
      </c>
    </row>
    <row r="19629" spans="1:4" x14ac:dyDescent="0.25">
      <c r="A19629" s="2">
        <v>44692.99722222222</v>
      </c>
      <c r="B19629" t="s">
        <v>171</v>
      </c>
      <c r="D19629" t="s">
        <v>850</v>
      </c>
    </row>
    <row r="19630" spans="1:4" x14ac:dyDescent="0.25">
      <c r="A19630" s="2">
        <v>44692.99722222222</v>
      </c>
      <c r="B19630" t="s">
        <v>171</v>
      </c>
      <c r="D19630" t="s">
        <v>893</v>
      </c>
    </row>
    <row r="19631" spans="1:4" x14ac:dyDescent="0.25">
      <c r="A19631" s="2">
        <v>44692.99722222222</v>
      </c>
      <c r="B19631" t="s">
        <v>171</v>
      </c>
      <c r="D19631" t="s">
        <v>894</v>
      </c>
    </row>
    <row r="19632" spans="1:4" x14ac:dyDescent="0.25">
      <c r="A19632" s="2">
        <v>44692.99722222222</v>
      </c>
      <c r="B19632" t="s">
        <v>171</v>
      </c>
      <c r="D19632" t="s">
        <v>974</v>
      </c>
    </row>
    <row r="19633" spans="1:4" x14ac:dyDescent="0.25">
      <c r="A19633" s="2">
        <v>44692.997916666667</v>
      </c>
      <c r="B19633" t="s">
        <v>171</v>
      </c>
      <c r="C19633" t="s">
        <v>11674</v>
      </c>
    </row>
    <row r="19634" spans="1:4" x14ac:dyDescent="0.25">
      <c r="A19634" s="2">
        <v>44692.997916666667</v>
      </c>
      <c r="B19634" t="s">
        <v>171</v>
      </c>
      <c r="C19634" t="s">
        <v>6945</v>
      </c>
    </row>
    <row r="19635" spans="1:4" x14ac:dyDescent="0.25">
      <c r="A19635" s="2">
        <v>44692.997916666667</v>
      </c>
      <c r="B19635" t="s">
        <v>171</v>
      </c>
      <c r="C19635" t="s">
        <v>8291</v>
      </c>
    </row>
    <row r="19636" spans="1:4" x14ac:dyDescent="0.25">
      <c r="A19636" s="2">
        <v>44692.997916666667</v>
      </c>
      <c r="B19636" t="s">
        <v>171</v>
      </c>
      <c r="C19636" t="s">
        <v>6876</v>
      </c>
    </row>
    <row r="19637" spans="1:4" x14ac:dyDescent="0.25">
      <c r="A19637" s="2">
        <v>44692.997916666667</v>
      </c>
      <c r="B19637" t="s">
        <v>171</v>
      </c>
      <c r="C19637" t="s">
        <v>6396</v>
      </c>
    </row>
    <row r="19638" spans="1:4" x14ac:dyDescent="0.25">
      <c r="A19638" s="2">
        <v>44692.997916666667</v>
      </c>
      <c r="B19638" t="s">
        <v>171</v>
      </c>
      <c r="D19638" t="s">
        <v>827</v>
      </c>
    </row>
    <row r="19639" spans="1:4" x14ac:dyDescent="0.25">
      <c r="A19639" s="2">
        <v>44692.997916666667</v>
      </c>
      <c r="B19639" t="s">
        <v>171</v>
      </c>
      <c r="D19639" t="s">
        <v>825</v>
      </c>
    </row>
    <row r="19640" spans="1:4" x14ac:dyDescent="0.25">
      <c r="A19640" s="2">
        <v>44692.997916666667</v>
      </c>
      <c r="B19640" t="s">
        <v>171</v>
      </c>
      <c r="D19640" t="s">
        <v>826</v>
      </c>
    </row>
    <row r="19641" spans="1:4" x14ac:dyDescent="0.25">
      <c r="A19641" s="2">
        <v>44692.997916666667</v>
      </c>
      <c r="B19641" t="s">
        <v>171</v>
      </c>
      <c r="D19641" t="s">
        <v>5028</v>
      </c>
    </row>
    <row r="19642" spans="1:4" x14ac:dyDescent="0.25">
      <c r="A19642" s="2">
        <v>44692.997916666667</v>
      </c>
      <c r="B19642" t="s">
        <v>171</v>
      </c>
      <c r="D19642" t="s">
        <v>1848</v>
      </c>
    </row>
    <row r="19643" spans="1:4" x14ac:dyDescent="0.25">
      <c r="A19643" s="2">
        <v>44693.241666666669</v>
      </c>
      <c r="B19643" t="s">
        <v>181</v>
      </c>
      <c r="C19643" t="s">
        <v>194</v>
      </c>
    </row>
    <row r="19644" spans="1:4" x14ac:dyDescent="0.25">
      <c r="A19644" s="2">
        <v>44693.241666666669</v>
      </c>
      <c r="B19644" t="s">
        <v>181</v>
      </c>
      <c r="D19644" t="s">
        <v>5031</v>
      </c>
    </row>
    <row r="19645" spans="1:4" x14ac:dyDescent="0.25">
      <c r="A19645" s="2">
        <v>44693.242361111108</v>
      </c>
      <c r="B19645" t="s">
        <v>181</v>
      </c>
      <c r="C19645" t="s">
        <v>11929</v>
      </c>
    </row>
    <row r="19646" spans="1:4" x14ac:dyDescent="0.25">
      <c r="A19646" s="2">
        <v>44693.242361111108</v>
      </c>
      <c r="B19646" t="s">
        <v>181</v>
      </c>
      <c r="D19646" t="s">
        <v>1849</v>
      </c>
    </row>
    <row r="19647" spans="1:4" x14ac:dyDescent="0.25">
      <c r="A19647" s="2">
        <v>44693.243055555555</v>
      </c>
      <c r="B19647" t="s">
        <v>181</v>
      </c>
      <c r="C19647" t="s">
        <v>11930</v>
      </c>
    </row>
    <row r="19648" spans="1:4" x14ac:dyDescent="0.25">
      <c r="A19648" s="2">
        <v>44693.243055555555</v>
      </c>
      <c r="B19648" t="s">
        <v>181</v>
      </c>
      <c r="D19648" t="s">
        <v>1861</v>
      </c>
    </row>
    <row r="19649" spans="1:4" x14ac:dyDescent="0.25">
      <c r="A19649" s="2">
        <v>44693.245138888888</v>
      </c>
      <c r="B19649" t="s">
        <v>181</v>
      </c>
      <c r="C19649" t="s">
        <v>194</v>
      </c>
    </row>
    <row r="19650" spans="1:4" x14ac:dyDescent="0.25">
      <c r="A19650" s="2">
        <v>44693.245138888888</v>
      </c>
      <c r="B19650" t="s">
        <v>181</v>
      </c>
      <c r="C19650" t="s">
        <v>11932</v>
      </c>
    </row>
    <row r="19651" spans="1:4" x14ac:dyDescent="0.25">
      <c r="A19651" s="2">
        <v>44693.245138888888</v>
      </c>
      <c r="B19651" t="s">
        <v>181</v>
      </c>
      <c r="D19651" t="s">
        <v>11931</v>
      </c>
    </row>
    <row r="19652" spans="1:4" x14ac:dyDescent="0.25">
      <c r="A19652" s="2">
        <v>44693.245138888888</v>
      </c>
      <c r="B19652" t="s">
        <v>181</v>
      </c>
      <c r="D19652" t="s">
        <v>1853</v>
      </c>
    </row>
    <row r="19653" spans="1:4" x14ac:dyDescent="0.25">
      <c r="A19653" s="2">
        <v>44693.252083333333</v>
      </c>
      <c r="B19653" t="s">
        <v>181</v>
      </c>
      <c r="C19653" t="s">
        <v>11933</v>
      </c>
    </row>
    <row r="19654" spans="1:4" x14ac:dyDescent="0.25">
      <c r="A19654" s="2">
        <v>44693.252083333333</v>
      </c>
      <c r="B19654" t="s">
        <v>181</v>
      </c>
      <c r="D19654" t="s">
        <v>827</v>
      </c>
    </row>
    <row r="19655" spans="1:4" x14ac:dyDescent="0.25">
      <c r="A19655" s="2">
        <v>44693.254166666666</v>
      </c>
      <c r="B19655" t="s">
        <v>181</v>
      </c>
      <c r="C19655" t="s">
        <v>11934</v>
      </c>
    </row>
    <row r="19656" spans="1:4" x14ac:dyDescent="0.25">
      <c r="A19656" s="2">
        <v>44693.254166666666</v>
      </c>
      <c r="B19656" t="s">
        <v>181</v>
      </c>
      <c r="D19656" t="s">
        <v>885</v>
      </c>
    </row>
    <row r="19657" spans="1:4" x14ac:dyDescent="0.25">
      <c r="A19657" s="2">
        <v>44693.255555555559</v>
      </c>
      <c r="B19657" t="s">
        <v>181</v>
      </c>
      <c r="C19657" t="s">
        <v>11935</v>
      </c>
    </row>
    <row r="19658" spans="1:4" x14ac:dyDescent="0.25">
      <c r="A19658" s="2">
        <v>44693.255555555559</v>
      </c>
      <c r="B19658" t="s">
        <v>181</v>
      </c>
      <c r="C19658" t="s">
        <v>1538</v>
      </c>
    </row>
    <row r="19659" spans="1:4" x14ac:dyDescent="0.25">
      <c r="A19659" s="2">
        <v>44693.255555555559</v>
      </c>
      <c r="B19659" t="s">
        <v>181</v>
      </c>
      <c r="C19659" t="s">
        <v>11936</v>
      </c>
    </row>
    <row r="19660" spans="1:4" x14ac:dyDescent="0.25">
      <c r="A19660" s="2">
        <v>44693.255555555559</v>
      </c>
      <c r="B19660" t="s">
        <v>181</v>
      </c>
      <c r="C19660" t="s">
        <v>11937</v>
      </c>
    </row>
    <row r="19661" spans="1:4" x14ac:dyDescent="0.25">
      <c r="A19661" s="2">
        <v>44693.255555555559</v>
      </c>
      <c r="B19661" t="s">
        <v>181</v>
      </c>
      <c r="D19661" t="s">
        <v>954</v>
      </c>
    </row>
    <row r="19662" spans="1:4" x14ac:dyDescent="0.25">
      <c r="A19662" s="2">
        <v>44693.255555555559</v>
      </c>
      <c r="B19662" t="s">
        <v>181</v>
      </c>
      <c r="D19662" t="s">
        <v>1006</v>
      </c>
    </row>
    <row r="19663" spans="1:4" x14ac:dyDescent="0.25">
      <c r="A19663" s="2">
        <v>44693.255555555559</v>
      </c>
      <c r="B19663" t="s">
        <v>181</v>
      </c>
      <c r="D19663" t="s">
        <v>828</v>
      </c>
    </row>
    <row r="19664" spans="1:4" x14ac:dyDescent="0.25">
      <c r="A19664" s="2">
        <v>44693.255555555559</v>
      </c>
      <c r="B19664" t="s">
        <v>181</v>
      </c>
      <c r="D19664" t="s">
        <v>916</v>
      </c>
    </row>
    <row r="19665" spans="1:4" x14ac:dyDescent="0.25">
      <c r="A19665" s="2">
        <v>44693.256249999999</v>
      </c>
      <c r="B19665" t="s">
        <v>181</v>
      </c>
      <c r="C19665" t="s">
        <v>11938</v>
      </c>
    </row>
    <row r="19666" spans="1:4" x14ac:dyDescent="0.25">
      <c r="A19666" s="2">
        <v>44693.256249999999</v>
      </c>
      <c r="B19666" t="s">
        <v>181</v>
      </c>
      <c r="C19666" t="s">
        <v>11939</v>
      </c>
    </row>
    <row r="19667" spans="1:4" x14ac:dyDescent="0.25">
      <c r="A19667" s="2">
        <v>44693.256249999999</v>
      </c>
      <c r="B19667" t="s">
        <v>181</v>
      </c>
      <c r="D19667" t="s">
        <v>1027</v>
      </c>
    </row>
    <row r="19668" spans="1:4" x14ac:dyDescent="0.25">
      <c r="A19668" s="2">
        <v>44693.256249999999</v>
      </c>
      <c r="B19668" t="s">
        <v>181</v>
      </c>
      <c r="D19668" t="s">
        <v>917</v>
      </c>
    </row>
    <row r="19669" spans="1:4" x14ac:dyDescent="0.25">
      <c r="A19669" s="2">
        <v>44693.257638888892</v>
      </c>
      <c r="B19669" t="s">
        <v>181</v>
      </c>
      <c r="C19669" t="s">
        <v>11940</v>
      </c>
    </row>
    <row r="19670" spans="1:4" x14ac:dyDescent="0.25">
      <c r="A19670" s="2">
        <v>44693.257638888892</v>
      </c>
      <c r="B19670" t="s">
        <v>181</v>
      </c>
      <c r="D19670" t="s">
        <v>913</v>
      </c>
    </row>
    <row r="19671" spans="1:4" x14ac:dyDescent="0.25">
      <c r="A19671" s="2">
        <v>44693.401388888888</v>
      </c>
      <c r="B19671" t="s">
        <v>179</v>
      </c>
      <c r="C19671" t="s">
        <v>12294</v>
      </c>
    </row>
    <row r="19672" spans="1:4" x14ac:dyDescent="0.25">
      <c r="A19672" s="2">
        <v>44693.401388888888</v>
      </c>
      <c r="B19672" t="s">
        <v>179</v>
      </c>
      <c r="D19672" t="s">
        <v>5052</v>
      </c>
    </row>
    <row r="19673" spans="1:4" x14ac:dyDescent="0.25">
      <c r="A19673" s="2">
        <v>44693.402083333334</v>
      </c>
      <c r="B19673" t="s">
        <v>179</v>
      </c>
      <c r="C19673" t="s">
        <v>12295</v>
      </c>
    </row>
    <row r="19674" spans="1:4" x14ac:dyDescent="0.25">
      <c r="A19674" s="2">
        <v>44693.402083333334</v>
      </c>
      <c r="B19674" t="s">
        <v>179</v>
      </c>
      <c r="D19674" t="s">
        <v>1849</v>
      </c>
    </row>
    <row r="19675" spans="1:4" x14ac:dyDescent="0.25">
      <c r="A19675" s="2">
        <v>44693.402777777781</v>
      </c>
      <c r="B19675" t="s">
        <v>179</v>
      </c>
      <c r="C19675" t="s">
        <v>12296</v>
      </c>
    </row>
    <row r="19676" spans="1:4" x14ac:dyDescent="0.25">
      <c r="A19676" s="2">
        <v>44693.402777777781</v>
      </c>
      <c r="B19676" t="s">
        <v>169</v>
      </c>
      <c r="C19676" t="s">
        <v>12421</v>
      </c>
    </row>
    <row r="19677" spans="1:4" x14ac:dyDescent="0.25">
      <c r="A19677" s="2">
        <v>44693.402777777781</v>
      </c>
      <c r="B19677" t="s">
        <v>179</v>
      </c>
      <c r="D19677" t="s">
        <v>1888</v>
      </c>
    </row>
    <row r="19678" spans="1:4" x14ac:dyDescent="0.25">
      <c r="A19678" s="2">
        <v>44693.402777777781</v>
      </c>
      <c r="B19678" t="s">
        <v>169</v>
      </c>
      <c r="D19678" t="s">
        <v>5010</v>
      </c>
    </row>
    <row r="19679" spans="1:4" x14ac:dyDescent="0.25">
      <c r="A19679" s="2">
        <v>44693.404166666667</v>
      </c>
      <c r="B19679" t="s">
        <v>179</v>
      </c>
      <c r="C19679" t="s">
        <v>12297</v>
      </c>
    </row>
    <row r="19680" spans="1:4" x14ac:dyDescent="0.25">
      <c r="A19680" s="2">
        <v>44693.404166666667</v>
      </c>
      <c r="B19680" t="s">
        <v>179</v>
      </c>
      <c r="D19680" t="s">
        <v>1921</v>
      </c>
    </row>
    <row r="19681" spans="1:4" x14ac:dyDescent="0.25">
      <c r="A19681" s="2">
        <v>44693.404861111114</v>
      </c>
      <c r="B19681" t="s">
        <v>179</v>
      </c>
      <c r="C19681" t="s">
        <v>12298</v>
      </c>
    </row>
    <row r="19682" spans="1:4" x14ac:dyDescent="0.25">
      <c r="A19682" s="2">
        <v>44693.404861111114</v>
      </c>
      <c r="B19682" t="s">
        <v>179</v>
      </c>
      <c r="D19682" t="s">
        <v>827</v>
      </c>
    </row>
    <row r="19683" spans="1:4" x14ac:dyDescent="0.25">
      <c r="A19683" s="2">
        <v>44693.405555555553</v>
      </c>
      <c r="B19683" t="s">
        <v>178</v>
      </c>
      <c r="C19683" t="s">
        <v>6386</v>
      </c>
    </row>
    <row r="19684" spans="1:4" x14ac:dyDescent="0.25">
      <c r="A19684" s="2">
        <v>44693.405555555553</v>
      </c>
      <c r="B19684" t="s">
        <v>179</v>
      </c>
      <c r="C19684" t="s">
        <v>12299</v>
      </c>
    </row>
    <row r="19685" spans="1:4" x14ac:dyDescent="0.25">
      <c r="A19685" s="2">
        <v>44693.405555555553</v>
      </c>
      <c r="B19685" t="s">
        <v>169</v>
      </c>
      <c r="C19685" t="s">
        <v>12422</v>
      </c>
    </row>
    <row r="19686" spans="1:4" x14ac:dyDescent="0.25">
      <c r="A19686" s="2">
        <v>44693.405555555553</v>
      </c>
      <c r="B19686" t="s">
        <v>178</v>
      </c>
      <c r="D19686" t="s">
        <v>5020</v>
      </c>
    </row>
    <row r="19687" spans="1:4" x14ac:dyDescent="0.25">
      <c r="A19687" s="2">
        <v>44693.405555555553</v>
      </c>
      <c r="B19687" t="s">
        <v>179</v>
      </c>
      <c r="D19687" t="s">
        <v>856</v>
      </c>
    </row>
    <row r="19688" spans="1:4" x14ac:dyDescent="0.25">
      <c r="A19688" s="2">
        <v>44693.405555555553</v>
      </c>
      <c r="B19688" t="s">
        <v>169</v>
      </c>
      <c r="D19688" t="s">
        <v>1849</v>
      </c>
    </row>
    <row r="19689" spans="1:4" x14ac:dyDescent="0.25">
      <c r="A19689" s="2">
        <v>44693.40625</v>
      </c>
      <c r="B19689" t="s">
        <v>178</v>
      </c>
      <c r="C19689" t="s">
        <v>6386</v>
      </c>
    </row>
    <row r="19690" spans="1:4" x14ac:dyDescent="0.25">
      <c r="A19690" s="2">
        <v>44693.40625</v>
      </c>
      <c r="B19690" t="s">
        <v>178</v>
      </c>
      <c r="C19690" t="s">
        <v>10671</v>
      </c>
    </row>
    <row r="19691" spans="1:4" x14ac:dyDescent="0.25">
      <c r="A19691" s="2">
        <v>44693.40625</v>
      </c>
      <c r="B19691" t="s">
        <v>179</v>
      </c>
      <c r="C19691" t="s">
        <v>12300</v>
      </c>
    </row>
    <row r="19692" spans="1:4" x14ac:dyDescent="0.25">
      <c r="A19692" s="2">
        <v>44693.40625</v>
      </c>
      <c r="B19692" t="s">
        <v>179</v>
      </c>
      <c r="C19692" t="s">
        <v>12301</v>
      </c>
    </row>
    <row r="19693" spans="1:4" x14ac:dyDescent="0.25">
      <c r="A19693" s="2">
        <v>44693.40625</v>
      </c>
      <c r="B19693" t="s">
        <v>178</v>
      </c>
      <c r="D19693" t="s">
        <v>1848</v>
      </c>
    </row>
    <row r="19694" spans="1:4" x14ac:dyDescent="0.25">
      <c r="A19694" s="2">
        <v>44693.40625</v>
      </c>
      <c r="B19694" t="s">
        <v>178</v>
      </c>
      <c r="D19694" t="s">
        <v>1849</v>
      </c>
    </row>
    <row r="19695" spans="1:4" x14ac:dyDescent="0.25">
      <c r="A19695" s="2">
        <v>44693.40625</v>
      </c>
      <c r="B19695" t="s">
        <v>179</v>
      </c>
      <c r="D19695" t="s">
        <v>844</v>
      </c>
    </row>
    <row r="19696" spans="1:4" x14ac:dyDescent="0.25">
      <c r="A19696" s="2">
        <v>44693.40625</v>
      </c>
      <c r="B19696" t="s">
        <v>179</v>
      </c>
      <c r="D19696" t="s">
        <v>1124</v>
      </c>
    </row>
    <row r="19697" spans="1:4" x14ac:dyDescent="0.25">
      <c r="A19697" s="2">
        <v>44693.406944444447</v>
      </c>
      <c r="B19697" t="s">
        <v>178</v>
      </c>
      <c r="C19697" t="s">
        <v>6386</v>
      </c>
    </row>
    <row r="19698" spans="1:4" x14ac:dyDescent="0.25">
      <c r="A19698" s="2">
        <v>44693.406944444447</v>
      </c>
      <c r="B19698" t="s">
        <v>178</v>
      </c>
      <c r="C19698" t="s">
        <v>10672</v>
      </c>
    </row>
    <row r="19699" spans="1:4" x14ac:dyDescent="0.25">
      <c r="A19699" s="2">
        <v>44693.406944444447</v>
      </c>
      <c r="B19699" t="s">
        <v>179</v>
      </c>
      <c r="C19699" t="s">
        <v>6567</v>
      </c>
    </row>
    <row r="19700" spans="1:4" x14ac:dyDescent="0.25">
      <c r="A19700" s="2">
        <v>44693.406944444447</v>
      </c>
      <c r="B19700" t="s">
        <v>178</v>
      </c>
      <c r="D19700" t="s">
        <v>1850</v>
      </c>
    </row>
    <row r="19701" spans="1:4" x14ac:dyDescent="0.25">
      <c r="A19701" s="2">
        <v>44693.406944444447</v>
      </c>
      <c r="B19701" t="s">
        <v>178</v>
      </c>
      <c r="D19701" t="s">
        <v>1858</v>
      </c>
    </row>
    <row r="19702" spans="1:4" x14ac:dyDescent="0.25">
      <c r="A19702" s="2">
        <v>44693.406944444447</v>
      </c>
      <c r="B19702" t="s">
        <v>179</v>
      </c>
      <c r="D19702" t="s">
        <v>853</v>
      </c>
    </row>
    <row r="19703" spans="1:4" x14ac:dyDescent="0.25">
      <c r="A19703" s="2">
        <v>44693.407638888886</v>
      </c>
      <c r="B19703" t="s">
        <v>178</v>
      </c>
      <c r="C19703" t="s">
        <v>6386</v>
      </c>
    </row>
    <row r="19704" spans="1:4" x14ac:dyDescent="0.25">
      <c r="A19704" s="2">
        <v>44693.407638888886</v>
      </c>
      <c r="B19704" t="s">
        <v>178</v>
      </c>
      <c r="C19704" t="s">
        <v>10673</v>
      </c>
    </row>
    <row r="19705" spans="1:4" x14ac:dyDescent="0.25">
      <c r="A19705" s="2">
        <v>44693.407638888886</v>
      </c>
      <c r="B19705" t="s">
        <v>178</v>
      </c>
      <c r="C19705" t="s">
        <v>6386</v>
      </c>
    </row>
    <row r="19706" spans="1:4" x14ac:dyDescent="0.25">
      <c r="A19706" s="2">
        <v>44693.407638888886</v>
      </c>
      <c r="B19706" t="s">
        <v>169</v>
      </c>
      <c r="C19706" t="s">
        <v>12423</v>
      </c>
    </row>
    <row r="19707" spans="1:4" x14ac:dyDescent="0.25">
      <c r="A19707" s="2">
        <v>44693.407638888886</v>
      </c>
      <c r="B19707" t="s">
        <v>178</v>
      </c>
      <c r="D19707" t="s">
        <v>1852</v>
      </c>
    </row>
    <row r="19708" spans="1:4" x14ac:dyDescent="0.25">
      <c r="A19708" s="2">
        <v>44693.407638888886</v>
      </c>
      <c r="B19708" t="s">
        <v>178</v>
      </c>
      <c r="D19708" t="s">
        <v>850</v>
      </c>
    </row>
    <row r="19709" spans="1:4" x14ac:dyDescent="0.25">
      <c r="A19709" s="2">
        <v>44693.407638888886</v>
      </c>
      <c r="B19709" t="s">
        <v>178</v>
      </c>
      <c r="D19709" t="s">
        <v>922</v>
      </c>
    </row>
    <row r="19710" spans="1:4" x14ac:dyDescent="0.25">
      <c r="A19710" s="2">
        <v>44693.407638888886</v>
      </c>
      <c r="B19710" t="s">
        <v>169</v>
      </c>
      <c r="D19710" t="s">
        <v>1892</v>
      </c>
    </row>
    <row r="19711" spans="1:4" x14ac:dyDescent="0.25">
      <c r="A19711" s="2">
        <v>44693.40902777778</v>
      </c>
      <c r="B19711" t="s">
        <v>178</v>
      </c>
      <c r="C19711" t="s">
        <v>10674</v>
      </c>
    </row>
    <row r="19712" spans="1:4" x14ac:dyDescent="0.25">
      <c r="A19712" s="2">
        <v>44693.40902777778</v>
      </c>
      <c r="B19712" t="s">
        <v>169</v>
      </c>
      <c r="C19712" t="s">
        <v>12424</v>
      </c>
    </row>
    <row r="19713" spans="1:4" x14ac:dyDescent="0.25">
      <c r="A19713" s="2">
        <v>44693.40902777778</v>
      </c>
      <c r="B19713" t="s">
        <v>178</v>
      </c>
      <c r="D19713" t="s">
        <v>827</v>
      </c>
    </row>
    <row r="19714" spans="1:4" x14ac:dyDescent="0.25">
      <c r="A19714" s="2">
        <v>44693.40902777778</v>
      </c>
      <c r="B19714" t="s">
        <v>169</v>
      </c>
      <c r="D19714" t="s">
        <v>1013</v>
      </c>
    </row>
    <row r="19715" spans="1:4" x14ac:dyDescent="0.25">
      <c r="A19715" s="2">
        <v>44693.409722222219</v>
      </c>
      <c r="B19715" t="s">
        <v>178</v>
      </c>
      <c r="C19715" t="s">
        <v>10675</v>
      </c>
    </row>
    <row r="19716" spans="1:4" x14ac:dyDescent="0.25">
      <c r="A19716" s="2">
        <v>44693.409722222219</v>
      </c>
      <c r="B19716" t="s">
        <v>178</v>
      </c>
      <c r="D19716" t="s">
        <v>852</v>
      </c>
    </row>
    <row r="19717" spans="1:4" x14ac:dyDescent="0.25">
      <c r="A19717" s="2">
        <v>44693.410416666666</v>
      </c>
      <c r="B19717" t="s">
        <v>169</v>
      </c>
      <c r="C19717" t="s">
        <v>12425</v>
      </c>
    </row>
    <row r="19718" spans="1:4" x14ac:dyDescent="0.25">
      <c r="A19718" s="2">
        <v>44693.410416666666</v>
      </c>
      <c r="B19718" t="s">
        <v>169</v>
      </c>
      <c r="D19718" t="s">
        <v>827</v>
      </c>
    </row>
    <row r="19719" spans="1:4" x14ac:dyDescent="0.25">
      <c r="A19719" s="2">
        <v>44693.411111111112</v>
      </c>
      <c r="B19719" t="s">
        <v>169</v>
      </c>
      <c r="C19719" t="s">
        <v>12411</v>
      </c>
    </row>
    <row r="19720" spans="1:4" x14ac:dyDescent="0.25">
      <c r="A19720" s="2">
        <v>44693.411111111112</v>
      </c>
      <c r="B19720" t="s">
        <v>169</v>
      </c>
      <c r="D19720" t="s">
        <v>828</v>
      </c>
    </row>
    <row r="19721" spans="1:4" x14ac:dyDescent="0.25">
      <c r="A19721" s="2">
        <v>44693.415972222225</v>
      </c>
      <c r="B19721" t="s">
        <v>165</v>
      </c>
      <c r="C19721" t="s">
        <v>11857</v>
      </c>
    </row>
    <row r="19722" spans="1:4" x14ac:dyDescent="0.25">
      <c r="A19722" s="2">
        <v>44693.415972222225</v>
      </c>
      <c r="B19722" t="s">
        <v>165</v>
      </c>
      <c r="D19722" t="s">
        <v>1866</v>
      </c>
    </row>
    <row r="19723" spans="1:4" x14ac:dyDescent="0.25">
      <c r="A19723" s="2">
        <v>44693.416666666664</v>
      </c>
      <c r="B19723" t="s">
        <v>165</v>
      </c>
      <c r="C19723" t="s">
        <v>11858</v>
      </c>
    </row>
    <row r="19724" spans="1:4" x14ac:dyDescent="0.25">
      <c r="A19724" s="2">
        <v>44693.416666666664</v>
      </c>
      <c r="B19724" t="s">
        <v>165</v>
      </c>
      <c r="D19724" t="s">
        <v>1849</v>
      </c>
    </row>
    <row r="19725" spans="1:4" x14ac:dyDescent="0.25">
      <c r="A19725" s="2">
        <v>44693.417361111111</v>
      </c>
      <c r="B19725" t="s">
        <v>165</v>
      </c>
      <c r="C19725" t="s">
        <v>11859</v>
      </c>
    </row>
    <row r="19726" spans="1:4" x14ac:dyDescent="0.25">
      <c r="A19726" s="2">
        <v>44693.417361111111</v>
      </c>
      <c r="B19726" t="s">
        <v>165</v>
      </c>
      <c r="D19726" t="s">
        <v>1874</v>
      </c>
    </row>
    <row r="19727" spans="1:4" x14ac:dyDescent="0.25">
      <c r="A19727" s="2">
        <v>44693.418055555558</v>
      </c>
      <c r="B19727" t="s">
        <v>165</v>
      </c>
      <c r="C19727" t="s">
        <v>11860</v>
      </c>
    </row>
    <row r="19728" spans="1:4" x14ac:dyDescent="0.25">
      <c r="A19728" s="2">
        <v>44693.418055555558</v>
      </c>
      <c r="B19728" t="s">
        <v>165</v>
      </c>
      <c r="C19728" t="s">
        <v>11861</v>
      </c>
    </row>
    <row r="19729" spans="1:4" x14ac:dyDescent="0.25">
      <c r="A19729" s="2">
        <v>44693.418055555558</v>
      </c>
      <c r="B19729" t="s">
        <v>165</v>
      </c>
      <c r="D19729" t="s">
        <v>1932</v>
      </c>
    </row>
    <row r="19730" spans="1:4" x14ac:dyDescent="0.25">
      <c r="A19730" s="2">
        <v>44693.418055555558</v>
      </c>
      <c r="B19730" t="s">
        <v>165</v>
      </c>
      <c r="D19730" t="s">
        <v>846</v>
      </c>
    </row>
    <row r="19731" spans="1:4" x14ac:dyDescent="0.25">
      <c r="A19731" s="2">
        <v>44693.432638888888</v>
      </c>
      <c r="B19731" t="s">
        <v>851</v>
      </c>
      <c r="C19731" t="s">
        <v>6386</v>
      </c>
    </row>
    <row r="19732" spans="1:4" x14ac:dyDescent="0.25">
      <c r="A19732" s="2">
        <v>44693.432638888888</v>
      </c>
      <c r="B19732" t="s">
        <v>851</v>
      </c>
      <c r="C19732" t="s">
        <v>6386</v>
      </c>
    </row>
    <row r="19733" spans="1:4" x14ac:dyDescent="0.25">
      <c r="A19733" s="2">
        <v>44693.432638888888</v>
      </c>
      <c r="B19733" t="s">
        <v>851</v>
      </c>
      <c r="D19733" t="s">
        <v>5000</v>
      </c>
    </row>
    <row r="19734" spans="1:4" x14ac:dyDescent="0.25">
      <c r="A19734" s="2">
        <v>44693.432638888888</v>
      </c>
      <c r="B19734" t="s">
        <v>851</v>
      </c>
      <c r="D19734" t="s">
        <v>1848</v>
      </c>
    </row>
    <row r="19735" spans="1:4" x14ac:dyDescent="0.25">
      <c r="A19735" s="2">
        <v>44693.434027777781</v>
      </c>
      <c r="B19735" t="s">
        <v>851</v>
      </c>
      <c r="C19735" t="s">
        <v>11420</v>
      </c>
    </row>
    <row r="19736" spans="1:4" x14ac:dyDescent="0.25">
      <c r="A19736" s="2">
        <v>44693.434027777781</v>
      </c>
      <c r="B19736" t="s">
        <v>851</v>
      </c>
      <c r="C19736" t="s">
        <v>6386</v>
      </c>
    </row>
    <row r="19737" spans="1:4" x14ac:dyDescent="0.25">
      <c r="A19737" s="2">
        <v>44693.434027777781</v>
      </c>
      <c r="B19737" t="s">
        <v>851</v>
      </c>
      <c r="D19737" t="s">
        <v>1849</v>
      </c>
    </row>
    <row r="19738" spans="1:4" x14ac:dyDescent="0.25">
      <c r="A19738" s="2">
        <v>44693.434027777781</v>
      </c>
      <c r="B19738" t="s">
        <v>851</v>
      </c>
      <c r="D19738" t="s">
        <v>1850</v>
      </c>
    </row>
    <row r="19739" spans="1:4" x14ac:dyDescent="0.25">
      <c r="A19739" s="2">
        <v>44693.43472222222</v>
      </c>
      <c r="B19739" t="s">
        <v>851</v>
      </c>
      <c r="C19739" t="s">
        <v>11421</v>
      </c>
    </row>
    <row r="19740" spans="1:4" x14ac:dyDescent="0.25">
      <c r="A19740" s="2">
        <v>44693.43472222222</v>
      </c>
      <c r="B19740" t="s">
        <v>851</v>
      </c>
      <c r="D19740" t="s">
        <v>1877</v>
      </c>
    </row>
    <row r="19741" spans="1:4" x14ac:dyDescent="0.25">
      <c r="A19741" s="2">
        <v>44693.436111111114</v>
      </c>
      <c r="B19741" t="s">
        <v>851</v>
      </c>
      <c r="C19741" t="s">
        <v>6386</v>
      </c>
    </row>
    <row r="19742" spans="1:4" x14ac:dyDescent="0.25">
      <c r="A19742" s="2">
        <v>44693.436111111114</v>
      </c>
      <c r="B19742" t="s">
        <v>851</v>
      </c>
      <c r="C19742" t="s">
        <v>1538</v>
      </c>
    </row>
    <row r="19743" spans="1:4" x14ac:dyDescent="0.25">
      <c r="A19743" s="2">
        <v>44693.436111111114</v>
      </c>
      <c r="B19743" t="s">
        <v>851</v>
      </c>
      <c r="C19743" t="s">
        <v>6386</v>
      </c>
    </row>
    <row r="19744" spans="1:4" x14ac:dyDescent="0.25">
      <c r="A19744" s="2">
        <v>44693.436111111114</v>
      </c>
      <c r="B19744" t="s">
        <v>851</v>
      </c>
      <c r="D19744" t="s">
        <v>1852</v>
      </c>
    </row>
    <row r="19745" spans="1:4" x14ac:dyDescent="0.25">
      <c r="A19745" s="2">
        <v>44693.436111111114</v>
      </c>
      <c r="B19745" t="s">
        <v>851</v>
      </c>
      <c r="D19745" t="s">
        <v>856</v>
      </c>
    </row>
    <row r="19746" spans="1:4" x14ac:dyDescent="0.25">
      <c r="A19746" s="2">
        <v>44693.436111111114</v>
      </c>
      <c r="B19746" t="s">
        <v>851</v>
      </c>
      <c r="D19746" t="s">
        <v>5005</v>
      </c>
    </row>
    <row r="19747" spans="1:4" x14ac:dyDescent="0.25">
      <c r="A19747" s="2">
        <v>44693.472222222219</v>
      </c>
      <c r="B19747" t="s">
        <v>164</v>
      </c>
      <c r="C19747" t="s">
        <v>6396</v>
      </c>
    </row>
    <row r="19748" spans="1:4" x14ac:dyDescent="0.25">
      <c r="A19748" s="2">
        <v>44693.472222222219</v>
      </c>
      <c r="B19748" t="s">
        <v>164</v>
      </c>
      <c r="D19748" t="s">
        <v>5001</v>
      </c>
    </row>
    <row r="19749" spans="1:4" x14ac:dyDescent="0.25">
      <c r="A19749" s="2">
        <v>44693.472916666666</v>
      </c>
      <c r="B19749" t="s">
        <v>164</v>
      </c>
      <c r="C19749" t="s">
        <v>6396</v>
      </c>
    </row>
    <row r="19750" spans="1:4" x14ac:dyDescent="0.25">
      <c r="A19750" s="2">
        <v>44693.472916666666</v>
      </c>
      <c r="B19750" t="s">
        <v>164</v>
      </c>
      <c r="C19750" t="s">
        <v>11122</v>
      </c>
    </row>
    <row r="19751" spans="1:4" x14ac:dyDescent="0.25">
      <c r="A19751" s="2">
        <v>44693.472916666666</v>
      </c>
      <c r="B19751" t="s">
        <v>164</v>
      </c>
      <c r="C19751" t="s">
        <v>6386</v>
      </c>
    </row>
    <row r="19752" spans="1:4" x14ac:dyDescent="0.25">
      <c r="A19752" s="2">
        <v>44693.472916666666</v>
      </c>
      <c r="B19752" t="s">
        <v>164</v>
      </c>
      <c r="C19752" t="s">
        <v>13</v>
      </c>
    </row>
    <row r="19753" spans="1:4" x14ac:dyDescent="0.25">
      <c r="A19753" s="2">
        <v>44693.472916666666</v>
      </c>
      <c r="B19753" t="s">
        <v>164</v>
      </c>
      <c r="C19753" t="s">
        <v>6386</v>
      </c>
    </row>
    <row r="19754" spans="1:4" x14ac:dyDescent="0.25">
      <c r="A19754" s="2">
        <v>44693.472916666666</v>
      </c>
      <c r="B19754" t="s">
        <v>164</v>
      </c>
      <c r="D19754" t="s">
        <v>1848</v>
      </c>
    </row>
    <row r="19755" spans="1:4" x14ac:dyDescent="0.25">
      <c r="A19755" s="2">
        <v>44693.472916666666</v>
      </c>
      <c r="B19755" t="s">
        <v>164</v>
      </c>
      <c r="D19755" t="s">
        <v>1849</v>
      </c>
    </row>
    <row r="19756" spans="1:4" x14ac:dyDescent="0.25">
      <c r="A19756" s="2">
        <v>44693.472916666666</v>
      </c>
      <c r="B19756" t="s">
        <v>164</v>
      </c>
      <c r="D19756" t="s">
        <v>1850</v>
      </c>
    </row>
    <row r="19757" spans="1:4" x14ac:dyDescent="0.25">
      <c r="A19757" s="2">
        <v>44693.472916666666</v>
      </c>
      <c r="B19757" t="s">
        <v>164</v>
      </c>
      <c r="D19757" t="s">
        <v>1888</v>
      </c>
    </row>
    <row r="19758" spans="1:4" x14ac:dyDescent="0.25">
      <c r="A19758" s="2">
        <v>44693.472916666666</v>
      </c>
      <c r="B19758" t="s">
        <v>164</v>
      </c>
      <c r="D19758" t="s">
        <v>1852</v>
      </c>
    </row>
    <row r="19759" spans="1:4" x14ac:dyDescent="0.25">
      <c r="A19759" s="2">
        <v>44693.473611111112</v>
      </c>
      <c r="B19759" t="s">
        <v>164</v>
      </c>
      <c r="C19759" t="s">
        <v>6925</v>
      </c>
    </row>
    <row r="19760" spans="1:4" x14ac:dyDescent="0.25">
      <c r="A19760" s="2">
        <v>44693.473611111112</v>
      </c>
      <c r="B19760" t="s">
        <v>164</v>
      </c>
      <c r="C19760" t="s">
        <v>6396</v>
      </c>
    </row>
    <row r="19761" spans="1:4" x14ac:dyDescent="0.25">
      <c r="A19761" s="2">
        <v>44693.473611111112</v>
      </c>
      <c r="B19761" t="s">
        <v>164</v>
      </c>
      <c r="C19761" t="s">
        <v>11123</v>
      </c>
    </row>
    <row r="19762" spans="1:4" x14ac:dyDescent="0.25">
      <c r="A19762" s="2">
        <v>44693.473611111112</v>
      </c>
      <c r="B19762" t="s">
        <v>164</v>
      </c>
      <c r="D19762" t="s">
        <v>844</v>
      </c>
    </row>
    <row r="19763" spans="1:4" x14ac:dyDescent="0.25">
      <c r="A19763" s="2">
        <v>44693.473611111112</v>
      </c>
      <c r="B19763" t="s">
        <v>164</v>
      </c>
      <c r="D19763" t="s">
        <v>976</v>
      </c>
    </row>
    <row r="19764" spans="1:4" x14ac:dyDescent="0.25">
      <c r="A19764" s="2">
        <v>44693.473611111112</v>
      </c>
      <c r="B19764" t="s">
        <v>164</v>
      </c>
      <c r="D19764" t="s">
        <v>899</v>
      </c>
    </row>
    <row r="19765" spans="1:4" x14ac:dyDescent="0.25">
      <c r="A19765" s="2">
        <v>44693.474305555559</v>
      </c>
      <c r="B19765" t="s">
        <v>164</v>
      </c>
      <c r="C19765" t="s">
        <v>194</v>
      </c>
    </row>
    <row r="19766" spans="1:4" x14ac:dyDescent="0.25">
      <c r="A19766" s="2">
        <v>44693.474305555559</v>
      </c>
      <c r="B19766" t="s">
        <v>164</v>
      </c>
      <c r="D19766" t="s">
        <v>855</v>
      </c>
    </row>
    <row r="19767" spans="1:4" x14ac:dyDescent="0.25">
      <c r="A19767" s="2">
        <v>44693.499305555553</v>
      </c>
      <c r="B19767" t="s">
        <v>10297</v>
      </c>
      <c r="C19767" t="s">
        <v>6386</v>
      </c>
    </row>
    <row r="19768" spans="1:4" x14ac:dyDescent="0.25">
      <c r="A19768" s="2">
        <v>44693.499305555553</v>
      </c>
      <c r="B19768" t="s">
        <v>10297</v>
      </c>
      <c r="C19768" t="s">
        <v>6386</v>
      </c>
    </row>
    <row r="19769" spans="1:4" x14ac:dyDescent="0.25">
      <c r="A19769" s="2">
        <v>44693.499305555553</v>
      </c>
      <c r="B19769" t="s">
        <v>10297</v>
      </c>
      <c r="D19769" t="s">
        <v>4989</v>
      </c>
    </row>
    <row r="19770" spans="1:4" x14ac:dyDescent="0.25">
      <c r="A19770" s="2">
        <v>44693.499305555553</v>
      </c>
      <c r="B19770" t="s">
        <v>10297</v>
      </c>
      <c r="D19770" t="s">
        <v>1848</v>
      </c>
    </row>
    <row r="19771" spans="1:4" x14ac:dyDescent="0.25">
      <c r="A19771" s="2">
        <v>44693.5</v>
      </c>
      <c r="B19771" t="s">
        <v>10297</v>
      </c>
      <c r="C19771" t="s">
        <v>12201</v>
      </c>
    </row>
    <row r="19772" spans="1:4" x14ac:dyDescent="0.25">
      <c r="A19772" s="2">
        <v>44693.5</v>
      </c>
      <c r="B19772" t="s">
        <v>10297</v>
      </c>
      <c r="D19772" t="s">
        <v>1849</v>
      </c>
    </row>
    <row r="19773" spans="1:4" x14ac:dyDescent="0.25">
      <c r="A19773" s="2">
        <v>44693.500694444447</v>
      </c>
      <c r="B19773" t="s">
        <v>10297</v>
      </c>
      <c r="C19773" t="s">
        <v>6386</v>
      </c>
    </row>
    <row r="19774" spans="1:4" x14ac:dyDescent="0.25">
      <c r="A19774" s="2">
        <v>44693.500694444447</v>
      </c>
      <c r="B19774" t="s">
        <v>10297</v>
      </c>
      <c r="C19774" t="s">
        <v>23</v>
      </c>
    </row>
    <row r="19775" spans="1:4" x14ac:dyDescent="0.25">
      <c r="A19775" s="2">
        <v>44693.500694444447</v>
      </c>
      <c r="B19775" t="s">
        <v>10297</v>
      </c>
      <c r="C19775" t="s">
        <v>6386</v>
      </c>
    </row>
    <row r="19776" spans="1:4" x14ac:dyDescent="0.25">
      <c r="A19776" s="2">
        <v>44693.500694444447</v>
      </c>
      <c r="B19776" t="s">
        <v>10297</v>
      </c>
      <c r="C19776" t="s">
        <v>1446</v>
      </c>
    </row>
    <row r="19777" spans="1:4" x14ac:dyDescent="0.25">
      <c r="A19777" s="2">
        <v>44693.500694444447</v>
      </c>
      <c r="B19777" t="s">
        <v>10297</v>
      </c>
      <c r="C19777" t="s">
        <v>6380</v>
      </c>
    </row>
    <row r="19778" spans="1:4" x14ac:dyDescent="0.25">
      <c r="A19778" s="2">
        <v>44693.500694444447</v>
      </c>
      <c r="B19778" t="s">
        <v>10297</v>
      </c>
      <c r="D19778" t="s">
        <v>1850</v>
      </c>
    </row>
    <row r="19779" spans="1:4" x14ac:dyDescent="0.25">
      <c r="A19779" s="2">
        <v>44693.500694444447</v>
      </c>
      <c r="B19779" t="s">
        <v>10297</v>
      </c>
      <c r="D19779" t="s">
        <v>1897</v>
      </c>
    </row>
    <row r="19780" spans="1:4" x14ac:dyDescent="0.25">
      <c r="A19780" s="2">
        <v>44693.500694444447</v>
      </c>
      <c r="B19780" t="s">
        <v>10297</v>
      </c>
      <c r="D19780" t="s">
        <v>1852</v>
      </c>
    </row>
    <row r="19781" spans="1:4" x14ac:dyDescent="0.25">
      <c r="A19781" s="2">
        <v>44693.500694444447</v>
      </c>
      <c r="B19781" t="s">
        <v>10297</v>
      </c>
      <c r="D19781" t="s">
        <v>1855</v>
      </c>
    </row>
    <row r="19782" spans="1:4" x14ac:dyDescent="0.25">
      <c r="A19782" s="2">
        <v>44693.500694444447</v>
      </c>
      <c r="B19782" t="s">
        <v>10297</v>
      </c>
      <c r="D19782" t="s">
        <v>1869</v>
      </c>
    </row>
    <row r="19783" spans="1:4" x14ac:dyDescent="0.25">
      <c r="A19783" s="2">
        <v>44693.501388888886</v>
      </c>
      <c r="B19783" t="s">
        <v>10297</v>
      </c>
      <c r="C19783" t="s">
        <v>12202</v>
      </c>
    </row>
    <row r="19784" spans="1:4" x14ac:dyDescent="0.25">
      <c r="A19784" s="2">
        <v>44693.501388888886</v>
      </c>
      <c r="B19784" t="s">
        <v>10297</v>
      </c>
      <c r="C19784" t="s">
        <v>1538</v>
      </c>
    </row>
    <row r="19785" spans="1:4" x14ac:dyDescent="0.25">
      <c r="A19785" s="2">
        <v>44693.501388888886</v>
      </c>
      <c r="B19785" t="s">
        <v>10297</v>
      </c>
      <c r="D19785" t="s">
        <v>899</v>
      </c>
    </row>
    <row r="19786" spans="1:4" x14ac:dyDescent="0.25">
      <c r="A19786" s="2">
        <v>44693.501388888886</v>
      </c>
      <c r="B19786" t="s">
        <v>10297</v>
      </c>
      <c r="D19786" t="s">
        <v>855</v>
      </c>
    </row>
    <row r="19787" spans="1:4" x14ac:dyDescent="0.25">
      <c r="A19787" s="2">
        <v>44693.502083333333</v>
      </c>
      <c r="B19787" t="s">
        <v>10297</v>
      </c>
      <c r="C19787" t="s">
        <v>12203</v>
      </c>
    </row>
    <row r="19788" spans="1:4" x14ac:dyDescent="0.25">
      <c r="A19788" s="2">
        <v>44693.502083333333</v>
      </c>
      <c r="B19788" t="s">
        <v>10297</v>
      </c>
      <c r="C19788" t="s">
        <v>6386</v>
      </c>
    </row>
    <row r="19789" spans="1:4" x14ac:dyDescent="0.25">
      <c r="A19789" s="2">
        <v>44693.502083333333</v>
      </c>
      <c r="B19789" t="s">
        <v>10297</v>
      </c>
      <c r="D19789" t="s">
        <v>852</v>
      </c>
    </row>
    <row r="19790" spans="1:4" x14ac:dyDescent="0.25">
      <c r="A19790" s="2">
        <v>44693.502083333333</v>
      </c>
      <c r="B19790" t="s">
        <v>10297</v>
      </c>
      <c r="D19790" t="s">
        <v>933</v>
      </c>
    </row>
    <row r="19791" spans="1:4" x14ac:dyDescent="0.25">
      <c r="A19791" s="2">
        <v>44693.50277777778</v>
      </c>
      <c r="B19791" t="s">
        <v>10297</v>
      </c>
      <c r="C19791" t="s">
        <v>12204</v>
      </c>
    </row>
    <row r="19792" spans="1:4" x14ac:dyDescent="0.25">
      <c r="A19792" s="2">
        <v>44693.50277777778</v>
      </c>
      <c r="B19792" t="s">
        <v>10297</v>
      </c>
      <c r="C19792" t="s">
        <v>6386</v>
      </c>
    </row>
    <row r="19793" spans="1:4" x14ac:dyDescent="0.25">
      <c r="A19793" s="2">
        <v>44693.50277777778</v>
      </c>
      <c r="B19793" t="s">
        <v>10297</v>
      </c>
      <c r="C19793" t="s">
        <v>1538</v>
      </c>
    </row>
    <row r="19794" spans="1:4" x14ac:dyDescent="0.25">
      <c r="A19794" s="2">
        <v>44693.50277777778</v>
      </c>
      <c r="B19794" t="s">
        <v>10297</v>
      </c>
      <c r="C19794" t="s">
        <v>6386</v>
      </c>
    </row>
    <row r="19795" spans="1:4" x14ac:dyDescent="0.25">
      <c r="A19795" s="2">
        <v>44693.50277777778</v>
      </c>
      <c r="B19795" t="s">
        <v>10297</v>
      </c>
      <c r="C19795" t="s">
        <v>12205</v>
      </c>
    </row>
    <row r="19796" spans="1:4" x14ac:dyDescent="0.25">
      <c r="A19796" s="2">
        <v>44693.50277777778</v>
      </c>
      <c r="B19796" t="s">
        <v>10297</v>
      </c>
      <c r="D19796" t="s">
        <v>834</v>
      </c>
    </row>
    <row r="19797" spans="1:4" x14ac:dyDescent="0.25">
      <c r="A19797" s="2">
        <v>44693.50277777778</v>
      </c>
      <c r="B19797" t="s">
        <v>10297</v>
      </c>
      <c r="D19797" t="s">
        <v>904</v>
      </c>
    </row>
    <row r="19798" spans="1:4" x14ac:dyDescent="0.25">
      <c r="A19798" s="2">
        <v>44693.50277777778</v>
      </c>
      <c r="B19798" t="s">
        <v>10297</v>
      </c>
      <c r="D19798" t="s">
        <v>836</v>
      </c>
    </row>
    <row r="19799" spans="1:4" x14ac:dyDescent="0.25">
      <c r="A19799" s="2">
        <v>44693.50277777778</v>
      </c>
      <c r="B19799" t="s">
        <v>10297</v>
      </c>
      <c r="D19799" t="s">
        <v>991</v>
      </c>
    </row>
    <row r="19800" spans="1:4" x14ac:dyDescent="0.25">
      <c r="A19800" s="2">
        <v>44693.50277777778</v>
      </c>
      <c r="B19800" t="s">
        <v>10297</v>
      </c>
      <c r="D19800" t="s">
        <v>885</v>
      </c>
    </row>
    <row r="19801" spans="1:4" x14ac:dyDescent="0.25">
      <c r="A19801" s="2">
        <v>44693.581944444442</v>
      </c>
      <c r="B19801" t="s">
        <v>178</v>
      </c>
      <c r="C19801" t="s">
        <v>1249</v>
      </c>
    </row>
    <row r="19802" spans="1:4" x14ac:dyDescent="0.25">
      <c r="A19802" s="2">
        <v>44693.581944444442</v>
      </c>
      <c r="B19802" t="s">
        <v>178</v>
      </c>
      <c r="D19802" t="s">
        <v>5020</v>
      </c>
    </row>
    <row r="19803" spans="1:4" x14ac:dyDescent="0.25">
      <c r="A19803" s="2">
        <v>44693.582638888889</v>
      </c>
      <c r="B19803" t="s">
        <v>178</v>
      </c>
      <c r="C19803" t="s">
        <v>11498</v>
      </c>
    </row>
    <row r="19804" spans="1:4" x14ac:dyDescent="0.25">
      <c r="A19804" s="2">
        <v>44693.582638888889</v>
      </c>
      <c r="B19804" t="s">
        <v>178</v>
      </c>
      <c r="C19804" t="s">
        <v>11499</v>
      </c>
    </row>
    <row r="19805" spans="1:4" x14ac:dyDescent="0.25">
      <c r="A19805" s="2">
        <v>44693.582638888889</v>
      </c>
      <c r="B19805" t="s">
        <v>178</v>
      </c>
      <c r="D19805" t="s">
        <v>1849</v>
      </c>
    </row>
    <row r="19806" spans="1:4" x14ac:dyDescent="0.25">
      <c r="A19806" s="2">
        <v>44693.582638888889</v>
      </c>
      <c r="B19806" t="s">
        <v>178</v>
      </c>
      <c r="D19806" t="s">
        <v>1858</v>
      </c>
    </row>
    <row r="19807" spans="1:4" x14ac:dyDescent="0.25">
      <c r="A19807" s="2">
        <v>44693.583333333336</v>
      </c>
      <c r="B19807" t="s">
        <v>178</v>
      </c>
      <c r="C19807" t="s">
        <v>11500</v>
      </c>
    </row>
    <row r="19808" spans="1:4" x14ac:dyDescent="0.25">
      <c r="A19808" s="2">
        <v>44693.583333333336</v>
      </c>
      <c r="B19808" t="s">
        <v>178</v>
      </c>
      <c r="D19808" t="s">
        <v>1934</v>
      </c>
    </row>
    <row r="19809" spans="1:4" x14ac:dyDescent="0.25">
      <c r="A19809" s="2">
        <v>44693.584722222222</v>
      </c>
      <c r="B19809" t="s">
        <v>178</v>
      </c>
      <c r="C19809" t="s">
        <v>11501</v>
      </c>
    </row>
    <row r="19810" spans="1:4" x14ac:dyDescent="0.25">
      <c r="A19810" s="2">
        <v>44693.584722222222</v>
      </c>
      <c r="B19810" t="s">
        <v>178</v>
      </c>
      <c r="D19810" t="s">
        <v>844</v>
      </c>
    </row>
    <row r="19811" spans="1:4" x14ac:dyDescent="0.25">
      <c r="A19811" s="2">
        <v>44693.588888888888</v>
      </c>
      <c r="B19811" t="s">
        <v>178</v>
      </c>
      <c r="C19811" t="s">
        <v>11502</v>
      </c>
    </row>
    <row r="19812" spans="1:4" x14ac:dyDescent="0.25">
      <c r="A19812" s="2">
        <v>44693.588888888888</v>
      </c>
      <c r="B19812" t="s">
        <v>178</v>
      </c>
      <c r="D19812" t="s">
        <v>834</v>
      </c>
    </row>
    <row r="19813" spans="1:4" x14ac:dyDescent="0.25">
      <c r="A19813" s="2">
        <v>44693.593055555553</v>
      </c>
      <c r="B19813" t="s">
        <v>178</v>
      </c>
      <c r="C19813" t="s">
        <v>11503</v>
      </c>
    </row>
    <row r="19814" spans="1:4" x14ac:dyDescent="0.25">
      <c r="A19814" s="2">
        <v>44693.593055555553</v>
      </c>
      <c r="B19814" t="s">
        <v>178</v>
      </c>
      <c r="D19814" t="s">
        <v>1855</v>
      </c>
    </row>
    <row r="19815" spans="1:4" x14ac:dyDescent="0.25">
      <c r="A19815" s="2">
        <v>44693.604166666664</v>
      </c>
      <c r="B19815" t="s">
        <v>1148</v>
      </c>
      <c r="C19815" t="s">
        <v>11292</v>
      </c>
    </row>
    <row r="19816" spans="1:4" x14ac:dyDescent="0.25">
      <c r="A19816" s="2">
        <v>44693.604166666664</v>
      </c>
      <c r="B19816" t="s">
        <v>1148</v>
      </c>
      <c r="D19816" t="s">
        <v>5019</v>
      </c>
    </row>
    <row r="19817" spans="1:4" x14ac:dyDescent="0.25">
      <c r="A19817" s="2">
        <v>44693.604861111111</v>
      </c>
      <c r="B19817" t="s">
        <v>1148</v>
      </c>
      <c r="C19817" t="s">
        <v>11293</v>
      </c>
    </row>
    <row r="19818" spans="1:4" x14ac:dyDescent="0.25">
      <c r="A19818" s="2">
        <v>44693.604861111111</v>
      </c>
      <c r="B19818" t="s">
        <v>1148</v>
      </c>
      <c r="D19818" t="s">
        <v>1849</v>
      </c>
    </row>
    <row r="19819" spans="1:4" x14ac:dyDescent="0.25">
      <c r="A19819" s="2">
        <v>44693.606944444444</v>
      </c>
      <c r="B19819" t="s">
        <v>1148</v>
      </c>
      <c r="C19819" t="s">
        <v>11294</v>
      </c>
    </row>
    <row r="19820" spans="1:4" x14ac:dyDescent="0.25">
      <c r="A19820" s="2">
        <v>44693.606944444444</v>
      </c>
      <c r="B19820" t="s">
        <v>1148</v>
      </c>
      <c r="D19820" t="s">
        <v>1877</v>
      </c>
    </row>
    <row r="19821" spans="1:4" x14ac:dyDescent="0.25">
      <c r="A19821" s="2">
        <v>44693.61041666667</v>
      </c>
      <c r="B19821" t="s">
        <v>1148</v>
      </c>
      <c r="C19821" t="s">
        <v>11295</v>
      </c>
    </row>
    <row r="19822" spans="1:4" x14ac:dyDescent="0.25">
      <c r="A19822" s="2">
        <v>44693.61041666667</v>
      </c>
      <c r="B19822" t="s">
        <v>1148</v>
      </c>
      <c r="D19822" t="s">
        <v>1050</v>
      </c>
    </row>
    <row r="19823" spans="1:4" x14ac:dyDescent="0.25">
      <c r="A19823" s="2">
        <v>44693.611805555556</v>
      </c>
      <c r="B19823" t="s">
        <v>1148</v>
      </c>
      <c r="C19823" t="s">
        <v>11296</v>
      </c>
    </row>
    <row r="19824" spans="1:4" x14ac:dyDescent="0.25">
      <c r="A19824" s="2">
        <v>44693.611805555556</v>
      </c>
      <c r="B19824" t="s">
        <v>1148</v>
      </c>
      <c r="C19824" t="s">
        <v>11297</v>
      </c>
    </row>
    <row r="19825" spans="1:4" x14ac:dyDescent="0.25">
      <c r="A19825" s="2">
        <v>44693.611805555556</v>
      </c>
      <c r="B19825" t="s">
        <v>1148</v>
      </c>
      <c r="C19825" t="s">
        <v>6386</v>
      </c>
    </row>
    <row r="19826" spans="1:4" x14ac:dyDescent="0.25">
      <c r="A19826" s="2">
        <v>44693.611805555556</v>
      </c>
      <c r="B19826" t="s">
        <v>1148</v>
      </c>
      <c r="D19826" t="s">
        <v>856</v>
      </c>
    </row>
    <row r="19827" spans="1:4" x14ac:dyDescent="0.25">
      <c r="A19827" s="2">
        <v>44693.611805555556</v>
      </c>
      <c r="B19827" t="s">
        <v>1148</v>
      </c>
      <c r="D19827" t="s">
        <v>828</v>
      </c>
    </row>
    <row r="19828" spans="1:4" x14ac:dyDescent="0.25">
      <c r="A19828" s="2">
        <v>44693.611805555556</v>
      </c>
      <c r="B19828" t="s">
        <v>1148</v>
      </c>
      <c r="D19828" t="s">
        <v>971</v>
      </c>
    </row>
    <row r="19829" spans="1:4" x14ac:dyDescent="0.25">
      <c r="A19829" s="2">
        <v>44693.615277777775</v>
      </c>
      <c r="B19829" t="s">
        <v>1148</v>
      </c>
      <c r="C19829" t="s">
        <v>11298</v>
      </c>
    </row>
    <row r="19830" spans="1:4" x14ac:dyDescent="0.25">
      <c r="A19830" s="2">
        <v>44693.615277777775</v>
      </c>
      <c r="B19830" t="s">
        <v>1148</v>
      </c>
      <c r="D19830" t="s">
        <v>1882</v>
      </c>
    </row>
    <row r="19831" spans="1:4" x14ac:dyDescent="0.25">
      <c r="A19831" s="2">
        <v>44693.618750000001</v>
      </c>
      <c r="B19831" t="s">
        <v>1148</v>
      </c>
      <c r="C19831" t="s">
        <v>11299</v>
      </c>
    </row>
    <row r="19832" spans="1:4" x14ac:dyDescent="0.25">
      <c r="A19832" s="2">
        <v>44693.618750000001</v>
      </c>
      <c r="B19832" t="s">
        <v>1148</v>
      </c>
      <c r="D19832" t="s">
        <v>825</v>
      </c>
    </row>
    <row r="19833" spans="1:4" x14ac:dyDescent="0.25">
      <c r="A19833" s="2">
        <v>44693.619444444441</v>
      </c>
      <c r="B19833" t="s">
        <v>1148</v>
      </c>
      <c r="C19833" t="s">
        <v>11300</v>
      </c>
    </row>
    <row r="19834" spans="1:4" x14ac:dyDescent="0.25">
      <c r="A19834" s="2">
        <v>44693.619444444441</v>
      </c>
      <c r="B19834" t="s">
        <v>1148</v>
      </c>
      <c r="D19834" t="s">
        <v>853</v>
      </c>
    </row>
    <row r="19835" spans="1:4" x14ac:dyDescent="0.25">
      <c r="A19835" s="2">
        <v>44693.649305555555</v>
      </c>
      <c r="B19835" t="s">
        <v>185</v>
      </c>
      <c r="C19835" t="s">
        <v>1249</v>
      </c>
    </row>
    <row r="19836" spans="1:4" x14ac:dyDescent="0.25">
      <c r="A19836" s="2">
        <v>44693.649305555555</v>
      </c>
      <c r="B19836" t="s">
        <v>185</v>
      </c>
      <c r="C19836" t="s">
        <v>12097</v>
      </c>
    </row>
    <row r="19837" spans="1:4" x14ac:dyDescent="0.25">
      <c r="A19837" s="2">
        <v>44693.649305555555</v>
      </c>
      <c r="B19837" t="s">
        <v>185</v>
      </c>
      <c r="D19837" t="s">
        <v>4994</v>
      </c>
    </row>
    <row r="19838" spans="1:4" x14ac:dyDescent="0.25">
      <c r="A19838" s="2">
        <v>44693.649305555555</v>
      </c>
      <c r="B19838" t="s">
        <v>185</v>
      </c>
      <c r="D19838" t="s">
        <v>1849</v>
      </c>
    </row>
    <row r="19839" spans="1:4" x14ac:dyDescent="0.25">
      <c r="A19839" s="2">
        <v>44693.65</v>
      </c>
      <c r="B19839" t="s">
        <v>185</v>
      </c>
      <c r="C19839" t="s">
        <v>12098</v>
      </c>
    </row>
    <row r="19840" spans="1:4" x14ac:dyDescent="0.25">
      <c r="A19840" s="2">
        <v>44693.65</v>
      </c>
      <c r="B19840" t="s">
        <v>185</v>
      </c>
      <c r="C19840" t="s">
        <v>12099</v>
      </c>
    </row>
    <row r="19841" spans="1:4" x14ac:dyDescent="0.25">
      <c r="A19841" s="2">
        <v>44693.65</v>
      </c>
      <c r="B19841" t="s">
        <v>185</v>
      </c>
      <c r="C19841" t="s">
        <v>12100</v>
      </c>
    </row>
    <row r="19842" spans="1:4" x14ac:dyDescent="0.25">
      <c r="A19842" s="2">
        <v>44693.65</v>
      </c>
      <c r="B19842" t="s">
        <v>185</v>
      </c>
      <c r="C19842" t="s">
        <v>12101</v>
      </c>
    </row>
    <row r="19843" spans="1:4" x14ac:dyDescent="0.25">
      <c r="A19843" s="2">
        <v>44693.65</v>
      </c>
      <c r="B19843" t="s">
        <v>185</v>
      </c>
      <c r="D19843" t="s">
        <v>1877</v>
      </c>
    </row>
    <row r="19844" spans="1:4" x14ac:dyDescent="0.25">
      <c r="A19844" s="2">
        <v>44693.65</v>
      </c>
      <c r="B19844" t="s">
        <v>185</v>
      </c>
      <c r="D19844" t="s">
        <v>1934</v>
      </c>
    </row>
    <row r="19845" spans="1:4" x14ac:dyDescent="0.25">
      <c r="A19845" s="2">
        <v>44693.65</v>
      </c>
      <c r="B19845" t="s">
        <v>185</v>
      </c>
      <c r="D19845" t="s">
        <v>953</v>
      </c>
    </row>
    <row r="19846" spans="1:4" x14ac:dyDescent="0.25">
      <c r="A19846" s="2">
        <v>44693.65</v>
      </c>
      <c r="B19846" t="s">
        <v>185</v>
      </c>
      <c r="D19846" t="s">
        <v>825</v>
      </c>
    </row>
    <row r="19847" spans="1:4" x14ac:dyDescent="0.25">
      <c r="A19847" s="2">
        <v>44693.650694444441</v>
      </c>
      <c r="B19847" t="s">
        <v>10302</v>
      </c>
      <c r="C19847" t="s">
        <v>7895</v>
      </c>
    </row>
    <row r="19848" spans="1:4" x14ac:dyDescent="0.25">
      <c r="A19848" s="2">
        <v>44693.650694444441</v>
      </c>
      <c r="B19848" t="s">
        <v>10302</v>
      </c>
      <c r="C19848" t="s">
        <v>11203</v>
      </c>
    </row>
    <row r="19849" spans="1:4" x14ac:dyDescent="0.25">
      <c r="A19849" s="2">
        <v>44693.650694444441</v>
      </c>
      <c r="B19849" t="s">
        <v>185</v>
      </c>
      <c r="C19849" t="s">
        <v>7151</v>
      </c>
    </row>
    <row r="19850" spans="1:4" x14ac:dyDescent="0.25">
      <c r="A19850" s="2">
        <v>44693.650694444441</v>
      </c>
      <c r="B19850" t="s">
        <v>185</v>
      </c>
      <c r="C19850" t="s">
        <v>6438</v>
      </c>
    </row>
    <row r="19851" spans="1:4" x14ac:dyDescent="0.25">
      <c r="A19851" s="2">
        <v>44693.650694444441</v>
      </c>
      <c r="B19851" t="s">
        <v>185</v>
      </c>
      <c r="C19851" t="s">
        <v>12102</v>
      </c>
    </row>
    <row r="19852" spans="1:4" x14ac:dyDescent="0.25">
      <c r="A19852" s="2">
        <v>44693.650694444441</v>
      </c>
      <c r="B19852" t="s">
        <v>185</v>
      </c>
      <c r="C19852" t="s">
        <v>6386</v>
      </c>
    </row>
    <row r="19853" spans="1:4" x14ac:dyDescent="0.25">
      <c r="A19853" s="2">
        <v>44693.650694444441</v>
      </c>
      <c r="B19853" t="s">
        <v>10302</v>
      </c>
      <c r="D19853" t="s">
        <v>5049</v>
      </c>
    </row>
    <row r="19854" spans="1:4" x14ac:dyDescent="0.25">
      <c r="A19854" s="2">
        <v>44693.650694444441</v>
      </c>
      <c r="B19854" t="s">
        <v>10302</v>
      </c>
      <c r="D19854" t="s">
        <v>1849</v>
      </c>
    </row>
    <row r="19855" spans="1:4" x14ac:dyDescent="0.25">
      <c r="A19855" s="2">
        <v>44693.650694444441</v>
      </c>
      <c r="B19855" t="s">
        <v>185</v>
      </c>
      <c r="D19855" t="s">
        <v>853</v>
      </c>
    </row>
    <row r="19856" spans="1:4" x14ac:dyDescent="0.25">
      <c r="A19856" s="2">
        <v>44693.650694444441</v>
      </c>
      <c r="B19856" t="s">
        <v>185</v>
      </c>
      <c r="D19856" t="s">
        <v>952</v>
      </c>
    </row>
    <row r="19857" spans="1:4" x14ac:dyDescent="0.25">
      <c r="A19857" s="2">
        <v>44693.650694444441</v>
      </c>
      <c r="B19857" t="s">
        <v>185</v>
      </c>
      <c r="D19857" t="s">
        <v>856</v>
      </c>
    </row>
    <row r="19858" spans="1:4" x14ac:dyDescent="0.25">
      <c r="A19858" s="2">
        <v>44693.650694444441</v>
      </c>
      <c r="B19858" t="s">
        <v>185</v>
      </c>
      <c r="D19858" t="s">
        <v>4991</v>
      </c>
    </row>
    <row r="19859" spans="1:4" x14ac:dyDescent="0.25">
      <c r="A19859" s="2">
        <v>44693.651388888888</v>
      </c>
      <c r="B19859" t="s">
        <v>10302</v>
      </c>
      <c r="C19859" t="s">
        <v>11204</v>
      </c>
    </row>
    <row r="19860" spans="1:4" x14ac:dyDescent="0.25">
      <c r="A19860" s="2">
        <v>44693.651388888888</v>
      </c>
      <c r="B19860" t="s">
        <v>10302</v>
      </c>
      <c r="C19860" t="s">
        <v>11205</v>
      </c>
    </row>
    <row r="19861" spans="1:4" x14ac:dyDescent="0.25">
      <c r="A19861" s="2">
        <v>44693.651388888888</v>
      </c>
      <c r="B19861" t="s">
        <v>185</v>
      </c>
      <c r="C19861" t="s">
        <v>12103</v>
      </c>
    </row>
    <row r="19862" spans="1:4" x14ac:dyDescent="0.25">
      <c r="A19862" s="2">
        <v>44693.651388888888</v>
      </c>
      <c r="B19862" t="s">
        <v>185</v>
      </c>
      <c r="C19862" t="s">
        <v>12104</v>
      </c>
    </row>
    <row r="19863" spans="1:4" x14ac:dyDescent="0.25">
      <c r="A19863" s="2">
        <v>44693.651388888888</v>
      </c>
      <c r="B19863" t="s">
        <v>185</v>
      </c>
      <c r="C19863" t="s">
        <v>1538</v>
      </c>
    </row>
    <row r="19864" spans="1:4" x14ac:dyDescent="0.25">
      <c r="A19864" s="2">
        <v>44693.651388888888</v>
      </c>
      <c r="B19864" t="s">
        <v>185</v>
      </c>
      <c r="C19864" t="s">
        <v>12105</v>
      </c>
    </row>
    <row r="19865" spans="1:4" x14ac:dyDescent="0.25">
      <c r="A19865" s="2">
        <v>44693.651388888888</v>
      </c>
      <c r="B19865" t="s">
        <v>185</v>
      </c>
      <c r="C19865" t="s">
        <v>12106</v>
      </c>
    </row>
    <row r="19866" spans="1:4" x14ac:dyDescent="0.25">
      <c r="A19866" s="2">
        <v>44693.651388888888</v>
      </c>
      <c r="B19866" t="s">
        <v>10302</v>
      </c>
      <c r="D19866" t="s">
        <v>1897</v>
      </c>
    </row>
    <row r="19867" spans="1:4" x14ac:dyDescent="0.25">
      <c r="A19867" s="2">
        <v>44693.651388888888</v>
      </c>
      <c r="B19867" t="s">
        <v>10302</v>
      </c>
      <c r="D19867" t="s">
        <v>1898</v>
      </c>
    </row>
    <row r="19868" spans="1:4" x14ac:dyDescent="0.25">
      <c r="A19868" s="2">
        <v>44693.651388888888</v>
      </c>
      <c r="B19868" t="s">
        <v>185</v>
      </c>
      <c r="D19868" t="s">
        <v>902</v>
      </c>
    </row>
    <row r="19869" spans="1:4" x14ac:dyDescent="0.25">
      <c r="A19869" s="2">
        <v>44693.651388888888</v>
      </c>
      <c r="B19869" t="s">
        <v>185</v>
      </c>
      <c r="D19869" t="s">
        <v>872</v>
      </c>
    </row>
    <row r="19870" spans="1:4" x14ac:dyDescent="0.25">
      <c r="A19870" s="2">
        <v>44693.651388888888</v>
      </c>
      <c r="B19870" t="s">
        <v>185</v>
      </c>
      <c r="D19870" t="s">
        <v>949</v>
      </c>
    </row>
    <row r="19871" spans="1:4" x14ac:dyDescent="0.25">
      <c r="A19871" s="2">
        <v>44693.651388888888</v>
      </c>
      <c r="B19871" t="s">
        <v>185</v>
      </c>
      <c r="D19871" t="s">
        <v>1855</v>
      </c>
    </row>
    <row r="19872" spans="1:4" x14ac:dyDescent="0.25">
      <c r="A19872" s="2">
        <v>44693.651388888888</v>
      </c>
      <c r="B19872" t="s">
        <v>185</v>
      </c>
      <c r="D19872" t="s">
        <v>1007</v>
      </c>
    </row>
    <row r="19873" spans="1:4" x14ac:dyDescent="0.25">
      <c r="A19873" s="2">
        <v>44693.652083333334</v>
      </c>
      <c r="B19873" t="s">
        <v>10302</v>
      </c>
      <c r="C19873" t="s">
        <v>11206</v>
      </c>
    </row>
    <row r="19874" spans="1:4" x14ac:dyDescent="0.25">
      <c r="A19874" s="2">
        <v>44693.652083333334</v>
      </c>
      <c r="B19874" t="s">
        <v>185</v>
      </c>
      <c r="C19874" t="s">
        <v>12107</v>
      </c>
    </row>
    <row r="19875" spans="1:4" x14ac:dyDescent="0.25">
      <c r="A19875" s="2">
        <v>44693.652083333334</v>
      </c>
      <c r="B19875" t="s">
        <v>185</v>
      </c>
      <c r="C19875" t="s">
        <v>12108</v>
      </c>
    </row>
    <row r="19876" spans="1:4" x14ac:dyDescent="0.25">
      <c r="A19876" s="2">
        <v>44693.652083333334</v>
      </c>
      <c r="B19876" t="s">
        <v>185</v>
      </c>
      <c r="C19876" t="s">
        <v>12109</v>
      </c>
    </row>
    <row r="19877" spans="1:4" x14ac:dyDescent="0.25">
      <c r="A19877" s="2">
        <v>44693.652083333334</v>
      </c>
      <c r="B19877" t="s">
        <v>185</v>
      </c>
      <c r="C19877" t="s">
        <v>12110</v>
      </c>
    </row>
    <row r="19878" spans="1:4" x14ac:dyDescent="0.25">
      <c r="A19878" s="2">
        <v>44693.652083333334</v>
      </c>
      <c r="B19878" t="s">
        <v>185</v>
      </c>
      <c r="C19878" t="s">
        <v>12111</v>
      </c>
    </row>
    <row r="19879" spans="1:4" x14ac:dyDescent="0.25">
      <c r="A19879" s="2">
        <v>44693.652083333334</v>
      </c>
      <c r="B19879" t="s">
        <v>10302</v>
      </c>
      <c r="D19879" t="s">
        <v>902</v>
      </c>
    </row>
    <row r="19880" spans="1:4" x14ac:dyDescent="0.25">
      <c r="A19880" s="2">
        <v>44693.652083333334</v>
      </c>
      <c r="B19880" t="s">
        <v>185</v>
      </c>
      <c r="D19880" t="s">
        <v>894</v>
      </c>
    </row>
    <row r="19881" spans="1:4" x14ac:dyDescent="0.25">
      <c r="A19881" s="2">
        <v>44693.652083333334</v>
      </c>
      <c r="B19881" t="s">
        <v>185</v>
      </c>
      <c r="D19881" t="s">
        <v>828</v>
      </c>
    </row>
    <row r="19882" spans="1:4" x14ac:dyDescent="0.25">
      <c r="A19882" s="2">
        <v>44693.652083333334</v>
      </c>
      <c r="B19882" t="s">
        <v>185</v>
      </c>
      <c r="D19882" t="s">
        <v>971</v>
      </c>
    </row>
    <row r="19883" spans="1:4" x14ac:dyDescent="0.25">
      <c r="A19883" s="2">
        <v>44693.652083333334</v>
      </c>
      <c r="B19883" t="s">
        <v>185</v>
      </c>
      <c r="D19883" t="s">
        <v>850</v>
      </c>
    </row>
    <row r="19884" spans="1:4" x14ac:dyDescent="0.25">
      <c r="A19884" s="2">
        <v>44693.652083333334</v>
      </c>
      <c r="B19884" t="s">
        <v>185</v>
      </c>
      <c r="D19884" t="s">
        <v>922</v>
      </c>
    </row>
    <row r="19885" spans="1:4" x14ac:dyDescent="0.25">
      <c r="A19885" s="2">
        <v>44693.652777777781</v>
      </c>
      <c r="B19885" t="s">
        <v>185</v>
      </c>
      <c r="C19885" t="s">
        <v>12112</v>
      </c>
    </row>
    <row r="19886" spans="1:4" x14ac:dyDescent="0.25">
      <c r="A19886" s="2">
        <v>44693.652777777781</v>
      </c>
      <c r="B19886" t="s">
        <v>185</v>
      </c>
      <c r="C19886" t="s">
        <v>12113</v>
      </c>
    </row>
    <row r="19887" spans="1:4" x14ac:dyDescent="0.25">
      <c r="A19887" s="2">
        <v>44693.652777777781</v>
      </c>
      <c r="B19887" t="s">
        <v>185</v>
      </c>
      <c r="C19887" t="s">
        <v>6386</v>
      </c>
    </row>
    <row r="19888" spans="1:4" x14ac:dyDescent="0.25">
      <c r="A19888" s="2">
        <v>44693.652777777781</v>
      </c>
      <c r="B19888" t="s">
        <v>185</v>
      </c>
      <c r="C19888" t="s">
        <v>12114</v>
      </c>
    </row>
    <row r="19889" spans="1:4" x14ac:dyDescent="0.25">
      <c r="A19889" s="2">
        <v>44693.652777777781</v>
      </c>
      <c r="B19889" t="s">
        <v>185</v>
      </c>
      <c r="D19889" t="s">
        <v>834</v>
      </c>
    </row>
    <row r="19890" spans="1:4" x14ac:dyDescent="0.25">
      <c r="A19890" s="2">
        <v>44693.652777777781</v>
      </c>
      <c r="B19890" t="s">
        <v>185</v>
      </c>
      <c r="D19890" t="s">
        <v>852</v>
      </c>
    </row>
    <row r="19891" spans="1:4" x14ac:dyDescent="0.25">
      <c r="A19891" s="2">
        <v>44693.652777777781</v>
      </c>
      <c r="B19891" t="s">
        <v>185</v>
      </c>
      <c r="D19891" t="s">
        <v>901</v>
      </c>
    </row>
    <row r="19892" spans="1:4" x14ac:dyDescent="0.25">
      <c r="A19892" s="2">
        <v>44693.652777777781</v>
      </c>
      <c r="B19892" t="s">
        <v>185</v>
      </c>
      <c r="D19892" t="s">
        <v>954</v>
      </c>
    </row>
    <row r="19893" spans="1:4" x14ac:dyDescent="0.25">
      <c r="A19893" s="2">
        <v>44693.65347222222</v>
      </c>
      <c r="B19893" t="s">
        <v>10302</v>
      </c>
      <c r="C19893" t="s">
        <v>11207</v>
      </c>
    </row>
    <row r="19894" spans="1:4" x14ac:dyDescent="0.25">
      <c r="A19894" s="2">
        <v>44693.65347222222</v>
      </c>
      <c r="B19894" t="s">
        <v>10302</v>
      </c>
      <c r="D19894" t="s">
        <v>1853</v>
      </c>
    </row>
    <row r="19895" spans="1:4" x14ac:dyDescent="0.25">
      <c r="A19895" s="2">
        <v>44693.654166666667</v>
      </c>
      <c r="B19895" t="s">
        <v>10302</v>
      </c>
      <c r="C19895" t="s">
        <v>11208</v>
      </c>
    </row>
    <row r="19896" spans="1:4" x14ac:dyDescent="0.25">
      <c r="A19896" s="2">
        <v>44693.654166666667</v>
      </c>
      <c r="B19896" t="s">
        <v>10302</v>
      </c>
      <c r="D19896" t="s">
        <v>828</v>
      </c>
    </row>
    <row r="19897" spans="1:4" x14ac:dyDescent="0.25">
      <c r="A19897" s="2">
        <v>44693.654861111114</v>
      </c>
      <c r="B19897" t="s">
        <v>10302</v>
      </c>
      <c r="C19897" t="s">
        <v>11209</v>
      </c>
    </row>
    <row r="19898" spans="1:4" x14ac:dyDescent="0.25">
      <c r="A19898" s="2">
        <v>44693.654861111114</v>
      </c>
      <c r="B19898" t="s">
        <v>10302</v>
      </c>
      <c r="C19898" t="s">
        <v>11210</v>
      </c>
    </row>
    <row r="19899" spans="1:4" x14ac:dyDescent="0.25">
      <c r="A19899" s="2">
        <v>44693.654861111114</v>
      </c>
      <c r="B19899" t="s">
        <v>10302</v>
      </c>
      <c r="C19899" t="s">
        <v>11211</v>
      </c>
    </row>
    <row r="19900" spans="1:4" x14ac:dyDescent="0.25">
      <c r="A19900" s="2">
        <v>44693.654861111114</v>
      </c>
      <c r="B19900" t="s">
        <v>10302</v>
      </c>
      <c r="C19900" t="s">
        <v>11212</v>
      </c>
    </row>
    <row r="19901" spans="1:4" x14ac:dyDescent="0.25">
      <c r="A19901" s="2">
        <v>44693.654861111114</v>
      </c>
      <c r="B19901" t="s">
        <v>10302</v>
      </c>
      <c r="D19901" t="s">
        <v>1921</v>
      </c>
    </row>
    <row r="19902" spans="1:4" x14ac:dyDescent="0.25">
      <c r="A19902" s="2">
        <v>44693.654861111114</v>
      </c>
      <c r="B19902" t="s">
        <v>10302</v>
      </c>
      <c r="D19902" t="s">
        <v>852</v>
      </c>
    </row>
    <row r="19903" spans="1:4" x14ac:dyDescent="0.25">
      <c r="A19903" s="2">
        <v>44693.654861111114</v>
      </c>
      <c r="B19903" t="s">
        <v>10302</v>
      </c>
      <c r="D19903" t="s">
        <v>846</v>
      </c>
    </row>
    <row r="19904" spans="1:4" x14ac:dyDescent="0.25">
      <c r="A19904" s="2">
        <v>44693.654861111114</v>
      </c>
      <c r="B19904" t="s">
        <v>10302</v>
      </c>
      <c r="D19904" t="s">
        <v>844</v>
      </c>
    </row>
    <row r="19905" spans="1:4" x14ac:dyDescent="0.25">
      <c r="A19905" s="2">
        <v>44693.655555555553</v>
      </c>
      <c r="B19905" t="s">
        <v>10302</v>
      </c>
      <c r="C19905" t="s">
        <v>11213</v>
      </c>
    </row>
    <row r="19906" spans="1:4" x14ac:dyDescent="0.25">
      <c r="A19906" s="2">
        <v>44693.655555555553</v>
      </c>
      <c r="B19906" t="s">
        <v>10302</v>
      </c>
      <c r="C19906" t="s">
        <v>11214</v>
      </c>
    </row>
    <row r="19907" spans="1:4" x14ac:dyDescent="0.25">
      <c r="A19907" s="2">
        <v>44693.655555555553</v>
      </c>
      <c r="B19907" t="s">
        <v>10302</v>
      </c>
      <c r="D19907" t="s">
        <v>5021</v>
      </c>
    </row>
    <row r="19908" spans="1:4" x14ac:dyDescent="0.25">
      <c r="A19908" s="2">
        <v>44693.655555555553</v>
      </c>
      <c r="B19908" t="s">
        <v>10302</v>
      </c>
      <c r="D19908" t="s">
        <v>885</v>
      </c>
    </row>
    <row r="19909" spans="1:4" x14ac:dyDescent="0.25">
      <c r="A19909" s="2">
        <v>44693.65625</v>
      </c>
      <c r="B19909" t="s">
        <v>10302</v>
      </c>
      <c r="C19909" t="s">
        <v>11215</v>
      </c>
    </row>
    <row r="19910" spans="1:4" x14ac:dyDescent="0.25">
      <c r="A19910" s="2">
        <v>44693.65625</v>
      </c>
      <c r="B19910" t="s">
        <v>10302</v>
      </c>
      <c r="C19910" t="s">
        <v>11216</v>
      </c>
    </row>
    <row r="19911" spans="1:4" x14ac:dyDescent="0.25">
      <c r="A19911" s="2">
        <v>44693.65625</v>
      </c>
      <c r="B19911" t="s">
        <v>10302</v>
      </c>
      <c r="D19911" t="s">
        <v>850</v>
      </c>
    </row>
    <row r="19912" spans="1:4" x14ac:dyDescent="0.25">
      <c r="A19912" s="2">
        <v>44693.65625</v>
      </c>
      <c r="B19912" t="s">
        <v>10302</v>
      </c>
      <c r="D19912" t="s">
        <v>899</v>
      </c>
    </row>
    <row r="19913" spans="1:4" x14ac:dyDescent="0.25">
      <c r="A19913" s="2">
        <v>44693.761111111111</v>
      </c>
      <c r="B19913" t="s">
        <v>164</v>
      </c>
      <c r="C19913" t="s">
        <v>10745</v>
      </c>
    </row>
    <row r="19914" spans="1:4" x14ac:dyDescent="0.25">
      <c r="A19914" s="2">
        <v>44693.761111111111</v>
      </c>
      <c r="B19914" t="s">
        <v>164</v>
      </c>
      <c r="D19914" t="s">
        <v>5001</v>
      </c>
    </row>
    <row r="19915" spans="1:4" x14ac:dyDescent="0.25">
      <c r="A19915" s="2">
        <v>44693.761805555558</v>
      </c>
      <c r="B19915" t="s">
        <v>164</v>
      </c>
      <c r="C19915" t="s">
        <v>1249</v>
      </c>
    </row>
    <row r="19916" spans="1:4" x14ac:dyDescent="0.25">
      <c r="A19916" s="2">
        <v>44693.761805555558</v>
      </c>
      <c r="B19916" t="s">
        <v>164</v>
      </c>
      <c r="C19916" t="s">
        <v>10746</v>
      </c>
    </row>
    <row r="19917" spans="1:4" x14ac:dyDescent="0.25">
      <c r="A19917" s="2">
        <v>44693.761805555558</v>
      </c>
      <c r="B19917" t="s">
        <v>164</v>
      </c>
      <c r="D19917" t="s">
        <v>1848</v>
      </c>
    </row>
    <row r="19918" spans="1:4" x14ac:dyDescent="0.25">
      <c r="A19918" s="2">
        <v>44693.761805555558</v>
      </c>
      <c r="B19918" t="s">
        <v>164</v>
      </c>
      <c r="D19918" t="s">
        <v>1849</v>
      </c>
    </row>
    <row r="19919" spans="1:4" x14ac:dyDescent="0.25">
      <c r="A19919" s="2">
        <v>44693.762499999997</v>
      </c>
      <c r="B19919" t="s">
        <v>164</v>
      </c>
      <c r="C19919" t="s">
        <v>10747</v>
      </c>
    </row>
    <row r="19920" spans="1:4" x14ac:dyDescent="0.25">
      <c r="A19920" s="2">
        <v>44693.762499999997</v>
      </c>
      <c r="B19920" t="s">
        <v>164</v>
      </c>
      <c r="C19920" t="s">
        <v>10748</v>
      </c>
    </row>
    <row r="19921" spans="1:4" x14ac:dyDescent="0.25">
      <c r="A19921" s="2">
        <v>44693.762499999997</v>
      </c>
      <c r="B19921" t="s">
        <v>164</v>
      </c>
      <c r="D19921" t="s">
        <v>1917</v>
      </c>
    </row>
    <row r="19922" spans="1:4" x14ac:dyDescent="0.25">
      <c r="A19922" s="2">
        <v>44693.762499999997</v>
      </c>
      <c r="B19922" t="s">
        <v>164</v>
      </c>
      <c r="D19922" t="s">
        <v>825</v>
      </c>
    </row>
    <row r="19923" spans="1:4" x14ac:dyDescent="0.25">
      <c r="A19923" s="2">
        <v>44693.763194444444</v>
      </c>
      <c r="B19923" t="s">
        <v>164</v>
      </c>
      <c r="C19923" t="s">
        <v>10749</v>
      </c>
    </row>
    <row r="19924" spans="1:4" x14ac:dyDescent="0.25">
      <c r="A19924" s="2">
        <v>44693.763194444444</v>
      </c>
      <c r="B19924" t="s">
        <v>164</v>
      </c>
      <c r="D19924" t="s">
        <v>853</v>
      </c>
    </row>
    <row r="19925" spans="1:4" x14ac:dyDescent="0.25">
      <c r="A19925" s="2">
        <v>44693.763888888891</v>
      </c>
      <c r="B19925" t="s">
        <v>164</v>
      </c>
      <c r="C19925" t="s">
        <v>10750</v>
      </c>
    </row>
    <row r="19926" spans="1:4" x14ac:dyDescent="0.25">
      <c r="A19926" s="2">
        <v>44693.763888888891</v>
      </c>
      <c r="B19926" t="s">
        <v>164</v>
      </c>
      <c r="C19926" t="s">
        <v>10751</v>
      </c>
    </row>
    <row r="19927" spans="1:4" x14ac:dyDescent="0.25">
      <c r="A19927" s="2">
        <v>44693.763888888891</v>
      </c>
      <c r="B19927" t="s">
        <v>164</v>
      </c>
      <c r="C19927" t="s">
        <v>1249</v>
      </c>
    </row>
    <row r="19928" spans="1:4" x14ac:dyDescent="0.25">
      <c r="A19928" s="2">
        <v>44693.763888888891</v>
      </c>
      <c r="B19928" t="s">
        <v>164</v>
      </c>
      <c r="D19928" t="s">
        <v>885</v>
      </c>
    </row>
    <row r="19929" spans="1:4" x14ac:dyDescent="0.25">
      <c r="A19929" s="2">
        <v>44693.763888888891</v>
      </c>
      <c r="B19929" t="s">
        <v>164</v>
      </c>
      <c r="D19929" t="s">
        <v>1008</v>
      </c>
    </row>
    <row r="19930" spans="1:4" x14ac:dyDescent="0.25">
      <c r="A19930" s="2">
        <v>44693.763888888891</v>
      </c>
      <c r="B19930" t="s">
        <v>164</v>
      </c>
      <c r="D19930" t="s">
        <v>955</v>
      </c>
    </row>
    <row r="19931" spans="1:4" x14ac:dyDescent="0.25">
      <c r="A19931" s="2">
        <v>44693.76458333333</v>
      </c>
      <c r="B19931" t="s">
        <v>164</v>
      </c>
      <c r="C19931" t="s">
        <v>10752</v>
      </c>
    </row>
    <row r="19932" spans="1:4" x14ac:dyDescent="0.25">
      <c r="A19932" s="2">
        <v>44693.76458333333</v>
      </c>
      <c r="B19932" t="s">
        <v>164</v>
      </c>
      <c r="C19932" t="s">
        <v>10643</v>
      </c>
    </row>
    <row r="19933" spans="1:4" x14ac:dyDescent="0.25">
      <c r="A19933" s="2">
        <v>44693.76458333333</v>
      </c>
      <c r="B19933" t="s">
        <v>164</v>
      </c>
      <c r="C19933" t="s">
        <v>10753</v>
      </c>
    </row>
    <row r="19934" spans="1:4" x14ac:dyDescent="0.25">
      <c r="A19934" s="2">
        <v>44693.76458333333</v>
      </c>
      <c r="B19934" t="s">
        <v>164</v>
      </c>
      <c r="C19934" t="s">
        <v>6386</v>
      </c>
    </row>
    <row r="19935" spans="1:4" x14ac:dyDescent="0.25">
      <c r="A19935" s="2">
        <v>44693.76458333333</v>
      </c>
      <c r="B19935" t="s">
        <v>164</v>
      </c>
      <c r="C19935" t="s">
        <v>10754</v>
      </c>
    </row>
    <row r="19936" spans="1:4" x14ac:dyDescent="0.25">
      <c r="A19936" s="2">
        <v>44693.76458333333</v>
      </c>
      <c r="B19936" t="s">
        <v>164</v>
      </c>
      <c r="D19936" t="s">
        <v>904</v>
      </c>
    </row>
    <row r="19937" spans="1:4" x14ac:dyDescent="0.25">
      <c r="A19937" s="2">
        <v>44693.76458333333</v>
      </c>
      <c r="B19937" t="s">
        <v>164</v>
      </c>
      <c r="D19937" t="s">
        <v>996</v>
      </c>
    </row>
    <row r="19938" spans="1:4" x14ac:dyDescent="0.25">
      <c r="A19938" s="2">
        <v>44693.76458333333</v>
      </c>
      <c r="B19938" t="s">
        <v>164</v>
      </c>
      <c r="D19938" t="s">
        <v>954</v>
      </c>
    </row>
    <row r="19939" spans="1:4" x14ac:dyDescent="0.25">
      <c r="A19939" s="2">
        <v>44693.76458333333</v>
      </c>
      <c r="B19939" t="s">
        <v>164</v>
      </c>
      <c r="D19939" t="s">
        <v>908</v>
      </c>
    </row>
    <row r="19940" spans="1:4" x14ac:dyDescent="0.25">
      <c r="A19940" s="2">
        <v>44693.76458333333</v>
      </c>
      <c r="B19940" t="s">
        <v>164</v>
      </c>
      <c r="D19940" t="s">
        <v>849</v>
      </c>
    </row>
    <row r="19941" spans="1:4" x14ac:dyDescent="0.25">
      <c r="A19941" s="2">
        <v>44693.765277777777</v>
      </c>
      <c r="B19941" t="s">
        <v>164</v>
      </c>
      <c r="C19941" t="s">
        <v>10755</v>
      </c>
    </row>
    <row r="19942" spans="1:4" x14ac:dyDescent="0.25">
      <c r="A19942" s="2">
        <v>44693.765277777777</v>
      </c>
      <c r="B19942" t="s">
        <v>164</v>
      </c>
      <c r="D19942" t="s">
        <v>848</v>
      </c>
    </row>
    <row r="19943" spans="1:4" x14ac:dyDescent="0.25">
      <c r="A19943" s="2">
        <v>44693.765972222223</v>
      </c>
      <c r="B19943" t="s">
        <v>164</v>
      </c>
      <c r="C19943" t="s">
        <v>10756</v>
      </c>
    </row>
    <row r="19944" spans="1:4" x14ac:dyDescent="0.25">
      <c r="A19944" s="2">
        <v>44693.765972222223</v>
      </c>
      <c r="B19944" t="s">
        <v>164</v>
      </c>
      <c r="C19944" t="s">
        <v>1249</v>
      </c>
    </row>
    <row r="19945" spans="1:4" x14ac:dyDescent="0.25">
      <c r="A19945" s="2">
        <v>44693.765972222223</v>
      </c>
      <c r="B19945" t="s">
        <v>164</v>
      </c>
      <c r="C19945" t="s">
        <v>10757</v>
      </c>
    </row>
    <row r="19946" spans="1:4" x14ac:dyDescent="0.25">
      <c r="A19946" s="2">
        <v>44693.765972222223</v>
      </c>
      <c r="B19946" t="s">
        <v>164</v>
      </c>
      <c r="D19946" t="s">
        <v>912</v>
      </c>
    </row>
    <row r="19947" spans="1:4" x14ac:dyDescent="0.25">
      <c r="A19947" s="2">
        <v>44693.765972222223</v>
      </c>
      <c r="B19947" t="s">
        <v>164</v>
      </c>
      <c r="D19947" t="s">
        <v>893</v>
      </c>
    </row>
    <row r="19948" spans="1:4" x14ac:dyDescent="0.25">
      <c r="A19948" s="2">
        <v>44693.765972222223</v>
      </c>
      <c r="B19948" t="s">
        <v>164</v>
      </c>
      <c r="D19948" t="s">
        <v>827</v>
      </c>
    </row>
    <row r="19949" spans="1:4" x14ac:dyDescent="0.25">
      <c r="A19949" s="2">
        <v>44693.76666666667</v>
      </c>
      <c r="B19949" t="s">
        <v>164</v>
      </c>
      <c r="C19949" t="s">
        <v>10758</v>
      </c>
    </row>
    <row r="19950" spans="1:4" x14ac:dyDescent="0.25">
      <c r="A19950" s="2">
        <v>44693.76666666667</v>
      </c>
      <c r="B19950" t="s">
        <v>164</v>
      </c>
      <c r="D19950" t="s">
        <v>902</v>
      </c>
    </row>
    <row r="19951" spans="1:4" x14ac:dyDescent="0.25">
      <c r="A19951" s="2">
        <v>44693.767361111109</v>
      </c>
      <c r="B19951" t="s">
        <v>164</v>
      </c>
      <c r="C19951" t="s">
        <v>10759</v>
      </c>
    </row>
    <row r="19952" spans="1:4" x14ac:dyDescent="0.25">
      <c r="A19952" s="2">
        <v>44693.767361111109</v>
      </c>
      <c r="B19952" t="s">
        <v>164</v>
      </c>
      <c r="C19952" t="s">
        <v>10760</v>
      </c>
    </row>
    <row r="19953" spans="1:4" x14ac:dyDescent="0.25">
      <c r="A19953" s="2">
        <v>44693.767361111109</v>
      </c>
      <c r="B19953" t="s">
        <v>164</v>
      </c>
      <c r="C19953" t="s">
        <v>10761</v>
      </c>
    </row>
    <row r="19954" spans="1:4" x14ac:dyDescent="0.25">
      <c r="A19954" s="2">
        <v>44693.767361111109</v>
      </c>
      <c r="B19954" t="s">
        <v>164</v>
      </c>
      <c r="D19954" t="s">
        <v>854</v>
      </c>
    </row>
    <row r="19955" spans="1:4" x14ac:dyDescent="0.25">
      <c r="A19955" s="2">
        <v>44693.767361111109</v>
      </c>
      <c r="B19955" t="s">
        <v>164</v>
      </c>
      <c r="D19955" t="s">
        <v>855</v>
      </c>
    </row>
    <row r="19956" spans="1:4" x14ac:dyDescent="0.25">
      <c r="A19956" s="2">
        <v>44693.767361111109</v>
      </c>
      <c r="B19956" t="s">
        <v>164</v>
      </c>
      <c r="D19956" t="s">
        <v>842</v>
      </c>
    </row>
    <row r="19957" spans="1:4" x14ac:dyDescent="0.25">
      <c r="A19957" s="2">
        <v>44693.902083333334</v>
      </c>
      <c r="B19957" t="s">
        <v>10298</v>
      </c>
      <c r="C19957" t="s">
        <v>194</v>
      </c>
    </row>
    <row r="19958" spans="1:4" x14ac:dyDescent="0.25">
      <c r="A19958" s="2">
        <v>44693.902083333334</v>
      </c>
      <c r="B19958" t="s">
        <v>10298</v>
      </c>
      <c r="D19958" t="s">
        <v>4999</v>
      </c>
    </row>
    <row r="19959" spans="1:4" x14ac:dyDescent="0.25">
      <c r="A19959" s="2">
        <v>44693.904861111114</v>
      </c>
      <c r="B19959" t="s">
        <v>10298</v>
      </c>
      <c r="C19959" t="s">
        <v>6396</v>
      </c>
    </row>
    <row r="19960" spans="1:4" x14ac:dyDescent="0.25">
      <c r="A19960" s="2">
        <v>44693.904861111114</v>
      </c>
      <c r="B19960" t="s">
        <v>10298</v>
      </c>
      <c r="D19960" t="s">
        <v>1848</v>
      </c>
    </row>
    <row r="19961" spans="1:4" x14ac:dyDescent="0.25">
      <c r="A19961" s="2">
        <v>44693.905555555553</v>
      </c>
      <c r="B19961" t="s">
        <v>10298</v>
      </c>
      <c r="C19961" t="s">
        <v>11675</v>
      </c>
    </row>
    <row r="19962" spans="1:4" x14ac:dyDescent="0.25">
      <c r="A19962" s="2">
        <v>44693.905555555553</v>
      </c>
      <c r="B19962" t="s">
        <v>10298</v>
      </c>
      <c r="C19962" t="s">
        <v>6396</v>
      </c>
    </row>
    <row r="19963" spans="1:4" x14ac:dyDescent="0.25">
      <c r="A19963" s="2">
        <v>44693.905555555553</v>
      </c>
      <c r="B19963" t="s">
        <v>10298</v>
      </c>
      <c r="C19963" t="s">
        <v>11676</v>
      </c>
    </row>
    <row r="19964" spans="1:4" x14ac:dyDescent="0.25">
      <c r="A19964" s="2">
        <v>44693.905555555553</v>
      </c>
      <c r="B19964" t="s">
        <v>10298</v>
      </c>
      <c r="C19964" t="s">
        <v>6396</v>
      </c>
    </row>
    <row r="19965" spans="1:4" x14ac:dyDescent="0.25">
      <c r="A19965" s="2">
        <v>44693.905555555553</v>
      </c>
      <c r="B19965" t="s">
        <v>10298</v>
      </c>
      <c r="C19965" t="s">
        <v>7856</v>
      </c>
    </row>
    <row r="19966" spans="1:4" x14ac:dyDescent="0.25">
      <c r="A19966" s="2">
        <v>44693.905555555553</v>
      </c>
      <c r="B19966" t="s">
        <v>10298</v>
      </c>
      <c r="C19966" t="s">
        <v>6396</v>
      </c>
    </row>
    <row r="19967" spans="1:4" x14ac:dyDescent="0.25">
      <c r="A19967" s="2">
        <v>44693.905555555553</v>
      </c>
      <c r="B19967" t="s">
        <v>10298</v>
      </c>
      <c r="D19967" t="s">
        <v>1849</v>
      </c>
    </row>
    <row r="19968" spans="1:4" x14ac:dyDescent="0.25">
      <c r="A19968" s="2">
        <v>44693.905555555553</v>
      </c>
      <c r="B19968" t="s">
        <v>10298</v>
      </c>
      <c r="D19968" t="s">
        <v>1850</v>
      </c>
    </row>
    <row r="19969" spans="1:4" x14ac:dyDescent="0.25">
      <c r="A19969" s="2">
        <v>44693.905555555553</v>
      </c>
      <c r="B19969" t="s">
        <v>10298</v>
      </c>
      <c r="D19969" t="s">
        <v>1897</v>
      </c>
    </row>
    <row r="19970" spans="1:4" x14ac:dyDescent="0.25">
      <c r="A19970" s="2">
        <v>44693.905555555553</v>
      </c>
      <c r="B19970" t="s">
        <v>10298</v>
      </c>
      <c r="D19970" t="s">
        <v>1852</v>
      </c>
    </row>
    <row r="19971" spans="1:4" x14ac:dyDescent="0.25">
      <c r="A19971" s="2">
        <v>44693.905555555553</v>
      </c>
      <c r="B19971" t="s">
        <v>10298</v>
      </c>
      <c r="D19971" t="s">
        <v>852</v>
      </c>
    </row>
    <row r="19972" spans="1:4" x14ac:dyDescent="0.25">
      <c r="A19972" s="2">
        <v>44693.905555555553</v>
      </c>
      <c r="B19972" t="s">
        <v>10298</v>
      </c>
      <c r="D19972" t="s">
        <v>933</v>
      </c>
    </row>
    <row r="19973" spans="1:4" x14ac:dyDescent="0.25">
      <c r="A19973" s="2">
        <v>44693.90625</v>
      </c>
      <c r="B19973" t="s">
        <v>10298</v>
      </c>
      <c r="C19973" t="s">
        <v>11677</v>
      </c>
    </row>
    <row r="19974" spans="1:4" x14ac:dyDescent="0.25">
      <c r="A19974" s="2">
        <v>44693.90625</v>
      </c>
      <c r="B19974" t="s">
        <v>10298</v>
      </c>
      <c r="C19974" t="s">
        <v>11678</v>
      </c>
    </row>
    <row r="19975" spans="1:4" x14ac:dyDescent="0.25">
      <c r="A19975" s="2">
        <v>44693.90625</v>
      </c>
      <c r="B19975" t="s">
        <v>10298</v>
      </c>
      <c r="C19975" t="s">
        <v>6876</v>
      </c>
    </row>
    <row r="19976" spans="1:4" x14ac:dyDescent="0.25">
      <c r="A19976" s="2">
        <v>44693.90625</v>
      </c>
      <c r="B19976" t="s">
        <v>10298</v>
      </c>
      <c r="D19976" t="s">
        <v>825</v>
      </c>
    </row>
    <row r="19977" spans="1:4" x14ac:dyDescent="0.25">
      <c r="A19977" s="2">
        <v>44693.90625</v>
      </c>
      <c r="B19977" t="s">
        <v>10298</v>
      </c>
      <c r="D19977" t="s">
        <v>853</v>
      </c>
    </row>
    <row r="19978" spans="1:4" x14ac:dyDescent="0.25">
      <c r="A19978" s="2">
        <v>44693.90625</v>
      </c>
      <c r="B19978" t="s">
        <v>10298</v>
      </c>
      <c r="D19978" t="s">
        <v>1853</v>
      </c>
    </row>
    <row r="19979" spans="1:4" x14ac:dyDescent="0.25">
      <c r="A19979" s="2">
        <v>44693.906944444447</v>
      </c>
      <c r="B19979" t="s">
        <v>10298</v>
      </c>
      <c r="C19979" t="s">
        <v>11679</v>
      </c>
    </row>
    <row r="19980" spans="1:4" x14ac:dyDescent="0.25">
      <c r="A19980" s="2">
        <v>44693.906944444447</v>
      </c>
      <c r="B19980" t="s">
        <v>10298</v>
      </c>
      <c r="C19980" t="s">
        <v>194</v>
      </c>
    </row>
    <row r="19981" spans="1:4" x14ac:dyDescent="0.25">
      <c r="A19981" s="2">
        <v>44693.906944444447</v>
      </c>
      <c r="B19981" t="s">
        <v>10298</v>
      </c>
      <c r="D19981" t="s">
        <v>894</v>
      </c>
    </row>
    <row r="19982" spans="1:4" x14ac:dyDescent="0.25">
      <c r="A19982" s="2">
        <v>44693.906944444447</v>
      </c>
      <c r="B19982" t="s">
        <v>10298</v>
      </c>
      <c r="D19982" t="s">
        <v>974</v>
      </c>
    </row>
    <row r="19983" spans="1:4" x14ac:dyDescent="0.25">
      <c r="A19983" s="2">
        <v>44693.907638888886</v>
      </c>
      <c r="B19983" t="s">
        <v>10298</v>
      </c>
      <c r="C19983" t="s">
        <v>11680</v>
      </c>
    </row>
    <row r="19984" spans="1:4" x14ac:dyDescent="0.25">
      <c r="A19984" s="2">
        <v>44693.907638888886</v>
      </c>
      <c r="B19984" t="s">
        <v>10298</v>
      </c>
      <c r="C19984" t="s">
        <v>6399</v>
      </c>
    </row>
    <row r="19985" spans="1:4" x14ac:dyDescent="0.25">
      <c r="A19985" s="2">
        <v>44693.907638888886</v>
      </c>
      <c r="B19985" t="s">
        <v>10298</v>
      </c>
      <c r="D19985" t="s">
        <v>834</v>
      </c>
    </row>
    <row r="19986" spans="1:4" x14ac:dyDescent="0.25">
      <c r="A19986" s="2">
        <v>44693.907638888886</v>
      </c>
      <c r="B19986" t="s">
        <v>10298</v>
      </c>
      <c r="D19986" t="s">
        <v>955</v>
      </c>
    </row>
    <row r="19987" spans="1:4" x14ac:dyDescent="0.25">
      <c r="A19987" s="2">
        <v>44693.908333333333</v>
      </c>
      <c r="B19987" t="s">
        <v>10298</v>
      </c>
      <c r="C19987" t="s">
        <v>11681</v>
      </c>
    </row>
    <row r="19988" spans="1:4" x14ac:dyDescent="0.25">
      <c r="A19988" s="2">
        <v>44693.908333333333</v>
      </c>
      <c r="B19988" t="s">
        <v>10298</v>
      </c>
      <c r="C19988" t="s">
        <v>194</v>
      </c>
    </row>
    <row r="19989" spans="1:4" x14ac:dyDescent="0.25">
      <c r="A19989" s="2">
        <v>44693.908333333333</v>
      </c>
      <c r="B19989" t="s">
        <v>10298</v>
      </c>
      <c r="C19989" t="s">
        <v>11682</v>
      </c>
    </row>
    <row r="19990" spans="1:4" x14ac:dyDescent="0.25">
      <c r="A19990" s="2">
        <v>44693.908333333333</v>
      </c>
      <c r="B19990" t="s">
        <v>10298</v>
      </c>
      <c r="C19990" t="s">
        <v>11683</v>
      </c>
    </row>
    <row r="19991" spans="1:4" x14ac:dyDescent="0.25">
      <c r="A19991" s="2">
        <v>44693.908333333333</v>
      </c>
      <c r="B19991" t="s">
        <v>10298</v>
      </c>
      <c r="C19991" t="s">
        <v>6399</v>
      </c>
    </row>
    <row r="19992" spans="1:4" x14ac:dyDescent="0.25">
      <c r="A19992" s="2">
        <v>44693.908333333333</v>
      </c>
      <c r="B19992" t="s">
        <v>10298</v>
      </c>
      <c r="D19992" t="s">
        <v>959</v>
      </c>
    </row>
    <row r="19993" spans="1:4" x14ac:dyDescent="0.25">
      <c r="A19993" s="2">
        <v>44693.908333333333</v>
      </c>
      <c r="B19993" t="s">
        <v>10298</v>
      </c>
      <c r="D19993" t="s">
        <v>836</v>
      </c>
    </row>
    <row r="19994" spans="1:4" x14ac:dyDescent="0.25">
      <c r="A19994" s="2">
        <v>44693.908333333333</v>
      </c>
      <c r="B19994" t="s">
        <v>10298</v>
      </c>
      <c r="D19994" t="s">
        <v>902</v>
      </c>
    </row>
    <row r="19995" spans="1:4" x14ac:dyDescent="0.25">
      <c r="A19995" s="2">
        <v>44693.908333333333</v>
      </c>
      <c r="B19995" t="s">
        <v>10298</v>
      </c>
      <c r="D19995" t="s">
        <v>850</v>
      </c>
    </row>
    <row r="19996" spans="1:4" x14ac:dyDescent="0.25">
      <c r="A19996" s="2">
        <v>44693.908333333333</v>
      </c>
      <c r="B19996" t="s">
        <v>10298</v>
      </c>
      <c r="D19996" t="s">
        <v>922</v>
      </c>
    </row>
    <row r="19997" spans="1:4" x14ac:dyDescent="0.25">
      <c r="A19997" s="2">
        <v>44693.90902777778</v>
      </c>
      <c r="B19997" t="s">
        <v>10298</v>
      </c>
      <c r="C19997" t="s">
        <v>11684</v>
      </c>
    </row>
    <row r="19998" spans="1:4" x14ac:dyDescent="0.25">
      <c r="A19998" s="2">
        <v>44693.90902777778</v>
      </c>
      <c r="B19998" t="s">
        <v>10298</v>
      </c>
      <c r="C19998" t="s">
        <v>6396</v>
      </c>
    </row>
    <row r="19999" spans="1:4" x14ac:dyDescent="0.25">
      <c r="A19999" s="2">
        <v>44693.90902777778</v>
      </c>
      <c r="B19999" t="s">
        <v>10298</v>
      </c>
      <c r="C19999" t="s">
        <v>6396</v>
      </c>
    </row>
    <row r="20000" spans="1:4" x14ac:dyDescent="0.25">
      <c r="A20000" s="2">
        <v>44693.90902777778</v>
      </c>
      <c r="B20000" t="s">
        <v>10298</v>
      </c>
      <c r="C20000" t="s">
        <v>6396</v>
      </c>
    </row>
    <row r="20001" spans="1:4" x14ac:dyDescent="0.25">
      <c r="A20001" s="2">
        <v>44693.90902777778</v>
      </c>
      <c r="B20001" t="s">
        <v>10298</v>
      </c>
      <c r="C20001" t="s">
        <v>6693</v>
      </c>
    </row>
    <row r="20002" spans="1:4" x14ac:dyDescent="0.25">
      <c r="A20002" s="2">
        <v>44693.90902777778</v>
      </c>
      <c r="B20002" t="s">
        <v>10298</v>
      </c>
      <c r="C20002" t="s">
        <v>194</v>
      </c>
    </row>
    <row r="20003" spans="1:4" x14ac:dyDescent="0.25">
      <c r="A20003" s="2">
        <v>44693.90902777778</v>
      </c>
      <c r="B20003" t="s">
        <v>10298</v>
      </c>
      <c r="C20003" t="s">
        <v>11685</v>
      </c>
    </row>
    <row r="20004" spans="1:4" x14ac:dyDescent="0.25">
      <c r="A20004" s="2">
        <v>44693.90902777778</v>
      </c>
      <c r="B20004" t="s">
        <v>10298</v>
      </c>
      <c r="D20004" t="s">
        <v>842</v>
      </c>
    </row>
    <row r="20005" spans="1:4" x14ac:dyDescent="0.25">
      <c r="A20005" s="2">
        <v>44693.90902777778</v>
      </c>
      <c r="B20005" t="s">
        <v>10298</v>
      </c>
      <c r="D20005" t="s">
        <v>868</v>
      </c>
    </row>
    <row r="20006" spans="1:4" x14ac:dyDescent="0.25">
      <c r="A20006" s="2">
        <v>44693.90902777778</v>
      </c>
      <c r="B20006" t="s">
        <v>10298</v>
      </c>
      <c r="D20006" t="s">
        <v>846</v>
      </c>
    </row>
    <row r="20007" spans="1:4" x14ac:dyDescent="0.25">
      <c r="A20007" s="2">
        <v>44693.90902777778</v>
      </c>
      <c r="B20007" t="s">
        <v>10298</v>
      </c>
      <c r="D20007" t="s">
        <v>891</v>
      </c>
    </row>
    <row r="20008" spans="1:4" x14ac:dyDescent="0.25">
      <c r="A20008" s="2">
        <v>44693.90902777778</v>
      </c>
      <c r="B20008" t="s">
        <v>10298</v>
      </c>
      <c r="D20008" t="s">
        <v>849</v>
      </c>
    </row>
    <row r="20009" spans="1:4" x14ac:dyDescent="0.25">
      <c r="A20009" s="2">
        <v>44693.90902777778</v>
      </c>
      <c r="B20009" t="s">
        <v>10298</v>
      </c>
      <c r="D20009" t="s">
        <v>848</v>
      </c>
    </row>
    <row r="20010" spans="1:4" x14ac:dyDescent="0.25">
      <c r="A20010" s="2">
        <v>44693.90902777778</v>
      </c>
      <c r="B20010" t="s">
        <v>10298</v>
      </c>
      <c r="D20010" t="s">
        <v>885</v>
      </c>
    </row>
    <row r="20011" spans="1:4" x14ac:dyDescent="0.25">
      <c r="A20011" s="2">
        <v>44693.909722222219</v>
      </c>
      <c r="B20011" t="s">
        <v>10298</v>
      </c>
      <c r="C20011" t="s">
        <v>11683</v>
      </c>
    </row>
    <row r="20012" spans="1:4" x14ac:dyDescent="0.25">
      <c r="A20012" s="2">
        <v>44693.909722222219</v>
      </c>
      <c r="B20012" t="s">
        <v>10298</v>
      </c>
      <c r="D20012" t="s">
        <v>952</v>
      </c>
    </row>
    <row r="20013" spans="1:4" x14ac:dyDescent="0.25">
      <c r="A20013" s="2">
        <v>44694.415972222225</v>
      </c>
      <c r="B20013" t="s">
        <v>185</v>
      </c>
      <c r="C20013" t="s">
        <v>6386</v>
      </c>
    </row>
    <row r="20014" spans="1:4" x14ac:dyDescent="0.25">
      <c r="A20014" s="2">
        <v>44694.415972222225</v>
      </c>
      <c r="B20014" t="s">
        <v>185</v>
      </c>
      <c r="C20014" t="s">
        <v>6386</v>
      </c>
    </row>
    <row r="20015" spans="1:4" x14ac:dyDescent="0.25">
      <c r="A20015" s="2">
        <v>44694.415972222225</v>
      </c>
      <c r="B20015" t="s">
        <v>185</v>
      </c>
      <c r="D20015" t="s">
        <v>4994</v>
      </c>
    </row>
    <row r="20016" spans="1:4" x14ac:dyDescent="0.25">
      <c r="A20016" s="2">
        <v>44694.415972222225</v>
      </c>
      <c r="B20016" t="s">
        <v>185</v>
      </c>
      <c r="D20016" t="s">
        <v>1848</v>
      </c>
    </row>
    <row r="20017" spans="1:4" x14ac:dyDescent="0.25">
      <c r="A20017" s="2">
        <v>44694.416666666664</v>
      </c>
      <c r="B20017" t="s">
        <v>185</v>
      </c>
      <c r="C20017" t="s">
        <v>11422</v>
      </c>
    </row>
    <row r="20018" spans="1:4" x14ac:dyDescent="0.25">
      <c r="A20018" s="2">
        <v>44694.416666666664</v>
      </c>
      <c r="B20018" t="s">
        <v>185</v>
      </c>
      <c r="C20018" t="s">
        <v>6386</v>
      </c>
    </row>
    <row r="20019" spans="1:4" x14ac:dyDescent="0.25">
      <c r="A20019" s="2">
        <v>44694.416666666664</v>
      </c>
      <c r="B20019" t="s">
        <v>185</v>
      </c>
      <c r="D20019" t="s">
        <v>1849</v>
      </c>
    </row>
    <row r="20020" spans="1:4" x14ac:dyDescent="0.25">
      <c r="A20020" s="2">
        <v>44694.416666666664</v>
      </c>
      <c r="B20020" t="s">
        <v>185</v>
      </c>
      <c r="D20020" t="s">
        <v>1850</v>
      </c>
    </row>
    <row r="20021" spans="1:4" x14ac:dyDescent="0.25">
      <c r="A20021" s="2">
        <v>44694.417361111111</v>
      </c>
      <c r="B20021" t="s">
        <v>185</v>
      </c>
      <c r="C20021" t="s">
        <v>11423</v>
      </c>
    </row>
    <row r="20022" spans="1:4" x14ac:dyDescent="0.25">
      <c r="A20022" s="2">
        <v>44694.417361111111</v>
      </c>
      <c r="B20022" t="s">
        <v>185</v>
      </c>
      <c r="C20022" t="s">
        <v>6386</v>
      </c>
    </row>
    <row r="20023" spans="1:4" x14ac:dyDescent="0.25">
      <c r="A20023" s="2">
        <v>44694.417361111111</v>
      </c>
      <c r="B20023" t="s">
        <v>185</v>
      </c>
      <c r="D20023" t="s">
        <v>1877</v>
      </c>
    </row>
    <row r="20024" spans="1:4" x14ac:dyDescent="0.25">
      <c r="A20024" s="2">
        <v>44694.417361111111</v>
      </c>
      <c r="B20024" t="s">
        <v>185</v>
      </c>
      <c r="D20024" t="s">
        <v>1852</v>
      </c>
    </row>
    <row r="20025" spans="1:4" x14ac:dyDescent="0.25">
      <c r="A20025" s="2">
        <v>44694.418055555558</v>
      </c>
      <c r="B20025" t="s">
        <v>185</v>
      </c>
      <c r="C20025" t="s">
        <v>11424</v>
      </c>
    </row>
    <row r="20026" spans="1:4" x14ac:dyDescent="0.25">
      <c r="A20026" s="2">
        <v>44694.418055555558</v>
      </c>
      <c r="B20026" t="s">
        <v>185</v>
      </c>
      <c r="C20026" t="s">
        <v>6386</v>
      </c>
    </row>
    <row r="20027" spans="1:4" x14ac:dyDescent="0.25">
      <c r="A20027" s="2">
        <v>44694.418055555558</v>
      </c>
      <c r="B20027" t="s">
        <v>185</v>
      </c>
      <c r="C20027" t="s">
        <v>11425</v>
      </c>
    </row>
    <row r="20028" spans="1:4" x14ac:dyDescent="0.25">
      <c r="A20028" s="2">
        <v>44694.418055555558</v>
      </c>
      <c r="B20028" t="s">
        <v>185</v>
      </c>
      <c r="C20028" t="s">
        <v>1538</v>
      </c>
    </row>
    <row r="20029" spans="1:4" x14ac:dyDescent="0.25">
      <c r="A20029" s="2">
        <v>44694.418055555558</v>
      </c>
      <c r="B20029" t="s">
        <v>185</v>
      </c>
      <c r="D20029" t="s">
        <v>846</v>
      </c>
    </row>
    <row r="20030" spans="1:4" x14ac:dyDescent="0.25">
      <c r="A20030" s="2">
        <v>44694.418055555558</v>
      </c>
      <c r="B20030" t="s">
        <v>185</v>
      </c>
      <c r="D20030" t="s">
        <v>891</v>
      </c>
    </row>
    <row r="20031" spans="1:4" x14ac:dyDescent="0.25">
      <c r="A20031" s="2">
        <v>44694.418055555558</v>
      </c>
      <c r="B20031" t="s">
        <v>185</v>
      </c>
      <c r="D20031" t="s">
        <v>849</v>
      </c>
    </row>
    <row r="20032" spans="1:4" x14ac:dyDescent="0.25">
      <c r="A20032" s="2">
        <v>44694.418055555558</v>
      </c>
      <c r="B20032" t="s">
        <v>185</v>
      </c>
      <c r="D20032" t="s">
        <v>848</v>
      </c>
    </row>
    <row r="20033" spans="1:4" x14ac:dyDescent="0.25">
      <c r="A20033" s="2">
        <v>44694.418749999997</v>
      </c>
      <c r="B20033" t="s">
        <v>185</v>
      </c>
      <c r="C20033" t="s">
        <v>11426</v>
      </c>
    </row>
    <row r="20034" spans="1:4" x14ac:dyDescent="0.25">
      <c r="A20034" s="2">
        <v>44694.418749999997</v>
      </c>
      <c r="B20034" t="s">
        <v>185</v>
      </c>
      <c r="C20034" t="s">
        <v>6386</v>
      </c>
    </row>
    <row r="20035" spans="1:4" x14ac:dyDescent="0.25">
      <c r="A20035" s="2">
        <v>44694.418749999997</v>
      </c>
      <c r="B20035" t="s">
        <v>185</v>
      </c>
      <c r="C20035" t="s">
        <v>11427</v>
      </c>
    </row>
    <row r="20036" spans="1:4" x14ac:dyDescent="0.25">
      <c r="A20036" s="2">
        <v>44694.418749999997</v>
      </c>
      <c r="B20036" t="s">
        <v>185</v>
      </c>
      <c r="C20036" t="s">
        <v>6386</v>
      </c>
    </row>
    <row r="20037" spans="1:4" x14ac:dyDescent="0.25">
      <c r="A20037" s="2">
        <v>44694.418749999997</v>
      </c>
      <c r="B20037" t="s">
        <v>185</v>
      </c>
      <c r="D20037" t="s">
        <v>828</v>
      </c>
    </row>
    <row r="20038" spans="1:4" x14ac:dyDescent="0.25">
      <c r="A20038" s="2">
        <v>44694.418749999997</v>
      </c>
      <c r="B20038" t="s">
        <v>185</v>
      </c>
      <c r="D20038" t="s">
        <v>892</v>
      </c>
    </row>
    <row r="20039" spans="1:4" x14ac:dyDescent="0.25">
      <c r="A20039" s="2">
        <v>44694.418749999997</v>
      </c>
      <c r="B20039" t="s">
        <v>185</v>
      </c>
      <c r="D20039" t="s">
        <v>844</v>
      </c>
    </row>
    <row r="20040" spans="1:4" x14ac:dyDescent="0.25">
      <c r="A20040" s="2">
        <v>44694.418749999997</v>
      </c>
      <c r="B20040" t="s">
        <v>185</v>
      </c>
      <c r="D20040" t="s">
        <v>845</v>
      </c>
    </row>
    <row r="20041" spans="1:4" x14ac:dyDescent="0.25">
      <c r="A20041" s="2">
        <v>44694.419444444444</v>
      </c>
      <c r="B20041" t="s">
        <v>185</v>
      </c>
      <c r="C20041" t="s">
        <v>9572</v>
      </c>
    </row>
    <row r="20042" spans="1:4" x14ac:dyDescent="0.25">
      <c r="A20042" s="2">
        <v>44694.419444444444</v>
      </c>
      <c r="B20042" t="s">
        <v>185</v>
      </c>
      <c r="C20042" t="s">
        <v>11428</v>
      </c>
    </row>
    <row r="20043" spans="1:4" x14ac:dyDescent="0.25">
      <c r="A20043" s="2">
        <v>44694.419444444444</v>
      </c>
      <c r="B20043" t="s">
        <v>185</v>
      </c>
      <c r="C20043" t="s">
        <v>6598</v>
      </c>
    </row>
    <row r="20044" spans="1:4" x14ac:dyDescent="0.25">
      <c r="A20044" s="2">
        <v>44694.419444444444</v>
      </c>
      <c r="B20044" t="s">
        <v>185</v>
      </c>
      <c r="C20044" t="s">
        <v>6395</v>
      </c>
    </row>
    <row r="20045" spans="1:4" x14ac:dyDescent="0.25">
      <c r="A20045" s="2">
        <v>44694.419444444444</v>
      </c>
      <c r="B20045" t="s">
        <v>185</v>
      </c>
      <c r="D20045" t="s">
        <v>827</v>
      </c>
    </row>
    <row r="20046" spans="1:4" x14ac:dyDescent="0.25">
      <c r="A20046" s="2">
        <v>44694.419444444444</v>
      </c>
      <c r="B20046" t="s">
        <v>185</v>
      </c>
      <c r="D20046" t="s">
        <v>910</v>
      </c>
    </row>
    <row r="20047" spans="1:4" x14ac:dyDescent="0.25">
      <c r="A20047" s="2">
        <v>44694.419444444444</v>
      </c>
      <c r="B20047" t="s">
        <v>185</v>
      </c>
      <c r="D20047" t="s">
        <v>853</v>
      </c>
    </row>
    <row r="20048" spans="1:4" x14ac:dyDescent="0.25">
      <c r="A20048" s="2">
        <v>44694.419444444444</v>
      </c>
      <c r="B20048" t="s">
        <v>185</v>
      </c>
      <c r="D20048" t="s">
        <v>1853</v>
      </c>
    </row>
    <row r="20049" spans="1:4" x14ac:dyDescent="0.25">
      <c r="A20049" s="2">
        <v>44694.474305555559</v>
      </c>
      <c r="B20049" t="s">
        <v>163</v>
      </c>
      <c r="C20049" t="s">
        <v>11301</v>
      </c>
    </row>
    <row r="20050" spans="1:4" x14ac:dyDescent="0.25">
      <c r="A20050" s="2">
        <v>44694.474305555559</v>
      </c>
      <c r="B20050" t="s">
        <v>163</v>
      </c>
      <c r="D20050" t="s">
        <v>4993</v>
      </c>
    </row>
    <row r="20051" spans="1:4" x14ac:dyDescent="0.25">
      <c r="A20051" s="2">
        <v>44694.474999999999</v>
      </c>
      <c r="B20051" t="s">
        <v>163</v>
      </c>
      <c r="C20051" t="s">
        <v>11302</v>
      </c>
    </row>
    <row r="20052" spans="1:4" x14ac:dyDescent="0.25">
      <c r="A20052" s="2">
        <v>44694.474999999999</v>
      </c>
      <c r="B20052" t="s">
        <v>163</v>
      </c>
      <c r="D20052" t="s">
        <v>1849</v>
      </c>
    </row>
    <row r="20053" spans="1:4" x14ac:dyDescent="0.25">
      <c r="A20053" s="2">
        <v>44694.477083333331</v>
      </c>
      <c r="B20053" t="s">
        <v>163</v>
      </c>
      <c r="C20053" t="s">
        <v>11303</v>
      </c>
    </row>
    <row r="20054" spans="1:4" x14ac:dyDescent="0.25">
      <c r="A20054" s="2">
        <v>44694.477083333331</v>
      </c>
      <c r="B20054" t="s">
        <v>163</v>
      </c>
      <c r="D20054" t="s">
        <v>1851</v>
      </c>
    </row>
    <row r="20055" spans="1:4" x14ac:dyDescent="0.25">
      <c r="A20055" s="2">
        <v>44694.480555555558</v>
      </c>
      <c r="B20055" t="s">
        <v>163</v>
      </c>
      <c r="C20055" t="s">
        <v>11304</v>
      </c>
    </row>
    <row r="20056" spans="1:4" x14ac:dyDescent="0.25">
      <c r="A20056" s="2">
        <v>44694.480555555558</v>
      </c>
      <c r="B20056" t="s">
        <v>163</v>
      </c>
      <c r="D20056" t="s">
        <v>5037</v>
      </c>
    </row>
    <row r="20057" spans="1:4" x14ac:dyDescent="0.25">
      <c r="A20057" s="2">
        <v>44694.481249999997</v>
      </c>
      <c r="B20057" t="s">
        <v>163</v>
      </c>
      <c r="C20057" t="s">
        <v>11305</v>
      </c>
    </row>
    <row r="20058" spans="1:4" x14ac:dyDescent="0.25">
      <c r="A20058" s="2">
        <v>44694.481249999997</v>
      </c>
      <c r="B20058" t="s">
        <v>163</v>
      </c>
      <c r="D20058" t="s">
        <v>1853</v>
      </c>
    </row>
    <row r="20059" spans="1:4" x14ac:dyDescent="0.25">
      <c r="A20059" s="2">
        <v>44694.486805555556</v>
      </c>
      <c r="B20059" t="s">
        <v>163</v>
      </c>
      <c r="C20059" t="s">
        <v>11306</v>
      </c>
    </row>
    <row r="20060" spans="1:4" x14ac:dyDescent="0.25">
      <c r="A20060" s="2">
        <v>44694.486805555556</v>
      </c>
      <c r="B20060" t="s">
        <v>163</v>
      </c>
      <c r="C20060" t="s">
        <v>11307</v>
      </c>
    </row>
    <row r="20061" spans="1:4" x14ac:dyDescent="0.25">
      <c r="A20061" s="2">
        <v>44694.486805555556</v>
      </c>
      <c r="B20061" t="s">
        <v>163</v>
      </c>
      <c r="D20061" t="s">
        <v>842</v>
      </c>
    </row>
    <row r="20062" spans="1:4" x14ac:dyDescent="0.25">
      <c r="A20062" s="2">
        <v>44694.486805555556</v>
      </c>
      <c r="B20062" t="s">
        <v>163</v>
      </c>
      <c r="D20062" t="s">
        <v>949</v>
      </c>
    </row>
    <row r="20063" spans="1:4" x14ac:dyDescent="0.25">
      <c r="A20063" s="2">
        <v>44694.488194444442</v>
      </c>
      <c r="B20063" t="s">
        <v>163</v>
      </c>
      <c r="C20063" t="s">
        <v>11308</v>
      </c>
    </row>
    <row r="20064" spans="1:4" x14ac:dyDescent="0.25">
      <c r="A20064" s="2">
        <v>44694.488194444442</v>
      </c>
      <c r="B20064" t="s">
        <v>163</v>
      </c>
      <c r="D20064" t="s">
        <v>918</v>
      </c>
    </row>
    <row r="20065" spans="1:4" x14ac:dyDescent="0.25">
      <c r="A20065" s="2">
        <v>44694.510416666664</v>
      </c>
      <c r="B20065" t="s">
        <v>191</v>
      </c>
      <c r="C20065" t="s">
        <v>12280</v>
      </c>
    </row>
    <row r="20066" spans="1:4" x14ac:dyDescent="0.25">
      <c r="A20066" s="2">
        <v>44694.510416666664</v>
      </c>
      <c r="B20066" t="s">
        <v>191</v>
      </c>
      <c r="D20066" t="s">
        <v>5011</v>
      </c>
    </row>
    <row r="20067" spans="1:4" x14ac:dyDescent="0.25">
      <c r="A20067" s="2">
        <v>44694.511111111111</v>
      </c>
      <c r="B20067" t="s">
        <v>191</v>
      </c>
      <c r="C20067" t="s">
        <v>11129</v>
      </c>
    </row>
    <row r="20068" spans="1:4" x14ac:dyDescent="0.25">
      <c r="A20068" s="2">
        <v>44694.511111111111</v>
      </c>
      <c r="B20068" t="s">
        <v>191</v>
      </c>
      <c r="D20068" t="s">
        <v>1848</v>
      </c>
    </row>
    <row r="20069" spans="1:4" x14ac:dyDescent="0.25">
      <c r="A20069" s="2">
        <v>44694.511805555558</v>
      </c>
      <c r="B20069" t="s">
        <v>191</v>
      </c>
      <c r="C20069" t="s">
        <v>12281</v>
      </c>
    </row>
    <row r="20070" spans="1:4" x14ac:dyDescent="0.25">
      <c r="A20070" s="2">
        <v>44694.511805555558</v>
      </c>
      <c r="B20070" t="s">
        <v>191</v>
      </c>
      <c r="D20070" t="s">
        <v>1849</v>
      </c>
    </row>
    <row r="20071" spans="1:4" x14ac:dyDescent="0.25">
      <c r="A20071" s="2">
        <v>44694.512499999997</v>
      </c>
      <c r="B20071" t="s">
        <v>191</v>
      </c>
      <c r="C20071" t="s">
        <v>12282</v>
      </c>
    </row>
    <row r="20072" spans="1:4" x14ac:dyDescent="0.25">
      <c r="A20072" s="2">
        <v>44694.512499999997</v>
      </c>
      <c r="B20072" t="s">
        <v>191</v>
      </c>
      <c r="D20072" t="s">
        <v>1850</v>
      </c>
    </row>
    <row r="20073" spans="1:4" x14ac:dyDescent="0.25">
      <c r="A20073" s="2">
        <v>44694.520833333336</v>
      </c>
      <c r="B20073" t="s">
        <v>10298</v>
      </c>
      <c r="C20073" t="s">
        <v>11793</v>
      </c>
    </row>
    <row r="20074" spans="1:4" x14ac:dyDescent="0.25">
      <c r="A20074" s="2">
        <v>44694.520833333336</v>
      </c>
      <c r="B20074" t="s">
        <v>10298</v>
      </c>
      <c r="D20074" t="s">
        <v>4999</v>
      </c>
    </row>
    <row r="20075" spans="1:4" x14ac:dyDescent="0.25">
      <c r="A20075" s="2">
        <v>44694.522916666669</v>
      </c>
      <c r="B20075" t="s">
        <v>10298</v>
      </c>
      <c r="C20075" t="s">
        <v>11794</v>
      </c>
    </row>
    <row r="20076" spans="1:4" x14ac:dyDescent="0.25">
      <c r="A20076" s="2">
        <v>44694.522916666669</v>
      </c>
      <c r="B20076" t="s">
        <v>10298</v>
      </c>
      <c r="C20076" t="s">
        <v>11795</v>
      </c>
    </row>
    <row r="20077" spans="1:4" x14ac:dyDescent="0.25">
      <c r="A20077" s="2">
        <v>44694.522916666669</v>
      </c>
      <c r="B20077" t="s">
        <v>10298</v>
      </c>
      <c r="D20077" t="s">
        <v>1849</v>
      </c>
    </row>
    <row r="20078" spans="1:4" x14ac:dyDescent="0.25">
      <c r="A20078" s="2">
        <v>44694.522916666669</v>
      </c>
      <c r="B20078" t="s">
        <v>10298</v>
      </c>
      <c r="D20078" t="s">
        <v>1861</v>
      </c>
    </row>
    <row r="20079" spans="1:4" x14ac:dyDescent="0.25">
      <c r="A20079" s="2">
        <v>44694.523611111108</v>
      </c>
      <c r="B20079" t="s">
        <v>10298</v>
      </c>
      <c r="C20079" t="s">
        <v>11796</v>
      </c>
    </row>
    <row r="20080" spans="1:4" x14ac:dyDescent="0.25">
      <c r="A20080" s="2">
        <v>44694.523611111108</v>
      </c>
      <c r="B20080" t="s">
        <v>10298</v>
      </c>
      <c r="D20080" t="s">
        <v>4990</v>
      </c>
    </row>
    <row r="20081" spans="1:4" x14ac:dyDescent="0.25">
      <c r="A20081" s="2">
        <v>44694.524305555555</v>
      </c>
      <c r="B20081" t="s">
        <v>10298</v>
      </c>
      <c r="C20081" t="s">
        <v>11797</v>
      </c>
    </row>
    <row r="20082" spans="1:4" x14ac:dyDescent="0.25">
      <c r="A20082" s="2">
        <v>44694.524305555555</v>
      </c>
      <c r="B20082" t="s">
        <v>10298</v>
      </c>
      <c r="D20082" t="s">
        <v>902</v>
      </c>
    </row>
    <row r="20083" spans="1:4" x14ac:dyDescent="0.25">
      <c r="A20083" s="2">
        <v>44694.525000000001</v>
      </c>
      <c r="B20083" t="s">
        <v>10298</v>
      </c>
      <c r="C20083" t="s">
        <v>11798</v>
      </c>
    </row>
    <row r="20084" spans="1:4" x14ac:dyDescent="0.25">
      <c r="A20084" s="2">
        <v>44694.525000000001</v>
      </c>
      <c r="B20084" t="s">
        <v>10298</v>
      </c>
      <c r="C20084" t="s">
        <v>11799</v>
      </c>
    </row>
    <row r="20085" spans="1:4" x14ac:dyDescent="0.25">
      <c r="A20085" s="2">
        <v>44694.525000000001</v>
      </c>
      <c r="B20085" t="s">
        <v>10298</v>
      </c>
      <c r="C20085" t="s">
        <v>11800</v>
      </c>
    </row>
    <row r="20086" spans="1:4" x14ac:dyDescent="0.25">
      <c r="A20086" s="2">
        <v>44694.525000000001</v>
      </c>
      <c r="B20086" t="s">
        <v>10298</v>
      </c>
      <c r="D20086" t="s">
        <v>834</v>
      </c>
    </row>
    <row r="20087" spans="1:4" x14ac:dyDescent="0.25">
      <c r="A20087" s="2">
        <v>44694.525000000001</v>
      </c>
      <c r="B20087" t="s">
        <v>10298</v>
      </c>
      <c r="D20087" t="s">
        <v>842</v>
      </c>
    </row>
    <row r="20088" spans="1:4" x14ac:dyDescent="0.25">
      <c r="A20088" s="2">
        <v>44694.525000000001</v>
      </c>
      <c r="B20088" t="s">
        <v>10298</v>
      </c>
      <c r="D20088" t="s">
        <v>1898</v>
      </c>
    </row>
    <row r="20089" spans="1:4" x14ac:dyDescent="0.25">
      <c r="A20089" s="2">
        <v>44694.525694444441</v>
      </c>
      <c r="B20089" t="s">
        <v>10298</v>
      </c>
      <c r="C20089" t="s">
        <v>11801</v>
      </c>
    </row>
    <row r="20090" spans="1:4" x14ac:dyDescent="0.25">
      <c r="A20090" s="2">
        <v>44694.525694444441</v>
      </c>
      <c r="B20090" t="s">
        <v>10298</v>
      </c>
      <c r="C20090" t="s">
        <v>11802</v>
      </c>
    </row>
    <row r="20091" spans="1:4" x14ac:dyDescent="0.25">
      <c r="A20091" s="2">
        <v>44694.525694444441</v>
      </c>
      <c r="B20091" t="s">
        <v>10298</v>
      </c>
      <c r="D20091" t="s">
        <v>827</v>
      </c>
    </row>
    <row r="20092" spans="1:4" x14ac:dyDescent="0.25">
      <c r="A20092" s="2">
        <v>44694.525694444441</v>
      </c>
      <c r="B20092" t="s">
        <v>10298</v>
      </c>
      <c r="D20092" t="s">
        <v>1855</v>
      </c>
    </row>
    <row r="20093" spans="1:4" x14ac:dyDescent="0.25">
      <c r="A20093" s="2">
        <v>44694.535416666666</v>
      </c>
      <c r="B20093" t="s">
        <v>10298</v>
      </c>
      <c r="C20093" t="s">
        <v>11124</v>
      </c>
    </row>
    <row r="20094" spans="1:4" x14ac:dyDescent="0.25">
      <c r="A20094" s="2">
        <v>44694.535416666666</v>
      </c>
      <c r="B20094" t="s">
        <v>10298</v>
      </c>
      <c r="D20094" t="s">
        <v>4999</v>
      </c>
    </row>
    <row r="20095" spans="1:4" x14ac:dyDescent="0.25">
      <c r="A20095" s="2">
        <v>44694.536111111112</v>
      </c>
      <c r="B20095" t="s">
        <v>10298</v>
      </c>
      <c r="C20095" t="s">
        <v>8011</v>
      </c>
    </row>
    <row r="20096" spans="1:4" x14ac:dyDescent="0.25">
      <c r="A20096" s="2">
        <v>44694.536111111112</v>
      </c>
      <c r="B20096" t="s">
        <v>10298</v>
      </c>
      <c r="D20096" t="s">
        <v>1848</v>
      </c>
    </row>
    <row r="20097" spans="1:4" x14ac:dyDescent="0.25">
      <c r="A20097" s="2">
        <v>44694.537499999999</v>
      </c>
      <c r="B20097" t="s">
        <v>162</v>
      </c>
      <c r="C20097" t="s">
        <v>10883</v>
      </c>
    </row>
    <row r="20098" spans="1:4" x14ac:dyDescent="0.25">
      <c r="A20098" s="2">
        <v>44694.537499999999</v>
      </c>
      <c r="B20098" t="s">
        <v>162</v>
      </c>
      <c r="C20098" t="s">
        <v>7386</v>
      </c>
    </row>
    <row r="20099" spans="1:4" x14ac:dyDescent="0.25">
      <c r="A20099" s="2">
        <v>44694.537499999999</v>
      </c>
      <c r="B20099" t="s">
        <v>10298</v>
      </c>
      <c r="C20099" t="s">
        <v>11125</v>
      </c>
    </row>
    <row r="20100" spans="1:4" x14ac:dyDescent="0.25">
      <c r="A20100" s="2">
        <v>44694.537499999999</v>
      </c>
      <c r="B20100" t="s">
        <v>10298</v>
      </c>
      <c r="C20100" t="s">
        <v>6396</v>
      </c>
    </row>
    <row r="20101" spans="1:4" x14ac:dyDescent="0.25">
      <c r="A20101" s="2">
        <v>44694.537499999999</v>
      </c>
      <c r="B20101" t="s">
        <v>10298</v>
      </c>
      <c r="C20101" t="s">
        <v>11126</v>
      </c>
    </row>
    <row r="20102" spans="1:4" x14ac:dyDescent="0.25">
      <c r="A20102" s="2">
        <v>44694.537499999999</v>
      </c>
      <c r="B20102" t="s">
        <v>10298</v>
      </c>
      <c r="C20102" t="s">
        <v>6443</v>
      </c>
    </row>
    <row r="20103" spans="1:4" x14ac:dyDescent="0.25">
      <c r="A20103" s="2">
        <v>44694.537499999999</v>
      </c>
      <c r="B20103" t="s">
        <v>162</v>
      </c>
      <c r="D20103" t="s">
        <v>5030</v>
      </c>
    </row>
    <row r="20104" spans="1:4" x14ac:dyDescent="0.25">
      <c r="A20104" s="2">
        <v>44694.537499999999</v>
      </c>
      <c r="B20104" t="s">
        <v>162</v>
      </c>
      <c r="D20104" t="s">
        <v>1848</v>
      </c>
    </row>
    <row r="20105" spans="1:4" x14ac:dyDescent="0.25">
      <c r="A20105" s="2">
        <v>44694.537499999999</v>
      </c>
      <c r="B20105" t="s">
        <v>10298</v>
      </c>
      <c r="D20105" t="s">
        <v>1849</v>
      </c>
    </row>
    <row r="20106" spans="1:4" x14ac:dyDescent="0.25">
      <c r="A20106" s="2">
        <v>44694.537499999999</v>
      </c>
      <c r="B20106" t="s">
        <v>10298</v>
      </c>
      <c r="D20106" t="s">
        <v>1850</v>
      </c>
    </row>
    <row r="20107" spans="1:4" x14ac:dyDescent="0.25">
      <c r="A20107" s="2">
        <v>44694.537499999999</v>
      </c>
      <c r="B20107" t="s">
        <v>10298</v>
      </c>
      <c r="D20107" t="s">
        <v>1897</v>
      </c>
    </row>
    <row r="20108" spans="1:4" x14ac:dyDescent="0.25">
      <c r="A20108" s="2">
        <v>44694.537499999999</v>
      </c>
      <c r="B20108" t="s">
        <v>10298</v>
      </c>
      <c r="D20108" t="s">
        <v>1852</v>
      </c>
    </row>
    <row r="20109" spans="1:4" x14ac:dyDescent="0.25">
      <c r="A20109" s="2">
        <v>44694.538194444445</v>
      </c>
      <c r="B20109" t="s">
        <v>162</v>
      </c>
      <c r="C20109" t="s">
        <v>10884</v>
      </c>
    </row>
    <row r="20110" spans="1:4" x14ac:dyDescent="0.25">
      <c r="A20110" s="2">
        <v>44694.538194444445</v>
      </c>
      <c r="B20110" t="s">
        <v>10298</v>
      </c>
      <c r="C20110" t="s">
        <v>8982</v>
      </c>
    </row>
    <row r="20111" spans="1:4" x14ac:dyDescent="0.25">
      <c r="A20111" s="2">
        <v>44694.538194444445</v>
      </c>
      <c r="B20111" t="s">
        <v>10298</v>
      </c>
      <c r="C20111" t="s">
        <v>6396</v>
      </c>
    </row>
    <row r="20112" spans="1:4" x14ac:dyDescent="0.25">
      <c r="A20112" s="2">
        <v>44694.538194444445</v>
      </c>
      <c r="B20112" t="s">
        <v>162</v>
      </c>
      <c r="D20112" t="s">
        <v>1849</v>
      </c>
    </row>
    <row r="20113" spans="1:4" x14ac:dyDescent="0.25">
      <c r="A20113" s="2">
        <v>44694.538194444445</v>
      </c>
      <c r="B20113" t="s">
        <v>10298</v>
      </c>
      <c r="D20113" t="s">
        <v>1855</v>
      </c>
    </row>
    <row r="20114" spans="1:4" x14ac:dyDescent="0.25">
      <c r="A20114" s="2">
        <v>44694.538194444445</v>
      </c>
      <c r="B20114" t="s">
        <v>10298</v>
      </c>
      <c r="D20114" t="s">
        <v>1869</v>
      </c>
    </row>
    <row r="20115" spans="1:4" x14ac:dyDescent="0.25">
      <c r="A20115" s="2">
        <v>44694.538888888892</v>
      </c>
      <c r="B20115" t="s">
        <v>162</v>
      </c>
      <c r="C20115" t="s">
        <v>10885</v>
      </c>
    </row>
    <row r="20116" spans="1:4" x14ac:dyDescent="0.25">
      <c r="A20116" s="2">
        <v>44694.538888888892</v>
      </c>
      <c r="B20116" t="s">
        <v>10298</v>
      </c>
      <c r="C20116" t="s">
        <v>11127</v>
      </c>
    </row>
    <row r="20117" spans="1:4" x14ac:dyDescent="0.25">
      <c r="A20117" s="2">
        <v>44694.538888888892</v>
      </c>
      <c r="B20117" t="s">
        <v>10298</v>
      </c>
      <c r="C20117" t="s">
        <v>9393</v>
      </c>
    </row>
    <row r="20118" spans="1:4" x14ac:dyDescent="0.25">
      <c r="A20118" s="2">
        <v>44694.538888888892</v>
      </c>
      <c r="B20118" t="s">
        <v>10298</v>
      </c>
      <c r="C20118" t="s">
        <v>7259</v>
      </c>
    </row>
    <row r="20119" spans="1:4" x14ac:dyDescent="0.25">
      <c r="A20119" s="2">
        <v>44694.538888888892</v>
      </c>
      <c r="B20119" t="s">
        <v>10298</v>
      </c>
      <c r="C20119" t="s">
        <v>6396</v>
      </c>
    </row>
    <row r="20120" spans="1:4" x14ac:dyDescent="0.25">
      <c r="A20120" s="2">
        <v>44694.538888888892</v>
      </c>
      <c r="B20120" t="s">
        <v>162</v>
      </c>
      <c r="D20120" t="s">
        <v>1881</v>
      </c>
    </row>
    <row r="20121" spans="1:4" x14ac:dyDescent="0.25">
      <c r="A20121" s="2">
        <v>44694.538888888892</v>
      </c>
      <c r="B20121" t="s">
        <v>10298</v>
      </c>
      <c r="D20121" t="s">
        <v>828</v>
      </c>
    </row>
    <row r="20122" spans="1:4" x14ac:dyDescent="0.25">
      <c r="A20122" s="2">
        <v>44694.538888888892</v>
      </c>
      <c r="B20122" t="s">
        <v>10298</v>
      </c>
      <c r="D20122" t="s">
        <v>971</v>
      </c>
    </row>
    <row r="20123" spans="1:4" x14ac:dyDescent="0.25">
      <c r="A20123" s="2">
        <v>44694.538888888892</v>
      </c>
      <c r="B20123" t="s">
        <v>10298</v>
      </c>
      <c r="D20123" t="s">
        <v>834</v>
      </c>
    </row>
    <row r="20124" spans="1:4" x14ac:dyDescent="0.25">
      <c r="A20124" s="2">
        <v>44694.538888888892</v>
      </c>
      <c r="B20124" t="s">
        <v>10298</v>
      </c>
      <c r="D20124" t="s">
        <v>835</v>
      </c>
    </row>
    <row r="20125" spans="1:4" x14ac:dyDescent="0.25">
      <c r="A20125" s="2">
        <v>44694.539583333331</v>
      </c>
      <c r="B20125" t="s">
        <v>162</v>
      </c>
      <c r="C20125" t="s">
        <v>10886</v>
      </c>
    </row>
    <row r="20126" spans="1:4" x14ac:dyDescent="0.25">
      <c r="A20126" s="2">
        <v>44694.539583333331</v>
      </c>
      <c r="B20126" t="s">
        <v>162</v>
      </c>
      <c r="C20126" t="s">
        <v>10887</v>
      </c>
    </row>
    <row r="20127" spans="1:4" x14ac:dyDescent="0.25">
      <c r="A20127" s="2">
        <v>44694.539583333331</v>
      </c>
      <c r="B20127" t="s">
        <v>10298</v>
      </c>
      <c r="C20127" t="s">
        <v>11128</v>
      </c>
    </row>
    <row r="20128" spans="1:4" x14ac:dyDescent="0.25">
      <c r="A20128" s="2">
        <v>44694.539583333331</v>
      </c>
      <c r="B20128" t="s">
        <v>162</v>
      </c>
      <c r="D20128" t="s">
        <v>856</v>
      </c>
    </row>
    <row r="20129" spans="1:4" x14ac:dyDescent="0.25">
      <c r="A20129" s="2">
        <v>44694.539583333331</v>
      </c>
      <c r="B20129" t="s">
        <v>162</v>
      </c>
      <c r="D20129" t="s">
        <v>4991</v>
      </c>
    </row>
    <row r="20130" spans="1:4" x14ac:dyDescent="0.25">
      <c r="A20130" s="2">
        <v>44694.539583333331</v>
      </c>
      <c r="B20130" t="s">
        <v>10298</v>
      </c>
      <c r="D20130" t="s">
        <v>996</v>
      </c>
    </row>
    <row r="20131" spans="1:4" x14ac:dyDescent="0.25">
      <c r="A20131" s="2">
        <v>44694.540972222225</v>
      </c>
      <c r="B20131" t="s">
        <v>162</v>
      </c>
      <c r="C20131" t="s">
        <v>7048</v>
      </c>
    </row>
    <row r="20132" spans="1:4" x14ac:dyDescent="0.25">
      <c r="A20132" s="2">
        <v>44694.540972222225</v>
      </c>
      <c r="B20132" t="s">
        <v>162</v>
      </c>
      <c r="C20132" t="s">
        <v>6386</v>
      </c>
    </row>
    <row r="20133" spans="1:4" x14ac:dyDescent="0.25">
      <c r="A20133" s="2">
        <v>44694.540972222225</v>
      </c>
      <c r="B20133" t="s">
        <v>162</v>
      </c>
      <c r="D20133" t="s">
        <v>850</v>
      </c>
    </row>
    <row r="20134" spans="1:4" x14ac:dyDescent="0.25">
      <c r="A20134" s="2">
        <v>44694.540972222225</v>
      </c>
      <c r="B20134" t="s">
        <v>162</v>
      </c>
      <c r="D20134" t="s">
        <v>922</v>
      </c>
    </row>
    <row r="20135" spans="1:4" x14ac:dyDescent="0.25">
      <c r="A20135" s="2">
        <v>44694.541666666664</v>
      </c>
      <c r="B20135" t="s">
        <v>162</v>
      </c>
      <c r="C20135" t="s">
        <v>10888</v>
      </c>
    </row>
    <row r="20136" spans="1:4" x14ac:dyDescent="0.25">
      <c r="A20136" s="2">
        <v>44694.541666666664</v>
      </c>
      <c r="B20136" t="s">
        <v>162</v>
      </c>
      <c r="C20136" t="s">
        <v>1538</v>
      </c>
    </row>
    <row r="20137" spans="1:4" x14ac:dyDescent="0.25">
      <c r="A20137" s="2">
        <v>44694.541666666664</v>
      </c>
      <c r="B20137" t="s">
        <v>162</v>
      </c>
      <c r="C20137" t="s">
        <v>10889</v>
      </c>
    </row>
    <row r="20138" spans="1:4" x14ac:dyDescent="0.25">
      <c r="A20138" s="2">
        <v>44694.541666666664</v>
      </c>
      <c r="B20138" t="s">
        <v>162</v>
      </c>
      <c r="C20138" t="s">
        <v>6386</v>
      </c>
    </row>
    <row r="20139" spans="1:4" x14ac:dyDescent="0.25">
      <c r="A20139" s="2">
        <v>44694.541666666664</v>
      </c>
      <c r="B20139" t="s">
        <v>162</v>
      </c>
      <c r="D20139" t="s">
        <v>842</v>
      </c>
    </row>
    <row r="20140" spans="1:4" x14ac:dyDescent="0.25">
      <c r="A20140" s="2">
        <v>44694.541666666664</v>
      </c>
      <c r="B20140" t="s">
        <v>162</v>
      </c>
      <c r="D20140" t="s">
        <v>949</v>
      </c>
    </row>
    <row r="20141" spans="1:4" x14ac:dyDescent="0.25">
      <c r="A20141" s="2">
        <v>44694.541666666664</v>
      </c>
      <c r="B20141" t="s">
        <v>162</v>
      </c>
      <c r="D20141" t="s">
        <v>828</v>
      </c>
    </row>
    <row r="20142" spans="1:4" x14ac:dyDescent="0.25">
      <c r="A20142" s="2">
        <v>44694.541666666664</v>
      </c>
      <c r="B20142" t="s">
        <v>162</v>
      </c>
      <c r="D20142" t="s">
        <v>892</v>
      </c>
    </row>
    <row r="20143" spans="1:4" x14ac:dyDescent="0.25">
      <c r="A20143" s="2">
        <v>44694.690972222219</v>
      </c>
      <c r="B20143" t="s">
        <v>1456</v>
      </c>
      <c r="C20143" t="s">
        <v>12426</v>
      </c>
    </row>
    <row r="20144" spans="1:4" x14ac:dyDescent="0.25">
      <c r="A20144" s="2">
        <v>44694.690972222219</v>
      </c>
      <c r="B20144" t="s">
        <v>1456</v>
      </c>
      <c r="D20144" t="s">
        <v>12427</v>
      </c>
    </row>
    <row r="20145" spans="1:4" x14ac:dyDescent="0.25">
      <c r="A20145" s="2">
        <v>44694.693055555559</v>
      </c>
      <c r="B20145" t="s">
        <v>1456</v>
      </c>
      <c r="C20145" t="s">
        <v>12428</v>
      </c>
    </row>
    <row r="20146" spans="1:4" x14ac:dyDescent="0.25">
      <c r="A20146" s="2">
        <v>44694.693055555559</v>
      </c>
      <c r="B20146" t="s">
        <v>1456</v>
      </c>
      <c r="D20146" t="s">
        <v>1849</v>
      </c>
    </row>
    <row r="20147" spans="1:4" x14ac:dyDescent="0.25">
      <c r="A20147" s="2">
        <v>44694.693749999999</v>
      </c>
      <c r="B20147" t="s">
        <v>1456</v>
      </c>
      <c r="C20147" t="s">
        <v>12429</v>
      </c>
    </row>
    <row r="20148" spans="1:4" x14ac:dyDescent="0.25">
      <c r="A20148" s="2">
        <v>44694.693749999999</v>
      </c>
      <c r="B20148" t="s">
        <v>1456</v>
      </c>
      <c r="D20148" t="s">
        <v>1877</v>
      </c>
    </row>
    <row r="20149" spans="1:4" x14ac:dyDescent="0.25">
      <c r="A20149" s="2">
        <v>44694.695138888892</v>
      </c>
      <c r="B20149" t="s">
        <v>1456</v>
      </c>
      <c r="C20149" t="s">
        <v>12430</v>
      </c>
    </row>
    <row r="20150" spans="1:4" x14ac:dyDescent="0.25">
      <c r="A20150" s="2">
        <v>44694.695138888892</v>
      </c>
      <c r="B20150" t="s">
        <v>1456</v>
      </c>
      <c r="D20150" t="s">
        <v>1005</v>
      </c>
    </row>
    <row r="20151" spans="1:4" x14ac:dyDescent="0.25">
      <c r="A20151" s="2">
        <v>44694.696527777778</v>
      </c>
      <c r="B20151" t="s">
        <v>1456</v>
      </c>
      <c r="C20151" t="s">
        <v>12431</v>
      </c>
    </row>
    <row r="20152" spans="1:4" x14ac:dyDescent="0.25">
      <c r="A20152" s="2">
        <v>44694.696527777778</v>
      </c>
      <c r="B20152" t="s">
        <v>1456</v>
      </c>
      <c r="D20152" t="s">
        <v>885</v>
      </c>
    </row>
    <row r="20153" spans="1:4" x14ac:dyDescent="0.25">
      <c r="A20153" s="2">
        <v>44694.698611111111</v>
      </c>
      <c r="B20153" t="s">
        <v>1456</v>
      </c>
      <c r="C20153" t="s">
        <v>12432</v>
      </c>
    </row>
    <row r="20154" spans="1:4" x14ac:dyDescent="0.25">
      <c r="A20154" s="2">
        <v>44694.698611111111</v>
      </c>
      <c r="B20154" t="s">
        <v>1456</v>
      </c>
      <c r="D20154" t="s">
        <v>834</v>
      </c>
    </row>
    <row r="20155" spans="1:4" x14ac:dyDescent="0.25">
      <c r="A20155" s="2">
        <v>44694.699305555558</v>
      </c>
      <c r="B20155" t="s">
        <v>1456</v>
      </c>
      <c r="C20155" t="s">
        <v>12433</v>
      </c>
    </row>
    <row r="20156" spans="1:4" x14ac:dyDescent="0.25">
      <c r="A20156" s="2">
        <v>44694.699305555558</v>
      </c>
      <c r="B20156" t="s">
        <v>1456</v>
      </c>
      <c r="C20156" t="s">
        <v>12434</v>
      </c>
    </row>
    <row r="20157" spans="1:4" x14ac:dyDescent="0.25">
      <c r="A20157" s="2">
        <v>44694.699305555558</v>
      </c>
      <c r="B20157" t="s">
        <v>1456</v>
      </c>
      <c r="C20157" t="s">
        <v>12411</v>
      </c>
    </row>
    <row r="20158" spans="1:4" x14ac:dyDescent="0.25">
      <c r="A20158" s="2">
        <v>44694.699305555558</v>
      </c>
      <c r="B20158" t="s">
        <v>1456</v>
      </c>
      <c r="D20158" t="s">
        <v>852</v>
      </c>
    </row>
    <row r="20159" spans="1:4" x14ac:dyDescent="0.25">
      <c r="A20159" s="2">
        <v>44694.699305555558</v>
      </c>
      <c r="B20159" t="s">
        <v>1456</v>
      </c>
      <c r="D20159" t="s">
        <v>1934</v>
      </c>
    </row>
    <row r="20160" spans="1:4" x14ac:dyDescent="0.25">
      <c r="A20160" s="2">
        <v>44694.699305555558</v>
      </c>
      <c r="B20160" t="s">
        <v>1456</v>
      </c>
      <c r="D20160" t="s">
        <v>953</v>
      </c>
    </row>
    <row r="20161" spans="1:4" x14ac:dyDescent="0.25">
      <c r="A20161" s="2">
        <v>44694.741666666669</v>
      </c>
      <c r="B20161" t="s">
        <v>175</v>
      </c>
      <c r="C20161" t="s">
        <v>10605</v>
      </c>
    </row>
    <row r="20162" spans="1:4" x14ac:dyDescent="0.25">
      <c r="A20162" s="2">
        <v>44694.741666666669</v>
      </c>
      <c r="B20162" t="s">
        <v>175</v>
      </c>
      <c r="D20162" t="s">
        <v>1865</v>
      </c>
    </row>
    <row r="20163" spans="1:4" x14ac:dyDescent="0.25">
      <c r="A20163" s="2">
        <v>44694.742361111108</v>
      </c>
      <c r="B20163" t="s">
        <v>175</v>
      </c>
      <c r="C20163" t="s">
        <v>10606</v>
      </c>
    </row>
    <row r="20164" spans="1:4" x14ac:dyDescent="0.25">
      <c r="A20164" s="2">
        <v>44694.742361111108</v>
      </c>
      <c r="B20164" t="s">
        <v>175</v>
      </c>
      <c r="D20164" t="s">
        <v>1848</v>
      </c>
    </row>
    <row r="20165" spans="1:4" x14ac:dyDescent="0.25">
      <c r="A20165" s="2">
        <v>44694.743055555555</v>
      </c>
      <c r="B20165" t="s">
        <v>175</v>
      </c>
      <c r="C20165" t="s">
        <v>10607</v>
      </c>
    </row>
    <row r="20166" spans="1:4" x14ac:dyDescent="0.25">
      <c r="A20166" s="2">
        <v>44694.743055555555</v>
      </c>
      <c r="B20166" t="s">
        <v>175</v>
      </c>
      <c r="C20166" t="s">
        <v>6386</v>
      </c>
    </row>
    <row r="20167" spans="1:4" x14ac:dyDescent="0.25">
      <c r="A20167" s="2">
        <v>44694.743055555555</v>
      </c>
      <c r="B20167" t="s">
        <v>175</v>
      </c>
      <c r="D20167" t="s">
        <v>1849</v>
      </c>
    </row>
    <row r="20168" spans="1:4" x14ac:dyDescent="0.25">
      <c r="A20168" s="2">
        <v>44694.743055555555</v>
      </c>
      <c r="B20168" t="s">
        <v>175</v>
      </c>
      <c r="D20168" t="s">
        <v>1850</v>
      </c>
    </row>
    <row r="20169" spans="1:4" x14ac:dyDescent="0.25">
      <c r="A20169" s="2">
        <v>44694.743750000001</v>
      </c>
      <c r="B20169" t="s">
        <v>175</v>
      </c>
      <c r="C20169" t="s">
        <v>10608</v>
      </c>
    </row>
    <row r="20170" spans="1:4" x14ac:dyDescent="0.25">
      <c r="A20170" s="2">
        <v>44694.743750000001</v>
      </c>
      <c r="B20170" t="s">
        <v>175</v>
      </c>
      <c r="C20170" t="s">
        <v>10609</v>
      </c>
    </row>
    <row r="20171" spans="1:4" x14ac:dyDescent="0.25">
      <c r="A20171" s="2">
        <v>44694.743750000001</v>
      </c>
      <c r="B20171" t="s">
        <v>175</v>
      </c>
      <c r="D20171" t="s">
        <v>1858</v>
      </c>
    </row>
    <row r="20172" spans="1:4" x14ac:dyDescent="0.25">
      <c r="A20172" s="2">
        <v>44694.743750000001</v>
      </c>
      <c r="B20172" t="s">
        <v>175</v>
      </c>
      <c r="D20172" t="s">
        <v>1852</v>
      </c>
    </row>
    <row r="20173" spans="1:4" x14ac:dyDescent="0.25">
      <c r="A20173" s="2">
        <v>44694.744444444441</v>
      </c>
      <c r="B20173" t="s">
        <v>175</v>
      </c>
      <c r="C20173" t="s">
        <v>10610</v>
      </c>
    </row>
    <row r="20174" spans="1:4" x14ac:dyDescent="0.25">
      <c r="A20174" s="2">
        <v>44694.744444444441</v>
      </c>
      <c r="B20174" t="s">
        <v>175</v>
      </c>
      <c r="D20174" t="s">
        <v>827</v>
      </c>
    </row>
    <row r="20175" spans="1:4" x14ac:dyDescent="0.25">
      <c r="A20175" s="2">
        <v>44694.74722222222</v>
      </c>
      <c r="B20175" t="s">
        <v>175</v>
      </c>
      <c r="C20175" t="s">
        <v>10611</v>
      </c>
    </row>
    <row r="20176" spans="1:4" x14ac:dyDescent="0.25">
      <c r="A20176" s="2">
        <v>44694.74722222222</v>
      </c>
      <c r="B20176" t="s">
        <v>175</v>
      </c>
      <c r="D20176" t="s">
        <v>872</v>
      </c>
    </row>
    <row r="20177" spans="1:4" x14ac:dyDescent="0.25">
      <c r="A20177" s="2">
        <v>44694.747916666667</v>
      </c>
      <c r="B20177" t="s">
        <v>175</v>
      </c>
      <c r="C20177" t="s">
        <v>6380</v>
      </c>
    </row>
    <row r="20178" spans="1:4" x14ac:dyDescent="0.25">
      <c r="A20178" s="2">
        <v>44694.747916666667</v>
      </c>
      <c r="B20178" t="s">
        <v>175</v>
      </c>
      <c r="C20178" t="s">
        <v>10612</v>
      </c>
    </row>
    <row r="20179" spans="1:4" x14ac:dyDescent="0.25">
      <c r="A20179" s="2">
        <v>44694.747916666667</v>
      </c>
      <c r="B20179" t="s">
        <v>175</v>
      </c>
      <c r="D20179" t="s">
        <v>868</v>
      </c>
    </row>
    <row r="20180" spans="1:4" x14ac:dyDescent="0.25">
      <c r="A20180" s="2">
        <v>44694.747916666667</v>
      </c>
      <c r="B20180" t="s">
        <v>175</v>
      </c>
      <c r="D20180" t="s">
        <v>828</v>
      </c>
    </row>
    <row r="20181" spans="1:4" x14ac:dyDescent="0.25">
      <c r="A20181" s="2">
        <v>44694.748611111114</v>
      </c>
      <c r="B20181" t="s">
        <v>175</v>
      </c>
      <c r="C20181" t="s">
        <v>6386</v>
      </c>
    </row>
    <row r="20182" spans="1:4" x14ac:dyDescent="0.25">
      <c r="A20182" s="2">
        <v>44694.748611111114</v>
      </c>
      <c r="B20182" t="s">
        <v>175</v>
      </c>
      <c r="C20182" t="s">
        <v>10613</v>
      </c>
    </row>
    <row r="20183" spans="1:4" x14ac:dyDescent="0.25">
      <c r="A20183" s="2">
        <v>44694.748611111114</v>
      </c>
      <c r="B20183" t="s">
        <v>175</v>
      </c>
      <c r="D20183" t="s">
        <v>971</v>
      </c>
    </row>
    <row r="20184" spans="1:4" x14ac:dyDescent="0.25">
      <c r="A20184" s="2">
        <v>44694.748611111114</v>
      </c>
      <c r="B20184" t="s">
        <v>175</v>
      </c>
      <c r="D20184" t="s">
        <v>1882</v>
      </c>
    </row>
    <row r="20185" spans="1:4" x14ac:dyDescent="0.25">
      <c r="A20185" s="2">
        <v>44694.749305555553</v>
      </c>
      <c r="B20185" t="s">
        <v>175</v>
      </c>
      <c r="C20185" t="s">
        <v>10614</v>
      </c>
    </row>
    <row r="20186" spans="1:4" x14ac:dyDescent="0.25">
      <c r="A20186" s="2">
        <v>44694.749305555553</v>
      </c>
      <c r="B20186" t="s">
        <v>175</v>
      </c>
      <c r="D20186" t="s">
        <v>846</v>
      </c>
    </row>
    <row r="20187" spans="1:4" x14ac:dyDescent="0.25">
      <c r="A20187" s="2">
        <v>44694.75</v>
      </c>
      <c r="B20187" t="s">
        <v>175</v>
      </c>
      <c r="C20187" t="s">
        <v>10615</v>
      </c>
    </row>
    <row r="20188" spans="1:4" x14ac:dyDescent="0.25">
      <c r="A20188" s="2">
        <v>44694.75</v>
      </c>
      <c r="B20188" t="s">
        <v>175</v>
      </c>
      <c r="C20188" t="s">
        <v>10616</v>
      </c>
    </row>
    <row r="20189" spans="1:4" x14ac:dyDescent="0.25">
      <c r="A20189" s="2">
        <v>44694.75</v>
      </c>
      <c r="B20189" t="s">
        <v>175</v>
      </c>
      <c r="C20189" t="s">
        <v>6699</v>
      </c>
    </row>
    <row r="20190" spans="1:4" x14ac:dyDescent="0.25">
      <c r="A20190" s="2">
        <v>44694.75</v>
      </c>
      <c r="B20190" t="s">
        <v>175</v>
      </c>
      <c r="D20190" t="s">
        <v>825</v>
      </c>
    </row>
    <row r="20191" spans="1:4" x14ac:dyDescent="0.25">
      <c r="A20191" s="2">
        <v>44694.75</v>
      </c>
      <c r="B20191" t="s">
        <v>175</v>
      </c>
      <c r="D20191" t="s">
        <v>853</v>
      </c>
    </row>
    <row r="20192" spans="1:4" x14ac:dyDescent="0.25">
      <c r="A20192" s="2">
        <v>44694.75</v>
      </c>
      <c r="B20192" t="s">
        <v>175</v>
      </c>
      <c r="D20192" t="s">
        <v>1895</v>
      </c>
    </row>
    <row r="20193" spans="1:4" x14ac:dyDescent="0.25">
      <c r="A20193" s="2">
        <v>44694.754166666666</v>
      </c>
      <c r="B20193" t="s">
        <v>164</v>
      </c>
      <c r="C20193" t="s">
        <v>12115</v>
      </c>
    </row>
    <row r="20194" spans="1:4" x14ac:dyDescent="0.25">
      <c r="A20194" s="2">
        <v>44694.754166666666</v>
      </c>
      <c r="B20194" t="s">
        <v>164</v>
      </c>
      <c r="D20194" t="s">
        <v>5001</v>
      </c>
    </row>
    <row r="20195" spans="1:4" x14ac:dyDescent="0.25">
      <c r="A20195" s="2">
        <v>44694.754861111112</v>
      </c>
      <c r="B20195" t="s">
        <v>164</v>
      </c>
      <c r="C20195" t="s">
        <v>12116</v>
      </c>
    </row>
    <row r="20196" spans="1:4" x14ac:dyDescent="0.25">
      <c r="A20196" s="2">
        <v>44694.754861111112</v>
      </c>
      <c r="B20196" t="s">
        <v>164</v>
      </c>
      <c r="C20196" t="s">
        <v>12117</v>
      </c>
    </row>
    <row r="20197" spans="1:4" x14ac:dyDescent="0.25">
      <c r="A20197" s="2">
        <v>44694.754861111112</v>
      </c>
      <c r="B20197" t="s">
        <v>164</v>
      </c>
      <c r="C20197" t="s">
        <v>12118</v>
      </c>
    </row>
    <row r="20198" spans="1:4" x14ac:dyDescent="0.25">
      <c r="A20198" s="2">
        <v>44694.754861111112</v>
      </c>
      <c r="B20198" t="s">
        <v>164</v>
      </c>
      <c r="D20198" t="s">
        <v>1848</v>
      </c>
    </row>
    <row r="20199" spans="1:4" x14ac:dyDescent="0.25">
      <c r="A20199" s="2">
        <v>44694.754861111112</v>
      </c>
      <c r="B20199" t="s">
        <v>164</v>
      </c>
      <c r="D20199" t="s">
        <v>1849</v>
      </c>
    </row>
    <row r="20200" spans="1:4" x14ac:dyDescent="0.25">
      <c r="A20200" s="2">
        <v>44694.754861111112</v>
      </c>
      <c r="B20200" t="s">
        <v>164</v>
      </c>
      <c r="D20200" t="s">
        <v>1917</v>
      </c>
    </row>
    <row r="20201" spans="1:4" x14ac:dyDescent="0.25">
      <c r="A20201" s="2">
        <v>44694.755555555559</v>
      </c>
      <c r="B20201" t="s">
        <v>164</v>
      </c>
      <c r="C20201" t="s">
        <v>12119</v>
      </c>
    </row>
    <row r="20202" spans="1:4" x14ac:dyDescent="0.25">
      <c r="A20202" s="2">
        <v>44694.755555555559</v>
      </c>
      <c r="B20202" t="s">
        <v>164</v>
      </c>
      <c r="C20202" t="s">
        <v>6200</v>
      </c>
    </row>
    <row r="20203" spans="1:4" x14ac:dyDescent="0.25">
      <c r="A20203" s="2">
        <v>44694.755555555559</v>
      </c>
      <c r="B20203" t="s">
        <v>164</v>
      </c>
      <c r="C20203" t="s">
        <v>7151</v>
      </c>
    </row>
    <row r="20204" spans="1:4" x14ac:dyDescent="0.25">
      <c r="A20204" s="2">
        <v>44694.755555555559</v>
      </c>
      <c r="B20204" t="s">
        <v>164</v>
      </c>
      <c r="C20204" t="s">
        <v>6438</v>
      </c>
    </row>
    <row r="20205" spans="1:4" x14ac:dyDescent="0.25">
      <c r="A20205" s="2">
        <v>44694.755555555559</v>
      </c>
      <c r="B20205" t="s">
        <v>164</v>
      </c>
      <c r="C20205" t="s">
        <v>1249</v>
      </c>
    </row>
    <row r="20206" spans="1:4" x14ac:dyDescent="0.25">
      <c r="A20206" s="2">
        <v>44694.755555555559</v>
      </c>
      <c r="B20206" t="s">
        <v>164</v>
      </c>
      <c r="C20206" t="s">
        <v>12120</v>
      </c>
    </row>
    <row r="20207" spans="1:4" x14ac:dyDescent="0.25">
      <c r="A20207" s="2">
        <v>44694.755555555559</v>
      </c>
      <c r="B20207" t="s">
        <v>164</v>
      </c>
      <c r="D20207" t="s">
        <v>885</v>
      </c>
    </row>
    <row r="20208" spans="1:4" x14ac:dyDescent="0.25">
      <c r="A20208" s="2">
        <v>44694.755555555559</v>
      </c>
      <c r="B20208" t="s">
        <v>164</v>
      </c>
      <c r="D20208" t="s">
        <v>825</v>
      </c>
    </row>
    <row r="20209" spans="1:4" x14ac:dyDescent="0.25">
      <c r="A20209" s="2">
        <v>44694.755555555559</v>
      </c>
      <c r="B20209" t="s">
        <v>164</v>
      </c>
      <c r="D20209" t="s">
        <v>853</v>
      </c>
    </row>
    <row r="20210" spans="1:4" x14ac:dyDescent="0.25">
      <c r="A20210" s="2">
        <v>44694.755555555559</v>
      </c>
      <c r="B20210" t="s">
        <v>164</v>
      </c>
      <c r="D20210" t="s">
        <v>954</v>
      </c>
    </row>
    <row r="20211" spans="1:4" x14ac:dyDescent="0.25">
      <c r="A20211" s="2">
        <v>44694.755555555559</v>
      </c>
      <c r="B20211" t="s">
        <v>164</v>
      </c>
      <c r="D20211" t="s">
        <v>908</v>
      </c>
    </row>
    <row r="20212" spans="1:4" x14ac:dyDescent="0.25">
      <c r="A20212" s="2">
        <v>44694.755555555559</v>
      </c>
      <c r="B20212" t="s">
        <v>164</v>
      </c>
      <c r="D20212" t="s">
        <v>848</v>
      </c>
    </row>
    <row r="20213" spans="1:4" x14ac:dyDescent="0.25">
      <c r="A20213" s="2">
        <v>44694.756249999999</v>
      </c>
      <c r="B20213" t="s">
        <v>164</v>
      </c>
      <c r="C20213" t="s">
        <v>12121</v>
      </c>
    </row>
    <row r="20214" spans="1:4" x14ac:dyDescent="0.25">
      <c r="A20214" s="2">
        <v>44694.756249999999</v>
      </c>
      <c r="B20214" t="s">
        <v>164</v>
      </c>
      <c r="C20214" t="s">
        <v>12122</v>
      </c>
    </row>
    <row r="20215" spans="1:4" x14ac:dyDescent="0.25">
      <c r="A20215" s="2">
        <v>44694.756249999999</v>
      </c>
      <c r="B20215" t="s">
        <v>164</v>
      </c>
      <c r="C20215" t="s">
        <v>1538</v>
      </c>
    </row>
    <row r="20216" spans="1:4" x14ac:dyDescent="0.25">
      <c r="A20216" s="2">
        <v>44694.756249999999</v>
      </c>
      <c r="B20216" t="s">
        <v>164</v>
      </c>
      <c r="C20216" t="s">
        <v>1538</v>
      </c>
    </row>
    <row r="20217" spans="1:4" x14ac:dyDescent="0.25">
      <c r="A20217" s="2">
        <v>44694.756249999999</v>
      </c>
      <c r="B20217" t="s">
        <v>164</v>
      </c>
      <c r="C20217" t="s">
        <v>8387</v>
      </c>
    </row>
    <row r="20218" spans="1:4" x14ac:dyDescent="0.25">
      <c r="A20218" s="2">
        <v>44694.756249999999</v>
      </c>
      <c r="B20218" t="s">
        <v>164</v>
      </c>
      <c r="C20218" t="s">
        <v>12123</v>
      </c>
    </row>
    <row r="20219" spans="1:4" x14ac:dyDescent="0.25">
      <c r="A20219" s="2">
        <v>44694.756249999999</v>
      </c>
      <c r="B20219" t="s">
        <v>164</v>
      </c>
      <c r="C20219" t="s">
        <v>6386</v>
      </c>
    </row>
    <row r="20220" spans="1:4" x14ac:dyDescent="0.25">
      <c r="A20220" s="2">
        <v>44694.756249999999</v>
      </c>
      <c r="B20220" t="s">
        <v>164</v>
      </c>
      <c r="C20220" t="s">
        <v>6386</v>
      </c>
    </row>
    <row r="20221" spans="1:4" x14ac:dyDescent="0.25">
      <c r="A20221" s="2">
        <v>44694.756249999999</v>
      </c>
      <c r="B20221" t="s">
        <v>164</v>
      </c>
      <c r="C20221" t="s">
        <v>12124</v>
      </c>
    </row>
    <row r="20222" spans="1:4" x14ac:dyDescent="0.25">
      <c r="A20222" s="2">
        <v>44694.756249999999</v>
      </c>
      <c r="B20222" t="s">
        <v>164</v>
      </c>
      <c r="C20222" t="s">
        <v>12125</v>
      </c>
    </row>
    <row r="20223" spans="1:4" x14ac:dyDescent="0.25">
      <c r="A20223" s="2">
        <v>44694.756249999999</v>
      </c>
      <c r="B20223" t="s">
        <v>164</v>
      </c>
      <c r="D20223" t="s">
        <v>849</v>
      </c>
    </row>
    <row r="20224" spans="1:4" x14ac:dyDescent="0.25">
      <c r="A20224" s="2">
        <v>44694.756249999999</v>
      </c>
      <c r="B20224" t="s">
        <v>164</v>
      </c>
      <c r="D20224" t="s">
        <v>872</v>
      </c>
    </row>
    <row r="20225" spans="1:4" x14ac:dyDescent="0.25">
      <c r="A20225" s="2">
        <v>44694.756249999999</v>
      </c>
      <c r="B20225" t="s">
        <v>164</v>
      </c>
      <c r="D20225" t="s">
        <v>949</v>
      </c>
    </row>
    <row r="20226" spans="1:4" x14ac:dyDescent="0.25">
      <c r="A20226" s="2">
        <v>44694.756249999999</v>
      </c>
      <c r="B20226" t="s">
        <v>164</v>
      </c>
      <c r="D20226" t="s">
        <v>850</v>
      </c>
    </row>
    <row r="20227" spans="1:4" x14ac:dyDescent="0.25">
      <c r="A20227" s="2">
        <v>44694.756249999999</v>
      </c>
      <c r="B20227" t="s">
        <v>164</v>
      </c>
      <c r="D20227" t="s">
        <v>893</v>
      </c>
    </row>
    <row r="20228" spans="1:4" x14ac:dyDescent="0.25">
      <c r="A20228" s="2">
        <v>44694.756249999999</v>
      </c>
      <c r="B20228" t="s">
        <v>164</v>
      </c>
      <c r="D20228" t="s">
        <v>1008</v>
      </c>
    </row>
    <row r="20229" spans="1:4" x14ac:dyDescent="0.25">
      <c r="A20229" s="2">
        <v>44694.756249999999</v>
      </c>
      <c r="B20229" t="s">
        <v>164</v>
      </c>
      <c r="D20229" t="s">
        <v>904</v>
      </c>
    </row>
    <row r="20230" spans="1:4" x14ac:dyDescent="0.25">
      <c r="A20230" s="2">
        <v>44694.756249999999</v>
      </c>
      <c r="B20230" t="s">
        <v>164</v>
      </c>
      <c r="D20230" t="s">
        <v>996</v>
      </c>
    </row>
    <row r="20231" spans="1:4" x14ac:dyDescent="0.25">
      <c r="A20231" s="2">
        <v>44694.756249999999</v>
      </c>
      <c r="B20231" t="s">
        <v>164</v>
      </c>
      <c r="D20231" t="s">
        <v>955</v>
      </c>
    </row>
    <row r="20232" spans="1:4" x14ac:dyDescent="0.25">
      <c r="A20232" s="2">
        <v>44694.756249999999</v>
      </c>
      <c r="B20232" t="s">
        <v>164</v>
      </c>
      <c r="D20232" t="s">
        <v>1895</v>
      </c>
    </row>
    <row r="20233" spans="1:4" x14ac:dyDescent="0.25">
      <c r="A20233" s="2">
        <v>44694.756944444445</v>
      </c>
      <c r="B20233" t="s">
        <v>164</v>
      </c>
      <c r="C20233" t="s">
        <v>12126</v>
      </c>
    </row>
    <row r="20234" spans="1:4" x14ac:dyDescent="0.25">
      <c r="A20234" s="2">
        <v>44694.756944444445</v>
      </c>
      <c r="B20234" t="s">
        <v>164</v>
      </c>
      <c r="C20234" t="s">
        <v>12127</v>
      </c>
    </row>
    <row r="20235" spans="1:4" x14ac:dyDescent="0.25">
      <c r="A20235" s="2">
        <v>44694.756944444445</v>
      </c>
      <c r="B20235" t="s">
        <v>164</v>
      </c>
      <c r="C20235" t="s">
        <v>12128</v>
      </c>
    </row>
    <row r="20236" spans="1:4" x14ac:dyDescent="0.25">
      <c r="A20236" s="2">
        <v>44694.756944444445</v>
      </c>
      <c r="B20236" t="s">
        <v>164</v>
      </c>
      <c r="C20236" t="s">
        <v>6386</v>
      </c>
    </row>
    <row r="20237" spans="1:4" x14ac:dyDescent="0.25">
      <c r="A20237" s="2">
        <v>44694.756944444445</v>
      </c>
      <c r="B20237" t="s">
        <v>164</v>
      </c>
      <c r="D20237" t="s">
        <v>899</v>
      </c>
    </row>
    <row r="20238" spans="1:4" x14ac:dyDescent="0.25">
      <c r="A20238" s="2">
        <v>44694.756944444445</v>
      </c>
      <c r="B20238" t="s">
        <v>164</v>
      </c>
      <c r="D20238" t="s">
        <v>855</v>
      </c>
    </row>
    <row r="20239" spans="1:4" x14ac:dyDescent="0.25">
      <c r="A20239" s="2">
        <v>44694.756944444445</v>
      </c>
      <c r="B20239" t="s">
        <v>164</v>
      </c>
      <c r="D20239" t="s">
        <v>844</v>
      </c>
    </row>
    <row r="20240" spans="1:4" x14ac:dyDescent="0.25">
      <c r="A20240" s="2">
        <v>44694.756944444445</v>
      </c>
      <c r="B20240" t="s">
        <v>164</v>
      </c>
      <c r="D20240" t="s">
        <v>976</v>
      </c>
    </row>
    <row r="20241" spans="1:4" x14ac:dyDescent="0.25">
      <c r="A20241" s="2">
        <v>44694.76666666667</v>
      </c>
      <c r="B20241" t="s">
        <v>183</v>
      </c>
      <c r="C20241" t="s">
        <v>7262</v>
      </c>
    </row>
    <row r="20242" spans="1:4" x14ac:dyDescent="0.25">
      <c r="A20242" s="2">
        <v>44694.76666666667</v>
      </c>
      <c r="B20242" t="s">
        <v>183</v>
      </c>
      <c r="C20242" t="s">
        <v>6386</v>
      </c>
    </row>
    <row r="20243" spans="1:4" x14ac:dyDescent="0.25">
      <c r="A20243" s="2">
        <v>44694.76666666667</v>
      </c>
      <c r="B20243" t="s">
        <v>183</v>
      </c>
      <c r="D20243" t="s">
        <v>4996</v>
      </c>
    </row>
    <row r="20244" spans="1:4" x14ac:dyDescent="0.25">
      <c r="A20244" s="2">
        <v>44694.76666666667</v>
      </c>
      <c r="B20244" t="s">
        <v>183</v>
      </c>
      <c r="D20244" t="s">
        <v>1848</v>
      </c>
    </row>
    <row r="20245" spans="1:4" x14ac:dyDescent="0.25">
      <c r="A20245" s="2">
        <v>44694.767361111109</v>
      </c>
      <c r="B20245" t="s">
        <v>183</v>
      </c>
      <c r="C20245" t="s">
        <v>10762</v>
      </c>
    </row>
    <row r="20246" spans="1:4" x14ac:dyDescent="0.25">
      <c r="A20246" s="2">
        <v>44694.767361111109</v>
      </c>
      <c r="B20246" t="s">
        <v>183</v>
      </c>
      <c r="C20246" t="s">
        <v>1538</v>
      </c>
    </row>
    <row r="20247" spans="1:4" x14ac:dyDescent="0.25">
      <c r="A20247" s="2">
        <v>44694.767361111109</v>
      </c>
      <c r="B20247" t="s">
        <v>183</v>
      </c>
      <c r="D20247" t="s">
        <v>1849</v>
      </c>
    </row>
    <row r="20248" spans="1:4" x14ac:dyDescent="0.25">
      <c r="A20248" s="2">
        <v>44694.767361111109</v>
      </c>
      <c r="B20248" t="s">
        <v>183</v>
      </c>
      <c r="D20248" t="s">
        <v>832</v>
      </c>
    </row>
    <row r="20249" spans="1:4" x14ac:dyDescent="0.25">
      <c r="A20249" s="2">
        <v>44694.768055555556</v>
      </c>
      <c r="B20249" t="s">
        <v>183</v>
      </c>
      <c r="C20249" t="s">
        <v>10763</v>
      </c>
    </row>
    <row r="20250" spans="1:4" x14ac:dyDescent="0.25">
      <c r="A20250" s="2">
        <v>44694.768055555556</v>
      </c>
      <c r="B20250" t="s">
        <v>183</v>
      </c>
      <c r="C20250" t="s">
        <v>6380</v>
      </c>
    </row>
    <row r="20251" spans="1:4" x14ac:dyDescent="0.25">
      <c r="A20251" s="2">
        <v>44694.768055555556</v>
      </c>
      <c r="B20251" t="s">
        <v>183</v>
      </c>
      <c r="C20251" t="s">
        <v>10764</v>
      </c>
    </row>
    <row r="20252" spans="1:4" x14ac:dyDescent="0.25">
      <c r="A20252" s="2">
        <v>44694.768055555556</v>
      </c>
      <c r="B20252" t="s">
        <v>183</v>
      </c>
      <c r="D20252" t="s">
        <v>1897</v>
      </c>
    </row>
    <row r="20253" spans="1:4" x14ac:dyDescent="0.25">
      <c r="A20253" s="2">
        <v>44694.768055555556</v>
      </c>
      <c r="B20253" t="s">
        <v>183</v>
      </c>
      <c r="D20253" t="s">
        <v>1852</v>
      </c>
    </row>
    <row r="20254" spans="1:4" x14ac:dyDescent="0.25">
      <c r="A20254" s="2">
        <v>44694.768055555556</v>
      </c>
      <c r="B20254" t="s">
        <v>183</v>
      </c>
      <c r="D20254" t="s">
        <v>885</v>
      </c>
    </row>
    <row r="20255" spans="1:4" x14ac:dyDescent="0.25">
      <c r="A20255" s="2">
        <v>44694.768750000003</v>
      </c>
      <c r="B20255" t="s">
        <v>183</v>
      </c>
      <c r="C20255" t="s">
        <v>10765</v>
      </c>
    </row>
    <row r="20256" spans="1:4" x14ac:dyDescent="0.25">
      <c r="A20256" s="2">
        <v>44694.768750000003</v>
      </c>
      <c r="B20256" t="s">
        <v>183</v>
      </c>
      <c r="C20256" t="s">
        <v>6386</v>
      </c>
    </row>
    <row r="20257" spans="1:4" x14ac:dyDescent="0.25">
      <c r="A20257" s="2">
        <v>44694.768750000003</v>
      </c>
      <c r="B20257" t="s">
        <v>183</v>
      </c>
      <c r="C20257" t="s">
        <v>10766</v>
      </c>
    </row>
    <row r="20258" spans="1:4" x14ac:dyDescent="0.25">
      <c r="A20258" s="2">
        <v>44694.768750000003</v>
      </c>
      <c r="B20258" t="s">
        <v>183</v>
      </c>
      <c r="D20258" t="s">
        <v>954</v>
      </c>
    </row>
    <row r="20259" spans="1:4" x14ac:dyDescent="0.25">
      <c r="A20259" s="2">
        <v>44694.768750000003</v>
      </c>
      <c r="B20259" t="s">
        <v>183</v>
      </c>
      <c r="D20259" t="s">
        <v>908</v>
      </c>
    </row>
    <row r="20260" spans="1:4" x14ac:dyDescent="0.25">
      <c r="A20260" s="2">
        <v>44694.769444444442</v>
      </c>
      <c r="B20260" t="s">
        <v>183</v>
      </c>
      <c r="C20260" t="s">
        <v>10767</v>
      </c>
    </row>
    <row r="20261" spans="1:4" x14ac:dyDescent="0.25">
      <c r="A20261" s="2">
        <v>44694.769444444442</v>
      </c>
      <c r="B20261" t="s">
        <v>183</v>
      </c>
      <c r="C20261" t="s">
        <v>10768</v>
      </c>
    </row>
    <row r="20262" spans="1:4" x14ac:dyDescent="0.25">
      <c r="A20262" s="2">
        <v>44694.769444444442</v>
      </c>
      <c r="B20262" t="s">
        <v>183</v>
      </c>
      <c r="C20262" t="s">
        <v>10769</v>
      </c>
    </row>
    <row r="20263" spans="1:4" x14ac:dyDescent="0.25">
      <c r="A20263" s="2">
        <v>44694.769444444442</v>
      </c>
      <c r="B20263" t="s">
        <v>183</v>
      </c>
      <c r="D20263" t="s">
        <v>849</v>
      </c>
    </row>
    <row r="20264" spans="1:4" x14ac:dyDescent="0.25">
      <c r="A20264" s="2">
        <v>44694.769444444442</v>
      </c>
      <c r="B20264" t="s">
        <v>183</v>
      </c>
      <c r="D20264" t="s">
        <v>848</v>
      </c>
    </row>
    <row r="20265" spans="1:4" x14ac:dyDescent="0.25">
      <c r="A20265" s="2">
        <v>44694.769444444442</v>
      </c>
      <c r="B20265" t="s">
        <v>183</v>
      </c>
      <c r="D20265" t="s">
        <v>912</v>
      </c>
    </row>
    <row r="20266" spans="1:4" x14ac:dyDescent="0.25">
      <c r="A20266" s="2">
        <v>44694.769444444442</v>
      </c>
      <c r="B20266" t="s">
        <v>183</v>
      </c>
      <c r="D20266" t="s">
        <v>893</v>
      </c>
    </row>
    <row r="20267" spans="1:4" x14ac:dyDescent="0.25">
      <c r="A20267" s="2">
        <v>44694.770138888889</v>
      </c>
      <c r="B20267" t="s">
        <v>183</v>
      </c>
      <c r="C20267" t="s">
        <v>10770</v>
      </c>
    </row>
    <row r="20268" spans="1:4" x14ac:dyDescent="0.25">
      <c r="A20268" s="2">
        <v>44694.770138888889</v>
      </c>
      <c r="B20268" t="s">
        <v>183</v>
      </c>
      <c r="C20268" t="s">
        <v>1249</v>
      </c>
    </row>
    <row r="20269" spans="1:4" x14ac:dyDescent="0.25">
      <c r="A20269" s="2">
        <v>44694.770138888889</v>
      </c>
      <c r="B20269" t="s">
        <v>183</v>
      </c>
      <c r="C20269" t="s">
        <v>10771</v>
      </c>
    </row>
    <row r="20270" spans="1:4" x14ac:dyDescent="0.25">
      <c r="A20270" s="2">
        <v>44694.770138888889</v>
      </c>
      <c r="B20270" t="s">
        <v>183</v>
      </c>
      <c r="D20270" t="s">
        <v>844</v>
      </c>
    </row>
    <row r="20271" spans="1:4" x14ac:dyDescent="0.25">
      <c r="A20271" s="2">
        <v>44694.770138888889</v>
      </c>
      <c r="B20271" t="s">
        <v>183</v>
      </c>
      <c r="D20271" t="s">
        <v>845</v>
      </c>
    </row>
    <row r="20272" spans="1:4" x14ac:dyDescent="0.25">
      <c r="A20272" s="2">
        <v>44694.770138888889</v>
      </c>
      <c r="B20272" t="s">
        <v>183</v>
      </c>
      <c r="D20272" t="s">
        <v>1895</v>
      </c>
    </row>
    <row r="20273" spans="1:4" x14ac:dyDescent="0.25">
      <c r="A20273" s="2">
        <v>44694.770833333336</v>
      </c>
      <c r="B20273" t="s">
        <v>183</v>
      </c>
      <c r="C20273" t="s">
        <v>10772</v>
      </c>
    </row>
    <row r="20274" spans="1:4" x14ac:dyDescent="0.25">
      <c r="A20274" s="2">
        <v>44694.770833333336</v>
      </c>
      <c r="B20274" t="s">
        <v>183</v>
      </c>
      <c r="C20274" t="s">
        <v>1538</v>
      </c>
    </row>
    <row r="20275" spans="1:4" x14ac:dyDescent="0.25">
      <c r="A20275" s="2">
        <v>44694.770833333336</v>
      </c>
      <c r="B20275" t="s">
        <v>183</v>
      </c>
      <c r="C20275" t="s">
        <v>10773</v>
      </c>
    </row>
    <row r="20276" spans="1:4" x14ac:dyDescent="0.25">
      <c r="A20276" s="2">
        <v>44694.770833333336</v>
      </c>
      <c r="B20276" t="s">
        <v>183</v>
      </c>
      <c r="C20276" t="s">
        <v>10774</v>
      </c>
    </row>
    <row r="20277" spans="1:4" x14ac:dyDescent="0.25">
      <c r="A20277" s="2">
        <v>44694.770833333336</v>
      </c>
      <c r="B20277" t="s">
        <v>183</v>
      </c>
      <c r="C20277" t="s">
        <v>7262</v>
      </c>
    </row>
    <row r="20278" spans="1:4" x14ac:dyDescent="0.25">
      <c r="A20278" s="2">
        <v>44694.770833333336</v>
      </c>
      <c r="B20278" t="s">
        <v>183</v>
      </c>
      <c r="C20278" t="s">
        <v>10775</v>
      </c>
    </row>
    <row r="20279" spans="1:4" x14ac:dyDescent="0.25">
      <c r="A20279" s="2">
        <v>44694.770833333336</v>
      </c>
      <c r="B20279" t="s">
        <v>183</v>
      </c>
      <c r="C20279" t="s">
        <v>6386</v>
      </c>
    </row>
    <row r="20280" spans="1:4" x14ac:dyDescent="0.25">
      <c r="A20280" s="2">
        <v>44694.770833333336</v>
      </c>
      <c r="B20280" t="s">
        <v>183</v>
      </c>
      <c r="C20280" t="s">
        <v>10776</v>
      </c>
    </row>
    <row r="20281" spans="1:4" x14ac:dyDescent="0.25">
      <c r="A20281" s="2">
        <v>44694.770833333336</v>
      </c>
      <c r="B20281" t="s">
        <v>183</v>
      </c>
      <c r="C20281" t="s">
        <v>1538</v>
      </c>
    </row>
    <row r="20282" spans="1:4" x14ac:dyDescent="0.25">
      <c r="A20282" s="2">
        <v>44694.770833333336</v>
      </c>
      <c r="B20282" t="s">
        <v>183</v>
      </c>
      <c r="D20282" t="s">
        <v>842</v>
      </c>
    </row>
    <row r="20283" spans="1:4" x14ac:dyDescent="0.25">
      <c r="A20283" s="2">
        <v>44694.770833333336</v>
      </c>
      <c r="B20283" t="s">
        <v>183</v>
      </c>
      <c r="D20283" t="s">
        <v>949</v>
      </c>
    </row>
    <row r="20284" spans="1:4" x14ac:dyDescent="0.25">
      <c r="A20284" s="2">
        <v>44694.770833333336</v>
      </c>
      <c r="B20284" t="s">
        <v>183</v>
      </c>
      <c r="D20284" t="s">
        <v>902</v>
      </c>
    </row>
    <row r="20285" spans="1:4" x14ac:dyDescent="0.25">
      <c r="A20285" s="2">
        <v>44694.770833333336</v>
      </c>
      <c r="B20285" t="s">
        <v>183</v>
      </c>
      <c r="D20285" t="s">
        <v>972</v>
      </c>
    </row>
    <row r="20286" spans="1:4" x14ac:dyDescent="0.25">
      <c r="A20286" s="2">
        <v>44694.770833333336</v>
      </c>
      <c r="B20286" t="s">
        <v>183</v>
      </c>
      <c r="D20286" t="s">
        <v>901</v>
      </c>
    </row>
    <row r="20287" spans="1:4" x14ac:dyDescent="0.25">
      <c r="A20287" s="2">
        <v>44694.770833333336</v>
      </c>
      <c r="B20287" t="s">
        <v>183</v>
      </c>
      <c r="D20287" t="s">
        <v>834</v>
      </c>
    </row>
    <row r="20288" spans="1:4" x14ac:dyDescent="0.25">
      <c r="A20288" s="2">
        <v>44694.770833333336</v>
      </c>
      <c r="B20288" t="s">
        <v>183</v>
      </c>
      <c r="D20288" t="s">
        <v>955</v>
      </c>
    </row>
    <row r="20289" spans="1:4" x14ac:dyDescent="0.25">
      <c r="A20289" s="2">
        <v>44694.770833333336</v>
      </c>
      <c r="B20289" t="s">
        <v>183</v>
      </c>
      <c r="D20289" t="s">
        <v>959</v>
      </c>
    </row>
    <row r="20290" spans="1:4" x14ac:dyDescent="0.25">
      <c r="A20290" s="2">
        <v>44694.770833333336</v>
      </c>
      <c r="B20290" t="s">
        <v>183</v>
      </c>
      <c r="D20290" t="s">
        <v>836</v>
      </c>
    </row>
    <row r="20291" spans="1:4" x14ac:dyDescent="0.25">
      <c r="A20291" s="2">
        <v>44694.771527777775</v>
      </c>
      <c r="B20291" t="s">
        <v>183</v>
      </c>
      <c r="C20291" t="s">
        <v>10777</v>
      </c>
    </row>
    <row r="20292" spans="1:4" x14ac:dyDescent="0.25">
      <c r="A20292" s="2">
        <v>44694.771527777775</v>
      </c>
      <c r="B20292" t="s">
        <v>183</v>
      </c>
      <c r="C20292" t="s">
        <v>6386</v>
      </c>
    </row>
    <row r="20293" spans="1:4" x14ac:dyDescent="0.25">
      <c r="A20293" s="2">
        <v>44694.771527777775</v>
      </c>
      <c r="B20293" t="s">
        <v>183</v>
      </c>
      <c r="C20293" t="s">
        <v>7437</v>
      </c>
    </row>
    <row r="20294" spans="1:4" x14ac:dyDescent="0.25">
      <c r="A20294" s="2">
        <v>44694.771527777775</v>
      </c>
      <c r="B20294" t="s">
        <v>183</v>
      </c>
      <c r="C20294" t="s">
        <v>10778</v>
      </c>
    </row>
    <row r="20295" spans="1:4" x14ac:dyDescent="0.25">
      <c r="A20295" s="2">
        <v>44694.771527777775</v>
      </c>
      <c r="B20295" t="s">
        <v>183</v>
      </c>
      <c r="C20295" t="s">
        <v>7262</v>
      </c>
    </row>
    <row r="20296" spans="1:4" x14ac:dyDescent="0.25">
      <c r="A20296" s="2">
        <v>44694.771527777775</v>
      </c>
      <c r="B20296" t="s">
        <v>183</v>
      </c>
      <c r="D20296" t="s">
        <v>828</v>
      </c>
    </row>
    <row r="20297" spans="1:4" x14ac:dyDescent="0.25">
      <c r="A20297" s="2">
        <v>44694.771527777775</v>
      </c>
      <c r="B20297" t="s">
        <v>183</v>
      </c>
      <c r="D20297" t="s">
        <v>971</v>
      </c>
    </row>
    <row r="20298" spans="1:4" x14ac:dyDescent="0.25">
      <c r="A20298" s="2">
        <v>44694.771527777775</v>
      </c>
      <c r="B20298" t="s">
        <v>183</v>
      </c>
      <c r="D20298" t="s">
        <v>952</v>
      </c>
    </row>
    <row r="20299" spans="1:4" x14ac:dyDescent="0.25">
      <c r="A20299" s="2">
        <v>44694.771527777775</v>
      </c>
      <c r="B20299" t="s">
        <v>183</v>
      </c>
      <c r="D20299" t="s">
        <v>1855</v>
      </c>
    </row>
    <row r="20300" spans="1:4" x14ac:dyDescent="0.25">
      <c r="A20300" s="2">
        <v>44694.771527777775</v>
      </c>
      <c r="B20300" t="s">
        <v>183</v>
      </c>
      <c r="D20300" t="s">
        <v>1854</v>
      </c>
    </row>
    <row r="20301" spans="1:4" x14ac:dyDescent="0.25">
      <c r="A20301" s="2">
        <v>44694.828472222223</v>
      </c>
      <c r="B20301" t="s">
        <v>10297</v>
      </c>
      <c r="C20301" t="s">
        <v>12698</v>
      </c>
    </row>
    <row r="20302" spans="1:4" x14ac:dyDescent="0.25">
      <c r="A20302" s="2">
        <v>44694.828472222223</v>
      </c>
      <c r="B20302" t="s">
        <v>10297</v>
      </c>
      <c r="D20302" t="s">
        <v>4989</v>
      </c>
    </row>
    <row r="20303" spans="1:4" x14ac:dyDescent="0.25">
      <c r="A20303" s="2">
        <v>44694.82916666667</v>
      </c>
      <c r="B20303" t="s">
        <v>10297</v>
      </c>
      <c r="C20303" t="s">
        <v>9029</v>
      </c>
    </row>
    <row r="20304" spans="1:4" x14ac:dyDescent="0.25">
      <c r="A20304" s="2">
        <v>44694.82916666667</v>
      </c>
      <c r="B20304" t="s">
        <v>10297</v>
      </c>
      <c r="D20304" t="s">
        <v>1848</v>
      </c>
    </row>
    <row r="20305" spans="1:4" x14ac:dyDescent="0.25">
      <c r="A20305" s="2">
        <v>44694.830555555556</v>
      </c>
      <c r="B20305" t="s">
        <v>10297</v>
      </c>
      <c r="C20305" t="s">
        <v>12699</v>
      </c>
    </row>
    <row r="20306" spans="1:4" x14ac:dyDescent="0.25">
      <c r="A20306" s="2">
        <v>44694.830555555556</v>
      </c>
      <c r="B20306" t="s">
        <v>10297</v>
      </c>
      <c r="D20306" t="s">
        <v>1849</v>
      </c>
    </row>
    <row r="20307" spans="1:4" x14ac:dyDescent="0.25">
      <c r="A20307" s="2">
        <v>44694.831250000003</v>
      </c>
      <c r="B20307" t="s">
        <v>10297</v>
      </c>
      <c r="C20307" t="s">
        <v>6386</v>
      </c>
    </row>
    <row r="20308" spans="1:4" x14ac:dyDescent="0.25">
      <c r="A20308" s="2">
        <v>44694.831250000003</v>
      </c>
      <c r="B20308" t="s">
        <v>10297</v>
      </c>
      <c r="D20308" t="s">
        <v>1850</v>
      </c>
    </row>
    <row r="20309" spans="1:4" x14ac:dyDescent="0.25">
      <c r="A20309" s="2">
        <v>44694.831944444442</v>
      </c>
      <c r="B20309" t="s">
        <v>10297</v>
      </c>
      <c r="C20309" t="s">
        <v>31</v>
      </c>
    </row>
    <row r="20310" spans="1:4" x14ac:dyDescent="0.25">
      <c r="A20310" s="2">
        <v>44694.831944444442</v>
      </c>
      <c r="B20310" t="s">
        <v>10297</v>
      </c>
      <c r="C20310" t="s">
        <v>6386</v>
      </c>
    </row>
    <row r="20311" spans="1:4" x14ac:dyDescent="0.25">
      <c r="A20311" s="2">
        <v>44694.831944444442</v>
      </c>
      <c r="B20311" t="s">
        <v>10297</v>
      </c>
      <c r="D20311" t="s">
        <v>1897</v>
      </c>
    </row>
    <row r="20312" spans="1:4" x14ac:dyDescent="0.25">
      <c r="A20312" s="2">
        <v>44694.831944444442</v>
      </c>
      <c r="B20312" t="s">
        <v>10297</v>
      </c>
      <c r="D20312" t="s">
        <v>1852</v>
      </c>
    </row>
    <row r="20313" spans="1:4" x14ac:dyDescent="0.25">
      <c r="A20313" s="2">
        <v>44694.832638888889</v>
      </c>
      <c r="B20313" t="s">
        <v>10297</v>
      </c>
      <c r="C20313" t="s">
        <v>12700</v>
      </c>
    </row>
    <row r="20314" spans="1:4" x14ac:dyDescent="0.25">
      <c r="A20314" s="2">
        <v>44694.832638888889</v>
      </c>
      <c r="B20314" t="s">
        <v>10297</v>
      </c>
      <c r="C20314" t="s">
        <v>6386</v>
      </c>
    </row>
    <row r="20315" spans="1:4" x14ac:dyDescent="0.25">
      <c r="A20315" s="2">
        <v>44694.832638888889</v>
      </c>
      <c r="B20315" t="s">
        <v>10297</v>
      </c>
      <c r="D20315" t="s">
        <v>850</v>
      </c>
    </row>
    <row r="20316" spans="1:4" x14ac:dyDescent="0.25">
      <c r="A20316" s="2">
        <v>44694.832638888889</v>
      </c>
      <c r="B20316" t="s">
        <v>10297</v>
      </c>
      <c r="D20316" t="s">
        <v>922</v>
      </c>
    </row>
    <row r="20317" spans="1:4" x14ac:dyDescent="0.25">
      <c r="A20317" s="2">
        <v>44694.887499999997</v>
      </c>
      <c r="B20317" t="s">
        <v>180</v>
      </c>
      <c r="C20317" t="s">
        <v>6386</v>
      </c>
    </row>
    <row r="20318" spans="1:4" x14ac:dyDescent="0.25">
      <c r="A20318" s="2">
        <v>44694.887499999997</v>
      </c>
      <c r="B20318" t="s">
        <v>180</v>
      </c>
      <c r="D20318" t="s">
        <v>5003</v>
      </c>
    </row>
    <row r="20319" spans="1:4" x14ac:dyDescent="0.25">
      <c r="A20319" s="2">
        <v>44694.888194444444</v>
      </c>
      <c r="B20319" t="s">
        <v>180</v>
      </c>
      <c r="C20319" t="s">
        <v>6386</v>
      </c>
    </row>
    <row r="20320" spans="1:4" x14ac:dyDescent="0.25">
      <c r="A20320" s="2">
        <v>44694.888194444444</v>
      </c>
      <c r="B20320" t="s">
        <v>180</v>
      </c>
      <c r="D20320" t="s">
        <v>1848</v>
      </c>
    </row>
    <row r="20321" spans="1:4" x14ac:dyDescent="0.25">
      <c r="A20321" s="2">
        <v>44694.890277777777</v>
      </c>
      <c r="B20321" t="s">
        <v>180</v>
      </c>
      <c r="C20321" t="s">
        <v>11941</v>
      </c>
    </row>
    <row r="20322" spans="1:4" x14ac:dyDescent="0.25">
      <c r="A20322" s="2">
        <v>44694.890277777777</v>
      </c>
      <c r="B20322" t="s">
        <v>180</v>
      </c>
      <c r="C20322" t="s">
        <v>6386</v>
      </c>
    </row>
    <row r="20323" spans="1:4" x14ac:dyDescent="0.25">
      <c r="A20323" s="2">
        <v>44694.890277777777</v>
      </c>
      <c r="B20323" t="s">
        <v>180</v>
      </c>
      <c r="D20323" t="s">
        <v>1849</v>
      </c>
    </row>
    <row r="20324" spans="1:4" x14ac:dyDescent="0.25">
      <c r="A20324" s="2">
        <v>44694.890277777777</v>
      </c>
      <c r="B20324" t="s">
        <v>180</v>
      </c>
      <c r="D20324" t="s">
        <v>1850</v>
      </c>
    </row>
    <row r="20325" spans="1:4" x14ac:dyDescent="0.25">
      <c r="A20325" s="2">
        <v>44694.893750000003</v>
      </c>
      <c r="B20325" t="s">
        <v>180</v>
      </c>
      <c r="C20325" t="s">
        <v>11942</v>
      </c>
    </row>
    <row r="20326" spans="1:4" x14ac:dyDescent="0.25">
      <c r="A20326" s="2">
        <v>44694.893750000003</v>
      </c>
      <c r="B20326" t="s">
        <v>180</v>
      </c>
      <c r="D20326" t="s">
        <v>5004</v>
      </c>
    </row>
    <row r="20327" spans="1:4" x14ac:dyDescent="0.25">
      <c r="A20327" s="2">
        <v>44694.895138888889</v>
      </c>
      <c r="B20327" t="s">
        <v>180</v>
      </c>
      <c r="C20327" t="s">
        <v>11943</v>
      </c>
    </row>
    <row r="20328" spans="1:4" x14ac:dyDescent="0.25">
      <c r="A20328" s="2">
        <v>44694.895138888889</v>
      </c>
      <c r="B20328" t="s">
        <v>180</v>
      </c>
      <c r="D20328" t="s">
        <v>1855</v>
      </c>
    </row>
    <row r="20329" spans="1:4" x14ac:dyDescent="0.25">
      <c r="A20329" s="2">
        <v>44694.896527777775</v>
      </c>
      <c r="B20329" t="s">
        <v>180</v>
      </c>
      <c r="C20329" t="s">
        <v>11944</v>
      </c>
    </row>
    <row r="20330" spans="1:4" x14ac:dyDescent="0.25">
      <c r="A20330" s="2">
        <v>44694.896527777775</v>
      </c>
      <c r="B20330" t="s">
        <v>180</v>
      </c>
      <c r="C20330" t="s">
        <v>6386</v>
      </c>
    </row>
    <row r="20331" spans="1:4" x14ac:dyDescent="0.25">
      <c r="A20331" s="2">
        <v>44694.896527777775</v>
      </c>
      <c r="B20331" t="s">
        <v>180</v>
      </c>
      <c r="D20331" t="s">
        <v>852</v>
      </c>
    </row>
    <row r="20332" spans="1:4" x14ac:dyDescent="0.25">
      <c r="A20332" s="2">
        <v>44694.896527777775</v>
      </c>
      <c r="B20332" t="s">
        <v>180</v>
      </c>
      <c r="D20332" t="s">
        <v>933</v>
      </c>
    </row>
    <row r="20333" spans="1:4" x14ac:dyDescent="0.25">
      <c r="A20333" s="2">
        <v>44694.898611111108</v>
      </c>
      <c r="B20333" t="s">
        <v>180</v>
      </c>
      <c r="C20333" t="s">
        <v>11945</v>
      </c>
    </row>
    <row r="20334" spans="1:4" x14ac:dyDescent="0.25">
      <c r="A20334" s="2">
        <v>44694.898611111108</v>
      </c>
      <c r="B20334" t="s">
        <v>180</v>
      </c>
      <c r="C20334" t="s">
        <v>11946</v>
      </c>
    </row>
    <row r="20335" spans="1:4" x14ac:dyDescent="0.25">
      <c r="A20335" s="2">
        <v>44694.898611111108</v>
      </c>
      <c r="B20335" t="s">
        <v>180</v>
      </c>
      <c r="D20335" t="s">
        <v>902</v>
      </c>
    </row>
    <row r="20336" spans="1:4" x14ac:dyDescent="0.25">
      <c r="A20336" s="2">
        <v>44694.898611111108</v>
      </c>
      <c r="B20336" t="s">
        <v>180</v>
      </c>
      <c r="D20336" t="s">
        <v>825</v>
      </c>
    </row>
    <row r="20337" spans="1:4" x14ac:dyDescent="0.25">
      <c r="A20337" s="2">
        <v>44694.899305555555</v>
      </c>
      <c r="B20337" t="s">
        <v>180</v>
      </c>
      <c r="C20337" t="s">
        <v>7151</v>
      </c>
    </row>
    <row r="20338" spans="1:4" x14ac:dyDescent="0.25">
      <c r="A20338" s="2">
        <v>44694.899305555555</v>
      </c>
      <c r="B20338" t="s">
        <v>180</v>
      </c>
      <c r="D20338" t="s">
        <v>853</v>
      </c>
    </row>
    <row r="20339" spans="1:4" x14ac:dyDescent="0.25">
      <c r="A20339" s="2">
        <v>44694.9</v>
      </c>
      <c r="B20339" t="s">
        <v>180</v>
      </c>
      <c r="C20339" t="s">
        <v>11947</v>
      </c>
    </row>
    <row r="20340" spans="1:4" x14ac:dyDescent="0.25">
      <c r="A20340" s="2">
        <v>44694.9</v>
      </c>
      <c r="B20340" t="s">
        <v>180</v>
      </c>
      <c r="D20340" t="s">
        <v>918</v>
      </c>
    </row>
    <row r="20341" spans="1:4" x14ac:dyDescent="0.25">
      <c r="A20341" s="2">
        <v>44694.900694444441</v>
      </c>
      <c r="B20341" t="s">
        <v>180</v>
      </c>
      <c r="C20341" t="s">
        <v>11948</v>
      </c>
    </row>
    <row r="20342" spans="1:4" x14ac:dyDescent="0.25">
      <c r="A20342" s="2">
        <v>44694.900694444441</v>
      </c>
      <c r="B20342" t="s">
        <v>180</v>
      </c>
      <c r="D20342" t="s">
        <v>844</v>
      </c>
    </row>
    <row r="20343" spans="1:4" x14ac:dyDescent="0.25">
      <c r="A20343" s="2">
        <v>44694.901388888888</v>
      </c>
      <c r="B20343" t="s">
        <v>180</v>
      </c>
      <c r="C20343" t="s">
        <v>11949</v>
      </c>
    </row>
    <row r="20344" spans="1:4" x14ac:dyDescent="0.25">
      <c r="A20344" s="2">
        <v>44694.901388888888</v>
      </c>
      <c r="B20344" t="s">
        <v>180</v>
      </c>
      <c r="D20344" t="s">
        <v>856</v>
      </c>
    </row>
    <row r="20345" spans="1:4" x14ac:dyDescent="0.25">
      <c r="A20345" s="2">
        <v>44694.902083333334</v>
      </c>
      <c r="B20345" t="s">
        <v>180</v>
      </c>
      <c r="C20345" t="s">
        <v>6386</v>
      </c>
    </row>
    <row r="20346" spans="1:4" x14ac:dyDescent="0.25">
      <c r="A20346" s="2">
        <v>44694.902083333334</v>
      </c>
      <c r="B20346" t="s">
        <v>180</v>
      </c>
      <c r="D20346" t="s">
        <v>4991</v>
      </c>
    </row>
    <row r="20347" spans="1:4" x14ac:dyDescent="0.25">
      <c r="A20347" s="2">
        <v>44694.904166666667</v>
      </c>
      <c r="B20347" t="s">
        <v>180</v>
      </c>
      <c r="C20347" t="s">
        <v>11950</v>
      </c>
    </row>
    <row r="20348" spans="1:4" x14ac:dyDescent="0.25">
      <c r="A20348" s="2">
        <v>44694.904166666667</v>
      </c>
      <c r="B20348" t="s">
        <v>180</v>
      </c>
      <c r="D20348" t="s">
        <v>952</v>
      </c>
    </row>
    <row r="20349" spans="1:4" x14ac:dyDescent="0.25">
      <c r="A20349" s="2">
        <v>44694.905555555553</v>
      </c>
      <c r="B20349" t="s">
        <v>180</v>
      </c>
      <c r="C20349" t="s">
        <v>11951</v>
      </c>
    </row>
    <row r="20350" spans="1:4" x14ac:dyDescent="0.25">
      <c r="A20350" s="2">
        <v>44694.905555555553</v>
      </c>
      <c r="B20350" t="s">
        <v>180</v>
      </c>
      <c r="C20350" t="s">
        <v>11952</v>
      </c>
    </row>
    <row r="20351" spans="1:4" x14ac:dyDescent="0.25">
      <c r="A20351" s="2">
        <v>44694.905555555553</v>
      </c>
      <c r="B20351" t="s">
        <v>180</v>
      </c>
      <c r="C20351" t="s">
        <v>1538</v>
      </c>
    </row>
    <row r="20352" spans="1:4" x14ac:dyDescent="0.25">
      <c r="A20352" s="2">
        <v>44694.905555555553</v>
      </c>
      <c r="B20352" t="s">
        <v>180</v>
      </c>
      <c r="D20352" t="s">
        <v>850</v>
      </c>
    </row>
    <row r="20353" spans="1:4" x14ac:dyDescent="0.25">
      <c r="A20353" s="2">
        <v>44694.905555555553</v>
      </c>
      <c r="B20353" t="s">
        <v>180</v>
      </c>
      <c r="D20353" t="s">
        <v>899</v>
      </c>
    </row>
    <row r="20354" spans="1:4" x14ac:dyDescent="0.25">
      <c r="A20354" s="2">
        <v>44694.905555555553</v>
      </c>
      <c r="B20354" t="s">
        <v>180</v>
      </c>
      <c r="D20354" t="s">
        <v>855</v>
      </c>
    </row>
    <row r="20355" spans="1:4" x14ac:dyDescent="0.25">
      <c r="A20355" s="2">
        <v>44695.435416666667</v>
      </c>
      <c r="B20355" t="s">
        <v>164</v>
      </c>
      <c r="C20355" t="s">
        <v>12435</v>
      </c>
    </row>
    <row r="20356" spans="1:4" x14ac:dyDescent="0.25">
      <c r="A20356" s="2">
        <v>44695.435416666667</v>
      </c>
      <c r="B20356" t="s">
        <v>164</v>
      </c>
      <c r="D20356" t="s">
        <v>5001</v>
      </c>
    </row>
    <row r="20357" spans="1:4" x14ac:dyDescent="0.25">
      <c r="A20357" s="2">
        <v>44695.436805555553</v>
      </c>
      <c r="B20357" t="s">
        <v>164</v>
      </c>
      <c r="C20357" t="s">
        <v>12436</v>
      </c>
    </row>
    <row r="20358" spans="1:4" x14ac:dyDescent="0.25">
      <c r="A20358" s="2">
        <v>44695.436805555553</v>
      </c>
      <c r="B20358" t="s">
        <v>164</v>
      </c>
      <c r="D20358" t="s">
        <v>1849</v>
      </c>
    </row>
    <row r="20359" spans="1:4" x14ac:dyDescent="0.25">
      <c r="A20359" s="2">
        <v>44695.438194444447</v>
      </c>
      <c r="B20359" t="s">
        <v>164</v>
      </c>
      <c r="C20359" t="s">
        <v>12437</v>
      </c>
    </row>
    <row r="20360" spans="1:4" x14ac:dyDescent="0.25">
      <c r="A20360" s="2">
        <v>44695.438194444447</v>
      </c>
      <c r="B20360" t="s">
        <v>164</v>
      </c>
      <c r="D20360" t="s">
        <v>1888</v>
      </c>
    </row>
    <row r="20361" spans="1:4" x14ac:dyDescent="0.25">
      <c r="A20361" s="2">
        <v>44695.438888888886</v>
      </c>
      <c r="B20361" t="s">
        <v>164</v>
      </c>
      <c r="C20361" t="s">
        <v>12438</v>
      </c>
    </row>
    <row r="20362" spans="1:4" x14ac:dyDescent="0.25">
      <c r="A20362" s="2">
        <v>44695.438888888886</v>
      </c>
      <c r="B20362" t="s">
        <v>164</v>
      </c>
      <c r="D20362" t="s">
        <v>1934</v>
      </c>
    </row>
    <row r="20363" spans="1:4" x14ac:dyDescent="0.25">
      <c r="A20363" s="2">
        <v>44695.44027777778</v>
      </c>
      <c r="B20363" t="s">
        <v>164</v>
      </c>
      <c r="C20363" t="s">
        <v>12439</v>
      </c>
    </row>
    <row r="20364" spans="1:4" x14ac:dyDescent="0.25">
      <c r="A20364" s="2">
        <v>44695.44027777778</v>
      </c>
      <c r="B20364" t="s">
        <v>164</v>
      </c>
      <c r="D20364" t="s">
        <v>825</v>
      </c>
    </row>
    <row r="20365" spans="1:4" x14ac:dyDescent="0.25">
      <c r="A20365" s="2">
        <v>44695.440972222219</v>
      </c>
      <c r="B20365" t="s">
        <v>164</v>
      </c>
      <c r="C20365" t="s">
        <v>12440</v>
      </c>
    </row>
    <row r="20366" spans="1:4" x14ac:dyDescent="0.25">
      <c r="A20366" s="2">
        <v>44695.440972222219</v>
      </c>
      <c r="B20366" t="s">
        <v>164</v>
      </c>
      <c r="D20366" t="s">
        <v>853</v>
      </c>
    </row>
    <row r="20367" spans="1:4" x14ac:dyDescent="0.25">
      <c r="A20367" s="2">
        <v>44695.441666666666</v>
      </c>
      <c r="B20367" t="s">
        <v>164</v>
      </c>
      <c r="C20367" t="s">
        <v>12441</v>
      </c>
    </row>
    <row r="20368" spans="1:4" x14ac:dyDescent="0.25">
      <c r="A20368" s="2">
        <v>44695.441666666666</v>
      </c>
      <c r="B20368" t="s">
        <v>164</v>
      </c>
      <c r="D20368" t="s">
        <v>1853</v>
      </c>
    </row>
    <row r="20369" spans="1:4" x14ac:dyDescent="0.25">
      <c r="A20369" s="2">
        <v>44695.443055555559</v>
      </c>
      <c r="B20369" t="s">
        <v>164</v>
      </c>
      <c r="C20369" t="s">
        <v>12442</v>
      </c>
    </row>
    <row r="20370" spans="1:4" x14ac:dyDescent="0.25">
      <c r="A20370" s="2">
        <v>44695.443055555559</v>
      </c>
      <c r="B20370" t="s">
        <v>164</v>
      </c>
      <c r="D20370" t="s">
        <v>972</v>
      </c>
    </row>
    <row r="20371" spans="1:4" x14ac:dyDescent="0.25">
      <c r="A20371" s="2">
        <v>44695.443749999999</v>
      </c>
      <c r="B20371" t="s">
        <v>164</v>
      </c>
      <c r="C20371" t="s">
        <v>12443</v>
      </c>
    </row>
    <row r="20372" spans="1:4" x14ac:dyDescent="0.25">
      <c r="A20372" s="2">
        <v>44695.443749999999</v>
      </c>
      <c r="B20372" t="s">
        <v>164</v>
      </c>
      <c r="C20372" t="s">
        <v>12444</v>
      </c>
    </row>
    <row r="20373" spans="1:4" x14ac:dyDescent="0.25">
      <c r="A20373" s="2">
        <v>44695.443749999999</v>
      </c>
      <c r="B20373" t="s">
        <v>164</v>
      </c>
      <c r="C20373" t="s">
        <v>12445</v>
      </c>
    </row>
    <row r="20374" spans="1:4" x14ac:dyDescent="0.25">
      <c r="A20374" s="2">
        <v>44695.443749999999</v>
      </c>
      <c r="B20374" t="s">
        <v>164</v>
      </c>
      <c r="D20374" t="s">
        <v>842</v>
      </c>
    </row>
    <row r="20375" spans="1:4" x14ac:dyDescent="0.25">
      <c r="A20375" s="2">
        <v>44695.443749999999</v>
      </c>
      <c r="B20375" t="s">
        <v>164</v>
      </c>
      <c r="D20375" t="s">
        <v>949</v>
      </c>
    </row>
    <row r="20376" spans="1:4" x14ac:dyDescent="0.25">
      <c r="A20376" s="2">
        <v>44695.443749999999</v>
      </c>
      <c r="B20376" t="s">
        <v>164</v>
      </c>
      <c r="D20376" t="s">
        <v>846</v>
      </c>
    </row>
    <row r="20377" spans="1:4" x14ac:dyDescent="0.25">
      <c r="A20377" s="2">
        <v>44695.444444444445</v>
      </c>
      <c r="B20377" t="s">
        <v>164</v>
      </c>
      <c r="C20377" t="s">
        <v>12446</v>
      </c>
    </row>
    <row r="20378" spans="1:4" x14ac:dyDescent="0.25">
      <c r="A20378" s="2">
        <v>44695.444444444445</v>
      </c>
      <c r="B20378" t="s">
        <v>164</v>
      </c>
      <c r="C20378" t="s">
        <v>7864</v>
      </c>
    </row>
    <row r="20379" spans="1:4" x14ac:dyDescent="0.25">
      <c r="A20379" s="2">
        <v>44695.444444444445</v>
      </c>
      <c r="B20379" t="s">
        <v>164</v>
      </c>
      <c r="D20379" t="s">
        <v>1932</v>
      </c>
    </row>
    <row r="20380" spans="1:4" x14ac:dyDescent="0.25">
      <c r="A20380" s="2">
        <v>44695.444444444445</v>
      </c>
      <c r="B20380" t="s">
        <v>164</v>
      </c>
      <c r="D20380" t="s">
        <v>827</v>
      </c>
    </row>
    <row r="20381" spans="1:4" x14ac:dyDescent="0.25">
      <c r="A20381" s="2">
        <v>44695.53125</v>
      </c>
      <c r="B20381" t="s">
        <v>164</v>
      </c>
      <c r="C20381" t="s">
        <v>6386</v>
      </c>
    </row>
    <row r="20382" spans="1:4" x14ac:dyDescent="0.25">
      <c r="A20382" s="2">
        <v>44695.53125</v>
      </c>
      <c r="B20382" t="s">
        <v>164</v>
      </c>
      <c r="D20382" t="s">
        <v>5001</v>
      </c>
    </row>
    <row r="20383" spans="1:4" x14ac:dyDescent="0.25">
      <c r="A20383" s="2">
        <v>44695.531944444447</v>
      </c>
      <c r="B20383" t="s">
        <v>164</v>
      </c>
      <c r="C20383" t="s">
        <v>6386</v>
      </c>
    </row>
    <row r="20384" spans="1:4" x14ac:dyDescent="0.25">
      <c r="A20384" s="2">
        <v>44695.531944444447</v>
      </c>
      <c r="B20384" t="s">
        <v>164</v>
      </c>
      <c r="D20384" t="s">
        <v>1848</v>
      </c>
    </row>
    <row r="20385" spans="1:4" x14ac:dyDescent="0.25">
      <c r="A20385" s="2">
        <v>44695.533333333333</v>
      </c>
      <c r="B20385" t="s">
        <v>164</v>
      </c>
      <c r="C20385" t="s">
        <v>11953</v>
      </c>
    </row>
    <row r="20386" spans="1:4" x14ac:dyDescent="0.25">
      <c r="A20386" s="2">
        <v>44695.533333333333</v>
      </c>
      <c r="B20386" t="s">
        <v>164</v>
      </c>
      <c r="C20386" t="s">
        <v>6386</v>
      </c>
    </row>
    <row r="20387" spans="1:4" x14ac:dyDescent="0.25">
      <c r="A20387" s="2">
        <v>44695.533333333333</v>
      </c>
      <c r="B20387" t="s">
        <v>164</v>
      </c>
      <c r="D20387" t="s">
        <v>1849</v>
      </c>
    </row>
    <row r="20388" spans="1:4" x14ac:dyDescent="0.25">
      <c r="A20388" s="2">
        <v>44695.533333333333</v>
      </c>
      <c r="B20388" t="s">
        <v>164</v>
      </c>
      <c r="D20388" t="s">
        <v>1850</v>
      </c>
    </row>
    <row r="20389" spans="1:4" x14ac:dyDescent="0.25">
      <c r="A20389" s="2">
        <v>44695.53402777778</v>
      </c>
      <c r="B20389" t="s">
        <v>164</v>
      </c>
      <c r="C20389" t="s">
        <v>11954</v>
      </c>
    </row>
    <row r="20390" spans="1:4" x14ac:dyDescent="0.25">
      <c r="A20390" s="2">
        <v>44695.53402777778</v>
      </c>
      <c r="B20390" t="s">
        <v>164</v>
      </c>
      <c r="C20390" t="s">
        <v>1538</v>
      </c>
    </row>
    <row r="20391" spans="1:4" x14ac:dyDescent="0.25">
      <c r="A20391" s="2">
        <v>44695.53402777778</v>
      </c>
      <c r="B20391" t="s">
        <v>164</v>
      </c>
      <c r="C20391" t="s">
        <v>11955</v>
      </c>
    </row>
    <row r="20392" spans="1:4" x14ac:dyDescent="0.25">
      <c r="A20392" s="2">
        <v>44695.53402777778</v>
      </c>
      <c r="B20392" t="s">
        <v>164</v>
      </c>
      <c r="D20392" t="s">
        <v>1888</v>
      </c>
    </row>
    <row r="20393" spans="1:4" x14ac:dyDescent="0.25">
      <c r="A20393" s="2">
        <v>44695.53402777778</v>
      </c>
      <c r="B20393" t="s">
        <v>164</v>
      </c>
      <c r="D20393" t="s">
        <v>958</v>
      </c>
    </row>
    <row r="20394" spans="1:4" x14ac:dyDescent="0.25">
      <c r="A20394" s="2">
        <v>44695.53402777778</v>
      </c>
      <c r="B20394" t="s">
        <v>164</v>
      </c>
      <c r="D20394" t="s">
        <v>885</v>
      </c>
    </row>
    <row r="20395" spans="1:4" x14ac:dyDescent="0.25">
      <c r="A20395" s="2">
        <v>44695.534722222219</v>
      </c>
      <c r="B20395" t="s">
        <v>164</v>
      </c>
      <c r="C20395" t="s">
        <v>11956</v>
      </c>
    </row>
    <row r="20396" spans="1:4" x14ac:dyDescent="0.25">
      <c r="A20396" s="2">
        <v>44695.534722222219</v>
      </c>
      <c r="B20396" t="s">
        <v>164</v>
      </c>
      <c r="C20396" t="s">
        <v>11957</v>
      </c>
    </row>
    <row r="20397" spans="1:4" x14ac:dyDescent="0.25">
      <c r="A20397" s="2">
        <v>44695.534722222219</v>
      </c>
      <c r="B20397" t="s">
        <v>164</v>
      </c>
      <c r="D20397" t="s">
        <v>1049</v>
      </c>
    </row>
    <row r="20398" spans="1:4" x14ac:dyDescent="0.25">
      <c r="A20398" s="2">
        <v>44695.534722222219</v>
      </c>
      <c r="B20398" t="s">
        <v>164</v>
      </c>
      <c r="D20398" t="s">
        <v>1855</v>
      </c>
    </row>
    <row r="20399" spans="1:4" x14ac:dyDescent="0.25">
      <c r="A20399" s="2">
        <v>44695.535416666666</v>
      </c>
      <c r="B20399" t="s">
        <v>164</v>
      </c>
      <c r="C20399" t="s">
        <v>11958</v>
      </c>
    </row>
    <row r="20400" spans="1:4" x14ac:dyDescent="0.25">
      <c r="A20400" s="2">
        <v>44695.535416666666</v>
      </c>
      <c r="B20400" t="s">
        <v>164</v>
      </c>
      <c r="D20400" t="s">
        <v>825</v>
      </c>
    </row>
    <row r="20401" spans="1:4" x14ac:dyDescent="0.25">
      <c r="A20401" s="2">
        <v>44695.536111111112</v>
      </c>
      <c r="B20401" t="s">
        <v>164</v>
      </c>
      <c r="C20401" t="s">
        <v>11959</v>
      </c>
    </row>
    <row r="20402" spans="1:4" x14ac:dyDescent="0.25">
      <c r="A20402" s="2">
        <v>44695.536111111112</v>
      </c>
      <c r="B20402" t="s">
        <v>164</v>
      </c>
      <c r="C20402" t="s">
        <v>11960</v>
      </c>
    </row>
    <row r="20403" spans="1:4" x14ac:dyDescent="0.25">
      <c r="A20403" s="2">
        <v>44695.536111111112</v>
      </c>
      <c r="B20403" t="s">
        <v>164</v>
      </c>
      <c r="C20403" t="s">
        <v>11961</v>
      </c>
    </row>
    <row r="20404" spans="1:4" x14ac:dyDescent="0.25">
      <c r="A20404" s="2">
        <v>44695.536111111112</v>
      </c>
      <c r="B20404" t="s">
        <v>164</v>
      </c>
      <c r="C20404" t="s">
        <v>11962</v>
      </c>
    </row>
    <row r="20405" spans="1:4" x14ac:dyDescent="0.25">
      <c r="A20405" s="2">
        <v>44695.536111111112</v>
      </c>
      <c r="B20405" t="s">
        <v>164</v>
      </c>
      <c r="D20405" t="s">
        <v>853</v>
      </c>
    </row>
    <row r="20406" spans="1:4" x14ac:dyDescent="0.25">
      <c r="A20406" s="2">
        <v>44695.536111111112</v>
      </c>
      <c r="B20406" t="s">
        <v>164</v>
      </c>
      <c r="D20406" t="s">
        <v>912</v>
      </c>
    </row>
    <row r="20407" spans="1:4" x14ac:dyDescent="0.25">
      <c r="A20407" s="2">
        <v>44695.536111111112</v>
      </c>
      <c r="B20407" t="s">
        <v>164</v>
      </c>
      <c r="D20407" t="s">
        <v>893</v>
      </c>
    </row>
    <row r="20408" spans="1:4" x14ac:dyDescent="0.25">
      <c r="A20408" s="2">
        <v>44695.536111111112</v>
      </c>
      <c r="B20408" t="s">
        <v>164</v>
      </c>
      <c r="D20408" t="s">
        <v>828</v>
      </c>
    </row>
    <row r="20409" spans="1:4" x14ac:dyDescent="0.25">
      <c r="A20409" s="2">
        <v>44695.536805555559</v>
      </c>
      <c r="B20409" t="s">
        <v>164</v>
      </c>
      <c r="C20409" t="s">
        <v>11963</v>
      </c>
    </row>
    <row r="20410" spans="1:4" x14ac:dyDescent="0.25">
      <c r="A20410" s="2">
        <v>44695.536805555559</v>
      </c>
      <c r="B20410" t="s">
        <v>164</v>
      </c>
      <c r="C20410" t="s">
        <v>6386</v>
      </c>
    </row>
    <row r="20411" spans="1:4" x14ac:dyDescent="0.25">
      <c r="A20411" s="2">
        <v>44695.536805555559</v>
      </c>
      <c r="B20411" t="s">
        <v>164</v>
      </c>
      <c r="C20411" t="s">
        <v>11964</v>
      </c>
    </row>
    <row r="20412" spans="1:4" x14ac:dyDescent="0.25">
      <c r="A20412" s="2">
        <v>44695.536805555559</v>
      </c>
      <c r="B20412" t="s">
        <v>164</v>
      </c>
      <c r="C20412" t="s">
        <v>11965</v>
      </c>
    </row>
    <row r="20413" spans="1:4" x14ac:dyDescent="0.25">
      <c r="A20413" s="2">
        <v>44695.536805555559</v>
      </c>
      <c r="B20413" t="s">
        <v>164</v>
      </c>
      <c r="D20413" t="s">
        <v>846</v>
      </c>
    </row>
    <row r="20414" spans="1:4" x14ac:dyDescent="0.25">
      <c r="A20414" s="2">
        <v>44695.536805555559</v>
      </c>
      <c r="B20414" t="s">
        <v>164</v>
      </c>
      <c r="D20414" t="s">
        <v>891</v>
      </c>
    </row>
    <row r="20415" spans="1:4" x14ac:dyDescent="0.25">
      <c r="A20415" s="2">
        <v>44695.536805555559</v>
      </c>
      <c r="B20415" t="s">
        <v>164</v>
      </c>
      <c r="D20415" t="s">
        <v>849</v>
      </c>
    </row>
    <row r="20416" spans="1:4" x14ac:dyDescent="0.25">
      <c r="A20416" s="2">
        <v>44695.536805555559</v>
      </c>
      <c r="B20416" t="s">
        <v>164</v>
      </c>
      <c r="D20416" t="s">
        <v>848</v>
      </c>
    </row>
    <row r="20417" spans="1:4" x14ac:dyDescent="0.25">
      <c r="A20417" s="2">
        <v>44695.537499999999</v>
      </c>
      <c r="B20417" t="s">
        <v>164</v>
      </c>
      <c r="C20417" t="s">
        <v>11966</v>
      </c>
    </row>
    <row r="20418" spans="1:4" x14ac:dyDescent="0.25">
      <c r="A20418" s="2">
        <v>44695.537499999999</v>
      </c>
      <c r="B20418" t="s">
        <v>164</v>
      </c>
      <c r="C20418" t="s">
        <v>6386</v>
      </c>
    </row>
    <row r="20419" spans="1:4" x14ac:dyDescent="0.25">
      <c r="A20419" s="2">
        <v>44695.537499999999</v>
      </c>
      <c r="B20419" t="s">
        <v>164</v>
      </c>
      <c r="C20419" t="s">
        <v>11967</v>
      </c>
    </row>
    <row r="20420" spans="1:4" x14ac:dyDescent="0.25">
      <c r="A20420" s="2">
        <v>44695.537499999999</v>
      </c>
      <c r="B20420" t="s">
        <v>164</v>
      </c>
      <c r="D20420" t="s">
        <v>856</v>
      </c>
    </row>
    <row r="20421" spans="1:4" x14ac:dyDescent="0.25">
      <c r="A20421" s="2">
        <v>44695.537499999999</v>
      </c>
      <c r="B20421" t="s">
        <v>164</v>
      </c>
      <c r="D20421" t="s">
        <v>5005</v>
      </c>
    </row>
    <row r="20422" spans="1:4" x14ac:dyDescent="0.25">
      <c r="A20422" s="2">
        <v>44695.537499999999</v>
      </c>
      <c r="B20422" t="s">
        <v>164</v>
      </c>
      <c r="D20422" t="s">
        <v>1853</v>
      </c>
    </row>
    <row r="20423" spans="1:4" x14ac:dyDescent="0.25">
      <c r="A20423" s="2">
        <v>44695.538888888892</v>
      </c>
      <c r="B20423" t="s">
        <v>164</v>
      </c>
      <c r="C20423" t="s">
        <v>11968</v>
      </c>
    </row>
    <row r="20424" spans="1:4" x14ac:dyDescent="0.25">
      <c r="A20424" s="2">
        <v>44695.538888888892</v>
      </c>
      <c r="B20424" t="s">
        <v>164</v>
      </c>
      <c r="D20424" t="s">
        <v>852</v>
      </c>
    </row>
    <row r="20425" spans="1:4" x14ac:dyDescent="0.25">
      <c r="A20425" s="2">
        <v>44695.539583333331</v>
      </c>
      <c r="B20425" t="s">
        <v>164</v>
      </c>
      <c r="C20425" t="s">
        <v>11969</v>
      </c>
    </row>
    <row r="20426" spans="1:4" x14ac:dyDescent="0.25">
      <c r="A20426" s="2">
        <v>44695.539583333331</v>
      </c>
      <c r="B20426" t="s">
        <v>164</v>
      </c>
      <c r="C20426" t="s">
        <v>6386</v>
      </c>
    </row>
    <row r="20427" spans="1:4" x14ac:dyDescent="0.25">
      <c r="A20427" s="2">
        <v>44695.539583333331</v>
      </c>
      <c r="B20427" t="s">
        <v>164</v>
      </c>
      <c r="D20427" t="s">
        <v>844</v>
      </c>
    </row>
    <row r="20428" spans="1:4" x14ac:dyDescent="0.25">
      <c r="A20428" s="2">
        <v>44695.539583333331</v>
      </c>
      <c r="B20428" t="s">
        <v>164</v>
      </c>
      <c r="D20428" t="s">
        <v>976</v>
      </c>
    </row>
    <row r="20429" spans="1:4" x14ac:dyDescent="0.25">
      <c r="A20429" s="2">
        <v>44695.549305555556</v>
      </c>
      <c r="B20429" t="s">
        <v>177</v>
      </c>
      <c r="C20429" t="s">
        <v>12283</v>
      </c>
    </row>
    <row r="20430" spans="1:4" x14ac:dyDescent="0.25">
      <c r="A20430" s="2">
        <v>44695.549305555556</v>
      </c>
      <c r="B20430" t="s">
        <v>177</v>
      </c>
      <c r="D20430" t="s">
        <v>10639</v>
      </c>
    </row>
    <row r="20431" spans="1:4" x14ac:dyDescent="0.25">
      <c r="A20431" s="2">
        <v>44695.55</v>
      </c>
      <c r="B20431" t="s">
        <v>177</v>
      </c>
      <c r="C20431" t="s">
        <v>12284</v>
      </c>
    </row>
    <row r="20432" spans="1:4" x14ac:dyDescent="0.25">
      <c r="A20432" s="2">
        <v>44695.55</v>
      </c>
      <c r="B20432" t="s">
        <v>177</v>
      </c>
      <c r="D20432" t="s">
        <v>1849</v>
      </c>
    </row>
    <row r="20433" spans="1:4" x14ac:dyDescent="0.25">
      <c r="A20433" s="2">
        <v>44695.550694444442</v>
      </c>
      <c r="B20433" t="s">
        <v>177</v>
      </c>
      <c r="C20433" t="s">
        <v>12285</v>
      </c>
    </row>
    <row r="20434" spans="1:4" x14ac:dyDescent="0.25">
      <c r="A20434" s="2">
        <v>44695.550694444442</v>
      </c>
      <c r="B20434" t="s">
        <v>177</v>
      </c>
      <c r="D20434" t="s">
        <v>1892</v>
      </c>
    </row>
    <row r="20435" spans="1:4" x14ac:dyDescent="0.25">
      <c r="A20435" s="2">
        <v>44695.551388888889</v>
      </c>
      <c r="B20435" t="s">
        <v>177</v>
      </c>
      <c r="C20435" t="s">
        <v>6396</v>
      </c>
    </row>
    <row r="20436" spans="1:4" x14ac:dyDescent="0.25">
      <c r="A20436" s="2">
        <v>44695.551388888889</v>
      </c>
      <c r="B20436" t="s">
        <v>177</v>
      </c>
      <c r="C20436" t="s">
        <v>12286</v>
      </c>
    </row>
    <row r="20437" spans="1:4" x14ac:dyDescent="0.25">
      <c r="A20437" s="2">
        <v>44695.551388888889</v>
      </c>
      <c r="B20437" t="s">
        <v>177</v>
      </c>
      <c r="D20437" t="s">
        <v>1902</v>
      </c>
    </row>
    <row r="20438" spans="1:4" x14ac:dyDescent="0.25">
      <c r="A20438" s="2">
        <v>44695.551388888889</v>
      </c>
      <c r="B20438" t="s">
        <v>177</v>
      </c>
      <c r="D20438" t="s">
        <v>1855</v>
      </c>
    </row>
    <row r="20439" spans="1:4" x14ac:dyDescent="0.25">
      <c r="A20439" s="2">
        <v>44695.552083333336</v>
      </c>
      <c r="B20439" t="s">
        <v>177</v>
      </c>
      <c r="C20439" t="s">
        <v>12287</v>
      </c>
    </row>
    <row r="20440" spans="1:4" x14ac:dyDescent="0.25">
      <c r="A20440" s="2">
        <v>44695.552083333336</v>
      </c>
      <c r="B20440" t="s">
        <v>177</v>
      </c>
      <c r="C20440" t="s">
        <v>12288</v>
      </c>
    </row>
    <row r="20441" spans="1:4" x14ac:dyDescent="0.25">
      <c r="A20441" s="2">
        <v>44695.552083333336</v>
      </c>
      <c r="B20441" t="s">
        <v>177</v>
      </c>
      <c r="C20441" t="s">
        <v>9393</v>
      </c>
    </row>
    <row r="20442" spans="1:4" x14ac:dyDescent="0.25">
      <c r="A20442" s="2">
        <v>44695.552083333336</v>
      </c>
      <c r="B20442" t="s">
        <v>177</v>
      </c>
      <c r="D20442" t="s">
        <v>850</v>
      </c>
    </row>
    <row r="20443" spans="1:4" x14ac:dyDescent="0.25">
      <c r="A20443" s="2">
        <v>44695.552083333336</v>
      </c>
      <c r="B20443" t="s">
        <v>177</v>
      </c>
      <c r="D20443" t="s">
        <v>828</v>
      </c>
    </row>
    <row r="20444" spans="1:4" x14ac:dyDescent="0.25">
      <c r="A20444" s="2">
        <v>44695.552083333336</v>
      </c>
      <c r="B20444" t="s">
        <v>177</v>
      </c>
      <c r="D20444" t="s">
        <v>892</v>
      </c>
    </row>
    <row r="20445" spans="1:4" x14ac:dyDescent="0.25">
      <c r="A20445" s="2">
        <v>44695.775000000001</v>
      </c>
      <c r="B20445" t="s">
        <v>181</v>
      </c>
      <c r="C20445" t="s">
        <v>1249</v>
      </c>
    </row>
    <row r="20446" spans="1:4" x14ac:dyDescent="0.25">
      <c r="A20446" s="2">
        <v>44695.775000000001</v>
      </c>
      <c r="B20446" t="s">
        <v>181</v>
      </c>
      <c r="C20446" t="s">
        <v>6396</v>
      </c>
    </row>
    <row r="20447" spans="1:4" x14ac:dyDescent="0.25">
      <c r="A20447" s="2">
        <v>44695.775000000001</v>
      </c>
      <c r="B20447" t="s">
        <v>181</v>
      </c>
      <c r="D20447" t="s">
        <v>5031</v>
      </c>
    </row>
    <row r="20448" spans="1:4" x14ac:dyDescent="0.25">
      <c r="A20448" s="2">
        <v>44695.775000000001</v>
      </c>
      <c r="B20448" t="s">
        <v>181</v>
      </c>
      <c r="D20448" t="s">
        <v>1848</v>
      </c>
    </row>
    <row r="20449" spans="1:4" x14ac:dyDescent="0.25">
      <c r="A20449" s="2">
        <v>44695.775694444441</v>
      </c>
      <c r="B20449" t="s">
        <v>181</v>
      </c>
      <c r="C20449" t="s">
        <v>11686</v>
      </c>
    </row>
    <row r="20450" spans="1:4" x14ac:dyDescent="0.25">
      <c r="A20450" s="2">
        <v>44695.775694444441</v>
      </c>
      <c r="B20450" t="s">
        <v>181</v>
      </c>
      <c r="C20450" t="s">
        <v>194</v>
      </c>
    </row>
    <row r="20451" spans="1:4" x14ac:dyDescent="0.25">
      <c r="A20451" s="2">
        <v>44695.775694444441</v>
      </c>
      <c r="B20451" t="s">
        <v>181</v>
      </c>
      <c r="C20451" t="s">
        <v>11687</v>
      </c>
    </row>
    <row r="20452" spans="1:4" x14ac:dyDescent="0.25">
      <c r="A20452" s="2">
        <v>44695.775694444441</v>
      </c>
      <c r="B20452" t="s">
        <v>181</v>
      </c>
      <c r="C20452" t="s">
        <v>6396</v>
      </c>
    </row>
    <row r="20453" spans="1:4" x14ac:dyDescent="0.25">
      <c r="A20453" s="2">
        <v>44695.775694444441</v>
      </c>
      <c r="B20453" t="s">
        <v>181</v>
      </c>
      <c r="C20453" t="s">
        <v>11688</v>
      </c>
    </row>
    <row r="20454" spans="1:4" x14ac:dyDescent="0.25">
      <c r="A20454" s="2">
        <v>44695.775694444441</v>
      </c>
      <c r="B20454" t="s">
        <v>181</v>
      </c>
      <c r="C20454" t="s">
        <v>11689</v>
      </c>
    </row>
    <row r="20455" spans="1:4" x14ac:dyDescent="0.25">
      <c r="A20455" s="2">
        <v>44695.775694444441</v>
      </c>
      <c r="B20455" t="s">
        <v>181</v>
      </c>
      <c r="C20455" t="s">
        <v>6396</v>
      </c>
    </row>
    <row r="20456" spans="1:4" x14ac:dyDescent="0.25">
      <c r="A20456" s="2">
        <v>44695.775694444441</v>
      </c>
      <c r="B20456" t="s">
        <v>181</v>
      </c>
      <c r="D20456" t="s">
        <v>1849</v>
      </c>
    </row>
    <row r="20457" spans="1:4" x14ac:dyDescent="0.25">
      <c r="A20457" s="2">
        <v>44695.775694444441</v>
      </c>
      <c r="B20457" t="s">
        <v>181</v>
      </c>
      <c r="D20457" t="s">
        <v>832</v>
      </c>
    </row>
    <row r="20458" spans="1:4" x14ac:dyDescent="0.25">
      <c r="A20458" s="2">
        <v>44695.775694444441</v>
      </c>
      <c r="B20458" t="s">
        <v>181</v>
      </c>
      <c r="D20458" t="s">
        <v>1886</v>
      </c>
    </row>
    <row r="20459" spans="1:4" x14ac:dyDescent="0.25">
      <c r="A20459" s="2">
        <v>44695.775694444441</v>
      </c>
      <c r="B20459" t="s">
        <v>181</v>
      </c>
      <c r="D20459" t="s">
        <v>1852</v>
      </c>
    </row>
    <row r="20460" spans="1:4" x14ac:dyDescent="0.25">
      <c r="A20460" s="2">
        <v>44695.775694444441</v>
      </c>
      <c r="B20460" t="s">
        <v>181</v>
      </c>
      <c r="D20460" t="s">
        <v>827</v>
      </c>
    </row>
    <row r="20461" spans="1:4" x14ac:dyDescent="0.25">
      <c r="A20461" s="2">
        <v>44695.775694444441</v>
      </c>
      <c r="B20461" t="s">
        <v>181</v>
      </c>
      <c r="D20461" t="s">
        <v>954</v>
      </c>
    </row>
    <row r="20462" spans="1:4" x14ac:dyDescent="0.25">
      <c r="A20462" s="2">
        <v>44695.775694444441</v>
      </c>
      <c r="B20462" t="s">
        <v>181</v>
      </c>
      <c r="D20462" t="s">
        <v>908</v>
      </c>
    </row>
    <row r="20463" spans="1:4" x14ac:dyDescent="0.25">
      <c r="A20463" s="2">
        <v>44695.776388888888</v>
      </c>
      <c r="B20463" t="s">
        <v>181</v>
      </c>
      <c r="C20463" t="s">
        <v>11690</v>
      </c>
    </row>
    <row r="20464" spans="1:4" x14ac:dyDescent="0.25">
      <c r="A20464" s="2">
        <v>44695.776388888888</v>
      </c>
      <c r="B20464" t="s">
        <v>181</v>
      </c>
      <c r="C20464" t="s">
        <v>11691</v>
      </c>
    </row>
    <row r="20465" spans="1:4" x14ac:dyDescent="0.25">
      <c r="A20465" s="2">
        <v>44695.776388888888</v>
      </c>
      <c r="B20465" t="s">
        <v>181</v>
      </c>
      <c r="C20465" t="s">
        <v>6526</v>
      </c>
    </row>
    <row r="20466" spans="1:4" x14ac:dyDescent="0.25">
      <c r="A20466" s="2">
        <v>44695.776388888888</v>
      </c>
      <c r="B20466" t="s">
        <v>181</v>
      </c>
      <c r="C20466" t="s">
        <v>6396</v>
      </c>
    </row>
    <row r="20467" spans="1:4" x14ac:dyDescent="0.25">
      <c r="A20467" s="2">
        <v>44695.776388888888</v>
      </c>
      <c r="B20467" t="s">
        <v>181</v>
      </c>
      <c r="C20467" t="s">
        <v>11692</v>
      </c>
    </row>
    <row r="20468" spans="1:4" x14ac:dyDescent="0.25">
      <c r="A20468" s="2">
        <v>44695.776388888888</v>
      </c>
      <c r="B20468" t="s">
        <v>181</v>
      </c>
      <c r="C20468" t="s">
        <v>11693</v>
      </c>
    </row>
    <row r="20469" spans="1:4" x14ac:dyDescent="0.25">
      <c r="A20469" s="2">
        <v>44695.776388888888</v>
      </c>
      <c r="B20469" t="s">
        <v>181</v>
      </c>
      <c r="C20469" t="s">
        <v>11693</v>
      </c>
    </row>
    <row r="20470" spans="1:4" x14ac:dyDescent="0.25">
      <c r="A20470" s="2">
        <v>44695.776388888888</v>
      </c>
      <c r="B20470" t="s">
        <v>181</v>
      </c>
      <c r="C20470" t="s">
        <v>6396</v>
      </c>
    </row>
    <row r="20471" spans="1:4" x14ac:dyDescent="0.25">
      <c r="A20471" s="2">
        <v>44695.776388888888</v>
      </c>
      <c r="B20471" t="s">
        <v>181</v>
      </c>
      <c r="D20471" t="s">
        <v>848</v>
      </c>
    </row>
    <row r="20472" spans="1:4" x14ac:dyDescent="0.25">
      <c r="A20472" s="2">
        <v>44695.776388888888</v>
      </c>
      <c r="B20472" t="s">
        <v>181</v>
      </c>
      <c r="D20472" t="s">
        <v>849</v>
      </c>
    </row>
    <row r="20473" spans="1:4" x14ac:dyDescent="0.25">
      <c r="A20473" s="2">
        <v>44695.776388888888</v>
      </c>
      <c r="B20473" t="s">
        <v>181</v>
      </c>
      <c r="D20473" t="s">
        <v>894</v>
      </c>
    </row>
    <row r="20474" spans="1:4" x14ac:dyDescent="0.25">
      <c r="A20474" s="2">
        <v>44695.776388888888</v>
      </c>
      <c r="B20474" t="s">
        <v>181</v>
      </c>
      <c r="D20474" t="s">
        <v>845</v>
      </c>
    </row>
    <row r="20475" spans="1:4" x14ac:dyDescent="0.25">
      <c r="A20475" s="2">
        <v>44695.776388888888</v>
      </c>
      <c r="B20475" t="s">
        <v>181</v>
      </c>
      <c r="D20475" t="s">
        <v>899</v>
      </c>
    </row>
    <row r="20476" spans="1:4" x14ac:dyDescent="0.25">
      <c r="A20476" s="2">
        <v>44695.776388888888</v>
      </c>
      <c r="B20476" t="s">
        <v>181</v>
      </c>
      <c r="D20476" t="s">
        <v>953</v>
      </c>
    </row>
    <row r="20477" spans="1:4" x14ac:dyDescent="0.25">
      <c r="A20477" s="2">
        <v>44695.776388888888</v>
      </c>
      <c r="B20477" t="s">
        <v>181</v>
      </c>
      <c r="D20477" t="s">
        <v>995</v>
      </c>
    </row>
    <row r="20478" spans="1:4" x14ac:dyDescent="0.25">
      <c r="A20478" s="2">
        <v>44695.776388888888</v>
      </c>
      <c r="B20478" t="s">
        <v>181</v>
      </c>
      <c r="D20478" t="s">
        <v>971</v>
      </c>
    </row>
    <row r="20479" spans="1:4" x14ac:dyDescent="0.25">
      <c r="A20479" s="2">
        <v>44695.777083333334</v>
      </c>
      <c r="B20479" t="s">
        <v>181</v>
      </c>
      <c r="C20479" t="s">
        <v>11694</v>
      </c>
    </row>
    <row r="20480" spans="1:4" x14ac:dyDescent="0.25">
      <c r="A20480" s="2">
        <v>44695.777083333334</v>
      </c>
      <c r="B20480" t="s">
        <v>181</v>
      </c>
      <c r="C20480" t="s">
        <v>6396</v>
      </c>
    </row>
    <row r="20481" spans="1:4" x14ac:dyDescent="0.25">
      <c r="A20481" s="2">
        <v>44695.777083333334</v>
      </c>
      <c r="B20481" t="s">
        <v>181</v>
      </c>
      <c r="C20481" t="s">
        <v>11695</v>
      </c>
    </row>
    <row r="20482" spans="1:4" x14ac:dyDescent="0.25">
      <c r="A20482" s="2">
        <v>44695.777083333334</v>
      </c>
      <c r="B20482" t="s">
        <v>181</v>
      </c>
      <c r="C20482" t="s">
        <v>6526</v>
      </c>
    </row>
    <row r="20483" spans="1:4" x14ac:dyDescent="0.25">
      <c r="A20483" s="2">
        <v>44695.777083333334</v>
      </c>
      <c r="B20483" t="s">
        <v>181</v>
      </c>
      <c r="D20483" t="s">
        <v>1855</v>
      </c>
    </row>
    <row r="20484" spans="1:4" x14ac:dyDescent="0.25">
      <c r="A20484" s="2">
        <v>44695.777083333334</v>
      </c>
      <c r="B20484" t="s">
        <v>181</v>
      </c>
      <c r="D20484" t="s">
        <v>1854</v>
      </c>
    </row>
    <row r="20485" spans="1:4" x14ac:dyDescent="0.25">
      <c r="A20485" s="2">
        <v>44695.777083333334</v>
      </c>
      <c r="B20485" t="s">
        <v>181</v>
      </c>
      <c r="D20485" t="s">
        <v>972</v>
      </c>
    </row>
    <row r="20486" spans="1:4" x14ac:dyDescent="0.25">
      <c r="A20486" s="2">
        <v>44695.777083333334</v>
      </c>
      <c r="B20486" t="s">
        <v>181</v>
      </c>
      <c r="D20486" t="s">
        <v>973</v>
      </c>
    </row>
    <row r="20487" spans="1:4" x14ac:dyDescent="0.25">
      <c r="A20487" s="2">
        <v>44695.777777777781</v>
      </c>
      <c r="B20487" t="s">
        <v>181</v>
      </c>
      <c r="C20487" t="s">
        <v>11696</v>
      </c>
    </row>
    <row r="20488" spans="1:4" x14ac:dyDescent="0.25">
      <c r="A20488" s="2">
        <v>44695.777777777781</v>
      </c>
      <c r="B20488" t="s">
        <v>181</v>
      </c>
      <c r="C20488" t="s">
        <v>194</v>
      </c>
    </row>
    <row r="20489" spans="1:4" x14ac:dyDescent="0.25">
      <c r="A20489" s="2">
        <v>44695.777777777781</v>
      </c>
      <c r="B20489" t="s">
        <v>181</v>
      </c>
      <c r="C20489" t="s">
        <v>1249</v>
      </c>
    </row>
    <row r="20490" spans="1:4" x14ac:dyDescent="0.25">
      <c r="A20490" s="2">
        <v>44695.777777777781</v>
      </c>
      <c r="B20490" t="s">
        <v>181</v>
      </c>
      <c r="D20490" t="s">
        <v>842</v>
      </c>
    </row>
    <row r="20491" spans="1:4" x14ac:dyDescent="0.25">
      <c r="A20491" s="2">
        <v>44695.777777777781</v>
      </c>
      <c r="B20491" t="s">
        <v>181</v>
      </c>
      <c r="D20491" t="s">
        <v>949</v>
      </c>
    </row>
    <row r="20492" spans="1:4" x14ac:dyDescent="0.25">
      <c r="A20492" s="2">
        <v>44695.777777777781</v>
      </c>
      <c r="B20492" t="s">
        <v>181</v>
      </c>
      <c r="D20492" t="s">
        <v>910</v>
      </c>
    </row>
    <row r="20493" spans="1:4" x14ac:dyDescent="0.25">
      <c r="A20493" s="2">
        <v>44695.77847222222</v>
      </c>
      <c r="B20493" t="s">
        <v>181</v>
      </c>
      <c r="C20493" t="s">
        <v>7151</v>
      </c>
    </row>
    <row r="20494" spans="1:4" x14ac:dyDescent="0.25">
      <c r="A20494" s="2">
        <v>44695.77847222222</v>
      </c>
      <c r="B20494" t="s">
        <v>181</v>
      </c>
      <c r="C20494" t="s">
        <v>6876</v>
      </c>
    </row>
    <row r="20495" spans="1:4" x14ac:dyDescent="0.25">
      <c r="A20495" s="2">
        <v>44695.77847222222</v>
      </c>
      <c r="B20495" t="s">
        <v>181</v>
      </c>
      <c r="C20495" t="s">
        <v>6396</v>
      </c>
    </row>
    <row r="20496" spans="1:4" x14ac:dyDescent="0.25">
      <c r="A20496" s="2">
        <v>44695.77847222222</v>
      </c>
      <c r="B20496" t="s">
        <v>181</v>
      </c>
      <c r="C20496" t="s">
        <v>11697</v>
      </c>
    </row>
    <row r="20497" spans="1:4" x14ac:dyDescent="0.25">
      <c r="A20497" s="2">
        <v>44695.77847222222</v>
      </c>
      <c r="B20497" t="s">
        <v>181</v>
      </c>
      <c r="C20497" t="s">
        <v>11698</v>
      </c>
    </row>
    <row r="20498" spans="1:4" x14ac:dyDescent="0.25">
      <c r="A20498" s="2">
        <v>44695.77847222222</v>
      </c>
      <c r="B20498" t="s">
        <v>181</v>
      </c>
      <c r="D20498" t="s">
        <v>853</v>
      </c>
    </row>
    <row r="20499" spans="1:4" x14ac:dyDescent="0.25">
      <c r="A20499" s="2">
        <v>44695.77847222222</v>
      </c>
      <c r="B20499" t="s">
        <v>181</v>
      </c>
      <c r="D20499" t="s">
        <v>856</v>
      </c>
    </row>
    <row r="20500" spans="1:4" x14ac:dyDescent="0.25">
      <c r="A20500" s="2">
        <v>44695.77847222222</v>
      </c>
      <c r="B20500" t="s">
        <v>181</v>
      </c>
      <c r="D20500" t="s">
        <v>4991</v>
      </c>
    </row>
    <row r="20501" spans="1:4" x14ac:dyDescent="0.25">
      <c r="A20501" s="2">
        <v>44695.77847222222</v>
      </c>
      <c r="B20501" t="s">
        <v>181</v>
      </c>
      <c r="D20501" t="s">
        <v>1895</v>
      </c>
    </row>
    <row r="20502" spans="1:4" x14ac:dyDescent="0.25">
      <c r="A20502" s="2">
        <v>44695.77847222222</v>
      </c>
      <c r="B20502" t="s">
        <v>181</v>
      </c>
      <c r="D20502" t="s">
        <v>885</v>
      </c>
    </row>
    <row r="20503" spans="1:4" x14ac:dyDescent="0.25">
      <c r="A20503" s="2">
        <v>44695.779166666667</v>
      </c>
      <c r="B20503" t="s">
        <v>181</v>
      </c>
      <c r="C20503" t="s">
        <v>11699</v>
      </c>
    </row>
    <row r="20504" spans="1:4" x14ac:dyDescent="0.25">
      <c r="A20504" s="2">
        <v>44695.779166666667</v>
      </c>
      <c r="B20504" t="s">
        <v>181</v>
      </c>
      <c r="C20504" t="s">
        <v>6839</v>
      </c>
    </row>
    <row r="20505" spans="1:4" x14ac:dyDescent="0.25">
      <c r="A20505" s="2">
        <v>44695.779166666667</v>
      </c>
      <c r="B20505" t="s">
        <v>181</v>
      </c>
      <c r="C20505" t="s">
        <v>6396</v>
      </c>
    </row>
    <row r="20506" spans="1:4" x14ac:dyDescent="0.25">
      <c r="A20506" s="2">
        <v>44695.779166666667</v>
      </c>
      <c r="B20506" t="s">
        <v>181</v>
      </c>
      <c r="C20506" t="s">
        <v>11700</v>
      </c>
    </row>
    <row r="20507" spans="1:4" x14ac:dyDescent="0.25">
      <c r="A20507" s="2">
        <v>44695.779166666667</v>
      </c>
      <c r="B20507" t="s">
        <v>181</v>
      </c>
      <c r="C20507" t="s">
        <v>6396</v>
      </c>
    </row>
    <row r="20508" spans="1:4" x14ac:dyDescent="0.25">
      <c r="A20508" s="2">
        <v>44695.779166666667</v>
      </c>
      <c r="B20508" t="s">
        <v>181</v>
      </c>
      <c r="C20508" t="s">
        <v>6943</v>
      </c>
    </row>
    <row r="20509" spans="1:4" x14ac:dyDescent="0.25">
      <c r="A20509" s="2">
        <v>44695.779166666667</v>
      </c>
      <c r="B20509" t="s">
        <v>181</v>
      </c>
      <c r="C20509" t="s">
        <v>11701</v>
      </c>
    </row>
    <row r="20510" spans="1:4" x14ac:dyDescent="0.25">
      <c r="A20510" s="2">
        <v>44695.779166666667</v>
      </c>
      <c r="B20510" t="s">
        <v>181</v>
      </c>
      <c r="C20510" t="s">
        <v>6396</v>
      </c>
    </row>
    <row r="20511" spans="1:4" x14ac:dyDescent="0.25">
      <c r="A20511" s="2">
        <v>44695.779166666667</v>
      </c>
      <c r="B20511" t="s">
        <v>181</v>
      </c>
      <c r="D20511" t="s">
        <v>902</v>
      </c>
    </row>
    <row r="20512" spans="1:4" x14ac:dyDescent="0.25">
      <c r="A20512" s="2">
        <v>44695.779166666667</v>
      </c>
      <c r="B20512" t="s">
        <v>181</v>
      </c>
      <c r="D20512" t="s">
        <v>850</v>
      </c>
    </row>
    <row r="20513" spans="1:4" x14ac:dyDescent="0.25">
      <c r="A20513" s="2">
        <v>44695.779166666667</v>
      </c>
      <c r="B20513" t="s">
        <v>181</v>
      </c>
      <c r="D20513" t="s">
        <v>922</v>
      </c>
    </row>
    <row r="20514" spans="1:4" x14ac:dyDescent="0.25">
      <c r="A20514" s="2">
        <v>44695.779166666667</v>
      </c>
      <c r="B20514" t="s">
        <v>181</v>
      </c>
      <c r="D20514" t="s">
        <v>834</v>
      </c>
    </row>
    <row r="20515" spans="1:4" x14ac:dyDescent="0.25">
      <c r="A20515" s="2">
        <v>44695.779166666667</v>
      </c>
      <c r="B20515" t="s">
        <v>181</v>
      </c>
      <c r="D20515" t="s">
        <v>904</v>
      </c>
    </row>
    <row r="20516" spans="1:4" x14ac:dyDescent="0.25">
      <c r="A20516" s="2">
        <v>44695.779166666667</v>
      </c>
      <c r="B20516" t="s">
        <v>181</v>
      </c>
      <c r="D20516" t="s">
        <v>955</v>
      </c>
    </row>
    <row r="20517" spans="1:4" x14ac:dyDescent="0.25">
      <c r="A20517" s="2">
        <v>44695.779166666667</v>
      </c>
      <c r="B20517" t="s">
        <v>181</v>
      </c>
      <c r="D20517" t="s">
        <v>11702</v>
      </c>
    </row>
    <row r="20518" spans="1:4" x14ac:dyDescent="0.25">
      <c r="A20518" s="2">
        <v>44695.779166666667</v>
      </c>
      <c r="B20518" t="s">
        <v>181</v>
      </c>
      <c r="D20518" t="s">
        <v>1848</v>
      </c>
    </row>
    <row r="20519" spans="1:4" x14ac:dyDescent="0.25">
      <c r="A20519" s="2">
        <v>44695.953472222223</v>
      </c>
      <c r="B20519" t="s">
        <v>180</v>
      </c>
      <c r="C20519" t="s">
        <v>11309</v>
      </c>
    </row>
    <row r="20520" spans="1:4" x14ac:dyDescent="0.25">
      <c r="A20520" s="2">
        <v>44695.953472222223</v>
      </c>
      <c r="B20520" t="s">
        <v>180</v>
      </c>
      <c r="D20520" t="s">
        <v>5003</v>
      </c>
    </row>
    <row r="20521" spans="1:4" x14ac:dyDescent="0.25">
      <c r="A20521" s="2">
        <v>44695.95416666667</v>
      </c>
      <c r="B20521" t="s">
        <v>180</v>
      </c>
      <c r="C20521" t="s">
        <v>7386</v>
      </c>
    </row>
    <row r="20522" spans="1:4" x14ac:dyDescent="0.25">
      <c r="A20522" s="2">
        <v>44695.95416666667</v>
      </c>
      <c r="B20522" t="s">
        <v>180</v>
      </c>
      <c r="D20522" t="s">
        <v>1848</v>
      </c>
    </row>
    <row r="20523" spans="1:4" x14ac:dyDescent="0.25">
      <c r="A20523" s="2">
        <v>44695.956944444442</v>
      </c>
      <c r="B20523" t="s">
        <v>180</v>
      </c>
      <c r="C20523" t="s">
        <v>11310</v>
      </c>
    </row>
    <row r="20524" spans="1:4" x14ac:dyDescent="0.25">
      <c r="A20524" s="2">
        <v>44695.956944444442</v>
      </c>
      <c r="B20524" t="s">
        <v>180</v>
      </c>
      <c r="D20524" t="s">
        <v>1849</v>
      </c>
    </row>
    <row r="20525" spans="1:4" x14ac:dyDescent="0.25">
      <c r="A20525" s="2">
        <v>44695.958333333336</v>
      </c>
      <c r="B20525" t="s">
        <v>180</v>
      </c>
      <c r="C20525" t="s">
        <v>11311</v>
      </c>
    </row>
    <row r="20526" spans="1:4" x14ac:dyDescent="0.25">
      <c r="A20526" s="2">
        <v>44695.958333333336</v>
      </c>
      <c r="B20526" t="s">
        <v>180</v>
      </c>
      <c r="D20526" t="s">
        <v>5057</v>
      </c>
    </row>
    <row r="20527" spans="1:4" x14ac:dyDescent="0.25">
      <c r="A20527" s="2">
        <v>44695.959722222222</v>
      </c>
      <c r="B20527" t="s">
        <v>180</v>
      </c>
      <c r="C20527" t="s">
        <v>11312</v>
      </c>
    </row>
    <row r="20528" spans="1:4" x14ac:dyDescent="0.25">
      <c r="A20528" s="2">
        <v>44695.959722222222</v>
      </c>
      <c r="B20528" t="s">
        <v>180</v>
      </c>
      <c r="D20528" t="s">
        <v>852</v>
      </c>
    </row>
    <row r="20529" spans="1:4" x14ac:dyDescent="0.25">
      <c r="A20529" s="2">
        <v>44695.962500000001</v>
      </c>
      <c r="B20529" t="s">
        <v>180</v>
      </c>
      <c r="C20529" t="s">
        <v>11313</v>
      </c>
    </row>
    <row r="20530" spans="1:4" x14ac:dyDescent="0.25">
      <c r="A20530" s="2">
        <v>44695.962500000001</v>
      </c>
      <c r="B20530" t="s">
        <v>180</v>
      </c>
      <c r="D20530" t="s">
        <v>842</v>
      </c>
    </row>
    <row r="20531" spans="1:4" x14ac:dyDescent="0.25">
      <c r="A20531" s="2">
        <v>44695.963194444441</v>
      </c>
      <c r="B20531" t="s">
        <v>180</v>
      </c>
      <c r="C20531" t="s">
        <v>11314</v>
      </c>
    </row>
    <row r="20532" spans="1:4" x14ac:dyDescent="0.25">
      <c r="A20532" s="2">
        <v>44695.963194444441</v>
      </c>
      <c r="B20532" t="s">
        <v>180</v>
      </c>
      <c r="D20532" t="s">
        <v>834</v>
      </c>
    </row>
    <row r="20533" spans="1:4" x14ac:dyDescent="0.25">
      <c r="A20533" s="2">
        <v>44695.963888888888</v>
      </c>
      <c r="B20533" t="s">
        <v>180</v>
      </c>
      <c r="C20533" t="s">
        <v>11315</v>
      </c>
    </row>
    <row r="20534" spans="1:4" x14ac:dyDescent="0.25">
      <c r="A20534" s="2">
        <v>44695.963888888888</v>
      </c>
      <c r="B20534" t="s">
        <v>180</v>
      </c>
      <c r="D20534" t="s">
        <v>1898</v>
      </c>
    </row>
    <row r="20535" spans="1:4" x14ac:dyDescent="0.25">
      <c r="A20535" s="2">
        <v>44695.965277777781</v>
      </c>
      <c r="B20535" t="s">
        <v>180</v>
      </c>
      <c r="C20535" t="s">
        <v>11316</v>
      </c>
    </row>
    <row r="20536" spans="1:4" x14ac:dyDescent="0.25">
      <c r="A20536" s="2">
        <v>44695.965277777781</v>
      </c>
      <c r="B20536" t="s">
        <v>180</v>
      </c>
      <c r="D20536" t="s">
        <v>899</v>
      </c>
    </row>
    <row r="20537" spans="1:4" x14ac:dyDescent="0.25">
      <c r="A20537" s="2">
        <v>44696.394444444442</v>
      </c>
      <c r="B20537" t="s">
        <v>1131</v>
      </c>
      <c r="C20537" t="s">
        <v>6386</v>
      </c>
    </row>
    <row r="20538" spans="1:4" x14ac:dyDescent="0.25">
      <c r="A20538" s="2">
        <v>44696.394444444442</v>
      </c>
      <c r="B20538" t="s">
        <v>1131</v>
      </c>
      <c r="C20538" t="s">
        <v>9602</v>
      </c>
    </row>
    <row r="20539" spans="1:4" x14ac:dyDescent="0.25">
      <c r="A20539" s="2">
        <v>44696.394444444442</v>
      </c>
      <c r="B20539" t="s">
        <v>1131</v>
      </c>
      <c r="C20539" t="s">
        <v>12129</v>
      </c>
    </row>
    <row r="20540" spans="1:4" x14ac:dyDescent="0.25">
      <c r="A20540" s="2">
        <v>44696.394444444442</v>
      </c>
      <c r="B20540" t="s">
        <v>1131</v>
      </c>
      <c r="C20540" t="s">
        <v>6386</v>
      </c>
    </row>
    <row r="20541" spans="1:4" x14ac:dyDescent="0.25">
      <c r="A20541" s="2">
        <v>44696.394444444442</v>
      </c>
      <c r="B20541" t="s">
        <v>1131</v>
      </c>
      <c r="C20541" t="s">
        <v>12130</v>
      </c>
    </row>
    <row r="20542" spans="1:4" x14ac:dyDescent="0.25">
      <c r="A20542" s="2">
        <v>44696.394444444442</v>
      </c>
      <c r="B20542" t="s">
        <v>1131</v>
      </c>
      <c r="D20542" t="s">
        <v>5029</v>
      </c>
    </row>
    <row r="20543" spans="1:4" x14ac:dyDescent="0.25">
      <c r="A20543" s="2">
        <v>44696.394444444442</v>
      </c>
      <c r="B20543" t="s">
        <v>1131</v>
      </c>
      <c r="D20543" t="s">
        <v>1848</v>
      </c>
    </row>
    <row r="20544" spans="1:4" x14ac:dyDescent="0.25">
      <c r="A20544" s="2">
        <v>44696.394444444442</v>
      </c>
      <c r="B20544" t="s">
        <v>1131</v>
      </c>
      <c r="D20544" t="s">
        <v>1849</v>
      </c>
    </row>
    <row r="20545" spans="1:4" x14ac:dyDescent="0.25">
      <c r="A20545" s="2">
        <v>44696.394444444442</v>
      </c>
      <c r="B20545" t="s">
        <v>1131</v>
      </c>
      <c r="D20545" t="s">
        <v>1850</v>
      </c>
    </row>
    <row r="20546" spans="1:4" x14ac:dyDescent="0.25">
      <c r="A20546" s="2">
        <v>44696.394444444442</v>
      </c>
      <c r="B20546" t="s">
        <v>1131</v>
      </c>
      <c r="D20546" t="s">
        <v>1858</v>
      </c>
    </row>
    <row r="20547" spans="1:4" x14ac:dyDescent="0.25">
      <c r="A20547" s="2">
        <v>44696.395138888889</v>
      </c>
      <c r="B20547" t="s">
        <v>1131</v>
      </c>
      <c r="C20547" t="s">
        <v>6386</v>
      </c>
    </row>
    <row r="20548" spans="1:4" x14ac:dyDescent="0.25">
      <c r="A20548" s="2">
        <v>44696.395138888889</v>
      </c>
      <c r="B20548" t="s">
        <v>1131</v>
      </c>
      <c r="C20548" t="s">
        <v>12131</v>
      </c>
    </row>
    <row r="20549" spans="1:4" x14ac:dyDescent="0.25">
      <c r="A20549" s="2">
        <v>44696.395138888889</v>
      </c>
      <c r="B20549" t="s">
        <v>1131</v>
      </c>
      <c r="C20549" t="s">
        <v>12132</v>
      </c>
    </row>
    <row r="20550" spans="1:4" x14ac:dyDescent="0.25">
      <c r="A20550" s="2">
        <v>44696.395138888889</v>
      </c>
      <c r="B20550" t="s">
        <v>1131</v>
      </c>
      <c r="C20550" t="s">
        <v>1538</v>
      </c>
    </row>
    <row r="20551" spans="1:4" x14ac:dyDescent="0.25">
      <c r="A20551" s="2">
        <v>44696.395138888889</v>
      </c>
      <c r="B20551" t="s">
        <v>1131</v>
      </c>
      <c r="C20551" t="s">
        <v>12133</v>
      </c>
    </row>
    <row r="20552" spans="1:4" x14ac:dyDescent="0.25">
      <c r="A20552" s="2">
        <v>44696.395138888889</v>
      </c>
      <c r="B20552" t="s">
        <v>1131</v>
      </c>
      <c r="C20552" t="s">
        <v>6386</v>
      </c>
    </row>
    <row r="20553" spans="1:4" x14ac:dyDescent="0.25">
      <c r="A20553" s="2">
        <v>44696.395138888889</v>
      </c>
      <c r="B20553" t="s">
        <v>1131</v>
      </c>
      <c r="C20553" t="s">
        <v>12134</v>
      </c>
    </row>
    <row r="20554" spans="1:4" x14ac:dyDescent="0.25">
      <c r="A20554" s="2">
        <v>44696.395138888889</v>
      </c>
      <c r="B20554" t="s">
        <v>1131</v>
      </c>
      <c r="D20554" t="s">
        <v>1852</v>
      </c>
    </row>
    <row r="20555" spans="1:4" x14ac:dyDescent="0.25">
      <c r="A20555" s="2">
        <v>44696.395138888889</v>
      </c>
      <c r="B20555" t="s">
        <v>1131</v>
      </c>
      <c r="D20555" t="s">
        <v>1853</v>
      </c>
    </row>
    <row r="20556" spans="1:4" x14ac:dyDescent="0.25">
      <c r="A20556" s="2">
        <v>44696.395138888889</v>
      </c>
      <c r="B20556" t="s">
        <v>1131</v>
      </c>
      <c r="D20556" t="s">
        <v>972</v>
      </c>
    </row>
    <row r="20557" spans="1:4" x14ac:dyDescent="0.25">
      <c r="A20557" s="2">
        <v>44696.395138888889</v>
      </c>
      <c r="B20557" t="s">
        <v>1131</v>
      </c>
      <c r="D20557" t="s">
        <v>973</v>
      </c>
    </row>
    <row r="20558" spans="1:4" x14ac:dyDescent="0.25">
      <c r="A20558" s="2">
        <v>44696.395138888889</v>
      </c>
      <c r="B20558" t="s">
        <v>1131</v>
      </c>
      <c r="D20558" t="s">
        <v>828</v>
      </c>
    </row>
    <row r="20559" spans="1:4" x14ac:dyDescent="0.25">
      <c r="A20559" s="2">
        <v>44696.395138888889</v>
      </c>
      <c r="B20559" t="s">
        <v>1131</v>
      </c>
      <c r="D20559" t="s">
        <v>971</v>
      </c>
    </row>
    <row r="20560" spans="1:4" x14ac:dyDescent="0.25">
      <c r="A20560" s="2">
        <v>44696.395138888889</v>
      </c>
      <c r="B20560" t="s">
        <v>1131</v>
      </c>
      <c r="D20560" t="s">
        <v>872</v>
      </c>
    </row>
    <row r="20561" spans="1:4" x14ac:dyDescent="0.25">
      <c r="A20561" s="2">
        <v>44696.395833333336</v>
      </c>
      <c r="B20561" t="s">
        <v>1131</v>
      </c>
      <c r="C20561" t="s">
        <v>1538</v>
      </c>
    </row>
    <row r="20562" spans="1:4" x14ac:dyDescent="0.25">
      <c r="A20562" s="2">
        <v>44696.395833333336</v>
      </c>
      <c r="B20562" t="s">
        <v>1131</v>
      </c>
      <c r="C20562" t="s">
        <v>1538</v>
      </c>
    </row>
    <row r="20563" spans="1:4" x14ac:dyDescent="0.25">
      <c r="A20563" s="2">
        <v>44696.395833333336</v>
      </c>
      <c r="B20563" t="s">
        <v>1131</v>
      </c>
      <c r="C20563" t="s">
        <v>12135</v>
      </c>
    </row>
    <row r="20564" spans="1:4" x14ac:dyDescent="0.25">
      <c r="A20564" s="2">
        <v>44696.395833333336</v>
      </c>
      <c r="B20564" t="s">
        <v>1131</v>
      </c>
      <c r="C20564" t="s">
        <v>12136</v>
      </c>
    </row>
    <row r="20565" spans="1:4" x14ac:dyDescent="0.25">
      <c r="A20565" s="2">
        <v>44696.395833333336</v>
      </c>
      <c r="B20565" t="s">
        <v>1131</v>
      </c>
      <c r="C20565" t="s">
        <v>12137</v>
      </c>
    </row>
    <row r="20566" spans="1:4" x14ac:dyDescent="0.25">
      <c r="A20566" s="2">
        <v>44696.395833333336</v>
      </c>
      <c r="B20566" t="s">
        <v>1131</v>
      </c>
      <c r="C20566" t="s">
        <v>6386</v>
      </c>
    </row>
    <row r="20567" spans="1:4" x14ac:dyDescent="0.25">
      <c r="A20567" s="2">
        <v>44696.395833333336</v>
      </c>
      <c r="B20567" t="s">
        <v>1131</v>
      </c>
      <c r="C20567" t="s">
        <v>12138</v>
      </c>
    </row>
    <row r="20568" spans="1:4" x14ac:dyDescent="0.25">
      <c r="A20568" s="2">
        <v>44696.395833333336</v>
      </c>
      <c r="B20568" t="s">
        <v>1131</v>
      </c>
      <c r="C20568" t="s">
        <v>6386</v>
      </c>
    </row>
    <row r="20569" spans="1:4" x14ac:dyDescent="0.25">
      <c r="A20569" s="2">
        <v>44696.395833333336</v>
      </c>
      <c r="B20569" t="s">
        <v>1131</v>
      </c>
      <c r="D20569" t="s">
        <v>949</v>
      </c>
    </row>
    <row r="20570" spans="1:4" x14ac:dyDescent="0.25">
      <c r="A20570" s="2">
        <v>44696.395833333336</v>
      </c>
      <c r="B20570" t="s">
        <v>1131</v>
      </c>
      <c r="D20570" t="s">
        <v>827</v>
      </c>
    </row>
    <row r="20571" spans="1:4" x14ac:dyDescent="0.25">
      <c r="A20571" s="2">
        <v>44696.395833333336</v>
      </c>
      <c r="B20571" t="s">
        <v>1131</v>
      </c>
      <c r="D20571" t="s">
        <v>899</v>
      </c>
    </row>
    <row r="20572" spans="1:4" x14ac:dyDescent="0.25">
      <c r="A20572" s="2">
        <v>44696.395833333336</v>
      </c>
      <c r="B20572" t="s">
        <v>1131</v>
      </c>
      <c r="D20572" t="s">
        <v>900</v>
      </c>
    </row>
    <row r="20573" spans="1:4" x14ac:dyDescent="0.25">
      <c r="A20573" s="2">
        <v>44696.395833333336</v>
      </c>
      <c r="B20573" t="s">
        <v>1131</v>
      </c>
      <c r="D20573" t="s">
        <v>856</v>
      </c>
    </row>
    <row r="20574" spans="1:4" x14ac:dyDescent="0.25">
      <c r="A20574" s="2">
        <v>44696.395833333336</v>
      </c>
      <c r="B20574" t="s">
        <v>1131</v>
      </c>
      <c r="D20574" t="s">
        <v>4991</v>
      </c>
    </row>
    <row r="20575" spans="1:4" x14ac:dyDescent="0.25">
      <c r="A20575" s="2">
        <v>44696.395833333336</v>
      </c>
      <c r="B20575" t="s">
        <v>1131</v>
      </c>
      <c r="D20575" t="s">
        <v>834</v>
      </c>
    </row>
    <row r="20576" spans="1:4" x14ac:dyDescent="0.25">
      <c r="A20576" s="2">
        <v>44696.395833333336</v>
      </c>
      <c r="B20576" t="s">
        <v>1131</v>
      </c>
      <c r="D20576" t="s">
        <v>835</v>
      </c>
    </row>
    <row r="20577" spans="1:4" x14ac:dyDescent="0.25">
      <c r="A20577" s="2">
        <v>44696.396527777775</v>
      </c>
      <c r="B20577" t="s">
        <v>1131</v>
      </c>
      <c r="C20577" t="s">
        <v>1538</v>
      </c>
    </row>
    <row r="20578" spans="1:4" x14ac:dyDescent="0.25">
      <c r="A20578" s="2">
        <v>44696.396527777775</v>
      </c>
      <c r="B20578" t="s">
        <v>1131</v>
      </c>
      <c r="C20578" t="s">
        <v>12139</v>
      </c>
    </row>
    <row r="20579" spans="1:4" x14ac:dyDescent="0.25">
      <c r="A20579" s="2">
        <v>44696.396527777775</v>
      </c>
      <c r="B20579" t="s">
        <v>1131</v>
      </c>
      <c r="C20579" t="s">
        <v>12123</v>
      </c>
    </row>
    <row r="20580" spans="1:4" x14ac:dyDescent="0.25">
      <c r="A20580" s="2">
        <v>44696.396527777775</v>
      </c>
      <c r="B20580" t="s">
        <v>1131</v>
      </c>
      <c r="C20580" t="s">
        <v>12140</v>
      </c>
    </row>
    <row r="20581" spans="1:4" x14ac:dyDescent="0.25">
      <c r="A20581" s="2">
        <v>44696.396527777775</v>
      </c>
      <c r="B20581" t="s">
        <v>1131</v>
      </c>
      <c r="C20581" t="s">
        <v>12141</v>
      </c>
    </row>
    <row r="20582" spans="1:4" x14ac:dyDescent="0.25">
      <c r="A20582" s="2">
        <v>44696.396527777775</v>
      </c>
      <c r="B20582" t="s">
        <v>1131</v>
      </c>
      <c r="C20582" t="s">
        <v>6386</v>
      </c>
    </row>
    <row r="20583" spans="1:4" x14ac:dyDescent="0.25">
      <c r="A20583" s="2">
        <v>44696.396527777775</v>
      </c>
      <c r="B20583" t="s">
        <v>1131</v>
      </c>
      <c r="C20583" t="s">
        <v>6633</v>
      </c>
    </row>
    <row r="20584" spans="1:4" x14ac:dyDescent="0.25">
      <c r="A20584" s="2">
        <v>44696.396527777775</v>
      </c>
      <c r="B20584" t="s">
        <v>1131</v>
      </c>
      <c r="C20584" t="s">
        <v>6633</v>
      </c>
    </row>
    <row r="20585" spans="1:4" x14ac:dyDescent="0.25">
      <c r="A20585" s="2">
        <v>44696.396527777775</v>
      </c>
      <c r="B20585" t="s">
        <v>1131</v>
      </c>
      <c r="D20585" t="s">
        <v>836</v>
      </c>
    </row>
    <row r="20586" spans="1:4" x14ac:dyDescent="0.25">
      <c r="A20586" s="2">
        <v>44696.396527777775</v>
      </c>
      <c r="B20586" t="s">
        <v>1131</v>
      </c>
      <c r="D20586" t="s">
        <v>955</v>
      </c>
    </row>
    <row r="20587" spans="1:4" x14ac:dyDescent="0.25">
      <c r="A20587" s="2">
        <v>44696.396527777775</v>
      </c>
      <c r="B20587" t="s">
        <v>1131</v>
      </c>
      <c r="D20587" t="s">
        <v>902</v>
      </c>
    </row>
    <row r="20588" spans="1:4" x14ac:dyDescent="0.25">
      <c r="A20588" s="2">
        <v>44696.396527777775</v>
      </c>
      <c r="B20588" t="s">
        <v>1131</v>
      </c>
      <c r="D20588" t="s">
        <v>1882</v>
      </c>
    </row>
    <row r="20589" spans="1:4" x14ac:dyDescent="0.25">
      <c r="A20589" s="2">
        <v>44696.396527777775</v>
      </c>
      <c r="B20589" t="s">
        <v>1131</v>
      </c>
      <c r="D20589" t="s">
        <v>1007</v>
      </c>
    </row>
    <row r="20590" spans="1:4" x14ac:dyDescent="0.25">
      <c r="A20590" s="2">
        <v>44696.396527777775</v>
      </c>
      <c r="B20590" t="s">
        <v>1131</v>
      </c>
      <c r="D20590" t="s">
        <v>850</v>
      </c>
    </row>
    <row r="20591" spans="1:4" x14ac:dyDescent="0.25">
      <c r="A20591" s="2">
        <v>44696.396527777775</v>
      </c>
      <c r="B20591" t="s">
        <v>1131</v>
      </c>
      <c r="D20591" t="s">
        <v>893</v>
      </c>
    </row>
    <row r="20592" spans="1:4" x14ac:dyDescent="0.25">
      <c r="A20592" s="2">
        <v>44696.396527777775</v>
      </c>
      <c r="B20592" t="s">
        <v>1131</v>
      </c>
      <c r="D20592" t="s">
        <v>918</v>
      </c>
    </row>
    <row r="20593" spans="1:4" x14ac:dyDescent="0.25">
      <c r="A20593" s="2">
        <v>44696.397222222222</v>
      </c>
      <c r="B20593" t="s">
        <v>1131</v>
      </c>
      <c r="C20593" t="s">
        <v>1445</v>
      </c>
    </row>
    <row r="20594" spans="1:4" x14ac:dyDescent="0.25">
      <c r="A20594" s="2">
        <v>44696.397222222222</v>
      </c>
      <c r="B20594" t="s">
        <v>1131</v>
      </c>
      <c r="C20594" t="s">
        <v>6386</v>
      </c>
    </row>
    <row r="20595" spans="1:4" x14ac:dyDescent="0.25">
      <c r="A20595" s="2">
        <v>44696.397222222222</v>
      </c>
      <c r="B20595" t="s">
        <v>1131</v>
      </c>
      <c r="C20595" t="s">
        <v>12142</v>
      </c>
    </row>
    <row r="20596" spans="1:4" x14ac:dyDescent="0.25">
      <c r="A20596" s="2">
        <v>44696.397222222222</v>
      </c>
      <c r="B20596" t="s">
        <v>1131</v>
      </c>
      <c r="C20596" t="s">
        <v>12143</v>
      </c>
    </row>
    <row r="20597" spans="1:4" x14ac:dyDescent="0.25">
      <c r="A20597" s="2">
        <v>44696.397222222222</v>
      </c>
      <c r="B20597" t="s">
        <v>1131</v>
      </c>
      <c r="C20597" t="s">
        <v>1538</v>
      </c>
    </row>
    <row r="20598" spans="1:4" x14ac:dyDescent="0.25">
      <c r="A20598" s="2">
        <v>44696.397222222222</v>
      </c>
      <c r="B20598" t="s">
        <v>1131</v>
      </c>
      <c r="C20598" t="s">
        <v>6776</v>
      </c>
    </row>
    <row r="20599" spans="1:4" x14ac:dyDescent="0.25">
      <c r="A20599" s="2">
        <v>44696.397222222222</v>
      </c>
      <c r="B20599" t="s">
        <v>1131</v>
      </c>
      <c r="C20599" t="s">
        <v>6699</v>
      </c>
    </row>
    <row r="20600" spans="1:4" x14ac:dyDescent="0.25">
      <c r="A20600" s="2">
        <v>44696.397222222222</v>
      </c>
      <c r="B20600" t="s">
        <v>1131</v>
      </c>
      <c r="D20600" t="s">
        <v>846</v>
      </c>
    </row>
    <row r="20601" spans="1:4" x14ac:dyDescent="0.25">
      <c r="A20601" s="2">
        <v>44696.397222222222</v>
      </c>
      <c r="B20601" t="s">
        <v>1131</v>
      </c>
      <c r="D20601" t="s">
        <v>908</v>
      </c>
    </row>
    <row r="20602" spans="1:4" x14ac:dyDescent="0.25">
      <c r="A20602" s="2">
        <v>44696.397222222222</v>
      </c>
      <c r="B20602" t="s">
        <v>1131</v>
      </c>
      <c r="D20602" t="s">
        <v>848</v>
      </c>
    </row>
    <row r="20603" spans="1:4" x14ac:dyDescent="0.25">
      <c r="A20603" s="2">
        <v>44696.397222222222</v>
      </c>
      <c r="B20603" t="s">
        <v>1131</v>
      </c>
      <c r="D20603" t="s">
        <v>909</v>
      </c>
    </row>
    <row r="20604" spans="1:4" x14ac:dyDescent="0.25">
      <c r="A20604" s="2">
        <v>44696.397222222222</v>
      </c>
      <c r="B20604" t="s">
        <v>1131</v>
      </c>
      <c r="D20604" t="s">
        <v>825</v>
      </c>
    </row>
    <row r="20605" spans="1:4" x14ac:dyDescent="0.25">
      <c r="A20605" s="2">
        <v>44696.397222222222</v>
      </c>
      <c r="B20605" t="s">
        <v>1131</v>
      </c>
      <c r="D20605" t="s">
        <v>853</v>
      </c>
    </row>
    <row r="20606" spans="1:4" x14ac:dyDescent="0.25">
      <c r="A20606" s="2">
        <v>44696.397222222222</v>
      </c>
      <c r="B20606" t="s">
        <v>1131</v>
      </c>
      <c r="D20606" t="s">
        <v>844</v>
      </c>
    </row>
    <row r="20607" spans="1:4" x14ac:dyDescent="0.25">
      <c r="A20607" s="2">
        <v>44696.397916666669</v>
      </c>
      <c r="B20607" t="s">
        <v>1131</v>
      </c>
      <c r="C20607" t="s">
        <v>6386</v>
      </c>
    </row>
    <row r="20608" spans="1:4" x14ac:dyDescent="0.25">
      <c r="A20608" s="2">
        <v>44696.397916666669</v>
      </c>
      <c r="B20608" t="s">
        <v>1131</v>
      </c>
      <c r="C20608" t="s">
        <v>9572</v>
      </c>
    </row>
    <row r="20609" spans="1:4" x14ac:dyDescent="0.25">
      <c r="A20609" s="2">
        <v>44696.397916666669</v>
      </c>
      <c r="B20609" t="s">
        <v>1131</v>
      </c>
      <c r="C20609" t="s">
        <v>6386</v>
      </c>
    </row>
    <row r="20610" spans="1:4" x14ac:dyDescent="0.25">
      <c r="A20610" s="2">
        <v>44696.397916666669</v>
      </c>
      <c r="B20610" t="s">
        <v>1131</v>
      </c>
      <c r="C20610" t="s">
        <v>12135</v>
      </c>
    </row>
    <row r="20611" spans="1:4" x14ac:dyDescent="0.25">
      <c r="A20611" s="2">
        <v>44696.397916666669</v>
      </c>
      <c r="B20611" t="s">
        <v>1131</v>
      </c>
      <c r="C20611" t="s">
        <v>1538</v>
      </c>
    </row>
    <row r="20612" spans="1:4" x14ac:dyDescent="0.25">
      <c r="A20612" s="2">
        <v>44696.397916666669</v>
      </c>
      <c r="B20612" t="s">
        <v>1131</v>
      </c>
      <c r="D20612" t="s">
        <v>976</v>
      </c>
    </row>
    <row r="20613" spans="1:4" x14ac:dyDescent="0.25">
      <c r="A20613" s="2">
        <v>44696.397916666669</v>
      </c>
      <c r="B20613" t="s">
        <v>1131</v>
      </c>
      <c r="D20613" t="s">
        <v>5029</v>
      </c>
    </row>
    <row r="20614" spans="1:4" x14ac:dyDescent="0.25">
      <c r="A20614" s="2">
        <v>44696.397916666669</v>
      </c>
      <c r="B20614" t="s">
        <v>1131</v>
      </c>
      <c r="D20614" t="s">
        <v>1848</v>
      </c>
    </row>
    <row r="20615" spans="1:4" x14ac:dyDescent="0.25">
      <c r="A20615" s="2">
        <v>44696.397916666669</v>
      </c>
      <c r="B20615" t="s">
        <v>1131</v>
      </c>
      <c r="D20615" t="s">
        <v>1849</v>
      </c>
    </row>
    <row r="20616" spans="1:4" x14ac:dyDescent="0.25">
      <c r="A20616" s="2">
        <v>44696.397916666669</v>
      </c>
      <c r="B20616" t="s">
        <v>1131</v>
      </c>
      <c r="D20616" t="s">
        <v>832</v>
      </c>
    </row>
    <row r="20617" spans="1:4" x14ac:dyDescent="0.25">
      <c r="A20617" s="2">
        <v>44696.478472222225</v>
      </c>
      <c r="B20617" t="s">
        <v>10302</v>
      </c>
      <c r="C20617" t="s">
        <v>11317</v>
      </c>
    </row>
    <row r="20618" spans="1:4" x14ac:dyDescent="0.25">
      <c r="A20618" s="2">
        <v>44696.478472222225</v>
      </c>
      <c r="B20618" t="s">
        <v>10302</v>
      </c>
      <c r="C20618" t="s">
        <v>11318</v>
      </c>
    </row>
    <row r="20619" spans="1:4" x14ac:dyDescent="0.25">
      <c r="A20619" s="2">
        <v>44696.478472222225</v>
      </c>
      <c r="B20619" t="s">
        <v>10302</v>
      </c>
      <c r="D20619" t="s">
        <v>5049</v>
      </c>
    </row>
    <row r="20620" spans="1:4" x14ac:dyDescent="0.25">
      <c r="A20620" s="2">
        <v>44696.478472222225</v>
      </c>
      <c r="B20620" t="s">
        <v>10302</v>
      </c>
      <c r="D20620" t="s">
        <v>1848</v>
      </c>
    </row>
    <row r="20621" spans="1:4" x14ac:dyDescent="0.25">
      <c r="A20621" s="2">
        <v>44696.479861111111</v>
      </c>
      <c r="B20621" t="s">
        <v>10302</v>
      </c>
      <c r="C20621" t="s">
        <v>11319</v>
      </c>
    </row>
    <row r="20622" spans="1:4" x14ac:dyDescent="0.25">
      <c r="A20622" s="2">
        <v>44696.479861111111</v>
      </c>
      <c r="B20622" t="s">
        <v>10302</v>
      </c>
      <c r="D20622" t="s">
        <v>1849</v>
      </c>
    </row>
    <row r="20623" spans="1:4" x14ac:dyDescent="0.25">
      <c r="A20623" s="2">
        <v>44696.480555555558</v>
      </c>
      <c r="B20623" t="s">
        <v>10302</v>
      </c>
      <c r="C20623" t="s">
        <v>11320</v>
      </c>
    </row>
    <row r="20624" spans="1:4" x14ac:dyDescent="0.25">
      <c r="A20624" s="2">
        <v>44696.480555555558</v>
      </c>
      <c r="B20624" t="s">
        <v>10302</v>
      </c>
      <c r="D20624" t="s">
        <v>1905</v>
      </c>
    </row>
    <row r="20625" spans="1:4" x14ac:dyDescent="0.25">
      <c r="A20625" s="2">
        <v>44696.481944444444</v>
      </c>
      <c r="B20625" t="s">
        <v>10302</v>
      </c>
      <c r="C20625" t="s">
        <v>11321</v>
      </c>
    </row>
    <row r="20626" spans="1:4" x14ac:dyDescent="0.25">
      <c r="A20626" s="2">
        <v>44696.481944444444</v>
      </c>
      <c r="B20626" t="s">
        <v>10302</v>
      </c>
      <c r="C20626" t="s">
        <v>11322</v>
      </c>
    </row>
    <row r="20627" spans="1:4" x14ac:dyDescent="0.25">
      <c r="A20627" s="2">
        <v>44696.481944444444</v>
      </c>
      <c r="B20627" t="s">
        <v>10302</v>
      </c>
      <c r="D20627" t="s">
        <v>846</v>
      </c>
    </row>
    <row r="20628" spans="1:4" x14ac:dyDescent="0.25">
      <c r="A20628" s="2">
        <v>44696.481944444444</v>
      </c>
      <c r="B20628" t="s">
        <v>10302</v>
      </c>
      <c r="D20628" t="s">
        <v>1853</v>
      </c>
    </row>
    <row r="20629" spans="1:4" x14ac:dyDescent="0.25">
      <c r="A20629" s="2">
        <v>44696.486111111109</v>
      </c>
      <c r="B20629" t="s">
        <v>10302</v>
      </c>
      <c r="C20629" t="s">
        <v>11323</v>
      </c>
    </row>
    <row r="20630" spans="1:4" x14ac:dyDescent="0.25">
      <c r="A20630" s="2">
        <v>44696.486111111109</v>
      </c>
      <c r="B20630" t="s">
        <v>10302</v>
      </c>
      <c r="D20630" t="s">
        <v>899</v>
      </c>
    </row>
    <row r="20631" spans="1:4" x14ac:dyDescent="0.25">
      <c r="A20631" s="2">
        <v>44696.486805555556</v>
      </c>
      <c r="B20631" t="s">
        <v>10302</v>
      </c>
      <c r="C20631" t="s">
        <v>11324</v>
      </c>
    </row>
    <row r="20632" spans="1:4" x14ac:dyDescent="0.25">
      <c r="A20632" s="2">
        <v>44696.486805555556</v>
      </c>
      <c r="B20632" t="s">
        <v>10302</v>
      </c>
      <c r="D20632" t="s">
        <v>1153</v>
      </c>
    </row>
    <row r="20633" spans="1:4" x14ac:dyDescent="0.25">
      <c r="A20633" s="2">
        <v>44696.488194444442</v>
      </c>
      <c r="B20633" t="s">
        <v>10302</v>
      </c>
      <c r="C20633" t="s">
        <v>11325</v>
      </c>
    </row>
    <row r="20634" spans="1:4" x14ac:dyDescent="0.25">
      <c r="A20634" s="2">
        <v>44696.488194444442</v>
      </c>
      <c r="B20634" t="s">
        <v>10302</v>
      </c>
      <c r="D20634" t="s">
        <v>850</v>
      </c>
    </row>
    <row r="20635" spans="1:4" x14ac:dyDescent="0.25">
      <c r="A20635" s="2">
        <v>44696.579861111109</v>
      </c>
      <c r="B20635" t="s">
        <v>178</v>
      </c>
      <c r="C20635" t="s">
        <v>6386</v>
      </c>
    </row>
    <row r="20636" spans="1:4" x14ac:dyDescent="0.25">
      <c r="A20636" s="2">
        <v>44696.579861111109</v>
      </c>
      <c r="B20636" t="s">
        <v>178</v>
      </c>
      <c r="C20636" t="s">
        <v>6386</v>
      </c>
    </row>
    <row r="20637" spans="1:4" x14ac:dyDescent="0.25">
      <c r="A20637" s="2">
        <v>44696.579861111109</v>
      </c>
      <c r="B20637" t="s">
        <v>178</v>
      </c>
      <c r="D20637" t="s">
        <v>5020</v>
      </c>
    </row>
    <row r="20638" spans="1:4" x14ac:dyDescent="0.25">
      <c r="A20638" s="2">
        <v>44696.579861111109</v>
      </c>
      <c r="B20638" t="s">
        <v>178</v>
      </c>
      <c r="D20638" t="s">
        <v>1848</v>
      </c>
    </row>
    <row r="20639" spans="1:4" x14ac:dyDescent="0.25">
      <c r="A20639" s="2">
        <v>44696.580555555556</v>
      </c>
      <c r="B20639" t="s">
        <v>178</v>
      </c>
      <c r="C20639" t="s">
        <v>10779</v>
      </c>
    </row>
    <row r="20640" spans="1:4" x14ac:dyDescent="0.25">
      <c r="A20640" s="2">
        <v>44696.580555555556</v>
      </c>
      <c r="B20640" t="s">
        <v>178</v>
      </c>
      <c r="C20640" t="s">
        <v>7262</v>
      </c>
    </row>
    <row r="20641" spans="1:4" x14ac:dyDescent="0.25">
      <c r="A20641" s="2">
        <v>44696.580555555556</v>
      </c>
      <c r="B20641" t="s">
        <v>178</v>
      </c>
      <c r="D20641" t="s">
        <v>1849</v>
      </c>
    </row>
    <row r="20642" spans="1:4" x14ac:dyDescent="0.25">
      <c r="A20642" s="2">
        <v>44696.580555555556</v>
      </c>
      <c r="B20642" t="s">
        <v>178</v>
      </c>
      <c r="D20642" t="s">
        <v>1850</v>
      </c>
    </row>
    <row r="20643" spans="1:4" x14ac:dyDescent="0.25">
      <c r="A20643" s="2">
        <v>44696.581944444442</v>
      </c>
      <c r="B20643" t="s">
        <v>178</v>
      </c>
      <c r="C20643" t="s">
        <v>10780</v>
      </c>
    </row>
    <row r="20644" spans="1:4" x14ac:dyDescent="0.25">
      <c r="A20644" s="2">
        <v>44696.581944444442</v>
      </c>
      <c r="B20644" t="s">
        <v>178</v>
      </c>
      <c r="C20644" t="s">
        <v>6386</v>
      </c>
    </row>
    <row r="20645" spans="1:4" x14ac:dyDescent="0.25">
      <c r="A20645" s="2">
        <v>44696.581944444442</v>
      </c>
      <c r="B20645" t="s">
        <v>178</v>
      </c>
      <c r="D20645" t="s">
        <v>1858</v>
      </c>
    </row>
    <row r="20646" spans="1:4" x14ac:dyDescent="0.25">
      <c r="A20646" s="2">
        <v>44696.581944444442</v>
      </c>
      <c r="B20646" t="s">
        <v>178</v>
      </c>
      <c r="D20646" t="s">
        <v>1852</v>
      </c>
    </row>
    <row r="20647" spans="1:4" x14ac:dyDescent="0.25">
      <c r="A20647" s="2">
        <v>44696.582638888889</v>
      </c>
      <c r="B20647" t="s">
        <v>178</v>
      </c>
      <c r="C20647" t="s">
        <v>10781</v>
      </c>
    </row>
    <row r="20648" spans="1:4" x14ac:dyDescent="0.25">
      <c r="A20648" s="2">
        <v>44696.582638888889</v>
      </c>
      <c r="B20648" t="s">
        <v>178</v>
      </c>
      <c r="D20648" t="s">
        <v>1853</v>
      </c>
    </row>
    <row r="20649" spans="1:4" x14ac:dyDescent="0.25">
      <c r="A20649" s="2">
        <v>44696.583333333336</v>
      </c>
      <c r="B20649" t="s">
        <v>178</v>
      </c>
      <c r="C20649" t="s">
        <v>10782</v>
      </c>
    </row>
    <row r="20650" spans="1:4" x14ac:dyDescent="0.25">
      <c r="A20650" s="2">
        <v>44696.583333333336</v>
      </c>
      <c r="B20650" t="s">
        <v>178</v>
      </c>
      <c r="D20650" t="s">
        <v>1049</v>
      </c>
    </row>
    <row r="20651" spans="1:4" x14ac:dyDescent="0.25">
      <c r="A20651" s="2">
        <v>44696.584027777775</v>
      </c>
      <c r="B20651" t="s">
        <v>178</v>
      </c>
      <c r="C20651" t="s">
        <v>10783</v>
      </c>
    </row>
    <row r="20652" spans="1:4" x14ac:dyDescent="0.25">
      <c r="A20652" s="2">
        <v>44696.584027777775</v>
      </c>
      <c r="B20652" t="s">
        <v>178</v>
      </c>
      <c r="C20652" t="s">
        <v>6386</v>
      </c>
    </row>
    <row r="20653" spans="1:4" x14ac:dyDescent="0.25">
      <c r="A20653" s="2">
        <v>44696.584027777775</v>
      </c>
      <c r="B20653" t="s">
        <v>178</v>
      </c>
      <c r="C20653" t="s">
        <v>10784</v>
      </c>
    </row>
    <row r="20654" spans="1:4" x14ac:dyDescent="0.25">
      <c r="A20654" s="2">
        <v>44696.584027777775</v>
      </c>
      <c r="B20654" t="s">
        <v>178</v>
      </c>
      <c r="C20654" t="s">
        <v>6386</v>
      </c>
    </row>
    <row r="20655" spans="1:4" x14ac:dyDescent="0.25">
      <c r="A20655" s="2">
        <v>44696.584027777775</v>
      </c>
      <c r="B20655" t="s">
        <v>178</v>
      </c>
      <c r="D20655" t="s">
        <v>828</v>
      </c>
    </row>
    <row r="20656" spans="1:4" x14ac:dyDescent="0.25">
      <c r="A20656" s="2">
        <v>44696.584027777775</v>
      </c>
      <c r="B20656" t="s">
        <v>178</v>
      </c>
      <c r="D20656" t="s">
        <v>971</v>
      </c>
    </row>
    <row r="20657" spans="1:4" x14ac:dyDescent="0.25">
      <c r="A20657" s="2">
        <v>44696.584027777775</v>
      </c>
      <c r="B20657" t="s">
        <v>178</v>
      </c>
      <c r="D20657" t="s">
        <v>844</v>
      </c>
    </row>
    <row r="20658" spans="1:4" x14ac:dyDescent="0.25">
      <c r="A20658" s="2">
        <v>44696.584027777775</v>
      </c>
      <c r="B20658" t="s">
        <v>178</v>
      </c>
      <c r="D20658" t="s">
        <v>976</v>
      </c>
    </row>
    <row r="20659" spans="1:4" x14ac:dyDescent="0.25">
      <c r="A20659" s="2">
        <v>44696.584722222222</v>
      </c>
      <c r="B20659" t="s">
        <v>178</v>
      </c>
      <c r="C20659" t="s">
        <v>10785</v>
      </c>
    </row>
    <row r="20660" spans="1:4" x14ac:dyDescent="0.25">
      <c r="A20660" s="2">
        <v>44696.584722222222</v>
      </c>
      <c r="B20660" t="s">
        <v>178</v>
      </c>
      <c r="C20660" t="s">
        <v>8537</v>
      </c>
    </row>
    <row r="20661" spans="1:4" x14ac:dyDescent="0.25">
      <c r="A20661" s="2">
        <v>44696.584722222222</v>
      </c>
      <c r="B20661" t="s">
        <v>178</v>
      </c>
      <c r="C20661" t="s">
        <v>10786</v>
      </c>
    </row>
    <row r="20662" spans="1:4" x14ac:dyDescent="0.25">
      <c r="A20662" s="2">
        <v>44696.584722222222</v>
      </c>
      <c r="B20662" t="s">
        <v>178</v>
      </c>
      <c r="C20662" t="s">
        <v>6386</v>
      </c>
    </row>
    <row r="20663" spans="1:4" x14ac:dyDescent="0.25">
      <c r="A20663" s="2">
        <v>44696.584722222222</v>
      </c>
      <c r="B20663" t="s">
        <v>178</v>
      </c>
      <c r="C20663" t="s">
        <v>10787</v>
      </c>
    </row>
    <row r="20664" spans="1:4" x14ac:dyDescent="0.25">
      <c r="A20664" s="2">
        <v>44696.584722222222</v>
      </c>
      <c r="B20664" t="s">
        <v>178</v>
      </c>
      <c r="C20664" t="s">
        <v>10788</v>
      </c>
    </row>
    <row r="20665" spans="1:4" x14ac:dyDescent="0.25">
      <c r="A20665" s="2">
        <v>44696.584722222222</v>
      </c>
      <c r="B20665" t="s">
        <v>178</v>
      </c>
      <c r="C20665" t="s">
        <v>10789</v>
      </c>
    </row>
    <row r="20666" spans="1:4" x14ac:dyDescent="0.25">
      <c r="A20666" s="2">
        <v>44696.584722222222</v>
      </c>
      <c r="B20666" t="s">
        <v>178</v>
      </c>
      <c r="C20666" t="s">
        <v>6386</v>
      </c>
    </row>
    <row r="20667" spans="1:4" x14ac:dyDescent="0.25">
      <c r="A20667" s="2">
        <v>44696.584722222222</v>
      </c>
      <c r="B20667" t="s">
        <v>178</v>
      </c>
      <c r="D20667" t="s">
        <v>899</v>
      </c>
    </row>
    <row r="20668" spans="1:4" x14ac:dyDescent="0.25">
      <c r="A20668" s="2">
        <v>44696.584722222222</v>
      </c>
      <c r="B20668" t="s">
        <v>178</v>
      </c>
      <c r="D20668" t="s">
        <v>855</v>
      </c>
    </row>
    <row r="20669" spans="1:4" x14ac:dyDescent="0.25">
      <c r="A20669" s="2">
        <v>44696.584722222222</v>
      </c>
      <c r="B20669" t="s">
        <v>178</v>
      </c>
      <c r="D20669" t="s">
        <v>834</v>
      </c>
    </row>
    <row r="20670" spans="1:4" x14ac:dyDescent="0.25">
      <c r="A20670" s="2">
        <v>44696.584722222222</v>
      </c>
      <c r="B20670" t="s">
        <v>178</v>
      </c>
      <c r="D20670" t="s">
        <v>903</v>
      </c>
    </row>
    <row r="20671" spans="1:4" x14ac:dyDescent="0.25">
      <c r="A20671" s="2">
        <v>44696.584722222222</v>
      </c>
      <c r="B20671" t="s">
        <v>178</v>
      </c>
      <c r="D20671" t="s">
        <v>904</v>
      </c>
    </row>
    <row r="20672" spans="1:4" x14ac:dyDescent="0.25">
      <c r="A20672" s="2">
        <v>44696.584722222222</v>
      </c>
      <c r="B20672" t="s">
        <v>178</v>
      </c>
      <c r="D20672" t="s">
        <v>996</v>
      </c>
    </row>
    <row r="20673" spans="1:4" x14ac:dyDescent="0.25">
      <c r="A20673" s="2">
        <v>44696.584722222222</v>
      </c>
      <c r="B20673" t="s">
        <v>178</v>
      </c>
      <c r="D20673" t="s">
        <v>850</v>
      </c>
    </row>
    <row r="20674" spans="1:4" x14ac:dyDescent="0.25">
      <c r="A20674" s="2">
        <v>44696.584722222222</v>
      </c>
      <c r="B20674" t="s">
        <v>178</v>
      </c>
      <c r="D20674" t="s">
        <v>922</v>
      </c>
    </row>
    <row r="20675" spans="1:4" x14ac:dyDescent="0.25">
      <c r="A20675" s="2">
        <v>44696.585416666669</v>
      </c>
      <c r="B20675" t="s">
        <v>178</v>
      </c>
      <c r="C20675" t="s">
        <v>10790</v>
      </c>
    </row>
    <row r="20676" spans="1:4" x14ac:dyDescent="0.25">
      <c r="A20676" s="2">
        <v>44696.585416666669</v>
      </c>
      <c r="B20676" t="s">
        <v>178</v>
      </c>
      <c r="C20676" t="s">
        <v>6386</v>
      </c>
    </row>
    <row r="20677" spans="1:4" x14ac:dyDescent="0.25">
      <c r="A20677" s="2">
        <v>44696.585416666669</v>
      </c>
      <c r="B20677" t="s">
        <v>178</v>
      </c>
      <c r="C20677" t="s">
        <v>10791</v>
      </c>
    </row>
    <row r="20678" spans="1:4" x14ac:dyDescent="0.25">
      <c r="A20678" s="2">
        <v>44696.585416666669</v>
      </c>
      <c r="B20678" t="s">
        <v>178</v>
      </c>
      <c r="C20678" t="s">
        <v>10792</v>
      </c>
    </row>
    <row r="20679" spans="1:4" x14ac:dyDescent="0.25">
      <c r="A20679" s="2">
        <v>44696.585416666669</v>
      </c>
      <c r="B20679" t="s">
        <v>178</v>
      </c>
      <c r="C20679" t="s">
        <v>1538</v>
      </c>
    </row>
    <row r="20680" spans="1:4" x14ac:dyDescent="0.25">
      <c r="A20680" s="2">
        <v>44696.585416666669</v>
      </c>
      <c r="B20680" t="s">
        <v>178</v>
      </c>
      <c r="C20680" t="s">
        <v>1538</v>
      </c>
    </row>
    <row r="20681" spans="1:4" x14ac:dyDescent="0.25">
      <c r="A20681" s="2">
        <v>44696.585416666669</v>
      </c>
      <c r="B20681" t="s">
        <v>178</v>
      </c>
      <c r="C20681" t="s">
        <v>6386</v>
      </c>
    </row>
    <row r="20682" spans="1:4" x14ac:dyDescent="0.25">
      <c r="A20682" s="2">
        <v>44696.585416666669</v>
      </c>
      <c r="B20682" t="s">
        <v>178</v>
      </c>
      <c r="D20682" t="s">
        <v>846</v>
      </c>
    </row>
    <row r="20683" spans="1:4" x14ac:dyDescent="0.25">
      <c r="A20683" s="2">
        <v>44696.585416666669</v>
      </c>
      <c r="B20683" t="s">
        <v>178</v>
      </c>
      <c r="D20683" t="s">
        <v>908</v>
      </c>
    </row>
    <row r="20684" spans="1:4" x14ac:dyDescent="0.25">
      <c r="A20684" s="2">
        <v>44696.585416666669</v>
      </c>
      <c r="B20684" t="s">
        <v>178</v>
      </c>
      <c r="D20684" t="s">
        <v>848</v>
      </c>
    </row>
    <row r="20685" spans="1:4" x14ac:dyDescent="0.25">
      <c r="A20685" s="2">
        <v>44696.585416666669</v>
      </c>
      <c r="B20685" t="s">
        <v>178</v>
      </c>
      <c r="D20685" t="s">
        <v>909</v>
      </c>
    </row>
    <row r="20686" spans="1:4" x14ac:dyDescent="0.25">
      <c r="A20686" s="2">
        <v>44696.585416666669</v>
      </c>
      <c r="B20686" t="s">
        <v>178</v>
      </c>
      <c r="D20686" t="s">
        <v>842</v>
      </c>
    </row>
    <row r="20687" spans="1:4" x14ac:dyDescent="0.25">
      <c r="A20687" s="2">
        <v>44696.585416666669</v>
      </c>
      <c r="B20687" t="s">
        <v>178</v>
      </c>
      <c r="D20687" t="s">
        <v>949</v>
      </c>
    </row>
    <row r="20688" spans="1:4" x14ac:dyDescent="0.25">
      <c r="A20688" s="2">
        <v>44696.585416666669</v>
      </c>
      <c r="B20688" t="s">
        <v>178</v>
      </c>
      <c r="D20688" t="s">
        <v>852</v>
      </c>
    </row>
    <row r="20689" spans="1:4" x14ac:dyDescent="0.25">
      <c r="A20689" s="2">
        <v>44696.586111111108</v>
      </c>
      <c r="B20689" t="s">
        <v>178</v>
      </c>
      <c r="C20689" t="s">
        <v>6386</v>
      </c>
    </row>
    <row r="20690" spans="1:4" x14ac:dyDescent="0.25">
      <c r="A20690" s="2">
        <v>44696.586111111108</v>
      </c>
      <c r="B20690" t="s">
        <v>178</v>
      </c>
      <c r="C20690" t="s">
        <v>10793</v>
      </c>
    </row>
    <row r="20691" spans="1:4" x14ac:dyDescent="0.25">
      <c r="A20691" s="2">
        <v>44696.586111111108</v>
      </c>
      <c r="B20691" t="s">
        <v>178</v>
      </c>
      <c r="C20691" t="s">
        <v>10794</v>
      </c>
    </row>
    <row r="20692" spans="1:4" x14ac:dyDescent="0.25">
      <c r="A20692" s="2">
        <v>44696.586111111108</v>
      </c>
      <c r="B20692" t="s">
        <v>178</v>
      </c>
      <c r="C20692" t="s">
        <v>6386</v>
      </c>
    </row>
    <row r="20693" spans="1:4" x14ac:dyDescent="0.25">
      <c r="A20693" s="2">
        <v>44696.586111111108</v>
      </c>
      <c r="B20693" t="s">
        <v>178</v>
      </c>
      <c r="D20693" t="s">
        <v>933</v>
      </c>
    </row>
    <row r="20694" spans="1:4" x14ac:dyDescent="0.25">
      <c r="A20694" s="2">
        <v>44696.586111111108</v>
      </c>
      <c r="B20694" t="s">
        <v>178</v>
      </c>
      <c r="D20694" t="s">
        <v>827</v>
      </c>
    </row>
    <row r="20695" spans="1:4" x14ac:dyDescent="0.25">
      <c r="A20695" s="2">
        <v>44696.586111111108</v>
      </c>
      <c r="B20695" t="s">
        <v>178</v>
      </c>
      <c r="D20695" t="s">
        <v>1855</v>
      </c>
    </row>
    <row r="20696" spans="1:4" x14ac:dyDescent="0.25">
      <c r="A20696" s="2">
        <v>44696.586111111108</v>
      </c>
      <c r="B20696" t="s">
        <v>178</v>
      </c>
      <c r="D20696" t="s">
        <v>1854</v>
      </c>
    </row>
    <row r="20697" spans="1:4" x14ac:dyDescent="0.25">
      <c r="A20697" s="2">
        <v>44696.586805555555</v>
      </c>
      <c r="B20697" t="s">
        <v>178</v>
      </c>
      <c r="C20697" t="s">
        <v>10795</v>
      </c>
    </row>
    <row r="20698" spans="1:4" x14ac:dyDescent="0.25">
      <c r="A20698" s="2">
        <v>44696.586805555555</v>
      </c>
      <c r="B20698" t="s">
        <v>178</v>
      </c>
      <c r="C20698" t="s">
        <v>10796</v>
      </c>
    </row>
    <row r="20699" spans="1:4" x14ac:dyDescent="0.25">
      <c r="A20699" s="2">
        <v>44696.586805555555</v>
      </c>
      <c r="B20699" t="s">
        <v>178</v>
      </c>
      <c r="C20699" t="s">
        <v>10797</v>
      </c>
    </row>
    <row r="20700" spans="1:4" x14ac:dyDescent="0.25">
      <c r="A20700" s="2">
        <v>44696.586805555555</v>
      </c>
      <c r="B20700" t="s">
        <v>178</v>
      </c>
      <c r="C20700" t="s">
        <v>6386</v>
      </c>
    </row>
    <row r="20701" spans="1:4" x14ac:dyDescent="0.25">
      <c r="A20701" s="2">
        <v>44696.586805555555</v>
      </c>
      <c r="B20701" t="s">
        <v>178</v>
      </c>
      <c r="C20701" t="s">
        <v>10798</v>
      </c>
    </row>
    <row r="20702" spans="1:4" x14ac:dyDescent="0.25">
      <c r="A20702" s="2">
        <v>44696.586805555555</v>
      </c>
      <c r="B20702" t="s">
        <v>178</v>
      </c>
      <c r="D20702" t="s">
        <v>910</v>
      </c>
    </row>
    <row r="20703" spans="1:4" x14ac:dyDescent="0.25">
      <c r="A20703" s="2">
        <v>44696.586805555555</v>
      </c>
      <c r="B20703" t="s">
        <v>178</v>
      </c>
      <c r="D20703" t="s">
        <v>853</v>
      </c>
    </row>
    <row r="20704" spans="1:4" x14ac:dyDescent="0.25">
      <c r="A20704" s="2">
        <v>44696.586805555555</v>
      </c>
      <c r="B20704" t="s">
        <v>178</v>
      </c>
      <c r="D20704" t="s">
        <v>856</v>
      </c>
    </row>
    <row r="20705" spans="1:4" x14ac:dyDescent="0.25">
      <c r="A20705" s="2">
        <v>44696.586805555555</v>
      </c>
      <c r="B20705" t="s">
        <v>178</v>
      </c>
      <c r="D20705" t="s">
        <v>4991</v>
      </c>
    </row>
    <row r="20706" spans="1:4" x14ac:dyDescent="0.25">
      <c r="A20706" s="2">
        <v>44696.586805555555</v>
      </c>
      <c r="B20706" t="s">
        <v>178</v>
      </c>
      <c r="D20706" t="s">
        <v>918</v>
      </c>
    </row>
    <row r="20707" spans="1:4" x14ac:dyDescent="0.25">
      <c r="A20707" s="2">
        <v>44696.587500000001</v>
      </c>
      <c r="B20707" t="s">
        <v>178</v>
      </c>
      <c r="C20707" t="s">
        <v>10799</v>
      </c>
    </row>
    <row r="20708" spans="1:4" x14ac:dyDescent="0.25">
      <c r="A20708" s="2">
        <v>44696.587500000001</v>
      </c>
      <c r="B20708" t="s">
        <v>178</v>
      </c>
      <c r="D20708" t="s">
        <v>5020</v>
      </c>
    </row>
    <row r="20709" spans="1:4" x14ac:dyDescent="0.25">
      <c r="A20709" s="2">
        <v>44696.65625</v>
      </c>
      <c r="B20709" t="s">
        <v>162</v>
      </c>
      <c r="C20709" t="s">
        <v>11054</v>
      </c>
    </row>
    <row r="20710" spans="1:4" x14ac:dyDescent="0.25">
      <c r="A20710" s="2">
        <v>44696.65625</v>
      </c>
      <c r="B20710" t="s">
        <v>162</v>
      </c>
      <c r="C20710" t="s">
        <v>6443</v>
      </c>
    </row>
    <row r="20711" spans="1:4" x14ac:dyDescent="0.25">
      <c r="A20711" s="2">
        <v>44696.65625</v>
      </c>
      <c r="B20711" t="s">
        <v>162</v>
      </c>
      <c r="C20711" t="s">
        <v>11055</v>
      </c>
    </row>
    <row r="20712" spans="1:4" x14ac:dyDescent="0.25">
      <c r="A20712" s="2">
        <v>44696.65625</v>
      </c>
      <c r="B20712" t="s">
        <v>162</v>
      </c>
      <c r="C20712" t="s">
        <v>6443</v>
      </c>
    </row>
    <row r="20713" spans="1:4" x14ac:dyDescent="0.25">
      <c r="A20713" s="2">
        <v>44696.65625</v>
      </c>
      <c r="B20713" t="s">
        <v>162</v>
      </c>
      <c r="C20713" t="s">
        <v>11056</v>
      </c>
    </row>
    <row r="20714" spans="1:4" x14ac:dyDescent="0.25">
      <c r="A20714" s="2">
        <v>44696.65625</v>
      </c>
      <c r="B20714" t="s">
        <v>162</v>
      </c>
      <c r="D20714" t="s">
        <v>5030</v>
      </c>
    </row>
    <row r="20715" spans="1:4" x14ac:dyDescent="0.25">
      <c r="A20715" s="2">
        <v>44696.65625</v>
      </c>
      <c r="B20715" t="s">
        <v>162</v>
      </c>
      <c r="D20715" t="s">
        <v>1848</v>
      </c>
    </row>
    <row r="20716" spans="1:4" x14ac:dyDescent="0.25">
      <c r="A20716" s="2">
        <v>44696.65625</v>
      </c>
      <c r="B20716" t="s">
        <v>162</v>
      </c>
      <c r="D20716" t="s">
        <v>1849</v>
      </c>
    </row>
    <row r="20717" spans="1:4" x14ac:dyDescent="0.25">
      <c r="A20717" s="2">
        <v>44696.65625</v>
      </c>
      <c r="B20717" t="s">
        <v>162</v>
      </c>
      <c r="D20717" t="s">
        <v>1850</v>
      </c>
    </row>
    <row r="20718" spans="1:4" x14ac:dyDescent="0.25">
      <c r="A20718" s="2">
        <v>44696.65625</v>
      </c>
      <c r="B20718" t="s">
        <v>162</v>
      </c>
      <c r="D20718" t="s">
        <v>1851</v>
      </c>
    </row>
    <row r="20719" spans="1:4" x14ac:dyDescent="0.25">
      <c r="A20719" s="2">
        <v>44696.656944444447</v>
      </c>
      <c r="B20719" t="s">
        <v>162</v>
      </c>
      <c r="C20719" t="s">
        <v>6386</v>
      </c>
    </row>
    <row r="20720" spans="1:4" x14ac:dyDescent="0.25">
      <c r="A20720" s="2">
        <v>44696.656944444447</v>
      </c>
      <c r="B20720" t="s">
        <v>162</v>
      </c>
      <c r="C20720" t="s">
        <v>1446</v>
      </c>
    </row>
    <row r="20721" spans="1:4" x14ac:dyDescent="0.25">
      <c r="A20721" s="2">
        <v>44696.656944444447</v>
      </c>
      <c r="B20721" t="s">
        <v>162</v>
      </c>
      <c r="C20721" t="s">
        <v>1538</v>
      </c>
    </row>
    <row r="20722" spans="1:4" x14ac:dyDescent="0.25">
      <c r="A20722" s="2">
        <v>44696.656944444447</v>
      </c>
      <c r="B20722" t="s">
        <v>162</v>
      </c>
      <c r="C20722" t="s">
        <v>11057</v>
      </c>
    </row>
    <row r="20723" spans="1:4" x14ac:dyDescent="0.25">
      <c r="A20723" s="2">
        <v>44696.656944444447</v>
      </c>
      <c r="B20723" t="s">
        <v>162</v>
      </c>
      <c r="C20723" t="s">
        <v>1538</v>
      </c>
    </row>
    <row r="20724" spans="1:4" x14ac:dyDescent="0.25">
      <c r="A20724" s="2">
        <v>44696.656944444447</v>
      </c>
      <c r="B20724" t="s">
        <v>162</v>
      </c>
      <c r="C20724" t="s">
        <v>6660</v>
      </c>
    </row>
    <row r="20725" spans="1:4" x14ac:dyDescent="0.25">
      <c r="A20725" s="2">
        <v>44696.656944444447</v>
      </c>
      <c r="B20725" t="s">
        <v>162</v>
      </c>
      <c r="C20725" t="s">
        <v>11058</v>
      </c>
    </row>
    <row r="20726" spans="1:4" x14ac:dyDescent="0.25">
      <c r="A20726" s="2">
        <v>44696.656944444447</v>
      </c>
      <c r="B20726" t="s">
        <v>162</v>
      </c>
      <c r="D20726" t="s">
        <v>1852</v>
      </c>
    </row>
    <row r="20727" spans="1:4" x14ac:dyDescent="0.25">
      <c r="A20727" s="2">
        <v>44696.656944444447</v>
      </c>
      <c r="B20727" t="s">
        <v>162</v>
      </c>
      <c r="D20727" t="s">
        <v>850</v>
      </c>
    </row>
    <row r="20728" spans="1:4" x14ac:dyDescent="0.25">
      <c r="A20728" s="2">
        <v>44696.656944444447</v>
      </c>
      <c r="B20728" t="s">
        <v>162</v>
      </c>
      <c r="D20728" t="s">
        <v>960</v>
      </c>
    </row>
    <row r="20729" spans="1:4" x14ac:dyDescent="0.25">
      <c r="A20729" s="2">
        <v>44696.656944444447</v>
      </c>
      <c r="B20729" t="s">
        <v>162</v>
      </c>
      <c r="D20729" t="s">
        <v>885</v>
      </c>
    </row>
    <row r="20730" spans="1:4" x14ac:dyDescent="0.25">
      <c r="A20730" s="2">
        <v>44696.656944444447</v>
      </c>
      <c r="B20730" t="s">
        <v>162</v>
      </c>
      <c r="D20730" t="s">
        <v>825</v>
      </c>
    </row>
    <row r="20731" spans="1:4" x14ac:dyDescent="0.25">
      <c r="A20731" s="2">
        <v>44696.656944444447</v>
      </c>
      <c r="B20731" t="s">
        <v>162</v>
      </c>
      <c r="D20731" t="s">
        <v>853</v>
      </c>
    </row>
    <row r="20732" spans="1:4" x14ac:dyDescent="0.25">
      <c r="A20732" s="2">
        <v>44696.656944444447</v>
      </c>
      <c r="B20732" t="s">
        <v>162</v>
      </c>
      <c r="D20732" t="s">
        <v>995</v>
      </c>
    </row>
    <row r="20733" spans="1:4" x14ac:dyDescent="0.25">
      <c r="A20733" s="2">
        <v>44696.657638888886</v>
      </c>
      <c r="B20733" t="s">
        <v>162</v>
      </c>
      <c r="C20733" t="s">
        <v>11059</v>
      </c>
    </row>
    <row r="20734" spans="1:4" x14ac:dyDescent="0.25">
      <c r="A20734" s="2">
        <v>44696.657638888886</v>
      </c>
      <c r="B20734" t="s">
        <v>162</v>
      </c>
      <c r="C20734" t="s">
        <v>11060</v>
      </c>
    </row>
    <row r="20735" spans="1:4" x14ac:dyDescent="0.25">
      <c r="A20735" s="2">
        <v>44696.657638888886</v>
      </c>
      <c r="B20735" t="s">
        <v>162</v>
      </c>
      <c r="C20735" t="s">
        <v>1538</v>
      </c>
    </row>
    <row r="20736" spans="1:4" x14ac:dyDescent="0.25">
      <c r="A20736" s="2">
        <v>44696.657638888886</v>
      </c>
      <c r="B20736" t="s">
        <v>162</v>
      </c>
      <c r="C20736" t="s">
        <v>11061</v>
      </c>
    </row>
    <row r="20737" spans="1:4" x14ac:dyDescent="0.25">
      <c r="A20737" s="2">
        <v>44696.657638888886</v>
      </c>
      <c r="B20737" t="s">
        <v>162</v>
      </c>
      <c r="D20737" t="s">
        <v>913</v>
      </c>
    </row>
    <row r="20738" spans="1:4" x14ac:dyDescent="0.25">
      <c r="A20738" s="2">
        <v>44696.657638888886</v>
      </c>
      <c r="B20738" t="s">
        <v>162</v>
      </c>
      <c r="D20738" t="s">
        <v>1026</v>
      </c>
    </row>
    <row r="20739" spans="1:4" x14ac:dyDescent="0.25">
      <c r="A20739" s="2">
        <v>44696.657638888886</v>
      </c>
      <c r="B20739" t="s">
        <v>162</v>
      </c>
      <c r="D20739" t="s">
        <v>915</v>
      </c>
    </row>
    <row r="20740" spans="1:4" x14ac:dyDescent="0.25">
      <c r="A20740" s="2">
        <v>44696.657638888886</v>
      </c>
      <c r="B20740" t="s">
        <v>162</v>
      </c>
      <c r="D20740" t="s">
        <v>1863</v>
      </c>
    </row>
    <row r="20741" spans="1:4" x14ac:dyDescent="0.25">
      <c r="A20741" s="2">
        <v>44696.658333333333</v>
      </c>
      <c r="B20741" t="s">
        <v>162</v>
      </c>
      <c r="C20741" t="s">
        <v>11062</v>
      </c>
    </row>
    <row r="20742" spans="1:4" x14ac:dyDescent="0.25">
      <c r="A20742" s="2">
        <v>44696.658333333333</v>
      </c>
      <c r="B20742" t="s">
        <v>162</v>
      </c>
      <c r="C20742" t="s">
        <v>11063</v>
      </c>
    </row>
    <row r="20743" spans="1:4" x14ac:dyDescent="0.25">
      <c r="A20743" s="2">
        <v>44696.658333333333</v>
      </c>
      <c r="B20743" t="s">
        <v>162</v>
      </c>
      <c r="C20743" t="s">
        <v>11064</v>
      </c>
    </row>
    <row r="20744" spans="1:4" x14ac:dyDescent="0.25">
      <c r="A20744" s="2">
        <v>44696.658333333333</v>
      </c>
      <c r="B20744" t="s">
        <v>162</v>
      </c>
      <c r="C20744" t="s">
        <v>11065</v>
      </c>
    </row>
    <row r="20745" spans="1:4" x14ac:dyDescent="0.25">
      <c r="A20745" s="2">
        <v>44696.658333333333</v>
      </c>
      <c r="B20745" t="s">
        <v>162</v>
      </c>
      <c r="C20745" t="s">
        <v>11066</v>
      </c>
    </row>
    <row r="20746" spans="1:4" x14ac:dyDescent="0.25">
      <c r="A20746" s="2">
        <v>44696.658333333333</v>
      </c>
      <c r="B20746" t="s">
        <v>162</v>
      </c>
      <c r="C20746" t="s">
        <v>1538</v>
      </c>
    </row>
    <row r="20747" spans="1:4" x14ac:dyDescent="0.25">
      <c r="A20747" s="2">
        <v>44696.658333333333</v>
      </c>
      <c r="B20747" t="s">
        <v>162</v>
      </c>
      <c r="D20747" t="s">
        <v>916</v>
      </c>
    </row>
    <row r="20748" spans="1:4" x14ac:dyDescent="0.25">
      <c r="A20748" s="2">
        <v>44696.658333333333</v>
      </c>
      <c r="B20748" t="s">
        <v>162</v>
      </c>
      <c r="D20748" t="s">
        <v>1853</v>
      </c>
    </row>
    <row r="20749" spans="1:4" x14ac:dyDescent="0.25">
      <c r="A20749" s="2">
        <v>44696.658333333333</v>
      </c>
      <c r="B20749" t="s">
        <v>162</v>
      </c>
      <c r="D20749" t="s">
        <v>899</v>
      </c>
    </row>
    <row r="20750" spans="1:4" x14ac:dyDescent="0.25">
      <c r="A20750" s="2">
        <v>44696.658333333333</v>
      </c>
      <c r="B20750" t="s">
        <v>162</v>
      </c>
      <c r="D20750" t="s">
        <v>1157</v>
      </c>
    </row>
    <row r="20751" spans="1:4" x14ac:dyDescent="0.25">
      <c r="A20751" s="2">
        <v>44696.658333333333</v>
      </c>
      <c r="B20751" t="s">
        <v>162</v>
      </c>
      <c r="D20751" t="s">
        <v>846</v>
      </c>
    </row>
    <row r="20752" spans="1:4" x14ac:dyDescent="0.25">
      <c r="A20752" s="2">
        <v>44696.658333333333</v>
      </c>
      <c r="B20752" t="s">
        <v>162</v>
      </c>
      <c r="D20752" t="s">
        <v>1006</v>
      </c>
    </row>
    <row r="20753" spans="1:4" x14ac:dyDescent="0.25">
      <c r="A20753" s="2">
        <v>44696.65902777778</v>
      </c>
      <c r="B20753" t="s">
        <v>162</v>
      </c>
      <c r="C20753" t="s">
        <v>11067</v>
      </c>
    </row>
    <row r="20754" spans="1:4" x14ac:dyDescent="0.25">
      <c r="A20754" s="2">
        <v>44696.65902777778</v>
      </c>
      <c r="B20754" t="s">
        <v>162</v>
      </c>
      <c r="C20754" t="s">
        <v>6386</v>
      </c>
    </row>
    <row r="20755" spans="1:4" x14ac:dyDescent="0.25">
      <c r="A20755" s="2">
        <v>44696.65902777778</v>
      </c>
      <c r="B20755" t="s">
        <v>162</v>
      </c>
      <c r="C20755" t="s">
        <v>6910</v>
      </c>
    </row>
    <row r="20756" spans="1:4" x14ac:dyDescent="0.25">
      <c r="A20756" s="2">
        <v>44696.65902777778</v>
      </c>
      <c r="B20756" t="s">
        <v>162</v>
      </c>
      <c r="C20756" t="s">
        <v>11068</v>
      </c>
    </row>
    <row r="20757" spans="1:4" x14ac:dyDescent="0.25">
      <c r="A20757" s="2">
        <v>44696.65902777778</v>
      </c>
      <c r="B20757" t="s">
        <v>162</v>
      </c>
      <c r="C20757" t="s">
        <v>11069</v>
      </c>
    </row>
    <row r="20758" spans="1:4" x14ac:dyDescent="0.25">
      <c r="A20758" s="2">
        <v>44696.65902777778</v>
      </c>
      <c r="B20758" t="s">
        <v>162</v>
      </c>
      <c r="C20758" t="s">
        <v>1538</v>
      </c>
    </row>
    <row r="20759" spans="1:4" x14ac:dyDescent="0.25">
      <c r="A20759" s="2">
        <v>44696.65902777778</v>
      </c>
      <c r="B20759" t="s">
        <v>162</v>
      </c>
      <c r="C20759" t="s">
        <v>1538</v>
      </c>
    </row>
    <row r="20760" spans="1:4" x14ac:dyDescent="0.25">
      <c r="A20760" s="2">
        <v>44696.65902777778</v>
      </c>
      <c r="B20760" t="s">
        <v>162</v>
      </c>
      <c r="C20760" t="s">
        <v>1538</v>
      </c>
    </row>
    <row r="20761" spans="1:4" x14ac:dyDescent="0.25">
      <c r="A20761" s="2">
        <v>44696.65902777778</v>
      </c>
      <c r="B20761" t="s">
        <v>162</v>
      </c>
      <c r="C20761" t="s">
        <v>11070</v>
      </c>
    </row>
    <row r="20762" spans="1:4" x14ac:dyDescent="0.25">
      <c r="A20762" s="2">
        <v>44696.65902777778</v>
      </c>
      <c r="B20762" t="s">
        <v>162</v>
      </c>
      <c r="C20762" t="s">
        <v>6386</v>
      </c>
    </row>
    <row r="20763" spans="1:4" x14ac:dyDescent="0.25">
      <c r="A20763" s="2">
        <v>44696.65902777778</v>
      </c>
      <c r="B20763" t="s">
        <v>162</v>
      </c>
      <c r="D20763" t="s">
        <v>1855</v>
      </c>
    </row>
    <row r="20764" spans="1:4" x14ac:dyDescent="0.25">
      <c r="A20764" s="2">
        <v>44696.65902777778</v>
      </c>
      <c r="B20764" t="s">
        <v>162</v>
      </c>
      <c r="D20764" t="s">
        <v>1869</v>
      </c>
    </row>
    <row r="20765" spans="1:4" x14ac:dyDescent="0.25">
      <c r="A20765" s="2">
        <v>44696.65902777778</v>
      </c>
      <c r="B20765" t="s">
        <v>162</v>
      </c>
      <c r="D20765" t="s">
        <v>902</v>
      </c>
    </row>
    <row r="20766" spans="1:4" x14ac:dyDescent="0.25">
      <c r="A20766" s="2">
        <v>44696.65902777778</v>
      </c>
      <c r="B20766" t="s">
        <v>162</v>
      </c>
      <c r="D20766" t="s">
        <v>827</v>
      </c>
    </row>
    <row r="20767" spans="1:4" x14ac:dyDescent="0.25">
      <c r="A20767" s="2">
        <v>44696.65902777778</v>
      </c>
      <c r="B20767" t="s">
        <v>162</v>
      </c>
      <c r="D20767" t="s">
        <v>842</v>
      </c>
    </row>
    <row r="20768" spans="1:4" x14ac:dyDescent="0.25">
      <c r="A20768" s="2">
        <v>44696.65902777778</v>
      </c>
      <c r="B20768" t="s">
        <v>162</v>
      </c>
      <c r="D20768" t="s">
        <v>932</v>
      </c>
    </row>
    <row r="20769" spans="1:4" x14ac:dyDescent="0.25">
      <c r="A20769" s="2">
        <v>44696.65902777778</v>
      </c>
      <c r="B20769" t="s">
        <v>162</v>
      </c>
      <c r="D20769" t="s">
        <v>856</v>
      </c>
    </row>
    <row r="20770" spans="1:4" x14ac:dyDescent="0.25">
      <c r="A20770" s="2">
        <v>44696.65902777778</v>
      </c>
      <c r="B20770" t="s">
        <v>162</v>
      </c>
      <c r="D20770" t="s">
        <v>1152</v>
      </c>
    </row>
    <row r="20771" spans="1:4" x14ac:dyDescent="0.25">
      <c r="A20771" s="2">
        <v>44696.65902777778</v>
      </c>
      <c r="B20771" t="s">
        <v>162</v>
      </c>
      <c r="D20771" t="s">
        <v>844</v>
      </c>
    </row>
    <row r="20772" spans="1:4" x14ac:dyDescent="0.25">
      <c r="A20772" s="2">
        <v>44696.65902777778</v>
      </c>
      <c r="B20772" t="s">
        <v>162</v>
      </c>
      <c r="D20772" t="s">
        <v>976</v>
      </c>
    </row>
    <row r="20773" spans="1:4" x14ac:dyDescent="0.25">
      <c r="A20773" s="2">
        <v>44696.659722222219</v>
      </c>
      <c r="B20773" t="s">
        <v>162</v>
      </c>
      <c r="C20773" t="s">
        <v>8886</v>
      </c>
    </row>
    <row r="20774" spans="1:4" x14ac:dyDescent="0.25">
      <c r="A20774" s="2">
        <v>44696.659722222219</v>
      </c>
      <c r="B20774" t="s">
        <v>162</v>
      </c>
      <c r="C20774" t="s">
        <v>6386</v>
      </c>
    </row>
    <row r="20775" spans="1:4" x14ac:dyDescent="0.25">
      <c r="A20775" s="2">
        <v>44696.659722222219</v>
      </c>
      <c r="B20775" t="s">
        <v>162</v>
      </c>
      <c r="C20775" t="s">
        <v>1538</v>
      </c>
    </row>
    <row r="20776" spans="1:4" x14ac:dyDescent="0.25">
      <c r="A20776" s="2">
        <v>44696.659722222219</v>
      </c>
      <c r="B20776" t="s">
        <v>162</v>
      </c>
      <c r="C20776" t="s">
        <v>1538</v>
      </c>
    </row>
    <row r="20777" spans="1:4" x14ac:dyDescent="0.25">
      <c r="A20777" s="2">
        <v>44696.659722222219</v>
      </c>
      <c r="B20777" t="s">
        <v>162</v>
      </c>
      <c r="C20777" t="s">
        <v>1538</v>
      </c>
    </row>
    <row r="20778" spans="1:4" x14ac:dyDescent="0.25">
      <c r="A20778" s="2">
        <v>44696.659722222219</v>
      </c>
      <c r="B20778" t="s">
        <v>162</v>
      </c>
      <c r="C20778" t="s">
        <v>1538</v>
      </c>
    </row>
    <row r="20779" spans="1:4" x14ac:dyDescent="0.25">
      <c r="A20779" s="2">
        <v>44696.659722222219</v>
      </c>
      <c r="B20779" t="s">
        <v>162</v>
      </c>
      <c r="C20779" t="s">
        <v>11071</v>
      </c>
    </row>
    <row r="20780" spans="1:4" x14ac:dyDescent="0.25">
      <c r="A20780" s="2">
        <v>44696.659722222219</v>
      </c>
      <c r="B20780" t="s">
        <v>162</v>
      </c>
      <c r="C20780" t="s">
        <v>6891</v>
      </c>
    </row>
    <row r="20781" spans="1:4" x14ac:dyDescent="0.25">
      <c r="A20781" s="2">
        <v>44696.659722222219</v>
      </c>
      <c r="B20781" t="s">
        <v>162</v>
      </c>
      <c r="C20781" t="s">
        <v>11072</v>
      </c>
    </row>
    <row r="20782" spans="1:4" x14ac:dyDescent="0.25">
      <c r="A20782" s="2">
        <v>44696.659722222219</v>
      </c>
      <c r="B20782" t="s">
        <v>162</v>
      </c>
      <c r="D20782" t="s">
        <v>852</v>
      </c>
    </row>
    <row r="20783" spans="1:4" x14ac:dyDescent="0.25">
      <c r="A20783" s="2">
        <v>44696.659722222219</v>
      </c>
      <c r="B20783" t="s">
        <v>162</v>
      </c>
      <c r="D20783" t="s">
        <v>901</v>
      </c>
    </row>
    <row r="20784" spans="1:4" x14ac:dyDescent="0.25">
      <c r="A20784" s="2">
        <v>44696.659722222219</v>
      </c>
      <c r="B20784" t="s">
        <v>162</v>
      </c>
      <c r="D20784" t="s">
        <v>834</v>
      </c>
    </row>
    <row r="20785" spans="1:4" x14ac:dyDescent="0.25">
      <c r="A20785" s="2">
        <v>44696.659722222219</v>
      </c>
      <c r="B20785" t="s">
        <v>162</v>
      </c>
      <c r="D20785" t="s">
        <v>1906</v>
      </c>
    </row>
    <row r="20786" spans="1:4" x14ac:dyDescent="0.25">
      <c r="A20786" s="2">
        <v>44696.659722222219</v>
      </c>
      <c r="B20786" t="s">
        <v>162</v>
      </c>
      <c r="D20786" t="s">
        <v>1907</v>
      </c>
    </row>
    <row r="20787" spans="1:4" x14ac:dyDescent="0.25">
      <c r="A20787" s="2">
        <v>44696.659722222219</v>
      </c>
      <c r="B20787" t="s">
        <v>162</v>
      </c>
      <c r="D20787" t="s">
        <v>5053</v>
      </c>
    </row>
    <row r="20788" spans="1:4" x14ac:dyDescent="0.25">
      <c r="A20788" s="2">
        <v>44696.659722222219</v>
      </c>
      <c r="B20788" t="s">
        <v>162</v>
      </c>
      <c r="D20788" t="s">
        <v>5030</v>
      </c>
    </row>
    <row r="20789" spans="1:4" x14ac:dyDescent="0.25">
      <c r="A20789" s="2">
        <v>44696.659722222219</v>
      </c>
      <c r="B20789" t="s">
        <v>162</v>
      </c>
      <c r="D20789" t="s">
        <v>1927</v>
      </c>
    </row>
    <row r="20790" spans="1:4" x14ac:dyDescent="0.25">
      <c r="A20790" s="2">
        <v>44696.659722222219</v>
      </c>
      <c r="B20790" t="s">
        <v>162</v>
      </c>
      <c r="D20790" t="s">
        <v>1849</v>
      </c>
    </row>
    <row r="20791" spans="1:4" x14ac:dyDescent="0.25">
      <c r="A20791" s="2">
        <v>44696.707638888889</v>
      </c>
      <c r="B20791" t="s">
        <v>10299</v>
      </c>
      <c r="C20791" t="s">
        <v>1538</v>
      </c>
    </row>
    <row r="20792" spans="1:4" x14ac:dyDescent="0.25">
      <c r="A20792" s="2">
        <v>44696.707638888889</v>
      </c>
      <c r="B20792" t="s">
        <v>10299</v>
      </c>
      <c r="D20792" t="s">
        <v>5009</v>
      </c>
    </row>
    <row r="20793" spans="1:4" x14ac:dyDescent="0.25">
      <c r="A20793" s="2">
        <v>44696.709027777775</v>
      </c>
      <c r="B20793" t="s">
        <v>10299</v>
      </c>
      <c r="C20793" t="s">
        <v>11970</v>
      </c>
    </row>
    <row r="20794" spans="1:4" x14ac:dyDescent="0.25">
      <c r="A20794" s="2">
        <v>44696.709027777775</v>
      </c>
      <c r="B20794" t="s">
        <v>10299</v>
      </c>
      <c r="C20794" t="s">
        <v>11971</v>
      </c>
    </row>
    <row r="20795" spans="1:4" x14ac:dyDescent="0.25">
      <c r="A20795" s="2">
        <v>44696.709027777775</v>
      </c>
      <c r="B20795" t="s">
        <v>10299</v>
      </c>
      <c r="D20795" t="s">
        <v>1849</v>
      </c>
    </row>
    <row r="20796" spans="1:4" x14ac:dyDescent="0.25">
      <c r="A20796" s="2">
        <v>44696.709027777775</v>
      </c>
      <c r="B20796" t="s">
        <v>10299</v>
      </c>
      <c r="D20796" t="s">
        <v>5012</v>
      </c>
    </row>
    <row r="20797" spans="1:4" x14ac:dyDescent="0.25">
      <c r="A20797" s="2">
        <v>44696.709722222222</v>
      </c>
      <c r="B20797" t="s">
        <v>10299</v>
      </c>
      <c r="C20797" t="s">
        <v>6386</v>
      </c>
    </row>
    <row r="20798" spans="1:4" x14ac:dyDescent="0.25">
      <c r="A20798" s="2">
        <v>44696.709722222222</v>
      </c>
      <c r="B20798" t="s">
        <v>10299</v>
      </c>
      <c r="D20798" t="s">
        <v>1902</v>
      </c>
    </row>
    <row r="20799" spans="1:4" x14ac:dyDescent="0.25">
      <c r="A20799" s="2">
        <v>44696.710416666669</v>
      </c>
      <c r="B20799" t="s">
        <v>10299</v>
      </c>
      <c r="C20799" t="s">
        <v>11972</v>
      </c>
    </row>
    <row r="20800" spans="1:4" x14ac:dyDescent="0.25">
      <c r="A20800" s="2">
        <v>44696.710416666669</v>
      </c>
      <c r="B20800" t="s">
        <v>10299</v>
      </c>
      <c r="C20800" t="s">
        <v>11973</v>
      </c>
    </row>
    <row r="20801" spans="1:4" x14ac:dyDescent="0.25">
      <c r="A20801" s="2">
        <v>44696.710416666669</v>
      </c>
      <c r="B20801" t="s">
        <v>10299</v>
      </c>
      <c r="D20801" t="s">
        <v>899</v>
      </c>
    </row>
    <row r="20802" spans="1:4" x14ac:dyDescent="0.25">
      <c r="A20802" s="2">
        <v>44696.710416666669</v>
      </c>
      <c r="B20802" t="s">
        <v>10299</v>
      </c>
      <c r="D20802" t="s">
        <v>953</v>
      </c>
    </row>
    <row r="20803" spans="1:4" x14ac:dyDescent="0.25">
      <c r="A20803" s="2">
        <v>44696.712500000001</v>
      </c>
      <c r="B20803" t="s">
        <v>10299</v>
      </c>
      <c r="C20803" t="s">
        <v>11974</v>
      </c>
    </row>
    <row r="20804" spans="1:4" x14ac:dyDescent="0.25">
      <c r="A20804" s="2">
        <v>44696.712500000001</v>
      </c>
      <c r="B20804" t="s">
        <v>10299</v>
      </c>
      <c r="D20804" t="s">
        <v>885</v>
      </c>
    </row>
    <row r="20805" spans="1:4" x14ac:dyDescent="0.25">
      <c r="A20805" s="2">
        <v>44696.714583333334</v>
      </c>
      <c r="B20805" t="s">
        <v>10299</v>
      </c>
      <c r="C20805" t="s">
        <v>11975</v>
      </c>
    </row>
    <row r="20806" spans="1:4" x14ac:dyDescent="0.25">
      <c r="A20806" s="2">
        <v>44696.714583333334</v>
      </c>
      <c r="B20806" t="s">
        <v>10299</v>
      </c>
      <c r="D20806" t="s">
        <v>952</v>
      </c>
    </row>
    <row r="20807" spans="1:4" x14ac:dyDescent="0.25">
      <c r="A20807" s="2">
        <v>44696.71597222222</v>
      </c>
      <c r="B20807" t="s">
        <v>10299</v>
      </c>
      <c r="C20807" t="s">
        <v>11976</v>
      </c>
    </row>
    <row r="20808" spans="1:4" x14ac:dyDescent="0.25">
      <c r="A20808" s="2">
        <v>44696.71597222222</v>
      </c>
      <c r="B20808" t="s">
        <v>10299</v>
      </c>
      <c r="D20808" t="s">
        <v>902</v>
      </c>
    </row>
    <row r="20809" spans="1:4" x14ac:dyDescent="0.25">
      <c r="A20809" s="2">
        <v>44696.716666666667</v>
      </c>
      <c r="B20809" t="s">
        <v>10299</v>
      </c>
      <c r="C20809" t="s">
        <v>11977</v>
      </c>
    </row>
    <row r="20810" spans="1:4" x14ac:dyDescent="0.25">
      <c r="A20810" s="2">
        <v>44696.716666666667</v>
      </c>
      <c r="B20810" t="s">
        <v>10299</v>
      </c>
      <c r="C20810" t="s">
        <v>11978</v>
      </c>
    </row>
    <row r="20811" spans="1:4" x14ac:dyDescent="0.25">
      <c r="A20811" s="2">
        <v>44696.716666666667</v>
      </c>
      <c r="B20811" t="s">
        <v>10299</v>
      </c>
      <c r="D20811" t="s">
        <v>828</v>
      </c>
    </row>
    <row r="20812" spans="1:4" x14ac:dyDescent="0.25">
      <c r="A20812" s="2">
        <v>44696.716666666667</v>
      </c>
      <c r="B20812" t="s">
        <v>10299</v>
      </c>
      <c r="D20812" t="s">
        <v>852</v>
      </c>
    </row>
    <row r="20813" spans="1:4" x14ac:dyDescent="0.25">
      <c r="A20813" s="2">
        <v>44696.717361111114</v>
      </c>
      <c r="B20813" t="s">
        <v>10299</v>
      </c>
      <c r="C20813" t="s">
        <v>1538</v>
      </c>
    </row>
    <row r="20814" spans="1:4" x14ac:dyDescent="0.25">
      <c r="A20814" s="2">
        <v>44696.717361111114</v>
      </c>
      <c r="B20814" t="s">
        <v>10299</v>
      </c>
      <c r="D20814" t="s">
        <v>1003</v>
      </c>
    </row>
    <row r="20815" spans="1:4" x14ac:dyDescent="0.25">
      <c r="A20815" s="2">
        <v>44696.727777777778</v>
      </c>
      <c r="B20815" t="s">
        <v>1107</v>
      </c>
      <c r="C20815" t="s">
        <v>11217</v>
      </c>
    </row>
    <row r="20816" spans="1:4" x14ac:dyDescent="0.25">
      <c r="A20816" s="2">
        <v>44696.727777777778</v>
      </c>
      <c r="B20816" t="s">
        <v>1107</v>
      </c>
      <c r="D20816" t="s">
        <v>5066</v>
      </c>
    </row>
    <row r="20817" spans="1:4" x14ac:dyDescent="0.25">
      <c r="A20817" s="2">
        <v>44696.728472222225</v>
      </c>
      <c r="B20817" t="s">
        <v>1107</v>
      </c>
      <c r="C20817" t="s">
        <v>11218</v>
      </c>
    </row>
    <row r="20818" spans="1:4" x14ac:dyDescent="0.25">
      <c r="A20818" s="2">
        <v>44696.728472222225</v>
      </c>
      <c r="B20818" t="s">
        <v>1107</v>
      </c>
      <c r="D20818" t="s">
        <v>1849</v>
      </c>
    </row>
    <row r="20819" spans="1:4" x14ac:dyDescent="0.25">
      <c r="A20819" s="2">
        <v>44696.729166666664</v>
      </c>
      <c r="B20819" t="s">
        <v>1107</v>
      </c>
      <c r="C20819" t="s">
        <v>11219</v>
      </c>
    </row>
    <row r="20820" spans="1:4" x14ac:dyDescent="0.25">
      <c r="A20820" s="2">
        <v>44696.729166666664</v>
      </c>
      <c r="B20820" t="s">
        <v>1107</v>
      </c>
      <c r="D20820" t="s">
        <v>1887</v>
      </c>
    </row>
    <row r="20821" spans="1:4" x14ac:dyDescent="0.25">
      <c r="A20821" s="2">
        <v>44696.730555555558</v>
      </c>
      <c r="B20821" t="s">
        <v>1107</v>
      </c>
      <c r="C20821" t="s">
        <v>11220</v>
      </c>
    </row>
    <row r="20822" spans="1:4" x14ac:dyDescent="0.25">
      <c r="A20822" s="2">
        <v>44696.730555555558</v>
      </c>
      <c r="B20822" t="s">
        <v>1107</v>
      </c>
      <c r="D20822" t="s">
        <v>1932</v>
      </c>
    </row>
    <row r="20823" spans="1:4" x14ac:dyDescent="0.25">
      <c r="A20823" s="2">
        <v>44696.731249999997</v>
      </c>
      <c r="B20823" t="s">
        <v>1107</v>
      </c>
      <c r="C20823" t="s">
        <v>11221</v>
      </c>
    </row>
    <row r="20824" spans="1:4" x14ac:dyDescent="0.25">
      <c r="A20824" s="2">
        <v>44696.731249999997</v>
      </c>
      <c r="B20824" t="s">
        <v>1107</v>
      </c>
      <c r="D20824" t="s">
        <v>1855</v>
      </c>
    </row>
    <row r="20825" spans="1:4" x14ac:dyDescent="0.25">
      <c r="A20825" s="2">
        <v>44696.731944444444</v>
      </c>
      <c r="B20825" t="s">
        <v>1107</v>
      </c>
      <c r="C20825" t="s">
        <v>11222</v>
      </c>
    </row>
    <row r="20826" spans="1:4" x14ac:dyDescent="0.25">
      <c r="A20826" s="2">
        <v>44696.731944444444</v>
      </c>
      <c r="B20826" t="s">
        <v>1107</v>
      </c>
      <c r="D20826" t="s">
        <v>856</v>
      </c>
    </row>
    <row r="20827" spans="1:4" x14ac:dyDescent="0.25">
      <c r="A20827" s="2">
        <v>44696.732638888891</v>
      </c>
      <c r="B20827" t="s">
        <v>1107</v>
      </c>
      <c r="C20827" t="s">
        <v>11223</v>
      </c>
    </row>
    <row r="20828" spans="1:4" x14ac:dyDescent="0.25">
      <c r="A20828" s="2">
        <v>44696.732638888891</v>
      </c>
      <c r="B20828" t="s">
        <v>1107</v>
      </c>
      <c r="D20828" t="s">
        <v>902</v>
      </c>
    </row>
    <row r="20829" spans="1:4" x14ac:dyDescent="0.25">
      <c r="A20829" s="2">
        <v>44696.868750000001</v>
      </c>
      <c r="B20829" t="s">
        <v>1087</v>
      </c>
      <c r="C20829" t="s">
        <v>6396</v>
      </c>
    </row>
    <row r="20830" spans="1:4" x14ac:dyDescent="0.25">
      <c r="A20830" s="2">
        <v>44696.868750000001</v>
      </c>
      <c r="B20830" t="s">
        <v>1087</v>
      </c>
      <c r="D20830" t="s">
        <v>11085</v>
      </c>
    </row>
    <row r="20831" spans="1:4" x14ac:dyDescent="0.25">
      <c r="A20831" s="2">
        <v>44696.869444444441</v>
      </c>
      <c r="B20831" t="s">
        <v>1087</v>
      </c>
      <c r="C20831" t="s">
        <v>6399</v>
      </c>
    </row>
    <row r="20832" spans="1:4" x14ac:dyDescent="0.25">
      <c r="A20832" s="2">
        <v>44696.869444444441</v>
      </c>
      <c r="B20832" t="s">
        <v>1087</v>
      </c>
      <c r="C20832" t="s">
        <v>11703</v>
      </c>
    </row>
    <row r="20833" spans="1:4" x14ac:dyDescent="0.25">
      <c r="A20833" s="2">
        <v>44696.869444444441</v>
      </c>
      <c r="B20833" t="s">
        <v>1087</v>
      </c>
      <c r="C20833" t="s">
        <v>6396</v>
      </c>
    </row>
    <row r="20834" spans="1:4" x14ac:dyDescent="0.25">
      <c r="A20834" s="2">
        <v>44696.869444444441</v>
      </c>
      <c r="B20834" t="s">
        <v>1087</v>
      </c>
      <c r="D20834" t="s">
        <v>1848</v>
      </c>
    </row>
    <row r="20835" spans="1:4" x14ac:dyDescent="0.25">
      <c r="A20835" s="2">
        <v>44696.869444444441</v>
      </c>
      <c r="B20835" t="s">
        <v>1087</v>
      </c>
      <c r="D20835" t="s">
        <v>1849</v>
      </c>
    </row>
    <row r="20836" spans="1:4" x14ac:dyDescent="0.25">
      <c r="A20836" s="2">
        <v>44696.869444444441</v>
      </c>
      <c r="B20836" t="s">
        <v>1087</v>
      </c>
      <c r="D20836" t="s">
        <v>1850</v>
      </c>
    </row>
    <row r="20837" spans="1:4" x14ac:dyDescent="0.25">
      <c r="A20837" s="2">
        <v>44696.870138888888</v>
      </c>
      <c r="B20837" t="s">
        <v>1087</v>
      </c>
      <c r="C20837" t="s">
        <v>11704</v>
      </c>
    </row>
    <row r="20838" spans="1:4" x14ac:dyDescent="0.25">
      <c r="A20838" s="2">
        <v>44696.870138888888</v>
      </c>
      <c r="B20838" t="s">
        <v>1087</v>
      </c>
      <c r="C20838" t="s">
        <v>6396</v>
      </c>
    </row>
    <row r="20839" spans="1:4" x14ac:dyDescent="0.25">
      <c r="A20839" s="2">
        <v>44696.870138888888</v>
      </c>
      <c r="B20839" t="s">
        <v>1087</v>
      </c>
      <c r="C20839" t="s">
        <v>11705</v>
      </c>
    </row>
    <row r="20840" spans="1:4" x14ac:dyDescent="0.25">
      <c r="A20840" s="2">
        <v>44696.870138888888</v>
      </c>
      <c r="B20840" t="s">
        <v>1087</v>
      </c>
      <c r="C20840" t="s">
        <v>6396</v>
      </c>
    </row>
    <row r="20841" spans="1:4" x14ac:dyDescent="0.25">
      <c r="A20841" s="2">
        <v>44696.870138888888</v>
      </c>
      <c r="B20841" t="s">
        <v>1087</v>
      </c>
      <c r="C20841" t="s">
        <v>11706</v>
      </c>
    </row>
    <row r="20842" spans="1:4" x14ac:dyDescent="0.25">
      <c r="A20842" s="2">
        <v>44696.870138888888</v>
      </c>
      <c r="B20842" t="s">
        <v>1087</v>
      </c>
      <c r="C20842" t="s">
        <v>6396</v>
      </c>
    </row>
    <row r="20843" spans="1:4" x14ac:dyDescent="0.25">
      <c r="A20843" s="2">
        <v>44696.870138888888</v>
      </c>
      <c r="B20843" t="s">
        <v>1087</v>
      </c>
      <c r="C20843" t="s">
        <v>9504</v>
      </c>
    </row>
    <row r="20844" spans="1:4" x14ac:dyDescent="0.25">
      <c r="A20844" s="2">
        <v>44696.870138888888</v>
      </c>
      <c r="B20844" t="s">
        <v>1087</v>
      </c>
      <c r="D20844" t="s">
        <v>1877</v>
      </c>
    </row>
    <row r="20845" spans="1:4" x14ac:dyDescent="0.25">
      <c r="A20845" s="2">
        <v>44696.870138888888</v>
      </c>
      <c r="B20845" t="s">
        <v>1087</v>
      </c>
      <c r="D20845" t="s">
        <v>1852</v>
      </c>
    </row>
    <row r="20846" spans="1:4" x14ac:dyDescent="0.25">
      <c r="A20846" s="2">
        <v>44696.870138888888</v>
      </c>
      <c r="B20846" t="s">
        <v>1087</v>
      </c>
      <c r="D20846" t="s">
        <v>828</v>
      </c>
    </row>
    <row r="20847" spans="1:4" x14ac:dyDescent="0.25">
      <c r="A20847" s="2">
        <v>44696.870138888888</v>
      </c>
      <c r="B20847" t="s">
        <v>1087</v>
      </c>
      <c r="D20847" t="s">
        <v>892</v>
      </c>
    </row>
    <row r="20848" spans="1:4" x14ac:dyDescent="0.25">
      <c r="A20848" s="2">
        <v>44696.870138888888</v>
      </c>
      <c r="B20848" t="s">
        <v>1087</v>
      </c>
      <c r="D20848" t="s">
        <v>846</v>
      </c>
    </row>
    <row r="20849" spans="1:4" x14ac:dyDescent="0.25">
      <c r="A20849" s="2">
        <v>44696.870138888888</v>
      </c>
      <c r="B20849" t="s">
        <v>1087</v>
      </c>
      <c r="D20849" t="s">
        <v>908</v>
      </c>
    </row>
    <row r="20850" spans="1:4" x14ac:dyDescent="0.25">
      <c r="A20850" s="2">
        <v>44696.870138888888</v>
      </c>
      <c r="B20850" t="s">
        <v>1087</v>
      </c>
      <c r="D20850" t="s">
        <v>849</v>
      </c>
    </row>
    <row r="20851" spans="1:4" x14ac:dyDescent="0.25">
      <c r="A20851" s="2">
        <v>44696.870833333334</v>
      </c>
      <c r="B20851" t="s">
        <v>1087</v>
      </c>
      <c r="C20851" t="s">
        <v>11707</v>
      </c>
    </row>
    <row r="20852" spans="1:4" x14ac:dyDescent="0.25">
      <c r="A20852" s="2">
        <v>44696.870833333334</v>
      </c>
      <c r="B20852" t="s">
        <v>1087</v>
      </c>
      <c r="C20852" t="s">
        <v>11708</v>
      </c>
    </row>
    <row r="20853" spans="1:4" x14ac:dyDescent="0.25">
      <c r="A20853" s="2">
        <v>44696.870833333334</v>
      </c>
      <c r="B20853" t="s">
        <v>1087</v>
      </c>
      <c r="C20853" t="s">
        <v>6396</v>
      </c>
    </row>
    <row r="20854" spans="1:4" x14ac:dyDescent="0.25">
      <c r="A20854" s="2">
        <v>44696.870833333334</v>
      </c>
      <c r="B20854" t="s">
        <v>1087</v>
      </c>
      <c r="C20854" t="s">
        <v>11709</v>
      </c>
    </row>
    <row r="20855" spans="1:4" x14ac:dyDescent="0.25">
      <c r="A20855" s="2">
        <v>44696.870833333334</v>
      </c>
      <c r="B20855" t="s">
        <v>1087</v>
      </c>
      <c r="C20855" t="s">
        <v>194</v>
      </c>
    </row>
    <row r="20856" spans="1:4" x14ac:dyDescent="0.25">
      <c r="A20856" s="2">
        <v>44696.870833333334</v>
      </c>
      <c r="B20856" t="s">
        <v>1087</v>
      </c>
      <c r="C20856" t="s">
        <v>6396</v>
      </c>
    </row>
    <row r="20857" spans="1:4" x14ac:dyDescent="0.25">
      <c r="A20857" s="2">
        <v>44696.870833333334</v>
      </c>
      <c r="B20857" t="s">
        <v>1087</v>
      </c>
      <c r="C20857" t="s">
        <v>194</v>
      </c>
    </row>
    <row r="20858" spans="1:4" x14ac:dyDescent="0.25">
      <c r="A20858" s="2">
        <v>44696.870833333334</v>
      </c>
      <c r="B20858" t="s">
        <v>1087</v>
      </c>
      <c r="D20858" t="s">
        <v>1021</v>
      </c>
    </row>
    <row r="20859" spans="1:4" x14ac:dyDescent="0.25">
      <c r="A20859" s="2">
        <v>44696.870833333334</v>
      </c>
      <c r="B20859" t="s">
        <v>1087</v>
      </c>
      <c r="D20859" t="s">
        <v>852</v>
      </c>
    </row>
    <row r="20860" spans="1:4" x14ac:dyDescent="0.25">
      <c r="A20860" s="2">
        <v>44696.870833333334</v>
      </c>
      <c r="B20860" t="s">
        <v>1087</v>
      </c>
      <c r="D20860" t="s">
        <v>901</v>
      </c>
    </row>
    <row r="20861" spans="1:4" x14ac:dyDescent="0.25">
      <c r="A20861" s="2">
        <v>44696.870833333334</v>
      </c>
      <c r="B20861" t="s">
        <v>1087</v>
      </c>
      <c r="D20861" t="s">
        <v>842</v>
      </c>
    </row>
    <row r="20862" spans="1:4" x14ac:dyDescent="0.25">
      <c r="A20862" s="2">
        <v>44696.870833333334</v>
      </c>
      <c r="B20862" t="s">
        <v>1087</v>
      </c>
      <c r="D20862" t="s">
        <v>932</v>
      </c>
    </row>
    <row r="20863" spans="1:4" x14ac:dyDescent="0.25">
      <c r="A20863" s="2">
        <v>44696.870833333334</v>
      </c>
      <c r="B20863" t="s">
        <v>1087</v>
      </c>
      <c r="D20863" t="s">
        <v>844</v>
      </c>
    </row>
    <row r="20864" spans="1:4" x14ac:dyDescent="0.25">
      <c r="A20864" s="2">
        <v>44696.870833333334</v>
      </c>
      <c r="B20864" t="s">
        <v>1087</v>
      </c>
      <c r="D20864" t="s">
        <v>974</v>
      </c>
    </row>
    <row r="20865" spans="1:4" x14ac:dyDescent="0.25">
      <c r="A20865" s="2">
        <v>44696.871527777781</v>
      </c>
      <c r="B20865" t="s">
        <v>1087</v>
      </c>
      <c r="C20865" t="s">
        <v>11710</v>
      </c>
    </row>
    <row r="20866" spans="1:4" x14ac:dyDescent="0.25">
      <c r="A20866" s="2">
        <v>44696.871527777781</v>
      </c>
      <c r="B20866" t="s">
        <v>1087</v>
      </c>
      <c r="C20866" t="s">
        <v>6396</v>
      </c>
    </row>
    <row r="20867" spans="1:4" x14ac:dyDescent="0.25">
      <c r="A20867" s="2">
        <v>44696.871527777781</v>
      </c>
      <c r="B20867" t="s">
        <v>1087</v>
      </c>
      <c r="C20867" t="s">
        <v>11711</v>
      </c>
    </row>
    <row r="20868" spans="1:4" x14ac:dyDescent="0.25">
      <c r="A20868" s="2">
        <v>44696.871527777781</v>
      </c>
      <c r="B20868" t="s">
        <v>1087</v>
      </c>
      <c r="D20868" t="s">
        <v>1855</v>
      </c>
    </row>
    <row r="20869" spans="1:4" x14ac:dyDescent="0.25">
      <c r="A20869" s="2">
        <v>44696.871527777781</v>
      </c>
      <c r="B20869" t="s">
        <v>1087</v>
      </c>
      <c r="D20869" t="s">
        <v>1869</v>
      </c>
    </row>
    <row r="20870" spans="1:4" x14ac:dyDescent="0.25">
      <c r="A20870" s="2">
        <v>44696.871527777781</v>
      </c>
      <c r="B20870" t="s">
        <v>1087</v>
      </c>
      <c r="D20870" t="s">
        <v>825</v>
      </c>
    </row>
    <row r="20871" spans="1:4" x14ac:dyDescent="0.25">
      <c r="A20871" s="2">
        <v>44696.87222222222</v>
      </c>
      <c r="B20871" t="s">
        <v>1087</v>
      </c>
      <c r="C20871" t="s">
        <v>11712</v>
      </c>
    </row>
    <row r="20872" spans="1:4" x14ac:dyDescent="0.25">
      <c r="A20872" s="2">
        <v>44696.87222222222</v>
      </c>
      <c r="B20872" t="s">
        <v>1087</v>
      </c>
      <c r="C20872" t="s">
        <v>6438</v>
      </c>
    </row>
    <row r="20873" spans="1:4" x14ac:dyDescent="0.25">
      <c r="A20873" s="2">
        <v>44696.87222222222</v>
      </c>
      <c r="B20873" t="s">
        <v>1087</v>
      </c>
      <c r="C20873" t="s">
        <v>6396</v>
      </c>
    </row>
    <row r="20874" spans="1:4" x14ac:dyDescent="0.25">
      <c r="A20874" s="2">
        <v>44696.87222222222</v>
      </c>
      <c r="B20874" t="s">
        <v>1087</v>
      </c>
      <c r="C20874" t="s">
        <v>11713</v>
      </c>
    </row>
    <row r="20875" spans="1:4" x14ac:dyDescent="0.25">
      <c r="A20875" s="2">
        <v>44696.87222222222</v>
      </c>
      <c r="B20875" t="s">
        <v>1087</v>
      </c>
      <c r="C20875" t="s">
        <v>11714</v>
      </c>
    </row>
    <row r="20876" spans="1:4" x14ac:dyDescent="0.25">
      <c r="A20876" s="2">
        <v>44696.87222222222</v>
      </c>
      <c r="B20876" t="s">
        <v>1087</v>
      </c>
      <c r="D20876" t="s">
        <v>853</v>
      </c>
    </row>
    <row r="20877" spans="1:4" x14ac:dyDescent="0.25">
      <c r="A20877" s="2">
        <v>44696.87222222222</v>
      </c>
      <c r="B20877" t="s">
        <v>1087</v>
      </c>
      <c r="D20877" t="s">
        <v>856</v>
      </c>
    </row>
    <row r="20878" spans="1:4" x14ac:dyDescent="0.25">
      <c r="A20878" s="2">
        <v>44696.87222222222</v>
      </c>
      <c r="B20878" t="s">
        <v>1087</v>
      </c>
      <c r="D20878" t="s">
        <v>5005</v>
      </c>
    </row>
    <row r="20879" spans="1:4" x14ac:dyDescent="0.25">
      <c r="A20879" s="2">
        <v>44696.87222222222</v>
      </c>
      <c r="B20879" t="s">
        <v>1087</v>
      </c>
      <c r="D20879" t="s">
        <v>850</v>
      </c>
    </row>
    <row r="20880" spans="1:4" x14ac:dyDescent="0.25">
      <c r="A20880" s="2">
        <v>44696.87222222222</v>
      </c>
      <c r="B20880" t="s">
        <v>1087</v>
      </c>
      <c r="D20880" t="s">
        <v>893</v>
      </c>
    </row>
    <row r="20881" spans="1:4" x14ac:dyDescent="0.25">
      <c r="A20881" s="2">
        <v>44696.872916666667</v>
      </c>
      <c r="B20881" t="s">
        <v>1087</v>
      </c>
      <c r="C20881" t="s">
        <v>11715</v>
      </c>
    </row>
    <row r="20882" spans="1:4" x14ac:dyDescent="0.25">
      <c r="A20882" s="2">
        <v>44696.872916666667</v>
      </c>
      <c r="B20882" t="s">
        <v>1087</v>
      </c>
      <c r="C20882" t="s">
        <v>11716</v>
      </c>
    </row>
    <row r="20883" spans="1:4" x14ac:dyDescent="0.25">
      <c r="A20883" s="2">
        <v>44696.872916666667</v>
      </c>
      <c r="B20883" t="s">
        <v>1087</v>
      </c>
      <c r="C20883" t="s">
        <v>11717</v>
      </c>
    </row>
    <row r="20884" spans="1:4" x14ac:dyDescent="0.25">
      <c r="A20884" s="2">
        <v>44696.872916666667</v>
      </c>
      <c r="B20884" t="s">
        <v>1087</v>
      </c>
      <c r="C20884" t="s">
        <v>11718</v>
      </c>
    </row>
    <row r="20885" spans="1:4" x14ac:dyDescent="0.25">
      <c r="A20885" s="2">
        <v>44696.872916666667</v>
      </c>
      <c r="B20885" t="s">
        <v>1087</v>
      </c>
      <c r="D20885" t="s">
        <v>827</v>
      </c>
    </row>
    <row r="20886" spans="1:4" x14ac:dyDescent="0.25">
      <c r="A20886" s="2">
        <v>44696.872916666667</v>
      </c>
      <c r="B20886" t="s">
        <v>1087</v>
      </c>
      <c r="D20886" t="s">
        <v>854</v>
      </c>
    </row>
    <row r="20887" spans="1:4" x14ac:dyDescent="0.25">
      <c r="A20887" s="2">
        <v>44696.872916666667</v>
      </c>
      <c r="B20887" t="s">
        <v>1087</v>
      </c>
      <c r="D20887" t="s">
        <v>953</v>
      </c>
    </row>
    <row r="20888" spans="1:4" x14ac:dyDescent="0.25">
      <c r="A20888" s="2">
        <v>44696.872916666667</v>
      </c>
      <c r="B20888" t="s">
        <v>1087</v>
      </c>
      <c r="D20888" t="s">
        <v>1853</v>
      </c>
    </row>
    <row r="20889" spans="1:4" x14ac:dyDescent="0.25">
      <c r="A20889" s="2">
        <v>44696.873611111114</v>
      </c>
      <c r="B20889" t="s">
        <v>1087</v>
      </c>
      <c r="C20889" t="s">
        <v>11719</v>
      </c>
    </row>
    <row r="20890" spans="1:4" x14ac:dyDescent="0.25">
      <c r="A20890" s="2">
        <v>44696.873611111114</v>
      </c>
      <c r="B20890" t="s">
        <v>1087</v>
      </c>
      <c r="C20890" t="s">
        <v>11720</v>
      </c>
    </row>
    <row r="20891" spans="1:4" x14ac:dyDescent="0.25">
      <c r="A20891" s="2">
        <v>44696.873611111114</v>
      </c>
      <c r="B20891" t="s">
        <v>1087</v>
      </c>
      <c r="C20891" t="s">
        <v>6396</v>
      </c>
    </row>
    <row r="20892" spans="1:4" x14ac:dyDescent="0.25">
      <c r="A20892" s="2">
        <v>44696.873611111114</v>
      </c>
      <c r="B20892" t="s">
        <v>1087</v>
      </c>
      <c r="D20892" t="s">
        <v>902</v>
      </c>
    </row>
    <row r="20893" spans="1:4" x14ac:dyDescent="0.25">
      <c r="A20893" s="2">
        <v>44696.873611111114</v>
      </c>
      <c r="B20893" t="s">
        <v>1087</v>
      </c>
      <c r="D20893" t="s">
        <v>1008</v>
      </c>
    </row>
    <row r="20894" spans="1:4" x14ac:dyDescent="0.25">
      <c r="A20894" s="2">
        <v>44696.873611111114</v>
      </c>
      <c r="B20894" t="s">
        <v>1087</v>
      </c>
      <c r="D20894" t="s">
        <v>955</v>
      </c>
    </row>
    <row r="20895" spans="1:4" x14ac:dyDescent="0.25">
      <c r="A20895" s="2">
        <v>44696.874305555553</v>
      </c>
      <c r="B20895" t="s">
        <v>1087</v>
      </c>
      <c r="C20895" t="s">
        <v>11721</v>
      </c>
    </row>
    <row r="20896" spans="1:4" x14ac:dyDescent="0.25">
      <c r="A20896" s="2">
        <v>44696.874305555553</v>
      </c>
      <c r="B20896" t="s">
        <v>1087</v>
      </c>
      <c r="C20896" t="s">
        <v>6943</v>
      </c>
    </row>
    <row r="20897" spans="1:4" x14ac:dyDescent="0.25">
      <c r="A20897" s="2">
        <v>44696.874305555553</v>
      </c>
      <c r="B20897" t="s">
        <v>1087</v>
      </c>
      <c r="D20897" t="s">
        <v>904</v>
      </c>
    </row>
    <row r="20898" spans="1:4" x14ac:dyDescent="0.25">
      <c r="A20898" s="2">
        <v>44696.874305555553</v>
      </c>
      <c r="B20898" t="s">
        <v>1087</v>
      </c>
      <c r="D20898" t="s">
        <v>885</v>
      </c>
    </row>
    <row r="20899" spans="1:4" x14ac:dyDescent="0.25">
      <c r="A20899" s="2">
        <v>44696.875</v>
      </c>
      <c r="B20899" t="s">
        <v>1087</v>
      </c>
      <c r="C20899" t="s">
        <v>11722</v>
      </c>
    </row>
    <row r="20900" spans="1:4" x14ac:dyDescent="0.25">
      <c r="A20900" s="2">
        <v>44696.875</v>
      </c>
      <c r="B20900" t="s">
        <v>1087</v>
      </c>
      <c r="D20900" t="s">
        <v>11723</v>
      </c>
    </row>
    <row r="20901" spans="1:4" x14ac:dyDescent="0.25">
      <c r="A20901" s="2">
        <v>44696.93472222222</v>
      </c>
      <c r="B20901" t="s">
        <v>178</v>
      </c>
      <c r="C20901" t="s">
        <v>12447</v>
      </c>
    </row>
    <row r="20902" spans="1:4" x14ac:dyDescent="0.25">
      <c r="A20902" s="2">
        <v>44696.93472222222</v>
      </c>
      <c r="B20902" t="s">
        <v>178</v>
      </c>
      <c r="D20902" t="s">
        <v>5020</v>
      </c>
    </row>
    <row r="20903" spans="1:4" x14ac:dyDescent="0.25">
      <c r="A20903" s="2">
        <v>44696.936111111114</v>
      </c>
      <c r="B20903" t="s">
        <v>178</v>
      </c>
      <c r="C20903" t="s">
        <v>12448</v>
      </c>
    </row>
    <row r="20904" spans="1:4" x14ac:dyDescent="0.25">
      <c r="A20904" s="2">
        <v>44696.936111111114</v>
      </c>
      <c r="B20904" t="s">
        <v>178</v>
      </c>
      <c r="D20904" t="s">
        <v>1849</v>
      </c>
    </row>
    <row r="20905" spans="1:4" x14ac:dyDescent="0.25">
      <c r="A20905" s="2">
        <v>44696.9375</v>
      </c>
      <c r="B20905" t="s">
        <v>178</v>
      </c>
      <c r="C20905" t="s">
        <v>12449</v>
      </c>
    </row>
    <row r="20906" spans="1:4" x14ac:dyDescent="0.25">
      <c r="A20906" s="2">
        <v>44696.9375</v>
      </c>
      <c r="B20906" t="s">
        <v>178</v>
      </c>
      <c r="D20906" t="s">
        <v>1858</v>
      </c>
    </row>
    <row r="20907" spans="1:4" x14ac:dyDescent="0.25">
      <c r="A20907" s="2">
        <v>44696.938888888886</v>
      </c>
      <c r="B20907" t="s">
        <v>178</v>
      </c>
      <c r="C20907" t="s">
        <v>12450</v>
      </c>
    </row>
    <row r="20908" spans="1:4" x14ac:dyDescent="0.25">
      <c r="A20908" s="2">
        <v>44696.938888888886</v>
      </c>
      <c r="B20908" t="s">
        <v>178</v>
      </c>
      <c r="D20908" t="s">
        <v>1050</v>
      </c>
    </row>
    <row r="20909" spans="1:4" x14ac:dyDescent="0.25">
      <c r="A20909" s="2">
        <v>44696.939583333333</v>
      </c>
      <c r="B20909" t="s">
        <v>178</v>
      </c>
      <c r="C20909" t="s">
        <v>12451</v>
      </c>
    </row>
    <row r="20910" spans="1:4" x14ac:dyDescent="0.25">
      <c r="A20910" s="2">
        <v>44696.939583333333</v>
      </c>
      <c r="B20910" t="s">
        <v>178</v>
      </c>
      <c r="C20910" t="s">
        <v>12452</v>
      </c>
    </row>
    <row r="20911" spans="1:4" x14ac:dyDescent="0.25">
      <c r="A20911" s="2">
        <v>44696.939583333333</v>
      </c>
      <c r="B20911" t="s">
        <v>178</v>
      </c>
      <c r="D20911" t="s">
        <v>850</v>
      </c>
    </row>
    <row r="20912" spans="1:4" x14ac:dyDescent="0.25">
      <c r="A20912" s="2">
        <v>44696.939583333333</v>
      </c>
      <c r="B20912" t="s">
        <v>178</v>
      </c>
      <c r="D20912" t="s">
        <v>844</v>
      </c>
    </row>
    <row r="20913" spans="1:4" x14ac:dyDescent="0.25">
      <c r="A20913" s="2">
        <v>44696.94027777778</v>
      </c>
      <c r="B20913" t="s">
        <v>178</v>
      </c>
      <c r="C20913" t="s">
        <v>12453</v>
      </c>
    </row>
    <row r="20914" spans="1:4" x14ac:dyDescent="0.25">
      <c r="A20914" s="2">
        <v>44696.94027777778</v>
      </c>
      <c r="B20914" t="s">
        <v>178</v>
      </c>
      <c r="D20914" t="s">
        <v>827</v>
      </c>
    </row>
    <row r="20915" spans="1:4" x14ac:dyDescent="0.25">
      <c r="A20915" s="2">
        <v>44696.941666666666</v>
      </c>
      <c r="B20915" t="s">
        <v>178</v>
      </c>
      <c r="C20915" t="s">
        <v>12454</v>
      </c>
    </row>
    <row r="20916" spans="1:4" x14ac:dyDescent="0.25">
      <c r="A20916" s="2">
        <v>44696.941666666666</v>
      </c>
      <c r="B20916" t="s">
        <v>178</v>
      </c>
      <c r="D20916" t="s">
        <v>1882</v>
      </c>
    </row>
    <row r="20917" spans="1:4" x14ac:dyDescent="0.25">
      <c r="A20917" s="2">
        <v>44696.943055555559</v>
      </c>
      <c r="B20917" t="s">
        <v>178</v>
      </c>
      <c r="C20917" t="s">
        <v>12455</v>
      </c>
    </row>
    <row r="20918" spans="1:4" x14ac:dyDescent="0.25">
      <c r="A20918" s="2">
        <v>44696.943055555559</v>
      </c>
      <c r="B20918" t="s">
        <v>178</v>
      </c>
      <c r="C20918" t="s">
        <v>12411</v>
      </c>
    </row>
    <row r="20919" spans="1:4" x14ac:dyDescent="0.25">
      <c r="A20919" s="2">
        <v>44696.943055555559</v>
      </c>
      <c r="B20919" t="s">
        <v>178</v>
      </c>
      <c r="C20919" t="s">
        <v>6396</v>
      </c>
    </row>
    <row r="20920" spans="1:4" x14ac:dyDescent="0.25">
      <c r="A20920" s="2">
        <v>44696.943055555559</v>
      </c>
      <c r="B20920" t="s">
        <v>178</v>
      </c>
      <c r="C20920" t="s">
        <v>12456</v>
      </c>
    </row>
    <row r="20921" spans="1:4" x14ac:dyDescent="0.25">
      <c r="A20921" s="2">
        <v>44696.943055555559</v>
      </c>
      <c r="B20921" t="s">
        <v>178</v>
      </c>
      <c r="C20921" t="s">
        <v>7864</v>
      </c>
    </row>
    <row r="20922" spans="1:4" x14ac:dyDescent="0.25">
      <c r="A20922" s="2">
        <v>44696.943055555559</v>
      </c>
      <c r="B20922" t="s">
        <v>178</v>
      </c>
      <c r="D20922" t="s">
        <v>1853</v>
      </c>
    </row>
    <row r="20923" spans="1:4" x14ac:dyDescent="0.25">
      <c r="A20923" s="2">
        <v>44696.943055555559</v>
      </c>
      <c r="B20923" t="s">
        <v>178</v>
      </c>
      <c r="D20923" t="s">
        <v>828</v>
      </c>
    </row>
    <row r="20924" spans="1:4" x14ac:dyDescent="0.25">
      <c r="A20924" s="2">
        <v>44696.943055555559</v>
      </c>
      <c r="B20924" t="s">
        <v>178</v>
      </c>
      <c r="D20924" t="s">
        <v>971</v>
      </c>
    </row>
    <row r="20925" spans="1:4" x14ac:dyDescent="0.25">
      <c r="A20925" s="2">
        <v>44696.943055555559</v>
      </c>
      <c r="B20925" t="s">
        <v>178</v>
      </c>
      <c r="D20925" t="s">
        <v>910</v>
      </c>
    </row>
    <row r="20926" spans="1:4" x14ac:dyDescent="0.25">
      <c r="A20926" s="2">
        <v>44696.943055555559</v>
      </c>
      <c r="B20926" t="s">
        <v>178</v>
      </c>
      <c r="D20926" t="s">
        <v>853</v>
      </c>
    </row>
    <row r="20927" spans="1:4" x14ac:dyDescent="0.25">
      <c r="A20927" s="2">
        <v>44696.961111111108</v>
      </c>
      <c r="B20927" t="s">
        <v>181</v>
      </c>
      <c r="C20927" t="s">
        <v>12528</v>
      </c>
    </row>
    <row r="20928" spans="1:4" x14ac:dyDescent="0.25">
      <c r="A20928" s="2">
        <v>44696.961111111108</v>
      </c>
      <c r="B20928" t="s">
        <v>181</v>
      </c>
      <c r="C20928" t="s">
        <v>7386</v>
      </c>
    </row>
    <row r="20929" spans="1:4" x14ac:dyDescent="0.25">
      <c r="A20929" s="2">
        <v>44696.961111111108</v>
      </c>
      <c r="B20929" t="s">
        <v>181</v>
      </c>
      <c r="D20929" t="s">
        <v>5031</v>
      </c>
    </row>
    <row r="20930" spans="1:4" x14ac:dyDescent="0.25">
      <c r="A20930" s="2">
        <v>44696.961111111108</v>
      </c>
      <c r="B20930" t="s">
        <v>181</v>
      </c>
      <c r="D20930" t="s">
        <v>1848</v>
      </c>
    </row>
    <row r="20931" spans="1:4" x14ac:dyDescent="0.25">
      <c r="A20931" s="2">
        <v>44696.961805555555</v>
      </c>
      <c r="B20931" t="s">
        <v>181</v>
      </c>
      <c r="C20931" t="s">
        <v>12529</v>
      </c>
    </row>
    <row r="20932" spans="1:4" x14ac:dyDescent="0.25">
      <c r="A20932" s="2">
        <v>44696.961805555555</v>
      </c>
      <c r="B20932" t="s">
        <v>181</v>
      </c>
      <c r="D20932" t="s">
        <v>1849</v>
      </c>
    </row>
    <row r="20933" spans="1:4" x14ac:dyDescent="0.25">
      <c r="A20933" s="2">
        <v>44696.962500000001</v>
      </c>
      <c r="B20933" t="s">
        <v>181</v>
      </c>
      <c r="C20933" t="s">
        <v>12530</v>
      </c>
    </row>
    <row r="20934" spans="1:4" x14ac:dyDescent="0.25">
      <c r="A20934" s="2">
        <v>44696.962500000001</v>
      </c>
      <c r="B20934" t="s">
        <v>181</v>
      </c>
      <c r="C20934" t="s">
        <v>7386</v>
      </c>
    </row>
    <row r="20935" spans="1:4" x14ac:dyDescent="0.25">
      <c r="A20935" s="2">
        <v>44696.962500000001</v>
      </c>
      <c r="B20935" t="s">
        <v>181</v>
      </c>
      <c r="D20935" t="s">
        <v>1912</v>
      </c>
    </row>
    <row r="20936" spans="1:4" x14ac:dyDescent="0.25">
      <c r="A20936" s="2">
        <v>44696.962500000001</v>
      </c>
      <c r="B20936" t="s">
        <v>181</v>
      </c>
      <c r="D20936" t="s">
        <v>1852</v>
      </c>
    </row>
    <row r="20937" spans="1:4" x14ac:dyDescent="0.25">
      <c r="A20937" s="2">
        <v>44696.963194444441</v>
      </c>
      <c r="B20937" t="s">
        <v>181</v>
      </c>
      <c r="C20937" t="s">
        <v>12531</v>
      </c>
    </row>
    <row r="20938" spans="1:4" x14ac:dyDescent="0.25">
      <c r="A20938" s="2">
        <v>44696.963194444441</v>
      </c>
      <c r="B20938" t="s">
        <v>181</v>
      </c>
      <c r="C20938" t="s">
        <v>12532</v>
      </c>
    </row>
    <row r="20939" spans="1:4" x14ac:dyDescent="0.25">
      <c r="A20939" s="2">
        <v>44696.963194444441</v>
      </c>
      <c r="B20939" t="s">
        <v>181</v>
      </c>
      <c r="D20939" t="s">
        <v>902</v>
      </c>
    </row>
    <row r="20940" spans="1:4" x14ac:dyDescent="0.25">
      <c r="A20940" s="2">
        <v>44696.963194444441</v>
      </c>
      <c r="B20940" t="s">
        <v>181</v>
      </c>
      <c r="D20940" t="s">
        <v>1853</v>
      </c>
    </row>
    <row r="20941" spans="1:4" x14ac:dyDescent="0.25">
      <c r="A20941" s="2">
        <v>44696.964583333334</v>
      </c>
      <c r="B20941" t="s">
        <v>181</v>
      </c>
      <c r="C20941" t="s">
        <v>12533</v>
      </c>
    </row>
    <row r="20942" spans="1:4" x14ac:dyDescent="0.25">
      <c r="A20942" s="2">
        <v>44696.964583333334</v>
      </c>
      <c r="B20942" t="s">
        <v>181</v>
      </c>
      <c r="D20942" t="s">
        <v>952</v>
      </c>
    </row>
    <row r="20943" spans="1:4" x14ac:dyDescent="0.25">
      <c r="A20943" s="2">
        <v>44696.965277777781</v>
      </c>
      <c r="B20943" t="s">
        <v>181</v>
      </c>
      <c r="C20943" t="s">
        <v>12534</v>
      </c>
    </row>
    <row r="20944" spans="1:4" x14ac:dyDescent="0.25">
      <c r="A20944" s="2">
        <v>44696.965277777781</v>
      </c>
      <c r="B20944" t="s">
        <v>181</v>
      </c>
      <c r="C20944" t="s">
        <v>12535</v>
      </c>
    </row>
    <row r="20945" spans="1:4" x14ac:dyDescent="0.25">
      <c r="A20945" s="2">
        <v>44696.965277777781</v>
      </c>
      <c r="B20945" t="s">
        <v>181</v>
      </c>
      <c r="D20945" t="s">
        <v>856</v>
      </c>
    </row>
    <row r="20946" spans="1:4" x14ac:dyDescent="0.25">
      <c r="A20946" s="2">
        <v>44696.965277777781</v>
      </c>
      <c r="B20946" t="s">
        <v>181</v>
      </c>
      <c r="D20946" t="s">
        <v>4991</v>
      </c>
    </row>
    <row r="20947" spans="1:4" x14ac:dyDescent="0.25">
      <c r="A20947" s="2">
        <v>44696.96597222222</v>
      </c>
      <c r="B20947" t="s">
        <v>181</v>
      </c>
      <c r="C20947" t="s">
        <v>12536</v>
      </c>
    </row>
    <row r="20948" spans="1:4" x14ac:dyDescent="0.25">
      <c r="A20948" s="2">
        <v>44696.96597222222</v>
      </c>
      <c r="B20948" t="s">
        <v>181</v>
      </c>
      <c r="C20948" t="s">
        <v>12537</v>
      </c>
    </row>
    <row r="20949" spans="1:4" x14ac:dyDescent="0.25">
      <c r="A20949" s="2">
        <v>44696.96597222222</v>
      </c>
      <c r="B20949" t="s">
        <v>181</v>
      </c>
      <c r="C20949" t="s">
        <v>12538</v>
      </c>
    </row>
    <row r="20950" spans="1:4" x14ac:dyDescent="0.25">
      <c r="A20950" s="2">
        <v>44696.96597222222</v>
      </c>
      <c r="B20950" t="s">
        <v>181</v>
      </c>
      <c r="D20950" t="s">
        <v>825</v>
      </c>
    </row>
    <row r="20951" spans="1:4" x14ac:dyDescent="0.25">
      <c r="A20951" s="2">
        <v>44696.96597222222</v>
      </c>
      <c r="B20951" t="s">
        <v>181</v>
      </c>
      <c r="D20951" t="s">
        <v>826</v>
      </c>
    </row>
    <row r="20952" spans="1:4" x14ac:dyDescent="0.25">
      <c r="A20952" s="2">
        <v>44696.96597222222</v>
      </c>
      <c r="B20952" t="s">
        <v>181</v>
      </c>
      <c r="D20952" t="s">
        <v>842</v>
      </c>
    </row>
    <row r="20953" spans="1:4" x14ac:dyDescent="0.25">
      <c r="A20953" s="2">
        <v>44696.966666666667</v>
      </c>
      <c r="B20953" t="s">
        <v>181</v>
      </c>
      <c r="C20953" t="s">
        <v>12539</v>
      </c>
    </row>
    <row r="20954" spans="1:4" x14ac:dyDescent="0.25">
      <c r="A20954" s="2">
        <v>44696.966666666667</v>
      </c>
      <c r="B20954" t="s">
        <v>181</v>
      </c>
      <c r="C20954" t="s">
        <v>12540</v>
      </c>
    </row>
    <row r="20955" spans="1:4" x14ac:dyDescent="0.25">
      <c r="A20955" s="2">
        <v>44696.966666666667</v>
      </c>
      <c r="B20955" t="s">
        <v>181</v>
      </c>
      <c r="C20955" t="s">
        <v>12541</v>
      </c>
    </row>
    <row r="20956" spans="1:4" x14ac:dyDescent="0.25">
      <c r="A20956" s="2">
        <v>44696.966666666667</v>
      </c>
      <c r="B20956" t="s">
        <v>181</v>
      </c>
      <c r="C20956" t="s">
        <v>6386</v>
      </c>
    </row>
    <row r="20957" spans="1:4" x14ac:dyDescent="0.25">
      <c r="A20957" s="2">
        <v>44696.966666666667</v>
      </c>
      <c r="B20957" t="s">
        <v>181</v>
      </c>
      <c r="C20957" t="s">
        <v>12542</v>
      </c>
    </row>
    <row r="20958" spans="1:4" x14ac:dyDescent="0.25">
      <c r="A20958" s="2">
        <v>44696.966666666667</v>
      </c>
      <c r="B20958" t="s">
        <v>181</v>
      </c>
      <c r="D20958" t="s">
        <v>868</v>
      </c>
    </row>
    <row r="20959" spans="1:4" x14ac:dyDescent="0.25">
      <c r="A20959" s="2">
        <v>44696.966666666667</v>
      </c>
      <c r="B20959" t="s">
        <v>181</v>
      </c>
      <c r="D20959" t="s">
        <v>846</v>
      </c>
    </row>
    <row r="20960" spans="1:4" x14ac:dyDescent="0.25">
      <c r="A20960" s="2">
        <v>44696.966666666667</v>
      </c>
      <c r="B20960" t="s">
        <v>181</v>
      </c>
      <c r="D20960" t="s">
        <v>1921</v>
      </c>
    </row>
    <row r="20961" spans="1:4" x14ac:dyDescent="0.25">
      <c r="A20961" s="2">
        <v>44696.966666666667</v>
      </c>
      <c r="B20961" t="s">
        <v>181</v>
      </c>
      <c r="D20961" t="s">
        <v>904</v>
      </c>
    </row>
    <row r="20962" spans="1:4" x14ac:dyDescent="0.25">
      <c r="A20962" s="2">
        <v>44696.966666666667</v>
      </c>
      <c r="B20962" t="s">
        <v>181</v>
      </c>
      <c r="D20962" t="s">
        <v>955</v>
      </c>
    </row>
    <row r="20963" spans="1:4" x14ac:dyDescent="0.25">
      <c r="A20963" s="2">
        <v>44696.967361111114</v>
      </c>
      <c r="B20963" t="s">
        <v>181</v>
      </c>
      <c r="C20963" t="s">
        <v>12543</v>
      </c>
    </row>
    <row r="20964" spans="1:4" x14ac:dyDescent="0.25">
      <c r="A20964" s="2">
        <v>44696.967361111114</v>
      </c>
      <c r="B20964" t="s">
        <v>181</v>
      </c>
      <c r="D20964" t="s">
        <v>844</v>
      </c>
    </row>
    <row r="20965" spans="1:4" x14ac:dyDescent="0.25">
      <c r="A20965" s="2">
        <v>44697.344444444447</v>
      </c>
      <c r="B20965" t="s">
        <v>173</v>
      </c>
      <c r="C20965" t="s">
        <v>1249</v>
      </c>
    </row>
    <row r="20966" spans="1:4" x14ac:dyDescent="0.25">
      <c r="A20966" s="2">
        <v>44697.344444444447</v>
      </c>
      <c r="B20966" t="s">
        <v>173</v>
      </c>
      <c r="D20966" t="s">
        <v>5026</v>
      </c>
    </row>
    <row r="20967" spans="1:4" x14ac:dyDescent="0.25">
      <c r="A20967" s="2">
        <v>44697.345138888886</v>
      </c>
      <c r="B20967" t="s">
        <v>173</v>
      </c>
      <c r="C20967" t="s">
        <v>1249</v>
      </c>
    </row>
    <row r="20968" spans="1:4" x14ac:dyDescent="0.25">
      <c r="A20968" s="2">
        <v>44697.345138888886</v>
      </c>
      <c r="B20968" t="s">
        <v>173</v>
      </c>
      <c r="D20968" t="s">
        <v>1848</v>
      </c>
    </row>
    <row r="20969" spans="1:4" x14ac:dyDescent="0.25">
      <c r="A20969" s="2">
        <v>44697.345833333333</v>
      </c>
      <c r="B20969" t="s">
        <v>173</v>
      </c>
      <c r="C20969" t="s">
        <v>11504</v>
      </c>
    </row>
    <row r="20970" spans="1:4" x14ac:dyDescent="0.25">
      <c r="A20970" s="2">
        <v>44697.345833333333</v>
      </c>
      <c r="B20970" t="s">
        <v>173</v>
      </c>
      <c r="D20970" t="s">
        <v>1849</v>
      </c>
    </row>
    <row r="20971" spans="1:4" x14ac:dyDescent="0.25">
      <c r="A20971" s="2">
        <v>44697.347222222219</v>
      </c>
      <c r="B20971" t="s">
        <v>173</v>
      </c>
      <c r="C20971" t="s">
        <v>11505</v>
      </c>
    </row>
    <row r="20972" spans="1:4" x14ac:dyDescent="0.25">
      <c r="A20972" s="2">
        <v>44697.347222222219</v>
      </c>
      <c r="B20972" t="s">
        <v>173</v>
      </c>
      <c r="C20972" t="s">
        <v>1249</v>
      </c>
    </row>
    <row r="20973" spans="1:4" x14ac:dyDescent="0.25">
      <c r="A20973" s="2">
        <v>44697.347222222219</v>
      </c>
      <c r="B20973" t="s">
        <v>173</v>
      </c>
      <c r="D20973" t="s">
        <v>1933</v>
      </c>
    </row>
    <row r="20974" spans="1:4" x14ac:dyDescent="0.25">
      <c r="A20974" s="2">
        <v>44697.347222222219</v>
      </c>
      <c r="B20974" t="s">
        <v>173</v>
      </c>
      <c r="D20974" t="s">
        <v>1852</v>
      </c>
    </row>
    <row r="20975" spans="1:4" x14ac:dyDescent="0.25">
      <c r="A20975" s="2">
        <v>44697.347916666666</v>
      </c>
      <c r="B20975" t="s">
        <v>173</v>
      </c>
      <c r="C20975" t="s">
        <v>11506</v>
      </c>
    </row>
    <row r="20976" spans="1:4" x14ac:dyDescent="0.25">
      <c r="A20976" s="2">
        <v>44697.347916666666</v>
      </c>
      <c r="B20976" t="s">
        <v>173</v>
      </c>
      <c r="C20976" t="s">
        <v>11507</v>
      </c>
    </row>
    <row r="20977" spans="1:4" x14ac:dyDescent="0.25">
      <c r="A20977" s="2">
        <v>44697.347916666666</v>
      </c>
      <c r="B20977" t="s">
        <v>173</v>
      </c>
      <c r="D20977" t="s">
        <v>899</v>
      </c>
    </row>
    <row r="20978" spans="1:4" x14ac:dyDescent="0.25">
      <c r="A20978" s="2">
        <v>44697.347916666666</v>
      </c>
      <c r="B20978" t="s">
        <v>173</v>
      </c>
      <c r="D20978" t="s">
        <v>834</v>
      </c>
    </row>
    <row r="20979" spans="1:4" x14ac:dyDescent="0.25">
      <c r="A20979" s="2">
        <v>44697.35</v>
      </c>
      <c r="B20979" t="s">
        <v>173</v>
      </c>
      <c r="C20979" t="s">
        <v>11508</v>
      </c>
    </row>
    <row r="20980" spans="1:4" x14ac:dyDescent="0.25">
      <c r="A20980" s="2">
        <v>44697.35</v>
      </c>
      <c r="B20980" t="s">
        <v>173</v>
      </c>
      <c r="D20980" t="s">
        <v>1124</v>
      </c>
    </row>
    <row r="20981" spans="1:4" x14ac:dyDescent="0.25">
      <c r="A20981" s="2">
        <v>44697.350694444445</v>
      </c>
      <c r="B20981" t="s">
        <v>173</v>
      </c>
      <c r="C20981" t="s">
        <v>11509</v>
      </c>
    </row>
    <row r="20982" spans="1:4" x14ac:dyDescent="0.25">
      <c r="A20982" s="2">
        <v>44697.350694444445</v>
      </c>
      <c r="B20982" t="s">
        <v>173</v>
      </c>
      <c r="D20982" t="s">
        <v>853</v>
      </c>
    </row>
    <row r="20983" spans="1:4" x14ac:dyDescent="0.25">
      <c r="A20983" s="2">
        <v>44697.351388888892</v>
      </c>
      <c r="B20983" t="s">
        <v>173</v>
      </c>
      <c r="C20983" t="s">
        <v>11510</v>
      </c>
    </row>
    <row r="20984" spans="1:4" x14ac:dyDescent="0.25">
      <c r="A20984" s="2">
        <v>44697.351388888892</v>
      </c>
      <c r="B20984" t="s">
        <v>173</v>
      </c>
      <c r="D20984" t="s">
        <v>1853</v>
      </c>
    </row>
    <row r="20985" spans="1:4" x14ac:dyDescent="0.25">
      <c r="A20985" s="2">
        <v>44697.408333333333</v>
      </c>
      <c r="B20985" t="s">
        <v>877</v>
      </c>
      <c r="C20985" t="s">
        <v>6386</v>
      </c>
    </row>
    <row r="20986" spans="1:4" x14ac:dyDescent="0.25">
      <c r="A20986" s="2">
        <v>44697.408333333333</v>
      </c>
      <c r="B20986" t="s">
        <v>877</v>
      </c>
      <c r="C20986" t="s">
        <v>6386</v>
      </c>
    </row>
    <row r="20987" spans="1:4" x14ac:dyDescent="0.25">
      <c r="A20987" s="2">
        <v>44697.408333333333</v>
      </c>
      <c r="B20987" t="s">
        <v>877</v>
      </c>
      <c r="D20987" t="s">
        <v>11197</v>
      </c>
    </row>
    <row r="20988" spans="1:4" x14ac:dyDescent="0.25">
      <c r="A20988" s="2">
        <v>44697.408333333333</v>
      </c>
      <c r="B20988" t="s">
        <v>877</v>
      </c>
      <c r="D20988" t="s">
        <v>1848</v>
      </c>
    </row>
    <row r="20989" spans="1:4" x14ac:dyDescent="0.25">
      <c r="A20989" s="2">
        <v>44697.409722222219</v>
      </c>
      <c r="B20989" t="s">
        <v>877</v>
      </c>
      <c r="C20989" t="s">
        <v>11429</v>
      </c>
    </row>
    <row r="20990" spans="1:4" x14ac:dyDescent="0.25">
      <c r="A20990" s="2">
        <v>44697.409722222219</v>
      </c>
      <c r="B20990" t="s">
        <v>877</v>
      </c>
      <c r="C20990" t="s">
        <v>6386</v>
      </c>
    </row>
    <row r="20991" spans="1:4" x14ac:dyDescent="0.25">
      <c r="A20991" s="2">
        <v>44697.409722222219</v>
      </c>
      <c r="B20991" t="s">
        <v>877</v>
      </c>
      <c r="D20991" t="s">
        <v>1849</v>
      </c>
    </row>
    <row r="20992" spans="1:4" x14ac:dyDescent="0.25">
      <c r="A20992" s="2">
        <v>44697.409722222219</v>
      </c>
      <c r="B20992" t="s">
        <v>877</v>
      </c>
      <c r="D20992" t="s">
        <v>1850</v>
      </c>
    </row>
    <row r="20993" spans="1:4" x14ac:dyDescent="0.25">
      <c r="A20993" s="2">
        <v>44697.410416666666</v>
      </c>
      <c r="B20993" t="s">
        <v>877</v>
      </c>
      <c r="C20993" t="s">
        <v>11430</v>
      </c>
    </row>
    <row r="20994" spans="1:4" x14ac:dyDescent="0.25">
      <c r="A20994" s="2">
        <v>44697.410416666666</v>
      </c>
      <c r="B20994" t="s">
        <v>877</v>
      </c>
      <c r="C20994" t="s">
        <v>6386</v>
      </c>
    </row>
    <row r="20995" spans="1:4" x14ac:dyDescent="0.25">
      <c r="A20995" s="2">
        <v>44697.410416666666</v>
      </c>
      <c r="B20995" t="s">
        <v>877</v>
      </c>
      <c r="D20995" t="s">
        <v>1939</v>
      </c>
    </row>
    <row r="20996" spans="1:4" x14ac:dyDescent="0.25">
      <c r="A20996" s="2">
        <v>44697.410416666666</v>
      </c>
      <c r="B20996" t="s">
        <v>877</v>
      </c>
      <c r="D20996" t="s">
        <v>1852</v>
      </c>
    </row>
    <row r="20997" spans="1:4" x14ac:dyDescent="0.25">
      <c r="A20997" s="2">
        <v>44697.411111111112</v>
      </c>
      <c r="B20997" t="s">
        <v>877</v>
      </c>
      <c r="C20997" t="s">
        <v>11431</v>
      </c>
    </row>
    <row r="20998" spans="1:4" x14ac:dyDescent="0.25">
      <c r="A20998" s="2">
        <v>44697.411111111112</v>
      </c>
      <c r="B20998" t="s">
        <v>877</v>
      </c>
      <c r="C20998" t="s">
        <v>1538</v>
      </c>
    </row>
    <row r="20999" spans="1:4" x14ac:dyDescent="0.25">
      <c r="A20999" s="2">
        <v>44697.411111111112</v>
      </c>
      <c r="B20999" t="s">
        <v>877</v>
      </c>
      <c r="D20999" t="s">
        <v>852</v>
      </c>
    </row>
    <row r="21000" spans="1:4" x14ac:dyDescent="0.25">
      <c r="A21000" s="2">
        <v>44697.411111111112</v>
      </c>
      <c r="B21000" t="s">
        <v>877</v>
      </c>
      <c r="D21000" t="s">
        <v>1003</v>
      </c>
    </row>
    <row r="21001" spans="1:4" x14ac:dyDescent="0.25">
      <c r="A21001" s="2">
        <v>44697.411805555559</v>
      </c>
      <c r="B21001" t="s">
        <v>877</v>
      </c>
      <c r="C21001" t="s">
        <v>11432</v>
      </c>
    </row>
    <row r="21002" spans="1:4" x14ac:dyDescent="0.25">
      <c r="A21002" s="2">
        <v>44697.411805555559</v>
      </c>
      <c r="B21002" t="s">
        <v>877</v>
      </c>
      <c r="C21002" t="s">
        <v>6386</v>
      </c>
    </row>
    <row r="21003" spans="1:4" x14ac:dyDescent="0.25">
      <c r="A21003" s="2">
        <v>44697.411805555559</v>
      </c>
      <c r="B21003" t="s">
        <v>877</v>
      </c>
      <c r="C21003" t="s">
        <v>1538</v>
      </c>
    </row>
    <row r="21004" spans="1:4" x14ac:dyDescent="0.25">
      <c r="A21004" s="2">
        <v>44697.411805555559</v>
      </c>
      <c r="B21004" t="s">
        <v>877</v>
      </c>
      <c r="D21004" t="s">
        <v>834</v>
      </c>
    </row>
    <row r="21005" spans="1:4" x14ac:dyDescent="0.25">
      <c r="A21005" s="2">
        <v>44697.411805555559</v>
      </c>
      <c r="B21005" t="s">
        <v>877</v>
      </c>
      <c r="D21005" t="s">
        <v>904</v>
      </c>
    </row>
    <row r="21006" spans="1:4" x14ac:dyDescent="0.25">
      <c r="A21006" s="2">
        <v>44697.411805555559</v>
      </c>
      <c r="B21006" t="s">
        <v>877</v>
      </c>
      <c r="D21006" t="s">
        <v>836</v>
      </c>
    </row>
    <row r="21007" spans="1:4" x14ac:dyDescent="0.25">
      <c r="A21007" s="2">
        <v>44697.412499999999</v>
      </c>
      <c r="B21007" t="s">
        <v>877</v>
      </c>
      <c r="C21007" t="s">
        <v>11433</v>
      </c>
    </row>
    <row r="21008" spans="1:4" x14ac:dyDescent="0.25">
      <c r="A21008" s="2">
        <v>44697.412499999999</v>
      </c>
      <c r="B21008" t="s">
        <v>877</v>
      </c>
      <c r="D21008" t="s">
        <v>991</v>
      </c>
    </row>
    <row r="21009" spans="1:4" x14ac:dyDescent="0.25">
      <c r="A21009" s="2">
        <v>44697.413194444445</v>
      </c>
      <c r="B21009" t="s">
        <v>877</v>
      </c>
      <c r="C21009" t="s">
        <v>11434</v>
      </c>
    </row>
    <row r="21010" spans="1:4" x14ac:dyDescent="0.25">
      <c r="A21010" s="2">
        <v>44697.413194444445</v>
      </c>
      <c r="B21010" t="s">
        <v>877</v>
      </c>
      <c r="C21010" t="s">
        <v>1538</v>
      </c>
    </row>
    <row r="21011" spans="1:4" x14ac:dyDescent="0.25">
      <c r="A21011" s="2">
        <v>44697.413194444445</v>
      </c>
      <c r="B21011" t="s">
        <v>877</v>
      </c>
      <c r="C21011" t="s">
        <v>9165</v>
      </c>
    </row>
    <row r="21012" spans="1:4" x14ac:dyDescent="0.25">
      <c r="A21012" s="2">
        <v>44697.413194444445</v>
      </c>
      <c r="B21012" t="s">
        <v>877</v>
      </c>
      <c r="C21012" t="s">
        <v>6386</v>
      </c>
    </row>
    <row r="21013" spans="1:4" x14ac:dyDescent="0.25">
      <c r="A21013" s="2">
        <v>44697.413194444445</v>
      </c>
      <c r="B21013" t="s">
        <v>877</v>
      </c>
      <c r="D21013" t="s">
        <v>1855</v>
      </c>
    </row>
    <row r="21014" spans="1:4" x14ac:dyDescent="0.25">
      <c r="A21014" s="2">
        <v>44697.413194444445</v>
      </c>
      <c r="B21014" t="s">
        <v>877</v>
      </c>
      <c r="D21014" t="s">
        <v>1007</v>
      </c>
    </row>
    <row r="21015" spans="1:4" x14ac:dyDescent="0.25">
      <c r="A21015" s="2">
        <v>44697.413194444445</v>
      </c>
      <c r="B21015" t="s">
        <v>877</v>
      </c>
      <c r="D21015" t="s">
        <v>856</v>
      </c>
    </row>
    <row r="21016" spans="1:4" x14ac:dyDescent="0.25">
      <c r="A21016" s="2">
        <v>44697.413194444445</v>
      </c>
      <c r="B21016" t="s">
        <v>877</v>
      </c>
      <c r="D21016" t="s">
        <v>5005</v>
      </c>
    </row>
    <row r="21017" spans="1:4" x14ac:dyDescent="0.25">
      <c r="A21017" s="2">
        <v>44697.413888888892</v>
      </c>
      <c r="B21017" t="s">
        <v>877</v>
      </c>
      <c r="C21017" t="s">
        <v>11435</v>
      </c>
    </row>
    <row r="21018" spans="1:4" x14ac:dyDescent="0.25">
      <c r="A21018" s="2">
        <v>44697.413888888892</v>
      </c>
      <c r="B21018" t="s">
        <v>877</v>
      </c>
      <c r="C21018" t="s">
        <v>11436</v>
      </c>
    </row>
    <row r="21019" spans="1:4" x14ac:dyDescent="0.25">
      <c r="A21019" s="2">
        <v>44697.413888888892</v>
      </c>
      <c r="B21019" t="s">
        <v>877</v>
      </c>
      <c r="C21019" t="s">
        <v>6386</v>
      </c>
    </row>
    <row r="21020" spans="1:4" x14ac:dyDescent="0.25">
      <c r="A21020" s="2">
        <v>44697.413888888892</v>
      </c>
      <c r="B21020" t="s">
        <v>877</v>
      </c>
      <c r="D21020" t="s">
        <v>899</v>
      </c>
    </row>
    <row r="21021" spans="1:4" x14ac:dyDescent="0.25">
      <c r="A21021" s="2">
        <v>44697.413888888892</v>
      </c>
      <c r="B21021" t="s">
        <v>877</v>
      </c>
      <c r="D21021" t="s">
        <v>842</v>
      </c>
    </row>
    <row r="21022" spans="1:4" x14ac:dyDescent="0.25">
      <c r="A21022" s="2">
        <v>44697.413888888892</v>
      </c>
      <c r="B21022" t="s">
        <v>877</v>
      </c>
      <c r="D21022" t="s">
        <v>868</v>
      </c>
    </row>
    <row r="21023" spans="1:4" x14ac:dyDescent="0.25">
      <c r="A21023" s="2">
        <v>44697.493055555555</v>
      </c>
      <c r="B21023" t="s">
        <v>166</v>
      </c>
      <c r="C21023" t="s">
        <v>12544</v>
      </c>
    </row>
    <row r="21024" spans="1:4" x14ac:dyDescent="0.25">
      <c r="A21024" s="2">
        <v>44697.493055555555</v>
      </c>
      <c r="B21024" t="s">
        <v>166</v>
      </c>
      <c r="C21024" t="s">
        <v>12545</v>
      </c>
    </row>
    <row r="21025" spans="1:4" x14ac:dyDescent="0.25">
      <c r="A21025" s="2">
        <v>44697.493055555555</v>
      </c>
      <c r="B21025" t="s">
        <v>166</v>
      </c>
      <c r="D21025" t="s">
        <v>5043</v>
      </c>
    </row>
    <row r="21026" spans="1:4" x14ac:dyDescent="0.25">
      <c r="A21026" s="2">
        <v>44697.493055555555</v>
      </c>
      <c r="B21026" t="s">
        <v>166</v>
      </c>
      <c r="D21026" t="s">
        <v>1849</v>
      </c>
    </row>
    <row r="21027" spans="1:4" x14ac:dyDescent="0.25">
      <c r="A21027" s="2">
        <v>44697.493750000001</v>
      </c>
      <c r="B21027" t="s">
        <v>166</v>
      </c>
      <c r="C21027" t="s">
        <v>12546</v>
      </c>
    </row>
    <row r="21028" spans="1:4" x14ac:dyDescent="0.25">
      <c r="A21028" s="2">
        <v>44697.493750000001</v>
      </c>
      <c r="B21028" t="s">
        <v>166</v>
      </c>
      <c r="D21028" t="s">
        <v>1887</v>
      </c>
    </row>
    <row r="21029" spans="1:4" x14ac:dyDescent="0.25">
      <c r="A21029" s="2">
        <v>44697.494444444441</v>
      </c>
      <c r="B21029" t="s">
        <v>166</v>
      </c>
      <c r="C21029" t="s">
        <v>8562</v>
      </c>
    </row>
    <row r="21030" spans="1:4" x14ac:dyDescent="0.25">
      <c r="A21030" s="2">
        <v>44697.494444444441</v>
      </c>
      <c r="B21030" t="s">
        <v>166</v>
      </c>
      <c r="C21030" t="s">
        <v>12547</v>
      </c>
    </row>
    <row r="21031" spans="1:4" x14ac:dyDescent="0.25">
      <c r="A21031" s="2">
        <v>44697.494444444441</v>
      </c>
      <c r="B21031" t="s">
        <v>166</v>
      </c>
      <c r="C21031" t="s">
        <v>12548</v>
      </c>
    </row>
    <row r="21032" spans="1:4" x14ac:dyDescent="0.25">
      <c r="A21032" s="2">
        <v>44697.494444444441</v>
      </c>
      <c r="B21032" t="s">
        <v>166</v>
      </c>
      <c r="D21032" t="s">
        <v>1902</v>
      </c>
    </row>
    <row r="21033" spans="1:4" x14ac:dyDescent="0.25">
      <c r="A21033" s="2">
        <v>44697.494444444441</v>
      </c>
      <c r="B21033" t="s">
        <v>166</v>
      </c>
      <c r="D21033" t="s">
        <v>827</v>
      </c>
    </row>
    <row r="21034" spans="1:4" x14ac:dyDescent="0.25">
      <c r="A21034" s="2">
        <v>44697.494444444441</v>
      </c>
      <c r="B21034" t="s">
        <v>166</v>
      </c>
      <c r="D21034" t="s">
        <v>850</v>
      </c>
    </row>
    <row r="21035" spans="1:4" x14ac:dyDescent="0.25">
      <c r="A21035" s="2">
        <v>44697.495138888888</v>
      </c>
      <c r="B21035" t="s">
        <v>166</v>
      </c>
      <c r="C21035" t="s">
        <v>12549</v>
      </c>
    </row>
    <row r="21036" spans="1:4" x14ac:dyDescent="0.25">
      <c r="A21036" s="2">
        <v>44697.495138888888</v>
      </c>
      <c r="B21036" t="s">
        <v>166</v>
      </c>
      <c r="C21036" t="s">
        <v>6386</v>
      </c>
    </row>
    <row r="21037" spans="1:4" x14ac:dyDescent="0.25">
      <c r="A21037" s="2">
        <v>44697.495138888888</v>
      </c>
      <c r="B21037" t="s">
        <v>166</v>
      </c>
      <c r="D21037" t="s">
        <v>852</v>
      </c>
    </row>
    <row r="21038" spans="1:4" x14ac:dyDescent="0.25">
      <c r="A21038" s="2">
        <v>44697.495138888888</v>
      </c>
      <c r="B21038" t="s">
        <v>166</v>
      </c>
      <c r="D21038" t="s">
        <v>933</v>
      </c>
    </row>
    <row r="21039" spans="1:4" x14ac:dyDescent="0.25">
      <c r="A21039" s="2">
        <v>44697.495833333334</v>
      </c>
      <c r="B21039" t="s">
        <v>166</v>
      </c>
      <c r="C21039" t="s">
        <v>12550</v>
      </c>
    </row>
    <row r="21040" spans="1:4" x14ac:dyDescent="0.25">
      <c r="A21040" s="2">
        <v>44697.495833333334</v>
      </c>
      <c r="B21040" t="s">
        <v>166</v>
      </c>
      <c r="C21040" t="s">
        <v>12551</v>
      </c>
    </row>
    <row r="21041" spans="1:4" x14ac:dyDescent="0.25">
      <c r="A21041" s="2">
        <v>44697.495833333334</v>
      </c>
      <c r="B21041" t="s">
        <v>166</v>
      </c>
      <c r="D21041" t="s">
        <v>842</v>
      </c>
    </row>
    <row r="21042" spans="1:4" x14ac:dyDescent="0.25">
      <c r="A21042" s="2">
        <v>44697.495833333334</v>
      </c>
      <c r="B21042" t="s">
        <v>166</v>
      </c>
      <c r="D21042" t="s">
        <v>1853</v>
      </c>
    </row>
    <row r="21043" spans="1:4" x14ac:dyDescent="0.25">
      <c r="A21043" s="2">
        <v>44697.496527777781</v>
      </c>
      <c r="B21043" t="s">
        <v>166</v>
      </c>
      <c r="C21043" t="s">
        <v>12552</v>
      </c>
    </row>
    <row r="21044" spans="1:4" x14ac:dyDescent="0.25">
      <c r="A21044" s="2">
        <v>44697.496527777781</v>
      </c>
      <c r="B21044" t="s">
        <v>166</v>
      </c>
      <c r="D21044" t="s">
        <v>846</v>
      </c>
    </row>
    <row r="21045" spans="1:4" x14ac:dyDescent="0.25">
      <c r="A21045" s="2">
        <v>44697.49722222222</v>
      </c>
      <c r="B21045" t="s">
        <v>166</v>
      </c>
      <c r="C21045" t="s">
        <v>12553</v>
      </c>
    </row>
    <row r="21046" spans="1:4" x14ac:dyDescent="0.25">
      <c r="A21046" s="2">
        <v>44697.49722222222</v>
      </c>
      <c r="B21046" t="s">
        <v>166</v>
      </c>
      <c r="D21046" t="s">
        <v>1934</v>
      </c>
    </row>
    <row r="21047" spans="1:4" x14ac:dyDescent="0.25">
      <c r="A21047" s="2">
        <v>44697.497916666667</v>
      </c>
      <c r="B21047" t="s">
        <v>166</v>
      </c>
      <c r="C21047" t="s">
        <v>12539</v>
      </c>
    </row>
    <row r="21048" spans="1:4" x14ac:dyDescent="0.25">
      <c r="A21048" s="2">
        <v>44697.497916666667</v>
      </c>
      <c r="B21048" t="s">
        <v>166</v>
      </c>
      <c r="C21048" t="s">
        <v>12554</v>
      </c>
    </row>
    <row r="21049" spans="1:4" x14ac:dyDescent="0.25">
      <c r="A21049" s="2">
        <v>44697.497916666667</v>
      </c>
      <c r="B21049" t="s">
        <v>166</v>
      </c>
      <c r="C21049" t="s">
        <v>12555</v>
      </c>
    </row>
    <row r="21050" spans="1:4" x14ac:dyDescent="0.25">
      <c r="A21050" s="2">
        <v>44697.497916666667</v>
      </c>
      <c r="B21050" t="s">
        <v>166</v>
      </c>
      <c r="D21050" t="s">
        <v>953</v>
      </c>
    </row>
    <row r="21051" spans="1:4" x14ac:dyDescent="0.25">
      <c r="A21051" s="2">
        <v>44697.497916666667</v>
      </c>
      <c r="B21051" t="s">
        <v>166</v>
      </c>
      <c r="D21051" t="s">
        <v>828</v>
      </c>
    </row>
    <row r="21052" spans="1:4" x14ac:dyDescent="0.25">
      <c r="A21052" s="2">
        <v>44697.497916666667</v>
      </c>
      <c r="B21052" t="s">
        <v>166</v>
      </c>
      <c r="D21052" t="s">
        <v>1855</v>
      </c>
    </row>
    <row r="21053" spans="1:4" x14ac:dyDescent="0.25">
      <c r="A21053" s="2">
        <v>44697.498611111114</v>
      </c>
      <c r="B21053" t="s">
        <v>166</v>
      </c>
      <c r="C21053" t="s">
        <v>12556</v>
      </c>
    </row>
    <row r="21054" spans="1:4" x14ac:dyDescent="0.25">
      <c r="A21054" s="2">
        <v>44697.498611111114</v>
      </c>
      <c r="B21054" t="s">
        <v>166</v>
      </c>
      <c r="C21054" t="s">
        <v>12557</v>
      </c>
    </row>
    <row r="21055" spans="1:4" x14ac:dyDescent="0.25">
      <c r="A21055" s="2">
        <v>44697.498611111114</v>
      </c>
      <c r="B21055" t="s">
        <v>166</v>
      </c>
      <c r="C21055" t="s">
        <v>7976</v>
      </c>
    </row>
    <row r="21056" spans="1:4" x14ac:dyDescent="0.25">
      <c r="A21056" s="2">
        <v>44697.498611111114</v>
      </c>
      <c r="B21056" t="s">
        <v>166</v>
      </c>
      <c r="C21056" t="s">
        <v>12558</v>
      </c>
    </row>
    <row r="21057" spans="1:4" x14ac:dyDescent="0.25">
      <c r="A21057" s="2">
        <v>44697.498611111114</v>
      </c>
      <c r="B21057" t="s">
        <v>166</v>
      </c>
      <c r="D21057" t="s">
        <v>1898</v>
      </c>
    </row>
    <row r="21058" spans="1:4" x14ac:dyDescent="0.25">
      <c r="A21058" s="2">
        <v>44697.498611111114</v>
      </c>
      <c r="B21058" t="s">
        <v>166</v>
      </c>
      <c r="D21058" t="s">
        <v>4991</v>
      </c>
    </row>
    <row r="21059" spans="1:4" x14ac:dyDescent="0.25">
      <c r="A21059" s="2">
        <v>44697.498611111114</v>
      </c>
      <c r="B21059" t="s">
        <v>166</v>
      </c>
      <c r="D21059" t="s">
        <v>844</v>
      </c>
    </row>
    <row r="21060" spans="1:4" x14ac:dyDescent="0.25">
      <c r="A21060" s="2">
        <v>44697.498611111114</v>
      </c>
      <c r="B21060" t="s">
        <v>166</v>
      </c>
      <c r="D21060" t="s">
        <v>845</v>
      </c>
    </row>
    <row r="21061" spans="1:4" x14ac:dyDescent="0.25">
      <c r="A21061" s="2">
        <v>44697.520833333336</v>
      </c>
      <c r="B21061" t="s">
        <v>1461</v>
      </c>
      <c r="C21061" t="s">
        <v>6386</v>
      </c>
    </row>
    <row r="21062" spans="1:4" x14ac:dyDescent="0.25">
      <c r="A21062" s="2">
        <v>44697.520833333336</v>
      </c>
      <c r="B21062" t="s">
        <v>1461</v>
      </c>
      <c r="C21062" t="s">
        <v>6386</v>
      </c>
    </row>
    <row r="21063" spans="1:4" x14ac:dyDescent="0.25">
      <c r="A21063" s="2">
        <v>44697.520833333336</v>
      </c>
      <c r="B21063" t="s">
        <v>1461</v>
      </c>
      <c r="C21063" t="s">
        <v>10800</v>
      </c>
    </row>
    <row r="21064" spans="1:4" x14ac:dyDescent="0.25">
      <c r="A21064" s="2">
        <v>44697.520833333336</v>
      </c>
      <c r="B21064" t="s">
        <v>1461</v>
      </c>
      <c r="C21064" t="s">
        <v>6386</v>
      </c>
    </row>
    <row r="21065" spans="1:4" x14ac:dyDescent="0.25">
      <c r="A21065" s="2">
        <v>44697.520833333336</v>
      </c>
      <c r="B21065" t="s">
        <v>1461</v>
      </c>
      <c r="D21065" t="s">
        <v>10584</v>
      </c>
    </row>
    <row r="21066" spans="1:4" x14ac:dyDescent="0.25">
      <c r="A21066" s="2">
        <v>44697.520833333336</v>
      </c>
      <c r="B21066" t="s">
        <v>1461</v>
      </c>
      <c r="D21066" t="s">
        <v>1848</v>
      </c>
    </row>
    <row r="21067" spans="1:4" x14ac:dyDescent="0.25">
      <c r="A21067" s="2">
        <v>44697.520833333336</v>
      </c>
      <c r="B21067" t="s">
        <v>1461</v>
      </c>
      <c r="D21067" t="s">
        <v>1849</v>
      </c>
    </row>
    <row r="21068" spans="1:4" x14ac:dyDescent="0.25">
      <c r="A21068" s="2">
        <v>44697.520833333336</v>
      </c>
      <c r="B21068" t="s">
        <v>1461</v>
      </c>
      <c r="D21068" t="s">
        <v>1850</v>
      </c>
    </row>
    <row r="21069" spans="1:4" x14ac:dyDescent="0.25">
      <c r="A21069" s="2">
        <v>44697.521527777775</v>
      </c>
      <c r="B21069" t="s">
        <v>1461</v>
      </c>
      <c r="C21069" t="s">
        <v>10801</v>
      </c>
    </row>
    <row r="21070" spans="1:4" x14ac:dyDescent="0.25">
      <c r="A21070" s="2">
        <v>44697.521527777775</v>
      </c>
      <c r="B21070" t="s">
        <v>1461</v>
      </c>
      <c r="C21070" t="s">
        <v>6386</v>
      </c>
    </row>
    <row r="21071" spans="1:4" x14ac:dyDescent="0.25">
      <c r="A21071" s="2">
        <v>44697.521527777775</v>
      </c>
      <c r="B21071" t="s">
        <v>10296</v>
      </c>
      <c r="C21071" t="s">
        <v>11862</v>
      </c>
    </row>
    <row r="21072" spans="1:4" x14ac:dyDescent="0.25">
      <c r="A21072" s="2">
        <v>44697.521527777775</v>
      </c>
      <c r="B21072" t="s">
        <v>10296</v>
      </c>
      <c r="C21072" t="s">
        <v>6396</v>
      </c>
    </row>
    <row r="21073" spans="1:4" x14ac:dyDescent="0.25">
      <c r="A21073" s="2">
        <v>44697.521527777775</v>
      </c>
      <c r="B21073" t="s">
        <v>1461</v>
      </c>
      <c r="D21073" t="s">
        <v>1888</v>
      </c>
    </row>
    <row r="21074" spans="1:4" x14ac:dyDescent="0.25">
      <c r="A21074" s="2">
        <v>44697.521527777775</v>
      </c>
      <c r="B21074" t="s">
        <v>1461</v>
      </c>
      <c r="D21074" t="s">
        <v>1852</v>
      </c>
    </row>
    <row r="21075" spans="1:4" x14ac:dyDescent="0.25">
      <c r="A21075" s="2">
        <v>44697.521527777775</v>
      </c>
      <c r="B21075" t="s">
        <v>10296</v>
      </c>
      <c r="D21075" t="s">
        <v>4988</v>
      </c>
    </row>
    <row r="21076" spans="1:4" x14ac:dyDescent="0.25">
      <c r="A21076" s="2">
        <v>44697.521527777775</v>
      </c>
      <c r="B21076" t="s">
        <v>10296</v>
      </c>
      <c r="D21076" t="s">
        <v>1848</v>
      </c>
    </row>
    <row r="21077" spans="1:4" x14ac:dyDescent="0.25">
      <c r="A21077" s="2">
        <v>44697.522222222222</v>
      </c>
      <c r="B21077" t="s">
        <v>1461</v>
      </c>
      <c r="C21077" t="s">
        <v>10802</v>
      </c>
    </row>
    <row r="21078" spans="1:4" x14ac:dyDescent="0.25">
      <c r="A21078" s="2">
        <v>44697.522222222222</v>
      </c>
      <c r="B21078" t="s">
        <v>1461</v>
      </c>
      <c r="C21078" t="s">
        <v>10803</v>
      </c>
    </row>
    <row r="21079" spans="1:4" x14ac:dyDescent="0.25">
      <c r="A21079" s="2">
        <v>44697.522222222222</v>
      </c>
      <c r="B21079" t="s">
        <v>1461</v>
      </c>
      <c r="C21079" t="s">
        <v>6386</v>
      </c>
    </row>
    <row r="21080" spans="1:4" x14ac:dyDescent="0.25">
      <c r="A21080" s="2">
        <v>44697.522222222222</v>
      </c>
      <c r="B21080" t="s">
        <v>1461</v>
      </c>
      <c r="C21080" t="s">
        <v>7437</v>
      </c>
    </row>
    <row r="21081" spans="1:4" x14ac:dyDescent="0.25">
      <c r="A21081" s="2">
        <v>44697.522222222222</v>
      </c>
      <c r="B21081" t="s">
        <v>10296</v>
      </c>
      <c r="C21081" t="s">
        <v>11863</v>
      </c>
    </row>
    <row r="21082" spans="1:4" x14ac:dyDescent="0.25">
      <c r="A21082" s="2">
        <v>44697.522222222222</v>
      </c>
      <c r="B21082" t="s">
        <v>10296</v>
      </c>
      <c r="C21082" t="s">
        <v>6396</v>
      </c>
    </row>
    <row r="21083" spans="1:4" x14ac:dyDescent="0.25">
      <c r="A21083" s="2">
        <v>44697.522222222222</v>
      </c>
      <c r="B21083" t="s">
        <v>1461</v>
      </c>
      <c r="D21083" t="s">
        <v>902</v>
      </c>
    </row>
    <row r="21084" spans="1:4" x14ac:dyDescent="0.25">
      <c r="A21084" s="2">
        <v>44697.522222222222</v>
      </c>
      <c r="B21084" t="s">
        <v>1461</v>
      </c>
      <c r="D21084" t="s">
        <v>995</v>
      </c>
    </row>
    <row r="21085" spans="1:4" x14ac:dyDescent="0.25">
      <c r="A21085" s="2">
        <v>44697.522222222222</v>
      </c>
      <c r="B21085" t="s">
        <v>1461</v>
      </c>
      <c r="D21085" t="s">
        <v>971</v>
      </c>
    </row>
    <row r="21086" spans="1:4" x14ac:dyDescent="0.25">
      <c r="A21086" s="2">
        <v>44697.522222222222</v>
      </c>
      <c r="B21086" t="s">
        <v>1461</v>
      </c>
      <c r="D21086" t="s">
        <v>1853</v>
      </c>
    </row>
    <row r="21087" spans="1:4" x14ac:dyDescent="0.25">
      <c r="A21087" s="2">
        <v>44697.522222222222</v>
      </c>
      <c r="B21087" t="s">
        <v>10296</v>
      </c>
      <c r="D21087" t="s">
        <v>1849</v>
      </c>
    </row>
    <row r="21088" spans="1:4" x14ac:dyDescent="0.25">
      <c r="A21088" s="2">
        <v>44697.522222222222</v>
      </c>
      <c r="B21088" t="s">
        <v>10296</v>
      </c>
      <c r="D21088" t="s">
        <v>1850</v>
      </c>
    </row>
    <row r="21089" spans="1:4" x14ac:dyDescent="0.25">
      <c r="A21089" s="2">
        <v>44697.522916666669</v>
      </c>
      <c r="B21089" t="s">
        <v>10296</v>
      </c>
      <c r="C21089" t="s">
        <v>6377</v>
      </c>
    </row>
    <row r="21090" spans="1:4" x14ac:dyDescent="0.25">
      <c r="A21090" s="2">
        <v>44697.522916666669</v>
      </c>
      <c r="B21090" t="s">
        <v>10296</v>
      </c>
      <c r="D21090" t="s">
        <v>1897</v>
      </c>
    </row>
    <row r="21091" spans="1:4" x14ac:dyDescent="0.25">
      <c r="A21091" s="2">
        <v>44697.523611111108</v>
      </c>
      <c r="B21091" t="s">
        <v>1461</v>
      </c>
      <c r="C21091" t="s">
        <v>10804</v>
      </c>
    </row>
    <row r="21092" spans="1:4" x14ac:dyDescent="0.25">
      <c r="A21092" s="2">
        <v>44697.523611111108</v>
      </c>
      <c r="B21092" t="s">
        <v>1461</v>
      </c>
      <c r="C21092" t="s">
        <v>1538</v>
      </c>
    </row>
    <row r="21093" spans="1:4" x14ac:dyDescent="0.25">
      <c r="A21093" s="2">
        <v>44697.523611111108</v>
      </c>
      <c r="B21093" t="s">
        <v>1461</v>
      </c>
      <c r="C21093" t="s">
        <v>10805</v>
      </c>
    </row>
    <row r="21094" spans="1:4" x14ac:dyDescent="0.25">
      <c r="A21094" s="2">
        <v>44697.523611111108</v>
      </c>
      <c r="B21094" t="s">
        <v>1461</v>
      </c>
      <c r="C21094" t="s">
        <v>1538</v>
      </c>
    </row>
    <row r="21095" spans="1:4" x14ac:dyDescent="0.25">
      <c r="A21095" s="2">
        <v>44697.523611111108</v>
      </c>
      <c r="B21095" t="s">
        <v>1461</v>
      </c>
      <c r="C21095" t="s">
        <v>10806</v>
      </c>
    </row>
    <row r="21096" spans="1:4" x14ac:dyDescent="0.25">
      <c r="A21096" s="2">
        <v>44697.523611111108</v>
      </c>
      <c r="B21096" t="s">
        <v>1461</v>
      </c>
      <c r="C21096" t="s">
        <v>7262</v>
      </c>
    </row>
    <row r="21097" spans="1:4" x14ac:dyDescent="0.25">
      <c r="A21097" s="2">
        <v>44697.523611111108</v>
      </c>
      <c r="B21097" t="s">
        <v>1461</v>
      </c>
      <c r="D21097" t="s">
        <v>842</v>
      </c>
    </row>
    <row r="21098" spans="1:4" x14ac:dyDescent="0.25">
      <c r="A21098" s="2">
        <v>44697.523611111108</v>
      </c>
      <c r="B21098" t="s">
        <v>1461</v>
      </c>
      <c r="D21098" t="s">
        <v>932</v>
      </c>
    </row>
    <row r="21099" spans="1:4" x14ac:dyDescent="0.25">
      <c r="A21099" s="2">
        <v>44697.523611111108</v>
      </c>
      <c r="B21099" t="s">
        <v>1461</v>
      </c>
      <c r="D21099" t="s">
        <v>850</v>
      </c>
    </row>
    <row r="21100" spans="1:4" x14ac:dyDescent="0.25">
      <c r="A21100" s="2">
        <v>44697.523611111108</v>
      </c>
      <c r="B21100" t="s">
        <v>1461</v>
      </c>
      <c r="D21100" t="s">
        <v>1009</v>
      </c>
    </row>
    <row r="21101" spans="1:4" x14ac:dyDescent="0.25">
      <c r="A21101" s="2">
        <v>44697.523611111108</v>
      </c>
      <c r="B21101" t="s">
        <v>1461</v>
      </c>
      <c r="D21101" t="s">
        <v>852</v>
      </c>
    </row>
    <row r="21102" spans="1:4" x14ac:dyDescent="0.25">
      <c r="A21102" s="2">
        <v>44697.523611111108</v>
      </c>
      <c r="B21102" t="s">
        <v>1461</v>
      </c>
      <c r="D21102" t="s">
        <v>933</v>
      </c>
    </row>
    <row r="21103" spans="1:4" x14ac:dyDescent="0.25">
      <c r="A21103" s="2">
        <v>44697.524305555555</v>
      </c>
      <c r="B21103" t="s">
        <v>1461</v>
      </c>
      <c r="C21103" t="s">
        <v>10807</v>
      </c>
    </row>
    <row r="21104" spans="1:4" x14ac:dyDescent="0.25">
      <c r="A21104" s="2">
        <v>44697.524305555555</v>
      </c>
      <c r="B21104" t="s">
        <v>1461</v>
      </c>
      <c r="C21104" t="s">
        <v>10808</v>
      </c>
    </row>
    <row r="21105" spans="1:4" x14ac:dyDescent="0.25">
      <c r="A21105" s="2">
        <v>44697.524305555555</v>
      </c>
      <c r="B21105" t="s">
        <v>1461</v>
      </c>
      <c r="D21105" t="s">
        <v>1855</v>
      </c>
    </row>
    <row r="21106" spans="1:4" x14ac:dyDescent="0.25">
      <c r="A21106" s="2">
        <v>44697.524305555555</v>
      </c>
      <c r="B21106" t="s">
        <v>1461</v>
      </c>
      <c r="D21106" t="s">
        <v>1854</v>
      </c>
    </row>
    <row r="21107" spans="1:4" x14ac:dyDescent="0.25">
      <c r="A21107" s="2">
        <v>44697.525000000001</v>
      </c>
      <c r="B21107" t="s">
        <v>1461</v>
      </c>
      <c r="C21107" t="s">
        <v>10809</v>
      </c>
    </row>
    <row r="21108" spans="1:4" x14ac:dyDescent="0.25">
      <c r="A21108" s="2">
        <v>44697.525000000001</v>
      </c>
      <c r="B21108" t="s">
        <v>1461</v>
      </c>
      <c r="C21108" t="s">
        <v>10810</v>
      </c>
    </row>
    <row r="21109" spans="1:4" x14ac:dyDescent="0.25">
      <c r="A21109" s="2">
        <v>44697.525000000001</v>
      </c>
      <c r="B21109" t="s">
        <v>1461</v>
      </c>
      <c r="C21109" t="s">
        <v>10811</v>
      </c>
    </row>
    <row r="21110" spans="1:4" x14ac:dyDescent="0.25">
      <c r="A21110" s="2">
        <v>44697.525000000001</v>
      </c>
      <c r="B21110" t="s">
        <v>1461</v>
      </c>
      <c r="D21110" t="s">
        <v>834</v>
      </c>
    </row>
    <row r="21111" spans="1:4" x14ac:dyDescent="0.25">
      <c r="A21111" s="2">
        <v>44697.525000000001</v>
      </c>
      <c r="B21111" t="s">
        <v>1461</v>
      </c>
      <c r="D21111" t="s">
        <v>1898</v>
      </c>
    </row>
    <row r="21112" spans="1:4" x14ac:dyDescent="0.25">
      <c r="A21112" s="2">
        <v>44697.525000000001</v>
      </c>
      <c r="B21112" t="s">
        <v>1461</v>
      </c>
      <c r="D21112" t="s">
        <v>4991</v>
      </c>
    </row>
    <row r="21113" spans="1:4" x14ac:dyDescent="0.25">
      <c r="A21113" s="2">
        <v>44697.525694444441</v>
      </c>
      <c r="B21113" t="s">
        <v>1461</v>
      </c>
      <c r="C21113" t="s">
        <v>10812</v>
      </c>
    </row>
    <row r="21114" spans="1:4" x14ac:dyDescent="0.25">
      <c r="A21114" s="2">
        <v>44697.525694444441</v>
      </c>
      <c r="B21114" t="s">
        <v>1461</v>
      </c>
      <c r="C21114" t="s">
        <v>194</v>
      </c>
    </row>
    <row r="21115" spans="1:4" x14ac:dyDescent="0.25">
      <c r="A21115" s="2">
        <v>44697.525694444441</v>
      </c>
      <c r="B21115" t="s">
        <v>1461</v>
      </c>
      <c r="C21115" t="s">
        <v>10813</v>
      </c>
    </row>
    <row r="21116" spans="1:4" x14ac:dyDescent="0.25">
      <c r="A21116" s="2">
        <v>44697.525694444441</v>
      </c>
      <c r="B21116" t="s">
        <v>1461</v>
      </c>
      <c r="C21116" t="s">
        <v>10814</v>
      </c>
    </row>
    <row r="21117" spans="1:4" x14ac:dyDescent="0.25">
      <c r="A21117" s="2">
        <v>44697.525694444441</v>
      </c>
      <c r="B21117" t="s">
        <v>1461</v>
      </c>
      <c r="D21117" t="s">
        <v>844</v>
      </c>
    </row>
    <row r="21118" spans="1:4" x14ac:dyDescent="0.25">
      <c r="A21118" s="2">
        <v>44697.525694444441</v>
      </c>
      <c r="B21118" t="s">
        <v>1461</v>
      </c>
      <c r="D21118" t="s">
        <v>974</v>
      </c>
    </row>
    <row r="21119" spans="1:4" x14ac:dyDescent="0.25">
      <c r="A21119" s="2">
        <v>44697.525694444441</v>
      </c>
      <c r="B21119" t="s">
        <v>1461</v>
      </c>
      <c r="D21119" t="s">
        <v>952</v>
      </c>
    </row>
    <row r="21120" spans="1:4" x14ac:dyDescent="0.25">
      <c r="A21120" s="2">
        <v>44697.525694444441</v>
      </c>
      <c r="B21120" t="s">
        <v>1461</v>
      </c>
      <c r="D21120" t="s">
        <v>899</v>
      </c>
    </row>
    <row r="21121" spans="1:4" x14ac:dyDescent="0.25">
      <c r="A21121" s="2">
        <v>44697.526388888888</v>
      </c>
      <c r="B21121" t="s">
        <v>1461</v>
      </c>
      <c r="C21121" t="s">
        <v>1538</v>
      </c>
    </row>
    <row r="21122" spans="1:4" x14ac:dyDescent="0.25">
      <c r="A21122" s="2">
        <v>44697.526388888888</v>
      </c>
      <c r="B21122" t="s">
        <v>1461</v>
      </c>
      <c r="C21122" t="s">
        <v>10815</v>
      </c>
    </row>
    <row r="21123" spans="1:4" x14ac:dyDescent="0.25">
      <c r="A21123" s="2">
        <v>44697.526388888888</v>
      </c>
      <c r="B21123" t="s">
        <v>1461</v>
      </c>
      <c r="C21123" t="s">
        <v>10816</v>
      </c>
    </row>
    <row r="21124" spans="1:4" x14ac:dyDescent="0.25">
      <c r="A21124" s="2">
        <v>44697.526388888888</v>
      </c>
      <c r="B21124" t="s">
        <v>1461</v>
      </c>
      <c r="C21124" t="s">
        <v>10797</v>
      </c>
    </row>
    <row r="21125" spans="1:4" x14ac:dyDescent="0.25">
      <c r="A21125" s="2">
        <v>44697.526388888888</v>
      </c>
      <c r="B21125" t="s">
        <v>1461</v>
      </c>
      <c r="C21125" t="s">
        <v>6386</v>
      </c>
    </row>
    <row r="21126" spans="1:4" x14ac:dyDescent="0.25">
      <c r="A21126" s="2">
        <v>44697.526388888888</v>
      </c>
      <c r="B21126" t="s">
        <v>1461</v>
      </c>
      <c r="C21126" t="s">
        <v>10817</v>
      </c>
    </row>
    <row r="21127" spans="1:4" x14ac:dyDescent="0.25">
      <c r="A21127" s="2">
        <v>44697.526388888888</v>
      </c>
      <c r="B21127" t="s">
        <v>1461</v>
      </c>
      <c r="C21127" t="s">
        <v>10818</v>
      </c>
    </row>
    <row r="21128" spans="1:4" x14ac:dyDescent="0.25">
      <c r="A21128" s="2">
        <v>44697.526388888888</v>
      </c>
      <c r="B21128" t="s">
        <v>1461</v>
      </c>
      <c r="D21128" t="s">
        <v>855</v>
      </c>
    </row>
    <row r="21129" spans="1:4" x14ac:dyDescent="0.25">
      <c r="A21129" s="2">
        <v>44697.526388888888</v>
      </c>
      <c r="B21129" t="s">
        <v>1461</v>
      </c>
      <c r="D21129" t="s">
        <v>825</v>
      </c>
    </row>
    <row r="21130" spans="1:4" x14ac:dyDescent="0.25">
      <c r="A21130" s="2">
        <v>44697.526388888888</v>
      </c>
      <c r="B21130" t="s">
        <v>1461</v>
      </c>
      <c r="D21130" t="s">
        <v>826</v>
      </c>
    </row>
    <row r="21131" spans="1:4" x14ac:dyDescent="0.25">
      <c r="A21131" s="2">
        <v>44697.526388888888</v>
      </c>
      <c r="B21131" t="s">
        <v>1461</v>
      </c>
      <c r="D21131" t="s">
        <v>846</v>
      </c>
    </row>
    <row r="21132" spans="1:4" x14ac:dyDescent="0.25">
      <c r="A21132" s="2">
        <v>44697.526388888888</v>
      </c>
      <c r="B21132" t="s">
        <v>1461</v>
      </c>
      <c r="D21132" t="s">
        <v>908</v>
      </c>
    </row>
    <row r="21133" spans="1:4" x14ac:dyDescent="0.25">
      <c r="A21133" s="2">
        <v>44697.526388888888</v>
      </c>
      <c r="B21133" t="s">
        <v>1461</v>
      </c>
      <c r="D21133" t="s">
        <v>848</v>
      </c>
    </row>
    <row r="21134" spans="1:4" x14ac:dyDescent="0.25">
      <c r="A21134" s="2">
        <v>44697.526388888888</v>
      </c>
      <c r="B21134" t="s">
        <v>1461</v>
      </c>
      <c r="D21134" t="s">
        <v>909</v>
      </c>
    </row>
    <row r="21135" spans="1:4" x14ac:dyDescent="0.25">
      <c r="A21135" s="2">
        <v>44697.527083333334</v>
      </c>
      <c r="B21135" t="s">
        <v>1461</v>
      </c>
      <c r="C21135" t="s">
        <v>1538</v>
      </c>
    </row>
    <row r="21136" spans="1:4" x14ac:dyDescent="0.25">
      <c r="A21136" s="2">
        <v>44697.527083333334</v>
      </c>
      <c r="B21136" t="s">
        <v>1461</v>
      </c>
      <c r="D21136" t="s">
        <v>885</v>
      </c>
    </row>
    <row r="21137" spans="1:4" x14ac:dyDescent="0.25">
      <c r="A21137" s="2">
        <v>44697.57916666667</v>
      </c>
      <c r="B21137" t="s">
        <v>173</v>
      </c>
      <c r="C21137" t="s">
        <v>6386</v>
      </c>
    </row>
    <row r="21138" spans="1:4" x14ac:dyDescent="0.25">
      <c r="A21138" s="2">
        <v>44697.57916666667</v>
      </c>
      <c r="B21138" t="s">
        <v>173</v>
      </c>
      <c r="C21138" t="s">
        <v>9602</v>
      </c>
    </row>
    <row r="21139" spans="1:4" x14ac:dyDescent="0.25">
      <c r="A21139" s="2">
        <v>44697.57916666667</v>
      </c>
      <c r="B21139" t="s">
        <v>173</v>
      </c>
      <c r="C21139" t="s">
        <v>12144</v>
      </c>
    </row>
    <row r="21140" spans="1:4" x14ac:dyDescent="0.25">
      <c r="A21140" s="2">
        <v>44697.57916666667</v>
      </c>
      <c r="B21140" t="s">
        <v>173</v>
      </c>
      <c r="D21140" t="s">
        <v>5026</v>
      </c>
    </row>
    <row r="21141" spans="1:4" x14ac:dyDescent="0.25">
      <c r="A21141" s="2">
        <v>44697.57916666667</v>
      </c>
      <c r="B21141" t="s">
        <v>173</v>
      </c>
      <c r="D21141" t="s">
        <v>1848</v>
      </c>
    </row>
    <row r="21142" spans="1:4" x14ac:dyDescent="0.25">
      <c r="A21142" s="2">
        <v>44697.57916666667</v>
      </c>
      <c r="B21142" t="s">
        <v>173</v>
      </c>
      <c r="D21142" t="s">
        <v>1849</v>
      </c>
    </row>
    <row r="21143" spans="1:4" x14ac:dyDescent="0.25">
      <c r="A21143" s="2">
        <v>44697.579861111109</v>
      </c>
      <c r="B21143" t="s">
        <v>173</v>
      </c>
      <c r="C21143" t="s">
        <v>12145</v>
      </c>
    </row>
    <row r="21144" spans="1:4" x14ac:dyDescent="0.25">
      <c r="A21144" s="2">
        <v>44697.579861111109</v>
      </c>
      <c r="B21144" t="s">
        <v>173</v>
      </c>
      <c r="C21144" t="s">
        <v>6386</v>
      </c>
    </row>
    <row r="21145" spans="1:4" x14ac:dyDescent="0.25">
      <c r="A21145" s="2">
        <v>44697.579861111109</v>
      </c>
      <c r="B21145" t="s">
        <v>173</v>
      </c>
      <c r="C21145" t="s">
        <v>12146</v>
      </c>
    </row>
    <row r="21146" spans="1:4" x14ac:dyDescent="0.25">
      <c r="A21146" s="2">
        <v>44697.579861111109</v>
      </c>
      <c r="B21146" t="s">
        <v>173</v>
      </c>
      <c r="C21146" t="s">
        <v>12147</v>
      </c>
    </row>
    <row r="21147" spans="1:4" x14ac:dyDescent="0.25">
      <c r="A21147" s="2">
        <v>44697.579861111109</v>
      </c>
      <c r="B21147" t="s">
        <v>173</v>
      </c>
      <c r="C21147" t="s">
        <v>1538</v>
      </c>
    </row>
    <row r="21148" spans="1:4" x14ac:dyDescent="0.25">
      <c r="A21148" s="2">
        <v>44697.579861111109</v>
      </c>
      <c r="B21148" t="s">
        <v>173</v>
      </c>
      <c r="C21148" t="s">
        <v>12148</v>
      </c>
    </row>
    <row r="21149" spans="1:4" x14ac:dyDescent="0.25">
      <c r="A21149" s="2">
        <v>44697.579861111109</v>
      </c>
      <c r="B21149" t="s">
        <v>173</v>
      </c>
      <c r="C21149" t="s">
        <v>6386</v>
      </c>
    </row>
    <row r="21150" spans="1:4" x14ac:dyDescent="0.25">
      <c r="A21150" s="2">
        <v>44697.579861111109</v>
      </c>
      <c r="B21150" t="s">
        <v>173</v>
      </c>
      <c r="C21150" t="s">
        <v>12149</v>
      </c>
    </row>
    <row r="21151" spans="1:4" x14ac:dyDescent="0.25">
      <c r="A21151" s="2">
        <v>44697.579861111109</v>
      </c>
      <c r="B21151" t="s">
        <v>173</v>
      </c>
      <c r="D21151" t="s">
        <v>1933</v>
      </c>
    </row>
    <row r="21152" spans="1:4" x14ac:dyDescent="0.25">
      <c r="A21152" s="2">
        <v>44697.579861111109</v>
      </c>
      <c r="B21152" t="s">
        <v>173</v>
      </c>
      <c r="D21152" t="s">
        <v>1852</v>
      </c>
    </row>
    <row r="21153" spans="1:4" x14ac:dyDescent="0.25">
      <c r="A21153" s="2">
        <v>44697.579861111109</v>
      </c>
      <c r="B21153" t="s">
        <v>173</v>
      </c>
      <c r="D21153" t="s">
        <v>885</v>
      </c>
    </row>
    <row r="21154" spans="1:4" x14ac:dyDescent="0.25">
      <c r="A21154" s="2">
        <v>44697.579861111109</v>
      </c>
      <c r="B21154" t="s">
        <v>173</v>
      </c>
      <c r="D21154" t="s">
        <v>852</v>
      </c>
    </row>
    <row r="21155" spans="1:4" x14ac:dyDescent="0.25">
      <c r="A21155" s="2">
        <v>44697.579861111109</v>
      </c>
      <c r="B21155" t="s">
        <v>173</v>
      </c>
      <c r="D21155" t="s">
        <v>1003</v>
      </c>
    </row>
    <row r="21156" spans="1:4" x14ac:dyDescent="0.25">
      <c r="A21156" s="2">
        <v>44697.579861111109</v>
      </c>
      <c r="B21156" t="s">
        <v>173</v>
      </c>
      <c r="D21156" t="s">
        <v>844</v>
      </c>
    </row>
    <row r="21157" spans="1:4" x14ac:dyDescent="0.25">
      <c r="A21157" s="2">
        <v>44697.579861111109</v>
      </c>
      <c r="B21157" t="s">
        <v>173</v>
      </c>
      <c r="D21157" t="s">
        <v>845</v>
      </c>
    </row>
    <row r="21158" spans="1:4" x14ac:dyDescent="0.25">
      <c r="A21158" s="2">
        <v>44697.579861111109</v>
      </c>
      <c r="B21158" t="s">
        <v>173</v>
      </c>
      <c r="D21158" t="s">
        <v>902</v>
      </c>
    </row>
    <row r="21159" spans="1:4" x14ac:dyDescent="0.25">
      <c r="A21159" s="2">
        <v>44697.580555555556</v>
      </c>
      <c r="B21159" t="s">
        <v>173</v>
      </c>
      <c r="C21159" t="s">
        <v>12150</v>
      </c>
    </row>
    <row r="21160" spans="1:4" x14ac:dyDescent="0.25">
      <c r="A21160" s="2">
        <v>44697.580555555556</v>
      </c>
      <c r="B21160" t="s">
        <v>173</v>
      </c>
      <c r="C21160" t="s">
        <v>6386</v>
      </c>
    </row>
    <row r="21161" spans="1:4" x14ac:dyDescent="0.25">
      <c r="A21161" s="2">
        <v>44697.580555555556</v>
      </c>
      <c r="B21161" t="s">
        <v>173</v>
      </c>
      <c r="C21161" t="s">
        <v>12151</v>
      </c>
    </row>
    <row r="21162" spans="1:4" x14ac:dyDescent="0.25">
      <c r="A21162" s="2">
        <v>44697.580555555556</v>
      </c>
      <c r="B21162" t="s">
        <v>173</v>
      </c>
      <c r="C21162" t="s">
        <v>6386</v>
      </c>
    </row>
    <row r="21163" spans="1:4" x14ac:dyDescent="0.25">
      <c r="A21163" s="2">
        <v>44697.580555555556</v>
      </c>
      <c r="B21163" t="s">
        <v>173</v>
      </c>
      <c r="D21163" t="s">
        <v>992</v>
      </c>
    </row>
    <row r="21164" spans="1:4" x14ac:dyDescent="0.25">
      <c r="A21164" s="2">
        <v>44697.580555555556</v>
      </c>
      <c r="B21164" t="s">
        <v>173</v>
      </c>
      <c r="D21164" t="s">
        <v>4991</v>
      </c>
    </row>
    <row r="21165" spans="1:4" x14ac:dyDescent="0.25">
      <c r="A21165" s="2">
        <v>44697.580555555556</v>
      </c>
      <c r="B21165" t="s">
        <v>173</v>
      </c>
      <c r="D21165" t="s">
        <v>834</v>
      </c>
    </row>
    <row r="21166" spans="1:4" x14ac:dyDescent="0.25">
      <c r="A21166" s="2">
        <v>44697.580555555556</v>
      </c>
      <c r="B21166" t="s">
        <v>173</v>
      </c>
      <c r="D21166" t="s">
        <v>955</v>
      </c>
    </row>
    <row r="21167" spans="1:4" x14ac:dyDescent="0.25">
      <c r="A21167" s="2">
        <v>44697.581250000003</v>
      </c>
      <c r="B21167" t="s">
        <v>173</v>
      </c>
      <c r="C21167" t="s">
        <v>12152</v>
      </c>
    </row>
    <row r="21168" spans="1:4" x14ac:dyDescent="0.25">
      <c r="A21168" s="2">
        <v>44697.581250000003</v>
      </c>
      <c r="B21168" t="s">
        <v>173</v>
      </c>
      <c r="C21168" t="s">
        <v>12153</v>
      </c>
    </row>
    <row r="21169" spans="1:4" x14ac:dyDescent="0.25">
      <c r="A21169" s="2">
        <v>44697.581250000003</v>
      </c>
      <c r="B21169" t="s">
        <v>173</v>
      </c>
      <c r="C21169" t="s">
        <v>12154</v>
      </c>
    </row>
    <row r="21170" spans="1:4" x14ac:dyDescent="0.25">
      <c r="A21170" s="2">
        <v>44697.581250000003</v>
      </c>
      <c r="B21170" t="s">
        <v>173</v>
      </c>
      <c r="C21170" t="s">
        <v>12155</v>
      </c>
    </row>
    <row r="21171" spans="1:4" x14ac:dyDescent="0.25">
      <c r="A21171" s="2">
        <v>44697.581250000003</v>
      </c>
      <c r="B21171" t="s">
        <v>173</v>
      </c>
      <c r="D21171" t="s">
        <v>959</v>
      </c>
    </row>
    <row r="21172" spans="1:4" x14ac:dyDescent="0.25">
      <c r="A21172" s="2">
        <v>44697.581250000003</v>
      </c>
      <c r="B21172" t="s">
        <v>173</v>
      </c>
      <c r="D21172" t="s">
        <v>1855</v>
      </c>
    </row>
    <row r="21173" spans="1:4" x14ac:dyDescent="0.25">
      <c r="A21173" s="2">
        <v>44697.581250000003</v>
      </c>
      <c r="B21173" t="s">
        <v>173</v>
      </c>
      <c r="D21173" t="s">
        <v>846</v>
      </c>
    </row>
    <row r="21174" spans="1:4" x14ac:dyDescent="0.25">
      <c r="A21174" s="2">
        <v>44697.581250000003</v>
      </c>
      <c r="B21174" t="s">
        <v>173</v>
      </c>
      <c r="D21174" t="s">
        <v>827</v>
      </c>
    </row>
    <row r="21175" spans="1:4" x14ac:dyDescent="0.25">
      <c r="A21175" s="2">
        <v>44697.581250000003</v>
      </c>
      <c r="B21175" t="s">
        <v>173</v>
      </c>
      <c r="D21175" t="s">
        <v>854</v>
      </c>
    </row>
    <row r="21176" spans="1:4" x14ac:dyDescent="0.25">
      <c r="A21176" s="2">
        <v>44697.581944444442</v>
      </c>
      <c r="B21176" t="s">
        <v>173</v>
      </c>
      <c r="C21176" t="s">
        <v>12156</v>
      </c>
    </row>
    <row r="21177" spans="1:4" x14ac:dyDescent="0.25">
      <c r="A21177" s="2">
        <v>44697.581944444442</v>
      </c>
      <c r="B21177" t="s">
        <v>173</v>
      </c>
      <c r="C21177" t="s">
        <v>12157</v>
      </c>
    </row>
    <row r="21178" spans="1:4" x14ac:dyDescent="0.25">
      <c r="A21178" s="2">
        <v>44697.581944444442</v>
      </c>
      <c r="B21178" t="s">
        <v>173</v>
      </c>
      <c r="C21178" t="s">
        <v>12158</v>
      </c>
    </row>
    <row r="21179" spans="1:4" x14ac:dyDescent="0.25">
      <c r="A21179" s="2">
        <v>44697.581944444442</v>
      </c>
      <c r="B21179" t="s">
        <v>173</v>
      </c>
      <c r="C21179" t="s">
        <v>12159</v>
      </c>
    </row>
    <row r="21180" spans="1:4" x14ac:dyDescent="0.25">
      <c r="A21180" s="2">
        <v>44697.581944444442</v>
      </c>
      <c r="B21180" t="s">
        <v>173</v>
      </c>
      <c r="D21180" t="s">
        <v>953</v>
      </c>
    </row>
    <row r="21181" spans="1:4" x14ac:dyDescent="0.25">
      <c r="A21181" s="2">
        <v>44697.581944444442</v>
      </c>
      <c r="B21181" t="s">
        <v>173</v>
      </c>
      <c r="D21181" t="s">
        <v>1853</v>
      </c>
    </row>
    <row r="21182" spans="1:4" x14ac:dyDescent="0.25">
      <c r="A21182" s="2">
        <v>44697.581944444442</v>
      </c>
      <c r="B21182" t="s">
        <v>173</v>
      </c>
      <c r="D21182" t="s">
        <v>850</v>
      </c>
    </row>
    <row r="21183" spans="1:4" x14ac:dyDescent="0.25">
      <c r="A21183" s="2">
        <v>44697.581944444442</v>
      </c>
      <c r="B21183" t="s">
        <v>173</v>
      </c>
      <c r="D21183" t="s">
        <v>922</v>
      </c>
    </row>
    <row r="21184" spans="1:4" x14ac:dyDescent="0.25">
      <c r="A21184" s="2">
        <v>44697.582638888889</v>
      </c>
      <c r="B21184" t="s">
        <v>173</v>
      </c>
      <c r="C21184" t="s">
        <v>12160</v>
      </c>
    </row>
    <row r="21185" spans="1:4" x14ac:dyDescent="0.25">
      <c r="A21185" s="2">
        <v>44697.582638888889</v>
      </c>
      <c r="B21185" t="s">
        <v>173</v>
      </c>
      <c r="C21185" t="s">
        <v>6776</v>
      </c>
    </row>
    <row r="21186" spans="1:4" x14ac:dyDescent="0.25">
      <c r="A21186" s="2">
        <v>44697.582638888889</v>
      </c>
      <c r="B21186" t="s">
        <v>173</v>
      </c>
      <c r="C21186" t="s">
        <v>6395</v>
      </c>
    </row>
    <row r="21187" spans="1:4" x14ac:dyDescent="0.25">
      <c r="A21187" s="2">
        <v>44697.582638888889</v>
      </c>
      <c r="B21187" t="s">
        <v>173</v>
      </c>
      <c r="D21187" t="s">
        <v>825</v>
      </c>
    </row>
    <row r="21188" spans="1:4" x14ac:dyDescent="0.25">
      <c r="A21188" s="2">
        <v>44697.582638888889</v>
      </c>
      <c r="B21188" t="s">
        <v>173</v>
      </c>
      <c r="D21188" t="s">
        <v>853</v>
      </c>
    </row>
    <row r="21189" spans="1:4" x14ac:dyDescent="0.25">
      <c r="A21189" s="2">
        <v>44697.582638888889</v>
      </c>
      <c r="B21189" t="s">
        <v>173</v>
      </c>
      <c r="D21189" t="s">
        <v>842</v>
      </c>
    </row>
    <row r="21190" spans="1:4" x14ac:dyDescent="0.25">
      <c r="A21190" s="2">
        <v>44697.583333333336</v>
      </c>
      <c r="B21190" t="s">
        <v>173</v>
      </c>
      <c r="C21190" t="s">
        <v>12161</v>
      </c>
    </row>
    <row r="21191" spans="1:4" x14ac:dyDescent="0.25">
      <c r="A21191" s="2">
        <v>44697.583333333336</v>
      </c>
      <c r="B21191" t="s">
        <v>173</v>
      </c>
      <c r="D21191" t="s">
        <v>1005</v>
      </c>
    </row>
    <row r="21192" spans="1:4" x14ac:dyDescent="0.25">
      <c r="A21192" s="2">
        <v>44697.63958333333</v>
      </c>
      <c r="B21192" t="s">
        <v>169</v>
      </c>
      <c r="C21192" t="s">
        <v>6396</v>
      </c>
    </row>
    <row r="21193" spans="1:4" x14ac:dyDescent="0.25">
      <c r="A21193" s="2">
        <v>44697.63958333333</v>
      </c>
      <c r="B21193" t="s">
        <v>169</v>
      </c>
      <c r="D21193" t="s">
        <v>5010</v>
      </c>
    </row>
    <row r="21194" spans="1:4" x14ac:dyDescent="0.25">
      <c r="A21194" s="2">
        <v>44697.640277777777</v>
      </c>
      <c r="B21194" t="s">
        <v>169</v>
      </c>
      <c r="C21194" t="s">
        <v>11129</v>
      </c>
    </row>
    <row r="21195" spans="1:4" x14ac:dyDescent="0.25">
      <c r="A21195" s="2">
        <v>44697.640277777777</v>
      </c>
      <c r="B21195" t="s">
        <v>169</v>
      </c>
      <c r="D21195" t="s">
        <v>1848</v>
      </c>
    </row>
    <row r="21196" spans="1:4" x14ac:dyDescent="0.25">
      <c r="A21196" s="2">
        <v>44697.64166666667</v>
      </c>
      <c r="B21196" t="s">
        <v>172</v>
      </c>
      <c r="C21196" t="s">
        <v>11326</v>
      </c>
    </row>
    <row r="21197" spans="1:4" x14ac:dyDescent="0.25">
      <c r="A21197" s="2">
        <v>44697.64166666667</v>
      </c>
      <c r="B21197" t="s">
        <v>172</v>
      </c>
      <c r="D21197" t="s">
        <v>11327</v>
      </c>
    </row>
    <row r="21198" spans="1:4" x14ac:dyDescent="0.25">
      <c r="A21198" s="2">
        <v>44697.642361111109</v>
      </c>
      <c r="B21198" t="s">
        <v>169</v>
      </c>
      <c r="C21198" t="s">
        <v>11130</v>
      </c>
    </row>
    <row r="21199" spans="1:4" x14ac:dyDescent="0.25">
      <c r="A21199" s="2">
        <v>44697.642361111109</v>
      </c>
      <c r="B21199" t="s">
        <v>169</v>
      </c>
      <c r="C21199" t="s">
        <v>6386</v>
      </c>
    </row>
    <row r="21200" spans="1:4" x14ac:dyDescent="0.25">
      <c r="A21200" s="2">
        <v>44697.642361111109</v>
      </c>
      <c r="B21200" t="s">
        <v>169</v>
      </c>
      <c r="C21200" t="s">
        <v>8390</v>
      </c>
    </row>
    <row r="21201" spans="1:4" x14ac:dyDescent="0.25">
      <c r="A21201" s="2">
        <v>44697.642361111109</v>
      </c>
      <c r="B21201" t="s">
        <v>169</v>
      </c>
      <c r="C21201" t="s">
        <v>6386</v>
      </c>
    </row>
    <row r="21202" spans="1:4" x14ac:dyDescent="0.25">
      <c r="A21202" s="2">
        <v>44697.642361111109</v>
      </c>
      <c r="B21202" t="s">
        <v>169</v>
      </c>
      <c r="D21202" t="s">
        <v>1849</v>
      </c>
    </row>
    <row r="21203" spans="1:4" x14ac:dyDescent="0.25">
      <c r="A21203" s="2">
        <v>44697.642361111109</v>
      </c>
      <c r="B21203" t="s">
        <v>169</v>
      </c>
      <c r="D21203" t="s">
        <v>1850</v>
      </c>
    </row>
    <row r="21204" spans="1:4" x14ac:dyDescent="0.25">
      <c r="A21204" s="2">
        <v>44697.642361111109</v>
      </c>
      <c r="B21204" t="s">
        <v>169</v>
      </c>
      <c r="D21204" t="s">
        <v>1892</v>
      </c>
    </row>
    <row r="21205" spans="1:4" x14ac:dyDescent="0.25">
      <c r="A21205" s="2">
        <v>44697.642361111109</v>
      </c>
      <c r="B21205" t="s">
        <v>169</v>
      </c>
      <c r="D21205" t="s">
        <v>1852</v>
      </c>
    </row>
    <row r="21206" spans="1:4" x14ac:dyDescent="0.25">
      <c r="A21206" s="2">
        <v>44697.643055555556</v>
      </c>
      <c r="B21206" t="s">
        <v>169</v>
      </c>
      <c r="C21206" t="s">
        <v>1446</v>
      </c>
    </row>
    <row r="21207" spans="1:4" x14ac:dyDescent="0.25">
      <c r="A21207" s="2">
        <v>44697.643055555556</v>
      </c>
      <c r="B21207" t="s">
        <v>172</v>
      </c>
      <c r="C21207" t="s">
        <v>11328</v>
      </c>
    </row>
    <row r="21208" spans="1:4" x14ac:dyDescent="0.25">
      <c r="A21208" s="2">
        <v>44697.643055555556</v>
      </c>
      <c r="B21208" t="s">
        <v>169</v>
      </c>
      <c r="D21208" t="s">
        <v>1853</v>
      </c>
    </row>
    <row r="21209" spans="1:4" x14ac:dyDescent="0.25">
      <c r="A21209" s="2">
        <v>44697.643055555556</v>
      </c>
      <c r="B21209" t="s">
        <v>172</v>
      </c>
      <c r="D21209" t="s">
        <v>1849</v>
      </c>
    </row>
    <row r="21210" spans="1:4" x14ac:dyDescent="0.25">
      <c r="A21210" s="2">
        <v>44697.644444444442</v>
      </c>
      <c r="B21210" t="s">
        <v>172</v>
      </c>
      <c r="C21210" t="s">
        <v>11329</v>
      </c>
    </row>
    <row r="21211" spans="1:4" x14ac:dyDescent="0.25">
      <c r="A21211" s="2">
        <v>44697.644444444442</v>
      </c>
      <c r="B21211" t="s">
        <v>172</v>
      </c>
      <c r="D21211" t="s">
        <v>1886</v>
      </c>
    </row>
    <row r="21212" spans="1:4" x14ac:dyDescent="0.25">
      <c r="A21212" s="2">
        <v>44697.645138888889</v>
      </c>
      <c r="B21212" t="s">
        <v>172</v>
      </c>
      <c r="C21212" t="s">
        <v>11330</v>
      </c>
    </row>
    <row r="21213" spans="1:4" x14ac:dyDescent="0.25">
      <c r="A21213" s="2">
        <v>44697.645138888889</v>
      </c>
      <c r="B21213" t="s">
        <v>172</v>
      </c>
      <c r="D21213" t="s">
        <v>1050</v>
      </c>
    </row>
    <row r="21214" spans="1:4" x14ac:dyDescent="0.25">
      <c r="A21214" s="2">
        <v>44697.645833333336</v>
      </c>
      <c r="B21214" t="s">
        <v>172</v>
      </c>
      <c r="C21214" t="s">
        <v>11331</v>
      </c>
    </row>
    <row r="21215" spans="1:4" x14ac:dyDescent="0.25">
      <c r="A21215" s="2">
        <v>44697.645833333336</v>
      </c>
      <c r="B21215" t="s">
        <v>172</v>
      </c>
      <c r="D21215" t="s">
        <v>842</v>
      </c>
    </row>
    <row r="21216" spans="1:4" x14ac:dyDescent="0.25">
      <c r="A21216" s="2">
        <v>44697.646527777775</v>
      </c>
      <c r="B21216" t="s">
        <v>172</v>
      </c>
      <c r="C21216" t="s">
        <v>11307</v>
      </c>
    </row>
    <row r="21217" spans="1:4" x14ac:dyDescent="0.25">
      <c r="A21217" s="2">
        <v>44697.646527777775</v>
      </c>
      <c r="B21217" t="s">
        <v>172</v>
      </c>
      <c r="C21217" t="s">
        <v>11332</v>
      </c>
    </row>
    <row r="21218" spans="1:4" x14ac:dyDescent="0.25">
      <c r="A21218" s="2">
        <v>44697.646527777775</v>
      </c>
      <c r="B21218" t="s">
        <v>172</v>
      </c>
      <c r="D21218" t="s">
        <v>949</v>
      </c>
    </row>
    <row r="21219" spans="1:4" x14ac:dyDescent="0.25">
      <c r="A21219" s="2">
        <v>44697.646527777775</v>
      </c>
      <c r="B21219" t="s">
        <v>172</v>
      </c>
      <c r="D21219" t="s">
        <v>1853</v>
      </c>
    </row>
    <row r="21220" spans="1:4" x14ac:dyDescent="0.25">
      <c r="A21220" s="2">
        <v>44697.65347222222</v>
      </c>
      <c r="B21220" t="s">
        <v>172</v>
      </c>
      <c r="C21220" t="s">
        <v>11333</v>
      </c>
    </row>
    <row r="21221" spans="1:4" x14ac:dyDescent="0.25">
      <c r="A21221" s="2">
        <v>44697.65347222222</v>
      </c>
      <c r="B21221" t="s">
        <v>172</v>
      </c>
      <c r="D21221" t="s">
        <v>995</v>
      </c>
    </row>
    <row r="21222" spans="1:4" x14ac:dyDescent="0.25">
      <c r="A21222" s="2">
        <v>44697.8</v>
      </c>
      <c r="B21222" t="s">
        <v>185</v>
      </c>
      <c r="C21222" t="s">
        <v>11224</v>
      </c>
    </row>
    <row r="21223" spans="1:4" x14ac:dyDescent="0.25">
      <c r="A21223" s="2">
        <v>44697.8</v>
      </c>
      <c r="B21223" t="s">
        <v>185</v>
      </c>
      <c r="D21223" t="s">
        <v>4994</v>
      </c>
    </row>
    <row r="21224" spans="1:4" x14ac:dyDescent="0.25">
      <c r="A21224" s="2">
        <v>44697.801388888889</v>
      </c>
      <c r="B21224" t="s">
        <v>185</v>
      </c>
      <c r="C21224" t="s">
        <v>11225</v>
      </c>
    </row>
    <row r="21225" spans="1:4" x14ac:dyDescent="0.25">
      <c r="A21225" s="2">
        <v>44697.801388888889</v>
      </c>
      <c r="B21225" t="s">
        <v>185</v>
      </c>
      <c r="D21225" t="s">
        <v>1849</v>
      </c>
    </row>
    <row r="21226" spans="1:4" x14ac:dyDescent="0.25">
      <c r="A21226" s="2">
        <v>44697.802083333336</v>
      </c>
      <c r="B21226" t="s">
        <v>185</v>
      </c>
      <c r="C21226" t="s">
        <v>11226</v>
      </c>
    </row>
    <row r="21227" spans="1:4" x14ac:dyDescent="0.25">
      <c r="A21227" s="2">
        <v>44697.802083333336</v>
      </c>
      <c r="B21227" t="s">
        <v>185</v>
      </c>
      <c r="D21227" t="s">
        <v>1877</v>
      </c>
    </row>
    <row r="21228" spans="1:4" x14ac:dyDescent="0.25">
      <c r="A21228" s="2">
        <v>44697.802777777775</v>
      </c>
      <c r="B21228" t="s">
        <v>185</v>
      </c>
      <c r="C21228" t="s">
        <v>6396</v>
      </c>
    </row>
    <row r="21229" spans="1:4" x14ac:dyDescent="0.25">
      <c r="A21229" s="2">
        <v>44697.802777777775</v>
      </c>
      <c r="B21229" t="s">
        <v>185</v>
      </c>
      <c r="D21229" t="s">
        <v>1902</v>
      </c>
    </row>
    <row r="21230" spans="1:4" x14ac:dyDescent="0.25">
      <c r="A21230" s="2">
        <v>44697.803472222222</v>
      </c>
      <c r="B21230" t="s">
        <v>185</v>
      </c>
      <c r="C21230" t="s">
        <v>11227</v>
      </c>
    </row>
    <row r="21231" spans="1:4" x14ac:dyDescent="0.25">
      <c r="A21231" s="2">
        <v>44697.803472222222</v>
      </c>
      <c r="B21231" t="s">
        <v>185</v>
      </c>
      <c r="C21231" t="s">
        <v>11228</v>
      </c>
    </row>
    <row r="21232" spans="1:4" x14ac:dyDescent="0.25">
      <c r="A21232" s="2">
        <v>44697.803472222222</v>
      </c>
      <c r="B21232" t="s">
        <v>185</v>
      </c>
      <c r="D21232" t="s">
        <v>842</v>
      </c>
    </row>
    <row r="21233" spans="1:4" x14ac:dyDescent="0.25">
      <c r="A21233" s="2">
        <v>44697.803472222222</v>
      </c>
      <c r="B21233" t="s">
        <v>185</v>
      </c>
      <c r="D21233" t="s">
        <v>1855</v>
      </c>
    </row>
    <row r="21234" spans="1:4" x14ac:dyDescent="0.25">
      <c r="A21234" s="2">
        <v>44697.804166666669</v>
      </c>
      <c r="B21234" t="s">
        <v>185</v>
      </c>
      <c r="C21234" t="s">
        <v>11229</v>
      </c>
    </row>
    <row r="21235" spans="1:4" x14ac:dyDescent="0.25">
      <c r="A21235" s="2">
        <v>44697.804166666669</v>
      </c>
      <c r="B21235" t="s">
        <v>185</v>
      </c>
      <c r="D21235" t="s">
        <v>846</v>
      </c>
    </row>
    <row r="21236" spans="1:4" x14ac:dyDescent="0.25">
      <c r="A21236" s="2">
        <v>44697.804861111108</v>
      </c>
      <c r="B21236" t="s">
        <v>185</v>
      </c>
      <c r="C21236" t="s">
        <v>11230</v>
      </c>
    </row>
    <row r="21237" spans="1:4" x14ac:dyDescent="0.25">
      <c r="A21237" s="2">
        <v>44697.804861111108</v>
      </c>
      <c r="B21237" t="s">
        <v>185</v>
      </c>
      <c r="D21237" t="s">
        <v>1932</v>
      </c>
    </row>
    <row r="21238" spans="1:4" x14ac:dyDescent="0.25">
      <c r="A21238" s="2">
        <v>44697.805555555555</v>
      </c>
      <c r="B21238" t="s">
        <v>185</v>
      </c>
      <c r="C21238" t="s">
        <v>11231</v>
      </c>
    </row>
    <row r="21239" spans="1:4" x14ac:dyDescent="0.25">
      <c r="A21239" s="2">
        <v>44697.805555555555</v>
      </c>
      <c r="B21239" t="s">
        <v>185</v>
      </c>
      <c r="C21239" t="s">
        <v>6396</v>
      </c>
    </row>
    <row r="21240" spans="1:4" x14ac:dyDescent="0.25">
      <c r="A21240" s="2">
        <v>44697.805555555555</v>
      </c>
      <c r="B21240" t="s">
        <v>185</v>
      </c>
      <c r="D21240" t="s">
        <v>856</v>
      </c>
    </row>
    <row r="21241" spans="1:4" x14ac:dyDescent="0.25">
      <c r="A21241" s="2">
        <v>44697.805555555555</v>
      </c>
      <c r="B21241" t="s">
        <v>185</v>
      </c>
      <c r="D21241" t="s">
        <v>4991</v>
      </c>
    </row>
    <row r="21242" spans="1:4" x14ac:dyDescent="0.25">
      <c r="A21242" s="2">
        <v>44697.806250000001</v>
      </c>
      <c r="B21242" t="s">
        <v>185</v>
      </c>
      <c r="C21242" t="s">
        <v>11232</v>
      </c>
    </row>
    <row r="21243" spans="1:4" x14ac:dyDescent="0.25">
      <c r="A21243" s="2">
        <v>44697.806250000001</v>
      </c>
      <c r="B21243" t="s">
        <v>185</v>
      </c>
      <c r="C21243" t="s">
        <v>11233</v>
      </c>
    </row>
    <row r="21244" spans="1:4" x14ac:dyDescent="0.25">
      <c r="A21244" s="2">
        <v>44697.806250000001</v>
      </c>
      <c r="B21244" t="s">
        <v>185</v>
      </c>
      <c r="D21244" t="s">
        <v>902</v>
      </c>
    </row>
    <row r="21245" spans="1:4" x14ac:dyDescent="0.25">
      <c r="A21245" s="2">
        <v>44697.806250000001</v>
      </c>
      <c r="B21245" t="s">
        <v>185</v>
      </c>
      <c r="D21245" t="s">
        <v>1895</v>
      </c>
    </row>
    <row r="21246" spans="1:4" x14ac:dyDescent="0.25">
      <c r="A21246" s="2">
        <v>44697.888888888891</v>
      </c>
      <c r="B21246" t="s">
        <v>189</v>
      </c>
      <c r="C21246" t="s">
        <v>6386</v>
      </c>
    </row>
    <row r="21247" spans="1:4" x14ac:dyDescent="0.25">
      <c r="A21247" s="2">
        <v>44697.888888888891</v>
      </c>
      <c r="B21247" t="s">
        <v>189</v>
      </c>
      <c r="D21247" t="s">
        <v>5042</v>
      </c>
    </row>
    <row r="21248" spans="1:4" x14ac:dyDescent="0.25">
      <c r="A21248" s="2">
        <v>44697.88958333333</v>
      </c>
      <c r="B21248" t="s">
        <v>189</v>
      </c>
      <c r="C21248" t="s">
        <v>11979</v>
      </c>
    </row>
    <row r="21249" spans="1:4" x14ac:dyDescent="0.25">
      <c r="A21249" s="2">
        <v>44697.88958333333</v>
      </c>
      <c r="B21249" t="s">
        <v>189</v>
      </c>
      <c r="C21249" t="s">
        <v>11980</v>
      </c>
    </row>
    <row r="21250" spans="1:4" x14ac:dyDescent="0.25">
      <c r="A21250" s="2">
        <v>44697.88958333333</v>
      </c>
      <c r="B21250" t="s">
        <v>189</v>
      </c>
      <c r="C21250" t="s">
        <v>6386</v>
      </c>
    </row>
    <row r="21251" spans="1:4" x14ac:dyDescent="0.25">
      <c r="A21251" s="2">
        <v>44697.88958333333</v>
      </c>
      <c r="B21251" t="s">
        <v>189</v>
      </c>
      <c r="D21251" t="s">
        <v>1848</v>
      </c>
    </row>
    <row r="21252" spans="1:4" x14ac:dyDescent="0.25">
      <c r="A21252" s="2">
        <v>44697.88958333333</v>
      </c>
      <c r="B21252" t="s">
        <v>189</v>
      </c>
      <c r="D21252" t="s">
        <v>1849</v>
      </c>
    </row>
    <row r="21253" spans="1:4" x14ac:dyDescent="0.25">
      <c r="A21253" s="2">
        <v>44697.88958333333</v>
      </c>
      <c r="B21253" t="s">
        <v>189</v>
      </c>
      <c r="D21253" t="s">
        <v>1850</v>
      </c>
    </row>
    <row r="21254" spans="1:4" x14ac:dyDescent="0.25">
      <c r="A21254" s="2">
        <v>44697.892361111109</v>
      </c>
      <c r="B21254" t="s">
        <v>189</v>
      </c>
      <c r="C21254" t="s">
        <v>11981</v>
      </c>
    </row>
    <row r="21255" spans="1:4" x14ac:dyDescent="0.25">
      <c r="A21255" s="2">
        <v>44697.892361111109</v>
      </c>
      <c r="B21255" t="s">
        <v>189</v>
      </c>
      <c r="C21255" t="s">
        <v>6386</v>
      </c>
    </row>
    <row r="21256" spans="1:4" x14ac:dyDescent="0.25">
      <c r="A21256" s="2">
        <v>44697.892361111109</v>
      </c>
      <c r="B21256" t="s">
        <v>189</v>
      </c>
      <c r="D21256" t="s">
        <v>1877</v>
      </c>
    </row>
    <row r="21257" spans="1:4" x14ac:dyDescent="0.25">
      <c r="A21257" s="2">
        <v>44697.892361111109</v>
      </c>
      <c r="B21257" t="s">
        <v>189</v>
      </c>
      <c r="D21257" t="s">
        <v>1852</v>
      </c>
    </row>
    <row r="21258" spans="1:4" x14ac:dyDescent="0.25">
      <c r="A21258" s="2">
        <v>44697.893750000003</v>
      </c>
      <c r="B21258" t="s">
        <v>189</v>
      </c>
      <c r="C21258" t="s">
        <v>11982</v>
      </c>
    </row>
    <row r="21259" spans="1:4" x14ac:dyDescent="0.25">
      <c r="A21259" s="2">
        <v>44697.893750000003</v>
      </c>
      <c r="B21259" t="s">
        <v>189</v>
      </c>
      <c r="C21259" t="s">
        <v>11983</v>
      </c>
    </row>
    <row r="21260" spans="1:4" x14ac:dyDescent="0.25">
      <c r="A21260" s="2">
        <v>44697.893750000003</v>
      </c>
      <c r="B21260" t="s">
        <v>189</v>
      </c>
      <c r="D21260" t="s">
        <v>1855</v>
      </c>
    </row>
    <row r="21261" spans="1:4" x14ac:dyDescent="0.25">
      <c r="A21261" s="2">
        <v>44697.893750000003</v>
      </c>
      <c r="B21261" t="s">
        <v>189</v>
      </c>
      <c r="D21261" t="s">
        <v>1013</v>
      </c>
    </row>
    <row r="21262" spans="1:4" x14ac:dyDescent="0.25">
      <c r="A21262" s="2">
        <v>44697.895833333336</v>
      </c>
      <c r="B21262" t="s">
        <v>189</v>
      </c>
      <c r="C21262" t="s">
        <v>11984</v>
      </c>
    </row>
    <row r="21263" spans="1:4" x14ac:dyDescent="0.25">
      <c r="A21263" s="2">
        <v>44697.895833333336</v>
      </c>
      <c r="B21263" t="s">
        <v>189</v>
      </c>
      <c r="D21263" t="s">
        <v>825</v>
      </c>
    </row>
    <row r="21264" spans="1:4" x14ac:dyDescent="0.25">
      <c r="A21264" s="2">
        <v>44697.896527777775</v>
      </c>
      <c r="B21264" t="s">
        <v>189</v>
      </c>
      <c r="C21264" t="s">
        <v>7151</v>
      </c>
    </row>
    <row r="21265" spans="1:4" x14ac:dyDescent="0.25">
      <c r="A21265" s="2">
        <v>44697.896527777775</v>
      </c>
      <c r="B21265" t="s">
        <v>189</v>
      </c>
      <c r="C21265" t="s">
        <v>11985</v>
      </c>
    </row>
    <row r="21266" spans="1:4" x14ac:dyDescent="0.25">
      <c r="A21266" s="2">
        <v>44697.896527777775</v>
      </c>
      <c r="B21266" t="s">
        <v>189</v>
      </c>
      <c r="D21266" t="s">
        <v>853</v>
      </c>
    </row>
    <row r="21267" spans="1:4" x14ac:dyDescent="0.25">
      <c r="A21267" s="2">
        <v>44697.896527777775</v>
      </c>
      <c r="B21267" t="s">
        <v>189</v>
      </c>
      <c r="D21267" t="s">
        <v>902</v>
      </c>
    </row>
    <row r="21268" spans="1:4" x14ac:dyDescent="0.25">
      <c r="A21268" s="2">
        <v>44697.897222222222</v>
      </c>
      <c r="B21268" t="s">
        <v>189</v>
      </c>
      <c r="C21268" t="s">
        <v>11986</v>
      </c>
    </row>
    <row r="21269" spans="1:4" x14ac:dyDescent="0.25">
      <c r="A21269" s="2">
        <v>44697.897222222222</v>
      </c>
      <c r="B21269" t="s">
        <v>189</v>
      </c>
      <c r="D21269" t="s">
        <v>918</v>
      </c>
    </row>
    <row r="21270" spans="1:4" x14ac:dyDescent="0.25">
      <c r="A21270" s="2">
        <v>44697.90902777778</v>
      </c>
      <c r="B21270" t="s">
        <v>1148</v>
      </c>
      <c r="C21270" t="s">
        <v>12701</v>
      </c>
    </row>
    <row r="21271" spans="1:4" x14ac:dyDescent="0.25">
      <c r="A21271" s="2">
        <v>44697.90902777778</v>
      </c>
      <c r="B21271" t="s">
        <v>1148</v>
      </c>
      <c r="D21271" t="s">
        <v>5019</v>
      </c>
    </row>
    <row r="21272" spans="1:4" x14ac:dyDescent="0.25">
      <c r="A21272" s="2">
        <v>44697.910416666666</v>
      </c>
      <c r="B21272" t="s">
        <v>1148</v>
      </c>
      <c r="C21272" t="s">
        <v>12702</v>
      </c>
    </row>
    <row r="21273" spans="1:4" x14ac:dyDescent="0.25">
      <c r="A21273" s="2">
        <v>44697.910416666666</v>
      </c>
      <c r="B21273" t="s">
        <v>1148</v>
      </c>
      <c r="D21273" t="s">
        <v>1849</v>
      </c>
    </row>
    <row r="21274" spans="1:4" x14ac:dyDescent="0.25">
      <c r="A21274" s="2">
        <v>44697.911111111112</v>
      </c>
      <c r="B21274" t="s">
        <v>1148</v>
      </c>
      <c r="C21274" t="s">
        <v>12703</v>
      </c>
    </row>
    <row r="21275" spans="1:4" x14ac:dyDescent="0.25">
      <c r="A21275" s="2">
        <v>44697.911111111112</v>
      </c>
      <c r="B21275" t="s">
        <v>1148</v>
      </c>
      <c r="D21275" t="s">
        <v>1877</v>
      </c>
    </row>
    <row r="21276" spans="1:4" x14ac:dyDescent="0.25">
      <c r="A21276" s="2">
        <v>44697.911805555559</v>
      </c>
      <c r="B21276" t="s">
        <v>1148</v>
      </c>
      <c r="C21276" t="s">
        <v>6386</v>
      </c>
    </row>
    <row r="21277" spans="1:4" x14ac:dyDescent="0.25">
      <c r="A21277" s="2">
        <v>44697.911805555559</v>
      </c>
      <c r="B21277" t="s">
        <v>1148</v>
      </c>
      <c r="D21277" t="s">
        <v>1902</v>
      </c>
    </row>
    <row r="21278" spans="1:4" x14ac:dyDescent="0.25">
      <c r="A21278" s="2">
        <v>44697.912499999999</v>
      </c>
      <c r="B21278" t="s">
        <v>1148</v>
      </c>
      <c r="C21278" t="s">
        <v>12704</v>
      </c>
    </row>
    <row r="21279" spans="1:4" x14ac:dyDescent="0.25">
      <c r="A21279" s="2">
        <v>44697.912499999999</v>
      </c>
      <c r="B21279" t="s">
        <v>1148</v>
      </c>
      <c r="D21279" t="s">
        <v>828</v>
      </c>
    </row>
    <row r="21280" spans="1:4" x14ac:dyDescent="0.25">
      <c r="A21280" s="2">
        <v>44697.913194444445</v>
      </c>
      <c r="B21280" t="s">
        <v>1148</v>
      </c>
      <c r="C21280" t="s">
        <v>12705</v>
      </c>
    </row>
    <row r="21281" spans="1:4" x14ac:dyDescent="0.25">
      <c r="A21281" s="2">
        <v>44697.913194444445</v>
      </c>
      <c r="B21281" t="s">
        <v>1148</v>
      </c>
      <c r="D21281" t="s">
        <v>842</v>
      </c>
    </row>
    <row r="21282" spans="1:4" x14ac:dyDescent="0.25">
      <c r="A21282" s="2">
        <v>44697.913888888892</v>
      </c>
      <c r="B21282" t="s">
        <v>1148</v>
      </c>
      <c r="C21282" t="s">
        <v>6380</v>
      </c>
    </row>
    <row r="21283" spans="1:4" x14ac:dyDescent="0.25">
      <c r="A21283" s="2">
        <v>44697.913888888892</v>
      </c>
      <c r="B21283" t="s">
        <v>1148</v>
      </c>
      <c r="C21283" t="s">
        <v>12706</v>
      </c>
    </row>
    <row r="21284" spans="1:4" x14ac:dyDescent="0.25">
      <c r="A21284" s="2">
        <v>44697.913888888892</v>
      </c>
      <c r="B21284" t="s">
        <v>1148</v>
      </c>
      <c r="D21284" t="s">
        <v>868</v>
      </c>
    </row>
    <row r="21285" spans="1:4" x14ac:dyDescent="0.25">
      <c r="A21285" s="2">
        <v>44697.913888888892</v>
      </c>
      <c r="B21285" t="s">
        <v>1148</v>
      </c>
      <c r="D21285" t="s">
        <v>854</v>
      </c>
    </row>
    <row r="21286" spans="1:4" x14ac:dyDescent="0.25">
      <c r="A21286" s="2">
        <v>44697.914583333331</v>
      </c>
      <c r="B21286" t="s">
        <v>1148</v>
      </c>
      <c r="C21286" t="s">
        <v>12707</v>
      </c>
    </row>
    <row r="21287" spans="1:4" x14ac:dyDescent="0.25">
      <c r="A21287" s="2">
        <v>44697.914583333331</v>
      </c>
      <c r="B21287" t="s">
        <v>1148</v>
      </c>
      <c r="C21287" t="s">
        <v>12708</v>
      </c>
    </row>
    <row r="21288" spans="1:4" x14ac:dyDescent="0.25">
      <c r="A21288" s="2">
        <v>44697.914583333331</v>
      </c>
      <c r="B21288" t="s">
        <v>1148</v>
      </c>
      <c r="C21288" t="s">
        <v>6380</v>
      </c>
    </row>
    <row r="21289" spans="1:4" x14ac:dyDescent="0.25">
      <c r="A21289" s="2">
        <v>44697.914583333331</v>
      </c>
      <c r="B21289" t="s">
        <v>1148</v>
      </c>
      <c r="D21289" t="s">
        <v>953</v>
      </c>
    </row>
    <row r="21290" spans="1:4" x14ac:dyDescent="0.25">
      <c r="A21290" s="2">
        <v>44697.914583333331</v>
      </c>
      <c r="B21290" t="s">
        <v>1148</v>
      </c>
      <c r="D21290" t="s">
        <v>1855</v>
      </c>
    </row>
    <row r="21291" spans="1:4" x14ac:dyDescent="0.25">
      <c r="A21291" s="2">
        <v>44697.914583333331</v>
      </c>
      <c r="B21291" t="s">
        <v>1148</v>
      </c>
      <c r="D21291" t="s">
        <v>1854</v>
      </c>
    </row>
    <row r="21292" spans="1:4" x14ac:dyDescent="0.25">
      <c r="A21292" s="2">
        <v>44697.915277777778</v>
      </c>
      <c r="B21292" t="s">
        <v>1148</v>
      </c>
      <c r="C21292" t="s">
        <v>12709</v>
      </c>
    </row>
    <row r="21293" spans="1:4" x14ac:dyDescent="0.25">
      <c r="A21293" s="2">
        <v>44697.915277777778</v>
      </c>
      <c r="B21293" t="s">
        <v>1148</v>
      </c>
      <c r="D21293" t="s">
        <v>992</v>
      </c>
    </row>
    <row r="21294" spans="1:4" x14ac:dyDescent="0.25">
      <c r="A21294" s="2">
        <v>44697.915972222225</v>
      </c>
      <c r="B21294" t="s">
        <v>1148</v>
      </c>
      <c r="C21294" t="s">
        <v>12710</v>
      </c>
    </row>
    <row r="21295" spans="1:4" x14ac:dyDescent="0.25">
      <c r="A21295" s="2">
        <v>44697.915972222225</v>
      </c>
      <c r="B21295" t="s">
        <v>1148</v>
      </c>
      <c r="C21295" t="s">
        <v>12711</v>
      </c>
    </row>
    <row r="21296" spans="1:4" x14ac:dyDescent="0.25">
      <c r="A21296" s="2">
        <v>44697.915972222225</v>
      </c>
      <c r="B21296" t="s">
        <v>1148</v>
      </c>
      <c r="D21296" t="s">
        <v>885</v>
      </c>
    </row>
    <row r="21297" spans="1:4" x14ac:dyDescent="0.25">
      <c r="A21297" s="2">
        <v>44697.915972222225</v>
      </c>
      <c r="B21297" t="s">
        <v>1148</v>
      </c>
      <c r="D21297" t="s">
        <v>844</v>
      </c>
    </row>
    <row r="21298" spans="1:4" x14ac:dyDescent="0.25">
      <c r="A21298" s="2">
        <v>44697.927083333336</v>
      </c>
      <c r="B21298" t="s">
        <v>172</v>
      </c>
      <c r="C21298" t="s">
        <v>12712</v>
      </c>
    </row>
    <row r="21299" spans="1:4" x14ac:dyDescent="0.25">
      <c r="A21299" s="2">
        <v>44697.927083333336</v>
      </c>
      <c r="B21299" t="s">
        <v>172</v>
      </c>
      <c r="D21299" t="s">
        <v>846</v>
      </c>
    </row>
    <row r="21300" spans="1:4" x14ac:dyDescent="0.25">
      <c r="A21300" s="2">
        <v>44697.927777777775</v>
      </c>
      <c r="B21300" t="s">
        <v>172</v>
      </c>
      <c r="C21300" t="s">
        <v>12713</v>
      </c>
    </row>
    <row r="21301" spans="1:4" x14ac:dyDescent="0.25">
      <c r="A21301" s="2">
        <v>44697.927777777775</v>
      </c>
      <c r="B21301" t="s">
        <v>172</v>
      </c>
      <c r="C21301" t="s">
        <v>12714</v>
      </c>
    </row>
    <row r="21302" spans="1:4" x14ac:dyDescent="0.25">
      <c r="A21302" s="2">
        <v>44697.927777777775</v>
      </c>
      <c r="B21302" t="s">
        <v>172</v>
      </c>
      <c r="C21302" t="s">
        <v>1538</v>
      </c>
    </row>
    <row r="21303" spans="1:4" x14ac:dyDescent="0.25">
      <c r="A21303" s="2">
        <v>44697.927777777775</v>
      </c>
      <c r="B21303" t="s">
        <v>172</v>
      </c>
      <c r="D21303" t="s">
        <v>908</v>
      </c>
    </row>
    <row r="21304" spans="1:4" x14ac:dyDescent="0.25">
      <c r="A21304" s="2">
        <v>44697.927777777775</v>
      </c>
      <c r="B21304" t="s">
        <v>172</v>
      </c>
      <c r="D21304" t="s">
        <v>849</v>
      </c>
    </row>
    <row r="21305" spans="1:4" x14ac:dyDescent="0.25">
      <c r="A21305" s="2">
        <v>44697.927777777775</v>
      </c>
      <c r="B21305" t="s">
        <v>172</v>
      </c>
      <c r="D21305" t="s">
        <v>1021</v>
      </c>
    </row>
    <row r="21306" spans="1:4" x14ac:dyDescent="0.25">
      <c r="A21306" s="2">
        <v>44697.928472222222</v>
      </c>
      <c r="B21306" t="s">
        <v>172</v>
      </c>
      <c r="C21306" t="s">
        <v>12715</v>
      </c>
    </row>
    <row r="21307" spans="1:4" x14ac:dyDescent="0.25">
      <c r="A21307" s="2">
        <v>44697.928472222222</v>
      </c>
      <c r="B21307" t="s">
        <v>172</v>
      </c>
      <c r="C21307" t="s">
        <v>12716</v>
      </c>
    </row>
    <row r="21308" spans="1:4" x14ac:dyDescent="0.25">
      <c r="A21308" s="2">
        <v>44697.928472222222</v>
      </c>
      <c r="B21308" t="s">
        <v>172</v>
      </c>
      <c r="D21308" t="s">
        <v>827</v>
      </c>
    </row>
    <row r="21309" spans="1:4" x14ac:dyDescent="0.25">
      <c r="A21309" s="2">
        <v>44697.928472222222</v>
      </c>
      <c r="B21309" t="s">
        <v>172</v>
      </c>
      <c r="D21309" t="s">
        <v>902</v>
      </c>
    </row>
    <row r="21310" spans="1:4" x14ac:dyDescent="0.25">
      <c r="A21310" s="2">
        <v>44697.929166666669</v>
      </c>
      <c r="B21310" t="s">
        <v>172</v>
      </c>
      <c r="C21310" t="s">
        <v>12717</v>
      </c>
    </row>
    <row r="21311" spans="1:4" x14ac:dyDescent="0.25">
      <c r="A21311" s="2">
        <v>44697.929166666669</v>
      </c>
      <c r="B21311" t="s">
        <v>172</v>
      </c>
      <c r="D21311" t="s">
        <v>834</v>
      </c>
    </row>
    <row r="21312" spans="1:4" x14ac:dyDescent="0.25">
      <c r="A21312" s="2">
        <v>44697.929861111108</v>
      </c>
      <c r="B21312" t="s">
        <v>172</v>
      </c>
      <c r="C21312" t="s">
        <v>12718</v>
      </c>
    </row>
    <row r="21313" spans="1:4" x14ac:dyDescent="0.25">
      <c r="A21313" s="2">
        <v>44697.929861111108</v>
      </c>
      <c r="B21313" t="s">
        <v>172</v>
      </c>
      <c r="D21313" t="s">
        <v>941</v>
      </c>
    </row>
    <row r="21314" spans="1:4" x14ac:dyDescent="0.25">
      <c r="A21314" s="2">
        <v>44697.960416666669</v>
      </c>
      <c r="B21314" t="s">
        <v>163</v>
      </c>
      <c r="C21314" t="s">
        <v>12457</v>
      </c>
    </row>
    <row r="21315" spans="1:4" x14ac:dyDescent="0.25">
      <c r="A21315" s="2">
        <v>44697.960416666669</v>
      </c>
      <c r="B21315" t="s">
        <v>163</v>
      </c>
      <c r="D21315" t="s">
        <v>4993</v>
      </c>
    </row>
    <row r="21316" spans="1:4" x14ac:dyDescent="0.25">
      <c r="A21316" s="2">
        <v>44697.961805555555</v>
      </c>
      <c r="B21316" t="s">
        <v>163</v>
      </c>
      <c r="C21316" t="s">
        <v>12458</v>
      </c>
    </row>
    <row r="21317" spans="1:4" x14ac:dyDescent="0.25">
      <c r="A21317" s="2">
        <v>44697.961805555555</v>
      </c>
      <c r="B21317" t="s">
        <v>163</v>
      </c>
      <c r="D21317" t="s">
        <v>1849</v>
      </c>
    </row>
    <row r="21318" spans="1:4" x14ac:dyDescent="0.25">
      <c r="A21318" s="2">
        <v>44697.963194444441</v>
      </c>
      <c r="B21318" t="s">
        <v>163</v>
      </c>
      <c r="C21318" t="s">
        <v>12459</v>
      </c>
    </row>
    <row r="21319" spans="1:4" x14ac:dyDescent="0.25">
      <c r="A21319" s="2">
        <v>44697.963194444441</v>
      </c>
      <c r="B21319" t="s">
        <v>163</v>
      </c>
      <c r="D21319" t="s">
        <v>1851</v>
      </c>
    </row>
    <row r="21320" spans="1:4" x14ac:dyDescent="0.25">
      <c r="A21320" s="2">
        <v>44697.963888888888</v>
      </c>
      <c r="B21320" t="s">
        <v>163</v>
      </c>
      <c r="C21320" t="s">
        <v>12460</v>
      </c>
    </row>
    <row r="21321" spans="1:4" x14ac:dyDescent="0.25">
      <c r="A21321" s="2">
        <v>44697.963888888888</v>
      </c>
      <c r="B21321" t="s">
        <v>163</v>
      </c>
      <c r="C21321" t="s">
        <v>6567</v>
      </c>
    </row>
    <row r="21322" spans="1:4" x14ac:dyDescent="0.25">
      <c r="A21322" s="2">
        <v>44697.963888888888</v>
      </c>
      <c r="B21322" t="s">
        <v>163</v>
      </c>
      <c r="D21322" t="s">
        <v>1932</v>
      </c>
    </row>
    <row r="21323" spans="1:4" x14ac:dyDescent="0.25">
      <c r="A21323" s="2">
        <v>44697.963888888888</v>
      </c>
      <c r="B21323" t="s">
        <v>163</v>
      </c>
      <c r="D21323" t="s">
        <v>834</v>
      </c>
    </row>
    <row r="21324" spans="1:4" x14ac:dyDescent="0.25">
      <c r="A21324" s="2">
        <v>44697.965277777781</v>
      </c>
      <c r="B21324" t="s">
        <v>163</v>
      </c>
      <c r="C21324" t="s">
        <v>12461</v>
      </c>
    </row>
    <row r="21325" spans="1:4" x14ac:dyDescent="0.25">
      <c r="A21325" s="2">
        <v>44697.965277777781</v>
      </c>
      <c r="B21325" t="s">
        <v>163</v>
      </c>
      <c r="C21325" t="s">
        <v>12462</v>
      </c>
    </row>
    <row r="21326" spans="1:4" x14ac:dyDescent="0.25">
      <c r="A21326" s="2">
        <v>44697.965277777781</v>
      </c>
      <c r="B21326" t="s">
        <v>163</v>
      </c>
      <c r="C21326" t="s">
        <v>12463</v>
      </c>
    </row>
    <row r="21327" spans="1:4" x14ac:dyDescent="0.25">
      <c r="A21327" s="2">
        <v>44697.965277777781</v>
      </c>
      <c r="B21327" t="s">
        <v>163</v>
      </c>
      <c r="D21327" t="s">
        <v>828</v>
      </c>
    </row>
    <row r="21328" spans="1:4" x14ac:dyDescent="0.25">
      <c r="A21328" s="2">
        <v>44697.965277777781</v>
      </c>
      <c r="B21328" t="s">
        <v>163</v>
      </c>
      <c r="D21328" t="s">
        <v>971</v>
      </c>
    </row>
    <row r="21329" spans="1:4" x14ac:dyDescent="0.25">
      <c r="A21329" s="2">
        <v>44697.965277777781</v>
      </c>
      <c r="B21329" t="s">
        <v>163</v>
      </c>
      <c r="D21329" t="s">
        <v>972</v>
      </c>
    </row>
    <row r="21330" spans="1:4" x14ac:dyDescent="0.25">
      <c r="A21330" s="2">
        <v>44697.966666666667</v>
      </c>
      <c r="B21330" t="s">
        <v>163</v>
      </c>
      <c r="C21330" t="s">
        <v>12464</v>
      </c>
    </row>
    <row r="21331" spans="1:4" x14ac:dyDescent="0.25">
      <c r="A21331" s="2">
        <v>44697.966666666667</v>
      </c>
      <c r="B21331" t="s">
        <v>163</v>
      </c>
      <c r="C21331" t="s">
        <v>12465</v>
      </c>
    </row>
    <row r="21332" spans="1:4" x14ac:dyDescent="0.25">
      <c r="A21332" s="2">
        <v>44697.966666666667</v>
      </c>
      <c r="B21332" t="s">
        <v>163</v>
      </c>
      <c r="D21332" t="s">
        <v>846</v>
      </c>
    </row>
    <row r="21333" spans="1:4" x14ac:dyDescent="0.25">
      <c r="A21333" s="2">
        <v>44697.966666666667</v>
      </c>
      <c r="B21333" t="s">
        <v>163</v>
      </c>
      <c r="D21333" t="s">
        <v>908</v>
      </c>
    </row>
    <row r="21334" spans="1:4" x14ac:dyDescent="0.25">
      <c r="A21334" s="2">
        <v>44697.987500000003</v>
      </c>
      <c r="B21334" t="s">
        <v>191</v>
      </c>
      <c r="C21334" t="s">
        <v>1249</v>
      </c>
    </row>
    <row r="21335" spans="1:4" x14ac:dyDescent="0.25">
      <c r="A21335" s="2">
        <v>44697.987500000003</v>
      </c>
      <c r="B21335" t="s">
        <v>191</v>
      </c>
      <c r="C21335" t="s">
        <v>6396</v>
      </c>
    </row>
    <row r="21336" spans="1:4" x14ac:dyDescent="0.25">
      <c r="A21336" s="2">
        <v>44697.987500000003</v>
      </c>
      <c r="B21336" t="s">
        <v>191</v>
      </c>
      <c r="D21336" t="s">
        <v>5011</v>
      </c>
    </row>
    <row r="21337" spans="1:4" x14ac:dyDescent="0.25">
      <c r="A21337" s="2">
        <v>44697.987500000003</v>
      </c>
      <c r="B21337" t="s">
        <v>191</v>
      </c>
      <c r="D21337" t="s">
        <v>1848</v>
      </c>
    </row>
    <row r="21338" spans="1:4" x14ac:dyDescent="0.25">
      <c r="A21338" s="2">
        <v>44697.988194444442</v>
      </c>
      <c r="B21338" t="s">
        <v>191</v>
      </c>
      <c r="C21338" t="s">
        <v>11724</v>
      </c>
    </row>
    <row r="21339" spans="1:4" x14ac:dyDescent="0.25">
      <c r="A21339" s="2">
        <v>44697.988194444442</v>
      </c>
      <c r="B21339" t="s">
        <v>191</v>
      </c>
      <c r="C21339" t="s">
        <v>6396</v>
      </c>
    </row>
    <row r="21340" spans="1:4" x14ac:dyDescent="0.25">
      <c r="A21340" s="2">
        <v>44697.988194444442</v>
      </c>
      <c r="B21340" t="s">
        <v>191</v>
      </c>
      <c r="C21340" t="s">
        <v>7304</v>
      </c>
    </row>
    <row r="21341" spans="1:4" x14ac:dyDescent="0.25">
      <c r="A21341" s="2">
        <v>44697.988194444442</v>
      </c>
      <c r="B21341" t="s">
        <v>191</v>
      </c>
      <c r="C21341" t="s">
        <v>6396</v>
      </c>
    </row>
    <row r="21342" spans="1:4" x14ac:dyDescent="0.25">
      <c r="A21342" s="2">
        <v>44697.988194444442</v>
      </c>
      <c r="B21342" t="s">
        <v>191</v>
      </c>
      <c r="C21342" t="s">
        <v>7304</v>
      </c>
    </row>
    <row r="21343" spans="1:4" x14ac:dyDescent="0.25">
      <c r="A21343" s="2">
        <v>44697.988194444442</v>
      </c>
      <c r="B21343" t="s">
        <v>191</v>
      </c>
      <c r="C21343" t="s">
        <v>7151</v>
      </c>
    </row>
    <row r="21344" spans="1:4" x14ac:dyDescent="0.25">
      <c r="A21344" s="2">
        <v>44697.988194444442</v>
      </c>
      <c r="B21344" t="s">
        <v>191</v>
      </c>
      <c r="C21344" t="s">
        <v>6438</v>
      </c>
    </row>
    <row r="21345" spans="1:4" x14ac:dyDescent="0.25">
      <c r="A21345" s="2">
        <v>44697.988194444442</v>
      </c>
      <c r="B21345" t="s">
        <v>191</v>
      </c>
      <c r="C21345" t="s">
        <v>6396</v>
      </c>
    </row>
    <row r="21346" spans="1:4" x14ac:dyDescent="0.25">
      <c r="A21346" s="2">
        <v>44697.988194444442</v>
      </c>
      <c r="B21346" t="s">
        <v>191</v>
      </c>
      <c r="D21346" t="s">
        <v>1849</v>
      </c>
    </row>
    <row r="21347" spans="1:4" x14ac:dyDescent="0.25">
      <c r="A21347" s="2">
        <v>44697.988194444442</v>
      </c>
      <c r="B21347" t="s">
        <v>191</v>
      </c>
      <c r="D21347" t="s">
        <v>1850</v>
      </c>
    </row>
    <row r="21348" spans="1:4" x14ac:dyDescent="0.25">
      <c r="A21348" s="2">
        <v>44697.988194444442</v>
      </c>
      <c r="B21348" t="s">
        <v>191</v>
      </c>
      <c r="D21348" t="s">
        <v>1888</v>
      </c>
    </row>
    <row r="21349" spans="1:4" x14ac:dyDescent="0.25">
      <c r="A21349" s="2">
        <v>44697.988194444442</v>
      </c>
      <c r="B21349" t="s">
        <v>191</v>
      </c>
      <c r="D21349" t="s">
        <v>1852</v>
      </c>
    </row>
    <row r="21350" spans="1:4" x14ac:dyDescent="0.25">
      <c r="A21350" s="2">
        <v>44697.988194444442</v>
      </c>
      <c r="B21350" t="s">
        <v>191</v>
      </c>
      <c r="D21350" t="s">
        <v>825</v>
      </c>
    </row>
    <row r="21351" spans="1:4" x14ac:dyDescent="0.25">
      <c r="A21351" s="2">
        <v>44697.988194444442</v>
      </c>
      <c r="B21351" t="s">
        <v>191</v>
      </c>
      <c r="D21351" t="s">
        <v>826</v>
      </c>
    </row>
    <row r="21352" spans="1:4" x14ac:dyDescent="0.25">
      <c r="A21352" s="2">
        <v>44697.988194444442</v>
      </c>
      <c r="B21352" t="s">
        <v>191</v>
      </c>
      <c r="D21352" t="s">
        <v>852</v>
      </c>
    </row>
    <row r="21353" spans="1:4" x14ac:dyDescent="0.25">
      <c r="A21353" s="2">
        <v>44697.988194444442</v>
      </c>
      <c r="B21353" t="s">
        <v>191</v>
      </c>
      <c r="D21353" t="s">
        <v>901</v>
      </c>
    </row>
    <row r="21354" spans="1:4" x14ac:dyDescent="0.25">
      <c r="A21354" s="2">
        <v>44697.988888888889</v>
      </c>
      <c r="B21354" t="s">
        <v>191</v>
      </c>
      <c r="C21354" t="s">
        <v>11725</v>
      </c>
    </row>
    <row r="21355" spans="1:4" x14ac:dyDescent="0.25">
      <c r="A21355" s="2">
        <v>44697.988888888889</v>
      </c>
      <c r="B21355" t="s">
        <v>191</v>
      </c>
      <c r="C21355" t="s">
        <v>11726</v>
      </c>
    </row>
    <row r="21356" spans="1:4" x14ac:dyDescent="0.25">
      <c r="A21356" s="2">
        <v>44697.988888888889</v>
      </c>
      <c r="B21356" t="s">
        <v>191</v>
      </c>
      <c r="C21356" t="s">
        <v>6396</v>
      </c>
    </row>
    <row r="21357" spans="1:4" x14ac:dyDescent="0.25">
      <c r="A21357" s="2">
        <v>44697.988888888889</v>
      </c>
      <c r="B21357" t="s">
        <v>191</v>
      </c>
      <c r="C21357" t="s">
        <v>11727</v>
      </c>
    </row>
    <row r="21358" spans="1:4" x14ac:dyDescent="0.25">
      <c r="A21358" s="2">
        <v>44697.988888888889</v>
      </c>
      <c r="B21358" t="s">
        <v>191</v>
      </c>
      <c r="C21358" t="s">
        <v>194</v>
      </c>
    </row>
    <row r="21359" spans="1:4" x14ac:dyDescent="0.25">
      <c r="A21359" s="2">
        <v>44697.988888888889</v>
      </c>
      <c r="B21359" t="s">
        <v>191</v>
      </c>
      <c r="C21359" t="s">
        <v>194</v>
      </c>
    </row>
    <row r="21360" spans="1:4" x14ac:dyDescent="0.25">
      <c r="A21360" s="2">
        <v>44697.988888888889</v>
      </c>
      <c r="B21360" t="s">
        <v>191</v>
      </c>
      <c r="D21360" t="s">
        <v>885</v>
      </c>
    </row>
    <row r="21361" spans="1:4" x14ac:dyDescent="0.25">
      <c r="A21361" s="2">
        <v>44697.988888888889</v>
      </c>
      <c r="B21361" t="s">
        <v>191</v>
      </c>
      <c r="D21361" t="s">
        <v>1882</v>
      </c>
    </row>
    <row r="21362" spans="1:4" x14ac:dyDescent="0.25">
      <c r="A21362" s="2">
        <v>44697.988888888889</v>
      </c>
      <c r="B21362" t="s">
        <v>191</v>
      </c>
      <c r="D21362" t="s">
        <v>1854</v>
      </c>
    </row>
    <row r="21363" spans="1:4" x14ac:dyDescent="0.25">
      <c r="A21363" s="2">
        <v>44697.988888888889</v>
      </c>
      <c r="B21363" t="s">
        <v>191</v>
      </c>
      <c r="D21363" t="s">
        <v>842</v>
      </c>
    </row>
    <row r="21364" spans="1:4" x14ac:dyDescent="0.25">
      <c r="A21364" s="2">
        <v>44697.988888888889</v>
      </c>
      <c r="B21364" t="s">
        <v>191</v>
      </c>
      <c r="D21364" t="s">
        <v>949</v>
      </c>
    </row>
    <row r="21365" spans="1:4" x14ac:dyDescent="0.25">
      <c r="A21365" s="2">
        <v>44697.988888888889</v>
      </c>
      <c r="B21365" t="s">
        <v>191</v>
      </c>
      <c r="D21365" t="s">
        <v>1049</v>
      </c>
    </row>
    <row r="21366" spans="1:4" x14ac:dyDescent="0.25">
      <c r="A21366" s="2">
        <v>44697.989583333336</v>
      </c>
      <c r="B21366" t="s">
        <v>191</v>
      </c>
      <c r="C21366" t="s">
        <v>11728</v>
      </c>
    </row>
    <row r="21367" spans="1:4" x14ac:dyDescent="0.25">
      <c r="A21367" s="2">
        <v>44697.989583333336</v>
      </c>
      <c r="B21367" t="s">
        <v>191</v>
      </c>
      <c r="C21367" t="s">
        <v>6396</v>
      </c>
    </row>
    <row r="21368" spans="1:4" x14ac:dyDescent="0.25">
      <c r="A21368" s="2">
        <v>44697.989583333336</v>
      </c>
      <c r="B21368" t="s">
        <v>191</v>
      </c>
      <c r="C21368" t="s">
        <v>11729</v>
      </c>
    </row>
    <row r="21369" spans="1:4" x14ac:dyDescent="0.25">
      <c r="A21369" s="2">
        <v>44697.989583333336</v>
      </c>
      <c r="B21369" t="s">
        <v>191</v>
      </c>
      <c r="C21369" t="s">
        <v>6396</v>
      </c>
    </row>
    <row r="21370" spans="1:4" x14ac:dyDescent="0.25">
      <c r="A21370" s="2">
        <v>44697.989583333336</v>
      </c>
      <c r="B21370" t="s">
        <v>191</v>
      </c>
      <c r="C21370" t="s">
        <v>11730</v>
      </c>
    </row>
    <row r="21371" spans="1:4" x14ac:dyDescent="0.25">
      <c r="A21371" s="2">
        <v>44697.989583333336</v>
      </c>
      <c r="B21371" t="s">
        <v>191</v>
      </c>
      <c r="C21371" t="s">
        <v>6396</v>
      </c>
    </row>
    <row r="21372" spans="1:4" x14ac:dyDescent="0.25">
      <c r="A21372" s="2">
        <v>44697.989583333336</v>
      </c>
      <c r="B21372" t="s">
        <v>191</v>
      </c>
      <c r="C21372" t="s">
        <v>11731</v>
      </c>
    </row>
    <row r="21373" spans="1:4" x14ac:dyDescent="0.25">
      <c r="A21373" s="2">
        <v>44697.989583333336</v>
      </c>
      <c r="B21373" t="s">
        <v>191</v>
      </c>
      <c r="D21373" t="s">
        <v>844</v>
      </c>
    </row>
    <row r="21374" spans="1:4" x14ac:dyDescent="0.25">
      <c r="A21374" s="2">
        <v>44697.989583333336</v>
      </c>
      <c r="B21374" t="s">
        <v>191</v>
      </c>
      <c r="D21374" t="s">
        <v>845</v>
      </c>
    </row>
    <row r="21375" spans="1:4" x14ac:dyDescent="0.25">
      <c r="A21375" s="2">
        <v>44697.989583333336</v>
      </c>
      <c r="B21375" t="s">
        <v>191</v>
      </c>
      <c r="D21375" t="s">
        <v>828</v>
      </c>
    </row>
    <row r="21376" spans="1:4" x14ac:dyDescent="0.25">
      <c r="A21376" s="2">
        <v>44697.989583333336</v>
      </c>
      <c r="B21376" t="s">
        <v>191</v>
      </c>
      <c r="D21376" t="s">
        <v>892</v>
      </c>
    </row>
    <row r="21377" spans="1:4" x14ac:dyDescent="0.25">
      <c r="A21377" s="2">
        <v>44697.989583333336</v>
      </c>
      <c r="B21377" t="s">
        <v>191</v>
      </c>
      <c r="D21377" t="s">
        <v>856</v>
      </c>
    </row>
    <row r="21378" spans="1:4" x14ac:dyDescent="0.25">
      <c r="A21378" s="2">
        <v>44697.989583333336</v>
      </c>
      <c r="B21378" t="s">
        <v>191</v>
      </c>
      <c r="D21378" t="s">
        <v>4991</v>
      </c>
    </row>
    <row r="21379" spans="1:4" x14ac:dyDescent="0.25">
      <c r="A21379" s="2">
        <v>44697.989583333336</v>
      </c>
      <c r="B21379" t="s">
        <v>191</v>
      </c>
      <c r="D21379" t="s">
        <v>850</v>
      </c>
    </row>
    <row r="21380" spans="1:4" x14ac:dyDescent="0.25">
      <c r="A21380" s="2">
        <v>44697.990277777775</v>
      </c>
      <c r="B21380" t="s">
        <v>191</v>
      </c>
      <c r="C21380" t="s">
        <v>6396</v>
      </c>
    </row>
    <row r="21381" spans="1:4" x14ac:dyDescent="0.25">
      <c r="A21381" s="2">
        <v>44697.990277777775</v>
      </c>
      <c r="B21381" t="s">
        <v>191</v>
      </c>
      <c r="C21381" t="s">
        <v>11732</v>
      </c>
    </row>
    <row r="21382" spans="1:4" x14ac:dyDescent="0.25">
      <c r="A21382" s="2">
        <v>44697.990277777775</v>
      </c>
      <c r="B21382" t="s">
        <v>191</v>
      </c>
      <c r="C21382" t="s">
        <v>6656</v>
      </c>
    </row>
    <row r="21383" spans="1:4" x14ac:dyDescent="0.25">
      <c r="A21383" s="2">
        <v>44697.990277777775</v>
      </c>
      <c r="B21383" t="s">
        <v>191</v>
      </c>
      <c r="C21383" t="s">
        <v>11733</v>
      </c>
    </row>
    <row r="21384" spans="1:4" x14ac:dyDescent="0.25">
      <c r="A21384" s="2">
        <v>44697.990277777775</v>
      </c>
      <c r="B21384" t="s">
        <v>191</v>
      </c>
      <c r="C21384" t="s">
        <v>6396</v>
      </c>
    </row>
    <row r="21385" spans="1:4" x14ac:dyDescent="0.25">
      <c r="A21385" s="2">
        <v>44697.990277777775</v>
      </c>
      <c r="B21385" t="s">
        <v>191</v>
      </c>
      <c r="D21385" t="s">
        <v>922</v>
      </c>
    </row>
    <row r="21386" spans="1:4" x14ac:dyDescent="0.25">
      <c r="A21386" s="2">
        <v>44697.990277777775</v>
      </c>
      <c r="B21386" t="s">
        <v>191</v>
      </c>
      <c r="D21386" t="s">
        <v>899</v>
      </c>
    </row>
    <row r="21387" spans="1:4" x14ac:dyDescent="0.25">
      <c r="A21387" s="2">
        <v>44697.990277777775</v>
      </c>
      <c r="B21387" t="s">
        <v>191</v>
      </c>
      <c r="D21387" t="s">
        <v>953</v>
      </c>
    </row>
    <row r="21388" spans="1:4" x14ac:dyDescent="0.25">
      <c r="A21388" s="2">
        <v>44697.990277777775</v>
      </c>
      <c r="B21388" t="s">
        <v>191</v>
      </c>
      <c r="D21388" t="s">
        <v>834</v>
      </c>
    </row>
    <row r="21389" spans="1:4" x14ac:dyDescent="0.25">
      <c r="A21389" s="2">
        <v>44697.990277777775</v>
      </c>
      <c r="B21389" t="s">
        <v>191</v>
      </c>
      <c r="D21389" t="s">
        <v>903</v>
      </c>
    </row>
    <row r="21390" spans="1:4" x14ac:dyDescent="0.25">
      <c r="A21390" s="2">
        <v>44697.990972222222</v>
      </c>
      <c r="B21390" t="s">
        <v>191</v>
      </c>
      <c r="C21390" t="s">
        <v>11734</v>
      </c>
    </row>
    <row r="21391" spans="1:4" x14ac:dyDescent="0.25">
      <c r="A21391" s="2">
        <v>44697.990972222222</v>
      </c>
      <c r="B21391" t="s">
        <v>191</v>
      </c>
      <c r="C21391" t="s">
        <v>6943</v>
      </c>
    </row>
    <row r="21392" spans="1:4" x14ac:dyDescent="0.25">
      <c r="A21392" s="2">
        <v>44697.990972222222</v>
      </c>
      <c r="B21392" t="s">
        <v>191</v>
      </c>
      <c r="C21392" t="s">
        <v>11735</v>
      </c>
    </row>
    <row r="21393" spans="1:4" x14ac:dyDescent="0.25">
      <c r="A21393" s="2">
        <v>44697.990972222222</v>
      </c>
      <c r="B21393" t="s">
        <v>191</v>
      </c>
      <c r="C21393" t="s">
        <v>6396</v>
      </c>
    </row>
    <row r="21394" spans="1:4" x14ac:dyDescent="0.25">
      <c r="A21394" s="2">
        <v>44697.990972222222</v>
      </c>
      <c r="B21394" t="s">
        <v>191</v>
      </c>
      <c r="C21394" t="s">
        <v>11736</v>
      </c>
    </row>
    <row r="21395" spans="1:4" x14ac:dyDescent="0.25">
      <c r="A21395" s="2">
        <v>44697.990972222222</v>
      </c>
      <c r="B21395" t="s">
        <v>191</v>
      </c>
      <c r="D21395" t="s">
        <v>904</v>
      </c>
    </row>
    <row r="21396" spans="1:4" x14ac:dyDescent="0.25">
      <c r="A21396" s="2">
        <v>44697.990972222222</v>
      </c>
      <c r="B21396" t="s">
        <v>191</v>
      </c>
      <c r="D21396" t="s">
        <v>827</v>
      </c>
    </row>
    <row r="21397" spans="1:4" x14ac:dyDescent="0.25">
      <c r="A21397" s="2">
        <v>44697.990972222222</v>
      </c>
      <c r="B21397" t="s">
        <v>191</v>
      </c>
      <c r="D21397" t="s">
        <v>846</v>
      </c>
    </row>
    <row r="21398" spans="1:4" x14ac:dyDescent="0.25">
      <c r="A21398" s="2">
        <v>44697.990972222222</v>
      </c>
      <c r="B21398" t="s">
        <v>191</v>
      </c>
      <c r="D21398" t="s">
        <v>891</v>
      </c>
    </row>
    <row r="21399" spans="1:4" x14ac:dyDescent="0.25">
      <c r="A21399" s="2">
        <v>44697.990972222222</v>
      </c>
      <c r="B21399" t="s">
        <v>191</v>
      </c>
      <c r="D21399" t="s">
        <v>848</v>
      </c>
    </row>
    <row r="21400" spans="1:4" x14ac:dyDescent="0.25">
      <c r="A21400" s="2">
        <v>44697.991666666669</v>
      </c>
      <c r="B21400" t="s">
        <v>191</v>
      </c>
      <c r="C21400" t="s">
        <v>11737</v>
      </c>
    </row>
    <row r="21401" spans="1:4" x14ac:dyDescent="0.25">
      <c r="A21401" s="2">
        <v>44697.991666666669</v>
      </c>
      <c r="B21401" t="s">
        <v>191</v>
      </c>
      <c r="C21401" t="s">
        <v>194</v>
      </c>
    </row>
    <row r="21402" spans="1:4" x14ac:dyDescent="0.25">
      <c r="A21402" s="2">
        <v>44697.991666666669</v>
      </c>
      <c r="B21402" t="s">
        <v>191</v>
      </c>
      <c r="D21402" t="s">
        <v>849</v>
      </c>
    </row>
    <row r="21403" spans="1:4" x14ac:dyDescent="0.25">
      <c r="A21403" s="2">
        <v>44697.991666666669</v>
      </c>
      <c r="B21403" t="s">
        <v>191</v>
      </c>
      <c r="D21403" t="s">
        <v>1853</v>
      </c>
    </row>
    <row r="21404" spans="1:4" x14ac:dyDescent="0.25">
      <c r="A21404" s="2">
        <v>44698.340277777781</v>
      </c>
      <c r="B21404" t="s">
        <v>172</v>
      </c>
      <c r="C21404" t="s">
        <v>1249</v>
      </c>
    </row>
    <row r="21405" spans="1:4" x14ac:dyDescent="0.25">
      <c r="A21405" s="2">
        <v>44698.340277777781</v>
      </c>
      <c r="B21405" t="s">
        <v>172</v>
      </c>
      <c r="D21405" t="s">
        <v>11327</v>
      </c>
    </row>
    <row r="21406" spans="1:4" x14ac:dyDescent="0.25">
      <c r="A21406" s="2">
        <v>44698.34097222222</v>
      </c>
      <c r="B21406" t="s">
        <v>172</v>
      </c>
      <c r="C21406" t="s">
        <v>1249</v>
      </c>
    </row>
    <row r="21407" spans="1:4" x14ac:dyDescent="0.25">
      <c r="A21407" s="2">
        <v>44698.34097222222</v>
      </c>
      <c r="B21407" t="s">
        <v>172</v>
      </c>
      <c r="D21407" t="s">
        <v>1848</v>
      </c>
    </row>
    <row r="21408" spans="1:4" x14ac:dyDescent="0.25">
      <c r="A21408" s="2">
        <v>44698.343055555553</v>
      </c>
      <c r="B21408" t="s">
        <v>172</v>
      </c>
      <c r="C21408" t="s">
        <v>11511</v>
      </c>
    </row>
    <row r="21409" spans="1:4" x14ac:dyDescent="0.25">
      <c r="A21409" s="2">
        <v>44698.343055555553</v>
      </c>
      <c r="B21409" t="s">
        <v>172</v>
      </c>
      <c r="D21409" t="s">
        <v>1849</v>
      </c>
    </row>
    <row r="21410" spans="1:4" x14ac:dyDescent="0.25">
      <c r="A21410" s="2">
        <v>44698.344444444447</v>
      </c>
      <c r="B21410" t="s">
        <v>172</v>
      </c>
      <c r="C21410" t="s">
        <v>11512</v>
      </c>
    </row>
    <row r="21411" spans="1:4" x14ac:dyDescent="0.25">
      <c r="A21411" s="2">
        <v>44698.344444444447</v>
      </c>
      <c r="B21411" t="s">
        <v>172</v>
      </c>
      <c r="C21411" t="s">
        <v>11513</v>
      </c>
    </row>
    <row r="21412" spans="1:4" x14ac:dyDescent="0.25">
      <c r="A21412" s="2">
        <v>44698.344444444447</v>
      </c>
      <c r="B21412" t="s">
        <v>172</v>
      </c>
      <c r="C21412" t="s">
        <v>11514</v>
      </c>
    </row>
    <row r="21413" spans="1:4" x14ac:dyDescent="0.25">
      <c r="A21413" s="2">
        <v>44698.344444444447</v>
      </c>
      <c r="B21413" t="s">
        <v>172</v>
      </c>
      <c r="D21413" t="s">
        <v>1912</v>
      </c>
    </row>
    <row r="21414" spans="1:4" x14ac:dyDescent="0.25">
      <c r="A21414" s="2">
        <v>44698.344444444447</v>
      </c>
      <c r="B21414" t="s">
        <v>172</v>
      </c>
      <c r="D21414" t="s">
        <v>1852</v>
      </c>
    </row>
    <row r="21415" spans="1:4" x14ac:dyDescent="0.25">
      <c r="A21415" s="2">
        <v>44698.344444444447</v>
      </c>
      <c r="B21415" t="s">
        <v>172</v>
      </c>
      <c r="D21415" t="s">
        <v>825</v>
      </c>
    </row>
    <row r="21416" spans="1:4" x14ac:dyDescent="0.25">
      <c r="A21416" s="2">
        <v>44698.345138888886</v>
      </c>
      <c r="B21416" t="s">
        <v>172</v>
      </c>
      <c r="C21416" t="s">
        <v>11515</v>
      </c>
    </row>
    <row r="21417" spans="1:4" x14ac:dyDescent="0.25">
      <c r="A21417" s="2">
        <v>44698.345138888886</v>
      </c>
      <c r="B21417" t="s">
        <v>172</v>
      </c>
      <c r="C21417" t="s">
        <v>6876</v>
      </c>
    </row>
    <row r="21418" spans="1:4" x14ac:dyDescent="0.25">
      <c r="A21418" s="2">
        <v>44698.345138888886</v>
      </c>
      <c r="B21418" t="s">
        <v>172</v>
      </c>
      <c r="D21418" t="s">
        <v>853</v>
      </c>
    </row>
    <row r="21419" spans="1:4" x14ac:dyDescent="0.25">
      <c r="A21419" s="2">
        <v>44698.345138888886</v>
      </c>
      <c r="B21419" t="s">
        <v>172</v>
      </c>
      <c r="D21419" t="s">
        <v>1008</v>
      </c>
    </row>
    <row r="21420" spans="1:4" x14ac:dyDescent="0.25">
      <c r="A21420" s="2">
        <v>44698.364583333336</v>
      </c>
      <c r="B21420" t="s">
        <v>1143</v>
      </c>
      <c r="C21420" t="s">
        <v>6386</v>
      </c>
    </row>
    <row r="21421" spans="1:4" x14ac:dyDescent="0.25">
      <c r="A21421" s="2">
        <v>44698.364583333336</v>
      </c>
      <c r="B21421" t="s">
        <v>1143</v>
      </c>
      <c r="C21421" t="s">
        <v>6386</v>
      </c>
    </row>
    <row r="21422" spans="1:4" x14ac:dyDescent="0.25">
      <c r="A21422" s="2">
        <v>44698.364583333336</v>
      </c>
      <c r="B21422" t="s">
        <v>1143</v>
      </c>
      <c r="D21422" t="s">
        <v>5046</v>
      </c>
    </row>
    <row r="21423" spans="1:4" x14ac:dyDescent="0.25">
      <c r="A21423" s="2">
        <v>44698.364583333336</v>
      </c>
      <c r="B21423" t="s">
        <v>1143</v>
      </c>
      <c r="D21423" t="s">
        <v>1848</v>
      </c>
    </row>
    <row r="21424" spans="1:4" x14ac:dyDescent="0.25">
      <c r="A21424" s="2">
        <v>44698.368750000001</v>
      </c>
      <c r="B21424" t="s">
        <v>1143</v>
      </c>
      <c r="C21424" t="s">
        <v>11987</v>
      </c>
    </row>
    <row r="21425" spans="1:4" x14ac:dyDescent="0.25">
      <c r="A21425" s="2">
        <v>44698.368750000001</v>
      </c>
      <c r="B21425" t="s">
        <v>1143</v>
      </c>
      <c r="D21425" t="s">
        <v>1849</v>
      </c>
    </row>
    <row r="21426" spans="1:4" x14ac:dyDescent="0.25">
      <c r="A21426" s="2">
        <v>44698.369444444441</v>
      </c>
      <c r="B21426" t="s">
        <v>1143</v>
      </c>
      <c r="C21426" t="s">
        <v>6386</v>
      </c>
    </row>
    <row r="21427" spans="1:4" x14ac:dyDescent="0.25">
      <c r="A21427" s="2">
        <v>44698.369444444441</v>
      </c>
      <c r="B21427" t="s">
        <v>182</v>
      </c>
      <c r="C21427" t="s">
        <v>12466</v>
      </c>
    </row>
    <row r="21428" spans="1:4" x14ac:dyDescent="0.25">
      <c r="A21428" s="2">
        <v>44698.369444444441</v>
      </c>
      <c r="B21428" t="s">
        <v>1143</v>
      </c>
      <c r="D21428" t="s">
        <v>1850</v>
      </c>
    </row>
    <row r="21429" spans="1:4" x14ac:dyDescent="0.25">
      <c r="A21429" s="2">
        <v>44698.369444444441</v>
      </c>
      <c r="B21429" t="s">
        <v>182</v>
      </c>
      <c r="D21429" t="s">
        <v>11131</v>
      </c>
    </row>
    <row r="21430" spans="1:4" x14ac:dyDescent="0.25">
      <c r="A21430" s="2">
        <v>44698.370833333334</v>
      </c>
      <c r="B21430" t="s">
        <v>1143</v>
      </c>
      <c r="C21430" t="s">
        <v>11988</v>
      </c>
    </row>
    <row r="21431" spans="1:4" x14ac:dyDescent="0.25">
      <c r="A21431" s="2">
        <v>44698.370833333334</v>
      </c>
      <c r="B21431" t="s">
        <v>1143</v>
      </c>
      <c r="C21431" t="s">
        <v>6386</v>
      </c>
    </row>
    <row r="21432" spans="1:4" x14ac:dyDescent="0.25">
      <c r="A21432" s="2">
        <v>44698.370833333334</v>
      </c>
      <c r="B21432" t="s">
        <v>1143</v>
      </c>
      <c r="D21432" t="s">
        <v>1887</v>
      </c>
    </row>
    <row r="21433" spans="1:4" x14ac:dyDescent="0.25">
      <c r="A21433" s="2">
        <v>44698.370833333334</v>
      </c>
      <c r="B21433" t="s">
        <v>1143</v>
      </c>
      <c r="D21433" t="s">
        <v>1852</v>
      </c>
    </row>
    <row r="21434" spans="1:4" x14ac:dyDescent="0.25">
      <c r="A21434" s="2">
        <v>44698.371527777781</v>
      </c>
      <c r="B21434" t="s">
        <v>1143</v>
      </c>
      <c r="C21434" t="s">
        <v>11989</v>
      </c>
    </row>
    <row r="21435" spans="1:4" x14ac:dyDescent="0.25">
      <c r="A21435" s="2">
        <v>44698.371527777781</v>
      </c>
      <c r="B21435" t="s">
        <v>182</v>
      </c>
      <c r="C21435" t="s">
        <v>12467</v>
      </c>
    </row>
    <row r="21436" spans="1:4" x14ac:dyDescent="0.25">
      <c r="A21436" s="2">
        <v>44698.371527777781</v>
      </c>
      <c r="B21436" t="s">
        <v>1143</v>
      </c>
      <c r="D21436" t="s">
        <v>827</v>
      </c>
    </row>
    <row r="21437" spans="1:4" x14ac:dyDescent="0.25">
      <c r="A21437" s="2">
        <v>44698.371527777781</v>
      </c>
      <c r="B21437" t="s">
        <v>182</v>
      </c>
      <c r="D21437" t="s">
        <v>1849</v>
      </c>
    </row>
    <row r="21438" spans="1:4" x14ac:dyDescent="0.25">
      <c r="A21438" s="2">
        <v>44698.37222222222</v>
      </c>
      <c r="B21438" t="s">
        <v>1143</v>
      </c>
      <c r="C21438" t="s">
        <v>11990</v>
      </c>
    </row>
    <row r="21439" spans="1:4" x14ac:dyDescent="0.25">
      <c r="A21439" s="2">
        <v>44698.37222222222</v>
      </c>
      <c r="B21439" t="s">
        <v>1143</v>
      </c>
      <c r="D21439" t="s">
        <v>972</v>
      </c>
    </row>
    <row r="21440" spans="1:4" x14ac:dyDescent="0.25">
      <c r="A21440" s="2">
        <v>44698.372916666667</v>
      </c>
      <c r="B21440" t="s">
        <v>1143</v>
      </c>
      <c r="C21440" t="s">
        <v>11991</v>
      </c>
    </row>
    <row r="21441" spans="1:4" x14ac:dyDescent="0.25">
      <c r="A21441" s="2">
        <v>44698.372916666667</v>
      </c>
      <c r="B21441" t="s">
        <v>182</v>
      </c>
      <c r="C21441" t="s">
        <v>12468</v>
      </c>
    </row>
    <row r="21442" spans="1:4" x14ac:dyDescent="0.25">
      <c r="A21442" s="2">
        <v>44698.372916666667</v>
      </c>
      <c r="B21442" t="s">
        <v>1143</v>
      </c>
      <c r="D21442" t="s">
        <v>834</v>
      </c>
    </row>
    <row r="21443" spans="1:4" x14ac:dyDescent="0.25">
      <c r="A21443" s="2">
        <v>44698.372916666667</v>
      </c>
      <c r="B21443" t="s">
        <v>182</v>
      </c>
      <c r="D21443" t="s">
        <v>1858</v>
      </c>
    </row>
    <row r="21444" spans="1:4" x14ac:dyDescent="0.25">
      <c r="A21444" s="2">
        <v>44698.373611111114</v>
      </c>
      <c r="B21444" t="s">
        <v>1143</v>
      </c>
      <c r="C21444" t="s">
        <v>11992</v>
      </c>
    </row>
    <row r="21445" spans="1:4" x14ac:dyDescent="0.25">
      <c r="A21445" s="2">
        <v>44698.373611111114</v>
      </c>
      <c r="B21445" t="s">
        <v>1143</v>
      </c>
      <c r="C21445" t="s">
        <v>6386</v>
      </c>
    </row>
    <row r="21446" spans="1:4" x14ac:dyDescent="0.25">
      <c r="A21446" s="2">
        <v>44698.373611111114</v>
      </c>
      <c r="B21446" t="s">
        <v>1143</v>
      </c>
      <c r="C21446" t="s">
        <v>11993</v>
      </c>
    </row>
    <row r="21447" spans="1:4" x14ac:dyDescent="0.25">
      <c r="A21447" s="2">
        <v>44698.373611111114</v>
      </c>
      <c r="B21447" t="s">
        <v>182</v>
      </c>
      <c r="C21447" t="s">
        <v>12469</v>
      </c>
    </row>
    <row r="21448" spans="1:4" x14ac:dyDescent="0.25">
      <c r="A21448" s="2">
        <v>44698.373611111114</v>
      </c>
      <c r="B21448" t="s">
        <v>1143</v>
      </c>
      <c r="D21448" t="s">
        <v>846</v>
      </c>
    </row>
    <row r="21449" spans="1:4" x14ac:dyDescent="0.25">
      <c r="A21449" s="2">
        <v>44698.373611111114</v>
      </c>
      <c r="B21449" t="s">
        <v>1143</v>
      </c>
      <c r="D21449" t="s">
        <v>908</v>
      </c>
    </row>
    <row r="21450" spans="1:4" x14ac:dyDescent="0.25">
      <c r="A21450" s="2">
        <v>44698.373611111114</v>
      </c>
      <c r="B21450" t="s">
        <v>1143</v>
      </c>
      <c r="D21450" t="s">
        <v>1021</v>
      </c>
    </row>
    <row r="21451" spans="1:4" x14ac:dyDescent="0.25">
      <c r="A21451" s="2">
        <v>44698.373611111114</v>
      </c>
      <c r="B21451" t="s">
        <v>182</v>
      </c>
      <c r="D21451" t="s">
        <v>1934</v>
      </c>
    </row>
    <row r="21452" spans="1:4" x14ac:dyDescent="0.25">
      <c r="A21452" s="2">
        <v>44698.374305555553</v>
      </c>
      <c r="B21452" t="s">
        <v>182</v>
      </c>
      <c r="C21452" t="s">
        <v>12470</v>
      </c>
    </row>
    <row r="21453" spans="1:4" x14ac:dyDescent="0.25">
      <c r="A21453" s="2">
        <v>44698.374305555553</v>
      </c>
      <c r="B21453" t="s">
        <v>182</v>
      </c>
      <c r="D21453" t="s">
        <v>1853</v>
      </c>
    </row>
    <row r="21454" spans="1:4" x14ac:dyDescent="0.25">
      <c r="A21454" s="2">
        <v>44698.376388888886</v>
      </c>
      <c r="B21454" t="s">
        <v>182</v>
      </c>
      <c r="C21454" t="s">
        <v>12471</v>
      </c>
    </row>
    <row r="21455" spans="1:4" x14ac:dyDescent="0.25">
      <c r="A21455" s="2">
        <v>44698.376388888886</v>
      </c>
      <c r="B21455" t="s">
        <v>182</v>
      </c>
      <c r="C21455" t="s">
        <v>12472</v>
      </c>
    </row>
    <row r="21456" spans="1:4" x14ac:dyDescent="0.25">
      <c r="A21456" s="2">
        <v>44698.376388888886</v>
      </c>
      <c r="B21456" t="s">
        <v>182</v>
      </c>
      <c r="D21456" t="s">
        <v>825</v>
      </c>
    </row>
    <row r="21457" spans="1:4" x14ac:dyDescent="0.25">
      <c r="A21457" s="2">
        <v>44698.376388888886</v>
      </c>
      <c r="B21457" t="s">
        <v>182</v>
      </c>
      <c r="D21457" t="s">
        <v>853</v>
      </c>
    </row>
    <row r="21458" spans="1:4" x14ac:dyDescent="0.25">
      <c r="A21458" s="2">
        <v>44698.377083333333</v>
      </c>
      <c r="B21458" t="s">
        <v>182</v>
      </c>
      <c r="C21458" t="s">
        <v>12473</v>
      </c>
    </row>
    <row r="21459" spans="1:4" x14ac:dyDescent="0.25">
      <c r="A21459" s="2">
        <v>44698.377083333333</v>
      </c>
      <c r="B21459" t="s">
        <v>182</v>
      </c>
      <c r="C21459" t="s">
        <v>12474</v>
      </c>
    </row>
    <row r="21460" spans="1:4" x14ac:dyDescent="0.25">
      <c r="A21460" s="2">
        <v>44698.377083333333</v>
      </c>
      <c r="B21460" t="s">
        <v>182</v>
      </c>
      <c r="D21460" t="s">
        <v>954</v>
      </c>
    </row>
    <row r="21461" spans="1:4" x14ac:dyDescent="0.25">
      <c r="A21461" s="2">
        <v>44698.377083333333</v>
      </c>
      <c r="B21461" t="s">
        <v>182</v>
      </c>
      <c r="D21461" t="s">
        <v>834</v>
      </c>
    </row>
    <row r="21462" spans="1:4" x14ac:dyDescent="0.25">
      <c r="A21462" s="2">
        <v>44698.438194444447</v>
      </c>
      <c r="B21462" t="s">
        <v>1148</v>
      </c>
      <c r="C21462" t="s">
        <v>10819</v>
      </c>
    </row>
    <row r="21463" spans="1:4" x14ac:dyDescent="0.25">
      <c r="A21463" s="2">
        <v>44698.438194444447</v>
      </c>
      <c r="B21463" t="s">
        <v>1148</v>
      </c>
      <c r="D21463" t="s">
        <v>5019</v>
      </c>
    </row>
    <row r="21464" spans="1:4" x14ac:dyDescent="0.25">
      <c r="A21464" s="2">
        <v>44698.438888888886</v>
      </c>
      <c r="B21464" t="s">
        <v>1148</v>
      </c>
      <c r="C21464" t="s">
        <v>6386</v>
      </c>
    </row>
    <row r="21465" spans="1:4" x14ac:dyDescent="0.25">
      <c r="A21465" s="2">
        <v>44698.438888888886</v>
      </c>
      <c r="B21465" t="s">
        <v>1148</v>
      </c>
      <c r="C21465" t="s">
        <v>10820</v>
      </c>
    </row>
    <row r="21466" spans="1:4" x14ac:dyDescent="0.25">
      <c r="A21466" s="2">
        <v>44698.438888888886</v>
      </c>
      <c r="B21466" t="s">
        <v>1148</v>
      </c>
      <c r="C21466" t="s">
        <v>6386</v>
      </c>
    </row>
    <row r="21467" spans="1:4" x14ac:dyDescent="0.25">
      <c r="A21467" s="2">
        <v>44698.438888888886</v>
      </c>
      <c r="B21467" t="s">
        <v>1148</v>
      </c>
      <c r="D21467" t="s">
        <v>1848</v>
      </c>
    </row>
    <row r="21468" spans="1:4" x14ac:dyDescent="0.25">
      <c r="A21468" s="2">
        <v>44698.438888888886</v>
      </c>
      <c r="B21468" t="s">
        <v>1148</v>
      </c>
      <c r="D21468" t="s">
        <v>1849</v>
      </c>
    </row>
    <row r="21469" spans="1:4" x14ac:dyDescent="0.25">
      <c r="A21469" s="2">
        <v>44698.438888888886</v>
      </c>
      <c r="B21469" t="s">
        <v>1148</v>
      </c>
      <c r="D21469" t="s">
        <v>1850</v>
      </c>
    </row>
    <row r="21470" spans="1:4" x14ac:dyDescent="0.25">
      <c r="A21470" s="2">
        <v>44698.439583333333</v>
      </c>
      <c r="B21470" t="s">
        <v>1148</v>
      </c>
      <c r="C21470" t="s">
        <v>10821</v>
      </c>
    </row>
    <row r="21471" spans="1:4" x14ac:dyDescent="0.25">
      <c r="A21471" s="2">
        <v>44698.439583333333</v>
      </c>
      <c r="B21471" t="s">
        <v>1148</v>
      </c>
      <c r="C21471" t="s">
        <v>6386</v>
      </c>
    </row>
    <row r="21472" spans="1:4" x14ac:dyDescent="0.25">
      <c r="A21472" s="2">
        <v>44698.439583333333</v>
      </c>
      <c r="B21472" t="s">
        <v>1148</v>
      </c>
      <c r="C21472" t="s">
        <v>10822</v>
      </c>
    </row>
    <row r="21473" spans="1:4" x14ac:dyDescent="0.25">
      <c r="A21473" s="2">
        <v>44698.439583333333</v>
      </c>
      <c r="B21473" t="s">
        <v>1148</v>
      </c>
      <c r="C21473" t="s">
        <v>10823</v>
      </c>
    </row>
    <row r="21474" spans="1:4" x14ac:dyDescent="0.25">
      <c r="A21474" s="2">
        <v>44698.439583333333</v>
      </c>
      <c r="B21474" t="s">
        <v>1148</v>
      </c>
      <c r="D21474" t="s">
        <v>1877</v>
      </c>
    </row>
    <row r="21475" spans="1:4" x14ac:dyDescent="0.25">
      <c r="A21475" s="2">
        <v>44698.439583333333</v>
      </c>
      <c r="B21475" t="s">
        <v>1148</v>
      </c>
      <c r="D21475" t="s">
        <v>1852</v>
      </c>
    </row>
    <row r="21476" spans="1:4" x14ac:dyDescent="0.25">
      <c r="A21476" s="2">
        <v>44698.439583333333</v>
      </c>
      <c r="B21476" t="s">
        <v>1148</v>
      </c>
      <c r="D21476" t="s">
        <v>899</v>
      </c>
    </row>
    <row r="21477" spans="1:4" x14ac:dyDescent="0.25">
      <c r="A21477" s="2">
        <v>44698.439583333333</v>
      </c>
      <c r="B21477" t="s">
        <v>1148</v>
      </c>
      <c r="D21477" t="s">
        <v>1157</v>
      </c>
    </row>
    <row r="21478" spans="1:4" x14ac:dyDescent="0.25">
      <c r="A21478" s="2">
        <v>44698.44027777778</v>
      </c>
      <c r="B21478" t="s">
        <v>1148</v>
      </c>
      <c r="C21478" t="s">
        <v>10824</v>
      </c>
    </row>
    <row r="21479" spans="1:4" x14ac:dyDescent="0.25">
      <c r="A21479" s="2">
        <v>44698.44027777778</v>
      </c>
      <c r="B21479" t="s">
        <v>1148</v>
      </c>
      <c r="D21479" t="s">
        <v>1853</v>
      </c>
    </row>
    <row r="21480" spans="1:4" x14ac:dyDescent="0.25">
      <c r="A21480" s="2">
        <v>44698.440972222219</v>
      </c>
      <c r="B21480" t="s">
        <v>1148</v>
      </c>
      <c r="C21480" t="s">
        <v>10825</v>
      </c>
    </row>
    <row r="21481" spans="1:4" x14ac:dyDescent="0.25">
      <c r="A21481" s="2">
        <v>44698.440972222219</v>
      </c>
      <c r="B21481" t="s">
        <v>1148</v>
      </c>
      <c r="C21481" t="s">
        <v>1249</v>
      </c>
    </row>
    <row r="21482" spans="1:4" x14ac:dyDescent="0.25">
      <c r="A21482" s="2">
        <v>44698.440972222219</v>
      </c>
      <c r="B21482" t="s">
        <v>1148</v>
      </c>
      <c r="C21482" t="s">
        <v>10826</v>
      </c>
    </row>
    <row r="21483" spans="1:4" x14ac:dyDescent="0.25">
      <c r="A21483" s="2">
        <v>44698.440972222219</v>
      </c>
      <c r="B21483" t="s">
        <v>1148</v>
      </c>
      <c r="C21483" t="s">
        <v>1538</v>
      </c>
    </row>
    <row r="21484" spans="1:4" x14ac:dyDescent="0.25">
      <c r="A21484" s="2">
        <v>44698.440972222219</v>
      </c>
      <c r="B21484" t="s">
        <v>1148</v>
      </c>
      <c r="D21484" t="s">
        <v>1855</v>
      </c>
    </row>
    <row r="21485" spans="1:4" x14ac:dyDescent="0.25">
      <c r="A21485" s="2">
        <v>44698.440972222219</v>
      </c>
      <c r="B21485" t="s">
        <v>1148</v>
      </c>
      <c r="D21485" t="s">
        <v>1854</v>
      </c>
    </row>
    <row r="21486" spans="1:4" x14ac:dyDescent="0.25">
      <c r="A21486" s="2">
        <v>44698.440972222219</v>
      </c>
      <c r="B21486" t="s">
        <v>1148</v>
      </c>
      <c r="D21486" t="s">
        <v>872</v>
      </c>
    </row>
    <row r="21487" spans="1:4" x14ac:dyDescent="0.25">
      <c r="A21487" s="2">
        <v>44698.440972222219</v>
      </c>
      <c r="B21487" t="s">
        <v>1148</v>
      </c>
      <c r="D21487" t="s">
        <v>949</v>
      </c>
    </row>
    <row r="21488" spans="1:4" x14ac:dyDescent="0.25">
      <c r="A21488" s="2">
        <v>44698.441666666666</v>
      </c>
      <c r="B21488" t="s">
        <v>1148</v>
      </c>
      <c r="C21488" t="s">
        <v>10827</v>
      </c>
    </row>
    <row r="21489" spans="1:4" x14ac:dyDescent="0.25">
      <c r="A21489" s="2">
        <v>44698.441666666666</v>
      </c>
      <c r="B21489" t="s">
        <v>1148</v>
      </c>
      <c r="C21489" t="s">
        <v>6386</v>
      </c>
    </row>
    <row r="21490" spans="1:4" x14ac:dyDescent="0.25">
      <c r="A21490" s="2">
        <v>44698.441666666666</v>
      </c>
      <c r="B21490" t="s">
        <v>1148</v>
      </c>
      <c r="C21490" t="s">
        <v>10828</v>
      </c>
    </row>
    <row r="21491" spans="1:4" x14ac:dyDescent="0.25">
      <c r="A21491" s="2">
        <v>44698.441666666666</v>
      </c>
      <c r="B21491" t="s">
        <v>1148</v>
      </c>
      <c r="C21491" t="s">
        <v>10829</v>
      </c>
    </row>
    <row r="21492" spans="1:4" x14ac:dyDescent="0.25">
      <c r="A21492" s="2">
        <v>44698.441666666666</v>
      </c>
      <c r="B21492" t="s">
        <v>1148</v>
      </c>
      <c r="C21492" t="s">
        <v>6386</v>
      </c>
    </row>
    <row r="21493" spans="1:4" x14ac:dyDescent="0.25">
      <c r="A21493" s="2">
        <v>44698.441666666666</v>
      </c>
      <c r="B21493" t="s">
        <v>1148</v>
      </c>
      <c r="C21493" t="s">
        <v>10830</v>
      </c>
    </row>
    <row r="21494" spans="1:4" x14ac:dyDescent="0.25">
      <c r="A21494" s="2">
        <v>44698.441666666666</v>
      </c>
      <c r="B21494" t="s">
        <v>1148</v>
      </c>
      <c r="C21494" t="s">
        <v>6386</v>
      </c>
    </row>
    <row r="21495" spans="1:4" x14ac:dyDescent="0.25">
      <c r="A21495" s="2">
        <v>44698.441666666666</v>
      </c>
      <c r="B21495" t="s">
        <v>1148</v>
      </c>
      <c r="C21495" t="s">
        <v>10831</v>
      </c>
    </row>
    <row r="21496" spans="1:4" x14ac:dyDescent="0.25">
      <c r="A21496" s="2">
        <v>44698.441666666666</v>
      </c>
      <c r="B21496" t="s">
        <v>1148</v>
      </c>
      <c r="D21496" t="s">
        <v>844</v>
      </c>
    </row>
    <row r="21497" spans="1:4" x14ac:dyDescent="0.25">
      <c r="A21497" s="2">
        <v>44698.441666666666</v>
      </c>
      <c r="B21497" t="s">
        <v>1148</v>
      </c>
      <c r="D21497" t="s">
        <v>845</v>
      </c>
    </row>
    <row r="21498" spans="1:4" x14ac:dyDescent="0.25">
      <c r="A21498" s="2">
        <v>44698.441666666666</v>
      </c>
      <c r="B21498" t="s">
        <v>1148</v>
      </c>
      <c r="D21498" t="s">
        <v>1049</v>
      </c>
    </row>
    <row r="21499" spans="1:4" x14ac:dyDescent="0.25">
      <c r="A21499" s="2">
        <v>44698.441666666666</v>
      </c>
      <c r="B21499" t="s">
        <v>1148</v>
      </c>
      <c r="D21499" t="s">
        <v>856</v>
      </c>
    </row>
    <row r="21500" spans="1:4" x14ac:dyDescent="0.25">
      <c r="A21500" s="2">
        <v>44698.441666666666</v>
      </c>
      <c r="B21500" t="s">
        <v>1148</v>
      </c>
      <c r="D21500" t="s">
        <v>4991</v>
      </c>
    </row>
    <row r="21501" spans="1:4" x14ac:dyDescent="0.25">
      <c r="A21501" s="2">
        <v>44698.441666666666</v>
      </c>
      <c r="B21501" t="s">
        <v>1148</v>
      </c>
      <c r="D21501" t="s">
        <v>850</v>
      </c>
    </row>
    <row r="21502" spans="1:4" x14ac:dyDescent="0.25">
      <c r="A21502" s="2">
        <v>44698.441666666666</v>
      </c>
      <c r="B21502" t="s">
        <v>1148</v>
      </c>
      <c r="D21502" t="s">
        <v>922</v>
      </c>
    </row>
    <row r="21503" spans="1:4" x14ac:dyDescent="0.25">
      <c r="A21503" s="2">
        <v>44698.441666666666</v>
      </c>
      <c r="B21503" t="s">
        <v>1148</v>
      </c>
      <c r="D21503" t="s">
        <v>885</v>
      </c>
    </row>
    <row r="21504" spans="1:4" x14ac:dyDescent="0.25">
      <c r="A21504" s="2">
        <v>44698.442361111112</v>
      </c>
      <c r="B21504" t="s">
        <v>1148</v>
      </c>
      <c r="C21504" t="s">
        <v>10832</v>
      </c>
    </row>
    <row r="21505" spans="1:4" x14ac:dyDescent="0.25">
      <c r="A21505" s="2">
        <v>44698.442361111112</v>
      </c>
      <c r="B21505" t="s">
        <v>1148</v>
      </c>
      <c r="C21505" t="s">
        <v>10833</v>
      </c>
    </row>
    <row r="21506" spans="1:4" x14ac:dyDescent="0.25">
      <c r="A21506" s="2">
        <v>44698.442361111112</v>
      </c>
      <c r="B21506" t="s">
        <v>1148</v>
      </c>
      <c r="C21506" t="s">
        <v>6386</v>
      </c>
    </row>
    <row r="21507" spans="1:4" x14ac:dyDescent="0.25">
      <c r="A21507" s="2">
        <v>44698.442361111112</v>
      </c>
      <c r="B21507" t="s">
        <v>1148</v>
      </c>
      <c r="C21507" t="s">
        <v>10834</v>
      </c>
    </row>
    <row r="21508" spans="1:4" x14ac:dyDescent="0.25">
      <c r="A21508" s="2">
        <v>44698.442361111112</v>
      </c>
      <c r="B21508" t="s">
        <v>1148</v>
      </c>
      <c r="C21508" t="s">
        <v>10835</v>
      </c>
    </row>
    <row r="21509" spans="1:4" x14ac:dyDescent="0.25">
      <c r="A21509" s="2">
        <v>44698.442361111112</v>
      </c>
      <c r="B21509" t="s">
        <v>1148</v>
      </c>
      <c r="C21509" t="s">
        <v>1538</v>
      </c>
    </row>
    <row r="21510" spans="1:4" x14ac:dyDescent="0.25">
      <c r="A21510" s="2">
        <v>44698.442361111112</v>
      </c>
      <c r="B21510" t="s">
        <v>1148</v>
      </c>
      <c r="D21510" t="s">
        <v>827</v>
      </c>
    </row>
    <row r="21511" spans="1:4" x14ac:dyDescent="0.25">
      <c r="A21511" s="2">
        <v>44698.442361111112</v>
      </c>
      <c r="B21511" t="s">
        <v>1148</v>
      </c>
      <c r="D21511" t="s">
        <v>846</v>
      </c>
    </row>
    <row r="21512" spans="1:4" x14ac:dyDescent="0.25">
      <c r="A21512" s="2">
        <v>44698.442361111112</v>
      </c>
      <c r="B21512" t="s">
        <v>1148</v>
      </c>
      <c r="D21512" t="s">
        <v>891</v>
      </c>
    </row>
    <row r="21513" spans="1:4" x14ac:dyDescent="0.25">
      <c r="A21513" s="2">
        <v>44698.442361111112</v>
      </c>
      <c r="B21513" t="s">
        <v>1148</v>
      </c>
      <c r="D21513" t="s">
        <v>848</v>
      </c>
    </row>
    <row r="21514" spans="1:4" x14ac:dyDescent="0.25">
      <c r="A21514" s="2">
        <v>44698.442361111112</v>
      </c>
      <c r="B21514" t="s">
        <v>1148</v>
      </c>
      <c r="D21514" t="s">
        <v>849</v>
      </c>
    </row>
    <row r="21515" spans="1:4" x14ac:dyDescent="0.25">
      <c r="A21515" s="2">
        <v>44698.442361111112</v>
      </c>
      <c r="B21515" t="s">
        <v>1148</v>
      </c>
      <c r="D21515" t="s">
        <v>825</v>
      </c>
    </row>
    <row r="21516" spans="1:4" x14ac:dyDescent="0.25">
      <c r="A21516" s="2">
        <v>44698.443055555559</v>
      </c>
      <c r="B21516" t="s">
        <v>1148</v>
      </c>
      <c r="C21516" t="s">
        <v>6598</v>
      </c>
    </row>
    <row r="21517" spans="1:4" x14ac:dyDescent="0.25">
      <c r="A21517" s="2">
        <v>44698.443055555559</v>
      </c>
      <c r="B21517" t="s">
        <v>1148</v>
      </c>
      <c r="C21517" t="s">
        <v>10797</v>
      </c>
    </row>
    <row r="21518" spans="1:4" x14ac:dyDescent="0.25">
      <c r="A21518" s="2">
        <v>44698.443055555559</v>
      </c>
      <c r="B21518" t="s">
        <v>1148</v>
      </c>
      <c r="C21518" t="s">
        <v>6386</v>
      </c>
    </row>
    <row r="21519" spans="1:4" x14ac:dyDescent="0.25">
      <c r="A21519" s="2">
        <v>44698.443055555559</v>
      </c>
      <c r="B21519" t="s">
        <v>1148</v>
      </c>
      <c r="C21519" t="s">
        <v>10836</v>
      </c>
    </row>
    <row r="21520" spans="1:4" x14ac:dyDescent="0.25">
      <c r="A21520" s="2">
        <v>44698.443055555559</v>
      </c>
      <c r="B21520" t="s">
        <v>1148</v>
      </c>
      <c r="C21520" t="s">
        <v>1538</v>
      </c>
    </row>
    <row r="21521" spans="1:4" x14ac:dyDescent="0.25">
      <c r="A21521" s="2">
        <v>44698.443055555559</v>
      </c>
      <c r="B21521" t="s">
        <v>1148</v>
      </c>
      <c r="D21521" t="s">
        <v>826</v>
      </c>
    </row>
    <row r="21522" spans="1:4" x14ac:dyDescent="0.25">
      <c r="A21522" s="2">
        <v>44698.443055555559</v>
      </c>
      <c r="B21522" t="s">
        <v>1148</v>
      </c>
      <c r="D21522" t="s">
        <v>834</v>
      </c>
    </row>
    <row r="21523" spans="1:4" x14ac:dyDescent="0.25">
      <c r="A21523" s="2">
        <v>44698.443055555559</v>
      </c>
      <c r="B21523" t="s">
        <v>1148</v>
      </c>
      <c r="D21523" t="s">
        <v>955</v>
      </c>
    </row>
    <row r="21524" spans="1:4" x14ac:dyDescent="0.25">
      <c r="A21524" s="2">
        <v>44698.443055555559</v>
      </c>
      <c r="B21524" t="s">
        <v>1148</v>
      </c>
      <c r="D21524" t="s">
        <v>904</v>
      </c>
    </row>
    <row r="21525" spans="1:4" x14ac:dyDescent="0.25">
      <c r="A21525" s="2">
        <v>44698.443055555559</v>
      </c>
      <c r="B21525" t="s">
        <v>1148</v>
      </c>
      <c r="D21525" t="s">
        <v>970</v>
      </c>
    </row>
    <row r="21526" spans="1:4" x14ac:dyDescent="0.25">
      <c r="A21526" s="2">
        <v>44698.462500000001</v>
      </c>
      <c r="B21526" t="s">
        <v>162</v>
      </c>
      <c r="C21526" t="s">
        <v>6386</v>
      </c>
    </row>
    <row r="21527" spans="1:4" x14ac:dyDescent="0.25">
      <c r="A21527" s="2">
        <v>44698.462500000001</v>
      </c>
      <c r="B21527" t="s">
        <v>162</v>
      </c>
      <c r="D21527" t="s">
        <v>5030</v>
      </c>
    </row>
    <row r="21528" spans="1:4" x14ac:dyDescent="0.25">
      <c r="A21528" s="2">
        <v>44698.463194444441</v>
      </c>
      <c r="B21528" t="s">
        <v>162</v>
      </c>
      <c r="C21528" t="s">
        <v>6386</v>
      </c>
    </row>
    <row r="21529" spans="1:4" x14ac:dyDescent="0.25">
      <c r="A21529" s="2">
        <v>44698.463194444441</v>
      </c>
      <c r="B21529" t="s">
        <v>162</v>
      </c>
      <c r="D21529" t="s">
        <v>1848</v>
      </c>
    </row>
    <row r="21530" spans="1:4" x14ac:dyDescent="0.25">
      <c r="A21530" s="2">
        <v>44698.463888888888</v>
      </c>
      <c r="B21530" t="s">
        <v>162</v>
      </c>
      <c r="C21530" t="s">
        <v>11437</v>
      </c>
    </row>
    <row r="21531" spans="1:4" x14ac:dyDescent="0.25">
      <c r="A21531" s="2">
        <v>44698.463888888888</v>
      </c>
      <c r="B21531" t="s">
        <v>162</v>
      </c>
      <c r="C21531" t="s">
        <v>6386</v>
      </c>
    </row>
    <row r="21532" spans="1:4" x14ac:dyDescent="0.25">
      <c r="A21532" s="2">
        <v>44698.463888888888</v>
      </c>
      <c r="B21532" t="s">
        <v>162</v>
      </c>
      <c r="D21532" t="s">
        <v>1849</v>
      </c>
    </row>
    <row r="21533" spans="1:4" x14ac:dyDescent="0.25">
      <c r="A21533" s="2">
        <v>44698.463888888888</v>
      </c>
      <c r="B21533" t="s">
        <v>162</v>
      </c>
      <c r="D21533" t="s">
        <v>1850</v>
      </c>
    </row>
    <row r="21534" spans="1:4" x14ac:dyDescent="0.25">
      <c r="A21534" s="2">
        <v>44698.464583333334</v>
      </c>
      <c r="B21534" t="s">
        <v>162</v>
      </c>
      <c r="C21534" t="s">
        <v>11438</v>
      </c>
    </row>
    <row r="21535" spans="1:4" x14ac:dyDescent="0.25">
      <c r="A21535" s="2">
        <v>44698.464583333334</v>
      </c>
      <c r="B21535" t="s">
        <v>162</v>
      </c>
      <c r="C21535" t="s">
        <v>6386</v>
      </c>
    </row>
    <row r="21536" spans="1:4" x14ac:dyDescent="0.25">
      <c r="A21536" s="2">
        <v>44698.464583333334</v>
      </c>
      <c r="B21536" t="s">
        <v>162</v>
      </c>
      <c r="D21536" t="s">
        <v>1851</v>
      </c>
    </row>
    <row r="21537" spans="1:4" x14ac:dyDescent="0.25">
      <c r="A21537" s="2">
        <v>44698.464583333334</v>
      </c>
      <c r="B21537" t="s">
        <v>162</v>
      </c>
      <c r="D21537" t="s">
        <v>1852</v>
      </c>
    </row>
    <row r="21538" spans="1:4" x14ac:dyDescent="0.25">
      <c r="A21538" s="2">
        <v>44698.465277777781</v>
      </c>
      <c r="B21538" t="s">
        <v>162</v>
      </c>
      <c r="C21538" t="s">
        <v>11424</v>
      </c>
    </row>
    <row r="21539" spans="1:4" x14ac:dyDescent="0.25">
      <c r="A21539" s="2">
        <v>44698.465277777781</v>
      </c>
      <c r="B21539" t="s">
        <v>162</v>
      </c>
      <c r="C21539" t="s">
        <v>1538</v>
      </c>
    </row>
    <row r="21540" spans="1:4" x14ac:dyDescent="0.25">
      <c r="A21540" s="2">
        <v>44698.465277777781</v>
      </c>
      <c r="B21540" t="s">
        <v>162</v>
      </c>
      <c r="C21540" t="s">
        <v>6386</v>
      </c>
    </row>
    <row r="21541" spans="1:4" x14ac:dyDescent="0.25">
      <c r="A21541" s="2">
        <v>44698.465277777781</v>
      </c>
      <c r="B21541" t="s">
        <v>162</v>
      </c>
      <c r="C21541" t="s">
        <v>11439</v>
      </c>
    </row>
    <row r="21542" spans="1:4" x14ac:dyDescent="0.25">
      <c r="A21542" s="2">
        <v>44698.465277777781</v>
      </c>
      <c r="B21542" t="s">
        <v>162</v>
      </c>
      <c r="C21542" t="s">
        <v>6386</v>
      </c>
    </row>
    <row r="21543" spans="1:4" x14ac:dyDescent="0.25">
      <c r="A21543" s="2">
        <v>44698.465277777781</v>
      </c>
      <c r="B21543" t="s">
        <v>162</v>
      </c>
      <c r="D21543" t="s">
        <v>1855</v>
      </c>
    </row>
    <row r="21544" spans="1:4" x14ac:dyDescent="0.25">
      <c r="A21544" s="2">
        <v>44698.465277777781</v>
      </c>
      <c r="B21544" t="s">
        <v>162</v>
      </c>
      <c r="D21544" t="s">
        <v>934</v>
      </c>
    </row>
    <row r="21545" spans="1:4" x14ac:dyDescent="0.25">
      <c r="A21545" s="2">
        <v>44698.465277777781</v>
      </c>
      <c r="B21545" t="s">
        <v>162</v>
      </c>
      <c r="D21545" t="s">
        <v>902</v>
      </c>
    </row>
    <row r="21546" spans="1:4" x14ac:dyDescent="0.25">
      <c r="A21546" s="2">
        <v>44698.465277777781</v>
      </c>
      <c r="B21546" t="s">
        <v>162</v>
      </c>
      <c r="D21546" t="s">
        <v>828</v>
      </c>
    </row>
    <row r="21547" spans="1:4" x14ac:dyDescent="0.25">
      <c r="A21547" s="2">
        <v>44698.465277777781</v>
      </c>
      <c r="B21547" t="s">
        <v>162</v>
      </c>
      <c r="D21547" t="s">
        <v>971</v>
      </c>
    </row>
    <row r="21548" spans="1:4" x14ac:dyDescent="0.25">
      <c r="A21548" s="2">
        <v>44698.46597222222</v>
      </c>
      <c r="B21548" t="s">
        <v>162</v>
      </c>
      <c r="C21548" t="s">
        <v>11440</v>
      </c>
    </row>
    <row r="21549" spans="1:4" x14ac:dyDescent="0.25">
      <c r="A21549" s="2">
        <v>44698.46597222222</v>
      </c>
      <c r="B21549" t="s">
        <v>162</v>
      </c>
      <c r="C21549" t="s">
        <v>6386</v>
      </c>
    </row>
    <row r="21550" spans="1:4" x14ac:dyDescent="0.25">
      <c r="A21550" s="2">
        <v>44698.46597222222</v>
      </c>
      <c r="B21550" t="s">
        <v>162</v>
      </c>
      <c r="C21550" t="s">
        <v>9572</v>
      </c>
    </row>
    <row r="21551" spans="1:4" x14ac:dyDescent="0.25">
      <c r="A21551" s="2">
        <v>44698.46597222222</v>
      </c>
      <c r="B21551" t="s">
        <v>162</v>
      </c>
      <c r="C21551" t="s">
        <v>1538</v>
      </c>
    </row>
    <row r="21552" spans="1:4" x14ac:dyDescent="0.25">
      <c r="A21552" s="2">
        <v>44698.46597222222</v>
      </c>
      <c r="B21552" t="s">
        <v>162</v>
      </c>
      <c r="D21552" t="s">
        <v>894</v>
      </c>
    </row>
    <row r="21553" spans="1:4" x14ac:dyDescent="0.25">
      <c r="A21553" s="2">
        <v>44698.46597222222</v>
      </c>
      <c r="B21553" t="s">
        <v>162</v>
      </c>
      <c r="D21553" t="s">
        <v>845</v>
      </c>
    </row>
    <row r="21554" spans="1:4" x14ac:dyDescent="0.25">
      <c r="A21554" s="2">
        <v>44698.46597222222</v>
      </c>
      <c r="B21554" t="s">
        <v>162</v>
      </c>
      <c r="D21554" t="s">
        <v>852</v>
      </c>
    </row>
    <row r="21555" spans="1:4" x14ac:dyDescent="0.25">
      <c r="A21555" s="2">
        <v>44698.46597222222</v>
      </c>
      <c r="B21555" t="s">
        <v>162</v>
      </c>
      <c r="D21555" t="s">
        <v>973</v>
      </c>
    </row>
    <row r="21556" spans="1:4" x14ac:dyDescent="0.25">
      <c r="A21556" s="2">
        <v>44698.466666666667</v>
      </c>
      <c r="B21556" t="s">
        <v>162</v>
      </c>
      <c r="C21556" t="s">
        <v>11441</v>
      </c>
    </row>
    <row r="21557" spans="1:4" x14ac:dyDescent="0.25">
      <c r="A21557" s="2">
        <v>44698.466666666667</v>
      </c>
      <c r="B21557" t="s">
        <v>162</v>
      </c>
      <c r="D21557" t="s">
        <v>918</v>
      </c>
    </row>
    <row r="21558" spans="1:4" x14ac:dyDescent="0.25">
      <c r="A21558" s="2">
        <v>44698.484722222223</v>
      </c>
      <c r="B21558" t="s">
        <v>192</v>
      </c>
      <c r="C21558" t="s">
        <v>6386</v>
      </c>
    </row>
    <row r="21559" spans="1:4" x14ac:dyDescent="0.25">
      <c r="A21559" s="2">
        <v>44698.484722222223</v>
      </c>
      <c r="B21559" t="s">
        <v>192</v>
      </c>
      <c r="C21559" t="s">
        <v>6386</v>
      </c>
    </row>
    <row r="21560" spans="1:4" x14ac:dyDescent="0.25">
      <c r="A21560" s="2">
        <v>44698.484722222223</v>
      </c>
      <c r="B21560" t="s">
        <v>192</v>
      </c>
      <c r="D21560" t="s">
        <v>5055</v>
      </c>
    </row>
    <row r="21561" spans="1:4" x14ac:dyDescent="0.25">
      <c r="A21561" s="2">
        <v>44698.484722222223</v>
      </c>
      <c r="B21561" t="s">
        <v>192</v>
      </c>
      <c r="D21561" t="s">
        <v>1848</v>
      </c>
    </row>
    <row r="21562" spans="1:4" x14ac:dyDescent="0.25">
      <c r="A21562" s="2">
        <v>44698.48541666667</v>
      </c>
      <c r="B21562" t="s">
        <v>192</v>
      </c>
      <c r="C21562" t="s">
        <v>11864</v>
      </c>
    </row>
    <row r="21563" spans="1:4" x14ac:dyDescent="0.25">
      <c r="A21563" s="2">
        <v>44698.48541666667</v>
      </c>
      <c r="B21563" t="s">
        <v>192</v>
      </c>
      <c r="C21563" t="s">
        <v>6386</v>
      </c>
    </row>
    <row r="21564" spans="1:4" x14ac:dyDescent="0.25">
      <c r="A21564" s="2">
        <v>44698.48541666667</v>
      </c>
      <c r="B21564" t="s">
        <v>192</v>
      </c>
      <c r="C21564" t="s">
        <v>6377</v>
      </c>
    </row>
    <row r="21565" spans="1:4" x14ac:dyDescent="0.25">
      <c r="A21565" s="2">
        <v>44698.48541666667</v>
      </c>
      <c r="B21565" t="s">
        <v>192</v>
      </c>
      <c r="D21565" t="s">
        <v>1849</v>
      </c>
    </row>
    <row r="21566" spans="1:4" x14ac:dyDescent="0.25">
      <c r="A21566" s="2">
        <v>44698.48541666667</v>
      </c>
      <c r="B21566" t="s">
        <v>192</v>
      </c>
      <c r="D21566" t="s">
        <v>1850</v>
      </c>
    </row>
    <row r="21567" spans="1:4" x14ac:dyDescent="0.25">
      <c r="A21567" s="2">
        <v>44698.48541666667</v>
      </c>
      <c r="B21567" t="s">
        <v>192</v>
      </c>
      <c r="D21567" t="s">
        <v>1877</v>
      </c>
    </row>
    <row r="21568" spans="1:4" x14ac:dyDescent="0.25">
      <c r="A21568" s="2">
        <v>44698.491666666669</v>
      </c>
      <c r="B21568" t="s">
        <v>169</v>
      </c>
      <c r="C21568" t="s">
        <v>6386</v>
      </c>
    </row>
    <row r="21569" spans="1:4" x14ac:dyDescent="0.25">
      <c r="A21569" s="2">
        <v>44698.491666666669</v>
      </c>
      <c r="B21569" t="s">
        <v>169</v>
      </c>
      <c r="C21569" t="s">
        <v>12172</v>
      </c>
    </row>
    <row r="21570" spans="1:4" x14ac:dyDescent="0.25">
      <c r="A21570" s="2">
        <v>44698.491666666669</v>
      </c>
      <c r="B21570" t="s">
        <v>169</v>
      </c>
      <c r="D21570" t="s">
        <v>5010</v>
      </c>
    </row>
    <row r="21571" spans="1:4" x14ac:dyDescent="0.25">
      <c r="A21571" s="2">
        <v>44698.491666666669</v>
      </c>
      <c r="B21571" t="s">
        <v>169</v>
      </c>
      <c r="D21571" t="s">
        <v>1848</v>
      </c>
    </row>
    <row r="21572" spans="1:4" x14ac:dyDescent="0.25">
      <c r="A21572" s="2">
        <v>44698.492361111108</v>
      </c>
      <c r="B21572" t="s">
        <v>169</v>
      </c>
      <c r="C21572" t="s">
        <v>12173</v>
      </c>
    </row>
    <row r="21573" spans="1:4" x14ac:dyDescent="0.25">
      <c r="A21573" s="2">
        <v>44698.492361111108</v>
      </c>
      <c r="B21573" t="s">
        <v>169</v>
      </c>
      <c r="C21573" t="s">
        <v>6386</v>
      </c>
    </row>
    <row r="21574" spans="1:4" x14ac:dyDescent="0.25">
      <c r="A21574" s="2">
        <v>44698.492361111108</v>
      </c>
      <c r="B21574" t="s">
        <v>169</v>
      </c>
      <c r="C21574" t="s">
        <v>6377</v>
      </c>
    </row>
    <row r="21575" spans="1:4" x14ac:dyDescent="0.25">
      <c r="A21575" s="2">
        <v>44698.492361111108</v>
      </c>
      <c r="B21575" t="s">
        <v>169</v>
      </c>
      <c r="D21575" t="s">
        <v>1849</v>
      </c>
    </row>
    <row r="21576" spans="1:4" x14ac:dyDescent="0.25">
      <c r="A21576" s="2">
        <v>44698.492361111108</v>
      </c>
      <c r="B21576" t="s">
        <v>169</v>
      </c>
      <c r="D21576" t="s">
        <v>1850</v>
      </c>
    </row>
    <row r="21577" spans="1:4" x14ac:dyDescent="0.25">
      <c r="A21577" s="2">
        <v>44698.492361111108</v>
      </c>
      <c r="B21577" t="s">
        <v>169</v>
      </c>
      <c r="D21577" t="s">
        <v>1892</v>
      </c>
    </row>
    <row r="21578" spans="1:4" x14ac:dyDescent="0.25">
      <c r="A21578" s="2">
        <v>44698.495833333334</v>
      </c>
      <c r="B21578" t="s">
        <v>166</v>
      </c>
      <c r="C21578" t="s">
        <v>6386</v>
      </c>
    </row>
    <row r="21579" spans="1:4" x14ac:dyDescent="0.25">
      <c r="A21579" s="2">
        <v>44698.495833333334</v>
      </c>
      <c r="B21579" t="s">
        <v>10297</v>
      </c>
      <c r="C21579" t="s">
        <v>6386</v>
      </c>
    </row>
    <row r="21580" spans="1:4" x14ac:dyDescent="0.25">
      <c r="A21580" s="2">
        <v>44698.495833333334</v>
      </c>
      <c r="B21580" t="s">
        <v>166</v>
      </c>
      <c r="D21580" t="s">
        <v>5043</v>
      </c>
    </row>
    <row r="21581" spans="1:4" x14ac:dyDescent="0.25">
      <c r="A21581" s="2">
        <v>44698.495833333334</v>
      </c>
      <c r="B21581" t="s">
        <v>10297</v>
      </c>
      <c r="D21581" t="s">
        <v>4989</v>
      </c>
    </row>
    <row r="21582" spans="1:4" x14ac:dyDescent="0.25">
      <c r="A21582" s="2">
        <v>44698.496527777781</v>
      </c>
      <c r="B21582" t="s">
        <v>166</v>
      </c>
      <c r="C21582" t="s">
        <v>11089</v>
      </c>
    </row>
    <row r="21583" spans="1:4" x14ac:dyDescent="0.25">
      <c r="A21583" s="2">
        <v>44698.496527777781</v>
      </c>
      <c r="B21583" t="s">
        <v>166</v>
      </c>
      <c r="C21583" t="s">
        <v>11090</v>
      </c>
    </row>
    <row r="21584" spans="1:4" x14ac:dyDescent="0.25">
      <c r="A21584" s="2">
        <v>44698.496527777781</v>
      </c>
      <c r="B21584" t="s">
        <v>166</v>
      </c>
      <c r="C21584" t="s">
        <v>11091</v>
      </c>
    </row>
    <row r="21585" spans="1:4" x14ac:dyDescent="0.25">
      <c r="A21585" s="2">
        <v>44698.496527777781</v>
      </c>
      <c r="B21585" t="s">
        <v>1147</v>
      </c>
      <c r="C21585" t="s">
        <v>12302</v>
      </c>
    </row>
    <row r="21586" spans="1:4" x14ac:dyDescent="0.25">
      <c r="A21586" s="2">
        <v>44698.496527777781</v>
      </c>
      <c r="B21586" t="s">
        <v>1147</v>
      </c>
      <c r="C21586" t="s">
        <v>12303</v>
      </c>
    </row>
    <row r="21587" spans="1:4" x14ac:dyDescent="0.25">
      <c r="A21587" s="2">
        <v>44698.496527777781</v>
      </c>
      <c r="B21587" t="s">
        <v>1147</v>
      </c>
      <c r="C21587" t="s">
        <v>12304</v>
      </c>
    </row>
    <row r="21588" spans="1:4" x14ac:dyDescent="0.25">
      <c r="A21588" s="2">
        <v>44698.496527777781</v>
      </c>
      <c r="B21588" t="s">
        <v>166</v>
      </c>
      <c r="D21588" t="s">
        <v>1849</v>
      </c>
    </row>
    <row r="21589" spans="1:4" x14ac:dyDescent="0.25">
      <c r="A21589" s="2">
        <v>44698.496527777781</v>
      </c>
      <c r="B21589" t="s">
        <v>166</v>
      </c>
      <c r="D21589" t="s">
        <v>1861</v>
      </c>
    </row>
    <row r="21590" spans="1:4" x14ac:dyDescent="0.25">
      <c r="A21590" s="2">
        <v>44698.496527777781</v>
      </c>
      <c r="B21590" t="s">
        <v>166</v>
      </c>
      <c r="D21590" t="s">
        <v>1942</v>
      </c>
    </row>
    <row r="21591" spans="1:4" x14ac:dyDescent="0.25">
      <c r="A21591" s="2">
        <v>44698.496527777781</v>
      </c>
      <c r="B21591" t="s">
        <v>1147</v>
      </c>
      <c r="D21591" t="s">
        <v>5034</v>
      </c>
    </row>
    <row r="21592" spans="1:4" x14ac:dyDescent="0.25">
      <c r="A21592" s="2">
        <v>44698.496527777781</v>
      </c>
      <c r="B21592" t="s">
        <v>1147</v>
      </c>
      <c r="D21592" t="s">
        <v>1849</v>
      </c>
    </row>
    <row r="21593" spans="1:4" x14ac:dyDescent="0.25">
      <c r="A21593" s="2">
        <v>44698.496527777781</v>
      </c>
      <c r="B21593" t="s">
        <v>1147</v>
      </c>
      <c r="D21593" t="s">
        <v>1888</v>
      </c>
    </row>
    <row r="21594" spans="1:4" x14ac:dyDescent="0.25">
      <c r="A21594" s="2">
        <v>44698.49722222222</v>
      </c>
      <c r="B21594" t="s">
        <v>166</v>
      </c>
      <c r="C21594" t="s">
        <v>11092</v>
      </c>
    </row>
    <row r="21595" spans="1:4" x14ac:dyDescent="0.25">
      <c r="A21595" s="2">
        <v>44698.49722222222</v>
      </c>
      <c r="B21595" t="s">
        <v>166</v>
      </c>
      <c r="C21595" t="s">
        <v>11093</v>
      </c>
    </row>
    <row r="21596" spans="1:4" x14ac:dyDescent="0.25">
      <c r="A21596" s="2">
        <v>44698.49722222222</v>
      </c>
      <c r="B21596" t="s">
        <v>1147</v>
      </c>
      <c r="C21596" t="s">
        <v>12305</v>
      </c>
    </row>
    <row r="21597" spans="1:4" x14ac:dyDescent="0.25">
      <c r="A21597" s="2">
        <v>44698.49722222222</v>
      </c>
      <c r="B21597" t="s">
        <v>10297</v>
      </c>
      <c r="C21597" t="s">
        <v>7386</v>
      </c>
    </row>
    <row r="21598" spans="1:4" x14ac:dyDescent="0.25">
      <c r="A21598" s="2">
        <v>44698.49722222222</v>
      </c>
      <c r="B21598" t="s">
        <v>166</v>
      </c>
      <c r="D21598" t="s">
        <v>1852</v>
      </c>
    </row>
    <row r="21599" spans="1:4" x14ac:dyDescent="0.25">
      <c r="A21599" s="2">
        <v>44698.49722222222</v>
      </c>
      <c r="B21599" t="s">
        <v>166</v>
      </c>
      <c r="D21599" t="s">
        <v>899</v>
      </c>
    </row>
    <row r="21600" spans="1:4" x14ac:dyDescent="0.25">
      <c r="A21600" s="2">
        <v>44698.49722222222</v>
      </c>
      <c r="B21600" t="s">
        <v>1147</v>
      </c>
      <c r="D21600" t="s">
        <v>941</v>
      </c>
    </row>
    <row r="21601" spans="1:4" x14ac:dyDescent="0.25">
      <c r="A21601" s="2">
        <v>44698.49722222222</v>
      </c>
      <c r="B21601" t="s">
        <v>10297</v>
      </c>
      <c r="D21601" t="s">
        <v>1848</v>
      </c>
    </row>
    <row r="21602" spans="1:4" x14ac:dyDescent="0.25">
      <c r="A21602" s="2">
        <v>44698.497916666667</v>
      </c>
      <c r="B21602" t="s">
        <v>166</v>
      </c>
      <c r="C21602" t="s">
        <v>11094</v>
      </c>
    </row>
    <row r="21603" spans="1:4" x14ac:dyDescent="0.25">
      <c r="A21603" s="2">
        <v>44698.497916666667</v>
      </c>
      <c r="B21603" t="s">
        <v>1147</v>
      </c>
      <c r="C21603" t="s">
        <v>12306</v>
      </c>
    </row>
    <row r="21604" spans="1:4" x14ac:dyDescent="0.25">
      <c r="A21604" s="2">
        <v>44698.497916666667</v>
      </c>
      <c r="B21604" t="s">
        <v>1147</v>
      </c>
      <c r="C21604" t="s">
        <v>12307</v>
      </c>
    </row>
    <row r="21605" spans="1:4" x14ac:dyDescent="0.25">
      <c r="A21605" s="2">
        <v>44698.497916666667</v>
      </c>
      <c r="B21605" t="s">
        <v>166</v>
      </c>
      <c r="D21605" t="s">
        <v>855</v>
      </c>
    </row>
    <row r="21606" spans="1:4" x14ac:dyDescent="0.25">
      <c r="A21606" s="2">
        <v>44698.497916666667</v>
      </c>
      <c r="B21606" t="s">
        <v>1147</v>
      </c>
      <c r="D21606" t="s">
        <v>885</v>
      </c>
    </row>
    <row r="21607" spans="1:4" x14ac:dyDescent="0.25">
      <c r="A21607" s="2">
        <v>44698.497916666667</v>
      </c>
      <c r="B21607" t="s">
        <v>1147</v>
      </c>
      <c r="D21607" t="s">
        <v>828</v>
      </c>
    </row>
    <row r="21608" spans="1:4" x14ac:dyDescent="0.25">
      <c r="A21608" s="2">
        <v>44698.498611111114</v>
      </c>
      <c r="B21608" t="s">
        <v>166</v>
      </c>
      <c r="C21608" t="s">
        <v>11095</v>
      </c>
    </row>
    <row r="21609" spans="1:4" x14ac:dyDescent="0.25">
      <c r="A21609" s="2">
        <v>44698.498611111114</v>
      </c>
      <c r="B21609" t="s">
        <v>166</v>
      </c>
      <c r="C21609" t="s">
        <v>10124</v>
      </c>
    </row>
    <row r="21610" spans="1:4" x14ac:dyDescent="0.25">
      <c r="A21610" s="2">
        <v>44698.498611111114</v>
      </c>
      <c r="B21610" t="s">
        <v>1147</v>
      </c>
      <c r="C21610" t="s">
        <v>12308</v>
      </c>
    </row>
    <row r="21611" spans="1:4" x14ac:dyDescent="0.25">
      <c r="A21611" s="2">
        <v>44698.498611111114</v>
      </c>
      <c r="B21611" t="s">
        <v>1147</v>
      </c>
      <c r="C21611" t="s">
        <v>12309</v>
      </c>
    </row>
    <row r="21612" spans="1:4" x14ac:dyDescent="0.25">
      <c r="A21612" s="2">
        <v>44698.498611111114</v>
      </c>
      <c r="B21612" t="s">
        <v>1147</v>
      </c>
      <c r="C21612" t="s">
        <v>6567</v>
      </c>
    </row>
    <row r="21613" spans="1:4" x14ac:dyDescent="0.25">
      <c r="A21613" s="2">
        <v>44698.498611111114</v>
      </c>
      <c r="B21613" t="s">
        <v>166</v>
      </c>
      <c r="D21613" t="s">
        <v>992</v>
      </c>
    </row>
    <row r="21614" spans="1:4" x14ac:dyDescent="0.25">
      <c r="A21614" s="2">
        <v>44698.498611111114</v>
      </c>
      <c r="B21614" t="s">
        <v>166</v>
      </c>
      <c r="D21614" t="s">
        <v>4991</v>
      </c>
    </row>
    <row r="21615" spans="1:4" x14ac:dyDescent="0.25">
      <c r="A21615" s="2">
        <v>44698.498611111114</v>
      </c>
      <c r="B21615" t="s">
        <v>1147</v>
      </c>
      <c r="D21615" t="s">
        <v>834</v>
      </c>
    </row>
    <row r="21616" spans="1:4" x14ac:dyDescent="0.25">
      <c r="A21616" s="2">
        <v>44698.498611111114</v>
      </c>
      <c r="B21616" t="s">
        <v>1147</v>
      </c>
      <c r="D21616" t="s">
        <v>1898</v>
      </c>
    </row>
    <row r="21617" spans="1:4" x14ac:dyDescent="0.25">
      <c r="A21617" s="2">
        <v>44698.498611111114</v>
      </c>
      <c r="B21617" t="s">
        <v>1147</v>
      </c>
      <c r="D21617" t="s">
        <v>4991</v>
      </c>
    </row>
    <row r="21618" spans="1:4" x14ac:dyDescent="0.25">
      <c r="A21618" s="2">
        <v>44698.499305555553</v>
      </c>
      <c r="B21618" t="s">
        <v>10297</v>
      </c>
      <c r="C21618" t="s">
        <v>12380</v>
      </c>
    </row>
    <row r="21619" spans="1:4" x14ac:dyDescent="0.25">
      <c r="A21619" s="2">
        <v>44698.499305555553</v>
      </c>
      <c r="B21619" t="s">
        <v>10297</v>
      </c>
      <c r="D21619" t="s">
        <v>1849</v>
      </c>
    </row>
    <row r="21620" spans="1:4" x14ac:dyDescent="0.25">
      <c r="A21620" s="2">
        <v>44698.5</v>
      </c>
      <c r="B21620" t="s">
        <v>10297</v>
      </c>
      <c r="C21620" t="s">
        <v>12381</v>
      </c>
    </row>
    <row r="21621" spans="1:4" x14ac:dyDescent="0.25">
      <c r="A21621" s="2">
        <v>44698.5</v>
      </c>
      <c r="B21621" t="s">
        <v>10297</v>
      </c>
      <c r="D21621" t="s">
        <v>1850</v>
      </c>
    </row>
    <row r="21622" spans="1:4" x14ac:dyDescent="0.25">
      <c r="A21622" s="2">
        <v>44698.531944444447</v>
      </c>
      <c r="B21622" t="s">
        <v>3</v>
      </c>
      <c r="C21622" t="s">
        <v>11334</v>
      </c>
    </row>
    <row r="21623" spans="1:4" x14ac:dyDescent="0.25">
      <c r="A21623" s="2">
        <v>44698.531944444447</v>
      </c>
      <c r="B21623" t="s">
        <v>3</v>
      </c>
      <c r="C21623" t="s">
        <v>11335</v>
      </c>
    </row>
    <row r="21624" spans="1:4" x14ac:dyDescent="0.25">
      <c r="A21624" s="2">
        <v>44698.531944444447</v>
      </c>
      <c r="B21624" t="s">
        <v>3</v>
      </c>
      <c r="D21624" t="s">
        <v>1922</v>
      </c>
    </row>
    <row r="21625" spans="1:4" x14ac:dyDescent="0.25">
      <c r="A21625" s="2">
        <v>44698.531944444447</v>
      </c>
      <c r="B21625" t="s">
        <v>3</v>
      </c>
      <c r="D21625" t="s">
        <v>1849</v>
      </c>
    </row>
    <row r="21626" spans="1:4" x14ac:dyDescent="0.25">
      <c r="A21626" s="2">
        <v>44698.533333333333</v>
      </c>
      <c r="B21626" t="s">
        <v>3</v>
      </c>
      <c r="C21626" t="s">
        <v>11336</v>
      </c>
    </row>
    <row r="21627" spans="1:4" x14ac:dyDescent="0.25">
      <c r="A21627" s="2">
        <v>44698.533333333333</v>
      </c>
      <c r="B21627" t="s">
        <v>3</v>
      </c>
      <c r="D21627" t="s">
        <v>1888</v>
      </c>
    </row>
    <row r="21628" spans="1:4" x14ac:dyDescent="0.25">
      <c r="A21628" s="2">
        <v>44698.534722222219</v>
      </c>
      <c r="B21628" t="s">
        <v>3</v>
      </c>
      <c r="C21628" t="s">
        <v>11337</v>
      </c>
    </row>
    <row r="21629" spans="1:4" x14ac:dyDescent="0.25">
      <c r="A21629" s="2">
        <v>44698.534722222219</v>
      </c>
      <c r="B21629" t="s">
        <v>3</v>
      </c>
      <c r="D21629" t="s">
        <v>5021</v>
      </c>
    </row>
    <row r="21630" spans="1:4" x14ac:dyDescent="0.25">
      <c r="A21630" s="2">
        <v>44698.536111111112</v>
      </c>
      <c r="B21630" t="s">
        <v>3</v>
      </c>
      <c r="C21630" t="s">
        <v>11338</v>
      </c>
    </row>
    <row r="21631" spans="1:4" x14ac:dyDescent="0.25">
      <c r="A21631" s="2">
        <v>44698.536111111112</v>
      </c>
      <c r="B21631" t="s">
        <v>3</v>
      </c>
      <c r="D21631" t="s">
        <v>1853</v>
      </c>
    </row>
    <row r="21632" spans="1:4" x14ac:dyDescent="0.25">
      <c r="A21632" s="2">
        <v>44698.540277777778</v>
      </c>
      <c r="B21632" t="s">
        <v>3</v>
      </c>
      <c r="C21632" t="s">
        <v>11339</v>
      </c>
    </row>
    <row r="21633" spans="1:4" x14ac:dyDescent="0.25">
      <c r="A21633" s="2">
        <v>44698.540277777778</v>
      </c>
      <c r="B21633" t="s">
        <v>3</v>
      </c>
      <c r="D21633" t="s">
        <v>842</v>
      </c>
    </row>
    <row r="21634" spans="1:4" x14ac:dyDescent="0.25">
      <c r="A21634" s="2">
        <v>44698.541666666664</v>
      </c>
      <c r="B21634" t="s">
        <v>3</v>
      </c>
      <c r="C21634" t="s">
        <v>11340</v>
      </c>
    </row>
    <row r="21635" spans="1:4" x14ac:dyDescent="0.25">
      <c r="A21635" s="2">
        <v>44698.541666666664</v>
      </c>
      <c r="B21635" t="s">
        <v>3</v>
      </c>
      <c r="D21635" t="s">
        <v>844</v>
      </c>
    </row>
    <row r="21636" spans="1:4" x14ac:dyDescent="0.25">
      <c r="A21636" s="2">
        <v>44698.542361111111</v>
      </c>
      <c r="B21636" t="s">
        <v>3</v>
      </c>
      <c r="C21636" t="s">
        <v>11341</v>
      </c>
    </row>
    <row r="21637" spans="1:4" x14ac:dyDescent="0.25">
      <c r="A21637" s="2">
        <v>44698.542361111111</v>
      </c>
      <c r="B21637" t="s">
        <v>3</v>
      </c>
      <c r="D21637" t="s">
        <v>1005</v>
      </c>
    </row>
    <row r="21638" spans="1:4" x14ac:dyDescent="0.25">
      <c r="A21638" s="2">
        <v>44698.54583333333</v>
      </c>
      <c r="B21638" t="s">
        <v>3</v>
      </c>
      <c r="C21638" t="s">
        <v>11342</v>
      </c>
    </row>
    <row r="21639" spans="1:4" x14ac:dyDescent="0.25">
      <c r="A21639" s="2">
        <v>44698.54583333333</v>
      </c>
      <c r="B21639" t="s">
        <v>3</v>
      </c>
      <c r="D21639" t="s">
        <v>971</v>
      </c>
    </row>
    <row r="21640" spans="1:4" x14ac:dyDescent="0.25">
      <c r="A21640" s="2">
        <v>44698.546527777777</v>
      </c>
      <c r="B21640" t="s">
        <v>3</v>
      </c>
      <c r="C21640" t="s">
        <v>11343</v>
      </c>
    </row>
    <row r="21641" spans="1:4" x14ac:dyDescent="0.25">
      <c r="A21641" s="2">
        <v>44698.546527777777</v>
      </c>
      <c r="B21641" t="s">
        <v>3</v>
      </c>
      <c r="D21641" t="s">
        <v>899</v>
      </c>
    </row>
    <row r="21642" spans="1:4" x14ac:dyDescent="0.25">
      <c r="A21642" s="2">
        <v>44698.547222222223</v>
      </c>
      <c r="B21642" t="s">
        <v>3</v>
      </c>
      <c r="C21642" t="s">
        <v>11344</v>
      </c>
    </row>
    <row r="21643" spans="1:4" x14ac:dyDescent="0.25">
      <c r="A21643" s="2">
        <v>44698.547222222223</v>
      </c>
      <c r="B21643" t="s">
        <v>3</v>
      </c>
      <c r="D21643" t="s">
        <v>885</v>
      </c>
    </row>
    <row r="21644" spans="1:4" x14ac:dyDescent="0.25">
      <c r="A21644" s="2">
        <v>44698.569444444445</v>
      </c>
      <c r="B21644" t="s">
        <v>1461</v>
      </c>
      <c r="C21644" t="s">
        <v>12260</v>
      </c>
    </row>
    <row r="21645" spans="1:4" x14ac:dyDescent="0.25">
      <c r="A21645" s="2">
        <v>44698.569444444445</v>
      </c>
      <c r="B21645" t="s">
        <v>1461</v>
      </c>
      <c r="C21645" t="s">
        <v>12243</v>
      </c>
    </row>
    <row r="21646" spans="1:4" x14ac:dyDescent="0.25">
      <c r="A21646" s="2">
        <v>44698.569444444445</v>
      </c>
      <c r="B21646" t="s">
        <v>1461</v>
      </c>
      <c r="D21646" t="s">
        <v>10584</v>
      </c>
    </row>
    <row r="21647" spans="1:4" x14ac:dyDescent="0.25">
      <c r="A21647" s="2">
        <v>44698.569444444445</v>
      </c>
      <c r="B21647" t="s">
        <v>1461</v>
      </c>
      <c r="D21647" t="s">
        <v>1848</v>
      </c>
    </row>
    <row r="21648" spans="1:4" x14ac:dyDescent="0.25">
      <c r="A21648" s="2">
        <v>44698.570138888892</v>
      </c>
      <c r="B21648" t="s">
        <v>1461</v>
      </c>
      <c r="C21648" t="s">
        <v>12261</v>
      </c>
    </row>
    <row r="21649" spans="1:4" x14ac:dyDescent="0.25">
      <c r="A21649" s="2">
        <v>44698.570138888892</v>
      </c>
      <c r="B21649" t="s">
        <v>1461</v>
      </c>
      <c r="C21649" t="s">
        <v>12241</v>
      </c>
    </row>
    <row r="21650" spans="1:4" x14ac:dyDescent="0.25">
      <c r="A21650" s="2">
        <v>44698.570138888892</v>
      </c>
      <c r="B21650" t="s">
        <v>1461</v>
      </c>
      <c r="D21650" t="s">
        <v>1849</v>
      </c>
    </row>
    <row r="21651" spans="1:4" x14ac:dyDescent="0.25">
      <c r="A21651" s="2">
        <v>44698.570138888892</v>
      </c>
      <c r="B21651" t="s">
        <v>1461</v>
      </c>
      <c r="D21651" t="s">
        <v>1850</v>
      </c>
    </row>
    <row r="21652" spans="1:4" x14ac:dyDescent="0.25">
      <c r="A21652" s="2">
        <v>44698.570833333331</v>
      </c>
      <c r="B21652" t="s">
        <v>1461</v>
      </c>
      <c r="C21652" t="s">
        <v>12262</v>
      </c>
    </row>
    <row r="21653" spans="1:4" x14ac:dyDescent="0.25">
      <c r="A21653" s="2">
        <v>44698.570833333331</v>
      </c>
      <c r="B21653" t="s">
        <v>1461</v>
      </c>
      <c r="C21653" t="s">
        <v>12241</v>
      </c>
    </row>
    <row r="21654" spans="1:4" x14ac:dyDescent="0.25">
      <c r="A21654" s="2">
        <v>44698.570833333331</v>
      </c>
      <c r="B21654" t="s">
        <v>1461</v>
      </c>
      <c r="D21654" t="s">
        <v>1888</v>
      </c>
    </row>
    <row r="21655" spans="1:4" x14ac:dyDescent="0.25">
      <c r="A21655" s="2">
        <v>44698.570833333331</v>
      </c>
      <c r="B21655" t="s">
        <v>1461</v>
      </c>
      <c r="D21655" t="s">
        <v>1852</v>
      </c>
    </row>
    <row r="21656" spans="1:4" x14ac:dyDescent="0.25">
      <c r="A21656" s="2">
        <v>44698.571527777778</v>
      </c>
      <c r="B21656" t="s">
        <v>1461</v>
      </c>
      <c r="C21656" t="s">
        <v>12263</v>
      </c>
    </row>
    <row r="21657" spans="1:4" x14ac:dyDescent="0.25">
      <c r="A21657" s="2">
        <v>44698.571527777778</v>
      </c>
      <c r="B21657" t="s">
        <v>1461</v>
      </c>
      <c r="C21657" t="s">
        <v>12264</v>
      </c>
    </row>
    <row r="21658" spans="1:4" x14ac:dyDescent="0.25">
      <c r="A21658" s="2">
        <v>44698.571527777778</v>
      </c>
      <c r="B21658" t="s">
        <v>1461</v>
      </c>
      <c r="D21658" t="s">
        <v>902</v>
      </c>
    </row>
    <row r="21659" spans="1:4" x14ac:dyDescent="0.25">
      <c r="A21659" s="2">
        <v>44698.571527777778</v>
      </c>
      <c r="B21659" t="s">
        <v>1461</v>
      </c>
      <c r="D21659" t="s">
        <v>1895</v>
      </c>
    </row>
    <row r="21660" spans="1:4" x14ac:dyDescent="0.25">
      <c r="A21660" s="2">
        <v>44698.572916666664</v>
      </c>
      <c r="B21660" t="s">
        <v>1461</v>
      </c>
      <c r="C21660" t="s">
        <v>12265</v>
      </c>
    </row>
    <row r="21661" spans="1:4" x14ac:dyDescent="0.25">
      <c r="A21661" s="2">
        <v>44698.572916666664</v>
      </c>
      <c r="B21661" t="s">
        <v>1461</v>
      </c>
      <c r="C21661" t="s">
        <v>12266</v>
      </c>
    </row>
    <row r="21662" spans="1:4" x14ac:dyDescent="0.25">
      <c r="A21662" s="2">
        <v>44698.572916666664</v>
      </c>
      <c r="B21662" t="s">
        <v>1461</v>
      </c>
      <c r="D21662" t="s">
        <v>844</v>
      </c>
    </row>
    <row r="21663" spans="1:4" x14ac:dyDescent="0.25">
      <c r="A21663" s="2">
        <v>44698.572916666664</v>
      </c>
      <c r="B21663" t="s">
        <v>1461</v>
      </c>
      <c r="D21663" t="s">
        <v>845</v>
      </c>
    </row>
    <row r="21664" spans="1:4" x14ac:dyDescent="0.25">
      <c r="A21664" s="2">
        <v>44698.573611111111</v>
      </c>
      <c r="B21664" t="s">
        <v>1461</v>
      </c>
      <c r="C21664" t="s">
        <v>12267</v>
      </c>
    </row>
    <row r="21665" spans="1:4" x14ac:dyDescent="0.25">
      <c r="A21665" s="2">
        <v>44698.573611111111</v>
      </c>
      <c r="B21665" t="s">
        <v>1461</v>
      </c>
      <c r="C21665" t="s">
        <v>12235</v>
      </c>
    </row>
    <row r="21666" spans="1:4" x14ac:dyDescent="0.25">
      <c r="A21666" s="2">
        <v>44698.573611111111</v>
      </c>
      <c r="B21666" t="s">
        <v>1461</v>
      </c>
      <c r="D21666" t="s">
        <v>852</v>
      </c>
    </row>
    <row r="21667" spans="1:4" x14ac:dyDescent="0.25">
      <c r="A21667" s="2">
        <v>44698.573611111111</v>
      </c>
      <c r="B21667" t="s">
        <v>1461</v>
      </c>
      <c r="D21667" t="s">
        <v>1003</v>
      </c>
    </row>
    <row r="21668" spans="1:4" x14ac:dyDescent="0.25">
      <c r="A21668" s="2">
        <v>44698.652083333334</v>
      </c>
      <c r="B21668" t="s">
        <v>175</v>
      </c>
      <c r="C21668" t="s">
        <v>11803</v>
      </c>
    </row>
    <row r="21669" spans="1:4" x14ac:dyDescent="0.25">
      <c r="A21669" s="2">
        <v>44698.652083333334</v>
      </c>
      <c r="B21669" t="s">
        <v>175</v>
      </c>
      <c r="D21669" t="s">
        <v>1865</v>
      </c>
    </row>
    <row r="21670" spans="1:4" x14ac:dyDescent="0.25">
      <c r="A21670" s="2">
        <v>44698.652777777781</v>
      </c>
      <c r="B21670" t="s">
        <v>175</v>
      </c>
      <c r="C21670" t="s">
        <v>11804</v>
      </c>
    </row>
    <row r="21671" spans="1:4" x14ac:dyDescent="0.25">
      <c r="A21671" s="2">
        <v>44698.652777777781</v>
      </c>
      <c r="B21671" t="s">
        <v>175</v>
      </c>
      <c r="C21671" t="s">
        <v>11805</v>
      </c>
    </row>
    <row r="21672" spans="1:4" x14ac:dyDescent="0.25">
      <c r="A21672" s="2">
        <v>44698.652777777781</v>
      </c>
      <c r="B21672" t="s">
        <v>175</v>
      </c>
      <c r="D21672" t="s">
        <v>1849</v>
      </c>
    </row>
    <row r="21673" spans="1:4" x14ac:dyDescent="0.25">
      <c r="A21673" s="2">
        <v>44698.652777777781</v>
      </c>
      <c r="B21673" t="s">
        <v>175</v>
      </c>
      <c r="D21673" t="s">
        <v>1042</v>
      </c>
    </row>
    <row r="21674" spans="1:4" x14ac:dyDescent="0.25">
      <c r="A21674" s="2">
        <v>44698.65347222222</v>
      </c>
      <c r="B21674" t="s">
        <v>175</v>
      </c>
      <c r="C21674" t="s">
        <v>11806</v>
      </c>
    </row>
    <row r="21675" spans="1:4" x14ac:dyDescent="0.25">
      <c r="A21675" s="2">
        <v>44698.65347222222</v>
      </c>
      <c r="B21675" t="s">
        <v>175</v>
      </c>
      <c r="D21675" t="s">
        <v>11807</v>
      </c>
    </row>
    <row r="21676" spans="1:4" x14ac:dyDescent="0.25">
      <c r="A21676" s="2">
        <v>44698.654166666667</v>
      </c>
      <c r="B21676" t="s">
        <v>175</v>
      </c>
      <c r="C21676" t="s">
        <v>11808</v>
      </c>
    </row>
    <row r="21677" spans="1:4" x14ac:dyDescent="0.25">
      <c r="A21677" s="2">
        <v>44698.654166666667</v>
      </c>
      <c r="B21677" t="s">
        <v>175</v>
      </c>
      <c r="D21677" t="s">
        <v>902</v>
      </c>
    </row>
    <row r="21678" spans="1:4" x14ac:dyDescent="0.25">
      <c r="A21678" s="2">
        <v>44698.654861111114</v>
      </c>
      <c r="B21678" t="s">
        <v>175</v>
      </c>
      <c r="C21678" t="s">
        <v>11809</v>
      </c>
    </row>
    <row r="21679" spans="1:4" x14ac:dyDescent="0.25">
      <c r="A21679" s="2">
        <v>44698.654861111114</v>
      </c>
      <c r="B21679" t="s">
        <v>175</v>
      </c>
      <c r="C21679" t="s">
        <v>11810</v>
      </c>
    </row>
    <row r="21680" spans="1:4" x14ac:dyDescent="0.25">
      <c r="A21680" s="2">
        <v>44698.654861111114</v>
      </c>
      <c r="B21680" t="s">
        <v>175</v>
      </c>
      <c r="C21680" t="s">
        <v>11811</v>
      </c>
    </row>
    <row r="21681" spans="1:4" x14ac:dyDescent="0.25">
      <c r="A21681" s="2">
        <v>44698.654861111114</v>
      </c>
      <c r="B21681" t="s">
        <v>175</v>
      </c>
      <c r="D21681" t="s">
        <v>842</v>
      </c>
    </row>
    <row r="21682" spans="1:4" x14ac:dyDescent="0.25">
      <c r="A21682" s="2">
        <v>44698.654861111114</v>
      </c>
      <c r="B21682" t="s">
        <v>175</v>
      </c>
      <c r="D21682" t="s">
        <v>846</v>
      </c>
    </row>
    <row r="21683" spans="1:4" x14ac:dyDescent="0.25">
      <c r="A21683" s="2">
        <v>44698.654861111114</v>
      </c>
      <c r="B21683" t="s">
        <v>175</v>
      </c>
      <c r="D21683" t="s">
        <v>1921</v>
      </c>
    </row>
    <row r="21684" spans="1:4" x14ac:dyDescent="0.25">
      <c r="A21684" s="2">
        <v>44698.655555555553</v>
      </c>
      <c r="B21684" t="s">
        <v>175</v>
      </c>
      <c r="C21684" t="s">
        <v>11812</v>
      </c>
    </row>
    <row r="21685" spans="1:4" x14ac:dyDescent="0.25">
      <c r="A21685" s="2">
        <v>44698.655555555553</v>
      </c>
      <c r="B21685" t="s">
        <v>175</v>
      </c>
      <c r="D21685" t="s">
        <v>1853</v>
      </c>
    </row>
    <row r="21686" spans="1:4" x14ac:dyDescent="0.25">
      <c r="A21686" s="2">
        <v>44698.65625</v>
      </c>
      <c r="B21686" t="s">
        <v>175</v>
      </c>
      <c r="C21686" t="s">
        <v>11813</v>
      </c>
    </row>
    <row r="21687" spans="1:4" x14ac:dyDescent="0.25">
      <c r="A21687" s="2">
        <v>44698.65625</v>
      </c>
      <c r="B21687" t="s">
        <v>175</v>
      </c>
      <c r="D21687" t="s">
        <v>828</v>
      </c>
    </row>
    <row r="21688" spans="1:4" x14ac:dyDescent="0.25">
      <c r="A21688" s="2">
        <v>44698.656944444447</v>
      </c>
      <c r="B21688" t="s">
        <v>175</v>
      </c>
      <c r="C21688" t="s">
        <v>11814</v>
      </c>
    </row>
    <row r="21689" spans="1:4" x14ac:dyDescent="0.25">
      <c r="A21689" s="2">
        <v>44698.656944444447</v>
      </c>
      <c r="B21689" t="s">
        <v>175</v>
      </c>
      <c r="D21689" t="s">
        <v>885</v>
      </c>
    </row>
    <row r="21690" spans="1:4" x14ac:dyDescent="0.25">
      <c r="A21690" s="2">
        <v>44698.659722222219</v>
      </c>
      <c r="B21690" t="s">
        <v>168</v>
      </c>
      <c r="C21690" t="s">
        <v>6386</v>
      </c>
    </row>
    <row r="21691" spans="1:4" x14ac:dyDescent="0.25">
      <c r="A21691" s="2">
        <v>44698.659722222219</v>
      </c>
      <c r="B21691" t="s">
        <v>168</v>
      </c>
      <c r="C21691" t="s">
        <v>9087</v>
      </c>
    </row>
    <row r="21692" spans="1:4" x14ac:dyDescent="0.25">
      <c r="A21692" s="2">
        <v>44698.659722222219</v>
      </c>
      <c r="B21692" t="s">
        <v>168</v>
      </c>
      <c r="C21692" t="s">
        <v>12162</v>
      </c>
    </row>
    <row r="21693" spans="1:4" x14ac:dyDescent="0.25">
      <c r="A21693" s="2">
        <v>44698.659722222219</v>
      </c>
      <c r="B21693" t="s">
        <v>168</v>
      </c>
      <c r="C21693" t="s">
        <v>6386</v>
      </c>
    </row>
    <row r="21694" spans="1:4" x14ac:dyDescent="0.25">
      <c r="A21694" s="2">
        <v>44698.659722222219</v>
      </c>
      <c r="B21694" t="s">
        <v>168</v>
      </c>
      <c r="C21694" t="s">
        <v>12163</v>
      </c>
    </row>
    <row r="21695" spans="1:4" x14ac:dyDescent="0.25">
      <c r="A21695" s="2">
        <v>44698.659722222219</v>
      </c>
      <c r="B21695" t="s">
        <v>168</v>
      </c>
      <c r="D21695" t="s">
        <v>5058</v>
      </c>
    </row>
    <row r="21696" spans="1:4" x14ac:dyDescent="0.25">
      <c r="A21696" s="2">
        <v>44698.659722222219</v>
      </c>
      <c r="B21696" t="s">
        <v>168</v>
      </c>
      <c r="D21696" t="s">
        <v>1848</v>
      </c>
    </row>
    <row r="21697" spans="1:4" x14ac:dyDescent="0.25">
      <c r="A21697" s="2">
        <v>44698.659722222219</v>
      </c>
      <c r="B21697" t="s">
        <v>168</v>
      </c>
      <c r="D21697" t="s">
        <v>1849</v>
      </c>
    </row>
    <row r="21698" spans="1:4" x14ac:dyDescent="0.25">
      <c r="A21698" s="2">
        <v>44698.659722222219</v>
      </c>
      <c r="B21698" t="s">
        <v>168</v>
      </c>
      <c r="D21698" t="s">
        <v>1850</v>
      </c>
    </row>
    <row r="21699" spans="1:4" x14ac:dyDescent="0.25">
      <c r="A21699" s="2">
        <v>44698.659722222219</v>
      </c>
      <c r="B21699" t="s">
        <v>168</v>
      </c>
      <c r="D21699" t="s">
        <v>1937</v>
      </c>
    </row>
    <row r="21700" spans="1:4" x14ac:dyDescent="0.25">
      <c r="A21700" s="2">
        <v>44698.660416666666</v>
      </c>
      <c r="B21700" t="s">
        <v>168</v>
      </c>
      <c r="C21700" t="s">
        <v>6386</v>
      </c>
    </row>
    <row r="21701" spans="1:4" x14ac:dyDescent="0.25">
      <c r="A21701" s="2">
        <v>44698.660416666666</v>
      </c>
      <c r="B21701" t="s">
        <v>168</v>
      </c>
      <c r="C21701" t="s">
        <v>1538</v>
      </c>
    </row>
    <row r="21702" spans="1:4" x14ac:dyDescent="0.25">
      <c r="A21702" s="2">
        <v>44698.660416666666</v>
      </c>
      <c r="B21702" t="s">
        <v>168</v>
      </c>
      <c r="C21702" t="s">
        <v>6776</v>
      </c>
    </row>
    <row r="21703" spans="1:4" x14ac:dyDescent="0.25">
      <c r="A21703" s="2">
        <v>44698.660416666666</v>
      </c>
      <c r="B21703" t="s">
        <v>168</v>
      </c>
      <c r="C21703" t="s">
        <v>6395</v>
      </c>
    </row>
    <row r="21704" spans="1:4" x14ac:dyDescent="0.25">
      <c r="A21704" s="2">
        <v>44698.660416666666</v>
      </c>
      <c r="B21704" t="s">
        <v>168</v>
      </c>
      <c r="C21704" t="s">
        <v>12164</v>
      </c>
    </row>
    <row r="21705" spans="1:4" x14ac:dyDescent="0.25">
      <c r="A21705" s="2">
        <v>44698.660416666666</v>
      </c>
      <c r="B21705" t="s">
        <v>168</v>
      </c>
      <c r="C21705" t="s">
        <v>6386</v>
      </c>
    </row>
    <row r="21706" spans="1:4" x14ac:dyDescent="0.25">
      <c r="A21706" s="2">
        <v>44698.660416666666</v>
      </c>
      <c r="B21706" t="s">
        <v>168</v>
      </c>
      <c r="C21706" t="s">
        <v>7437</v>
      </c>
    </row>
    <row r="21707" spans="1:4" x14ac:dyDescent="0.25">
      <c r="A21707" s="2">
        <v>44698.660416666666</v>
      </c>
      <c r="B21707" t="s">
        <v>168</v>
      </c>
      <c r="D21707" t="s">
        <v>1852</v>
      </c>
    </row>
    <row r="21708" spans="1:4" x14ac:dyDescent="0.25">
      <c r="A21708" s="2">
        <v>44698.660416666666</v>
      </c>
      <c r="B21708" t="s">
        <v>168</v>
      </c>
      <c r="D21708" t="s">
        <v>825</v>
      </c>
    </row>
    <row r="21709" spans="1:4" x14ac:dyDescent="0.25">
      <c r="A21709" s="2">
        <v>44698.660416666666</v>
      </c>
      <c r="B21709" t="s">
        <v>168</v>
      </c>
      <c r="D21709" t="s">
        <v>826</v>
      </c>
    </row>
    <row r="21710" spans="1:4" x14ac:dyDescent="0.25">
      <c r="A21710" s="2">
        <v>44698.660416666666</v>
      </c>
      <c r="B21710" t="s">
        <v>168</v>
      </c>
      <c r="D21710" t="s">
        <v>827</v>
      </c>
    </row>
    <row r="21711" spans="1:4" x14ac:dyDescent="0.25">
      <c r="A21711" s="2">
        <v>44698.660416666666</v>
      </c>
      <c r="B21711" t="s">
        <v>168</v>
      </c>
      <c r="D21711" t="s">
        <v>828</v>
      </c>
    </row>
    <row r="21712" spans="1:4" x14ac:dyDescent="0.25">
      <c r="A21712" s="2">
        <v>44698.660416666666</v>
      </c>
      <c r="B21712" t="s">
        <v>168</v>
      </c>
      <c r="D21712" t="s">
        <v>971</v>
      </c>
    </row>
    <row r="21713" spans="1:4" x14ac:dyDescent="0.25">
      <c r="A21713" s="2">
        <v>44698.660416666666</v>
      </c>
      <c r="B21713" t="s">
        <v>168</v>
      </c>
      <c r="D21713" t="s">
        <v>1049</v>
      </c>
    </row>
    <row r="21714" spans="1:4" x14ac:dyDescent="0.25">
      <c r="A21714" s="2">
        <v>44698.661111111112</v>
      </c>
      <c r="B21714" t="s">
        <v>168</v>
      </c>
      <c r="C21714" t="s">
        <v>12165</v>
      </c>
    </row>
    <row r="21715" spans="1:4" x14ac:dyDescent="0.25">
      <c r="A21715" s="2">
        <v>44698.661111111112</v>
      </c>
      <c r="B21715" t="s">
        <v>168</v>
      </c>
      <c r="C21715" t="s">
        <v>6386</v>
      </c>
    </row>
    <row r="21716" spans="1:4" x14ac:dyDescent="0.25">
      <c r="A21716" s="2">
        <v>44698.661111111112</v>
      </c>
      <c r="B21716" t="s">
        <v>168</v>
      </c>
      <c r="C21716" t="s">
        <v>12166</v>
      </c>
    </row>
    <row r="21717" spans="1:4" x14ac:dyDescent="0.25">
      <c r="A21717" s="2">
        <v>44698.661111111112</v>
      </c>
      <c r="B21717" t="s">
        <v>168</v>
      </c>
      <c r="C21717" t="s">
        <v>12087</v>
      </c>
    </row>
    <row r="21718" spans="1:4" x14ac:dyDescent="0.25">
      <c r="A21718" s="2">
        <v>44698.661111111112</v>
      </c>
      <c r="B21718" t="s">
        <v>168</v>
      </c>
      <c r="C21718" t="s">
        <v>12167</v>
      </c>
    </row>
    <row r="21719" spans="1:4" x14ac:dyDescent="0.25">
      <c r="A21719" s="2">
        <v>44698.661111111112</v>
      </c>
      <c r="B21719" t="s">
        <v>168</v>
      </c>
      <c r="C21719" t="s">
        <v>1445</v>
      </c>
    </row>
    <row r="21720" spans="1:4" x14ac:dyDescent="0.25">
      <c r="A21720" s="2">
        <v>44698.661111111112</v>
      </c>
      <c r="B21720" t="s">
        <v>168</v>
      </c>
      <c r="C21720" t="s">
        <v>6386</v>
      </c>
    </row>
    <row r="21721" spans="1:4" x14ac:dyDescent="0.25">
      <c r="A21721" s="2">
        <v>44698.661111111112</v>
      </c>
      <c r="B21721" t="s">
        <v>168</v>
      </c>
      <c r="D21721" t="s">
        <v>846</v>
      </c>
    </row>
    <row r="21722" spans="1:4" x14ac:dyDescent="0.25">
      <c r="A21722" s="2">
        <v>44698.661111111112</v>
      </c>
      <c r="B21722" t="s">
        <v>168</v>
      </c>
      <c r="D21722" t="s">
        <v>908</v>
      </c>
    </row>
    <row r="21723" spans="1:4" x14ac:dyDescent="0.25">
      <c r="A21723" s="2">
        <v>44698.661111111112</v>
      </c>
      <c r="B21723" t="s">
        <v>168</v>
      </c>
      <c r="D21723" t="s">
        <v>849</v>
      </c>
    </row>
    <row r="21724" spans="1:4" x14ac:dyDescent="0.25">
      <c r="A21724" s="2">
        <v>44698.661111111112</v>
      </c>
      <c r="B21724" t="s">
        <v>168</v>
      </c>
      <c r="D21724" t="s">
        <v>1021</v>
      </c>
    </row>
    <row r="21725" spans="1:4" x14ac:dyDescent="0.25">
      <c r="A21725" s="2">
        <v>44698.661111111112</v>
      </c>
      <c r="B21725" t="s">
        <v>168</v>
      </c>
      <c r="D21725" t="s">
        <v>885</v>
      </c>
    </row>
    <row r="21726" spans="1:4" x14ac:dyDescent="0.25">
      <c r="A21726" s="2">
        <v>44698.661111111112</v>
      </c>
      <c r="B21726" t="s">
        <v>168</v>
      </c>
      <c r="D21726" t="s">
        <v>856</v>
      </c>
    </row>
    <row r="21727" spans="1:4" x14ac:dyDescent="0.25">
      <c r="A21727" s="2">
        <v>44698.661111111112</v>
      </c>
      <c r="B21727" t="s">
        <v>168</v>
      </c>
      <c r="D21727" t="s">
        <v>4991</v>
      </c>
    </row>
    <row r="21728" spans="1:4" x14ac:dyDescent="0.25">
      <c r="A21728" s="2">
        <v>44698.661805555559</v>
      </c>
      <c r="B21728" t="s">
        <v>168</v>
      </c>
      <c r="C21728" t="s">
        <v>12168</v>
      </c>
    </row>
    <row r="21729" spans="1:4" x14ac:dyDescent="0.25">
      <c r="A21729" s="2">
        <v>44698.661805555559</v>
      </c>
      <c r="B21729" t="s">
        <v>10298</v>
      </c>
      <c r="C21729" t="s">
        <v>6386</v>
      </c>
    </row>
    <row r="21730" spans="1:4" x14ac:dyDescent="0.25">
      <c r="A21730" s="2">
        <v>44698.661805555559</v>
      </c>
      <c r="B21730" t="s">
        <v>10298</v>
      </c>
      <c r="C21730" t="s">
        <v>12123</v>
      </c>
    </row>
    <row r="21731" spans="1:4" x14ac:dyDescent="0.25">
      <c r="A21731" s="2">
        <v>44698.661805555559</v>
      </c>
      <c r="B21731" t="s">
        <v>10298</v>
      </c>
      <c r="C21731" t="s">
        <v>12169</v>
      </c>
    </row>
    <row r="21732" spans="1:4" x14ac:dyDescent="0.25">
      <c r="A21732" s="2">
        <v>44698.661805555559</v>
      </c>
      <c r="B21732" t="s">
        <v>168</v>
      </c>
      <c r="D21732" t="s">
        <v>872</v>
      </c>
    </row>
    <row r="21733" spans="1:4" x14ac:dyDescent="0.25">
      <c r="A21733" s="2">
        <v>44698.661805555559</v>
      </c>
      <c r="B21733" t="s">
        <v>10298</v>
      </c>
      <c r="D21733" t="s">
        <v>852</v>
      </c>
    </row>
    <row r="21734" spans="1:4" x14ac:dyDescent="0.25">
      <c r="A21734" s="2">
        <v>44698.661805555559</v>
      </c>
      <c r="B21734" t="s">
        <v>10298</v>
      </c>
      <c r="D21734" t="s">
        <v>901</v>
      </c>
    </row>
    <row r="21735" spans="1:4" x14ac:dyDescent="0.25">
      <c r="A21735" s="2">
        <v>44698.661805555559</v>
      </c>
      <c r="B21735" t="s">
        <v>10298</v>
      </c>
      <c r="D21735" t="s">
        <v>844</v>
      </c>
    </row>
    <row r="21736" spans="1:4" x14ac:dyDescent="0.25">
      <c r="A21736" s="2">
        <v>44698.662499999999</v>
      </c>
      <c r="B21736" t="s">
        <v>10298</v>
      </c>
      <c r="C21736" t="s">
        <v>6386</v>
      </c>
    </row>
    <row r="21737" spans="1:4" x14ac:dyDescent="0.25">
      <c r="A21737" s="2">
        <v>44698.662499999999</v>
      </c>
      <c r="B21737" t="s">
        <v>10298</v>
      </c>
      <c r="C21737" t="s">
        <v>11462</v>
      </c>
    </row>
    <row r="21738" spans="1:4" x14ac:dyDescent="0.25">
      <c r="A21738" s="2">
        <v>44698.662499999999</v>
      </c>
      <c r="B21738" t="s">
        <v>10298</v>
      </c>
      <c r="C21738" t="s">
        <v>6633</v>
      </c>
    </row>
    <row r="21739" spans="1:4" x14ac:dyDescent="0.25">
      <c r="A21739" s="2">
        <v>44698.662499999999</v>
      </c>
      <c r="B21739" t="s">
        <v>10298</v>
      </c>
      <c r="C21739" t="s">
        <v>12123</v>
      </c>
    </row>
    <row r="21740" spans="1:4" x14ac:dyDescent="0.25">
      <c r="A21740" s="2">
        <v>44698.662499999999</v>
      </c>
      <c r="B21740" t="s">
        <v>10298</v>
      </c>
      <c r="C21740" t="s">
        <v>6386</v>
      </c>
    </row>
    <row r="21741" spans="1:4" x14ac:dyDescent="0.25">
      <c r="A21741" s="2">
        <v>44698.662499999999</v>
      </c>
      <c r="B21741" t="s">
        <v>181</v>
      </c>
      <c r="C21741" t="s">
        <v>12289</v>
      </c>
    </row>
    <row r="21742" spans="1:4" x14ac:dyDescent="0.25">
      <c r="A21742" s="2">
        <v>44698.662499999999</v>
      </c>
      <c r="B21742" t="s">
        <v>10298</v>
      </c>
      <c r="D21742" t="s">
        <v>976</v>
      </c>
    </row>
    <row r="21743" spans="1:4" x14ac:dyDescent="0.25">
      <c r="A21743" s="2">
        <v>44698.662499999999</v>
      </c>
      <c r="B21743" t="s">
        <v>10298</v>
      </c>
      <c r="D21743" t="s">
        <v>850</v>
      </c>
    </row>
    <row r="21744" spans="1:4" x14ac:dyDescent="0.25">
      <c r="A21744" s="2">
        <v>44698.662499999999</v>
      </c>
      <c r="B21744" t="s">
        <v>10298</v>
      </c>
      <c r="D21744" t="s">
        <v>893</v>
      </c>
    </row>
    <row r="21745" spans="1:4" x14ac:dyDescent="0.25">
      <c r="A21745" s="2">
        <v>44698.662499999999</v>
      </c>
      <c r="B21745" t="s">
        <v>10298</v>
      </c>
      <c r="D21745" t="s">
        <v>834</v>
      </c>
    </row>
    <row r="21746" spans="1:4" x14ac:dyDescent="0.25">
      <c r="A21746" s="2">
        <v>44698.662499999999</v>
      </c>
      <c r="B21746" t="s">
        <v>10298</v>
      </c>
      <c r="D21746" t="s">
        <v>903</v>
      </c>
    </row>
    <row r="21747" spans="1:4" x14ac:dyDescent="0.25">
      <c r="A21747" s="2">
        <v>44698.662499999999</v>
      </c>
      <c r="B21747" t="s">
        <v>181</v>
      </c>
      <c r="D21747" t="s">
        <v>5031</v>
      </c>
    </row>
    <row r="21748" spans="1:4" x14ac:dyDescent="0.25">
      <c r="A21748" s="2">
        <v>44698.663194444445</v>
      </c>
      <c r="B21748" t="s">
        <v>10298</v>
      </c>
      <c r="C21748" t="s">
        <v>12170</v>
      </c>
    </row>
    <row r="21749" spans="1:4" x14ac:dyDescent="0.25">
      <c r="A21749" s="2">
        <v>44698.663194444445</v>
      </c>
      <c r="B21749" t="s">
        <v>10298</v>
      </c>
      <c r="C21749" t="s">
        <v>12171</v>
      </c>
    </row>
    <row r="21750" spans="1:4" x14ac:dyDescent="0.25">
      <c r="A21750" s="2">
        <v>44698.663194444445</v>
      </c>
      <c r="B21750" t="s">
        <v>10298</v>
      </c>
      <c r="C21750" t="s">
        <v>12123</v>
      </c>
    </row>
    <row r="21751" spans="1:4" x14ac:dyDescent="0.25">
      <c r="A21751" s="2">
        <v>44698.663194444445</v>
      </c>
      <c r="B21751" t="s">
        <v>10298</v>
      </c>
      <c r="C21751" t="s">
        <v>12170</v>
      </c>
    </row>
    <row r="21752" spans="1:4" x14ac:dyDescent="0.25">
      <c r="A21752" s="2">
        <v>44698.663194444445</v>
      </c>
      <c r="B21752" t="s">
        <v>181</v>
      </c>
      <c r="C21752" t="s">
        <v>1249</v>
      </c>
    </row>
    <row r="21753" spans="1:4" x14ac:dyDescent="0.25">
      <c r="A21753" s="2">
        <v>44698.663194444445</v>
      </c>
      <c r="B21753" t="s">
        <v>181</v>
      </c>
      <c r="C21753" t="s">
        <v>12290</v>
      </c>
    </row>
    <row r="21754" spans="1:4" x14ac:dyDescent="0.25">
      <c r="A21754" s="2">
        <v>44698.663194444445</v>
      </c>
      <c r="B21754" t="s">
        <v>181</v>
      </c>
      <c r="C21754" t="s">
        <v>1249</v>
      </c>
    </row>
    <row r="21755" spans="1:4" x14ac:dyDescent="0.25">
      <c r="A21755" s="2">
        <v>44698.663194444445</v>
      </c>
      <c r="B21755" t="s">
        <v>181</v>
      </c>
      <c r="C21755" t="s">
        <v>12291</v>
      </c>
    </row>
    <row r="21756" spans="1:4" x14ac:dyDescent="0.25">
      <c r="A21756" s="2">
        <v>44698.663194444445</v>
      </c>
      <c r="B21756" t="s">
        <v>10298</v>
      </c>
      <c r="D21756" t="s">
        <v>904</v>
      </c>
    </row>
    <row r="21757" spans="1:4" x14ac:dyDescent="0.25">
      <c r="A21757" s="2">
        <v>44698.663194444445</v>
      </c>
      <c r="B21757" t="s">
        <v>10298</v>
      </c>
      <c r="D21757" t="s">
        <v>996</v>
      </c>
    </row>
    <row r="21758" spans="1:4" x14ac:dyDescent="0.25">
      <c r="A21758" s="2">
        <v>44698.663194444445</v>
      </c>
      <c r="B21758" t="s">
        <v>10298</v>
      </c>
      <c r="D21758" t="s">
        <v>1853</v>
      </c>
    </row>
    <row r="21759" spans="1:4" x14ac:dyDescent="0.25">
      <c r="A21759" s="2">
        <v>44698.663194444445</v>
      </c>
      <c r="B21759" t="s">
        <v>10298</v>
      </c>
      <c r="D21759" t="s">
        <v>854</v>
      </c>
    </row>
    <row r="21760" spans="1:4" x14ac:dyDescent="0.25">
      <c r="A21760" s="2">
        <v>44698.663194444445</v>
      </c>
      <c r="B21760" t="s">
        <v>181</v>
      </c>
      <c r="D21760" t="s">
        <v>1848</v>
      </c>
    </row>
    <row r="21761" spans="1:4" x14ac:dyDescent="0.25">
      <c r="A21761" s="2">
        <v>44698.663194444445</v>
      </c>
      <c r="B21761" t="s">
        <v>181</v>
      </c>
      <c r="D21761" t="s">
        <v>1849</v>
      </c>
    </row>
    <row r="21762" spans="1:4" x14ac:dyDescent="0.25">
      <c r="A21762" s="2">
        <v>44698.663194444445</v>
      </c>
      <c r="B21762" t="s">
        <v>181</v>
      </c>
      <c r="D21762" t="s">
        <v>1850</v>
      </c>
    </row>
    <row r="21763" spans="1:4" x14ac:dyDescent="0.25">
      <c r="A21763" s="2">
        <v>44698.663194444445</v>
      </c>
      <c r="B21763" t="s">
        <v>181</v>
      </c>
      <c r="D21763" t="s">
        <v>1886</v>
      </c>
    </row>
    <row r="21764" spans="1:4" x14ac:dyDescent="0.25">
      <c r="A21764" s="2">
        <v>44698.663888888892</v>
      </c>
      <c r="B21764" t="s">
        <v>181</v>
      </c>
      <c r="C21764" t="s">
        <v>12291</v>
      </c>
    </row>
    <row r="21765" spans="1:4" x14ac:dyDescent="0.25">
      <c r="A21765" s="2">
        <v>44698.663888888892</v>
      </c>
      <c r="B21765" t="s">
        <v>181</v>
      </c>
      <c r="C21765" t="s">
        <v>194</v>
      </c>
    </row>
    <row r="21766" spans="1:4" x14ac:dyDescent="0.25">
      <c r="A21766" s="2">
        <v>44698.663888888892</v>
      </c>
      <c r="B21766" t="s">
        <v>181</v>
      </c>
      <c r="D21766" t="s">
        <v>1852</v>
      </c>
    </row>
    <row r="21767" spans="1:4" x14ac:dyDescent="0.25">
      <c r="A21767" s="2">
        <v>44698.663888888892</v>
      </c>
      <c r="B21767" t="s">
        <v>181</v>
      </c>
      <c r="D21767" t="s">
        <v>825</v>
      </c>
    </row>
    <row r="21768" spans="1:4" x14ac:dyDescent="0.25">
      <c r="A21768" s="2">
        <v>44698.727083333331</v>
      </c>
      <c r="B21768" t="s">
        <v>1115</v>
      </c>
      <c r="C21768" t="s">
        <v>12559</v>
      </c>
    </row>
    <row r="21769" spans="1:4" x14ac:dyDescent="0.25">
      <c r="A21769" s="2">
        <v>44698.727083333331</v>
      </c>
      <c r="B21769" t="s">
        <v>1115</v>
      </c>
      <c r="C21769" t="s">
        <v>12560</v>
      </c>
    </row>
    <row r="21770" spans="1:4" x14ac:dyDescent="0.25">
      <c r="A21770" s="2">
        <v>44698.727083333331</v>
      </c>
      <c r="B21770" t="s">
        <v>1115</v>
      </c>
      <c r="D21770" t="s">
        <v>5006</v>
      </c>
    </row>
    <row r="21771" spans="1:4" x14ac:dyDescent="0.25">
      <c r="A21771" s="2">
        <v>44698.727083333331</v>
      </c>
      <c r="B21771" t="s">
        <v>1115</v>
      </c>
      <c r="D21771" t="s">
        <v>1849</v>
      </c>
    </row>
    <row r="21772" spans="1:4" x14ac:dyDescent="0.25">
      <c r="A21772" s="2">
        <v>44698.727777777778</v>
      </c>
      <c r="B21772" t="s">
        <v>1115</v>
      </c>
      <c r="C21772" t="s">
        <v>12561</v>
      </c>
    </row>
    <row r="21773" spans="1:4" x14ac:dyDescent="0.25">
      <c r="A21773" s="2">
        <v>44698.727777777778</v>
      </c>
      <c r="B21773" t="s">
        <v>1115</v>
      </c>
      <c r="D21773" t="s">
        <v>1888</v>
      </c>
    </row>
    <row r="21774" spans="1:4" x14ac:dyDescent="0.25">
      <c r="A21774" s="2">
        <v>44698.728472222225</v>
      </c>
      <c r="B21774" t="s">
        <v>1115</v>
      </c>
      <c r="C21774" t="s">
        <v>12562</v>
      </c>
    </row>
    <row r="21775" spans="1:4" x14ac:dyDescent="0.25">
      <c r="A21775" s="2">
        <v>44698.728472222225</v>
      </c>
      <c r="B21775" t="s">
        <v>1115</v>
      </c>
      <c r="C21775" t="s">
        <v>12563</v>
      </c>
    </row>
    <row r="21776" spans="1:4" x14ac:dyDescent="0.25">
      <c r="A21776" s="2">
        <v>44698.728472222225</v>
      </c>
      <c r="B21776" t="s">
        <v>1115</v>
      </c>
      <c r="D21776" t="s">
        <v>1921</v>
      </c>
    </row>
    <row r="21777" spans="1:4" x14ac:dyDescent="0.25">
      <c r="A21777" s="2">
        <v>44698.728472222225</v>
      </c>
      <c r="B21777" t="s">
        <v>1115</v>
      </c>
      <c r="D21777" t="s">
        <v>850</v>
      </c>
    </row>
    <row r="21778" spans="1:4" x14ac:dyDescent="0.25">
      <c r="A21778" s="2">
        <v>44698.729861111111</v>
      </c>
      <c r="B21778" t="s">
        <v>1115</v>
      </c>
      <c r="C21778" t="s">
        <v>12564</v>
      </c>
    </row>
    <row r="21779" spans="1:4" x14ac:dyDescent="0.25">
      <c r="A21779" s="2">
        <v>44698.729861111111</v>
      </c>
      <c r="B21779" t="s">
        <v>1115</v>
      </c>
      <c r="D21779" t="s">
        <v>1853</v>
      </c>
    </row>
    <row r="21780" spans="1:4" x14ac:dyDescent="0.25">
      <c r="A21780" s="2">
        <v>44698.731944444444</v>
      </c>
      <c r="B21780" t="s">
        <v>1115</v>
      </c>
      <c r="C21780" t="s">
        <v>12565</v>
      </c>
    </row>
    <row r="21781" spans="1:4" x14ac:dyDescent="0.25">
      <c r="A21781" s="2">
        <v>44698.731944444444</v>
      </c>
      <c r="B21781" t="s">
        <v>1115</v>
      </c>
      <c r="C21781" t="s">
        <v>12566</v>
      </c>
    </row>
    <row r="21782" spans="1:4" x14ac:dyDescent="0.25">
      <c r="A21782" s="2">
        <v>44698.731944444444</v>
      </c>
      <c r="B21782" t="s">
        <v>1115</v>
      </c>
      <c r="C21782" t="s">
        <v>12567</v>
      </c>
    </row>
    <row r="21783" spans="1:4" x14ac:dyDescent="0.25">
      <c r="A21783" s="2">
        <v>44698.731944444444</v>
      </c>
      <c r="B21783" t="s">
        <v>1115</v>
      </c>
      <c r="C21783" t="s">
        <v>7305</v>
      </c>
    </row>
    <row r="21784" spans="1:4" x14ac:dyDescent="0.25">
      <c r="A21784" s="2">
        <v>44698.731944444444</v>
      </c>
      <c r="B21784" t="s">
        <v>1115</v>
      </c>
      <c r="D21784" t="s">
        <v>899</v>
      </c>
    </row>
    <row r="21785" spans="1:4" x14ac:dyDescent="0.25">
      <c r="A21785" s="2">
        <v>44698.731944444444</v>
      </c>
      <c r="B21785" t="s">
        <v>1115</v>
      </c>
      <c r="D21785" t="s">
        <v>5021</v>
      </c>
    </row>
    <row r="21786" spans="1:4" x14ac:dyDescent="0.25">
      <c r="A21786" s="2">
        <v>44698.731944444444</v>
      </c>
      <c r="B21786" t="s">
        <v>1115</v>
      </c>
      <c r="D21786" t="s">
        <v>852</v>
      </c>
    </row>
    <row r="21787" spans="1:4" x14ac:dyDescent="0.25">
      <c r="A21787" s="2">
        <v>44698.731944444444</v>
      </c>
      <c r="B21787" t="s">
        <v>1115</v>
      </c>
      <c r="D21787" t="s">
        <v>901</v>
      </c>
    </row>
    <row r="21788" spans="1:4" x14ac:dyDescent="0.25">
      <c r="A21788" s="2">
        <v>44698.732638888891</v>
      </c>
      <c r="B21788" t="s">
        <v>1115</v>
      </c>
      <c r="C21788" t="s">
        <v>12539</v>
      </c>
    </row>
    <row r="21789" spans="1:4" x14ac:dyDescent="0.25">
      <c r="A21789" s="2">
        <v>44698.732638888891</v>
      </c>
      <c r="B21789" t="s">
        <v>1115</v>
      </c>
      <c r="C21789" t="s">
        <v>12568</v>
      </c>
    </row>
    <row r="21790" spans="1:4" x14ac:dyDescent="0.25">
      <c r="A21790" s="2">
        <v>44698.732638888891</v>
      </c>
      <c r="B21790" t="s">
        <v>1115</v>
      </c>
      <c r="C21790" t="s">
        <v>12569</v>
      </c>
    </row>
    <row r="21791" spans="1:4" x14ac:dyDescent="0.25">
      <c r="A21791" s="2">
        <v>44698.732638888891</v>
      </c>
      <c r="B21791" t="s">
        <v>1115</v>
      </c>
      <c r="C21791" t="s">
        <v>6386</v>
      </c>
    </row>
    <row r="21792" spans="1:4" x14ac:dyDescent="0.25">
      <c r="A21792" s="2">
        <v>44698.732638888891</v>
      </c>
      <c r="B21792" t="s">
        <v>1115</v>
      </c>
      <c r="C21792" t="s">
        <v>12570</v>
      </c>
    </row>
    <row r="21793" spans="1:4" x14ac:dyDescent="0.25">
      <c r="A21793" s="2">
        <v>44698.732638888891</v>
      </c>
      <c r="B21793" t="s">
        <v>1115</v>
      </c>
      <c r="D21793" t="s">
        <v>842</v>
      </c>
    </row>
    <row r="21794" spans="1:4" x14ac:dyDescent="0.25">
      <c r="A21794" s="2">
        <v>44698.732638888891</v>
      </c>
      <c r="B21794" t="s">
        <v>1115</v>
      </c>
      <c r="D21794" t="s">
        <v>1050</v>
      </c>
    </row>
    <row r="21795" spans="1:4" x14ac:dyDescent="0.25">
      <c r="A21795" s="2">
        <v>44698.732638888891</v>
      </c>
      <c r="B21795" t="s">
        <v>1115</v>
      </c>
      <c r="D21795" t="s">
        <v>856</v>
      </c>
    </row>
    <row r="21796" spans="1:4" x14ac:dyDescent="0.25">
      <c r="A21796" s="2">
        <v>44698.732638888891</v>
      </c>
      <c r="B21796" t="s">
        <v>1115</v>
      </c>
      <c r="D21796" t="s">
        <v>4991</v>
      </c>
    </row>
    <row r="21797" spans="1:4" x14ac:dyDescent="0.25">
      <c r="A21797" s="2">
        <v>44698.732638888891</v>
      </c>
      <c r="B21797" t="s">
        <v>1115</v>
      </c>
      <c r="D21797" t="s">
        <v>827</v>
      </c>
    </row>
    <row r="21798" spans="1:4" x14ac:dyDescent="0.25">
      <c r="A21798" s="2">
        <v>44698.73333333333</v>
      </c>
      <c r="B21798" t="s">
        <v>1115</v>
      </c>
      <c r="C21798" t="s">
        <v>12571</v>
      </c>
    </row>
    <row r="21799" spans="1:4" x14ac:dyDescent="0.25">
      <c r="A21799" s="2">
        <v>44698.73333333333</v>
      </c>
      <c r="B21799" t="s">
        <v>1115</v>
      </c>
      <c r="C21799" t="s">
        <v>12572</v>
      </c>
    </row>
    <row r="21800" spans="1:4" x14ac:dyDescent="0.25">
      <c r="A21800" s="2">
        <v>44698.73333333333</v>
      </c>
      <c r="B21800" t="s">
        <v>1115</v>
      </c>
      <c r="C21800" t="s">
        <v>8494</v>
      </c>
    </row>
    <row r="21801" spans="1:4" x14ac:dyDescent="0.25">
      <c r="A21801" s="2">
        <v>44698.73333333333</v>
      </c>
      <c r="B21801" t="s">
        <v>1115</v>
      </c>
      <c r="D21801" t="s">
        <v>894</v>
      </c>
    </row>
    <row r="21802" spans="1:4" x14ac:dyDescent="0.25">
      <c r="A21802" s="2">
        <v>44698.73333333333</v>
      </c>
      <c r="B21802" t="s">
        <v>1115</v>
      </c>
      <c r="D21802" t="s">
        <v>828</v>
      </c>
    </row>
    <row r="21803" spans="1:4" x14ac:dyDescent="0.25">
      <c r="A21803" s="2">
        <v>44698.73333333333</v>
      </c>
      <c r="B21803" t="s">
        <v>1115</v>
      </c>
      <c r="D21803" t="s">
        <v>971</v>
      </c>
    </row>
    <row r="21804" spans="1:4" x14ac:dyDescent="0.25">
      <c r="A21804" s="2">
        <v>44698.734027777777</v>
      </c>
      <c r="B21804" t="s">
        <v>1115</v>
      </c>
      <c r="C21804" t="s">
        <v>12573</v>
      </c>
    </row>
    <row r="21805" spans="1:4" x14ac:dyDescent="0.25">
      <c r="A21805" s="2">
        <v>44698.734027777777</v>
      </c>
      <c r="B21805" t="s">
        <v>1115</v>
      </c>
      <c r="D21805" t="s">
        <v>902</v>
      </c>
    </row>
    <row r="21806" spans="1:4" x14ac:dyDescent="0.25">
      <c r="A21806" s="2">
        <v>44698.942361111112</v>
      </c>
      <c r="B21806" t="s">
        <v>182</v>
      </c>
      <c r="C21806" t="s">
        <v>6396</v>
      </c>
    </row>
    <row r="21807" spans="1:4" x14ac:dyDescent="0.25">
      <c r="A21807" s="2">
        <v>44698.942361111112</v>
      </c>
      <c r="B21807" t="s">
        <v>182</v>
      </c>
      <c r="C21807" t="s">
        <v>11132</v>
      </c>
    </row>
    <row r="21808" spans="1:4" x14ac:dyDescent="0.25">
      <c r="A21808" s="2">
        <v>44698.942361111112</v>
      </c>
      <c r="B21808" t="s">
        <v>182</v>
      </c>
      <c r="D21808" t="s">
        <v>11131</v>
      </c>
    </row>
    <row r="21809" spans="1:4" x14ac:dyDescent="0.25">
      <c r="A21809" s="2">
        <v>44698.942361111112</v>
      </c>
      <c r="B21809" t="s">
        <v>182</v>
      </c>
      <c r="D21809" t="s">
        <v>1848</v>
      </c>
    </row>
    <row r="21810" spans="1:4" x14ac:dyDescent="0.25">
      <c r="A21810" s="2">
        <v>44698.943055555559</v>
      </c>
      <c r="B21810" t="s">
        <v>182</v>
      </c>
      <c r="C21810" t="s">
        <v>11133</v>
      </c>
    </row>
    <row r="21811" spans="1:4" x14ac:dyDescent="0.25">
      <c r="A21811" s="2">
        <v>44698.943055555559</v>
      </c>
      <c r="B21811" t="s">
        <v>182</v>
      </c>
      <c r="D21811" t="s">
        <v>1849</v>
      </c>
    </row>
    <row r="21812" spans="1:4" x14ac:dyDescent="0.25">
      <c r="A21812" s="2">
        <v>44698.943749999999</v>
      </c>
      <c r="B21812" t="s">
        <v>182</v>
      </c>
      <c r="C21812" t="s">
        <v>1249</v>
      </c>
    </row>
    <row r="21813" spans="1:4" x14ac:dyDescent="0.25">
      <c r="A21813" s="2">
        <v>44698.943749999999</v>
      </c>
      <c r="B21813" t="s">
        <v>182</v>
      </c>
      <c r="C21813" t="s">
        <v>11134</v>
      </c>
    </row>
    <row r="21814" spans="1:4" x14ac:dyDescent="0.25">
      <c r="A21814" s="2">
        <v>44698.943749999999</v>
      </c>
      <c r="B21814" t="s">
        <v>182</v>
      </c>
      <c r="C21814" t="s">
        <v>6386</v>
      </c>
    </row>
    <row r="21815" spans="1:4" x14ac:dyDescent="0.25">
      <c r="A21815" s="2">
        <v>44698.943749999999</v>
      </c>
      <c r="B21815" t="s">
        <v>182</v>
      </c>
      <c r="C21815" t="s">
        <v>1447</v>
      </c>
    </row>
    <row r="21816" spans="1:4" x14ac:dyDescent="0.25">
      <c r="A21816" s="2">
        <v>44698.943749999999</v>
      </c>
      <c r="B21816" t="s">
        <v>182</v>
      </c>
      <c r="C21816" t="s">
        <v>6386</v>
      </c>
    </row>
    <row r="21817" spans="1:4" x14ac:dyDescent="0.25">
      <c r="A21817" s="2">
        <v>44698.943749999999</v>
      </c>
      <c r="B21817" t="s">
        <v>182</v>
      </c>
      <c r="D21817" t="s">
        <v>1850</v>
      </c>
    </row>
    <row r="21818" spans="1:4" x14ac:dyDescent="0.25">
      <c r="A21818" s="2">
        <v>44698.943749999999</v>
      </c>
      <c r="B21818" t="s">
        <v>182</v>
      </c>
      <c r="D21818" t="s">
        <v>1858</v>
      </c>
    </row>
    <row r="21819" spans="1:4" x14ac:dyDescent="0.25">
      <c r="A21819" s="2">
        <v>44698.943749999999</v>
      </c>
      <c r="B21819" t="s">
        <v>182</v>
      </c>
      <c r="D21819" t="s">
        <v>1852</v>
      </c>
    </row>
    <row r="21820" spans="1:4" x14ac:dyDescent="0.25">
      <c r="A21820" s="2">
        <v>44698.943749999999</v>
      </c>
      <c r="B21820" t="s">
        <v>182</v>
      </c>
      <c r="D21820" t="s">
        <v>828</v>
      </c>
    </row>
    <row r="21821" spans="1:4" x14ac:dyDescent="0.25">
      <c r="A21821" s="2">
        <v>44698.943749999999</v>
      </c>
      <c r="B21821" t="s">
        <v>182</v>
      </c>
      <c r="D21821" t="s">
        <v>892</v>
      </c>
    </row>
    <row r="21822" spans="1:4" x14ac:dyDescent="0.25">
      <c r="A21822" s="2">
        <v>44698.945138888892</v>
      </c>
      <c r="B21822" t="s">
        <v>182</v>
      </c>
      <c r="C21822" t="s">
        <v>11135</v>
      </c>
    </row>
    <row r="21823" spans="1:4" x14ac:dyDescent="0.25">
      <c r="A21823" s="2">
        <v>44698.945138888892</v>
      </c>
      <c r="B21823" t="s">
        <v>182</v>
      </c>
      <c r="C21823" t="s">
        <v>6396</v>
      </c>
    </row>
    <row r="21824" spans="1:4" x14ac:dyDescent="0.25">
      <c r="A21824" s="2">
        <v>44698.945138888892</v>
      </c>
      <c r="B21824" t="s">
        <v>182</v>
      </c>
      <c r="C21824" t="s">
        <v>11136</v>
      </c>
    </row>
    <row r="21825" spans="1:4" x14ac:dyDescent="0.25">
      <c r="A21825" s="2">
        <v>44698.945138888892</v>
      </c>
      <c r="B21825" t="s">
        <v>182</v>
      </c>
      <c r="C21825" t="s">
        <v>194</v>
      </c>
    </row>
    <row r="21826" spans="1:4" x14ac:dyDescent="0.25">
      <c r="A21826" s="2">
        <v>44698.945138888892</v>
      </c>
      <c r="B21826" t="s">
        <v>182</v>
      </c>
      <c r="D21826" t="s">
        <v>846</v>
      </c>
    </row>
    <row r="21827" spans="1:4" x14ac:dyDescent="0.25">
      <c r="A21827" s="2">
        <v>44698.945138888892</v>
      </c>
      <c r="B21827" t="s">
        <v>182</v>
      </c>
      <c r="D21827" t="s">
        <v>908</v>
      </c>
    </row>
    <row r="21828" spans="1:4" x14ac:dyDescent="0.25">
      <c r="A21828" s="2">
        <v>44698.945138888892</v>
      </c>
      <c r="B21828" t="s">
        <v>182</v>
      </c>
      <c r="D21828" t="s">
        <v>849</v>
      </c>
    </row>
    <row r="21829" spans="1:4" x14ac:dyDescent="0.25">
      <c r="A21829" s="2">
        <v>44698.945138888892</v>
      </c>
      <c r="B21829" t="s">
        <v>182</v>
      </c>
      <c r="D21829" t="s">
        <v>1021</v>
      </c>
    </row>
    <row r="21830" spans="1:4" x14ac:dyDescent="0.25">
      <c r="A21830" s="2">
        <v>44698.945833333331</v>
      </c>
      <c r="B21830" t="s">
        <v>182</v>
      </c>
      <c r="C21830" t="s">
        <v>11137</v>
      </c>
    </row>
    <row r="21831" spans="1:4" x14ac:dyDescent="0.25">
      <c r="A21831" s="2">
        <v>44698.945833333331</v>
      </c>
      <c r="B21831" t="s">
        <v>182</v>
      </c>
      <c r="C21831" t="s">
        <v>6386</v>
      </c>
    </row>
    <row r="21832" spans="1:4" x14ac:dyDescent="0.25">
      <c r="A21832" s="2">
        <v>44698.945833333331</v>
      </c>
      <c r="B21832" t="s">
        <v>182</v>
      </c>
      <c r="D21832" t="s">
        <v>844</v>
      </c>
    </row>
    <row r="21833" spans="1:4" x14ac:dyDescent="0.25">
      <c r="A21833" s="2">
        <v>44698.945833333331</v>
      </c>
      <c r="B21833" t="s">
        <v>182</v>
      </c>
      <c r="D21833" t="s">
        <v>845</v>
      </c>
    </row>
    <row r="21834" spans="1:4" x14ac:dyDescent="0.25">
      <c r="A21834" s="2">
        <v>44698.970833333333</v>
      </c>
      <c r="B21834" t="s">
        <v>10304</v>
      </c>
      <c r="C21834" t="s">
        <v>1249</v>
      </c>
    </row>
    <row r="21835" spans="1:4" x14ac:dyDescent="0.25">
      <c r="A21835" s="2">
        <v>44698.970833333333</v>
      </c>
      <c r="B21835" t="s">
        <v>10304</v>
      </c>
      <c r="C21835" t="s">
        <v>6396</v>
      </c>
    </row>
    <row r="21836" spans="1:4" x14ac:dyDescent="0.25">
      <c r="A21836" s="2">
        <v>44698.970833333333</v>
      </c>
      <c r="B21836" t="s">
        <v>10304</v>
      </c>
      <c r="D21836" t="s">
        <v>5063</v>
      </c>
    </row>
    <row r="21837" spans="1:4" x14ac:dyDescent="0.25">
      <c r="A21837" s="2">
        <v>44698.970833333333</v>
      </c>
      <c r="B21837" t="s">
        <v>10304</v>
      </c>
      <c r="D21837" t="s">
        <v>1848</v>
      </c>
    </row>
    <row r="21838" spans="1:4" x14ac:dyDescent="0.25">
      <c r="A21838" s="2">
        <v>44698.97152777778</v>
      </c>
      <c r="B21838" t="s">
        <v>10304</v>
      </c>
      <c r="C21838" t="s">
        <v>11738</v>
      </c>
    </row>
    <row r="21839" spans="1:4" x14ac:dyDescent="0.25">
      <c r="A21839" s="2">
        <v>44698.97152777778</v>
      </c>
      <c r="B21839" t="s">
        <v>10304</v>
      </c>
      <c r="C21839" t="s">
        <v>6396</v>
      </c>
    </row>
    <row r="21840" spans="1:4" x14ac:dyDescent="0.25">
      <c r="A21840" s="2">
        <v>44698.97152777778</v>
      </c>
      <c r="B21840" t="s">
        <v>10304</v>
      </c>
      <c r="C21840" t="s">
        <v>6752</v>
      </c>
    </row>
    <row r="21841" spans="1:4" x14ac:dyDescent="0.25">
      <c r="A21841" s="2">
        <v>44698.97152777778</v>
      </c>
      <c r="B21841" t="s">
        <v>10304</v>
      </c>
      <c r="C21841" t="s">
        <v>6396</v>
      </c>
    </row>
    <row r="21842" spans="1:4" x14ac:dyDescent="0.25">
      <c r="A21842" s="2">
        <v>44698.97152777778</v>
      </c>
      <c r="B21842" t="s">
        <v>10304</v>
      </c>
      <c r="C21842" t="s">
        <v>11739</v>
      </c>
    </row>
    <row r="21843" spans="1:4" x14ac:dyDescent="0.25">
      <c r="A21843" s="2">
        <v>44698.97152777778</v>
      </c>
      <c r="B21843" t="s">
        <v>10304</v>
      </c>
      <c r="C21843" t="s">
        <v>11740</v>
      </c>
    </row>
    <row r="21844" spans="1:4" x14ac:dyDescent="0.25">
      <c r="A21844" s="2">
        <v>44698.97152777778</v>
      </c>
      <c r="B21844" t="s">
        <v>10304</v>
      </c>
      <c r="D21844" t="s">
        <v>1849</v>
      </c>
    </row>
    <row r="21845" spans="1:4" x14ac:dyDescent="0.25">
      <c r="A21845" s="2">
        <v>44698.97152777778</v>
      </c>
      <c r="B21845" t="s">
        <v>10304</v>
      </c>
      <c r="D21845" t="s">
        <v>1850</v>
      </c>
    </row>
    <row r="21846" spans="1:4" x14ac:dyDescent="0.25">
      <c r="A21846" s="2">
        <v>44698.97152777778</v>
      </c>
      <c r="B21846" t="s">
        <v>10304</v>
      </c>
      <c r="D21846" t="s">
        <v>1897</v>
      </c>
    </row>
    <row r="21847" spans="1:4" x14ac:dyDescent="0.25">
      <c r="A21847" s="2">
        <v>44698.97152777778</v>
      </c>
      <c r="B21847" t="s">
        <v>10304</v>
      </c>
      <c r="D21847" t="s">
        <v>1852</v>
      </c>
    </row>
    <row r="21848" spans="1:4" x14ac:dyDescent="0.25">
      <c r="A21848" s="2">
        <v>44698.97152777778</v>
      </c>
      <c r="B21848" t="s">
        <v>10304</v>
      </c>
      <c r="D21848" t="s">
        <v>1853</v>
      </c>
    </row>
    <row r="21849" spans="1:4" x14ac:dyDescent="0.25">
      <c r="A21849" s="2">
        <v>44698.97152777778</v>
      </c>
      <c r="B21849" t="s">
        <v>10304</v>
      </c>
      <c r="D21849" t="s">
        <v>872</v>
      </c>
    </row>
    <row r="21850" spans="1:4" x14ac:dyDescent="0.25">
      <c r="A21850" s="2">
        <v>44698.972916666666</v>
      </c>
      <c r="B21850" t="s">
        <v>180</v>
      </c>
      <c r="C21850" t="s">
        <v>6396</v>
      </c>
    </row>
    <row r="21851" spans="1:4" x14ac:dyDescent="0.25">
      <c r="A21851" s="2">
        <v>44698.972916666666</v>
      </c>
      <c r="B21851" t="s">
        <v>180</v>
      </c>
      <c r="D21851" t="s">
        <v>902</v>
      </c>
    </row>
    <row r="21852" spans="1:4" x14ac:dyDescent="0.25">
      <c r="A21852" s="2">
        <v>44698.973611111112</v>
      </c>
      <c r="B21852" t="s">
        <v>180</v>
      </c>
      <c r="C21852" t="s">
        <v>11741</v>
      </c>
    </row>
    <row r="21853" spans="1:4" x14ac:dyDescent="0.25">
      <c r="A21853" s="2">
        <v>44698.973611111112</v>
      </c>
      <c r="B21853" t="s">
        <v>180</v>
      </c>
      <c r="C21853" t="s">
        <v>6396</v>
      </c>
    </row>
    <row r="21854" spans="1:4" x14ac:dyDescent="0.25">
      <c r="A21854" s="2">
        <v>44698.973611111112</v>
      </c>
      <c r="B21854" t="s">
        <v>180</v>
      </c>
      <c r="C21854" t="s">
        <v>11742</v>
      </c>
    </row>
    <row r="21855" spans="1:4" x14ac:dyDescent="0.25">
      <c r="A21855" s="2">
        <v>44698.973611111112</v>
      </c>
      <c r="B21855" t="s">
        <v>180</v>
      </c>
      <c r="C21855" t="s">
        <v>6396</v>
      </c>
    </row>
    <row r="21856" spans="1:4" x14ac:dyDescent="0.25">
      <c r="A21856" s="2">
        <v>44698.973611111112</v>
      </c>
      <c r="B21856" t="s">
        <v>180</v>
      </c>
      <c r="D21856" t="s">
        <v>852</v>
      </c>
    </row>
    <row r="21857" spans="1:4" x14ac:dyDescent="0.25">
      <c r="A21857" s="2">
        <v>44698.973611111112</v>
      </c>
      <c r="B21857" t="s">
        <v>180</v>
      </c>
      <c r="D21857" t="s">
        <v>901</v>
      </c>
    </row>
    <row r="21858" spans="1:4" x14ac:dyDescent="0.25">
      <c r="A21858" s="2">
        <v>44698.973611111112</v>
      </c>
      <c r="B21858" t="s">
        <v>180</v>
      </c>
      <c r="D21858" t="s">
        <v>894</v>
      </c>
    </row>
    <row r="21859" spans="1:4" x14ac:dyDescent="0.25">
      <c r="A21859" s="2">
        <v>44698.973611111112</v>
      </c>
      <c r="B21859" t="s">
        <v>180</v>
      </c>
      <c r="D21859" t="s">
        <v>845</v>
      </c>
    </row>
    <row r="21860" spans="1:4" x14ac:dyDescent="0.25">
      <c r="A21860" s="2">
        <v>44698.974305555559</v>
      </c>
      <c r="B21860" t="s">
        <v>180</v>
      </c>
      <c r="C21860" t="s">
        <v>11743</v>
      </c>
    </row>
    <row r="21861" spans="1:4" x14ac:dyDescent="0.25">
      <c r="A21861" s="2">
        <v>44698.974305555559</v>
      </c>
      <c r="B21861" t="s">
        <v>180</v>
      </c>
      <c r="C21861" t="s">
        <v>11744</v>
      </c>
    </row>
    <row r="21862" spans="1:4" x14ac:dyDescent="0.25">
      <c r="A21862" s="2">
        <v>44698.974305555559</v>
      </c>
      <c r="B21862" t="s">
        <v>180</v>
      </c>
      <c r="C21862" t="s">
        <v>6396</v>
      </c>
    </row>
    <row r="21863" spans="1:4" x14ac:dyDescent="0.25">
      <c r="A21863" s="2">
        <v>44698.974305555559</v>
      </c>
      <c r="B21863" t="s">
        <v>180</v>
      </c>
      <c r="C21863" t="s">
        <v>11745</v>
      </c>
    </row>
    <row r="21864" spans="1:4" x14ac:dyDescent="0.25">
      <c r="A21864" s="2">
        <v>44698.974305555559</v>
      </c>
      <c r="B21864" t="s">
        <v>180</v>
      </c>
      <c r="D21864" t="s">
        <v>827</v>
      </c>
    </row>
    <row r="21865" spans="1:4" x14ac:dyDescent="0.25">
      <c r="A21865" s="2">
        <v>44698.974305555559</v>
      </c>
      <c r="B21865" t="s">
        <v>180</v>
      </c>
      <c r="D21865" t="s">
        <v>846</v>
      </c>
    </row>
    <row r="21866" spans="1:4" x14ac:dyDescent="0.25">
      <c r="A21866" s="2">
        <v>44698.974305555559</v>
      </c>
      <c r="B21866" t="s">
        <v>180</v>
      </c>
      <c r="D21866" t="s">
        <v>891</v>
      </c>
    </row>
    <row r="21867" spans="1:4" x14ac:dyDescent="0.25">
      <c r="A21867" s="2">
        <v>44698.974305555559</v>
      </c>
      <c r="B21867" t="s">
        <v>180</v>
      </c>
      <c r="D21867" t="s">
        <v>848</v>
      </c>
    </row>
    <row r="21868" spans="1:4" x14ac:dyDescent="0.25">
      <c r="A21868" s="2">
        <v>44698.974999999999</v>
      </c>
      <c r="B21868" t="s">
        <v>180</v>
      </c>
      <c r="C21868" t="s">
        <v>11746</v>
      </c>
    </row>
    <row r="21869" spans="1:4" x14ac:dyDescent="0.25">
      <c r="A21869" s="2">
        <v>44698.974999999999</v>
      </c>
      <c r="B21869" t="s">
        <v>180</v>
      </c>
      <c r="C21869" t="s">
        <v>194</v>
      </c>
    </row>
    <row r="21870" spans="1:4" x14ac:dyDescent="0.25">
      <c r="A21870" s="2">
        <v>44698.974999999999</v>
      </c>
      <c r="B21870" t="s">
        <v>180</v>
      </c>
      <c r="C21870" t="s">
        <v>7151</v>
      </c>
    </row>
    <row r="21871" spans="1:4" x14ac:dyDescent="0.25">
      <c r="A21871" s="2">
        <v>44698.974999999999</v>
      </c>
      <c r="B21871" t="s">
        <v>180</v>
      </c>
      <c r="C21871" t="s">
        <v>11747</v>
      </c>
    </row>
    <row r="21872" spans="1:4" x14ac:dyDescent="0.25">
      <c r="A21872" s="2">
        <v>44698.974999999999</v>
      </c>
      <c r="B21872" t="s">
        <v>180</v>
      </c>
      <c r="C21872" t="s">
        <v>6396</v>
      </c>
    </row>
    <row r="21873" spans="1:4" x14ac:dyDescent="0.25">
      <c r="A21873" s="2">
        <v>44698.974999999999</v>
      </c>
      <c r="B21873" t="s">
        <v>180</v>
      </c>
      <c r="C21873" t="s">
        <v>11748</v>
      </c>
    </row>
    <row r="21874" spans="1:4" x14ac:dyDescent="0.25">
      <c r="A21874" s="2">
        <v>44698.974999999999</v>
      </c>
      <c r="B21874" t="s">
        <v>180</v>
      </c>
      <c r="C21874" t="s">
        <v>194</v>
      </c>
    </row>
    <row r="21875" spans="1:4" x14ac:dyDescent="0.25">
      <c r="A21875" s="2">
        <v>44698.974999999999</v>
      </c>
      <c r="B21875" t="s">
        <v>180</v>
      </c>
      <c r="D21875" t="s">
        <v>849</v>
      </c>
    </row>
    <row r="21876" spans="1:4" x14ac:dyDescent="0.25">
      <c r="A21876" s="2">
        <v>44698.974999999999</v>
      </c>
      <c r="B21876" t="s">
        <v>180</v>
      </c>
      <c r="D21876" t="s">
        <v>825</v>
      </c>
    </row>
    <row r="21877" spans="1:4" x14ac:dyDescent="0.25">
      <c r="A21877" s="2">
        <v>44698.974999999999</v>
      </c>
      <c r="B21877" t="s">
        <v>180</v>
      </c>
      <c r="D21877" t="s">
        <v>826</v>
      </c>
    </row>
    <row r="21878" spans="1:4" x14ac:dyDescent="0.25">
      <c r="A21878" s="2">
        <v>44698.974999999999</v>
      </c>
      <c r="B21878" t="s">
        <v>180</v>
      </c>
      <c r="D21878" t="s">
        <v>856</v>
      </c>
    </row>
    <row r="21879" spans="1:4" x14ac:dyDescent="0.25">
      <c r="A21879" s="2">
        <v>44698.974999999999</v>
      </c>
      <c r="B21879" t="s">
        <v>180</v>
      </c>
      <c r="D21879" t="s">
        <v>4991</v>
      </c>
    </row>
    <row r="21880" spans="1:4" x14ac:dyDescent="0.25">
      <c r="A21880" s="2">
        <v>44698.974999999999</v>
      </c>
      <c r="B21880" t="s">
        <v>180</v>
      </c>
      <c r="D21880" t="s">
        <v>899</v>
      </c>
    </row>
    <row r="21881" spans="1:4" x14ac:dyDescent="0.25">
      <c r="A21881" s="2">
        <v>44698.974999999999</v>
      </c>
      <c r="B21881" t="s">
        <v>180</v>
      </c>
      <c r="D21881" t="s">
        <v>900</v>
      </c>
    </row>
    <row r="21882" spans="1:4" x14ac:dyDescent="0.25">
      <c r="A21882" s="2">
        <v>44698.975694444445</v>
      </c>
      <c r="B21882" t="s">
        <v>180</v>
      </c>
      <c r="C21882" t="s">
        <v>11749</v>
      </c>
    </row>
    <row r="21883" spans="1:4" x14ac:dyDescent="0.25">
      <c r="A21883" s="2">
        <v>44698.975694444445</v>
      </c>
      <c r="B21883" t="s">
        <v>180</v>
      </c>
      <c r="C21883" t="s">
        <v>11714</v>
      </c>
    </row>
    <row r="21884" spans="1:4" x14ac:dyDescent="0.25">
      <c r="A21884" s="2">
        <v>44698.975694444445</v>
      </c>
      <c r="B21884" t="s">
        <v>180</v>
      </c>
      <c r="D21884" t="s">
        <v>834</v>
      </c>
    </row>
    <row r="21885" spans="1:4" x14ac:dyDescent="0.25">
      <c r="A21885" s="2">
        <v>44698.975694444445</v>
      </c>
      <c r="B21885" t="s">
        <v>180</v>
      </c>
      <c r="D21885" t="s">
        <v>955</v>
      </c>
    </row>
    <row r="21886" spans="1:4" x14ac:dyDescent="0.25">
      <c r="A21886" s="2">
        <v>44698.976388888892</v>
      </c>
      <c r="B21886" t="s">
        <v>180</v>
      </c>
      <c r="C21886" t="s">
        <v>11750</v>
      </c>
    </row>
    <row r="21887" spans="1:4" x14ac:dyDescent="0.25">
      <c r="A21887" s="2">
        <v>44698.976388888892</v>
      </c>
      <c r="B21887" t="s">
        <v>180</v>
      </c>
      <c r="C21887" t="s">
        <v>6396</v>
      </c>
    </row>
    <row r="21888" spans="1:4" x14ac:dyDescent="0.25">
      <c r="A21888" s="2">
        <v>44698.976388888892</v>
      </c>
      <c r="B21888" t="s">
        <v>180</v>
      </c>
      <c r="C21888" t="s">
        <v>11751</v>
      </c>
    </row>
    <row r="21889" spans="1:4" x14ac:dyDescent="0.25">
      <c r="A21889" s="2">
        <v>44698.976388888892</v>
      </c>
      <c r="B21889" t="s">
        <v>180</v>
      </c>
      <c r="C21889" t="s">
        <v>194</v>
      </c>
    </row>
    <row r="21890" spans="1:4" x14ac:dyDescent="0.25">
      <c r="A21890" s="2">
        <v>44698.976388888892</v>
      </c>
      <c r="B21890" t="s">
        <v>180</v>
      </c>
      <c r="C21890" t="s">
        <v>11752</v>
      </c>
    </row>
    <row r="21891" spans="1:4" x14ac:dyDescent="0.25">
      <c r="A21891" s="2">
        <v>44698.976388888892</v>
      </c>
      <c r="B21891" t="s">
        <v>180</v>
      </c>
      <c r="D21891" t="s">
        <v>904</v>
      </c>
    </row>
    <row r="21892" spans="1:4" x14ac:dyDescent="0.25">
      <c r="A21892" s="2">
        <v>44698.976388888892</v>
      </c>
      <c r="B21892" t="s">
        <v>180</v>
      </c>
      <c r="D21892" t="s">
        <v>1158</v>
      </c>
    </row>
    <row r="21893" spans="1:4" x14ac:dyDescent="0.25">
      <c r="A21893" s="2">
        <v>44698.976388888892</v>
      </c>
      <c r="B21893" t="s">
        <v>180</v>
      </c>
      <c r="D21893" t="s">
        <v>1855</v>
      </c>
    </row>
    <row r="21894" spans="1:4" x14ac:dyDescent="0.25">
      <c r="A21894" s="2">
        <v>44698.976388888892</v>
      </c>
      <c r="B21894" t="s">
        <v>180</v>
      </c>
      <c r="D21894" t="s">
        <v>1007</v>
      </c>
    </row>
    <row r="21895" spans="1:4" x14ac:dyDescent="0.25">
      <c r="A21895" s="2">
        <v>44698.976388888892</v>
      </c>
      <c r="B21895" t="s">
        <v>180</v>
      </c>
      <c r="D21895" t="s">
        <v>885</v>
      </c>
    </row>
    <row r="21896" spans="1:4" x14ac:dyDescent="0.25">
      <c r="A21896" s="2">
        <v>44699.336111111108</v>
      </c>
      <c r="B21896" t="s">
        <v>181</v>
      </c>
      <c r="C21896" t="s">
        <v>1249</v>
      </c>
    </row>
    <row r="21897" spans="1:4" x14ac:dyDescent="0.25">
      <c r="A21897" s="2">
        <v>44699.336111111108</v>
      </c>
      <c r="B21897" t="s">
        <v>181</v>
      </c>
      <c r="D21897" t="s">
        <v>5031</v>
      </c>
    </row>
    <row r="21898" spans="1:4" x14ac:dyDescent="0.25">
      <c r="A21898" s="2">
        <v>44699.336805555555</v>
      </c>
      <c r="B21898" t="s">
        <v>181</v>
      </c>
      <c r="C21898" t="s">
        <v>1249</v>
      </c>
    </row>
    <row r="21899" spans="1:4" x14ac:dyDescent="0.25">
      <c r="A21899" s="2">
        <v>44699.336805555555</v>
      </c>
      <c r="B21899" t="s">
        <v>181</v>
      </c>
      <c r="D21899" t="s">
        <v>1848</v>
      </c>
    </row>
    <row r="21900" spans="1:4" x14ac:dyDescent="0.25">
      <c r="A21900" s="2">
        <v>44699.338888888888</v>
      </c>
      <c r="B21900" t="s">
        <v>181</v>
      </c>
      <c r="C21900" t="s">
        <v>11516</v>
      </c>
    </row>
    <row r="21901" spans="1:4" x14ac:dyDescent="0.25">
      <c r="A21901" s="2">
        <v>44699.338888888888</v>
      </c>
      <c r="B21901" t="s">
        <v>181</v>
      </c>
      <c r="D21901" t="s">
        <v>1849</v>
      </c>
    </row>
    <row r="21902" spans="1:4" x14ac:dyDescent="0.25">
      <c r="A21902" s="2">
        <v>44699.340277777781</v>
      </c>
      <c r="B21902" t="s">
        <v>181</v>
      </c>
      <c r="C21902" t="s">
        <v>11517</v>
      </c>
    </row>
    <row r="21903" spans="1:4" x14ac:dyDescent="0.25">
      <c r="A21903" s="2">
        <v>44699.340277777781</v>
      </c>
      <c r="B21903" t="s">
        <v>181</v>
      </c>
      <c r="C21903" t="s">
        <v>11518</v>
      </c>
    </row>
    <row r="21904" spans="1:4" x14ac:dyDescent="0.25">
      <c r="A21904" s="2">
        <v>44699.340277777781</v>
      </c>
      <c r="B21904" t="s">
        <v>181</v>
      </c>
      <c r="C21904" t="s">
        <v>1249</v>
      </c>
    </row>
    <row r="21905" spans="1:4" x14ac:dyDescent="0.25">
      <c r="A21905" s="2">
        <v>44699.340277777781</v>
      </c>
      <c r="B21905" t="s">
        <v>181</v>
      </c>
      <c r="D21905" t="s">
        <v>1912</v>
      </c>
    </row>
    <row r="21906" spans="1:4" x14ac:dyDescent="0.25">
      <c r="A21906" s="2">
        <v>44699.340277777781</v>
      </c>
      <c r="B21906" t="s">
        <v>181</v>
      </c>
      <c r="D21906" t="s">
        <v>856</v>
      </c>
    </row>
    <row r="21907" spans="1:4" x14ac:dyDescent="0.25">
      <c r="A21907" s="2">
        <v>44699.340277777781</v>
      </c>
      <c r="B21907" t="s">
        <v>181</v>
      </c>
      <c r="D21907" t="s">
        <v>4991</v>
      </c>
    </row>
    <row r="21908" spans="1:4" x14ac:dyDescent="0.25">
      <c r="A21908" s="2">
        <v>44699.34097222222</v>
      </c>
      <c r="B21908" t="s">
        <v>181</v>
      </c>
      <c r="C21908" t="s">
        <v>11519</v>
      </c>
    </row>
    <row r="21909" spans="1:4" x14ac:dyDescent="0.25">
      <c r="A21909" s="2">
        <v>44699.34097222222</v>
      </c>
      <c r="B21909" t="s">
        <v>181</v>
      </c>
      <c r="D21909" t="s">
        <v>852</v>
      </c>
    </row>
    <row r="21910" spans="1:4" x14ac:dyDescent="0.25">
      <c r="A21910" s="2">
        <v>44699.343055555553</v>
      </c>
      <c r="B21910" t="s">
        <v>181</v>
      </c>
      <c r="C21910" t="s">
        <v>11520</v>
      </c>
    </row>
    <row r="21911" spans="1:4" x14ac:dyDescent="0.25">
      <c r="A21911" s="2">
        <v>44699.343055555553</v>
      </c>
      <c r="B21911" t="s">
        <v>181</v>
      </c>
      <c r="D21911" t="s">
        <v>1135</v>
      </c>
    </row>
    <row r="21912" spans="1:4" x14ac:dyDescent="0.25">
      <c r="A21912" s="2">
        <v>44699.384027777778</v>
      </c>
      <c r="B21912" t="s">
        <v>173</v>
      </c>
      <c r="C21912" t="s">
        <v>6386</v>
      </c>
    </row>
    <row r="21913" spans="1:4" x14ac:dyDescent="0.25">
      <c r="A21913" s="2">
        <v>44699.384027777778</v>
      </c>
      <c r="B21913" t="s">
        <v>173</v>
      </c>
      <c r="D21913" t="s">
        <v>5026</v>
      </c>
    </row>
    <row r="21914" spans="1:4" x14ac:dyDescent="0.25">
      <c r="A21914" s="2">
        <v>44699.384722222225</v>
      </c>
      <c r="B21914" t="s">
        <v>173</v>
      </c>
      <c r="C21914" t="s">
        <v>6386</v>
      </c>
    </row>
    <row r="21915" spans="1:4" x14ac:dyDescent="0.25">
      <c r="A21915" s="2">
        <v>44699.384722222225</v>
      </c>
      <c r="B21915" t="s">
        <v>173</v>
      </c>
      <c r="C21915" t="s">
        <v>11442</v>
      </c>
    </row>
    <row r="21916" spans="1:4" x14ac:dyDescent="0.25">
      <c r="A21916" s="2">
        <v>44699.384722222225</v>
      </c>
      <c r="B21916" t="s">
        <v>173</v>
      </c>
      <c r="C21916" t="s">
        <v>6386</v>
      </c>
    </row>
    <row r="21917" spans="1:4" x14ac:dyDescent="0.25">
      <c r="A21917" s="2">
        <v>44699.384722222225</v>
      </c>
      <c r="B21917" t="s">
        <v>191</v>
      </c>
      <c r="C21917" t="s">
        <v>12574</v>
      </c>
    </row>
    <row r="21918" spans="1:4" x14ac:dyDescent="0.25">
      <c r="A21918" s="2">
        <v>44699.384722222225</v>
      </c>
      <c r="B21918" t="s">
        <v>173</v>
      </c>
      <c r="D21918" t="s">
        <v>1848</v>
      </c>
    </row>
    <row r="21919" spans="1:4" x14ac:dyDescent="0.25">
      <c r="A21919" s="2">
        <v>44699.384722222225</v>
      </c>
      <c r="B21919" t="s">
        <v>173</v>
      </c>
      <c r="D21919" t="s">
        <v>1849</v>
      </c>
    </row>
    <row r="21920" spans="1:4" x14ac:dyDescent="0.25">
      <c r="A21920" s="2">
        <v>44699.384722222225</v>
      </c>
      <c r="B21920" t="s">
        <v>173</v>
      </c>
      <c r="D21920" t="s">
        <v>1850</v>
      </c>
    </row>
    <row r="21921" spans="1:4" x14ac:dyDescent="0.25">
      <c r="A21921" s="2">
        <v>44699.384722222225</v>
      </c>
      <c r="B21921" t="s">
        <v>191</v>
      </c>
      <c r="D21921" t="s">
        <v>5011</v>
      </c>
    </row>
    <row r="21922" spans="1:4" x14ac:dyDescent="0.25">
      <c r="A21922" s="2">
        <v>44699.385416666664</v>
      </c>
      <c r="B21922" t="s">
        <v>173</v>
      </c>
      <c r="C21922" t="s">
        <v>11443</v>
      </c>
    </row>
    <row r="21923" spans="1:4" x14ac:dyDescent="0.25">
      <c r="A21923" s="2">
        <v>44699.385416666664</v>
      </c>
      <c r="B21923" t="s">
        <v>173</v>
      </c>
      <c r="C21923" t="s">
        <v>6386</v>
      </c>
    </row>
    <row r="21924" spans="1:4" x14ac:dyDescent="0.25">
      <c r="A21924" s="2">
        <v>44699.385416666664</v>
      </c>
      <c r="B21924" t="s">
        <v>173</v>
      </c>
      <c r="C21924" t="s">
        <v>11444</v>
      </c>
    </row>
    <row r="21925" spans="1:4" x14ac:dyDescent="0.25">
      <c r="A21925" s="2">
        <v>44699.385416666664</v>
      </c>
      <c r="B21925" t="s">
        <v>173</v>
      </c>
      <c r="C21925" t="s">
        <v>11445</v>
      </c>
    </row>
    <row r="21926" spans="1:4" x14ac:dyDescent="0.25">
      <c r="A21926" s="2">
        <v>44699.385416666664</v>
      </c>
      <c r="B21926" t="s">
        <v>191</v>
      </c>
      <c r="C21926" t="s">
        <v>12575</v>
      </c>
    </row>
    <row r="21927" spans="1:4" x14ac:dyDescent="0.25">
      <c r="A21927" s="2">
        <v>44699.385416666664</v>
      </c>
      <c r="B21927" t="s">
        <v>173</v>
      </c>
      <c r="D21927" t="s">
        <v>1919</v>
      </c>
    </row>
    <row r="21928" spans="1:4" x14ac:dyDescent="0.25">
      <c r="A21928" s="2">
        <v>44699.385416666664</v>
      </c>
      <c r="B21928" t="s">
        <v>173</v>
      </c>
      <c r="D21928" t="s">
        <v>1852</v>
      </c>
    </row>
    <row r="21929" spans="1:4" x14ac:dyDescent="0.25">
      <c r="A21929" s="2">
        <v>44699.385416666664</v>
      </c>
      <c r="B21929" t="s">
        <v>173</v>
      </c>
      <c r="D21929" t="s">
        <v>902</v>
      </c>
    </row>
    <row r="21930" spans="1:4" x14ac:dyDescent="0.25">
      <c r="A21930" s="2">
        <v>44699.385416666664</v>
      </c>
      <c r="B21930" t="s">
        <v>173</v>
      </c>
      <c r="D21930" t="s">
        <v>972</v>
      </c>
    </row>
    <row r="21931" spans="1:4" x14ac:dyDescent="0.25">
      <c r="A21931" s="2">
        <v>44699.385416666664</v>
      </c>
      <c r="B21931" t="s">
        <v>191</v>
      </c>
      <c r="D21931" t="s">
        <v>961</v>
      </c>
    </row>
    <row r="21932" spans="1:4" x14ac:dyDescent="0.25">
      <c r="A21932" s="2">
        <v>44699.386111111111</v>
      </c>
      <c r="B21932" t="s">
        <v>173</v>
      </c>
      <c r="C21932" t="s">
        <v>1538</v>
      </c>
    </row>
    <row r="21933" spans="1:4" x14ac:dyDescent="0.25">
      <c r="A21933" s="2">
        <v>44699.386111111111</v>
      </c>
      <c r="B21933" t="s">
        <v>173</v>
      </c>
      <c r="C21933" t="s">
        <v>11446</v>
      </c>
    </row>
    <row r="21934" spans="1:4" x14ac:dyDescent="0.25">
      <c r="A21934" s="2">
        <v>44699.386111111111</v>
      </c>
      <c r="B21934" t="s">
        <v>173</v>
      </c>
      <c r="C21934" t="s">
        <v>6386</v>
      </c>
    </row>
    <row r="21935" spans="1:4" x14ac:dyDescent="0.25">
      <c r="A21935" s="2">
        <v>44699.386111111111</v>
      </c>
      <c r="B21935" t="s">
        <v>173</v>
      </c>
      <c r="C21935" t="s">
        <v>11447</v>
      </c>
    </row>
    <row r="21936" spans="1:4" x14ac:dyDescent="0.25">
      <c r="A21936" s="2">
        <v>44699.386111111111</v>
      </c>
      <c r="B21936" t="s">
        <v>191</v>
      </c>
      <c r="C21936" t="s">
        <v>12576</v>
      </c>
    </row>
    <row r="21937" spans="1:4" x14ac:dyDescent="0.25">
      <c r="A21937" s="2">
        <v>44699.386111111111</v>
      </c>
      <c r="B21937" t="s">
        <v>173</v>
      </c>
      <c r="D21937" t="s">
        <v>973</v>
      </c>
    </row>
    <row r="21938" spans="1:4" x14ac:dyDescent="0.25">
      <c r="A21938" s="2">
        <v>44699.386111111111</v>
      </c>
      <c r="B21938" t="s">
        <v>173</v>
      </c>
      <c r="D21938" t="s">
        <v>856</v>
      </c>
    </row>
    <row r="21939" spans="1:4" x14ac:dyDescent="0.25">
      <c r="A21939" s="2">
        <v>44699.386111111111</v>
      </c>
      <c r="B21939" t="s">
        <v>173</v>
      </c>
      <c r="D21939" t="s">
        <v>4991</v>
      </c>
    </row>
    <row r="21940" spans="1:4" x14ac:dyDescent="0.25">
      <c r="A21940" s="2">
        <v>44699.386111111111</v>
      </c>
      <c r="B21940" t="s">
        <v>173</v>
      </c>
      <c r="D21940" t="s">
        <v>910</v>
      </c>
    </row>
    <row r="21941" spans="1:4" x14ac:dyDescent="0.25">
      <c r="A21941" s="2">
        <v>44699.386111111111</v>
      </c>
      <c r="B21941" t="s">
        <v>191</v>
      </c>
      <c r="D21941" t="s">
        <v>1849</v>
      </c>
    </row>
    <row r="21942" spans="1:4" x14ac:dyDescent="0.25">
      <c r="A21942" s="2">
        <v>44699.386805555558</v>
      </c>
      <c r="B21942" t="s">
        <v>173</v>
      </c>
      <c r="C21942" t="s">
        <v>6598</v>
      </c>
    </row>
    <row r="21943" spans="1:4" x14ac:dyDescent="0.25">
      <c r="A21943" s="2">
        <v>44699.386805555558</v>
      </c>
      <c r="B21943" t="s">
        <v>173</v>
      </c>
      <c r="C21943" t="s">
        <v>6395</v>
      </c>
    </row>
    <row r="21944" spans="1:4" x14ac:dyDescent="0.25">
      <c r="A21944" s="2">
        <v>44699.386805555558</v>
      </c>
      <c r="B21944" t="s">
        <v>173</v>
      </c>
      <c r="C21944" t="s">
        <v>6386</v>
      </c>
    </row>
    <row r="21945" spans="1:4" x14ac:dyDescent="0.25">
      <c r="A21945" s="2">
        <v>44699.386805555558</v>
      </c>
      <c r="B21945" t="s">
        <v>173</v>
      </c>
      <c r="C21945" t="s">
        <v>11448</v>
      </c>
    </row>
    <row r="21946" spans="1:4" x14ac:dyDescent="0.25">
      <c r="A21946" s="2">
        <v>44699.386805555558</v>
      </c>
      <c r="B21946" t="s">
        <v>191</v>
      </c>
      <c r="C21946" t="s">
        <v>12577</v>
      </c>
    </row>
    <row r="21947" spans="1:4" x14ac:dyDescent="0.25">
      <c r="A21947" s="2">
        <v>44699.386805555558</v>
      </c>
      <c r="B21947" t="s">
        <v>191</v>
      </c>
      <c r="C21947" t="s">
        <v>7386</v>
      </c>
    </row>
    <row r="21948" spans="1:4" x14ac:dyDescent="0.25">
      <c r="A21948" s="2">
        <v>44699.386805555558</v>
      </c>
      <c r="B21948" t="s">
        <v>173</v>
      </c>
      <c r="D21948" t="s">
        <v>853</v>
      </c>
    </row>
    <row r="21949" spans="1:4" x14ac:dyDescent="0.25">
      <c r="A21949" s="2">
        <v>44699.386805555558</v>
      </c>
      <c r="B21949" t="s">
        <v>173</v>
      </c>
      <c r="D21949" t="s">
        <v>842</v>
      </c>
    </row>
    <row r="21950" spans="1:4" x14ac:dyDescent="0.25">
      <c r="A21950" s="2">
        <v>44699.386805555558</v>
      </c>
      <c r="B21950" t="s">
        <v>173</v>
      </c>
      <c r="D21950" t="s">
        <v>868</v>
      </c>
    </row>
    <row r="21951" spans="1:4" x14ac:dyDescent="0.25">
      <c r="A21951" s="2">
        <v>44699.386805555558</v>
      </c>
      <c r="B21951" t="s">
        <v>173</v>
      </c>
      <c r="D21951" t="s">
        <v>1882</v>
      </c>
    </row>
    <row r="21952" spans="1:4" x14ac:dyDescent="0.25">
      <c r="A21952" s="2">
        <v>44699.386805555558</v>
      </c>
      <c r="B21952" t="s">
        <v>191</v>
      </c>
      <c r="D21952" t="s">
        <v>1917</v>
      </c>
    </row>
    <row r="21953" spans="1:4" x14ac:dyDescent="0.25">
      <c r="A21953" s="2">
        <v>44699.386805555558</v>
      </c>
      <c r="B21953" t="s">
        <v>191</v>
      </c>
      <c r="D21953" t="s">
        <v>1852</v>
      </c>
    </row>
    <row r="21954" spans="1:4" x14ac:dyDescent="0.25">
      <c r="A21954" s="2">
        <v>44699.387499999997</v>
      </c>
      <c r="B21954" t="s">
        <v>191</v>
      </c>
      <c r="C21954" t="s">
        <v>12578</v>
      </c>
    </row>
    <row r="21955" spans="1:4" x14ac:dyDescent="0.25">
      <c r="A21955" s="2">
        <v>44699.387499999997</v>
      </c>
      <c r="B21955" t="s">
        <v>191</v>
      </c>
      <c r="C21955" t="s">
        <v>12579</v>
      </c>
    </row>
    <row r="21956" spans="1:4" x14ac:dyDescent="0.25">
      <c r="A21956" s="2">
        <v>44699.387499999997</v>
      </c>
      <c r="B21956" t="s">
        <v>191</v>
      </c>
      <c r="C21956" t="s">
        <v>12580</v>
      </c>
    </row>
    <row r="21957" spans="1:4" x14ac:dyDescent="0.25">
      <c r="A21957" s="2">
        <v>44699.387499999997</v>
      </c>
      <c r="B21957" t="s">
        <v>191</v>
      </c>
      <c r="D21957" t="s">
        <v>856</v>
      </c>
    </row>
    <row r="21958" spans="1:4" x14ac:dyDescent="0.25">
      <c r="A21958" s="2">
        <v>44699.387499999997</v>
      </c>
      <c r="B21958" t="s">
        <v>191</v>
      </c>
      <c r="D21958" t="s">
        <v>4991</v>
      </c>
    </row>
    <row r="21959" spans="1:4" x14ac:dyDescent="0.25">
      <c r="A21959" s="2">
        <v>44699.387499999997</v>
      </c>
      <c r="B21959" t="s">
        <v>191</v>
      </c>
      <c r="D21959" t="s">
        <v>1895</v>
      </c>
    </row>
    <row r="21960" spans="1:4" x14ac:dyDescent="0.25">
      <c r="A21960" s="2">
        <v>44699.388888888891</v>
      </c>
      <c r="B21960" t="s">
        <v>191</v>
      </c>
      <c r="C21960" t="s">
        <v>12581</v>
      </c>
    </row>
    <row r="21961" spans="1:4" x14ac:dyDescent="0.25">
      <c r="A21961" s="2">
        <v>44699.388888888891</v>
      </c>
      <c r="B21961" t="s">
        <v>191</v>
      </c>
      <c r="C21961" t="s">
        <v>12582</v>
      </c>
    </row>
    <row r="21962" spans="1:4" x14ac:dyDescent="0.25">
      <c r="A21962" s="2">
        <v>44699.388888888891</v>
      </c>
      <c r="B21962" t="s">
        <v>191</v>
      </c>
      <c r="D21962" t="s">
        <v>852</v>
      </c>
    </row>
    <row r="21963" spans="1:4" x14ac:dyDescent="0.25">
      <c r="A21963" s="2">
        <v>44699.388888888891</v>
      </c>
      <c r="B21963" t="s">
        <v>191</v>
      </c>
      <c r="D21963" t="s">
        <v>901</v>
      </c>
    </row>
    <row r="21964" spans="1:4" x14ac:dyDescent="0.25">
      <c r="A21964" s="2">
        <v>44699.38958333333</v>
      </c>
      <c r="B21964" t="s">
        <v>191</v>
      </c>
      <c r="C21964" t="s">
        <v>12583</v>
      </c>
    </row>
    <row r="21965" spans="1:4" x14ac:dyDescent="0.25">
      <c r="A21965" s="2">
        <v>44699.38958333333</v>
      </c>
      <c r="B21965" t="s">
        <v>191</v>
      </c>
      <c r="C21965" t="s">
        <v>12584</v>
      </c>
    </row>
    <row r="21966" spans="1:4" x14ac:dyDescent="0.25">
      <c r="A21966" s="2">
        <v>44699.38958333333</v>
      </c>
      <c r="B21966" t="s">
        <v>191</v>
      </c>
      <c r="C21966" t="s">
        <v>6386</v>
      </c>
    </row>
    <row r="21967" spans="1:4" x14ac:dyDescent="0.25">
      <c r="A21967" s="2">
        <v>44699.38958333333</v>
      </c>
      <c r="B21967" t="s">
        <v>191</v>
      </c>
      <c r="C21967" t="s">
        <v>12585</v>
      </c>
    </row>
    <row r="21968" spans="1:4" x14ac:dyDescent="0.25">
      <c r="A21968" s="2">
        <v>44699.38958333333</v>
      </c>
      <c r="B21968" t="s">
        <v>191</v>
      </c>
      <c r="D21968" t="s">
        <v>827</v>
      </c>
    </row>
    <row r="21969" spans="1:4" x14ac:dyDescent="0.25">
      <c r="A21969" s="2">
        <v>44699.38958333333</v>
      </c>
      <c r="B21969" t="s">
        <v>191</v>
      </c>
      <c r="D21969" t="s">
        <v>1882</v>
      </c>
    </row>
    <row r="21970" spans="1:4" x14ac:dyDescent="0.25">
      <c r="A21970" s="2">
        <v>44699.38958333333</v>
      </c>
      <c r="B21970" t="s">
        <v>191</v>
      </c>
      <c r="D21970" t="s">
        <v>1854</v>
      </c>
    </row>
    <row r="21971" spans="1:4" x14ac:dyDescent="0.25">
      <c r="A21971" s="2">
        <v>44699.38958333333</v>
      </c>
      <c r="B21971" t="s">
        <v>191</v>
      </c>
      <c r="D21971" t="s">
        <v>828</v>
      </c>
    </row>
    <row r="21972" spans="1:4" x14ac:dyDescent="0.25">
      <c r="A21972" s="2">
        <v>44699.390277777777</v>
      </c>
      <c r="B21972" t="s">
        <v>191</v>
      </c>
      <c r="C21972" t="s">
        <v>12586</v>
      </c>
    </row>
    <row r="21973" spans="1:4" x14ac:dyDescent="0.25">
      <c r="A21973" s="2">
        <v>44699.390277777777</v>
      </c>
      <c r="B21973" t="s">
        <v>191</v>
      </c>
      <c r="D21973" t="s">
        <v>885</v>
      </c>
    </row>
    <row r="21974" spans="1:4" x14ac:dyDescent="0.25">
      <c r="A21974" s="2">
        <v>44699.390972222223</v>
      </c>
      <c r="B21974" t="s">
        <v>191</v>
      </c>
      <c r="C21974" t="s">
        <v>12587</v>
      </c>
    </row>
    <row r="21975" spans="1:4" x14ac:dyDescent="0.25">
      <c r="A21975" s="2">
        <v>44699.390972222223</v>
      </c>
      <c r="B21975" t="s">
        <v>191</v>
      </c>
      <c r="C21975" t="s">
        <v>12588</v>
      </c>
    </row>
    <row r="21976" spans="1:4" x14ac:dyDescent="0.25">
      <c r="A21976" s="2">
        <v>44699.390972222223</v>
      </c>
      <c r="B21976" t="s">
        <v>191</v>
      </c>
      <c r="C21976" t="s">
        <v>12589</v>
      </c>
    </row>
    <row r="21977" spans="1:4" x14ac:dyDescent="0.25">
      <c r="A21977" s="2">
        <v>44699.390972222223</v>
      </c>
      <c r="B21977" t="s">
        <v>191</v>
      </c>
      <c r="C21977" t="s">
        <v>10034</v>
      </c>
    </row>
    <row r="21978" spans="1:4" x14ac:dyDescent="0.25">
      <c r="A21978" s="2">
        <v>44699.390972222223</v>
      </c>
      <c r="B21978" t="s">
        <v>191</v>
      </c>
      <c r="D21978" t="s">
        <v>954</v>
      </c>
    </row>
    <row r="21979" spans="1:4" x14ac:dyDescent="0.25">
      <c r="A21979" s="2">
        <v>44699.390972222223</v>
      </c>
      <c r="B21979" t="s">
        <v>191</v>
      </c>
      <c r="D21979" t="s">
        <v>899</v>
      </c>
    </row>
    <row r="21980" spans="1:4" x14ac:dyDescent="0.25">
      <c r="A21980" s="2">
        <v>44699.390972222223</v>
      </c>
      <c r="B21980" t="s">
        <v>191</v>
      </c>
      <c r="D21980" t="s">
        <v>834</v>
      </c>
    </row>
    <row r="21981" spans="1:4" x14ac:dyDescent="0.25">
      <c r="A21981" s="2">
        <v>44699.390972222223</v>
      </c>
      <c r="B21981" t="s">
        <v>191</v>
      </c>
      <c r="D21981" t="s">
        <v>904</v>
      </c>
    </row>
    <row r="21982" spans="1:4" x14ac:dyDescent="0.25">
      <c r="A21982" s="2">
        <v>44699.39166666667</v>
      </c>
      <c r="B21982" t="s">
        <v>191</v>
      </c>
      <c r="C21982" t="s">
        <v>7305</v>
      </c>
    </row>
    <row r="21983" spans="1:4" x14ac:dyDescent="0.25">
      <c r="A21983" s="2">
        <v>44699.39166666667</v>
      </c>
      <c r="B21983" t="s">
        <v>191</v>
      </c>
      <c r="D21983" t="s">
        <v>1158</v>
      </c>
    </row>
    <row r="21984" spans="1:4" x14ac:dyDescent="0.25">
      <c r="A21984" s="2">
        <v>44699.449305555558</v>
      </c>
      <c r="B21984" t="s">
        <v>10304</v>
      </c>
      <c r="C21984" t="s">
        <v>6386</v>
      </c>
    </row>
    <row r="21985" spans="1:4" x14ac:dyDescent="0.25">
      <c r="A21985" s="2">
        <v>44699.449305555558</v>
      </c>
      <c r="B21985" t="s">
        <v>10304</v>
      </c>
      <c r="C21985" t="s">
        <v>6386</v>
      </c>
    </row>
    <row r="21986" spans="1:4" x14ac:dyDescent="0.25">
      <c r="A21986" s="2">
        <v>44699.449305555558</v>
      </c>
      <c r="B21986" t="s">
        <v>10304</v>
      </c>
      <c r="C21986" t="s">
        <v>10837</v>
      </c>
    </row>
    <row r="21987" spans="1:4" x14ac:dyDescent="0.25">
      <c r="A21987" s="2">
        <v>44699.449305555558</v>
      </c>
      <c r="B21987" t="s">
        <v>10304</v>
      </c>
      <c r="C21987" t="s">
        <v>6386</v>
      </c>
    </row>
    <row r="21988" spans="1:4" x14ac:dyDescent="0.25">
      <c r="A21988" s="2">
        <v>44699.449305555558</v>
      </c>
      <c r="B21988" t="s">
        <v>10304</v>
      </c>
      <c r="D21988" t="s">
        <v>5063</v>
      </c>
    </row>
    <row r="21989" spans="1:4" x14ac:dyDescent="0.25">
      <c r="A21989" s="2">
        <v>44699.449305555558</v>
      </c>
      <c r="B21989" t="s">
        <v>10304</v>
      </c>
      <c r="D21989" t="s">
        <v>1848</v>
      </c>
    </row>
    <row r="21990" spans="1:4" x14ac:dyDescent="0.25">
      <c r="A21990" s="2">
        <v>44699.449305555558</v>
      </c>
      <c r="B21990" t="s">
        <v>10304</v>
      </c>
      <c r="D21990" t="s">
        <v>1849</v>
      </c>
    </row>
    <row r="21991" spans="1:4" x14ac:dyDescent="0.25">
      <c r="A21991" s="2">
        <v>44699.449305555558</v>
      </c>
      <c r="B21991" t="s">
        <v>10304</v>
      </c>
      <c r="D21991" t="s">
        <v>1850</v>
      </c>
    </row>
    <row r="21992" spans="1:4" x14ac:dyDescent="0.25">
      <c r="A21992" s="2">
        <v>44699.45</v>
      </c>
      <c r="B21992" t="s">
        <v>10304</v>
      </c>
      <c r="C21992" t="s">
        <v>10838</v>
      </c>
    </row>
    <row r="21993" spans="1:4" x14ac:dyDescent="0.25">
      <c r="A21993" s="2">
        <v>44699.45</v>
      </c>
      <c r="B21993" t="s">
        <v>10304</v>
      </c>
      <c r="C21993" t="s">
        <v>6386</v>
      </c>
    </row>
    <row r="21994" spans="1:4" x14ac:dyDescent="0.25">
      <c r="A21994" s="2">
        <v>44699.45</v>
      </c>
      <c r="B21994" t="s">
        <v>10304</v>
      </c>
      <c r="C21994" t="s">
        <v>10839</v>
      </c>
    </row>
    <row r="21995" spans="1:4" x14ac:dyDescent="0.25">
      <c r="A21995" s="2">
        <v>44699.45</v>
      </c>
      <c r="B21995" t="s">
        <v>10304</v>
      </c>
      <c r="D21995" t="s">
        <v>1897</v>
      </c>
    </row>
    <row r="21996" spans="1:4" x14ac:dyDescent="0.25">
      <c r="A21996" s="2">
        <v>44699.45</v>
      </c>
      <c r="B21996" t="s">
        <v>10304</v>
      </c>
      <c r="D21996" t="s">
        <v>1852</v>
      </c>
    </row>
    <row r="21997" spans="1:4" x14ac:dyDescent="0.25">
      <c r="A21997" s="2">
        <v>44699.45</v>
      </c>
      <c r="B21997" t="s">
        <v>10304</v>
      </c>
      <c r="D21997" t="s">
        <v>827</v>
      </c>
    </row>
    <row r="21998" spans="1:4" x14ac:dyDescent="0.25">
      <c r="A21998" s="2">
        <v>44699.450694444444</v>
      </c>
      <c r="B21998" t="s">
        <v>175</v>
      </c>
      <c r="C21998" t="s">
        <v>6429</v>
      </c>
    </row>
    <row r="21999" spans="1:4" x14ac:dyDescent="0.25">
      <c r="A21999" s="2">
        <v>44699.450694444444</v>
      </c>
      <c r="B21999" t="s">
        <v>175</v>
      </c>
      <c r="C21999" t="s">
        <v>12243</v>
      </c>
    </row>
    <row r="22000" spans="1:4" x14ac:dyDescent="0.25">
      <c r="A22000" s="2">
        <v>44699.450694444444</v>
      </c>
      <c r="B22000" t="s">
        <v>175</v>
      </c>
      <c r="D22000" t="s">
        <v>1865</v>
      </c>
    </row>
    <row r="22001" spans="1:4" x14ac:dyDescent="0.25">
      <c r="A22001" s="2">
        <v>44699.450694444444</v>
      </c>
      <c r="B22001" t="s">
        <v>175</v>
      </c>
      <c r="D22001" t="s">
        <v>1848</v>
      </c>
    </row>
    <row r="22002" spans="1:4" x14ac:dyDescent="0.25">
      <c r="A22002" s="2">
        <v>44699.451388888891</v>
      </c>
      <c r="B22002" t="s">
        <v>10304</v>
      </c>
      <c r="C22002" t="s">
        <v>10840</v>
      </c>
    </row>
    <row r="22003" spans="1:4" x14ac:dyDescent="0.25">
      <c r="A22003" s="2">
        <v>44699.451388888891</v>
      </c>
      <c r="B22003" t="s">
        <v>10304</v>
      </c>
      <c r="C22003" t="s">
        <v>7262</v>
      </c>
    </row>
    <row r="22004" spans="1:4" x14ac:dyDescent="0.25">
      <c r="A22004" s="2">
        <v>44699.451388888891</v>
      </c>
      <c r="B22004" t="s">
        <v>175</v>
      </c>
      <c r="C22004" t="s">
        <v>12268</v>
      </c>
    </row>
    <row r="22005" spans="1:4" x14ac:dyDescent="0.25">
      <c r="A22005" s="2">
        <v>44699.451388888891</v>
      </c>
      <c r="B22005" t="s">
        <v>10304</v>
      </c>
      <c r="D22005" t="s">
        <v>1882</v>
      </c>
    </row>
    <row r="22006" spans="1:4" x14ac:dyDescent="0.25">
      <c r="A22006" s="2">
        <v>44699.451388888891</v>
      </c>
      <c r="B22006" t="s">
        <v>10304</v>
      </c>
      <c r="D22006" t="s">
        <v>1854</v>
      </c>
    </row>
    <row r="22007" spans="1:4" x14ac:dyDescent="0.25">
      <c r="A22007" s="2">
        <v>44699.451388888891</v>
      </c>
      <c r="B22007" t="s">
        <v>175</v>
      </c>
      <c r="D22007" t="s">
        <v>1849</v>
      </c>
    </row>
    <row r="22008" spans="1:4" x14ac:dyDescent="0.25">
      <c r="A22008" s="2">
        <v>44699.45208333333</v>
      </c>
      <c r="B22008" t="s">
        <v>10304</v>
      </c>
      <c r="C22008" t="s">
        <v>10841</v>
      </c>
    </row>
    <row r="22009" spans="1:4" x14ac:dyDescent="0.25">
      <c r="A22009" s="2">
        <v>44699.45208333333</v>
      </c>
      <c r="B22009" t="s">
        <v>10304</v>
      </c>
      <c r="C22009" t="s">
        <v>10842</v>
      </c>
    </row>
    <row r="22010" spans="1:4" x14ac:dyDescent="0.25">
      <c r="A22010" s="2">
        <v>44699.45208333333</v>
      </c>
      <c r="B22010" t="s">
        <v>10304</v>
      </c>
      <c r="C22010" t="s">
        <v>10843</v>
      </c>
    </row>
    <row r="22011" spans="1:4" x14ac:dyDescent="0.25">
      <c r="A22011" s="2">
        <v>44699.45208333333</v>
      </c>
      <c r="B22011" t="s">
        <v>10304</v>
      </c>
      <c r="C22011" t="s">
        <v>6386</v>
      </c>
    </row>
    <row r="22012" spans="1:4" x14ac:dyDescent="0.25">
      <c r="A22012" s="2">
        <v>44699.45208333333</v>
      </c>
      <c r="B22012" t="s">
        <v>175</v>
      </c>
      <c r="C22012" t="s">
        <v>6429</v>
      </c>
    </row>
    <row r="22013" spans="1:4" x14ac:dyDescent="0.25">
      <c r="A22013" s="2">
        <v>44699.45208333333</v>
      </c>
      <c r="B22013" t="s">
        <v>175</v>
      </c>
      <c r="C22013" t="s">
        <v>12269</v>
      </c>
    </row>
    <row r="22014" spans="1:4" x14ac:dyDescent="0.25">
      <c r="A22014" s="2">
        <v>44699.45208333333</v>
      </c>
      <c r="B22014" t="s">
        <v>175</v>
      </c>
      <c r="C22014" t="s">
        <v>12241</v>
      </c>
    </row>
    <row r="22015" spans="1:4" x14ac:dyDescent="0.25">
      <c r="A22015" s="2">
        <v>44699.45208333333</v>
      </c>
      <c r="B22015" t="s">
        <v>10304</v>
      </c>
      <c r="D22015" t="s">
        <v>1853</v>
      </c>
    </row>
    <row r="22016" spans="1:4" x14ac:dyDescent="0.25">
      <c r="A22016" s="2">
        <v>44699.45208333333</v>
      </c>
      <c r="B22016" t="s">
        <v>10304</v>
      </c>
      <c r="D22016" t="s">
        <v>902</v>
      </c>
    </row>
    <row r="22017" spans="1:4" x14ac:dyDescent="0.25">
      <c r="A22017" s="2">
        <v>44699.45208333333</v>
      </c>
      <c r="B22017" t="s">
        <v>10304</v>
      </c>
      <c r="D22017" t="s">
        <v>995</v>
      </c>
    </row>
    <row r="22018" spans="1:4" x14ac:dyDescent="0.25">
      <c r="A22018" s="2">
        <v>44699.45208333333</v>
      </c>
      <c r="B22018" t="s">
        <v>10304</v>
      </c>
      <c r="D22018" t="s">
        <v>971</v>
      </c>
    </row>
    <row r="22019" spans="1:4" x14ac:dyDescent="0.25">
      <c r="A22019" s="2">
        <v>44699.45208333333</v>
      </c>
      <c r="B22019" t="s">
        <v>175</v>
      </c>
      <c r="D22019" t="s">
        <v>1850</v>
      </c>
    </row>
    <row r="22020" spans="1:4" x14ac:dyDescent="0.25">
      <c r="A22020" s="2">
        <v>44699.45208333333</v>
      </c>
      <c r="B22020" t="s">
        <v>175</v>
      </c>
      <c r="D22020" t="s">
        <v>1858</v>
      </c>
    </row>
    <row r="22021" spans="1:4" x14ac:dyDescent="0.25">
      <c r="A22021" s="2">
        <v>44699.45208333333</v>
      </c>
      <c r="B22021" t="s">
        <v>175</v>
      </c>
      <c r="D22021" t="s">
        <v>1852</v>
      </c>
    </row>
    <row r="22022" spans="1:4" x14ac:dyDescent="0.25">
      <c r="A22022" s="2">
        <v>44699.452777777777</v>
      </c>
      <c r="B22022" t="s">
        <v>10304</v>
      </c>
      <c r="C22022" t="s">
        <v>10844</v>
      </c>
    </row>
    <row r="22023" spans="1:4" x14ac:dyDescent="0.25">
      <c r="A22023" s="2">
        <v>44699.452777777777</v>
      </c>
      <c r="B22023" t="s">
        <v>10304</v>
      </c>
      <c r="C22023" t="s">
        <v>6386</v>
      </c>
    </row>
    <row r="22024" spans="1:4" x14ac:dyDescent="0.25">
      <c r="A22024" s="2">
        <v>44699.452777777777</v>
      </c>
      <c r="B22024" t="s">
        <v>10304</v>
      </c>
      <c r="C22024" t="s">
        <v>10845</v>
      </c>
    </row>
    <row r="22025" spans="1:4" x14ac:dyDescent="0.25">
      <c r="A22025" s="2">
        <v>44699.452777777777</v>
      </c>
      <c r="B22025" t="s">
        <v>175</v>
      </c>
      <c r="C22025" t="s">
        <v>12270</v>
      </c>
    </row>
    <row r="22026" spans="1:4" x14ac:dyDescent="0.25">
      <c r="A22026" s="2">
        <v>44699.452777777777</v>
      </c>
      <c r="B22026" t="s">
        <v>175</v>
      </c>
      <c r="C22026" t="s">
        <v>12241</v>
      </c>
    </row>
    <row r="22027" spans="1:4" x14ac:dyDescent="0.25">
      <c r="A22027" s="2">
        <v>44699.452777777777</v>
      </c>
      <c r="B22027" t="s">
        <v>10304</v>
      </c>
      <c r="D22027" t="s">
        <v>844</v>
      </c>
    </row>
    <row r="22028" spans="1:4" x14ac:dyDescent="0.25">
      <c r="A22028" s="2">
        <v>44699.452777777777</v>
      </c>
      <c r="B22028" t="s">
        <v>10304</v>
      </c>
      <c r="D22028" t="s">
        <v>845</v>
      </c>
    </row>
    <row r="22029" spans="1:4" x14ac:dyDescent="0.25">
      <c r="A22029" s="2">
        <v>44699.452777777777</v>
      </c>
      <c r="B22029" t="s">
        <v>10304</v>
      </c>
      <c r="D22029" t="s">
        <v>954</v>
      </c>
    </row>
    <row r="22030" spans="1:4" x14ac:dyDescent="0.25">
      <c r="A22030" s="2">
        <v>44699.452777777777</v>
      </c>
      <c r="B22030" t="s">
        <v>175</v>
      </c>
      <c r="D22030" t="s">
        <v>834</v>
      </c>
    </row>
    <row r="22031" spans="1:4" x14ac:dyDescent="0.25">
      <c r="A22031" s="2">
        <v>44699.452777777777</v>
      </c>
      <c r="B22031" t="s">
        <v>175</v>
      </c>
      <c r="D22031" t="s">
        <v>835</v>
      </c>
    </row>
    <row r="22032" spans="1:4" x14ac:dyDescent="0.25">
      <c r="A22032" s="2">
        <v>44699.453472222223</v>
      </c>
      <c r="B22032" t="s">
        <v>10304</v>
      </c>
      <c r="C22032" t="s">
        <v>6386</v>
      </c>
    </row>
    <row r="22033" spans="1:4" x14ac:dyDescent="0.25">
      <c r="A22033" s="2">
        <v>44699.453472222223</v>
      </c>
      <c r="B22033" t="s">
        <v>10304</v>
      </c>
      <c r="C22033" t="s">
        <v>10846</v>
      </c>
    </row>
    <row r="22034" spans="1:4" x14ac:dyDescent="0.25">
      <c r="A22034" s="2">
        <v>44699.453472222223</v>
      </c>
      <c r="B22034" t="s">
        <v>10304</v>
      </c>
      <c r="C22034" t="s">
        <v>10847</v>
      </c>
    </row>
    <row r="22035" spans="1:4" x14ac:dyDescent="0.25">
      <c r="A22035" s="2">
        <v>44699.453472222223</v>
      </c>
      <c r="B22035" t="s">
        <v>10304</v>
      </c>
      <c r="C22035" t="s">
        <v>1538</v>
      </c>
    </row>
    <row r="22036" spans="1:4" x14ac:dyDescent="0.25">
      <c r="A22036" s="2">
        <v>44699.453472222223</v>
      </c>
      <c r="B22036" t="s">
        <v>10304</v>
      </c>
      <c r="C22036" t="s">
        <v>6776</v>
      </c>
    </row>
    <row r="22037" spans="1:4" x14ac:dyDescent="0.25">
      <c r="A22037" s="2">
        <v>44699.453472222223</v>
      </c>
      <c r="B22037" t="s">
        <v>10304</v>
      </c>
      <c r="C22037" t="s">
        <v>10848</v>
      </c>
    </row>
    <row r="22038" spans="1:4" x14ac:dyDescent="0.25">
      <c r="A22038" s="2">
        <v>44699.453472222223</v>
      </c>
      <c r="B22038" t="s">
        <v>10304</v>
      </c>
      <c r="C22038" t="s">
        <v>6386</v>
      </c>
    </row>
    <row r="22039" spans="1:4" x14ac:dyDescent="0.25">
      <c r="A22039" s="2">
        <v>44699.453472222223</v>
      </c>
      <c r="B22039" t="s">
        <v>10304</v>
      </c>
      <c r="C22039" t="s">
        <v>10849</v>
      </c>
    </row>
    <row r="22040" spans="1:4" x14ac:dyDescent="0.25">
      <c r="A22040" s="2">
        <v>44699.453472222223</v>
      </c>
      <c r="B22040" t="s">
        <v>10304</v>
      </c>
      <c r="C22040" t="s">
        <v>6386</v>
      </c>
    </row>
    <row r="22041" spans="1:4" x14ac:dyDescent="0.25">
      <c r="A22041" s="2">
        <v>44699.453472222223</v>
      </c>
      <c r="B22041" t="s">
        <v>10304</v>
      </c>
      <c r="C22041" t="s">
        <v>1538</v>
      </c>
    </row>
    <row r="22042" spans="1:4" x14ac:dyDescent="0.25">
      <c r="A22042" s="2">
        <v>44699.453472222223</v>
      </c>
      <c r="B22042" t="s">
        <v>175</v>
      </c>
      <c r="C22042" t="s">
        <v>6429</v>
      </c>
    </row>
    <row r="22043" spans="1:4" x14ac:dyDescent="0.25">
      <c r="A22043" s="2">
        <v>44699.453472222223</v>
      </c>
      <c r="B22043" t="s">
        <v>175</v>
      </c>
      <c r="C22043" t="s">
        <v>12271</v>
      </c>
    </row>
    <row r="22044" spans="1:4" x14ac:dyDescent="0.25">
      <c r="A22044" s="2">
        <v>44699.453472222223</v>
      </c>
      <c r="B22044" t="s">
        <v>10304</v>
      </c>
      <c r="D22044" t="s">
        <v>908</v>
      </c>
    </row>
    <row r="22045" spans="1:4" x14ac:dyDescent="0.25">
      <c r="A22045" s="2">
        <v>44699.453472222223</v>
      </c>
      <c r="B22045" t="s">
        <v>10304</v>
      </c>
      <c r="D22045" t="s">
        <v>848</v>
      </c>
    </row>
    <row r="22046" spans="1:4" x14ac:dyDescent="0.25">
      <c r="A22046" s="2">
        <v>44699.453472222223</v>
      </c>
      <c r="B22046" t="s">
        <v>10304</v>
      </c>
      <c r="D22046" t="s">
        <v>849</v>
      </c>
    </row>
    <row r="22047" spans="1:4" x14ac:dyDescent="0.25">
      <c r="A22047" s="2">
        <v>44699.453472222223</v>
      </c>
      <c r="B22047" t="s">
        <v>10304</v>
      </c>
      <c r="D22047" t="s">
        <v>910</v>
      </c>
    </row>
    <row r="22048" spans="1:4" x14ac:dyDescent="0.25">
      <c r="A22048" s="2">
        <v>44699.453472222223</v>
      </c>
      <c r="B22048" t="s">
        <v>10304</v>
      </c>
      <c r="D22048" t="s">
        <v>853</v>
      </c>
    </row>
    <row r="22049" spans="1:4" x14ac:dyDescent="0.25">
      <c r="A22049" s="2">
        <v>44699.453472222223</v>
      </c>
      <c r="B22049" t="s">
        <v>10304</v>
      </c>
      <c r="D22049" t="s">
        <v>856</v>
      </c>
    </row>
    <row r="22050" spans="1:4" x14ac:dyDescent="0.25">
      <c r="A22050" s="2">
        <v>44699.453472222223</v>
      </c>
      <c r="B22050" t="s">
        <v>10304</v>
      </c>
      <c r="D22050" t="s">
        <v>4991</v>
      </c>
    </row>
    <row r="22051" spans="1:4" x14ac:dyDescent="0.25">
      <c r="A22051" s="2">
        <v>44699.453472222223</v>
      </c>
      <c r="B22051" t="s">
        <v>10304</v>
      </c>
      <c r="D22051" t="s">
        <v>972</v>
      </c>
    </row>
    <row r="22052" spans="1:4" x14ac:dyDescent="0.25">
      <c r="A22052" s="2">
        <v>44699.453472222223</v>
      </c>
      <c r="B22052" t="s">
        <v>10304</v>
      </c>
      <c r="D22052" t="s">
        <v>901</v>
      </c>
    </row>
    <row r="22053" spans="1:4" x14ac:dyDescent="0.25">
      <c r="A22053" s="2">
        <v>44699.453472222223</v>
      </c>
      <c r="B22053" t="s">
        <v>10304</v>
      </c>
      <c r="D22053" t="s">
        <v>899</v>
      </c>
    </row>
    <row r="22054" spans="1:4" x14ac:dyDescent="0.25">
      <c r="A22054" s="2">
        <v>44699.453472222223</v>
      </c>
      <c r="B22054" t="s">
        <v>175</v>
      </c>
      <c r="D22054" t="s">
        <v>996</v>
      </c>
    </row>
    <row r="22055" spans="1:4" x14ac:dyDescent="0.25">
      <c r="A22055" s="2">
        <v>44699.453472222223</v>
      </c>
      <c r="B22055" t="s">
        <v>175</v>
      </c>
      <c r="D22055" t="s">
        <v>955</v>
      </c>
    </row>
    <row r="22056" spans="1:4" x14ac:dyDescent="0.25">
      <c r="A22056" s="2">
        <v>44699.45416666667</v>
      </c>
      <c r="B22056" t="s">
        <v>175</v>
      </c>
      <c r="C22056" t="s">
        <v>12272</v>
      </c>
    </row>
    <row r="22057" spans="1:4" x14ac:dyDescent="0.25">
      <c r="A22057" s="2">
        <v>44699.45416666667</v>
      </c>
      <c r="B22057" t="s">
        <v>175</v>
      </c>
      <c r="C22057" t="s">
        <v>12273</v>
      </c>
    </row>
    <row r="22058" spans="1:4" x14ac:dyDescent="0.25">
      <c r="A22058" s="2">
        <v>44699.45416666667</v>
      </c>
      <c r="B22058" t="s">
        <v>175</v>
      </c>
      <c r="C22058" t="s">
        <v>12241</v>
      </c>
    </row>
    <row r="22059" spans="1:4" x14ac:dyDescent="0.25">
      <c r="A22059" s="2">
        <v>44699.45416666667</v>
      </c>
      <c r="B22059" t="s">
        <v>175</v>
      </c>
      <c r="D22059" t="s">
        <v>902</v>
      </c>
    </row>
    <row r="22060" spans="1:4" x14ac:dyDescent="0.25">
      <c r="A22060" s="2">
        <v>44699.45416666667</v>
      </c>
      <c r="B22060" t="s">
        <v>175</v>
      </c>
      <c r="D22060" t="s">
        <v>992</v>
      </c>
    </row>
    <row r="22061" spans="1:4" x14ac:dyDescent="0.25">
      <c r="A22061" s="2">
        <v>44699.45416666667</v>
      </c>
      <c r="B22061" t="s">
        <v>175</v>
      </c>
      <c r="D22061" t="s">
        <v>4991</v>
      </c>
    </row>
    <row r="22062" spans="1:4" x14ac:dyDescent="0.25">
      <c r="A22062" s="2">
        <v>44699.454861111109</v>
      </c>
      <c r="B22062" t="s">
        <v>175</v>
      </c>
      <c r="C22062" t="s">
        <v>12274</v>
      </c>
    </row>
    <row r="22063" spans="1:4" x14ac:dyDescent="0.25">
      <c r="A22063" s="2">
        <v>44699.454861111109</v>
      </c>
      <c r="B22063" t="s">
        <v>175</v>
      </c>
      <c r="C22063" t="s">
        <v>12241</v>
      </c>
    </row>
    <row r="22064" spans="1:4" x14ac:dyDescent="0.25">
      <c r="A22064" s="2">
        <v>44699.454861111109</v>
      </c>
      <c r="B22064" t="s">
        <v>175</v>
      </c>
      <c r="C22064" t="s">
        <v>12275</v>
      </c>
    </row>
    <row r="22065" spans="1:4" x14ac:dyDescent="0.25">
      <c r="A22065" s="2">
        <v>44699.454861111109</v>
      </c>
      <c r="B22065" t="s">
        <v>175</v>
      </c>
      <c r="D22065" t="s">
        <v>844</v>
      </c>
    </row>
    <row r="22066" spans="1:4" x14ac:dyDescent="0.25">
      <c r="A22066" s="2">
        <v>44699.454861111109</v>
      </c>
      <c r="B22066" t="s">
        <v>175</v>
      </c>
      <c r="D22066" t="s">
        <v>845</v>
      </c>
    </row>
    <row r="22067" spans="1:4" x14ac:dyDescent="0.25">
      <c r="A22067" s="2">
        <v>44699.454861111109</v>
      </c>
      <c r="B22067" t="s">
        <v>175</v>
      </c>
      <c r="D22067" t="s">
        <v>1895</v>
      </c>
    </row>
    <row r="22068" spans="1:4" x14ac:dyDescent="0.25">
      <c r="A22068" s="2">
        <v>44699.46597222222</v>
      </c>
      <c r="B22068" t="s">
        <v>166</v>
      </c>
      <c r="C22068" t="s">
        <v>6386</v>
      </c>
    </row>
    <row r="22069" spans="1:4" x14ac:dyDescent="0.25">
      <c r="A22069" s="2">
        <v>44699.46597222222</v>
      </c>
      <c r="B22069" t="s">
        <v>166</v>
      </c>
      <c r="C22069" t="s">
        <v>11865</v>
      </c>
    </row>
    <row r="22070" spans="1:4" x14ac:dyDescent="0.25">
      <c r="A22070" s="2">
        <v>44699.46597222222</v>
      </c>
      <c r="B22070" t="s">
        <v>166</v>
      </c>
      <c r="D22070" t="s">
        <v>5043</v>
      </c>
    </row>
    <row r="22071" spans="1:4" x14ac:dyDescent="0.25">
      <c r="A22071" s="2">
        <v>44699.46597222222</v>
      </c>
      <c r="B22071" t="s">
        <v>166</v>
      </c>
      <c r="D22071" t="s">
        <v>1848</v>
      </c>
    </row>
    <row r="22072" spans="1:4" x14ac:dyDescent="0.25">
      <c r="A22072" s="2">
        <v>44699.466666666667</v>
      </c>
      <c r="B22072" t="s">
        <v>166</v>
      </c>
      <c r="C22072" t="s">
        <v>11866</v>
      </c>
    </row>
    <row r="22073" spans="1:4" x14ac:dyDescent="0.25">
      <c r="A22073" s="2">
        <v>44699.466666666667</v>
      </c>
      <c r="B22073" t="s">
        <v>166</v>
      </c>
      <c r="C22073" t="s">
        <v>11867</v>
      </c>
    </row>
    <row r="22074" spans="1:4" x14ac:dyDescent="0.25">
      <c r="A22074" s="2">
        <v>44699.466666666667</v>
      </c>
      <c r="B22074" t="s">
        <v>166</v>
      </c>
      <c r="D22074" t="s">
        <v>1849</v>
      </c>
    </row>
    <row r="22075" spans="1:4" x14ac:dyDescent="0.25">
      <c r="A22075" s="2">
        <v>44699.466666666667</v>
      </c>
      <c r="B22075" t="s">
        <v>166</v>
      </c>
      <c r="D22075" t="s">
        <v>1850</v>
      </c>
    </row>
    <row r="22076" spans="1:4" x14ac:dyDescent="0.25">
      <c r="A22076" s="2">
        <v>44699.467361111114</v>
      </c>
      <c r="B22076" t="s">
        <v>166</v>
      </c>
      <c r="C22076" t="s">
        <v>6860</v>
      </c>
    </row>
    <row r="22077" spans="1:4" x14ac:dyDescent="0.25">
      <c r="A22077" s="2">
        <v>44699.467361111114</v>
      </c>
      <c r="B22077" t="s">
        <v>182</v>
      </c>
      <c r="C22077" t="s">
        <v>6396</v>
      </c>
    </row>
    <row r="22078" spans="1:4" x14ac:dyDescent="0.25">
      <c r="A22078" s="2">
        <v>44699.467361111114</v>
      </c>
      <c r="B22078" t="s">
        <v>182</v>
      </c>
      <c r="C22078" t="s">
        <v>12310</v>
      </c>
    </row>
    <row r="22079" spans="1:4" x14ac:dyDescent="0.25">
      <c r="A22079" s="2">
        <v>44699.467361111114</v>
      </c>
      <c r="B22079" t="s">
        <v>166</v>
      </c>
      <c r="D22079" t="s">
        <v>1887</v>
      </c>
    </row>
    <row r="22080" spans="1:4" x14ac:dyDescent="0.25">
      <c r="A22080" s="2">
        <v>44699.467361111114</v>
      </c>
      <c r="B22080" t="s">
        <v>182</v>
      </c>
      <c r="D22080" t="s">
        <v>11131</v>
      </c>
    </row>
    <row r="22081" spans="1:4" x14ac:dyDescent="0.25">
      <c r="A22081" s="2">
        <v>44699.467361111114</v>
      </c>
      <c r="B22081" t="s">
        <v>182</v>
      </c>
      <c r="D22081" t="s">
        <v>1849</v>
      </c>
    </row>
    <row r="22082" spans="1:4" x14ac:dyDescent="0.25">
      <c r="A22082" s="2">
        <v>44699.468055555553</v>
      </c>
      <c r="B22082" t="s">
        <v>166</v>
      </c>
      <c r="C22082" t="s">
        <v>11868</v>
      </c>
    </row>
    <row r="22083" spans="1:4" x14ac:dyDescent="0.25">
      <c r="A22083" s="2">
        <v>44699.468055555553</v>
      </c>
      <c r="B22083" t="s">
        <v>166</v>
      </c>
      <c r="C22083" t="s">
        <v>11869</v>
      </c>
    </row>
    <row r="22084" spans="1:4" x14ac:dyDescent="0.25">
      <c r="A22084" s="2">
        <v>44699.468055555553</v>
      </c>
      <c r="B22084" t="s">
        <v>192</v>
      </c>
      <c r="C22084" t="s">
        <v>12174</v>
      </c>
    </row>
    <row r="22085" spans="1:4" x14ac:dyDescent="0.25">
      <c r="A22085" s="2">
        <v>44699.468055555553</v>
      </c>
      <c r="B22085" t="s">
        <v>192</v>
      </c>
      <c r="C22085" t="s">
        <v>6386</v>
      </c>
    </row>
    <row r="22086" spans="1:4" x14ac:dyDescent="0.25">
      <c r="A22086" s="2">
        <v>44699.468055555553</v>
      </c>
      <c r="B22086" t="s">
        <v>192</v>
      </c>
      <c r="C22086" t="s">
        <v>12175</v>
      </c>
    </row>
    <row r="22087" spans="1:4" x14ac:dyDescent="0.25">
      <c r="A22087" s="2">
        <v>44699.468055555553</v>
      </c>
      <c r="B22087" t="s">
        <v>182</v>
      </c>
      <c r="C22087" t="s">
        <v>12311</v>
      </c>
    </row>
    <row r="22088" spans="1:4" x14ac:dyDescent="0.25">
      <c r="A22088" s="2">
        <v>44699.468055555553</v>
      </c>
      <c r="B22088" t="s">
        <v>166</v>
      </c>
      <c r="D22088" t="s">
        <v>958</v>
      </c>
    </row>
    <row r="22089" spans="1:4" x14ac:dyDescent="0.25">
      <c r="A22089" s="2">
        <v>44699.468055555553</v>
      </c>
      <c r="B22089" t="s">
        <v>166</v>
      </c>
      <c r="D22089" t="s">
        <v>885</v>
      </c>
    </row>
    <row r="22090" spans="1:4" x14ac:dyDescent="0.25">
      <c r="A22090" s="2">
        <v>44699.468055555553</v>
      </c>
      <c r="B22090" t="s">
        <v>192</v>
      </c>
      <c r="D22090" t="s">
        <v>5055</v>
      </c>
    </row>
    <row r="22091" spans="1:4" x14ac:dyDescent="0.25">
      <c r="A22091" s="2">
        <v>44699.468055555553</v>
      </c>
      <c r="B22091" t="s">
        <v>192</v>
      </c>
      <c r="D22091" t="s">
        <v>1848</v>
      </c>
    </row>
    <row r="22092" spans="1:4" x14ac:dyDescent="0.25">
      <c r="A22092" s="2">
        <v>44699.468055555553</v>
      </c>
      <c r="B22092" t="s">
        <v>192</v>
      </c>
      <c r="D22092" t="s">
        <v>1849</v>
      </c>
    </row>
    <row r="22093" spans="1:4" x14ac:dyDescent="0.25">
      <c r="A22093" s="2">
        <v>44699.468055555553</v>
      </c>
      <c r="B22093" t="s">
        <v>182</v>
      </c>
      <c r="D22093" t="s">
        <v>1858</v>
      </c>
    </row>
    <row r="22094" spans="1:4" x14ac:dyDescent="0.25">
      <c r="A22094" s="2">
        <v>44699.46875</v>
      </c>
      <c r="B22094" t="s">
        <v>166</v>
      </c>
      <c r="C22094" t="s">
        <v>11870</v>
      </c>
    </row>
    <row r="22095" spans="1:4" x14ac:dyDescent="0.25">
      <c r="A22095" s="2">
        <v>44699.46875</v>
      </c>
      <c r="B22095" t="s">
        <v>192</v>
      </c>
      <c r="C22095" t="s">
        <v>12176</v>
      </c>
    </row>
    <row r="22096" spans="1:4" x14ac:dyDescent="0.25">
      <c r="A22096" s="2">
        <v>44699.46875</v>
      </c>
      <c r="B22096" t="s">
        <v>182</v>
      </c>
      <c r="C22096" t="s">
        <v>12312</v>
      </c>
    </row>
    <row r="22097" spans="1:4" x14ac:dyDescent="0.25">
      <c r="A22097" s="2">
        <v>44699.46875</v>
      </c>
      <c r="B22097" t="s">
        <v>182</v>
      </c>
      <c r="C22097" t="s">
        <v>6437</v>
      </c>
    </row>
    <row r="22098" spans="1:4" x14ac:dyDescent="0.25">
      <c r="A22098" s="2">
        <v>44699.46875</v>
      </c>
      <c r="B22098" t="s">
        <v>182</v>
      </c>
      <c r="C22098" t="s">
        <v>12313</v>
      </c>
    </row>
    <row r="22099" spans="1:4" x14ac:dyDescent="0.25">
      <c r="A22099" s="2">
        <v>44699.46875</v>
      </c>
      <c r="B22099" t="s">
        <v>166</v>
      </c>
      <c r="D22099" t="s">
        <v>995</v>
      </c>
    </row>
    <row r="22100" spans="1:4" x14ac:dyDescent="0.25">
      <c r="A22100" s="2">
        <v>44699.46875</v>
      </c>
      <c r="B22100" t="s">
        <v>192</v>
      </c>
      <c r="D22100" t="s">
        <v>1871</v>
      </c>
    </row>
    <row r="22101" spans="1:4" x14ac:dyDescent="0.25">
      <c r="A22101" s="2">
        <v>44699.46875</v>
      </c>
      <c r="B22101" t="s">
        <v>182</v>
      </c>
      <c r="D22101" t="s">
        <v>1124</v>
      </c>
    </row>
    <row r="22102" spans="1:4" x14ac:dyDescent="0.25">
      <c r="A22102" s="2">
        <v>44699.46875</v>
      </c>
      <c r="B22102" t="s">
        <v>182</v>
      </c>
      <c r="D22102" t="s">
        <v>853</v>
      </c>
    </row>
    <row r="22103" spans="1:4" x14ac:dyDescent="0.25">
      <c r="A22103" s="2">
        <v>44699.46875</v>
      </c>
      <c r="B22103" t="s">
        <v>182</v>
      </c>
      <c r="D22103" t="s">
        <v>842</v>
      </c>
    </row>
    <row r="22104" spans="1:4" x14ac:dyDescent="0.25">
      <c r="A22104" s="2">
        <v>44699.469444444447</v>
      </c>
      <c r="B22104" t="s">
        <v>166</v>
      </c>
      <c r="C22104" t="s">
        <v>6377</v>
      </c>
    </row>
    <row r="22105" spans="1:4" x14ac:dyDescent="0.25">
      <c r="A22105" s="2">
        <v>44699.469444444447</v>
      </c>
      <c r="B22105" t="s">
        <v>192</v>
      </c>
      <c r="C22105" t="s">
        <v>12177</v>
      </c>
    </row>
    <row r="22106" spans="1:4" x14ac:dyDescent="0.25">
      <c r="A22106" s="2">
        <v>44699.469444444447</v>
      </c>
      <c r="B22106" t="s">
        <v>192</v>
      </c>
      <c r="C22106" t="s">
        <v>12178</v>
      </c>
    </row>
    <row r="22107" spans="1:4" x14ac:dyDescent="0.25">
      <c r="A22107" s="2">
        <v>44699.469444444447</v>
      </c>
      <c r="B22107" t="s">
        <v>192</v>
      </c>
      <c r="C22107" t="s">
        <v>12179</v>
      </c>
    </row>
    <row r="22108" spans="1:4" x14ac:dyDescent="0.25">
      <c r="A22108" s="2">
        <v>44699.469444444447</v>
      </c>
      <c r="B22108" t="s">
        <v>182</v>
      </c>
      <c r="C22108" t="s">
        <v>194</v>
      </c>
    </row>
    <row r="22109" spans="1:4" x14ac:dyDescent="0.25">
      <c r="A22109" s="2">
        <v>44699.469444444447</v>
      </c>
      <c r="B22109" t="s">
        <v>182</v>
      </c>
      <c r="C22109" t="s">
        <v>12314</v>
      </c>
    </row>
    <row r="22110" spans="1:4" x14ac:dyDescent="0.25">
      <c r="A22110" s="2">
        <v>44699.469444444447</v>
      </c>
      <c r="B22110" t="s">
        <v>182</v>
      </c>
      <c r="C22110" t="s">
        <v>12315</v>
      </c>
    </row>
    <row r="22111" spans="1:4" x14ac:dyDescent="0.25">
      <c r="A22111" s="2">
        <v>44699.469444444447</v>
      </c>
      <c r="B22111" t="s">
        <v>182</v>
      </c>
      <c r="C22111" t="s">
        <v>12316</v>
      </c>
    </row>
    <row r="22112" spans="1:4" x14ac:dyDescent="0.25">
      <c r="A22112" s="2">
        <v>44699.469444444447</v>
      </c>
      <c r="B22112" t="s">
        <v>166</v>
      </c>
      <c r="D22112" t="s">
        <v>971</v>
      </c>
    </row>
    <row r="22113" spans="1:4" x14ac:dyDescent="0.25">
      <c r="A22113" s="2">
        <v>44699.469444444447</v>
      </c>
      <c r="B22113" t="s">
        <v>192</v>
      </c>
      <c r="D22113" t="s">
        <v>850</v>
      </c>
    </row>
    <row r="22114" spans="1:4" x14ac:dyDescent="0.25">
      <c r="A22114" s="2">
        <v>44699.469444444447</v>
      </c>
      <c r="B22114" t="s">
        <v>192</v>
      </c>
      <c r="D22114" t="s">
        <v>834</v>
      </c>
    </row>
    <row r="22115" spans="1:4" x14ac:dyDescent="0.25">
      <c r="A22115" s="2">
        <v>44699.469444444447</v>
      </c>
      <c r="B22115" t="s">
        <v>192</v>
      </c>
      <c r="D22115" t="s">
        <v>1853</v>
      </c>
    </row>
    <row r="22116" spans="1:4" x14ac:dyDescent="0.25">
      <c r="A22116" s="2">
        <v>44699.469444444447</v>
      </c>
      <c r="B22116" t="s">
        <v>182</v>
      </c>
      <c r="D22116" t="s">
        <v>949</v>
      </c>
    </row>
    <row r="22117" spans="1:4" x14ac:dyDescent="0.25">
      <c r="A22117" s="2">
        <v>44699.469444444447</v>
      </c>
      <c r="B22117" t="s">
        <v>182</v>
      </c>
      <c r="D22117" t="s">
        <v>995</v>
      </c>
    </row>
    <row r="22118" spans="1:4" x14ac:dyDescent="0.25">
      <c r="A22118" s="2">
        <v>44699.469444444447</v>
      </c>
      <c r="B22118" t="s">
        <v>182</v>
      </c>
      <c r="D22118" t="s">
        <v>852</v>
      </c>
    </row>
    <row r="22119" spans="1:4" x14ac:dyDescent="0.25">
      <c r="A22119" s="2">
        <v>44699.469444444447</v>
      </c>
      <c r="B22119" t="s">
        <v>182</v>
      </c>
      <c r="D22119" t="s">
        <v>834</v>
      </c>
    </row>
    <row r="22120" spans="1:4" x14ac:dyDescent="0.25">
      <c r="A22120" s="2">
        <v>44699.470138888886</v>
      </c>
      <c r="B22120" t="s">
        <v>10298</v>
      </c>
      <c r="C22120" t="s">
        <v>1538</v>
      </c>
    </row>
    <row r="22121" spans="1:4" x14ac:dyDescent="0.25">
      <c r="A22121" s="2">
        <v>44699.470138888886</v>
      </c>
      <c r="B22121" t="s">
        <v>192</v>
      </c>
      <c r="C22121" t="s">
        <v>12180</v>
      </c>
    </row>
    <row r="22122" spans="1:4" x14ac:dyDescent="0.25">
      <c r="A22122" s="2">
        <v>44699.470138888886</v>
      </c>
      <c r="B22122" t="s">
        <v>192</v>
      </c>
      <c r="C22122" t="s">
        <v>6567</v>
      </c>
    </row>
    <row r="22123" spans="1:4" x14ac:dyDescent="0.25">
      <c r="A22123" s="2">
        <v>44699.470138888886</v>
      </c>
      <c r="B22123" t="s">
        <v>182</v>
      </c>
      <c r="C22123" t="s">
        <v>12317</v>
      </c>
    </row>
    <row r="22124" spans="1:4" x14ac:dyDescent="0.25">
      <c r="A22124" s="2">
        <v>44699.470138888886</v>
      </c>
      <c r="B22124" t="s">
        <v>182</v>
      </c>
      <c r="C22124" t="s">
        <v>6396</v>
      </c>
    </row>
    <row r="22125" spans="1:4" x14ac:dyDescent="0.25">
      <c r="A22125" s="2">
        <v>44699.470138888886</v>
      </c>
      <c r="B22125" t="s">
        <v>182</v>
      </c>
      <c r="C22125" t="s">
        <v>12318</v>
      </c>
    </row>
    <row r="22126" spans="1:4" x14ac:dyDescent="0.25">
      <c r="A22126" s="2">
        <v>44699.470138888886</v>
      </c>
      <c r="B22126" t="s">
        <v>10298</v>
      </c>
      <c r="D22126" t="s">
        <v>4999</v>
      </c>
    </row>
    <row r="22127" spans="1:4" x14ac:dyDescent="0.25">
      <c r="A22127" s="2">
        <v>44699.470138888886</v>
      </c>
      <c r="B22127" t="s">
        <v>192</v>
      </c>
      <c r="D22127" t="s">
        <v>952</v>
      </c>
    </row>
    <row r="22128" spans="1:4" x14ac:dyDescent="0.25">
      <c r="A22128" s="2">
        <v>44699.470138888886</v>
      </c>
      <c r="B22128" t="s">
        <v>192</v>
      </c>
      <c r="D22128" t="s">
        <v>846</v>
      </c>
    </row>
    <row r="22129" spans="1:4" x14ac:dyDescent="0.25">
      <c r="A22129" s="2">
        <v>44699.470138888886</v>
      </c>
      <c r="B22129" t="s">
        <v>182</v>
      </c>
      <c r="D22129" t="s">
        <v>844</v>
      </c>
    </row>
    <row r="22130" spans="1:4" x14ac:dyDescent="0.25">
      <c r="A22130" s="2">
        <v>44699.470138888886</v>
      </c>
      <c r="B22130" t="s">
        <v>182</v>
      </c>
      <c r="D22130" t="s">
        <v>976</v>
      </c>
    </row>
    <row r="22131" spans="1:4" x14ac:dyDescent="0.25">
      <c r="A22131" s="2">
        <v>44699.470138888886</v>
      </c>
      <c r="B22131" t="s">
        <v>182</v>
      </c>
      <c r="D22131" t="s">
        <v>850</v>
      </c>
    </row>
    <row r="22132" spans="1:4" x14ac:dyDescent="0.25">
      <c r="A22132" s="2">
        <v>44699.470833333333</v>
      </c>
      <c r="B22132" t="s">
        <v>10298</v>
      </c>
      <c r="C22132" t="s">
        <v>6386</v>
      </c>
    </row>
    <row r="22133" spans="1:4" x14ac:dyDescent="0.25">
      <c r="A22133" s="2">
        <v>44699.470833333333</v>
      </c>
      <c r="B22133" t="s">
        <v>10298</v>
      </c>
      <c r="C22133" t="s">
        <v>10676</v>
      </c>
    </row>
    <row r="22134" spans="1:4" x14ac:dyDescent="0.25">
      <c r="A22134" s="2">
        <v>44699.470833333333</v>
      </c>
      <c r="B22134" t="s">
        <v>10298</v>
      </c>
      <c r="C22134" t="s">
        <v>6386</v>
      </c>
    </row>
    <row r="22135" spans="1:4" x14ac:dyDescent="0.25">
      <c r="A22135" s="2">
        <v>44699.470833333333</v>
      </c>
      <c r="B22135" t="s">
        <v>182</v>
      </c>
      <c r="C22135" t="s">
        <v>6396</v>
      </c>
    </row>
    <row r="22136" spans="1:4" x14ac:dyDescent="0.25">
      <c r="A22136" s="2">
        <v>44699.470833333333</v>
      </c>
      <c r="B22136" t="s">
        <v>182</v>
      </c>
      <c r="C22136" t="s">
        <v>12319</v>
      </c>
    </row>
    <row r="22137" spans="1:4" x14ac:dyDescent="0.25">
      <c r="A22137" s="2">
        <v>44699.470833333333</v>
      </c>
      <c r="B22137" t="s">
        <v>182</v>
      </c>
      <c r="C22137" t="s">
        <v>1249</v>
      </c>
    </row>
    <row r="22138" spans="1:4" x14ac:dyDescent="0.25">
      <c r="A22138" s="2">
        <v>44699.470833333333</v>
      </c>
      <c r="B22138" t="s">
        <v>182</v>
      </c>
      <c r="C22138" t="s">
        <v>6567</v>
      </c>
    </row>
    <row r="22139" spans="1:4" x14ac:dyDescent="0.25">
      <c r="A22139" s="2">
        <v>44699.470833333333</v>
      </c>
      <c r="B22139" t="s">
        <v>10298</v>
      </c>
      <c r="D22139" t="s">
        <v>1848</v>
      </c>
    </row>
    <row r="22140" spans="1:4" x14ac:dyDescent="0.25">
      <c r="A22140" s="2">
        <v>44699.470833333333</v>
      </c>
      <c r="B22140" t="s">
        <v>10298</v>
      </c>
      <c r="D22140" t="s">
        <v>1849</v>
      </c>
    </row>
    <row r="22141" spans="1:4" x14ac:dyDescent="0.25">
      <c r="A22141" s="2">
        <v>44699.470833333333</v>
      </c>
      <c r="B22141" t="s">
        <v>10298</v>
      </c>
      <c r="D22141" t="s">
        <v>1850</v>
      </c>
    </row>
    <row r="22142" spans="1:4" x14ac:dyDescent="0.25">
      <c r="A22142" s="2">
        <v>44699.470833333333</v>
      </c>
      <c r="B22142" t="s">
        <v>182</v>
      </c>
      <c r="D22142" t="s">
        <v>893</v>
      </c>
    </row>
    <row r="22143" spans="1:4" x14ac:dyDescent="0.25">
      <c r="A22143" s="2">
        <v>44699.470833333333</v>
      </c>
      <c r="B22143" t="s">
        <v>182</v>
      </c>
      <c r="D22143" t="s">
        <v>1855</v>
      </c>
    </row>
    <row r="22144" spans="1:4" x14ac:dyDescent="0.25">
      <c r="A22144" s="2">
        <v>44699.470833333333</v>
      </c>
      <c r="B22144" t="s">
        <v>182</v>
      </c>
      <c r="D22144" t="s">
        <v>1869</v>
      </c>
    </row>
    <row r="22145" spans="1:4" x14ac:dyDescent="0.25">
      <c r="A22145" s="2">
        <v>44699.470833333333</v>
      </c>
      <c r="B22145" t="s">
        <v>182</v>
      </c>
      <c r="D22145" t="s">
        <v>856</v>
      </c>
    </row>
    <row r="22146" spans="1:4" x14ac:dyDescent="0.25">
      <c r="A22146" s="2">
        <v>44699.47152777778</v>
      </c>
      <c r="B22146" t="s">
        <v>10298</v>
      </c>
      <c r="C22146" t="s">
        <v>16</v>
      </c>
    </row>
    <row r="22147" spans="1:4" x14ac:dyDescent="0.25">
      <c r="A22147" s="2">
        <v>44699.47152777778</v>
      </c>
      <c r="B22147" t="s">
        <v>10298</v>
      </c>
      <c r="D22147" t="s">
        <v>1897</v>
      </c>
    </row>
    <row r="22148" spans="1:4" x14ac:dyDescent="0.25">
      <c r="A22148" s="2">
        <v>44699.472222222219</v>
      </c>
      <c r="B22148" t="s">
        <v>10298</v>
      </c>
      <c r="C22148" t="s">
        <v>6677</v>
      </c>
    </row>
    <row r="22149" spans="1:4" x14ac:dyDescent="0.25">
      <c r="A22149" s="2">
        <v>44699.472222222219</v>
      </c>
      <c r="B22149" t="s">
        <v>10298</v>
      </c>
      <c r="C22149" t="s">
        <v>10677</v>
      </c>
    </row>
    <row r="22150" spans="1:4" x14ac:dyDescent="0.25">
      <c r="A22150" s="2">
        <v>44699.472222222219</v>
      </c>
      <c r="B22150" t="s">
        <v>10298</v>
      </c>
      <c r="C22150" t="s">
        <v>10678</v>
      </c>
    </row>
    <row r="22151" spans="1:4" x14ac:dyDescent="0.25">
      <c r="A22151" s="2">
        <v>44699.472222222219</v>
      </c>
      <c r="B22151" t="s">
        <v>10298</v>
      </c>
      <c r="D22151" t="s">
        <v>1852</v>
      </c>
    </row>
    <row r="22152" spans="1:4" x14ac:dyDescent="0.25">
      <c r="A22152" s="2">
        <v>44699.472222222219</v>
      </c>
      <c r="B22152" t="s">
        <v>10298</v>
      </c>
      <c r="D22152" t="s">
        <v>885</v>
      </c>
    </row>
    <row r="22153" spans="1:4" x14ac:dyDescent="0.25">
      <c r="A22153" s="2">
        <v>44699.472222222219</v>
      </c>
      <c r="B22153" t="s">
        <v>10298</v>
      </c>
      <c r="D22153" t="s">
        <v>952</v>
      </c>
    </row>
    <row r="22154" spans="1:4" x14ac:dyDescent="0.25">
      <c r="A22154" s="2">
        <v>44700.34652777778</v>
      </c>
      <c r="B22154" t="s">
        <v>10302</v>
      </c>
      <c r="C22154" t="s">
        <v>194</v>
      </c>
    </row>
    <row r="22155" spans="1:4" x14ac:dyDescent="0.25">
      <c r="A22155" s="2">
        <v>44700.34652777778</v>
      </c>
      <c r="B22155" t="s">
        <v>10302</v>
      </c>
      <c r="D22155" t="s">
        <v>5049</v>
      </c>
    </row>
    <row r="22156" spans="1:4" x14ac:dyDescent="0.25">
      <c r="A22156" s="2">
        <v>44700.354861111111</v>
      </c>
      <c r="B22156" t="s">
        <v>10302</v>
      </c>
      <c r="C22156" t="s">
        <v>11521</v>
      </c>
    </row>
    <row r="22157" spans="1:4" x14ac:dyDescent="0.25">
      <c r="A22157" s="2">
        <v>44700.354861111111</v>
      </c>
      <c r="B22157" t="s">
        <v>10302</v>
      </c>
      <c r="D22157" t="s">
        <v>1849</v>
      </c>
    </row>
    <row r="22158" spans="1:4" x14ac:dyDescent="0.25">
      <c r="A22158" s="2">
        <v>44700.355555555558</v>
      </c>
      <c r="B22158" t="s">
        <v>10302</v>
      </c>
      <c r="C22158" t="s">
        <v>1249</v>
      </c>
    </row>
    <row r="22159" spans="1:4" x14ac:dyDescent="0.25">
      <c r="A22159" s="2">
        <v>44700.355555555558</v>
      </c>
      <c r="B22159" t="s">
        <v>10302</v>
      </c>
      <c r="D22159" t="s">
        <v>1861</v>
      </c>
    </row>
    <row r="22160" spans="1:4" x14ac:dyDescent="0.25">
      <c r="A22160" s="2">
        <v>44700.359027777777</v>
      </c>
      <c r="B22160" t="s">
        <v>10302</v>
      </c>
      <c r="C22160" t="s">
        <v>11522</v>
      </c>
    </row>
    <row r="22161" spans="1:4" x14ac:dyDescent="0.25">
      <c r="A22161" s="2">
        <v>44700.359027777777</v>
      </c>
      <c r="B22161" t="s">
        <v>10302</v>
      </c>
      <c r="C22161" t="s">
        <v>11523</v>
      </c>
    </row>
    <row r="22162" spans="1:4" x14ac:dyDescent="0.25">
      <c r="A22162" s="2">
        <v>44700.359027777777</v>
      </c>
      <c r="B22162" t="s">
        <v>10302</v>
      </c>
      <c r="D22162" t="s">
        <v>4990</v>
      </c>
    </row>
    <row r="22163" spans="1:4" x14ac:dyDescent="0.25">
      <c r="A22163" s="2">
        <v>44700.359027777777</v>
      </c>
      <c r="B22163" t="s">
        <v>10302</v>
      </c>
      <c r="D22163" t="s">
        <v>844</v>
      </c>
    </row>
    <row r="22164" spans="1:4" x14ac:dyDescent="0.25">
      <c r="A22164" s="2">
        <v>44700.513888888891</v>
      </c>
      <c r="B22164" t="s">
        <v>10296</v>
      </c>
      <c r="C22164" t="s">
        <v>10890</v>
      </c>
    </row>
    <row r="22165" spans="1:4" x14ac:dyDescent="0.25">
      <c r="A22165" s="2">
        <v>44700.513888888891</v>
      </c>
      <c r="B22165" t="s">
        <v>10296</v>
      </c>
      <c r="D22165" t="s">
        <v>4988</v>
      </c>
    </row>
    <row r="22166" spans="1:4" x14ac:dyDescent="0.25">
      <c r="A22166" s="2">
        <v>44700.51458333333</v>
      </c>
      <c r="B22166" t="s">
        <v>10296</v>
      </c>
      <c r="C22166" t="s">
        <v>6459</v>
      </c>
    </row>
    <row r="22167" spans="1:4" x14ac:dyDescent="0.25">
      <c r="A22167" s="2">
        <v>44700.51458333333</v>
      </c>
      <c r="B22167" t="s">
        <v>10296</v>
      </c>
      <c r="D22167" t="s">
        <v>1848</v>
      </c>
    </row>
    <row r="22168" spans="1:4" x14ac:dyDescent="0.25">
      <c r="A22168" s="2">
        <v>44700.515277777777</v>
      </c>
      <c r="B22168" t="s">
        <v>10296</v>
      </c>
      <c r="C22168" t="s">
        <v>10891</v>
      </c>
    </row>
    <row r="22169" spans="1:4" x14ac:dyDescent="0.25">
      <c r="A22169" s="2">
        <v>44700.515277777777</v>
      </c>
      <c r="B22169" t="s">
        <v>10296</v>
      </c>
      <c r="D22169" t="s">
        <v>1849</v>
      </c>
    </row>
    <row r="22170" spans="1:4" x14ac:dyDescent="0.25">
      <c r="A22170" s="2">
        <v>44700.515972222223</v>
      </c>
      <c r="B22170" t="s">
        <v>10296</v>
      </c>
      <c r="C22170" t="s">
        <v>10892</v>
      </c>
    </row>
    <row r="22171" spans="1:4" x14ac:dyDescent="0.25">
      <c r="A22171" s="2">
        <v>44700.515972222223</v>
      </c>
      <c r="B22171" t="s">
        <v>10296</v>
      </c>
      <c r="D22171" t="s">
        <v>1905</v>
      </c>
    </row>
    <row r="22172" spans="1:4" x14ac:dyDescent="0.25">
      <c r="A22172" s="2">
        <v>44700.51666666667</v>
      </c>
      <c r="B22172" t="s">
        <v>10296</v>
      </c>
      <c r="C22172" t="s">
        <v>10893</v>
      </c>
    </row>
    <row r="22173" spans="1:4" x14ac:dyDescent="0.25">
      <c r="A22173" s="2">
        <v>44700.51666666667</v>
      </c>
      <c r="B22173" t="s">
        <v>10296</v>
      </c>
      <c r="C22173" t="s">
        <v>10894</v>
      </c>
    </row>
    <row r="22174" spans="1:4" x14ac:dyDescent="0.25">
      <c r="A22174" s="2">
        <v>44700.51666666667</v>
      </c>
      <c r="B22174" t="s">
        <v>10296</v>
      </c>
      <c r="D22174" t="s">
        <v>828</v>
      </c>
    </row>
    <row r="22175" spans="1:4" x14ac:dyDescent="0.25">
      <c r="A22175" s="2">
        <v>44700.51666666667</v>
      </c>
      <c r="B22175" t="s">
        <v>10296</v>
      </c>
      <c r="D22175" t="s">
        <v>852</v>
      </c>
    </row>
    <row r="22176" spans="1:4" x14ac:dyDescent="0.25">
      <c r="A22176" s="2">
        <v>44700.518055555556</v>
      </c>
      <c r="B22176" t="s">
        <v>10296</v>
      </c>
      <c r="C22176" t="s">
        <v>10895</v>
      </c>
    </row>
    <row r="22177" spans="1:4" x14ac:dyDescent="0.25">
      <c r="A22177" s="2">
        <v>44700.518055555556</v>
      </c>
      <c r="B22177" t="s">
        <v>10296</v>
      </c>
      <c r="C22177" t="s">
        <v>10896</v>
      </c>
    </row>
    <row r="22178" spans="1:4" x14ac:dyDescent="0.25">
      <c r="A22178" s="2">
        <v>44700.518055555556</v>
      </c>
      <c r="B22178" t="s">
        <v>10296</v>
      </c>
      <c r="C22178" t="s">
        <v>10897</v>
      </c>
    </row>
    <row r="22179" spans="1:4" x14ac:dyDescent="0.25">
      <c r="A22179" s="2">
        <v>44700.518055555556</v>
      </c>
      <c r="B22179" t="s">
        <v>10296</v>
      </c>
      <c r="D22179" t="s">
        <v>842</v>
      </c>
    </row>
    <row r="22180" spans="1:4" x14ac:dyDescent="0.25">
      <c r="A22180" s="2">
        <v>44700.518055555556</v>
      </c>
      <c r="B22180" t="s">
        <v>10296</v>
      </c>
      <c r="D22180" t="s">
        <v>932</v>
      </c>
    </row>
    <row r="22181" spans="1:4" x14ac:dyDescent="0.25">
      <c r="A22181" s="2">
        <v>44700.518055555556</v>
      </c>
      <c r="B22181" t="s">
        <v>10296</v>
      </c>
      <c r="D22181" t="s">
        <v>856</v>
      </c>
    </row>
    <row r="22182" spans="1:4" x14ac:dyDescent="0.25">
      <c r="A22182" s="2">
        <v>44700.518750000003</v>
      </c>
      <c r="B22182" t="s">
        <v>10296</v>
      </c>
      <c r="C22182" t="s">
        <v>10898</v>
      </c>
    </row>
    <row r="22183" spans="1:4" x14ac:dyDescent="0.25">
      <c r="A22183" s="2">
        <v>44700.518750000003</v>
      </c>
      <c r="B22183" t="s">
        <v>10296</v>
      </c>
      <c r="C22183" t="s">
        <v>10899</v>
      </c>
    </row>
    <row r="22184" spans="1:4" x14ac:dyDescent="0.25">
      <c r="A22184" s="2">
        <v>44700.518750000003</v>
      </c>
      <c r="B22184" t="s">
        <v>10296</v>
      </c>
      <c r="D22184" t="s">
        <v>850</v>
      </c>
    </row>
    <row r="22185" spans="1:4" x14ac:dyDescent="0.25">
      <c r="A22185" s="2">
        <v>44700.518750000003</v>
      </c>
      <c r="B22185" t="s">
        <v>10296</v>
      </c>
      <c r="D22185" t="s">
        <v>834</v>
      </c>
    </row>
    <row r="22186" spans="1:4" x14ac:dyDescent="0.25">
      <c r="A22186" s="2">
        <v>44700.519444444442</v>
      </c>
      <c r="B22186" t="s">
        <v>10296</v>
      </c>
      <c r="C22186" t="s">
        <v>10900</v>
      </c>
    </row>
    <row r="22187" spans="1:4" x14ac:dyDescent="0.25">
      <c r="A22187" s="2">
        <v>44700.519444444442</v>
      </c>
      <c r="B22187" t="s">
        <v>10296</v>
      </c>
      <c r="D22187" t="s">
        <v>1920</v>
      </c>
    </row>
    <row r="22188" spans="1:4" x14ac:dyDescent="0.25">
      <c r="A22188" s="2">
        <v>44700.521527777775</v>
      </c>
      <c r="B22188" t="s">
        <v>10296</v>
      </c>
      <c r="C22188" t="s">
        <v>10901</v>
      </c>
    </row>
    <row r="22189" spans="1:4" x14ac:dyDescent="0.25">
      <c r="A22189" s="2">
        <v>44700.521527777775</v>
      </c>
      <c r="B22189" t="s">
        <v>10296</v>
      </c>
      <c r="D22189" t="s">
        <v>825</v>
      </c>
    </row>
    <row r="22190" spans="1:4" x14ac:dyDescent="0.25">
      <c r="A22190" s="2">
        <v>44700.522222222222</v>
      </c>
      <c r="B22190" t="s">
        <v>10296</v>
      </c>
      <c r="C22190" t="s">
        <v>10902</v>
      </c>
    </row>
    <row r="22191" spans="1:4" x14ac:dyDescent="0.25">
      <c r="A22191" s="2">
        <v>44700.522222222222</v>
      </c>
      <c r="B22191" t="s">
        <v>10296</v>
      </c>
      <c r="C22191" t="s">
        <v>10903</v>
      </c>
    </row>
    <row r="22192" spans="1:4" x14ac:dyDescent="0.25">
      <c r="A22192" s="2">
        <v>44700.522222222222</v>
      </c>
      <c r="B22192" t="s">
        <v>10296</v>
      </c>
      <c r="C22192" t="s">
        <v>10904</v>
      </c>
    </row>
    <row r="22193" spans="1:4" x14ac:dyDescent="0.25">
      <c r="A22193" s="2">
        <v>44700.522222222222</v>
      </c>
      <c r="B22193" t="s">
        <v>10296</v>
      </c>
      <c r="D22193" t="s">
        <v>853</v>
      </c>
    </row>
    <row r="22194" spans="1:4" x14ac:dyDescent="0.25">
      <c r="A22194" s="2">
        <v>44700.522222222222</v>
      </c>
      <c r="B22194" t="s">
        <v>10296</v>
      </c>
      <c r="D22194" t="s">
        <v>885</v>
      </c>
    </row>
    <row r="22195" spans="1:4" x14ac:dyDescent="0.25">
      <c r="A22195" s="2">
        <v>44700.522222222222</v>
      </c>
      <c r="B22195" t="s">
        <v>10296</v>
      </c>
      <c r="D22195" t="s">
        <v>894</v>
      </c>
    </row>
    <row r="22196" spans="1:4" x14ac:dyDescent="0.25">
      <c r="A22196" s="2">
        <v>44700.53402777778</v>
      </c>
      <c r="B22196" t="s">
        <v>183</v>
      </c>
      <c r="C22196" t="s">
        <v>6386</v>
      </c>
    </row>
    <row r="22197" spans="1:4" x14ac:dyDescent="0.25">
      <c r="A22197" s="2">
        <v>44700.53402777778</v>
      </c>
      <c r="B22197" t="s">
        <v>183</v>
      </c>
      <c r="C22197" t="s">
        <v>6386</v>
      </c>
    </row>
    <row r="22198" spans="1:4" x14ac:dyDescent="0.25">
      <c r="A22198" s="2">
        <v>44700.53402777778</v>
      </c>
      <c r="B22198" t="s">
        <v>183</v>
      </c>
      <c r="D22198" t="s">
        <v>4996</v>
      </c>
    </row>
    <row r="22199" spans="1:4" x14ac:dyDescent="0.25">
      <c r="A22199" s="2">
        <v>44700.53402777778</v>
      </c>
      <c r="B22199" t="s">
        <v>183</v>
      </c>
      <c r="D22199" t="s">
        <v>1848</v>
      </c>
    </row>
    <row r="22200" spans="1:4" x14ac:dyDescent="0.25">
      <c r="A22200" s="2">
        <v>44700.538194444445</v>
      </c>
      <c r="B22200" t="s">
        <v>183</v>
      </c>
      <c r="C22200" t="s">
        <v>12382</v>
      </c>
    </row>
    <row r="22201" spans="1:4" x14ac:dyDescent="0.25">
      <c r="A22201" s="2">
        <v>44700.538194444445</v>
      </c>
      <c r="B22201" t="s">
        <v>183</v>
      </c>
      <c r="D22201" t="s">
        <v>1849</v>
      </c>
    </row>
    <row r="22202" spans="1:4" x14ac:dyDescent="0.25">
      <c r="A22202" s="2">
        <v>44700.558333333334</v>
      </c>
      <c r="B22202" t="s">
        <v>179</v>
      </c>
      <c r="C22202" t="s">
        <v>12590</v>
      </c>
    </row>
    <row r="22203" spans="1:4" x14ac:dyDescent="0.25">
      <c r="A22203" s="2">
        <v>44700.558333333334</v>
      </c>
      <c r="B22203" t="s">
        <v>179</v>
      </c>
      <c r="C22203" t="s">
        <v>12591</v>
      </c>
    </row>
    <row r="22204" spans="1:4" x14ac:dyDescent="0.25">
      <c r="A22204" s="2">
        <v>44700.558333333334</v>
      </c>
      <c r="B22204" t="s">
        <v>179</v>
      </c>
      <c r="D22204" t="s">
        <v>5052</v>
      </c>
    </row>
    <row r="22205" spans="1:4" x14ac:dyDescent="0.25">
      <c r="A22205" s="2">
        <v>44700.558333333334</v>
      </c>
      <c r="B22205" t="s">
        <v>179</v>
      </c>
      <c r="D22205" t="s">
        <v>1888</v>
      </c>
    </row>
    <row r="22206" spans="1:4" x14ac:dyDescent="0.25">
      <c r="A22206" s="2">
        <v>44700.558333333334</v>
      </c>
      <c r="B22206" t="s">
        <v>179</v>
      </c>
      <c r="D22206" t="s">
        <v>1921</v>
      </c>
    </row>
    <row r="22207" spans="1:4" x14ac:dyDescent="0.25">
      <c r="A22207" s="2">
        <v>44700.558333333334</v>
      </c>
      <c r="B22207" t="s">
        <v>179</v>
      </c>
      <c r="D22207" t="s">
        <v>899</v>
      </c>
    </row>
    <row r="22208" spans="1:4" x14ac:dyDescent="0.25">
      <c r="A22208" s="2">
        <v>44700.558333333334</v>
      </c>
      <c r="B22208" t="s">
        <v>179</v>
      </c>
      <c r="D22208" t="s">
        <v>1849</v>
      </c>
    </row>
    <row r="22209" spans="1:4" x14ac:dyDescent="0.25">
      <c r="A22209" s="2">
        <v>44700.558333333334</v>
      </c>
      <c r="B22209" t="s">
        <v>179</v>
      </c>
      <c r="D22209" t="s">
        <v>852</v>
      </c>
    </row>
    <row r="22210" spans="1:4" x14ac:dyDescent="0.25">
      <c r="A22210" s="2">
        <v>44700.558333333334</v>
      </c>
      <c r="B22210" t="s">
        <v>179</v>
      </c>
      <c r="D22210" t="s">
        <v>1005</v>
      </c>
    </row>
    <row r="22211" spans="1:4" x14ac:dyDescent="0.25">
      <c r="A22211" s="2">
        <v>44700.558333333334</v>
      </c>
      <c r="B22211" t="s">
        <v>179</v>
      </c>
      <c r="D22211" t="s">
        <v>1855</v>
      </c>
    </row>
    <row r="22212" spans="1:4" x14ac:dyDescent="0.25">
      <c r="A22212" s="2">
        <v>44700.558333333334</v>
      </c>
      <c r="B22212" t="s">
        <v>179</v>
      </c>
      <c r="D22212" t="s">
        <v>1853</v>
      </c>
    </row>
    <row r="22213" spans="1:4" x14ac:dyDescent="0.25">
      <c r="A22213" s="2">
        <v>44700.558333333334</v>
      </c>
      <c r="B22213" t="s">
        <v>179</v>
      </c>
      <c r="D22213" t="s">
        <v>856</v>
      </c>
    </row>
    <row r="22214" spans="1:4" x14ac:dyDescent="0.25">
      <c r="A22214" s="2">
        <v>44700.558333333334</v>
      </c>
      <c r="B22214" t="s">
        <v>179</v>
      </c>
      <c r="D22214" t="s">
        <v>5005</v>
      </c>
    </row>
    <row r="22215" spans="1:4" x14ac:dyDescent="0.25">
      <c r="A22215" s="2">
        <v>44700.558333333334</v>
      </c>
      <c r="B22215" t="s">
        <v>179</v>
      </c>
      <c r="D22215" t="s">
        <v>827</v>
      </c>
    </row>
    <row r="22216" spans="1:4" x14ac:dyDescent="0.25">
      <c r="A22216" s="2">
        <v>44700.559027777781</v>
      </c>
      <c r="B22216" t="s">
        <v>179</v>
      </c>
      <c r="C22216" t="s">
        <v>12592</v>
      </c>
    </row>
    <row r="22217" spans="1:4" x14ac:dyDescent="0.25">
      <c r="A22217" s="2">
        <v>44700.559027777781</v>
      </c>
      <c r="B22217" t="s">
        <v>179</v>
      </c>
      <c r="C22217" t="s">
        <v>12593</v>
      </c>
    </row>
    <row r="22218" spans="1:4" x14ac:dyDescent="0.25">
      <c r="A22218" s="2">
        <v>44700.559027777781</v>
      </c>
      <c r="B22218" t="s">
        <v>179</v>
      </c>
      <c r="D22218" t="s">
        <v>885</v>
      </c>
    </row>
    <row r="22219" spans="1:4" x14ac:dyDescent="0.25">
      <c r="A22219" s="2">
        <v>44700.559027777781</v>
      </c>
      <c r="B22219" t="s">
        <v>179</v>
      </c>
      <c r="D22219" t="s">
        <v>912</v>
      </c>
    </row>
    <row r="22220" spans="1:4" x14ac:dyDescent="0.25">
      <c r="A22220" s="2">
        <v>44700.55972222222</v>
      </c>
      <c r="B22220" t="s">
        <v>179</v>
      </c>
      <c r="C22220" t="s">
        <v>12594</v>
      </c>
    </row>
    <row r="22221" spans="1:4" x14ac:dyDescent="0.25">
      <c r="A22221" s="2">
        <v>44700.55972222222</v>
      </c>
      <c r="B22221" t="s">
        <v>179</v>
      </c>
      <c r="C22221" t="s">
        <v>12595</v>
      </c>
    </row>
    <row r="22222" spans="1:4" x14ac:dyDescent="0.25">
      <c r="A22222" s="2">
        <v>44700.55972222222</v>
      </c>
      <c r="B22222" t="s">
        <v>179</v>
      </c>
      <c r="C22222" t="s">
        <v>12596</v>
      </c>
    </row>
    <row r="22223" spans="1:4" x14ac:dyDescent="0.25">
      <c r="A22223" s="2">
        <v>44700.55972222222</v>
      </c>
      <c r="B22223" t="s">
        <v>179</v>
      </c>
      <c r="D22223" t="s">
        <v>825</v>
      </c>
    </row>
    <row r="22224" spans="1:4" x14ac:dyDescent="0.25">
      <c r="A22224" s="2">
        <v>44700.55972222222</v>
      </c>
      <c r="B22224" t="s">
        <v>179</v>
      </c>
      <c r="D22224" t="s">
        <v>853</v>
      </c>
    </row>
    <row r="22225" spans="1:4" x14ac:dyDescent="0.25">
      <c r="A22225" s="2">
        <v>44700.55972222222</v>
      </c>
      <c r="B22225" t="s">
        <v>179</v>
      </c>
      <c r="D22225" t="s">
        <v>842</v>
      </c>
    </row>
    <row r="22226" spans="1:4" x14ac:dyDescent="0.25">
      <c r="A22226" s="2">
        <v>44700.560416666667</v>
      </c>
      <c r="B22226" t="s">
        <v>179</v>
      </c>
      <c r="C22226" t="s">
        <v>12597</v>
      </c>
    </row>
    <row r="22227" spans="1:4" x14ac:dyDescent="0.25">
      <c r="A22227" s="2">
        <v>44700.560416666667</v>
      </c>
      <c r="B22227" t="s">
        <v>179</v>
      </c>
      <c r="C22227" t="s">
        <v>12598</v>
      </c>
    </row>
    <row r="22228" spans="1:4" x14ac:dyDescent="0.25">
      <c r="A22228" s="2">
        <v>44700.560416666667</v>
      </c>
      <c r="B22228" t="s">
        <v>179</v>
      </c>
      <c r="C22228" t="s">
        <v>12599</v>
      </c>
    </row>
    <row r="22229" spans="1:4" x14ac:dyDescent="0.25">
      <c r="A22229" s="2">
        <v>44700.560416666667</v>
      </c>
      <c r="B22229" t="s">
        <v>179</v>
      </c>
      <c r="C22229" t="s">
        <v>12600</v>
      </c>
    </row>
    <row r="22230" spans="1:4" x14ac:dyDescent="0.25">
      <c r="A22230" s="2">
        <v>44700.560416666667</v>
      </c>
      <c r="B22230" t="s">
        <v>179</v>
      </c>
      <c r="D22230" t="s">
        <v>1013</v>
      </c>
    </row>
    <row r="22231" spans="1:4" x14ac:dyDescent="0.25">
      <c r="A22231" s="2">
        <v>44700.560416666667</v>
      </c>
      <c r="B22231" t="s">
        <v>179</v>
      </c>
      <c r="D22231" t="s">
        <v>845</v>
      </c>
    </row>
    <row r="22232" spans="1:4" x14ac:dyDescent="0.25">
      <c r="A22232" s="2">
        <v>44700.560416666667</v>
      </c>
      <c r="B22232" t="s">
        <v>179</v>
      </c>
      <c r="D22232" t="s">
        <v>5052</v>
      </c>
    </row>
    <row r="22233" spans="1:4" x14ac:dyDescent="0.25">
      <c r="A22233" s="2">
        <v>44700.560416666667</v>
      </c>
      <c r="B22233" t="s">
        <v>179</v>
      </c>
      <c r="D22233" t="s">
        <v>1848</v>
      </c>
    </row>
    <row r="22234" spans="1:4" x14ac:dyDescent="0.25">
      <c r="A22234" s="2">
        <v>44700.561111111114</v>
      </c>
      <c r="B22234" t="s">
        <v>179</v>
      </c>
      <c r="C22234" t="s">
        <v>12601</v>
      </c>
    </row>
    <row r="22235" spans="1:4" x14ac:dyDescent="0.25">
      <c r="A22235" s="2">
        <v>44700.561111111114</v>
      </c>
      <c r="B22235" t="s">
        <v>179</v>
      </c>
      <c r="D22235" t="s">
        <v>1849</v>
      </c>
    </row>
    <row r="22236" spans="1:4" x14ac:dyDescent="0.25">
      <c r="A22236" s="2">
        <v>44700.561805555553</v>
      </c>
      <c r="B22236" t="s">
        <v>179</v>
      </c>
      <c r="C22236" t="s">
        <v>12602</v>
      </c>
    </row>
    <row r="22237" spans="1:4" x14ac:dyDescent="0.25">
      <c r="A22237" s="2">
        <v>44700.561805555553</v>
      </c>
      <c r="B22237" t="s">
        <v>179</v>
      </c>
      <c r="C22237" t="s">
        <v>12603</v>
      </c>
    </row>
    <row r="22238" spans="1:4" x14ac:dyDescent="0.25">
      <c r="A22238" s="2">
        <v>44700.561805555553</v>
      </c>
      <c r="B22238" t="s">
        <v>179</v>
      </c>
      <c r="C22238" t="s">
        <v>6660</v>
      </c>
    </row>
    <row r="22239" spans="1:4" x14ac:dyDescent="0.25">
      <c r="A22239" s="2">
        <v>44700.561805555553</v>
      </c>
      <c r="B22239" t="s">
        <v>179</v>
      </c>
      <c r="D22239" t="s">
        <v>1888</v>
      </c>
    </row>
    <row r="22240" spans="1:4" x14ac:dyDescent="0.25">
      <c r="A22240" s="2">
        <v>44700.561805555553</v>
      </c>
      <c r="B22240" t="s">
        <v>179</v>
      </c>
      <c r="D22240" t="s">
        <v>825</v>
      </c>
    </row>
    <row r="22241" spans="1:4" x14ac:dyDescent="0.25">
      <c r="A22241" s="2">
        <v>44700.561805555553</v>
      </c>
      <c r="B22241" t="s">
        <v>179</v>
      </c>
      <c r="D22241" t="s">
        <v>853</v>
      </c>
    </row>
    <row r="22242" spans="1:4" x14ac:dyDescent="0.25">
      <c r="A22242" s="2">
        <v>44700.5625</v>
      </c>
      <c r="B22242" t="s">
        <v>179</v>
      </c>
      <c r="C22242" t="s">
        <v>6395</v>
      </c>
    </row>
    <row r="22243" spans="1:4" x14ac:dyDescent="0.25">
      <c r="A22243" s="2">
        <v>44700.5625</v>
      </c>
      <c r="B22243" t="s">
        <v>179</v>
      </c>
      <c r="C22243" t="s">
        <v>7386</v>
      </c>
    </row>
    <row r="22244" spans="1:4" x14ac:dyDescent="0.25">
      <c r="A22244" s="2">
        <v>44700.5625</v>
      </c>
      <c r="B22244" t="s">
        <v>179</v>
      </c>
      <c r="C22244" t="s">
        <v>12604</v>
      </c>
    </row>
    <row r="22245" spans="1:4" x14ac:dyDescent="0.25">
      <c r="A22245" s="2">
        <v>44700.5625</v>
      </c>
      <c r="B22245" t="s">
        <v>179</v>
      </c>
      <c r="D22245" t="s">
        <v>992</v>
      </c>
    </row>
    <row r="22246" spans="1:4" x14ac:dyDescent="0.25">
      <c r="A22246" s="2">
        <v>44700.5625</v>
      </c>
      <c r="B22246" t="s">
        <v>179</v>
      </c>
      <c r="D22246" t="s">
        <v>4991</v>
      </c>
    </row>
    <row r="22247" spans="1:4" x14ac:dyDescent="0.25">
      <c r="A22247" s="2">
        <v>44700.5625</v>
      </c>
      <c r="B22247" t="s">
        <v>179</v>
      </c>
      <c r="D22247" t="s">
        <v>842</v>
      </c>
    </row>
    <row r="22248" spans="1:4" x14ac:dyDescent="0.25">
      <c r="A22248" s="2">
        <v>44700.563194444447</v>
      </c>
      <c r="B22248" t="s">
        <v>179</v>
      </c>
      <c r="C22248" t="s">
        <v>12605</v>
      </c>
    </row>
    <row r="22249" spans="1:4" x14ac:dyDescent="0.25">
      <c r="A22249" s="2">
        <v>44700.563194444447</v>
      </c>
      <c r="B22249" t="s">
        <v>179</v>
      </c>
      <c r="D22249" t="s">
        <v>868</v>
      </c>
    </row>
    <row r="22250" spans="1:4" x14ac:dyDescent="0.25">
      <c r="A22250" s="2">
        <v>44700.563194444447</v>
      </c>
      <c r="B22250" t="s">
        <v>179</v>
      </c>
      <c r="D22250" t="s">
        <v>834</v>
      </c>
    </row>
    <row r="22251" spans="1:4" x14ac:dyDescent="0.25">
      <c r="A22251" s="2">
        <v>44700.563194444447</v>
      </c>
      <c r="B22251" t="s">
        <v>179</v>
      </c>
      <c r="D22251" t="s">
        <v>1138</v>
      </c>
    </row>
    <row r="22252" spans="1:4" x14ac:dyDescent="0.25">
      <c r="A22252" s="2">
        <v>44700.563194444447</v>
      </c>
      <c r="B22252" t="s">
        <v>179</v>
      </c>
      <c r="D22252" t="s">
        <v>955</v>
      </c>
    </row>
    <row r="22253" spans="1:4" x14ac:dyDescent="0.25">
      <c r="A22253" s="2">
        <v>44700.661111111112</v>
      </c>
      <c r="B22253" t="s">
        <v>175</v>
      </c>
      <c r="C22253" t="s">
        <v>11345</v>
      </c>
    </row>
    <row r="22254" spans="1:4" x14ac:dyDescent="0.25">
      <c r="A22254" s="2">
        <v>44700.661111111112</v>
      </c>
      <c r="B22254" t="s">
        <v>175</v>
      </c>
      <c r="C22254" t="s">
        <v>6459</v>
      </c>
    </row>
    <row r="22255" spans="1:4" x14ac:dyDescent="0.25">
      <c r="A22255" s="2">
        <v>44700.661111111112</v>
      </c>
      <c r="B22255" t="s">
        <v>175</v>
      </c>
      <c r="D22255" t="s">
        <v>1865</v>
      </c>
    </row>
    <row r="22256" spans="1:4" x14ac:dyDescent="0.25">
      <c r="A22256" s="2">
        <v>44700.661111111112</v>
      </c>
      <c r="B22256" t="s">
        <v>175</v>
      </c>
      <c r="D22256" t="s">
        <v>1848</v>
      </c>
    </row>
    <row r="22257" spans="1:4" x14ac:dyDescent="0.25">
      <c r="A22257" s="2">
        <v>44700.661805555559</v>
      </c>
      <c r="B22257" t="s">
        <v>175</v>
      </c>
      <c r="C22257" t="s">
        <v>11346</v>
      </c>
    </row>
    <row r="22258" spans="1:4" x14ac:dyDescent="0.25">
      <c r="A22258" s="2">
        <v>44700.661805555559</v>
      </c>
      <c r="B22258" t="s">
        <v>175</v>
      </c>
      <c r="C22258" t="s">
        <v>11347</v>
      </c>
    </row>
    <row r="22259" spans="1:4" x14ac:dyDescent="0.25">
      <c r="A22259" s="2">
        <v>44700.661805555559</v>
      </c>
      <c r="B22259" t="s">
        <v>175</v>
      </c>
      <c r="D22259" t="s">
        <v>1849</v>
      </c>
    </row>
    <row r="22260" spans="1:4" x14ac:dyDescent="0.25">
      <c r="A22260" s="2">
        <v>44700.661805555559</v>
      </c>
      <c r="B22260" t="s">
        <v>175</v>
      </c>
      <c r="D22260" t="s">
        <v>1864</v>
      </c>
    </row>
    <row r="22261" spans="1:4" x14ac:dyDescent="0.25">
      <c r="A22261" s="2">
        <v>44700.662499999999</v>
      </c>
      <c r="B22261" t="s">
        <v>175</v>
      </c>
      <c r="C22261" t="s">
        <v>11348</v>
      </c>
    </row>
    <row r="22262" spans="1:4" x14ac:dyDescent="0.25">
      <c r="A22262" s="2">
        <v>44700.662499999999</v>
      </c>
      <c r="B22262" t="s">
        <v>175</v>
      </c>
      <c r="C22262" t="s">
        <v>11349</v>
      </c>
    </row>
    <row r="22263" spans="1:4" x14ac:dyDescent="0.25">
      <c r="A22263" s="2">
        <v>44700.662499999999</v>
      </c>
      <c r="B22263" t="s">
        <v>175</v>
      </c>
      <c r="C22263" t="s">
        <v>11350</v>
      </c>
    </row>
    <row r="22264" spans="1:4" x14ac:dyDescent="0.25">
      <c r="A22264" s="2">
        <v>44700.662499999999</v>
      </c>
      <c r="B22264" t="s">
        <v>175</v>
      </c>
      <c r="D22264" t="s">
        <v>844</v>
      </c>
    </row>
    <row r="22265" spans="1:4" x14ac:dyDescent="0.25">
      <c r="A22265" s="2">
        <v>44700.662499999999</v>
      </c>
      <c r="B22265" t="s">
        <v>175</v>
      </c>
      <c r="D22265" t="s">
        <v>842</v>
      </c>
    </row>
    <row r="22266" spans="1:4" x14ac:dyDescent="0.25">
      <c r="A22266" s="2">
        <v>44700.662499999999</v>
      </c>
      <c r="B22266" t="s">
        <v>175</v>
      </c>
      <c r="D22266" t="s">
        <v>827</v>
      </c>
    </row>
    <row r="22267" spans="1:4" x14ac:dyDescent="0.25">
      <c r="A22267" s="2">
        <v>44700.663888888892</v>
      </c>
      <c r="B22267" t="s">
        <v>175</v>
      </c>
      <c r="C22267" t="s">
        <v>11351</v>
      </c>
    </row>
    <row r="22268" spans="1:4" x14ac:dyDescent="0.25">
      <c r="A22268" s="2">
        <v>44700.663888888892</v>
      </c>
      <c r="B22268" t="s">
        <v>175</v>
      </c>
      <c r="D22268" t="s">
        <v>1008</v>
      </c>
    </row>
    <row r="22269" spans="1:4" x14ac:dyDescent="0.25">
      <c r="A22269" s="2">
        <v>44700.693055555559</v>
      </c>
      <c r="B22269" t="s">
        <v>3</v>
      </c>
      <c r="C22269" t="s">
        <v>11234</v>
      </c>
    </row>
    <row r="22270" spans="1:4" x14ac:dyDescent="0.25">
      <c r="A22270" s="2">
        <v>44700.693055555559</v>
      </c>
      <c r="B22270" t="s">
        <v>3</v>
      </c>
      <c r="D22270" t="s">
        <v>1922</v>
      </c>
    </row>
    <row r="22271" spans="1:4" x14ac:dyDescent="0.25">
      <c r="A22271" s="2">
        <v>44700.693749999999</v>
      </c>
      <c r="B22271" t="s">
        <v>3</v>
      </c>
      <c r="C22271" t="s">
        <v>11235</v>
      </c>
    </row>
    <row r="22272" spans="1:4" x14ac:dyDescent="0.25">
      <c r="A22272" s="2">
        <v>44700.693749999999</v>
      </c>
      <c r="B22272" t="s">
        <v>3</v>
      </c>
      <c r="D22272" t="s">
        <v>1849</v>
      </c>
    </row>
    <row r="22273" spans="1:4" x14ac:dyDescent="0.25">
      <c r="A22273" s="2">
        <v>44700.694444444445</v>
      </c>
      <c r="B22273" t="s">
        <v>3</v>
      </c>
      <c r="C22273" t="s">
        <v>11236</v>
      </c>
    </row>
    <row r="22274" spans="1:4" x14ac:dyDescent="0.25">
      <c r="A22274" s="2">
        <v>44700.694444444445</v>
      </c>
      <c r="B22274" t="s">
        <v>3</v>
      </c>
      <c r="D22274" t="s">
        <v>1888</v>
      </c>
    </row>
    <row r="22275" spans="1:4" x14ac:dyDescent="0.25">
      <c r="A22275" s="2">
        <v>44700.695138888892</v>
      </c>
      <c r="B22275" t="s">
        <v>3</v>
      </c>
      <c r="C22275" t="s">
        <v>11237</v>
      </c>
    </row>
    <row r="22276" spans="1:4" x14ac:dyDescent="0.25">
      <c r="A22276" s="2">
        <v>44700.695138888892</v>
      </c>
      <c r="B22276" t="s">
        <v>3</v>
      </c>
      <c r="D22276" t="s">
        <v>1920</v>
      </c>
    </row>
    <row r="22277" spans="1:4" x14ac:dyDescent="0.25">
      <c r="A22277" s="2">
        <v>44700.696527777778</v>
      </c>
      <c r="B22277" t="s">
        <v>3</v>
      </c>
      <c r="C22277" t="s">
        <v>11238</v>
      </c>
    </row>
    <row r="22278" spans="1:4" x14ac:dyDescent="0.25">
      <c r="A22278" s="2">
        <v>44700.696527777778</v>
      </c>
      <c r="B22278" t="s">
        <v>3</v>
      </c>
      <c r="C22278" t="s">
        <v>11239</v>
      </c>
    </row>
    <row r="22279" spans="1:4" x14ac:dyDescent="0.25">
      <c r="A22279" s="2">
        <v>44700.696527777778</v>
      </c>
      <c r="B22279" t="s">
        <v>3</v>
      </c>
      <c r="C22279" t="s">
        <v>11240</v>
      </c>
    </row>
    <row r="22280" spans="1:4" x14ac:dyDescent="0.25">
      <c r="A22280" s="2">
        <v>44700.696527777778</v>
      </c>
      <c r="B22280" t="s">
        <v>3</v>
      </c>
      <c r="D22280" t="s">
        <v>834</v>
      </c>
    </row>
    <row r="22281" spans="1:4" x14ac:dyDescent="0.25">
      <c r="A22281" s="2">
        <v>44700.696527777778</v>
      </c>
      <c r="B22281" t="s">
        <v>3</v>
      </c>
      <c r="D22281" t="s">
        <v>825</v>
      </c>
    </row>
    <row r="22282" spans="1:4" x14ac:dyDescent="0.25">
      <c r="A22282" s="2">
        <v>44700.696527777778</v>
      </c>
      <c r="B22282" t="s">
        <v>3</v>
      </c>
      <c r="D22282" t="s">
        <v>853</v>
      </c>
    </row>
    <row r="22283" spans="1:4" x14ac:dyDescent="0.25">
      <c r="A22283" s="2">
        <v>44700.697222222225</v>
      </c>
      <c r="B22283" t="s">
        <v>3</v>
      </c>
      <c r="C22283" t="s">
        <v>11241</v>
      </c>
    </row>
    <row r="22284" spans="1:4" x14ac:dyDescent="0.25">
      <c r="A22284" s="2">
        <v>44700.697222222225</v>
      </c>
      <c r="B22284" t="s">
        <v>3</v>
      </c>
      <c r="C22284" t="s">
        <v>11242</v>
      </c>
    </row>
    <row r="22285" spans="1:4" x14ac:dyDescent="0.25">
      <c r="A22285" s="2">
        <v>44700.697222222225</v>
      </c>
      <c r="B22285" t="s">
        <v>3</v>
      </c>
      <c r="D22285" t="s">
        <v>894</v>
      </c>
    </row>
    <row r="22286" spans="1:4" x14ac:dyDescent="0.25">
      <c r="A22286" s="2">
        <v>44700.697222222225</v>
      </c>
      <c r="B22286" t="s">
        <v>3</v>
      </c>
      <c r="D22286" t="s">
        <v>885</v>
      </c>
    </row>
    <row r="22287" spans="1:4" x14ac:dyDescent="0.25">
      <c r="A22287" s="2">
        <v>44700.697916666664</v>
      </c>
      <c r="B22287" t="s">
        <v>3</v>
      </c>
      <c r="C22287" t="s">
        <v>11243</v>
      </c>
    </row>
    <row r="22288" spans="1:4" x14ac:dyDescent="0.25">
      <c r="A22288" s="2">
        <v>44700.697916666664</v>
      </c>
      <c r="B22288" t="s">
        <v>3</v>
      </c>
      <c r="D22288" t="s">
        <v>846</v>
      </c>
    </row>
    <row r="22289" spans="1:4" x14ac:dyDescent="0.25">
      <c r="A22289" s="2">
        <v>44700.756944444445</v>
      </c>
      <c r="B22289" t="s">
        <v>181</v>
      </c>
      <c r="C22289" t="s">
        <v>6386</v>
      </c>
    </row>
    <row r="22290" spans="1:4" x14ac:dyDescent="0.25">
      <c r="A22290" s="2">
        <v>44700.756944444445</v>
      </c>
      <c r="B22290" t="s">
        <v>181</v>
      </c>
      <c r="C22290" t="s">
        <v>6386</v>
      </c>
    </row>
    <row r="22291" spans="1:4" x14ac:dyDescent="0.25">
      <c r="A22291" s="2">
        <v>44700.756944444445</v>
      </c>
      <c r="B22291" t="s">
        <v>181</v>
      </c>
      <c r="D22291" t="s">
        <v>5031</v>
      </c>
    </row>
    <row r="22292" spans="1:4" x14ac:dyDescent="0.25">
      <c r="A22292" s="2">
        <v>44700.756944444445</v>
      </c>
      <c r="B22292" t="s">
        <v>181</v>
      </c>
      <c r="D22292" t="s">
        <v>1848</v>
      </c>
    </row>
    <row r="22293" spans="1:4" x14ac:dyDescent="0.25">
      <c r="A22293" s="2">
        <v>44700.757638888892</v>
      </c>
      <c r="B22293" t="s">
        <v>181</v>
      </c>
      <c r="C22293" t="s">
        <v>11449</v>
      </c>
    </row>
    <row r="22294" spans="1:4" x14ac:dyDescent="0.25">
      <c r="A22294" s="2">
        <v>44700.757638888892</v>
      </c>
      <c r="B22294" t="s">
        <v>181</v>
      </c>
      <c r="C22294" t="s">
        <v>6386</v>
      </c>
    </row>
    <row r="22295" spans="1:4" x14ac:dyDescent="0.25">
      <c r="A22295" s="2">
        <v>44700.757638888892</v>
      </c>
      <c r="B22295" t="s">
        <v>181</v>
      </c>
      <c r="C22295" t="s">
        <v>11450</v>
      </c>
    </row>
    <row r="22296" spans="1:4" x14ac:dyDescent="0.25">
      <c r="A22296" s="2">
        <v>44700.757638888892</v>
      </c>
      <c r="B22296" t="s">
        <v>181</v>
      </c>
      <c r="C22296" t="s">
        <v>6386</v>
      </c>
    </row>
    <row r="22297" spans="1:4" x14ac:dyDescent="0.25">
      <c r="A22297" s="2">
        <v>44700.757638888892</v>
      </c>
      <c r="B22297" t="s">
        <v>181</v>
      </c>
      <c r="D22297" t="s">
        <v>1849</v>
      </c>
    </row>
    <row r="22298" spans="1:4" x14ac:dyDescent="0.25">
      <c r="A22298" s="2">
        <v>44700.757638888892</v>
      </c>
      <c r="B22298" t="s">
        <v>181</v>
      </c>
      <c r="D22298" t="s">
        <v>1850</v>
      </c>
    </row>
    <row r="22299" spans="1:4" x14ac:dyDescent="0.25">
      <c r="A22299" s="2">
        <v>44700.757638888892</v>
      </c>
      <c r="B22299" t="s">
        <v>181</v>
      </c>
      <c r="D22299" t="s">
        <v>1886</v>
      </c>
    </row>
    <row r="22300" spans="1:4" x14ac:dyDescent="0.25">
      <c r="A22300" s="2">
        <v>44700.757638888892</v>
      </c>
      <c r="B22300" t="s">
        <v>181</v>
      </c>
      <c r="D22300" t="s">
        <v>1852</v>
      </c>
    </row>
    <row r="22301" spans="1:4" x14ac:dyDescent="0.25">
      <c r="A22301" s="2">
        <v>44700.758333333331</v>
      </c>
      <c r="B22301" t="s">
        <v>181</v>
      </c>
      <c r="C22301" t="s">
        <v>11451</v>
      </c>
    </row>
    <row r="22302" spans="1:4" x14ac:dyDescent="0.25">
      <c r="A22302" s="2">
        <v>44700.758333333331</v>
      </c>
      <c r="B22302" t="s">
        <v>181</v>
      </c>
      <c r="C22302" t="s">
        <v>6386</v>
      </c>
    </row>
    <row r="22303" spans="1:4" x14ac:dyDescent="0.25">
      <c r="A22303" s="2">
        <v>44700.758333333331</v>
      </c>
      <c r="B22303" t="s">
        <v>181</v>
      </c>
      <c r="C22303" t="s">
        <v>6926</v>
      </c>
    </row>
    <row r="22304" spans="1:4" x14ac:dyDescent="0.25">
      <c r="A22304" s="2">
        <v>44700.758333333331</v>
      </c>
      <c r="B22304" t="s">
        <v>181</v>
      </c>
      <c r="C22304" t="s">
        <v>6660</v>
      </c>
    </row>
    <row r="22305" spans="1:4" x14ac:dyDescent="0.25">
      <c r="A22305" s="2">
        <v>44700.758333333331</v>
      </c>
      <c r="B22305" t="s">
        <v>181</v>
      </c>
      <c r="C22305" t="s">
        <v>6395</v>
      </c>
    </row>
    <row r="22306" spans="1:4" x14ac:dyDescent="0.25">
      <c r="A22306" s="2">
        <v>44700.758333333331</v>
      </c>
      <c r="B22306" t="s">
        <v>181</v>
      </c>
      <c r="C22306" t="s">
        <v>6386</v>
      </c>
    </row>
    <row r="22307" spans="1:4" x14ac:dyDescent="0.25">
      <c r="A22307" s="2">
        <v>44700.758333333331</v>
      </c>
      <c r="B22307" t="s">
        <v>181</v>
      </c>
      <c r="C22307" t="s">
        <v>11452</v>
      </c>
    </row>
    <row r="22308" spans="1:4" x14ac:dyDescent="0.25">
      <c r="A22308" s="2">
        <v>44700.758333333331</v>
      </c>
      <c r="B22308" t="s">
        <v>181</v>
      </c>
      <c r="C22308" t="s">
        <v>1538</v>
      </c>
    </row>
    <row r="22309" spans="1:4" x14ac:dyDescent="0.25">
      <c r="A22309" s="2">
        <v>44700.758333333331</v>
      </c>
      <c r="B22309" t="s">
        <v>181</v>
      </c>
      <c r="D22309" t="s">
        <v>844</v>
      </c>
    </row>
    <row r="22310" spans="1:4" x14ac:dyDescent="0.25">
      <c r="A22310" s="2">
        <v>44700.758333333331</v>
      </c>
      <c r="B22310" t="s">
        <v>181</v>
      </c>
      <c r="D22310" t="s">
        <v>976</v>
      </c>
    </row>
    <row r="22311" spans="1:4" x14ac:dyDescent="0.25">
      <c r="A22311" s="2">
        <v>44700.758333333331</v>
      </c>
      <c r="B22311" t="s">
        <v>181</v>
      </c>
      <c r="D22311" t="s">
        <v>825</v>
      </c>
    </row>
    <row r="22312" spans="1:4" x14ac:dyDescent="0.25">
      <c r="A22312" s="2">
        <v>44700.758333333331</v>
      </c>
      <c r="B22312" t="s">
        <v>181</v>
      </c>
      <c r="D22312" t="s">
        <v>853</v>
      </c>
    </row>
    <row r="22313" spans="1:4" x14ac:dyDescent="0.25">
      <c r="A22313" s="2">
        <v>44700.758333333331</v>
      </c>
      <c r="B22313" t="s">
        <v>181</v>
      </c>
      <c r="D22313" t="s">
        <v>846</v>
      </c>
    </row>
    <row r="22314" spans="1:4" x14ac:dyDescent="0.25">
      <c r="A22314" s="2">
        <v>44700.758333333331</v>
      </c>
      <c r="B22314" t="s">
        <v>181</v>
      </c>
      <c r="D22314" t="s">
        <v>891</v>
      </c>
    </row>
    <row r="22315" spans="1:4" x14ac:dyDescent="0.25">
      <c r="A22315" s="2">
        <v>44700.758333333331</v>
      </c>
      <c r="B22315" t="s">
        <v>181</v>
      </c>
      <c r="D22315" t="s">
        <v>849</v>
      </c>
    </row>
    <row r="22316" spans="1:4" x14ac:dyDescent="0.25">
      <c r="A22316" s="2">
        <v>44700.758333333331</v>
      </c>
      <c r="B22316" t="s">
        <v>181</v>
      </c>
      <c r="D22316" t="s">
        <v>848</v>
      </c>
    </row>
    <row r="22317" spans="1:4" x14ac:dyDescent="0.25">
      <c r="A22317" s="2">
        <v>44700.759027777778</v>
      </c>
      <c r="B22317" t="s">
        <v>181</v>
      </c>
      <c r="C22317" t="s">
        <v>11453</v>
      </c>
    </row>
    <row r="22318" spans="1:4" x14ac:dyDescent="0.25">
      <c r="A22318" s="2">
        <v>44700.759027777778</v>
      </c>
      <c r="B22318" t="s">
        <v>181</v>
      </c>
      <c r="C22318" t="s">
        <v>6386</v>
      </c>
    </row>
    <row r="22319" spans="1:4" x14ac:dyDescent="0.25">
      <c r="A22319" s="2">
        <v>44700.759027777778</v>
      </c>
      <c r="B22319" t="s">
        <v>181</v>
      </c>
      <c r="C22319" t="s">
        <v>11454</v>
      </c>
    </row>
    <row r="22320" spans="1:4" x14ac:dyDescent="0.25">
      <c r="A22320" s="2">
        <v>44700.759027777778</v>
      </c>
      <c r="B22320" t="s">
        <v>181</v>
      </c>
      <c r="C22320" t="s">
        <v>1538</v>
      </c>
    </row>
    <row r="22321" spans="1:4" x14ac:dyDescent="0.25">
      <c r="A22321" s="2">
        <v>44700.759027777778</v>
      </c>
      <c r="B22321" t="s">
        <v>181</v>
      </c>
      <c r="D22321" t="s">
        <v>850</v>
      </c>
    </row>
    <row r="22322" spans="1:4" x14ac:dyDescent="0.25">
      <c r="A22322" s="2">
        <v>44700.759027777778</v>
      </c>
      <c r="B22322" t="s">
        <v>181</v>
      </c>
      <c r="D22322" t="s">
        <v>922</v>
      </c>
    </row>
    <row r="22323" spans="1:4" x14ac:dyDescent="0.25">
      <c r="A22323" s="2">
        <v>44700.759027777778</v>
      </c>
      <c r="B22323" t="s">
        <v>181</v>
      </c>
      <c r="D22323" t="s">
        <v>885</v>
      </c>
    </row>
    <row r="22324" spans="1:4" x14ac:dyDescent="0.25">
      <c r="A22324" s="2">
        <v>44700.759027777778</v>
      </c>
      <c r="B22324" t="s">
        <v>181</v>
      </c>
      <c r="D22324" t="s">
        <v>902</v>
      </c>
    </row>
    <row r="22325" spans="1:4" x14ac:dyDescent="0.25">
      <c r="A22325" s="2">
        <v>44700.759722222225</v>
      </c>
      <c r="B22325" t="s">
        <v>181</v>
      </c>
      <c r="C22325" t="s">
        <v>11455</v>
      </c>
    </row>
    <row r="22326" spans="1:4" x14ac:dyDescent="0.25">
      <c r="A22326" s="2">
        <v>44700.759722222225</v>
      </c>
      <c r="B22326" t="s">
        <v>181</v>
      </c>
      <c r="C22326" t="s">
        <v>1538</v>
      </c>
    </row>
    <row r="22327" spans="1:4" x14ac:dyDescent="0.25">
      <c r="A22327" s="2">
        <v>44700.759722222225</v>
      </c>
      <c r="B22327" t="s">
        <v>181</v>
      </c>
      <c r="D22327" t="s">
        <v>852</v>
      </c>
    </row>
    <row r="22328" spans="1:4" x14ac:dyDescent="0.25">
      <c r="A22328" s="2">
        <v>44700.759722222225</v>
      </c>
      <c r="B22328" t="s">
        <v>181</v>
      </c>
      <c r="D22328" t="s">
        <v>1003</v>
      </c>
    </row>
    <row r="22329" spans="1:4" x14ac:dyDescent="0.25">
      <c r="A22329" s="2">
        <v>44700.856944444444</v>
      </c>
      <c r="B22329" t="s">
        <v>10301</v>
      </c>
      <c r="C22329" t="s">
        <v>6396</v>
      </c>
    </row>
    <row r="22330" spans="1:4" x14ac:dyDescent="0.25">
      <c r="A22330" s="2">
        <v>44700.856944444444</v>
      </c>
      <c r="B22330" t="s">
        <v>10301</v>
      </c>
      <c r="D22330" t="s">
        <v>5047</v>
      </c>
    </row>
    <row r="22331" spans="1:4" x14ac:dyDescent="0.25">
      <c r="A22331" s="2">
        <v>44700.857638888891</v>
      </c>
      <c r="B22331" t="s">
        <v>10301</v>
      </c>
      <c r="C22331" t="s">
        <v>6396</v>
      </c>
    </row>
    <row r="22332" spans="1:4" x14ac:dyDescent="0.25">
      <c r="A22332" s="2">
        <v>44700.857638888891</v>
      </c>
      <c r="B22332" t="s">
        <v>10301</v>
      </c>
      <c r="D22332" t="s">
        <v>1848</v>
      </c>
    </row>
    <row r="22333" spans="1:4" x14ac:dyDescent="0.25">
      <c r="A22333" s="2">
        <v>44700.85833333333</v>
      </c>
      <c r="B22333" t="s">
        <v>10301</v>
      </c>
      <c r="C22333" t="s">
        <v>11753</v>
      </c>
    </row>
    <row r="22334" spans="1:4" x14ac:dyDescent="0.25">
      <c r="A22334" s="2">
        <v>44700.85833333333</v>
      </c>
      <c r="B22334" t="s">
        <v>10301</v>
      </c>
      <c r="C22334" t="s">
        <v>6396</v>
      </c>
    </row>
    <row r="22335" spans="1:4" x14ac:dyDescent="0.25">
      <c r="A22335" s="2">
        <v>44700.85833333333</v>
      </c>
      <c r="B22335" t="s">
        <v>10301</v>
      </c>
      <c r="C22335" t="s">
        <v>11754</v>
      </c>
    </row>
    <row r="22336" spans="1:4" x14ac:dyDescent="0.25">
      <c r="A22336" s="2">
        <v>44700.85833333333</v>
      </c>
      <c r="B22336" t="s">
        <v>10301</v>
      </c>
      <c r="C22336" t="s">
        <v>6396</v>
      </c>
    </row>
    <row r="22337" spans="1:4" x14ac:dyDescent="0.25">
      <c r="A22337" s="2">
        <v>44700.85833333333</v>
      </c>
      <c r="B22337" t="s">
        <v>10301</v>
      </c>
      <c r="C22337" t="s">
        <v>11755</v>
      </c>
    </row>
    <row r="22338" spans="1:4" x14ac:dyDescent="0.25">
      <c r="A22338" s="2">
        <v>44700.85833333333</v>
      </c>
      <c r="B22338" t="s">
        <v>10301</v>
      </c>
      <c r="C22338" t="s">
        <v>11756</v>
      </c>
    </row>
    <row r="22339" spans="1:4" x14ac:dyDescent="0.25">
      <c r="A22339" s="2">
        <v>44700.85833333333</v>
      </c>
      <c r="B22339" t="s">
        <v>10301</v>
      </c>
      <c r="D22339" t="s">
        <v>1849</v>
      </c>
    </row>
    <row r="22340" spans="1:4" x14ac:dyDescent="0.25">
      <c r="A22340" s="2">
        <v>44700.85833333333</v>
      </c>
      <c r="B22340" t="s">
        <v>10301</v>
      </c>
      <c r="D22340" t="s">
        <v>1850</v>
      </c>
    </row>
    <row r="22341" spans="1:4" x14ac:dyDescent="0.25">
      <c r="A22341" s="2">
        <v>44700.85833333333</v>
      </c>
      <c r="B22341" t="s">
        <v>10301</v>
      </c>
      <c r="D22341" t="s">
        <v>1877</v>
      </c>
    </row>
    <row r="22342" spans="1:4" x14ac:dyDescent="0.25">
      <c r="A22342" s="2">
        <v>44700.85833333333</v>
      </c>
      <c r="B22342" t="s">
        <v>10301</v>
      </c>
      <c r="D22342" t="s">
        <v>1852</v>
      </c>
    </row>
    <row r="22343" spans="1:4" x14ac:dyDescent="0.25">
      <c r="A22343" s="2">
        <v>44700.85833333333</v>
      </c>
      <c r="B22343" t="s">
        <v>10301</v>
      </c>
      <c r="D22343" t="s">
        <v>825</v>
      </c>
    </row>
    <row r="22344" spans="1:4" x14ac:dyDescent="0.25">
      <c r="A22344" s="2">
        <v>44700.85833333333</v>
      </c>
      <c r="B22344" t="s">
        <v>10301</v>
      </c>
      <c r="D22344" t="s">
        <v>826</v>
      </c>
    </row>
    <row r="22345" spans="1:4" x14ac:dyDescent="0.25">
      <c r="A22345" s="2">
        <v>44700.859027777777</v>
      </c>
      <c r="B22345" t="s">
        <v>10301</v>
      </c>
      <c r="C22345" t="s">
        <v>11757</v>
      </c>
    </row>
    <row r="22346" spans="1:4" x14ac:dyDescent="0.25">
      <c r="A22346" s="2">
        <v>44700.859027777777</v>
      </c>
      <c r="B22346" t="s">
        <v>10301</v>
      </c>
      <c r="C22346" t="s">
        <v>6396</v>
      </c>
    </row>
    <row r="22347" spans="1:4" x14ac:dyDescent="0.25">
      <c r="A22347" s="2">
        <v>44700.859027777777</v>
      </c>
      <c r="B22347" t="s">
        <v>10301</v>
      </c>
      <c r="C22347" t="s">
        <v>11758</v>
      </c>
    </row>
    <row r="22348" spans="1:4" x14ac:dyDescent="0.25">
      <c r="A22348" s="2">
        <v>44700.859027777777</v>
      </c>
      <c r="B22348" t="s">
        <v>10301</v>
      </c>
      <c r="D22348" t="s">
        <v>856</v>
      </c>
    </row>
    <row r="22349" spans="1:4" x14ac:dyDescent="0.25">
      <c r="A22349" s="2">
        <v>44700.859027777777</v>
      </c>
      <c r="B22349" t="s">
        <v>10301</v>
      </c>
      <c r="D22349" t="s">
        <v>4991</v>
      </c>
    </row>
    <row r="22350" spans="1:4" x14ac:dyDescent="0.25">
      <c r="A22350" s="2">
        <v>44700.859027777777</v>
      </c>
      <c r="B22350" t="s">
        <v>10301</v>
      </c>
      <c r="D22350" t="s">
        <v>885</v>
      </c>
    </row>
    <row r="22351" spans="1:4" x14ac:dyDescent="0.25">
      <c r="A22351" s="2">
        <v>44700.859722222223</v>
      </c>
      <c r="B22351" t="s">
        <v>10301</v>
      </c>
      <c r="C22351" t="s">
        <v>11759</v>
      </c>
    </row>
    <row r="22352" spans="1:4" x14ac:dyDescent="0.25">
      <c r="A22352" s="2">
        <v>44700.859722222223</v>
      </c>
      <c r="B22352" t="s">
        <v>10301</v>
      </c>
      <c r="D22352" t="s">
        <v>952</v>
      </c>
    </row>
    <row r="22353" spans="1:4" x14ac:dyDescent="0.25">
      <c r="A22353" s="2">
        <v>44700.861805555556</v>
      </c>
      <c r="B22353" t="s">
        <v>10301</v>
      </c>
      <c r="C22353" t="s">
        <v>9537</v>
      </c>
    </row>
    <row r="22354" spans="1:4" x14ac:dyDescent="0.25">
      <c r="A22354" s="2">
        <v>44700.861805555556</v>
      </c>
      <c r="B22354" t="s">
        <v>10301</v>
      </c>
      <c r="D22354" t="s">
        <v>834</v>
      </c>
    </row>
    <row r="22355" spans="1:4" x14ac:dyDescent="0.25">
      <c r="A22355" s="2">
        <v>44700.862500000003</v>
      </c>
      <c r="B22355" t="s">
        <v>10301</v>
      </c>
      <c r="C22355" t="s">
        <v>6396</v>
      </c>
    </row>
    <row r="22356" spans="1:4" x14ac:dyDescent="0.25">
      <c r="A22356" s="2">
        <v>44700.862500000003</v>
      </c>
      <c r="B22356" t="s">
        <v>10301</v>
      </c>
      <c r="C22356" t="s">
        <v>11760</v>
      </c>
    </row>
    <row r="22357" spans="1:4" x14ac:dyDescent="0.25">
      <c r="A22357" s="2">
        <v>44700.862500000003</v>
      </c>
      <c r="B22357" t="s">
        <v>10301</v>
      </c>
      <c r="C22357" t="s">
        <v>7343</v>
      </c>
    </row>
    <row r="22358" spans="1:4" x14ac:dyDescent="0.25">
      <c r="A22358" s="2">
        <v>44700.862500000003</v>
      </c>
      <c r="B22358" t="s">
        <v>10301</v>
      </c>
      <c r="D22358" t="s">
        <v>955</v>
      </c>
    </row>
    <row r="22359" spans="1:4" x14ac:dyDescent="0.25">
      <c r="A22359" s="2">
        <v>44700.862500000003</v>
      </c>
      <c r="B22359" t="s">
        <v>10301</v>
      </c>
      <c r="D22359" t="s">
        <v>904</v>
      </c>
    </row>
    <row r="22360" spans="1:4" x14ac:dyDescent="0.25">
      <c r="A22360" s="2">
        <v>44700.862500000003</v>
      </c>
      <c r="B22360" t="s">
        <v>10301</v>
      </c>
      <c r="D22360" t="s">
        <v>1158</v>
      </c>
    </row>
    <row r="22361" spans="1:4" x14ac:dyDescent="0.25">
      <c r="A22361" s="2">
        <v>44700.863194444442</v>
      </c>
      <c r="B22361" t="s">
        <v>10301</v>
      </c>
      <c r="C22361" t="s">
        <v>11761</v>
      </c>
    </row>
    <row r="22362" spans="1:4" x14ac:dyDescent="0.25">
      <c r="A22362" s="2">
        <v>44700.863194444442</v>
      </c>
      <c r="B22362" t="s">
        <v>10301</v>
      </c>
      <c r="C22362" t="s">
        <v>11762</v>
      </c>
    </row>
    <row r="22363" spans="1:4" x14ac:dyDescent="0.25">
      <c r="A22363" s="2">
        <v>44700.863194444442</v>
      </c>
      <c r="B22363" t="s">
        <v>10301</v>
      </c>
      <c r="C22363" t="s">
        <v>6526</v>
      </c>
    </row>
    <row r="22364" spans="1:4" x14ac:dyDescent="0.25">
      <c r="A22364" s="2">
        <v>44700.863194444442</v>
      </c>
      <c r="B22364" t="s">
        <v>10301</v>
      </c>
      <c r="C22364" t="s">
        <v>6396</v>
      </c>
    </row>
    <row r="22365" spans="1:4" x14ac:dyDescent="0.25">
      <c r="A22365" s="2">
        <v>44700.863194444442</v>
      </c>
      <c r="B22365" t="s">
        <v>10301</v>
      </c>
      <c r="C22365" t="s">
        <v>6396</v>
      </c>
    </row>
    <row r="22366" spans="1:4" x14ac:dyDescent="0.25">
      <c r="A22366" s="2">
        <v>44700.863194444442</v>
      </c>
      <c r="B22366" t="s">
        <v>10301</v>
      </c>
      <c r="C22366" t="s">
        <v>11763</v>
      </c>
    </row>
    <row r="22367" spans="1:4" x14ac:dyDescent="0.25">
      <c r="A22367" s="2">
        <v>44700.863194444442</v>
      </c>
      <c r="B22367" t="s">
        <v>10301</v>
      </c>
      <c r="C22367" t="s">
        <v>11764</v>
      </c>
    </row>
    <row r="22368" spans="1:4" x14ac:dyDescent="0.25">
      <c r="A22368" s="2">
        <v>44700.863194444442</v>
      </c>
      <c r="B22368" t="s">
        <v>10301</v>
      </c>
      <c r="D22368" t="s">
        <v>899</v>
      </c>
    </row>
    <row r="22369" spans="1:4" x14ac:dyDescent="0.25">
      <c r="A22369" s="2">
        <v>44700.863194444442</v>
      </c>
      <c r="B22369" t="s">
        <v>10301</v>
      </c>
      <c r="D22369" t="s">
        <v>842</v>
      </c>
    </row>
    <row r="22370" spans="1:4" x14ac:dyDescent="0.25">
      <c r="A22370" s="2">
        <v>44700.863194444442</v>
      </c>
      <c r="B22370" t="s">
        <v>10301</v>
      </c>
      <c r="D22370" t="s">
        <v>949</v>
      </c>
    </row>
    <row r="22371" spans="1:4" x14ac:dyDescent="0.25">
      <c r="A22371" s="2">
        <v>44700.863194444442</v>
      </c>
      <c r="B22371" t="s">
        <v>10301</v>
      </c>
      <c r="D22371" t="s">
        <v>954</v>
      </c>
    </row>
    <row r="22372" spans="1:4" x14ac:dyDescent="0.25">
      <c r="A22372" s="2">
        <v>44700.863194444442</v>
      </c>
      <c r="B22372" t="s">
        <v>10301</v>
      </c>
      <c r="D22372" t="s">
        <v>908</v>
      </c>
    </row>
    <row r="22373" spans="1:4" x14ac:dyDescent="0.25">
      <c r="A22373" s="2">
        <v>44700.863194444442</v>
      </c>
      <c r="B22373" t="s">
        <v>10301</v>
      </c>
      <c r="D22373" t="s">
        <v>849</v>
      </c>
    </row>
    <row r="22374" spans="1:4" x14ac:dyDescent="0.25">
      <c r="A22374" s="2">
        <v>44700.863194444442</v>
      </c>
      <c r="B22374" t="s">
        <v>10301</v>
      </c>
      <c r="D22374" t="s">
        <v>848</v>
      </c>
    </row>
    <row r="22375" spans="1:4" x14ac:dyDescent="0.25">
      <c r="A22375" s="2">
        <v>44700.863888888889</v>
      </c>
      <c r="B22375" t="s">
        <v>10301</v>
      </c>
      <c r="C22375" t="s">
        <v>11765</v>
      </c>
    </row>
    <row r="22376" spans="1:4" x14ac:dyDescent="0.25">
      <c r="A22376" s="2">
        <v>44700.863888888889</v>
      </c>
      <c r="B22376" t="s">
        <v>10301</v>
      </c>
      <c r="D22376" t="s">
        <v>894</v>
      </c>
    </row>
    <row r="22377" spans="1:4" x14ac:dyDescent="0.25">
      <c r="A22377" s="2">
        <v>44700.864583333336</v>
      </c>
      <c r="B22377" t="s">
        <v>10301</v>
      </c>
      <c r="C22377" t="s">
        <v>6396</v>
      </c>
    </row>
    <row r="22378" spans="1:4" x14ac:dyDescent="0.25">
      <c r="A22378" s="2">
        <v>44700.864583333336</v>
      </c>
      <c r="B22378" t="s">
        <v>10301</v>
      </c>
      <c r="C22378" t="s">
        <v>11766</v>
      </c>
    </row>
    <row r="22379" spans="1:4" x14ac:dyDescent="0.25">
      <c r="A22379" s="2">
        <v>44700.864583333336</v>
      </c>
      <c r="B22379" t="s">
        <v>10301</v>
      </c>
      <c r="C22379" t="s">
        <v>11767</v>
      </c>
    </row>
    <row r="22380" spans="1:4" x14ac:dyDescent="0.25">
      <c r="A22380" s="2">
        <v>44700.864583333336</v>
      </c>
      <c r="B22380" t="s">
        <v>10301</v>
      </c>
      <c r="D22380" t="s">
        <v>845</v>
      </c>
    </row>
    <row r="22381" spans="1:4" x14ac:dyDescent="0.25">
      <c r="A22381" s="2">
        <v>44700.864583333336</v>
      </c>
      <c r="B22381" t="s">
        <v>10301</v>
      </c>
      <c r="D22381" t="s">
        <v>852</v>
      </c>
    </row>
    <row r="22382" spans="1:4" x14ac:dyDescent="0.25">
      <c r="A22382" s="2">
        <v>44700.864583333336</v>
      </c>
      <c r="B22382" t="s">
        <v>10301</v>
      </c>
      <c r="D22382" t="s">
        <v>850</v>
      </c>
    </row>
    <row r="22383" spans="1:4" x14ac:dyDescent="0.25">
      <c r="A22383" s="2">
        <v>44700.989583333336</v>
      </c>
      <c r="B22383" t="s">
        <v>10299</v>
      </c>
      <c r="C22383" t="s">
        <v>12475</v>
      </c>
    </row>
    <row r="22384" spans="1:4" x14ac:dyDescent="0.25">
      <c r="A22384" s="2">
        <v>44700.989583333336</v>
      </c>
      <c r="B22384" t="s">
        <v>10299</v>
      </c>
      <c r="D22384" t="s">
        <v>5009</v>
      </c>
    </row>
    <row r="22385" spans="1:4" x14ac:dyDescent="0.25">
      <c r="A22385" s="2">
        <v>44700.990277777775</v>
      </c>
      <c r="B22385" t="s">
        <v>10299</v>
      </c>
      <c r="C22385" t="s">
        <v>12476</v>
      </c>
    </row>
    <row r="22386" spans="1:4" x14ac:dyDescent="0.25">
      <c r="A22386" s="2">
        <v>44700.990277777775</v>
      </c>
      <c r="B22386" t="s">
        <v>10299</v>
      </c>
      <c r="D22386" t="s">
        <v>1849</v>
      </c>
    </row>
    <row r="22387" spans="1:4" x14ac:dyDescent="0.25">
      <c r="A22387" s="2">
        <v>44700.992361111108</v>
      </c>
      <c r="B22387" t="s">
        <v>10299</v>
      </c>
      <c r="C22387" t="s">
        <v>12477</v>
      </c>
    </row>
    <row r="22388" spans="1:4" x14ac:dyDescent="0.25">
      <c r="A22388" s="2">
        <v>44700.992361111108</v>
      </c>
      <c r="B22388" t="s">
        <v>10299</v>
      </c>
      <c r="D22388" t="s">
        <v>5012</v>
      </c>
    </row>
    <row r="22389" spans="1:4" x14ac:dyDescent="0.25">
      <c r="A22389" s="2">
        <v>44700.993055555555</v>
      </c>
      <c r="B22389" t="s">
        <v>10299</v>
      </c>
      <c r="C22389" t="s">
        <v>12478</v>
      </c>
    </row>
    <row r="22390" spans="1:4" x14ac:dyDescent="0.25">
      <c r="A22390" s="2">
        <v>44700.993055555555</v>
      </c>
      <c r="B22390" t="s">
        <v>10299</v>
      </c>
      <c r="C22390" t="s">
        <v>12479</v>
      </c>
    </row>
    <row r="22391" spans="1:4" x14ac:dyDescent="0.25">
      <c r="A22391" s="2">
        <v>44700.993055555555</v>
      </c>
      <c r="B22391" t="s">
        <v>10299</v>
      </c>
      <c r="D22391" t="s">
        <v>1005</v>
      </c>
    </row>
    <row r="22392" spans="1:4" x14ac:dyDescent="0.25">
      <c r="A22392" s="2">
        <v>44700.993055555555</v>
      </c>
      <c r="B22392" t="s">
        <v>10299</v>
      </c>
      <c r="D22392" t="s">
        <v>971</v>
      </c>
    </row>
    <row r="22393" spans="1:4" x14ac:dyDescent="0.25">
      <c r="A22393" s="2">
        <v>44700.994444444441</v>
      </c>
      <c r="B22393" t="s">
        <v>10299</v>
      </c>
      <c r="C22393" t="s">
        <v>12480</v>
      </c>
    </row>
    <row r="22394" spans="1:4" x14ac:dyDescent="0.25">
      <c r="A22394" s="2">
        <v>44700.994444444441</v>
      </c>
      <c r="B22394" t="s">
        <v>10299</v>
      </c>
      <c r="D22394" t="s">
        <v>834</v>
      </c>
    </row>
    <row r="22395" spans="1:4" x14ac:dyDescent="0.25">
      <c r="A22395" s="2">
        <v>44700.995138888888</v>
      </c>
      <c r="B22395" t="s">
        <v>10299</v>
      </c>
      <c r="C22395" t="s">
        <v>12481</v>
      </c>
    </row>
    <row r="22396" spans="1:4" x14ac:dyDescent="0.25">
      <c r="A22396" s="2">
        <v>44700.995138888888</v>
      </c>
      <c r="B22396" t="s">
        <v>10299</v>
      </c>
      <c r="C22396" t="s">
        <v>12482</v>
      </c>
    </row>
    <row r="22397" spans="1:4" x14ac:dyDescent="0.25">
      <c r="A22397" s="2">
        <v>44700.995138888888</v>
      </c>
      <c r="B22397" t="s">
        <v>10299</v>
      </c>
      <c r="D22397" t="s">
        <v>856</v>
      </c>
    </row>
    <row r="22398" spans="1:4" x14ac:dyDescent="0.25">
      <c r="A22398" s="2">
        <v>44700.995138888888</v>
      </c>
      <c r="B22398" t="s">
        <v>10299</v>
      </c>
      <c r="D22398" t="s">
        <v>1050</v>
      </c>
    </row>
    <row r="22399" spans="1:4" x14ac:dyDescent="0.25">
      <c r="A22399" s="2">
        <v>44700.995833333334</v>
      </c>
      <c r="B22399" t="s">
        <v>10299</v>
      </c>
      <c r="C22399" t="s">
        <v>12483</v>
      </c>
    </row>
    <row r="22400" spans="1:4" x14ac:dyDescent="0.25">
      <c r="A22400" s="2">
        <v>44700.995833333334</v>
      </c>
      <c r="B22400" t="s">
        <v>10299</v>
      </c>
      <c r="C22400" t="s">
        <v>7864</v>
      </c>
    </row>
    <row r="22401" spans="1:4" x14ac:dyDescent="0.25">
      <c r="A22401" s="2">
        <v>44700.995833333334</v>
      </c>
      <c r="B22401" t="s">
        <v>10299</v>
      </c>
      <c r="D22401" t="s">
        <v>885</v>
      </c>
    </row>
    <row r="22402" spans="1:4" x14ac:dyDescent="0.25">
      <c r="A22402" s="2">
        <v>44700.995833333334</v>
      </c>
      <c r="B22402" t="s">
        <v>10299</v>
      </c>
      <c r="D22402" t="s">
        <v>850</v>
      </c>
    </row>
    <row r="22403" spans="1:4" x14ac:dyDescent="0.25">
      <c r="A22403" s="2">
        <v>44701.404861111114</v>
      </c>
      <c r="B22403" t="s">
        <v>1115</v>
      </c>
      <c r="C22403" t="s">
        <v>12484</v>
      </c>
    </row>
    <row r="22404" spans="1:4" x14ac:dyDescent="0.25">
      <c r="A22404" s="2">
        <v>44701.404861111114</v>
      </c>
      <c r="B22404" t="s">
        <v>1115</v>
      </c>
      <c r="D22404" t="s">
        <v>5006</v>
      </c>
    </row>
    <row r="22405" spans="1:4" x14ac:dyDescent="0.25">
      <c r="A22405" s="2">
        <v>44701.40625</v>
      </c>
      <c r="B22405" t="s">
        <v>1115</v>
      </c>
      <c r="C22405" t="s">
        <v>12485</v>
      </c>
    </row>
    <row r="22406" spans="1:4" x14ac:dyDescent="0.25">
      <c r="A22406" s="2">
        <v>44701.40625</v>
      </c>
      <c r="B22406" t="s">
        <v>1115</v>
      </c>
      <c r="D22406" t="s">
        <v>1849</v>
      </c>
    </row>
    <row r="22407" spans="1:4" x14ac:dyDescent="0.25">
      <c r="A22407" s="2">
        <v>44701.407638888886</v>
      </c>
      <c r="B22407" t="s">
        <v>1115</v>
      </c>
      <c r="C22407" t="s">
        <v>12486</v>
      </c>
    </row>
    <row r="22408" spans="1:4" x14ac:dyDescent="0.25">
      <c r="A22408" s="2">
        <v>44701.407638888886</v>
      </c>
      <c r="B22408" t="s">
        <v>1115</v>
      </c>
      <c r="D22408" t="s">
        <v>1888</v>
      </c>
    </row>
    <row r="22409" spans="1:4" x14ac:dyDescent="0.25">
      <c r="A22409" s="2">
        <v>44701.408333333333</v>
      </c>
      <c r="B22409" t="s">
        <v>1115</v>
      </c>
      <c r="C22409" t="s">
        <v>12487</v>
      </c>
    </row>
    <row r="22410" spans="1:4" x14ac:dyDescent="0.25">
      <c r="A22410" s="2">
        <v>44701.408333333333</v>
      </c>
      <c r="B22410" t="s">
        <v>1115</v>
      </c>
      <c r="D22410" t="s">
        <v>1050</v>
      </c>
    </row>
    <row r="22411" spans="1:4" x14ac:dyDescent="0.25">
      <c r="A22411" s="2">
        <v>44701.409722222219</v>
      </c>
      <c r="B22411" t="s">
        <v>1115</v>
      </c>
      <c r="C22411" t="s">
        <v>12488</v>
      </c>
    </row>
    <row r="22412" spans="1:4" x14ac:dyDescent="0.25">
      <c r="A22412" s="2">
        <v>44701.409722222219</v>
      </c>
      <c r="B22412" t="s">
        <v>1115</v>
      </c>
      <c r="D22412" t="s">
        <v>842</v>
      </c>
    </row>
    <row r="22413" spans="1:4" x14ac:dyDescent="0.25">
      <c r="A22413" s="2">
        <v>44701.410416666666</v>
      </c>
      <c r="B22413" t="s">
        <v>1115</v>
      </c>
      <c r="C22413" t="s">
        <v>12489</v>
      </c>
    </row>
    <row r="22414" spans="1:4" x14ac:dyDescent="0.25">
      <c r="A22414" s="2">
        <v>44701.410416666666</v>
      </c>
      <c r="B22414" t="s">
        <v>1115</v>
      </c>
      <c r="D22414" t="s">
        <v>949</v>
      </c>
    </row>
    <row r="22415" spans="1:4" x14ac:dyDescent="0.25">
      <c r="A22415" s="2">
        <v>44701.411111111112</v>
      </c>
      <c r="B22415" t="s">
        <v>1115</v>
      </c>
      <c r="C22415" t="s">
        <v>12490</v>
      </c>
    </row>
    <row r="22416" spans="1:4" x14ac:dyDescent="0.25">
      <c r="A22416" s="2">
        <v>44701.411111111112</v>
      </c>
      <c r="B22416" t="s">
        <v>1115</v>
      </c>
      <c r="D22416" t="s">
        <v>828</v>
      </c>
    </row>
    <row r="22417" spans="1:4" x14ac:dyDescent="0.25">
      <c r="A22417" s="2">
        <v>44701.411805555559</v>
      </c>
      <c r="B22417" t="s">
        <v>1115</v>
      </c>
      <c r="C22417" t="s">
        <v>12491</v>
      </c>
    </row>
    <row r="22418" spans="1:4" x14ac:dyDescent="0.25">
      <c r="A22418" s="2">
        <v>44701.411805555559</v>
      </c>
      <c r="B22418" t="s">
        <v>1115</v>
      </c>
      <c r="D22418" t="s">
        <v>892</v>
      </c>
    </row>
    <row r="22419" spans="1:4" x14ac:dyDescent="0.25">
      <c r="A22419" s="2">
        <v>44701.412499999999</v>
      </c>
      <c r="B22419" t="s">
        <v>1115</v>
      </c>
      <c r="C22419" t="s">
        <v>12492</v>
      </c>
    </row>
    <row r="22420" spans="1:4" x14ac:dyDescent="0.25">
      <c r="A22420" s="2">
        <v>44701.412499999999</v>
      </c>
      <c r="B22420" t="s">
        <v>1115</v>
      </c>
      <c r="D22420" t="s">
        <v>899</v>
      </c>
    </row>
    <row r="22421" spans="1:4" x14ac:dyDescent="0.25">
      <c r="A22421" s="2">
        <v>44701.413194444445</v>
      </c>
      <c r="B22421" t="s">
        <v>1115</v>
      </c>
      <c r="C22421" t="s">
        <v>12493</v>
      </c>
    </row>
    <row r="22422" spans="1:4" x14ac:dyDescent="0.25">
      <c r="A22422" s="2">
        <v>44701.413194444445</v>
      </c>
      <c r="B22422" t="s">
        <v>1115</v>
      </c>
      <c r="D22422" t="s">
        <v>902</v>
      </c>
    </row>
    <row r="22423" spans="1:4" x14ac:dyDescent="0.25">
      <c r="A22423" s="2">
        <v>44701.414583333331</v>
      </c>
      <c r="B22423" t="s">
        <v>1115</v>
      </c>
      <c r="C22423" t="s">
        <v>12494</v>
      </c>
    </row>
    <row r="22424" spans="1:4" x14ac:dyDescent="0.25">
      <c r="A22424" s="2">
        <v>44701.414583333331</v>
      </c>
      <c r="B22424" t="s">
        <v>1115</v>
      </c>
      <c r="D22424" t="s">
        <v>885</v>
      </c>
    </row>
    <row r="22425" spans="1:4" x14ac:dyDescent="0.25">
      <c r="A22425" s="2">
        <v>44701.415277777778</v>
      </c>
      <c r="B22425" t="s">
        <v>1115</v>
      </c>
      <c r="C22425" t="s">
        <v>7864</v>
      </c>
    </row>
    <row r="22426" spans="1:4" x14ac:dyDescent="0.25">
      <c r="A22426" s="2">
        <v>44701.415277777778</v>
      </c>
      <c r="B22426" t="s">
        <v>1115</v>
      </c>
      <c r="D22426" t="s">
        <v>992</v>
      </c>
    </row>
    <row r="22427" spans="1:4" x14ac:dyDescent="0.25">
      <c r="A22427" s="2">
        <v>44701.472916666666</v>
      </c>
      <c r="B22427" t="s">
        <v>167</v>
      </c>
      <c r="C22427" t="s">
        <v>11815</v>
      </c>
    </row>
    <row r="22428" spans="1:4" x14ac:dyDescent="0.25">
      <c r="A22428" s="2">
        <v>44701.472916666666</v>
      </c>
      <c r="B22428" t="s">
        <v>167</v>
      </c>
      <c r="C22428" t="s">
        <v>11816</v>
      </c>
    </row>
    <row r="22429" spans="1:4" x14ac:dyDescent="0.25">
      <c r="A22429" s="2">
        <v>44701.472916666666</v>
      </c>
      <c r="B22429" t="s">
        <v>167</v>
      </c>
      <c r="D22429" t="s">
        <v>10706</v>
      </c>
    </row>
    <row r="22430" spans="1:4" x14ac:dyDescent="0.25">
      <c r="A22430" s="2">
        <v>44701.472916666666</v>
      </c>
      <c r="B22430" t="s">
        <v>167</v>
      </c>
      <c r="D22430" t="s">
        <v>1849</v>
      </c>
    </row>
    <row r="22431" spans="1:4" x14ac:dyDescent="0.25">
      <c r="A22431" s="2">
        <v>44701.473611111112</v>
      </c>
      <c r="B22431" t="s">
        <v>167</v>
      </c>
      <c r="C22431" t="s">
        <v>11817</v>
      </c>
    </row>
    <row r="22432" spans="1:4" x14ac:dyDescent="0.25">
      <c r="A22432" s="2">
        <v>44701.473611111112</v>
      </c>
      <c r="B22432" t="s">
        <v>167</v>
      </c>
      <c r="D22432" t="s">
        <v>1900</v>
      </c>
    </row>
    <row r="22433" spans="1:4" x14ac:dyDescent="0.25">
      <c r="A22433" s="2">
        <v>44701.474305555559</v>
      </c>
      <c r="B22433" t="s">
        <v>167</v>
      </c>
      <c r="C22433" t="s">
        <v>11818</v>
      </c>
    </row>
    <row r="22434" spans="1:4" x14ac:dyDescent="0.25">
      <c r="A22434" s="2">
        <v>44701.474305555559</v>
      </c>
      <c r="B22434" t="s">
        <v>167</v>
      </c>
      <c r="D22434" t="s">
        <v>1124</v>
      </c>
    </row>
    <row r="22435" spans="1:4" x14ac:dyDescent="0.25">
      <c r="A22435" s="2">
        <v>44701.474999999999</v>
      </c>
      <c r="B22435" t="s">
        <v>167</v>
      </c>
      <c r="C22435" t="s">
        <v>11819</v>
      </c>
    </row>
    <row r="22436" spans="1:4" x14ac:dyDescent="0.25">
      <c r="A22436" s="2">
        <v>44701.474999999999</v>
      </c>
      <c r="B22436" t="s">
        <v>167</v>
      </c>
      <c r="D22436" t="s">
        <v>853</v>
      </c>
    </row>
    <row r="22437" spans="1:4" x14ac:dyDescent="0.25">
      <c r="A22437" s="2">
        <v>44701.475694444445</v>
      </c>
      <c r="B22437" t="s">
        <v>167</v>
      </c>
      <c r="C22437" t="s">
        <v>11820</v>
      </c>
    </row>
    <row r="22438" spans="1:4" x14ac:dyDescent="0.25">
      <c r="A22438" s="2">
        <v>44701.475694444445</v>
      </c>
      <c r="B22438" t="s">
        <v>167</v>
      </c>
      <c r="D22438" t="s">
        <v>899</v>
      </c>
    </row>
    <row r="22439" spans="1:4" x14ac:dyDescent="0.25">
      <c r="A22439" s="2">
        <v>44701.476388888892</v>
      </c>
      <c r="B22439" t="s">
        <v>167</v>
      </c>
      <c r="C22439" t="s">
        <v>11821</v>
      </c>
    </row>
    <row r="22440" spans="1:4" x14ac:dyDescent="0.25">
      <c r="A22440" s="2">
        <v>44701.476388888892</v>
      </c>
      <c r="B22440" t="s">
        <v>167</v>
      </c>
      <c r="D22440" t="s">
        <v>1853</v>
      </c>
    </row>
    <row r="22441" spans="1:4" x14ac:dyDescent="0.25">
      <c r="A22441" s="2">
        <v>44701.477777777778</v>
      </c>
      <c r="B22441" t="s">
        <v>167</v>
      </c>
      <c r="C22441" t="s">
        <v>11822</v>
      </c>
    </row>
    <row r="22442" spans="1:4" x14ac:dyDescent="0.25">
      <c r="A22442" s="2">
        <v>44701.477777777778</v>
      </c>
      <c r="B22442" t="s">
        <v>167</v>
      </c>
      <c r="C22442" t="s">
        <v>11823</v>
      </c>
    </row>
    <row r="22443" spans="1:4" x14ac:dyDescent="0.25">
      <c r="A22443" s="2">
        <v>44701.477777777778</v>
      </c>
      <c r="B22443" t="s">
        <v>167</v>
      </c>
      <c r="D22443" t="s">
        <v>992</v>
      </c>
    </row>
    <row r="22444" spans="1:4" x14ac:dyDescent="0.25">
      <c r="A22444" s="2">
        <v>44701.477777777778</v>
      </c>
      <c r="B22444" t="s">
        <v>167</v>
      </c>
      <c r="D22444" t="s">
        <v>4991</v>
      </c>
    </row>
    <row r="22445" spans="1:4" x14ac:dyDescent="0.25">
      <c r="A22445" s="2">
        <v>44701.695833333331</v>
      </c>
      <c r="B22445" t="s">
        <v>10298</v>
      </c>
      <c r="C22445" t="s">
        <v>6386</v>
      </c>
    </row>
    <row r="22446" spans="1:4" x14ac:dyDescent="0.25">
      <c r="A22446" s="2">
        <v>44701.695833333331</v>
      </c>
      <c r="B22446" t="s">
        <v>10298</v>
      </c>
      <c r="D22446" t="s">
        <v>4999</v>
      </c>
    </row>
    <row r="22447" spans="1:4" x14ac:dyDescent="0.25">
      <c r="A22447" s="2">
        <v>44701.696527777778</v>
      </c>
      <c r="B22447" t="s">
        <v>10298</v>
      </c>
      <c r="C22447" t="s">
        <v>6386</v>
      </c>
    </row>
    <row r="22448" spans="1:4" x14ac:dyDescent="0.25">
      <c r="A22448" s="2">
        <v>44701.696527777778</v>
      </c>
      <c r="B22448" t="s">
        <v>10298</v>
      </c>
      <c r="D22448" t="s">
        <v>1848</v>
      </c>
    </row>
    <row r="22449" spans="1:4" x14ac:dyDescent="0.25">
      <c r="A22449" s="2">
        <v>44701.697222222225</v>
      </c>
      <c r="B22449" t="s">
        <v>10298</v>
      </c>
      <c r="C22449" t="s">
        <v>12206</v>
      </c>
    </row>
    <row r="22450" spans="1:4" x14ac:dyDescent="0.25">
      <c r="A22450" s="2">
        <v>44701.697222222225</v>
      </c>
      <c r="B22450" t="s">
        <v>10298</v>
      </c>
      <c r="C22450" t="s">
        <v>6386</v>
      </c>
    </row>
    <row r="22451" spans="1:4" x14ac:dyDescent="0.25">
      <c r="A22451" s="2">
        <v>44701.697222222225</v>
      </c>
      <c r="B22451" t="s">
        <v>10298</v>
      </c>
      <c r="D22451" t="s">
        <v>1849</v>
      </c>
    </row>
    <row r="22452" spans="1:4" x14ac:dyDescent="0.25">
      <c r="A22452" s="2">
        <v>44701.697222222225</v>
      </c>
      <c r="B22452" t="s">
        <v>10298</v>
      </c>
      <c r="D22452" t="s">
        <v>1850</v>
      </c>
    </row>
    <row r="22453" spans="1:4" x14ac:dyDescent="0.25">
      <c r="A22453" s="2">
        <v>44701.697916666664</v>
      </c>
      <c r="B22453" t="s">
        <v>10298</v>
      </c>
      <c r="C22453" t="s">
        <v>12207</v>
      </c>
    </row>
    <row r="22454" spans="1:4" x14ac:dyDescent="0.25">
      <c r="A22454" s="2">
        <v>44701.697916666664</v>
      </c>
      <c r="B22454" t="s">
        <v>10298</v>
      </c>
      <c r="C22454" t="s">
        <v>12208</v>
      </c>
    </row>
    <row r="22455" spans="1:4" x14ac:dyDescent="0.25">
      <c r="A22455" s="2">
        <v>44701.697916666664</v>
      </c>
      <c r="B22455" t="s">
        <v>10298</v>
      </c>
      <c r="C22455" t="s">
        <v>1446</v>
      </c>
    </row>
    <row r="22456" spans="1:4" x14ac:dyDescent="0.25">
      <c r="A22456" s="2">
        <v>44701.697916666664</v>
      </c>
      <c r="B22456" t="s">
        <v>10298</v>
      </c>
      <c r="D22456" t="s">
        <v>1897</v>
      </c>
    </row>
    <row r="22457" spans="1:4" x14ac:dyDescent="0.25">
      <c r="A22457" s="2">
        <v>44701.697916666664</v>
      </c>
      <c r="B22457" t="s">
        <v>10298</v>
      </c>
      <c r="D22457" t="s">
        <v>1852</v>
      </c>
    </row>
    <row r="22458" spans="1:4" x14ac:dyDescent="0.25">
      <c r="A22458" s="2">
        <v>44701.697916666664</v>
      </c>
      <c r="B22458" t="s">
        <v>10298</v>
      </c>
      <c r="D22458" t="s">
        <v>885</v>
      </c>
    </row>
    <row r="22459" spans="1:4" x14ac:dyDescent="0.25">
      <c r="A22459" s="2">
        <v>44701.698611111111</v>
      </c>
      <c r="B22459" t="s">
        <v>10298</v>
      </c>
      <c r="C22459" t="s">
        <v>12209</v>
      </c>
    </row>
    <row r="22460" spans="1:4" x14ac:dyDescent="0.25">
      <c r="A22460" s="2">
        <v>44701.698611111111</v>
      </c>
      <c r="B22460" t="s">
        <v>10298</v>
      </c>
      <c r="C22460" t="s">
        <v>12210</v>
      </c>
    </row>
    <row r="22461" spans="1:4" x14ac:dyDescent="0.25">
      <c r="A22461" s="2">
        <v>44701.698611111111</v>
      </c>
      <c r="B22461" t="s">
        <v>10298</v>
      </c>
      <c r="D22461" t="s">
        <v>872</v>
      </c>
    </row>
    <row r="22462" spans="1:4" x14ac:dyDescent="0.25">
      <c r="A22462" s="2">
        <v>44701.698611111111</v>
      </c>
      <c r="B22462" t="s">
        <v>10298</v>
      </c>
      <c r="D22462" t="s">
        <v>868</v>
      </c>
    </row>
    <row r="22463" spans="1:4" x14ac:dyDescent="0.25">
      <c r="A22463" s="2">
        <v>44701.699305555558</v>
      </c>
      <c r="B22463" t="s">
        <v>10298</v>
      </c>
      <c r="C22463" t="s">
        <v>12211</v>
      </c>
    </row>
    <row r="22464" spans="1:4" x14ac:dyDescent="0.25">
      <c r="A22464" s="2">
        <v>44701.699305555558</v>
      </c>
      <c r="B22464" t="s">
        <v>10298</v>
      </c>
      <c r="D22464" t="s">
        <v>1853</v>
      </c>
    </row>
    <row r="22465" spans="1:4" x14ac:dyDescent="0.25">
      <c r="A22465" s="2">
        <v>44701.700694444444</v>
      </c>
      <c r="B22465" t="s">
        <v>178</v>
      </c>
      <c r="C22465" t="s">
        <v>10905</v>
      </c>
    </row>
    <row r="22466" spans="1:4" x14ac:dyDescent="0.25">
      <c r="A22466" s="2">
        <v>44701.700694444444</v>
      </c>
      <c r="B22466" t="s">
        <v>178</v>
      </c>
      <c r="C22466" t="s">
        <v>1249</v>
      </c>
    </row>
    <row r="22467" spans="1:4" x14ac:dyDescent="0.25">
      <c r="A22467" s="2">
        <v>44701.700694444444</v>
      </c>
      <c r="B22467" t="s">
        <v>178</v>
      </c>
      <c r="C22467" t="s">
        <v>10906</v>
      </c>
    </row>
    <row r="22468" spans="1:4" x14ac:dyDescent="0.25">
      <c r="A22468" s="2">
        <v>44701.700694444444</v>
      </c>
      <c r="B22468" t="s">
        <v>178</v>
      </c>
      <c r="C22468" t="s">
        <v>1249</v>
      </c>
    </row>
    <row r="22469" spans="1:4" x14ac:dyDescent="0.25">
      <c r="A22469" s="2">
        <v>44701.700694444444</v>
      </c>
      <c r="B22469" t="s">
        <v>178</v>
      </c>
      <c r="D22469" t="s">
        <v>5020</v>
      </c>
    </row>
    <row r="22470" spans="1:4" x14ac:dyDescent="0.25">
      <c r="A22470" s="2">
        <v>44701.700694444444</v>
      </c>
      <c r="B22470" t="s">
        <v>178</v>
      </c>
      <c r="D22470" t="s">
        <v>1848</v>
      </c>
    </row>
    <row r="22471" spans="1:4" x14ac:dyDescent="0.25">
      <c r="A22471" s="2">
        <v>44701.700694444444</v>
      </c>
      <c r="B22471" t="s">
        <v>178</v>
      </c>
      <c r="D22471" t="s">
        <v>1849</v>
      </c>
    </row>
    <row r="22472" spans="1:4" x14ac:dyDescent="0.25">
      <c r="A22472" s="2">
        <v>44701.700694444444</v>
      </c>
      <c r="B22472" t="s">
        <v>178</v>
      </c>
      <c r="D22472" t="s">
        <v>1850</v>
      </c>
    </row>
    <row r="22473" spans="1:4" x14ac:dyDescent="0.25">
      <c r="A22473" s="2">
        <v>44701.701388888891</v>
      </c>
      <c r="B22473" t="s">
        <v>178</v>
      </c>
      <c r="C22473" t="s">
        <v>10907</v>
      </c>
    </row>
    <row r="22474" spans="1:4" x14ac:dyDescent="0.25">
      <c r="A22474" s="2">
        <v>44701.701388888891</v>
      </c>
      <c r="B22474" t="s">
        <v>178</v>
      </c>
      <c r="C22474" t="s">
        <v>10908</v>
      </c>
    </row>
    <row r="22475" spans="1:4" x14ac:dyDescent="0.25">
      <c r="A22475" s="2">
        <v>44701.701388888891</v>
      </c>
      <c r="B22475" t="s">
        <v>178</v>
      </c>
      <c r="D22475" t="s">
        <v>1858</v>
      </c>
    </row>
    <row r="22476" spans="1:4" x14ac:dyDescent="0.25">
      <c r="A22476" s="2">
        <v>44701.701388888891</v>
      </c>
      <c r="B22476" t="s">
        <v>178</v>
      </c>
      <c r="D22476" t="s">
        <v>834</v>
      </c>
    </row>
    <row r="22477" spans="1:4" x14ac:dyDescent="0.25">
      <c r="A22477" s="2">
        <v>44701.70208333333</v>
      </c>
      <c r="B22477" t="s">
        <v>178</v>
      </c>
      <c r="C22477" t="s">
        <v>10909</v>
      </c>
    </row>
    <row r="22478" spans="1:4" x14ac:dyDescent="0.25">
      <c r="A22478" s="2">
        <v>44701.70208333333</v>
      </c>
      <c r="B22478" t="s">
        <v>178</v>
      </c>
      <c r="C22478" t="s">
        <v>10910</v>
      </c>
    </row>
    <row r="22479" spans="1:4" x14ac:dyDescent="0.25">
      <c r="A22479" s="2">
        <v>44701.70208333333</v>
      </c>
      <c r="B22479" t="s">
        <v>178</v>
      </c>
      <c r="C22479" t="s">
        <v>10911</v>
      </c>
    </row>
    <row r="22480" spans="1:4" x14ac:dyDescent="0.25">
      <c r="A22480" s="2">
        <v>44701.70208333333</v>
      </c>
      <c r="B22480" t="s">
        <v>178</v>
      </c>
      <c r="D22480" t="s">
        <v>902</v>
      </c>
    </row>
    <row r="22481" spans="1:4" x14ac:dyDescent="0.25">
      <c r="A22481" s="2">
        <v>44701.70208333333</v>
      </c>
      <c r="B22481" t="s">
        <v>178</v>
      </c>
      <c r="D22481" t="s">
        <v>894</v>
      </c>
    </row>
    <row r="22482" spans="1:4" x14ac:dyDescent="0.25">
      <c r="A22482" s="2">
        <v>44701.70208333333</v>
      </c>
      <c r="B22482" t="s">
        <v>178</v>
      </c>
      <c r="D22482" t="s">
        <v>1853</v>
      </c>
    </row>
    <row r="22483" spans="1:4" x14ac:dyDescent="0.25">
      <c r="A22483" s="2">
        <v>44701.70416666667</v>
      </c>
      <c r="B22483" t="s">
        <v>178</v>
      </c>
      <c r="C22483" t="s">
        <v>10912</v>
      </c>
    </row>
    <row r="22484" spans="1:4" x14ac:dyDescent="0.25">
      <c r="A22484" s="2">
        <v>44701.70416666667</v>
      </c>
      <c r="B22484" t="s">
        <v>178</v>
      </c>
      <c r="C22484" t="s">
        <v>10913</v>
      </c>
    </row>
    <row r="22485" spans="1:4" x14ac:dyDescent="0.25">
      <c r="A22485" s="2">
        <v>44701.70416666667</v>
      </c>
      <c r="B22485" t="s">
        <v>178</v>
      </c>
      <c r="D22485" t="s">
        <v>899</v>
      </c>
    </row>
    <row r="22486" spans="1:4" x14ac:dyDescent="0.25">
      <c r="A22486" s="2">
        <v>44701.70416666667</v>
      </c>
      <c r="B22486" t="s">
        <v>178</v>
      </c>
      <c r="D22486" t="s">
        <v>1855</v>
      </c>
    </row>
    <row r="22487" spans="1:4" x14ac:dyDescent="0.25">
      <c r="A22487" s="2">
        <v>44701.704861111109</v>
      </c>
      <c r="B22487" t="s">
        <v>178</v>
      </c>
      <c r="C22487" t="s">
        <v>10914</v>
      </c>
    </row>
    <row r="22488" spans="1:4" x14ac:dyDescent="0.25">
      <c r="A22488" s="2">
        <v>44701.704861111109</v>
      </c>
      <c r="B22488" t="s">
        <v>178</v>
      </c>
      <c r="C22488" t="s">
        <v>194</v>
      </c>
    </row>
    <row r="22489" spans="1:4" x14ac:dyDescent="0.25">
      <c r="A22489" s="2">
        <v>44701.704861111109</v>
      </c>
      <c r="B22489" t="s">
        <v>178</v>
      </c>
      <c r="C22489" t="s">
        <v>10915</v>
      </c>
    </row>
    <row r="22490" spans="1:4" x14ac:dyDescent="0.25">
      <c r="A22490" s="2">
        <v>44701.704861111109</v>
      </c>
      <c r="B22490" t="s">
        <v>178</v>
      </c>
      <c r="C22490" t="s">
        <v>10916</v>
      </c>
    </row>
    <row r="22491" spans="1:4" x14ac:dyDescent="0.25">
      <c r="A22491" s="2">
        <v>44701.704861111109</v>
      </c>
      <c r="B22491" t="s">
        <v>178</v>
      </c>
      <c r="D22491" t="s">
        <v>1153</v>
      </c>
    </row>
    <row r="22492" spans="1:4" x14ac:dyDescent="0.25">
      <c r="A22492" s="2">
        <v>44701.704861111109</v>
      </c>
      <c r="B22492" t="s">
        <v>178</v>
      </c>
      <c r="D22492" t="s">
        <v>949</v>
      </c>
    </row>
    <row r="22493" spans="1:4" x14ac:dyDescent="0.25">
      <c r="A22493" s="2">
        <v>44701.704861111109</v>
      </c>
      <c r="B22493" t="s">
        <v>178</v>
      </c>
      <c r="D22493" t="s">
        <v>885</v>
      </c>
    </row>
    <row r="22494" spans="1:4" x14ac:dyDescent="0.25">
      <c r="A22494" s="2">
        <v>44701.704861111109</v>
      </c>
      <c r="B22494" t="s">
        <v>178</v>
      </c>
      <c r="D22494" t="s">
        <v>856</v>
      </c>
    </row>
    <row r="22495" spans="1:4" x14ac:dyDescent="0.25">
      <c r="A22495" s="2">
        <v>44701.705555555556</v>
      </c>
      <c r="B22495" t="s">
        <v>178</v>
      </c>
      <c r="C22495" t="s">
        <v>10917</v>
      </c>
    </row>
    <row r="22496" spans="1:4" x14ac:dyDescent="0.25">
      <c r="A22496" s="2">
        <v>44701.705555555556</v>
      </c>
      <c r="B22496" t="s">
        <v>178</v>
      </c>
      <c r="D22496" t="s">
        <v>1135</v>
      </c>
    </row>
    <row r="22497" spans="1:4" x14ac:dyDescent="0.25">
      <c r="A22497" s="2">
        <v>44701.719444444447</v>
      </c>
      <c r="B22497" t="s">
        <v>966</v>
      </c>
      <c r="C22497" t="s">
        <v>6386</v>
      </c>
    </row>
    <row r="22498" spans="1:4" x14ac:dyDescent="0.25">
      <c r="A22498" s="2">
        <v>44701.719444444447</v>
      </c>
      <c r="B22498" t="s">
        <v>966</v>
      </c>
      <c r="C22498" t="s">
        <v>6386</v>
      </c>
    </row>
    <row r="22499" spans="1:4" x14ac:dyDescent="0.25">
      <c r="A22499" s="2">
        <v>44701.719444444447</v>
      </c>
      <c r="B22499" t="s">
        <v>966</v>
      </c>
      <c r="D22499" t="s">
        <v>5060</v>
      </c>
    </row>
    <row r="22500" spans="1:4" x14ac:dyDescent="0.25">
      <c r="A22500" s="2">
        <v>44701.719444444447</v>
      </c>
      <c r="B22500" t="s">
        <v>966</v>
      </c>
      <c r="D22500" t="s">
        <v>1848</v>
      </c>
    </row>
    <row r="22501" spans="1:4" x14ac:dyDescent="0.25">
      <c r="A22501" s="2">
        <v>44701.720138888886</v>
      </c>
      <c r="B22501" t="s">
        <v>966</v>
      </c>
      <c r="C22501" t="s">
        <v>11456</v>
      </c>
    </row>
    <row r="22502" spans="1:4" x14ac:dyDescent="0.25">
      <c r="A22502" s="2">
        <v>44701.720138888886</v>
      </c>
      <c r="B22502" t="s">
        <v>966</v>
      </c>
      <c r="C22502" t="s">
        <v>6386</v>
      </c>
    </row>
    <row r="22503" spans="1:4" x14ac:dyDescent="0.25">
      <c r="A22503" s="2">
        <v>44701.720138888886</v>
      </c>
      <c r="B22503" t="s">
        <v>966</v>
      </c>
      <c r="C22503" t="s">
        <v>11457</v>
      </c>
    </row>
    <row r="22504" spans="1:4" x14ac:dyDescent="0.25">
      <c r="A22504" s="2">
        <v>44701.720138888886</v>
      </c>
      <c r="B22504" t="s">
        <v>966</v>
      </c>
      <c r="C22504" t="s">
        <v>6386</v>
      </c>
    </row>
    <row r="22505" spans="1:4" x14ac:dyDescent="0.25">
      <c r="A22505" s="2">
        <v>44701.720138888886</v>
      </c>
      <c r="B22505" t="s">
        <v>966</v>
      </c>
      <c r="D22505" t="s">
        <v>1849</v>
      </c>
    </row>
    <row r="22506" spans="1:4" x14ac:dyDescent="0.25">
      <c r="A22506" s="2">
        <v>44701.720138888886</v>
      </c>
      <c r="B22506" t="s">
        <v>966</v>
      </c>
      <c r="D22506" t="s">
        <v>1850</v>
      </c>
    </row>
    <row r="22507" spans="1:4" x14ac:dyDescent="0.25">
      <c r="A22507" s="2">
        <v>44701.720138888886</v>
      </c>
      <c r="B22507" t="s">
        <v>966</v>
      </c>
      <c r="D22507" t="s">
        <v>1918</v>
      </c>
    </row>
    <row r="22508" spans="1:4" x14ac:dyDescent="0.25">
      <c r="A22508" s="2">
        <v>44701.720138888886</v>
      </c>
      <c r="B22508" t="s">
        <v>966</v>
      </c>
      <c r="D22508" t="s">
        <v>1852</v>
      </c>
    </row>
    <row r="22509" spans="1:4" x14ac:dyDescent="0.25">
      <c r="A22509" s="2">
        <v>44701.720833333333</v>
      </c>
      <c r="B22509" t="s">
        <v>966</v>
      </c>
      <c r="C22509" t="s">
        <v>11458</v>
      </c>
    </row>
    <row r="22510" spans="1:4" x14ac:dyDescent="0.25">
      <c r="A22510" s="2">
        <v>44701.720833333333</v>
      </c>
      <c r="B22510" t="s">
        <v>966</v>
      </c>
      <c r="C22510" t="s">
        <v>11459</v>
      </c>
    </row>
    <row r="22511" spans="1:4" x14ac:dyDescent="0.25">
      <c r="A22511" s="2">
        <v>44701.720833333333</v>
      </c>
      <c r="B22511" t="s">
        <v>966</v>
      </c>
      <c r="C22511" t="s">
        <v>6386</v>
      </c>
    </row>
    <row r="22512" spans="1:4" x14ac:dyDescent="0.25">
      <c r="A22512" s="2">
        <v>44701.720833333333</v>
      </c>
      <c r="B22512" t="s">
        <v>966</v>
      </c>
      <c r="C22512" t="s">
        <v>11460</v>
      </c>
    </row>
    <row r="22513" spans="1:4" x14ac:dyDescent="0.25">
      <c r="A22513" s="2">
        <v>44701.720833333333</v>
      </c>
      <c r="B22513" t="s">
        <v>966</v>
      </c>
      <c r="D22513" t="s">
        <v>827</v>
      </c>
    </row>
    <row r="22514" spans="1:4" x14ac:dyDescent="0.25">
      <c r="A22514" s="2">
        <v>44701.720833333333</v>
      </c>
      <c r="B22514" t="s">
        <v>966</v>
      </c>
      <c r="D22514" t="s">
        <v>995</v>
      </c>
    </row>
    <row r="22515" spans="1:4" x14ac:dyDescent="0.25">
      <c r="A22515" s="2">
        <v>44701.720833333333</v>
      </c>
      <c r="B22515" t="s">
        <v>966</v>
      </c>
      <c r="D22515" t="s">
        <v>971</v>
      </c>
    </row>
    <row r="22516" spans="1:4" x14ac:dyDescent="0.25">
      <c r="A22516" s="2">
        <v>44701.720833333333</v>
      </c>
      <c r="B22516" t="s">
        <v>966</v>
      </c>
      <c r="D22516" t="s">
        <v>902</v>
      </c>
    </row>
    <row r="22517" spans="1:4" x14ac:dyDescent="0.25">
      <c r="A22517" s="2">
        <v>44701.72152777778</v>
      </c>
      <c r="B22517" t="s">
        <v>966</v>
      </c>
      <c r="C22517" t="s">
        <v>11461</v>
      </c>
    </row>
    <row r="22518" spans="1:4" x14ac:dyDescent="0.25">
      <c r="A22518" s="2">
        <v>44701.72152777778</v>
      </c>
      <c r="B22518" t="s">
        <v>966</v>
      </c>
      <c r="C22518" t="s">
        <v>6386</v>
      </c>
    </row>
    <row r="22519" spans="1:4" x14ac:dyDescent="0.25">
      <c r="A22519" s="2">
        <v>44701.72152777778</v>
      </c>
      <c r="B22519" t="s">
        <v>966</v>
      </c>
      <c r="C22519" t="s">
        <v>11462</v>
      </c>
    </row>
    <row r="22520" spans="1:4" x14ac:dyDescent="0.25">
      <c r="A22520" s="2">
        <v>44701.72152777778</v>
      </c>
      <c r="B22520" t="s">
        <v>966</v>
      </c>
      <c r="D22520" t="s">
        <v>844</v>
      </c>
    </row>
    <row r="22521" spans="1:4" x14ac:dyDescent="0.25">
      <c r="A22521" s="2">
        <v>44701.72152777778</v>
      </c>
      <c r="B22521" t="s">
        <v>966</v>
      </c>
      <c r="D22521" t="s">
        <v>976</v>
      </c>
    </row>
    <row r="22522" spans="1:4" x14ac:dyDescent="0.25">
      <c r="A22522" s="2">
        <v>44701.72152777778</v>
      </c>
      <c r="B22522" t="s">
        <v>966</v>
      </c>
      <c r="D22522" t="s">
        <v>1853</v>
      </c>
    </row>
    <row r="22523" spans="1:4" x14ac:dyDescent="0.25">
      <c r="A22523" s="2">
        <v>44701.722222222219</v>
      </c>
      <c r="B22523" t="s">
        <v>966</v>
      </c>
      <c r="C22523" t="s">
        <v>11463</v>
      </c>
    </row>
    <row r="22524" spans="1:4" x14ac:dyDescent="0.25">
      <c r="A22524" s="2">
        <v>44701.722222222219</v>
      </c>
      <c r="B22524" t="s">
        <v>966</v>
      </c>
      <c r="C22524" t="s">
        <v>1538</v>
      </c>
    </row>
    <row r="22525" spans="1:4" x14ac:dyDescent="0.25">
      <c r="A22525" s="2">
        <v>44701.722222222219</v>
      </c>
      <c r="B22525" t="s">
        <v>966</v>
      </c>
      <c r="C22525" t="s">
        <v>11464</v>
      </c>
    </row>
    <row r="22526" spans="1:4" x14ac:dyDescent="0.25">
      <c r="A22526" s="2">
        <v>44701.722222222219</v>
      </c>
      <c r="B22526" t="s">
        <v>966</v>
      </c>
      <c r="C22526" t="s">
        <v>6660</v>
      </c>
    </row>
    <row r="22527" spans="1:4" x14ac:dyDescent="0.25">
      <c r="A22527" s="2">
        <v>44701.722222222219</v>
      </c>
      <c r="B22527" t="s">
        <v>966</v>
      </c>
      <c r="C22527" t="s">
        <v>6395</v>
      </c>
    </row>
    <row r="22528" spans="1:4" x14ac:dyDescent="0.25">
      <c r="A22528" s="2">
        <v>44701.722222222219</v>
      </c>
      <c r="B22528" t="s">
        <v>966</v>
      </c>
      <c r="C22528" t="s">
        <v>6386</v>
      </c>
    </row>
    <row r="22529" spans="1:4" x14ac:dyDescent="0.25">
      <c r="A22529" s="2">
        <v>44701.722222222219</v>
      </c>
      <c r="B22529" t="s">
        <v>966</v>
      </c>
      <c r="D22529" t="s">
        <v>885</v>
      </c>
    </row>
    <row r="22530" spans="1:4" x14ac:dyDescent="0.25">
      <c r="A22530" s="2">
        <v>44701.722222222219</v>
      </c>
      <c r="B22530" t="s">
        <v>966</v>
      </c>
      <c r="D22530" t="s">
        <v>899</v>
      </c>
    </row>
    <row r="22531" spans="1:4" x14ac:dyDescent="0.25">
      <c r="A22531" s="2">
        <v>44701.722222222219</v>
      </c>
      <c r="B22531" t="s">
        <v>966</v>
      </c>
      <c r="D22531" t="s">
        <v>1124</v>
      </c>
    </row>
    <row r="22532" spans="1:4" x14ac:dyDescent="0.25">
      <c r="A22532" s="2">
        <v>44701.722222222219</v>
      </c>
      <c r="B22532" t="s">
        <v>966</v>
      </c>
      <c r="D22532" t="s">
        <v>853</v>
      </c>
    </row>
    <row r="22533" spans="1:4" x14ac:dyDescent="0.25">
      <c r="A22533" s="2">
        <v>44701.722222222219</v>
      </c>
      <c r="B22533" t="s">
        <v>966</v>
      </c>
      <c r="D22533" t="s">
        <v>834</v>
      </c>
    </row>
    <row r="22534" spans="1:4" x14ac:dyDescent="0.25">
      <c r="A22534" s="2">
        <v>44701.722222222219</v>
      </c>
      <c r="B22534" t="s">
        <v>966</v>
      </c>
      <c r="D22534" t="s">
        <v>955</v>
      </c>
    </row>
    <row r="22535" spans="1:4" x14ac:dyDescent="0.25">
      <c r="A22535" s="2">
        <v>44701.722916666666</v>
      </c>
      <c r="B22535" t="s">
        <v>966</v>
      </c>
      <c r="C22535" t="s">
        <v>11465</v>
      </c>
    </row>
    <row r="22536" spans="1:4" x14ac:dyDescent="0.25">
      <c r="A22536" s="2">
        <v>44701.722916666666</v>
      </c>
      <c r="B22536" t="s">
        <v>966</v>
      </c>
      <c r="D22536" t="s">
        <v>959</v>
      </c>
    </row>
    <row r="22537" spans="1:4" x14ac:dyDescent="0.25">
      <c r="A22537" s="2">
        <v>44701.757638888892</v>
      </c>
      <c r="B22537" t="s">
        <v>1148</v>
      </c>
      <c r="C22537" t="s">
        <v>6386</v>
      </c>
    </row>
    <row r="22538" spans="1:4" x14ac:dyDescent="0.25">
      <c r="A22538" s="2">
        <v>44701.757638888892</v>
      </c>
      <c r="B22538" t="s">
        <v>1148</v>
      </c>
      <c r="D22538" t="s">
        <v>5019</v>
      </c>
    </row>
    <row r="22539" spans="1:4" x14ac:dyDescent="0.25">
      <c r="A22539" s="2">
        <v>44701.758333333331</v>
      </c>
      <c r="B22539" t="s">
        <v>1148</v>
      </c>
      <c r="C22539" t="s">
        <v>6386</v>
      </c>
    </row>
    <row r="22540" spans="1:4" x14ac:dyDescent="0.25">
      <c r="A22540" s="2">
        <v>44701.758333333331</v>
      </c>
      <c r="B22540" t="s">
        <v>1148</v>
      </c>
      <c r="D22540" t="s">
        <v>1848</v>
      </c>
    </row>
    <row r="22541" spans="1:4" x14ac:dyDescent="0.25">
      <c r="A22541" s="2">
        <v>44701.76458333333</v>
      </c>
      <c r="B22541" t="s">
        <v>1148</v>
      </c>
      <c r="C22541" t="s">
        <v>12383</v>
      </c>
    </row>
    <row r="22542" spans="1:4" x14ac:dyDescent="0.25">
      <c r="A22542" s="2">
        <v>44701.76458333333</v>
      </c>
      <c r="B22542" t="s">
        <v>1148</v>
      </c>
      <c r="C22542" t="s">
        <v>6386</v>
      </c>
    </row>
    <row r="22543" spans="1:4" x14ac:dyDescent="0.25">
      <c r="A22543" s="2">
        <v>44701.76458333333</v>
      </c>
      <c r="B22543" t="s">
        <v>1148</v>
      </c>
      <c r="C22543" t="s">
        <v>6567</v>
      </c>
    </row>
    <row r="22544" spans="1:4" x14ac:dyDescent="0.25">
      <c r="A22544" s="2">
        <v>44701.76458333333</v>
      </c>
      <c r="B22544" t="s">
        <v>1148</v>
      </c>
      <c r="D22544" t="s">
        <v>1849</v>
      </c>
    </row>
    <row r="22545" spans="1:4" x14ac:dyDescent="0.25">
      <c r="A22545" s="2">
        <v>44701.76458333333</v>
      </c>
      <c r="B22545" t="s">
        <v>1148</v>
      </c>
      <c r="D22545" t="s">
        <v>1850</v>
      </c>
    </row>
    <row r="22546" spans="1:4" x14ac:dyDescent="0.25">
      <c r="A22546" s="2">
        <v>44701.76458333333</v>
      </c>
      <c r="B22546" t="s">
        <v>1148</v>
      </c>
      <c r="D22546" t="s">
        <v>1877</v>
      </c>
    </row>
    <row r="22547" spans="1:4" x14ac:dyDescent="0.25">
      <c r="A22547" s="2">
        <v>44701.765277777777</v>
      </c>
      <c r="B22547" t="s">
        <v>1148</v>
      </c>
      <c r="C22547" t="s">
        <v>6386</v>
      </c>
    </row>
    <row r="22548" spans="1:4" x14ac:dyDescent="0.25">
      <c r="A22548" s="2">
        <v>44701.765277777777</v>
      </c>
      <c r="B22548" t="s">
        <v>1148</v>
      </c>
      <c r="C22548" t="s">
        <v>1538</v>
      </c>
    </row>
    <row r="22549" spans="1:4" x14ac:dyDescent="0.25">
      <c r="A22549" s="2">
        <v>44701.765277777777</v>
      </c>
      <c r="B22549" t="s">
        <v>1148</v>
      </c>
      <c r="D22549" t="s">
        <v>1852</v>
      </c>
    </row>
    <row r="22550" spans="1:4" x14ac:dyDescent="0.25">
      <c r="A22550" s="2">
        <v>44701.765277777777</v>
      </c>
      <c r="B22550" t="s">
        <v>1148</v>
      </c>
      <c r="D22550" t="s">
        <v>827</v>
      </c>
    </row>
    <row r="22551" spans="1:4" x14ac:dyDescent="0.25">
      <c r="A22551" s="2">
        <v>44701.85</v>
      </c>
      <c r="B22551" t="s">
        <v>10297</v>
      </c>
      <c r="C22551" t="s">
        <v>11244</v>
      </c>
    </row>
    <row r="22552" spans="1:4" x14ac:dyDescent="0.25">
      <c r="A22552" s="2">
        <v>44701.85</v>
      </c>
      <c r="B22552" t="s">
        <v>10297</v>
      </c>
      <c r="D22552" t="s">
        <v>4989</v>
      </c>
    </row>
    <row r="22553" spans="1:4" x14ac:dyDescent="0.25">
      <c r="A22553" s="2">
        <v>44701.850694444445</v>
      </c>
      <c r="B22553" t="s">
        <v>10297</v>
      </c>
      <c r="C22553" t="s">
        <v>11245</v>
      </c>
    </row>
    <row r="22554" spans="1:4" x14ac:dyDescent="0.25">
      <c r="A22554" s="2">
        <v>44701.850694444445</v>
      </c>
      <c r="B22554" t="s">
        <v>10297</v>
      </c>
      <c r="D22554" t="s">
        <v>1849</v>
      </c>
    </row>
    <row r="22555" spans="1:4" x14ac:dyDescent="0.25">
      <c r="A22555" s="2">
        <v>44701.851388888892</v>
      </c>
      <c r="B22555" t="s">
        <v>10297</v>
      </c>
      <c r="C22555" t="s">
        <v>11246</v>
      </c>
    </row>
    <row r="22556" spans="1:4" x14ac:dyDescent="0.25">
      <c r="A22556" s="2">
        <v>44701.851388888892</v>
      </c>
      <c r="B22556" t="s">
        <v>10297</v>
      </c>
      <c r="D22556" t="s">
        <v>1897</v>
      </c>
    </row>
    <row r="22557" spans="1:4" x14ac:dyDescent="0.25">
      <c r="A22557" s="2">
        <v>44701.852083333331</v>
      </c>
      <c r="B22557" t="s">
        <v>10297</v>
      </c>
      <c r="C22557" t="s">
        <v>11247</v>
      </c>
    </row>
    <row r="22558" spans="1:4" x14ac:dyDescent="0.25">
      <c r="A22558" s="2">
        <v>44701.852083333331</v>
      </c>
      <c r="B22558" t="s">
        <v>10297</v>
      </c>
      <c r="C22558" t="s">
        <v>11248</v>
      </c>
    </row>
    <row r="22559" spans="1:4" x14ac:dyDescent="0.25">
      <c r="A22559" s="2">
        <v>44701.852083333331</v>
      </c>
      <c r="B22559" t="s">
        <v>10297</v>
      </c>
      <c r="D22559" t="s">
        <v>1153</v>
      </c>
    </row>
    <row r="22560" spans="1:4" x14ac:dyDescent="0.25">
      <c r="A22560" s="2">
        <v>44701.852083333331</v>
      </c>
      <c r="B22560" t="s">
        <v>10297</v>
      </c>
      <c r="D22560" t="s">
        <v>828</v>
      </c>
    </row>
    <row r="22561" spans="1:4" x14ac:dyDescent="0.25">
      <c r="A22561" s="2">
        <v>44701.852777777778</v>
      </c>
      <c r="B22561" t="s">
        <v>10297</v>
      </c>
      <c r="C22561" t="s">
        <v>11249</v>
      </c>
    </row>
    <row r="22562" spans="1:4" x14ac:dyDescent="0.25">
      <c r="A22562" s="2">
        <v>44701.852777777778</v>
      </c>
      <c r="B22562" t="s">
        <v>10297</v>
      </c>
      <c r="C22562" t="s">
        <v>11250</v>
      </c>
    </row>
    <row r="22563" spans="1:4" x14ac:dyDescent="0.25">
      <c r="A22563" s="2">
        <v>44701.852777777778</v>
      </c>
      <c r="B22563" t="s">
        <v>10297</v>
      </c>
      <c r="D22563" t="s">
        <v>827</v>
      </c>
    </row>
    <row r="22564" spans="1:4" x14ac:dyDescent="0.25">
      <c r="A22564" s="2">
        <v>44701.852777777778</v>
      </c>
      <c r="B22564" t="s">
        <v>10297</v>
      </c>
      <c r="D22564" t="s">
        <v>1853</v>
      </c>
    </row>
    <row r="22565" spans="1:4" x14ac:dyDescent="0.25">
      <c r="A22565" s="2">
        <v>44701.854166666664</v>
      </c>
      <c r="B22565" t="s">
        <v>10297</v>
      </c>
      <c r="C22565" t="s">
        <v>11251</v>
      </c>
    </row>
    <row r="22566" spans="1:4" x14ac:dyDescent="0.25">
      <c r="A22566" s="2">
        <v>44701.854166666664</v>
      </c>
      <c r="B22566" t="s">
        <v>10297</v>
      </c>
      <c r="D22566" t="s">
        <v>1882</v>
      </c>
    </row>
    <row r="22567" spans="1:4" x14ac:dyDescent="0.25">
      <c r="A22567" s="2">
        <v>44701.90347222222</v>
      </c>
      <c r="B22567" t="s">
        <v>188</v>
      </c>
      <c r="C22567" t="s">
        <v>11352</v>
      </c>
    </row>
    <row r="22568" spans="1:4" x14ac:dyDescent="0.25">
      <c r="A22568" s="2">
        <v>44701.90347222222</v>
      </c>
      <c r="B22568" t="s">
        <v>188</v>
      </c>
      <c r="D22568" t="s">
        <v>5056</v>
      </c>
    </row>
    <row r="22569" spans="1:4" x14ac:dyDescent="0.25">
      <c r="A22569" s="2">
        <v>44701.904861111114</v>
      </c>
      <c r="B22569" t="s">
        <v>188</v>
      </c>
      <c r="C22569" t="s">
        <v>11353</v>
      </c>
    </row>
    <row r="22570" spans="1:4" x14ac:dyDescent="0.25">
      <c r="A22570" s="2">
        <v>44701.904861111114</v>
      </c>
      <c r="B22570" t="s">
        <v>188</v>
      </c>
      <c r="C22570" t="s">
        <v>11354</v>
      </c>
    </row>
    <row r="22571" spans="1:4" x14ac:dyDescent="0.25">
      <c r="A22571" s="2">
        <v>44701.904861111114</v>
      </c>
      <c r="B22571" t="s">
        <v>188</v>
      </c>
      <c r="D22571" t="s">
        <v>1849</v>
      </c>
    </row>
    <row r="22572" spans="1:4" x14ac:dyDescent="0.25">
      <c r="A22572" s="2">
        <v>44701.904861111114</v>
      </c>
      <c r="B22572" t="s">
        <v>188</v>
      </c>
      <c r="D22572" t="s">
        <v>1887</v>
      </c>
    </row>
    <row r="22573" spans="1:4" x14ac:dyDescent="0.25">
      <c r="A22573" s="2">
        <v>44701.905555555553</v>
      </c>
      <c r="B22573" t="s">
        <v>188</v>
      </c>
      <c r="C22573" t="s">
        <v>11355</v>
      </c>
    </row>
    <row r="22574" spans="1:4" x14ac:dyDescent="0.25">
      <c r="A22574" s="2">
        <v>44701.905555555553</v>
      </c>
      <c r="B22574" t="s">
        <v>188</v>
      </c>
      <c r="D22574" t="s">
        <v>1920</v>
      </c>
    </row>
    <row r="22575" spans="1:4" x14ac:dyDescent="0.25">
      <c r="A22575" s="2">
        <v>44701.909722222219</v>
      </c>
      <c r="B22575" t="s">
        <v>188</v>
      </c>
      <c r="C22575" t="s">
        <v>11356</v>
      </c>
    </row>
    <row r="22576" spans="1:4" x14ac:dyDescent="0.25">
      <c r="A22576" s="2">
        <v>44701.909722222219</v>
      </c>
      <c r="B22576" t="s">
        <v>188</v>
      </c>
      <c r="C22576" t="s">
        <v>11357</v>
      </c>
    </row>
    <row r="22577" spans="1:4" x14ac:dyDescent="0.25">
      <c r="A22577" s="2">
        <v>44701.909722222219</v>
      </c>
      <c r="B22577" t="s">
        <v>188</v>
      </c>
      <c r="D22577" t="s">
        <v>828</v>
      </c>
    </row>
    <row r="22578" spans="1:4" x14ac:dyDescent="0.25">
      <c r="A22578" s="2">
        <v>44701.909722222219</v>
      </c>
      <c r="B22578" t="s">
        <v>188</v>
      </c>
      <c r="D22578" t="s">
        <v>971</v>
      </c>
    </row>
    <row r="22579" spans="1:4" x14ac:dyDescent="0.25">
      <c r="A22579" s="2">
        <v>44701.913194444445</v>
      </c>
      <c r="B22579" t="s">
        <v>188</v>
      </c>
      <c r="C22579" t="s">
        <v>11358</v>
      </c>
    </row>
    <row r="22580" spans="1:4" x14ac:dyDescent="0.25">
      <c r="A22580" s="2">
        <v>44701.913194444445</v>
      </c>
      <c r="B22580" t="s">
        <v>188</v>
      </c>
      <c r="D22580" t="s">
        <v>834</v>
      </c>
    </row>
    <row r="22581" spans="1:4" x14ac:dyDescent="0.25">
      <c r="A22581" s="2">
        <v>44701.915277777778</v>
      </c>
      <c r="B22581" t="s">
        <v>188</v>
      </c>
      <c r="C22581" t="s">
        <v>11359</v>
      </c>
    </row>
    <row r="22582" spans="1:4" x14ac:dyDescent="0.25">
      <c r="A22582" s="2">
        <v>44701.915277777778</v>
      </c>
      <c r="B22582" t="s">
        <v>188</v>
      </c>
      <c r="C22582" t="s">
        <v>11360</v>
      </c>
    </row>
    <row r="22583" spans="1:4" x14ac:dyDescent="0.25">
      <c r="A22583" s="2">
        <v>44701.915277777778</v>
      </c>
      <c r="B22583" t="s">
        <v>188</v>
      </c>
      <c r="D22583" t="s">
        <v>1050</v>
      </c>
    </row>
    <row r="22584" spans="1:4" x14ac:dyDescent="0.25">
      <c r="A22584" s="2">
        <v>44701.915277777778</v>
      </c>
      <c r="B22584" t="s">
        <v>188</v>
      </c>
      <c r="D22584" t="s">
        <v>908</v>
      </c>
    </row>
    <row r="22585" spans="1:4" x14ac:dyDescent="0.25">
      <c r="A22585" s="2">
        <v>44701.916666666664</v>
      </c>
      <c r="B22585" t="s">
        <v>188</v>
      </c>
      <c r="C22585" t="s">
        <v>11361</v>
      </c>
    </row>
    <row r="22586" spans="1:4" x14ac:dyDescent="0.25">
      <c r="A22586" s="2">
        <v>44701.916666666664</v>
      </c>
      <c r="B22586" t="s">
        <v>188</v>
      </c>
      <c r="D22586" t="s">
        <v>848</v>
      </c>
    </row>
    <row r="22587" spans="1:4" x14ac:dyDescent="0.25">
      <c r="A22587" s="2">
        <v>44701.917361111111</v>
      </c>
      <c r="B22587" t="s">
        <v>188</v>
      </c>
      <c r="C22587" t="s">
        <v>11362</v>
      </c>
    </row>
    <row r="22588" spans="1:4" x14ac:dyDescent="0.25">
      <c r="A22588" s="2">
        <v>44701.917361111111</v>
      </c>
      <c r="B22588" t="s">
        <v>188</v>
      </c>
      <c r="D22588" t="s">
        <v>849</v>
      </c>
    </row>
    <row r="22589" spans="1:4" x14ac:dyDescent="0.25">
      <c r="A22589" s="2">
        <v>44701.92083333333</v>
      </c>
      <c r="B22589" t="s">
        <v>188</v>
      </c>
      <c r="C22589" t="s">
        <v>11363</v>
      </c>
    </row>
    <row r="22590" spans="1:4" x14ac:dyDescent="0.25">
      <c r="A22590" s="2">
        <v>44701.92083333333</v>
      </c>
      <c r="B22590" t="s">
        <v>188</v>
      </c>
      <c r="D22590" t="s">
        <v>952</v>
      </c>
    </row>
    <row r="22591" spans="1:4" x14ac:dyDescent="0.25">
      <c r="A22591" s="2">
        <v>44701.982638888891</v>
      </c>
      <c r="B22591" t="s">
        <v>164</v>
      </c>
      <c r="C22591" t="s">
        <v>12606</v>
      </c>
    </row>
    <row r="22592" spans="1:4" x14ac:dyDescent="0.25">
      <c r="A22592" s="2">
        <v>44701.982638888891</v>
      </c>
      <c r="B22592" t="s">
        <v>164</v>
      </c>
      <c r="C22592" t="s">
        <v>12607</v>
      </c>
    </row>
    <row r="22593" spans="1:4" x14ac:dyDescent="0.25">
      <c r="A22593" s="2">
        <v>44701.982638888891</v>
      </c>
      <c r="B22593" t="s">
        <v>164</v>
      </c>
      <c r="C22593" t="s">
        <v>12608</v>
      </c>
    </row>
    <row r="22594" spans="1:4" x14ac:dyDescent="0.25">
      <c r="A22594" s="2">
        <v>44701.982638888891</v>
      </c>
      <c r="B22594" t="s">
        <v>164</v>
      </c>
      <c r="D22594" t="s">
        <v>5001</v>
      </c>
    </row>
    <row r="22595" spans="1:4" x14ac:dyDescent="0.25">
      <c r="A22595" s="2">
        <v>44701.982638888891</v>
      </c>
      <c r="B22595" t="s">
        <v>164</v>
      </c>
      <c r="D22595" t="s">
        <v>1849</v>
      </c>
    </row>
    <row r="22596" spans="1:4" x14ac:dyDescent="0.25">
      <c r="A22596" s="2">
        <v>44701.982638888891</v>
      </c>
      <c r="B22596" t="s">
        <v>164</v>
      </c>
      <c r="D22596" t="s">
        <v>1861</v>
      </c>
    </row>
    <row r="22597" spans="1:4" x14ac:dyDescent="0.25">
      <c r="A22597" s="2">
        <v>44701.98333333333</v>
      </c>
      <c r="B22597" t="s">
        <v>164</v>
      </c>
      <c r="C22597" t="s">
        <v>12609</v>
      </c>
    </row>
    <row r="22598" spans="1:4" x14ac:dyDescent="0.25">
      <c r="A22598" s="2">
        <v>44701.98333333333</v>
      </c>
      <c r="B22598" t="s">
        <v>164</v>
      </c>
      <c r="C22598" t="s">
        <v>12610</v>
      </c>
    </row>
    <row r="22599" spans="1:4" x14ac:dyDescent="0.25">
      <c r="A22599" s="2">
        <v>44701.98333333333</v>
      </c>
      <c r="B22599" t="s">
        <v>164</v>
      </c>
      <c r="D22599" t="s">
        <v>1862</v>
      </c>
    </row>
    <row r="22600" spans="1:4" x14ac:dyDescent="0.25">
      <c r="A22600" s="2">
        <v>44701.98333333333</v>
      </c>
      <c r="B22600" t="s">
        <v>164</v>
      </c>
      <c r="D22600" t="s">
        <v>958</v>
      </c>
    </row>
    <row r="22601" spans="1:4" x14ac:dyDescent="0.25">
      <c r="A22601" s="2">
        <v>44701.984027777777</v>
      </c>
      <c r="B22601" t="s">
        <v>164</v>
      </c>
      <c r="C22601" t="s">
        <v>12611</v>
      </c>
    </row>
    <row r="22602" spans="1:4" x14ac:dyDescent="0.25">
      <c r="A22602" s="2">
        <v>44701.984027777777</v>
      </c>
      <c r="B22602" t="s">
        <v>164</v>
      </c>
      <c r="C22602" t="s">
        <v>12612</v>
      </c>
    </row>
    <row r="22603" spans="1:4" x14ac:dyDescent="0.25">
      <c r="A22603" s="2">
        <v>44701.984027777777</v>
      </c>
      <c r="B22603" t="s">
        <v>164</v>
      </c>
      <c r="D22603" t="s">
        <v>852</v>
      </c>
    </row>
    <row r="22604" spans="1:4" x14ac:dyDescent="0.25">
      <c r="A22604" s="2">
        <v>44701.984027777777</v>
      </c>
      <c r="B22604" t="s">
        <v>164</v>
      </c>
      <c r="D22604" t="s">
        <v>901</v>
      </c>
    </row>
    <row r="22605" spans="1:4" x14ac:dyDescent="0.25">
      <c r="A22605" s="2">
        <v>44701.984722222223</v>
      </c>
      <c r="B22605" t="s">
        <v>164</v>
      </c>
      <c r="C22605" t="s">
        <v>12613</v>
      </c>
    </row>
    <row r="22606" spans="1:4" x14ac:dyDescent="0.25">
      <c r="A22606" s="2">
        <v>44701.984722222223</v>
      </c>
      <c r="B22606" t="s">
        <v>164</v>
      </c>
      <c r="C22606" t="s">
        <v>12614</v>
      </c>
    </row>
    <row r="22607" spans="1:4" x14ac:dyDescent="0.25">
      <c r="A22607" s="2">
        <v>44701.984722222223</v>
      </c>
      <c r="B22607" t="s">
        <v>164</v>
      </c>
      <c r="D22607" t="s">
        <v>854</v>
      </c>
    </row>
    <row r="22608" spans="1:4" x14ac:dyDescent="0.25">
      <c r="A22608" s="2">
        <v>44701.984722222223</v>
      </c>
      <c r="B22608" t="s">
        <v>164</v>
      </c>
      <c r="D22608" t="s">
        <v>902</v>
      </c>
    </row>
    <row r="22609" spans="1:4" x14ac:dyDescent="0.25">
      <c r="A22609" s="2">
        <v>44701.98541666667</v>
      </c>
      <c r="B22609" t="s">
        <v>164</v>
      </c>
      <c r="C22609" t="s">
        <v>12615</v>
      </c>
    </row>
    <row r="22610" spans="1:4" x14ac:dyDescent="0.25">
      <c r="A22610" s="2">
        <v>44701.98541666667</v>
      </c>
      <c r="B22610" t="s">
        <v>164</v>
      </c>
      <c r="D22610" t="s">
        <v>1853</v>
      </c>
    </row>
    <row r="22611" spans="1:4" x14ac:dyDescent="0.25">
      <c r="A22611" s="2">
        <v>44701.986111111109</v>
      </c>
      <c r="B22611" t="s">
        <v>164</v>
      </c>
      <c r="C22611" t="s">
        <v>12616</v>
      </c>
    </row>
    <row r="22612" spans="1:4" x14ac:dyDescent="0.25">
      <c r="A22612" s="2">
        <v>44701.986111111109</v>
      </c>
      <c r="B22612" t="s">
        <v>164</v>
      </c>
      <c r="C22612" t="s">
        <v>12617</v>
      </c>
    </row>
    <row r="22613" spans="1:4" x14ac:dyDescent="0.25">
      <c r="A22613" s="2">
        <v>44701.986111111109</v>
      </c>
      <c r="B22613" t="s">
        <v>164</v>
      </c>
      <c r="C22613" t="s">
        <v>12618</v>
      </c>
    </row>
    <row r="22614" spans="1:4" x14ac:dyDescent="0.25">
      <c r="A22614" s="2">
        <v>44701.986111111109</v>
      </c>
      <c r="B22614" t="s">
        <v>164</v>
      </c>
      <c r="C22614" t="s">
        <v>7778</v>
      </c>
    </row>
    <row r="22615" spans="1:4" x14ac:dyDescent="0.25">
      <c r="A22615" s="2">
        <v>44701.986111111109</v>
      </c>
      <c r="B22615" t="s">
        <v>164</v>
      </c>
      <c r="D22615" t="s">
        <v>844</v>
      </c>
    </row>
    <row r="22616" spans="1:4" x14ac:dyDescent="0.25">
      <c r="A22616" s="2">
        <v>44701.986111111109</v>
      </c>
      <c r="B22616" t="s">
        <v>164</v>
      </c>
      <c r="D22616" t="s">
        <v>976</v>
      </c>
    </row>
    <row r="22617" spans="1:4" x14ac:dyDescent="0.25">
      <c r="A22617" s="2">
        <v>44701.986111111109</v>
      </c>
      <c r="B22617" t="s">
        <v>164</v>
      </c>
      <c r="D22617" t="s">
        <v>856</v>
      </c>
    </row>
    <row r="22618" spans="1:4" x14ac:dyDescent="0.25">
      <c r="A22618" s="2">
        <v>44701.986111111109</v>
      </c>
      <c r="B22618" t="s">
        <v>164</v>
      </c>
      <c r="D22618" t="s">
        <v>4991</v>
      </c>
    </row>
    <row r="22619" spans="1:4" x14ac:dyDescent="0.25">
      <c r="A22619" s="2">
        <v>44701.986805555556</v>
      </c>
      <c r="B22619" t="s">
        <v>164</v>
      </c>
      <c r="C22619" t="s">
        <v>12619</v>
      </c>
    </row>
    <row r="22620" spans="1:4" x14ac:dyDescent="0.25">
      <c r="A22620" s="2">
        <v>44701.986805555556</v>
      </c>
      <c r="B22620" t="s">
        <v>164</v>
      </c>
      <c r="C22620" t="s">
        <v>12620</v>
      </c>
    </row>
    <row r="22621" spans="1:4" x14ac:dyDescent="0.25">
      <c r="A22621" s="2">
        <v>44701.986805555556</v>
      </c>
      <c r="B22621" t="s">
        <v>164</v>
      </c>
      <c r="C22621" t="s">
        <v>12621</v>
      </c>
    </row>
    <row r="22622" spans="1:4" x14ac:dyDescent="0.25">
      <c r="A22622" s="2">
        <v>44701.986805555556</v>
      </c>
      <c r="B22622" t="s">
        <v>164</v>
      </c>
      <c r="D22622" t="s">
        <v>842</v>
      </c>
    </row>
    <row r="22623" spans="1:4" x14ac:dyDescent="0.25">
      <c r="A22623" s="2">
        <v>44701.986805555556</v>
      </c>
      <c r="B22623" t="s">
        <v>164</v>
      </c>
      <c r="D22623" t="s">
        <v>932</v>
      </c>
    </row>
    <row r="22624" spans="1:4" x14ac:dyDescent="0.25">
      <c r="A22624" s="2">
        <v>44701.986805555556</v>
      </c>
      <c r="B22624" t="s">
        <v>164</v>
      </c>
      <c r="D22624" t="s">
        <v>827</v>
      </c>
    </row>
    <row r="22625" spans="1:4" x14ac:dyDescent="0.25">
      <c r="A22625" s="2">
        <v>44701.987500000003</v>
      </c>
      <c r="B22625" t="s">
        <v>164</v>
      </c>
      <c r="C22625" t="s">
        <v>12622</v>
      </c>
    </row>
    <row r="22626" spans="1:4" x14ac:dyDescent="0.25">
      <c r="A22626" s="2">
        <v>44701.987500000003</v>
      </c>
      <c r="B22626" t="s">
        <v>164</v>
      </c>
      <c r="C22626" t="s">
        <v>12623</v>
      </c>
    </row>
    <row r="22627" spans="1:4" x14ac:dyDescent="0.25">
      <c r="A22627" s="2">
        <v>44701.987500000003</v>
      </c>
      <c r="B22627" t="s">
        <v>164</v>
      </c>
      <c r="D22627" t="s">
        <v>1855</v>
      </c>
    </row>
    <row r="22628" spans="1:4" x14ac:dyDescent="0.25">
      <c r="A22628" s="2">
        <v>44701.987500000003</v>
      </c>
      <c r="B22628" t="s">
        <v>164</v>
      </c>
      <c r="D22628" t="s">
        <v>846</v>
      </c>
    </row>
    <row r="22629" spans="1:4" x14ac:dyDescent="0.25">
      <c r="A22629" s="2">
        <v>44701.988194444442</v>
      </c>
      <c r="B22629" t="s">
        <v>164</v>
      </c>
      <c r="C22629" t="s">
        <v>12624</v>
      </c>
    </row>
    <row r="22630" spans="1:4" x14ac:dyDescent="0.25">
      <c r="A22630" s="2">
        <v>44701.988194444442</v>
      </c>
      <c r="B22630" t="s">
        <v>164</v>
      </c>
      <c r="C22630" t="s">
        <v>12625</v>
      </c>
    </row>
    <row r="22631" spans="1:4" x14ac:dyDescent="0.25">
      <c r="A22631" s="2">
        <v>44701.988194444442</v>
      </c>
      <c r="B22631" t="s">
        <v>164</v>
      </c>
      <c r="D22631" t="s">
        <v>891</v>
      </c>
    </row>
    <row r="22632" spans="1:4" x14ac:dyDescent="0.25">
      <c r="A22632" s="2">
        <v>44701.988194444442</v>
      </c>
      <c r="B22632" t="s">
        <v>164</v>
      </c>
      <c r="D22632" t="s">
        <v>848</v>
      </c>
    </row>
    <row r="22633" spans="1:4" x14ac:dyDescent="0.25">
      <c r="A22633" s="2">
        <v>44701.988888888889</v>
      </c>
      <c r="B22633" t="s">
        <v>164</v>
      </c>
      <c r="C22633" t="s">
        <v>12626</v>
      </c>
    </row>
    <row r="22634" spans="1:4" x14ac:dyDescent="0.25">
      <c r="A22634" s="2">
        <v>44701.988888888889</v>
      </c>
      <c r="B22634" t="s">
        <v>164</v>
      </c>
      <c r="C22634" t="s">
        <v>12627</v>
      </c>
    </row>
    <row r="22635" spans="1:4" x14ac:dyDescent="0.25">
      <c r="A22635" s="2">
        <v>44701.988888888889</v>
      </c>
      <c r="B22635" t="s">
        <v>164</v>
      </c>
      <c r="D22635" t="s">
        <v>849</v>
      </c>
    </row>
    <row r="22636" spans="1:4" x14ac:dyDescent="0.25">
      <c r="A22636" s="2">
        <v>44701.988888888889</v>
      </c>
      <c r="B22636" t="s">
        <v>164</v>
      </c>
      <c r="D22636" t="s">
        <v>834</v>
      </c>
    </row>
    <row r="22637" spans="1:4" x14ac:dyDescent="0.25">
      <c r="A22637" s="2">
        <v>44702.379861111112</v>
      </c>
      <c r="B22637" t="s">
        <v>184</v>
      </c>
      <c r="C22637" t="s">
        <v>12719</v>
      </c>
    </row>
    <row r="22638" spans="1:4" x14ac:dyDescent="0.25">
      <c r="A22638" s="2">
        <v>44702.379861111112</v>
      </c>
      <c r="B22638" t="s">
        <v>184</v>
      </c>
      <c r="D22638" t="s">
        <v>4987</v>
      </c>
    </row>
    <row r="22639" spans="1:4" x14ac:dyDescent="0.25">
      <c r="A22639" s="2">
        <v>44702.380555555559</v>
      </c>
      <c r="B22639" t="s">
        <v>184</v>
      </c>
      <c r="C22639" t="s">
        <v>12720</v>
      </c>
    </row>
    <row r="22640" spans="1:4" x14ac:dyDescent="0.25">
      <c r="A22640" s="2">
        <v>44702.380555555559</v>
      </c>
      <c r="B22640" t="s">
        <v>184</v>
      </c>
      <c r="D22640" t="s">
        <v>1849</v>
      </c>
    </row>
    <row r="22641" spans="1:4" x14ac:dyDescent="0.25">
      <c r="A22641" s="2">
        <v>44702.381249999999</v>
      </c>
      <c r="B22641" t="s">
        <v>184</v>
      </c>
      <c r="C22641" t="s">
        <v>26</v>
      </c>
    </row>
    <row r="22642" spans="1:4" x14ac:dyDescent="0.25">
      <c r="A22642" s="2">
        <v>44702.381249999999</v>
      </c>
      <c r="B22642" t="s">
        <v>184</v>
      </c>
      <c r="D22642" t="s">
        <v>1861</v>
      </c>
    </row>
    <row r="22643" spans="1:4" x14ac:dyDescent="0.25">
      <c r="A22643" s="2">
        <v>44702.381944444445</v>
      </c>
      <c r="B22643" t="s">
        <v>184</v>
      </c>
      <c r="C22643" t="s">
        <v>12721</v>
      </c>
    </row>
    <row r="22644" spans="1:4" x14ac:dyDescent="0.25">
      <c r="A22644" s="2">
        <v>44702.381944444445</v>
      </c>
      <c r="B22644" t="s">
        <v>184</v>
      </c>
      <c r="D22644" t="s">
        <v>1942</v>
      </c>
    </row>
    <row r="22645" spans="1:4" x14ac:dyDescent="0.25">
      <c r="A22645" s="2">
        <v>44702.382638888892</v>
      </c>
      <c r="B22645" t="s">
        <v>184</v>
      </c>
      <c r="C22645" t="s">
        <v>12722</v>
      </c>
    </row>
    <row r="22646" spans="1:4" x14ac:dyDescent="0.25">
      <c r="A22646" s="2">
        <v>44702.382638888892</v>
      </c>
      <c r="B22646" t="s">
        <v>184</v>
      </c>
      <c r="D22646" t="s">
        <v>1852</v>
      </c>
    </row>
    <row r="22647" spans="1:4" x14ac:dyDescent="0.25">
      <c r="A22647" s="2">
        <v>44702.383333333331</v>
      </c>
      <c r="B22647" t="s">
        <v>184</v>
      </c>
      <c r="C22647" t="s">
        <v>12723</v>
      </c>
    </row>
    <row r="22648" spans="1:4" x14ac:dyDescent="0.25">
      <c r="A22648" s="2">
        <v>44702.383333333331</v>
      </c>
      <c r="B22648" t="s">
        <v>184</v>
      </c>
      <c r="C22648" t="s">
        <v>12724</v>
      </c>
    </row>
    <row r="22649" spans="1:4" x14ac:dyDescent="0.25">
      <c r="A22649" s="2">
        <v>44702.383333333331</v>
      </c>
      <c r="B22649" t="s">
        <v>184</v>
      </c>
      <c r="D22649" t="s">
        <v>899</v>
      </c>
    </row>
    <row r="22650" spans="1:4" x14ac:dyDescent="0.25">
      <c r="A22650" s="2">
        <v>44702.383333333331</v>
      </c>
      <c r="B22650" t="s">
        <v>184</v>
      </c>
      <c r="D22650" t="s">
        <v>953</v>
      </c>
    </row>
    <row r="22651" spans="1:4" x14ac:dyDescent="0.25">
      <c r="A22651" s="2">
        <v>44702.384027777778</v>
      </c>
      <c r="B22651" t="s">
        <v>184</v>
      </c>
      <c r="C22651" t="s">
        <v>12725</v>
      </c>
    </row>
    <row r="22652" spans="1:4" x14ac:dyDescent="0.25">
      <c r="A22652" s="2">
        <v>44702.384027777778</v>
      </c>
      <c r="B22652" t="s">
        <v>184</v>
      </c>
      <c r="C22652" t="s">
        <v>12726</v>
      </c>
    </row>
    <row r="22653" spans="1:4" x14ac:dyDescent="0.25">
      <c r="A22653" s="2">
        <v>44702.384027777778</v>
      </c>
      <c r="B22653" t="s">
        <v>184</v>
      </c>
      <c r="D22653" t="s">
        <v>912</v>
      </c>
    </row>
    <row r="22654" spans="1:4" x14ac:dyDescent="0.25">
      <c r="A22654" s="2">
        <v>44702.384027777778</v>
      </c>
      <c r="B22654" t="s">
        <v>184</v>
      </c>
      <c r="D22654" t="s">
        <v>893</v>
      </c>
    </row>
    <row r="22655" spans="1:4" x14ac:dyDescent="0.25">
      <c r="A22655" s="2">
        <v>44702.384722222225</v>
      </c>
      <c r="B22655" t="s">
        <v>184</v>
      </c>
      <c r="C22655" t="s">
        <v>12727</v>
      </c>
    </row>
    <row r="22656" spans="1:4" x14ac:dyDescent="0.25">
      <c r="A22656" s="2">
        <v>44702.384722222225</v>
      </c>
      <c r="B22656" t="s">
        <v>184</v>
      </c>
      <c r="D22656" t="s">
        <v>844</v>
      </c>
    </row>
    <row r="22657" spans="1:4" x14ac:dyDescent="0.25">
      <c r="A22657" s="2">
        <v>44702.385416666664</v>
      </c>
      <c r="B22657" t="s">
        <v>184</v>
      </c>
      <c r="C22657" t="s">
        <v>12728</v>
      </c>
    </row>
    <row r="22658" spans="1:4" x14ac:dyDescent="0.25">
      <c r="A22658" s="2">
        <v>44702.385416666664</v>
      </c>
      <c r="B22658" t="s">
        <v>184</v>
      </c>
      <c r="C22658" t="s">
        <v>12729</v>
      </c>
    </row>
    <row r="22659" spans="1:4" x14ac:dyDescent="0.25">
      <c r="A22659" s="2">
        <v>44702.385416666664</v>
      </c>
      <c r="B22659" t="s">
        <v>184</v>
      </c>
      <c r="D22659" t="s">
        <v>828</v>
      </c>
    </row>
    <row r="22660" spans="1:4" x14ac:dyDescent="0.25">
      <c r="A22660" s="2">
        <v>44702.385416666664</v>
      </c>
      <c r="B22660" t="s">
        <v>184</v>
      </c>
      <c r="D22660" t="s">
        <v>1124</v>
      </c>
    </row>
    <row r="22661" spans="1:4" x14ac:dyDescent="0.25">
      <c r="A22661" s="2">
        <v>44702.5</v>
      </c>
      <c r="B22661" t="s">
        <v>3</v>
      </c>
      <c r="C22661" t="s">
        <v>6386</v>
      </c>
    </row>
    <row r="22662" spans="1:4" x14ac:dyDescent="0.25">
      <c r="A22662" s="2">
        <v>44702.5</v>
      </c>
      <c r="B22662" t="s">
        <v>3</v>
      </c>
      <c r="C22662" t="s">
        <v>6386</v>
      </c>
    </row>
    <row r="22663" spans="1:4" x14ac:dyDescent="0.25">
      <c r="A22663" s="2">
        <v>44702.5</v>
      </c>
      <c r="B22663" t="s">
        <v>3</v>
      </c>
      <c r="D22663" t="s">
        <v>1922</v>
      </c>
    </row>
    <row r="22664" spans="1:4" x14ac:dyDescent="0.25">
      <c r="A22664" s="2">
        <v>44702.5</v>
      </c>
      <c r="B22664" t="s">
        <v>3</v>
      </c>
      <c r="D22664" t="s">
        <v>1848</v>
      </c>
    </row>
    <row r="22665" spans="1:4" x14ac:dyDescent="0.25">
      <c r="A22665" s="2">
        <v>44702.500694444447</v>
      </c>
      <c r="B22665" t="s">
        <v>3</v>
      </c>
      <c r="C22665" t="s">
        <v>10850</v>
      </c>
    </row>
    <row r="22666" spans="1:4" x14ac:dyDescent="0.25">
      <c r="A22666" s="2">
        <v>44702.500694444447</v>
      </c>
      <c r="B22666" t="s">
        <v>3</v>
      </c>
      <c r="C22666" t="s">
        <v>6386</v>
      </c>
    </row>
    <row r="22667" spans="1:4" x14ac:dyDescent="0.25">
      <c r="A22667" s="2">
        <v>44702.500694444447</v>
      </c>
      <c r="B22667" t="s">
        <v>3</v>
      </c>
      <c r="D22667" t="s">
        <v>1849</v>
      </c>
    </row>
    <row r="22668" spans="1:4" x14ac:dyDescent="0.25">
      <c r="A22668" s="2">
        <v>44702.500694444447</v>
      </c>
      <c r="B22668" t="s">
        <v>3</v>
      </c>
      <c r="D22668" t="s">
        <v>1850</v>
      </c>
    </row>
    <row r="22669" spans="1:4" x14ac:dyDescent="0.25">
      <c r="A22669" s="2">
        <v>44702.501388888886</v>
      </c>
      <c r="B22669" t="s">
        <v>3</v>
      </c>
      <c r="C22669" t="s">
        <v>10851</v>
      </c>
    </row>
    <row r="22670" spans="1:4" x14ac:dyDescent="0.25">
      <c r="A22670" s="2">
        <v>44702.501388888886</v>
      </c>
      <c r="B22670" t="s">
        <v>3</v>
      </c>
      <c r="C22670" t="s">
        <v>1538</v>
      </c>
    </row>
    <row r="22671" spans="1:4" x14ac:dyDescent="0.25">
      <c r="A22671" s="2">
        <v>44702.501388888886</v>
      </c>
      <c r="B22671" t="s">
        <v>3</v>
      </c>
      <c r="D22671" t="s">
        <v>1888</v>
      </c>
    </row>
    <row r="22672" spans="1:4" x14ac:dyDescent="0.25">
      <c r="A22672" s="2">
        <v>44702.501388888886</v>
      </c>
      <c r="B22672" t="s">
        <v>3</v>
      </c>
      <c r="D22672" t="s">
        <v>958</v>
      </c>
    </row>
    <row r="22673" spans="1:4" x14ac:dyDescent="0.25">
      <c r="A22673" s="2">
        <v>44702.502083333333</v>
      </c>
      <c r="B22673" t="s">
        <v>3</v>
      </c>
      <c r="C22673" t="s">
        <v>10852</v>
      </c>
    </row>
    <row r="22674" spans="1:4" x14ac:dyDescent="0.25">
      <c r="A22674" s="2">
        <v>44702.502083333333</v>
      </c>
      <c r="B22674" t="s">
        <v>3</v>
      </c>
      <c r="C22674" t="s">
        <v>7262</v>
      </c>
    </row>
    <row r="22675" spans="1:4" x14ac:dyDescent="0.25">
      <c r="A22675" s="2">
        <v>44702.502083333333</v>
      </c>
      <c r="B22675" t="s">
        <v>3</v>
      </c>
      <c r="C22675" t="s">
        <v>10853</v>
      </c>
    </row>
    <row r="22676" spans="1:4" x14ac:dyDescent="0.25">
      <c r="A22676" s="2">
        <v>44702.502083333333</v>
      </c>
      <c r="B22676" t="s">
        <v>3</v>
      </c>
      <c r="C22676" t="s">
        <v>1538</v>
      </c>
    </row>
    <row r="22677" spans="1:4" x14ac:dyDescent="0.25">
      <c r="A22677" s="2">
        <v>44702.502083333333</v>
      </c>
      <c r="B22677" t="s">
        <v>3</v>
      </c>
      <c r="D22677" t="s">
        <v>850</v>
      </c>
    </row>
    <row r="22678" spans="1:4" x14ac:dyDescent="0.25">
      <c r="A22678" s="2">
        <v>44702.502083333333</v>
      </c>
      <c r="B22678" t="s">
        <v>3</v>
      </c>
      <c r="D22678" t="s">
        <v>922</v>
      </c>
    </row>
    <row r="22679" spans="1:4" x14ac:dyDescent="0.25">
      <c r="A22679" s="2">
        <v>44702.502083333333</v>
      </c>
      <c r="B22679" t="s">
        <v>3</v>
      </c>
      <c r="D22679" t="s">
        <v>844</v>
      </c>
    </row>
    <row r="22680" spans="1:4" x14ac:dyDescent="0.25">
      <c r="A22680" s="2">
        <v>44702.502083333333</v>
      </c>
      <c r="B22680" t="s">
        <v>3</v>
      </c>
      <c r="D22680" t="s">
        <v>974</v>
      </c>
    </row>
    <row r="22681" spans="1:4" x14ac:dyDescent="0.25">
      <c r="A22681" s="2">
        <v>44702.50277777778</v>
      </c>
      <c r="B22681" t="s">
        <v>3</v>
      </c>
      <c r="C22681" t="s">
        <v>10854</v>
      </c>
    </row>
    <row r="22682" spans="1:4" x14ac:dyDescent="0.25">
      <c r="A22682" s="2">
        <v>44702.50277777778</v>
      </c>
      <c r="B22682" t="s">
        <v>3</v>
      </c>
      <c r="C22682" t="s">
        <v>10788</v>
      </c>
    </row>
    <row r="22683" spans="1:4" x14ac:dyDescent="0.25">
      <c r="A22683" s="2">
        <v>44702.50277777778</v>
      </c>
      <c r="B22683" t="s">
        <v>3</v>
      </c>
      <c r="D22683" t="s">
        <v>852</v>
      </c>
    </row>
    <row r="22684" spans="1:4" x14ac:dyDescent="0.25">
      <c r="A22684" s="2">
        <v>44702.50277777778</v>
      </c>
      <c r="B22684" t="s">
        <v>3</v>
      </c>
      <c r="D22684" t="s">
        <v>933</v>
      </c>
    </row>
    <row r="22685" spans="1:4" x14ac:dyDescent="0.25">
      <c r="A22685" s="2">
        <v>44702.503472222219</v>
      </c>
      <c r="B22685" t="s">
        <v>3</v>
      </c>
      <c r="C22685" t="s">
        <v>10855</v>
      </c>
    </row>
    <row r="22686" spans="1:4" x14ac:dyDescent="0.25">
      <c r="A22686" s="2">
        <v>44702.503472222219</v>
      </c>
      <c r="B22686" t="s">
        <v>3</v>
      </c>
      <c r="D22686" t="s">
        <v>827</v>
      </c>
    </row>
    <row r="22687" spans="1:4" x14ac:dyDescent="0.25">
      <c r="A22687" s="2">
        <v>44702.504166666666</v>
      </c>
      <c r="B22687" t="s">
        <v>3</v>
      </c>
      <c r="C22687" t="s">
        <v>10856</v>
      </c>
    </row>
    <row r="22688" spans="1:4" x14ac:dyDescent="0.25">
      <c r="A22688" s="2">
        <v>44702.504166666666</v>
      </c>
      <c r="B22688" t="s">
        <v>3</v>
      </c>
      <c r="C22688" t="s">
        <v>6386</v>
      </c>
    </row>
    <row r="22689" spans="1:4" x14ac:dyDescent="0.25">
      <c r="A22689" s="2">
        <v>44702.504166666666</v>
      </c>
      <c r="B22689" t="s">
        <v>3</v>
      </c>
      <c r="C22689" t="s">
        <v>10857</v>
      </c>
    </row>
    <row r="22690" spans="1:4" x14ac:dyDescent="0.25">
      <c r="A22690" s="2">
        <v>44702.504166666666</v>
      </c>
      <c r="B22690" t="s">
        <v>3</v>
      </c>
      <c r="C22690" t="s">
        <v>1538</v>
      </c>
    </row>
    <row r="22691" spans="1:4" x14ac:dyDescent="0.25">
      <c r="A22691" s="2">
        <v>44702.504166666666</v>
      </c>
      <c r="B22691" t="s">
        <v>3</v>
      </c>
      <c r="C22691" t="s">
        <v>10858</v>
      </c>
    </row>
    <row r="22692" spans="1:4" x14ac:dyDescent="0.25">
      <c r="A22692" s="2">
        <v>44702.504166666666</v>
      </c>
      <c r="B22692" t="s">
        <v>3</v>
      </c>
      <c r="D22692" t="s">
        <v>828</v>
      </c>
    </row>
    <row r="22693" spans="1:4" x14ac:dyDescent="0.25">
      <c r="A22693" s="2">
        <v>44702.504166666666</v>
      </c>
      <c r="B22693" t="s">
        <v>3</v>
      </c>
      <c r="D22693" t="s">
        <v>971</v>
      </c>
    </row>
    <row r="22694" spans="1:4" x14ac:dyDescent="0.25">
      <c r="A22694" s="2">
        <v>44702.504166666666</v>
      </c>
      <c r="B22694" t="s">
        <v>3</v>
      </c>
      <c r="D22694" t="s">
        <v>872</v>
      </c>
    </row>
    <row r="22695" spans="1:4" x14ac:dyDescent="0.25">
      <c r="A22695" s="2">
        <v>44702.504166666666</v>
      </c>
      <c r="B22695" t="s">
        <v>3</v>
      </c>
      <c r="D22695" t="s">
        <v>949</v>
      </c>
    </row>
    <row r="22696" spans="1:4" x14ac:dyDescent="0.25">
      <c r="A22696" s="2">
        <v>44702.504166666666</v>
      </c>
      <c r="B22696" t="s">
        <v>3</v>
      </c>
      <c r="D22696" t="s">
        <v>899</v>
      </c>
    </row>
    <row r="22697" spans="1:4" x14ac:dyDescent="0.25">
      <c r="A22697" s="2">
        <v>44702.504861111112</v>
      </c>
      <c r="B22697" t="s">
        <v>3</v>
      </c>
      <c r="C22697" t="s">
        <v>10859</v>
      </c>
    </row>
    <row r="22698" spans="1:4" x14ac:dyDescent="0.25">
      <c r="A22698" s="2">
        <v>44702.504861111112</v>
      </c>
      <c r="B22698" t="s">
        <v>3</v>
      </c>
      <c r="C22698" t="s">
        <v>10860</v>
      </c>
    </row>
    <row r="22699" spans="1:4" x14ac:dyDescent="0.25">
      <c r="A22699" s="2">
        <v>44702.504861111112</v>
      </c>
      <c r="B22699" t="s">
        <v>3</v>
      </c>
      <c r="C22699" t="s">
        <v>6386</v>
      </c>
    </row>
    <row r="22700" spans="1:4" x14ac:dyDescent="0.25">
      <c r="A22700" s="2">
        <v>44702.504861111112</v>
      </c>
      <c r="B22700" t="s">
        <v>3</v>
      </c>
      <c r="C22700" t="s">
        <v>10861</v>
      </c>
    </row>
    <row r="22701" spans="1:4" x14ac:dyDescent="0.25">
      <c r="A22701" s="2">
        <v>44702.504861111112</v>
      </c>
      <c r="B22701" t="s">
        <v>3</v>
      </c>
      <c r="C22701" t="s">
        <v>1538</v>
      </c>
    </row>
    <row r="22702" spans="1:4" x14ac:dyDescent="0.25">
      <c r="A22702" s="2">
        <v>44702.504861111112</v>
      </c>
      <c r="B22702" t="s">
        <v>3</v>
      </c>
      <c r="C22702" t="s">
        <v>10862</v>
      </c>
    </row>
    <row r="22703" spans="1:4" x14ac:dyDescent="0.25">
      <c r="A22703" s="2">
        <v>44702.504861111112</v>
      </c>
      <c r="B22703" t="s">
        <v>3</v>
      </c>
      <c r="C22703" t="s">
        <v>6386</v>
      </c>
    </row>
    <row r="22704" spans="1:4" x14ac:dyDescent="0.25">
      <c r="A22704" s="2">
        <v>44702.504861111112</v>
      </c>
      <c r="B22704" t="s">
        <v>3</v>
      </c>
      <c r="C22704" t="s">
        <v>10863</v>
      </c>
    </row>
    <row r="22705" spans="1:4" x14ac:dyDescent="0.25">
      <c r="A22705" s="2">
        <v>44702.504861111112</v>
      </c>
      <c r="B22705" t="s">
        <v>3</v>
      </c>
      <c r="D22705" t="s">
        <v>902</v>
      </c>
    </row>
    <row r="22706" spans="1:4" x14ac:dyDescent="0.25">
      <c r="A22706" s="2">
        <v>44702.504861111112</v>
      </c>
      <c r="B22706" t="s">
        <v>3</v>
      </c>
      <c r="D22706" t="s">
        <v>1008</v>
      </c>
    </row>
    <row r="22707" spans="1:4" x14ac:dyDescent="0.25">
      <c r="A22707" s="2">
        <v>44702.504861111112</v>
      </c>
      <c r="B22707" t="s">
        <v>3</v>
      </c>
      <c r="D22707" t="s">
        <v>955</v>
      </c>
    </row>
    <row r="22708" spans="1:4" x14ac:dyDescent="0.25">
      <c r="A22708" s="2">
        <v>44702.504861111112</v>
      </c>
      <c r="B22708" t="s">
        <v>3</v>
      </c>
      <c r="D22708" t="s">
        <v>904</v>
      </c>
    </row>
    <row r="22709" spans="1:4" x14ac:dyDescent="0.25">
      <c r="A22709" s="2">
        <v>44702.504861111112</v>
      </c>
      <c r="B22709" t="s">
        <v>3</v>
      </c>
      <c r="D22709" t="s">
        <v>836</v>
      </c>
    </row>
    <row r="22710" spans="1:4" x14ac:dyDescent="0.25">
      <c r="A22710" s="2">
        <v>44702.504861111112</v>
      </c>
      <c r="B22710" t="s">
        <v>3</v>
      </c>
      <c r="D22710" t="s">
        <v>954</v>
      </c>
    </row>
    <row r="22711" spans="1:4" x14ac:dyDescent="0.25">
      <c r="A22711" s="2">
        <v>44702.504861111112</v>
      </c>
      <c r="B22711" t="s">
        <v>3</v>
      </c>
      <c r="D22711" t="s">
        <v>908</v>
      </c>
    </row>
    <row r="22712" spans="1:4" x14ac:dyDescent="0.25">
      <c r="A22712" s="2">
        <v>44702.504861111112</v>
      </c>
      <c r="B22712" t="s">
        <v>3</v>
      </c>
      <c r="D22712" t="s">
        <v>848</v>
      </c>
    </row>
    <row r="22713" spans="1:4" x14ac:dyDescent="0.25">
      <c r="A22713" s="2">
        <v>44702.505555555559</v>
      </c>
      <c r="B22713" t="s">
        <v>3</v>
      </c>
      <c r="C22713" t="s">
        <v>10864</v>
      </c>
    </row>
    <row r="22714" spans="1:4" x14ac:dyDescent="0.25">
      <c r="A22714" s="2">
        <v>44702.505555555559</v>
      </c>
      <c r="B22714" t="s">
        <v>3</v>
      </c>
      <c r="C22714" t="s">
        <v>1538</v>
      </c>
    </row>
    <row r="22715" spans="1:4" x14ac:dyDescent="0.25">
      <c r="A22715" s="2">
        <v>44702.505555555559</v>
      </c>
      <c r="B22715" t="s">
        <v>3</v>
      </c>
      <c r="C22715" t="s">
        <v>10865</v>
      </c>
    </row>
    <row r="22716" spans="1:4" x14ac:dyDescent="0.25">
      <c r="A22716" s="2">
        <v>44702.505555555559</v>
      </c>
      <c r="B22716" t="s">
        <v>3</v>
      </c>
      <c r="C22716" t="s">
        <v>6395</v>
      </c>
    </row>
    <row r="22717" spans="1:4" x14ac:dyDescent="0.25">
      <c r="A22717" s="2">
        <v>44702.505555555559</v>
      </c>
      <c r="B22717" t="s">
        <v>3</v>
      </c>
      <c r="C22717" t="s">
        <v>10866</v>
      </c>
    </row>
    <row r="22718" spans="1:4" x14ac:dyDescent="0.25">
      <c r="A22718" s="2">
        <v>44702.505555555559</v>
      </c>
      <c r="B22718" t="s">
        <v>3</v>
      </c>
      <c r="C22718" t="s">
        <v>6386</v>
      </c>
    </row>
    <row r="22719" spans="1:4" x14ac:dyDescent="0.25">
      <c r="A22719" s="2">
        <v>44702.505555555559</v>
      </c>
      <c r="B22719" t="s">
        <v>3</v>
      </c>
      <c r="D22719" t="s">
        <v>849</v>
      </c>
    </row>
    <row r="22720" spans="1:4" x14ac:dyDescent="0.25">
      <c r="A22720" s="2">
        <v>44702.505555555559</v>
      </c>
      <c r="B22720" t="s">
        <v>3</v>
      </c>
      <c r="D22720" t="s">
        <v>910</v>
      </c>
    </row>
    <row r="22721" spans="1:4" x14ac:dyDescent="0.25">
      <c r="A22721" s="2">
        <v>44702.505555555559</v>
      </c>
      <c r="B22721" t="s">
        <v>3</v>
      </c>
      <c r="D22721" t="s">
        <v>853</v>
      </c>
    </row>
    <row r="22722" spans="1:4" x14ac:dyDescent="0.25">
      <c r="A22722" s="2">
        <v>44702.505555555559</v>
      </c>
      <c r="B22722" t="s">
        <v>3</v>
      </c>
      <c r="D22722" t="s">
        <v>885</v>
      </c>
    </row>
    <row r="22723" spans="1:4" x14ac:dyDescent="0.25">
      <c r="A22723" s="2">
        <v>44702.505555555559</v>
      </c>
      <c r="B22723" t="s">
        <v>3</v>
      </c>
      <c r="D22723" t="s">
        <v>856</v>
      </c>
    </row>
    <row r="22724" spans="1:4" x14ac:dyDescent="0.25">
      <c r="A22724" s="2">
        <v>44702.505555555559</v>
      </c>
      <c r="B22724" t="s">
        <v>3</v>
      </c>
      <c r="D22724" t="s">
        <v>5005</v>
      </c>
    </row>
    <row r="22725" spans="1:4" x14ac:dyDescent="0.25">
      <c r="A22725" s="2">
        <v>44702.506249999999</v>
      </c>
      <c r="B22725" t="s">
        <v>3</v>
      </c>
      <c r="C22725" t="s">
        <v>10867</v>
      </c>
    </row>
    <row r="22726" spans="1:4" x14ac:dyDescent="0.25">
      <c r="A22726" s="2">
        <v>44702.506249999999</v>
      </c>
      <c r="B22726" t="s">
        <v>966</v>
      </c>
      <c r="C22726" t="s">
        <v>6386</v>
      </c>
    </row>
    <row r="22727" spans="1:4" x14ac:dyDescent="0.25">
      <c r="A22727" s="2">
        <v>44702.506249999999</v>
      </c>
      <c r="B22727" t="s">
        <v>966</v>
      </c>
      <c r="C22727" t="s">
        <v>6386</v>
      </c>
    </row>
    <row r="22728" spans="1:4" x14ac:dyDescent="0.25">
      <c r="A22728" s="2">
        <v>44702.506249999999</v>
      </c>
      <c r="B22728" t="s">
        <v>3</v>
      </c>
      <c r="D22728" t="s">
        <v>1853</v>
      </c>
    </row>
    <row r="22729" spans="1:4" x14ac:dyDescent="0.25">
      <c r="A22729" s="2">
        <v>44702.506249999999</v>
      </c>
      <c r="B22729" t="s">
        <v>966</v>
      </c>
      <c r="D22729" t="s">
        <v>5060</v>
      </c>
    </row>
    <row r="22730" spans="1:4" x14ac:dyDescent="0.25">
      <c r="A22730" s="2">
        <v>44702.506249999999</v>
      </c>
      <c r="B22730" t="s">
        <v>966</v>
      </c>
      <c r="D22730" t="s">
        <v>1848</v>
      </c>
    </row>
    <row r="22731" spans="1:4" x14ac:dyDescent="0.25">
      <c r="A22731" s="2">
        <v>44702.506944444445</v>
      </c>
      <c r="B22731" t="s">
        <v>966</v>
      </c>
      <c r="C22731" t="s">
        <v>12212</v>
      </c>
    </row>
    <row r="22732" spans="1:4" x14ac:dyDescent="0.25">
      <c r="A22732" s="2">
        <v>44702.506944444445</v>
      </c>
      <c r="B22732" t="s">
        <v>966</v>
      </c>
      <c r="C22732" t="s">
        <v>12213</v>
      </c>
    </row>
    <row r="22733" spans="1:4" x14ac:dyDescent="0.25">
      <c r="A22733" s="2">
        <v>44702.506944444445</v>
      </c>
      <c r="B22733" t="s">
        <v>966</v>
      </c>
      <c r="D22733" t="s">
        <v>1849</v>
      </c>
    </row>
    <row r="22734" spans="1:4" x14ac:dyDescent="0.25">
      <c r="A22734" s="2">
        <v>44702.506944444445</v>
      </c>
      <c r="B22734" t="s">
        <v>966</v>
      </c>
      <c r="D22734" t="s">
        <v>1850</v>
      </c>
    </row>
    <row r="22735" spans="1:4" x14ac:dyDescent="0.25">
      <c r="A22735" s="2">
        <v>44702.507638888892</v>
      </c>
      <c r="B22735" t="s">
        <v>966</v>
      </c>
      <c r="C22735" t="s">
        <v>12214</v>
      </c>
    </row>
    <row r="22736" spans="1:4" x14ac:dyDescent="0.25">
      <c r="A22736" s="2">
        <v>44702.507638888892</v>
      </c>
      <c r="B22736" t="s">
        <v>966</v>
      </c>
      <c r="D22736" t="s">
        <v>1918</v>
      </c>
    </row>
    <row r="22737" spans="1:4" x14ac:dyDescent="0.25">
      <c r="A22737" s="2">
        <v>44702.691666666666</v>
      </c>
      <c r="B22737" t="s">
        <v>183</v>
      </c>
      <c r="C22737" t="s">
        <v>12628</v>
      </c>
    </row>
    <row r="22738" spans="1:4" x14ac:dyDescent="0.25">
      <c r="A22738" s="2">
        <v>44702.691666666666</v>
      </c>
      <c r="B22738" t="s">
        <v>183</v>
      </c>
      <c r="C22738" t="s">
        <v>12629</v>
      </c>
    </row>
    <row r="22739" spans="1:4" x14ac:dyDescent="0.25">
      <c r="A22739" s="2">
        <v>44702.691666666666</v>
      </c>
      <c r="B22739" t="s">
        <v>183</v>
      </c>
      <c r="D22739" t="s">
        <v>4996</v>
      </c>
    </row>
    <row r="22740" spans="1:4" x14ac:dyDescent="0.25">
      <c r="A22740" s="2">
        <v>44702.691666666666</v>
      </c>
      <c r="B22740" t="s">
        <v>183</v>
      </c>
      <c r="D22740" t="s">
        <v>1849</v>
      </c>
    </row>
    <row r="22741" spans="1:4" x14ac:dyDescent="0.25">
      <c r="A22741" s="2">
        <v>44702.692361111112</v>
      </c>
      <c r="B22741" t="s">
        <v>183</v>
      </c>
      <c r="C22741" t="s">
        <v>12630</v>
      </c>
    </row>
    <row r="22742" spans="1:4" x14ac:dyDescent="0.25">
      <c r="A22742" s="2">
        <v>44702.692361111112</v>
      </c>
      <c r="B22742" t="s">
        <v>183</v>
      </c>
      <c r="C22742" t="s">
        <v>12631</v>
      </c>
    </row>
    <row r="22743" spans="1:4" x14ac:dyDescent="0.25">
      <c r="A22743" s="2">
        <v>44702.692361111112</v>
      </c>
      <c r="B22743" t="s">
        <v>183</v>
      </c>
      <c r="D22743" t="s">
        <v>1897</v>
      </c>
    </row>
    <row r="22744" spans="1:4" x14ac:dyDescent="0.25">
      <c r="A22744" s="2">
        <v>44702.692361111112</v>
      </c>
      <c r="B22744" t="s">
        <v>183</v>
      </c>
      <c r="D22744" t="s">
        <v>1934</v>
      </c>
    </row>
    <row r="22745" spans="1:4" x14ac:dyDescent="0.25">
      <c r="A22745" s="2">
        <v>44702.693055555559</v>
      </c>
      <c r="B22745" t="s">
        <v>183</v>
      </c>
      <c r="C22745" t="s">
        <v>12632</v>
      </c>
    </row>
    <row r="22746" spans="1:4" x14ac:dyDescent="0.25">
      <c r="A22746" s="2">
        <v>44702.693055555559</v>
      </c>
      <c r="B22746" t="s">
        <v>183</v>
      </c>
      <c r="C22746" t="s">
        <v>12633</v>
      </c>
    </row>
    <row r="22747" spans="1:4" x14ac:dyDescent="0.25">
      <c r="A22747" s="2">
        <v>44702.693055555559</v>
      </c>
      <c r="B22747" t="s">
        <v>183</v>
      </c>
      <c r="D22747" t="s">
        <v>902</v>
      </c>
    </row>
    <row r="22748" spans="1:4" x14ac:dyDescent="0.25">
      <c r="A22748" s="2">
        <v>44702.693055555559</v>
      </c>
      <c r="B22748" t="s">
        <v>183</v>
      </c>
      <c r="D22748" t="s">
        <v>827</v>
      </c>
    </row>
    <row r="22749" spans="1:4" x14ac:dyDescent="0.25">
      <c r="A22749" s="2">
        <v>44702.693749999999</v>
      </c>
      <c r="B22749" t="s">
        <v>183</v>
      </c>
      <c r="C22749" t="s">
        <v>12634</v>
      </c>
    </row>
    <row r="22750" spans="1:4" x14ac:dyDescent="0.25">
      <c r="A22750" s="2">
        <v>44702.693749999999</v>
      </c>
      <c r="B22750" t="s">
        <v>183</v>
      </c>
      <c r="C22750" t="s">
        <v>12635</v>
      </c>
    </row>
    <row r="22751" spans="1:4" x14ac:dyDescent="0.25">
      <c r="A22751" s="2">
        <v>44702.693749999999</v>
      </c>
      <c r="B22751" t="s">
        <v>183</v>
      </c>
      <c r="C22751" t="s">
        <v>12636</v>
      </c>
    </row>
    <row r="22752" spans="1:4" x14ac:dyDescent="0.25">
      <c r="A22752" s="2">
        <v>44702.693749999999</v>
      </c>
      <c r="B22752" t="s">
        <v>183</v>
      </c>
      <c r="D22752" t="s">
        <v>856</v>
      </c>
    </row>
    <row r="22753" spans="1:4" x14ac:dyDescent="0.25">
      <c r="A22753" s="2">
        <v>44702.693749999999</v>
      </c>
      <c r="B22753" t="s">
        <v>183</v>
      </c>
      <c r="D22753" t="s">
        <v>5005</v>
      </c>
    </row>
    <row r="22754" spans="1:4" x14ac:dyDescent="0.25">
      <c r="A22754" s="2">
        <v>44702.693749999999</v>
      </c>
      <c r="B22754" t="s">
        <v>183</v>
      </c>
      <c r="D22754" t="s">
        <v>1855</v>
      </c>
    </row>
    <row r="22755" spans="1:4" x14ac:dyDescent="0.25">
      <c r="A22755" s="2">
        <v>44702.694444444445</v>
      </c>
      <c r="B22755" t="s">
        <v>183</v>
      </c>
      <c r="C22755" t="s">
        <v>12637</v>
      </c>
    </row>
    <row r="22756" spans="1:4" x14ac:dyDescent="0.25">
      <c r="A22756" s="2">
        <v>44702.694444444445</v>
      </c>
      <c r="B22756" t="s">
        <v>183</v>
      </c>
      <c r="C22756" t="s">
        <v>12638</v>
      </c>
    </row>
    <row r="22757" spans="1:4" x14ac:dyDescent="0.25">
      <c r="A22757" s="2">
        <v>44702.694444444445</v>
      </c>
      <c r="B22757" t="s">
        <v>183</v>
      </c>
      <c r="D22757" t="s">
        <v>842</v>
      </c>
    </row>
    <row r="22758" spans="1:4" x14ac:dyDescent="0.25">
      <c r="A22758" s="2">
        <v>44702.694444444445</v>
      </c>
      <c r="B22758" t="s">
        <v>183</v>
      </c>
      <c r="D22758" t="s">
        <v>949</v>
      </c>
    </row>
    <row r="22759" spans="1:4" x14ac:dyDescent="0.25">
      <c r="A22759" s="2">
        <v>44702.695138888892</v>
      </c>
      <c r="B22759" t="s">
        <v>183</v>
      </c>
      <c r="C22759" t="s">
        <v>12639</v>
      </c>
    </row>
    <row r="22760" spans="1:4" x14ac:dyDescent="0.25">
      <c r="A22760" s="2">
        <v>44702.695138888892</v>
      </c>
      <c r="B22760" t="s">
        <v>183</v>
      </c>
      <c r="C22760" t="s">
        <v>12608</v>
      </c>
    </row>
    <row r="22761" spans="1:4" x14ac:dyDescent="0.25">
      <c r="A22761" s="2">
        <v>44702.695138888892</v>
      </c>
      <c r="B22761" t="s">
        <v>183</v>
      </c>
      <c r="C22761" t="s">
        <v>12640</v>
      </c>
    </row>
    <row r="22762" spans="1:4" x14ac:dyDescent="0.25">
      <c r="A22762" s="2">
        <v>44702.695138888892</v>
      </c>
      <c r="B22762" t="s">
        <v>183</v>
      </c>
      <c r="D22762" t="s">
        <v>1008</v>
      </c>
    </row>
    <row r="22763" spans="1:4" x14ac:dyDescent="0.25">
      <c r="A22763" s="2">
        <v>44702.695138888892</v>
      </c>
      <c r="B22763" t="s">
        <v>183</v>
      </c>
      <c r="D22763" t="s">
        <v>904</v>
      </c>
    </row>
    <row r="22764" spans="1:4" x14ac:dyDescent="0.25">
      <c r="A22764" s="2">
        <v>44702.695138888892</v>
      </c>
      <c r="B22764" t="s">
        <v>183</v>
      </c>
      <c r="D22764" t="s">
        <v>955</v>
      </c>
    </row>
    <row r="22765" spans="1:4" x14ac:dyDescent="0.25">
      <c r="A22765" s="2">
        <v>44702.695833333331</v>
      </c>
      <c r="B22765" t="s">
        <v>183</v>
      </c>
      <c r="C22765" t="s">
        <v>12641</v>
      </c>
    </row>
    <row r="22766" spans="1:4" x14ac:dyDescent="0.25">
      <c r="A22766" s="2">
        <v>44702.695833333331</v>
      </c>
      <c r="B22766" t="s">
        <v>183</v>
      </c>
      <c r="C22766" t="s">
        <v>12642</v>
      </c>
    </row>
    <row r="22767" spans="1:4" x14ac:dyDescent="0.25">
      <c r="A22767" s="2">
        <v>44702.695833333331</v>
      </c>
      <c r="B22767" t="s">
        <v>183</v>
      </c>
      <c r="D22767" t="s">
        <v>846</v>
      </c>
    </row>
    <row r="22768" spans="1:4" x14ac:dyDescent="0.25">
      <c r="A22768" s="2">
        <v>44702.695833333331</v>
      </c>
      <c r="B22768" t="s">
        <v>183</v>
      </c>
      <c r="D22768" t="s">
        <v>891</v>
      </c>
    </row>
    <row r="22769" spans="1:4" x14ac:dyDescent="0.25">
      <c r="A22769" s="2">
        <v>44702.696527777778</v>
      </c>
      <c r="B22769" t="s">
        <v>183</v>
      </c>
      <c r="C22769" t="s">
        <v>12643</v>
      </c>
    </row>
    <row r="22770" spans="1:4" x14ac:dyDescent="0.25">
      <c r="A22770" s="2">
        <v>44702.696527777778</v>
      </c>
      <c r="B22770" t="s">
        <v>183</v>
      </c>
      <c r="C22770" t="s">
        <v>12644</v>
      </c>
    </row>
    <row r="22771" spans="1:4" x14ac:dyDescent="0.25">
      <c r="A22771" s="2">
        <v>44702.696527777778</v>
      </c>
      <c r="B22771" t="s">
        <v>183</v>
      </c>
      <c r="D22771" t="s">
        <v>848</v>
      </c>
    </row>
    <row r="22772" spans="1:4" x14ac:dyDescent="0.25">
      <c r="A22772" s="2">
        <v>44702.696527777778</v>
      </c>
      <c r="B22772" t="s">
        <v>183</v>
      </c>
      <c r="D22772" t="s">
        <v>849</v>
      </c>
    </row>
    <row r="22773" spans="1:4" x14ac:dyDescent="0.25">
      <c r="A22773" s="2">
        <v>44702.697222222225</v>
      </c>
      <c r="B22773" t="s">
        <v>183</v>
      </c>
      <c r="C22773" t="s">
        <v>12645</v>
      </c>
    </row>
    <row r="22774" spans="1:4" x14ac:dyDescent="0.25">
      <c r="A22774" s="2">
        <v>44702.697222222225</v>
      </c>
      <c r="B22774" t="s">
        <v>183</v>
      </c>
      <c r="D22774" t="s">
        <v>885</v>
      </c>
    </row>
    <row r="22775" spans="1:4" x14ac:dyDescent="0.25">
      <c r="A22775" s="2">
        <v>44702.770833333336</v>
      </c>
      <c r="B22775" t="s">
        <v>162</v>
      </c>
      <c r="C22775" t="s">
        <v>6386</v>
      </c>
    </row>
    <row r="22776" spans="1:4" x14ac:dyDescent="0.25">
      <c r="A22776" s="2">
        <v>44702.770833333336</v>
      </c>
      <c r="B22776" t="s">
        <v>162</v>
      </c>
      <c r="C22776" t="s">
        <v>10606</v>
      </c>
    </row>
    <row r="22777" spans="1:4" x14ac:dyDescent="0.25">
      <c r="A22777" s="2">
        <v>44702.770833333336</v>
      </c>
      <c r="B22777" t="s">
        <v>162</v>
      </c>
      <c r="D22777" t="s">
        <v>5030</v>
      </c>
    </row>
    <row r="22778" spans="1:4" x14ac:dyDescent="0.25">
      <c r="A22778" s="2">
        <v>44702.770833333336</v>
      </c>
      <c r="B22778" t="s">
        <v>162</v>
      </c>
      <c r="D22778" t="s">
        <v>1848</v>
      </c>
    </row>
    <row r="22779" spans="1:4" x14ac:dyDescent="0.25">
      <c r="A22779" s="2">
        <v>44702.790972222225</v>
      </c>
      <c r="B22779" t="s">
        <v>162</v>
      </c>
      <c r="C22779" t="s">
        <v>10617</v>
      </c>
    </row>
    <row r="22780" spans="1:4" x14ac:dyDescent="0.25">
      <c r="A22780" s="2">
        <v>44702.790972222225</v>
      </c>
      <c r="B22780" t="s">
        <v>162</v>
      </c>
      <c r="C22780" t="s">
        <v>6386</v>
      </c>
    </row>
    <row r="22781" spans="1:4" x14ac:dyDescent="0.25">
      <c r="A22781" s="2">
        <v>44702.790972222225</v>
      </c>
      <c r="B22781" t="s">
        <v>162</v>
      </c>
      <c r="D22781" t="s">
        <v>1849</v>
      </c>
    </row>
    <row r="22782" spans="1:4" x14ac:dyDescent="0.25">
      <c r="A22782" s="2">
        <v>44702.790972222225</v>
      </c>
      <c r="B22782" t="s">
        <v>162</v>
      </c>
      <c r="D22782" t="s">
        <v>1850</v>
      </c>
    </row>
    <row r="22783" spans="1:4" x14ac:dyDescent="0.25">
      <c r="A22783" s="2">
        <v>44702.791666666664</v>
      </c>
      <c r="B22783" t="s">
        <v>162</v>
      </c>
      <c r="C22783" t="s">
        <v>10618</v>
      </c>
    </row>
    <row r="22784" spans="1:4" x14ac:dyDescent="0.25">
      <c r="A22784" s="2">
        <v>44702.791666666664</v>
      </c>
      <c r="B22784" t="s">
        <v>162</v>
      </c>
      <c r="C22784" t="s">
        <v>10619</v>
      </c>
    </row>
    <row r="22785" spans="1:4" x14ac:dyDescent="0.25">
      <c r="A22785" s="2">
        <v>44702.791666666664</v>
      </c>
      <c r="B22785" t="s">
        <v>162</v>
      </c>
      <c r="D22785" t="s">
        <v>1851</v>
      </c>
    </row>
    <row r="22786" spans="1:4" x14ac:dyDescent="0.25">
      <c r="A22786" s="2">
        <v>44702.791666666664</v>
      </c>
      <c r="B22786" t="s">
        <v>162</v>
      </c>
      <c r="D22786" t="s">
        <v>1852</v>
      </c>
    </row>
    <row r="22787" spans="1:4" x14ac:dyDescent="0.25">
      <c r="A22787" s="2">
        <v>44702.792361111111</v>
      </c>
      <c r="B22787" t="s">
        <v>162</v>
      </c>
      <c r="C22787" t="s">
        <v>10620</v>
      </c>
    </row>
    <row r="22788" spans="1:4" x14ac:dyDescent="0.25">
      <c r="A22788" s="2">
        <v>44702.792361111111</v>
      </c>
      <c r="B22788" t="s">
        <v>162</v>
      </c>
      <c r="C22788" t="s">
        <v>10621</v>
      </c>
    </row>
    <row r="22789" spans="1:4" x14ac:dyDescent="0.25">
      <c r="A22789" s="2">
        <v>44702.792361111111</v>
      </c>
      <c r="B22789" t="s">
        <v>162</v>
      </c>
      <c r="D22789" t="s">
        <v>827</v>
      </c>
    </row>
    <row r="22790" spans="1:4" x14ac:dyDescent="0.25">
      <c r="A22790" s="2">
        <v>44702.792361111111</v>
      </c>
      <c r="B22790" t="s">
        <v>162</v>
      </c>
      <c r="D22790" t="s">
        <v>1882</v>
      </c>
    </row>
    <row r="22791" spans="1:4" x14ac:dyDescent="0.25">
      <c r="A22791" s="2">
        <v>44702.859027777777</v>
      </c>
      <c r="B22791" t="s">
        <v>163</v>
      </c>
      <c r="C22791" t="s">
        <v>11252</v>
      </c>
    </row>
    <row r="22792" spans="1:4" x14ac:dyDescent="0.25">
      <c r="A22792" s="2">
        <v>44702.859027777777</v>
      </c>
      <c r="B22792" t="s">
        <v>163</v>
      </c>
      <c r="D22792" t="s">
        <v>4993</v>
      </c>
    </row>
    <row r="22793" spans="1:4" x14ac:dyDescent="0.25">
      <c r="A22793" s="2">
        <v>44702.859722222223</v>
      </c>
      <c r="B22793" t="s">
        <v>163</v>
      </c>
      <c r="C22793" t="s">
        <v>11253</v>
      </c>
    </row>
    <row r="22794" spans="1:4" x14ac:dyDescent="0.25">
      <c r="A22794" s="2">
        <v>44702.859722222223</v>
      </c>
      <c r="B22794" t="s">
        <v>163</v>
      </c>
      <c r="D22794" t="s">
        <v>1849</v>
      </c>
    </row>
    <row r="22795" spans="1:4" x14ac:dyDescent="0.25">
      <c r="A22795" s="2">
        <v>44702.86041666667</v>
      </c>
      <c r="B22795" t="s">
        <v>163</v>
      </c>
      <c r="C22795" t="s">
        <v>11254</v>
      </c>
    </row>
    <row r="22796" spans="1:4" x14ac:dyDescent="0.25">
      <c r="A22796" s="2">
        <v>44702.86041666667</v>
      </c>
      <c r="B22796" t="s">
        <v>163</v>
      </c>
      <c r="D22796" t="s">
        <v>1851</v>
      </c>
    </row>
    <row r="22797" spans="1:4" x14ac:dyDescent="0.25">
      <c r="A22797" s="2">
        <v>44702.861111111109</v>
      </c>
      <c r="B22797" t="s">
        <v>163</v>
      </c>
      <c r="C22797" t="s">
        <v>11255</v>
      </c>
    </row>
    <row r="22798" spans="1:4" x14ac:dyDescent="0.25">
      <c r="A22798" s="2">
        <v>44702.861111111109</v>
      </c>
      <c r="B22798" t="s">
        <v>163</v>
      </c>
      <c r="C22798" t="s">
        <v>11256</v>
      </c>
    </row>
    <row r="22799" spans="1:4" x14ac:dyDescent="0.25">
      <c r="A22799" s="2">
        <v>44702.861111111109</v>
      </c>
      <c r="B22799" t="s">
        <v>163</v>
      </c>
      <c r="D22799" t="s">
        <v>1005</v>
      </c>
    </row>
    <row r="22800" spans="1:4" x14ac:dyDescent="0.25">
      <c r="A22800" s="2">
        <v>44702.861111111109</v>
      </c>
      <c r="B22800" t="s">
        <v>163</v>
      </c>
      <c r="D22800" t="s">
        <v>846</v>
      </c>
    </row>
    <row r="22801" spans="1:4" x14ac:dyDescent="0.25">
      <c r="A22801" s="2">
        <v>44702.861805555556</v>
      </c>
      <c r="B22801" t="s">
        <v>163</v>
      </c>
      <c r="C22801" t="s">
        <v>11257</v>
      </c>
    </row>
    <row r="22802" spans="1:4" x14ac:dyDescent="0.25">
      <c r="A22802" s="2">
        <v>44702.861805555556</v>
      </c>
      <c r="B22802" t="s">
        <v>163</v>
      </c>
      <c r="C22802" t="s">
        <v>11258</v>
      </c>
    </row>
    <row r="22803" spans="1:4" x14ac:dyDescent="0.25">
      <c r="A22803" s="2">
        <v>44702.861805555556</v>
      </c>
      <c r="B22803" t="s">
        <v>163</v>
      </c>
      <c r="D22803" t="s">
        <v>842</v>
      </c>
    </row>
    <row r="22804" spans="1:4" x14ac:dyDescent="0.25">
      <c r="A22804" s="2">
        <v>44702.861805555556</v>
      </c>
      <c r="B22804" t="s">
        <v>163</v>
      </c>
      <c r="D22804" t="s">
        <v>949</v>
      </c>
    </row>
    <row r="22805" spans="1:4" x14ac:dyDescent="0.25">
      <c r="A22805" s="2">
        <v>44702.862500000003</v>
      </c>
      <c r="B22805" t="s">
        <v>163</v>
      </c>
      <c r="C22805" t="s">
        <v>11259</v>
      </c>
    </row>
    <row r="22806" spans="1:4" x14ac:dyDescent="0.25">
      <c r="A22806" s="2">
        <v>44702.862500000003</v>
      </c>
      <c r="B22806" t="s">
        <v>163</v>
      </c>
      <c r="C22806" t="s">
        <v>11260</v>
      </c>
    </row>
    <row r="22807" spans="1:4" x14ac:dyDescent="0.25">
      <c r="A22807" s="2">
        <v>44702.862500000003</v>
      </c>
      <c r="B22807" t="s">
        <v>163</v>
      </c>
      <c r="D22807" t="s">
        <v>1049</v>
      </c>
    </row>
    <row r="22808" spans="1:4" x14ac:dyDescent="0.25">
      <c r="A22808" s="2">
        <v>44702.862500000003</v>
      </c>
      <c r="B22808" t="s">
        <v>163</v>
      </c>
      <c r="D22808" t="s">
        <v>885</v>
      </c>
    </row>
    <row r="22809" spans="1:4" x14ac:dyDescent="0.25">
      <c r="A22809" s="2">
        <v>44702.925000000003</v>
      </c>
      <c r="B22809" t="s">
        <v>1095</v>
      </c>
      <c r="C22809" t="s">
        <v>11364</v>
      </c>
    </row>
    <row r="22810" spans="1:4" x14ac:dyDescent="0.25">
      <c r="A22810" s="2">
        <v>44702.925000000003</v>
      </c>
      <c r="B22810" t="s">
        <v>1095</v>
      </c>
      <c r="C22810" t="s">
        <v>11366</v>
      </c>
    </row>
    <row r="22811" spans="1:4" x14ac:dyDescent="0.25">
      <c r="A22811" s="2">
        <v>44702.925000000003</v>
      </c>
      <c r="B22811" t="s">
        <v>1095</v>
      </c>
      <c r="D22811" t="s">
        <v>11365</v>
      </c>
    </row>
    <row r="22812" spans="1:4" x14ac:dyDescent="0.25">
      <c r="A22812" s="2">
        <v>44702.925000000003</v>
      </c>
      <c r="B22812" t="s">
        <v>1095</v>
      </c>
      <c r="D22812" t="s">
        <v>1849</v>
      </c>
    </row>
    <row r="22813" spans="1:4" x14ac:dyDescent="0.25">
      <c r="A22813" s="2">
        <v>44702.925694444442</v>
      </c>
      <c r="B22813" t="s">
        <v>1095</v>
      </c>
      <c r="C22813" t="s">
        <v>11367</v>
      </c>
    </row>
    <row r="22814" spans="1:4" x14ac:dyDescent="0.25">
      <c r="A22814" s="2">
        <v>44702.925694444442</v>
      </c>
      <c r="B22814" t="s">
        <v>1095</v>
      </c>
      <c r="D22814" t="s">
        <v>1888</v>
      </c>
    </row>
    <row r="22815" spans="1:4" x14ac:dyDescent="0.25">
      <c r="A22815" s="2">
        <v>44702.926388888889</v>
      </c>
      <c r="B22815" t="s">
        <v>1095</v>
      </c>
      <c r="C22815" t="s">
        <v>11368</v>
      </c>
    </row>
    <row r="22816" spans="1:4" x14ac:dyDescent="0.25">
      <c r="A22816" s="2">
        <v>44702.926388888889</v>
      </c>
      <c r="B22816" t="s">
        <v>1095</v>
      </c>
      <c r="D22816" t="s">
        <v>1138</v>
      </c>
    </row>
    <row r="22817" spans="1:4" x14ac:dyDescent="0.25">
      <c r="A22817" s="2">
        <v>44702.927777777775</v>
      </c>
      <c r="B22817" t="s">
        <v>1095</v>
      </c>
      <c r="C22817" t="s">
        <v>11369</v>
      </c>
    </row>
    <row r="22818" spans="1:4" x14ac:dyDescent="0.25">
      <c r="A22818" s="2">
        <v>44702.927777777775</v>
      </c>
      <c r="B22818" t="s">
        <v>1095</v>
      </c>
      <c r="C22818" t="s">
        <v>11370</v>
      </c>
    </row>
    <row r="22819" spans="1:4" x14ac:dyDescent="0.25">
      <c r="A22819" s="2">
        <v>44702.927777777775</v>
      </c>
      <c r="B22819" t="s">
        <v>1095</v>
      </c>
      <c r="D22819" t="s">
        <v>828</v>
      </c>
    </row>
    <row r="22820" spans="1:4" x14ac:dyDescent="0.25">
      <c r="A22820" s="2">
        <v>44702.927777777775</v>
      </c>
      <c r="B22820" t="s">
        <v>1095</v>
      </c>
      <c r="D22820" t="s">
        <v>971</v>
      </c>
    </row>
    <row r="22821" spans="1:4" x14ac:dyDescent="0.25">
      <c r="A22821" s="2">
        <v>44702.928472222222</v>
      </c>
      <c r="B22821" t="s">
        <v>1095</v>
      </c>
      <c r="C22821" t="s">
        <v>11371</v>
      </c>
    </row>
    <row r="22822" spans="1:4" x14ac:dyDescent="0.25">
      <c r="A22822" s="2">
        <v>44702.928472222222</v>
      </c>
      <c r="B22822" t="s">
        <v>1095</v>
      </c>
      <c r="D22822" t="s">
        <v>827</v>
      </c>
    </row>
    <row r="22823" spans="1:4" x14ac:dyDescent="0.25">
      <c r="A22823" s="2">
        <v>44702.930555555555</v>
      </c>
      <c r="B22823" t="s">
        <v>1095</v>
      </c>
      <c r="C22823" t="s">
        <v>11372</v>
      </c>
    </row>
    <row r="22824" spans="1:4" x14ac:dyDescent="0.25">
      <c r="A22824" s="2">
        <v>44702.930555555555</v>
      </c>
      <c r="B22824" t="s">
        <v>1095</v>
      </c>
      <c r="D22824" t="s">
        <v>910</v>
      </c>
    </row>
    <row r="22825" spans="1:4" x14ac:dyDescent="0.25">
      <c r="A22825" s="2">
        <v>44702.931250000001</v>
      </c>
      <c r="B22825" t="s">
        <v>1095</v>
      </c>
      <c r="C22825" t="s">
        <v>11373</v>
      </c>
    </row>
    <row r="22826" spans="1:4" x14ac:dyDescent="0.25">
      <c r="A22826" s="2">
        <v>44702.931250000001</v>
      </c>
      <c r="B22826" t="s">
        <v>1095</v>
      </c>
      <c r="D22826" t="s">
        <v>853</v>
      </c>
    </row>
    <row r="22827" spans="1:4" x14ac:dyDescent="0.25">
      <c r="A22827" s="2">
        <v>44702.931944444441</v>
      </c>
      <c r="B22827" t="s">
        <v>1095</v>
      </c>
      <c r="C22827" t="s">
        <v>11374</v>
      </c>
    </row>
    <row r="22828" spans="1:4" x14ac:dyDescent="0.25">
      <c r="A22828" s="2">
        <v>44702.931944444441</v>
      </c>
      <c r="B22828" t="s">
        <v>1095</v>
      </c>
      <c r="D22828" t="s">
        <v>885</v>
      </c>
    </row>
    <row r="22829" spans="1:4" x14ac:dyDescent="0.25">
      <c r="A22829" s="2">
        <v>44702.935416666667</v>
      </c>
      <c r="B22829" t="s">
        <v>1095</v>
      </c>
      <c r="C22829" t="s">
        <v>11375</v>
      </c>
    </row>
    <row r="22830" spans="1:4" x14ac:dyDescent="0.25">
      <c r="A22830" s="2">
        <v>44702.935416666667</v>
      </c>
      <c r="B22830" t="s">
        <v>1095</v>
      </c>
      <c r="D22830" t="s">
        <v>1853</v>
      </c>
    </row>
    <row r="22831" spans="1:4" x14ac:dyDescent="0.25">
      <c r="A22831" s="2">
        <v>44702.954861111109</v>
      </c>
      <c r="B22831" t="s">
        <v>10298</v>
      </c>
      <c r="C22831" t="s">
        <v>1249</v>
      </c>
    </row>
    <row r="22832" spans="1:4" x14ac:dyDescent="0.25">
      <c r="A22832" s="2">
        <v>44702.954861111109</v>
      </c>
      <c r="B22832" t="s">
        <v>10298</v>
      </c>
      <c r="D22832" t="s">
        <v>4999</v>
      </c>
    </row>
    <row r="22833" spans="1:4" x14ac:dyDescent="0.25">
      <c r="A22833" s="2">
        <v>44702.955555555556</v>
      </c>
      <c r="B22833" t="s">
        <v>10298</v>
      </c>
      <c r="C22833" t="s">
        <v>1249</v>
      </c>
    </row>
    <row r="22834" spans="1:4" x14ac:dyDescent="0.25">
      <c r="A22834" s="2">
        <v>44702.955555555556</v>
      </c>
      <c r="B22834" t="s">
        <v>10298</v>
      </c>
      <c r="C22834" t="s">
        <v>11524</v>
      </c>
    </row>
    <row r="22835" spans="1:4" x14ac:dyDescent="0.25">
      <c r="A22835" s="2">
        <v>44702.955555555556</v>
      </c>
      <c r="B22835" t="s">
        <v>10298</v>
      </c>
      <c r="D22835" t="s">
        <v>1848</v>
      </c>
    </row>
    <row r="22836" spans="1:4" x14ac:dyDescent="0.25">
      <c r="A22836" s="2">
        <v>44702.955555555556</v>
      </c>
      <c r="B22836" t="s">
        <v>10298</v>
      </c>
      <c r="D22836" t="s">
        <v>1849</v>
      </c>
    </row>
    <row r="22837" spans="1:4" x14ac:dyDescent="0.25">
      <c r="A22837" s="2">
        <v>44702.956250000003</v>
      </c>
      <c r="B22837" t="s">
        <v>10298</v>
      </c>
      <c r="C22837" t="s">
        <v>11525</v>
      </c>
    </row>
    <row r="22838" spans="1:4" x14ac:dyDescent="0.25">
      <c r="A22838" s="2">
        <v>44702.956250000003</v>
      </c>
      <c r="B22838" t="s">
        <v>10298</v>
      </c>
      <c r="D22838" t="s">
        <v>1905</v>
      </c>
    </row>
    <row r="22839" spans="1:4" x14ac:dyDescent="0.25">
      <c r="A22839" s="2">
        <v>44702.956944444442</v>
      </c>
      <c r="B22839" t="s">
        <v>10298</v>
      </c>
      <c r="C22839" t="s">
        <v>11526</v>
      </c>
    </row>
    <row r="22840" spans="1:4" x14ac:dyDescent="0.25">
      <c r="A22840" s="2">
        <v>44702.956944444442</v>
      </c>
      <c r="B22840" t="s">
        <v>10298</v>
      </c>
      <c r="C22840" t="s">
        <v>1249</v>
      </c>
    </row>
    <row r="22841" spans="1:4" x14ac:dyDescent="0.25">
      <c r="A22841" s="2">
        <v>44702.956944444442</v>
      </c>
      <c r="B22841" t="s">
        <v>10298</v>
      </c>
      <c r="C22841" t="s">
        <v>11527</v>
      </c>
    </row>
    <row r="22842" spans="1:4" x14ac:dyDescent="0.25">
      <c r="A22842" s="2">
        <v>44702.956944444442</v>
      </c>
      <c r="B22842" t="s">
        <v>10298</v>
      </c>
      <c r="D22842" t="s">
        <v>834</v>
      </c>
    </row>
    <row r="22843" spans="1:4" x14ac:dyDescent="0.25">
      <c r="A22843" s="2">
        <v>44702.956944444442</v>
      </c>
      <c r="B22843" t="s">
        <v>10298</v>
      </c>
      <c r="D22843" t="s">
        <v>904</v>
      </c>
    </row>
    <row r="22844" spans="1:4" x14ac:dyDescent="0.25">
      <c r="A22844" s="2">
        <v>44702.956944444442</v>
      </c>
      <c r="B22844" t="s">
        <v>10298</v>
      </c>
      <c r="D22844" t="s">
        <v>955</v>
      </c>
    </row>
    <row r="22845" spans="1:4" x14ac:dyDescent="0.25">
      <c r="A22845" s="2">
        <v>44702.959722222222</v>
      </c>
      <c r="B22845" t="s">
        <v>10298</v>
      </c>
      <c r="C22845" t="s">
        <v>11528</v>
      </c>
    </row>
    <row r="22846" spans="1:4" x14ac:dyDescent="0.25">
      <c r="A22846" s="2">
        <v>44702.959722222222</v>
      </c>
      <c r="B22846" t="s">
        <v>10298</v>
      </c>
      <c r="C22846" t="s">
        <v>1249</v>
      </c>
    </row>
    <row r="22847" spans="1:4" x14ac:dyDescent="0.25">
      <c r="A22847" s="2">
        <v>44702.959722222222</v>
      </c>
      <c r="B22847" t="s">
        <v>10298</v>
      </c>
      <c r="D22847" t="s">
        <v>972</v>
      </c>
    </row>
    <row r="22848" spans="1:4" x14ac:dyDescent="0.25">
      <c r="A22848" s="2">
        <v>44702.959722222222</v>
      </c>
      <c r="B22848" t="s">
        <v>10298</v>
      </c>
      <c r="D22848" t="s">
        <v>901</v>
      </c>
    </row>
    <row r="22849" spans="1:4" x14ac:dyDescent="0.25">
      <c r="A22849" s="2">
        <v>44702.960416666669</v>
      </c>
      <c r="B22849" t="s">
        <v>10298</v>
      </c>
      <c r="C22849" t="s">
        <v>11529</v>
      </c>
    </row>
    <row r="22850" spans="1:4" x14ac:dyDescent="0.25">
      <c r="A22850" s="2">
        <v>44702.960416666669</v>
      </c>
      <c r="B22850" t="s">
        <v>10298</v>
      </c>
      <c r="D22850" t="s">
        <v>1853</v>
      </c>
    </row>
    <row r="22851" spans="1:4" x14ac:dyDescent="0.25">
      <c r="A22851" s="2">
        <v>44703.368055555555</v>
      </c>
      <c r="B22851" t="s">
        <v>184</v>
      </c>
      <c r="C22851" t="s">
        <v>11261</v>
      </c>
    </row>
    <row r="22852" spans="1:4" x14ac:dyDescent="0.25">
      <c r="A22852" s="2">
        <v>44703.368055555555</v>
      </c>
      <c r="B22852" t="s">
        <v>184</v>
      </c>
      <c r="C22852" t="s">
        <v>11262</v>
      </c>
    </row>
    <row r="22853" spans="1:4" x14ac:dyDescent="0.25">
      <c r="A22853" s="2">
        <v>44703.368055555555</v>
      </c>
      <c r="B22853" t="s">
        <v>184</v>
      </c>
      <c r="D22853" t="s">
        <v>4987</v>
      </c>
    </row>
    <row r="22854" spans="1:4" x14ac:dyDescent="0.25">
      <c r="A22854" s="2">
        <v>44703.368055555555</v>
      </c>
      <c r="B22854" t="s">
        <v>184</v>
      </c>
      <c r="D22854" t="s">
        <v>1849</v>
      </c>
    </row>
    <row r="22855" spans="1:4" x14ac:dyDescent="0.25">
      <c r="A22855" s="2">
        <v>44703.368750000001</v>
      </c>
      <c r="B22855" t="s">
        <v>184</v>
      </c>
      <c r="C22855" t="s">
        <v>11263</v>
      </c>
    </row>
    <row r="22856" spans="1:4" x14ac:dyDescent="0.25">
      <c r="A22856" s="2">
        <v>44703.368750000001</v>
      </c>
      <c r="B22856" t="s">
        <v>184</v>
      </c>
      <c r="D22856" t="s">
        <v>1887</v>
      </c>
    </row>
    <row r="22857" spans="1:4" x14ac:dyDescent="0.25">
      <c r="A22857" s="2">
        <v>44703.369444444441</v>
      </c>
      <c r="B22857" t="s">
        <v>184</v>
      </c>
      <c r="C22857" t="s">
        <v>11264</v>
      </c>
    </row>
    <row r="22858" spans="1:4" x14ac:dyDescent="0.25">
      <c r="A22858" s="2">
        <v>44703.369444444441</v>
      </c>
      <c r="B22858" t="s">
        <v>184</v>
      </c>
      <c r="C22858" t="s">
        <v>11265</v>
      </c>
    </row>
    <row r="22859" spans="1:4" x14ac:dyDescent="0.25">
      <c r="A22859" s="2">
        <v>44703.369444444441</v>
      </c>
      <c r="B22859" t="s">
        <v>184</v>
      </c>
      <c r="D22859" t="s">
        <v>5040</v>
      </c>
    </row>
    <row r="22860" spans="1:4" x14ac:dyDescent="0.25">
      <c r="A22860" s="2">
        <v>44703.369444444441</v>
      </c>
      <c r="B22860" t="s">
        <v>184</v>
      </c>
      <c r="D22860" t="s">
        <v>902</v>
      </c>
    </row>
    <row r="22861" spans="1:4" x14ac:dyDescent="0.25">
      <c r="A22861" s="2">
        <v>44703.370138888888</v>
      </c>
      <c r="B22861" t="s">
        <v>184</v>
      </c>
      <c r="C22861" t="s">
        <v>11266</v>
      </c>
    </row>
    <row r="22862" spans="1:4" x14ac:dyDescent="0.25">
      <c r="A22862" s="2">
        <v>44703.370138888888</v>
      </c>
      <c r="B22862" t="s">
        <v>184</v>
      </c>
      <c r="C22862" t="s">
        <v>11267</v>
      </c>
    </row>
    <row r="22863" spans="1:4" x14ac:dyDescent="0.25">
      <c r="A22863" s="2">
        <v>44703.370138888888</v>
      </c>
      <c r="B22863" t="s">
        <v>184</v>
      </c>
      <c r="D22863" t="s">
        <v>850</v>
      </c>
    </row>
    <row r="22864" spans="1:4" x14ac:dyDescent="0.25">
      <c r="A22864" s="2">
        <v>44703.370138888888</v>
      </c>
      <c r="B22864" t="s">
        <v>184</v>
      </c>
      <c r="D22864" t="s">
        <v>1853</v>
      </c>
    </row>
    <row r="22865" spans="1:4" x14ac:dyDescent="0.25">
      <c r="A22865" s="2">
        <v>44703.37222222222</v>
      </c>
      <c r="B22865" t="s">
        <v>184</v>
      </c>
      <c r="C22865" t="s">
        <v>11268</v>
      </c>
    </row>
    <row r="22866" spans="1:4" x14ac:dyDescent="0.25">
      <c r="A22866" s="2">
        <v>44703.37222222222</v>
      </c>
      <c r="B22866" t="s">
        <v>184</v>
      </c>
      <c r="C22866" t="s">
        <v>11269</v>
      </c>
    </row>
    <row r="22867" spans="1:4" x14ac:dyDescent="0.25">
      <c r="A22867" s="2">
        <v>44703.37222222222</v>
      </c>
      <c r="B22867" t="s">
        <v>184</v>
      </c>
      <c r="D22867" t="s">
        <v>894</v>
      </c>
    </row>
    <row r="22868" spans="1:4" x14ac:dyDescent="0.25">
      <c r="A22868" s="2">
        <v>44703.37222222222</v>
      </c>
      <c r="B22868" t="s">
        <v>184</v>
      </c>
      <c r="D22868" t="s">
        <v>899</v>
      </c>
    </row>
    <row r="22869" spans="1:4" x14ac:dyDescent="0.25">
      <c r="A22869" s="2">
        <v>44703.372916666667</v>
      </c>
      <c r="B22869" t="s">
        <v>184</v>
      </c>
      <c r="C22869" t="s">
        <v>11270</v>
      </c>
    </row>
    <row r="22870" spans="1:4" x14ac:dyDescent="0.25">
      <c r="A22870" s="2">
        <v>44703.372916666667</v>
      </c>
      <c r="B22870" t="s">
        <v>184</v>
      </c>
      <c r="C22870" t="s">
        <v>11271</v>
      </c>
    </row>
    <row r="22871" spans="1:4" x14ac:dyDescent="0.25">
      <c r="A22871" s="2">
        <v>44703.372916666667</v>
      </c>
      <c r="B22871" t="s">
        <v>184</v>
      </c>
      <c r="C22871" t="s">
        <v>11272</v>
      </c>
    </row>
    <row r="22872" spans="1:4" x14ac:dyDescent="0.25">
      <c r="A22872" s="2">
        <v>44703.372916666667</v>
      </c>
      <c r="B22872" t="s">
        <v>184</v>
      </c>
      <c r="D22872" t="s">
        <v>953</v>
      </c>
    </row>
    <row r="22873" spans="1:4" x14ac:dyDescent="0.25">
      <c r="A22873" s="2">
        <v>44703.372916666667</v>
      </c>
      <c r="B22873" t="s">
        <v>184</v>
      </c>
      <c r="D22873" t="s">
        <v>842</v>
      </c>
    </row>
    <row r="22874" spans="1:4" x14ac:dyDescent="0.25">
      <c r="A22874" s="2">
        <v>44703.372916666667</v>
      </c>
      <c r="B22874" t="s">
        <v>184</v>
      </c>
      <c r="D22874" t="s">
        <v>1880</v>
      </c>
    </row>
    <row r="22875" spans="1:4" x14ac:dyDescent="0.25">
      <c r="A22875" s="2">
        <v>44703.42291666667</v>
      </c>
      <c r="B22875" t="s">
        <v>1161</v>
      </c>
      <c r="C22875" t="s">
        <v>11376</v>
      </c>
    </row>
    <row r="22876" spans="1:4" x14ac:dyDescent="0.25">
      <c r="A22876" s="2">
        <v>44703.42291666667</v>
      </c>
      <c r="B22876" t="s">
        <v>1161</v>
      </c>
      <c r="D22876" t="s">
        <v>5064</v>
      </c>
    </row>
    <row r="22877" spans="1:4" x14ac:dyDescent="0.25">
      <c r="A22877" s="2">
        <v>44703.423611111109</v>
      </c>
      <c r="B22877" t="s">
        <v>1161</v>
      </c>
      <c r="C22877" t="s">
        <v>11377</v>
      </c>
    </row>
    <row r="22878" spans="1:4" x14ac:dyDescent="0.25">
      <c r="A22878" s="2">
        <v>44703.423611111109</v>
      </c>
      <c r="B22878" t="s">
        <v>1161</v>
      </c>
      <c r="D22878" t="s">
        <v>1849</v>
      </c>
    </row>
    <row r="22879" spans="1:4" x14ac:dyDescent="0.25">
      <c r="A22879" s="2">
        <v>44703.424305555556</v>
      </c>
      <c r="B22879" t="s">
        <v>1161</v>
      </c>
      <c r="C22879" t="s">
        <v>11378</v>
      </c>
    </row>
    <row r="22880" spans="1:4" x14ac:dyDescent="0.25">
      <c r="A22880" s="2">
        <v>44703.424305555556</v>
      </c>
      <c r="B22880" t="s">
        <v>1161</v>
      </c>
      <c r="C22880" t="s">
        <v>11379</v>
      </c>
    </row>
    <row r="22881" spans="1:4" x14ac:dyDescent="0.25">
      <c r="A22881" s="2">
        <v>44703.424305555556</v>
      </c>
      <c r="B22881" t="s">
        <v>1161</v>
      </c>
      <c r="D22881" t="s">
        <v>1929</v>
      </c>
    </row>
    <row r="22882" spans="1:4" x14ac:dyDescent="0.25">
      <c r="A22882" s="2">
        <v>44703.424305555556</v>
      </c>
      <c r="B22882" t="s">
        <v>1161</v>
      </c>
      <c r="D22882" t="s">
        <v>1013</v>
      </c>
    </row>
    <row r="22883" spans="1:4" x14ac:dyDescent="0.25">
      <c r="A22883" s="2">
        <v>44703.425000000003</v>
      </c>
      <c r="B22883" t="s">
        <v>1161</v>
      </c>
      <c r="C22883" t="s">
        <v>11380</v>
      </c>
    </row>
    <row r="22884" spans="1:4" x14ac:dyDescent="0.25">
      <c r="A22884" s="2">
        <v>44703.425000000003</v>
      </c>
      <c r="B22884" t="s">
        <v>1161</v>
      </c>
      <c r="D22884" t="s">
        <v>845</v>
      </c>
    </row>
    <row r="22885" spans="1:4" x14ac:dyDescent="0.25">
      <c r="A22885" s="2">
        <v>44703.425694444442</v>
      </c>
      <c r="B22885" t="s">
        <v>1161</v>
      </c>
      <c r="C22885" t="s">
        <v>11381</v>
      </c>
    </row>
    <row r="22886" spans="1:4" x14ac:dyDescent="0.25">
      <c r="A22886" s="2">
        <v>44703.425694444442</v>
      </c>
      <c r="B22886" t="s">
        <v>1161</v>
      </c>
      <c r="D22886" t="s">
        <v>1853</v>
      </c>
    </row>
    <row r="22887" spans="1:4" x14ac:dyDescent="0.25">
      <c r="A22887" s="2">
        <v>44703.642361111109</v>
      </c>
      <c r="B22887" t="s">
        <v>169</v>
      </c>
      <c r="C22887" t="s">
        <v>12646</v>
      </c>
    </row>
    <row r="22888" spans="1:4" x14ac:dyDescent="0.25">
      <c r="A22888" s="2">
        <v>44703.642361111109</v>
      </c>
      <c r="B22888" t="s">
        <v>169</v>
      </c>
      <c r="C22888" t="s">
        <v>12647</v>
      </c>
    </row>
    <row r="22889" spans="1:4" x14ac:dyDescent="0.25">
      <c r="A22889" s="2">
        <v>44703.642361111109</v>
      </c>
      <c r="B22889" t="s">
        <v>169</v>
      </c>
      <c r="D22889" t="s">
        <v>5010</v>
      </c>
    </row>
    <row r="22890" spans="1:4" x14ac:dyDescent="0.25">
      <c r="A22890" s="2">
        <v>44703.642361111109</v>
      </c>
      <c r="B22890" t="s">
        <v>169</v>
      </c>
      <c r="D22890" t="s">
        <v>1849</v>
      </c>
    </row>
    <row r="22891" spans="1:4" x14ac:dyDescent="0.25">
      <c r="A22891" s="2">
        <v>44703.643055555556</v>
      </c>
      <c r="B22891" t="s">
        <v>169</v>
      </c>
      <c r="C22891" t="s">
        <v>12648</v>
      </c>
    </row>
    <row r="22892" spans="1:4" x14ac:dyDescent="0.25">
      <c r="A22892" s="2">
        <v>44703.643055555556</v>
      </c>
      <c r="B22892" t="s">
        <v>169</v>
      </c>
      <c r="C22892" t="s">
        <v>12649</v>
      </c>
    </row>
    <row r="22893" spans="1:4" x14ac:dyDescent="0.25">
      <c r="A22893" s="2">
        <v>44703.643055555556</v>
      </c>
      <c r="B22893" t="s">
        <v>169</v>
      </c>
      <c r="D22893" t="s">
        <v>1892</v>
      </c>
    </row>
    <row r="22894" spans="1:4" x14ac:dyDescent="0.25">
      <c r="A22894" s="2">
        <v>44703.643055555556</v>
      </c>
      <c r="B22894" t="s">
        <v>169</v>
      </c>
      <c r="D22894" t="s">
        <v>1934</v>
      </c>
    </row>
    <row r="22895" spans="1:4" x14ac:dyDescent="0.25">
      <c r="A22895" s="2">
        <v>44703.643750000003</v>
      </c>
      <c r="B22895" t="s">
        <v>169</v>
      </c>
      <c r="C22895" t="s">
        <v>12650</v>
      </c>
    </row>
    <row r="22896" spans="1:4" x14ac:dyDescent="0.25">
      <c r="A22896" s="2">
        <v>44703.643750000003</v>
      </c>
      <c r="B22896" t="s">
        <v>169</v>
      </c>
      <c r="C22896" t="s">
        <v>12651</v>
      </c>
    </row>
    <row r="22897" spans="1:4" x14ac:dyDescent="0.25">
      <c r="A22897" s="2">
        <v>44703.643750000003</v>
      </c>
      <c r="B22897" t="s">
        <v>169</v>
      </c>
      <c r="D22897" t="s">
        <v>846</v>
      </c>
    </row>
    <row r="22898" spans="1:4" x14ac:dyDescent="0.25">
      <c r="A22898" s="2">
        <v>44703.643750000003</v>
      </c>
      <c r="B22898" t="s">
        <v>169</v>
      </c>
      <c r="D22898" t="s">
        <v>852</v>
      </c>
    </row>
    <row r="22899" spans="1:4" x14ac:dyDescent="0.25">
      <c r="A22899" s="2">
        <v>44703.644444444442</v>
      </c>
      <c r="B22899" t="s">
        <v>169</v>
      </c>
      <c r="C22899" t="s">
        <v>12652</v>
      </c>
    </row>
    <row r="22900" spans="1:4" x14ac:dyDescent="0.25">
      <c r="A22900" s="2">
        <v>44703.644444444442</v>
      </c>
      <c r="B22900" t="s">
        <v>169</v>
      </c>
      <c r="C22900" t="s">
        <v>12653</v>
      </c>
    </row>
    <row r="22901" spans="1:4" x14ac:dyDescent="0.25">
      <c r="A22901" s="2">
        <v>44703.644444444442</v>
      </c>
      <c r="B22901" t="s">
        <v>169</v>
      </c>
      <c r="D22901" t="s">
        <v>901</v>
      </c>
    </row>
    <row r="22902" spans="1:4" x14ac:dyDescent="0.25">
      <c r="A22902" s="2">
        <v>44703.644444444442</v>
      </c>
      <c r="B22902" t="s">
        <v>169</v>
      </c>
      <c r="D22902" t="s">
        <v>1895</v>
      </c>
    </row>
    <row r="22903" spans="1:4" x14ac:dyDescent="0.25">
      <c r="A22903" s="2">
        <v>44703.645138888889</v>
      </c>
      <c r="B22903" t="s">
        <v>169</v>
      </c>
      <c r="C22903" t="s">
        <v>12654</v>
      </c>
    </row>
    <row r="22904" spans="1:4" x14ac:dyDescent="0.25">
      <c r="A22904" s="2">
        <v>44703.645138888889</v>
      </c>
      <c r="B22904" t="s">
        <v>169</v>
      </c>
      <c r="D22904" t="s">
        <v>885</v>
      </c>
    </row>
    <row r="22905" spans="1:4" x14ac:dyDescent="0.25">
      <c r="A22905" s="2">
        <v>44703.645833333336</v>
      </c>
      <c r="B22905" t="s">
        <v>169</v>
      </c>
      <c r="C22905" t="s">
        <v>12655</v>
      </c>
    </row>
    <row r="22906" spans="1:4" x14ac:dyDescent="0.25">
      <c r="A22906" s="2">
        <v>44703.645833333336</v>
      </c>
      <c r="B22906" t="s">
        <v>169</v>
      </c>
      <c r="C22906" t="s">
        <v>12656</v>
      </c>
    </row>
    <row r="22907" spans="1:4" x14ac:dyDescent="0.25">
      <c r="A22907" s="2">
        <v>44703.645833333336</v>
      </c>
      <c r="B22907" t="s">
        <v>169</v>
      </c>
      <c r="C22907" t="s">
        <v>6637</v>
      </c>
    </row>
    <row r="22908" spans="1:4" x14ac:dyDescent="0.25">
      <c r="A22908" s="2">
        <v>44703.645833333336</v>
      </c>
      <c r="B22908" t="s">
        <v>169</v>
      </c>
      <c r="D22908" t="s">
        <v>1855</v>
      </c>
    </row>
    <row r="22909" spans="1:4" x14ac:dyDescent="0.25">
      <c r="A22909" s="2">
        <v>44703.645833333336</v>
      </c>
      <c r="B22909" t="s">
        <v>169</v>
      </c>
      <c r="D22909" t="s">
        <v>1854</v>
      </c>
    </row>
    <row r="22910" spans="1:4" x14ac:dyDescent="0.25">
      <c r="A22910" s="2">
        <v>44703.645833333336</v>
      </c>
      <c r="B22910" t="s">
        <v>169</v>
      </c>
      <c r="D22910" t="s">
        <v>952</v>
      </c>
    </row>
    <row r="22911" spans="1:4" x14ac:dyDescent="0.25">
      <c r="A22911" s="2">
        <v>44703.646527777775</v>
      </c>
      <c r="B22911" t="s">
        <v>169</v>
      </c>
      <c r="C22911" t="s">
        <v>12657</v>
      </c>
    </row>
    <row r="22912" spans="1:4" x14ac:dyDescent="0.25">
      <c r="A22912" s="2">
        <v>44703.646527777775</v>
      </c>
      <c r="B22912" t="s">
        <v>169</v>
      </c>
      <c r="D22912" t="s">
        <v>825</v>
      </c>
    </row>
    <row r="22913" spans="1:4" x14ac:dyDescent="0.25">
      <c r="A22913" s="2">
        <v>44703.647222222222</v>
      </c>
      <c r="B22913" t="s">
        <v>169</v>
      </c>
      <c r="C22913" t="s">
        <v>12658</v>
      </c>
    </row>
    <row r="22914" spans="1:4" x14ac:dyDescent="0.25">
      <c r="A22914" s="2">
        <v>44703.647222222222</v>
      </c>
      <c r="B22914" t="s">
        <v>169</v>
      </c>
      <c r="C22914" t="s">
        <v>12659</v>
      </c>
    </row>
    <row r="22915" spans="1:4" x14ac:dyDescent="0.25">
      <c r="A22915" s="2">
        <v>44703.647222222222</v>
      </c>
      <c r="B22915" t="s">
        <v>169</v>
      </c>
      <c r="D22915" t="s">
        <v>853</v>
      </c>
    </row>
    <row r="22916" spans="1:4" x14ac:dyDescent="0.25">
      <c r="A22916" s="2">
        <v>44703.647222222222</v>
      </c>
      <c r="B22916" t="s">
        <v>169</v>
      </c>
      <c r="D22916" t="s">
        <v>850</v>
      </c>
    </row>
    <row r="22917" spans="1:4" x14ac:dyDescent="0.25">
      <c r="A22917" s="2">
        <v>44703.647916666669</v>
      </c>
      <c r="B22917" t="s">
        <v>169</v>
      </c>
      <c r="C22917" t="s">
        <v>12660</v>
      </c>
    </row>
    <row r="22918" spans="1:4" x14ac:dyDescent="0.25">
      <c r="A22918" s="2">
        <v>44703.647916666669</v>
      </c>
      <c r="B22918" t="s">
        <v>169</v>
      </c>
      <c r="D22918" t="s">
        <v>922</v>
      </c>
    </row>
    <row r="22919" spans="1:4" x14ac:dyDescent="0.25">
      <c r="A22919" s="2">
        <v>44703.682638888888</v>
      </c>
      <c r="B22919" t="s">
        <v>10296</v>
      </c>
      <c r="C22919" t="s">
        <v>6386</v>
      </c>
    </row>
    <row r="22920" spans="1:4" x14ac:dyDescent="0.25">
      <c r="A22920" s="2">
        <v>44703.682638888888</v>
      </c>
      <c r="B22920" t="s">
        <v>10296</v>
      </c>
      <c r="C22920" t="s">
        <v>6386</v>
      </c>
    </row>
    <row r="22921" spans="1:4" x14ac:dyDescent="0.25">
      <c r="A22921" s="2">
        <v>44703.682638888888</v>
      </c>
      <c r="B22921" t="s">
        <v>10296</v>
      </c>
      <c r="D22921" t="s">
        <v>4988</v>
      </c>
    </row>
    <row r="22922" spans="1:4" x14ac:dyDescent="0.25">
      <c r="A22922" s="2">
        <v>44703.682638888888</v>
      </c>
      <c r="B22922" t="s">
        <v>10296</v>
      </c>
      <c r="D22922" t="s">
        <v>1848</v>
      </c>
    </row>
    <row r="22923" spans="1:4" x14ac:dyDescent="0.25">
      <c r="A22923" s="2">
        <v>44703.685416666667</v>
      </c>
      <c r="B22923" t="s">
        <v>10296</v>
      </c>
      <c r="C22923" t="s">
        <v>12384</v>
      </c>
    </row>
    <row r="22924" spans="1:4" x14ac:dyDescent="0.25">
      <c r="A22924" s="2">
        <v>44703.685416666667</v>
      </c>
      <c r="B22924" t="s">
        <v>10296</v>
      </c>
      <c r="C22924" t="s">
        <v>6386</v>
      </c>
    </row>
    <row r="22925" spans="1:4" x14ac:dyDescent="0.25">
      <c r="A22925" s="2">
        <v>44703.685416666667</v>
      </c>
      <c r="B22925" t="s">
        <v>10296</v>
      </c>
      <c r="C22925" t="s">
        <v>6567</v>
      </c>
    </row>
    <row r="22926" spans="1:4" x14ac:dyDescent="0.25">
      <c r="A22926" s="2">
        <v>44703.685416666667</v>
      </c>
      <c r="B22926" t="s">
        <v>10296</v>
      </c>
      <c r="D22926" t="s">
        <v>1849</v>
      </c>
    </row>
    <row r="22927" spans="1:4" x14ac:dyDescent="0.25">
      <c r="A22927" s="2">
        <v>44703.685416666667</v>
      </c>
      <c r="B22927" t="s">
        <v>10296</v>
      </c>
      <c r="D22927" t="s">
        <v>1850</v>
      </c>
    </row>
    <row r="22928" spans="1:4" x14ac:dyDescent="0.25">
      <c r="A22928" s="2">
        <v>44703.685416666667</v>
      </c>
      <c r="B22928" t="s">
        <v>10296</v>
      </c>
      <c r="D22928" t="s">
        <v>1897</v>
      </c>
    </row>
    <row r="22929" spans="1:4" x14ac:dyDescent="0.25">
      <c r="A22929" s="2">
        <v>44703.712500000001</v>
      </c>
      <c r="B22929" t="s">
        <v>10299</v>
      </c>
      <c r="C22929" t="s">
        <v>10868</v>
      </c>
    </row>
    <row r="22930" spans="1:4" x14ac:dyDescent="0.25">
      <c r="A22930" s="2">
        <v>44703.712500000001</v>
      </c>
      <c r="B22930" t="s">
        <v>10299</v>
      </c>
      <c r="C22930" t="s">
        <v>6386</v>
      </c>
    </row>
    <row r="22931" spans="1:4" x14ac:dyDescent="0.25">
      <c r="A22931" s="2">
        <v>44703.712500000001</v>
      </c>
      <c r="B22931" t="s">
        <v>10299</v>
      </c>
      <c r="D22931" t="s">
        <v>5009</v>
      </c>
    </row>
    <row r="22932" spans="1:4" x14ac:dyDescent="0.25">
      <c r="A22932" s="2">
        <v>44703.712500000001</v>
      </c>
      <c r="B22932" t="s">
        <v>10299</v>
      </c>
      <c r="D22932" t="s">
        <v>1848</v>
      </c>
    </row>
    <row r="22933" spans="1:4" x14ac:dyDescent="0.25">
      <c r="A22933" s="2">
        <v>44703.713194444441</v>
      </c>
      <c r="B22933" t="s">
        <v>10299</v>
      </c>
      <c r="C22933" t="s">
        <v>10869</v>
      </c>
    </row>
    <row r="22934" spans="1:4" x14ac:dyDescent="0.25">
      <c r="A22934" s="2">
        <v>44703.713194444441</v>
      </c>
      <c r="B22934" t="s">
        <v>10299</v>
      </c>
      <c r="C22934" t="s">
        <v>6386</v>
      </c>
    </row>
    <row r="22935" spans="1:4" x14ac:dyDescent="0.25">
      <c r="A22935" s="2">
        <v>44703.713194444441</v>
      </c>
      <c r="B22935" t="s">
        <v>10299</v>
      </c>
      <c r="C22935" t="s">
        <v>7593</v>
      </c>
    </row>
    <row r="22936" spans="1:4" x14ac:dyDescent="0.25">
      <c r="A22936" s="2">
        <v>44703.713194444441</v>
      </c>
      <c r="B22936" t="s">
        <v>10299</v>
      </c>
      <c r="C22936" t="s">
        <v>8778</v>
      </c>
    </row>
    <row r="22937" spans="1:4" x14ac:dyDescent="0.25">
      <c r="A22937" s="2">
        <v>44703.713194444441</v>
      </c>
      <c r="B22937" t="s">
        <v>10299</v>
      </c>
      <c r="D22937" t="s">
        <v>1849</v>
      </c>
    </row>
    <row r="22938" spans="1:4" x14ac:dyDescent="0.25">
      <c r="A22938" s="2">
        <v>44703.713194444441</v>
      </c>
      <c r="B22938" t="s">
        <v>10299</v>
      </c>
      <c r="D22938" t="s">
        <v>1850</v>
      </c>
    </row>
    <row r="22939" spans="1:4" x14ac:dyDescent="0.25">
      <c r="A22939" s="2">
        <v>44703.713194444441</v>
      </c>
      <c r="B22939" t="s">
        <v>10299</v>
      </c>
      <c r="D22939" t="s">
        <v>5012</v>
      </c>
    </row>
    <row r="22940" spans="1:4" x14ac:dyDescent="0.25">
      <c r="A22940" s="2">
        <v>44703.713194444441</v>
      </c>
      <c r="B22940" t="s">
        <v>10299</v>
      </c>
      <c r="D22940" t="s">
        <v>1852</v>
      </c>
    </row>
    <row r="22941" spans="1:4" x14ac:dyDescent="0.25">
      <c r="A22941" s="2">
        <v>44703.713888888888</v>
      </c>
      <c r="B22941" t="s">
        <v>10299</v>
      </c>
      <c r="C22941" t="s">
        <v>1538</v>
      </c>
    </row>
    <row r="22942" spans="1:4" x14ac:dyDescent="0.25">
      <c r="A22942" s="2">
        <v>44703.713888888888</v>
      </c>
      <c r="B22942" t="s">
        <v>10299</v>
      </c>
      <c r="C22942" t="s">
        <v>10870</v>
      </c>
    </row>
    <row r="22943" spans="1:4" x14ac:dyDescent="0.25">
      <c r="A22943" s="2">
        <v>44703.713888888888</v>
      </c>
      <c r="B22943" t="s">
        <v>10299</v>
      </c>
      <c r="C22943" t="s">
        <v>6386</v>
      </c>
    </row>
    <row r="22944" spans="1:4" x14ac:dyDescent="0.25">
      <c r="A22944" s="2">
        <v>44703.713888888888</v>
      </c>
      <c r="B22944" t="s">
        <v>10299</v>
      </c>
      <c r="C22944" t="s">
        <v>10871</v>
      </c>
    </row>
    <row r="22945" spans="1:4" x14ac:dyDescent="0.25">
      <c r="A22945" s="2">
        <v>44703.713888888888</v>
      </c>
      <c r="B22945" t="s">
        <v>10299</v>
      </c>
      <c r="C22945" t="s">
        <v>6386</v>
      </c>
    </row>
    <row r="22946" spans="1:4" x14ac:dyDescent="0.25">
      <c r="A22946" s="2">
        <v>44703.713888888888</v>
      </c>
      <c r="B22946" t="s">
        <v>10299</v>
      </c>
      <c r="D22946" t="s">
        <v>827</v>
      </c>
    </row>
    <row r="22947" spans="1:4" x14ac:dyDescent="0.25">
      <c r="A22947" s="2">
        <v>44703.713888888888</v>
      </c>
      <c r="B22947" t="s">
        <v>10299</v>
      </c>
      <c r="D22947" t="s">
        <v>1008</v>
      </c>
    </row>
    <row r="22948" spans="1:4" x14ac:dyDescent="0.25">
      <c r="A22948" s="2">
        <v>44703.713888888888</v>
      </c>
      <c r="B22948" t="s">
        <v>10299</v>
      </c>
      <c r="D22948" t="s">
        <v>955</v>
      </c>
    </row>
    <row r="22949" spans="1:4" x14ac:dyDescent="0.25">
      <c r="A22949" s="2">
        <v>44703.713888888888</v>
      </c>
      <c r="B22949" t="s">
        <v>10299</v>
      </c>
      <c r="D22949" t="s">
        <v>904</v>
      </c>
    </row>
    <row r="22950" spans="1:4" x14ac:dyDescent="0.25">
      <c r="A22950" s="2">
        <v>44703.713888888888</v>
      </c>
      <c r="B22950" t="s">
        <v>10299</v>
      </c>
      <c r="D22950" t="s">
        <v>996</v>
      </c>
    </row>
    <row r="22951" spans="1:4" x14ac:dyDescent="0.25">
      <c r="A22951" s="2">
        <v>44703.714583333334</v>
      </c>
      <c r="B22951" t="s">
        <v>10299</v>
      </c>
      <c r="C22951" t="s">
        <v>10872</v>
      </c>
    </row>
    <row r="22952" spans="1:4" x14ac:dyDescent="0.25">
      <c r="A22952" s="2">
        <v>44703.714583333334</v>
      </c>
      <c r="B22952" t="s">
        <v>10299</v>
      </c>
      <c r="C22952" t="s">
        <v>10873</v>
      </c>
    </row>
    <row r="22953" spans="1:4" x14ac:dyDescent="0.25">
      <c r="A22953" s="2">
        <v>44703.714583333334</v>
      </c>
      <c r="B22953" t="s">
        <v>10299</v>
      </c>
      <c r="C22953" t="s">
        <v>10874</v>
      </c>
    </row>
    <row r="22954" spans="1:4" x14ac:dyDescent="0.25">
      <c r="A22954" s="2">
        <v>44703.714583333334</v>
      </c>
      <c r="B22954" t="s">
        <v>10299</v>
      </c>
      <c r="C22954" t="s">
        <v>6386</v>
      </c>
    </row>
    <row r="22955" spans="1:4" x14ac:dyDescent="0.25">
      <c r="A22955" s="2">
        <v>44703.714583333334</v>
      </c>
      <c r="B22955" t="s">
        <v>10299</v>
      </c>
      <c r="C22955" t="s">
        <v>7437</v>
      </c>
    </row>
    <row r="22956" spans="1:4" x14ac:dyDescent="0.25">
      <c r="A22956" s="2">
        <v>44703.714583333334</v>
      </c>
      <c r="B22956" t="s">
        <v>10299</v>
      </c>
      <c r="D22956" t="s">
        <v>910</v>
      </c>
    </row>
    <row r="22957" spans="1:4" x14ac:dyDescent="0.25">
      <c r="A22957" s="2">
        <v>44703.714583333334</v>
      </c>
      <c r="B22957" t="s">
        <v>10299</v>
      </c>
      <c r="D22957" t="s">
        <v>853</v>
      </c>
    </row>
    <row r="22958" spans="1:4" x14ac:dyDescent="0.25">
      <c r="A22958" s="2">
        <v>44703.714583333334</v>
      </c>
      <c r="B22958" t="s">
        <v>10299</v>
      </c>
      <c r="D22958" t="s">
        <v>828</v>
      </c>
    </row>
    <row r="22959" spans="1:4" x14ac:dyDescent="0.25">
      <c r="A22959" s="2">
        <v>44703.714583333334</v>
      </c>
      <c r="B22959" t="s">
        <v>10299</v>
      </c>
      <c r="D22959" t="s">
        <v>971</v>
      </c>
    </row>
    <row r="22960" spans="1:4" x14ac:dyDescent="0.25">
      <c r="A22960" s="2">
        <v>44703.714583333334</v>
      </c>
      <c r="B22960" t="s">
        <v>10299</v>
      </c>
      <c r="D22960" t="s">
        <v>1895</v>
      </c>
    </row>
    <row r="22961" spans="1:4" x14ac:dyDescent="0.25">
      <c r="A22961" s="2">
        <v>44703.715277777781</v>
      </c>
      <c r="B22961" t="s">
        <v>10299</v>
      </c>
      <c r="C22961" t="s">
        <v>10875</v>
      </c>
    </row>
    <row r="22962" spans="1:4" x14ac:dyDescent="0.25">
      <c r="A22962" s="2">
        <v>44703.715277777781</v>
      </c>
      <c r="B22962" t="s">
        <v>10299</v>
      </c>
      <c r="D22962" t="s">
        <v>885</v>
      </c>
    </row>
    <row r="22963" spans="1:4" x14ac:dyDescent="0.25">
      <c r="A22963" s="2">
        <v>44703.736111111109</v>
      </c>
      <c r="B22963" t="s">
        <v>1115</v>
      </c>
      <c r="C22963" t="s">
        <v>6386</v>
      </c>
    </row>
    <row r="22964" spans="1:4" x14ac:dyDescent="0.25">
      <c r="A22964" s="2">
        <v>44703.736111111109</v>
      </c>
      <c r="B22964" t="s">
        <v>1115</v>
      </c>
      <c r="D22964" t="s">
        <v>5006</v>
      </c>
    </row>
    <row r="22965" spans="1:4" x14ac:dyDescent="0.25">
      <c r="A22965" s="2">
        <v>44703.736805555556</v>
      </c>
      <c r="B22965" t="s">
        <v>1115</v>
      </c>
      <c r="C22965" t="s">
        <v>10606</v>
      </c>
    </row>
    <row r="22966" spans="1:4" x14ac:dyDescent="0.25">
      <c r="A22966" s="2">
        <v>44703.736805555556</v>
      </c>
      <c r="B22966" t="s">
        <v>1115</v>
      </c>
      <c r="C22966" t="s">
        <v>10622</v>
      </c>
    </row>
    <row r="22967" spans="1:4" x14ac:dyDescent="0.25">
      <c r="A22967" s="2">
        <v>44703.736805555556</v>
      </c>
      <c r="B22967" t="s">
        <v>1115</v>
      </c>
      <c r="D22967" t="s">
        <v>1848</v>
      </c>
    </row>
    <row r="22968" spans="1:4" x14ac:dyDescent="0.25">
      <c r="A22968" s="2">
        <v>44703.736805555556</v>
      </c>
      <c r="B22968" t="s">
        <v>1115</v>
      </c>
      <c r="D22968" t="s">
        <v>1849</v>
      </c>
    </row>
    <row r="22969" spans="1:4" x14ac:dyDescent="0.25">
      <c r="A22969" s="2">
        <v>44703.75</v>
      </c>
      <c r="B22969" t="s">
        <v>1115</v>
      </c>
      <c r="C22969" t="s">
        <v>6386</v>
      </c>
    </row>
    <row r="22970" spans="1:4" x14ac:dyDescent="0.25">
      <c r="A22970" s="2">
        <v>44703.75</v>
      </c>
      <c r="B22970" t="s">
        <v>1115</v>
      </c>
      <c r="C22970" t="s">
        <v>10623</v>
      </c>
    </row>
    <row r="22971" spans="1:4" x14ac:dyDescent="0.25">
      <c r="A22971" s="2">
        <v>44703.75</v>
      </c>
      <c r="B22971" t="s">
        <v>1115</v>
      </c>
      <c r="C22971" t="s">
        <v>6386</v>
      </c>
    </row>
    <row r="22972" spans="1:4" x14ac:dyDescent="0.25">
      <c r="A22972" s="2">
        <v>44703.75</v>
      </c>
      <c r="B22972" t="s">
        <v>1115</v>
      </c>
      <c r="D22972" t="s">
        <v>1850</v>
      </c>
    </row>
    <row r="22973" spans="1:4" x14ac:dyDescent="0.25">
      <c r="A22973" s="2">
        <v>44703.75</v>
      </c>
      <c r="B22973" t="s">
        <v>1115</v>
      </c>
      <c r="D22973" t="s">
        <v>1888</v>
      </c>
    </row>
    <row r="22974" spans="1:4" x14ac:dyDescent="0.25">
      <c r="A22974" s="2">
        <v>44703.75</v>
      </c>
      <c r="B22974" t="s">
        <v>1115</v>
      </c>
      <c r="D22974" t="s">
        <v>1852</v>
      </c>
    </row>
    <row r="22975" spans="1:4" x14ac:dyDescent="0.25">
      <c r="A22975" s="2">
        <v>44703.750694444447</v>
      </c>
      <c r="B22975" t="s">
        <v>1115</v>
      </c>
      <c r="C22975" t="s">
        <v>10624</v>
      </c>
    </row>
    <row r="22976" spans="1:4" x14ac:dyDescent="0.25">
      <c r="A22976" s="2">
        <v>44703.750694444447</v>
      </c>
      <c r="B22976" t="s">
        <v>1115</v>
      </c>
      <c r="C22976" t="s">
        <v>10625</v>
      </c>
    </row>
    <row r="22977" spans="1:4" x14ac:dyDescent="0.25">
      <c r="A22977" s="2">
        <v>44703.750694444447</v>
      </c>
      <c r="B22977" t="s">
        <v>1115</v>
      </c>
      <c r="C22977" t="s">
        <v>10626</v>
      </c>
    </row>
    <row r="22978" spans="1:4" x14ac:dyDescent="0.25">
      <c r="A22978" s="2">
        <v>44703.750694444447</v>
      </c>
      <c r="B22978" t="s">
        <v>1115</v>
      </c>
      <c r="C22978" t="s">
        <v>6386</v>
      </c>
    </row>
    <row r="22979" spans="1:4" x14ac:dyDescent="0.25">
      <c r="A22979" s="2">
        <v>44703.750694444447</v>
      </c>
      <c r="B22979" t="s">
        <v>1115</v>
      </c>
      <c r="D22979" t="s">
        <v>899</v>
      </c>
    </row>
    <row r="22980" spans="1:4" x14ac:dyDescent="0.25">
      <c r="A22980" s="2">
        <v>44703.750694444447</v>
      </c>
      <c r="B22980" t="s">
        <v>1115</v>
      </c>
      <c r="D22980" t="s">
        <v>900</v>
      </c>
    </row>
    <row r="22981" spans="1:4" x14ac:dyDescent="0.25">
      <c r="A22981" s="2">
        <v>44703.750694444447</v>
      </c>
      <c r="B22981" t="s">
        <v>1115</v>
      </c>
      <c r="D22981" t="s">
        <v>844</v>
      </c>
    </row>
    <row r="22982" spans="1:4" x14ac:dyDescent="0.25">
      <c r="A22982" s="2">
        <v>44703.750694444447</v>
      </c>
      <c r="B22982" t="s">
        <v>1115</v>
      </c>
      <c r="D22982" t="s">
        <v>845</v>
      </c>
    </row>
    <row r="22983" spans="1:4" x14ac:dyDescent="0.25">
      <c r="A22983" s="2">
        <v>44703.751388888886</v>
      </c>
      <c r="B22983" t="s">
        <v>1115</v>
      </c>
      <c r="C22983" t="s">
        <v>10627</v>
      </c>
    </row>
    <row r="22984" spans="1:4" x14ac:dyDescent="0.25">
      <c r="A22984" s="2">
        <v>44703.751388888886</v>
      </c>
      <c r="B22984" t="s">
        <v>1115</v>
      </c>
      <c r="C22984" t="s">
        <v>6386</v>
      </c>
    </row>
    <row r="22985" spans="1:4" x14ac:dyDescent="0.25">
      <c r="A22985" s="2">
        <v>44703.751388888886</v>
      </c>
      <c r="B22985" t="s">
        <v>1115</v>
      </c>
      <c r="D22985" t="s">
        <v>828</v>
      </c>
    </row>
    <row r="22986" spans="1:4" x14ac:dyDescent="0.25">
      <c r="A22986" s="2">
        <v>44703.751388888886</v>
      </c>
      <c r="B22986" t="s">
        <v>1115</v>
      </c>
      <c r="D22986" t="s">
        <v>892</v>
      </c>
    </row>
    <row r="22987" spans="1:4" x14ac:dyDescent="0.25">
      <c r="A22987" s="2">
        <v>44703.956944444442</v>
      </c>
      <c r="B22987" t="s">
        <v>180</v>
      </c>
      <c r="C22987" t="s">
        <v>6396</v>
      </c>
    </row>
    <row r="22988" spans="1:4" x14ac:dyDescent="0.25">
      <c r="A22988" s="2">
        <v>44703.956944444442</v>
      </c>
      <c r="B22988" t="s">
        <v>180</v>
      </c>
      <c r="D22988" t="s">
        <v>5003</v>
      </c>
    </row>
    <row r="22989" spans="1:4" x14ac:dyDescent="0.25">
      <c r="A22989" s="2">
        <v>44703.957638888889</v>
      </c>
      <c r="B22989" t="s">
        <v>180</v>
      </c>
      <c r="C22989" t="s">
        <v>12320</v>
      </c>
    </row>
    <row r="22990" spans="1:4" x14ac:dyDescent="0.25">
      <c r="A22990" s="2">
        <v>44703.957638888889</v>
      </c>
      <c r="B22990" t="s">
        <v>180</v>
      </c>
      <c r="C22990" t="s">
        <v>12321</v>
      </c>
    </row>
    <row r="22991" spans="1:4" x14ac:dyDescent="0.25">
      <c r="A22991" s="2">
        <v>44703.957638888889</v>
      </c>
      <c r="B22991" t="s">
        <v>180</v>
      </c>
      <c r="C22991" t="s">
        <v>12322</v>
      </c>
    </row>
    <row r="22992" spans="1:4" x14ac:dyDescent="0.25">
      <c r="A22992" s="2">
        <v>44703.957638888889</v>
      </c>
      <c r="B22992" t="s">
        <v>180</v>
      </c>
      <c r="D22992" t="s">
        <v>1849</v>
      </c>
    </row>
    <row r="22993" spans="1:4" x14ac:dyDescent="0.25">
      <c r="A22993" s="2">
        <v>44703.957638888889</v>
      </c>
      <c r="B22993" t="s">
        <v>180</v>
      </c>
      <c r="D22993" t="s">
        <v>5004</v>
      </c>
    </row>
    <row r="22994" spans="1:4" x14ac:dyDescent="0.25">
      <c r="A22994" s="2">
        <v>44703.957638888889</v>
      </c>
      <c r="B22994" t="s">
        <v>180</v>
      </c>
      <c r="D22994" t="s">
        <v>5021</v>
      </c>
    </row>
    <row r="22995" spans="1:4" x14ac:dyDescent="0.25">
      <c r="A22995" s="2">
        <v>44703.958333333336</v>
      </c>
      <c r="B22995" t="s">
        <v>180</v>
      </c>
      <c r="C22995" t="s">
        <v>12323</v>
      </c>
    </row>
    <row r="22996" spans="1:4" x14ac:dyDescent="0.25">
      <c r="A22996" s="2">
        <v>44703.958333333336</v>
      </c>
      <c r="B22996" t="s">
        <v>180</v>
      </c>
      <c r="D22996" t="s">
        <v>842</v>
      </c>
    </row>
    <row r="22997" spans="1:4" x14ac:dyDescent="0.25">
      <c r="A22997" s="2">
        <v>44703.959027777775</v>
      </c>
      <c r="B22997" t="s">
        <v>180</v>
      </c>
      <c r="C22997" t="s">
        <v>194</v>
      </c>
    </row>
    <row r="22998" spans="1:4" x14ac:dyDescent="0.25">
      <c r="A22998" s="2">
        <v>44703.959027777775</v>
      </c>
      <c r="B22998" t="s">
        <v>180</v>
      </c>
      <c r="C22998" t="s">
        <v>12324</v>
      </c>
    </row>
    <row r="22999" spans="1:4" x14ac:dyDescent="0.25">
      <c r="A22999" s="2">
        <v>44703.959027777775</v>
      </c>
      <c r="B22999" t="s">
        <v>180</v>
      </c>
      <c r="C22999" t="s">
        <v>12325</v>
      </c>
    </row>
    <row r="23000" spans="1:4" x14ac:dyDescent="0.25">
      <c r="A23000" s="2">
        <v>44703.959027777775</v>
      </c>
      <c r="B23000" t="s">
        <v>180</v>
      </c>
      <c r="C23000" t="s">
        <v>12326</v>
      </c>
    </row>
    <row r="23001" spans="1:4" x14ac:dyDescent="0.25">
      <c r="A23001" s="2">
        <v>44703.959027777775</v>
      </c>
      <c r="B23001" t="s">
        <v>180</v>
      </c>
      <c r="C23001" t="s">
        <v>7151</v>
      </c>
    </row>
    <row r="23002" spans="1:4" x14ac:dyDescent="0.25">
      <c r="A23002" s="2">
        <v>44703.959027777775</v>
      </c>
      <c r="B23002" t="s">
        <v>180</v>
      </c>
      <c r="D23002" t="s">
        <v>949</v>
      </c>
    </row>
    <row r="23003" spans="1:4" x14ac:dyDescent="0.25">
      <c r="A23003" s="2">
        <v>44703.959027777775</v>
      </c>
      <c r="B23003" t="s">
        <v>180</v>
      </c>
      <c r="D23003" t="s">
        <v>902</v>
      </c>
    </row>
    <row r="23004" spans="1:4" x14ac:dyDescent="0.25">
      <c r="A23004" s="2">
        <v>44703.959027777775</v>
      </c>
      <c r="B23004" t="s">
        <v>180</v>
      </c>
      <c r="D23004" t="s">
        <v>1008</v>
      </c>
    </row>
    <row r="23005" spans="1:4" x14ac:dyDescent="0.25">
      <c r="A23005" s="2">
        <v>44703.959027777775</v>
      </c>
      <c r="B23005" t="s">
        <v>180</v>
      </c>
      <c r="D23005" t="s">
        <v>825</v>
      </c>
    </row>
    <row r="23006" spans="1:4" x14ac:dyDescent="0.25">
      <c r="A23006" s="2">
        <v>44703.959027777775</v>
      </c>
      <c r="B23006" t="s">
        <v>180</v>
      </c>
      <c r="D23006" t="s">
        <v>853</v>
      </c>
    </row>
    <row r="23007" spans="1:4" x14ac:dyDescent="0.25">
      <c r="A23007" s="2">
        <v>44703.959722222222</v>
      </c>
      <c r="B23007" t="s">
        <v>180</v>
      </c>
      <c r="C23007" t="s">
        <v>12327</v>
      </c>
    </row>
    <row r="23008" spans="1:4" x14ac:dyDescent="0.25">
      <c r="A23008" s="2">
        <v>44703.959722222222</v>
      </c>
      <c r="B23008" t="s">
        <v>180</v>
      </c>
      <c r="C23008" t="s">
        <v>12328</v>
      </c>
    </row>
    <row r="23009" spans="1:4" x14ac:dyDescent="0.25">
      <c r="A23009" s="2">
        <v>44703.959722222222</v>
      </c>
      <c r="B23009" t="s">
        <v>180</v>
      </c>
      <c r="C23009" t="s">
        <v>12329</v>
      </c>
    </row>
    <row r="23010" spans="1:4" x14ac:dyDescent="0.25">
      <c r="A23010" s="2">
        <v>44703.959722222222</v>
      </c>
      <c r="B23010" t="s">
        <v>180</v>
      </c>
      <c r="D23010" t="s">
        <v>827</v>
      </c>
    </row>
    <row r="23011" spans="1:4" x14ac:dyDescent="0.25">
      <c r="A23011" s="2">
        <v>44703.959722222222</v>
      </c>
      <c r="B23011" t="s">
        <v>180</v>
      </c>
      <c r="D23011" t="s">
        <v>894</v>
      </c>
    </row>
    <row r="23012" spans="1:4" x14ac:dyDescent="0.25">
      <c r="A23012" s="2">
        <v>44703.959722222222</v>
      </c>
      <c r="B23012" t="s">
        <v>180</v>
      </c>
      <c r="D23012" t="s">
        <v>1853</v>
      </c>
    </row>
    <row r="23013" spans="1:4" x14ac:dyDescent="0.25">
      <c r="A23013" s="2">
        <v>44703.961111111108</v>
      </c>
      <c r="B23013" t="s">
        <v>180</v>
      </c>
      <c r="C23013" t="s">
        <v>6567</v>
      </c>
    </row>
    <row r="23014" spans="1:4" x14ac:dyDescent="0.25">
      <c r="A23014" s="2">
        <v>44703.961111111108</v>
      </c>
      <c r="B23014" t="s">
        <v>180</v>
      </c>
      <c r="D23014" t="s">
        <v>846</v>
      </c>
    </row>
    <row r="23015" spans="1:4" x14ac:dyDescent="0.25">
      <c r="A23015" s="2">
        <v>44704.482638888891</v>
      </c>
      <c r="B23015" t="s">
        <v>10296</v>
      </c>
      <c r="C23015" t="s">
        <v>6386</v>
      </c>
    </row>
    <row r="23016" spans="1:4" x14ac:dyDescent="0.25">
      <c r="A23016" s="2">
        <v>44704.482638888891</v>
      </c>
      <c r="B23016" t="s">
        <v>10296</v>
      </c>
      <c r="D23016" t="s">
        <v>4988</v>
      </c>
    </row>
    <row r="23017" spans="1:4" x14ac:dyDescent="0.25">
      <c r="A23017" s="2">
        <v>44704.48333333333</v>
      </c>
      <c r="B23017" t="s">
        <v>10296</v>
      </c>
      <c r="C23017" t="s">
        <v>6386</v>
      </c>
    </row>
    <row r="23018" spans="1:4" x14ac:dyDescent="0.25">
      <c r="A23018" s="2">
        <v>44704.48333333333</v>
      </c>
      <c r="B23018" t="s">
        <v>10296</v>
      </c>
      <c r="C23018" t="s">
        <v>12215</v>
      </c>
    </row>
    <row r="23019" spans="1:4" x14ac:dyDescent="0.25">
      <c r="A23019" s="2">
        <v>44704.48333333333</v>
      </c>
      <c r="B23019" t="s">
        <v>10296</v>
      </c>
      <c r="C23019" t="s">
        <v>6386</v>
      </c>
    </row>
    <row r="23020" spans="1:4" x14ac:dyDescent="0.25">
      <c r="A23020" s="2">
        <v>44704.48333333333</v>
      </c>
      <c r="B23020" t="s">
        <v>10296</v>
      </c>
      <c r="D23020" t="s">
        <v>1848</v>
      </c>
    </row>
    <row r="23021" spans="1:4" x14ac:dyDescent="0.25">
      <c r="A23021" s="2">
        <v>44704.48333333333</v>
      </c>
      <c r="B23021" t="s">
        <v>10296</v>
      </c>
      <c r="D23021" t="s">
        <v>1849</v>
      </c>
    </row>
    <row r="23022" spans="1:4" x14ac:dyDescent="0.25">
      <c r="A23022" s="2">
        <v>44704.48333333333</v>
      </c>
      <c r="B23022" t="s">
        <v>10296</v>
      </c>
      <c r="D23022" t="s">
        <v>1850</v>
      </c>
    </row>
    <row r="23023" spans="1:4" x14ac:dyDescent="0.25">
      <c r="A23023" s="2">
        <v>44704.484027777777</v>
      </c>
      <c r="B23023" t="s">
        <v>10296</v>
      </c>
      <c r="C23023" t="s">
        <v>21</v>
      </c>
    </row>
    <row r="23024" spans="1:4" x14ac:dyDescent="0.25">
      <c r="A23024" s="2">
        <v>44704.484027777777</v>
      </c>
      <c r="B23024" t="s">
        <v>10296</v>
      </c>
      <c r="C23024" t="s">
        <v>6386</v>
      </c>
    </row>
    <row r="23025" spans="1:4" x14ac:dyDescent="0.25">
      <c r="A23025" s="2">
        <v>44704.484027777777</v>
      </c>
      <c r="B23025" t="s">
        <v>10296</v>
      </c>
      <c r="C23025" t="s">
        <v>1446</v>
      </c>
    </row>
    <row r="23026" spans="1:4" x14ac:dyDescent="0.25">
      <c r="A23026" s="2">
        <v>44704.484027777777</v>
      </c>
      <c r="B23026" t="s">
        <v>10296</v>
      </c>
      <c r="C23026" t="s">
        <v>6386</v>
      </c>
    </row>
    <row r="23027" spans="1:4" x14ac:dyDescent="0.25">
      <c r="A23027" s="2">
        <v>44704.484027777777</v>
      </c>
      <c r="B23027" t="s">
        <v>10296</v>
      </c>
      <c r="D23027" t="s">
        <v>1897</v>
      </c>
    </row>
    <row r="23028" spans="1:4" x14ac:dyDescent="0.25">
      <c r="A23028" s="2">
        <v>44704.484027777777</v>
      </c>
      <c r="B23028" t="s">
        <v>10296</v>
      </c>
      <c r="D23028" t="s">
        <v>1852</v>
      </c>
    </row>
    <row r="23029" spans="1:4" x14ac:dyDescent="0.25">
      <c r="A23029" s="2">
        <v>44704.484027777777</v>
      </c>
      <c r="B23029" t="s">
        <v>10296</v>
      </c>
      <c r="D23029" t="s">
        <v>846</v>
      </c>
    </row>
    <row r="23030" spans="1:4" x14ac:dyDescent="0.25">
      <c r="A23030" s="2">
        <v>44704.484027777777</v>
      </c>
      <c r="B23030" t="s">
        <v>10296</v>
      </c>
      <c r="D23030" t="s">
        <v>891</v>
      </c>
    </row>
    <row r="23031" spans="1:4" x14ac:dyDescent="0.25">
      <c r="A23031" s="2">
        <v>44704.484722222223</v>
      </c>
      <c r="B23031" t="s">
        <v>10296</v>
      </c>
      <c r="C23031" t="s">
        <v>12216</v>
      </c>
    </row>
    <row r="23032" spans="1:4" x14ac:dyDescent="0.25">
      <c r="A23032" s="2">
        <v>44704.484722222223</v>
      </c>
      <c r="B23032" t="s">
        <v>10296</v>
      </c>
      <c r="D23032" t="s">
        <v>849</v>
      </c>
    </row>
    <row r="23033" spans="1:4" x14ac:dyDescent="0.25">
      <c r="A23033" s="2">
        <v>44704.48541666667</v>
      </c>
      <c r="B23033" t="s">
        <v>10296</v>
      </c>
      <c r="C23033" t="s">
        <v>12217</v>
      </c>
    </row>
    <row r="23034" spans="1:4" x14ac:dyDescent="0.25">
      <c r="A23034" s="2">
        <v>44704.48541666667</v>
      </c>
      <c r="B23034" t="s">
        <v>10296</v>
      </c>
      <c r="C23034" t="s">
        <v>12218</v>
      </c>
    </row>
    <row r="23035" spans="1:4" x14ac:dyDescent="0.25">
      <c r="A23035" s="2">
        <v>44704.48541666667</v>
      </c>
      <c r="B23035" t="s">
        <v>10296</v>
      </c>
      <c r="D23035" t="s">
        <v>848</v>
      </c>
    </row>
    <row r="23036" spans="1:4" x14ac:dyDescent="0.25">
      <c r="A23036" s="2">
        <v>44704.48541666667</v>
      </c>
      <c r="B23036" t="s">
        <v>10296</v>
      </c>
      <c r="D23036" t="s">
        <v>834</v>
      </c>
    </row>
    <row r="23037" spans="1:4" x14ac:dyDescent="0.25">
      <c r="A23037" s="2">
        <v>44704.486111111109</v>
      </c>
      <c r="B23037" t="s">
        <v>10296</v>
      </c>
      <c r="C23037" t="s">
        <v>12219</v>
      </c>
    </row>
    <row r="23038" spans="1:4" x14ac:dyDescent="0.25">
      <c r="A23038" s="2">
        <v>44704.486111111109</v>
      </c>
      <c r="B23038" t="s">
        <v>10296</v>
      </c>
      <c r="D23038" t="s">
        <v>1932</v>
      </c>
    </row>
    <row r="23039" spans="1:4" x14ac:dyDescent="0.25">
      <c r="A23039" s="2">
        <v>44704.519444444442</v>
      </c>
      <c r="B23039" t="s">
        <v>183</v>
      </c>
      <c r="C23039" t="s">
        <v>1249</v>
      </c>
    </row>
    <row r="23040" spans="1:4" x14ac:dyDescent="0.25">
      <c r="A23040" s="2">
        <v>44704.519444444442</v>
      </c>
      <c r="B23040" t="s">
        <v>183</v>
      </c>
      <c r="D23040" t="s">
        <v>4996</v>
      </c>
    </row>
    <row r="23041" spans="1:4" x14ac:dyDescent="0.25">
      <c r="A23041" s="2">
        <v>44704.520138888889</v>
      </c>
      <c r="B23041" t="s">
        <v>183</v>
      </c>
      <c r="C23041" t="s">
        <v>10054</v>
      </c>
    </row>
    <row r="23042" spans="1:4" x14ac:dyDescent="0.25">
      <c r="A23042" s="2">
        <v>44704.520138888889</v>
      </c>
      <c r="B23042" t="s">
        <v>183</v>
      </c>
      <c r="D23042" t="s">
        <v>1848</v>
      </c>
    </row>
    <row r="23043" spans="1:4" x14ac:dyDescent="0.25">
      <c r="A23043" s="2">
        <v>44704.526388888888</v>
      </c>
      <c r="B23043" t="s">
        <v>183</v>
      </c>
      <c r="C23043" t="s">
        <v>11530</v>
      </c>
    </row>
    <row r="23044" spans="1:4" x14ac:dyDescent="0.25">
      <c r="A23044" s="2">
        <v>44704.526388888888</v>
      </c>
      <c r="B23044" t="s">
        <v>183</v>
      </c>
      <c r="D23044" t="s">
        <v>1849</v>
      </c>
    </row>
    <row r="23045" spans="1:4" x14ac:dyDescent="0.25">
      <c r="A23045" s="2">
        <v>44704.527083333334</v>
      </c>
      <c r="B23045" t="s">
        <v>183</v>
      </c>
      <c r="C23045" t="s">
        <v>11531</v>
      </c>
    </row>
    <row r="23046" spans="1:4" x14ac:dyDescent="0.25">
      <c r="A23046" s="2">
        <v>44704.527083333334</v>
      </c>
      <c r="B23046" t="s">
        <v>183</v>
      </c>
      <c r="D23046" t="s">
        <v>1905</v>
      </c>
    </row>
    <row r="23047" spans="1:4" x14ac:dyDescent="0.25">
      <c r="A23047" s="2">
        <v>44704.527777777781</v>
      </c>
      <c r="B23047" t="s">
        <v>183</v>
      </c>
      <c r="C23047" t="s">
        <v>11532</v>
      </c>
    </row>
    <row r="23048" spans="1:4" x14ac:dyDescent="0.25">
      <c r="A23048" s="2">
        <v>44704.527777777781</v>
      </c>
      <c r="B23048" t="s">
        <v>183</v>
      </c>
      <c r="D23048" t="s">
        <v>1853</v>
      </c>
    </row>
    <row r="23049" spans="1:4" x14ac:dyDescent="0.25">
      <c r="A23049" s="2">
        <v>44704.565972222219</v>
      </c>
      <c r="B23049" t="s">
        <v>163</v>
      </c>
      <c r="C23049" t="s">
        <v>10918</v>
      </c>
    </row>
    <row r="23050" spans="1:4" x14ac:dyDescent="0.25">
      <c r="A23050" s="2">
        <v>44704.565972222219</v>
      </c>
      <c r="B23050" t="s">
        <v>163</v>
      </c>
      <c r="C23050" t="s">
        <v>7205</v>
      </c>
    </row>
    <row r="23051" spans="1:4" x14ac:dyDescent="0.25">
      <c r="A23051" s="2">
        <v>44704.565972222219</v>
      </c>
      <c r="B23051" t="s">
        <v>163</v>
      </c>
      <c r="D23051" t="s">
        <v>4993</v>
      </c>
    </row>
    <row r="23052" spans="1:4" x14ac:dyDescent="0.25">
      <c r="A23052" s="2">
        <v>44704.565972222219</v>
      </c>
      <c r="B23052" t="s">
        <v>163</v>
      </c>
      <c r="D23052" t="s">
        <v>1848</v>
      </c>
    </row>
    <row r="23053" spans="1:4" x14ac:dyDescent="0.25">
      <c r="A23053" s="2">
        <v>44704.566666666666</v>
      </c>
      <c r="B23053" t="s">
        <v>163</v>
      </c>
      <c r="C23053" t="s">
        <v>10919</v>
      </c>
    </row>
    <row r="23054" spans="1:4" x14ac:dyDescent="0.25">
      <c r="A23054" s="2">
        <v>44704.566666666666</v>
      </c>
      <c r="B23054" t="s">
        <v>163</v>
      </c>
      <c r="C23054" t="s">
        <v>1249</v>
      </c>
    </row>
    <row r="23055" spans="1:4" x14ac:dyDescent="0.25">
      <c r="A23055" s="2">
        <v>44704.566666666666</v>
      </c>
      <c r="B23055" t="s">
        <v>163</v>
      </c>
      <c r="D23055" t="s">
        <v>1849</v>
      </c>
    </row>
    <row r="23056" spans="1:4" x14ac:dyDescent="0.25">
      <c r="A23056" s="2">
        <v>44704.566666666666</v>
      </c>
      <c r="B23056" t="s">
        <v>163</v>
      </c>
      <c r="D23056" t="s">
        <v>1850</v>
      </c>
    </row>
    <row r="23057" spans="1:4" x14ac:dyDescent="0.25">
      <c r="A23057" s="2">
        <v>44704.567361111112</v>
      </c>
      <c r="B23057" t="s">
        <v>163</v>
      </c>
      <c r="C23057" t="s">
        <v>10920</v>
      </c>
    </row>
    <row r="23058" spans="1:4" x14ac:dyDescent="0.25">
      <c r="A23058" s="2">
        <v>44704.567361111112</v>
      </c>
      <c r="B23058" t="s">
        <v>163</v>
      </c>
      <c r="C23058" t="s">
        <v>1249</v>
      </c>
    </row>
    <row r="23059" spans="1:4" x14ac:dyDescent="0.25">
      <c r="A23059" s="2">
        <v>44704.567361111112</v>
      </c>
      <c r="B23059" t="s">
        <v>163</v>
      </c>
      <c r="D23059" t="s">
        <v>1851</v>
      </c>
    </row>
    <row r="23060" spans="1:4" x14ac:dyDescent="0.25">
      <c r="A23060" s="2">
        <v>44704.567361111112</v>
      </c>
      <c r="B23060" t="s">
        <v>163</v>
      </c>
      <c r="D23060" t="s">
        <v>1852</v>
      </c>
    </row>
    <row r="23061" spans="1:4" x14ac:dyDescent="0.25">
      <c r="A23061" s="2">
        <v>44704.568055555559</v>
      </c>
      <c r="B23061" t="s">
        <v>163</v>
      </c>
      <c r="C23061" t="s">
        <v>10921</v>
      </c>
    </row>
    <row r="23062" spans="1:4" x14ac:dyDescent="0.25">
      <c r="A23062" s="2">
        <v>44704.568055555559</v>
      </c>
      <c r="B23062" t="s">
        <v>163</v>
      </c>
      <c r="D23062" t="s">
        <v>842</v>
      </c>
    </row>
    <row r="23063" spans="1:4" x14ac:dyDescent="0.25">
      <c r="A23063" s="2">
        <v>44704.568749999999</v>
      </c>
      <c r="B23063" t="s">
        <v>163</v>
      </c>
      <c r="C23063" t="s">
        <v>10922</v>
      </c>
    </row>
    <row r="23064" spans="1:4" x14ac:dyDescent="0.25">
      <c r="A23064" s="2">
        <v>44704.568749999999</v>
      </c>
      <c r="B23064" t="s">
        <v>163</v>
      </c>
      <c r="D23064" t="s">
        <v>1921</v>
      </c>
    </row>
    <row r="23065" spans="1:4" x14ac:dyDescent="0.25">
      <c r="A23065" s="2">
        <v>44704.569444444445</v>
      </c>
      <c r="B23065" t="s">
        <v>163</v>
      </c>
      <c r="C23065" t="s">
        <v>10923</v>
      </c>
    </row>
    <row r="23066" spans="1:4" x14ac:dyDescent="0.25">
      <c r="A23066" s="2">
        <v>44704.569444444445</v>
      </c>
      <c r="B23066" t="s">
        <v>163</v>
      </c>
      <c r="C23066" t="s">
        <v>10924</v>
      </c>
    </row>
    <row r="23067" spans="1:4" x14ac:dyDescent="0.25">
      <c r="A23067" s="2">
        <v>44704.569444444445</v>
      </c>
      <c r="B23067" t="s">
        <v>163</v>
      </c>
      <c r="D23067" t="s">
        <v>850</v>
      </c>
    </row>
    <row r="23068" spans="1:4" x14ac:dyDescent="0.25">
      <c r="A23068" s="2">
        <v>44704.569444444445</v>
      </c>
      <c r="B23068" t="s">
        <v>163</v>
      </c>
      <c r="D23068" t="s">
        <v>852</v>
      </c>
    </row>
    <row r="23069" spans="1:4" x14ac:dyDescent="0.25">
      <c r="A23069" s="2">
        <v>44704.570138888892</v>
      </c>
      <c r="B23069" t="s">
        <v>163</v>
      </c>
      <c r="C23069" t="s">
        <v>10925</v>
      </c>
    </row>
    <row r="23070" spans="1:4" x14ac:dyDescent="0.25">
      <c r="A23070" s="2">
        <v>44704.570138888892</v>
      </c>
      <c r="B23070" t="s">
        <v>163</v>
      </c>
      <c r="D23070" t="s">
        <v>901</v>
      </c>
    </row>
    <row r="23071" spans="1:4" x14ac:dyDescent="0.25">
      <c r="A23071" s="2">
        <v>44704.570833333331</v>
      </c>
      <c r="B23071" t="s">
        <v>163</v>
      </c>
      <c r="C23071" t="s">
        <v>10926</v>
      </c>
    </row>
    <row r="23072" spans="1:4" x14ac:dyDescent="0.25">
      <c r="A23072" s="2">
        <v>44704.570833333331</v>
      </c>
      <c r="B23072" t="s">
        <v>163</v>
      </c>
      <c r="C23072" t="s">
        <v>10911</v>
      </c>
    </row>
    <row r="23073" spans="1:4" x14ac:dyDescent="0.25">
      <c r="A23073" s="2">
        <v>44704.570833333331</v>
      </c>
      <c r="B23073" t="s">
        <v>163</v>
      </c>
      <c r="C23073" t="s">
        <v>10927</v>
      </c>
    </row>
    <row r="23074" spans="1:4" x14ac:dyDescent="0.25">
      <c r="A23074" s="2">
        <v>44704.570833333331</v>
      </c>
      <c r="B23074" t="s">
        <v>163</v>
      </c>
      <c r="C23074" t="s">
        <v>10928</v>
      </c>
    </row>
    <row r="23075" spans="1:4" x14ac:dyDescent="0.25">
      <c r="A23075" s="2">
        <v>44704.570833333331</v>
      </c>
      <c r="B23075" t="s">
        <v>163</v>
      </c>
      <c r="D23075" t="s">
        <v>894</v>
      </c>
    </row>
    <row r="23076" spans="1:4" x14ac:dyDescent="0.25">
      <c r="A23076" s="2">
        <v>44704.570833333331</v>
      </c>
      <c r="B23076" t="s">
        <v>163</v>
      </c>
      <c r="D23076" t="s">
        <v>825</v>
      </c>
    </row>
    <row r="23077" spans="1:4" x14ac:dyDescent="0.25">
      <c r="A23077" s="2">
        <v>44704.570833333331</v>
      </c>
      <c r="B23077" t="s">
        <v>163</v>
      </c>
      <c r="D23077" t="s">
        <v>853</v>
      </c>
    </row>
    <row r="23078" spans="1:4" x14ac:dyDescent="0.25">
      <c r="A23078" s="2">
        <v>44704.570833333331</v>
      </c>
      <c r="B23078" t="s">
        <v>163</v>
      </c>
      <c r="D23078" t="s">
        <v>828</v>
      </c>
    </row>
    <row r="23079" spans="1:4" x14ac:dyDescent="0.25">
      <c r="A23079" s="2">
        <v>44704.571527777778</v>
      </c>
      <c r="B23079" t="s">
        <v>163</v>
      </c>
      <c r="C23079" t="s">
        <v>10929</v>
      </c>
    </row>
    <row r="23080" spans="1:4" x14ac:dyDescent="0.25">
      <c r="A23080" s="2">
        <v>44704.571527777778</v>
      </c>
      <c r="B23080" t="s">
        <v>163</v>
      </c>
      <c r="D23080" t="s">
        <v>892</v>
      </c>
    </row>
    <row r="23081" spans="1:4" x14ac:dyDescent="0.25">
      <c r="A23081" s="2">
        <v>44704.6</v>
      </c>
      <c r="B23081" t="s">
        <v>174</v>
      </c>
      <c r="C23081" t="s">
        <v>11382</v>
      </c>
    </row>
    <row r="23082" spans="1:4" x14ac:dyDescent="0.25">
      <c r="A23082" s="2">
        <v>44704.6</v>
      </c>
      <c r="B23082" t="s">
        <v>174</v>
      </c>
      <c r="C23082" t="s">
        <v>11383</v>
      </c>
    </row>
    <row r="23083" spans="1:4" x14ac:dyDescent="0.25">
      <c r="A23083" s="2">
        <v>44704.6</v>
      </c>
      <c r="B23083" t="s">
        <v>174</v>
      </c>
      <c r="D23083" t="s">
        <v>5002</v>
      </c>
    </row>
    <row r="23084" spans="1:4" x14ac:dyDescent="0.25">
      <c r="A23084" s="2">
        <v>44704.6</v>
      </c>
      <c r="B23084" t="s">
        <v>174</v>
      </c>
      <c r="D23084" t="s">
        <v>1849</v>
      </c>
    </row>
    <row r="23085" spans="1:4" x14ac:dyDescent="0.25">
      <c r="A23085" s="2">
        <v>44704.600694444445</v>
      </c>
      <c r="B23085" t="s">
        <v>174</v>
      </c>
      <c r="C23085" t="s">
        <v>11384</v>
      </c>
    </row>
    <row r="23086" spans="1:4" x14ac:dyDescent="0.25">
      <c r="A23086" s="2">
        <v>44704.600694444445</v>
      </c>
      <c r="B23086" t="s">
        <v>174</v>
      </c>
      <c r="D23086" t="s">
        <v>1887</v>
      </c>
    </row>
    <row r="23087" spans="1:4" x14ac:dyDescent="0.25">
      <c r="A23087" s="2">
        <v>44704.602083333331</v>
      </c>
      <c r="B23087" t="s">
        <v>174</v>
      </c>
      <c r="C23087" t="s">
        <v>11385</v>
      </c>
    </row>
    <row r="23088" spans="1:4" x14ac:dyDescent="0.25">
      <c r="A23088" s="2">
        <v>44704.602083333331</v>
      </c>
      <c r="B23088" t="s">
        <v>174</v>
      </c>
      <c r="C23088" t="s">
        <v>11386</v>
      </c>
    </row>
    <row r="23089" spans="1:4" x14ac:dyDescent="0.25">
      <c r="A23089" s="2">
        <v>44704.602083333331</v>
      </c>
      <c r="B23089" t="s">
        <v>174</v>
      </c>
      <c r="D23089" t="s">
        <v>1050</v>
      </c>
    </row>
    <row r="23090" spans="1:4" x14ac:dyDescent="0.25">
      <c r="A23090" s="2">
        <v>44704.602083333331</v>
      </c>
      <c r="B23090" t="s">
        <v>174</v>
      </c>
      <c r="D23090" t="s">
        <v>908</v>
      </c>
    </row>
    <row r="23091" spans="1:4" x14ac:dyDescent="0.25">
      <c r="A23091" s="2">
        <v>44704.602777777778</v>
      </c>
      <c r="B23091" t="s">
        <v>174</v>
      </c>
      <c r="C23091" t="s">
        <v>11387</v>
      </c>
    </row>
    <row r="23092" spans="1:4" x14ac:dyDescent="0.25">
      <c r="A23092" s="2">
        <v>44704.602777777778</v>
      </c>
      <c r="B23092" t="s">
        <v>174</v>
      </c>
      <c r="D23092" t="s">
        <v>849</v>
      </c>
    </row>
    <row r="23093" spans="1:4" x14ac:dyDescent="0.25">
      <c r="A23093" s="2">
        <v>44704.603472222225</v>
      </c>
      <c r="B23093" t="s">
        <v>174</v>
      </c>
      <c r="C23093" t="s">
        <v>11388</v>
      </c>
    </row>
    <row r="23094" spans="1:4" x14ac:dyDescent="0.25">
      <c r="A23094" s="2">
        <v>44704.603472222225</v>
      </c>
      <c r="B23094" t="s">
        <v>174</v>
      </c>
      <c r="D23094" t="s">
        <v>848</v>
      </c>
    </row>
    <row r="23095" spans="1:4" x14ac:dyDescent="0.25">
      <c r="A23095" s="2">
        <v>44704.604861111111</v>
      </c>
      <c r="B23095" t="s">
        <v>174</v>
      </c>
      <c r="C23095" t="s">
        <v>11389</v>
      </c>
    </row>
    <row r="23096" spans="1:4" x14ac:dyDescent="0.25">
      <c r="A23096" s="2">
        <v>44704.604861111111</v>
      </c>
      <c r="B23096" t="s">
        <v>174</v>
      </c>
      <c r="D23096" t="s">
        <v>910</v>
      </c>
    </row>
    <row r="23097" spans="1:4" x14ac:dyDescent="0.25">
      <c r="A23097" s="2">
        <v>44704.605555555558</v>
      </c>
      <c r="B23097" t="s">
        <v>174</v>
      </c>
      <c r="C23097" t="s">
        <v>11390</v>
      </c>
    </row>
    <row r="23098" spans="1:4" x14ac:dyDescent="0.25">
      <c r="A23098" s="2">
        <v>44704.605555555558</v>
      </c>
      <c r="B23098" t="s">
        <v>174</v>
      </c>
      <c r="C23098" t="s">
        <v>11391</v>
      </c>
    </row>
    <row r="23099" spans="1:4" x14ac:dyDescent="0.25">
      <c r="A23099" s="2">
        <v>44704.605555555558</v>
      </c>
      <c r="B23099" t="s">
        <v>174</v>
      </c>
      <c r="D23099" t="s">
        <v>853</v>
      </c>
    </row>
    <row r="23100" spans="1:4" x14ac:dyDescent="0.25">
      <c r="A23100" s="2">
        <v>44704.605555555558</v>
      </c>
      <c r="B23100" t="s">
        <v>174</v>
      </c>
      <c r="D23100" t="s">
        <v>842</v>
      </c>
    </row>
    <row r="23101" spans="1:4" x14ac:dyDescent="0.25">
      <c r="A23101" s="2">
        <v>44704.606249999997</v>
      </c>
      <c r="B23101" t="s">
        <v>174</v>
      </c>
      <c r="C23101" t="s">
        <v>11392</v>
      </c>
    </row>
    <row r="23102" spans="1:4" x14ac:dyDescent="0.25">
      <c r="A23102" s="2">
        <v>44704.606249999997</v>
      </c>
      <c r="B23102" t="s">
        <v>174</v>
      </c>
      <c r="C23102" t="s">
        <v>11393</v>
      </c>
    </row>
    <row r="23103" spans="1:4" x14ac:dyDescent="0.25">
      <c r="A23103" s="2">
        <v>44704.606249999997</v>
      </c>
      <c r="B23103" t="s">
        <v>174</v>
      </c>
      <c r="D23103" t="s">
        <v>844</v>
      </c>
    </row>
    <row r="23104" spans="1:4" x14ac:dyDescent="0.25">
      <c r="A23104" s="2">
        <v>44704.606249999997</v>
      </c>
      <c r="B23104" t="s">
        <v>174</v>
      </c>
      <c r="D23104" t="s">
        <v>1934</v>
      </c>
    </row>
    <row r="23105" spans="1:4" x14ac:dyDescent="0.25">
      <c r="A23105" s="2">
        <v>44704.606944444444</v>
      </c>
      <c r="B23105" t="s">
        <v>174</v>
      </c>
      <c r="C23105" t="s">
        <v>11394</v>
      </c>
    </row>
    <row r="23106" spans="1:4" x14ac:dyDescent="0.25">
      <c r="A23106" s="2">
        <v>44704.606944444444</v>
      </c>
      <c r="B23106" t="s">
        <v>174</v>
      </c>
      <c r="D23106" t="s">
        <v>828</v>
      </c>
    </row>
    <row r="23107" spans="1:4" x14ac:dyDescent="0.25">
      <c r="A23107" s="2">
        <v>44704.607638888891</v>
      </c>
      <c r="B23107" t="s">
        <v>174</v>
      </c>
      <c r="C23107" t="s">
        <v>11395</v>
      </c>
    </row>
    <row r="23108" spans="1:4" x14ac:dyDescent="0.25">
      <c r="A23108" s="2">
        <v>44704.607638888891</v>
      </c>
      <c r="B23108" t="s">
        <v>174</v>
      </c>
      <c r="C23108" t="s">
        <v>1249</v>
      </c>
    </row>
    <row r="23109" spans="1:4" x14ac:dyDescent="0.25">
      <c r="A23109" s="2">
        <v>44704.607638888891</v>
      </c>
      <c r="B23109" t="s">
        <v>174</v>
      </c>
      <c r="D23109" t="s">
        <v>850</v>
      </c>
    </row>
    <row r="23110" spans="1:4" x14ac:dyDescent="0.25">
      <c r="A23110" s="2">
        <v>44704.607638888891</v>
      </c>
      <c r="B23110" t="s">
        <v>174</v>
      </c>
      <c r="D23110" t="s">
        <v>893</v>
      </c>
    </row>
    <row r="23111" spans="1:4" x14ac:dyDescent="0.25">
      <c r="A23111" s="2">
        <v>44704.609027777777</v>
      </c>
      <c r="B23111" t="s">
        <v>174</v>
      </c>
      <c r="C23111" t="s">
        <v>11396</v>
      </c>
    </row>
    <row r="23112" spans="1:4" x14ac:dyDescent="0.25">
      <c r="A23112" s="2">
        <v>44704.609027777777</v>
      </c>
      <c r="B23112" t="s">
        <v>174</v>
      </c>
      <c r="C23112" t="s">
        <v>11397</v>
      </c>
    </row>
    <row r="23113" spans="1:4" x14ac:dyDescent="0.25">
      <c r="A23113" s="2">
        <v>44704.609027777777</v>
      </c>
      <c r="B23113" t="s">
        <v>174</v>
      </c>
      <c r="D23113" t="s">
        <v>992</v>
      </c>
    </row>
    <row r="23114" spans="1:4" x14ac:dyDescent="0.25">
      <c r="A23114" s="2">
        <v>44704.609027777777</v>
      </c>
      <c r="B23114" t="s">
        <v>174</v>
      </c>
      <c r="D23114" t="s">
        <v>852</v>
      </c>
    </row>
    <row r="23115" spans="1:4" x14ac:dyDescent="0.25">
      <c r="A23115" s="2">
        <v>44704.783333333333</v>
      </c>
      <c r="B23115" t="s">
        <v>162</v>
      </c>
      <c r="C23115" t="s">
        <v>6386</v>
      </c>
    </row>
    <row r="23116" spans="1:4" x14ac:dyDescent="0.25">
      <c r="A23116" s="2">
        <v>44704.783333333333</v>
      </c>
      <c r="B23116" t="s">
        <v>162</v>
      </c>
      <c r="C23116" t="s">
        <v>6386</v>
      </c>
    </row>
    <row r="23117" spans="1:4" x14ac:dyDescent="0.25">
      <c r="A23117" s="2">
        <v>44704.783333333333</v>
      </c>
      <c r="B23117" t="s">
        <v>162</v>
      </c>
      <c r="D23117" t="s">
        <v>5030</v>
      </c>
    </row>
    <row r="23118" spans="1:4" x14ac:dyDescent="0.25">
      <c r="A23118" s="2">
        <v>44704.783333333333</v>
      </c>
      <c r="B23118" t="s">
        <v>162</v>
      </c>
      <c r="D23118" t="s">
        <v>1848</v>
      </c>
    </row>
    <row r="23119" spans="1:4" x14ac:dyDescent="0.25">
      <c r="A23119" s="2">
        <v>44704.784722222219</v>
      </c>
      <c r="B23119" t="s">
        <v>162</v>
      </c>
      <c r="C23119" t="s">
        <v>12385</v>
      </c>
    </row>
    <row r="23120" spans="1:4" x14ac:dyDescent="0.25">
      <c r="A23120" s="2">
        <v>44704.784722222219</v>
      </c>
      <c r="B23120" t="s">
        <v>162</v>
      </c>
      <c r="D23120" t="s">
        <v>1849</v>
      </c>
    </row>
    <row r="23121" spans="1:4" x14ac:dyDescent="0.25">
      <c r="A23121" s="2">
        <v>44704.785416666666</v>
      </c>
      <c r="B23121" t="s">
        <v>162</v>
      </c>
      <c r="C23121" t="s">
        <v>6386</v>
      </c>
    </row>
    <row r="23122" spans="1:4" x14ac:dyDescent="0.25">
      <c r="A23122" s="2">
        <v>44704.785416666666</v>
      </c>
      <c r="B23122" t="s">
        <v>162</v>
      </c>
      <c r="C23122" t="s">
        <v>6567</v>
      </c>
    </row>
    <row r="23123" spans="1:4" x14ac:dyDescent="0.25">
      <c r="A23123" s="2">
        <v>44704.785416666666</v>
      </c>
      <c r="B23123" t="s">
        <v>162</v>
      </c>
      <c r="D23123" t="s">
        <v>1850</v>
      </c>
    </row>
    <row r="23124" spans="1:4" x14ac:dyDescent="0.25">
      <c r="A23124" s="2">
        <v>44704.785416666666</v>
      </c>
      <c r="B23124" t="s">
        <v>162</v>
      </c>
      <c r="D23124" t="s">
        <v>1851</v>
      </c>
    </row>
    <row r="23125" spans="1:4" x14ac:dyDescent="0.25">
      <c r="A23125" s="2">
        <v>44704.833333333336</v>
      </c>
      <c r="B23125" t="s">
        <v>10297</v>
      </c>
      <c r="C23125" t="s">
        <v>12495</v>
      </c>
    </row>
    <row r="23126" spans="1:4" x14ac:dyDescent="0.25">
      <c r="A23126" s="2">
        <v>44704.833333333336</v>
      </c>
      <c r="B23126" t="s">
        <v>10297</v>
      </c>
      <c r="D23126" t="s">
        <v>4989</v>
      </c>
    </row>
    <row r="23127" spans="1:4" x14ac:dyDescent="0.25">
      <c r="A23127" s="2">
        <v>44704.834027777775</v>
      </c>
      <c r="B23127" t="s">
        <v>10297</v>
      </c>
      <c r="C23127" t="s">
        <v>12496</v>
      </c>
    </row>
    <row r="23128" spans="1:4" x14ac:dyDescent="0.25">
      <c r="A23128" s="2">
        <v>44704.834027777775</v>
      </c>
      <c r="B23128" t="s">
        <v>10297</v>
      </c>
      <c r="D23128" t="s">
        <v>1849</v>
      </c>
    </row>
    <row r="23129" spans="1:4" x14ac:dyDescent="0.25">
      <c r="A23129" s="2">
        <v>44704.835416666669</v>
      </c>
      <c r="B23129" t="s">
        <v>10297</v>
      </c>
      <c r="C23129" t="s">
        <v>12497</v>
      </c>
    </row>
    <row r="23130" spans="1:4" x14ac:dyDescent="0.25">
      <c r="A23130" s="2">
        <v>44704.835416666669</v>
      </c>
      <c r="B23130" t="s">
        <v>10297</v>
      </c>
      <c r="C23130" t="s">
        <v>12498</v>
      </c>
    </row>
    <row r="23131" spans="1:4" x14ac:dyDescent="0.25">
      <c r="A23131" s="2">
        <v>44704.835416666669</v>
      </c>
      <c r="B23131" t="s">
        <v>10297</v>
      </c>
      <c r="D23131" t="s">
        <v>1897</v>
      </c>
    </row>
    <row r="23132" spans="1:4" x14ac:dyDescent="0.25">
      <c r="A23132" s="2">
        <v>44704.835416666669</v>
      </c>
      <c r="B23132" t="s">
        <v>10297</v>
      </c>
      <c r="D23132" t="s">
        <v>1921</v>
      </c>
    </row>
    <row r="23133" spans="1:4" x14ac:dyDescent="0.25">
      <c r="A23133" s="2">
        <v>44704.836111111108</v>
      </c>
      <c r="B23133" t="s">
        <v>10297</v>
      </c>
      <c r="C23133" t="s">
        <v>12499</v>
      </c>
    </row>
    <row r="23134" spans="1:4" x14ac:dyDescent="0.25">
      <c r="A23134" s="2">
        <v>44704.836111111108</v>
      </c>
      <c r="B23134" t="s">
        <v>10297</v>
      </c>
      <c r="C23134" t="s">
        <v>6429</v>
      </c>
    </row>
    <row r="23135" spans="1:4" x14ac:dyDescent="0.25">
      <c r="A23135" s="2">
        <v>44704.836111111108</v>
      </c>
      <c r="B23135" t="s">
        <v>10297</v>
      </c>
      <c r="C23135" t="s">
        <v>12500</v>
      </c>
    </row>
    <row r="23136" spans="1:4" x14ac:dyDescent="0.25">
      <c r="A23136" s="2">
        <v>44704.836111111108</v>
      </c>
      <c r="B23136" t="s">
        <v>10297</v>
      </c>
      <c r="D23136" t="s">
        <v>850</v>
      </c>
    </row>
    <row r="23137" spans="1:4" x14ac:dyDescent="0.25">
      <c r="A23137" s="2">
        <v>44704.836111111108</v>
      </c>
      <c r="B23137" t="s">
        <v>10297</v>
      </c>
      <c r="D23137" t="s">
        <v>893</v>
      </c>
    </row>
    <row r="23138" spans="1:4" x14ac:dyDescent="0.25">
      <c r="A23138" s="2">
        <v>44704.836111111108</v>
      </c>
      <c r="B23138" t="s">
        <v>10297</v>
      </c>
      <c r="D23138" t="s">
        <v>827</v>
      </c>
    </row>
    <row r="23139" spans="1:4" x14ac:dyDescent="0.25">
      <c r="A23139" s="2">
        <v>44704.836805555555</v>
      </c>
      <c r="B23139" t="s">
        <v>10297</v>
      </c>
      <c r="C23139" t="s">
        <v>12411</v>
      </c>
    </row>
    <row r="23140" spans="1:4" x14ac:dyDescent="0.25">
      <c r="A23140" s="2">
        <v>44704.836805555555</v>
      </c>
      <c r="B23140" t="s">
        <v>10297</v>
      </c>
      <c r="D23140" t="s">
        <v>1049</v>
      </c>
    </row>
    <row r="23141" spans="1:4" x14ac:dyDescent="0.25">
      <c r="A23141" s="2">
        <v>44704.904166666667</v>
      </c>
      <c r="B23141" t="s">
        <v>10302</v>
      </c>
      <c r="C23141" t="s">
        <v>6396</v>
      </c>
    </row>
    <row r="23142" spans="1:4" x14ac:dyDescent="0.25">
      <c r="A23142" s="2">
        <v>44704.904166666667</v>
      </c>
      <c r="B23142" t="s">
        <v>10302</v>
      </c>
      <c r="C23142" t="s">
        <v>6386</v>
      </c>
    </row>
    <row r="23143" spans="1:4" x14ac:dyDescent="0.25">
      <c r="A23143" s="2">
        <v>44704.904166666667</v>
      </c>
      <c r="B23143" t="s">
        <v>10302</v>
      </c>
      <c r="C23143" t="s">
        <v>11138</v>
      </c>
    </row>
    <row r="23144" spans="1:4" x14ac:dyDescent="0.25">
      <c r="A23144" s="2">
        <v>44704.904166666667</v>
      </c>
      <c r="B23144" t="s">
        <v>10302</v>
      </c>
      <c r="C23144" t="s">
        <v>6386</v>
      </c>
    </row>
    <row r="23145" spans="1:4" x14ac:dyDescent="0.25">
      <c r="A23145" s="2">
        <v>44704.904166666667</v>
      </c>
      <c r="B23145" t="s">
        <v>10302</v>
      </c>
      <c r="D23145" t="s">
        <v>5049</v>
      </c>
    </row>
    <row r="23146" spans="1:4" x14ac:dyDescent="0.25">
      <c r="A23146" s="2">
        <v>44704.904166666667</v>
      </c>
      <c r="B23146" t="s">
        <v>10302</v>
      </c>
      <c r="D23146" t="s">
        <v>1848</v>
      </c>
    </row>
    <row r="23147" spans="1:4" x14ac:dyDescent="0.25">
      <c r="A23147" s="2">
        <v>44704.904166666667</v>
      </c>
      <c r="B23147" t="s">
        <v>10302</v>
      </c>
      <c r="D23147" t="s">
        <v>1849</v>
      </c>
    </row>
    <row r="23148" spans="1:4" x14ac:dyDescent="0.25">
      <c r="A23148" s="2">
        <v>44704.904166666667</v>
      </c>
      <c r="B23148" t="s">
        <v>10302</v>
      </c>
      <c r="D23148" t="s">
        <v>1850</v>
      </c>
    </row>
    <row r="23149" spans="1:4" x14ac:dyDescent="0.25">
      <c r="A23149" s="2">
        <v>44704.904861111114</v>
      </c>
      <c r="B23149" t="s">
        <v>10302</v>
      </c>
      <c r="C23149" t="s">
        <v>9237</v>
      </c>
    </row>
    <row r="23150" spans="1:4" x14ac:dyDescent="0.25">
      <c r="A23150" s="2">
        <v>44704.904861111114</v>
      </c>
      <c r="B23150" t="s">
        <v>10302</v>
      </c>
      <c r="C23150" t="s">
        <v>6386</v>
      </c>
    </row>
    <row r="23151" spans="1:4" x14ac:dyDescent="0.25">
      <c r="A23151" s="2">
        <v>44704.904861111114</v>
      </c>
      <c r="B23151" t="s">
        <v>10302</v>
      </c>
      <c r="C23151" t="s">
        <v>1452</v>
      </c>
    </row>
    <row r="23152" spans="1:4" x14ac:dyDescent="0.25">
      <c r="A23152" s="2">
        <v>44704.904861111114</v>
      </c>
      <c r="B23152" t="s">
        <v>10302</v>
      </c>
      <c r="C23152" t="s">
        <v>6386</v>
      </c>
    </row>
    <row r="23153" spans="1:4" x14ac:dyDescent="0.25">
      <c r="A23153" s="2">
        <v>44704.904861111114</v>
      </c>
      <c r="B23153" t="s">
        <v>10302</v>
      </c>
      <c r="C23153" t="s">
        <v>1538</v>
      </c>
    </row>
    <row r="23154" spans="1:4" x14ac:dyDescent="0.25">
      <c r="A23154" s="2">
        <v>44704.904861111114</v>
      </c>
      <c r="B23154" t="s">
        <v>10302</v>
      </c>
      <c r="C23154" t="s">
        <v>11139</v>
      </c>
    </row>
    <row r="23155" spans="1:4" x14ac:dyDescent="0.25">
      <c r="A23155" s="2">
        <v>44704.904861111114</v>
      </c>
      <c r="B23155" t="s">
        <v>10302</v>
      </c>
      <c r="D23155" t="s">
        <v>1897</v>
      </c>
    </row>
    <row r="23156" spans="1:4" x14ac:dyDescent="0.25">
      <c r="A23156" s="2">
        <v>44704.904861111114</v>
      </c>
      <c r="B23156" t="s">
        <v>10302</v>
      </c>
      <c r="D23156" t="s">
        <v>1852</v>
      </c>
    </row>
    <row r="23157" spans="1:4" x14ac:dyDescent="0.25">
      <c r="A23157" s="2">
        <v>44704.904861111114</v>
      </c>
      <c r="B23157" t="s">
        <v>10302</v>
      </c>
      <c r="D23157" t="s">
        <v>834</v>
      </c>
    </row>
    <row r="23158" spans="1:4" x14ac:dyDescent="0.25">
      <c r="A23158" s="2">
        <v>44704.904861111114</v>
      </c>
      <c r="B23158" t="s">
        <v>10302</v>
      </c>
      <c r="D23158" t="s">
        <v>835</v>
      </c>
    </row>
    <row r="23159" spans="1:4" x14ac:dyDescent="0.25">
      <c r="A23159" s="2">
        <v>44704.904861111114</v>
      </c>
      <c r="B23159" t="s">
        <v>10302</v>
      </c>
      <c r="D23159" t="s">
        <v>836</v>
      </c>
    </row>
    <row r="23160" spans="1:4" x14ac:dyDescent="0.25">
      <c r="A23160" s="2">
        <v>44704.904861111114</v>
      </c>
      <c r="B23160" t="s">
        <v>10302</v>
      </c>
      <c r="D23160" t="s">
        <v>955</v>
      </c>
    </row>
    <row r="23161" spans="1:4" x14ac:dyDescent="0.25">
      <c r="A23161" s="2">
        <v>44704.905555555553</v>
      </c>
      <c r="B23161" t="s">
        <v>10302</v>
      </c>
      <c r="C23161" t="s">
        <v>11140</v>
      </c>
    </row>
    <row r="23162" spans="1:4" x14ac:dyDescent="0.25">
      <c r="A23162" s="2">
        <v>44704.905555555553</v>
      </c>
      <c r="B23162" t="s">
        <v>10302</v>
      </c>
      <c r="D23162" t="s">
        <v>1853</v>
      </c>
    </row>
    <row r="23163" spans="1:4" x14ac:dyDescent="0.25">
      <c r="A23163" s="2">
        <v>44704.935416666667</v>
      </c>
      <c r="B23163" t="s">
        <v>184</v>
      </c>
      <c r="C23163" t="s">
        <v>10628</v>
      </c>
    </row>
    <row r="23164" spans="1:4" x14ac:dyDescent="0.25">
      <c r="A23164" s="2">
        <v>44704.935416666667</v>
      </c>
      <c r="B23164" t="s">
        <v>184</v>
      </c>
      <c r="D23164" t="s">
        <v>4987</v>
      </c>
    </row>
    <row r="23165" spans="1:4" x14ac:dyDescent="0.25">
      <c r="A23165" s="2">
        <v>44704.938194444447</v>
      </c>
      <c r="B23165" t="s">
        <v>184</v>
      </c>
      <c r="C23165" t="s">
        <v>10629</v>
      </c>
    </row>
    <row r="23166" spans="1:4" x14ac:dyDescent="0.25">
      <c r="A23166" s="2">
        <v>44704.938194444447</v>
      </c>
      <c r="B23166" t="s">
        <v>184</v>
      </c>
      <c r="C23166" t="s">
        <v>6386</v>
      </c>
    </row>
    <row r="23167" spans="1:4" x14ac:dyDescent="0.25">
      <c r="A23167" s="2">
        <v>44704.938194444447</v>
      </c>
      <c r="B23167" t="s">
        <v>184</v>
      </c>
      <c r="D23167" t="s">
        <v>1849</v>
      </c>
    </row>
    <row r="23168" spans="1:4" x14ac:dyDescent="0.25">
      <c r="A23168" s="2">
        <v>44704.938194444447</v>
      </c>
      <c r="B23168" t="s">
        <v>184</v>
      </c>
      <c r="D23168" t="s">
        <v>1861</v>
      </c>
    </row>
    <row r="23169" spans="1:4" x14ac:dyDescent="0.25">
      <c r="A23169" s="2">
        <v>44704.938888888886</v>
      </c>
      <c r="B23169" t="s">
        <v>184</v>
      </c>
      <c r="C23169" t="s">
        <v>10630</v>
      </c>
    </row>
    <row r="23170" spans="1:4" x14ac:dyDescent="0.25">
      <c r="A23170" s="2">
        <v>44704.938888888886</v>
      </c>
      <c r="B23170" t="s">
        <v>184</v>
      </c>
      <c r="D23170" t="s">
        <v>1942</v>
      </c>
    </row>
    <row r="23171" spans="1:4" x14ac:dyDescent="0.25">
      <c r="A23171" s="2">
        <v>44704.939583333333</v>
      </c>
      <c r="B23171" t="s">
        <v>184</v>
      </c>
      <c r="C23171" t="s">
        <v>7386</v>
      </c>
    </row>
    <row r="23172" spans="1:4" x14ac:dyDescent="0.25">
      <c r="A23172" s="2">
        <v>44704.939583333333</v>
      </c>
      <c r="B23172" t="s">
        <v>184</v>
      </c>
      <c r="D23172" t="s">
        <v>1852</v>
      </c>
    </row>
    <row r="23173" spans="1:4" x14ac:dyDescent="0.25">
      <c r="A23173" s="2">
        <v>44704.94027777778</v>
      </c>
      <c r="B23173" t="s">
        <v>184</v>
      </c>
      <c r="C23173" t="s">
        <v>10631</v>
      </c>
    </row>
    <row r="23174" spans="1:4" x14ac:dyDescent="0.25">
      <c r="A23174" s="2">
        <v>44704.94027777778</v>
      </c>
      <c r="B23174" t="s">
        <v>184</v>
      </c>
      <c r="D23174" t="s">
        <v>825</v>
      </c>
    </row>
    <row r="23175" spans="1:4" x14ac:dyDescent="0.25">
      <c r="A23175" s="2">
        <v>44704.941666666666</v>
      </c>
      <c r="B23175" t="s">
        <v>184</v>
      </c>
      <c r="C23175" t="s">
        <v>10632</v>
      </c>
    </row>
    <row r="23176" spans="1:4" x14ac:dyDescent="0.25">
      <c r="A23176" s="2">
        <v>44704.941666666666</v>
      </c>
      <c r="B23176" t="s">
        <v>184</v>
      </c>
      <c r="D23176" t="s">
        <v>853</v>
      </c>
    </row>
    <row r="23177" spans="1:4" x14ac:dyDescent="0.25">
      <c r="A23177" s="2">
        <v>44704.942361111112</v>
      </c>
      <c r="B23177" t="s">
        <v>184</v>
      </c>
      <c r="C23177" t="s">
        <v>10633</v>
      </c>
    </row>
    <row r="23178" spans="1:4" x14ac:dyDescent="0.25">
      <c r="A23178" s="2">
        <v>44704.942361111112</v>
      </c>
      <c r="B23178" t="s">
        <v>184</v>
      </c>
      <c r="C23178" t="s">
        <v>10634</v>
      </c>
    </row>
    <row r="23179" spans="1:4" x14ac:dyDescent="0.25">
      <c r="A23179" s="2">
        <v>44704.942361111112</v>
      </c>
      <c r="B23179" t="s">
        <v>184</v>
      </c>
      <c r="D23179" t="s">
        <v>894</v>
      </c>
    </row>
    <row r="23180" spans="1:4" x14ac:dyDescent="0.25">
      <c r="A23180" s="2">
        <v>44704.942361111112</v>
      </c>
      <c r="B23180" t="s">
        <v>184</v>
      </c>
      <c r="D23180" t="s">
        <v>845</v>
      </c>
    </row>
    <row r="23181" spans="1:4" x14ac:dyDescent="0.25">
      <c r="A23181" s="2">
        <v>44704.943749999999</v>
      </c>
      <c r="B23181" t="s">
        <v>184</v>
      </c>
      <c r="C23181" t="s">
        <v>10635</v>
      </c>
    </row>
    <row r="23182" spans="1:4" x14ac:dyDescent="0.25">
      <c r="A23182" s="2">
        <v>44704.943749999999</v>
      </c>
      <c r="B23182" t="s">
        <v>184</v>
      </c>
      <c r="C23182" t="s">
        <v>10636</v>
      </c>
    </row>
    <row r="23183" spans="1:4" x14ac:dyDescent="0.25">
      <c r="A23183" s="2">
        <v>44704.943749999999</v>
      </c>
      <c r="B23183" t="s">
        <v>184</v>
      </c>
      <c r="C23183" t="s">
        <v>10637</v>
      </c>
    </row>
    <row r="23184" spans="1:4" x14ac:dyDescent="0.25">
      <c r="A23184" s="2">
        <v>44704.943749999999</v>
      </c>
      <c r="B23184" t="s">
        <v>184</v>
      </c>
      <c r="D23184" t="s">
        <v>827</v>
      </c>
    </row>
    <row r="23185" spans="1:4" x14ac:dyDescent="0.25">
      <c r="A23185" s="2">
        <v>44704.943749999999</v>
      </c>
      <c r="B23185" t="s">
        <v>184</v>
      </c>
      <c r="D23185" t="s">
        <v>1853</v>
      </c>
    </row>
    <row r="23186" spans="1:4" x14ac:dyDescent="0.25">
      <c r="A23186" s="2">
        <v>44704.943749999999</v>
      </c>
      <c r="B23186" t="s">
        <v>184</v>
      </c>
      <c r="D23186" t="s">
        <v>972</v>
      </c>
    </row>
    <row r="23187" spans="1:4" x14ac:dyDescent="0.25">
      <c r="A23187" s="2">
        <v>44705.431944444441</v>
      </c>
      <c r="B23187" t="s">
        <v>1087</v>
      </c>
      <c r="C23187" t="s">
        <v>6443</v>
      </c>
    </row>
    <row r="23188" spans="1:4" x14ac:dyDescent="0.25">
      <c r="A23188" s="2">
        <v>44705.431944444441</v>
      </c>
      <c r="B23188" t="s">
        <v>1087</v>
      </c>
      <c r="C23188" t="s">
        <v>6418</v>
      </c>
    </row>
    <row r="23189" spans="1:4" x14ac:dyDescent="0.25">
      <c r="A23189" s="2">
        <v>44705.431944444441</v>
      </c>
      <c r="B23189" t="s">
        <v>1087</v>
      </c>
      <c r="D23189" t="s">
        <v>11085</v>
      </c>
    </row>
    <row r="23190" spans="1:4" x14ac:dyDescent="0.25">
      <c r="A23190" s="2">
        <v>44705.431944444441</v>
      </c>
      <c r="B23190" t="s">
        <v>1087</v>
      </c>
      <c r="D23190" t="s">
        <v>1848</v>
      </c>
    </row>
    <row r="23191" spans="1:4" x14ac:dyDescent="0.25">
      <c r="A23191" s="2">
        <v>44705.432638888888</v>
      </c>
      <c r="B23191" t="s">
        <v>1087</v>
      </c>
      <c r="C23191" t="s">
        <v>11086</v>
      </c>
    </row>
    <row r="23192" spans="1:4" x14ac:dyDescent="0.25">
      <c r="A23192" s="2">
        <v>44705.432638888888</v>
      </c>
      <c r="B23192" t="s">
        <v>1087</v>
      </c>
      <c r="C23192" t="s">
        <v>11087</v>
      </c>
    </row>
    <row r="23193" spans="1:4" x14ac:dyDescent="0.25">
      <c r="A23193" s="2">
        <v>44705.432638888888</v>
      </c>
      <c r="B23193" t="s">
        <v>1087</v>
      </c>
      <c r="D23193" t="s">
        <v>1849</v>
      </c>
    </row>
    <row r="23194" spans="1:4" x14ac:dyDescent="0.25">
      <c r="A23194" s="2">
        <v>44705.432638888888</v>
      </c>
      <c r="B23194" t="s">
        <v>1087</v>
      </c>
      <c r="D23194" t="s">
        <v>1850</v>
      </c>
    </row>
    <row r="23195" spans="1:4" x14ac:dyDescent="0.25">
      <c r="A23195" s="2">
        <v>44705.433333333334</v>
      </c>
      <c r="B23195" t="s">
        <v>1087</v>
      </c>
      <c r="C23195" t="s">
        <v>11088</v>
      </c>
    </row>
    <row r="23196" spans="1:4" x14ac:dyDescent="0.25">
      <c r="A23196" s="2">
        <v>44705.433333333334</v>
      </c>
      <c r="B23196" t="s">
        <v>1087</v>
      </c>
      <c r="C23196" t="s">
        <v>6443</v>
      </c>
    </row>
    <row r="23197" spans="1:4" x14ac:dyDescent="0.25">
      <c r="A23197" s="2">
        <v>44705.433333333334</v>
      </c>
      <c r="B23197" t="s">
        <v>1087</v>
      </c>
      <c r="C23197" t="s">
        <v>10760</v>
      </c>
    </row>
    <row r="23198" spans="1:4" x14ac:dyDescent="0.25">
      <c r="A23198" s="2">
        <v>44705.433333333334</v>
      </c>
      <c r="B23198" t="s">
        <v>1087</v>
      </c>
      <c r="D23198" t="s">
        <v>1877</v>
      </c>
    </row>
    <row r="23199" spans="1:4" x14ac:dyDescent="0.25">
      <c r="A23199" s="2">
        <v>44705.433333333334</v>
      </c>
      <c r="B23199" t="s">
        <v>1087</v>
      </c>
      <c r="D23199" t="s">
        <v>1852</v>
      </c>
    </row>
    <row r="23200" spans="1:4" x14ac:dyDescent="0.25">
      <c r="A23200" s="2">
        <v>44705.433333333334</v>
      </c>
      <c r="B23200" t="s">
        <v>1087</v>
      </c>
      <c r="D23200" t="s">
        <v>1853</v>
      </c>
    </row>
    <row r="23201" spans="1:4" x14ac:dyDescent="0.25">
      <c r="A23201" s="2">
        <v>44705.474999999999</v>
      </c>
      <c r="B23201" t="s">
        <v>177</v>
      </c>
      <c r="C23201" t="s">
        <v>10638</v>
      </c>
    </row>
    <row r="23202" spans="1:4" x14ac:dyDescent="0.25">
      <c r="A23202" s="2">
        <v>44705.474999999999</v>
      </c>
      <c r="B23202" t="s">
        <v>177</v>
      </c>
      <c r="C23202" t="s">
        <v>6386</v>
      </c>
    </row>
    <row r="23203" spans="1:4" x14ac:dyDescent="0.25">
      <c r="A23203" s="2">
        <v>44705.474999999999</v>
      </c>
      <c r="B23203" t="s">
        <v>177</v>
      </c>
      <c r="D23203" t="s">
        <v>10639</v>
      </c>
    </row>
    <row r="23204" spans="1:4" x14ac:dyDescent="0.25">
      <c r="A23204" s="2">
        <v>44705.474999999999</v>
      </c>
      <c r="B23204" t="s">
        <v>177</v>
      </c>
      <c r="D23204" t="s">
        <v>1848</v>
      </c>
    </row>
    <row r="23205" spans="1:4" x14ac:dyDescent="0.25">
      <c r="A23205" s="2">
        <v>44705.476388888892</v>
      </c>
      <c r="B23205" t="s">
        <v>177</v>
      </c>
      <c r="C23205" t="s">
        <v>10640</v>
      </c>
    </row>
    <row r="23206" spans="1:4" x14ac:dyDescent="0.25">
      <c r="A23206" s="2">
        <v>44705.476388888892</v>
      </c>
      <c r="B23206" t="s">
        <v>177</v>
      </c>
      <c r="C23206" t="s">
        <v>6386</v>
      </c>
    </row>
    <row r="23207" spans="1:4" x14ac:dyDescent="0.25">
      <c r="A23207" s="2">
        <v>44705.476388888892</v>
      </c>
      <c r="B23207" t="s">
        <v>177</v>
      </c>
      <c r="D23207" t="s">
        <v>1849</v>
      </c>
    </row>
    <row r="23208" spans="1:4" x14ac:dyDescent="0.25">
      <c r="A23208" s="2">
        <v>44705.476388888892</v>
      </c>
      <c r="B23208" t="s">
        <v>177</v>
      </c>
      <c r="D23208" t="s">
        <v>1850</v>
      </c>
    </row>
    <row r="23209" spans="1:4" x14ac:dyDescent="0.25">
      <c r="A23209" s="2">
        <v>44705.479166666664</v>
      </c>
      <c r="B23209" t="s">
        <v>177</v>
      </c>
      <c r="C23209" t="s">
        <v>10641</v>
      </c>
    </row>
    <row r="23210" spans="1:4" x14ac:dyDescent="0.25">
      <c r="A23210" s="2">
        <v>44705.479166666664</v>
      </c>
      <c r="B23210" t="s">
        <v>177</v>
      </c>
      <c r="C23210" t="s">
        <v>6386</v>
      </c>
    </row>
    <row r="23211" spans="1:4" x14ac:dyDescent="0.25">
      <c r="A23211" s="2">
        <v>44705.479166666664</v>
      </c>
      <c r="B23211" t="s">
        <v>177</v>
      </c>
      <c r="D23211" t="s">
        <v>1892</v>
      </c>
    </row>
    <row r="23212" spans="1:4" x14ac:dyDescent="0.25">
      <c r="A23212" s="2">
        <v>44705.479166666664</v>
      </c>
      <c r="B23212" t="s">
        <v>177</v>
      </c>
      <c r="D23212" t="s">
        <v>1852</v>
      </c>
    </row>
    <row r="23213" spans="1:4" x14ac:dyDescent="0.25">
      <c r="A23213" s="2">
        <v>44705.482638888891</v>
      </c>
      <c r="B23213" t="s">
        <v>177</v>
      </c>
      <c r="C23213" t="s">
        <v>10642</v>
      </c>
    </row>
    <row r="23214" spans="1:4" x14ac:dyDescent="0.25">
      <c r="A23214" s="2">
        <v>44705.482638888891</v>
      </c>
      <c r="B23214" t="s">
        <v>177</v>
      </c>
      <c r="C23214" t="s">
        <v>6386</v>
      </c>
    </row>
    <row r="23215" spans="1:4" x14ac:dyDescent="0.25">
      <c r="A23215" s="2">
        <v>44705.482638888891</v>
      </c>
      <c r="B23215" t="s">
        <v>177</v>
      </c>
      <c r="D23215" t="s">
        <v>834</v>
      </c>
    </row>
    <row r="23216" spans="1:4" x14ac:dyDescent="0.25">
      <c r="A23216" s="2">
        <v>44705.482638888891</v>
      </c>
      <c r="B23216" t="s">
        <v>177</v>
      </c>
      <c r="D23216" t="s">
        <v>835</v>
      </c>
    </row>
    <row r="23217" spans="1:4" x14ac:dyDescent="0.25">
      <c r="A23217" s="2">
        <v>44705.48333333333</v>
      </c>
      <c r="B23217" t="s">
        <v>177</v>
      </c>
      <c r="C23217" t="s">
        <v>10643</v>
      </c>
    </row>
    <row r="23218" spans="1:4" x14ac:dyDescent="0.25">
      <c r="A23218" s="2">
        <v>44705.48333333333</v>
      </c>
      <c r="B23218" t="s">
        <v>177</v>
      </c>
      <c r="C23218" t="s">
        <v>10644</v>
      </c>
    </row>
    <row r="23219" spans="1:4" x14ac:dyDescent="0.25">
      <c r="A23219" s="2">
        <v>44705.48333333333</v>
      </c>
      <c r="B23219" t="s">
        <v>177</v>
      </c>
      <c r="D23219" t="s">
        <v>996</v>
      </c>
    </row>
    <row r="23220" spans="1:4" x14ac:dyDescent="0.25">
      <c r="A23220" s="2">
        <v>44705.48333333333</v>
      </c>
      <c r="B23220" t="s">
        <v>177</v>
      </c>
      <c r="D23220" t="s">
        <v>955</v>
      </c>
    </row>
    <row r="23221" spans="1:4" x14ac:dyDescent="0.25">
      <c r="A23221" s="2">
        <v>44705.540277777778</v>
      </c>
      <c r="B23221" t="s">
        <v>163</v>
      </c>
      <c r="C23221" t="s">
        <v>6386</v>
      </c>
    </row>
    <row r="23222" spans="1:4" x14ac:dyDescent="0.25">
      <c r="A23222" s="2">
        <v>44705.540277777778</v>
      </c>
      <c r="B23222" t="s">
        <v>163</v>
      </c>
      <c r="D23222" t="s">
        <v>4993</v>
      </c>
    </row>
    <row r="23223" spans="1:4" x14ac:dyDescent="0.25">
      <c r="A23223" s="2">
        <v>44705.620833333334</v>
      </c>
      <c r="B23223" t="s">
        <v>164</v>
      </c>
      <c r="C23223" t="s">
        <v>1249</v>
      </c>
    </row>
    <row r="23224" spans="1:4" x14ac:dyDescent="0.25">
      <c r="A23224" s="2">
        <v>44705.620833333334</v>
      </c>
      <c r="B23224" t="s">
        <v>164</v>
      </c>
      <c r="C23224" t="s">
        <v>1249</v>
      </c>
    </row>
    <row r="23225" spans="1:4" x14ac:dyDescent="0.25">
      <c r="A23225" s="2">
        <v>44705.620833333334</v>
      </c>
      <c r="B23225" t="s">
        <v>164</v>
      </c>
      <c r="D23225" t="s">
        <v>5001</v>
      </c>
    </row>
    <row r="23226" spans="1:4" x14ac:dyDescent="0.25">
      <c r="A23226" s="2">
        <v>44705.620833333334</v>
      </c>
      <c r="B23226" t="s">
        <v>164</v>
      </c>
      <c r="D23226" t="s">
        <v>1848</v>
      </c>
    </row>
    <row r="23227" spans="1:4" x14ac:dyDescent="0.25">
      <c r="A23227" s="2">
        <v>44705.62222222222</v>
      </c>
      <c r="B23227" t="s">
        <v>164</v>
      </c>
      <c r="C23227" t="s">
        <v>10930</v>
      </c>
    </row>
    <row r="23228" spans="1:4" x14ac:dyDescent="0.25">
      <c r="A23228" s="2">
        <v>44705.62222222222</v>
      </c>
      <c r="B23228" t="s">
        <v>164</v>
      </c>
      <c r="C23228" t="s">
        <v>1249</v>
      </c>
    </row>
    <row r="23229" spans="1:4" x14ac:dyDescent="0.25">
      <c r="A23229" s="2">
        <v>44705.62222222222</v>
      </c>
      <c r="B23229" t="s">
        <v>164</v>
      </c>
      <c r="C23229" t="s">
        <v>10931</v>
      </c>
    </row>
    <row r="23230" spans="1:4" x14ac:dyDescent="0.25">
      <c r="A23230" s="2">
        <v>44705.62222222222</v>
      </c>
      <c r="B23230" t="s">
        <v>164</v>
      </c>
      <c r="C23230" t="s">
        <v>194</v>
      </c>
    </row>
    <row r="23231" spans="1:4" x14ac:dyDescent="0.25">
      <c r="A23231" s="2">
        <v>44705.62222222222</v>
      </c>
      <c r="B23231" t="s">
        <v>164</v>
      </c>
      <c r="D23231" t="s">
        <v>1849</v>
      </c>
    </row>
    <row r="23232" spans="1:4" x14ac:dyDescent="0.25">
      <c r="A23232" s="2">
        <v>44705.62222222222</v>
      </c>
      <c r="B23232" t="s">
        <v>164</v>
      </c>
      <c r="D23232" t="s">
        <v>1850</v>
      </c>
    </row>
    <row r="23233" spans="1:4" x14ac:dyDescent="0.25">
      <c r="A23233" s="2">
        <v>44705.62222222222</v>
      </c>
      <c r="B23233" t="s">
        <v>164</v>
      </c>
      <c r="D23233" t="s">
        <v>1888</v>
      </c>
    </row>
    <row r="23234" spans="1:4" x14ac:dyDescent="0.25">
      <c r="A23234" s="2">
        <v>44705.62222222222</v>
      </c>
      <c r="B23234" t="s">
        <v>164</v>
      </c>
      <c r="D23234" t="s">
        <v>958</v>
      </c>
    </row>
    <row r="23235" spans="1:4" x14ac:dyDescent="0.25">
      <c r="A23235" s="2">
        <v>44705.622916666667</v>
      </c>
      <c r="B23235" t="s">
        <v>164</v>
      </c>
      <c r="C23235" t="s">
        <v>10932</v>
      </c>
    </row>
    <row r="23236" spans="1:4" x14ac:dyDescent="0.25">
      <c r="A23236" s="2">
        <v>44705.622916666667</v>
      </c>
      <c r="B23236" t="s">
        <v>164</v>
      </c>
      <c r="C23236" t="s">
        <v>6396</v>
      </c>
    </row>
    <row r="23237" spans="1:4" x14ac:dyDescent="0.25">
      <c r="A23237" s="2">
        <v>44705.622916666667</v>
      </c>
      <c r="B23237" t="s">
        <v>164</v>
      </c>
      <c r="C23237" t="s">
        <v>10933</v>
      </c>
    </row>
    <row r="23238" spans="1:4" x14ac:dyDescent="0.25">
      <c r="A23238" s="2">
        <v>44705.622916666667</v>
      </c>
      <c r="B23238" t="s">
        <v>164</v>
      </c>
      <c r="D23238" t="s">
        <v>852</v>
      </c>
    </row>
    <row r="23239" spans="1:4" x14ac:dyDescent="0.25">
      <c r="A23239" s="2">
        <v>44705.622916666667</v>
      </c>
      <c r="B23239" t="s">
        <v>164</v>
      </c>
      <c r="D23239" t="s">
        <v>933</v>
      </c>
    </row>
    <row r="23240" spans="1:4" x14ac:dyDescent="0.25">
      <c r="A23240" s="2">
        <v>44705.623611111114</v>
      </c>
      <c r="B23240" t="s">
        <v>164</v>
      </c>
      <c r="C23240" t="s">
        <v>7151</v>
      </c>
    </row>
    <row r="23241" spans="1:4" x14ac:dyDescent="0.25">
      <c r="A23241" s="2">
        <v>44705.623611111114</v>
      </c>
      <c r="B23241" t="s">
        <v>164</v>
      </c>
      <c r="C23241" t="s">
        <v>10934</v>
      </c>
    </row>
    <row r="23242" spans="1:4" x14ac:dyDescent="0.25">
      <c r="A23242" s="2">
        <v>44705.623611111114</v>
      </c>
      <c r="B23242" t="s">
        <v>164</v>
      </c>
      <c r="C23242" t="s">
        <v>10935</v>
      </c>
    </row>
    <row r="23243" spans="1:4" x14ac:dyDescent="0.25">
      <c r="A23243" s="2">
        <v>44705.623611111114</v>
      </c>
      <c r="B23243" t="s">
        <v>164</v>
      </c>
      <c r="D23243" t="s">
        <v>825</v>
      </c>
    </row>
    <row r="23244" spans="1:4" x14ac:dyDescent="0.25">
      <c r="A23244" s="2">
        <v>44705.623611111114</v>
      </c>
      <c r="B23244" t="s">
        <v>164</v>
      </c>
      <c r="D23244" t="s">
        <v>853</v>
      </c>
    </row>
    <row r="23245" spans="1:4" x14ac:dyDescent="0.25">
      <c r="A23245" s="2">
        <v>44705.623611111114</v>
      </c>
      <c r="B23245" t="s">
        <v>164</v>
      </c>
      <c r="D23245" t="s">
        <v>827</v>
      </c>
    </row>
    <row r="23246" spans="1:4" x14ac:dyDescent="0.25">
      <c r="A23246" s="2">
        <v>44705.623611111114</v>
      </c>
      <c r="B23246" t="s">
        <v>164</v>
      </c>
      <c r="D23246" t="s">
        <v>1895</v>
      </c>
    </row>
    <row r="23247" spans="1:4" x14ac:dyDescent="0.25">
      <c r="A23247" s="2">
        <v>44705.625</v>
      </c>
      <c r="B23247" t="s">
        <v>164</v>
      </c>
      <c r="C23247" t="s">
        <v>10936</v>
      </c>
    </row>
    <row r="23248" spans="1:4" x14ac:dyDescent="0.25">
      <c r="A23248" s="2">
        <v>44705.625</v>
      </c>
      <c r="B23248" t="s">
        <v>164</v>
      </c>
      <c r="C23248" t="s">
        <v>9859</v>
      </c>
    </row>
    <row r="23249" spans="1:4" x14ac:dyDescent="0.25">
      <c r="A23249" s="2">
        <v>44705.625</v>
      </c>
      <c r="B23249" t="s">
        <v>164</v>
      </c>
      <c r="C23249" t="s">
        <v>194</v>
      </c>
    </row>
    <row r="23250" spans="1:4" x14ac:dyDescent="0.25">
      <c r="A23250" s="2">
        <v>44705.625</v>
      </c>
      <c r="B23250" t="s">
        <v>164</v>
      </c>
      <c r="C23250" t="s">
        <v>10937</v>
      </c>
    </row>
    <row r="23251" spans="1:4" x14ac:dyDescent="0.25">
      <c r="A23251" s="2">
        <v>44705.625</v>
      </c>
      <c r="B23251" t="s">
        <v>164</v>
      </c>
      <c r="D23251" t="s">
        <v>842</v>
      </c>
    </row>
    <row r="23252" spans="1:4" x14ac:dyDescent="0.25">
      <c r="A23252" s="2">
        <v>44705.625</v>
      </c>
      <c r="B23252" t="s">
        <v>164</v>
      </c>
      <c r="D23252" t="s">
        <v>949</v>
      </c>
    </row>
    <row r="23253" spans="1:4" x14ac:dyDescent="0.25">
      <c r="A23253" s="2">
        <v>44705.625</v>
      </c>
      <c r="B23253" t="s">
        <v>164</v>
      </c>
      <c r="D23253" t="s">
        <v>834</v>
      </c>
    </row>
    <row r="23254" spans="1:4" x14ac:dyDescent="0.25">
      <c r="A23254" s="2">
        <v>44705.625</v>
      </c>
      <c r="B23254" t="s">
        <v>164</v>
      </c>
      <c r="D23254" t="s">
        <v>941</v>
      </c>
    </row>
    <row r="23255" spans="1:4" x14ac:dyDescent="0.25">
      <c r="A23255" s="2">
        <v>44705.625694444447</v>
      </c>
      <c r="B23255" t="s">
        <v>164</v>
      </c>
      <c r="C23255" t="s">
        <v>10938</v>
      </c>
    </row>
    <row r="23256" spans="1:4" x14ac:dyDescent="0.25">
      <c r="A23256" s="2">
        <v>44705.625694444447</v>
      </c>
      <c r="B23256" t="s">
        <v>164</v>
      </c>
      <c r="D23256" t="s">
        <v>902</v>
      </c>
    </row>
    <row r="23257" spans="1:4" x14ac:dyDescent="0.25">
      <c r="A23257" s="2">
        <v>44705.626388888886</v>
      </c>
      <c r="B23257" t="s">
        <v>164</v>
      </c>
      <c r="C23257" t="s">
        <v>10939</v>
      </c>
    </row>
    <row r="23258" spans="1:4" x14ac:dyDescent="0.25">
      <c r="A23258" s="2">
        <v>44705.626388888886</v>
      </c>
      <c r="B23258" t="s">
        <v>164</v>
      </c>
      <c r="C23258" t="s">
        <v>6677</v>
      </c>
    </row>
    <row r="23259" spans="1:4" x14ac:dyDescent="0.25">
      <c r="A23259" s="2">
        <v>44705.626388888886</v>
      </c>
      <c r="B23259" t="s">
        <v>164</v>
      </c>
      <c r="C23259" t="s">
        <v>10940</v>
      </c>
    </row>
    <row r="23260" spans="1:4" x14ac:dyDescent="0.25">
      <c r="A23260" s="2">
        <v>44705.626388888886</v>
      </c>
      <c r="B23260" t="s">
        <v>164</v>
      </c>
      <c r="D23260" t="s">
        <v>856</v>
      </c>
    </row>
    <row r="23261" spans="1:4" x14ac:dyDescent="0.25">
      <c r="A23261" s="2">
        <v>44705.626388888886</v>
      </c>
      <c r="B23261" t="s">
        <v>164</v>
      </c>
      <c r="D23261" t="s">
        <v>4991</v>
      </c>
    </row>
    <row r="23262" spans="1:4" x14ac:dyDescent="0.25">
      <c r="A23262" s="2">
        <v>44705.626388888886</v>
      </c>
      <c r="B23262" t="s">
        <v>164</v>
      </c>
      <c r="D23262" t="s">
        <v>854</v>
      </c>
    </row>
    <row r="23263" spans="1:4" x14ac:dyDescent="0.25">
      <c r="A23263" s="2">
        <v>44705.713888888888</v>
      </c>
      <c r="B23263" t="s">
        <v>175</v>
      </c>
      <c r="C23263" t="s">
        <v>6386</v>
      </c>
    </row>
    <row r="23264" spans="1:4" x14ac:dyDescent="0.25">
      <c r="A23264" s="2">
        <v>44705.713888888888</v>
      </c>
      <c r="B23264" t="s">
        <v>175</v>
      </c>
      <c r="D23264" t="s">
        <v>1865</v>
      </c>
    </row>
    <row r="23265" spans="1:4" x14ac:dyDescent="0.25">
      <c r="A23265" s="2">
        <v>44705.714583333334</v>
      </c>
      <c r="B23265" t="s">
        <v>175</v>
      </c>
      <c r="C23265" t="s">
        <v>12386</v>
      </c>
    </row>
    <row r="23266" spans="1:4" x14ac:dyDescent="0.25">
      <c r="A23266" s="2">
        <v>44705.714583333334</v>
      </c>
      <c r="B23266" t="s">
        <v>175</v>
      </c>
      <c r="D23266" t="s">
        <v>1848</v>
      </c>
    </row>
    <row r="23267" spans="1:4" x14ac:dyDescent="0.25">
      <c r="A23267" s="2">
        <v>44705.71597222222</v>
      </c>
      <c r="B23267" t="s">
        <v>175</v>
      </c>
      <c r="C23267" t="s">
        <v>12387</v>
      </c>
    </row>
    <row r="23268" spans="1:4" x14ac:dyDescent="0.25">
      <c r="A23268" s="2">
        <v>44705.71597222222</v>
      </c>
      <c r="B23268" t="s">
        <v>175</v>
      </c>
      <c r="C23268" t="s">
        <v>6386</v>
      </c>
    </row>
    <row r="23269" spans="1:4" x14ac:dyDescent="0.25">
      <c r="A23269" s="2">
        <v>44705.71597222222</v>
      </c>
      <c r="B23269" t="s">
        <v>175</v>
      </c>
      <c r="C23269" t="s">
        <v>6567</v>
      </c>
    </row>
    <row r="23270" spans="1:4" x14ac:dyDescent="0.25">
      <c r="A23270" s="2">
        <v>44705.71597222222</v>
      </c>
      <c r="B23270" t="s">
        <v>175</v>
      </c>
      <c r="D23270" t="s">
        <v>1849</v>
      </c>
    </row>
    <row r="23271" spans="1:4" x14ac:dyDescent="0.25">
      <c r="A23271" s="2">
        <v>44705.71597222222</v>
      </c>
      <c r="B23271" t="s">
        <v>175</v>
      </c>
      <c r="D23271" t="s">
        <v>1850</v>
      </c>
    </row>
    <row r="23272" spans="1:4" x14ac:dyDescent="0.25">
      <c r="A23272" s="2">
        <v>44705.71597222222</v>
      </c>
      <c r="B23272" t="s">
        <v>175</v>
      </c>
      <c r="D23272" t="s">
        <v>1858</v>
      </c>
    </row>
    <row r="23273" spans="1:4" x14ac:dyDescent="0.25">
      <c r="A23273" s="2">
        <v>44705.719444444447</v>
      </c>
      <c r="B23273" t="s">
        <v>173</v>
      </c>
      <c r="C23273" t="s">
        <v>11117</v>
      </c>
    </row>
    <row r="23274" spans="1:4" x14ac:dyDescent="0.25">
      <c r="A23274" s="2">
        <v>44705.719444444447</v>
      </c>
      <c r="B23274" t="s">
        <v>173</v>
      </c>
      <c r="D23274" t="s">
        <v>5026</v>
      </c>
    </row>
    <row r="23275" spans="1:4" x14ac:dyDescent="0.25">
      <c r="A23275" s="2">
        <v>44705.720833333333</v>
      </c>
      <c r="B23275" t="s">
        <v>173</v>
      </c>
      <c r="C23275" t="s">
        <v>11824</v>
      </c>
    </row>
    <row r="23276" spans="1:4" x14ac:dyDescent="0.25">
      <c r="A23276" s="2">
        <v>44705.720833333333</v>
      </c>
      <c r="B23276" t="s">
        <v>173</v>
      </c>
      <c r="D23276" t="s">
        <v>1849</v>
      </c>
    </row>
    <row r="23277" spans="1:4" x14ac:dyDescent="0.25">
      <c r="A23277" s="2">
        <v>44705.72152777778</v>
      </c>
      <c r="B23277" t="s">
        <v>173</v>
      </c>
      <c r="C23277" t="s">
        <v>11825</v>
      </c>
    </row>
    <row r="23278" spans="1:4" x14ac:dyDescent="0.25">
      <c r="A23278" s="2">
        <v>44705.72152777778</v>
      </c>
      <c r="B23278" t="s">
        <v>173</v>
      </c>
      <c r="C23278" t="s">
        <v>11826</v>
      </c>
    </row>
    <row r="23279" spans="1:4" x14ac:dyDescent="0.25">
      <c r="A23279" s="2">
        <v>44705.72152777778</v>
      </c>
      <c r="B23279" t="s">
        <v>173</v>
      </c>
      <c r="C23279" t="s">
        <v>11827</v>
      </c>
    </row>
    <row r="23280" spans="1:4" x14ac:dyDescent="0.25">
      <c r="A23280" s="2">
        <v>44705.72152777778</v>
      </c>
      <c r="B23280" t="s">
        <v>173</v>
      </c>
      <c r="D23280" t="s">
        <v>1919</v>
      </c>
    </row>
    <row r="23281" spans="1:4" x14ac:dyDescent="0.25">
      <c r="A23281" s="2">
        <v>44705.72152777778</v>
      </c>
      <c r="B23281" t="s">
        <v>173</v>
      </c>
      <c r="D23281" t="s">
        <v>1050</v>
      </c>
    </row>
    <row r="23282" spans="1:4" x14ac:dyDescent="0.25">
      <c r="A23282" s="2">
        <v>44705.72152777778</v>
      </c>
      <c r="B23282" t="s">
        <v>173</v>
      </c>
      <c r="D23282" t="s">
        <v>828</v>
      </c>
    </row>
    <row r="23283" spans="1:4" x14ac:dyDescent="0.25">
      <c r="A23283" s="2">
        <v>44705.722222222219</v>
      </c>
      <c r="B23283" t="s">
        <v>173</v>
      </c>
      <c r="C23283" t="s">
        <v>11828</v>
      </c>
    </row>
    <row r="23284" spans="1:4" x14ac:dyDescent="0.25">
      <c r="A23284" s="2">
        <v>44705.722222222219</v>
      </c>
      <c r="B23284" t="s">
        <v>173</v>
      </c>
      <c r="C23284" t="s">
        <v>11829</v>
      </c>
    </row>
    <row r="23285" spans="1:4" x14ac:dyDescent="0.25">
      <c r="A23285" s="2">
        <v>44705.722222222219</v>
      </c>
      <c r="B23285" t="s">
        <v>173</v>
      </c>
      <c r="D23285" t="s">
        <v>852</v>
      </c>
    </row>
    <row r="23286" spans="1:4" x14ac:dyDescent="0.25">
      <c r="A23286" s="2">
        <v>44705.722222222219</v>
      </c>
      <c r="B23286" t="s">
        <v>173</v>
      </c>
      <c r="D23286" t="s">
        <v>901</v>
      </c>
    </row>
    <row r="23287" spans="1:4" x14ac:dyDescent="0.25">
      <c r="A23287" s="2">
        <v>44705.722916666666</v>
      </c>
      <c r="B23287" t="s">
        <v>173</v>
      </c>
      <c r="C23287" t="s">
        <v>11830</v>
      </c>
    </row>
    <row r="23288" spans="1:4" x14ac:dyDescent="0.25">
      <c r="A23288" s="2">
        <v>44705.722916666666</v>
      </c>
      <c r="B23288" t="s">
        <v>173</v>
      </c>
      <c r="C23288" t="s">
        <v>11831</v>
      </c>
    </row>
    <row r="23289" spans="1:4" x14ac:dyDescent="0.25">
      <c r="A23289" s="2">
        <v>44705.722916666666</v>
      </c>
      <c r="B23289" t="s">
        <v>173</v>
      </c>
      <c r="D23289" t="s">
        <v>1882</v>
      </c>
    </row>
    <row r="23290" spans="1:4" x14ac:dyDescent="0.25">
      <c r="A23290" s="2">
        <v>44705.722916666666</v>
      </c>
      <c r="B23290" t="s">
        <v>173</v>
      </c>
      <c r="D23290" t="s">
        <v>1854</v>
      </c>
    </row>
    <row r="23291" spans="1:4" x14ac:dyDescent="0.25">
      <c r="A23291" s="2">
        <v>44705.723611111112</v>
      </c>
      <c r="B23291" t="s">
        <v>173</v>
      </c>
      <c r="C23291" t="s">
        <v>11832</v>
      </c>
    </row>
    <row r="23292" spans="1:4" x14ac:dyDescent="0.25">
      <c r="A23292" s="2">
        <v>44705.723611111112</v>
      </c>
      <c r="B23292" t="s">
        <v>173</v>
      </c>
      <c r="C23292" t="s">
        <v>11802</v>
      </c>
    </row>
    <row r="23293" spans="1:4" x14ac:dyDescent="0.25">
      <c r="A23293" s="2">
        <v>44705.723611111112</v>
      </c>
      <c r="B23293" t="s">
        <v>173</v>
      </c>
      <c r="D23293" t="s">
        <v>827</v>
      </c>
    </row>
    <row r="23294" spans="1:4" x14ac:dyDescent="0.25">
      <c r="A23294" s="2">
        <v>44705.723611111112</v>
      </c>
      <c r="B23294" t="s">
        <v>173</v>
      </c>
      <c r="D23294" t="s">
        <v>834</v>
      </c>
    </row>
    <row r="23295" spans="1:4" x14ac:dyDescent="0.25">
      <c r="A23295" s="2">
        <v>44705.802777777775</v>
      </c>
      <c r="B23295" t="s">
        <v>185</v>
      </c>
      <c r="C23295" t="s">
        <v>11117</v>
      </c>
    </row>
    <row r="23296" spans="1:4" x14ac:dyDescent="0.25">
      <c r="A23296" s="2">
        <v>44705.802777777775</v>
      </c>
      <c r="B23296" t="s">
        <v>185</v>
      </c>
      <c r="C23296" t="s">
        <v>11117</v>
      </c>
    </row>
    <row r="23297" spans="1:4" x14ac:dyDescent="0.25">
      <c r="A23297" s="2">
        <v>44705.802777777775</v>
      </c>
      <c r="B23297" t="s">
        <v>185</v>
      </c>
      <c r="C23297" t="s">
        <v>11141</v>
      </c>
    </row>
    <row r="23298" spans="1:4" x14ac:dyDescent="0.25">
      <c r="A23298" s="2">
        <v>44705.802777777775</v>
      </c>
      <c r="B23298" t="s">
        <v>185</v>
      </c>
      <c r="C23298" t="s">
        <v>6386</v>
      </c>
    </row>
    <row r="23299" spans="1:4" x14ac:dyDescent="0.25">
      <c r="A23299" s="2">
        <v>44705.802777777775</v>
      </c>
      <c r="B23299" t="s">
        <v>185</v>
      </c>
      <c r="C23299" t="s">
        <v>19</v>
      </c>
    </row>
    <row r="23300" spans="1:4" x14ac:dyDescent="0.25">
      <c r="A23300" s="2">
        <v>44705.802777777775</v>
      </c>
      <c r="B23300" t="s">
        <v>185</v>
      </c>
      <c r="C23300" t="s">
        <v>6386</v>
      </c>
    </row>
    <row r="23301" spans="1:4" x14ac:dyDescent="0.25">
      <c r="A23301" s="2">
        <v>44705.802777777775</v>
      </c>
      <c r="B23301" t="s">
        <v>185</v>
      </c>
      <c r="C23301" t="s">
        <v>6925</v>
      </c>
    </row>
    <row r="23302" spans="1:4" x14ac:dyDescent="0.25">
      <c r="A23302" s="2">
        <v>44705.802777777775</v>
      </c>
      <c r="B23302" t="s">
        <v>185</v>
      </c>
      <c r="D23302" t="s">
        <v>4994</v>
      </c>
    </row>
    <row r="23303" spans="1:4" x14ac:dyDescent="0.25">
      <c r="A23303" s="2">
        <v>44705.802777777775</v>
      </c>
      <c r="B23303" t="s">
        <v>185</v>
      </c>
      <c r="D23303" t="s">
        <v>1848</v>
      </c>
    </row>
    <row r="23304" spans="1:4" x14ac:dyDescent="0.25">
      <c r="A23304" s="2">
        <v>44705.802777777775</v>
      </c>
      <c r="B23304" t="s">
        <v>185</v>
      </c>
      <c r="D23304" t="s">
        <v>1849</v>
      </c>
    </row>
    <row r="23305" spans="1:4" x14ac:dyDescent="0.25">
      <c r="A23305" s="2">
        <v>44705.802777777775</v>
      </c>
      <c r="B23305" t="s">
        <v>185</v>
      </c>
      <c r="D23305" t="s">
        <v>1850</v>
      </c>
    </row>
    <row r="23306" spans="1:4" x14ac:dyDescent="0.25">
      <c r="A23306" s="2">
        <v>44705.802777777775</v>
      </c>
      <c r="B23306" t="s">
        <v>185</v>
      </c>
      <c r="D23306" t="s">
        <v>1877</v>
      </c>
    </row>
    <row r="23307" spans="1:4" x14ac:dyDescent="0.25">
      <c r="A23307" s="2">
        <v>44705.802777777775</v>
      </c>
      <c r="B23307" t="s">
        <v>185</v>
      </c>
      <c r="D23307" t="s">
        <v>1852</v>
      </c>
    </row>
    <row r="23308" spans="1:4" x14ac:dyDescent="0.25">
      <c r="A23308" s="2">
        <v>44705.802777777775</v>
      </c>
      <c r="B23308" t="s">
        <v>185</v>
      </c>
      <c r="D23308" t="s">
        <v>850</v>
      </c>
    </row>
    <row r="23309" spans="1:4" x14ac:dyDescent="0.25">
      <c r="A23309" s="2">
        <v>44705.803472222222</v>
      </c>
      <c r="B23309" t="s">
        <v>185</v>
      </c>
      <c r="C23309" t="s">
        <v>6386</v>
      </c>
    </row>
    <row r="23310" spans="1:4" x14ac:dyDescent="0.25">
      <c r="A23310" s="2">
        <v>44705.803472222222</v>
      </c>
      <c r="B23310" t="s">
        <v>185</v>
      </c>
      <c r="C23310" t="s">
        <v>11142</v>
      </c>
    </row>
    <row r="23311" spans="1:4" x14ac:dyDescent="0.25">
      <c r="A23311" s="2">
        <v>44705.803472222222</v>
      </c>
      <c r="B23311" t="s">
        <v>185</v>
      </c>
      <c r="C23311" t="s">
        <v>11143</v>
      </c>
    </row>
    <row r="23312" spans="1:4" x14ac:dyDescent="0.25">
      <c r="A23312" s="2">
        <v>44705.803472222222</v>
      </c>
      <c r="B23312" t="s">
        <v>185</v>
      </c>
      <c r="C23312" t="s">
        <v>6386</v>
      </c>
    </row>
    <row r="23313" spans="1:4" x14ac:dyDescent="0.25">
      <c r="A23313" s="2">
        <v>44705.803472222222</v>
      </c>
      <c r="B23313" t="s">
        <v>185</v>
      </c>
      <c r="D23313" t="s">
        <v>922</v>
      </c>
    </row>
    <row r="23314" spans="1:4" x14ac:dyDescent="0.25">
      <c r="A23314" s="2">
        <v>44705.803472222222</v>
      </c>
      <c r="B23314" t="s">
        <v>185</v>
      </c>
      <c r="D23314" t="s">
        <v>885</v>
      </c>
    </row>
    <row r="23315" spans="1:4" x14ac:dyDescent="0.25">
      <c r="A23315" s="2">
        <v>44705.803472222222</v>
      </c>
      <c r="B23315" t="s">
        <v>185</v>
      </c>
      <c r="D23315" t="s">
        <v>856</v>
      </c>
    </row>
    <row r="23316" spans="1:4" x14ac:dyDescent="0.25">
      <c r="A23316" s="2">
        <v>44705.803472222222</v>
      </c>
      <c r="B23316" t="s">
        <v>185</v>
      </c>
      <c r="D23316" t="s">
        <v>4991</v>
      </c>
    </row>
    <row r="23317" spans="1:4" x14ac:dyDescent="0.25">
      <c r="A23317" s="2">
        <v>44705.804166666669</v>
      </c>
      <c r="B23317" t="s">
        <v>185</v>
      </c>
      <c r="C23317" t="s">
        <v>11144</v>
      </c>
    </row>
    <row r="23318" spans="1:4" x14ac:dyDescent="0.25">
      <c r="A23318" s="2">
        <v>44705.804166666669</v>
      </c>
      <c r="B23318" t="s">
        <v>185</v>
      </c>
      <c r="C23318" t="s">
        <v>6386</v>
      </c>
    </row>
    <row r="23319" spans="1:4" x14ac:dyDescent="0.25">
      <c r="A23319" s="2">
        <v>44705.804166666669</v>
      </c>
      <c r="B23319" t="s">
        <v>185</v>
      </c>
      <c r="C23319" t="s">
        <v>11145</v>
      </c>
    </row>
    <row r="23320" spans="1:4" x14ac:dyDescent="0.25">
      <c r="A23320" s="2">
        <v>44705.804166666669</v>
      </c>
      <c r="B23320" t="s">
        <v>185</v>
      </c>
      <c r="C23320" t="s">
        <v>11146</v>
      </c>
    </row>
    <row r="23321" spans="1:4" x14ac:dyDescent="0.25">
      <c r="A23321" s="2">
        <v>44705.804166666669</v>
      </c>
      <c r="B23321" t="s">
        <v>185</v>
      </c>
      <c r="D23321" t="s">
        <v>954</v>
      </c>
    </row>
    <row r="23322" spans="1:4" x14ac:dyDescent="0.25">
      <c r="A23322" s="2">
        <v>44705.804166666669</v>
      </c>
      <c r="B23322" t="s">
        <v>185</v>
      </c>
      <c r="D23322" t="s">
        <v>908</v>
      </c>
    </row>
    <row r="23323" spans="1:4" x14ac:dyDescent="0.25">
      <c r="A23323" s="2">
        <v>44705.804166666669</v>
      </c>
      <c r="B23323" t="s">
        <v>185</v>
      </c>
      <c r="D23323" t="s">
        <v>849</v>
      </c>
    </row>
    <row r="23324" spans="1:4" x14ac:dyDescent="0.25">
      <c r="A23324" s="2">
        <v>44705.804166666669</v>
      </c>
      <c r="B23324" t="s">
        <v>185</v>
      </c>
      <c r="D23324" t="s">
        <v>848</v>
      </c>
    </row>
    <row r="23325" spans="1:4" x14ac:dyDescent="0.25">
      <c r="A23325" s="2">
        <v>44705.804861111108</v>
      </c>
      <c r="B23325" t="s">
        <v>185</v>
      </c>
      <c r="C23325" t="s">
        <v>11147</v>
      </c>
    </row>
    <row r="23326" spans="1:4" x14ac:dyDescent="0.25">
      <c r="A23326" s="2">
        <v>44705.804861111108</v>
      </c>
      <c r="B23326" t="s">
        <v>185</v>
      </c>
      <c r="C23326" t="s">
        <v>6386</v>
      </c>
    </row>
    <row r="23327" spans="1:4" x14ac:dyDescent="0.25">
      <c r="A23327" s="2">
        <v>44705.804861111108</v>
      </c>
      <c r="B23327" t="s">
        <v>185</v>
      </c>
      <c r="C23327" t="s">
        <v>11148</v>
      </c>
    </row>
    <row r="23328" spans="1:4" x14ac:dyDescent="0.25">
      <c r="A23328" s="2">
        <v>44705.804861111108</v>
      </c>
      <c r="B23328" t="s">
        <v>185</v>
      </c>
      <c r="C23328" t="s">
        <v>6386</v>
      </c>
    </row>
    <row r="23329" spans="1:4" x14ac:dyDescent="0.25">
      <c r="A23329" s="2">
        <v>44705.804861111108</v>
      </c>
      <c r="B23329" t="s">
        <v>185</v>
      </c>
      <c r="C23329" t="s">
        <v>11149</v>
      </c>
    </row>
    <row r="23330" spans="1:4" x14ac:dyDescent="0.25">
      <c r="A23330" s="2">
        <v>44705.804861111108</v>
      </c>
      <c r="B23330" t="s">
        <v>185</v>
      </c>
      <c r="C23330" t="s">
        <v>6386</v>
      </c>
    </row>
    <row r="23331" spans="1:4" x14ac:dyDescent="0.25">
      <c r="A23331" s="2">
        <v>44705.804861111108</v>
      </c>
      <c r="B23331" t="s">
        <v>185</v>
      </c>
      <c r="D23331" t="s">
        <v>1008</v>
      </c>
    </row>
    <row r="23332" spans="1:4" x14ac:dyDescent="0.25">
      <c r="A23332" s="2">
        <v>44705.804861111108</v>
      </c>
      <c r="B23332" t="s">
        <v>185</v>
      </c>
      <c r="D23332" t="s">
        <v>955</v>
      </c>
    </row>
    <row r="23333" spans="1:4" x14ac:dyDescent="0.25">
      <c r="A23333" s="2">
        <v>44705.804861111108</v>
      </c>
      <c r="B23333" t="s">
        <v>185</v>
      </c>
      <c r="D23333" t="s">
        <v>904</v>
      </c>
    </row>
    <row r="23334" spans="1:4" x14ac:dyDescent="0.25">
      <c r="A23334" s="2">
        <v>44705.804861111108</v>
      </c>
      <c r="B23334" t="s">
        <v>185</v>
      </c>
      <c r="D23334" t="s">
        <v>996</v>
      </c>
    </row>
    <row r="23335" spans="1:4" x14ac:dyDescent="0.25">
      <c r="A23335" s="2">
        <v>44705.804861111108</v>
      </c>
      <c r="B23335" t="s">
        <v>185</v>
      </c>
      <c r="D23335" t="s">
        <v>894</v>
      </c>
    </row>
    <row r="23336" spans="1:4" x14ac:dyDescent="0.25">
      <c r="A23336" s="2">
        <v>44705.804861111108</v>
      </c>
      <c r="B23336" t="s">
        <v>185</v>
      </c>
      <c r="D23336" t="s">
        <v>845</v>
      </c>
    </row>
    <row r="23337" spans="1:4" x14ac:dyDescent="0.25">
      <c r="A23337" s="2">
        <v>44705.805555555555</v>
      </c>
      <c r="B23337" t="s">
        <v>185</v>
      </c>
      <c r="C23337" t="s">
        <v>11150</v>
      </c>
    </row>
    <row r="23338" spans="1:4" x14ac:dyDescent="0.25">
      <c r="A23338" s="2">
        <v>44705.805555555555</v>
      </c>
      <c r="B23338" t="s">
        <v>185</v>
      </c>
      <c r="C23338" t="s">
        <v>1538</v>
      </c>
    </row>
    <row r="23339" spans="1:4" x14ac:dyDescent="0.25">
      <c r="A23339" s="2">
        <v>44705.805555555555</v>
      </c>
      <c r="B23339" t="s">
        <v>185</v>
      </c>
      <c r="C23339" t="s">
        <v>11151</v>
      </c>
    </row>
    <row r="23340" spans="1:4" x14ac:dyDescent="0.25">
      <c r="A23340" s="2">
        <v>44705.805555555555</v>
      </c>
      <c r="B23340" t="s">
        <v>185</v>
      </c>
      <c r="C23340" t="s">
        <v>1538</v>
      </c>
    </row>
    <row r="23341" spans="1:4" x14ac:dyDescent="0.25">
      <c r="A23341" s="2">
        <v>44705.805555555555</v>
      </c>
      <c r="B23341" t="s">
        <v>185</v>
      </c>
      <c r="C23341" t="s">
        <v>10760</v>
      </c>
    </row>
    <row r="23342" spans="1:4" x14ac:dyDescent="0.25">
      <c r="A23342" s="2">
        <v>44705.805555555555</v>
      </c>
      <c r="B23342" t="s">
        <v>185</v>
      </c>
      <c r="C23342" t="s">
        <v>10034</v>
      </c>
    </row>
    <row r="23343" spans="1:4" x14ac:dyDescent="0.25">
      <c r="A23343" s="2">
        <v>44705.805555555555</v>
      </c>
      <c r="B23343" t="s">
        <v>185</v>
      </c>
      <c r="D23343" t="s">
        <v>852</v>
      </c>
    </row>
    <row r="23344" spans="1:4" x14ac:dyDescent="0.25">
      <c r="A23344" s="2">
        <v>44705.805555555555</v>
      </c>
      <c r="B23344" t="s">
        <v>185</v>
      </c>
      <c r="D23344" t="s">
        <v>973</v>
      </c>
    </row>
    <row r="23345" spans="1:4" x14ac:dyDescent="0.25">
      <c r="A23345" s="2">
        <v>44705.805555555555</v>
      </c>
      <c r="B23345" t="s">
        <v>185</v>
      </c>
      <c r="D23345" t="s">
        <v>872</v>
      </c>
    </row>
    <row r="23346" spans="1:4" x14ac:dyDescent="0.25">
      <c r="A23346" s="2">
        <v>44705.805555555555</v>
      </c>
      <c r="B23346" t="s">
        <v>185</v>
      </c>
      <c r="D23346" t="s">
        <v>949</v>
      </c>
    </row>
    <row r="23347" spans="1:4" x14ac:dyDescent="0.25">
      <c r="A23347" s="2">
        <v>44705.805555555555</v>
      </c>
      <c r="B23347" t="s">
        <v>185</v>
      </c>
      <c r="D23347" t="s">
        <v>828</v>
      </c>
    </row>
    <row r="23348" spans="1:4" x14ac:dyDescent="0.25">
      <c r="A23348" s="2">
        <v>44705.805555555555</v>
      </c>
      <c r="B23348" t="s">
        <v>185</v>
      </c>
      <c r="D23348" t="s">
        <v>971</v>
      </c>
    </row>
    <row r="23349" spans="1:4" x14ac:dyDescent="0.25">
      <c r="A23349" s="2">
        <v>44705.806250000001</v>
      </c>
      <c r="B23349" t="s">
        <v>185</v>
      </c>
      <c r="C23349" t="s">
        <v>11152</v>
      </c>
    </row>
    <row r="23350" spans="1:4" x14ac:dyDescent="0.25">
      <c r="A23350" s="2">
        <v>44705.806250000001</v>
      </c>
      <c r="B23350" t="s">
        <v>185</v>
      </c>
      <c r="D23350" t="s">
        <v>1895</v>
      </c>
    </row>
    <row r="23351" spans="1:4" x14ac:dyDescent="0.25">
      <c r="A23351" s="2">
        <v>44705.892361111109</v>
      </c>
      <c r="B23351" t="s">
        <v>183</v>
      </c>
      <c r="C23351" t="s">
        <v>6396</v>
      </c>
    </row>
    <row r="23352" spans="1:4" x14ac:dyDescent="0.25">
      <c r="A23352" s="2">
        <v>44705.892361111109</v>
      </c>
      <c r="B23352" t="s">
        <v>183</v>
      </c>
      <c r="D23352" t="s">
        <v>4996</v>
      </c>
    </row>
    <row r="23353" spans="1:4" x14ac:dyDescent="0.25">
      <c r="A23353" s="2">
        <v>44705.893055555556</v>
      </c>
      <c r="B23353" t="s">
        <v>183</v>
      </c>
      <c r="C23353" t="s">
        <v>12330</v>
      </c>
    </row>
    <row r="23354" spans="1:4" x14ac:dyDescent="0.25">
      <c r="A23354" s="2">
        <v>44705.893055555556</v>
      </c>
      <c r="B23354" t="s">
        <v>183</v>
      </c>
      <c r="D23354" t="s">
        <v>1849</v>
      </c>
    </row>
    <row r="23355" spans="1:4" x14ac:dyDescent="0.25">
      <c r="A23355" s="2">
        <v>44705.893750000003</v>
      </c>
      <c r="B23355" t="s">
        <v>183</v>
      </c>
      <c r="C23355" t="s">
        <v>12331</v>
      </c>
    </row>
    <row r="23356" spans="1:4" x14ac:dyDescent="0.25">
      <c r="A23356" s="2">
        <v>44705.893750000003</v>
      </c>
      <c r="B23356" t="s">
        <v>183</v>
      </c>
      <c r="C23356" t="s">
        <v>12332</v>
      </c>
    </row>
    <row r="23357" spans="1:4" x14ac:dyDescent="0.25">
      <c r="A23357" s="2">
        <v>44705.893750000003</v>
      </c>
      <c r="B23357" t="s">
        <v>183</v>
      </c>
      <c r="D23357" t="s">
        <v>1897</v>
      </c>
    </row>
    <row r="23358" spans="1:4" x14ac:dyDescent="0.25">
      <c r="A23358" s="2">
        <v>44705.893750000003</v>
      </c>
      <c r="B23358" t="s">
        <v>183</v>
      </c>
      <c r="D23358" t="s">
        <v>1050</v>
      </c>
    </row>
    <row r="23359" spans="1:4" x14ac:dyDescent="0.25">
      <c r="A23359" s="2">
        <v>44705.894444444442</v>
      </c>
      <c r="B23359" t="s">
        <v>183</v>
      </c>
      <c r="C23359" t="s">
        <v>12333</v>
      </c>
    </row>
    <row r="23360" spans="1:4" x14ac:dyDescent="0.25">
      <c r="A23360" s="2">
        <v>44705.894444444442</v>
      </c>
      <c r="B23360" t="s">
        <v>183</v>
      </c>
      <c r="D23360" t="s">
        <v>825</v>
      </c>
    </row>
    <row r="23361" spans="1:4" x14ac:dyDescent="0.25">
      <c r="A23361" s="2">
        <v>44705.895138888889</v>
      </c>
      <c r="B23361" t="s">
        <v>183</v>
      </c>
      <c r="C23361" t="s">
        <v>7243</v>
      </c>
    </row>
    <row r="23362" spans="1:4" x14ac:dyDescent="0.25">
      <c r="A23362" s="2">
        <v>44705.895138888889</v>
      </c>
      <c r="B23362" t="s">
        <v>183</v>
      </c>
      <c r="C23362" t="s">
        <v>12334</v>
      </c>
    </row>
    <row r="23363" spans="1:4" x14ac:dyDescent="0.25">
      <c r="A23363" s="2">
        <v>44705.895138888889</v>
      </c>
      <c r="B23363" t="s">
        <v>183</v>
      </c>
      <c r="C23363" t="s">
        <v>12335</v>
      </c>
    </row>
    <row r="23364" spans="1:4" x14ac:dyDescent="0.25">
      <c r="A23364" s="2">
        <v>44705.895138888889</v>
      </c>
      <c r="B23364" t="s">
        <v>183</v>
      </c>
      <c r="C23364" t="s">
        <v>12336</v>
      </c>
    </row>
    <row r="23365" spans="1:4" x14ac:dyDescent="0.25">
      <c r="A23365" s="2">
        <v>44705.895138888889</v>
      </c>
      <c r="B23365" t="s">
        <v>183</v>
      </c>
      <c r="D23365" t="s">
        <v>853</v>
      </c>
    </row>
    <row r="23366" spans="1:4" x14ac:dyDescent="0.25">
      <c r="A23366" s="2">
        <v>44705.895138888889</v>
      </c>
      <c r="B23366" t="s">
        <v>183</v>
      </c>
      <c r="D23366" t="s">
        <v>828</v>
      </c>
    </row>
    <row r="23367" spans="1:4" x14ac:dyDescent="0.25">
      <c r="A23367" s="2">
        <v>44705.895138888889</v>
      </c>
      <c r="B23367" t="s">
        <v>183</v>
      </c>
      <c r="D23367" t="s">
        <v>5037</v>
      </c>
    </row>
    <row r="23368" spans="1:4" x14ac:dyDescent="0.25">
      <c r="A23368" s="2">
        <v>44705.895138888889</v>
      </c>
      <c r="B23368" t="s">
        <v>183</v>
      </c>
      <c r="D23368" t="s">
        <v>856</v>
      </c>
    </row>
    <row r="23369" spans="1:4" x14ac:dyDescent="0.25">
      <c r="A23369" s="2">
        <v>44705.895833333336</v>
      </c>
      <c r="B23369" t="s">
        <v>183</v>
      </c>
      <c r="C23369" t="s">
        <v>12337</v>
      </c>
    </row>
    <row r="23370" spans="1:4" x14ac:dyDescent="0.25">
      <c r="A23370" s="2">
        <v>44705.895833333336</v>
      </c>
      <c r="B23370" t="s">
        <v>183</v>
      </c>
      <c r="C23370" t="s">
        <v>7589</v>
      </c>
    </row>
    <row r="23371" spans="1:4" x14ac:dyDescent="0.25">
      <c r="A23371" s="2">
        <v>44705.895833333336</v>
      </c>
      <c r="B23371" t="s">
        <v>183</v>
      </c>
      <c r="D23371" t="s">
        <v>902</v>
      </c>
    </row>
    <row r="23372" spans="1:4" x14ac:dyDescent="0.25">
      <c r="A23372" s="2">
        <v>44705.895833333336</v>
      </c>
      <c r="B23372" t="s">
        <v>183</v>
      </c>
      <c r="D23372" t="s">
        <v>885</v>
      </c>
    </row>
    <row r="23373" spans="1:4" x14ac:dyDescent="0.25">
      <c r="A23373" s="2">
        <v>44705.896527777775</v>
      </c>
      <c r="B23373" t="s">
        <v>183</v>
      </c>
      <c r="C23373" t="s">
        <v>12338</v>
      </c>
    </row>
    <row r="23374" spans="1:4" x14ac:dyDescent="0.25">
      <c r="A23374" s="2">
        <v>44705.896527777775</v>
      </c>
      <c r="B23374" t="s">
        <v>183</v>
      </c>
      <c r="C23374" t="s">
        <v>6567</v>
      </c>
    </row>
    <row r="23375" spans="1:4" x14ac:dyDescent="0.25">
      <c r="A23375" s="2">
        <v>44705.896527777775</v>
      </c>
      <c r="B23375" t="s">
        <v>183</v>
      </c>
      <c r="D23375" t="s">
        <v>1882</v>
      </c>
    </row>
    <row r="23376" spans="1:4" x14ac:dyDescent="0.25">
      <c r="A23376" s="2">
        <v>44705.896527777775</v>
      </c>
      <c r="B23376" t="s">
        <v>183</v>
      </c>
      <c r="D23376" t="s">
        <v>1854</v>
      </c>
    </row>
    <row r="23377" spans="1:4" x14ac:dyDescent="0.25">
      <c r="A23377" s="2">
        <v>44706.557638888888</v>
      </c>
      <c r="B23377" t="s">
        <v>164</v>
      </c>
      <c r="C23377" t="s">
        <v>6386</v>
      </c>
    </row>
    <row r="23378" spans="1:4" x14ac:dyDescent="0.25">
      <c r="A23378" s="2">
        <v>44706.557638888888</v>
      </c>
      <c r="B23378" t="s">
        <v>164</v>
      </c>
      <c r="C23378" t="s">
        <v>6386</v>
      </c>
    </row>
    <row r="23379" spans="1:4" x14ac:dyDescent="0.25">
      <c r="A23379" s="2">
        <v>44706.557638888888</v>
      </c>
      <c r="B23379" t="s">
        <v>164</v>
      </c>
      <c r="D23379" t="s">
        <v>5001</v>
      </c>
    </row>
    <row r="23380" spans="1:4" x14ac:dyDescent="0.25">
      <c r="A23380" s="2">
        <v>44706.557638888888</v>
      </c>
      <c r="B23380" t="s">
        <v>164</v>
      </c>
      <c r="D23380" t="s">
        <v>1848</v>
      </c>
    </row>
    <row r="23381" spans="1:4" x14ac:dyDescent="0.25">
      <c r="A23381" s="2">
        <v>44706.574305555558</v>
      </c>
      <c r="B23381" t="s">
        <v>164</v>
      </c>
      <c r="C23381" t="s">
        <v>12388</v>
      </c>
    </row>
    <row r="23382" spans="1:4" x14ac:dyDescent="0.25">
      <c r="A23382" s="2">
        <v>44706.574305555558</v>
      </c>
      <c r="B23382" t="s">
        <v>164</v>
      </c>
      <c r="C23382" t="s">
        <v>6386</v>
      </c>
    </row>
    <row r="23383" spans="1:4" x14ac:dyDescent="0.25">
      <c r="A23383" s="2">
        <v>44706.574305555558</v>
      </c>
      <c r="B23383" t="s">
        <v>164</v>
      </c>
      <c r="C23383" t="s">
        <v>6567</v>
      </c>
    </row>
    <row r="23384" spans="1:4" x14ac:dyDescent="0.25">
      <c r="A23384" s="2">
        <v>44706.574305555558</v>
      </c>
      <c r="B23384" t="s">
        <v>164</v>
      </c>
      <c r="D23384" t="s">
        <v>1849</v>
      </c>
    </row>
    <row r="23385" spans="1:4" x14ac:dyDescent="0.25">
      <c r="A23385" s="2">
        <v>44706.574305555558</v>
      </c>
      <c r="B23385" t="s">
        <v>164</v>
      </c>
      <c r="D23385" t="s">
        <v>1850</v>
      </c>
    </row>
    <row r="23386" spans="1:4" x14ac:dyDescent="0.25">
      <c r="A23386" s="2">
        <v>44706.574305555558</v>
      </c>
      <c r="B23386" t="s">
        <v>164</v>
      </c>
      <c r="D23386" t="s">
        <v>1888</v>
      </c>
    </row>
    <row r="23387" spans="1:4" x14ac:dyDescent="0.25">
      <c r="A23387" s="2">
        <v>44706.606944444444</v>
      </c>
      <c r="B23387" t="s">
        <v>176</v>
      </c>
      <c r="C23387" t="s">
        <v>1249</v>
      </c>
    </row>
    <row r="23388" spans="1:4" x14ac:dyDescent="0.25">
      <c r="A23388" s="2">
        <v>44706.606944444444</v>
      </c>
      <c r="B23388" t="s">
        <v>176</v>
      </c>
      <c r="D23388" t="s">
        <v>1876</v>
      </c>
    </row>
    <row r="23389" spans="1:4" x14ac:dyDescent="0.25">
      <c r="A23389" s="2">
        <v>44706.607638888891</v>
      </c>
      <c r="B23389" t="s">
        <v>176</v>
      </c>
      <c r="C23389" t="s">
        <v>1249</v>
      </c>
    </row>
    <row r="23390" spans="1:4" x14ac:dyDescent="0.25">
      <c r="A23390" s="2">
        <v>44706.607638888891</v>
      </c>
      <c r="B23390" t="s">
        <v>176</v>
      </c>
      <c r="C23390" t="s">
        <v>10941</v>
      </c>
    </row>
    <row r="23391" spans="1:4" x14ac:dyDescent="0.25">
      <c r="A23391" s="2">
        <v>44706.607638888891</v>
      </c>
      <c r="B23391" t="s">
        <v>176</v>
      </c>
      <c r="C23391" t="s">
        <v>1249</v>
      </c>
    </row>
    <row r="23392" spans="1:4" x14ac:dyDescent="0.25">
      <c r="A23392" s="2">
        <v>44706.607638888891</v>
      </c>
      <c r="B23392" t="s">
        <v>176</v>
      </c>
      <c r="D23392" t="s">
        <v>1848</v>
      </c>
    </row>
    <row r="23393" spans="1:4" x14ac:dyDescent="0.25">
      <c r="A23393" s="2">
        <v>44706.607638888891</v>
      </c>
      <c r="B23393" t="s">
        <v>176</v>
      </c>
      <c r="D23393" t="s">
        <v>1849</v>
      </c>
    </row>
    <row r="23394" spans="1:4" x14ac:dyDescent="0.25">
      <c r="A23394" s="2">
        <v>44706.607638888891</v>
      </c>
      <c r="B23394" t="s">
        <v>176</v>
      </c>
      <c r="D23394" t="s">
        <v>1850</v>
      </c>
    </row>
    <row r="23395" spans="1:4" x14ac:dyDescent="0.25">
      <c r="A23395" s="2">
        <v>44706.60833333333</v>
      </c>
      <c r="B23395" t="s">
        <v>176</v>
      </c>
      <c r="C23395" t="s">
        <v>10942</v>
      </c>
    </row>
    <row r="23396" spans="1:4" x14ac:dyDescent="0.25">
      <c r="A23396" s="2">
        <v>44706.60833333333</v>
      </c>
      <c r="B23396" t="s">
        <v>176</v>
      </c>
      <c r="C23396" t="s">
        <v>6853</v>
      </c>
    </row>
    <row r="23397" spans="1:4" x14ac:dyDescent="0.25">
      <c r="A23397" s="2">
        <v>44706.60833333333</v>
      </c>
      <c r="B23397" t="s">
        <v>176</v>
      </c>
      <c r="D23397" t="s">
        <v>1877</v>
      </c>
    </row>
    <row r="23398" spans="1:4" x14ac:dyDescent="0.25">
      <c r="A23398" s="2">
        <v>44706.60833333333</v>
      </c>
      <c r="B23398" t="s">
        <v>176</v>
      </c>
      <c r="D23398" t="s">
        <v>1852</v>
      </c>
    </row>
    <row r="23399" spans="1:4" x14ac:dyDescent="0.25">
      <c r="A23399" s="2">
        <v>44706.609722222223</v>
      </c>
      <c r="B23399" t="s">
        <v>176</v>
      </c>
      <c r="C23399" t="s">
        <v>10943</v>
      </c>
    </row>
    <row r="23400" spans="1:4" x14ac:dyDescent="0.25">
      <c r="A23400" s="2">
        <v>44706.609722222223</v>
      </c>
      <c r="B23400" t="s">
        <v>176</v>
      </c>
      <c r="C23400" t="s">
        <v>1249</v>
      </c>
    </row>
    <row r="23401" spans="1:4" x14ac:dyDescent="0.25">
      <c r="A23401" s="2">
        <v>44706.609722222223</v>
      </c>
      <c r="B23401" t="s">
        <v>176</v>
      </c>
      <c r="D23401" t="s">
        <v>828</v>
      </c>
    </row>
    <row r="23402" spans="1:4" x14ac:dyDescent="0.25">
      <c r="A23402" s="2">
        <v>44706.609722222223</v>
      </c>
      <c r="B23402" t="s">
        <v>176</v>
      </c>
      <c r="D23402" t="s">
        <v>892</v>
      </c>
    </row>
    <row r="23403" spans="1:4" x14ac:dyDescent="0.25">
      <c r="A23403" s="2">
        <v>44706.61041666667</v>
      </c>
      <c r="B23403" t="s">
        <v>176</v>
      </c>
      <c r="C23403" t="s">
        <v>10944</v>
      </c>
    </row>
    <row r="23404" spans="1:4" x14ac:dyDescent="0.25">
      <c r="A23404" s="2">
        <v>44706.61041666667</v>
      </c>
      <c r="B23404" t="s">
        <v>176</v>
      </c>
      <c r="C23404" t="s">
        <v>10945</v>
      </c>
    </row>
    <row r="23405" spans="1:4" x14ac:dyDescent="0.25">
      <c r="A23405" s="2">
        <v>44706.61041666667</v>
      </c>
      <c r="B23405" t="s">
        <v>176</v>
      </c>
      <c r="D23405" t="s">
        <v>902</v>
      </c>
    </row>
    <row r="23406" spans="1:4" x14ac:dyDescent="0.25">
      <c r="A23406" s="2">
        <v>44706.61041666667</v>
      </c>
      <c r="B23406" t="s">
        <v>176</v>
      </c>
      <c r="D23406" t="s">
        <v>825</v>
      </c>
    </row>
    <row r="23407" spans="1:4" x14ac:dyDescent="0.25">
      <c r="A23407" s="2">
        <v>44706.611111111109</v>
      </c>
      <c r="B23407" t="s">
        <v>176</v>
      </c>
      <c r="C23407" t="s">
        <v>10172</v>
      </c>
    </row>
    <row r="23408" spans="1:4" x14ac:dyDescent="0.25">
      <c r="A23408" s="2">
        <v>44706.611111111109</v>
      </c>
      <c r="B23408" t="s">
        <v>176</v>
      </c>
      <c r="C23408" t="s">
        <v>10946</v>
      </c>
    </row>
    <row r="23409" spans="1:4" x14ac:dyDescent="0.25">
      <c r="A23409" s="2">
        <v>44706.611111111109</v>
      </c>
      <c r="B23409" t="s">
        <v>176</v>
      </c>
      <c r="C23409" t="s">
        <v>1249</v>
      </c>
    </row>
    <row r="23410" spans="1:4" x14ac:dyDescent="0.25">
      <c r="A23410" s="2">
        <v>44706.611111111109</v>
      </c>
      <c r="B23410" t="s">
        <v>176</v>
      </c>
      <c r="C23410" t="s">
        <v>10947</v>
      </c>
    </row>
    <row r="23411" spans="1:4" x14ac:dyDescent="0.25">
      <c r="A23411" s="2">
        <v>44706.611111111109</v>
      </c>
      <c r="B23411" t="s">
        <v>176</v>
      </c>
      <c r="C23411" t="s">
        <v>194</v>
      </c>
    </row>
    <row r="23412" spans="1:4" x14ac:dyDescent="0.25">
      <c r="A23412" s="2">
        <v>44706.611111111109</v>
      </c>
      <c r="B23412" t="s">
        <v>176</v>
      </c>
      <c r="D23412" t="s">
        <v>853</v>
      </c>
    </row>
    <row r="23413" spans="1:4" x14ac:dyDescent="0.25">
      <c r="A23413" s="2">
        <v>44706.611111111109</v>
      </c>
      <c r="B23413" t="s">
        <v>176</v>
      </c>
      <c r="D23413" t="s">
        <v>954</v>
      </c>
    </row>
    <row r="23414" spans="1:4" x14ac:dyDescent="0.25">
      <c r="A23414" s="2">
        <v>44706.611111111109</v>
      </c>
      <c r="B23414" t="s">
        <v>176</v>
      </c>
      <c r="D23414" t="s">
        <v>908</v>
      </c>
    </row>
    <row r="23415" spans="1:4" x14ac:dyDescent="0.25">
      <c r="A23415" s="2">
        <v>44706.611111111109</v>
      </c>
      <c r="B23415" t="s">
        <v>176</v>
      </c>
      <c r="D23415" t="s">
        <v>849</v>
      </c>
    </row>
    <row r="23416" spans="1:4" x14ac:dyDescent="0.25">
      <c r="A23416" s="2">
        <v>44706.611111111109</v>
      </c>
      <c r="B23416" t="s">
        <v>176</v>
      </c>
      <c r="D23416" t="s">
        <v>848</v>
      </c>
    </row>
    <row r="23417" spans="1:4" x14ac:dyDescent="0.25">
      <c r="A23417" s="2">
        <v>44706.611805555556</v>
      </c>
      <c r="B23417" t="s">
        <v>176</v>
      </c>
      <c r="C23417" t="s">
        <v>10948</v>
      </c>
    </row>
    <row r="23418" spans="1:4" x14ac:dyDescent="0.25">
      <c r="A23418" s="2">
        <v>44706.611805555556</v>
      </c>
      <c r="B23418" t="s">
        <v>176</v>
      </c>
      <c r="C23418" t="s">
        <v>1249</v>
      </c>
    </row>
    <row r="23419" spans="1:4" x14ac:dyDescent="0.25">
      <c r="A23419" s="2">
        <v>44706.611805555556</v>
      </c>
      <c r="B23419" t="s">
        <v>176</v>
      </c>
      <c r="C23419" t="s">
        <v>10949</v>
      </c>
    </row>
    <row r="23420" spans="1:4" x14ac:dyDescent="0.25">
      <c r="A23420" s="2">
        <v>44706.611805555556</v>
      </c>
      <c r="B23420" t="s">
        <v>176</v>
      </c>
      <c r="C23420" t="s">
        <v>8874</v>
      </c>
    </row>
    <row r="23421" spans="1:4" x14ac:dyDescent="0.25">
      <c r="A23421" s="2">
        <v>44706.611805555556</v>
      </c>
      <c r="B23421" t="s">
        <v>176</v>
      </c>
      <c r="D23421" t="s">
        <v>912</v>
      </c>
    </row>
    <row r="23422" spans="1:4" x14ac:dyDescent="0.25">
      <c r="A23422" s="2">
        <v>44706.611805555556</v>
      </c>
      <c r="B23422" t="s">
        <v>176</v>
      </c>
      <c r="D23422" t="s">
        <v>893</v>
      </c>
    </row>
    <row r="23423" spans="1:4" x14ac:dyDescent="0.25">
      <c r="A23423" s="2">
        <v>44706.611805555556</v>
      </c>
      <c r="B23423" t="s">
        <v>176</v>
      </c>
      <c r="D23423" t="s">
        <v>899</v>
      </c>
    </row>
    <row r="23424" spans="1:4" x14ac:dyDescent="0.25">
      <c r="A23424" s="2">
        <v>44706.611805555556</v>
      </c>
      <c r="B23424" t="s">
        <v>176</v>
      </c>
      <c r="D23424" t="s">
        <v>953</v>
      </c>
    </row>
    <row r="23425" spans="1:4" x14ac:dyDescent="0.25">
      <c r="A23425" s="2">
        <v>44706.612500000003</v>
      </c>
      <c r="B23425" t="s">
        <v>176</v>
      </c>
      <c r="C23425" t="s">
        <v>10950</v>
      </c>
    </row>
    <row r="23426" spans="1:4" x14ac:dyDescent="0.25">
      <c r="A23426" s="2">
        <v>44706.612500000003</v>
      </c>
      <c r="B23426" t="s">
        <v>176</v>
      </c>
      <c r="C23426" t="s">
        <v>1249</v>
      </c>
    </row>
    <row r="23427" spans="1:4" x14ac:dyDescent="0.25">
      <c r="A23427" s="2">
        <v>44706.612500000003</v>
      </c>
      <c r="B23427" t="s">
        <v>176</v>
      </c>
      <c r="C23427" t="s">
        <v>10951</v>
      </c>
    </row>
    <row r="23428" spans="1:4" x14ac:dyDescent="0.25">
      <c r="A23428" s="2">
        <v>44706.612500000003</v>
      </c>
      <c r="B23428" t="s">
        <v>176</v>
      </c>
      <c r="C23428" t="s">
        <v>1249</v>
      </c>
    </row>
    <row r="23429" spans="1:4" x14ac:dyDescent="0.25">
      <c r="A23429" s="2">
        <v>44706.612500000003</v>
      </c>
      <c r="B23429" t="s">
        <v>176</v>
      </c>
      <c r="C23429" t="s">
        <v>10952</v>
      </c>
    </row>
    <row r="23430" spans="1:4" x14ac:dyDescent="0.25">
      <c r="A23430" s="2">
        <v>44706.612500000003</v>
      </c>
      <c r="B23430" t="s">
        <v>176</v>
      </c>
      <c r="D23430" t="s">
        <v>894</v>
      </c>
    </row>
    <row r="23431" spans="1:4" x14ac:dyDescent="0.25">
      <c r="A23431" s="2">
        <v>44706.612500000003</v>
      </c>
      <c r="B23431" t="s">
        <v>176</v>
      </c>
      <c r="D23431" t="s">
        <v>845</v>
      </c>
    </row>
    <row r="23432" spans="1:4" x14ac:dyDescent="0.25">
      <c r="A23432" s="2">
        <v>44706.612500000003</v>
      </c>
      <c r="B23432" t="s">
        <v>176</v>
      </c>
      <c r="D23432" t="s">
        <v>834</v>
      </c>
    </row>
    <row r="23433" spans="1:4" x14ac:dyDescent="0.25">
      <c r="A23433" s="2">
        <v>44706.612500000003</v>
      </c>
      <c r="B23433" t="s">
        <v>176</v>
      </c>
      <c r="D23433" t="s">
        <v>955</v>
      </c>
    </row>
    <row r="23434" spans="1:4" x14ac:dyDescent="0.25">
      <c r="A23434" s="2">
        <v>44706.612500000003</v>
      </c>
      <c r="B23434" t="s">
        <v>176</v>
      </c>
      <c r="D23434" t="s">
        <v>959</v>
      </c>
    </row>
    <row r="23435" spans="1:4" x14ac:dyDescent="0.25">
      <c r="A23435" s="2">
        <v>44706.752083333333</v>
      </c>
      <c r="B23435" t="s">
        <v>10303</v>
      </c>
      <c r="C23435" t="s">
        <v>6386</v>
      </c>
    </row>
    <row r="23436" spans="1:4" x14ac:dyDescent="0.25">
      <c r="A23436" s="2">
        <v>44706.752083333333</v>
      </c>
      <c r="B23436" t="s">
        <v>10303</v>
      </c>
      <c r="D23436" t="s">
        <v>5050</v>
      </c>
    </row>
    <row r="23437" spans="1:4" x14ac:dyDescent="0.25">
      <c r="A23437" s="2">
        <v>44706.75277777778</v>
      </c>
      <c r="B23437" t="s">
        <v>10303</v>
      </c>
      <c r="C23437" t="s">
        <v>7205</v>
      </c>
    </row>
    <row r="23438" spans="1:4" x14ac:dyDescent="0.25">
      <c r="A23438" s="2">
        <v>44706.75277777778</v>
      </c>
      <c r="B23438" t="s">
        <v>10303</v>
      </c>
      <c r="C23438" t="s">
        <v>11153</v>
      </c>
    </row>
    <row r="23439" spans="1:4" x14ac:dyDescent="0.25">
      <c r="A23439" s="2">
        <v>44706.75277777778</v>
      </c>
      <c r="B23439" t="s">
        <v>10303</v>
      </c>
      <c r="D23439" t="s">
        <v>1848</v>
      </c>
    </row>
    <row r="23440" spans="1:4" x14ac:dyDescent="0.25">
      <c r="A23440" s="2">
        <v>44706.75277777778</v>
      </c>
      <c r="B23440" t="s">
        <v>10303</v>
      </c>
      <c r="D23440" t="s">
        <v>1849</v>
      </c>
    </row>
    <row r="23441" spans="1:4" x14ac:dyDescent="0.25">
      <c r="A23441" s="2">
        <v>44706.753472222219</v>
      </c>
      <c r="B23441" t="s">
        <v>10303</v>
      </c>
      <c r="C23441" t="s">
        <v>6386</v>
      </c>
    </row>
    <row r="23442" spans="1:4" x14ac:dyDescent="0.25">
      <c r="A23442" s="2">
        <v>44706.753472222219</v>
      </c>
      <c r="B23442" t="s">
        <v>10303</v>
      </c>
      <c r="C23442" t="s">
        <v>23</v>
      </c>
    </row>
    <row r="23443" spans="1:4" x14ac:dyDescent="0.25">
      <c r="A23443" s="2">
        <v>44706.753472222219</v>
      </c>
      <c r="B23443" t="s">
        <v>10303</v>
      </c>
      <c r="C23443" t="s">
        <v>6386</v>
      </c>
    </row>
    <row r="23444" spans="1:4" x14ac:dyDescent="0.25">
      <c r="A23444" s="2">
        <v>44706.753472222219</v>
      </c>
      <c r="B23444" t="s">
        <v>10303</v>
      </c>
      <c r="C23444" t="s">
        <v>1444</v>
      </c>
    </row>
    <row r="23445" spans="1:4" x14ac:dyDescent="0.25">
      <c r="A23445" s="2">
        <v>44706.753472222219</v>
      </c>
      <c r="B23445" t="s">
        <v>10303</v>
      </c>
      <c r="D23445" t="s">
        <v>1850</v>
      </c>
    </row>
    <row r="23446" spans="1:4" x14ac:dyDescent="0.25">
      <c r="A23446" s="2">
        <v>44706.753472222219</v>
      </c>
      <c r="B23446" t="s">
        <v>10303</v>
      </c>
      <c r="D23446" t="s">
        <v>1858</v>
      </c>
    </row>
    <row r="23447" spans="1:4" x14ac:dyDescent="0.25">
      <c r="A23447" s="2">
        <v>44706.753472222219</v>
      </c>
      <c r="B23447" t="s">
        <v>10303</v>
      </c>
      <c r="D23447" t="s">
        <v>1852</v>
      </c>
    </row>
    <row r="23448" spans="1:4" x14ac:dyDescent="0.25">
      <c r="A23448" s="2">
        <v>44706.753472222219</v>
      </c>
      <c r="B23448" t="s">
        <v>10303</v>
      </c>
      <c r="D23448" t="s">
        <v>885</v>
      </c>
    </row>
    <row r="23449" spans="1:4" x14ac:dyDescent="0.25">
      <c r="A23449" s="2">
        <v>44706.754166666666</v>
      </c>
      <c r="B23449" t="s">
        <v>10303</v>
      </c>
      <c r="C23449" t="s">
        <v>11154</v>
      </c>
    </row>
    <row r="23450" spans="1:4" x14ac:dyDescent="0.25">
      <c r="A23450" s="2">
        <v>44706.754166666666</v>
      </c>
      <c r="B23450" t="s">
        <v>10303</v>
      </c>
      <c r="C23450" t="s">
        <v>1538</v>
      </c>
    </row>
    <row r="23451" spans="1:4" x14ac:dyDescent="0.25">
      <c r="A23451" s="2">
        <v>44706.754166666666</v>
      </c>
      <c r="B23451" t="s">
        <v>10303</v>
      </c>
      <c r="C23451" t="s">
        <v>11155</v>
      </c>
    </row>
    <row r="23452" spans="1:4" x14ac:dyDescent="0.25">
      <c r="A23452" s="2">
        <v>44706.754166666666</v>
      </c>
      <c r="B23452" t="s">
        <v>10303</v>
      </c>
      <c r="D23452" t="s">
        <v>912</v>
      </c>
    </row>
    <row r="23453" spans="1:4" x14ac:dyDescent="0.25">
      <c r="A23453" s="2">
        <v>44706.754166666666</v>
      </c>
      <c r="B23453" t="s">
        <v>10303</v>
      </c>
      <c r="D23453" t="s">
        <v>1009</v>
      </c>
    </row>
    <row r="23454" spans="1:4" x14ac:dyDescent="0.25">
      <c r="A23454" s="2">
        <v>44706.754166666666</v>
      </c>
      <c r="B23454" t="s">
        <v>10303</v>
      </c>
      <c r="D23454" t="s">
        <v>1853</v>
      </c>
    </row>
    <row r="23455" spans="1:4" x14ac:dyDescent="0.25">
      <c r="A23455" s="2">
        <v>44706.754861111112</v>
      </c>
      <c r="B23455" t="s">
        <v>10303</v>
      </c>
      <c r="C23455" t="s">
        <v>11156</v>
      </c>
    </row>
    <row r="23456" spans="1:4" x14ac:dyDescent="0.25">
      <c r="A23456" s="2">
        <v>44706.754861111112</v>
      </c>
      <c r="B23456" t="s">
        <v>10303</v>
      </c>
      <c r="C23456" t="s">
        <v>6386</v>
      </c>
    </row>
    <row r="23457" spans="1:4" x14ac:dyDescent="0.25">
      <c r="A23457" s="2">
        <v>44706.754861111112</v>
      </c>
      <c r="B23457" t="s">
        <v>10303</v>
      </c>
      <c r="D23457" t="s">
        <v>828</v>
      </c>
    </row>
    <row r="23458" spans="1:4" x14ac:dyDescent="0.25">
      <c r="A23458" s="2">
        <v>44706.754861111112</v>
      </c>
      <c r="B23458" t="s">
        <v>10303</v>
      </c>
      <c r="D23458" t="s">
        <v>892</v>
      </c>
    </row>
    <row r="23459" spans="1:4" x14ac:dyDescent="0.25">
      <c r="A23459" s="2">
        <v>44706.755555555559</v>
      </c>
      <c r="B23459" t="s">
        <v>10303</v>
      </c>
      <c r="C23459" t="s">
        <v>11157</v>
      </c>
    </row>
    <row r="23460" spans="1:4" x14ac:dyDescent="0.25">
      <c r="A23460" s="2">
        <v>44706.755555555559</v>
      </c>
      <c r="B23460" t="s">
        <v>10303</v>
      </c>
      <c r="C23460" t="s">
        <v>6702</v>
      </c>
    </row>
    <row r="23461" spans="1:4" x14ac:dyDescent="0.25">
      <c r="A23461" s="2">
        <v>44706.755555555559</v>
      </c>
      <c r="B23461" t="s">
        <v>10303</v>
      </c>
      <c r="D23461" t="s">
        <v>899</v>
      </c>
    </row>
    <row r="23462" spans="1:4" x14ac:dyDescent="0.25">
      <c r="A23462" s="2">
        <v>44706.755555555559</v>
      </c>
      <c r="B23462" t="s">
        <v>10303</v>
      </c>
      <c r="D23462" t="s">
        <v>855</v>
      </c>
    </row>
    <row r="23463" spans="1:4" x14ac:dyDescent="0.25">
      <c r="A23463" s="2">
        <v>44707.451388888891</v>
      </c>
      <c r="B23463" t="s">
        <v>181</v>
      </c>
      <c r="C23463" t="s">
        <v>6386</v>
      </c>
    </row>
    <row r="23464" spans="1:4" x14ac:dyDescent="0.25">
      <c r="A23464" s="2">
        <v>44707.451388888891</v>
      </c>
      <c r="B23464" t="s">
        <v>181</v>
      </c>
      <c r="D23464" t="s">
        <v>5031</v>
      </c>
    </row>
    <row r="23465" spans="1:4" x14ac:dyDescent="0.25">
      <c r="A23465" s="2">
        <v>44707.45208333333</v>
      </c>
      <c r="B23465" t="s">
        <v>181</v>
      </c>
      <c r="C23465" t="s">
        <v>10606</v>
      </c>
    </row>
    <row r="23466" spans="1:4" x14ac:dyDescent="0.25">
      <c r="A23466" s="2">
        <v>44707.45208333333</v>
      </c>
      <c r="B23466" t="s">
        <v>181</v>
      </c>
      <c r="D23466" t="s">
        <v>1848</v>
      </c>
    </row>
    <row r="23467" spans="1:4" x14ac:dyDescent="0.25">
      <c r="A23467" s="2">
        <v>44707.45416666667</v>
      </c>
      <c r="B23467" t="s">
        <v>181</v>
      </c>
      <c r="C23467" t="s">
        <v>10645</v>
      </c>
    </row>
    <row r="23468" spans="1:4" x14ac:dyDescent="0.25">
      <c r="A23468" s="2">
        <v>44707.45416666667</v>
      </c>
      <c r="B23468" t="s">
        <v>181</v>
      </c>
      <c r="C23468" t="s">
        <v>10606</v>
      </c>
    </row>
    <row r="23469" spans="1:4" x14ac:dyDescent="0.25">
      <c r="A23469" s="2">
        <v>44707.45416666667</v>
      </c>
      <c r="B23469" t="s">
        <v>181</v>
      </c>
      <c r="D23469" t="s">
        <v>1849</v>
      </c>
    </row>
    <row r="23470" spans="1:4" x14ac:dyDescent="0.25">
      <c r="A23470" s="2">
        <v>44707.45416666667</v>
      </c>
      <c r="B23470" t="s">
        <v>181</v>
      </c>
      <c r="D23470" t="s">
        <v>1850</v>
      </c>
    </row>
    <row r="23471" spans="1:4" x14ac:dyDescent="0.25">
      <c r="A23471" s="2">
        <v>44707.454861111109</v>
      </c>
      <c r="B23471" t="s">
        <v>181</v>
      </c>
      <c r="C23471" t="s">
        <v>6633</v>
      </c>
    </row>
    <row r="23472" spans="1:4" x14ac:dyDescent="0.25">
      <c r="A23472" s="2">
        <v>44707.454861111109</v>
      </c>
      <c r="B23472" t="s">
        <v>181</v>
      </c>
      <c r="D23472" t="s">
        <v>1886</v>
      </c>
    </row>
    <row r="23473" spans="1:4" x14ac:dyDescent="0.25">
      <c r="A23473" s="2">
        <v>44707.461111111108</v>
      </c>
      <c r="B23473" t="s">
        <v>181</v>
      </c>
      <c r="C23473" t="s">
        <v>6386</v>
      </c>
    </row>
    <row r="23474" spans="1:4" x14ac:dyDescent="0.25">
      <c r="A23474" s="2">
        <v>44707.461111111108</v>
      </c>
      <c r="B23474" t="s">
        <v>181</v>
      </c>
      <c r="C23474" t="s">
        <v>10646</v>
      </c>
    </row>
    <row r="23475" spans="1:4" x14ac:dyDescent="0.25">
      <c r="A23475" s="2">
        <v>44707.461111111108</v>
      </c>
      <c r="B23475" t="s">
        <v>181</v>
      </c>
      <c r="C23475" t="s">
        <v>6386</v>
      </c>
    </row>
    <row r="23476" spans="1:4" x14ac:dyDescent="0.25">
      <c r="A23476" s="2">
        <v>44707.461111111108</v>
      </c>
      <c r="B23476" t="s">
        <v>181</v>
      </c>
      <c r="C23476" t="s">
        <v>10647</v>
      </c>
    </row>
    <row r="23477" spans="1:4" x14ac:dyDescent="0.25">
      <c r="A23477" s="2">
        <v>44707.461111111108</v>
      </c>
      <c r="B23477" t="s">
        <v>181</v>
      </c>
      <c r="C23477" t="s">
        <v>1538</v>
      </c>
    </row>
    <row r="23478" spans="1:4" x14ac:dyDescent="0.25">
      <c r="A23478" s="2">
        <v>44707.461111111108</v>
      </c>
      <c r="B23478" t="s">
        <v>181</v>
      </c>
      <c r="D23478" t="s">
        <v>1852</v>
      </c>
    </row>
    <row r="23479" spans="1:4" x14ac:dyDescent="0.25">
      <c r="A23479" s="2">
        <v>44707.461111111108</v>
      </c>
      <c r="B23479" t="s">
        <v>181</v>
      </c>
      <c r="D23479" t="s">
        <v>846</v>
      </c>
    </row>
    <row r="23480" spans="1:4" x14ac:dyDescent="0.25">
      <c r="A23480" s="2">
        <v>44707.461111111108</v>
      </c>
      <c r="B23480" t="s">
        <v>181</v>
      </c>
      <c r="D23480" t="s">
        <v>891</v>
      </c>
    </row>
    <row r="23481" spans="1:4" x14ac:dyDescent="0.25">
      <c r="A23481" s="2">
        <v>44707.461111111108</v>
      </c>
      <c r="B23481" t="s">
        <v>181</v>
      </c>
      <c r="D23481" t="s">
        <v>849</v>
      </c>
    </row>
    <row r="23482" spans="1:4" x14ac:dyDescent="0.25">
      <c r="A23482" s="2">
        <v>44707.461111111108</v>
      </c>
      <c r="B23482" t="s">
        <v>181</v>
      </c>
      <c r="D23482" t="s">
        <v>848</v>
      </c>
    </row>
    <row r="23483" spans="1:4" x14ac:dyDescent="0.25">
      <c r="A23483" s="2">
        <v>44707.461805555555</v>
      </c>
      <c r="B23483" t="s">
        <v>181</v>
      </c>
      <c r="C23483" t="s">
        <v>10648</v>
      </c>
    </row>
    <row r="23484" spans="1:4" x14ac:dyDescent="0.25">
      <c r="A23484" s="2">
        <v>44707.461805555555</v>
      </c>
      <c r="B23484" t="s">
        <v>181</v>
      </c>
      <c r="C23484" t="s">
        <v>6386</v>
      </c>
    </row>
    <row r="23485" spans="1:4" x14ac:dyDescent="0.25">
      <c r="A23485" s="2">
        <v>44707.461805555555</v>
      </c>
      <c r="B23485" t="s">
        <v>181</v>
      </c>
      <c r="D23485" t="s">
        <v>850</v>
      </c>
    </row>
    <row r="23486" spans="1:4" x14ac:dyDescent="0.25">
      <c r="A23486" s="2">
        <v>44707.461805555555</v>
      </c>
      <c r="B23486" t="s">
        <v>181</v>
      </c>
      <c r="D23486" t="s">
        <v>922</v>
      </c>
    </row>
    <row r="23487" spans="1:4" x14ac:dyDescent="0.25">
      <c r="A23487" s="2">
        <v>44707.713888888888</v>
      </c>
      <c r="B23487" t="s">
        <v>10297</v>
      </c>
      <c r="C23487" t="s">
        <v>12646</v>
      </c>
    </row>
    <row r="23488" spans="1:4" x14ac:dyDescent="0.25">
      <c r="A23488" s="2">
        <v>44707.713888888888</v>
      </c>
      <c r="B23488" t="s">
        <v>10297</v>
      </c>
      <c r="C23488" t="s">
        <v>12661</v>
      </c>
    </row>
    <row r="23489" spans="1:4" x14ac:dyDescent="0.25">
      <c r="A23489" s="2">
        <v>44707.713888888888</v>
      </c>
      <c r="B23489" t="s">
        <v>10297</v>
      </c>
      <c r="D23489" t="s">
        <v>4989</v>
      </c>
    </row>
    <row r="23490" spans="1:4" x14ac:dyDescent="0.25">
      <c r="A23490" s="2">
        <v>44707.713888888888</v>
      </c>
      <c r="B23490" t="s">
        <v>10297</v>
      </c>
      <c r="D23490" t="s">
        <v>1849</v>
      </c>
    </row>
    <row r="23491" spans="1:4" x14ac:dyDescent="0.25">
      <c r="A23491" s="2">
        <v>44707.714583333334</v>
      </c>
      <c r="B23491" t="s">
        <v>10297</v>
      </c>
      <c r="C23491" t="s">
        <v>12662</v>
      </c>
    </row>
    <row r="23492" spans="1:4" x14ac:dyDescent="0.25">
      <c r="A23492" s="2">
        <v>44707.714583333334</v>
      </c>
      <c r="B23492" t="s">
        <v>10297</v>
      </c>
      <c r="C23492" t="s">
        <v>12663</v>
      </c>
    </row>
    <row r="23493" spans="1:4" x14ac:dyDescent="0.25">
      <c r="A23493" s="2">
        <v>44707.714583333334</v>
      </c>
      <c r="B23493" t="s">
        <v>10297</v>
      </c>
      <c r="D23493" t="s">
        <v>1897</v>
      </c>
    </row>
    <row r="23494" spans="1:4" x14ac:dyDescent="0.25">
      <c r="A23494" s="2">
        <v>44707.714583333334</v>
      </c>
      <c r="B23494" t="s">
        <v>10297</v>
      </c>
      <c r="D23494" t="s">
        <v>1902</v>
      </c>
    </row>
    <row r="23495" spans="1:4" x14ac:dyDescent="0.25">
      <c r="A23495" s="2">
        <v>44707.715277777781</v>
      </c>
      <c r="B23495" t="s">
        <v>10297</v>
      </c>
      <c r="C23495" t="s">
        <v>12664</v>
      </c>
    </row>
    <row r="23496" spans="1:4" x14ac:dyDescent="0.25">
      <c r="A23496" s="2">
        <v>44707.715277777781</v>
      </c>
      <c r="B23496" t="s">
        <v>10297</v>
      </c>
      <c r="C23496" t="s">
        <v>12665</v>
      </c>
    </row>
    <row r="23497" spans="1:4" x14ac:dyDescent="0.25">
      <c r="A23497" s="2">
        <v>44707.715277777781</v>
      </c>
      <c r="B23497" t="s">
        <v>10297</v>
      </c>
      <c r="D23497" t="s">
        <v>828</v>
      </c>
    </row>
    <row r="23498" spans="1:4" x14ac:dyDescent="0.25">
      <c r="A23498" s="2">
        <v>44707.715277777781</v>
      </c>
      <c r="B23498" t="s">
        <v>10297</v>
      </c>
      <c r="D23498" t="s">
        <v>834</v>
      </c>
    </row>
    <row r="23499" spans="1:4" x14ac:dyDescent="0.25">
      <c r="A23499" s="2">
        <v>44707.71597222222</v>
      </c>
      <c r="B23499" t="s">
        <v>10297</v>
      </c>
      <c r="C23499" t="s">
        <v>12666</v>
      </c>
    </row>
    <row r="23500" spans="1:4" x14ac:dyDescent="0.25">
      <c r="A23500" s="2">
        <v>44707.71597222222</v>
      </c>
      <c r="B23500" t="s">
        <v>10297</v>
      </c>
      <c r="C23500" t="s">
        <v>12667</v>
      </c>
    </row>
    <row r="23501" spans="1:4" x14ac:dyDescent="0.25">
      <c r="A23501" s="2">
        <v>44707.71597222222</v>
      </c>
      <c r="B23501" t="s">
        <v>10297</v>
      </c>
      <c r="D23501" t="s">
        <v>850</v>
      </c>
    </row>
    <row r="23502" spans="1:4" x14ac:dyDescent="0.25">
      <c r="A23502" s="2">
        <v>44707.71597222222</v>
      </c>
      <c r="B23502" t="s">
        <v>10297</v>
      </c>
      <c r="D23502" t="s">
        <v>1920</v>
      </c>
    </row>
    <row r="23503" spans="1:4" x14ac:dyDescent="0.25">
      <c r="A23503" s="2">
        <v>44707.716666666667</v>
      </c>
      <c r="B23503" t="s">
        <v>174</v>
      </c>
      <c r="C23503" t="s">
        <v>6443</v>
      </c>
    </row>
    <row r="23504" spans="1:4" x14ac:dyDescent="0.25">
      <c r="A23504" s="2">
        <v>44707.716666666667</v>
      </c>
      <c r="B23504" t="s">
        <v>10297</v>
      </c>
      <c r="C23504" t="s">
        <v>12668</v>
      </c>
    </row>
    <row r="23505" spans="1:4" x14ac:dyDescent="0.25">
      <c r="A23505" s="2">
        <v>44707.716666666667</v>
      </c>
      <c r="B23505" t="s">
        <v>10297</v>
      </c>
      <c r="C23505" t="s">
        <v>12669</v>
      </c>
    </row>
    <row r="23506" spans="1:4" x14ac:dyDescent="0.25">
      <c r="A23506" s="2">
        <v>44707.716666666667</v>
      </c>
      <c r="B23506" t="s">
        <v>174</v>
      </c>
      <c r="D23506" t="s">
        <v>5002</v>
      </c>
    </row>
    <row r="23507" spans="1:4" x14ac:dyDescent="0.25">
      <c r="A23507" s="2">
        <v>44707.716666666667</v>
      </c>
      <c r="B23507" t="s">
        <v>10297</v>
      </c>
      <c r="D23507" t="s">
        <v>827</v>
      </c>
    </row>
    <row r="23508" spans="1:4" x14ac:dyDescent="0.25">
      <c r="A23508" s="2">
        <v>44707.716666666667</v>
      </c>
      <c r="B23508" t="s">
        <v>10297</v>
      </c>
      <c r="D23508" t="s">
        <v>825</v>
      </c>
    </row>
    <row r="23509" spans="1:4" x14ac:dyDescent="0.25">
      <c r="A23509" s="2">
        <v>44707.717361111114</v>
      </c>
      <c r="B23509" t="s">
        <v>174</v>
      </c>
      <c r="C23509" t="s">
        <v>11833</v>
      </c>
    </row>
    <row r="23510" spans="1:4" x14ac:dyDescent="0.25">
      <c r="A23510" s="2">
        <v>44707.717361111114</v>
      </c>
      <c r="B23510" t="s">
        <v>10297</v>
      </c>
      <c r="C23510" t="s">
        <v>12670</v>
      </c>
    </row>
    <row r="23511" spans="1:4" x14ac:dyDescent="0.25">
      <c r="A23511" s="2">
        <v>44707.717361111114</v>
      </c>
      <c r="B23511" t="s">
        <v>174</v>
      </c>
      <c r="D23511" t="s">
        <v>1849</v>
      </c>
    </row>
    <row r="23512" spans="1:4" x14ac:dyDescent="0.25">
      <c r="A23512" s="2">
        <v>44707.717361111114</v>
      </c>
      <c r="B23512" t="s">
        <v>10297</v>
      </c>
      <c r="D23512" t="s">
        <v>853</v>
      </c>
    </row>
    <row r="23513" spans="1:4" x14ac:dyDescent="0.25">
      <c r="A23513" s="2">
        <v>44707.718055555553</v>
      </c>
      <c r="B23513" t="s">
        <v>174</v>
      </c>
      <c r="C23513" t="s">
        <v>11834</v>
      </c>
    </row>
    <row r="23514" spans="1:4" x14ac:dyDescent="0.25">
      <c r="A23514" s="2">
        <v>44707.718055555553</v>
      </c>
      <c r="B23514" t="s">
        <v>174</v>
      </c>
      <c r="C23514" t="s">
        <v>11835</v>
      </c>
    </row>
    <row r="23515" spans="1:4" x14ac:dyDescent="0.25">
      <c r="A23515" s="2">
        <v>44707.718055555553</v>
      </c>
      <c r="B23515" t="s">
        <v>10297</v>
      </c>
      <c r="C23515" t="s">
        <v>12671</v>
      </c>
    </row>
    <row r="23516" spans="1:4" x14ac:dyDescent="0.25">
      <c r="A23516" s="2">
        <v>44707.718055555553</v>
      </c>
      <c r="B23516" t="s">
        <v>10297</v>
      </c>
      <c r="C23516" t="s">
        <v>12672</v>
      </c>
    </row>
    <row r="23517" spans="1:4" x14ac:dyDescent="0.25">
      <c r="A23517" s="2">
        <v>44707.718055555553</v>
      </c>
      <c r="B23517" t="s">
        <v>174</v>
      </c>
      <c r="D23517" t="s">
        <v>1887</v>
      </c>
    </row>
    <row r="23518" spans="1:4" x14ac:dyDescent="0.25">
      <c r="A23518" s="2">
        <v>44707.718055555553</v>
      </c>
      <c r="B23518" t="s">
        <v>174</v>
      </c>
      <c r="D23518" t="s">
        <v>1920</v>
      </c>
    </row>
    <row r="23519" spans="1:4" x14ac:dyDescent="0.25">
      <c r="A23519" s="2">
        <v>44707.718055555553</v>
      </c>
      <c r="B23519" t="s">
        <v>10297</v>
      </c>
      <c r="D23519" t="s">
        <v>972</v>
      </c>
    </row>
    <row r="23520" spans="1:4" x14ac:dyDescent="0.25">
      <c r="A23520" s="2">
        <v>44707.718055555553</v>
      </c>
      <c r="B23520" t="s">
        <v>10297</v>
      </c>
      <c r="D23520" t="s">
        <v>844</v>
      </c>
    </row>
    <row r="23521" spans="1:4" x14ac:dyDescent="0.25">
      <c r="A23521" s="2">
        <v>44707.71875</v>
      </c>
      <c r="B23521" t="s">
        <v>10297</v>
      </c>
      <c r="C23521" t="s">
        <v>12673</v>
      </c>
    </row>
    <row r="23522" spans="1:4" x14ac:dyDescent="0.25">
      <c r="A23522" s="2">
        <v>44707.71875</v>
      </c>
      <c r="B23522" t="s">
        <v>10297</v>
      </c>
      <c r="C23522" t="s">
        <v>12674</v>
      </c>
    </row>
    <row r="23523" spans="1:4" x14ac:dyDescent="0.25">
      <c r="A23523" s="2">
        <v>44707.71875</v>
      </c>
      <c r="B23523" t="s">
        <v>10297</v>
      </c>
      <c r="C23523" t="s">
        <v>12675</v>
      </c>
    </row>
    <row r="23524" spans="1:4" x14ac:dyDescent="0.25">
      <c r="A23524" s="2">
        <v>44707.71875</v>
      </c>
      <c r="B23524" t="s">
        <v>10297</v>
      </c>
      <c r="D23524" t="s">
        <v>1855</v>
      </c>
    </row>
    <row r="23525" spans="1:4" x14ac:dyDescent="0.25">
      <c r="A23525" s="2">
        <v>44707.71875</v>
      </c>
      <c r="B23525" t="s">
        <v>10297</v>
      </c>
      <c r="D23525" t="s">
        <v>1854</v>
      </c>
    </row>
    <row r="23526" spans="1:4" x14ac:dyDescent="0.25">
      <c r="A23526" s="2">
        <v>44707.71875</v>
      </c>
      <c r="B23526" t="s">
        <v>10297</v>
      </c>
      <c r="D23526" t="s">
        <v>854</v>
      </c>
    </row>
    <row r="23527" spans="1:4" x14ac:dyDescent="0.25">
      <c r="A23527" s="2">
        <v>44707.719444444447</v>
      </c>
      <c r="B23527" t="s">
        <v>174</v>
      </c>
      <c r="C23527" t="s">
        <v>11836</v>
      </c>
    </row>
    <row r="23528" spans="1:4" x14ac:dyDescent="0.25">
      <c r="A23528" s="2">
        <v>44707.719444444447</v>
      </c>
      <c r="B23528" t="s">
        <v>10297</v>
      </c>
      <c r="C23528" t="s">
        <v>12676</v>
      </c>
    </row>
    <row r="23529" spans="1:4" x14ac:dyDescent="0.25">
      <c r="A23529" s="2">
        <v>44707.719444444447</v>
      </c>
      <c r="B23529" t="s">
        <v>174</v>
      </c>
      <c r="D23529" t="s">
        <v>846</v>
      </c>
    </row>
    <row r="23530" spans="1:4" x14ac:dyDescent="0.25">
      <c r="A23530" s="2">
        <v>44707.719444444447</v>
      </c>
      <c r="B23530" t="s">
        <v>10297</v>
      </c>
      <c r="D23530" t="s">
        <v>885</v>
      </c>
    </row>
    <row r="23531" spans="1:4" x14ac:dyDescent="0.25">
      <c r="A23531" s="2">
        <v>44707.720138888886</v>
      </c>
      <c r="B23531" t="s">
        <v>174</v>
      </c>
      <c r="C23531" t="s">
        <v>11837</v>
      </c>
    </row>
    <row r="23532" spans="1:4" x14ac:dyDescent="0.25">
      <c r="A23532" s="2">
        <v>44707.720138888886</v>
      </c>
      <c r="B23532" t="s">
        <v>174</v>
      </c>
      <c r="C23532" t="s">
        <v>11838</v>
      </c>
    </row>
    <row r="23533" spans="1:4" x14ac:dyDescent="0.25">
      <c r="A23533" s="2">
        <v>44707.720138888886</v>
      </c>
      <c r="B23533" t="s">
        <v>10297</v>
      </c>
      <c r="C23533" t="s">
        <v>12677</v>
      </c>
    </row>
    <row r="23534" spans="1:4" x14ac:dyDescent="0.25">
      <c r="A23534" s="2">
        <v>44707.720138888886</v>
      </c>
      <c r="B23534" t="s">
        <v>10297</v>
      </c>
      <c r="C23534" t="s">
        <v>8197</v>
      </c>
    </row>
    <row r="23535" spans="1:4" x14ac:dyDescent="0.25">
      <c r="A23535" s="2">
        <v>44707.720138888886</v>
      </c>
      <c r="B23535" t="s">
        <v>10297</v>
      </c>
      <c r="C23535" t="s">
        <v>12678</v>
      </c>
    </row>
    <row r="23536" spans="1:4" x14ac:dyDescent="0.25">
      <c r="A23536" s="2">
        <v>44707.720138888886</v>
      </c>
      <c r="B23536" t="s">
        <v>10297</v>
      </c>
      <c r="C23536" t="s">
        <v>12679</v>
      </c>
    </row>
    <row r="23537" spans="1:4" x14ac:dyDescent="0.25">
      <c r="A23537" s="2">
        <v>44707.720138888886</v>
      </c>
      <c r="B23537" t="s">
        <v>174</v>
      </c>
      <c r="D23537" t="s">
        <v>885</v>
      </c>
    </row>
    <row r="23538" spans="1:4" x14ac:dyDescent="0.25">
      <c r="A23538" s="2">
        <v>44707.720138888886</v>
      </c>
      <c r="B23538" t="s">
        <v>174</v>
      </c>
      <c r="D23538" t="s">
        <v>1855</v>
      </c>
    </row>
    <row r="23539" spans="1:4" x14ac:dyDescent="0.25">
      <c r="A23539" s="2">
        <v>44707.720138888886</v>
      </c>
      <c r="B23539" t="s">
        <v>10297</v>
      </c>
      <c r="D23539" t="s">
        <v>856</v>
      </c>
    </row>
    <row r="23540" spans="1:4" x14ac:dyDescent="0.25">
      <c r="A23540" s="2">
        <v>44707.720138888886</v>
      </c>
      <c r="B23540" t="s">
        <v>10297</v>
      </c>
      <c r="D23540" t="s">
        <v>4991</v>
      </c>
    </row>
    <row r="23541" spans="1:4" x14ac:dyDescent="0.25">
      <c r="A23541" s="2">
        <v>44707.720138888886</v>
      </c>
      <c r="B23541" t="s">
        <v>10297</v>
      </c>
      <c r="D23541" t="s">
        <v>872</v>
      </c>
    </row>
    <row r="23542" spans="1:4" x14ac:dyDescent="0.25">
      <c r="A23542" s="2">
        <v>44707.720138888886</v>
      </c>
      <c r="B23542" t="s">
        <v>10297</v>
      </c>
      <c r="D23542" t="s">
        <v>949</v>
      </c>
    </row>
    <row r="23543" spans="1:4" x14ac:dyDescent="0.25">
      <c r="A23543" s="2">
        <v>44707.720833333333</v>
      </c>
      <c r="B23543" t="s">
        <v>174</v>
      </c>
      <c r="C23543" t="s">
        <v>11839</v>
      </c>
    </row>
    <row r="23544" spans="1:4" x14ac:dyDescent="0.25">
      <c r="A23544" s="2">
        <v>44707.720833333333</v>
      </c>
      <c r="B23544" t="s">
        <v>174</v>
      </c>
      <c r="C23544" t="s">
        <v>11802</v>
      </c>
    </row>
    <row r="23545" spans="1:4" x14ac:dyDescent="0.25">
      <c r="A23545" s="2">
        <v>44707.720833333333</v>
      </c>
      <c r="B23545" t="s">
        <v>10297</v>
      </c>
      <c r="C23545" t="s">
        <v>12680</v>
      </c>
    </row>
    <row r="23546" spans="1:4" x14ac:dyDescent="0.25">
      <c r="A23546" s="2">
        <v>44707.720833333333</v>
      </c>
      <c r="B23546" t="s">
        <v>10297</v>
      </c>
      <c r="C23546" t="s">
        <v>6386</v>
      </c>
    </row>
    <row r="23547" spans="1:4" x14ac:dyDescent="0.25">
      <c r="A23547" s="2">
        <v>44707.720833333333</v>
      </c>
      <c r="B23547" t="s">
        <v>10297</v>
      </c>
      <c r="C23547" t="s">
        <v>12681</v>
      </c>
    </row>
    <row r="23548" spans="1:4" x14ac:dyDescent="0.25">
      <c r="A23548" s="2">
        <v>44707.720833333333</v>
      </c>
      <c r="B23548" t="s">
        <v>174</v>
      </c>
      <c r="D23548" t="s">
        <v>5037</v>
      </c>
    </row>
    <row r="23549" spans="1:4" x14ac:dyDescent="0.25">
      <c r="A23549" s="2">
        <v>44707.720833333333</v>
      </c>
      <c r="B23549" t="s">
        <v>174</v>
      </c>
      <c r="D23549" t="s">
        <v>899</v>
      </c>
    </row>
    <row r="23550" spans="1:4" x14ac:dyDescent="0.25">
      <c r="A23550" s="2">
        <v>44707.720833333333</v>
      </c>
      <c r="B23550" t="s">
        <v>10297</v>
      </c>
      <c r="D23550" t="s">
        <v>846</v>
      </c>
    </row>
    <row r="23551" spans="1:4" x14ac:dyDescent="0.25">
      <c r="A23551" s="2">
        <v>44707.720833333333</v>
      </c>
      <c r="B23551" t="s">
        <v>10297</v>
      </c>
      <c r="D23551" t="s">
        <v>908</v>
      </c>
    </row>
    <row r="23552" spans="1:4" x14ac:dyDescent="0.25">
      <c r="A23552" s="2">
        <v>44707.720833333333</v>
      </c>
      <c r="B23552" t="s">
        <v>10297</v>
      </c>
      <c r="D23552" t="s">
        <v>1021</v>
      </c>
    </row>
    <row r="23553" spans="1:4" x14ac:dyDescent="0.25">
      <c r="A23553" s="2">
        <v>44707.779861111114</v>
      </c>
      <c r="B23553" t="s">
        <v>180</v>
      </c>
      <c r="C23553" t="s">
        <v>6386</v>
      </c>
    </row>
    <row r="23554" spans="1:4" x14ac:dyDescent="0.25">
      <c r="A23554" s="2">
        <v>44707.779861111114</v>
      </c>
      <c r="B23554" t="s">
        <v>180</v>
      </c>
      <c r="C23554" t="s">
        <v>6386</v>
      </c>
    </row>
    <row r="23555" spans="1:4" x14ac:dyDescent="0.25">
      <c r="A23555" s="2">
        <v>44707.779861111114</v>
      </c>
      <c r="B23555" t="s">
        <v>180</v>
      </c>
      <c r="D23555" t="s">
        <v>5003</v>
      </c>
    </row>
    <row r="23556" spans="1:4" x14ac:dyDescent="0.25">
      <c r="A23556" s="2">
        <v>44707.779861111114</v>
      </c>
      <c r="B23556" t="s">
        <v>180</v>
      </c>
      <c r="D23556" t="s">
        <v>1848</v>
      </c>
    </row>
    <row r="23557" spans="1:4" x14ac:dyDescent="0.25">
      <c r="A23557" s="2">
        <v>44707.783333333333</v>
      </c>
      <c r="B23557" t="s">
        <v>180</v>
      </c>
      <c r="C23557" t="s">
        <v>12389</v>
      </c>
    </row>
    <row r="23558" spans="1:4" x14ac:dyDescent="0.25">
      <c r="A23558" s="2">
        <v>44707.783333333333</v>
      </c>
      <c r="B23558" t="s">
        <v>180</v>
      </c>
      <c r="C23558" t="s">
        <v>6386</v>
      </c>
    </row>
    <row r="23559" spans="1:4" x14ac:dyDescent="0.25">
      <c r="A23559" s="2">
        <v>44707.783333333333</v>
      </c>
      <c r="B23559" t="s">
        <v>180</v>
      </c>
      <c r="C23559" t="s">
        <v>6567</v>
      </c>
    </row>
    <row r="23560" spans="1:4" x14ac:dyDescent="0.25">
      <c r="A23560" s="2">
        <v>44707.783333333333</v>
      </c>
      <c r="B23560" t="s">
        <v>180</v>
      </c>
      <c r="D23560" t="s">
        <v>1849</v>
      </c>
    </row>
    <row r="23561" spans="1:4" x14ac:dyDescent="0.25">
      <c r="A23561" s="2">
        <v>44707.783333333333</v>
      </c>
      <c r="B23561" t="s">
        <v>180</v>
      </c>
      <c r="D23561" t="s">
        <v>1850</v>
      </c>
    </row>
    <row r="23562" spans="1:4" x14ac:dyDescent="0.25">
      <c r="A23562" s="2">
        <v>44707.783333333333</v>
      </c>
      <c r="B23562" t="s">
        <v>180</v>
      </c>
      <c r="D23562" t="s">
        <v>5004</v>
      </c>
    </row>
    <row r="23563" spans="1:4" x14ac:dyDescent="0.25">
      <c r="A23563" s="2">
        <v>44707.866666666669</v>
      </c>
      <c r="B23563" t="s">
        <v>165</v>
      </c>
      <c r="C23563" t="s">
        <v>1249</v>
      </c>
    </row>
    <row r="23564" spans="1:4" x14ac:dyDescent="0.25">
      <c r="A23564" s="2">
        <v>44707.866666666669</v>
      </c>
      <c r="B23564" t="s">
        <v>165</v>
      </c>
      <c r="C23564" t="s">
        <v>1249</v>
      </c>
    </row>
    <row r="23565" spans="1:4" x14ac:dyDescent="0.25">
      <c r="A23565" s="2">
        <v>44707.866666666669</v>
      </c>
      <c r="B23565" t="s">
        <v>165</v>
      </c>
      <c r="D23565" t="s">
        <v>1866</v>
      </c>
    </row>
    <row r="23566" spans="1:4" x14ac:dyDescent="0.25">
      <c r="A23566" s="2">
        <v>44707.866666666669</v>
      </c>
      <c r="B23566" t="s">
        <v>165</v>
      </c>
      <c r="D23566" t="s">
        <v>1848</v>
      </c>
    </row>
    <row r="23567" spans="1:4" x14ac:dyDescent="0.25">
      <c r="A23567" s="2">
        <v>44707.867361111108</v>
      </c>
      <c r="B23567" t="s">
        <v>165</v>
      </c>
      <c r="C23567" t="s">
        <v>10953</v>
      </c>
    </row>
    <row r="23568" spans="1:4" x14ac:dyDescent="0.25">
      <c r="A23568" s="2">
        <v>44707.867361111108</v>
      </c>
      <c r="B23568" t="s">
        <v>165</v>
      </c>
      <c r="D23568" t="s">
        <v>1849</v>
      </c>
    </row>
    <row r="23569" spans="1:4" x14ac:dyDescent="0.25">
      <c r="A23569" s="2">
        <v>44707.868055555555</v>
      </c>
      <c r="B23569" t="s">
        <v>165</v>
      </c>
      <c r="C23569" t="s">
        <v>1249</v>
      </c>
    </row>
    <row r="23570" spans="1:4" x14ac:dyDescent="0.25">
      <c r="A23570" s="2">
        <v>44707.868055555555</v>
      </c>
      <c r="B23570" t="s">
        <v>165</v>
      </c>
      <c r="C23570" t="s">
        <v>10954</v>
      </c>
    </row>
    <row r="23571" spans="1:4" x14ac:dyDescent="0.25">
      <c r="A23571" s="2">
        <v>44707.868055555555</v>
      </c>
      <c r="B23571" t="s">
        <v>165</v>
      </c>
      <c r="C23571" t="s">
        <v>1249</v>
      </c>
    </row>
    <row r="23572" spans="1:4" x14ac:dyDescent="0.25">
      <c r="A23572" s="2">
        <v>44707.868055555555</v>
      </c>
      <c r="B23572" t="s">
        <v>165</v>
      </c>
      <c r="D23572" t="s">
        <v>1850</v>
      </c>
    </row>
    <row r="23573" spans="1:4" x14ac:dyDescent="0.25">
      <c r="A23573" s="2">
        <v>44707.868055555555</v>
      </c>
      <c r="B23573" t="s">
        <v>165</v>
      </c>
      <c r="D23573" t="s">
        <v>1874</v>
      </c>
    </row>
    <row r="23574" spans="1:4" x14ac:dyDescent="0.25">
      <c r="A23574" s="2">
        <v>44707.868055555555</v>
      </c>
      <c r="B23574" t="s">
        <v>165</v>
      </c>
      <c r="D23574" t="s">
        <v>1852</v>
      </c>
    </row>
    <row r="23575" spans="1:4" x14ac:dyDescent="0.25">
      <c r="A23575" s="2">
        <v>44707.868750000001</v>
      </c>
      <c r="B23575" t="s">
        <v>165</v>
      </c>
      <c r="C23575" t="s">
        <v>10955</v>
      </c>
    </row>
    <row r="23576" spans="1:4" x14ac:dyDescent="0.25">
      <c r="A23576" s="2">
        <v>44707.868750000001</v>
      </c>
      <c r="B23576" t="s">
        <v>165</v>
      </c>
      <c r="C23576" t="s">
        <v>1249</v>
      </c>
    </row>
    <row r="23577" spans="1:4" x14ac:dyDescent="0.25">
      <c r="A23577" s="2">
        <v>44707.868750000001</v>
      </c>
      <c r="B23577" t="s">
        <v>165</v>
      </c>
      <c r="C23577" t="s">
        <v>10956</v>
      </c>
    </row>
    <row r="23578" spans="1:4" x14ac:dyDescent="0.25">
      <c r="A23578" s="2">
        <v>44707.868750000001</v>
      </c>
      <c r="B23578" t="s">
        <v>165</v>
      </c>
      <c r="C23578" t="s">
        <v>1249</v>
      </c>
    </row>
    <row r="23579" spans="1:4" x14ac:dyDescent="0.25">
      <c r="A23579" s="2">
        <v>44707.868750000001</v>
      </c>
      <c r="B23579" t="s">
        <v>165</v>
      </c>
      <c r="D23579" t="s">
        <v>850</v>
      </c>
    </row>
    <row r="23580" spans="1:4" x14ac:dyDescent="0.25">
      <c r="A23580" s="2">
        <v>44707.868750000001</v>
      </c>
      <c r="B23580" t="s">
        <v>165</v>
      </c>
      <c r="D23580" t="s">
        <v>922</v>
      </c>
    </row>
    <row r="23581" spans="1:4" x14ac:dyDescent="0.25">
      <c r="A23581" s="2">
        <v>44707.868750000001</v>
      </c>
      <c r="B23581" t="s">
        <v>165</v>
      </c>
      <c r="D23581" t="s">
        <v>828</v>
      </c>
    </row>
    <row r="23582" spans="1:4" x14ac:dyDescent="0.25">
      <c r="A23582" s="2">
        <v>44707.868750000001</v>
      </c>
      <c r="B23582" t="s">
        <v>165</v>
      </c>
      <c r="D23582" t="s">
        <v>971</v>
      </c>
    </row>
    <row r="23583" spans="1:4" x14ac:dyDescent="0.25">
      <c r="A23583" s="2">
        <v>44707.869444444441</v>
      </c>
      <c r="B23583" t="s">
        <v>165</v>
      </c>
      <c r="C23583" t="s">
        <v>10957</v>
      </c>
    </row>
    <row r="23584" spans="1:4" x14ac:dyDescent="0.25">
      <c r="A23584" s="2">
        <v>44707.869444444441</v>
      </c>
      <c r="B23584" t="s">
        <v>165</v>
      </c>
      <c r="D23584" t="s">
        <v>1853</v>
      </c>
    </row>
    <row r="23585" spans="1:4" x14ac:dyDescent="0.25">
      <c r="A23585" s="2">
        <v>44707.870138888888</v>
      </c>
      <c r="B23585" t="s">
        <v>165</v>
      </c>
      <c r="C23585" t="s">
        <v>10958</v>
      </c>
    </row>
    <row r="23586" spans="1:4" x14ac:dyDescent="0.25">
      <c r="A23586" s="2">
        <v>44707.870138888888</v>
      </c>
      <c r="B23586" t="s">
        <v>165</v>
      </c>
      <c r="C23586" t="s">
        <v>1249</v>
      </c>
    </row>
    <row r="23587" spans="1:4" x14ac:dyDescent="0.25">
      <c r="A23587" s="2">
        <v>44707.870138888888</v>
      </c>
      <c r="B23587" t="s">
        <v>165</v>
      </c>
      <c r="C23587" t="s">
        <v>10959</v>
      </c>
    </row>
    <row r="23588" spans="1:4" x14ac:dyDescent="0.25">
      <c r="A23588" s="2">
        <v>44707.870138888888</v>
      </c>
      <c r="B23588" t="s">
        <v>165</v>
      </c>
      <c r="C23588" t="s">
        <v>6386</v>
      </c>
    </row>
    <row r="23589" spans="1:4" x14ac:dyDescent="0.25">
      <c r="A23589" s="2">
        <v>44707.870138888888</v>
      </c>
      <c r="B23589" t="s">
        <v>165</v>
      </c>
      <c r="C23589" t="s">
        <v>10960</v>
      </c>
    </row>
    <row r="23590" spans="1:4" x14ac:dyDescent="0.25">
      <c r="A23590" s="2">
        <v>44707.870138888888</v>
      </c>
      <c r="B23590" t="s">
        <v>165</v>
      </c>
      <c r="D23590" t="s">
        <v>894</v>
      </c>
    </row>
    <row r="23591" spans="1:4" x14ac:dyDescent="0.25">
      <c r="A23591" s="2">
        <v>44707.870138888888</v>
      </c>
      <c r="B23591" t="s">
        <v>165</v>
      </c>
      <c r="D23591" t="s">
        <v>845</v>
      </c>
    </row>
    <row r="23592" spans="1:4" x14ac:dyDescent="0.25">
      <c r="A23592" s="2">
        <v>44707.870138888888</v>
      </c>
      <c r="B23592" t="s">
        <v>165</v>
      </c>
      <c r="D23592" t="s">
        <v>846</v>
      </c>
    </row>
    <row r="23593" spans="1:4" x14ac:dyDescent="0.25">
      <c r="A23593" s="2">
        <v>44707.870138888888</v>
      </c>
      <c r="B23593" t="s">
        <v>165</v>
      </c>
      <c r="D23593" t="s">
        <v>908</v>
      </c>
    </row>
    <row r="23594" spans="1:4" x14ac:dyDescent="0.25">
      <c r="A23594" s="2">
        <v>44707.870138888888</v>
      </c>
      <c r="B23594" t="s">
        <v>165</v>
      </c>
      <c r="D23594" t="s">
        <v>1021</v>
      </c>
    </row>
    <row r="23595" spans="1:4" x14ac:dyDescent="0.25">
      <c r="A23595" s="2">
        <v>44707.870833333334</v>
      </c>
      <c r="B23595" t="s">
        <v>165</v>
      </c>
      <c r="C23595" t="s">
        <v>10961</v>
      </c>
    </row>
    <row r="23596" spans="1:4" x14ac:dyDescent="0.25">
      <c r="A23596" s="2">
        <v>44707.870833333334</v>
      </c>
      <c r="B23596" t="s">
        <v>165</v>
      </c>
      <c r="C23596" t="s">
        <v>10962</v>
      </c>
    </row>
    <row r="23597" spans="1:4" x14ac:dyDescent="0.25">
      <c r="A23597" s="2">
        <v>44707.870833333334</v>
      </c>
      <c r="B23597" t="s">
        <v>165</v>
      </c>
      <c r="C23597" t="s">
        <v>1249</v>
      </c>
    </row>
    <row r="23598" spans="1:4" x14ac:dyDescent="0.25">
      <c r="A23598" s="2">
        <v>44707.870833333334</v>
      </c>
      <c r="B23598" t="s">
        <v>165</v>
      </c>
      <c r="C23598" t="s">
        <v>10963</v>
      </c>
    </row>
    <row r="23599" spans="1:4" x14ac:dyDescent="0.25">
      <c r="A23599" s="2">
        <v>44707.870833333334</v>
      </c>
      <c r="B23599" t="s">
        <v>165</v>
      </c>
      <c r="D23599" t="s">
        <v>849</v>
      </c>
    </row>
    <row r="23600" spans="1:4" x14ac:dyDescent="0.25">
      <c r="A23600" s="2">
        <v>44707.870833333334</v>
      </c>
      <c r="B23600" t="s">
        <v>165</v>
      </c>
      <c r="D23600" t="s">
        <v>1855</v>
      </c>
    </row>
    <row r="23601" spans="1:4" x14ac:dyDescent="0.25">
      <c r="A23601" s="2">
        <v>44707.870833333334</v>
      </c>
      <c r="B23601" t="s">
        <v>165</v>
      </c>
      <c r="D23601" t="s">
        <v>1854</v>
      </c>
    </row>
    <row r="23602" spans="1:4" x14ac:dyDescent="0.25">
      <c r="A23602" s="2">
        <v>44707.870833333334</v>
      </c>
      <c r="B23602" t="s">
        <v>165</v>
      </c>
      <c r="D23602" t="s">
        <v>854</v>
      </c>
    </row>
    <row r="23603" spans="1:4" x14ac:dyDescent="0.25">
      <c r="A23603" s="2">
        <v>44707.871527777781</v>
      </c>
      <c r="B23603" t="s">
        <v>165</v>
      </c>
      <c r="C23603" t="s">
        <v>10964</v>
      </c>
    </row>
    <row r="23604" spans="1:4" x14ac:dyDescent="0.25">
      <c r="A23604" s="2">
        <v>44707.871527777781</v>
      </c>
      <c r="B23604" t="s">
        <v>165</v>
      </c>
      <c r="C23604" t="s">
        <v>10965</v>
      </c>
    </row>
    <row r="23605" spans="1:4" x14ac:dyDescent="0.25">
      <c r="A23605" s="2">
        <v>44707.871527777781</v>
      </c>
      <c r="B23605" t="s">
        <v>165</v>
      </c>
      <c r="C23605" t="s">
        <v>1249</v>
      </c>
    </row>
    <row r="23606" spans="1:4" x14ac:dyDescent="0.25">
      <c r="A23606" s="2">
        <v>44707.871527777781</v>
      </c>
      <c r="B23606" t="s">
        <v>165</v>
      </c>
      <c r="C23606" t="s">
        <v>10966</v>
      </c>
    </row>
    <row r="23607" spans="1:4" x14ac:dyDescent="0.25">
      <c r="A23607" s="2">
        <v>44707.871527777781</v>
      </c>
      <c r="B23607" t="s">
        <v>165</v>
      </c>
      <c r="C23607" t="s">
        <v>10967</v>
      </c>
    </row>
    <row r="23608" spans="1:4" x14ac:dyDescent="0.25">
      <c r="A23608" s="2">
        <v>44707.871527777781</v>
      </c>
      <c r="B23608" t="s">
        <v>165</v>
      </c>
      <c r="C23608" t="s">
        <v>10968</v>
      </c>
    </row>
    <row r="23609" spans="1:4" x14ac:dyDescent="0.25">
      <c r="A23609" s="2">
        <v>44707.871527777781</v>
      </c>
      <c r="B23609" t="s">
        <v>165</v>
      </c>
      <c r="C23609" t="s">
        <v>1249</v>
      </c>
    </row>
    <row r="23610" spans="1:4" x14ac:dyDescent="0.25">
      <c r="A23610" s="2">
        <v>44707.871527777781</v>
      </c>
      <c r="B23610" t="s">
        <v>165</v>
      </c>
      <c r="C23610" t="s">
        <v>10969</v>
      </c>
    </row>
    <row r="23611" spans="1:4" x14ac:dyDescent="0.25">
      <c r="A23611" s="2">
        <v>44707.871527777781</v>
      </c>
      <c r="B23611" t="s">
        <v>165</v>
      </c>
      <c r="D23611" t="s">
        <v>953</v>
      </c>
    </row>
    <row r="23612" spans="1:4" x14ac:dyDescent="0.25">
      <c r="A23612" s="2">
        <v>44707.871527777781</v>
      </c>
      <c r="B23612" t="s">
        <v>165</v>
      </c>
      <c r="D23612" t="s">
        <v>834</v>
      </c>
    </row>
    <row r="23613" spans="1:4" x14ac:dyDescent="0.25">
      <c r="A23613" s="2">
        <v>44707.871527777781</v>
      </c>
      <c r="B23613" t="s">
        <v>165</v>
      </c>
      <c r="D23613" t="s">
        <v>904</v>
      </c>
    </row>
    <row r="23614" spans="1:4" x14ac:dyDescent="0.25">
      <c r="A23614" s="2">
        <v>44707.871527777781</v>
      </c>
      <c r="B23614" t="s">
        <v>165</v>
      </c>
      <c r="D23614" t="s">
        <v>1158</v>
      </c>
    </row>
    <row r="23615" spans="1:4" x14ac:dyDescent="0.25">
      <c r="A23615" s="2">
        <v>44707.871527777781</v>
      </c>
      <c r="B23615" t="s">
        <v>165</v>
      </c>
      <c r="D23615" t="s">
        <v>955</v>
      </c>
    </row>
    <row r="23616" spans="1:4" x14ac:dyDescent="0.25">
      <c r="A23616" s="2">
        <v>44707.871527777781</v>
      </c>
      <c r="B23616" t="s">
        <v>165</v>
      </c>
      <c r="D23616" t="s">
        <v>856</v>
      </c>
    </row>
    <row r="23617" spans="1:4" x14ac:dyDescent="0.25">
      <c r="A23617" s="2">
        <v>44707.871527777781</v>
      </c>
      <c r="B23617" t="s">
        <v>165</v>
      </c>
      <c r="D23617" t="s">
        <v>4991</v>
      </c>
    </row>
    <row r="23618" spans="1:4" x14ac:dyDescent="0.25">
      <c r="A23618" s="2">
        <v>44707.871527777781</v>
      </c>
      <c r="B23618" t="s">
        <v>165</v>
      </c>
      <c r="D23618" t="s">
        <v>918</v>
      </c>
    </row>
    <row r="23619" spans="1:4" x14ac:dyDescent="0.25">
      <c r="A23619" s="2">
        <v>44707.872916666667</v>
      </c>
      <c r="B23619" t="s">
        <v>164</v>
      </c>
      <c r="C23619" t="s">
        <v>12339</v>
      </c>
    </row>
    <row r="23620" spans="1:4" x14ac:dyDescent="0.25">
      <c r="A23620" s="2">
        <v>44707.872916666667</v>
      </c>
      <c r="B23620" t="s">
        <v>164</v>
      </c>
      <c r="C23620" t="s">
        <v>12340</v>
      </c>
    </row>
    <row r="23621" spans="1:4" x14ac:dyDescent="0.25">
      <c r="A23621" s="2">
        <v>44707.872916666667</v>
      </c>
      <c r="B23621" t="s">
        <v>164</v>
      </c>
      <c r="D23621" t="s">
        <v>5001</v>
      </c>
    </row>
    <row r="23622" spans="1:4" x14ac:dyDescent="0.25">
      <c r="A23622" s="2">
        <v>44707.872916666667</v>
      </c>
      <c r="B23622" t="s">
        <v>164</v>
      </c>
      <c r="D23622" t="s">
        <v>1849</v>
      </c>
    </row>
    <row r="23623" spans="1:4" x14ac:dyDescent="0.25">
      <c r="A23623" s="2">
        <v>44707.873611111114</v>
      </c>
      <c r="B23623" t="s">
        <v>164</v>
      </c>
      <c r="C23623" t="s">
        <v>12341</v>
      </c>
    </row>
    <row r="23624" spans="1:4" x14ac:dyDescent="0.25">
      <c r="A23624" s="2">
        <v>44707.873611111114</v>
      </c>
      <c r="B23624" t="s">
        <v>164</v>
      </c>
      <c r="C23624" t="s">
        <v>12342</v>
      </c>
    </row>
    <row r="23625" spans="1:4" x14ac:dyDescent="0.25">
      <c r="A23625" s="2">
        <v>44707.873611111114</v>
      </c>
      <c r="B23625" t="s">
        <v>164</v>
      </c>
      <c r="C23625" t="s">
        <v>194</v>
      </c>
    </row>
    <row r="23626" spans="1:4" x14ac:dyDescent="0.25">
      <c r="A23626" s="2">
        <v>44707.873611111114</v>
      </c>
      <c r="B23626" t="s">
        <v>164</v>
      </c>
      <c r="D23626" t="s">
        <v>1888</v>
      </c>
    </row>
    <row r="23627" spans="1:4" x14ac:dyDescent="0.25">
      <c r="A23627" s="2">
        <v>44707.873611111114</v>
      </c>
      <c r="B23627" t="s">
        <v>164</v>
      </c>
      <c r="D23627" t="s">
        <v>5037</v>
      </c>
    </row>
    <row r="23628" spans="1:4" x14ac:dyDescent="0.25">
      <c r="A23628" s="2">
        <v>44707.873611111114</v>
      </c>
      <c r="B23628" t="s">
        <v>164</v>
      </c>
      <c r="D23628" t="s">
        <v>973</v>
      </c>
    </row>
    <row r="23629" spans="1:4" x14ac:dyDescent="0.25">
      <c r="A23629" s="2">
        <v>44707.874305555553</v>
      </c>
      <c r="B23629" t="s">
        <v>164</v>
      </c>
      <c r="C23629" t="s">
        <v>12343</v>
      </c>
    </row>
    <row r="23630" spans="1:4" x14ac:dyDescent="0.25">
      <c r="A23630" s="2">
        <v>44707.874305555553</v>
      </c>
      <c r="B23630" t="s">
        <v>164</v>
      </c>
      <c r="D23630" t="s">
        <v>899</v>
      </c>
    </row>
    <row r="23631" spans="1:4" x14ac:dyDescent="0.25">
      <c r="A23631" s="2">
        <v>44707.875</v>
      </c>
      <c r="B23631" t="s">
        <v>164</v>
      </c>
      <c r="C23631" t="s">
        <v>12344</v>
      </c>
    </row>
    <row r="23632" spans="1:4" x14ac:dyDescent="0.25">
      <c r="A23632" s="2">
        <v>44707.875</v>
      </c>
      <c r="B23632" t="s">
        <v>164</v>
      </c>
      <c r="C23632" t="s">
        <v>6437</v>
      </c>
    </row>
    <row r="23633" spans="1:4" x14ac:dyDescent="0.25">
      <c r="A23633" s="2">
        <v>44707.875</v>
      </c>
      <c r="B23633" t="s">
        <v>164</v>
      </c>
      <c r="C23633" t="s">
        <v>12345</v>
      </c>
    </row>
    <row r="23634" spans="1:4" x14ac:dyDescent="0.25">
      <c r="A23634" s="2">
        <v>44707.875</v>
      </c>
      <c r="B23634" t="s">
        <v>164</v>
      </c>
      <c r="D23634" t="s">
        <v>825</v>
      </c>
    </row>
    <row r="23635" spans="1:4" x14ac:dyDescent="0.25">
      <c r="A23635" s="2">
        <v>44707.875</v>
      </c>
      <c r="B23635" t="s">
        <v>164</v>
      </c>
      <c r="D23635" t="s">
        <v>826</v>
      </c>
    </row>
    <row r="23636" spans="1:4" x14ac:dyDescent="0.25">
      <c r="A23636" s="2">
        <v>44707.875</v>
      </c>
      <c r="B23636" t="s">
        <v>164</v>
      </c>
      <c r="D23636" t="s">
        <v>1855</v>
      </c>
    </row>
    <row r="23637" spans="1:4" x14ac:dyDescent="0.25">
      <c r="A23637" s="2">
        <v>44707.875694444447</v>
      </c>
      <c r="B23637" t="s">
        <v>164</v>
      </c>
      <c r="C23637" t="s">
        <v>12346</v>
      </c>
    </row>
    <row r="23638" spans="1:4" x14ac:dyDescent="0.25">
      <c r="A23638" s="2">
        <v>44707.875694444447</v>
      </c>
      <c r="B23638" t="s">
        <v>164</v>
      </c>
      <c r="C23638" t="s">
        <v>12347</v>
      </c>
    </row>
    <row r="23639" spans="1:4" x14ac:dyDescent="0.25">
      <c r="A23639" s="2">
        <v>44707.875694444447</v>
      </c>
      <c r="B23639" t="s">
        <v>164</v>
      </c>
      <c r="D23639" t="s">
        <v>844</v>
      </c>
    </row>
    <row r="23640" spans="1:4" x14ac:dyDescent="0.25">
      <c r="A23640" s="2">
        <v>44707.875694444447</v>
      </c>
      <c r="B23640" t="s">
        <v>164</v>
      </c>
      <c r="D23640" t="s">
        <v>828</v>
      </c>
    </row>
    <row r="23641" spans="1:4" x14ac:dyDescent="0.25">
      <c r="A23641" s="2">
        <v>44707.876388888886</v>
      </c>
      <c r="B23641" t="s">
        <v>164</v>
      </c>
      <c r="C23641" t="s">
        <v>12348</v>
      </c>
    </row>
    <row r="23642" spans="1:4" x14ac:dyDescent="0.25">
      <c r="A23642" s="2">
        <v>44707.876388888886</v>
      </c>
      <c r="B23642" t="s">
        <v>164</v>
      </c>
      <c r="C23642" t="s">
        <v>6567</v>
      </c>
    </row>
    <row r="23643" spans="1:4" x14ac:dyDescent="0.25">
      <c r="A23643" s="2">
        <v>44707.876388888886</v>
      </c>
      <c r="B23643" t="s">
        <v>164</v>
      </c>
      <c r="D23643" t="s">
        <v>1932</v>
      </c>
    </row>
    <row r="23644" spans="1:4" x14ac:dyDescent="0.25">
      <c r="A23644" s="2">
        <v>44707.876388888886</v>
      </c>
      <c r="B23644" t="s">
        <v>164</v>
      </c>
      <c r="D23644" t="s">
        <v>827</v>
      </c>
    </row>
    <row r="23645" spans="1:4" x14ac:dyDescent="0.25">
      <c r="A23645" s="2">
        <v>44708.475694444445</v>
      </c>
      <c r="B23645" t="s">
        <v>163</v>
      </c>
      <c r="C23645" t="s">
        <v>6386</v>
      </c>
    </row>
    <row r="23646" spans="1:4" x14ac:dyDescent="0.25">
      <c r="A23646" s="2">
        <v>44708.475694444445</v>
      </c>
      <c r="B23646" t="s">
        <v>163</v>
      </c>
      <c r="D23646" t="s">
        <v>4993</v>
      </c>
    </row>
    <row r="23647" spans="1:4" x14ac:dyDescent="0.25">
      <c r="A23647" s="2">
        <v>44708.479861111111</v>
      </c>
      <c r="B23647" t="s">
        <v>163</v>
      </c>
      <c r="C23647" t="s">
        <v>6386</v>
      </c>
    </row>
    <row r="23648" spans="1:4" x14ac:dyDescent="0.25">
      <c r="A23648" s="2">
        <v>44708.479861111111</v>
      </c>
      <c r="B23648" t="s">
        <v>163</v>
      </c>
      <c r="D23648" t="s">
        <v>1848</v>
      </c>
    </row>
    <row r="23649" spans="1:4" x14ac:dyDescent="0.25">
      <c r="A23649" s="2">
        <v>44708.481249999997</v>
      </c>
      <c r="B23649" t="s">
        <v>163</v>
      </c>
      <c r="C23649" t="s">
        <v>12390</v>
      </c>
    </row>
    <row r="23650" spans="1:4" x14ac:dyDescent="0.25">
      <c r="A23650" s="2">
        <v>44708.481249999997</v>
      </c>
      <c r="B23650" t="s">
        <v>163</v>
      </c>
      <c r="C23650" t="s">
        <v>6386</v>
      </c>
    </row>
    <row r="23651" spans="1:4" x14ac:dyDescent="0.25">
      <c r="A23651" s="2">
        <v>44708.481249999997</v>
      </c>
      <c r="B23651" t="s">
        <v>163</v>
      </c>
      <c r="D23651" t="s">
        <v>1849</v>
      </c>
    </row>
    <row r="23652" spans="1:4" x14ac:dyDescent="0.25">
      <c r="A23652" s="2">
        <v>44708.481249999997</v>
      </c>
      <c r="B23652" t="s">
        <v>163</v>
      </c>
      <c r="D23652" t="s">
        <v>1850</v>
      </c>
    </row>
    <row r="23653" spans="1:4" x14ac:dyDescent="0.25">
      <c r="A23653" s="2">
        <v>44708.481944444444</v>
      </c>
      <c r="B23653" t="s">
        <v>163</v>
      </c>
      <c r="C23653" t="s">
        <v>6567</v>
      </c>
    </row>
    <row r="23654" spans="1:4" x14ac:dyDescent="0.25">
      <c r="A23654" s="2">
        <v>44708.481944444444</v>
      </c>
      <c r="B23654" t="s">
        <v>163</v>
      </c>
      <c r="D23654" t="s">
        <v>1851</v>
      </c>
    </row>
    <row r="23655" spans="1:4" x14ac:dyDescent="0.25">
      <c r="A23655" s="2">
        <v>44708.495138888888</v>
      </c>
      <c r="B23655" t="s">
        <v>179</v>
      </c>
      <c r="C23655" t="s">
        <v>10649</v>
      </c>
    </row>
    <row r="23656" spans="1:4" x14ac:dyDescent="0.25">
      <c r="A23656" s="2">
        <v>44708.495138888888</v>
      </c>
      <c r="B23656" t="s">
        <v>179</v>
      </c>
      <c r="C23656" t="s">
        <v>7380</v>
      </c>
    </row>
    <row r="23657" spans="1:4" x14ac:dyDescent="0.25">
      <c r="A23657" s="2">
        <v>44708.495138888888</v>
      </c>
      <c r="B23657" t="s">
        <v>179</v>
      </c>
      <c r="D23657" t="s">
        <v>5052</v>
      </c>
    </row>
    <row r="23658" spans="1:4" x14ac:dyDescent="0.25">
      <c r="A23658" s="2">
        <v>44708.495138888888</v>
      </c>
      <c r="B23658" t="s">
        <v>179</v>
      </c>
      <c r="D23658" t="s">
        <v>1848</v>
      </c>
    </row>
    <row r="23659" spans="1:4" x14ac:dyDescent="0.25">
      <c r="A23659" s="2">
        <v>44708.496527777781</v>
      </c>
      <c r="B23659" t="s">
        <v>179</v>
      </c>
      <c r="C23659" t="s">
        <v>10650</v>
      </c>
    </row>
    <row r="23660" spans="1:4" x14ac:dyDescent="0.25">
      <c r="A23660" s="2">
        <v>44708.496527777781</v>
      </c>
      <c r="B23660" t="s">
        <v>179</v>
      </c>
      <c r="D23660" t="s">
        <v>1849</v>
      </c>
    </row>
    <row r="23661" spans="1:4" x14ac:dyDescent="0.25">
      <c r="A23661" s="2">
        <v>44708.49722222222</v>
      </c>
      <c r="B23661" t="s">
        <v>179</v>
      </c>
      <c r="C23661" t="s">
        <v>7386</v>
      </c>
    </row>
    <row r="23662" spans="1:4" x14ac:dyDescent="0.25">
      <c r="A23662" s="2">
        <v>44708.49722222222</v>
      </c>
      <c r="B23662" t="s">
        <v>179</v>
      </c>
      <c r="D23662" t="s">
        <v>1850</v>
      </c>
    </row>
    <row r="23663" spans="1:4" x14ac:dyDescent="0.25">
      <c r="A23663" s="2">
        <v>44708.500694444447</v>
      </c>
      <c r="B23663" t="s">
        <v>179</v>
      </c>
      <c r="C23663" t="s">
        <v>1538</v>
      </c>
    </row>
    <row r="23664" spans="1:4" x14ac:dyDescent="0.25">
      <c r="A23664" s="2">
        <v>44708.500694444447</v>
      </c>
      <c r="B23664" t="s">
        <v>179</v>
      </c>
      <c r="C23664" t="s">
        <v>6386</v>
      </c>
    </row>
    <row r="23665" spans="1:4" x14ac:dyDescent="0.25">
      <c r="A23665" s="2">
        <v>44708.500694444447</v>
      </c>
      <c r="B23665" t="s">
        <v>179</v>
      </c>
      <c r="C23665" t="s">
        <v>10651</v>
      </c>
    </row>
    <row r="23666" spans="1:4" x14ac:dyDescent="0.25">
      <c r="A23666" s="2">
        <v>44708.500694444447</v>
      </c>
      <c r="B23666" t="s">
        <v>179</v>
      </c>
      <c r="D23666" t="s">
        <v>1888</v>
      </c>
    </row>
    <row r="23667" spans="1:4" x14ac:dyDescent="0.25">
      <c r="A23667" s="2">
        <v>44708.500694444447</v>
      </c>
      <c r="B23667" t="s">
        <v>179</v>
      </c>
      <c r="D23667" t="s">
        <v>1852</v>
      </c>
    </row>
    <row r="23668" spans="1:4" x14ac:dyDescent="0.25">
      <c r="A23668" s="2">
        <v>44708.500694444447</v>
      </c>
      <c r="B23668" t="s">
        <v>179</v>
      </c>
      <c r="D23668" t="s">
        <v>899</v>
      </c>
    </row>
    <row r="23669" spans="1:4" x14ac:dyDescent="0.25">
      <c r="A23669" s="2">
        <v>44708.503472222219</v>
      </c>
      <c r="B23669" t="s">
        <v>179</v>
      </c>
      <c r="C23669" t="s">
        <v>10652</v>
      </c>
    </row>
    <row r="23670" spans="1:4" x14ac:dyDescent="0.25">
      <c r="A23670" s="2">
        <v>44708.503472222219</v>
      </c>
      <c r="B23670" t="s">
        <v>179</v>
      </c>
      <c r="C23670" t="s">
        <v>10653</v>
      </c>
    </row>
    <row r="23671" spans="1:4" x14ac:dyDescent="0.25">
      <c r="A23671" s="2">
        <v>44708.503472222219</v>
      </c>
      <c r="B23671" t="s">
        <v>179</v>
      </c>
      <c r="C23671" t="s">
        <v>6386</v>
      </c>
    </row>
    <row r="23672" spans="1:4" x14ac:dyDescent="0.25">
      <c r="A23672" s="2">
        <v>44708.503472222219</v>
      </c>
      <c r="B23672" t="s">
        <v>179</v>
      </c>
      <c r="D23672" t="s">
        <v>900</v>
      </c>
    </row>
    <row r="23673" spans="1:4" x14ac:dyDescent="0.25">
      <c r="A23673" s="2">
        <v>44708.503472222219</v>
      </c>
      <c r="B23673" t="s">
        <v>179</v>
      </c>
      <c r="D23673" t="s">
        <v>834</v>
      </c>
    </row>
    <row r="23674" spans="1:4" x14ac:dyDescent="0.25">
      <c r="A23674" s="2">
        <v>44708.503472222219</v>
      </c>
      <c r="B23674" t="s">
        <v>179</v>
      </c>
      <c r="D23674" t="s">
        <v>955</v>
      </c>
    </row>
    <row r="23675" spans="1:4" x14ac:dyDescent="0.25">
      <c r="A23675" s="2">
        <v>44708.504166666666</v>
      </c>
      <c r="B23675" t="s">
        <v>179</v>
      </c>
      <c r="C23675" t="s">
        <v>7437</v>
      </c>
    </row>
    <row r="23676" spans="1:4" x14ac:dyDescent="0.25">
      <c r="A23676" s="2">
        <v>44708.504166666666</v>
      </c>
      <c r="B23676" t="s">
        <v>179</v>
      </c>
      <c r="C23676" t="s">
        <v>10654</v>
      </c>
    </row>
    <row r="23677" spans="1:4" x14ac:dyDescent="0.25">
      <c r="A23677" s="2">
        <v>44708.504166666666</v>
      </c>
      <c r="B23677" t="s">
        <v>179</v>
      </c>
      <c r="C23677" t="s">
        <v>10655</v>
      </c>
    </row>
    <row r="23678" spans="1:4" x14ac:dyDescent="0.25">
      <c r="A23678" s="2">
        <v>44708.504166666666</v>
      </c>
      <c r="B23678" t="s">
        <v>179</v>
      </c>
      <c r="C23678" t="s">
        <v>6933</v>
      </c>
    </row>
    <row r="23679" spans="1:4" x14ac:dyDescent="0.25">
      <c r="A23679" s="2">
        <v>44708.504166666666</v>
      </c>
      <c r="B23679" t="s">
        <v>179</v>
      </c>
      <c r="D23679" t="s">
        <v>904</v>
      </c>
    </row>
    <row r="23680" spans="1:4" x14ac:dyDescent="0.25">
      <c r="A23680" s="2">
        <v>44708.504166666666</v>
      </c>
      <c r="B23680" t="s">
        <v>179</v>
      </c>
      <c r="D23680" t="s">
        <v>1124</v>
      </c>
    </row>
    <row r="23681" spans="1:4" x14ac:dyDescent="0.25">
      <c r="A23681" s="2">
        <v>44708.504166666666</v>
      </c>
      <c r="B23681" t="s">
        <v>179</v>
      </c>
      <c r="D23681" t="s">
        <v>853</v>
      </c>
    </row>
    <row r="23682" spans="1:4" x14ac:dyDescent="0.25">
      <c r="A23682" s="2">
        <v>44708.504166666666</v>
      </c>
      <c r="B23682" t="s">
        <v>179</v>
      </c>
      <c r="D23682" t="s">
        <v>1855</v>
      </c>
    </row>
    <row r="23683" spans="1:4" x14ac:dyDescent="0.25">
      <c r="A23683" s="2">
        <v>44708.504861111112</v>
      </c>
      <c r="B23683" t="s">
        <v>179</v>
      </c>
      <c r="C23683" t="s">
        <v>10656</v>
      </c>
    </row>
    <row r="23684" spans="1:4" x14ac:dyDescent="0.25">
      <c r="A23684" s="2">
        <v>44708.504861111112</v>
      </c>
      <c r="B23684" t="s">
        <v>179</v>
      </c>
      <c r="C23684" t="s">
        <v>6386</v>
      </c>
    </row>
    <row r="23685" spans="1:4" x14ac:dyDescent="0.25">
      <c r="A23685" s="2">
        <v>44708.504861111112</v>
      </c>
      <c r="B23685" t="s">
        <v>179</v>
      </c>
      <c r="D23685" t="s">
        <v>1007</v>
      </c>
    </row>
    <row r="23686" spans="1:4" x14ac:dyDescent="0.25">
      <c r="A23686" s="2">
        <v>44708.504861111112</v>
      </c>
      <c r="B23686" t="s">
        <v>179</v>
      </c>
      <c r="D23686" t="s">
        <v>912</v>
      </c>
    </row>
    <row r="23687" spans="1:4" x14ac:dyDescent="0.25">
      <c r="A23687" s="2">
        <v>44708.572916666664</v>
      </c>
      <c r="B23687" t="s">
        <v>169</v>
      </c>
      <c r="C23687" t="s">
        <v>12349</v>
      </c>
    </row>
    <row r="23688" spans="1:4" x14ac:dyDescent="0.25">
      <c r="A23688" s="2">
        <v>44708.572916666664</v>
      </c>
      <c r="B23688" t="s">
        <v>169</v>
      </c>
      <c r="C23688" t="s">
        <v>12350</v>
      </c>
    </row>
    <row r="23689" spans="1:4" x14ac:dyDescent="0.25">
      <c r="A23689" s="2">
        <v>44708.572916666664</v>
      </c>
      <c r="B23689" t="s">
        <v>169</v>
      </c>
      <c r="C23689" t="s">
        <v>12351</v>
      </c>
    </row>
    <row r="23690" spans="1:4" x14ac:dyDescent="0.25">
      <c r="A23690" s="2">
        <v>44708.572916666664</v>
      </c>
      <c r="B23690" t="s">
        <v>169</v>
      </c>
      <c r="D23690" t="s">
        <v>5010</v>
      </c>
    </row>
    <row r="23691" spans="1:4" x14ac:dyDescent="0.25">
      <c r="A23691" s="2">
        <v>44708.572916666664</v>
      </c>
      <c r="B23691" t="s">
        <v>169</v>
      </c>
      <c r="D23691" t="s">
        <v>1849</v>
      </c>
    </row>
    <row r="23692" spans="1:4" x14ac:dyDescent="0.25">
      <c r="A23692" s="2">
        <v>44708.572916666664</v>
      </c>
      <c r="B23692" t="s">
        <v>169</v>
      </c>
      <c r="D23692" t="s">
        <v>1892</v>
      </c>
    </row>
    <row r="23693" spans="1:4" x14ac:dyDescent="0.25">
      <c r="A23693" s="2">
        <v>44708.573611111111</v>
      </c>
      <c r="B23693" t="s">
        <v>169</v>
      </c>
      <c r="C23693" t="s">
        <v>12352</v>
      </c>
    </row>
    <row r="23694" spans="1:4" x14ac:dyDescent="0.25">
      <c r="A23694" s="2">
        <v>44708.573611111111</v>
      </c>
      <c r="B23694" t="s">
        <v>169</v>
      </c>
      <c r="D23694" t="s">
        <v>5037</v>
      </c>
    </row>
    <row r="23695" spans="1:4" x14ac:dyDescent="0.25">
      <c r="A23695" s="2">
        <v>44708.574999999997</v>
      </c>
      <c r="B23695" t="s">
        <v>169</v>
      </c>
      <c r="C23695" t="s">
        <v>12353</v>
      </c>
    </row>
    <row r="23696" spans="1:4" x14ac:dyDescent="0.25">
      <c r="A23696" s="2">
        <v>44708.574999999997</v>
      </c>
      <c r="B23696" t="s">
        <v>169</v>
      </c>
      <c r="C23696" t="s">
        <v>12354</v>
      </c>
    </row>
    <row r="23697" spans="1:4" x14ac:dyDescent="0.25">
      <c r="A23697" s="2">
        <v>44708.574999999997</v>
      </c>
      <c r="B23697" t="s">
        <v>169</v>
      </c>
      <c r="D23697" t="s">
        <v>899</v>
      </c>
    </row>
    <row r="23698" spans="1:4" x14ac:dyDescent="0.25">
      <c r="A23698" s="2">
        <v>44708.574999999997</v>
      </c>
      <c r="B23698" t="s">
        <v>169</v>
      </c>
      <c r="D23698" t="s">
        <v>827</v>
      </c>
    </row>
    <row r="23699" spans="1:4" x14ac:dyDescent="0.25">
      <c r="A23699" s="2">
        <v>44708.576388888891</v>
      </c>
      <c r="B23699" t="s">
        <v>169</v>
      </c>
      <c r="C23699" t="s">
        <v>12355</v>
      </c>
    </row>
    <row r="23700" spans="1:4" x14ac:dyDescent="0.25">
      <c r="A23700" s="2">
        <v>44708.576388888891</v>
      </c>
      <c r="B23700" t="s">
        <v>169</v>
      </c>
      <c r="C23700" t="s">
        <v>6567</v>
      </c>
    </row>
    <row r="23701" spans="1:4" x14ac:dyDescent="0.25">
      <c r="A23701" s="2">
        <v>44708.576388888891</v>
      </c>
      <c r="B23701" t="s">
        <v>169</v>
      </c>
      <c r="D23701" t="s">
        <v>834</v>
      </c>
    </row>
    <row r="23702" spans="1:4" x14ac:dyDescent="0.25">
      <c r="A23702" s="2">
        <v>44708.576388888891</v>
      </c>
      <c r="B23702" t="s">
        <v>169</v>
      </c>
      <c r="D23702" t="s">
        <v>835</v>
      </c>
    </row>
    <row r="23703" spans="1:4" x14ac:dyDescent="0.25">
      <c r="A23703" s="2">
        <v>44708.62222222222</v>
      </c>
      <c r="B23703" t="s">
        <v>10297</v>
      </c>
      <c r="C23703" t="s">
        <v>1249</v>
      </c>
    </row>
    <row r="23704" spans="1:4" x14ac:dyDescent="0.25">
      <c r="A23704" s="2">
        <v>44708.62222222222</v>
      </c>
      <c r="B23704" t="s">
        <v>10297</v>
      </c>
      <c r="C23704" t="s">
        <v>1249</v>
      </c>
    </row>
    <row r="23705" spans="1:4" x14ac:dyDescent="0.25">
      <c r="A23705" s="2">
        <v>44708.62222222222</v>
      </c>
      <c r="B23705" t="s">
        <v>10297</v>
      </c>
      <c r="D23705" t="s">
        <v>4989</v>
      </c>
    </row>
    <row r="23706" spans="1:4" x14ac:dyDescent="0.25">
      <c r="A23706" s="2">
        <v>44708.62222222222</v>
      </c>
      <c r="B23706" t="s">
        <v>10297</v>
      </c>
      <c r="D23706" t="s">
        <v>1848</v>
      </c>
    </row>
    <row r="23707" spans="1:4" x14ac:dyDescent="0.25">
      <c r="A23707" s="2">
        <v>44708.622916666667</v>
      </c>
      <c r="B23707" t="s">
        <v>10297</v>
      </c>
      <c r="C23707" t="s">
        <v>10970</v>
      </c>
    </row>
    <row r="23708" spans="1:4" x14ac:dyDescent="0.25">
      <c r="A23708" s="2">
        <v>44708.622916666667</v>
      </c>
      <c r="B23708" t="s">
        <v>10297</v>
      </c>
      <c r="C23708" t="s">
        <v>1249</v>
      </c>
    </row>
    <row r="23709" spans="1:4" x14ac:dyDescent="0.25">
      <c r="A23709" s="2">
        <v>44708.622916666667</v>
      </c>
      <c r="B23709" t="s">
        <v>10297</v>
      </c>
      <c r="C23709" t="s">
        <v>10971</v>
      </c>
    </row>
    <row r="23710" spans="1:4" x14ac:dyDescent="0.25">
      <c r="A23710" s="2">
        <v>44708.622916666667</v>
      </c>
      <c r="B23710" t="s">
        <v>10297</v>
      </c>
      <c r="C23710" t="s">
        <v>1249</v>
      </c>
    </row>
    <row r="23711" spans="1:4" x14ac:dyDescent="0.25">
      <c r="A23711" s="2">
        <v>44708.622916666667</v>
      </c>
      <c r="B23711" t="s">
        <v>10297</v>
      </c>
      <c r="D23711" t="s">
        <v>1849</v>
      </c>
    </row>
    <row r="23712" spans="1:4" x14ac:dyDescent="0.25">
      <c r="A23712" s="2">
        <v>44708.622916666667</v>
      </c>
      <c r="B23712" t="s">
        <v>10297</v>
      </c>
      <c r="D23712" t="s">
        <v>1850</v>
      </c>
    </row>
    <row r="23713" spans="1:4" x14ac:dyDescent="0.25">
      <c r="A23713" s="2">
        <v>44708.622916666667</v>
      </c>
      <c r="B23713" t="s">
        <v>10297</v>
      </c>
      <c r="D23713" t="s">
        <v>1897</v>
      </c>
    </row>
    <row r="23714" spans="1:4" x14ac:dyDescent="0.25">
      <c r="A23714" s="2">
        <v>44708.622916666667</v>
      </c>
      <c r="B23714" t="s">
        <v>10297</v>
      </c>
      <c r="D23714" t="s">
        <v>1852</v>
      </c>
    </row>
    <row r="23715" spans="1:4" x14ac:dyDescent="0.25">
      <c r="A23715" s="2">
        <v>44708.623611111114</v>
      </c>
      <c r="B23715" t="s">
        <v>10297</v>
      </c>
      <c r="C23715" t="s">
        <v>10972</v>
      </c>
    </row>
    <row r="23716" spans="1:4" x14ac:dyDescent="0.25">
      <c r="A23716" s="2">
        <v>44708.623611111114</v>
      </c>
      <c r="B23716" t="s">
        <v>10297</v>
      </c>
      <c r="C23716" t="s">
        <v>10929</v>
      </c>
    </row>
    <row r="23717" spans="1:4" x14ac:dyDescent="0.25">
      <c r="A23717" s="2">
        <v>44708.623611111114</v>
      </c>
      <c r="B23717" t="s">
        <v>10297</v>
      </c>
      <c r="C23717" t="s">
        <v>10973</v>
      </c>
    </row>
    <row r="23718" spans="1:4" x14ac:dyDescent="0.25">
      <c r="A23718" s="2">
        <v>44708.623611111114</v>
      </c>
      <c r="B23718" t="s">
        <v>10297</v>
      </c>
      <c r="D23718" t="s">
        <v>828</v>
      </c>
    </row>
    <row r="23719" spans="1:4" x14ac:dyDescent="0.25">
      <c r="A23719" s="2">
        <v>44708.623611111114</v>
      </c>
      <c r="B23719" t="s">
        <v>10297</v>
      </c>
      <c r="D23719" t="s">
        <v>892</v>
      </c>
    </row>
    <row r="23720" spans="1:4" x14ac:dyDescent="0.25">
      <c r="A23720" s="2">
        <v>44708.623611111114</v>
      </c>
      <c r="B23720" t="s">
        <v>10297</v>
      </c>
      <c r="D23720" t="s">
        <v>856</v>
      </c>
    </row>
    <row r="23721" spans="1:4" x14ac:dyDescent="0.25">
      <c r="A23721" s="2">
        <v>44708.624305555553</v>
      </c>
      <c r="B23721" t="s">
        <v>10297</v>
      </c>
      <c r="C23721" t="s">
        <v>1249</v>
      </c>
    </row>
    <row r="23722" spans="1:4" x14ac:dyDescent="0.25">
      <c r="A23722" s="2">
        <v>44708.624305555553</v>
      </c>
      <c r="B23722" t="s">
        <v>10297</v>
      </c>
      <c r="C23722" t="s">
        <v>10974</v>
      </c>
    </row>
    <row r="23723" spans="1:4" x14ac:dyDescent="0.25">
      <c r="A23723" s="2">
        <v>44708.624305555553</v>
      </c>
      <c r="B23723" t="s">
        <v>10297</v>
      </c>
      <c r="C23723" t="s">
        <v>10975</v>
      </c>
    </row>
    <row r="23724" spans="1:4" x14ac:dyDescent="0.25">
      <c r="A23724" s="2">
        <v>44708.624305555553</v>
      </c>
      <c r="B23724" t="s">
        <v>10297</v>
      </c>
      <c r="C23724" t="s">
        <v>10976</v>
      </c>
    </row>
    <row r="23725" spans="1:4" x14ac:dyDescent="0.25">
      <c r="A23725" s="2">
        <v>44708.624305555553</v>
      </c>
      <c r="B23725" t="s">
        <v>10297</v>
      </c>
      <c r="C23725" t="s">
        <v>1249</v>
      </c>
    </row>
    <row r="23726" spans="1:4" x14ac:dyDescent="0.25">
      <c r="A23726" s="2">
        <v>44708.624305555553</v>
      </c>
      <c r="B23726" t="s">
        <v>10297</v>
      </c>
      <c r="D23726" t="s">
        <v>4991</v>
      </c>
    </row>
    <row r="23727" spans="1:4" x14ac:dyDescent="0.25">
      <c r="A23727" s="2">
        <v>44708.624305555553</v>
      </c>
      <c r="B23727" t="s">
        <v>10297</v>
      </c>
      <c r="D23727" t="s">
        <v>1855</v>
      </c>
    </row>
    <row r="23728" spans="1:4" x14ac:dyDescent="0.25">
      <c r="A23728" s="2">
        <v>44708.624305555553</v>
      </c>
      <c r="B23728" t="s">
        <v>10297</v>
      </c>
      <c r="D23728" t="s">
        <v>934</v>
      </c>
    </row>
    <row r="23729" spans="1:4" x14ac:dyDescent="0.25">
      <c r="A23729" s="2">
        <v>44708.624305555553</v>
      </c>
      <c r="B23729" t="s">
        <v>10297</v>
      </c>
      <c r="D23729" t="s">
        <v>844</v>
      </c>
    </row>
    <row r="23730" spans="1:4" x14ac:dyDescent="0.25">
      <c r="A23730" s="2">
        <v>44708.624305555553</v>
      </c>
      <c r="B23730" t="s">
        <v>10297</v>
      </c>
      <c r="D23730" t="s">
        <v>845</v>
      </c>
    </row>
    <row r="23731" spans="1:4" x14ac:dyDescent="0.25">
      <c r="A23731" s="2">
        <v>44708.625</v>
      </c>
      <c r="B23731" t="s">
        <v>10297</v>
      </c>
      <c r="C23731" t="s">
        <v>10977</v>
      </c>
    </row>
    <row r="23732" spans="1:4" x14ac:dyDescent="0.25">
      <c r="A23732" s="2">
        <v>44708.625</v>
      </c>
      <c r="B23732" t="s">
        <v>10297</v>
      </c>
      <c r="D23732" t="s">
        <v>1853</v>
      </c>
    </row>
    <row r="23733" spans="1:4" x14ac:dyDescent="0.25">
      <c r="A23733" s="2">
        <v>44708.626388888886</v>
      </c>
      <c r="B23733" t="s">
        <v>10297</v>
      </c>
      <c r="C23733" t="s">
        <v>10978</v>
      </c>
    </row>
    <row r="23734" spans="1:4" x14ac:dyDescent="0.25">
      <c r="A23734" s="2">
        <v>44708.626388888886</v>
      </c>
      <c r="B23734" t="s">
        <v>10297</v>
      </c>
      <c r="C23734" t="s">
        <v>6438</v>
      </c>
    </row>
    <row r="23735" spans="1:4" x14ac:dyDescent="0.25">
      <c r="A23735" s="2">
        <v>44708.626388888886</v>
      </c>
      <c r="B23735" t="s">
        <v>10297</v>
      </c>
      <c r="C23735" t="s">
        <v>10979</v>
      </c>
    </row>
    <row r="23736" spans="1:4" x14ac:dyDescent="0.25">
      <c r="A23736" s="2">
        <v>44708.626388888886</v>
      </c>
      <c r="B23736" t="s">
        <v>10297</v>
      </c>
      <c r="D23736" t="s">
        <v>910</v>
      </c>
    </row>
    <row r="23737" spans="1:4" x14ac:dyDescent="0.25">
      <c r="A23737" s="2">
        <v>44708.626388888886</v>
      </c>
      <c r="B23737" t="s">
        <v>10297</v>
      </c>
      <c r="D23737" t="s">
        <v>827</v>
      </c>
    </row>
    <row r="23738" spans="1:4" x14ac:dyDescent="0.25">
      <c r="A23738" s="2">
        <v>44708.626388888886</v>
      </c>
      <c r="B23738" t="s">
        <v>10297</v>
      </c>
      <c r="D23738" t="s">
        <v>899</v>
      </c>
    </row>
    <row r="23739" spans="1:4" x14ac:dyDescent="0.25">
      <c r="A23739" s="2">
        <v>44708.627083333333</v>
      </c>
      <c r="B23739" t="s">
        <v>10297</v>
      </c>
      <c r="C23739" t="s">
        <v>10980</v>
      </c>
    </row>
    <row r="23740" spans="1:4" x14ac:dyDescent="0.25">
      <c r="A23740" s="2">
        <v>44708.627083333333</v>
      </c>
      <c r="B23740" t="s">
        <v>10297</v>
      </c>
      <c r="C23740" t="s">
        <v>10981</v>
      </c>
    </row>
    <row r="23741" spans="1:4" x14ac:dyDescent="0.25">
      <c r="A23741" s="2">
        <v>44708.627083333333</v>
      </c>
      <c r="B23741" t="s">
        <v>10297</v>
      </c>
      <c r="C23741" t="s">
        <v>194</v>
      </c>
    </row>
    <row r="23742" spans="1:4" x14ac:dyDescent="0.25">
      <c r="A23742" s="2">
        <v>44708.627083333333</v>
      </c>
      <c r="B23742" t="s">
        <v>10297</v>
      </c>
      <c r="C23742" t="s">
        <v>194</v>
      </c>
    </row>
    <row r="23743" spans="1:4" x14ac:dyDescent="0.25">
      <c r="A23743" s="2">
        <v>44708.627083333333</v>
      </c>
      <c r="B23743" t="s">
        <v>10297</v>
      </c>
      <c r="C23743" t="s">
        <v>10982</v>
      </c>
    </row>
    <row r="23744" spans="1:4" x14ac:dyDescent="0.25">
      <c r="A23744" s="2">
        <v>44708.627083333333</v>
      </c>
      <c r="B23744" t="s">
        <v>10297</v>
      </c>
      <c r="D23744" t="s">
        <v>1138</v>
      </c>
    </row>
    <row r="23745" spans="1:4" x14ac:dyDescent="0.25">
      <c r="A23745" s="2">
        <v>44708.627083333333</v>
      </c>
      <c r="B23745" t="s">
        <v>10297</v>
      </c>
      <c r="D23745" t="s">
        <v>842</v>
      </c>
    </row>
    <row r="23746" spans="1:4" x14ac:dyDescent="0.25">
      <c r="A23746" s="2">
        <v>44708.627083333333</v>
      </c>
      <c r="B23746" t="s">
        <v>10297</v>
      </c>
      <c r="D23746" t="s">
        <v>949</v>
      </c>
    </row>
    <row r="23747" spans="1:4" x14ac:dyDescent="0.25">
      <c r="A23747" s="2">
        <v>44708.627083333333</v>
      </c>
      <c r="B23747" t="s">
        <v>10297</v>
      </c>
      <c r="D23747" t="s">
        <v>834</v>
      </c>
    </row>
    <row r="23748" spans="1:4" x14ac:dyDescent="0.25">
      <c r="A23748" s="2">
        <v>44708.627083333333</v>
      </c>
      <c r="B23748" t="s">
        <v>10297</v>
      </c>
      <c r="D23748" t="s">
        <v>835</v>
      </c>
    </row>
    <row r="23749" spans="1:4" x14ac:dyDescent="0.25">
      <c r="A23749" s="2">
        <v>44708.76666666667</v>
      </c>
      <c r="B23749" t="s">
        <v>10298</v>
      </c>
      <c r="C23749" t="s">
        <v>12682</v>
      </c>
    </row>
    <row r="23750" spans="1:4" x14ac:dyDescent="0.25">
      <c r="A23750" s="2">
        <v>44708.76666666667</v>
      </c>
      <c r="B23750" t="s">
        <v>10298</v>
      </c>
      <c r="C23750" t="s">
        <v>12683</v>
      </c>
    </row>
    <row r="23751" spans="1:4" x14ac:dyDescent="0.25">
      <c r="A23751" s="2">
        <v>44708.76666666667</v>
      </c>
      <c r="B23751" t="s">
        <v>10298</v>
      </c>
      <c r="D23751" t="s">
        <v>4999</v>
      </c>
    </row>
    <row r="23752" spans="1:4" x14ac:dyDescent="0.25">
      <c r="A23752" s="2">
        <v>44708.76666666667</v>
      </c>
      <c r="B23752" t="s">
        <v>10298</v>
      </c>
      <c r="D23752" t="s">
        <v>1849</v>
      </c>
    </row>
    <row r="23753" spans="1:4" x14ac:dyDescent="0.25">
      <c r="A23753" s="2">
        <v>44708.767361111109</v>
      </c>
      <c r="B23753" t="s">
        <v>10298</v>
      </c>
      <c r="C23753" t="s">
        <v>12684</v>
      </c>
    </row>
    <row r="23754" spans="1:4" x14ac:dyDescent="0.25">
      <c r="A23754" s="2">
        <v>44708.767361111109</v>
      </c>
      <c r="B23754" t="s">
        <v>10298</v>
      </c>
      <c r="C23754" t="s">
        <v>12610</v>
      </c>
    </row>
    <row r="23755" spans="1:4" x14ac:dyDescent="0.25">
      <c r="A23755" s="2">
        <v>44708.767361111109</v>
      </c>
      <c r="B23755" t="s">
        <v>10298</v>
      </c>
      <c r="D23755" t="s">
        <v>1897</v>
      </c>
    </row>
    <row r="23756" spans="1:4" x14ac:dyDescent="0.25">
      <c r="A23756" s="2">
        <v>44708.767361111109</v>
      </c>
      <c r="B23756" t="s">
        <v>10298</v>
      </c>
      <c r="D23756" t="s">
        <v>5040</v>
      </c>
    </row>
    <row r="23757" spans="1:4" x14ac:dyDescent="0.25">
      <c r="A23757" s="2">
        <v>44708.768055555556</v>
      </c>
      <c r="B23757" t="s">
        <v>10298</v>
      </c>
      <c r="C23757" t="s">
        <v>12685</v>
      </c>
    </row>
    <row r="23758" spans="1:4" x14ac:dyDescent="0.25">
      <c r="A23758" s="2">
        <v>44708.768055555556</v>
      </c>
      <c r="B23758" t="s">
        <v>10298</v>
      </c>
      <c r="C23758" t="s">
        <v>12686</v>
      </c>
    </row>
    <row r="23759" spans="1:4" x14ac:dyDescent="0.25">
      <c r="A23759" s="2">
        <v>44708.768055555556</v>
      </c>
      <c r="B23759" t="s">
        <v>10298</v>
      </c>
      <c r="D23759" t="s">
        <v>842</v>
      </c>
    </row>
    <row r="23760" spans="1:4" x14ac:dyDescent="0.25">
      <c r="A23760" s="2">
        <v>44708.768055555556</v>
      </c>
      <c r="B23760" t="s">
        <v>10298</v>
      </c>
      <c r="D23760" t="s">
        <v>949</v>
      </c>
    </row>
    <row r="23761" spans="1:4" x14ac:dyDescent="0.25">
      <c r="A23761" s="2">
        <v>44708.768750000003</v>
      </c>
      <c r="B23761" t="s">
        <v>10298</v>
      </c>
      <c r="C23761" t="s">
        <v>12687</v>
      </c>
    </row>
    <row r="23762" spans="1:4" x14ac:dyDescent="0.25">
      <c r="A23762" s="2">
        <v>44708.768750000003</v>
      </c>
      <c r="B23762" t="s">
        <v>10298</v>
      </c>
      <c r="C23762" t="s">
        <v>12688</v>
      </c>
    </row>
    <row r="23763" spans="1:4" x14ac:dyDescent="0.25">
      <c r="A23763" s="2">
        <v>44708.768750000003</v>
      </c>
      <c r="B23763" t="s">
        <v>10298</v>
      </c>
      <c r="D23763" t="s">
        <v>825</v>
      </c>
    </row>
    <row r="23764" spans="1:4" x14ac:dyDescent="0.25">
      <c r="A23764" s="2">
        <v>44708.768750000003</v>
      </c>
      <c r="B23764" t="s">
        <v>10298</v>
      </c>
      <c r="D23764" t="s">
        <v>826</v>
      </c>
    </row>
    <row r="23765" spans="1:4" x14ac:dyDescent="0.25">
      <c r="A23765" s="2">
        <v>44708.769444444442</v>
      </c>
      <c r="B23765" t="s">
        <v>10298</v>
      </c>
      <c r="C23765" t="s">
        <v>12689</v>
      </c>
    </row>
    <row r="23766" spans="1:4" x14ac:dyDescent="0.25">
      <c r="A23766" s="2">
        <v>44708.769444444442</v>
      </c>
      <c r="B23766" t="s">
        <v>10298</v>
      </c>
      <c r="C23766" t="s">
        <v>12690</v>
      </c>
    </row>
    <row r="23767" spans="1:4" x14ac:dyDescent="0.25">
      <c r="A23767" s="2">
        <v>44708.769444444442</v>
      </c>
      <c r="B23767" t="s">
        <v>10298</v>
      </c>
      <c r="C23767" t="s">
        <v>12691</v>
      </c>
    </row>
    <row r="23768" spans="1:4" x14ac:dyDescent="0.25">
      <c r="A23768" s="2">
        <v>44708.769444444442</v>
      </c>
      <c r="B23768" t="s">
        <v>10298</v>
      </c>
      <c r="D23768" t="s">
        <v>846</v>
      </c>
    </row>
    <row r="23769" spans="1:4" x14ac:dyDescent="0.25">
      <c r="A23769" s="2">
        <v>44708.769444444442</v>
      </c>
      <c r="B23769" t="s">
        <v>10298</v>
      </c>
      <c r="D23769" t="s">
        <v>908</v>
      </c>
    </row>
    <row r="23770" spans="1:4" x14ac:dyDescent="0.25">
      <c r="A23770" s="2">
        <v>44708.769444444442</v>
      </c>
      <c r="B23770" t="s">
        <v>10298</v>
      </c>
      <c r="D23770" t="s">
        <v>849</v>
      </c>
    </row>
    <row r="23771" spans="1:4" x14ac:dyDescent="0.25">
      <c r="A23771" s="2">
        <v>44708.770138888889</v>
      </c>
      <c r="B23771" t="s">
        <v>10298</v>
      </c>
      <c r="C23771" t="s">
        <v>12539</v>
      </c>
    </row>
    <row r="23772" spans="1:4" x14ac:dyDescent="0.25">
      <c r="A23772" s="2">
        <v>44708.770138888889</v>
      </c>
      <c r="B23772" t="s">
        <v>10298</v>
      </c>
      <c r="D23772" t="s">
        <v>1021</v>
      </c>
    </row>
    <row r="23773" spans="1:4" x14ac:dyDescent="0.25">
      <c r="A23773" s="2">
        <v>44708.770833333336</v>
      </c>
      <c r="B23773" t="s">
        <v>10298</v>
      </c>
      <c r="C23773" t="s">
        <v>12692</v>
      </c>
    </row>
    <row r="23774" spans="1:4" x14ac:dyDescent="0.25">
      <c r="A23774" s="2">
        <v>44708.770833333336</v>
      </c>
      <c r="B23774" t="s">
        <v>10298</v>
      </c>
      <c r="C23774" t="s">
        <v>12693</v>
      </c>
    </row>
    <row r="23775" spans="1:4" x14ac:dyDescent="0.25">
      <c r="A23775" s="2">
        <v>44708.770833333336</v>
      </c>
      <c r="B23775" t="s">
        <v>10298</v>
      </c>
      <c r="C23775" t="s">
        <v>8237</v>
      </c>
    </row>
    <row r="23776" spans="1:4" x14ac:dyDescent="0.25">
      <c r="A23776" s="2">
        <v>44708.770833333336</v>
      </c>
      <c r="B23776" t="s">
        <v>10298</v>
      </c>
      <c r="D23776" t="s">
        <v>844</v>
      </c>
    </row>
    <row r="23777" spans="1:4" x14ac:dyDescent="0.25">
      <c r="A23777" s="2">
        <v>44708.770833333336</v>
      </c>
      <c r="B23777" t="s">
        <v>10298</v>
      </c>
      <c r="D23777" t="s">
        <v>856</v>
      </c>
    </row>
    <row r="23778" spans="1:4" x14ac:dyDescent="0.25">
      <c r="A23778" s="2">
        <v>44708.770833333336</v>
      </c>
      <c r="B23778" t="s">
        <v>10298</v>
      </c>
      <c r="D23778" t="s">
        <v>4991</v>
      </c>
    </row>
    <row r="23779" spans="1:4" x14ac:dyDescent="0.25">
      <c r="A23779" s="2">
        <v>44708.771527777775</v>
      </c>
      <c r="B23779" t="s">
        <v>10298</v>
      </c>
      <c r="C23779" t="s">
        <v>12694</v>
      </c>
    </row>
    <row r="23780" spans="1:4" x14ac:dyDescent="0.25">
      <c r="A23780" s="2">
        <v>44708.771527777775</v>
      </c>
      <c r="B23780" t="s">
        <v>10298</v>
      </c>
      <c r="C23780" t="s">
        <v>12608</v>
      </c>
    </row>
    <row r="23781" spans="1:4" x14ac:dyDescent="0.25">
      <c r="A23781" s="2">
        <v>44708.771527777775</v>
      </c>
      <c r="B23781" t="s">
        <v>10298</v>
      </c>
      <c r="D23781" t="s">
        <v>1008</v>
      </c>
    </row>
    <row r="23782" spans="1:4" x14ac:dyDescent="0.25">
      <c r="A23782" s="2">
        <v>44708.771527777775</v>
      </c>
      <c r="B23782" t="s">
        <v>10298</v>
      </c>
      <c r="D23782" t="s">
        <v>904</v>
      </c>
    </row>
    <row r="23783" spans="1:4" x14ac:dyDescent="0.25">
      <c r="A23783" s="2">
        <v>44708.772222222222</v>
      </c>
      <c r="B23783" t="s">
        <v>10298</v>
      </c>
      <c r="C23783" t="s">
        <v>12695</v>
      </c>
    </row>
    <row r="23784" spans="1:4" x14ac:dyDescent="0.25">
      <c r="A23784" s="2">
        <v>44708.772222222222</v>
      </c>
      <c r="B23784" t="s">
        <v>10298</v>
      </c>
      <c r="C23784" t="s">
        <v>12696</v>
      </c>
    </row>
    <row r="23785" spans="1:4" x14ac:dyDescent="0.25">
      <c r="A23785" s="2">
        <v>44708.772222222222</v>
      </c>
      <c r="B23785" t="s">
        <v>10298</v>
      </c>
      <c r="D23785" t="s">
        <v>955</v>
      </c>
    </row>
    <row r="23786" spans="1:4" x14ac:dyDescent="0.25">
      <c r="A23786" s="2">
        <v>44708.772222222222</v>
      </c>
      <c r="B23786" t="s">
        <v>10298</v>
      </c>
      <c r="D23786" t="s">
        <v>1855</v>
      </c>
    </row>
    <row r="23787" spans="1:4" x14ac:dyDescent="0.25">
      <c r="A23787" s="2">
        <v>44708.772916666669</v>
      </c>
      <c r="B23787" t="s">
        <v>10298</v>
      </c>
      <c r="C23787" t="s">
        <v>12697</v>
      </c>
    </row>
    <row r="23788" spans="1:4" x14ac:dyDescent="0.25">
      <c r="A23788" s="2">
        <v>44708.772916666669</v>
      </c>
      <c r="B23788" t="s">
        <v>10298</v>
      </c>
      <c r="D23788" t="s">
        <v>1869</v>
      </c>
    </row>
    <row r="23789" spans="1:4" x14ac:dyDescent="0.25">
      <c r="A23789" s="2">
        <v>44709.40902777778</v>
      </c>
      <c r="B23789" t="s">
        <v>164</v>
      </c>
      <c r="C23789" t="s">
        <v>6386</v>
      </c>
    </row>
    <row r="23790" spans="1:4" x14ac:dyDescent="0.25">
      <c r="A23790" s="2">
        <v>44709.40902777778</v>
      </c>
      <c r="B23790" t="s">
        <v>164</v>
      </c>
      <c r="D23790" t="s">
        <v>5001</v>
      </c>
    </row>
    <row r="23791" spans="1:4" x14ac:dyDescent="0.25">
      <c r="A23791" s="2">
        <v>44709.410416666666</v>
      </c>
      <c r="B23791" t="s">
        <v>164</v>
      </c>
      <c r="C23791" t="s">
        <v>6386</v>
      </c>
    </row>
    <row r="23792" spans="1:4" x14ac:dyDescent="0.25">
      <c r="A23792" s="2">
        <v>44709.410416666666</v>
      </c>
      <c r="B23792" t="s">
        <v>164</v>
      </c>
      <c r="D23792" t="s">
        <v>1848</v>
      </c>
    </row>
    <row r="23793" spans="1:4" x14ac:dyDescent="0.25">
      <c r="A23793" s="2">
        <v>44709.411805555559</v>
      </c>
      <c r="B23793" t="s">
        <v>164</v>
      </c>
      <c r="C23793" t="s">
        <v>10657</v>
      </c>
    </row>
    <row r="23794" spans="1:4" x14ac:dyDescent="0.25">
      <c r="A23794" s="2">
        <v>44709.411805555559</v>
      </c>
      <c r="B23794" t="s">
        <v>164</v>
      </c>
      <c r="C23794" t="s">
        <v>6677</v>
      </c>
    </row>
    <row r="23795" spans="1:4" x14ac:dyDescent="0.25">
      <c r="A23795" s="2">
        <v>44709.411805555559</v>
      </c>
      <c r="B23795" t="s">
        <v>164</v>
      </c>
      <c r="D23795" t="s">
        <v>1849</v>
      </c>
    </row>
    <row r="23796" spans="1:4" x14ac:dyDescent="0.25">
      <c r="A23796" s="2">
        <v>44709.411805555559</v>
      </c>
      <c r="B23796" t="s">
        <v>164</v>
      </c>
      <c r="D23796" t="s">
        <v>1850</v>
      </c>
    </row>
    <row r="23797" spans="1:4" x14ac:dyDescent="0.25">
      <c r="A23797" s="2">
        <v>44709.412499999999</v>
      </c>
      <c r="B23797" t="s">
        <v>164</v>
      </c>
      <c r="C23797" t="s">
        <v>11</v>
      </c>
    </row>
    <row r="23798" spans="1:4" x14ac:dyDescent="0.25">
      <c r="A23798" s="2">
        <v>44709.412499999999</v>
      </c>
      <c r="B23798" t="s">
        <v>164</v>
      </c>
      <c r="D23798" t="s">
        <v>1888</v>
      </c>
    </row>
    <row r="23799" spans="1:4" x14ac:dyDescent="0.25">
      <c r="A23799" s="2">
        <v>44709.425000000003</v>
      </c>
      <c r="B23799" t="s">
        <v>164</v>
      </c>
      <c r="C23799" t="s">
        <v>1538</v>
      </c>
    </row>
    <row r="23800" spans="1:4" x14ac:dyDescent="0.25">
      <c r="A23800" s="2">
        <v>44709.425000000003</v>
      </c>
      <c r="B23800" t="s">
        <v>164</v>
      </c>
      <c r="D23800" t="s">
        <v>958</v>
      </c>
    </row>
    <row r="23801" spans="1:4" x14ac:dyDescent="0.25">
      <c r="A23801" s="2">
        <v>44709.425694444442</v>
      </c>
      <c r="B23801" t="s">
        <v>164</v>
      </c>
      <c r="C23801" t="s">
        <v>6407</v>
      </c>
    </row>
    <row r="23802" spans="1:4" x14ac:dyDescent="0.25">
      <c r="A23802" s="2">
        <v>44709.425694444442</v>
      </c>
      <c r="B23802" t="s">
        <v>164</v>
      </c>
      <c r="C23802" t="s">
        <v>10658</v>
      </c>
    </row>
    <row r="23803" spans="1:4" x14ac:dyDescent="0.25">
      <c r="A23803" s="2">
        <v>44709.425694444442</v>
      </c>
      <c r="B23803" t="s">
        <v>164</v>
      </c>
      <c r="D23803" t="s">
        <v>850</v>
      </c>
    </row>
    <row r="23804" spans="1:4" x14ac:dyDescent="0.25">
      <c r="A23804" s="2">
        <v>44709.425694444442</v>
      </c>
      <c r="B23804" t="s">
        <v>164</v>
      </c>
      <c r="D23804" t="s">
        <v>922</v>
      </c>
    </row>
    <row r="23805" spans="1:4" x14ac:dyDescent="0.25">
      <c r="A23805" s="2">
        <v>44709.431944444441</v>
      </c>
      <c r="B23805" t="s">
        <v>185</v>
      </c>
      <c r="C23805" t="s">
        <v>6396</v>
      </c>
    </row>
    <row r="23806" spans="1:4" x14ac:dyDescent="0.25">
      <c r="A23806" s="2">
        <v>44709.431944444441</v>
      </c>
      <c r="B23806" t="s">
        <v>185</v>
      </c>
      <c r="D23806" t="s">
        <v>4994</v>
      </c>
    </row>
    <row r="23807" spans="1:4" x14ac:dyDescent="0.25">
      <c r="A23807" s="2">
        <v>44709.432638888888</v>
      </c>
      <c r="B23807" t="s">
        <v>185</v>
      </c>
      <c r="C23807" t="s">
        <v>11840</v>
      </c>
    </row>
    <row r="23808" spans="1:4" x14ac:dyDescent="0.25">
      <c r="A23808" s="2">
        <v>44709.432638888888</v>
      </c>
      <c r="B23808" t="s">
        <v>185</v>
      </c>
      <c r="D23808" t="s">
        <v>1849</v>
      </c>
    </row>
    <row r="23809" spans="1:4" x14ac:dyDescent="0.25">
      <c r="A23809" s="2">
        <v>44709.433333333334</v>
      </c>
      <c r="B23809" t="s">
        <v>185</v>
      </c>
      <c r="C23809" t="s">
        <v>11841</v>
      </c>
    </row>
    <row r="23810" spans="1:4" x14ac:dyDescent="0.25">
      <c r="A23810" s="2">
        <v>44709.433333333334</v>
      </c>
      <c r="B23810" t="s">
        <v>185</v>
      </c>
      <c r="C23810" t="s">
        <v>11842</v>
      </c>
    </row>
    <row r="23811" spans="1:4" x14ac:dyDescent="0.25">
      <c r="A23811" s="2">
        <v>44709.433333333334</v>
      </c>
      <c r="B23811" t="s">
        <v>185</v>
      </c>
      <c r="D23811" t="s">
        <v>1877</v>
      </c>
    </row>
    <row r="23812" spans="1:4" x14ac:dyDescent="0.25">
      <c r="A23812" s="2">
        <v>44709.433333333334</v>
      </c>
      <c r="B23812" t="s">
        <v>185</v>
      </c>
      <c r="D23812" t="s">
        <v>5021</v>
      </c>
    </row>
    <row r="23813" spans="1:4" x14ac:dyDescent="0.25">
      <c r="A23813" s="2">
        <v>44709.434027777781</v>
      </c>
      <c r="B23813" t="s">
        <v>185</v>
      </c>
      <c r="C23813" t="s">
        <v>11843</v>
      </c>
    </row>
    <row r="23814" spans="1:4" x14ac:dyDescent="0.25">
      <c r="A23814" s="2">
        <v>44709.434027777781</v>
      </c>
      <c r="B23814" t="s">
        <v>185</v>
      </c>
      <c r="D23814" t="s">
        <v>846</v>
      </c>
    </row>
    <row r="23815" spans="1:4" x14ac:dyDescent="0.25">
      <c r="A23815" s="2">
        <v>44709.43472222222</v>
      </c>
      <c r="B23815" t="s">
        <v>185</v>
      </c>
      <c r="C23815" t="s">
        <v>11844</v>
      </c>
    </row>
    <row r="23816" spans="1:4" x14ac:dyDescent="0.25">
      <c r="A23816" s="2">
        <v>44709.43472222222</v>
      </c>
      <c r="B23816" t="s">
        <v>185</v>
      </c>
      <c r="C23816" t="s">
        <v>6396</v>
      </c>
    </row>
    <row r="23817" spans="1:4" x14ac:dyDescent="0.25">
      <c r="A23817" s="2">
        <v>44709.43472222222</v>
      </c>
      <c r="B23817" t="s">
        <v>185</v>
      </c>
      <c r="D23817" t="s">
        <v>856</v>
      </c>
    </row>
    <row r="23818" spans="1:4" x14ac:dyDescent="0.25">
      <c r="A23818" s="2">
        <v>44709.43472222222</v>
      </c>
      <c r="B23818" t="s">
        <v>185</v>
      </c>
      <c r="D23818" t="s">
        <v>4991</v>
      </c>
    </row>
    <row r="23819" spans="1:4" x14ac:dyDescent="0.25">
      <c r="A23819" s="2">
        <v>44709.435416666667</v>
      </c>
      <c r="B23819" t="s">
        <v>185</v>
      </c>
      <c r="C23819" t="s">
        <v>11845</v>
      </c>
    </row>
    <row r="23820" spans="1:4" x14ac:dyDescent="0.25">
      <c r="A23820" s="2">
        <v>44709.435416666667</v>
      </c>
      <c r="B23820" t="s">
        <v>185</v>
      </c>
      <c r="C23820" t="s">
        <v>11802</v>
      </c>
    </row>
    <row r="23821" spans="1:4" x14ac:dyDescent="0.25">
      <c r="A23821" s="2">
        <v>44709.435416666667</v>
      </c>
      <c r="B23821" t="s">
        <v>185</v>
      </c>
      <c r="D23821" t="s">
        <v>1008</v>
      </c>
    </row>
    <row r="23822" spans="1:4" x14ac:dyDescent="0.25">
      <c r="A23822" s="2">
        <v>44709.435416666667</v>
      </c>
      <c r="B23822" t="s">
        <v>185</v>
      </c>
      <c r="D23822" t="s">
        <v>825</v>
      </c>
    </row>
    <row r="23823" spans="1:4" x14ac:dyDescent="0.25">
      <c r="A23823" s="2">
        <v>44709.479166666664</v>
      </c>
      <c r="B23823" t="s">
        <v>3</v>
      </c>
      <c r="C23823" t="s">
        <v>6386</v>
      </c>
    </row>
    <row r="23824" spans="1:4" x14ac:dyDescent="0.25">
      <c r="A23824" s="2">
        <v>44709.479166666664</v>
      </c>
      <c r="B23824" t="s">
        <v>3</v>
      </c>
      <c r="D23824" t="s">
        <v>1922</v>
      </c>
    </row>
    <row r="23825" spans="1:4" x14ac:dyDescent="0.25">
      <c r="A23825" s="2">
        <v>44709.480555555558</v>
      </c>
      <c r="B23825" t="s">
        <v>3</v>
      </c>
      <c r="C23825" t="s">
        <v>12391</v>
      </c>
    </row>
    <row r="23826" spans="1:4" x14ac:dyDescent="0.25">
      <c r="A23826" s="2">
        <v>44709.480555555558</v>
      </c>
      <c r="B23826" t="s">
        <v>3</v>
      </c>
      <c r="C23826" t="s">
        <v>6386</v>
      </c>
    </row>
    <row r="23827" spans="1:4" x14ac:dyDescent="0.25">
      <c r="A23827" s="2">
        <v>44709.480555555558</v>
      </c>
      <c r="B23827" t="s">
        <v>3</v>
      </c>
      <c r="D23827" t="s">
        <v>1849</v>
      </c>
    </row>
    <row r="23828" spans="1:4" x14ac:dyDescent="0.25">
      <c r="A23828" s="2">
        <v>44709.480555555558</v>
      </c>
      <c r="B23828" t="s">
        <v>3</v>
      </c>
      <c r="D23828" t="s">
        <v>1861</v>
      </c>
    </row>
    <row r="23829" spans="1:4" x14ac:dyDescent="0.25">
      <c r="A23829" s="2">
        <v>44709.481944444444</v>
      </c>
      <c r="B23829" t="s">
        <v>3</v>
      </c>
      <c r="C23829" t="s">
        <v>12392</v>
      </c>
    </row>
    <row r="23830" spans="1:4" x14ac:dyDescent="0.25">
      <c r="A23830" s="2">
        <v>44709.481944444444</v>
      </c>
      <c r="B23830" t="s">
        <v>3</v>
      </c>
      <c r="C23830" t="s">
        <v>6386</v>
      </c>
    </row>
    <row r="23831" spans="1:4" x14ac:dyDescent="0.25">
      <c r="A23831" s="2">
        <v>44709.481944444444</v>
      </c>
      <c r="B23831" t="s">
        <v>3</v>
      </c>
      <c r="C23831" t="s">
        <v>6567</v>
      </c>
    </row>
    <row r="23832" spans="1:4" x14ac:dyDescent="0.25">
      <c r="A23832" s="2">
        <v>44709.481944444444</v>
      </c>
      <c r="B23832" t="s">
        <v>3</v>
      </c>
      <c r="D23832" t="s">
        <v>1862</v>
      </c>
    </row>
    <row r="23833" spans="1:4" x14ac:dyDescent="0.25">
      <c r="A23833" s="2">
        <v>44709.481944444444</v>
      </c>
      <c r="B23833" t="s">
        <v>3</v>
      </c>
      <c r="D23833" t="s">
        <v>1852</v>
      </c>
    </row>
    <row r="23834" spans="1:4" x14ac:dyDescent="0.25">
      <c r="A23834" s="2">
        <v>44709.481944444444</v>
      </c>
      <c r="B23834" t="s">
        <v>3</v>
      </c>
      <c r="D23834" t="s">
        <v>899</v>
      </c>
    </row>
    <row r="23835" spans="1:4" x14ac:dyDescent="0.25">
      <c r="A23835" s="2">
        <v>44709.765972222223</v>
      </c>
      <c r="B23835" t="s">
        <v>181</v>
      </c>
      <c r="C23835" t="s">
        <v>6386</v>
      </c>
    </row>
    <row r="23836" spans="1:4" x14ac:dyDescent="0.25">
      <c r="A23836" s="2">
        <v>44709.765972222223</v>
      </c>
      <c r="B23836" t="s">
        <v>181</v>
      </c>
      <c r="C23836" t="s">
        <v>6380</v>
      </c>
    </row>
    <row r="23837" spans="1:4" x14ac:dyDescent="0.25">
      <c r="A23837" s="2">
        <v>44709.765972222223</v>
      </c>
      <c r="B23837" t="s">
        <v>181</v>
      </c>
      <c r="D23837" t="s">
        <v>5031</v>
      </c>
    </row>
    <row r="23838" spans="1:4" x14ac:dyDescent="0.25">
      <c r="A23838" s="2">
        <v>44709.765972222223</v>
      </c>
      <c r="B23838" t="s">
        <v>181</v>
      </c>
      <c r="D23838" t="s">
        <v>1848</v>
      </c>
    </row>
    <row r="23839" spans="1:4" x14ac:dyDescent="0.25">
      <c r="A23839" s="2">
        <v>44709.76666666667</v>
      </c>
      <c r="B23839" t="s">
        <v>181</v>
      </c>
      <c r="C23839" t="s">
        <v>12220</v>
      </c>
    </row>
    <row r="23840" spans="1:4" x14ac:dyDescent="0.25">
      <c r="A23840" s="2">
        <v>44709.76666666667</v>
      </c>
      <c r="B23840" t="s">
        <v>181</v>
      </c>
      <c r="D23840" t="s">
        <v>1849</v>
      </c>
    </row>
    <row r="23841" spans="1:4" x14ac:dyDescent="0.25">
      <c r="A23841" s="2">
        <v>44709.767361111109</v>
      </c>
      <c r="B23841" t="s">
        <v>181</v>
      </c>
      <c r="C23841" t="s">
        <v>1538</v>
      </c>
    </row>
    <row r="23842" spans="1:4" x14ac:dyDescent="0.25">
      <c r="A23842" s="2">
        <v>44709.767361111109</v>
      </c>
      <c r="B23842" t="s">
        <v>181</v>
      </c>
      <c r="C23842" t="s">
        <v>12221</v>
      </c>
    </row>
    <row r="23843" spans="1:4" x14ac:dyDescent="0.25">
      <c r="A23843" s="2">
        <v>44709.767361111109</v>
      </c>
      <c r="B23843" t="s">
        <v>181</v>
      </c>
      <c r="C23843" t="s">
        <v>6386</v>
      </c>
    </row>
    <row r="23844" spans="1:4" x14ac:dyDescent="0.25">
      <c r="A23844" s="2">
        <v>44709.767361111109</v>
      </c>
      <c r="B23844" t="s">
        <v>181</v>
      </c>
      <c r="D23844" t="s">
        <v>832</v>
      </c>
    </row>
    <row r="23845" spans="1:4" x14ac:dyDescent="0.25">
      <c r="A23845" s="2">
        <v>44709.767361111109</v>
      </c>
      <c r="B23845" t="s">
        <v>181</v>
      </c>
      <c r="D23845" t="s">
        <v>1886</v>
      </c>
    </row>
    <row r="23846" spans="1:4" x14ac:dyDescent="0.25">
      <c r="A23846" s="2">
        <v>44709.767361111109</v>
      </c>
      <c r="B23846" t="s">
        <v>181</v>
      </c>
      <c r="D23846" t="s">
        <v>1852</v>
      </c>
    </row>
    <row r="23847" spans="1:4" x14ac:dyDescent="0.25">
      <c r="A23847" s="2">
        <v>44709.768055555556</v>
      </c>
      <c r="B23847" t="s">
        <v>181</v>
      </c>
      <c r="C23847" t="s">
        <v>12222</v>
      </c>
    </row>
    <row r="23848" spans="1:4" x14ac:dyDescent="0.25">
      <c r="A23848" s="2">
        <v>44709.768055555556</v>
      </c>
      <c r="B23848" t="s">
        <v>181</v>
      </c>
      <c r="C23848" t="s">
        <v>6386</v>
      </c>
    </row>
    <row r="23849" spans="1:4" x14ac:dyDescent="0.25">
      <c r="A23849" s="2">
        <v>44709.768055555556</v>
      </c>
      <c r="B23849" t="s">
        <v>181</v>
      </c>
      <c r="D23849" t="s">
        <v>828</v>
      </c>
    </row>
    <row r="23850" spans="1:4" x14ac:dyDescent="0.25">
      <c r="A23850" s="2">
        <v>44709.768055555556</v>
      </c>
      <c r="B23850" t="s">
        <v>181</v>
      </c>
      <c r="D23850" t="s">
        <v>892</v>
      </c>
    </row>
    <row r="23851" spans="1:4" x14ac:dyDescent="0.25">
      <c r="A23851" s="2">
        <v>44709.768750000003</v>
      </c>
      <c r="B23851" t="s">
        <v>181</v>
      </c>
      <c r="C23851" t="s">
        <v>12223</v>
      </c>
    </row>
    <row r="23852" spans="1:4" x14ac:dyDescent="0.25">
      <c r="A23852" s="2">
        <v>44709.768750000003</v>
      </c>
      <c r="B23852" t="s">
        <v>181</v>
      </c>
      <c r="C23852" t="s">
        <v>7421</v>
      </c>
    </row>
    <row r="23853" spans="1:4" x14ac:dyDescent="0.25">
      <c r="A23853" s="2">
        <v>44709.768750000003</v>
      </c>
      <c r="B23853" t="s">
        <v>181</v>
      </c>
      <c r="C23853" t="s">
        <v>7313</v>
      </c>
    </row>
    <row r="23854" spans="1:4" x14ac:dyDescent="0.25">
      <c r="A23854" s="2">
        <v>44709.768750000003</v>
      </c>
      <c r="B23854" t="s">
        <v>181</v>
      </c>
      <c r="D23854" t="s">
        <v>825</v>
      </c>
    </row>
    <row r="23855" spans="1:4" x14ac:dyDescent="0.25">
      <c r="A23855" s="2">
        <v>44709.768750000003</v>
      </c>
      <c r="B23855" t="s">
        <v>181</v>
      </c>
      <c r="D23855" t="s">
        <v>853</v>
      </c>
    </row>
    <row r="23856" spans="1:4" x14ac:dyDescent="0.25">
      <c r="A23856" s="2">
        <v>44709.768750000003</v>
      </c>
      <c r="B23856" t="s">
        <v>181</v>
      </c>
      <c r="D23856" t="s">
        <v>827</v>
      </c>
    </row>
    <row r="23857" spans="1:4" x14ac:dyDescent="0.25">
      <c r="A23857" s="2">
        <v>44709.782638888886</v>
      </c>
      <c r="B23857" t="s">
        <v>162</v>
      </c>
      <c r="C23857" t="s">
        <v>12356</v>
      </c>
    </row>
    <row r="23858" spans="1:4" x14ac:dyDescent="0.25">
      <c r="A23858" s="2">
        <v>44709.782638888886</v>
      </c>
      <c r="B23858" t="s">
        <v>162</v>
      </c>
      <c r="C23858" t="s">
        <v>12357</v>
      </c>
    </row>
    <row r="23859" spans="1:4" x14ac:dyDescent="0.25">
      <c r="A23859" s="2">
        <v>44709.782638888886</v>
      </c>
      <c r="B23859" t="s">
        <v>162</v>
      </c>
      <c r="C23859" t="s">
        <v>6396</v>
      </c>
    </row>
    <row r="23860" spans="1:4" x14ac:dyDescent="0.25">
      <c r="A23860" s="2">
        <v>44709.782638888886</v>
      </c>
      <c r="B23860" t="s">
        <v>162</v>
      </c>
      <c r="D23860" t="s">
        <v>5030</v>
      </c>
    </row>
    <row r="23861" spans="1:4" x14ac:dyDescent="0.25">
      <c r="A23861" s="2">
        <v>44709.782638888886</v>
      </c>
      <c r="B23861" t="s">
        <v>162</v>
      </c>
      <c r="D23861" t="s">
        <v>1849</v>
      </c>
    </row>
    <row r="23862" spans="1:4" x14ac:dyDescent="0.25">
      <c r="A23862" s="2">
        <v>44709.782638888886</v>
      </c>
      <c r="B23862" t="s">
        <v>162</v>
      </c>
      <c r="D23862" t="s">
        <v>1861</v>
      </c>
    </row>
    <row r="23863" spans="1:4" x14ac:dyDescent="0.25">
      <c r="A23863" s="2">
        <v>44709.783333333333</v>
      </c>
      <c r="B23863" t="s">
        <v>162</v>
      </c>
      <c r="C23863" t="s">
        <v>12358</v>
      </c>
    </row>
    <row r="23864" spans="1:4" x14ac:dyDescent="0.25">
      <c r="A23864" s="2">
        <v>44709.783333333333</v>
      </c>
      <c r="B23864" t="s">
        <v>162</v>
      </c>
      <c r="D23864" t="s">
        <v>1868</v>
      </c>
    </row>
    <row r="23865" spans="1:4" x14ac:dyDescent="0.25">
      <c r="A23865" s="2">
        <v>44709.78402777778</v>
      </c>
      <c r="B23865" t="s">
        <v>162</v>
      </c>
      <c r="C23865" t="s">
        <v>12359</v>
      </c>
    </row>
    <row r="23866" spans="1:4" x14ac:dyDescent="0.25">
      <c r="A23866" s="2">
        <v>44709.78402777778</v>
      </c>
      <c r="B23866" t="s">
        <v>162</v>
      </c>
      <c r="C23866" t="s">
        <v>12360</v>
      </c>
    </row>
    <row r="23867" spans="1:4" x14ac:dyDescent="0.25">
      <c r="A23867" s="2">
        <v>44709.78402777778</v>
      </c>
      <c r="B23867" t="s">
        <v>162</v>
      </c>
      <c r="D23867" t="s">
        <v>1853</v>
      </c>
    </row>
    <row r="23868" spans="1:4" x14ac:dyDescent="0.25">
      <c r="A23868" s="2">
        <v>44709.78402777778</v>
      </c>
      <c r="B23868" t="s">
        <v>162</v>
      </c>
      <c r="D23868" t="s">
        <v>850</v>
      </c>
    </row>
    <row r="23869" spans="1:4" x14ac:dyDescent="0.25">
      <c r="A23869" s="2">
        <v>44709.784722222219</v>
      </c>
      <c r="B23869" t="s">
        <v>162</v>
      </c>
      <c r="C23869" t="s">
        <v>12361</v>
      </c>
    </row>
    <row r="23870" spans="1:4" x14ac:dyDescent="0.25">
      <c r="A23870" s="2">
        <v>44709.784722222219</v>
      </c>
      <c r="B23870" t="s">
        <v>162</v>
      </c>
      <c r="C23870" t="s">
        <v>12362</v>
      </c>
    </row>
    <row r="23871" spans="1:4" x14ac:dyDescent="0.25">
      <c r="A23871" s="2">
        <v>44709.784722222219</v>
      </c>
      <c r="B23871" t="s">
        <v>162</v>
      </c>
      <c r="C23871" t="s">
        <v>12363</v>
      </c>
    </row>
    <row r="23872" spans="1:4" x14ac:dyDescent="0.25">
      <c r="A23872" s="2">
        <v>44709.784722222219</v>
      </c>
      <c r="B23872" t="s">
        <v>162</v>
      </c>
      <c r="C23872" t="s">
        <v>12364</v>
      </c>
    </row>
    <row r="23873" spans="1:4" x14ac:dyDescent="0.25">
      <c r="A23873" s="2">
        <v>44709.784722222219</v>
      </c>
      <c r="B23873" t="s">
        <v>162</v>
      </c>
      <c r="D23873" t="s">
        <v>834</v>
      </c>
    </row>
    <row r="23874" spans="1:4" x14ac:dyDescent="0.25">
      <c r="A23874" s="2">
        <v>44709.784722222219</v>
      </c>
      <c r="B23874" t="s">
        <v>162</v>
      </c>
      <c r="D23874" t="s">
        <v>1135</v>
      </c>
    </row>
    <row r="23875" spans="1:4" x14ac:dyDescent="0.25">
      <c r="A23875" s="2">
        <v>44709.784722222219</v>
      </c>
      <c r="B23875" t="s">
        <v>162</v>
      </c>
      <c r="D23875" t="s">
        <v>856</v>
      </c>
    </row>
    <row r="23876" spans="1:4" x14ac:dyDescent="0.25">
      <c r="A23876" s="2">
        <v>44709.784722222219</v>
      </c>
      <c r="B23876" t="s">
        <v>162</v>
      </c>
      <c r="D23876" t="s">
        <v>825</v>
      </c>
    </row>
    <row r="23877" spans="1:4" x14ac:dyDescent="0.25">
      <c r="A23877" s="2">
        <v>44709.785416666666</v>
      </c>
      <c r="B23877" t="s">
        <v>162</v>
      </c>
      <c r="C23877" t="s">
        <v>7151</v>
      </c>
    </row>
    <row r="23878" spans="1:4" x14ac:dyDescent="0.25">
      <c r="A23878" s="2">
        <v>44709.785416666666</v>
      </c>
      <c r="B23878" t="s">
        <v>162</v>
      </c>
      <c r="C23878" t="s">
        <v>8350</v>
      </c>
    </row>
    <row r="23879" spans="1:4" x14ac:dyDescent="0.25">
      <c r="A23879" s="2">
        <v>44709.785416666666</v>
      </c>
      <c r="B23879" t="s">
        <v>162</v>
      </c>
      <c r="C23879" t="s">
        <v>6567</v>
      </c>
    </row>
    <row r="23880" spans="1:4" x14ac:dyDescent="0.25">
      <c r="A23880" s="2">
        <v>44709.785416666666</v>
      </c>
      <c r="B23880" t="s">
        <v>162</v>
      </c>
      <c r="D23880" t="s">
        <v>853</v>
      </c>
    </row>
    <row r="23881" spans="1:4" x14ac:dyDescent="0.25">
      <c r="A23881" s="2">
        <v>44709.785416666666</v>
      </c>
      <c r="B23881" t="s">
        <v>162</v>
      </c>
      <c r="D23881" t="s">
        <v>1882</v>
      </c>
    </row>
    <row r="23882" spans="1:4" x14ac:dyDescent="0.25">
      <c r="A23882" s="2">
        <v>44709.785416666666</v>
      </c>
      <c r="B23882" t="s">
        <v>162</v>
      </c>
      <c r="D23882" t="s">
        <v>1854</v>
      </c>
    </row>
    <row r="23883" spans="1:4" x14ac:dyDescent="0.25">
      <c r="A23883" s="2">
        <v>44709.904166666667</v>
      </c>
      <c r="B23883" t="s">
        <v>186</v>
      </c>
      <c r="C23883" t="s">
        <v>1249</v>
      </c>
    </row>
    <row r="23884" spans="1:4" x14ac:dyDescent="0.25">
      <c r="A23884" s="2">
        <v>44709.904166666667</v>
      </c>
      <c r="B23884" t="s">
        <v>186</v>
      </c>
      <c r="C23884" t="s">
        <v>6386</v>
      </c>
    </row>
    <row r="23885" spans="1:4" x14ac:dyDescent="0.25">
      <c r="A23885" s="2">
        <v>44709.904166666667</v>
      </c>
      <c r="B23885" t="s">
        <v>186</v>
      </c>
      <c r="D23885" t="s">
        <v>5061</v>
      </c>
    </row>
    <row r="23886" spans="1:4" x14ac:dyDescent="0.25">
      <c r="A23886" s="2">
        <v>44709.904166666667</v>
      </c>
      <c r="B23886" t="s">
        <v>186</v>
      </c>
      <c r="D23886" t="s">
        <v>1848</v>
      </c>
    </row>
    <row r="23887" spans="1:4" x14ac:dyDescent="0.25">
      <c r="A23887" s="2">
        <v>44709.904861111114</v>
      </c>
      <c r="B23887" t="s">
        <v>186</v>
      </c>
      <c r="C23887" t="s">
        <v>10983</v>
      </c>
    </row>
    <row r="23888" spans="1:4" x14ac:dyDescent="0.25">
      <c r="A23888" s="2">
        <v>44709.904861111114</v>
      </c>
      <c r="B23888" t="s">
        <v>186</v>
      </c>
      <c r="C23888" t="s">
        <v>6386</v>
      </c>
    </row>
    <row r="23889" spans="1:4" x14ac:dyDescent="0.25">
      <c r="A23889" s="2">
        <v>44709.904861111114</v>
      </c>
      <c r="B23889" t="s">
        <v>186</v>
      </c>
      <c r="C23889" t="s">
        <v>10984</v>
      </c>
    </row>
    <row r="23890" spans="1:4" x14ac:dyDescent="0.25">
      <c r="A23890" s="2">
        <v>44709.904861111114</v>
      </c>
      <c r="B23890" t="s">
        <v>186</v>
      </c>
      <c r="C23890" t="s">
        <v>10985</v>
      </c>
    </row>
    <row r="23891" spans="1:4" x14ac:dyDescent="0.25">
      <c r="A23891" s="2">
        <v>44709.904861111114</v>
      </c>
      <c r="B23891" t="s">
        <v>186</v>
      </c>
      <c r="D23891" t="s">
        <v>1849</v>
      </c>
    </row>
    <row r="23892" spans="1:4" x14ac:dyDescent="0.25">
      <c r="A23892" s="2">
        <v>44709.904861111114</v>
      </c>
      <c r="B23892" t="s">
        <v>186</v>
      </c>
      <c r="D23892" t="s">
        <v>1850</v>
      </c>
    </row>
    <row r="23893" spans="1:4" x14ac:dyDescent="0.25">
      <c r="A23893" s="2">
        <v>44709.904861111114</v>
      </c>
      <c r="B23893" t="s">
        <v>186</v>
      </c>
      <c r="D23893" t="s">
        <v>5048</v>
      </c>
    </row>
    <row r="23894" spans="1:4" x14ac:dyDescent="0.25">
      <c r="A23894" s="2">
        <v>44709.904861111114</v>
      </c>
      <c r="B23894" t="s">
        <v>186</v>
      </c>
      <c r="D23894" t="s">
        <v>1852</v>
      </c>
    </row>
    <row r="23895" spans="1:4" x14ac:dyDescent="0.25">
      <c r="A23895" s="2">
        <v>44709.905555555553</v>
      </c>
      <c r="B23895" t="s">
        <v>186</v>
      </c>
      <c r="C23895" t="s">
        <v>10986</v>
      </c>
    </row>
    <row r="23896" spans="1:4" x14ac:dyDescent="0.25">
      <c r="A23896" s="2">
        <v>44709.905555555553</v>
      </c>
      <c r="B23896" t="s">
        <v>186</v>
      </c>
      <c r="C23896" t="s">
        <v>10986</v>
      </c>
    </row>
    <row r="23897" spans="1:4" x14ac:dyDescent="0.25">
      <c r="A23897" s="2">
        <v>44709.905555555553</v>
      </c>
      <c r="B23897" t="s">
        <v>186</v>
      </c>
      <c r="C23897" t="s">
        <v>10987</v>
      </c>
    </row>
    <row r="23898" spans="1:4" x14ac:dyDescent="0.25">
      <c r="A23898" s="2">
        <v>44709.905555555553</v>
      </c>
      <c r="B23898" t="s">
        <v>186</v>
      </c>
      <c r="C23898" t="s">
        <v>6386</v>
      </c>
    </row>
    <row r="23899" spans="1:4" x14ac:dyDescent="0.25">
      <c r="A23899" s="2">
        <v>44709.905555555553</v>
      </c>
      <c r="B23899" t="s">
        <v>186</v>
      </c>
      <c r="D23899" t="s">
        <v>825</v>
      </c>
    </row>
    <row r="23900" spans="1:4" x14ac:dyDescent="0.25">
      <c r="A23900" s="2">
        <v>44709.905555555553</v>
      </c>
      <c r="B23900" t="s">
        <v>186</v>
      </c>
      <c r="D23900" t="s">
        <v>826</v>
      </c>
    </row>
    <row r="23901" spans="1:4" x14ac:dyDescent="0.25">
      <c r="A23901" s="2">
        <v>44709.905555555553</v>
      </c>
      <c r="B23901" t="s">
        <v>186</v>
      </c>
      <c r="D23901" t="s">
        <v>1855</v>
      </c>
    </row>
    <row r="23902" spans="1:4" x14ac:dyDescent="0.25">
      <c r="A23902" s="2">
        <v>44709.905555555553</v>
      </c>
      <c r="B23902" t="s">
        <v>186</v>
      </c>
      <c r="D23902" t="s">
        <v>1854</v>
      </c>
    </row>
    <row r="23903" spans="1:4" x14ac:dyDescent="0.25">
      <c r="A23903" s="2">
        <v>44709.90625</v>
      </c>
      <c r="B23903" t="s">
        <v>186</v>
      </c>
      <c r="C23903" t="s">
        <v>10988</v>
      </c>
    </row>
    <row r="23904" spans="1:4" x14ac:dyDescent="0.25">
      <c r="A23904" s="2">
        <v>44709.90625</v>
      </c>
      <c r="B23904" t="s">
        <v>186</v>
      </c>
      <c r="C23904" t="s">
        <v>10989</v>
      </c>
    </row>
    <row r="23905" spans="1:4" x14ac:dyDescent="0.25">
      <c r="A23905" s="2">
        <v>44709.90625</v>
      </c>
      <c r="B23905" t="s">
        <v>186</v>
      </c>
      <c r="D23905" t="s">
        <v>842</v>
      </c>
    </row>
    <row r="23906" spans="1:4" x14ac:dyDescent="0.25">
      <c r="A23906" s="2">
        <v>44709.90625</v>
      </c>
      <c r="B23906" t="s">
        <v>186</v>
      </c>
      <c r="D23906" t="s">
        <v>1013</v>
      </c>
    </row>
    <row r="23907" spans="1:4" x14ac:dyDescent="0.25">
      <c r="A23907" s="2">
        <v>44709.906944444447</v>
      </c>
      <c r="B23907" t="s">
        <v>186</v>
      </c>
      <c r="C23907" t="s">
        <v>1249</v>
      </c>
    </row>
    <row r="23908" spans="1:4" x14ac:dyDescent="0.25">
      <c r="A23908" s="2">
        <v>44709.906944444447</v>
      </c>
      <c r="B23908" t="s">
        <v>186</v>
      </c>
      <c r="C23908" t="s">
        <v>10990</v>
      </c>
    </row>
    <row r="23909" spans="1:4" x14ac:dyDescent="0.25">
      <c r="A23909" s="2">
        <v>44709.906944444447</v>
      </c>
      <c r="B23909" t="s">
        <v>186</v>
      </c>
      <c r="D23909" t="s">
        <v>845</v>
      </c>
    </row>
    <row r="23910" spans="1:4" x14ac:dyDescent="0.25">
      <c r="A23910" s="2">
        <v>44709.906944444447</v>
      </c>
      <c r="B23910" t="s">
        <v>186</v>
      </c>
      <c r="D23910" t="s">
        <v>885</v>
      </c>
    </row>
    <row r="23911" spans="1:4" x14ac:dyDescent="0.25">
      <c r="A23911" s="2">
        <v>44709.907638888886</v>
      </c>
      <c r="B23911" t="s">
        <v>186</v>
      </c>
      <c r="C23911" t="s">
        <v>10991</v>
      </c>
    </row>
    <row r="23912" spans="1:4" x14ac:dyDescent="0.25">
      <c r="A23912" s="2">
        <v>44709.907638888886</v>
      </c>
      <c r="B23912" t="s">
        <v>186</v>
      </c>
      <c r="C23912" t="s">
        <v>10992</v>
      </c>
    </row>
    <row r="23913" spans="1:4" x14ac:dyDescent="0.25">
      <c r="A23913" s="2">
        <v>44709.907638888886</v>
      </c>
      <c r="B23913" t="s">
        <v>186</v>
      </c>
      <c r="C23913" t="s">
        <v>6386</v>
      </c>
    </row>
    <row r="23914" spans="1:4" x14ac:dyDescent="0.25">
      <c r="A23914" s="2">
        <v>44709.907638888886</v>
      </c>
      <c r="B23914" t="s">
        <v>186</v>
      </c>
      <c r="C23914" t="s">
        <v>7212</v>
      </c>
    </row>
    <row r="23915" spans="1:4" x14ac:dyDescent="0.25">
      <c r="A23915" s="2">
        <v>44709.907638888886</v>
      </c>
      <c r="B23915" t="s">
        <v>186</v>
      </c>
      <c r="D23915" t="s">
        <v>1853</v>
      </c>
    </row>
    <row r="23916" spans="1:4" x14ac:dyDescent="0.25">
      <c r="A23916" s="2">
        <v>44709.907638888886</v>
      </c>
      <c r="B23916" t="s">
        <v>186</v>
      </c>
      <c r="D23916" t="s">
        <v>954</v>
      </c>
    </row>
    <row r="23917" spans="1:4" x14ac:dyDescent="0.25">
      <c r="A23917" s="2">
        <v>44709.907638888886</v>
      </c>
      <c r="B23917" t="s">
        <v>186</v>
      </c>
      <c r="D23917" t="s">
        <v>908</v>
      </c>
    </row>
    <row r="23918" spans="1:4" x14ac:dyDescent="0.25">
      <c r="A23918" s="2">
        <v>44709.907638888886</v>
      </c>
      <c r="B23918" t="s">
        <v>186</v>
      </c>
      <c r="D23918" t="s">
        <v>848</v>
      </c>
    </row>
    <row r="23919" spans="1:4" x14ac:dyDescent="0.25">
      <c r="A23919" s="2">
        <v>44709.908333333333</v>
      </c>
      <c r="B23919" t="s">
        <v>186</v>
      </c>
      <c r="C23919" t="s">
        <v>6636</v>
      </c>
    </row>
    <row r="23920" spans="1:4" x14ac:dyDescent="0.25">
      <c r="A23920" s="2">
        <v>44709.908333333333</v>
      </c>
      <c r="B23920" t="s">
        <v>186</v>
      </c>
      <c r="C23920" t="s">
        <v>10993</v>
      </c>
    </row>
    <row r="23921" spans="1:4" x14ac:dyDescent="0.25">
      <c r="A23921" s="2">
        <v>44709.908333333333</v>
      </c>
      <c r="B23921" t="s">
        <v>186</v>
      </c>
      <c r="C23921" t="s">
        <v>10994</v>
      </c>
    </row>
    <row r="23922" spans="1:4" x14ac:dyDescent="0.25">
      <c r="A23922" s="2">
        <v>44709.908333333333</v>
      </c>
      <c r="B23922" t="s">
        <v>186</v>
      </c>
      <c r="C23922" t="s">
        <v>194</v>
      </c>
    </row>
    <row r="23923" spans="1:4" x14ac:dyDescent="0.25">
      <c r="A23923" s="2">
        <v>44709.908333333333</v>
      </c>
      <c r="B23923" t="s">
        <v>186</v>
      </c>
      <c r="C23923" t="s">
        <v>10995</v>
      </c>
    </row>
    <row r="23924" spans="1:4" x14ac:dyDescent="0.25">
      <c r="A23924" s="2">
        <v>44709.908333333333</v>
      </c>
      <c r="B23924" t="s">
        <v>186</v>
      </c>
      <c r="D23924" t="s">
        <v>849</v>
      </c>
    </row>
    <row r="23925" spans="1:4" x14ac:dyDescent="0.25">
      <c r="A23925" s="2">
        <v>44709.908333333333</v>
      </c>
      <c r="B23925" t="s">
        <v>186</v>
      </c>
      <c r="D23925" t="s">
        <v>952</v>
      </c>
    </row>
    <row r="23926" spans="1:4" x14ac:dyDescent="0.25">
      <c r="A23926" s="2">
        <v>44709.908333333333</v>
      </c>
      <c r="B23926" t="s">
        <v>186</v>
      </c>
      <c r="D23926" t="s">
        <v>852</v>
      </c>
    </row>
    <row r="23927" spans="1:4" x14ac:dyDescent="0.25">
      <c r="A23927" s="2">
        <v>44709.908333333333</v>
      </c>
      <c r="B23927" t="s">
        <v>186</v>
      </c>
      <c r="D23927" t="s">
        <v>973</v>
      </c>
    </row>
    <row r="23928" spans="1:4" x14ac:dyDescent="0.25">
      <c r="A23928" s="2">
        <v>44709.908333333333</v>
      </c>
      <c r="B23928" t="s">
        <v>186</v>
      </c>
      <c r="D23928" t="s">
        <v>856</v>
      </c>
    </row>
    <row r="23929" spans="1:4" x14ac:dyDescent="0.25">
      <c r="A23929" s="2">
        <v>44709.90902777778</v>
      </c>
      <c r="B23929" t="s">
        <v>186</v>
      </c>
      <c r="C23929" t="s">
        <v>6386</v>
      </c>
    </row>
    <row r="23930" spans="1:4" x14ac:dyDescent="0.25">
      <c r="A23930" s="2">
        <v>44709.90902777778</v>
      </c>
      <c r="B23930" t="s">
        <v>186</v>
      </c>
      <c r="C23930" t="s">
        <v>10996</v>
      </c>
    </row>
    <row r="23931" spans="1:4" x14ac:dyDescent="0.25">
      <c r="A23931" s="2">
        <v>44709.90902777778</v>
      </c>
      <c r="B23931" t="s">
        <v>186</v>
      </c>
      <c r="C23931" t="s">
        <v>10997</v>
      </c>
    </row>
    <row r="23932" spans="1:4" x14ac:dyDescent="0.25">
      <c r="A23932" s="2">
        <v>44709.90902777778</v>
      </c>
      <c r="B23932" t="s">
        <v>186</v>
      </c>
      <c r="C23932" t="s">
        <v>10998</v>
      </c>
    </row>
    <row r="23933" spans="1:4" x14ac:dyDescent="0.25">
      <c r="A23933" s="2">
        <v>44709.90902777778</v>
      </c>
      <c r="B23933" t="s">
        <v>186</v>
      </c>
      <c r="C23933" t="s">
        <v>10999</v>
      </c>
    </row>
    <row r="23934" spans="1:4" x14ac:dyDescent="0.25">
      <c r="A23934" s="2">
        <v>44709.90902777778</v>
      </c>
      <c r="B23934" t="s">
        <v>186</v>
      </c>
      <c r="C23934" t="s">
        <v>6386</v>
      </c>
    </row>
    <row r="23935" spans="1:4" x14ac:dyDescent="0.25">
      <c r="A23935" s="2">
        <v>44709.90902777778</v>
      </c>
      <c r="B23935" t="s">
        <v>186</v>
      </c>
      <c r="C23935" t="s">
        <v>1249</v>
      </c>
    </row>
    <row r="23936" spans="1:4" x14ac:dyDescent="0.25">
      <c r="A23936" s="2">
        <v>44709.90902777778</v>
      </c>
      <c r="B23936" t="s">
        <v>186</v>
      </c>
      <c r="C23936" t="s">
        <v>11000</v>
      </c>
    </row>
    <row r="23937" spans="1:4" x14ac:dyDescent="0.25">
      <c r="A23937" s="2">
        <v>44709.90902777778</v>
      </c>
      <c r="B23937" t="s">
        <v>186</v>
      </c>
      <c r="C23937" t="s">
        <v>11001</v>
      </c>
    </row>
    <row r="23938" spans="1:4" x14ac:dyDescent="0.25">
      <c r="A23938" s="2">
        <v>44709.90902777778</v>
      </c>
      <c r="B23938" t="s">
        <v>186</v>
      </c>
      <c r="C23938" t="s">
        <v>6386</v>
      </c>
    </row>
    <row r="23939" spans="1:4" x14ac:dyDescent="0.25">
      <c r="A23939" s="2">
        <v>44709.90902777778</v>
      </c>
      <c r="B23939" t="s">
        <v>186</v>
      </c>
      <c r="D23939" t="s">
        <v>5005</v>
      </c>
    </row>
    <row r="23940" spans="1:4" x14ac:dyDescent="0.25">
      <c r="A23940" s="2">
        <v>44709.90902777778</v>
      </c>
      <c r="B23940" t="s">
        <v>186</v>
      </c>
      <c r="D23940" t="s">
        <v>902</v>
      </c>
    </row>
    <row r="23941" spans="1:4" x14ac:dyDescent="0.25">
      <c r="A23941" s="2">
        <v>44709.90902777778</v>
      </c>
      <c r="B23941" t="s">
        <v>186</v>
      </c>
      <c r="D23941" t="s">
        <v>899</v>
      </c>
    </row>
    <row r="23942" spans="1:4" x14ac:dyDescent="0.25">
      <c r="A23942" s="2">
        <v>44709.90902777778</v>
      </c>
      <c r="B23942" t="s">
        <v>186</v>
      </c>
      <c r="D23942" t="s">
        <v>953</v>
      </c>
    </row>
    <row r="23943" spans="1:4" x14ac:dyDescent="0.25">
      <c r="A23943" s="2">
        <v>44709.90902777778</v>
      </c>
      <c r="B23943" t="s">
        <v>186</v>
      </c>
      <c r="D23943" t="s">
        <v>1008</v>
      </c>
    </row>
    <row r="23944" spans="1:4" x14ac:dyDescent="0.25">
      <c r="A23944" s="2">
        <v>44709.90902777778</v>
      </c>
      <c r="B23944" t="s">
        <v>186</v>
      </c>
      <c r="D23944" t="s">
        <v>904</v>
      </c>
    </row>
    <row r="23945" spans="1:4" x14ac:dyDescent="0.25">
      <c r="A23945" s="2">
        <v>44709.90902777778</v>
      </c>
      <c r="B23945" t="s">
        <v>186</v>
      </c>
      <c r="D23945" t="s">
        <v>996</v>
      </c>
    </row>
    <row r="23946" spans="1:4" x14ac:dyDescent="0.25">
      <c r="A23946" s="2">
        <v>44709.90902777778</v>
      </c>
      <c r="B23946" t="s">
        <v>186</v>
      </c>
      <c r="D23946" t="s">
        <v>955</v>
      </c>
    </row>
    <row r="23947" spans="1:4" x14ac:dyDescent="0.25">
      <c r="A23947" s="2">
        <v>44709.90902777778</v>
      </c>
      <c r="B23947" t="s">
        <v>186</v>
      </c>
      <c r="D23947" t="s">
        <v>995</v>
      </c>
    </row>
    <row r="23948" spans="1:4" x14ac:dyDescent="0.25">
      <c r="A23948" s="2">
        <v>44709.90902777778</v>
      </c>
      <c r="B23948" t="s">
        <v>186</v>
      </c>
      <c r="D23948" t="s">
        <v>971</v>
      </c>
    </row>
    <row r="23949" spans="1:4" x14ac:dyDescent="0.25">
      <c r="A23949" s="2">
        <v>44709.909722222219</v>
      </c>
      <c r="B23949" t="s">
        <v>186</v>
      </c>
      <c r="C23949" t="s">
        <v>11002</v>
      </c>
    </row>
    <row r="23950" spans="1:4" x14ac:dyDescent="0.25">
      <c r="A23950" s="2">
        <v>44709.909722222219</v>
      </c>
      <c r="B23950" t="s">
        <v>186</v>
      </c>
      <c r="D23950" t="s">
        <v>850</v>
      </c>
    </row>
    <row r="23951" spans="1:4" x14ac:dyDescent="0.25">
      <c r="A23951" s="2">
        <v>44710.895138888889</v>
      </c>
      <c r="B23951" t="s">
        <v>162</v>
      </c>
      <c r="C23951" t="s">
        <v>1249</v>
      </c>
    </row>
    <row r="23952" spans="1:4" x14ac:dyDescent="0.25">
      <c r="A23952" s="2">
        <v>44710.895138888889</v>
      </c>
      <c r="B23952" t="s">
        <v>162</v>
      </c>
      <c r="C23952" t="s">
        <v>1249</v>
      </c>
    </row>
    <row r="23953" spans="1:4" x14ac:dyDescent="0.25">
      <c r="A23953" s="2">
        <v>44710.895138888889</v>
      </c>
      <c r="B23953" t="s">
        <v>162</v>
      </c>
      <c r="D23953" t="s">
        <v>5030</v>
      </c>
    </row>
    <row r="23954" spans="1:4" x14ac:dyDescent="0.25">
      <c r="A23954" s="2">
        <v>44710.895138888889</v>
      </c>
      <c r="B23954" t="s">
        <v>162</v>
      </c>
      <c r="D23954" t="s">
        <v>1848</v>
      </c>
    </row>
    <row r="23955" spans="1:4" x14ac:dyDescent="0.25">
      <c r="A23955" s="2">
        <v>44710.895833333336</v>
      </c>
      <c r="B23955" t="s">
        <v>162</v>
      </c>
      <c r="C23955" t="s">
        <v>11003</v>
      </c>
    </row>
    <row r="23956" spans="1:4" x14ac:dyDescent="0.25">
      <c r="A23956" s="2">
        <v>44710.895833333336</v>
      </c>
      <c r="B23956" t="s">
        <v>162</v>
      </c>
      <c r="C23956" t="s">
        <v>1249</v>
      </c>
    </row>
    <row r="23957" spans="1:4" x14ac:dyDescent="0.25">
      <c r="A23957" s="2">
        <v>44710.895833333336</v>
      </c>
      <c r="B23957" t="s">
        <v>162</v>
      </c>
      <c r="C23957" t="s">
        <v>11004</v>
      </c>
    </row>
    <row r="23958" spans="1:4" x14ac:dyDescent="0.25">
      <c r="A23958" s="2">
        <v>44710.895833333336</v>
      </c>
      <c r="B23958" t="s">
        <v>162</v>
      </c>
      <c r="C23958" t="s">
        <v>1249</v>
      </c>
    </row>
    <row r="23959" spans="1:4" x14ac:dyDescent="0.25">
      <c r="A23959" s="2">
        <v>44710.895833333336</v>
      </c>
      <c r="B23959" t="s">
        <v>162</v>
      </c>
      <c r="D23959" t="s">
        <v>1849</v>
      </c>
    </row>
    <row r="23960" spans="1:4" x14ac:dyDescent="0.25">
      <c r="A23960" s="2">
        <v>44710.895833333336</v>
      </c>
      <c r="B23960" t="s">
        <v>162</v>
      </c>
      <c r="D23960" t="s">
        <v>1850</v>
      </c>
    </row>
    <row r="23961" spans="1:4" x14ac:dyDescent="0.25">
      <c r="A23961" s="2">
        <v>44710.895833333336</v>
      </c>
      <c r="B23961" t="s">
        <v>162</v>
      </c>
      <c r="D23961" t="s">
        <v>1851</v>
      </c>
    </row>
    <row r="23962" spans="1:4" x14ac:dyDescent="0.25">
      <c r="A23962" s="2">
        <v>44710.895833333336</v>
      </c>
      <c r="B23962" t="s">
        <v>162</v>
      </c>
      <c r="D23962" t="s">
        <v>1852</v>
      </c>
    </row>
    <row r="23963" spans="1:4" x14ac:dyDescent="0.25">
      <c r="A23963" s="2">
        <v>44710.896527777775</v>
      </c>
      <c r="B23963" t="s">
        <v>162</v>
      </c>
      <c r="C23963" t="s">
        <v>11005</v>
      </c>
    </row>
    <row r="23964" spans="1:4" x14ac:dyDescent="0.25">
      <c r="A23964" s="2">
        <v>44710.896527777775</v>
      </c>
      <c r="B23964" t="s">
        <v>162</v>
      </c>
      <c r="C23964" t="s">
        <v>11006</v>
      </c>
    </row>
    <row r="23965" spans="1:4" x14ac:dyDescent="0.25">
      <c r="A23965" s="2">
        <v>44710.896527777775</v>
      </c>
      <c r="B23965" t="s">
        <v>162</v>
      </c>
      <c r="C23965" t="s">
        <v>1249</v>
      </c>
    </row>
    <row r="23966" spans="1:4" x14ac:dyDescent="0.25">
      <c r="A23966" s="2">
        <v>44710.896527777775</v>
      </c>
      <c r="B23966" t="s">
        <v>162</v>
      </c>
      <c r="C23966" t="s">
        <v>11007</v>
      </c>
    </row>
    <row r="23967" spans="1:4" x14ac:dyDescent="0.25">
      <c r="A23967" s="2">
        <v>44710.896527777775</v>
      </c>
      <c r="B23967" t="s">
        <v>162</v>
      </c>
      <c r="C23967" t="s">
        <v>11008</v>
      </c>
    </row>
    <row r="23968" spans="1:4" x14ac:dyDescent="0.25">
      <c r="A23968" s="2">
        <v>44710.896527777775</v>
      </c>
      <c r="B23968" t="s">
        <v>162</v>
      </c>
      <c r="D23968" t="s">
        <v>827</v>
      </c>
    </row>
    <row r="23969" spans="1:4" x14ac:dyDescent="0.25">
      <c r="A23969" s="2">
        <v>44710.896527777775</v>
      </c>
      <c r="B23969" t="s">
        <v>162</v>
      </c>
      <c r="D23969" t="s">
        <v>954</v>
      </c>
    </row>
    <row r="23970" spans="1:4" x14ac:dyDescent="0.25">
      <c r="A23970" s="2">
        <v>44710.896527777775</v>
      </c>
      <c r="B23970" t="s">
        <v>162</v>
      </c>
      <c r="D23970" t="s">
        <v>908</v>
      </c>
    </row>
    <row r="23971" spans="1:4" x14ac:dyDescent="0.25">
      <c r="A23971" s="2">
        <v>44710.896527777775</v>
      </c>
      <c r="B23971" t="s">
        <v>162</v>
      </c>
      <c r="D23971" t="s">
        <v>849</v>
      </c>
    </row>
    <row r="23972" spans="1:4" x14ac:dyDescent="0.25">
      <c r="A23972" s="2">
        <v>44710.896527777775</v>
      </c>
      <c r="B23972" t="s">
        <v>162</v>
      </c>
      <c r="D23972" t="s">
        <v>848</v>
      </c>
    </row>
    <row r="23973" spans="1:4" x14ac:dyDescent="0.25">
      <c r="A23973" s="2">
        <v>44710.897222222222</v>
      </c>
      <c r="B23973" t="s">
        <v>162</v>
      </c>
      <c r="C23973" t="s">
        <v>11009</v>
      </c>
    </row>
    <row r="23974" spans="1:4" x14ac:dyDescent="0.25">
      <c r="A23974" s="2">
        <v>44710.897222222222</v>
      </c>
      <c r="B23974" t="s">
        <v>162</v>
      </c>
      <c r="C23974" t="s">
        <v>11010</v>
      </c>
    </row>
    <row r="23975" spans="1:4" x14ac:dyDescent="0.25">
      <c r="A23975" s="2">
        <v>44710.897222222222</v>
      </c>
      <c r="B23975" t="s">
        <v>162</v>
      </c>
      <c r="C23975" t="s">
        <v>1538</v>
      </c>
    </row>
    <row r="23976" spans="1:4" x14ac:dyDescent="0.25">
      <c r="A23976" s="2">
        <v>44710.897222222222</v>
      </c>
      <c r="B23976" t="s">
        <v>162</v>
      </c>
      <c r="C23976" t="s">
        <v>194</v>
      </c>
    </row>
    <row r="23977" spans="1:4" x14ac:dyDescent="0.25">
      <c r="A23977" s="2">
        <v>44710.897222222222</v>
      </c>
      <c r="B23977" t="s">
        <v>162</v>
      </c>
      <c r="C23977" t="s">
        <v>1249</v>
      </c>
    </row>
    <row r="23978" spans="1:4" x14ac:dyDescent="0.25">
      <c r="A23978" s="2">
        <v>44710.897222222222</v>
      </c>
      <c r="B23978" t="s">
        <v>162</v>
      </c>
      <c r="D23978" t="s">
        <v>918</v>
      </c>
    </row>
    <row r="23979" spans="1:4" x14ac:dyDescent="0.25">
      <c r="A23979" s="2">
        <v>44710.897222222222</v>
      </c>
      <c r="B23979" t="s">
        <v>162</v>
      </c>
      <c r="D23979" t="s">
        <v>842</v>
      </c>
    </row>
    <row r="23980" spans="1:4" x14ac:dyDescent="0.25">
      <c r="A23980" s="2">
        <v>44710.897222222222</v>
      </c>
      <c r="B23980" t="s">
        <v>162</v>
      </c>
      <c r="D23980" t="s">
        <v>949</v>
      </c>
    </row>
    <row r="23981" spans="1:4" x14ac:dyDescent="0.25">
      <c r="A23981" s="2">
        <v>44710.897222222222</v>
      </c>
      <c r="B23981" t="s">
        <v>162</v>
      </c>
      <c r="D23981" t="s">
        <v>844</v>
      </c>
    </row>
    <row r="23982" spans="1:4" x14ac:dyDescent="0.25">
      <c r="A23982" s="2">
        <v>44710.897222222222</v>
      </c>
      <c r="B23982" t="s">
        <v>162</v>
      </c>
      <c r="D23982" t="s">
        <v>976</v>
      </c>
    </row>
    <row r="23983" spans="1:4" x14ac:dyDescent="0.25">
      <c r="A23983" s="2">
        <v>44710.897916666669</v>
      </c>
      <c r="B23983" t="s">
        <v>162</v>
      </c>
      <c r="C23983" t="s">
        <v>11011</v>
      </c>
    </row>
    <row r="23984" spans="1:4" x14ac:dyDescent="0.25">
      <c r="A23984" s="2">
        <v>44710.897916666669</v>
      </c>
      <c r="B23984" t="s">
        <v>162</v>
      </c>
      <c r="C23984" t="s">
        <v>1249</v>
      </c>
    </row>
    <row r="23985" spans="1:4" x14ac:dyDescent="0.25">
      <c r="A23985" s="2">
        <v>44710.897916666669</v>
      </c>
      <c r="B23985" t="s">
        <v>162</v>
      </c>
      <c r="C23985" t="s">
        <v>11012</v>
      </c>
    </row>
    <row r="23986" spans="1:4" x14ac:dyDescent="0.25">
      <c r="A23986" s="2">
        <v>44710.897916666669</v>
      </c>
      <c r="B23986" t="s">
        <v>162</v>
      </c>
      <c r="C23986" t="s">
        <v>11013</v>
      </c>
    </row>
    <row r="23987" spans="1:4" x14ac:dyDescent="0.25">
      <c r="A23987" s="2">
        <v>44710.897916666669</v>
      </c>
      <c r="B23987" t="s">
        <v>162</v>
      </c>
      <c r="D23987" t="s">
        <v>852</v>
      </c>
    </row>
    <row r="23988" spans="1:4" x14ac:dyDescent="0.25">
      <c r="A23988" s="2">
        <v>44710.897916666669</v>
      </c>
      <c r="B23988" t="s">
        <v>162</v>
      </c>
      <c r="D23988" t="s">
        <v>901</v>
      </c>
    </row>
    <row r="23989" spans="1:4" x14ac:dyDescent="0.25">
      <c r="A23989" s="2">
        <v>44710.897916666669</v>
      </c>
      <c r="B23989" t="s">
        <v>162</v>
      </c>
      <c r="D23989" t="s">
        <v>902</v>
      </c>
    </row>
    <row r="23990" spans="1:4" x14ac:dyDescent="0.25">
      <c r="A23990" s="2">
        <v>44710.897916666669</v>
      </c>
      <c r="B23990" t="s">
        <v>162</v>
      </c>
      <c r="D23990" t="s">
        <v>992</v>
      </c>
    </row>
    <row r="23991" spans="1:4" x14ac:dyDescent="0.25">
      <c r="A23991" s="2">
        <v>44710.898611111108</v>
      </c>
      <c r="B23991" t="s">
        <v>162</v>
      </c>
      <c r="C23991" t="s">
        <v>1249</v>
      </c>
    </row>
    <row r="23992" spans="1:4" x14ac:dyDescent="0.25">
      <c r="A23992" s="2">
        <v>44710.898611111108</v>
      </c>
      <c r="B23992" t="s">
        <v>162</v>
      </c>
      <c r="C23992" t="s">
        <v>11014</v>
      </c>
    </row>
    <row r="23993" spans="1:4" x14ac:dyDescent="0.25">
      <c r="A23993" s="2">
        <v>44710.898611111108</v>
      </c>
      <c r="B23993" t="s">
        <v>162</v>
      </c>
      <c r="D23993" t="s">
        <v>4991</v>
      </c>
    </row>
    <row r="23994" spans="1:4" x14ac:dyDescent="0.25">
      <c r="A23994" s="2">
        <v>44710.898611111108</v>
      </c>
      <c r="B23994" t="s">
        <v>162</v>
      </c>
      <c r="D23994" t="s">
        <v>1853</v>
      </c>
    </row>
    <row r="23995" spans="1:4" x14ac:dyDescent="0.25">
      <c r="A23995" s="2">
        <v>44710.988194444442</v>
      </c>
      <c r="B23995" t="s">
        <v>189</v>
      </c>
      <c r="C23995" t="s">
        <v>7232</v>
      </c>
    </row>
    <row r="23996" spans="1:4" x14ac:dyDescent="0.25">
      <c r="A23996" s="2">
        <v>44710.988194444442</v>
      </c>
      <c r="B23996" t="s">
        <v>189</v>
      </c>
      <c r="C23996" t="s">
        <v>1249</v>
      </c>
    </row>
    <row r="23997" spans="1:4" x14ac:dyDescent="0.25">
      <c r="A23997" s="2">
        <v>44710.988194444442</v>
      </c>
      <c r="B23997" t="s">
        <v>189</v>
      </c>
      <c r="D23997" t="s">
        <v>5042</v>
      </c>
    </row>
    <row r="23998" spans="1:4" x14ac:dyDescent="0.25">
      <c r="A23998" s="2">
        <v>44710.988194444442</v>
      </c>
      <c r="B23998" t="s">
        <v>189</v>
      </c>
      <c r="D23998" t="s">
        <v>1848</v>
      </c>
    </row>
    <row r="23999" spans="1:4" x14ac:dyDescent="0.25">
      <c r="A23999" s="2">
        <v>44710.988888888889</v>
      </c>
      <c r="B23999" t="s">
        <v>189</v>
      </c>
      <c r="C23999" t="s">
        <v>11846</v>
      </c>
    </row>
    <row r="24000" spans="1:4" x14ac:dyDescent="0.25">
      <c r="A24000" s="2">
        <v>44710.988888888889</v>
      </c>
      <c r="B24000" t="s">
        <v>189</v>
      </c>
      <c r="C24000" t="s">
        <v>11847</v>
      </c>
    </row>
    <row r="24001" spans="1:4" x14ac:dyDescent="0.25">
      <c r="A24001" s="2">
        <v>44710.988888888889</v>
      </c>
      <c r="B24001" t="s">
        <v>189</v>
      </c>
      <c r="D24001" t="s">
        <v>1849</v>
      </c>
    </row>
    <row r="24002" spans="1:4" x14ac:dyDescent="0.25">
      <c r="A24002" s="2">
        <v>44710.988888888889</v>
      </c>
      <c r="B24002" t="s">
        <v>189</v>
      </c>
      <c r="D24002" t="s">
        <v>1850</v>
      </c>
    </row>
    <row r="24003" spans="1:4" x14ac:dyDescent="0.25">
      <c r="A24003" s="2">
        <v>44710.989583333336</v>
      </c>
      <c r="B24003" t="s">
        <v>189</v>
      </c>
      <c r="C24003" t="s">
        <v>11848</v>
      </c>
    </row>
    <row r="24004" spans="1:4" x14ac:dyDescent="0.25">
      <c r="A24004" s="2">
        <v>44710.989583333336</v>
      </c>
      <c r="B24004" t="s">
        <v>189</v>
      </c>
      <c r="C24004" t="s">
        <v>11849</v>
      </c>
    </row>
    <row r="24005" spans="1:4" x14ac:dyDescent="0.25">
      <c r="A24005" s="2">
        <v>44710.989583333336</v>
      </c>
      <c r="B24005" t="s">
        <v>189</v>
      </c>
      <c r="D24005" t="s">
        <v>1877</v>
      </c>
    </row>
    <row r="24006" spans="1:4" x14ac:dyDescent="0.25">
      <c r="A24006" s="2">
        <v>44710.989583333336</v>
      </c>
      <c r="B24006" t="s">
        <v>189</v>
      </c>
      <c r="D24006" t="s">
        <v>902</v>
      </c>
    </row>
    <row r="24007" spans="1:4" x14ac:dyDescent="0.25">
      <c r="A24007" s="2">
        <v>44710.990277777775</v>
      </c>
      <c r="B24007" t="s">
        <v>189</v>
      </c>
      <c r="C24007" t="s">
        <v>11850</v>
      </c>
    </row>
    <row r="24008" spans="1:4" x14ac:dyDescent="0.25">
      <c r="A24008" s="2">
        <v>44710.990277777775</v>
      </c>
      <c r="B24008" t="s">
        <v>189</v>
      </c>
      <c r="C24008" t="s">
        <v>11851</v>
      </c>
    </row>
    <row r="24009" spans="1:4" x14ac:dyDescent="0.25">
      <c r="A24009" s="2">
        <v>44710.990277777775</v>
      </c>
      <c r="B24009" t="s">
        <v>189</v>
      </c>
      <c r="D24009" t="s">
        <v>899</v>
      </c>
    </row>
    <row r="24010" spans="1:4" x14ac:dyDescent="0.25">
      <c r="A24010" s="2">
        <v>44710.990277777775</v>
      </c>
      <c r="B24010" t="s">
        <v>189</v>
      </c>
      <c r="D24010" t="s">
        <v>1005</v>
      </c>
    </row>
    <row r="24011" spans="1:4" x14ac:dyDescent="0.25">
      <c r="A24011" s="2">
        <v>44710.990972222222</v>
      </c>
      <c r="B24011" t="s">
        <v>189</v>
      </c>
      <c r="C24011" t="s">
        <v>11852</v>
      </c>
    </row>
    <row r="24012" spans="1:4" x14ac:dyDescent="0.25">
      <c r="A24012" s="2">
        <v>44710.990972222222</v>
      </c>
      <c r="B24012" t="s">
        <v>189</v>
      </c>
      <c r="C24012" t="s">
        <v>11853</v>
      </c>
    </row>
    <row r="24013" spans="1:4" x14ac:dyDescent="0.25">
      <c r="A24013" s="2">
        <v>44710.990972222222</v>
      </c>
      <c r="B24013" t="s">
        <v>189</v>
      </c>
      <c r="C24013" t="s">
        <v>11854</v>
      </c>
    </row>
    <row r="24014" spans="1:4" x14ac:dyDescent="0.25">
      <c r="A24014" s="2">
        <v>44710.990972222222</v>
      </c>
      <c r="B24014" t="s">
        <v>189</v>
      </c>
      <c r="D24014" t="s">
        <v>856</v>
      </c>
    </row>
    <row r="24015" spans="1:4" x14ac:dyDescent="0.25">
      <c r="A24015" s="2">
        <v>44710.990972222222</v>
      </c>
      <c r="B24015" t="s">
        <v>189</v>
      </c>
      <c r="D24015" t="s">
        <v>4991</v>
      </c>
    </row>
    <row r="24016" spans="1:4" x14ac:dyDescent="0.25">
      <c r="A24016" s="2">
        <v>44710.990972222222</v>
      </c>
      <c r="B24016" t="s">
        <v>189</v>
      </c>
      <c r="D24016" t="s">
        <v>842</v>
      </c>
    </row>
    <row r="24017" spans="1:4" x14ac:dyDescent="0.25">
      <c r="A24017" s="2">
        <v>44710.991666666669</v>
      </c>
      <c r="B24017" t="s">
        <v>189</v>
      </c>
      <c r="C24017" t="s">
        <v>11855</v>
      </c>
    </row>
    <row r="24018" spans="1:4" x14ac:dyDescent="0.25">
      <c r="A24018" s="2">
        <v>44710.991666666669</v>
      </c>
      <c r="B24018" t="s">
        <v>189</v>
      </c>
      <c r="C24018" t="s">
        <v>194</v>
      </c>
    </row>
    <row r="24019" spans="1:4" x14ac:dyDescent="0.25">
      <c r="A24019" s="2">
        <v>44710.991666666669</v>
      </c>
      <c r="B24019" t="s">
        <v>189</v>
      </c>
      <c r="C24019" t="s">
        <v>11856</v>
      </c>
    </row>
    <row r="24020" spans="1:4" x14ac:dyDescent="0.25">
      <c r="A24020" s="2">
        <v>44710.991666666669</v>
      </c>
      <c r="B24020" t="s">
        <v>189</v>
      </c>
      <c r="D24020" t="s">
        <v>932</v>
      </c>
    </row>
    <row r="24021" spans="1:4" x14ac:dyDescent="0.25">
      <c r="A24021" s="2">
        <v>44710.991666666669</v>
      </c>
      <c r="B24021" t="s">
        <v>189</v>
      </c>
      <c r="D24021" t="s">
        <v>834</v>
      </c>
    </row>
    <row r="24022" spans="1:4" x14ac:dyDescent="0.25">
      <c r="A24022" s="2">
        <v>44710.991666666669</v>
      </c>
      <c r="B24022" t="s">
        <v>189</v>
      </c>
      <c r="D24022" t="s">
        <v>852</v>
      </c>
    </row>
    <row r="24023" spans="1:4" x14ac:dyDescent="0.25">
      <c r="A24023" s="2">
        <v>44711.020138888889</v>
      </c>
      <c r="B24023" t="s">
        <v>185</v>
      </c>
      <c r="C24023" t="s">
        <v>1249</v>
      </c>
    </row>
    <row r="24024" spans="1:4" x14ac:dyDescent="0.25">
      <c r="A24024" s="2">
        <v>44711.020138888889</v>
      </c>
      <c r="B24024" t="s">
        <v>185</v>
      </c>
      <c r="D24024" t="s">
        <v>4994</v>
      </c>
    </row>
    <row r="24025" spans="1:4" x14ac:dyDescent="0.25">
      <c r="A24025" s="2">
        <v>44711.020833333336</v>
      </c>
      <c r="B24025" t="s">
        <v>185</v>
      </c>
      <c r="C24025" t="s">
        <v>12365</v>
      </c>
    </row>
    <row r="24026" spans="1:4" x14ac:dyDescent="0.25">
      <c r="A24026" s="2">
        <v>44711.020833333336</v>
      </c>
      <c r="B24026" t="s">
        <v>185</v>
      </c>
      <c r="C24026" t="s">
        <v>12366</v>
      </c>
    </row>
    <row r="24027" spans="1:4" x14ac:dyDescent="0.25">
      <c r="A24027" s="2">
        <v>44711.020833333336</v>
      </c>
      <c r="B24027" t="s">
        <v>185</v>
      </c>
      <c r="C24027" t="s">
        <v>194</v>
      </c>
    </row>
    <row r="24028" spans="1:4" x14ac:dyDescent="0.25">
      <c r="A24028" s="2">
        <v>44711.020833333336</v>
      </c>
      <c r="B24028" t="s">
        <v>185</v>
      </c>
      <c r="C24028" t="s">
        <v>12367</v>
      </c>
    </row>
    <row r="24029" spans="1:4" x14ac:dyDescent="0.25">
      <c r="A24029" s="2">
        <v>44711.020833333336</v>
      </c>
      <c r="B24029" t="s">
        <v>185</v>
      </c>
      <c r="D24029" t="s">
        <v>1849</v>
      </c>
    </row>
    <row r="24030" spans="1:4" x14ac:dyDescent="0.25">
      <c r="A24030" s="2">
        <v>44711.020833333336</v>
      </c>
      <c r="B24030" t="s">
        <v>185</v>
      </c>
      <c r="D24030" t="s">
        <v>1877</v>
      </c>
    </row>
    <row r="24031" spans="1:4" x14ac:dyDescent="0.25">
      <c r="A24031" s="2">
        <v>44711.020833333336</v>
      </c>
      <c r="B24031" t="s">
        <v>185</v>
      </c>
      <c r="D24031" t="s">
        <v>5040</v>
      </c>
    </row>
    <row r="24032" spans="1:4" x14ac:dyDescent="0.25">
      <c r="A24032" s="2">
        <v>44711.020833333336</v>
      </c>
      <c r="B24032" t="s">
        <v>185</v>
      </c>
      <c r="D24032" t="s">
        <v>885</v>
      </c>
    </row>
    <row r="24033" spans="1:4" x14ac:dyDescent="0.25">
      <c r="A24033" s="2">
        <v>44711.022222222222</v>
      </c>
      <c r="B24033" t="s">
        <v>185</v>
      </c>
      <c r="C24033" t="s">
        <v>12368</v>
      </c>
    </row>
    <row r="24034" spans="1:4" x14ac:dyDescent="0.25">
      <c r="A24034" s="2">
        <v>44711.022222222222</v>
      </c>
      <c r="B24034" t="s">
        <v>185</v>
      </c>
      <c r="C24034" t="s">
        <v>12369</v>
      </c>
    </row>
    <row r="24035" spans="1:4" x14ac:dyDescent="0.25">
      <c r="A24035" s="2">
        <v>44711.022222222222</v>
      </c>
      <c r="B24035" t="s">
        <v>185</v>
      </c>
      <c r="C24035" t="s">
        <v>12370</v>
      </c>
    </row>
    <row r="24036" spans="1:4" x14ac:dyDescent="0.25">
      <c r="A24036" s="2">
        <v>44711.022222222222</v>
      </c>
      <c r="B24036" t="s">
        <v>185</v>
      </c>
      <c r="C24036" t="s">
        <v>12371</v>
      </c>
    </row>
    <row r="24037" spans="1:4" x14ac:dyDescent="0.25">
      <c r="A24037" s="2">
        <v>44711.022222222222</v>
      </c>
      <c r="B24037" t="s">
        <v>185</v>
      </c>
      <c r="D24037" t="s">
        <v>846</v>
      </c>
    </row>
    <row r="24038" spans="1:4" x14ac:dyDescent="0.25">
      <c r="A24038" s="2">
        <v>44711.022222222222</v>
      </c>
      <c r="B24038" t="s">
        <v>185</v>
      </c>
      <c r="D24038" t="s">
        <v>908</v>
      </c>
    </row>
    <row r="24039" spans="1:4" x14ac:dyDescent="0.25">
      <c r="A24039" s="2">
        <v>44711.022222222222</v>
      </c>
      <c r="B24039" t="s">
        <v>185</v>
      </c>
      <c r="D24039" t="s">
        <v>1021</v>
      </c>
    </row>
    <row r="24040" spans="1:4" x14ac:dyDescent="0.25">
      <c r="A24040" s="2">
        <v>44711.022222222222</v>
      </c>
      <c r="B24040" t="s">
        <v>185</v>
      </c>
      <c r="D24040" t="s">
        <v>849</v>
      </c>
    </row>
    <row r="24041" spans="1:4" x14ac:dyDescent="0.25">
      <c r="A24041" s="2">
        <v>44711.022916666669</v>
      </c>
      <c r="B24041" t="s">
        <v>185</v>
      </c>
      <c r="C24041" t="s">
        <v>6567</v>
      </c>
    </row>
    <row r="24042" spans="1:4" x14ac:dyDescent="0.25">
      <c r="A24042" s="2">
        <v>44711.022916666669</v>
      </c>
      <c r="B24042" t="s">
        <v>185</v>
      </c>
      <c r="D24042" t="s">
        <v>856</v>
      </c>
    </row>
    <row r="24043" spans="1:4" x14ac:dyDescent="0.25">
      <c r="A24043" s="2">
        <v>44711.365972222222</v>
      </c>
      <c r="B24043" t="s">
        <v>175</v>
      </c>
      <c r="C24043" t="s">
        <v>1249</v>
      </c>
    </row>
    <row r="24044" spans="1:4" x14ac:dyDescent="0.25">
      <c r="A24044" s="2">
        <v>44711.365972222222</v>
      </c>
      <c r="B24044" t="s">
        <v>175</v>
      </c>
      <c r="C24044" t="s">
        <v>1249</v>
      </c>
    </row>
    <row r="24045" spans="1:4" x14ac:dyDescent="0.25">
      <c r="A24045" s="2">
        <v>44711.365972222222</v>
      </c>
      <c r="B24045" t="s">
        <v>175</v>
      </c>
      <c r="D24045" t="s">
        <v>1865</v>
      </c>
    </row>
    <row r="24046" spans="1:4" x14ac:dyDescent="0.25">
      <c r="A24046" s="2">
        <v>44711.365972222222</v>
      </c>
      <c r="B24046" t="s">
        <v>175</v>
      </c>
      <c r="D24046" t="s">
        <v>1848</v>
      </c>
    </row>
    <row r="24047" spans="1:4" x14ac:dyDescent="0.25">
      <c r="A24047" s="2">
        <v>44711.366666666669</v>
      </c>
      <c r="B24047" t="s">
        <v>175</v>
      </c>
      <c r="C24047" t="s">
        <v>12292</v>
      </c>
    </row>
    <row r="24048" spans="1:4" x14ac:dyDescent="0.25">
      <c r="A24048" s="2">
        <v>44711.366666666669</v>
      </c>
      <c r="B24048" t="s">
        <v>175</v>
      </c>
      <c r="C24048" t="s">
        <v>1249</v>
      </c>
    </row>
    <row r="24049" spans="1:4" x14ac:dyDescent="0.25">
      <c r="A24049" s="2">
        <v>44711.366666666669</v>
      </c>
      <c r="B24049" t="s">
        <v>175</v>
      </c>
      <c r="C24049" t="s">
        <v>12293</v>
      </c>
    </row>
    <row r="24050" spans="1:4" x14ac:dyDescent="0.25">
      <c r="A24050" s="2">
        <v>44711.366666666669</v>
      </c>
      <c r="B24050" t="s">
        <v>175</v>
      </c>
      <c r="D24050" t="s">
        <v>1849</v>
      </c>
    </row>
    <row r="24051" spans="1:4" x14ac:dyDescent="0.25">
      <c r="A24051" s="2">
        <v>44711.366666666669</v>
      </c>
      <c r="B24051" t="s">
        <v>175</v>
      </c>
      <c r="D24051" t="s">
        <v>1850</v>
      </c>
    </row>
    <row r="24052" spans="1:4" x14ac:dyDescent="0.25">
      <c r="A24052" s="2">
        <v>44711.366666666669</v>
      </c>
      <c r="B24052" t="s">
        <v>175</v>
      </c>
      <c r="D24052" t="s">
        <v>1858</v>
      </c>
    </row>
    <row r="24053" spans="1:4" x14ac:dyDescent="0.25">
      <c r="A24053" s="2">
        <v>44711.576388888891</v>
      </c>
      <c r="B24053" t="s">
        <v>183</v>
      </c>
      <c r="C24053" t="s">
        <v>6677</v>
      </c>
    </row>
    <row r="24054" spans="1:4" x14ac:dyDescent="0.25">
      <c r="A24054" s="2">
        <v>44711.576388888891</v>
      </c>
      <c r="B24054" t="s">
        <v>183</v>
      </c>
      <c r="C24054" t="s">
        <v>6677</v>
      </c>
    </row>
    <row r="24055" spans="1:4" x14ac:dyDescent="0.25">
      <c r="A24055" s="2">
        <v>44711.576388888891</v>
      </c>
      <c r="B24055" t="s">
        <v>183</v>
      </c>
      <c r="D24055" t="s">
        <v>4996</v>
      </c>
    </row>
    <row r="24056" spans="1:4" x14ac:dyDescent="0.25">
      <c r="A24056" s="2">
        <v>44711.576388888891</v>
      </c>
      <c r="B24056" t="s">
        <v>183</v>
      </c>
      <c r="D24056" t="s">
        <v>1848</v>
      </c>
    </row>
    <row r="24057" spans="1:4" x14ac:dyDescent="0.25">
      <c r="A24057" s="2">
        <v>44711.57708333333</v>
      </c>
      <c r="B24057" t="s">
        <v>183</v>
      </c>
      <c r="C24057" t="s">
        <v>11015</v>
      </c>
    </row>
    <row r="24058" spans="1:4" x14ac:dyDescent="0.25">
      <c r="A24058" s="2">
        <v>44711.57708333333</v>
      </c>
      <c r="B24058" t="s">
        <v>183</v>
      </c>
      <c r="C24058" t="s">
        <v>6386</v>
      </c>
    </row>
    <row r="24059" spans="1:4" x14ac:dyDescent="0.25">
      <c r="A24059" s="2">
        <v>44711.57708333333</v>
      </c>
      <c r="B24059" t="s">
        <v>183</v>
      </c>
      <c r="C24059" t="s">
        <v>11016</v>
      </c>
    </row>
    <row r="24060" spans="1:4" x14ac:dyDescent="0.25">
      <c r="A24060" s="2">
        <v>44711.57708333333</v>
      </c>
      <c r="B24060" t="s">
        <v>183</v>
      </c>
      <c r="C24060" t="s">
        <v>6386</v>
      </c>
    </row>
    <row r="24061" spans="1:4" x14ac:dyDescent="0.25">
      <c r="A24061" s="2">
        <v>44711.57708333333</v>
      </c>
      <c r="B24061" t="s">
        <v>183</v>
      </c>
      <c r="D24061" t="s">
        <v>1849</v>
      </c>
    </row>
    <row r="24062" spans="1:4" x14ac:dyDescent="0.25">
      <c r="A24062" s="2">
        <v>44711.57708333333</v>
      </c>
      <c r="B24062" t="s">
        <v>183</v>
      </c>
      <c r="D24062" t="s">
        <v>1850</v>
      </c>
    </row>
    <row r="24063" spans="1:4" x14ac:dyDescent="0.25">
      <c r="A24063" s="2">
        <v>44711.57708333333</v>
      </c>
      <c r="B24063" t="s">
        <v>183</v>
      </c>
      <c r="D24063" t="s">
        <v>1897</v>
      </c>
    </row>
    <row r="24064" spans="1:4" x14ac:dyDescent="0.25">
      <c r="A24064" s="2">
        <v>44711.57708333333</v>
      </c>
      <c r="B24064" t="s">
        <v>183</v>
      </c>
      <c r="D24064" t="s">
        <v>1852</v>
      </c>
    </row>
    <row r="24065" spans="1:4" x14ac:dyDescent="0.25">
      <c r="A24065" s="2">
        <v>44711.577777777777</v>
      </c>
      <c r="B24065" t="s">
        <v>183</v>
      </c>
      <c r="C24065" t="s">
        <v>11017</v>
      </c>
    </row>
    <row r="24066" spans="1:4" x14ac:dyDescent="0.25">
      <c r="A24066" s="2">
        <v>44711.577777777777</v>
      </c>
      <c r="B24066" t="s">
        <v>183</v>
      </c>
      <c r="C24066" t="s">
        <v>1249</v>
      </c>
    </row>
    <row r="24067" spans="1:4" x14ac:dyDescent="0.25">
      <c r="A24067" s="2">
        <v>44711.577777777777</v>
      </c>
      <c r="B24067" t="s">
        <v>183</v>
      </c>
      <c r="C24067" t="s">
        <v>11018</v>
      </c>
    </row>
    <row r="24068" spans="1:4" x14ac:dyDescent="0.25">
      <c r="A24068" s="2">
        <v>44711.577777777777</v>
      </c>
      <c r="B24068" t="s">
        <v>183</v>
      </c>
      <c r="C24068" t="s">
        <v>11019</v>
      </c>
    </row>
    <row r="24069" spans="1:4" x14ac:dyDescent="0.25">
      <c r="A24069" s="2">
        <v>44711.577777777777</v>
      </c>
      <c r="B24069" t="s">
        <v>183</v>
      </c>
      <c r="C24069" t="s">
        <v>1249</v>
      </c>
    </row>
    <row r="24070" spans="1:4" x14ac:dyDescent="0.25">
      <c r="A24070" s="2">
        <v>44711.577777777777</v>
      </c>
      <c r="B24070" t="s">
        <v>183</v>
      </c>
      <c r="D24070" t="s">
        <v>850</v>
      </c>
    </row>
    <row r="24071" spans="1:4" x14ac:dyDescent="0.25">
      <c r="A24071" s="2">
        <v>44711.577777777777</v>
      </c>
      <c r="B24071" t="s">
        <v>183</v>
      </c>
      <c r="D24071" t="s">
        <v>922</v>
      </c>
    </row>
    <row r="24072" spans="1:4" x14ac:dyDescent="0.25">
      <c r="A24072" s="2">
        <v>44711.577777777777</v>
      </c>
      <c r="B24072" t="s">
        <v>183</v>
      </c>
      <c r="D24072" t="s">
        <v>902</v>
      </c>
    </row>
    <row r="24073" spans="1:4" x14ac:dyDescent="0.25">
      <c r="A24073" s="2">
        <v>44711.577777777777</v>
      </c>
      <c r="B24073" t="s">
        <v>183</v>
      </c>
      <c r="D24073" t="s">
        <v>844</v>
      </c>
    </row>
    <row r="24074" spans="1:4" x14ac:dyDescent="0.25">
      <c r="A24074" s="2">
        <v>44711.577777777777</v>
      </c>
      <c r="B24074" t="s">
        <v>183</v>
      </c>
      <c r="D24074" t="s">
        <v>845</v>
      </c>
    </row>
    <row r="24075" spans="1:4" x14ac:dyDescent="0.25">
      <c r="A24075" s="2">
        <v>44711.578472222223</v>
      </c>
      <c r="B24075" t="s">
        <v>183</v>
      </c>
      <c r="C24075" t="s">
        <v>11020</v>
      </c>
    </row>
    <row r="24076" spans="1:4" x14ac:dyDescent="0.25">
      <c r="A24076" s="2">
        <v>44711.578472222223</v>
      </c>
      <c r="B24076" t="s">
        <v>183</v>
      </c>
      <c r="C24076" t="s">
        <v>11021</v>
      </c>
    </row>
    <row r="24077" spans="1:4" x14ac:dyDescent="0.25">
      <c r="A24077" s="2">
        <v>44711.578472222223</v>
      </c>
      <c r="B24077" t="s">
        <v>183</v>
      </c>
      <c r="C24077" t="s">
        <v>11022</v>
      </c>
    </row>
    <row r="24078" spans="1:4" x14ac:dyDescent="0.25">
      <c r="A24078" s="2">
        <v>44711.578472222223</v>
      </c>
      <c r="B24078" t="s">
        <v>183</v>
      </c>
      <c r="C24078" t="s">
        <v>11023</v>
      </c>
    </row>
    <row r="24079" spans="1:4" x14ac:dyDescent="0.25">
      <c r="A24079" s="2">
        <v>44711.578472222223</v>
      </c>
      <c r="B24079" t="s">
        <v>183</v>
      </c>
      <c r="C24079" t="s">
        <v>10172</v>
      </c>
    </row>
    <row r="24080" spans="1:4" x14ac:dyDescent="0.25">
      <c r="A24080" s="2">
        <v>44711.578472222223</v>
      </c>
      <c r="B24080" t="s">
        <v>183</v>
      </c>
      <c r="D24080" t="s">
        <v>854</v>
      </c>
    </row>
    <row r="24081" spans="1:4" x14ac:dyDescent="0.25">
      <c r="A24081" s="2">
        <v>44711.578472222223</v>
      </c>
      <c r="B24081" t="s">
        <v>183</v>
      </c>
      <c r="D24081" t="s">
        <v>953</v>
      </c>
    </row>
    <row r="24082" spans="1:4" x14ac:dyDescent="0.25">
      <c r="A24082" s="2">
        <v>44711.578472222223</v>
      </c>
      <c r="B24082" t="s">
        <v>183</v>
      </c>
      <c r="D24082" t="s">
        <v>885</v>
      </c>
    </row>
    <row r="24083" spans="1:4" x14ac:dyDescent="0.25">
      <c r="A24083" s="2">
        <v>44711.578472222223</v>
      </c>
      <c r="B24083" t="s">
        <v>183</v>
      </c>
      <c r="D24083" t="s">
        <v>825</v>
      </c>
    </row>
    <row r="24084" spans="1:4" x14ac:dyDescent="0.25">
      <c r="A24084" s="2">
        <v>44711.578472222223</v>
      </c>
      <c r="B24084" t="s">
        <v>183</v>
      </c>
      <c r="D24084" t="s">
        <v>826</v>
      </c>
    </row>
    <row r="24085" spans="1:4" x14ac:dyDescent="0.25">
      <c r="A24085" s="2">
        <v>44711.57916666667</v>
      </c>
      <c r="B24085" t="s">
        <v>183</v>
      </c>
      <c r="C24085" t="s">
        <v>11024</v>
      </c>
    </row>
    <row r="24086" spans="1:4" x14ac:dyDescent="0.25">
      <c r="A24086" s="2">
        <v>44711.57916666667</v>
      </c>
      <c r="B24086" t="s">
        <v>183</v>
      </c>
      <c r="C24086" t="s">
        <v>11025</v>
      </c>
    </row>
    <row r="24087" spans="1:4" x14ac:dyDescent="0.25">
      <c r="A24087" s="2">
        <v>44711.57916666667</v>
      </c>
      <c r="B24087" t="s">
        <v>183</v>
      </c>
      <c r="C24087" t="s">
        <v>11026</v>
      </c>
    </row>
    <row r="24088" spans="1:4" x14ac:dyDescent="0.25">
      <c r="A24088" s="2">
        <v>44711.57916666667</v>
      </c>
      <c r="B24088" t="s">
        <v>183</v>
      </c>
      <c r="D24088" t="s">
        <v>827</v>
      </c>
    </row>
    <row r="24089" spans="1:4" x14ac:dyDescent="0.25">
      <c r="A24089" s="2">
        <v>44711.57916666667</v>
      </c>
      <c r="B24089" t="s">
        <v>183</v>
      </c>
      <c r="D24089" t="s">
        <v>1855</v>
      </c>
    </row>
    <row r="24090" spans="1:4" x14ac:dyDescent="0.25">
      <c r="A24090" s="2">
        <v>44711.57916666667</v>
      </c>
      <c r="B24090" t="s">
        <v>183</v>
      </c>
      <c r="D24090" t="s">
        <v>1854</v>
      </c>
    </row>
    <row r="24091" spans="1:4" x14ac:dyDescent="0.25">
      <c r="A24091" s="2">
        <v>44711.579861111109</v>
      </c>
      <c r="B24091" t="s">
        <v>183</v>
      </c>
      <c r="C24091" t="s">
        <v>11027</v>
      </c>
    </row>
    <row r="24092" spans="1:4" x14ac:dyDescent="0.25">
      <c r="A24092" s="2">
        <v>44711.579861111109</v>
      </c>
      <c r="B24092" t="s">
        <v>183</v>
      </c>
      <c r="C24092" t="s">
        <v>6380</v>
      </c>
    </row>
    <row r="24093" spans="1:4" x14ac:dyDescent="0.25">
      <c r="A24093" s="2">
        <v>44711.579861111109</v>
      </c>
      <c r="B24093" t="s">
        <v>183</v>
      </c>
      <c r="C24093" t="s">
        <v>11028</v>
      </c>
    </row>
    <row r="24094" spans="1:4" x14ac:dyDescent="0.25">
      <c r="A24094" s="2">
        <v>44711.579861111109</v>
      </c>
      <c r="B24094" t="s">
        <v>183</v>
      </c>
      <c r="C24094" t="s">
        <v>9393</v>
      </c>
    </row>
    <row r="24095" spans="1:4" x14ac:dyDescent="0.25">
      <c r="A24095" s="2">
        <v>44711.579861111109</v>
      </c>
      <c r="B24095" t="s">
        <v>183</v>
      </c>
      <c r="C24095" t="s">
        <v>1249</v>
      </c>
    </row>
    <row r="24096" spans="1:4" x14ac:dyDescent="0.25">
      <c r="A24096" s="2">
        <v>44711.579861111109</v>
      </c>
      <c r="B24096" t="s">
        <v>183</v>
      </c>
      <c r="D24096" t="s">
        <v>995</v>
      </c>
    </row>
    <row r="24097" spans="1:4" x14ac:dyDescent="0.25">
      <c r="A24097" s="2">
        <v>44711.579861111109</v>
      </c>
      <c r="B24097" t="s">
        <v>183</v>
      </c>
      <c r="D24097" t="s">
        <v>971</v>
      </c>
    </row>
    <row r="24098" spans="1:4" x14ac:dyDescent="0.25">
      <c r="A24098" s="2">
        <v>44711.579861111109</v>
      </c>
      <c r="B24098" t="s">
        <v>183</v>
      </c>
      <c r="D24098" t="s">
        <v>834</v>
      </c>
    </row>
    <row r="24099" spans="1:4" x14ac:dyDescent="0.25">
      <c r="A24099" s="2">
        <v>44711.579861111109</v>
      </c>
      <c r="B24099" t="s">
        <v>183</v>
      </c>
      <c r="D24099" t="s">
        <v>904</v>
      </c>
    </row>
    <row r="24100" spans="1:4" x14ac:dyDescent="0.25">
      <c r="A24100" s="2">
        <v>44711.579861111109</v>
      </c>
      <c r="B24100" t="s">
        <v>183</v>
      </c>
      <c r="D24100" t="s">
        <v>1158</v>
      </c>
    </row>
    <row r="24101" spans="1:4" x14ac:dyDescent="0.25">
      <c r="A24101" s="2">
        <v>44711.580555555556</v>
      </c>
      <c r="B24101" t="s">
        <v>183</v>
      </c>
      <c r="C24101" t="s">
        <v>11029</v>
      </c>
    </row>
    <row r="24102" spans="1:4" x14ac:dyDescent="0.25">
      <c r="A24102" s="2">
        <v>44711.580555555556</v>
      </c>
      <c r="B24102" t="s">
        <v>183</v>
      </c>
      <c r="D24102" t="s">
        <v>955</v>
      </c>
    </row>
    <row r="24103" spans="1:4" x14ac:dyDescent="0.25">
      <c r="A24103" s="2">
        <v>44711.65625</v>
      </c>
      <c r="B24103" t="s">
        <v>181</v>
      </c>
      <c r="C24103" t="s">
        <v>6386</v>
      </c>
    </row>
    <row r="24104" spans="1:4" x14ac:dyDescent="0.25">
      <c r="A24104" s="2">
        <v>44711.65625</v>
      </c>
      <c r="B24104" t="s">
        <v>181</v>
      </c>
      <c r="D24104" t="s">
        <v>5031</v>
      </c>
    </row>
    <row r="24105" spans="1:4" x14ac:dyDescent="0.25">
      <c r="A24105" s="2">
        <v>44711.656944444447</v>
      </c>
      <c r="B24105" t="s">
        <v>181</v>
      </c>
      <c r="C24105" t="s">
        <v>6386</v>
      </c>
    </row>
    <row r="24106" spans="1:4" x14ac:dyDescent="0.25">
      <c r="A24106" s="2">
        <v>44711.656944444447</v>
      </c>
      <c r="B24106" t="s">
        <v>181</v>
      </c>
      <c r="D24106" t="s">
        <v>1848</v>
      </c>
    </row>
    <row r="24107" spans="1:4" x14ac:dyDescent="0.25">
      <c r="A24107" s="2">
        <v>44711.661111111112</v>
      </c>
      <c r="B24107" t="s">
        <v>181</v>
      </c>
      <c r="C24107" t="s">
        <v>12393</v>
      </c>
    </row>
    <row r="24108" spans="1:4" x14ac:dyDescent="0.25">
      <c r="A24108" s="2">
        <v>44711.661111111112</v>
      </c>
      <c r="B24108" t="s">
        <v>181</v>
      </c>
      <c r="C24108" t="s">
        <v>6386</v>
      </c>
    </row>
    <row r="24109" spans="1:4" x14ac:dyDescent="0.25">
      <c r="A24109" s="2">
        <v>44711.661111111112</v>
      </c>
      <c r="B24109" t="s">
        <v>181</v>
      </c>
      <c r="C24109" t="s">
        <v>6567</v>
      </c>
    </row>
    <row r="24110" spans="1:4" x14ac:dyDescent="0.25">
      <c r="A24110" s="2">
        <v>44711.661111111112</v>
      </c>
      <c r="B24110" t="s">
        <v>181</v>
      </c>
      <c r="D24110" t="s">
        <v>1849</v>
      </c>
    </row>
    <row r="24111" spans="1:4" x14ac:dyDescent="0.25">
      <c r="A24111" s="2">
        <v>44711.661111111112</v>
      </c>
      <c r="B24111" t="s">
        <v>181</v>
      </c>
      <c r="D24111" t="s">
        <v>1850</v>
      </c>
    </row>
    <row r="24112" spans="1:4" x14ac:dyDescent="0.25">
      <c r="A24112" s="2">
        <v>44711.661111111112</v>
      </c>
      <c r="B24112" t="s">
        <v>181</v>
      </c>
      <c r="D24112" t="s">
        <v>1886</v>
      </c>
    </row>
    <row r="24113" spans="1:4" x14ac:dyDescent="0.25">
      <c r="A24113" s="2">
        <v>44712.901388888888</v>
      </c>
      <c r="B24113" t="s">
        <v>163</v>
      </c>
      <c r="C24113" t="s">
        <v>6396</v>
      </c>
    </row>
    <row r="24114" spans="1:4" x14ac:dyDescent="0.25">
      <c r="A24114" s="2">
        <v>44712.901388888888</v>
      </c>
      <c r="B24114" t="s">
        <v>163</v>
      </c>
      <c r="D24114" t="s">
        <v>4993</v>
      </c>
    </row>
    <row r="24115" spans="1:4" x14ac:dyDescent="0.25">
      <c r="A24115" s="2">
        <v>44712.902083333334</v>
      </c>
      <c r="B24115" t="s">
        <v>163</v>
      </c>
      <c r="C24115" t="s">
        <v>12372</v>
      </c>
    </row>
    <row r="24116" spans="1:4" x14ac:dyDescent="0.25">
      <c r="A24116" s="2">
        <v>44712.902083333334</v>
      </c>
      <c r="B24116" t="s">
        <v>163</v>
      </c>
      <c r="C24116" t="s">
        <v>12373</v>
      </c>
    </row>
    <row r="24117" spans="1:4" x14ac:dyDescent="0.25">
      <c r="A24117" s="2">
        <v>44712.902083333334</v>
      </c>
      <c r="B24117" t="s">
        <v>163</v>
      </c>
      <c r="C24117" t="s">
        <v>194</v>
      </c>
    </row>
    <row r="24118" spans="1:4" x14ac:dyDescent="0.25">
      <c r="A24118" s="2">
        <v>44712.902083333334</v>
      </c>
      <c r="B24118" t="s">
        <v>163</v>
      </c>
      <c r="C24118" t="s">
        <v>7035</v>
      </c>
    </row>
    <row r="24119" spans="1:4" x14ac:dyDescent="0.25">
      <c r="A24119" s="2">
        <v>44712.902083333334</v>
      </c>
      <c r="B24119" t="s">
        <v>163</v>
      </c>
      <c r="C24119" t="s">
        <v>1249</v>
      </c>
    </row>
    <row r="24120" spans="1:4" x14ac:dyDescent="0.25">
      <c r="A24120" s="2">
        <v>44712.902083333334</v>
      </c>
      <c r="B24120" t="s">
        <v>163</v>
      </c>
      <c r="D24120" t="s">
        <v>1849</v>
      </c>
    </row>
    <row r="24121" spans="1:4" x14ac:dyDescent="0.25">
      <c r="A24121" s="2">
        <v>44712.902083333334</v>
      </c>
      <c r="B24121" t="s">
        <v>163</v>
      </c>
      <c r="D24121" t="s">
        <v>1851</v>
      </c>
    </row>
    <row r="24122" spans="1:4" x14ac:dyDescent="0.25">
      <c r="A24122" s="2">
        <v>44712.902083333334</v>
      </c>
      <c r="B24122" t="s">
        <v>163</v>
      </c>
      <c r="D24122" t="s">
        <v>5040</v>
      </c>
    </row>
    <row r="24123" spans="1:4" x14ac:dyDescent="0.25">
      <c r="A24123" s="2">
        <v>44712.902083333334</v>
      </c>
      <c r="B24123" t="s">
        <v>163</v>
      </c>
      <c r="D24123" t="s">
        <v>852</v>
      </c>
    </row>
    <row r="24124" spans="1:4" x14ac:dyDescent="0.25">
      <c r="A24124" s="2">
        <v>44712.902083333334</v>
      </c>
      <c r="B24124" t="s">
        <v>163</v>
      </c>
      <c r="D24124" t="s">
        <v>901</v>
      </c>
    </row>
    <row r="24125" spans="1:4" x14ac:dyDescent="0.25">
      <c r="A24125" s="2">
        <v>44712.902777777781</v>
      </c>
      <c r="B24125" t="s">
        <v>163</v>
      </c>
      <c r="C24125" t="s">
        <v>12374</v>
      </c>
    </row>
    <row r="24126" spans="1:4" x14ac:dyDescent="0.25">
      <c r="A24126" s="2">
        <v>44712.902777777781</v>
      </c>
      <c r="B24126" t="s">
        <v>163</v>
      </c>
      <c r="C24126" t="s">
        <v>12375</v>
      </c>
    </row>
    <row r="24127" spans="1:4" x14ac:dyDescent="0.25">
      <c r="A24127" s="2">
        <v>44712.902777777781</v>
      </c>
      <c r="B24127" t="s">
        <v>163</v>
      </c>
      <c r="D24127" t="s">
        <v>899</v>
      </c>
    </row>
    <row r="24128" spans="1:4" x14ac:dyDescent="0.25">
      <c r="A24128" s="2">
        <v>44712.902777777781</v>
      </c>
      <c r="B24128" t="s">
        <v>163</v>
      </c>
      <c r="D24128" t="s">
        <v>1932</v>
      </c>
    </row>
    <row r="24129" spans="1:4" x14ac:dyDescent="0.25">
      <c r="A24129" s="2">
        <v>44712.90347222222</v>
      </c>
      <c r="B24129" t="s">
        <v>163</v>
      </c>
      <c r="C24129" t="s">
        <v>12376</v>
      </c>
    </row>
    <row r="24130" spans="1:4" x14ac:dyDescent="0.25">
      <c r="A24130" s="2">
        <v>44712.90347222222</v>
      </c>
      <c r="B24130" t="s">
        <v>163</v>
      </c>
      <c r="C24130" t="s">
        <v>12377</v>
      </c>
    </row>
    <row r="24131" spans="1:4" x14ac:dyDescent="0.25">
      <c r="A24131" s="2">
        <v>44712.90347222222</v>
      </c>
      <c r="B24131" t="s">
        <v>163</v>
      </c>
      <c r="C24131" t="s">
        <v>12378</v>
      </c>
    </row>
    <row r="24132" spans="1:4" x14ac:dyDescent="0.25">
      <c r="A24132" s="2">
        <v>44712.90347222222</v>
      </c>
      <c r="B24132" t="s">
        <v>163</v>
      </c>
      <c r="D24132" t="s">
        <v>850</v>
      </c>
    </row>
    <row r="24133" spans="1:4" x14ac:dyDescent="0.25">
      <c r="A24133" s="2">
        <v>44712.90347222222</v>
      </c>
      <c r="B24133" t="s">
        <v>163</v>
      </c>
      <c r="D24133" t="s">
        <v>893</v>
      </c>
    </row>
    <row r="24134" spans="1:4" x14ac:dyDescent="0.25">
      <c r="A24134" s="2">
        <v>44712.90347222222</v>
      </c>
      <c r="B24134" t="s">
        <v>163</v>
      </c>
      <c r="D24134" t="s">
        <v>834</v>
      </c>
    </row>
    <row r="24135" spans="1:4" x14ac:dyDescent="0.25">
      <c r="A24135" s="2">
        <v>44712.904861111114</v>
      </c>
      <c r="B24135" t="s">
        <v>163</v>
      </c>
      <c r="C24135" t="s">
        <v>12379</v>
      </c>
    </row>
    <row r="24136" spans="1:4" x14ac:dyDescent="0.25">
      <c r="A24136" s="2">
        <v>44712.904861111114</v>
      </c>
      <c r="B24136" t="s">
        <v>163</v>
      </c>
      <c r="C24136" t="s">
        <v>6567</v>
      </c>
    </row>
    <row r="24137" spans="1:4" x14ac:dyDescent="0.25">
      <c r="A24137" s="2">
        <v>44712.904861111114</v>
      </c>
      <c r="B24137" t="s">
        <v>163</v>
      </c>
      <c r="D24137" t="s">
        <v>5021</v>
      </c>
    </row>
    <row r="24138" spans="1:4" x14ac:dyDescent="0.25">
      <c r="A24138" s="2">
        <v>44712.904861111114</v>
      </c>
      <c r="B24138" t="s">
        <v>163</v>
      </c>
      <c r="D24138" t="s">
        <v>1854</v>
      </c>
    </row>
    <row r="24139" spans="1:4" x14ac:dyDescent="0.25">
      <c r="A24139" s="2">
        <v>44713.693055555559</v>
      </c>
      <c r="B24139" t="s">
        <v>10296</v>
      </c>
      <c r="C24139" t="s">
        <v>6386</v>
      </c>
    </row>
    <row r="24140" spans="1:4" x14ac:dyDescent="0.25">
      <c r="A24140" s="2">
        <v>44713.693055555559</v>
      </c>
      <c r="B24140" t="s">
        <v>10296</v>
      </c>
      <c r="D24140" t="s">
        <v>4988</v>
      </c>
    </row>
    <row r="24141" spans="1:4" x14ac:dyDescent="0.25">
      <c r="A24141" s="2">
        <v>44713.693749999999</v>
      </c>
      <c r="B24141" t="s">
        <v>10296</v>
      </c>
      <c r="C24141" t="s">
        <v>6386</v>
      </c>
    </row>
    <row r="24142" spans="1:4" x14ac:dyDescent="0.25">
      <c r="A24142" s="2">
        <v>44713.693749999999</v>
      </c>
      <c r="B24142" t="s">
        <v>10296</v>
      </c>
      <c r="D24142" t="s">
        <v>1848</v>
      </c>
    </row>
    <row r="24143" spans="1:4" x14ac:dyDescent="0.25">
      <c r="A24143" s="2">
        <v>44715.694444444445</v>
      </c>
      <c r="B24143" t="s">
        <v>183</v>
      </c>
      <c r="C24143" t="s">
        <v>14657</v>
      </c>
    </row>
    <row r="24144" spans="1:4" x14ac:dyDescent="0.25">
      <c r="A24144" s="2">
        <v>44715.694444444445</v>
      </c>
      <c r="B24144" t="s">
        <v>183</v>
      </c>
      <c r="D24144" t="s">
        <v>4996</v>
      </c>
    </row>
    <row r="24145" spans="1:4" x14ac:dyDescent="0.25">
      <c r="A24145" s="2">
        <v>44715.695833333331</v>
      </c>
      <c r="B24145" t="s">
        <v>183</v>
      </c>
      <c r="C24145" t="s">
        <v>14658</v>
      </c>
    </row>
    <row r="24146" spans="1:4" x14ac:dyDescent="0.25">
      <c r="A24146" s="2">
        <v>44715.695833333331</v>
      </c>
      <c r="B24146" t="s">
        <v>183</v>
      </c>
      <c r="D24146" t="s">
        <v>1849</v>
      </c>
    </row>
    <row r="24147" spans="1:4" x14ac:dyDescent="0.25">
      <c r="A24147" s="2">
        <v>44715.696527777778</v>
      </c>
      <c r="B24147" t="s">
        <v>183</v>
      </c>
      <c r="C24147" t="s">
        <v>6386</v>
      </c>
    </row>
    <row r="24148" spans="1:4" x14ac:dyDescent="0.25">
      <c r="A24148" s="2">
        <v>44715.696527777778</v>
      </c>
      <c r="B24148" t="s">
        <v>183</v>
      </c>
      <c r="D24148" t="s">
        <v>1861</v>
      </c>
    </row>
    <row r="24149" spans="1:4" x14ac:dyDescent="0.25">
      <c r="A24149" s="2">
        <v>44715.697222222225</v>
      </c>
      <c r="B24149" t="s">
        <v>183</v>
      </c>
      <c r="C24149" t="s">
        <v>14659</v>
      </c>
    </row>
    <row r="24150" spans="1:4" x14ac:dyDescent="0.25">
      <c r="A24150" s="2">
        <v>44715.697222222225</v>
      </c>
      <c r="B24150" t="s">
        <v>183</v>
      </c>
      <c r="C24150" t="s">
        <v>6386</v>
      </c>
    </row>
    <row r="24151" spans="1:4" x14ac:dyDescent="0.25">
      <c r="A24151" s="2">
        <v>44715.697222222225</v>
      </c>
      <c r="B24151" t="s">
        <v>183</v>
      </c>
      <c r="D24151" t="s">
        <v>4990</v>
      </c>
    </row>
    <row r="24152" spans="1:4" x14ac:dyDescent="0.25">
      <c r="A24152" s="2">
        <v>44715.697222222225</v>
      </c>
      <c r="B24152" t="s">
        <v>183</v>
      </c>
      <c r="D24152" t="s">
        <v>1852</v>
      </c>
    </row>
    <row r="24153" spans="1:4" x14ac:dyDescent="0.25">
      <c r="A24153" s="2">
        <v>44753.765972222223</v>
      </c>
      <c r="B24153" t="s">
        <v>191</v>
      </c>
      <c r="C24153" t="s">
        <v>14660</v>
      </c>
    </row>
    <row r="24154" spans="1:4" x14ac:dyDescent="0.25">
      <c r="A24154" s="2">
        <v>44753.765972222223</v>
      </c>
      <c r="B24154" t="s">
        <v>191</v>
      </c>
      <c r="C24154" t="s">
        <v>1538</v>
      </c>
    </row>
    <row r="24155" spans="1:4" x14ac:dyDescent="0.25">
      <c r="A24155" s="2">
        <v>44753.765972222223</v>
      </c>
      <c r="B24155" t="s">
        <v>191</v>
      </c>
      <c r="D24155" t="s">
        <v>5011</v>
      </c>
    </row>
    <row r="24156" spans="1:4" x14ac:dyDescent="0.25">
      <c r="A24156" s="2">
        <v>44753.765972222223</v>
      </c>
      <c r="B24156" t="s">
        <v>191</v>
      </c>
      <c r="D24156" t="s">
        <v>961</v>
      </c>
    </row>
    <row r="24157" spans="1:4" x14ac:dyDescent="0.25">
      <c r="A24157" s="2">
        <v>44753.76666666667</v>
      </c>
      <c r="B24157" t="s">
        <v>191</v>
      </c>
      <c r="C24157" t="s">
        <v>14661</v>
      </c>
    </row>
    <row r="24158" spans="1:4" x14ac:dyDescent="0.25">
      <c r="A24158" s="2">
        <v>44753.76666666667</v>
      </c>
      <c r="B24158" t="s">
        <v>191</v>
      </c>
      <c r="C24158" t="s">
        <v>14661</v>
      </c>
    </row>
    <row r="24159" spans="1:4" x14ac:dyDescent="0.25">
      <c r="A24159" s="2">
        <v>44753.76666666667</v>
      </c>
      <c r="B24159" t="s">
        <v>191</v>
      </c>
      <c r="D24159" t="s">
        <v>1849</v>
      </c>
    </row>
    <row r="24160" spans="1:4" x14ac:dyDescent="0.25">
      <c r="A24160" s="2">
        <v>44753.76666666667</v>
      </c>
      <c r="B24160" t="s">
        <v>191</v>
      </c>
      <c r="D24160" t="s">
        <v>1917</v>
      </c>
    </row>
    <row r="24161" spans="1:4" x14ac:dyDescent="0.25">
      <c r="A24161" s="2">
        <v>44753.774305555555</v>
      </c>
      <c r="B24161" t="s">
        <v>178</v>
      </c>
      <c r="C24161" t="s">
        <v>14660</v>
      </c>
    </row>
    <row r="24162" spans="1:4" x14ac:dyDescent="0.25">
      <c r="A24162" s="2">
        <v>44753.774305555555</v>
      </c>
      <c r="B24162" t="s">
        <v>178</v>
      </c>
      <c r="C24162" t="s">
        <v>14660</v>
      </c>
    </row>
    <row r="24163" spans="1:4" x14ac:dyDescent="0.25">
      <c r="A24163" s="2">
        <v>44753.774305555555</v>
      </c>
      <c r="B24163" t="s">
        <v>178</v>
      </c>
      <c r="C24163" t="s">
        <v>14662</v>
      </c>
    </row>
    <row r="24164" spans="1:4" x14ac:dyDescent="0.25">
      <c r="A24164" s="2">
        <v>44753.774305555555</v>
      </c>
      <c r="B24164" t="s">
        <v>178</v>
      </c>
      <c r="D24164" t="s">
        <v>856</v>
      </c>
    </row>
    <row r="24165" spans="1:4" x14ac:dyDescent="0.25">
      <c r="A24165" s="2">
        <v>44753.774305555555</v>
      </c>
      <c r="B24165" t="s">
        <v>178</v>
      </c>
      <c r="D24165" t="s">
        <v>4991</v>
      </c>
    </row>
    <row r="24166" spans="1:4" x14ac:dyDescent="0.25">
      <c r="A24166" s="2">
        <v>44753.774305555555</v>
      </c>
      <c r="B24166" t="s">
        <v>178</v>
      </c>
      <c r="D24166" t="s">
        <v>885</v>
      </c>
    </row>
    <row r="24167" spans="1:4" x14ac:dyDescent="0.25">
      <c r="A24167" s="2">
        <v>44753.775000000001</v>
      </c>
      <c r="B24167" t="s">
        <v>178</v>
      </c>
      <c r="C24167" t="s">
        <v>4</v>
      </c>
    </row>
    <row r="24168" spans="1:4" x14ac:dyDescent="0.25">
      <c r="A24168" s="2">
        <v>44753.775000000001</v>
      </c>
      <c r="B24168" t="s">
        <v>173</v>
      </c>
      <c r="C24168" t="s">
        <v>14660</v>
      </c>
    </row>
    <row r="24169" spans="1:4" x14ac:dyDescent="0.25">
      <c r="A24169" s="2">
        <v>44753.775000000001</v>
      </c>
      <c r="B24169" t="s">
        <v>178</v>
      </c>
      <c r="D24169" t="s">
        <v>952</v>
      </c>
    </row>
    <row r="24170" spans="1:4" x14ac:dyDescent="0.25">
      <c r="A24170" s="2">
        <v>44753.775000000001</v>
      </c>
      <c r="B24170" t="s">
        <v>173</v>
      </c>
      <c r="D24170" t="s">
        <v>1853</v>
      </c>
    </row>
    <row r="24171" spans="1:4" x14ac:dyDescent="0.25">
      <c r="A24171" s="2">
        <v>44783.625694444447</v>
      </c>
      <c r="B24171" t="s">
        <v>165</v>
      </c>
      <c r="C24171" t="s">
        <v>13</v>
      </c>
    </row>
    <row r="24172" spans="1:4" x14ac:dyDescent="0.25">
      <c r="A24172" s="2">
        <v>44783.625694444447</v>
      </c>
      <c r="B24172" t="s">
        <v>165</v>
      </c>
      <c r="C24172" t="s">
        <v>1538</v>
      </c>
    </row>
    <row r="24173" spans="1:4" x14ac:dyDescent="0.25">
      <c r="A24173" s="2">
        <v>44783.625694444447</v>
      </c>
      <c r="B24173" t="s">
        <v>165</v>
      </c>
      <c r="C24173" t="s">
        <v>12904</v>
      </c>
    </row>
    <row r="24174" spans="1:4" x14ac:dyDescent="0.25">
      <c r="A24174" s="2">
        <v>44783.625694444447</v>
      </c>
      <c r="B24174" t="s">
        <v>165</v>
      </c>
      <c r="C24174" t="s">
        <v>1538</v>
      </c>
    </row>
    <row r="24175" spans="1:4" x14ac:dyDescent="0.25">
      <c r="A24175" s="2">
        <v>44783.625694444447</v>
      </c>
      <c r="B24175" t="s">
        <v>165</v>
      </c>
      <c r="D24175" t="s">
        <v>1866</v>
      </c>
    </row>
    <row r="24176" spans="1:4" x14ac:dyDescent="0.25">
      <c r="A24176" s="2">
        <v>44783.625694444447</v>
      </c>
      <c r="B24176" t="s">
        <v>165</v>
      </c>
      <c r="D24176" t="s">
        <v>961</v>
      </c>
    </row>
    <row r="24177" spans="1:4" x14ac:dyDescent="0.25">
      <c r="A24177" s="2">
        <v>44783.625694444447</v>
      </c>
      <c r="B24177" t="s">
        <v>165</v>
      </c>
      <c r="D24177" t="s">
        <v>1849</v>
      </c>
    </row>
    <row r="24178" spans="1:4" x14ac:dyDescent="0.25">
      <c r="A24178" s="2">
        <v>44783.625694444447</v>
      </c>
      <c r="B24178" t="s">
        <v>165</v>
      </c>
      <c r="D24178" t="s">
        <v>832</v>
      </c>
    </row>
    <row r="24179" spans="1:4" x14ac:dyDescent="0.25">
      <c r="A24179" s="2">
        <v>44783.629861111112</v>
      </c>
      <c r="B24179" t="s">
        <v>162</v>
      </c>
      <c r="C24179" t="s">
        <v>1538</v>
      </c>
    </row>
    <row r="24180" spans="1:4" x14ac:dyDescent="0.25">
      <c r="A24180" s="2">
        <v>44783.629861111112</v>
      </c>
      <c r="B24180" t="s">
        <v>162</v>
      </c>
      <c r="C24180" t="s">
        <v>1538</v>
      </c>
    </row>
    <row r="24181" spans="1:4" x14ac:dyDescent="0.25">
      <c r="A24181" s="2">
        <v>44783.629861111112</v>
      </c>
      <c r="B24181" t="s">
        <v>162</v>
      </c>
      <c r="D24181" t="s">
        <v>5030</v>
      </c>
    </row>
    <row r="24182" spans="1:4" x14ac:dyDescent="0.25">
      <c r="A24182" s="2">
        <v>44783.629861111112</v>
      </c>
      <c r="B24182" t="s">
        <v>162</v>
      </c>
      <c r="D24182" t="s">
        <v>961</v>
      </c>
    </row>
    <row r="24183" spans="1:4" x14ac:dyDescent="0.25">
      <c r="A24183" s="2">
        <v>44784.512499999997</v>
      </c>
      <c r="B24183" t="s">
        <v>10299</v>
      </c>
      <c r="C24183" t="s">
        <v>1538</v>
      </c>
    </row>
    <row r="24184" spans="1:4" x14ac:dyDescent="0.25">
      <c r="A24184" s="2">
        <v>44784.512499999997</v>
      </c>
      <c r="B24184" t="s">
        <v>10299</v>
      </c>
      <c r="D24184" t="s">
        <v>5009</v>
      </c>
    </row>
    <row r="24185" spans="1:4" x14ac:dyDescent="0.25">
      <c r="A24185" s="2">
        <v>44787.499305555553</v>
      </c>
      <c r="B24185" t="s">
        <v>163</v>
      </c>
      <c r="C24185" t="s">
        <v>1538</v>
      </c>
    </row>
    <row r="24186" spans="1:4" x14ac:dyDescent="0.25">
      <c r="A24186" s="2">
        <v>44787.499305555553</v>
      </c>
      <c r="B24186" t="s">
        <v>163</v>
      </c>
      <c r="C24186" t="s">
        <v>1538</v>
      </c>
    </row>
    <row r="24187" spans="1:4" x14ac:dyDescent="0.25">
      <c r="A24187" s="2">
        <v>44787.499305555553</v>
      </c>
      <c r="B24187" t="s">
        <v>163</v>
      </c>
      <c r="C24187" t="s">
        <v>12905</v>
      </c>
    </row>
    <row r="24188" spans="1:4" x14ac:dyDescent="0.25">
      <c r="A24188" s="2">
        <v>44787.499305555553</v>
      </c>
      <c r="B24188" t="s">
        <v>163</v>
      </c>
      <c r="D24188" t="s">
        <v>4993</v>
      </c>
    </row>
    <row r="24189" spans="1:4" x14ac:dyDescent="0.25">
      <c r="A24189" s="2">
        <v>44787.499305555553</v>
      </c>
      <c r="B24189" t="s">
        <v>163</v>
      </c>
      <c r="D24189" t="s">
        <v>961</v>
      </c>
    </row>
    <row r="24190" spans="1:4" x14ac:dyDescent="0.25">
      <c r="A24190" s="2">
        <v>44787.499305555553</v>
      </c>
      <c r="B24190" t="s">
        <v>163</v>
      </c>
      <c r="D24190" t="s">
        <v>1849</v>
      </c>
    </row>
    <row r="24191" spans="1:4" x14ac:dyDescent="0.25">
      <c r="A24191" s="2">
        <v>44831.453472222223</v>
      </c>
      <c r="B24191" t="s">
        <v>180</v>
      </c>
      <c r="C24191" t="s">
        <v>6418</v>
      </c>
    </row>
    <row r="24192" spans="1:4" x14ac:dyDescent="0.25">
      <c r="A24192" s="2">
        <v>44831.453472222223</v>
      </c>
      <c r="B24192" t="s">
        <v>180</v>
      </c>
      <c r="C24192" t="s">
        <v>6418</v>
      </c>
    </row>
    <row r="24193" spans="1:4" x14ac:dyDescent="0.25">
      <c r="A24193" s="2">
        <v>44831.453472222223</v>
      </c>
      <c r="B24193" t="s">
        <v>180</v>
      </c>
      <c r="D24193" t="s">
        <v>5003</v>
      </c>
    </row>
    <row r="24194" spans="1:4" x14ac:dyDescent="0.25">
      <c r="A24194" s="2">
        <v>44831.45416666667</v>
      </c>
      <c r="B24194" t="s">
        <v>180</v>
      </c>
      <c r="C24194" t="s">
        <v>12906</v>
      </c>
    </row>
    <row r="24195" spans="1:4" x14ac:dyDescent="0.25">
      <c r="A24195" s="2">
        <v>44831.45416666667</v>
      </c>
      <c r="B24195" t="s">
        <v>180</v>
      </c>
      <c r="C24195" t="s">
        <v>6611</v>
      </c>
    </row>
    <row r="24196" spans="1:4" x14ac:dyDescent="0.25">
      <c r="A24196" s="2">
        <v>44831.45416666667</v>
      </c>
      <c r="B24196" t="s">
        <v>180</v>
      </c>
      <c r="D24196" t="s">
        <v>1848</v>
      </c>
    </row>
    <row r="24197" spans="1:4" x14ac:dyDescent="0.25">
      <c r="A24197" s="2">
        <v>44831.45416666667</v>
      </c>
      <c r="B24197" t="s">
        <v>180</v>
      </c>
      <c r="D24197" t="s">
        <v>1849</v>
      </c>
    </row>
    <row r="24198" spans="1:4" x14ac:dyDescent="0.25">
      <c r="A24198" s="2">
        <v>44831.45416666667</v>
      </c>
      <c r="B24198" t="s">
        <v>180</v>
      </c>
      <c r="D24198" t="s">
        <v>832</v>
      </c>
    </row>
    <row r="24199" spans="1:4" x14ac:dyDescent="0.25">
      <c r="A24199" s="2">
        <v>44840.458333333336</v>
      </c>
      <c r="B24199" t="s">
        <v>162</v>
      </c>
      <c r="C24199" t="s">
        <v>13581</v>
      </c>
    </row>
    <row r="24200" spans="1:4" x14ac:dyDescent="0.25">
      <c r="A24200" s="2">
        <v>44840.458333333336</v>
      </c>
      <c r="B24200" t="s">
        <v>162</v>
      </c>
      <c r="D24200" t="s">
        <v>5030</v>
      </c>
    </row>
    <row r="24201" spans="1:4" x14ac:dyDescent="0.25">
      <c r="A24201" s="2">
        <v>44840.459027777775</v>
      </c>
      <c r="B24201" t="s">
        <v>1131</v>
      </c>
      <c r="C24201" t="s">
        <v>13199</v>
      </c>
    </row>
    <row r="24202" spans="1:4" x14ac:dyDescent="0.25">
      <c r="A24202" s="2">
        <v>44840.459027777775</v>
      </c>
      <c r="B24202" t="s">
        <v>1131</v>
      </c>
      <c r="C24202" t="s">
        <v>1249</v>
      </c>
    </row>
    <row r="24203" spans="1:4" x14ac:dyDescent="0.25">
      <c r="A24203" s="2">
        <v>44840.459027777775</v>
      </c>
      <c r="B24203" t="s">
        <v>1131</v>
      </c>
      <c r="D24203" t="s">
        <v>5029</v>
      </c>
    </row>
    <row r="24204" spans="1:4" x14ac:dyDescent="0.25">
      <c r="A24204" s="2">
        <v>44840.459027777775</v>
      </c>
      <c r="B24204" t="s">
        <v>1131</v>
      </c>
      <c r="D24204" t="s">
        <v>1848</v>
      </c>
    </row>
    <row r="24205" spans="1:4" x14ac:dyDescent="0.25">
      <c r="A24205" s="2">
        <v>44840.461111111108</v>
      </c>
      <c r="B24205" t="s">
        <v>1131</v>
      </c>
      <c r="C24205" t="s">
        <v>13200</v>
      </c>
    </row>
    <row r="24206" spans="1:4" x14ac:dyDescent="0.25">
      <c r="A24206" s="2">
        <v>44840.461111111108</v>
      </c>
      <c r="B24206" t="s">
        <v>1131</v>
      </c>
      <c r="C24206" t="s">
        <v>9789</v>
      </c>
    </row>
    <row r="24207" spans="1:4" x14ac:dyDescent="0.25">
      <c r="A24207" s="2">
        <v>44840.461111111108</v>
      </c>
      <c r="B24207" t="s">
        <v>1131</v>
      </c>
      <c r="C24207" t="s">
        <v>6377</v>
      </c>
    </row>
    <row r="24208" spans="1:4" x14ac:dyDescent="0.25">
      <c r="A24208" s="2">
        <v>44840.461111111108</v>
      </c>
      <c r="B24208" t="s">
        <v>1131</v>
      </c>
      <c r="D24208" t="s">
        <v>1849</v>
      </c>
    </row>
    <row r="24209" spans="1:4" x14ac:dyDescent="0.25">
      <c r="A24209" s="2">
        <v>44840.461111111108</v>
      </c>
      <c r="B24209" t="s">
        <v>1131</v>
      </c>
      <c r="D24209" t="s">
        <v>1850</v>
      </c>
    </row>
    <row r="24210" spans="1:4" x14ac:dyDescent="0.25">
      <c r="A24210" s="2">
        <v>44840.461111111108</v>
      </c>
      <c r="B24210" t="s">
        <v>1131</v>
      </c>
      <c r="D24210" t="s">
        <v>1858</v>
      </c>
    </row>
    <row r="24211" spans="1:4" x14ac:dyDescent="0.25">
      <c r="A24211" s="2">
        <v>44840.497916666667</v>
      </c>
      <c r="B24211" t="s">
        <v>175</v>
      </c>
      <c r="C24211" t="s">
        <v>13447</v>
      </c>
    </row>
    <row r="24212" spans="1:4" x14ac:dyDescent="0.25">
      <c r="A24212" s="2">
        <v>44840.497916666667</v>
      </c>
      <c r="B24212" t="s">
        <v>175</v>
      </c>
      <c r="D24212" t="s">
        <v>1865</v>
      </c>
    </row>
    <row r="24213" spans="1:4" x14ac:dyDescent="0.25">
      <c r="A24213" s="2">
        <v>44840.5</v>
      </c>
      <c r="B24213" t="s">
        <v>175</v>
      </c>
      <c r="C24213" t="s">
        <v>13448</v>
      </c>
    </row>
    <row r="24214" spans="1:4" x14ac:dyDescent="0.25">
      <c r="A24214" s="2">
        <v>44840.5</v>
      </c>
      <c r="B24214" t="s">
        <v>175</v>
      </c>
      <c r="D24214" t="s">
        <v>1849</v>
      </c>
    </row>
    <row r="24215" spans="1:4" x14ac:dyDescent="0.25">
      <c r="A24215" s="2">
        <v>44840.500694444447</v>
      </c>
      <c r="B24215" t="s">
        <v>175</v>
      </c>
      <c r="C24215" t="s">
        <v>11129</v>
      </c>
    </row>
    <row r="24216" spans="1:4" x14ac:dyDescent="0.25">
      <c r="A24216" s="2">
        <v>44840.500694444447</v>
      </c>
      <c r="B24216" t="s">
        <v>175</v>
      </c>
      <c r="C24216" t="s">
        <v>7637</v>
      </c>
    </row>
    <row r="24217" spans="1:4" x14ac:dyDescent="0.25">
      <c r="A24217" s="2">
        <v>44840.500694444447</v>
      </c>
      <c r="B24217" t="s">
        <v>175</v>
      </c>
      <c r="D24217" t="s">
        <v>1861</v>
      </c>
    </row>
    <row r="24218" spans="1:4" x14ac:dyDescent="0.25">
      <c r="A24218" s="2">
        <v>44840.500694444447</v>
      </c>
      <c r="B24218" t="s">
        <v>175</v>
      </c>
      <c r="D24218" t="s">
        <v>11807</v>
      </c>
    </row>
    <row r="24219" spans="1:4" x14ac:dyDescent="0.25">
      <c r="A24219" s="2">
        <v>44840.501388888886</v>
      </c>
      <c r="B24219" t="s">
        <v>175</v>
      </c>
      <c r="C24219" t="s">
        <v>13449</v>
      </c>
    </row>
    <row r="24220" spans="1:4" x14ac:dyDescent="0.25">
      <c r="A24220" s="2">
        <v>44840.501388888886</v>
      </c>
      <c r="B24220" t="s">
        <v>175</v>
      </c>
      <c r="C24220" t="s">
        <v>13450</v>
      </c>
    </row>
    <row r="24221" spans="1:4" x14ac:dyDescent="0.25">
      <c r="A24221" s="2">
        <v>44840.501388888886</v>
      </c>
      <c r="B24221" t="s">
        <v>175</v>
      </c>
      <c r="C24221" t="s">
        <v>13451</v>
      </c>
    </row>
    <row r="24222" spans="1:4" x14ac:dyDescent="0.25">
      <c r="A24222" s="2">
        <v>44840.501388888886</v>
      </c>
      <c r="B24222" t="s">
        <v>175</v>
      </c>
      <c r="D24222" t="s">
        <v>899</v>
      </c>
    </row>
    <row r="24223" spans="1:4" x14ac:dyDescent="0.25">
      <c r="A24223" s="2">
        <v>44840.501388888886</v>
      </c>
      <c r="B24223" t="s">
        <v>175</v>
      </c>
      <c r="D24223" t="s">
        <v>953</v>
      </c>
    </row>
    <row r="24224" spans="1:4" x14ac:dyDescent="0.25">
      <c r="A24224" s="2">
        <v>44840.501388888886</v>
      </c>
      <c r="B24224" t="s">
        <v>175</v>
      </c>
      <c r="D24224" t="s">
        <v>842</v>
      </c>
    </row>
    <row r="24225" spans="1:4" x14ac:dyDescent="0.25">
      <c r="A24225" s="2">
        <v>44840.502083333333</v>
      </c>
      <c r="B24225" t="s">
        <v>175</v>
      </c>
      <c r="C24225" t="s">
        <v>194</v>
      </c>
    </row>
    <row r="24226" spans="1:4" x14ac:dyDescent="0.25">
      <c r="A24226" s="2">
        <v>44840.502083333333</v>
      </c>
      <c r="B24226" t="s">
        <v>175</v>
      </c>
      <c r="C24226" t="s">
        <v>6567</v>
      </c>
    </row>
    <row r="24227" spans="1:4" x14ac:dyDescent="0.25">
      <c r="A24227" s="2">
        <v>44840.502083333333</v>
      </c>
      <c r="B24227" t="s">
        <v>175</v>
      </c>
      <c r="D24227" t="s">
        <v>932</v>
      </c>
    </row>
    <row r="24228" spans="1:4" x14ac:dyDescent="0.25">
      <c r="A24228" s="2">
        <v>44840.502083333333</v>
      </c>
      <c r="B24228" t="s">
        <v>175</v>
      </c>
      <c r="D24228" t="s">
        <v>825</v>
      </c>
    </row>
    <row r="24229" spans="1:4" x14ac:dyDescent="0.25">
      <c r="A24229" s="2">
        <v>44840.503472222219</v>
      </c>
      <c r="B24229" t="s">
        <v>10298</v>
      </c>
      <c r="C24229" t="s">
        <v>13591</v>
      </c>
    </row>
    <row r="24230" spans="1:4" x14ac:dyDescent="0.25">
      <c r="A24230" s="2">
        <v>44840.503472222219</v>
      </c>
      <c r="B24230" t="s">
        <v>10298</v>
      </c>
      <c r="D24230" t="s">
        <v>4999</v>
      </c>
    </row>
    <row r="24231" spans="1:4" x14ac:dyDescent="0.25">
      <c r="A24231" s="2">
        <v>44840.504861111112</v>
      </c>
      <c r="B24231" t="s">
        <v>10298</v>
      </c>
      <c r="C24231" t="s">
        <v>13452</v>
      </c>
    </row>
    <row r="24232" spans="1:4" x14ac:dyDescent="0.25">
      <c r="A24232" s="2">
        <v>44840.504861111112</v>
      </c>
      <c r="B24232" t="s">
        <v>10298</v>
      </c>
      <c r="C24232" t="s">
        <v>13592</v>
      </c>
    </row>
    <row r="24233" spans="1:4" x14ac:dyDescent="0.25">
      <c r="A24233" s="2">
        <v>44840.504861111112</v>
      </c>
      <c r="B24233" t="s">
        <v>10298</v>
      </c>
      <c r="D24233" t="s">
        <v>885</v>
      </c>
    </row>
    <row r="24234" spans="1:4" x14ac:dyDescent="0.25">
      <c r="A24234" s="2">
        <v>44840.504861111112</v>
      </c>
      <c r="B24234" t="s">
        <v>10298</v>
      </c>
      <c r="D24234" t="s">
        <v>1848</v>
      </c>
    </row>
    <row r="24235" spans="1:4" x14ac:dyDescent="0.25">
      <c r="A24235" s="2">
        <v>44840.506249999999</v>
      </c>
      <c r="B24235" t="s">
        <v>10298</v>
      </c>
      <c r="C24235" t="s">
        <v>13453</v>
      </c>
    </row>
    <row r="24236" spans="1:4" x14ac:dyDescent="0.25">
      <c r="A24236" s="2">
        <v>44840.506249999999</v>
      </c>
      <c r="B24236" t="s">
        <v>10298</v>
      </c>
      <c r="C24236" t="s">
        <v>11162</v>
      </c>
    </row>
    <row r="24237" spans="1:4" x14ac:dyDescent="0.25">
      <c r="A24237" s="2">
        <v>44840.506249999999</v>
      </c>
      <c r="B24237" t="s">
        <v>10298</v>
      </c>
      <c r="C24237" t="s">
        <v>13454</v>
      </c>
    </row>
    <row r="24238" spans="1:4" x14ac:dyDescent="0.25">
      <c r="A24238" s="2">
        <v>44840.506249999999</v>
      </c>
      <c r="B24238" t="s">
        <v>10298</v>
      </c>
      <c r="C24238" t="s">
        <v>13593</v>
      </c>
    </row>
    <row r="24239" spans="1:4" x14ac:dyDescent="0.25">
      <c r="A24239" s="2">
        <v>44840.506249999999</v>
      </c>
      <c r="B24239" t="s">
        <v>10298</v>
      </c>
      <c r="C24239" t="s">
        <v>13594</v>
      </c>
    </row>
    <row r="24240" spans="1:4" x14ac:dyDescent="0.25">
      <c r="A24240" s="2">
        <v>44840.506249999999</v>
      </c>
      <c r="B24240" t="s">
        <v>10298</v>
      </c>
      <c r="D24240" t="s">
        <v>846</v>
      </c>
    </row>
    <row r="24241" spans="1:4" x14ac:dyDescent="0.25">
      <c r="A24241" s="2">
        <v>44840.506249999999</v>
      </c>
      <c r="B24241" t="s">
        <v>10298</v>
      </c>
      <c r="D24241" t="s">
        <v>908</v>
      </c>
    </row>
    <row r="24242" spans="1:4" x14ac:dyDescent="0.25">
      <c r="A24242" s="2">
        <v>44840.506249999999</v>
      </c>
      <c r="B24242" t="s">
        <v>10298</v>
      </c>
      <c r="D24242" t="s">
        <v>909</v>
      </c>
    </row>
    <row r="24243" spans="1:4" x14ac:dyDescent="0.25">
      <c r="A24243" s="2">
        <v>44840.506249999999</v>
      </c>
      <c r="B24243" t="s">
        <v>10298</v>
      </c>
      <c r="D24243" t="s">
        <v>1849</v>
      </c>
    </row>
    <row r="24244" spans="1:4" x14ac:dyDescent="0.25">
      <c r="A24244" s="2">
        <v>44840.506249999999</v>
      </c>
      <c r="B24244" t="s">
        <v>10298</v>
      </c>
      <c r="D24244" t="s">
        <v>1850</v>
      </c>
    </row>
    <row r="24245" spans="1:4" x14ac:dyDescent="0.25">
      <c r="A24245" s="2">
        <v>44840.506944444445</v>
      </c>
      <c r="B24245" t="s">
        <v>10298</v>
      </c>
      <c r="C24245" t="s">
        <v>194</v>
      </c>
    </row>
    <row r="24246" spans="1:4" x14ac:dyDescent="0.25">
      <c r="A24246" s="2">
        <v>44840.506944444445</v>
      </c>
      <c r="B24246" t="s">
        <v>10298</v>
      </c>
      <c r="C24246" t="s">
        <v>13455</v>
      </c>
    </row>
    <row r="24247" spans="1:4" x14ac:dyDescent="0.25">
      <c r="A24247" s="2">
        <v>44840.506944444445</v>
      </c>
      <c r="B24247" t="s">
        <v>10298</v>
      </c>
      <c r="C24247" t="s">
        <v>194</v>
      </c>
    </row>
    <row r="24248" spans="1:4" x14ac:dyDescent="0.25">
      <c r="A24248" s="2">
        <v>44840.506944444445</v>
      </c>
      <c r="B24248" t="s">
        <v>10298</v>
      </c>
      <c r="C24248" t="s">
        <v>13595</v>
      </c>
    </row>
    <row r="24249" spans="1:4" x14ac:dyDescent="0.25">
      <c r="A24249" s="2">
        <v>44840.506944444445</v>
      </c>
      <c r="B24249" t="s">
        <v>10298</v>
      </c>
      <c r="D24249" t="s">
        <v>848</v>
      </c>
    </row>
    <row r="24250" spans="1:4" x14ac:dyDescent="0.25">
      <c r="A24250" s="2">
        <v>44840.506944444445</v>
      </c>
      <c r="B24250" t="s">
        <v>10298</v>
      </c>
      <c r="D24250" t="s">
        <v>850</v>
      </c>
    </row>
    <row r="24251" spans="1:4" x14ac:dyDescent="0.25">
      <c r="A24251" s="2">
        <v>44840.506944444445</v>
      </c>
      <c r="B24251" t="s">
        <v>10298</v>
      </c>
      <c r="D24251" t="s">
        <v>1009</v>
      </c>
    </row>
    <row r="24252" spans="1:4" x14ac:dyDescent="0.25">
      <c r="A24252" s="2">
        <v>44840.506944444445</v>
      </c>
      <c r="B24252" t="s">
        <v>10298</v>
      </c>
      <c r="D24252" t="s">
        <v>1897</v>
      </c>
    </row>
    <row r="24253" spans="1:4" x14ac:dyDescent="0.25">
      <c r="A24253" s="2">
        <v>44840.507638888892</v>
      </c>
      <c r="B24253" t="s">
        <v>10298</v>
      </c>
      <c r="C24253" t="s">
        <v>13456</v>
      </c>
    </row>
    <row r="24254" spans="1:4" x14ac:dyDescent="0.25">
      <c r="A24254" s="2">
        <v>44840.507638888892</v>
      </c>
      <c r="B24254" t="s">
        <v>10298</v>
      </c>
      <c r="C24254" t="s">
        <v>13596</v>
      </c>
    </row>
    <row r="24255" spans="1:4" x14ac:dyDescent="0.25">
      <c r="A24255" s="2">
        <v>44840.507638888892</v>
      </c>
      <c r="B24255" t="s">
        <v>10298</v>
      </c>
      <c r="C24255" t="s">
        <v>13597</v>
      </c>
    </row>
    <row r="24256" spans="1:4" x14ac:dyDescent="0.25">
      <c r="A24256" s="2">
        <v>44840.507638888892</v>
      </c>
      <c r="B24256" t="s">
        <v>10298</v>
      </c>
      <c r="D24256" t="s">
        <v>1008</v>
      </c>
    </row>
    <row r="24257" spans="1:4" x14ac:dyDescent="0.25">
      <c r="A24257" s="2">
        <v>44840.507638888892</v>
      </c>
      <c r="B24257" t="s">
        <v>10298</v>
      </c>
      <c r="D24257" t="s">
        <v>1855</v>
      </c>
    </row>
    <row r="24258" spans="1:4" x14ac:dyDescent="0.25">
      <c r="A24258" s="2">
        <v>44840.507638888892</v>
      </c>
      <c r="B24258" t="s">
        <v>10298</v>
      </c>
      <c r="D24258" t="s">
        <v>852</v>
      </c>
    </row>
    <row r="24259" spans="1:4" x14ac:dyDescent="0.25">
      <c r="A24259" s="2">
        <v>44840.557638888888</v>
      </c>
      <c r="B24259" t="s">
        <v>10297</v>
      </c>
      <c r="C24259" t="s">
        <v>12749</v>
      </c>
    </row>
    <row r="24260" spans="1:4" x14ac:dyDescent="0.25">
      <c r="A24260" s="2">
        <v>44840.557638888888</v>
      </c>
      <c r="B24260" t="s">
        <v>10297</v>
      </c>
      <c r="D24260" t="s">
        <v>4989</v>
      </c>
    </row>
    <row r="24261" spans="1:4" x14ac:dyDescent="0.25">
      <c r="A24261" s="2">
        <v>44840.558333333334</v>
      </c>
      <c r="B24261" t="s">
        <v>10297</v>
      </c>
      <c r="C24261" t="s">
        <v>12750</v>
      </c>
    </row>
    <row r="24262" spans="1:4" x14ac:dyDescent="0.25">
      <c r="A24262" s="2">
        <v>44840.558333333334</v>
      </c>
      <c r="B24262" t="s">
        <v>10297</v>
      </c>
      <c r="C24262" t="s">
        <v>6677</v>
      </c>
    </row>
    <row r="24263" spans="1:4" x14ac:dyDescent="0.25">
      <c r="A24263" s="2">
        <v>44840.558333333334</v>
      </c>
      <c r="B24263" t="s">
        <v>10297</v>
      </c>
      <c r="D24263" t="s">
        <v>1849</v>
      </c>
    </row>
    <row r="24264" spans="1:4" x14ac:dyDescent="0.25">
      <c r="A24264" s="2">
        <v>44840.558333333334</v>
      </c>
      <c r="B24264" t="s">
        <v>10297</v>
      </c>
      <c r="D24264" t="s">
        <v>1861</v>
      </c>
    </row>
    <row r="24265" spans="1:4" x14ac:dyDescent="0.25">
      <c r="A24265" s="2">
        <v>44840.629861111112</v>
      </c>
      <c r="B24265" t="s">
        <v>10297</v>
      </c>
      <c r="C24265" t="s">
        <v>6386</v>
      </c>
    </row>
    <row r="24266" spans="1:4" x14ac:dyDescent="0.25">
      <c r="A24266" s="2">
        <v>44840.629861111112</v>
      </c>
      <c r="B24266" t="s">
        <v>10297</v>
      </c>
      <c r="D24266" t="s">
        <v>4989</v>
      </c>
    </row>
    <row r="24267" spans="1:4" x14ac:dyDescent="0.25">
      <c r="A24267" s="2">
        <v>44840.630555555559</v>
      </c>
      <c r="B24267" t="s">
        <v>10297</v>
      </c>
      <c r="C24267" t="s">
        <v>13563</v>
      </c>
    </row>
    <row r="24268" spans="1:4" x14ac:dyDescent="0.25">
      <c r="A24268" s="2">
        <v>44840.630555555559</v>
      </c>
      <c r="B24268" t="s">
        <v>10297</v>
      </c>
      <c r="C24268" t="s">
        <v>13564</v>
      </c>
    </row>
    <row r="24269" spans="1:4" x14ac:dyDescent="0.25">
      <c r="A24269" s="2">
        <v>44840.630555555559</v>
      </c>
      <c r="B24269" t="s">
        <v>10297</v>
      </c>
      <c r="D24269" t="s">
        <v>1848</v>
      </c>
    </row>
    <row r="24270" spans="1:4" x14ac:dyDescent="0.25">
      <c r="A24270" s="2">
        <v>44840.630555555559</v>
      </c>
      <c r="B24270" t="s">
        <v>10297</v>
      </c>
      <c r="D24270" t="s">
        <v>1849</v>
      </c>
    </row>
    <row r="24271" spans="1:4" x14ac:dyDescent="0.25">
      <c r="A24271" s="2">
        <v>44840.631249999999</v>
      </c>
      <c r="B24271" t="s">
        <v>10297</v>
      </c>
      <c r="C24271" t="s">
        <v>6386</v>
      </c>
    </row>
    <row r="24272" spans="1:4" x14ac:dyDescent="0.25">
      <c r="A24272" s="2">
        <v>44840.631249999999</v>
      </c>
      <c r="B24272" t="s">
        <v>10297</v>
      </c>
      <c r="C24272" t="s">
        <v>13565</v>
      </c>
    </row>
    <row r="24273" spans="1:4" x14ac:dyDescent="0.25">
      <c r="A24273" s="2">
        <v>44840.631249999999</v>
      </c>
      <c r="B24273" t="s">
        <v>10297</v>
      </c>
      <c r="C24273" t="s">
        <v>6386</v>
      </c>
    </row>
    <row r="24274" spans="1:4" x14ac:dyDescent="0.25">
      <c r="A24274" s="2">
        <v>44840.631249999999</v>
      </c>
      <c r="B24274" t="s">
        <v>10297</v>
      </c>
      <c r="D24274" t="s">
        <v>1850</v>
      </c>
    </row>
    <row r="24275" spans="1:4" x14ac:dyDescent="0.25">
      <c r="A24275" s="2">
        <v>44840.631249999999</v>
      </c>
      <c r="B24275" t="s">
        <v>10297</v>
      </c>
      <c r="D24275" t="s">
        <v>1897</v>
      </c>
    </row>
    <row r="24276" spans="1:4" x14ac:dyDescent="0.25">
      <c r="A24276" s="2">
        <v>44840.631249999999</v>
      </c>
      <c r="B24276" t="s">
        <v>10297</v>
      </c>
      <c r="D24276" t="s">
        <v>1852</v>
      </c>
    </row>
    <row r="24277" spans="1:4" x14ac:dyDescent="0.25">
      <c r="A24277" s="2">
        <v>44840.632638888892</v>
      </c>
      <c r="B24277" t="s">
        <v>10304</v>
      </c>
      <c r="C24277" t="s">
        <v>7038</v>
      </c>
    </row>
    <row r="24278" spans="1:4" x14ac:dyDescent="0.25">
      <c r="A24278" s="2">
        <v>44840.632638888892</v>
      </c>
      <c r="B24278" t="s">
        <v>10304</v>
      </c>
      <c r="C24278" t="s">
        <v>6386</v>
      </c>
    </row>
    <row r="24279" spans="1:4" x14ac:dyDescent="0.25">
      <c r="A24279" s="2">
        <v>44840.632638888892</v>
      </c>
      <c r="B24279" t="s">
        <v>10304</v>
      </c>
      <c r="D24279" t="s">
        <v>846</v>
      </c>
    </row>
    <row r="24280" spans="1:4" x14ac:dyDescent="0.25">
      <c r="A24280" s="2">
        <v>44840.632638888892</v>
      </c>
      <c r="B24280" t="s">
        <v>10304</v>
      </c>
      <c r="D24280" t="s">
        <v>908</v>
      </c>
    </row>
    <row r="24281" spans="1:4" x14ac:dyDescent="0.25">
      <c r="A24281" s="2">
        <v>44840.633333333331</v>
      </c>
      <c r="B24281" t="s">
        <v>10304</v>
      </c>
      <c r="C24281" t="s">
        <v>13566</v>
      </c>
    </row>
    <row r="24282" spans="1:4" x14ac:dyDescent="0.25">
      <c r="A24282" s="2">
        <v>44840.633333333331</v>
      </c>
      <c r="B24282" t="s">
        <v>10304</v>
      </c>
      <c r="C24282" t="s">
        <v>13567</v>
      </c>
    </row>
    <row r="24283" spans="1:4" x14ac:dyDescent="0.25">
      <c r="A24283" s="2">
        <v>44840.633333333331</v>
      </c>
      <c r="B24283" t="s">
        <v>10304</v>
      </c>
      <c r="C24283" t="s">
        <v>1538</v>
      </c>
    </row>
    <row r="24284" spans="1:4" x14ac:dyDescent="0.25">
      <c r="A24284" s="2">
        <v>44840.633333333331</v>
      </c>
      <c r="B24284" t="s">
        <v>10304</v>
      </c>
      <c r="D24284" t="s">
        <v>848</v>
      </c>
    </row>
    <row r="24285" spans="1:4" x14ac:dyDescent="0.25">
      <c r="A24285" s="2">
        <v>44840.633333333331</v>
      </c>
      <c r="B24285" t="s">
        <v>10304</v>
      </c>
      <c r="D24285" t="s">
        <v>909</v>
      </c>
    </row>
    <row r="24286" spans="1:4" x14ac:dyDescent="0.25">
      <c r="A24286" s="2">
        <v>44840.633333333331</v>
      </c>
      <c r="B24286" t="s">
        <v>10304</v>
      </c>
      <c r="D24286" t="s">
        <v>842</v>
      </c>
    </row>
    <row r="24287" spans="1:4" x14ac:dyDescent="0.25">
      <c r="A24287" s="2">
        <v>44840.634027777778</v>
      </c>
      <c r="B24287" t="s">
        <v>189</v>
      </c>
      <c r="C24287" t="s">
        <v>6386</v>
      </c>
    </row>
    <row r="24288" spans="1:4" x14ac:dyDescent="0.25">
      <c r="A24288" s="2">
        <v>44840.634027777778</v>
      </c>
      <c r="B24288" t="s">
        <v>189</v>
      </c>
      <c r="D24288" t="s">
        <v>5042</v>
      </c>
    </row>
    <row r="24289" spans="1:4" x14ac:dyDescent="0.25">
      <c r="A24289" s="2">
        <v>44840.634722222225</v>
      </c>
      <c r="B24289" t="s">
        <v>189</v>
      </c>
      <c r="C24289" t="s">
        <v>6386</v>
      </c>
    </row>
    <row r="24290" spans="1:4" x14ac:dyDescent="0.25">
      <c r="A24290" s="2">
        <v>44840.634722222225</v>
      </c>
      <c r="B24290" t="s">
        <v>189</v>
      </c>
      <c r="C24290" t="s">
        <v>13568</v>
      </c>
    </row>
    <row r="24291" spans="1:4" x14ac:dyDescent="0.25">
      <c r="A24291" s="2">
        <v>44840.634722222225</v>
      </c>
      <c r="B24291" t="s">
        <v>189</v>
      </c>
      <c r="C24291" t="s">
        <v>6386</v>
      </c>
    </row>
    <row r="24292" spans="1:4" x14ac:dyDescent="0.25">
      <c r="A24292" s="2">
        <v>44840.634722222225</v>
      </c>
      <c r="B24292" t="s">
        <v>189</v>
      </c>
      <c r="D24292" t="s">
        <v>1848</v>
      </c>
    </row>
    <row r="24293" spans="1:4" x14ac:dyDescent="0.25">
      <c r="A24293" s="2">
        <v>44840.634722222225</v>
      </c>
      <c r="B24293" t="s">
        <v>189</v>
      </c>
      <c r="D24293" t="s">
        <v>1849</v>
      </c>
    </row>
    <row r="24294" spans="1:4" x14ac:dyDescent="0.25">
      <c r="A24294" s="2">
        <v>44840.634722222225</v>
      </c>
      <c r="B24294" t="s">
        <v>189</v>
      </c>
      <c r="D24294" t="s">
        <v>1850</v>
      </c>
    </row>
    <row r="24295" spans="1:4" x14ac:dyDescent="0.25">
      <c r="A24295" s="2">
        <v>44840.636111111111</v>
      </c>
      <c r="B24295" t="s">
        <v>178</v>
      </c>
      <c r="C24295" t="s">
        <v>13031</v>
      </c>
    </row>
    <row r="24296" spans="1:4" x14ac:dyDescent="0.25">
      <c r="A24296" s="2">
        <v>44840.636111111111</v>
      </c>
      <c r="B24296" t="s">
        <v>178</v>
      </c>
      <c r="D24296" t="s">
        <v>5020</v>
      </c>
    </row>
    <row r="24297" spans="1:4" x14ac:dyDescent="0.25">
      <c r="A24297" s="2">
        <v>44840.637499999997</v>
      </c>
      <c r="B24297" t="s">
        <v>178</v>
      </c>
      <c r="C24297" t="s">
        <v>13032</v>
      </c>
    </row>
    <row r="24298" spans="1:4" x14ac:dyDescent="0.25">
      <c r="A24298" s="2">
        <v>44840.637499999997</v>
      </c>
      <c r="B24298" t="s">
        <v>178</v>
      </c>
      <c r="D24298" t="s">
        <v>1849</v>
      </c>
    </row>
    <row r="24299" spans="1:4" x14ac:dyDescent="0.25">
      <c r="A24299" s="2">
        <v>44840.638888888891</v>
      </c>
      <c r="B24299" t="s">
        <v>178</v>
      </c>
      <c r="C24299" t="s">
        <v>13033</v>
      </c>
    </row>
    <row r="24300" spans="1:4" x14ac:dyDescent="0.25">
      <c r="A24300" s="2">
        <v>44840.638888888891</v>
      </c>
      <c r="B24300" t="s">
        <v>178</v>
      </c>
      <c r="D24300" t="s">
        <v>1858</v>
      </c>
    </row>
    <row r="24301" spans="1:4" x14ac:dyDescent="0.25">
      <c r="A24301" s="2">
        <v>44840.642361111109</v>
      </c>
      <c r="B24301" t="s">
        <v>178</v>
      </c>
      <c r="C24301" t="s">
        <v>13034</v>
      </c>
    </row>
    <row r="24302" spans="1:4" x14ac:dyDescent="0.25">
      <c r="A24302" s="2">
        <v>44840.642361111109</v>
      </c>
      <c r="B24302" t="s">
        <v>178</v>
      </c>
      <c r="D24302" t="s">
        <v>1920</v>
      </c>
    </row>
    <row r="24303" spans="1:4" x14ac:dyDescent="0.25">
      <c r="A24303" s="2">
        <v>44841.525694444441</v>
      </c>
      <c r="B24303" t="s">
        <v>173</v>
      </c>
      <c r="C24303" t="s">
        <v>13257</v>
      </c>
    </row>
    <row r="24304" spans="1:4" x14ac:dyDescent="0.25">
      <c r="A24304" s="2">
        <v>44841.525694444441</v>
      </c>
      <c r="B24304" t="s">
        <v>173</v>
      </c>
      <c r="D24304" t="s">
        <v>5026</v>
      </c>
    </row>
    <row r="24305" spans="1:4" x14ac:dyDescent="0.25">
      <c r="A24305" s="2">
        <v>44841.527083333334</v>
      </c>
      <c r="B24305" t="s">
        <v>173</v>
      </c>
      <c r="C24305" t="s">
        <v>13258</v>
      </c>
    </row>
    <row r="24306" spans="1:4" x14ac:dyDescent="0.25">
      <c r="A24306" s="2">
        <v>44841.527083333334</v>
      </c>
      <c r="B24306" t="s">
        <v>178</v>
      </c>
      <c r="C24306" t="s">
        <v>14688</v>
      </c>
    </row>
    <row r="24307" spans="1:4" x14ac:dyDescent="0.25">
      <c r="A24307" s="2">
        <v>44841.527083333334</v>
      </c>
      <c r="B24307" t="s">
        <v>178</v>
      </c>
      <c r="C24307" t="s">
        <v>1538</v>
      </c>
    </row>
    <row r="24308" spans="1:4" x14ac:dyDescent="0.25">
      <c r="A24308" s="2">
        <v>44841.527083333334</v>
      </c>
      <c r="B24308" t="s">
        <v>173</v>
      </c>
      <c r="D24308" t="s">
        <v>1849</v>
      </c>
    </row>
    <row r="24309" spans="1:4" x14ac:dyDescent="0.25">
      <c r="A24309" s="2">
        <v>44841.527083333334</v>
      </c>
      <c r="B24309" t="s">
        <v>178</v>
      </c>
      <c r="D24309" t="s">
        <v>842</v>
      </c>
    </row>
    <row r="24310" spans="1:4" x14ac:dyDescent="0.25">
      <c r="A24310" s="2">
        <v>44841.527083333334</v>
      </c>
      <c r="B24310" t="s">
        <v>178</v>
      </c>
      <c r="D24310" t="s">
        <v>932</v>
      </c>
    </row>
    <row r="24311" spans="1:4" x14ac:dyDescent="0.25">
      <c r="A24311" s="2">
        <v>44841.527777777781</v>
      </c>
      <c r="B24311" t="s">
        <v>178</v>
      </c>
      <c r="C24311" t="s">
        <v>14689</v>
      </c>
    </row>
    <row r="24312" spans="1:4" x14ac:dyDescent="0.25">
      <c r="A24312" s="2">
        <v>44841.527777777781</v>
      </c>
      <c r="B24312" t="s">
        <v>178</v>
      </c>
      <c r="C24312" t="s">
        <v>14690</v>
      </c>
    </row>
    <row r="24313" spans="1:4" x14ac:dyDescent="0.25">
      <c r="A24313" s="2">
        <v>44841.527777777781</v>
      </c>
      <c r="B24313" t="s">
        <v>178</v>
      </c>
      <c r="D24313" t="s">
        <v>846</v>
      </c>
    </row>
    <row r="24314" spans="1:4" x14ac:dyDescent="0.25">
      <c r="A24314" s="2">
        <v>44841.527777777781</v>
      </c>
      <c r="B24314" t="s">
        <v>178</v>
      </c>
      <c r="D24314" t="s">
        <v>902</v>
      </c>
    </row>
    <row r="24315" spans="1:4" x14ac:dyDescent="0.25">
      <c r="A24315" s="2">
        <v>44841.52847222222</v>
      </c>
      <c r="B24315" t="s">
        <v>173</v>
      </c>
      <c r="C24315" t="s">
        <v>13259</v>
      </c>
    </row>
    <row r="24316" spans="1:4" x14ac:dyDescent="0.25">
      <c r="A24316" s="2">
        <v>44841.52847222222</v>
      </c>
      <c r="B24316" t="s">
        <v>173</v>
      </c>
      <c r="D24316" t="s">
        <v>1919</v>
      </c>
    </row>
    <row r="24317" spans="1:4" x14ac:dyDescent="0.25">
      <c r="A24317" s="2">
        <v>44841.531944444447</v>
      </c>
      <c r="B24317" t="s">
        <v>191</v>
      </c>
      <c r="C24317" t="s">
        <v>12751</v>
      </c>
    </row>
    <row r="24318" spans="1:4" x14ac:dyDescent="0.25">
      <c r="A24318" s="2">
        <v>44841.531944444447</v>
      </c>
      <c r="B24318" t="s">
        <v>191</v>
      </c>
      <c r="D24318" t="s">
        <v>5011</v>
      </c>
    </row>
    <row r="24319" spans="1:4" x14ac:dyDescent="0.25">
      <c r="A24319" s="2">
        <v>44841.532638888886</v>
      </c>
      <c r="B24319" t="s">
        <v>191</v>
      </c>
      <c r="C24319" t="s">
        <v>12752</v>
      </c>
    </row>
    <row r="24320" spans="1:4" x14ac:dyDescent="0.25">
      <c r="A24320" s="2">
        <v>44841.532638888886</v>
      </c>
      <c r="B24320" t="s">
        <v>191</v>
      </c>
      <c r="D24320" t="s">
        <v>1849</v>
      </c>
    </row>
    <row r="24321" spans="1:4" x14ac:dyDescent="0.25">
      <c r="A24321" s="2">
        <v>44841.53402777778</v>
      </c>
      <c r="B24321" t="s">
        <v>191</v>
      </c>
      <c r="C24321" t="s">
        <v>12753</v>
      </c>
    </row>
    <row r="24322" spans="1:4" x14ac:dyDescent="0.25">
      <c r="A24322" s="2">
        <v>44841.53402777778</v>
      </c>
      <c r="B24322" t="s">
        <v>191</v>
      </c>
      <c r="D24322" t="s">
        <v>1888</v>
      </c>
    </row>
    <row r="24323" spans="1:4" x14ac:dyDescent="0.25">
      <c r="A24323" s="2">
        <v>44841.534722222219</v>
      </c>
      <c r="B24323" t="s">
        <v>191</v>
      </c>
      <c r="C24323" t="s">
        <v>12754</v>
      </c>
    </row>
    <row r="24324" spans="1:4" x14ac:dyDescent="0.25">
      <c r="A24324" s="2">
        <v>44841.534722222219</v>
      </c>
      <c r="B24324" t="s">
        <v>191</v>
      </c>
      <c r="C24324" t="s">
        <v>12755</v>
      </c>
    </row>
    <row r="24325" spans="1:4" x14ac:dyDescent="0.25">
      <c r="A24325" s="2">
        <v>44841.534722222219</v>
      </c>
      <c r="B24325" t="s">
        <v>191</v>
      </c>
      <c r="C24325" t="s">
        <v>14575</v>
      </c>
    </row>
    <row r="24326" spans="1:4" x14ac:dyDescent="0.25">
      <c r="A24326" s="2">
        <v>44841.534722222219</v>
      </c>
      <c r="B24326" t="s">
        <v>191</v>
      </c>
      <c r="D24326" t="s">
        <v>1934</v>
      </c>
    </row>
    <row r="24327" spans="1:4" x14ac:dyDescent="0.25">
      <c r="A24327" s="2">
        <v>44841.534722222219</v>
      </c>
      <c r="B24327" t="s">
        <v>191</v>
      </c>
      <c r="D24327" t="s">
        <v>834</v>
      </c>
    </row>
    <row r="24328" spans="1:4" x14ac:dyDescent="0.25">
      <c r="A24328" s="2">
        <v>44841.534722222219</v>
      </c>
      <c r="B24328" t="s">
        <v>191</v>
      </c>
      <c r="D24328" t="s">
        <v>5011</v>
      </c>
    </row>
    <row r="24329" spans="1:4" x14ac:dyDescent="0.25">
      <c r="A24329" s="2">
        <v>44841.535416666666</v>
      </c>
      <c r="B24329" t="s">
        <v>191</v>
      </c>
      <c r="C24329" t="s">
        <v>12756</v>
      </c>
    </row>
    <row r="24330" spans="1:4" x14ac:dyDescent="0.25">
      <c r="A24330" s="2">
        <v>44841.535416666666</v>
      </c>
      <c r="B24330" t="s">
        <v>191</v>
      </c>
      <c r="C24330" t="s">
        <v>12757</v>
      </c>
    </row>
    <row r="24331" spans="1:4" x14ac:dyDescent="0.25">
      <c r="A24331" s="2">
        <v>44841.535416666666</v>
      </c>
      <c r="B24331" t="s">
        <v>191</v>
      </c>
      <c r="C24331" t="s">
        <v>1249</v>
      </c>
    </row>
    <row r="24332" spans="1:4" x14ac:dyDescent="0.25">
      <c r="A24332" s="2">
        <v>44841.535416666666</v>
      </c>
      <c r="B24332" t="s">
        <v>191</v>
      </c>
      <c r="D24332" t="s">
        <v>852</v>
      </c>
    </row>
    <row r="24333" spans="1:4" x14ac:dyDescent="0.25">
      <c r="A24333" s="2">
        <v>44841.535416666666</v>
      </c>
      <c r="B24333" t="s">
        <v>191</v>
      </c>
      <c r="D24333" t="s">
        <v>1855</v>
      </c>
    </row>
    <row r="24334" spans="1:4" x14ac:dyDescent="0.25">
      <c r="A24334" s="2">
        <v>44841.535416666666</v>
      </c>
      <c r="B24334" t="s">
        <v>191</v>
      </c>
      <c r="D24334" t="s">
        <v>1869</v>
      </c>
    </row>
    <row r="24335" spans="1:4" x14ac:dyDescent="0.25">
      <c r="A24335" s="2">
        <v>44841.536111111112</v>
      </c>
      <c r="B24335" t="s">
        <v>191</v>
      </c>
      <c r="C24335" t="s">
        <v>8196</v>
      </c>
    </row>
    <row r="24336" spans="1:4" x14ac:dyDescent="0.25">
      <c r="A24336" s="2">
        <v>44841.536111111112</v>
      </c>
      <c r="B24336" t="s">
        <v>191</v>
      </c>
      <c r="D24336" t="s">
        <v>902</v>
      </c>
    </row>
    <row r="24337" spans="1:4" x14ac:dyDescent="0.25">
      <c r="A24337" s="2">
        <v>44841.536805555559</v>
      </c>
      <c r="B24337" t="s">
        <v>191</v>
      </c>
      <c r="C24337" t="s">
        <v>14576</v>
      </c>
    </row>
    <row r="24338" spans="1:4" x14ac:dyDescent="0.25">
      <c r="A24338" s="2">
        <v>44841.536805555559</v>
      </c>
      <c r="B24338" t="s">
        <v>191</v>
      </c>
      <c r="D24338" t="s">
        <v>1849</v>
      </c>
    </row>
    <row r="24339" spans="1:4" x14ac:dyDescent="0.25">
      <c r="A24339" s="2">
        <v>44841.537499999999</v>
      </c>
      <c r="B24339" t="s">
        <v>191</v>
      </c>
      <c r="C24339" t="s">
        <v>14577</v>
      </c>
    </row>
    <row r="24340" spans="1:4" x14ac:dyDescent="0.25">
      <c r="A24340" s="2">
        <v>44841.537499999999</v>
      </c>
      <c r="B24340" t="s">
        <v>191</v>
      </c>
      <c r="D24340" t="s">
        <v>1888</v>
      </c>
    </row>
    <row r="24341" spans="1:4" x14ac:dyDescent="0.25">
      <c r="A24341" s="2">
        <v>44841.538194444445</v>
      </c>
      <c r="B24341" t="s">
        <v>191</v>
      </c>
      <c r="C24341" t="s">
        <v>14578</v>
      </c>
    </row>
    <row r="24342" spans="1:4" x14ac:dyDescent="0.25">
      <c r="A24342" s="2">
        <v>44841.538194444445</v>
      </c>
      <c r="B24342" t="s">
        <v>191</v>
      </c>
      <c r="D24342" t="s">
        <v>1902</v>
      </c>
    </row>
    <row r="24343" spans="1:4" x14ac:dyDescent="0.25">
      <c r="A24343" s="2">
        <v>44841.604166666664</v>
      </c>
      <c r="B24343" t="s">
        <v>10297</v>
      </c>
      <c r="C24343" t="s">
        <v>6418</v>
      </c>
    </row>
    <row r="24344" spans="1:4" x14ac:dyDescent="0.25">
      <c r="A24344" s="2">
        <v>44841.604166666664</v>
      </c>
      <c r="B24344" t="s">
        <v>10297</v>
      </c>
      <c r="C24344" t="s">
        <v>6418</v>
      </c>
    </row>
    <row r="24345" spans="1:4" x14ac:dyDescent="0.25">
      <c r="A24345" s="2">
        <v>44841.604166666664</v>
      </c>
      <c r="B24345" t="s">
        <v>10297</v>
      </c>
      <c r="C24345" t="s">
        <v>12907</v>
      </c>
    </row>
    <row r="24346" spans="1:4" x14ac:dyDescent="0.25">
      <c r="A24346" s="2">
        <v>44841.604166666664</v>
      </c>
      <c r="B24346" t="s">
        <v>10297</v>
      </c>
      <c r="C24346" t="s">
        <v>6759</v>
      </c>
    </row>
    <row r="24347" spans="1:4" x14ac:dyDescent="0.25">
      <c r="A24347" s="2">
        <v>44841.604166666664</v>
      </c>
      <c r="B24347" t="s">
        <v>10297</v>
      </c>
      <c r="C24347" t="s">
        <v>1538</v>
      </c>
    </row>
    <row r="24348" spans="1:4" x14ac:dyDescent="0.25">
      <c r="A24348" s="2">
        <v>44841.604166666664</v>
      </c>
      <c r="B24348" t="s">
        <v>10297</v>
      </c>
      <c r="D24348" t="s">
        <v>4989</v>
      </c>
    </row>
    <row r="24349" spans="1:4" x14ac:dyDescent="0.25">
      <c r="A24349" s="2">
        <v>44841.604166666664</v>
      </c>
      <c r="B24349" t="s">
        <v>10297</v>
      </c>
      <c r="D24349" t="s">
        <v>1848</v>
      </c>
    </row>
    <row r="24350" spans="1:4" x14ac:dyDescent="0.25">
      <c r="A24350" s="2">
        <v>44841.604166666664</v>
      </c>
      <c r="B24350" t="s">
        <v>10297</v>
      </c>
      <c r="D24350" t="s">
        <v>12743</v>
      </c>
    </row>
    <row r="24351" spans="1:4" x14ac:dyDescent="0.25">
      <c r="A24351" s="2">
        <v>44841.604166666664</v>
      </c>
      <c r="B24351" t="s">
        <v>10297</v>
      </c>
      <c r="D24351" t="s">
        <v>12819</v>
      </c>
    </row>
    <row r="24352" spans="1:4" x14ac:dyDescent="0.25">
      <c r="A24352" s="2">
        <v>44841.604166666664</v>
      </c>
      <c r="B24352" t="s">
        <v>10297</v>
      </c>
      <c r="D24352" t="s">
        <v>12739</v>
      </c>
    </row>
    <row r="24353" spans="1:4" x14ac:dyDescent="0.25">
      <c r="A24353" s="2">
        <v>44841.604861111111</v>
      </c>
      <c r="B24353" t="s">
        <v>10297</v>
      </c>
      <c r="C24353" t="s">
        <v>12908</v>
      </c>
    </row>
    <row r="24354" spans="1:4" x14ac:dyDescent="0.25">
      <c r="A24354" s="2">
        <v>44841.604861111111</v>
      </c>
      <c r="B24354" t="s">
        <v>10297</v>
      </c>
      <c r="C24354" t="s">
        <v>12909</v>
      </c>
    </row>
    <row r="24355" spans="1:4" x14ac:dyDescent="0.25">
      <c r="A24355" s="2">
        <v>44841.604861111111</v>
      </c>
      <c r="B24355" t="s">
        <v>10297</v>
      </c>
      <c r="C24355" t="s">
        <v>6611</v>
      </c>
    </row>
    <row r="24356" spans="1:4" x14ac:dyDescent="0.25">
      <c r="A24356" s="2">
        <v>44841.604861111111</v>
      </c>
      <c r="B24356" t="s">
        <v>10297</v>
      </c>
      <c r="C24356" t="s">
        <v>12910</v>
      </c>
    </row>
    <row r="24357" spans="1:4" x14ac:dyDescent="0.25">
      <c r="A24357" s="2">
        <v>44841.604861111111</v>
      </c>
      <c r="B24357" t="s">
        <v>10297</v>
      </c>
      <c r="C24357" t="s">
        <v>12911</v>
      </c>
    </row>
    <row r="24358" spans="1:4" x14ac:dyDescent="0.25">
      <c r="A24358" s="2">
        <v>44841.604861111111</v>
      </c>
      <c r="B24358" t="s">
        <v>10297</v>
      </c>
      <c r="D24358" t="s">
        <v>12760</v>
      </c>
    </row>
    <row r="24359" spans="1:4" x14ac:dyDescent="0.25">
      <c r="A24359" s="2">
        <v>44841.604861111111</v>
      </c>
      <c r="B24359" t="s">
        <v>10297</v>
      </c>
      <c r="D24359" t="s">
        <v>12742</v>
      </c>
    </row>
    <row r="24360" spans="1:4" x14ac:dyDescent="0.25">
      <c r="A24360" s="2">
        <v>44841.604861111111</v>
      </c>
      <c r="B24360" t="s">
        <v>10297</v>
      </c>
      <c r="D24360" t="s">
        <v>4990</v>
      </c>
    </row>
    <row r="24361" spans="1:4" x14ac:dyDescent="0.25">
      <c r="A24361" s="2">
        <v>44841.604861111111</v>
      </c>
      <c r="B24361" t="s">
        <v>10297</v>
      </c>
      <c r="D24361" t="s">
        <v>958</v>
      </c>
    </row>
    <row r="24362" spans="1:4" x14ac:dyDescent="0.25">
      <c r="A24362" s="2">
        <v>44841.604861111111</v>
      </c>
      <c r="B24362" t="s">
        <v>10297</v>
      </c>
      <c r="D24362" t="s">
        <v>856</v>
      </c>
    </row>
    <row r="24363" spans="1:4" x14ac:dyDescent="0.25">
      <c r="A24363" s="2">
        <v>44841.605555555558</v>
      </c>
      <c r="B24363" t="s">
        <v>10297</v>
      </c>
      <c r="C24363" t="s">
        <v>6567</v>
      </c>
    </row>
    <row r="24364" spans="1:4" x14ac:dyDescent="0.25">
      <c r="A24364" s="2">
        <v>44841.605555555558</v>
      </c>
      <c r="B24364" t="s">
        <v>181</v>
      </c>
      <c r="C24364" t="s">
        <v>6418</v>
      </c>
    </row>
    <row r="24365" spans="1:4" x14ac:dyDescent="0.25">
      <c r="A24365" s="2">
        <v>44841.605555555558</v>
      </c>
      <c r="B24365" t="s">
        <v>181</v>
      </c>
      <c r="C24365" t="s">
        <v>12912</v>
      </c>
    </row>
    <row r="24366" spans="1:4" x14ac:dyDescent="0.25">
      <c r="A24366" s="2">
        <v>44841.605555555558</v>
      </c>
      <c r="B24366" t="s">
        <v>181</v>
      </c>
      <c r="C24366" t="s">
        <v>12913</v>
      </c>
    </row>
    <row r="24367" spans="1:4" x14ac:dyDescent="0.25">
      <c r="A24367" s="2">
        <v>44841.605555555558</v>
      </c>
      <c r="B24367" t="s">
        <v>181</v>
      </c>
      <c r="C24367" t="s">
        <v>12914</v>
      </c>
    </row>
    <row r="24368" spans="1:4" x14ac:dyDescent="0.25">
      <c r="A24368" s="2">
        <v>44841.605555555558</v>
      </c>
      <c r="B24368" t="s">
        <v>181</v>
      </c>
      <c r="C24368" t="s">
        <v>12915</v>
      </c>
    </row>
    <row r="24369" spans="1:4" x14ac:dyDescent="0.25">
      <c r="A24369" s="2">
        <v>44841.605555555558</v>
      </c>
      <c r="B24369" t="s">
        <v>10297</v>
      </c>
      <c r="D24369" t="s">
        <v>4991</v>
      </c>
    </row>
    <row r="24370" spans="1:4" x14ac:dyDescent="0.25">
      <c r="A24370" s="2">
        <v>44841.605555555558</v>
      </c>
      <c r="B24370" t="s">
        <v>181</v>
      </c>
      <c r="D24370" t="s">
        <v>12743</v>
      </c>
    </row>
    <row r="24371" spans="1:4" x14ac:dyDescent="0.25">
      <c r="A24371" s="2">
        <v>44841.605555555558</v>
      </c>
      <c r="B24371" t="s">
        <v>181</v>
      </c>
      <c r="D24371" t="s">
        <v>12742</v>
      </c>
    </row>
    <row r="24372" spans="1:4" x14ac:dyDescent="0.25">
      <c r="A24372" s="2">
        <v>44841.605555555558</v>
      </c>
      <c r="B24372" t="s">
        <v>181</v>
      </c>
      <c r="D24372" t="s">
        <v>5031</v>
      </c>
    </row>
    <row r="24373" spans="1:4" x14ac:dyDescent="0.25">
      <c r="A24373" s="2">
        <v>44841.605555555558</v>
      </c>
      <c r="B24373" t="s">
        <v>181</v>
      </c>
      <c r="D24373" t="s">
        <v>5045</v>
      </c>
    </row>
    <row r="24374" spans="1:4" x14ac:dyDescent="0.25">
      <c r="A24374" s="2">
        <v>44841.605555555558</v>
      </c>
      <c r="B24374" t="s">
        <v>181</v>
      </c>
      <c r="D24374" t="s">
        <v>1886</v>
      </c>
    </row>
    <row r="24375" spans="1:4" x14ac:dyDescent="0.25">
      <c r="A24375" s="2">
        <v>44841.606249999997</v>
      </c>
      <c r="B24375" t="s">
        <v>181</v>
      </c>
      <c r="C24375" t="s">
        <v>12916</v>
      </c>
    </row>
    <row r="24376" spans="1:4" x14ac:dyDescent="0.25">
      <c r="A24376" s="2">
        <v>44841.606249999997</v>
      </c>
      <c r="B24376" t="s">
        <v>181</v>
      </c>
      <c r="C24376" t="s">
        <v>12917</v>
      </c>
    </row>
    <row r="24377" spans="1:4" x14ac:dyDescent="0.25">
      <c r="A24377" s="2">
        <v>44841.606249999997</v>
      </c>
      <c r="B24377" t="s">
        <v>181</v>
      </c>
      <c r="C24377" t="s">
        <v>1538</v>
      </c>
    </row>
    <row r="24378" spans="1:4" x14ac:dyDescent="0.25">
      <c r="A24378" s="2">
        <v>44841.606249999997</v>
      </c>
      <c r="B24378" t="s">
        <v>181</v>
      </c>
      <c r="C24378" t="s">
        <v>6386</v>
      </c>
    </row>
    <row r="24379" spans="1:4" x14ac:dyDescent="0.25">
      <c r="A24379" s="2">
        <v>44841.606249999997</v>
      </c>
      <c r="B24379" t="s">
        <v>181</v>
      </c>
      <c r="C24379" t="s">
        <v>6567</v>
      </c>
    </row>
    <row r="24380" spans="1:4" x14ac:dyDescent="0.25">
      <c r="A24380" s="2">
        <v>44841.606249999997</v>
      </c>
      <c r="B24380" t="s">
        <v>181</v>
      </c>
      <c r="D24380" t="s">
        <v>12760</v>
      </c>
    </row>
    <row r="24381" spans="1:4" x14ac:dyDescent="0.25">
      <c r="A24381" s="2">
        <v>44841.606249999997</v>
      </c>
      <c r="B24381" t="s">
        <v>181</v>
      </c>
      <c r="D24381" t="s">
        <v>12742</v>
      </c>
    </row>
    <row r="24382" spans="1:4" x14ac:dyDescent="0.25">
      <c r="A24382" s="2">
        <v>44841.606249999997</v>
      </c>
      <c r="B24382" t="s">
        <v>181</v>
      </c>
      <c r="D24382" t="s">
        <v>12739</v>
      </c>
    </row>
    <row r="24383" spans="1:4" x14ac:dyDescent="0.25">
      <c r="A24383" s="2">
        <v>44841.606249999997</v>
      </c>
      <c r="B24383" t="s">
        <v>181</v>
      </c>
      <c r="D24383" t="s">
        <v>1861</v>
      </c>
    </row>
    <row r="24384" spans="1:4" x14ac:dyDescent="0.25">
      <c r="A24384" s="2">
        <v>44841.606249999997</v>
      </c>
      <c r="B24384" t="s">
        <v>181</v>
      </c>
      <c r="D24384" t="s">
        <v>846</v>
      </c>
    </row>
    <row r="24385" spans="1:4" x14ac:dyDescent="0.25">
      <c r="A24385" s="2">
        <v>44841.726388888892</v>
      </c>
      <c r="B24385" t="s">
        <v>164</v>
      </c>
      <c r="C24385" t="s">
        <v>13035</v>
      </c>
    </row>
    <row r="24386" spans="1:4" x14ac:dyDescent="0.25">
      <c r="A24386" s="2">
        <v>44841.726388888892</v>
      </c>
      <c r="B24386" t="s">
        <v>166</v>
      </c>
      <c r="C24386" t="s">
        <v>13598</v>
      </c>
    </row>
    <row r="24387" spans="1:4" x14ac:dyDescent="0.25">
      <c r="A24387" s="2">
        <v>44841.726388888892</v>
      </c>
      <c r="B24387" t="s">
        <v>164</v>
      </c>
      <c r="D24387" t="s">
        <v>5001</v>
      </c>
    </row>
    <row r="24388" spans="1:4" x14ac:dyDescent="0.25">
      <c r="A24388" s="2">
        <v>44841.726388888892</v>
      </c>
      <c r="B24388" t="s">
        <v>166</v>
      </c>
      <c r="D24388" t="s">
        <v>5043</v>
      </c>
    </row>
    <row r="24389" spans="1:4" x14ac:dyDescent="0.25">
      <c r="A24389" s="2">
        <v>44841.727083333331</v>
      </c>
      <c r="B24389" t="s">
        <v>166</v>
      </c>
      <c r="C24389" t="s">
        <v>13599</v>
      </c>
    </row>
    <row r="24390" spans="1:4" x14ac:dyDescent="0.25">
      <c r="A24390" s="2">
        <v>44841.727083333331</v>
      </c>
      <c r="B24390" t="s">
        <v>166</v>
      </c>
      <c r="D24390" t="s">
        <v>12760</v>
      </c>
    </row>
    <row r="24391" spans="1:4" x14ac:dyDescent="0.25">
      <c r="A24391" s="2">
        <v>44841.727777777778</v>
      </c>
      <c r="B24391" t="s">
        <v>164</v>
      </c>
      <c r="C24391" t="s">
        <v>13036</v>
      </c>
    </row>
    <row r="24392" spans="1:4" x14ac:dyDescent="0.25">
      <c r="A24392" s="2">
        <v>44841.727777777778</v>
      </c>
      <c r="B24392" t="s">
        <v>164</v>
      </c>
      <c r="D24392" t="s">
        <v>1888</v>
      </c>
    </row>
    <row r="24393" spans="1:4" x14ac:dyDescent="0.25">
      <c r="A24393" s="2">
        <v>44841.728472222225</v>
      </c>
      <c r="B24393" t="s">
        <v>164</v>
      </c>
      <c r="C24393" t="s">
        <v>13037</v>
      </c>
    </row>
    <row r="24394" spans="1:4" x14ac:dyDescent="0.25">
      <c r="A24394" s="2">
        <v>44841.728472222225</v>
      </c>
      <c r="B24394" t="s">
        <v>164</v>
      </c>
      <c r="D24394" t="s">
        <v>12743</v>
      </c>
    </row>
    <row r="24395" spans="1:4" x14ac:dyDescent="0.25">
      <c r="A24395" s="2">
        <v>44841.729166666664</v>
      </c>
      <c r="B24395" t="s">
        <v>166</v>
      </c>
      <c r="C24395" t="s">
        <v>13600</v>
      </c>
    </row>
    <row r="24396" spans="1:4" x14ac:dyDescent="0.25">
      <c r="A24396" s="2">
        <v>44841.729166666664</v>
      </c>
      <c r="B24396" t="s">
        <v>166</v>
      </c>
      <c r="D24396" t="s">
        <v>1942</v>
      </c>
    </row>
    <row r="24397" spans="1:4" x14ac:dyDescent="0.25">
      <c r="A24397" s="2">
        <v>44841.729861111111</v>
      </c>
      <c r="B24397" t="s">
        <v>164</v>
      </c>
      <c r="C24397" t="s">
        <v>13038</v>
      </c>
    </row>
    <row r="24398" spans="1:4" x14ac:dyDescent="0.25">
      <c r="A24398" s="2">
        <v>44841.729861111111</v>
      </c>
      <c r="B24398" t="s">
        <v>164</v>
      </c>
      <c r="C24398" t="s">
        <v>13039</v>
      </c>
    </row>
    <row r="24399" spans="1:4" x14ac:dyDescent="0.25">
      <c r="A24399" s="2">
        <v>44841.729861111111</v>
      </c>
      <c r="B24399" t="s">
        <v>166</v>
      </c>
      <c r="C24399" t="s">
        <v>13601</v>
      </c>
    </row>
    <row r="24400" spans="1:4" x14ac:dyDescent="0.25">
      <c r="A24400" s="2">
        <v>44841.729861111111</v>
      </c>
      <c r="B24400" t="s">
        <v>164</v>
      </c>
      <c r="D24400" t="s">
        <v>12819</v>
      </c>
    </row>
    <row r="24401" spans="1:4" x14ac:dyDescent="0.25">
      <c r="A24401" s="2">
        <v>44841.729861111111</v>
      </c>
      <c r="B24401" t="s">
        <v>164</v>
      </c>
      <c r="D24401" t="s">
        <v>12739</v>
      </c>
    </row>
    <row r="24402" spans="1:4" x14ac:dyDescent="0.25">
      <c r="A24402" s="2">
        <v>44841.729861111111</v>
      </c>
      <c r="B24402" t="s">
        <v>166</v>
      </c>
      <c r="D24402" t="s">
        <v>12739</v>
      </c>
    </row>
    <row r="24403" spans="1:4" x14ac:dyDescent="0.25">
      <c r="A24403" s="2">
        <v>44841.730555555558</v>
      </c>
      <c r="B24403" t="s">
        <v>164</v>
      </c>
      <c r="C24403" t="s">
        <v>13040</v>
      </c>
    </row>
    <row r="24404" spans="1:4" x14ac:dyDescent="0.25">
      <c r="A24404" s="2">
        <v>44841.730555555558</v>
      </c>
      <c r="B24404" t="s">
        <v>164</v>
      </c>
      <c r="C24404" t="s">
        <v>13041</v>
      </c>
    </row>
    <row r="24405" spans="1:4" x14ac:dyDescent="0.25">
      <c r="A24405" s="2">
        <v>44841.730555555558</v>
      </c>
      <c r="B24405" t="s">
        <v>166</v>
      </c>
      <c r="C24405" t="s">
        <v>13602</v>
      </c>
    </row>
    <row r="24406" spans="1:4" x14ac:dyDescent="0.25">
      <c r="A24406" s="2">
        <v>44841.730555555558</v>
      </c>
      <c r="B24406" t="s">
        <v>164</v>
      </c>
      <c r="D24406" t="s">
        <v>12760</v>
      </c>
    </row>
    <row r="24407" spans="1:4" x14ac:dyDescent="0.25">
      <c r="A24407" s="2">
        <v>44841.730555555558</v>
      </c>
      <c r="B24407" t="s">
        <v>164</v>
      </c>
      <c r="D24407" t="s">
        <v>12742</v>
      </c>
    </row>
    <row r="24408" spans="1:4" x14ac:dyDescent="0.25">
      <c r="A24408" s="2">
        <v>44841.730555555558</v>
      </c>
      <c r="B24408" t="s">
        <v>166</v>
      </c>
      <c r="D24408" t="s">
        <v>12743</v>
      </c>
    </row>
    <row r="24409" spans="1:4" x14ac:dyDescent="0.25">
      <c r="A24409" s="2">
        <v>44841.731249999997</v>
      </c>
      <c r="B24409" t="s">
        <v>166</v>
      </c>
      <c r="C24409" t="s">
        <v>13603</v>
      </c>
    </row>
    <row r="24410" spans="1:4" x14ac:dyDescent="0.25">
      <c r="A24410" s="2">
        <v>44841.731249999997</v>
      </c>
      <c r="B24410" t="s">
        <v>166</v>
      </c>
      <c r="D24410" t="s">
        <v>912</v>
      </c>
    </row>
    <row r="24411" spans="1:4" x14ac:dyDescent="0.25">
      <c r="A24411" s="2">
        <v>44841.731944444444</v>
      </c>
      <c r="B24411" t="s">
        <v>166</v>
      </c>
      <c r="C24411" t="s">
        <v>13604</v>
      </c>
    </row>
    <row r="24412" spans="1:4" x14ac:dyDescent="0.25">
      <c r="A24412" s="2">
        <v>44841.731944444444</v>
      </c>
      <c r="B24412" t="s">
        <v>166</v>
      </c>
      <c r="D24412" t="s">
        <v>893</v>
      </c>
    </row>
    <row r="24413" spans="1:4" x14ac:dyDescent="0.25">
      <c r="A24413" s="2">
        <v>44841.769444444442</v>
      </c>
      <c r="B24413" t="s">
        <v>172</v>
      </c>
      <c r="C24413" t="s">
        <v>13831</v>
      </c>
    </row>
    <row r="24414" spans="1:4" x14ac:dyDescent="0.25">
      <c r="A24414" s="2">
        <v>44841.769444444442</v>
      </c>
      <c r="B24414" t="s">
        <v>172</v>
      </c>
      <c r="D24414" t="s">
        <v>11327</v>
      </c>
    </row>
    <row r="24415" spans="1:4" x14ac:dyDescent="0.25">
      <c r="A24415" s="2">
        <v>44841.770138888889</v>
      </c>
      <c r="B24415" t="s">
        <v>172</v>
      </c>
      <c r="C24415" t="s">
        <v>13832</v>
      </c>
    </row>
    <row r="24416" spans="1:4" x14ac:dyDescent="0.25">
      <c r="A24416" s="2">
        <v>44841.770138888889</v>
      </c>
      <c r="B24416" t="s">
        <v>172</v>
      </c>
      <c r="D24416" t="s">
        <v>1886</v>
      </c>
    </row>
    <row r="24417" spans="1:4" x14ac:dyDescent="0.25">
      <c r="A24417" s="2">
        <v>44841.772916666669</v>
      </c>
      <c r="B24417" t="s">
        <v>172</v>
      </c>
      <c r="C24417" t="s">
        <v>13833</v>
      </c>
    </row>
    <row r="24418" spans="1:4" x14ac:dyDescent="0.25">
      <c r="A24418" s="2">
        <v>44841.772916666669</v>
      </c>
      <c r="B24418" t="s">
        <v>172</v>
      </c>
      <c r="D24418" t="s">
        <v>12760</v>
      </c>
    </row>
    <row r="24419" spans="1:4" x14ac:dyDescent="0.25">
      <c r="A24419" s="2">
        <v>44841.773611111108</v>
      </c>
      <c r="B24419" t="s">
        <v>172</v>
      </c>
      <c r="C24419" t="s">
        <v>13834</v>
      </c>
    </row>
    <row r="24420" spans="1:4" x14ac:dyDescent="0.25">
      <c r="A24420" s="2">
        <v>44841.773611111108</v>
      </c>
      <c r="B24420" t="s">
        <v>172</v>
      </c>
      <c r="D24420" t="s">
        <v>12819</v>
      </c>
    </row>
    <row r="24421" spans="1:4" x14ac:dyDescent="0.25">
      <c r="A24421" s="2">
        <v>44841.774305555555</v>
      </c>
      <c r="B24421" t="s">
        <v>172</v>
      </c>
      <c r="C24421" t="s">
        <v>6567</v>
      </c>
    </row>
    <row r="24422" spans="1:4" x14ac:dyDescent="0.25">
      <c r="A24422" s="2">
        <v>44841.774305555555</v>
      </c>
      <c r="B24422" t="s">
        <v>172</v>
      </c>
      <c r="D24422" t="s">
        <v>12739</v>
      </c>
    </row>
    <row r="24423" spans="1:4" x14ac:dyDescent="0.25">
      <c r="A24423" s="2">
        <v>44841.776388888888</v>
      </c>
      <c r="B24423" t="s">
        <v>172</v>
      </c>
      <c r="C24423" t="s">
        <v>13835</v>
      </c>
    </row>
    <row r="24424" spans="1:4" x14ac:dyDescent="0.25">
      <c r="A24424" s="2">
        <v>44841.776388888888</v>
      </c>
      <c r="B24424" t="s">
        <v>172</v>
      </c>
      <c r="C24424" t="s">
        <v>13836</v>
      </c>
    </row>
    <row r="24425" spans="1:4" x14ac:dyDescent="0.25">
      <c r="A24425" s="2">
        <v>44841.776388888888</v>
      </c>
      <c r="B24425" t="s">
        <v>172</v>
      </c>
      <c r="D24425" t="s">
        <v>12743</v>
      </c>
    </row>
    <row r="24426" spans="1:4" x14ac:dyDescent="0.25">
      <c r="A24426" s="2">
        <v>44841.776388888888</v>
      </c>
      <c r="B24426" t="s">
        <v>172</v>
      </c>
      <c r="D24426" t="s">
        <v>12742</v>
      </c>
    </row>
    <row r="24427" spans="1:4" x14ac:dyDescent="0.25">
      <c r="A24427" s="2">
        <v>44841.777083333334</v>
      </c>
      <c r="B24427" t="s">
        <v>172</v>
      </c>
      <c r="C24427" t="s">
        <v>13837</v>
      </c>
    </row>
    <row r="24428" spans="1:4" x14ac:dyDescent="0.25">
      <c r="A24428" s="2">
        <v>44841.777083333334</v>
      </c>
      <c r="B24428" t="s">
        <v>172</v>
      </c>
      <c r="D24428" t="s">
        <v>1008</v>
      </c>
    </row>
    <row r="24429" spans="1:4" x14ac:dyDescent="0.25">
      <c r="A24429" s="2">
        <v>44841.777777777781</v>
      </c>
      <c r="B24429" t="s">
        <v>172</v>
      </c>
      <c r="C24429" t="s">
        <v>13838</v>
      </c>
    </row>
    <row r="24430" spans="1:4" x14ac:dyDescent="0.25">
      <c r="A24430" s="2">
        <v>44841.777777777781</v>
      </c>
      <c r="B24430" t="s">
        <v>172</v>
      </c>
      <c r="C24430" t="s">
        <v>13839</v>
      </c>
    </row>
    <row r="24431" spans="1:4" x14ac:dyDescent="0.25">
      <c r="A24431" s="2">
        <v>44841.777777777781</v>
      </c>
      <c r="B24431" t="s">
        <v>172</v>
      </c>
      <c r="D24431" t="s">
        <v>899</v>
      </c>
    </row>
    <row r="24432" spans="1:4" x14ac:dyDescent="0.25">
      <c r="A24432" s="2">
        <v>44841.777777777781</v>
      </c>
      <c r="B24432" t="s">
        <v>172</v>
      </c>
      <c r="D24432" t="s">
        <v>850</v>
      </c>
    </row>
    <row r="24433" spans="1:4" x14ac:dyDescent="0.25">
      <c r="A24433" s="2">
        <v>44841.77847222222</v>
      </c>
      <c r="B24433" t="s">
        <v>172</v>
      </c>
      <c r="C24433" t="s">
        <v>13840</v>
      </c>
    </row>
    <row r="24434" spans="1:4" x14ac:dyDescent="0.25">
      <c r="A24434" s="2">
        <v>44841.77847222222</v>
      </c>
      <c r="B24434" t="s">
        <v>172</v>
      </c>
      <c r="C24434" t="s">
        <v>13841</v>
      </c>
    </row>
    <row r="24435" spans="1:4" x14ac:dyDescent="0.25">
      <c r="A24435" s="2">
        <v>44841.77847222222</v>
      </c>
      <c r="B24435" t="s">
        <v>172</v>
      </c>
      <c r="D24435" t="s">
        <v>852</v>
      </c>
    </row>
    <row r="24436" spans="1:4" x14ac:dyDescent="0.25">
      <c r="A24436" s="2">
        <v>44841.77847222222</v>
      </c>
      <c r="B24436" t="s">
        <v>172</v>
      </c>
      <c r="D24436" t="s">
        <v>1003</v>
      </c>
    </row>
    <row r="24437" spans="1:4" x14ac:dyDescent="0.25">
      <c r="A24437" s="2">
        <v>44841.779166666667</v>
      </c>
      <c r="B24437" t="s">
        <v>172</v>
      </c>
      <c r="C24437" t="s">
        <v>13842</v>
      </c>
    </row>
    <row r="24438" spans="1:4" x14ac:dyDescent="0.25">
      <c r="A24438" s="2">
        <v>44841.779166666667</v>
      </c>
      <c r="B24438" t="s">
        <v>172</v>
      </c>
      <c r="C24438" t="s">
        <v>13843</v>
      </c>
    </row>
    <row r="24439" spans="1:4" x14ac:dyDescent="0.25">
      <c r="A24439" s="2">
        <v>44841.779166666667</v>
      </c>
      <c r="B24439" t="s">
        <v>172</v>
      </c>
      <c r="D24439" t="s">
        <v>12857</v>
      </c>
    </row>
    <row r="24440" spans="1:4" x14ac:dyDescent="0.25">
      <c r="A24440" s="2">
        <v>44841.779166666667</v>
      </c>
      <c r="B24440" t="s">
        <v>172</v>
      </c>
      <c r="D24440" t="s">
        <v>827</v>
      </c>
    </row>
    <row r="24441" spans="1:4" x14ac:dyDescent="0.25">
      <c r="A24441" s="2">
        <v>44841.780555555553</v>
      </c>
      <c r="B24441" t="s">
        <v>172</v>
      </c>
      <c r="C24441" t="s">
        <v>13844</v>
      </c>
    </row>
    <row r="24442" spans="1:4" x14ac:dyDescent="0.25">
      <c r="A24442" s="2">
        <v>44841.780555555553</v>
      </c>
      <c r="B24442" t="s">
        <v>172</v>
      </c>
      <c r="C24442" t="s">
        <v>13845</v>
      </c>
    </row>
    <row r="24443" spans="1:4" x14ac:dyDescent="0.25">
      <c r="A24443" s="2">
        <v>44841.780555555553</v>
      </c>
      <c r="B24443" t="s">
        <v>172</v>
      </c>
      <c r="C24443" t="s">
        <v>13846</v>
      </c>
    </row>
    <row r="24444" spans="1:4" x14ac:dyDescent="0.25">
      <c r="A24444" s="2">
        <v>44841.780555555553</v>
      </c>
      <c r="B24444" t="s">
        <v>172</v>
      </c>
      <c r="D24444" t="s">
        <v>842</v>
      </c>
    </row>
    <row r="24445" spans="1:4" x14ac:dyDescent="0.25">
      <c r="A24445" s="2">
        <v>44841.780555555553</v>
      </c>
      <c r="B24445" t="s">
        <v>172</v>
      </c>
      <c r="D24445" t="s">
        <v>932</v>
      </c>
    </row>
    <row r="24446" spans="1:4" x14ac:dyDescent="0.25">
      <c r="A24446" s="2">
        <v>44841.780555555553</v>
      </c>
      <c r="B24446" t="s">
        <v>172</v>
      </c>
      <c r="D24446" t="s">
        <v>1855</v>
      </c>
    </row>
    <row r="24447" spans="1:4" x14ac:dyDescent="0.25">
      <c r="A24447" s="2">
        <v>44841.790972222225</v>
      </c>
      <c r="B24447" t="s">
        <v>10298</v>
      </c>
      <c r="C24447" t="s">
        <v>13583</v>
      </c>
    </row>
    <row r="24448" spans="1:4" x14ac:dyDescent="0.25">
      <c r="A24448" s="2">
        <v>44841.790972222225</v>
      </c>
      <c r="B24448" t="s">
        <v>10298</v>
      </c>
      <c r="C24448" t="s">
        <v>13584</v>
      </c>
    </row>
    <row r="24449" spans="1:4" x14ac:dyDescent="0.25">
      <c r="A24449" s="2">
        <v>44841.790972222225</v>
      </c>
      <c r="B24449" t="s">
        <v>10298</v>
      </c>
      <c r="D24449" t="s">
        <v>4999</v>
      </c>
    </row>
    <row r="24450" spans="1:4" x14ac:dyDescent="0.25">
      <c r="A24450" s="2">
        <v>44841.790972222225</v>
      </c>
      <c r="B24450" t="s">
        <v>10298</v>
      </c>
      <c r="D24450" t="s">
        <v>961</v>
      </c>
    </row>
    <row r="24451" spans="1:4" x14ac:dyDescent="0.25">
      <c r="A24451" s="2">
        <v>44841.793055555558</v>
      </c>
      <c r="B24451" t="s">
        <v>10296</v>
      </c>
      <c r="C24451" t="s">
        <v>13585</v>
      </c>
    </row>
    <row r="24452" spans="1:4" x14ac:dyDescent="0.25">
      <c r="A24452" s="2">
        <v>44841.793055555558</v>
      </c>
      <c r="B24452" t="s">
        <v>10296</v>
      </c>
      <c r="D24452" t="s">
        <v>4988</v>
      </c>
    </row>
    <row r="24453" spans="1:4" x14ac:dyDescent="0.25">
      <c r="A24453" s="2">
        <v>44841.793749999997</v>
      </c>
      <c r="B24453" t="s">
        <v>1457</v>
      </c>
      <c r="C24453" t="s">
        <v>9991</v>
      </c>
    </row>
    <row r="24454" spans="1:4" x14ac:dyDescent="0.25">
      <c r="A24454" s="2">
        <v>44841.793749999997</v>
      </c>
      <c r="B24454" t="s">
        <v>10296</v>
      </c>
      <c r="C24454" t="s">
        <v>13586</v>
      </c>
    </row>
    <row r="24455" spans="1:4" x14ac:dyDescent="0.25">
      <c r="A24455" s="2">
        <v>44841.793749999997</v>
      </c>
      <c r="B24455" t="s">
        <v>10296</v>
      </c>
      <c r="C24455" t="s">
        <v>6443</v>
      </c>
    </row>
    <row r="24456" spans="1:4" x14ac:dyDescent="0.25">
      <c r="A24456" s="2">
        <v>44841.793749999997</v>
      </c>
      <c r="B24456" t="s">
        <v>10296</v>
      </c>
      <c r="C24456" t="s">
        <v>13587</v>
      </c>
    </row>
    <row r="24457" spans="1:4" x14ac:dyDescent="0.25">
      <c r="A24457" s="2">
        <v>44841.793749999997</v>
      </c>
      <c r="B24457" t="s">
        <v>1457</v>
      </c>
      <c r="D24457" t="s">
        <v>1941</v>
      </c>
    </row>
    <row r="24458" spans="1:4" x14ac:dyDescent="0.25">
      <c r="A24458" s="2">
        <v>44841.793749999997</v>
      </c>
      <c r="B24458" t="s">
        <v>10296</v>
      </c>
      <c r="D24458" t="s">
        <v>12739</v>
      </c>
    </row>
    <row r="24459" spans="1:4" x14ac:dyDescent="0.25">
      <c r="A24459" s="2">
        <v>44841.793749999997</v>
      </c>
      <c r="B24459" t="s">
        <v>10296</v>
      </c>
      <c r="D24459" t="s">
        <v>1861</v>
      </c>
    </row>
    <row r="24460" spans="1:4" x14ac:dyDescent="0.25">
      <c r="A24460" s="2">
        <v>44841.793749999997</v>
      </c>
      <c r="B24460" t="s">
        <v>10296</v>
      </c>
      <c r="D24460" t="s">
        <v>12740</v>
      </c>
    </row>
    <row r="24461" spans="1:4" x14ac:dyDescent="0.25">
      <c r="A24461" s="2">
        <v>44841.794444444444</v>
      </c>
      <c r="B24461" t="s">
        <v>1457</v>
      </c>
      <c r="C24461" t="s">
        <v>12918</v>
      </c>
    </row>
    <row r="24462" spans="1:4" x14ac:dyDescent="0.25">
      <c r="A24462" s="2">
        <v>44841.794444444444</v>
      </c>
      <c r="B24462" t="s">
        <v>1457</v>
      </c>
      <c r="C24462" t="s">
        <v>6386</v>
      </c>
    </row>
    <row r="24463" spans="1:4" x14ac:dyDescent="0.25">
      <c r="A24463" s="2">
        <v>44841.794444444444</v>
      </c>
      <c r="B24463" t="s">
        <v>1457</v>
      </c>
      <c r="D24463" t="s">
        <v>12739</v>
      </c>
    </row>
    <row r="24464" spans="1:4" x14ac:dyDescent="0.25">
      <c r="A24464" s="2">
        <v>44841.794444444444</v>
      </c>
      <c r="B24464" t="s">
        <v>1457</v>
      </c>
      <c r="D24464" t="s">
        <v>1861</v>
      </c>
    </row>
    <row r="24465" spans="1:4" x14ac:dyDescent="0.25">
      <c r="A24465" s="2">
        <v>44841.795138888891</v>
      </c>
      <c r="B24465" t="s">
        <v>1457</v>
      </c>
      <c r="C24465" t="s">
        <v>23</v>
      </c>
    </row>
    <row r="24466" spans="1:4" x14ac:dyDescent="0.25">
      <c r="A24466" s="2">
        <v>44841.795138888891</v>
      </c>
      <c r="B24466" t="s">
        <v>1457</v>
      </c>
      <c r="D24466" t="s">
        <v>12842</v>
      </c>
    </row>
    <row r="24467" spans="1:4" x14ac:dyDescent="0.25">
      <c r="A24467" s="2">
        <v>44841.79583333333</v>
      </c>
      <c r="B24467" t="s">
        <v>1457</v>
      </c>
      <c r="C24467" t="s">
        <v>12919</v>
      </c>
    </row>
    <row r="24468" spans="1:4" x14ac:dyDescent="0.25">
      <c r="A24468" s="2">
        <v>44841.79583333333</v>
      </c>
      <c r="B24468" t="s">
        <v>10296</v>
      </c>
      <c r="C24468" t="s">
        <v>13588</v>
      </c>
    </row>
    <row r="24469" spans="1:4" x14ac:dyDescent="0.25">
      <c r="A24469" s="2">
        <v>44841.79583333333</v>
      </c>
      <c r="B24469" t="s">
        <v>1457</v>
      </c>
      <c r="D24469" t="s">
        <v>12742</v>
      </c>
    </row>
    <row r="24470" spans="1:4" x14ac:dyDescent="0.25">
      <c r="A24470" s="2">
        <v>44841.79583333333</v>
      </c>
      <c r="B24470" t="s">
        <v>10296</v>
      </c>
      <c r="D24470" t="s">
        <v>12742</v>
      </c>
    </row>
    <row r="24471" spans="1:4" x14ac:dyDescent="0.25">
      <c r="A24471" s="2">
        <v>44841.796527777777</v>
      </c>
      <c r="B24471" t="s">
        <v>1457</v>
      </c>
      <c r="C24471" t="s">
        <v>1538</v>
      </c>
    </row>
    <row r="24472" spans="1:4" x14ac:dyDescent="0.25">
      <c r="A24472" s="2">
        <v>44841.796527777777</v>
      </c>
      <c r="B24472" t="s">
        <v>10296</v>
      </c>
      <c r="C24472" t="s">
        <v>13589</v>
      </c>
    </row>
    <row r="24473" spans="1:4" x14ac:dyDescent="0.25">
      <c r="A24473" s="2">
        <v>44841.796527777777</v>
      </c>
      <c r="B24473" t="s">
        <v>1457</v>
      </c>
      <c r="D24473" t="s">
        <v>12760</v>
      </c>
    </row>
    <row r="24474" spans="1:4" x14ac:dyDescent="0.25">
      <c r="A24474" s="2">
        <v>44841.796527777777</v>
      </c>
      <c r="B24474" t="s">
        <v>10296</v>
      </c>
      <c r="D24474" t="s">
        <v>1897</v>
      </c>
    </row>
    <row r="24475" spans="1:4" x14ac:dyDescent="0.25">
      <c r="A24475" s="2">
        <v>44841.797222222223</v>
      </c>
      <c r="B24475" t="s">
        <v>1457</v>
      </c>
      <c r="C24475" t="s">
        <v>12920</v>
      </c>
    </row>
    <row r="24476" spans="1:4" x14ac:dyDescent="0.25">
      <c r="A24476" s="2">
        <v>44841.797222222223</v>
      </c>
      <c r="B24476" t="s">
        <v>10296</v>
      </c>
      <c r="C24476" t="s">
        <v>6443</v>
      </c>
    </row>
    <row r="24477" spans="1:4" x14ac:dyDescent="0.25">
      <c r="A24477" s="2">
        <v>44841.797222222223</v>
      </c>
      <c r="B24477" t="s">
        <v>10296</v>
      </c>
      <c r="C24477" t="s">
        <v>13590</v>
      </c>
    </row>
    <row r="24478" spans="1:4" x14ac:dyDescent="0.25">
      <c r="A24478" s="2">
        <v>44841.797222222223</v>
      </c>
      <c r="B24478" t="s">
        <v>1457</v>
      </c>
      <c r="D24478" t="s">
        <v>12742</v>
      </c>
    </row>
    <row r="24479" spans="1:4" x14ac:dyDescent="0.25">
      <c r="A24479" s="2">
        <v>44841.797222222223</v>
      </c>
      <c r="B24479" t="s">
        <v>10296</v>
      </c>
      <c r="D24479" t="s">
        <v>1852</v>
      </c>
    </row>
    <row r="24480" spans="1:4" x14ac:dyDescent="0.25">
      <c r="A24480" s="2">
        <v>44841.797222222223</v>
      </c>
      <c r="B24480" t="s">
        <v>10296</v>
      </c>
      <c r="D24480" t="s">
        <v>12842</v>
      </c>
    </row>
    <row r="24481" spans="1:4" x14ac:dyDescent="0.25">
      <c r="A24481" s="2">
        <v>44841.79791666667</v>
      </c>
      <c r="B24481" t="s">
        <v>1457</v>
      </c>
      <c r="C24481" t="s">
        <v>12921</v>
      </c>
    </row>
    <row r="24482" spans="1:4" x14ac:dyDescent="0.25">
      <c r="A24482" s="2">
        <v>44841.79791666667</v>
      </c>
      <c r="B24482" t="s">
        <v>10296</v>
      </c>
      <c r="C24482" t="s">
        <v>11072</v>
      </c>
    </row>
    <row r="24483" spans="1:4" x14ac:dyDescent="0.25">
      <c r="A24483" s="2">
        <v>44841.79791666667</v>
      </c>
      <c r="B24483" t="s">
        <v>1457</v>
      </c>
      <c r="D24483" t="s">
        <v>1942</v>
      </c>
    </row>
    <row r="24484" spans="1:4" x14ac:dyDescent="0.25">
      <c r="A24484" s="2">
        <v>44841.79791666667</v>
      </c>
      <c r="B24484" t="s">
        <v>10296</v>
      </c>
      <c r="D24484" t="s">
        <v>12742</v>
      </c>
    </row>
    <row r="24485" spans="1:4" x14ac:dyDescent="0.25">
      <c r="A24485" s="2">
        <v>44841.798611111109</v>
      </c>
      <c r="B24485" t="s">
        <v>1457</v>
      </c>
      <c r="C24485" t="s">
        <v>6386</v>
      </c>
    </row>
    <row r="24486" spans="1:4" x14ac:dyDescent="0.25">
      <c r="A24486" s="2">
        <v>44841.798611111109</v>
      </c>
      <c r="B24486" t="s">
        <v>1457</v>
      </c>
      <c r="D24486" t="s">
        <v>1852</v>
      </c>
    </row>
    <row r="24487" spans="1:4" x14ac:dyDescent="0.25">
      <c r="A24487" s="2">
        <v>44841.861805555556</v>
      </c>
      <c r="B24487" t="s">
        <v>179</v>
      </c>
      <c r="C24487" t="s">
        <v>6386</v>
      </c>
    </row>
    <row r="24488" spans="1:4" x14ac:dyDescent="0.25">
      <c r="A24488" s="2">
        <v>44841.861805555556</v>
      </c>
      <c r="B24488" t="s">
        <v>179</v>
      </c>
      <c r="C24488" t="s">
        <v>14448</v>
      </c>
    </row>
    <row r="24489" spans="1:4" x14ac:dyDescent="0.25">
      <c r="A24489" s="2">
        <v>44841.861805555556</v>
      </c>
      <c r="B24489" t="s">
        <v>179</v>
      </c>
      <c r="D24489" t="s">
        <v>5052</v>
      </c>
    </row>
    <row r="24490" spans="1:4" x14ac:dyDescent="0.25">
      <c r="A24490" s="2">
        <v>44841.861805555556</v>
      </c>
      <c r="B24490" t="s">
        <v>179</v>
      </c>
      <c r="D24490" t="s">
        <v>12760</v>
      </c>
    </row>
    <row r="24491" spans="1:4" x14ac:dyDescent="0.25">
      <c r="A24491" s="2">
        <v>44841.862500000003</v>
      </c>
      <c r="B24491" t="s">
        <v>179</v>
      </c>
      <c r="C24491" t="s">
        <v>14449</v>
      </c>
    </row>
    <row r="24492" spans="1:4" x14ac:dyDescent="0.25">
      <c r="A24492" s="2">
        <v>44841.862500000003</v>
      </c>
      <c r="B24492" t="s">
        <v>179</v>
      </c>
      <c r="D24492" t="s">
        <v>12742</v>
      </c>
    </row>
    <row r="24493" spans="1:4" x14ac:dyDescent="0.25">
      <c r="A24493" s="2">
        <v>44841.863194444442</v>
      </c>
      <c r="B24493" t="s">
        <v>179</v>
      </c>
      <c r="C24493" t="s">
        <v>14450</v>
      </c>
    </row>
    <row r="24494" spans="1:4" x14ac:dyDescent="0.25">
      <c r="A24494" s="2">
        <v>44841.863888888889</v>
      </c>
      <c r="B24494" t="s">
        <v>179</v>
      </c>
      <c r="D24494" t="s">
        <v>12842</v>
      </c>
    </row>
    <row r="24495" spans="1:4" x14ac:dyDescent="0.25">
      <c r="A24495" s="2">
        <v>44841.864583333336</v>
      </c>
      <c r="B24495" t="s">
        <v>179</v>
      </c>
      <c r="C24495" t="s">
        <v>14451</v>
      </c>
    </row>
    <row r="24496" spans="1:4" x14ac:dyDescent="0.25">
      <c r="A24496" s="2">
        <v>44841.864583333336</v>
      </c>
      <c r="B24496" t="s">
        <v>179</v>
      </c>
      <c r="D24496" t="s">
        <v>12742</v>
      </c>
    </row>
    <row r="24497" spans="1:4" x14ac:dyDescent="0.25">
      <c r="A24497" s="2">
        <v>44841.865277777775</v>
      </c>
      <c r="B24497" t="s">
        <v>179</v>
      </c>
      <c r="C24497" t="s">
        <v>14452</v>
      </c>
    </row>
    <row r="24498" spans="1:4" x14ac:dyDescent="0.25">
      <c r="A24498" s="2">
        <v>44841.865277777775</v>
      </c>
      <c r="B24498" t="s">
        <v>179</v>
      </c>
      <c r="D24498" t="s">
        <v>1888</v>
      </c>
    </row>
    <row r="24499" spans="1:4" x14ac:dyDescent="0.25">
      <c r="A24499" s="2">
        <v>44841.865972222222</v>
      </c>
      <c r="B24499" t="s">
        <v>179</v>
      </c>
      <c r="C24499" t="s">
        <v>14453</v>
      </c>
    </row>
    <row r="24500" spans="1:4" x14ac:dyDescent="0.25">
      <c r="A24500" s="2">
        <v>44841.865972222222</v>
      </c>
      <c r="B24500" t="s">
        <v>179</v>
      </c>
      <c r="D24500" t="s">
        <v>12739</v>
      </c>
    </row>
    <row r="24501" spans="1:4" x14ac:dyDescent="0.25">
      <c r="A24501" s="2">
        <v>44841.866666666669</v>
      </c>
      <c r="B24501" t="s">
        <v>179</v>
      </c>
      <c r="C24501" t="s">
        <v>14454</v>
      </c>
    </row>
    <row r="24502" spans="1:4" x14ac:dyDescent="0.25">
      <c r="A24502" s="2">
        <v>44841.866666666669</v>
      </c>
      <c r="B24502" t="s">
        <v>179</v>
      </c>
      <c r="D24502" t="s">
        <v>1921</v>
      </c>
    </row>
    <row r="24503" spans="1:4" x14ac:dyDescent="0.25">
      <c r="A24503" s="2">
        <v>44841.867361111108</v>
      </c>
      <c r="B24503" t="s">
        <v>179</v>
      </c>
      <c r="C24503" t="s">
        <v>14455</v>
      </c>
    </row>
    <row r="24504" spans="1:4" x14ac:dyDescent="0.25">
      <c r="A24504" s="2">
        <v>44841.867361111108</v>
      </c>
      <c r="B24504" t="s">
        <v>179</v>
      </c>
      <c r="C24504" t="s">
        <v>14456</v>
      </c>
    </row>
    <row r="24505" spans="1:4" x14ac:dyDescent="0.25">
      <c r="A24505" s="2">
        <v>44841.867361111108</v>
      </c>
      <c r="B24505" t="s">
        <v>179</v>
      </c>
      <c r="D24505" t="s">
        <v>1139</v>
      </c>
    </row>
    <row r="24506" spans="1:4" x14ac:dyDescent="0.25">
      <c r="A24506" s="2">
        <v>44841.867361111108</v>
      </c>
      <c r="B24506" t="s">
        <v>179</v>
      </c>
      <c r="D24506" t="s">
        <v>1151</v>
      </c>
    </row>
    <row r="24507" spans="1:4" x14ac:dyDescent="0.25">
      <c r="A24507" s="2">
        <v>44841.868055555555</v>
      </c>
      <c r="B24507" t="s">
        <v>179</v>
      </c>
      <c r="C24507" t="s">
        <v>14457</v>
      </c>
    </row>
    <row r="24508" spans="1:4" x14ac:dyDescent="0.25">
      <c r="A24508" s="2">
        <v>44841.868055555555</v>
      </c>
      <c r="B24508" t="s">
        <v>179</v>
      </c>
      <c r="D24508" t="s">
        <v>1141</v>
      </c>
    </row>
    <row r="24509" spans="1:4" x14ac:dyDescent="0.25">
      <c r="A24509" s="2">
        <v>44841.868750000001</v>
      </c>
      <c r="B24509" t="s">
        <v>179</v>
      </c>
      <c r="C24509" t="s">
        <v>14458</v>
      </c>
    </row>
    <row r="24510" spans="1:4" x14ac:dyDescent="0.25">
      <c r="A24510" s="2">
        <v>44841.868750000001</v>
      </c>
      <c r="B24510" t="s">
        <v>179</v>
      </c>
      <c r="D24510" t="s">
        <v>952</v>
      </c>
    </row>
    <row r="24511" spans="1:4" x14ac:dyDescent="0.25">
      <c r="A24511" s="2">
        <v>44841.869444444441</v>
      </c>
      <c r="B24511" t="s">
        <v>179</v>
      </c>
      <c r="C24511" t="s">
        <v>14459</v>
      </c>
    </row>
    <row r="24512" spans="1:4" x14ac:dyDescent="0.25">
      <c r="A24512" s="2">
        <v>44841.869444444441</v>
      </c>
      <c r="B24512" t="s">
        <v>179</v>
      </c>
      <c r="D24512" t="s">
        <v>825</v>
      </c>
    </row>
    <row r="24513" spans="1:4" x14ac:dyDescent="0.25">
      <c r="A24513" s="2">
        <v>44841.870138888888</v>
      </c>
      <c r="B24513" t="s">
        <v>179</v>
      </c>
      <c r="C24513" t="s">
        <v>14460</v>
      </c>
    </row>
    <row r="24514" spans="1:4" x14ac:dyDescent="0.25">
      <c r="A24514" s="2">
        <v>44841.870138888888</v>
      </c>
      <c r="B24514" t="s">
        <v>179</v>
      </c>
      <c r="C24514" t="s">
        <v>10739</v>
      </c>
    </row>
    <row r="24515" spans="1:4" x14ac:dyDescent="0.25">
      <c r="A24515" s="2">
        <v>44841.870138888888</v>
      </c>
      <c r="B24515" t="s">
        <v>179</v>
      </c>
      <c r="C24515" t="s">
        <v>6386</v>
      </c>
    </row>
    <row r="24516" spans="1:4" x14ac:dyDescent="0.25">
      <c r="A24516" s="2">
        <v>44841.870138888888</v>
      </c>
      <c r="B24516" t="s">
        <v>179</v>
      </c>
      <c r="D24516" t="s">
        <v>853</v>
      </c>
    </row>
    <row r="24517" spans="1:4" x14ac:dyDescent="0.25">
      <c r="A24517" s="2">
        <v>44841.870138888888</v>
      </c>
      <c r="B24517" t="s">
        <v>179</v>
      </c>
      <c r="D24517" t="s">
        <v>856</v>
      </c>
    </row>
    <row r="24518" spans="1:4" x14ac:dyDescent="0.25">
      <c r="A24518" s="2">
        <v>44841.870138888888</v>
      </c>
      <c r="B24518" t="s">
        <v>179</v>
      </c>
      <c r="D24518" t="s">
        <v>5005</v>
      </c>
    </row>
    <row r="24519" spans="1:4" x14ac:dyDescent="0.25">
      <c r="A24519" s="2">
        <v>44841.870833333334</v>
      </c>
      <c r="B24519" t="s">
        <v>179</v>
      </c>
      <c r="C24519" t="s">
        <v>14461</v>
      </c>
    </row>
    <row r="24520" spans="1:4" x14ac:dyDescent="0.25">
      <c r="A24520" s="2">
        <v>44841.870833333334</v>
      </c>
      <c r="B24520" t="s">
        <v>179</v>
      </c>
      <c r="D24520" t="s">
        <v>850</v>
      </c>
    </row>
    <row r="24521" spans="1:4" x14ac:dyDescent="0.25">
      <c r="A24521" s="2">
        <v>44842.480555555558</v>
      </c>
      <c r="B24521" t="s">
        <v>162</v>
      </c>
      <c r="C24521" t="s">
        <v>12730</v>
      </c>
    </row>
    <row r="24522" spans="1:4" x14ac:dyDescent="0.25">
      <c r="A24522" s="2">
        <v>44842.480555555558</v>
      </c>
      <c r="B24522" t="s">
        <v>162</v>
      </c>
      <c r="C24522" t="s">
        <v>12731</v>
      </c>
    </row>
    <row r="24523" spans="1:4" x14ac:dyDescent="0.25">
      <c r="A24523" s="2">
        <v>44842.480555555558</v>
      </c>
      <c r="B24523" t="s">
        <v>162</v>
      </c>
      <c r="D24523" t="s">
        <v>5030</v>
      </c>
    </row>
    <row r="24524" spans="1:4" x14ac:dyDescent="0.25">
      <c r="A24524" s="2">
        <v>44842.480555555558</v>
      </c>
      <c r="B24524" t="s">
        <v>162</v>
      </c>
      <c r="D24524" t="s">
        <v>1849</v>
      </c>
    </row>
    <row r="24525" spans="1:4" x14ac:dyDescent="0.25">
      <c r="A24525" s="2">
        <v>44842.481249999997</v>
      </c>
      <c r="B24525" t="s">
        <v>162</v>
      </c>
      <c r="C24525" t="s">
        <v>12732</v>
      </c>
    </row>
    <row r="24526" spans="1:4" x14ac:dyDescent="0.25">
      <c r="A24526" s="2">
        <v>44842.481249999997</v>
      </c>
      <c r="B24526" t="s">
        <v>162</v>
      </c>
      <c r="D24526" t="s">
        <v>1851</v>
      </c>
    </row>
    <row r="24527" spans="1:4" x14ac:dyDescent="0.25">
      <c r="A24527" s="2">
        <v>44842.481944444444</v>
      </c>
      <c r="B24527" t="s">
        <v>162</v>
      </c>
      <c r="C24527" t="s">
        <v>12733</v>
      </c>
    </row>
    <row r="24528" spans="1:4" x14ac:dyDescent="0.25">
      <c r="A24528" s="2">
        <v>44842.481944444444</v>
      </c>
      <c r="B24528" t="s">
        <v>162</v>
      </c>
      <c r="C24528" t="s">
        <v>12734</v>
      </c>
    </row>
    <row r="24529" spans="1:4" x14ac:dyDescent="0.25">
      <c r="A24529" s="2">
        <v>44842.481944444444</v>
      </c>
      <c r="B24529" t="s">
        <v>162</v>
      </c>
      <c r="D24529" t="s">
        <v>1934</v>
      </c>
    </row>
    <row r="24530" spans="1:4" x14ac:dyDescent="0.25">
      <c r="A24530" s="2">
        <v>44842.481944444444</v>
      </c>
      <c r="B24530" t="s">
        <v>162</v>
      </c>
      <c r="D24530" t="s">
        <v>855</v>
      </c>
    </row>
    <row r="24531" spans="1:4" x14ac:dyDescent="0.25">
      <c r="A24531" s="2">
        <v>44842.482638888891</v>
      </c>
      <c r="B24531" t="s">
        <v>162</v>
      </c>
      <c r="C24531" t="s">
        <v>12735</v>
      </c>
    </row>
    <row r="24532" spans="1:4" x14ac:dyDescent="0.25">
      <c r="A24532" s="2">
        <v>44842.482638888891</v>
      </c>
      <c r="B24532" t="s">
        <v>162</v>
      </c>
      <c r="D24532" t="s">
        <v>844</v>
      </c>
    </row>
    <row r="24533" spans="1:4" x14ac:dyDescent="0.25">
      <c r="A24533" s="2">
        <v>44842.48333333333</v>
      </c>
      <c r="B24533" t="s">
        <v>162</v>
      </c>
      <c r="C24533" t="s">
        <v>12736</v>
      </c>
    </row>
    <row r="24534" spans="1:4" x14ac:dyDescent="0.25">
      <c r="A24534" s="2">
        <v>44842.48333333333</v>
      </c>
      <c r="B24534" t="s">
        <v>162</v>
      </c>
      <c r="D24534" t="s">
        <v>885</v>
      </c>
    </row>
    <row r="24535" spans="1:4" x14ac:dyDescent="0.25">
      <c r="A24535" s="2">
        <v>44842.525694444441</v>
      </c>
      <c r="B24535" t="s">
        <v>10296</v>
      </c>
      <c r="C24535" t="s">
        <v>14378</v>
      </c>
    </row>
    <row r="24536" spans="1:4" x14ac:dyDescent="0.25">
      <c r="A24536" s="2">
        <v>44842.525694444441</v>
      </c>
      <c r="B24536" t="s">
        <v>10296</v>
      </c>
      <c r="C24536" t="s">
        <v>6459</v>
      </c>
    </row>
    <row r="24537" spans="1:4" x14ac:dyDescent="0.25">
      <c r="A24537" s="2">
        <v>44842.525694444441</v>
      </c>
      <c r="B24537" t="s">
        <v>10296</v>
      </c>
      <c r="D24537" t="s">
        <v>4988</v>
      </c>
    </row>
    <row r="24538" spans="1:4" x14ac:dyDescent="0.25">
      <c r="A24538" s="2">
        <v>44842.525694444441</v>
      </c>
      <c r="B24538" t="s">
        <v>10296</v>
      </c>
      <c r="D24538" t="s">
        <v>1897</v>
      </c>
    </row>
    <row r="24539" spans="1:4" x14ac:dyDescent="0.25">
      <c r="A24539" s="2">
        <v>44842.526388888888</v>
      </c>
      <c r="B24539" t="s">
        <v>10296</v>
      </c>
      <c r="C24539" t="s">
        <v>14379</v>
      </c>
    </row>
    <row r="24540" spans="1:4" x14ac:dyDescent="0.25">
      <c r="A24540" s="2">
        <v>44842.526388888888</v>
      </c>
      <c r="B24540" t="s">
        <v>10296</v>
      </c>
      <c r="C24540" t="s">
        <v>14380</v>
      </c>
    </row>
    <row r="24541" spans="1:4" x14ac:dyDescent="0.25">
      <c r="A24541" s="2">
        <v>44842.526388888888</v>
      </c>
      <c r="B24541" t="s">
        <v>10296</v>
      </c>
      <c r="D24541" t="s">
        <v>12739</v>
      </c>
    </row>
    <row r="24542" spans="1:4" x14ac:dyDescent="0.25">
      <c r="A24542" s="2">
        <v>44842.526388888888</v>
      </c>
      <c r="B24542" t="s">
        <v>10296</v>
      </c>
      <c r="D24542" t="s">
        <v>12824</v>
      </c>
    </row>
    <row r="24543" spans="1:4" x14ac:dyDescent="0.25">
      <c r="A24543" s="2">
        <v>44842.527083333334</v>
      </c>
      <c r="B24543" t="s">
        <v>10296</v>
      </c>
      <c r="C24543" t="s">
        <v>14381</v>
      </c>
    </row>
    <row r="24544" spans="1:4" x14ac:dyDescent="0.25">
      <c r="A24544" s="2">
        <v>44842.527083333334</v>
      </c>
      <c r="B24544" t="s">
        <v>10296</v>
      </c>
      <c r="D24544" t="s">
        <v>12742</v>
      </c>
    </row>
    <row r="24545" spans="1:4" x14ac:dyDescent="0.25">
      <c r="A24545" s="2">
        <v>44842.646527777775</v>
      </c>
      <c r="B24545" t="s">
        <v>175</v>
      </c>
      <c r="C24545" t="s">
        <v>6443</v>
      </c>
    </row>
    <row r="24546" spans="1:4" x14ac:dyDescent="0.25">
      <c r="A24546" s="2">
        <v>44842.646527777775</v>
      </c>
      <c r="B24546" t="s">
        <v>175</v>
      </c>
      <c r="C24546" t="s">
        <v>6443</v>
      </c>
    </row>
    <row r="24547" spans="1:4" x14ac:dyDescent="0.25">
      <c r="A24547" s="2">
        <v>44842.646527777775</v>
      </c>
      <c r="B24547" t="s">
        <v>175</v>
      </c>
      <c r="D24547" t="s">
        <v>1865</v>
      </c>
    </row>
    <row r="24548" spans="1:4" x14ac:dyDescent="0.25">
      <c r="A24548" s="2">
        <v>44842.646527777775</v>
      </c>
      <c r="B24548" t="s">
        <v>175</v>
      </c>
      <c r="D24548" t="s">
        <v>1848</v>
      </c>
    </row>
    <row r="24549" spans="1:4" x14ac:dyDescent="0.25">
      <c r="A24549" s="2">
        <v>44842.910416666666</v>
      </c>
      <c r="B24549" t="s">
        <v>10298</v>
      </c>
      <c r="C24549" t="s">
        <v>13042</v>
      </c>
    </row>
    <row r="24550" spans="1:4" x14ac:dyDescent="0.25">
      <c r="A24550" s="2">
        <v>44842.910416666666</v>
      </c>
      <c r="B24550" t="s">
        <v>10298</v>
      </c>
      <c r="D24550" t="s">
        <v>4999</v>
      </c>
    </row>
    <row r="24551" spans="1:4" x14ac:dyDescent="0.25">
      <c r="A24551" s="2">
        <v>44842.913194444445</v>
      </c>
      <c r="B24551" t="s">
        <v>10298</v>
      </c>
      <c r="C24551" t="s">
        <v>13043</v>
      </c>
    </row>
    <row r="24552" spans="1:4" x14ac:dyDescent="0.25">
      <c r="A24552" s="2">
        <v>44842.913194444445</v>
      </c>
      <c r="B24552" t="s">
        <v>10298</v>
      </c>
      <c r="D24552" t="s">
        <v>12743</v>
      </c>
    </row>
    <row r="24553" spans="1:4" x14ac:dyDescent="0.25">
      <c r="A24553" s="2">
        <v>44842.913888888892</v>
      </c>
      <c r="B24553" t="s">
        <v>10298</v>
      </c>
      <c r="C24553" t="s">
        <v>13044</v>
      </c>
    </row>
    <row r="24554" spans="1:4" x14ac:dyDescent="0.25">
      <c r="A24554" s="2">
        <v>44842.913888888892</v>
      </c>
      <c r="B24554" t="s">
        <v>10298</v>
      </c>
      <c r="C24554" t="s">
        <v>13045</v>
      </c>
    </row>
    <row r="24555" spans="1:4" x14ac:dyDescent="0.25">
      <c r="A24555" s="2">
        <v>44842.913888888892</v>
      </c>
      <c r="B24555" t="s">
        <v>10298</v>
      </c>
      <c r="D24555" t="s">
        <v>12742</v>
      </c>
    </row>
    <row r="24556" spans="1:4" x14ac:dyDescent="0.25">
      <c r="A24556" s="2">
        <v>44842.913888888892</v>
      </c>
      <c r="B24556" t="s">
        <v>10298</v>
      </c>
      <c r="D24556" t="s">
        <v>12739</v>
      </c>
    </row>
    <row r="24557" spans="1:4" x14ac:dyDescent="0.25">
      <c r="A24557" s="2">
        <v>44842.951388888891</v>
      </c>
      <c r="B24557" t="s">
        <v>184</v>
      </c>
      <c r="C24557" t="s">
        <v>13457</v>
      </c>
    </row>
    <row r="24558" spans="1:4" x14ac:dyDescent="0.25">
      <c r="A24558" s="2">
        <v>44842.951388888891</v>
      </c>
      <c r="B24558" t="s">
        <v>184</v>
      </c>
      <c r="D24558" t="s">
        <v>4987</v>
      </c>
    </row>
    <row r="24559" spans="1:4" x14ac:dyDescent="0.25">
      <c r="A24559" s="2">
        <v>44842.95208333333</v>
      </c>
      <c r="B24559" t="s">
        <v>184</v>
      </c>
      <c r="C24559" t="s">
        <v>13458</v>
      </c>
    </row>
    <row r="24560" spans="1:4" x14ac:dyDescent="0.25">
      <c r="A24560" s="2">
        <v>44842.95208333333</v>
      </c>
      <c r="B24560" t="s">
        <v>184</v>
      </c>
      <c r="D24560" t="s">
        <v>12743</v>
      </c>
    </row>
    <row r="24561" spans="1:4" x14ac:dyDescent="0.25">
      <c r="A24561" s="2">
        <v>44842.953472222223</v>
      </c>
      <c r="B24561" t="s">
        <v>184</v>
      </c>
      <c r="C24561" t="s">
        <v>13459</v>
      </c>
    </row>
    <row r="24562" spans="1:4" x14ac:dyDescent="0.25">
      <c r="A24562" s="2">
        <v>44842.953472222223</v>
      </c>
      <c r="B24562" t="s">
        <v>184</v>
      </c>
      <c r="D24562" t="s">
        <v>12742</v>
      </c>
    </row>
    <row r="24563" spans="1:4" x14ac:dyDescent="0.25">
      <c r="A24563" s="2">
        <v>44842.95416666667</v>
      </c>
      <c r="B24563" t="s">
        <v>184</v>
      </c>
      <c r="C24563" t="s">
        <v>13460</v>
      </c>
    </row>
    <row r="24564" spans="1:4" x14ac:dyDescent="0.25">
      <c r="A24564" s="2">
        <v>44842.95416666667</v>
      </c>
      <c r="B24564" t="s">
        <v>184</v>
      </c>
      <c r="D24564" t="s">
        <v>12740</v>
      </c>
    </row>
    <row r="24565" spans="1:4" x14ac:dyDescent="0.25">
      <c r="A24565" s="2">
        <v>44842.954861111109</v>
      </c>
      <c r="B24565" t="s">
        <v>184</v>
      </c>
      <c r="C24565" t="s">
        <v>13461</v>
      </c>
    </row>
    <row r="24566" spans="1:4" x14ac:dyDescent="0.25">
      <c r="A24566" s="2">
        <v>44842.954861111109</v>
      </c>
      <c r="B24566" t="s">
        <v>184</v>
      </c>
      <c r="D24566" t="s">
        <v>12742</v>
      </c>
    </row>
    <row r="24567" spans="1:4" x14ac:dyDescent="0.25">
      <c r="A24567" s="2">
        <v>44842.956250000003</v>
      </c>
      <c r="B24567" t="s">
        <v>10299</v>
      </c>
      <c r="C24567" t="s">
        <v>13462</v>
      </c>
    </row>
    <row r="24568" spans="1:4" x14ac:dyDescent="0.25">
      <c r="A24568" s="2">
        <v>44842.956250000003</v>
      </c>
      <c r="B24568" t="s">
        <v>10299</v>
      </c>
      <c r="D24568" t="s">
        <v>5009</v>
      </c>
    </row>
    <row r="24569" spans="1:4" x14ac:dyDescent="0.25">
      <c r="A24569" s="2">
        <v>44842.956944444442</v>
      </c>
      <c r="B24569" t="s">
        <v>10299</v>
      </c>
      <c r="C24569" t="s">
        <v>13463</v>
      </c>
    </row>
    <row r="24570" spans="1:4" x14ac:dyDescent="0.25">
      <c r="A24570" s="2">
        <v>44842.956944444442</v>
      </c>
      <c r="B24570" t="s">
        <v>10299</v>
      </c>
      <c r="D24570" t="s">
        <v>12760</v>
      </c>
    </row>
    <row r="24571" spans="1:4" x14ac:dyDescent="0.25">
      <c r="A24571" s="2">
        <v>44842.957638888889</v>
      </c>
      <c r="B24571" t="s">
        <v>10299</v>
      </c>
      <c r="C24571" t="s">
        <v>13464</v>
      </c>
    </row>
    <row r="24572" spans="1:4" x14ac:dyDescent="0.25">
      <c r="A24572" s="2">
        <v>44842.957638888889</v>
      </c>
      <c r="B24572" t="s">
        <v>10299</v>
      </c>
      <c r="C24572" t="s">
        <v>13465</v>
      </c>
    </row>
    <row r="24573" spans="1:4" x14ac:dyDescent="0.25">
      <c r="A24573" s="2">
        <v>44842.957638888889</v>
      </c>
      <c r="B24573" t="s">
        <v>10299</v>
      </c>
      <c r="D24573" t="s">
        <v>12742</v>
      </c>
    </row>
    <row r="24574" spans="1:4" x14ac:dyDescent="0.25">
      <c r="A24574" s="2">
        <v>44842.957638888889</v>
      </c>
      <c r="B24574" t="s">
        <v>10299</v>
      </c>
      <c r="D24574" t="s">
        <v>12842</v>
      </c>
    </row>
    <row r="24575" spans="1:4" x14ac:dyDescent="0.25">
      <c r="A24575" s="2">
        <v>44842.958333333336</v>
      </c>
      <c r="B24575" t="s">
        <v>10299</v>
      </c>
      <c r="C24575" t="s">
        <v>13466</v>
      </c>
    </row>
    <row r="24576" spans="1:4" x14ac:dyDescent="0.25">
      <c r="A24576" s="2">
        <v>44842.958333333336</v>
      </c>
      <c r="B24576" t="s">
        <v>10299</v>
      </c>
      <c r="D24576" t="s">
        <v>12742</v>
      </c>
    </row>
    <row r="24577" spans="1:4" x14ac:dyDescent="0.25">
      <c r="A24577" s="2">
        <v>44843.563888888886</v>
      </c>
      <c r="B24577" t="s">
        <v>176</v>
      </c>
      <c r="C24577" t="s">
        <v>13942</v>
      </c>
    </row>
    <row r="24578" spans="1:4" x14ac:dyDescent="0.25">
      <c r="A24578" s="2">
        <v>44843.563888888886</v>
      </c>
      <c r="B24578" t="s">
        <v>176</v>
      </c>
      <c r="D24578" t="s">
        <v>1876</v>
      </c>
    </row>
    <row r="24579" spans="1:4" x14ac:dyDescent="0.25">
      <c r="A24579" s="2">
        <v>44843.564583333333</v>
      </c>
      <c r="B24579" t="s">
        <v>176</v>
      </c>
      <c r="C24579" t="s">
        <v>6853</v>
      </c>
    </row>
    <row r="24580" spans="1:4" x14ac:dyDescent="0.25">
      <c r="A24580" s="2">
        <v>44843.564583333333</v>
      </c>
      <c r="B24580" t="s">
        <v>176</v>
      </c>
      <c r="D24580" t="s">
        <v>12743</v>
      </c>
    </row>
    <row r="24581" spans="1:4" x14ac:dyDescent="0.25">
      <c r="A24581" s="2">
        <v>44843.56527777778</v>
      </c>
      <c r="B24581" t="s">
        <v>176</v>
      </c>
      <c r="C24581" t="s">
        <v>13943</v>
      </c>
    </row>
    <row r="24582" spans="1:4" x14ac:dyDescent="0.25">
      <c r="A24582" s="2">
        <v>44843.56527777778</v>
      </c>
      <c r="B24582" t="s">
        <v>176</v>
      </c>
      <c r="D24582" t="s">
        <v>12742</v>
      </c>
    </row>
    <row r="24583" spans="1:4" x14ac:dyDescent="0.25">
      <c r="A24583" s="2">
        <v>44843.566666666666</v>
      </c>
      <c r="B24583" t="s">
        <v>176</v>
      </c>
      <c r="C24583" t="s">
        <v>13944</v>
      </c>
    </row>
    <row r="24584" spans="1:4" x14ac:dyDescent="0.25">
      <c r="A24584" s="2">
        <v>44843.566666666666</v>
      </c>
      <c r="B24584" t="s">
        <v>176</v>
      </c>
      <c r="D24584" t="s">
        <v>12740</v>
      </c>
    </row>
    <row r="24585" spans="1:4" x14ac:dyDescent="0.25">
      <c r="A24585" s="2">
        <v>44843.570138888892</v>
      </c>
      <c r="B24585" t="s">
        <v>176</v>
      </c>
      <c r="C24585" t="s">
        <v>13945</v>
      </c>
    </row>
    <row r="24586" spans="1:4" x14ac:dyDescent="0.25">
      <c r="A24586" s="2">
        <v>44843.570833333331</v>
      </c>
      <c r="B24586" t="s">
        <v>176</v>
      </c>
      <c r="C24586" t="s">
        <v>194</v>
      </c>
    </row>
    <row r="24587" spans="1:4" x14ac:dyDescent="0.25">
      <c r="A24587" s="2">
        <v>44843.570833333331</v>
      </c>
      <c r="B24587" t="s">
        <v>176</v>
      </c>
      <c r="C24587" t="s">
        <v>11129</v>
      </c>
    </row>
    <row r="24588" spans="1:4" x14ac:dyDescent="0.25">
      <c r="A24588" s="2">
        <v>44843.570833333331</v>
      </c>
      <c r="B24588" t="s">
        <v>176</v>
      </c>
      <c r="D24588" t="s">
        <v>12742</v>
      </c>
    </row>
    <row r="24589" spans="1:4" x14ac:dyDescent="0.25">
      <c r="A24589" s="2">
        <v>44843.570833333331</v>
      </c>
      <c r="B24589" t="s">
        <v>176</v>
      </c>
      <c r="D24589" t="s">
        <v>12739</v>
      </c>
    </row>
    <row r="24590" spans="1:4" x14ac:dyDescent="0.25">
      <c r="A24590" s="2">
        <v>44843.570833333331</v>
      </c>
      <c r="B24590" t="s">
        <v>176</v>
      </c>
      <c r="D24590" t="s">
        <v>1877</v>
      </c>
    </row>
    <row r="24591" spans="1:4" x14ac:dyDescent="0.25">
      <c r="A24591" s="2">
        <v>44843.571527777778</v>
      </c>
      <c r="B24591" t="s">
        <v>176</v>
      </c>
      <c r="C24591" t="s">
        <v>1249</v>
      </c>
    </row>
    <row r="24592" spans="1:4" x14ac:dyDescent="0.25">
      <c r="A24592" s="2">
        <v>44843.571527777778</v>
      </c>
      <c r="B24592" t="s">
        <v>176</v>
      </c>
      <c r="C24592" t="s">
        <v>6377</v>
      </c>
    </row>
    <row r="24593" spans="1:4" x14ac:dyDescent="0.25">
      <c r="A24593" s="2">
        <v>44843.571527777778</v>
      </c>
      <c r="B24593" t="s">
        <v>176</v>
      </c>
      <c r="D24593" t="s">
        <v>1902</v>
      </c>
    </row>
    <row r="24594" spans="1:4" x14ac:dyDescent="0.25">
      <c r="A24594" s="2">
        <v>44843.571527777778</v>
      </c>
      <c r="B24594" t="s">
        <v>176</v>
      </c>
      <c r="D24594" t="s">
        <v>846</v>
      </c>
    </row>
    <row r="24595" spans="1:4" x14ac:dyDescent="0.25">
      <c r="A24595" s="2">
        <v>44843.788194444445</v>
      </c>
      <c r="B24595" t="s">
        <v>184</v>
      </c>
      <c r="C24595" t="s">
        <v>14275</v>
      </c>
    </row>
    <row r="24596" spans="1:4" x14ac:dyDescent="0.25">
      <c r="A24596" s="2">
        <v>44843.788194444445</v>
      </c>
      <c r="B24596" t="s">
        <v>184</v>
      </c>
      <c r="C24596" t="s">
        <v>7205</v>
      </c>
    </row>
    <row r="24597" spans="1:4" x14ac:dyDescent="0.25">
      <c r="A24597" s="2">
        <v>44843.788194444445</v>
      </c>
      <c r="B24597" t="s">
        <v>184</v>
      </c>
      <c r="D24597" t="s">
        <v>4987</v>
      </c>
    </row>
    <row r="24598" spans="1:4" x14ac:dyDescent="0.25">
      <c r="A24598" s="2">
        <v>44843.788194444445</v>
      </c>
      <c r="B24598" t="s">
        <v>184</v>
      </c>
      <c r="D24598" t="s">
        <v>12743</v>
      </c>
    </row>
    <row r="24599" spans="1:4" x14ac:dyDescent="0.25">
      <c r="A24599" s="2">
        <v>44843.788888888892</v>
      </c>
      <c r="B24599" t="s">
        <v>184</v>
      </c>
      <c r="C24599" t="s">
        <v>14276</v>
      </c>
    </row>
    <row r="24600" spans="1:4" x14ac:dyDescent="0.25">
      <c r="A24600" s="2">
        <v>44843.788888888892</v>
      </c>
      <c r="B24600" t="s">
        <v>184</v>
      </c>
      <c r="C24600" t="s">
        <v>14277</v>
      </c>
    </row>
    <row r="24601" spans="1:4" x14ac:dyDescent="0.25">
      <c r="A24601" s="2">
        <v>44843.788888888892</v>
      </c>
      <c r="B24601" t="s">
        <v>184</v>
      </c>
      <c r="D24601" t="s">
        <v>12742</v>
      </c>
    </row>
    <row r="24602" spans="1:4" x14ac:dyDescent="0.25">
      <c r="A24602" s="2">
        <v>44843.788888888892</v>
      </c>
      <c r="B24602" t="s">
        <v>184</v>
      </c>
      <c r="D24602" t="s">
        <v>12740</v>
      </c>
    </row>
    <row r="24603" spans="1:4" x14ac:dyDescent="0.25">
      <c r="A24603" s="2">
        <v>44843.790277777778</v>
      </c>
      <c r="B24603" t="s">
        <v>184</v>
      </c>
      <c r="C24603" t="s">
        <v>14278</v>
      </c>
    </row>
    <row r="24604" spans="1:4" x14ac:dyDescent="0.25">
      <c r="A24604" s="2">
        <v>44843.790277777778</v>
      </c>
      <c r="B24604" t="s">
        <v>184</v>
      </c>
      <c r="D24604" t="s">
        <v>12742</v>
      </c>
    </row>
    <row r="24605" spans="1:4" x14ac:dyDescent="0.25">
      <c r="A24605" s="2">
        <v>44843.791666666664</v>
      </c>
      <c r="B24605" t="s">
        <v>184</v>
      </c>
      <c r="C24605" t="s">
        <v>14279</v>
      </c>
    </row>
    <row r="24606" spans="1:4" x14ac:dyDescent="0.25">
      <c r="A24606" s="2">
        <v>44843.791666666664</v>
      </c>
      <c r="B24606" t="s">
        <v>184</v>
      </c>
      <c r="D24606" t="s">
        <v>12739</v>
      </c>
    </row>
    <row r="24607" spans="1:4" x14ac:dyDescent="0.25">
      <c r="A24607" s="2">
        <v>44843.792361111111</v>
      </c>
      <c r="B24607" t="s">
        <v>184</v>
      </c>
      <c r="C24607" t="s">
        <v>7205</v>
      </c>
    </row>
    <row r="24608" spans="1:4" x14ac:dyDescent="0.25">
      <c r="A24608" s="2">
        <v>44843.792361111111</v>
      </c>
      <c r="B24608" t="s">
        <v>184</v>
      </c>
      <c r="D24608" t="s">
        <v>1887</v>
      </c>
    </row>
    <row r="24609" spans="1:4" x14ac:dyDescent="0.25">
      <c r="A24609" s="2">
        <v>44843.793055555558</v>
      </c>
      <c r="B24609" t="s">
        <v>184</v>
      </c>
      <c r="C24609" t="s">
        <v>14280</v>
      </c>
    </row>
    <row r="24610" spans="1:4" x14ac:dyDescent="0.25">
      <c r="A24610" s="2">
        <v>44843.793055555558</v>
      </c>
      <c r="B24610" t="s">
        <v>184</v>
      </c>
      <c r="D24610" t="s">
        <v>941</v>
      </c>
    </row>
    <row r="24611" spans="1:4" x14ac:dyDescent="0.25">
      <c r="A24611" s="2">
        <v>44843.836805555555</v>
      </c>
      <c r="B24611" t="s">
        <v>162</v>
      </c>
      <c r="C24611" t="s">
        <v>13046</v>
      </c>
    </row>
    <row r="24612" spans="1:4" x14ac:dyDescent="0.25">
      <c r="A24612" s="2">
        <v>44843.836805555555</v>
      </c>
      <c r="B24612" t="s">
        <v>162</v>
      </c>
      <c r="D24612" t="s">
        <v>5030</v>
      </c>
    </row>
    <row r="24613" spans="1:4" x14ac:dyDescent="0.25">
      <c r="A24613" s="2">
        <v>44843.837500000001</v>
      </c>
      <c r="B24613" t="s">
        <v>162</v>
      </c>
      <c r="C24613" t="s">
        <v>13047</v>
      </c>
    </row>
    <row r="24614" spans="1:4" x14ac:dyDescent="0.25">
      <c r="A24614" s="2">
        <v>44843.837500000001</v>
      </c>
      <c r="B24614" t="s">
        <v>162</v>
      </c>
      <c r="D24614" t="s">
        <v>12739</v>
      </c>
    </row>
    <row r="24615" spans="1:4" x14ac:dyDescent="0.25">
      <c r="A24615" s="2">
        <v>44843.838888888888</v>
      </c>
      <c r="B24615" t="s">
        <v>162</v>
      </c>
      <c r="C24615" t="s">
        <v>13048</v>
      </c>
    </row>
    <row r="24616" spans="1:4" x14ac:dyDescent="0.25">
      <c r="A24616" s="2">
        <v>44843.838888888888</v>
      </c>
      <c r="B24616" t="s">
        <v>162</v>
      </c>
      <c r="C24616" t="s">
        <v>13049</v>
      </c>
    </row>
    <row r="24617" spans="1:4" x14ac:dyDescent="0.25">
      <c r="A24617" s="2">
        <v>44843.838888888888</v>
      </c>
      <c r="B24617" t="s">
        <v>162</v>
      </c>
      <c r="D24617" t="s">
        <v>1851</v>
      </c>
    </row>
    <row r="24618" spans="1:4" x14ac:dyDescent="0.25">
      <c r="A24618" s="2">
        <v>44843.838888888888</v>
      </c>
      <c r="B24618" t="s">
        <v>162</v>
      </c>
      <c r="D24618" t="s">
        <v>13050</v>
      </c>
    </row>
    <row r="24619" spans="1:4" x14ac:dyDescent="0.25">
      <c r="A24619" s="2">
        <v>44843.839583333334</v>
      </c>
      <c r="B24619" t="s">
        <v>162</v>
      </c>
      <c r="C24619" t="s">
        <v>13051</v>
      </c>
    </row>
    <row r="24620" spans="1:4" x14ac:dyDescent="0.25">
      <c r="A24620" s="2">
        <v>44843.839583333334</v>
      </c>
      <c r="B24620" t="s">
        <v>162</v>
      </c>
      <c r="D24620" t="s">
        <v>12742</v>
      </c>
    </row>
    <row r="24621" spans="1:4" x14ac:dyDescent="0.25">
      <c r="A24621" s="2">
        <v>44843.866666666669</v>
      </c>
      <c r="B24621" t="s">
        <v>10297</v>
      </c>
      <c r="C24621" t="s">
        <v>14628</v>
      </c>
    </row>
    <row r="24622" spans="1:4" x14ac:dyDescent="0.25">
      <c r="A24622" s="2">
        <v>44843.866666666669</v>
      </c>
      <c r="B24622" t="s">
        <v>10297</v>
      </c>
      <c r="D24622" t="s">
        <v>4989</v>
      </c>
    </row>
    <row r="24623" spans="1:4" x14ac:dyDescent="0.25">
      <c r="A24623" s="2">
        <v>44843.867361111108</v>
      </c>
      <c r="B24623" t="s">
        <v>10297</v>
      </c>
      <c r="C24623" t="s">
        <v>7386</v>
      </c>
    </row>
    <row r="24624" spans="1:4" x14ac:dyDescent="0.25">
      <c r="A24624" s="2">
        <v>44843.867361111108</v>
      </c>
      <c r="B24624" t="s">
        <v>10297</v>
      </c>
      <c r="D24624" t="s">
        <v>12760</v>
      </c>
    </row>
    <row r="24625" spans="1:4" x14ac:dyDescent="0.25">
      <c r="A24625" s="2">
        <v>44843.868750000001</v>
      </c>
      <c r="B24625" t="s">
        <v>177</v>
      </c>
      <c r="C24625" t="s">
        <v>13605</v>
      </c>
    </row>
    <row r="24626" spans="1:4" x14ac:dyDescent="0.25">
      <c r="A24626" s="2">
        <v>44843.868750000001</v>
      </c>
      <c r="B24626" t="s">
        <v>177</v>
      </c>
      <c r="C24626" t="s">
        <v>13606</v>
      </c>
    </row>
    <row r="24627" spans="1:4" x14ac:dyDescent="0.25">
      <c r="A24627" s="2">
        <v>44843.868750000001</v>
      </c>
      <c r="B24627" t="s">
        <v>10297</v>
      </c>
      <c r="C24627" t="s">
        <v>14629</v>
      </c>
    </row>
    <row r="24628" spans="1:4" x14ac:dyDescent="0.25">
      <c r="A24628" s="2">
        <v>44843.868750000001</v>
      </c>
      <c r="B24628" t="s">
        <v>177</v>
      </c>
      <c r="D24628" t="s">
        <v>10639</v>
      </c>
    </row>
    <row r="24629" spans="1:4" x14ac:dyDescent="0.25">
      <c r="A24629" s="2">
        <v>44843.868750000001</v>
      </c>
      <c r="B24629" t="s">
        <v>177</v>
      </c>
      <c r="D24629" t="s">
        <v>961</v>
      </c>
    </row>
    <row r="24630" spans="1:4" x14ac:dyDescent="0.25">
      <c r="A24630" s="2">
        <v>44843.868750000001</v>
      </c>
      <c r="B24630" t="s">
        <v>10297</v>
      </c>
      <c r="D24630" t="s">
        <v>12742</v>
      </c>
    </row>
    <row r="24631" spans="1:4" x14ac:dyDescent="0.25">
      <c r="A24631" s="2">
        <v>44843.869444444441</v>
      </c>
      <c r="B24631" t="s">
        <v>10297</v>
      </c>
      <c r="C24631" t="s">
        <v>1538</v>
      </c>
    </row>
    <row r="24632" spans="1:4" x14ac:dyDescent="0.25">
      <c r="A24632" s="2">
        <v>44843.869444444441</v>
      </c>
      <c r="B24632" t="s">
        <v>10297</v>
      </c>
      <c r="D24632" t="s">
        <v>4990</v>
      </c>
    </row>
    <row r="24633" spans="1:4" x14ac:dyDescent="0.25">
      <c r="A24633" s="2">
        <v>44843.870138888888</v>
      </c>
      <c r="B24633" t="s">
        <v>10297</v>
      </c>
      <c r="C24633" t="s">
        <v>6386</v>
      </c>
    </row>
    <row r="24634" spans="1:4" x14ac:dyDescent="0.25">
      <c r="A24634" s="2">
        <v>44843.870138888888</v>
      </c>
      <c r="B24634" t="s">
        <v>10297</v>
      </c>
      <c r="D24634" t="s">
        <v>1852</v>
      </c>
    </row>
    <row r="24635" spans="1:4" x14ac:dyDescent="0.25">
      <c r="A24635" s="2">
        <v>44843.876388888886</v>
      </c>
      <c r="B24635" t="s">
        <v>177</v>
      </c>
      <c r="C24635" t="s">
        <v>13607</v>
      </c>
    </row>
    <row r="24636" spans="1:4" x14ac:dyDescent="0.25">
      <c r="A24636" s="2">
        <v>44843.876388888886</v>
      </c>
      <c r="B24636" t="s">
        <v>177</v>
      </c>
      <c r="C24636" t="s">
        <v>9602</v>
      </c>
    </row>
    <row r="24637" spans="1:4" x14ac:dyDescent="0.25">
      <c r="A24637" s="2">
        <v>44843.876388888886</v>
      </c>
      <c r="B24637" t="s">
        <v>177</v>
      </c>
      <c r="D24637" t="s">
        <v>1892</v>
      </c>
    </row>
    <row r="24638" spans="1:4" x14ac:dyDescent="0.25">
      <c r="A24638" s="2">
        <v>44843.876388888886</v>
      </c>
      <c r="B24638" t="s">
        <v>177</v>
      </c>
      <c r="D24638" t="s">
        <v>13050</v>
      </c>
    </row>
    <row r="24639" spans="1:4" x14ac:dyDescent="0.25">
      <c r="A24639" s="2">
        <v>44843.877083333333</v>
      </c>
      <c r="B24639" t="s">
        <v>177</v>
      </c>
      <c r="C24639" t="s">
        <v>13608</v>
      </c>
    </row>
    <row r="24640" spans="1:4" x14ac:dyDescent="0.25">
      <c r="A24640" s="2">
        <v>44843.877083333333</v>
      </c>
      <c r="B24640" t="s">
        <v>177</v>
      </c>
      <c r="C24640" t="s">
        <v>13609</v>
      </c>
    </row>
    <row r="24641" spans="1:4" x14ac:dyDescent="0.25">
      <c r="A24641" s="2">
        <v>44843.877083333333</v>
      </c>
      <c r="B24641" t="s">
        <v>177</v>
      </c>
      <c r="D24641" t="s">
        <v>12742</v>
      </c>
    </row>
    <row r="24642" spans="1:4" x14ac:dyDescent="0.25">
      <c r="A24642" s="2">
        <v>44843.877083333333</v>
      </c>
      <c r="B24642" t="s">
        <v>177</v>
      </c>
      <c r="D24642" t="s">
        <v>12760</v>
      </c>
    </row>
    <row r="24643" spans="1:4" x14ac:dyDescent="0.25">
      <c r="A24643" s="2">
        <v>44843.878472222219</v>
      </c>
      <c r="B24643" t="s">
        <v>177</v>
      </c>
      <c r="C24643" t="s">
        <v>13610</v>
      </c>
    </row>
    <row r="24644" spans="1:4" x14ac:dyDescent="0.25">
      <c r="A24644" s="2">
        <v>44843.878472222219</v>
      </c>
      <c r="B24644" t="s">
        <v>177</v>
      </c>
      <c r="D24644" t="s">
        <v>12742</v>
      </c>
    </row>
    <row r="24645" spans="1:4" x14ac:dyDescent="0.25">
      <c r="A24645" s="2">
        <v>44844.37222222222</v>
      </c>
      <c r="B24645" t="s">
        <v>178</v>
      </c>
      <c r="C24645" t="s">
        <v>14630</v>
      </c>
    </row>
    <row r="24646" spans="1:4" x14ac:dyDescent="0.25">
      <c r="A24646" s="2">
        <v>44844.37222222222</v>
      </c>
      <c r="B24646" t="s">
        <v>178</v>
      </c>
      <c r="C24646" t="s">
        <v>7386</v>
      </c>
    </row>
    <row r="24647" spans="1:4" x14ac:dyDescent="0.25">
      <c r="A24647" s="2">
        <v>44844.37222222222</v>
      </c>
      <c r="B24647" t="s">
        <v>178</v>
      </c>
      <c r="D24647" t="s">
        <v>5020</v>
      </c>
    </row>
    <row r="24648" spans="1:4" x14ac:dyDescent="0.25">
      <c r="A24648" s="2">
        <v>44844.37222222222</v>
      </c>
      <c r="B24648" t="s">
        <v>178</v>
      </c>
      <c r="D24648" t="s">
        <v>12739</v>
      </c>
    </row>
    <row r="24649" spans="1:4" x14ac:dyDescent="0.25">
      <c r="A24649" s="2">
        <v>44844.373611111114</v>
      </c>
      <c r="B24649" t="s">
        <v>178</v>
      </c>
      <c r="C24649" t="s">
        <v>14631</v>
      </c>
    </row>
    <row r="24650" spans="1:4" x14ac:dyDescent="0.25">
      <c r="A24650" s="2">
        <v>44844.373611111114</v>
      </c>
      <c r="B24650" t="s">
        <v>178</v>
      </c>
      <c r="D24650" t="s">
        <v>1861</v>
      </c>
    </row>
    <row r="24651" spans="1:4" x14ac:dyDescent="0.25">
      <c r="A24651" s="2">
        <v>44844.374305555553</v>
      </c>
      <c r="B24651" t="s">
        <v>178</v>
      </c>
      <c r="C24651" t="s">
        <v>1538</v>
      </c>
    </row>
    <row r="24652" spans="1:4" x14ac:dyDescent="0.25">
      <c r="A24652" s="2">
        <v>44844.374305555553</v>
      </c>
      <c r="B24652" t="s">
        <v>178</v>
      </c>
      <c r="C24652" t="s">
        <v>14632</v>
      </c>
    </row>
    <row r="24653" spans="1:4" x14ac:dyDescent="0.25">
      <c r="A24653" s="2">
        <v>44844.374305555553</v>
      </c>
      <c r="B24653" t="s">
        <v>178</v>
      </c>
      <c r="D24653" t="s">
        <v>12842</v>
      </c>
    </row>
    <row r="24654" spans="1:4" x14ac:dyDescent="0.25">
      <c r="A24654" s="2">
        <v>44844.374305555553</v>
      </c>
      <c r="B24654" t="s">
        <v>178</v>
      </c>
      <c r="D24654" t="s">
        <v>12742</v>
      </c>
    </row>
    <row r="24655" spans="1:4" x14ac:dyDescent="0.25">
      <c r="A24655" s="2">
        <v>44844.487500000003</v>
      </c>
      <c r="B24655" t="s">
        <v>164</v>
      </c>
      <c r="C24655" t="s">
        <v>1453</v>
      </c>
    </row>
    <row r="24656" spans="1:4" x14ac:dyDescent="0.25">
      <c r="A24656" s="2">
        <v>44844.487500000003</v>
      </c>
      <c r="B24656" t="s">
        <v>164</v>
      </c>
      <c r="D24656" t="s">
        <v>5001</v>
      </c>
    </row>
    <row r="24657" spans="1:4" x14ac:dyDescent="0.25">
      <c r="A24657" s="2">
        <v>44844.631944444445</v>
      </c>
      <c r="B24657" t="s">
        <v>169</v>
      </c>
      <c r="C24657" t="s">
        <v>13052</v>
      </c>
    </row>
    <row r="24658" spans="1:4" x14ac:dyDescent="0.25">
      <c r="A24658" s="2">
        <v>44844.631944444445</v>
      </c>
      <c r="B24658" t="s">
        <v>169</v>
      </c>
      <c r="C24658" t="s">
        <v>13611</v>
      </c>
    </row>
    <row r="24659" spans="1:4" x14ac:dyDescent="0.25">
      <c r="A24659" s="2">
        <v>44844.631944444445</v>
      </c>
      <c r="B24659" t="s">
        <v>169</v>
      </c>
      <c r="D24659" t="s">
        <v>5010</v>
      </c>
    </row>
    <row r="24660" spans="1:4" x14ac:dyDescent="0.25">
      <c r="A24660" s="2">
        <v>44844.631944444445</v>
      </c>
      <c r="B24660" t="s">
        <v>169</v>
      </c>
      <c r="D24660" t="s">
        <v>5010</v>
      </c>
    </row>
    <row r="24661" spans="1:4" x14ac:dyDescent="0.25">
      <c r="A24661" s="2">
        <v>44844.632638888892</v>
      </c>
      <c r="B24661" t="s">
        <v>169</v>
      </c>
      <c r="C24661" t="s">
        <v>13053</v>
      </c>
    </row>
    <row r="24662" spans="1:4" x14ac:dyDescent="0.25">
      <c r="A24662" s="2">
        <v>44844.632638888892</v>
      </c>
      <c r="B24662" t="s">
        <v>169</v>
      </c>
      <c r="C24662" t="s">
        <v>13612</v>
      </c>
    </row>
    <row r="24663" spans="1:4" x14ac:dyDescent="0.25">
      <c r="A24663" s="2">
        <v>44844.632638888892</v>
      </c>
      <c r="B24663" t="s">
        <v>169</v>
      </c>
      <c r="C24663" t="s">
        <v>13613</v>
      </c>
    </row>
    <row r="24664" spans="1:4" x14ac:dyDescent="0.25">
      <c r="A24664" s="2">
        <v>44844.632638888892</v>
      </c>
      <c r="B24664" t="s">
        <v>169</v>
      </c>
      <c r="D24664" t="s">
        <v>1892</v>
      </c>
    </row>
    <row r="24665" spans="1:4" x14ac:dyDescent="0.25">
      <c r="A24665" s="2">
        <v>44844.632638888892</v>
      </c>
      <c r="B24665" t="s">
        <v>169</v>
      </c>
      <c r="D24665" t="s">
        <v>1892</v>
      </c>
    </row>
    <row r="24666" spans="1:4" x14ac:dyDescent="0.25">
      <c r="A24666" s="2">
        <v>44844.632638888892</v>
      </c>
      <c r="B24666" t="s">
        <v>169</v>
      </c>
      <c r="D24666" t="s">
        <v>1852</v>
      </c>
    </row>
    <row r="24667" spans="1:4" x14ac:dyDescent="0.25">
      <c r="A24667" s="2">
        <v>44844.633333333331</v>
      </c>
      <c r="B24667" t="s">
        <v>169</v>
      </c>
      <c r="C24667" t="s">
        <v>13614</v>
      </c>
    </row>
    <row r="24668" spans="1:4" x14ac:dyDescent="0.25">
      <c r="A24668" s="2">
        <v>44844.633333333331</v>
      </c>
      <c r="B24668" t="s">
        <v>169</v>
      </c>
      <c r="C24668" t="s">
        <v>13615</v>
      </c>
    </row>
    <row r="24669" spans="1:4" x14ac:dyDescent="0.25">
      <c r="A24669" s="2">
        <v>44844.633333333331</v>
      </c>
      <c r="B24669" t="s">
        <v>169</v>
      </c>
      <c r="D24669" t="s">
        <v>12739</v>
      </c>
    </row>
    <row r="24670" spans="1:4" x14ac:dyDescent="0.25">
      <c r="A24670" s="2">
        <v>44844.633333333331</v>
      </c>
      <c r="B24670" t="s">
        <v>169</v>
      </c>
      <c r="D24670" t="s">
        <v>12760</v>
      </c>
    </row>
    <row r="24671" spans="1:4" x14ac:dyDescent="0.25">
      <c r="A24671" s="2">
        <v>44844.634027777778</v>
      </c>
      <c r="B24671" t="s">
        <v>169</v>
      </c>
      <c r="C24671" t="s">
        <v>13054</v>
      </c>
    </row>
    <row r="24672" spans="1:4" x14ac:dyDescent="0.25">
      <c r="A24672" s="2">
        <v>44844.634027777778</v>
      </c>
      <c r="B24672" t="s">
        <v>169</v>
      </c>
      <c r="D24672" t="s">
        <v>12739</v>
      </c>
    </row>
    <row r="24673" spans="1:4" x14ac:dyDescent="0.25">
      <c r="A24673" s="2">
        <v>44844.634722222225</v>
      </c>
      <c r="B24673" t="s">
        <v>169</v>
      </c>
      <c r="C24673" t="s">
        <v>13055</v>
      </c>
    </row>
    <row r="24674" spans="1:4" x14ac:dyDescent="0.25">
      <c r="A24674" s="2">
        <v>44844.634722222225</v>
      </c>
      <c r="B24674" t="s">
        <v>169</v>
      </c>
      <c r="C24674" t="s">
        <v>13616</v>
      </c>
    </row>
    <row r="24675" spans="1:4" x14ac:dyDescent="0.25">
      <c r="A24675" s="2">
        <v>44844.634722222225</v>
      </c>
      <c r="B24675" t="s">
        <v>169</v>
      </c>
      <c r="C24675" t="s">
        <v>13617</v>
      </c>
    </row>
    <row r="24676" spans="1:4" x14ac:dyDescent="0.25">
      <c r="A24676" s="2">
        <v>44844.634722222225</v>
      </c>
      <c r="B24676" t="s">
        <v>169</v>
      </c>
      <c r="D24676" t="s">
        <v>13050</v>
      </c>
    </row>
    <row r="24677" spans="1:4" x14ac:dyDescent="0.25">
      <c r="A24677" s="2">
        <v>44844.634722222225</v>
      </c>
      <c r="B24677" t="s">
        <v>169</v>
      </c>
      <c r="D24677" t="s">
        <v>12742</v>
      </c>
    </row>
    <row r="24678" spans="1:4" x14ac:dyDescent="0.25">
      <c r="A24678" s="2">
        <v>44844.634722222225</v>
      </c>
      <c r="B24678" t="s">
        <v>169</v>
      </c>
      <c r="D24678" t="s">
        <v>12743</v>
      </c>
    </row>
    <row r="24679" spans="1:4" x14ac:dyDescent="0.25">
      <c r="A24679" s="2">
        <v>44844.635416666664</v>
      </c>
      <c r="B24679" t="s">
        <v>169</v>
      </c>
      <c r="C24679" t="s">
        <v>13056</v>
      </c>
    </row>
    <row r="24680" spans="1:4" x14ac:dyDescent="0.25">
      <c r="A24680" s="2">
        <v>44844.635416666664</v>
      </c>
      <c r="B24680" t="s">
        <v>169</v>
      </c>
      <c r="C24680" t="s">
        <v>13057</v>
      </c>
    </row>
    <row r="24681" spans="1:4" x14ac:dyDescent="0.25">
      <c r="A24681" s="2">
        <v>44844.635416666664</v>
      </c>
      <c r="B24681" t="s">
        <v>169</v>
      </c>
      <c r="C24681" t="s">
        <v>13618</v>
      </c>
    </row>
    <row r="24682" spans="1:4" x14ac:dyDescent="0.25">
      <c r="A24682" s="2">
        <v>44844.635416666664</v>
      </c>
      <c r="B24682" t="s">
        <v>169</v>
      </c>
      <c r="C24682" t="s">
        <v>13619</v>
      </c>
    </row>
    <row r="24683" spans="1:4" x14ac:dyDescent="0.25">
      <c r="A24683" s="2">
        <v>44844.635416666664</v>
      </c>
      <c r="B24683" t="s">
        <v>169</v>
      </c>
      <c r="D24683" t="s">
        <v>12742</v>
      </c>
    </row>
    <row r="24684" spans="1:4" x14ac:dyDescent="0.25">
      <c r="A24684" s="2">
        <v>44844.635416666664</v>
      </c>
      <c r="B24684" t="s">
        <v>169</v>
      </c>
      <c r="D24684" t="s">
        <v>12760</v>
      </c>
    </row>
    <row r="24685" spans="1:4" x14ac:dyDescent="0.25">
      <c r="A24685" s="2">
        <v>44844.635416666664</v>
      </c>
      <c r="B24685" t="s">
        <v>169</v>
      </c>
      <c r="D24685" t="s">
        <v>12819</v>
      </c>
    </row>
    <row r="24686" spans="1:4" x14ac:dyDescent="0.25">
      <c r="A24686" s="2">
        <v>44844.635416666664</v>
      </c>
      <c r="B24686" t="s">
        <v>169</v>
      </c>
      <c r="D24686" t="s">
        <v>12857</v>
      </c>
    </row>
    <row r="24687" spans="1:4" x14ac:dyDescent="0.25">
      <c r="A24687" s="2">
        <v>44844.636111111111</v>
      </c>
      <c r="B24687" t="s">
        <v>169</v>
      </c>
      <c r="C24687" t="s">
        <v>13058</v>
      </c>
    </row>
    <row r="24688" spans="1:4" x14ac:dyDescent="0.25">
      <c r="A24688" s="2">
        <v>44844.636111111111</v>
      </c>
      <c r="B24688" t="s">
        <v>169</v>
      </c>
      <c r="C24688" t="s">
        <v>13620</v>
      </c>
    </row>
    <row r="24689" spans="1:4" x14ac:dyDescent="0.25">
      <c r="A24689" s="2">
        <v>44844.636111111111</v>
      </c>
      <c r="B24689" t="s">
        <v>169</v>
      </c>
      <c r="C24689" t="s">
        <v>6660</v>
      </c>
    </row>
    <row r="24690" spans="1:4" x14ac:dyDescent="0.25">
      <c r="A24690" s="2">
        <v>44844.636111111111</v>
      </c>
      <c r="B24690" t="s">
        <v>169</v>
      </c>
      <c r="D24690" t="s">
        <v>12742</v>
      </c>
    </row>
    <row r="24691" spans="1:4" x14ac:dyDescent="0.25">
      <c r="A24691" s="2">
        <v>44844.636111111111</v>
      </c>
      <c r="B24691" t="s">
        <v>169</v>
      </c>
      <c r="D24691" t="s">
        <v>825</v>
      </c>
    </row>
    <row r="24692" spans="1:4" x14ac:dyDescent="0.25">
      <c r="A24692" s="2">
        <v>44844.636111111111</v>
      </c>
      <c r="B24692" t="s">
        <v>169</v>
      </c>
      <c r="D24692" t="s">
        <v>853</v>
      </c>
    </row>
    <row r="24693" spans="1:4" x14ac:dyDescent="0.25">
      <c r="A24693" s="2">
        <v>44844.636805555558</v>
      </c>
      <c r="B24693" t="s">
        <v>169</v>
      </c>
      <c r="C24693" t="s">
        <v>13059</v>
      </c>
    </row>
    <row r="24694" spans="1:4" x14ac:dyDescent="0.25">
      <c r="A24694" s="2">
        <v>44844.636805555558</v>
      </c>
      <c r="B24694" t="s">
        <v>169</v>
      </c>
      <c r="C24694" t="s">
        <v>8197</v>
      </c>
    </row>
    <row r="24695" spans="1:4" x14ac:dyDescent="0.25">
      <c r="A24695" s="2">
        <v>44844.636805555558</v>
      </c>
      <c r="B24695" t="s">
        <v>169</v>
      </c>
      <c r="C24695" t="s">
        <v>13621</v>
      </c>
    </row>
    <row r="24696" spans="1:4" x14ac:dyDescent="0.25">
      <c r="A24696" s="2">
        <v>44844.636805555558</v>
      </c>
      <c r="B24696" t="s">
        <v>169</v>
      </c>
      <c r="C24696" t="s">
        <v>13622</v>
      </c>
    </row>
    <row r="24697" spans="1:4" x14ac:dyDescent="0.25">
      <c r="A24697" s="2">
        <v>44844.636805555558</v>
      </c>
      <c r="B24697" t="s">
        <v>169</v>
      </c>
      <c r="C24697" t="s">
        <v>8197</v>
      </c>
    </row>
    <row r="24698" spans="1:4" x14ac:dyDescent="0.25">
      <c r="A24698" s="2">
        <v>44844.636805555558</v>
      </c>
      <c r="B24698" t="s">
        <v>169</v>
      </c>
      <c r="C24698" t="s">
        <v>13623</v>
      </c>
    </row>
    <row r="24699" spans="1:4" x14ac:dyDescent="0.25">
      <c r="A24699" s="2">
        <v>44844.636805555558</v>
      </c>
      <c r="B24699" t="s">
        <v>169</v>
      </c>
      <c r="D24699" t="s">
        <v>912</v>
      </c>
    </row>
    <row r="24700" spans="1:4" x14ac:dyDescent="0.25">
      <c r="A24700" s="2">
        <v>44844.636805555558</v>
      </c>
      <c r="B24700" t="s">
        <v>169</v>
      </c>
      <c r="D24700" t="s">
        <v>893</v>
      </c>
    </row>
    <row r="24701" spans="1:4" x14ac:dyDescent="0.25">
      <c r="A24701" s="2">
        <v>44844.636805555558</v>
      </c>
      <c r="B24701" t="s">
        <v>169</v>
      </c>
      <c r="D24701" t="s">
        <v>952</v>
      </c>
    </row>
    <row r="24702" spans="1:4" x14ac:dyDescent="0.25">
      <c r="A24702" s="2">
        <v>44844.636805555558</v>
      </c>
      <c r="B24702" t="s">
        <v>169</v>
      </c>
      <c r="D24702" t="s">
        <v>846</v>
      </c>
    </row>
    <row r="24703" spans="1:4" x14ac:dyDescent="0.25">
      <c r="A24703" s="2">
        <v>44844.636805555558</v>
      </c>
      <c r="B24703" t="s">
        <v>169</v>
      </c>
      <c r="D24703" t="s">
        <v>908</v>
      </c>
    </row>
    <row r="24704" spans="1:4" x14ac:dyDescent="0.25">
      <c r="A24704" s="2">
        <v>44844.636805555558</v>
      </c>
      <c r="B24704" t="s">
        <v>169</v>
      </c>
      <c r="D24704" t="s">
        <v>849</v>
      </c>
    </row>
    <row r="24705" spans="1:4" x14ac:dyDescent="0.25">
      <c r="A24705" s="2">
        <v>44844.637499999997</v>
      </c>
      <c r="B24705" t="s">
        <v>169</v>
      </c>
      <c r="C24705" t="s">
        <v>13624</v>
      </c>
    </row>
    <row r="24706" spans="1:4" x14ac:dyDescent="0.25">
      <c r="A24706" s="2">
        <v>44844.637499999997</v>
      </c>
      <c r="B24706" t="s">
        <v>169</v>
      </c>
      <c r="C24706" t="s">
        <v>13625</v>
      </c>
    </row>
    <row r="24707" spans="1:4" x14ac:dyDescent="0.25">
      <c r="A24707" s="2">
        <v>44844.637499999997</v>
      </c>
      <c r="B24707" t="s">
        <v>169</v>
      </c>
      <c r="C24707" t="s">
        <v>13626</v>
      </c>
    </row>
    <row r="24708" spans="1:4" x14ac:dyDescent="0.25">
      <c r="A24708" s="2">
        <v>44844.637499999997</v>
      </c>
      <c r="B24708" t="s">
        <v>169</v>
      </c>
      <c r="D24708" t="s">
        <v>1021</v>
      </c>
    </row>
    <row r="24709" spans="1:4" x14ac:dyDescent="0.25">
      <c r="A24709" s="2">
        <v>44844.637499999997</v>
      </c>
      <c r="B24709" t="s">
        <v>169</v>
      </c>
      <c r="D24709" t="s">
        <v>828</v>
      </c>
    </row>
    <row r="24710" spans="1:4" x14ac:dyDescent="0.25">
      <c r="A24710" s="2">
        <v>44844.637499999997</v>
      </c>
      <c r="B24710" t="s">
        <v>169</v>
      </c>
      <c r="D24710" t="s">
        <v>971</v>
      </c>
    </row>
    <row r="24711" spans="1:4" x14ac:dyDescent="0.25">
      <c r="A24711" s="2">
        <v>44844.640972222223</v>
      </c>
      <c r="B24711" t="s">
        <v>851</v>
      </c>
      <c r="C24711" t="s">
        <v>13467</v>
      </c>
    </row>
    <row r="24712" spans="1:4" x14ac:dyDescent="0.25">
      <c r="A24712" s="2">
        <v>44844.640972222223</v>
      </c>
      <c r="B24712" t="s">
        <v>851</v>
      </c>
      <c r="D24712" t="s">
        <v>5000</v>
      </c>
    </row>
    <row r="24713" spans="1:4" x14ac:dyDescent="0.25">
      <c r="A24713" s="2">
        <v>44844.64166666667</v>
      </c>
      <c r="B24713" t="s">
        <v>851</v>
      </c>
      <c r="C24713" t="s">
        <v>13468</v>
      </c>
    </row>
    <row r="24714" spans="1:4" x14ac:dyDescent="0.25">
      <c r="A24714" s="2">
        <v>44844.64166666667</v>
      </c>
      <c r="B24714" t="s">
        <v>851</v>
      </c>
      <c r="D24714" t="s">
        <v>12743</v>
      </c>
    </row>
    <row r="24715" spans="1:4" x14ac:dyDescent="0.25">
      <c r="A24715" s="2">
        <v>44844.643750000003</v>
      </c>
      <c r="B24715" t="s">
        <v>851</v>
      </c>
      <c r="C24715" t="s">
        <v>13469</v>
      </c>
    </row>
    <row r="24716" spans="1:4" x14ac:dyDescent="0.25">
      <c r="A24716" s="2">
        <v>44844.643750000003</v>
      </c>
      <c r="B24716" t="s">
        <v>851</v>
      </c>
      <c r="C24716" t="s">
        <v>13470</v>
      </c>
    </row>
    <row r="24717" spans="1:4" x14ac:dyDescent="0.25">
      <c r="A24717" s="2">
        <v>44844.643750000003</v>
      </c>
      <c r="B24717" t="s">
        <v>851</v>
      </c>
      <c r="D24717" t="s">
        <v>12742</v>
      </c>
    </row>
    <row r="24718" spans="1:4" x14ac:dyDescent="0.25">
      <c r="A24718" s="2">
        <v>44844.643750000003</v>
      </c>
      <c r="B24718" t="s">
        <v>851</v>
      </c>
      <c r="D24718" t="s">
        <v>1873</v>
      </c>
    </row>
    <row r="24719" spans="1:4" x14ac:dyDescent="0.25">
      <c r="A24719" s="2">
        <v>44844.644444444442</v>
      </c>
      <c r="B24719" t="s">
        <v>851</v>
      </c>
      <c r="C24719" t="s">
        <v>8011</v>
      </c>
    </row>
    <row r="24720" spans="1:4" x14ac:dyDescent="0.25">
      <c r="A24720" s="2">
        <v>44844.644444444442</v>
      </c>
      <c r="B24720" t="s">
        <v>851</v>
      </c>
      <c r="D24720" t="s">
        <v>12760</v>
      </c>
    </row>
    <row r="24721" spans="1:4" x14ac:dyDescent="0.25">
      <c r="A24721" s="2">
        <v>44844.645138888889</v>
      </c>
      <c r="B24721" t="s">
        <v>10300</v>
      </c>
      <c r="C24721" t="s">
        <v>13471</v>
      </c>
    </row>
    <row r="24722" spans="1:4" x14ac:dyDescent="0.25">
      <c r="A24722" s="2">
        <v>44844.645138888889</v>
      </c>
      <c r="B24722" t="s">
        <v>10300</v>
      </c>
      <c r="D24722" t="s">
        <v>13472</v>
      </c>
    </row>
    <row r="24723" spans="1:4" x14ac:dyDescent="0.25">
      <c r="A24723" s="2">
        <v>44844.645833333336</v>
      </c>
      <c r="B24723" t="s">
        <v>10300</v>
      </c>
      <c r="C24723" t="s">
        <v>13473</v>
      </c>
    </row>
    <row r="24724" spans="1:4" x14ac:dyDescent="0.25">
      <c r="A24724" s="2">
        <v>44844.645833333336</v>
      </c>
      <c r="B24724" t="s">
        <v>10300</v>
      </c>
      <c r="D24724" t="s">
        <v>1887</v>
      </c>
    </row>
    <row r="24725" spans="1:4" x14ac:dyDescent="0.25">
      <c r="A24725" s="2">
        <v>44844.646527777775</v>
      </c>
      <c r="B24725" t="s">
        <v>10300</v>
      </c>
      <c r="C24725" t="s">
        <v>13474</v>
      </c>
    </row>
    <row r="24726" spans="1:4" x14ac:dyDescent="0.25">
      <c r="A24726" s="2">
        <v>44844.646527777775</v>
      </c>
      <c r="B24726" t="s">
        <v>10300</v>
      </c>
      <c r="D24726" t="s">
        <v>12743</v>
      </c>
    </row>
    <row r="24727" spans="1:4" x14ac:dyDescent="0.25">
      <c r="A24727" s="2">
        <v>44844.880555555559</v>
      </c>
      <c r="B24727" t="s">
        <v>162</v>
      </c>
      <c r="C24727" t="s">
        <v>194</v>
      </c>
    </row>
    <row r="24728" spans="1:4" x14ac:dyDescent="0.25">
      <c r="A24728" s="2">
        <v>44844.880555555559</v>
      </c>
      <c r="B24728" t="s">
        <v>162</v>
      </c>
      <c r="D24728" t="s">
        <v>5030</v>
      </c>
    </row>
    <row r="24729" spans="1:4" x14ac:dyDescent="0.25">
      <c r="A24729" s="2">
        <v>44844.881249999999</v>
      </c>
      <c r="B24729" t="s">
        <v>162</v>
      </c>
      <c r="C24729" t="s">
        <v>194</v>
      </c>
    </row>
    <row r="24730" spans="1:4" x14ac:dyDescent="0.25">
      <c r="A24730" s="2">
        <v>44844.881249999999</v>
      </c>
      <c r="B24730" t="s">
        <v>162</v>
      </c>
      <c r="C24730" t="s">
        <v>13946</v>
      </c>
    </row>
    <row r="24731" spans="1:4" x14ac:dyDescent="0.25">
      <c r="A24731" s="2">
        <v>44844.881249999999</v>
      </c>
      <c r="B24731" t="s">
        <v>162</v>
      </c>
      <c r="C24731" t="s">
        <v>194</v>
      </c>
    </row>
    <row r="24732" spans="1:4" x14ac:dyDescent="0.25">
      <c r="A24732" s="2">
        <v>44844.881249999999</v>
      </c>
      <c r="B24732" t="s">
        <v>162</v>
      </c>
      <c r="D24732" t="s">
        <v>961</v>
      </c>
    </row>
    <row r="24733" spans="1:4" x14ac:dyDescent="0.25">
      <c r="A24733" s="2">
        <v>44844.881249999999</v>
      </c>
      <c r="B24733" t="s">
        <v>162</v>
      </c>
      <c r="D24733" t="s">
        <v>12739</v>
      </c>
    </row>
    <row r="24734" spans="1:4" x14ac:dyDescent="0.25">
      <c r="A24734" s="2">
        <v>44844.881249999999</v>
      </c>
      <c r="B24734" t="s">
        <v>162</v>
      </c>
      <c r="D24734" t="s">
        <v>832</v>
      </c>
    </row>
    <row r="24735" spans="1:4" x14ac:dyDescent="0.25">
      <c r="A24735" s="2">
        <v>44844.881944444445</v>
      </c>
      <c r="B24735" t="s">
        <v>162</v>
      </c>
      <c r="C24735" t="s">
        <v>13947</v>
      </c>
    </row>
    <row r="24736" spans="1:4" x14ac:dyDescent="0.25">
      <c r="A24736" s="2">
        <v>44844.881944444445</v>
      </c>
      <c r="B24736" t="s">
        <v>162</v>
      </c>
      <c r="C24736" t="s">
        <v>1249</v>
      </c>
    </row>
    <row r="24737" spans="1:4" x14ac:dyDescent="0.25">
      <c r="A24737" s="2">
        <v>44844.881944444445</v>
      </c>
      <c r="B24737" t="s">
        <v>162</v>
      </c>
      <c r="D24737" t="s">
        <v>1851</v>
      </c>
    </row>
    <row r="24738" spans="1:4" x14ac:dyDescent="0.25">
      <c r="A24738" s="2">
        <v>44844.881944444445</v>
      </c>
      <c r="B24738" t="s">
        <v>162</v>
      </c>
      <c r="D24738" t="s">
        <v>1852</v>
      </c>
    </row>
    <row r="24739" spans="1:4" x14ac:dyDescent="0.25">
      <c r="A24739" s="2">
        <v>44844.882638888892</v>
      </c>
      <c r="B24739" t="s">
        <v>162</v>
      </c>
      <c r="C24739" t="s">
        <v>194</v>
      </c>
    </row>
    <row r="24740" spans="1:4" x14ac:dyDescent="0.25">
      <c r="A24740" s="2">
        <v>44844.882638888892</v>
      </c>
      <c r="B24740" t="s">
        <v>162</v>
      </c>
      <c r="C24740" t="s">
        <v>13948</v>
      </c>
    </row>
    <row r="24741" spans="1:4" x14ac:dyDescent="0.25">
      <c r="A24741" s="2">
        <v>44844.882638888892</v>
      </c>
      <c r="B24741" t="s">
        <v>162</v>
      </c>
      <c r="D24741" t="s">
        <v>12743</v>
      </c>
    </row>
    <row r="24742" spans="1:4" x14ac:dyDescent="0.25">
      <c r="A24742" s="2">
        <v>44844.882638888892</v>
      </c>
      <c r="B24742" t="s">
        <v>162</v>
      </c>
      <c r="D24742" t="s">
        <v>12819</v>
      </c>
    </row>
    <row r="24743" spans="1:4" x14ac:dyDescent="0.25">
      <c r="A24743" s="2">
        <v>44844.883333333331</v>
      </c>
      <c r="B24743" t="s">
        <v>162</v>
      </c>
      <c r="C24743" t="s">
        <v>13949</v>
      </c>
    </row>
    <row r="24744" spans="1:4" x14ac:dyDescent="0.25">
      <c r="A24744" s="2">
        <v>44844.883333333331</v>
      </c>
      <c r="B24744" t="s">
        <v>162</v>
      </c>
      <c r="D24744" t="s">
        <v>12760</v>
      </c>
    </row>
    <row r="24745" spans="1:4" x14ac:dyDescent="0.25">
      <c r="A24745" s="2">
        <v>44844.886111111111</v>
      </c>
      <c r="B24745" t="s">
        <v>162</v>
      </c>
      <c r="C24745" t="s">
        <v>13950</v>
      </c>
    </row>
    <row r="24746" spans="1:4" x14ac:dyDescent="0.25">
      <c r="A24746" s="2">
        <v>44844.886111111111</v>
      </c>
      <c r="B24746" t="s">
        <v>162</v>
      </c>
      <c r="C24746" t="s">
        <v>194</v>
      </c>
    </row>
    <row r="24747" spans="1:4" x14ac:dyDescent="0.25">
      <c r="A24747" s="2">
        <v>44844.886111111111</v>
      </c>
      <c r="B24747" t="s">
        <v>162</v>
      </c>
      <c r="C24747" t="s">
        <v>13951</v>
      </c>
    </row>
    <row r="24748" spans="1:4" x14ac:dyDescent="0.25">
      <c r="A24748" s="2">
        <v>44844.886111111111</v>
      </c>
      <c r="B24748" t="s">
        <v>162</v>
      </c>
      <c r="D24748" t="s">
        <v>12742</v>
      </c>
    </row>
    <row r="24749" spans="1:4" x14ac:dyDescent="0.25">
      <c r="A24749" s="2">
        <v>44844.886111111111</v>
      </c>
      <c r="B24749" t="s">
        <v>162</v>
      </c>
      <c r="D24749" t="s">
        <v>12857</v>
      </c>
    </row>
    <row r="24750" spans="1:4" x14ac:dyDescent="0.25">
      <c r="A24750" s="2">
        <v>44844.886111111111</v>
      </c>
      <c r="B24750" t="s">
        <v>162</v>
      </c>
      <c r="D24750" t="s">
        <v>894</v>
      </c>
    </row>
    <row r="24751" spans="1:4" x14ac:dyDescent="0.25">
      <c r="A24751" s="2">
        <v>44844.886805555558</v>
      </c>
      <c r="B24751" t="s">
        <v>162</v>
      </c>
      <c r="C24751" t="s">
        <v>1249</v>
      </c>
    </row>
    <row r="24752" spans="1:4" x14ac:dyDescent="0.25">
      <c r="A24752" s="2">
        <v>44844.886805555558</v>
      </c>
      <c r="B24752" t="s">
        <v>162</v>
      </c>
      <c r="C24752" t="s">
        <v>6832</v>
      </c>
    </row>
    <row r="24753" spans="1:4" x14ac:dyDescent="0.25">
      <c r="A24753" s="2">
        <v>44844.886805555558</v>
      </c>
      <c r="B24753" t="s">
        <v>162</v>
      </c>
      <c r="C24753" t="s">
        <v>7151</v>
      </c>
    </row>
    <row r="24754" spans="1:4" x14ac:dyDescent="0.25">
      <c r="A24754" s="2">
        <v>44844.886805555558</v>
      </c>
      <c r="B24754" t="s">
        <v>162</v>
      </c>
      <c r="C24754" t="s">
        <v>6438</v>
      </c>
    </row>
    <row r="24755" spans="1:4" x14ac:dyDescent="0.25">
      <c r="A24755" s="2">
        <v>44844.886805555558</v>
      </c>
      <c r="B24755" t="s">
        <v>162</v>
      </c>
      <c r="D24755" t="s">
        <v>845</v>
      </c>
    </row>
    <row r="24756" spans="1:4" x14ac:dyDescent="0.25">
      <c r="A24756" s="2">
        <v>44844.886805555558</v>
      </c>
      <c r="B24756" t="s">
        <v>162</v>
      </c>
      <c r="D24756" t="s">
        <v>825</v>
      </c>
    </row>
    <row r="24757" spans="1:4" x14ac:dyDescent="0.25">
      <c r="A24757" s="2">
        <v>44844.886805555558</v>
      </c>
      <c r="B24757" t="s">
        <v>162</v>
      </c>
      <c r="D24757" t="s">
        <v>853</v>
      </c>
    </row>
    <row r="24758" spans="1:4" x14ac:dyDescent="0.25">
      <c r="A24758" s="2">
        <v>44844.886805555558</v>
      </c>
      <c r="B24758" t="s">
        <v>162</v>
      </c>
      <c r="D24758" t="s">
        <v>972</v>
      </c>
    </row>
    <row r="24759" spans="1:4" x14ac:dyDescent="0.25">
      <c r="A24759" s="2">
        <v>44844.887499999997</v>
      </c>
      <c r="B24759" t="s">
        <v>162</v>
      </c>
      <c r="C24759" t="s">
        <v>1249</v>
      </c>
    </row>
    <row r="24760" spans="1:4" x14ac:dyDescent="0.25">
      <c r="A24760" s="2">
        <v>44844.887499999997</v>
      </c>
      <c r="B24760" t="s">
        <v>162</v>
      </c>
      <c r="D24760" t="s">
        <v>901</v>
      </c>
    </row>
    <row r="24761" spans="1:4" x14ac:dyDescent="0.25">
      <c r="A24761" s="2">
        <v>44844.888194444444</v>
      </c>
      <c r="B24761" t="s">
        <v>162</v>
      </c>
      <c r="C24761" t="s">
        <v>13952</v>
      </c>
    </row>
    <row r="24762" spans="1:4" x14ac:dyDescent="0.25">
      <c r="A24762" s="2">
        <v>44844.888194444444</v>
      </c>
      <c r="B24762" t="s">
        <v>162</v>
      </c>
      <c r="C24762" t="s">
        <v>1249</v>
      </c>
    </row>
    <row r="24763" spans="1:4" x14ac:dyDescent="0.25">
      <c r="A24763" s="2">
        <v>44844.888194444444</v>
      </c>
      <c r="B24763" t="s">
        <v>162</v>
      </c>
      <c r="C24763" t="s">
        <v>13953</v>
      </c>
    </row>
    <row r="24764" spans="1:4" x14ac:dyDescent="0.25">
      <c r="A24764" s="2">
        <v>44844.888194444444</v>
      </c>
      <c r="B24764" t="s">
        <v>162</v>
      </c>
      <c r="D24764" t="s">
        <v>856</v>
      </c>
    </row>
    <row r="24765" spans="1:4" x14ac:dyDescent="0.25">
      <c r="A24765" s="2">
        <v>44844.888194444444</v>
      </c>
      <c r="B24765" t="s">
        <v>162</v>
      </c>
      <c r="D24765" t="s">
        <v>4991</v>
      </c>
    </row>
    <row r="24766" spans="1:4" x14ac:dyDescent="0.25">
      <c r="A24766" s="2">
        <v>44844.888194444444</v>
      </c>
      <c r="B24766" t="s">
        <v>162</v>
      </c>
      <c r="D24766" t="s">
        <v>912</v>
      </c>
    </row>
    <row r="24767" spans="1:4" x14ac:dyDescent="0.25">
      <c r="A24767" s="2">
        <v>44844.888888888891</v>
      </c>
      <c r="B24767" t="s">
        <v>162</v>
      </c>
      <c r="C24767" t="s">
        <v>1249</v>
      </c>
    </row>
    <row r="24768" spans="1:4" x14ac:dyDescent="0.25">
      <c r="A24768" s="2">
        <v>44844.888888888891</v>
      </c>
      <c r="B24768" t="s">
        <v>162</v>
      </c>
      <c r="C24768" t="s">
        <v>13954</v>
      </c>
    </row>
    <row r="24769" spans="1:4" x14ac:dyDescent="0.25">
      <c r="A24769" s="2">
        <v>44844.888888888891</v>
      </c>
      <c r="B24769" t="s">
        <v>162</v>
      </c>
      <c r="C24769" t="s">
        <v>1249</v>
      </c>
    </row>
    <row r="24770" spans="1:4" x14ac:dyDescent="0.25">
      <c r="A24770" s="2">
        <v>44844.888888888891</v>
      </c>
      <c r="B24770" t="s">
        <v>162</v>
      </c>
      <c r="C24770" t="s">
        <v>13952</v>
      </c>
    </row>
    <row r="24771" spans="1:4" x14ac:dyDescent="0.25">
      <c r="A24771" s="2">
        <v>44844.888888888891</v>
      </c>
      <c r="B24771" t="s">
        <v>162</v>
      </c>
      <c r="C24771" t="s">
        <v>194</v>
      </c>
    </row>
    <row r="24772" spans="1:4" x14ac:dyDescent="0.25">
      <c r="A24772" s="2">
        <v>44844.888888888891</v>
      </c>
      <c r="B24772" t="s">
        <v>162</v>
      </c>
      <c r="D24772" t="s">
        <v>893</v>
      </c>
    </row>
    <row r="24773" spans="1:4" x14ac:dyDescent="0.25">
      <c r="A24773" s="2">
        <v>44844.888888888891</v>
      </c>
      <c r="B24773" t="s">
        <v>162</v>
      </c>
      <c r="D24773" t="s">
        <v>1855</v>
      </c>
    </row>
    <row r="24774" spans="1:4" x14ac:dyDescent="0.25">
      <c r="A24774" s="2">
        <v>44844.888888888891</v>
      </c>
      <c r="B24774" t="s">
        <v>162</v>
      </c>
      <c r="D24774" t="s">
        <v>1854</v>
      </c>
    </row>
    <row r="24775" spans="1:4" x14ac:dyDescent="0.25">
      <c r="A24775" s="2">
        <v>44844.888888888891</v>
      </c>
      <c r="B24775" t="s">
        <v>162</v>
      </c>
      <c r="D24775" t="s">
        <v>872</v>
      </c>
    </row>
    <row r="24776" spans="1:4" x14ac:dyDescent="0.25">
      <c r="A24776" s="2">
        <v>44844.888888888891</v>
      </c>
      <c r="B24776" t="s">
        <v>162</v>
      </c>
      <c r="D24776" t="s">
        <v>949</v>
      </c>
    </row>
    <row r="24777" spans="1:4" x14ac:dyDescent="0.25">
      <c r="A24777" s="2">
        <v>44844.88958333333</v>
      </c>
      <c r="B24777" t="s">
        <v>162</v>
      </c>
      <c r="C24777" t="s">
        <v>194</v>
      </c>
    </row>
    <row r="24778" spans="1:4" x14ac:dyDescent="0.25">
      <c r="A24778" s="2">
        <v>44844.88958333333</v>
      </c>
      <c r="B24778" t="s">
        <v>162</v>
      </c>
      <c r="C24778" t="s">
        <v>1249</v>
      </c>
    </row>
    <row r="24779" spans="1:4" x14ac:dyDescent="0.25">
      <c r="A24779" s="2">
        <v>44844.88958333333</v>
      </c>
      <c r="B24779" t="s">
        <v>162</v>
      </c>
      <c r="C24779" t="s">
        <v>13955</v>
      </c>
    </row>
    <row r="24780" spans="1:4" x14ac:dyDescent="0.25">
      <c r="A24780" s="2">
        <v>44844.88958333333</v>
      </c>
      <c r="B24780" t="s">
        <v>162</v>
      </c>
      <c r="C24780" t="s">
        <v>1249</v>
      </c>
    </row>
    <row r="24781" spans="1:4" x14ac:dyDescent="0.25">
      <c r="A24781" s="2">
        <v>44844.88958333333</v>
      </c>
      <c r="B24781" t="s">
        <v>162</v>
      </c>
      <c r="C24781" t="s">
        <v>13956</v>
      </c>
    </row>
    <row r="24782" spans="1:4" x14ac:dyDescent="0.25">
      <c r="A24782" s="2">
        <v>44844.88958333333</v>
      </c>
      <c r="B24782" t="s">
        <v>162</v>
      </c>
      <c r="D24782" t="s">
        <v>834</v>
      </c>
    </row>
    <row r="24783" spans="1:4" x14ac:dyDescent="0.25">
      <c r="A24783" s="2">
        <v>44844.88958333333</v>
      </c>
      <c r="B24783" t="s">
        <v>162</v>
      </c>
      <c r="D24783" t="s">
        <v>955</v>
      </c>
    </row>
    <row r="24784" spans="1:4" x14ac:dyDescent="0.25">
      <c r="A24784" s="2">
        <v>44844.88958333333</v>
      </c>
      <c r="B24784" t="s">
        <v>162</v>
      </c>
      <c r="D24784" t="s">
        <v>959</v>
      </c>
    </row>
    <row r="24785" spans="1:4" x14ac:dyDescent="0.25">
      <c r="A24785" s="2">
        <v>44844.88958333333</v>
      </c>
      <c r="B24785" t="s">
        <v>162</v>
      </c>
      <c r="D24785" t="s">
        <v>996</v>
      </c>
    </row>
    <row r="24786" spans="1:4" x14ac:dyDescent="0.25">
      <c r="A24786" s="2">
        <v>44844.88958333333</v>
      </c>
      <c r="B24786" t="s">
        <v>162</v>
      </c>
      <c r="D24786" t="s">
        <v>899</v>
      </c>
    </row>
    <row r="24787" spans="1:4" x14ac:dyDescent="0.25">
      <c r="A24787" s="2">
        <v>44844.890277777777</v>
      </c>
      <c r="B24787" t="s">
        <v>162</v>
      </c>
      <c r="C24787" t="s">
        <v>194</v>
      </c>
    </row>
    <row r="24788" spans="1:4" x14ac:dyDescent="0.25">
      <c r="A24788" s="2">
        <v>44844.890277777777</v>
      </c>
      <c r="B24788" t="s">
        <v>162</v>
      </c>
      <c r="D24788" t="s">
        <v>855</v>
      </c>
    </row>
    <row r="24789" spans="1:4" x14ac:dyDescent="0.25">
      <c r="A24789" s="2">
        <v>44844.890972222223</v>
      </c>
      <c r="B24789" t="s">
        <v>162</v>
      </c>
      <c r="C24789" t="s">
        <v>13957</v>
      </c>
    </row>
    <row r="24790" spans="1:4" x14ac:dyDescent="0.25">
      <c r="A24790" s="2">
        <v>44844.890972222223</v>
      </c>
      <c r="B24790" t="s">
        <v>162</v>
      </c>
      <c r="D24790" t="s">
        <v>954</v>
      </c>
    </row>
    <row r="24791" spans="1:4" x14ac:dyDescent="0.25">
      <c r="A24791" s="2">
        <v>44844.906944444447</v>
      </c>
      <c r="B24791" t="s">
        <v>183</v>
      </c>
      <c r="C24791" t="s">
        <v>14281</v>
      </c>
    </row>
    <row r="24792" spans="1:4" x14ac:dyDescent="0.25">
      <c r="A24792" s="2">
        <v>44844.906944444447</v>
      </c>
      <c r="B24792" t="s">
        <v>183</v>
      </c>
      <c r="C24792" t="s">
        <v>7205</v>
      </c>
    </row>
    <row r="24793" spans="1:4" x14ac:dyDescent="0.25">
      <c r="A24793" s="2">
        <v>44844.906944444447</v>
      </c>
      <c r="B24793" t="s">
        <v>183</v>
      </c>
      <c r="D24793" t="s">
        <v>4996</v>
      </c>
    </row>
    <row r="24794" spans="1:4" x14ac:dyDescent="0.25">
      <c r="A24794" s="2">
        <v>44844.906944444447</v>
      </c>
      <c r="B24794" t="s">
        <v>183</v>
      </c>
      <c r="D24794" t="s">
        <v>1897</v>
      </c>
    </row>
    <row r="24795" spans="1:4" x14ac:dyDescent="0.25">
      <c r="A24795" s="2">
        <v>44844.907638888886</v>
      </c>
      <c r="B24795" t="s">
        <v>183</v>
      </c>
      <c r="C24795" t="s">
        <v>14282</v>
      </c>
    </row>
    <row r="24796" spans="1:4" x14ac:dyDescent="0.25">
      <c r="A24796" s="2">
        <v>44844.907638888886</v>
      </c>
      <c r="B24796" t="s">
        <v>183</v>
      </c>
      <c r="D24796" t="s">
        <v>12739</v>
      </c>
    </row>
    <row r="24797" spans="1:4" x14ac:dyDescent="0.25">
      <c r="A24797" s="2">
        <v>44844.908333333333</v>
      </c>
      <c r="B24797" t="s">
        <v>183</v>
      </c>
      <c r="C24797" t="s">
        <v>14283</v>
      </c>
    </row>
    <row r="24798" spans="1:4" x14ac:dyDescent="0.25">
      <c r="A24798" s="2">
        <v>44844.908333333333</v>
      </c>
      <c r="B24798" t="s">
        <v>183</v>
      </c>
      <c r="D24798" t="s">
        <v>13050</v>
      </c>
    </row>
    <row r="24799" spans="1:4" x14ac:dyDescent="0.25">
      <c r="A24799" s="2">
        <v>44844.90902777778</v>
      </c>
      <c r="B24799" t="s">
        <v>183</v>
      </c>
      <c r="C24799" t="s">
        <v>14284</v>
      </c>
    </row>
    <row r="24800" spans="1:4" x14ac:dyDescent="0.25">
      <c r="A24800" s="2">
        <v>44844.90902777778</v>
      </c>
      <c r="B24800" t="s">
        <v>183</v>
      </c>
      <c r="D24800" t="s">
        <v>12742</v>
      </c>
    </row>
    <row r="24801" spans="1:4" x14ac:dyDescent="0.25">
      <c r="A24801" s="2">
        <v>44844.909722222219</v>
      </c>
      <c r="B24801" t="s">
        <v>183</v>
      </c>
      <c r="C24801" t="s">
        <v>14285</v>
      </c>
    </row>
    <row r="24802" spans="1:4" x14ac:dyDescent="0.25">
      <c r="A24802" s="2">
        <v>44844.909722222219</v>
      </c>
      <c r="B24802" t="s">
        <v>183</v>
      </c>
      <c r="D24802" t="s">
        <v>12760</v>
      </c>
    </row>
    <row r="24803" spans="1:4" x14ac:dyDescent="0.25">
      <c r="A24803" s="2">
        <v>44844.910416666666</v>
      </c>
      <c r="B24803" t="s">
        <v>183</v>
      </c>
      <c r="C24803" t="s">
        <v>14286</v>
      </c>
    </row>
    <row r="24804" spans="1:4" x14ac:dyDescent="0.25">
      <c r="A24804" s="2">
        <v>44844.910416666666</v>
      </c>
      <c r="B24804" t="s">
        <v>183</v>
      </c>
      <c r="D24804" t="s">
        <v>12742</v>
      </c>
    </row>
    <row r="24805" spans="1:4" x14ac:dyDescent="0.25">
      <c r="A24805" s="2">
        <v>44844.911111111112</v>
      </c>
      <c r="B24805" t="s">
        <v>183</v>
      </c>
      <c r="C24805" t="s">
        <v>14287</v>
      </c>
    </row>
    <row r="24806" spans="1:4" x14ac:dyDescent="0.25">
      <c r="A24806" s="2">
        <v>44844.911111111112</v>
      </c>
      <c r="B24806" t="s">
        <v>183</v>
      </c>
      <c r="C24806" t="s">
        <v>14288</v>
      </c>
    </row>
    <row r="24807" spans="1:4" x14ac:dyDescent="0.25">
      <c r="A24807" s="2">
        <v>44844.911111111112</v>
      </c>
      <c r="B24807" t="s">
        <v>183</v>
      </c>
      <c r="D24807" t="s">
        <v>992</v>
      </c>
    </row>
    <row r="24808" spans="1:4" x14ac:dyDescent="0.25">
      <c r="A24808" s="2">
        <v>44844.911111111112</v>
      </c>
      <c r="B24808" t="s">
        <v>183</v>
      </c>
      <c r="D24808" t="s">
        <v>846</v>
      </c>
    </row>
    <row r="24809" spans="1:4" x14ac:dyDescent="0.25">
      <c r="A24809" s="2">
        <v>44844.911805555559</v>
      </c>
      <c r="B24809" t="s">
        <v>183</v>
      </c>
      <c r="C24809" t="s">
        <v>6396</v>
      </c>
    </row>
    <row r="24810" spans="1:4" x14ac:dyDescent="0.25">
      <c r="A24810" s="2">
        <v>44844.911805555559</v>
      </c>
      <c r="B24810" t="s">
        <v>183</v>
      </c>
      <c r="C24810" t="s">
        <v>14289</v>
      </c>
    </row>
    <row r="24811" spans="1:4" x14ac:dyDescent="0.25">
      <c r="A24811" s="2">
        <v>44844.911805555559</v>
      </c>
      <c r="B24811" t="s">
        <v>183</v>
      </c>
      <c r="C24811" t="s">
        <v>14290</v>
      </c>
    </row>
    <row r="24812" spans="1:4" x14ac:dyDescent="0.25">
      <c r="A24812" s="2">
        <v>44844.911805555559</v>
      </c>
      <c r="B24812" t="s">
        <v>183</v>
      </c>
      <c r="D24812" t="s">
        <v>908</v>
      </c>
    </row>
    <row r="24813" spans="1:4" x14ac:dyDescent="0.25">
      <c r="A24813" s="2">
        <v>44844.911805555559</v>
      </c>
      <c r="B24813" t="s">
        <v>183</v>
      </c>
      <c r="D24813" t="s">
        <v>848</v>
      </c>
    </row>
    <row r="24814" spans="1:4" x14ac:dyDescent="0.25">
      <c r="A24814" s="2">
        <v>44844.911805555559</v>
      </c>
      <c r="B24814" t="s">
        <v>183</v>
      </c>
      <c r="D24814" t="s">
        <v>909</v>
      </c>
    </row>
    <row r="24815" spans="1:4" x14ac:dyDescent="0.25">
      <c r="A24815" s="2">
        <v>44845.502083333333</v>
      </c>
      <c r="B24815" t="s">
        <v>10296</v>
      </c>
      <c r="C24815" t="s">
        <v>7778</v>
      </c>
    </row>
    <row r="24816" spans="1:4" x14ac:dyDescent="0.25">
      <c r="A24816" s="2">
        <v>44845.502083333333</v>
      </c>
      <c r="B24816" t="s">
        <v>10296</v>
      </c>
      <c r="C24816" t="s">
        <v>14691</v>
      </c>
    </row>
    <row r="24817" spans="1:4" x14ac:dyDescent="0.25">
      <c r="A24817" s="2">
        <v>44845.502083333333</v>
      </c>
      <c r="B24817" t="s">
        <v>10296</v>
      </c>
      <c r="C24817" t="s">
        <v>14692</v>
      </c>
    </row>
    <row r="24818" spans="1:4" x14ac:dyDescent="0.25">
      <c r="A24818" s="2">
        <v>44845.502083333333</v>
      </c>
      <c r="B24818" t="s">
        <v>10296</v>
      </c>
      <c r="D24818" t="s">
        <v>4988</v>
      </c>
    </row>
    <row r="24819" spans="1:4" x14ac:dyDescent="0.25">
      <c r="A24819" s="2">
        <v>44845.502083333333</v>
      </c>
      <c r="B24819" t="s">
        <v>10296</v>
      </c>
      <c r="D24819" t="s">
        <v>1848</v>
      </c>
    </row>
    <row r="24820" spans="1:4" x14ac:dyDescent="0.25">
      <c r="A24820" s="2">
        <v>44845.502083333333</v>
      </c>
      <c r="B24820" t="s">
        <v>10296</v>
      </c>
      <c r="D24820" t="s">
        <v>12739</v>
      </c>
    </row>
    <row r="24821" spans="1:4" x14ac:dyDescent="0.25">
      <c r="A24821" s="2">
        <v>44845.504861111112</v>
      </c>
      <c r="B24821" t="s">
        <v>10296</v>
      </c>
      <c r="C24821" t="s">
        <v>14693</v>
      </c>
    </row>
    <row r="24822" spans="1:4" x14ac:dyDescent="0.25">
      <c r="A24822" s="2">
        <v>44845.504861111112</v>
      </c>
      <c r="B24822" t="s">
        <v>10296</v>
      </c>
      <c r="C24822" t="s">
        <v>14694</v>
      </c>
    </row>
    <row r="24823" spans="1:4" x14ac:dyDescent="0.25">
      <c r="A24823" s="2">
        <v>44845.504861111112</v>
      </c>
      <c r="B24823" t="s">
        <v>10296</v>
      </c>
      <c r="D24823" t="s">
        <v>12824</v>
      </c>
    </row>
    <row r="24824" spans="1:4" x14ac:dyDescent="0.25">
      <c r="A24824" s="2">
        <v>44845.505555555559</v>
      </c>
      <c r="B24824" t="s">
        <v>170</v>
      </c>
      <c r="C24824" t="s">
        <v>13475</v>
      </c>
    </row>
    <row r="24825" spans="1:4" x14ac:dyDescent="0.25">
      <c r="A24825" s="2">
        <v>44845.505555555559</v>
      </c>
      <c r="B24825" t="s">
        <v>10296</v>
      </c>
      <c r="C24825" t="s">
        <v>14695</v>
      </c>
    </row>
    <row r="24826" spans="1:4" x14ac:dyDescent="0.25">
      <c r="A24826" s="2">
        <v>44845.505555555559</v>
      </c>
      <c r="B24826" t="s">
        <v>170</v>
      </c>
      <c r="D24826" t="s">
        <v>5024</v>
      </c>
    </row>
    <row r="24827" spans="1:4" x14ac:dyDescent="0.25">
      <c r="A24827" s="2">
        <v>44845.505555555559</v>
      </c>
      <c r="B24827" t="s">
        <v>10296</v>
      </c>
      <c r="D24827" t="s">
        <v>12742</v>
      </c>
    </row>
    <row r="24828" spans="1:4" x14ac:dyDescent="0.25">
      <c r="A24828" s="2">
        <v>44845.505555555559</v>
      </c>
      <c r="B24828" t="s">
        <v>10296</v>
      </c>
      <c r="D24828" t="s">
        <v>12743</v>
      </c>
    </row>
    <row r="24829" spans="1:4" x14ac:dyDescent="0.25">
      <c r="A24829" s="2">
        <v>44845.506249999999</v>
      </c>
      <c r="B24829" t="s">
        <v>170</v>
      </c>
      <c r="C24829" t="s">
        <v>13476</v>
      </c>
    </row>
    <row r="24830" spans="1:4" x14ac:dyDescent="0.25">
      <c r="A24830" s="2">
        <v>44845.506249999999</v>
      </c>
      <c r="B24830" t="s">
        <v>10296</v>
      </c>
      <c r="C24830" t="s">
        <v>14696</v>
      </c>
    </row>
    <row r="24831" spans="1:4" x14ac:dyDescent="0.25">
      <c r="A24831" s="2">
        <v>44845.506249999999</v>
      </c>
      <c r="B24831" t="s">
        <v>10296</v>
      </c>
      <c r="C24831" t="s">
        <v>14697</v>
      </c>
    </row>
    <row r="24832" spans="1:4" x14ac:dyDescent="0.25">
      <c r="A24832" s="2">
        <v>44845.506249999999</v>
      </c>
      <c r="B24832" t="s">
        <v>170</v>
      </c>
      <c r="D24832" t="s">
        <v>12743</v>
      </c>
    </row>
    <row r="24833" spans="1:4" x14ac:dyDescent="0.25">
      <c r="A24833" s="2">
        <v>44845.506249999999</v>
      </c>
      <c r="B24833" t="s">
        <v>10296</v>
      </c>
      <c r="D24833" t="s">
        <v>12742</v>
      </c>
    </row>
    <row r="24834" spans="1:4" x14ac:dyDescent="0.25">
      <c r="A24834" s="2">
        <v>44845.506249999999</v>
      </c>
      <c r="B24834" t="s">
        <v>10296</v>
      </c>
      <c r="D24834" t="s">
        <v>4990</v>
      </c>
    </row>
    <row r="24835" spans="1:4" x14ac:dyDescent="0.25">
      <c r="A24835" s="2">
        <v>44845.506944444445</v>
      </c>
      <c r="B24835" t="s">
        <v>170</v>
      </c>
      <c r="C24835" t="s">
        <v>13477</v>
      </c>
    </row>
    <row r="24836" spans="1:4" x14ac:dyDescent="0.25">
      <c r="A24836" s="2">
        <v>44845.506944444445</v>
      </c>
      <c r="B24836" t="s">
        <v>10296</v>
      </c>
      <c r="C24836" t="s">
        <v>14698</v>
      </c>
    </row>
    <row r="24837" spans="1:4" x14ac:dyDescent="0.25">
      <c r="A24837" s="2">
        <v>44845.506944444445</v>
      </c>
      <c r="B24837" t="s">
        <v>170</v>
      </c>
      <c r="D24837" t="s">
        <v>12742</v>
      </c>
    </row>
    <row r="24838" spans="1:4" x14ac:dyDescent="0.25">
      <c r="A24838" s="2">
        <v>44845.506944444445</v>
      </c>
      <c r="B24838" t="s">
        <v>10296</v>
      </c>
      <c r="D24838" t="s">
        <v>846</v>
      </c>
    </row>
    <row r="24839" spans="1:4" x14ac:dyDescent="0.25">
      <c r="A24839" s="2">
        <v>44845.509027777778</v>
      </c>
      <c r="B24839" t="s">
        <v>170</v>
      </c>
      <c r="C24839" t="s">
        <v>13478</v>
      </c>
    </row>
    <row r="24840" spans="1:4" x14ac:dyDescent="0.25">
      <c r="A24840" s="2">
        <v>44845.509027777778</v>
      </c>
      <c r="B24840" t="s">
        <v>170</v>
      </c>
      <c r="C24840" t="s">
        <v>13479</v>
      </c>
    </row>
    <row r="24841" spans="1:4" x14ac:dyDescent="0.25">
      <c r="A24841" s="2">
        <v>44845.509027777778</v>
      </c>
      <c r="B24841" t="s">
        <v>170</v>
      </c>
      <c r="D24841" t="s">
        <v>12739</v>
      </c>
    </row>
    <row r="24842" spans="1:4" x14ac:dyDescent="0.25">
      <c r="A24842" s="2">
        <v>44845.509027777778</v>
      </c>
      <c r="B24842" t="s">
        <v>170</v>
      </c>
      <c r="D24842" t="s">
        <v>5025</v>
      </c>
    </row>
    <row r="24843" spans="1:4" x14ac:dyDescent="0.25">
      <c r="A24843" s="2">
        <v>44845.510416666664</v>
      </c>
      <c r="B24843" t="s">
        <v>170</v>
      </c>
      <c r="C24843" t="s">
        <v>13480</v>
      </c>
    </row>
    <row r="24844" spans="1:4" x14ac:dyDescent="0.25">
      <c r="A24844" s="2">
        <v>44845.510416666664</v>
      </c>
      <c r="B24844" t="s">
        <v>10296</v>
      </c>
      <c r="C24844" t="s">
        <v>7778</v>
      </c>
    </row>
    <row r="24845" spans="1:4" x14ac:dyDescent="0.25">
      <c r="A24845" s="2">
        <v>44845.510416666664</v>
      </c>
      <c r="B24845" t="s">
        <v>10296</v>
      </c>
      <c r="C24845" t="s">
        <v>14699</v>
      </c>
    </row>
    <row r="24846" spans="1:4" x14ac:dyDescent="0.25">
      <c r="A24846" s="2">
        <v>44845.510416666664</v>
      </c>
      <c r="B24846" t="s">
        <v>170</v>
      </c>
      <c r="D24846" t="s">
        <v>12760</v>
      </c>
    </row>
    <row r="24847" spans="1:4" x14ac:dyDescent="0.25">
      <c r="A24847" s="2">
        <v>44845.510416666664</v>
      </c>
      <c r="B24847" t="s">
        <v>10296</v>
      </c>
      <c r="D24847" t="s">
        <v>908</v>
      </c>
    </row>
    <row r="24848" spans="1:4" x14ac:dyDescent="0.25">
      <c r="A24848" s="2">
        <v>44845.510416666664</v>
      </c>
      <c r="B24848" t="s">
        <v>10296</v>
      </c>
      <c r="D24848" t="s">
        <v>849</v>
      </c>
    </row>
    <row r="24849" spans="1:4" x14ac:dyDescent="0.25">
      <c r="A24849" s="2">
        <v>44845.524305555555</v>
      </c>
      <c r="B24849" t="s">
        <v>10296</v>
      </c>
      <c r="C24849" t="s">
        <v>14700</v>
      </c>
    </row>
    <row r="24850" spans="1:4" x14ac:dyDescent="0.25">
      <c r="A24850" s="2">
        <v>44845.524305555555</v>
      </c>
      <c r="B24850" t="s">
        <v>10296</v>
      </c>
      <c r="C24850" t="s">
        <v>14701</v>
      </c>
    </row>
    <row r="24851" spans="1:4" x14ac:dyDescent="0.25">
      <c r="A24851" s="2">
        <v>44845.524305555555</v>
      </c>
      <c r="B24851" t="s">
        <v>10296</v>
      </c>
      <c r="C24851" t="s">
        <v>7778</v>
      </c>
    </row>
    <row r="24852" spans="1:4" x14ac:dyDescent="0.25">
      <c r="A24852" s="2">
        <v>44845.524305555555</v>
      </c>
      <c r="B24852" t="s">
        <v>10296</v>
      </c>
      <c r="C24852" t="s">
        <v>14702</v>
      </c>
    </row>
    <row r="24853" spans="1:4" x14ac:dyDescent="0.25">
      <c r="A24853" s="2">
        <v>44845.524305555555</v>
      </c>
      <c r="B24853" t="s">
        <v>10296</v>
      </c>
      <c r="C24853" t="s">
        <v>14703</v>
      </c>
    </row>
    <row r="24854" spans="1:4" x14ac:dyDescent="0.25">
      <c r="A24854" s="2">
        <v>44845.524305555555</v>
      </c>
      <c r="B24854" t="s">
        <v>10296</v>
      </c>
      <c r="D24854" t="s">
        <v>1021</v>
      </c>
    </row>
    <row r="24855" spans="1:4" x14ac:dyDescent="0.25">
      <c r="A24855" s="2">
        <v>44845.524305555555</v>
      </c>
      <c r="B24855" t="s">
        <v>10296</v>
      </c>
      <c r="D24855" t="s">
        <v>828</v>
      </c>
    </row>
    <row r="24856" spans="1:4" x14ac:dyDescent="0.25">
      <c r="A24856" s="2">
        <v>44845.524305555555</v>
      </c>
      <c r="B24856" t="s">
        <v>10296</v>
      </c>
      <c r="D24856" t="s">
        <v>971</v>
      </c>
    </row>
    <row r="24857" spans="1:4" x14ac:dyDescent="0.25">
      <c r="A24857" s="2">
        <v>44845.524305555555</v>
      </c>
      <c r="B24857" t="s">
        <v>10296</v>
      </c>
      <c r="D24857" t="s">
        <v>852</v>
      </c>
    </row>
    <row r="24858" spans="1:4" x14ac:dyDescent="0.25">
      <c r="A24858" s="2">
        <v>44845.524305555555</v>
      </c>
      <c r="B24858" t="s">
        <v>10296</v>
      </c>
      <c r="D24858" t="s">
        <v>1003</v>
      </c>
    </row>
    <row r="24859" spans="1:4" x14ac:dyDescent="0.25">
      <c r="A24859" s="2">
        <v>44845.525000000001</v>
      </c>
      <c r="B24859" t="s">
        <v>10296</v>
      </c>
      <c r="C24859" t="s">
        <v>14704</v>
      </c>
    </row>
    <row r="24860" spans="1:4" x14ac:dyDescent="0.25">
      <c r="A24860" s="2">
        <v>44845.525000000001</v>
      </c>
      <c r="B24860" t="s">
        <v>10296</v>
      </c>
      <c r="C24860" t="s">
        <v>28</v>
      </c>
    </row>
    <row r="24861" spans="1:4" x14ac:dyDescent="0.25">
      <c r="A24861" s="2">
        <v>44845.525000000001</v>
      </c>
      <c r="B24861" t="s">
        <v>10296</v>
      </c>
      <c r="C24861" t="s">
        <v>7778</v>
      </c>
    </row>
    <row r="24862" spans="1:4" x14ac:dyDescent="0.25">
      <c r="A24862" s="2">
        <v>44845.525000000001</v>
      </c>
      <c r="B24862" t="s">
        <v>10296</v>
      </c>
      <c r="C24862" t="s">
        <v>14705</v>
      </c>
    </row>
    <row r="24863" spans="1:4" x14ac:dyDescent="0.25">
      <c r="A24863" s="2">
        <v>44845.525000000001</v>
      </c>
      <c r="B24863" t="s">
        <v>10296</v>
      </c>
      <c r="C24863" t="s">
        <v>14706</v>
      </c>
    </row>
    <row r="24864" spans="1:4" x14ac:dyDescent="0.25">
      <c r="A24864" s="2">
        <v>44845.525000000001</v>
      </c>
      <c r="B24864" t="s">
        <v>10296</v>
      </c>
      <c r="C24864" t="s">
        <v>8197</v>
      </c>
    </row>
    <row r="24865" spans="1:4" x14ac:dyDescent="0.25">
      <c r="A24865" s="2">
        <v>44845.525000000001</v>
      </c>
      <c r="B24865" t="s">
        <v>10296</v>
      </c>
      <c r="D24865" t="s">
        <v>12857</v>
      </c>
    </row>
    <row r="24866" spans="1:4" x14ac:dyDescent="0.25">
      <c r="A24866" s="2">
        <v>44845.525000000001</v>
      </c>
      <c r="B24866" t="s">
        <v>10296</v>
      </c>
      <c r="D24866" t="s">
        <v>834</v>
      </c>
    </row>
    <row r="24867" spans="1:4" x14ac:dyDescent="0.25">
      <c r="A24867" s="2">
        <v>44845.525000000001</v>
      </c>
      <c r="B24867" t="s">
        <v>10296</v>
      </c>
      <c r="D24867" t="s">
        <v>955</v>
      </c>
    </row>
    <row r="24868" spans="1:4" x14ac:dyDescent="0.25">
      <c r="A24868" s="2">
        <v>44845.525000000001</v>
      </c>
      <c r="B24868" t="s">
        <v>10296</v>
      </c>
      <c r="D24868" t="s">
        <v>959</v>
      </c>
    </row>
    <row r="24869" spans="1:4" x14ac:dyDescent="0.25">
      <c r="A24869" s="2">
        <v>44845.525000000001</v>
      </c>
      <c r="B24869" t="s">
        <v>10296</v>
      </c>
      <c r="D24869" t="s">
        <v>996</v>
      </c>
    </row>
    <row r="24870" spans="1:4" x14ac:dyDescent="0.25">
      <c r="A24870" s="2">
        <v>44845.525000000001</v>
      </c>
      <c r="B24870" t="s">
        <v>10296</v>
      </c>
      <c r="D24870" t="s">
        <v>827</v>
      </c>
    </row>
    <row r="24871" spans="1:4" x14ac:dyDescent="0.25">
      <c r="A24871" s="2">
        <v>44845.525694444441</v>
      </c>
      <c r="B24871" t="s">
        <v>10296</v>
      </c>
      <c r="C24871" t="s">
        <v>14707</v>
      </c>
    </row>
    <row r="24872" spans="1:4" x14ac:dyDescent="0.25">
      <c r="A24872" s="2">
        <v>44845.525694444441</v>
      </c>
      <c r="B24872" t="s">
        <v>10296</v>
      </c>
      <c r="D24872" t="s">
        <v>856</v>
      </c>
    </row>
    <row r="24873" spans="1:4" x14ac:dyDescent="0.25">
      <c r="A24873" s="2">
        <v>44845.625694444447</v>
      </c>
      <c r="B24873" t="s">
        <v>10297</v>
      </c>
      <c r="C24873" t="s">
        <v>13260</v>
      </c>
    </row>
    <row r="24874" spans="1:4" x14ac:dyDescent="0.25">
      <c r="A24874" s="2">
        <v>44845.625694444447</v>
      </c>
      <c r="B24874" t="s">
        <v>10297</v>
      </c>
      <c r="D24874" t="s">
        <v>4989</v>
      </c>
    </row>
    <row r="24875" spans="1:4" x14ac:dyDescent="0.25">
      <c r="A24875" s="2">
        <v>44845.62777777778</v>
      </c>
      <c r="B24875" t="s">
        <v>10297</v>
      </c>
      <c r="C24875" t="s">
        <v>14663</v>
      </c>
    </row>
    <row r="24876" spans="1:4" x14ac:dyDescent="0.25">
      <c r="A24876" s="2">
        <v>44845.62777777778</v>
      </c>
      <c r="B24876" t="s">
        <v>10297</v>
      </c>
      <c r="D24876" t="s">
        <v>12743</v>
      </c>
    </row>
    <row r="24877" spans="1:4" x14ac:dyDescent="0.25">
      <c r="A24877" s="2">
        <v>44845.629166666666</v>
      </c>
      <c r="B24877" t="s">
        <v>10297</v>
      </c>
      <c r="C24877" t="s">
        <v>14664</v>
      </c>
    </row>
    <row r="24878" spans="1:4" x14ac:dyDescent="0.25">
      <c r="A24878" s="2">
        <v>44845.629166666666</v>
      </c>
      <c r="B24878" t="s">
        <v>10297</v>
      </c>
      <c r="D24878" t="s">
        <v>12742</v>
      </c>
    </row>
    <row r="24879" spans="1:4" x14ac:dyDescent="0.25">
      <c r="A24879" s="2">
        <v>44845.629861111112</v>
      </c>
      <c r="B24879" t="s">
        <v>10297</v>
      </c>
      <c r="C24879" t="s">
        <v>14665</v>
      </c>
    </row>
    <row r="24880" spans="1:4" x14ac:dyDescent="0.25">
      <c r="A24880" s="2">
        <v>44845.629861111112</v>
      </c>
      <c r="B24880" t="s">
        <v>10297</v>
      </c>
      <c r="D24880" t="s">
        <v>12740</v>
      </c>
    </row>
    <row r="24881" spans="1:4" x14ac:dyDescent="0.25">
      <c r="A24881" s="2">
        <v>44845.631249999999</v>
      </c>
      <c r="B24881" t="s">
        <v>10297</v>
      </c>
      <c r="C24881" t="s">
        <v>13260</v>
      </c>
    </row>
    <row r="24882" spans="1:4" x14ac:dyDescent="0.25">
      <c r="A24882" s="2">
        <v>44845.631249999999</v>
      </c>
      <c r="B24882" t="s">
        <v>10297</v>
      </c>
      <c r="C24882" t="s">
        <v>13261</v>
      </c>
    </row>
    <row r="24883" spans="1:4" x14ac:dyDescent="0.25">
      <c r="A24883" s="2">
        <v>44845.631249999999</v>
      </c>
      <c r="B24883" t="s">
        <v>10297</v>
      </c>
      <c r="C24883" t="s">
        <v>13262</v>
      </c>
    </row>
    <row r="24884" spans="1:4" x14ac:dyDescent="0.25">
      <c r="A24884" s="2">
        <v>44845.631249999999</v>
      </c>
      <c r="B24884" t="s">
        <v>10297</v>
      </c>
      <c r="D24884" t="s">
        <v>4989</v>
      </c>
    </row>
    <row r="24885" spans="1:4" x14ac:dyDescent="0.25">
      <c r="A24885" s="2">
        <v>44845.631249999999</v>
      </c>
      <c r="B24885" t="s">
        <v>10297</v>
      </c>
      <c r="D24885" t="s">
        <v>12743</v>
      </c>
    </row>
    <row r="24886" spans="1:4" x14ac:dyDescent="0.25">
      <c r="A24886" s="2">
        <v>44845.631249999999</v>
      </c>
      <c r="B24886" t="s">
        <v>10297</v>
      </c>
      <c r="D24886" t="s">
        <v>12742</v>
      </c>
    </row>
    <row r="24887" spans="1:4" x14ac:dyDescent="0.25">
      <c r="A24887" s="2">
        <v>44845.631944444445</v>
      </c>
      <c r="B24887" t="s">
        <v>10297</v>
      </c>
      <c r="C24887" t="s">
        <v>13263</v>
      </c>
    </row>
    <row r="24888" spans="1:4" x14ac:dyDescent="0.25">
      <c r="A24888" s="2">
        <v>44845.631944444445</v>
      </c>
      <c r="B24888" t="s">
        <v>10297</v>
      </c>
      <c r="D24888" t="s">
        <v>4990</v>
      </c>
    </row>
    <row r="24889" spans="1:4" x14ac:dyDescent="0.25">
      <c r="A24889" s="2">
        <v>44845.632638888892</v>
      </c>
      <c r="B24889" t="s">
        <v>164</v>
      </c>
      <c r="C24889" t="s">
        <v>13264</v>
      </c>
    </row>
    <row r="24890" spans="1:4" x14ac:dyDescent="0.25">
      <c r="A24890" s="2">
        <v>44845.632638888892</v>
      </c>
      <c r="B24890" t="s">
        <v>164</v>
      </c>
      <c r="D24890" t="s">
        <v>5001</v>
      </c>
    </row>
    <row r="24891" spans="1:4" x14ac:dyDescent="0.25">
      <c r="A24891" s="2">
        <v>44845.634722222225</v>
      </c>
      <c r="B24891" t="s">
        <v>164</v>
      </c>
      <c r="C24891" t="s">
        <v>13265</v>
      </c>
    </row>
    <row r="24892" spans="1:4" x14ac:dyDescent="0.25">
      <c r="A24892" s="2">
        <v>44845.634722222225</v>
      </c>
      <c r="B24892" t="s">
        <v>164</v>
      </c>
      <c r="C24892" t="s">
        <v>13266</v>
      </c>
    </row>
    <row r="24893" spans="1:4" x14ac:dyDescent="0.25">
      <c r="A24893" s="2">
        <v>44845.634722222225</v>
      </c>
      <c r="B24893" t="s">
        <v>164</v>
      </c>
      <c r="D24893" t="s">
        <v>12743</v>
      </c>
    </row>
    <row r="24894" spans="1:4" x14ac:dyDescent="0.25">
      <c r="A24894" s="2">
        <v>44845.634722222225</v>
      </c>
      <c r="B24894" t="s">
        <v>164</v>
      </c>
      <c r="D24894" t="s">
        <v>12742</v>
      </c>
    </row>
    <row r="24895" spans="1:4" x14ac:dyDescent="0.25">
      <c r="A24895" s="2">
        <v>44845.679861111108</v>
      </c>
      <c r="B24895" t="s">
        <v>164</v>
      </c>
      <c r="C24895" t="s">
        <v>14243</v>
      </c>
    </row>
    <row r="24896" spans="1:4" x14ac:dyDescent="0.25">
      <c r="A24896" s="2">
        <v>44845.679861111108</v>
      </c>
      <c r="B24896" t="s">
        <v>164</v>
      </c>
      <c r="D24896" t="s">
        <v>5001</v>
      </c>
    </row>
    <row r="24897" spans="1:4" x14ac:dyDescent="0.25">
      <c r="A24897" s="2">
        <v>44845.680555555555</v>
      </c>
      <c r="B24897" t="s">
        <v>164</v>
      </c>
      <c r="C24897" t="s">
        <v>14244</v>
      </c>
    </row>
    <row r="24898" spans="1:4" x14ac:dyDescent="0.25">
      <c r="A24898" s="2">
        <v>44845.680555555555</v>
      </c>
      <c r="B24898" t="s">
        <v>164</v>
      </c>
      <c r="D24898" t="s">
        <v>1888</v>
      </c>
    </row>
    <row r="24899" spans="1:4" x14ac:dyDescent="0.25">
      <c r="A24899" s="2">
        <v>44845.682638888888</v>
      </c>
      <c r="B24899" t="s">
        <v>164</v>
      </c>
      <c r="C24899" t="s">
        <v>14245</v>
      </c>
    </row>
    <row r="24900" spans="1:4" x14ac:dyDescent="0.25">
      <c r="A24900" s="2">
        <v>44845.682638888888</v>
      </c>
      <c r="B24900" t="s">
        <v>164</v>
      </c>
      <c r="D24900" t="s">
        <v>12743</v>
      </c>
    </row>
    <row r="24901" spans="1:4" x14ac:dyDescent="0.25">
      <c r="A24901" s="2">
        <v>44845.684027777781</v>
      </c>
      <c r="B24901" t="s">
        <v>164</v>
      </c>
      <c r="C24901" t="s">
        <v>14246</v>
      </c>
    </row>
    <row r="24902" spans="1:4" x14ac:dyDescent="0.25">
      <c r="A24902" s="2">
        <v>44845.684027777781</v>
      </c>
      <c r="B24902" t="s">
        <v>164</v>
      </c>
      <c r="D24902" t="s">
        <v>12819</v>
      </c>
    </row>
    <row r="24903" spans="1:4" x14ac:dyDescent="0.25">
      <c r="A24903" s="2">
        <v>44845.847222222219</v>
      </c>
      <c r="B24903" t="s">
        <v>179</v>
      </c>
      <c r="C24903" t="s">
        <v>14291</v>
      </c>
    </row>
    <row r="24904" spans="1:4" x14ac:dyDescent="0.25">
      <c r="A24904" s="2">
        <v>44845.847222222219</v>
      </c>
      <c r="B24904" t="s">
        <v>179</v>
      </c>
      <c r="C24904" t="s">
        <v>7205</v>
      </c>
    </row>
    <row r="24905" spans="1:4" x14ac:dyDescent="0.25">
      <c r="A24905" s="2">
        <v>44845.847222222219</v>
      </c>
      <c r="B24905" t="s">
        <v>179</v>
      </c>
      <c r="D24905" t="s">
        <v>5052</v>
      </c>
    </row>
    <row r="24906" spans="1:4" x14ac:dyDescent="0.25">
      <c r="A24906" s="2">
        <v>44845.847222222219</v>
      </c>
      <c r="B24906" t="s">
        <v>179</v>
      </c>
      <c r="D24906" t="s">
        <v>1888</v>
      </c>
    </row>
    <row r="24907" spans="1:4" x14ac:dyDescent="0.25">
      <c r="A24907" s="2">
        <v>44845.847916666666</v>
      </c>
      <c r="B24907" t="s">
        <v>179</v>
      </c>
      <c r="C24907" t="s">
        <v>14292</v>
      </c>
    </row>
    <row r="24908" spans="1:4" x14ac:dyDescent="0.25">
      <c r="A24908" s="2">
        <v>44845.847916666666</v>
      </c>
      <c r="B24908" t="s">
        <v>179</v>
      </c>
      <c r="D24908" t="s">
        <v>12760</v>
      </c>
    </row>
    <row r="24909" spans="1:4" x14ac:dyDescent="0.25">
      <c r="A24909" s="2">
        <v>44845.848611111112</v>
      </c>
      <c r="B24909" t="s">
        <v>179</v>
      </c>
      <c r="C24909" t="s">
        <v>14293</v>
      </c>
    </row>
    <row r="24910" spans="1:4" x14ac:dyDescent="0.25">
      <c r="A24910" s="2">
        <v>44845.848611111112</v>
      </c>
      <c r="B24910" t="s">
        <v>179</v>
      </c>
      <c r="D24910" t="s">
        <v>12819</v>
      </c>
    </row>
    <row r="24911" spans="1:4" x14ac:dyDescent="0.25">
      <c r="A24911" s="2">
        <v>44845.849305555559</v>
      </c>
      <c r="B24911" t="s">
        <v>179</v>
      </c>
      <c r="C24911" t="s">
        <v>14294</v>
      </c>
    </row>
    <row r="24912" spans="1:4" x14ac:dyDescent="0.25">
      <c r="A24912" s="2">
        <v>44845.849305555559</v>
      </c>
      <c r="B24912" t="s">
        <v>179</v>
      </c>
      <c r="D24912" t="s">
        <v>12739</v>
      </c>
    </row>
    <row r="24913" spans="1:4" x14ac:dyDescent="0.25">
      <c r="A24913" s="2">
        <v>44845.85</v>
      </c>
      <c r="B24913" t="s">
        <v>179</v>
      </c>
      <c r="C24913" t="s">
        <v>14295</v>
      </c>
    </row>
    <row r="24914" spans="1:4" x14ac:dyDescent="0.25">
      <c r="A24914" s="2">
        <v>44845.85</v>
      </c>
      <c r="B24914" t="s">
        <v>179</v>
      </c>
      <c r="D24914" t="s">
        <v>12743</v>
      </c>
    </row>
    <row r="24915" spans="1:4" x14ac:dyDescent="0.25">
      <c r="A24915" s="2">
        <v>44845.850694444445</v>
      </c>
      <c r="B24915" t="s">
        <v>179</v>
      </c>
      <c r="C24915" t="s">
        <v>14296</v>
      </c>
    </row>
    <row r="24916" spans="1:4" x14ac:dyDescent="0.25">
      <c r="A24916" s="2">
        <v>44845.850694444445</v>
      </c>
      <c r="B24916" t="s">
        <v>179</v>
      </c>
      <c r="D24916" t="s">
        <v>12742</v>
      </c>
    </row>
    <row r="24917" spans="1:4" x14ac:dyDescent="0.25">
      <c r="A24917" s="2">
        <v>44845.851388888892</v>
      </c>
      <c r="B24917" t="s">
        <v>179</v>
      </c>
      <c r="C24917" t="s">
        <v>14297</v>
      </c>
    </row>
    <row r="24918" spans="1:4" x14ac:dyDescent="0.25">
      <c r="A24918" s="2">
        <v>44845.851388888892</v>
      </c>
      <c r="B24918" t="s">
        <v>179</v>
      </c>
      <c r="C24918" t="s">
        <v>14298</v>
      </c>
    </row>
    <row r="24919" spans="1:4" x14ac:dyDescent="0.25">
      <c r="A24919" s="2">
        <v>44845.851388888892</v>
      </c>
      <c r="B24919" t="s">
        <v>179</v>
      </c>
      <c r="D24919" t="s">
        <v>894</v>
      </c>
    </row>
    <row r="24920" spans="1:4" x14ac:dyDescent="0.25">
      <c r="A24920" s="2">
        <v>44845.851388888892</v>
      </c>
      <c r="B24920" t="s">
        <v>179</v>
      </c>
      <c r="D24920" t="s">
        <v>845</v>
      </c>
    </row>
    <row r="24921" spans="1:4" x14ac:dyDescent="0.25">
      <c r="A24921" s="2">
        <v>44845.852083333331</v>
      </c>
      <c r="B24921" t="s">
        <v>179</v>
      </c>
      <c r="C24921" t="s">
        <v>14299</v>
      </c>
    </row>
    <row r="24922" spans="1:4" x14ac:dyDescent="0.25">
      <c r="A24922" s="2">
        <v>44845.852083333331</v>
      </c>
      <c r="B24922" t="s">
        <v>179</v>
      </c>
      <c r="D24922" t="s">
        <v>828</v>
      </c>
    </row>
    <row r="24923" spans="1:4" x14ac:dyDescent="0.25">
      <c r="A24923" s="2">
        <v>44845.852777777778</v>
      </c>
      <c r="B24923" t="s">
        <v>179</v>
      </c>
      <c r="C24923" t="s">
        <v>14300</v>
      </c>
    </row>
    <row r="24924" spans="1:4" x14ac:dyDescent="0.25">
      <c r="A24924" s="2">
        <v>44845.852777777778</v>
      </c>
      <c r="B24924" t="s">
        <v>179</v>
      </c>
      <c r="C24924" t="s">
        <v>14301</v>
      </c>
    </row>
    <row r="24925" spans="1:4" x14ac:dyDescent="0.25">
      <c r="A24925" s="2">
        <v>44845.852777777778</v>
      </c>
      <c r="B24925" t="s">
        <v>179</v>
      </c>
      <c r="D24925" t="s">
        <v>846</v>
      </c>
    </row>
    <row r="24926" spans="1:4" x14ac:dyDescent="0.25">
      <c r="A24926" s="2">
        <v>44845.852777777778</v>
      </c>
      <c r="B24926" t="s">
        <v>179</v>
      </c>
      <c r="D24926" t="s">
        <v>5037</v>
      </c>
    </row>
    <row r="24927" spans="1:4" x14ac:dyDescent="0.25">
      <c r="A24927" s="2">
        <v>44845.879861111112</v>
      </c>
      <c r="B24927" t="s">
        <v>829</v>
      </c>
      <c r="C24927" t="s">
        <v>13847</v>
      </c>
    </row>
    <row r="24928" spans="1:4" x14ac:dyDescent="0.25">
      <c r="A24928" s="2">
        <v>44845.879861111112</v>
      </c>
      <c r="B24928" t="s">
        <v>829</v>
      </c>
      <c r="D24928" t="s">
        <v>5062</v>
      </c>
    </row>
    <row r="24929" spans="1:4" x14ac:dyDescent="0.25">
      <c r="A24929" s="2">
        <v>44845.880555555559</v>
      </c>
      <c r="B24929" t="s">
        <v>829</v>
      </c>
      <c r="C24929" t="s">
        <v>13848</v>
      </c>
    </row>
    <row r="24930" spans="1:4" x14ac:dyDescent="0.25">
      <c r="A24930" s="2">
        <v>44845.880555555559</v>
      </c>
      <c r="B24930" t="s">
        <v>829</v>
      </c>
      <c r="D24930" t="s">
        <v>1884</v>
      </c>
    </row>
    <row r="24931" spans="1:4" x14ac:dyDescent="0.25">
      <c r="A24931" s="2">
        <v>44845.881944444445</v>
      </c>
      <c r="B24931" t="s">
        <v>829</v>
      </c>
      <c r="C24931" t="s">
        <v>13849</v>
      </c>
    </row>
    <row r="24932" spans="1:4" x14ac:dyDescent="0.25">
      <c r="A24932" s="2">
        <v>44845.881944444445</v>
      </c>
      <c r="B24932" t="s">
        <v>829</v>
      </c>
      <c r="D24932" t="s">
        <v>12739</v>
      </c>
    </row>
    <row r="24933" spans="1:4" x14ac:dyDescent="0.25">
      <c r="A24933" s="2">
        <v>44845.884722222225</v>
      </c>
      <c r="B24933" t="s">
        <v>829</v>
      </c>
      <c r="C24933" t="s">
        <v>13850</v>
      </c>
    </row>
    <row r="24934" spans="1:4" x14ac:dyDescent="0.25">
      <c r="A24934" s="2">
        <v>44845.884722222225</v>
      </c>
      <c r="B24934" t="s">
        <v>829</v>
      </c>
      <c r="D24934" t="s">
        <v>13050</v>
      </c>
    </row>
    <row r="24935" spans="1:4" x14ac:dyDescent="0.25">
      <c r="A24935" s="2">
        <v>44845.888194444444</v>
      </c>
      <c r="B24935" t="s">
        <v>829</v>
      </c>
      <c r="C24935" t="s">
        <v>13851</v>
      </c>
    </row>
    <row r="24936" spans="1:4" x14ac:dyDescent="0.25">
      <c r="A24936" s="2">
        <v>44845.888194444444</v>
      </c>
      <c r="B24936" t="s">
        <v>829</v>
      </c>
      <c r="D24936" t="s">
        <v>12742</v>
      </c>
    </row>
    <row r="24937" spans="1:4" x14ac:dyDescent="0.25">
      <c r="A24937" s="2">
        <v>44845.96597222222</v>
      </c>
      <c r="B24937" t="s">
        <v>163</v>
      </c>
      <c r="C24937" t="s">
        <v>13323</v>
      </c>
    </row>
    <row r="24938" spans="1:4" x14ac:dyDescent="0.25">
      <c r="A24938" s="2">
        <v>44845.96597222222</v>
      </c>
      <c r="B24938" t="s">
        <v>163</v>
      </c>
      <c r="D24938" t="s">
        <v>4993</v>
      </c>
    </row>
    <row r="24939" spans="1:4" x14ac:dyDescent="0.25">
      <c r="A24939" s="2">
        <v>44845.966666666667</v>
      </c>
      <c r="B24939" t="s">
        <v>163</v>
      </c>
      <c r="C24939" t="s">
        <v>13324</v>
      </c>
    </row>
    <row r="24940" spans="1:4" x14ac:dyDescent="0.25">
      <c r="A24940" s="2">
        <v>44845.966666666667</v>
      </c>
      <c r="B24940" t="s">
        <v>163</v>
      </c>
      <c r="D24940" t="s">
        <v>12743</v>
      </c>
    </row>
    <row r="24941" spans="1:4" x14ac:dyDescent="0.25">
      <c r="A24941" s="2">
        <v>44845.968055555553</v>
      </c>
      <c r="B24941" t="s">
        <v>163</v>
      </c>
      <c r="C24941" t="s">
        <v>13325</v>
      </c>
    </row>
    <row r="24942" spans="1:4" x14ac:dyDescent="0.25">
      <c r="A24942" s="2">
        <v>44845.968055555553</v>
      </c>
      <c r="B24942" t="s">
        <v>163</v>
      </c>
      <c r="D24942" t="s">
        <v>12742</v>
      </c>
    </row>
    <row r="24943" spans="1:4" x14ac:dyDescent="0.25">
      <c r="A24943" s="2">
        <v>44845.969444444447</v>
      </c>
      <c r="B24943" t="s">
        <v>163</v>
      </c>
      <c r="C24943" t="s">
        <v>13326</v>
      </c>
    </row>
    <row r="24944" spans="1:4" x14ac:dyDescent="0.25">
      <c r="A24944" s="2">
        <v>44845.969444444447</v>
      </c>
      <c r="B24944" t="s">
        <v>163</v>
      </c>
      <c r="D24944" t="s">
        <v>12740</v>
      </c>
    </row>
    <row r="24945" spans="1:4" x14ac:dyDescent="0.25">
      <c r="A24945" s="2">
        <v>44845.972222222219</v>
      </c>
      <c r="B24945" t="s">
        <v>163</v>
      </c>
      <c r="C24945" t="s">
        <v>13327</v>
      </c>
    </row>
    <row r="24946" spans="1:4" x14ac:dyDescent="0.25">
      <c r="A24946" s="2">
        <v>44845.972916666666</v>
      </c>
      <c r="B24946" t="s">
        <v>163</v>
      </c>
      <c r="D24946" t="s">
        <v>12742</v>
      </c>
    </row>
    <row r="24947" spans="1:4" x14ac:dyDescent="0.25">
      <c r="A24947" s="2">
        <v>44846.461805555555</v>
      </c>
      <c r="B24947" t="s">
        <v>163</v>
      </c>
      <c r="C24947" t="s">
        <v>13267</v>
      </c>
    </row>
    <row r="24948" spans="1:4" x14ac:dyDescent="0.25">
      <c r="A24948" s="2">
        <v>44846.461805555555</v>
      </c>
      <c r="B24948" t="s">
        <v>163</v>
      </c>
      <c r="D24948" t="s">
        <v>4993</v>
      </c>
    </row>
    <row r="24949" spans="1:4" x14ac:dyDescent="0.25">
      <c r="A24949" s="2">
        <v>44846.463194444441</v>
      </c>
      <c r="B24949" t="s">
        <v>163</v>
      </c>
      <c r="C24949" t="s">
        <v>13268</v>
      </c>
    </row>
    <row r="24950" spans="1:4" x14ac:dyDescent="0.25">
      <c r="A24950" s="2">
        <v>44846.463194444441</v>
      </c>
      <c r="B24950" t="s">
        <v>163</v>
      </c>
      <c r="D24950" t="s">
        <v>12743</v>
      </c>
    </row>
    <row r="24951" spans="1:4" x14ac:dyDescent="0.25">
      <c r="A24951" s="2">
        <v>44846.464583333334</v>
      </c>
      <c r="B24951" t="s">
        <v>163</v>
      </c>
      <c r="C24951" t="s">
        <v>13269</v>
      </c>
    </row>
    <row r="24952" spans="1:4" x14ac:dyDescent="0.25">
      <c r="A24952" s="2">
        <v>44846.464583333334</v>
      </c>
      <c r="B24952" t="s">
        <v>163</v>
      </c>
      <c r="D24952" t="s">
        <v>12742</v>
      </c>
    </row>
    <row r="24953" spans="1:4" x14ac:dyDescent="0.25">
      <c r="A24953" s="2">
        <v>44846.465277777781</v>
      </c>
      <c r="B24953" t="s">
        <v>163</v>
      </c>
      <c r="C24953" t="s">
        <v>13270</v>
      </c>
    </row>
    <row r="24954" spans="1:4" x14ac:dyDescent="0.25">
      <c r="A24954" s="2">
        <v>44846.465277777781</v>
      </c>
      <c r="B24954" t="s">
        <v>163</v>
      </c>
      <c r="D24954" t="s">
        <v>12739</v>
      </c>
    </row>
    <row r="24955" spans="1:4" x14ac:dyDescent="0.25">
      <c r="A24955" s="2">
        <v>44846.46597222222</v>
      </c>
      <c r="B24955" t="s">
        <v>163</v>
      </c>
      <c r="C24955" t="s">
        <v>13271</v>
      </c>
    </row>
    <row r="24956" spans="1:4" x14ac:dyDescent="0.25">
      <c r="A24956" s="2">
        <v>44846.46597222222</v>
      </c>
      <c r="B24956" t="s">
        <v>163</v>
      </c>
      <c r="D24956" t="s">
        <v>1851</v>
      </c>
    </row>
    <row r="24957" spans="1:4" x14ac:dyDescent="0.25">
      <c r="A24957" s="2">
        <v>44846.755555555559</v>
      </c>
      <c r="B24957" t="s">
        <v>191</v>
      </c>
      <c r="C24957" t="s">
        <v>13481</v>
      </c>
    </row>
    <row r="24958" spans="1:4" x14ac:dyDescent="0.25">
      <c r="A24958" s="2">
        <v>44846.755555555559</v>
      </c>
      <c r="B24958" t="s">
        <v>191</v>
      </c>
      <c r="D24958" t="s">
        <v>5011</v>
      </c>
    </row>
    <row r="24959" spans="1:4" x14ac:dyDescent="0.25">
      <c r="A24959" s="2">
        <v>44846.756249999999</v>
      </c>
      <c r="B24959" t="s">
        <v>191</v>
      </c>
      <c r="C24959" t="s">
        <v>13482</v>
      </c>
    </row>
    <row r="24960" spans="1:4" x14ac:dyDescent="0.25">
      <c r="A24960" s="2">
        <v>44846.756249999999</v>
      </c>
      <c r="B24960" t="s">
        <v>191</v>
      </c>
      <c r="D24960" t="s">
        <v>12743</v>
      </c>
    </row>
    <row r="24961" spans="1:4" x14ac:dyDescent="0.25">
      <c r="A24961" s="2">
        <v>44846.756944444445</v>
      </c>
      <c r="B24961" t="s">
        <v>191</v>
      </c>
      <c r="C24961" t="s">
        <v>13483</v>
      </c>
    </row>
    <row r="24962" spans="1:4" x14ac:dyDescent="0.25">
      <c r="A24962" s="2">
        <v>44846.756944444445</v>
      </c>
      <c r="B24962" t="s">
        <v>191</v>
      </c>
      <c r="C24962" t="s">
        <v>13484</v>
      </c>
    </row>
    <row r="24963" spans="1:4" x14ac:dyDescent="0.25">
      <c r="A24963" s="2">
        <v>44846.756944444445</v>
      </c>
      <c r="B24963" t="s">
        <v>191</v>
      </c>
      <c r="D24963" t="s">
        <v>12742</v>
      </c>
    </row>
    <row r="24964" spans="1:4" x14ac:dyDescent="0.25">
      <c r="A24964" s="2">
        <v>44846.756944444445</v>
      </c>
      <c r="B24964" t="s">
        <v>191</v>
      </c>
      <c r="D24964" t="s">
        <v>12739</v>
      </c>
    </row>
    <row r="24965" spans="1:4" x14ac:dyDescent="0.25">
      <c r="A24965" s="2">
        <v>44846.757638888892</v>
      </c>
      <c r="B24965" t="s">
        <v>191</v>
      </c>
      <c r="C24965" t="s">
        <v>13485</v>
      </c>
    </row>
    <row r="24966" spans="1:4" x14ac:dyDescent="0.25">
      <c r="A24966" s="2">
        <v>44846.757638888892</v>
      </c>
      <c r="B24966" t="s">
        <v>191</v>
      </c>
      <c r="D24966" t="s">
        <v>1888</v>
      </c>
    </row>
    <row r="24967" spans="1:4" x14ac:dyDescent="0.25">
      <c r="A24967" s="2">
        <v>44846.758333333331</v>
      </c>
      <c r="B24967" t="s">
        <v>191</v>
      </c>
      <c r="C24967" t="s">
        <v>10124</v>
      </c>
    </row>
    <row r="24968" spans="1:4" x14ac:dyDescent="0.25">
      <c r="A24968" s="2">
        <v>44846.758333333331</v>
      </c>
      <c r="B24968" t="s">
        <v>191</v>
      </c>
      <c r="D24968" t="s">
        <v>12760</v>
      </c>
    </row>
    <row r="24969" spans="1:4" x14ac:dyDescent="0.25">
      <c r="A24969" s="2">
        <v>44846.759722222225</v>
      </c>
      <c r="B24969" t="s">
        <v>191</v>
      </c>
      <c r="C24969" t="s">
        <v>13486</v>
      </c>
    </row>
    <row r="24970" spans="1:4" x14ac:dyDescent="0.25">
      <c r="A24970" s="2">
        <v>44846.759722222225</v>
      </c>
      <c r="B24970" t="s">
        <v>191</v>
      </c>
      <c r="C24970" t="s">
        <v>1538</v>
      </c>
    </row>
    <row r="24971" spans="1:4" x14ac:dyDescent="0.25">
      <c r="A24971" s="2">
        <v>44846.759722222225</v>
      </c>
      <c r="B24971" t="s">
        <v>191</v>
      </c>
      <c r="C24971" t="s">
        <v>13487</v>
      </c>
    </row>
    <row r="24972" spans="1:4" x14ac:dyDescent="0.25">
      <c r="A24972" s="2">
        <v>44846.759722222225</v>
      </c>
      <c r="B24972" t="s">
        <v>191</v>
      </c>
      <c r="C24972" t="s">
        <v>13488</v>
      </c>
    </row>
    <row r="24973" spans="1:4" x14ac:dyDescent="0.25">
      <c r="A24973" s="2">
        <v>44846.759722222225</v>
      </c>
      <c r="B24973" t="s">
        <v>191</v>
      </c>
      <c r="C24973" t="s">
        <v>13489</v>
      </c>
    </row>
    <row r="24974" spans="1:4" x14ac:dyDescent="0.25">
      <c r="A24974" s="2">
        <v>44846.759722222225</v>
      </c>
      <c r="B24974" t="s">
        <v>191</v>
      </c>
      <c r="C24974" t="s">
        <v>6386</v>
      </c>
    </row>
    <row r="24975" spans="1:4" x14ac:dyDescent="0.25">
      <c r="A24975" s="2">
        <v>44846.759722222225</v>
      </c>
      <c r="B24975" t="s">
        <v>191</v>
      </c>
      <c r="D24975" t="s">
        <v>12742</v>
      </c>
    </row>
    <row r="24976" spans="1:4" x14ac:dyDescent="0.25">
      <c r="A24976" s="2">
        <v>44846.759722222225</v>
      </c>
      <c r="B24976" t="s">
        <v>191</v>
      </c>
      <c r="D24976" t="s">
        <v>12955</v>
      </c>
    </row>
    <row r="24977" spans="1:4" x14ac:dyDescent="0.25">
      <c r="A24977" s="2">
        <v>44846.759722222225</v>
      </c>
      <c r="B24977" t="s">
        <v>191</v>
      </c>
      <c r="D24977" t="s">
        <v>828</v>
      </c>
    </row>
    <row r="24978" spans="1:4" x14ac:dyDescent="0.25">
      <c r="A24978" s="2">
        <v>44846.759722222225</v>
      </c>
      <c r="B24978" t="s">
        <v>191</v>
      </c>
      <c r="D24978" t="s">
        <v>971</v>
      </c>
    </row>
    <row r="24979" spans="1:4" x14ac:dyDescent="0.25">
      <c r="A24979" s="2">
        <v>44846.759722222225</v>
      </c>
      <c r="B24979" t="s">
        <v>191</v>
      </c>
      <c r="D24979" t="s">
        <v>1855</v>
      </c>
    </row>
    <row r="24980" spans="1:4" x14ac:dyDescent="0.25">
      <c r="A24980" s="2">
        <v>44846.759722222225</v>
      </c>
      <c r="B24980" t="s">
        <v>191</v>
      </c>
      <c r="D24980" t="s">
        <v>1869</v>
      </c>
    </row>
    <row r="24981" spans="1:4" x14ac:dyDescent="0.25">
      <c r="A24981" s="2">
        <v>44846.762499999997</v>
      </c>
      <c r="B24981" t="s">
        <v>164</v>
      </c>
      <c r="C24981" t="s">
        <v>9804</v>
      </c>
    </row>
    <row r="24982" spans="1:4" x14ac:dyDescent="0.25">
      <c r="A24982" s="2">
        <v>44846.762499999997</v>
      </c>
      <c r="B24982" t="s">
        <v>164</v>
      </c>
      <c r="C24982" t="s">
        <v>13490</v>
      </c>
    </row>
    <row r="24983" spans="1:4" x14ac:dyDescent="0.25">
      <c r="A24983" s="2">
        <v>44846.762499999997</v>
      </c>
      <c r="B24983" t="s">
        <v>164</v>
      </c>
      <c r="D24983" t="s">
        <v>1888</v>
      </c>
    </row>
    <row r="24984" spans="1:4" x14ac:dyDescent="0.25">
      <c r="A24984" s="2">
        <v>44846.762499999997</v>
      </c>
      <c r="B24984" t="s">
        <v>164</v>
      </c>
      <c r="D24984" t="s">
        <v>958</v>
      </c>
    </row>
    <row r="24985" spans="1:4" x14ac:dyDescent="0.25">
      <c r="A24985" s="2">
        <v>44846.763194444444</v>
      </c>
      <c r="B24985" t="s">
        <v>164</v>
      </c>
      <c r="C24985" t="s">
        <v>13491</v>
      </c>
    </row>
    <row r="24986" spans="1:4" x14ac:dyDescent="0.25">
      <c r="A24986" s="2">
        <v>44846.763194444444</v>
      </c>
      <c r="B24986" t="s">
        <v>164</v>
      </c>
      <c r="C24986" t="s">
        <v>13492</v>
      </c>
    </row>
    <row r="24987" spans="1:4" x14ac:dyDescent="0.25">
      <c r="A24987" s="2">
        <v>44846.763194444444</v>
      </c>
      <c r="B24987" t="s">
        <v>164</v>
      </c>
      <c r="D24987" t="s">
        <v>12760</v>
      </c>
    </row>
    <row r="24988" spans="1:4" x14ac:dyDescent="0.25">
      <c r="A24988" s="2">
        <v>44846.763194444444</v>
      </c>
      <c r="B24988" t="s">
        <v>164</v>
      </c>
      <c r="D24988" t="s">
        <v>12819</v>
      </c>
    </row>
    <row r="24989" spans="1:4" x14ac:dyDescent="0.25">
      <c r="A24989" s="2">
        <v>44846.774305555555</v>
      </c>
      <c r="B24989" t="s">
        <v>183</v>
      </c>
      <c r="C24989" t="s">
        <v>13852</v>
      </c>
    </row>
    <row r="24990" spans="1:4" x14ac:dyDescent="0.25">
      <c r="A24990" s="2">
        <v>44846.774305555555</v>
      </c>
      <c r="B24990" t="s">
        <v>183</v>
      </c>
      <c r="D24990" t="s">
        <v>4996</v>
      </c>
    </row>
    <row r="24991" spans="1:4" x14ac:dyDescent="0.25">
      <c r="A24991" s="2">
        <v>44846.775000000001</v>
      </c>
      <c r="B24991" t="s">
        <v>183</v>
      </c>
      <c r="C24991" t="s">
        <v>13853</v>
      </c>
    </row>
    <row r="24992" spans="1:4" x14ac:dyDescent="0.25">
      <c r="A24992" s="2">
        <v>44846.775000000001</v>
      </c>
      <c r="B24992" t="s">
        <v>183</v>
      </c>
      <c r="D24992" t="s">
        <v>12739</v>
      </c>
    </row>
    <row r="24993" spans="1:4" x14ac:dyDescent="0.25">
      <c r="A24993" s="2">
        <v>44846.776388888888</v>
      </c>
      <c r="B24993" t="s">
        <v>183</v>
      </c>
      <c r="C24993" t="s">
        <v>13854</v>
      </c>
    </row>
    <row r="24994" spans="1:4" x14ac:dyDescent="0.25">
      <c r="A24994" s="2">
        <v>44846.776388888888</v>
      </c>
      <c r="B24994" t="s">
        <v>183</v>
      </c>
      <c r="D24994" t="s">
        <v>12743</v>
      </c>
    </row>
    <row r="24995" spans="1:4" x14ac:dyDescent="0.25">
      <c r="A24995" s="2">
        <v>44846.779166666667</v>
      </c>
      <c r="B24995" t="s">
        <v>183</v>
      </c>
      <c r="C24995" t="s">
        <v>13855</v>
      </c>
    </row>
    <row r="24996" spans="1:4" x14ac:dyDescent="0.25">
      <c r="A24996" s="2">
        <v>44846.779166666667</v>
      </c>
      <c r="B24996" t="s">
        <v>183</v>
      </c>
      <c r="D24996" t="s">
        <v>12819</v>
      </c>
    </row>
    <row r="24997" spans="1:4" x14ac:dyDescent="0.25">
      <c r="A24997" s="2">
        <v>44846.782638888886</v>
      </c>
      <c r="B24997" t="s">
        <v>183</v>
      </c>
      <c r="C24997" t="s">
        <v>13856</v>
      </c>
    </row>
    <row r="24998" spans="1:4" x14ac:dyDescent="0.25">
      <c r="A24998" s="2">
        <v>44846.782638888886</v>
      </c>
      <c r="B24998" t="s">
        <v>183</v>
      </c>
      <c r="D24998" t="s">
        <v>1897</v>
      </c>
    </row>
    <row r="24999" spans="1:4" x14ac:dyDescent="0.25">
      <c r="A24999" s="2">
        <v>44846.794444444444</v>
      </c>
      <c r="B24999" t="s">
        <v>10297</v>
      </c>
      <c r="C24999" t="s">
        <v>13060</v>
      </c>
    </row>
    <row r="25000" spans="1:4" x14ac:dyDescent="0.25">
      <c r="A25000" s="2">
        <v>44846.794444444444</v>
      </c>
      <c r="B25000" t="s">
        <v>10297</v>
      </c>
      <c r="D25000" t="s">
        <v>4989</v>
      </c>
    </row>
    <row r="25001" spans="1:4" x14ac:dyDescent="0.25">
      <c r="A25001" s="2">
        <v>44846.795138888891</v>
      </c>
      <c r="B25001" t="s">
        <v>10297</v>
      </c>
      <c r="C25001" t="s">
        <v>13061</v>
      </c>
    </row>
    <row r="25002" spans="1:4" x14ac:dyDescent="0.25">
      <c r="A25002" s="2">
        <v>44846.795138888891</v>
      </c>
      <c r="B25002" t="s">
        <v>10297</v>
      </c>
      <c r="D25002" t="s">
        <v>12760</v>
      </c>
    </row>
    <row r="25003" spans="1:4" x14ac:dyDescent="0.25">
      <c r="A25003" s="2">
        <v>44846.79583333333</v>
      </c>
      <c r="B25003" t="s">
        <v>10297</v>
      </c>
      <c r="C25003" t="s">
        <v>13062</v>
      </c>
    </row>
    <row r="25004" spans="1:4" x14ac:dyDescent="0.25">
      <c r="A25004" s="2">
        <v>44846.79583333333</v>
      </c>
      <c r="B25004" t="s">
        <v>10297</v>
      </c>
      <c r="D25004" t="s">
        <v>12742</v>
      </c>
    </row>
    <row r="25005" spans="1:4" x14ac:dyDescent="0.25">
      <c r="A25005" s="2">
        <v>44846.796527777777</v>
      </c>
      <c r="B25005" t="s">
        <v>10297</v>
      </c>
      <c r="C25005" t="s">
        <v>13063</v>
      </c>
    </row>
    <row r="25006" spans="1:4" x14ac:dyDescent="0.25">
      <c r="A25006" s="2">
        <v>44846.796527777777</v>
      </c>
      <c r="B25006" t="s">
        <v>10297</v>
      </c>
      <c r="D25006" t="s">
        <v>12842</v>
      </c>
    </row>
    <row r="25007" spans="1:4" x14ac:dyDescent="0.25">
      <c r="A25007" s="2">
        <v>44846.797222222223</v>
      </c>
      <c r="B25007" t="s">
        <v>10297</v>
      </c>
      <c r="C25007" t="s">
        <v>13064</v>
      </c>
    </row>
    <row r="25008" spans="1:4" x14ac:dyDescent="0.25">
      <c r="A25008" s="2">
        <v>44846.797222222223</v>
      </c>
      <c r="B25008" t="s">
        <v>10297</v>
      </c>
      <c r="C25008" t="s">
        <v>13065</v>
      </c>
    </row>
    <row r="25009" spans="1:4" x14ac:dyDescent="0.25">
      <c r="A25009" s="2">
        <v>44846.797222222223</v>
      </c>
      <c r="B25009" t="s">
        <v>10297</v>
      </c>
      <c r="D25009" t="s">
        <v>12742</v>
      </c>
    </row>
    <row r="25010" spans="1:4" x14ac:dyDescent="0.25">
      <c r="A25010" s="2">
        <v>44846.797222222223</v>
      </c>
      <c r="B25010" t="s">
        <v>10297</v>
      </c>
      <c r="D25010" t="s">
        <v>12739</v>
      </c>
    </row>
    <row r="25011" spans="1:4" x14ac:dyDescent="0.25">
      <c r="A25011" s="2">
        <v>44846.79791666667</v>
      </c>
      <c r="B25011" t="s">
        <v>10297</v>
      </c>
      <c r="C25011" t="s">
        <v>13066</v>
      </c>
    </row>
    <row r="25012" spans="1:4" x14ac:dyDescent="0.25">
      <c r="A25012" s="2">
        <v>44846.79791666667</v>
      </c>
      <c r="B25012" t="s">
        <v>10297</v>
      </c>
      <c r="C25012" t="s">
        <v>13067</v>
      </c>
    </row>
    <row r="25013" spans="1:4" x14ac:dyDescent="0.25">
      <c r="A25013" s="2">
        <v>44846.79791666667</v>
      </c>
      <c r="B25013" t="s">
        <v>10297</v>
      </c>
      <c r="C25013" t="s">
        <v>194</v>
      </c>
    </row>
    <row r="25014" spans="1:4" x14ac:dyDescent="0.25">
      <c r="A25014" s="2">
        <v>44846.79791666667</v>
      </c>
      <c r="B25014" t="s">
        <v>10297</v>
      </c>
      <c r="C25014" t="s">
        <v>13068</v>
      </c>
    </row>
    <row r="25015" spans="1:4" x14ac:dyDescent="0.25">
      <c r="A25015" s="2">
        <v>44846.79791666667</v>
      </c>
      <c r="B25015" t="s">
        <v>10297</v>
      </c>
      <c r="D25015" t="s">
        <v>1897</v>
      </c>
    </row>
    <row r="25016" spans="1:4" x14ac:dyDescent="0.25">
      <c r="A25016" s="2">
        <v>44846.79791666667</v>
      </c>
      <c r="B25016" t="s">
        <v>10297</v>
      </c>
      <c r="D25016" t="s">
        <v>1934</v>
      </c>
    </row>
    <row r="25017" spans="1:4" x14ac:dyDescent="0.25">
      <c r="A25017" s="2">
        <v>44846.79791666667</v>
      </c>
      <c r="B25017" t="s">
        <v>10297</v>
      </c>
      <c r="D25017" t="s">
        <v>855</v>
      </c>
    </row>
    <row r="25018" spans="1:4" x14ac:dyDescent="0.25">
      <c r="A25018" s="2">
        <v>44846.79791666667</v>
      </c>
      <c r="B25018" t="s">
        <v>10297</v>
      </c>
      <c r="D25018" t="s">
        <v>846</v>
      </c>
    </row>
    <row r="25019" spans="1:4" x14ac:dyDescent="0.25">
      <c r="A25019" s="2">
        <v>44846.798611111109</v>
      </c>
      <c r="B25019" t="s">
        <v>10297</v>
      </c>
      <c r="C25019" t="s">
        <v>7606</v>
      </c>
    </row>
    <row r="25020" spans="1:4" x14ac:dyDescent="0.25">
      <c r="A25020" s="2">
        <v>44846.798611111109</v>
      </c>
      <c r="B25020" t="s">
        <v>10297</v>
      </c>
      <c r="C25020" t="s">
        <v>13069</v>
      </c>
    </row>
    <row r="25021" spans="1:4" x14ac:dyDescent="0.25">
      <c r="A25021" s="2">
        <v>44846.798611111109</v>
      </c>
      <c r="B25021" t="s">
        <v>10297</v>
      </c>
      <c r="C25021" t="s">
        <v>13070</v>
      </c>
    </row>
    <row r="25022" spans="1:4" x14ac:dyDescent="0.25">
      <c r="A25022" s="2">
        <v>44846.798611111109</v>
      </c>
      <c r="B25022" t="s">
        <v>10297</v>
      </c>
      <c r="C25022" t="s">
        <v>13071</v>
      </c>
    </row>
    <row r="25023" spans="1:4" x14ac:dyDescent="0.25">
      <c r="A25023" s="2">
        <v>44846.798611111109</v>
      </c>
      <c r="B25023" t="s">
        <v>10297</v>
      </c>
      <c r="D25023" t="s">
        <v>908</v>
      </c>
    </row>
    <row r="25024" spans="1:4" x14ac:dyDescent="0.25">
      <c r="A25024" s="2">
        <v>44846.798611111109</v>
      </c>
      <c r="B25024" t="s">
        <v>10297</v>
      </c>
      <c r="D25024" t="s">
        <v>1021</v>
      </c>
    </row>
    <row r="25025" spans="1:4" x14ac:dyDescent="0.25">
      <c r="A25025" s="2">
        <v>44846.798611111109</v>
      </c>
      <c r="B25025" t="s">
        <v>10297</v>
      </c>
      <c r="D25025" t="s">
        <v>849</v>
      </c>
    </row>
    <row r="25026" spans="1:4" x14ac:dyDescent="0.25">
      <c r="A25026" s="2">
        <v>44846.798611111109</v>
      </c>
      <c r="B25026" t="s">
        <v>10297</v>
      </c>
      <c r="D25026" t="s">
        <v>827</v>
      </c>
    </row>
    <row r="25027" spans="1:4" x14ac:dyDescent="0.25">
      <c r="A25027" s="2">
        <v>44846.834722222222</v>
      </c>
      <c r="B25027" t="s">
        <v>179</v>
      </c>
      <c r="C25027" t="s">
        <v>13958</v>
      </c>
    </row>
    <row r="25028" spans="1:4" x14ac:dyDescent="0.25">
      <c r="A25028" s="2">
        <v>44846.834722222222</v>
      </c>
      <c r="B25028" t="s">
        <v>179</v>
      </c>
      <c r="C25028" t="s">
        <v>1249</v>
      </c>
    </row>
    <row r="25029" spans="1:4" x14ac:dyDescent="0.25">
      <c r="A25029" s="2">
        <v>44846.834722222222</v>
      </c>
      <c r="B25029" t="s">
        <v>179</v>
      </c>
      <c r="D25029" t="s">
        <v>5052</v>
      </c>
    </row>
    <row r="25030" spans="1:4" x14ac:dyDescent="0.25">
      <c r="A25030" s="2">
        <v>44846.834722222222</v>
      </c>
      <c r="B25030" t="s">
        <v>179</v>
      </c>
      <c r="D25030" t="s">
        <v>1848</v>
      </c>
    </row>
    <row r="25031" spans="1:4" x14ac:dyDescent="0.25">
      <c r="A25031" s="2">
        <v>44846.835416666669</v>
      </c>
      <c r="B25031" t="s">
        <v>179</v>
      </c>
      <c r="C25031" t="s">
        <v>13959</v>
      </c>
    </row>
    <row r="25032" spans="1:4" x14ac:dyDescent="0.25">
      <c r="A25032" s="2">
        <v>44846.835416666669</v>
      </c>
      <c r="B25032" t="s">
        <v>179</v>
      </c>
      <c r="C25032" t="s">
        <v>1249</v>
      </c>
    </row>
    <row r="25033" spans="1:4" x14ac:dyDescent="0.25">
      <c r="A25033" s="2">
        <v>44846.835416666669</v>
      </c>
      <c r="B25033" t="s">
        <v>179</v>
      </c>
      <c r="D25033" t="s">
        <v>1888</v>
      </c>
    </row>
    <row r="25034" spans="1:4" x14ac:dyDescent="0.25">
      <c r="A25034" s="2">
        <v>44846.835416666669</v>
      </c>
      <c r="B25034" t="s">
        <v>179</v>
      </c>
      <c r="D25034" t="s">
        <v>1902</v>
      </c>
    </row>
    <row r="25035" spans="1:4" x14ac:dyDescent="0.25">
      <c r="A25035" s="2">
        <v>44846.836111111108</v>
      </c>
      <c r="B25035" t="s">
        <v>179</v>
      </c>
      <c r="C25035" t="s">
        <v>13960</v>
      </c>
    </row>
    <row r="25036" spans="1:4" x14ac:dyDescent="0.25">
      <c r="A25036" s="2">
        <v>44846.836111111108</v>
      </c>
      <c r="B25036" t="s">
        <v>179</v>
      </c>
      <c r="C25036" t="s">
        <v>13961</v>
      </c>
    </row>
    <row r="25037" spans="1:4" x14ac:dyDescent="0.25">
      <c r="A25037" s="2">
        <v>44846.836111111108</v>
      </c>
      <c r="B25037" t="s">
        <v>179</v>
      </c>
      <c r="D25037" t="s">
        <v>12743</v>
      </c>
    </row>
    <row r="25038" spans="1:4" x14ac:dyDescent="0.25">
      <c r="A25038" s="2">
        <v>44846.836111111108</v>
      </c>
      <c r="B25038" t="s">
        <v>179</v>
      </c>
      <c r="D25038" t="s">
        <v>12742</v>
      </c>
    </row>
    <row r="25039" spans="1:4" x14ac:dyDescent="0.25">
      <c r="A25039" s="2">
        <v>44846.836805555555</v>
      </c>
      <c r="B25039" t="s">
        <v>179</v>
      </c>
      <c r="C25039" t="s">
        <v>1249</v>
      </c>
    </row>
    <row r="25040" spans="1:4" x14ac:dyDescent="0.25">
      <c r="A25040" s="2">
        <v>44846.836805555555</v>
      </c>
      <c r="B25040" t="s">
        <v>179</v>
      </c>
      <c r="D25040" t="s">
        <v>12760</v>
      </c>
    </row>
    <row r="25041" spans="1:4" x14ac:dyDescent="0.25">
      <c r="A25041" s="2">
        <v>44846.838888888888</v>
      </c>
      <c r="B25041" t="s">
        <v>179</v>
      </c>
      <c r="C25041" t="s">
        <v>13962</v>
      </c>
    </row>
    <row r="25042" spans="1:4" x14ac:dyDescent="0.25">
      <c r="A25042" s="2">
        <v>44846.838888888888</v>
      </c>
      <c r="B25042" t="s">
        <v>179</v>
      </c>
      <c r="D25042" t="s">
        <v>12819</v>
      </c>
    </row>
    <row r="25043" spans="1:4" x14ac:dyDescent="0.25">
      <c r="A25043" s="2">
        <v>44846.839583333334</v>
      </c>
      <c r="B25043" t="s">
        <v>179</v>
      </c>
      <c r="C25043" t="s">
        <v>194</v>
      </c>
    </row>
    <row r="25044" spans="1:4" x14ac:dyDescent="0.25">
      <c r="A25044" s="2">
        <v>44846.839583333334</v>
      </c>
      <c r="B25044" t="s">
        <v>179</v>
      </c>
      <c r="C25044" t="s">
        <v>1249</v>
      </c>
    </row>
    <row r="25045" spans="1:4" x14ac:dyDescent="0.25">
      <c r="A25045" s="2">
        <v>44846.839583333334</v>
      </c>
      <c r="B25045" t="s">
        <v>179</v>
      </c>
      <c r="C25045" t="s">
        <v>6752</v>
      </c>
    </row>
    <row r="25046" spans="1:4" x14ac:dyDescent="0.25">
      <c r="A25046" s="2">
        <v>44846.839583333334</v>
      </c>
      <c r="B25046" t="s">
        <v>179</v>
      </c>
      <c r="C25046" t="s">
        <v>13963</v>
      </c>
    </row>
    <row r="25047" spans="1:4" x14ac:dyDescent="0.25">
      <c r="A25047" s="2">
        <v>44846.839583333334</v>
      </c>
      <c r="B25047" t="s">
        <v>179</v>
      </c>
      <c r="D25047" t="s">
        <v>12739</v>
      </c>
    </row>
    <row r="25048" spans="1:4" x14ac:dyDescent="0.25">
      <c r="A25048" s="2">
        <v>44846.839583333334</v>
      </c>
      <c r="B25048" t="s">
        <v>179</v>
      </c>
      <c r="D25048" t="s">
        <v>1861</v>
      </c>
    </row>
    <row r="25049" spans="1:4" x14ac:dyDescent="0.25">
      <c r="A25049" s="2">
        <v>44846.839583333334</v>
      </c>
      <c r="B25049" t="s">
        <v>179</v>
      </c>
      <c r="D25049" t="s">
        <v>12857</v>
      </c>
    </row>
    <row r="25050" spans="1:4" x14ac:dyDescent="0.25">
      <c r="A25050" s="2">
        <v>44846.839583333334</v>
      </c>
      <c r="B25050" t="s">
        <v>179</v>
      </c>
      <c r="D25050" t="s">
        <v>1008</v>
      </c>
    </row>
    <row r="25051" spans="1:4" x14ac:dyDescent="0.25">
      <c r="A25051" s="2">
        <v>44846.840277777781</v>
      </c>
      <c r="B25051" t="s">
        <v>179</v>
      </c>
      <c r="C25051" t="s">
        <v>13964</v>
      </c>
    </row>
    <row r="25052" spans="1:4" x14ac:dyDescent="0.25">
      <c r="A25052" s="2">
        <v>44846.840277777781</v>
      </c>
      <c r="B25052" t="s">
        <v>179</v>
      </c>
      <c r="C25052" t="s">
        <v>1249</v>
      </c>
    </row>
    <row r="25053" spans="1:4" x14ac:dyDescent="0.25">
      <c r="A25053" s="2">
        <v>44846.840277777781</v>
      </c>
      <c r="B25053" t="s">
        <v>179</v>
      </c>
      <c r="D25053" t="s">
        <v>852</v>
      </c>
    </row>
    <row r="25054" spans="1:4" x14ac:dyDescent="0.25">
      <c r="A25054" s="2">
        <v>44846.840277777781</v>
      </c>
      <c r="B25054" t="s">
        <v>179</v>
      </c>
      <c r="D25054" t="s">
        <v>901</v>
      </c>
    </row>
    <row r="25055" spans="1:4" x14ac:dyDescent="0.25">
      <c r="A25055" s="2">
        <v>44846.84097222222</v>
      </c>
      <c r="B25055" t="s">
        <v>179</v>
      </c>
      <c r="C25055" t="s">
        <v>13965</v>
      </c>
    </row>
    <row r="25056" spans="1:4" x14ac:dyDescent="0.25">
      <c r="A25056" s="2">
        <v>44846.84097222222</v>
      </c>
      <c r="B25056" t="s">
        <v>179</v>
      </c>
      <c r="C25056" t="s">
        <v>7243</v>
      </c>
    </row>
    <row r="25057" spans="1:4" x14ac:dyDescent="0.25">
      <c r="A25057" s="2">
        <v>44846.84097222222</v>
      </c>
      <c r="B25057" t="s">
        <v>179</v>
      </c>
      <c r="C25057" t="s">
        <v>13966</v>
      </c>
    </row>
    <row r="25058" spans="1:4" x14ac:dyDescent="0.25">
      <c r="A25058" s="2">
        <v>44846.84097222222</v>
      </c>
      <c r="B25058" t="s">
        <v>179</v>
      </c>
      <c r="C25058" t="s">
        <v>194</v>
      </c>
    </row>
    <row r="25059" spans="1:4" x14ac:dyDescent="0.25">
      <c r="A25059" s="2">
        <v>44846.84097222222</v>
      </c>
      <c r="B25059" t="s">
        <v>179</v>
      </c>
      <c r="D25059" t="s">
        <v>825</v>
      </c>
    </row>
    <row r="25060" spans="1:4" x14ac:dyDescent="0.25">
      <c r="A25060" s="2">
        <v>44846.84097222222</v>
      </c>
      <c r="B25060" t="s">
        <v>179</v>
      </c>
      <c r="D25060" t="s">
        <v>826</v>
      </c>
    </row>
    <row r="25061" spans="1:4" x14ac:dyDescent="0.25">
      <c r="A25061" s="2">
        <v>44846.84097222222</v>
      </c>
      <c r="B25061" t="s">
        <v>179</v>
      </c>
      <c r="D25061" t="s">
        <v>842</v>
      </c>
    </row>
    <row r="25062" spans="1:4" x14ac:dyDescent="0.25">
      <c r="A25062" s="2">
        <v>44846.84097222222</v>
      </c>
      <c r="B25062" t="s">
        <v>179</v>
      </c>
      <c r="D25062" t="s">
        <v>949</v>
      </c>
    </row>
    <row r="25063" spans="1:4" x14ac:dyDescent="0.25">
      <c r="A25063" s="2">
        <v>44846.841666666667</v>
      </c>
      <c r="B25063" t="s">
        <v>179</v>
      </c>
      <c r="C25063" t="s">
        <v>194</v>
      </c>
    </row>
    <row r="25064" spans="1:4" x14ac:dyDescent="0.25">
      <c r="A25064" s="2">
        <v>44846.841666666667</v>
      </c>
      <c r="B25064" t="s">
        <v>179</v>
      </c>
      <c r="C25064" t="s">
        <v>1249</v>
      </c>
    </row>
    <row r="25065" spans="1:4" x14ac:dyDescent="0.25">
      <c r="A25065" s="2">
        <v>44846.841666666667</v>
      </c>
      <c r="B25065" t="s">
        <v>179</v>
      </c>
      <c r="C25065" t="s">
        <v>13965</v>
      </c>
    </row>
    <row r="25066" spans="1:4" x14ac:dyDescent="0.25">
      <c r="A25066" s="2">
        <v>44846.841666666667</v>
      </c>
      <c r="B25066" t="s">
        <v>179</v>
      </c>
      <c r="C25066" t="s">
        <v>1249</v>
      </c>
    </row>
    <row r="25067" spans="1:4" x14ac:dyDescent="0.25">
      <c r="A25067" s="2">
        <v>44846.841666666667</v>
      </c>
      <c r="B25067" t="s">
        <v>179</v>
      </c>
      <c r="C25067" t="s">
        <v>13967</v>
      </c>
    </row>
    <row r="25068" spans="1:4" x14ac:dyDescent="0.25">
      <c r="A25068" s="2">
        <v>44846.841666666667</v>
      </c>
      <c r="B25068" t="s">
        <v>179</v>
      </c>
      <c r="D25068" t="s">
        <v>1855</v>
      </c>
    </row>
    <row r="25069" spans="1:4" x14ac:dyDescent="0.25">
      <c r="A25069" s="2">
        <v>44846.841666666667</v>
      </c>
      <c r="B25069" t="s">
        <v>179</v>
      </c>
      <c r="D25069" t="s">
        <v>1869</v>
      </c>
    </row>
    <row r="25070" spans="1:4" x14ac:dyDescent="0.25">
      <c r="A25070" s="2">
        <v>44846.841666666667</v>
      </c>
      <c r="B25070" t="s">
        <v>179</v>
      </c>
      <c r="D25070" t="s">
        <v>850</v>
      </c>
    </row>
    <row r="25071" spans="1:4" x14ac:dyDescent="0.25">
      <c r="A25071" s="2">
        <v>44846.841666666667</v>
      </c>
      <c r="B25071" t="s">
        <v>179</v>
      </c>
      <c r="D25071" t="s">
        <v>893</v>
      </c>
    </row>
    <row r="25072" spans="1:4" x14ac:dyDescent="0.25">
      <c r="A25072" s="2">
        <v>44846.841666666667</v>
      </c>
      <c r="B25072" t="s">
        <v>179</v>
      </c>
      <c r="D25072" t="s">
        <v>827</v>
      </c>
    </row>
    <row r="25073" spans="1:4" x14ac:dyDescent="0.25">
      <c r="A25073" s="2">
        <v>44846.842361111114</v>
      </c>
      <c r="B25073" t="s">
        <v>179</v>
      </c>
      <c r="C25073" t="s">
        <v>7508</v>
      </c>
    </row>
    <row r="25074" spans="1:4" x14ac:dyDescent="0.25">
      <c r="A25074" s="2">
        <v>44846.842361111114</v>
      </c>
      <c r="B25074" t="s">
        <v>179</v>
      </c>
      <c r="D25074" t="s">
        <v>995</v>
      </c>
    </row>
    <row r="25075" spans="1:4" x14ac:dyDescent="0.25">
      <c r="A25075" s="2">
        <v>44846.844444444447</v>
      </c>
      <c r="B25075" t="s">
        <v>181</v>
      </c>
      <c r="C25075" t="s">
        <v>14281</v>
      </c>
    </row>
    <row r="25076" spans="1:4" x14ac:dyDescent="0.25">
      <c r="A25076" s="2">
        <v>44846.844444444447</v>
      </c>
      <c r="B25076" t="s">
        <v>181</v>
      </c>
      <c r="D25076" t="s">
        <v>5031</v>
      </c>
    </row>
    <row r="25077" spans="1:4" x14ac:dyDescent="0.25">
      <c r="A25077" s="2">
        <v>44846.845138888886</v>
      </c>
      <c r="B25077" t="s">
        <v>181</v>
      </c>
      <c r="C25077" t="s">
        <v>14302</v>
      </c>
    </row>
    <row r="25078" spans="1:4" x14ac:dyDescent="0.25">
      <c r="A25078" s="2">
        <v>44846.845138888886</v>
      </c>
      <c r="B25078" t="s">
        <v>181</v>
      </c>
      <c r="D25078" t="s">
        <v>12760</v>
      </c>
    </row>
    <row r="25079" spans="1:4" x14ac:dyDescent="0.25">
      <c r="A25079" s="2">
        <v>44846.845833333333</v>
      </c>
      <c r="B25079" t="s">
        <v>181</v>
      </c>
      <c r="C25079" t="s">
        <v>14303</v>
      </c>
    </row>
    <row r="25080" spans="1:4" x14ac:dyDescent="0.25">
      <c r="A25080" s="2">
        <v>44846.845833333333</v>
      </c>
      <c r="B25080" t="s">
        <v>181</v>
      </c>
      <c r="D25080" t="s">
        <v>12742</v>
      </c>
    </row>
    <row r="25081" spans="1:4" x14ac:dyDescent="0.25">
      <c r="A25081" s="2">
        <v>44846.84652777778</v>
      </c>
      <c r="B25081" t="s">
        <v>181</v>
      </c>
      <c r="C25081" t="s">
        <v>14304</v>
      </c>
    </row>
    <row r="25082" spans="1:4" x14ac:dyDescent="0.25">
      <c r="A25082" s="2">
        <v>44846.84652777778</v>
      </c>
      <c r="B25082" t="s">
        <v>181</v>
      </c>
      <c r="C25082" t="s">
        <v>7205</v>
      </c>
    </row>
    <row r="25083" spans="1:4" x14ac:dyDescent="0.25">
      <c r="A25083" s="2">
        <v>44846.84652777778</v>
      </c>
      <c r="B25083" t="s">
        <v>181</v>
      </c>
      <c r="D25083" t="s">
        <v>12739</v>
      </c>
    </row>
    <row r="25084" spans="1:4" x14ac:dyDescent="0.25">
      <c r="A25084" s="2">
        <v>44846.84652777778</v>
      </c>
      <c r="B25084" t="s">
        <v>181</v>
      </c>
      <c r="D25084" t="s">
        <v>1861</v>
      </c>
    </row>
    <row r="25085" spans="1:4" x14ac:dyDescent="0.25">
      <c r="A25085" s="2">
        <v>44846.847222222219</v>
      </c>
      <c r="B25085" t="s">
        <v>181</v>
      </c>
      <c r="C25085" t="s">
        <v>14305</v>
      </c>
    </row>
    <row r="25086" spans="1:4" x14ac:dyDescent="0.25">
      <c r="A25086" s="2">
        <v>44846.847222222219</v>
      </c>
      <c r="B25086" t="s">
        <v>181</v>
      </c>
      <c r="D25086" t="s">
        <v>1886</v>
      </c>
    </row>
    <row r="25087" spans="1:4" x14ac:dyDescent="0.25">
      <c r="A25087" s="2">
        <v>44846.847916666666</v>
      </c>
      <c r="B25087" t="s">
        <v>181</v>
      </c>
      <c r="C25087" t="s">
        <v>14306</v>
      </c>
    </row>
    <row r="25088" spans="1:4" x14ac:dyDescent="0.25">
      <c r="A25088" s="2">
        <v>44846.847916666666</v>
      </c>
      <c r="B25088" t="s">
        <v>181</v>
      </c>
      <c r="D25088" t="s">
        <v>12743</v>
      </c>
    </row>
    <row r="25089" spans="1:4" x14ac:dyDescent="0.25">
      <c r="A25089" s="2">
        <v>44846.848611111112</v>
      </c>
      <c r="B25089" t="s">
        <v>181</v>
      </c>
      <c r="C25089" t="s">
        <v>14307</v>
      </c>
    </row>
    <row r="25090" spans="1:4" x14ac:dyDescent="0.25">
      <c r="A25090" s="2">
        <v>44846.848611111112</v>
      </c>
      <c r="B25090" t="s">
        <v>181</v>
      </c>
      <c r="D25090" t="s">
        <v>12819</v>
      </c>
    </row>
    <row r="25091" spans="1:4" x14ac:dyDescent="0.25">
      <c r="A25091" s="2">
        <v>44846.85</v>
      </c>
      <c r="B25091" t="s">
        <v>181</v>
      </c>
      <c r="C25091" t="s">
        <v>14308</v>
      </c>
    </row>
    <row r="25092" spans="1:4" x14ac:dyDescent="0.25">
      <c r="A25092" s="2">
        <v>44846.85</v>
      </c>
      <c r="B25092" t="s">
        <v>181</v>
      </c>
      <c r="C25092" t="s">
        <v>14309</v>
      </c>
    </row>
    <row r="25093" spans="1:4" x14ac:dyDescent="0.25">
      <c r="A25093" s="2">
        <v>44846.85</v>
      </c>
      <c r="B25093" t="s">
        <v>181</v>
      </c>
      <c r="C25093" t="s">
        <v>14310</v>
      </c>
    </row>
    <row r="25094" spans="1:4" x14ac:dyDescent="0.25">
      <c r="A25094" s="2">
        <v>44846.85</v>
      </c>
      <c r="B25094" t="s">
        <v>181</v>
      </c>
      <c r="D25094" t="s">
        <v>825</v>
      </c>
    </row>
    <row r="25095" spans="1:4" x14ac:dyDescent="0.25">
      <c r="A25095" s="2">
        <v>44846.85</v>
      </c>
      <c r="B25095" t="s">
        <v>181</v>
      </c>
      <c r="D25095" t="s">
        <v>853</v>
      </c>
    </row>
    <row r="25096" spans="1:4" x14ac:dyDescent="0.25">
      <c r="A25096" s="2">
        <v>44846.85</v>
      </c>
      <c r="B25096" t="s">
        <v>181</v>
      </c>
      <c r="D25096" t="s">
        <v>12857</v>
      </c>
    </row>
    <row r="25097" spans="1:4" x14ac:dyDescent="0.25">
      <c r="A25097" s="2">
        <v>44846.949305555558</v>
      </c>
      <c r="B25097" t="s">
        <v>169</v>
      </c>
      <c r="C25097" t="s">
        <v>13328</v>
      </c>
    </row>
    <row r="25098" spans="1:4" x14ac:dyDescent="0.25">
      <c r="A25098" s="2">
        <v>44846.949305555558</v>
      </c>
      <c r="B25098" t="s">
        <v>169</v>
      </c>
      <c r="D25098" t="s">
        <v>5010</v>
      </c>
    </row>
    <row r="25099" spans="1:4" x14ac:dyDescent="0.25">
      <c r="A25099" s="2">
        <v>44846.95</v>
      </c>
      <c r="B25099" t="s">
        <v>169</v>
      </c>
      <c r="C25099" t="s">
        <v>13329</v>
      </c>
    </row>
    <row r="25100" spans="1:4" x14ac:dyDescent="0.25">
      <c r="A25100" s="2">
        <v>44846.95</v>
      </c>
      <c r="B25100" t="s">
        <v>169</v>
      </c>
      <c r="D25100" t="s">
        <v>12743</v>
      </c>
    </row>
    <row r="25101" spans="1:4" x14ac:dyDescent="0.25">
      <c r="A25101" s="2">
        <v>44846.951388888891</v>
      </c>
      <c r="B25101" t="s">
        <v>169</v>
      </c>
      <c r="C25101" t="s">
        <v>13330</v>
      </c>
    </row>
    <row r="25102" spans="1:4" x14ac:dyDescent="0.25">
      <c r="A25102" s="2">
        <v>44846.951388888891</v>
      </c>
      <c r="B25102" t="s">
        <v>169</v>
      </c>
      <c r="D25102" t="s">
        <v>12742</v>
      </c>
    </row>
    <row r="25103" spans="1:4" x14ac:dyDescent="0.25">
      <c r="A25103" s="2">
        <v>44846.95208333333</v>
      </c>
      <c r="B25103" t="s">
        <v>169</v>
      </c>
      <c r="C25103" t="s">
        <v>13331</v>
      </c>
    </row>
    <row r="25104" spans="1:4" x14ac:dyDescent="0.25">
      <c r="A25104" s="2">
        <v>44846.95208333333</v>
      </c>
      <c r="B25104" t="s">
        <v>169</v>
      </c>
      <c r="D25104" t="s">
        <v>12740</v>
      </c>
    </row>
    <row r="25105" spans="1:4" x14ac:dyDescent="0.25">
      <c r="A25105" s="2">
        <v>44846.953472222223</v>
      </c>
      <c r="B25105" t="s">
        <v>169</v>
      </c>
      <c r="C25105" t="s">
        <v>13332</v>
      </c>
    </row>
    <row r="25106" spans="1:4" x14ac:dyDescent="0.25">
      <c r="A25106" s="2">
        <v>44846.95416666667</v>
      </c>
      <c r="B25106" t="s">
        <v>169</v>
      </c>
      <c r="C25106" t="s">
        <v>1538</v>
      </c>
    </row>
    <row r="25107" spans="1:4" x14ac:dyDescent="0.25">
      <c r="A25107" s="2">
        <v>44846.95416666667</v>
      </c>
      <c r="B25107" t="s">
        <v>169</v>
      </c>
      <c r="D25107" t="s">
        <v>12742</v>
      </c>
    </row>
    <row r="25108" spans="1:4" x14ac:dyDescent="0.25">
      <c r="A25108" s="2">
        <v>44846.95416666667</v>
      </c>
      <c r="B25108" t="s">
        <v>169</v>
      </c>
      <c r="D25108" t="s">
        <v>1892</v>
      </c>
    </row>
    <row r="25109" spans="1:4" x14ac:dyDescent="0.25">
      <c r="A25109" s="2">
        <v>44847.364583333336</v>
      </c>
      <c r="B25109" t="s">
        <v>162</v>
      </c>
      <c r="C25109" t="s">
        <v>14666</v>
      </c>
    </row>
    <row r="25110" spans="1:4" x14ac:dyDescent="0.25">
      <c r="A25110" s="2">
        <v>44847.364583333336</v>
      </c>
      <c r="B25110" t="s">
        <v>162</v>
      </c>
      <c r="D25110" t="s">
        <v>5030</v>
      </c>
    </row>
    <row r="25111" spans="1:4" x14ac:dyDescent="0.25">
      <c r="A25111" s="2">
        <v>44847.365277777775</v>
      </c>
      <c r="B25111" t="s">
        <v>162</v>
      </c>
      <c r="C25111" t="s">
        <v>14667</v>
      </c>
    </row>
    <row r="25112" spans="1:4" x14ac:dyDescent="0.25">
      <c r="A25112" s="2">
        <v>44847.365277777775</v>
      </c>
      <c r="B25112" t="s">
        <v>162</v>
      </c>
      <c r="D25112" t="s">
        <v>1851</v>
      </c>
    </row>
    <row r="25113" spans="1:4" x14ac:dyDescent="0.25">
      <c r="A25113" s="2">
        <v>44847.365972222222</v>
      </c>
      <c r="B25113" t="s">
        <v>162</v>
      </c>
      <c r="C25113" t="s">
        <v>6386</v>
      </c>
    </row>
    <row r="25114" spans="1:4" x14ac:dyDescent="0.25">
      <c r="A25114" s="2">
        <v>44847.365972222222</v>
      </c>
      <c r="B25114" t="s">
        <v>162</v>
      </c>
      <c r="D25114" t="s">
        <v>1852</v>
      </c>
    </row>
    <row r="25115" spans="1:4" x14ac:dyDescent="0.25">
      <c r="A25115" s="2">
        <v>44847.366666666669</v>
      </c>
      <c r="B25115" t="s">
        <v>162</v>
      </c>
      <c r="C25115" t="s">
        <v>14668</v>
      </c>
    </row>
    <row r="25116" spans="1:4" x14ac:dyDescent="0.25">
      <c r="A25116" s="2">
        <v>44847.366666666669</v>
      </c>
      <c r="B25116" t="s">
        <v>162</v>
      </c>
      <c r="C25116" t="s">
        <v>6386</v>
      </c>
    </row>
    <row r="25117" spans="1:4" x14ac:dyDescent="0.25">
      <c r="A25117" s="2">
        <v>44847.366666666669</v>
      </c>
      <c r="B25117" t="s">
        <v>162</v>
      </c>
      <c r="D25117" t="s">
        <v>12739</v>
      </c>
    </row>
    <row r="25118" spans="1:4" x14ac:dyDescent="0.25">
      <c r="A25118" s="2">
        <v>44847.366666666669</v>
      </c>
      <c r="B25118" t="s">
        <v>162</v>
      </c>
      <c r="D25118" t="s">
        <v>1861</v>
      </c>
    </row>
    <row r="25119" spans="1:4" x14ac:dyDescent="0.25">
      <c r="A25119" s="2">
        <v>44847.367361111108</v>
      </c>
      <c r="B25119" t="s">
        <v>162</v>
      </c>
      <c r="C25119" t="s">
        <v>14669</v>
      </c>
    </row>
    <row r="25120" spans="1:4" x14ac:dyDescent="0.25">
      <c r="A25120" s="2">
        <v>44847.367361111108</v>
      </c>
      <c r="B25120" t="s">
        <v>162</v>
      </c>
      <c r="D25120" t="s">
        <v>12743</v>
      </c>
    </row>
    <row r="25121" spans="1:4" x14ac:dyDescent="0.25">
      <c r="A25121" s="2">
        <v>44847.368055555555</v>
      </c>
      <c r="B25121" t="s">
        <v>162</v>
      </c>
      <c r="C25121" t="s">
        <v>14670</v>
      </c>
    </row>
    <row r="25122" spans="1:4" x14ac:dyDescent="0.25">
      <c r="A25122" s="2">
        <v>44847.368055555555</v>
      </c>
      <c r="B25122" t="s">
        <v>162</v>
      </c>
      <c r="D25122" t="s">
        <v>12742</v>
      </c>
    </row>
    <row r="25123" spans="1:4" x14ac:dyDescent="0.25">
      <c r="A25123" s="2">
        <v>44847.368750000001</v>
      </c>
      <c r="B25123" t="s">
        <v>162</v>
      </c>
      <c r="C25123" t="s">
        <v>14671</v>
      </c>
    </row>
    <row r="25124" spans="1:4" x14ac:dyDescent="0.25">
      <c r="A25124" s="2">
        <v>44847.368750000001</v>
      </c>
      <c r="B25124" t="s">
        <v>162</v>
      </c>
      <c r="D25124" t="s">
        <v>12740</v>
      </c>
    </row>
    <row r="25125" spans="1:4" x14ac:dyDescent="0.25">
      <c r="A25125" s="2">
        <v>44847.370138888888</v>
      </c>
      <c r="B25125" t="s">
        <v>162</v>
      </c>
      <c r="C25125" t="s">
        <v>14672</v>
      </c>
    </row>
    <row r="25126" spans="1:4" x14ac:dyDescent="0.25">
      <c r="A25126" s="2">
        <v>44847.370138888888</v>
      </c>
      <c r="B25126" t="s">
        <v>162</v>
      </c>
      <c r="C25126" t="s">
        <v>1538</v>
      </c>
    </row>
    <row r="25127" spans="1:4" x14ac:dyDescent="0.25">
      <c r="A25127" s="2">
        <v>44847.370138888888</v>
      </c>
      <c r="B25127" t="s">
        <v>162</v>
      </c>
      <c r="D25127" t="s">
        <v>12742</v>
      </c>
    </row>
    <row r="25128" spans="1:4" x14ac:dyDescent="0.25">
      <c r="A25128" s="2">
        <v>44847.370138888888</v>
      </c>
      <c r="B25128" t="s">
        <v>162</v>
      </c>
      <c r="D25128" t="s">
        <v>827</v>
      </c>
    </row>
    <row r="25129" spans="1:4" x14ac:dyDescent="0.25">
      <c r="A25129" s="2">
        <v>44847.370833333334</v>
      </c>
      <c r="B25129" t="s">
        <v>162</v>
      </c>
      <c r="C25129" t="s">
        <v>14673</v>
      </c>
    </row>
    <row r="25130" spans="1:4" x14ac:dyDescent="0.25">
      <c r="A25130" s="2">
        <v>44847.370833333334</v>
      </c>
      <c r="B25130" t="s">
        <v>162</v>
      </c>
      <c r="C25130" t="s">
        <v>14674</v>
      </c>
    </row>
    <row r="25131" spans="1:4" x14ac:dyDescent="0.25">
      <c r="A25131" s="2">
        <v>44847.370833333334</v>
      </c>
      <c r="B25131" t="s">
        <v>162</v>
      </c>
      <c r="C25131" t="s">
        <v>6386</v>
      </c>
    </row>
    <row r="25132" spans="1:4" x14ac:dyDescent="0.25">
      <c r="A25132" s="2">
        <v>44847.370833333334</v>
      </c>
      <c r="B25132" t="s">
        <v>162</v>
      </c>
      <c r="D25132" t="s">
        <v>1855</v>
      </c>
    </row>
    <row r="25133" spans="1:4" x14ac:dyDescent="0.25">
      <c r="A25133" s="2">
        <v>44847.370833333334</v>
      </c>
      <c r="B25133" t="s">
        <v>162</v>
      </c>
      <c r="D25133" t="s">
        <v>1013</v>
      </c>
    </row>
    <row r="25134" spans="1:4" x14ac:dyDescent="0.25">
      <c r="A25134" s="2">
        <v>44847.370833333334</v>
      </c>
      <c r="B25134" t="s">
        <v>162</v>
      </c>
      <c r="D25134" t="s">
        <v>845</v>
      </c>
    </row>
    <row r="25135" spans="1:4" x14ac:dyDescent="0.25">
      <c r="A25135" s="2">
        <v>44847.371527777781</v>
      </c>
      <c r="B25135" t="s">
        <v>162</v>
      </c>
      <c r="C25135" t="s">
        <v>9840</v>
      </c>
    </row>
    <row r="25136" spans="1:4" x14ac:dyDescent="0.25">
      <c r="A25136" s="2">
        <v>44847.371527777781</v>
      </c>
      <c r="B25136" t="s">
        <v>162</v>
      </c>
      <c r="C25136" t="s">
        <v>6386</v>
      </c>
    </row>
    <row r="25137" spans="1:4" x14ac:dyDescent="0.25">
      <c r="A25137" s="2">
        <v>44847.371527777781</v>
      </c>
      <c r="B25137" t="s">
        <v>162</v>
      </c>
      <c r="D25137" t="s">
        <v>828</v>
      </c>
    </row>
    <row r="25138" spans="1:4" x14ac:dyDescent="0.25">
      <c r="A25138" s="2">
        <v>44847.371527777781</v>
      </c>
      <c r="B25138" t="s">
        <v>162</v>
      </c>
      <c r="D25138" t="s">
        <v>971</v>
      </c>
    </row>
    <row r="25139" spans="1:4" x14ac:dyDescent="0.25">
      <c r="A25139" s="2">
        <v>44847.37222222222</v>
      </c>
      <c r="B25139" t="s">
        <v>162</v>
      </c>
      <c r="C25139" t="s">
        <v>14675</v>
      </c>
    </row>
    <row r="25140" spans="1:4" x14ac:dyDescent="0.25">
      <c r="A25140" s="2">
        <v>44847.37222222222</v>
      </c>
      <c r="B25140" t="s">
        <v>162</v>
      </c>
      <c r="C25140" t="s">
        <v>14676</v>
      </c>
    </row>
    <row r="25141" spans="1:4" x14ac:dyDescent="0.25">
      <c r="A25141" s="2">
        <v>44847.37222222222</v>
      </c>
      <c r="B25141" t="s">
        <v>162</v>
      </c>
      <c r="C25141" t="s">
        <v>6386</v>
      </c>
    </row>
    <row r="25142" spans="1:4" x14ac:dyDescent="0.25">
      <c r="A25142" s="2">
        <v>44847.37222222222</v>
      </c>
      <c r="B25142" t="s">
        <v>162</v>
      </c>
      <c r="C25142" t="s">
        <v>14677</v>
      </c>
    </row>
    <row r="25143" spans="1:4" x14ac:dyDescent="0.25">
      <c r="A25143" s="2">
        <v>44847.37222222222</v>
      </c>
      <c r="B25143" t="s">
        <v>162</v>
      </c>
      <c r="D25143" t="s">
        <v>972</v>
      </c>
    </row>
    <row r="25144" spans="1:4" x14ac:dyDescent="0.25">
      <c r="A25144" s="2">
        <v>44847.37222222222</v>
      </c>
      <c r="B25144" t="s">
        <v>162</v>
      </c>
      <c r="D25144" t="s">
        <v>856</v>
      </c>
    </row>
    <row r="25145" spans="1:4" x14ac:dyDescent="0.25">
      <c r="A25145" s="2">
        <v>44847.37222222222</v>
      </c>
      <c r="B25145" t="s">
        <v>162</v>
      </c>
      <c r="D25145" t="s">
        <v>4991</v>
      </c>
    </row>
    <row r="25146" spans="1:4" x14ac:dyDescent="0.25">
      <c r="A25146" s="2">
        <v>44847.37222222222</v>
      </c>
      <c r="B25146" t="s">
        <v>162</v>
      </c>
      <c r="D25146" t="s">
        <v>12857</v>
      </c>
    </row>
    <row r="25147" spans="1:4" x14ac:dyDescent="0.25">
      <c r="A25147" s="2">
        <v>44847.372916666667</v>
      </c>
      <c r="B25147" t="s">
        <v>162</v>
      </c>
      <c r="C25147" t="s">
        <v>14678</v>
      </c>
    </row>
    <row r="25148" spans="1:4" x14ac:dyDescent="0.25">
      <c r="A25148" s="2">
        <v>44847.372916666667</v>
      </c>
      <c r="B25148" t="s">
        <v>162</v>
      </c>
      <c r="C25148" t="s">
        <v>1538</v>
      </c>
    </row>
    <row r="25149" spans="1:4" x14ac:dyDescent="0.25">
      <c r="A25149" s="2">
        <v>44847.372916666667</v>
      </c>
      <c r="B25149" t="s">
        <v>162</v>
      </c>
      <c r="C25149" t="s">
        <v>1538</v>
      </c>
    </row>
    <row r="25150" spans="1:4" x14ac:dyDescent="0.25">
      <c r="A25150" s="2">
        <v>44847.372916666667</v>
      </c>
      <c r="B25150" t="s">
        <v>162</v>
      </c>
      <c r="D25150" t="s">
        <v>872</v>
      </c>
    </row>
    <row r="25151" spans="1:4" x14ac:dyDescent="0.25">
      <c r="A25151" s="2">
        <v>44847.372916666667</v>
      </c>
      <c r="B25151" t="s">
        <v>162</v>
      </c>
      <c r="D25151" t="s">
        <v>949</v>
      </c>
    </row>
    <row r="25152" spans="1:4" x14ac:dyDescent="0.25">
      <c r="A25152" s="2">
        <v>44847.372916666667</v>
      </c>
      <c r="B25152" t="s">
        <v>162</v>
      </c>
      <c r="D25152" t="s">
        <v>825</v>
      </c>
    </row>
    <row r="25153" spans="1:4" x14ac:dyDescent="0.25">
      <c r="A25153" s="2">
        <v>44847.373611111114</v>
      </c>
      <c r="B25153" t="s">
        <v>162</v>
      </c>
      <c r="C25153" t="s">
        <v>14679</v>
      </c>
    </row>
    <row r="25154" spans="1:4" x14ac:dyDescent="0.25">
      <c r="A25154" s="2">
        <v>44847.373611111114</v>
      </c>
      <c r="B25154" t="s">
        <v>162</v>
      </c>
      <c r="C25154" t="s">
        <v>14680</v>
      </c>
    </row>
    <row r="25155" spans="1:4" x14ac:dyDescent="0.25">
      <c r="A25155" s="2">
        <v>44847.373611111114</v>
      </c>
      <c r="B25155" t="s">
        <v>162</v>
      </c>
      <c r="C25155" t="s">
        <v>6386</v>
      </c>
    </row>
    <row r="25156" spans="1:4" x14ac:dyDescent="0.25">
      <c r="A25156" s="2">
        <v>44847.373611111114</v>
      </c>
      <c r="B25156" t="s">
        <v>162</v>
      </c>
      <c r="C25156" t="s">
        <v>6386</v>
      </c>
    </row>
    <row r="25157" spans="1:4" x14ac:dyDescent="0.25">
      <c r="A25157" s="2">
        <v>44847.373611111114</v>
      </c>
      <c r="B25157" t="s">
        <v>162</v>
      </c>
      <c r="D25157" t="s">
        <v>853</v>
      </c>
    </row>
    <row r="25158" spans="1:4" x14ac:dyDescent="0.25">
      <c r="A25158" s="2">
        <v>44847.373611111114</v>
      </c>
      <c r="B25158" t="s">
        <v>162</v>
      </c>
      <c r="D25158" t="s">
        <v>1008</v>
      </c>
    </row>
    <row r="25159" spans="1:4" x14ac:dyDescent="0.25">
      <c r="A25159" s="2">
        <v>44847.373611111114</v>
      </c>
      <c r="B25159" t="s">
        <v>162</v>
      </c>
      <c r="D25159" t="s">
        <v>904</v>
      </c>
    </row>
    <row r="25160" spans="1:4" x14ac:dyDescent="0.25">
      <c r="A25160" s="2">
        <v>44847.373611111114</v>
      </c>
      <c r="B25160" t="s">
        <v>162</v>
      </c>
      <c r="D25160" t="s">
        <v>996</v>
      </c>
    </row>
    <row r="25161" spans="1:4" x14ac:dyDescent="0.25">
      <c r="A25161" s="2">
        <v>44847.374305555553</v>
      </c>
      <c r="B25161" t="s">
        <v>162</v>
      </c>
      <c r="C25161" t="s">
        <v>14681</v>
      </c>
    </row>
    <row r="25162" spans="1:4" x14ac:dyDescent="0.25">
      <c r="A25162" s="2">
        <v>44847.374305555553</v>
      </c>
      <c r="B25162" t="s">
        <v>162</v>
      </c>
      <c r="C25162" t="s">
        <v>14682</v>
      </c>
    </row>
    <row r="25163" spans="1:4" x14ac:dyDescent="0.25">
      <c r="A25163" s="2">
        <v>44847.374305555553</v>
      </c>
      <c r="B25163" t="s">
        <v>162</v>
      </c>
      <c r="C25163" t="s">
        <v>6386</v>
      </c>
    </row>
    <row r="25164" spans="1:4" x14ac:dyDescent="0.25">
      <c r="A25164" s="2">
        <v>44847.374305555553</v>
      </c>
      <c r="B25164" t="s">
        <v>162</v>
      </c>
      <c r="C25164" t="s">
        <v>14683</v>
      </c>
    </row>
    <row r="25165" spans="1:4" x14ac:dyDescent="0.25">
      <c r="A25165" s="2">
        <v>44847.374305555553</v>
      </c>
      <c r="B25165" t="s">
        <v>162</v>
      </c>
      <c r="D25165" t="s">
        <v>955</v>
      </c>
    </row>
    <row r="25166" spans="1:4" x14ac:dyDescent="0.25">
      <c r="A25166" s="2">
        <v>44847.374305555553</v>
      </c>
      <c r="B25166" t="s">
        <v>162</v>
      </c>
      <c r="D25166" t="s">
        <v>954</v>
      </c>
    </row>
    <row r="25167" spans="1:4" x14ac:dyDescent="0.25">
      <c r="A25167" s="2">
        <v>44847.374305555553</v>
      </c>
      <c r="B25167" t="s">
        <v>162</v>
      </c>
      <c r="D25167" t="s">
        <v>908</v>
      </c>
    </row>
    <row r="25168" spans="1:4" x14ac:dyDescent="0.25">
      <c r="A25168" s="2">
        <v>44847.374305555553</v>
      </c>
      <c r="B25168" t="s">
        <v>162</v>
      </c>
      <c r="D25168" t="s">
        <v>849</v>
      </c>
    </row>
    <row r="25169" spans="1:4" x14ac:dyDescent="0.25">
      <c r="A25169" s="2">
        <v>44847.375</v>
      </c>
      <c r="B25169" t="s">
        <v>162</v>
      </c>
      <c r="C25169" t="s">
        <v>1538</v>
      </c>
    </row>
    <row r="25170" spans="1:4" x14ac:dyDescent="0.25">
      <c r="A25170" s="2">
        <v>44847.375</v>
      </c>
      <c r="B25170" t="s">
        <v>162</v>
      </c>
      <c r="C25170" t="s">
        <v>14684</v>
      </c>
    </row>
    <row r="25171" spans="1:4" x14ac:dyDescent="0.25">
      <c r="A25171" s="2">
        <v>44847.375</v>
      </c>
      <c r="B25171" t="s">
        <v>162</v>
      </c>
      <c r="C25171" t="s">
        <v>12064</v>
      </c>
    </row>
    <row r="25172" spans="1:4" x14ac:dyDescent="0.25">
      <c r="A25172" s="2">
        <v>44847.375</v>
      </c>
      <c r="B25172" t="s">
        <v>162</v>
      </c>
      <c r="D25172" t="s">
        <v>848</v>
      </c>
    </row>
    <row r="25173" spans="1:4" x14ac:dyDescent="0.25">
      <c r="A25173" s="2">
        <v>44847.375</v>
      </c>
      <c r="B25173" t="s">
        <v>162</v>
      </c>
      <c r="D25173" t="s">
        <v>854</v>
      </c>
    </row>
    <row r="25174" spans="1:4" x14ac:dyDescent="0.25">
      <c r="A25174" s="2">
        <v>44847.375</v>
      </c>
      <c r="B25174" t="s">
        <v>162</v>
      </c>
      <c r="D25174" t="s">
        <v>855</v>
      </c>
    </row>
    <row r="25175" spans="1:4" x14ac:dyDescent="0.25">
      <c r="A25175" s="2">
        <v>44847.375694444447</v>
      </c>
      <c r="B25175" t="s">
        <v>162</v>
      </c>
      <c r="C25175" t="s">
        <v>14685</v>
      </c>
    </row>
    <row r="25176" spans="1:4" x14ac:dyDescent="0.25">
      <c r="A25176" s="2">
        <v>44847.375694444447</v>
      </c>
      <c r="B25176" t="s">
        <v>162</v>
      </c>
      <c r="C25176" t="s">
        <v>6386</v>
      </c>
    </row>
    <row r="25177" spans="1:4" x14ac:dyDescent="0.25">
      <c r="A25177" s="2">
        <v>44847.375694444447</v>
      </c>
      <c r="B25177" t="s">
        <v>162</v>
      </c>
      <c r="C25177" t="s">
        <v>14686</v>
      </c>
    </row>
    <row r="25178" spans="1:4" x14ac:dyDescent="0.25">
      <c r="A25178" s="2">
        <v>44847.375694444447</v>
      </c>
      <c r="B25178" t="s">
        <v>162</v>
      </c>
      <c r="D25178" t="s">
        <v>850</v>
      </c>
    </row>
    <row r="25179" spans="1:4" x14ac:dyDescent="0.25">
      <c r="A25179" s="2">
        <v>44847.375694444447</v>
      </c>
      <c r="B25179" t="s">
        <v>162</v>
      </c>
      <c r="D25179" t="s">
        <v>893</v>
      </c>
    </row>
    <row r="25180" spans="1:4" x14ac:dyDescent="0.25">
      <c r="A25180" s="2">
        <v>44847.375694444447</v>
      </c>
      <c r="B25180" t="s">
        <v>162</v>
      </c>
      <c r="D25180" t="s">
        <v>14687</v>
      </c>
    </row>
    <row r="25181" spans="1:4" x14ac:dyDescent="0.25">
      <c r="A25181" s="2">
        <v>44847.430555555555</v>
      </c>
      <c r="B25181" t="s">
        <v>966</v>
      </c>
      <c r="C25181" t="s">
        <v>13627</v>
      </c>
    </row>
    <row r="25182" spans="1:4" x14ac:dyDescent="0.25">
      <c r="A25182" s="2">
        <v>44847.430555555555</v>
      </c>
      <c r="B25182" t="s">
        <v>966</v>
      </c>
      <c r="C25182" t="s">
        <v>13628</v>
      </c>
    </row>
    <row r="25183" spans="1:4" x14ac:dyDescent="0.25">
      <c r="A25183" s="2">
        <v>44847.430555555555</v>
      </c>
      <c r="B25183" t="s">
        <v>966</v>
      </c>
      <c r="C25183" t="s">
        <v>13629</v>
      </c>
    </row>
    <row r="25184" spans="1:4" x14ac:dyDescent="0.25">
      <c r="A25184" s="2">
        <v>44847.430555555555</v>
      </c>
      <c r="B25184" t="s">
        <v>966</v>
      </c>
      <c r="D25184" t="s">
        <v>5060</v>
      </c>
    </row>
    <row r="25185" spans="1:4" x14ac:dyDescent="0.25">
      <c r="A25185" s="2">
        <v>44847.430555555555</v>
      </c>
      <c r="B25185" t="s">
        <v>966</v>
      </c>
      <c r="D25185" t="s">
        <v>1918</v>
      </c>
    </row>
    <row r="25186" spans="1:4" x14ac:dyDescent="0.25">
      <c r="A25186" s="2">
        <v>44847.430555555555</v>
      </c>
      <c r="B25186" t="s">
        <v>966</v>
      </c>
      <c r="D25186" t="s">
        <v>1852</v>
      </c>
    </row>
    <row r="25187" spans="1:4" x14ac:dyDescent="0.25">
      <c r="A25187" s="2">
        <v>44847.431250000001</v>
      </c>
      <c r="B25187" t="s">
        <v>966</v>
      </c>
      <c r="C25187" t="s">
        <v>13630</v>
      </c>
    </row>
    <row r="25188" spans="1:4" x14ac:dyDescent="0.25">
      <c r="A25188" s="2">
        <v>44847.431250000001</v>
      </c>
      <c r="B25188" t="s">
        <v>966</v>
      </c>
      <c r="D25188" t="s">
        <v>12842</v>
      </c>
    </row>
    <row r="25189" spans="1:4" x14ac:dyDescent="0.25">
      <c r="A25189" s="2">
        <v>44847.431944444441</v>
      </c>
      <c r="B25189" t="s">
        <v>966</v>
      </c>
      <c r="C25189" t="s">
        <v>13631</v>
      </c>
    </row>
    <row r="25190" spans="1:4" x14ac:dyDescent="0.25">
      <c r="A25190" s="2">
        <v>44847.431944444441</v>
      </c>
      <c r="B25190" t="s">
        <v>966</v>
      </c>
      <c r="D25190" t="s">
        <v>12742</v>
      </c>
    </row>
    <row r="25191" spans="1:4" x14ac:dyDescent="0.25">
      <c r="A25191" s="2">
        <v>44847.432638888888</v>
      </c>
      <c r="B25191" t="s">
        <v>966</v>
      </c>
      <c r="C25191" t="s">
        <v>13632</v>
      </c>
    </row>
    <row r="25192" spans="1:4" x14ac:dyDescent="0.25">
      <c r="A25192" s="2">
        <v>44847.432638888888</v>
      </c>
      <c r="B25192" t="s">
        <v>966</v>
      </c>
      <c r="C25192" t="s">
        <v>9029</v>
      </c>
    </row>
    <row r="25193" spans="1:4" x14ac:dyDescent="0.25">
      <c r="A25193" s="2">
        <v>44847.432638888888</v>
      </c>
      <c r="B25193" t="s">
        <v>966</v>
      </c>
      <c r="D25193" t="s">
        <v>12739</v>
      </c>
    </row>
    <row r="25194" spans="1:4" x14ac:dyDescent="0.25">
      <c r="A25194" s="2">
        <v>44847.432638888888</v>
      </c>
      <c r="B25194" t="s">
        <v>966</v>
      </c>
      <c r="D25194" t="s">
        <v>12760</v>
      </c>
    </row>
    <row r="25195" spans="1:4" x14ac:dyDescent="0.25">
      <c r="A25195" s="2">
        <v>44847.433333333334</v>
      </c>
      <c r="B25195" t="s">
        <v>184</v>
      </c>
      <c r="C25195" t="s">
        <v>13072</v>
      </c>
    </row>
    <row r="25196" spans="1:4" x14ac:dyDescent="0.25">
      <c r="A25196" s="2">
        <v>44847.433333333334</v>
      </c>
      <c r="B25196" t="s">
        <v>184</v>
      </c>
      <c r="C25196" t="s">
        <v>13073</v>
      </c>
    </row>
    <row r="25197" spans="1:4" x14ac:dyDescent="0.25">
      <c r="A25197" s="2">
        <v>44847.433333333334</v>
      </c>
      <c r="B25197" t="s">
        <v>184</v>
      </c>
      <c r="C25197" t="s">
        <v>13074</v>
      </c>
    </row>
    <row r="25198" spans="1:4" x14ac:dyDescent="0.25">
      <c r="A25198" s="2">
        <v>44847.433333333334</v>
      </c>
      <c r="B25198" t="s">
        <v>184</v>
      </c>
      <c r="D25198" t="s">
        <v>4987</v>
      </c>
    </row>
    <row r="25199" spans="1:4" x14ac:dyDescent="0.25">
      <c r="A25199" s="2">
        <v>44847.433333333334</v>
      </c>
      <c r="B25199" t="s">
        <v>184</v>
      </c>
      <c r="D25199" t="s">
        <v>12739</v>
      </c>
    </row>
    <row r="25200" spans="1:4" x14ac:dyDescent="0.25">
      <c r="A25200" s="2">
        <v>44847.433333333334</v>
      </c>
      <c r="B25200" t="s">
        <v>184</v>
      </c>
      <c r="D25200" t="s">
        <v>12743</v>
      </c>
    </row>
    <row r="25201" spans="1:4" x14ac:dyDescent="0.25">
      <c r="A25201" s="2">
        <v>44847.434027777781</v>
      </c>
      <c r="B25201" t="s">
        <v>184</v>
      </c>
      <c r="C25201" t="s">
        <v>13075</v>
      </c>
    </row>
    <row r="25202" spans="1:4" x14ac:dyDescent="0.25">
      <c r="A25202" s="2">
        <v>44847.434027777781</v>
      </c>
      <c r="B25202" t="s">
        <v>184</v>
      </c>
      <c r="C25202" t="s">
        <v>7606</v>
      </c>
    </row>
    <row r="25203" spans="1:4" x14ac:dyDescent="0.25">
      <c r="A25203" s="2">
        <v>44847.434027777781</v>
      </c>
      <c r="B25203" t="s">
        <v>184</v>
      </c>
      <c r="C25203" t="s">
        <v>7606</v>
      </c>
    </row>
    <row r="25204" spans="1:4" x14ac:dyDescent="0.25">
      <c r="A25204" s="2">
        <v>44847.434027777781</v>
      </c>
      <c r="B25204" t="s">
        <v>966</v>
      </c>
      <c r="C25204" t="s">
        <v>13633</v>
      </c>
    </row>
    <row r="25205" spans="1:4" x14ac:dyDescent="0.25">
      <c r="A25205" s="2">
        <v>44847.434027777781</v>
      </c>
      <c r="B25205" t="s">
        <v>966</v>
      </c>
      <c r="C25205" t="s">
        <v>13634</v>
      </c>
    </row>
    <row r="25206" spans="1:4" x14ac:dyDescent="0.25">
      <c r="A25206" s="2">
        <v>44847.434027777781</v>
      </c>
      <c r="B25206" t="s">
        <v>184</v>
      </c>
      <c r="D25206" t="s">
        <v>12819</v>
      </c>
    </row>
    <row r="25207" spans="1:4" x14ac:dyDescent="0.25">
      <c r="A25207" s="2">
        <v>44847.434027777781</v>
      </c>
      <c r="B25207" t="s">
        <v>184</v>
      </c>
      <c r="D25207" t="s">
        <v>1887</v>
      </c>
    </row>
    <row r="25208" spans="1:4" x14ac:dyDescent="0.25">
      <c r="A25208" s="2">
        <v>44847.434027777781</v>
      </c>
      <c r="B25208" t="s">
        <v>184</v>
      </c>
      <c r="D25208" t="s">
        <v>1852</v>
      </c>
    </row>
    <row r="25209" spans="1:4" x14ac:dyDescent="0.25">
      <c r="A25209" s="2">
        <v>44847.434027777781</v>
      </c>
      <c r="B25209" t="s">
        <v>966</v>
      </c>
      <c r="D25209" t="s">
        <v>12819</v>
      </c>
    </row>
    <row r="25210" spans="1:4" x14ac:dyDescent="0.25">
      <c r="A25210" s="2">
        <v>44847.434027777781</v>
      </c>
      <c r="B25210" t="s">
        <v>966</v>
      </c>
      <c r="D25210" t="s">
        <v>834</v>
      </c>
    </row>
    <row r="25211" spans="1:4" x14ac:dyDescent="0.25">
      <c r="A25211" s="2">
        <v>44847.43472222222</v>
      </c>
      <c r="B25211" t="s">
        <v>184</v>
      </c>
      <c r="C25211" t="s">
        <v>13076</v>
      </c>
    </row>
    <row r="25212" spans="1:4" x14ac:dyDescent="0.25">
      <c r="A25212" s="2">
        <v>44847.43472222222</v>
      </c>
      <c r="B25212" t="s">
        <v>966</v>
      </c>
      <c r="C25212" t="s">
        <v>13635</v>
      </c>
    </row>
    <row r="25213" spans="1:4" x14ac:dyDescent="0.25">
      <c r="A25213" s="2">
        <v>44847.43472222222</v>
      </c>
      <c r="B25213" t="s">
        <v>184</v>
      </c>
      <c r="D25213" t="s">
        <v>12760</v>
      </c>
    </row>
    <row r="25214" spans="1:4" x14ac:dyDescent="0.25">
      <c r="A25214" s="2">
        <v>44847.43472222222</v>
      </c>
      <c r="B25214" t="s">
        <v>966</v>
      </c>
      <c r="D25214" t="s">
        <v>955</v>
      </c>
    </row>
    <row r="25215" spans="1:4" x14ac:dyDescent="0.25">
      <c r="A25215" s="2">
        <v>44847.435416666667</v>
      </c>
      <c r="B25215" t="s">
        <v>966</v>
      </c>
      <c r="C25215" t="s">
        <v>13636</v>
      </c>
    </row>
    <row r="25216" spans="1:4" x14ac:dyDescent="0.25">
      <c r="A25216" s="2">
        <v>44847.435416666667</v>
      </c>
      <c r="B25216" t="s">
        <v>966</v>
      </c>
      <c r="C25216" t="s">
        <v>13637</v>
      </c>
    </row>
    <row r="25217" spans="1:4" x14ac:dyDescent="0.25">
      <c r="A25217" s="2">
        <v>44847.435416666667</v>
      </c>
      <c r="B25217" t="s">
        <v>966</v>
      </c>
      <c r="C25217" t="s">
        <v>13638</v>
      </c>
    </row>
    <row r="25218" spans="1:4" x14ac:dyDescent="0.25">
      <c r="A25218" s="2">
        <v>44847.435416666667</v>
      </c>
      <c r="B25218" t="s">
        <v>966</v>
      </c>
      <c r="D25218" t="s">
        <v>904</v>
      </c>
    </row>
    <row r="25219" spans="1:4" x14ac:dyDescent="0.25">
      <c r="A25219" s="2">
        <v>44847.435416666667</v>
      </c>
      <c r="B25219" t="s">
        <v>966</v>
      </c>
      <c r="D25219" t="s">
        <v>970</v>
      </c>
    </row>
    <row r="25220" spans="1:4" x14ac:dyDescent="0.25">
      <c r="A25220" s="2">
        <v>44847.435416666667</v>
      </c>
      <c r="B25220" t="s">
        <v>966</v>
      </c>
      <c r="D25220" t="s">
        <v>825</v>
      </c>
    </row>
    <row r="25221" spans="1:4" x14ac:dyDescent="0.25">
      <c r="A25221" s="2">
        <v>44847.438888888886</v>
      </c>
      <c r="B25221" t="s">
        <v>1147</v>
      </c>
      <c r="C25221" t="s">
        <v>15052</v>
      </c>
    </row>
    <row r="25222" spans="1:4" x14ac:dyDescent="0.25">
      <c r="A25222" s="2">
        <v>44847.438888888886</v>
      </c>
      <c r="B25222" t="s">
        <v>1147</v>
      </c>
      <c r="D25222" t="s">
        <v>5034</v>
      </c>
    </row>
    <row r="25223" spans="1:4" x14ac:dyDescent="0.25">
      <c r="A25223" s="2">
        <v>44847.439583333333</v>
      </c>
      <c r="B25223" t="s">
        <v>1147</v>
      </c>
      <c r="C25223" t="s">
        <v>7205</v>
      </c>
    </row>
    <row r="25224" spans="1:4" x14ac:dyDescent="0.25">
      <c r="A25224" s="2">
        <v>44847.439583333333</v>
      </c>
      <c r="B25224" t="s">
        <v>1147</v>
      </c>
      <c r="D25224" t="s">
        <v>12760</v>
      </c>
    </row>
    <row r="25225" spans="1:4" x14ac:dyDescent="0.25">
      <c r="A25225" s="2">
        <v>44847.45</v>
      </c>
      <c r="B25225" t="s">
        <v>1147</v>
      </c>
      <c r="C25225" t="s">
        <v>15053</v>
      </c>
    </row>
    <row r="25226" spans="1:4" x14ac:dyDescent="0.25">
      <c r="A25226" s="2">
        <v>44847.45</v>
      </c>
      <c r="B25226" t="s">
        <v>1147</v>
      </c>
      <c r="C25226" t="s">
        <v>15054</v>
      </c>
    </row>
    <row r="25227" spans="1:4" x14ac:dyDescent="0.25">
      <c r="A25227" s="2">
        <v>44847.45</v>
      </c>
      <c r="B25227" t="s">
        <v>1147</v>
      </c>
      <c r="D25227" t="s">
        <v>12742</v>
      </c>
    </row>
    <row r="25228" spans="1:4" x14ac:dyDescent="0.25">
      <c r="A25228" s="2">
        <v>44847.45</v>
      </c>
      <c r="B25228" t="s">
        <v>1147</v>
      </c>
      <c r="D25228" t="s">
        <v>1862</v>
      </c>
    </row>
    <row r="25229" spans="1:4" x14ac:dyDescent="0.25">
      <c r="A25229" s="2">
        <v>44847.450694444444</v>
      </c>
      <c r="B25229" t="s">
        <v>1147</v>
      </c>
      <c r="C25229" t="s">
        <v>6396</v>
      </c>
    </row>
    <row r="25230" spans="1:4" x14ac:dyDescent="0.25">
      <c r="A25230" s="2">
        <v>44847.450694444444</v>
      </c>
      <c r="B25230" t="s">
        <v>1147</v>
      </c>
      <c r="C25230" t="s">
        <v>194</v>
      </c>
    </row>
    <row r="25231" spans="1:4" x14ac:dyDescent="0.25">
      <c r="A25231" s="2">
        <v>44847.450694444444</v>
      </c>
      <c r="B25231" t="s">
        <v>1147</v>
      </c>
      <c r="D25231" t="s">
        <v>1852</v>
      </c>
    </row>
    <row r="25232" spans="1:4" x14ac:dyDescent="0.25">
      <c r="A25232" s="2">
        <v>44847.450694444444</v>
      </c>
      <c r="B25232" t="s">
        <v>1147</v>
      </c>
      <c r="D25232" t="s">
        <v>12743</v>
      </c>
    </row>
    <row r="25233" spans="1:4" x14ac:dyDescent="0.25">
      <c r="A25233" s="2">
        <v>44847.45208333333</v>
      </c>
      <c r="B25233" t="s">
        <v>1147</v>
      </c>
      <c r="C25233" t="s">
        <v>15055</v>
      </c>
    </row>
    <row r="25234" spans="1:4" x14ac:dyDescent="0.25">
      <c r="A25234" s="2">
        <v>44847.45208333333</v>
      </c>
      <c r="B25234" t="s">
        <v>1147</v>
      </c>
      <c r="C25234" t="s">
        <v>6396</v>
      </c>
    </row>
    <row r="25235" spans="1:4" x14ac:dyDescent="0.25">
      <c r="A25235" s="2">
        <v>44847.45208333333</v>
      </c>
      <c r="B25235" t="s">
        <v>1147</v>
      </c>
      <c r="D25235" t="s">
        <v>12742</v>
      </c>
    </row>
    <row r="25236" spans="1:4" x14ac:dyDescent="0.25">
      <c r="A25236" s="2">
        <v>44847.45208333333</v>
      </c>
      <c r="B25236" t="s">
        <v>1147</v>
      </c>
      <c r="D25236" t="s">
        <v>12739</v>
      </c>
    </row>
    <row r="25237" spans="1:4" x14ac:dyDescent="0.25">
      <c r="A25237" s="2">
        <v>44847.452777777777</v>
      </c>
      <c r="B25237" t="s">
        <v>1147</v>
      </c>
      <c r="C25237" t="s">
        <v>6443</v>
      </c>
    </row>
    <row r="25238" spans="1:4" x14ac:dyDescent="0.25">
      <c r="A25238" s="2">
        <v>44847.452777777777</v>
      </c>
      <c r="B25238" t="s">
        <v>1147</v>
      </c>
      <c r="C25238" t="s">
        <v>15056</v>
      </c>
    </row>
    <row r="25239" spans="1:4" x14ac:dyDescent="0.25">
      <c r="A25239" s="2">
        <v>44847.452777777777</v>
      </c>
      <c r="B25239" t="s">
        <v>1147</v>
      </c>
      <c r="D25239" t="s">
        <v>1861</v>
      </c>
    </row>
    <row r="25240" spans="1:4" x14ac:dyDescent="0.25">
      <c r="A25240" s="2">
        <v>44847.452777777777</v>
      </c>
      <c r="B25240" t="s">
        <v>1147</v>
      </c>
      <c r="D25240" t="s">
        <v>827</v>
      </c>
    </row>
    <row r="25241" spans="1:4" x14ac:dyDescent="0.25">
      <c r="A25241" s="2">
        <v>44847.507638888892</v>
      </c>
      <c r="B25241" t="s">
        <v>163</v>
      </c>
      <c r="C25241" t="s">
        <v>12758</v>
      </c>
    </row>
    <row r="25242" spans="1:4" x14ac:dyDescent="0.25">
      <c r="A25242" s="2">
        <v>44847.507638888892</v>
      </c>
      <c r="B25242" t="s">
        <v>169</v>
      </c>
      <c r="C25242" t="s">
        <v>13272</v>
      </c>
    </row>
    <row r="25243" spans="1:4" x14ac:dyDescent="0.25">
      <c r="A25243" s="2">
        <v>44847.507638888892</v>
      </c>
      <c r="B25243" t="s">
        <v>163</v>
      </c>
      <c r="D25243" t="s">
        <v>4993</v>
      </c>
    </row>
    <row r="25244" spans="1:4" x14ac:dyDescent="0.25">
      <c r="A25244" s="2">
        <v>44847.507638888892</v>
      </c>
      <c r="B25244" t="s">
        <v>169</v>
      </c>
      <c r="D25244" t="s">
        <v>5010</v>
      </c>
    </row>
    <row r="25245" spans="1:4" x14ac:dyDescent="0.25">
      <c r="A25245" s="2">
        <v>44847.508333333331</v>
      </c>
      <c r="B25245" t="s">
        <v>163</v>
      </c>
      <c r="C25245" t="s">
        <v>12759</v>
      </c>
    </row>
    <row r="25246" spans="1:4" x14ac:dyDescent="0.25">
      <c r="A25246" s="2">
        <v>44847.508333333331</v>
      </c>
      <c r="B25246" t="s">
        <v>169</v>
      </c>
      <c r="C25246" t="s">
        <v>13273</v>
      </c>
    </row>
    <row r="25247" spans="1:4" x14ac:dyDescent="0.25">
      <c r="A25247" s="2">
        <v>44847.508333333331</v>
      </c>
      <c r="B25247" t="s">
        <v>181</v>
      </c>
      <c r="C25247" t="s">
        <v>14579</v>
      </c>
    </row>
    <row r="25248" spans="1:4" x14ac:dyDescent="0.25">
      <c r="A25248" s="2">
        <v>44847.508333333331</v>
      </c>
      <c r="B25248" t="s">
        <v>163</v>
      </c>
      <c r="D25248" t="s">
        <v>12760</v>
      </c>
    </row>
    <row r="25249" spans="1:4" x14ac:dyDescent="0.25">
      <c r="A25249" s="2">
        <v>44847.508333333331</v>
      </c>
      <c r="B25249" t="s">
        <v>169</v>
      </c>
      <c r="D25249" t="s">
        <v>1892</v>
      </c>
    </row>
    <row r="25250" spans="1:4" x14ac:dyDescent="0.25">
      <c r="A25250" s="2">
        <v>44847.508333333331</v>
      </c>
      <c r="B25250" t="s">
        <v>181</v>
      </c>
      <c r="D25250" t="s">
        <v>5031</v>
      </c>
    </row>
    <row r="25251" spans="1:4" x14ac:dyDescent="0.25">
      <c r="A25251" s="2">
        <v>44847.509027777778</v>
      </c>
      <c r="B25251" t="s">
        <v>181</v>
      </c>
      <c r="C25251" t="s">
        <v>14580</v>
      </c>
    </row>
    <row r="25252" spans="1:4" x14ac:dyDescent="0.25">
      <c r="A25252" s="2">
        <v>44847.509027777778</v>
      </c>
      <c r="B25252" t="s">
        <v>181</v>
      </c>
      <c r="D25252" t="s">
        <v>12760</v>
      </c>
    </row>
    <row r="25253" spans="1:4" x14ac:dyDescent="0.25">
      <c r="A25253" s="2">
        <v>44847.509722222225</v>
      </c>
      <c r="B25253" t="s">
        <v>169</v>
      </c>
      <c r="C25253" t="s">
        <v>13274</v>
      </c>
    </row>
    <row r="25254" spans="1:4" x14ac:dyDescent="0.25">
      <c r="A25254" s="2">
        <v>44847.509722222225</v>
      </c>
      <c r="B25254" t="s">
        <v>169</v>
      </c>
      <c r="D25254" t="s">
        <v>12743</v>
      </c>
    </row>
    <row r="25255" spans="1:4" x14ac:dyDescent="0.25">
      <c r="A25255" s="2">
        <v>44847.510416666664</v>
      </c>
      <c r="B25255" t="s">
        <v>163</v>
      </c>
      <c r="C25255" t="s">
        <v>12761</v>
      </c>
    </row>
    <row r="25256" spans="1:4" x14ac:dyDescent="0.25">
      <c r="A25256" s="2">
        <v>44847.510416666664</v>
      </c>
      <c r="B25256" t="s">
        <v>163</v>
      </c>
      <c r="C25256" t="s">
        <v>12762</v>
      </c>
    </row>
    <row r="25257" spans="1:4" x14ac:dyDescent="0.25">
      <c r="A25257" s="2">
        <v>44847.510416666664</v>
      </c>
      <c r="B25257" t="s">
        <v>163</v>
      </c>
      <c r="D25257" t="s">
        <v>12742</v>
      </c>
    </row>
    <row r="25258" spans="1:4" x14ac:dyDescent="0.25">
      <c r="A25258" s="2">
        <v>44847.510416666664</v>
      </c>
      <c r="B25258" t="s">
        <v>163</v>
      </c>
      <c r="D25258" t="s">
        <v>1868</v>
      </c>
    </row>
    <row r="25259" spans="1:4" x14ac:dyDescent="0.25">
      <c r="A25259" s="2">
        <v>44847.511111111111</v>
      </c>
      <c r="B25259" t="s">
        <v>163</v>
      </c>
      <c r="C25259" t="s">
        <v>12763</v>
      </c>
    </row>
    <row r="25260" spans="1:4" x14ac:dyDescent="0.25">
      <c r="A25260" s="2">
        <v>44847.511111111111</v>
      </c>
      <c r="B25260" t="s">
        <v>163</v>
      </c>
      <c r="C25260" t="s">
        <v>12764</v>
      </c>
    </row>
    <row r="25261" spans="1:4" x14ac:dyDescent="0.25">
      <c r="A25261" s="2">
        <v>44847.511111111111</v>
      </c>
      <c r="B25261" t="s">
        <v>169</v>
      </c>
      <c r="C25261" t="s">
        <v>13275</v>
      </c>
    </row>
    <row r="25262" spans="1:4" x14ac:dyDescent="0.25">
      <c r="A25262" s="2">
        <v>44847.511111111111</v>
      </c>
      <c r="B25262" t="s">
        <v>181</v>
      </c>
      <c r="C25262" t="s">
        <v>14581</v>
      </c>
    </row>
    <row r="25263" spans="1:4" x14ac:dyDescent="0.25">
      <c r="A25263" s="2">
        <v>44847.511111111111</v>
      </c>
      <c r="B25263" t="s">
        <v>163</v>
      </c>
      <c r="D25263" t="s">
        <v>12739</v>
      </c>
    </row>
    <row r="25264" spans="1:4" x14ac:dyDescent="0.25">
      <c r="A25264" s="2">
        <v>44847.511111111111</v>
      </c>
      <c r="B25264" t="s">
        <v>163</v>
      </c>
      <c r="D25264" t="s">
        <v>12743</v>
      </c>
    </row>
    <row r="25265" spans="1:4" x14ac:dyDescent="0.25">
      <c r="A25265" s="2">
        <v>44847.511111111111</v>
      </c>
      <c r="B25265" t="s">
        <v>169</v>
      </c>
      <c r="D25265" t="s">
        <v>12819</v>
      </c>
    </row>
    <row r="25266" spans="1:4" x14ac:dyDescent="0.25">
      <c r="A25266" s="2">
        <v>44847.511805555558</v>
      </c>
      <c r="B25266" t="s">
        <v>163</v>
      </c>
      <c r="C25266" t="s">
        <v>12765</v>
      </c>
    </row>
    <row r="25267" spans="1:4" x14ac:dyDescent="0.25">
      <c r="A25267" s="2">
        <v>44847.511805555558</v>
      </c>
      <c r="B25267" t="s">
        <v>169</v>
      </c>
      <c r="C25267" t="s">
        <v>13276</v>
      </c>
    </row>
    <row r="25268" spans="1:4" x14ac:dyDescent="0.25">
      <c r="A25268" s="2">
        <v>44847.511805555558</v>
      </c>
      <c r="B25268" t="s">
        <v>163</v>
      </c>
      <c r="D25268" t="s">
        <v>12742</v>
      </c>
    </row>
    <row r="25269" spans="1:4" x14ac:dyDescent="0.25">
      <c r="A25269" s="2">
        <v>44847.511805555558</v>
      </c>
      <c r="B25269" t="s">
        <v>181</v>
      </c>
      <c r="D25269" t="s">
        <v>12742</v>
      </c>
    </row>
    <row r="25270" spans="1:4" x14ac:dyDescent="0.25">
      <c r="A25270" s="2">
        <v>44847.512499999997</v>
      </c>
      <c r="B25270" t="s">
        <v>163</v>
      </c>
      <c r="C25270" t="s">
        <v>12766</v>
      </c>
    </row>
    <row r="25271" spans="1:4" x14ac:dyDescent="0.25">
      <c r="A25271" s="2">
        <v>44847.512499999997</v>
      </c>
      <c r="B25271" t="s">
        <v>163</v>
      </c>
      <c r="D25271" t="s">
        <v>894</v>
      </c>
    </row>
    <row r="25272" spans="1:4" x14ac:dyDescent="0.25">
      <c r="A25272" s="2">
        <v>44847.512499999997</v>
      </c>
      <c r="B25272" t="s">
        <v>169</v>
      </c>
      <c r="D25272" t="s">
        <v>12739</v>
      </c>
    </row>
    <row r="25273" spans="1:4" x14ac:dyDescent="0.25">
      <c r="A25273" s="2">
        <v>44847.513194444444</v>
      </c>
      <c r="B25273" t="s">
        <v>163</v>
      </c>
      <c r="C25273" t="s">
        <v>12767</v>
      </c>
    </row>
    <row r="25274" spans="1:4" x14ac:dyDescent="0.25">
      <c r="A25274" s="2">
        <v>44847.513194444444</v>
      </c>
      <c r="B25274" t="s">
        <v>163</v>
      </c>
      <c r="C25274" t="s">
        <v>12768</v>
      </c>
    </row>
    <row r="25275" spans="1:4" x14ac:dyDescent="0.25">
      <c r="A25275" s="2">
        <v>44847.513194444444</v>
      </c>
      <c r="B25275" t="s">
        <v>163</v>
      </c>
      <c r="D25275" t="s">
        <v>974</v>
      </c>
    </row>
    <row r="25276" spans="1:4" x14ac:dyDescent="0.25">
      <c r="A25276" s="2">
        <v>44847.513194444444</v>
      </c>
      <c r="B25276" t="s">
        <v>163</v>
      </c>
      <c r="D25276" t="s">
        <v>852</v>
      </c>
    </row>
    <row r="25277" spans="1:4" x14ac:dyDescent="0.25">
      <c r="A25277" s="2">
        <v>44847.513888888891</v>
      </c>
      <c r="B25277" t="s">
        <v>163</v>
      </c>
      <c r="C25277" t="s">
        <v>12769</v>
      </c>
    </row>
    <row r="25278" spans="1:4" x14ac:dyDescent="0.25">
      <c r="A25278" s="2">
        <v>44847.513888888891</v>
      </c>
      <c r="B25278" t="s">
        <v>163</v>
      </c>
      <c r="D25278" t="s">
        <v>901</v>
      </c>
    </row>
    <row r="25279" spans="1:4" x14ac:dyDescent="0.25">
      <c r="A25279" s="2">
        <v>44847.522222222222</v>
      </c>
      <c r="B25279" t="s">
        <v>175</v>
      </c>
      <c r="C25279" t="s">
        <v>1249</v>
      </c>
    </row>
    <row r="25280" spans="1:4" x14ac:dyDescent="0.25">
      <c r="A25280" s="2">
        <v>44847.522222222222</v>
      </c>
      <c r="B25280" t="s">
        <v>175</v>
      </c>
      <c r="C25280" t="s">
        <v>1249</v>
      </c>
    </row>
    <row r="25281" spans="1:4" x14ac:dyDescent="0.25">
      <c r="A25281" s="2">
        <v>44847.522222222222</v>
      </c>
      <c r="B25281" t="s">
        <v>175</v>
      </c>
      <c r="D25281" t="s">
        <v>1865</v>
      </c>
    </row>
    <row r="25282" spans="1:4" x14ac:dyDescent="0.25">
      <c r="A25282" s="2">
        <v>44847.522222222222</v>
      </c>
      <c r="B25282" t="s">
        <v>175</v>
      </c>
      <c r="D25282" t="s">
        <v>1848</v>
      </c>
    </row>
    <row r="25283" spans="1:4" x14ac:dyDescent="0.25">
      <c r="A25283" s="2">
        <v>44847.522916666669</v>
      </c>
      <c r="B25283" t="s">
        <v>175</v>
      </c>
      <c r="C25283" t="s">
        <v>13968</v>
      </c>
    </row>
    <row r="25284" spans="1:4" x14ac:dyDescent="0.25">
      <c r="A25284" s="2">
        <v>44847.522916666669</v>
      </c>
      <c r="B25284" t="s">
        <v>175</v>
      </c>
      <c r="D25284" t="s">
        <v>12743</v>
      </c>
    </row>
    <row r="25285" spans="1:4" x14ac:dyDescent="0.25">
      <c r="A25285" s="2">
        <v>44847.523611111108</v>
      </c>
      <c r="B25285" t="s">
        <v>175</v>
      </c>
      <c r="C25285" t="s">
        <v>13969</v>
      </c>
    </row>
    <row r="25286" spans="1:4" x14ac:dyDescent="0.25">
      <c r="A25286" s="2">
        <v>44847.523611111108</v>
      </c>
      <c r="B25286" t="s">
        <v>175</v>
      </c>
      <c r="D25286" t="s">
        <v>12819</v>
      </c>
    </row>
    <row r="25287" spans="1:4" x14ac:dyDescent="0.25">
      <c r="A25287" s="2">
        <v>44847.524305555555</v>
      </c>
      <c r="B25287" t="s">
        <v>175</v>
      </c>
      <c r="C25287" t="s">
        <v>194</v>
      </c>
    </row>
    <row r="25288" spans="1:4" x14ac:dyDescent="0.25">
      <c r="A25288" s="2">
        <v>44847.524305555555</v>
      </c>
      <c r="B25288" t="s">
        <v>175</v>
      </c>
      <c r="C25288" t="s">
        <v>4216</v>
      </c>
    </row>
    <row r="25289" spans="1:4" x14ac:dyDescent="0.25">
      <c r="A25289" s="2">
        <v>44847.524305555555</v>
      </c>
      <c r="B25289" t="s">
        <v>175</v>
      </c>
      <c r="D25289" t="s">
        <v>12739</v>
      </c>
    </row>
    <row r="25290" spans="1:4" x14ac:dyDescent="0.25">
      <c r="A25290" s="2">
        <v>44847.524305555555</v>
      </c>
      <c r="B25290" t="s">
        <v>175</v>
      </c>
      <c r="D25290" t="s">
        <v>1861</v>
      </c>
    </row>
    <row r="25291" spans="1:4" x14ac:dyDescent="0.25">
      <c r="A25291" s="2">
        <v>44847.525000000001</v>
      </c>
      <c r="B25291" t="s">
        <v>175</v>
      </c>
      <c r="C25291" t="s">
        <v>13970</v>
      </c>
    </row>
    <row r="25292" spans="1:4" x14ac:dyDescent="0.25">
      <c r="A25292" s="2">
        <v>44847.525000000001</v>
      </c>
      <c r="B25292" t="s">
        <v>175</v>
      </c>
      <c r="C25292" t="s">
        <v>1249</v>
      </c>
    </row>
    <row r="25293" spans="1:4" x14ac:dyDescent="0.25">
      <c r="A25293" s="2">
        <v>44847.525000000001</v>
      </c>
      <c r="B25293" t="s">
        <v>175</v>
      </c>
      <c r="C25293" t="s">
        <v>11848</v>
      </c>
    </row>
    <row r="25294" spans="1:4" x14ac:dyDescent="0.25">
      <c r="A25294" s="2">
        <v>44847.525000000001</v>
      </c>
      <c r="B25294" t="s">
        <v>175</v>
      </c>
      <c r="D25294" t="s">
        <v>1858</v>
      </c>
    </row>
    <row r="25295" spans="1:4" x14ac:dyDescent="0.25">
      <c r="A25295" s="2">
        <v>44847.525000000001</v>
      </c>
      <c r="B25295" t="s">
        <v>175</v>
      </c>
      <c r="D25295" t="s">
        <v>1902</v>
      </c>
    </row>
    <row r="25296" spans="1:4" x14ac:dyDescent="0.25">
      <c r="A25296" s="2">
        <v>44847.525000000001</v>
      </c>
      <c r="B25296" t="s">
        <v>175</v>
      </c>
      <c r="D25296" t="s">
        <v>12760</v>
      </c>
    </row>
    <row r="25297" spans="1:4" x14ac:dyDescent="0.25">
      <c r="A25297" s="2">
        <v>44847.527777777781</v>
      </c>
      <c r="B25297" t="s">
        <v>175</v>
      </c>
      <c r="C25297" t="s">
        <v>13971</v>
      </c>
    </row>
    <row r="25298" spans="1:4" x14ac:dyDescent="0.25">
      <c r="A25298" s="2">
        <v>44847.527777777781</v>
      </c>
      <c r="B25298" t="s">
        <v>175</v>
      </c>
      <c r="C25298" t="s">
        <v>194</v>
      </c>
    </row>
    <row r="25299" spans="1:4" x14ac:dyDescent="0.25">
      <c r="A25299" s="2">
        <v>44847.527777777781</v>
      </c>
      <c r="B25299" t="s">
        <v>175</v>
      </c>
      <c r="C25299" t="s">
        <v>1249</v>
      </c>
    </row>
    <row r="25300" spans="1:4" x14ac:dyDescent="0.25">
      <c r="A25300" s="2">
        <v>44847.527777777781</v>
      </c>
      <c r="B25300" t="s">
        <v>175</v>
      </c>
      <c r="D25300" t="s">
        <v>12742</v>
      </c>
    </row>
    <row r="25301" spans="1:4" x14ac:dyDescent="0.25">
      <c r="A25301" s="2">
        <v>44847.527777777781</v>
      </c>
      <c r="B25301" t="s">
        <v>175</v>
      </c>
      <c r="D25301" t="s">
        <v>834</v>
      </c>
    </row>
    <row r="25302" spans="1:4" x14ac:dyDescent="0.25">
      <c r="A25302" s="2">
        <v>44847.527777777781</v>
      </c>
      <c r="B25302" t="s">
        <v>175</v>
      </c>
      <c r="D25302" t="s">
        <v>903</v>
      </c>
    </row>
    <row r="25303" spans="1:4" x14ac:dyDescent="0.25">
      <c r="A25303" s="2">
        <v>44847.52847222222</v>
      </c>
      <c r="B25303" t="s">
        <v>175</v>
      </c>
      <c r="C25303" t="s">
        <v>13972</v>
      </c>
    </row>
    <row r="25304" spans="1:4" x14ac:dyDescent="0.25">
      <c r="A25304" s="2">
        <v>44847.52847222222</v>
      </c>
      <c r="B25304" t="s">
        <v>175</v>
      </c>
      <c r="C25304" t="s">
        <v>194</v>
      </c>
    </row>
    <row r="25305" spans="1:4" x14ac:dyDescent="0.25">
      <c r="A25305" s="2">
        <v>44847.52847222222</v>
      </c>
      <c r="B25305" t="s">
        <v>175</v>
      </c>
      <c r="C25305" t="s">
        <v>13973</v>
      </c>
    </row>
    <row r="25306" spans="1:4" x14ac:dyDescent="0.25">
      <c r="A25306" s="2">
        <v>44847.52847222222</v>
      </c>
      <c r="B25306" t="s">
        <v>175</v>
      </c>
      <c r="C25306" t="s">
        <v>1249</v>
      </c>
    </row>
    <row r="25307" spans="1:4" x14ac:dyDescent="0.25">
      <c r="A25307" s="2">
        <v>44847.52847222222</v>
      </c>
      <c r="B25307" t="s">
        <v>175</v>
      </c>
      <c r="D25307" t="s">
        <v>904</v>
      </c>
    </row>
    <row r="25308" spans="1:4" x14ac:dyDescent="0.25">
      <c r="A25308" s="2">
        <v>44847.52847222222</v>
      </c>
      <c r="B25308" t="s">
        <v>175</v>
      </c>
      <c r="D25308" t="s">
        <v>836</v>
      </c>
    </row>
    <row r="25309" spans="1:4" x14ac:dyDescent="0.25">
      <c r="A25309" s="2">
        <v>44847.52847222222</v>
      </c>
      <c r="B25309" t="s">
        <v>175</v>
      </c>
      <c r="D25309" t="s">
        <v>856</v>
      </c>
    </row>
    <row r="25310" spans="1:4" x14ac:dyDescent="0.25">
      <c r="A25310" s="2">
        <v>44847.52847222222</v>
      </c>
      <c r="B25310" t="s">
        <v>175</v>
      </c>
      <c r="D25310" t="s">
        <v>5005</v>
      </c>
    </row>
    <row r="25311" spans="1:4" x14ac:dyDescent="0.25">
      <c r="A25311" s="2">
        <v>44847.529861111114</v>
      </c>
      <c r="B25311" t="s">
        <v>175</v>
      </c>
      <c r="C25311" t="s">
        <v>13974</v>
      </c>
    </row>
    <row r="25312" spans="1:4" x14ac:dyDescent="0.25">
      <c r="A25312" s="2">
        <v>44847.529861111114</v>
      </c>
      <c r="B25312" t="s">
        <v>175</v>
      </c>
      <c r="C25312" t="s">
        <v>194</v>
      </c>
    </row>
    <row r="25313" spans="1:4" x14ac:dyDescent="0.25">
      <c r="A25313" s="2">
        <v>44847.529861111114</v>
      </c>
      <c r="B25313" t="s">
        <v>175</v>
      </c>
      <c r="C25313" t="s">
        <v>194</v>
      </c>
    </row>
    <row r="25314" spans="1:4" x14ac:dyDescent="0.25">
      <c r="A25314" s="2">
        <v>44847.529861111114</v>
      </c>
      <c r="B25314" t="s">
        <v>175</v>
      </c>
      <c r="C25314" t="s">
        <v>1249</v>
      </c>
    </row>
    <row r="25315" spans="1:4" x14ac:dyDescent="0.25">
      <c r="A25315" s="2">
        <v>44847.529861111114</v>
      </c>
      <c r="B25315" t="s">
        <v>175</v>
      </c>
      <c r="C25315" t="s">
        <v>13975</v>
      </c>
    </row>
    <row r="25316" spans="1:4" x14ac:dyDescent="0.25">
      <c r="A25316" s="2">
        <v>44847.529861111114</v>
      </c>
      <c r="B25316" t="s">
        <v>175</v>
      </c>
      <c r="C25316" t="s">
        <v>1249</v>
      </c>
    </row>
    <row r="25317" spans="1:4" x14ac:dyDescent="0.25">
      <c r="A25317" s="2">
        <v>44847.529861111114</v>
      </c>
      <c r="B25317" t="s">
        <v>175</v>
      </c>
      <c r="D25317" t="s">
        <v>842</v>
      </c>
    </row>
    <row r="25318" spans="1:4" x14ac:dyDescent="0.25">
      <c r="A25318" s="2">
        <v>44847.529861111114</v>
      </c>
      <c r="B25318" t="s">
        <v>175</v>
      </c>
      <c r="D25318" t="s">
        <v>949</v>
      </c>
    </row>
    <row r="25319" spans="1:4" x14ac:dyDescent="0.25">
      <c r="A25319" s="2">
        <v>44847.529861111114</v>
      </c>
      <c r="B25319" t="s">
        <v>175</v>
      </c>
      <c r="D25319" t="s">
        <v>850</v>
      </c>
    </row>
    <row r="25320" spans="1:4" x14ac:dyDescent="0.25">
      <c r="A25320" s="2">
        <v>44847.529861111114</v>
      </c>
      <c r="B25320" t="s">
        <v>175</v>
      </c>
      <c r="D25320" t="s">
        <v>922</v>
      </c>
    </row>
    <row r="25321" spans="1:4" x14ac:dyDescent="0.25">
      <c r="A25321" s="2">
        <v>44847.529861111114</v>
      </c>
      <c r="B25321" t="s">
        <v>175</v>
      </c>
      <c r="D25321" t="s">
        <v>1855</v>
      </c>
    </row>
    <row r="25322" spans="1:4" x14ac:dyDescent="0.25">
      <c r="A25322" s="2">
        <v>44847.529861111114</v>
      </c>
      <c r="B25322" t="s">
        <v>175</v>
      </c>
      <c r="D25322" t="s">
        <v>1854</v>
      </c>
    </row>
    <row r="25323" spans="1:4" x14ac:dyDescent="0.25">
      <c r="A25323" s="2">
        <v>44847.53125</v>
      </c>
      <c r="B25323" t="s">
        <v>175</v>
      </c>
      <c r="C25323" t="s">
        <v>13976</v>
      </c>
    </row>
    <row r="25324" spans="1:4" x14ac:dyDescent="0.25">
      <c r="A25324" s="2">
        <v>44847.53125</v>
      </c>
      <c r="B25324" t="s">
        <v>175</v>
      </c>
      <c r="C25324" t="s">
        <v>1249</v>
      </c>
    </row>
    <row r="25325" spans="1:4" x14ac:dyDescent="0.25">
      <c r="A25325" s="2">
        <v>44847.53125</v>
      </c>
      <c r="B25325" t="s">
        <v>175</v>
      </c>
      <c r="C25325" t="s">
        <v>1249</v>
      </c>
    </row>
    <row r="25326" spans="1:4" x14ac:dyDescent="0.25">
      <c r="A25326" s="2">
        <v>44847.53125</v>
      </c>
      <c r="B25326" t="s">
        <v>175</v>
      </c>
      <c r="D25326" t="s">
        <v>844</v>
      </c>
    </row>
    <row r="25327" spans="1:4" x14ac:dyDescent="0.25">
      <c r="A25327" s="2">
        <v>44847.53125</v>
      </c>
      <c r="B25327" t="s">
        <v>175</v>
      </c>
      <c r="D25327" t="s">
        <v>976</v>
      </c>
    </row>
    <row r="25328" spans="1:4" x14ac:dyDescent="0.25">
      <c r="A25328" s="2">
        <v>44847.53125</v>
      </c>
      <c r="B25328" t="s">
        <v>175</v>
      </c>
      <c r="D25328" t="s">
        <v>825</v>
      </c>
    </row>
    <row r="25329" spans="1:4" x14ac:dyDescent="0.25">
      <c r="A25329" s="2">
        <v>44847.531944444447</v>
      </c>
      <c r="B25329" t="s">
        <v>175</v>
      </c>
      <c r="C25329" t="s">
        <v>13977</v>
      </c>
    </row>
    <row r="25330" spans="1:4" x14ac:dyDescent="0.25">
      <c r="A25330" s="2">
        <v>44847.531944444447</v>
      </c>
      <c r="B25330" t="s">
        <v>175</v>
      </c>
      <c r="C25330" t="s">
        <v>13978</v>
      </c>
    </row>
    <row r="25331" spans="1:4" x14ac:dyDescent="0.25">
      <c r="A25331" s="2">
        <v>44847.531944444447</v>
      </c>
      <c r="B25331" t="s">
        <v>175</v>
      </c>
      <c r="C25331" t="s">
        <v>1249</v>
      </c>
    </row>
    <row r="25332" spans="1:4" x14ac:dyDescent="0.25">
      <c r="A25332" s="2">
        <v>44847.531944444447</v>
      </c>
      <c r="B25332" t="s">
        <v>175</v>
      </c>
      <c r="C25332" t="s">
        <v>13979</v>
      </c>
    </row>
    <row r="25333" spans="1:4" x14ac:dyDescent="0.25">
      <c r="A25333" s="2">
        <v>44847.531944444447</v>
      </c>
      <c r="B25333" t="s">
        <v>175</v>
      </c>
      <c r="C25333" t="s">
        <v>13980</v>
      </c>
    </row>
    <row r="25334" spans="1:4" x14ac:dyDescent="0.25">
      <c r="A25334" s="2">
        <v>44847.531944444447</v>
      </c>
      <c r="B25334" t="s">
        <v>175</v>
      </c>
      <c r="D25334" t="s">
        <v>853</v>
      </c>
    </row>
    <row r="25335" spans="1:4" x14ac:dyDescent="0.25">
      <c r="A25335" s="2">
        <v>44847.531944444447</v>
      </c>
      <c r="B25335" t="s">
        <v>175</v>
      </c>
      <c r="D25335" t="s">
        <v>846</v>
      </c>
    </row>
    <row r="25336" spans="1:4" x14ac:dyDescent="0.25">
      <c r="A25336" s="2">
        <v>44847.531944444447</v>
      </c>
      <c r="B25336" t="s">
        <v>175</v>
      </c>
      <c r="D25336" t="s">
        <v>891</v>
      </c>
    </row>
    <row r="25337" spans="1:4" x14ac:dyDescent="0.25">
      <c r="A25337" s="2">
        <v>44847.531944444447</v>
      </c>
      <c r="B25337" t="s">
        <v>175</v>
      </c>
      <c r="D25337" t="s">
        <v>848</v>
      </c>
    </row>
    <row r="25338" spans="1:4" x14ac:dyDescent="0.25">
      <c r="A25338" s="2">
        <v>44847.531944444447</v>
      </c>
      <c r="B25338" t="s">
        <v>175</v>
      </c>
      <c r="D25338" t="s">
        <v>849</v>
      </c>
    </row>
    <row r="25339" spans="1:4" x14ac:dyDescent="0.25">
      <c r="A25339" s="2">
        <v>44847.532638888886</v>
      </c>
      <c r="B25339" t="s">
        <v>175</v>
      </c>
      <c r="C25339" t="s">
        <v>194</v>
      </c>
    </row>
    <row r="25340" spans="1:4" x14ac:dyDescent="0.25">
      <c r="A25340" s="2">
        <v>44847.532638888886</v>
      </c>
      <c r="B25340" t="s">
        <v>175</v>
      </c>
      <c r="C25340" t="s">
        <v>194</v>
      </c>
    </row>
    <row r="25341" spans="1:4" x14ac:dyDescent="0.25">
      <c r="A25341" s="2">
        <v>44847.532638888886</v>
      </c>
      <c r="B25341" t="s">
        <v>175</v>
      </c>
      <c r="C25341" t="s">
        <v>7508</v>
      </c>
    </row>
    <row r="25342" spans="1:4" x14ac:dyDescent="0.25">
      <c r="A25342" s="2">
        <v>44847.532638888886</v>
      </c>
      <c r="B25342" t="s">
        <v>175</v>
      </c>
      <c r="D25342" t="s">
        <v>899</v>
      </c>
    </row>
    <row r="25343" spans="1:4" x14ac:dyDescent="0.25">
      <c r="A25343" s="2">
        <v>44847.532638888886</v>
      </c>
      <c r="B25343" t="s">
        <v>175</v>
      </c>
      <c r="D25343" t="s">
        <v>900</v>
      </c>
    </row>
    <row r="25344" spans="1:4" x14ac:dyDescent="0.25">
      <c r="A25344" s="2">
        <v>44847.532638888886</v>
      </c>
      <c r="B25344" t="s">
        <v>175</v>
      </c>
      <c r="D25344" t="s">
        <v>852</v>
      </c>
    </row>
    <row r="25345" spans="1:4" x14ac:dyDescent="0.25">
      <c r="A25345" s="2">
        <v>44847.775000000001</v>
      </c>
      <c r="B25345" t="s">
        <v>10296</v>
      </c>
      <c r="C25345" t="s">
        <v>13077</v>
      </c>
    </row>
    <row r="25346" spans="1:4" x14ac:dyDescent="0.25">
      <c r="A25346" s="2">
        <v>44847.775000000001</v>
      </c>
      <c r="B25346" t="s">
        <v>10296</v>
      </c>
      <c r="D25346" t="s">
        <v>4988</v>
      </c>
    </row>
    <row r="25347" spans="1:4" x14ac:dyDescent="0.25">
      <c r="A25347" s="2">
        <v>44847.775694444441</v>
      </c>
      <c r="B25347" t="s">
        <v>10296</v>
      </c>
      <c r="C25347" t="s">
        <v>13078</v>
      </c>
    </row>
    <row r="25348" spans="1:4" x14ac:dyDescent="0.25">
      <c r="A25348" s="2">
        <v>44847.775694444441</v>
      </c>
      <c r="B25348" t="s">
        <v>10296</v>
      </c>
      <c r="D25348" t="s">
        <v>12739</v>
      </c>
    </row>
    <row r="25349" spans="1:4" x14ac:dyDescent="0.25">
      <c r="A25349" s="2">
        <v>44847.776388888888</v>
      </c>
      <c r="B25349" t="s">
        <v>10296</v>
      </c>
      <c r="C25349" t="s">
        <v>13079</v>
      </c>
    </row>
    <row r="25350" spans="1:4" x14ac:dyDescent="0.25">
      <c r="A25350" s="2">
        <v>44847.776388888888</v>
      </c>
      <c r="B25350" t="s">
        <v>10296</v>
      </c>
      <c r="C25350" t="s">
        <v>13080</v>
      </c>
    </row>
    <row r="25351" spans="1:4" x14ac:dyDescent="0.25">
      <c r="A25351" s="2">
        <v>44847.776388888888</v>
      </c>
      <c r="B25351" t="s">
        <v>10296</v>
      </c>
      <c r="D25351" t="s">
        <v>1897</v>
      </c>
    </row>
    <row r="25352" spans="1:4" x14ac:dyDescent="0.25">
      <c r="A25352" s="2">
        <v>44847.776388888888</v>
      </c>
      <c r="B25352" t="s">
        <v>10296</v>
      </c>
      <c r="D25352" t="s">
        <v>12824</v>
      </c>
    </row>
    <row r="25353" spans="1:4" x14ac:dyDescent="0.25">
      <c r="A25353" s="2">
        <v>44847.777777777781</v>
      </c>
      <c r="B25353" t="s">
        <v>10296</v>
      </c>
      <c r="C25353" t="s">
        <v>13081</v>
      </c>
    </row>
    <row r="25354" spans="1:4" x14ac:dyDescent="0.25">
      <c r="A25354" s="2">
        <v>44847.777777777781</v>
      </c>
      <c r="B25354" t="s">
        <v>10296</v>
      </c>
      <c r="C25354" t="s">
        <v>8471</v>
      </c>
    </row>
    <row r="25355" spans="1:4" x14ac:dyDescent="0.25">
      <c r="A25355" s="2">
        <v>44847.777777777781</v>
      </c>
      <c r="B25355" t="s">
        <v>10296</v>
      </c>
      <c r="D25355" t="s">
        <v>12742</v>
      </c>
    </row>
    <row r="25356" spans="1:4" x14ac:dyDescent="0.25">
      <c r="A25356" s="2">
        <v>44847.777777777781</v>
      </c>
      <c r="B25356" t="s">
        <v>10296</v>
      </c>
      <c r="D25356" t="s">
        <v>12743</v>
      </c>
    </row>
    <row r="25357" spans="1:4" x14ac:dyDescent="0.25">
      <c r="A25357" s="2">
        <v>44847.779166666667</v>
      </c>
      <c r="B25357" t="s">
        <v>10296</v>
      </c>
      <c r="C25357" t="s">
        <v>13082</v>
      </c>
    </row>
    <row r="25358" spans="1:4" x14ac:dyDescent="0.25">
      <c r="A25358" s="2">
        <v>44847.779166666667</v>
      </c>
      <c r="B25358" t="s">
        <v>10296</v>
      </c>
      <c r="D25358" t="s">
        <v>12742</v>
      </c>
    </row>
    <row r="25359" spans="1:4" x14ac:dyDescent="0.25">
      <c r="A25359" s="2">
        <v>44847.779861111114</v>
      </c>
      <c r="B25359" t="s">
        <v>10296</v>
      </c>
      <c r="C25359" t="s">
        <v>13083</v>
      </c>
    </row>
    <row r="25360" spans="1:4" x14ac:dyDescent="0.25">
      <c r="A25360" s="2">
        <v>44847.779861111114</v>
      </c>
      <c r="B25360" t="s">
        <v>10296</v>
      </c>
      <c r="C25360" t="s">
        <v>13084</v>
      </c>
    </row>
    <row r="25361" spans="1:4" x14ac:dyDescent="0.25">
      <c r="A25361" s="2">
        <v>44847.779861111114</v>
      </c>
      <c r="B25361" t="s">
        <v>10296</v>
      </c>
      <c r="D25361" t="s">
        <v>854</v>
      </c>
    </row>
    <row r="25362" spans="1:4" x14ac:dyDescent="0.25">
      <c r="A25362" s="2">
        <v>44847.779861111114</v>
      </c>
      <c r="B25362" t="s">
        <v>10296</v>
      </c>
      <c r="D25362" t="s">
        <v>953</v>
      </c>
    </row>
    <row r="25363" spans="1:4" x14ac:dyDescent="0.25">
      <c r="A25363" s="2">
        <v>44847.780555555553</v>
      </c>
      <c r="B25363" t="s">
        <v>10296</v>
      </c>
      <c r="C25363" t="s">
        <v>13085</v>
      </c>
    </row>
    <row r="25364" spans="1:4" x14ac:dyDescent="0.25">
      <c r="A25364" s="2">
        <v>44847.780555555553</v>
      </c>
      <c r="B25364" t="s">
        <v>10296</v>
      </c>
      <c r="C25364" t="s">
        <v>7778</v>
      </c>
    </row>
    <row r="25365" spans="1:4" x14ac:dyDescent="0.25">
      <c r="A25365" s="2">
        <v>44847.780555555553</v>
      </c>
      <c r="B25365" t="s">
        <v>10296</v>
      </c>
      <c r="C25365" t="s">
        <v>13086</v>
      </c>
    </row>
    <row r="25366" spans="1:4" x14ac:dyDescent="0.25">
      <c r="A25366" s="2">
        <v>44847.780555555553</v>
      </c>
      <c r="B25366" t="s">
        <v>10296</v>
      </c>
      <c r="C25366" t="s">
        <v>7778</v>
      </c>
    </row>
    <row r="25367" spans="1:4" x14ac:dyDescent="0.25">
      <c r="A25367" s="2">
        <v>44847.780555555553</v>
      </c>
      <c r="B25367" t="s">
        <v>10296</v>
      </c>
      <c r="D25367" t="s">
        <v>842</v>
      </c>
    </row>
    <row r="25368" spans="1:4" x14ac:dyDescent="0.25">
      <c r="A25368" s="2">
        <v>44847.780555555553</v>
      </c>
      <c r="B25368" t="s">
        <v>10296</v>
      </c>
      <c r="D25368" t="s">
        <v>868</v>
      </c>
    </row>
    <row r="25369" spans="1:4" x14ac:dyDescent="0.25">
      <c r="A25369" s="2">
        <v>44847.780555555553</v>
      </c>
      <c r="B25369" t="s">
        <v>10296</v>
      </c>
      <c r="D25369" t="s">
        <v>912</v>
      </c>
    </row>
    <row r="25370" spans="1:4" x14ac:dyDescent="0.25">
      <c r="A25370" s="2">
        <v>44847.780555555553</v>
      </c>
      <c r="B25370" t="s">
        <v>10296</v>
      </c>
      <c r="D25370" t="s">
        <v>893</v>
      </c>
    </row>
    <row r="25371" spans="1:4" x14ac:dyDescent="0.25">
      <c r="A25371" s="2">
        <v>44847.789583333331</v>
      </c>
      <c r="B25371" t="s">
        <v>164</v>
      </c>
      <c r="C25371" t="s">
        <v>13857</v>
      </c>
    </row>
    <row r="25372" spans="1:4" x14ac:dyDescent="0.25">
      <c r="A25372" s="2">
        <v>44847.789583333331</v>
      </c>
      <c r="B25372" t="s">
        <v>164</v>
      </c>
      <c r="D25372" t="s">
        <v>5001</v>
      </c>
    </row>
    <row r="25373" spans="1:4" x14ac:dyDescent="0.25">
      <c r="A25373" s="2">
        <v>44847.790277777778</v>
      </c>
      <c r="B25373" t="s">
        <v>164</v>
      </c>
      <c r="C25373" t="s">
        <v>13858</v>
      </c>
    </row>
    <row r="25374" spans="1:4" x14ac:dyDescent="0.25">
      <c r="A25374" s="2">
        <v>44847.790277777778</v>
      </c>
      <c r="B25374" t="s">
        <v>164</v>
      </c>
      <c r="D25374" t="s">
        <v>12743</v>
      </c>
    </row>
    <row r="25375" spans="1:4" x14ac:dyDescent="0.25">
      <c r="A25375" s="2">
        <v>44847.790972222225</v>
      </c>
      <c r="B25375" t="s">
        <v>164</v>
      </c>
      <c r="C25375" t="s">
        <v>13859</v>
      </c>
    </row>
    <row r="25376" spans="1:4" x14ac:dyDescent="0.25">
      <c r="A25376" s="2">
        <v>44847.790972222225</v>
      </c>
      <c r="B25376" t="s">
        <v>164</v>
      </c>
      <c r="D25376" t="s">
        <v>12742</v>
      </c>
    </row>
    <row r="25377" spans="1:4" x14ac:dyDescent="0.25">
      <c r="A25377" s="2">
        <v>44847.792361111111</v>
      </c>
      <c r="B25377" t="s">
        <v>164</v>
      </c>
      <c r="C25377" t="s">
        <v>13860</v>
      </c>
    </row>
    <row r="25378" spans="1:4" x14ac:dyDescent="0.25">
      <c r="A25378" s="2">
        <v>44847.792361111111</v>
      </c>
      <c r="B25378" t="s">
        <v>164</v>
      </c>
      <c r="D25378" t="s">
        <v>12739</v>
      </c>
    </row>
    <row r="25379" spans="1:4" x14ac:dyDescent="0.25">
      <c r="A25379" s="2">
        <v>44847.793749999997</v>
      </c>
      <c r="B25379" t="s">
        <v>164</v>
      </c>
      <c r="C25379" t="s">
        <v>13861</v>
      </c>
    </row>
    <row r="25380" spans="1:4" x14ac:dyDescent="0.25">
      <c r="A25380" s="2">
        <v>44847.793749999997</v>
      </c>
      <c r="B25380" t="s">
        <v>164</v>
      </c>
      <c r="D25380" t="s">
        <v>1888</v>
      </c>
    </row>
    <row r="25381" spans="1:4" x14ac:dyDescent="0.25">
      <c r="A25381" s="2">
        <v>44847.794444444444</v>
      </c>
      <c r="B25381" t="s">
        <v>164</v>
      </c>
      <c r="C25381" t="s">
        <v>13862</v>
      </c>
    </row>
    <row r="25382" spans="1:4" x14ac:dyDescent="0.25">
      <c r="A25382" s="2">
        <v>44847.794444444444</v>
      </c>
      <c r="B25382" t="s">
        <v>164</v>
      </c>
      <c r="D25382" t="s">
        <v>12760</v>
      </c>
    </row>
    <row r="25383" spans="1:4" x14ac:dyDescent="0.25">
      <c r="A25383" s="2">
        <v>44847.79583333333</v>
      </c>
      <c r="B25383" t="s">
        <v>164</v>
      </c>
      <c r="C25383" t="s">
        <v>13863</v>
      </c>
    </row>
    <row r="25384" spans="1:4" x14ac:dyDescent="0.25">
      <c r="A25384" s="2">
        <v>44847.79583333333</v>
      </c>
      <c r="B25384" t="s">
        <v>164</v>
      </c>
      <c r="C25384" t="s">
        <v>7710</v>
      </c>
    </row>
    <row r="25385" spans="1:4" x14ac:dyDescent="0.25">
      <c r="A25385" s="2">
        <v>44847.79583333333</v>
      </c>
      <c r="B25385" t="s">
        <v>164</v>
      </c>
      <c r="D25385" t="s">
        <v>12742</v>
      </c>
    </row>
    <row r="25386" spans="1:4" x14ac:dyDescent="0.25">
      <c r="A25386" s="2">
        <v>44847.79583333333</v>
      </c>
      <c r="B25386" t="s">
        <v>164</v>
      </c>
      <c r="D25386" t="s">
        <v>952</v>
      </c>
    </row>
    <row r="25387" spans="1:4" x14ac:dyDescent="0.25">
      <c r="A25387" s="2">
        <v>44847.797222222223</v>
      </c>
      <c r="B25387" t="s">
        <v>164</v>
      </c>
      <c r="C25387" t="s">
        <v>13864</v>
      </c>
    </row>
    <row r="25388" spans="1:4" x14ac:dyDescent="0.25">
      <c r="A25388" s="2">
        <v>44847.797222222223</v>
      </c>
      <c r="B25388" t="s">
        <v>164</v>
      </c>
      <c r="C25388" t="s">
        <v>7710</v>
      </c>
    </row>
    <row r="25389" spans="1:4" x14ac:dyDescent="0.25">
      <c r="A25389" s="2">
        <v>44847.797222222223</v>
      </c>
      <c r="B25389" t="s">
        <v>164</v>
      </c>
      <c r="C25389" t="s">
        <v>13865</v>
      </c>
    </row>
    <row r="25390" spans="1:4" x14ac:dyDescent="0.25">
      <c r="A25390" s="2">
        <v>44847.797222222223</v>
      </c>
      <c r="B25390" t="s">
        <v>164</v>
      </c>
      <c r="D25390" t="s">
        <v>899</v>
      </c>
    </row>
    <row r="25391" spans="1:4" x14ac:dyDescent="0.25">
      <c r="A25391" s="2">
        <v>44847.797222222223</v>
      </c>
      <c r="B25391" t="s">
        <v>164</v>
      </c>
      <c r="D25391" t="s">
        <v>855</v>
      </c>
    </row>
    <row r="25392" spans="1:4" x14ac:dyDescent="0.25">
      <c r="A25392" s="2">
        <v>44847.797222222223</v>
      </c>
      <c r="B25392" t="s">
        <v>164</v>
      </c>
      <c r="D25392" t="s">
        <v>1855</v>
      </c>
    </row>
    <row r="25393" spans="1:4" x14ac:dyDescent="0.25">
      <c r="A25393" s="2">
        <v>44847.79791666667</v>
      </c>
      <c r="B25393" t="s">
        <v>164</v>
      </c>
      <c r="C25393" t="s">
        <v>13866</v>
      </c>
    </row>
    <row r="25394" spans="1:4" x14ac:dyDescent="0.25">
      <c r="A25394" s="2">
        <v>44847.79791666667</v>
      </c>
      <c r="B25394" t="s">
        <v>164</v>
      </c>
      <c r="C25394" t="s">
        <v>13867</v>
      </c>
    </row>
    <row r="25395" spans="1:4" x14ac:dyDescent="0.25">
      <c r="A25395" s="2">
        <v>44847.79791666667</v>
      </c>
      <c r="B25395" t="s">
        <v>164</v>
      </c>
      <c r="D25395" t="s">
        <v>1869</v>
      </c>
    </row>
    <row r="25396" spans="1:4" x14ac:dyDescent="0.25">
      <c r="A25396" s="2">
        <v>44847.79791666667</v>
      </c>
      <c r="B25396" t="s">
        <v>164</v>
      </c>
      <c r="D25396" t="s">
        <v>842</v>
      </c>
    </row>
    <row r="25397" spans="1:4" x14ac:dyDescent="0.25">
      <c r="A25397" s="2">
        <v>44847.798611111109</v>
      </c>
      <c r="B25397" t="s">
        <v>164</v>
      </c>
      <c r="C25397" t="s">
        <v>13868</v>
      </c>
    </row>
    <row r="25398" spans="1:4" x14ac:dyDescent="0.25">
      <c r="A25398" s="2">
        <v>44847.798611111109</v>
      </c>
      <c r="B25398" t="s">
        <v>164</v>
      </c>
      <c r="C25398" t="s">
        <v>13869</v>
      </c>
    </row>
    <row r="25399" spans="1:4" x14ac:dyDescent="0.25">
      <c r="A25399" s="2">
        <v>44847.798611111109</v>
      </c>
      <c r="B25399" t="s">
        <v>164</v>
      </c>
      <c r="D25399" t="s">
        <v>852</v>
      </c>
    </row>
    <row r="25400" spans="1:4" x14ac:dyDescent="0.25">
      <c r="A25400" s="2">
        <v>44847.798611111109</v>
      </c>
      <c r="B25400" t="s">
        <v>164</v>
      </c>
      <c r="D25400" t="s">
        <v>850</v>
      </c>
    </row>
    <row r="25401" spans="1:4" x14ac:dyDescent="0.25">
      <c r="A25401" s="2">
        <v>44847.799305555556</v>
      </c>
      <c r="B25401" t="s">
        <v>164</v>
      </c>
      <c r="C25401" t="s">
        <v>13870</v>
      </c>
    </row>
    <row r="25402" spans="1:4" x14ac:dyDescent="0.25">
      <c r="A25402" s="2">
        <v>44847.799305555556</v>
      </c>
      <c r="B25402" t="s">
        <v>164</v>
      </c>
      <c r="D25402" t="s">
        <v>922</v>
      </c>
    </row>
    <row r="25403" spans="1:4" x14ac:dyDescent="0.25">
      <c r="A25403" s="2">
        <v>44847.977777777778</v>
      </c>
      <c r="B25403" t="s">
        <v>10297</v>
      </c>
      <c r="C25403" t="s">
        <v>13333</v>
      </c>
    </row>
    <row r="25404" spans="1:4" x14ac:dyDescent="0.25">
      <c r="A25404" s="2">
        <v>44847.977777777778</v>
      </c>
      <c r="B25404" t="s">
        <v>10297</v>
      </c>
      <c r="D25404" t="s">
        <v>4989</v>
      </c>
    </row>
    <row r="25405" spans="1:4" x14ac:dyDescent="0.25">
      <c r="A25405" s="2">
        <v>44847.979166666664</v>
      </c>
      <c r="B25405" t="s">
        <v>10297</v>
      </c>
      <c r="C25405" t="s">
        <v>13334</v>
      </c>
    </row>
    <row r="25406" spans="1:4" x14ac:dyDescent="0.25">
      <c r="A25406" s="2">
        <v>44847.979166666664</v>
      </c>
      <c r="B25406" t="s">
        <v>10297</v>
      </c>
      <c r="C25406" t="s">
        <v>13335</v>
      </c>
    </row>
    <row r="25407" spans="1:4" x14ac:dyDescent="0.25">
      <c r="A25407" s="2">
        <v>44847.979166666664</v>
      </c>
      <c r="B25407" t="s">
        <v>10297</v>
      </c>
      <c r="D25407" t="s">
        <v>12739</v>
      </c>
    </row>
    <row r="25408" spans="1:4" x14ac:dyDescent="0.25">
      <c r="A25408" s="2">
        <v>44847.979166666664</v>
      </c>
      <c r="B25408" t="s">
        <v>10297</v>
      </c>
      <c r="D25408" t="s">
        <v>1897</v>
      </c>
    </row>
    <row r="25409" spans="1:4" x14ac:dyDescent="0.25">
      <c r="A25409" s="2">
        <v>44847.980555555558</v>
      </c>
      <c r="B25409" t="s">
        <v>10297</v>
      </c>
      <c r="C25409" t="s">
        <v>13336</v>
      </c>
    </row>
    <row r="25410" spans="1:4" x14ac:dyDescent="0.25">
      <c r="A25410" s="2">
        <v>44847.980555555558</v>
      </c>
      <c r="B25410" t="s">
        <v>10297</v>
      </c>
      <c r="D25410" t="s">
        <v>13050</v>
      </c>
    </row>
    <row r="25411" spans="1:4" x14ac:dyDescent="0.25">
      <c r="A25411" s="2">
        <v>44847.981249999997</v>
      </c>
      <c r="B25411" t="s">
        <v>10297</v>
      </c>
      <c r="C25411" t="s">
        <v>13337</v>
      </c>
    </row>
    <row r="25412" spans="1:4" x14ac:dyDescent="0.25">
      <c r="A25412" s="2">
        <v>44847.981249999997</v>
      </c>
      <c r="B25412" t="s">
        <v>10297</v>
      </c>
      <c r="D25412" t="s">
        <v>12742</v>
      </c>
    </row>
    <row r="25413" spans="1:4" x14ac:dyDescent="0.25">
      <c r="A25413" s="2">
        <v>44847.981944444444</v>
      </c>
      <c r="B25413" t="s">
        <v>10297</v>
      </c>
      <c r="C25413" t="s">
        <v>13338</v>
      </c>
    </row>
    <row r="25414" spans="1:4" x14ac:dyDescent="0.25">
      <c r="A25414" s="2">
        <v>44847.981944444444</v>
      </c>
      <c r="B25414" t="s">
        <v>10297</v>
      </c>
      <c r="D25414" t="s">
        <v>12760</v>
      </c>
    </row>
    <row r="25415" spans="1:4" x14ac:dyDescent="0.25">
      <c r="A25415" s="2">
        <v>44848.430555555555</v>
      </c>
      <c r="B25415" t="s">
        <v>183</v>
      </c>
      <c r="C25415" t="s">
        <v>13493</v>
      </c>
    </row>
    <row r="25416" spans="1:4" x14ac:dyDescent="0.25">
      <c r="A25416" s="2">
        <v>44848.430555555555</v>
      </c>
      <c r="B25416" t="s">
        <v>183</v>
      </c>
      <c r="C25416" t="s">
        <v>13494</v>
      </c>
    </row>
    <row r="25417" spans="1:4" x14ac:dyDescent="0.25">
      <c r="A25417" s="2">
        <v>44848.430555555555</v>
      </c>
      <c r="B25417" t="s">
        <v>183</v>
      </c>
      <c r="D25417" t="s">
        <v>4996</v>
      </c>
    </row>
    <row r="25418" spans="1:4" x14ac:dyDescent="0.25">
      <c r="A25418" s="2">
        <v>44848.430555555555</v>
      </c>
      <c r="B25418" t="s">
        <v>183</v>
      </c>
      <c r="D25418" t="s">
        <v>1897</v>
      </c>
    </row>
    <row r="25419" spans="1:4" x14ac:dyDescent="0.25">
      <c r="A25419" s="2">
        <v>44848.431250000001</v>
      </c>
      <c r="B25419" t="s">
        <v>183</v>
      </c>
      <c r="C25419" t="s">
        <v>13495</v>
      </c>
    </row>
    <row r="25420" spans="1:4" x14ac:dyDescent="0.25">
      <c r="A25420" s="2">
        <v>44848.431250000001</v>
      </c>
      <c r="B25420" t="s">
        <v>183</v>
      </c>
      <c r="D25420" t="s">
        <v>12743</v>
      </c>
    </row>
    <row r="25421" spans="1:4" x14ac:dyDescent="0.25">
      <c r="A25421" s="2">
        <v>44848.431944444441</v>
      </c>
      <c r="B25421" t="s">
        <v>181</v>
      </c>
      <c r="C25421" t="s">
        <v>13277</v>
      </c>
    </row>
    <row r="25422" spans="1:4" x14ac:dyDescent="0.25">
      <c r="A25422" s="2">
        <v>44848.431944444441</v>
      </c>
      <c r="B25422" t="s">
        <v>183</v>
      </c>
      <c r="C25422" t="s">
        <v>13496</v>
      </c>
    </row>
    <row r="25423" spans="1:4" x14ac:dyDescent="0.25">
      <c r="A25423" s="2">
        <v>44848.431944444441</v>
      </c>
      <c r="B25423" t="s">
        <v>181</v>
      </c>
      <c r="D25423" t="s">
        <v>5031</v>
      </c>
    </row>
    <row r="25424" spans="1:4" x14ac:dyDescent="0.25">
      <c r="A25424" s="2">
        <v>44848.431944444441</v>
      </c>
      <c r="B25424" t="s">
        <v>183</v>
      </c>
      <c r="D25424" t="s">
        <v>12819</v>
      </c>
    </row>
    <row r="25425" spans="1:4" x14ac:dyDescent="0.25">
      <c r="A25425" s="2">
        <v>44848.433333333334</v>
      </c>
      <c r="B25425" t="s">
        <v>181</v>
      </c>
      <c r="C25425" t="s">
        <v>13278</v>
      </c>
    </row>
    <row r="25426" spans="1:4" x14ac:dyDescent="0.25">
      <c r="A25426" s="2">
        <v>44848.433333333334</v>
      </c>
      <c r="B25426" t="s">
        <v>181</v>
      </c>
      <c r="D25426" t="s">
        <v>12739</v>
      </c>
    </row>
    <row r="25427" spans="1:4" x14ac:dyDescent="0.25">
      <c r="A25427" s="2">
        <v>44848.434027777781</v>
      </c>
      <c r="B25427" t="s">
        <v>181</v>
      </c>
      <c r="C25427" t="s">
        <v>13279</v>
      </c>
    </row>
    <row r="25428" spans="1:4" x14ac:dyDescent="0.25">
      <c r="A25428" s="2">
        <v>44848.434027777781</v>
      </c>
      <c r="B25428" t="s">
        <v>181</v>
      </c>
      <c r="D25428" t="s">
        <v>12743</v>
      </c>
    </row>
    <row r="25429" spans="1:4" x14ac:dyDescent="0.25">
      <c r="A25429" s="2">
        <v>44848.435416666667</v>
      </c>
      <c r="B25429" t="s">
        <v>181</v>
      </c>
      <c r="C25429" t="s">
        <v>13280</v>
      </c>
    </row>
    <row r="25430" spans="1:4" x14ac:dyDescent="0.25">
      <c r="A25430" s="2">
        <v>44848.435416666667</v>
      </c>
      <c r="B25430" t="s">
        <v>181</v>
      </c>
      <c r="D25430" t="s">
        <v>12819</v>
      </c>
    </row>
    <row r="25431" spans="1:4" x14ac:dyDescent="0.25">
      <c r="A25431" s="2">
        <v>44848.436111111114</v>
      </c>
      <c r="B25431" t="s">
        <v>181</v>
      </c>
      <c r="C25431" t="s">
        <v>13281</v>
      </c>
    </row>
    <row r="25432" spans="1:4" x14ac:dyDescent="0.25">
      <c r="A25432" s="2">
        <v>44848.436111111114</v>
      </c>
      <c r="B25432" t="s">
        <v>181</v>
      </c>
      <c r="D25432" t="s">
        <v>1886</v>
      </c>
    </row>
    <row r="25433" spans="1:4" x14ac:dyDescent="0.25">
      <c r="A25433" s="2">
        <v>44848.443055555559</v>
      </c>
      <c r="B25433" t="s">
        <v>183</v>
      </c>
      <c r="C25433" t="s">
        <v>13497</v>
      </c>
    </row>
    <row r="25434" spans="1:4" x14ac:dyDescent="0.25">
      <c r="A25434" s="2">
        <v>44848.443055555559</v>
      </c>
      <c r="B25434" t="s">
        <v>183</v>
      </c>
      <c r="D25434" t="s">
        <v>12739</v>
      </c>
    </row>
    <row r="25435" spans="1:4" x14ac:dyDescent="0.25">
      <c r="A25435" s="2">
        <v>44848.443749999999</v>
      </c>
      <c r="B25435" t="s">
        <v>183</v>
      </c>
      <c r="C25435" t="s">
        <v>13498</v>
      </c>
    </row>
    <row r="25436" spans="1:4" x14ac:dyDescent="0.25">
      <c r="A25436" s="2">
        <v>44848.443749999999</v>
      </c>
      <c r="B25436" t="s">
        <v>183</v>
      </c>
      <c r="D25436" t="s">
        <v>12760</v>
      </c>
    </row>
    <row r="25437" spans="1:4" x14ac:dyDescent="0.25">
      <c r="A25437" s="2">
        <v>44848.444444444445</v>
      </c>
      <c r="B25437" t="s">
        <v>183</v>
      </c>
      <c r="C25437" t="s">
        <v>13499</v>
      </c>
    </row>
    <row r="25438" spans="1:4" x14ac:dyDescent="0.25">
      <c r="A25438" s="2">
        <v>44848.444444444445</v>
      </c>
      <c r="B25438" t="s">
        <v>183</v>
      </c>
      <c r="D25438" t="s">
        <v>12742</v>
      </c>
    </row>
    <row r="25439" spans="1:4" x14ac:dyDescent="0.25">
      <c r="A25439" s="2">
        <v>44848.445138888892</v>
      </c>
      <c r="B25439" t="s">
        <v>183</v>
      </c>
      <c r="C25439" t="s">
        <v>13500</v>
      </c>
    </row>
    <row r="25440" spans="1:4" x14ac:dyDescent="0.25">
      <c r="A25440" s="2">
        <v>44848.445138888892</v>
      </c>
      <c r="B25440" t="s">
        <v>183</v>
      </c>
      <c r="C25440" t="s">
        <v>6713</v>
      </c>
    </row>
    <row r="25441" spans="1:4" x14ac:dyDescent="0.25">
      <c r="A25441" s="2">
        <v>44848.445138888892</v>
      </c>
      <c r="B25441" t="s">
        <v>183</v>
      </c>
      <c r="C25441" t="s">
        <v>13501</v>
      </c>
    </row>
    <row r="25442" spans="1:4" x14ac:dyDescent="0.25">
      <c r="A25442" s="2">
        <v>44848.445138888892</v>
      </c>
      <c r="B25442" t="s">
        <v>183</v>
      </c>
      <c r="C25442" t="s">
        <v>13502</v>
      </c>
    </row>
    <row r="25443" spans="1:4" x14ac:dyDescent="0.25">
      <c r="A25443" s="2">
        <v>44848.445138888892</v>
      </c>
      <c r="B25443" t="s">
        <v>183</v>
      </c>
      <c r="D25443" t="s">
        <v>910</v>
      </c>
    </row>
    <row r="25444" spans="1:4" x14ac:dyDescent="0.25">
      <c r="A25444" s="2">
        <v>44848.445138888892</v>
      </c>
      <c r="B25444" t="s">
        <v>183</v>
      </c>
      <c r="D25444" t="s">
        <v>853</v>
      </c>
    </row>
    <row r="25445" spans="1:4" x14ac:dyDescent="0.25">
      <c r="A25445" s="2">
        <v>44848.445138888892</v>
      </c>
      <c r="B25445" t="s">
        <v>183</v>
      </c>
      <c r="D25445" t="s">
        <v>834</v>
      </c>
    </row>
    <row r="25446" spans="1:4" x14ac:dyDescent="0.25">
      <c r="A25446" s="2">
        <v>44848.445138888892</v>
      </c>
      <c r="B25446" t="s">
        <v>183</v>
      </c>
      <c r="D25446" t="s">
        <v>1139</v>
      </c>
    </row>
    <row r="25447" spans="1:4" x14ac:dyDescent="0.25">
      <c r="A25447" s="2">
        <v>44848.445833333331</v>
      </c>
      <c r="B25447" t="s">
        <v>183</v>
      </c>
      <c r="C25447" t="s">
        <v>13503</v>
      </c>
    </row>
    <row r="25448" spans="1:4" x14ac:dyDescent="0.25">
      <c r="A25448" s="2">
        <v>44848.445833333331</v>
      </c>
      <c r="B25448" t="s">
        <v>183</v>
      </c>
      <c r="C25448" t="s">
        <v>11090</v>
      </c>
    </row>
    <row r="25449" spans="1:4" x14ac:dyDescent="0.25">
      <c r="A25449" s="2">
        <v>44848.445833333331</v>
      </c>
      <c r="B25449" t="s">
        <v>183</v>
      </c>
      <c r="C25449" t="s">
        <v>13504</v>
      </c>
    </row>
    <row r="25450" spans="1:4" x14ac:dyDescent="0.25">
      <c r="A25450" s="2">
        <v>44848.445833333331</v>
      </c>
      <c r="B25450" t="s">
        <v>183</v>
      </c>
      <c r="C25450" t="s">
        <v>13505</v>
      </c>
    </row>
    <row r="25451" spans="1:4" x14ac:dyDescent="0.25">
      <c r="A25451" s="2">
        <v>44848.445833333331</v>
      </c>
      <c r="B25451" t="s">
        <v>183</v>
      </c>
      <c r="C25451" t="s">
        <v>13506</v>
      </c>
    </row>
    <row r="25452" spans="1:4" x14ac:dyDescent="0.25">
      <c r="A25452" s="2">
        <v>44848.445833333331</v>
      </c>
      <c r="B25452" t="s">
        <v>183</v>
      </c>
      <c r="D25452" t="s">
        <v>1898</v>
      </c>
    </row>
    <row r="25453" spans="1:4" x14ac:dyDescent="0.25">
      <c r="A25453" s="2">
        <v>44848.445833333331</v>
      </c>
      <c r="B25453" t="s">
        <v>183</v>
      </c>
      <c r="D25453" t="s">
        <v>850</v>
      </c>
    </row>
    <row r="25454" spans="1:4" x14ac:dyDescent="0.25">
      <c r="A25454" s="2">
        <v>44848.445833333331</v>
      </c>
      <c r="B25454" t="s">
        <v>183</v>
      </c>
      <c r="D25454" t="s">
        <v>846</v>
      </c>
    </row>
    <row r="25455" spans="1:4" x14ac:dyDescent="0.25">
      <c r="A25455" s="2">
        <v>44848.445833333331</v>
      </c>
      <c r="B25455" t="s">
        <v>183</v>
      </c>
      <c r="D25455" t="s">
        <v>908</v>
      </c>
    </row>
    <row r="25456" spans="1:4" x14ac:dyDescent="0.25">
      <c r="A25456" s="2">
        <v>44848.445833333331</v>
      </c>
      <c r="B25456" t="s">
        <v>183</v>
      </c>
      <c r="D25456" t="s">
        <v>909</v>
      </c>
    </row>
    <row r="25457" spans="1:4" x14ac:dyDescent="0.25">
      <c r="A25457" s="2">
        <v>44848.446527777778</v>
      </c>
      <c r="B25457" t="s">
        <v>179</v>
      </c>
      <c r="C25457" t="s">
        <v>14708</v>
      </c>
    </row>
    <row r="25458" spans="1:4" x14ac:dyDescent="0.25">
      <c r="A25458" s="2">
        <v>44848.446527777778</v>
      </c>
      <c r="B25458" t="s">
        <v>179</v>
      </c>
      <c r="C25458" t="s">
        <v>7696</v>
      </c>
    </row>
    <row r="25459" spans="1:4" x14ac:dyDescent="0.25">
      <c r="A25459" s="2">
        <v>44848.446527777778</v>
      </c>
      <c r="B25459" t="s">
        <v>179</v>
      </c>
      <c r="D25459" t="s">
        <v>5052</v>
      </c>
    </row>
    <row r="25460" spans="1:4" x14ac:dyDescent="0.25">
      <c r="A25460" s="2">
        <v>44848.446527777778</v>
      </c>
      <c r="B25460" t="s">
        <v>179</v>
      </c>
      <c r="D25460" t="s">
        <v>1848</v>
      </c>
    </row>
    <row r="25461" spans="1:4" x14ac:dyDescent="0.25">
      <c r="A25461" s="2">
        <v>44848.447222222225</v>
      </c>
      <c r="B25461" t="s">
        <v>179</v>
      </c>
      <c r="C25461" t="s">
        <v>14709</v>
      </c>
    </row>
    <row r="25462" spans="1:4" x14ac:dyDescent="0.25">
      <c r="A25462" s="2">
        <v>44848.447222222225</v>
      </c>
      <c r="B25462" t="s">
        <v>179</v>
      </c>
      <c r="D25462" t="s">
        <v>12739</v>
      </c>
    </row>
    <row r="25463" spans="1:4" x14ac:dyDescent="0.25">
      <c r="A25463" s="2">
        <v>44848.447916666664</v>
      </c>
      <c r="B25463" t="s">
        <v>179</v>
      </c>
      <c r="C25463" t="s">
        <v>14710</v>
      </c>
    </row>
    <row r="25464" spans="1:4" x14ac:dyDescent="0.25">
      <c r="A25464" s="2">
        <v>44848.447916666664</v>
      </c>
      <c r="B25464" t="s">
        <v>179</v>
      </c>
      <c r="C25464" t="s">
        <v>14711</v>
      </c>
    </row>
    <row r="25465" spans="1:4" x14ac:dyDescent="0.25">
      <c r="A25465" s="2">
        <v>44848.447916666664</v>
      </c>
      <c r="B25465" t="s">
        <v>179</v>
      </c>
      <c r="D25465" t="s">
        <v>1850</v>
      </c>
    </row>
    <row r="25466" spans="1:4" x14ac:dyDescent="0.25">
      <c r="A25466" s="2">
        <v>44848.447916666664</v>
      </c>
      <c r="B25466" t="s">
        <v>179</v>
      </c>
      <c r="D25466" t="s">
        <v>1888</v>
      </c>
    </row>
    <row r="25467" spans="1:4" x14ac:dyDescent="0.25">
      <c r="A25467" s="2">
        <v>44848.448611111111</v>
      </c>
      <c r="B25467" t="s">
        <v>179</v>
      </c>
      <c r="C25467" t="s">
        <v>14712</v>
      </c>
    </row>
    <row r="25468" spans="1:4" x14ac:dyDescent="0.25">
      <c r="A25468" s="2">
        <v>44848.448611111111</v>
      </c>
      <c r="B25468" t="s">
        <v>179</v>
      </c>
      <c r="D25468" t="s">
        <v>12743</v>
      </c>
    </row>
    <row r="25469" spans="1:4" x14ac:dyDescent="0.25">
      <c r="A25469" s="2">
        <v>44848.451388888891</v>
      </c>
      <c r="B25469" t="s">
        <v>179</v>
      </c>
      <c r="C25469" t="s">
        <v>14713</v>
      </c>
    </row>
    <row r="25470" spans="1:4" x14ac:dyDescent="0.25">
      <c r="A25470" s="2">
        <v>44848.451388888891</v>
      </c>
      <c r="B25470" t="s">
        <v>179</v>
      </c>
      <c r="C25470" t="s">
        <v>14714</v>
      </c>
    </row>
    <row r="25471" spans="1:4" x14ac:dyDescent="0.25">
      <c r="A25471" s="2">
        <v>44848.451388888891</v>
      </c>
      <c r="B25471" t="s">
        <v>179</v>
      </c>
      <c r="C25471" t="s">
        <v>14715</v>
      </c>
    </row>
    <row r="25472" spans="1:4" x14ac:dyDescent="0.25">
      <c r="A25472" s="2">
        <v>44848.451388888891</v>
      </c>
      <c r="B25472" t="s">
        <v>179</v>
      </c>
      <c r="D25472" t="s">
        <v>12742</v>
      </c>
    </row>
    <row r="25473" spans="1:4" x14ac:dyDescent="0.25">
      <c r="A25473" s="2">
        <v>44848.451388888891</v>
      </c>
      <c r="B25473" t="s">
        <v>179</v>
      </c>
      <c r="D25473" t="s">
        <v>12740</v>
      </c>
    </row>
    <row r="25474" spans="1:4" x14ac:dyDescent="0.25">
      <c r="A25474" s="2">
        <v>44848.451388888891</v>
      </c>
      <c r="B25474" t="s">
        <v>179</v>
      </c>
      <c r="D25474" t="s">
        <v>12742</v>
      </c>
    </row>
    <row r="25475" spans="1:4" x14ac:dyDescent="0.25">
      <c r="A25475" s="2">
        <v>44848.45208333333</v>
      </c>
      <c r="B25475" t="s">
        <v>179</v>
      </c>
      <c r="C25475" t="s">
        <v>14716</v>
      </c>
    </row>
    <row r="25476" spans="1:4" x14ac:dyDescent="0.25">
      <c r="A25476" s="2">
        <v>44848.45208333333</v>
      </c>
      <c r="B25476" t="s">
        <v>179</v>
      </c>
      <c r="D25476" t="s">
        <v>1855</v>
      </c>
    </row>
    <row r="25477" spans="1:4" x14ac:dyDescent="0.25">
      <c r="A25477" s="2">
        <v>44848.452777777777</v>
      </c>
      <c r="B25477" t="s">
        <v>179</v>
      </c>
      <c r="C25477" t="s">
        <v>14717</v>
      </c>
    </row>
    <row r="25478" spans="1:4" x14ac:dyDescent="0.25">
      <c r="A25478" s="2">
        <v>44848.452777777777</v>
      </c>
      <c r="B25478" t="s">
        <v>179</v>
      </c>
      <c r="D25478" t="s">
        <v>1854</v>
      </c>
    </row>
    <row r="25479" spans="1:4" x14ac:dyDescent="0.25">
      <c r="A25479" s="2">
        <v>44848.453472222223</v>
      </c>
      <c r="B25479" t="s">
        <v>179</v>
      </c>
      <c r="C25479" t="s">
        <v>14718</v>
      </c>
    </row>
    <row r="25480" spans="1:4" x14ac:dyDescent="0.25">
      <c r="A25480" s="2">
        <v>44848.453472222223</v>
      </c>
      <c r="B25480" t="s">
        <v>179</v>
      </c>
      <c r="D25480" t="s">
        <v>1008</v>
      </c>
    </row>
    <row r="25481" spans="1:4" x14ac:dyDescent="0.25">
      <c r="A25481" s="2">
        <v>44848.455555555556</v>
      </c>
      <c r="B25481" t="s">
        <v>179</v>
      </c>
      <c r="C25481" t="s">
        <v>7950</v>
      </c>
    </row>
    <row r="25482" spans="1:4" x14ac:dyDescent="0.25">
      <c r="A25482" s="2">
        <v>44848.455555555556</v>
      </c>
      <c r="B25482" t="s">
        <v>179</v>
      </c>
      <c r="C25482" t="s">
        <v>14719</v>
      </c>
    </row>
    <row r="25483" spans="1:4" x14ac:dyDescent="0.25">
      <c r="A25483" s="2">
        <v>44848.455555555556</v>
      </c>
      <c r="B25483" t="s">
        <v>179</v>
      </c>
      <c r="D25483" t="s">
        <v>904</v>
      </c>
    </row>
    <row r="25484" spans="1:4" x14ac:dyDescent="0.25">
      <c r="A25484" s="2">
        <v>44848.455555555556</v>
      </c>
      <c r="B25484" t="s">
        <v>179</v>
      </c>
      <c r="D25484" t="s">
        <v>836</v>
      </c>
    </row>
    <row r="25485" spans="1:4" x14ac:dyDescent="0.25">
      <c r="A25485" s="2">
        <v>44848.497916666667</v>
      </c>
      <c r="B25485" t="s">
        <v>181</v>
      </c>
      <c r="C25485" t="s">
        <v>12770</v>
      </c>
    </row>
    <row r="25486" spans="1:4" x14ac:dyDescent="0.25">
      <c r="A25486" s="2">
        <v>44848.497916666667</v>
      </c>
      <c r="B25486" t="s">
        <v>181</v>
      </c>
      <c r="D25486" t="s">
        <v>5031</v>
      </c>
    </row>
    <row r="25487" spans="1:4" x14ac:dyDescent="0.25">
      <c r="A25487" s="2">
        <v>44848.499305555553</v>
      </c>
      <c r="B25487" t="s">
        <v>181</v>
      </c>
      <c r="C25487" t="s">
        <v>12771</v>
      </c>
    </row>
    <row r="25488" spans="1:4" x14ac:dyDescent="0.25">
      <c r="A25488" s="2">
        <v>44848.499305555553</v>
      </c>
      <c r="B25488" t="s">
        <v>181</v>
      </c>
      <c r="D25488" t="s">
        <v>12739</v>
      </c>
    </row>
    <row r="25489" spans="1:4" x14ac:dyDescent="0.25">
      <c r="A25489" s="2">
        <v>44848.500694444447</v>
      </c>
      <c r="B25489" t="s">
        <v>181</v>
      </c>
      <c r="C25489" t="s">
        <v>12772</v>
      </c>
    </row>
    <row r="25490" spans="1:4" x14ac:dyDescent="0.25">
      <c r="A25490" s="2">
        <v>44848.500694444447</v>
      </c>
      <c r="B25490" t="s">
        <v>181</v>
      </c>
      <c r="C25490" t="s">
        <v>1249</v>
      </c>
    </row>
    <row r="25491" spans="1:4" x14ac:dyDescent="0.25">
      <c r="A25491" s="2">
        <v>44848.500694444447</v>
      </c>
      <c r="B25491" t="s">
        <v>181</v>
      </c>
      <c r="D25491" t="s">
        <v>1886</v>
      </c>
    </row>
    <row r="25492" spans="1:4" x14ac:dyDescent="0.25">
      <c r="A25492" s="2">
        <v>44848.500694444447</v>
      </c>
      <c r="B25492" t="s">
        <v>181</v>
      </c>
      <c r="D25492" t="s">
        <v>1902</v>
      </c>
    </row>
    <row r="25493" spans="1:4" x14ac:dyDescent="0.25">
      <c r="A25493" s="2">
        <v>44848.634722222225</v>
      </c>
      <c r="B25493" t="s">
        <v>189</v>
      </c>
      <c r="C25493" t="s">
        <v>13087</v>
      </c>
    </row>
    <row r="25494" spans="1:4" x14ac:dyDescent="0.25">
      <c r="A25494" s="2">
        <v>44848.634722222225</v>
      </c>
      <c r="B25494" t="s">
        <v>189</v>
      </c>
      <c r="C25494" t="s">
        <v>13088</v>
      </c>
    </row>
    <row r="25495" spans="1:4" x14ac:dyDescent="0.25">
      <c r="A25495" s="2">
        <v>44848.634722222225</v>
      </c>
      <c r="B25495" t="s">
        <v>174</v>
      </c>
      <c r="C25495" t="s">
        <v>13639</v>
      </c>
    </row>
    <row r="25496" spans="1:4" x14ac:dyDescent="0.25">
      <c r="A25496" s="2">
        <v>44848.634722222225</v>
      </c>
      <c r="B25496" t="s">
        <v>174</v>
      </c>
      <c r="C25496" t="s">
        <v>8504</v>
      </c>
    </row>
    <row r="25497" spans="1:4" x14ac:dyDescent="0.25">
      <c r="A25497" s="2">
        <v>44848.634722222225</v>
      </c>
      <c r="B25497" t="s">
        <v>189</v>
      </c>
      <c r="D25497" t="s">
        <v>5042</v>
      </c>
    </row>
    <row r="25498" spans="1:4" x14ac:dyDescent="0.25">
      <c r="A25498" s="2">
        <v>44848.634722222225</v>
      </c>
      <c r="B25498" t="s">
        <v>189</v>
      </c>
      <c r="D25498" t="s">
        <v>1877</v>
      </c>
    </row>
    <row r="25499" spans="1:4" x14ac:dyDescent="0.25">
      <c r="A25499" s="2">
        <v>44848.634722222225</v>
      </c>
      <c r="B25499" t="s">
        <v>174</v>
      </c>
      <c r="D25499" t="s">
        <v>5002</v>
      </c>
    </row>
    <row r="25500" spans="1:4" x14ac:dyDescent="0.25">
      <c r="A25500" s="2">
        <v>44848.634722222225</v>
      </c>
      <c r="B25500" t="s">
        <v>174</v>
      </c>
      <c r="D25500" t="s">
        <v>12760</v>
      </c>
    </row>
    <row r="25501" spans="1:4" x14ac:dyDescent="0.25">
      <c r="A25501" s="2">
        <v>44848.635416666664</v>
      </c>
      <c r="B25501" t="s">
        <v>189</v>
      </c>
      <c r="C25501" t="s">
        <v>13089</v>
      </c>
    </row>
    <row r="25502" spans="1:4" x14ac:dyDescent="0.25">
      <c r="A25502" s="2">
        <v>44848.635416666664</v>
      </c>
      <c r="B25502" t="s">
        <v>189</v>
      </c>
      <c r="D25502" t="s">
        <v>12760</v>
      </c>
    </row>
    <row r="25503" spans="1:4" x14ac:dyDescent="0.25">
      <c r="A25503" s="2">
        <v>44848.636805555558</v>
      </c>
      <c r="B25503" t="s">
        <v>189</v>
      </c>
      <c r="C25503" t="s">
        <v>13090</v>
      </c>
    </row>
    <row r="25504" spans="1:4" x14ac:dyDescent="0.25">
      <c r="A25504" s="2">
        <v>44848.636805555558</v>
      </c>
      <c r="B25504" t="s">
        <v>189</v>
      </c>
      <c r="C25504" t="s">
        <v>13091</v>
      </c>
    </row>
    <row r="25505" spans="1:4" x14ac:dyDescent="0.25">
      <c r="A25505" s="2">
        <v>44848.636805555558</v>
      </c>
      <c r="B25505" t="s">
        <v>189</v>
      </c>
      <c r="C25505" t="s">
        <v>13092</v>
      </c>
    </row>
    <row r="25506" spans="1:4" x14ac:dyDescent="0.25">
      <c r="A25506" s="2">
        <v>44848.636805555558</v>
      </c>
      <c r="B25506" t="s">
        <v>174</v>
      </c>
      <c r="C25506" t="s">
        <v>13640</v>
      </c>
    </row>
    <row r="25507" spans="1:4" x14ac:dyDescent="0.25">
      <c r="A25507" s="2">
        <v>44848.636805555558</v>
      </c>
      <c r="B25507" t="s">
        <v>189</v>
      </c>
      <c r="D25507" t="s">
        <v>12819</v>
      </c>
    </row>
    <row r="25508" spans="1:4" x14ac:dyDescent="0.25">
      <c r="A25508" s="2">
        <v>44848.636805555558</v>
      </c>
      <c r="B25508" t="s">
        <v>189</v>
      </c>
      <c r="D25508" t="s">
        <v>12739</v>
      </c>
    </row>
    <row r="25509" spans="1:4" x14ac:dyDescent="0.25">
      <c r="A25509" s="2">
        <v>44848.636805555558</v>
      </c>
      <c r="B25509" t="s">
        <v>189</v>
      </c>
      <c r="D25509" t="s">
        <v>12743</v>
      </c>
    </row>
    <row r="25510" spans="1:4" x14ac:dyDescent="0.25">
      <c r="A25510" s="2">
        <v>44848.636805555558</v>
      </c>
      <c r="B25510" t="s">
        <v>174</v>
      </c>
      <c r="D25510" t="s">
        <v>12742</v>
      </c>
    </row>
    <row r="25511" spans="1:4" x14ac:dyDescent="0.25">
      <c r="A25511" s="2">
        <v>44848.637499999997</v>
      </c>
      <c r="B25511" t="s">
        <v>189</v>
      </c>
      <c r="C25511" t="s">
        <v>13093</v>
      </c>
    </row>
    <row r="25512" spans="1:4" x14ac:dyDescent="0.25">
      <c r="A25512" s="2">
        <v>44848.637499999997</v>
      </c>
      <c r="B25512" t="s">
        <v>174</v>
      </c>
      <c r="C25512" t="s">
        <v>13641</v>
      </c>
    </row>
    <row r="25513" spans="1:4" x14ac:dyDescent="0.25">
      <c r="A25513" s="2">
        <v>44848.637499999997</v>
      </c>
      <c r="B25513" t="s">
        <v>174</v>
      </c>
      <c r="C25513" t="s">
        <v>13642</v>
      </c>
    </row>
    <row r="25514" spans="1:4" x14ac:dyDescent="0.25">
      <c r="A25514" s="2">
        <v>44848.637499999997</v>
      </c>
      <c r="B25514" t="s">
        <v>189</v>
      </c>
      <c r="D25514" t="s">
        <v>12742</v>
      </c>
    </row>
    <row r="25515" spans="1:4" x14ac:dyDescent="0.25">
      <c r="A25515" s="2">
        <v>44848.637499999997</v>
      </c>
      <c r="B25515" t="s">
        <v>174</v>
      </c>
      <c r="D25515" t="s">
        <v>12739</v>
      </c>
    </row>
    <row r="25516" spans="1:4" x14ac:dyDescent="0.25">
      <c r="A25516" s="2">
        <v>44848.637499999997</v>
      </c>
      <c r="B25516" t="s">
        <v>174</v>
      </c>
      <c r="D25516" t="s">
        <v>12743</v>
      </c>
    </row>
    <row r="25517" spans="1:4" x14ac:dyDescent="0.25">
      <c r="A25517" s="2">
        <v>44848.638194444444</v>
      </c>
      <c r="B25517" t="s">
        <v>189</v>
      </c>
      <c r="C25517" t="s">
        <v>13094</v>
      </c>
    </row>
    <row r="25518" spans="1:4" x14ac:dyDescent="0.25">
      <c r="A25518" s="2">
        <v>44848.638194444444</v>
      </c>
      <c r="B25518" t="s">
        <v>189</v>
      </c>
      <c r="C25518" t="s">
        <v>7606</v>
      </c>
    </row>
    <row r="25519" spans="1:4" x14ac:dyDescent="0.25">
      <c r="A25519" s="2">
        <v>44848.638194444444</v>
      </c>
      <c r="B25519" t="s">
        <v>189</v>
      </c>
      <c r="C25519" t="s">
        <v>13095</v>
      </c>
    </row>
    <row r="25520" spans="1:4" x14ac:dyDescent="0.25">
      <c r="A25520" s="2">
        <v>44848.638194444444</v>
      </c>
      <c r="B25520" t="s">
        <v>189</v>
      </c>
      <c r="C25520" t="s">
        <v>7606</v>
      </c>
    </row>
    <row r="25521" spans="1:4" x14ac:dyDescent="0.25">
      <c r="A25521" s="2">
        <v>44848.638194444444</v>
      </c>
      <c r="B25521" t="s">
        <v>174</v>
      </c>
      <c r="C25521" t="s">
        <v>13643</v>
      </c>
    </row>
    <row r="25522" spans="1:4" x14ac:dyDescent="0.25">
      <c r="A25522" s="2">
        <v>44848.638194444444</v>
      </c>
      <c r="B25522" t="s">
        <v>189</v>
      </c>
      <c r="D25522" t="s">
        <v>992</v>
      </c>
    </row>
    <row r="25523" spans="1:4" x14ac:dyDescent="0.25">
      <c r="A25523" s="2">
        <v>44848.638194444444</v>
      </c>
      <c r="B25523" t="s">
        <v>189</v>
      </c>
      <c r="D25523" t="s">
        <v>4991</v>
      </c>
    </row>
    <row r="25524" spans="1:4" x14ac:dyDescent="0.25">
      <c r="A25524" s="2">
        <v>44848.638194444444</v>
      </c>
      <c r="B25524" t="s">
        <v>189</v>
      </c>
      <c r="D25524" t="s">
        <v>850</v>
      </c>
    </row>
    <row r="25525" spans="1:4" x14ac:dyDescent="0.25">
      <c r="A25525" s="2">
        <v>44848.638194444444</v>
      </c>
      <c r="B25525" t="s">
        <v>189</v>
      </c>
      <c r="D25525" t="s">
        <v>893</v>
      </c>
    </row>
    <row r="25526" spans="1:4" x14ac:dyDescent="0.25">
      <c r="A25526" s="2">
        <v>44848.638194444444</v>
      </c>
      <c r="B25526" t="s">
        <v>174</v>
      </c>
      <c r="D25526" t="s">
        <v>12742</v>
      </c>
    </row>
    <row r="25527" spans="1:4" x14ac:dyDescent="0.25">
      <c r="A25527" s="2">
        <v>44848.638888888891</v>
      </c>
      <c r="B25527" t="s">
        <v>174</v>
      </c>
      <c r="C25527" t="s">
        <v>13644</v>
      </c>
    </row>
    <row r="25528" spans="1:4" x14ac:dyDescent="0.25">
      <c r="A25528" s="2">
        <v>44848.638888888891</v>
      </c>
      <c r="B25528" t="s">
        <v>174</v>
      </c>
      <c r="C25528" t="s">
        <v>9602</v>
      </c>
    </row>
    <row r="25529" spans="1:4" x14ac:dyDescent="0.25">
      <c r="A25529" s="2">
        <v>44848.638888888891</v>
      </c>
      <c r="B25529" t="s">
        <v>174</v>
      </c>
      <c r="D25529" t="s">
        <v>1887</v>
      </c>
    </row>
    <row r="25530" spans="1:4" x14ac:dyDescent="0.25">
      <c r="A25530" s="2">
        <v>44848.638888888891</v>
      </c>
      <c r="B25530" t="s">
        <v>174</v>
      </c>
      <c r="D25530" t="s">
        <v>1902</v>
      </c>
    </row>
    <row r="25531" spans="1:4" x14ac:dyDescent="0.25">
      <c r="A25531" s="2">
        <v>44848.757638888892</v>
      </c>
      <c r="B25531" t="s">
        <v>169</v>
      </c>
      <c r="C25531" t="s">
        <v>1249</v>
      </c>
    </row>
    <row r="25532" spans="1:4" x14ac:dyDescent="0.25">
      <c r="A25532" s="2">
        <v>44848.757638888892</v>
      </c>
      <c r="B25532" t="s">
        <v>169</v>
      </c>
      <c r="C25532" t="s">
        <v>1249</v>
      </c>
    </row>
    <row r="25533" spans="1:4" x14ac:dyDescent="0.25">
      <c r="A25533" s="2">
        <v>44848.757638888892</v>
      </c>
      <c r="B25533" t="s">
        <v>169</v>
      </c>
      <c r="D25533" t="s">
        <v>5010</v>
      </c>
    </row>
    <row r="25534" spans="1:4" x14ac:dyDescent="0.25">
      <c r="A25534" s="2">
        <v>44848.757638888892</v>
      </c>
      <c r="B25534" t="s">
        <v>169</v>
      </c>
      <c r="D25534" t="s">
        <v>1848</v>
      </c>
    </row>
    <row r="25535" spans="1:4" x14ac:dyDescent="0.25">
      <c r="A25535" s="2">
        <v>44848.758333333331</v>
      </c>
      <c r="B25535" t="s">
        <v>169</v>
      </c>
      <c r="C25535" t="s">
        <v>13981</v>
      </c>
    </row>
    <row r="25536" spans="1:4" x14ac:dyDescent="0.25">
      <c r="A25536" s="2">
        <v>44848.758333333331</v>
      </c>
      <c r="B25536" t="s">
        <v>169</v>
      </c>
      <c r="C25536" t="s">
        <v>1249</v>
      </c>
    </row>
    <row r="25537" spans="1:4" x14ac:dyDescent="0.25">
      <c r="A25537" s="2">
        <v>44848.758333333331</v>
      </c>
      <c r="B25537" t="s">
        <v>169</v>
      </c>
      <c r="D25537" t="s">
        <v>12739</v>
      </c>
    </row>
    <row r="25538" spans="1:4" x14ac:dyDescent="0.25">
      <c r="A25538" s="2">
        <v>44848.758333333331</v>
      </c>
      <c r="B25538" t="s">
        <v>169</v>
      </c>
      <c r="D25538" t="s">
        <v>1850</v>
      </c>
    </row>
    <row r="25539" spans="1:4" x14ac:dyDescent="0.25">
      <c r="A25539" s="2">
        <v>44848.759027777778</v>
      </c>
      <c r="B25539" t="s">
        <v>169</v>
      </c>
      <c r="C25539" t="s">
        <v>13982</v>
      </c>
    </row>
    <row r="25540" spans="1:4" x14ac:dyDescent="0.25">
      <c r="A25540" s="2">
        <v>44848.759027777778</v>
      </c>
      <c r="B25540" t="s">
        <v>169</v>
      </c>
      <c r="D25540" t="s">
        <v>12760</v>
      </c>
    </row>
    <row r="25541" spans="1:4" x14ac:dyDescent="0.25">
      <c r="A25541" s="2">
        <v>44848.760416666664</v>
      </c>
      <c r="B25541" t="s">
        <v>169</v>
      </c>
      <c r="C25541" t="s">
        <v>13983</v>
      </c>
    </row>
    <row r="25542" spans="1:4" x14ac:dyDescent="0.25">
      <c r="A25542" s="2">
        <v>44848.760416666664</v>
      </c>
      <c r="B25542" t="s">
        <v>169</v>
      </c>
      <c r="D25542" t="s">
        <v>12742</v>
      </c>
    </row>
    <row r="25543" spans="1:4" x14ac:dyDescent="0.25">
      <c r="A25543" s="2">
        <v>44848.761111111111</v>
      </c>
      <c r="B25543" t="s">
        <v>169</v>
      </c>
      <c r="C25543" t="s">
        <v>194</v>
      </c>
    </row>
    <row r="25544" spans="1:4" x14ac:dyDescent="0.25">
      <c r="A25544" s="2">
        <v>44848.761111111111</v>
      </c>
      <c r="B25544" t="s">
        <v>169</v>
      </c>
      <c r="C25544" t="s">
        <v>194</v>
      </c>
    </row>
    <row r="25545" spans="1:4" x14ac:dyDescent="0.25">
      <c r="A25545" s="2">
        <v>44848.761111111111</v>
      </c>
      <c r="B25545" t="s">
        <v>169</v>
      </c>
      <c r="D25545" t="s">
        <v>1892</v>
      </c>
    </row>
    <row r="25546" spans="1:4" x14ac:dyDescent="0.25">
      <c r="A25546" s="2">
        <v>44848.761111111111</v>
      </c>
      <c r="B25546" t="s">
        <v>169</v>
      </c>
      <c r="D25546" t="s">
        <v>5040</v>
      </c>
    </row>
    <row r="25547" spans="1:4" x14ac:dyDescent="0.25">
      <c r="A25547" s="2">
        <v>44848.761805555558</v>
      </c>
      <c r="B25547" t="s">
        <v>169</v>
      </c>
      <c r="C25547" t="s">
        <v>13984</v>
      </c>
    </row>
    <row r="25548" spans="1:4" x14ac:dyDescent="0.25">
      <c r="A25548" s="2">
        <v>44848.761805555558</v>
      </c>
      <c r="B25548" t="s">
        <v>169</v>
      </c>
      <c r="C25548" t="s">
        <v>13985</v>
      </c>
    </row>
    <row r="25549" spans="1:4" x14ac:dyDescent="0.25">
      <c r="A25549" s="2">
        <v>44848.761805555558</v>
      </c>
      <c r="B25549" t="s">
        <v>169</v>
      </c>
      <c r="C25549" t="s">
        <v>194</v>
      </c>
    </row>
    <row r="25550" spans="1:4" x14ac:dyDescent="0.25">
      <c r="A25550" s="2">
        <v>44848.761805555558</v>
      </c>
      <c r="B25550" t="s">
        <v>169</v>
      </c>
      <c r="C25550" t="s">
        <v>1249</v>
      </c>
    </row>
    <row r="25551" spans="1:4" x14ac:dyDescent="0.25">
      <c r="A25551" s="2">
        <v>44848.761805555558</v>
      </c>
      <c r="B25551" t="s">
        <v>169</v>
      </c>
      <c r="C25551" t="s">
        <v>13986</v>
      </c>
    </row>
    <row r="25552" spans="1:4" x14ac:dyDescent="0.25">
      <c r="A25552" s="2">
        <v>44848.761805555558</v>
      </c>
      <c r="B25552" t="s">
        <v>169</v>
      </c>
      <c r="C25552" t="s">
        <v>1249</v>
      </c>
    </row>
    <row r="25553" spans="1:4" x14ac:dyDescent="0.25">
      <c r="A25553" s="2">
        <v>44848.761805555558</v>
      </c>
      <c r="B25553" t="s">
        <v>169</v>
      </c>
      <c r="D25553" t="s">
        <v>12743</v>
      </c>
    </row>
    <row r="25554" spans="1:4" x14ac:dyDescent="0.25">
      <c r="A25554" s="2">
        <v>44848.761805555558</v>
      </c>
      <c r="B25554" t="s">
        <v>169</v>
      </c>
      <c r="D25554" t="s">
        <v>12742</v>
      </c>
    </row>
    <row r="25555" spans="1:4" x14ac:dyDescent="0.25">
      <c r="A25555" s="2">
        <v>44848.761805555558</v>
      </c>
      <c r="B25555" t="s">
        <v>169</v>
      </c>
      <c r="D25555" t="s">
        <v>828</v>
      </c>
    </row>
    <row r="25556" spans="1:4" x14ac:dyDescent="0.25">
      <c r="A25556" s="2">
        <v>44848.761805555558</v>
      </c>
      <c r="B25556" t="s">
        <v>169</v>
      </c>
      <c r="D25556" t="s">
        <v>892</v>
      </c>
    </row>
    <row r="25557" spans="1:4" x14ac:dyDescent="0.25">
      <c r="A25557" s="2">
        <v>44848.761805555558</v>
      </c>
      <c r="B25557" t="s">
        <v>169</v>
      </c>
      <c r="D25557" t="s">
        <v>844</v>
      </c>
    </row>
    <row r="25558" spans="1:4" x14ac:dyDescent="0.25">
      <c r="A25558" s="2">
        <v>44848.761805555558</v>
      </c>
      <c r="B25558" t="s">
        <v>169</v>
      </c>
      <c r="D25558" t="s">
        <v>845</v>
      </c>
    </row>
    <row r="25559" spans="1:4" x14ac:dyDescent="0.25">
      <c r="A25559" s="2">
        <v>44848.762499999997</v>
      </c>
      <c r="B25559" t="s">
        <v>169</v>
      </c>
      <c r="C25559" t="s">
        <v>6852</v>
      </c>
    </row>
    <row r="25560" spans="1:4" x14ac:dyDescent="0.25">
      <c r="A25560" s="2">
        <v>44848.762499999997</v>
      </c>
      <c r="B25560" t="s">
        <v>169</v>
      </c>
      <c r="D25560" t="s">
        <v>827</v>
      </c>
    </row>
    <row r="25561" spans="1:4" x14ac:dyDescent="0.25">
      <c r="A25561" s="2">
        <v>44848.763194444444</v>
      </c>
      <c r="B25561" t="s">
        <v>169</v>
      </c>
      <c r="C25561" t="s">
        <v>13987</v>
      </c>
    </row>
    <row r="25562" spans="1:4" x14ac:dyDescent="0.25">
      <c r="A25562" s="2">
        <v>44848.763194444444</v>
      </c>
      <c r="B25562" t="s">
        <v>169</v>
      </c>
      <c r="C25562" t="s">
        <v>194</v>
      </c>
    </row>
    <row r="25563" spans="1:4" x14ac:dyDescent="0.25">
      <c r="A25563" s="2">
        <v>44848.763194444444</v>
      </c>
      <c r="B25563" t="s">
        <v>169</v>
      </c>
      <c r="C25563" t="s">
        <v>194</v>
      </c>
    </row>
    <row r="25564" spans="1:4" x14ac:dyDescent="0.25">
      <c r="A25564" s="2">
        <v>44848.763194444444</v>
      </c>
      <c r="B25564" t="s">
        <v>169</v>
      </c>
      <c r="C25564" t="s">
        <v>13988</v>
      </c>
    </row>
    <row r="25565" spans="1:4" x14ac:dyDescent="0.25">
      <c r="A25565" s="2">
        <v>44848.763194444444</v>
      </c>
      <c r="B25565" t="s">
        <v>169</v>
      </c>
      <c r="C25565" t="s">
        <v>194</v>
      </c>
    </row>
    <row r="25566" spans="1:4" x14ac:dyDescent="0.25">
      <c r="A25566" s="2">
        <v>44848.763194444444</v>
      </c>
      <c r="B25566" t="s">
        <v>169</v>
      </c>
      <c r="D25566" t="s">
        <v>872</v>
      </c>
    </row>
    <row r="25567" spans="1:4" x14ac:dyDescent="0.25">
      <c r="A25567" s="2">
        <v>44848.763194444444</v>
      </c>
      <c r="B25567" t="s">
        <v>169</v>
      </c>
      <c r="D25567" t="s">
        <v>949</v>
      </c>
    </row>
    <row r="25568" spans="1:4" x14ac:dyDescent="0.25">
      <c r="A25568" s="2">
        <v>44848.763194444444</v>
      </c>
      <c r="B25568" t="s">
        <v>169</v>
      </c>
      <c r="D25568" t="s">
        <v>12857</v>
      </c>
    </row>
    <row r="25569" spans="1:4" x14ac:dyDescent="0.25">
      <c r="A25569" s="2">
        <v>44848.763194444444</v>
      </c>
      <c r="B25569" t="s">
        <v>169</v>
      </c>
      <c r="D25569" t="s">
        <v>850</v>
      </c>
    </row>
    <row r="25570" spans="1:4" x14ac:dyDescent="0.25">
      <c r="A25570" s="2">
        <v>44848.763194444444</v>
      </c>
      <c r="B25570" t="s">
        <v>169</v>
      </c>
      <c r="D25570" t="s">
        <v>960</v>
      </c>
    </row>
    <row r="25571" spans="1:4" x14ac:dyDescent="0.25">
      <c r="A25571" s="2">
        <v>44848.763888888891</v>
      </c>
      <c r="B25571" t="s">
        <v>10297</v>
      </c>
      <c r="C25571" t="s">
        <v>13871</v>
      </c>
    </row>
    <row r="25572" spans="1:4" x14ac:dyDescent="0.25">
      <c r="A25572" s="2">
        <v>44848.763888888891</v>
      </c>
      <c r="B25572" t="s">
        <v>169</v>
      </c>
      <c r="C25572" t="s">
        <v>13989</v>
      </c>
    </row>
    <row r="25573" spans="1:4" x14ac:dyDescent="0.25">
      <c r="A25573" s="2">
        <v>44848.763888888891</v>
      </c>
      <c r="B25573" t="s">
        <v>169</v>
      </c>
      <c r="C25573" t="s">
        <v>194</v>
      </c>
    </row>
    <row r="25574" spans="1:4" x14ac:dyDescent="0.25">
      <c r="A25574" s="2">
        <v>44848.763888888891</v>
      </c>
      <c r="B25574" t="s">
        <v>10297</v>
      </c>
      <c r="D25574" t="s">
        <v>4989</v>
      </c>
    </row>
    <row r="25575" spans="1:4" x14ac:dyDescent="0.25">
      <c r="A25575" s="2">
        <v>44848.763888888891</v>
      </c>
      <c r="B25575" t="s">
        <v>169</v>
      </c>
      <c r="D25575" t="s">
        <v>852</v>
      </c>
    </row>
    <row r="25576" spans="1:4" x14ac:dyDescent="0.25">
      <c r="A25576" s="2">
        <v>44848.763888888891</v>
      </c>
      <c r="B25576" t="s">
        <v>169</v>
      </c>
      <c r="D25576" t="s">
        <v>973</v>
      </c>
    </row>
    <row r="25577" spans="1:4" x14ac:dyDescent="0.25">
      <c r="A25577" s="2">
        <v>44848.76458333333</v>
      </c>
      <c r="B25577" t="s">
        <v>169</v>
      </c>
      <c r="C25577" t="s">
        <v>13990</v>
      </c>
    </row>
    <row r="25578" spans="1:4" x14ac:dyDescent="0.25">
      <c r="A25578" s="2">
        <v>44848.76458333333</v>
      </c>
      <c r="B25578" t="s">
        <v>169</v>
      </c>
      <c r="C25578" t="s">
        <v>194</v>
      </c>
    </row>
    <row r="25579" spans="1:4" x14ac:dyDescent="0.25">
      <c r="A25579" s="2">
        <v>44848.76458333333</v>
      </c>
      <c r="B25579" t="s">
        <v>169</v>
      </c>
      <c r="C25579" t="s">
        <v>1249</v>
      </c>
    </row>
    <row r="25580" spans="1:4" x14ac:dyDescent="0.25">
      <c r="A25580" s="2">
        <v>44848.76458333333</v>
      </c>
      <c r="B25580" t="s">
        <v>169</v>
      </c>
      <c r="C25580" t="s">
        <v>13991</v>
      </c>
    </row>
    <row r="25581" spans="1:4" x14ac:dyDescent="0.25">
      <c r="A25581" s="2">
        <v>44848.76458333333</v>
      </c>
      <c r="B25581" t="s">
        <v>169</v>
      </c>
      <c r="C25581" t="s">
        <v>13992</v>
      </c>
    </row>
    <row r="25582" spans="1:4" x14ac:dyDescent="0.25">
      <c r="A25582" s="2">
        <v>44848.76458333333</v>
      </c>
      <c r="B25582" t="s">
        <v>169</v>
      </c>
      <c r="D25582" t="s">
        <v>1855</v>
      </c>
    </row>
    <row r="25583" spans="1:4" x14ac:dyDescent="0.25">
      <c r="A25583" s="2">
        <v>44848.76458333333</v>
      </c>
      <c r="B25583" t="s">
        <v>169</v>
      </c>
      <c r="D25583" t="s">
        <v>934</v>
      </c>
    </row>
    <row r="25584" spans="1:4" x14ac:dyDescent="0.25">
      <c r="A25584" s="2">
        <v>44848.76458333333</v>
      </c>
      <c r="B25584" t="s">
        <v>169</v>
      </c>
      <c r="D25584" t="s">
        <v>899</v>
      </c>
    </row>
    <row r="25585" spans="1:4" x14ac:dyDescent="0.25">
      <c r="A25585" s="2">
        <v>44848.76458333333</v>
      </c>
      <c r="B25585" t="s">
        <v>169</v>
      </c>
      <c r="D25585" t="s">
        <v>855</v>
      </c>
    </row>
    <row r="25586" spans="1:4" x14ac:dyDescent="0.25">
      <c r="A25586" s="2">
        <v>44848.76458333333</v>
      </c>
      <c r="B25586" t="s">
        <v>169</v>
      </c>
      <c r="D25586" t="s">
        <v>825</v>
      </c>
    </row>
    <row r="25587" spans="1:4" x14ac:dyDescent="0.25">
      <c r="A25587" s="2">
        <v>44848.765277777777</v>
      </c>
      <c r="B25587" t="s">
        <v>169</v>
      </c>
      <c r="C25587" t="s">
        <v>8448</v>
      </c>
    </row>
    <row r="25588" spans="1:4" x14ac:dyDescent="0.25">
      <c r="A25588" s="2">
        <v>44848.765277777777</v>
      </c>
      <c r="B25588" t="s">
        <v>169</v>
      </c>
      <c r="C25588" t="s">
        <v>6438</v>
      </c>
    </row>
    <row r="25589" spans="1:4" x14ac:dyDescent="0.25">
      <c r="A25589" s="2">
        <v>44848.765277777777</v>
      </c>
      <c r="B25589" t="s">
        <v>169</v>
      </c>
      <c r="C25589" t="s">
        <v>1249</v>
      </c>
    </row>
    <row r="25590" spans="1:4" x14ac:dyDescent="0.25">
      <c r="A25590" s="2">
        <v>44848.765277777777</v>
      </c>
      <c r="B25590" t="s">
        <v>169</v>
      </c>
      <c r="C25590" t="s">
        <v>13993</v>
      </c>
    </row>
    <row r="25591" spans="1:4" x14ac:dyDescent="0.25">
      <c r="A25591" s="2">
        <v>44848.765277777777</v>
      </c>
      <c r="B25591" t="s">
        <v>169</v>
      </c>
      <c r="C25591" t="s">
        <v>1249</v>
      </c>
    </row>
    <row r="25592" spans="1:4" x14ac:dyDescent="0.25">
      <c r="A25592" s="2">
        <v>44848.765277777777</v>
      </c>
      <c r="B25592" t="s">
        <v>169</v>
      </c>
      <c r="C25592" t="s">
        <v>194</v>
      </c>
    </row>
    <row r="25593" spans="1:4" x14ac:dyDescent="0.25">
      <c r="A25593" s="2">
        <v>44848.765277777777</v>
      </c>
      <c r="B25593" t="s">
        <v>169</v>
      </c>
      <c r="D25593" t="s">
        <v>826</v>
      </c>
    </row>
    <row r="25594" spans="1:4" x14ac:dyDescent="0.25">
      <c r="A25594" s="2">
        <v>44848.765277777777</v>
      </c>
      <c r="B25594" t="s">
        <v>169</v>
      </c>
      <c r="D25594" t="s">
        <v>856</v>
      </c>
    </row>
    <row r="25595" spans="1:4" x14ac:dyDescent="0.25">
      <c r="A25595" s="2">
        <v>44848.765277777777</v>
      </c>
      <c r="B25595" t="s">
        <v>169</v>
      </c>
      <c r="D25595" t="s">
        <v>4991</v>
      </c>
    </row>
    <row r="25596" spans="1:4" x14ac:dyDescent="0.25">
      <c r="A25596" s="2">
        <v>44848.765277777777</v>
      </c>
      <c r="B25596" t="s">
        <v>169</v>
      </c>
      <c r="D25596" t="s">
        <v>834</v>
      </c>
    </row>
    <row r="25597" spans="1:4" x14ac:dyDescent="0.25">
      <c r="A25597" s="2">
        <v>44848.765277777777</v>
      </c>
      <c r="B25597" t="s">
        <v>169</v>
      </c>
      <c r="D25597" t="s">
        <v>835</v>
      </c>
    </row>
    <row r="25598" spans="1:4" x14ac:dyDescent="0.25">
      <c r="A25598" s="2">
        <v>44848.765277777777</v>
      </c>
      <c r="B25598" t="s">
        <v>169</v>
      </c>
      <c r="D25598" t="s">
        <v>836</v>
      </c>
    </row>
    <row r="25599" spans="1:4" x14ac:dyDescent="0.25">
      <c r="A25599" s="2">
        <v>44848.765972222223</v>
      </c>
      <c r="B25599" t="s">
        <v>10297</v>
      </c>
      <c r="C25599" t="s">
        <v>13872</v>
      </c>
    </row>
    <row r="25600" spans="1:4" x14ac:dyDescent="0.25">
      <c r="A25600" s="2">
        <v>44848.765972222223</v>
      </c>
      <c r="B25600" t="s">
        <v>169</v>
      </c>
      <c r="C25600" t="s">
        <v>7508</v>
      </c>
    </row>
    <row r="25601" spans="1:4" x14ac:dyDescent="0.25">
      <c r="A25601" s="2">
        <v>44848.765972222223</v>
      </c>
      <c r="B25601" t="s">
        <v>10297</v>
      </c>
      <c r="D25601" t="s">
        <v>1897</v>
      </c>
    </row>
    <row r="25602" spans="1:4" x14ac:dyDescent="0.25">
      <c r="A25602" s="2">
        <v>44848.765972222223</v>
      </c>
      <c r="B25602" t="s">
        <v>169</v>
      </c>
      <c r="D25602" t="s">
        <v>955</v>
      </c>
    </row>
    <row r="25603" spans="1:4" x14ac:dyDescent="0.25">
      <c r="A25603" s="2">
        <v>44848.76666666667</v>
      </c>
      <c r="B25603" t="s">
        <v>10297</v>
      </c>
      <c r="C25603" t="s">
        <v>13873</v>
      </c>
    </row>
    <row r="25604" spans="1:4" x14ac:dyDescent="0.25">
      <c r="A25604" s="2">
        <v>44848.76666666667</v>
      </c>
      <c r="B25604" t="s">
        <v>10297</v>
      </c>
      <c r="D25604" t="s">
        <v>12743</v>
      </c>
    </row>
    <row r="25605" spans="1:4" x14ac:dyDescent="0.25">
      <c r="A25605" s="2">
        <v>44848.767361111109</v>
      </c>
      <c r="B25605" t="s">
        <v>10297</v>
      </c>
      <c r="C25605" t="s">
        <v>13874</v>
      </c>
    </row>
    <row r="25606" spans="1:4" x14ac:dyDescent="0.25">
      <c r="A25606" s="2">
        <v>44848.767361111109</v>
      </c>
      <c r="B25606" t="s">
        <v>10297</v>
      </c>
      <c r="D25606" t="s">
        <v>12819</v>
      </c>
    </row>
    <row r="25607" spans="1:4" x14ac:dyDescent="0.25">
      <c r="A25607" s="2">
        <v>44848.770138888889</v>
      </c>
      <c r="B25607" t="s">
        <v>10297</v>
      </c>
      <c r="C25607" t="s">
        <v>13875</v>
      </c>
    </row>
    <row r="25608" spans="1:4" x14ac:dyDescent="0.25">
      <c r="A25608" s="2">
        <v>44848.770138888889</v>
      </c>
      <c r="B25608" t="s">
        <v>10297</v>
      </c>
      <c r="C25608" t="s">
        <v>13876</v>
      </c>
    </row>
    <row r="25609" spans="1:4" x14ac:dyDescent="0.25">
      <c r="A25609" s="2">
        <v>44848.770138888889</v>
      </c>
      <c r="B25609" t="s">
        <v>10297</v>
      </c>
      <c r="D25609" t="s">
        <v>12739</v>
      </c>
    </row>
    <row r="25610" spans="1:4" x14ac:dyDescent="0.25">
      <c r="A25610" s="2">
        <v>44848.770138888889</v>
      </c>
      <c r="B25610" t="s">
        <v>10297</v>
      </c>
      <c r="D25610" t="s">
        <v>12760</v>
      </c>
    </row>
    <row r="25611" spans="1:4" x14ac:dyDescent="0.25">
      <c r="A25611" s="2">
        <v>44848.874305555553</v>
      </c>
      <c r="B25611" t="s">
        <v>164</v>
      </c>
      <c r="C25611" t="s">
        <v>14311</v>
      </c>
    </row>
    <row r="25612" spans="1:4" x14ac:dyDescent="0.25">
      <c r="A25612" s="2">
        <v>44848.874305555553</v>
      </c>
      <c r="B25612" t="s">
        <v>164</v>
      </c>
      <c r="D25612" t="s">
        <v>5001</v>
      </c>
    </row>
    <row r="25613" spans="1:4" x14ac:dyDescent="0.25">
      <c r="A25613" s="2">
        <v>44848.875694444447</v>
      </c>
      <c r="B25613" t="s">
        <v>164</v>
      </c>
      <c r="C25613" t="s">
        <v>7205</v>
      </c>
    </row>
    <row r="25614" spans="1:4" x14ac:dyDescent="0.25">
      <c r="A25614" s="2">
        <v>44848.875694444447</v>
      </c>
      <c r="B25614" t="s">
        <v>164</v>
      </c>
      <c r="D25614" t="s">
        <v>12760</v>
      </c>
    </row>
    <row r="25615" spans="1:4" x14ac:dyDescent="0.25">
      <c r="A25615" s="2">
        <v>44848.877083333333</v>
      </c>
      <c r="B25615" t="s">
        <v>164</v>
      </c>
      <c r="C25615" t="s">
        <v>14312</v>
      </c>
    </row>
    <row r="25616" spans="1:4" x14ac:dyDescent="0.25">
      <c r="A25616" s="2">
        <v>44848.877083333333</v>
      </c>
      <c r="B25616" t="s">
        <v>164</v>
      </c>
      <c r="C25616" t="s">
        <v>14313</v>
      </c>
    </row>
    <row r="25617" spans="1:4" x14ac:dyDescent="0.25">
      <c r="A25617" s="2">
        <v>44848.877083333333</v>
      </c>
      <c r="B25617" t="s">
        <v>164</v>
      </c>
      <c r="D25617" t="s">
        <v>12742</v>
      </c>
    </row>
    <row r="25618" spans="1:4" x14ac:dyDescent="0.25">
      <c r="A25618" s="2">
        <v>44848.877083333333</v>
      </c>
      <c r="B25618" t="s">
        <v>164</v>
      </c>
      <c r="D25618" t="s">
        <v>12842</v>
      </c>
    </row>
    <row r="25619" spans="1:4" x14ac:dyDescent="0.25">
      <c r="A25619" s="2">
        <v>44848.87777777778</v>
      </c>
      <c r="B25619" t="s">
        <v>164</v>
      </c>
      <c r="C25619" t="s">
        <v>14314</v>
      </c>
    </row>
    <row r="25620" spans="1:4" x14ac:dyDescent="0.25">
      <c r="A25620" s="2">
        <v>44848.87777777778</v>
      </c>
      <c r="B25620" t="s">
        <v>164</v>
      </c>
      <c r="D25620" t="s">
        <v>12742</v>
      </c>
    </row>
    <row r="25621" spans="1:4" x14ac:dyDescent="0.25">
      <c r="A25621" s="2">
        <v>44848.878472222219</v>
      </c>
      <c r="B25621" t="s">
        <v>164</v>
      </c>
      <c r="C25621" t="s">
        <v>14315</v>
      </c>
    </row>
    <row r="25622" spans="1:4" x14ac:dyDescent="0.25">
      <c r="A25622" s="2">
        <v>44848.878472222219</v>
      </c>
      <c r="B25622" t="s">
        <v>164</v>
      </c>
      <c r="D25622" t="s">
        <v>1888</v>
      </c>
    </row>
    <row r="25623" spans="1:4" x14ac:dyDescent="0.25">
      <c r="A25623" s="2">
        <v>44848.879861111112</v>
      </c>
      <c r="B25623" t="s">
        <v>164</v>
      </c>
      <c r="C25623" t="s">
        <v>14316</v>
      </c>
    </row>
    <row r="25624" spans="1:4" x14ac:dyDescent="0.25">
      <c r="A25624" s="2">
        <v>44848.879861111112</v>
      </c>
      <c r="B25624" t="s">
        <v>164</v>
      </c>
      <c r="C25624" t="s">
        <v>14317</v>
      </c>
    </row>
    <row r="25625" spans="1:4" x14ac:dyDescent="0.25">
      <c r="A25625" s="2">
        <v>44848.879861111112</v>
      </c>
      <c r="B25625" t="s">
        <v>164</v>
      </c>
      <c r="D25625" t="s">
        <v>12739</v>
      </c>
    </row>
    <row r="25626" spans="1:4" x14ac:dyDescent="0.25">
      <c r="A25626" s="2">
        <v>44848.879861111112</v>
      </c>
      <c r="B25626" t="s">
        <v>164</v>
      </c>
      <c r="D25626" t="s">
        <v>941</v>
      </c>
    </row>
    <row r="25627" spans="1:4" x14ac:dyDescent="0.25">
      <c r="A25627" s="2">
        <v>44848.880555555559</v>
      </c>
      <c r="B25627" t="s">
        <v>164</v>
      </c>
      <c r="C25627" t="s">
        <v>14318</v>
      </c>
    </row>
    <row r="25628" spans="1:4" x14ac:dyDescent="0.25">
      <c r="A25628" s="2">
        <v>44848.880555555559</v>
      </c>
      <c r="B25628" t="s">
        <v>164</v>
      </c>
      <c r="C25628" t="s">
        <v>14319</v>
      </c>
    </row>
    <row r="25629" spans="1:4" x14ac:dyDescent="0.25">
      <c r="A25629" s="2">
        <v>44848.880555555559</v>
      </c>
      <c r="B25629" t="s">
        <v>164</v>
      </c>
      <c r="D25629" t="s">
        <v>825</v>
      </c>
    </row>
    <row r="25630" spans="1:4" x14ac:dyDescent="0.25">
      <c r="A25630" s="2">
        <v>44848.880555555559</v>
      </c>
      <c r="B25630" t="s">
        <v>164</v>
      </c>
      <c r="D25630" t="s">
        <v>853</v>
      </c>
    </row>
    <row r="25631" spans="1:4" x14ac:dyDescent="0.25">
      <c r="A25631" s="2">
        <v>44848.881249999999</v>
      </c>
      <c r="B25631" t="s">
        <v>164</v>
      </c>
      <c r="C25631" t="s">
        <v>14320</v>
      </c>
    </row>
    <row r="25632" spans="1:4" x14ac:dyDescent="0.25">
      <c r="A25632" s="2">
        <v>44848.881249999999</v>
      </c>
      <c r="B25632" t="s">
        <v>164</v>
      </c>
      <c r="D25632" t="s">
        <v>834</v>
      </c>
    </row>
    <row r="25633" spans="1:4" x14ac:dyDescent="0.25">
      <c r="A25633" s="2">
        <v>44848.881944444445</v>
      </c>
      <c r="B25633" t="s">
        <v>164</v>
      </c>
      <c r="C25633" t="s">
        <v>14321</v>
      </c>
    </row>
    <row r="25634" spans="1:4" x14ac:dyDescent="0.25">
      <c r="A25634" s="2">
        <v>44848.881944444445</v>
      </c>
      <c r="B25634" t="s">
        <v>164</v>
      </c>
      <c r="D25634" t="s">
        <v>903</v>
      </c>
    </row>
    <row r="25635" spans="1:4" x14ac:dyDescent="0.25">
      <c r="A25635" s="2">
        <v>44849.466666666667</v>
      </c>
      <c r="B25635" t="s">
        <v>10297</v>
      </c>
      <c r="C25635" t="s">
        <v>1249</v>
      </c>
    </row>
    <row r="25636" spans="1:4" x14ac:dyDescent="0.25">
      <c r="A25636" s="2">
        <v>44849.466666666667</v>
      </c>
      <c r="B25636" t="s">
        <v>10297</v>
      </c>
      <c r="C25636" t="s">
        <v>1249</v>
      </c>
    </row>
    <row r="25637" spans="1:4" x14ac:dyDescent="0.25">
      <c r="A25637" s="2">
        <v>44849.466666666667</v>
      </c>
      <c r="B25637" t="s">
        <v>10297</v>
      </c>
      <c r="D25637" t="s">
        <v>4989</v>
      </c>
    </row>
    <row r="25638" spans="1:4" x14ac:dyDescent="0.25">
      <c r="A25638" s="2">
        <v>44849.466666666667</v>
      </c>
      <c r="B25638" t="s">
        <v>10297</v>
      </c>
      <c r="D25638" t="s">
        <v>1848</v>
      </c>
    </row>
    <row r="25639" spans="1:4" x14ac:dyDescent="0.25">
      <c r="A25639" s="2">
        <v>44849.467361111114</v>
      </c>
      <c r="B25639" t="s">
        <v>10297</v>
      </c>
      <c r="C25639" t="s">
        <v>14197</v>
      </c>
    </row>
    <row r="25640" spans="1:4" x14ac:dyDescent="0.25">
      <c r="A25640" s="2">
        <v>44849.467361111114</v>
      </c>
      <c r="B25640" t="s">
        <v>10297</v>
      </c>
      <c r="D25640" t="s">
        <v>12760</v>
      </c>
    </row>
    <row r="25641" spans="1:4" x14ac:dyDescent="0.25">
      <c r="A25641" s="2">
        <v>44849.46875</v>
      </c>
      <c r="B25641" t="s">
        <v>10297</v>
      </c>
      <c r="C25641" t="s">
        <v>14198</v>
      </c>
    </row>
    <row r="25642" spans="1:4" x14ac:dyDescent="0.25">
      <c r="A25642" s="2">
        <v>44849.46875</v>
      </c>
      <c r="B25642" t="s">
        <v>10297</v>
      </c>
      <c r="C25642" t="s">
        <v>6860</v>
      </c>
    </row>
    <row r="25643" spans="1:4" x14ac:dyDescent="0.25">
      <c r="A25643" s="2">
        <v>44849.46875</v>
      </c>
      <c r="B25643" t="s">
        <v>10297</v>
      </c>
      <c r="D25643" t="s">
        <v>12819</v>
      </c>
    </row>
    <row r="25644" spans="1:4" x14ac:dyDescent="0.25">
      <c r="A25644" s="2">
        <v>44849.46875</v>
      </c>
      <c r="B25644" t="s">
        <v>10297</v>
      </c>
      <c r="D25644" t="s">
        <v>12739</v>
      </c>
    </row>
    <row r="25645" spans="1:4" x14ac:dyDescent="0.25">
      <c r="A25645" s="2">
        <v>44849.533333333333</v>
      </c>
      <c r="B25645" t="s">
        <v>163</v>
      </c>
      <c r="C25645" t="s">
        <v>12773</v>
      </c>
    </row>
    <row r="25646" spans="1:4" x14ac:dyDescent="0.25">
      <c r="A25646" s="2">
        <v>44849.533333333333</v>
      </c>
      <c r="B25646" t="s">
        <v>163</v>
      </c>
      <c r="D25646" t="s">
        <v>4993</v>
      </c>
    </row>
    <row r="25647" spans="1:4" x14ac:dyDescent="0.25">
      <c r="A25647" s="2">
        <v>44849.53402777778</v>
      </c>
      <c r="B25647" t="s">
        <v>163</v>
      </c>
      <c r="C25647" t="s">
        <v>1249</v>
      </c>
    </row>
    <row r="25648" spans="1:4" x14ac:dyDescent="0.25">
      <c r="A25648" s="2">
        <v>44849.53402777778</v>
      </c>
      <c r="B25648" t="s">
        <v>163</v>
      </c>
      <c r="D25648" t="s">
        <v>1848</v>
      </c>
    </row>
    <row r="25649" spans="1:4" x14ac:dyDescent="0.25">
      <c r="A25649" s="2">
        <v>44849.534722222219</v>
      </c>
      <c r="B25649" t="s">
        <v>163</v>
      </c>
      <c r="C25649" t="s">
        <v>12774</v>
      </c>
    </row>
    <row r="25650" spans="1:4" x14ac:dyDescent="0.25">
      <c r="A25650" s="2">
        <v>44849.534722222219</v>
      </c>
      <c r="B25650" t="s">
        <v>163</v>
      </c>
      <c r="C25650" t="s">
        <v>12775</v>
      </c>
    </row>
    <row r="25651" spans="1:4" x14ac:dyDescent="0.25">
      <c r="A25651" s="2">
        <v>44849.534722222219</v>
      </c>
      <c r="B25651" t="s">
        <v>163</v>
      </c>
      <c r="D25651" t="s">
        <v>1851</v>
      </c>
    </row>
    <row r="25652" spans="1:4" x14ac:dyDescent="0.25">
      <c r="A25652" s="2">
        <v>44849.534722222219</v>
      </c>
      <c r="B25652" t="s">
        <v>163</v>
      </c>
      <c r="D25652" t="s">
        <v>12739</v>
      </c>
    </row>
    <row r="25653" spans="1:4" x14ac:dyDescent="0.25">
      <c r="A25653" s="2">
        <v>44849.535416666666</v>
      </c>
      <c r="B25653" t="s">
        <v>163</v>
      </c>
      <c r="C25653" t="s">
        <v>12776</v>
      </c>
    </row>
    <row r="25654" spans="1:4" x14ac:dyDescent="0.25">
      <c r="A25654" s="2">
        <v>44849.535416666666</v>
      </c>
      <c r="B25654" t="s">
        <v>163</v>
      </c>
      <c r="D25654" t="s">
        <v>12743</v>
      </c>
    </row>
    <row r="25655" spans="1:4" x14ac:dyDescent="0.25">
      <c r="A25655" s="2">
        <v>44849.536805555559</v>
      </c>
      <c r="B25655" t="s">
        <v>163</v>
      </c>
      <c r="C25655" t="s">
        <v>12777</v>
      </c>
    </row>
    <row r="25656" spans="1:4" x14ac:dyDescent="0.25">
      <c r="A25656" s="2">
        <v>44849.536805555559</v>
      </c>
      <c r="B25656" t="s">
        <v>163</v>
      </c>
      <c r="C25656" t="s">
        <v>12778</v>
      </c>
    </row>
    <row r="25657" spans="1:4" x14ac:dyDescent="0.25">
      <c r="A25657" s="2">
        <v>44849.536805555559</v>
      </c>
      <c r="B25657" t="s">
        <v>163</v>
      </c>
      <c r="D25657" t="s">
        <v>12742</v>
      </c>
    </row>
    <row r="25658" spans="1:4" x14ac:dyDescent="0.25">
      <c r="A25658" s="2">
        <v>44849.536805555559</v>
      </c>
      <c r="B25658" t="s">
        <v>163</v>
      </c>
      <c r="D25658" t="s">
        <v>12760</v>
      </c>
    </row>
    <row r="25659" spans="1:4" x14ac:dyDescent="0.25">
      <c r="A25659" s="2">
        <v>44849.541666666664</v>
      </c>
      <c r="B25659" t="s">
        <v>172</v>
      </c>
      <c r="C25659" t="s">
        <v>1249</v>
      </c>
    </row>
    <row r="25660" spans="1:4" x14ac:dyDescent="0.25">
      <c r="A25660" s="2">
        <v>44849.541666666664</v>
      </c>
      <c r="B25660" t="s">
        <v>172</v>
      </c>
      <c r="D25660" t="s">
        <v>11327</v>
      </c>
    </row>
    <row r="25661" spans="1:4" x14ac:dyDescent="0.25">
      <c r="A25661" s="2">
        <v>44849.542361111111</v>
      </c>
      <c r="B25661" t="s">
        <v>172</v>
      </c>
      <c r="C25661" t="s">
        <v>1249</v>
      </c>
    </row>
    <row r="25662" spans="1:4" x14ac:dyDescent="0.25">
      <c r="A25662" s="2">
        <v>44849.542361111111</v>
      </c>
      <c r="B25662" t="s">
        <v>172</v>
      </c>
      <c r="C25662" t="s">
        <v>13994</v>
      </c>
    </row>
    <row r="25663" spans="1:4" x14ac:dyDescent="0.25">
      <c r="A25663" s="2">
        <v>44849.542361111111</v>
      </c>
      <c r="B25663" t="s">
        <v>172</v>
      </c>
      <c r="D25663" t="s">
        <v>1848</v>
      </c>
    </row>
    <row r="25664" spans="1:4" x14ac:dyDescent="0.25">
      <c r="A25664" s="2">
        <v>44849.542361111111</v>
      </c>
      <c r="B25664" t="s">
        <v>172</v>
      </c>
      <c r="D25664" t="s">
        <v>12760</v>
      </c>
    </row>
    <row r="25665" spans="1:4" x14ac:dyDescent="0.25">
      <c r="A25665" s="2">
        <v>44849.546527777777</v>
      </c>
      <c r="B25665" t="s">
        <v>172</v>
      </c>
      <c r="C25665" t="s">
        <v>13995</v>
      </c>
    </row>
    <row r="25666" spans="1:4" x14ac:dyDescent="0.25">
      <c r="A25666" s="2">
        <v>44849.546527777777</v>
      </c>
      <c r="B25666" t="s">
        <v>172</v>
      </c>
      <c r="C25666" t="s">
        <v>194</v>
      </c>
    </row>
    <row r="25667" spans="1:4" x14ac:dyDescent="0.25">
      <c r="A25667" s="2">
        <v>44849.546527777777</v>
      </c>
      <c r="B25667" t="s">
        <v>172</v>
      </c>
      <c r="C25667" t="s">
        <v>1249</v>
      </c>
    </row>
    <row r="25668" spans="1:4" x14ac:dyDescent="0.25">
      <c r="A25668" s="2">
        <v>44849.546527777777</v>
      </c>
      <c r="B25668" t="s">
        <v>172</v>
      </c>
      <c r="C25668" t="s">
        <v>8505</v>
      </c>
    </row>
    <row r="25669" spans="1:4" x14ac:dyDescent="0.25">
      <c r="A25669" s="2">
        <v>44849.546527777777</v>
      </c>
      <c r="B25669" t="s">
        <v>172</v>
      </c>
      <c r="D25669" t="s">
        <v>12819</v>
      </c>
    </row>
    <row r="25670" spans="1:4" x14ac:dyDescent="0.25">
      <c r="A25670" s="2">
        <v>44849.546527777777</v>
      </c>
      <c r="B25670" t="s">
        <v>172</v>
      </c>
      <c r="D25670" t="s">
        <v>1886</v>
      </c>
    </row>
    <row r="25671" spans="1:4" x14ac:dyDescent="0.25">
      <c r="A25671" s="2">
        <v>44849.546527777777</v>
      </c>
      <c r="B25671" t="s">
        <v>172</v>
      </c>
      <c r="D25671" t="s">
        <v>1852</v>
      </c>
    </row>
    <row r="25672" spans="1:4" x14ac:dyDescent="0.25">
      <c r="A25672" s="2">
        <v>44849.546527777777</v>
      </c>
      <c r="B25672" t="s">
        <v>172</v>
      </c>
      <c r="D25672" t="s">
        <v>12743</v>
      </c>
    </row>
    <row r="25673" spans="1:4" x14ac:dyDescent="0.25">
      <c r="A25673" s="2">
        <v>44849.547222222223</v>
      </c>
      <c r="B25673" t="s">
        <v>172</v>
      </c>
      <c r="C25673" t="s">
        <v>13996</v>
      </c>
    </row>
    <row r="25674" spans="1:4" x14ac:dyDescent="0.25">
      <c r="A25674" s="2">
        <v>44849.547222222223</v>
      </c>
      <c r="B25674" t="s">
        <v>172</v>
      </c>
      <c r="C25674" t="s">
        <v>194</v>
      </c>
    </row>
    <row r="25675" spans="1:4" x14ac:dyDescent="0.25">
      <c r="A25675" s="2">
        <v>44849.547222222223</v>
      </c>
      <c r="B25675" t="s">
        <v>172</v>
      </c>
      <c r="C25675" t="s">
        <v>1249</v>
      </c>
    </row>
    <row r="25676" spans="1:4" x14ac:dyDescent="0.25">
      <c r="A25676" s="2">
        <v>44849.547222222223</v>
      </c>
      <c r="B25676" t="s">
        <v>172</v>
      </c>
      <c r="C25676" t="s">
        <v>194</v>
      </c>
    </row>
    <row r="25677" spans="1:4" x14ac:dyDescent="0.25">
      <c r="A25677" s="2">
        <v>44849.547222222223</v>
      </c>
      <c r="B25677" t="s">
        <v>172</v>
      </c>
      <c r="D25677" t="s">
        <v>12819</v>
      </c>
    </row>
    <row r="25678" spans="1:4" x14ac:dyDescent="0.25">
      <c r="A25678" s="2">
        <v>44849.547222222223</v>
      </c>
      <c r="B25678" t="s">
        <v>172</v>
      </c>
      <c r="D25678" t="s">
        <v>12739</v>
      </c>
    </row>
    <row r="25679" spans="1:4" x14ac:dyDescent="0.25">
      <c r="A25679" s="2">
        <v>44849.547222222223</v>
      </c>
      <c r="B25679" t="s">
        <v>172</v>
      </c>
      <c r="D25679" t="s">
        <v>1861</v>
      </c>
    </row>
    <row r="25680" spans="1:4" x14ac:dyDescent="0.25">
      <c r="A25680" s="2">
        <v>44849.547222222223</v>
      </c>
      <c r="B25680" t="s">
        <v>172</v>
      </c>
      <c r="D25680" t="s">
        <v>856</v>
      </c>
    </row>
    <row r="25681" spans="1:4" x14ac:dyDescent="0.25">
      <c r="A25681" s="2">
        <v>44849.54791666667</v>
      </c>
      <c r="B25681" t="s">
        <v>172</v>
      </c>
      <c r="C25681" t="s">
        <v>13997</v>
      </c>
    </row>
    <row r="25682" spans="1:4" x14ac:dyDescent="0.25">
      <c r="A25682" s="2">
        <v>44849.54791666667</v>
      </c>
      <c r="B25682" t="s">
        <v>172</v>
      </c>
      <c r="C25682" t="s">
        <v>13998</v>
      </c>
    </row>
    <row r="25683" spans="1:4" x14ac:dyDescent="0.25">
      <c r="A25683" s="2">
        <v>44849.54791666667</v>
      </c>
      <c r="B25683" t="s">
        <v>172</v>
      </c>
      <c r="C25683" t="s">
        <v>13999</v>
      </c>
    </row>
    <row r="25684" spans="1:4" x14ac:dyDescent="0.25">
      <c r="A25684" s="2">
        <v>44849.54791666667</v>
      </c>
      <c r="B25684" t="s">
        <v>172</v>
      </c>
      <c r="C25684" t="s">
        <v>14000</v>
      </c>
    </row>
    <row r="25685" spans="1:4" x14ac:dyDescent="0.25">
      <c r="A25685" s="2">
        <v>44849.54791666667</v>
      </c>
      <c r="B25685" t="s">
        <v>172</v>
      </c>
      <c r="D25685" t="s">
        <v>1050</v>
      </c>
    </row>
    <row r="25686" spans="1:4" x14ac:dyDescent="0.25">
      <c r="A25686" s="2">
        <v>44849.54791666667</v>
      </c>
      <c r="B25686" t="s">
        <v>172</v>
      </c>
      <c r="D25686" t="s">
        <v>908</v>
      </c>
    </row>
    <row r="25687" spans="1:4" x14ac:dyDescent="0.25">
      <c r="A25687" s="2">
        <v>44849.54791666667</v>
      </c>
      <c r="B25687" t="s">
        <v>172</v>
      </c>
      <c r="D25687" t="s">
        <v>848</v>
      </c>
    </row>
    <row r="25688" spans="1:4" x14ac:dyDescent="0.25">
      <c r="A25688" s="2">
        <v>44849.54791666667</v>
      </c>
      <c r="B25688" t="s">
        <v>172</v>
      </c>
      <c r="D25688" t="s">
        <v>849</v>
      </c>
    </row>
    <row r="25689" spans="1:4" x14ac:dyDescent="0.25">
      <c r="A25689" s="2">
        <v>44849.548611111109</v>
      </c>
      <c r="B25689" t="s">
        <v>172</v>
      </c>
      <c r="C25689" t="s">
        <v>194</v>
      </c>
    </row>
    <row r="25690" spans="1:4" x14ac:dyDescent="0.25">
      <c r="A25690" s="2">
        <v>44849.548611111109</v>
      </c>
      <c r="B25690" t="s">
        <v>172</v>
      </c>
      <c r="C25690" t="s">
        <v>14001</v>
      </c>
    </row>
    <row r="25691" spans="1:4" x14ac:dyDescent="0.25">
      <c r="A25691" s="2">
        <v>44849.548611111109</v>
      </c>
      <c r="B25691" t="s">
        <v>172</v>
      </c>
      <c r="C25691" t="s">
        <v>10896</v>
      </c>
    </row>
    <row r="25692" spans="1:4" x14ac:dyDescent="0.25">
      <c r="A25692" s="2">
        <v>44849.548611111109</v>
      </c>
      <c r="B25692" t="s">
        <v>172</v>
      </c>
      <c r="C25692" t="s">
        <v>1249</v>
      </c>
    </row>
    <row r="25693" spans="1:4" x14ac:dyDescent="0.25">
      <c r="A25693" s="2">
        <v>44849.548611111109</v>
      </c>
      <c r="B25693" t="s">
        <v>172</v>
      </c>
      <c r="D25693" t="s">
        <v>952</v>
      </c>
    </row>
    <row r="25694" spans="1:4" x14ac:dyDescent="0.25">
      <c r="A25694" s="2">
        <v>44849.548611111109</v>
      </c>
      <c r="B25694" t="s">
        <v>172</v>
      </c>
      <c r="D25694" t="s">
        <v>1855</v>
      </c>
    </row>
    <row r="25695" spans="1:4" x14ac:dyDescent="0.25">
      <c r="A25695" s="2">
        <v>44849.548611111109</v>
      </c>
      <c r="B25695" t="s">
        <v>172</v>
      </c>
      <c r="D25695" t="s">
        <v>1007</v>
      </c>
    </row>
    <row r="25696" spans="1:4" x14ac:dyDescent="0.25">
      <c r="A25696" s="2">
        <v>44849.548611111109</v>
      </c>
      <c r="B25696" t="s">
        <v>172</v>
      </c>
      <c r="D25696" t="s">
        <v>899</v>
      </c>
    </row>
    <row r="25697" spans="1:4" x14ac:dyDescent="0.25">
      <c r="A25697" s="2">
        <v>44849.549305555556</v>
      </c>
      <c r="B25697" t="s">
        <v>172</v>
      </c>
      <c r="C25697" t="s">
        <v>14002</v>
      </c>
    </row>
    <row r="25698" spans="1:4" x14ac:dyDescent="0.25">
      <c r="A25698" s="2">
        <v>44849.549305555556</v>
      </c>
      <c r="B25698" t="s">
        <v>172</v>
      </c>
      <c r="C25698" t="s">
        <v>1249</v>
      </c>
    </row>
    <row r="25699" spans="1:4" x14ac:dyDescent="0.25">
      <c r="A25699" s="2">
        <v>44849.549305555556</v>
      </c>
      <c r="B25699" t="s">
        <v>172</v>
      </c>
      <c r="C25699" t="s">
        <v>14003</v>
      </c>
    </row>
    <row r="25700" spans="1:4" x14ac:dyDescent="0.25">
      <c r="A25700" s="2">
        <v>44849.549305555556</v>
      </c>
      <c r="B25700" t="s">
        <v>172</v>
      </c>
      <c r="C25700" t="s">
        <v>1249</v>
      </c>
    </row>
    <row r="25701" spans="1:4" x14ac:dyDescent="0.25">
      <c r="A25701" s="2">
        <v>44849.549305555556</v>
      </c>
      <c r="B25701" t="s">
        <v>172</v>
      </c>
      <c r="C25701" t="s">
        <v>194</v>
      </c>
    </row>
    <row r="25702" spans="1:4" x14ac:dyDescent="0.25">
      <c r="A25702" s="2">
        <v>44849.549305555556</v>
      </c>
      <c r="B25702" t="s">
        <v>172</v>
      </c>
      <c r="C25702" t="s">
        <v>14004</v>
      </c>
    </row>
    <row r="25703" spans="1:4" x14ac:dyDescent="0.25">
      <c r="A25703" s="2">
        <v>44849.549305555556</v>
      </c>
      <c r="B25703" t="s">
        <v>172</v>
      </c>
      <c r="D25703" t="s">
        <v>1013</v>
      </c>
    </row>
    <row r="25704" spans="1:4" x14ac:dyDescent="0.25">
      <c r="A25704" s="2">
        <v>44849.549305555556</v>
      </c>
      <c r="B25704" t="s">
        <v>172</v>
      </c>
      <c r="D25704" t="s">
        <v>845</v>
      </c>
    </row>
    <row r="25705" spans="1:4" x14ac:dyDescent="0.25">
      <c r="A25705" s="2">
        <v>44849.549305555556</v>
      </c>
      <c r="B25705" t="s">
        <v>172</v>
      </c>
      <c r="D25705" t="s">
        <v>834</v>
      </c>
    </row>
    <row r="25706" spans="1:4" x14ac:dyDescent="0.25">
      <c r="A25706" s="2">
        <v>44849.549305555556</v>
      </c>
      <c r="B25706" t="s">
        <v>172</v>
      </c>
      <c r="D25706" t="s">
        <v>904</v>
      </c>
    </row>
    <row r="25707" spans="1:4" x14ac:dyDescent="0.25">
      <c r="A25707" s="2">
        <v>44849.549305555556</v>
      </c>
      <c r="B25707" t="s">
        <v>172</v>
      </c>
      <c r="D25707" t="s">
        <v>970</v>
      </c>
    </row>
    <row r="25708" spans="1:4" x14ac:dyDescent="0.25">
      <c r="A25708" s="2">
        <v>44849.549305555556</v>
      </c>
      <c r="B25708" t="s">
        <v>172</v>
      </c>
      <c r="D25708" t="s">
        <v>955</v>
      </c>
    </row>
    <row r="25709" spans="1:4" x14ac:dyDescent="0.25">
      <c r="A25709" s="2">
        <v>44849.55</v>
      </c>
      <c r="B25709" t="s">
        <v>172</v>
      </c>
      <c r="C25709" t="s">
        <v>14005</v>
      </c>
    </row>
    <row r="25710" spans="1:4" x14ac:dyDescent="0.25">
      <c r="A25710" s="2">
        <v>44849.55</v>
      </c>
      <c r="B25710" t="s">
        <v>172</v>
      </c>
      <c r="C25710" t="s">
        <v>14006</v>
      </c>
    </row>
    <row r="25711" spans="1:4" x14ac:dyDescent="0.25">
      <c r="A25711" s="2">
        <v>44849.55</v>
      </c>
      <c r="B25711" t="s">
        <v>172</v>
      </c>
      <c r="D25711" t="s">
        <v>850</v>
      </c>
    </row>
    <row r="25712" spans="1:4" x14ac:dyDescent="0.25">
      <c r="A25712" s="2">
        <v>44849.55</v>
      </c>
      <c r="B25712" t="s">
        <v>172</v>
      </c>
      <c r="D25712" t="s">
        <v>893</v>
      </c>
    </row>
    <row r="25713" spans="1:4" x14ac:dyDescent="0.25">
      <c r="A25713" s="2">
        <v>44849.550694444442</v>
      </c>
      <c r="B25713" t="s">
        <v>172</v>
      </c>
      <c r="C25713" t="s">
        <v>14007</v>
      </c>
    </row>
    <row r="25714" spans="1:4" x14ac:dyDescent="0.25">
      <c r="A25714" s="2">
        <v>44849.550694444442</v>
      </c>
      <c r="B25714" t="s">
        <v>172</v>
      </c>
      <c r="C25714" t="s">
        <v>6437</v>
      </c>
    </row>
    <row r="25715" spans="1:4" x14ac:dyDescent="0.25">
      <c r="A25715" s="2">
        <v>44849.550694444442</v>
      </c>
      <c r="B25715" t="s">
        <v>172</v>
      </c>
      <c r="C25715" t="s">
        <v>14008</v>
      </c>
    </row>
    <row r="25716" spans="1:4" x14ac:dyDescent="0.25">
      <c r="A25716" s="2">
        <v>44849.550694444442</v>
      </c>
      <c r="B25716" t="s">
        <v>172</v>
      </c>
      <c r="C25716" t="s">
        <v>1249</v>
      </c>
    </row>
    <row r="25717" spans="1:4" x14ac:dyDescent="0.25">
      <c r="A25717" s="2">
        <v>44849.550694444442</v>
      </c>
      <c r="B25717" t="s">
        <v>172</v>
      </c>
      <c r="C25717" t="s">
        <v>14009</v>
      </c>
    </row>
    <row r="25718" spans="1:4" x14ac:dyDescent="0.25">
      <c r="A25718" s="2">
        <v>44849.550694444442</v>
      </c>
      <c r="B25718" t="s">
        <v>172</v>
      </c>
      <c r="D25718" t="s">
        <v>910</v>
      </c>
    </row>
    <row r="25719" spans="1:4" x14ac:dyDescent="0.25">
      <c r="A25719" s="2">
        <v>44849.550694444442</v>
      </c>
      <c r="B25719" t="s">
        <v>172</v>
      </c>
      <c r="D25719" t="s">
        <v>853</v>
      </c>
    </row>
    <row r="25720" spans="1:4" x14ac:dyDescent="0.25">
      <c r="A25720" s="2">
        <v>44849.550694444442</v>
      </c>
      <c r="B25720" t="s">
        <v>172</v>
      </c>
      <c r="D25720" t="s">
        <v>828</v>
      </c>
    </row>
    <row r="25721" spans="1:4" x14ac:dyDescent="0.25">
      <c r="A25721" s="2">
        <v>44849.550694444442</v>
      </c>
      <c r="B25721" t="s">
        <v>172</v>
      </c>
      <c r="D25721" t="s">
        <v>971</v>
      </c>
    </row>
    <row r="25722" spans="1:4" x14ac:dyDescent="0.25">
      <c r="A25722" s="2">
        <v>44849.550694444442</v>
      </c>
      <c r="B25722" t="s">
        <v>172</v>
      </c>
      <c r="D25722" t="s">
        <v>12955</v>
      </c>
    </row>
    <row r="25723" spans="1:4" x14ac:dyDescent="0.25">
      <c r="A25723" s="2">
        <v>44849.911111111112</v>
      </c>
      <c r="B25723" t="s">
        <v>10296</v>
      </c>
      <c r="C25723" t="s">
        <v>14322</v>
      </c>
    </row>
    <row r="25724" spans="1:4" x14ac:dyDescent="0.25">
      <c r="A25724" s="2">
        <v>44849.911111111112</v>
      </c>
      <c r="B25724" t="s">
        <v>10296</v>
      </c>
      <c r="D25724" t="s">
        <v>4988</v>
      </c>
    </row>
    <row r="25725" spans="1:4" x14ac:dyDescent="0.25">
      <c r="A25725" s="2">
        <v>44849.913194444445</v>
      </c>
      <c r="B25725" t="s">
        <v>10296</v>
      </c>
      <c r="C25725" t="s">
        <v>7205</v>
      </c>
    </row>
    <row r="25726" spans="1:4" x14ac:dyDescent="0.25">
      <c r="A25726" s="2">
        <v>44849.913194444445</v>
      </c>
      <c r="B25726" t="s">
        <v>10296</v>
      </c>
      <c r="C25726" t="s">
        <v>14323</v>
      </c>
    </row>
    <row r="25727" spans="1:4" x14ac:dyDescent="0.25">
      <c r="A25727" s="2">
        <v>44849.913194444445</v>
      </c>
      <c r="B25727" t="s">
        <v>10296</v>
      </c>
      <c r="D25727" t="s">
        <v>12743</v>
      </c>
    </row>
    <row r="25728" spans="1:4" x14ac:dyDescent="0.25">
      <c r="A25728" s="2">
        <v>44849.913194444445</v>
      </c>
      <c r="B25728" t="s">
        <v>10296</v>
      </c>
      <c r="D25728" t="s">
        <v>12742</v>
      </c>
    </row>
    <row r="25729" spans="1:4" x14ac:dyDescent="0.25">
      <c r="A25729" s="2">
        <v>44849.913888888892</v>
      </c>
      <c r="B25729" t="s">
        <v>10296</v>
      </c>
      <c r="C25729" t="s">
        <v>14324</v>
      </c>
    </row>
    <row r="25730" spans="1:4" x14ac:dyDescent="0.25">
      <c r="A25730" s="2">
        <v>44849.913888888892</v>
      </c>
      <c r="B25730" t="s">
        <v>10296</v>
      </c>
      <c r="D25730" t="s">
        <v>12740</v>
      </c>
    </row>
    <row r="25731" spans="1:4" x14ac:dyDescent="0.25">
      <c r="A25731" s="2">
        <v>44849.915277777778</v>
      </c>
      <c r="B25731" t="s">
        <v>10296</v>
      </c>
      <c r="C25731" t="s">
        <v>14325</v>
      </c>
    </row>
    <row r="25732" spans="1:4" x14ac:dyDescent="0.25">
      <c r="A25732" s="2">
        <v>44849.915277777778</v>
      </c>
      <c r="B25732" t="s">
        <v>10296</v>
      </c>
      <c r="C25732" t="s">
        <v>14326</v>
      </c>
    </row>
    <row r="25733" spans="1:4" x14ac:dyDescent="0.25">
      <c r="A25733" s="2">
        <v>44849.915277777778</v>
      </c>
      <c r="B25733" t="s">
        <v>10296</v>
      </c>
      <c r="D25733" t="s">
        <v>12742</v>
      </c>
    </row>
    <row r="25734" spans="1:4" x14ac:dyDescent="0.25">
      <c r="A25734" s="2">
        <v>44849.915277777778</v>
      </c>
      <c r="B25734" t="s">
        <v>10296</v>
      </c>
      <c r="D25734" t="s">
        <v>12739</v>
      </c>
    </row>
    <row r="25735" spans="1:4" x14ac:dyDescent="0.25">
      <c r="A25735" s="2">
        <v>44849.915972222225</v>
      </c>
      <c r="B25735" t="s">
        <v>10296</v>
      </c>
      <c r="C25735" t="s">
        <v>14327</v>
      </c>
    </row>
    <row r="25736" spans="1:4" x14ac:dyDescent="0.25">
      <c r="A25736" s="2">
        <v>44849.915972222225</v>
      </c>
      <c r="B25736" t="s">
        <v>10296</v>
      </c>
      <c r="D25736" t="s">
        <v>1897</v>
      </c>
    </row>
    <row r="25737" spans="1:4" x14ac:dyDescent="0.25">
      <c r="A25737" s="2">
        <v>44849.916666666664</v>
      </c>
      <c r="B25737" t="s">
        <v>10296</v>
      </c>
      <c r="C25737" t="s">
        <v>14328</v>
      </c>
    </row>
    <row r="25738" spans="1:4" x14ac:dyDescent="0.25">
      <c r="A25738" s="2">
        <v>44849.916666666664</v>
      </c>
      <c r="B25738" t="s">
        <v>10296</v>
      </c>
      <c r="D25738" t="s">
        <v>1898</v>
      </c>
    </row>
    <row r="25739" spans="1:4" x14ac:dyDescent="0.25">
      <c r="A25739" s="2">
        <v>44849.917361111111</v>
      </c>
      <c r="B25739" t="s">
        <v>10296</v>
      </c>
      <c r="C25739" t="s">
        <v>14329</v>
      </c>
    </row>
    <row r="25740" spans="1:4" x14ac:dyDescent="0.25">
      <c r="A25740" s="2">
        <v>44849.917361111111</v>
      </c>
      <c r="B25740" t="s">
        <v>10296</v>
      </c>
      <c r="C25740" t="s">
        <v>14330</v>
      </c>
    </row>
    <row r="25741" spans="1:4" x14ac:dyDescent="0.25">
      <c r="A25741" s="2">
        <v>44849.917361111111</v>
      </c>
      <c r="B25741" t="s">
        <v>10296</v>
      </c>
      <c r="D25741" t="s">
        <v>1855</v>
      </c>
    </row>
    <row r="25742" spans="1:4" x14ac:dyDescent="0.25">
      <c r="A25742" s="2">
        <v>44849.917361111111</v>
      </c>
      <c r="B25742" t="s">
        <v>10296</v>
      </c>
      <c r="D25742" t="s">
        <v>1854</v>
      </c>
    </row>
    <row r="25743" spans="1:4" x14ac:dyDescent="0.25">
      <c r="A25743" s="2">
        <v>44850.50277777778</v>
      </c>
      <c r="B25743" t="s">
        <v>176</v>
      </c>
      <c r="C25743" t="s">
        <v>14840</v>
      </c>
    </row>
    <row r="25744" spans="1:4" x14ac:dyDescent="0.25">
      <c r="A25744" s="2">
        <v>44850.50277777778</v>
      </c>
      <c r="B25744" t="s">
        <v>176</v>
      </c>
      <c r="D25744" t="s">
        <v>1876</v>
      </c>
    </row>
    <row r="25745" spans="1:4" x14ac:dyDescent="0.25">
      <c r="A25745" s="2">
        <v>44850.504166666666</v>
      </c>
      <c r="B25745" t="s">
        <v>176</v>
      </c>
      <c r="C25745" t="s">
        <v>14841</v>
      </c>
    </row>
    <row r="25746" spans="1:4" x14ac:dyDescent="0.25">
      <c r="A25746" s="2">
        <v>44850.504166666666</v>
      </c>
      <c r="B25746" t="s">
        <v>176</v>
      </c>
      <c r="D25746" t="s">
        <v>1877</v>
      </c>
    </row>
    <row r="25747" spans="1:4" x14ac:dyDescent="0.25">
      <c r="A25747" s="2">
        <v>44850.506944444445</v>
      </c>
      <c r="B25747" t="s">
        <v>176</v>
      </c>
      <c r="C25747" t="s">
        <v>14842</v>
      </c>
    </row>
    <row r="25748" spans="1:4" x14ac:dyDescent="0.25">
      <c r="A25748" s="2">
        <v>44850.506944444445</v>
      </c>
      <c r="B25748" t="s">
        <v>176</v>
      </c>
      <c r="D25748" t="s">
        <v>12743</v>
      </c>
    </row>
    <row r="25749" spans="1:4" x14ac:dyDescent="0.25">
      <c r="A25749" s="2">
        <v>44850.509027777778</v>
      </c>
      <c r="B25749" t="s">
        <v>176</v>
      </c>
      <c r="C25749" t="s">
        <v>14843</v>
      </c>
    </row>
    <row r="25750" spans="1:4" x14ac:dyDescent="0.25">
      <c r="A25750" s="2">
        <v>44850.509027777778</v>
      </c>
      <c r="B25750" t="s">
        <v>176</v>
      </c>
      <c r="D25750" t="s">
        <v>12819</v>
      </c>
    </row>
    <row r="25751" spans="1:4" x14ac:dyDescent="0.25">
      <c r="A25751" s="2">
        <v>44850.511805555558</v>
      </c>
      <c r="B25751" t="s">
        <v>176</v>
      </c>
      <c r="C25751" t="s">
        <v>14844</v>
      </c>
    </row>
    <row r="25752" spans="1:4" x14ac:dyDescent="0.25">
      <c r="A25752" s="2">
        <v>44850.511805555558</v>
      </c>
      <c r="B25752" t="s">
        <v>176</v>
      </c>
      <c r="D25752" t="s">
        <v>12739</v>
      </c>
    </row>
    <row r="25753" spans="1:4" x14ac:dyDescent="0.25">
      <c r="A25753" s="2">
        <v>44850.512499999997</v>
      </c>
      <c r="B25753" t="s">
        <v>176</v>
      </c>
      <c r="C25753" t="s">
        <v>14845</v>
      </c>
    </row>
    <row r="25754" spans="1:4" x14ac:dyDescent="0.25">
      <c r="A25754" s="2">
        <v>44850.512499999997</v>
      </c>
      <c r="B25754" t="s">
        <v>176</v>
      </c>
      <c r="D25754" t="s">
        <v>12760</v>
      </c>
    </row>
    <row r="25755" spans="1:4" x14ac:dyDescent="0.25">
      <c r="A25755" s="2">
        <v>44850.515277777777</v>
      </c>
      <c r="B25755" t="s">
        <v>176</v>
      </c>
      <c r="C25755" t="s">
        <v>14846</v>
      </c>
    </row>
    <row r="25756" spans="1:4" x14ac:dyDescent="0.25">
      <c r="A25756" s="2">
        <v>44850.515277777777</v>
      </c>
      <c r="B25756" t="s">
        <v>176</v>
      </c>
      <c r="D25756" t="s">
        <v>12742</v>
      </c>
    </row>
    <row r="25757" spans="1:4" x14ac:dyDescent="0.25">
      <c r="A25757" s="2">
        <v>44850.515972222223</v>
      </c>
      <c r="B25757" t="s">
        <v>176</v>
      </c>
      <c r="C25757" t="s">
        <v>1538</v>
      </c>
    </row>
    <row r="25758" spans="1:4" x14ac:dyDescent="0.25">
      <c r="A25758" s="2">
        <v>44850.515972222223</v>
      </c>
      <c r="B25758" t="s">
        <v>176</v>
      </c>
      <c r="C25758" t="s">
        <v>14847</v>
      </c>
    </row>
    <row r="25759" spans="1:4" x14ac:dyDescent="0.25">
      <c r="A25759" s="2">
        <v>44850.515972222223</v>
      </c>
      <c r="B25759" t="s">
        <v>176</v>
      </c>
      <c r="D25759" t="s">
        <v>1882</v>
      </c>
    </row>
    <row r="25760" spans="1:4" x14ac:dyDescent="0.25">
      <c r="A25760" s="2">
        <v>44850.515972222223</v>
      </c>
      <c r="B25760" t="s">
        <v>176</v>
      </c>
      <c r="D25760" t="s">
        <v>827</v>
      </c>
    </row>
    <row r="25761" spans="1:4" x14ac:dyDescent="0.25">
      <c r="A25761" s="2">
        <v>44850.51666666667</v>
      </c>
      <c r="B25761" t="s">
        <v>176</v>
      </c>
      <c r="C25761" t="s">
        <v>14848</v>
      </c>
    </row>
    <row r="25762" spans="1:4" x14ac:dyDescent="0.25">
      <c r="A25762" s="2">
        <v>44850.51666666667</v>
      </c>
      <c r="B25762" t="s">
        <v>176</v>
      </c>
      <c r="C25762" t="s">
        <v>14849</v>
      </c>
    </row>
    <row r="25763" spans="1:4" x14ac:dyDescent="0.25">
      <c r="A25763" s="2">
        <v>44850.51666666667</v>
      </c>
      <c r="B25763" t="s">
        <v>176</v>
      </c>
      <c r="C25763" t="s">
        <v>6438</v>
      </c>
    </row>
    <row r="25764" spans="1:4" x14ac:dyDescent="0.25">
      <c r="A25764" s="2">
        <v>44850.51666666667</v>
      </c>
      <c r="B25764" t="s">
        <v>176</v>
      </c>
      <c r="C25764" t="s">
        <v>14850</v>
      </c>
    </row>
    <row r="25765" spans="1:4" x14ac:dyDescent="0.25">
      <c r="A25765" s="2">
        <v>44850.51666666667</v>
      </c>
      <c r="B25765" t="s">
        <v>176</v>
      </c>
      <c r="D25765" t="s">
        <v>825</v>
      </c>
    </row>
    <row r="25766" spans="1:4" x14ac:dyDescent="0.25">
      <c r="A25766" s="2">
        <v>44850.51666666667</v>
      </c>
      <c r="B25766" t="s">
        <v>176</v>
      </c>
      <c r="D25766" t="s">
        <v>853</v>
      </c>
    </row>
    <row r="25767" spans="1:4" x14ac:dyDescent="0.25">
      <c r="A25767" s="2">
        <v>44850.51666666667</v>
      </c>
      <c r="B25767" t="s">
        <v>176</v>
      </c>
      <c r="D25767" t="s">
        <v>954</v>
      </c>
    </row>
    <row r="25768" spans="1:4" x14ac:dyDescent="0.25">
      <c r="A25768" s="2">
        <v>44850.51666666667</v>
      </c>
      <c r="B25768" t="s">
        <v>176</v>
      </c>
      <c r="D25768" t="s">
        <v>908</v>
      </c>
    </row>
    <row r="25769" spans="1:4" x14ac:dyDescent="0.25">
      <c r="A25769" s="2">
        <v>44850.518055555556</v>
      </c>
      <c r="B25769" t="s">
        <v>176</v>
      </c>
      <c r="C25769" t="s">
        <v>14851</v>
      </c>
    </row>
    <row r="25770" spans="1:4" x14ac:dyDescent="0.25">
      <c r="A25770" s="2">
        <v>44850.518055555556</v>
      </c>
      <c r="B25770" t="s">
        <v>176</v>
      </c>
      <c r="D25770" t="s">
        <v>848</v>
      </c>
    </row>
    <row r="25771" spans="1:4" x14ac:dyDescent="0.25">
      <c r="A25771" s="2">
        <v>44850.605555555558</v>
      </c>
      <c r="B25771" t="s">
        <v>3</v>
      </c>
      <c r="C25771" t="s">
        <v>13877</v>
      </c>
    </row>
    <row r="25772" spans="1:4" x14ac:dyDescent="0.25">
      <c r="A25772" s="2">
        <v>44850.605555555558</v>
      </c>
      <c r="B25772" t="s">
        <v>3</v>
      </c>
      <c r="D25772" t="s">
        <v>1922</v>
      </c>
    </row>
    <row r="25773" spans="1:4" x14ac:dyDescent="0.25">
      <c r="A25773" s="2">
        <v>44850.606944444444</v>
      </c>
      <c r="B25773" t="s">
        <v>3</v>
      </c>
      <c r="C25773" t="s">
        <v>13878</v>
      </c>
    </row>
    <row r="25774" spans="1:4" x14ac:dyDescent="0.25">
      <c r="A25774" s="2">
        <v>44850.606944444444</v>
      </c>
      <c r="B25774" t="s">
        <v>3</v>
      </c>
      <c r="D25774" t="s">
        <v>12739</v>
      </c>
    </row>
    <row r="25775" spans="1:4" x14ac:dyDescent="0.25">
      <c r="A25775" s="2">
        <v>44850.609027777777</v>
      </c>
      <c r="B25775" t="s">
        <v>3</v>
      </c>
      <c r="C25775" t="s">
        <v>13879</v>
      </c>
    </row>
    <row r="25776" spans="1:4" x14ac:dyDescent="0.25">
      <c r="A25776" s="2">
        <v>44850.609027777777</v>
      </c>
      <c r="B25776" t="s">
        <v>3</v>
      </c>
      <c r="D25776" t="s">
        <v>12760</v>
      </c>
    </row>
    <row r="25777" spans="1:4" x14ac:dyDescent="0.25">
      <c r="A25777" s="2">
        <v>44850.61041666667</v>
      </c>
      <c r="B25777" t="s">
        <v>3</v>
      </c>
      <c r="C25777" t="s">
        <v>13880</v>
      </c>
    </row>
    <row r="25778" spans="1:4" x14ac:dyDescent="0.25">
      <c r="A25778" s="2">
        <v>44850.61041666667</v>
      </c>
      <c r="B25778" t="s">
        <v>3</v>
      </c>
      <c r="C25778" t="s">
        <v>6567</v>
      </c>
    </row>
    <row r="25779" spans="1:4" x14ac:dyDescent="0.25">
      <c r="A25779" s="2">
        <v>44850.61041666667</v>
      </c>
      <c r="B25779" t="s">
        <v>3</v>
      </c>
      <c r="D25779" t="s">
        <v>12819</v>
      </c>
    </row>
    <row r="25780" spans="1:4" x14ac:dyDescent="0.25">
      <c r="A25780" s="2">
        <v>44850.61041666667</v>
      </c>
      <c r="B25780" t="s">
        <v>3</v>
      </c>
      <c r="D25780" t="s">
        <v>1888</v>
      </c>
    </row>
    <row r="25781" spans="1:4" x14ac:dyDescent="0.25">
      <c r="A25781" s="2">
        <v>44850.77847222222</v>
      </c>
      <c r="B25781" t="s">
        <v>10304</v>
      </c>
      <c r="D25781" t="s">
        <v>5063</v>
      </c>
    </row>
    <row r="25782" spans="1:4" x14ac:dyDescent="0.25">
      <c r="A25782" s="2">
        <v>44850.779166666667</v>
      </c>
      <c r="B25782" t="s">
        <v>10304</v>
      </c>
      <c r="C25782" t="s">
        <v>13339</v>
      </c>
    </row>
    <row r="25783" spans="1:4" x14ac:dyDescent="0.25">
      <c r="A25783" s="2">
        <v>44850.779166666667</v>
      </c>
      <c r="B25783" t="s">
        <v>10304</v>
      </c>
      <c r="D25783" t="s">
        <v>1897</v>
      </c>
    </row>
    <row r="25784" spans="1:4" x14ac:dyDescent="0.25">
      <c r="A25784" s="2">
        <v>44850.779861111114</v>
      </c>
      <c r="B25784" t="s">
        <v>10304</v>
      </c>
      <c r="C25784" t="s">
        <v>13340</v>
      </c>
    </row>
    <row r="25785" spans="1:4" x14ac:dyDescent="0.25">
      <c r="A25785" s="2">
        <v>44850.779861111114</v>
      </c>
      <c r="B25785" t="s">
        <v>10304</v>
      </c>
      <c r="D25785" t="s">
        <v>12743</v>
      </c>
    </row>
    <row r="25786" spans="1:4" x14ac:dyDescent="0.25">
      <c r="A25786" s="2">
        <v>44850.780555555553</v>
      </c>
      <c r="B25786" t="s">
        <v>10304</v>
      </c>
      <c r="C25786" t="s">
        <v>13341</v>
      </c>
    </row>
    <row r="25787" spans="1:4" x14ac:dyDescent="0.25">
      <c r="A25787" s="2">
        <v>44850.780555555553</v>
      </c>
      <c r="B25787" t="s">
        <v>10304</v>
      </c>
      <c r="D25787" t="s">
        <v>12819</v>
      </c>
    </row>
    <row r="25788" spans="1:4" x14ac:dyDescent="0.25">
      <c r="A25788" s="2">
        <v>44850.78125</v>
      </c>
      <c r="B25788" t="s">
        <v>10304</v>
      </c>
      <c r="C25788" t="s">
        <v>13342</v>
      </c>
    </row>
    <row r="25789" spans="1:4" x14ac:dyDescent="0.25">
      <c r="A25789" s="2">
        <v>44850.78125</v>
      </c>
      <c r="B25789" t="s">
        <v>10304</v>
      </c>
      <c r="D25789" t="s">
        <v>12739</v>
      </c>
    </row>
    <row r="25790" spans="1:4" x14ac:dyDescent="0.25">
      <c r="A25790" s="2">
        <v>44850.781944444447</v>
      </c>
      <c r="B25790" t="s">
        <v>10304</v>
      </c>
      <c r="C25790" t="s">
        <v>13343</v>
      </c>
    </row>
    <row r="25791" spans="1:4" x14ac:dyDescent="0.25">
      <c r="A25791" s="2">
        <v>44850.781944444447</v>
      </c>
      <c r="B25791" t="s">
        <v>10304</v>
      </c>
      <c r="D25791" t="s">
        <v>12760</v>
      </c>
    </row>
    <row r="25792" spans="1:4" x14ac:dyDescent="0.25">
      <c r="A25792" s="2">
        <v>44850.783333333333</v>
      </c>
      <c r="B25792" t="s">
        <v>10304</v>
      </c>
      <c r="C25792" t="s">
        <v>13344</v>
      </c>
    </row>
    <row r="25793" spans="1:4" x14ac:dyDescent="0.25">
      <c r="A25793" s="2">
        <v>44850.783333333333</v>
      </c>
      <c r="B25793" t="s">
        <v>10304</v>
      </c>
      <c r="C25793" t="s">
        <v>1538</v>
      </c>
    </row>
    <row r="25794" spans="1:4" x14ac:dyDescent="0.25">
      <c r="A25794" s="2">
        <v>44850.783333333333</v>
      </c>
      <c r="B25794" t="s">
        <v>10304</v>
      </c>
      <c r="D25794" t="s">
        <v>12742</v>
      </c>
    </row>
    <row r="25795" spans="1:4" x14ac:dyDescent="0.25">
      <c r="A25795" s="2">
        <v>44850.783333333333</v>
      </c>
      <c r="B25795" t="s">
        <v>10304</v>
      </c>
      <c r="D25795" t="s">
        <v>952</v>
      </c>
    </row>
    <row r="25796" spans="1:4" x14ac:dyDescent="0.25">
      <c r="A25796" s="2">
        <v>44850.784722222219</v>
      </c>
      <c r="B25796" t="s">
        <v>10304</v>
      </c>
      <c r="C25796" t="s">
        <v>13345</v>
      </c>
    </row>
    <row r="25797" spans="1:4" x14ac:dyDescent="0.25">
      <c r="A25797" s="2">
        <v>44850.784722222219</v>
      </c>
      <c r="B25797" t="s">
        <v>10304</v>
      </c>
      <c r="D25797" t="s">
        <v>12857</v>
      </c>
    </row>
    <row r="25798" spans="1:4" x14ac:dyDescent="0.25">
      <c r="A25798" s="2">
        <v>44850.785416666666</v>
      </c>
      <c r="B25798" t="s">
        <v>10304</v>
      </c>
      <c r="C25798" t="s">
        <v>13346</v>
      </c>
    </row>
    <row r="25799" spans="1:4" x14ac:dyDescent="0.25">
      <c r="A25799" s="2">
        <v>44850.785416666666</v>
      </c>
      <c r="B25799" t="s">
        <v>10304</v>
      </c>
      <c r="C25799" t="s">
        <v>13347</v>
      </c>
    </row>
    <row r="25800" spans="1:4" x14ac:dyDescent="0.25">
      <c r="A25800" s="2">
        <v>44850.785416666666</v>
      </c>
      <c r="B25800" t="s">
        <v>10304</v>
      </c>
      <c r="D25800" t="s">
        <v>844</v>
      </c>
    </row>
    <row r="25801" spans="1:4" x14ac:dyDescent="0.25">
      <c r="A25801" s="2">
        <v>44850.785416666666</v>
      </c>
      <c r="B25801" t="s">
        <v>10304</v>
      </c>
      <c r="D25801" t="s">
        <v>845</v>
      </c>
    </row>
    <row r="25802" spans="1:4" x14ac:dyDescent="0.25">
      <c r="A25802" s="2">
        <v>44850.786111111112</v>
      </c>
      <c r="B25802" t="s">
        <v>10304</v>
      </c>
      <c r="C25802" t="s">
        <v>13348</v>
      </c>
    </row>
    <row r="25803" spans="1:4" x14ac:dyDescent="0.25">
      <c r="A25803" s="2">
        <v>44850.786111111112</v>
      </c>
      <c r="B25803" t="s">
        <v>10304</v>
      </c>
      <c r="C25803" t="s">
        <v>6443</v>
      </c>
    </row>
    <row r="25804" spans="1:4" x14ac:dyDescent="0.25">
      <c r="A25804" s="2">
        <v>44850.786111111112</v>
      </c>
      <c r="B25804" t="s">
        <v>10304</v>
      </c>
      <c r="C25804" t="s">
        <v>13349</v>
      </c>
    </row>
    <row r="25805" spans="1:4" x14ac:dyDescent="0.25">
      <c r="A25805" s="2">
        <v>44850.786111111112</v>
      </c>
      <c r="B25805" t="s">
        <v>10304</v>
      </c>
      <c r="D25805" t="s">
        <v>954</v>
      </c>
    </row>
    <row r="25806" spans="1:4" x14ac:dyDescent="0.25">
      <c r="A25806" s="2">
        <v>44850.786111111112</v>
      </c>
      <c r="B25806" t="s">
        <v>10304</v>
      </c>
      <c r="D25806" t="s">
        <v>908</v>
      </c>
    </row>
    <row r="25807" spans="1:4" x14ac:dyDescent="0.25">
      <c r="A25807" s="2">
        <v>44850.786111111112</v>
      </c>
      <c r="B25807" t="s">
        <v>10304</v>
      </c>
      <c r="D25807" t="s">
        <v>848</v>
      </c>
    </row>
    <row r="25808" spans="1:4" x14ac:dyDescent="0.25">
      <c r="A25808" s="2">
        <v>44850.786805555559</v>
      </c>
      <c r="B25808" t="s">
        <v>10304</v>
      </c>
      <c r="C25808" t="s">
        <v>13350</v>
      </c>
    </row>
    <row r="25809" spans="1:4" x14ac:dyDescent="0.25">
      <c r="A25809" s="2">
        <v>44850.786805555559</v>
      </c>
      <c r="B25809" t="s">
        <v>10304</v>
      </c>
      <c r="C25809" t="s">
        <v>1538</v>
      </c>
    </row>
    <row r="25810" spans="1:4" x14ac:dyDescent="0.25">
      <c r="A25810" s="2">
        <v>44850.786805555559</v>
      </c>
      <c r="B25810" t="s">
        <v>10304</v>
      </c>
      <c r="C25810" t="s">
        <v>6386</v>
      </c>
    </row>
    <row r="25811" spans="1:4" x14ac:dyDescent="0.25">
      <c r="A25811" s="2">
        <v>44850.786805555559</v>
      </c>
      <c r="B25811" t="s">
        <v>10304</v>
      </c>
      <c r="C25811" t="s">
        <v>13351</v>
      </c>
    </row>
    <row r="25812" spans="1:4" x14ac:dyDescent="0.25">
      <c r="A25812" s="2">
        <v>44850.786805555559</v>
      </c>
      <c r="B25812" t="s">
        <v>10304</v>
      </c>
      <c r="C25812" t="s">
        <v>194</v>
      </c>
    </row>
    <row r="25813" spans="1:4" x14ac:dyDescent="0.25">
      <c r="A25813" s="2">
        <v>44850.786805555559</v>
      </c>
      <c r="B25813" t="s">
        <v>10304</v>
      </c>
      <c r="D25813" t="s">
        <v>849</v>
      </c>
    </row>
    <row r="25814" spans="1:4" x14ac:dyDescent="0.25">
      <c r="A25814" s="2">
        <v>44850.786805555559</v>
      </c>
      <c r="B25814" t="s">
        <v>10304</v>
      </c>
      <c r="D25814" t="s">
        <v>995</v>
      </c>
    </row>
    <row r="25815" spans="1:4" x14ac:dyDescent="0.25">
      <c r="A25815" s="2">
        <v>44850.786805555559</v>
      </c>
      <c r="B25815" t="s">
        <v>10304</v>
      </c>
      <c r="D25815" t="s">
        <v>971</v>
      </c>
    </row>
    <row r="25816" spans="1:4" x14ac:dyDescent="0.25">
      <c r="A25816" s="2">
        <v>44850.786805555559</v>
      </c>
      <c r="B25816" t="s">
        <v>10304</v>
      </c>
      <c r="D25816" t="s">
        <v>852</v>
      </c>
    </row>
    <row r="25817" spans="1:4" x14ac:dyDescent="0.25">
      <c r="A25817" s="2">
        <v>44850.786805555559</v>
      </c>
      <c r="B25817" t="s">
        <v>10304</v>
      </c>
      <c r="D25817" t="s">
        <v>973</v>
      </c>
    </row>
    <row r="25818" spans="1:4" x14ac:dyDescent="0.25">
      <c r="A25818" s="2">
        <v>44850.788888888892</v>
      </c>
      <c r="B25818" t="s">
        <v>164</v>
      </c>
      <c r="C25818" t="s">
        <v>13112</v>
      </c>
    </row>
    <row r="25819" spans="1:4" x14ac:dyDescent="0.25">
      <c r="A25819" s="2">
        <v>44850.788888888892</v>
      </c>
      <c r="B25819" t="s">
        <v>164</v>
      </c>
      <c r="D25819" t="s">
        <v>5001</v>
      </c>
    </row>
    <row r="25820" spans="1:4" x14ac:dyDescent="0.25">
      <c r="A25820" s="2">
        <v>44850.793055555558</v>
      </c>
      <c r="B25820" t="s">
        <v>164</v>
      </c>
      <c r="C25820" t="s">
        <v>13113</v>
      </c>
    </row>
    <row r="25821" spans="1:4" x14ac:dyDescent="0.25">
      <c r="A25821" s="2">
        <v>44850.793055555558</v>
      </c>
      <c r="B25821" t="s">
        <v>164</v>
      </c>
      <c r="D25821" t="s">
        <v>12743</v>
      </c>
    </row>
    <row r="25822" spans="1:4" x14ac:dyDescent="0.25">
      <c r="A25822" s="2">
        <v>44850.794444444444</v>
      </c>
      <c r="B25822" t="s">
        <v>164</v>
      </c>
      <c r="C25822" t="s">
        <v>13114</v>
      </c>
    </row>
    <row r="25823" spans="1:4" x14ac:dyDescent="0.25">
      <c r="A25823" s="2">
        <v>44850.794444444444</v>
      </c>
      <c r="B25823" t="s">
        <v>1148</v>
      </c>
      <c r="C25823" t="s">
        <v>14582</v>
      </c>
    </row>
    <row r="25824" spans="1:4" x14ac:dyDescent="0.25">
      <c r="A25824" s="2">
        <v>44850.794444444444</v>
      </c>
      <c r="B25824" t="s">
        <v>164</v>
      </c>
      <c r="D25824" t="s">
        <v>12742</v>
      </c>
    </row>
    <row r="25825" spans="1:4" x14ac:dyDescent="0.25">
      <c r="A25825" s="2">
        <v>44850.794444444444</v>
      </c>
      <c r="B25825" t="s">
        <v>1148</v>
      </c>
      <c r="D25825" t="s">
        <v>5019</v>
      </c>
    </row>
    <row r="25826" spans="1:4" x14ac:dyDescent="0.25">
      <c r="A25826" s="2">
        <v>44850.79583333333</v>
      </c>
      <c r="B25826" t="s">
        <v>164</v>
      </c>
      <c r="C25826" t="s">
        <v>13115</v>
      </c>
    </row>
    <row r="25827" spans="1:4" x14ac:dyDescent="0.25">
      <c r="A25827" s="2">
        <v>44850.79583333333</v>
      </c>
      <c r="B25827" t="s">
        <v>1148</v>
      </c>
      <c r="C25827" t="s">
        <v>14583</v>
      </c>
    </row>
    <row r="25828" spans="1:4" x14ac:dyDescent="0.25">
      <c r="A25828" s="2">
        <v>44850.79583333333</v>
      </c>
      <c r="B25828" t="s">
        <v>164</v>
      </c>
      <c r="D25828" t="s">
        <v>12739</v>
      </c>
    </row>
    <row r="25829" spans="1:4" x14ac:dyDescent="0.25">
      <c r="A25829" s="2">
        <v>44850.79583333333</v>
      </c>
      <c r="B25829" t="s">
        <v>1148</v>
      </c>
      <c r="D25829" t="s">
        <v>12739</v>
      </c>
    </row>
    <row r="25830" spans="1:4" x14ac:dyDescent="0.25">
      <c r="A25830" s="2">
        <v>44850.797222222223</v>
      </c>
      <c r="B25830" t="s">
        <v>1148</v>
      </c>
      <c r="C25830" t="s">
        <v>14584</v>
      </c>
    </row>
    <row r="25831" spans="1:4" x14ac:dyDescent="0.25">
      <c r="A25831" s="2">
        <v>44850.797222222223</v>
      </c>
      <c r="B25831" t="s">
        <v>1148</v>
      </c>
      <c r="C25831" t="s">
        <v>14585</v>
      </c>
    </row>
    <row r="25832" spans="1:4" x14ac:dyDescent="0.25">
      <c r="A25832" s="2">
        <v>44850.797222222223</v>
      </c>
      <c r="B25832" t="s">
        <v>1148</v>
      </c>
      <c r="D25832" t="s">
        <v>1877</v>
      </c>
    </row>
    <row r="25833" spans="1:4" x14ac:dyDescent="0.25">
      <c r="A25833" s="2">
        <v>44850.797222222223</v>
      </c>
      <c r="B25833" t="s">
        <v>1148</v>
      </c>
      <c r="D25833" t="s">
        <v>12824</v>
      </c>
    </row>
    <row r="25834" spans="1:4" x14ac:dyDescent="0.25">
      <c r="A25834" s="2">
        <v>44850.79791666667</v>
      </c>
      <c r="B25834" t="s">
        <v>164</v>
      </c>
      <c r="C25834" t="s">
        <v>13116</v>
      </c>
    </row>
    <row r="25835" spans="1:4" x14ac:dyDescent="0.25">
      <c r="A25835" s="2">
        <v>44850.79791666667</v>
      </c>
      <c r="B25835" t="s">
        <v>164</v>
      </c>
      <c r="D25835" t="s">
        <v>12760</v>
      </c>
    </row>
    <row r="25836" spans="1:4" x14ac:dyDescent="0.25">
      <c r="A25836" s="2">
        <v>44850.798611111109</v>
      </c>
      <c r="B25836" t="s">
        <v>1148</v>
      </c>
      <c r="C25836" t="s">
        <v>14586</v>
      </c>
    </row>
    <row r="25837" spans="1:4" x14ac:dyDescent="0.25">
      <c r="A25837" s="2">
        <v>44850.798611111109</v>
      </c>
      <c r="B25837" t="s">
        <v>1148</v>
      </c>
      <c r="D25837" t="s">
        <v>12742</v>
      </c>
    </row>
    <row r="25838" spans="1:4" x14ac:dyDescent="0.25">
      <c r="A25838" s="2">
        <v>44850.833333333336</v>
      </c>
      <c r="B25838" t="s">
        <v>185</v>
      </c>
      <c r="C25838" t="s">
        <v>13096</v>
      </c>
    </row>
    <row r="25839" spans="1:4" x14ac:dyDescent="0.25">
      <c r="A25839" s="2">
        <v>44850.833333333336</v>
      </c>
      <c r="B25839" t="s">
        <v>185</v>
      </c>
      <c r="D25839" t="s">
        <v>4994</v>
      </c>
    </row>
    <row r="25840" spans="1:4" x14ac:dyDescent="0.25">
      <c r="A25840" s="2">
        <v>44850.834722222222</v>
      </c>
      <c r="B25840" t="s">
        <v>185</v>
      </c>
      <c r="C25840" t="s">
        <v>13097</v>
      </c>
    </row>
    <row r="25841" spans="1:4" x14ac:dyDescent="0.25">
      <c r="A25841" s="2">
        <v>44850.834722222222</v>
      </c>
      <c r="B25841" t="s">
        <v>185</v>
      </c>
      <c r="C25841" t="s">
        <v>13098</v>
      </c>
    </row>
    <row r="25842" spans="1:4" x14ac:dyDescent="0.25">
      <c r="A25842" s="2">
        <v>44850.834722222222</v>
      </c>
      <c r="B25842" t="s">
        <v>185</v>
      </c>
      <c r="C25842" t="s">
        <v>13099</v>
      </c>
    </row>
    <row r="25843" spans="1:4" x14ac:dyDescent="0.25">
      <c r="A25843" s="2">
        <v>44850.834722222222</v>
      </c>
      <c r="B25843" t="s">
        <v>185</v>
      </c>
      <c r="D25843" t="s">
        <v>12743</v>
      </c>
    </row>
    <row r="25844" spans="1:4" x14ac:dyDescent="0.25">
      <c r="A25844" s="2">
        <v>44850.834722222222</v>
      </c>
      <c r="B25844" t="s">
        <v>185</v>
      </c>
      <c r="D25844" t="s">
        <v>12742</v>
      </c>
    </row>
    <row r="25845" spans="1:4" x14ac:dyDescent="0.25">
      <c r="A25845" s="2">
        <v>44850.834722222222</v>
      </c>
      <c r="B25845" t="s">
        <v>185</v>
      </c>
      <c r="D25845" t="s">
        <v>1873</v>
      </c>
    </row>
    <row r="25846" spans="1:4" x14ac:dyDescent="0.25">
      <c r="A25846" s="2">
        <v>44850.835416666669</v>
      </c>
      <c r="B25846" t="s">
        <v>185</v>
      </c>
      <c r="C25846" t="s">
        <v>13100</v>
      </c>
    </row>
    <row r="25847" spans="1:4" x14ac:dyDescent="0.25">
      <c r="A25847" s="2">
        <v>44850.835416666669</v>
      </c>
      <c r="B25847" t="s">
        <v>185</v>
      </c>
      <c r="C25847" t="s">
        <v>13101</v>
      </c>
    </row>
    <row r="25848" spans="1:4" x14ac:dyDescent="0.25">
      <c r="A25848" s="2">
        <v>44850.835416666669</v>
      </c>
      <c r="B25848" t="s">
        <v>185</v>
      </c>
      <c r="D25848" t="s">
        <v>12739</v>
      </c>
    </row>
    <row r="25849" spans="1:4" x14ac:dyDescent="0.25">
      <c r="A25849" s="2">
        <v>44850.835416666669</v>
      </c>
      <c r="B25849" t="s">
        <v>185</v>
      </c>
      <c r="D25849" t="s">
        <v>12760</v>
      </c>
    </row>
    <row r="25850" spans="1:4" x14ac:dyDescent="0.25">
      <c r="A25850" s="2">
        <v>44850.836111111108</v>
      </c>
      <c r="B25850" t="s">
        <v>185</v>
      </c>
      <c r="C25850" t="s">
        <v>13102</v>
      </c>
    </row>
    <row r="25851" spans="1:4" x14ac:dyDescent="0.25">
      <c r="A25851" s="2">
        <v>44850.836111111108</v>
      </c>
      <c r="B25851" t="s">
        <v>185</v>
      </c>
      <c r="C25851" t="s">
        <v>13091</v>
      </c>
    </row>
    <row r="25852" spans="1:4" x14ac:dyDescent="0.25">
      <c r="A25852" s="2">
        <v>44850.836111111108</v>
      </c>
      <c r="B25852" t="s">
        <v>185</v>
      </c>
      <c r="D25852" t="s">
        <v>12742</v>
      </c>
    </row>
    <row r="25853" spans="1:4" x14ac:dyDescent="0.25">
      <c r="A25853" s="2">
        <v>44850.836111111108</v>
      </c>
      <c r="B25853" t="s">
        <v>185</v>
      </c>
      <c r="D25853" t="s">
        <v>1882</v>
      </c>
    </row>
    <row r="25854" spans="1:4" x14ac:dyDescent="0.25">
      <c r="A25854" s="2">
        <v>44850.836805555555</v>
      </c>
      <c r="B25854" t="s">
        <v>185</v>
      </c>
      <c r="C25854" t="s">
        <v>7606</v>
      </c>
    </row>
    <row r="25855" spans="1:4" x14ac:dyDescent="0.25">
      <c r="A25855" s="2">
        <v>44850.836805555555</v>
      </c>
      <c r="B25855" t="s">
        <v>185</v>
      </c>
      <c r="D25855" t="s">
        <v>1854</v>
      </c>
    </row>
    <row r="25856" spans="1:4" x14ac:dyDescent="0.25">
      <c r="A25856" s="2">
        <v>44850.837500000001</v>
      </c>
      <c r="B25856" t="s">
        <v>185</v>
      </c>
      <c r="C25856" t="s">
        <v>13103</v>
      </c>
    </row>
    <row r="25857" spans="1:4" x14ac:dyDescent="0.25">
      <c r="A25857" s="2">
        <v>44850.837500000001</v>
      </c>
      <c r="B25857" t="s">
        <v>185</v>
      </c>
      <c r="C25857" t="s">
        <v>7606</v>
      </c>
    </row>
    <row r="25858" spans="1:4" x14ac:dyDescent="0.25">
      <c r="A25858" s="2">
        <v>44850.837500000001</v>
      </c>
      <c r="B25858" t="s">
        <v>185</v>
      </c>
      <c r="C25858" t="s">
        <v>13104</v>
      </c>
    </row>
    <row r="25859" spans="1:4" x14ac:dyDescent="0.25">
      <c r="A25859" s="2">
        <v>44850.837500000001</v>
      </c>
      <c r="B25859" t="s">
        <v>185</v>
      </c>
      <c r="D25859" t="s">
        <v>856</v>
      </c>
    </row>
    <row r="25860" spans="1:4" x14ac:dyDescent="0.25">
      <c r="A25860" s="2">
        <v>44850.837500000001</v>
      </c>
      <c r="B25860" t="s">
        <v>185</v>
      </c>
      <c r="D25860" t="s">
        <v>4991</v>
      </c>
    </row>
    <row r="25861" spans="1:4" x14ac:dyDescent="0.25">
      <c r="A25861" s="2">
        <v>44850.837500000001</v>
      </c>
      <c r="B25861" t="s">
        <v>185</v>
      </c>
      <c r="D25861" t="s">
        <v>12955</v>
      </c>
    </row>
    <row r="25862" spans="1:4" x14ac:dyDescent="0.25">
      <c r="A25862" s="2">
        <v>44850.84652777778</v>
      </c>
      <c r="B25862" t="s">
        <v>164</v>
      </c>
      <c r="C25862" t="s">
        <v>1249</v>
      </c>
    </row>
    <row r="25863" spans="1:4" x14ac:dyDescent="0.25">
      <c r="A25863" s="2">
        <v>44850.84652777778</v>
      </c>
      <c r="B25863" t="s">
        <v>164</v>
      </c>
      <c r="D25863" t="s">
        <v>5001</v>
      </c>
    </row>
    <row r="25864" spans="1:4" x14ac:dyDescent="0.25">
      <c r="A25864" s="2">
        <v>44850.847222222219</v>
      </c>
      <c r="B25864" t="s">
        <v>164</v>
      </c>
      <c r="C25864" t="s">
        <v>6853</v>
      </c>
    </row>
    <row r="25865" spans="1:4" x14ac:dyDescent="0.25">
      <c r="A25865" s="2">
        <v>44850.847222222219</v>
      </c>
      <c r="B25865" t="s">
        <v>164</v>
      </c>
      <c r="C25865" t="s">
        <v>14010</v>
      </c>
    </row>
    <row r="25866" spans="1:4" x14ac:dyDescent="0.25">
      <c r="A25866" s="2">
        <v>44850.847222222219</v>
      </c>
      <c r="B25866" t="s">
        <v>164</v>
      </c>
      <c r="D25866" t="s">
        <v>12739</v>
      </c>
    </row>
    <row r="25867" spans="1:4" x14ac:dyDescent="0.25">
      <c r="A25867" s="2">
        <v>44850.847222222219</v>
      </c>
      <c r="B25867" t="s">
        <v>164</v>
      </c>
      <c r="D25867" t="s">
        <v>12743</v>
      </c>
    </row>
    <row r="25868" spans="1:4" x14ac:dyDescent="0.25">
      <c r="A25868" s="2">
        <v>44850.847916666666</v>
      </c>
      <c r="B25868" t="s">
        <v>164</v>
      </c>
      <c r="C25868" t="s">
        <v>14011</v>
      </c>
    </row>
    <row r="25869" spans="1:4" x14ac:dyDescent="0.25">
      <c r="A25869" s="2">
        <v>44850.847916666666</v>
      </c>
      <c r="B25869" t="s">
        <v>164</v>
      </c>
      <c r="C25869" t="s">
        <v>1249</v>
      </c>
    </row>
    <row r="25870" spans="1:4" x14ac:dyDescent="0.25">
      <c r="A25870" s="2">
        <v>44850.847916666666</v>
      </c>
      <c r="B25870" t="s">
        <v>164</v>
      </c>
      <c r="D25870" t="s">
        <v>12819</v>
      </c>
    </row>
    <row r="25871" spans="1:4" x14ac:dyDescent="0.25">
      <c r="A25871" s="2">
        <v>44850.847916666666</v>
      </c>
      <c r="B25871" t="s">
        <v>164</v>
      </c>
      <c r="D25871" t="s">
        <v>1888</v>
      </c>
    </row>
    <row r="25872" spans="1:4" x14ac:dyDescent="0.25">
      <c r="A25872" s="2">
        <v>44850.848611111112</v>
      </c>
      <c r="B25872" t="s">
        <v>164</v>
      </c>
      <c r="C25872" t="s">
        <v>14012</v>
      </c>
    </row>
    <row r="25873" spans="1:4" x14ac:dyDescent="0.25">
      <c r="A25873" s="2">
        <v>44850.848611111112</v>
      </c>
      <c r="B25873" t="s">
        <v>164</v>
      </c>
      <c r="D25873" t="s">
        <v>12760</v>
      </c>
    </row>
    <row r="25874" spans="1:4" x14ac:dyDescent="0.25">
      <c r="A25874" s="2">
        <v>44850.849305555559</v>
      </c>
      <c r="B25874" t="s">
        <v>164</v>
      </c>
      <c r="C25874" t="s">
        <v>14013</v>
      </c>
    </row>
    <row r="25875" spans="1:4" x14ac:dyDescent="0.25">
      <c r="A25875" s="2">
        <v>44850.849305555559</v>
      </c>
      <c r="B25875" t="s">
        <v>164</v>
      </c>
      <c r="C25875" t="s">
        <v>12802</v>
      </c>
    </row>
    <row r="25876" spans="1:4" x14ac:dyDescent="0.25">
      <c r="A25876" s="2">
        <v>44850.849305555559</v>
      </c>
      <c r="B25876" t="s">
        <v>164</v>
      </c>
      <c r="C25876" t="s">
        <v>1249</v>
      </c>
    </row>
    <row r="25877" spans="1:4" x14ac:dyDescent="0.25">
      <c r="A25877" s="2">
        <v>44850.849305555559</v>
      </c>
      <c r="B25877" t="s">
        <v>164</v>
      </c>
      <c r="C25877" t="s">
        <v>14014</v>
      </c>
    </row>
    <row r="25878" spans="1:4" x14ac:dyDescent="0.25">
      <c r="A25878" s="2">
        <v>44850.849305555559</v>
      </c>
      <c r="B25878" t="s">
        <v>164</v>
      </c>
      <c r="C25878" t="s">
        <v>1249</v>
      </c>
    </row>
    <row r="25879" spans="1:4" x14ac:dyDescent="0.25">
      <c r="A25879" s="2">
        <v>44850.849305555559</v>
      </c>
      <c r="B25879" t="s">
        <v>164</v>
      </c>
      <c r="C25879" t="s">
        <v>14015</v>
      </c>
    </row>
    <row r="25880" spans="1:4" x14ac:dyDescent="0.25">
      <c r="A25880" s="2">
        <v>44850.849305555559</v>
      </c>
      <c r="B25880" t="s">
        <v>164</v>
      </c>
      <c r="D25880" t="s">
        <v>12742</v>
      </c>
    </row>
    <row r="25881" spans="1:4" x14ac:dyDescent="0.25">
      <c r="A25881" s="2">
        <v>44850.849305555559</v>
      </c>
      <c r="B25881" t="s">
        <v>164</v>
      </c>
      <c r="D25881" t="s">
        <v>912</v>
      </c>
    </row>
    <row r="25882" spans="1:4" x14ac:dyDescent="0.25">
      <c r="A25882" s="2">
        <v>44850.849305555559</v>
      </c>
      <c r="B25882" t="s">
        <v>164</v>
      </c>
      <c r="D25882" t="s">
        <v>893</v>
      </c>
    </row>
    <row r="25883" spans="1:4" x14ac:dyDescent="0.25">
      <c r="A25883" s="2">
        <v>44850.849305555559</v>
      </c>
      <c r="B25883" t="s">
        <v>164</v>
      </c>
      <c r="D25883" t="s">
        <v>844</v>
      </c>
    </row>
    <row r="25884" spans="1:4" x14ac:dyDescent="0.25">
      <c r="A25884" s="2">
        <v>44850.849305555559</v>
      </c>
      <c r="B25884" t="s">
        <v>164</v>
      </c>
      <c r="D25884" t="s">
        <v>845</v>
      </c>
    </row>
    <row r="25885" spans="1:4" x14ac:dyDescent="0.25">
      <c r="A25885" s="2">
        <v>44850.849305555559</v>
      </c>
      <c r="B25885" t="s">
        <v>164</v>
      </c>
      <c r="D25885" t="s">
        <v>854</v>
      </c>
    </row>
    <row r="25886" spans="1:4" x14ac:dyDescent="0.25">
      <c r="A25886" s="2">
        <v>44850.85</v>
      </c>
      <c r="B25886" t="s">
        <v>164</v>
      </c>
      <c r="C25886" t="s">
        <v>194</v>
      </c>
    </row>
    <row r="25887" spans="1:4" x14ac:dyDescent="0.25">
      <c r="A25887" s="2">
        <v>44850.85</v>
      </c>
      <c r="B25887" t="s">
        <v>164</v>
      </c>
      <c r="C25887" t="s">
        <v>194</v>
      </c>
    </row>
    <row r="25888" spans="1:4" x14ac:dyDescent="0.25">
      <c r="A25888" s="2">
        <v>44850.85</v>
      </c>
      <c r="B25888" t="s">
        <v>164</v>
      </c>
      <c r="C25888" t="s">
        <v>14016</v>
      </c>
    </row>
    <row r="25889" spans="1:4" x14ac:dyDescent="0.25">
      <c r="A25889" s="2">
        <v>44850.85</v>
      </c>
      <c r="B25889" t="s">
        <v>164</v>
      </c>
      <c r="C25889" t="s">
        <v>1249</v>
      </c>
    </row>
    <row r="25890" spans="1:4" x14ac:dyDescent="0.25">
      <c r="A25890" s="2">
        <v>44850.85</v>
      </c>
      <c r="B25890" t="s">
        <v>164</v>
      </c>
      <c r="C25890" t="s">
        <v>14017</v>
      </c>
    </row>
    <row r="25891" spans="1:4" x14ac:dyDescent="0.25">
      <c r="A25891" s="2">
        <v>44850.85</v>
      </c>
      <c r="B25891" t="s">
        <v>164</v>
      </c>
      <c r="D25891" t="s">
        <v>855</v>
      </c>
    </row>
    <row r="25892" spans="1:4" x14ac:dyDescent="0.25">
      <c r="A25892" s="2">
        <v>44850.85</v>
      </c>
      <c r="B25892" t="s">
        <v>164</v>
      </c>
      <c r="D25892" t="s">
        <v>834</v>
      </c>
    </row>
    <row r="25893" spans="1:4" x14ac:dyDescent="0.25">
      <c r="A25893" s="2">
        <v>44850.85</v>
      </c>
      <c r="B25893" t="s">
        <v>164</v>
      </c>
      <c r="D25893" t="s">
        <v>904</v>
      </c>
    </row>
    <row r="25894" spans="1:4" x14ac:dyDescent="0.25">
      <c r="A25894" s="2">
        <v>44850.85</v>
      </c>
      <c r="B25894" t="s">
        <v>164</v>
      </c>
      <c r="D25894" t="s">
        <v>1158</v>
      </c>
    </row>
    <row r="25895" spans="1:4" x14ac:dyDescent="0.25">
      <c r="A25895" s="2">
        <v>44850.85</v>
      </c>
      <c r="B25895" t="s">
        <v>164</v>
      </c>
      <c r="D25895" t="s">
        <v>955</v>
      </c>
    </row>
    <row r="25896" spans="1:4" x14ac:dyDescent="0.25">
      <c r="A25896" s="2">
        <v>44850.850694444445</v>
      </c>
      <c r="B25896" t="s">
        <v>164</v>
      </c>
      <c r="C25896" t="s">
        <v>14018</v>
      </c>
    </row>
    <row r="25897" spans="1:4" x14ac:dyDescent="0.25">
      <c r="A25897" s="2">
        <v>44850.850694444445</v>
      </c>
      <c r="B25897" t="s">
        <v>164</v>
      </c>
      <c r="C25897" t="s">
        <v>194</v>
      </c>
    </row>
    <row r="25898" spans="1:4" x14ac:dyDescent="0.25">
      <c r="A25898" s="2">
        <v>44850.850694444445</v>
      </c>
      <c r="B25898" t="s">
        <v>164</v>
      </c>
      <c r="C25898" t="s">
        <v>194</v>
      </c>
    </row>
    <row r="25899" spans="1:4" x14ac:dyDescent="0.25">
      <c r="A25899" s="2">
        <v>44850.850694444445</v>
      </c>
      <c r="B25899" t="s">
        <v>164</v>
      </c>
      <c r="C25899" t="s">
        <v>14019</v>
      </c>
    </row>
    <row r="25900" spans="1:4" x14ac:dyDescent="0.25">
      <c r="A25900" s="2">
        <v>44850.850694444445</v>
      </c>
      <c r="B25900" t="s">
        <v>164</v>
      </c>
      <c r="D25900" t="s">
        <v>842</v>
      </c>
    </row>
    <row r="25901" spans="1:4" x14ac:dyDescent="0.25">
      <c r="A25901" s="2">
        <v>44850.850694444445</v>
      </c>
      <c r="B25901" t="s">
        <v>164</v>
      </c>
      <c r="D25901" t="s">
        <v>949</v>
      </c>
    </row>
    <row r="25902" spans="1:4" x14ac:dyDescent="0.25">
      <c r="A25902" s="2">
        <v>44850.850694444445</v>
      </c>
      <c r="B25902" t="s">
        <v>164</v>
      </c>
      <c r="D25902" t="s">
        <v>952</v>
      </c>
    </row>
    <row r="25903" spans="1:4" x14ac:dyDescent="0.25">
      <c r="A25903" s="2">
        <v>44850.850694444445</v>
      </c>
      <c r="B25903" t="s">
        <v>164</v>
      </c>
      <c r="D25903" t="s">
        <v>12857</v>
      </c>
    </row>
    <row r="25904" spans="1:4" x14ac:dyDescent="0.25">
      <c r="A25904" s="2">
        <v>44850.851388888892</v>
      </c>
      <c r="B25904" t="s">
        <v>164</v>
      </c>
      <c r="C25904" t="s">
        <v>14020</v>
      </c>
    </row>
    <row r="25905" spans="1:4" x14ac:dyDescent="0.25">
      <c r="A25905" s="2">
        <v>44850.851388888892</v>
      </c>
      <c r="B25905" t="s">
        <v>164</v>
      </c>
      <c r="C25905" t="s">
        <v>14021</v>
      </c>
    </row>
    <row r="25906" spans="1:4" x14ac:dyDescent="0.25">
      <c r="A25906" s="2">
        <v>44850.851388888892</v>
      </c>
      <c r="B25906" t="s">
        <v>164</v>
      </c>
      <c r="C25906" t="s">
        <v>14022</v>
      </c>
    </row>
    <row r="25907" spans="1:4" x14ac:dyDescent="0.25">
      <c r="A25907" s="2">
        <v>44850.851388888892</v>
      </c>
      <c r="B25907" t="s">
        <v>164</v>
      </c>
      <c r="C25907" t="s">
        <v>194</v>
      </c>
    </row>
    <row r="25908" spans="1:4" x14ac:dyDescent="0.25">
      <c r="A25908" s="2">
        <v>44850.851388888892</v>
      </c>
      <c r="B25908" t="s">
        <v>164</v>
      </c>
      <c r="D25908" t="s">
        <v>828</v>
      </c>
    </row>
    <row r="25909" spans="1:4" x14ac:dyDescent="0.25">
      <c r="A25909" s="2">
        <v>44850.851388888892</v>
      </c>
      <c r="B25909" t="s">
        <v>164</v>
      </c>
      <c r="D25909" t="s">
        <v>971</v>
      </c>
    </row>
    <row r="25910" spans="1:4" x14ac:dyDescent="0.25">
      <c r="A25910" s="2">
        <v>44850.851388888892</v>
      </c>
      <c r="B25910" t="s">
        <v>164</v>
      </c>
      <c r="D25910" t="s">
        <v>972</v>
      </c>
    </row>
    <row r="25911" spans="1:4" x14ac:dyDescent="0.25">
      <c r="A25911" s="2">
        <v>44850.851388888892</v>
      </c>
      <c r="B25911" t="s">
        <v>164</v>
      </c>
      <c r="D25911" t="s">
        <v>973</v>
      </c>
    </row>
    <row r="25912" spans="1:4" x14ac:dyDescent="0.25">
      <c r="A25912" s="2">
        <v>44850.852083333331</v>
      </c>
      <c r="B25912" t="s">
        <v>164</v>
      </c>
      <c r="C25912" t="s">
        <v>14023</v>
      </c>
    </row>
    <row r="25913" spans="1:4" x14ac:dyDescent="0.25">
      <c r="A25913" s="2">
        <v>44850.852083333331</v>
      </c>
      <c r="B25913" t="s">
        <v>164</v>
      </c>
      <c r="C25913" t="s">
        <v>14024</v>
      </c>
    </row>
    <row r="25914" spans="1:4" x14ac:dyDescent="0.25">
      <c r="A25914" s="2">
        <v>44850.852083333331</v>
      </c>
      <c r="B25914" t="s">
        <v>164</v>
      </c>
      <c r="C25914" t="s">
        <v>14025</v>
      </c>
    </row>
    <row r="25915" spans="1:4" x14ac:dyDescent="0.25">
      <c r="A25915" s="2">
        <v>44850.852083333331</v>
      </c>
      <c r="B25915" t="s">
        <v>164</v>
      </c>
      <c r="C25915" t="s">
        <v>14026</v>
      </c>
    </row>
    <row r="25916" spans="1:4" x14ac:dyDescent="0.25">
      <c r="A25916" s="2">
        <v>44850.852083333331</v>
      </c>
      <c r="B25916" t="s">
        <v>164</v>
      </c>
      <c r="C25916" t="s">
        <v>194</v>
      </c>
    </row>
    <row r="25917" spans="1:4" x14ac:dyDescent="0.25">
      <c r="A25917" s="2">
        <v>44850.852083333331</v>
      </c>
      <c r="B25917" t="s">
        <v>164</v>
      </c>
      <c r="D25917" t="s">
        <v>846</v>
      </c>
    </row>
    <row r="25918" spans="1:4" x14ac:dyDescent="0.25">
      <c r="A25918" s="2">
        <v>44850.852083333331</v>
      </c>
      <c r="B25918" t="s">
        <v>164</v>
      </c>
      <c r="D25918" t="s">
        <v>908</v>
      </c>
    </row>
    <row r="25919" spans="1:4" x14ac:dyDescent="0.25">
      <c r="A25919" s="2">
        <v>44850.852083333331</v>
      </c>
      <c r="B25919" t="s">
        <v>164</v>
      </c>
      <c r="D25919" t="s">
        <v>1021</v>
      </c>
    </row>
    <row r="25920" spans="1:4" x14ac:dyDescent="0.25">
      <c r="A25920" s="2">
        <v>44850.852083333331</v>
      </c>
      <c r="B25920" t="s">
        <v>164</v>
      </c>
      <c r="D25920" t="s">
        <v>849</v>
      </c>
    </row>
    <row r="25921" spans="1:4" x14ac:dyDescent="0.25">
      <c r="A25921" s="2">
        <v>44850.852083333331</v>
      </c>
      <c r="B25921" t="s">
        <v>164</v>
      </c>
      <c r="D25921" t="s">
        <v>856</v>
      </c>
    </row>
    <row r="25922" spans="1:4" x14ac:dyDescent="0.25">
      <c r="A25922" s="2">
        <v>44850.852777777778</v>
      </c>
      <c r="B25922" t="s">
        <v>164</v>
      </c>
      <c r="C25922" t="s">
        <v>1249</v>
      </c>
    </row>
    <row r="25923" spans="1:4" x14ac:dyDescent="0.25">
      <c r="A25923" s="2">
        <v>44850.852777777778</v>
      </c>
      <c r="B25923" t="s">
        <v>164</v>
      </c>
      <c r="C25923" t="s">
        <v>14027</v>
      </c>
    </row>
    <row r="25924" spans="1:4" x14ac:dyDescent="0.25">
      <c r="A25924" s="2">
        <v>44850.852777777778</v>
      </c>
      <c r="B25924" t="s">
        <v>164</v>
      </c>
      <c r="C25924" t="s">
        <v>1249</v>
      </c>
    </row>
    <row r="25925" spans="1:4" x14ac:dyDescent="0.25">
      <c r="A25925" s="2">
        <v>44850.852777777778</v>
      </c>
      <c r="B25925" t="s">
        <v>164</v>
      </c>
      <c r="C25925" t="s">
        <v>14023</v>
      </c>
    </row>
    <row r="25926" spans="1:4" x14ac:dyDescent="0.25">
      <c r="A25926" s="2">
        <v>44850.852777777778</v>
      </c>
      <c r="B25926" t="s">
        <v>164</v>
      </c>
      <c r="D25926" t="s">
        <v>4991</v>
      </c>
    </row>
    <row r="25927" spans="1:4" x14ac:dyDescent="0.25">
      <c r="A25927" s="2">
        <v>44850.852777777778</v>
      </c>
      <c r="B25927" t="s">
        <v>164</v>
      </c>
      <c r="D25927" t="s">
        <v>1882</v>
      </c>
    </row>
    <row r="25928" spans="1:4" x14ac:dyDescent="0.25">
      <c r="A25928" s="2">
        <v>44850.852777777778</v>
      </c>
      <c r="B25928" t="s">
        <v>164</v>
      </c>
      <c r="D25928" t="s">
        <v>1854</v>
      </c>
    </row>
    <row r="25929" spans="1:4" x14ac:dyDescent="0.25">
      <c r="A25929" s="2">
        <v>44850.852777777778</v>
      </c>
      <c r="B25929" t="s">
        <v>164</v>
      </c>
      <c r="D25929" t="s">
        <v>825</v>
      </c>
    </row>
    <row r="25930" spans="1:4" x14ac:dyDescent="0.25">
      <c r="A25930" s="2">
        <v>44850.853472222225</v>
      </c>
      <c r="B25930" t="s">
        <v>164</v>
      </c>
      <c r="C25930" t="s">
        <v>7033</v>
      </c>
    </row>
    <row r="25931" spans="1:4" x14ac:dyDescent="0.25">
      <c r="A25931" s="2">
        <v>44850.853472222225</v>
      </c>
      <c r="B25931" t="s">
        <v>164</v>
      </c>
      <c r="C25931" t="s">
        <v>6438</v>
      </c>
    </row>
    <row r="25932" spans="1:4" x14ac:dyDescent="0.25">
      <c r="A25932" s="2">
        <v>44850.853472222225</v>
      </c>
      <c r="B25932" t="s">
        <v>164</v>
      </c>
      <c r="C25932" t="s">
        <v>1249</v>
      </c>
    </row>
    <row r="25933" spans="1:4" x14ac:dyDescent="0.25">
      <c r="A25933" s="2">
        <v>44850.853472222225</v>
      </c>
      <c r="B25933" t="s">
        <v>164</v>
      </c>
      <c r="C25933" t="s">
        <v>7508</v>
      </c>
    </row>
    <row r="25934" spans="1:4" x14ac:dyDescent="0.25">
      <c r="A25934" s="2">
        <v>44850.853472222225</v>
      </c>
      <c r="B25934" t="s">
        <v>164</v>
      </c>
      <c r="D25934" t="s">
        <v>853</v>
      </c>
    </row>
    <row r="25935" spans="1:4" x14ac:dyDescent="0.25">
      <c r="A25935" s="2">
        <v>44850.853472222225</v>
      </c>
      <c r="B25935" t="s">
        <v>164</v>
      </c>
      <c r="D25935" t="s">
        <v>14028</v>
      </c>
    </row>
    <row r="25936" spans="1:4" x14ac:dyDescent="0.25">
      <c r="A25936" s="2">
        <v>44850.853472222225</v>
      </c>
      <c r="B25936" t="s">
        <v>164</v>
      </c>
      <c r="D25936" t="s">
        <v>1848</v>
      </c>
    </row>
    <row r="25937" spans="1:4" x14ac:dyDescent="0.25">
      <c r="A25937" s="2">
        <v>44850.853472222225</v>
      </c>
      <c r="B25937" t="s">
        <v>164</v>
      </c>
      <c r="D25937" t="s">
        <v>12739</v>
      </c>
    </row>
    <row r="25938" spans="1:4" x14ac:dyDescent="0.25">
      <c r="A25938" s="2">
        <v>44850.863194444442</v>
      </c>
      <c r="B25938" t="s">
        <v>189</v>
      </c>
      <c r="C25938" t="s">
        <v>13282</v>
      </c>
    </row>
    <row r="25939" spans="1:4" x14ac:dyDescent="0.25">
      <c r="A25939" s="2">
        <v>44850.863194444442</v>
      </c>
      <c r="B25939" t="s">
        <v>189</v>
      </c>
      <c r="D25939" t="s">
        <v>5042</v>
      </c>
    </row>
    <row r="25940" spans="1:4" x14ac:dyDescent="0.25">
      <c r="A25940" s="2">
        <v>44850.863888888889</v>
      </c>
      <c r="B25940" t="s">
        <v>189</v>
      </c>
      <c r="C25940" t="s">
        <v>13283</v>
      </c>
    </row>
    <row r="25941" spans="1:4" x14ac:dyDescent="0.25">
      <c r="A25941" s="2">
        <v>44850.863888888889</v>
      </c>
      <c r="B25941" t="s">
        <v>189</v>
      </c>
      <c r="D25941" t="s">
        <v>12760</v>
      </c>
    </row>
    <row r="25942" spans="1:4" x14ac:dyDescent="0.25">
      <c r="A25942" s="2">
        <v>44850.865277777775</v>
      </c>
      <c r="B25942" t="s">
        <v>189</v>
      </c>
      <c r="C25942" t="s">
        <v>13284</v>
      </c>
    </row>
    <row r="25943" spans="1:4" x14ac:dyDescent="0.25">
      <c r="A25943" s="2">
        <v>44850.865277777775</v>
      </c>
      <c r="B25943" t="s">
        <v>189</v>
      </c>
      <c r="D25943" t="s">
        <v>12742</v>
      </c>
    </row>
    <row r="25944" spans="1:4" x14ac:dyDescent="0.25">
      <c r="A25944" s="2">
        <v>44850.865972222222</v>
      </c>
      <c r="B25944" t="s">
        <v>189</v>
      </c>
      <c r="C25944" t="s">
        <v>13285</v>
      </c>
    </row>
    <row r="25945" spans="1:4" x14ac:dyDescent="0.25">
      <c r="A25945" s="2">
        <v>44850.865972222222</v>
      </c>
      <c r="B25945" t="s">
        <v>189</v>
      </c>
      <c r="D25945" t="s">
        <v>12739</v>
      </c>
    </row>
    <row r="25946" spans="1:4" x14ac:dyDescent="0.25">
      <c r="A25946" s="2">
        <v>44850.866666666669</v>
      </c>
      <c r="B25946" t="s">
        <v>189</v>
      </c>
      <c r="C25946" t="s">
        <v>13286</v>
      </c>
    </row>
    <row r="25947" spans="1:4" x14ac:dyDescent="0.25">
      <c r="A25947" s="2">
        <v>44850.866666666669</v>
      </c>
      <c r="B25947" t="s">
        <v>189</v>
      </c>
      <c r="D25947" t="s">
        <v>12743</v>
      </c>
    </row>
    <row r="25948" spans="1:4" x14ac:dyDescent="0.25">
      <c r="A25948" s="2">
        <v>44850.868055555555</v>
      </c>
      <c r="B25948" t="s">
        <v>189</v>
      </c>
      <c r="C25948" t="s">
        <v>13287</v>
      </c>
    </row>
    <row r="25949" spans="1:4" x14ac:dyDescent="0.25">
      <c r="A25949" s="2">
        <v>44850.868055555555</v>
      </c>
      <c r="B25949" t="s">
        <v>189</v>
      </c>
      <c r="D25949" t="s">
        <v>12742</v>
      </c>
    </row>
    <row r="25950" spans="1:4" x14ac:dyDescent="0.25">
      <c r="A25950" s="2">
        <v>44850.936111111114</v>
      </c>
      <c r="B25950" t="s">
        <v>14331</v>
      </c>
      <c r="C25950" t="s">
        <v>7205</v>
      </c>
    </row>
    <row r="25951" spans="1:4" x14ac:dyDescent="0.25">
      <c r="A25951" s="2">
        <v>44850.936111111114</v>
      </c>
      <c r="B25951" t="s">
        <v>14331</v>
      </c>
      <c r="D25951" t="s">
        <v>14332</v>
      </c>
    </row>
    <row r="25952" spans="1:4" x14ac:dyDescent="0.25">
      <c r="A25952" s="2">
        <v>44850.936805555553</v>
      </c>
      <c r="B25952" t="s">
        <v>14331</v>
      </c>
      <c r="C25952" t="s">
        <v>14333</v>
      </c>
    </row>
    <row r="25953" spans="1:4" x14ac:dyDescent="0.25">
      <c r="A25953" s="2">
        <v>44850.936805555553</v>
      </c>
      <c r="B25953" t="s">
        <v>14331</v>
      </c>
      <c r="C25953" t="s">
        <v>14334</v>
      </c>
    </row>
    <row r="25954" spans="1:4" x14ac:dyDescent="0.25">
      <c r="A25954" s="2">
        <v>44850.936805555553</v>
      </c>
      <c r="B25954" t="s">
        <v>14331</v>
      </c>
      <c r="D25954" t="s">
        <v>1897</v>
      </c>
    </row>
    <row r="25955" spans="1:4" x14ac:dyDescent="0.25">
      <c r="A25955" s="2">
        <v>44850.936805555553</v>
      </c>
      <c r="B25955" t="s">
        <v>14331</v>
      </c>
      <c r="D25955" t="s">
        <v>12760</v>
      </c>
    </row>
    <row r="25956" spans="1:4" x14ac:dyDescent="0.25">
      <c r="A25956" s="2">
        <v>44850.938194444447</v>
      </c>
      <c r="B25956" t="s">
        <v>14331</v>
      </c>
      <c r="C25956" t="s">
        <v>14335</v>
      </c>
    </row>
    <row r="25957" spans="1:4" x14ac:dyDescent="0.25">
      <c r="A25957" s="2">
        <v>44850.938194444447</v>
      </c>
      <c r="B25957" t="s">
        <v>14331</v>
      </c>
      <c r="D25957" t="s">
        <v>12819</v>
      </c>
    </row>
    <row r="25958" spans="1:4" x14ac:dyDescent="0.25">
      <c r="A25958" s="2">
        <v>44850.938888888886</v>
      </c>
      <c r="B25958" t="s">
        <v>14331</v>
      </c>
      <c r="C25958" t="s">
        <v>14336</v>
      </c>
    </row>
    <row r="25959" spans="1:4" x14ac:dyDescent="0.25">
      <c r="A25959" s="2">
        <v>44850.938888888886</v>
      </c>
      <c r="B25959" t="s">
        <v>14331</v>
      </c>
      <c r="D25959" t="s">
        <v>12743</v>
      </c>
    </row>
    <row r="25960" spans="1:4" x14ac:dyDescent="0.25">
      <c r="A25960" s="2">
        <v>44850.939583333333</v>
      </c>
      <c r="B25960" t="s">
        <v>14331</v>
      </c>
      <c r="C25960" t="s">
        <v>14337</v>
      </c>
    </row>
    <row r="25961" spans="1:4" x14ac:dyDescent="0.25">
      <c r="A25961" s="2">
        <v>44850.939583333333</v>
      </c>
      <c r="B25961" t="s">
        <v>14331</v>
      </c>
      <c r="D25961" t="s">
        <v>12742</v>
      </c>
    </row>
    <row r="25962" spans="1:4" x14ac:dyDescent="0.25">
      <c r="A25962" s="2">
        <v>44850.94027777778</v>
      </c>
      <c r="B25962" t="s">
        <v>14331</v>
      </c>
      <c r="C25962" t="s">
        <v>14338</v>
      </c>
    </row>
    <row r="25963" spans="1:4" x14ac:dyDescent="0.25">
      <c r="A25963" s="2">
        <v>44850.94027777778</v>
      </c>
      <c r="B25963" t="s">
        <v>14331</v>
      </c>
      <c r="D25963" t="s">
        <v>12739</v>
      </c>
    </row>
    <row r="25964" spans="1:4" x14ac:dyDescent="0.25">
      <c r="A25964" s="2">
        <v>44850.940972222219</v>
      </c>
      <c r="B25964" t="s">
        <v>14331</v>
      </c>
      <c r="C25964" t="s">
        <v>14339</v>
      </c>
    </row>
    <row r="25965" spans="1:4" x14ac:dyDescent="0.25">
      <c r="A25965" s="2">
        <v>44850.940972222219</v>
      </c>
      <c r="B25965" t="s">
        <v>14331</v>
      </c>
      <c r="D25965" t="s">
        <v>5021</v>
      </c>
    </row>
    <row r="25966" spans="1:4" x14ac:dyDescent="0.25">
      <c r="A25966" s="2">
        <v>44850.941666666666</v>
      </c>
      <c r="B25966" t="s">
        <v>14331</v>
      </c>
      <c r="C25966" t="s">
        <v>14340</v>
      </c>
    </row>
    <row r="25967" spans="1:4" x14ac:dyDescent="0.25">
      <c r="A25967" s="2">
        <v>44850.941666666666</v>
      </c>
      <c r="B25967" t="s">
        <v>14331</v>
      </c>
      <c r="C25967" t="s">
        <v>14341</v>
      </c>
    </row>
    <row r="25968" spans="1:4" x14ac:dyDescent="0.25">
      <c r="A25968" s="2">
        <v>44850.941666666666</v>
      </c>
      <c r="B25968" t="s">
        <v>14331</v>
      </c>
      <c r="D25968" t="s">
        <v>1007</v>
      </c>
    </row>
    <row r="25969" spans="1:4" x14ac:dyDescent="0.25">
      <c r="A25969" s="2">
        <v>44850.941666666666</v>
      </c>
      <c r="B25969" t="s">
        <v>14331</v>
      </c>
      <c r="D25969" t="s">
        <v>12857</v>
      </c>
    </row>
    <row r="25970" spans="1:4" x14ac:dyDescent="0.25">
      <c r="A25970" s="2">
        <v>44850.942361111112</v>
      </c>
      <c r="B25970" t="s">
        <v>14331</v>
      </c>
      <c r="C25970" t="s">
        <v>14342</v>
      </c>
    </row>
    <row r="25971" spans="1:4" x14ac:dyDescent="0.25">
      <c r="A25971" s="2">
        <v>44850.942361111112</v>
      </c>
      <c r="B25971" t="s">
        <v>14331</v>
      </c>
      <c r="D25971" t="s">
        <v>846</v>
      </c>
    </row>
    <row r="25972" spans="1:4" x14ac:dyDescent="0.25">
      <c r="A25972" s="2">
        <v>44850.943055555559</v>
      </c>
      <c r="B25972" t="s">
        <v>14331</v>
      </c>
      <c r="C25972" t="s">
        <v>14343</v>
      </c>
    </row>
    <row r="25973" spans="1:4" x14ac:dyDescent="0.25">
      <c r="A25973" s="2">
        <v>44850.943055555559</v>
      </c>
      <c r="B25973" t="s">
        <v>14331</v>
      </c>
      <c r="D25973" t="s">
        <v>1909</v>
      </c>
    </row>
    <row r="25974" spans="1:4" x14ac:dyDescent="0.25">
      <c r="A25974" s="2">
        <v>44851.121527777781</v>
      </c>
      <c r="B25974" t="s">
        <v>10298</v>
      </c>
      <c r="C25974" t="s">
        <v>13702</v>
      </c>
    </row>
    <row r="25975" spans="1:4" x14ac:dyDescent="0.25">
      <c r="A25975" s="2">
        <v>44851.121527777781</v>
      </c>
      <c r="B25975" t="s">
        <v>10298</v>
      </c>
      <c r="D25975" t="s">
        <v>4999</v>
      </c>
    </row>
    <row r="25976" spans="1:4" x14ac:dyDescent="0.25">
      <c r="A25976" s="2">
        <v>44851.123611111114</v>
      </c>
      <c r="B25976" t="s">
        <v>10298</v>
      </c>
      <c r="C25976" t="s">
        <v>13703</v>
      </c>
    </row>
    <row r="25977" spans="1:4" x14ac:dyDescent="0.25">
      <c r="A25977" s="2">
        <v>44851.123611111114</v>
      </c>
      <c r="B25977" t="s">
        <v>10298</v>
      </c>
      <c r="D25977" t="s">
        <v>12739</v>
      </c>
    </row>
    <row r="25978" spans="1:4" x14ac:dyDescent="0.25">
      <c r="A25978" s="2">
        <v>44851.124305555553</v>
      </c>
      <c r="B25978" t="s">
        <v>10298</v>
      </c>
      <c r="C25978" t="s">
        <v>13704</v>
      </c>
    </row>
    <row r="25979" spans="1:4" x14ac:dyDescent="0.25">
      <c r="A25979" s="2">
        <v>44851.124305555553</v>
      </c>
      <c r="B25979" t="s">
        <v>10298</v>
      </c>
      <c r="D25979" t="s">
        <v>12760</v>
      </c>
    </row>
    <row r="25980" spans="1:4" x14ac:dyDescent="0.25">
      <c r="A25980" s="2">
        <v>44851.126388888886</v>
      </c>
      <c r="B25980" t="s">
        <v>10298</v>
      </c>
      <c r="C25980" t="s">
        <v>13705</v>
      </c>
    </row>
    <row r="25981" spans="1:4" x14ac:dyDescent="0.25">
      <c r="A25981" s="2">
        <v>44851.126388888886</v>
      </c>
      <c r="B25981" t="s">
        <v>10298</v>
      </c>
      <c r="D25981" t="s">
        <v>12819</v>
      </c>
    </row>
    <row r="25982" spans="1:4" x14ac:dyDescent="0.25">
      <c r="A25982" s="2">
        <v>44851.127083333333</v>
      </c>
      <c r="B25982" t="s">
        <v>10298</v>
      </c>
      <c r="C25982" t="s">
        <v>13706</v>
      </c>
    </row>
    <row r="25983" spans="1:4" x14ac:dyDescent="0.25">
      <c r="A25983" s="2">
        <v>44851.127083333333</v>
      </c>
      <c r="B25983" t="s">
        <v>10298</v>
      </c>
      <c r="D25983" t="s">
        <v>12743</v>
      </c>
    </row>
    <row r="25984" spans="1:4" x14ac:dyDescent="0.25">
      <c r="A25984" s="2">
        <v>44851.12777777778</v>
      </c>
      <c r="B25984" t="s">
        <v>10298</v>
      </c>
      <c r="C25984" t="s">
        <v>13707</v>
      </c>
    </row>
    <row r="25985" spans="1:4" x14ac:dyDescent="0.25">
      <c r="A25985" s="2">
        <v>44851.12777777778</v>
      </c>
      <c r="B25985" t="s">
        <v>10298</v>
      </c>
      <c r="C25985" t="s">
        <v>13708</v>
      </c>
    </row>
    <row r="25986" spans="1:4" x14ac:dyDescent="0.25">
      <c r="A25986" s="2">
        <v>44851.12777777778</v>
      </c>
      <c r="B25986" t="s">
        <v>10298</v>
      </c>
      <c r="D25986" t="s">
        <v>12742</v>
      </c>
    </row>
    <row r="25987" spans="1:4" x14ac:dyDescent="0.25">
      <c r="A25987" s="2">
        <v>44851.12777777778</v>
      </c>
      <c r="B25987" t="s">
        <v>10298</v>
      </c>
      <c r="D25987" t="s">
        <v>1897</v>
      </c>
    </row>
    <row r="25988" spans="1:4" x14ac:dyDescent="0.25">
      <c r="A25988" s="2">
        <v>44851.128472222219</v>
      </c>
      <c r="B25988" t="s">
        <v>10298</v>
      </c>
      <c r="C25988" t="s">
        <v>13709</v>
      </c>
    </row>
    <row r="25989" spans="1:4" x14ac:dyDescent="0.25">
      <c r="A25989" s="2">
        <v>44851.128472222219</v>
      </c>
      <c r="B25989" t="s">
        <v>10298</v>
      </c>
      <c r="D25989" t="s">
        <v>941</v>
      </c>
    </row>
    <row r="25990" spans="1:4" x14ac:dyDescent="0.25">
      <c r="A25990" s="2">
        <v>44851.413888888892</v>
      </c>
      <c r="B25990" t="s">
        <v>184</v>
      </c>
      <c r="C25990" t="s">
        <v>12779</v>
      </c>
    </row>
    <row r="25991" spans="1:4" x14ac:dyDescent="0.25">
      <c r="A25991" s="2">
        <v>44851.413888888892</v>
      </c>
      <c r="B25991" t="s">
        <v>184</v>
      </c>
      <c r="D25991" t="s">
        <v>4987</v>
      </c>
    </row>
    <row r="25992" spans="1:4" x14ac:dyDescent="0.25">
      <c r="A25992" s="2">
        <v>44851.415277777778</v>
      </c>
      <c r="B25992" t="s">
        <v>184</v>
      </c>
      <c r="C25992" t="s">
        <v>12780</v>
      </c>
    </row>
    <row r="25993" spans="1:4" x14ac:dyDescent="0.25">
      <c r="A25993" s="2">
        <v>44851.415277777778</v>
      </c>
      <c r="B25993" t="s">
        <v>184</v>
      </c>
      <c r="D25993" t="s">
        <v>12760</v>
      </c>
    </row>
    <row r="25994" spans="1:4" x14ac:dyDescent="0.25">
      <c r="A25994" s="2">
        <v>44851.42083333333</v>
      </c>
      <c r="B25994" t="s">
        <v>184</v>
      </c>
      <c r="C25994" t="s">
        <v>12781</v>
      </c>
    </row>
    <row r="25995" spans="1:4" x14ac:dyDescent="0.25">
      <c r="A25995" s="2">
        <v>44851.42083333333</v>
      </c>
      <c r="B25995" t="s">
        <v>184</v>
      </c>
      <c r="D25995" t="s">
        <v>12742</v>
      </c>
    </row>
    <row r="25996" spans="1:4" x14ac:dyDescent="0.25">
      <c r="A25996" s="2">
        <v>44851.427083333336</v>
      </c>
      <c r="B25996" t="s">
        <v>162</v>
      </c>
      <c r="C25996" t="s">
        <v>14382</v>
      </c>
    </row>
    <row r="25997" spans="1:4" x14ac:dyDescent="0.25">
      <c r="A25997" s="2">
        <v>44851.427083333336</v>
      </c>
      <c r="B25997" t="s">
        <v>162</v>
      </c>
      <c r="D25997" t="s">
        <v>5030</v>
      </c>
    </row>
    <row r="25998" spans="1:4" x14ac:dyDescent="0.25">
      <c r="A25998" s="2">
        <v>44851.427777777775</v>
      </c>
      <c r="B25998" t="s">
        <v>162</v>
      </c>
      <c r="C25998" t="s">
        <v>14383</v>
      </c>
    </row>
    <row r="25999" spans="1:4" x14ac:dyDescent="0.25">
      <c r="A25999" s="2">
        <v>44851.427777777775</v>
      </c>
      <c r="B25999" t="s">
        <v>162</v>
      </c>
      <c r="C25999" t="s">
        <v>14384</v>
      </c>
    </row>
    <row r="26000" spans="1:4" x14ac:dyDescent="0.25">
      <c r="A26000" s="2">
        <v>44851.427777777775</v>
      </c>
      <c r="B26000" t="s">
        <v>162</v>
      </c>
      <c r="D26000" t="s">
        <v>1851</v>
      </c>
    </row>
    <row r="26001" spans="1:4" x14ac:dyDescent="0.25">
      <c r="A26001" s="2">
        <v>44851.427777777775</v>
      </c>
      <c r="B26001" t="s">
        <v>162</v>
      </c>
      <c r="D26001" t="s">
        <v>12760</v>
      </c>
    </row>
    <row r="26002" spans="1:4" x14ac:dyDescent="0.25">
      <c r="A26002" s="2">
        <v>44851.428472222222</v>
      </c>
      <c r="B26002" t="s">
        <v>162</v>
      </c>
      <c r="C26002" t="s">
        <v>14385</v>
      </c>
    </row>
    <row r="26003" spans="1:4" x14ac:dyDescent="0.25">
      <c r="A26003" s="2">
        <v>44851.428472222222</v>
      </c>
      <c r="B26003" t="s">
        <v>162</v>
      </c>
      <c r="C26003" t="s">
        <v>14386</v>
      </c>
    </row>
    <row r="26004" spans="1:4" x14ac:dyDescent="0.25">
      <c r="A26004" s="2">
        <v>44851.428472222222</v>
      </c>
      <c r="B26004" t="s">
        <v>164</v>
      </c>
      <c r="C26004" t="s">
        <v>6396</v>
      </c>
    </row>
    <row r="26005" spans="1:4" x14ac:dyDescent="0.25">
      <c r="A26005" s="2">
        <v>44851.428472222222</v>
      </c>
      <c r="B26005" t="s">
        <v>164</v>
      </c>
      <c r="C26005" t="s">
        <v>7205</v>
      </c>
    </row>
    <row r="26006" spans="1:4" x14ac:dyDescent="0.25">
      <c r="A26006" s="2">
        <v>44851.428472222222</v>
      </c>
      <c r="B26006" t="s">
        <v>164</v>
      </c>
      <c r="C26006" t="s">
        <v>6396</v>
      </c>
    </row>
    <row r="26007" spans="1:4" x14ac:dyDescent="0.25">
      <c r="A26007" s="2">
        <v>44851.428472222222</v>
      </c>
      <c r="B26007" t="s">
        <v>162</v>
      </c>
      <c r="D26007" t="s">
        <v>12819</v>
      </c>
    </row>
    <row r="26008" spans="1:4" x14ac:dyDescent="0.25">
      <c r="A26008" s="2">
        <v>44851.428472222222</v>
      </c>
      <c r="B26008" t="s">
        <v>162</v>
      </c>
      <c r="D26008" t="s">
        <v>12739</v>
      </c>
    </row>
    <row r="26009" spans="1:4" x14ac:dyDescent="0.25">
      <c r="A26009" s="2">
        <v>44851.428472222222</v>
      </c>
      <c r="B26009" t="s">
        <v>164</v>
      </c>
      <c r="D26009" t="s">
        <v>5001</v>
      </c>
    </row>
    <row r="26010" spans="1:4" x14ac:dyDescent="0.25">
      <c r="A26010" s="2">
        <v>44851.428472222222</v>
      </c>
      <c r="B26010" t="s">
        <v>164</v>
      </c>
      <c r="D26010" t="s">
        <v>12739</v>
      </c>
    </row>
    <row r="26011" spans="1:4" x14ac:dyDescent="0.25">
      <c r="A26011" s="2">
        <v>44851.428472222222</v>
      </c>
      <c r="B26011" t="s">
        <v>164</v>
      </c>
      <c r="D26011" t="s">
        <v>1861</v>
      </c>
    </row>
    <row r="26012" spans="1:4" x14ac:dyDescent="0.25">
      <c r="A26012" s="2">
        <v>44851.429166666669</v>
      </c>
      <c r="B26012" t="s">
        <v>162</v>
      </c>
      <c r="C26012" t="s">
        <v>14387</v>
      </c>
    </row>
    <row r="26013" spans="1:4" x14ac:dyDescent="0.25">
      <c r="A26013" s="2">
        <v>44851.429166666669</v>
      </c>
      <c r="B26013" t="s">
        <v>164</v>
      </c>
      <c r="C26013" t="s">
        <v>6200</v>
      </c>
    </row>
    <row r="26014" spans="1:4" x14ac:dyDescent="0.25">
      <c r="A26014" s="2">
        <v>44851.429166666669</v>
      </c>
      <c r="B26014" t="s">
        <v>164</v>
      </c>
      <c r="C26014" t="s">
        <v>15057</v>
      </c>
    </row>
    <row r="26015" spans="1:4" x14ac:dyDescent="0.25">
      <c r="A26015" s="2">
        <v>44851.429166666669</v>
      </c>
      <c r="B26015" t="s">
        <v>162</v>
      </c>
      <c r="D26015" t="s">
        <v>12743</v>
      </c>
    </row>
    <row r="26016" spans="1:4" x14ac:dyDescent="0.25">
      <c r="A26016" s="2">
        <v>44851.429166666669</v>
      </c>
      <c r="B26016" t="s">
        <v>164</v>
      </c>
      <c r="D26016" t="s">
        <v>12842</v>
      </c>
    </row>
    <row r="26017" spans="1:4" x14ac:dyDescent="0.25">
      <c r="A26017" s="2">
        <v>44851.429166666669</v>
      </c>
      <c r="B26017" t="s">
        <v>164</v>
      </c>
      <c r="D26017" t="s">
        <v>12742</v>
      </c>
    </row>
    <row r="26018" spans="1:4" x14ac:dyDescent="0.25">
      <c r="A26018" s="2">
        <v>44851.429861111108</v>
      </c>
      <c r="B26018" t="s">
        <v>162</v>
      </c>
      <c r="C26018" t="s">
        <v>14388</v>
      </c>
    </row>
    <row r="26019" spans="1:4" x14ac:dyDescent="0.25">
      <c r="A26019" s="2">
        <v>44851.429861111108</v>
      </c>
      <c r="B26019" t="s">
        <v>162</v>
      </c>
      <c r="C26019" t="s">
        <v>14389</v>
      </c>
    </row>
    <row r="26020" spans="1:4" x14ac:dyDescent="0.25">
      <c r="A26020" s="2">
        <v>44851.429861111108</v>
      </c>
      <c r="B26020" t="s">
        <v>164</v>
      </c>
      <c r="C26020" t="s">
        <v>6396</v>
      </c>
    </row>
    <row r="26021" spans="1:4" x14ac:dyDescent="0.25">
      <c r="A26021" s="2">
        <v>44851.429861111108</v>
      </c>
      <c r="B26021" t="s">
        <v>164</v>
      </c>
      <c r="C26021" t="s">
        <v>1538</v>
      </c>
    </row>
    <row r="26022" spans="1:4" x14ac:dyDescent="0.25">
      <c r="A26022" s="2">
        <v>44851.429861111108</v>
      </c>
      <c r="B26022" t="s">
        <v>164</v>
      </c>
      <c r="C26022" t="s">
        <v>89</v>
      </c>
    </row>
    <row r="26023" spans="1:4" x14ac:dyDescent="0.25">
      <c r="A26023" s="2">
        <v>44851.429861111108</v>
      </c>
      <c r="B26023" t="s">
        <v>162</v>
      </c>
      <c r="D26023" t="s">
        <v>12742</v>
      </c>
    </row>
    <row r="26024" spans="1:4" x14ac:dyDescent="0.25">
      <c r="A26024" s="2">
        <v>44851.429861111108</v>
      </c>
      <c r="B26024" t="s">
        <v>162</v>
      </c>
      <c r="D26024" t="s">
        <v>952</v>
      </c>
    </row>
    <row r="26025" spans="1:4" x14ac:dyDescent="0.25">
      <c r="A26025" s="2">
        <v>44851.429861111108</v>
      </c>
      <c r="B26025" t="s">
        <v>164</v>
      </c>
      <c r="D26025" t="s">
        <v>1888</v>
      </c>
    </row>
    <row r="26026" spans="1:4" x14ac:dyDescent="0.25">
      <c r="A26026" s="2">
        <v>44851.429861111108</v>
      </c>
      <c r="B26026" t="s">
        <v>164</v>
      </c>
      <c r="D26026" t="s">
        <v>958</v>
      </c>
    </row>
    <row r="26027" spans="1:4" x14ac:dyDescent="0.25">
      <c r="A26027" s="2">
        <v>44851.429861111108</v>
      </c>
      <c r="B26027" t="s">
        <v>164</v>
      </c>
      <c r="D26027" t="s">
        <v>12740</v>
      </c>
    </row>
    <row r="26028" spans="1:4" x14ac:dyDescent="0.25">
      <c r="A26028" s="2">
        <v>44851.430555555555</v>
      </c>
      <c r="B26028" t="s">
        <v>162</v>
      </c>
      <c r="C26028" t="s">
        <v>6567</v>
      </c>
    </row>
    <row r="26029" spans="1:4" x14ac:dyDescent="0.25">
      <c r="A26029" s="2">
        <v>44851.430555555555</v>
      </c>
      <c r="B26029" t="s">
        <v>183</v>
      </c>
      <c r="C26029" t="s">
        <v>6396</v>
      </c>
    </row>
    <row r="26030" spans="1:4" x14ac:dyDescent="0.25">
      <c r="A26030" s="2">
        <v>44851.430555555555</v>
      </c>
      <c r="B26030" t="s">
        <v>183</v>
      </c>
      <c r="C26030" t="s">
        <v>8011</v>
      </c>
    </row>
    <row r="26031" spans="1:4" x14ac:dyDescent="0.25">
      <c r="A26031" s="2">
        <v>44851.430555555555</v>
      </c>
      <c r="B26031" t="s">
        <v>162</v>
      </c>
      <c r="D26031" t="s">
        <v>828</v>
      </c>
    </row>
    <row r="26032" spans="1:4" x14ac:dyDescent="0.25">
      <c r="A26032" s="2">
        <v>44851.430555555555</v>
      </c>
      <c r="B26032" t="s">
        <v>183</v>
      </c>
      <c r="D26032" t="s">
        <v>4996</v>
      </c>
    </row>
    <row r="26033" spans="1:4" x14ac:dyDescent="0.25">
      <c r="A26033" s="2">
        <v>44851.430555555555</v>
      </c>
      <c r="B26033" t="s">
        <v>183</v>
      </c>
      <c r="D26033" t="s">
        <v>1897</v>
      </c>
    </row>
    <row r="26034" spans="1:4" x14ac:dyDescent="0.25">
      <c r="A26034" s="2">
        <v>44851.431250000001</v>
      </c>
      <c r="B26034" t="s">
        <v>183</v>
      </c>
      <c r="C26034" t="s">
        <v>6925</v>
      </c>
    </row>
    <row r="26035" spans="1:4" x14ac:dyDescent="0.25">
      <c r="A26035" s="2">
        <v>44851.431250000001</v>
      </c>
      <c r="B26035" t="s">
        <v>183</v>
      </c>
      <c r="C26035" t="s">
        <v>1538</v>
      </c>
    </row>
    <row r="26036" spans="1:4" x14ac:dyDescent="0.25">
      <c r="A26036" s="2">
        <v>44851.431250000001</v>
      </c>
      <c r="B26036" t="s">
        <v>183</v>
      </c>
      <c r="C26036" t="s">
        <v>15058</v>
      </c>
    </row>
    <row r="26037" spans="1:4" x14ac:dyDescent="0.25">
      <c r="A26037" s="2">
        <v>44851.431250000001</v>
      </c>
      <c r="B26037" t="s">
        <v>183</v>
      </c>
      <c r="C26037" t="s">
        <v>15059</v>
      </c>
    </row>
    <row r="26038" spans="1:4" x14ac:dyDescent="0.25">
      <c r="A26038" s="2">
        <v>44851.431250000001</v>
      </c>
      <c r="B26038" t="s">
        <v>183</v>
      </c>
      <c r="D26038" t="s">
        <v>1852</v>
      </c>
    </row>
    <row r="26039" spans="1:4" x14ac:dyDescent="0.25">
      <c r="A26039" s="2">
        <v>44851.431250000001</v>
      </c>
      <c r="B26039" t="s">
        <v>183</v>
      </c>
      <c r="D26039" t="s">
        <v>12842</v>
      </c>
    </row>
    <row r="26040" spans="1:4" x14ac:dyDescent="0.25">
      <c r="A26040" s="2">
        <v>44851.431250000001</v>
      </c>
      <c r="B26040" t="s">
        <v>183</v>
      </c>
      <c r="D26040" t="s">
        <v>12742</v>
      </c>
    </row>
    <row r="26041" spans="1:4" x14ac:dyDescent="0.25">
      <c r="A26041" s="2">
        <v>44851.431250000001</v>
      </c>
      <c r="B26041" t="s">
        <v>183</v>
      </c>
      <c r="D26041" t="s">
        <v>12760</v>
      </c>
    </row>
    <row r="26042" spans="1:4" x14ac:dyDescent="0.25">
      <c r="A26042" s="2">
        <v>44851.433333333334</v>
      </c>
      <c r="B26042" t="s">
        <v>184</v>
      </c>
      <c r="C26042" t="s">
        <v>12930</v>
      </c>
    </row>
    <row r="26043" spans="1:4" x14ac:dyDescent="0.25">
      <c r="A26043" s="2">
        <v>44851.433333333334</v>
      </c>
      <c r="B26043" t="s">
        <v>184</v>
      </c>
      <c r="C26043" t="s">
        <v>12931</v>
      </c>
    </row>
    <row r="26044" spans="1:4" x14ac:dyDescent="0.25">
      <c r="A26044" s="2">
        <v>44851.433333333334</v>
      </c>
      <c r="B26044" t="s">
        <v>162</v>
      </c>
      <c r="C26044" t="s">
        <v>7038</v>
      </c>
    </row>
    <row r="26045" spans="1:4" x14ac:dyDescent="0.25">
      <c r="A26045" s="2">
        <v>44851.433333333334</v>
      </c>
      <c r="B26045" t="s">
        <v>162</v>
      </c>
      <c r="C26045" t="s">
        <v>7386</v>
      </c>
    </row>
    <row r="26046" spans="1:4" x14ac:dyDescent="0.25">
      <c r="A26046" s="2">
        <v>44851.433333333334</v>
      </c>
      <c r="B26046" t="s">
        <v>184</v>
      </c>
      <c r="D26046" t="s">
        <v>4987</v>
      </c>
    </row>
    <row r="26047" spans="1:4" x14ac:dyDescent="0.25">
      <c r="A26047" s="2">
        <v>44851.433333333334</v>
      </c>
      <c r="B26047" t="s">
        <v>184</v>
      </c>
      <c r="D26047" t="s">
        <v>1887</v>
      </c>
    </row>
    <row r="26048" spans="1:4" x14ac:dyDescent="0.25">
      <c r="A26048" s="2">
        <v>44851.433333333334</v>
      </c>
      <c r="B26048" t="s">
        <v>162</v>
      </c>
      <c r="D26048" t="s">
        <v>5030</v>
      </c>
    </row>
    <row r="26049" spans="1:4" x14ac:dyDescent="0.25">
      <c r="A26049" s="2">
        <v>44851.433333333334</v>
      </c>
      <c r="B26049" t="s">
        <v>162</v>
      </c>
      <c r="D26049" t="s">
        <v>1851</v>
      </c>
    </row>
    <row r="26050" spans="1:4" x14ac:dyDescent="0.25">
      <c r="A26050" s="2">
        <v>44851.434027777781</v>
      </c>
      <c r="B26050" t="s">
        <v>184</v>
      </c>
      <c r="C26050" t="s">
        <v>1249</v>
      </c>
    </row>
    <row r="26051" spans="1:4" x14ac:dyDescent="0.25">
      <c r="A26051" s="2">
        <v>44851.434027777781</v>
      </c>
      <c r="B26051" t="s">
        <v>162</v>
      </c>
      <c r="C26051" t="s">
        <v>12663</v>
      </c>
    </row>
    <row r="26052" spans="1:4" x14ac:dyDescent="0.25">
      <c r="A26052" s="2">
        <v>44851.434027777781</v>
      </c>
      <c r="B26052" t="s">
        <v>184</v>
      </c>
      <c r="D26052" t="s">
        <v>1852</v>
      </c>
    </row>
    <row r="26053" spans="1:4" x14ac:dyDescent="0.25">
      <c r="A26053" s="2">
        <v>44851.434027777781</v>
      </c>
      <c r="B26053" t="s">
        <v>162</v>
      </c>
      <c r="D26053" t="s">
        <v>12739</v>
      </c>
    </row>
    <row r="26054" spans="1:4" x14ac:dyDescent="0.25">
      <c r="A26054" s="2">
        <v>44851.43472222222</v>
      </c>
      <c r="B26054" t="s">
        <v>184</v>
      </c>
      <c r="C26054" t="s">
        <v>12932</v>
      </c>
    </row>
    <row r="26055" spans="1:4" x14ac:dyDescent="0.25">
      <c r="A26055" s="2">
        <v>44851.43472222222</v>
      </c>
      <c r="B26055" t="s">
        <v>184</v>
      </c>
      <c r="C26055" t="s">
        <v>12933</v>
      </c>
    </row>
    <row r="26056" spans="1:4" x14ac:dyDescent="0.25">
      <c r="A26056" s="2">
        <v>44851.43472222222</v>
      </c>
      <c r="B26056" t="s">
        <v>162</v>
      </c>
      <c r="C26056" t="s">
        <v>14633</v>
      </c>
    </row>
    <row r="26057" spans="1:4" x14ac:dyDescent="0.25">
      <c r="A26057" s="2">
        <v>44851.43472222222</v>
      </c>
      <c r="B26057" t="s">
        <v>184</v>
      </c>
      <c r="D26057" t="s">
        <v>12740</v>
      </c>
    </row>
    <row r="26058" spans="1:4" x14ac:dyDescent="0.25">
      <c r="A26058" s="2">
        <v>44851.43472222222</v>
      </c>
      <c r="B26058" t="s">
        <v>184</v>
      </c>
      <c r="D26058" t="s">
        <v>12742</v>
      </c>
    </row>
    <row r="26059" spans="1:4" x14ac:dyDescent="0.25">
      <c r="A26059" s="2">
        <v>44851.43472222222</v>
      </c>
      <c r="B26059" t="s">
        <v>162</v>
      </c>
      <c r="D26059" t="s">
        <v>12824</v>
      </c>
    </row>
    <row r="26060" spans="1:4" x14ac:dyDescent="0.25">
      <c r="A26060" s="2">
        <v>44851.435416666667</v>
      </c>
      <c r="B26060" t="s">
        <v>162</v>
      </c>
      <c r="C26060" t="s">
        <v>6575</v>
      </c>
    </row>
    <row r="26061" spans="1:4" x14ac:dyDescent="0.25">
      <c r="A26061" s="2">
        <v>44851.435416666667</v>
      </c>
      <c r="B26061" t="s">
        <v>162</v>
      </c>
      <c r="D26061" t="s">
        <v>12742</v>
      </c>
    </row>
    <row r="26062" spans="1:4" x14ac:dyDescent="0.25">
      <c r="A26062" s="2">
        <v>44851.456944444442</v>
      </c>
      <c r="B26062" t="s">
        <v>173</v>
      </c>
      <c r="C26062" t="s">
        <v>6443</v>
      </c>
    </row>
    <row r="26063" spans="1:4" x14ac:dyDescent="0.25">
      <c r="A26063" s="2">
        <v>44851.456944444442</v>
      </c>
      <c r="B26063" t="s">
        <v>173</v>
      </c>
      <c r="C26063" t="s">
        <v>6443</v>
      </c>
    </row>
    <row r="26064" spans="1:4" x14ac:dyDescent="0.25">
      <c r="A26064" s="2">
        <v>44851.456944444442</v>
      </c>
      <c r="B26064" t="s">
        <v>173</v>
      </c>
      <c r="D26064" t="s">
        <v>5026</v>
      </c>
    </row>
    <row r="26065" spans="1:4" x14ac:dyDescent="0.25">
      <c r="A26065" s="2">
        <v>44851.456944444442</v>
      </c>
      <c r="B26065" t="s">
        <v>173</v>
      </c>
      <c r="D26065" t="s">
        <v>1848</v>
      </c>
    </row>
    <row r="26066" spans="1:4" x14ac:dyDescent="0.25">
      <c r="A26066" s="2">
        <v>44851.536805555559</v>
      </c>
      <c r="B26066" t="s">
        <v>1087</v>
      </c>
      <c r="C26066" t="s">
        <v>1249</v>
      </c>
    </row>
    <row r="26067" spans="1:4" x14ac:dyDescent="0.25">
      <c r="A26067" s="2">
        <v>44851.536805555559</v>
      </c>
      <c r="B26067" t="s">
        <v>1087</v>
      </c>
      <c r="D26067" t="s">
        <v>11085</v>
      </c>
    </row>
    <row r="26068" spans="1:4" x14ac:dyDescent="0.25">
      <c r="A26068" s="2">
        <v>44851.537499999999</v>
      </c>
      <c r="B26068" t="s">
        <v>1087</v>
      </c>
      <c r="C26068" t="s">
        <v>6853</v>
      </c>
    </row>
    <row r="26069" spans="1:4" x14ac:dyDescent="0.25">
      <c r="A26069" s="2">
        <v>44851.537499999999</v>
      </c>
      <c r="B26069" t="s">
        <v>1087</v>
      </c>
      <c r="D26069" t="s">
        <v>12760</v>
      </c>
    </row>
    <row r="26070" spans="1:4" x14ac:dyDescent="0.25">
      <c r="A26070" s="2">
        <v>44851.540277777778</v>
      </c>
      <c r="B26070" t="s">
        <v>1087</v>
      </c>
      <c r="C26070" t="s">
        <v>14029</v>
      </c>
    </row>
    <row r="26071" spans="1:4" x14ac:dyDescent="0.25">
      <c r="A26071" s="2">
        <v>44851.540277777778</v>
      </c>
      <c r="B26071" t="s">
        <v>1087</v>
      </c>
      <c r="C26071" t="s">
        <v>12802</v>
      </c>
    </row>
    <row r="26072" spans="1:4" x14ac:dyDescent="0.25">
      <c r="A26072" s="2">
        <v>44851.540277777778</v>
      </c>
      <c r="B26072" t="s">
        <v>1087</v>
      </c>
      <c r="C26072" t="s">
        <v>14030</v>
      </c>
    </row>
    <row r="26073" spans="1:4" x14ac:dyDescent="0.25">
      <c r="A26073" s="2">
        <v>44851.540277777778</v>
      </c>
      <c r="B26073" t="s">
        <v>1087</v>
      </c>
      <c r="D26073" t="s">
        <v>12742</v>
      </c>
    </row>
    <row r="26074" spans="1:4" x14ac:dyDescent="0.25">
      <c r="A26074" s="2">
        <v>44851.540277777778</v>
      </c>
      <c r="B26074" t="s">
        <v>1087</v>
      </c>
      <c r="D26074" t="s">
        <v>12842</v>
      </c>
    </row>
    <row r="26075" spans="1:4" x14ac:dyDescent="0.25">
      <c r="A26075" s="2">
        <v>44851.540277777778</v>
      </c>
      <c r="B26075" t="s">
        <v>1087</v>
      </c>
      <c r="D26075" t="s">
        <v>12742</v>
      </c>
    </row>
    <row r="26076" spans="1:4" x14ac:dyDescent="0.25">
      <c r="A26076" s="2">
        <v>44851.542361111111</v>
      </c>
      <c r="B26076" t="s">
        <v>1087</v>
      </c>
      <c r="C26076" t="s">
        <v>14031</v>
      </c>
    </row>
    <row r="26077" spans="1:4" x14ac:dyDescent="0.25">
      <c r="A26077" s="2">
        <v>44851.542361111111</v>
      </c>
      <c r="B26077" t="s">
        <v>1087</v>
      </c>
      <c r="C26077" t="s">
        <v>14032</v>
      </c>
    </row>
    <row r="26078" spans="1:4" x14ac:dyDescent="0.25">
      <c r="A26078" s="2">
        <v>44851.542361111111</v>
      </c>
      <c r="B26078" t="s">
        <v>1087</v>
      </c>
      <c r="C26078" t="s">
        <v>1249</v>
      </c>
    </row>
    <row r="26079" spans="1:4" x14ac:dyDescent="0.25">
      <c r="A26079" s="2">
        <v>44851.542361111111</v>
      </c>
      <c r="B26079" t="s">
        <v>1087</v>
      </c>
      <c r="C26079" t="s">
        <v>14033</v>
      </c>
    </row>
    <row r="26080" spans="1:4" x14ac:dyDescent="0.25">
      <c r="A26080" s="2">
        <v>44851.542361111111</v>
      </c>
      <c r="B26080" t="s">
        <v>1087</v>
      </c>
      <c r="D26080" t="s">
        <v>12739</v>
      </c>
    </row>
    <row r="26081" spans="1:4" x14ac:dyDescent="0.25">
      <c r="A26081" s="2">
        <v>44851.542361111111</v>
      </c>
      <c r="B26081" t="s">
        <v>1087</v>
      </c>
      <c r="D26081" t="s">
        <v>1877</v>
      </c>
    </row>
    <row r="26082" spans="1:4" x14ac:dyDescent="0.25">
      <c r="A26082" s="2">
        <v>44851.542361111111</v>
      </c>
      <c r="B26082" t="s">
        <v>1087</v>
      </c>
      <c r="D26082" t="s">
        <v>1902</v>
      </c>
    </row>
    <row r="26083" spans="1:4" x14ac:dyDescent="0.25">
      <c r="A26083" s="2">
        <v>44851.542361111111</v>
      </c>
      <c r="B26083" t="s">
        <v>1087</v>
      </c>
      <c r="D26083" t="s">
        <v>852</v>
      </c>
    </row>
    <row r="26084" spans="1:4" x14ac:dyDescent="0.25">
      <c r="A26084" s="2">
        <v>44851.543749999997</v>
      </c>
      <c r="B26084" t="s">
        <v>1087</v>
      </c>
      <c r="C26084" t="s">
        <v>6526</v>
      </c>
    </row>
    <row r="26085" spans="1:4" x14ac:dyDescent="0.25">
      <c r="A26085" s="2">
        <v>44851.543749999997</v>
      </c>
      <c r="B26085" t="s">
        <v>1087</v>
      </c>
      <c r="C26085" t="s">
        <v>14034</v>
      </c>
    </row>
    <row r="26086" spans="1:4" x14ac:dyDescent="0.25">
      <c r="A26086" s="2">
        <v>44851.543749999997</v>
      </c>
      <c r="B26086" t="s">
        <v>1087</v>
      </c>
      <c r="D26086" t="s">
        <v>973</v>
      </c>
    </row>
    <row r="26087" spans="1:4" x14ac:dyDescent="0.25">
      <c r="A26087" s="2">
        <v>44851.543749999997</v>
      </c>
      <c r="B26087" t="s">
        <v>1087</v>
      </c>
      <c r="D26087" t="s">
        <v>828</v>
      </c>
    </row>
    <row r="26088" spans="1:4" x14ac:dyDescent="0.25">
      <c r="A26088" s="2">
        <v>44851.544444444444</v>
      </c>
      <c r="B26088" t="s">
        <v>1087</v>
      </c>
      <c r="C26088" t="s">
        <v>14035</v>
      </c>
    </row>
    <row r="26089" spans="1:4" x14ac:dyDescent="0.25">
      <c r="A26089" s="2">
        <v>44851.544444444444</v>
      </c>
      <c r="B26089" t="s">
        <v>1087</v>
      </c>
      <c r="C26089" t="s">
        <v>14036</v>
      </c>
    </row>
    <row r="26090" spans="1:4" x14ac:dyDescent="0.25">
      <c r="A26090" s="2">
        <v>44851.544444444444</v>
      </c>
      <c r="B26090" t="s">
        <v>1087</v>
      </c>
      <c r="C26090" t="s">
        <v>14037</v>
      </c>
    </row>
    <row r="26091" spans="1:4" x14ac:dyDescent="0.25">
      <c r="A26091" s="2">
        <v>44851.544444444444</v>
      </c>
      <c r="B26091" t="s">
        <v>1087</v>
      </c>
      <c r="C26091" t="s">
        <v>14038</v>
      </c>
    </row>
    <row r="26092" spans="1:4" x14ac:dyDescent="0.25">
      <c r="A26092" s="2">
        <v>44851.544444444444</v>
      </c>
      <c r="B26092" t="s">
        <v>1087</v>
      </c>
      <c r="D26092" t="s">
        <v>892</v>
      </c>
    </row>
    <row r="26093" spans="1:4" x14ac:dyDescent="0.25">
      <c r="A26093" s="2">
        <v>44851.544444444444</v>
      </c>
      <c r="B26093" t="s">
        <v>1087</v>
      </c>
      <c r="D26093" t="s">
        <v>844</v>
      </c>
    </row>
    <row r="26094" spans="1:4" x14ac:dyDescent="0.25">
      <c r="A26094" s="2">
        <v>44851.544444444444</v>
      </c>
      <c r="B26094" t="s">
        <v>1087</v>
      </c>
      <c r="D26094" t="s">
        <v>974</v>
      </c>
    </row>
    <row r="26095" spans="1:4" x14ac:dyDescent="0.25">
      <c r="A26095" s="2">
        <v>44851.544444444444</v>
      </c>
      <c r="B26095" t="s">
        <v>1087</v>
      </c>
      <c r="D26095" t="s">
        <v>12857</v>
      </c>
    </row>
    <row r="26096" spans="1:4" x14ac:dyDescent="0.25">
      <c r="A26096" s="2">
        <v>44851.545138888891</v>
      </c>
      <c r="B26096" t="s">
        <v>1087</v>
      </c>
      <c r="C26096" t="s">
        <v>14039</v>
      </c>
    </row>
    <row r="26097" spans="1:4" x14ac:dyDescent="0.25">
      <c r="A26097" s="2">
        <v>44851.545138888891</v>
      </c>
      <c r="B26097" t="s">
        <v>1087</v>
      </c>
      <c r="C26097" t="s">
        <v>14040</v>
      </c>
    </row>
    <row r="26098" spans="1:4" x14ac:dyDescent="0.25">
      <c r="A26098" s="2">
        <v>44851.545138888891</v>
      </c>
      <c r="B26098" t="s">
        <v>1087</v>
      </c>
      <c r="D26098" t="s">
        <v>992</v>
      </c>
    </row>
    <row r="26099" spans="1:4" x14ac:dyDescent="0.25">
      <c r="A26099" s="2">
        <v>44851.545138888891</v>
      </c>
      <c r="B26099" t="s">
        <v>1087</v>
      </c>
      <c r="D26099" t="s">
        <v>4991</v>
      </c>
    </row>
    <row r="26100" spans="1:4" x14ac:dyDescent="0.25">
      <c r="A26100" s="2">
        <v>44851.54583333333</v>
      </c>
      <c r="B26100" t="s">
        <v>1087</v>
      </c>
      <c r="C26100" t="s">
        <v>14041</v>
      </c>
    </row>
    <row r="26101" spans="1:4" x14ac:dyDescent="0.25">
      <c r="A26101" s="2">
        <v>44851.54583333333</v>
      </c>
      <c r="B26101" t="s">
        <v>1087</v>
      </c>
      <c r="C26101" t="s">
        <v>194</v>
      </c>
    </row>
    <row r="26102" spans="1:4" x14ac:dyDescent="0.25">
      <c r="A26102" s="2">
        <v>44851.54583333333</v>
      </c>
      <c r="B26102" t="s">
        <v>1087</v>
      </c>
      <c r="C26102" t="s">
        <v>14042</v>
      </c>
    </row>
    <row r="26103" spans="1:4" x14ac:dyDescent="0.25">
      <c r="A26103" s="2">
        <v>44851.54583333333</v>
      </c>
      <c r="B26103" t="s">
        <v>1087</v>
      </c>
      <c r="C26103" t="s">
        <v>14043</v>
      </c>
    </row>
    <row r="26104" spans="1:4" x14ac:dyDescent="0.25">
      <c r="A26104" s="2">
        <v>44851.54583333333</v>
      </c>
      <c r="B26104" t="s">
        <v>1087</v>
      </c>
      <c r="C26104" t="s">
        <v>14044</v>
      </c>
    </row>
    <row r="26105" spans="1:4" x14ac:dyDescent="0.25">
      <c r="A26105" s="2">
        <v>44851.54583333333</v>
      </c>
      <c r="B26105" t="s">
        <v>1087</v>
      </c>
      <c r="D26105" t="s">
        <v>842</v>
      </c>
    </row>
    <row r="26106" spans="1:4" x14ac:dyDescent="0.25">
      <c r="A26106" s="2">
        <v>44851.54583333333</v>
      </c>
      <c r="B26106" t="s">
        <v>1087</v>
      </c>
      <c r="D26106" t="s">
        <v>949</v>
      </c>
    </row>
    <row r="26107" spans="1:4" x14ac:dyDescent="0.25">
      <c r="A26107" s="2">
        <v>44851.54583333333</v>
      </c>
      <c r="B26107" t="s">
        <v>1087</v>
      </c>
      <c r="D26107" t="s">
        <v>1008</v>
      </c>
    </row>
    <row r="26108" spans="1:4" x14ac:dyDescent="0.25">
      <c r="A26108" s="2">
        <v>44851.54583333333</v>
      </c>
      <c r="B26108" t="s">
        <v>1087</v>
      </c>
      <c r="D26108" t="s">
        <v>955</v>
      </c>
    </row>
    <row r="26109" spans="1:4" x14ac:dyDescent="0.25">
      <c r="A26109" s="2">
        <v>44851.54583333333</v>
      </c>
      <c r="B26109" t="s">
        <v>1087</v>
      </c>
      <c r="D26109" t="s">
        <v>904</v>
      </c>
    </row>
    <row r="26110" spans="1:4" x14ac:dyDescent="0.25">
      <c r="A26110" s="2">
        <v>44851.546527777777</v>
      </c>
      <c r="B26110" t="s">
        <v>1087</v>
      </c>
      <c r="C26110" t="s">
        <v>1249</v>
      </c>
    </row>
    <row r="26111" spans="1:4" x14ac:dyDescent="0.25">
      <c r="A26111" s="2">
        <v>44851.546527777777</v>
      </c>
      <c r="B26111" t="s">
        <v>1087</v>
      </c>
      <c r="C26111" t="s">
        <v>14045</v>
      </c>
    </row>
    <row r="26112" spans="1:4" x14ac:dyDescent="0.25">
      <c r="A26112" s="2">
        <v>44851.546527777777</v>
      </c>
      <c r="B26112" t="s">
        <v>1087</v>
      </c>
      <c r="C26112" t="s">
        <v>14046</v>
      </c>
    </row>
    <row r="26113" spans="1:4" x14ac:dyDescent="0.25">
      <c r="A26113" s="2">
        <v>44851.546527777777</v>
      </c>
      <c r="B26113" t="s">
        <v>1087</v>
      </c>
      <c r="C26113" t="s">
        <v>14047</v>
      </c>
    </row>
    <row r="26114" spans="1:4" x14ac:dyDescent="0.25">
      <c r="A26114" s="2">
        <v>44851.546527777777</v>
      </c>
      <c r="B26114" t="s">
        <v>1087</v>
      </c>
      <c r="C26114" t="s">
        <v>7243</v>
      </c>
    </row>
    <row r="26115" spans="1:4" x14ac:dyDescent="0.25">
      <c r="A26115" s="2">
        <v>44851.546527777777</v>
      </c>
      <c r="B26115" t="s">
        <v>1087</v>
      </c>
      <c r="C26115" t="s">
        <v>6438</v>
      </c>
    </row>
    <row r="26116" spans="1:4" x14ac:dyDescent="0.25">
      <c r="A26116" s="2">
        <v>44851.546527777777</v>
      </c>
      <c r="B26116" t="s">
        <v>1087</v>
      </c>
      <c r="C26116" t="s">
        <v>1249</v>
      </c>
    </row>
    <row r="26117" spans="1:4" x14ac:dyDescent="0.25">
      <c r="A26117" s="2">
        <v>44851.546527777777</v>
      </c>
      <c r="B26117" t="s">
        <v>1087</v>
      </c>
      <c r="C26117" t="s">
        <v>14048</v>
      </c>
    </row>
    <row r="26118" spans="1:4" x14ac:dyDescent="0.25">
      <c r="A26118" s="2">
        <v>44851.546527777777</v>
      </c>
      <c r="B26118" t="s">
        <v>1087</v>
      </c>
      <c r="C26118" t="s">
        <v>14049</v>
      </c>
    </row>
    <row r="26119" spans="1:4" x14ac:dyDescent="0.25">
      <c r="A26119" s="2">
        <v>44851.546527777777</v>
      </c>
      <c r="B26119" t="s">
        <v>1087</v>
      </c>
      <c r="C26119" t="s">
        <v>6554</v>
      </c>
    </row>
    <row r="26120" spans="1:4" x14ac:dyDescent="0.25">
      <c r="A26120" s="2">
        <v>44851.546527777777</v>
      </c>
      <c r="B26120" t="s">
        <v>1087</v>
      </c>
      <c r="D26120" t="s">
        <v>996</v>
      </c>
    </row>
    <row r="26121" spans="1:4" x14ac:dyDescent="0.25">
      <c r="A26121" s="2">
        <v>44851.546527777777</v>
      </c>
      <c r="B26121" t="s">
        <v>1087</v>
      </c>
      <c r="D26121" t="s">
        <v>854</v>
      </c>
    </row>
    <row r="26122" spans="1:4" x14ac:dyDescent="0.25">
      <c r="A26122" s="2">
        <v>44851.546527777777</v>
      </c>
      <c r="B26122" t="s">
        <v>1087</v>
      </c>
      <c r="D26122" t="s">
        <v>953</v>
      </c>
    </row>
    <row r="26123" spans="1:4" x14ac:dyDescent="0.25">
      <c r="A26123" s="2">
        <v>44851.546527777777</v>
      </c>
      <c r="B26123" t="s">
        <v>1087</v>
      </c>
      <c r="D26123" t="s">
        <v>825</v>
      </c>
    </row>
    <row r="26124" spans="1:4" x14ac:dyDescent="0.25">
      <c r="A26124" s="2">
        <v>44851.546527777777</v>
      </c>
      <c r="B26124" t="s">
        <v>1087</v>
      </c>
      <c r="D26124" t="s">
        <v>853</v>
      </c>
    </row>
    <row r="26125" spans="1:4" x14ac:dyDescent="0.25">
      <c r="A26125" s="2">
        <v>44851.546527777777</v>
      </c>
      <c r="B26125" t="s">
        <v>1087</v>
      </c>
      <c r="D26125" t="s">
        <v>954</v>
      </c>
    </row>
    <row r="26126" spans="1:4" x14ac:dyDescent="0.25">
      <c r="A26126" s="2">
        <v>44851.546527777777</v>
      </c>
      <c r="B26126" t="s">
        <v>1087</v>
      </c>
      <c r="D26126" t="s">
        <v>908</v>
      </c>
    </row>
    <row r="26127" spans="1:4" x14ac:dyDescent="0.25">
      <c r="A26127" s="2">
        <v>44851.546527777777</v>
      </c>
      <c r="B26127" t="s">
        <v>1087</v>
      </c>
      <c r="D26127" t="s">
        <v>848</v>
      </c>
    </row>
    <row r="26128" spans="1:4" x14ac:dyDescent="0.25">
      <c r="A26128" s="2">
        <v>44851.546527777777</v>
      </c>
      <c r="B26128" t="s">
        <v>1087</v>
      </c>
      <c r="D26128" t="s">
        <v>849</v>
      </c>
    </row>
    <row r="26129" spans="1:4" x14ac:dyDescent="0.25">
      <c r="A26129" s="2">
        <v>44851.546527777777</v>
      </c>
      <c r="B26129" t="s">
        <v>1087</v>
      </c>
      <c r="D26129" t="s">
        <v>952</v>
      </c>
    </row>
    <row r="26130" spans="1:4" x14ac:dyDescent="0.25">
      <c r="A26130" s="2">
        <v>44851.622916666667</v>
      </c>
      <c r="B26130" t="s">
        <v>165</v>
      </c>
      <c r="C26130" t="s">
        <v>13117</v>
      </c>
    </row>
    <row r="26131" spans="1:4" x14ac:dyDescent="0.25">
      <c r="A26131" s="2">
        <v>44851.622916666667</v>
      </c>
      <c r="B26131" t="s">
        <v>165</v>
      </c>
      <c r="D26131" t="s">
        <v>1866</v>
      </c>
    </row>
    <row r="26132" spans="1:4" x14ac:dyDescent="0.25">
      <c r="A26132" s="2">
        <v>44851.623611111114</v>
      </c>
      <c r="B26132" t="s">
        <v>165</v>
      </c>
      <c r="C26132" t="s">
        <v>13118</v>
      </c>
    </row>
    <row r="26133" spans="1:4" x14ac:dyDescent="0.25">
      <c r="A26133" s="2">
        <v>44851.623611111114</v>
      </c>
      <c r="B26133" t="s">
        <v>165</v>
      </c>
      <c r="D26133" t="s">
        <v>1874</v>
      </c>
    </row>
    <row r="26134" spans="1:4" x14ac:dyDescent="0.25">
      <c r="A26134" s="2">
        <v>44851.627083333333</v>
      </c>
      <c r="B26134" t="s">
        <v>165</v>
      </c>
      <c r="C26134" t="s">
        <v>13119</v>
      </c>
    </row>
    <row r="26135" spans="1:4" x14ac:dyDescent="0.25">
      <c r="A26135" s="2">
        <v>44851.627083333333</v>
      </c>
      <c r="B26135" t="s">
        <v>165</v>
      </c>
      <c r="C26135" t="s">
        <v>13120</v>
      </c>
    </row>
    <row r="26136" spans="1:4" x14ac:dyDescent="0.25">
      <c r="A26136" s="2">
        <v>44851.627083333333</v>
      </c>
      <c r="B26136" t="s">
        <v>165</v>
      </c>
      <c r="D26136" t="s">
        <v>12739</v>
      </c>
    </row>
    <row r="26137" spans="1:4" x14ac:dyDescent="0.25">
      <c r="A26137" s="2">
        <v>44851.627083333333</v>
      </c>
      <c r="B26137" t="s">
        <v>165</v>
      </c>
      <c r="D26137" t="s">
        <v>13050</v>
      </c>
    </row>
    <row r="26138" spans="1:4" x14ac:dyDescent="0.25">
      <c r="A26138" s="2">
        <v>44851.62777777778</v>
      </c>
      <c r="B26138" t="s">
        <v>165</v>
      </c>
      <c r="C26138" t="s">
        <v>13121</v>
      </c>
    </row>
    <row r="26139" spans="1:4" x14ac:dyDescent="0.25">
      <c r="A26139" s="2">
        <v>44851.62777777778</v>
      </c>
      <c r="B26139" t="s">
        <v>165</v>
      </c>
      <c r="D26139" t="s">
        <v>12742</v>
      </c>
    </row>
    <row r="26140" spans="1:4" x14ac:dyDescent="0.25">
      <c r="A26140" s="2">
        <v>44851.630555555559</v>
      </c>
      <c r="B26140" t="s">
        <v>165</v>
      </c>
      <c r="C26140" t="s">
        <v>13122</v>
      </c>
    </row>
    <row r="26141" spans="1:4" x14ac:dyDescent="0.25">
      <c r="A26141" s="2">
        <v>44851.630555555559</v>
      </c>
      <c r="B26141" t="s">
        <v>165</v>
      </c>
      <c r="D26141" t="s">
        <v>12760</v>
      </c>
    </row>
    <row r="26142" spans="1:4" x14ac:dyDescent="0.25">
      <c r="A26142" s="2">
        <v>44851.644444444442</v>
      </c>
      <c r="B26142" t="s">
        <v>165</v>
      </c>
      <c r="C26142" t="s">
        <v>14247</v>
      </c>
    </row>
    <row r="26143" spans="1:4" x14ac:dyDescent="0.25">
      <c r="A26143" s="2">
        <v>44851.644444444442</v>
      </c>
      <c r="B26143" t="s">
        <v>165</v>
      </c>
      <c r="D26143" t="s">
        <v>1866</v>
      </c>
    </row>
    <row r="26144" spans="1:4" x14ac:dyDescent="0.25">
      <c r="A26144" s="2">
        <v>44851.645138888889</v>
      </c>
      <c r="B26144" t="s">
        <v>165</v>
      </c>
      <c r="C26144" t="s">
        <v>14248</v>
      </c>
    </row>
    <row r="26145" spans="1:4" x14ac:dyDescent="0.25">
      <c r="A26145" s="2">
        <v>44851.645138888889</v>
      </c>
      <c r="B26145" t="s">
        <v>165</v>
      </c>
      <c r="D26145" t="s">
        <v>12760</v>
      </c>
    </row>
    <row r="26146" spans="1:4" x14ac:dyDescent="0.25">
      <c r="A26146" s="2">
        <v>44851.647222222222</v>
      </c>
      <c r="B26146" t="s">
        <v>165</v>
      </c>
      <c r="C26146" t="s">
        <v>14249</v>
      </c>
    </row>
    <row r="26147" spans="1:4" x14ac:dyDescent="0.25">
      <c r="A26147" s="2">
        <v>44851.647222222222</v>
      </c>
      <c r="B26147" t="s">
        <v>165</v>
      </c>
      <c r="D26147" t="s">
        <v>12742</v>
      </c>
    </row>
    <row r="26148" spans="1:4" x14ac:dyDescent="0.25">
      <c r="A26148" s="2">
        <v>44851.654166666667</v>
      </c>
      <c r="B26148" t="s">
        <v>10304</v>
      </c>
      <c r="C26148" t="s">
        <v>13288</v>
      </c>
    </row>
    <row r="26149" spans="1:4" x14ac:dyDescent="0.25">
      <c r="A26149" s="2">
        <v>44851.654166666667</v>
      </c>
      <c r="B26149" t="s">
        <v>10304</v>
      </c>
      <c r="D26149" t="s">
        <v>5063</v>
      </c>
    </row>
    <row r="26150" spans="1:4" x14ac:dyDescent="0.25">
      <c r="A26150" s="2">
        <v>44851.654861111114</v>
      </c>
      <c r="B26150" t="s">
        <v>10304</v>
      </c>
      <c r="C26150" t="s">
        <v>13289</v>
      </c>
    </row>
    <row r="26151" spans="1:4" x14ac:dyDescent="0.25">
      <c r="A26151" s="2">
        <v>44851.654861111114</v>
      </c>
      <c r="B26151" t="s">
        <v>10304</v>
      </c>
      <c r="D26151" t="s">
        <v>12760</v>
      </c>
    </row>
    <row r="26152" spans="1:4" x14ac:dyDescent="0.25">
      <c r="A26152" s="2">
        <v>44851.656944444447</v>
      </c>
      <c r="B26152" t="s">
        <v>10304</v>
      </c>
      <c r="C26152" t="s">
        <v>13290</v>
      </c>
    </row>
    <row r="26153" spans="1:4" x14ac:dyDescent="0.25">
      <c r="A26153" s="2">
        <v>44851.656944444447</v>
      </c>
      <c r="B26153" t="s">
        <v>10304</v>
      </c>
      <c r="D26153" t="s">
        <v>12742</v>
      </c>
    </row>
    <row r="26154" spans="1:4" x14ac:dyDescent="0.25">
      <c r="A26154" s="2">
        <v>44851.657638888886</v>
      </c>
      <c r="B26154" t="s">
        <v>10304</v>
      </c>
      <c r="C26154" t="s">
        <v>13291</v>
      </c>
    </row>
    <row r="26155" spans="1:4" x14ac:dyDescent="0.25">
      <c r="A26155" s="2">
        <v>44851.657638888886</v>
      </c>
      <c r="B26155" t="s">
        <v>10304</v>
      </c>
      <c r="C26155" t="s">
        <v>13292</v>
      </c>
    </row>
    <row r="26156" spans="1:4" x14ac:dyDescent="0.25">
      <c r="A26156" s="2">
        <v>44851.657638888886</v>
      </c>
      <c r="B26156" t="s">
        <v>10304</v>
      </c>
      <c r="D26156" t="s">
        <v>4990</v>
      </c>
    </row>
    <row r="26157" spans="1:4" x14ac:dyDescent="0.25">
      <c r="A26157" s="2">
        <v>44851.657638888886</v>
      </c>
      <c r="B26157" t="s">
        <v>10304</v>
      </c>
      <c r="D26157" t="s">
        <v>12743</v>
      </c>
    </row>
    <row r="26158" spans="1:4" x14ac:dyDescent="0.25">
      <c r="A26158" s="2">
        <v>44851.65902777778</v>
      </c>
      <c r="B26158" t="s">
        <v>10304</v>
      </c>
      <c r="C26158" t="s">
        <v>13293</v>
      </c>
    </row>
    <row r="26159" spans="1:4" x14ac:dyDescent="0.25">
      <c r="A26159" s="2">
        <v>44851.65902777778</v>
      </c>
      <c r="B26159" t="s">
        <v>10304</v>
      </c>
      <c r="D26159" t="s">
        <v>12742</v>
      </c>
    </row>
    <row r="26160" spans="1:4" x14ac:dyDescent="0.25">
      <c r="A26160" s="2">
        <v>44851.734027777777</v>
      </c>
      <c r="B26160" t="s">
        <v>1461</v>
      </c>
      <c r="C26160" t="s">
        <v>13881</v>
      </c>
    </row>
    <row r="26161" spans="1:4" x14ac:dyDescent="0.25">
      <c r="A26161" s="2">
        <v>44851.734027777777</v>
      </c>
      <c r="B26161" t="s">
        <v>1461</v>
      </c>
      <c r="D26161" t="s">
        <v>10584</v>
      </c>
    </row>
    <row r="26162" spans="1:4" x14ac:dyDescent="0.25">
      <c r="A26162" s="2">
        <v>44851.734722222223</v>
      </c>
      <c r="B26162" t="s">
        <v>1461</v>
      </c>
      <c r="C26162" t="s">
        <v>13882</v>
      </c>
    </row>
    <row r="26163" spans="1:4" x14ac:dyDescent="0.25">
      <c r="A26163" s="2">
        <v>44851.734722222223</v>
      </c>
      <c r="B26163" t="s">
        <v>1461</v>
      </c>
      <c r="D26163" t="s">
        <v>12760</v>
      </c>
    </row>
    <row r="26164" spans="1:4" x14ac:dyDescent="0.25">
      <c r="A26164" s="2">
        <v>44851.736111111109</v>
      </c>
      <c r="B26164" t="s">
        <v>1461</v>
      </c>
      <c r="C26164" t="s">
        <v>13883</v>
      </c>
    </row>
    <row r="26165" spans="1:4" x14ac:dyDescent="0.25">
      <c r="A26165" s="2">
        <v>44851.736111111109</v>
      </c>
      <c r="B26165" t="s">
        <v>1461</v>
      </c>
      <c r="C26165" t="s">
        <v>7710</v>
      </c>
    </row>
    <row r="26166" spans="1:4" x14ac:dyDescent="0.25">
      <c r="A26166" s="2">
        <v>44851.736111111109</v>
      </c>
      <c r="B26166" t="s">
        <v>1461</v>
      </c>
      <c r="D26166" t="s">
        <v>12742</v>
      </c>
    </row>
    <row r="26167" spans="1:4" x14ac:dyDescent="0.25">
      <c r="A26167" s="2">
        <v>44851.736111111109</v>
      </c>
      <c r="B26167" t="s">
        <v>1461</v>
      </c>
      <c r="D26167" t="s">
        <v>1862</v>
      </c>
    </row>
    <row r="26168" spans="1:4" x14ac:dyDescent="0.25">
      <c r="A26168" s="2">
        <v>44851.736805555556</v>
      </c>
      <c r="B26168" t="s">
        <v>1461</v>
      </c>
      <c r="C26168" t="s">
        <v>13884</v>
      </c>
    </row>
    <row r="26169" spans="1:4" x14ac:dyDescent="0.25">
      <c r="A26169" s="2">
        <v>44851.736805555556</v>
      </c>
      <c r="B26169" t="s">
        <v>1461</v>
      </c>
      <c r="C26169" t="s">
        <v>13885</v>
      </c>
    </row>
    <row r="26170" spans="1:4" x14ac:dyDescent="0.25">
      <c r="A26170" s="2">
        <v>44851.736805555556</v>
      </c>
      <c r="B26170" t="s">
        <v>1461</v>
      </c>
      <c r="D26170" t="s">
        <v>12743</v>
      </c>
    </row>
    <row r="26171" spans="1:4" x14ac:dyDescent="0.25">
      <c r="A26171" s="2">
        <v>44851.736805555556</v>
      </c>
      <c r="B26171" t="s">
        <v>1461</v>
      </c>
      <c r="D26171" t="s">
        <v>12742</v>
      </c>
    </row>
    <row r="26172" spans="1:4" x14ac:dyDescent="0.25">
      <c r="A26172" s="2">
        <v>44851.737500000003</v>
      </c>
      <c r="B26172" t="s">
        <v>1461</v>
      </c>
      <c r="C26172" t="s">
        <v>13886</v>
      </c>
    </row>
    <row r="26173" spans="1:4" x14ac:dyDescent="0.25">
      <c r="A26173" s="2">
        <v>44851.737500000003</v>
      </c>
      <c r="B26173" t="s">
        <v>1461</v>
      </c>
      <c r="D26173" t="s">
        <v>12739</v>
      </c>
    </row>
    <row r="26174" spans="1:4" x14ac:dyDescent="0.25">
      <c r="A26174" s="2">
        <v>44851.738194444442</v>
      </c>
      <c r="B26174" t="s">
        <v>1461</v>
      </c>
      <c r="C26174" t="s">
        <v>13887</v>
      </c>
    </row>
    <row r="26175" spans="1:4" x14ac:dyDescent="0.25">
      <c r="A26175" s="2">
        <v>44851.738194444442</v>
      </c>
      <c r="B26175" t="s">
        <v>1461</v>
      </c>
      <c r="C26175" t="s">
        <v>6567</v>
      </c>
    </row>
    <row r="26176" spans="1:4" x14ac:dyDescent="0.25">
      <c r="A26176" s="2">
        <v>44851.738194444442</v>
      </c>
      <c r="B26176" t="s">
        <v>1461</v>
      </c>
      <c r="D26176" t="s">
        <v>1050</v>
      </c>
    </row>
    <row r="26177" spans="1:4" x14ac:dyDescent="0.25">
      <c r="A26177" s="2">
        <v>44851.738194444442</v>
      </c>
      <c r="B26177" t="s">
        <v>1461</v>
      </c>
      <c r="D26177" t="s">
        <v>908</v>
      </c>
    </row>
    <row r="26178" spans="1:4" x14ac:dyDescent="0.25">
      <c r="A26178" s="2">
        <v>44851.740277777775</v>
      </c>
      <c r="B26178" t="s">
        <v>167</v>
      </c>
      <c r="C26178" t="s">
        <v>6429</v>
      </c>
    </row>
    <row r="26179" spans="1:4" x14ac:dyDescent="0.25">
      <c r="A26179" s="2">
        <v>44851.740277777775</v>
      </c>
      <c r="B26179" t="s">
        <v>167</v>
      </c>
      <c r="D26179" t="s">
        <v>12760</v>
      </c>
    </row>
    <row r="26180" spans="1:4" x14ac:dyDescent="0.25">
      <c r="A26180" s="2">
        <v>44851.740972222222</v>
      </c>
      <c r="B26180" t="s">
        <v>167</v>
      </c>
      <c r="C26180" t="s">
        <v>13888</v>
      </c>
    </row>
    <row r="26181" spans="1:4" x14ac:dyDescent="0.25">
      <c r="A26181" s="2">
        <v>44851.741666666669</v>
      </c>
      <c r="B26181" t="s">
        <v>167</v>
      </c>
      <c r="C26181" t="s">
        <v>7710</v>
      </c>
    </row>
    <row r="26182" spans="1:4" x14ac:dyDescent="0.25">
      <c r="A26182" s="2">
        <v>44851.741666666669</v>
      </c>
      <c r="B26182" t="s">
        <v>167</v>
      </c>
      <c r="D26182" t="s">
        <v>12742</v>
      </c>
    </row>
    <row r="26183" spans="1:4" x14ac:dyDescent="0.25">
      <c r="A26183" s="2">
        <v>44851.741666666669</v>
      </c>
      <c r="B26183" t="s">
        <v>167</v>
      </c>
      <c r="D26183" t="s">
        <v>12739</v>
      </c>
    </row>
    <row r="26184" spans="1:4" x14ac:dyDescent="0.25">
      <c r="A26184" s="2">
        <v>44851.742361111108</v>
      </c>
      <c r="B26184" t="s">
        <v>167</v>
      </c>
      <c r="C26184" t="s">
        <v>13889</v>
      </c>
    </row>
    <row r="26185" spans="1:4" x14ac:dyDescent="0.25">
      <c r="A26185" s="2">
        <v>44851.742361111108</v>
      </c>
      <c r="B26185" t="s">
        <v>167</v>
      </c>
      <c r="D26185" t="s">
        <v>13050</v>
      </c>
    </row>
    <row r="26186" spans="1:4" x14ac:dyDescent="0.25">
      <c r="A26186" s="2">
        <v>44851.743750000001</v>
      </c>
      <c r="B26186" t="s">
        <v>167</v>
      </c>
      <c r="C26186" t="s">
        <v>13890</v>
      </c>
    </row>
    <row r="26187" spans="1:4" x14ac:dyDescent="0.25">
      <c r="A26187" s="2">
        <v>44851.743750000001</v>
      </c>
      <c r="B26187" t="s">
        <v>167</v>
      </c>
      <c r="D26187" t="s">
        <v>12742</v>
      </c>
    </row>
    <row r="26188" spans="1:4" x14ac:dyDescent="0.25">
      <c r="A26188" s="2">
        <v>44851.744444444441</v>
      </c>
      <c r="B26188" t="s">
        <v>167</v>
      </c>
      <c r="C26188" t="s">
        <v>13891</v>
      </c>
    </row>
    <row r="26189" spans="1:4" x14ac:dyDescent="0.25">
      <c r="A26189" s="2">
        <v>44851.744444444441</v>
      </c>
      <c r="B26189" t="s">
        <v>167</v>
      </c>
      <c r="D26189" t="s">
        <v>10706</v>
      </c>
    </row>
    <row r="26190" spans="1:4" x14ac:dyDescent="0.25">
      <c r="A26190" s="2">
        <v>44851.745138888888</v>
      </c>
      <c r="B26190" t="s">
        <v>167</v>
      </c>
      <c r="C26190" t="s">
        <v>13892</v>
      </c>
    </row>
    <row r="26191" spans="1:4" x14ac:dyDescent="0.25">
      <c r="A26191" s="2">
        <v>44851.745138888888</v>
      </c>
      <c r="B26191" t="s">
        <v>167</v>
      </c>
      <c r="D26191" t="s">
        <v>1900</v>
      </c>
    </row>
    <row r="26192" spans="1:4" x14ac:dyDescent="0.25">
      <c r="A26192" s="2">
        <v>44851.847222222219</v>
      </c>
      <c r="B26192" t="s">
        <v>163</v>
      </c>
      <c r="C26192" t="s">
        <v>7606</v>
      </c>
    </row>
    <row r="26193" spans="1:4" x14ac:dyDescent="0.25">
      <c r="A26193" s="2">
        <v>44851.847222222219</v>
      </c>
      <c r="B26193" t="s">
        <v>163</v>
      </c>
      <c r="D26193" t="s">
        <v>4993</v>
      </c>
    </row>
    <row r="26194" spans="1:4" x14ac:dyDescent="0.25">
      <c r="A26194" s="2">
        <v>44851.847916666666</v>
      </c>
      <c r="B26194" t="s">
        <v>163</v>
      </c>
      <c r="C26194" t="s">
        <v>7606</v>
      </c>
    </row>
    <row r="26195" spans="1:4" x14ac:dyDescent="0.25">
      <c r="A26195" s="2">
        <v>44851.847916666666</v>
      </c>
      <c r="B26195" t="s">
        <v>163</v>
      </c>
      <c r="C26195" t="s">
        <v>13105</v>
      </c>
    </row>
    <row r="26196" spans="1:4" x14ac:dyDescent="0.25">
      <c r="A26196" s="2">
        <v>44851.847916666666</v>
      </c>
      <c r="B26196" t="s">
        <v>163</v>
      </c>
      <c r="D26196" t="s">
        <v>1848</v>
      </c>
    </row>
    <row r="26197" spans="1:4" x14ac:dyDescent="0.25">
      <c r="A26197" s="2">
        <v>44851.847916666666</v>
      </c>
      <c r="B26197" t="s">
        <v>163</v>
      </c>
      <c r="D26197" t="s">
        <v>12760</v>
      </c>
    </row>
    <row r="26198" spans="1:4" x14ac:dyDescent="0.25">
      <c r="A26198" s="2">
        <v>44851.848611111112</v>
      </c>
      <c r="B26198" t="s">
        <v>163</v>
      </c>
      <c r="C26198" t="s">
        <v>13106</v>
      </c>
    </row>
    <row r="26199" spans="1:4" x14ac:dyDescent="0.25">
      <c r="A26199" s="2">
        <v>44851.848611111112</v>
      </c>
      <c r="B26199" t="s">
        <v>163</v>
      </c>
      <c r="C26199" t="s">
        <v>194</v>
      </c>
    </row>
    <row r="26200" spans="1:4" x14ac:dyDescent="0.25">
      <c r="A26200" s="2">
        <v>44851.848611111112</v>
      </c>
      <c r="B26200" t="s">
        <v>163</v>
      </c>
      <c r="D26200" t="s">
        <v>12819</v>
      </c>
    </row>
    <row r="26201" spans="1:4" x14ac:dyDescent="0.25">
      <c r="A26201" s="2">
        <v>44851.848611111112</v>
      </c>
      <c r="B26201" t="s">
        <v>163</v>
      </c>
      <c r="D26201" t="s">
        <v>12739</v>
      </c>
    </row>
    <row r="26202" spans="1:4" x14ac:dyDescent="0.25">
      <c r="A26202" s="2">
        <v>44851.849305555559</v>
      </c>
      <c r="B26202" t="s">
        <v>163</v>
      </c>
      <c r="C26202" t="s">
        <v>13107</v>
      </c>
    </row>
    <row r="26203" spans="1:4" x14ac:dyDescent="0.25">
      <c r="A26203" s="2">
        <v>44851.849305555559</v>
      </c>
      <c r="B26203" t="s">
        <v>163</v>
      </c>
      <c r="C26203" t="s">
        <v>13108</v>
      </c>
    </row>
    <row r="26204" spans="1:4" x14ac:dyDescent="0.25">
      <c r="A26204" s="2">
        <v>44851.849305555559</v>
      </c>
      <c r="B26204" t="s">
        <v>10298</v>
      </c>
      <c r="C26204" t="s">
        <v>14720</v>
      </c>
    </row>
    <row r="26205" spans="1:4" x14ac:dyDescent="0.25">
      <c r="A26205" s="2">
        <v>44851.849305555559</v>
      </c>
      <c r="B26205" t="s">
        <v>163</v>
      </c>
      <c r="D26205" t="s">
        <v>1851</v>
      </c>
    </row>
    <row r="26206" spans="1:4" x14ac:dyDescent="0.25">
      <c r="A26206" s="2">
        <v>44851.849305555559</v>
      </c>
      <c r="B26206" t="s">
        <v>163</v>
      </c>
      <c r="D26206" t="s">
        <v>12743</v>
      </c>
    </row>
    <row r="26207" spans="1:4" x14ac:dyDescent="0.25">
      <c r="A26207" s="2">
        <v>44851.849305555559</v>
      </c>
      <c r="B26207" t="s">
        <v>10298</v>
      </c>
      <c r="D26207" t="s">
        <v>4999</v>
      </c>
    </row>
    <row r="26208" spans="1:4" x14ac:dyDescent="0.25">
      <c r="A26208" s="2">
        <v>44851.85</v>
      </c>
      <c r="B26208" t="s">
        <v>163</v>
      </c>
      <c r="C26208" t="s">
        <v>13109</v>
      </c>
    </row>
    <row r="26209" spans="1:4" x14ac:dyDescent="0.25">
      <c r="A26209" s="2">
        <v>44851.85</v>
      </c>
      <c r="B26209" t="s">
        <v>10298</v>
      </c>
      <c r="C26209" t="s">
        <v>6786</v>
      </c>
    </row>
    <row r="26210" spans="1:4" x14ac:dyDescent="0.25">
      <c r="A26210" s="2">
        <v>44851.85</v>
      </c>
      <c r="B26210" t="s">
        <v>163</v>
      </c>
      <c r="D26210" t="s">
        <v>12819</v>
      </c>
    </row>
    <row r="26211" spans="1:4" x14ac:dyDescent="0.25">
      <c r="A26211" s="2">
        <v>44851.85</v>
      </c>
      <c r="B26211" t="s">
        <v>10298</v>
      </c>
      <c r="D26211" t="s">
        <v>1848</v>
      </c>
    </row>
    <row r="26212" spans="1:4" x14ac:dyDescent="0.25">
      <c r="A26212" s="2">
        <v>44851.850694444445</v>
      </c>
      <c r="B26212" t="s">
        <v>163</v>
      </c>
      <c r="C26212" t="s">
        <v>13110</v>
      </c>
    </row>
    <row r="26213" spans="1:4" x14ac:dyDescent="0.25">
      <c r="A26213" s="2">
        <v>44851.850694444445</v>
      </c>
      <c r="B26213" t="s">
        <v>163</v>
      </c>
      <c r="C26213" t="s">
        <v>1249</v>
      </c>
    </row>
    <row r="26214" spans="1:4" x14ac:dyDescent="0.25">
      <c r="A26214" s="2">
        <v>44851.850694444445</v>
      </c>
      <c r="B26214" t="s">
        <v>163</v>
      </c>
      <c r="C26214" t="s">
        <v>13111</v>
      </c>
    </row>
    <row r="26215" spans="1:4" x14ac:dyDescent="0.25">
      <c r="A26215" s="2">
        <v>44851.850694444445</v>
      </c>
      <c r="B26215" t="s">
        <v>171</v>
      </c>
      <c r="C26215" t="s">
        <v>14587</v>
      </c>
    </row>
    <row r="26216" spans="1:4" x14ac:dyDescent="0.25">
      <c r="A26216" s="2">
        <v>44851.850694444445</v>
      </c>
      <c r="B26216" t="s">
        <v>163</v>
      </c>
      <c r="D26216" t="s">
        <v>834</v>
      </c>
    </row>
    <row r="26217" spans="1:4" x14ac:dyDescent="0.25">
      <c r="A26217" s="2">
        <v>44851.850694444445</v>
      </c>
      <c r="B26217" t="s">
        <v>163</v>
      </c>
      <c r="D26217" t="s">
        <v>955</v>
      </c>
    </row>
    <row r="26218" spans="1:4" x14ac:dyDescent="0.25">
      <c r="A26218" s="2">
        <v>44851.850694444445</v>
      </c>
      <c r="B26218" t="s">
        <v>163</v>
      </c>
      <c r="D26218" t="s">
        <v>904</v>
      </c>
    </row>
    <row r="26219" spans="1:4" x14ac:dyDescent="0.25">
      <c r="A26219" s="2">
        <v>44851.850694444445</v>
      </c>
      <c r="B26219" t="s">
        <v>171</v>
      </c>
      <c r="D26219" t="s">
        <v>5028</v>
      </c>
    </row>
    <row r="26220" spans="1:4" x14ac:dyDescent="0.25">
      <c r="A26220" s="2">
        <v>44851.851388888892</v>
      </c>
      <c r="B26220" t="s">
        <v>163</v>
      </c>
      <c r="C26220" t="s">
        <v>1249</v>
      </c>
    </row>
    <row r="26221" spans="1:4" x14ac:dyDescent="0.25">
      <c r="A26221" s="2">
        <v>44851.851388888892</v>
      </c>
      <c r="B26221" t="s">
        <v>163</v>
      </c>
      <c r="D26221" t="s">
        <v>1158</v>
      </c>
    </row>
    <row r="26222" spans="1:4" x14ac:dyDescent="0.25">
      <c r="A26222" s="2">
        <v>44851.852777777778</v>
      </c>
      <c r="B26222" t="s">
        <v>171</v>
      </c>
      <c r="C26222" t="s">
        <v>14588</v>
      </c>
    </row>
    <row r="26223" spans="1:4" x14ac:dyDescent="0.25">
      <c r="A26223" s="2">
        <v>44851.852777777778</v>
      </c>
      <c r="B26223" t="s">
        <v>171</v>
      </c>
      <c r="D26223" t="s">
        <v>12743</v>
      </c>
    </row>
    <row r="26224" spans="1:4" x14ac:dyDescent="0.25">
      <c r="A26224" s="2">
        <v>44851.854166666664</v>
      </c>
      <c r="B26224" t="s">
        <v>171</v>
      </c>
      <c r="C26224" t="s">
        <v>14589</v>
      </c>
    </row>
    <row r="26225" spans="1:4" x14ac:dyDescent="0.25">
      <c r="A26225" s="2">
        <v>44851.854166666664</v>
      </c>
      <c r="B26225" t="s">
        <v>10298</v>
      </c>
      <c r="C26225" t="s">
        <v>14721</v>
      </c>
    </row>
    <row r="26226" spans="1:4" x14ac:dyDescent="0.25">
      <c r="A26226" s="2">
        <v>44851.854166666664</v>
      </c>
      <c r="B26226" t="s">
        <v>171</v>
      </c>
      <c r="D26226" t="s">
        <v>12742</v>
      </c>
    </row>
    <row r="26227" spans="1:4" x14ac:dyDescent="0.25">
      <c r="A26227" s="2">
        <v>44851.854166666664</v>
      </c>
      <c r="B26227" t="s">
        <v>10298</v>
      </c>
      <c r="D26227" t="s">
        <v>12743</v>
      </c>
    </row>
    <row r="26228" spans="1:4" x14ac:dyDescent="0.25">
      <c r="A26228" s="2">
        <v>44851.854861111111</v>
      </c>
      <c r="B26228" t="s">
        <v>171</v>
      </c>
      <c r="C26228" t="s">
        <v>14590</v>
      </c>
    </row>
    <row r="26229" spans="1:4" x14ac:dyDescent="0.25">
      <c r="A26229" s="2">
        <v>44851.854861111111</v>
      </c>
      <c r="B26229" t="s">
        <v>171</v>
      </c>
      <c r="D26229" t="s">
        <v>12740</v>
      </c>
    </row>
    <row r="26230" spans="1:4" x14ac:dyDescent="0.25">
      <c r="A26230" s="2">
        <v>44851.856249999997</v>
      </c>
      <c r="B26230" t="s">
        <v>10298</v>
      </c>
      <c r="C26230" t="s">
        <v>14722</v>
      </c>
    </row>
    <row r="26231" spans="1:4" x14ac:dyDescent="0.25">
      <c r="A26231" s="2">
        <v>44851.856249999997</v>
      </c>
      <c r="B26231" t="s">
        <v>10298</v>
      </c>
      <c r="D26231" t="s">
        <v>12819</v>
      </c>
    </row>
    <row r="26232" spans="1:4" x14ac:dyDescent="0.25">
      <c r="A26232" s="2">
        <v>44851.857638888891</v>
      </c>
      <c r="B26232" t="s">
        <v>10298</v>
      </c>
      <c r="C26232" t="s">
        <v>14723</v>
      </c>
    </row>
    <row r="26233" spans="1:4" x14ac:dyDescent="0.25">
      <c r="A26233" s="2">
        <v>44851.857638888891</v>
      </c>
      <c r="B26233" t="s">
        <v>10298</v>
      </c>
      <c r="C26233" t="s">
        <v>14724</v>
      </c>
    </row>
    <row r="26234" spans="1:4" x14ac:dyDescent="0.25">
      <c r="A26234" s="2">
        <v>44851.857638888891</v>
      </c>
      <c r="B26234" t="s">
        <v>10298</v>
      </c>
      <c r="D26234" t="s">
        <v>12760</v>
      </c>
    </row>
    <row r="26235" spans="1:4" x14ac:dyDescent="0.25">
      <c r="A26235" s="2">
        <v>44851.857638888891</v>
      </c>
      <c r="B26235" t="s">
        <v>10298</v>
      </c>
      <c r="D26235" t="s">
        <v>12742</v>
      </c>
    </row>
    <row r="26236" spans="1:4" x14ac:dyDescent="0.25">
      <c r="A26236" s="2">
        <v>44851.859027777777</v>
      </c>
      <c r="B26236" t="s">
        <v>10298</v>
      </c>
      <c r="C26236" t="s">
        <v>14725</v>
      </c>
    </row>
    <row r="26237" spans="1:4" x14ac:dyDescent="0.25">
      <c r="A26237" s="2">
        <v>44851.859027777777</v>
      </c>
      <c r="B26237" t="s">
        <v>10298</v>
      </c>
      <c r="C26237" t="s">
        <v>6386</v>
      </c>
    </row>
    <row r="26238" spans="1:4" x14ac:dyDescent="0.25">
      <c r="A26238" s="2">
        <v>44851.859027777777</v>
      </c>
      <c r="B26238" t="s">
        <v>10298</v>
      </c>
      <c r="C26238" t="s">
        <v>14707</v>
      </c>
    </row>
    <row r="26239" spans="1:4" x14ac:dyDescent="0.25">
      <c r="A26239" s="2">
        <v>44851.859027777777</v>
      </c>
      <c r="B26239" t="s">
        <v>10298</v>
      </c>
      <c r="D26239" t="s">
        <v>12739</v>
      </c>
    </row>
    <row r="26240" spans="1:4" x14ac:dyDescent="0.25">
      <c r="A26240" s="2">
        <v>44851.859027777777</v>
      </c>
      <c r="B26240" t="s">
        <v>10298</v>
      </c>
      <c r="D26240" t="s">
        <v>1850</v>
      </c>
    </row>
    <row r="26241" spans="1:4" x14ac:dyDescent="0.25">
      <c r="A26241" s="2">
        <v>44851.859027777777</v>
      </c>
      <c r="B26241" t="s">
        <v>10298</v>
      </c>
      <c r="D26241" t="s">
        <v>1897</v>
      </c>
    </row>
    <row r="26242" spans="1:4" x14ac:dyDescent="0.25">
      <c r="A26242" s="2">
        <v>44851.94027777778</v>
      </c>
      <c r="B26242" t="s">
        <v>181</v>
      </c>
      <c r="C26242" t="s">
        <v>13352</v>
      </c>
    </row>
    <row r="26243" spans="1:4" x14ac:dyDescent="0.25">
      <c r="A26243" s="2">
        <v>44851.94027777778</v>
      </c>
      <c r="B26243" t="s">
        <v>181</v>
      </c>
      <c r="D26243" t="s">
        <v>5031</v>
      </c>
    </row>
    <row r="26244" spans="1:4" x14ac:dyDescent="0.25">
      <c r="A26244" s="2">
        <v>44851.940972222219</v>
      </c>
      <c r="B26244" t="s">
        <v>181</v>
      </c>
      <c r="C26244" t="s">
        <v>13353</v>
      </c>
    </row>
    <row r="26245" spans="1:4" x14ac:dyDescent="0.25">
      <c r="A26245" s="2">
        <v>44851.940972222219</v>
      </c>
      <c r="B26245" t="s">
        <v>181</v>
      </c>
      <c r="D26245" t="s">
        <v>12743</v>
      </c>
    </row>
    <row r="26246" spans="1:4" x14ac:dyDescent="0.25">
      <c r="A26246" s="2">
        <v>44851.941666666666</v>
      </c>
      <c r="B26246" t="s">
        <v>181</v>
      </c>
      <c r="C26246" t="s">
        <v>13354</v>
      </c>
    </row>
    <row r="26247" spans="1:4" x14ac:dyDescent="0.25">
      <c r="A26247" s="2">
        <v>44851.941666666666</v>
      </c>
      <c r="B26247" t="s">
        <v>181</v>
      </c>
      <c r="C26247" t="s">
        <v>13355</v>
      </c>
    </row>
    <row r="26248" spans="1:4" x14ac:dyDescent="0.25">
      <c r="A26248" s="2">
        <v>44851.941666666666</v>
      </c>
      <c r="B26248" t="s">
        <v>181</v>
      </c>
      <c r="D26248" t="s">
        <v>12742</v>
      </c>
    </row>
    <row r="26249" spans="1:4" x14ac:dyDescent="0.25">
      <c r="A26249" s="2">
        <v>44851.941666666666</v>
      </c>
      <c r="B26249" t="s">
        <v>181</v>
      </c>
      <c r="D26249" t="s">
        <v>12740</v>
      </c>
    </row>
    <row r="26250" spans="1:4" x14ac:dyDescent="0.25">
      <c r="A26250" s="2">
        <v>44851.943749999999</v>
      </c>
      <c r="B26250" t="s">
        <v>181</v>
      </c>
      <c r="C26250" t="s">
        <v>13356</v>
      </c>
    </row>
    <row r="26251" spans="1:4" x14ac:dyDescent="0.25">
      <c r="A26251" s="2">
        <v>44851.943749999999</v>
      </c>
      <c r="B26251" t="s">
        <v>181</v>
      </c>
      <c r="C26251" t="s">
        <v>1538</v>
      </c>
    </row>
    <row r="26252" spans="1:4" x14ac:dyDescent="0.25">
      <c r="A26252" s="2">
        <v>44851.943749999999</v>
      </c>
      <c r="B26252" t="s">
        <v>181</v>
      </c>
      <c r="C26252" t="s">
        <v>13357</v>
      </c>
    </row>
    <row r="26253" spans="1:4" x14ac:dyDescent="0.25">
      <c r="A26253" s="2">
        <v>44851.943749999999</v>
      </c>
      <c r="B26253" t="s">
        <v>181</v>
      </c>
      <c r="D26253" t="s">
        <v>12742</v>
      </c>
    </row>
    <row r="26254" spans="1:4" x14ac:dyDescent="0.25">
      <c r="A26254" s="2">
        <v>44851.943749999999</v>
      </c>
      <c r="B26254" t="s">
        <v>181</v>
      </c>
      <c r="D26254" t="s">
        <v>1886</v>
      </c>
    </row>
    <row r="26255" spans="1:4" x14ac:dyDescent="0.25">
      <c r="A26255" s="2">
        <v>44851.943749999999</v>
      </c>
      <c r="B26255" t="s">
        <v>181</v>
      </c>
      <c r="D26255" t="s">
        <v>12739</v>
      </c>
    </row>
    <row r="26256" spans="1:4" x14ac:dyDescent="0.25">
      <c r="A26256" s="2">
        <v>44851.945138888892</v>
      </c>
      <c r="B26256" t="s">
        <v>181</v>
      </c>
      <c r="C26256" t="s">
        <v>13358</v>
      </c>
    </row>
    <row r="26257" spans="1:4" x14ac:dyDescent="0.25">
      <c r="A26257" s="2">
        <v>44851.945138888892</v>
      </c>
      <c r="B26257" t="s">
        <v>181</v>
      </c>
      <c r="C26257" t="s">
        <v>6437</v>
      </c>
    </row>
    <row r="26258" spans="1:4" x14ac:dyDescent="0.25">
      <c r="A26258" s="2">
        <v>44851.945138888892</v>
      </c>
      <c r="B26258" t="s">
        <v>181</v>
      </c>
      <c r="D26258" t="s">
        <v>1124</v>
      </c>
    </row>
    <row r="26259" spans="1:4" x14ac:dyDescent="0.25">
      <c r="A26259" s="2">
        <v>44851.945138888892</v>
      </c>
      <c r="B26259" t="s">
        <v>181</v>
      </c>
      <c r="D26259" t="s">
        <v>853</v>
      </c>
    </row>
    <row r="26260" spans="1:4" x14ac:dyDescent="0.25">
      <c r="A26260" s="2">
        <v>44851.945833333331</v>
      </c>
      <c r="B26260" t="s">
        <v>181</v>
      </c>
      <c r="C26260" t="s">
        <v>13359</v>
      </c>
    </row>
    <row r="26261" spans="1:4" x14ac:dyDescent="0.25">
      <c r="A26261" s="2">
        <v>44851.945833333331</v>
      </c>
      <c r="B26261" t="s">
        <v>181</v>
      </c>
      <c r="D26261" t="s">
        <v>1855</v>
      </c>
    </row>
    <row r="26262" spans="1:4" x14ac:dyDescent="0.25">
      <c r="A26262" s="2">
        <v>44851.946527777778</v>
      </c>
      <c r="B26262" t="s">
        <v>181</v>
      </c>
      <c r="C26262" t="s">
        <v>13360</v>
      </c>
    </row>
    <row r="26263" spans="1:4" x14ac:dyDescent="0.25">
      <c r="A26263" s="2">
        <v>44851.946527777778</v>
      </c>
      <c r="B26263" t="s">
        <v>181</v>
      </c>
      <c r="C26263" t="s">
        <v>6386</v>
      </c>
    </row>
    <row r="26264" spans="1:4" x14ac:dyDescent="0.25">
      <c r="A26264" s="2">
        <v>44851.946527777778</v>
      </c>
      <c r="B26264" t="s">
        <v>181</v>
      </c>
      <c r="C26264" t="s">
        <v>13361</v>
      </c>
    </row>
    <row r="26265" spans="1:4" x14ac:dyDescent="0.25">
      <c r="A26265" s="2">
        <v>44851.946527777778</v>
      </c>
      <c r="B26265" t="s">
        <v>181</v>
      </c>
      <c r="C26265" t="s">
        <v>1538</v>
      </c>
    </row>
    <row r="26266" spans="1:4" x14ac:dyDescent="0.25">
      <c r="A26266" s="2">
        <v>44851.946527777778</v>
      </c>
      <c r="B26266" t="s">
        <v>181</v>
      </c>
      <c r="C26266" t="s">
        <v>13362</v>
      </c>
    </row>
    <row r="26267" spans="1:4" x14ac:dyDescent="0.25">
      <c r="A26267" s="2">
        <v>44851.946527777778</v>
      </c>
      <c r="B26267" t="s">
        <v>181</v>
      </c>
      <c r="C26267" t="s">
        <v>6386</v>
      </c>
    </row>
    <row r="26268" spans="1:4" x14ac:dyDescent="0.25">
      <c r="A26268" s="2">
        <v>44851.946527777778</v>
      </c>
      <c r="B26268" t="s">
        <v>181</v>
      </c>
      <c r="C26268" t="s">
        <v>6386</v>
      </c>
    </row>
    <row r="26269" spans="1:4" x14ac:dyDescent="0.25">
      <c r="A26269" s="2">
        <v>44851.946527777778</v>
      </c>
      <c r="B26269" t="s">
        <v>181</v>
      </c>
      <c r="C26269" t="s">
        <v>6386</v>
      </c>
    </row>
    <row r="26270" spans="1:4" x14ac:dyDescent="0.25">
      <c r="A26270" s="2">
        <v>44851.946527777778</v>
      </c>
      <c r="B26270" t="s">
        <v>181</v>
      </c>
      <c r="D26270" t="s">
        <v>846</v>
      </c>
    </row>
    <row r="26271" spans="1:4" x14ac:dyDescent="0.25">
      <c r="A26271" s="2">
        <v>44851.946527777778</v>
      </c>
      <c r="B26271" t="s">
        <v>181</v>
      </c>
      <c r="D26271" t="s">
        <v>891</v>
      </c>
    </row>
    <row r="26272" spans="1:4" x14ac:dyDescent="0.25">
      <c r="A26272" s="2">
        <v>44851.946527777778</v>
      </c>
      <c r="B26272" t="s">
        <v>181</v>
      </c>
      <c r="D26272" t="s">
        <v>849</v>
      </c>
    </row>
    <row r="26273" spans="1:4" x14ac:dyDescent="0.25">
      <c r="A26273" s="2">
        <v>44851.946527777778</v>
      </c>
      <c r="B26273" t="s">
        <v>181</v>
      </c>
      <c r="D26273" t="s">
        <v>848</v>
      </c>
    </row>
    <row r="26274" spans="1:4" x14ac:dyDescent="0.25">
      <c r="A26274" s="2">
        <v>44851.946527777778</v>
      </c>
      <c r="B26274" t="s">
        <v>181</v>
      </c>
      <c r="D26274" t="s">
        <v>844</v>
      </c>
    </row>
    <row r="26275" spans="1:4" x14ac:dyDescent="0.25">
      <c r="A26275" s="2">
        <v>44851.946527777778</v>
      </c>
      <c r="B26275" t="s">
        <v>181</v>
      </c>
      <c r="D26275" t="s">
        <v>976</v>
      </c>
    </row>
    <row r="26276" spans="1:4" x14ac:dyDescent="0.25">
      <c r="A26276" s="2">
        <v>44851.946527777778</v>
      </c>
      <c r="B26276" t="s">
        <v>181</v>
      </c>
      <c r="D26276" t="s">
        <v>850</v>
      </c>
    </row>
    <row r="26277" spans="1:4" x14ac:dyDescent="0.25">
      <c r="A26277" s="2">
        <v>44851.946527777778</v>
      </c>
      <c r="B26277" t="s">
        <v>181</v>
      </c>
      <c r="D26277" t="s">
        <v>893</v>
      </c>
    </row>
    <row r="26278" spans="1:4" x14ac:dyDescent="0.25">
      <c r="A26278" s="2">
        <v>44851.974305555559</v>
      </c>
      <c r="B26278" t="s">
        <v>163</v>
      </c>
      <c r="C26278" t="s">
        <v>14281</v>
      </c>
    </row>
    <row r="26279" spans="1:4" x14ac:dyDescent="0.25">
      <c r="A26279" s="2">
        <v>44851.974305555559</v>
      </c>
      <c r="B26279" t="s">
        <v>163</v>
      </c>
      <c r="D26279" t="s">
        <v>4993</v>
      </c>
    </row>
    <row r="26280" spans="1:4" x14ac:dyDescent="0.25">
      <c r="A26280" s="2">
        <v>44851.974999999999</v>
      </c>
      <c r="B26280" t="s">
        <v>163</v>
      </c>
      <c r="C26280" t="s">
        <v>14344</v>
      </c>
    </row>
    <row r="26281" spans="1:4" x14ac:dyDescent="0.25">
      <c r="A26281" s="2">
        <v>44851.974999999999</v>
      </c>
      <c r="B26281" t="s">
        <v>163</v>
      </c>
      <c r="C26281" t="s">
        <v>14345</v>
      </c>
    </row>
    <row r="26282" spans="1:4" x14ac:dyDescent="0.25">
      <c r="A26282" s="2">
        <v>44851.974999999999</v>
      </c>
      <c r="B26282" t="s">
        <v>163</v>
      </c>
      <c r="D26282" t="s">
        <v>1851</v>
      </c>
    </row>
    <row r="26283" spans="1:4" x14ac:dyDescent="0.25">
      <c r="A26283" s="2">
        <v>44851.974999999999</v>
      </c>
      <c r="B26283" t="s">
        <v>163</v>
      </c>
      <c r="D26283" t="s">
        <v>958</v>
      </c>
    </row>
    <row r="26284" spans="1:4" x14ac:dyDescent="0.25">
      <c r="A26284" s="2">
        <v>44851.975694444445</v>
      </c>
      <c r="B26284" t="s">
        <v>163</v>
      </c>
      <c r="C26284" t="s">
        <v>14346</v>
      </c>
    </row>
    <row r="26285" spans="1:4" x14ac:dyDescent="0.25">
      <c r="A26285" s="2">
        <v>44851.975694444445</v>
      </c>
      <c r="B26285" t="s">
        <v>163</v>
      </c>
      <c r="C26285" t="s">
        <v>6396</v>
      </c>
    </row>
    <row r="26286" spans="1:4" x14ac:dyDescent="0.25">
      <c r="A26286" s="2">
        <v>44851.975694444445</v>
      </c>
      <c r="B26286" t="s">
        <v>163</v>
      </c>
      <c r="D26286" t="s">
        <v>12739</v>
      </c>
    </row>
    <row r="26287" spans="1:4" x14ac:dyDescent="0.25">
      <c r="A26287" s="2">
        <v>44851.975694444445</v>
      </c>
      <c r="B26287" t="s">
        <v>163</v>
      </c>
      <c r="D26287" t="s">
        <v>1861</v>
      </c>
    </row>
    <row r="26288" spans="1:4" x14ac:dyDescent="0.25">
      <c r="A26288" s="2">
        <v>44851.976388888892</v>
      </c>
      <c r="B26288" t="s">
        <v>163</v>
      </c>
      <c r="C26288" t="s">
        <v>14347</v>
      </c>
    </row>
    <row r="26289" spans="1:4" x14ac:dyDescent="0.25">
      <c r="A26289" s="2">
        <v>44851.976388888892</v>
      </c>
      <c r="B26289" t="s">
        <v>163</v>
      </c>
      <c r="C26289" t="s">
        <v>14348</v>
      </c>
    </row>
    <row r="26290" spans="1:4" x14ac:dyDescent="0.25">
      <c r="A26290" s="2">
        <v>44851.976388888892</v>
      </c>
      <c r="B26290" t="s">
        <v>163</v>
      </c>
      <c r="D26290" t="s">
        <v>12743</v>
      </c>
    </row>
    <row r="26291" spans="1:4" x14ac:dyDescent="0.25">
      <c r="A26291" s="2">
        <v>44851.976388888892</v>
      </c>
      <c r="B26291" t="s">
        <v>163</v>
      </c>
      <c r="D26291" t="s">
        <v>12742</v>
      </c>
    </row>
    <row r="26292" spans="1:4" x14ac:dyDescent="0.25">
      <c r="A26292" s="2">
        <v>44851.977083333331</v>
      </c>
      <c r="B26292" t="s">
        <v>163</v>
      </c>
      <c r="C26292" t="s">
        <v>14349</v>
      </c>
    </row>
    <row r="26293" spans="1:4" x14ac:dyDescent="0.25">
      <c r="A26293" s="2">
        <v>44851.977083333331</v>
      </c>
      <c r="B26293" t="s">
        <v>163</v>
      </c>
      <c r="D26293" t="s">
        <v>12740</v>
      </c>
    </row>
    <row r="26294" spans="1:4" x14ac:dyDescent="0.25">
      <c r="A26294" s="2">
        <v>44851.977777777778</v>
      </c>
      <c r="B26294" t="s">
        <v>163</v>
      </c>
      <c r="C26294" t="s">
        <v>14350</v>
      </c>
    </row>
    <row r="26295" spans="1:4" x14ac:dyDescent="0.25">
      <c r="A26295" s="2">
        <v>44851.977777777778</v>
      </c>
      <c r="B26295" t="s">
        <v>163</v>
      </c>
      <c r="D26295" t="s">
        <v>12742</v>
      </c>
    </row>
    <row r="26296" spans="1:4" x14ac:dyDescent="0.25">
      <c r="A26296" s="2">
        <v>44851.978472222225</v>
      </c>
      <c r="B26296" t="s">
        <v>163</v>
      </c>
      <c r="C26296" t="s">
        <v>14351</v>
      </c>
    </row>
    <row r="26297" spans="1:4" x14ac:dyDescent="0.25">
      <c r="A26297" s="2">
        <v>44851.979166666664</v>
      </c>
      <c r="B26297" t="s">
        <v>163</v>
      </c>
      <c r="C26297" t="s">
        <v>14352</v>
      </c>
    </row>
    <row r="26298" spans="1:4" x14ac:dyDescent="0.25">
      <c r="A26298" s="2">
        <v>44851.979166666664</v>
      </c>
      <c r="B26298" t="s">
        <v>163</v>
      </c>
      <c r="C26298" t="s">
        <v>6396</v>
      </c>
    </row>
    <row r="26299" spans="1:4" x14ac:dyDescent="0.25">
      <c r="A26299" s="2">
        <v>44851.979166666664</v>
      </c>
      <c r="B26299" t="s">
        <v>163</v>
      </c>
      <c r="C26299" t="s">
        <v>7212</v>
      </c>
    </row>
    <row r="26300" spans="1:4" x14ac:dyDescent="0.25">
      <c r="A26300" s="2">
        <v>44851.979166666664</v>
      </c>
      <c r="B26300" t="s">
        <v>163</v>
      </c>
      <c r="C26300" t="s">
        <v>14353</v>
      </c>
    </row>
    <row r="26301" spans="1:4" x14ac:dyDescent="0.25">
      <c r="A26301" s="2">
        <v>44851.979166666664</v>
      </c>
      <c r="B26301" t="s">
        <v>163</v>
      </c>
      <c r="D26301" t="s">
        <v>834</v>
      </c>
    </row>
    <row r="26302" spans="1:4" x14ac:dyDescent="0.25">
      <c r="A26302" s="2">
        <v>44851.979166666664</v>
      </c>
      <c r="B26302" t="s">
        <v>163</v>
      </c>
      <c r="D26302" t="s">
        <v>846</v>
      </c>
    </row>
    <row r="26303" spans="1:4" x14ac:dyDescent="0.25">
      <c r="A26303" s="2">
        <v>44851.979166666664</v>
      </c>
      <c r="B26303" t="s">
        <v>163</v>
      </c>
      <c r="D26303" t="s">
        <v>891</v>
      </c>
    </row>
    <row r="26304" spans="1:4" x14ac:dyDescent="0.25">
      <c r="A26304" s="2">
        <v>44851.979166666664</v>
      </c>
      <c r="B26304" t="s">
        <v>163</v>
      </c>
      <c r="D26304" t="s">
        <v>848</v>
      </c>
    </row>
    <row r="26305" spans="1:4" x14ac:dyDescent="0.25">
      <c r="A26305" s="2">
        <v>44851.979166666664</v>
      </c>
      <c r="B26305" t="s">
        <v>163</v>
      </c>
      <c r="D26305" t="s">
        <v>849</v>
      </c>
    </row>
    <row r="26306" spans="1:4" x14ac:dyDescent="0.25">
      <c r="A26306" s="2">
        <v>44851.979861111111</v>
      </c>
      <c r="B26306" t="s">
        <v>163</v>
      </c>
      <c r="C26306" t="s">
        <v>14354</v>
      </c>
    </row>
    <row r="26307" spans="1:4" x14ac:dyDescent="0.25">
      <c r="A26307" s="2">
        <v>44851.979861111111</v>
      </c>
      <c r="B26307" t="s">
        <v>163</v>
      </c>
      <c r="C26307" t="s">
        <v>194</v>
      </c>
    </row>
    <row r="26308" spans="1:4" x14ac:dyDescent="0.25">
      <c r="A26308" s="2">
        <v>44851.979861111111</v>
      </c>
      <c r="B26308" t="s">
        <v>163</v>
      </c>
      <c r="D26308" t="s">
        <v>842</v>
      </c>
    </row>
    <row r="26309" spans="1:4" x14ac:dyDescent="0.25">
      <c r="A26309" s="2">
        <v>44851.979861111111</v>
      </c>
      <c r="B26309" t="s">
        <v>163</v>
      </c>
      <c r="D26309" t="s">
        <v>932</v>
      </c>
    </row>
    <row r="26310" spans="1:4" x14ac:dyDescent="0.25">
      <c r="A26310" s="2">
        <v>44852.361805555556</v>
      </c>
      <c r="B26310" t="s">
        <v>171</v>
      </c>
      <c r="C26310" t="s">
        <v>13123</v>
      </c>
    </row>
    <row r="26311" spans="1:4" x14ac:dyDescent="0.25">
      <c r="A26311" s="2">
        <v>44852.361805555556</v>
      </c>
      <c r="B26311" t="s">
        <v>171</v>
      </c>
      <c r="D26311" t="s">
        <v>5028</v>
      </c>
    </row>
    <row r="26312" spans="1:4" x14ac:dyDescent="0.25">
      <c r="A26312" s="2">
        <v>44852.362500000003</v>
      </c>
      <c r="B26312" t="s">
        <v>171</v>
      </c>
      <c r="C26312" t="s">
        <v>13124</v>
      </c>
    </row>
    <row r="26313" spans="1:4" x14ac:dyDescent="0.25">
      <c r="A26313" s="2">
        <v>44852.362500000003</v>
      </c>
      <c r="B26313" t="s">
        <v>171</v>
      </c>
      <c r="D26313" t="s">
        <v>12760</v>
      </c>
    </row>
    <row r="26314" spans="1:4" x14ac:dyDescent="0.25">
      <c r="A26314" s="2">
        <v>44852.365277777775</v>
      </c>
      <c r="B26314" t="s">
        <v>171</v>
      </c>
      <c r="C26314" t="s">
        <v>13125</v>
      </c>
    </row>
    <row r="26315" spans="1:4" x14ac:dyDescent="0.25">
      <c r="A26315" s="2">
        <v>44852.365277777775</v>
      </c>
      <c r="B26315" t="s">
        <v>171</v>
      </c>
      <c r="D26315" t="s">
        <v>12742</v>
      </c>
    </row>
    <row r="26316" spans="1:4" x14ac:dyDescent="0.25">
      <c r="A26316" s="2">
        <v>44852.365972222222</v>
      </c>
      <c r="B26316" t="s">
        <v>171</v>
      </c>
      <c r="C26316" t="s">
        <v>13126</v>
      </c>
    </row>
    <row r="26317" spans="1:4" x14ac:dyDescent="0.25">
      <c r="A26317" s="2">
        <v>44852.365972222222</v>
      </c>
      <c r="B26317" t="s">
        <v>171</v>
      </c>
      <c r="D26317" t="s">
        <v>13127</v>
      </c>
    </row>
    <row r="26318" spans="1:4" x14ac:dyDescent="0.25">
      <c r="A26318" s="2">
        <v>44852.367361111108</v>
      </c>
      <c r="B26318" t="s">
        <v>171</v>
      </c>
      <c r="C26318" t="s">
        <v>13128</v>
      </c>
    </row>
    <row r="26319" spans="1:4" x14ac:dyDescent="0.25">
      <c r="A26319" s="2">
        <v>44852.368055555555</v>
      </c>
      <c r="B26319" t="s">
        <v>171</v>
      </c>
      <c r="D26319" t="s">
        <v>12739</v>
      </c>
    </row>
    <row r="26320" spans="1:4" x14ac:dyDescent="0.25">
      <c r="A26320" s="2">
        <v>44852.370833333334</v>
      </c>
      <c r="B26320" t="s">
        <v>171</v>
      </c>
      <c r="C26320" t="s">
        <v>13129</v>
      </c>
    </row>
    <row r="26321" spans="1:4" x14ac:dyDescent="0.25">
      <c r="A26321" s="2">
        <v>44852.370833333334</v>
      </c>
      <c r="B26321" t="s">
        <v>171</v>
      </c>
      <c r="D26321" t="s">
        <v>12743</v>
      </c>
    </row>
    <row r="26322" spans="1:4" x14ac:dyDescent="0.25">
      <c r="A26322" s="2">
        <v>44852.371527777781</v>
      </c>
      <c r="B26322" t="s">
        <v>171</v>
      </c>
      <c r="C26322" t="s">
        <v>13130</v>
      </c>
    </row>
    <row r="26323" spans="1:4" x14ac:dyDescent="0.25">
      <c r="A26323" s="2">
        <v>44852.371527777781</v>
      </c>
      <c r="B26323" t="s">
        <v>176</v>
      </c>
      <c r="C26323" t="s">
        <v>13539</v>
      </c>
    </row>
    <row r="26324" spans="1:4" x14ac:dyDescent="0.25">
      <c r="A26324" s="2">
        <v>44852.371527777781</v>
      </c>
      <c r="B26324" t="s">
        <v>171</v>
      </c>
      <c r="D26324" t="s">
        <v>12742</v>
      </c>
    </row>
    <row r="26325" spans="1:4" x14ac:dyDescent="0.25">
      <c r="A26325" s="2">
        <v>44852.371527777781</v>
      </c>
      <c r="B26325" t="s">
        <v>176</v>
      </c>
      <c r="D26325" t="s">
        <v>1876</v>
      </c>
    </row>
    <row r="26326" spans="1:4" x14ac:dyDescent="0.25">
      <c r="A26326" s="2">
        <v>44852.37222222222</v>
      </c>
      <c r="B26326" t="s">
        <v>176</v>
      </c>
      <c r="C26326" t="s">
        <v>8011</v>
      </c>
    </row>
    <row r="26327" spans="1:4" x14ac:dyDescent="0.25">
      <c r="A26327" s="2">
        <v>44852.37222222222</v>
      </c>
      <c r="B26327" t="s">
        <v>176</v>
      </c>
      <c r="D26327" t="s">
        <v>12743</v>
      </c>
    </row>
    <row r="26328" spans="1:4" x14ac:dyDescent="0.25">
      <c r="A26328" s="2">
        <v>44852.373611111114</v>
      </c>
      <c r="B26328" t="s">
        <v>171</v>
      </c>
      <c r="C26328" t="s">
        <v>13131</v>
      </c>
    </row>
    <row r="26329" spans="1:4" x14ac:dyDescent="0.25">
      <c r="A26329" s="2">
        <v>44852.373611111114</v>
      </c>
      <c r="B26329" t="s">
        <v>176</v>
      </c>
      <c r="C26329" t="s">
        <v>13540</v>
      </c>
    </row>
    <row r="26330" spans="1:4" x14ac:dyDescent="0.25">
      <c r="A26330" s="2">
        <v>44852.373611111114</v>
      </c>
      <c r="B26330" t="s">
        <v>176</v>
      </c>
      <c r="C26330" t="s">
        <v>13541</v>
      </c>
    </row>
    <row r="26331" spans="1:4" x14ac:dyDescent="0.25">
      <c r="A26331" s="2">
        <v>44852.373611111114</v>
      </c>
      <c r="B26331" t="s">
        <v>171</v>
      </c>
      <c r="D26331" t="s">
        <v>952</v>
      </c>
    </row>
    <row r="26332" spans="1:4" x14ac:dyDescent="0.25">
      <c r="A26332" s="2">
        <v>44852.373611111114</v>
      </c>
      <c r="B26332" t="s">
        <v>176</v>
      </c>
      <c r="D26332" t="s">
        <v>12742</v>
      </c>
    </row>
    <row r="26333" spans="1:4" x14ac:dyDescent="0.25">
      <c r="A26333" s="2">
        <v>44852.373611111114</v>
      </c>
      <c r="B26333" t="s">
        <v>176</v>
      </c>
      <c r="D26333" t="s">
        <v>12740</v>
      </c>
    </row>
    <row r="26334" spans="1:4" x14ac:dyDescent="0.25">
      <c r="A26334" s="2">
        <v>44852.375</v>
      </c>
      <c r="B26334" t="s">
        <v>176</v>
      </c>
      <c r="C26334" t="s">
        <v>13542</v>
      </c>
    </row>
    <row r="26335" spans="1:4" x14ac:dyDescent="0.25">
      <c r="A26335" s="2">
        <v>44852.375</v>
      </c>
      <c r="B26335" t="s">
        <v>176</v>
      </c>
      <c r="D26335" t="s">
        <v>12742</v>
      </c>
    </row>
    <row r="26336" spans="1:4" x14ac:dyDescent="0.25">
      <c r="A26336" s="2">
        <v>44852.375694444447</v>
      </c>
      <c r="B26336" t="s">
        <v>176</v>
      </c>
      <c r="C26336" t="s">
        <v>194</v>
      </c>
    </row>
    <row r="26337" spans="1:4" x14ac:dyDescent="0.25">
      <c r="A26337" s="2">
        <v>44852.375694444447</v>
      </c>
      <c r="B26337" t="s">
        <v>176</v>
      </c>
      <c r="D26337" t="s">
        <v>12739</v>
      </c>
    </row>
    <row r="26338" spans="1:4" x14ac:dyDescent="0.25">
      <c r="A26338" s="2">
        <v>44852.377083333333</v>
      </c>
      <c r="B26338" t="s">
        <v>176</v>
      </c>
      <c r="C26338" t="s">
        <v>13543</v>
      </c>
    </row>
    <row r="26339" spans="1:4" x14ac:dyDescent="0.25">
      <c r="A26339" s="2">
        <v>44852.377083333333</v>
      </c>
      <c r="B26339" t="s">
        <v>176</v>
      </c>
      <c r="C26339" t="s">
        <v>6396</v>
      </c>
    </row>
    <row r="26340" spans="1:4" x14ac:dyDescent="0.25">
      <c r="A26340" s="2">
        <v>44852.377083333333</v>
      </c>
      <c r="B26340" t="s">
        <v>176</v>
      </c>
      <c r="D26340" t="s">
        <v>1877</v>
      </c>
    </row>
    <row r="26341" spans="1:4" x14ac:dyDescent="0.25">
      <c r="A26341" s="2">
        <v>44852.377083333333</v>
      </c>
      <c r="B26341" t="s">
        <v>176</v>
      </c>
      <c r="D26341" t="s">
        <v>1902</v>
      </c>
    </row>
    <row r="26342" spans="1:4" x14ac:dyDescent="0.25">
      <c r="A26342" s="2">
        <v>44852.37777777778</v>
      </c>
      <c r="B26342" t="s">
        <v>176</v>
      </c>
      <c r="C26342" t="s">
        <v>13544</v>
      </c>
    </row>
    <row r="26343" spans="1:4" x14ac:dyDescent="0.25">
      <c r="A26343" s="2">
        <v>44852.37777777778</v>
      </c>
      <c r="B26343" t="s">
        <v>176</v>
      </c>
      <c r="D26343" t="s">
        <v>834</v>
      </c>
    </row>
    <row r="26344" spans="1:4" x14ac:dyDescent="0.25">
      <c r="A26344" s="2">
        <v>44852.378472222219</v>
      </c>
      <c r="B26344" t="s">
        <v>176</v>
      </c>
      <c r="C26344" t="s">
        <v>13545</v>
      </c>
    </row>
    <row r="26345" spans="1:4" x14ac:dyDescent="0.25">
      <c r="A26345" s="2">
        <v>44852.378472222219</v>
      </c>
      <c r="B26345" t="s">
        <v>176</v>
      </c>
      <c r="D26345" t="s">
        <v>955</v>
      </c>
    </row>
    <row r="26346" spans="1:4" x14ac:dyDescent="0.25">
      <c r="A26346" s="2">
        <v>44852.379861111112</v>
      </c>
      <c r="B26346" t="s">
        <v>176</v>
      </c>
      <c r="C26346" t="s">
        <v>13546</v>
      </c>
    </row>
    <row r="26347" spans="1:4" x14ac:dyDescent="0.25">
      <c r="A26347" s="2">
        <v>44852.379861111112</v>
      </c>
      <c r="B26347" t="s">
        <v>176</v>
      </c>
      <c r="C26347" t="s">
        <v>6396</v>
      </c>
    </row>
    <row r="26348" spans="1:4" x14ac:dyDescent="0.25">
      <c r="A26348" s="2">
        <v>44852.379861111112</v>
      </c>
      <c r="B26348" t="s">
        <v>176</v>
      </c>
      <c r="D26348" t="s">
        <v>904</v>
      </c>
    </row>
    <row r="26349" spans="1:4" x14ac:dyDescent="0.25">
      <c r="A26349" s="2">
        <v>44852.379861111112</v>
      </c>
      <c r="B26349" t="s">
        <v>176</v>
      </c>
      <c r="D26349" t="s">
        <v>1158</v>
      </c>
    </row>
    <row r="26350" spans="1:4" x14ac:dyDescent="0.25">
      <c r="A26350" s="2">
        <v>44852.381249999999</v>
      </c>
      <c r="B26350" t="s">
        <v>176</v>
      </c>
      <c r="C26350" t="s">
        <v>13547</v>
      </c>
    </row>
    <row r="26351" spans="1:4" x14ac:dyDescent="0.25">
      <c r="A26351" s="2">
        <v>44852.381249999999</v>
      </c>
      <c r="B26351" t="s">
        <v>176</v>
      </c>
      <c r="C26351" t="s">
        <v>13548</v>
      </c>
    </row>
    <row r="26352" spans="1:4" x14ac:dyDescent="0.25">
      <c r="A26352" s="2">
        <v>44852.381249999999</v>
      </c>
      <c r="B26352" t="s">
        <v>176</v>
      </c>
      <c r="C26352" t="s">
        <v>13549</v>
      </c>
    </row>
    <row r="26353" spans="1:4" x14ac:dyDescent="0.25">
      <c r="A26353" s="2">
        <v>44852.381249999999</v>
      </c>
      <c r="B26353" t="s">
        <v>176</v>
      </c>
      <c r="D26353" t="s">
        <v>828</v>
      </c>
    </row>
    <row r="26354" spans="1:4" x14ac:dyDescent="0.25">
      <c r="A26354" s="2">
        <v>44852.381249999999</v>
      </c>
      <c r="B26354" t="s">
        <v>176</v>
      </c>
      <c r="D26354" t="s">
        <v>971</v>
      </c>
    </row>
    <row r="26355" spans="1:4" x14ac:dyDescent="0.25">
      <c r="A26355" s="2">
        <v>44852.381249999999</v>
      </c>
      <c r="B26355" t="s">
        <v>176</v>
      </c>
      <c r="D26355" t="s">
        <v>899</v>
      </c>
    </row>
    <row r="26356" spans="1:4" x14ac:dyDescent="0.25">
      <c r="A26356" s="2">
        <v>44852.381944444445</v>
      </c>
      <c r="B26356" t="s">
        <v>176</v>
      </c>
      <c r="C26356" t="s">
        <v>10032</v>
      </c>
    </row>
    <row r="26357" spans="1:4" x14ac:dyDescent="0.25">
      <c r="A26357" s="2">
        <v>44852.381944444445</v>
      </c>
      <c r="B26357" t="s">
        <v>176</v>
      </c>
      <c r="D26357" t="s">
        <v>900</v>
      </c>
    </row>
    <row r="26358" spans="1:4" x14ac:dyDescent="0.25">
      <c r="A26358" s="2">
        <v>44852.427777777775</v>
      </c>
      <c r="B26358" t="s">
        <v>172</v>
      </c>
      <c r="C26358" t="s">
        <v>13645</v>
      </c>
    </row>
    <row r="26359" spans="1:4" x14ac:dyDescent="0.25">
      <c r="A26359" s="2">
        <v>44852.427777777775</v>
      </c>
      <c r="B26359" t="s">
        <v>172</v>
      </c>
      <c r="C26359" t="s">
        <v>13646</v>
      </c>
    </row>
    <row r="26360" spans="1:4" x14ac:dyDescent="0.25">
      <c r="A26360" s="2">
        <v>44852.427777777775</v>
      </c>
      <c r="B26360" t="s">
        <v>172</v>
      </c>
      <c r="D26360" t="s">
        <v>11327</v>
      </c>
    </row>
    <row r="26361" spans="1:4" x14ac:dyDescent="0.25">
      <c r="A26361" s="2">
        <v>44852.427777777775</v>
      </c>
      <c r="B26361" t="s">
        <v>172</v>
      </c>
      <c r="D26361" t="s">
        <v>1848</v>
      </c>
    </row>
    <row r="26362" spans="1:4" x14ac:dyDescent="0.25">
      <c r="A26362" s="2">
        <v>44852.428472222222</v>
      </c>
      <c r="B26362" t="s">
        <v>10297</v>
      </c>
      <c r="C26362" t="s">
        <v>13201</v>
      </c>
    </row>
    <row r="26363" spans="1:4" x14ac:dyDescent="0.25">
      <c r="A26363" s="2">
        <v>44852.428472222222</v>
      </c>
      <c r="B26363" t="s">
        <v>172</v>
      </c>
      <c r="C26363" t="s">
        <v>13647</v>
      </c>
    </row>
    <row r="26364" spans="1:4" x14ac:dyDescent="0.25">
      <c r="A26364" s="2">
        <v>44852.428472222222</v>
      </c>
      <c r="B26364" t="s">
        <v>10304</v>
      </c>
      <c r="C26364" t="s">
        <v>6443</v>
      </c>
    </row>
    <row r="26365" spans="1:4" x14ac:dyDescent="0.25">
      <c r="A26365" s="2">
        <v>44852.428472222222</v>
      </c>
      <c r="B26365" t="s">
        <v>10297</v>
      </c>
      <c r="D26365" t="s">
        <v>4989</v>
      </c>
    </row>
    <row r="26366" spans="1:4" x14ac:dyDescent="0.25">
      <c r="A26366" s="2">
        <v>44852.428472222222</v>
      </c>
      <c r="B26366" t="s">
        <v>172</v>
      </c>
      <c r="D26366" t="s">
        <v>12743</v>
      </c>
    </row>
    <row r="26367" spans="1:4" x14ac:dyDescent="0.25">
      <c r="A26367" s="2">
        <v>44852.428472222222</v>
      </c>
      <c r="B26367" t="s">
        <v>10304</v>
      </c>
      <c r="D26367" t="s">
        <v>5063</v>
      </c>
    </row>
    <row r="26368" spans="1:4" x14ac:dyDescent="0.25">
      <c r="A26368" s="2">
        <v>44852.429166666669</v>
      </c>
      <c r="B26368" t="s">
        <v>10297</v>
      </c>
      <c r="C26368" t="s">
        <v>9789</v>
      </c>
    </row>
    <row r="26369" spans="1:4" x14ac:dyDescent="0.25">
      <c r="A26369" s="2">
        <v>44852.429166666669</v>
      </c>
      <c r="B26369" t="s">
        <v>10297</v>
      </c>
      <c r="C26369" t="s">
        <v>13202</v>
      </c>
    </row>
    <row r="26370" spans="1:4" x14ac:dyDescent="0.25">
      <c r="A26370" s="2">
        <v>44852.429166666669</v>
      </c>
      <c r="B26370" t="s">
        <v>10297</v>
      </c>
      <c r="D26370" t="s">
        <v>1848</v>
      </c>
    </row>
    <row r="26371" spans="1:4" x14ac:dyDescent="0.25">
      <c r="A26371" s="2">
        <v>44852.429166666669</v>
      </c>
      <c r="B26371" t="s">
        <v>10297</v>
      </c>
      <c r="D26371" t="s">
        <v>12739</v>
      </c>
    </row>
    <row r="26372" spans="1:4" x14ac:dyDescent="0.25">
      <c r="A26372" s="2">
        <v>44852.429861111108</v>
      </c>
      <c r="B26372" t="s">
        <v>10297</v>
      </c>
      <c r="C26372" t="s">
        <v>1249</v>
      </c>
    </row>
    <row r="26373" spans="1:4" x14ac:dyDescent="0.25">
      <c r="A26373" s="2">
        <v>44852.429861111108</v>
      </c>
      <c r="B26373" t="s">
        <v>172</v>
      </c>
      <c r="C26373" t="s">
        <v>13648</v>
      </c>
    </row>
    <row r="26374" spans="1:4" x14ac:dyDescent="0.25">
      <c r="A26374" s="2">
        <v>44852.429861111108</v>
      </c>
      <c r="B26374" t="s">
        <v>172</v>
      </c>
      <c r="C26374" t="s">
        <v>13649</v>
      </c>
    </row>
    <row r="26375" spans="1:4" x14ac:dyDescent="0.25">
      <c r="A26375" s="2">
        <v>44852.429861111108</v>
      </c>
      <c r="B26375" t="s">
        <v>172</v>
      </c>
      <c r="C26375" t="s">
        <v>13650</v>
      </c>
    </row>
    <row r="26376" spans="1:4" x14ac:dyDescent="0.25">
      <c r="A26376" s="2">
        <v>44852.429861111108</v>
      </c>
      <c r="B26376" t="s">
        <v>172</v>
      </c>
      <c r="C26376" t="s">
        <v>13651</v>
      </c>
    </row>
    <row r="26377" spans="1:4" x14ac:dyDescent="0.25">
      <c r="A26377" s="2">
        <v>44852.429861111108</v>
      </c>
      <c r="B26377" t="s">
        <v>10297</v>
      </c>
      <c r="D26377" t="s">
        <v>1850</v>
      </c>
    </row>
    <row r="26378" spans="1:4" x14ac:dyDescent="0.25">
      <c r="A26378" s="2">
        <v>44852.429861111108</v>
      </c>
      <c r="B26378" t="s">
        <v>172</v>
      </c>
      <c r="D26378" t="s">
        <v>12819</v>
      </c>
    </row>
    <row r="26379" spans="1:4" x14ac:dyDescent="0.25">
      <c r="A26379" s="2">
        <v>44852.429861111108</v>
      </c>
      <c r="B26379" t="s">
        <v>172</v>
      </c>
      <c r="D26379" t="s">
        <v>12739</v>
      </c>
    </row>
    <row r="26380" spans="1:4" x14ac:dyDescent="0.25">
      <c r="A26380" s="2">
        <v>44852.429861111108</v>
      </c>
      <c r="B26380" t="s">
        <v>172</v>
      </c>
      <c r="D26380" t="s">
        <v>1886</v>
      </c>
    </row>
    <row r="26381" spans="1:4" x14ac:dyDescent="0.25">
      <c r="A26381" s="2">
        <v>44852.429861111108</v>
      </c>
      <c r="B26381" t="s">
        <v>172</v>
      </c>
      <c r="D26381" t="s">
        <v>12760</v>
      </c>
    </row>
    <row r="26382" spans="1:4" x14ac:dyDescent="0.25">
      <c r="A26382" s="2">
        <v>44852.430555555555</v>
      </c>
      <c r="B26382" t="s">
        <v>10297</v>
      </c>
      <c r="C26382" t="s">
        <v>8526</v>
      </c>
    </row>
    <row r="26383" spans="1:4" x14ac:dyDescent="0.25">
      <c r="A26383" s="2">
        <v>44852.430555555555</v>
      </c>
      <c r="B26383" t="s">
        <v>10297</v>
      </c>
      <c r="C26383" t="s">
        <v>13203</v>
      </c>
    </row>
    <row r="26384" spans="1:4" x14ac:dyDescent="0.25">
      <c r="A26384" s="2">
        <v>44852.430555555555</v>
      </c>
      <c r="B26384" t="s">
        <v>10304</v>
      </c>
      <c r="C26384" t="s">
        <v>11117</v>
      </c>
    </row>
    <row r="26385" spans="1:4" x14ac:dyDescent="0.25">
      <c r="A26385" s="2">
        <v>44852.430555555555</v>
      </c>
      <c r="B26385" t="s">
        <v>10297</v>
      </c>
      <c r="D26385" t="s">
        <v>12743</v>
      </c>
    </row>
    <row r="26386" spans="1:4" x14ac:dyDescent="0.25">
      <c r="A26386" s="2">
        <v>44852.430555555555</v>
      </c>
      <c r="B26386" t="s">
        <v>10297</v>
      </c>
      <c r="D26386" t="s">
        <v>12742</v>
      </c>
    </row>
    <row r="26387" spans="1:4" x14ac:dyDescent="0.25">
      <c r="A26387" s="2">
        <v>44852.430555555555</v>
      </c>
      <c r="B26387" t="s">
        <v>10304</v>
      </c>
      <c r="D26387" t="s">
        <v>1848</v>
      </c>
    </row>
    <row r="26388" spans="1:4" x14ac:dyDescent="0.25">
      <c r="A26388" s="2">
        <v>44852.431250000001</v>
      </c>
      <c r="B26388" t="s">
        <v>10297</v>
      </c>
      <c r="C26388" t="s">
        <v>13204</v>
      </c>
    </row>
    <row r="26389" spans="1:4" x14ac:dyDescent="0.25">
      <c r="A26389" s="2">
        <v>44852.431250000001</v>
      </c>
      <c r="B26389" t="s">
        <v>10297</v>
      </c>
      <c r="C26389" t="s">
        <v>13205</v>
      </c>
    </row>
    <row r="26390" spans="1:4" x14ac:dyDescent="0.25">
      <c r="A26390" s="2">
        <v>44852.431250000001</v>
      </c>
      <c r="B26390" t="s">
        <v>10297</v>
      </c>
      <c r="C26390" t="s">
        <v>6874</v>
      </c>
    </row>
    <row r="26391" spans="1:4" x14ac:dyDescent="0.25">
      <c r="A26391" s="2">
        <v>44852.431250000001</v>
      </c>
      <c r="B26391" t="s">
        <v>172</v>
      </c>
      <c r="C26391" t="s">
        <v>13652</v>
      </c>
    </row>
    <row r="26392" spans="1:4" x14ac:dyDescent="0.25">
      <c r="A26392" s="2">
        <v>44852.431250000001</v>
      </c>
      <c r="B26392" t="s">
        <v>172</v>
      </c>
      <c r="C26392" t="s">
        <v>13653</v>
      </c>
    </row>
    <row r="26393" spans="1:4" x14ac:dyDescent="0.25">
      <c r="A26393" s="2">
        <v>44852.431250000001</v>
      </c>
      <c r="B26393" t="s">
        <v>10297</v>
      </c>
      <c r="D26393" t="s">
        <v>1897</v>
      </c>
    </row>
    <row r="26394" spans="1:4" x14ac:dyDescent="0.25">
      <c r="A26394" s="2">
        <v>44852.431250000001</v>
      </c>
      <c r="B26394" t="s">
        <v>10297</v>
      </c>
      <c r="D26394" t="s">
        <v>1902</v>
      </c>
    </row>
    <row r="26395" spans="1:4" x14ac:dyDescent="0.25">
      <c r="A26395" s="2">
        <v>44852.431250000001</v>
      </c>
      <c r="B26395" t="s">
        <v>10297</v>
      </c>
      <c r="D26395" t="s">
        <v>12760</v>
      </c>
    </row>
    <row r="26396" spans="1:4" x14ac:dyDescent="0.25">
      <c r="A26396" s="2">
        <v>44852.431250000001</v>
      </c>
      <c r="B26396" t="s">
        <v>172</v>
      </c>
      <c r="D26396" t="s">
        <v>12819</v>
      </c>
    </row>
    <row r="26397" spans="1:4" x14ac:dyDescent="0.25">
      <c r="A26397" s="2">
        <v>44852.431250000001</v>
      </c>
      <c r="B26397" t="s">
        <v>172</v>
      </c>
      <c r="D26397" t="s">
        <v>850</v>
      </c>
    </row>
    <row r="26398" spans="1:4" x14ac:dyDescent="0.25">
      <c r="A26398" s="2">
        <v>44852.431944444441</v>
      </c>
      <c r="B26398" t="s">
        <v>10297</v>
      </c>
      <c r="C26398" t="s">
        <v>13206</v>
      </c>
    </row>
    <row r="26399" spans="1:4" x14ac:dyDescent="0.25">
      <c r="A26399" s="2">
        <v>44852.431944444441</v>
      </c>
      <c r="B26399" t="s">
        <v>172</v>
      </c>
      <c r="C26399" t="s">
        <v>13654</v>
      </c>
    </row>
    <row r="26400" spans="1:4" x14ac:dyDescent="0.25">
      <c r="A26400" s="2">
        <v>44852.431944444441</v>
      </c>
      <c r="B26400" t="s">
        <v>172</v>
      </c>
      <c r="C26400" t="s">
        <v>13655</v>
      </c>
    </row>
    <row r="26401" spans="1:4" x14ac:dyDescent="0.25">
      <c r="A26401" s="2">
        <v>44852.431944444441</v>
      </c>
      <c r="B26401" t="s">
        <v>10304</v>
      </c>
      <c r="C26401" t="s">
        <v>15060</v>
      </c>
    </row>
    <row r="26402" spans="1:4" x14ac:dyDescent="0.25">
      <c r="A26402" s="2">
        <v>44852.431944444441</v>
      </c>
      <c r="B26402" t="s">
        <v>10304</v>
      </c>
      <c r="C26402" t="s">
        <v>15061</v>
      </c>
    </row>
    <row r="26403" spans="1:4" x14ac:dyDescent="0.25">
      <c r="A26403" s="2">
        <v>44852.431944444441</v>
      </c>
      <c r="B26403" t="s">
        <v>10297</v>
      </c>
      <c r="D26403" t="s">
        <v>12742</v>
      </c>
    </row>
    <row r="26404" spans="1:4" x14ac:dyDescent="0.25">
      <c r="A26404" s="2">
        <v>44852.431944444441</v>
      </c>
      <c r="B26404" t="s">
        <v>172</v>
      </c>
      <c r="D26404" t="s">
        <v>834</v>
      </c>
    </row>
    <row r="26405" spans="1:4" x14ac:dyDescent="0.25">
      <c r="A26405" s="2">
        <v>44852.431944444441</v>
      </c>
      <c r="B26405" t="s">
        <v>172</v>
      </c>
      <c r="D26405" t="s">
        <v>899</v>
      </c>
    </row>
    <row r="26406" spans="1:4" x14ac:dyDescent="0.25">
      <c r="A26406" s="2">
        <v>44852.431944444441</v>
      </c>
      <c r="B26406" t="s">
        <v>10304</v>
      </c>
      <c r="D26406" t="s">
        <v>1897</v>
      </c>
    </row>
    <row r="26407" spans="1:4" x14ac:dyDescent="0.25">
      <c r="A26407" s="2">
        <v>44852.431944444441</v>
      </c>
      <c r="B26407" t="s">
        <v>10304</v>
      </c>
      <c r="D26407" t="s">
        <v>13050</v>
      </c>
    </row>
    <row r="26408" spans="1:4" x14ac:dyDescent="0.25">
      <c r="A26408" s="2">
        <v>44852.432638888888</v>
      </c>
      <c r="B26408" t="s">
        <v>10297</v>
      </c>
      <c r="C26408" t="s">
        <v>7685</v>
      </c>
    </row>
    <row r="26409" spans="1:4" x14ac:dyDescent="0.25">
      <c r="A26409" s="2">
        <v>44852.432638888888</v>
      </c>
      <c r="B26409" t="s">
        <v>10297</v>
      </c>
      <c r="C26409" t="s">
        <v>11551</v>
      </c>
    </row>
    <row r="26410" spans="1:4" x14ac:dyDescent="0.25">
      <c r="A26410" s="2">
        <v>44852.432638888888</v>
      </c>
      <c r="B26410" t="s">
        <v>10297</v>
      </c>
      <c r="C26410" t="s">
        <v>13207</v>
      </c>
    </row>
    <row r="26411" spans="1:4" x14ac:dyDescent="0.25">
      <c r="A26411" s="2">
        <v>44852.432638888888</v>
      </c>
      <c r="B26411" t="s">
        <v>10297</v>
      </c>
      <c r="C26411" t="s">
        <v>13208</v>
      </c>
    </row>
    <row r="26412" spans="1:4" x14ac:dyDescent="0.25">
      <c r="A26412" s="2">
        <v>44852.432638888888</v>
      </c>
      <c r="B26412" t="s">
        <v>10297</v>
      </c>
      <c r="C26412" t="s">
        <v>13209</v>
      </c>
    </row>
    <row r="26413" spans="1:4" x14ac:dyDescent="0.25">
      <c r="A26413" s="2">
        <v>44852.432638888888</v>
      </c>
      <c r="B26413" t="s">
        <v>10304</v>
      </c>
      <c r="C26413" t="s">
        <v>15062</v>
      </c>
    </row>
    <row r="26414" spans="1:4" x14ac:dyDescent="0.25">
      <c r="A26414" s="2">
        <v>44852.432638888888</v>
      </c>
      <c r="B26414" t="s">
        <v>10304</v>
      </c>
      <c r="C26414" t="s">
        <v>6443</v>
      </c>
    </row>
    <row r="26415" spans="1:4" x14ac:dyDescent="0.25">
      <c r="A26415" s="2">
        <v>44852.432638888888</v>
      </c>
      <c r="B26415" t="s">
        <v>10297</v>
      </c>
      <c r="D26415" t="s">
        <v>852</v>
      </c>
    </row>
    <row r="26416" spans="1:4" x14ac:dyDescent="0.25">
      <c r="A26416" s="2">
        <v>44852.432638888888</v>
      </c>
      <c r="B26416" t="s">
        <v>10297</v>
      </c>
      <c r="D26416" t="s">
        <v>1003</v>
      </c>
    </row>
    <row r="26417" spans="1:4" x14ac:dyDescent="0.25">
      <c r="A26417" s="2">
        <v>44852.432638888888</v>
      </c>
      <c r="B26417" t="s">
        <v>10297</v>
      </c>
      <c r="D26417" t="s">
        <v>825</v>
      </c>
    </row>
    <row r="26418" spans="1:4" x14ac:dyDescent="0.25">
      <c r="A26418" s="2">
        <v>44852.432638888888</v>
      </c>
      <c r="B26418" t="s">
        <v>10297</v>
      </c>
      <c r="D26418" t="s">
        <v>853</v>
      </c>
    </row>
    <row r="26419" spans="1:4" x14ac:dyDescent="0.25">
      <c r="A26419" s="2">
        <v>44852.432638888888</v>
      </c>
      <c r="B26419" t="s">
        <v>10297</v>
      </c>
      <c r="D26419" t="s">
        <v>844</v>
      </c>
    </row>
    <row r="26420" spans="1:4" x14ac:dyDescent="0.25">
      <c r="A26420" s="2">
        <v>44852.432638888888</v>
      </c>
      <c r="B26420" t="s">
        <v>10304</v>
      </c>
      <c r="D26420" t="s">
        <v>12742</v>
      </c>
    </row>
    <row r="26421" spans="1:4" x14ac:dyDescent="0.25">
      <c r="A26421" s="2">
        <v>44852.432638888888</v>
      </c>
      <c r="B26421" t="s">
        <v>10304</v>
      </c>
      <c r="D26421" t="s">
        <v>12739</v>
      </c>
    </row>
    <row r="26422" spans="1:4" x14ac:dyDescent="0.25">
      <c r="A26422" s="2">
        <v>44852.433333333334</v>
      </c>
      <c r="B26422" t="s">
        <v>10297</v>
      </c>
      <c r="C26422" t="s">
        <v>1249</v>
      </c>
    </row>
    <row r="26423" spans="1:4" x14ac:dyDescent="0.25">
      <c r="A26423" s="2">
        <v>44852.433333333334</v>
      </c>
      <c r="B26423" t="s">
        <v>10297</v>
      </c>
      <c r="C26423" t="s">
        <v>194</v>
      </c>
    </row>
    <row r="26424" spans="1:4" x14ac:dyDescent="0.25">
      <c r="A26424" s="2">
        <v>44852.433333333334</v>
      </c>
      <c r="B26424" t="s">
        <v>10297</v>
      </c>
      <c r="C26424" t="s">
        <v>1249</v>
      </c>
    </row>
    <row r="26425" spans="1:4" x14ac:dyDescent="0.25">
      <c r="A26425" s="2">
        <v>44852.433333333334</v>
      </c>
      <c r="B26425" t="s">
        <v>10297</v>
      </c>
      <c r="C26425" t="s">
        <v>9504</v>
      </c>
    </row>
    <row r="26426" spans="1:4" x14ac:dyDescent="0.25">
      <c r="A26426" s="2">
        <v>44852.433333333334</v>
      </c>
      <c r="B26426" t="s">
        <v>10297</v>
      </c>
      <c r="C26426" t="s">
        <v>13210</v>
      </c>
    </row>
    <row r="26427" spans="1:4" x14ac:dyDescent="0.25">
      <c r="A26427" s="2">
        <v>44852.433333333334</v>
      </c>
      <c r="B26427" t="s">
        <v>10297</v>
      </c>
      <c r="C26427" t="s">
        <v>13211</v>
      </c>
    </row>
    <row r="26428" spans="1:4" x14ac:dyDescent="0.25">
      <c r="A26428" s="2">
        <v>44852.433333333334</v>
      </c>
      <c r="B26428" t="s">
        <v>10297</v>
      </c>
      <c r="C26428" t="s">
        <v>1249</v>
      </c>
    </row>
    <row r="26429" spans="1:4" x14ac:dyDescent="0.25">
      <c r="A26429" s="2">
        <v>44852.433333333334</v>
      </c>
      <c r="B26429" t="s">
        <v>10297</v>
      </c>
      <c r="C26429" t="s">
        <v>9532</v>
      </c>
    </row>
    <row r="26430" spans="1:4" x14ac:dyDescent="0.25">
      <c r="A26430" s="2">
        <v>44852.433333333334</v>
      </c>
      <c r="B26430" t="s">
        <v>10297</v>
      </c>
      <c r="C26430" t="s">
        <v>1249</v>
      </c>
    </row>
    <row r="26431" spans="1:4" x14ac:dyDescent="0.25">
      <c r="A26431" s="2">
        <v>44852.433333333334</v>
      </c>
      <c r="B26431" t="s">
        <v>10304</v>
      </c>
      <c r="C26431" t="s">
        <v>15063</v>
      </c>
    </row>
    <row r="26432" spans="1:4" x14ac:dyDescent="0.25">
      <c r="A26432" s="2">
        <v>44852.433333333334</v>
      </c>
      <c r="B26432" t="s">
        <v>10304</v>
      </c>
      <c r="C26432" t="s">
        <v>15063</v>
      </c>
    </row>
    <row r="26433" spans="1:4" x14ac:dyDescent="0.25">
      <c r="A26433" s="2">
        <v>44852.433333333334</v>
      </c>
      <c r="B26433" t="s">
        <v>184</v>
      </c>
      <c r="C26433" t="s">
        <v>6443</v>
      </c>
    </row>
    <row r="26434" spans="1:4" x14ac:dyDescent="0.25">
      <c r="A26434" s="2">
        <v>44852.433333333334</v>
      </c>
      <c r="B26434" t="s">
        <v>184</v>
      </c>
      <c r="C26434" t="s">
        <v>6443</v>
      </c>
    </row>
    <row r="26435" spans="1:4" x14ac:dyDescent="0.25">
      <c r="A26435" s="2">
        <v>44852.433333333334</v>
      </c>
      <c r="B26435" t="s">
        <v>10297</v>
      </c>
      <c r="D26435" t="s">
        <v>976</v>
      </c>
    </row>
    <row r="26436" spans="1:4" x14ac:dyDescent="0.25">
      <c r="A26436" s="2">
        <v>44852.433333333334</v>
      </c>
      <c r="B26436" t="s">
        <v>10297</v>
      </c>
      <c r="D26436" t="s">
        <v>846</v>
      </c>
    </row>
    <row r="26437" spans="1:4" x14ac:dyDescent="0.25">
      <c r="A26437" s="2">
        <v>44852.433333333334</v>
      </c>
      <c r="B26437" t="s">
        <v>10297</v>
      </c>
      <c r="D26437" t="s">
        <v>908</v>
      </c>
    </row>
    <row r="26438" spans="1:4" x14ac:dyDescent="0.25">
      <c r="A26438" s="2">
        <v>44852.433333333334</v>
      </c>
      <c r="B26438" t="s">
        <v>10297</v>
      </c>
      <c r="D26438" t="s">
        <v>848</v>
      </c>
    </row>
    <row r="26439" spans="1:4" x14ac:dyDescent="0.25">
      <c r="A26439" s="2">
        <v>44852.433333333334</v>
      </c>
      <c r="B26439" t="s">
        <v>10297</v>
      </c>
      <c r="D26439" t="s">
        <v>909</v>
      </c>
    </row>
    <row r="26440" spans="1:4" x14ac:dyDescent="0.25">
      <c r="A26440" s="2">
        <v>44852.433333333334</v>
      </c>
      <c r="B26440" t="s">
        <v>10297</v>
      </c>
      <c r="D26440" t="s">
        <v>856</v>
      </c>
    </row>
    <row r="26441" spans="1:4" x14ac:dyDescent="0.25">
      <c r="A26441" s="2">
        <v>44852.433333333334</v>
      </c>
      <c r="B26441" t="s">
        <v>10297</v>
      </c>
      <c r="D26441" t="s">
        <v>4991</v>
      </c>
    </row>
    <row r="26442" spans="1:4" x14ac:dyDescent="0.25">
      <c r="A26442" s="2">
        <v>44852.433333333334</v>
      </c>
      <c r="B26442" t="s">
        <v>10297</v>
      </c>
      <c r="D26442" t="s">
        <v>1855</v>
      </c>
    </row>
    <row r="26443" spans="1:4" x14ac:dyDescent="0.25">
      <c r="A26443" s="2">
        <v>44852.433333333334</v>
      </c>
      <c r="B26443" t="s">
        <v>10297</v>
      </c>
      <c r="D26443" t="s">
        <v>1869</v>
      </c>
    </row>
    <row r="26444" spans="1:4" x14ac:dyDescent="0.25">
      <c r="A26444" s="2">
        <v>44852.433333333334</v>
      </c>
      <c r="B26444" t="s">
        <v>10304</v>
      </c>
      <c r="D26444" t="s">
        <v>1861</v>
      </c>
    </row>
    <row r="26445" spans="1:4" x14ac:dyDescent="0.25">
      <c r="A26445" s="2">
        <v>44852.433333333334</v>
      </c>
      <c r="B26445" t="s">
        <v>10304</v>
      </c>
      <c r="D26445" t="s">
        <v>12740</v>
      </c>
    </row>
    <row r="26446" spans="1:4" x14ac:dyDescent="0.25">
      <c r="A26446" s="2">
        <v>44852.433333333334</v>
      </c>
      <c r="B26446" t="s">
        <v>184</v>
      </c>
      <c r="D26446" t="s">
        <v>4987</v>
      </c>
    </row>
    <row r="26447" spans="1:4" x14ac:dyDescent="0.25">
      <c r="A26447" s="2">
        <v>44852.433333333334</v>
      </c>
      <c r="B26447" t="s">
        <v>184</v>
      </c>
      <c r="D26447" t="s">
        <v>1848</v>
      </c>
    </row>
    <row r="26448" spans="1:4" x14ac:dyDescent="0.25">
      <c r="A26448" s="2">
        <v>44852.434027777781</v>
      </c>
      <c r="B26448" t="s">
        <v>10297</v>
      </c>
      <c r="C26448" t="s">
        <v>13212</v>
      </c>
    </row>
    <row r="26449" spans="1:4" x14ac:dyDescent="0.25">
      <c r="A26449" s="2">
        <v>44852.434027777781</v>
      </c>
      <c r="B26449" t="s">
        <v>10297</v>
      </c>
      <c r="C26449" t="s">
        <v>6386</v>
      </c>
    </row>
    <row r="26450" spans="1:4" x14ac:dyDescent="0.25">
      <c r="A26450" s="2">
        <v>44852.434027777781</v>
      </c>
      <c r="B26450" t="s">
        <v>10297</v>
      </c>
      <c r="C26450" t="s">
        <v>13213</v>
      </c>
    </row>
    <row r="26451" spans="1:4" x14ac:dyDescent="0.25">
      <c r="A26451" s="2">
        <v>44852.434027777781</v>
      </c>
      <c r="B26451" t="s">
        <v>10297</v>
      </c>
      <c r="C26451" t="s">
        <v>1538</v>
      </c>
    </row>
    <row r="26452" spans="1:4" x14ac:dyDescent="0.25">
      <c r="A26452" s="2">
        <v>44852.434027777781</v>
      </c>
      <c r="B26452" t="s">
        <v>10297</v>
      </c>
      <c r="D26452" t="s">
        <v>834</v>
      </c>
    </row>
    <row r="26453" spans="1:4" x14ac:dyDescent="0.25">
      <c r="A26453" s="2">
        <v>44852.434027777781</v>
      </c>
      <c r="B26453" t="s">
        <v>10297</v>
      </c>
      <c r="D26453" t="s">
        <v>955</v>
      </c>
    </row>
    <row r="26454" spans="1:4" x14ac:dyDescent="0.25">
      <c r="A26454" s="2">
        <v>44852.434027777781</v>
      </c>
      <c r="B26454" t="s">
        <v>10297</v>
      </c>
      <c r="D26454" t="s">
        <v>904</v>
      </c>
    </row>
    <row r="26455" spans="1:4" x14ac:dyDescent="0.25">
      <c r="A26455" s="2">
        <v>44852.434027777781</v>
      </c>
      <c r="B26455" t="s">
        <v>10297</v>
      </c>
      <c r="D26455" t="s">
        <v>970</v>
      </c>
    </row>
    <row r="26456" spans="1:4" x14ac:dyDescent="0.25">
      <c r="A26456" s="2">
        <v>44852.43472222222</v>
      </c>
      <c r="B26456" t="s">
        <v>10297</v>
      </c>
      <c r="C26456" t="s">
        <v>13214</v>
      </c>
    </row>
    <row r="26457" spans="1:4" x14ac:dyDescent="0.25">
      <c r="A26457" s="2">
        <v>44852.43472222222</v>
      </c>
      <c r="B26457" t="s">
        <v>10297</v>
      </c>
      <c r="C26457" t="s">
        <v>13215</v>
      </c>
    </row>
    <row r="26458" spans="1:4" x14ac:dyDescent="0.25">
      <c r="A26458" s="2">
        <v>44852.43472222222</v>
      </c>
      <c r="B26458" t="s">
        <v>10297</v>
      </c>
      <c r="C26458" t="s">
        <v>6386</v>
      </c>
    </row>
    <row r="26459" spans="1:4" x14ac:dyDescent="0.25">
      <c r="A26459" s="2">
        <v>44852.43472222222</v>
      </c>
      <c r="B26459" t="s">
        <v>10297</v>
      </c>
      <c r="C26459" t="s">
        <v>13216</v>
      </c>
    </row>
    <row r="26460" spans="1:4" x14ac:dyDescent="0.25">
      <c r="A26460" s="2">
        <v>44852.43472222222</v>
      </c>
      <c r="B26460" t="s">
        <v>10297</v>
      </c>
      <c r="C26460" t="s">
        <v>1538</v>
      </c>
    </row>
    <row r="26461" spans="1:4" x14ac:dyDescent="0.25">
      <c r="A26461" s="2">
        <v>44852.43472222222</v>
      </c>
      <c r="B26461" t="s">
        <v>10297</v>
      </c>
      <c r="C26461" t="s">
        <v>7418</v>
      </c>
    </row>
    <row r="26462" spans="1:4" x14ac:dyDescent="0.25">
      <c r="A26462" s="2">
        <v>44852.43472222222</v>
      </c>
      <c r="B26462" t="s">
        <v>10297</v>
      </c>
      <c r="C26462" t="s">
        <v>13217</v>
      </c>
    </row>
    <row r="26463" spans="1:4" x14ac:dyDescent="0.25">
      <c r="A26463" s="2">
        <v>44852.43472222222</v>
      </c>
      <c r="B26463" t="s">
        <v>10297</v>
      </c>
      <c r="C26463" t="s">
        <v>13218</v>
      </c>
    </row>
    <row r="26464" spans="1:4" x14ac:dyDescent="0.25">
      <c r="A26464" s="2">
        <v>44852.43472222222</v>
      </c>
      <c r="B26464" t="s">
        <v>10297</v>
      </c>
      <c r="C26464" t="s">
        <v>13219</v>
      </c>
    </row>
    <row r="26465" spans="1:4" x14ac:dyDescent="0.25">
      <c r="A26465" s="2">
        <v>44852.43472222222</v>
      </c>
      <c r="B26465" t="s">
        <v>10297</v>
      </c>
      <c r="C26465" t="s">
        <v>7680</v>
      </c>
    </row>
    <row r="26466" spans="1:4" x14ac:dyDescent="0.25">
      <c r="A26466" s="2">
        <v>44852.43472222222</v>
      </c>
      <c r="B26466" t="s">
        <v>10297</v>
      </c>
      <c r="D26466" t="s">
        <v>12857</v>
      </c>
    </row>
    <row r="26467" spans="1:4" x14ac:dyDescent="0.25">
      <c r="A26467" s="2">
        <v>44852.43472222222</v>
      </c>
      <c r="B26467" t="s">
        <v>10297</v>
      </c>
      <c r="D26467" t="s">
        <v>828</v>
      </c>
    </row>
    <row r="26468" spans="1:4" x14ac:dyDescent="0.25">
      <c r="A26468" s="2">
        <v>44852.43472222222</v>
      </c>
      <c r="B26468" t="s">
        <v>10297</v>
      </c>
      <c r="D26468" t="s">
        <v>971</v>
      </c>
    </row>
    <row r="26469" spans="1:4" x14ac:dyDescent="0.25">
      <c r="A26469" s="2">
        <v>44852.43472222222</v>
      </c>
      <c r="B26469" t="s">
        <v>10297</v>
      </c>
      <c r="D26469" t="s">
        <v>872</v>
      </c>
    </row>
    <row r="26470" spans="1:4" x14ac:dyDescent="0.25">
      <c r="A26470" s="2">
        <v>44852.43472222222</v>
      </c>
      <c r="B26470" t="s">
        <v>10297</v>
      </c>
      <c r="D26470" t="s">
        <v>949</v>
      </c>
    </row>
    <row r="26471" spans="1:4" x14ac:dyDescent="0.25">
      <c r="A26471" s="2">
        <v>44852.43472222222</v>
      </c>
      <c r="B26471" t="s">
        <v>10297</v>
      </c>
      <c r="D26471" t="s">
        <v>827</v>
      </c>
    </row>
    <row r="26472" spans="1:4" x14ac:dyDescent="0.25">
      <c r="A26472" s="2">
        <v>44852.43472222222</v>
      </c>
      <c r="B26472" t="s">
        <v>10297</v>
      </c>
      <c r="D26472" t="s">
        <v>899</v>
      </c>
    </row>
    <row r="26473" spans="1:4" x14ac:dyDescent="0.25">
      <c r="A26473" s="2">
        <v>44852.43472222222</v>
      </c>
      <c r="B26473" t="s">
        <v>10297</v>
      </c>
      <c r="D26473" t="s">
        <v>900</v>
      </c>
    </row>
    <row r="26474" spans="1:4" x14ac:dyDescent="0.25">
      <c r="A26474" s="2">
        <v>44852.43472222222</v>
      </c>
      <c r="B26474" t="s">
        <v>10297</v>
      </c>
      <c r="D26474" t="s">
        <v>850</v>
      </c>
    </row>
    <row r="26475" spans="1:4" x14ac:dyDescent="0.25">
      <c r="A26475" s="2">
        <v>44852.43472222222</v>
      </c>
      <c r="B26475" t="s">
        <v>10297</v>
      </c>
      <c r="D26475" t="s">
        <v>1009</v>
      </c>
    </row>
    <row r="26476" spans="1:4" x14ac:dyDescent="0.25">
      <c r="A26476" s="2">
        <v>44852.435416666667</v>
      </c>
      <c r="B26476" t="s">
        <v>10297</v>
      </c>
      <c r="C26476" t="s">
        <v>13220</v>
      </c>
    </row>
    <row r="26477" spans="1:4" x14ac:dyDescent="0.25">
      <c r="A26477" s="2">
        <v>44852.435416666667</v>
      </c>
      <c r="B26477" t="s">
        <v>10297</v>
      </c>
      <c r="C26477" t="s">
        <v>1249</v>
      </c>
    </row>
    <row r="26478" spans="1:4" x14ac:dyDescent="0.25">
      <c r="A26478" s="2">
        <v>44852.435416666667</v>
      </c>
      <c r="B26478" t="s">
        <v>10297</v>
      </c>
      <c r="C26478" t="s">
        <v>13221</v>
      </c>
    </row>
    <row r="26479" spans="1:4" x14ac:dyDescent="0.25">
      <c r="A26479" s="2">
        <v>44852.435416666667</v>
      </c>
      <c r="B26479" t="s">
        <v>10297</v>
      </c>
      <c r="C26479" t="s">
        <v>13222</v>
      </c>
    </row>
    <row r="26480" spans="1:4" x14ac:dyDescent="0.25">
      <c r="A26480" s="2">
        <v>44852.435416666667</v>
      </c>
      <c r="B26480" t="s">
        <v>10297</v>
      </c>
      <c r="D26480" t="s">
        <v>4989</v>
      </c>
    </row>
    <row r="26481" spans="1:4" x14ac:dyDescent="0.25">
      <c r="A26481" s="2">
        <v>44852.435416666667</v>
      </c>
      <c r="B26481" t="s">
        <v>10297</v>
      </c>
      <c r="D26481" t="s">
        <v>1927</v>
      </c>
    </row>
    <row r="26482" spans="1:4" x14ac:dyDescent="0.25">
      <c r="A26482" s="2">
        <v>44852.435416666667</v>
      </c>
      <c r="B26482" t="s">
        <v>10297</v>
      </c>
      <c r="D26482" t="s">
        <v>12743</v>
      </c>
    </row>
    <row r="26483" spans="1:4" x14ac:dyDescent="0.25">
      <c r="A26483" s="2">
        <v>44852.435416666667</v>
      </c>
      <c r="B26483" t="s">
        <v>10297</v>
      </c>
      <c r="D26483" t="s">
        <v>12742</v>
      </c>
    </row>
    <row r="26484" spans="1:4" x14ac:dyDescent="0.25">
      <c r="A26484" s="2">
        <v>44852.436805555553</v>
      </c>
      <c r="B26484" t="s">
        <v>184</v>
      </c>
      <c r="C26484" t="s">
        <v>15064</v>
      </c>
    </row>
    <row r="26485" spans="1:4" x14ac:dyDescent="0.25">
      <c r="A26485" s="2">
        <v>44852.436805555553</v>
      </c>
      <c r="B26485" t="s">
        <v>184</v>
      </c>
      <c r="C26485" t="s">
        <v>15065</v>
      </c>
    </row>
    <row r="26486" spans="1:4" x14ac:dyDescent="0.25">
      <c r="A26486" s="2">
        <v>44852.436805555553</v>
      </c>
      <c r="B26486" t="s">
        <v>184</v>
      </c>
      <c r="D26486" t="s">
        <v>12743</v>
      </c>
    </row>
    <row r="26487" spans="1:4" x14ac:dyDescent="0.25">
      <c r="A26487" s="2">
        <v>44852.436805555553</v>
      </c>
      <c r="B26487" t="s">
        <v>184</v>
      </c>
      <c r="D26487" t="s">
        <v>12819</v>
      </c>
    </row>
    <row r="26488" spans="1:4" x14ac:dyDescent="0.25">
      <c r="A26488" s="2">
        <v>44852.4375</v>
      </c>
      <c r="B26488" t="s">
        <v>162</v>
      </c>
      <c r="C26488" t="s">
        <v>6573</v>
      </c>
    </row>
    <row r="26489" spans="1:4" x14ac:dyDescent="0.25">
      <c r="A26489" s="2">
        <v>44852.4375</v>
      </c>
      <c r="B26489" t="s">
        <v>162</v>
      </c>
      <c r="C26489" t="s">
        <v>13507</v>
      </c>
    </row>
    <row r="26490" spans="1:4" x14ac:dyDescent="0.25">
      <c r="A26490" s="2">
        <v>44852.4375</v>
      </c>
      <c r="B26490" t="s">
        <v>162</v>
      </c>
      <c r="D26490" t="s">
        <v>5030</v>
      </c>
    </row>
    <row r="26491" spans="1:4" x14ac:dyDescent="0.25">
      <c r="A26491" s="2">
        <v>44852.4375</v>
      </c>
      <c r="B26491" t="s">
        <v>162</v>
      </c>
      <c r="D26491" t="s">
        <v>5030</v>
      </c>
    </row>
    <row r="26492" spans="1:4" x14ac:dyDescent="0.25">
      <c r="A26492" s="2">
        <v>44852.438194444447</v>
      </c>
      <c r="B26492" t="s">
        <v>162</v>
      </c>
      <c r="C26492" t="s">
        <v>1249</v>
      </c>
    </row>
    <row r="26493" spans="1:4" x14ac:dyDescent="0.25">
      <c r="A26493" s="2">
        <v>44852.438194444447</v>
      </c>
      <c r="B26493" t="s">
        <v>162</v>
      </c>
      <c r="C26493" t="s">
        <v>13508</v>
      </c>
    </row>
    <row r="26494" spans="1:4" x14ac:dyDescent="0.25">
      <c r="A26494" s="2">
        <v>44852.438194444447</v>
      </c>
      <c r="B26494" t="s">
        <v>162</v>
      </c>
      <c r="C26494" t="s">
        <v>13509</v>
      </c>
    </row>
    <row r="26495" spans="1:4" x14ac:dyDescent="0.25">
      <c r="A26495" s="2">
        <v>44852.438194444447</v>
      </c>
      <c r="B26495" t="s">
        <v>162</v>
      </c>
      <c r="D26495" t="s">
        <v>12739</v>
      </c>
    </row>
    <row r="26496" spans="1:4" x14ac:dyDescent="0.25">
      <c r="A26496" s="2">
        <v>44852.438194444447</v>
      </c>
      <c r="B26496" t="s">
        <v>162</v>
      </c>
      <c r="D26496" t="s">
        <v>12743</v>
      </c>
    </row>
    <row r="26497" spans="1:4" x14ac:dyDescent="0.25">
      <c r="A26497" s="2">
        <v>44852.438194444447</v>
      </c>
      <c r="B26497" t="s">
        <v>162</v>
      </c>
      <c r="D26497" t="s">
        <v>1848</v>
      </c>
    </row>
    <row r="26498" spans="1:4" x14ac:dyDescent="0.25">
      <c r="A26498" s="2">
        <v>44852.438888888886</v>
      </c>
      <c r="B26498" t="s">
        <v>877</v>
      </c>
      <c r="C26498" t="s">
        <v>14122</v>
      </c>
    </row>
    <row r="26499" spans="1:4" x14ac:dyDescent="0.25">
      <c r="A26499" s="2">
        <v>44852.438888888886</v>
      </c>
      <c r="B26499" t="s">
        <v>877</v>
      </c>
      <c r="D26499" t="s">
        <v>11197</v>
      </c>
    </row>
    <row r="26500" spans="1:4" x14ac:dyDescent="0.25">
      <c r="A26500" s="2">
        <v>44852.439583333333</v>
      </c>
      <c r="B26500" t="s">
        <v>877</v>
      </c>
      <c r="C26500" t="s">
        <v>6386</v>
      </c>
    </row>
    <row r="26501" spans="1:4" x14ac:dyDescent="0.25">
      <c r="A26501" s="2">
        <v>44852.439583333333</v>
      </c>
      <c r="B26501" t="s">
        <v>877</v>
      </c>
      <c r="D26501" t="s">
        <v>1848</v>
      </c>
    </row>
    <row r="26502" spans="1:4" x14ac:dyDescent="0.25">
      <c r="A26502" s="2">
        <v>44852.44027777778</v>
      </c>
      <c r="B26502" t="s">
        <v>162</v>
      </c>
      <c r="C26502" t="s">
        <v>14199</v>
      </c>
    </row>
    <row r="26503" spans="1:4" x14ac:dyDescent="0.25">
      <c r="A26503" s="2">
        <v>44852.44027777778</v>
      </c>
      <c r="B26503" t="s">
        <v>162</v>
      </c>
      <c r="C26503" t="s">
        <v>13510</v>
      </c>
    </row>
    <row r="26504" spans="1:4" x14ac:dyDescent="0.25">
      <c r="A26504" s="2">
        <v>44852.44027777778</v>
      </c>
      <c r="B26504" t="s">
        <v>162</v>
      </c>
      <c r="C26504" t="s">
        <v>13511</v>
      </c>
    </row>
    <row r="26505" spans="1:4" x14ac:dyDescent="0.25">
      <c r="A26505" s="2">
        <v>44852.44027777778</v>
      </c>
      <c r="B26505" t="s">
        <v>162</v>
      </c>
      <c r="D26505" t="s">
        <v>12819</v>
      </c>
    </row>
    <row r="26506" spans="1:4" x14ac:dyDescent="0.25">
      <c r="A26506" s="2">
        <v>44852.44027777778</v>
      </c>
      <c r="B26506" t="s">
        <v>162</v>
      </c>
      <c r="D26506" t="s">
        <v>1851</v>
      </c>
    </row>
    <row r="26507" spans="1:4" x14ac:dyDescent="0.25">
      <c r="A26507" s="2">
        <v>44852.44027777778</v>
      </c>
      <c r="B26507" t="s">
        <v>162</v>
      </c>
      <c r="D26507" t="s">
        <v>12743</v>
      </c>
    </row>
    <row r="26508" spans="1:4" x14ac:dyDescent="0.25">
      <c r="A26508" s="2">
        <v>44852.440972222219</v>
      </c>
      <c r="B26508" t="s">
        <v>162</v>
      </c>
      <c r="C26508" t="s">
        <v>14200</v>
      </c>
    </row>
    <row r="26509" spans="1:4" x14ac:dyDescent="0.25">
      <c r="A26509" s="2">
        <v>44852.440972222219</v>
      </c>
      <c r="B26509" t="s">
        <v>162</v>
      </c>
      <c r="C26509" t="s">
        <v>13512</v>
      </c>
    </row>
    <row r="26510" spans="1:4" x14ac:dyDescent="0.25">
      <c r="A26510" s="2">
        <v>44852.440972222219</v>
      </c>
      <c r="B26510" t="s">
        <v>162</v>
      </c>
      <c r="C26510" t="s">
        <v>13513</v>
      </c>
    </row>
    <row r="26511" spans="1:4" x14ac:dyDescent="0.25">
      <c r="A26511" s="2">
        <v>44852.440972222219</v>
      </c>
      <c r="B26511" t="s">
        <v>162</v>
      </c>
      <c r="D26511" t="s">
        <v>1852</v>
      </c>
    </row>
    <row r="26512" spans="1:4" x14ac:dyDescent="0.25">
      <c r="A26512" s="2">
        <v>44852.440972222219</v>
      </c>
      <c r="B26512" t="s">
        <v>162</v>
      </c>
      <c r="D26512" t="s">
        <v>12760</v>
      </c>
    </row>
    <row r="26513" spans="1:4" x14ac:dyDescent="0.25">
      <c r="A26513" s="2">
        <v>44852.440972222219</v>
      </c>
      <c r="B26513" t="s">
        <v>162</v>
      </c>
      <c r="D26513" t="s">
        <v>12819</v>
      </c>
    </row>
    <row r="26514" spans="1:4" x14ac:dyDescent="0.25">
      <c r="A26514" s="2">
        <v>44852.441666666666</v>
      </c>
      <c r="B26514" t="s">
        <v>162</v>
      </c>
      <c r="C26514" t="s">
        <v>14201</v>
      </c>
    </row>
    <row r="26515" spans="1:4" x14ac:dyDescent="0.25">
      <c r="A26515" s="2">
        <v>44852.441666666666</v>
      </c>
      <c r="B26515" t="s">
        <v>162</v>
      </c>
      <c r="C26515" t="s">
        <v>6567</v>
      </c>
    </row>
    <row r="26516" spans="1:4" x14ac:dyDescent="0.25">
      <c r="A26516" s="2">
        <v>44852.441666666666</v>
      </c>
      <c r="B26516" t="s">
        <v>877</v>
      </c>
      <c r="C26516" t="s">
        <v>14123</v>
      </c>
    </row>
    <row r="26517" spans="1:4" x14ac:dyDescent="0.25">
      <c r="A26517" s="2">
        <v>44852.441666666666</v>
      </c>
      <c r="B26517" t="s">
        <v>877</v>
      </c>
      <c r="D26517" t="s">
        <v>12760</v>
      </c>
    </row>
    <row r="26518" spans="1:4" x14ac:dyDescent="0.25">
      <c r="A26518" s="2">
        <v>44852.441666666666</v>
      </c>
      <c r="B26518" t="s">
        <v>162</v>
      </c>
      <c r="D26518" t="s">
        <v>12760</v>
      </c>
    </row>
    <row r="26519" spans="1:4" x14ac:dyDescent="0.25">
      <c r="A26519" s="2">
        <v>44852.441666666666</v>
      </c>
      <c r="B26519" t="s">
        <v>162</v>
      </c>
      <c r="D26519" t="s">
        <v>12742</v>
      </c>
    </row>
    <row r="26520" spans="1:4" x14ac:dyDescent="0.25">
      <c r="A26520" s="2">
        <v>44852.444444444445</v>
      </c>
      <c r="B26520" t="s">
        <v>173</v>
      </c>
      <c r="C26520" t="s">
        <v>6386</v>
      </c>
    </row>
    <row r="26521" spans="1:4" x14ac:dyDescent="0.25">
      <c r="A26521" s="2">
        <v>44852.444444444445</v>
      </c>
      <c r="B26521" t="s">
        <v>173</v>
      </c>
      <c r="D26521" t="s">
        <v>5026</v>
      </c>
    </row>
    <row r="26522" spans="1:4" x14ac:dyDescent="0.25">
      <c r="A26522" s="2">
        <v>44852.445138888892</v>
      </c>
      <c r="B26522" t="s">
        <v>173</v>
      </c>
      <c r="C26522" t="s">
        <v>6386</v>
      </c>
    </row>
    <row r="26523" spans="1:4" x14ac:dyDescent="0.25">
      <c r="A26523" s="2">
        <v>44852.445138888892</v>
      </c>
      <c r="B26523" t="s">
        <v>173</v>
      </c>
      <c r="C26523" t="s">
        <v>13827</v>
      </c>
    </row>
    <row r="26524" spans="1:4" x14ac:dyDescent="0.25">
      <c r="A26524" s="2">
        <v>44852.445138888892</v>
      </c>
      <c r="B26524" t="s">
        <v>877</v>
      </c>
      <c r="C26524" t="s">
        <v>14124</v>
      </c>
    </row>
    <row r="26525" spans="1:4" x14ac:dyDescent="0.25">
      <c r="A26525" s="2">
        <v>44852.445138888892</v>
      </c>
      <c r="B26525" t="s">
        <v>173</v>
      </c>
      <c r="D26525" t="s">
        <v>1848</v>
      </c>
    </row>
    <row r="26526" spans="1:4" x14ac:dyDescent="0.25">
      <c r="A26526" s="2">
        <v>44852.445138888892</v>
      </c>
      <c r="B26526" t="s">
        <v>173</v>
      </c>
      <c r="D26526" t="s">
        <v>12739</v>
      </c>
    </row>
    <row r="26527" spans="1:4" x14ac:dyDescent="0.25">
      <c r="A26527" s="2">
        <v>44852.445138888892</v>
      </c>
      <c r="B26527" t="s">
        <v>877</v>
      </c>
      <c r="D26527" t="s">
        <v>12819</v>
      </c>
    </row>
    <row r="26528" spans="1:4" x14ac:dyDescent="0.25">
      <c r="A26528" s="2">
        <v>44852.445833333331</v>
      </c>
      <c r="B26528" t="s">
        <v>173</v>
      </c>
      <c r="C26528" t="s">
        <v>13828</v>
      </c>
    </row>
    <row r="26529" spans="1:4" x14ac:dyDescent="0.25">
      <c r="A26529" s="2">
        <v>44852.445833333331</v>
      </c>
      <c r="B26529" t="s">
        <v>173</v>
      </c>
      <c r="C26529" t="s">
        <v>6386</v>
      </c>
    </row>
    <row r="26530" spans="1:4" x14ac:dyDescent="0.25">
      <c r="A26530" s="2">
        <v>44852.445833333331</v>
      </c>
      <c r="B26530" t="s">
        <v>173</v>
      </c>
      <c r="C26530" t="s">
        <v>13829</v>
      </c>
    </row>
    <row r="26531" spans="1:4" x14ac:dyDescent="0.25">
      <c r="A26531" s="2">
        <v>44852.445833333331</v>
      </c>
      <c r="B26531" t="s">
        <v>877</v>
      </c>
      <c r="C26531" t="s">
        <v>6567</v>
      </c>
    </row>
    <row r="26532" spans="1:4" x14ac:dyDescent="0.25">
      <c r="A26532" s="2">
        <v>44852.445833333331</v>
      </c>
      <c r="B26532" t="s">
        <v>173</v>
      </c>
      <c r="D26532" t="s">
        <v>1933</v>
      </c>
    </row>
    <row r="26533" spans="1:4" x14ac:dyDescent="0.25">
      <c r="A26533" s="2">
        <v>44852.445833333331</v>
      </c>
      <c r="B26533" t="s">
        <v>173</v>
      </c>
      <c r="D26533" t="s">
        <v>1852</v>
      </c>
    </row>
    <row r="26534" spans="1:4" x14ac:dyDescent="0.25">
      <c r="A26534" s="2">
        <v>44852.445833333331</v>
      </c>
      <c r="B26534" t="s">
        <v>173</v>
      </c>
      <c r="D26534" t="s">
        <v>12743</v>
      </c>
    </row>
    <row r="26535" spans="1:4" x14ac:dyDescent="0.25">
      <c r="A26535" s="2">
        <v>44852.445833333331</v>
      </c>
      <c r="B26535" t="s">
        <v>877</v>
      </c>
      <c r="D26535" t="s">
        <v>12743</v>
      </c>
    </row>
    <row r="26536" spans="1:4" x14ac:dyDescent="0.25">
      <c r="A26536" s="2">
        <v>44852.446527777778</v>
      </c>
      <c r="B26536" t="s">
        <v>173</v>
      </c>
      <c r="C26536" t="s">
        <v>13830</v>
      </c>
    </row>
    <row r="26537" spans="1:4" x14ac:dyDescent="0.25">
      <c r="A26537" s="2">
        <v>44852.446527777778</v>
      </c>
      <c r="B26537" t="s">
        <v>173</v>
      </c>
      <c r="C26537" t="s">
        <v>6386</v>
      </c>
    </row>
    <row r="26538" spans="1:4" x14ac:dyDescent="0.25">
      <c r="A26538" s="2">
        <v>44852.446527777778</v>
      </c>
      <c r="B26538" t="s">
        <v>877</v>
      </c>
      <c r="C26538" t="s">
        <v>14125</v>
      </c>
    </row>
    <row r="26539" spans="1:4" x14ac:dyDescent="0.25">
      <c r="A26539" s="2">
        <v>44852.446527777778</v>
      </c>
      <c r="B26539" t="s">
        <v>877</v>
      </c>
      <c r="C26539" t="s">
        <v>1538</v>
      </c>
    </row>
    <row r="26540" spans="1:4" x14ac:dyDescent="0.25">
      <c r="A26540" s="2">
        <v>44852.446527777778</v>
      </c>
      <c r="B26540" t="s">
        <v>173</v>
      </c>
      <c r="D26540" t="s">
        <v>12742</v>
      </c>
    </row>
    <row r="26541" spans="1:4" x14ac:dyDescent="0.25">
      <c r="A26541" s="2">
        <v>44852.446527777778</v>
      </c>
      <c r="B26541" t="s">
        <v>173</v>
      </c>
      <c r="D26541" t="s">
        <v>12740</v>
      </c>
    </row>
    <row r="26542" spans="1:4" x14ac:dyDescent="0.25">
      <c r="A26542" s="2">
        <v>44852.446527777778</v>
      </c>
      <c r="B26542" t="s">
        <v>877</v>
      </c>
      <c r="D26542" t="s">
        <v>12742</v>
      </c>
    </row>
    <row r="26543" spans="1:4" x14ac:dyDescent="0.25">
      <c r="A26543" s="2">
        <v>44852.446527777778</v>
      </c>
      <c r="B26543" t="s">
        <v>877</v>
      </c>
      <c r="D26543" t="s">
        <v>1939</v>
      </c>
    </row>
    <row r="26544" spans="1:4" x14ac:dyDescent="0.25">
      <c r="A26544" s="2">
        <v>44852.447222222225</v>
      </c>
      <c r="B26544" t="s">
        <v>877</v>
      </c>
      <c r="C26544" t="s">
        <v>14126</v>
      </c>
    </row>
    <row r="26545" spans="1:4" x14ac:dyDescent="0.25">
      <c r="A26545" s="2">
        <v>44852.447222222225</v>
      </c>
      <c r="B26545" t="s">
        <v>877</v>
      </c>
      <c r="C26545" t="s">
        <v>6386</v>
      </c>
    </row>
    <row r="26546" spans="1:4" x14ac:dyDescent="0.25">
      <c r="A26546" s="2">
        <v>44852.447222222225</v>
      </c>
      <c r="B26546" t="s">
        <v>877</v>
      </c>
      <c r="D26546" t="s">
        <v>12739</v>
      </c>
    </row>
    <row r="26547" spans="1:4" x14ac:dyDescent="0.25">
      <c r="A26547" s="2">
        <v>44852.447222222225</v>
      </c>
      <c r="B26547" t="s">
        <v>877</v>
      </c>
      <c r="D26547" t="s">
        <v>1861</v>
      </c>
    </row>
    <row r="26548" spans="1:4" x14ac:dyDescent="0.25">
      <c r="A26548" s="2">
        <v>44852.447916666664</v>
      </c>
      <c r="B26548" t="s">
        <v>877</v>
      </c>
      <c r="C26548" t="s">
        <v>14127</v>
      </c>
    </row>
    <row r="26549" spans="1:4" x14ac:dyDescent="0.25">
      <c r="A26549" s="2">
        <v>44852.447916666664</v>
      </c>
      <c r="B26549" t="s">
        <v>877</v>
      </c>
      <c r="C26549" t="s">
        <v>6386</v>
      </c>
    </row>
    <row r="26550" spans="1:4" x14ac:dyDescent="0.25">
      <c r="A26550" s="2">
        <v>44852.447916666664</v>
      </c>
      <c r="B26550" t="s">
        <v>877</v>
      </c>
      <c r="C26550" t="s">
        <v>14128</v>
      </c>
    </row>
    <row r="26551" spans="1:4" x14ac:dyDescent="0.25">
      <c r="A26551" s="2">
        <v>44852.447916666664</v>
      </c>
      <c r="B26551" t="s">
        <v>877</v>
      </c>
      <c r="C26551" t="s">
        <v>14129</v>
      </c>
    </row>
    <row r="26552" spans="1:4" x14ac:dyDescent="0.25">
      <c r="A26552" s="2">
        <v>44852.447916666664</v>
      </c>
      <c r="B26552" t="s">
        <v>877</v>
      </c>
      <c r="C26552" t="s">
        <v>1538</v>
      </c>
    </row>
    <row r="26553" spans="1:4" x14ac:dyDescent="0.25">
      <c r="A26553" s="2">
        <v>44852.447916666664</v>
      </c>
      <c r="B26553" t="s">
        <v>877</v>
      </c>
      <c r="C26553" t="s">
        <v>1538</v>
      </c>
    </row>
    <row r="26554" spans="1:4" x14ac:dyDescent="0.25">
      <c r="A26554" s="2">
        <v>44852.447916666664</v>
      </c>
      <c r="B26554" t="s">
        <v>877</v>
      </c>
      <c r="C26554" t="s">
        <v>7434</v>
      </c>
    </row>
    <row r="26555" spans="1:4" x14ac:dyDescent="0.25">
      <c r="A26555" s="2">
        <v>44852.447916666664</v>
      </c>
      <c r="B26555" t="s">
        <v>877</v>
      </c>
      <c r="D26555" t="s">
        <v>846</v>
      </c>
    </row>
    <row r="26556" spans="1:4" x14ac:dyDescent="0.25">
      <c r="A26556" s="2">
        <v>44852.447916666664</v>
      </c>
      <c r="B26556" t="s">
        <v>877</v>
      </c>
      <c r="D26556" t="s">
        <v>908</v>
      </c>
    </row>
    <row r="26557" spans="1:4" x14ac:dyDescent="0.25">
      <c r="A26557" s="2">
        <v>44852.447916666664</v>
      </c>
      <c r="B26557" t="s">
        <v>877</v>
      </c>
      <c r="D26557" t="s">
        <v>1021</v>
      </c>
    </row>
    <row r="26558" spans="1:4" x14ac:dyDescent="0.25">
      <c r="A26558" s="2">
        <v>44852.447916666664</v>
      </c>
      <c r="B26558" t="s">
        <v>877</v>
      </c>
      <c r="D26558" t="s">
        <v>849</v>
      </c>
    </row>
    <row r="26559" spans="1:4" x14ac:dyDescent="0.25">
      <c r="A26559" s="2">
        <v>44852.447916666664</v>
      </c>
      <c r="B26559" t="s">
        <v>877</v>
      </c>
      <c r="D26559" t="s">
        <v>842</v>
      </c>
    </row>
    <row r="26560" spans="1:4" x14ac:dyDescent="0.25">
      <c r="A26560" s="2">
        <v>44852.447916666664</v>
      </c>
      <c r="B26560" t="s">
        <v>877</v>
      </c>
      <c r="D26560" t="s">
        <v>949</v>
      </c>
    </row>
    <row r="26561" spans="1:4" x14ac:dyDescent="0.25">
      <c r="A26561" s="2">
        <v>44852.447916666664</v>
      </c>
      <c r="B26561" t="s">
        <v>877</v>
      </c>
      <c r="D26561" t="s">
        <v>854</v>
      </c>
    </row>
    <row r="26562" spans="1:4" x14ac:dyDescent="0.25">
      <c r="A26562" s="2">
        <v>44852.448611111111</v>
      </c>
      <c r="B26562" t="s">
        <v>877</v>
      </c>
      <c r="C26562" t="s">
        <v>1538</v>
      </c>
    </row>
    <row r="26563" spans="1:4" x14ac:dyDescent="0.25">
      <c r="A26563" s="2">
        <v>44852.448611111111</v>
      </c>
      <c r="B26563" t="s">
        <v>877</v>
      </c>
      <c r="C26563" t="s">
        <v>14130</v>
      </c>
    </row>
    <row r="26564" spans="1:4" x14ac:dyDescent="0.25">
      <c r="A26564" s="2">
        <v>44852.448611111111</v>
      </c>
      <c r="B26564" t="s">
        <v>877</v>
      </c>
      <c r="C26564" t="s">
        <v>14131</v>
      </c>
    </row>
    <row r="26565" spans="1:4" x14ac:dyDescent="0.25">
      <c r="A26565" s="2">
        <v>44852.448611111111</v>
      </c>
      <c r="B26565" t="s">
        <v>877</v>
      </c>
      <c r="C26565" t="s">
        <v>6386</v>
      </c>
    </row>
    <row r="26566" spans="1:4" x14ac:dyDescent="0.25">
      <c r="A26566" s="2">
        <v>44852.448611111111</v>
      </c>
      <c r="B26566" t="s">
        <v>877</v>
      </c>
      <c r="C26566" t="s">
        <v>14132</v>
      </c>
    </row>
    <row r="26567" spans="1:4" x14ac:dyDescent="0.25">
      <c r="A26567" s="2">
        <v>44852.448611111111</v>
      </c>
      <c r="B26567" t="s">
        <v>877</v>
      </c>
      <c r="D26567" t="s">
        <v>855</v>
      </c>
    </row>
    <row r="26568" spans="1:4" x14ac:dyDescent="0.25">
      <c r="A26568" s="2">
        <v>44852.448611111111</v>
      </c>
      <c r="B26568" t="s">
        <v>877</v>
      </c>
      <c r="D26568" t="s">
        <v>850</v>
      </c>
    </row>
    <row r="26569" spans="1:4" x14ac:dyDescent="0.25">
      <c r="A26569" s="2">
        <v>44852.448611111111</v>
      </c>
      <c r="B26569" t="s">
        <v>877</v>
      </c>
      <c r="D26569" t="s">
        <v>828</v>
      </c>
    </row>
    <row r="26570" spans="1:4" x14ac:dyDescent="0.25">
      <c r="A26570" s="2">
        <v>44852.448611111111</v>
      </c>
      <c r="B26570" t="s">
        <v>877</v>
      </c>
      <c r="D26570" t="s">
        <v>892</v>
      </c>
    </row>
    <row r="26571" spans="1:4" x14ac:dyDescent="0.25">
      <c r="A26571" s="2">
        <v>44852.448611111111</v>
      </c>
      <c r="B26571" t="s">
        <v>877</v>
      </c>
      <c r="D26571" t="s">
        <v>827</v>
      </c>
    </row>
    <row r="26572" spans="1:4" x14ac:dyDescent="0.25">
      <c r="A26572" s="2">
        <v>44852.449305555558</v>
      </c>
      <c r="B26572" t="s">
        <v>877</v>
      </c>
      <c r="C26572" t="s">
        <v>7936</v>
      </c>
    </row>
    <row r="26573" spans="1:4" x14ac:dyDescent="0.25">
      <c r="A26573" s="2">
        <v>44852.449305555558</v>
      </c>
      <c r="B26573" t="s">
        <v>877</v>
      </c>
      <c r="D26573" t="s">
        <v>856</v>
      </c>
    </row>
    <row r="26574" spans="1:4" x14ac:dyDescent="0.25">
      <c r="A26574" s="2">
        <v>44852.459722222222</v>
      </c>
      <c r="B26574" t="s">
        <v>190</v>
      </c>
      <c r="C26574" t="s">
        <v>14390</v>
      </c>
    </row>
    <row r="26575" spans="1:4" x14ac:dyDescent="0.25">
      <c r="A26575" s="2">
        <v>44852.459722222222</v>
      </c>
      <c r="B26575" t="s">
        <v>190</v>
      </c>
      <c r="D26575" t="s">
        <v>5038</v>
      </c>
    </row>
    <row r="26576" spans="1:4" x14ac:dyDescent="0.25">
      <c r="A26576" s="2">
        <v>44852.461111111108</v>
      </c>
      <c r="B26576" t="s">
        <v>190</v>
      </c>
      <c r="C26576" t="s">
        <v>14391</v>
      </c>
    </row>
    <row r="26577" spans="1:4" x14ac:dyDescent="0.25">
      <c r="A26577" s="2">
        <v>44852.461111111108</v>
      </c>
      <c r="B26577" t="s">
        <v>190</v>
      </c>
      <c r="C26577" t="s">
        <v>14392</v>
      </c>
    </row>
    <row r="26578" spans="1:4" x14ac:dyDescent="0.25">
      <c r="A26578" s="2">
        <v>44852.461111111108</v>
      </c>
      <c r="B26578" t="s">
        <v>169</v>
      </c>
      <c r="C26578" t="s">
        <v>14634</v>
      </c>
    </row>
    <row r="26579" spans="1:4" x14ac:dyDescent="0.25">
      <c r="A26579" s="2">
        <v>44852.461111111108</v>
      </c>
      <c r="B26579" t="s">
        <v>169</v>
      </c>
      <c r="C26579" t="s">
        <v>14635</v>
      </c>
    </row>
    <row r="26580" spans="1:4" x14ac:dyDescent="0.25">
      <c r="A26580" s="2">
        <v>44852.461111111108</v>
      </c>
      <c r="B26580" t="s">
        <v>190</v>
      </c>
      <c r="D26580" t="s">
        <v>12739</v>
      </c>
    </row>
    <row r="26581" spans="1:4" x14ac:dyDescent="0.25">
      <c r="A26581" s="2">
        <v>44852.461111111108</v>
      </c>
      <c r="B26581" t="s">
        <v>190</v>
      </c>
      <c r="D26581" t="s">
        <v>12743</v>
      </c>
    </row>
    <row r="26582" spans="1:4" x14ac:dyDescent="0.25">
      <c r="A26582" s="2">
        <v>44852.461111111108</v>
      </c>
      <c r="B26582" t="s">
        <v>169</v>
      </c>
      <c r="D26582" t="s">
        <v>5010</v>
      </c>
    </row>
    <row r="26583" spans="1:4" x14ac:dyDescent="0.25">
      <c r="A26583" s="2">
        <v>44852.461111111108</v>
      </c>
      <c r="B26583" t="s">
        <v>169</v>
      </c>
      <c r="D26583" t="s">
        <v>12743</v>
      </c>
    </row>
    <row r="26584" spans="1:4" x14ac:dyDescent="0.25">
      <c r="A26584" s="2">
        <v>44852.461805555555</v>
      </c>
      <c r="B26584" t="s">
        <v>190</v>
      </c>
      <c r="C26584" t="s">
        <v>14393</v>
      </c>
    </row>
    <row r="26585" spans="1:4" x14ac:dyDescent="0.25">
      <c r="A26585" s="2">
        <v>44852.461805555555</v>
      </c>
      <c r="B26585" t="s">
        <v>190</v>
      </c>
      <c r="D26585" t="s">
        <v>12819</v>
      </c>
    </row>
    <row r="26586" spans="1:4" x14ac:dyDescent="0.25">
      <c r="A26586" s="2">
        <v>44852.462500000001</v>
      </c>
      <c r="B26586" t="s">
        <v>190</v>
      </c>
      <c r="C26586" t="s">
        <v>14394</v>
      </c>
    </row>
    <row r="26587" spans="1:4" x14ac:dyDescent="0.25">
      <c r="A26587" s="2">
        <v>44852.462500000001</v>
      </c>
      <c r="B26587" t="s">
        <v>190</v>
      </c>
      <c r="C26587" t="s">
        <v>14395</v>
      </c>
    </row>
    <row r="26588" spans="1:4" x14ac:dyDescent="0.25">
      <c r="A26588" s="2">
        <v>44852.462500000001</v>
      </c>
      <c r="B26588" t="s">
        <v>169</v>
      </c>
      <c r="C26588" t="s">
        <v>14636</v>
      </c>
    </row>
    <row r="26589" spans="1:4" x14ac:dyDescent="0.25">
      <c r="A26589" s="2">
        <v>44852.462500000001</v>
      </c>
      <c r="B26589" t="s">
        <v>169</v>
      </c>
      <c r="C26589" t="s">
        <v>14637</v>
      </c>
    </row>
    <row r="26590" spans="1:4" x14ac:dyDescent="0.25">
      <c r="A26590" s="2">
        <v>44852.462500000001</v>
      </c>
      <c r="B26590" t="s">
        <v>169</v>
      </c>
      <c r="C26590" t="s">
        <v>12663</v>
      </c>
    </row>
    <row r="26591" spans="1:4" x14ac:dyDescent="0.25">
      <c r="A26591" s="2">
        <v>44852.462500000001</v>
      </c>
      <c r="B26591" t="s">
        <v>190</v>
      </c>
      <c r="D26591" t="s">
        <v>1892</v>
      </c>
    </row>
    <row r="26592" spans="1:4" x14ac:dyDescent="0.25">
      <c r="A26592" s="2">
        <v>44852.462500000001</v>
      </c>
      <c r="B26592" t="s">
        <v>190</v>
      </c>
      <c r="D26592" t="s">
        <v>958</v>
      </c>
    </row>
    <row r="26593" spans="1:4" x14ac:dyDescent="0.25">
      <c r="A26593" s="2">
        <v>44852.462500000001</v>
      </c>
      <c r="B26593" t="s">
        <v>169</v>
      </c>
      <c r="D26593" t="s">
        <v>12742</v>
      </c>
    </row>
    <row r="26594" spans="1:4" x14ac:dyDescent="0.25">
      <c r="A26594" s="2">
        <v>44852.462500000001</v>
      </c>
      <c r="B26594" t="s">
        <v>169</v>
      </c>
      <c r="D26594" t="s">
        <v>12739</v>
      </c>
    </row>
    <row r="26595" spans="1:4" x14ac:dyDescent="0.25">
      <c r="A26595" s="2">
        <v>44852.462500000001</v>
      </c>
      <c r="B26595" t="s">
        <v>169</v>
      </c>
      <c r="D26595" t="s">
        <v>1892</v>
      </c>
    </row>
    <row r="26596" spans="1:4" x14ac:dyDescent="0.25">
      <c r="A26596" s="2">
        <v>44852.463194444441</v>
      </c>
      <c r="B26596" t="s">
        <v>190</v>
      </c>
      <c r="C26596" t="s">
        <v>14396</v>
      </c>
    </row>
    <row r="26597" spans="1:4" x14ac:dyDescent="0.25">
      <c r="A26597" s="2">
        <v>44852.463194444441</v>
      </c>
      <c r="B26597" t="s">
        <v>190</v>
      </c>
      <c r="C26597" t="s">
        <v>14397</v>
      </c>
    </row>
    <row r="26598" spans="1:4" x14ac:dyDescent="0.25">
      <c r="A26598" s="2">
        <v>44852.463194444441</v>
      </c>
      <c r="B26598" t="s">
        <v>169</v>
      </c>
      <c r="C26598" t="s">
        <v>6386</v>
      </c>
    </row>
    <row r="26599" spans="1:4" x14ac:dyDescent="0.25">
      <c r="A26599" s="2">
        <v>44852.463194444441</v>
      </c>
      <c r="B26599" t="s">
        <v>190</v>
      </c>
      <c r="D26599" t="s">
        <v>12760</v>
      </c>
    </row>
    <row r="26600" spans="1:4" x14ac:dyDescent="0.25">
      <c r="A26600" s="2">
        <v>44852.463194444441</v>
      </c>
      <c r="B26600" t="s">
        <v>190</v>
      </c>
      <c r="D26600" t="s">
        <v>12819</v>
      </c>
    </row>
    <row r="26601" spans="1:4" x14ac:dyDescent="0.25">
      <c r="A26601" s="2">
        <v>44852.463194444441</v>
      </c>
      <c r="B26601" t="s">
        <v>169</v>
      </c>
      <c r="D26601" t="s">
        <v>1852</v>
      </c>
    </row>
    <row r="26602" spans="1:4" x14ac:dyDescent="0.25">
      <c r="A26602" s="2">
        <v>44852.463888888888</v>
      </c>
      <c r="B26602" t="s">
        <v>190</v>
      </c>
      <c r="C26602" t="s">
        <v>6377</v>
      </c>
    </row>
    <row r="26603" spans="1:4" x14ac:dyDescent="0.25">
      <c r="A26603" s="2">
        <v>44852.463888888888</v>
      </c>
      <c r="B26603" t="s">
        <v>164</v>
      </c>
      <c r="C26603" t="s">
        <v>14591</v>
      </c>
    </row>
    <row r="26604" spans="1:4" x14ac:dyDescent="0.25">
      <c r="A26604" s="2">
        <v>44852.463888888888</v>
      </c>
      <c r="B26604" t="s">
        <v>190</v>
      </c>
      <c r="D26604" t="s">
        <v>828</v>
      </c>
    </row>
    <row r="26605" spans="1:4" x14ac:dyDescent="0.25">
      <c r="A26605" s="2">
        <v>44852.463888888888</v>
      </c>
      <c r="B26605" t="s">
        <v>164</v>
      </c>
      <c r="D26605" t="s">
        <v>5001</v>
      </c>
    </row>
    <row r="26606" spans="1:4" x14ac:dyDescent="0.25">
      <c r="A26606" s="2">
        <v>44852.464583333334</v>
      </c>
      <c r="B26606" t="s">
        <v>164</v>
      </c>
      <c r="C26606" t="s">
        <v>14592</v>
      </c>
    </row>
    <row r="26607" spans="1:4" x14ac:dyDescent="0.25">
      <c r="A26607" s="2">
        <v>44852.464583333334</v>
      </c>
      <c r="B26607" t="s">
        <v>164</v>
      </c>
      <c r="D26607" t="s">
        <v>12743</v>
      </c>
    </row>
    <row r="26608" spans="1:4" x14ac:dyDescent="0.25">
      <c r="A26608" s="2">
        <v>44852.46597222222</v>
      </c>
      <c r="B26608" t="s">
        <v>164</v>
      </c>
      <c r="C26608" t="s">
        <v>14593</v>
      </c>
    </row>
    <row r="26609" spans="1:4" x14ac:dyDescent="0.25">
      <c r="A26609" s="2">
        <v>44852.46597222222</v>
      </c>
      <c r="B26609" t="s">
        <v>164</v>
      </c>
      <c r="D26609" t="s">
        <v>12742</v>
      </c>
    </row>
    <row r="26610" spans="1:4" x14ac:dyDescent="0.25">
      <c r="A26610" s="2">
        <v>44852.466666666667</v>
      </c>
      <c r="B26610" t="s">
        <v>164</v>
      </c>
      <c r="C26610" t="s">
        <v>14594</v>
      </c>
    </row>
    <row r="26611" spans="1:4" x14ac:dyDescent="0.25">
      <c r="A26611" s="2">
        <v>44852.466666666667</v>
      </c>
      <c r="B26611" t="s">
        <v>164</v>
      </c>
      <c r="D26611" t="s">
        <v>12739</v>
      </c>
    </row>
    <row r="26612" spans="1:4" x14ac:dyDescent="0.25">
      <c r="A26612" s="2">
        <v>44852.467361111114</v>
      </c>
      <c r="B26612" t="s">
        <v>164</v>
      </c>
      <c r="C26612" t="s">
        <v>14595</v>
      </c>
    </row>
    <row r="26613" spans="1:4" x14ac:dyDescent="0.25">
      <c r="A26613" s="2">
        <v>44852.467361111114</v>
      </c>
      <c r="B26613" t="s">
        <v>164</v>
      </c>
      <c r="D26613" t="s">
        <v>12760</v>
      </c>
    </row>
    <row r="26614" spans="1:4" x14ac:dyDescent="0.25">
      <c r="A26614" s="2">
        <v>44852.479166666664</v>
      </c>
      <c r="B26614" t="s">
        <v>165</v>
      </c>
      <c r="C26614" t="s">
        <v>12782</v>
      </c>
    </row>
    <row r="26615" spans="1:4" x14ac:dyDescent="0.25">
      <c r="A26615" s="2">
        <v>44852.479166666664</v>
      </c>
      <c r="B26615" t="s">
        <v>165</v>
      </c>
      <c r="D26615" t="s">
        <v>1866</v>
      </c>
    </row>
    <row r="26616" spans="1:4" x14ac:dyDescent="0.25">
      <c r="A26616" s="2">
        <v>44852.479861111111</v>
      </c>
      <c r="B26616" t="s">
        <v>165</v>
      </c>
      <c r="C26616" t="s">
        <v>12783</v>
      </c>
    </row>
    <row r="26617" spans="1:4" x14ac:dyDescent="0.25">
      <c r="A26617" s="2">
        <v>44852.479861111111</v>
      </c>
      <c r="B26617" t="s">
        <v>165</v>
      </c>
      <c r="C26617" t="s">
        <v>12784</v>
      </c>
    </row>
    <row r="26618" spans="1:4" x14ac:dyDescent="0.25">
      <c r="A26618" s="2">
        <v>44852.479861111111</v>
      </c>
      <c r="B26618" t="s">
        <v>165</v>
      </c>
      <c r="D26618" t="s">
        <v>12743</v>
      </c>
    </row>
    <row r="26619" spans="1:4" x14ac:dyDescent="0.25">
      <c r="A26619" s="2">
        <v>44852.479861111111</v>
      </c>
      <c r="B26619" t="s">
        <v>165</v>
      </c>
      <c r="D26619" t="s">
        <v>12742</v>
      </c>
    </row>
    <row r="26620" spans="1:4" x14ac:dyDescent="0.25">
      <c r="A26620" s="2">
        <v>44852.480555555558</v>
      </c>
      <c r="B26620" t="s">
        <v>165</v>
      </c>
      <c r="C26620" t="s">
        <v>12785</v>
      </c>
    </row>
    <row r="26621" spans="1:4" x14ac:dyDescent="0.25">
      <c r="A26621" s="2">
        <v>44852.480555555558</v>
      </c>
      <c r="B26621" t="s">
        <v>165</v>
      </c>
      <c r="D26621" t="s">
        <v>12739</v>
      </c>
    </row>
    <row r="26622" spans="1:4" x14ac:dyDescent="0.25">
      <c r="A26622" s="2">
        <v>44852.481944444444</v>
      </c>
      <c r="B26622" t="s">
        <v>165</v>
      </c>
      <c r="C26622" t="s">
        <v>12786</v>
      </c>
    </row>
    <row r="26623" spans="1:4" x14ac:dyDescent="0.25">
      <c r="A26623" s="2">
        <v>44852.481944444444</v>
      </c>
      <c r="B26623" t="s">
        <v>165</v>
      </c>
      <c r="C26623" t="s">
        <v>12787</v>
      </c>
    </row>
    <row r="26624" spans="1:4" x14ac:dyDescent="0.25">
      <c r="A26624" s="2">
        <v>44852.481944444444</v>
      </c>
      <c r="B26624" t="s">
        <v>165</v>
      </c>
      <c r="D26624" t="s">
        <v>1874</v>
      </c>
    </row>
    <row r="26625" spans="1:4" x14ac:dyDescent="0.25">
      <c r="A26625" s="2">
        <v>44852.481944444444</v>
      </c>
      <c r="B26625" t="s">
        <v>165</v>
      </c>
      <c r="D26625" t="s">
        <v>12760</v>
      </c>
    </row>
    <row r="26626" spans="1:4" x14ac:dyDescent="0.25">
      <c r="A26626" s="2">
        <v>44852.484027777777</v>
      </c>
      <c r="B26626" t="s">
        <v>165</v>
      </c>
      <c r="C26626" t="s">
        <v>12788</v>
      </c>
    </row>
    <row r="26627" spans="1:4" x14ac:dyDescent="0.25">
      <c r="A26627" s="2">
        <v>44852.484027777777</v>
      </c>
      <c r="B26627" t="s">
        <v>165</v>
      </c>
      <c r="D26627" t="s">
        <v>12742</v>
      </c>
    </row>
    <row r="26628" spans="1:4" x14ac:dyDescent="0.25">
      <c r="A26628" s="2">
        <v>44852.633333333331</v>
      </c>
      <c r="B26628" t="s">
        <v>181</v>
      </c>
      <c r="C26628" t="s">
        <v>14250</v>
      </c>
    </row>
    <row r="26629" spans="1:4" x14ac:dyDescent="0.25">
      <c r="A26629" s="2">
        <v>44852.633333333331</v>
      </c>
      <c r="B26629" t="s">
        <v>181</v>
      </c>
      <c r="D26629" t="s">
        <v>5031</v>
      </c>
    </row>
    <row r="26630" spans="1:4" x14ac:dyDescent="0.25">
      <c r="A26630" s="2">
        <v>44852.634722222225</v>
      </c>
      <c r="B26630" t="s">
        <v>181</v>
      </c>
      <c r="C26630" t="s">
        <v>14251</v>
      </c>
    </row>
    <row r="26631" spans="1:4" x14ac:dyDescent="0.25">
      <c r="A26631" s="2">
        <v>44852.634722222225</v>
      </c>
      <c r="B26631" t="s">
        <v>181</v>
      </c>
      <c r="D26631" t="s">
        <v>1886</v>
      </c>
    </row>
    <row r="26632" spans="1:4" x14ac:dyDescent="0.25">
      <c r="A26632" s="2">
        <v>44852.635416666664</v>
      </c>
      <c r="B26632" t="s">
        <v>181</v>
      </c>
      <c r="C26632" t="s">
        <v>14252</v>
      </c>
    </row>
    <row r="26633" spans="1:4" x14ac:dyDescent="0.25">
      <c r="A26633" s="2">
        <v>44852.635416666664</v>
      </c>
      <c r="B26633" t="s">
        <v>181</v>
      </c>
      <c r="D26633" t="s">
        <v>12739</v>
      </c>
    </row>
    <row r="26634" spans="1:4" x14ac:dyDescent="0.25">
      <c r="A26634" s="2">
        <v>44852.64166666667</v>
      </c>
      <c r="B26634" t="s">
        <v>10296</v>
      </c>
      <c r="C26634" t="s">
        <v>13294</v>
      </c>
    </row>
    <row r="26635" spans="1:4" x14ac:dyDescent="0.25">
      <c r="A26635" s="2">
        <v>44852.64166666667</v>
      </c>
      <c r="B26635" t="s">
        <v>10296</v>
      </c>
      <c r="D26635" t="s">
        <v>4988</v>
      </c>
    </row>
    <row r="26636" spans="1:4" x14ac:dyDescent="0.25">
      <c r="A26636" s="2">
        <v>44852.643055555556</v>
      </c>
      <c r="B26636" t="s">
        <v>10296</v>
      </c>
      <c r="C26636" t="s">
        <v>13295</v>
      </c>
    </row>
    <row r="26637" spans="1:4" x14ac:dyDescent="0.25">
      <c r="A26637" s="2">
        <v>44852.643055555556</v>
      </c>
      <c r="B26637" t="s">
        <v>10296</v>
      </c>
      <c r="D26637" t="s">
        <v>12743</v>
      </c>
    </row>
    <row r="26638" spans="1:4" x14ac:dyDescent="0.25">
      <c r="A26638" s="2">
        <v>44852.643750000003</v>
      </c>
      <c r="B26638" t="s">
        <v>10296</v>
      </c>
      <c r="C26638" t="s">
        <v>13296</v>
      </c>
    </row>
    <row r="26639" spans="1:4" x14ac:dyDescent="0.25">
      <c r="A26639" s="2">
        <v>44852.643750000003</v>
      </c>
      <c r="B26639" t="s">
        <v>10296</v>
      </c>
      <c r="D26639" t="s">
        <v>12742</v>
      </c>
    </row>
    <row r="26640" spans="1:4" x14ac:dyDescent="0.25">
      <c r="A26640" s="2">
        <v>44852.644444444442</v>
      </c>
      <c r="B26640" t="s">
        <v>10296</v>
      </c>
      <c r="C26640" t="s">
        <v>13297</v>
      </c>
    </row>
    <row r="26641" spans="1:4" x14ac:dyDescent="0.25">
      <c r="A26641" s="2">
        <v>44852.644444444442</v>
      </c>
      <c r="B26641" t="s">
        <v>10296</v>
      </c>
      <c r="D26641" t="s">
        <v>4990</v>
      </c>
    </row>
    <row r="26642" spans="1:4" x14ac:dyDescent="0.25">
      <c r="A26642" s="2">
        <v>44852.645138888889</v>
      </c>
      <c r="B26642" t="s">
        <v>10296</v>
      </c>
      <c r="C26642" t="s">
        <v>13298</v>
      </c>
    </row>
    <row r="26643" spans="1:4" x14ac:dyDescent="0.25">
      <c r="A26643" s="2">
        <v>44852.645138888889</v>
      </c>
      <c r="B26643" t="s">
        <v>10296</v>
      </c>
      <c r="D26643" t="s">
        <v>12739</v>
      </c>
    </row>
    <row r="26644" spans="1:4" x14ac:dyDescent="0.25">
      <c r="A26644" s="2">
        <v>44852.646527777775</v>
      </c>
      <c r="B26644" t="s">
        <v>10296</v>
      </c>
      <c r="C26644" t="s">
        <v>13299</v>
      </c>
    </row>
    <row r="26645" spans="1:4" x14ac:dyDescent="0.25">
      <c r="A26645" s="2">
        <v>44852.646527777775</v>
      </c>
      <c r="B26645" t="s">
        <v>10296</v>
      </c>
      <c r="D26645" t="s">
        <v>12760</v>
      </c>
    </row>
    <row r="26646" spans="1:4" x14ac:dyDescent="0.25">
      <c r="A26646" s="2">
        <v>44852.648611111108</v>
      </c>
      <c r="B26646" t="s">
        <v>10296</v>
      </c>
      <c r="C26646" t="s">
        <v>13300</v>
      </c>
    </row>
    <row r="26647" spans="1:4" x14ac:dyDescent="0.25">
      <c r="A26647" s="2">
        <v>44852.648611111108</v>
      </c>
      <c r="B26647" t="s">
        <v>10296</v>
      </c>
      <c r="D26647" t="s">
        <v>12742</v>
      </c>
    </row>
    <row r="26648" spans="1:4" x14ac:dyDescent="0.25">
      <c r="A26648" s="2">
        <v>44852.665277777778</v>
      </c>
      <c r="B26648" t="s">
        <v>183</v>
      </c>
      <c r="C26648" t="s">
        <v>14050</v>
      </c>
    </row>
    <row r="26649" spans="1:4" x14ac:dyDescent="0.25">
      <c r="A26649" s="2">
        <v>44852.665277777778</v>
      </c>
      <c r="B26649" t="s">
        <v>183</v>
      </c>
      <c r="D26649" t="s">
        <v>4996</v>
      </c>
    </row>
    <row r="26650" spans="1:4" x14ac:dyDescent="0.25">
      <c r="A26650" s="2">
        <v>44852.665972222225</v>
      </c>
      <c r="B26650" t="s">
        <v>183</v>
      </c>
      <c r="C26650" t="s">
        <v>9049</v>
      </c>
    </row>
    <row r="26651" spans="1:4" x14ac:dyDescent="0.25">
      <c r="A26651" s="2">
        <v>44852.665972222225</v>
      </c>
      <c r="B26651" t="s">
        <v>183</v>
      </c>
      <c r="C26651" t="s">
        <v>14051</v>
      </c>
    </row>
    <row r="26652" spans="1:4" x14ac:dyDescent="0.25">
      <c r="A26652" s="2">
        <v>44852.665972222225</v>
      </c>
      <c r="B26652" t="s">
        <v>183</v>
      </c>
      <c r="D26652" t="s">
        <v>1848</v>
      </c>
    </row>
    <row r="26653" spans="1:4" x14ac:dyDescent="0.25">
      <c r="A26653" s="2">
        <v>44852.665972222225</v>
      </c>
      <c r="B26653" t="s">
        <v>183</v>
      </c>
      <c r="D26653" t="s">
        <v>12760</v>
      </c>
    </row>
    <row r="26654" spans="1:4" x14ac:dyDescent="0.25">
      <c r="A26654" s="2">
        <v>44852.667361111111</v>
      </c>
      <c r="B26654" t="s">
        <v>183</v>
      </c>
      <c r="C26654" t="s">
        <v>14052</v>
      </c>
    </row>
    <row r="26655" spans="1:4" x14ac:dyDescent="0.25">
      <c r="A26655" s="2">
        <v>44852.667361111111</v>
      </c>
      <c r="B26655" t="s">
        <v>183</v>
      </c>
      <c r="C26655" t="s">
        <v>14053</v>
      </c>
    </row>
    <row r="26656" spans="1:4" x14ac:dyDescent="0.25">
      <c r="A26656" s="2">
        <v>44852.667361111111</v>
      </c>
      <c r="B26656" t="s">
        <v>183</v>
      </c>
      <c r="D26656" t="s">
        <v>12819</v>
      </c>
    </row>
    <row r="26657" spans="1:4" x14ac:dyDescent="0.25">
      <c r="A26657" s="2">
        <v>44852.667361111111</v>
      </c>
      <c r="B26657" t="s">
        <v>183</v>
      </c>
      <c r="D26657" t="s">
        <v>1897</v>
      </c>
    </row>
    <row r="26658" spans="1:4" x14ac:dyDescent="0.25">
      <c r="A26658" s="2">
        <v>44852.668055555558</v>
      </c>
      <c r="B26658" t="s">
        <v>183</v>
      </c>
      <c r="C26658" t="s">
        <v>14054</v>
      </c>
    </row>
    <row r="26659" spans="1:4" x14ac:dyDescent="0.25">
      <c r="A26659" s="2">
        <v>44852.668055555558</v>
      </c>
      <c r="B26659" t="s">
        <v>183</v>
      </c>
      <c r="D26659" t="s">
        <v>12739</v>
      </c>
    </row>
    <row r="26660" spans="1:4" x14ac:dyDescent="0.25">
      <c r="A26660" s="2">
        <v>44852.668749999997</v>
      </c>
      <c r="B26660" t="s">
        <v>183</v>
      </c>
      <c r="C26660" t="s">
        <v>14055</v>
      </c>
    </row>
    <row r="26661" spans="1:4" x14ac:dyDescent="0.25">
      <c r="A26661" s="2">
        <v>44852.668749999997</v>
      </c>
      <c r="B26661" t="s">
        <v>183</v>
      </c>
      <c r="C26661" t="s">
        <v>14056</v>
      </c>
    </row>
    <row r="26662" spans="1:4" x14ac:dyDescent="0.25">
      <c r="A26662" s="2">
        <v>44852.668749999997</v>
      </c>
      <c r="B26662" t="s">
        <v>183</v>
      </c>
      <c r="C26662" t="s">
        <v>194</v>
      </c>
    </row>
    <row r="26663" spans="1:4" x14ac:dyDescent="0.25">
      <c r="A26663" s="2">
        <v>44852.668749999997</v>
      </c>
      <c r="B26663" t="s">
        <v>183</v>
      </c>
      <c r="D26663" t="s">
        <v>12743</v>
      </c>
    </row>
    <row r="26664" spans="1:4" x14ac:dyDescent="0.25">
      <c r="A26664" s="2">
        <v>44852.668749999997</v>
      </c>
      <c r="B26664" t="s">
        <v>183</v>
      </c>
      <c r="D26664" t="s">
        <v>12819</v>
      </c>
    </row>
    <row r="26665" spans="1:4" x14ac:dyDescent="0.25">
      <c r="A26665" s="2">
        <v>44852.668749999997</v>
      </c>
      <c r="B26665" t="s">
        <v>183</v>
      </c>
      <c r="D26665" t="s">
        <v>844</v>
      </c>
    </row>
    <row r="26666" spans="1:4" x14ac:dyDescent="0.25">
      <c r="A26666" s="2">
        <v>44852.669444444444</v>
      </c>
      <c r="B26666" t="s">
        <v>183</v>
      </c>
      <c r="C26666" t="s">
        <v>14057</v>
      </c>
    </row>
    <row r="26667" spans="1:4" x14ac:dyDescent="0.25">
      <c r="A26667" s="2">
        <v>44852.669444444444</v>
      </c>
      <c r="B26667" t="s">
        <v>183</v>
      </c>
      <c r="C26667" t="s">
        <v>14015</v>
      </c>
    </row>
    <row r="26668" spans="1:4" x14ac:dyDescent="0.25">
      <c r="A26668" s="2">
        <v>44852.669444444444</v>
      </c>
      <c r="B26668" t="s">
        <v>183</v>
      </c>
      <c r="D26668" t="s">
        <v>845</v>
      </c>
    </row>
    <row r="26669" spans="1:4" x14ac:dyDescent="0.25">
      <c r="A26669" s="2">
        <v>44852.669444444444</v>
      </c>
      <c r="B26669" t="s">
        <v>183</v>
      </c>
      <c r="D26669" t="s">
        <v>834</v>
      </c>
    </row>
    <row r="26670" spans="1:4" x14ac:dyDescent="0.25">
      <c r="A26670" s="2">
        <v>44852.670138888891</v>
      </c>
      <c r="B26670" t="s">
        <v>183</v>
      </c>
      <c r="C26670" t="s">
        <v>14058</v>
      </c>
    </row>
    <row r="26671" spans="1:4" x14ac:dyDescent="0.25">
      <c r="A26671" s="2">
        <v>44852.670138888891</v>
      </c>
      <c r="B26671" t="s">
        <v>183</v>
      </c>
      <c r="C26671" t="s">
        <v>14059</v>
      </c>
    </row>
    <row r="26672" spans="1:4" x14ac:dyDescent="0.25">
      <c r="A26672" s="2">
        <v>44852.670138888891</v>
      </c>
      <c r="B26672" t="s">
        <v>183</v>
      </c>
      <c r="C26672" t="s">
        <v>14060</v>
      </c>
    </row>
    <row r="26673" spans="1:4" x14ac:dyDescent="0.25">
      <c r="A26673" s="2">
        <v>44852.670138888891</v>
      </c>
      <c r="B26673" t="s">
        <v>183</v>
      </c>
      <c r="C26673" t="s">
        <v>1249</v>
      </c>
    </row>
    <row r="26674" spans="1:4" x14ac:dyDescent="0.25">
      <c r="A26674" s="2">
        <v>44852.670138888891</v>
      </c>
      <c r="B26674" t="s">
        <v>183</v>
      </c>
      <c r="D26674" t="s">
        <v>1124</v>
      </c>
    </row>
    <row r="26675" spans="1:4" x14ac:dyDescent="0.25">
      <c r="A26675" s="2">
        <v>44852.670138888891</v>
      </c>
      <c r="B26675" t="s">
        <v>183</v>
      </c>
      <c r="D26675" t="s">
        <v>853</v>
      </c>
    </row>
    <row r="26676" spans="1:4" x14ac:dyDescent="0.25">
      <c r="A26676" s="2">
        <v>44852.670138888891</v>
      </c>
      <c r="B26676" t="s">
        <v>183</v>
      </c>
      <c r="D26676" t="s">
        <v>856</v>
      </c>
    </row>
    <row r="26677" spans="1:4" x14ac:dyDescent="0.25">
      <c r="A26677" s="2">
        <v>44852.670138888891</v>
      </c>
      <c r="B26677" t="s">
        <v>183</v>
      </c>
      <c r="D26677" t="s">
        <v>4991</v>
      </c>
    </row>
    <row r="26678" spans="1:4" x14ac:dyDescent="0.25">
      <c r="A26678" s="2">
        <v>44852.67083333333</v>
      </c>
      <c r="B26678" t="s">
        <v>183</v>
      </c>
      <c r="C26678" t="s">
        <v>14061</v>
      </c>
    </row>
    <row r="26679" spans="1:4" x14ac:dyDescent="0.25">
      <c r="A26679" s="2">
        <v>44852.67083333333</v>
      </c>
      <c r="B26679" t="s">
        <v>183</v>
      </c>
      <c r="C26679" t="s">
        <v>13226</v>
      </c>
    </row>
    <row r="26680" spans="1:4" x14ac:dyDescent="0.25">
      <c r="A26680" s="2">
        <v>44852.67083333333</v>
      </c>
      <c r="B26680" t="s">
        <v>183</v>
      </c>
      <c r="D26680" t="s">
        <v>1882</v>
      </c>
    </row>
    <row r="26681" spans="1:4" x14ac:dyDescent="0.25">
      <c r="A26681" s="2">
        <v>44852.67083333333</v>
      </c>
      <c r="B26681" t="s">
        <v>183</v>
      </c>
      <c r="D26681" t="s">
        <v>1854</v>
      </c>
    </row>
    <row r="26682" spans="1:4" x14ac:dyDescent="0.25">
      <c r="A26682" s="2">
        <v>44852.671527777777</v>
      </c>
      <c r="B26682" t="s">
        <v>183</v>
      </c>
      <c r="C26682" t="s">
        <v>14062</v>
      </c>
    </row>
    <row r="26683" spans="1:4" x14ac:dyDescent="0.25">
      <c r="A26683" s="2">
        <v>44852.671527777777</v>
      </c>
      <c r="B26683" t="s">
        <v>183</v>
      </c>
      <c r="C26683" t="s">
        <v>14063</v>
      </c>
    </row>
    <row r="26684" spans="1:4" x14ac:dyDescent="0.25">
      <c r="A26684" s="2">
        <v>44852.671527777777</v>
      </c>
      <c r="B26684" t="s">
        <v>183</v>
      </c>
      <c r="C26684" t="s">
        <v>1249</v>
      </c>
    </row>
    <row r="26685" spans="1:4" x14ac:dyDescent="0.25">
      <c r="A26685" s="2">
        <v>44852.671527777777</v>
      </c>
      <c r="B26685" t="s">
        <v>183</v>
      </c>
      <c r="C26685" t="s">
        <v>14064</v>
      </c>
    </row>
    <row r="26686" spans="1:4" x14ac:dyDescent="0.25">
      <c r="A26686" s="2">
        <v>44852.671527777777</v>
      </c>
      <c r="B26686" t="s">
        <v>183</v>
      </c>
      <c r="C26686" t="s">
        <v>194</v>
      </c>
    </row>
    <row r="26687" spans="1:4" x14ac:dyDescent="0.25">
      <c r="A26687" s="2">
        <v>44852.671527777777</v>
      </c>
      <c r="B26687" t="s">
        <v>183</v>
      </c>
      <c r="D26687" t="s">
        <v>842</v>
      </c>
    </row>
    <row r="26688" spans="1:4" x14ac:dyDescent="0.25">
      <c r="A26688" s="2">
        <v>44852.671527777777</v>
      </c>
      <c r="B26688" t="s">
        <v>183</v>
      </c>
      <c r="D26688" t="s">
        <v>846</v>
      </c>
    </row>
    <row r="26689" spans="1:4" x14ac:dyDescent="0.25">
      <c r="A26689" s="2">
        <v>44852.671527777777</v>
      </c>
      <c r="B26689" t="s">
        <v>183</v>
      </c>
      <c r="D26689" t="s">
        <v>891</v>
      </c>
    </row>
    <row r="26690" spans="1:4" x14ac:dyDescent="0.25">
      <c r="A26690" s="2">
        <v>44852.671527777777</v>
      </c>
      <c r="B26690" t="s">
        <v>183</v>
      </c>
      <c r="D26690" t="s">
        <v>849</v>
      </c>
    </row>
    <row r="26691" spans="1:4" x14ac:dyDescent="0.25">
      <c r="A26691" s="2">
        <v>44852.671527777777</v>
      </c>
      <c r="B26691" t="s">
        <v>183</v>
      </c>
      <c r="D26691" t="s">
        <v>848</v>
      </c>
    </row>
    <row r="26692" spans="1:4" x14ac:dyDescent="0.25">
      <c r="A26692" s="2">
        <v>44852.672222222223</v>
      </c>
      <c r="B26692" t="s">
        <v>183</v>
      </c>
      <c r="C26692" t="s">
        <v>14065</v>
      </c>
    </row>
    <row r="26693" spans="1:4" x14ac:dyDescent="0.25">
      <c r="A26693" s="2">
        <v>44852.672222222223</v>
      </c>
      <c r="B26693" t="s">
        <v>183</v>
      </c>
      <c r="C26693" t="s">
        <v>14066</v>
      </c>
    </row>
    <row r="26694" spans="1:4" x14ac:dyDescent="0.25">
      <c r="A26694" s="2">
        <v>44852.672222222223</v>
      </c>
      <c r="B26694" t="s">
        <v>183</v>
      </c>
      <c r="C26694" t="s">
        <v>14067</v>
      </c>
    </row>
    <row r="26695" spans="1:4" x14ac:dyDescent="0.25">
      <c r="A26695" s="2">
        <v>44852.672222222223</v>
      </c>
      <c r="B26695" t="s">
        <v>183</v>
      </c>
      <c r="C26695" t="s">
        <v>14062</v>
      </c>
    </row>
    <row r="26696" spans="1:4" x14ac:dyDescent="0.25">
      <c r="A26696" s="2">
        <v>44852.672222222223</v>
      </c>
      <c r="B26696" t="s">
        <v>183</v>
      </c>
      <c r="C26696" t="s">
        <v>194</v>
      </c>
    </row>
    <row r="26697" spans="1:4" x14ac:dyDescent="0.25">
      <c r="A26697" s="2">
        <v>44852.672222222223</v>
      </c>
      <c r="B26697" t="s">
        <v>183</v>
      </c>
      <c r="D26697" t="s">
        <v>850</v>
      </c>
    </row>
    <row r="26698" spans="1:4" x14ac:dyDescent="0.25">
      <c r="A26698" s="2">
        <v>44852.672222222223</v>
      </c>
      <c r="B26698" t="s">
        <v>183</v>
      </c>
      <c r="D26698" t="s">
        <v>922</v>
      </c>
    </row>
    <row r="26699" spans="1:4" x14ac:dyDescent="0.25">
      <c r="A26699" s="2">
        <v>44852.672222222223</v>
      </c>
      <c r="B26699" t="s">
        <v>183</v>
      </c>
      <c r="D26699" t="s">
        <v>852</v>
      </c>
    </row>
    <row r="26700" spans="1:4" x14ac:dyDescent="0.25">
      <c r="A26700" s="2">
        <v>44852.672222222223</v>
      </c>
      <c r="B26700" t="s">
        <v>183</v>
      </c>
      <c r="D26700" t="s">
        <v>901</v>
      </c>
    </row>
    <row r="26701" spans="1:4" x14ac:dyDescent="0.25">
      <c r="A26701" s="2">
        <v>44852.672222222223</v>
      </c>
      <c r="B26701" t="s">
        <v>183</v>
      </c>
      <c r="D26701" t="s">
        <v>899</v>
      </c>
    </row>
    <row r="26702" spans="1:4" x14ac:dyDescent="0.25">
      <c r="A26702" s="2">
        <v>44852.67291666667</v>
      </c>
      <c r="B26702" t="s">
        <v>183</v>
      </c>
      <c r="C26702" t="s">
        <v>14068</v>
      </c>
    </row>
    <row r="26703" spans="1:4" x14ac:dyDescent="0.25">
      <c r="A26703" s="2">
        <v>44852.67291666667</v>
      </c>
      <c r="B26703" t="s">
        <v>183</v>
      </c>
      <c r="C26703" t="s">
        <v>6554</v>
      </c>
    </row>
    <row r="26704" spans="1:4" x14ac:dyDescent="0.25">
      <c r="A26704" s="2">
        <v>44852.67291666667</v>
      </c>
      <c r="B26704" t="s">
        <v>183</v>
      </c>
      <c r="D26704" t="s">
        <v>900</v>
      </c>
    </row>
    <row r="26705" spans="1:4" x14ac:dyDescent="0.25">
      <c r="A26705" s="2">
        <v>44852.67291666667</v>
      </c>
      <c r="B26705" t="s">
        <v>183</v>
      </c>
      <c r="D26705" t="s">
        <v>828</v>
      </c>
    </row>
    <row r="26706" spans="1:4" x14ac:dyDescent="0.25">
      <c r="A26706" s="2">
        <v>44852.786111111112</v>
      </c>
      <c r="B26706" t="s">
        <v>10302</v>
      </c>
      <c r="C26706" t="s">
        <v>6429</v>
      </c>
    </row>
    <row r="26707" spans="1:4" x14ac:dyDescent="0.25">
      <c r="A26707" s="2">
        <v>44852.786111111112</v>
      </c>
      <c r="B26707" t="s">
        <v>10302</v>
      </c>
      <c r="C26707" t="s">
        <v>13893</v>
      </c>
    </row>
    <row r="26708" spans="1:4" x14ac:dyDescent="0.25">
      <c r="A26708" s="2">
        <v>44852.786111111112</v>
      </c>
      <c r="B26708" t="s">
        <v>10302</v>
      </c>
      <c r="D26708" t="s">
        <v>5049</v>
      </c>
    </row>
    <row r="26709" spans="1:4" x14ac:dyDescent="0.25">
      <c r="A26709" s="2">
        <v>44852.786111111112</v>
      </c>
      <c r="B26709" t="s">
        <v>10302</v>
      </c>
      <c r="D26709" t="s">
        <v>12743</v>
      </c>
    </row>
    <row r="26710" spans="1:4" x14ac:dyDescent="0.25">
      <c r="A26710" s="2">
        <v>44852.786805555559</v>
      </c>
      <c r="B26710" t="s">
        <v>10302</v>
      </c>
      <c r="C26710" t="s">
        <v>13894</v>
      </c>
    </row>
    <row r="26711" spans="1:4" x14ac:dyDescent="0.25">
      <c r="A26711" s="2">
        <v>44852.786805555559</v>
      </c>
      <c r="B26711" t="s">
        <v>10302</v>
      </c>
      <c r="C26711" t="s">
        <v>13895</v>
      </c>
    </row>
    <row r="26712" spans="1:4" x14ac:dyDescent="0.25">
      <c r="A26712" s="2">
        <v>44852.786805555559</v>
      </c>
      <c r="B26712" t="s">
        <v>10302</v>
      </c>
      <c r="D26712" t="s">
        <v>12742</v>
      </c>
    </row>
    <row r="26713" spans="1:4" x14ac:dyDescent="0.25">
      <c r="A26713" s="2">
        <v>44852.786805555559</v>
      </c>
      <c r="B26713" t="s">
        <v>10302</v>
      </c>
      <c r="D26713" t="s">
        <v>12740</v>
      </c>
    </row>
    <row r="26714" spans="1:4" x14ac:dyDescent="0.25">
      <c r="A26714" s="2">
        <v>44852.788194444445</v>
      </c>
      <c r="B26714" t="s">
        <v>10299</v>
      </c>
      <c r="C26714" t="s">
        <v>6429</v>
      </c>
    </row>
    <row r="26715" spans="1:4" x14ac:dyDescent="0.25">
      <c r="A26715" s="2">
        <v>44852.788194444445</v>
      </c>
      <c r="B26715" t="s">
        <v>10299</v>
      </c>
      <c r="C26715" t="s">
        <v>13896</v>
      </c>
    </row>
    <row r="26716" spans="1:4" x14ac:dyDescent="0.25">
      <c r="A26716" s="2">
        <v>44852.788194444445</v>
      </c>
      <c r="B26716" t="s">
        <v>10299</v>
      </c>
      <c r="D26716" t="s">
        <v>5009</v>
      </c>
    </row>
    <row r="26717" spans="1:4" x14ac:dyDescent="0.25">
      <c r="A26717" s="2">
        <v>44852.788194444445</v>
      </c>
      <c r="B26717" t="s">
        <v>10299</v>
      </c>
      <c r="D26717" t="s">
        <v>12760</v>
      </c>
    </row>
    <row r="26718" spans="1:4" x14ac:dyDescent="0.25">
      <c r="A26718" s="2">
        <v>44852.790277777778</v>
      </c>
      <c r="B26718" t="s">
        <v>10299</v>
      </c>
      <c r="C26718" t="s">
        <v>13897</v>
      </c>
    </row>
    <row r="26719" spans="1:4" x14ac:dyDescent="0.25">
      <c r="A26719" s="2">
        <v>44852.790277777778</v>
      </c>
      <c r="B26719" t="s">
        <v>10299</v>
      </c>
      <c r="C26719" t="s">
        <v>13898</v>
      </c>
    </row>
    <row r="26720" spans="1:4" x14ac:dyDescent="0.25">
      <c r="A26720" s="2">
        <v>44852.790277777778</v>
      </c>
      <c r="B26720" t="s">
        <v>10299</v>
      </c>
      <c r="D26720" t="s">
        <v>12742</v>
      </c>
    </row>
    <row r="26721" spans="1:4" x14ac:dyDescent="0.25">
      <c r="A26721" s="2">
        <v>44852.790277777778</v>
      </c>
      <c r="B26721" t="s">
        <v>10299</v>
      </c>
      <c r="D26721" t="s">
        <v>12842</v>
      </c>
    </row>
    <row r="26722" spans="1:4" x14ac:dyDescent="0.25">
      <c r="A26722" s="2">
        <v>44852.790972222225</v>
      </c>
      <c r="B26722" t="s">
        <v>10299</v>
      </c>
      <c r="C26722" t="s">
        <v>13899</v>
      </c>
    </row>
    <row r="26723" spans="1:4" x14ac:dyDescent="0.25">
      <c r="A26723" s="2">
        <v>44852.790972222225</v>
      </c>
      <c r="B26723" t="s">
        <v>10299</v>
      </c>
      <c r="D26723" t="s">
        <v>12742</v>
      </c>
    </row>
    <row r="26724" spans="1:4" x14ac:dyDescent="0.25">
      <c r="A26724" s="2">
        <v>44852.791666666664</v>
      </c>
      <c r="B26724" t="s">
        <v>10299</v>
      </c>
      <c r="C26724" t="s">
        <v>13900</v>
      </c>
    </row>
    <row r="26725" spans="1:4" x14ac:dyDescent="0.25">
      <c r="A26725" s="2">
        <v>44852.791666666664</v>
      </c>
      <c r="B26725" t="s">
        <v>10299</v>
      </c>
      <c r="D26725" t="s">
        <v>12739</v>
      </c>
    </row>
    <row r="26726" spans="1:4" x14ac:dyDescent="0.25">
      <c r="A26726" s="2">
        <v>44852.792361111111</v>
      </c>
      <c r="B26726" t="s">
        <v>10299</v>
      </c>
      <c r="C26726" t="s">
        <v>13901</v>
      </c>
    </row>
    <row r="26727" spans="1:4" x14ac:dyDescent="0.25">
      <c r="A26727" s="2">
        <v>44852.792361111111</v>
      </c>
      <c r="B26727" t="s">
        <v>10299</v>
      </c>
      <c r="D26727" t="s">
        <v>5012</v>
      </c>
    </row>
    <row r="26728" spans="1:4" x14ac:dyDescent="0.25">
      <c r="A26728" s="2">
        <v>44852.80972222222</v>
      </c>
      <c r="B26728" t="s">
        <v>164</v>
      </c>
      <c r="C26728" t="s">
        <v>12737</v>
      </c>
    </row>
    <row r="26729" spans="1:4" x14ac:dyDescent="0.25">
      <c r="A26729" s="2">
        <v>44852.80972222222</v>
      </c>
      <c r="B26729" t="s">
        <v>164</v>
      </c>
      <c r="C26729" t="s">
        <v>12738</v>
      </c>
    </row>
    <row r="26730" spans="1:4" x14ac:dyDescent="0.25">
      <c r="A26730" s="2">
        <v>44852.80972222222</v>
      </c>
      <c r="B26730" t="s">
        <v>164</v>
      </c>
      <c r="C26730" t="s">
        <v>8197</v>
      </c>
    </row>
    <row r="26731" spans="1:4" x14ac:dyDescent="0.25">
      <c r="A26731" s="2">
        <v>44852.80972222222</v>
      </c>
      <c r="B26731" t="s">
        <v>164</v>
      </c>
      <c r="D26731" t="s">
        <v>5001</v>
      </c>
    </row>
    <row r="26732" spans="1:4" x14ac:dyDescent="0.25">
      <c r="A26732" s="2">
        <v>44852.80972222222</v>
      </c>
      <c r="B26732" t="s">
        <v>164</v>
      </c>
      <c r="D26732" t="s">
        <v>12739</v>
      </c>
    </row>
    <row r="26733" spans="1:4" x14ac:dyDescent="0.25">
      <c r="A26733" s="2">
        <v>44852.80972222222</v>
      </c>
      <c r="B26733" t="s">
        <v>164</v>
      </c>
      <c r="D26733" t="s">
        <v>1861</v>
      </c>
    </row>
    <row r="26734" spans="1:4" x14ac:dyDescent="0.25">
      <c r="A26734" s="2">
        <v>44852.810416666667</v>
      </c>
      <c r="B26734" t="s">
        <v>164</v>
      </c>
      <c r="C26734" t="s">
        <v>23</v>
      </c>
    </row>
    <row r="26735" spans="1:4" x14ac:dyDescent="0.25">
      <c r="A26735" s="2">
        <v>44852.810416666667</v>
      </c>
      <c r="B26735" t="s">
        <v>164</v>
      </c>
      <c r="D26735" t="s">
        <v>12740</v>
      </c>
    </row>
    <row r="26736" spans="1:4" x14ac:dyDescent="0.25">
      <c r="A26736" s="2">
        <v>44852.811111111114</v>
      </c>
      <c r="B26736" t="s">
        <v>164</v>
      </c>
      <c r="C26736" t="s">
        <v>12741</v>
      </c>
    </row>
    <row r="26737" spans="1:4" x14ac:dyDescent="0.25">
      <c r="A26737" s="2">
        <v>44852.811111111114</v>
      </c>
      <c r="B26737" t="s">
        <v>164</v>
      </c>
      <c r="C26737" t="s">
        <v>1538</v>
      </c>
    </row>
    <row r="26738" spans="1:4" x14ac:dyDescent="0.25">
      <c r="A26738" s="2">
        <v>44852.811111111114</v>
      </c>
      <c r="B26738" t="s">
        <v>164</v>
      </c>
      <c r="D26738" t="s">
        <v>12742</v>
      </c>
    </row>
    <row r="26739" spans="1:4" x14ac:dyDescent="0.25">
      <c r="A26739" s="2">
        <v>44852.811111111114</v>
      </c>
      <c r="B26739" t="s">
        <v>164</v>
      </c>
      <c r="D26739" t="s">
        <v>12743</v>
      </c>
    </row>
    <row r="26740" spans="1:4" x14ac:dyDescent="0.25">
      <c r="A26740" s="2">
        <v>44852.811805555553</v>
      </c>
      <c r="B26740" t="s">
        <v>164</v>
      </c>
      <c r="C26740" t="s">
        <v>12744</v>
      </c>
    </row>
    <row r="26741" spans="1:4" x14ac:dyDescent="0.25">
      <c r="A26741" s="2">
        <v>44852.811805555553</v>
      </c>
      <c r="B26741" t="s">
        <v>164</v>
      </c>
      <c r="C26741" t="s">
        <v>12745</v>
      </c>
    </row>
    <row r="26742" spans="1:4" x14ac:dyDescent="0.25">
      <c r="A26742" s="2">
        <v>44852.811805555553</v>
      </c>
      <c r="B26742" t="s">
        <v>164</v>
      </c>
      <c r="D26742" t="s">
        <v>12742</v>
      </c>
    </row>
    <row r="26743" spans="1:4" x14ac:dyDescent="0.25">
      <c r="A26743" s="2">
        <v>44852.811805555553</v>
      </c>
      <c r="B26743" t="s">
        <v>164</v>
      </c>
      <c r="D26743" t="s">
        <v>1862</v>
      </c>
    </row>
    <row r="26744" spans="1:4" x14ac:dyDescent="0.25">
      <c r="A26744" s="2">
        <v>44852.8125</v>
      </c>
      <c r="B26744" t="s">
        <v>164</v>
      </c>
      <c r="C26744" t="s">
        <v>6386</v>
      </c>
    </row>
    <row r="26745" spans="1:4" x14ac:dyDescent="0.25">
      <c r="A26745" s="2">
        <v>44852.8125</v>
      </c>
      <c r="B26745" t="s">
        <v>164</v>
      </c>
      <c r="C26745" t="s">
        <v>1447</v>
      </c>
    </row>
    <row r="26746" spans="1:4" x14ac:dyDescent="0.25">
      <c r="A26746" s="2">
        <v>44852.8125</v>
      </c>
      <c r="B26746" t="s">
        <v>164</v>
      </c>
      <c r="D26746" t="s">
        <v>1852</v>
      </c>
    </row>
    <row r="26747" spans="1:4" x14ac:dyDescent="0.25">
      <c r="A26747" s="2">
        <v>44852.8125</v>
      </c>
      <c r="B26747" t="s">
        <v>164</v>
      </c>
      <c r="D26747" t="s">
        <v>899</v>
      </c>
    </row>
    <row r="26748" spans="1:4" x14ac:dyDescent="0.25">
      <c r="A26748" s="2">
        <v>44852.813194444447</v>
      </c>
      <c r="B26748" t="s">
        <v>164</v>
      </c>
      <c r="C26748" t="s">
        <v>8022</v>
      </c>
    </row>
    <row r="26749" spans="1:4" x14ac:dyDescent="0.25">
      <c r="A26749" s="2">
        <v>44852.813194444447</v>
      </c>
      <c r="B26749" t="s">
        <v>164</v>
      </c>
      <c r="C26749" t="s">
        <v>12746</v>
      </c>
    </row>
    <row r="26750" spans="1:4" x14ac:dyDescent="0.25">
      <c r="A26750" s="2">
        <v>44852.813194444447</v>
      </c>
      <c r="B26750" t="s">
        <v>164</v>
      </c>
      <c r="C26750" t="s">
        <v>7778</v>
      </c>
    </row>
    <row r="26751" spans="1:4" x14ac:dyDescent="0.25">
      <c r="A26751" s="2">
        <v>44852.813194444447</v>
      </c>
      <c r="B26751" t="s">
        <v>164</v>
      </c>
      <c r="D26751" t="s">
        <v>855</v>
      </c>
    </row>
    <row r="26752" spans="1:4" x14ac:dyDescent="0.25">
      <c r="A26752" s="2">
        <v>44852.813194444447</v>
      </c>
      <c r="B26752" t="s">
        <v>164</v>
      </c>
      <c r="D26752" t="s">
        <v>1882</v>
      </c>
    </row>
    <row r="26753" spans="1:4" x14ac:dyDescent="0.25">
      <c r="A26753" s="2">
        <v>44852.813194444447</v>
      </c>
      <c r="B26753" t="s">
        <v>164</v>
      </c>
      <c r="D26753" t="s">
        <v>1854</v>
      </c>
    </row>
    <row r="26754" spans="1:4" x14ac:dyDescent="0.25">
      <c r="A26754" s="2">
        <v>44852.813888888886</v>
      </c>
      <c r="B26754" t="s">
        <v>164</v>
      </c>
      <c r="C26754" t="s">
        <v>12747</v>
      </c>
    </row>
    <row r="26755" spans="1:4" x14ac:dyDescent="0.25">
      <c r="A26755" s="2">
        <v>44852.813888888886</v>
      </c>
      <c r="B26755" t="s">
        <v>164</v>
      </c>
      <c r="C26755" t="s">
        <v>6386</v>
      </c>
    </row>
    <row r="26756" spans="1:4" x14ac:dyDescent="0.25">
      <c r="A26756" s="2">
        <v>44852.813888888886</v>
      </c>
      <c r="B26756" t="s">
        <v>164</v>
      </c>
      <c r="C26756" t="s">
        <v>12748</v>
      </c>
    </row>
    <row r="26757" spans="1:4" x14ac:dyDescent="0.25">
      <c r="A26757" s="2">
        <v>44852.813888888886</v>
      </c>
      <c r="B26757" t="s">
        <v>164</v>
      </c>
      <c r="D26757" t="s">
        <v>850</v>
      </c>
    </row>
    <row r="26758" spans="1:4" x14ac:dyDescent="0.25">
      <c r="A26758" s="2">
        <v>44852.813888888886</v>
      </c>
      <c r="B26758" t="s">
        <v>164</v>
      </c>
      <c r="D26758" t="s">
        <v>893</v>
      </c>
    </row>
    <row r="26759" spans="1:4" x14ac:dyDescent="0.25">
      <c r="A26759" s="2">
        <v>44852.813888888886</v>
      </c>
      <c r="B26759" t="s">
        <v>164</v>
      </c>
      <c r="D26759" t="s">
        <v>952</v>
      </c>
    </row>
    <row r="26760" spans="1:4" x14ac:dyDescent="0.25">
      <c r="A26760" s="2">
        <v>44852.886805555558</v>
      </c>
      <c r="B26760" t="s">
        <v>877</v>
      </c>
      <c r="C26760" t="s">
        <v>14355</v>
      </c>
    </row>
    <row r="26761" spans="1:4" x14ac:dyDescent="0.25">
      <c r="A26761" s="2">
        <v>44852.886805555558</v>
      </c>
      <c r="B26761" t="s">
        <v>877</v>
      </c>
      <c r="D26761" t="s">
        <v>11197</v>
      </c>
    </row>
    <row r="26762" spans="1:4" x14ac:dyDescent="0.25">
      <c r="A26762" s="2">
        <v>44852.887499999997</v>
      </c>
      <c r="B26762" t="s">
        <v>877</v>
      </c>
      <c r="C26762" t="s">
        <v>7205</v>
      </c>
    </row>
    <row r="26763" spans="1:4" x14ac:dyDescent="0.25">
      <c r="A26763" s="2">
        <v>44852.887499999997</v>
      </c>
      <c r="B26763" t="s">
        <v>877</v>
      </c>
      <c r="C26763" t="s">
        <v>14356</v>
      </c>
    </row>
    <row r="26764" spans="1:4" x14ac:dyDescent="0.25">
      <c r="A26764" s="2">
        <v>44852.887499999997</v>
      </c>
      <c r="B26764" t="s">
        <v>877</v>
      </c>
      <c r="D26764" t="s">
        <v>1939</v>
      </c>
    </row>
    <row r="26765" spans="1:4" x14ac:dyDescent="0.25">
      <c r="A26765" s="2">
        <v>44852.887499999997</v>
      </c>
      <c r="B26765" t="s">
        <v>877</v>
      </c>
      <c r="D26765" t="s">
        <v>12760</v>
      </c>
    </row>
    <row r="26766" spans="1:4" x14ac:dyDescent="0.25">
      <c r="A26766" s="2">
        <v>44852.888194444444</v>
      </c>
      <c r="B26766" t="s">
        <v>877</v>
      </c>
      <c r="C26766" t="s">
        <v>14357</v>
      </c>
    </row>
    <row r="26767" spans="1:4" x14ac:dyDescent="0.25">
      <c r="A26767" s="2">
        <v>44852.888194444444</v>
      </c>
      <c r="B26767" t="s">
        <v>877</v>
      </c>
      <c r="D26767" t="s">
        <v>12819</v>
      </c>
    </row>
    <row r="26768" spans="1:4" x14ac:dyDescent="0.25">
      <c r="A26768" s="2">
        <v>44852.888888888891</v>
      </c>
      <c r="B26768" t="s">
        <v>877</v>
      </c>
      <c r="C26768" t="s">
        <v>14358</v>
      </c>
    </row>
    <row r="26769" spans="1:4" x14ac:dyDescent="0.25">
      <c r="A26769" s="2">
        <v>44852.888888888891</v>
      </c>
      <c r="B26769" t="s">
        <v>877</v>
      </c>
      <c r="D26769" t="s">
        <v>12743</v>
      </c>
    </row>
    <row r="26770" spans="1:4" x14ac:dyDescent="0.25">
      <c r="A26770" s="2">
        <v>44852.88958333333</v>
      </c>
      <c r="B26770" t="s">
        <v>877</v>
      </c>
      <c r="C26770" t="s">
        <v>14359</v>
      </c>
    </row>
    <row r="26771" spans="1:4" x14ac:dyDescent="0.25">
      <c r="A26771" s="2">
        <v>44852.88958333333</v>
      </c>
      <c r="B26771" t="s">
        <v>877</v>
      </c>
      <c r="D26771" t="s">
        <v>12742</v>
      </c>
    </row>
    <row r="26772" spans="1:4" x14ac:dyDescent="0.25">
      <c r="A26772" s="2">
        <v>44852.890277777777</v>
      </c>
      <c r="B26772" t="s">
        <v>877</v>
      </c>
      <c r="C26772" t="s">
        <v>14360</v>
      </c>
    </row>
    <row r="26773" spans="1:4" x14ac:dyDescent="0.25">
      <c r="A26773" s="2">
        <v>44852.890277777777</v>
      </c>
      <c r="B26773" t="s">
        <v>877</v>
      </c>
      <c r="C26773" t="s">
        <v>14361</v>
      </c>
    </row>
    <row r="26774" spans="1:4" x14ac:dyDescent="0.25">
      <c r="A26774" s="2">
        <v>44852.890277777777</v>
      </c>
      <c r="B26774" t="s">
        <v>877</v>
      </c>
      <c r="D26774" t="s">
        <v>12739</v>
      </c>
    </row>
    <row r="26775" spans="1:4" x14ac:dyDescent="0.25">
      <c r="A26775" s="2">
        <v>44852.890277777777</v>
      </c>
      <c r="B26775" t="s">
        <v>877</v>
      </c>
      <c r="D26775" t="s">
        <v>1050</v>
      </c>
    </row>
    <row r="26776" spans="1:4" x14ac:dyDescent="0.25">
      <c r="A26776" s="2">
        <v>44852.890972222223</v>
      </c>
      <c r="B26776" t="s">
        <v>877</v>
      </c>
      <c r="C26776" t="s">
        <v>6396</v>
      </c>
    </row>
    <row r="26777" spans="1:4" x14ac:dyDescent="0.25">
      <c r="A26777" s="2">
        <v>44852.890972222223</v>
      </c>
      <c r="B26777" t="s">
        <v>877</v>
      </c>
      <c r="C26777" t="s">
        <v>7212</v>
      </c>
    </row>
    <row r="26778" spans="1:4" x14ac:dyDescent="0.25">
      <c r="A26778" s="2">
        <v>44852.890972222223</v>
      </c>
      <c r="B26778" t="s">
        <v>877</v>
      </c>
      <c r="C26778" t="s">
        <v>14362</v>
      </c>
    </row>
    <row r="26779" spans="1:4" x14ac:dyDescent="0.25">
      <c r="A26779" s="2">
        <v>44852.890972222223</v>
      </c>
      <c r="B26779" t="s">
        <v>877</v>
      </c>
      <c r="C26779" t="s">
        <v>14363</v>
      </c>
    </row>
    <row r="26780" spans="1:4" x14ac:dyDescent="0.25">
      <c r="A26780" s="2">
        <v>44852.890972222223</v>
      </c>
      <c r="B26780" t="s">
        <v>877</v>
      </c>
      <c r="D26780" t="s">
        <v>908</v>
      </c>
    </row>
    <row r="26781" spans="1:4" x14ac:dyDescent="0.25">
      <c r="A26781" s="2">
        <v>44852.890972222223</v>
      </c>
      <c r="B26781" t="s">
        <v>877</v>
      </c>
      <c r="D26781" t="s">
        <v>849</v>
      </c>
    </row>
    <row r="26782" spans="1:4" x14ac:dyDescent="0.25">
      <c r="A26782" s="2">
        <v>44852.890972222223</v>
      </c>
      <c r="B26782" t="s">
        <v>877</v>
      </c>
      <c r="D26782" t="s">
        <v>848</v>
      </c>
    </row>
    <row r="26783" spans="1:4" x14ac:dyDescent="0.25">
      <c r="A26783" s="2">
        <v>44852.890972222223</v>
      </c>
      <c r="B26783" t="s">
        <v>877</v>
      </c>
      <c r="D26783" t="s">
        <v>910</v>
      </c>
    </row>
    <row r="26784" spans="1:4" x14ac:dyDescent="0.25">
      <c r="A26784" s="2">
        <v>44852.89166666667</v>
      </c>
      <c r="B26784" t="s">
        <v>877</v>
      </c>
      <c r="C26784" t="s">
        <v>6632</v>
      </c>
    </row>
    <row r="26785" spans="1:4" x14ac:dyDescent="0.25">
      <c r="A26785" s="2">
        <v>44852.89166666667</v>
      </c>
      <c r="B26785" t="s">
        <v>877</v>
      </c>
      <c r="C26785" t="s">
        <v>8350</v>
      </c>
    </row>
    <row r="26786" spans="1:4" x14ac:dyDescent="0.25">
      <c r="A26786" s="2">
        <v>44852.89166666667</v>
      </c>
      <c r="B26786" t="s">
        <v>877</v>
      </c>
      <c r="C26786" t="s">
        <v>6396</v>
      </c>
    </row>
    <row r="26787" spans="1:4" x14ac:dyDescent="0.25">
      <c r="A26787" s="2">
        <v>44852.89166666667</v>
      </c>
      <c r="B26787" t="s">
        <v>877</v>
      </c>
      <c r="C26787" t="s">
        <v>14364</v>
      </c>
    </row>
    <row r="26788" spans="1:4" x14ac:dyDescent="0.25">
      <c r="A26788" s="2">
        <v>44852.89166666667</v>
      </c>
      <c r="B26788" t="s">
        <v>877</v>
      </c>
      <c r="D26788" t="s">
        <v>853</v>
      </c>
    </row>
    <row r="26789" spans="1:4" x14ac:dyDescent="0.25">
      <c r="A26789" s="2">
        <v>44852.89166666667</v>
      </c>
      <c r="B26789" t="s">
        <v>877</v>
      </c>
      <c r="D26789" t="s">
        <v>828</v>
      </c>
    </row>
    <row r="26790" spans="1:4" x14ac:dyDescent="0.25">
      <c r="A26790" s="2">
        <v>44852.89166666667</v>
      </c>
      <c r="B26790" t="s">
        <v>877</v>
      </c>
      <c r="D26790" t="s">
        <v>971</v>
      </c>
    </row>
    <row r="26791" spans="1:4" x14ac:dyDescent="0.25">
      <c r="A26791" s="2">
        <v>44852.89166666667</v>
      </c>
      <c r="B26791" t="s">
        <v>877</v>
      </c>
      <c r="D26791" t="s">
        <v>872</v>
      </c>
    </row>
    <row r="26792" spans="1:4" x14ac:dyDescent="0.25">
      <c r="A26792" s="2">
        <v>44852.897222222222</v>
      </c>
      <c r="B26792" t="s">
        <v>171</v>
      </c>
      <c r="C26792" t="s">
        <v>6396</v>
      </c>
    </row>
    <row r="26793" spans="1:4" x14ac:dyDescent="0.25">
      <c r="A26793" s="2">
        <v>44852.897222222222</v>
      </c>
      <c r="B26793" t="s">
        <v>171</v>
      </c>
      <c r="D26793" t="s">
        <v>5028</v>
      </c>
    </row>
    <row r="26794" spans="1:4" x14ac:dyDescent="0.25">
      <c r="A26794" s="2">
        <v>44852.899305555555</v>
      </c>
      <c r="B26794" t="s">
        <v>171</v>
      </c>
      <c r="C26794" t="s">
        <v>14894</v>
      </c>
    </row>
    <row r="26795" spans="1:4" x14ac:dyDescent="0.25">
      <c r="A26795" s="2">
        <v>44852.899305555555</v>
      </c>
      <c r="B26795" t="s">
        <v>171</v>
      </c>
      <c r="D26795" t="s">
        <v>12760</v>
      </c>
    </row>
    <row r="26796" spans="1:4" x14ac:dyDescent="0.25">
      <c r="A26796" s="2">
        <v>44852.90625</v>
      </c>
      <c r="B26796" t="s">
        <v>171</v>
      </c>
      <c r="C26796" t="s">
        <v>14895</v>
      </c>
    </row>
    <row r="26797" spans="1:4" x14ac:dyDescent="0.25">
      <c r="A26797" s="2">
        <v>44852.90625</v>
      </c>
      <c r="B26797" t="s">
        <v>171</v>
      </c>
      <c r="D26797" t="s">
        <v>12742</v>
      </c>
    </row>
    <row r="26798" spans="1:4" x14ac:dyDescent="0.25">
      <c r="A26798" s="2">
        <v>44852.907638888886</v>
      </c>
      <c r="B26798" t="s">
        <v>171</v>
      </c>
      <c r="C26798" t="s">
        <v>14896</v>
      </c>
    </row>
    <row r="26799" spans="1:4" x14ac:dyDescent="0.25">
      <c r="A26799" s="2">
        <v>44852.907638888886</v>
      </c>
      <c r="B26799" t="s">
        <v>171</v>
      </c>
      <c r="D26799" t="s">
        <v>13127</v>
      </c>
    </row>
    <row r="26800" spans="1:4" x14ac:dyDescent="0.25">
      <c r="A26800" s="2">
        <v>44852.909722222219</v>
      </c>
      <c r="B26800" t="s">
        <v>171</v>
      </c>
      <c r="C26800" t="s">
        <v>14897</v>
      </c>
    </row>
    <row r="26801" spans="1:4" x14ac:dyDescent="0.25">
      <c r="A26801" s="2">
        <v>44852.909722222219</v>
      </c>
      <c r="B26801" t="s">
        <v>171</v>
      </c>
      <c r="D26801" t="s">
        <v>12743</v>
      </c>
    </row>
    <row r="26802" spans="1:4" x14ac:dyDescent="0.25">
      <c r="A26802" s="2">
        <v>44852.944444444445</v>
      </c>
      <c r="B26802" t="s">
        <v>164</v>
      </c>
      <c r="C26802" t="s">
        <v>13363</v>
      </c>
    </row>
    <row r="26803" spans="1:4" x14ac:dyDescent="0.25">
      <c r="A26803" s="2">
        <v>44852.944444444445</v>
      </c>
      <c r="B26803" t="s">
        <v>164</v>
      </c>
      <c r="D26803" t="s">
        <v>5001</v>
      </c>
    </row>
    <row r="26804" spans="1:4" x14ac:dyDescent="0.25">
      <c r="A26804" s="2">
        <v>44852.945138888892</v>
      </c>
      <c r="B26804" t="s">
        <v>164</v>
      </c>
      <c r="C26804" t="s">
        <v>13364</v>
      </c>
    </row>
    <row r="26805" spans="1:4" x14ac:dyDescent="0.25">
      <c r="A26805" s="2">
        <v>44852.945138888892</v>
      </c>
      <c r="B26805" t="s">
        <v>164</v>
      </c>
      <c r="D26805" t="s">
        <v>12760</v>
      </c>
    </row>
    <row r="26806" spans="1:4" x14ac:dyDescent="0.25">
      <c r="A26806" s="2">
        <v>44852.945833333331</v>
      </c>
      <c r="B26806" t="s">
        <v>164</v>
      </c>
      <c r="C26806" t="s">
        <v>13365</v>
      </c>
    </row>
    <row r="26807" spans="1:4" x14ac:dyDescent="0.25">
      <c r="A26807" s="2">
        <v>44852.945833333331</v>
      </c>
      <c r="B26807" t="s">
        <v>164</v>
      </c>
      <c r="C26807" t="s">
        <v>1538</v>
      </c>
    </row>
    <row r="26808" spans="1:4" x14ac:dyDescent="0.25">
      <c r="A26808" s="2">
        <v>44852.945833333331</v>
      </c>
      <c r="B26808" t="s">
        <v>164</v>
      </c>
      <c r="D26808" t="s">
        <v>12742</v>
      </c>
    </row>
    <row r="26809" spans="1:4" x14ac:dyDescent="0.25">
      <c r="A26809" s="2">
        <v>44852.945833333331</v>
      </c>
      <c r="B26809" t="s">
        <v>164</v>
      </c>
      <c r="D26809" t="s">
        <v>1862</v>
      </c>
    </row>
    <row r="26810" spans="1:4" x14ac:dyDescent="0.25">
      <c r="A26810" s="2">
        <v>44852.946527777778</v>
      </c>
      <c r="B26810" t="s">
        <v>164</v>
      </c>
      <c r="C26810" t="s">
        <v>13366</v>
      </c>
    </row>
    <row r="26811" spans="1:4" x14ac:dyDescent="0.25">
      <c r="A26811" s="2">
        <v>44852.946527777778</v>
      </c>
      <c r="B26811" t="s">
        <v>164</v>
      </c>
      <c r="D26811" t="s">
        <v>12743</v>
      </c>
    </row>
    <row r="26812" spans="1:4" x14ac:dyDescent="0.25">
      <c r="A26812" s="2">
        <v>44852.947222222225</v>
      </c>
      <c r="B26812" t="s">
        <v>164</v>
      </c>
      <c r="C26812" t="s">
        <v>13367</v>
      </c>
    </row>
    <row r="26813" spans="1:4" x14ac:dyDescent="0.25">
      <c r="A26813" s="2">
        <v>44852.947222222225</v>
      </c>
      <c r="B26813" t="s">
        <v>164</v>
      </c>
      <c r="C26813" t="s">
        <v>1538</v>
      </c>
    </row>
    <row r="26814" spans="1:4" x14ac:dyDescent="0.25">
      <c r="A26814" s="2">
        <v>44852.947222222225</v>
      </c>
      <c r="B26814" t="s">
        <v>164</v>
      </c>
      <c r="C26814" t="s">
        <v>13368</v>
      </c>
    </row>
    <row r="26815" spans="1:4" x14ac:dyDescent="0.25">
      <c r="A26815" s="2">
        <v>44852.947222222225</v>
      </c>
      <c r="B26815" t="s">
        <v>164</v>
      </c>
      <c r="C26815" t="s">
        <v>6386</v>
      </c>
    </row>
    <row r="26816" spans="1:4" x14ac:dyDescent="0.25">
      <c r="A26816" s="2">
        <v>44852.947222222225</v>
      </c>
      <c r="B26816" t="s">
        <v>164</v>
      </c>
      <c r="D26816" t="s">
        <v>12742</v>
      </c>
    </row>
    <row r="26817" spans="1:4" x14ac:dyDescent="0.25">
      <c r="A26817" s="2">
        <v>44852.947222222225</v>
      </c>
      <c r="B26817" t="s">
        <v>164</v>
      </c>
      <c r="D26817" t="s">
        <v>12739</v>
      </c>
    </row>
    <row r="26818" spans="1:4" x14ac:dyDescent="0.25">
      <c r="A26818" s="2">
        <v>44852.947222222225</v>
      </c>
      <c r="B26818" t="s">
        <v>164</v>
      </c>
      <c r="D26818" t="s">
        <v>1050</v>
      </c>
    </row>
    <row r="26819" spans="1:4" x14ac:dyDescent="0.25">
      <c r="A26819" s="2">
        <v>44852.947222222225</v>
      </c>
      <c r="B26819" t="s">
        <v>164</v>
      </c>
      <c r="D26819" t="s">
        <v>908</v>
      </c>
    </row>
    <row r="26820" spans="1:4" x14ac:dyDescent="0.25">
      <c r="A26820" s="2">
        <v>44852.947916666664</v>
      </c>
      <c r="B26820" t="s">
        <v>164</v>
      </c>
      <c r="C26820" t="s">
        <v>13369</v>
      </c>
    </row>
    <row r="26821" spans="1:4" x14ac:dyDescent="0.25">
      <c r="A26821" s="2">
        <v>44852.947916666664</v>
      </c>
      <c r="B26821" t="s">
        <v>164</v>
      </c>
      <c r="C26821" t="s">
        <v>1538</v>
      </c>
    </row>
    <row r="26822" spans="1:4" x14ac:dyDescent="0.25">
      <c r="A26822" s="2">
        <v>44852.947916666664</v>
      </c>
      <c r="B26822" t="s">
        <v>164</v>
      </c>
      <c r="C26822" t="s">
        <v>13370</v>
      </c>
    </row>
    <row r="26823" spans="1:4" x14ac:dyDescent="0.25">
      <c r="A26823" s="2">
        <v>44852.947916666664</v>
      </c>
      <c r="B26823" t="s">
        <v>164</v>
      </c>
      <c r="D26823" t="s">
        <v>849</v>
      </c>
    </row>
    <row r="26824" spans="1:4" x14ac:dyDescent="0.25">
      <c r="A26824" s="2">
        <v>44852.947916666664</v>
      </c>
      <c r="B26824" t="s">
        <v>164</v>
      </c>
      <c r="D26824" t="s">
        <v>848</v>
      </c>
    </row>
    <row r="26825" spans="1:4" x14ac:dyDescent="0.25">
      <c r="A26825" s="2">
        <v>44852.947916666664</v>
      </c>
      <c r="B26825" t="s">
        <v>164</v>
      </c>
      <c r="D26825" t="s">
        <v>1882</v>
      </c>
    </row>
    <row r="26826" spans="1:4" x14ac:dyDescent="0.25">
      <c r="A26826" s="2">
        <v>44852.948611111111</v>
      </c>
      <c r="B26826" t="s">
        <v>164</v>
      </c>
      <c r="C26826" t="s">
        <v>13371</v>
      </c>
    </row>
    <row r="26827" spans="1:4" x14ac:dyDescent="0.25">
      <c r="A26827" s="2">
        <v>44852.948611111111</v>
      </c>
      <c r="B26827" t="s">
        <v>164</v>
      </c>
      <c r="C26827" t="s">
        <v>6386</v>
      </c>
    </row>
    <row r="26828" spans="1:4" x14ac:dyDescent="0.25">
      <c r="A26828" s="2">
        <v>44852.948611111111</v>
      </c>
      <c r="B26828" t="s">
        <v>164</v>
      </c>
      <c r="C26828" t="s">
        <v>6386</v>
      </c>
    </row>
    <row r="26829" spans="1:4" x14ac:dyDescent="0.25">
      <c r="A26829" s="2">
        <v>44852.948611111111</v>
      </c>
      <c r="B26829" t="s">
        <v>164</v>
      </c>
      <c r="C26829" t="s">
        <v>8022</v>
      </c>
    </row>
    <row r="26830" spans="1:4" x14ac:dyDescent="0.25">
      <c r="A26830" s="2">
        <v>44852.948611111111</v>
      </c>
      <c r="B26830" t="s">
        <v>164</v>
      </c>
      <c r="C26830" t="s">
        <v>8281</v>
      </c>
    </row>
    <row r="26831" spans="1:4" x14ac:dyDescent="0.25">
      <c r="A26831" s="2">
        <v>44852.948611111111</v>
      </c>
      <c r="B26831" t="s">
        <v>164</v>
      </c>
      <c r="D26831" t="s">
        <v>844</v>
      </c>
    </row>
    <row r="26832" spans="1:4" x14ac:dyDescent="0.25">
      <c r="A26832" s="2">
        <v>44852.948611111111</v>
      </c>
      <c r="B26832" t="s">
        <v>164</v>
      </c>
      <c r="D26832" t="s">
        <v>845</v>
      </c>
    </row>
    <row r="26833" spans="1:4" x14ac:dyDescent="0.25">
      <c r="A26833" s="2">
        <v>44852.948611111111</v>
      </c>
      <c r="B26833" t="s">
        <v>164</v>
      </c>
      <c r="D26833" t="s">
        <v>899</v>
      </c>
    </row>
    <row r="26834" spans="1:4" x14ac:dyDescent="0.25">
      <c r="A26834" s="2">
        <v>44852.948611111111</v>
      </c>
      <c r="B26834" t="s">
        <v>164</v>
      </c>
      <c r="D26834" t="s">
        <v>900</v>
      </c>
    </row>
    <row r="26835" spans="1:4" x14ac:dyDescent="0.25">
      <c r="A26835" s="2">
        <v>44852.948611111111</v>
      </c>
      <c r="B26835" t="s">
        <v>164</v>
      </c>
      <c r="D26835" t="s">
        <v>852</v>
      </c>
    </row>
    <row r="26836" spans="1:4" x14ac:dyDescent="0.25">
      <c r="A26836" s="2">
        <v>44852.977083333331</v>
      </c>
      <c r="B26836" t="s">
        <v>172</v>
      </c>
      <c r="C26836" t="s">
        <v>13710</v>
      </c>
    </row>
    <row r="26837" spans="1:4" x14ac:dyDescent="0.25">
      <c r="A26837" s="2">
        <v>44852.977083333331</v>
      </c>
      <c r="B26837" t="s">
        <v>172</v>
      </c>
      <c r="D26837" t="s">
        <v>11327</v>
      </c>
    </row>
    <row r="26838" spans="1:4" x14ac:dyDescent="0.25">
      <c r="A26838" s="2">
        <v>44852.977777777778</v>
      </c>
      <c r="B26838" t="s">
        <v>172</v>
      </c>
      <c r="C26838" t="s">
        <v>13711</v>
      </c>
    </row>
    <row r="26839" spans="1:4" x14ac:dyDescent="0.25">
      <c r="A26839" s="2">
        <v>44852.977777777778</v>
      </c>
      <c r="B26839" t="s">
        <v>172</v>
      </c>
      <c r="D26839" t="s">
        <v>12739</v>
      </c>
    </row>
    <row r="26840" spans="1:4" x14ac:dyDescent="0.25">
      <c r="A26840" s="2">
        <v>44852.979166666664</v>
      </c>
      <c r="B26840" t="s">
        <v>172</v>
      </c>
      <c r="C26840" t="s">
        <v>13712</v>
      </c>
    </row>
    <row r="26841" spans="1:4" x14ac:dyDescent="0.25">
      <c r="A26841" s="2">
        <v>44852.979166666664</v>
      </c>
      <c r="B26841" t="s">
        <v>172</v>
      </c>
      <c r="D26841" t="s">
        <v>12743</v>
      </c>
    </row>
    <row r="26842" spans="1:4" x14ac:dyDescent="0.25">
      <c r="A26842" s="2">
        <v>44852.980555555558</v>
      </c>
      <c r="B26842" t="s">
        <v>172</v>
      </c>
      <c r="C26842" t="s">
        <v>13713</v>
      </c>
    </row>
    <row r="26843" spans="1:4" x14ac:dyDescent="0.25">
      <c r="A26843" s="2">
        <v>44852.980555555558</v>
      </c>
      <c r="B26843" t="s">
        <v>172</v>
      </c>
      <c r="D26843" t="s">
        <v>12819</v>
      </c>
    </row>
    <row r="26844" spans="1:4" x14ac:dyDescent="0.25">
      <c r="A26844" s="2">
        <v>44852.981249999997</v>
      </c>
      <c r="B26844" t="s">
        <v>172</v>
      </c>
      <c r="C26844" t="s">
        <v>6567</v>
      </c>
    </row>
    <row r="26845" spans="1:4" x14ac:dyDescent="0.25">
      <c r="A26845" s="2">
        <v>44852.981249999997</v>
      </c>
      <c r="B26845" t="s">
        <v>172</v>
      </c>
      <c r="D26845" t="s">
        <v>12760</v>
      </c>
    </row>
    <row r="26846" spans="1:4" x14ac:dyDescent="0.25">
      <c r="A26846" s="2">
        <v>44853.353472222225</v>
      </c>
      <c r="B26846" t="s">
        <v>181</v>
      </c>
      <c r="C26846" t="s">
        <v>13550</v>
      </c>
    </row>
    <row r="26847" spans="1:4" x14ac:dyDescent="0.25">
      <c r="A26847" s="2">
        <v>44853.353472222225</v>
      </c>
      <c r="B26847" t="s">
        <v>181</v>
      </c>
      <c r="C26847" t="s">
        <v>6396</v>
      </c>
    </row>
    <row r="26848" spans="1:4" x14ac:dyDescent="0.25">
      <c r="A26848" s="2">
        <v>44853.353472222225</v>
      </c>
      <c r="B26848" t="s">
        <v>181</v>
      </c>
      <c r="D26848" t="s">
        <v>5031</v>
      </c>
    </row>
    <row r="26849" spans="1:4" x14ac:dyDescent="0.25">
      <c r="A26849" s="2">
        <v>44853.353472222225</v>
      </c>
      <c r="B26849" t="s">
        <v>181</v>
      </c>
      <c r="D26849" t="s">
        <v>1848</v>
      </c>
    </row>
    <row r="26850" spans="1:4" x14ac:dyDescent="0.25">
      <c r="A26850" s="2">
        <v>44853.354861111111</v>
      </c>
      <c r="B26850" t="s">
        <v>181</v>
      </c>
      <c r="C26850" t="s">
        <v>13551</v>
      </c>
    </row>
    <row r="26851" spans="1:4" x14ac:dyDescent="0.25">
      <c r="A26851" s="2">
        <v>44853.354861111111</v>
      </c>
      <c r="B26851" t="s">
        <v>181</v>
      </c>
      <c r="D26851" t="s">
        <v>12743</v>
      </c>
    </row>
    <row r="26852" spans="1:4" x14ac:dyDescent="0.25">
      <c r="A26852" s="2">
        <v>44853.356249999997</v>
      </c>
      <c r="B26852" t="s">
        <v>181</v>
      </c>
      <c r="C26852" t="s">
        <v>13552</v>
      </c>
    </row>
    <row r="26853" spans="1:4" x14ac:dyDescent="0.25">
      <c r="A26853" s="2">
        <v>44853.356249999997</v>
      </c>
      <c r="B26853" t="s">
        <v>181</v>
      </c>
      <c r="C26853" t="s">
        <v>13553</v>
      </c>
    </row>
    <row r="26854" spans="1:4" x14ac:dyDescent="0.25">
      <c r="A26854" s="2">
        <v>44853.356249999997</v>
      </c>
      <c r="B26854" t="s">
        <v>181</v>
      </c>
      <c r="D26854" t="s">
        <v>12819</v>
      </c>
    </row>
    <row r="26855" spans="1:4" x14ac:dyDescent="0.25">
      <c r="A26855" s="2">
        <v>44853.356249999997</v>
      </c>
      <c r="B26855" t="s">
        <v>181</v>
      </c>
      <c r="D26855" t="s">
        <v>1886</v>
      </c>
    </row>
    <row r="26856" spans="1:4" x14ac:dyDescent="0.25">
      <c r="A26856" s="2">
        <v>44853.356944444444</v>
      </c>
      <c r="B26856" t="s">
        <v>181</v>
      </c>
      <c r="C26856" t="s">
        <v>13554</v>
      </c>
    </row>
    <row r="26857" spans="1:4" x14ac:dyDescent="0.25">
      <c r="A26857" s="2">
        <v>44853.356944444444</v>
      </c>
      <c r="B26857" t="s">
        <v>181</v>
      </c>
      <c r="D26857" t="s">
        <v>12739</v>
      </c>
    </row>
    <row r="26858" spans="1:4" x14ac:dyDescent="0.25">
      <c r="A26858" s="2">
        <v>44853.357638888891</v>
      </c>
      <c r="B26858" t="s">
        <v>181</v>
      </c>
      <c r="C26858" t="s">
        <v>194</v>
      </c>
    </row>
    <row r="26859" spans="1:4" x14ac:dyDescent="0.25">
      <c r="A26859" s="2">
        <v>44853.357638888891</v>
      </c>
      <c r="B26859" t="s">
        <v>181</v>
      </c>
      <c r="C26859" t="s">
        <v>13555</v>
      </c>
    </row>
    <row r="26860" spans="1:4" x14ac:dyDescent="0.25">
      <c r="A26860" s="2">
        <v>44853.357638888891</v>
      </c>
      <c r="B26860" t="s">
        <v>181</v>
      </c>
      <c r="D26860" t="s">
        <v>1042</v>
      </c>
    </row>
    <row r="26861" spans="1:4" x14ac:dyDescent="0.25">
      <c r="A26861" s="2">
        <v>44853.357638888891</v>
      </c>
      <c r="B26861" t="s">
        <v>181</v>
      </c>
      <c r="D26861" t="s">
        <v>12740</v>
      </c>
    </row>
    <row r="26862" spans="1:4" x14ac:dyDescent="0.25">
      <c r="A26862" s="2">
        <v>44853.35833333333</v>
      </c>
      <c r="B26862" t="s">
        <v>181</v>
      </c>
      <c r="C26862" t="s">
        <v>13556</v>
      </c>
    </row>
    <row r="26863" spans="1:4" x14ac:dyDescent="0.25">
      <c r="A26863" s="2">
        <v>44853.35833333333</v>
      </c>
      <c r="B26863" t="s">
        <v>181</v>
      </c>
      <c r="D26863" t="s">
        <v>12742</v>
      </c>
    </row>
    <row r="26864" spans="1:4" x14ac:dyDescent="0.25">
      <c r="A26864" s="2">
        <v>44853.359027777777</v>
      </c>
      <c r="B26864" t="s">
        <v>181</v>
      </c>
      <c r="C26864" t="s">
        <v>194</v>
      </c>
    </row>
    <row r="26865" spans="1:4" x14ac:dyDescent="0.25">
      <c r="A26865" s="2">
        <v>44853.359027777777</v>
      </c>
      <c r="B26865" t="s">
        <v>181</v>
      </c>
      <c r="C26865" t="s">
        <v>13557</v>
      </c>
    </row>
    <row r="26866" spans="1:4" x14ac:dyDescent="0.25">
      <c r="A26866" s="2">
        <v>44853.359027777777</v>
      </c>
      <c r="B26866" t="s">
        <v>181</v>
      </c>
      <c r="C26866" t="s">
        <v>13558</v>
      </c>
    </row>
    <row r="26867" spans="1:4" x14ac:dyDescent="0.25">
      <c r="A26867" s="2">
        <v>44853.359027777777</v>
      </c>
      <c r="B26867" t="s">
        <v>181</v>
      </c>
      <c r="D26867" t="s">
        <v>828</v>
      </c>
    </row>
    <row r="26868" spans="1:4" x14ac:dyDescent="0.25">
      <c r="A26868" s="2">
        <v>44853.359027777777</v>
      </c>
      <c r="B26868" t="s">
        <v>181</v>
      </c>
      <c r="D26868" t="s">
        <v>852</v>
      </c>
    </row>
    <row r="26869" spans="1:4" x14ac:dyDescent="0.25">
      <c r="A26869" s="2">
        <v>44853.359027777777</v>
      </c>
      <c r="B26869" t="s">
        <v>181</v>
      </c>
      <c r="D26869" t="s">
        <v>933</v>
      </c>
    </row>
    <row r="26870" spans="1:4" x14ac:dyDescent="0.25">
      <c r="A26870" s="2">
        <v>44853.359722222223</v>
      </c>
      <c r="B26870" t="s">
        <v>181</v>
      </c>
      <c r="C26870" t="s">
        <v>13559</v>
      </c>
    </row>
    <row r="26871" spans="1:4" x14ac:dyDescent="0.25">
      <c r="A26871" s="2">
        <v>44853.359722222223</v>
      </c>
      <c r="B26871" t="s">
        <v>181</v>
      </c>
      <c r="D26871" t="s">
        <v>842</v>
      </c>
    </row>
    <row r="26872" spans="1:4" x14ac:dyDescent="0.25">
      <c r="A26872" s="2">
        <v>44853.361805555556</v>
      </c>
      <c r="B26872" t="s">
        <v>181</v>
      </c>
      <c r="C26872" t="s">
        <v>13560</v>
      </c>
    </row>
    <row r="26873" spans="1:4" x14ac:dyDescent="0.25">
      <c r="A26873" s="2">
        <v>44853.361805555556</v>
      </c>
      <c r="B26873" t="s">
        <v>181</v>
      </c>
      <c r="C26873" t="s">
        <v>13561</v>
      </c>
    </row>
    <row r="26874" spans="1:4" x14ac:dyDescent="0.25">
      <c r="A26874" s="2">
        <v>44853.361805555556</v>
      </c>
      <c r="B26874" t="s">
        <v>181</v>
      </c>
      <c r="D26874" t="s">
        <v>949</v>
      </c>
    </row>
    <row r="26875" spans="1:4" x14ac:dyDescent="0.25">
      <c r="A26875" s="2">
        <v>44853.361805555556</v>
      </c>
      <c r="B26875" t="s">
        <v>181</v>
      </c>
      <c r="D26875" t="s">
        <v>850</v>
      </c>
    </row>
    <row r="26876" spans="1:4" x14ac:dyDescent="0.25">
      <c r="A26876" s="2">
        <v>44853.362500000003</v>
      </c>
      <c r="B26876" t="s">
        <v>181</v>
      </c>
      <c r="C26876" t="s">
        <v>13562</v>
      </c>
    </row>
    <row r="26877" spans="1:4" x14ac:dyDescent="0.25">
      <c r="A26877" s="2">
        <v>44853.362500000003</v>
      </c>
      <c r="B26877" t="s">
        <v>181</v>
      </c>
      <c r="C26877" t="s">
        <v>8167</v>
      </c>
    </row>
    <row r="26878" spans="1:4" x14ac:dyDescent="0.25">
      <c r="A26878" s="2">
        <v>44853.362500000003</v>
      </c>
      <c r="B26878" t="s">
        <v>181</v>
      </c>
      <c r="D26878" t="s">
        <v>922</v>
      </c>
    </row>
    <row r="26879" spans="1:4" x14ac:dyDescent="0.25">
      <c r="A26879" s="2">
        <v>44853.362500000003</v>
      </c>
      <c r="B26879" t="s">
        <v>181</v>
      </c>
      <c r="D26879" t="s">
        <v>899</v>
      </c>
    </row>
    <row r="26880" spans="1:4" x14ac:dyDescent="0.25">
      <c r="A26880" s="2">
        <v>44853.381249999999</v>
      </c>
      <c r="B26880" t="s">
        <v>192</v>
      </c>
      <c r="C26880" t="s">
        <v>6386</v>
      </c>
    </row>
    <row r="26881" spans="1:4" x14ac:dyDescent="0.25">
      <c r="A26881" s="2">
        <v>44853.381249999999</v>
      </c>
      <c r="B26881" t="s">
        <v>192</v>
      </c>
      <c r="D26881" t="s">
        <v>5055</v>
      </c>
    </row>
    <row r="26882" spans="1:4" x14ac:dyDescent="0.25">
      <c r="A26882" s="2">
        <v>44853.381944444445</v>
      </c>
      <c r="B26882" t="s">
        <v>192</v>
      </c>
      <c r="C26882" t="s">
        <v>6386</v>
      </c>
    </row>
    <row r="26883" spans="1:4" x14ac:dyDescent="0.25">
      <c r="A26883" s="2">
        <v>44853.381944444445</v>
      </c>
      <c r="B26883" t="s">
        <v>192</v>
      </c>
      <c r="D26883" t="s">
        <v>1848</v>
      </c>
    </row>
    <row r="26884" spans="1:4" x14ac:dyDescent="0.25">
      <c r="A26884" s="2">
        <v>44853.383333333331</v>
      </c>
      <c r="B26884" t="s">
        <v>192</v>
      </c>
      <c r="C26884" t="s">
        <v>14133</v>
      </c>
    </row>
    <row r="26885" spans="1:4" x14ac:dyDescent="0.25">
      <c r="A26885" s="2">
        <v>44853.383333333331</v>
      </c>
      <c r="B26885" t="s">
        <v>192</v>
      </c>
      <c r="C26885" t="s">
        <v>6386</v>
      </c>
    </row>
    <row r="26886" spans="1:4" x14ac:dyDescent="0.25">
      <c r="A26886" s="2">
        <v>44853.383333333331</v>
      </c>
      <c r="B26886" t="s">
        <v>192</v>
      </c>
      <c r="C26886" t="s">
        <v>14134</v>
      </c>
    </row>
    <row r="26887" spans="1:4" x14ac:dyDescent="0.25">
      <c r="A26887" s="2">
        <v>44853.383333333331</v>
      </c>
      <c r="B26887" t="s">
        <v>192</v>
      </c>
      <c r="D26887" t="s">
        <v>1877</v>
      </c>
    </row>
    <row r="26888" spans="1:4" x14ac:dyDescent="0.25">
      <c r="A26888" s="2">
        <v>44853.383333333331</v>
      </c>
      <c r="B26888" t="s">
        <v>192</v>
      </c>
      <c r="D26888" t="s">
        <v>1902</v>
      </c>
    </row>
    <row r="26889" spans="1:4" x14ac:dyDescent="0.25">
      <c r="A26889" s="2">
        <v>44853.383333333331</v>
      </c>
      <c r="B26889" t="s">
        <v>192</v>
      </c>
      <c r="D26889" t="s">
        <v>12743</v>
      </c>
    </row>
    <row r="26890" spans="1:4" x14ac:dyDescent="0.25">
      <c r="A26890" s="2">
        <v>44853.384027777778</v>
      </c>
      <c r="B26890" t="s">
        <v>192</v>
      </c>
      <c r="C26890" t="s">
        <v>14135</v>
      </c>
    </row>
    <row r="26891" spans="1:4" x14ac:dyDescent="0.25">
      <c r="A26891" s="2">
        <v>44853.384027777778</v>
      </c>
      <c r="B26891" t="s">
        <v>192</v>
      </c>
      <c r="C26891" t="s">
        <v>14136</v>
      </c>
    </row>
    <row r="26892" spans="1:4" x14ac:dyDescent="0.25">
      <c r="A26892" s="2">
        <v>44853.384027777778</v>
      </c>
      <c r="B26892" t="s">
        <v>192</v>
      </c>
      <c r="D26892" t="s">
        <v>12742</v>
      </c>
    </row>
    <row r="26893" spans="1:4" x14ac:dyDescent="0.25">
      <c r="A26893" s="2">
        <v>44853.384027777778</v>
      </c>
      <c r="B26893" t="s">
        <v>192</v>
      </c>
      <c r="D26893" t="s">
        <v>12739</v>
      </c>
    </row>
    <row r="26894" spans="1:4" x14ac:dyDescent="0.25">
      <c r="A26894" s="2">
        <v>44853.386111111111</v>
      </c>
      <c r="B26894" t="s">
        <v>192</v>
      </c>
      <c r="C26894" t="s">
        <v>14137</v>
      </c>
    </row>
    <row r="26895" spans="1:4" x14ac:dyDescent="0.25">
      <c r="A26895" s="2">
        <v>44853.386111111111</v>
      </c>
      <c r="B26895" t="s">
        <v>192</v>
      </c>
      <c r="C26895" t="s">
        <v>14138</v>
      </c>
    </row>
    <row r="26896" spans="1:4" x14ac:dyDescent="0.25">
      <c r="A26896" s="2">
        <v>44853.386111111111</v>
      </c>
      <c r="B26896" t="s">
        <v>192</v>
      </c>
      <c r="D26896" t="s">
        <v>12824</v>
      </c>
    </row>
    <row r="26897" spans="1:4" x14ac:dyDescent="0.25">
      <c r="A26897" s="2">
        <v>44853.386111111111</v>
      </c>
      <c r="B26897" t="s">
        <v>192</v>
      </c>
      <c r="D26897" t="s">
        <v>12742</v>
      </c>
    </row>
    <row r="26898" spans="1:4" x14ac:dyDescent="0.25">
      <c r="A26898" s="2">
        <v>44853.386805555558</v>
      </c>
      <c r="B26898" t="s">
        <v>192</v>
      </c>
      <c r="C26898" t="s">
        <v>14139</v>
      </c>
    </row>
    <row r="26899" spans="1:4" x14ac:dyDescent="0.25">
      <c r="A26899" s="2">
        <v>44853.386805555558</v>
      </c>
      <c r="B26899" t="s">
        <v>192</v>
      </c>
      <c r="C26899" t="s">
        <v>6386</v>
      </c>
    </row>
    <row r="26900" spans="1:4" x14ac:dyDescent="0.25">
      <c r="A26900" s="2">
        <v>44853.386805555558</v>
      </c>
      <c r="B26900" t="s">
        <v>192</v>
      </c>
      <c r="C26900" t="s">
        <v>6852</v>
      </c>
    </row>
    <row r="26901" spans="1:4" x14ac:dyDescent="0.25">
      <c r="A26901" s="2">
        <v>44853.386805555558</v>
      </c>
      <c r="B26901" t="s">
        <v>192</v>
      </c>
      <c r="C26901" t="s">
        <v>194</v>
      </c>
    </row>
    <row r="26902" spans="1:4" x14ac:dyDescent="0.25">
      <c r="A26902" s="2">
        <v>44853.386805555558</v>
      </c>
      <c r="B26902" t="s">
        <v>192</v>
      </c>
      <c r="D26902" t="s">
        <v>844</v>
      </c>
    </row>
    <row r="26903" spans="1:4" x14ac:dyDescent="0.25">
      <c r="A26903" s="2">
        <v>44853.386805555558</v>
      </c>
      <c r="B26903" t="s">
        <v>192</v>
      </c>
      <c r="D26903" t="s">
        <v>845</v>
      </c>
    </row>
    <row r="26904" spans="1:4" x14ac:dyDescent="0.25">
      <c r="A26904" s="2">
        <v>44853.386805555558</v>
      </c>
      <c r="B26904" t="s">
        <v>192</v>
      </c>
      <c r="D26904" t="s">
        <v>995</v>
      </c>
    </row>
    <row r="26905" spans="1:4" x14ac:dyDescent="0.25">
      <c r="A26905" s="2">
        <v>44853.386805555558</v>
      </c>
      <c r="B26905" t="s">
        <v>192</v>
      </c>
      <c r="D26905" t="s">
        <v>916</v>
      </c>
    </row>
    <row r="26906" spans="1:4" x14ac:dyDescent="0.25">
      <c r="A26906" s="2">
        <v>44853.387499999997</v>
      </c>
      <c r="B26906" t="s">
        <v>192</v>
      </c>
      <c r="C26906" t="s">
        <v>14140</v>
      </c>
    </row>
    <row r="26907" spans="1:4" x14ac:dyDescent="0.25">
      <c r="A26907" s="2">
        <v>44853.387499999997</v>
      </c>
      <c r="B26907" t="s">
        <v>192</v>
      </c>
      <c r="D26907" t="s">
        <v>915</v>
      </c>
    </row>
    <row r="26908" spans="1:4" x14ac:dyDescent="0.25">
      <c r="A26908" s="2">
        <v>44853.388194444444</v>
      </c>
      <c r="B26908" t="s">
        <v>192</v>
      </c>
      <c r="C26908" t="s">
        <v>14141</v>
      </c>
    </row>
    <row r="26909" spans="1:4" x14ac:dyDescent="0.25">
      <c r="A26909" s="2">
        <v>44853.388194444444</v>
      </c>
      <c r="B26909" t="s">
        <v>192</v>
      </c>
      <c r="C26909" t="s">
        <v>12910</v>
      </c>
    </row>
    <row r="26910" spans="1:4" x14ac:dyDescent="0.25">
      <c r="A26910" s="2">
        <v>44853.388194444444</v>
      </c>
      <c r="B26910" t="s">
        <v>192</v>
      </c>
      <c r="C26910" t="s">
        <v>9159</v>
      </c>
    </row>
    <row r="26911" spans="1:4" x14ac:dyDescent="0.25">
      <c r="A26911" s="2">
        <v>44853.388194444444</v>
      </c>
      <c r="B26911" t="s">
        <v>192</v>
      </c>
      <c r="D26911" t="s">
        <v>913</v>
      </c>
    </row>
    <row r="26912" spans="1:4" x14ac:dyDescent="0.25">
      <c r="A26912" s="2">
        <v>44853.388194444444</v>
      </c>
      <c r="B26912" t="s">
        <v>192</v>
      </c>
      <c r="D26912" t="s">
        <v>914</v>
      </c>
    </row>
    <row r="26913" spans="1:4" x14ac:dyDescent="0.25">
      <c r="A26913" s="2">
        <v>44853.388194444444</v>
      </c>
      <c r="B26913" t="s">
        <v>192</v>
      </c>
      <c r="D26913" t="s">
        <v>917</v>
      </c>
    </row>
    <row r="26914" spans="1:4" x14ac:dyDescent="0.25">
      <c r="A26914" s="2">
        <v>44853.407638888886</v>
      </c>
      <c r="B26914" t="s">
        <v>169</v>
      </c>
      <c r="C26914" t="s">
        <v>14898</v>
      </c>
    </row>
    <row r="26915" spans="1:4" x14ac:dyDescent="0.25">
      <c r="A26915" s="2">
        <v>44853.407638888886</v>
      </c>
      <c r="B26915" t="s">
        <v>169</v>
      </c>
      <c r="D26915" t="s">
        <v>5010</v>
      </c>
    </row>
    <row r="26916" spans="1:4" x14ac:dyDescent="0.25">
      <c r="A26916" s="2">
        <v>44853.408333333333</v>
      </c>
      <c r="B26916" t="s">
        <v>169</v>
      </c>
      <c r="C26916" t="s">
        <v>14899</v>
      </c>
    </row>
    <row r="26917" spans="1:4" x14ac:dyDescent="0.25">
      <c r="A26917" s="2">
        <v>44853.408333333333</v>
      </c>
      <c r="B26917" t="s">
        <v>169</v>
      </c>
      <c r="D26917" t="s">
        <v>1892</v>
      </c>
    </row>
    <row r="26918" spans="1:4" x14ac:dyDescent="0.25">
      <c r="A26918" s="2">
        <v>44853.40902777778</v>
      </c>
      <c r="B26918" t="s">
        <v>169</v>
      </c>
      <c r="C26918" t="s">
        <v>14900</v>
      </c>
    </row>
    <row r="26919" spans="1:4" x14ac:dyDescent="0.25">
      <c r="A26919" s="2">
        <v>44853.40902777778</v>
      </c>
      <c r="B26919" t="s">
        <v>169</v>
      </c>
      <c r="D26919" t="s">
        <v>12760</v>
      </c>
    </row>
    <row r="26920" spans="1:4" x14ac:dyDescent="0.25">
      <c r="A26920" s="2">
        <v>44853.411111111112</v>
      </c>
      <c r="B26920" t="s">
        <v>169</v>
      </c>
      <c r="C26920" t="s">
        <v>14901</v>
      </c>
    </row>
    <row r="26921" spans="1:4" x14ac:dyDescent="0.25">
      <c r="A26921" s="2">
        <v>44853.411111111112</v>
      </c>
      <c r="B26921" t="s">
        <v>169</v>
      </c>
      <c r="D26921" t="s">
        <v>12819</v>
      </c>
    </row>
    <row r="26922" spans="1:4" x14ac:dyDescent="0.25">
      <c r="A26922" s="2">
        <v>44853.411805555559</v>
      </c>
      <c r="B26922" t="s">
        <v>169</v>
      </c>
      <c r="C26922" t="s">
        <v>14902</v>
      </c>
    </row>
    <row r="26923" spans="1:4" x14ac:dyDescent="0.25">
      <c r="A26923" s="2">
        <v>44853.411805555559</v>
      </c>
      <c r="B26923" t="s">
        <v>169</v>
      </c>
      <c r="C26923" t="s">
        <v>14903</v>
      </c>
    </row>
    <row r="26924" spans="1:4" x14ac:dyDescent="0.25">
      <c r="A26924" s="2">
        <v>44853.411805555559</v>
      </c>
      <c r="B26924" t="s">
        <v>169</v>
      </c>
      <c r="D26924" t="s">
        <v>12739</v>
      </c>
    </row>
    <row r="26925" spans="1:4" x14ac:dyDescent="0.25">
      <c r="A26925" s="2">
        <v>44853.411805555559</v>
      </c>
      <c r="B26925" t="s">
        <v>169</v>
      </c>
      <c r="D26925" t="s">
        <v>12743</v>
      </c>
    </row>
    <row r="26926" spans="1:4" x14ac:dyDescent="0.25">
      <c r="A26926" s="2">
        <v>44853.413194444445</v>
      </c>
      <c r="B26926" t="s">
        <v>169</v>
      </c>
      <c r="C26926" t="s">
        <v>14904</v>
      </c>
    </row>
    <row r="26927" spans="1:4" x14ac:dyDescent="0.25">
      <c r="A26927" s="2">
        <v>44853.413194444445</v>
      </c>
      <c r="B26927" t="s">
        <v>169</v>
      </c>
      <c r="D26927" t="s">
        <v>12742</v>
      </c>
    </row>
    <row r="26928" spans="1:4" x14ac:dyDescent="0.25">
      <c r="A26928" s="2">
        <v>44853.413888888892</v>
      </c>
      <c r="B26928" t="s">
        <v>169</v>
      </c>
      <c r="C26928" t="s">
        <v>14905</v>
      </c>
    </row>
    <row r="26929" spans="1:4" x14ac:dyDescent="0.25">
      <c r="A26929" s="2">
        <v>44853.413888888892</v>
      </c>
      <c r="B26929" t="s">
        <v>178</v>
      </c>
      <c r="C26929" t="s">
        <v>6443</v>
      </c>
    </row>
    <row r="26930" spans="1:4" x14ac:dyDescent="0.25">
      <c r="A26930" s="2">
        <v>44853.413888888892</v>
      </c>
      <c r="B26930" t="s">
        <v>178</v>
      </c>
      <c r="C26930" t="s">
        <v>6443</v>
      </c>
    </row>
    <row r="26931" spans="1:4" x14ac:dyDescent="0.25">
      <c r="A26931" s="2">
        <v>44853.413888888892</v>
      </c>
      <c r="B26931" t="s">
        <v>178</v>
      </c>
      <c r="C26931" t="s">
        <v>15066</v>
      </c>
    </row>
    <row r="26932" spans="1:4" x14ac:dyDescent="0.25">
      <c r="A26932" s="2">
        <v>44853.413888888892</v>
      </c>
      <c r="B26932" t="s">
        <v>169</v>
      </c>
      <c r="D26932" t="s">
        <v>952</v>
      </c>
    </row>
    <row r="26933" spans="1:4" x14ac:dyDescent="0.25">
      <c r="A26933" s="2">
        <v>44853.413888888892</v>
      </c>
      <c r="B26933" t="s">
        <v>178</v>
      </c>
      <c r="D26933" t="s">
        <v>5020</v>
      </c>
    </row>
    <row r="26934" spans="1:4" x14ac:dyDescent="0.25">
      <c r="A26934" s="2">
        <v>44853.413888888892</v>
      </c>
      <c r="B26934" t="s">
        <v>178</v>
      </c>
      <c r="D26934" t="s">
        <v>1848</v>
      </c>
    </row>
    <row r="26935" spans="1:4" x14ac:dyDescent="0.25">
      <c r="A26935" s="2">
        <v>44853.413888888892</v>
      </c>
      <c r="B26935" t="s">
        <v>178</v>
      </c>
      <c r="D26935" t="s">
        <v>1858</v>
      </c>
    </row>
    <row r="26936" spans="1:4" x14ac:dyDescent="0.25">
      <c r="A26936" s="2">
        <v>44853.414583333331</v>
      </c>
      <c r="B26936" t="s">
        <v>178</v>
      </c>
      <c r="C26936" t="s">
        <v>15067</v>
      </c>
    </row>
    <row r="26937" spans="1:4" x14ac:dyDescent="0.25">
      <c r="A26937" s="2">
        <v>44853.414583333331</v>
      </c>
      <c r="B26937" t="s">
        <v>178</v>
      </c>
      <c r="C26937" t="s">
        <v>6925</v>
      </c>
    </row>
    <row r="26938" spans="1:4" x14ac:dyDescent="0.25">
      <c r="A26938" s="2">
        <v>44853.414583333331</v>
      </c>
      <c r="B26938" t="s">
        <v>178</v>
      </c>
      <c r="C26938" t="s">
        <v>6443</v>
      </c>
    </row>
    <row r="26939" spans="1:4" x14ac:dyDescent="0.25">
      <c r="A26939" s="2">
        <v>44853.414583333331</v>
      </c>
      <c r="B26939" t="s">
        <v>178</v>
      </c>
      <c r="C26939" t="s">
        <v>6596</v>
      </c>
    </row>
    <row r="26940" spans="1:4" x14ac:dyDescent="0.25">
      <c r="A26940" s="2">
        <v>44853.414583333331</v>
      </c>
      <c r="B26940" t="s">
        <v>178</v>
      </c>
      <c r="C26940" t="s">
        <v>15068</v>
      </c>
    </row>
    <row r="26941" spans="1:4" x14ac:dyDescent="0.25">
      <c r="A26941" s="2">
        <v>44853.414583333331</v>
      </c>
      <c r="B26941" t="s">
        <v>178</v>
      </c>
      <c r="C26941" t="s">
        <v>15069</v>
      </c>
    </row>
    <row r="26942" spans="1:4" x14ac:dyDescent="0.25">
      <c r="A26942" s="2">
        <v>44853.414583333331</v>
      </c>
      <c r="B26942" t="s">
        <v>178</v>
      </c>
      <c r="D26942" t="s">
        <v>5040</v>
      </c>
    </row>
    <row r="26943" spans="1:4" x14ac:dyDescent="0.25">
      <c r="A26943" s="2">
        <v>44853.414583333331</v>
      </c>
      <c r="B26943" t="s">
        <v>178</v>
      </c>
      <c r="D26943" t="s">
        <v>12739</v>
      </c>
    </row>
    <row r="26944" spans="1:4" x14ac:dyDescent="0.25">
      <c r="A26944" s="2">
        <v>44853.414583333331</v>
      </c>
      <c r="B26944" t="s">
        <v>178</v>
      </c>
      <c r="D26944" t="s">
        <v>1861</v>
      </c>
    </row>
    <row r="26945" spans="1:4" x14ac:dyDescent="0.25">
      <c r="A26945" s="2">
        <v>44853.414583333331</v>
      </c>
      <c r="B26945" t="s">
        <v>178</v>
      </c>
      <c r="D26945" t="s">
        <v>12743</v>
      </c>
    </row>
    <row r="26946" spans="1:4" x14ac:dyDescent="0.25">
      <c r="A26946" s="2">
        <v>44853.414583333331</v>
      </c>
      <c r="B26946" t="s">
        <v>178</v>
      </c>
      <c r="D26946" t="s">
        <v>12819</v>
      </c>
    </row>
    <row r="26947" spans="1:4" x14ac:dyDescent="0.25">
      <c r="A26947" s="2">
        <v>44853.414583333331</v>
      </c>
      <c r="B26947" t="s">
        <v>178</v>
      </c>
      <c r="D26947" t="s">
        <v>12760</v>
      </c>
    </row>
    <row r="26948" spans="1:4" x14ac:dyDescent="0.25">
      <c r="A26948" s="2">
        <v>44853.417361111111</v>
      </c>
      <c r="B26948" t="s">
        <v>171</v>
      </c>
      <c r="C26948" t="s">
        <v>7434</v>
      </c>
    </row>
    <row r="26949" spans="1:4" x14ac:dyDescent="0.25">
      <c r="A26949" s="2">
        <v>44853.417361111111</v>
      </c>
      <c r="B26949" t="s">
        <v>171</v>
      </c>
      <c r="D26949" t="s">
        <v>5028</v>
      </c>
    </row>
    <row r="26950" spans="1:4" x14ac:dyDescent="0.25">
      <c r="A26950" s="2">
        <v>44853.418055555558</v>
      </c>
      <c r="B26950" t="s">
        <v>171</v>
      </c>
      <c r="C26950" t="s">
        <v>15070</v>
      </c>
    </row>
    <row r="26951" spans="1:4" x14ac:dyDescent="0.25">
      <c r="A26951" s="2">
        <v>44853.418055555558</v>
      </c>
      <c r="B26951" t="s">
        <v>171</v>
      </c>
      <c r="C26951" t="s">
        <v>6443</v>
      </c>
    </row>
    <row r="26952" spans="1:4" x14ac:dyDescent="0.25">
      <c r="A26952" s="2">
        <v>44853.418055555558</v>
      </c>
      <c r="B26952" t="s">
        <v>171</v>
      </c>
      <c r="C26952" t="s">
        <v>9744</v>
      </c>
    </row>
    <row r="26953" spans="1:4" x14ac:dyDescent="0.25">
      <c r="A26953" s="2">
        <v>44853.418055555558</v>
      </c>
      <c r="B26953" t="s">
        <v>171</v>
      </c>
      <c r="C26953" t="s">
        <v>6443</v>
      </c>
    </row>
    <row r="26954" spans="1:4" x14ac:dyDescent="0.25">
      <c r="A26954" s="2">
        <v>44853.418055555558</v>
      </c>
      <c r="B26954" t="s">
        <v>171</v>
      </c>
      <c r="C26954" t="s">
        <v>1538</v>
      </c>
    </row>
    <row r="26955" spans="1:4" x14ac:dyDescent="0.25">
      <c r="A26955" s="2">
        <v>44853.418055555558</v>
      </c>
      <c r="B26955" t="s">
        <v>171</v>
      </c>
      <c r="D26955" t="s">
        <v>1879</v>
      </c>
    </row>
    <row r="26956" spans="1:4" x14ac:dyDescent="0.25">
      <c r="A26956" s="2">
        <v>44853.418055555558</v>
      </c>
      <c r="B26956" t="s">
        <v>171</v>
      </c>
      <c r="D26956" t="s">
        <v>1852</v>
      </c>
    </row>
    <row r="26957" spans="1:4" x14ac:dyDescent="0.25">
      <c r="A26957" s="2">
        <v>44853.418055555558</v>
      </c>
      <c r="B26957" t="s">
        <v>171</v>
      </c>
      <c r="D26957" t="s">
        <v>12739</v>
      </c>
    </row>
    <row r="26958" spans="1:4" x14ac:dyDescent="0.25">
      <c r="A26958" s="2">
        <v>44853.418055555558</v>
      </c>
      <c r="B26958" t="s">
        <v>171</v>
      </c>
      <c r="D26958" t="s">
        <v>1861</v>
      </c>
    </row>
    <row r="26959" spans="1:4" x14ac:dyDescent="0.25">
      <c r="A26959" s="2">
        <v>44853.418055555558</v>
      </c>
      <c r="B26959" t="s">
        <v>171</v>
      </c>
      <c r="D26959" t="s">
        <v>12760</v>
      </c>
    </row>
    <row r="26960" spans="1:4" x14ac:dyDescent="0.25">
      <c r="A26960" s="2">
        <v>44853.419444444444</v>
      </c>
      <c r="B26960" t="s">
        <v>183</v>
      </c>
      <c r="C26960" t="s">
        <v>1249</v>
      </c>
    </row>
    <row r="26961" spans="1:4" x14ac:dyDescent="0.25">
      <c r="A26961" s="2">
        <v>44853.419444444444</v>
      </c>
      <c r="B26961" t="s">
        <v>183</v>
      </c>
      <c r="C26961" t="s">
        <v>1249</v>
      </c>
    </row>
    <row r="26962" spans="1:4" x14ac:dyDescent="0.25">
      <c r="A26962" s="2">
        <v>44853.419444444444</v>
      </c>
      <c r="B26962" t="s">
        <v>183</v>
      </c>
      <c r="C26962" t="s">
        <v>13223</v>
      </c>
    </row>
    <row r="26963" spans="1:4" x14ac:dyDescent="0.25">
      <c r="A26963" s="2">
        <v>44853.419444444444</v>
      </c>
      <c r="B26963" t="s">
        <v>183</v>
      </c>
      <c r="D26963" t="s">
        <v>4996</v>
      </c>
    </row>
    <row r="26964" spans="1:4" x14ac:dyDescent="0.25">
      <c r="A26964" s="2">
        <v>44853.419444444444</v>
      </c>
      <c r="B26964" t="s">
        <v>183</v>
      </c>
      <c r="D26964" t="s">
        <v>1848</v>
      </c>
    </row>
    <row r="26965" spans="1:4" x14ac:dyDescent="0.25">
      <c r="A26965" s="2">
        <v>44853.419444444444</v>
      </c>
      <c r="B26965" t="s">
        <v>183</v>
      </c>
      <c r="D26965" t="s">
        <v>12760</v>
      </c>
    </row>
    <row r="26966" spans="1:4" x14ac:dyDescent="0.25">
      <c r="A26966" s="2">
        <v>44853.420138888891</v>
      </c>
      <c r="B26966" t="s">
        <v>183</v>
      </c>
      <c r="C26966" t="s">
        <v>13224</v>
      </c>
    </row>
    <row r="26967" spans="1:4" x14ac:dyDescent="0.25">
      <c r="A26967" s="2">
        <v>44853.420138888891</v>
      </c>
      <c r="B26967" t="s">
        <v>183</v>
      </c>
      <c r="C26967" t="s">
        <v>1249</v>
      </c>
    </row>
    <row r="26968" spans="1:4" x14ac:dyDescent="0.25">
      <c r="A26968" s="2">
        <v>44853.420138888891</v>
      </c>
      <c r="B26968" t="s">
        <v>183</v>
      </c>
      <c r="C26968" t="s">
        <v>1249</v>
      </c>
    </row>
    <row r="26969" spans="1:4" x14ac:dyDescent="0.25">
      <c r="A26969" s="2">
        <v>44853.420138888891</v>
      </c>
      <c r="B26969" t="s">
        <v>183</v>
      </c>
      <c r="C26969" t="s">
        <v>13225</v>
      </c>
    </row>
    <row r="26970" spans="1:4" x14ac:dyDescent="0.25">
      <c r="A26970" s="2">
        <v>44853.420138888891</v>
      </c>
      <c r="B26970" t="s">
        <v>183</v>
      </c>
      <c r="C26970" t="s">
        <v>205</v>
      </c>
    </row>
    <row r="26971" spans="1:4" x14ac:dyDescent="0.25">
      <c r="A26971" s="2">
        <v>44853.420138888891</v>
      </c>
      <c r="B26971" t="s">
        <v>183</v>
      </c>
      <c r="D26971" t="s">
        <v>12819</v>
      </c>
    </row>
    <row r="26972" spans="1:4" x14ac:dyDescent="0.25">
      <c r="A26972" s="2">
        <v>44853.420138888891</v>
      </c>
      <c r="B26972" t="s">
        <v>183</v>
      </c>
      <c r="D26972" t="s">
        <v>1897</v>
      </c>
    </row>
    <row r="26973" spans="1:4" x14ac:dyDescent="0.25">
      <c r="A26973" s="2">
        <v>44853.420138888891</v>
      </c>
      <c r="B26973" t="s">
        <v>183</v>
      </c>
      <c r="D26973" t="s">
        <v>1852</v>
      </c>
    </row>
    <row r="26974" spans="1:4" x14ac:dyDescent="0.25">
      <c r="A26974" s="2">
        <v>44853.420138888891</v>
      </c>
      <c r="B26974" t="s">
        <v>183</v>
      </c>
      <c r="D26974" t="s">
        <v>12743</v>
      </c>
    </row>
    <row r="26975" spans="1:4" x14ac:dyDescent="0.25">
      <c r="A26975" s="2">
        <v>44853.420138888891</v>
      </c>
      <c r="B26975" t="s">
        <v>183</v>
      </c>
      <c r="D26975" t="s">
        <v>12819</v>
      </c>
    </row>
    <row r="26976" spans="1:4" x14ac:dyDescent="0.25">
      <c r="A26976" s="2">
        <v>44853.421527777777</v>
      </c>
      <c r="B26976" t="s">
        <v>183</v>
      </c>
      <c r="C26976" t="s">
        <v>13226</v>
      </c>
    </row>
    <row r="26977" spans="1:4" x14ac:dyDescent="0.25">
      <c r="A26977" s="2">
        <v>44853.421527777777</v>
      </c>
      <c r="B26977" t="s">
        <v>183</v>
      </c>
      <c r="C26977" t="s">
        <v>6386</v>
      </c>
    </row>
    <row r="26978" spans="1:4" x14ac:dyDescent="0.25">
      <c r="A26978" s="2">
        <v>44853.421527777777</v>
      </c>
      <c r="B26978" t="s">
        <v>183</v>
      </c>
      <c r="D26978" t="s">
        <v>12739</v>
      </c>
    </row>
    <row r="26979" spans="1:4" x14ac:dyDescent="0.25">
      <c r="A26979" s="2">
        <v>44853.421527777777</v>
      </c>
      <c r="B26979" t="s">
        <v>183</v>
      </c>
      <c r="D26979" t="s">
        <v>1861</v>
      </c>
    </row>
    <row r="26980" spans="1:4" x14ac:dyDescent="0.25">
      <c r="A26980" s="2">
        <v>44853.422222222223</v>
      </c>
      <c r="B26980" t="s">
        <v>183</v>
      </c>
      <c r="C26980" t="s">
        <v>7557</v>
      </c>
    </row>
    <row r="26981" spans="1:4" x14ac:dyDescent="0.25">
      <c r="A26981" s="2">
        <v>44853.422222222223</v>
      </c>
      <c r="B26981" t="s">
        <v>183</v>
      </c>
      <c r="C26981" t="s">
        <v>1538</v>
      </c>
    </row>
    <row r="26982" spans="1:4" x14ac:dyDescent="0.25">
      <c r="A26982" s="2">
        <v>44853.422222222223</v>
      </c>
      <c r="B26982" t="s">
        <v>183</v>
      </c>
      <c r="C26982" t="s">
        <v>13227</v>
      </c>
    </row>
    <row r="26983" spans="1:4" x14ac:dyDescent="0.25">
      <c r="A26983" s="2">
        <v>44853.422222222223</v>
      </c>
      <c r="B26983" t="s">
        <v>183</v>
      </c>
      <c r="C26983" t="s">
        <v>7606</v>
      </c>
    </row>
    <row r="26984" spans="1:4" x14ac:dyDescent="0.25">
      <c r="A26984" s="2">
        <v>44853.422222222223</v>
      </c>
      <c r="B26984" t="s">
        <v>183</v>
      </c>
      <c r="C26984" t="s">
        <v>391</v>
      </c>
    </row>
    <row r="26985" spans="1:4" x14ac:dyDescent="0.25">
      <c r="A26985" s="2">
        <v>44853.422222222223</v>
      </c>
      <c r="B26985" t="s">
        <v>183</v>
      </c>
      <c r="C26985" t="s">
        <v>1249</v>
      </c>
    </row>
    <row r="26986" spans="1:4" x14ac:dyDescent="0.25">
      <c r="A26986" s="2">
        <v>44853.422222222223</v>
      </c>
      <c r="B26986" t="s">
        <v>183</v>
      </c>
      <c r="C26986" t="s">
        <v>13228</v>
      </c>
    </row>
    <row r="26987" spans="1:4" x14ac:dyDescent="0.25">
      <c r="A26987" s="2">
        <v>44853.422222222223</v>
      </c>
      <c r="B26987" t="s">
        <v>183</v>
      </c>
      <c r="C26987" t="s">
        <v>4216</v>
      </c>
    </row>
    <row r="26988" spans="1:4" x14ac:dyDescent="0.25">
      <c r="A26988" s="2">
        <v>44853.422222222223</v>
      </c>
      <c r="B26988" t="s">
        <v>183</v>
      </c>
      <c r="D26988" t="s">
        <v>842</v>
      </c>
    </row>
    <row r="26989" spans="1:4" x14ac:dyDescent="0.25">
      <c r="A26989" s="2">
        <v>44853.422222222223</v>
      </c>
      <c r="B26989" t="s">
        <v>183</v>
      </c>
      <c r="D26989" t="s">
        <v>932</v>
      </c>
    </row>
    <row r="26990" spans="1:4" x14ac:dyDescent="0.25">
      <c r="A26990" s="2">
        <v>44853.422222222223</v>
      </c>
      <c r="B26990" t="s">
        <v>183</v>
      </c>
      <c r="D26990" t="s">
        <v>1855</v>
      </c>
    </row>
    <row r="26991" spans="1:4" x14ac:dyDescent="0.25">
      <c r="A26991" s="2">
        <v>44853.422222222223</v>
      </c>
      <c r="B26991" t="s">
        <v>183</v>
      </c>
      <c r="D26991" t="s">
        <v>1854</v>
      </c>
    </row>
    <row r="26992" spans="1:4" x14ac:dyDescent="0.25">
      <c r="A26992" s="2">
        <v>44853.422222222223</v>
      </c>
      <c r="B26992" t="s">
        <v>183</v>
      </c>
      <c r="D26992" t="s">
        <v>852</v>
      </c>
    </row>
    <row r="26993" spans="1:4" x14ac:dyDescent="0.25">
      <c r="A26993" s="2">
        <v>44853.422222222223</v>
      </c>
      <c r="B26993" t="s">
        <v>183</v>
      </c>
      <c r="D26993" t="s">
        <v>933</v>
      </c>
    </row>
    <row r="26994" spans="1:4" x14ac:dyDescent="0.25">
      <c r="A26994" s="2">
        <v>44853.422222222223</v>
      </c>
      <c r="B26994" t="s">
        <v>183</v>
      </c>
      <c r="D26994" t="s">
        <v>850</v>
      </c>
    </row>
    <row r="26995" spans="1:4" x14ac:dyDescent="0.25">
      <c r="A26995" s="2">
        <v>44853.422222222223</v>
      </c>
      <c r="B26995" t="s">
        <v>183</v>
      </c>
      <c r="D26995" t="s">
        <v>893</v>
      </c>
    </row>
    <row r="26996" spans="1:4" x14ac:dyDescent="0.25">
      <c r="A26996" s="2">
        <v>44853.42291666667</v>
      </c>
      <c r="B26996" t="s">
        <v>183</v>
      </c>
      <c r="C26996" t="s">
        <v>13229</v>
      </c>
    </row>
    <row r="26997" spans="1:4" x14ac:dyDescent="0.25">
      <c r="A26997" s="2">
        <v>44853.42291666667</v>
      </c>
      <c r="B26997" t="s">
        <v>183</v>
      </c>
      <c r="C26997" t="s">
        <v>6386</v>
      </c>
    </row>
    <row r="26998" spans="1:4" x14ac:dyDescent="0.25">
      <c r="A26998" s="2">
        <v>44853.42291666667</v>
      </c>
      <c r="B26998" t="s">
        <v>183</v>
      </c>
      <c r="C26998" t="s">
        <v>13230</v>
      </c>
    </row>
    <row r="26999" spans="1:4" x14ac:dyDescent="0.25">
      <c r="A26999" s="2">
        <v>44853.42291666667</v>
      </c>
      <c r="B26999" t="s">
        <v>183</v>
      </c>
      <c r="C26999" t="s">
        <v>1249</v>
      </c>
    </row>
    <row r="27000" spans="1:4" x14ac:dyDescent="0.25">
      <c r="A27000" s="2">
        <v>44853.42291666667</v>
      </c>
      <c r="B27000" t="s">
        <v>183</v>
      </c>
      <c r="C27000" t="s">
        <v>1249</v>
      </c>
    </row>
    <row r="27001" spans="1:4" x14ac:dyDescent="0.25">
      <c r="A27001" s="2">
        <v>44853.42291666667</v>
      </c>
      <c r="B27001" t="s">
        <v>183</v>
      </c>
      <c r="C27001" t="s">
        <v>13231</v>
      </c>
    </row>
    <row r="27002" spans="1:4" x14ac:dyDescent="0.25">
      <c r="A27002" s="2">
        <v>44853.42291666667</v>
      </c>
      <c r="B27002" t="s">
        <v>183</v>
      </c>
      <c r="D27002" t="s">
        <v>828</v>
      </c>
    </row>
    <row r="27003" spans="1:4" x14ac:dyDescent="0.25">
      <c r="A27003" s="2">
        <v>44853.42291666667</v>
      </c>
      <c r="B27003" t="s">
        <v>183</v>
      </c>
      <c r="D27003" t="s">
        <v>892</v>
      </c>
    </row>
    <row r="27004" spans="1:4" x14ac:dyDescent="0.25">
      <c r="A27004" s="2">
        <v>44853.42291666667</v>
      </c>
      <c r="B27004" t="s">
        <v>183</v>
      </c>
      <c r="D27004" t="s">
        <v>844</v>
      </c>
    </row>
    <row r="27005" spans="1:4" x14ac:dyDescent="0.25">
      <c r="A27005" s="2">
        <v>44853.42291666667</v>
      </c>
      <c r="B27005" t="s">
        <v>183</v>
      </c>
      <c r="D27005" t="s">
        <v>845</v>
      </c>
    </row>
    <row r="27006" spans="1:4" x14ac:dyDescent="0.25">
      <c r="A27006" s="2">
        <v>44853.42291666667</v>
      </c>
      <c r="B27006" t="s">
        <v>183</v>
      </c>
      <c r="D27006" t="s">
        <v>825</v>
      </c>
    </row>
    <row r="27007" spans="1:4" x14ac:dyDescent="0.25">
      <c r="A27007" s="2">
        <v>44853.42291666667</v>
      </c>
      <c r="B27007" t="s">
        <v>183</v>
      </c>
      <c r="D27007" t="s">
        <v>826</v>
      </c>
    </row>
    <row r="27008" spans="1:4" x14ac:dyDescent="0.25">
      <c r="A27008" s="2">
        <v>44853.423611111109</v>
      </c>
      <c r="B27008" t="s">
        <v>183</v>
      </c>
      <c r="C27008" t="s">
        <v>13232</v>
      </c>
    </row>
    <row r="27009" spans="1:4" x14ac:dyDescent="0.25">
      <c r="A27009" s="2">
        <v>44853.423611111109</v>
      </c>
      <c r="B27009" t="s">
        <v>183</v>
      </c>
      <c r="D27009" t="s">
        <v>899</v>
      </c>
    </row>
    <row r="27010" spans="1:4" x14ac:dyDescent="0.25">
      <c r="A27010" s="2">
        <v>44853.451388888891</v>
      </c>
      <c r="B27010" t="s">
        <v>187</v>
      </c>
      <c r="C27010" t="s">
        <v>12789</v>
      </c>
    </row>
    <row r="27011" spans="1:4" x14ac:dyDescent="0.25">
      <c r="A27011" s="2">
        <v>44853.451388888891</v>
      </c>
      <c r="B27011" t="s">
        <v>187</v>
      </c>
      <c r="D27011" t="s">
        <v>5051</v>
      </c>
    </row>
    <row r="27012" spans="1:4" x14ac:dyDescent="0.25">
      <c r="A27012" s="2">
        <v>44853.453472222223</v>
      </c>
      <c r="B27012" t="s">
        <v>187</v>
      </c>
      <c r="C27012" t="s">
        <v>12790</v>
      </c>
    </row>
    <row r="27013" spans="1:4" x14ac:dyDescent="0.25">
      <c r="A27013" s="2">
        <v>44853.453472222223</v>
      </c>
      <c r="B27013" t="s">
        <v>187</v>
      </c>
      <c r="C27013" t="s">
        <v>12791</v>
      </c>
    </row>
    <row r="27014" spans="1:4" x14ac:dyDescent="0.25">
      <c r="A27014" s="2">
        <v>44853.453472222223</v>
      </c>
      <c r="B27014" t="s">
        <v>187</v>
      </c>
      <c r="D27014" t="s">
        <v>1858</v>
      </c>
    </row>
    <row r="27015" spans="1:4" x14ac:dyDescent="0.25">
      <c r="A27015" s="2">
        <v>44853.453472222223</v>
      </c>
      <c r="B27015" t="s">
        <v>187</v>
      </c>
      <c r="D27015" t="s">
        <v>1852</v>
      </c>
    </row>
    <row r="27016" spans="1:4" x14ac:dyDescent="0.25">
      <c r="A27016" s="2">
        <v>44853.45416666667</v>
      </c>
      <c r="B27016" t="s">
        <v>187</v>
      </c>
      <c r="C27016" t="s">
        <v>12792</v>
      </c>
    </row>
    <row r="27017" spans="1:4" x14ac:dyDescent="0.25">
      <c r="A27017" s="2">
        <v>44853.45416666667</v>
      </c>
      <c r="B27017" t="s">
        <v>187</v>
      </c>
      <c r="D27017" t="s">
        <v>12740</v>
      </c>
    </row>
    <row r="27018" spans="1:4" x14ac:dyDescent="0.25">
      <c r="A27018" s="2">
        <v>44853.458333333336</v>
      </c>
      <c r="B27018" t="s">
        <v>173</v>
      </c>
      <c r="C27018" t="s">
        <v>14069</v>
      </c>
    </row>
    <row r="27019" spans="1:4" x14ac:dyDescent="0.25">
      <c r="A27019" s="2">
        <v>44853.458333333336</v>
      </c>
      <c r="B27019" t="s">
        <v>173</v>
      </c>
      <c r="D27019" t="s">
        <v>5026</v>
      </c>
    </row>
    <row r="27020" spans="1:4" x14ac:dyDescent="0.25">
      <c r="A27020" s="2">
        <v>44853.459722222222</v>
      </c>
      <c r="B27020" t="s">
        <v>187</v>
      </c>
      <c r="C27020" t="s">
        <v>12793</v>
      </c>
    </row>
    <row r="27021" spans="1:4" x14ac:dyDescent="0.25">
      <c r="A27021" s="2">
        <v>44853.459722222222</v>
      </c>
      <c r="B27021" t="s">
        <v>173</v>
      </c>
      <c r="C27021" t="s">
        <v>14070</v>
      </c>
    </row>
    <row r="27022" spans="1:4" x14ac:dyDescent="0.25">
      <c r="A27022" s="2">
        <v>44853.459722222222</v>
      </c>
      <c r="B27022" t="s">
        <v>173</v>
      </c>
      <c r="C27022" t="s">
        <v>14071</v>
      </c>
    </row>
    <row r="27023" spans="1:4" x14ac:dyDescent="0.25">
      <c r="A27023" s="2">
        <v>44853.459722222222</v>
      </c>
      <c r="B27023" t="s">
        <v>187</v>
      </c>
      <c r="D27023" t="s">
        <v>12742</v>
      </c>
    </row>
    <row r="27024" spans="1:4" x14ac:dyDescent="0.25">
      <c r="A27024" s="2">
        <v>44853.459722222222</v>
      </c>
      <c r="B27024" t="s">
        <v>173</v>
      </c>
      <c r="D27024" t="s">
        <v>12739</v>
      </c>
    </row>
    <row r="27025" spans="1:4" x14ac:dyDescent="0.25">
      <c r="A27025" s="2">
        <v>44853.459722222222</v>
      </c>
      <c r="B27025" t="s">
        <v>173</v>
      </c>
      <c r="D27025" t="s">
        <v>12760</v>
      </c>
    </row>
    <row r="27026" spans="1:4" x14ac:dyDescent="0.25">
      <c r="A27026" s="2">
        <v>44853.461111111108</v>
      </c>
      <c r="B27026" t="s">
        <v>187</v>
      </c>
      <c r="C27026" t="s">
        <v>12794</v>
      </c>
    </row>
    <row r="27027" spans="1:4" x14ac:dyDescent="0.25">
      <c r="A27027" s="2">
        <v>44853.461111111108</v>
      </c>
      <c r="B27027" t="s">
        <v>187</v>
      </c>
      <c r="C27027" t="s">
        <v>12795</v>
      </c>
    </row>
    <row r="27028" spans="1:4" x14ac:dyDescent="0.25">
      <c r="A27028" s="2">
        <v>44853.461111111108</v>
      </c>
      <c r="B27028" t="s">
        <v>187</v>
      </c>
      <c r="D27028" t="s">
        <v>12743</v>
      </c>
    </row>
    <row r="27029" spans="1:4" x14ac:dyDescent="0.25">
      <c r="A27029" s="2">
        <v>44853.461111111108</v>
      </c>
      <c r="B27029" t="s">
        <v>187</v>
      </c>
      <c r="D27029" t="s">
        <v>12742</v>
      </c>
    </row>
    <row r="27030" spans="1:4" x14ac:dyDescent="0.25">
      <c r="A27030" s="2">
        <v>44853.462500000001</v>
      </c>
      <c r="B27030" t="s">
        <v>187</v>
      </c>
      <c r="C27030" t="s">
        <v>12796</v>
      </c>
    </row>
    <row r="27031" spans="1:4" x14ac:dyDescent="0.25">
      <c r="A27031" s="2">
        <v>44853.462500000001</v>
      </c>
      <c r="B27031" t="s">
        <v>187</v>
      </c>
      <c r="C27031" t="s">
        <v>6677</v>
      </c>
    </row>
    <row r="27032" spans="1:4" x14ac:dyDescent="0.25">
      <c r="A27032" s="2">
        <v>44853.462500000001</v>
      </c>
      <c r="B27032" t="s">
        <v>173</v>
      </c>
      <c r="C27032" t="s">
        <v>14072</v>
      </c>
    </row>
    <row r="27033" spans="1:4" x14ac:dyDescent="0.25">
      <c r="A27033" s="2">
        <v>44853.462500000001</v>
      </c>
      <c r="B27033" t="s">
        <v>187</v>
      </c>
      <c r="D27033" t="s">
        <v>12739</v>
      </c>
    </row>
    <row r="27034" spans="1:4" x14ac:dyDescent="0.25">
      <c r="A27034" s="2">
        <v>44853.462500000001</v>
      </c>
      <c r="B27034" t="s">
        <v>187</v>
      </c>
      <c r="D27034" t="s">
        <v>1861</v>
      </c>
    </row>
    <row r="27035" spans="1:4" x14ac:dyDescent="0.25">
      <c r="A27035" s="2">
        <v>44853.462500000001</v>
      </c>
      <c r="B27035" t="s">
        <v>173</v>
      </c>
      <c r="D27035" t="s">
        <v>12819</v>
      </c>
    </row>
    <row r="27036" spans="1:4" x14ac:dyDescent="0.25">
      <c r="A27036" s="2">
        <v>44853.463194444441</v>
      </c>
      <c r="B27036" t="s">
        <v>187</v>
      </c>
      <c r="C27036" t="s">
        <v>12797</v>
      </c>
    </row>
    <row r="27037" spans="1:4" x14ac:dyDescent="0.25">
      <c r="A27037" s="2">
        <v>44853.463194444441</v>
      </c>
      <c r="B27037" t="s">
        <v>187</v>
      </c>
      <c r="C27037" t="s">
        <v>12798</v>
      </c>
    </row>
    <row r="27038" spans="1:4" x14ac:dyDescent="0.25">
      <c r="A27038" s="2">
        <v>44853.463194444441</v>
      </c>
      <c r="B27038" t="s">
        <v>187</v>
      </c>
      <c r="D27038" t="s">
        <v>856</v>
      </c>
    </row>
    <row r="27039" spans="1:4" x14ac:dyDescent="0.25">
      <c r="A27039" s="2">
        <v>44853.463194444441</v>
      </c>
      <c r="B27039" t="s">
        <v>187</v>
      </c>
      <c r="D27039" t="s">
        <v>4991</v>
      </c>
    </row>
    <row r="27040" spans="1:4" x14ac:dyDescent="0.25">
      <c r="A27040" s="2">
        <v>44853.463888888888</v>
      </c>
      <c r="B27040" t="s">
        <v>173</v>
      </c>
      <c r="C27040" t="s">
        <v>14073</v>
      </c>
    </row>
    <row r="27041" spans="1:4" x14ac:dyDescent="0.25">
      <c r="A27041" s="2">
        <v>44853.463888888888</v>
      </c>
      <c r="B27041" t="s">
        <v>173</v>
      </c>
      <c r="C27041" t="s">
        <v>14074</v>
      </c>
    </row>
    <row r="27042" spans="1:4" x14ac:dyDescent="0.25">
      <c r="A27042" s="2">
        <v>44853.463888888888</v>
      </c>
      <c r="B27042" t="s">
        <v>173</v>
      </c>
      <c r="D27042" t="s">
        <v>12743</v>
      </c>
    </row>
    <row r="27043" spans="1:4" x14ac:dyDescent="0.25">
      <c r="A27043" s="2">
        <v>44853.463888888888</v>
      </c>
      <c r="B27043" t="s">
        <v>173</v>
      </c>
      <c r="D27043" t="s">
        <v>12742</v>
      </c>
    </row>
    <row r="27044" spans="1:4" x14ac:dyDescent="0.25">
      <c r="A27044" s="2">
        <v>44853.474999999999</v>
      </c>
      <c r="B27044" t="s">
        <v>173</v>
      </c>
      <c r="C27044" t="s">
        <v>194</v>
      </c>
    </row>
    <row r="27045" spans="1:4" x14ac:dyDescent="0.25">
      <c r="A27045" s="2">
        <v>44853.474999999999</v>
      </c>
      <c r="B27045" t="s">
        <v>173</v>
      </c>
      <c r="C27045" t="s">
        <v>6853</v>
      </c>
    </row>
    <row r="27046" spans="1:4" x14ac:dyDescent="0.25">
      <c r="A27046" s="2">
        <v>44853.474999999999</v>
      </c>
      <c r="B27046" t="s">
        <v>173</v>
      </c>
      <c r="C27046" t="s">
        <v>14075</v>
      </c>
    </row>
    <row r="27047" spans="1:4" x14ac:dyDescent="0.25">
      <c r="A27047" s="2">
        <v>44853.474999999999</v>
      </c>
      <c r="B27047" t="s">
        <v>173</v>
      </c>
      <c r="D27047" t="s">
        <v>1919</v>
      </c>
    </row>
    <row r="27048" spans="1:4" x14ac:dyDescent="0.25">
      <c r="A27048" s="2">
        <v>44853.474999999999</v>
      </c>
      <c r="B27048" t="s">
        <v>173</v>
      </c>
      <c r="D27048" t="s">
        <v>1005</v>
      </c>
    </row>
    <row r="27049" spans="1:4" x14ac:dyDescent="0.25">
      <c r="A27049" s="2">
        <v>44853.474999999999</v>
      </c>
      <c r="B27049" t="s">
        <v>173</v>
      </c>
      <c r="D27049" t="s">
        <v>971</v>
      </c>
    </row>
    <row r="27050" spans="1:4" x14ac:dyDescent="0.25">
      <c r="A27050" s="2">
        <v>44853.486805555556</v>
      </c>
      <c r="B27050" t="s">
        <v>173</v>
      </c>
      <c r="C27050" t="s">
        <v>14076</v>
      </c>
    </row>
    <row r="27051" spans="1:4" x14ac:dyDescent="0.25">
      <c r="A27051" s="2">
        <v>44853.486805555556</v>
      </c>
      <c r="B27051" t="s">
        <v>173</v>
      </c>
      <c r="C27051" t="s">
        <v>7508</v>
      </c>
    </row>
    <row r="27052" spans="1:4" x14ac:dyDescent="0.25">
      <c r="A27052" s="2">
        <v>44853.486805555556</v>
      </c>
      <c r="B27052" t="s">
        <v>173</v>
      </c>
      <c r="D27052" t="s">
        <v>827</v>
      </c>
    </row>
    <row r="27053" spans="1:4" x14ac:dyDescent="0.25">
      <c r="A27053" s="2">
        <v>44853.486805555556</v>
      </c>
      <c r="B27053" t="s">
        <v>173</v>
      </c>
      <c r="D27053" t="s">
        <v>850</v>
      </c>
    </row>
    <row r="27054" spans="1:4" x14ac:dyDescent="0.25">
      <c r="A27054" s="2">
        <v>44853.503472222219</v>
      </c>
      <c r="B27054" t="s">
        <v>184</v>
      </c>
      <c r="C27054" t="s">
        <v>14202</v>
      </c>
    </row>
    <row r="27055" spans="1:4" x14ac:dyDescent="0.25">
      <c r="A27055" s="2">
        <v>44853.503472222219</v>
      </c>
      <c r="B27055" t="s">
        <v>184</v>
      </c>
      <c r="C27055" t="s">
        <v>7606</v>
      </c>
    </row>
    <row r="27056" spans="1:4" x14ac:dyDescent="0.25">
      <c r="A27056" s="2">
        <v>44853.503472222219</v>
      </c>
      <c r="B27056" t="s">
        <v>184</v>
      </c>
      <c r="D27056" t="s">
        <v>4987</v>
      </c>
    </row>
    <row r="27057" spans="1:4" x14ac:dyDescent="0.25">
      <c r="A27057" s="2">
        <v>44853.503472222219</v>
      </c>
      <c r="B27057" t="s">
        <v>184</v>
      </c>
      <c r="D27057" t="s">
        <v>1848</v>
      </c>
    </row>
    <row r="27058" spans="1:4" x14ac:dyDescent="0.25">
      <c r="A27058" s="2">
        <v>44853.504861111112</v>
      </c>
      <c r="B27058" t="s">
        <v>184</v>
      </c>
      <c r="C27058" t="s">
        <v>14203</v>
      </c>
    </row>
    <row r="27059" spans="1:4" x14ac:dyDescent="0.25">
      <c r="A27059" s="2">
        <v>44853.504861111112</v>
      </c>
      <c r="B27059" t="s">
        <v>184</v>
      </c>
      <c r="D27059" t="s">
        <v>12760</v>
      </c>
    </row>
    <row r="27060" spans="1:4" x14ac:dyDescent="0.25">
      <c r="A27060" s="2">
        <v>44853.506249999999</v>
      </c>
      <c r="B27060" t="s">
        <v>184</v>
      </c>
      <c r="C27060" t="s">
        <v>14204</v>
      </c>
    </row>
    <row r="27061" spans="1:4" x14ac:dyDescent="0.25">
      <c r="A27061" s="2">
        <v>44853.506249999999</v>
      </c>
      <c r="B27061" t="s">
        <v>184</v>
      </c>
      <c r="D27061" t="s">
        <v>12819</v>
      </c>
    </row>
    <row r="27062" spans="1:4" x14ac:dyDescent="0.25">
      <c r="A27062" s="2">
        <v>44853.506944444445</v>
      </c>
      <c r="B27062" t="s">
        <v>184</v>
      </c>
      <c r="C27062" t="s">
        <v>14205</v>
      </c>
    </row>
    <row r="27063" spans="1:4" x14ac:dyDescent="0.25">
      <c r="A27063" s="2">
        <v>44853.506944444445</v>
      </c>
      <c r="B27063" t="s">
        <v>184</v>
      </c>
      <c r="D27063" t="s">
        <v>1887</v>
      </c>
    </row>
    <row r="27064" spans="1:4" x14ac:dyDescent="0.25">
      <c r="A27064" s="2">
        <v>44853.507638888892</v>
      </c>
      <c r="B27064" t="s">
        <v>184</v>
      </c>
      <c r="C27064" t="s">
        <v>1249</v>
      </c>
    </row>
    <row r="27065" spans="1:4" x14ac:dyDescent="0.25">
      <c r="A27065" s="2">
        <v>44853.507638888892</v>
      </c>
      <c r="B27065" t="s">
        <v>184</v>
      </c>
      <c r="C27065" t="s">
        <v>14206</v>
      </c>
    </row>
    <row r="27066" spans="1:4" x14ac:dyDescent="0.25">
      <c r="A27066" s="2">
        <v>44853.507638888892</v>
      </c>
      <c r="B27066" t="s">
        <v>184</v>
      </c>
      <c r="D27066" t="s">
        <v>1852</v>
      </c>
    </row>
    <row r="27067" spans="1:4" x14ac:dyDescent="0.25">
      <c r="A27067" s="2">
        <v>44853.507638888892</v>
      </c>
      <c r="B27067" t="s">
        <v>184</v>
      </c>
      <c r="D27067" t="s">
        <v>12743</v>
      </c>
    </row>
    <row r="27068" spans="1:4" x14ac:dyDescent="0.25">
      <c r="A27068" s="2">
        <v>44853.508333333331</v>
      </c>
      <c r="B27068" t="s">
        <v>184</v>
      </c>
      <c r="C27068" t="s">
        <v>14207</v>
      </c>
    </row>
    <row r="27069" spans="1:4" x14ac:dyDescent="0.25">
      <c r="A27069" s="2">
        <v>44853.508333333331</v>
      </c>
      <c r="B27069" t="s">
        <v>184</v>
      </c>
      <c r="C27069" t="s">
        <v>7936</v>
      </c>
    </row>
    <row r="27070" spans="1:4" x14ac:dyDescent="0.25">
      <c r="A27070" s="2">
        <v>44853.508333333331</v>
      </c>
      <c r="B27070" t="s">
        <v>184</v>
      </c>
      <c r="D27070" t="s">
        <v>12819</v>
      </c>
    </row>
    <row r="27071" spans="1:4" x14ac:dyDescent="0.25">
      <c r="A27071" s="2">
        <v>44853.508333333331</v>
      </c>
      <c r="B27071" t="s">
        <v>184</v>
      </c>
      <c r="D27071" t="s">
        <v>12739</v>
      </c>
    </row>
    <row r="27072" spans="1:4" x14ac:dyDescent="0.25">
      <c r="A27072" s="2">
        <v>44853.511805555558</v>
      </c>
      <c r="B27072" t="s">
        <v>189</v>
      </c>
      <c r="C27072" t="s">
        <v>13807</v>
      </c>
    </row>
    <row r="27073" spans="1:4" x14ac:dyDescent="0.25">
      <c r="A27073" s="2">
        <v>44853.511805555558</v>
      </c>
      <c r="B27073" t="s">
        <v>189</v>
      </c>
      <c r="D27073" t="s">
        <v>5042</v>
      </c>
    </row>
    <row r="27074" spans="1:4" x14ac:dyDescent="0.25">
      <c r="A27074" s="2">
        <v>44853.512499999997</v>
      </c>
      <c r="B27074" t="s">
        <v>189</v>
      </c>
      <c r="C27074" t="s">
        <v>13808</v>
      </c>
    </row>
    <row r="27075" spans="1:4" x14ac:dyDescent="0.25">
      <c r="A27075" s="2">
        <v>44853.512499999997</v>
      </c>
      <c r="B27075" t="s">
        <v>189</v>
      </c>
      <c r="D27075" t="s">
        <v>12739</v>
      </c>
    </row>
    <row r="27076" spans="1:4" x14ac:dyDescent="0.25">
      <c r="A27076" s="2">
        <v>44853.51458333333</v>
      </c>
      <c r="B27076" t="s">
        <v>189</v>
      </c>
      <c r="C27076" t="s">
        <v>13809</v>
      </c>
    </row>
    <row r="27077" spans="1:4" x14ac:dyDescent="0.25">
      <c r="A27077" s="2">
        <v>44853.51458333333</v>
      </c>
      <c r="B27077" t="s">
        <v>189</v>
      </c>
      <c r="D27077" t="s">
        <v>12760</v>
      </c>
    </row>
    <row r="27078" spans="1:4" x14ac:dyDescent="0.25">
      <c r="A27078" s="2">
        <v>44853.519444444442</v>
      </c>
      <c r="B27078" t="s">
        <v>189</v>
      </c>
      <c r="C27078" t="s">
        <v>13810</v>
      </c>
    </row>
    <row r="27079" spans="1:4" x14ac:dyDescent="0.25">
      <c r="A27079" s="2">
        <v>44853.519444444442</v>
      </c>
      <c r="B27079" t="s">
        <v>189</v>
      </c>
      <c r="D27079" t="s">
        <v>12819</v>
      </c>
    </row>
    <row r="27080" spans="1:4" x14ac:dyDescent="0.25">
      <c r="A27080" s="2">
        <v>44853.521527777775</v>
      </c>
      <c r="B27080" t="s">
        <v>189</v>
      </c>
      <c r="C27080" t="s">
        <v>13811</v>
      </c>
    </row>
    <row r="27081" spans="1:4" x14ac:dyDescent="0.25">
      <c r="A27081" s="2">
        <v>44853.521527777775</v>
      </c>
      <c r="B27081" t="s">
        <v>189</v>
      </c>
      <c r="D27081" t="s">
        <v>12743</v>
      </c>
    </row>
    <row r="27082" spans="1:4" x14ac:dyDescent="0.25">
      <c r="A27082" s="2">
        <v>44853.522916666669</v>
      </c>
      <c r="B27082" t="s">
        <v>189</v>
      </c>
      <c r="C27082" t="s">
        <v>13812</v>
      </c>
    </row>
    <row r="27083" spans="1:4" x14ac:dyDescent="0.25">
      <c r="A27083" s="2">
        <v>44853.522916666669</v>
      </c>
      <c r="B27083" t="s">
        <v>189</v>
      </c>
      <c r="D27083" t="s">
        <v>12742</v>
      </c>
    </row>
    <row r="27084" spans="1:4" x14ac:dyDescent="0.25">
      <c r="A27084" s="2">
        <v>44853.523611111108</v>
      </c>
      <c r="B27084" t="s">
        <v>189</v>
      </c>
      <c r="C27084" t="s">
        <v>13813</v>
      </c>
    </row>
    <row r="27085" spans="1:4" x14ac:dyDescent="0.25">
      <c r="A27085" s="2">
        <v>44853.523611111108</v>
      </c>
      <c r="B27085" t="s">
        <v>189</v>
      </c>
      <c r="D27085" t="s">
        <v>1877</v>
      </c>
    </row>
    <row r="27086" spans="1:4" x14ac:dyDescent="0.25">
      <c r="A27086" s="2">
        <v>44853.524305555555</v>
      </c>
      <c r="B27086" t="s">
        <v>189</v>
      </c>
      <c r="C27086" t="s">
        <v>13814</v>
      </c>
    </row>
    <row r="27087" spans="1:4" x14ac:dyDescent="0.25">
      <c r="A27087" s="2">
        <v>44853.524305555555</v>
      </c>
      <c r="B27087" t="s">
        <v>189</v>
      </c>
      <c r="D27087" t="s">
        <v>1050</v>
      </c>
    </row>
    <row r="27088" spans="1:4" x14ac:dyDescent="0.25">
      <c r="A27088" s="2">
        <v>44853.525000000001</v>
      </c>
      <c r="B27088" t="s">
        <v>189</v>
      </c>
      <c r="C27088" t="s">
        <v>6443</v>
      </c>
    </row>
    <row r="27089" spans="1:4" x14ac:dyDescent="0.25">
      <c r="A27089" s="2">
        <v>44853.525000000001</v>
      </c>
      <c r="B27089" t="s">
        <v>189</v>
      </c>
      <c r="C27089" t="s">
        <v>13815</v>
      </c>
    </row>
    <row r="27090" spans="1:4" x14ac:dyDescent="0.25">
      <c r="A27090" s="2">
        <v>44853.525000000001</v>
      </c>
      <c r="B27090" t="s">
        <v>189</v>
      </c>
      <c r="C27090" t="s">
        <v>13816</v>
      </c>
    </row>
    <row r="27091" spans="1:4" x14ac:dyDescent="0.25">
      <c r="A27091" s="2">
        <v>44853.525000000001</v>
      </c>
      <c r="B27091" t="s">
        <v>189</v>
      </c>
      <c r="D27091" t="s">
        <v>908</v>
      </c>
    </row>
    <row r="27092" spans="1:4" x14ac:dyDescent="0.25">
      <c r="A27092" s="2">
        <v>44853.525000000001</v>
      </c>
      <c r="B27092" t="s">
        <v>189</v>
      </c>
      <c r="D27092" t="s">
        <v>848</v>
      </c>
    </row>
    <row r="27093" spans="1:4" x14ac:dyDescent="0.25">
      <c r="A27093" s="2">
        <v>44853.525000000001</v>
      </c>
      <c r="B27093" t="s">
        <v>189</v>
      </c>
      <c r="D27093" t="s">
        <v>849</v>
      </c>
    </row>
    <row r="27094" spans="1:4" x14ac:dyDescent="0.25">
      <c r="A27094" s="2">
        <v>44853.525694444441</v>
      </c>
      <c r="B27094" t="s">
        <v>189</v>
      </c>
      <c r="C27094" t="s">
        <v>1538</v>
      </c>
    </row>
    <row r="27095" spans="1:4" x14ac:dyDescent="0.25">
      <c r="A27095" s="2">
        <v>44853.525694444441</v>
      </c>
      <c r="B27095" t="s">
        <v>189</v>
      </c>
      <c r="C27095" t="s">
        <v>13817</v>
      </c>
    </row>
    <row r="27096" spans="1:4" x14ac:dyDescent="0.25">
      <c r="A27096" s="2">
        <v>44853.525694444441</v>
      </c>
      <c r="B27096" t="s">
        <v>189</v>
      </c>
      <c r="D27096" t="s">
        <v>854</v>
      </c>
    </row>
    <row r="27097" spans="1:4" x14ac:dyDescent="0.25">
      <c r="A27097" s="2">
        <v>44853.525694444441</v>
      </c>
      <c r="B27097" t="s">
        <v>189</v>
      </c>
      <c r="D27097" t="s">
        <v>855</v>
      </c>
    </row>
    <row r="27098" spans="1:4" x14ac:dyDescent="0.25">
      <c r="A27098" s="2">
        <v>44853.527777777781</v>
      </c>
      <c r="B27098" t="s">
        <v>189</v>
      </c>
      <c r="C27098" t="s">
        <v>13818</v>
      </c>
    </row>
    <row r="27099" spans="1:4" x14ac:dyDescent="0.25">
      <c r="A27099" s="2">
        <v>44853.527777777781</v>
      </c>
      <c r="B27099" t="s">
        <v>189</v>
      </c>
      <c r="C27099" t="s">
        <v>6443</v>
      </c>
    </row>
    <row r="27100" spans="1:4" x14ac:dyDescent="0.25">
      <c r="A27100" s="2">
        <v>44853.527777777781</v>
      </c>
      <c r="B27100" t="s">
        <v>189</v>
      </c>
      <c r="C27100" t="s">
        <v>7259</v>
      </c>
    </row>
    <row r="27101" spans="1:4" x14ac:dyDescent="0.25">
      <c r="A27101" s="2">
        <v>44853.527777777781</v>
      </c>
      <c r="B27101" t="s">
        <v>189</v>
      </c>
      <c r="D27101" t="s">
        <v>828</v>
      </c>
    </row>
    <row r="27102" spans="1:4" x14ac:dyDescent="0.25">
      <c r="A27102" s="2">
        <v>44853.527777777781</v>
      </c>
      <c r="B27102" t="s">
        <v>189</v>
      </c>
      <c r="D27102" t="s">
        <v>971</v>
      </c>
    </row>
    <row r="27103" spans="1:4" x14ac:dyDescent="0.25">
      <c r="A27103" s="2">
        <v>44853.527777777781</v>
      </c>
      <c r="B27103" t="s">
        <v>189</v>
      </c>
      <c r="D27103" t="s">
        <v>912</v>
      </c>
    </row>
    <row r="27104" spans="1:4" x14ac:dyDescent="0.25">
      <c r="A27104" s="2">
        <v>44853.53402777778</v>
      </c>
      <c r="B27104" t="s">
        <v>188</v>
      </c>
      <c r="C27104" t="s">
        <v>13301</v>
      </c>
    </row>
    <row r="27105" spans="1:4" x14ac:dyDescent="0.25">
      <c r="A27105" s="2">
        <v>44853.53402777778</v>
      </c>
      <c r="B27105" t="s">
        <v>188</v>
      </c>
      <c r="D27105" t="s">
        <v>5056</v>
      </c>
    </row>
    <row r="27106" spans="1:4" x14ac:dyDescent="0.25">
      <c r="A27106" s="2">
        <v>44853.535416666666</v>
      </c>
      <c r="B27106" t="s">
        <v>188</v>
      </c>
      <c r="C27106" t="s">
        <v>13302</v>
      </c>
    </row>
    <row r="27107" spans="1:4" x14ac:dyDescent="0.25">
      <c r="A27107" s="2">
        <v>44853.535416666666</v>
      </c>
      <c r="B27107" t="s">
        <v>188</v>
      </c>
      <c r="D27107" t="s">
        <v>1887</v>
      </c>
    </row>
    <row r="27108" spans="1:4" x14ac:dyDescent="0.25">
      <c r="A27108" s="2">
        <v>44853.536805555559</v>
      </c>
      <c r="B27108" t="s">
        <v>188</v>
      </c>
      <c r="C27108" t="s">
        <v>13303</v>
      </c>
    </row>
    <row r="27109" spans="1:4" x14ac:dyDescent="0.25">
      <c r="A27109" s="2">
        <v>44853.536805555559</v>
      </c>
      <c r="B27109" t="s">
        <v>188</v>
      </c>
      <c r="D27109" t="s">
        <v>12760</v>
      </c>
    </row>
    <row r="27110" spans="1:4" x14ac:dyDescent="0.25">
      <c r="A27110" s="2">
        <v>44853.537499999999</v>
      </c>
      <c r="B27110" t="s">
        <v>188</v>
      </c>
      <c r="C27110" t="s">
        <v>13304</v>
      </c>
    </row>
    <row r="27111" spans="1:4" x14ac:dyDescent="0.25">
      <c r="A27111" s="2">
        <v>44853.537499999999</v>
      </c>
      <c r="B27111" t="s">
        <v>188</v>
      </c>
      <c r="D27111" t="s">
        <v>12819</v>
      </c>
    </row>
    <row r="27112" spans="1:4" x14ac:dyDescent="0.25">
      <c r="A27112" s="2">
        <v>44853.547222222223</v>
      </c>
      <c r="B27112" t="s">
        <v>178</v>
      </c>
      <c r="C27112" t="s">
        <v>13132</v>
      </c>
    </row>
    <row r="27113" spans="1:4" x14ac:dyDescent="0.25">
      <c r="A27113" s="2">
        <v>44853.547222222223</v>
      </c>
      <c r="B27113" t="s">
        <v>178</v>
      </c>
      <c r="D27113" t="s">
        <v>5020</v>
      </c>
    </row>
    <row r="27114" spans="1:4" x14ac:dyDescent="0.25">
      <c r="A27114" s="2">
        <v>44853.548611111109</v>
      </c>
      <c r="B27114" t="s">
        <v>178</v>
      </c>
      <c r="C27114" t="s">
        <v>13133</v>
      </c>
    </row>
    <row r="27115" spans="1:4" x14ac:dyDescent="0.25">
      <c r="A27115" s="2">
        <v>44853.548611111109</v>
      </c>
      <c r="B27115" t="s">
        <v>178</v>
      </c>
      <c r="D27115" t="s">
        <v>1858</v>
      </c>
    </row>
    <row r="27116" spans="1:4" x14ac:dyDescent="0.25">
      <c r="A27116" s="2">
        <v>44853.550694444442</v>
      </c>
      <c r="B27116" t="s">
        <v>178</v>
      </c>
      <c r="C27116" t="s">
        <v>13134</v>
      </c>
    </row>
    <row r="27117" spans="1:4" x14ac:dyDescent="0.25">
      <c r="A27117" s="2">
        <v>44853.550694444442</v>
      </c>
      <c r="B27117" t="s">
        <v>178</v>
      </c>
      <c r="D27117" t="s">
        <v>12743</v>
      </c>
    </row>
    <row r="27118" spans="1:4" x14ac:dyDescent="0.25">
      <c r="A27118" s="2">
        <v>44853.551388888889</v>
      </c>
      <c r="B27118" t="s">
        <v>178</v>
      </c>
      <c r="C27118" t="s">
        <v>13135</v>
      </c>
    </row>
    <row r="27119" spans="1:4" x14ac:dyDescent="0.25">
      <c r="A27119" s="2">
        <v>44853.551388888889</v>
      </c>
      <c r="B27119" t="s">
        <v>178</v>
      </c>
      <c r="D27119" t="s">
        <v>12819</v>
      </c>
    </row>
    <row r="27120" spans="1:4" x14ac:dyDescent="0.25">
      <c r="A27120" s="2">
        <v>44853.552777777775</v>
      </c>
      <c r="B27120" t="s">
        <v>178</v>
      </c>
      <c r="C27120" t="s">
        <v>13136</v>
      </c>
    </row>
    <row r="27121" spans="1:4" x14ac:dyDescent="0.25">
      <c r="A27121" s="2">
        <v>44853.552777777775</v>
      </c>
      <c r="B27121" t="s">
        <v>178</v>
      </c>
      <c r="D27121" t="s">
        <v>12760</v>
      </c>
    </row>
    <row r="27122" spans="1:4" x14ac:dyDescent="0.25">
      <c r="A27122" s="2">
        <v>44853.645833333336</v>
      </c>
      <c r="B27122" t="s">
        <v>1109</v>
      </c>
      <c r="C27122" t="s">
        <v>14253</v>
      </c>
    </row>
    <row r="27123" spans="1:4" x14ac:dyDescent="0.25">
      <c r="A27123" s="2">
        <v>44853.645833333336</v>
      </c>
      <c r="B27123" t="s">
        <v>1109</v>
      </c>
      <c r="D27123" t="s">
        <v>14254</v>
      </c>
    </row>
    <row r="27124" spans="1:4" x14ac:dyDescent="0.25">
      <c r="A27124" s="2">
        <v>44853.647222222222</v>
      </c>
      <c r="B27124" t="s">
        <v>1109</v>
      </c>
      <c r="C27124" t="s">
        <v>14255</v>
      </c>
    </row>
    <row r="27125" spans="1:4" x14ac:dyDescent="0.25">
      <c r="A27125" s="2">
        <v>44853.647222222222</v>
      </c>
      <c r="B27125" t="s">
        <v>1109</v>
      </c>
      <c r="D27125" t="s">
        <v>12760</v>
      </c>
    </row>
    <row r="27126" spans="1:4" x14ac:dyDescent="0.25">
      <c r="A27126" s="2">
        <v>44853.708333333336</v>
      </c>
      <c r="B27126" t="s">
        <v>163</v>
      </c>
      <c r="C27126" t="s">
        <v>13514</v>
      </c>
    </row>
    <row r="27127" spans="1:4" x14ac:dyDescent="0.25">
      <c r="A27127" s="2">
        <v>44853.708333333336</v>
      </c>
      <c r="B27127" t="s">
        <v>163</v>
      </c>
      <c r="C27127" t="s">
        <v>13515</v>
      </c>
    </row>
    <row r="27128" spans="1:4" x14ac:dyDescent="0.25">
      <c r="A27128" s="2">
        <v>44853.708333333336</v>
      </c>
      <c r="B27128" t="s">
        <v>163</v>
      </c>
      <c r="D27128" t="s">
        <v>4993</v>
      </c>
    </row>
    <row r="27129" spans="1:4" x14ac:dyDescent="0.25">
      <c r="A27129" s="2">
        <v>44853.708333333336</v>
      </c>
      <c r="B27129" t="s">
        <v>163</v>
      </c>
      <c r="D27129" t="s">
        <v>12760</v>
      </c>
    </row>
    <row r="27130" spans="1:4" x14ac:dyDescent="0.25">
      <c r="A27130" s="2">
        <v>44853.709027777775</v>
      </c>
      <c r="B27130" t="s">
        <v>168</v>
      </c>
      <c r="C27130" t="s">
        <v>13516</v>
      </c>
    </row>
    <row r="27131" spans="1:4" x14ac:dyDescent="0.25">
      <c r="A27131" s="2">
        <v>44853.709027777775</v>
      </c>
      <c r="B27131" t="s">
        <v>162</v>
      </c>
      <c r="C27131" t="s">
        <v>13656</v>
      </c>
    </row>
    <row r="27132" spans="1:4" x14ac:dyDescent="0.25">
      <c r="A27132" s="2">
        <v>44853.709027777775</v>
      </c>
      <c r="B27132" t="s">
        <v>162</v>
      </c>
      <c r="C27132" t="s">
        <v>13657</v>
      </c>
    </row>
    <row r="27133" spans="1:4" x14ac:dyDescent="0.25">
      <c r="A27133" s="2">
        <v>44853.709027777775</v>
      </c>
      <c r="B27133" t="s">
        <v>168</v>
      </c>
      <c r="D27133" t="s">
        <v>5058</v>
      </c>
    </row>
    <row r="27134" spans="1:4" x14ac:dyDescent="0.25">
      <c r="A27134" s="2">
        <v>44853.709027777775</v>
      </c>
      <c r="B27134" t="s">
        <v>162</v>
      </c>
      <c r="D27134" t="s">
        <v>5030</v>
      </c>
    </row>
    <row r="27135" spans="1:4" x14ac:dyDescent="0.25">
      <c r="A27135" s="2">
        <v>44853.709027777775</v>
      </c>
      <c r="B27135" t="s">
        <v>162</v>
      </c>
      <c r="D27135" t="s">
        <v>12739</v>
      </c>
    </row>
    <row r="27136" spans="1:4" x14ac:dyDescent="0.25">
      <c r="A27136" s="2">
        <v>44853.709722222222</v>
      </c>
      <c r="B27136" t="s">
        <v>168</v>
      </c>
      <c r="C27136" t="s">
        <v>13517</v>
      </c>
    </row>
    <row r="27137" spans="1:4" x14ac:dyDescent="0.25">
      <c r="A27137" s="2">
        <v>44853.709722222222</v>
      </c>
      <c r="B27137" t="s">
        <v>162</v>
      </c>
      <c r="C27137" t="s">
        <v>9029</v>
      </c>
    </row>
    <row r="27138" spans="1:4" x14ac:dyDescent="0.25">
      <c r="A27138" s="2">
        <v>44853.709722222222</v>
      </c>
      <c r="B27138" t="s">
        <v>168</v>
      </c>
      <c r="D27138" t="s">
        <v>12760</v>
      </c>
    </row>
    <row r="27139" spans="1:4" x14ac:dyDescent="0.25">
      <c r="A27139" s="2">
        <v>44853.709722222222</v>
      </c>
      <c r="B27139" t="s">
        <v>162</v>
      </c>
      <c r="D27139" t="s">
        <v>1851</v>
      </c>
    </row>
    <row r="27140" spans="1:4" x14ac:dyDescent="0.25">
      <c r="A27140" s="2">
        <v>44853.710416666669</v>
      </c>
      <c r="B27140" t="s">
        <v>162</v>
      </c>
      <c r="C27140" t="s">
        <v>13658</v>
      </c>
    </row>
    <row r="27141" spans="1:4" x14ac:dyDescent="0.25">
      <c r="A27141" s="2">
        <v>44853.710416666669</v>
      </c>
      <c r="B27141" t="s">
        <v>162</v>
      </c>
      <c r="D27141" t="s">
        <v>12824</v>
      </c>
    </row>
    <row r="27142" spans="1:4" x14ac:dyDescent="0.25">
      <c r="A27142" s="2">
        <v>44853.711111111108</v>
      </c>
      <c r="B27142" t="s">
        <v>162</v>
      </c>
      <c r="C27142" t="s">
        <v>13659</v>
      </c>
    </row>
    <row r="27143" spans="1:4" x14ac:dyDescent="0.25">
      <c r="A27143" s="2">
        <v>44853.711111111108</v>
      </c>
      <c r="B27143" t="s">
        <v>162</v>
      </c>
      <c r="D27143" t="s">
        <v>12742</v>
      </c>
    </row>
    <row r="27144" spans="1:4" x14ac:dyDescent="0.25">
      <c r="A27144" s="2">
        <v>44853.711805555555</v>
      </c>
      <c r="B27144" t="s">
        <v>162</v>
      </c>
      <c r="C27144" t="s">
        <v>13660</v>
      </c>
    </row>
    <row r="27145" spans="1:4" x14ac:dyDescent="0.25">
      <c r="A27145" s="2">
        <v>44853.711805555555</v>
      </c>
      <c r="B27145" t="s">
        <v>162</v>
      </c>
      <c r="C27145" t="s">
        <v>13661</v>
      </c>
    </row>
    <row r="27146" spans="1:4" x14ac:dyDescent="0.25">
      <c r="A27146" s="2">
        <v>44853.711805555555</v>
      </c>
      <c r="B27146" t="s">
        <v>162</v>
      </c>
      <c r="D27146" t="s">
        <v>12743</v>
      </c>
    </row>
    <row r="27147" spans="1:4" x14ac:dyDescent="0.25">
      <c r="A27147" s="2">
        <v>44853.711805555555</v>
      </c>
      <c r="B27147" t="s">
        <v>162</v>
      </c>
      <c r="D27147" t="s">
        <v>12742</v>
      </c>
    </row>
    <row r="27148" spans="1:4" x14ac:dyDescent="0.25">
      <c r="A27148" s="2">
        <v>44853.712500000001</v>
      </c>
      <c r="B27148" t="s">
        <v>162</v>
      </c>
      <c r="C27148" t="s">
        <v>13662</v>
      </c>
    </row>
    <row r="27149" spans="1:4" x14ac:dyDescent="0.25">
      <c r="A27149" s="2">
        <v>44853.712500000001</v>
      </c>
      <c r="B27149" t="s">
        <v>162</v>
      </c>
      <c r="C27149" t="s">
        <v>13663</v>
      </c>
    </row>
    <row r="27150" spans="1:4" x14ac:dyDescent="0.25">
      <c r="A27150" s="2">
        <v>44853.712500000001</v>
      </c>
      <c r="B27150" t="s">
        <v>162</v>
      </c>
      <c r="C27150" t="s">
        <v>13664</v>
      </c>
    </row>
    <row r="27151" spans="1:4" x14ac:dyDescent="0.25">
      <c r="A27151" s="2">
        <v>44853.712500000001</v>
      </c>
      <c r="B27151" t="s">
        <v>162</v>
      </c>
      <c r="D27151" t="s">
        <v>872</v>
      </c>
    </row>
    <row r="27152" spans="1:4" x14ac:dyDescent="0.25">
      <c r="A27152" s="2">
        <v>44853.712500000001</v>
      </c>
      <c r="B27152" t="s">
        <v>162</v>
      </c>
      <c r="D27152" t="s">
        <v>949</v>
      </c>
    </row>
    <row r="27153" spans="1:4" x14ac:dyDescent="0.25">
      <c r="A27153" s="2">
        <v>44853.712500000001</v>
      </c>
      <c r="B27153" t="s">
        <v>162</v>
      </c>
      <c r="D27153" t="s">
        <v>834</v>
      </c>
    </row>
    <row r="27154" spans="1:4" x14ac:dyDescent="0.25">
      <c r="A27154" s="2">
        <v>44853.714583333334</v>
      </c>
      <c r="B27154" t="s">
        <v>162</v>
      </c>
      <c r="C27154" t="s">
        <v>13665</v>
      </c>
    </row>
    <row r="27155" spans="1:4" x14ac:dyDescent="0.25">
      <c r="A27155" s="2">
        <v>44853.714583333334</v>
      </c>
      <c r="B27155" t="s">
        <v>162</v>
      </c>
      <c r="D27155" t="s">
        <v>904</v>
      </c>
    </row>
    <row r="27156" spans="1:4" x14ac:dyDescent="0.25">
      <c r="A27156" s="2">
        <v>44853.748611111114</v>
      </c>
      <c r="B27156" t="s">
        <v>189</v>
      </c>
      <c r="C27156" t="s">
        <v>14852</v>
      </c>
    </row>
    <row r="27157" spans="1:4" x14ac:dyDescent="0.25">
      <c r="A27157" s="2">
        <v>44853.748611111114</v>
      </c>
      <c r="B27157" t="s">
        <v>189</v>
      </c>
      <c r="D27157" t="s">
        <v>5042</v>
      </c>
    </row>
    <row r="27158" spans="1:4" x14ac:dyDescent="0.25">
      <c r="A27158" s="2">
        <v>44853.750694444447</v>
      </c>
      <c r="B27158" t="s">
        <v>189</v>
      </c>
      <c r="C27158" t="s">
        <v>14853</v>
      </c>
    </row>
    <row r="27159" spans="1:4" x14ac:dyDescent="0.25">
      <c r="A27159" s="2">
        <v>44853.750694444447</v>
      </c>
      <c r="B27159" t="s">
        <v>189</v>
      </c>
      <c r="D27159" t="s">
        <v>12743</v>
      </c>
    </row>
    <row r="27160" spans="1:4" x14ac:dyDescent="0.25">
      <c r="A27160" s="2">
        <v>44853.754166666666</v>
      </c>
      <c r="B27160" t="s">
        <v>189</v>
      </c>
      <c r="C27160" t="s">
        <v>14854</v>
      </c>
    </row>
    <row r="27161" spans="1:4" x14ac:dyDescent="0.25">
      <c r="A27161" s="2">
        <v>44853.754166666666</v>
      </c>
      <c r="B27161" t="s">
        <v>189</v>
      </c>
      <c r="D27161" t="s">
        <v>12742</v>
      </c>
    </row>
    <row r="27162" spans="1:4" x14ac:dyDescent="0.25">
      <c r="A27162" s="2">
        <v>44853.755555555559</v>
      </c>
      <c r="B27162" t="s">
        <v>189</v>
      </c>
      <c r="C27162" t="s">
        <v>14855</v>
      </c>
    </row>
    <row r="27163" spans="1:4" x14ac:dyDescent="0.25">
      <c r="A27163" s="2">
        <v>44853.755555555559</v>
      </c>
      <c r="B27163" t="s">
        <v>189</v>
      </c>
      <c r="D27163" t="s">
        <v>12740</v>
      </c>
    </row>
    <row r="27164" spans="1:4" x14ac:dyDescent="0.25">
      <c r="A27164" s="2">
        <v>44853.756944444445</v>
      </c>
      <c r="B27164" t="s">
        <v>189</v>
      </c>
      <c r="C27164" t="s">
        <v>14856</v>
      </c>
    </row>
    <row r="27165" spans="1:4" x14ac:dyDescent="0.25">
      <c r="A27165" s="2">
        <v>44853.756944444445</v>
      </c>
      <c r="B27165" t="s">
        <v>189</v>
      </c>
      <c r="D27165" t="s">
        <v>12742</v>
      </c>
    </row>
    <row r="27166" spans="1:4" x14ac:dyDescent="0.25">
      <c r="A27166" s="2">
        <v>44853.841666666667</v>
      </c>
      <c r="B27166" t="s">
        <v>175</v>
      </c>
      <c r="C27166" t="s">
        <v>6429</v>
      </c>
    </row>
    <row r="27167" spans="1:4" x14ac:dyDescent="0.25">
      <c r="A27167" s="2">
        <v>44853.841666666667</v>
      </c>
      <c r="B27167" t="s">
        <v>175</v>
      </c>
      <c r="D27167" t="s">
        <v>1865</v>
      </c>
    </row>
    <row r="27168" spans="1:4" x14ac:dyDescent="0.25">
      <c r="A27168" s="2">
        <v>44853.843055555553</v>
      </c>
      <c r="B27168" t="s">
        <v>175</v>
      </c>
      <c r="C27168" t="s">
        <v>13902</v>
      </c>
    </row>
    <row r="27169" spans="1:4" x14ac:dyDescent="0.25">
      <c r="A27169" s="2">
        <v>44853.843055555553</v>
      </c>
      <c r="B27169" t="s">
        <v>175</v>
      </c>
      <c r="D27169" t="s">
        <v>12760</v>
      </c>
    </row>
    <row r="27170" spans="1:4" x14ac:dyDescent="0.25">
      <c r="A27170" s="2">
        <v>44853.845138888886</v>
      </c>
      <c r="B27170" t="s">
        <v>175</v>
      </c>
      <c r="C27170" t="s">
        <v>13903</v>
      </c>
    </row>
    <row r="27171" spans="1:4" x14ac:dyDescent="0.25">
      <c r="A27171" s="2">
        <v>44853.845138888886</v>
      </c>
      <c r="B27171" t="s">
        <v>175</v>
      </c>
      <c r="C27171" t="s">
        <v>13904</v>
      </c>
    </row>
    <row r="27172" spans="1:4" x14ac:dyDescent="0.25">
      <c r="A27172" s="2">
        <v>44853.845138888886</v>
      </c>
      <c r="B27172" t="s">
        <v>175</v>
      </c>
      <c r="D27172" t="s">
        <v>12742</v>
      </c>
    </row>
    <row r="27173" spans="1:4" x14ac:dyDescent="0.25">
      <c r="A27173" s="2">
        <v>44853.845138888886</v>
      </c>
      <c r="B27173" t="s">
        <v>175</v>
      </c>
      <c r="D27173" t="s">
        <v>11807</v>
      </c>
    </row>
    <row r="27174" spans="1:4" x14ac:dyDescent="0.25">
      <c r="A27174" s="2">
        <v>44853.84652777778</v>
      </c>
      <c r="B27174" t="s">
        <v>175</v>
      </c>
      <c r="C27174" t="s">
        <v>13905</v>
      </c>
    </row>
    <row r="27175" spans="1:4" x14ac:dyDescent="0.25">
      <c r="A27175" s="2">
        <v>44853.84652777778</v>
      </c>
      <c r="B27175" t="s">
        <v>175</v>
      </c>
      <c r="D27175" t="s">
        <v>12743</v>
      </c>
    </row>
    <row r="27176" spans="1:4" x14ac:dyDescent="0.25">
      <c r="A27176" s="2">
        <v>44853.847222222219</v>
      </c>
      <c r="B27176" t="s">
        <v>175</v>
      </c>
      <c r="C27176" t="s">
        <v>13906</v>
      </c>
    </row>
    <row r="27177" spans="1:4" x14ac:dyDescent="0.25">
      <c r="A27177" s="2">
        <v>44853.847222222219</v>
      </c>
      <c r="B27177" t="s">
        <v>175</v>
      </c>
      <c r="D27177" t="s">
        <v>12742</v>
      </c>
    </row>
    <row r="27178" spans="1:4" x14ac:dyDescent="0.25">
      <c r="A27178" s="2">
        <v>44853.847916666666</v>
      </c>
      <c r="B27178" t="s">
        <v>175</v>
      </c>
      <c r="C27178" t="s">
        <v>13907</v>
      </c>
    </row>
    <row r="27179" spans="1:4" x14ac:dyDescent="0.25">
      <c r="A27179" s="2">
        <v>44853.847916666666</v>
      </c>
      <c r="B27179" t="s">
        <v>175</v>
      </c>
      <c r="D27179" t="s">
        <v>12739</v>
      </c>
    </row>
    <row r="27180" spans="1:4" x14ac:dyDescent="0.25">
      <c r="A27180" s="2">
        <v>44853.848611111112</v>
      </c>
      <c r="B27180" t="s">
        <v>175</v>
      </c>
      <c r="C27180" t="s">
        <v>13908</v>
      </c>
    </row>
    <row r="27181" spans="1:4" x14ac:dyDescent="0.25">
      <c r="A27181" s="2">
        <v>44853.848611111112</v>
      </c>
      <c r="B27181" t="s">
        <v>175</v>
      </c>
      <c r="D27181" t="s">
        <v>1921</v>
      </c>
    </row>
    <row r="27182" spans="1:4" x14ac:dyDescent="0.25">
      <c r="A27182" s="2">
        <v>44853.849305555559</v>
      </c>
      <c r="B27182" t="s">
        <v>175</v>
      </c>
      <c r="C27182" t="s">
        <v>13909</v>
      </c>
    </row>
    <row r="27183" spans="1:4" x14ac:dyDescent="0.25">
      <c r="A27183" s="2">
        <v>44853.849305555559</v>
      </c>
      <c r="B27183" t="s">
        <v>175</v>
      </c>
      <c r="D27183" t="s">
        <v>856</v>
      </c>
    </row>
    <row r="27184" spans="1:4" x14ac:dyDescent="0.25">
      <c r="A27184" s="2">
        <v>44853.912499999999</v>
      </c>
      <c r="B27184" t="s">
        <v>10297</v>
      </c>
      <c r="C27184" t="s">
        <v>7205</v>
      </c>
    </row>
    <row r="27185" spans="1:4" x14ac:dyDescent="0.25">
      <c r="A27185" s="2">
        <v>44853.912499999999</v>
      </c>
      <c r="B27185" t="s">
        <v>10297</v>
      </c>
      <c r="C27185" t="s">
        <v>7029</v>
      </c>
    </row>
    <row r="27186" spans="1:4" x14ac:dyDescent="0.25">
      <c r="A27186" s="2">
        <v>44853.912499999999</v>
      </c>
      <c r="B27186" t="s">
        <v>10297</v>
      </c>
      <c r="D27186" t="s">
        <v>4989</v>
      </c>
    </row>
    <row r="27187" spans="1:4" x14ac:dyDescent="0.25">
      <c r="A27187" s="2">
        <v>44853.912499999999</v>
      </c>
      <c r="B27187" t="s">
        <v>10297</v>
      </c>
      <c r="D27187" t="s">
        <v>12743</v>
      </c>
    </row>
    <row r="27188" spans="1:4" x14ac:dyDescent="0.25">
      <c r="A27188" s="2">
        <v>44853.913194444445</v>
      </c>
      <c r="B27188" t="s">
        <v>10297</v>
      </c>
      <c r="C27188" t="s">
        <v>14365</v>
      </c>
    </row>
    <row r="27189" spans="1:4" x14ac:dyDescent="0.25">
      <c r="A27189" s="2">
        <v>44853.913194444445</v>
      </c>
      <c r="B27189" t="s">
        <v>10297</v>
      </c>
      <c r="D27189" t="s">
        <v>12742</v>
      </c>
    </row>
    <row r="27190" spans="1:4" x14ac:dyDescent="0.25">
      <c r="A27190" s="2">
        <v>44853.913888888892</v>
      </c>
      <c r="B27190" t="s">
        <v>10297</v>
      </c>
      <c r="C27190" t="s">
        <v>14366</v>
      </c>
    </row>
    <row r="27191" spans="1:4" x14ac:dyDescent="0.25">
      <c r="A27191" s="2">
        <v>44853.913888888892</v>
      </c>
      <c r="B27191" t="s">
        <v>10297</v>
      </c>
      <c r="C27191" t="s">
        <v>14367</v>
      </c>
    </row>
    <row r="27192" spans="1:4" x14ac:dyDescent="0.25">
      <c r="A27192" s="2">
        <v>44853.913888888892</v>
      </c>
      <c r="B27192" t="s">
        <v>10297</v>
      </c>
      <c r="D27192" t="s">
        <v>12739</v>
      </c>
    </row>
    <row r="27193" spans="1:4" x14ac:dyDescent="0.25">
      <c r="A27193" s="2">
        <v>44853.913888888892</v>
      </c>
      <c r="B27193" t="s">
        <v>10297</v>
      </c>
      <c r="D27193" t="s">
        <v>12760</v>
      </c>
    </row>
    <row r="27194" spans="1:4" x14ac:dyDescent="0.25">
      <c r="A27194" s="2">
        <v>44853.915277777778</v>
      </c>
      <c r="B27194" t="s">
        <v>10297</v>
      </c>
      <c r="C27194" t="s">
        <v>14368</v>
      </c>
    </row>
    <row r="27195" spans="1:4" x14ac:dyDescent="0.25">
      <c r="A27195" s="2">
        <v>44853.915277777778</v>
      </c>
      <c r="B27195" t="s">
        <v>10297</v>
      </c>
      <c r="C27195" t="s">
        <v>14369</v>
      </c>
    </row>
    <row r="27196" spans="1:4" x14ac:dyDescent="0.25">
      <c r="A27196" s="2">
        <v>44853.915277777778</v>
      </c>
      <c r="B27196" t="s">
        <v>10297</v>
      </c>
      <c r="D27196" t="s">
        <v>12742</v>
      </c>
    </row>
    <row r="27197" spans="1:4" x14ac:dyDescent="0.25">
      <c r="A27197" s="2">
        <v>44853.915277777778</v>
      </c>
      <c r="B27197" t="s">
        <v>10297</v>
      </c>
      <c r="D27197" t="s">
        <v>1897</v>
      </c>
    </row>
    <row r="27198" spans="1:4" x14ac:dyDescent="0.25">
      <c r="A27198" s="2">
        <v>44853.915972222225</v>
      </c>
      <c r="B27198" t="s">
        <v>10297</v>
      </c>
      <c r="C27198" t="s">
        <v>14370</v>
      </c>
    </row>
    <row r="27199" spans="1:4" x14ac:dyDescent="0.25">
      <c r="A27199" s="2">
        <v>44853.915972222225</v>
      </c>
      <c r="B27199" t="s">
        <v>10297</v>
      </c>
      <c r="C27199" t="s">
        <v>14371</v>
      </c>
    </row>
    <row r="27200" spans="1:4" x14ac:dyDescent="0.25">
      <c r="A27200" s="2">
        <v>44853.915972222225</v>
      </c>
      <c r="B27200" t="s">
        <v>10297</v>
      </c>
      <c r="D27200" t="s">
        <v>1124</v>
      </c>
    </row>
    <row r="27201" spans="1:4" x14ac:dyDescent="0.25">
      <c r="A27201" s="2">
        <v>44853.915972222225</v>
      </c>
      <c r="B27201" t="s">
        <v>10297</v>
      </c>
      <c r="D27201" t="s">
        <v>853</v>
      </c>
    </row>
    <row r="27202" spans="1:4" x14ac:dyDescent="0.25">
      <c r="A27202" s="2">
        <v>44853.916666666664</v>
      </c>
      <c r="B27202" t="s">
        <v>10297</v>
      </c>
      <c r="C27202" t="s">
        <v>14372</v>
      </c>
    </row>
    <row r="27203" spans="1:4" x14ac:dyDescent="0.25">
      <c r="A27203" s="2">
        <v>44853.916666666664</v>
      </c>
      <c r="B27203" t="s">
        <v>10297</v>
      </c>
      <c r="D27203" t="s">
        <v>12857</v>
      </c>
    </row>
    <row r="27204" spans="1:4" x14ac:dyDescent="0.25">
      <c r="A27204" s="2">
        <v>44853.917361111111</v>
      </c>
      <c r="B27204" t="s">
        <v>10297</v>
      </c>
      <c r="C27204" t="s">
        <v>14373</v>
      </c>
    </row>
    <row r="27205" spans="1:4" x14ac:dyDescent="0.25">
      <c r="A27205" s="2">
        <v>44853.917361111111</v>
      </c>
      <c r="B27205" t="s">
        <v>10297</v>
      </c>
      <c r="C27205" t="s">
        <v>14374</v>
      </c>
    </row>
    <row r="27206" spans="1:4" x14ac:dyDescent="0.25">
      <c r="A27206" s="2">
        <v>44853.917361111111</v>
      </c>
      <c r="B27206" t="s">
        <v>10297</v>
      </c>
      <c r="D27206" t="s">
        <v>856</v>
      </c>
    </row>
    <row r="27207" spans="1:4" x14ac:dyDescent="0.25">
      <c r="A27207" s="2">
        <v>44853.917361111111</v>
      </c>
      <c r="B27207" t="s">
        <v>10297</v>
      </c>
      <c r="D27207" t="s">
        <v>1135</v>
      </c>
    </row>
    <row r="27208" spans="1:4" x14ac:dyDescent="0.25">
      <c r="A27208" s="2">
        <v>44853.918055555558</v>
      </c>
      <c r="B27208" t="s">
        <v>10297</v>
      </c>
      <c r="C27208" t="s">
        <v>14375</v>
      </c>
    </row>
    <row r="27209" spans="1:4" x14ac:dyDescent="0.25">
      <c r="A27209" s="2">
        <v>44853.918055555558</v>
      </c>
      <c r="B27209" t="s">
        <v>10297</v>
      </c>
      <c r="D27209" t="s">
        <v>899</v>
      </c>
    </row>
    <row r="27210" spans="1:4" x14ac:dyDescent="0.25">
      <c r="A27210" s="2">
        <v>44853.918749999997</v>
      </c>
      <c r="B27210" t="s">
        <v>10297</v>
      </c>
      <c r="C27210" t="s">
        <v>14376</v>
      </c>
    </row>
    <row r="27211" spans="1:4" x14ac:dyDescent="0.25">
      <c r="A27211" s="2">
        <v>44853.918749999997</v>
      </c>
      <c r="B27211" t="s">
        <v>10297</v>
      </c>
      <c r="C27211" t="s">
        <v>14377</v>
      </c>
    </row>
    <row r="27212" spans="1:4" x14ac:dyDescent="0.25">
      <c r="A27212" s="2">
        <v>44853.918749999997</v>
      </c>
      <c r="B27212" t="s">
        <v>10297</v>
      </c>
      <c r="C27212" t="s">
        <v>6396</v>
      </c>
    </row>
    <row r="27213" spans="1:4" x14ac:dyDescent="0.25">
      <c r="A27213" s="2">
        <v>44853.918749999997</v>
      </c>
      <c r="B27213" t="s">
        <v>10297</v>
      </c>
      <c r="D27213" t="s">
        <v>855</v>
      </c>
    </row>
    <row r="27214" spans="1:4" x14ac:dyDescent="0.25">
      <c r="A27214" s="2">
        <v>44853.918749999997</v>
      </c>
      <c r="B27214" t="s">
        <v>10297</v>
      </c>
      <c r="D27214" t="s">
        <v>834</v>
      </c>
    </row>
    <row r="27215" spans="1:4" x14ac:dyDescent="0.25">
      <c r="A27215" s="2">
        <v>44853.918749999997</v>
      </c>
      <c r="B27215" t="s">
        <v>10297</v>
      </c>
      <c r="D27215" t="s">
        <v>835</v>
      </c>
    </row>
    <row r="27216" spans="1:4" x14ac:dyDescent="0.25">
      <c r="A27216" s="2">
        <v>44853.942361111112</v>
      </c>
      <c r="B27216" t="s">
        <v>10299</v>
      </c>
      <c r="C27216" t="s">
        <v>13372</v>
      </c>
    </row>
    <row r="27217" spans="1:4" x14ac:dyDescent="0.25">
      <c r="A27217" s="2">
        <v>44853.942361111112</v>
      </c>
      <c r="B27217" t="s">
        <v>10299</v>
      </c>
      <c r="D27217" t="s">
        <v>5009</v>
      </c>
    </row>
    <row r="27218" spans="1:4" x14ac:dyDescent="0.25">
      <c r="A27218" s="2">
        <v>44853.943055555559</v>
      </c>
      <c r="B27218" t="s">
        <v>10299</v>
      </c>
      <c r="C27218" t="s">
        <v>13373</v>
      </c>
    </row>
    <row r="27219" spans="1:4" x14ac:dyDescent="0.25">
      <c r="A27219" s="2">
        <v>44853.943055555559</v>
      </c>
      <c r="B27219" t="s">
        <v>10299</v>
      </c>
      <c r="C27219" t="s">
        <v>6443</v>
      </c>
    </row>
    <row r="27220" spans="1:4" x14ac:dyDescent="0.25">
      <c r="A27220" s="2">
        <v>44853.943055555559</v>
      </c>
      <c r="B27220" t="s">
        <v>10299</v>
      </c>
      <c r="D27220" t="s">
        <v>5012</v>
      </c>
    </row>
    <row r="27221" spans="1:4" x14ac:dyDescent="0.25">
      <c r="A27221" s="2">
        <v>44853.943055555559</v>
      </c>
      <c r="B27221" t="s">
        <v>10299</v>
      </c>
      <c r="D27221" t="s">
        <v>1852</v>
      </c>
    </row>
    <row r="27222" spans="1:4" x14ac:dyDescent="0.25">
      <c r="A27222" s="2">
        <v>44853.943749999999</v>
      </c>
      <c r="B27222" t="s">
        <v>10299</v>
      </c>
      <c r="C27222" t="s">
        <v>13374</v>
      </c>
    </row>
    <row r="27223" spans="1:4" x14ac:dyDescent="0.25">
      <c r="A27223" s="2">
        <v>44853.943749999999</v>
      </c>
      <c r="B27223" t="s">
        <v>10299</v>
      </c>
      <c r="D27223" t="s">
        <v>12739</v>
      </c>
    </row>
    <row r="27224" spans="1:4" x14ac:dyDescent="0.25">
      <c r="A27224" s="2">
        <v>44853.944444444445</v>
      </c>
      <c r="B27224" t="s">
        <v>10299</v>
      </c>
      <c r="C27224" t="s">
        <v>13375</v>
      </c>
    </row>
    <row r="27225" spans="1:4" x14ac:dyDescent="0.25">
      <c r="A27225" s="2">
        <v>44853.944444444445</v>
      </c>
      <c r="B27225" t="s">
        <v>10299</v>
      </c>
      <c r="D27225" t="s">
        <v>12743</v>
      </c>
    </row>
    <row r="27226" spans="1:4" x14ac:dyDescent="0.25">
      <c r="A27226" s="2">
        <v>44853.945833333331</v>
      </c>
      <c r="B27226" t="s">
        <v>10299</v>
      </c>
      <c r="C27226" t="s">
        <v>13376</v>
      </c>
    </row>
    <row r="27227" spans="1:4" x14ac:dyDescent="0.25">
      <c r="A27227" s="2">
        <v>44853.945833333331</v>
      </c>
      <c r="B27227" t="s">
        <v>10299</v>
      </c>
      <c r="D27227" t="s">
        <v>12742</v>
      </c>
    </row>
    <row r="27228" spans="1:4" x14ac:dyDescent="0.25">
      <c r="A27228" s="2">
        <v>44853.946527777778</v>
      </c>
      <c r="B27228" t="s">
        <v>10299</v>
      </c>
      <c r="C27228" t="s">
        <v>13377</v>
      </c>
    </row>
    <row r="27229" spans="1:4" x14ac:dyDescent="0.25">
      <c r="A27229" s="2">
        <v>44853.946527777778</v>
      </c>
      <c r="B27229" t="s">
        <v>10299</v>
      </c>
      <c r="D27229" t="s">
        <v>12760</v>
      </c>
    </row>
    <row r="27230" spans="1:4" x14ac:dyDescent="0.25">
      <c r="A27230" s="2">
        <v>44853.948611111111</v>
      </c>
      <c r="B27230" t="s">
        <v>10299</v>
      </c>
      <c r="C27230" t="s">
        <v>13378</v>
      </c>
    </row>
    <row r="27231" spans="1:4" x14ac:dyDescent="0.25">
      <c r="A27231" s="2">
        <v>44853.948611111111</v>
      </c>
      <c r="B27231" t="s">
        <v>10299</v>
      </c>
      <c r="D27231" t="s">
        <v>12819</v>
      </c>
    </row>
    <row r="27232" spans="1:4" x14ac:dyDescent="0.25">
      <c r="A27232" s="2">
        <v>44853.993055555555</v>
      </c>
      <c r="B27232" t="s">
        <v>10296</v>
      </c>
      <c r="C27232" t="s">
        <v>12934</v>
      </c>
    </row>
    <row r="27233" spans="1:4" x14ac:dyDescent="0.25">
      <c r="A27233" s="2">
        <v>44853.993055555555</v>
      </c>
      <c r="B27233" t="s">
        <v>10296</v>
      </c>
      <c r="C27233" t="s">
        <v>12935</v>
      </c>
    </row>
    <row r="27234" spans="1:4" x14ac:dyDescent="0.25">
      <c r="A27234" s="2">
        <v>44853.993055555555</v>
      </c>
      <c r="B27234" t="s">
        <v>10296</v>
      </c>
      <c r="D27234" t="s">
        <v>4988</v>
      </c>
    </row>
    <row r="27235" spans="1:4" x14ac:dyDescent="0.25">
      <c r="A27235" s="2">
        <v>44853.993055555555</v>
      </c>
      <c r="B27235" t="s">
        <v>10296</v>
      </c>
      <c r="D27235" t="s">
        <v>12743</v>
      </c>
    </row>
    <row r="27236" spans="1:4" x14ac:dyDescent="0.25">
      <c r="A27236" s="2">
        <v>44853.993750000001</v>
      </c>
      <c r="B27236" t="s">
        <v>10296</v>
      </c>
      <c r="C27236" t="s">
        <v>12936</v>
      </c>
    </row>
    <row r="27237" spans="1:4" x14ac:dyDescent="0.25">
      <c r="A27237" s="2">
        <v>44853.993750000001</v>
      </c>
      <c r="B27237" t="s">
        <v>10296</v>
      </c>
      <c r="D27237" t="s">
        <v>12742</v>
      </c>
    </row>
    <row r="27238" spans="1:4" x14ac:dyDescent="0.25">
      <c r="A27238" s="2">
        <v>44853.994444444441</v>
      </c>
      <c r="B27238" t="s">
        <v>10296</v>
      </c>
      <c r="C27238" t="s">
        <v>12937</v>
      </c>
    </row>
    <row r="27239" spans="1:4" x14ac:dyDescent="0.25">
      <c r="A27239" s="2">
        <v>44853.994444444441</v>
      </c>
      <c r="B27239" t="s">
        <v>10296</v>
      </c>
      <c r="D27239" t="s">
        <v>12740</v>
      </c>
    </row>
    <row r="27240" spans="1:4" x14ac:dyDescent="0.25">
      <c r="A27240" s="2">
        <v>44853.995138888888</v>
      </c>
      <c r="B27240" t="s">
        <v>10296</v>
      </c>
      <c r="C27240" t="s">
        <v>12938</v>
      </c>
    </row>
    <row r="27241" spans="1:4" x14ac:dyDescent="0.25">
      <c r="A27241" s="2">
        <v>44853.995138888888</v>
      </c>
      <c r="B27241" t="s">
        <v>10296</v>
      </c>
      <c r="D27241" t="s">
        <v>12742</v>
      </c>
    </row>
    <row r="27242" spans="1:4" x14ac:dyDescent="0.25">
      <c r="A27242" s="2">
        <v>44853.995833333334</v>
      </c>
      <c r="B27242" t="s">
        <v>10296</v>
      </c>
      <c r="C27242" t="s">
        <v>12939</v>
      </c>
    </row>
    <row r="27243" spans="1:4" x14ac:dyDescent="0.25">
      <c r="A27243" s="2">
        <v>44853.996527777781</v>
      </c>
      <c r="B27243" t="s">
        <v>10296</v>
      </c>
      <c r="D27243" t="s">
        <v>1897</v>
      </c>
    </row>
    <row r="27244" spans="1:4" x14ac:dyDescent="0.25">
      <c r="A27244" s="2">
        <v>44853.99722222222</v>
      </c>
      <c r="B27244" t="s">
        <v>10296</v>
      </c>
      <c r="C27244" t="s">
        <v>12940</v>
      </c>
    </row>
    <row r="27245" spans="1:4" x14ac:dyDescent="0.25">
      <c r="A27245" s="2">
        <v>44853.99722222222</v>
      </c>
      <c r="B27245" t="s">
        <v>10296</v>
      </c>
      <c r="D27245" t="s">
        <v>12739</v>
      </c>
    </row>
    <row r="27246" spans="1:4" x14ac:dyDescent="0.25">
      <c r="A27246" s="2">
        <v>44853.997916666667</v>
      </c>
      <c r="B27246" t="s">
        <v>10296</v>
      </c>
      <c r="C27246" t="s">
        <v>12941</v>
      </c>
    </row>
    <row r="27247" spans="1:4" x14ac:dyDescent="0.25">
      <c r="A27247" s="2">
        <v>44853.997916666667</v>
      </c>
      <c r="B27247" t="s">
        <v>10296</v>
      </c>
      <c r="C27247" t="s">
        <v>12942</v>
      </c>
    </row>
    <row r="27248" spans="1:4" x14ac:dyDescent="0.25">
      <c r="A27248" s="2">
        <v>44853.997916666667</v>
      </c>
      <c r="B27248" t="s">
        <v>10296</v>
      </c>
      <c r="D27248" t="s">
        <v>1013</v>
      </c>
    </row>
    <row r="27249" spans="1:4" x14ac:dyDescent="0.25">
      <c r="A27249" s="2">
        <v>44853.997916666667</v>
      </c>
      <c r="B27249" t="s">
        <v>10296</v>
      </c>
      <c r="D27249" t="s">
        <v>12857</v>
      </c>
    </row>
    <row r="27250" spans="1:4" x14ac:dyDescent="0.25">
      <c r="A27250" s="2">
        <v>44853.999305555553</v>
      </c>
      <c r="B27250" t="s">
        <v>10296</v>
      </c>
      <c r="C27250" t="s">
        <v>12943</v>
      </c>
    </row>
    <row r="27251" spans="1:4" x14ac:dyDescent="0.25">
      <c r="A27251" s="2">
        <v>44853.999305555553</v>
      </c>
      <c r="B27251" t="s">
        <v>10296</v>
      </c>
      <c r="D27251" t="s">
        <v>1855</v>
      </c>
    </row>
    <row r="27252" spans="1:4" x14ac:dyDescent="0.25">
      <c r="A27252" s="2">
        <v>44854.000694444447</v>
      </c>
      <c r="B27252" t="s">
        <v>10303</v>
      </c>
      <c r="C27252" t="s">
        <v>13714</v>
      </c>
    </row>
    <row r="27253" spans="1:4" x14ac:dyDescent="0.25">
      <c r="A27253" s="2">
        <v>44854.000694444447</v>
      </c>
      <c r="B27253" t="s">
        <v>10303</v>
      </c>
      <c r="D27253" t="s">
        <v>5050</v>
      </c>
    </row>
    <row r="27254" spans="1:4" x14ac:dyDescent="0.25">
      <c r="A27254" s="2">
        <v>44854.002083333333</v>
      </c>
      <c r="B27254" t="s">
        <v>10303</v>
      </c>
      <c r="C27254" t="s">
        <v>13715</v>
      </c>
    </row>
    <row r="27255" spans="1:4" x14ac:dyDescent="0.25">
      <c r="A27255" s="2">
        <v>44854.002083333333</v>
      </c>
      <c r="B27255" t="s">
        <v>10303</v>
      </c>
      <c r="C27255" t="s">
        <v>13716</v>
      </c>
    </row>
    <row r="27256" spans="1:4" x14ac:dyDescent="0.25">
      <c r="A27256" s="2">
        <v>44854.002083333333</v>
      </c>
      <c r="B27256" t="s">
        <v>10303</v>
      </c>
      <c r="D27256" t="s">
        <v>12739</v>
      </c>
    </row>
    <row r="27257" spans="1:4" x14ac:dyDescent="0.25">
      <c r="A27257" s="2">
        <v>44854.002083333333</v>
      </c>
      <c r="B27257" t="s">
        <v>10303</v>
      </c>
      <c r="D27257" t="s">
        <v>1858</v>
      </c>
    </row>
    <row r="27258" spans="1:4" x14ac:dyDescent="0.25">
      <c r="A27258" s="2">
        <v>44854.003472222219</v>
      </c>
      <c r="B27258" t="s">
        <v>10303</v>
      </c>
      <c r="C27258" t="s">
        <v>13717</v>
      </c>
    </row>
    <row r="27259" spans="1:4" x14ac:dyDescent="0.25">
      <c r="A27259" s="2">
        <v>44854.003472222219</v>
      </c>
      <c r="B27259" t="s">
        <v>10303</v>
      </c>
      <c r="D27259" t="s">
        <v>13050</v>
      </c>
    </row>
    <row r="27260" spans="1:4" x14ac:dyDescent="0.25">
      <c r="A27260" s="2">
        <v>44854.004166666666</v>
      </c>
      <c r="B27260" t="s">
        <v>10303</v>
      </c>
      <c r="C27260" t="s">
        <v>13718</v>
      </c>
    </row>
    <row r="27261" spans="1:4" x14ac:dyDescent="0.25">
      <c r="A27261" s="2">
        <v>44854.004166666666</v>
      </c>
      <c r="B27261" t="s">
        <v>10303</v>
      </c>
      <c r="D27261" t="s">
        <v>12742</v>
      </c>
    </row>
    <row r="27262" spans="1:4" x14ac:dyDescent="0.25">
      <c r="A27262" s="2">
        <v>44854.004861111112</v>
      </c>
      <c r="B27262" t="s">
        <v>10303</v>
      </c>
      <c r="C27262" t="s">
        <v>13719</v>
      </c>
    </row>
    <row r="27263" spans="1:4" x14ac:dyDescent="0.25">
      <c r="A27263" s="2">
        <v>44854.004861111112</v>
      </c>
      <c r="B27263" t="s">
        <v>10303</v>
      </c>
      <c r="D27263" t="s">
        <v>12760</v>
      </c>
    </row>
    <row r="27264" spans="1:4" x14ac:dyDescent="0.25">
      <c r="A27264" s="2">
        <v>44854.005555555559</v>
      </c>
      <c r="B27264" t="s">
        <v>10303</v>
      </c>
      <c r="C27264" t="s">
        <v>13720</v>
      </c>
    </row>
    <row r="27265" spans="1:4" x14ac:dyDescent="0.25">
      <c r="A27265" s="2">
        <v>44854.005555555559</v>
      </c>
      <c r="B27265" t="s">
        <v>10303</v>
      </c>
      <c r="C27265" t="s">
        <v>194</v>
      </c>
    </row>
    <row r="27266" spans="1:4" x14ac:dyDescent="0.25">
      <c r="A27266" s="2">
        <v>44854.005555555559</v>
      </c>
      <c r="B27266" t="s">
        <v>10303</v>
      </c>
      <c r="D27266" t="s">
        <v>12742</v>
      </c>
    </row>
    <row r="27267" spans="1:4" x14ac:dyDescent="0.25">
      <c r="A27267" s="2">
        <v>44854.005555555559</v>
      </c>
      <c r="B27267" t="s">
        <v>10303</v>
      </c>
      <c r="D27267" t="s">
        <v>1882</v>
      </c>
    </row>
    <row r="27268" spans="1:4" x14ac:dyDescent="0.25">
      <c r="A27268" s="2">
        <v>44854.006249999999</v>
      </c>
      <c r="B27268" t="s">
        <v>10303</v>
      </c>
      <c r="C27268" t="s">
        <v>6377</v>
      </c>
    </row>
    <row r="27269" spans="1:4" x14ac:dyDescent="0.25">
      <c r="A27269" s="2">
        <v>44854.006249999999</v>
      </c>
      <c r="B27269" t="s">
        <v>10303</v>
      </c>
      <c r="D27269" t="s">
        <v>1854</v>
      </c>
    </row>
    <row r="27270" spans="1:4" x14ac:dyDescent="0.25">
      <c r="A27270" s="2">
        <v>44854.038194444445</v>
      </c>
      <c r="B27270" t="s">
        <v>3</v>
      </c>
      <c r="C27270" t="s">
        <v>13518</v>
      </c>
    </row>
    <row r="27271" spans="1:4" x14ac:dyDescent="0.25">
      <c r="A27271" s="2">
        <v>44854.038194444445</v>
      </c>
      <c r="B27271" t="s">
        <v>3</v>
      </c>
      <c r="C27271" t="s">
        <v>13519</v>
      </c>
    </row>
    <row r="27272" spans="1:4" x14ac:dyDescent="0.25">
      <c r="A27272" s="2">
        <v>44854.038194444445</v>
      </c>
      <c r="B27272" t="s">
        <v>3</v>
      </c>
      <c r="D27272" t="s">
        <v>1922</v>
      </c>
    </row>
    <row r="27273" spans="1:4" x14ac:dyDescent="0.25">
      <c r="A27273" s="2">
        <v>44854.038194444445</v>
      </c>
      <c r="B27273" t="s">
        <v>3</v>
      </c>
      <c r="D27273" t="s">
        <v>1848</v>
      </c>
    </row>
    <row r="27274" spans="1:4" x14ac:dyDescent="0.25">
      <c r="A27274" s="2">
        <v>44854.038888888892</v>
      </c>
      <c r="B27274" t="s">
        <v>3</v>
      </c>
      <c r="C27274" t="s">
        <v>13520</v>
      </c>
    </row>
    <row r="27275" spans="1:4" x14ac:dyDescent="0.25">
      <c r="A27275" s="2">
        <v>44854.038888888892</v>
      </c>
      <c r="B27275" t="s">
        <v>3</v>
      </c>
      <c r="C27275" t="s">
        <v>13521</v>
      </c>
    </row>
    <row r="27276" spans="1:4" x14ac:dyDescent="0.25">
      <c r="A27276" s="2">
        <v>44854.038888888892</v>
      </c>
      <c r="B27276" t="s">
        <v>3</v>
      </c>
      <c r="D27276" t="s">
        <v>12739</v>
      </c>
    </row>
    <row r="27277" spans="1:4" x14ac:dyDescent="0.25">
      <c r="A27277" s="2">
        <v>44854.038888888892</v>
      </c>
      <c r="B27277" t="s">
        <v>3</v>
      </c>
      <c r="D27277" t="s">
        <v>13050</v>
      </c>
    </row>
    <row r="27278" spans="1:4" x14ac:dyDescent="0.25">
      <c r="A27278" s="2">
        <v>44854.039583333331</v>
      </c>
      <c r="B27278" t="s">
        <v>3</v>
      </c>
      <c r="C27278" t="s">
        <v>13522</v>
      </c>
    </row>
    <row r="27279" spans="1:4" x14ac:dyDescent="0.25">
      <c r="A27279" s="2">
        <v>44854.039583333331</v>
      </c>
      <c r="B27279" t="s">
        <v>3</v>
      </c>
      <c r="C27279" t="s">
        <v>13523</v>
      </c>
    </row>
    <row r="27280" spans="1:4" x14ac:dyDescent="0.25">
      <c r="A27280" s="2">
        <v>44854.039583333331</v>
      </c>
      <c r="B27280" t="s">
        <v>3</v>
      </c>
      <c r="D27280" t="s">
        <v>12742</v>
      </c>
    </row>
    <row r="27281" spans="1:4" x14ac:dyDescent="0.25">
      <c r="A27281" s="2">
        <v>44854.039583333331</v>
      </c>
      <c r="B27281" t="s">
        <v>3</v>
      </c>
      <c r="D27281" t="s">
        <v>12760</v>
      </c>
    </row>
    <row r="27282" spans="1:4" x14ac:dyDescent="0.25">
      <c r="A27282" s="2">
        <v>44854.370138888888</v>
      </c>
      <c r="B27282" t="s">
        <v>1143</v>
      </c>
      <c r="C27282" t="s">
        <v>13137</v>
      </c>
    </row>
    <row r="27283" spans="1:4" x14ac:dyDescent="0.25">
      <c r="A27283" s="2">
        <v>44854.370138888888</v>
      </c>
      <c r="B27283" t="s">
        <v>1143</v>
      </c>
      <c r="D27283" t="s">
        <v>5046</v>
      </c>
    </row>
    <row r="27284" spans="1:4" x14ac:dyDescent="0.25">
      <c r="A27284" s="2">
        <v>44854.370833333334</v>
      </c>
      <c r="B27284" t="s">
        <v>1143</v>
      </c>
      <c r="C27284" t="s">
        <v>13138</v>
      </c>
    </row>
    <row r="27285" spans="1:4" x14ac:dyDescent="0.25">
      <c r="A27285" s="2">
        <v>44854.370833333334</v>
      </c>
      <c r="B27285" t="s">
        <v>1143</v>
      </c>
      <c r="D27285" t="s">
        <v>961</v>
      </c>
    </row>
    <row r="27286" spans="1:4" x14ac:dyDescent="0.25">
      <c r="A27286" s="2">
        <v>44854.373611111114</v>
      </c>
      <c r="B27286" t="s">
        <v>1143</v>
      </c>
      <c r="C27286" t="s">
        <v>13139</v>
      </c>
    </row>
    <row r="27287" spans="1:4" x14ac:dyDescent="0.25">
      <c r="A27287" s="2">
        <v>44854.373611111114</v>
      </c>
      <c r="B27287" t="s">
        <v>1143</v>
      </c>
      <c r="D27287" t="s">
        <v>1887</v>
      </c>
    </row>
    <row r="27288" spans="1:4" x14ac:dyDescent="0.25">
      <c r="A27288" s="2">
        <v>44854.374305555553</v>
      </c>
      <c r="B27288" t="s">
        <v>1143</v>
      </c>
      <c r="C27288" t="s">
        <v>13140</v>
      </c>
    </row>
    <row r="27289" spans="1:4" x14ac:dyDescent="0.25">
      <c r="A27289" s="2">
        <v>44854.374305555553</v>
      </c>
      <c r="B27289" t="s">
        <v>1143</v>
      </c>
      <c r="D27289" t="s">
        <v>12739</v>
      </c>
    </row>
    <row r="27290" spans="1:4" x14ac:dyDescent="0.25">
      <c r="A27290" s="2">
        <v>44854.375</v>
      </c>
      <c r="B27290" t="s">
        <v>1143</v>
      </c>
      <c r="C27290" t="s">
        <v>13141</v>
      </c>
    </row>
    <row r="27291" spans="1:4" x14ac:dyDescent="0.25">
      <c r="A27291" s="2">
        <v>44854.375</v>
      </c>
      <c r="B27291" t="s">
        <v>1143</v>
      </c>
      <c r="D27291" t="s">
        <v>12760</v>
      </c>
    </row>
    <row r="27292" spans="1:4" x14ac:dyDescent="0.25">
      <c r="A27292" s="2">
        <v>44854.37777777778</v>
      </c>
      <c r="B27292" t="s">
        <v>1143</v>
      </c>
      <c r="C27292" t="s">
        <v>13142</v>
      </c>
    </row>
    <row r="27293" spans="1:4" x14ac:dyDescent="0.25">
      <c r="A27293" s="2">
        <v>44854.37777777778</v>
      </c>
      <c r="B27293" t="s">
        <v>1143</v>
      </c>
      <c r="C27293" t="s">
        <v>1538</v>
      </c>
    </row>
    <row r="27294" spans="1:4" x14ac:dyDescent="0.25">
      <c r="A27294" s="2">
        <v>44854.37777777778</v>
      </c>
      <c r="B27294" t="s">
        <v>1143</v>
      </c>
      <c r="C27294" t="s">
        <v>13143</v>
      </c>
    </row>
    <row r="27295" spans="1:4" x14ac:dyDescent="0.25">
      <c r="A27295" s="2">
        <v>44854.37777777778</v>
      </c>
      <c r="B27295" t="s">
        <v>1143</v>
      </c>
      <c r="D27295" t="s">
        <v>12742</v>
      </c>
    </row>
    <row r="27296" spans="1:4" x14ac:dyDescent="0.25">
      <c r="A27296" s="2">
        <v>44854.37777777778</v>
      </c>
      <c r="B27296" t="s">
        <v>1143</v>
      </c>
      <c r="D27296" t="s">
        <v>12743</v>
      </c>
    </row>
    <row r="27297" spans="1:4" x14ac:dyDescent="0.25">
      <c r="A27297" s="2">
        <v>44854.37777777778</v>
      </c>
      <c r="B27297" t="s">
        <v>1143</v>
      </c>
      <c r="D27297" t="s">
        <v>12819</v>
      </c>
    </row>
    <row r="27298" spans="1:4" x14ac:dyDescent="0.25">
      <c r="A27298" s="2">
        <v>44854.379166666666</v>
      </c>
      <c r="B27298" t="s">
        <v>1143</v>
      </c>
      <c r="C27298" t="s">
        <v>13144</v>
      </c>
    </row>
    <row r="27299" spans="1:4" x14ac:dyDescent="0.25">
      <c r="A27299" s="2">
        <v>44854.379166666666</v>
      </c>
      <c r="B27299" t="s">
        <v>1143</v>
      </c>
      <c r="C27299" t="s">
        <v>6660</v>
      </c>
    </row>
    <row r="27300" spans="1:4" x14ac:dyDescent="0.25">
      <c r="A27300" s="2">
        <v>44854.379166666666</v>
      </c>
      <c r="B27300" t="s">
        <v>1143</v>
      </c>
      <c r="C27300" t="s">
        <v>6395</v>
      </c>
    </row>
    <row r="27301" spans="1:4" x14ac:dyDescent="0.25">
      <c r="A27301" s="2">
        <v>44854.379166666666</v>
      </c>
      <c r="B27301" t="s">
        <v>1143</v>
      </c>
      <c r="C27301" t="s">
        <v>1538</v>
      </c>
    </row>
    <row r="27302" spans="1:4" x14ac:dyDescent="0.25">
      <c r="A27302" s="2">
        <v>44854.379166666666</v>
      </c>
      <c r="B27302" t="s">
        <v>1143</v>
      </c>
      <c r="D27302" t="s">
        <v>825</v>
      </c>
    </row>
    <row r="27303" spans="1:4" x14ac:dyDescent="0.25">
      <c r="A27303" s="2">
        <v>44854.379166666666</v>
      </c>
      <c r="B27303" t="s">
        <v>1143</v>
      </c>
      <c r="D27303" t="s">
        <v>853</v>
      </c>
    </row>
    <row r="27304" spans="1:4" x14ac:dyDescent="0.25">
      <c r="A27304" s="2">
        <v>44854.379166666666</v>
      </c>
      <c r="B27304" t="s">
        <v>1143</v>
      </c>
      <c r="D27304" t="s">
        <v>842</v>
      </c>
    </row>
    <row r="27305" spans="1:4" x14ac:dyDescent="0.25">
      <c r="A27305" s="2">
        <v>44854.379166666666</v>
      </c>
      <c r="B27305" t="s">
        <v>1143</v>
      </c>
      <c r="D27305" t="s">
        <v>932</v>
      </c>
    </row>
    <row r="27306" spans="1:4" x14ac:dyDescent="0.25">
      <c r="A27306" s="2">
        <v>44854.387499999997</v>
      </c>
      <c r="B27306" t="s">
        <v>176</v>
      </c>
      <c r="C27306" t="s">
        <v>6386</v>
      </c>
    </row>
    <row r="27307" spans="1:4" x14ac:dyDescent="0.25">
      <c r="A27307" s="2">
        <v>44854.387499999997</v>
      </c>
      <c r="B27307" t="s">
        <v>176</v>
      </c>
      <c r="C27307" t="s">
        <v>6677</v>
      </c>
    </row>
    <row r="27308" spans="1:4" x14ac:dyDescent="0.25">
      <c r="A27308" s="2">
        <v>44854.387499999997</v>
      </c>
      <c r="B27308" t="s">
        <v>176</v>
      </c>
      <c r="D27308" t="s">
        <v>1876</v>
      </c>
    </row>
    <row r="27309" spans="1:4" x14ac:dyDescent="0.25">
      <c r="A27309" s="2">
        <v>44854.387499999997</v>
      </c>
      <c r="B27309" t="s">
        <v>176</v>
      </c>
      <c r="D27309" t="s">
        <v>1848</v>
      </c>
    </row>
    <row r="27310" spans="1:4" x14ac:dyDescent="0.25">
      <c r="A27310" s="2">
        <v>44854.388194444444</v>
      </c>
      <c r="B27310" t="s">
        <v>176</v>
      </c>
      <c r="C27310" t="s">
        <v>12848</v>
      </c>
    </row>
    <row r="27311" spans="1:4" x14ac:dyDescent="0.25">
      <c r="A27311" s="2">
        <v>44854.388194444444</v>
      </c>
      <c r="B27311" t="s">
        <v>176</v>
      </c>
      <c r="C27311" t="s">
        <v>6386</v>
      </c>
    </row>
    <row r="27312" spans="1:4" x14ac:dyDescent="0.25">
      <c r="A27312" s="2">
        <v>44854.388194444444</v>
      </c>
      <c r="B27312" t="s">
        <v>176</v>
      </c>
      <c r="D27312" t="s">
        <v>1877</v>
      </c>
    </row>
    <row r="27313" spans="1:4" x14ac:dyDescent="0.25">
      <c r="A27313" s="2">
        <v>44854.388194444444</v>
      </c>
      <c r="B27313" t="s">
        <v>176</v>
      </c>
      <c r="D27313" t="s">
        <v>1902</v>
      </c>
    </row>
    <row r="27314" spans="1:4" x14ac:dyDescent="0.25">
      <c r="A27314" s="2">
        <v>44854.388888888891</v>
      </c>
      <c r="B27314" t="s">
        <v>176</v>
      </c>
      <c r="C27314" t="s">
        <v>12849</v>
      </c>
    </row>
    <row r="27315" spans="1:4" x14ac:dyDescent="0.25">
      <c r="A27315" s="2">
        <v>44854.388888888891</v>
      </c>
      <c r="B27315" t="s">
        <v>176</v>
      </c>
      <c r="C27315" t="s">
        <v>6386</v>
      </c>
    </row>
    <row r="27316" spans="1:4" x14ac:dyDescent="0.25">
      <c r="A27316" s="2">
        <v>44854.388888888891</v>
      </c>
      <c r="B27316" t="s">
        <v>176</v>
      </c>
      <c r="D27316" t="s">
        <v>12739</v>
      </c>
    </row>
    <row r="27317" spans="1:4" x14ac:dyDescent="0.25">
      <c r="A27317" s="2">
        <v>44854.388888888891</v>
      </c>
      <c r="B27317" t="s">
        <v>176</v>
      </c>
      <c r="D27317" t="s">
        <v>1861</v>
      </c>
    </row>
    <row r="27318" spans="1:4" x14ac:dyDescent="0.25">
      <c r="A27318" s="2">
        <v>44854.390277777777</v>
      </c>
      <c r="B27318" t="s">
        <v>176</v>
      </c>
      <c r="C27318" t="s">
        <v>12850</v>
      </c>
    </row>
    <row r="27319" spans="1:4" x14ac:dyDescent="0.25">
      <c r="A27319" s="2">
        <v>44854.390277777777</v>
      </c>
      <c r="B27319" t="s">
        <v>176</v>
      </c>
      <c r="D27319" t="s">
        <v>12743</v>
      </c>
    </row>
    <row r="27320" spans="1:4" x14ac:dyDescent="0.25">
      <c r="A27320" s="2">
        <v>44854.394444444442</v>
      </c>
      <c r="B27320" t="s">
        <v>176</v>
      </c>
      <c r="C27320" t="s">
        <v>12851</v>
      </c>
    </row>
    <row r="27321" spans="1:4" x14ac:dyDescent="0.25">
      <c r="A27321" s="2">
        <v>44854.394444444442</v>
      </c>
      <c r="B27321" t="s">
        <v>176</v>
      </c>
      <c r="D27321" t="s">
        <v>12819</v>
      </c>
    </row>
    <row r="27322" spans="1:4" x14ac:dyDescent="0.25">
      <c r="A27322" s="2">
        <v>44854.395138888889</v>
      </c>
      <c r="B27322" t="s">
        <v>176</v>
      </c>
      <c r="C27322" t="s">
        <v>12852</v>
      </c>
    </row>
    <row r="27323" spans="1:4" x14ac:dyDescent="0.25">
      <c r="A27323" s="2">
        <v>44854.395138888889</v>
      </c>
      <c r="B27323" t="s">
        <v>176</v>
      </c>
      <c r="D27323" t="s">
        <v>12760</v>
      </c>
    </row>
    <row r="27324" spans="1:4" x14ac:dyDescent="0.25">
      <c r="A27324" s="2">
        <v>44854.396527777775</v>
      </c>
      <c r="B27324" t="s">
        <v>176</v>
      </c>
      <c r="C27324" t="s">
        <v>12853</v>
      </c>
    </row>
    <row r="27325" spans="1:4" x14ac:dyDescent="0.25">
      <c r="A27325" s="2">
        <v>44854.396527777775</v>
      </c>
      <c r="B27325" t="s">
        <v>176</v>
      </c>
      <c r="D27325" t="s">
        <v>12742</v>
      </c>
    </row>
    <row r="27326" spans="1:4" x14ac:dyDescent="0.25">
      <c r="A27326" s="2">
        <v>44854.397222222222</v>
      </c>
      <c r="B27326" t="s">
        <v>176</v>
      </c>
      <c r="C27326" t="s">
        <v>12854</v>
      </c>
    </row>
    <row r="27327" spans="1:4" x14ac:dyDescent="0.25">
      <c r="A27327" s="2">
        <v>44854.397222222222</v>
      </c>
      <c r="B27327" t="s">
        <v>176</v>
      </c>
      <c r="D27327" t="s">
        <v>852</v>
      </c>
    </row>
    <row r="27328" spans="1:4" x14ac:dyDescent="0.25">
      <c r="A27328" s="2">
        <v>44854.397916666669</v>
      </c>
      <c r="B27328" t="s">
        <v>176</v>
      </c>
      <c r="C27328" t="s">
        <v>1249</v>
      </c>
    </row>
    <row r="27329" spans="1:4" x14ac:dyDescent="0.25">
      <c r="A27329" s="2">
        <v>44854.397916666669</v>
      </c>
      <c r="B27329" t="s">
        <v>176</v>
      </c>
      <c r="D27329" t="s">
        <v>933</v>
      </c>
    </row>
    <row r="27330" spans="1:4" x14ac:dyDescent="0.25">
      <c r="A27330" s="2">
        <v>44854.398611111108</v>
      </c>
      <c r="B27330" t="s">
        <v>176</v>
      </c>
      <c r="C27330" t="s">
        <v>12855</v>
      </c>
    </row>
    <row r="27331" spans="1:4" x14ac:dyDescent="0.25">
      <c r="A27331" s="2">
        <v>44854.398611111108</v>
      </c>
      <c r="B27331" t="s">
        <v>176</v>
      </c>
      <c r="C27331" t="s">
        <v>6386</v>
      </c>
    </row>
    <row r="27332" spans="1:4" x14ac:dyDescent="0.25">
      <c r="A27332" s="2">
        <v>44854.398611111108</v>
      </c>
      <c r="B27332" t="s">
        <v>176</v>
      </c>
      <c r="D27332" t="s">
        <v>1855</v>
      </c>
    </row>
    <row r="27333" spans="1:4" x14ac:dyDescent="0.25">
      <c r="A27333" s="2">
        <v>44854.398611111108</v>
      </c>
      <c r="B27333" t="s">
        <v>176</v>
      </c>
      <c r="D27333" t="s">
        <v>1854</v>
      </c>
    </row>
    <row r="27334" spans="1:4" x14ac:dyDescent="0.25">
      <c r="A27334" s="2">
        <v>44854.399305555555</v>
      </c>
      <c r="B27334" t="s">
        <v>176</v>
      </c>
      <c r="C27334" t="s">
        <v>12856</v>
      </c>
    </row>
    <row r="27335" spans="1:4" x14ac:dyDescent="0.25">
      <c r="A27335" s="2">
        <v>44854.399305555555</v>
      </c>
      <c r="B27335" t="s">
        <v>176</v>
      </c>
      <c r="C27335" t="s">
        <v>12858</v>
      </c>
    </row>
    <row r="27336" spans="1:4" x14ac:dyDescent="0.25">
      <c r="A27336" s="2">
        <v>44854.399305555555</v>
      </c>
      <c r="B27336" t="s">
        <v>176</v>
      </c>
      <c r="D27336" t="s">
        <v>12857</v>
      </c>
    </row>
    <row r="27337" spans="1:4" x14ac:dyDescent="0.25">
      <c r="A27337" s="2">
        <v>44854.399305555555</v>
      </c>
      <c r="B27337" t="s">
        <v>176</v>
      </c>
      <c r="D27337" t="s">
        <v>954</v>
      </c>
    </row>
    <row r="27338" spans="1:4" x14ac:dyDescent="0.25">
      <c r="A27338" s="2">
        <v>44854.477083333331</v>
      </c>
      <c r="B27338" t="s">
        <v>10296</v>
      </c>
      <c r="C27338" t="s">
        <v>12944</v>
      </c>
    </row>
    <row r="27339" spans="1:4" x14ac:dyDescent="0.25">
      <c r="A27339" s="2">
        <v>44854.477083333331</v>
      </c>
      <c r="B27339" t="s">
        <v>10296</v>
      </c>
      <c r="C27339" t="s">
        <v>12945</v>
      </c>
    </row>
    <row r="27340" spans="1:4" x14ac:dyDescent="0.25">
      <c r="A27340" s="2">
        <v>44854.477083333331</v>
      </c>
      <c r="B27340" t="s">
        <v>10296</v>
      </c>
      <c r="D27340" t="s">
        <v>4988</v>
      </c>
    </row>
    <row r="27341" spans="1:4" x14ac:dyDescent="0.25">
      <c r="A27341" s="2">
        <v>44854.477083333331</v>
      </c>
      <c r="B27341" t="s">
        <v>10296</v>
      </c>
      <c r="D27341" t="s">
        <v>12760</v>
      </c>
    </row>
    <row r="27342" spans="1:4" x14ac:dyDescent="0.25">
      <c r="A27342" s="2">
        <v>44854.479861111111</v>
      </c>
      <c r="B27342" t="s">
        <v>10296</v>
      </c>
      <c r="C27342" t="s">
        <v>12946</v>
      </c>
    </row>
    <row r="27343" spans="1:4" x14ac:dyDescent="0.25">
      <c r="A27343" s="2">
        <v>44854.479861111111</v>
      </c>
      <c r="B27343" t="s">
        <v>10296</v>
      </c>
      <c r="D27343" t="s">
        <v>12742</v>
      </c>
    </row>
    <row r="27344" spans="1:4" x14ac:dyDescent="0.25">
      <c r="A27344" s="2">
        <v>44854.480555555558</v>
      </c>
      <c r="B27344" t="s">
        <v>10296</v>
      </c>
      <c r="C27344" t="s">
        <v>12947</v>
      </c>
    </row>
    <row r="27345" spans="1:4" x14ac:dyDescent="0.25">
      <c r="A27345" s="2">
        <v>44854.480555555558</v>
      </c>
      <c r="B27345" t="s">
        <v>10296</v>
      </c>
      <c r="C27345" t="s">
        <v>12948</v>
      </c>
    </row>
    <row r="27346" spans="1:4" x14ac:dyDescent="0.25">
      <c r="A27346" s="2">
        <v>44854.480555555558</v>
      </c>
      <c r="B27346" t="s">
        <v>10296</v>
      </c>
      <c r="D27346" t="s">
        <v>12739</v>
      </c>
    </row>
    <row r="27347" spans="1:4" x14ac:dyDescent="0.25">
      <c r="A27347" s="2">
        <v>44854.480555555558</v>
      </c>
      <c r="B27347" t="s">
        <v>10296</v>
      </c>
      <c r="D27347" t="s">
        <v>1897</v>
      </c>
    </row>
    <row r="27348" spans="1:4" x14ac:dyDescent="0.25">
      <c r="A27348" s="2">
        <v>44854.481249999997</v>
      </c>
      <c r="B27348" t="s">
        <v>10296</v>
      </c>
      <c r="C27348" t="s">
        <v>12949</v>
      </c>
    </row>
    <row r="27349" spans="1:4" x14ac:dyDescent="0.25">
      <c r="A27349" s="2">
        <v>44854.481249999997</v>
      </c>
      <c r="B27349" t="s">
        <v>10296</v>
      </c>
      <c r="D27349" t="s">
        <v>12743</v>
      </c>
    </row>
    <row r="27350" spans="1:4" x14ac:dyDescent="0.25">
      <c r="A27350" s="2">
        <v>44854.481944444444</v>
      </c>
      <c r="B27350" t="s">
        <v>10296</v>
      </c>
      <c r="C27350" t="s">
        <v>12950</v>
      </c>
    </row>
    <row r="27351" spans="1:4" x14ac:dyDescent="0.25">
      <c r="A27351" s="2">
        <v>44854.481944444444</v>
      </c>
      <c r="B27351" t="s">
        <v>10296</v>
      </c>
      <c r="C27351" t="s">
        <v>12951</v>
      </c>
    </row>
    <row r="27352" spans="1:4" x14ac:dyDescent="0.25">
      <c r="A27352" s="2">
        <v>44854.481944444444</v>
      </c>
      <c r="B27352" t="s">
        <v>10296</v>
      </c>
      <c r="D27352" t="s">
        <v>12742</v>
      </c>
    </row>
    <row r="27353" spans="1:4" x14ac:dyDescent="0.25">
      <c r="A27353" s="2">
        <v>44854.481944444444</v>
      </c>
      <c r="B27353" t="s">
        <v>10296</v>
      </c>
      <c r="D27353" t="s">
        <v>912</v>
      </c>
    </row>
    <row r="27354" spans="1:4" x14ac:dyDescent="0.25">
      <c r="A27354" s="2">
        <v>44854.482638888891</v>
      </c>
      <c r="B27354" t="s">
        <v>10296</v>
      </c>
      <c r="C27354" t="s">
        <v>6386</v>
      </c>
    </row>
    <row r="27355" spans="1:4" x14ac:dyDescent="0.25">
      <c r="A27355" s="2">
        <v>44854.482638888891</v>
      </c>
      <c r="B27355" t="s">
        <v>10296</v>
      </c>
      <c r="C27355" t="s">
        <v>12952</v>
      </c>
    </row>
    <row r="27356" spans="1:4" x14ac:dyDescent="0.25">
      <c r="A27356" s="2">
        <v>44854.482638888891</v>
      </c>
      <c r="B27356" t="s">
        <v>10297</v>
      </c>
      <c r="C27356" t="s">
        <v>1249</v>
      </c>
    </row>
    <row r="27357" spans="1:4" x14ac:dyDescent="0.25">
      <c r="A27357" s="2">
        <v>44854.482638888891</v>
      </c>
      <c r="B27357" t="s">
        <v>10296</v>
      </c>
      <c r="D27357" t="s">
        <v>893</v>
      </c>
    </row>
    <row r="27358" spans="1:4" x14ac:dyDescent="0.25">
      <c r="A27358" s="2">
        <v>44854.482638888891</v>
      </c>
      <c r="B27358" t="s">
        <v>10296</v>
      </c>
      <c r="D27358" t="s">
        <v>825</v>
      </c>
    </row>
    <row r="27359" spans="1:4" x14ac:dyDescent="0.25">
      <c r="A27359" s="2">
        <v>44854.482638888891</v>
      </c>
      <c r="B27359" t="s">
        <v>10297</v>
      </c>
      <c r="D27359" t="s">
        <v>4989</v>
      </c>
    </row>
    <row r="27360" spans="1:4" x14ac:dyDescent="0.25">
      <c r="A27360" s="2">
        <v>44854.48333333333</v>
      </c>
      <c r="B27360" t="s">
        <v>10296</v>
      </c>
      <c r="C27360" t="s">
        <v>12953</v>
      </c>
    </row>
    <row r="27361" spans="1:4" x14ac:dyDescent="0.25">
      <c r="A27361" s="2">
        <v>44854.48333333333</v>
      </c>
      <c r="B27361" t="s">
        <v>10296</v>
      </c>
      <c r="C27361" t="s">
        <v>12954</v>
      </c>
    </row>
    <row r="27362" spans="1:4" x14ac:dyDescent="0.25">
      <c r="A27362" s="2">
        <v>44854.48333333333</v>
      </c>
      <c r="B27362" t="s">
        <v>10297</v>
      </c>
      <c r="C27362" t="s">
        <v>1249</v>
      </c>
    </row>
    <row r="27363" spans="1:4" x14ac:dyDescent="0.25">
      <c r="A27363" s="2">
        <v>44854.48333333333</v>
      </c>
      <c r="B27363" t="s">
        <v>10297</v>
      </c>
      <c r="C27363" t="s">
        <v>15071</v>
      </c>
    </row>
    <row r="27364" spans="1:4" x14ac:dyDescent="0.25">
      <c r="A27364" s="2">
        <v>44854.48333333333</v>
      </c>
      <c r="B27364" t="s">
        <v>10297</v>
      </c>
      <c r="C27364" t="s">
        <v>1249</v>
      </c>
    </row>
    <row r="27365" spans="1:4" x14ac:dyDescent="0.25">
      <c r="A27365" s="2">
        <v>44854.48333333333</v>
      </c>
      <c r="B27365" t="s">
        <v>10297</v>
      </c>
      <c r="C27365" t="s">
        <v>15072</v>
      </c>
    </row>
    <row r="27366" spans="1:4" x14ac:dyDescent="0.25">
      <c r="A27366" s="2">
        <v>44854.48333333333</v>
      </c>
      <c r="B27366" t="s">
        <v>10296</v>
      </c>
      <c r="D27366" t="s">
        <v>853</v>
      </c>
    </row>
    <row r="27367" spans="1:4" x14ac:dyDescent="0.25">
      <c r="A27367" s="2">
        <v>44854.48333333333</v>
      </c>
      <c r="B27367" t="s">
        <v>10296</v>
      </c>
      <c r="D27367" t="s">
        <v>12955</v>
      </c>
    </row>
    <row r="27368" spans="1:4" x14ac:dyDescent="0.25">
      <c r="A27368" s="2">
        <v>44854.48333333333</v>
      </c>
      <c r="B27368" t="s">
        <v>10297</v>
      </c>
      <c r="D27368" t="s">
        <v>1848</v>
      </c>
    </row>
    <row r="27369" spans="1:4" x14ac:dyDescent="0.25">
      <c r="A27369" s="2">
        <v>44854.48333333333</v>
      </c>
      <c r="B27369" t="s">
        <v>10297</v>
      </c>
      <c r="D27369" t="s">
        <v>12739</v>
      </c>
    </row>
    <row r="27370" spans="1:4" x14ac:dyDescent="0.25">
      <c r="A27370" s="2">
        <v>44854.48333333333</v>
      </c>
      <c r="B27370" t="s">
        <v>10297</v>
      </c>
      <c r="D27370" t="s">
        <v>1850</v>
      </c>
    </row>
    <row r="27371" spans="1:4" x14ac:dyDescent="0.25">
      <c r="A27371" s="2">
        <v>44854.48333333333</v>
      </c>
      <c r="B27371" t="s">
        <v>10297</v>
      </c>
      <c r="D27371" t="s">
        <v>12760</v>
      </c>
    </row>
    <row r="27372" spans="1:4" x14ac:dyDescent="0.25">
      <c r="A27372" s="2">
        <v>44854.484027777777</v>
      </c>
      <c r="B27372" t="s">
        <v>10296</v>
      </c>
      <c r="C27372" t="s">
        <v>12956</v>
      </c>
    </row>
    <row r="27373" spans="1:4" x14ac:dyDescent="0.25">
      <c r="A27373" s="2">
        <v>44854.484027777777</v>
      </c>
      <c r="B27373" t="s">
        <v>10296</v>
      </c>
      <c r="C27373" t="s">
        <v>12957</v>
      </c>
    </row>
    <row r="27374" spans="1:4" x14ac:dyDescent="0.25">
      <c r="A27374" s="2">
        <v>44854.484027777777</v>
      </c>
      <c r="B27374" t="s">
        <v>10296</v>
      </c>
      <c r="C27374" t="s">
        <v>6637</v>
      </c>
    </row>
    <row r="27375" spans="1:4" x14ac:dyDescent="0.25">
      <c r="A27375" s="2">
        <v>44854.484027777777</v>
      </c>
      <c r="B27375" t="s">
        <v>10296</v>
      </c>
      <c r="C27375" t="s">
        <v>12958</v>
      </c>
    </row>
    <row r="27376" spans="1:4" x14ac:dyDescent="0.25">
      <c r="A27376" s="2">
        <v>44854.484027777777</v>
      </c>
      <c r="B27376" t="s">
        <v>10296</v>
      </c>
      <c r="D27376" t="s">
        <v>834</v>
      </c>
    </row>
    <row r="27377" spans="1:4" x14ac:dyDescent="0.25">
      <c r="A27377" s="2">
        <v>44854.484027777777</v>
      </c>
      <c r="B27377" t="s">
        <v>10296</v>
      </c>
      <c r="D27377" t="s">
        <v>904</v>
      </c>
    </row>
    <row r="27378" spans="1:4" x14ac:dyDescent="0.25">
      <c r="A27378" s="2">
        <v>44854.484027777777</v>
      </c>
      <c r="B27378" t="s">
        <v>10296</v>
      </c>
      <c r="D27378" t="s">
        <v>836</v>
      </c>
    </row>
    <row r="27379" spans="1:4" x14ac:dyDescent="0.25">
      <c r="A27379" s="2">
        <v>44854.484027777777</v>
      </c>
      <c r="B27379" t="s">
        <v>10296</v>
      </c>
      <c r="D27379" t="s">
        <v>991</v>
      </c>
    </row>
    <row r="27380" spans="1:4" x14ac:dyDescent="0.25">
      <c r="A27380" s="2">
        <v>44854.484722222223</v>
      </c>
      <c r="B27380" t="s">
        <v>10296</v>
      </c>
      <c r="C27380" t="s">
        <v>12959</v>
      </c>
    </row>
    <row r="27381" spans="1:4" x14ac:dyDescent="0.25">
      <c r="A27381" s="2">
        <v>44854.484722222223</v>
      </c>
      <c r="B27381" t="s">
        <v>10296</v>
      </c>
      <c r="C27381" t="s">
        <v>6380</v>
      </c>
    </row>
    <row r="27382" spans="1:4" x14ac:dyDescent="0.25">
      <c r="A27382" s="2">
        <v>44854.484722222223</v>
      </c>
      <c r="B27382" t="s">
        <v>10296</v>
      </c>
      <c r="C27382" t="s">
        <v>12960</v>
      </c>
    </row>
    <row r="27383" spans="1:4" x14ac:dyDescent="0.25">
      <c r="A27383" s="2">
        <v>44854.484722222223</v>
      </c>
      <c r="B27383" t="s">
        <v>163</v>
      </c>
      <c r="C27383" t="s">
        <v>1249</v>
      </c>
    </row>
    <row r="27384" spans="1:4" x14ac:dyDescent="0.25">
      <c r="A27384" s="2">
        <v>44854.484722222223</v>
      </c>
      <c r="B27384" t="s">
        <v>10296</v>
      </c>
      <c r="D27384" t="s">
        <v>846</v>
      </c>
    </row>
    <row r="27385" spans="1:4" x14ac:dyDescent="0.25">
      <c r="A27385" s="2">
        <v>44854.484722222223</v>
      </c>
      <c r="B27385" t="s">
        <v>10296</v>
      </c>
      <c r="D27385" t="s">
        <v>908</v>
      </c>
    </row>
    <row r="27386" spans="1:4" x14ac:dyDescent="0.25">
      <c r="A27386" s="2">
        <v>44854.484722222223</v>
      </c>
      <c r="B27386" t="s">
        <v>10296</v>
      </c>
      <c r="D27386" t="s">
        <v>848</v>
      </c>
    </row>
    <row r="27387" spans="1:4" x14ac:dyDescent="0.25">
      <c r="A27387" s="2">
        <v>44854.484722222223</v>
      </c>
      <c r="B27387" t="s">
        <v>163</v>
      </c>
      <c r="D27387" t="s">
        <v>4993</v>
      </c>
    </row>
    <row r="27388" spans="1:4" x14ac:dyDescent="0.25">
      <c r="A27388" s="2">
        <v>44854.48541666667</v>
      </c>
      <c r="B27388" t="s">
        <v>163</v>
      </c>
      <c r="C27388" t="s">
        <v>1249</v>
      </c>
    </row>
    <row r="27389" spans="1:4" x14ac:dyDescent="0.25">
      <c r="A27389" s="2">
        <v>44854.48541666667</v>
      </c>
      <c r="B27389" t="s">
        <v>163</v>
      </c>
      <c r="C27389" t="s">
        <v>15073</v>
      </c>
    </row>
    <row r="27390" spans="1:4" x14ac:dyDescent="0.25">
      <c r="A27390" s="2">
        <v>44854.48541666667</v>
      </c>
      <c r="B27390" t="s">
        <v>163</v>
      </c>
      <c r="C27390" t="s">
        <v>15074</v>
      </c>
    </row>
    <row r="27391" spans="1:4" x14ac:dyDescent="0.25">
      <c r="A27391" s="2">
        <v>44854.48541666667</v>
      </c>
      <c r="B27391" t="s">
        <v>163</v>
      </c>
      <c r="C27391" t="s">
        <v>6856</v>
      </c>
    </row>
    <row r="27392" spans="1:4" x14ac:dyDescent="0.25">
      <c r="A27392" s="2">
        <v>44854.48541666667</v>
      </c>
      <c r="B27392" t="s">
        <v>163</v>
      </c>
      <c r="C27392" t="s">
        <v>6386</v>
      </c>
    </row>
    <row r="27393" spans="1:4" x14ac:dyDescent="0.25">
      <c r="A27393" s="2">
        <v>44854.48541666667</v>
      </c>
      <c r="B27393" t="s">
        <v>163</v>
      </c>
      <c r="C27393" t="s">
        <v>194</v>
      </c>
    </row>
    <row r="27394" spans="1:4" x14ac:dyDescent="0.25">
      <c r="A27394" s="2">
        <v>44854.48541666667</v>
      </c>
      <c r="B27394" t="s">
        <v>163</v>
      </c>
      <c r="D27394" t="s">
        <v>1848</v>
      </c>
    </row>
    <row r="27395" spans="1:4" x14ac:dyDescent="0.25">
      <c r="A27395" s="2">
        <v>44854.48541666667</v>
      </c>
      <c r="B27395" t="s">
        <v>163</v>
      </c>
      <c r="D27395" t="s">
        <v>1851</v>
      </c>
    </row>
    <row r="27396" spans="1:4" x14ac:dyDescent="0.25">
      <c r="A27396" s="2">
        <v>44854.48541666667</v>
      </c>
      <c r="B27396" t="s">
        <v>163</v>
      </c>
      <c r="D27396" t="s">
        <v>1902</v>
      </c>
    </row>
    <row r="27397" spans="1:4" x14ac:dyDescent="0.25">
      <c r="A27397" s="2">
        <v>44854.48541666667</v>
      </c>
      <c r="B27397" t="s">
        <v>163</v>
      </c>
      <c r="D27397" t="s">
        <v>12739</v>
      </c>
    </row>
    <row r="27398" spans="1:4" x14ac:dyDescent="0.25">
      <c r="A27398" s="2">
        <v>44854.48541666667</v>
      </c>
      <c r="B27398" t="s">
        <v>163</v>
      </c>
      <c r="D27398" t="s">
        <v>1861</v>
      </c>
    </row>
    <row r="27399" spans="1:4" x14ac:dyDescent="0.25">
      <c r="A27399" s="2">
        <v>44854.48541666667</v>
      </c>
      <c r="B27399" t="s">
        <v>163</v>
      </c>
      <c r="D27399" t="s">
        <v>12743</v>
      </c>
    </row>
    <row r="27400" spans="1:4" x14ac:dyDescent="0.25">
      <c r="A27400" s="2">
        <v>44854.486111111109</v>
      </c>
      <c r="B27400" t="s">
        <v>163</v>
      </c>
      <c r="C27400" t="s">
        <v>15075</v>
      </c>
    </row>
    <row r="27401" spans="1:4" x14ac:dyDescent="0.25">
      <c r="A27401" s="2">
        <v>44854.486111111109</v>
      </c>
      <c r="B27401" t="s">
        <v>163</v>
      </c>
      <c r="C27401" t="s">
        <v>6380</v>
      </c>
    </row>
    <row r="27402" spans="1:4" x14ac:dyDescent="0.25">
      <c r="A27402" s="2">
        <v>44854.486111111109</v>
      </c>
      <c r="B27402" t="s">
        <v>163</v>
      </c>
      <c r="C27402" t="s">
        <v>8166</v>
      </c>
    </row>
    <row r="27403" spans="1:4" x14ac:dyDescent="0.25">
      <c r="A27403" s="2">
        <v>44854.486111111109</v>
      </c>
      <c r="B27403" t="s">
        <v>163</v>
      </c>
      <c r="D27403" t="s">
        <v>12819</v>
      </c>
    </row>
    <row r="27404" spans="1:4" x14ac:dyDescent="0.25">
      <c r="A27404" s="2">
        <v>44854.486111111109</v>
      </c>
      <c r="B27404" t="s">
        <v>163</v>
      </c>
      <c r="D27404" t="s">
        <v>12760</v>
      </c>
    </row>
    <row r="27405" spans="1:4" x14ac:dyDescent="0.25">
      <c r="A27405" s="2">
        <v>44854.486111111109</v>
      </c>
      <c r="B27405" t="s">
        <v>163</v>
      </c>
      <c r="D27405" t="s">
        <v>12742</v>
      </c>
    </row>
    <row r="27406" spans="1:4" x14ac:dyDescent="0.25">
      <c r="A27406" s="2">
        <v>44854.487500000003</v>
      </c>
      <c r="B27406" t="s">
        <v>10302</v>
      </c>
      <c r="C27406" t="s">
        <v>1249</v>
      </c>
    </row>
    <row r="27407" spans="1:4" x14ac:dyDescent="0.25">
      <c r="A27407" s="2">
        <v>44854.487500000003</v>
      </c>
      <c r="B27407" t="s">
        <v>10302</v>
      </c>
      <c r="C27407" t="s">
        <v>1249</v>
      </c>
    </row>
    <row r="27408" spans="1:4" x14ac:dyDescent="0.25">
      <c r="A27408" s="2">
        <v>44854.487500000003</v>
      </c>
      <c r="B27408" t="s">
        <v>10302</v>
      </c>
      <c r="C27408" t="s">
        <v>15076</v>
      </c>
    </row>
    <row r="27409" spans="1:4" x14ac:dyDescent="0.25">
      <c r="A27409" s="2">
        <v>44854.487500000003</v>
      </c>
      <c r="B27409" t="s">
        <v>10302</v>
      </c>
      <c r="C27409" t="s">
        <v>15077</v>
      </c>
    </row>
    <row r="27410" spans="1:4" x14ac:dyDescent="0.25">
      <c r="A27410" s="2">
        <v>44854.487500000003</v>
      </c>
      <c r="B27410" t="s">
        <v>10302</v>
      </c>
      <c r="D27410" t="s">
        <v>5049</v>
      </c>
    </row>
    <row r="27411" spans="1:4" x14ac:dyDescent="0.25">
      <c r="A27411" s="2">
        <v>44854.487500000003</v>
      </c>
      <c r="B27411" t="s">
        <v>10302</v>
      </c>
      <c r="D27411" t="s">
        <v>1848</v>
      </c>
    </row>
    <row r="27412" spans="1:4" x14ac:dyDescent="0.25">
      <c r="A27412" s="2">
        <v>44854.487500000003</v>
      </c>
      <c r="B27412" t="s">
        <v>10302</v>
      </c>
      <c r="D27412" t="s">
        <v>12743</v>
      </c>
    </row>
    <row r="27413" spans="1:4" x14ac:dyDescent="0.25">
      <c r="A27413" s="2">
        <v>44854.487500000003</v>
      </c>
      <c r="B27413" t="s">
        <v>10302</v>
      </c>
      <c r="D27413" t="s">
        <v>12819</v>
      </c>
    </row>
    <row r="27414" spans="1:4" x14ac:dyDescent="0.25">
      <c r="A27414" s="2">
        <v>44854.488194444442</v>
      </c>
      <c r="B27414" t="s">
        <v>10302</v>
      </c>
      <c r="C27414" t="s">
        <v>6386</v>
      </c>
    </row>
    <row r="27415" spans="1:4" x14ac:dyDescent="0.25">
      <c r="A27415" s="2">
        <v>44854.488194444442</v>
      </c>
      <c r="B27415" t="s">
        <v>10302</v>
      </c>
      <c r="D27415" t="s">
        <v>12760</v>
      </c>
    </row>
    <row r="27416" spans="1:4" x14ac:dyDescent="0.25">
      <c r="A27416" s="2">
        <v>44854.488888888889</v>
      </c>
      <c r="B27416" t="s">
        <v>10300</v>
      </c>
      <c r="C27416" t="s">
        <v>1249</v>
      </c>
    </row>
    <row r="27417" spans="1:4" x14ac:dyDescent="0.25">
      <c r="A27417" s="2">
        <v>44854.488888888889</v>
      </c>
      <c r="B27417" t="s">
        <v>10300</v>
      </c>
      <c r="C27417" t="s">
        <v>6386</v>
      </c>
    </row>
    <row r="27418" spans="1:4" x14ac:dyDescent="0.25">
      <c r="A27418" s="2">
        <v>44854.488888888889</v>
      </c>
      <c r="B27418" t="s">
        <v>10300</v>
      </c>
      <c r="D27418" t="s">
        <v>13472</v>
      </c>
    </row>
    <row r="27419" spans="1:4" x14ac:dyDescent="0.25">
      <c r="A27419" s="2">
        <v>44854.488888888889</v>
      </c>
      <c r="B27419" t="s">
        <v>10300</v>
      </c>
      <c r="D27419" t="s">
        <v>1848</v>
      </c>
    </row>
    <row r="27420" spans="1:4" x14ac:dyDescent="0.25">
      <c r="A27420" s="2">
        <v>44854.492361111108</v>
      </c>
      <c r="B27420" t="s">
        <v>183</v>
      </c>
      <c r="C27420" t="s">
        <v>6786</v>
      </c>
    </row>
    <row r="27421" spans="1:4" x14ac:dyDescent="0.25">
      <c r="A27421" s="2">
        <v>44854.492361111108</v>
      </c>
      <c r="B27421" t="s">
        <v>183</v>
      </c>
      <c r="D27421" t="s">
        <v>4996</v>
      </c>
    </row>
    <row r="27422" spans="1:4" x14ac:dyDescent="0.25">
      <c r="A27422" s="2">
        <v>44854.493055555555</v>
      </c>
      <c r="B27422" t="s">
        <v>183</v>
      </c>
      <c r="C27422" t="s">
        <v>14208</v>
      </c>
    </row>
    <row r="27423" spans="1:4" x14ac:dyDescent="0.25">
      <c r="A27423" s="2">
        <v>44854.493055555555</v>
      </c>
      <c r="B27423" t="s">
        <v>183</v>
      </c>
      <c r="C27423" t="s">
        <v>6853</v>
      </c>
    </row>
    <row r="27424" spans="1:4" x14ac:dyDescent="0.25">
      <c r="A27424" s="2">
        <v>44854.493055555555</v>
      </c>
      <c r="B27424" t="s">
        <v>183</v>
      </c>
      <c r="C27424" t="s">
        <v>1249</v>
      </c>
    </row>
    <row r="27425" spans="1:4" x14ac:dyDescent="0.25">
      <c r="A27425" s="2">
        <v>44854.493055555555</v>
      </c>
      <c r="B27425" t="s">
        <v>183</v>
      </c>
      <c r="D27425" t="s">
        <v>961</v>
      </c>
    </row>
    <row r="27426" spans="1:4" x14ac:dyDescent="0.25">
      <c r="A27426" s="2">
        <v>44854.493055555555</v>
      </c>
      <c r="B27426" t="s">
        <v>183</v>
      </c>
      <c r="D27426" t="s">
        <v>1897</v>
      </c>
    </row>
    <row r="27427" spans="1:4" x14ac:dyDescent="0.25">
      <c r="A27427" s="2">
        <v>44854.493055555555</v>
      </c>
      <c r="B27427" t="s">
        <v>183</v>
      </c>
      <c r="D27427" t="s">
        <v>1902</v>
      </c>
    </row>
    <row r="27428" spans="1:4" x14ac:dyDescent="0.25">
      <c r="A27428" s="2">
        <v>44854.493750000001</v>
      </c>
      <c r="B27428" t="s">
        <v>183</v>
      </c>
      <c r="C27428" t="s">
        <v>14209</v>
      </c>
    </row>
    <row r="27429" spans="1:4" x14ac:dyDescent="0.25">
      <c r="A27429" s="2">
        <v>44854.493750000001</v>
      </c>
      <c r="B27429" t="s">
        <v>183</v>
      </c>
      <c r="C27429" t="s">
        <v>14210</v>
      </c>
    </row>
    <row r="27430" spans="1:4" x14ac:dyDescent="0.25">
      <c r="A27430" s="2">
        <v>44854.493750000001</v>
      </c>
      <c r="B27430" t="s">
        <v>183</v>
      </c>
      <c r="C27430" t="s">
        <v>14211</v>
      </c>
    </row>
    <row r="27431" spans="1:4" x14ac:dyDescent="0.25">
      <c r="A27431" s="2">
        <v>44854.493750000001</v>
      </c>
      <c r="B27431" t="s">
        <v>183</v>
      </c>
      <c r="D27431" t="s">
        <v>12743</v>
      </c>
    </row>
    <row r="27432" spans="1:4" x14ac:dyDescent="0.25">
      <c r="A27432" s="2">
        <v>44854.493750000001</v>
      </c>
      <c r="B27432" t="s">
        <v>183</v>
      </c>
      <c r="D27432" t="s">
        <v>12742</v>
      </c>
    </row>
    <row r="27433" spans="1:4" x14ac:dyDescent="0.25">
      <c r="A27433" s="2">
        <v>44854.493750000001</v>
      </c>
      <c r="B27433" t="s">
        <v>183</v>
      </c>
      <c r="D27433" t="s">
        <v>12739</v>
      </c>
    </row>
    <row r="27434" spans="1:4" x14ac:dyDescent="0.25">
      <c r="A27434" s="2">
        <v>44854.494444444441</v>
      </c>
      <c r="B27434" t="s">
        <v>183</v>
      </c>
      <c r="C27434" t="s">
        <v>1249</v>
      </c>
    </row>
    <row r="27435" spans="1:4" x14ac:dyDescent="0.25">
      <c r="A27435" s="2">
        <v>44854.494444444441</v>
      </c>
      <c r="B27435" t="s">
        <v>183</v>
      </c>
      <c r="C27435" t="s">
        <v>6567</v>
      </c>
    </row>
    <row r="27436" spans="1:4" x14ac:dyDescent="0.25">
      <c r="A27436" s="2">
        <v>44854.494444444441</v>
      </c>
      <c r="B27436" t="s">
        <v>183</v>
      </c>
      <c r="D27436" t="s">
        <v>1850</v>
      </c>
    </row>
    <row r="27437" spans="1:4" x14ac:dyDescent="0.25">
      <c r="A27437" s="2">
        <v>44854.494444444441</v>
      </c>
      <c r="B27437" t="s">
        <v>183</v>
      </c>
      <c r="D27437" t="s">
        <v>12760</v>
      </c>
    </row>
    <row r="27438" spans="1:4" x14ac:dyDescent="0.25">
      <c r="A27438" s="2">
        <v>44854.495833333334</v>
      </c>
      <c r="B27438" t="s">
        <v>1087</v>
      </c>
      <c r="C27438" t="s">
        <v>1249</v>
      </c>
    </row>
    <row r="27439" spans="1:4" x14ac:dyDescent="0.25">
      <c r="A27439" s="2">
        <v>44854.495833333334</v>
      </c>
      <c r="B27439" t="s">
        <v>1087</v>
      </c>
      <c r="D27439" t="s">
        <v>11085</v>
      </c>
    </row>
    <row r="27440" spans="1:4" x14ac:dyDescent="0.25">
      <c r="A27440" s="2">
        <v>44854.496527777781</v>
      </c>
      <c r="B27440" t="s">
        <v>1087</v>
      </c>
      <c r="C27440" t="s">
        <v>1249</v>
      </c>
    </row>
    <row r="27441" spans="1:4" x14ac:dyDescent="0.25">
      <c r="A27441" s="2">
        <v>44854.496527777781</v>
      </c>
      <c r="B27441" t="s">
        <v>1087</v>
      </c>
      <c r="D27441" t="s">
        <v>1848</v>
      </c>
    </row>
    <row r="27442" spans="1:4" x14ac:dyDescent="0.25">
      <c r="A27442" s="2">
        <v>44854.497916666667</v>
      </c>
      <c r="B27442" t="s">
        <v>1087</v>
      </c>
      <c r="C27442" t="s">
        <v>14212</v>
      </c>
    </row>
    <row r="27443" spans="1:4" x14ac:dyDescent="0.25">
      <c r="A27443" s="2">
        <v>44854.497916666667</v>
      </c>
      <c r="B27443" t="s">
        <v>1087</v>
      </c>
      <c r="D27443" t="s">
        <v>12760</v>
      </c>
    </row>
    <row r="27444" spans="1:4" x14ac:dyDescent="0.25">
      <c r="A27444" s="2">
        <v>44854.499305555553</v>
      </c>
      <c r="B27444" t="s">
        <v>1087</v>
      </c>
      <c r="C27444" t="s">
        <v>14213</v>
      </c>
    </row>
    <row r="27445" spans="1:4" x14ac:dyDescent="0.25">
      <c r="A27445" s="2">
        <v>44854.499305555553</v>
      </c>
      <c r="B27445" t="s">
        <v>1087</v>
      </c>
      <c r="C27445" t="s">
        <v>7936</v>
      </c>
    </row>
    <row r="27446" spans="1:4" x14ac:dyDescent="0.25">
      <c r="A27446" s="2">
        <v>44854.499305555553</v>
      </c>
      <c r="B27446" t="s">
        <v>1087</v>
      </c>
      <c r="D27446" t="s">
        <v>12819</v>
      </c>
    </row>
    <row r="27447" spans="1:4" x14ac:dyDescent="0.25">
      <c r="A27447" s="2">
        <v>44854.499305555553</v>
      </c>
      <c r="B27447" t="s">
        <v>1087</v>
      </c>
      <c r="D27447" t="s">
        <v>12743</v>
      </c>
    </row>
    <row r="27448" spans="1:4" x14ac:dyDescent="0.25">
      <c r="A27448" s="2">
        <v>44854.521527777775</v>
      </c>
      <c r="B27448" t="s">
        <v>191</v>
      </c>
      <c r="C27448" t="s">
        <v>6386</v>
      </c>
    </row>
    <row r="27449" spans="1:4" x14ac:dyDescent="0.25">
      <c r="A27449" s="2">
        <v>44854.521527777775</v>
      </c>
      <c r="B27449" t="s">
        <v>191</v>
      </c>
      <c r="D27449" t="s">
        <v>5011</v>
      </c>
    </row>
    <row r="27450" spans="1:4" x14ac:dyDescent="0.25">
      <c r="A27450" s="2">
        <v>44854.522222222222</v>
      </c>
      <c r="B27450" t="s">
        <v>191</v>
      </c>
      <c r="C27450" t="s">
        <v>6386</v>
      </c>
    </row>
    <row r="27451" spans="1:4" x14ac:dyDescent="0.25">
      <c r="A27451" s="2">
        <v>44854.522222222222</v>
      </c>
      <c r="B27451" t="s">
        <v>191</v>
      </c>
      <c r="D27451" t="s">
        <v>1848</v>
      </c>
    </row>
    <row r="27452" spans="1:4" x14ac:dyDescent="0.25">
      <c r="A27452" s="2">
        <v>44854.522916666669</v>
      </c>
      <c r="B27452" t="s">
        <v>191</v>
      </c>
      <c r="C27452" t="s">
        <v>14142</v>
      </c>
    </row>
    <row r="27453" spans="1:4" x14ac:dyDescent="0.25">
      <c r="A27453" s="2">
        <v>44854.522916666669</v>
      </c>
      <c r="B27453" t="s">
        <v>191</v>
      </c>
      <c r="C27453" t="s">
        <v>6386</v>
      </c>
    </row>
    <row r="27454" spans="1:4" x14ac:dyDescent="0.25">
      <c r="A27454" s="2">
        <v>44854.522916666669</v>
      </c>
      <c r="B27454" t="s">
        <v>191</v>
      </c>
      <c r="C27454" t="s">
        <v>14143</v>
      </c>
    </row>
    <row r="27455" spans="1:4" x14ac:dyDescent="0.25">
      <c r="A27455" s="2">
        <v>44854.522916666669</v>
      </c>
      <c r="B27455" t="s">
        <v>191</v>
      </c>
      <c r="D27455" t="s">
        <v>12739</v>
      </c>
    </row>
    <row r="27456" spans="1:4" x14ac:dyDescent="0.25">
      <c r="A27456" s="2">
        <v>44854.522916666669</v>
      </c>
      <c r="B27456" t="s">
        <v>191</v>
      </c>
      <c r="D27456" t="s">
        <v>1850</v>
      </c>
    </row>
    <row r="27457" spans="1:4" x14ac:dyDescent="0.25">
      <c r="A27457" s="2">
        <v>44854.522916666669</v>
      </c>
      <c r="B27457" t="s">
        <v>191</v>
      </c>
      <c r="D27457" t="s">
        <v>1888</v>
      </c>
    </row>
    <row r="27458" spans="1:4" x14ac:dyDescent="0.25">
      <c r="A27458" s="2">
        <v>44854.523611111108</v>
      </c>
      <c r="B27458" t="s">
        <v>191</v>
      </c>
      <c r="C27458" t="s">
        <v>6380</v>
      </c>
    </row>
    <row r="27459" spans="1:4" x14ac:dyDescent="0.25">
      <c r="A27459" s="2">
        <v>44854.523611111108</v>
      </c>
      <c r="B27459" t="s">
        <v>191</v>
      </c>
      <c r="C27459" t="s">
        <v>14144</v>
      </c>
    </row>
    <row r="27460" spans="1:4" x14ac:dyDescent="0.25">
      <c r="A27460" s="2">
        <v>44854.523611111108</v>
      </c>
      <c r="B27460" t="s">
        <v>191</v>
      </c>
      <c r="D27460" t="s">
        <v>1852</v>
      </c>
    </row>
    <row r="27461" spans="1:4" x14ac:dyDescent="0.25">
      <c r="A27461" s="2">
        <v>44854.523611111108</v>
      </c>
      <c r="B27461" t="s">
        <v>191</v>
      </c>
      <c r="D27461" t="s">
        <v>12760</v>
      </c>
    </row>
    <row r="27462" spans="1:4" x14ac:dyDescent="0.25">
      <c r="A27462" s="2">
        <v>44854.524305555555</v>
      </c>
      <c r="B27462" t="s">
        <v>191</v>
      </c>
      <c r="C27462" t="s">
        <v>14145</v>
      </c>
    </row>
    <row r="27463" spans="1:4" x14ac:dyDescent="0.25">
      <c r="A27463" s="2">
        <v>44854.524305555555</v>
      </c>
      <c r="B27463" t="s">
        <v>191</v>
      </c>
      <c r="C27463" t="s">
        <v>1538</v>
      </c>
    </row>
    <row r="27464" spans="1:4" x14ac:dyDescent="0.25">
      <c r="A27464" s="2">
        <v>44854.524305555555</v>
      </c>
      <c r="B27464" t="s">
        <v>191</v>
      </c>
      <c r="D27464" t="s">
        <v>12819</v>
      </c>
    </row>
    <row r="27465" spans="1:4" x14ac:dyDescent="0.25">
      <c r="A27465" s="2">
        <v>44854.524305555555</v>
      </c>
      <c r="B27465" t="s">
        <v>191</v>
      </c>
      <c r="D27465" t="s">
        <v>12743</v>
      </c>
    </row>
    <row r="27466" spans="1:4" x14ac:dyDescent="0.25">
      <c r="A27466" s="2">
        <v>44854.525000000001</v>
      </c>
      <c r="B27466" t="s">
        <v>191</v>
      </c>
      <c r="C27466" t="s">
        <v>14146</v>
      </c>
    </row>
    <row r="27467" spans="1:4" x14ac:dyDescent="0.25">
      <c r="A27467" s="2">
        <v>44854.525000000001</v>
      </c>
      <c r="B27467" t="s">
        <v>191</v>
      </c>
      <c r="C27467" t="s">
        <v>6386</v>
      </c>
    </row>
    <row r="27468" spans="1:4" x14ac:dyDescent="0.25">
      <c r="A27468" s="2">
        <v>44854.525000000001</v>
      </c>
      <c r="B27468" t="s">
        <v>191</v>
      </c>
      <c r="C27468" t="s">
        <v>6386</v>
      </c>
    </row>
    <row r="27469" spans="1:4" x14ac:dyDescent="0.25">
      <c r="A27469" s="2">
        <v>44854.525000000001</v>
      </c>
      <c r="B27469" t="s">
        <v>191</v>
      </c>
      <c r="C27469" t="s">
        <v>14147</v>
      </c>
    </row>
    <row r="27470" spans="1:4" x14ac:dyDescent="0.25">
      <c r="A27470" s="2">
        <v>44854.525000000001</v>
      </c>
      <c r="B27470" t="s">
        <v>191</v>
      </c>
      <c r="C27470" t="s">
        <v>6386</v>
      </c>
    </row>
    <row r="27471" spans="1:4" x14ac:dyDescent="0.25">
      <c r="A27471" s="2">
        <v>44854.525000000001</v>
      </c>
      <c r="B27471" t="s">
        <v>191</v>
      </c>
      <c r="D27471" t="s">
        <v>12742</v>
      </c>
    </row>
    <row r="27472" spans="1:4" x14ac:dyDescent="0.25">
      <c r="A27472" s="2">
        <v>44854.525000000001</v>
      </c>
      <c r="B27472" t="s">
        <v>191</v>
      </c>
      <c r="D27472" t="s">
        <v>850</v>
      </c>
    </row>
    <row r="27473" spans="1:4" x14ac:dyDescent="0.25">
      <c r="A27473" s="2">
        <v>44854.525000000001</v>
      </c>
      <c r="B27473" t="s">
        <v>191</v>
      </c>
      <c r="D27473" t="s">
        <v>922</v>
      </c>
    </row>
    <row r="27474" spans="1:4" x14ac:dyDescent="0.25">
      <c r="A27474" s="2">
        <v>44854.525000000001</v>
      </c>
      <c r="B27474" t="s">
        <v>191</v>
      </c>
      <c r="D27474" t="s">
        <v>844</v>
      </c>
    </row>
    <row r="27475" spans="1:4" x14ac:dyDescent="0.25">
      <c r="A27475" s="2">
        <v>44854.525000000001</v>
      </c>
      <c r="B27475" t="s">
        <v>191</v>
      </c>
      <c r="D27475" t="s">
        <v>845</v>
      </c>
    </row>
    <row r="27476" spans="1:4" x14ac:dyDescent="0.25">
      <c r="A27476" s="2">
        <v>44854.525694444441</v>
      </c>
      <c r="B27476" t="s">
        <v>191</v>
      </c>
      <c r="C27476" t="s">
        <v>14148</v>
      </c>
    </row>
    <row r="27477" spans="1:4" x14ac:dyDescent="0.25">
      <c r="A27477" s="2">
        <v>44854.525694444441</v>
      </c>
      <c r="B27477" t="s">
        <v>191</v>
      </c>
      <c r="C27477" t="s">
        <v>1538</v>
      </c>
    </row>
    <row r="27478" spans="1:4" x14ac:dyDescent="0.25">
      <c r="A27478" s="2">
        <v>44854.525694444441</v>
      </c>
      <c r="B27478" t="s">
        <v>191</v>
      </c>
      <c r="C27478" t="s">
        <v>1538</v>
      </c>
    </row>
    <row r="27479" spans="1:4" x14ac:dyDescent="0.25">
      <c r="A27479" s="2">
        <v>44854.525694444441</v>
      </c>
      <c r="B27479" t="s">
        <v>191</v>
      </c>
      <c r="C27479" t="s">
        <v>6386</v>
      </c>
    </row>
    <row r="27480" spans="1:4" x14ac:dyDescent="0.25">
      <c r="A27480" s="2">
        <v>44854.525694444441</v>
      </c>
      <c r="B27480" t="s">
        <v>191</v>
      </c>
      <c r="C27480" t="s">
        <v>6386</v>
      </c>
    </row>
    <row r="27481" spans="1:4" x14ac:dyDescent="0.25">
      <c r="A27481" s="2">
        <v>44854.525694444441</v>
      </c>
      <c r="B27481" t="s">
        <v>191</v>
      </c>
      <c r="C27481" t="s">
        <v>14149</v>
      </c>
    </row>
    <row r="27482" spans="1:4" x14ac:dyDescent="0.25">
      <c r="A27482" s="2">
        <v>44854.525694444441</v>
      </c>
      <c r="B27482" t="s">
        <v>191</v>
      </c>
      <c r="C27482" t="s">
        <v>14150</v>
      </c>
    </row>
    <row r="27483" spans="1:4" x14ac:dyDescent="0.25">
      <c r="A27483" s="2">
        <v>44854.525694444441</v>
      </c>
      <c r="B27483" t="s">
        <v>191</v>
      </c>
      <c r="D27483" t="s">
        <v>842</v>
      </c>
    </row>
    <row r="27484" spans="1:4" x14ac:dyDescent="0.25">
      <c r="A27484" s="2">
        <v>44854.525694444441</v>
      </c>
      <c r="B27484" t="s">
        <v>191</v>
      </c>
      <c r="D27484" t="s">
        <v>932</v>
      </c>
    </row>
    <row r="27485" spans="1:4" x14ac:dyDescent="0.25">
      <c r="A27485" s="2">
        <v>44854.525694444441</v>
      </c>
      <c r="B27485" t="s">
        <v>191</v>
      </c>
      <c r="D27485" t="s">
        <v>834</v>
      </c>
    </row>
    <row r="27486" spans="1:4" x14ac:dyDescent="0.25">
      <c r="A27486" s="2">
        <v>44854.525694444441</v>
      </c>
      <c r="B27486" t="s">
        <v>191</v>
      </c>
      <c r="D27486" t="s">
        <v>904</v>
      </c>
    </row>
    <row r="27487" spans="1:4" x14ac:dyDescent="0.25">
      <c r="A27487" s="2">
        <v>44854.525694444441</v>
      </c>
      <c r="B27487" t="s">
        <v>191</v>
      </c>
      <c r="D27487" t="s">
        <v>996</v>
      </c>
    </row>
    <row r="27488" spans="1:4" x14ac:dyDescent="0.25">
      <c r="A27488" s="2">
        <v>44854.525694444441</v>
      </c>
      <c r="B27488" t="s">
        <v>191</v>
      </c>
      <c r="D27488" t="s">
        <v>991</v>
      </c>
    </row>
    <row r="27489" spans="1:4" x14ac:dyDescent="0.25">
      <c r="A27489" s="2">
        <v>44854.525694444441</v>
      </c>
      <c r="B27489" t="s">
        <v>191</v>
      </c>
      <c r="D27489" t="s">
        <v>856</v>
      </c>
    </row>
    <row r="27490" spans="1:4" x14ac:dyDescent="0.25">
      <c r="A27490" s="2">
        <v>44854.526388888888</v>
      </c>
      <c r="B27490" t="s">
        <v>191</v>
      </c>
      <c r="C27490" t="s">
        <v>14151</v>
      </c>
    </row>
    <row r="27491" spans="1:4" x14ac:dyDescent="0.25">
      <c r="A27491" s="2">
        <v>44854.526388888888</v>
      </c>
      <c r="B27491" t="s">
        <v>191</v>
      </c>
      <c r="C27491" t="s">
        <v>14152</v>
      </c>
    </row>
    <row r="27492" spans="1:4" x14ac:dyDescent="0.25">
      <c r="A27492" s="2">
        <v>44854.526388888888</v>
      </c>
      <c r="B27492" t="s">
        <v>191</v>
      </c>
      <c r="C27492" t="s">
        <v>14153</v>
      </c>
    </row>
    <row r="27493" spans="1:4" x14ac:dyDescent="0.25">
      <c r="A27493" s="2">
        <v>44854.526388888888</v>
      </c>
      <c r="B27493" t="s">
        <v>191</v>
      </c>
      <c r="C27493" t="s">
        <v>8658</v>
      </c>
    </row>
    <row r="27494" spans="1:4" x14ac:dyDescent="0.25">
      <c r="A27494" s="2">
        <v>44854.526388888888</v>
      </c>
      <c r="B27494" t="s">
        <v>191</v>
      </c>
      <c r="C27494" t="s">
        <v>6633</v>
      </c>
    </row>
    <row r="27495" spans="1:4" x14ac:dyDescent="0.25">
      <c r="A27495" s="2">
        <v>44854.526388888888</v>
      </c>
      <c r="B27495" t="s">
        <v>191</v>
      </c>
      <c r="C27495" t="s">
        <v>14154</v>
      </c>
    </row>
    <row r="27496" spans="1:4" x14ac:dyDescent="0.25">
      <c r="A27496" s="2">
        <v>44854.526388888888</v>
      </c>
      <c r="B27496" t="s">
        <v>191</v>
      </c>
      <c r="C27496" t="s">
        <v>9002</v>
      </c>
    </row>
    <row r="27497" spans="1:4" x14ac:dyDescent="0.25">
      <c r="A27497" s="2">
        <v>44854.526388888888</v>
      </c>
      <c r="B27497" t="s">
        <v>191</v>
      </c>
      <c r="D27497" t="s">
        <v>4991</v>
      </c>
    </row>
    <row r="27498" spans="1:4" x14ac:dyDescent="0.25">
      <c r="A27498" s="2">
        <v>44854.526388888888</v>
      </c>
      <c r="B27498" t="s">
        <v>191</v>
      </c>
      <c r="D27498" t="s">
        <v>899</v>
      </c>
    </row>
    <row r="27499" spans="1:4" x14ac:dyDescent="0.25">
      <c r="A27499" s="2">
        <v>44854.526388888888</v>
      </c>
      <c r="B27499" t="s">
        <v>191</v>
      </c>
      <c r="D27499" t="s">
        <v>900</v>
      </c>
    </row>
    <row r="27500" spans="1:4" x14ac:dyDescent="0.25">
      <c r="A27500" s="2">
        <v>44854.526388888888</v>
      </c>
      <c r="B27500" t="s">
        <v>191</v>
      </c>
      <c r="D27500" t="s">
        <v>827</v>
      </c>
    </row>
    <row r="27501" spans="1:4" x14ac:dyDescent="0.25">
      <c r="A27501" s="2">
        <v>44854.526388888888</v>
      </c>
      <c r="B27501" t="s">
        <v>191</v>
      </c>
      <c r="D27501" t="s">
        <v>12857</v>
      </c>
    </row>
    <row r="27502" spans="1:4" x14ac:dyDescent="0.25">
      <c r="A27502" s="2">
        <v>44854.526388888888</v>
      </c>
      <c r="B27502" t="s">
        <v>191</v>
      </c>
      <c r="D27502" t="s">
        <v>828</v>
      </c>
    </row>
    <row r="27503" spans="1:4" x14ac:dyDescent="0.25">
      <c r="A27503" s="2">
        <v>44854.526388888888</v>
      </c>
      <c r="B27503" t="s">
        <v>191</v>
      </c>
      <c r="D27503" t="s">
        <v>892</v>
      </c>
    </row>
    <row r="27504" spans="1:4" x14ac:dyDescent="0.25">
      <c r="A27504" s="2">
        <v>44854.527083333334</v>
      </c>
      <c r="B27504" t="s">
        <v>191</v>
      </c>
      <c r="C27504" t="s">
        <v>14155</v>
      </c>
    </row>
    <row r="27505" spans="1:4" x14ac:dyDescent="0.25">
      <c r="A27505" s="2">
        <v>44854.527083333334</v>
      </c>
      <c r="B27505" t="s">
        <v>191</v>
      </c>
      <c r="C27505" t="s">
        <v>6386</v>
      </c>
    </row>
    <row r="27506" spans="1:4" x14ac:dyDescent="0.25">
      <c r="A27506" s="2">
        <v>44854.527083333334</v>
      </c>
      <c r="B27506" t="s">
        <v>191</v>
      </c>
      <c r="C27506" t="s">
        <v>14156</v>
      </c>
    </row>
    <row r="27507" spans="1:4" x14ac:dyDescent="0.25">
      <c r="A27507" s="2">
        <v>44854.527083333334</v>
      </c>
      <c r="B27507" t="s">
        <v>191</v>
      </c>
      <c r="C27507" t="s">
        <v>6386</v>
      </c>
    </row>
    <row r="27508" spans="1:4" x14ac:dyDescent="0.25">
      <c r="A27508" s="2">
        <v>44854.527083333334</v>
      </c>
      <c r="B27508" t="s">
        <v>191</v>
      </c>
      <c r="D27508" t="s">
        <v>1855</v>
      </c>
    </row>
    <row r="27509" spans="1:4" x14ac:dyDescent="0.25">
      <c r="A27509" s="2">
        <v>44854.527083333334</v>
      </c>
      <c r="B27509" t="s">
        <v>191</v>
      </c>
      <c r="D27509" t="s">
        <v>1854</v>
      </c>
    </row>
    <row r="27510" spans="1:4" x14ac:dyDescent="0.25">
      <c r="A27510" s="2">
        <v>44854.527083333334</v>
      </c>
      <c r="B27510" t="s">
        <v>191</v>
      </c>
      <c r="D27510" t="s">
        <v>852</v>
      </c>
    </row>
    <row r="27511" spans="1:4" x14ac:dyDescent="0.25">
      <c r="A27511" s="2">
        <v>44854.527083333334</v>
      </c>
      <c r="B27511" t="s">
        <v>191</v>
      </c>
      <c r="D27511" t="s">
        <v>933</v>
      </c>
    </row>
    <row r="27512" spans="1:4" x14ac:dyDescent="0.25">
      <c r="A27512" s="2">
        <v>44854.634722222225</v>
      </c>
      <c r="B27512" t="s">
        <v>1161</v>
      </c>
      <c r="C27512" t="s">
        <v>14256</v>
      </c>
    </row>
    <row r="27513" spans="1:4" x14ac:dyDescent="0.25">
      <c r="A27513" s="2">
        <v>44854.634722222225</v>
      </c>
      <c r="B27513" t="s">
        <v>1161</v>
      </c>
      <c r="D27513" t="s">
        <v>5064</v>
      </c>
    </row>
    <row r="27514" spans="1:4" x14ac:dyDescent="0.25">
      <c r="A27514" s="2">
        <v>44854.635416666664</v>
      </c>
      <c r="B27514" t="s">
        <v>1161</v>
      </c>
      <c r="C27514" t="s">
        <v>14257</v>
      </c>
    </row>
    <row r="27515" spans="1:4" x14ac:dyDescent="0.25">
      <c r="A27515" s="2">
        <v>44854.635416666664</v>
      </c>
      <c r="B27515" t="s">
        <v>1161</v>
      </c>
      <c r="D27515" t="s">
        <v>1929</v>
      </c>
    </row>
    <row r="27516" spans="1:4" x14ac:dyDescent="0.25">
      <c r="A27516" s="2">
        <v>44854.636805555558</v>
      </c>
      <c r="B27516" t="s">
        <v>1161</v>
      </c>
      <c r="C27516" t="s">
        <v>14258</v>
      </c>
    </row>
    <row r="27517" spans="1:4" x14ac:dyDescent="0.25">
      <c r="A27517" s="2">
        <v>44854.636805555558</v>
      </c>
      <c r="B27517" t="s">
        <v>1161</v>
      </c>
      <c r="D27517" t="s">
        <v>12743</v>
      </c>
    </row>
    <row r="27518" spans="1:4" x14ac:dyDescent="0.25">
      <c r="A27518" s="2">
        <v>44854.638194444444</v>
      </c>
      <c r="B27518" t="s">
        <v>1161</v>
      </c>
      <c r="C27518" t="s">
        <v>14259</v>
      </c>
    </row>
    <row r="27519" spans="1:4" x14ac:dyDescent="0.25">
      <c r="A27519" s="2">
        <v>44854.638194444444</v>
      </c>
      <c r="B27519" t="s">
        <v>1161</v>
      </c>
      <c r="D27519" t="s">
        <v>12819</v>
      </c>
    </row>
    <row r="27520" spans="1:4" x14ac:dyDescent="0.25">
      <c r="A27520" s="2">
        <v>44854.704861111109</v>
      </c>
      <c r="B27520" t="s">
        <v>173</v>
      </c>
      <c r="C27520" t="s">
        <v>6677</v>
      </c>
    </row>
    <row r="27521" spans="1:4" x14ac:dyDescent="0.25">
      <c r="A27521" s="2">
        <v>44854.704861111109</v>
      </c>
      <c r="B27521" t="s">
        <v>173</v>
      </c>
      <c r="D27521" t="s">
        <v>5026</v>
      </c>
    </row>
    <row r="27522" spans="1:4" x14ac:dyDescent="0.25">
      <c r="A27522" s="2">
        <v>44854.705555555556</v>
      </c>
      <c r="B27522" t="s">
        <v>173</v>
      </c>
      <c r="C27522" t="s">
        <v>6677</v>
      </c>
    </row>
    <row r="27523" spans="1:4" x14ac:dyDescent="0.25">
      <c r="A27523" s="2">
        <v>44854.705555555556</v>
      </c>
      <c r="B27523" t="s">
        <v>173</v>
      </c>
      <c r="C27523" t="s">
        <v>14438</v>
      </c>
    </row>
    <row r="27524" spans="1:4" x14ac:dyDescent="0.25">
      <c r="A27524" s="2">
        <v>44854.705555555556</v>
      </c>
      <c r="B27524" t="s">
        <v>173</v>
      </c>
      <c r="D27524" t="s">
        <v>1848</v>
      </c>
    </row>
    <row r="27525" spans="1:4" x14ac:dyDescent="0.25">
      <c r="A27525" s="2">
        <v>44854.705555555556</v>
      </c>
      <c r="B27525" t="s">
        <v>173</v>
      </c>
      <c r="D27525" t="s">
        <v>12743</v>
      </c>
    </row>
    <row r="27526" spans="1:4" x14ac:dyDescent="0.25">
      <c r="A27526" s="2">
        <v>44854.706250000003</v>
      </c>
      <c r="B27526" t="s">
        <v>173</v>
      </c>
      <c r="C27526" t="s">
        <v>14439</v>
      </c>
    </row>
    <row r="27527" spans="1:4" x14ac:dyDescent="0.25">
      <c r="A27527" s="2">
        <v>44854.706250000003</v>
      </c>
      <c r="B27527" t="s">
        <v>173</v>
      </c>
      <c r="C27527" t="s">
        <v>14440</v>
      </c>
    </row>
    <row r="27528" spans="1:4" x14ac:dyDescent="0.25">
      <c r="A27528" s="2">
        <v>44854.706250000003</v>
      </c>
      <c r="B27528" t="s">
        <v>173</v>
      </c>
      <c r="D27528" t="s">
        <v>12819</v>
      </c>
    </row>
    <row r="27529" spans="1:4" x14ac:dyDescent="0.25">
      <c r="A27529" s="2">
        <v>44854.706250000003</v>
      </c>
      <c r="B27529" t="s">
        <v>173</v>
      </c>
      <c r="D27529" t="s">
        <v>1919</v>
      </c>
    </row>
    <row r="27530" spans="1:4" x14ac:dyDescent="0.25">
      <c r="A27530" s="2">
        <v>44854.706944444442</v>
      </c>
      <c r="B27530" t="s">
        <v>173</v>
      </c>
      <c r="C27530" t="s">
        <v>14441</v>
      </c>
    </row>
    <row r="27531" spans="1:4" x14ac:dyDescent="0.25">
      <c r="A27531" s="2">
        <v>44854.706944444442</v>
      </c>
      <c r="B27531" t="s">
        <v>173</v>
      </c>
      <c r="D27531" t="s">
        <v>12760</v>
      </c>
    </row>
    <row r="27532" spans="1:4" x14ac:dyDescent="0.25">
      <c r="A27532" s="2">
        <v>44854.707638888889</v>
      </c>
      <c r="B27532" t="s">
        <v>173</v>
      </c>
      <c r="C27532" t="s">
        <v>14442</v>
      </c>
    </row>
    <row r="27533" spans="1:4" x14ac:dyDescent="0.25">
      <c r="A27533" s="2">
        <v>44854.707638888889</v>
      </c>
      <c r="B27533" t="s">
        <v>173</v>
      </c>
      <c r="C27533" t="s">
        <v>14443</v>
      </c>
    </row>
    <row r="27534" spans="1:4" x14ac:dyDescent="0.25">
      <c r="A27534" s="2">
        <v>44854.707638888889</v>
      </c>
      <c r="B27534" t="s">
        <v>173</v>
      </c>
      <c r="C27534" t="s">
        <v>6386</v>
      </c>
    </row>
    <row r="27535" spans="1:4" x14ac:dyDescent="0.25">
      <c r="A27535" s="2">
        <v>44854.707638888889</v>
      </c>
      <c r="B27535" t="s">
        <v>173</v>
      </c>
      <c r="D27535" t="s">
        <v>12742</v>
      </c>
    </row>
    <row r="27536" spans="1:4" x14ac:dyDescent="0.25">
      <c r="A27536" s="2">
        <v>44854.707638888889</v>
      </c>
      <c r="B27536" t="s">
        <v>173</v>
      </c>
      <c r="D27536" t="s">
        <v>12739</v>
      </c>
    </row>
    <row r="27537" spans="1:4" x14ac:dyDescent="0.25">
      <c r="A27537" s="2">
        <v>44854.707638888889</v>
      </c>
      <c r="B27537" t="s">
        <v>173</v>
      </c>
      <c r="D27537" t="s">
        <v>1861</v>
      </c>
    </row>
    <row r="27538" spans="1:4" x14ac:dyDescent="0.25">
      <c r="A27538" s="2">
        <v>44854.708333333336</v>
      </c>
      <c r="B27538" t="s">
        <v>173</v>
      </c>
      <c r="C27538" t="s">
        <v>14444</v>
      </c>
    </row>
    <row r="27539" spans="1:4" x14ac:dyDescent="0.25">
      <c r="A27539" s="2">
        <v>44854.708333333336</v>
      </c>
      <c r="B27539" t="s">
        <v>173</v>
      </c>
      <c r="D27539" t="s">
        <v>827</v>
      </c>
    </row>
    <row r="27540" spans="1:4" x14ac:dyDescent="0.25">
      <c r="A27540" s="2">
        <v>44854.709722222222</v>
      </c>
      <c r="B27540" t="s">
        <v>173</v>
      </c>
      <c r="C27540" t="s">
        <v>14445</v>
      </c>
    </row>
    <row r="27541" spans="1:4" x14ac:dyDescent="0.25">
      <c r="A27541" s="2">
        <v>44854.709722222222</v>
      </c>
      <c r="B27541" t="s">
        <v>173</v>
      </c>
      <c r="C27541" t="s">
        <v>14446</v>
      </c>
    </row>
    <row r="27542" spans="1:4" x14ac:dyDescent="0.25">
      <c r="A27542" s="2">
        <v>44854.709722222222</v>
      </c>
      <c r="B27542" t="s">
        <v>173</v>
      </c>
      <c r="C27542" t="s">
        <v>14447</v>
      </c>
    </row>
    <row r="27543" spans="1:4" x14ac:dyDescent="0.25">
      <c r="A27543" s="2">
        <v>44854.709722222222</v>
      </c>
      <c r="B27543" t="s">
        <v>173</v>
      </c>
      <c r="D27543" t="s">
        <v>850</v>
      </c>
    </row>
    <row r="27544" spans="1:4" x14ac:dyDescent="0.25">
      <c r="A27544" s="2">
        <v>44854.709722222222</v>
      </c>
      <c r="B27544" t="s">
        <v>173</v>
      </c>
      <c r="D27544" t="s">
        <v>922</v>
      </c>
    </row>
    <row r="27545" spans="1:4" x14ac:dyDescent="0.25">
      <c r="A27545" s="2">
        <v>44854.709722222222</v>
      </c>
      <c r="B27545" t="s">
        <v>173</v>
      </c>
      <c r="D27545" t="s">
        <v>842</v>
      </c>
    </row>
    <row r="27546" spans="1:4" x14ac:dyDescent="0.25">
      <c r="A27546" s="2">
        <v>44854.710416666669</v>
      </c>
      <c r="B27546" t="s">
        <v>173</v>
      </c>
      <c r="C27546" t="s">
        <v>6637</v>
      </c>
    </row>
    <row r="27547" spans="1:4" x14ac:dyDescent="0.25">
      <c r="A27547" s="2">
        <v>44854.710416666669</v>
      </c>
      <c r="B27547" t="s">
        <v>173</v>
      </c>
      <c r="C27547" t="s">
        <v>1538</v>
      </c>
    </row>
    <row r="27548" spans="1:4" x14ac:dyDescent="0.25">
      <c r="A27548" s="2">
        <v>44854.710416666669</v>
      </c>
      <c r="B27548" t="s">
        <v>173</v>
      </c>
      <c r="C27548" t="s">
        <v>9002</v>
      </c>
    </row>
    <row r="27549" spans="1:4" x14ac:dyDescent="0.25">
      <c r="A27549" s="2">
        <v>44854.710416666669</v>
      </c>
      <c r="B27549" t="s">
        <v>173</v>
      </c>
      <c r="D27549" t="s">
        <v>949</v>
      </c>
    </row>
    <row r="27550" spans="1:4" x14ac:dyDescent="0.25">
      <c r="A27550" s="2">
        <v>44854.710416666669</v>
      </c>
      <c r="B27550" t="s">
        <v>173</v>
      </c>
      <c r="D27550" t="s">
        <v>828</v>
      </c>
    </row>
    <row r="27551" spans="1:4" x14ac:dyDescent="0.25">
      <c r="A27551" s="2">
        <v>44854.710416666669</v>
      </c>
      <c r="B27551" t="s">
        <v>173</v>
      </c>
      <c r="D27551" t="s">
        <v>892</v>
      </c>
    </row>
    <row r="27552" spans="1:4" x14ac:dyDescent="0.25">
      <c r="A27552" s="2">
        <v>44854.711111111108</v>
      </c>
      <c r="B27552" t="s">
        <v>173</v>
      </c>
      <c r="C27552" t="s">
        <v>7259</v>
      </c>
    </row>
    <row r="27553" spans="1:4" x14ac:dyDescent="0.25">
      <c r="A27553" s="2">
        <v>44854.711111111108</v>
      </c>
      <c r="B27553" t="s">
        <v>173</v>
      </c>
      <c r="D27553" t="s">
        <v>12857</v>
      </c>
    </row>
    <row r="27554" spans="1:4" x14ac:dyDescent="0.25">
      <c r="A27554" s="2">
        <v>44854.752083333333</v>
      </c>
      <c r="B27554" t="s">
        <v>179</v>
      </c>
      <c r="C27554" t="s">
        <v>13379</v>
      </c>
    </row>
    <row r="27555" spans="1:4" x14ac:dyDescent="0.25">
      <c r="A27555" s="2">
        <v>44854.752083333333</v>
      </c>
      <c r="B27555" t="s">
        <v>179</v>
      </c>
      <c r="D27555" t="s">
        <v>5052</v>
      </c>
    </row>
    <row r="27556" spans="1:4" x14ac:dyDescent="0.25">
      <c r="A27556" s="2">
        <v>44854.75277777778</v>
      </c>
      <c r="B27556" t="s">
        <v>179</v>
      </c>
      <c r="C27556" t="s">
        <v>13380</v>
      </c>
    </row>
    <row r="27557" spans="1:4" x14ac:dyDescent="0.25">
      <c r="A27557" s="2">
        <v>44854.75277777778</v>
      </c>
      <c r="B27557" t="s">
        <v>179</v>
      </c>
      <c r="D27557" t="s">
        <v>12760</v>
      </c>
    </row>
    <row r="27558" spans="1:4" x14ac:dyDescent="0.25">
      <c r="A27558" s="2">
        <v>44854.754166666666</v>
      </c>
      <c r="B27558" t="s">
        <v>179</v>
      </c>
      <c r="C27558" t="s">
        <v>13381</v>
      </c>
    </row>
    <row r="27559" spans="1:4" x14ac:dyDescent="0.25">
      <c r="A27559" s="2">
        <v>44854.754166666666</v>
      </c>
      <c r="B27559" t="s">
        <v>179</v>
      </c>
      <c r="C27559" t="s">
        <v>1538</v>
      </c>
    </row>
    <row r="27560" spans="1:4" x14ac:dyDescent="0.25">
      <c r="A27560" s="2">
        <v>44854.754166666666</v>
      </c>
      <c r="B27560" t="s">
        <v>179</v>
      </c>
      <c r="C27560" t="s">
        <v>13382</v>
      </c>
    </row>
    <row r="27561" spans="1:4" x14ac:dyDescent="0.25">
      <c r="A27561" s="2">
        <v>44854.754166666666</v>
      </c>
      <c r="B27561" t="s">
        <v>179</v>
      </c>
      <c r="D27561" t="s">
        <v>12742</v>
      </c>
    </row>
    <row r="27562" spans="1:4" x14ac:dyDescent="0.25">
      <c r="A27562" s="2">
        <v>44854.754166666666</v>
      </c>
      <c r="B27562" t="s">
        <v>179</v>
      </c>
      <c r="D27562" t="s">
        <v>12739</v>
      </c>
    </row>
    <row r="27563" spans="1:4" x14ac:dyDescent="0.25">
      <c r="A27563" s="2">
        <v>44854.754166666666</v>
      </c>
      <c r="B27563" t="s">
        <v>179</v>
      </c>
      <c r="D27563" t="s">
        <v>12743</v>
      </c>
    </row>
    <row r="27564" spans="1:4" x14ac:dyDescent="0.25">
      <c r="A27564" s="2">
        <v>44854.754861111112</v>
      </c>
      <c r="B27564" t="s">
        <v>179</v>
      </c>
      <c r="C27564" t="s">
        <v>13383</v>
      </c>
    </row>
    <row r="27565" spans="1:4" x14ac:dyDescent="0.25">
      <c r="A27565" s="2">
        <v>44854.754861111112</v>
      </c>
      <c r="B27565" t="s">
        <v>179</v>
      </c>
      <c r="D27565" t="s">
        <v>12742</v>
      </c>
    </row>
    <row r="27566" spans="1:4" x14ac:dyDescent="0.25">
      <c r="A27566" s="2">
        <v>44854.755555555559</v>
      </c>
      <c r="B27566" t="s">
        <v>179</v>
      </c>
      <c r="C27566" t="s">
        <v>13384</v>
      </c>
    </row>
    <row r="27567" spans="1:4" x14ac:dyDescent="0.25">
      <c r="A27567" s="2">
        <v>44854.755555555559</v>
      </c>
      <c r="B27567" t="s">
        <v>179</v>
      </c>
      <c r="D27567" t="s">
        <v>1888</v>
      </c>
    </row>
    <row r="27568" spans="1:4" x14ac:dyDescent="0.25">
      <c r="A27568" s="2">
        <v>44854.756249999999</v>
      </c>
      <c r="B27568" t="s">
        <v>179</v>
      </c>
      <c r="C27568" t="s">
        <v>13385</v>
      </c>
    </row>
    <row r="27569" spans="1:4" x14ac:dyDescent="0.25">
      <c r="A27569" s="2">
        <v>44854.756249999999</v>
      </c>
      <c r="B27569" t="s">
        <v>179</v>
      </c>
      <c r="C27569" t="s">
        <v>13386</v>
      </c>
    </row>
    <row r="27570" spans="1:4" x14ac:dyDescent="0.25">
      <c r="A27570" s="2">
        <v>44854.756249999999</v>
      </c>
      <c r="B27570" t="s">
        <v>179</v>
      </c>
      <c r="C27570" t="s">
        <v>13387</v>
      </c>
    </row>
    <row r="27571" spans="1:4" x14ac:dyDescent="0.25">
      <c r="A27571" s="2">
        <v>44854.756249999999</v>
      </c>
      <c r="B27571" t="s">
        <v>179</v>
      </c>
      <c r="D27571" t="s">
        <v>1921</v>
      </c>
    </row>
    <row r="27572" spans="1:4" x14ac:dyDescent="0.25">
      <c r="A27572" s="2">
        <v>44854.756249999999</v>
      </c>
      <c r="B27572" t="s">
        <v>179</v>
      </c>
      <c r="D27572" t="s">
        <v>904</v>
      </c>
    </row>
    <row r="27573" spans="1:4" x14ac:dyDescent="0.25">
      <c r="A27573" s="2">
        <v>44854.756249999999</v>
      </c>
      <c r="B27573" t="s">
        <v>179</v>
      </c>
      <c r="D27573" t="s">
        <v>996</v>
      </c>
    </row>
    <row r="27574" spans="1:4" x14ac:dyDescent="0.25">
      <c r="A27574" s="2">
        <v>44854.756944444445</v>
      </c>
      <c r="B27574" t="s">
        <v>179</v>
      </c>
      <c r="C27574" t="s">
        <v>13388</v>
      </c>
    </row>
    <row r="27575" spans="1:4" x14ac:dyDescent="0.25">
      <c r="A27575" s="2">
        <v>44854.756944444445</v>
      </c>
      <c r="B27575" t="s">
        <v>179</v>
      </c>
      <c r="C27575" t="s">
        <v>13389</v>
      </c>
    </row>
    <row r="27576" spans="1:4" x14ac:dyDescent="0.25">
      <c r="A27576" s="2">
        <v>44854.756944444445</v>
      </c>
      <c r="B27576" t="s">
        <v>179</v>
      </c>
      <c r="C27576" t="s">
        <v>13390</v>
      </c>
    </row>
    <row r="27577" spans="1:4" x14ac:dyDescent="0.25">
      <c r="A27577" s="2">
        <v>44854.756944444445</v>
      </c>
      <c r="B27577" t="s">
        <v>179</v>
      </c>
      <c r="D27577" t="s">
        <v>955</v>
      </c>
    </row>
    <row r="27578" spans="1:4" x14ac:dyDescent="0.25">
      <c r="A27578" s="2">
        <v>44854.756944444445</v>
      </c>
      <c r="B27578" t="s">
        <v>179</v>
      </c>
      <c r="D27578" t="s">
        <v>854</v>
      </c>
    </row>
    <row r="27579" spans="1:4" x14ac:dyDescent="0.25">
      <c r="A27579" s="2">
        <v>44854.756944444445</v>
      </c>
      <c r="B27579" t="s">
        <v>179</v>
      </c>
      <c r="D27579" t="s">
        <v>855</v>
      </c>
    </row>
    <row r="27580" spans="1:4" x14ac:dyDescent="0.25">
      <c r="A27580" s="2">
        <v>44854.790277777778</v>
      </c>
      <c r="B27580" t="s">
        <v>172</v>
      </c>
      <c r="C27580" t="s">
        <v>14596</v>
      </c>
    </row>
    <row r="27581" spans="1:4" x14ac:dyDescent="0.25">
      <c r="A27581" s="2">
        <v>44854.790277777778</v>
      </c>
      <c r="B27581" t="s">
        <v>172</v>
      </c>
      <c r="D27581" t="s">
        <v>11327</v>
      </c>
    </row>
    <row r="27582" spans="1:4" x14ac:dyDescent="0.25">
      <c r="A27582" s="2">
        <v>44854.790972222225</v>
      </c>
      <c r="B27582" t="s">
        <v>172</v>
      </c>
      <c r="C27582" t="s">
        <v>14597</v>
      </c>
    </row>
    <row r="27583" spans="1:4" x14ac:dyDescent="0.25">
      <c r="A27583" s="2">
        <v>44854.790972222225</v>
      </c>
      <c r="B27583" t="s">
        <v>172</v>
      </c>
      <c r="D27583" t="s">
        <v>1886</v>
      </c>
    </row>
    <row r="27584" spans="1:4" x14ac:dyDescent="0.25">
      <c r="A27584" s="2">
        <v>44854.791666666664</v>
      </c>
      <c r="B27584" t="s">
        <v>172</v>
      </c>
      <c r="C27584" t="s">
        <v>14598</v>
      </c>
    </row>
    <row r="27585" spans="1:4" x14ac:dyDescent="0.25">
      <c r="A27585" s="2">
        <v>44854.791666666664</v>
      </c>
      <c r="B27585" t="s">
        <v>172</v>
      </c>
      <c r="D27585" t="s">
        <v>12739</v>
      </c>
    </row>
    <row r="27586" spans="1:4" x14ac:dyDescent="0.25">
      <c r="A27586" s="2">
        <v>44854.792361111111</v>
      </c>
      <c r="B27586" t="s">
        <v>172</v>
      </c>
      <c r="C27586" t="s">
        <v>14599</v>
      </c>
    </row>
    <row r="27587" spans="1:4" x14ac:dyDescent="0.25">
      <c r="A27587" s="2">
        <v>44854.792361111111</v>
      </c>
      <c r="B27587" t="s">
        <v>172</v>
      </c>
      <c r="D27587" t="s">
        <v>13050</v>
      </c>
    </row>
    <row r="27588" spans="1:4" x14ac:dyDescent="0.25">
      <c r="A27588" s="2">
        <v>44854.793749999997</v>
      </c>
      <c r="B27588" t="s">
        <v>172</v>
      </c>
      <c r="C27588" t="s">
        <v>14600</v>
      </c>
    </row>
    <row r="27589" spans="1:4" x14ac:dyDescent="0.25">
      <c r="A27589" s="2">
        <v>44854.793749999997</v>
      </c>
      <c r="B27589" t="s">
        <v>172</v>
      </c>
      <c r="C27589" t="s">
        <v>14601</v>
      </c>
    </row>
    <row r="27590" spans="1:4" x14ac:dyDescent="0.25">
      <c r="A27590" s="2">
        <v>44854.793749999997</v>
      </c>
      <c r="B27590" t="s">
        <v>172</v>
      </c>
      <c r="D27590" t="s">
        <v>12742</v>
      </c>
    </row>
    <row r="27591" spans="1:4" x14ac:dyDescent="0.25">
      <c r="A27591" s="2">
        <v>44854.793749999997</v>
      </c>
      <c r="B27591" t="s">
        <v>172</v>
      </c>
      <c r="D27591" t="s">
        <v>12760</v>
      </c>
    </row>
    <row r="27592" spans="1:4" x14ac:dyDescent="0.25">
      <c r="A27592" s="2">
        <v>44854.796527777777</v>
      </c>
      <c r="B27592" t="s">
        <v>172</v>
      </c>
      <c r="C27592" t="s">
        <v>14602</v>
      </c>
    </row>
    <row r="27593" spans="1:4" x14ac:dyDescent="0.25">
      <c r="A27593" s="2">
        <v>44854.797222222223</v>
      </c>
      <c r="B27593" t="s">
        <v>172</v>
      </c>
      <c r="D27593" t="s">
        <v>12742</v>
      </c>
    </row>
    <row r="27594" spans="1:4" x14ac:dyDescent="0.25">
      <c r="A27594" s="2">
        <v>44854.802083333336</v>
      </c>
      <c r="B27594" t="s">
        <v>10296</v>
      </c>
      <c r="C27594" t="s">
        <v>14857</v>
      </c>
    </row>
    <row r="27595" spans="1:4" x14ac:dyDescent="0.25">
      <c r="A27595" s="2">
        <v>44854.802083333336</v>
      </c>
      <c r="B27595" t="s">
        <v>10296</v>
      </c>
      <c r="D27595" t="s">
        <v>4988</v>
      </c>
    </row>
    <row r="27596" spans="1:4" x14ac:dyDescent="0.25">
      <c r="A27596" s="2">
        <v>44854.804166666669</v>
      </c>
      <c r="B27596" t="s">
        <v>10296</v>
      </c>
      <c r="C27596" t="s">
        <v>14858</v>
      </c>
    </row>
    <row r="27597" spans="1:4" x14ac:dyDescent="0.25">
      <c r="A27597" s="2">
        <v>44854.804166666669</v>
      </c>
      <c r="B27597" t="s">
        <v>10296</v>
      </c>
      <c r="D27597" t="s">
        <v>12760</v>
      </c>
    </row>
    <row r="27598" spans="1:4" x14ac:dyDescent="0.25">
      <c r="A27598" s="2">
        <v>44854.810416666667</v>
      </c>
      <c r="B27598" t="s">
        <v>10296</v>
      </c>
      <c r="C27598" t="s">
        <v>14859</v>
      </c>
    </row>
    <row r="27599" spans="1:4" x14ac:dyDescent="0.25">
      <c r="A27599" s="2">
        <v>44854.811111111114</v>
      </c>
      <c r="B27599" t="s">
        <v>10296</v>
      </c>
      <c r="D27599" t="s">
        <v>12742</v>
      </c>
    </row>
    <row r="27600" spans="1:4" x14ac:dyDescent="0.25">
      <c r="A27600" s="2">
        <v>44854.84097222222</v>
      </c>
      <c r="B27600" t="s">
        <v>171</v>
      </c>
      <c r="C27600" t="s">
        <v>6429</v>
      </c>
    </row>
    <row r="27601" spans="1:4" x14ac:dyDescent="0.25">
      <c r="A27601" s="2">
        <v>44854.84097222222</v>
      </c>
      <c r="B27601" t="s">
        <v>171</v>
      </c>
      <c r="D27601" t="s">
        <v>5028</v>
      </c>
    </row>
    <row r="27602" spans="1:4" x14ac:dyDescent="0.25">
      <c r="A27602" s="2">
        <v>44854.842361111114</v>
      </c>
      <c r="B27602" t="s">
        <v>171</v>
      </c>
      <c r="C27602" t="s">
        <v>13910</v>
      </c>
    </row>
    <row r="27603" spans="1:4" x14ac:dyDescent="0.25">
      <c r="A27603" s="2">
        <v>44854.842361111114</v>
      </c>
      <c r="B27603" t="s">
        <v>171</v>
      </c>
      <c r="D27603" t="s">
        <v>12743</v>
      </c>
    </row>
    <row r="27604" spans="1:4" x14ac:dyDescent="0.25">
      <c r="A27604" s="2">
        <v>44854.843055555553</v>
      </c>
      <c r="B27604" t="s">
        <v>171</v>
      </c>
      <c r="C27604" t="s">
        <v>13911</v>
      </c>
    </row>
    <row r="27605" spans="1:4" x14ac:dyDescent="0.25">
      <c r="A27605" s="2">
        <v>44854.843055555553</v>
      </c>
      <c r="B27605" t="s">
        <v>171</v>
      </c>
      <c r="C27605" t="s">
        <v>13912</v>
      </c>
    </row>
    <row r="27606" spans="1:4" x14ac:dyDescent="0.25">
      <c r="A27606" s="2">
        <v>44854.843055555553</v>
      </c>
      <c r="B27606" t="s">
        <v>171</v>
      </c>
      <c r="D27606" t="s">
        <v>12742</v>
      </c>
    </row>
    <row r="27607" spans="1:4" x14ac:dyDescent="0.25">
      <c r="A27607" s="2">
        <v>44854.843055555553</v>
      </c>
      <c r="B27607" t="s">
        <v>171</v>
      </c>
      <c r="D27607" t="s">
        <v>12739</v>
      </c>
    </row>
    <row r="27608" spans="1:4" x14ac:dyDescent="0.25">
      <c r="A27608" s="2">
        <v>44854.844444444447</v>
      </c>
      <c r="B27608" t="s">
        <v>171</v>
      </c>
      <c r="C27608" t="s">
        <v>13913</v>
      </c>
    </row>
    <row r="27609" spans="1:4" x14ac:dyDescent="0.25">
      <c r="A27609" s="2">
        <v>44854.844444444447</v>
      </c>
      <c r="B27609" t="s">
        <v>171</v>
      </c>
      <c r="D27609" t="s">
        <v>1879</v>
      </c>
    </row>
    <row r="27610" spans="1:4" x14ac:dyDescent="0.25">
      <c r="A27610" s="2">
        <v>44854.845138888886</v>
      </c>
      <c r="B27610" t="s">
        <v>171</v>
      </c>
      <c r="C27610" t="s">
        <v>13914</v>
      </c>
    </row>
    <row r="27611" spans="1:4" x14ac:dyDescent="0.25">
      <c r="A27611" s="2">
        <v>44854.845138888886</v>
      </c>
      <c r="B27611" t="s">
        <v>171</v>
      </c>
      <c r="C27611" t="s">
        <v>13915</v>
      </c>
    </row>
    <row r="27612" spans="1:4" x14ac:dyDescent="0.25">
      <c r="A27612" s="2">
        <v>44854.845138888886</v>
      </c>
      <c r="B27612" t="s">
        <v>171</v>
      </c>
      <c r="D27612" t="s">
        <v>12760</v>
      </c>
    </row>
    <row r="27613" spans="1:4" x14ac:dyDescent="0.25">
      <c r="A27613" s="2">
        <v>44854.845138888886</v>
      </c>
      <c r="B27613" t="s">
        <v>171</v>
      </c>
      <c r="D27613" t="s">
        <v>12742</v>
      </c>
    </row>
    <row r="27614" spans="1:4" x14ac:dyDescent="0.25">
      <c r="A27614" s="2">
        <v>44854.845833333333</v>
      </c>
      <c r="B27614" t="s">
        <v>171</v>
      </c>
      <c r="C27614" t="s">
        <v>7710</v>
      </c>
    </row>
    <row r="27615" spans="1:4" x14ac:dyDescent="0.25">
      <c r="A27615" s="2">
        <v>44854.845833333333</v>
      </c>
      <c r="B27615" t="s">
        <v>171</v>
      </c>
      <c r="D27615" t="s">
        <v>952</v>
      </c>
    </row>
    <row r="27616" spans="1:4" x14ac:dyDescent="0.25">
      <c r="A27616" s="2">
        <v>44854.84652777778</v>
      </c>
      <c r="B27616" t="s">
        <v>171</v>
      </c>
      <c r="C27616" t="s">
        <v>13916</v>
      </c>
    </row>
    <row r="27617" spans="1:4" x14ac:dyDescent="0.25">
      <c r="A27617" s="2">
        <v>44854.84652777778</v>
      </c>
      <c r="B27617" t="s">
        <v>171</v>
      </c>
      <c r="C27617" t="s">
        <v>13917</v>
      </c>
    </row>
    <row r="27618" spans="1:4" x14ac:dyDescent="0.25">
      <c r="A27618" s="2">
        <v>44854.84652777778</v>
      </c>
      <c r="B27618" t="s">
        <v>171</v>
      </c>
      <c r="D27618" t="s">
        <v>856</v>
      </c>
    </row>
    <row r="27619" spans="1:4" x14ac:dyDescent="0.25">
      <c r="A27619" s="2">
        <v>44854.84652777778</v>
      </c>
      <c r="B27619" t="s">
        <v>171</v>
      </c>
      <c r="D27619" t="s">
        <v>4991</v>
      </c>
    </row>
    <row r="27620" spans="1:4" x14ac:dyDescent="0.25">
      <c r="A27620" s="2">
        <v>44854.847222222219</v>
      </c>
      <c r="B27620" t="s">
        <v>171</v>
      </c>
      <c r="C27620" t="s">
        <v>13918</v>
      </c>
    </row>
    <row r="27621" spans="1:4" x14ac:dyDescent="0.25">
      <c r="A27621" s="2">
        <v>44854.847222222219</v>
      </c>
      <c r="B27621" t="s">
        <v>171</v>
      </c>
      <c r="C27621" t="s">
        <v>6429</v>
      </c>
    </row>
    <row r="27622" spans="1:4" x14ac:dyDescent="0.25">
      <c r="A27622" s="2">
        <v>44854.847222222219</v>
      </c>
      <c r="B27622" t="s">
        <v>171</v>
      </c>
      <c r="D27622" t="s">
        <v>852</v>
      </c>
    </row>
    <row r="27623" spans="1:4" x14ac:dyDescent="0.25">
      <c r="A27623" s="2">
        <v>44854.847222222219</v>
      </c>
      <c r="B27623" t="s">
        <v>171</v>
      </c>
      <c r="D27623" t="s">
        <v>933</v>
      </c>
    </row>
    <row r="27624" spans="1:4" x14ac:dyDescent="0.25">
      <c r="A27624" s="2">
        <v>44854.847916666666</v>
      </c>
      <c r="B27624" t="s">
        <v>171</v>
      </c>
      <c r="C27624" t="s">
        <v>13919</v>
      </c>
    </row>
    <row r="27625" spans="1:4" x14ac:dyDescent="0.25">
      <c r="A27625" s="2">
        <v>44854.847916666666</v>
      </c>
      <c r="B27625" t="s">
        <v>171</v>
      </c>
      <c r="C27625" t="s">
        <v>13920</v>
      </c>
    </row>
    <row r="27626" spans="1:4" x14ac:dyDescent="0.25">
      <c r="A27626" s="2">
        <v>44854.847916666666</v>
      </c>
      <c r="B27626" t="s">
        <v>171</v>
      </c>
      <c r="C27626" t="s">
        <v>13921</v>
      </c>
    </row>
    <row r="27627" spans="1:4" x14ac:dyDescent="0.25">
      <c r="A27627" s="2">
        <v>44854.847916666666</v>
      </c>
      <c r="B27627" t="s">
        <v>171</v>
      </c>
      <c r="C27627" t="s">
        <v>13922</v>
      </c>
    </row>
    <row r="27628" spans="1:4" x14ac:dyDescent="0.25">
      <c r="A27628" s="2">
        <v>44854.847916666666</v>
      </c>
      <c r="B27628" t="s">
        <v>171</v>
      </c>
      <c r="D27628" t="s">
        <v>846</v>
      </c>
    </row>
    <row r="27629" spans="1:4" x14ac:dyDescent="0.25">
      <c r="A27629" s="2">
        <v>44854.847916666666</v>
      </c>
      <c r="B27629" t="s">
        <v>171</v>
      </c>
      <c r="D27629" t="s">
        <v>908</v>
      </c>
    </row>
    <row r="27630" spans="1:4" x14ac:dyDescent="0.25">
      <c r="A27630" s="2">
        <v>44854.847916666666</v>
      </c>
      <c r="B27630" t="s">
        <v>171</v>
      </c>
      <c r="D27630" t="s">
        <v>848</v>
      </c>
    </row>
    <row r="27631" spans="1:4" x14ac:dyDescent="0.25">
      <c r="A27631" s="2">
        <v>44854.847916666666</v>
      </c>
      <c r="B27631" t="s">
        <v>171</v>
      </c>
      <c r="D27631" t="s">
        <v>909</v>
      </c>
    </row>
    <row r="27632" spans="1:4" x14ac:dyDescent="0.25">
      <c r="A27632" s="2">
        <v>44854.854166666664</v>
      </c>
      <c r="B27632" t="s">
        <v>10296</v>
      </c>
      <c r="C27632" t="s">
        <v>14906</v>
      </c>
    </row>
    <row r="27633" spans="1:4" x14ac:dyDescent="0.25">
      <c r="A27633" s="2">
        <v>44854.854166666664</v>
      </c>
      <c r="B27633" t="s">
        <v>10296</v>
      </c>
      <c r="D27633" t="s">
        <v>4988</v>
      </c>
    </row>
    <row r="27634" spans="1:4" x14ac:dyDescent="0.25">
      <c r="A27634" s="2">
        <v>44854.854861111111</v>
      </c>
      <c r="B27634" t="s">
        <v>10296</v>
      </c>
      <c r="C27634" t="s">
        <v>14907</v>
      </c>
    </row>
    <row r="27635" spans="1:4" x14ac:dyDescent="0.25">
      <c r="A27635" s="2">
        <v>44854.854861111111</v>
      </c>
      <c r="B27635" t="s">
        <v>10296</v>
      </c>
      <c r="D27635" t="s">
        <v>12743</v>
      </c>
    </row>
    <row r="27636" spans="1:4" x14ac:dyDescent="0.25">
      <c r="A27636" s="2">
        <v>44854.855555555558</v>
      </c>
      <c r="B27636" t="s">
        <v>10296</v>
      </c>
      <c r="C27636" t="s">
        <v>14908</v>
      </c>
    </row>
    <row r="27637" spans="1:4" x14ac:dyDescent="0.25">
      <c r="A27637" s="2">
        <v>44854.855555555558</v>
      </c>
      <c r="B27637" t="s">
        <v>10296</v>
      </c>
      <c r="D27637" t="s">
        <v>12742</v>
      </c>
    </row>
    <row r="27638" spans="1:4" x14ac:dyDescent="0.25">
      <c r="A27638" s="2">
        <v>44854.856249999997</v>
      </c>
      <c r="B27638" t="s">
        <v>10296</v>
      </c>
      <c r="C27638" t="s">
        <v>14909</v>
      </c>
    </row>
    <row r="27639" spans="1:4" x14ac:dyDescent="0.25">
      <c r="A27639" s="2">
        <v>44854.856249999997</v>
      </c>
      <c r="B27639" t="s">
        <v>10296</v>
      </c>
      <c r="D27639" t="s">
        <v>4990</v>
      </c>
    </row>
    <row r="27640" spans="1:4" x14ac:dyDescent="0.25">
      <c r="A27640" s="2">
        <v>44854.856944444444</v>
      </c>
      <c r="B27640" t="s">
        <v>10296</v>
      </c>
      <c r="C27640" t="s">
        <v>14910</v>
      </c>
    </row>
    <row r="27641" spans="1:4" x14ac:dyDescent="0.25">
      <c r="A27641" s="2">
        <v>44854.856944444444</v>
      </c>
      <c r="B27641" t="s">
        <v>10296</v>
      </c>
      <c r="D27641" t="s">
        <v>12739</v>
      </c>
    </row>
    <row r="27642" spans="1:4" x14ac:dyDescent="0.25">
      <c r="A27642" s="2">
        <v>44854.857638888891</v>
      </c>
      <c r="B27642" t="s">
        <v>10296</v>
      </c>
      <c r="C27642" t="s">
        <v>14911</v>
      </c>
    </row>
    <row r="27643" spans="1:4" x14ac:dyDescent="0.25">
      <c r="A27643" s="2">
        <v>44854.857638888891</v>
      </c>
      <c r="B27643" t="s">
        <v>10296</v>
      </c>
      <c r="D27643" t="s">
        <v>12760</v>
      </c>
    </row>
    <row r="27644" spans="1:4" x14ac:dyDescent="0.25">
      <c r="A27644" s="2">
        <v>44854.85833333333</v>
      </c>
      <c r="B27644" t="s">
        <v>10296</v>
      </c>
      <c r="C27644" t="s">
        <v>14912</v>
      </c>
    </row>
    <row r="27645" spans="1:4" x14ac:dyDescent="0.25">
      <c r="A27645" s="2">
        <v>44854.85833333333</v>
      </c>
      <c r="B27645" t="s">
        <v>10296</v>
      </c>
      <c r="C27645" t="s">
        <v>14913</v>
      </c>
    </row>
    <row r="27646" spans="1:4" x14ac:dyDescent="0.25">
      <c r="A27646" s="2">
        <v>44854.85833333333</v>
      </c>
      <c r="B27646" t="s">
        <v>10296</v>
      </c>
      <c r="D27646" t="s">
        <v>12742</v>
      </c>
    </row>
    <row r="27647" spans="1:4" x14ac:dyDescent="0.25">
      <c r="A27647" s="2">
        <v>44854.85833333333</v>
      </c>
      <c r="B27647" t="s">
        <v>10296</v>
      </c>
      <c r="D27647" t="s">
        <v>952</v>
      </c>
    </row>
    <row r="27648" spans="1:4" x14ac:dyDescent="0.25">
      <c r="A27648" s="2">
        <v>44854.859027777777</v>
      </c>
      <c r="B27648" t="s">
        <v>10296</v>
      </c>
      <c r="C27648" t="s">
        <v>14914</v>
      </c>
    </row>
    <row r="27649" spans="1:4" x14ac:dyDescent="0.25">
      <c r="A27649" s="2">
        <v>44854.859027777777</v>
      </c>
      <c r="B27649" t="s">
        <v>10296</v>
      </c>
      <c r="C27649" t="s">
        <v>14915</v>
      </c>
    </row>
    <row r="27650" spans="1:4" x14ac:dyDescent="0.25">
      <c r="A27650" s="2">
        <v>44854.859027777777</v>
      </c>
      <c r="B27650" t="s">
        <v>10296</v>
      </c>
      <c r="C27650" t="s">
        <v>14916</v>
      </c>
    </row>
    <row r="27651" spans="1:4" x14ac:dyDescent="0.25">
      <c r="A27651" s="2">
        <v>44854.859027777777</v>
      </c>
      <c r="B27651" t="s">
        <v>10296</v>
      </c>
      <c r="D27651" t="s">
        <v>825</v>
      </c>
    </row>
    <row r="27652" spans="1:4" x14ac:dyDescent="0.25">
      <c r="A27652" s="2">
        <v>44854.859027777777</v>
      </c>
      <c r="B27652" t="s">
        <v>10296</v>
      </c>
      <c r="D27652" t="s">
        <v>853</v>
      </c>
    </row>
    <row r="27653" spans="1:4" x14ac:dyDescent="0.25">
      <c r="A27653" s="2">
        <v>44854.859027777777</v>
      </c>
      <c r="B27653" t="s">
        <v>10296</v>
      </c>
      <c r="D27653" t="s">
        <v>856</v>
      </c>
    </row>
    <row r="27654" spans="1:4" x14ac:dyDescent="0.25">
      <c r="A27654" s="2">
        <v>44854.859722222223</v>
      </c>
      <c r="B27654" t="s">
        <v>10296</v>
      </c>
      <c r="C27654" t="s">
        <v>14917</v>
      </c>
    </row>
    <row r="27655" spans="1:4" x14ac:dyDescent="0.25">
      <c r="A27655" s="2">
        <v>44854.859722222223</v>
      </c>
      <c r="B27655" t="s">
        <v>10296</v>
      </c>
      <c r="C27655" t="s">
        <v>14918</v>
      </c>
    </row>
    <row r="27656" spans="1:4" x14ac:dyDescent="0.25">
      <c r="A27656" s="2">
        <v>44854.859722222223</v>
      </c>
      <c r="B27656" t="s">
        <v>10296</v>
      </c>
      <c r="D27656" t="s">
        <v>1050</v>
      </c>
    </row>
    <row r="27657" spans="1:4" x14ac:dyDescent="0.25">
      <c r="A27657" s="2">
        <v>44854.859722222223</v>
      </c>
      <c r="B27657" t="s">
        <v>10296</v>
      </c>
      <c r="D27657" t="s">
        <v>852</v>
      </c>
    </row>
    <row r="27658" spans="1:4" x14ac:dyDescent="0.25">
      <c r="A27658" s="2">
        <v>44854.86041666667</v>
      </c>
      <c r="B27658" t="s">
        <v>10296</v>
      </c>
      <c r="C27658" t="s">
        <v>14919</v>
      </c>
    </row>
    <row r="27659" spans="1:4" x14ac:dyDescent="0.25">
      <c r="A27659" s="2">
        <v>44854.86041666667</v>
      </c>
      <c r="B27659" t="s">
        <v>10296</v>
      </c>
      <c r="C27659" t="s">
        <v>14920</v>
      </c>
    </row>
    <row r="27660" spans="1:4" x14ac:dyDescent="0.25">
      <c r="A27660" s="2">
        <v>44854.86041666667</v>
      </c>
      <c r="B27660" t="s">
        <v>10296</v>
      </c>
      <c r="C27660" t="s">
        <v>14921</v>
      </c>
    </row>
    <row r="27661" spans="1:4" x14ac:dyDescent="0.25">
      <c r="A27661" s="2">
        <v>44854.86041666667</v>
      </c>
      <c r="B27661" t="s">
        <v>10296</v>
      </c>
      <c r="D27661" t="s">
        <v>12857</v>
      </c>
    </row>
    <row r="27662" spans="1:4" x14ac:dyDescent="0.25">
      <c r="A27662" s="2">
        <v>44854.86041666667</v>
      </c>
      <c r="B27662" t="s">
        <v>10296</v>
      </c>
      <c r="D27662" t="s">
        <v>828</v>
      </c>
    </row>
    <row r="27663" spans="1:4" x14ac:dyDescent="0.25">
      <c r="A27663" s="2">
        <v>44854.86041666667</v>
      </c>
      <c r="B27663" t="s">
        <v>10296</v>
      </c>
      <c r="D27663" t="s">
        <v>1934</v>
      </c>
    </row>
    <row r="27664" spans="1:4" x14ac:dyDescent="0.25">
      <c r="A27664" s="2">
        <v>44854.861111111109</v>
      </c>
      <c r="B27664" t="s">
        <v>10296</v>
      </c>
      <c r="C27664" t="s">
        <v>14922</v>
      </c>
    </row>
    <row r="27665" spans="1:4" x14ac:dyDescent="0.25">
      <c r="A27665" s="2">
        <v>44854.861111111109</v>
      </c>
      <c r="B27665" t="s">
        <v>10296</v>
      </c>
      <c r="D27665" t="s">
        <v>1855</v>
      </c>
    </row>
    <row r="27666" spans="1:4" x14ac:dyDescent="0.25">
      <c r="A27666" s="2">
        <v>44854.98333333333</v>
      </c>
      <c r="B27666" t="s">
        <v>10297</v>
      </c>
      <c r="C27666" t="s">
        <v>13721</v>
      </c>
    </row>
    <row r="27667" spans="1:4" x14ac:dyDescent="0.25">
      <c r="A27667" s="2">
        <v>44854.98333333333</v>
      </c>
      <c r="B27667" t="s">
        <v>10297</v>
      </c>
      <c r="D27667" t="s">
        <v>4989</v>
      </c>
    </row>
    <row r="27668" spans="1:4" x14ac:dyDescent="0.25">
      <c r="A27668" s="2">
        <v>44854.98541666667</v>
      </c>
      <c r="B27668" t="s">
        <v>10297</v>
      </c>
      <c r="C27668" t="s">
        <v>13722</v>
      </c>
    </row>
    <row r="27669" spans="1:4" x14ac:dyDescent="0.25">
      <c r="A27669" s="2">
        <v>44854.98541666667</v>
      </c>
      <c r="B27669" t="s">
        <v>10297</v>
      </c>
      <c r="D27669" t="s">
        <v>12743</v>
      </c>
    </row>
    <row r="27670" spans="1:4" x14ac:dyDescent="0.25">
      <c r="A27670" s="2">
        <v>44854.986111111109</v>
      </c>
      <c r="B27670" t="s">
        <v>10297</v>
      </c>
      <c r="C27670" t="s">
        <v>13723</v>
      </c>
    </row>
    <row r="27671" spans="1:4" x14ac:dyDescent="0.25">
      <c r="A27671" s="2">
        <v>44854.986111111109</v>
      </c>
      <c r="B27671" t="s">
        <v>10297</v>
      </c>
      <c r="D27671" t="s">
        <v>12742</v>
      </c>
    </row>
    <row r="27672" spans="1:4" x14ac:dyDescent="0.25">
      <c r="A27672" s="2">
        <v>44854.987500000003</v>
      </c>
      <c r="B27672" t="s">
        <v>10297</v>
      </c>
      <c r="C27672" t="s">
        <v>13724</v>
      </c>
    </row>
    <row r="27673" spans="1:4" x14ac:dyDescent="0.25">
      <c r="A27673" s="2">
        <v>44854.987500000003</v>
      </c>
      <c r="B27673" t="s">
        <v>10297</v>
      </c>
      <c r="D27673" t="s">
        <v>12739</v>
      </c>
    </row>
    <row r="27674" spans="1:4" x14ac:dyDescent="0.25">
      <c r="A27674" s="2">
        <v>44854.988194444442</v>
      </c>
      <c r="B27674" t="s">
        <v>10297</v>
      </c>
      <c r="C27674" t="s">
        <v>13725</v>
      </c>
    </row>
    <row r="27675" spans="1:4" x14ac:dyDescent="0.25">
      <c r="A27675" s="2">
        <v>44854.988194444442</v>
      </c>
      <c r="B27675" t="s">
        <v>10297</v>
      </c>
      <c r="D27675" t="s">
        <v>1897</v>
      </c>
    </row>
    <row r="27676" spans="1:4" x14ac:dyDescent="0.25">
      <c r="A27676" s="2">
        <v>44854.988888888889</v>
      </c>
      <c r="B27676" t="s">
        <v>10297</v>
      </c>
      <c r="C27676" t="s">
        <v>13726</v>
      </c>
    </row>
    <row r="27677" spans="1:4" x14ac:dyDescent="0.25">
      <c r="A27677" s="2">
        <v>44854.988888888889</v>
      </c>
      <c r="B27677" t="s">
        <v>10297</v>
      </c>
      <c r="D27677" t="s">
        <v>12760</v>
      </c>
    </row>
    <row r="27678" spans="1:4" x14ac:dyDescent="0.25">
      <c r="A27678" s="2">
        <v>44854.990972222222</v>
      </c>
      <c r="B27678" t="s">
        <v>10297</v>
      </c>
      <c r="C27678" t="s">
        <v>13727</v>
      </c>
    </row>
    <row r="27679" spans="1:4" x14ac:dyDescent="0.25">
      <c r="A27679" s="2">
        <v>44854.990972222222</v>
      </c>
      <c r="B27679" t="s">
        <v>10297</v>
      </c>
      <c r="C27679" t="s">
        <v>6567</v>
      </c>
    </row>
    <row r="27680" spans="1:4" x14ac:dyDescent="0.25">
      <c r="A27680" s="2">
        <v>44854.990972222222</v>
      </c>
      <c r="B27680" t="s">
        <v>10297</v>
      </c>
      <c r="D27680" t="s">
        <v>12742</v>
      </c>
    </row>
    <row r="27681" spans="1:4" x14ac:dyDescent="0.25">
      <c r="A27681" s="2">
        <v>44854.990972222222</v>
      </c>
      <c r="B27681" t="s">
        <v>10297</v>
      </c>
      <c r="D27681" t="s">
        <v>954</v>
      </c>
    </row>
    <row r="27682" spans="1:4" x14ac:dyDescent="0.25">
      <c r="A27682" s="2">
        <v>44854.991666666669</v>
      </c>
      <c r="B27682" t="s">
        <v>10297</v>
      </c>
      <c r="C27682" t="s">
        <v>13728</v>
      </c>
    </row>
    <row r="27683" spans="1:4" x14ac:dyDescent="0.25">
      <c r="A27683" s="2">
        <v>44854.991666666669</v>
      </c>
      <c r="B27683" t="s">
        <v>10297</v>
      </c>
      <c r="D27683" t="s">
        <v>1006</v>
      </c>
    </row>
    <row r="27684" spans="1:4" x14ac:dyDescent="0.25">
      <c r="A27684" s="2">
        <v>44855.427083333336</v>
      </c>
      <c r="B27684" t="s">
        <v>829</v>
      </c>
      <c r="C27684" t="s">
        <v>13145</v>
      </c>
    </row>
    <row r="27685" spans="1:4" x14ac:dyDescent="0.25">
      <c r="A27685" s="2">
        <v>44855.427083333336</v>
      </c>
      <c r="B27685" t="s">
        <v>829</v>
      </c>
      <c r="D27685" t="s">
        <v>5062</v>
      </c>
    </row>
    <row r="27686" spans="1:4" x14ac:dyDescent="0.25">
      <c r="A27686" s="2">
        <v>44855.427777777775</v>
      </c>
      <c r="B27686" t="s">
        <v>829</v>
      </c>
      <c r="C27686" t="s">
        <v>13146</v>
      </c>
    </row>
    <row r="27687" spans="1:4" x14ac:dyDescent="0.25">
      <c r="A27687" s="2">
        <v>44855.427777777775</v>
      </c>
      <c r="B27687" t="s">
        <v>829</v>
      </c>
      <c r="D27687" t="s">
        <v>1884</v>
      </c>
    </row>
    <row r="27688" spans="1:4" x14ac:dyDescent="0.25">
      <c r="A27688" s="2">
        <v>44855.428472222222</v>
      </c>
      <c r="B27688" t="s">
        <v>829</v>
      </c>
      <c r="C27688" t="s">
        <v>13147</v>
      </c>
    </row>
    <row r="27689" spans="1:4" x14ac:dyDescent="0.25">
      <c r="A27689" s="2">
        <v>44855.428472222222</v>
      </c>
      <c r="B27689" t="s">
        <v>829</v>
      </c>
      <c r="D27689" t="s">
        <v>12743</v>
      </c>
    </row>
    <row r="27690" spans="1:4" x14ac:dyDescent="0.25">
      <c r="A27690" s="2">
        <v>44855.429861111108</v>
      </c>
      <c r="B27690" t="s">
        <v>829</v>
      </c>
      <c r="C27690" t="s">
        <v>13148</v>
      </c>
    </row>
    <row r="27691" spans="1:4" x14ac:dyDescent="0.25">
      <c r="A27691" s="2">
        <v>44855.429861111108</v>
      </c>
      <c r="B27691" t="s">
        <v>829</v>
      </c>
      <c r="D27691" t="s">
        <v>12819</v>
      </c>
    </row>
    <row r="27692" spans="1:4" x14ac:dyDescent="0.25">
      <c r="A27692" s="2">
        <v>44855.430555555555</v>
      </c>
      <c r="B27692" t="s">
        <v>829</v>
      </c>
      <c r="C27692" t="s">
        <v>13149</v>
      </c>
    </row>
    <row r="27693" spans="1:4" x14ac:dyDescent="0.25">
      <c r="A27693" s="2">
        <v>44855.430555555555</v>
      </c>
      <c r="B27693" t="s">
        <v>829</v>
      </c>
      <c r="C27693" t="s">
        <v>13150</v>
      </c>
    </row>
    <row r="27694" spans="1:4" x14ac:dyDescent="0.25">
      <c r="A27694" s="2">
        <v>44855.430555555555</v>
      </c>
      <c r="B27694" t="s">
        <v>829</v>
      </c>
      <c r="D27694" t="s">
        <v>12739</v>
      </c>
    </row>
    <row r="27695" spans="1:4" x14ac:dyDescent="0.25">
      <c r="A27695" s="2">
        <v>44855.430555555555</v>
      </c>
      <c r="B27695" t="s">
        <v>829</v>
      </c>
      <c r="D27695" t="s">
        <v>12760</v>
      </c>
    </row>
    <row r="27696" spans="1:4" x14ac:dyDescent="0.25">
      <c r="A27696" s="2">
        <v>44855.431250000001</v>
      </c>
      <c r="B27696" t="s">
        <v>829</v>
      </c>
      <c r="C27696" t="s">
        <v>13151</v>
      </c>
    </row>
    <row r="27697" spans="1:4" x14ac:dyDescent="0.25">
      <c r="A27697" s="2">
        <v>44855.431250000001</v>
      </c>
      <c r="B27697" t="s">
        <v>829</v>
      </c>
      <c r="C27697" t="s">
        <v>1538</v>
      </c>
    </row>
    <row r="27698" spans="1:4" x14ac:dyDescent="0.25">
      <c r="A27698" s="2">
        <v>44855.431250000001</v>
      </c>
      <c r="B27698" t="s">
        <v>829</v>
      </c>
      <c r="C27698" t="s">
        <v>1538</v>
      </c>
    </row>
    <row r="27699" spans="1:4" x14ac:dyDescent="0.25">
      <c r="A27699" s="2">
        <v>44855.431250000001</v>
      </c>
      <c r="B27699" t="s">
        <v>829</v>
      </c>
      <c r="D27699" t="s">
        <v>12742</v>
      </c>
    </row>
    <row r="27700" spans="1:4" x14ac:dyDescent="0.25">
      <c r="A27700" s="2">
        <v>44855.431250000001</v>
      </c>
      <c r="B27700" t="s">
        <v>829</v>
      </c>
      <c r="D27700" t="s">
        <v>972</v>
      </c>
    </row>
    <row r="27701" spans="1:4" x14ac:dyDescent="0.25">
      <c r="A27701" s="2">
        <v>44855.431250000001</v>
      </c>
      <c r="B27701" t="s">
        <v>829</v>
      </c>
      <c r="D27701" t="s">
        <v>973</v>
      </c>
    </row>
    <row r="27702" spans="1:4" x14ac:dyDescent="0.25">
      <c r="A27702" s="2">
        <v>44855.431944444441</v>
      </c>
      <c r="B27702" t="s">
        <v>829</v>
      </c>
      <c r="C27702" t="s">
        <v>13152</v>
      </c>
    </row>
    <row r="27703" spans="1:4" x14ac:dyDescent="0.25">
      <c r="A27703" s="2">
        <v>44855.431944444441</v>
      </c>
      <c r="B27703" t="s">
        <v>829</v>
      </c>
      <c r="D27703" t="s">
        <v>828</v>
      </c>
    </row>
    <row r="27704" spans="1:4" x14ac:dyDescent="0.25">
      <c r="A27704" s="2">
        <v>44855.432638888888</v>
      </c>
      <c r="B27704" t="s">
        <v>829</v>
      </c>
      <c r="C27704" t="s">
        <v>13153</v>
      </c>
    </row>
    <row r="27705" spans="1:4" x14ac:dyDescent="0.25">
      <c r="A27705" s="2">
        <v>44855.432638888888</v>
      </c>
      <c r="B27705" t="s">
        <v>829</v>
      </c>
      <c r="C27705" t="s">
        <v>13154</v>
      </c>
    </row>
    <row r="27706" spans="1:4" x14ac:dyDescent="0.25">
      <c r="A27706" s="2">
        <v>44855.432638888888</v>
      </c>
      <c r="B27706" t="s">
        <v>829</v>
      </c>
      <c r="D27706" t="s">
        <v>971</v>
      </c>
    </row>
    <row r="27707" spans="1:4" x14ac:dyDescent="0.25">
      <c r="A27707" s="2">
        <v>44855.432638888888</v>
      </c>
      <c r="B27707" t="s">
        <v>829</v>
      </c>
      <c r="D27707" t="s">
        <v>1882</v>
      </c>
    </row>
    <row r="27708" spans="1:4" x14ac:dyDescent="0.25">
      <c r="A27708" s="2">
        <v>44855.451388888891</v>
      </c>
      <c r="B27708" t="s">
        <v>182</v>
      </c>
      <c r="C27708" t="s">
        <v>6573</v>
      </c>
    </row>
    <row r="27709" spans="1:4" x14ac:dyDescent="0.25">
      <c r="A27709" s="2">
        <v>44855.451388888891</v>
      </c>
      <c r="B27709" t="s">
        <v>182</v>
      </c>
      <c r="D27709" t="s">
        <v>11131</v>
      </c>
    </row>
    <row r="27710" spans="1:4" x14ac:dyDescent="0.25">
      <c r="A27710" s="2">
        <v>44855.452777777777</v>
      </c>
      <c r="B27710" t="s">
        <v>182</v>
      </c>
      <c r="C27710" t="s">
        <v>1249</v>
      </c>
    </row>
    <row r="27711" spans="1:4" x14ac:dyDescent="0.25">
      <c r="A27711" s="2">
        <v>44855.452777777777</v>
      </c>
      <c r="B27711" t="s">
        <v>182</v>
      </c>
      <c r="D27711" t="s">
        <v>1848</v>
      </c>
    </row>
    <row r="27712" spans="1:4" x14ac:dyDescent="0.25">
      <c r="A27712" s="2">
        <v>44855.453472222223</v>
      </c>
      <c r="B27712" t="s">
        <v>182</v>
      </c>
      <c r="C27712" t="s">
        <v>14214</v>
      </c>
    </row>
    <row r="27713" spans="1:4" x14ac:dyDescent="0.25">
      <c r="A27713" s="2">
        <v>44855.453472222223</v>
      </c>
      <c r="B27713" t="s">
        <v>182</v>
      </c>
      <c r="D27713" t="s">
        <v>12760</v>
      </c>
    </row>
    <row r="27714" spans="1:4" x14ac:dyDescent="0.25">
      <c r="A27714" s="2">
        <v>44855.455555555556</v>
      </c>
      <c r="B27714" t="s">
        <v>182</v>
      </c>
      <c r="C27714" t="s">
        <v>14215</v>
      </c>
    </row>
    <row r="27715" spans="1:4" x14ac:dyDescent="0.25">
      <c r="A27715" s="2">
        <v>44855.455555555556</v>
      </c>
      <c r="B27715" t="s">
        <v>182</v>
      </c>
      <c r="C27715" t="s">
        <v>7936</v>
      </c>
    </row>
    <row r="27716" spans="1:4" x14ac:dyDescent="0.25">
      <c r="A27716" s="2">
        <v>44855.455555555556</v>
      </c>
      <c r="B27716" t="s">
        <v>182</v>
      </c>
      <c r="D27716" t="s">
        <v>12819</v>
      </c>
    </row>
    <row r="27717" spans="1:4" x14ac:dyDescent="0.25">
      <c r="A27717" s="2">
        <v>44855.455555555556</v>
      </c>
      <c r="B27717" t="s">
        <v>182</v>
      </c>
      <c r="D27717" t="s">
        <v>12739</v>
      </c>
    </row>
    <row r="27718" spans="1:4" x14ac:dyDescent="0.25">
      <c r="A27718" s="2">
        <v>44855.614583333336</v>
      </c>
      <c r="B27718" t="s">
        <v>10297</v>
      </c>
      <c r="C27718" t="s">
        <v>14860</v>
      </c>
    </row>
    <row r="27719" spans="1:4" x14ac:dyDescent="0.25">
      <c r="A27719" s="2">
        <v>44855.614583333336</v>
      </c>
      <c r="B27719" t="s">
        <v>10297</v>
      </c>
      <c r="D27719" t="s">
        <v>4989</v>
      </c>
    </row>
    <row r="27720" spans="1:4" x14ac:dyDescent="0.25">
      <c r="A27720" s="2">
        <v>44855.617361111108</v>
      </c>
      <c r="B27720" t="s">
        <v>10297</v>
      </c>
      <c r="C27720" t="s">
        <v>14861</v>
      </c>
    </row>
    <row r="27721" spans="1:4" x14ac:dyDescent="0.25">
      <c r="A27721" s="2">
        <v>44855.617361111108</v>
      </c>
      <c r="B27721" t="s">
        <v>10297</v>
      </c>
      <c r="D27721" t="s">
        <v>12739</v>
      </c>
    </row>
    <row r="27722" spans="1:4" x14ac:dyDescent="0.25">
      <c r="A27722" s="2">
        <v>44855.618750000001</v>
      </c>
      <c r="B27722" t="s">
        <v>10297</v>
      </c>
      <c r="C27722" t="s">
        <v>14862</v>
      </c>
    </row>
    <row r="27723" spans="1:4" x14ac:dyDescent="0.25">
      <c r="A27723" s="2">
        <v>44855.618750000001</v>
      </c>
      <c r="B27723" t="s">
        <v>10297</v>
      </c>
      <c r="D27723" t="s">
        <v>1897</v>
      </c>
    </row>
    <row r="27724" spans="1:4" x14ac:dyDescent="0.25">
      <c r="A27724" s="2">
        <v>44855.62222222222</v>
      </c>
      <c r="B27724" t="s">
        <v>10297</v>
      </c>
      <c r="C27724" t="s">
        <v>14863</v>
      </c>
    </row>
    <row r="27725" spans="1:4" x14ac:dyDescent="0.25">
      <c r="A27725" s="2">
        <v>44855.62222222222</v>
      </c>
      <c r="B27725" t="s">
        <v>10297</v>
      </c>
      <c r="D27725" t="s">
        <v>13050</v>
      </c>
    </row>
    <row r="27726" spans="1:4" x14ac:dyDescent="0.25">
      <c r="A27726" s="2">
        <v>44855.636805555558</v>
      </c>
      <c r="B27726" t="s">
        <v>164</v>
      </c>
      <c r="C27726" t="s">
        <v>12961</v>
      </c>
    </row>
    <row r="27727" spans="1:4" x14ac:dyDescent="0.25">
      <c r="A27727" s="2">
        <v>44855.636805555558</v>
      </c>
      <c r="B27727" t="s">
        <v>164</v>
      </c>
      <c r="C27727" t="s">
        <v>12962</v>
      </c>
    </row>
    <row r="27728" spans="1:4" x14ac:dyDescent="0.25">
      <c r="A27728" s="2">
        <v>44855.636805555558</v>
      </c>
      <c r="B27728" t="s">
        <v>164</v>
      </c>
      <c r="D27728" t="s">
        <v>5001</v>
      </c>
    </row>
    <row r="27729" spans="1:4" x14ac:dyDescent="0.25">
      <c r="A27729" s="2">
        <v>44855.636805555558</v>
      </c>
      <c r="B27729" t="s">
        <v>164</v>
      </c>
      <c r="D27729" t="s">
        <v>12743</v>
      </c>
    </row>
    <row r="27730" spans="1:4" x14ac:dyDescent="0.25">
      <c r="A27730" s="2">
        <v>44855.637499999997</v>
      </c>
      <c r="B27730" t="s">
        <v>164</v>
      </c>
      <c r="C27730" t="s">
        <v>12963</v>
      </c>
    </row>
    <row r="27731" spans="1:4" x14ac:dyDescent="0.25">
      <c r="A27731" s="2">
        <v>44855.637499999997</v>
      </c>
      <c r="B27731" t="s">
        <v>164</v>
      </c>
      <c r="D27731" t="s">
        <v>12742</v>
      </c>
    </row>
    <row r="27732" spans="1:4" x14ac:dyDescent="0.25">
      <c r="A27732" s="2">
        <v>44855.638194444444</v>
      </c>
      <c r="B27732" t="s">
        <v>164</v>
      </c>
      <c r="C27732" t="s">
        <v>12964</v>
      </c>
    </row>
    <row r="27733" spans="1:4" x14ac:dyDescent="0.25">
      <c r="A27733" s="2">
        <v>44855.638194444444</v>
      </c>
      <c r="B27733" t="s">
        <v>164</v>
      </c>
      <c r="D27733" t="s">
        <v>12739</v>
      </c>
    </row>
    <row r="27734" spans="1:4" x14ac:dyDescent="0.25">
      <c r="A27734" s="2">
        <v>44855.638888888891</v>
      </c>
      <c r="B27734" t="s">
        <v>164</v>
      </c>
      <c r="C27734" t="s">
        <v>12965</v>
      </c>
    </row>
    <row r="27735" spans="1:4" x14ac:dyDescent="0.25">
      <c r="A27735" s="2">
        <v>44855.638888888891</v>
      </c>
      <c r="B27735" t="s">
        <v>164</v>
      </c>
      <c r="D27735" t="s">
        <v>1888</v>
      </c>
    </row>
    <row r="27736" spans="1:4" x14ac:dyDescent="0.25">
      <c r="A27736" s="2">
        <v>44855.63958333333</v>
      </c>
      <c r="B27736" t="s">
        <v>164</v>
      </c>
      <c r="C27736" t="s">
        <v>12966</v>
      </c>
    </row>
    <row r="27737" spans="1:4" x14ac:dyDescent="0.25">
      <c r="A27737" s="2">
        <v>44855.63958333333</v>
      </c>
      <c r="B27737" t="s">
        <v>164</v>
      </c>
      <c r="C27737" t="s">
        <v>12967</v>
      </c>
    </row>
    <row r="27738" spans="1:4" x14ac:dyDescent="0.25">
      <c r="A27738" s="2">
        <v>44855.63958333333</v>
      </c>
      <c r="B27738" t="s">
        <v>164</v>
      </c>
      <c r="D27738" t="s">
        <v>12760</v>
      </c>
    </row>
    <row r="27739" spans="1:4" x14ac:dyDescent="0.25">
      <c r="A27739" s="2">
        <v>44855.63958333333</v>
      </c>
      <c r="B27739" t="s">
        <v>164</v>
      </c>
      <c r="D27739" t="s">
        <v>12742</v>
      </c>
    </row>
    <row r="27740" spans="1:4" x14ac:dyDescent="0.25">
      <c r="A27740" s="2">
        <v>44855.640277777777</v>
      </c>
      <c r="B27740" t="s">
        <v>164</v>
      </c>
      <c r="C27740" t="s">
        <v>12968</v>
      </c>
    </row>
    <row r="27741" spans="1:4" x14ac:dyDescent="0.25">
      <c r="A27741" s="2">
        <v>44855.640277777777</v>
      </c>
      <c r="B27741" t="s">
        <v>164</v>
      </c>
      <c r="C27741" t="s">
        <v>6386</v>
      </c>
    </row>
    <row r="27742" spans="1:4" x14ac:dyDescent="0.25">
      <c r="A27742" s="2">
        <v>44855.640277777777</v>
      </c>
      <c r="B27742" t="s">
        <v>164</v>
      </c>
      <c r="D27742" t="s">
        <v>972</v>
      </c>
    </row>
    <row r="27743" spans="1:4" x14ac:dyDescent="0.25">
      <c r="A27743" s="2">
        <v>44855.640277777777</v>
      </c>
      <c r="B27743" t="s">
        <v>164</v>
      </c>
      <c r="D27743" t="s">
        <v>901</v>
      </c>
    </row>
    <row r="27744" spans="1:4" x14ac:dyDescent="0.25">
      <c r="A27744" s="2">
        <v>44855.640972222223</v>
      </c>
      <c r="B27744" t="s">
        <v>164</v>
      </c>
      <c r="C27744" t="s">
        <v>12969</v>
      </c>
    </row>
    <row r="27745" spans="1:4" x14ac:dyDescent="0.25">
      <c r="A27745" s="2">
        <v>44855.640972222223</v>
      </c>
      <c r="B27745" t="s">
        <v>164</v>
      </c>
      <c r="D27745" t="s">
        <v>827</v>
      </c>
    </row>
    <row r="27746" spans="1:4" x14ac:dyDescent="0.25">
      <c r="A27746" s="2">
        <v>44855.64166666667</v>
      </c>
      <c r="B27746" t="s">
        <v>164</v>
      </c>
      <c r="C27746" t="s">
        <v>12970</v>
      </c>
    </row>
    <row r="27747" spans="1:4" x14ac:dyDescent="0.25">
      <c r="A27747" s="2">
        <v>44855.64166666667</v>
      </c>
      <c r="B27747" t="s">
        <v>164</v>
      </c>
      <c r="C27747" t="s">
        <v>12971</v>
      </c>
    </row>
    <row r="27748" spans="1:4" x14ac:dyDescent="0.25">
      <c r="A27748" s="2">
        <v>44855.64166666667</v>
      </c>
      <c r="B27748" t="s">
        <v>164</v>
      </c>
      <c r="C27748" t="s">
        <v>12972</v>
      </c>
    </row>
    <row r="27749" spans="1:4" x14ac:dyDescent="0.25">
      <c r="A27749" s="2">
        <v>44855.64166666667</v>
      </c>
      <c r="B27749" t="s">
        <v>164</v>
      </c>
      <c r="D27749" t="s">
        <v>842</v>
      </c>
    </row>
    <row r="27750" spans="1:4" x14ac:dyDescent="0.25">
      <c r="A27750" s="2">
        <v>44855.64166666667</v>
      </c>
      <c r="B27750" t="s">
        <v>164</v>
      </c>
      <c r="D27750" t="s">
        <v>932</v>
      </c>
    </row>
    <row r="27751" spans="1:4" x14ac:dyDescent="0.25">
      <c r="A27751" s="2">
        <v>44855.64166666667</v>
      </c>
      <c r="B27751" t="s">
        <v>164</v>
      </c>
      <c r="D27751" t="s">
        <v>12857</v>
      </c>
    </row>
    <row r="27752" spans="1:4" x14ac:dyDescent="0.25">
      <c r="A27752" s="2">
        <v>44855.642361111109</v>
      </c>
      <c r="B27752" t="s">
        <v>164</v>
      </c>
      <c r="C27752" t="s">
        <v>12973</v>
      </c>
    </row>
    <row r="27753" spans="1:4" x14ac:dyDescent="0.25">
      <c r="A27753" s="2">
        <v>44855.642361111109</v>
      </c>
      <c r="B27753" t="s">
        <v>164</v>
      </c>
      <c r="C27753" t="s">
        <v>12974</v>
      </c>
    </row>
    <row r="27754" spans="1:4" x14ac:dyDescent="0.25">
      <c r="A27754" s="2">
        <v>44855.642361111109</v>
      </c>
      <c r="B27754" t="s">
        <v>164</v>
      </c>
      <c r="C27754" t="s">
        <v>12975</v>
      </c>
    </row>
    <row r="27755" spans="1:4" x14ac:dyDescent="0.25">
      <c r="A27755" s="2">
        <v>44855.642361111109</v>
      </c>
      <c r="B27755" t="s">
        <v>164</v>
      </c>
      <c r="D27755" t="s">
        <v>828</v>
      </c>
    </row>
    <row r="27756" spans="1:4" x14ac:dyDescent="0.25">
      <c r="A27756" s="2">
        <v>44855.642361111109</v>
      </c>
      <c r="B27756" t="s">
        <v>164</v>
      </c>
      <c r="D27756" t="s">
        <v>834</v>
      </c>
    </row>
    <row r="27757" spans="1:4" x14ac:dyDescent="0.25">
      <c r="A27757" s="2">
        <v>44855.642361111109</v>
      </c>
      <c r="B27757" t="s">
        <v>164</v>
      </c>
      <c r="D27757" t="s">
        <v>903</v>
      </c>
    </row>
    <row r="27758" spans="1:4" x14ac:dyDescent="0.25">
      <c r="A27758" s="2">
        <v>44855.643055555556</v>
      </c>
      <c r="B27758" t="s">
        <v>164</v>
      </c>
      <c r="C27758" t="s">
        <v>12976</v>
      </c>
    </row>
    <row r="27759" spans="1:4" x14ac:dyDescent="0.25">
      <c r="A27759" s="2">
        <v>44855.643055555556</v>
      </c>
      <c r="B27759" t="s">
        <v>164</v>
      </c>
      <c r="D27759" t="s">
        <v>904</v>
      </c>
    </row>
    <row r="27760" spans="1:4" x14ac:dyDescent="0.25">
      <c r="A27760" s="2">
        <v>44855.643750000003</v>
      </c>
      <c r="B27760" t="s">
        <v>164</v>
      </c>
      <c r="C27760" t="s">
        <v>12977</v>
      </c>
    </row>
    <row r="27761" spans="1:4" x14ac:dyDescent="0.25">
      <c r="A27761" s="2">
        <v>44855.643750000003</v>
      </c>
      <c r="B27761" t="s">
        <v>164</v>
      </c>
      <c r="D27761" t="s">
        <v>1855</v>
      </c>
    </row>
    <row r="27762" spans="1:4" x14ac:dyDescent="0.25">
      <c r="A27762" s="2">
        <v>44855.644444444442</v>
      </c>
      <c r="B27762" t="s">
        <v>164</v>
      </c>
      <c r="C27762" t="s">
        <v>12978</v>
      </c>
    </row>
    <row r="27763" spans="1:4" x14ac:dyDescent="0.25">
      <c r="A27763" s="2">
        <v>44855.644444444442</v>
      </c>
      <c r="B27763" t="s">
        <v>164</v>
      </c>
      <c r="C27763" t="s">
        <v>6386</v>
      </c>
    </row>
    <row r="27764" spans="1:4" x14ac:dyDescent="0.25">
      <c r="A27764" s="2">
        <v>44855.644444444442</v>
      </c>
      <c r="B27764" t="s">
        <v>164</v>
      </c>
      <c r="C27764" t="s">
        <v>12957</v>
      </c>
    </row>
    <row r="27765" spans="1:4" x14ac:dyDescent="0.25">
      <c r="A27765" s="2">
        <v>44855.644444444442</v>
      </c>
      <c r="B27765" t="s">
        <v>164</v>
      </c>
      <c r="C27765" t="s">
        <v>12979</v>
      </c>
    </row>
    <row r="27766" spans="1:4" x14ac:dyDescent="0.25">
      <c r="A27766" s="2">
        <v>44855.644444444442</v>
      </c>
      <c r="B27766" t="s">
        <v>164</v>
      </c>
      <c r="D27766" t="s">
        <v>844</v>
      </c>
    </row>
    <row r="27767" spans="1:4" x14ac:dyDescent="0.25">
      <c r="A27767" s="2">
        <v>44855.644444444442</v>
      </c>
      <c r="B27767" t="s">
        <v>164</v>
      </c>
      <c r="D27767" t="s">
        <v>976</v>
      </c>
    </row>
    <row r="27768" spans="1:4" x14ac:dyDescent="0.25">
      <c r="A27768" s="2">
        <v>44855.644444444442</v>
      </c>
      <c r="B27768" t="s">
        <v>164</v>
      </c>
      <c r="D27768" t="s">
        <v>825</v>
      </c>
    </row>
    <row r="27769" spans="1:4" x14ac:dyDescent="0.25">
      <c r="A27769" s="2">
        <v>44855.644444444442</v>
      </c>
      <c r="B27769" t="s">
        <v>164</v>
      </c>
      <c r="D27769" t="s">
        <v>853</v>
      </c>
    </row>
    <row r="27770" spans="1:4" x14ac:dyDescent="0.25">
      <c r="A27770" s="2">
        <v>44855.645138888889</v>
      </c>
      <c r="B27770" t="s">
        <v>164</v>
      </c>
      <c r="C27770" t="s">
        <v>12980</v>
      </c>
    </row>
    <row r="27771" spans="1:4" x14ac:dyDescent="0.25">
      <c r="A27771" s="2">
        <v>44855.645138888889</v>
      </c>
      <c r="B27771" t="s">
        <v>164</v>
      </c>
      <c r="D27771" t="s">
        <v>899</v>
      </c>
    </row>
    <row r="27772" spans="1:4" x14ac:dyDescent="0.25">
      <c r="A27772" s="2">
        <v>44855.658333333333</v>
      </c>
      <c r="B27772" t="s">
        <v>183</v>
      </c>
      <c r="C27772" t="s">
        <v>14260</v>
      </c>
    </row>
    <row r="27773" spans="1:4" x14ac:dyDescent="0.25">
      <c r="A27773" s="2">
        <v>44855.658333333333</v>
      </c>
      <c r="B27773" t="s">
        <v>183</v>
      </c>
      <c r="D27773" t="s">
        <v>4996</v>
      </c>
    </row>
    <row r="27774" spans="1:4" x14ac:dyDescent="0.25">
      <c r="A27774" s="2">
        <v>44855.65902777778</v>
      </c>
      <c r="B27774" t="s">
        <v>183</v>
      </c>
      <c r="C27774" t="s">
        <v>14261</v>
      </c>
    </row>
    <row r="27775" spans="1:4" x14ac:dyDescent="0.25">
      <c r="A27775" s="2">
        <v>44855.65902777778</v>
      </c>
      <c r="B27775" t="s">
        <v>183</v>
      </c>
      <c r="D27775" t="s">
        <v>12743</v>
      </c>
    </row>
    <row r="27776" spans="1:4" x14ac:dyDescent="0.25">
      <c r="A27776" s="2">
        <v>44855.661805555559</v>
      </c>
      <c r="B27776" t="s">
        <v>183</v>
      </c>
      <c r="C27776" t="s">
        <v>14262</v>
      </c>
    </row>
    <row r="27777" spans="1:4" x14ac:dyDescent="0.25">
      <c r="A27777" s="2">
        <v>44855.661805555559</v>
      </c>
      <c r="B27777" t="s">
        <v>183</v>
      </c>
      <c r="D27777" t="s">
        <v>12742</v>
      </c>
    </row>
    <row r="27778" spans="1:4" x14ac:dyDescent="0.25">
      <c r="A27778" s="2">
        <v>44855.67083333333</v>
      </c>
      <c r="B27778" t="s">
        <v>1095</v>
      </c>
      <c r="C27778" t="s">
        <v>1249</v>
      </c>
    </row>
    <row r="27779" spans="1:4" x14ac:dyDescent="0.25">
      <c r="A27779" s="2">
        <v>44855.67083333333</v>
      </c>
      <c r="B27779" t="s">
        <v>1095</v>
      </c>
      <c r="D27779" t="s">
        <v>11365</v>
      </c>
    </row>
    <row r="27780" spans="1:4" x14ac:dyDescent="0.25">
      <c r="A27780" s="2">
        <v>44855.671527777777</v>
      </c>
      <c r="B27780" t="s">
        <v>1095</v>
      </c>
      <c r="C27780" t="s">
        <v>4216</v>
      </c>
    </row>
    <row r="27781" spans="1:4" x14ac:dyDescent="0.25">
      <c r="A27781" s="2">
        <v>44855.671527777777</v>
      </c>
      <c r="B27781" t="s">
        <v>1095</v>
      </c>
      <c r="C27781" t="s">
        <v>15078</v>
      </c>
    </row>
    <row r="27782" spans="1:4" x14ac:dyDescent="0.25">
      <c r="A27782" s="2">
        <v>44855.671527777777</v>
      </c>
      <c r="B27782" t="s">
        <v>1095</v>
      </c>
      <c r="C27782" t="s">
        <v>15078</v>
      </c>
    </row>
    <row r="27783" spans="1:4" x14ac:dyDescent="0.25">
      <c r="A27783" s="2">
        <v>44855.671527777777</v>
      </c>
      <c r="B27783" t="s">
        <v>1095</v>
      </c>
      <c r="D27783" t="s">
        <v>1848</v>
      </c>
    </row>
    <row r="27784" spans="1:4" x14ac:dyDescent="0.25">
      <c r="A27784" s="2">
        <v>44855.671527777777</v>
      </c>
      <c r="B27784" t="s">
        <v>1095</v>
      </c>
      <c r="D27784" t="s">
        <v>12739</v>
      </c>
    </row>
    <row r="27785" spans="1:4" x14ac:dyDescent="0.25">
      <c r="A27785" s="2">
        <v>44855.671527777777</v>
      </c>
      <c r="B27785" t="s">
        <v>1095</v>
      </c>
      <c r="D27785" t="s">
        <v>832</v>
      </c>
    </row>
    <row r="27786" spans="1:4" x14ac:dyDescent="0.25">
      <c r="A27786" s="2">
        <v>44855.672222222223</v>
      </c>
      <c r="B27786" t="s">
        <v>1095</v>
      </c>
      <c r="C27786" t="s">
        <v>15079</v>
      </c>
    </row>
    <row r="27787" spans="1:4" x14ac:dyDescent="0.25">
      <c r="A27787" s="2">
        <v>44855.672222222223</v>
      </c>
      <c r="B27787" t="s">
        <v>1095</v>
      </c>
      <c r="C27787" t="s">
        <v>15080</v>
      </c>
    </row>
    <row r="27788" spans="1:4" x14ac:dyDescent="0.25">
      <c r="A27788" s="2">
        <v>44855.672222222223</v>
      </c>
      <c r="B27788" t="s">
        <v>1095</v>
      </c>
      <c r="C27788" t="s">
        <v>6386</v>
      </c>
    </row>
    <row r="27789" spans="1:4" x14ac:dyDescent="0.25">
      <c r="A27789" s="2">
        <v>44855.672222222223</v>
      </c>
      <c r="B27789" t="s">
        <v>1095</v>
      </c>
      <c r="C27789" t="s">
        <v>1538</v>
      </c>
    </row>
    <row r="27790" spans="1:4" x14ac:dyDescent="0.25">
      <c r="A27790" s="2">
        <v>44855.672222222223</v>
      </c>
      <c r="B27790" t="s">
        <v>1095</v>
      </c>
      <c r="C27790" t="s">
        <v>7414</v>
      </c>
    </row>
    <row r="27791" spans="1:4" x14ac:dyDescent="0.25">
      <c r="A27791" s="2">
        <v>44855.672222222223</v>
      </c>
      <c r="B27791" t="s">
        <v>1095</v>
      </c>
      <c r="D27791" t="s">
        <v>12743</v>
      </c>
    </row>
    <row r="27792" spans="1:4" x14ac:dyDescent="0.25">
      <c r="A27792" s="2">
        <v>44855.672222222223</v>
      </c>
      <c r="B27792" t="s">
        <v>1095</v>
      </c>
      <c r="D27792" t="s">
        <v>12742</v>
      </c>
    </row>
    <row r="27793" spans="1:4" x14ac:dyDescent="0.25">
      <c r="A27793" s="2">
        <v>44855.672222222223</v>
      </c>
      <c r="B27793" t="s">
        <v>1095</v>
      </c>
      <c r="D27793" t="s">
        <v>1888</v>
      </c>
    </row>
    <row r="27794" spans="1:4" x14ac:dyDescent="0.25">
      <c r="A27794" s="2">
        <v>44855.672222222223</v>
      </c>
      <c r="B27794" t="s">
        <v>1095</v>
      </c>
      <c r="D27794" t="s">
        <v>5040</v>
      </c>
    </row>
    <row r="27795" spans="1:4" x14ac:dyDescent="0.25">
      <c r="A27795" s="2">
        <v>44855.672222222223</v>
      </c>
      <c r="B27795" t="s">
        <v>1095</v>
      </c>
      <c r="D27795" t="s">
        <v>12760</v>
      </c>
    </row>
    <row r="27796" spans="1:4" x14ac:dyDescent="0.25">
      <c r="A27796" s="2">
        <v>44855.675694444442</v>
      </c>
      <c r="B27796" t="s">
        <v>10299</v>
      </c>
      <c r="C27796" t="s">
        <v>6526</v>
      </c>
    </row>
    <row r="27797" spans="1:4" x14ac:dyDescent="0.25">
      <c r="A27797" s="2">
        <v>44855.675694444442</v>
      </c>
      <c r="B27797" t="s">
        <v>10299</v>
      </c>
      <c r="C27797" t="s">
        <v>6386</v>
      </c>
    </row>
    <row r="27798" spans="1:4" x14ac:dyDescent="0.25">
      <c r="A27798" s="2">
        <v>44855.675694444442</v>
      </c>
      <c r="B27798" t="s">
        <v>10299</v>
      </c>
      <c r="C27798" t="s">
        <v>15081</v>
      </c>
    </row>
    <row r="27799" spans="1:4" x14ac:dyDescent="0.25">
      <c r="A27799" s="2">
        <v>44855.675694444442</v>
      </c>
      <c r="B27799" t="s">
        <v>10299</v>
      </c>
      <c r="C27799" t="s">
        <v>15082</v>
      </c>
    </row>
    <row r="27800" spans="1:4" x14ac:dyDescent="0.25">
      <c r="A27800" s="2">
        <v>44855.675694444442</v>
      </c>
      <c r="B27800" t="s">
        <v>10299</v>
      </c>
      <c r="C27800" t="s">
        <v>1538</v>
      </c>
    </row>
    <row r="27801" spans="1:4" x14ac:dyDescent="0.25">
      <c r="A27801" s="2">
        <v>44855.675694444442</v>
      </c>
      <c r="B27801" t="s">
        <v>10299</v>
      </c>
      <c r="D27801" t="s">
        <v>5009</v>
      </c>
    </row>
    <row r="27802" spans="1:4" x14ac:dyDescent="0.25">
      <c r="A27802" s="2">
        <v>44855.675694444442</v>
      </c>
      <c r="B27802" t="s">
        <v>10299</v>
      </c>
      <c r="D27802" t="s">
        <v>1848</v>
      </c>
    </row>
    <row r="27803" spans="1:4" x14ac:dyDescent="0.25">
      <c r="A27803" s="2">
        <v>44855.675694444442</v>
      </c>
      <c r="B27803" t="s">
        <v>10299</v>
      </c>
      <c r="D27803" t="s">
        <v>12743</v>
      </c>
    </row>
    <row r="27804" spans="1:4" x14ac:dyDescent="0.25">
      <c r="A27804" s="2">
        <v>44855.675694444442</v>
      </c>
      <c r="B27804" t="s">
        <v>10299</v>
      </c>
      <c r="D27804" t="s">
        <v>12819</v>
      </c>
    </row>
    <row r="27805" spans="1:4" x14ac:dyDescent="0.25">
      <c r="A27805" s="2">
        <v>44855.675694444442</v>
      </c>
      <c r="B27805" t="s">
        <v>10299</v>
      </c>
      <c r="D27805" t="s">
        <v>12739</v>
      </c>
    </row>
    <row r="27806" spans="1:4" x14ac:dyDescent="0.25">
      <c r="A27806" s="2">
        <v>44855.676388888889</v>
      </c>
      <c r="B27806" t="s">
        <v>10299</v>
      </c>
      <c r="C27806" t="s">
        <v>6386</v>
      </c>
    </row>
    <row r="27807" spans="1:4" x14ac:dyDescent="0.25">
      <c r="A27807" s="2">
        <v>44855.676388888889</v>
      </c>
      <c r="B27807" t="s">
        <v>10299</v>
      </c>
      <c r="C27807" t="s">
        <v>7010</v>
      </c>
    </row>
    <row r="27808" spans="1:4" x14ac:dyDescent="0.25">
      <c r="A27808" s="2">
        <v>44855.676388888889</v>
      </c>
      <c r="B27808" t="s">
        <v>10299</v>
      </c>
      <c r="C27808" t="s">
        <v>15083</v>
      </c>
    </row>
    <row r="27809" spans="1:4" x14ac:dyDescent="0.25">
      <c r="A27809" s="2">
        <v>44855.676388888889</v>
      </c>
      <c r="B27809" t="s">
        <v>10299</v>
      </c>
      <c r="C27809" t="s">
        <v>7864</v>
      </c>
    </row>
    <row r="27810" spans="1:4" x14ac:dyDescent="0.25">
      <c r="A27810" s="2">
        <v>44855.676388888889</v>
      </c>
      <c r="B27810" t="s">
        <v>10299</v>
      </c>
      <c r="D27810" t="s">
        <v>1861</v>
      </c>
    </row>
    <row r="27811" spans="1:4" x14ac:dyDescent="0.25">
      <c r="A27811" s="2">
        <v>44855.676388888889</v>
      </c>
      <c r="B27811" t="s">
        <v>10299</v>
      </c>
      <c r="D27811" t="s">
        <v>12760</v>
      </c>
    </row>
    <row r="27812" spans="1:4" x14ac:dyDescent="0.25">
      <c r="A27812" s="2">
        <v>44855.676388888889</v>
      </c>
      <c r="B27812" t="s">
        <v>10299</v>
      </c>
      <c r="D27812" t="s">
        <v>12819</v>
      </c>
    </row>
    <row r="27813" spans="1:4" x14ac:dyDescent="0.25">
      <c r="A27813" s="2">
        <v>44855.676388888889</v>
      </c>
      <c r="B27813" t="s">
        <v>10299</v>
      </c>
      <c r="D27813" t="s">
        <v>5012</v>
      </c>
    </row>
    <row r="27814" spans="1:4" x14ac:dyDescent="0.25">
      <c r="A27814" s="2">
        <v>44855.872916666667</v>
      </c>
      <c r="B27814" t="s">
        <v>162</v>
      </c>
      <c r="C27814" t="s">
        <v>6429</v>
      </c>
    </row>
    <row r="27815" spans="1:4" x14ac:dyDescent="0.25">
      <c r="A27815" s="2">
        <v>44855.872916666667</v>
      </c>
      <c r="B27815" t="s">
        <v>162</v>
      </c>
      <c r="D27815" t="s">
        <v>5030</v>
      </c>
    </row>
    <row r="27816" spans="1:4" x14ac:dyDescent="0.25">
      <c r="A27816" s="2">
        <v>44855.873611111114</v>
      </c>
      <c r="B27816" t="s">
        <v>162</v>
      </c>
      <c r="C27816" t="s">
        <v>13923</v>
      </c>
    </row>
    <row r="27817" spans="1:4" x14ac:dyDescent="0.25">
      <c r="A27817" s="2">
        <v>44855.873611111114</v>
      </c>
      <c r="B27817" t="s">
        <v>162</v>
      </c>
      <c r="D27817" t="s">
        <v>12760</v>
      </c>
    </row>
    <row r="27818" spans="1:4" x14ac:dyDescent="0.25">
      <c r="A27818" s="2">
        <v>44855.875</v>
      </c>
      <c r="B27818" t="s">
        <v>162</v>
      </c>
      <c r="C27818" t="s">
        <v>13924</v>
      </c>
    </row>
    <row r="27819" spans="1:4" x14ac:dyDescent="0.25">
      <c r="A27819" s="2">
        <v>44855.875</v>
      </c>
      <c r="B27819" t="s">
        <v>162</v>
      </c>
      <c r="D27819" t="s">
        <v>12742</v>
      </c>
    </row>
    <row r="27820" spans="1:4" x14ac:dyDescent="0.25">
      <c r="A27820" s="2">
        <v>44855.875694444447</v>
      </c>
      <c r="B27820" t="s">
        <v>162</v>
      </c>
      <c r="C27820" t="s">
        <v>13925</v>
      </c>
    </row>
    <row r="27821" spans="1:4" x14ac:dyDescent="0.25">
      <c r="A27821" s="2">
        <v>44855.875694444447</v>
      </c>
      <c r="B27821" t="s">
        <v>162</v>
      </c>
      <c r="C27821" t="s">
        <v>13926</v>
      </c>
    </row>
    <row r="27822" spans="1:4" x14ac:dyDescent="0.25">
      <c r="A27822" s="2">
        <v>44855.875694444447</v>
      </c>
      <c r="B27822" t="s">
        <v>162</v>
      </c>
      <c r="D27822" t="s">
        <v>12739</v>
      </c>
    </row>
    <row r="27823" spans="1:4" x14ac:dyDescent="0.25">
      <c r="A27823" s="2">
        <v>44855.875694444447</v>
      </c>
      <c r="B27823" t="s">
        <v>162</v>
      </c>
      <c r="D27823" t="s">
        <v>12743</v>
      </c>
    </row>
    <row r="27824" spans="1:4" x14ac:dyDescent="0.25">
      <c r="A27824" s="2">
        <v>44855.876388888886</v>
      </c>
      <c r="B27824" t="s">
        <v>162</v>
      </c>
      <c r="C27824" t="s">
        <v>13927</v>
      </c>
    </row>
    <row r="27825" spans="1:4" x14ac:dyDescent="0.25">
      <c r="A27825" s="2">
        <v>44855.876388888886</v>
      </c>
      <c r="B27825" t="s">
        <v>162</v>
      </c>
      <c r="D27825" t="s">
        <v>12742</v>
      </c>
    </row>
    <row r="27826" spans="1:4" x14ac:dyDescent="0.25">
      <c r="A27826" s="2">
        <v>44855.87777777778</v>
      </c>
      <c r="B27826" t="s">
        <v>162</v>
      </c>
      <c r="C27826" t="s">
        <v>13928</v>
      </c>
    </row>
    <row r="27827" spans="1:4" x14ac:dyDescent="0.25">
      <c r="A27827" s="2">
        <v>44855.87777777778</v>
      </c>
      <c r="B27827" t="s">
        <v>162</v>
      </c>
      <c r="C27827" t="s">
        <v>13929</v>
      </c>
    </row>
    <row r="27828" spans="1:4" x14ac:dyDescent="0.25">
      <c r="A27828" s="2">
        <v>44855.87777777778</v>
      </c>
      <c r="B27828" t="s">
        <v>162</v>
      </c>
      <c r="D27828" t="s">
        <v>1851</v>
      </c>
    </row>
    <row r="27829" spans="1:4" x14ac:dyDescent="0.25">
      <c r="A27829" s="2">
        <v>44855.87777777778</v>
      </c>
      <c r="B27829" t="s">
        <v>162</v>
      </c>
      <c r="D27829" t="s">
        <v>13930</v>
      </c>
    </row>
    <row r="27830" spans="1:4" x14ac:dyDescent="0.25">
      <c r="A27830" s="2">
        <v>44855.878472222219</v>
      </c>
      <c r="B27830" t="s">
        <v>162</v>
      </c>
      <c r="C27830" t="s">
        <v>13931</v>
      </c>
    </row>
    <row r="27831" spans="1:4" x14ac:dyDescent="0.25">
      <c r="A27831" s="2">
        <v>44855.878472222219</v>
      </c>
      <c r="B27831" t="s">
        <v>162</v>
      </c>
      <c r="C27831" t="s">
        <v>13932</v>
      </c>
    </row>
    <row r="27832" spans="1:4" x14ac:dyDescent="0.25">
      <c r="A27832" s="2">
        <v>44855.878472222219</v>
      </c>
      <c r="B27832" t="s">
        <v>162</v>
      </c>
      <c r="D27832" t="s">
        <v>828</v>
      </c>
    </row>
    <row r="27833" spans="1:4" x14ac:dyDescent="0.25">
      <c r="A27833" s="2">
        <v>44855.878472222219</v>
      </c>
      <c r="B27833" t="s">
        <v>162</v>
      </c>
      <c r="D27833" t="s">
        <v>850</v>
      </c>
    </row>
    <row r="27834" spans="1:4" x14ac:dyDescent="0.25">
      <c r="A27834" s="2">
        <v>44855.879166666666</v>
      </c>
      <c r="B27834" t="s">
        <v>162</v>
      </c>
      <c r="C27834" t="s">
        <v>13933</v>
      </c>
    </row>
    <row r="27835" spans="1:4" x14ac:dyDescent="0.25">
      <c r="A27835" s="2">
        <v>44855.879166666666</v>
      </c>
      <c r="B27835" t="s">
        <v>162</v>
      </c>
      <c r="D27835" t="s">
        <v>825</v>
      </c>
    </row>
    <row r="27836" spans="1:4" x14ac:dyDescent="0.25">
      <c r="A27836" s="2">
        <v>44855.880555555559</v>
      </c>
      <c r="B27836" t="s">
        <v>162</v>
      </c>
      <c r="C27836" t="s">
        <v>13934</v>
      </c>
    </row>
    <row r="27837" spans="1:4" x14ac:dyDescent="0.25">
      <c r="A27837" s="2">
        <v>44855.880555555559</v>
      </c>
      <c r="B27837" t="s">
        <v>162</v>
      </c>
      <c r="C27837" t="s">
        <v>13935</v>
      </c>
    </row>
    <row r="27838" spans="1:4" x14ac:dyDescent="0.25">
      <c r="A27838" s="2">
        <v>44855.880555555559</v>
      </c>
      <c r="B27838" t="s">
        <v>162</v>
      </c>
      <c r="D27838" t="s">
        <v>826</v>
      </c>
    </row>
    <row r="27839" spans="1:4" x14ac:dyDescent="0.25">
      <c r="A27839" s="2">
        <v>44855.880555555559</v>
      </c>
      <c r="B27839" t="s">
        <v>162</v>
      </c>
      <c r="D27839" t="s">
        <v>899</v>
      </c>
    </row>
    <row r="27840" spans="1:4" x14ac:dyDescent="0.25">
      <c r="A27840" s="2">
        <v>44855.881249999999</v>
      </c>
      <c r="B27840" t="s">
        <v>162</v>
      </c>
      <c r="C27840" t="s">
        <v>13936</v>
      </c>
    </row>
    <row r="27841" spans="1:4" x14ac:dyDescent="0.25">
      <c r="A27841" s="2">
        <v>44855.881249999999</v>
      </c>
      <c r="B27841" t="s">
        <v>162</v>
      </c>
      <c r="C27841" t="s">
        <v>13937</v>
      </c>
    </row>
    <row r="27842" spans="1:4" x14ac:dyDescent="0.25">
      <c r="A27842" s="2">
        <v>44855.881249999999</v>
      </c>
      <c r="B27842" t="s">
        <v>162</v>
      </c>
      <c r="C27842" t="s">
        <v>13938</v>
      </c>
    </row>
    <row r="27843" spans="1:4" x14ac:dyDescent="0.25">
      <c r="A27843" s="2">
        <v>44855.881249999999</v>
      </c>
      <c r="B27843" t="s">
        <v>162</v>
      </c>
      <c r="C27843" t="s">
        <v>6920</v>
      </c>
    </row>
    <row r="27844" spans="1:4" x14ac:dyDescent="0.25">
      <c r="A27844" s="2">
        <v>44855.881249999999</v>
      </c>
      <c r="B27844" t="s">
        <v>162</v>
      </c>
      <c r="D27844" t="s">
        <v>856</v>
      </c>
    </row>
    <row r="27845" spans="1:4" x14ac:dyDescent="0.25">
      <c r="A27845" s="2">
        <v>44855.881249999999</v>
      </c>
      <c r="B27845" t="s">
        <v>162</v>
      </c>
      <c r="D27845" t="s">
        <v>4991</v>
      </c>
    </row>
    <row r="27846" spans="1:4" x14ac:dyDescent="0.25">
      <c r="A27846" s="2">
        <v>44855.881249999999</v>
      </c>
      <c r="B27846" t="s">
        <v>162</v>
      </c>
      <c r="D27846" t="s">
        <v>1008</v>
      </c>
    </row>
    <row r="27847" spans="1:4" x14ac:dyDescent="0.25">
      <c r="A27847" s="2">
        <v>44855.881249999999</v>
      </c>
      <c r="B27847" t="s">
        <v>162</v>
      </c>
      <c r="D27847" t="s">
        <v>955</v>
      </c>
    </row>
    <row r="27848" spans="1:4" x14ac:dyDescent="0.25">
      <c r="A27848" s="2">
        <v>44855.881944444445</v>
      </c>
      <c r="B27848" t="s">
        <v>162</v>
      </c>
      <c r="C27848" t="s">
        <v>13939</v>
      </c>
    </row>
    <row r="27849" spans="1:4" x14ac:dyDescent="0.25">
      <c r="A27849" s="2">
        <v>44855.881944444445</v>
      </c>
      <c r="B27849" t="s">
        <v>162</v>
      </c>
      <c r="C27849" t="s">
        <v>6920</v>
      </c>
    </row>
    <row r="27850" spans="1:4" x14ac:dyDescent="0.25">
      <c r="A27850" s="2">
        <v>44855.881944444445</v>
      </c>
      <c r="B27850" t="s">
        <v>162</v>
      </c>
      <c r="C27850" t="s">
        <v>13940</v>
      </c>
    </row>
    <row r="27851" spans="1:4" x14ac:dyDescent="0.25">
      <c r="A27851" s="2">
        <v>44855.881944444445</v>
      </c>
      <c r="B27851" t="s">
        <v>162</v>
      </c>
      <c r="C27851" t="s">
        <v>7710</v>
      </c>
    </row>
    <row r="27852" spans="1:4" x14ac:dyDescent="0.25">
      <c r="A27852" s="2">
        <v>44855.881944444445</v>
      </c>
      <c r="B27852" t="s">
        <v>162</v>
      </c>
      <c r="C27852" t="s">
        <v>13941</v>
      </c>
    </row>
    <row r="27853" spans="1:4" x14ac:dyDescent="0.25">
      <c r="A27853" s="2">
        <v>44855.881944444445</v>
      </c>
      <c r="B27853" t="s">
        <v>162</v>
      </c>
      <c r="D27853" t="s">
        <v>904</v>
      </c>
    </row>
    <row r="27854" spans="1:4" x14ac:dyDescent="0.25">
      <c r="A27854" s="2">
        <v>44855.881944444445</v>
      </c>
      <c r="B27854" t="s">
        <v>162</v>
      </c>
      <c r="D27854" t="s">
        <v>996</v>
      </c>
    </row>
    <row r="27855" spans="1:4" x14ac:dyDescent="0.25">
      <c r="A27855" s="2">
        <v>44855.881944444445</v>
      </c>
      <c r="B27855" t="s">
        <v>162</v>
      </c>
      <c r="D27855" t="s">
        <v>872</v>
      </c>
    </row>
    <row r="27856" spans="1:4" x14ac:dyDescent="0.25">
      <c r="A27856" s="2">
        <v>44855.881944444445</v>
      </c>
      <c r="B27856" t="s">
        <v>162</v>
      </c>
      <c r="D27856" t="s">
        <v>949</v>
      </c>
    </row>
    <row r="27857" spans="1:4" x14ac:dyDescent="0.25">
      <c r="A27857" s="2">
        <v>44855.881944444445</v>
      </c>
      <c r="B27857" t="s">
        <v>162</v>
      </c>
      <c r="D27857" t="s">
        <v>844</v>
      </c>
    </row>
    <row r="27858" spans="1:4" x14ac:dyDescent="0.25">
      <c r="A27858" s="2">
        <v>44855.968055555553</v>
      </c>
      <c r="B27858" t="s">
        <v>10296</v>
      </c>
      <c r="C27858" t="s">
        <v>6386</v>
      </c>
    </row>
    <row r="27859" spans="1:4" x14ac:dyDescent="0.25">
      <c r="A27859" s="2">
        <v>44855.968055555553</v>
      </c>
      <c r="B27859" t="s">
        <v>10296</v>
      </c>
      <c r="D27859" t="s">
        <v>4988</v>
      </c>
    </row>
    <row r="27860" spans="1:4" x14ac:dyDescent="0.25">
      <c r="A27860" s="2">
        <v>44855.972222222219</v>
      </c>
      <c r="B27860" t="s">
        <v>10296</v>
      </c>
      <c r="C27860" t="s">
        <v>13391</v>
      </c>
    </row>
    <row r="27861" spans="1:4" x14ac:dyDescent="0.25">
      <c r="A27861" s="2">
        <v>44855.972222222219</v>
      </c>
      <c r="B27861" t="s">
        <v>10296</v>
      </c>
      <c r="D27861" t="s">
        <v>12739</v>
      </c>
    </row>
    <row r="27862" spans="1:4" x14ac:dyDescent="0.25">
      <c r="A27862" s="2">
        <v>44855.972916666666</v>
      </c>
      <c r="B27862" t="s">
        <v>10296</v>
      </c>
      <c r="C27862" t="s">
        <v>13392</v>
      </c>
    </row>
    <row r="27863" spans="1:4" x14ac:dyDescent="0.25">
      <c r="A27863" s="2">
        <v>44855.972916666666</v>
      </c>
      <c r="B27863" t="s">
        <v>10296</v>
      </c>
      <c r="C27863" t="s">
        <v>13393</v>
      </c>
    </row>
    <row r="27864" spans="1:4" x14ac:dyDescent="0.25">
      <c r="A27864" s="2">
        <v>44855.972916666666</v>
      </c>
      <c r="B27864" t="s">
        <v>10296</v>
      </c>
      <c r="D27864" t="s">
        <v>12743</v>
      </c>
    </row>
    <row r="27865" spans="1:4" x14ac:dyDescent="0.25">
      <c r="A27865" s="2">
        <v>44855.972916666666</v>
      </c>
      <c r="B27865" t="s">
        <v>10296</v>
      </c>
      <c r="D27865" t="s">
        <v>12819</v>
      </c>
    </row>
    <row r="27866" spans="1:4" x14ac:dyDescent="0.25">
      <c r="A27866" s="2">
        <v>44855.974305555559</v>
      </c>
      <c r="B27866" t="s">
        <v>10296</v>
      </c>
      <c r="C27866" t="s">
        <v>13394</v>
      </c>
    </row>
    <row r="27867" spans="1:4" x14ac:dyDescent="0.25">
      <c r="A27867" s="2">
        <v>44855.974305555559</v>
      </c>
      <c r="B27867" t="s">
        <v>10296</v>
      </c>
      <c r="D27867" t="s">
        <v>12760</v>
      </c>
    </row>
    <row r="27868" spans="1:4" x14ac:dyDescent="0.25">
      <c r="A27868" s="2">
        <v>44855.975694444445</v>
      </c>
      <c r="B27868" t="s">
        <v>10296</v>
      </c>
      <c r="C27868" t="s">
        <v>13395</v>
      </c>
    </row>
    <row r="27869" spans="1:4" x14ac:dyDescent="0.25">
      <c r="A27869" s="2">
        <v>44855.975694444445</v>
      </c>
      <c r="B27869" t="s">
        <v>10296</v>
      </c>
      <c r="C27869" t="s">
        <v>1538</v>
      </c>
    </row>
    <row r="27870" spans="1:4" x14ac:dyDescent="0.25">
      <c r="A27870" s="2">
        <v>44855.975694444445</v>
      </c>
      <c r="B27870" t="s">
        <v>10296</v>
      </c>
      <c r="D27870" t="s">
        <v>12742</v>
      </c>
    </row>
    <row r="27871" spans="1:4" x14ac:dyDescent="0.25">
      <c r="A27871" s="2">
        <v>44855.975694444445</v>
      </c>
      <c r="B27871" t="s">
        <v>10296</v>
      </c>
      <c r="D27871" t="s">
        <v>1897</v>
      </c>
    </row>
    <row r="27872" spans="1:4" x14ac:dyDescent="0.25">
      <c r="A27872" s="2">
        <v>44855.976388888892</v>
      </c>
      <c r="B27872" t="s">
        <v>10296</v>
      </c>
      <c r="C27872" t="s">
        <v>13396</v>
      </c>
    </row>
    <row r="27873" spans="1:4" x14ac:dyDescent="0.25">
      <c r="A27873" s="2">
        <v>44855.976388888892</v>
      </c>
      <c r="B27873" t="s">
        <v>10296</v>
      </c>
      <c r="C27873" t="s">
        <v>6443</v>
      </c>
    </row>
    <row r="27874" spans="1:4" x14ac:dyDescent="0.25">
      <c r="A27874" s="2">
        <v>44855.976388888892</v>
      </c>
      <c r="B27874" t="s">
        <v>10296</v>
      </c>
      <c r="C27874" t="s">
        <v>8402</v>
      </c>
    </row>
    <row r="27875" spans="1:4" x14ac:dyDescent="0.25">
      <c r="A27875" s="2">
        <v>44855.976388888892</v>
      </c>
      <c r="B27875" t="s">
        <v>10296</v>
      </c>
      <c r="C27875" t="s">
        <v>13397</v>
      </c>
    </row>
    <row r="27876" spans="1:4" x14ac:dyDescent="0.25">
      <c r="A27876" s="2">
        <v>44855.976388888892</v>
      </c>
      <c r="B27876" t="s">
        <v>10296</v>
      </c>
      <c r="C27876" t="s">
        <v>1538</v>
      </c>
    </row>
    <row r="27877" spans="1:4" x14ac:dyDescent="0.25">
      <c r="A27877" s="2">
        <v>44855.976388888892</v>
      </c>
      <c r="B27877" t="s">
        <v>10296</v>
      </c>
      <c r="D27877" t="s">
        <v>1050</v>
      </c>
    </row>
    <row r="27878" spans="1:4" x14ac:dyDescent="0.25">
      <c r="A27878" s="2">
        <v>44855.976388888892</v>
      </c>
      <c r="B27878" t="s">
        <v>10296</v>
      </c>
      <c r="D27878" t="s">
        <v>908</v>
      </c>
    </row>
    <row r="27879" spans="1:4" x14ac:dyDescent="0.25">
      <c r="A27879" s="2">
        <v>44855.976388888892</v>
      </c>
      <c r="B27879" t="s">
        <v>10296</v>
      </c>
      <c r="D27879" t="s">
        <v>848</v>
      </c>
    </row>
    <row r="27880" spans="1:4" x14ac:dyDescent="0.25">
      <c r="A27880" s="2">
        <v>44855.976388888892</v>
      </c>
      <c r="B27880" t="s">
        <v>10296</v>
      </c>
      <c r="D27880" t="s">
        <v>849</v>
      </c>
    </row>
    <row r="27881" spans="1:4" x14ac:dyDescent="0.25">
      <c r="A27881" s="2">
        <v>44855.976388888892</v>
      </c>
      <c r="B27881" t="s">
        <v>10296</v>
      </c>
      <c r="D27881" t="s">
        <v>952</v>
      </c>
    </row>
    <row r="27882" spans="1:4" x14ac:dyDescent="0.25">
      <c r="A27882" s="2">
        <v>44855.977083333331</v>
      </c>
      <c r="B27882" t="s">
        <v>10296</v>
      </c>
      <c r="C27882" t="s">
        <v>13398</v>
      </c>
    </row>
    <row r="27883" spans="1:4" x14ac:dyDescent="0.25">
      <c r="A27883" s="2">
        <v>44855.977083333331</v>
      </c>
      <c r="B27883" t="s">
        <v>10296</v>
      </c>
      <c r="D27883" t="s">
        <v>856</v>
      </c>
    </row>
    <row r="27884" spans="1:4" x14ac:dyDescent="0.25">
      <c r="A27884" s="2">
        <v>44855.977777777778</v>
      </c>
      <c r="B27884" t="s">
        <v>10296</v>
      </c>
      <c r="C27884" t="s">
        <v>13399</v>
      </c>
    </row>
    <row r="27885" spans="1:4" x14ac:dyDescent="0.25">
      <c r="A27885" s="2">
        <v>44855.977777777778</v>
      </c>
      <c r="B27885" t="s">
        <v>10296</v>
      </c>
      <c r="C27885" t="s">
        <v>13400</v>
      </c>
    </row>
    <row r="27886" spans="1:4" x14ac:dyDescent="0.25">
      <c r="A27886" s="2">
        <v>44855.977777777778</v>
      </c>
      <c r="B27886" t="s">
        <v>10296</v>
      </c>
      <c r="C27886" t="s">
        <v>6443</v>
      </c>
    </row>
    <row r="27887" spans="1:4" x14ac:dyDescent="0.25">
      <c r="A27887" s="2">
        <v>44855.977777777778</v>
      </c>
      <c r="B27887" t="s">
        <v>10296</v>
      </c>
      <c r="D27887" t="s">
        <v>12857</v>
      </c>
    </row>
    <row r="27888" spans="1:4" x14ac:dyDescent="0.25">
      <c r="A27888" s="2">
        <v>44855.977777777778</v>
      </c>
      <c r="B27888" t="s">
        <v>10296</v>
      </c>
      <c r="D27888" t="s">
        <v>834</v>
      </c>
    </row>
    <row r="27889" spans="1:4" x14ac:dyDescent="0.25">
      <c r="A27889" s="2">
        <v>44855.977777777778</v>
      </c>
      <c r="B27889" t="s">
        <v>10296</v>
      </c>
      <c r="D27889" t="s">
        <v>903</v>
      </c>
    </row>
    <row r="27890" spans="1:4" x14ac:dyDescent="0.25">
      <c r="A27890" s="2">
        <v>44855.986111111109</v>
      </c>
      <c r="B27890" t="s">
        <v>10297</v>
      </c>
      <c r="C27890" t="s">
        <v>6386</v>
      </c>
    </row>
    <row r="27891" spans="1:4" x14ac:dyDescent="0.25">
      <c r="A27891" s="2">
        <v>44855.986111111109</v>
      </c>
      <c r="B27891" t="s">
        <v>10297</v>
      </c>
      <c r="D27891" t="s">
        <v>4989</v>
      </c>
    </row>
    <row r="27892" spans="1:4" x14ac:dyDescent="0.25">
      <c r="A27892" s="2">
        <v>44855.986805555556</v>
      </c>
      <c r="B27892" t="s">
        <v>10297</v>
      </c>
      <c r="C27892" t="s">
        <v>6386</v>
      </c>
    </row>
    <row r="27893" spans="1:4" x14ac:dyDescent="0.25">
      <c r="A27893" s="2">
        <v>44855.986805555556</v>
      </c>
      <c r="B27893" t="s">
        <v>10297</v>
      </c>
      <c r="D27893" t="s">
        <v>1848</v>
      </c>
    </row>
    <row r="27894" spans="1:4" x14ac:dyDescent="0.25">
      <c r="A27894" s="2">
        <v>44855.988194444442</v>
      </c>
      <c r="B27894" t="s">
        <v>10297</v>
      </c>
      <c r="C27894" t="s">
        <v>12859</v>
      </c>
    </row>
    <row r="27895" spans="1:4" x14ac:dyDescent="0.25">
      <c r="A27895" s="2">
        <v>44855.988194444442</v>
      </c>
      <c r="B27895" t="s">
        <v>10297</v>
      </c>
      <c r="C27895" t="s">
        <v>6386</v>
      </c>
    </row>
    <row r="27896" spans="1:4" x14ac:dyDescent="0.25">
      <c r="A27896" s="2">
        <v>44855.988194444442</v>
      </c>
      <c r="B27896" t="s">
        <v>10297</v>
      </c>
      <c r="C27896" t="s">
        <v>12860</v>
      </c>
    </row>
    <row r="27897" spans="1:4" x14ac:dyDescent="0.25">
      <c r="A27897" s="2">
        <v>44855.988194444442</v>
      </c>
      <c r="B27897" t="s">
        <v>10297</v>
      </c>
      <c r="D27897" t="s">
        <v>12739</v>
      </c>
    </row>
    <row r="27898" spans="1:4" x14ac:dyDescent="0.25">
      <c r="A27898" s="2">
        <v>44855.988194444442</v>
      </c>
      <c r="B27898" t="s">
        <v>10297</v>
      </c>
      <c r="D27898" t="s">
        <v>1850</v>
      </c>
    </row>
    <row r="27899" spans="1:4" x14ac:dyDescent="0.25">
      <c r="A27899" s="2">
        <v>44855.988194444442</v>
      </c>
      <c r="B27899" t="s">
        <v>10297</v>
      </c>
      <c r="D27899" t="s">
        <v>1897</v>
      </c>
    </row>
    <row r="27900" spans="1:4" x14ac:dyDescent="0.25">
      <c r="A27900" s="2">
        <v>44855.988888888889</v>
      </c>
      <c r="B27900" t="s">
        <v>10297</v>
      </c>
      <c r="C27900" t="s">
        <v>6386</v>
      </c>
    </row>
    <row r="27901" spans="1:4" x14ac:dyDescent="0.25">
      <c r="A27901" s="2">
        <v>44855.988888888889</v>
      </c>
      <c r="B27901" t="s">
        <v>10297</v>
      </c>
      <c r="C27901" t="s">
        <v>12861</v>
      </c>
    </row>
    <row r="27902" spans="1:4" x14ac:dyDescent="0.25">
      <c r="A27902" s="2">
        <v>44855.988888888889</v>
      </c>
      <c r="B27902" t="s">
        <v>10297</v>
      </c>
      <c r="D27902" t="s">
        <v>1852</v>
      </c>
    </row>
    <row r="27903" spans="1:4" x14ac:dyDescent="0.25">
      <c r="A27903" s="2">
        <v>44855.988888888889</v>
      </c>
      <c r="B27903" t="s">
        <v>10297</v>
      </c>
      <c r="D27903" t="s">
        <v>12760</v>
      </c>
    </row>
    <row r="27904" spans="1:4" x14ac:dyDescent="0.25">
      <c r="A27904" s="2">
        <v>44855.990277777775</v>
      </c>
      <c r="B27904" t="s">
        <v>10297</v>
      </c>
      <c r="C27904" t="s">
        <v>12862</v>
      </c>
    </row>
    <row r="27905" spans="1:4" x14ac:dyDescent="0.25">
      <c r="A27905" s="2">
        <v>44855.990277777775</v>
      </c>
      <c r="B27905" t="s">
        <v>10297</v>
      </c>
      <c r="C27905" t="s">
        <v>1538</v>
      </c>
    </row>
    <row r="27906" spans="1:4" x14ac:dyDescent="0.25">
      <c r="A27906" s="2">
        <v>44855.990277777775</v>
      </c>
      <c r="B27906" t="s">
        <v>10297</v>
      </c>
      <c r="C27906" t="s">
        <v>12863</v>
      </c>
    </row>
    <row r="27907" spans="1:4" x14ac:dyDescent="0.25">
      <c r="A27907" s="2">
        <v>44855.990277777775</v>
      </c>
      <c r="B27907" t="s">
        <v>10297</v>
      </c>
      <c r="D27907" t="s">
        <v>12819</v>
      </c>
    </row>
    <row r="27908" spans="1:4" x14ac:dyDescent="0.25">
      <c r="A27908" s="2">
        <v>44855.990277777775</v>
      </c>
      <c r="B27908" t="s">
        <v>10297</v>
      </c>
      <c r="D27908" t="s">
        <v>12743</v>
      </c>
    </row>
    <row r="27909" spans="1:4" x14ac:dyDescent="0.25">
      <c r="A27909" s="2">
        <v>44855.990277777775</v>
      </c>
      <c r="B27909" t="s">
        <v>10297</v>
      </c>
      <c r="D27909" t="s">
        <v>12742</v>
      </c>
    </row>
    <row r="27910" spans="1:4" x14ac:dyDescent="0.25">
      <c r="A27910" s="2">
        <v>44855.990972222222</v>
      </c>
      <c r="B27910" t="s">
        <v>10297</v>
      </c>
      <c r="C27910" t="s">
        <v>12864</v>
      </c>
    </row>
    <row r="27911" spans="1:4" x14ac:dyDescent="0.25">
      <c r="A27911" s="2">
        <v>44855.990972222222</v>
      </c>
      <c r="B27911" t="s">
        <v>10297</v>
      </c>
      <c r="C27911" t="s">
        <v>6386</v>
      </c>
    </row>
    <row r="27912" spans="1:4" x14ac:dyDescent="0.25">
      <c r="A27912" s="2">
        <v>44855.990972222222</v>
      </c>
      <c r="B27912" t="s">
        <v>10297</v>
      </c>
      <c r="D27912" t="s">
        <v>844</v>
      </c>
    </row>
    <row r="27913" spans="1:4" x14ac:dyDescent="0.25">
      <c r="A27913" s="2">
        <v>44855.990972222222</v>
      </c>
      <c r="B27913" t="s">
        <v>10297</v>
      </c>
      <c r="D27913" t="s">
        <v>976</v>
      </c>
    </row>
    <row r="27914" spans="1:4" x14ac:dyDescent="0.25">
      <c r="A27914" s="2">
        <v>44855.991666666669</v>
      </c>
      <c r="B27914" t="s">
        <v>10297</v>
      </c>
      <c r="C27914" t="s">
        <v>12865</v>
      </c>
    </row>
    <row r="27915" spans="1:4" x14ac:dyDescent="0.25">
      <c r="A27915" s="2">
        <v>44855.991666666669</v>
      </c>
      <c r="B27915" t="s">
        <v>10297</v>
      </c>
      <c r="C27915" t="s">
        <v>12866</v>
      </c>
    </row>
    <row r="27916" spans="1:4" x14ac:dyDescent="0.25">
      <c r="A27916" s="2">
        <v>44855.991666666669</v>
      </c>
      <c r="B27916" t="s">
        <v>10297</v>
      </c>
      <c r="C27916" t="s">
        <v>12867</v>
      </c>
    </row>
    <row r="27917" spans="1:4" x14ac:dyDescent="0.25">
      <c r="A27917" s="2">
        <v>44855.991666666669</v>
      </c>
      <c r="B27917" t="s">
        <v>10297</v>
      </c>
      <c r="D27917" t="s">
        <v>852</v>
      </c>
    </row>
    <row r="27918" spans="1:4" x14ac:dyDescent="0.25">
      <c r="A27918" s="2">
        <v>44855.991666666669</v>
      </c>
      <c r="B27918" t="s">
        <v>10297</v>
      </c>
      <c r="D27918" t="s">
        <v>825</v>
      </c>
    </row>
    <row r="27919" spans="1:4" x14ac:dyDescent="0.25">
      <c r="A27919" s="2">
        <v>44855.991666666669</v>
      </c>
      <c r="B27919" t="s">
        <v>10297</v>
      </c>
      <c r="D27919" t="s">
        <v>853</v>
      </c>
    </row>
    <row r="27920" spans="1:4" x14ac:dyDescent="0.25">
      <c r="A27920" s="2">
        <v>44855.992361111108</v>
      </c>
      <c r="B27920" t="s">
        <v>10297</v>
      </c>
      <c r="C27920" t="s">
        <v>6395</v>
      </c>
    </row>
    <row r="27921" spans="1:4" x14ac:dyDescent="0.25">
      <c r="A27921" s="2">
        <v>44855.992361111108</v>
      </c>
      <c r="B27921" t="s">
        <v>10297</v>
      </c>
      <c r="C27921" t="s">
        <v>6386</v>
      </c>
    </row>
    <row r="27922" spans="1:4" x14ac:dyDescent="0.25">
      <c r="A27922" s="2">
        <v>44855.992361111108</v>
      </c>
      <c r="B27922" t="s">
        <v>10297</v>
      </c>
      <c r="C27922" t="s">
        <v>12868</v>
      </c>
    </row>
    <row r="27923" spans="1:4" x14ac:dyDescent="0.25">
      <c r="A27923" s="2">
        <v>44855.992361111108</v>
      </c>
      <c r="B27923" t="s">
        <v>10297</v>
      </c>
      <c r="D27923" t="s">
        <v>992</v>
      </c>
    </row>
    <row r="27924" spans="1:4" x14ac:dyDescent="0.25">
      <c r="A27924" s="2">
        <v>44855.992361111108</v>
      </c>
      <c r="B27924" t="s">
        <v>10297</v>
      </c>
      <c r="D27924" t="s">
        <v>4991</v>
      </c>
    </row>
    <row r="27925" spans="1:4" x14ac:dyDescent="0.25">
      <c r="A27925" s="2">
        <v>44855.992361111108</v>
      </c>
      <c r="B27925" t="s">
        <v>10297</v>
      </c>
      <c r="D27925" t="s">
        <v>899</v>
      </c>
    </row>
    <row r="27926" spans="1:4" x14ac:dyDescent="0.25">
      <c r="A27926" s="2">
        <v>44855.993055555555</v>
      </c>
      <c r="B27926" t="s">
        <v>10297</v>
      </c>
      <c r="C27926" t="s">
        <v>7275</v>
      </c>
    </row>
    <row r="27927" spans="1:4" x14ac:dyDescent="0.25">
      <c r="A27927" s="2">
        <v>44855.993055555555</v>
      </c>
      <c r="B27927" t="s">
        <v>10297</v>
      </c>
      <c r="C27927" t="s">
        <v>12869</v>
      </c>
    </row>
    <row r="27928" spans="1:4" x14ac:dyDescent="0.25">
      <c r="A27928" s="2">
        <v>44855.993055555555</v>
      </c>
      <c r="B27928" t="s">
        <v>10297</v>
      </c>
      <c r="C27928" t="s">
        <v>6386</v>
      </c>
    </row>
    <row r="27929" spans="1:4" x14ac:dyDescent="0.25">
      <c r="A27929" s="2">
        <v>44855.993055555555</v>
      </c>
      <c r="B27929" t="s">
        <v>10297</v>
      </c>
      <c r="C27929" t="s">
        <v>12870</v>
      </c>
    </row>
    <row r="27930" spans="1:4" x14ac:dyDescent="0.25">
      <c r="A27930" s="2">
        <v>44855.993055555555</v>
      </c>
      <c r="B27930" t="s">
        <v>10297</v>
      </c>
      <c r="D27930" t="s">
        <v>855</v>
      </c>
    </row>
    <row r="27931" spans="1:4" x14ac:dyDescent="0.25">
      <c r="A27931" s="2">
        <v>44855.993055555555</v>
      </c>
      <c r="B27931" t="s">
        <v>10297</v>
      </c>
      <c r="D27931" t="s">
        <v>912</v>
      </c>
    </row>
    <row r="27932" spans="1:4" x14ac:dyDescent="0.25">
      <c r="A27932" s="2">
        <v>44855.993055555555</v>
      </c>
      <c r="B27932" t="s">
        <v>10297</v>
      </c>
      <c r="D27932" t="s">
        <v>893</v>
      </c>
    </row>
    <row r="27933" spans="1:4" x14ac:dyDescent="0.25">
      <c r="A27933" s="2">
        <v>44855.993055555555</v>
      </c>
      <c r="B27933" t="s">
        <v>10297</v>
      </c>
      <c r="D27933" t="s">
        <v>827</v>
      </c>
    </row>
    <row r="27934" spans="1:4" x14ac:dyDescent="0.25">
      <c r="A27934" s="2">
        <v>44855.993750000001</v>
      </c>
      <c r="B27934" t="s">
        <v>10297</v>
      </c>
      <c r="C27934" t="s">
        <v>12871</v>
      </c>
    </row>
    <row r="27935" spans="1:4" x14ac:dyDescent="0.25">
      <c r="A27935" s="2">
        <v>44855.993750000001</v>
      </c>
      <c r="B27935" t="s">
        <v>10297</v>
      </c>
      <c r="C27935" t="s">
        <v>12872</v>
      </c>
    </row>
    <row r="27936" spans="1:4" x14ac:dyDescent="0.25">
      <c r="A27936" s="2">
        <v>44855.993750000001</v>
      </c>
      <c r="B27936" t="s">
        <v>10297</v>
      </c>
      <c r="C27936" t="s">
        <v>6386</v>
      </c>
    </row>
    <row r="27937" spans="1:4" x14ac:dyDescent="0.25">
      <c r="A27937" s="2">
        <v>44855.993750000001</v>
      </c>
      <c r="B27937" t="s">
        <v>10297</v>
      </c>
      <c r="D27937" t="s">
        <v>12857</v>
      </c>
    </row>
    <row r="27938" spans="1:4" x14ac:dyDescent="0.25">
      <c r="A27938" s="2">
        <v>44855.993750000001</v>
      </c>
      <c r="B27938" t="s">
        <v>10297</v>
      </c>
      <c r="D27938" t="s">
        <v>1008</v>
      </c>
    </row>
    <row r="27939" spans="1:4" x14ac:dyDescent="0.25">
      <c r="A27939" s="2">
        <v>44855.993750000001</v>
      </c>
      <c r="B27939" t="s">
        <v>10297</v>
      </c>
      <c r="D27939" t="s">
        <v>955</v>
      </c>
    </row>
    <row r="27940" spans="1:4" x14ac:dyDescent="0.25">
      <c r="A27940" s="2">
        <v>44855.994444444441</v>
      </c>
      <c r="B27940" t="s">
        <v>10297</v>
      </c>
      <c r="C27940" t="s">
        <v>12873</v>
      </c>
    </row>
    <row r="27941" spans="1:4" x14ac:dyDescent="0.25">
      <c r="A27941" s="2">
        <v>44855.994444444441</v>
      </c>
      <c r="B27941" t="s">
        <v>10297</v>
      </c>
      <c r="C27941" t="s">
        <v>6386</v>
      </c>
    </row>
    <row r="27942" spans="1:4" x14ac:dyDescent="0.25">
      <c r="A27942" s="2">
        <v>44855.994444444441</v>
      </c>
      <c r="B27942" t="s">
        <v>10297</v>
      </c>
      <c r="C27942" t="s">
        <v>12874</v>
      </c>
    </row>
    <row r="27943" spans="1:4" x14ac:dyDescent="0.25">
      <c r="A27943" s="2">
        <v>44855.994444444441</v>
      </c>
      <c r="B27943" t="s">
        <v>10297</v>
      </c>
      <c r="C27943" t="s">
        <v>6386</v>
      </c>
    </row>
    <row r="27944" spans="1:4" x14ac:dyDescent="0.25">
      <c r="A27944" s="2">
        <v>44855.994444444441</v>
      </c>
      <c r="B27944" t="s">
        <v>10297</v>
      </c>
      <c r="D27944" t="s">
        <v>904</v>
      </c>
    </row>
    <row r="27945" spans="1:4" x14ac:dyDescent="0.25">
      <c r="A27945" s="2">
        <v>44855.994444444441</v>
      </c>
      <c r="B27945" t="s">
        <v>10297</v>
      </c>
      <c r="D27945" t="s">
        <v>996</v>
      </c>
    </row>
    <row r="27946" spans="1:4" x14ac:dyDescent="0.25">
      <c r="A27946" s="2">
        <v>44855.994444444441</v>
      </c>
      <c r="B27946" t="s">
        <v>10297</v>
      </c>
      <c r="D27946" t="s">
        <v>995</v>
      </c>
    </row>
    <row r="27947" spans="1:4" x14ac:dyDescent="0.25">
      <c r="A27947" s="2">
        <v>44855.994444444441</v>
      </c>
      <c r="B27947" t="s">
        <v>10297</v>
      </c>
      <c r="D27947" t="s">
        <v>971</v>
      </c>
    </row>
    <row r="27948" spans="1:4" x14ac:dyDescent="0.25">
      <c r="A27948" s="2">
        <v>44856.445833333331</v>
      </c>
      <c r="B27948" t="s">
        <v>169</v>
      </c>
      <c r="C27948" t="s">
        <v>14864</v>
      </c>
    </row>
    <row r="27949" spans="1:4" x14ac:dyDescent="0.25">
      <c r="A27949" s="2">
        <v>44856.445833333331</v>
      </c>
      <c r="B27949" t="s">
        <v>169</v>
      </c>
      <c r="D27949" t="s">
        <v>5010</v>
      </c>
    </row>
    <row r="27950" spans="1:4" x14ac:dyDescent="0.25">
      <c r="A27950" s="2">
        <v>44856.449305555558</v>
      </c>
      <c r="B27950" t="s">
        <v>169</v>
      </c>
      <c r="C27950" t="s">
        <v>14865</v>
      </c>
    </row>
    <row r="27951" spans="1:4" x14ac:dyDescent="0.25">
      <c r="A27951" s="2">
        <v>44856.449305555558</v>
      </c>
      <c r="B27951" t="s">
        <v>169</v>
      </c>
      <c r="D27951" t="s">
        <v>12760</v>
      </c>
    </row>
    <row r="27952" spans="1:4" x14ac:dyDescent="0.25">
      <c r="A27952" s="2">
        <v>44856.451388888891</v>
      </c>
      <c r="B27952" t="s">
        <v>169</v>
      </c>
      <c r="C27952" t="s">
        <v>14866</v>
      </c>
    </row>
    <row r="27953" spans="1:4" x14ac:dyDescent="0.25">
      <c r="A27953" s="2">
        <v>44856.451388888891</v>
      </c>
      <c r="B27953" t="s">
        <v>169</v>
      </c>
      <c r="D27953" t="s">
        <v>12742</v>
      </c>
    </row>
    <row r="27954" spans="1:4" x14ac:dyDescent="0.25">
      <c r="A27954" s="2">
        <v>44856.481249999997</v>
      </c>
      <c r="B27954" t="s">
        <v>183</v>
      </c>
      <c r="C27954" t="s">
        <v>12981</v>
      </c>
    </row>
    <row r="27955" spans="1:4" x14ac:dyDescent="0.25">
      <c r="A27955" s="2">
        <v>44856.481249999997</v>
      </c>
      <c r="B27955" t="s">
        <v>183</v>
      </c>
      <c r="C27955" t="s">
        <v>12982</v>
      </c>
    </row>
    <row r="27956" spans="1:4" x14ac:dyDescent="0.25">
      <c r="A27956" s="2">
        <v>44856.481249999997</v>
      </c>
      <c r="B27956" t="s">
        <v>183</v>
      </c>
      <c r="D27956" t="s">
        <v>4996</v>
      </c>
    </row>
    <row r="27957" spans="1:4" x14ac:dyDescent="0.25">
      <c r="A27957" s="2">
        <v>44856.481249999997</v>
      </c>
      <c r="B27957" t="s">
        <v>183</v>
      </c>
      <c r="D27957" t="s">
        <v>1848</v>
      </c>
    </row>
    <row r="27958" spans="1:4" x14ac:dyDescent="0.25">
      <c r="A27958" s="2">
        <v>44856.48333333333</v>
      </c>
      <c r="B27958" t="s">
        <v>183</v>
      </c>
      <c r="C27958" t="s">
        <v>12983</v>
      </c>
    </row>
    <row r="27959" spans="1:4" x14ac:dyDescent="0.25">
      <c r="A27959" s="2">
        <v>44856.48333333333</v>
      </c>
      <c r="B27959" t="s">
        <v>183</v>
      </c>
      <c r="D27959" t="s">
        <v>12743</v>
      </c>
    </row>
    <row r="27960" spans="1:4" x14ac:dyDescent="0.25">
      <c r="A27960" s="2">
        <v>44856.484027777777</v>
      </c>
      <c r="B27960" t="s">
        <v>183</v>
      </c>
      <c r="C27960" t="s">
        <v>12984</v>
      </c>
    </row>
    <row r="27961" spans="1:4" x14ac:dyDescent="0.25">
      <c r="A27961" s="2">
        <v>44856.484027777777</v>
      </c>
      <c r="B27961" t="s">
        <v>183</v>
      </c>
      <c r="D27961" t="s">
        <v>12819</v>
      </c>
    </row>
    <row r="27962" spans="1:4" x14ac:dyDescent="0.25">
      <c r="A27962" s="2">
        <v>44856.484722222223</v>
      </c>
      <c r="B27962" t="s">
        <v>183</v>
      </c>
      <c r="C27962" t="s">
        <v>12985</v>
      </c>
    </row>
    <row r="27963" spans="1:4" x14ac:dyDescent="0.25">
      <c r="A27963" s="2">
        <v>44856.484722222223</v>
      </c>
      <c r="B27963" t="s">
        <v>183</v>
      </c>
      <c r="D27963" t="s">
        <v>12739</v>
      </c>
    </row>
    <row r="27964" spans="1:4" x14ac:dyDescent="0.25">
      <c r="A27964" s="2">
        <v>44856.48541666667</v>
      </c>
      <c r="B27964" t="s">
        <v>183</v>
      </c>
      <c r="C27964" t="s">
        <v>12986</v>
      </c>
    </row>
    <row r="27965" spans="1:4" x14ac:dyDescent="0.25">
      <c r="A27965" s="2">
        <v>44856.48541666667</v>
      </c>
      <c r="B27965" t="s">
        <v>183</v>
      </c>
      <c r="D27965" t="s">
        <v>1897</v>
      </c>
    </row>
    <row r="27966" spans="1:4" x14ac:dyDescent="0.25">
      <c r="A27966" s="2">
        <v>44856.486111111109</v>
      </c>
      <c r="B27966" t="s">
        <v>183</v>
      </c>
      <c r="C27966" t="s">
        <v>12987</v>
      </c>
    </row>
    <row r="27967" spans="1:4" x14ac:dyDescent="0.25">
      <c r="A27967" s="2">
        <v>44856.486111111109</v>
      </c>
      <c r="B27967" t="s">
        <v>183</v>
      </c>
      <c r="D27967" t="s">
        <v>12760</v>
      </c>
    </row>
    <row r="27968" spans="1:4" x14ac:dyDescent="0.25">
      <c r="A27968" s="2">
        <v>44856.488194444442</v>
      </c>
      <c r="B27968" t="s">
        <v>183</v>
      </c>
      <c r="C27968" t="s">
        <v>12988</v>
      </c>
    </row>
    <row r="27969" spans="1:4" x14ac:dyDescent="0.25">
      <c r="A27969" s="2">
        <v>44856.488194444442</v>
      </c>
      <c r="B27969" t="s">
        <v>183</v>
      </c>
      <c r="C27969" t="s">
        <v>12989</v>
      </c>
    </row>
    <row r="27970" spans="1:4" x14ac:dyDescent="0.25">
      <c r="A27970" s="2">
        <v>44856.488194444442</v>
      </c>
      <c r="B27970" t="s">
        <v>183</v>
      </c>
      <c r="C27970" t="s">
        <v>12990</v>
      </c>
    </row>
    <row r="27971" spans="1:4" x14ac:dyDescent="0.25">
      <c r="A27971" s="2">
        <v>44856.488194444442</v>
      </c>
      <c r="B27971" t="s">
        <v>183</v>
      </c>
      <c r="D27971" t="s">
        <v>12819</v>
      </c>
    </row>
    <row r="27972" spans="1:4" x14ac:dyDescent="0.25">
      <c r="A27972" s="2">
        <v>44856.488194444442</v>
      </c>
      <c r="B27972" t="s">
        <v>183</v>
      </c>
      <c r="D27972" t="s">
        <v>899</v>
      </c>
    </row>
    <row r="27973" spans="1:4" x14ac:dyDescent="0.25">
      <c r="A27973" s="2">
        <v>44856.488194444442</v>
      </c>
      <c r="B27973" t="s">
        <v>183</v>
      </c>
      <c r="D27973" t="s">
        <v>953</v>
      </c>
    </row>
    <row r="27974" spans="1:4" x14ac:dyDescent="0.25">
      <c r="A27974" s="2">
        <v>44856.488888888889</v>
      </c>
      <c r="B27974" t="s">
        <v>183</v>
      </c>
      <c r="C27974" t="s">
        <v>12991</v>
      </c>
    </row>
    <row r="27975" spans="1:4" x14ac:dyDescent="0.25">
      <c r="A27975" s="2">
        <v>44856.488888888889</v>
      </c>
      <c r="B27975" t="s">
        <v>183</v>
      </c>
      <c r="C27975" t="s">
        <v>6386</v>
      </c>
    </row>
    <row r="27976" spans="1:4" x14ac:dyDescent="0.25">
      <c r="A27976" s="2">
        <v>44856.488888888889</v>
      </c>
      <c r="B27976" t="s">
        <v>183</v>
      </c>
      <c r="D27976" t="s">
        <v>856</v>
      </c>
    </row>
    <row r="27977" spans="1:4" x14ac:dyDescent="0.25">
      <c r="A27977" s="2">
        <v>44856.488888888889</v>
      </c>
      <c r="B27977" t="s">
        <v>183</v>
      </c>
      <c r="D27977" t="s">
        <v>5005</v>
      </c>
    </row>
    <row r="27978" spans="1:4" x14ac:dyDescent="0.25">
      <c r="A27978" s="2">
        <v>44856.510416666664</v>
      </c>
      <c r="B27978" t="s">
        <v>184</v>
      </c>
      <c r="C27978" t="s">
        <v>13401</v>
      </c>
    </row>
    <row r="27979" spans="1:4" x14ac:dyDescent="0.25">
      <c r="A27979" s="2">
        <v>44856.510416666664</v>
      </c>
      <c r="B27979" t="s">
        <v>184</v>
      </c>
      <c r="D27979" t="s">
        <v>4987</v>
      </c>
    </row>
    <row r="27980" spans="1:4" x14ac:dyDescent="0.25">
      <c r="A27980" s="2">
        <v>44856.511111111111</v>
      </c>
      <c r="B27980" t="s">
        <v>184</v>
      </c>
      <c r="C27980" t="s">
        <v>13402</v>
      </c>
    </row>
    <row r="27981" spans="1:4" x14ac:dyDescent="0.25">
      <c r="A27981" s="2">
        <v>44856.511111111111</v>
      </c>
      <c r="B27981" t="s">
        <v>184</v>
      </c>
      <c r="D27981" t="s">
        <v>12760</v>
      </c>
    </row>
    <row r="27982" spans="1:4" x14ac:dyDescent="0.25">
      <c r="A27982" s="2">
        <v>44856.512499999997</v>
      </c>
      <c r="B27982" t="s">
        <v>184</v>
      </c>
      <c r="C27982" t="s">
        <v>13403</v>
      </c>
    </row>
    <row r="27983" spans="1:4" x14ac:dyDescent="0.25">
      <c r="A27983" s="2">
        <v>44856.512499999997</v>
      </c>
      <c r="B27983" t="s">
        <v>184</v>
      </c>
      <c r="C27983" t="s">
        <v>1538</v>
      </c>
    </row>
    <row r="27984" spans="1:4" x14ac:dyDescent="0.25">
      <c r="A27984" s="2">
        <v>44856.512499999997</v>
      </c>
      <c r="B27984" t="s">
        <v>184</v>
      </c>
      <c r="C27984" t="s">
        <v>13404</v>
      </c>
    </row>
    <row r="27985" spans="1:4" x14ac:dyDescent="0.25">
      <c r="A27985" s="2">
        <v>44856.512499999997</v>
      </c>
      <c r="B27985" t="s">
        <v>184</v>
      </c>
      <c r="D27985" t="s">
        <v>12742</v>
      </c>
    </row>
    <row r="27986" spans="1:4" x14ac:dyDescent="0.25">
      <c r="A27986" s="2">
        <v>44856.512499999997</v>
      </c>
      <c r="B27986" t="s">
        <v>184</v>
      </c>
      <c r="D27986" t="s">
        <v>12739</v>
      </c>
    </row>
    <row r="27987" spans="1:4" x14ac:dyDescent="0.25">
      <c r="A27987" s="2">
        <v>44856.512499999997</v>
      </c>
      <c r="B27987" t="s">
        <v>184</v>
      </c>
      <c r="D27987" t="s">
        <v>1887</v>
      </c>
    </row>
    <row r="27988" spans="1:4" x14ac:dyDescent="0.25">
      <c r="A27988" s="2">
        <v>44856.513194444444</v>
      </c>
      <c r="B27988" t="s">
        <v>184</v>
      </c>
      <c r="C27988" t="s">
        <v>13405</v>
      </c>
    </row>
    <row r="27989" spans="1:4" x14ac:dyDescent="0.25">
      <c r="A27989" s="2">
        <v>44856.513194444444</v>
      </c>
      <c r="B27989" t="s">
        <v>184</v>
      </c>
      <c r="C27989" t="s">
        <v>13406</v>
      </c>
    </row>
    <row r="27990" spans="1:4" x14ac:dyDescent="0.25">
      <c r="A27990" s="2">
        <v>44856.513194444444</v>
      </c>
      <c r="B27990" t="s">
        <v>184</v>
      </c>
      <c r="D27990" t="s">
        <v>12743</v>
      </c>
    </row>
    <row r="27991" spans="1:4" x14ac:dyDescent="0.25">
      <c r="A27991" s="2">
        <v>44856.513194444444</v>
      </c>
      <c r="B27991" t="s">
        <v>184</v>
      </c>
      <c r="D27991" t="s">
        <v>12742</v>
      </c>
    </row>
    <row r="27992" spans="1:4" x14ac:dyDescent="0.25">
      <c r="A27992" s="2">
        <v>44856.513888888891</v>
      </c>
      <c r="B27992" t="s">
        <v>184</v>
      </c>
      <c r="C27992" t="s">
        <v>13407</v>
      </c>
    </row>
    <row r="27993" spans="1:4" x14ac:dyDescent="0.25">
      <c r="A27993" s="2">
        <v>44856.513888888891</v>
      </c>
      <c r="B27993" t="s">
        <v>184</v>
      </c>
      <c r="D27993" t="s">
        <v>952</v>
      </c>
    </row>
    <row r="27994" spans="1:4" x14ac:dyDescent="0.25">
      <c r="A27994" s="2">
        <v>44856.51458333333</v>
      </c>
      <c r="B27994" t="s">
        <v>184</v>
      </c>
      <c r="C27994" t="s">
        <v>13408</v>
      </c>
    </row>
    <row r="27995" spans="1:4" x14ac:dyDescent="0.25">
      <c r="A27995" s="2">
        <v>44856.51458333333</v>
      </c>
      <c r="B27995" t="s">
        <v>184</v>
      </c>
      <c r="C27995" t="s">
        <v>6443</v>
      </c>
    </row>
    <row r="27996" spans="1:4" x14ac:dyDescent="0.25">
      <c r="A27996" s="2">
        <v>44856.51458333333</v>
      </c>
      <c r="B27996" t="s">
        <v>184</v>
      </c>
      <c r="C27996" t="s">
        <v>13409</v>
      </c>
    </row>
    <row r="27997" spans="1:4" x14ac:dyDescent="0.25">
      <c r="A27997" s="2">
        <v>44856.51458333333</v>
      </c>
      <c r="B27997" t="s">
        <v>184</v>
      </c>
      <c r="C27997" t="s">
        <v>13410</v>
      </c>
    </row>
    <row r="27998" spans="1:4" x14ac:dyDescent="0.25">
      <c r="A27998" s="2">
        <v>44856.51458333333</v>
      </c>
      <c r="B27998" t="s">
        <v>184</v>
      </c>
      <c r="D27998" t="s">
        <v>850</v>
      </c>
    </row>
    <row r="27999" spans="1:4" x14ac:dyDescent="0.25">
      <c r="A27999" s="2">
        <v>44856.51458333333</v>
      </c>
      <c r="B27999" t="s">
        <v>184</v>
      </c>
      <c r="D27999" t="s">
        <v>893</v>
      </c>
    </row>
    <row r="28000" spans="1:4" x14ac:dyDescent="0.25">
      <c r="A28000" s="2">
        <v>44856.51458333333</v>
      </c>
      <c r="B28000" t="s">
        <v>184</v>
      </c>
      <c r="D28000" t="s">
        <v>899</v>
      </c>
    </row>
    <row r="28001" spans="1:4" x14ac:dyDescent="0.25">
      <c r="A28001" s="2">
        <v>44856.51458333333</v>
      </c>
      <c r="B28001" t="s">
        <v>184</v>
      </c>
      <c r="D28001" t="s">
        <v>900</v>
      </c>
    </row>
    <row r="28002" spans="1:4" x14ac:dyDescent="0.25">
      <c r="A28002" s="2">
        <v>44856.515277777777</v>
      </c>
      <c r="B28002" t="s">
        <v>184</v>
      </c>
      <c r="C28002" t="s">
        <v>13411</v>
      </c>
    </row>
    <row r="28003" spans="1:4" x14ac:dyDescent="0.25">
      <c r="A28003" s="2">
        <v>44856.515277777777</v>
      </c>
      <c r="B28003" t="s">
        <v>184</v>
      </c>
      <c r="C28003" t="s">
        <v>13412</v>
      </c>
    </row>
    <row r="28004" spans="1:4" x14ac:dyDescent="0.25">
      <c r="A28004" s="2">
        <v>44856.515277777777</v>
      </c>
      <c r="B28004" t="s">
        <v>184</v>
      </c>
      <c r="C28004" t="s">
        <v>1538</v>
      </c>
    </row>
    <row r="28005" spans="1:4" x14ac:dyDescent="0.25">
      <c r="A28005" s="2">
        <v>44856.515277777777</v>
      </c>
      <c r="B28005" t="s">
        <v>184</v>
      </c>
      <c r="C28005" t="s">
        <v>13413</v>
      </c>
    </row>
    <row r="28006" spans="1:4" x14ac:dyDescent="0.25">
      <c r="A28006" s="2">
        <v>44856.515277777777</v>
      </c>
      <c r="B28006" t="s">
        <v>184</v>
      </c>
      <c r="C28006" t="s">
        <v>6443</v>
      </c>
    </row>
    <row r="28007" spans="1:4" x14ac:dyDescent="0.25">
      <c r="A28007" s="2">
        <v>44856.515277777777</v>
      </c>
      <c r="B28007" t="s">
        <v>184</v>
      </c>
      <c r="D28007" t="s">
        <v>12857</v>
      </c>
    </row>
    <row r="28008" spans="1:4" x14ac:dyDescent="0.25">
      <c r="A28008" s="2">
        <v>44856.515277777777</v>
      </c>
      <c r="B28008" t="s">
        <v>184</v>
      </c>
      <c r="D28008" t="s">
        <v>842</v>
      </c>
    </row>
    <row r="28009" spans="1:4" x14ac:dyDescent="0.25">
      <c r="A28009" s="2">
        <v>44856.515277777777</v>
      </c>
      <c r="B28009" t="s">
        <v>184</v>
      </c>
      <c r="D28009" t="s">
        <v>949</v>
      </c>
    </row>
    <row r="28010" spans="1:4" x14ac:dyDescent="0.25">
      <c r="A28010" s="2">
        <v>44856.515277777777</v>
      </c>
      <c r="B28010" t="s">
        <v>184</v>
      </c>
      <c r="D28010" t="s">
        <v>995</v>
      </c>
    </row>
    <row r="28011" spans="1:4" x14ac:dyDescent="0.25">
      <c r="A28011" s="2">
        <v>44856.515277777777</v>
      </c>
      <c r="B28011" t="s">
        <v>184</v>
      </c>
      <c r="D28011" t="s">
        <v>971</v>
      </c>
    </row>
    <row r="28012" spans="1:4" x14ac:dyDescent="0.25">
      <c r="A28012" s="2">
        <v>44856.515972222223</v>
      </c>
      <c r="B28012" t="s">
        <v>184</v>
      </c>
      <c r="C28012" t="s">
        <v>13414</v>
      </c>
    </row>
    <row r="28013" spans="1:4" x14ac:dyDescent="0.25">
      <c r="A28013" s="2">
        <v>44856.515972222223</v>
      </c>
      <c r="B28013" t="s">
        <v>184</v>
      </c>
      <c r="C28013" t="s">
        <v>6443</v>
      </c>
    </row>
    <row r="28014" spans="1:4" x14ac:dyDescent="0.25">
      <c r="A28014" s="2">
        <v>44856.515972222223</v>
      </c>
      <c r="B28014" t="s">
        <v>184</v>
      </c>
      <c r="C28014" t="s">
        <v>13415</v>
      </c>
    </row>
    <row r="28015" spans="1:4" x14ac:dyDescent="0.25">
      <c r="A28015" s="2">
        <v>44856.515972222223</v>
      </c>
      <c r="B28015" t="s">
        <v>184</v>
      </c>
      <c r="D28015" t="s">
        <v>846</v>
      </c>
    </row>
    <row r="28016" spans="1:4" x14ac:dyDescent="0.25">
      <c r="A28016" s="2">
        <v>44856.515972222223</v>
      </c>
      <c r="B28016" t="s">
        <v>184</v>
      </c>
      <c r="D28016" t="s">
        <v>908</v>
      </c>
    </row>
    <row r="28017" spans="1:4" x14ac:dyDescent="0.25">
      <c r="A28017" s="2">
        <v>44856.515972222223</v>
      </c>
      <c r="B28017" t="s">
        <v>184</v>
      </c>
      <c r="D28017" t="s">
        <v>909</v>
      </c>
    </row>
    <row r="28018" spans="1:4" x14ac:dyDescent="0.25">
      <c r="A28018" s="2">
        <v>44856.546527777777</v>
      </c>
      <c r="B28018" t="s">
        <v>1147</v>
      </c>
      <c r="C28018" t="s">
        <v>13155</v>
      </c>
    </row>
    <row r="28019" spans="1:4" x14ac:dyDescent="0.25">
      <c r="A28019" s="2">
        <v>44856.546527777777</v>
      </c>
      <c r="B28019" t="s">
        <v>1147</v>
      </c>
      <c r="D28019" t="s">
        <v>5034</v>
      </c>
    </row>
    <row r="28020" spans="1:4" x14ac:dyDescent="0.25">
      <c r="A28020" s="2">
        <v>44856.54791666667</v>
      </c>
      <c r="B28020" t="s">
        <v>1147</v>
      </c>
      <c r="C28020" t="s">
        <v>13156</v>
      </c>
    </row>
    <row r="28021" spans="1:4" x14ac:dyDescent="0.25">
      <c r="A28021" s="2">
        <v>44856.54791666667</v>
      </c>
      <c r="B28021" t="s">
        <v>1147</v>
      </c>
      <c r="C28021" t="s">
        <v>13157</v>
      </c>
    </row>
    <row r="28022" spans="1:4" x14ac:dyDescent="0.25">
      <c r="A28022" s="2">
        <v>44856.54791666667</v>
      </c>
      <c r="B28022" t="s">
        <v>1147</v>
      </c>
      <c r="D28022" t="s">
        <v>12739</v>
      </c>
    </row>
    <row r="28023" spans="1:4" x14ac:dyDescent="0.25">
      <c r="A28023" s="2">
        <v>44856.54791666667</v>
      </c>
      <c r="B28023" t="s">
        <v>1147</v>
      </c>
      <c r="D28023" t="s">
        <v>12760</v>
      </c>
    </row>
    <row r="28024" spans="1:4" x14ac:dyDescent="0.25">
      <c r="A28024" s="2">
        <v>44856.549305555556</v>
      </c>
      <c r="B28024" t="s">
        <v>1147</v>
      </c>
      <c r="C28024" t="s">
        <v>13158</v>
      </c>
    </row>
    <row r="28025" spans="1:4" x14ac:dyDescent="0.25">
      <c r="A28025" s="2">
        <v>44856.549305555556</v>
      </c>
      <c r="B28025" t="s">
        <v>1147</v>
      </c>
      <c r="C28025" t="s">
        <v>1538</v>
      </c>
    </row>
    <row r="28026" spans="1:4" x14ac:dyDescent="0.25">
      <c r="A28026" s="2">
        <v>44856.549305555556</v>
      </c>
      <c r="B28026" t="s">
        <v>1147</v>
      </c>
      <c r="D28026" t="s">
        <v>12819</v>
      </c>
    </row>
    <row r="28027" spans="1:4" x14ac:dyDescent="0.25">
      <c r="A28027" s="2">
        <v>44856.549305555556</v>
      </c>
      <c r="B28027" t="s">
        <v>1147</v>
      </c>
      <c r="D28027" t="s">
        <v>1888</v>
      </c>
    </row>
    <row r="28028" spans="1:4" x14ac:dyDescent="0.25">
      <c r="A28028" s="2">
        <v>44856.55</v>
      </c>
      <c r="B28028" t="s">
        <v>1147</v>
      </c>
      <c r="C28028" t="s">
        <v>13159</v>
      </c>
    </row>
    <row r="28029" spans="1:4" x14ac:dyDescent="0.25">
      <c r="A28029" s="2">
        <v>44856.55</v>
      </c>
      <c r="B28029" t="s">
        <v>1147</v>
      </c>
      <c r="D28029" t="s">
        <v>12743</v>
      </c>
    </row>
    <row r="28030" spans="1:4" x14ac:dyDescent="0.25">
      <c r="A28030" s="2">
        <v>44856.550694444442</v>
      </c>
      <c r="B28030" t="s">
        <v>189</v>
      </c>
      <c r="C28030" t="s">
        <v>14077</v>
      </c>
    </row>
    <row r="28031" spans="1:4" x14ac:dyDescent="0.25">
      <c r="A28031" s="2">
        <v>44856.550694444442</v>
      </c>
      <c r="B28031" t="s">
        <v>189</v>
      </c>
      <c r="C28031" t="s">
        <v>14078</v>
      </c>
    </row>
    <row r="28032" spans="1:4" x14ac:dyDescent="0.25">
      <c r="A28032" s="2">
        <v>44856.550694444442</v>
      </c>
      <c r="B28032" t="s">
        <v>189</v>
      </c>
      <c r="D28032" t="s">
        <v>5042</v>
      </c>
    </row>
    <row r="28033" spans="1:4" x14ac:dyDescent="0.25">
      <c r="A28033" s="2">
        <v>44856.550694444442</v>
      </c>
      <c r="B28033" t="s">
        <v>189</v>
      </c>
      <c r="D28033" t="s">
        <v>12739</v>
      </c>
    </row>
    <row r="28034" spans="1:4" x14ac:dyDescent="0.25">
      <c r="A28034" s="2">
        <v>44856.551388888889</v>
      </c>
      <c r="B28034" t="s">
        <v>1147</v>
      </c>
      <c r="C28034" t="s">
        <v>13160</v>
      </c>
    </row>
    <row r="28035" spans="1:4" x14ac:dyDescent="0.25">
      <c r="A28035" s="2">
        <v>44856.551388888889</v>
      </c>
      <c r="B28035" t="s">
        <v>189</v>
      </c>
      <c r="C28035" t="s">
        <v>14079</v>
      </c>
    </row>
    <row r="28036" spans="1:4" x14ac:dyDescent="0.25">
      <c r="A28036" s="2">
        <v>44856.551388888889</v>
      </c>
      <c r="B28036" t="s">
        <v>1147</v>
      </c>
      <c r="D28036" t="s">
        <v>12742</v>
      </c>
    </row>
    <row r="28037" spans="1:4" x14ac:dyDescent="0.25">
      <c r="A28037" s="2">
        <v>44856.551388888889</v>
      </c>
      <c r="B28037" t="s">
        <v>189</v>
      </c>
      <c r="D28037" t="s">
        <v>12760</v>
      </c>
    </row>
    <row r="28038" spans="1:4" x14ac:dyDescent="0.25">
      <c r="A28038" s="2">
        <v>44856.552083333336</v>
      </c>
      <c r="B28038" t="s">
        <v>1147</v>
      </c>
      <c r="C28038" t="s">
        <v>13161</v>
      </c>
    </row>
    <row r="28039" spans="1:4" x14ac:dyDescent="0.25">
      <c r="A28039" s="2">
        <v>44856.552083333336</v>
      </c>
      <c r="B28039" t="s">
        <v>1147</v>
      </c>
      <c r="C28039" t="s">
        <v>13162</v>
      </c>
    </row>
    <row r="28040" spans="1:4" x14ac:dyDescent="0.25">
      <c r="A28040" s="2">
        <v>44856.552083333336</v>
      </c>
      <c r="B28040" t="s">
        <v>1147</v>
      </c>
      <c r="D28040" t="s">
        <v>910</v>
      </c>
    </row>
    <row r="28041" spans="1:4" x14ac:dyDescent="0.25">
      <c r="A28041" s="2">
        <v>44856.552083333336</v>
      </c>
      <c r="B28041" t="s">
        <v>1147</v>
      </c>
      <c r="D28041" t="s">
        <v>853</v>
      </c>
    </row>
    <row r="28042" spans="1:4" x14ac:dyDescent="0.25">
      <c r="A28042" s="2">
        <v>44856.552777777775</v>
      </c>
      <c r="B28042" t="s">
        <v>1147</v>
      </c>
      <c r="C28042" t="s">
        <v>13163</v>
      </c>
    </row>
    <row r="28043" spans="1:4" x14ac:dyDescent="0.25">
      <c r="A28043" s="2">
        <v>44856.552777777775</v>
      </c>
      <c r="B28043" t="s">
        <v>1147</v>
      </c>
      <c r="C28043" t="s">
        <v>6386</v>
      </c>
    </row>
    <row r="28044" spans="1:4" x14ac:dyDescent="0.25">
      <c r="A28044" s="2">
        <v>44856.552777777775</v>
      </c>
      <c r="B28044" t="s">
        <v>1147</v>
      </c>
      <c r="C28044" t="s">
        <v>13164</v>
      </c>
    </row>
    <row r="28045" spans="1:4" x14ac:dyDescent="0.25">
      <c r="A28045" s="2">
        <v>44856.552777777775</v>
      </c>
      <c r="B28045" t="s">
        <v>1147</v>
      </c>
      <c r="D28045" t="s">
        <v>846</v>
      </c>
    </row>
    <row r="28046" spans="1:4" x14ac:dyDescent="0.25">
      <c r="A28046" s="2">
        <v>44856.552777777775</v>
      </c>
      <c r="B28046" t="s">
        <v>1147</v>
      </c>
      <c r="D28046" t="s">
        <v>908</v>
      </c>
    </row>
    <row r="28047" spans="1:4" x14ac:dyDescent="0.25">
      <c r="A28047" s="2">
        <v>44856.552777777775</v>
      </c>
      <c r="B28047" t="s">
        <v>1147</v>
      </c>
      <c r="D28047" t="s">
        <v>1021</v>
      </c>
    </row>
    <row r="28048" spans="1:4" x14ac:dyDescent="0.25">
      <c r="A28048" s="2">
        <v>44856.553472222222</v>
      </c>
      <c r="B28048" t="s">
        <v>1147</v>
      </c>
      <c r="C28048" t="s">
        <v>13165</v>
      </c>
    </row>
    <row r="28049" spans="1:4" x14ac:dyDescent="0.25">
      <c r="A28049" s="2">
        <v>44856.553472222222</v>
      </c>
      <c r="B28049" t="s">
        <v>1147</v>
      </c>
      <c r="C28049" t="s">
        <v>12094</v>
      </c>
    </row>
    <row r="28050" spans="1:4" x14ac:dyDescent="0.25">
      <c r="A28050" s="2">
        <v>44856.553472222222</v>
      </c>
      <c r="B28050" t="s">
        <v>189</v>
      </c>
      <c r="C28050" t="s">
        <v>14080</v>
      </c>
    </row>
    <row r="28051" spans="1:4" x14ac:dyDescent="0.25">
      <c r="A28051" s="2">
        <v>44856.553472222222</v>
      </c>
      <c r="B28051" t="s">
        <v>1147</v>
      </c>
      <c r="D28051" t="s">
        <v>849</v>
      </c>
    </row>
    <row r="28052" spans="1:4" x14ac:dyDescent="0.25">
      <c r="A28052" s="2">
        <v>44856.553472222222</v>
      </c>
      <c r="B28052" t="s">
        <v>1147</v>
      </c>
      <c r="D28052" t="s">
        <v>12857</v>
      </c>
    </row>
    <row r="28053" spans="1:4" x14ac:dyDescent="0.25">
      <c r="A28053" s="2">
        <v>44856.553472222222</v>
      </c>
      <c r="B28053" t="s">
        <v>189</v>
      </c>
      <c r="D28053" t="s">
        <v>12819</v>
      </c>
    </row>
    <row r="28054" spans="1:4" x14ac:dyDescent="0.25">
      <c r="A28054" s="2">
        <v>44856.554166666669</v>
      </c>
      <c r="B28054" t="s">
        <v>189</v>
      </c>
      <c r="C28054" t="s">
        <v>14081</v>
      </c>
    </row>
    <row r="28055" spans="1:4" x14ac:dyDescent="0.25">
      <c r="A28055" s="2">
        <v>44856.554166666669</v>
      </c>
      <c r="B28055" t="s">
        <v>189</v>
      </c>
      <c r="D28055" t="s">
        <v>1877</v>
      </c>
    </row>
    <row r="28056" spans="1:4" x14ac:dyDescent="0.25">
      <c r="A28056" s="2">
        <v>44856.554861111108</v>
      </c>
      <c r="B28056" t="s">
        <v>189</v>
      </c>
      <c r="C28056" t="s">
        <v>14082</v>
      </c>
    </row>
    <row r="28057" spans="1:4" x14ac:dyDescent="0.25">
      <c r="A28057" s="2">
        <v>44856.554861111108</v>
      </c>
      <c r="B28057" t="s">
        <v>189</v>
      </c>
      <c r="D28057" t="s">
        <v>12743</v>
      </c>
    </row>
    <row r="28058" spans="1:4" x14ac:dyDescent="0.25">
      <c r="A28058" s="2">
        <v>44856.555555555555</v>
      </c>
      <c r="B28058" t="s">
        <v>189</v>
      </c>
      <c r="C28058" t="s">
        <v>14083</v>
      </c>
    </row>
    <row r="28059" spans="1:4" x14ac:dyDescent="0.25">
      <c r="A28059" s="2">
        <v>44856.555555555555</v>
      </c>
      <c r="B28059" t="s">
        <v>189</v>
      </c>
      <c r="C28059" t="s">
        <v>1538</v>
      </c>
    </row>
    <row r="28060" spans="1:4" x14ac:dyDescent="0.25">
      <c r="A28060" s="2">
        <v>44856.555555555555</v>
      </c>
      <c r="B28060" t="s">
        <v>189</v>
      </c>
      <c r="C28060" t="s">
        <v>14084</v>
      </c>
    </row>
    <row r="28061" spans="1:4" x14ac:dyDescent="0.25">
      <c r="A28061" s="2">
        <v>44856.555555555555</v>
      </c>
      <c r="B28061" t="s">
        <v>189</v>
      </c>
      <c r="D28061" t="s">
        <v>12742</v>
      </c>
    </row>
    <row r="28062" spans="1:4" x14ac:dyDescent="0.25">
      <c r="A28062" s="2">
        <v>44856.555555555555</v>
      </c>
      <c r="B28062" t="s">
        <v>189</v>
      </c>
      <c r="D28062" t="s">
        <v>854</v>
      </c>
    </row>
    <row r="28063" spans="1:4" x14ac:dyDescent="0.25">
      <c r="A28063" s="2">
        <v>44856.555555555555</v>
      </c>
      <c r="B28063" t="s">
        <v>189</v>
      </c>
      <c r="D28063" t="s">
        <v>852</v>
      </c>
    </row>
    <row r="28064" spans="1:4" x14ac:dyDescent="0.25">
      <c r="A28064" s="2">
        <v>44856.556250000001</v>
      </c>
      <c r="B28064" t="s">
        <v>189</v>
      </c>
      <c r="C28064" t="s">
        <v>1249</v>
      </c>
    </row>
    <row r="28065" spans="1:4" x14ac:dyDescent="0.25">
      <c r="A28065" s="2">
        <v>44856.556250000001</v>
      </c>
      <c r="B28065" t="s">
        <v>189</v>
      </c>
      <c r="D28065" t="s">
        <v>901</v>
      </c>
    </row>
    <row r="28066" spans="1:4" x14ac:dyDescent="0.25">
      <c r="A28066" s="2">
        <v>44856.556944444441</v>
      </c>
      <c r="B28066" t="s">
        <v>189</v>
      </c>
      <c r="C28066" t="s">
        <v>14085</v>
      </c>
    </row>
    <row r="28067" spans="1:4" x14ac:dyDescent="0.25">
      <c r="A28067" s="2">
        <v>44856.556944444441</v>
      </c>
      <c r="B28067" t="s">
        <v>189</v>
      </c>
      <c r="C28067" t="s">
        <v>1249</v>
      </c>
    </row>
    <row r="28068" spans="1:4" x14ac:dyDescent="0.25">
      <c r="A28068" s="2">
        <v>44856.556944444441</v>
      </c>
      <c r="B28068" t="s">
        <v>189</v>
      </c>
      <c r="C28068" t="s">
        <v>14086</v>
      </c>
    </row>
    <row r="28069" spans="1:4" x14ac:dyDescent="0.25">
      <c r="A28069" s="2">
        <v>44856.556944444441</v>
      </c>
      <c r="B28069" t="s">
        <v>189</v>
      </c>
      <c r="D28069" t="s">
        <v>856</v>
      </c>
    </row>
    <row r="28070" spans="1:4" x14ac:dyDescent="0.25">
      <c r="A28070" s="2">
        <v>44856.556944444441</v>
      </c>
      <c r="B28070" t="s">
        <v>189</v>
      </c>
      <c r="D28070" t="s">
        <v>5005</v>
      </c>
    </row>
    <row r="28071" spans="1:4" x14ac:dyDescent="0.25">
      <c r="A28071" s="2">
        <v>44856.556944444441</v>
      </c>
      <c r="B28071" t="s">
        <v>189</v>
      </c>
      <c r="D28071" t="s">
        <v>828</v>
      </c>
    </row>
    <row r="28072" spans="1:4" x14ac:dyDescent="0.25">
      <c r="A28072" s="2">
        <v>44856.557638888888</v>
      </c>
      <c r="B28072" t="s">
        <v>189</v>
      </c>
      <c r="C28072" t="s">
        <v>1249</v>
      </c>
    </row>
    <row r="28073" spans="1:4" x14ac:dyDescent="0.25">
      <c r="A28073" s="2">
        <v>44856.557638888888</v>
      </c>
      <c r="B28073" t="s">
        <v>189</v>
      </c>
      <c r="C28073" t="s">
        <v>14087</v>
      </c>
    </row>
    <row r="28074" spans="1:4" x14ac:dyDescent="0.25">
      <c r="A28074" s="2">
        <v>44856.557638888888</v>
      </c>
      <c r="B28074" t="s">
        <v>189</v>
      </c>
      <c r="C28074" t="s">
        <v>1249</v>
      </c>
    </row>
    <row r="28075" spans="1:4" x14ac:dyDescent="0.25">
      <c r="A28075" s="2">
        <v>44856.557638888888</v>
      </c>
      <c r="B28075" t="s">
        <v>189</v>
      </c>
      <c r="C28075" t="s">
        <v>14088</v>
      </c>
    </row>
    <row r="28076" spans="1:4" x14ac:dyDescent="0.25">
      <c r="A28076" s="2">
        <v>44856.557638888888</v>
      </c>
      <c r="B28076" t="s">
        <v>189</v>
      </c>
      <c r="D28076" t="s">
        <v>971</v>
      </c>
    </row>
    <row r="28077" spans="1:4" x14ac:dyDescent="0.25">
      <c r="A28077" s="2">
        <v>44856.557638888888</v>
      </c>
      <c r="B28077" t="s">
        <v>189</v>
      </c>
      <c r="D28077" t="s">
        <v>850</v>
      </c>
    </row>
    <row r="28078" spans="1:4" x14ac:dyDescent="0.25">
      <c r="A28078" s="2">
        <v>44856.557638888888</v>
      </c>
      <c r="B28078" t="s">
        <v>189</v>
      </c>
      <c r="D28078" t="s">
        <v>922</v>
      </c>
    </row>
    <row r="28079" spans="1:4" x14ac:dyDescent="0.25">
      <c r="A28079" s="2">
        <v>44856.558333333334</v>
      </c>
      <c r="B28079" t="s">
        <v>189</v>
      </c>
      <c r="C28079" t="s">
        <v>14089</v>
      </c>
    </row>
    <row r="28080" spans="1:4" x14ac:dyDescent="0.25">
      <c r="A28080" s="2">
        <v>44856.558333333334</v>
      </c>
      <c r="B28080" t="s">
        <v>189</v>
      </c>
      <c r="C28080" t="s">
        <v>14090</v>
      </c>
    </row>
    <row r="28081" spans="1:4" x14ac:dyDescent="0.25">
      <c r="A28081" s="2">
        <v>44856.558333333334</v>
      </c>
      <c r="B28081" t="s">
        <v>189</v>
      </c>
      <c r="C28081" t="s">
        <v>194</v>
      </c>
    </row>
    <row r="28082" spans="1:4" x14ac:dyDescent="0.25">
      <c r="A28082" s="2">
        <v>44856.558333333334</v>
      </c>
      <c r="B28082" t="s">
        <v>189</v>
      </c>
      <c r="C28082" t="s">
        <v>14091</v>
      </c>
    </row>
    <row r="28083" spans="1:4" x14ac:dyDescent="0.25">
      <c r="A28083" s="2">
        <v>44856.558333333334</v>
      </c>
      <c r="B28083" t="s">
        <v>189</v>
      </c>
      <c r="C28083" t="s">
        <v>1249</v>
      </c>
    </row>
    <row r="28084" spans="1:4" x14ac:dyDescent="0.25">
      <c r="A28084" s="2">
        <v>44856.558333333334</v>
      </c>
      <c r="B28084" t="s">
        <v>189</v>
      </c>
      <c r="D28084" t="s">
        <v>846</v>
      </c>
    </row>
    <row r="28085" spans="1:4" x14ac:dyDescent="0.25">
      <c r="A28085" s="2">
        <v>44856.558333333334</v>
      </c>
      <c r="B28085" t="s">
        <v>189</v>
      </c>
      <c r="D28085" t="s">
        <v>908</v>
      </c>
    </row>
    <row r="28086" spans="1:4" x14ac:dyDescent="0.25">
      <c r="A28086" s="2">
        <v>44856.558333333334</v>
      </c>
      <c r="B28086" t="s">
        <v>189</v>
      </c>
      <c r="D28086" t="s">
        <v>849</v>
      </c>
    </row>
    <row r="28087" spans="1:4" x14ac:dyDescent="0.25">
      <c r="A28087" s="2">
        <v>44856.558333333334</v>
      </c>
      <c r="B28087" t="s">
        <v>189</v>
      </c>
      <c r="D28087" t="s">
        <v>1021</v>
      </c>
    </row>
    <row r="28088" spans="1:4" x14ac:dyDescent="0.25">
      <c r="A28088" s="2">
        <v>44856.558333333334</v>
      </c>
      <c r="B28088" t="s">
        <v>189</v>
      </c>
      <c r="D28088" t="s">
        <v>1855</v>
      </c>
    </row>
    <row r="28089" spans="1:4" x14ac:dyDescent="0.25">
      <c r="A28089" s="2">
        <v>44856.558333333334</v>
      </c>
      <c r="B28089" t="s">
        <v>189</v>
      </c>
      <c r="D28089" t="s">
        <v>1854</v>
      </c>
    </row>
    <row r="28090" spans="1:4" x14ac:dyDescent="0.25">
      <c r="A28090" s="2">
        <v>44856.559027777781</v>
      </c>
      <c r="B28090" t="s">
        <v>189</v>
      </c>
      <c r="C28090" t="s">
        <v>14085</v>
      </c>
    </row>
    <row r="28091" spans="1:4" x14ac:dyDescent="0.25">
      <c r="A28091" s="2">
        <v>44856.559027777781</v>
      </c>
      <c r="B28091" t="s">
        <v>189</v>
      </c>
      <c r="C28091" t="s">
        <v>14092</v>
      </c>
    </row>
    <row r="28092" spans="1:4" x14ac:dyDescent="0.25">
      <c r="A28092" s="2">
        <v>44856.559027777781</v>
      </c>
      <c r="B28092" t="s">
        <v>189</v>
      </c>
      <c r="C28092" t="s">
        <v>14093</v>
      </c>
    </row>
    <row r="28093" spans="1:4" x14ac:dyDescent="0.25">
      <c r="A28093" s="2">
        <v>44856.559027777781</v>
      </c>
      <c r="B28093" t="s">
        <v>189</v>
      </c>
      <c r="C28093" t="s">
        <v>6554</v>
      </c>
    </row>
    <row r="28094" spans="1:4" x14ac:dyDescent="0.25">
      <c r="A28094" s="2">
        <v>44856.559027777781</v>
      </c>
      <c r="B28094" t="s">
        <v>189</v>
      </c>
      <c r="D28094" t="s">
        <v>825</v>
      </c>
    </row>
    <row r="28095" spans="1:4" x14ac:dyDescent="0.25">
      <c r="A28095" s="2">
        <v>44856.559027777781</v>
      </c>
      <c r="B28095" t="s">
        <v>189</v>
      </c>
      <c r="D28095" t="s">
        <v>826</v>
      </c>
    </row>
    <row r="28096" spans="1:4" x14ac:dyDescent="0.25">
      <c r="A28096" s="2">
        <v>44856.559027777781</v>
      </c>
      <c r="B28096" t="s">
        <v>189</v>
      </c>
      <c r="D28096" t="s">
        <v>827</v>
      </c>
    </row>
    <row r="28097" spans="1:4" x14ac:dyDescent="0.25">
      <c r="A28097" s="2">
        <v>44856.559027777781</v>
      </c>
      <c r="B28097" t="s">
        <v>189</v>
      </c>
      <c r="D28097" t="s">
        <v>842</v>
      </c>
    </row>
    <row r="28098" spans="1:4" x14ac:dyDescent="0.25">
      <c r="A28098" s="2">
        <v>44856.603472222225</v>
      </c>
      <c r="B28098" t="s">
        <v>176</v>
      </c>
      <c r="C28098" t="s">
        <v>14202</v>
      </c>
    </row>
    <row r="28099" spans="1:4" x14ac:dyDescent="0.25">
      <c r="A28099" s="2">
        <v>44856.603472222225</v>
      </c>
      <c r="B28099" t="s">
        <v>176</v>
      </c>
      <c r="C28099" t="s">
        <v>8273</v>
      </c>
    </row>
    <row r="28100" spans="1:4" x14ac:dyDescent="0.25">
      <c r="A28100" s="2">
        <v>44856.603472222225</v>
      </c>
      <c r="B28100" t="s">
        <v>176</v>
      </c>
      <c r="D28100" t="s">
        <v>1876</v>
      </c>
    </row>
    <row r="28101" spans="1:4" x14ac:dyDescent="0.25">
      <c r="A28101" s="2">
        <v>44856.603472222225</v>
      </c>
      <c r="B28101" t="s">
        <v>176</v>
      </c>
      <c r="D28101" t="s">
        <v>1848</v>
      </c>
    </row>
    <row r="28102" spans="1:4" x14ac:dyDescent="0.25">
      <c r="A28102" s="2">
        <v>44856.604861111111</v>
      </c>
      <c r="B28102" t="s">
        <v>176</v>
      </c>
      <c r="C28102" t="s">
        <v>14216</v>
      </c>
    </row>
    <row r="28103" spans="1:4" x14ac:dyDescent="0.25">
      <c r="A28103" s="2">
        <v>44856.604861111111</v>
      </c>
      <c r="B28103" t="s">
        <v>176</v>
      </c>
      <c r="C28103" t="s">
        <v>14217</v>
      </c>
    </row>
    <row r="28104" spans="1:4" x14ac:dyDescent="0.25">
      <c r="A28104" s="2">
        <v>44856.604861111111</v>
      </c>
      <c r="B28104" t="s">
        <v>179</v>
      </c>
      <c r="C28104" t="s">
        <v>1249</v>
      </c>
    </row>
    <row r="28105" spans="1:4" x14ac:dyDescent="0.25">
      <c r="A28105" s="2">
        <v>44856.604861111111</v>
      </c>
      <c r="B28105" t="s">
        <v>179</v>
      </c>
      <c r="C28105" t="s">
        <v>1249</v>
      </c>
    </row>
    <row r="28106" spans="1:4" x14ac:dyDescent="0.25">
      <c r="A28106" s="2">
        <v>44856.604861111111</v>
      </c>
      <c r="B28106" t="s">
        <v>179</v>
      </c>
      <c r="C28106" t="s">
        <v>15084</v>
      </c>
    </row>
    <row r="28107" spans="1:4" x14ac:dyDescent="0.25">
      <c r="A28107" s="2">
        <v>44856.604861111111</v>
      </c>
      <c r="B28107" t="s">
        <v>179</v>
      </c>
      <c r="C28107" t="s">
        <v>15085</v>
      </c>
    </row>
    <row r="28108" spans="1:4" x14ac:dyDescent="0.25">
      <c r="A28108" s="2">
        <v>44856.604861111111</v>
      </c>
      <c r="B28108" t="s">
        <v>179</v>
      </c>
      <c r="C28108" t="s">
        <v>1538</v>
      </c>
    </row>
    <row r="28109" spans="1:4" x14ac:dyDescent="0.25">
      <c r="A28109" s="2">
        <v>44856.604861111111</v>
      </c>
      <c r="B28109" t="s">
        <v>179</v>
      </c>
      <c r="C28109" t="s">
        <v>15086</v>
      </c>
    </row>
    <row r="28110" spans="1:4" x14ac:dyDescent="0.25">
      <c r="A28110" s="2">
        <v>44856.604861111111</v>
      </c>
      <c r="B28110" t="s">
        <v>176</v>
      </c>
      <c r="D28110" t="s">
        <v>12743</v>
      </c>
    </row>
    <row r="28111" spans="1:4" x14ac:dyDescent="0.25">
      <c r="A28111" s="2">
        <v>44856.604861111111</v>
      </c>
      <c r="B28111" t="s">
        <v>176</v>
      </c>
      <c r="D28111" t="s">
        <v>12819</v>
      </c>
    </row>
    <row r="28112" spans="1:4" x14ac:dyDescent="0.25">
      <c r="A28112" s="2">
        <v>44856.604861111111</v>
      </c>
      <c r="B28112" t="s">
        <v>179</v>
      </c>
      <c r="D28112" t="s">
        <v>5052</v>
      </c>
    </row>
    <row r="28113" spans="1:4" x14ac:dyDescent="0.25">
      <c r="A28113" s="2">
        <v>44856.604861111111</v>
      </c>
      <c r="B28113" t="s">
        <v>179</v>
      </c>
      <c r="D28113" t="s">
        <v>1848</v>
      </c>
    </row>
    <row r="28114" spans="1:4" x14ac:dyDescent="0.25">
      <c r="A28114" s="2">
        <v>44856.604861111111</v>
      </c>
      <c r="B28114" t="s">
        <v>179</v>
      </c>
      <c r="D28114" t="s">
        <v>12743</v>
      </c>
    </row>
    <row r="28115" spans="1:4" x14ac:dyDescent="0.25">
      <c r="A28115" s="2">
        <v>44856.604861111111</v>
      </c>
      <c r="B28115" t="s">
        <v>179</v>
      </c>
      <c r="D28115" t="s">
        <v>12819</v>
      </c>
    </row>
    <row r="28116" spans="1:4" x14ac:dyDescent="0.25">
      <c r="A28116" s="2">
        <v>44856.604861111111</v>
      </c>
      <c r="B28116" t="s">
        <v>179</v>
      </c>
      <c r="D28116" t="s">
        <v>12760</v>
      </c>
    </row>
    <row r="28117" spans="1:4" x14ac:dyDescent="0.25">
      <c r="A28117" s="2">
        <v>44856.604861111111</v>
      </c>
      <c r="B28117" t="s">
        <v>179</v>
      </c>
      <c r="D28117" t="s">
        <v>12742</v>
      </c>
    </row>
    <row r="28118" spans="1:4" x14ac:dyDescent="0.25">
      <c r="A28118" s="2">
        <v>44856.605555555558</v>
      </c>
      <c r="B28118" t="s">
        <v>176</v>
      </c>
      <c r="C28118" t="s">
        <v>14218</v>
      </c>
    </row>
    <row r="28119" spans="1:4" x14ac:dyDescent="0.25">
      <c r="A28119" s="2">
        <v>44856.605555555558</v>
      </c>
      <c r="B28119" t="s">
        <v>176</v>
      </c>
      <c r="C28119" t="s">
        <v>14219</v>
      </c>
    </row>
    <row r="28120" spans="1:4" x14ac:dyDescent="0.25">
      <c r="A28120" s="2">
        <v>44856.605555555558</v>
      </c>
      <c r="B28120" t="s">
        <v>168</v>
      </c>
      <c r="C28120" t="s">
        <v>7864</v>
      </c>
    </row>
    <row r="28121" spans="1:4" x14ac:dyDescent="0.25">
      <c r="A28121" s="2">
        <v>44856.605555555558</v>
      </c>
      <c r="B28121" t="s">
        <v>176</v>
      </c>
      <c r="D28121" t="s">
        <v>12760</v>
      </c>
    </row>
    <row r="28122" spans="1:4" x14ac:dyDescent="0.25">
      <c r="A28122" s="2">
        <v>44856.605555555558</v>
      </c>
      <c r="B28122" t="s">
        <v>176</v>
      </c>
      <c r="D28122" t="s">
        <v>12742</v>
      </c>
    </row>
    <row r="28123" spans="1:4" x14ac:dyDescent="0.25">
      <c r="A28123" s="2">
        <v>44856.605555555558</v>
      </c>
      <c r="B28123" t="s">
        <v>168</v>
      </c>
      <c r="D28123" t="s">
        <v>5058</v>
      </c>
    </row>
    <row r="28124" spans="1:4" x14ac:dyDescent="0.25">
      <c r="A28124" s="2">
        <v>44856.606249999997</v>
      </c>
      <c r="B28124" t="s">
        <v>176</v>
      </c>
      <c r="C28124" t="s">
        <v>194</v>
      </c>
    </row>
    <row r="28125" spans="1:4" x14ac:dyDescent="0.25">
      <c r="A28125" s="2">
        <v>44856.606249999997</v>
      </c>
      <c r="B28125" t="s">
        <v>176</v>
      </c>
      <c r="C28125" t="s">
        <v>1249</v>
      </c>
    </row>
    <row r="28126" spans="1:4" x14ac:dyDescent="0.25">
      <c r="A28126" s="2">
        <v>44856.606249999997</v>
      </c>
      <c r="B28126" t="s">
        <v>176</v>
      </c>
      <c r="C28126" t="s">
        <v>9801</v>
      </c>
    </row>
    <row r="28127" spans="1:4" x14ac:dyDescent="0.25">
      <c r="A28127" s="2">
        <v>44856.606249999997</v>
      </c>
      <c r="B28127" t="s">
        <v>966</v>
      </c>
      <c r="C28127" t="s">
        <v>1249</v>
      </c>
    </row>
    <row r="28128" spans="1:4" x14ac:dyDescent="0.25">
      <c r="A28128" s="2">
        <v>44856.606249999997</v>
      </c>
      <c r="B28128" t="s">
        <v>966</v>
      </c>
      <c r="C28128" t="s">
        <v>1249</v>
      </c>
    </row>
    <row r="28129" spans="1:4" x14ac:dyDescent="0.25">
      <c r="A28129" s="2">
        <v>44856.606249999997</v>
      </c>
      <c r="B28129" t="s">
        <v>176</v>
      </c>
      <c r="D28129" t="s">
        <v>12739</v>
      </c>
    </row>
    <row r="28130" spans="1:4" x14ac:dyDescent="0.25">
      <c r="A28130" s="2">
        <v>44856.606249999997</v>
      </c>
      <c r="B28130" t="s">
        <v>176</v>
      </c>
      <c r="D28130" t="s">
        <v>1850</v>
      </c>
    </row>
    <row r="28131" spans="1:4" x14ac:dyDescent="0.25">
      <c r="A28131" s="2">
        <v>44856.606249999997</v>
      </c>
      <c r="B28131" t="s">
        <v>176</v>
      </c>
      <c r="D28131" t="s">
        <v>1877</v>
      </c>
    </row>
    <row r="28132" spans="1:4" x14ac:dyDescent="0.25">
      <c r="A28132" s="2">
        <v>44856.606249999997</v>
      </c>
      <c r="B28132" t="s">
        <v>966</v>
      </c>
      <c r="D28132" t="s">
        <v>5060</v>
      </c>
    </row>
    <row r="28133" spans="1:4" x14ac:dyDescent="0.25">
      <c r="A28133" s="2">
        <v>44856.606249999997</v>
      </c>
      <c r="B28133" t="s">
        <v>966</v>
      </c>
      <c r="D28133" t="s">
        <v>1848</v>
      </c>
    </row>
    <row r="28134" spans="1:4" x14ac:dyDescent="0.25">
      <c r="A28134" s="2">
        <v>44856.606944444444</v>
      </c>
      <c r="B28134" t="s">
        <v>966</v>
      </c>
      <c r="C28134" t="s">
        <v>15087</v>
      </c>
    </row>
    <row r="28135" spans="1:4" x14ac:dyDescent="0.25">
      <c r="A28135" s="2">
        <v>44856.606944444444</v>
      </c>
      <c r="B28135" t="s">
        <v>966</v>
      </c>
      <c r="C28135" t="s">
        <v>6386</v>
      </c>
    </row>
    <row r="28136" spans="1:4" x14ac:dyDescent="0.25">
      <c r="A28136" s="2">
        <v>44856.606944444444</v>
      </c>
      <c r="B28136" t="s">
        <v>966</v>
      </c>
      <c r="C28136" t="s">
        <v>8073</v>
      </c>
    </row>
    <row r="28137" spans="1:4" x14ac:dyDescent="0.25">
      <c r="A28137" s="2">
        <v>44856.606944444444</v>
      </c>
      <c r="B28137" t="s">
        <v>966</v>
      </c>
      <c r="C28137" t="s">
        <v>8166</v>
      </c>
    </row>
    <row r="28138" spans="1:4" x14ac:dyDescent="0.25">
      <c r="A28138" s="2">
        <v>44856.606944444444</v>
      </c>
      <c r="B28138" t="s">
        <v>966</v>
      </c>
      <c r="D28138" t="s">
        <v>12739</v>
      </c>
    </row>
    <row r="28139" spans="1:4" x14ac:dyDescent="0.25">
      <c r="A28139" s="2">
        <v>44856.606944444444</v>
      </c>
      <c r="B28139" t="s">
        <v>966</v>
      </c>
      <c r="D28139" t="s">
        <v>1850</v>
      </c>
    </row>
    <row r="28140" spans="1:4" x14ac:dyDescent="0.25">
      <c r="A28140" s="2">
        <v>44856.606944444444</v>
      </c>
      <c r="B28140" t="s">
        <v>966</v>
      </c>
      <c r="D28140" t="s">
        <v>12760</v>
      </c>
    </row>
    <row r="28141" spans="1:4" x14ac:dyDescent="0.25">
      <c r="A28141" s="2">
        <v>44856.606944444444</v>
      </c>
      <c r="B28141" t="s">
        <v>966</v>
      </c>
      <c r="D28141" t="s">
        <v>12742</v>
      </c>
    </row>
    <row r="28142" spans="1:4" x14ac:dyDescent="0.25">
      <c r="A28142" s="2">
        <v>44856.609722222223</v>
      </c>
      <c r="B28142" t="s">
        <v>10298</v>
      </c>
      <c r="C28142" t="s">
        <v>14923</v>
      </c>
    </row>
    <row r="28143" spans="1:4" x14ac:dyDescent="0.25">
      <c r="A28143" s="2">
        <v>44856.609722222223</v>
      </c>
      <c r="B28143" t="s">
        <v>10298</v>
      </c>
      <c r="D28143" t="s">
        <v>4999</v>
      </c>
    </row>
    <row r="28144" spans="1:4" x14ac:dyDescent="0.25">
      <c r="A28144" s="2">
        <v>44856.61041666667</v>
      </c>
      <c r="B28144" t="s">
        <v>10298</v>
      </c>
      <c r="C28144" t="s">
        <v>14924</v>
      </c>
    </row>
    <row r="28145" spans="1:4" x14ac:dyDescent="0.25">
      <c r="A28145" s="2">
        <v>44856.61041666667</v>
      </c>
      <c r="B28145" t="s">
        <v>170</v>
      </c>
      <c r="C28145" t="s">
        <v>6526</v>
      </c>
    </row>
    <row r="28146" spans="1:4" x14ac:dyDescent="0.25">
      <c r="A28146" s="2">
        <v>44856.61041666667</v>
      </c>
      <c r="B28146" t="s">
        <v>170</v>
      </c>
      <c r="C28146" t="s">
        <v>15088</v>
      </c>
    </row>
    <row r="28147" spans="1:4" x14ac:dyDescent="0.25">
      <c r="A28147" s="2">
        <v>44856.61041666667</v>
      </c>
      <c r="B28147" t="s">
        <v>10298</v>
      </c>
      <c r="D28147" t="s">
        <v>12739</v>
      </c>
    </row>
    <row r="28148" spans="1:4" x14ac:dyDescent="0.25">
      <c r="A28148" s="2">
        <v>44856.61041666667</v>
      </c>
      <c r="B28148" t="s">
        <v>170</v>
      </c>
      <c r="D28148" t="s">
        <v>5024</v>
      </c>
    </row>
    <row r="28149" spans="1:4" x14ac:dyDescent="0.25">
      <c r="A28149" s="2">
        <v>44856.61041666667</v>
      </c>
      <c r="B28149" t="s">
        <v>170</v>
      </c>
      <c r="D28149" t="s">
        <v>12760</v>
      </c>
    </row>
    <row r="28150" spans="1:4" x14ac:dyDescent="0.25">
      <c r="A28150" s="2">
        <v>44856.611111111109</v>
      </c>
      <c r="B28150" t="s">
        <v>10298</v>
      </c>
      <c r="C28150" t="s">
        <v>14925</v>
      </c>
    </row>
    <row r="28151" spans="1:4" x14ac:dyDescent="0.25">
      <c r="A28151" s="2">
        <v>44856.611111111109</v>
      </c>
      <c r="B28151" t="s">
        <v>10298</v>
      </c>
      <c r="C28151" t="s">
        <v>14926</v>
      </c>
    </row>
    <row r="28152" spans="1:4" x14ac:dyDescent="0.25">
      <c r="A28152" s="2">
        <v>44856.611111111109</v>
      </c>
      <c r="B28152" t="s">
        <v>10298</v>
      </c>
      <c r="D28152" t="s">
        <v>1897</v>
      </c>
    </row>
    <row r="28153" spans="1:4" x14ac:dyDescent="0.25">
      <c r="A28153" s="2">
        <v>44856.611111111109</v>
      </c>
      <c r="B28153" t="s">
        <v>10298</v>
      </c>
      <c r="D28153" t="s">
        <v>12824</v>
      </c>
    </row>
    <row r="28154" spans="1:4" x14ac:dyDescent="0.25">
      <c r="A28154" s="2">
        <v>44856.611805555556</v>
      </c>
      <c r="B28154" t="s">
        <v>10298</v>
      </c>
      <c r="C28154" t="s">
        <v>14927</v>
      </c>
    </row>
    <row r="28155" spans="1:4" x14ac:dyDescent="0.25">
      <c r="A28155" s="2">
        <v>44856.612500000003</v>
      </c>
      <c r="B28155" t="s">
        <v>10298</v>
      </c>
      <c r="C28155" t="s">
        <v>14928</v>
      </c>
    </row>
    <row r="28156" spans="1:4" x14ac:dyDescent="0.25">
      <c r="A28156" s="2">
        <v>44856.612500000003</v>
      </c>
      <c r="B28156" t="s">
        <v>10298</v>
      </c>
      <c r="D28156" t="s">
        <v>12742</v>
      </c>
    </row>
    <row r="28157" spans="1:4" x14ac:dyDescent="0.25">
      <c r="A28157" s="2">
        <v>44856.612500000003</v>
      </c>
      <c r="B28157" t="s">
        <v>10298</v>
      </c>
      <c r="D28157" t="s">
        <v>12743</v>
      </c>
    </row>
    <row r="28158" spans="1:4" x14ac:dyDescent="0.25">
      <c r="A28158" s="2">
        <v>44856.613194444442</v>
      </c>
      <c r="B28158" t="s">
        <v>10298</v>
      </c>
      <c r="C28158" t="s">
        <v>14929</v>
      </c>
    </row>
    <row r="28159" spans="1:4" x14ac:dyDescent="0.25">
      <c r="A28159" s="2">
        <v>44856.613194444442</v>
      </c>
      <c r="B28159" t="s">
        <v>10298</v>
      </c>
      <c r="C28159" t="s">
        <v>14930</v>
      </c>
    </row>
    <row r="28160" spans="1:4" x14ac:dyDescent="0.25">
      <c r="A28160" s="2">
        <v>44856.613194444442</v>
      </c>
      <c r="B28160" t="s">
        <v>10298</v>
      </c>
      <c r="D28160" t="s">
        <v>12742</v>
      </c>
    </row>
    <row r="28161" spans="1:4" x14ac:dyDescent="0.25">
      <c r="A28161" s="2">
        <v>44856.613194444442</v>
      </c>
      <c r="B28161" t="s">
        <v>10298</v>
      </c>
      <c r="D28161" t="s">
        <v>1008</v>
      </c>
    </row>
    <row r="28162" spans="1:4" x14ac:dyDescent="0.25">
      <c r="A28162" s="2">
        <v>44856.613888888889</v>
      </c>
      <c r="B28162" t="s">
        <v>10298</v>
      </c>
      <c r="C28162" t="s">
        <v>14931</v>
      </c>
    </row>
    <row r="28163" spans="1:4" x14ac:dyDescent="0.25">
      <c r="A28163" s="2">
        <v>44856.613888888889</v>
      </c>
      <c r="B28163" t="s">
        <v>10298</v>
      </c>
      <c r="C28163" t="s">
        <v>14932</v>
      </c>
    </row>
    <row r="28164" spans="1:4" x14ac:dyDescent="0.25">
      <c r="A28164" s="2">
        <v>44856.613888888889</v>
      </c>
      <c r="B28164" t="s">
        <v>10298</v>
      </c>
      <c r="C28164" t="s">
        <v>14933</v>
      </c>
    </row>
    <row r="28165" spans="1:4" x14ac:dyDescent="0.25">
      <c r="A28165" s="2">
        <v>44856.613888888889</v>
      </c>
      <c r="B28165" t="s">
        <v>10298</v>
      </c>
      <c r="D28165" t="s">
        <v>852</v>
      </c>
    </row>
    <row r="28166" spans="1:4" x14ac:dyDescent="0.25">
      <c r="A28166" s="2">
        <v>44856.613888888889</v>
      </c>
      <c r="B28166" t="s">
        <v>10298</v>
      </c>
      <c r="D28166" t="s">
        <v>901</v>
      </c>
    </row>
    <row r="28167" spans="1:4" x14ac:dyDescent="0.25">
      <c r="A28167" s="2">
        <v>44856.613888888889</v>
      </c>
      <c r="B28167" t="s">
        <v>10298</v>
      </c>
      <c r="D28167" t="s">
        <v>850</v>
      </c>
    </row>
    <row r="28168" spans="1:4" x14ac:dyDescent="0.25">
      <c r="A28168" s="2">
        <v>44856.614583333336</v>
      </c>
      <c r="B28168" t="s">
        <v>10298</v>
      </c>
      <c r="C28168" t="s">
        <v>14934</v>
      </c>
    </row>
    <row r="28169" spans="1:4" x14ac:dyDescent="0.25">
      <c r="A28169" s="2">
        <v>44856.614583333336</v>
      </c>
      <c r="B28169" t="s">
        <v>10298</v>
      </c>
      <c r="C28169" t="s">
        <v>14935</v>
      </c>
    </row>
    <row r="28170" spans="1:4" x14ac:dyDescent="0.25">
      <c r="A28170" s="2">
        <v>44856.614583333336</v>
      </c>
      <c r="B28170" t="s">
        <v>10298</v>
      </c>
      <c r="C28170" t="s">
        <v>14936</v>
      </c>
    </row>
    <row r="28171" spans="1:4" x14ac:dyDescent="0.25">
      <c r="A28171" s="2">
        <v>44856.614583333336</v>
      </c>
      <c r="B28171" t="s">
        <v>10298</v>
      </c>
      <c r="D28171" t="s">
        <v>5021</v>
      </c>
    </row>
    <row r="28172" spans="1:4" x14ac:dyDescent="0.25">
      <c r="A28172" s="2">
        <v>44856.614583333336</v>
      </c>
      <c r="B28172" t="s">
        <v>10298</v>
      </c>
      <c r="D28172" t="s">
        <v>899</v>
      </c>
    </row>
    <row r="28173" spans="1:4" x14ac:dyDescent="0.25">
      <c r="A28173" s="2">
        <v>44856.614583333336</v>
      </c>
      <c r="B28173" t="s">
        <v>10298</v>
      </c>
      <c r="D28173" t="s">
        <v>828</v>
      </c>
    </row>
    <row r="28174" spans="1:4" x14ac:dyDescent="0.25">
      <c r="A28174" s="2">
        <v>44856.615277777775</v>
      </c>
      <c r="B28174" t="s">
        <v>10298</v>
      </c>
      <c r="C28174" t="s">
        <v>14937</v>
      </c>
    </row>
    <row r="28175" spans="1:4" x14ac:dyDescent="0.25">
      <c r="A28175" s="2">
        <v>44856.615277777775</v>
      </c>
      <c r="B28175" t="s">
        <v>10298</v>
      </c>
      <c r="D28175" t="s">
        <v>12857</v>
      </c>
    </row>
    <row r="28176" spans="1:4" x14ac:dyDescent="0.25">
      <c r="A28176" s="2">
        <v>44856.615972222222</v>
      </c>
      <c r="B28176" t="s">
        <v>10298</v>
      </c>
      <c r="C28176" t="s">
        <v>14938</v>
      </c>
    </row>
    <row r="28177" spans="1:4" x14ac:dyDescent="0.25">
      <c r="A28177" s="2">
        <v>44856.615972222222</v>
      </c>
      <c r="B28177" t="s">
        <v>10298</v>
      </c>
      <c r="D28177" t="s">
        <v>894</v>
      </c>
    </row>
    <row r="28178" spans="1:4" x14ac:dyDescent="0.25">
      <c r="A28178" s="2">
        <v>44856.616666666669</v>
      </c>
      <c r="B28178" t="s">
        <v>10298</v>
      </c>
      <c r="C28178" t="s">
        <v>14939</v>
      </c>
    </row>
    <row r="28179" spans="1:4" x14ac:dyDescent="0.25">
      <c r="A28179" s="2">
        <v>44856.616666666669</v>
      </c>
      <c r="B28179" t="s">
        <v>10298</v>
      </c>
      <c r="C28179" t="s">
        <v>14940</v>
      </c>
    </row>
    <row r="28180" spans="1:4" x14ac:dyDescent="0.25">
      <c r="A28180" s="2">
        <v>44856.616666666669</v>
      </c>
      <c r="B28180" t="s">
        <v>10298</v>
      </c>
      <c r="C28180" t="s">
        <v>14941</v>
      </c>
    </row>
    <row r="28181" spans="1:4" x14ac:dyDescent="0.25">
      <c r="A28181" s="2">
        <v>44856.616666666669</v>
      </c>
      <c r="B28181" t="s">
        <v>10298</v>
      </c>
      <c r="D28181" t="s">
        <v>825</v>
      </c>
    </row>
    <row r="28182" spans="1:4" x14ac:dyDescent="0.25">
      <c r="A28182" s="2">
        <v>44856.616666666669</v>
      </c>
      <c r="B28182" t="s">
        <v>10298</v>
      </c>
      <c r="D28182" t="s">
        <v>853</v>
      </c>
    </row>
    <row r="28183" spans="1:4" x14ac:dyDescent="0.25">
      <c r="A28183" s="2">
        <v>44856.616666666669</v>
      </c>
      <c r="B28183" t="s">
        <v>10298</v>
      </c>
      <c r="D28183" t="s">
        <v>842</v>
      </c>
    </row>
    <row r="28184" spans="1:4" x14ac:dyDescent="0.25">
      <c r="A28184" s="2">
        <v>44856.617361111108</v>
      </c>
      <c r="B28184" t="s">
        <v>10298</v>
      </c>
      <c r="C28184" t="s">
        <v>14942</v>
      </c>
    </row>
    <row r="28185" spans="1:4" x14ac:dyDescent="0.25">
      <c r="A28185" s="2">
        <v>44856.617361111108</v>
      </c>
      <c r="B28185" t="s">
        <v>10298</v>
      </c>
      <c r="C28185" t="s">
        <v>14943</v>
      </c>
    </row>
    <row r="28186" spans="1:4" x14ac:dyDescent="0.25">
      <c r="A28186" s="2">
        <v>44856.617361111108</v>
      </c>
      <c r="B28186" t="s">
        <v>10298</v>
      </c>
      <c r="C28186" t="s">
        <v>14944</v>
      </c>
    </row>
    <row r="28187" spans="1:4" x14ac:dyDescent="0.25">
      <c r="A28187" s="2">
        <v>44856.617361111108</v>
      </c>
      <c r="B28187" t="s">
        <v>10298</v>
      </c>
      <c r="C28187" t="s">
        <v>14945</v>
      </c>
    </row>
    <row r="28188" spans="1:4" x14ac:dyDescent="0.25">
      <c r="A28188" s="2">
        <v>44856.617361111108</v>
      </c>
      <c r="B28188" t="s">
        <v>10298</v>
      </c>
      <c r="D28188" t="s">
        <v>1050</v>
      </c>
    </row>
    <row r="28189" spans="1:4" x14ac:dyDescent="0.25">
      <c r="A28189" s="2">
        <v>44856.617361111108</v>
      </c>
      <c r="B28189" t="s">
        <v>10298</v>
      </c>
      <c r="D28189" t="s">
        <v>908</v>
      </c>
    </row>
    <row r="28190" spans="1:4" x14ac:dyDescent="0.25">
      <c r="A28190" s="2">
        <v>44856.617361111108</v>
      </c>
      <c r="B28190" t="s">
        <v>10298</v>
      </c>
      <c r="D28190" t="s">
        <v>848</v>
      </c>
    </row>
    <row r="28191" spans="1:4" x14ac:dyDescent="0.25">
      <c r="A28191" s="2">
        <v>44856.617361111108</v>
      </c>
      <c r="B28191" t="s">
        <v>10298</v>
      </c>
      <c r="D28191" t="s">
        <v>849</v>
      </c>
    </row>
    <row r="28192" spans="1:4" x14ac:dyDescent="0.25">
      <c r="A28192" s="2">
        <v>44856.711805555555</v>
      </c>
      <c r="B28192" t="s">
        <v>1131</v>
      </c>
      <c r="C28192" t="s">
        <v>13524</v>
      </c>
    </row>
    <row r="28193" spans="1:4" x14ac:dyDescent="0.25">
      <c r="A28193" s="2">
        <v>44856.711805555555</v>
      </c>
      <c r="B28193" t="s">
        <v>1131</v>
      </c>
      <c r="C28193" t="s">
        <v>13525</v>
      </c>
    </row>
    <row r="28194" spans="1:4" x14ac:dyDescent="0.25">
      <c r="A28194" s="2">
        <v>44856.711805555555</v>
      </c>
      <c r="B28194" t="s">
        <v>1131</v>
      </c>
      <c r="D28194" t="s">
        <v>5029</v>
      </c>
    </row>
    <row r="28195" spans="1:4" x14ac:dyDescent="0.25">
      <c r="A28195" s="2">
        <v>44856.711805555555</v>
      </c>
      <c r="B28195" t="s">
        <v>1131</v>
      </c>
      <c r="D28195" t="s">
        <v>12760</v>
      </c>
    </row>
    <row r="28196" spans="1:4" x14ac:dyDescent="0.25">
      <c r="A28196" s="2">
        <v>44856.717361111114</v>
      </c>
      <c r="B28196" t="s">
        <v>176</v>
      </c>
      <c r="C28196" t="s">
        <v>13526</v>
      </c>
    </row>
    <row r="28197" spans="1:4" x14ac:dyDescent="0.25">
      <c r="A28197" s="2">
        <v>44856.717361111114</v>
      </c>
      <c r="B28197" t="s">
        <v>176</v>
      </c>
      <c r="D28197" t="s">
        <v>1876</v>
      </c>
    </row>
    <row r="28198" spans="1:4" x14ac:dyDescent="0.25">
      <c r="A28198" s="2">
        <v>44856.718055555553</v>
      </c>
      <c r="B28198" t="s">
        <v>176</v>
      </c>
      <c r="C28198" t="s">
        <v>13527</v>
      </c>
    </row>
    <row r="28199" spans="1:4" x14ac:dyDescent="0.25">
      <c r="A28199" s="2">
        <v>44856.718055555553</v>
      </c>
      <c r="B28199" t="s">
        <v>176</v>
      </c>
      <c r="D28199" t="s">
        <v>12760</v>
      </c>
    </row>
    <row r="28200" spans="1:4" x14ac:dyDescent="0.25">
      <c r="A28200" s="2">
        <v>44856.722222222219</v>
      </c>
      <c r="B28200" t="s">
        <v>176</v>
      </c>
      <c r="C28200" t="s">
        <v>13528</v>
      </c>
    </row>
    <row r="28201" spans="1:4" x14ac:dyDescent="0.25">
      <c r="A28201" s="2">
        <v>44856.722222222219</v>
      </c>
      <c r="B28201" t="s">
        <v>176</v>
      </c>
      <c r="C28201" t="s">
        <v>13529</v>
      </c>
    </row>
    <row r="28202" spans="1:4" x14ac:dyDescent="0.25">
      <c r="A28202" s="2">
        <v>44856.722222222219</v>
      </c>
      <c r="B28202" t="s">
        <v>176</v>
      </c>
      <c r="D28202" t="s">
        <v>12742</v>
      </c>
    </row>
    <row r="28203" spans="1:4" x14ac:dyDescent="0.25">
      <c r="A28203" s="2">
        <v>44856.722222222219</v>
      </c>
      <c r="B28203" t="s">
        <v>176</v>
      </c>
      <c r="D28203" t="s">
        <v>12842</v>
      </c>
    </row>
    <row r="28204" spans="1:4" x14ac:dyDescent="0.25">
      <c r="A28204" s="2">
        <v>44856.722916666666</v>
      </c>
      <c r="B28204" t="s">
        <v>176</v>
      </c>
      <c r="C28204" t="s">
        <v>13530</v>
      </c>
    </row>
    <row r="28205" spans="1:4" x14ac:dyDescent="0.25">
      <c r="A28205" s="2">
        <v>44856.722916666666</v>
      </c>
      <c r="B28205" t="s">
        <v>176</v>
      </c>
      <c r="C28205" t="s">
        <v>13531</v>
      </c>
    </row>
    <row r="28206" spans="1:4" x14ac:dyDescent="0.25">
      <c r="A28206" s="2">
        <v>44856.722916666666</v>
      </c>
      <c r="B28206" t="s">
        <v>176</v>
      </c>
      <c r="D28206" t="s">
        <v>12742</v>
      </c>
    </row>
    <row r="28207" spans="1:4" x14ac:dyDescent="0.25">
      <c r="A28207" s="2">
        <v>44856.722916666666</v>
      </c>
      <c r="B28207" t="s">
        <v>176</v>
      </c>
      <c r="D28207" t="s">
        <v>1877</v>
      </c>
    </row>
    <row r="28208" spans="1:4" x14ac:dyDescent="0.25">
      <c r="A28208" s="2">
        <v>44856.723611111112</v>
      </c>
      <c r="B28208" t="s">
        <v>176</v>
      </c>
      <c r="C28208" t="s">
        <v>13532</v>
      </c>
    </row>
    <row r="28209" spans="1:4" x14ac:dyDescent="0.25">
      <c r="A28209" s="2">
        <v>44856.723611111112</v>
      </c>
      <c r="B28209" t="s">
        <v>176</v>
      </c>
      <c r="C28209" t="s">
        <v>13533</v>
      </c>
    </row>
    <row r="28210" spans="1:4" x14ac:dyDescent="0.25">
      <c r="A28210" s="2">
        <v>44856.723611111112</v>
      </c>
      <c r="B28210" t="s">
        <v>176</v>
      </c>
      <c r="D28210" t="s">
        <v>12739</v>
      </c>
    </row>
    <row r="28211" spans="1:4" x14ac:dyDescent="0.25">
      <c r="A28211" s="2">
        <v>44856.723611111112</v>
      </c>
      <c r="B28211" t="s">
        <v>176</v>
      </c>
      <c r="D28211" t="s">
        <v>5021</v>
      </c>
    </row>
    <row r="28212" spans="1:4" x14ac:dyDescent="0.25">
      <c r="A28212" s="2">
        <v>44856.724305555559</v>
      </c>
      <c r="B28212" t="s">
        <v>176</v>
      </c>
      <c r="C28212" t="s">
        <v>13534</v>
      </c>
    </row>
    <row r="28213" spans="1:4" x14ac:dyDescent="0.25">
      <c r="A28213" s="2">
        <v>44856.724305555559</v>
      </c>
      <c r="B28213" t="s">
        <v>176</v>
      </c>
      <c r="C28213" t="s">
        <v>13535</v>
      </c>
    </row>
    <row r="28214" spans="1:4" x14ac:dyDescent="0.25">
      <c r="A28214" s="2">
        <v>44856.724305555559</v>
      </c>
      <c r="B28214" t="s">
        <v>176</v>
      </c>
      <c r="D28214" t="s">
        <v>1854</v>
      </c>
    </row>
    <row r="28215" spans="1:4" x14ac:dyDescent="0.25">
      <c r="A28215" s="2">
        <v>44856.724305555559</v>
      </c>
      <c r="B28215" t="s">
        <v>176</v>
      </c>
      <c r="D28215" t="s">
        <v>844</v>
      </c>
    </row>
    <row r="28216" spans="1:4" x14ac:dyDescent="0.25">
      <c r="A28216" s="2">
        <v>44856.724999999999</v>
      </c>
      <c r="B28216" t="s">
        <v>176</v>
      </c>
      <c r="C28216" t="s">
        <v>13536</v>
      </c>
    </row>
    <row r="28217" spans="1:4" x14ac:dyDescent="0.25">
      <c r="A28217" s="2">
        <v>44856.724999999999</v>
      </c>
      <c r="B28217" t="s">
        <v>176</v>
      </c>
      <c r="D28217" t="s">
        <v>845</v>
      </c>
    </row>
    <row r="28218" spans="1:4" x14ac:dyDescent="0.25">
      <c r="A28218" s="2">
        <v>44856.727777777778</v>
      </c>
      <c r="B28218" t="s">
        <v>162</v>
      </c>
      <c r="C28218" t="s">
        <v>14263</v>
      </c>
    </row>
    <row r="28219" spans="1:4" x14ac:dyDescent="0.25">
      <c r="A28219" s="2">
        <v>44856.727777777778</v>
      </c>
      <c r="B28219" t="s">
        <v>162</v>
      </c>
      <c r="D28219" t="s">
        <v>5030</v>
      </c>
    </row>
    <row r="28220" spans="1:4" x14ac:dyDescent="0.25">
      <c r="A28220" s="2">
        <v>44856.728472222225</v>
      </c>
      <c r="B28220" t="s">
        <v>162</v>
      </c>
      <c r="C28220" t="s">
        <v>14264</v>
      </c>
    </row>
    <row r="28221" spans="1:4" x14ac:dyDescent="0.25">
      <c r="A28221" s="2">
        <v>44856.728472222225</v>
      </c>
      <c r="B28221" t="s">
        <v>162</v>
      </c>
      <c r="D28221" t="s">
        <v>12743</v>
      </c>
    </row>
    <row r="28222" spans="1:4" x14ac:dyDescent="0.25">
      <c r="A28222" s="2">
        <v>44856.729861111111</v>
      </c>
      <c r="B28222" t="s">
        <v>162</v>
      </c>
      <c r="C28222" t="s">
        <v>14265</v>
      </c>
    </row>
    <row r="28223" spans="1:4" x14ac:dyDescent="0.25">
      <c r="A28223" s="2">
        <v>44856.729861111111</v>
      </c>
      <c r="B28223" t="s">
        <v>162</v>
      </c>
      <c r="D28223" t="s">
        <v>12742</v>
      </c>
    </row>
    <row r="28224" spans="1:4" x14ac:dyDescent="0.25">
      <c r="A28224" s="2">
        <v>44856.986111111109</v>
      </c>
      <c r="B28224" t="s">
        <v>1115</v>
      </c>
      <c r="C28224" t="s">
        <v>6386</v>
      </c>
    </row>
    <row r="28225" spans="1:4" x14ac:dyDescent="0.25">
      <c r="A28225" s="2">
        <v>44856.986111111109</v>
      </c>
      <c r="B28225" t="s">
        <v>1115</v>
      </c>
      <c r="D28225" t="s">
        <v>5006</v>
      </c>
    </row>
    <row r="28226" spans="1:4" x14ac:dyDescent="0.25">
      <c r="A28226" s="2">
        <v>44856.986805555556</v>
      </c>
      <c r="B28226" t="s">
        <v>1115</v>
      </c>
      <c r="C28226" t="s">
        <v>6386</v>
      </c>
    </row>
    <row r="28227" spans="1:4" x14ac:dyDescent="0.25">
      <c r="A28227" s="2">
        <v>44856.986805555556</v>
      </c>
      <c r="B28227" t="s">
        <v>1115</v>
      </c>
      <c r="D28227" t="s">
        <v>1848</v>
      </c>
    </row>
    <row r="28228" spans="1:4" x14ac:dyDescent="0.25">
      <c r="A28228" s="2">
        <v>44856.988194444442</v>
      </c>
      <c r="B28228" t="s">
        <v>1115</v>
      </c>
      <c r="C28228" t="s">
        <v>12875</v>
      </c>
    </row>
    <row r="28229" spans="1:4" x14ac:dyDescent="0.25">
      <c r="A28229" s="2">
        <v>44856.988194444442</v>
      </c>
      <c r="B28229" t="s">
        <v>1115</v>
      </c>
      <c r="C28229" t="s">
        <v>6386</v>
      </c>
    </row>
    <row r="28230" spans="1:4" x14ac:dyDescent="0.25">
      <c r="A28230" s="2">
        <v>44856.988194444442</v>
      </c>
      <c r="B28230" t="s">
        <v>1115</v>
      </c>
      <c r="C28230" t="s">
        <v>12876</v>
      </c>
    </row>
    <row r="28231" spans="1:4" x14ac:dyDescent="0.25">
      <c r="A28231" s="2">
        <v>44856.988194444442</v>
      </c>
      <c r="B28231" t="s">
        <v>1115</v>
      </c>
      <c r="C28231" t="s">
        <v>6386</v>
      </c>
    </row>
    <row r="28232" spans="1:4" x14ac:dyDescent="0.25">
      <c r="A28232" s="2">
        <v>44856.988194444442</v>
      </c>
      <c r="B28232" t="s">
        <v>1115</v>
      </c>
      <c r="D28232" t="s">
        <v>12739</v>
      </c>
    </row>
    <row r="28233" spans="1:4" x14ac:dyDescent="0.25">
      <c r="A28233" s="2">
        <v>44856.988194444442</v>
      </c>
      <c r="B28233" t="s">
        <v>1115</v>
      </c>
      <c r="D28233" t="s">
        <v>1850</v>
      </c>
    </row>
    <row r="28234" spans="1:4" x14ac:dyDescent="0.25">
      <c r="A28234" s="2">
        <v>44856.988194444442</v>
      </c>
      <c r="B28234" t="s">
        <v>1115</v>
      </c>
      <c r="D28234" t="s">
        <v>1888</v>
      </c>
    </row>
    <row r="28235" spans="1:4" x14ac:dyDescent="0.25">
      <c r="A28235" s="2">
        <v>44856.988194444442</v>
      </c>
      <c r="B28235" t="s">
        <v>1115</v>
      </c>
      <c r="D28235" t="s">
        <v>1852</v>
      </c>
    </row>
    <row r="28236" spans="1:4" x14ac:dyDescent="0.25">
      <c r="A28236" s="2">
        <v>44856.988888888889</v>
      </c>
      <c r="B28236" t="s">
        <v>1115</v>
      </c>
      <c r="C28236" t="s">
        <v>12877</v>
      </c>
    </row>
    <row r="28237" spans="1:4" x14ac:dyDescent="0.25">
      <c r="A28237" s="2">
        <v>44856.988888888889</v>
      </c>
      <c r="B28237" t="s">
        <v>1115</v>
      </c>
      <c r="C28237" t="s">
        <v>12878</v>
      </c>
    </row>
    <row r="28238" spans="1:4" x14ac:dyDescent="0.25">
      <c r="A28238" s="2">
        <v>44856.988888888889</v>
      </c>
      <c r="B28238" t="s">
        <v>1115</v>
      </c>
      <c r="C28238" t="s">
        <v>1538</v>
      </c>
    </row>
    <row r="28239" spans="1:4" x14ac:dyDescent="0.25">
      <c r="A28239" s="2">
        <v>44856.988888888889</v>
      </c>
      <c r="B28239" t="s">
        <v>1115</v>
      </c>
      <c r="D28239" t="s">
        <v>12743</v>
      </c>
    </row>
    <row r="28240" spans="1:4" x14ac:dyDescent="0.25">
      <c r="A28240" s="2">
        <v>44856.988888888889</v>
      </c>
      <c r="B28240" t="s">
        <v>1115</v>
      </c>
      <c r="D28240" t="s">
        <v>12819</v>
      </c>
    </row>
    <row r="28241" spans="1:4" x14ac:dyDescent="0.25">
      <c r="A28241" s="2">
        <v>44856.988888888889</v>
      </c>
      <c r="B28241" t="s">
        <v>1115</v>
      </c>
      <c r="D28241" t="s">
        <v>12760</v>
      </c>
    </row>
    <row r="28242" spans="1:4" x14ac:dyDescent="0.25">
      <c r="A28242" s="2">
        <v>44856.990972222222</v>
      </c>
      <c r="B28242" t="s">
        <v>1115</v>
      </c>
      <c r="C28242" t="s">
        <v>12879</v>
      </c>
    </row>
    <row r="28243" spans="1:4" x14ac:dyDescent="0.25">
      <c r="A28243" s="2">
        <v>44856.990972222222</v>
      </c>
      <c r="B28243" t="s">
        <v>1115</v>
      </c>
      <c r="C28243" t="s">
        <v>1538</v>
      </c>
    </row>
    <row r="28244" spans="1:4" x14ac:dyDescent="0.25">
      <c r="A28244" s="2">
        <v>44856.990972222222</v>
      </c>
      <c r="B28244" t="s">
        <v>1115</v>
      </c>
      <c r="C28244" t="s">
        <v>1538</v>
      </c>
    </row>
    <row r="28245" spans="1:4" x14ac:dyDescent="0.25">
      <c r="A28245" s="2">
        <v>44856.990972222222</v>
      </c>
      <c r="B28245" t="s">
        <v>1115</v>
      </c>
      <c r="D28245" t="s">
        <v>12742</v>
      </c>
    </row>
    <row r="28246" spans="1:4" x14ac:dyDescent="0.25">
      <c r="A28246" s="2">
        <v>44856.990972222222</v>
      </c>
      <c r="B28246" t="s">
        <v>1115</v>
      </c>
      <c r="D28246" t="s">
        <v>899</v>
      </c>
    </row>
    <row r="28247" spans="1:4" x14ac:dyDescent="0.25">
      <c r="A28247" s="2">
        <v>44856.990972222222</v>
      </c>
      <c r="B28247" t="s">
        <v>1115</v>
      </c>
      <c r="D28247" t="s">
        <v>900</v>
      </c>
    </row>
    <row r="28248" spans="1:4" x14ac:dyDescent="0.25">
      <c r="A28248" s="2">
        <v>44856.991666666669</v>
      </c>
      <c r="B28248" t="s">
        <v>1115</v>
      </c>
      <c r="C28248" t="s">
        <v>12880</v>
      </c>
    </row>
    <row r="28249" spans="1:4" x14ac:dyDescent="0.25">
      <c r="A28249" s="2">
        <v>44856.991666666669</v>
      </c>
      <c r="B28249" t="s">
        <v>1115</v>
      </c>
      <c r="C28249" t="s">
        <v>12881</v>
      </c>
    </row>
    <row r="28250" spans="1:4" x14ac:dyDescent="0.25">
      <c r="A28250" s="2">
        <v>44856.991666666669</v>
      </c>
      <c r="B28250" t="s">
        <v>1115</v>
      </c>
      <c r="C28250" t="s">
        <v>6386</v>
      </c>
    </row>
    <row r="28251" spans="1:4" x14ac:dyDescent="0.25">
      <c r="A28251" s="2">
        <v>44856.991666666669</v>
      </c>
      <c r="B28251" t="s">
        <v>1115</v>
      </c>
      <c r="C28251" t="s">
        <v>12882</v>
      </c>
    </row>
    <row r="28252" spans="1:4" x14ac:dyDescent="0.25">
      <c r="A28252" s="2">
        <v>44856.991666666669</v>
      </c>
      <c r="B28252" t="s">
        <v>1115</v>
      </c>
      <c r="D28252" t="s">
        <v>12857</v>
      </c>
    </row>
    <row r="28253" spans="1:4" x14ac:dyDescent="0.25">
      <c r="A28253" s="2">
        <v>44856.991666666669</v>
      </c>
      <c r="B28253" t="s">
        <v>1115</v>
      </c>
      <c r="D28253" t="s">
        <v>850</v>
      </c>
    </row>
    <row r="28254" spans="1:4" x14ac:dyDescent="0.25">
      <c r="A28254" s="2">
        <v>44856.991666666669</v>
      </c>
      <c r="B28254" t="s">
        <v>1115</v>
      </c>
      <c r="D28254" t="s">
        <v>893</v>
      </c>
    </row>
    <row r="28255" spans="1:4" x14ac:dyDescent="0.25">
      <c r="A28255" s="2">
        <v>44856.991666666669</v>
      </c>
      <c r="B28255" t="s">
        <v>1115</v>
      </c>
      <c r="D28255" t="s">
        <v>972</v>
      </c>
    </row>
    <row r="28256" spans="1:4" x14ac:dyDescent="0.25">
      <c r="A28256" s="2">
        <v>44856.992361111108</v>
      </c>
      <c r="B28256" t="s">
        <v>1115</v>
      </c>
      <c r="C28256" t="s">
        <v>1538</v>
      </c>
    </row>
    <row r="28257" spans="1:4" x14ac:dyDescent="0.25">
      <c r="A28257" s="2">
        <v>44856.992361111108</v>
      </c>
      <c r="B28257" t="s">
        <v>1115</v>
      </c>
      <c r="C28257" t="s">
        <v>12883</v>
      </c>
    </row>
    <row r="28258" spans="1:4" x14ac:dyDescent="0.25">
      <c r="A28258" s="2">
        <v>44856.992361111108</v>
      </c>
      <c r="B28258" t="s">
        <v>1115</v>
      </c>
      <c r="D28258" t="s">
        <v>973</v>
      </c>
    </row>
    <row r="28259" spans="1:4" x14ac:dyDescent="0.25">
      <c r="A28259" s="2">
        <v>44856.992361111108</v>
      </c>
      <c r="B28259" t="s">
        <v>1115</v>
      </c>
      <c r="D28259" t="s">
        <v>827</v>
      </c>
    </row>
    <row r="28260" spans="1:4" x14ac:dyDescent="0.25">
      <c r="A28260" s="2">
        <v>44856.993055555555</v>
      </c>
      <c r="B28260" t="s">
        <v>1115</v>
      </c>
      <c r="C28260" t="s">
        <v>12884</v>
      </c>
    </row>
    <row r="28261" spans="1:4" x14ac:dyDescent="0.25">
      <c r="A28261" s="2">
        <v>44856.993055555555</v>
      </c>
      <c r="B28261" t="s">
        <v>1115</v>
      </c>
      <c r="C28261" t="s">
        <v>6386</v>
      </c>
    </row>
    <row r="28262" spans="1:4" x14ac:dyDescent="0.25">
      <c r="A28262" s="2">
        <v>44856.993055555555</v>
      </c>
      <c r="B28262" t="s">
        <v>1115</v>
      </c>
      <c r="D28262" t="s">
        <v>844</v>
      </c>
    </row>
    <row r="28263" spans="1:4" x14ac:dyDescent="0.25">
      <c r="A28263" s="2">
        <v>44856.993055555555</v>
      </c>
      <c r="B28263" t="s">
        <v>1115</v>
      </c>
      <c r="D28263" t="s">
        <v>976</v>
      </c>
    </row>
    <row r="28264" spans="1:4" x14ac:dyDescent="0.25">
      <c r="A28264" s="2">
        <v>44857.507638888892</v>
      </c>
      <c r="B28264" t="s">
        <v>178</v>
      </c>
      <c r="C28264" t="s">
        <v>6386</v>
      </c>
    </row>
    <row r="28265" spans="1:4" x14ac:dyDescent="0.25">
      <c r="A28265" s="2">
        <v>44857.507638888892</v>
      </c>
      <c r="B28265" t="s">
        <v>178</v>
      </c>
      <c r="C28265" t="s">
        <v>12957</v>
      </c>
    </row>
    <row r="28266" spans="1:4" x14ac:dyDescent="0.25">
      <c r="A28266" s="2">
        <v>44857.507638888892</v>
      </c>
      <c r="B28266" t="s">
        <v>178</v>
      </c>
      <c r="D28266" t="s">
        <v>5020</v>
      </c>
    </row>
    <row r="28267" spans="1:4" x14ac:dyDescent="0.25">
      <c r="A28267" s="2">
        <v>44857.507638888892</v>
      </c>
      <c r="B28267" t="s">
        <v>178</v>
      </c>
      <c r="D28267" t="s">
        <v>1848</v>
      </c>
    </row>
    <row r="28268" spans="1:4" x14ac:dyDescent="0.25">
      <c r="A28268" s="2">
        <v>44857.508333333331</v>
      </c>
      <c r="B28268" t="s">
        <v>178</v>
      </c>
      <c r="C28268" t="s">
        <v>12992</v>
      </c>
    </row>
    <row r="28269" spans="1:4" x14ac:dyDescent="0.25">
      <c r="A28269" s="2">
        <v>44857.508333333331</v>
      </c>
      <c r="B28269" t="s">
        <v>178</v>
      </c>
      <c r="D28269" t="s">
        <v>12743</v>
      </c>
    </row>
    <row r="28270" spans="1:4" x14ac:dyDescent="0.25">
      <c r="A28270" s="2">
        <v>44857.510416666664</v>
      </c>
      <c r="B28270" t="s">
        <v>178</v>
      </c>
      <c r="C28270" t="s">
        <v>12993</v>
      </c>
    </row>
    <row r="28271" spans="1:4" x14ac:dyDescent="0.25">
      <c r="A28271" s="2">
        <v>44857.510416666664</v>
      </c>
      <c r="B28271" t="s">
        <v>178</v>
      </c>
      <c r="D28271" t="s">
        <v>12819</v>
      </c>
    </row>
    <row r="28272" spans="1:4" x14ac:dyDescent="0.25">
      <c r="A28272" s="2">
        <v>44857.511111111111</v>
      </c>
      <c r="B28272" t="s">
        <v>178</v>
      </c>
      <c r="C28272" t="s">
        <v>12994</v>
      </c>
    </row>
    <row r="28273" spans="1:4" x14ac:dyDescent="0.25">
      <c r="A28273" s="2">
        <v>44857.511111111111</v>
      </c>
      <c r="B28273" t="s">
        <v>178</v>
      </c>
      <c r="D28273" t="s">
        <v>12760</v>
      </c>
    </row>
    <row r="28274" spans="1:4" x14ac:dyDescent="0.25">
      <c r="A28274" s="2">
        <v>44857.51458333333</v>
      </c>
      <c r="B28274" t="s">
        <v>178</v>
      </c>
      <c r="C28274" t="s">
        <v>12995</v>
      </c>
    </row>
    <row r="28275" spans="1:4" x14ac:dyDescent="0.25">
      <c r="A28275" s="2">
        <v>44857.51458333333</v>
      </c>
      <c r="B28275" t="s">
        <v>178</v>
      </c>
      <c r="C28275" t="s">
        <v>1538</v>
      </c>
    </row>
    <row r="28276" spans="1:4" x14ac:dyDescent="0.25">
      <c r="A28276" s="2">
        <v>44857.51458333333</v>
      </c>
      <c r="B28276" t="s">
        <v>178</v>
      </c>
      <c r="C28276" t="s">
        <v>6386</v>
      </c>
    </row>
    <row r="28277" spans="1:4" x14ac:dyDescent="0.25">
      <c r="A28277" s="2">
        <v>44857.51458333333</v>
      </c>
      <c r="B28277" t="s">
        <v>178</v>
      </c>
      <c r="D28277" t="s">
        <v>12742</v>
      </c>
    </row>
    <row r="28278" spans="1:4" x14ac:dyDescent="0.25">
      <c r="A28278" s="2">
        <v>44857.51458333333</v>
      </c>
      <c r="B28278" t="s">
        <v>178</v>
      </c>
      <c r="D28278" t="s">
        <v>1858</v>
      </c>
    </row>
    <row r="28279" spans="1:4" x14ac:dyDescent="0.25">
      <c r="A28279" s="2">
        <v>44857.51458333333</v>
      </c>
      <c r="B28279" t="s">
        <v>178</v>
      </c>
      <c r="D28279" t="s">
        <v>1902</v>
      </c>
    </row>
    <row r="28280" spans="1:4" x14ac:dyDescent="0.25">
      <c r="A28280" s="2">
        <v>44857.53125</v>
      </c>
      <c r="B28280" t="s">
        <v>192</v>
      </c>
      <c r="C28280" t="s">
        <v>13537</v>
      </c>
    </row>
    <row r="28281" spans="1:4" x14ac:dyDescent="0.25">
      <c r="A28281" s="2">
        <v>44857.53125</v>
      </c>
      <c r="B28281" t="s">
        <v>192</v>
      </c>
      <c r="D28281" t="s">
        <v>5055</v>
      </c>
    </row>
    <row r="28282" spans="1:4" x14ac:dyDescent="0.25">
      <c r="A28282" s="2">
        <v>44857.531944444447</v>
      </c>
      <c r="B28282" t="s">
        <v>192</v>
      </c>
      <c r="C28282" t="s">
        <v>13538</v>
      </c>
    </row>
    <row r="28283" spans="1:4" x14ac:dyDescent="0.25">
      <c r="A28283" s="2">
        <v>44857.531944444447</v>
      </c>
      <c r="B28283" t="s">
        <v>192</v>
      </c>
      <c r="D28283" t="s">
        <v>12760</v>
      </c>
    </row>
    <row r="28284" spans="1:4" x14ac:dyDescent="0.25">
      <c r="A28284" s="2">
        <v>44857.53402777778</v>
      </c>
      <c r="B28284" t="s">
        <v>178</v>
      </c>
      <c r="C28284" t="s">
        <v>14946</v>
      </c>
    </row>
    <row r="28285" spans="1:4" x14ac:dyDescent="0.25">
      <c r="A28285" s="2">
        <v>44857.53402777778</v>
      </c>
      <c r="B28285" t="s">
        <v>178</v>
      </c>
      <c r="D28285" t="s">
        <v>5020</v>
      </c>
    </row>
    <row r="28286" spans="1:4" x14ac:dyDescent="0.25">
      <c r="A28286" s="2">
        <v>44857.534722222219</v>
      </c>
      <c r="B28286" t="s">
        <v>178</v>
      </c>
      <c r="C28286" t="s">
        <v>14947</v>
      </c>
    </row>
    <row r="28287" spans="1:4" x14ac:dyDescent="0.25">
      <c r="A28287" s="2">
        <v>44857.534722222219</v>
      </c>
      <c r="B28287" t="s">
        <v>178</v>
      </c>
      <c r="D28287" t="s">
        <v>12760</v>
      </c>
    </row>
    <row r="28288" spans="1:4" x14ac:dyDescent="0.25">
      <c r="A28288" s="2">
        <v>44857.535416666666</v>
      </c>
      <c r="B28288" t="s">
        <v>178</v>
      </c>
      <c r="C28288" t="s">
        <v>14948</v>
      </c>
    </row>
    <row r="28289" spans="1:4" x14ac:dyDescent="0.25">
      <c r="A28289" s="2">
        <v>44857.535416666666</v>
      </c>
      <c r="B28289" t="s">
        <v>178</v>
      </c>
      <c r="C28289" t="s">
        <v>14949</v>
      </c>
    </row>
    <row r="28290" spans="1:4" x14ac:dyDescent="0.25">
      <c r="A28290" s="2">
        <v>44857.535416666666</v>
      </c>
      <c r="B28290" t="s">
        <v>178</v>
      </c>
      <c r="D28290" t="s">
        <v>12742</v>
      </c>
    </row>
    <row r="28291" spans="1:4" x14ac:dyDescent="0.25">
      <c r="A28291" s="2">
        <v>44857.535416666666</v>
      </c>
      <c r="B28291" t="s">
        <v>178</v>
      </c>
      <c r="D28291" t="s">
        <v>12739</v>
      </c>
    </row>
    <row r="28292" spans="1:4" x14ac:dyDescent="0.25">
      <c r="A28292" s="2">
        <v>44857.536111111112</v>
      </c>
      <c r="B28292" t="s">
        <v>178</v>
      </c>
      <c r="C28292" t="s">
        <v>14950</v>
      </c>
    </row>
    <row r="28293" spans="1:4" x14ac:dyDescent="0.25">
      <c r="A28293" s="2">
        <v>44857.536111111112</v>
      </c>
      <c r="B28293" t="s">
        <v>178</v>
      </c>
      <c r="C28293" t="s">
        <v>14951</v>
      </c>
    </row>
    <row r="28294" spans="1:4" x14ac:dyDescent="0.25">
      <c r="A28294" s="2">
        <v>44857.536111111112</v>
      </c>
      <c r="B28294" t="s">
        <v>178</v>
      </c>
      <c r="D28294" t="s">
        <v>1858</v>
      </c>
    </row>
    <row r="28295" spans="1:4" x14ac:dyDescent="0.25">
      <c r="A28295" s="2">
        <v>44857.536111111112</v>
      </c>
      <c r="B28295" t="s">
        <v>178</v>
      </c>
      <c r="D28295" t="s">
        <v>12743</v>
      </c>
    </row>
    <row r="28296" spans="1:4" x14ac:dyDescent="0.25">
      <c r="A28296" s="2">
        <v>44857.536805555559</v>
      </c>
      <c r="B28296" t="s">
        <v>178</v>
      </c>
      <c r="C28296" t="s">
        <v>14952</v>
      </c>
    </row>
    <row r="28297" spans="1:4" x14ac:dyDescent="0.25">
      <c r="A28297" s="2">
        <v>44857.537499999999</v>
      </c>
      <c r="B28297" t="s">
        <v>178</v>
      </c>
      <c r="C28297" t="s">
        <v>14953</v>
      </c>
    </row>
    <row r="28298" spans="1:4" x14ac:dyDescent="0.25">
      <c r="A28298" s="2">
        <v>44857.537499999999</v>
      </c>
      <c r="B28298" t="s">
        <v>178</v>
      </c>
      <c r="D28298" t="s">
        <v>12742</v>
      </c>
    </row>
    <row r="28299" spans="1:4" x14ac:dyDescent="0.25">
      <c r="A28299" s="2">
        <v>44857.537499999999</v>
      </c>
      <c r="B28299" t="s">
        <v>178</v>
      </c>
      <c r="D28299" t="s">
        <v>910</v>
      </c>
    </row>
    <row r="28300" spans="1:4" x14ac:dyDescent="0.25">
      <c r="A28300" s="2">
        <v>44857.538194444445</v>
      </c>
      <c r="B28300" t="s">
        <v>178</v>
      </c>
      <c r="C28300" t="s">
        <v>14954</v>
      </c>
    </row>
    <row r="28301" spans="1:4" x14ac:dyDescent="0.25">
      <c r="A28301" s="2">
        <v>44857.538194444445</v>
      </c>
      <c r="B28301" t="s">
        <v>178</v>
      </c>
      <c r="C28301" t="s">
        <v>14955</v>
      </c>
    </row>
    <row r="28302" spans="1:4" x14ac:dyDescent="0.25">
      <c r="A28302" s="2">
        <v>44857.538194444445</v>
      </c>
      <c r="B28302" t="s">
        <v>178</v>
      </c>
      <c r="D28302" t="s">
        <v>853</v>
      </c>
    </row>
    <row r="28303" spans="1:4" x14ac:dyDescent="0.25">
      <c r="A28303" s="2">
        <v>44857.538194444445</v>
      </c>
      <c r="B28303" t="s">
        <v>178</v>
      </c>
      <c r="D28303" t="s">
        <v>899</v>
      </c>
    </row>
    <row r="28304" spans="1:4" x14ac:dyDescent="0.25">
      <c r="A28304" s="2">
        <v>44857.539583333331</v>
      </c>
      <c r="B28304" t="s">
        <v>178</v>
      </c>
      <c r="C28304" t="s">
        <v>14956</v>
      </c>
    </row>
    <row r="28305" spans="1:4" x14ac:dyDescent="0.25">
      <c r="A28305" s="2">
        <v>44857.539583333331</v>
      </c>
      <c r="B28305" t="s">
        <v>178</v>
      </c>
      <c r="C28305" t="s">
        <v>14957</v>
      </c>
    </row>
    <row r="28306" spans="1:4" x14ac:dyDescent="0.25">
      <c r="A28306" s="2">
        <v>44857.539583333331</v>
      </c>
      <c r="B28306" t="s">
        <v>178</v>
      </c>
      <c r="D28306" t="s">
        <v>1855</v>
      </c>
    </row>
    <row r="28307" spans="1:4" x14ac:dyDescent="0.25">
      <c r="A28307" s="2">
        <v>44857.539583333331</v>
      </c>
      <c r="B28307" t="s">
        <v>178</v>
      </c>
      <c r="D28307" t="s">
        <v>1921</v>
      </c>
    </row>
    <row r="28308" spans="1:4" x14ac:dyDescent="0.25">
      <c r="A28308" s="2">
        <v>44857.543055555558</v>
      </c>
      <c r="B28308" t="s">
        <v>178</v>
      </c>
      <c r="C28308" t="s">
        <v>14958</v>
      </c>
    </row>
    <row r="28309" spans="1:4" x14ac:dyDescent="0.25">
      <c r="A28309" s="2">
        <v>44857.543055555558</v>
      </c>
      <c r="B28309" t="s">
        <v>178</v>
      </c>
      <c r="D28309" t="s">
        <v>844</v>
      </c>
    </row>
    <row r="28310" spans="1:4" x14ac:dyDescent="0.25">
      <c r="A28310" s="2">
        <v>44857.54791666667</v>
      </c>
      <c r="B28310" t="s">
        <v>180</v>
      </c>
      <c r="C28310" t="s">
        <v>14094</v>
      </c>
    </row>
    <row r="28311" spans="1:4" x14ac:dyDescent="0.25">
      <c r="A28311" s="2">
        <v>44857.54791666667</v>
      </c>
      <c r="B28311" t="s">
        <v>180</v>
      </c>
      <c r="D28311" t="s">
        <v>5003</v>
      </c>
    </row>
    <row r="28312" spans="1:4" x14ac:dyDescent="0.25">
      <c r="A28312" s="2">
        <v>44857.550694444442</v>
      </c>
      <c r="B28312" t="s">
        <v>180</v>
      </c>
      <c r="C28312" t="s">
        <v>9049</v>
      </c>
    </row>
    <row r="28313" spans="1:4" x14ac:dyDescent="0.25">
      <c r="A28313" s="2">
        <v>44857.550694444442</v>
      </c>
      <c r="B28313" t="s">
        <v>180</v>
      </c>
      <c r="C28313" t="s">
        <v>14095</v>
      </c>
    </row>
    <row r="28314" spans="1:4" x14ac:dyDescent="0.25">
      <c r="A28314" s="2">
        <v>44857.550694444442</v>
      </c>
      <c r="B28314" t="s">
        <v>180</v>
      </c>
      <c r="D28314" t="s">
        <v>1848</v>
      </c>
    </row>
    <row r="28315" spans="1:4" x14ac:dyDescent="0.25">
      <c r="A28315" s="2">
        <v>44857.550694444442</v>
      </c>
      <c r="B28315" t="s">
        <v>180</v>
      </c>
      <c r="D28315" t="s">
        <v>5004</v>
      </c>
    </row>
    <row r="28316" spans="1:4" x14ac:dyDescent="0.25">
      <c r="A28316" s="2">
        <v>44857.551388888889</v>
      </c>
      <c r="B28316" t="s">
        <v>180</v>
      </c>
      <c r="C28316" t="s">
        <v>14096</v>
      </c>
    </row>
    <row r="28317" spans="1:4" x14ac:dyDescent="0.25">
      <c r="A28317" s="2">
        <v>44857.551388888889</v>
      </c>
      <c r="B28317" t="s">
        <v>180</v>
      </c>
      <c r="C28317" t="s">
        <v>14097</v>
      </c>
    </row>
    <row r="28318" spans="1:4" x14ac:dyDescent="0.25">
      <c r="A28318" s="2">
        <v>44857.551388888889</v>
      </c>
      <c r="B28318" t="s">
        <v>180</v>
      </c>
      <c r="C28318" t="s">
        <v>14098</v>
      </c>
    </row>
    <row r="28319" spans="1:4" x14ac:dyDescent="0.25">
      <c r="A28319" s="2">
        <v>44857.551388888889</v>
      </c>
      <c r="B28319" t="s">
        <v>180</v>
      </c>
      <c r="D28319" t="s">
        <v>13050</v>
      </c>
    </row>
    <row r="28320" spans="1:4" x14ac:dyDescent="0.25">
      <c r="A28320" s="2">
        <v>44857.551388888889</v>
      </c>
      <c r="B28320" t="s">
        <v>180</v>
      </c>
      <c r="D28320" t="s">
        <v>12742</v>
      </c>
    </row>
    <row r="28321" spans="1:4" x14ac:dyDescent="0.25">
      <c r="A28321" s="2">
        <v>44857.551388888889</v>
      </c>
      <c r="B28321" t="s">
        <v>180</v>
      </c>
      <c r="D28321" t="s">
        <v>12760</v>
      </c>
    </row>
    <row r="28322" spans="1:4" x14ac:dyDescent="0.25">
      <c r="A28322" s="2">
        <v>44857.552777777775</v>
      </c>
      <c r="B28322" t="s">
        <v>180</v>
      </c>
      <c r="C28322" t="s">
        <v>14099</v>
      </c>
    </row>
    <row r="28323" spans="1:4" x14ac:dyDescent="0.25">
      <c r="A28323" s="2">
        <v>44857.552777777775</v>
      </c>
      <c r="B28323" t="s">
        <v>180</v>
      </c>
      <c r="C28323" t="s">
        <v>14073</v>
      </c>
    </row>
    <row r="28324" spans="1:4" x14ac:dyDescent="0.25">
      <c r="A28324" s="2">
        <v>44857.552777777775</v>
      </c>
      <c r="B28324" t="s">
        <v>180</v>
      </c>
      <c r="D28324" t="s">
        <v>12742</v>
      </c>
    </row>
    <row r="28325" spans="1:4" x14ac:dyDescent="0.25">
      <c r="A28325" s="2">
        <v>44857.552777777775</v>
      </c>
      <c r="B28325" t="s">
        <v>180</v>
      </c>
      <c r="D28325" t="s">
        <v>12739</v>
      </c>
    </row>
    <row r="28326" spans="1:4" x14ac:dyDescent="0.25">
      <c r="A28326" s="2">
        <v>44857.553472222222</v>
      </c>
      <c r="B28326" t="s">
        <v>180</v>
      </c>
      <c r="C28326" t="s">
        <v>14100</v>
      </c>
    </row>
    <row r="28327" spans="1:4" x14ac:dyDescent="0.25">
      <c r="A28327" s="2">
        <v>44857.553472222222</v>
      </c>
      <c r="B28327" t="s">
        <v>180</v>
      </c>
      <c r="C28327" t="s">
        <v>6853</v>
      </c>
    </row>
    <row r="28328" spans="1:4" x14ac:dyDescent="0.25">
      <c r="A28328" s="2">
        <v>44857.553472222222</v>
      </c>
      <c r="B28328" t="s">
        <v>180</v>
      </c>
      <c r="C28328" t="s">
        <v>14101</v>
      </c>
    </row>
    <row r="28329" spans="1:4" x14ac:dyDescent="0.25">
      <c r="A28329" s="2">
        <v>44857.553472222222</v>
      </c>
      <c r="B28329" t="s">
        <v>180</v>
      </c>
      <c r="C28329" t="s">
        <v>14102</v>
      </c>
    </row>
    <row r="28330" spans="1:4" x14ac:dyDescent="0.25">
      <c r="A28330" s="2">
        <v>44857.553472222222</v>
      </c>
      <c r="B28330" t="s">
        <v>180</v>
      </c>
      <c r="D28330" t="s">
        <v>856</v>
      </c>
    </row>
    <row r="28331" spans="1:4" x14ac:dyDescent="0.25">
      <c r="A28331" s="2">
        <v>44857.553472222222</v>
      </c>
      <c r="B28331" t="s">
        <v>180</v>
      </c>
      <c r="D28331" t="s">
        <v>844</v>
      </c>
    </row>
    <row r="28332" spans="1:4" x14ac:dyDescent="0.25">
      <c r="A28332" s="2">
        <v>44857.553472222222</v>
      </c>
      <c r="B28332" t="s">
        <v>180</v>
      </c>
      <c r="D28332" t="s">
        <v>834</v>
      </c>
    </row>
    <row r="28333" spans="1:4" x14ac:dyDescent="0.25">
      <c r="A28333" s="2">
        <v>44857.553472222222</v>
      </c>
      <c r="B28333" t="s">
        <v>180</v>
      </c>
      <c r="D28333" t="s">
        <v>1135</v>
      </c>
    </row>
    <row r="28334" spans="1:4" x14ac:dyDescent="0.25">
      <c r="A28334" s="2">
        <v>44857.554166666669</v>
      </c>
      <c r="B28334" t="s">
        <v>180</v>
      </c>
      <c r="C28334" t="s">
        <v>14103</v>
      </c>
    </row>
    <row r="28335" spans="1:4" x14ac:dyDescent="0.25">
      <c r="A28335" s="2">
        <v>44857.554166666669</v>
      </c>
      <c r="B28335" t="s">
        <v>180</v>
      </c>
      <c r="D28335" t="s">
        <v>899</v>
      </c>
    </row>
    <row r="28336" spans="1:4" x14ac:dyDescent="0.25">
      <c r="A28336" s="2">
        <v>44857.555555555555</v>
      </c>
      <c r="B28336" t="s">
        <v>180</v>
      </c>
      <c r="C28336" t="s">
        <v>14104</v>
      </c>
    </row>
    <row r="28337" spans="1:4" x14ac:dyDescent="0.25">
      <c r="A28337" s="2">
        <v>44857.555555555555</v>
      </c>
      <c r="B28337" t="s">
        <v>180</v>
      </c>
      <c r="C28337" t="s">
        <v>6554</v>
      </c>
    </row>
    <row r="28338" spans="1:4" x14ac:dyDescent="0.25">
      <c r="A28338" s="2">
        <v>44857.555555555555</v>
      </c>
      <c r="B28338" t="s">
        <v>180</v>
      </c>
      <c r="D28338" t="s">
        <v>852</v>
      </c>
    </row>
    <row r="28339" spans="1:4" x14ac:dyDescent="0.25">
      <c r="A28339" s="2">
        <v>44857.555555555555</v>
      </c>
      <c r="B28339" t="s">
        <v>180</v>
      </c>
      <c r="D28339" t="s">
        <v>901</v>
      </c>
    </row>
    <row r="28340" spans="1:4" x14ac:dyDescent="0.25">
      <c r="A28340" s="2">
        <v>44857.560416666667</v>
      </c>
      <c r="B28340" t="s">
        <v>180</v>
      </c>
      <c r="C28340" t="s">
        <v>1249</v>
      </c>
    </row>
    <row r="28341" spans="1:4" x14ac:dyDescent="0.25">
      <c r="A28341" s="2">
        <v>44857.560416666667</v>
      </c>
      <c r="B28341" t="s">
        <v>180</v>
      </c>
      <c r="C28341" t="s">
        <v>1249</v>
      </c>
    </row>
    <row r="28342" spans="1:4" x14ac:dyDescent="0.25">
      <c r="A28342" s="2">
        <v>44857.560416666667</v>
      </c>
      <c r="B28342" t="s">
        <v>180</v>
      </c>
      <c r="C28342" t="s">
        <v>15089</v>
      </c>
    </row>
    <row r="28343" spans="1:4" x14ac:dyDescent="0.25">
      <c r="A28343" s="2">
        <v>44857.560416666667</v>
      </c>
      <c r="B28343" t="s">
        <v>180</v>
      </c>
      <c r="C28343" t="s">
        <v>1249</v>
      </c>
    </row>
    <row r="28344" spans="1:4" x14ac:dyDescent="0.25">
      <c r="A28344" s="2">
        <v>44857.560416666667</v>
      </c>
      <c r="B28344" t="s">
        <v>180</v>
      </c>
      <c r="D28344" t="s">
        <v>5003</v>
      </c>
    </row>
    <row r="28345" spans="1:4" x14ac:dyDescent="0.25">
      <c r="A28345" s="2">
        <v>44857.560416666667</v>
      </c>
      <c r="B28345" t="s">
        <v>180</v>
      </c>
      <c r="D28345" t="s">
        <v>1848</v>
      </c>
    </row>
    <row r="28346" spans="1:4" x14ac:dyDescent="0.25">
      <c r="A28346" s="2">
        <v>44857.560416666667</v>
      </c>
      <c r="B28346" t="s">
        <v>180</v>
      </c>
      <c r="D28346" t="s">
        <v>12739</v>
      </c>
    </row>
    <row r="28347" spans="1:4" x14ac:dyDescent="0.25">
      <c r="A28347" s="2">
        <v>44857.560416666667</v>
      </c>
      <c r="B28347" t="s">
        <v>180</v>
      </c>
      <c r="D28347" t="s">
        <v>1850</v>
      </c>
    </row>
    <row r="28348" spans="1:4" x14ac:dyDescent="0.25">
      <c r="A28348" s="2">
        <v>44857.561111111114</v>
      </c>
      <c r="B28348" t="s">
        <v>180</v>
      </c>
      <c r="C28348" t="s">
        <v>15090</v>
      </c>
    </row>
    <row r="28349" spans="1:4" x14ac:dyDescent="0.25">
      <c r="A28349" s="2">
        <v>44857.561111111114</v>
      </c>
      <c r="B28349" t="s">
        <v>180</v>
      </c>
      <c r="D28349" t="s">
        <v>12760</v>
      </c>
    </row>
    <row r="28350" spans="1:4" x14ac:dyDescent="0.25">
      <c r="A28350" s="2">
        <v>44857.561805555553</v>
      </c>
      <c r="B28350" t="s">
        <v>829</v>
      </c>
      <c r="C28350" t="s">
        <v>194</v>
      </c>
    </row>
    <row r="28351" spans="1:4" x14ac:dyDescent="0.25">
      <c r="A28351" s="2">
        <v>44857.561805555553</v>
      </c>
      <c r="B28351" t="s">
        <v>829</v>
      </c>
      <c r="C28351" t="s">
        <v>6386</v>
      </c>
    </row>
    <row r="28352" spans="1:4" x14ac:dyDescent="0.25">
      <c r="A28352" s="2">
        <v>44857.561805555553</v>
      </c>
      <c r="B28352" t="s">
        <v>829</v>
      </c>
      <c r="C28352" t="s">
        <v>15091</v>
      </c>
    </row>
    <row r="28353" spans="1:4" x14ac:dyDescent="0.25">
      <c r="A28353" s="2">
        <v>44857.561805555553</v>
      </c>
      <c r="B28353" t="s">
        <v>829</v>
      </c>
      <c r="D28353" t="s">
        <v>5062</v>
      </c>
    </row>
    <row r="28354" spans="1:4" x14ac:dyDescent="0.25">
      <c r="A28354" s="2">
        <v>44857.561805555553</v>
      </c>
      <c r="B28354" t="s">
        <v>829</v>
      </c>
      <c r="D28354" t="s">
        <v>1848</v>
      </c>
    </row>
    <row r="28355" spans="1:4" x14ac:dyDescent="0.25">
      <c r="A28355" s="2">
        <v>44857.561805555553</v>
      </c>
      <c r="B28355" t="s">
        <v>829</v>
      </c>
      <c r="D28355" t="s">
        <v>12760</v>
      </c>
    </row>
    <row r="28356" spans="1:4" x14ac:dyDescent="0.25">
      <c r="A28356" s="2">
        <v>44857.564583333333</v>
      </c>
      <c r="B28356" t="s">
        <v>1109</v>
      </c>
      <c r="C28356" t="s">
        <v>4216</v>
      </c>
    </row>
    <row r="28357" spans="1:4" x14ac:dyDescent="0.25">
      <c r="A28357" s="2">
        <v>44857.564583333333</v>
      </c>
      <c r="B28357" t="s">
        <v>1109</v>
      </c>
      <c r="C28357" t="s">
        <v>6386</v>
      </c>
    </row>
    <row r="28358" spans="1:4" x14ac:dyDescent="0.25">
      <c r="A28358" s="2">
        <v>44857.564583333333</v>
      </c>
      <c r="B28358" t="s">
        <v>1109</v>
      </c>
      <c r="D28358" t="s">
        <v>14254</v>
      </c>
    </row>
    <row r="28359" spans="1:4" x14ac:dyDescent="0.25">
      <c r="A28359" s="2">
        <v>44857.564583333333</v>
      </c>
      <c r="B28359" t="s">
        <v>1109</v>
      </c>
      <c r="D28359" t="s">
        <v>1848</v>
      </c>
    </row>
    <row r="28360" spans="1:4" x14ac:dyDescent="0.25">
      <c r="A28360" s="2">
        <v>44857.56527777778</v>
      </c>
      <c r="B28360" t="s">
        <v>1109</v>
      </c>
      <c r="C28360" t="s">
        <v>15092</v>
      </c>
    </row>
    <row r="28361" spans="1:4" x14ac:dyDescent="0.25">
      <c r="A28361" s="2">
        <v>44857.56527777778</v>
      </c>
      <c r="B28361" t="s">
        <v>1109</v>
      </c>
      <c r="C28361" t="s">
        <v>1249</v>
      </c>
    </row>
    <row r="28362" spans="1:4" x14ac:dyDescent="0.25">
      <c r="A28362" s="2">
        <v>44857.56527777778</v>
      </c>
      <c r="B28362" t="s">
        <v>1109</v>
      </c>
      <c r="D28362" t="s">
        <v>12739</v>
      </c>
    </row>
    <row r="28363" spans="1:4" x14ac:dyDescent="0.25">
      <c r="A28363" s="2">
        <v>44857.56527777778</v>
      </c>
      <c r="B28363" t="s">
        <v>1109</v>
      </c>
      <c r="D28363" t="s">
        <v>1850</v>
      </c>
    </row>
    <row r="28364" spans="1:4" x14ac:dyDescent="0.25">
      <c r="A28364" s="2">
        <v>44857.566666666666</v>
      </c>
      <c r="B28364" t="s">
        <v>186</v>
      </c>
      <c r="C28364" t="s">
        <v>1249</v>
      </c>
    </row>
    <row r="28365" spans="1:4" x14ac:dyDescent="0.25">
      <c r="A28365" s="2">
        <v>44857.566666666666</v>
      </c>
      <c r="B28365" t="s">
        <v>186</v>
      </c>
      <c r="C28365" t="s">
        <v>6386</v>
      </c>
    </row>
    <row r="28366" spans="1:4" x14ac:dyDescent="0.25">
      <c r="A28366" s="2">
        <v>44857.566666666666</v>
      </c>
      <c r="B28366" t="s">
        <v>186</v>
      </c>
      <c r="C28366" t="s">
        <v>15093</v>
      </c>
    </row>
    <row r="28367" spans="1:4" x14ac:dyDescent="0.25">
      <c r="A28367" s="2">
        <v>44857.566666666666</v>
      </c>
      <c r="B28367" t="s">
        <v>186</v>
      </c>
      <c r="C28367" t="s">
        <v>6386</v>
      </c>
    </row>
    <row r="28368" spans="1:4" x14ac:dyDescent="0.25">
      <c r="A28368" s="2">
        <v>44857.566666666666</v>
      </c>
      <c r="B28368" t="s">
        <v>186</v>
      </c>
      <c r="D28368" t="s">
        <v>5061</v>
      </c>
    </row>
    <row r="28369" spans="1:4" x14ac:dyDescent="0.25">
      <c r="A28369" s="2">
        <v>44857.566666666666</v>
      </c>
      <c r="B28369" t="s">
        <v>186</v>
      </c>
      <c r="D28369" t="s">
        <v>1848</v>
      </c>
    </row>
    <row r="28370" spans="1:4" x14ac:dyDescent="0.25">
      <c r="A28370" s="2">
        <v>44857.566666666666</v>
      </c>
      <c r="B28370" t="s">
        <v>186</v>
      </c>
      <c r="D28370" t="s">
        <v>12739</v>
      </c>
    </row>
    <row r="28371" spans="1:4" x14ac:dyDescent="0.25">
      <c r="A28371" s="2">
        <v>44857.566666666666</v>
      </c>
      <c r="B28371" t="s">
        <v>186</v>
      </c>
      <c r="D28371" t="s">
        <v>1850</v>
      </c>
    </row>
    <row r="28372" spans="1:4" x14ac:dyDescent="0.25">
      <c r="A28372" s="2">
        <v>44857.599999999999</v>
      </c>
      <c r="B28372" t="s">
        <v>10298</v>
      </c>
      <c r="C28372" t="s">
        <v>13166</v>
      </c>
    </row>
    <row r="28373" spans="1:4" x14ac:dyDescent="0.25">
      <c r="A28373" s="2">
        <v>44857.599999999999</v>
      </c>
      <c r="B28373" t="s">
        <v>10298</v>
      </c>
      <c r="D28373" t="s">
        <v>4999</v>
      </c>
    </row>
    <row r="28374" spans="1:4" x14ac:dyDescent="0.25">
      <c r="A28374" s="2">
        <v>44857.602083333331</v>
      </c>
      <c r="B28374" t="s">
        <v>10298</v>
      </c>
      <c r="C28374" t="s">
        <v>13167</v>
      </c>
    </row>
    <row r="28375" spans="1:4" x14ac:dyDescent="0.25">
      <c r="A28375" s="2">
        <v>44857.602083333331</v>
      </c>
      <c r="B28375" t="s">
        <v>10298</v>
      </c>
      <c r="D28375" t="s">
        <v>12743</v>
      </c>
    </row>
    <row r="28376" spans="1:4" x14ac:dyDescent="0.25">
      <c r="A28376" s="2">
        <v>44857.602777777778</v>
      </c>
      <c r="B28376" t="s">
        <v>10298</v>
      </c>
      <c r="C28376" t="s">
        <v>13168</v>
      </c>
    </row>
    <row r="28377" spans="1:4" x14ac:dyDescent="0.25">
      <c r="A28377" s="2">
        <v>44857.602777777778</v>
      </c>
      <c r="B28377" t="s">
        <v>10298</v>
      </c>
      <c r="D28377" t="s">
        <v>12742</v>
      </c>
    </row>
    <row r="28378" spans="1:4" x14ac:dyDescent="0.25">
      <c r="A28378" s="2">
        <v>44857.603472222225</v>
      </c>
      <c r="B28378" t="s">
        <v>10298</v>
      </c>
      <c r="C28378" t="s">
        <v>13169</v>
      </c>
    </row>
    <row r="28379" spans="1:4" x14ac:dyDescent="0.25">
      <c r="A28379" s="2">
        <v>44857.603472222225</v>
      </c>
      <c r="B28379" t="s">
        <v>10298</v>
      </c>
      <c r="D28379" t="s">
        <v>4990</v>
      </c>
    </row>
    <row r="28380" spans="1:4" x14ac:dyDescent="0.25">
      <c r="A28380" s="2">
        <v>44857.604166666664</v>
      </c>
      <c r="B28380" t="s">
        <v>10298</v>
      </c>
      <c r="C28380" t="s">
        <v>13170</v>
      </c>
    </row>
    <row r="28381" spans="1:4" x14ac:dyDescent="0.25">
      <c r="A28381" s="2">
        <v>44857.604166666664</v>
      </c>
      <c r="B28381" t="s">
        <v>10298</v>
      </c>
      <c r="D28381" t="s">
        <v>12760</v>
      </c>
    </row>
    <row r="28382" spans="1:4" x14ac:dyDescent="0.25">
      <c r="A28382" s="2">
        <v>44857.772222222222</v>
      </c>
      <c r="B28382" t="s">
        <v>189</v>
      </c>
      <c r="C28382" t="s">
        <v>14398</v>
      </c>
    </row>
    <row r="28383" spans="1:4" x14ac:dyDescent="0.25">
      <c r="A28383" s="2">
        <v>44857.772222222222</v>
      </c>
      <c r="B28383" t="s">
        <v>189</v>
      </c>
      <c r="D28383" t="s">
        <v>5042</v>
      </c>
    </row>
    <row r="28384" spans="1:4" x14ac:dyDescent="0.25">
      <c r="A28384" s="2">
        <v>44857.772916666669</v>
      </c>
      <c r="B28384" t="s">
        <v>189</v>
      </c>
      <c r="C28384" t="s">
        <v>14399</v>
      </c>
    </row>
    <row r="28385" spans="1:4" x14ac:dyDescent="0.25">
      <c r="A28385" s="2">
        <v>44857.772916666669</v>
      </c>
      <c r="B28385" t="s">
        <v>189</v>
      </c>
      <c r="C28385" t="s">
        <v>14400</v>
      </c>
    </row>
    <row r="28386" spans="1:4" x14ac:dyDescent="0.25">
      <c r="A28386" s="2">
        <v>44857.772916666669</v>
      </c>
      <c r="B28386" t="s">
        <v>189</v>
      </c>
      <c r="D28386" t="s">
        <v>12739</v>
      </c>
    </row>
    <row r="28387" spans="1:4" x14ac:dyDescent="0.25">
      <c r="A28387" s="2">
        <v>44857.772916666669</v>
      </c>
      <c r="B28387" t="s">
        <v>189</v>
      </c>
      <c r="D28387" t="s">
        <v>12743</v>
      </c>
    </row>
    <row r="28388" spans="1:4" x14ac:dyDescent="0.25">
      <c r="A28388" s="2">
        <v>44857.773611111108</v>
      </c>
      <c r="B28388" t="s">
        <v>189</v>
      </c>
      <c r="C28388" t="s">
        <v>14401</v>
      </c>
    </row>
    <row r="28389" spans="1:4" x14ac:dyDescent="0.25">
      <c r="A28389" s="2">
        <v>44857.773611111108</v>
      </c>
      <c r="B28389" t="s">
        <v>189</v>
      </c>
      <c r="D28389" t="s">
        <v>12819</v>
      </c>
    </row>
    <row r="28390" spans="1:4" x14ac:dyDescent="0.25">
      <c r="A28390" s="2">
        <v>44857.774305555555</v>
      </c>
      <c r="B28390" t="s">
        <v>189</v>
      </c>
      <c r="C28390" t="s">
        <v>14402</v>
      </c>
    </row>
    <row r="28391" spans="1:4" x14ac:dyDescent="0.25">
      <c r="A28391" s="2">
        <v>44857.774305555555</v>
      </c>
      <c r="B28391" t="s">
        <v>189</v>
      </c>
      <c r="D28391" t="s">
        <v>1877</v>
      </c>
    </row>
    <row r="28392" spans="1:4" x14ac:dyDescent="0.25">
      <c r="A28392" s="2">
        <v>44857.775000000001</v>
      </c>
      <c r="B28392" t="s">
        <v>189</v>
      </c>
      <c r="C28392" t="s">
        <v>14403</v>
      </c>
    </row>
    <row r="28393" spans="1:4" x14ac:dyDescent="0.25">
      <c r="A28393" s="2">
        <v>44857.775000000001</v>
      </c>
      <c r="B28393" t="s">
        <v>189</v>
      </c>
      <c r="C28393" t="s">
        <v>6377</v>
      </c>
    </row>
    <row r="28394" spans="1:4" x14ac:dyDescent="0.25">
      <c r="A28394" s="2">
        <v>44857.775000000001</v>
      </c>
      <c r="B28394" t="s">
        <v>189</v>
      </c>
      <c r="D28394" t="s">
        <v>12760</v>
      </c>
    </row>
    <row r="28395" spans="1:4" x14ac:dyDescent="0.25">
      <c r="A28395" s="2">
        <v>44857.775000000001</v>
      </c>
      <c r="B28395" t="s">
        <v>189</v>
      </c>
      <c r="D28395" t="s">
        <v>12742</v>
      </c>
    </row>
    <row r="28396" spans="1:4" x14ac:dyDescent="0.25">
      <c r="A28396" s="2">
        <v>44857.867361111108</v>
      </c>
      <c r="B28396" t="s">
        <v>1076</v>
      </c>
      <c r="C28396" t="s">
        <v>14266</v>
      </c>
    </row>
    <row r="28397" spans="1:4" x14ac:dyDescent="0.25">
      <c r="A28397" s="2">
        <v>44857.867361111108</v>
      </c>
      <c r="B28397" t="s">
        <v>1076</v>
      </c>
      <c r="D28397" t="s">
        <v>5022</v>
      </c>
    </row>
    <row r="28398" spans="1:4" x14ac:dyDescent="0.25">
      <c r="A28398" s="2">
        <v>44857.868055555555</v>
      </c>
      <c r="B28398" t="s">
        <v>1076</v>
      </c>
      <c r="C28398" t="s">
        <v>14267</v>
      </c>
    </row>
    <row r="28399" spans="1:4" x14ac:dyDescent="0.25">
      <c r="A28399" s="2">
        <v>44857.868055555555</v>
      </c>
      <c r="B28399" t="s">
        <v>1076</v>
      </c>
      <c r="D28399" t="s">
        <v>12743</v>
      </c>
    </row>
    <row r="28400" spans="1:4" x14ac:dyDescent="0.25">
      <c r="A28400" s="2">
        <v>44857.869444444441</v>
      </c>
      <c r="B28400" t="s">
        <v>1076</v>
      </c>
      <c r="C28400" t="s">
        <v>14268</v>
      </c>
    </row>
    <row r="28401" spans="1:4" x14ac:dyDescent="0.25">
      <c r="A28401" s="2">
        <v>44857.869444444441</v>
      </c>
      <c r="B28401" t="s">
        <v>1076</v>
      </c>
      <c r="D28401" t="s">
        <v>12742</v>
      </c>
    </row>
    <row r="28402" spans="1:4" x14ac:dyDescent="0.25">
      <c r="A28402" s="2">
        <v>44857.897222222222</v>
      </c>
      <c r="B28402" t="s">
        <v>189</v>
      </c>
      <c r="C28402" t="s">
        <v>1249</v>
      </c>
    </row>
    <row r="28403" spans="1:4" x14ac:dyDescent="0.25">
      <c r="A28403" s="2">
        <v>44857.897222222222</v>
      </c>
      <c r="B28403" t="s">
        <v>189</v>
      </c>
      <c r="D28403" t="s">
        <v>5042</v>
      </c>
    </row>
    <row r="28404" spans="1:4" x14ac:dyDescent="0.25">
      <c r="A28404" s="2">
        <v>44857.897916666669</v>
      </c>
      <c r="B28404" t="s">
        <v>189</v>
      </c>
      <c r="C28404" t="s">
        <v>1249</v>
      </c>
    </row>
    <row r="28405" spans="1:4" x14ac:dyDescent="0.25">
      <c r="A28405" s="2">
        <v>44857.897916666669</v>
      </c>
      <c r="B28405" t="s">
        <v>189</v>
      </c>
      <c r="D28405" t="s">
        <v>1848</v>
      </c>
    </row>
    <row r="28406" spans="1:4" x14ac:dyDescent="0.25">
      <c r="A28406" s="2">
        <v>44857.898611111108</v>
      </c>
      <c r="B28406" t="s">
        <v>189</v>
      </c>
      <c r="C28406" t="s">
        <v>14220</v>
      </c>
    </row>
    <row r="28407" spans="1:4" x14ac:dyDescent="0.25">
      <c r="A28407" s="2">
        <v>44857.898611111108</v>
      </c>
      <c r="B28407" t="s">
        <v>189</v>
      </c>
      <c r="D28407" t="s">
        <v>12743</v>
      </c>
    </row>
    <row r="28408" spans="1:4" x14ac:dyDescent="0.25">
      <c r="A28408" s="2">
        <v>44857.9</v>
      </c>
      <c r="B28408" t="s">
        <v>189</v>
      </c>
      <c r="C28408" t="s">
        <v>14221</v>
      </c>
    </row>
    <row r="28409" spans="1:4" x14ac:dyDescent="0.25">
      <c r="A28409" s="2">
        <v>44857.9</v>
      </c>
      <c r="B28409" t="s">
        <v>189</v>
      </c>
      <c r="D28409" t="s">
        <v>12819</v>
      </c>
    </row>
    <row r="28410" spans="1:4" x14ac:dyDescent="0.25">
      <c r="A28410" s="2">
        <v>44857.933333333334</v>
      </c>
      <c r="B28410" t="s">
        <v>185</v>
      </c>
      <c r="C28410" t="s">
        <v>13305</v>
      </c>
    </row>
    <row r="28411" spans="1:4" x14ac:dyDescent="0.25">
      <c r="A28411" s="2">
        <v>44857.933333333334</v>
      </c>
      <c r="B28411" t="s">
        <v>185</v>
      </c>
      <c r="D28411" t="s">
        <v>4994</v>
      </c>
    </row>
    <row r="28412" spans="1:4" x14ac:dyDescent="0.25">
      <c r="A28412" s="2">
        <v>44857.934027777781</v>
      </c>
      <c r="B28412" t="s">
        <v>185</v>
      </c>
      <c r="C28412" t="s">
        <v>13306</v>
      </c>
    </row>
    <row r="28413" spans="1:4" x14ac:dyDescent="0.25">
      <c r="A28413" s="2">
        <v>44857.934027777781</v>
      </c>
      <c r="B28413" t="s">
        <v>185</v>
      </c>
      <c r="D28413" t="s">
        <v>12760</v>
      </c>
    </row>
    <row r="28414" spans="1:4" x14ac:dyDescent="0.25">
      <c r="A28414" s="2">
        <v>44857.936111111114</v>
      </c>
      <c r="B28414" t="s">
        <v>185</v>
      </c>
      <c r="C28414" t="s">
        <v>13307</v>
      </c>
    </row>
    <row r="28415" spans="1:4" x14ac:dyDescent="0.25">
      <c r="A28415" s="2">
        <v>44857.936111111114</v>
      </c>
      <c r="B28415" t="s">
        <v>185</v>
      </c>
      <c r="C28415" t="s">
        <v>13308</v>
      </c>
    </row>
    <row r="28416" spans="1:4" x14ac:dyDescent="0.25">
      <c r="A28416" s="2">
        <v>44857.936111111114</v>
      </c>
      <c r="B28416" t="s">
        <v>185</v>
      </c>
      <c r="D28416" t="s">
        <v>12742</v>
      </c>
    </row>
    <row r="28417" spans="1:4" x14ac:dyDescent="0.25">
      <c r="A28417" s="2">
        <v>44857.936111111114</v>
      </c>
      <c r="B28417" t="s">
        <v>185</v>
      </c>
      <c r="D28417" t="s">
        <v>12842</v>
      </c>
    </row>
    <row r="28418" spans="1:4" x14ac:dyDescent="0.25">
      <c r="A28418" s="2">
        <v>44857.936805555553</v>
      </c>
      <c r="B28418" t="s">
        <v>185</v>
      </c>
      <c r="C28418" t="s">
        <v>13309</v>
      </c>
    </row>
    <row r="28419" spans="1:4" x14ac:dyDescent="0.25">
      <c r="A28419" s="2">
        <v>44857.936805555553</v>
      </c>
      <c r="B28419" t="s">
        <v>185</v>
      </c>
      <c r="D28419" t="s">
        <v>12742</v>
      </c>
    </row>
    <row r="28420" spans="1:4" x14ac:dyDescent="0.25">
      <c r="A28420" s="2">
        <v>44857.9375</v>
      </c>
      <c r="B28420" t="s">
        <v>185</v>
      </c>
      <c r="C28420" t="s">
        <v>13310</v>
      </c>
    </row>
    <row r="28421" spans="1:4" x14ac:dyDescent="0.25">
      <c r="A28421" s="2">
        <v>44857.9375</v>
      </c>
      <c r="B28421" t="s">
        <v>185</v>
      </c>
      <c r="D28421" t="s">
        <v>1877</v>
      </c>
    </row>
    <row r="28422" spans="1:4" x14ac:dyDescent="0.25">
      <c r="A28422" s="2">
        <v>44857.938194444447</v>
      </c>
      <c r="B28422" t="s">
        <v>185</v>
      </c>
      <c r="C28422" t="s">
        <v>13311</v>
      </c>
    </row>
    <row r="28423" spans="1:4" x14ac:dyDescent="0.25">
      <c r="A28423" s="2">
        <v>44857.938194444447</v>
      </c>
      <c r="B28423" t="s">
        <v>185</v>
      </c>
      <c r="D28423" t="s">
        <v>12739</v>
      </c>
    </row>
    <row r="28424" spans="1:4" x14ac:dyDescent="0.25">
      <c r="A28424" s="2">
        <v>44857.961111111108</v>
      </c>
      <c r="B28424" t="s">
        <v>175</v>
      </c>
      <c r="C28424" t="s">
        <v>13729</v>
      </c>
    </row>
    <row r="28425" spans="1:4" x14ac:dyDescent="0.25">
      <c r="A28425" s="2">
        <v>44857.961111111108</v>
      </c>
      <c r="B28425" t="s">
        <v>175</v>
      </c>
      <c r="D28425" t="s">
        <v>1865</v>
      </c>
    </row>
    <row r="28426" spans="1:4" x14ac:dyDescent="0.25">
      <c r="A28426" s="2">
        <v>44857.961805555555</v>
      </c>
      <c r="B28426" t="s">
        <v>175</v>
      </c>
      <c r="C28426" t="s">
        <v>13730</v>
      </c>
    </row>
    <row r="28427" spans="1:4" x14ac:dyDescent="0.25">
      <c r="A28427" s="2">
        <v>44857.961805555555</v>
      </c>
      <c r="B28427" t="s">
        <v>175</v>
      </c>
      <c r="D28427" t="s">
        <v>1848</v>
      </c>
    </row>
    <row r="28428" spans="1:4" x14ac:dyDescent="0.25">
      <c r="A28428" s="2">
        <v>44857.962500000001</v>
      </c>
      <c r="B28428" t="s">
        <v>175</v>
      </c>
      <c r="C28428" t="s">
        <v>13731</v>
      </c>
    </row>
    <row r="28429" spans="1:4" x14ac:dyDescent="0.25">
      <c r="A28429" s="2">
        <v>44857.962500000001</v>
      </c>
      <c r="B28429" t="s">
        <v>175</v>
      </c>
      <c r="D28429" t="s">
        <v>12739</v>
      </c>
    </row>
    <row r="28430" spans="1:4" x14ac:dyDescent="0.25">
      <c r="A28430" s="2">
        <v>44857.963194444441</v>
      </c>
      <c r="B28430" t="s">
        <v>175</v>
      </c>
      <c r="C28430" t="s">
        <v>13732</v>
      </c>
    </row>
    <row r="28431" spans="1:4" x14ac:dyDescent="0.25">
      <c r="A28431" s="2">
        <v>44857.963194444441</v>
      </c>
      <c r="B28431" t="s">
        <v>175</v>
      </c>
      <c r="D28431" t="s">
        <v>1864</v>
      </c>
    </row>
    <row r="28432" spans="1:4" x14ac:dyDescent="0.25">
      <c r="A28432" s="2">
        <v>44857.963888888888</v>
      </c>
      <c r="B28432" t="s">
        <v>175</v>
      </c>
      <c r="C28432" t="s">
        <v>13733</v>
      </c>
    </row>
    <row r="28433" spans="1:4" x14ac:dyDescent="0.25">
      <c r="A28433" s="2">
        <v>44857.963888888888</v>
      </c>
      <c r="B28433" t="s">
        <v>175</v>
      </c>
      <c r="D28433" t="s">
        <v>12760</v>
      </c>
    </row>
    <row r="28434" spans="1:4" x14ac:dyDescent="0.25">
      <c r="A28434" s="2">
        <v>44857.965277777781</v>
      </c>
      <c r="B28434" t="s">
        <v>175</v>
      </c>
      <c r="C28434" t="s">
        <v>13734</v>
      </c>
    </row>
    <row r="28435" spans="1:4" x14ac:dyDescent="0.25">
      <c r="A28435" s="2">
        <v>44857.965277777781</v>
      </c>
      <c r="B28435" t="s">
        <v>175</v>
      </c>
      <c r="C28435" t="s">
        <v>1538</v>
      </c>
    </row>
    <row r="28436" spans="1:4" x14ac:dyDescent="0.25">
      <c r="A28436" s="2">
        <v>44857.965277777781</v>
      </c>
      <c r="B28436" t="s">
        <v>175</v>
      </c>
      <c r="D28436" t="s">
        <v>12742</v>
      </c>
    </row>
    <row r="28437" spans="1:4" x14ac:dyDescent="0.25">
      <c r="A28437" s="2">
        <v>44857.965277777781</v>
      </c>
      <c r="B28437" t="s">
        <v>175</v>
      </c>
      <c r="D28437" t="s">
        <v>12743</v>
      </c>
    </row>
    <row r="28438" spans="1:4" x14ac:dyDescent="0.25">
      <c r="A28438" s="2">
        <v>44857.966666666667</v>
      </c>
      <c r="B28438" t="s">
        <v>175</v>
      </c>
      <c r="C28438" t="s">
        <v>13735</v>
      </c>
    </row>
    <row r="28439" spans="1:4" x14ac:dyDescent="0.25">
      <c r="A28439" s="2">
        <v>44857.966666666667</v>
      </c>
      <c r="B28439" t="s">
        <v>175</v>
      </c>
      <c r="C28439" t="s">
        <v>6386</v>
      </c>
    </row>
    <row r="28440" spans="1:4" x14ac:dyDescent="0.25">
      <c r="A28440" s="2">
        <v>44857.966666666667</v>
      </c>
      <c r="B28440" t="s">
        <v>175</v>
      </c>
      <c r="C28440" t="s">
        <v>6437</v>
      </c>
    </row>
    <row r="28441" spans="1:4" x14ac:dyDescent="0.25">
      <c r="A28441" s="2">
        <v>44857.966666666667</v>
      </c>
      <c r="B28441" t="s">
        <v>175</v>
      </c>
      <c r="C28441" t="s">
        <v>13736</v>
      </c>
    </row>
    <row r="28442" spans="1:4" x14ac:dyDescent="0.25">
      <c r="A28442" s="2">
        <v>44857.966666666667</v>
      </c>
      <c r="B28442" t="s">
        <v>175</v>
      </c>
      <c r="C28442" t="s">
        <v>6567</v>
      </c>
    </row>
    <row r="28443" spans="1:4" x14ac:dyDescent="0.25">
      <c r="A28443" s="2">
        <v>44857.966666666667</v>
      </c>
      <c r="B28443" t="s">
        <v>175</v>
      </c>
      <c r="D28443" t="s">
        <v>12819</v>
      </c>
    </row>
    <row r="28444" spans="1:4" x14ac:dyDescent="0.25">
      <c r="A28444" s="2">
        <v>44857.966666666667</v>
      </c>
      <c r="B28444" t="s">
        <v>175</v>
      </c>
      <c r="D28444" t="s">
        <v>825</v>
      </c>
    </row>
    <row r="28445" spans="1:4" x14ac:dyDescent="0.25">
      <c r="A28445" s="2">
        <v>44857.966666666667</v>
      </c>
      <c r="B28445" t="s">
        <v>175</v>
      </c>
      <c r="D28445" t="s">
        <v>853</v>
      </c>
    </row>
    <row r="28446" spans="1:4" x14ac:dyDescent="0.25">
      <c r="A28446" s="2">
        <v>44857.966666666667</v>
      </c>
      <c r="B28446" t="s">
        <v>175</v>
      </c>
      <c r="D28446" t="s">
        <v>842</v>
      </c>
    </row>
    <row r="28447" spans="1:4" x14ac:dyDescent="0.25">
      <c r="A28447" s="2">
        <v>44857.966666666667</v>
      </c>
      <c r="B28447" t="s">
        <v>175</v>
      </c>
      <c r="D28447" t="s">
        <v>1880</v>
      </c>
    </row>
    <row r="28448" spans="1:4" x14ac:dyDescent="0.25">
      <c r="A28448" s="2">
        <v>44857.996527777781</v>
      </c>
      <c r="B28448" t="s">
        <v>175</v>
      </c>
      <c r="C28448" t="s">
        <v>6386</v>
      </c>
    </row>
    <row r="28449" spans="1:4" x14ac:dyDescent="0.25">
      <c r="A28449" s="2">
        <v>44857.996527777781</v>
      </c>
      <c r="B28449" t="s">
        <v>175</v>
      </c>
      <c r="C28449" t="s">
        <v>6386</v>
      </c>
    </row>
    <row r="28450" spans="1:4" x14ac:dyDescent="0.25">
      <c r="A28450" s="2">
        <v>44857.996527777781</v>
      </c>
      <c r="B28450" t="s">
        <v>175</v>
      </c>
      <c r="D28450" t="s">
        <v>1865</v>
      </c>
    </row>
    <row r="28451" spans="1:4" x14ac:dyDescent="0.25">
      <c r="A28451" s="2">
        <v>44857.996527777781</v>
      </c>
      <c r="B28451" t="s">
        <v>175</v>
      </c>
      <c r="D28451" t="s">
        <v>1848</v>
      </c>
    </row>
    <row r="28452" spans="1:4" x14ac:dyDescent="0.25">
      <c r="A28452" s="2">
        <v>44857.99722222222</v>
      </c>
      <c r="B28452" t="s">
        <v>175</v>
      </c>
      <c r="C28452" t="s">
        <v>12885</v>
      </c>
    </row>
    <row r="28453" spans="1:4" x14ac:dyDescent="0.25">
      <c r="A28453" s="2">
        <v>44857.99722222222</v>
      </c>
      <c r="B28453" t="s">
        <v>175</v>
      </c>
      <c r="C28453" t="s">
        <v>6386</v>
      </c>
    </row>
    <row r="28454" spans="1:4" x14ac:dyDescent="0.25">
      <c r="A28454" s="2">
        <v>44857.99722222222</v>
      </c>
      <c r="B28454" t="s">
        <v>175</v>
      </c>
      <c r="C28454" t="s">
        <v>12886</v>
      </c>
    </row>
    <row r="28455" spans="1:4" x14ac:dyDescent="0.25">
      <c r="A28455" s="2">
        <v>44857.99722222222</v>
      </c>
      <c r="B28455" t="s">
        <v>175</v>
      </c>
      <c r="C28455" t="s">
        <v>6386</v>
      </c>
    </row>
    <row r="28456" spans="1:4" x14ac:dyDescent="0.25">
      <c r="A28456" s="2">
        <v>44857.99722222222</v>
      </c>
      <c r="B28456" t="s">
        <v>175</v>
      </c>
      <c r="C28456" t="s">
        <v>1447</v>
      </c>
    </row>
    <row r="28457" spans="1:4" x14ac:dyDescent="0.25">
      <c r="A28457" s="2">
        <v>44857.99722222222</v>
      </c>
      <c r="B28457" t="s">
        <v>175</v>
      </c>
      <c r="D28457" t="s">
        <v>12739</v>
      </c>
    </row>
    <row r="28458" spans="1:4" x14ac:dyDescent="0.25">
      <c r="A28458" s="2">
        <v>44857.99722222222</v>
      </c>
      <c r="B28458" t="s">
        <v>175</v>
      </c>
      <c r="D28458" t="s">
        <v>1850</v>
      </c>
    </row>
    <row r="28459" spans="1:4" x14ac:dyDescent="0.25">
      <c r="A28459" s="2">
        <v>44857.99722222222</v>
      </c>
      <c r="B28459" t="s">
        <v>175</v>
      </c>
      <c r="D28459" t="s">
        <v>1858</v>
      </c>
    </row>
    <row r="28460" spans="1:4" x14ac:dyDescent="0.25">
      <c r="A28460" s="2">
        <v>44857.99722222222</v>
      </c>
      <c r="B28460" t="s">
        <v>175</v>
      </c>
      <c r="D28460" t="s">
        <v>1852</v>
      </c>
    </row>
    <row r="28461" spans="1:4" x14ac:dyDescent="0.25">
      <c r="A28461" s="2">
        <v>44857.99722222222</v>
      </c>
      <c r="B28461" t="s">
        <v>175</v>
      </c>
      <c r="D28461" t="s">
        <v>12743</v>
      </c>
    </row>
    <row r="28462" spans="1:4" x14ac:dyDescent="0.25">
      <c r="A28462" s="2">
        <v>44857.997916666667</v>
      </c>
      <c r="B28462" t="s">
        <v>175</v>
      </c>
      <c r="C28462" t="s">
        <v>12887</v>
      </c>
    </row>
    <row r="28463" spans="1:4" x14ac:dyDescent="0.25">
      <c r="A28463" s="2">
        <v>44857.997916666667</v>
      </c>
      <c r="B28463" t="s">
        <v>175</v>
      </c>
      <c r="C28463" t="s">
        <v>1538</v>
      </c>
    </row>
    <row r="28464" spans="1:4" x14ac:dyDescent="0.25">
      <c r="A28464" s="2">
        <v>44857.997916666667</v>
      </c>
      <c r="B28464" t="s">
        <v>175</v>
      </c>
      <c r="D28464" t="s">
        <v>12819</v>
      </c>
    </row>
    <row r="28465" spans="1:4" x14ac:dyDescent="0.25">
      <c r="A28465" s="2">
        <v>44857.997916666667</v>
      </c>
      <c r="B28465" t="s">
        <v>175</v>
      </c>
      <c r="D28465" t="s">
        <v>12760</v>
      </c>
    </row>
    <row r="28466" spans="1:4" x14ac:dyDescent="0.25">
      <c r="A28466" s="2">
        <v>44857.999305555553</v>
      </c>
      <c r="B28466" t="s">
        <v>175</v>
      </c>
      <c r="C28466" t="s">
        <v>12888</v>
      </c>
    </row>
    <row r="28467" spans="1:4" x14ac:dyDescent="0.25">
      <c r="A28467" s="2">
        <v>44857.999305555553</v>
      </c>
      <c r="B28467" t="s">
        <v>175</v>
      </c>
      <c r="C28467" t="s">
        <v>1538</v>
      </c>
    </row>
    <row r="28468" spans="1:4" x14ac:dyDescent="0.25">
      <c r="A28468" s="2">
        <v>44857.999305555553</v>
      </c>
      <c r="B28468" t="s">
        <v>175</v>
      </c>
      <c r="C28468" t="s">
        <v>6386</v>
      </c>
    </row>
    <row r="28469" spans="1:4" x14ac:dyDescent="0.25">
      <c r="A28469" s="2">
        <v>44857.999305555553</v>
      </c>
      <c r="B28469" t="s">
        <v>175</v>
      </c>
      <c r="C28469" t="s">
        <v>12889</v>
      </c>
    </row>
    <row r="28470" spans="1:4" x14ac:dyDescent="0.25">
      <c r="A28470" s="2">
        <v>44857.999305555553</v>
      </c>
      <c r="B28470" t="s">
        <v>175</v>
      </c>
      <c r="C28470" t="s">
        <v>6386</v>
      </c>
    </row>
    <row r="28471" spans="1:4" x14ac:dyDescent="0.25">
      <c r="A28471" s="2">
        <v>44857.999305555553</v>
      </c>
      <c r="B28471" t="s">
        <v>175</v>
      </c>
      <c r="D28471" t="s">
        <v>12742</v>
      </c>
    </row>
    <row r="28472" spans="1:4" x14ac:dyDescent="0.25">
      <c r="A28472" s="2">
        <v>44857.999305555553</v>
      </c>
      <c r="B28472" t="s">
        <v>175</v>
      </c>
      <c r="D28472" t="s">
        <v>852</v>
      </c>
    </row>
    <row r="28473" spans="1:4" x14ac:dyDescent="0.25">
      <c r="A28473" s="2">
        <v>44857.999305555553</v>
      </c>
      <c r="B28473" t="s">
        <v>175</v>
      </c>
      <c r="D28473" t="s">
        <v>933</v>
      </c>
    </row>
    <row r="28474" spans="1:4" x14ac:dyDescent="0.25">
      <c r="A28474" s="2">
        <v>44857.999305555553</v>
      </c>
      <c r="B28474" t="s">
        <v>175</v>
      </c>
      <c r="D28474" t="s">
        <v>834</v>
      </c>
    </row>
    <row r="28475" spans="1:4" x14ac:dyDescent="0.25">
      <c r="A28475" s="2">
        <v>44857.999305555553</v>
      </c>
      <c r="B28475" t="s">
        <v>175</v>
      </c>
      <c r="D28475" t="s">
        <v>955</v>
      </c>
    </row>
    <row r="28476" spans="1:4" x14ac:dyDescent="0.25">
      <c r="A28476" s="2">
        <v>44858.415277777778</v>
      </c>
      <c r="B28476" t="s">
        <v>191</v>
      </c>
      <c r="C28476" t="s">
        <v>13171</v>
      </c>
    </row>
    <row r="28477" spans="1:4" x14ac:dyDescent="0.25">
      <c r="A28477" s="2">
        <v>44858.415277777778</v>
      </c>
      <c r="B28477" t="s">
        <v>191</v>
      </c>
      <c r="D28477" t="s">
        <v>5011</v>
      </c>
    </row>
    <row r="28478" spans="1:4" x14ac:dyDescent="0.25">
      <c r="A28478" s="2">
        <v>44858.415972222225</v>
      </c>
      <c r="B28478" t="s">
        <v>191</v>
      </c>
      <c r="C28478" t="s">
        <v>13172</v>
      </c>
    </row>
    <row r="28479" spans="1:4" x14ac:dyDescent="0.25">
      <c r="A28479" s="2">
        <v>44858.415972222225</v>
      </c>
      <c r="B28479" t="s">
        <v>191</v>
      </c>
      <c r="C28479" t="s">
        <v>13173</v>
      </c>
    </row>
    <row r="28480" spans="1:4" x14ac:dyDescent="0.25">
      <c r="A28480" s="2">
        <v>44858.415972222225</v>
      </c>
      <c r="B28480" t="s">
        <v>163</v>
      </c>
      <c r="C28480" t="s">
        <v>14959</v>
      </c>
    </row>
    <row r="28481" spans="1:4" x14ac:dyDescent="0.25">
      <c r="A28481" s="2">
        <v>44858.415972222225</v>
      </c>
      <c r="B28481" t="s">
        <v>191</v>
      </c>
      <c r="D28481" t="s">
        <v>1888</v>
      </c>
    </row>
    <row r="28482" spans="1:4" x14ac:dyDescent="0.25">
      <c r="A28482" s="2">
        <v>44858.415972222225</v>
      </c>
      <c r="B28482" t="s">
        <v>191</v>
      </c>
      <c r="D28482" t="s">
        <v>12743</v>
      </c>
    </row>
    <row r="28483" spans="1:4" x14ac:dyDescent="0.25">
      <c r="A28483" s="2">
        <v>44858.415972222225</v>
      </c>
      <c r="B28483" t="s">
        <v>163</v>
      </c>
      <c r="D28483" t="s">
        <v>4993</v>
      </c>
    </row>
    <row r="28484" spans="1:4" x14ac:dyDescent="0.25">
      <c r="A28484" s="2">
        <v>44858.417361111111</v>
      </c>
      <c r="B28484" t="s">
        <v>191</v>
      </c>
      <c r="C28484" t="s">
        <v>13174</v>
      </c>
    </row>
    <row r="28485" spans="1:4" x14ac:dyDescent="0.25">
      <c r="A28485" s="2">
        <v>44858.417361111111</v>
      </c>
      <c r="B28485" t="s">
        <v>163</v>
      </c>
      <c r="C28485" t="s">
        <v>14960</v>
      </c>
    </row>
    <row r="28486" spans="1:4" x14ac:dyDescent="0.25">
      <c r="A28486" s="2">
        <v>44858.417361111111</v>
      </c>
      <c r="B28486" t="s">
        <v>164</v>
      </c>
      <c r="C28486" t="s">
        <v>6443</v>
      </c>
    </row>
    <row r="28487" spans="1:4" x14ac:dyDescent="0.25">
      <c r="A28487" s="2">
        <v>44858.417361111111</v>
      </c>
      <c r="B28487" t="s">
        <v>164</v>
      </c>
      <c r="C28487" t="s">
        <v>6443</v>
      </c>
    </row>
    <row r="28488" spans="1:4" x14ac:dyDescent="0.25">
      <c r="A28488" s="2">
        <v>44858.417361111111</v>
      </c>
      <c r="B28488" t="s">
        <v>164</v>
      </c>
      <c r="C28488" t="s">
        <v>15094</v>
      </c>
    </row>
    <row r="28489" spans="1:4" x14ac:dyDescent="0.25">
      <c r="A28489" s="2">
        <v>44858.417361111111</v>
      </c>
      <c r="B28489" t="s">
        <v>191</v>
      </c>
      <c r="D28489" t="s">
        <v>12819</v>
      </c>
    </row>
    <row r="28490" spans="1:4" x14ac:dyDescent="0.25">
      <c r="A28490" s="2">
        <v>44858.417361111111</v>
      </c>
      <c r="B28490" t="s">
        <v>163</v>
      </c>
      <c r="D28490" t="s">
        <v>1851</v>
      </c>
    </row>
    <row r="28491" spans="1:4" x14ac:dyDescent="0.25">
      <c r="A28491" s="2">
        <v>44858.417361111111</v>
      </c>
      <c r="B28491" t="s">
        <v>164</v>
      </c>
      <c r="D28491" t="s">
        <v>5001</v>
      </c>
    </row>
    <row r="28492" spans="1:4" x14ac:dyDescent="0.25">
      <c r="A28492" s="2">
        <v>44858.417361111111</v>
      </c>
      <c r="B28492" t="s">
        <v>164</v>
      </c>
      <c r="D28492" t="s">
        <v>1848</v>
      </c>
    </row>
    <row r="28493" spans="1:4" x14ac:dyDescent="0.25">
      <c r="A28493" s="2">
        <v>44858.417361111111</v>
      </c>
      <c r="B28493" t="s">
        <v>164</v>
      </c>
      <c r="D28493" t="s">
        <v>12760</v>
      </c>
    </row>
    <row r="28494" spans="1:4" x14ac:dyDescent="0.25">
      <c r="A28494" s="2">
        <v>44858.418055555558</v>
      </c>
      <c r="B28494" t="s">
        <v>163</v>
      </c>
      <c r="C28494" t="s">
        <v>14961</v>
      </c>
    </row>
    <row r="28495" spans="1:4" x14ac:dyDescent="0.25">
      <c r="A28495" s="2">
        <v>44858.418055555558</v>
      </c>
      <c r="B28495" t="s">
        <v>163</v>
      </c>
      <c r="D28495" t="s">
        <v>12760</v>
      </c>
    </row>
    <row r="28496" spans="1:4" x14ac:dyDescent="0.25">
      <c r="A28496" s="2">
        <v>44858.418749999997</v>
      </c>
      <c r="B28496" t="s">
        <v>191</v>
      </c>
      <c r="C28496" t="s">
        <v>13175</v>
      </c>
    </row>
    <row r="28497" spans="1:4" x14ac:dyDescent="0.25">
      <c r="A28497" s="2">
        <v>44858.418749999997</v>
      </c>
      <c r="B28497" t="s">
        <v>183</v>
      </c>
      <c r="C28497" t="s">
        <v>6386</v>
      </c>
    </row>
    <row r="28498" spans="1:4" x14ac:dyDescent="0.25">
      <c r="A28498" s="2">
        <v>44858.418749999997</v>
      </c>
      <c r="B28498" t="s">
        <v>183</v>
      </c>
      <c r="C28498" t="s">
        <v>6386</v>
      </c>
    </row>
    <row r="28499" spans="1:4" x14ac:dyDescent="0.25">
      <c r="A28499" s="2">
        <v>44858.418749999997</v>
      </c>
      <c r="B28499" t="s">
        <v>162</v>
      </c>
      <c r="C28499" t="s">
        <v>6443</v>
      </c>
    </row>
    <row r="28500" spans="1:4" x14ac:dyDescent="0.25">
      <c r="A28500" s="2">
        <v>44858.418749999997</v>
      </c>
      <c r="B28500" t="s">
        <v>191</v>
      </c>
      <c r="D28500" t="s">
        <v>12739</v>
      </c>
    </row>
    <row r="28501" spans="1:4" x14ac:dyDescent="0.25">
      <c r="A28501" s="2">
        <v>44858.418749999997</v>
      </c>
      <c r="B28501" t="s">
        <v>183</v>
      </c>
      <c r="D28501" t="s">
        <v>4996</v>
      </c>
    </row>
    <row r="28502" spans="1:4" x14ac:dyDescent="0.25">
      <c r="A28502" s="2">
        <v>44858.418749999997</v>
      </c>
      <c r="B28502" t="s">
        <v>183</v>
      </c>
      <c r="D28502" t="s">
        <v>1848</v>
      </c>
    </row>
    <row r="28503" spans="1:4" x14ac:dyDescent="0.25">
      <c r="A28503" s="2">
        <v>44858.419444444444</v>
      </c>
      <c r="B28503" t="s">
        <v>191</v>
      </c>
      <c r="C28503" t="s">
        <v>13176</v>
      </c>
    </row>
    <row r="28504" spans="1:4" x14ac:dyDescent="0.25">
      <c r="A28504" s="2">
        <v>44858.419444444444</v>
      </c>
      <c r="B28504" t="s">
        <v>183</v>
      </c>
      <c r="C28504" t="s">
        <v>14157</v>
      </c>
    </row>
    <row r="28505" spans="1:4" x14ac:dyDescent="0.25">
      <c r="A28505" s="2">
        <v>44858.419444444444</v>
      </c>
      <c r="B28505" t="s">
        <v>183</v>
      </c>
      <c r="C28505" t="s">
        <v>6386</v>
      </c>
    </row>
    <row r="28506" spans="1:4" x14ac:dyDescent="0.25">
      <c r="A28506" s="2">
        <v>44858.419444444444</v>
      </c>
      <c r="B28506" t="s">
        <v>163</v>
      </c>
      <c r="C28506" t="s">
        <v>14962</v>
      </c>
    </row>
    <row r="28507" spans="1:4" x14ac:dyDescent="0.25">
      <c r="A28507" s="2">
        <v>44858.419444444444</v>
      </c>
      <c r="B28507" t="s">
        <v>163</v>
      </c>
      <c r="C28507" t="s">
        <v>14963</v>
      </c>
    </row>
    <row r="28508" spans="1:4" x14ac:dyDescent="0.25">
      <c r="A28508" s="2">
        <v>44858.419444444444</v>
      </c>
      <c r="B28508" t="s">
        <v>162</v>
      </c>
      <c r="C28508" t="s">
        <v>6443</v>
      </c>
    </row>
    <row r="28509" spans="1:4" x14ac:dyDescent="0.25">
      <c r="A28509" s="2">
        <v>44858.419444444444</v>
      </c>
      <c r="B28509" t="s">
        <v>162</v>
      </c>
      <c r="C28509" t="s">
        <v>15095</v>
      </c>
    </row>
    <row r="28510" spans="1:4" x14ac:dyDescent="0.25">
      <c r="A28510" s="2">
        <v>44858.419444444444</v>
      </c>
      <c r="B28510" t="s">
        <v>162</v>
      </c>
      <c r="C28510" t="s">
        <v>6443</v>
      </c>
    </row>
    <row r="28511" spans="1:4" x14ac:dyDescent="0.25">
      <c r="A28511" s="2">
        <v>44858.419444444444</v>
      </c>
      <c r="B28511" t="s">
        <v>191</v>
      </c>
      <c r="D28511" t="s">
        <v>12760</v>
      </c>
    </row>
    <row r="28512" spans="1:4" x14ac:dyDescent="0.25">
      <c r="A28512" s="2">
        <v>44858.419444444444</v>
      </c>
      <c r="B28512" t="s">
        <v>183</v>
      </c>
      <c r="D28512" t="s">
        <v>1897</v>
      </c>
    </row>
    <row r="28513" spans="1:4" x14ac:dyDescent="0.25">
      <c r="A28513" s="2">
        <v>44858.419444444444</v>
      </c>
      <c r="B28513" t="s">
        <v>183</v>
      </c>
      <c r="D28513" t="s">
        <v>1902</v>
      </c>
    </row>
    <row r="28514" spans="1:4" x14ac:dyDescent="0.25">
      <c r="A28514" s="2">
        <v>44858.419444444444</v>
      </c>
      <c r="B28514" t="s">
        <v>163</v>
      </c>
      <c r="D28514" t="s">
        <v>12819</v>
      </c>
    </row>
    <row r="28515" spans="1:4" x14ac:dyDescent="0.25">
      <c r="A28515" s="2">
        <v>44858.419444444444</v>
      </c>
      <c r="B28515" t="s">
        <v>163</v>
      </c>
      <c r="D28515" t="s">
        <v>12739</v>
      </c>
    </row>
    <row r="28516" spans="1:4" x14ac:dyDescent="0.25">
      <c r="A28516" s="2">
        <v>44858.419444444444</v>
      </c>
      <c r="B28516" t="s">
        <v>162</v>
      </c>
      <c r="D28516" t="s">
        <v>5030</v>
      </c>
    </row>
    <row r="28517" spans="1:4" x14ac:dyDescent="0.25">
      <c r="A28517" s="2">
        <v>44858.419444444444</v>
      </c>
      <c r="B28517" t="s">
        <v>162</v>
      </c>
      <c r="D28517" t="s">
        <v>1848</v>
      </c>
    </row>
    <row r="28518" spans="1:4" x14ac:dyDescent="0.25">
      <c r="A28518" s="2">
        <v>44858.419444444444</v>
      </c>
      <c r="B28518" t="s">
        <v>162</v>
      </c>
      <c r="D28518" t="s">
        <v>1851</v>
      </c>
    </row>
    <row r="28519" spans="1:4" x14ac:dyDescent="0.25">
      <c r="A28519" s="2">
        <v>44858.419444444444</v>
      </c>
      <c r="B28519" t="s">
        <v>162</v>
      </c>
      <c r="D28519" t="s">
        <v>1902</v>
      </c>
    </row>
    <row r="28520" spans="1:4" x14ac:dyDescent="0.25">
      <c r="A28520" s="2">
        <v>44858.420138888891</v>
      </c>
      <c r="B28520" t="s">
        <v>183</v>
      </c>
      <c r="C28520" t="s">
        <v>14158</v>
      </c>
    </row>
    <row r="28521" spans="1:4" x14ac:dyDescent="0.25">
      <c r="A28521" s="2">
        <v>44858.420138888891</v>
      </c>
      <c r="B28521" t="s">
        <v>163</v>
      </c>
      <c r="C28521" t="s">
        <v>14964</v>
      </c>
    </row>
    <row r="28522" spans="1:4" x14ac:dyDescent="0.25">
      <c r="A28522" s="2">
        <v>44858.420138888891</v>
      </c>
      <c r="B28522" t="s">
        <v>183</v>
      </c>
      <c r="D28522" t="s">
        <v>12760</v>
      </c>
    </row>
    <row r="28523" spans="1:4" x14ac:dyDescent="0.25">
      <c r="A28523" s="2">
        <v>44858.420138888891</v>
      </c>
      <c r="B28523" t="s">
        <v>163</v>
      </c>
      <c r="D28523" t="s">
        <v>12743</v>
      </c>
    </row>
    <row r="28524" spans="1:4" x14ac:dyDescent="0.25">
      <c r="A28524" s="2">
        <v>44858.42083333333</v>
      </c>
      <c r="B28524" t="s">
        <v>183</v>
      </c>
      <c r="C28524" t="s">
        <v>14159</v>
      </c>
    </row>
    <row r="28525" spans="1:4" x14ac:dyDescent="0.25">
      <c r="A28525" s="2">
        <v>44858.42083333333</v>
      </c>
      <c r="B28525" t="s">
        <v>183</v>
      </c>
      <c r="C28525" t="s">
        <v>1538</v>
      </c>
    </row>
    <row r="28526" spans="1:4" x14ac:dyDescent="0.25">
      <c r="A28526" s="2">
        <v>44858.42083333333</v>
      </c>
      <c r="B28526" t="s">
        <v>183</v>
      </c>
      <c r="C28526" t="s">
        <v>1538</v>
      </c>
    </row>
    <row r="28527" spans="1:4" x14ac:dyDescent="0.25">
      <c r="A28527" s="2">
        <v>44858.42083333333</v>
      </c>
      <c r="B28527" t="s">
        <v>183</v>
      </c>
      <c r="C28527" t="s">
        <v>14160</v>
      </c>
    </row>
    <row r="28528" spans="1:4" x14ac:dyDescent="0.25">
      <c r="A28528" s="2">
        <v>44858.42083333333</v>
      </c>
      <c r="B28528" t="s">
        <v>183</v>
      </c>
      <c r="C28528" t="s">
        <v>14161</v>
      </c>
    </row>
    <row r="28529" spans="1:4" x14ac:dyDescent="0.25">
      <c r="A28529" s="2">
        <v>44858.42083333333</v>
      </c>
      <c r="B28529" t="s">
        <v>183</v>
      </c>
      <c r="C28529" t="s">
        <v>6386</v>
      </c>
    </row>
    <row r="28530" spans="1:4" x14ac:dyDescent="0.25">
      <c r="A28530" s="2">
        <v>44858.42083333333</v>
      </c>
      <c r="B28530" t="s">
        <v>183</v>
      </c>
      <c r="C28530" t="s">
        <v>6386</v>
      </c>
    </row>
    <row r="28531" spans="1:4" x14ac:dyDescent="0.25">
      <c r="A28531" s="2">
        <v>44858.42083333333</v>
      </c>
      <c r="B28531" t="s">
        <v>163</v>
      </c>
      <c r="C28531" t="s">
        <v>14965</v>
      </c>
    </row>
    <row r="28532" spans="1:4" x14ac:dyDescent="0.25">
      <c r="A28532" s="2">
        <v>44858.42083333333</v>
      </c>
      <c r="B28532" t="s">
        <v>163</v>
      </c>
      <c r="C28532" t="s">
        <v>14966</v>
      </c>
    </row>
    <row r="28533" spans="1:4" x14ac:dyDescent="0.25">
      <c r="A28533" s="2">
        <v>44858.42083333333</v>
      </c>
      <c r="B28533" t="s">
        <v>183</v>
      </c>
      <c r="D28533" t="s">
        <v>12742</v>
      </c>
    </row>
    <row r="28534" spans="1:4" x14ac:dyDescent="0.25">
      <c r="A28534" s="2">
        <v>44858.42083333333</v>
      </c>
      <c r="B28534" t="s">
        <v>183</v>
      </c>
      <c r="D28534" t="s">
        <v>12739</v>
      </c>
    </row>
    <row r="28535" spans="1:4" x14ac:dyDescent="0.25">
      <c r="A28535" s="2">
        <v>44858.42083333333</v>
      </c>
      <c r="B28535" t="s">
        <v>183</v>
      </c>
      <c r="D28535" t="s">
        <v>832</v>
      </c>
    </row>
    <row r="28536" spans="1:4" x14ac:dyDescent="0.25">
      <c r="A28536" s="2">
        <v>44858.42083333333</v>
      </c>
      <c r="B28536" t="s">
        <v>183</v>
      </c>
      <c r="D28536" t="s">
        <v>12743</v>
      </c>
    </row>
    <row r="28537" spans="1:4" x14ac:dyDescent="0.25">
      <c r="A28537" s="2">
        <v>44858.42083333333</v>
      </c>
      <c r="B28537" t="s">
        <v>183</v>
      </c>
      <c r="D28537" t="s">
        <v>12742</v>
      </c>
    </row>
    <row r="28538" spans="1:4" x14ac:dyDescent="0.25">
      <c r="A28538" s="2">
        <v>44858.42083333333</v>
      </c>
      <c r="B28538" t="s">
        <v>183</v>
      </c>
      <c r="D28538" t="s">
        <v>844</v>
      </c>
    </row>
    <row r="28539" spans="1:4" x14ac:dyDescent="0.25">
      <c r="A28539" s="2">
        <v>44858.42083333333</v>
      </c>
      <c r="B28539" t="s">
        <v>183</v>
      </c>
      <c r="D28539" t="s">
        <v>976</v>
      </c>
    </row>
    <row r="28540" spans="1:4" x14ac:dyDescent="0.25">
      <c r="A28540" s="2">
        <v>44858.42083333333</v>
      </c>
      <c r="B28540" t="s">
        <v>163</v>
      </c>
      <c r="D28540" t="s">
        <v>12742</v>
      </c>
    </row>
    <row r="28541" spans="1:4" x14ac:dyDescent="0.25">
      <c r="A28541" s="2">
        <v>44858.42083333333</v>
      </c>
      <c r="B28541" t="s">
        <v>163</v>
      </c>
      <c r="D28541" t="s">
        <v>972</v>
      </c>
    </row>
    <row r="28542" spans="1:4" x14ac:dyDescent="0.25">
      <c r="A28542" s="2">
        <v>44858.421527777777</v>
      </c>
      <c r="B28542" t="s">
        <v>183</v>
      </c>
      <c r="C28542" t="s">
        <v>14162</v>
      </c>
    </row>
    <row r="28543" spans="1:4" x14ac:dyDescent="0.25">
      <c r="A28543" s="2">
        <v>44858.421527777777</v>
      </c>
      <c r="B28543" t="s">
        <v>183</v>
      </c>
      <c r="C28543" t="s">
        <v>14163</v>
      </c>
    </row>
    <row r="28544" spans="1:4" x14ac:dyDescent="0.25">
      <c r="A28544" s="2">
        <v>44858.421527777777</v>
      </c>
      <c r="B28544" t="s">
        <v>183</v>
      </c>
      <c r="C28544" t="s">
        <v>7596</v>
      </c>
    </row>
    <row r="28545" spans="1:4" x14ac:dyDescent="0.25">
      <c r="A28545" s="2">
        <v>44858.421527777777</v>
      </c>
      <c r="B28545" t="s">
        <v>183</v>
      </c>
      <c r="C28545" t="s">
        <v>6386</v>
      </c>
    </row>
    <row r="28546" spans="1:4" x14ac:dyDescent="0.25">
      <c r="A28546" s="2">
        <v>44858.421527777777</v>
      </c>
      <c r="B28546" t="s">
        <v>183</v>
      </c>
      <c r="C28546" t="s">
        <v>14164</v>
      </c>
    </row>
    <row r="28547" spans="1:4" x14ac:dyDescent="0.25">
      <c r="A28547" s="2">
        <v>44858.421527777777</v>
      </c>
      <c r="B28547" t="s">
        <v>183</v>
      </c>
      <c r="D28547" t="s">
        <v>899</v>
      </c>
    </row>
    <row r="28548" spans="1:4" x14ac:dyDescent="0.25">
      <c r="A28548" s="2">
        <v>44858.421527777777</v>
      </c>
      <c r="B28548" t="s">
        <v>183</v>
      </c>
      <c r="D28548" t="s">
        <v>855</v>
      </c>
    </row>
    <row r="28549" spans="1:4" x14ac:dyDescent="0.25">
      <c r="A28549" s="2">
        <v>44858.421527777777</v>
      </c>
      <c r="B28549" t="s">
        <v>183</v>
      </c>
      <c r="D28549" t="s">
        <v>1855</v>
      </c>
    </row>
    <row r="28550" spans="1:4" x14ac:dyDescent="0.25">
      <c r="A28550" s="2">
        <v>44858.421527777777</v>
      </c>
      <c r="B28550" t="s">
        <v>183</v>
      </c>
      <c r="D28550" t="s">
        <v>1869</v>
      </c>
    </row>
    <row r="28551" spans="1:4" x14ac:dyDescent="0.25">
      <c r="A28551" s="2">
        <v>44858.421527777777</v>
      </c>
      <c r="B28551" t="s">
        <v>183</v>
      </c>
      <c r="D28551" t="s">
        <v>12857</v>
      </c>
    </row>
    <row r="28552" spans="1:4" x14ac:dyDescent="0.25">
      <c r="A28552" s="2">
        <v>44858.422222222223</v>
      </c>
      <c r="B28552" t="s">
        <v>183</v>
      </c>
      <c r="C28552" t="s">
        <v>14165</v>
      </c>
    </row>
    <row r="28553" spans="1:4" x14ac:dyDescent="0.25">
      <c r="A28553" s="2">
        <v>44858.422222222223</v>
      </c>
      <c r="B28553" t="s">
        <v>183</v>
      </c>
      <c r="C28553" t="s">
        <v>6386</v>
      </c>
    </row>
    <row r="28554" spans="1:4" x14ac:dyDescent="0.25">
      <c r="A28554" s="2">
        <v>44858.422222222223</v>
      </c>
      <c r="B28554" t="s">
        <v>183</v>
      </c>
      <c r="C28554" t="s">
        <v>14166</v>
      </c>
    </row>
    <row r="28555" spans="1:4" x14ac:dyDescent="0.25">
      <c r="A28555" s="2">
        <v>44858.422222222223</v>
      </c>
      <c r="B28555" t="s">
        <v>183</v>
      </c>
      <c r="C28555" t="s">
        <v>14167</v>
      </c>
    </row>
    <row r="28556" spans="1:4" x14ac:dyDescent="0.25">
      <c r="A28556" s="2">
        <v>44858.422222222223</v>
      </c>
      <c r="B28556" t="s">
        <v>183</v>
      </c>
      <c r="C28556" t="s">
        <v>14168</v>
      </c>
    </row>
    <row r="28557" spans="1:4" x14ac:dyDescent="0.25">
      <c r="A28557" s="2">
        <v>44858.422222222223</v>
      </c>
      <c r="B28557" t="s">
        <v>183</v>
      </c>
      <c r="C28557" t="s">
        <v>6660</v>
      </c>
    </row>
    <row r="28558" spans="1:4" x14ac:dyDescent="0.25">
      <c r="A28558" s="2">
        <v>44858.422222222223</v>
      </c>
      <c r="B28558" t="s">
        <v>183</v>
      </c>
      <c r="C28558" t="s">
        <v>6395</v>
      </c>
    </row>
    <row r="28559" spans="1:4" x14ac:dyDescent="0.25">
      <c r="A28559" s="2">
        <v>44858.422222222223</v>
      </c>
      <c r="B28559" t="s">
        <v>183</v>
      </c>
      <c r="D28559" t="s">
        <v>846</v>
      </c>
    </row>
    <row r="28560" spans="1:4" x14ac:dyDescent="0.25">
      <c r="A28560" s="2">
        <v>44858.422222222223</v>
      </c>
      <c r="B28560" t="s">
        <v>183</v>
      </c>
      <c r="D28560" t="s">
        <v>908</v>
      </c>
    </row>
    <row r="28561" spans="1:4" x14ac:dyDescent="0.25">
      <c r="A28561" s="2">
        <v>44858.422222222223</v>
      </c>
      <c r="B28561" t="s">
        <v>183</v>
      </c>
      <c r="D28561" t="s">
        <v>909</v>
      </c>
    </row>
    <row r="28562" spans="1:4" x14ac:dyDescent="0.25">
      <c r="A28562" s="2">
        <v>44858.422222222223</v>
      </c>
      <c r="B28562" t="s">
        <v>183</v>
      </c>
      <c r="D28562" t="s">
        <v>848</v>
      </c>
    </row>
    <row r="28563" spans="1:4" x14ac:dyDescent="0.25">
      <c r="A28563" s="2">
        <v>44858.422222222223</v>
      </c>
      <c r="B28563" t="s">
        <v>183</v>
      </c>
      <c r="D28563" t="s">
        <v>825</v>
      </c>
    </row>
    <row r="28564" spans="1:4" x14ac:dyDescent="0.25">
      <c r="A28564" s="2">
        <v>44858.422222222223</v>
      </c>
      <c r="B28564" t="s">
        <v>183</v>
      </c>
      <c r="D28564" t="s">
        <v>853</v>
      </c>
    </row>
    <row r="28565" spans="1:4" x14ac:dyDescent="0.25">
      <c r="A28565" s="2">
        <v>44858.422222222223</v>
      </c>
      <c r="B28565" t="s">
        <v>183</v>
      </c>
      <c r="D28565" t="s">
        <v>992</v>
      </c>
    </row>
    <row r="28566" spans="1:4" x14ac:dyDescent="0.25">
      <c r="A28566" s="2">
        <v>44858.42291666667</v>
      </c>
      <c r="B28566" t="s">
        <v>183</v>
      </c>
      <c r="C28566" t="s">
        <v>6380</v>
      </c>
    </row>
    <row r="28567" spans="1:4" x14ac:dyDescent="0.25">
      <c r="A28567" s="2">
        <v>44858.42291666667</v>
      </c>
      <c r="B28567" t="s">
        <v>183</v>
      </c>
      <c r="C28567" t="s">
        <v>14169</v>
      </c>
    </row>
    <row r="28568" spans="1:4" x14ac:dyDescent="0.25">
      <c r="A28568" s="2">
        <v>44858.42291666667</v>
      </c>
      <c r="B28568" t="s">
        <v>163</v>
      </c>
      <c r="C28568" t="s">
        <v>14967</v>
      </c>
    </row>
    <row r="28569" spans="1:4" x14ac:dyDescent="0.25">
      <c r="A28569" s="2">
        <v>44858.42291666667</v>
      </c>
      <c r="B28569" t="s">
        <v>183</v>
      </c>
      <c r="D28569" t="s">
        <v>4991</v>
      </c>
    </row>
    <row r="28570" spans="1:4" x14ac:dyDescent="0.25">
      <c r="A28570" s="2">
        <v>44858.42291666667</v>
      </c>
      <c r="B28570" t="s">
        <v>183</v>
      </c>
      <c r="D28570" t="s">
        <v>827</v>
      </c>
    </row>
    <row r="28571" spans="1:4" x14ac:dyDescent="0.25">
      <c r="A28571" s="2">
        <v>44858.42291666667</v>
      </c>
      <c r="B28571" t="s">
        <v>163</v>
      </c>
      <c r="D28571" t="s">
        <v>828</v>
      </c>
    </row>
    <row r="28572" spans="1:4" x14ac:dyDescent="0.25">
      <c r="A28572" s="2">
        <v>44858.423611111109</v>
      </c>
      <c r="B28572" t="s">
        <v>163</v>
      </c>
      <c r="C28572" t="s">
        <v>14968</v>
      </c>
    </row>
    <row r="28573" spans="1:4" x14ac:dyDescent="0.25">
      <c r="A28573" s="2">
        <v>44858.423611111109</v>
      </c>
      <c r="B28573" t="s">
        <v>163</v>
      </c>
      <c r="C28573" t="s">
        <v>14969</v>
      </c>
    </row>
    <row r="28574" spans="1:4" x14ac:dyDescent="0.25">
      <c r="A28574" s="2">
        <v>44858.423611111109</v>
      </c>
      <c r="B28574" t="s">
        <v>163</v>
      </c>
      <c r="D28574" t="s">
        <v>842</v>
      </c>
    </row>
    <row r="28575" spans="1:4" x14ac:dyDescent="0.25">
      <c r="A28575" s="2">
        <v>44858.423611111109</v>
      </c>
      <c r="B28575" t="s">
        <v>163</v>
      </c>
      <c r="D28575" t="s">
        <v>825</v>
      </c>
    </row>
    <row r="28576" spans="1:4" x14ac:dyDescent="0.25">
      <c r="A28576" s="2">
        <v>44858.424305555556</v>
      </c>
      <c r="B28576" t="s">
        <v>163</v>
      </c>
      <c r="C28576" t="s">
        <v>14970</v>
      </c>
    </row>
    <row r="28577" spans="1:4" x14ac:dyDescent="0.25">
      <c r="A28577" s="2">
        <v>44858.424305555556</v>
      </c>
      <c r="B28577" t="s">
        <v>163</v>
      </c>
      <c r="C28577" t="s">
        <v>14971</v>
      </c>
    </row>
    <row r="28578" spans="1:4" x14ac:dyDescent="0.25">
      <c r="A28578" s="2">
        <v>44858.424305555556</v>
      </c>
      <c r="B28578" t="s">
        <v>163</v>
      </c>
      <c r="D28578" t="s">
        <v>826</v>
      </c>
    </row>
    <row r="28579" spans="1:4" x14ac:dyDescent="0.25">
      <c r="A28579" s="2">
        <v>44858.424305555556</v>
      </c>
      <c r="B28579" t="s">
        <v>163</v>
      </c>
      <c r="D28579" t="s">
        <v>856</v>
      </c>
    </row>
    <row r="28580" spans="1:4" x14ac:dyDescent="0.25">
      <c r="A28580" s="2">
        <v>44858.431944444441</v>
      </c>
      <c r="B28580" t="s">
        <v>162</v>
      </c>
      <c r="C28580" t="s">
        <v>12799</v>
      </c>
    </row>
    <row r="28581" spans="1:4" x14ac:dyDescent="0.25">
      <c r="A28581" s="2">
        <v>44858.431944444441</v>
      </c>
      <c r="B28581" t="s">
        <v>162</v>
      </c>
      <c r="D28581" t="s">
        <v>5030</v>
      </c>
    </row>
    <row r="28582" spans="1:4" x14ac:dyDescent="0.25">
      <c r="A28582" s="2">
        <v>44858.432638888888</v>
      </c>
      <c r="B28582" t="s">
        <v>162</v>
      </c>
      <c r="C28582" t="s">
        <v>12800</v>
      </c>
    </row>
    <row r="28583" spans="1:4" x14ac:dyDescent="0.25">
      <c r="A28583" s="2">
        <v>44858.432638888888</v>
      </c>
      <c r="B28583" t="s">
        <v>162</v>
      </c>
      <c r="D28583" t="s">
        <v>12760</v>
      </c>
    </row>
    <row r="28584" spans="1:4" x14ac:dyDescent="0.25">
      <c r="A28584" s="2">
        <v>44858.43472222222</v>
      </c>
      <c r="B28584" t="s">
        <v>1457</v>
      </c>
      <c r="C28584" t="s">
        <v>6443</v>
      </c>
    </row>
    <row r="28585" spans="1:4" x14ac:dyDescent="0.25">
      <c r="A28585" s="2">
        <v>44858.43472222222</v>
      </c>
      <c r="B28585" t="s">
        <v>1457</v>
      </c>
      <c r="C28585" t="s">
        <v>6443</v>
      </c>
    </row>
    <row r="28586" spans="1:4" x14ac:dyDescent="0.25">
      <c r="A28586" s="2">
        <v>44858.43472222222</v>
      </c>
      <c r="B28586" t="s">
        <v>1457</v>
      </c>
      <c r="D28586" t="s">
        <v>15096</v>
      </c>
    </row>
    <row r="28587" spans="1:4" x14ac:dyDescent="0.25">
      <c r="A28587" s="2">
        <v>44858.43472222222</v>
      </c>
      <c r="B28587" t="s">
        <v>1457</v>
      </c>
      <c r="D28587" t="s">
        <v>15097</v>
      </c>
    </row>
    <row r="28588" spans="1:4" x14ac:dyDescent="0.25">
      <c r="A28588" s="2">
        <v>44858.436805555553</v>
      </c>
      <c r="B28588" t="s">
        <v>162</v>
      </c>
      <c r="C28588" t="s">
        <v>12801</v>
      </c>
    </row>
    <row r="28589" spans="1:4" x14ac:dyDescent="0.25">
      <c r="A28589" s="2">
        <v>44858.436805555553</v>
      </c>
      <c r="B28589" t="s">
        <v>162</v>
      </c>
      <c r="C28589" t="s">
        <v>12802</v>
      </c>
    </row>
    <row r="28590" spans="1:4" x14ac:dyDescent="0.25">
      <c r="A28590" s="2">
        <v>44858.436805555553</v>
      </c>
      <c r="B28590" t="s">
        <v>162</v>
      </c>
      <c r="D28590" t="s">
        <v>12742</v>
      </c>
    </row>
    <row r="28591" spans="1:4" x14ac:dyDescent="0.25">
      <c r="A28591" s="2">
        <v>44858.436805555553</v>
      </c>
      <c r="B28591" t="s">
        <v>162</v>
      </c>
      <c r="D28591" t="s">
        <v>12739</v>
      </c>
    </row>
    <row r="28592" spans="1:4" x14ac:dyDescent="0.25">
      <c r="A28592" s="2">
        <v>44858.438194444447</v>
      </c>
      <c r="B28592" t="s">
        <v>162</v>
      </c>
      <c r="C28592" t="s">
        <v>6399</v>
      </c>
    </row>
    <row r="28593" spans="1:4" x14ac:dyDescent="0.25">
      <c r="A28593" s="2">
        <v>44858.438194444447</v>
      </c>
      <c r="B28593" t="s">
        <v>162</v>
      </c>
      <c r="D28593" t="s">
        <v>1861</v>
      </c>
    </row>
    <row r="28594" spans="1:4" x14ac:dyDescent="0.25">
      <c r="A28594" s="2">
        <v>44858.439583333333</v>
      </c>
      <c r="B28594" t="s">
        <v>162</v>
      </c>
      <c r="C28594" t="s">
        <v>12803</v>
      </c>
    </row>
    <row r="28595" spans="1:4" x14ac:dyDescent="0.25">
      <c r="A28595" s="2">
        <v>44858.439583333333</v>
      </c>
      <c r="B28595" t="s">
        <v>162</v>
      </c>
      <c r="D28595" t="s">
        <v>12743</v>
      </c>
    </row>
    <row r="28596" spans="1:4" x14ac:dyDescent="0.25">
      <c r="A28596" s="2">
        <v>44858.44027777778</v>
      </c>
      <c r="B28596" t="s">
        <v>162</v>
      </c>
      <c r="C28596" t="s">
        <v>12804</v>
      </c>
    </row>
    <row r="28597" spans="1:4" x14ac:dyDescent="0.25">
      <c r="A28597" s="2">
        <v>44858.44027777778</v>
      </c>
      <c r="B28597" t="s">
        <v>162</v>
      </c>
      <c r="C28597" t="s">
        <v>14726</v>
      </c>
    </row>
    <row r="28598" spans="1:4" x14ac:dyDescent="0.25">
      <c r="A28598" s="2">
        <v>44858.44027777778</v>
      </c>
      <c r="B28598" t="s">
        <v>162</v>
      </c>
      <c r="D28598" t="s">
        <v>12742</v>
      </c>
    </row>
    <row r="28599" spans="1:4" x14ac:dyDescent="0.25">
      <c r="A28599" s="2">
        <v>44858.44027777778</v>
      </c>
      <c r="B28599" t="s">
        <v>162</v>
      </c>
      <c r="D28599" t="s">
        <v>5030</v>
      </c>
    </row>
    <row r="28600" spans="1:4" x14ac:dyDescent="0.25">
      <c r="A28600" s="2">
        <v>44858.440972222219</v>
      </c>
      <c r="B28600" t="s">
        <v>162</v>
      </c>
      <c r="C28600" t="s">
        <v>12805</v>
      </c>
    </row>
    <row r="28601" spans="1:4" x14ac:dyDescent="0.25">
      <c r="A28601" s="2">
        <v>44858.440972222219</v>
      </c>
      <c r="B28601" t="s">
        <v>162</v>
      </c>
      <c r="C28601" t="s">
        <v>14727</v>
      </c>
    </row>
    <row r="28602" spans="1:4" x14ac:dyDescent="0.25">
      <c r="A28602" s="2">
        <v>44858.440972222219</v>
      </c>
      <c r="B28602" t="s">
        <v>162</v>
      </c>
      <c r="D28602" t="s">
        <v>1868</v>
      </c>
    </row>
    <row r="28603" spans="1:4" x14ac:dyDescent="0.25">
      <c r="A28603" s="2">
        <v>44858.440972222219</v>
      </c>
      <c r="B28603" t="s">
        <v>162</v>
      </c>
      <c r="D28603" t="s">
        <v>12743</v>
      </c>
    </row>
    <row r="28604" spans="1:4" x14ac:dyDescent="0.25">
      <c r="A28604" s="2">
        <v>44858.441666666666</v>
      </c>
      <c r="B28604" t="s">
        <v>162</v>
      </c>
      <c r="C28604" t="s">
        <v>12806</v>
      </c>
    </row>
    <row r="28605" spans="1:4" x14ac:dyDescent="0.25">
      <c r="A28605" s="2">
        <v>44858.441666666666</v>
      </c>
      <c r="B28605" t="s">
        <v>162</v>
      </c>
      <c r="C28605" t="s">
        <v>14728</v>
      </c>
    </row>
    <row r="28606" spans="1:4" x14ac:dyDescent="0.25">
      <c r="A28606" s="2">
        <v>44858.441666666666</v>
      </c>
      <c r="B28606" t="s">
        <v>162</v>
      </c>
      <c r="D28606" t="s">
        <v>1855</v>
      </c>
    </row>
    <row r="28607" spans="1:4" x14ac:dyDescent="0.25">
      <c r="A28607" s="2">
        <v>44858.441666666666</v>
      </c>
      <c r="B28607" t="s">
        <v>162</v>
      </c>
      <c r="D28607" t="s">
        <v>12742</v>
      </c>
    </row>
    <row r="28608" spans="1:4" x14ac:dyDescent="0.25">
      <c r="A28608" s="2">
        <v>44858.442361111112</v>
      </c>
      <c r="B28608" t="s">
        <v>162</v>
      </c>
      <c r="C28608" t="s">
        <v>1538</v>
      </c>
    </row>
    <row r="28609" spans="1:4" x14ac:dyDescent="0.25">
      <c r="A28609" s="2">
        <v>44858.442361111112</v>
      </c>
      <c r="B28609" t="s">
        <v>162</v>
      </c>
      <c r="D28609" t="s">
        <v>12739</v>
      </c>
    </row>
    <row r="28610" spans="1:4" x14ac:dyDescent="0.25">
      <c r="A28610" s="2">
        <v>44858.443055555559</v>
      </c>
      <c r="B28610" t="s">
        <v>162</v>
      </c>
      <c r="C28610" t="s">
        <v>12807</v>
      </c>
    </row>
    <row r="28611" spans="1:4" x14ac:dyDescent="0.25">
      <c r="A28611" s="2">
        <v>44858.443055555559</v>
      </c>
      <c r="B28611" t="s">
        <v>164</v>
      </c>
      <c r="C28611" t="s">
        <v>13666</v>
      </c>
    </row>
    <row r="28612" spans="1:4" x14ac:dyDescent="0.25">
      <c r="A28612" s="2">
        <v>44858.443055555559</v>
      </c>
      <c r="B28612" t="s">
        <v>162</v>
      </c>
      <c r="D28612" t="s">
        <v>1854</v>
      </c>
    </row>
    <row r="28613" spans="1:4" x14ac:dyDescent="0.25">
      <c r="A28613" s="2">
        <v>44858.443055555559</v>
      </c>
      <c r="B28613" t="s">
        <v>164</v>
      </c>
      <c r="D28613" t="s">
        <v>5001</v>
      </c>
    </row>
    <row r="28614" spans="1:4" x14ac:dyDescent="0.25">
      <c r="A28614" s="2">
        <v>44858.443749999999</v>
      </c>
      <c r="B28614" t="s">
        <v>162</v>
      </c>
      <c r="C28614" t="s">
        <v>12808</v>
      </c>
    </row>
    <row r="28615" spans="1:4" x14ac:dyDescent="0.25">
      <c r="A28615" s="2">
        <v>44858.443749999999</v>
      </c>
      <c r="B28615" t="s">
        <v>162</v>
      </c>
      <c r="C28615" t="s">
        <v>7151</v>
      </c>
    </row>
    <row r="28616" spans="1:4" x14ac:dyDescent="0.25">
      <c r="A28616" s="2">
        <v>44858.443749999999</v>
      </c>
      <c r="B28616" t="s">
        <v>162</v>
      </c>
      <c r="C28616" t="s">
        <v>12809</v>
      </c>
    </row>
    <row r="28617" spans="1:4" x14ac:dyDescent="0.25">
      <c r="A28617" s="2">
        <v>44858.443749999999</v>
      </c>
      <c r="B28617" t="s">
        <v>162</v>
      </c>
      <c r="C28617" t="s">
        <v>12810</v>
      </c>
    </row>
    <row r="28618" spans="1:4" x14ac:dyDescent="0.25">
      <c r="A28618" s="2">
        <v>44858.443749999999</v>
      </c>
      <c r="B28618" t="s">
        <v>162</v>
      </c>
      <c r="C28618" t="s">
        <v>6637</v>
      </c>
    </row>
    <row r="28619" spans="1:4" x14ac:dyDescent="0.25">
      <c r="A28619" s="2">
        <v>44858.443749999999</v>
      </c>
      <c r="B28619" t="s">
        <v>162</v>
      </c>
      <c r="C28619" t="s">
        <v>12811</v>
      </c>
    </row>
    <row r="28620" spans="1:4" x14ac:dyDescent="0.25">
      <c r="A28620" s="2">
        <v>44858.443749999999</v>
      </c>
      <c r="B28620" t="s">
        <v>162</v>
      </c>
      <c r="D28620" t="s">
        <v>825</v>
      </c>
    </row>
    <row r="28621" spans="1:4" x14ac:dyDescent="0.25">
      <c r="A28621" s="2">
        <v>44858.443749999999</v>
      </c>
      <c r="B28621" t="s">
        <v>162</v>
      </c>
      <c r="D28621" t="s">
        <v>826</v>
      </c>
    </row>
    <row r="28622" spans="1:4" x14ac:dyDescent="0.25">
      <c r="A28622" s="2">
        <v>44858.443749999999</v>
      </c>
      <c r="B28622" t="s">
        <v>162</v>
      </c>
      <c r="D28622" t="s">
        <v>834</v>
      </c>
    </row>
    <row r="28623" spans="1:4" x14ac:dyDescent="0.25">
      <c r="A28623" s="2">
        <v>44858.443749999999</v>
      </c>
      <c r="B28623" t="s">
        <v>162</v>
      </c>
      <c r="D28623" t="s">
        <v>904</v>
      </c>
    </row>
    <row r="28624" spans="1:4" x14ac:dyDescent="0.25">
      <c r="A28624" s="2">
        <v>44858.443749999999</v>
      </c>
      <c r="B28624" t="s">
        <v>162</v>
      </c>
      <c r="D28624" t="s">
        <v>836</v>
      </c>
    </row>
    <row r="28625" spans="1:4" x14ac:dyDescent="0.25">
      <c r="A28625" s="2">
        <v>44858.443749999999</v>
      </c>
      <c r="B28625" t="s">
        <v>162</v>
      </c>
      <c r="D28625" t="s">
        <v>991</v>
      </c>
    </row>
    <row r="28626" spans="1:4" x14ac:dyDescent="0.25">
      <c r="A28626" s="2">
        <v>44858.444444444445</v>
      </c>
      <c r="B28626" t="s">
        <v>162</v>
      </c>
      <c r="C28626" t="s">
        <v>7778</v>
      </c>
    </row>
    <row r="28627" spans="1:4" x14ac:dyDescent="0.25">
      <c r="A28627" s="2">
        <v>44858.444444444445</v>
      </c>
      <c r="B28627" t="s">
        <v>162</v>
      </c>
      <c r="C28627" t="s">
        <v>14729</v>
      </c>
    </row>
    <row r="28628" spans="1:4" x14ac:dyDescent="0.25">
      <c r="A28628" s="2">
        <v>44858.444444444445</v>
      </c>
      <c r="B28628" t="s">
        <v>162</v>
      </c>
      <c r="C28628" t="s">
        <v>6386</v>
      </c>
    </row>
    <row r="28629" spans="1:4" x14ac:dyDescent="0.25">
      <c r="A28629" s="2">
        <v>44858.444444444445</v>
      </c>
      <c r="B28629" t="s">
        <v>162</v>
      </c>
      <c r="D28629" t="s">
        <v>1861</v>
      </c>
    </row>
    <row r="28630" spans="1:4" x14ac:dyDescent="0.25">
      <c r="A28630" s="2">
        <v>44858.444444444445</v>
      </c>
      <c r="B28630" t="s">
        <v>162</v>
      </c>
      <c r="D28630" t="s">
        <v>1851</v>
      </c>
    </row>
    <row r="28631" spans="1:4" x14ac:dyDescent="0.25">
      <c r="A28631" s="2">
        <v>44858.444444444445</v>
      </c>
      <c r="B28631" t="s">
        <v>162</v>
      </c>
      <c r="D28631" t="s">
        <v>1852</v>
      </c>
    </row>
    <row r="28632" spans="1:4" x14ac:dyDescent="0.25">
      <c r="A28632" s="2">
        <v>44858.445833333331</v>
      </c>
      <c r="B28632" t="s">
        <v>162</v>
      </c>
      <c r="C28632" t="s">
        <v>1538</v>
      </c>
    </row>
    <row r="28633" spans="1:4" x14ac:dyDescent="0.25">
      <c r="A28633" s="2">
        <v>44858.445833333331</v>
      </c>
      <c r="B28633" t="s">
        <v>162</v>
      </c>
      <c r="D28633" t="s">
        <v>12740</v>
      </c>
    </row>
    <row r="28634" spans="1:4" x14ac:dyDescent="0.25">
      <c r="A28634" s="2">
        <v>44858.447222222225</v>
      </c>
      <c r="B28634" t="s">
        <v>162</v>
      </c>
      <c r="C28634" t="s">
        <v>14730</v>
      </c>
    </row>
    <row r="28635" spans="1:4" x14ac:dyDescent="0.25">
      <c r="A28635" s="2">
        <v>44858.447222222225</v>
      </c>
      <c r="B28635" t="s">
        <v>162</v>
      </c>
      <c r="D28635" t="s">
        <v>12742</v>
      </c>
    </row>
    <row r="28636" spans="1:4" x14ac:dyDescent="0.25">
      <c r="A28636" s="2">
        <v>44858.447916666664</v>
      </c>
      <c r="B28636" t="s">
        <v>162</v>
      </c>
      <c r="C28636" t="s">
        <v>1538</v>
      </c>
    </row>
    <row r="28637" spans="1:4" x14ac:dyDescent="0.25">
      <c r="A28637" s="2">
        <v>44858.447916666664</v>
      </c>
      <c r="B28637" t="s">
        <v>162</v>
      </c>
      <c r="C28637" t="s">
        <v>14707</v>
      </c>
    </row>
    <row r="28638" spans="1:4" x14ac:dyDescent="0.25">
      <c r="A28638" s="2">
        <v>44858.447916666664</v>
      </c>
      <c r="B28638" t="s">
        <v>162</v>
      </c>
      <c r="D28638" t="s">
        <v>1855</v>
      </c>
    </row>
    <row r="28639" spans="1:4" x14ac:dyDescent="0.25">
      <c r="A28639" s="2">
        <v>44858.447916666664</v>
      </c>
      <c r="B28639" t="s">
        <v>162</v>
      </c>
      <c r="D28639" t="s">
        <v>1854</v>
      </c>
    </row>
    <row r="28640" spans="1:4" x14ac:dyDescent="0.25">
      <c r="A28640" s="2">
        <v>44858.45416666667</v>
      </c>
      <c r="B28640" t="s">
        <v>173</v>
      </c>
      <c r="C28640" t="s">
        <v>12996</v>
      </c>
    </row>
    <row r="28641" spans="1:4" x14ac:dyDescent="0.25">
      <c r="A28641" s="2">
        <v>44858.45416666667</v>
      </c>
      <c r="B28641" t="s">
        <v>173</v>
      </c>
      <c r="D28641" t="s">
        <v>5026</v>
      </c>
    </row>
    <row r="28642" spans="1:4" x14ac:dyDescent="0.25">
      <c r="A28642" s="2">
        <v>44858.454861111109</v>
      </c>
      <c r="B28642" t="s">
        <v>173</v>
      </c>
      <c r="C28642" t="s">
        <v>12957</v>
      </c>
    </row>
    <row r="28643" spans="1:4" x14ac:dyDescent="0.25">
      <c r="A28643" s="2">
        <v>44858.454861111109</v>
      </c>
      <c r="B28643" t="s">
        <v>173</v>
      </c>
      <c r="C28643" t="s">
        <v>12997</v>
      </c>
    </row>
    <row r="28644" spans="1:4" x14ac:dyDescent="0.25">
      <c r="A28644" s="2">
        <v>44858.454861111109</v>
      </c>
      <c r="B28644" t="s">
        <v>173</v>
      </c>
      <c r="D28644" t="s">
        <v>1848</v>
      </c>
    </row>
    <row r="28645" spans="1:4" x14ac:dyDescent="0.25">
      <c r="A28645" s="2">
        <v>44858.454861111109</v>
      </c>
      <c r="B28645" t="s">
        <v>173</v>
      </c>
      <c r="D28645" t="s">
        <v>12739</v>
      </c>
    </row>
    <row r="28646" spans="1:4" x14ac:dyDescent="0.25">
      <c r="A28646" s="2">
        <v>44858.455555555556</v>
      </c>
      <c r="B28646" t="s">
        <v>173</v>
      </c>
      <c r="C28646" t="s">
        <v>12998</v>
      </c>
    </row>
    <row r="28647" spans="1:4" x14ac:dyDescent="0.25">
      <c r="A28647" s="2">
        <v>44858.455555555556</v>
      </c>
      <c r="B28647" t="s">
        <v>173</v>
      </c>
      <c r="D28647" t="s">
        <v>1933</v>
      </c>
    </row>
    <row r="28648" spans="1:4" x14ac:dyDescent="0.25">
      <c r="A28648" s="2">
        <v>44858.456250000003</v>
      </c>
      <c r="B28648" t="s">
        <v>164</v>
      </c>
      <c r="C28648" t="s">
        <v>13667</v>
      </c>
    </row>
    <row r="28649" spans="1:4" x14ac:dyDescent="0.25">
      <c r="A28649" s="2">
        <v>44858.456250000003</v>
      </c>
      <c r="B28649" t="s">
        <v>164</v>
      </c>
      <c r="D28649" t="s">
        <v>1888</v>
      </c>
    </row>
    <row r="28650" spans="1:4" x14ac:dyDescent="0.25">
      <c r="A28650" s="2">
        <v>44858.456944444442</v>
      </c>
      <c r="B28650" t="s">
        <v>164</v>
      </c>
      <c r="C28650" t="s">
        <v>13668</v>
      </c>
    </row>
    <row r="28651" spans="1:4" x14ac:dyDescent="0.25">
      <c r="A28651" s="2">
        <v>44858.456944444442</v>
      </c>
      <c r="B28651" t="s">
        <v>164</v>
      </c>
      <c r="D28651" t="s">
        <v>12760</v>
      </c>
    </row>
    <row r="28652" spans="1:4" x14ac:dyDescent="0.25">
      <c r="A28652" s="2">
        <v>44858.457638888889</v>
      </c>
      <c r="B28652" t="s">
        <v>173</v>
      </c>
      <c r="C28652" t="s">
        <v>12999</v>
      </c>
    </row>
    <row r="28653" spans="1:4" x14ac:dyDescent="0.25">
      <c r="A28653" s="2">
        <v>44858.457638888889</v>
      </c>
      <c r="B28653" t="s">
        <v>173</v>
      </c>
      <c r="C28653" t="s">
        <v>13000</v>
      </c>
    </row>
    <row r="28654" spans="1:4" x14ac:dyDescent="0.25">
      <c r="A28654" s="2">
        <v>44858.457638888889</v>
      </c>
      <c r="B28654" t="s">
        <v>173</v>
      </c>
      <c r="C28654" t="s">
        <v>6386</v>
      </c>
    </row>
    <row r="28655" spans="1:4" x14ac:dyDescent="0.25">
      <c r="A28655" s="2">
        <v>44858.457638888889</v>
      </c>
      <c r="B28655" t="s">
        <v>173</v>
      </c>
      <c r="D28655" t="s">
        <v>12743</v>
      </c>
    </row>
    <row r="28656" spans="1:4" x14ac:dyDescent="0.25">
      <c r="A28656" s="2">
        <v>44858.457638888889</v>
      </c>
      <c r="B28656" t="s">
        <v>173</v>
      </c>
      <c r="D28656" t="s">
        <v>12742</v>
      </c>
    </row>
    <row r="28657" spans="1:4" x14ac:dyDescent="0.25">
      <c r="A28657" s="2">
        <v>44858.457638888889</v>
      </c>
      <c r="B28657" t="s">
        <v>173</v>
      </c>
      <c r="D28657" t="s">
        <v>12760</v>
      </c>
    </row>
    <row r="28658" spans="1:4" x14ac:dyDescent="0.25">
      <c r="A28658" s="2">
        <v>44858.458333333336</v>
      </c>
      <c r="B28658" t="s">
        <v>1460</v>
      </c>
      <c r="C28658" t="s">
        <v>1249</v>
      </c>
    </row>
    <row r="28659" spans="1:4" x14ac:dyDescent="0.25">
      <c r="A28659" s="2">
        <v>44858.458333333336</v>
      </c>
      <c r="B28659" t="s">
        <v>1460</v>
      </c>
      <c r="C28659" t="s">
        <v>13233</v>
      </c>
    </row>
    <row r="28660" spans="1:4" x14ac:dyDescent="0.25">
      <c r="A28660" s="2">
        <v>44858.458333333336</v>
      </c>
      <c r="B28660" t="s">
        <v>164</v>
      </c>
      <c r="C28660" t="s">
        <v>13669</v>
      </c>
    </row>
    <row r="28661" spans="1:4" x14ac:dyDescent="0.25">
      <c r="A28661" s="2">
        <v>44858.458333333336</v>
      </c>
      <c r="B28661" t="s">
        <v>164</v>
      </c>
      <c r="C28661" t="s">
        <v>13670</v>
      </c>
    </row>
    <row r="28662" spans="1:4" x14ac:dyDescent="0.25">
      <c r="A28662" s="2">
        <v>44858.458333333336</v>
      </c>
      <c r="B28662" t="s">
        <v>1460</v>
      </c>
      <c r="D28662" t="s">
        <v>5065</v>
      </c>
    </row>
    <row r="28663" spans="1:4" x14ac:dyDescent="0.25">
      <c r="A28663" s="2">
        <v>44858.458333333336</v>
      </c>
      <c r="B28663" t="s">
        <v>1460</v>
      </c>
      <c r="D28663" t="s">
        <v>1848</v>
      </c>
    </row>
    <row r="28664" spans="1:4" x14ac:dyDescent="0.25">
      <c r="A28664" s="2">
        <v>44858.458333333336</v>
      </c>
      <c r="B28664" t="s">
        <v>164</v>
      </c>
      <c r="D28664" t="s">
        <v>12819</v>
      </c>
    </row>
    <row r="28665" spans="1:4" x14ac:dyDescent="0.25">
      <c r="A28665" s="2">
        <v>44858.458333333336</v>
      </c>
      <c r="B28665" t="s">
        <v>164</v>
      </c>
      <c r="D28665" t="s">
        <v>12739</v>
      </c>
    </row>
    <row r="28666" spans="1:4" x14ac:dyDescent="0.25">
      <c r="A28666" s="2">
        <v>44858.459027777775</v>
      </c>
      <c r="B28666" t="s">
        <v>164</v>
      </c>
      <c r="C28666" t="s">
        <v>13671</v>
      </c>
    </row>
    <row r="28667" spans="1:4" x14ac:dyDescent="0.25">
      <c r="A28667" s="2">
        <v>44858.459027777775</v>
      </c>
      <c r="B28667" t="s">
        <v>164</v>
      </c>
      <c r="D28667" t="s">
        <v>12743</v>
      </c>
    </row>
    <row r="28668" spans="1:4" x14ac:dyDescent="0.25">
      <c r="A28668" s="2">
        <v>44858.459722222222</v>
      </c>
      <c r="B28668" t="s">
        <v>1460</v>
      </c>
      <c r="C28668" t="s">
        <v>13234</v>
      </c>
    </row>
    <row r="28669" spans="1:4" x14ac:dyDescent="0.25">
      <c r="A28669" s="2">
        <v>44858.459722222222</v>
      </c>
      <c r="B28669" t="s">
        <v>164</v>
      </c>
      <c r="C28669" t="s">
        <v>13672</v>
      </c>
    </row>
    <row r="28670" spans="1:4" x14ac:dyDescent="0.25">
      <c r="A28670" s="2">
        <v>44858.459722222222</v>
      </c>
      <c r="B28670" t="s">
        <v>164</v>
      </c>
      <c r="C28670" t="s">
        <v>13673</v>
      </c>
    </row>
    <row r="28671" spans="1:4" x14ac:dyDescent="0.25">
      <c r="A28671" s="2">
        <v>44858.459722222222</v>
      </c>
      <c r="B28671" t="s">
        <v>1460</v>
      </c>
      <c r="D28671" t="s">
        <v>12760</v>
      </c>
    </row>
    <row r="28672" spans="1:4" x14ac:dyDescent="0.25">
      <c r="A28672" s="2">
        <v>44858.459722222222</v>
      </c>
      <c r="B28672" t="s">
        <v>164</v>
      </c>
      <c r="D28672" t="s">
        <v>12742</v>
      </c>
    </row>
    <row r="28673" spans="1:4" x14ac:dyDescent="0.25">
      <c r="A28673" s="2">
        <v>44858.459722222222</v>
      </c>
      <c r="B28673" t="s">
        <v>164</v>
      </c>
      <c r="D28673" t="s">
        <v>910</v>
      </c>
    </row>
    <row r="28674" spans="1:4" x14ac:dyDescent="0.25">
      <c r="A28674" s="2">
        <v>44858.460416666669</v>
      </c>
      <c r="B28674" t="s">
        <v>1460</v>
      </c>
      <c r="C28674" t="s">
        <v>13235</v>
      </c>
    </row>
    <row r="28675" spans="1:4" x14ac:dyDescent="0.25">
      <c r="A28675" s="2">
        <v>44858.460416666669</v>
      </c>
      <c r="B28675" t="s">
        <v>1460</v>
      </c>
      <c r="C28675" t="s">
        <v>8685</v>
      </c>
    </row>
    <row r="28676" spans="1:4" x14ac:dyDescent="0.25">
      <c r="A28676" s="2">
        <v>44858.460416666669</v>
      </c>
      <c r="B28676" t="s">
        <v>164</v>
      </c>
      <c r="C28676" t="s">
        <v>13674</v>
      </c>
    </row>
    <row r="28677" spans="1:4" x14ac:dyDescent="0.25">
      <c r="A28677" s="2">
        <v>44858.460416666669</v>
      </c>
      <c r="B28677" t="s">
        <v>164</v>
      </c>
      <c r="C28677" t="s">
        <v>13675</v>
      </c>
    </row>
    <row r="28678" spans="1:4" x14ac:dyDescent="0.25">
      <c r="A28678" s="2">
        <v>44858.460416666669</v>
      </c>
      <c r="B28678" t="s">
        <v>1460</v>
      </c>
      <c r="D28678" t="s">
        <v>12819</v>
      </c>
    </row>
    <row r="28679" spans="1:4" x14ac:dyDescent="0.25">
      <c r="A28679" s="2">
        <v>44858.460416666669</v>
      </c>
      <c r="B28679" t="s">
        <v>1460</v>
      </c>
      <c r="D28679" t="s">
        <v>12739</v>
      </c>
    </row>
    <row r="28680" spans="1:4" x14ac:dyDescent="0.25">
      <c r="A28680" s="2">
        <v>44858.460416666669</v>
      </c>
      <c r="B28680" t="s">
        <v>164</v>
      </c>
      <c r="D28680" t="s">
        <v>853</v>
      </c>
    </row>
    <row r="28681" spans="1:4" x14ac:dyDescent="0.25">
      <c r="A28681" s="2">
        <v>44858.460416666669</v>
      </c>
      <c r="B28681" t="s">
        <v>164</v>
      </c>
      <c r="D28681" t="s">
        <v>827</v>
      </c>
    </row>
    <row r="28682" spans="1:4" x14ac:dyDescent="0.25">
      <c r="A28682" s="2">
        <v>44858.461111111108</v>
      </c>
      <c r="B28682" t="s">
        <v>1460</v>
      </c>
      <c r="C28682" t="s">
        <v>6386</v>
      </c>
    </row>
    <row r="28683" spans="1:4" x14ac:dyDescent="0.25">
      <c r="A28683" s="2">
        <v>44858.461111111108</v>
      </c>
      <c r="B28683" t="s">
        <v>1460</v>
      </c>
      <c r="C28683" t="s">
        <v>13236</v>
      </c>
    </row>
    <row r="28684" spans="1:4" x14ac:dyDescent="0.25">
      <c r="A28684" s="2">
        <v>44858.461111111108</v>
      </c>
      <c r="B28684" t="s">
        <v>1460</v>
      </c>
      <c r="D28684" t="s">
        <v>1861</v>
      </c>
    </row>
    <row r="28685" spans="1:4" x14ac:dyDescent="0.25">
      <c r="A28685" s="2">
        <v>44858.461111111108</v>
      </c>
      <c r="B28685" t="s">
        <v>1460</v>
      </c>
      <c r="D28685" t="s">
        <v>12743</v>
      </c>
    </row>
    <row r="28686" spans="1:4" x14ac:dyDescent="0.25">
      <c r="A28686" s="2">
        <v>44858.461805555555</v>
      </c>
      <c r="B28686" t="s">
        <v>1460</v>
      </c>
      <c r="C28686" t="s">
        <v>13237</v>
      </c>
    </row>
    <row r="28687" spans="1:4" x14ac:dyDescent="0.25">
      <c r="A28687" s="2">
        <v>44858.461805555555</v>
      </c>
      <c r="B28687" t="s">
        <v>1460</v>
      </c>
      <c r="C28687" t="s">
        <v>1538</v>
      </c>
    </row>
    <row r="28688" spans="1:4" x14ac:dyDescent="0.25">
      <c r="A28688" s="2">
        <v>44858.461805555555</v>
      </c>
      <c r="B28688" t="s">
        <v>1460</v>
      </c>
      <c r="C28688" t="s">
        <v>13238</v>
      </c>
    </row>
    <row r="28689" spans="1:4" x14ac:dyDescent="0.25">
      <c r="A28689" s="2">
        <v>44858.461805555555</v>
      </c>
      <c r="B28689" t="s">
        <v>1460</v>
      </c>
      <c r="C28689" t="s">
        <v>13239</v>
      </c>
    </row>
    <row r="28690" spans="1:4" x14ac:dyDescent="0.25">
      <c r="A28690" s="2">
        <v>44858.461805555555</v>
      </c>
      <c r="B28690" t="s">
        <v>178</v>
      </c>
      <c r="C28690" t="s">
        <v>14603</v>
      </c>
    </row>
    <row r="28691" spans="1:4" x14ac:dyDescent="0.25">
      <c r="A28691" s="2">
        <v>44858.461805555555</v>
      </c>
      <c r="B28691" t="s">
        <v>1460</v>
      </c>
      <c r="D28691" t="s">
        <v>12819</v>
      </c>
    </row>
    <row r="28692" spans="1:4" x14ac:dyDescent="0.25">
      <c r="A28692" s="2">
        <v>44858.461805555555</v>
      </c>
      <c r="B28692" t="s">
        <v>1460</v>
      </c>
      <c r="D28692" t="s">
        <v>1888</v>
      </c>
    </row>
    <row r="28693" spans="1:4" x14ac:dyDescent="0.25">
      <c r="A28693" s="2">
        <v>44858.461805555555</v>
      </c>
      <c r="B28693" t="s">
        <v>1460</v>
      </c>
      <c r="D28693" t="s">
        <v>958</v>
      </c>
    </row>
    <row r="28694" spans="1:4" x14ac:dyDescent="0.25">
      <c r="A28694" s="2">
        <v>44858.461805555555</v>
      </c>
      <c r="B28694" t="s">
        <v>1460</v>
      </c>
      <c r="D28694" t="s">
        <v>844</v>
      </c>
    </row>
    <row r="28695" spans="1:4" x14ac:dyDescent="0.25">
      <c r="A28695" s="2">
        <v>44858.461805555555</v>
      </c>
      <c r="B28695" t="s">
        <v>178</v>
      </c>
      <c r="D28695" t="s">
        <v>5020</v>
      </c>
    </row>
    <row r="28696" spans="1:4" x14ac:dyDescent="0.25">
      <c r="A28696" s="2">
        <v>44858.462500000001</v>
      </c>
      <c r="B28696" t="s">
        <v>173</v>
      </c>
      <c r="C28696" t="s">
        <v>13001</v>
      </c>
    </row>
    <row r="28697" spans="1:4" x14ac:dyDescent="0.25">
      <c r="A28697" s="2">
        <v>44858.462500000001</v>
      </c>
      <c r="B28697" t="s">
        <v>173</v>
      </c>
      <c r="C28697" t="s">
        <v>6637</v>
      </c>
    </row>
    <row r="28698" spans="1:4" x14ac:dyDescent="0.25">
      <c r="A28698" s="2">
        <v>44858.462500000001</v>
      </c>
      <c r="B28698" t="s">
        <v>1460</v>
      </c>
      <c r="C28698" t="s">
        <v>13240</v>
      </c>
    </row>
    <row r="28699" spans="1:4" x14ac:dyDescent="0.25">
      <c r="A28699" s="2">
        <v>44858.462500000001</v>
      </c>
      <c r="B28699" t="s">
        <v>1460</v>
      </c>
      <c r="C28699" t="s">
        <v>13241</v>
      </c>
    </row>
    <row r="28700" spans="1:4" x14ac:dyDescent="0.25">
      <c r="A28700" s="2">
        <v>44858.462500000001</v>
      </c>
      <c r="B28700" t="s">
        <v>1460</v>
      </c>
      <c r="C28700" t="s">
        <v>6386</v>
      </c>
    </row>
    <row r="28701" spans="1:4" x14ac:dyDescent="0.25">
      <c r="A28701" s="2">
        <v>44858.462500000001</v>
      </c>
      <c r="B28701" t="s">
        <v>1460</v>
      </c>
      <c r="C28701" t="s">
        <v>13242</v>
      </c>
    </row>
    <row r="28702" spans="1:4" x14ac:dyDescent="0.25">
      <c r="A28702" s="2">
        <v>44858.462500000001</v>
      </c>
      <c r="B28702" t="s">
        <v>1460</v>
      </c>
      <c r="C28702" t="s">
        <v>13243</v>
      </c>
    </row>
    <row r="28703" spans="1:4" x14ac:dyDescent="0.25">
      <c r="A28703" s="2">
        <v>44858.462500000001</v>
      </c>
      <c r="B28703" t="s">
        <v>178</v>
      </c>
      <c r="C28703" t="s">
        <v>14604</v>
      </c>
    </row>
    <row r="28704" spans="1:4" x14ac:dyDescent="0.25">
      <c r="A28704" s="2">
        <v>44858.462500000001</v>
      </c>
      <c r="B28704" t="s">
        <v>173</v>
      </c>
      <c r="D28704" t="s">
        <v>12819</v>
      </c>
    </row>
    <row r="28705" spans="1:4" x14ac:dyDescent="0.25">
      <c r="A28705" s="2">
        <v>44858.462500000001</v>
      </c>
      <c r="B28705" t="s">
        <v>173</v>
      </c>
      <c r="D28705" t="s">
        <v>827</v>
      </c>
    </row>
    <row r="28706" spans="1:4" x14ac:dyDescent="0.25">
      <c r="A28706" s="2">
        <v>44858.462500000001</v>
      </c>
      <c r="B28706" t="s">
        <v>1460</v>
      </c>
      <c r="D28706" t="s">
        <v>976</v>
      </c>
    </row>
    <row r="28707" spans="1:4" x14ac:dyDescent="0.25">
      <c r="A28707" s="2">
        <v>44858.462500000001</v>
      </c>
      <c r="B28707" t="s">
        <v>1460</v>
      </c>
      <c r="D28707" t="s">
        <v>856</v>
      </c>
    </row>
    <row r="28708" spans="1:4" x14ac:dyDescent="0.25">
      <c r="A28708" s="2">
        <v>44858.462500000001</v>
      </c>
      <c r="B28708" t="s">
        <v>1460</v>
      </c>
      <c r="D28708" t="s">
        <v>4991</v>
      </c>
    </row>
    <row r="28709" spans="1:4" x14ac:dyDescent="0.25">
      <c r="A28709" s="2">
        <v>44858.462500000001</v>
      </c>
      <c r="B28709" t="s">
        <v>1460</v>
      </c>
      <c r="D28709" t="s">
        <v>834</v>
      </c>
    </row>
    <row r="28710" spans="1:4" x14ac:dyDescent="0.25">
      <c r="A28710" s="2">
        <v>44858.462500000001</v>
      </c>
      <c r="B28710" t="s">
        <v>1460</v>
      </c>
      <c r="D28710" t="s">
        <v>835</v>
      </c>
    </row>
    <row r="28711" spans="1:4" x14ac:dyDescent="0.25">
      <c r="A28711" s="2">
        <v>44858.462500000001</v>
      </c>
      <c r="B28711" t="s">
        <v>178</v>
      </c>
      <c r="D28711" t="s">
        <v>1858</v>
      </c>
    </row>
    <row r="28712" spans="1:4" x14ac:dyDescent="0.25">
      <c r="A28712" s="2">
        <v>44858.463194444441</v>
      </c>
      <c r="B28712" t="s">
        <v>173</v>
      </c>
      <c r="C28712" t="s">
        <v>13002</v>
      </c>
    </row>
    <row r="28713" spans="1:4" x14ac:dyDescent="0.25">
      <c r="A28713" s="2">
        <v>44858.463194444441</v>
      </c>
      <c r="B28713" t="s">
        <v>173</v>
      </c>
      <c r="C28713" t="s">
        <v>6386</v>
      </c>
    </row>
    <row r="28714" spans="1:4" x14ac:dyDescent="0.25">
      <c r="A28714" s="2">
        <v>44858.463194444441</v>
      </c>
      <c r="B28714" t="s">
        <v>173</v>
      </c>
      <c r="C28714" t="s">
        <v>13003</v>
      </c>
    </row>
    <row r="28715" spans="1:4" x14ac:dyDescent="0.25">
      <c r="A28715" s="2">
        <v>44858.463194444441</v>
      </c>
      <c r="B28715" t="s">
        <v>173</v>
      </c>
      <c r="C28715" t="s">
        <v>6380</v>
      </c>
    </row>
    <row r="28716" spans="1:4" x14ac:dyDescent="0.25">
      <c r="A28716" s="2">
        <v>44858.463194444441</v>
      </c>
      <c r="B28716" t="s">
        <v>1460</v>
      </c>
      <c r="C28716" t="s">
        <v>13244</v>
      </c>
    </row>
    <row r="28717" spans="1:4" x14ac:dyDescent="0.25">
      <c r="A28717" s="2">
        <v>44858.463194444441</v>
      </c>
      <c r="B28717" t="s">
        <v>1460</v>
      </c>
      <c r="C28717" t="s">
        <v>13245</v>
      </c>
    </row>
    <row r="28718" spans="1:4" x14ac:dyDescent="0.25">
      <c r="A28718" s="2">
        <v>44858.463194444441</v>
      </c>
      <c r="B28718" t="s">
        <v>1460</v>
      </c>
      <c r="C28718" t="s">
        <v>13246</v>
      </c>
    </row>
    <row r="28719" spans="1:4" x14ac:dyDescent="0.25">
      <c r="A28719" s="2">
        <v>44858.463194444441</v>
      </c>
      <c r="B28719" t="s">
        <v>178</v>
      </c>
      <c r="C28719" t="s">
        <v>14605</v>
      </c>
    </row>
    <row r="28720" spans="1:4" x14ac:dyDescent="0.25">
      <c r="A28720" s="2">
        <v>44858.463194444441</v>
      </c>
      <c r="B28720" t="s">
        <v>173</v>
      </c>
      <c r="D28720" t="s">
        <v>844</v>
      </c>
    </row>
    <row r="28721" spans="1:4" x14ac:dyDescent="0.25">
      <c r="A28721" s="2">
        <v>44858.463194444441</v>
      </c>
      <c r="B28721" t="s">
        <v>173</v>
      </c>
      <c r="D28721" t="s">
        <v>845</v>
      </c>
    </row>
    <row r="28722" spans="1:4" x14ac:dyDescent="0.25">
      <c r="A28722" s="2">
        <v>44858.463194444441</v>
      </c>
      <c r="B28722" t="s">
        <v>173</v>
      </c>
      <c r="D28722" t="s">
        <v>854</v>
      </c>
    </row>
    <row r="28723" spans="1:4" x14ac:dyDescent="0.25">
      <c r="A28723" s="2">
        <v>44858.463194444441</v>
      </c>
      <c r="B28723" t="s">
        <v>173</v>
      </c>
      <c r="D28723" t="s">
        <v>953</v>
      </c>
    </row>
    <row r="28724" spans="1:4" x14ac:dyDescent="0.25">
      <c r="A28724" s="2">
        <v>44858.463194444441</v>
      </c>
      <c r="B28724" t="s">
        <v>1460</v>
      </c>
      <c r="D28724" t="s">
        <v>955</v>
      </c>
    </row>
    <row r="28725" spans="1:4" x14ac:dyDescent="0.25">
      <c r="A28725" s="2">
        <v>44858.463194444441</v>
      </c>
      <c r="B28725" t="s">
        <v>1460</v>
      </c>
      <c r="D28725" t="s">
        <v>827</v>
      </c>
    </row>
    <row r="28726" spans="1:4" x14ac:dyDescent="0.25">
      <c r="A28726" s="2">
        <v>44858.463194444441</v>
      </c>
      <c r="B28726" t="s">
        <v>1460</v>
      </c>
      <c r="D28726" t="s">
        <v>12857</v>
      </c>
    </row>
    <row r="28727" spans="1:4" x14ac:dyDescent="0.25">
      <c r="A28727" s="2">
        <v>44858.463194444441</v>
      </c>
      <c r="B28727" t="s">
        <v>178</v>
      </c>
      <c r="D28727" t="s">
        <v>12760</v>
      </c>
    </row>
    <row r="28728" spans="1:4" x14ac:dyDescent="0.25">
      <c r="A28728" s="2">
        <v>44858.463888888888</v>
      </c>
      <c r="B28728" t="s">
        <v>1460</v>
      </c>
      <c r="C28728" t="s">
        <v>13247</v>
      </c>
    </row>
    <row r="28729" spans="1:4" x14ac:dyDescent="0.25">
      <c r="A28729" s="2">
        <v>44858.463888888888</v>
      </c>
      <c r="B28729" t="s">
        <v>1460</v>
      </c>
      <c r="C28729" t="s">
        <v>6386</v>
      </c>
    </row>
    <row r="28730" spans="1:4" x14ac:dyDescent="0.25">
      <c r="A28730" s="2">
        <v>44858.463888888888</v>
      </c>
      <c r="B28730" t="s">
        <v>1460</v>
      </c>
      <c r="C28730" t="s">
        <v>12960</v>
      </c>
    </row>
    <row r="28731" spans="1:4" x14ac:dyDescent="0.25">
      <c r="A28731" s="2">
        <v>44858.463888888888</v>
      </c>
      <c r="B28731" t="s">
        <v>1460</v>
      </c>
      <c r="C28731" t="s">
        <v>13248</v>
      </c>
    </row>
    <row r="28732" spans="1:4" x14ac:dyDescent="0.25">
      <c r="A28732" s="2">
        <v>44858.463888888888</v>
      </c>
      <c r="B28732" t="s">
        <v>1460</v>
      </c>
      <c r="C28732" t="s">
        <v>1538</v>
      </c>
    </row>
    <row r="28733" spans="1:4" x14ac:dyDescent="0.25">
      <c r="A28733" s="2">
        <v>44858.463888888888</v>
      </c>
      <c r="B28733" t="s">
        <v>1460</v>
      </c>
      <c r="C28733" t="s">
        <v>6386</v>
      </c>
    </row>
    <row r="28734" spans="1:4" x14ac:dyDescent="0.25">
      <c r="A28734" s="2">
        <v>44858.463888888888</v>
      </c>
      <c r="B28734" t="s">
        <v>1460</v>
      </c>
      <c r="C28734" t="s">
        <v>13249</v>
      </c>
    </row>
    <row r="28735" spans="1:4" x14ac:dyDescent="0.25">
      <c r="A28735" s="2">
        <v>44858.463888888888</v>
      </c>
      <c r="B28735" t="s">
        <v>1460</v>
      </c>
      <c r="D28735" t="s">
        <v>954</v>
      </c>
    </row>
    <row r="28736" spans="1:4" x14ac:dyDescent="0.25">
      <c r="A28736" s="2">
        <v>44858.463888888888</v>
      </c>
      <c r="B28736" t="s">
        <v>1460</v>
      </c>
      <c r="D28736" t="s">
        <v>908</v>
      </c>
    </row>
    <row r="28737" spans="1:4" x14ac:dyDescent="0.25">
      <c r="A28737" s="2">
        <v>44858.463888888888</v>
      </c>
      <c r="B28737" t="s">
        <v>1460</v>
      </c>
      <c r="D28737" t="s">
        <v>848</v>
      </c>
    </row>
    <row r="28738" spans="1:4" x14ac:dyDescent="0.25">
      <c r="A28738" s="2">
        <v>44858.463888888888</v>
      </c>
      <c r="B28738" t="s">
        <v>1460</v>
      </c>
      <c r="D28738" t="s">
        <v>849</v>
      </c>
    </row>
    <row r="28739" spans="1:4" x14ac:dyDescent="0.25">
      <c r="A28739" s="2">
        <v>44858.463888888888</v>
      </c>
      <c r="B28739" t="s">
        <v>1460</v>
      </c>
      <c r="D28739" t="s">
        <v>912</v>
      </c>
    </row>
    <row r="28740" spans="1:4" x14ac:dyDescent="0.25">
      <c r="A28740" s="2">
        <v>44858.463888888888</v>
      </c>
      <c r="B28740" t="s">
        <v>1460</v>
      </c>
      <c r="D28740" t="s">
        <v>893</v>
      </c>
    </row>
    <row r="28741" spans="1:4" x14ac:dyDescent="0.25">
      <c r="A28741" s="2">
        <v>44858.463888888888</v>
      </c>
      <c r="B28741" t="s">
        <v>1460</v>
      </c>
      <c r="D28741" t="s">
        <v>828</v>
      </c>
    </row>
    <row r="28742" spans="1:4" x14ac:dyDescent="0.25">
      <c r="A28742" s="2">
        <v>44858.464583333334</v>
      </c>
      <c r="B28742" t="s">
        <v>1460</v>
      </c>
      <c r="C28742" t="s">
        <v>6386</v>
      </c>
    </row>
    <row r="28743" spans="1:4" x14ac:dyDescent="0.25">
      <c r="A28743" s="2">
        <v>44858.464583333334</v>
      </c>
      <c r="B28743" t="s">
        <v>1460</v>
      </c>
      <c r="C28743" t="s">
        <v>13250</v>
      </c>
    </row>
    <row r="28744" spans="1:4" x14ac:dyDescent="0.25">
      <c r="A28744" s="2">
        <v>44858.464583333334</v>
      </c>
      <c r="B28744" t="s">
        <v>1460</v>
      </c>
      <c r="C28744" t="s">
        <v>6394</v>
      </c>
    </row>
    <row r="28745" spans="1:4" x14ac:dyDescent="0.25">
      <c r="A28745" s="2">
        <v>44858.464583333334</v>
      </c>
      <c r="B28745" t="s">
        <v>1460</v>
      </c>
      <c r="C28745" t="s">
        <v>13251</v>
      </c>
    </row>
    <row r="28746" spans="1:4" x14ac:dyDescent="0.25">
      <c r="A28746" s="2">
        <v>44858.464583333334</v>
      </c>
      <c r="B28746" t="s">
        <v>1460</v>
      </c>
      <c r="C28746" t="s">
        <v>1538</v>
      </c>
    </row>
    <row r="28747" spans="1:4" x14ac:dyDescent="0.25">
      <c r="A28747" s="2">
        <v>44858.464583333334</v>
      </c>
      <c r="B28747" t="s">
        <v>1460</v>
      </c>
      <c r="C28747" t="s">
        <v>6386</v>
      </c>
    </row>
    <row r="28748" spans="1:4" x14ac:dyDescent="0.25">
      <c r="A28748" s="2">
        <v>44858.464583333334</v>
      </c>
      <c r="B28748" t="s">
        <v>1460</v>
      </c>
      <c r="C28748" t="s">
        <v>6386</v>
      </c>
    </row>
    <row r="28749" spans="1:4" x14ac:dyDescent="0.25">
      <c r="A28749" s="2">
        <v>44858.464583333334</v>
      </c>
      <c r="B28749" t="s">
        <v>1460</v>
      </c>
      <c r="C28749" t="s">
        <v>13252</v>
      </c>
    </row>
    <row r="28750" spans="1:4" x14ac:dyDescent="0.25">
      <c r="A28750" s="2">
        <v>44858.464583333334</v>
      </c>
      <c r="B28750" t="s">
        <v>1460</v>
      </c>
      <c r="C28750" t="s">
        <v>1538</v>
      </c>
    </row>
    <row r="28751" spans="1:4" x14ac:dyDescent="0.25">
      <c r="A28751" s="2">
        <v>44858.464583333334</v>
      </c>
      <c r="B28751" t="s">
        <v>178</v>
      </c>
      <c r="C28751" t="s">
        <v>14606</v>
      </c>
    </row>
    <row r="28752" spans="1:4" x14ac:dyDescent="0.25">
      <c r="A28752" s="2">
        <v>44858.464583333334</v>
      </c>
      <c r="B28752" t="s">
        <v>178</v>
      </c>
      <c r="C28752" t="s">
        <v>13308</v>
      </c>
    </row>
    <row r="28753" spans="1:4" x14ac:dyDescent="0.25">
      <c r="A28753" s="2">
        <v>44858.464583333334</v>
      </c>
      <c r="B28753" t="s">
        <v>1460</v>
      </c>
      <c r="D28753" t="s">
        <v>971</v>
      </c>
    </row>
    <row r="28754" spans="1:4" x14ac:dyDescent="0.25">
      <c r="A28754" s="2">
        <v>44858.464583333334</v>
      </c>
      <c r="B28754" t="s">
        <v>1460</v>
      </c>
      <c r="D28754" t="s">
        <v>910</v>
      </c>
    </row>
    <row r="28755" spans="1:4" x14ac:dyDescent="0.25">
      <c r="A28755" s="2">
        <v>44858.464583333334</v>
      </c>
      <c r="B28755" t="s">
        <v>1460</v>
      </c>
      <c r="D28755" t="s">
        <v>853</v>
      </c>
    </row>
    <row r="28756" spans="1:4" x14ac:dyDescent="0.25">
      <c r="A28756" s="2">
        <v>44858.464583333334</v>
      </c>
      <c r="B28756" t="s">
        <v>1460</v>
      </c>
      <c r="D28756" t="s">
        <v>1855</v>
      </c>
    </row>
    <row r="28757" spans="1:4" x14ac:dyDescent="0.25">
      <c r="A28757" s="2">
        <v>44858.464583333334</v>
      </c>
      <c r="B28757" t="s">
        <v>1460</v>
      </c>
      <c r="D28757" t="s">
        <v>1007</v>
      </c>
    </row>
    <row r="28758" spans="1:4" x14ac:dyDescent="0.25">
      <c r="A28758" s="2">
        <v>44858.464583333334</v>
      </c>
      <c r="B28758" t="s">
        <v>1460</v>
      </c>
      <c r="D28758" t="s">
        <v>872</v>
      </c>
    </row>
    <row r="28759" spans="1:4" x14ac:dyDescent="0.25">
      <c r="A28759" s="2">
        <v>44858.464583333334</v>
      </c>
      <c r="B28759" t="s">
        <v>1460</v>
      </c>
      <c r="D28759" t="s">
        <v>868</v>
      </c>
    </row>
    <row r="28760" spans="1:4" x14ac:dyDescent="0.25">
      <c r="A28760" s="2">
        <v>44858.464583333334</v>
      </c>
      <c r="B28760" t="s">
        <v>1460</v>
      </c>
      <c r="D28760" t="s">
        <v>899</v>
      </c>
    </row>
    <row r="28761" spans="1:4" x14ac:dyDescent="0.25">
      <c r="A28761" s="2">
        <v>44858.464583333334</v>
      </c>
      <c r="B28761" t="s">
        <v>1460</v>
      </c>
      <c r="D28761" t="s">
        <v>855</v>
      </c>
    </row>
    <row r="28762" spans="1:4" x14ac:dyDescent="0.25">
      <c r="A28762" s="2">
        <v>44858.464583333334</v>
      </c>
      <c r="B28762" t="s">
        <v>178</v>
      </c>
      <c r="D28762" t="s">
        <v>12819</v>
      </c>
    </row>
    <row r="28763" spans="1:4" x14ac:dyDescent="0.25">
      <c r="A28763" s="2">
        <v>44858.464583333334</v>
      </c>
      <c r="B28763" t="s">
        <v>178</v>
      </c>
      <c r="D28763" t="s">
        <v>12739</v>
      </c>
    </row>
    <row r="28764" spans="1:4" x14ac:dyDescent="0.25">
      <c r="A28764" s="2">
        <v>44858.465277777781</v>
      </c>
      <c r="B28764" t="s">
        <v>1460</v>
      </c>
      <c r="C28764" t="s">
        <v>13253</v>
      </c>
    </row>
    <row r="28765" spans="1:4" x14ac:dyDescent="0.25">
      <c r="A28765" s="2">
        <v>44858.465277777781</v>
      </c>
      <c r="B28765" t="s">
        <v>1460</v>
      </c>
      <c r="C28765" t="s">
        <v>1538</v>
      </c>
    </row>
    <row r="28766" spans="1:4" x14ac:dyDescent="0.25">
      <c r="A28766" s="2">
        <v>44858.465277777781</v>
      </c>
      <c r="B28766" t="s">
        <v>1460</v>
      </c>
      <c r="C28766" t="s">
        <v>13254</v>
      </c>
    </row>
    <row r="28767" spans="1:4" x14ac:dyDescent="0.25">
      <c r="A28767" s="2">
        <v>44858.465277777781</v>
      </c>
      <c r="B28767" t="s">
        <v>1460</v>
      </c>
      <c r="C28767" t="s">
        <v>6380</v>
      </c>
    </row>
    <row r="28768" spans="1:4" x14ac:dyDescent="0.25">
      <c r="A28768" s="2">
        <v>44858.465277777781</v>
      </c>
      <c r="B28768" t="s">
        <v>1460</v>
      </c>
      <c r="C28768" t="s">
        <v>13255</v>
      </c>
    </row>
    <row r="28769" spans="1:4" x14ac:dyDescent="0.25">
      <c r="A28769" s="2">
        <v>44858.465277777781</v>
      </c>
      <c r="B28769" t="s">
        <v>1460</v>
      </c>
      <c r="C28769" t="s">
        <v>13255</v>
      </c>
    </row>
    <row r="28770" spans="1:4" x14ac:dyDescent="0.25">
      <c r="A28770" s="2">
        <v>44858.465277777781</v>
      </c>
      <c r="B28770" t="s">
        <v>1460</v>
      </c>
      <c r="C28770" t="s">
        <v>13256</v>
      </c>
    </row>
    <row r="28771" spans="1:4" x14ac:dyDescent="0.25">
      <c r="A28771" s="2">
        <v>44858.465277777781</v>
      </c>
      <c r="B28771" t="s">
        <v>178</v>
      </c>
      <c r="C28771" t="s">
        <v>14607</v>
      </c>
    </row>
    <row r="28772" spans="1:4" x14ac:dyDescent="0.25">
      <c r="A28772" s="2">
        <v>44858.465277777781</v>
      </c>
      <c r="B28772" t="s">
        <v>1460</v>
      </c>
      <c r="D28772" t="s">
        <v>972</v>
      </c>
    </row>
    <row r="28773" spans="1:4" x14ac:dyDescent="0.25">
      <c r="A28773" s="2">
        <v>44858.465277777781</v>
      </c>
      <c r="B28773" t="s">
        <v>1460</v>
      </c>
      <c r="D28773" t="s">
        <v>973</v>
      </c>
    </row>
    <row r="28774" spans="1:4" x14ac:dyDescent="0.25">
      <c r="A28774" s="2">
        <v>44858.465277777781</v>
      </c>
      <c r="B28774" t="s">
        <v>1460</v>
      </c>
      <c r="D28774" t="s">
        <v>5065</v>
      </c>
    </row>
    <row r="28775" spans="1:4" x14ac:dyDescent="0.25">
      <c r="A28775" s="2">
        <v>44858.465277777781</v>
      </c>
      <c r="B28775" t="s">
        <v>1460</v>
      </c>
      <c r="D28775" t="s">
        <v>1848</v>
      </c>
    </row>
    <row r="28776" spans="1:4" x14ac:dyDescent="0.25">
      <c r="A28776" s="2">
        <v>44858.465277777781</v>
      </c>
      <c r="B28776" t="s">
        <v>1460</v>
      </c>
      <c r="D28776" t="s">
        <v>12739</v>
      </c>
    </row>
    <row r="28777" spans="1:4" x14ac:dyDescent="0.25">
      <c r="A28777" s="2">
        <v>44858.465277777781</v>
      </c>
      <c r="B28777" t="s">
        <v>1460</v>
      </c>
      <c r="D28777" t="s">
        <v>1042</v>
      </c>
    </row>
    <row r="28778" spans="1:4" x14ac:dyDescent="0.25">
      <c r="A28778" s="2">
        <v>44858.465277777781</v>
      </c>
      <c r="B28778" t="s">
        <v>1460</v>
      </c>
      <c r="D28778" t="s">
        <v>12760</v>
      </c>
    </row>
    <row r="28779" spans="1:4" x14ac:dyDescent="0.25">
      <c r="A28779" s="2">
        <v>44858.465277777781</v>
      </c>
      <c r="B28779" t="s">
        <v>178</v>
      </c>
      <c r="D28779" t="s">
        <v>12743</v>
      </c>
    </row>
    <row r="28780" spans="1:4" x14ac:dyDescent="0.25">
      <c r="A28780" s="2">
        <v>44858.472222222219</v>
      </c>
      <c r="B28780" t="s">
        <v>1115</v>
      </c>
      <c r="C28780" t="s">
        <v>13312</v>
      </c>
    </row>
    <row r="28781" spans="1:4" x14ac:dyDescent="0.25">
      <c r="A28781" s="2">
        <v>44858.472222222219</v>
      </c>
      <c r="B28781" t="s">
        <v>1115</v>
      </c>
      <c r="D28781" t="s">
        <v>5006</v>
      </c>
    </row>
    <row r="28782" spans="1:4" x14ac:dyDescent="0.25">
      <c r="A28782" s="2">
        <v>44858.472916666666</v>
      </c>
      <c r="B28782" t="s">
        <v>1115</v>
      </c>
      <c r="C28782" t="s">
        <v>13313</v>
      </c>
    </row>
    <row r="28783" spans="1:4" x14ac:dyDescent="0.25">
      <c r="A28783" s="2">
        <v>44858.472916666666</v>
      </c>
      <c r="B28783" t="s">
        <v>1115</v>
      </c>
      <c r="D28783" t="s">
        <v>12739</v>
      </c>
    </row>
    <row r="28784" spans="1:4" x14ac:dyDescent="0.25">
      <c r="A28784" s="2">
        <v>44858.474305555559</v>
      </c>
      <c r="B28784" t="s">
        <v>1115</v>
      </c>
      <c r="C28784" t="s">
        <v>13314</v>
      </c>
    </row>
    <row r="28785" spans="1:4" x14ac:dyDescent="0.25">
      <c r="A28785" s="2">
        <v>44858.474305555559</v>
      </c>
      <c r="B28785" t="s">
        <v>1115</v>
      </c>
      <c r="D28785" t="s">
        <v>1888</v>
      </c>
    </row>
    <row r="28786" spans="1:4" x14ac:dyDescent="0.25">
      <c r="A28786" s="2">
        <v>44858.474999999999</v>
      </c>
      <c r="B28786" t="s">
        <v>1115</v>
      </c>
      <c r="C28786" t="s">
        <v>13315</v>
      </c>
    </row>
    <row r="28787" spans="1:4" x14ac:dyDescent="0.25">
      <c r="A28787" s="2">
        <v>44858.474999999999</v>
      </c>
      <c r="B28787" t="s">
        <v>1115</v>
      </c>
      <c r="D28787" t="s">
        <v>12824</v>
      </c>
    </row>
    <row r="28788" spans="1:4" x14ac:dyDescent="0.25">
      <c r="A28788" s="2">
        <v>44858.477083333331</v>
      </c>
      <c r="B28788" t="s">
        <v>1115</v>
      </c>
      <c r="C28788" t="s">
        <v>13316</v>
      </c>
    </row>
    <row r="28789" spans="1:4" x14ac:dyDescent="0.25">
      <c r="A28789" s="2">
        <v>44858.477083333331</v>
      </c>
      <c r="B28789" t="s">
        <v>1115</v>
      </c>
      <c r="D28789" t="s">
        <v>12742</v>
      </c>
    </row>
    <row r="28790" spans="1:4" x14ac:dyDescent="0.25">
      <c r="A28790" s="2">
        <v>44858.484027777777</v>
      </c>
      <c r="B28790" t="s">
        <v>179</v>
      </c>
      <c r="C28790" t="s">
        <v>14867</v>
      </c>
    </row>
    <row r="28791" spans="1:4" x14ac:dyDescent="0.25">
      <c r="A28791" s="2">
        <v>44858.484027777777</v>
      </c>
      <c r="B28791" t="s">
        <v>179</v>
      </c>
      <c r="D28791" t="s">
        <v>5052</v>
      </c>
    </row>
    <row r="28792" spans="1:4" x14ac:dyDescent="0.25">
      <c r="A28792" s="2">
        <v>44858.48541666667</v>
      </c>
      <c r="B28792" t="s">
        <v>179</v>
      </c>
      <c r="C28792" t="s">
        <v>14868</v>
      </c>
    </row>
    <row r="28793" spans="1:4" x14ac:dyDescent="0.25">
      <c r="A28793" s="2">
        <v>44858.48541666667</v>
      </c>
      <c r="B28793" t="s">
        <v>179</v>
      </c>
      <c r="D28793" t="s">
        <v>12743</v>
      </c>
    </row>
    <row r="28794" spans="1:4" x14ac:dyDescent="0.25">
      <c r="A28794" s="2">
        <v>44858.487500000003</v>
      </c>
      <c r="B28794" t="s">
        <v>179</v>
      </c>
      <c r="C28794" t="s">
        <v>14869</v>
      </c>
    </row>
    <row r="28795" spans="1:4" x14ac:dyDescent="0.25">
      <c r="A28795" s="2">
        <v>44858.487500000003</v>
      </c>
      <c r="B28795" t="s">
        <v>179</v>
      </c>
      <c r="D28795" t="s">
        <v>12742</v>
      </c>
    </row>
    <row r="28796" spans="1:4" x14ac:dyDescent="0.25">
      <c r="A28796" s="2">
        <v>44858.513194444444</v>
      </c>
      <c r="B28796" t="s">
        <v>185</v>
      </c>
      <c r="C28796" t="s">
        <v>14105</v>
      </c>
    </row>
    <row r="28797" spans="1:4" x14ac:dyDescent="0.25">
      <c r="A28797" s="2">
        <v>44858.513194444444</v>
      </c>
      <c r="B28797" t="s">
        <v>185</v>
      </c>
      <c r="C28797" t="s">
        <v>14078</v>
      </c>
    </row>
    <row r="28798" spans="1:4" x14ac:dyDescent="0.25">
      <c r="A28798" s="2">
        <v>44858.513194444444</v>
      </c>
      <c r="B28798" t="s">
        <v>185</v>
      </c>
      <c r="D28798" t="s">
        <v>4994</v>
      </c>
    </row>
    <row r="28799" spans="1:4" x14ac:dyDescent="0.25">
      <c r="A28799" s="2">
        <v>44858.513194444444</v>
      </c>
      <c r="B28799" t="s">
        <v>185</v>
      </c>
      <c r="D28799" t="s">
        <v>12760</v>
      </c>
    </row>
    <row r="28800" spans="1:4" x14ac:dyDescent="0.25">
      <c r="A28800" s="2">
        <v>44858.515972222223</v>
      </c>
      <c r="B28800" t="s">
        <v>185</v>
      </c>
      <c r="C28800" t="s">
        <v>14106</v>
      </c>
    </row>
    <row r="28801" spans="1:4" x14ac:dyDescent="0.25">
      <c r="A28801" s="2">
        <v>44858.515972222223</v>
      </c>
      <c r="B28801" t="s">
        <v>185</v>
      </c>
      <c r="D28801" t="s">
        <v>12742</v>
      </c>
    </row>
    <row r="28802" spans="1:4" x14ac:dyDescent="0.25">
      <c r="A28802" s="2">
        <v>44858.51666666667</v>
      </c>
      <c r="B28802" t="s">
        <v>185</v>
      </c>
      <c r="C28802" t="s">
        <v>12802</v>
      </c>
    </row>
    <row r="28803" spans="1:4" x14ac:dyDescent="0.25">
      <c r="A28803" s="2">
        <v>44858.51666666667</v>
      </c>
      <c r="B28803" t="s">
        <v>185</v>
      </c>
      <c r="C28803" t="s">
        <v>14107</v>
      </c>
    </row>
    <row r="28804" spans="1:4" x14ac:dyDescent="0.25">
      <c r="A28804" s="2">
        <v>44858.51666666667</v>
      </c>
      <c r="B28804" t="s">
        <v>185</v>
      </c>
      <c r="D28804" t="s">
        <v>12739</v>
      </c>
    </row>
    <row r="28805" spans="1:4" x14ac:dyDescent="0.25">
      <c r="A28805" s="2">
        <v>44858.51666666667</v>
      </c>
      <c r="B28805" t="s">
        <v>185</v>
      </c>
      <c r="D28805" t="s">
        <v>12743</v>
      </c>
    </row>
    <row r="28806" spans="1:4" x14ac:dyDescent="0.25">
      <c r="A28806" s="2">
        <v>44858.517361111109</v>
      </c>
      <c r="B28806" t="s">
        <v>185</v>
      </c>
      <c r="C28806" t="s">
        <v>14108</v>
      </c>
    </row>
    <row r="28807" spans="1:4" x14ac:dyDescent="0.25">
      <c r="A28807" s="2">
        <v>44858.517361111109</v>
      </c>
      <c r="B28807" t="s">
        <v>185</v>
      </c>
      <c r="D28807" t="s">
        <v>12742</v>
      </c>
    </row>
    <row r="28808" spans="1:4" x14ac:dyDescent="0.25">
      <c r="A28808" s="2">
        <v>44858.518055555556</v>
      </c>
      <c r="B28808" t="s">
        <v>185</v>
      </c>
      <c r="C28808" t="s">
        <v>194</v>
      </c>
    </row>
    <row r="28809" spans="1:4" x14ac:dyDescent="0.25">
      <c r="A28809" s="2">
        <v>44858.518055555556</v>
      </c>
      <c r="B28809" t="s">
        <v>185</v>
      </c>
      <c r="D28809" t="s">
        <v>1877</v>
      </c>
    </row>
    <row r="28810" spans="1:4" x14ac:dyDescent="0.25">
      <c r="A28810" s="2">
        <v>44858.518750000003</v>
      </c>
      <c r="B28810" t="s">
        <v>185</v>
      </c>
      <c r="C28810" t="s">
        <v>14109</v>
      </c>
    </row>
    <row r="28811" spans="1:4" x14ac:dyDescent="0.25">
      <c r="A28811" s="2">
        <v>44858.518750000003</v>
      </c>
      <c r="B28811" t="s">
        <v>185</v>
      </c>
      <c r="C28811" t="s">
        <v>14110</v>
      </c>
    </row>
    <row r="28812" spans="1:4" x14ac:dyDescent="0.25">
      <c r="A28812" s="2">
        <v>44858.518750000003</v>
      </c>
      <c r="B28812" t="s">
        <v>185</v>
      </c>
      <c r="D28812" t="s">
        <v>1921</v>
      </c>
    </row>
    <row r="28813" spans="1:4" x14ac:dyDescent="0.25">
      <c r="A28813" s="2">
        <v>44858.518750000003</v>
      </c>
      <c r="B28813" t="s">
        <v>185</v>
      </c>
      <c r="D28813" t="s">
        <v>1855</v>
      </c>
    </row>
    <row r="28814" spans="1:4" x14ac:dyDescent="0.25">
      <c r="A28814" s="2">
        <v>44858.519444444442</v>
      </c>
      <c r="B28814" t="s">
        <v>185</v>
      </c>
      <c r="C28814" t="s">
        <v>14111</v>
      </c>
    </row>
    <row r="28815" spans="1:4" x14ac:dyDescent="0.25">
      <c r="A28815" s="2">
        <v>44858.519444444442</v>
      </c>
      <c r="B28815" t="s">
        <v>185</v>
      </c>
      <c r="C28815" t="s">
        <v>1249</v>
      </c>
    </row>
    <row r="28816" spans="1:4" x14ac:dyDescent="0.25">
      <c r="A28816" s="2">
        <v>44858.519444444442</v>
      </c>
      <c r="B28816" t="s">
        <v>185</v>
      </c>
      <c r="C28816" t="s">
        <v>14112</v>
      </c>
    </row>
    <row r="28817" spans="1:4" x14ac:dyDescent="0.25">
      <c r="A28817" s="2">
        <v>44858.519444444442</v>
      </c>
      <c r="B28817" t="s">
        <v>185</v>
      </c>
      <c r="D28817" t="s">
        <v>1854</v>
      </c>
    </row>
    <row r="28818" spans="1:4" x14ac:dyDescent="0.25">
      <c r="A28818" s="2">
        <v>44858.519444444442</v>
      </c>
      <c r="B28818" t="s">
        <v>185</v>
      </c>
      <c r="D28818" t="s">
        <v>856</v>
      </c>
    </row>
    <row r="28819" spans="1:4" x14ac:dyDescent="0.25">
      <c r="A28819" s="2">
        <v>44858.519444444442</v>
      </c>
      <c r="B28819" t="s">
        <v>185</v>
      </c>
      <c r="D28819" t="s">
        <v>1153</v>
      </c>
    </row>
    <row r="28820" spans="1:4" x14ac:dyDescent="0.25">
      <c r="A28820" s="2">
        <v>44858.520138888889</v>
      </c>
      <c r="B28820" t="s">
        <v>185</v>
      </c>
      <c r="C28820" t="s">
        <v>10896</v>
      </c>
    </row>
    <row r="28821" spans="1:4" x14ac:dyDescent="0.25">
      <c r="A28821" s="2">
        <v>44858.520138888889</v>
      </c>
      <c r="B28821" t="s">
        <v>185</v>
      </c>
      <c r="C28821" t="s">
        <v>194</v>
      </c>
    </row>
    <row r="28822" spans="1:4" x14ac:dyDescent="0.25">
      <c r="A28822" s="2">
        <v>44858.520138888889</v>
      </c>
      <c r="B28822" t="s">
        <v>185</v>
      </c>
      <c r="D28822" t="s">
        <v>949</v>
      </c>
    </row>
    <row r="28823" spans="1:4" x14ac:dyDescent="0.25">
      <c r="A28823" s="2">
        <v>44858.520138888889</v>
      </c>
      <c r="B28823" t="s">
        <v>185</v>
      </c>
      <c r="D28823" t="s">
        <v>827</v>
      </c>
    </row>
    <row r="28824" spans="1:4" x14ac:dyDescent="0.25">
      <c r="A28824" s="2">
        <v>44858.520833333336</v>
      </c>
      <c r="B28824" t="s">
        <v>185</v>
      </c>
      <c r="C28824" t="s">
        <v>14113</v>
      </c>
    </row>
    <row r="28825" spans="1:4" x14ac:dyDescent="0.25">
      <c r="A28825" s="2">
        <v>44858.520833333336</v>
      </c>
      <c r="B28825" t="s">
        <v>185</v>
      </c>
      <c r="C28825" t="s">
        <v>14114</v>
      </c>
    </row>
    <row r="28826" spans="1:4" x14ac:dyDescent="0.25">
      <c r="A28826" s="2">
        <v>44858.520833333336</v>
      </c>
      <c r="B28826" t="s">
        <v>185</v>
      </c>
      <c r="D28826" t="s">
        <v>899</v>
      </c>
    </row>
    <row r="28827" spans="1:4" x14ac:dyDescent="0.25">
      <c r="A28827" s="2">
        <v>44858.520833333336</v>
      </c>
      <c r="B28827" t="s">
        <v>185</v>
      </c>
      <c r="D28827" t="s">
        <v>1157</v>
      </c>
    </row>
    <row r="28828" spans="1:4" x14ac:dyDescent="0.25">
      <c r="A28828" s="2">
        <v>44858.521527777775</v>
      </c>
      <c r="B28828" t="s">
        <v>185</v>
      </c>
      <c r="C28828" t="s">
        <v>14115</v>
      </c>
    </row>
    <row r="28829" spans="1:4" x14ac:dyDescent="0.25">
      <c r="A28829" s="2">
        <v>44858.521527777775</v>
      </c>
      <c r="B28829" t="s">
        <v>185</v>
      </c>
      <c r="C28829" t="s">
        <v>7508</v>
      </c>
    </row>
    <row r="28830" spans="1:4" x14ac:dyDescent="0.25">
      <c r="A28830" s="2">
        <v>44858.521527777775</v>
      </c>
      <c r="B28830" t="s">
        <v>185</v>
      </c>
      <c r="D28830" t="s">
        <v>852</v>
      </c>
    </row>
    <row r="28831" spans="1:4" x14ac:dyDescent="0.25">
      <c r="A28831" s="2">
        <v>44858.521527777775</v>
      </c>
      <c r="B28831" t="s">
        <v>185</v>
      </c>
      <c r="D28831" t="s">
        <v>901</v>
      </c>
    </row>
    <row r="28832" spans="1:4" x14ac:dyDescent="0.25">
      <c r="A28832" s="2">
        <v>44858.527777777781</v>
      </c>
      <c r="B28832" t="s">
        <v>163</v>
      </c>
      <c r="C28832" t="s">
        <v>13819</v>
      </c>
    </row>
    <row r="28833" spans="1:4" x14ac:dyDescent="0.25">
      <c r="A28833" s="2">
        <v>44858.527777777781</v>
      </c>
      <c r="B28833" t="s">
        <v>163</v>
      </c>
      <c r="D28833" t="s">
        <v>4993</v>
      </c>
    </row>
    <row r="28834" spans="1:4" x14ac:dyDescent="0.25">
      <c r="A28834" s="2">
        <v>44858.529166666667</v>
      </c>
      <c r="B28834" t="s">
        <v>163</v>
      </c>
      <c r="C28834" t="s">
        <v>13820</v>
      </c>
    </row>
    <row r="28835" spans="1:4" x14ac:dyDescent="0.25">
      <c r="A28835" s="2">
        <v>44858.529166666667</v>
      </c>
      <c r="B28835" t="s">
        <v>163</v>
      </c>
      <c r="D28835" t="s">
        <v>1851</v>
      </c>
    </row>
    <row r="28836" spans="1:4" x14ac:dyDescent="0.25">
      <c r="A28836" s="2">
        <v>44858.530555555553</v>
      </c>
      <c r="B28836" t="s">
        <v>163</v>
      </c>
      <c r="C28836" t="s">
        <v>13821</v>
      </c>
    </row>
    <row r="28837" spans="1:4" x14ac:dyDescent="0.25">
      <c r="A28837" s="2">
        <v>44858.530555555553</v>
      </c>
      <c r="B28837" t="s">
        <v>163</v>
      </c>
      <c r="D28837" t="s">
        <v>12743</v>
      </c>
    </row>
    <row r="28838" spans="1:4" x14ac:dyDescent="0.25">
      <c r="A28838" s="2">
        <v>44858.53125</v>
      </c>
      <c r="B28838" t="s">
        <v>163</v>
      </c>
      <c r="C28838" t="s">
        <v>13822</v>
      </c>
    </row>
    <row r="28839" spans="1:4" x14ac:dyDescent="0.25">
      <c r="A28839" s="2">
        <v>44858.53125</v>
      </c>
      <c r="B28839" t="s">
        <v>163</v>
      </c>
      <c r="D28839" t="s">
        <v>12819</v>
      </c>
    </row>
    <row r="28840" spans="1:4" x14ac:dyDescent="0.25">
      <c r="A28840" s="2">
        <v>44858.531944444447</v>
      </c>
      <c r="B28840" t="s">
        <v>163</v>
      </c>
      <c r="C28840" t="s">
        <v>13823</v>
      </c>
    </row>
    <row r="28841" spans="1:4" x14ac:dyDescent="0.25">
      <c r="A28841" s="2">
        <v>44858.531944444447</v>
      </c>
      <c r="B28841" t="s">
        <v>163</v>
      </c>
      <c r="C28841" t="s">
        <v>13824</v>
      </c>
    </row>
    <row r="28842" spans="1:4" x14ac:dyDescent="0.25">
      <c r="A28842" s="2">
        <v>44858.531944444447</v>
      </c>
      <c r="B28842" t="s">
        <v>163</v>
      </c>
      <c r="D28842" t="s">
        <v>12739</v>
      </c>
    </row>
    <row r="28843" spans="1:4" x14ac:dyDescent="0.25">
      <c r="A28843" s="2">
        <v>44858.531944444447</v>
      </c>
      <c r="B28843" t="s">
        <v>163</v>
      </c>
      <c r="D28843" t="s">
        <v>12760</v>
      </c>
    </row>
    <row r="28844" spans="1:4" x14ac:dyDescent="0.25">
      <c r="A28844" s="2">
        <v>44858.534722222219</v>
      </c>
      <c r="B28844" t="s">
        <v>163</v>
      </c>
      <c r="C28844" t="s">
        <v>13825</v>
      </c>
    </row>
    <row r="28845" spans="1:4" x14ac:dyDescent="0.25">
      <c r="A28845" s="2">
        <v>44858.534722222219</v>
      </c>
      <c r="B28845" t="s">
        <v>163</v>
      </c>
      <c r="D28845" t="s">
        <v>12742</v>
      </c>
    </row>
    <row r="28846" spans="1:4" x14ac:dyDescent="0.25">
      <c r="A28846" s="2">
        <v>44858.535416666666</v>
      </c>
      <c r="B28846" t="s">
        <v>163</v>
      </c>
      <c r="C28846" t="s">
        <v>13826</v>
      </c>
    </row>
    <row r="28847" spans="1:4" x14ac:dyDescent="0.25">
      <c r="A28847" s="2">
        <v>44858.535416666666</v>
      </c>
      <c r="B28847" t="s">
        <v>163</v>
      </c>
      <c r="C28847" t="s">
        <v>8166</v>
      </c>
    </row>
    <row r="28848" spans="1:4" x14ac:dyDescent="0.25">
      <c r="A28848" s="2">
        <v>44858.535416666666</v>
      </c>
      <c r="B28848" t="s">
        <v>163</v>
      </c>
      <c r="D28848" t="s">
        <v>912</v>
      </c>
    </row>
    <row r="28849" spans="1:4" x14ac:dyDescent="0.25">
      <c r="A28849" s="2">
        <v>44858.535416666666</v>
      </c>
      <c r="B28849" t="s">
        <v>163</v>
      </c>
      <c r="D28849" t="s">
        <v>1009</v>
      </c>
    </row>
    <row r="28850" spans="1:4" x14ac:dyDescent="0.25">
      <c r="A28850" s="2">
        <v>44858.65347222222</v>
      </c>
      <c r="B28850" t="s">
        <v>163</v>
      </c>
      <c r="C28850" t="s">
        <v>14269</v>
      </c>
    </row>
    <row r="28851" spans="1:4" x14ac:dyDescent="0.25">
      <c r="A28851" s="2">
        <v>44858.65347222222</v>
      </c>
      <c r="B28851" t="s">
        <v>163</v>
      </c>
      <c r="D28851" t="s">
        <v>4993</v>
      </c>
    </row>
    <row r="28852" spans="1:4" x14ac:dyDescent="0.25">
      <c r="A28852" s="2">
        <v>44858.654861111114</v>
      </c>
      <c r="B28852" t="s">
        <v>163</v>
      </c>
      <c r="C28852" t="s">
        <v>14270</v>
      </c>
    </row>
    <row r="28853" spans="1:4" x14ac:dyDescent="0.25">
      <c r="A28853" s="2">
        <v>44858.654861111114</v>
      </c>
      <c r="B28853" t="s">
        <v>163</v>
      </c>
      <c r="D28853" t="s">
        <v>12739</v>
      </c>
    </row>
    <row r="28854" spans="1:4" x14ac:dyDescent="0.25">
      <c r="A28854" s="2">
        <v>44858.655555555553</v>
      </c>
      <c r="B28854" t="s">
        <v>163</v>
      </c>
      <c r="C28854" t="s">
        <v>14271</v>
      </c>
    </row>
    <row r="28855" spans="1:4" x14ac:dyDescent="0.25">
      <c r="A28855" s="2">
        <v>44858.655555555553</v>
      </c>
      <c r="B28855" t="s">
        <v>163</v>
      </c>
      <c r="D28855" t="s">
        <v>12743</v>
      </c>
    </row>
    <row r="28856" spans="1:4" x14ac:dyDescent="0.25">
      <c r="A28856" s="2">
        <v>44858.783333333333</v>
      </c>
      <c r="B28856" t="s">
        <v>169</v>
      </c>
      <c r="C28856" t="s">
        <v>1249</v>
      </c>
    </row>
    <row r="28857" spans="1:4" x14ac:dyDescent="0.25">
      <c r="A28857" s="2">
        <v>44858.783333333333</v>
      </c>
      <c r="B28857" t="s">
        <v>169</v>
      </c>
      <c r="C28857" t="s">
        <v>14222</v>
      </c>
    </row>
    <row r="28858" spans="1:4" x14ac:dyDescent="0.25">
      <c r="A28858" s="2">
        <v>44858.783333333333</v>
      </c>
      <c r="B28858" t="s">
        <v>169</v>
      </c>
      <c r="D28858" t="s">
        <v>5010</v>
      </c>
    </row>
    <row r="28859" spans="1:4" x14ac:dyDescent="0.25">
      <c r="A28859" s="2">
        <v>44858.783333333333</v>
      </c>
      <c r="B28859" t="s">
        <v>169</v>
      </c>
      <c r="D28859" t="s">
        <v>12739</v>
      </c>
    </row>
    <row r="28860" spans="1:4" x14ac:dyDescent="0.25">
      <c r="A28860" s="2">
        <v>44858.78402777778</v>
      </c>
      <c r="B28860" t="s">
        <v>169</v>
      </c>
      <c r="C28860" t="s">
        <v>1249</v>
      </c>
    </row>
    <row r="28861" spans="1:4" x14ac:dyDescent="0.25">
      <c r="A28861" s="2">
        <v>44858.78402777778</v>
      </c>
      <c r="B28861" t="s">
        <v>169</v>
      </c>
      <c r="C28861" t="s">
        <v>14223</v>
      </c>
    </row>
    <row r="28862" spans="1:4" x14ac:dyDescent="0.25">
      <c r="A28862" s="2">
        <v>44858.78402777778</v>
      </c>
      <c r="B28862" t="s">
        <v>169</v>
      </c>
      <c r="D28862" t="s">
        <v>1861</v>
      </c>
    </row>
    <row r="28863" spans="1:4" x14ac:dyDescent="0.25">
      <c r="A28863" s="2">
        <v>44858.78402777778</v>
      </c>
      <c r="B28863" t="s">
        <v>169</v>
      </c>
      <c r="D28863" t="s">
        <v>12842</v>
      </c>
    </row>
    <row r="28864" spans="1:4" x14ac:dyDescent="0.25">
      <c r="A28864" s="2">
        <v>44858.784722222219</v>
      </c>
      <c r="B28864" t="s">
        <v>169</v>
      </c>
      <c r="C28864" t="s">
        <v>14224</v>
      </c>
    </row>
    <row r="28865" spans="1:4" x14ac:dyDescent="0.25">
      <c r="A28865" s="2">
        <v>44858.784722222219</v>
      </c>
      <c r="B28865" t="s">
        <v>169</v>
      </c>
      <c r="C28865" t="s">
        <v>14225</v>
      </c>
    </row>
    <row r="28866" spans="1:4" x14ac:dyDescent="0.25">
      <c r="A28866" s="2">
        <v>44858.784722222219</v>
      </c>
      <c r="B28866" t="s">
        <v>169</v>
      </c>
      <c r="D28866" t="s">
        <v>12742</v>
      </c>
    </row>
    <row r="28867" spans="1:4" x14ac:dyDescent="0.25">
      <c r="A28867" s="2">
        <v>44858.784722222219</v>
      </c>
      <c r="B28867" t="s">
        <v>169</v>
      </c>
      <c r="D28867" t="s">
        <v>1892</v>
      </c>
    </row>
    <row r="28868" spans="1:4" x14ac:dyDescent="0.25">
      <c r="A28868" s="2">
        <v>44858.785416666666</v>
      </c>
      <c r="B28868" t="s">
        <v>169</v>
      </c>
      <c r="C28868" t="s">
        <v>194</v>
      </c>
    </row>
    <row r="28869" spans="1:4" x14ac:dyDescent="0.25">
      <c r="A28869" s="2">
        <v>44858.785416666666</v>
      </c>
      <c r="B28869" t="s">
        <v>169</v>
      </c>
      <c r="C28869" t="s">
        <v>14226</v>
      </c>
    </row>
    <row r="28870" spans="1:4" x14ac:dyDescent="0.25">
      <c r="A28870" s="2">
        <v>44858.785416666666</v>
      </c>
      <c r="B28870" t="s">
        <v>169</v>
      </c>
      <c r="C28870" t="s">
        <v>7936</v>
      </c>
    </row>
    <row r="28871" spans="1:4" x14ac:dyDescent="0.25">
      <c r="A28871" s="2">
        <v>44858.785416666666</v>
      </c>
      <c r="B28871" t="s">
        <v>169</v>
      </c>
      <c r="D28871" t="s">
        <v>958</v>
      </c>
    </row>
    <row r="28872" spans="1:4" x14ac:dyDescent="0.25">
      <c r="A28872" s="2">
        <v>44858.785416666666</v>
      </c>
      <c r="B28872" t="s">
        <v>169</v>
      </c>
      <c r="D28872" t="s">
        <v>12740</v>
      </c>
    </row>
    <row r="28873" spans="1:4" x14ac:dyDescent="0.25">
      <c r="A28873" s="2">
        <v>44858.785416666666</v>
      </c>
      <c r="B28873" t="s">
        <v>169</v>
      </c>
      <c r="D28873" t="s">
        <v>12742</v>
      </c>
    </row>
    <row r="28874" spans="1:4" x14ac:dyDescent="0.25">
      <c r="A28874" s="2">
        <v>44858.804166666669</v>
      </c>
      <c r="B28874" t="s">
        <v>175</v>
      </c>
      <c r="C28874" t="s">
        <v>14462</v>
      </c>
    </row>
    <row r="28875" spans="1:4" x14ac:dyDescent="0.25">
      <c r="A28875" s="2">
        <v>44858.804166666669</v>
      </c>
      <c r="B28875" t="s">
        <v>175</v>
      </c>
      <c r="D28875" t="s">
        <v>1865</v>
      </c>
    </row>
    <row r="28876" spans="1:4" x14ac:dyDescent="0.25">
      <c r="A28876" s="2">
        <v>44858.804861111108</v>
      </c>
      <c r="B28876" t="s">
        <v>175</v>
      </c>
      <c r="C28876" t="s">
        <v>14463</v>
      </c>
    </row>
    <row r="28877" spans="1:4" x14ac:dyDescent="0.25">
      <c r="A28877" s="2">
        <v>44858.804861111108</v>
      </c>
      <c r="B28877" t="s">
        <v>175</v>
      </c>
      <c r="D28877" t="s">
        <v>12739</v>
      </c>
    </row>
    <row r="28878" spans="1:4" x14ac:dyDescent="0.25">
      <c r="A28878" s="2">
        <v>44858.806250000001</v>
      </c>
      <c r="B28878" t="s">
        <v>175</v>
      </c>
      <c r="C28878" t="s">
        <v>14464</v>
      </c>
    </row>
    <row r="28879" spans="1:4" x14ac:dyDescent="0.25">
      <c r="A28879" s="2">
        <v>44858.806250000001</v>
      </c>
      <c r="B28879" t="s">
        <v>175</v>
      </c>
      <c r="D28879" t="s">
        <v>1858</v>
      </c>
    </row>
    <row r="28880" spans="1:4" x14ac:dyDescent="0.25">
      <c r="A28880" s="2">
        <v>44858.806944444441</v>
      </c>
      <c r="B28880" t="s">
        <v>175</v>
      </c>
      <c r="C28880" t="s">
        <v>14465</v>
      </c>
    </row>
    <row r="28881" spans="1:4" x14ac:dyDescent="0.25">
      <c r="A28881" s="2">
        <v>44858.806944444441</v>
      </c>
      <c r="B28881" t="s">
        <v>175</v>
      </c>
      <c r="D28881" t="s">
        <v>12824</v>
      </c>
    </row>
    <row r="28882" spans="1:4" x14ac:dyDescent="0.25">
      <c r="A28882" s="2">
        <v>44858.808333333334</v>
      </c>
      <c r="B28882" t="s">
        <v>175</v>
      </c>
      <c r="C28882" t="s">
        <v>14466</v>
      </c>
    </row>
    <row r="28883" spans="1:4" x14ac:dyDescent="0.25">
      <c r="A28883" s="2">
        <v>44858.808333333334</v>
      </c>
      <c r="B28883" t="s">
        <v>175</v>
      </c>
      <c r="D28883" t="s">
        <v>12742</v>
      </c>
    </row>
    <row r="28884" spans="1:4" x14ac:dyDescent="0.25">
      <c r="A28884" s="2">
        <v>44858.809027777781</v>
      </c>
      <c r="B28884" t="s">
        <v>175</v>
      </c>
      <c r="C28884" t="s">
        <v>14467</v>
      </c>
    </row>
    <row r="28885" spans="1:4" x14ac:dyDescent="0.25">
      <c r="A28885" s="2">
        <v>44858.809027777781</v>
      </c>
      <c r="B28885" t="s">
        <v>175</v>
      </c>
      <c r="D28885" t="s">
        <v>12743</v>
      </c>
    </row>
    <row r="28886" spans="1:4" x14ac:dyDescent="0.25">
      <c r="A28886" s="2">
        <v>44858.80972222222</v>
      </c>
      <c r="B28886" t="s">
        <v>175</v>
      </c>
      <c r="C28886" t="s">
        <v>14468</v>
      </c>
    </row>
    <row r="28887" spans="1:4" x14ac:dyDescent="0.25">
      <c r="A28887" s="2">
        <v>44858.80972222222</v>
      </c>
      <c r="B28887" t="s">
        <v>175</v>
      </c>
      <c r="D28887" t="s">
        <v>12742</v>
      </c>
    </row>
    <row r="28888" spans="1:4" x14ac:dyDescent="0.25">
      <c r="A28888" s="2">
        <v>44858.905555555553</v>
      </c>
      <c r="B28888" t="s">
        <v>966</v>
      </c>
      <c r="C28888" t="s">
        <v>13416</v>
      </c>
    </row>
    <row r="28889" spans="1:4" x14ac:dyDescent="0.25">
      <c r="A28889" s="2">
        <v>44858.905555555553</v>
      </c>
      <c r="B28889" t="s">
        <v>966</v>
      </c>
      <c r="D28889" t="s">
        <v>5060</v>
      </c>
    </row>
    <row r="28890" spans="1:4" x14ac:dyDescent="0.25">
      <c r="A28890" s="2">
        <v>44858.907638888886</v>
      </c>
      <c r="B28890" t="s">
        <v>966</v>
      </c>
      <c r="C28890" t="s">
        <v>13417</v>
      </c>
    </row>
    <row r="28891" spans="1:4" x14ac:dyDescent="0.25">
      <c r="A28891" s="2">
        <v>44858.907638888886</v>
      </c>
      <c r="B28891" t="s">
        <v>966</v>
      </c>
      <c r="D28891" t="s">
        <v>12760</v>
      </c>
    </row>
    <row r="28892" spans="1:4" x14ac:dyDescent="0.25">
      <c r="A28892" s="2">
        <v>44858.90902777778</v>
      </c>
      <c r="B28892" t="s">
        <v>966</v>
      </c>
      <c r="C28892" t="s">
        <v>13418</v>
      </c>
    </row>
    <row r="28893" spans="1:4" x14ac:dyDescent="0.25">
      <c r="A28893" s="2">
        <v>44858.90902777778</v>
      </c>
      <c r="B28893" t="s">
        <v>966</v>
      </c>
      <c r="D28893" t="s">
        <v>12742</v>
      </c>
    </row>
    <row r="28894" spans="1:4" x14ac:dyDescent="0.25">
      <c r="A28894" s="2">
        <v>44858.910416666666</v>
      </c>
      <c r="B28894" t="s">
        <v>966</v>
      </c>
      <c r="C28894" t="s">
        <v>1538</v>
      </c>
    </row>
    <row r="28895" spans="1:4" x14ac:dyDescent="0.25">
      <c r="A28895" s="2">
        <v>44858.910416666666</v>
      </c>
      <c r="B28895" t="s">
        <v>966</v>
      </c>
      <c r="C28895" t="s">
        <v>13419</v>
      </c>
    </row>
    <row r="28896" spans="1:4" x14ac:dyDescent="0.25">
      <c r="A28896" s="2">
        <v>44858.910416666666</v>
      </c>
      <c r="B28896" t="s">
        <v>966</v>
      </c>
      <c r="D28896" t="s">
        <v>12739</v>
      </c>
    </row>
    <row r="28897" spans="1:4" x14ac:dyDescent="0.25">
      <c r="A28897" s="2">
        <v>44858.910416666666</v>
      </c>
      <c r="B28897" t="s">
        <v>966</v>
      </c>
      <c r="D28897" t="s">
        <v>1918</v>
      </c>
    </row>
    <row r="28898" spans="1:4" x14ac:dyDescent="0.25">
      <c r="A28898" s="2">
        <v>44858.911805555559</v>
      </c>
      <c r="B28898" t="s">
        <v>966</v>
      </c>
      <c r="C28898" t="s">
        <v>13420</v>
      </c>
    </row>
    <row r="28899" spans="1:4" x14ac:dyDescent="0.25">
      <c r="A28899" s="2">
        <v>44858.911805555559</v>
      </c>
      <c r="B28899" t="s">
        <v>966</v>
      </c>
      <c r="D28899" t="s">
        <v>12743</v>
      </c>
    </row>
    <row r="28900" spans="1:4" x14ac:dyDescent="0.25">
      <c r="A28900" s="2">
        <v>44858.912499999999</v>
      </c>
      <c r="B28900" t="s">
        <v>966</v>
      </c>
      <c r="C28900" t="s">
        <v>13421</v>
      </c>
    </row>
    <row r="28901" spans="1:4" x14ac:dyDescent="0.25">
      <c r="A28901" s="2">
        <v>44858.912499999999</v>
      </c>
      <c r="B28901" t="s">
        <v>966</v>
      </c>
      <c r="C28901" t="s">
        <v>13422</v>
      </c>
    </row>
    <row r="28902" spans="1:4" x14ac:dyDescent="0.25">
      <c r="A28902" s="2">
        <v>44858.912499999999</v>
      </c>
      <c r="B28902" t="s">
        <v>966</v>
      </c>
      <c r="D28902" t="s">
        <v>12742</v>
      </c>
    </row>
    <row r="28903" spans="1:4" x14ac:dyDescent="0.25">
      <c r="A28903" s="2">
        <v>44858.912499999999</v>
      </c>
      <c r="B28903" t="s">
        <v>966</v>
      </c>
      <c r="D28903" t="s">
        <v>872</v>
      </c>
    </row>
    <row r="28904" spans="1:4" x14ac:dyDescent="0.25">
      <c r="A28904" s="2">
        <v>44858.913194444445</v>
      </c>
      <c r="B28904" t="s">
        <v>966</v>
      </c>
      <c r="C28904" t="s">
        <v>194</v>
      </c>
    </row>
    <row r="28905" spans="1:4" x14ac:dyDescent="0.25">
      <c r="A28905" s="2">
        <v>44858.913194444445</v>
      </c>
      <c r="B28905" t="s">
        <v>966</v>
      </c>
      <c r="C28905" t="s">
        <v>13423</v>
      </c>
    </row>
    <row r="28906" spans="1:4" x14ac:dyDescent="0.25">
      <c r="A28906" s="2">
        <v>44858.913194444445</v>
      </c>
      <c r="B28906" t="s">
        <v>966</v>
      </c>
      <c r="C28906" t="s">
        <v>13424</v>
      </c>
    </row>
    <row r="28907" spans="1:4" x14ac:dyDescent="0.25">
      <c r="A28907" s="2">
        <v>44858.913194444445</v>
      </c>
      <c r="B28907" t="s">
        <v>966</v>
      </c>
      <c r="C28907" t="s">
        <v>6443</v>
      </c>
    </row>
    <row r="28908" spans="1:4" x14ac:dyDescent="0.25">
      <c r="A28908" s="2">
        <v>44858.913194444445</v>
      </c>
      <c r="B28908" t="s">
        <v>966</v>
      </c>
      <c r="C28908" t="s">
        <v>13425</v>
      </c>
    </row>
    <row r="28909" spans="1:4" x14ac:dyDescent="0.25">
      <c r="A28909" s="2">
        <v>44858.913194444445</v>
      </c>
      <c r="B28909" t="s">
        <v>966</v>
      </c>
      <c r="D28909" t="s">
        <v>949</v>
      </c>
    </row>
    <row r="28910" spans="1:4" x14ac:dyDescent="0.25">
      <c r="A28910" s="2">
        <v>44858.913194444445</v>
      </c>
      <c r="B28910" t="s">
        <v>966</v>
      </c>
      <c r="D28910" t="s">
        <v>834</v>
      </c>
    </row>
    <row r="28911" spans="1:4" x14ac:dyDescent="0.25">
      <c r="A28911" s="2">
        <v>44858.913194444445</v>
      </c>
      <c r="B28911" t="s">
        <v>966</v>
      </c>
      <c r="D28911" t="s">
        <v>850</v>
      </c>
    </row>
    <row r="28912" spans="1:4" x14ac:dyDescent="0.25">
      <c r="A28912" s="2">
        <v>44858.913194444445</v>
      </c>
      <c r="B28912" t="s">
        <v>966</v>
      </c>
      <c r="D28912" t="s">
        <v>922</v>
      </c>
    </row>
    <row r="28913" spans="1:4" x14ac:dyDescent="0.25">
      <c r="A28913" s="2">
        <v>44858.913194444445</v>
      </c>
      <c r="B28913" t="s">
        <v>966</v>
      </c>
      <c r="D28913" t="s">
        <v>899</v>
      </c>
    </row>
    <row r="28914" spans="1:4" x14ac:dyDescent="0.25">
      <c r="A28914" s="2">
        <v>44858.913888888892</v>
      </c>
      <c r="B28914" t="s">
        <v>966</v>
      </c>
      <c r="C28914" t="s">
        <v>8537</v>
      </c>
    </row>
    <row r="28915" spans="1:4" x14ac:dyDescent="0.25">
      <c r="A28915" s="2">
        <v>44858.913888888892</v>
      </c>
      <c r="B28915" t="s">
        <v>966</v>
      </c>
      <c r="D28915" t="s">
        <v>855</v>
      </c>
    </row>
    <row r="28916" spans="1:4" x14ac:dyDescent="0.25">
      <c r="A28916" s="2">
        <v>44858.963888888888</v>
      </c>
      <c r="B28916" t="s">
        <v>10304</v>
      </c>
      <c r="C28916" t="s">
        <v>6386</v>
      </c>
    </row>
    <row r="28917" spans="1:4" x14ac:dyDescent="0.25">
      <c r="A28917" s="2">
        <v>44858.963888888888</v>
      </c>
      <c r="B28917" t="s">
        <v>10304</v>
      </c>
      <c r="D28917" t="s">
        <v>5063</v>
      </c>
    </row>
    <row r="28918" spans="1:4" x14ac:dyDescent="0.25">
      <c r="A28918" s="2">
        <v>44858.964583333334</v>
      </c>
      <c r="B28918" t="s">
        <v>10304</v>
      </c>
      <c r="C28918" t="s">
        <v>6386</v>
      </c>
    </row>
    <row r="28919" spans="1:4" x14ac:dyDescent="0.25">
      <c r="A28919" s="2">
        <v>44858.964583333334</v>
      </c>
      <c r="B28919" t="s">
        <v>10304</v>
      </c>
      <c r="C28919" t="s">
        <v>12890</v>
      </c>
    </row>
    <row r="28920" spans="1:4" x14ac:dyDescent="0.25">
      <c r="A28920" s="2">
        <v>44858.964583333334</v>
      </c>
      <c r="B28920" t="s">
        <v>10304</v>
      </c>
      <c r="C28920" t="s">
        <v>12891</v>
      </c>
    </row>
    <row r="28921" spans="1:4" x14ac:dyDescent="0.25">
      <c r="A28921" s="2">
        <v>44858.964583333334</v>
      </c>
      <c r="B28921" t="s">
        <v>10304</v>
      </c>
      <c r="D28921" t="s">
        <v>1848</v>
      </c>
    </row>
    <row r="28922" spans="1:4" x14ac:dyDescent="0.25">
      <c r="A28922" s="2">
        <v>44858.964583333334</v>
      </c>
      <c r="B28922" t="s">
        <v>10304</v>
      </c>
      <c r="D28922" t="s">
        <v>12743</v>
      </c>
    </row>
    <row r="28923" spans="1:4" x14ac:dyDescent="0.25">
      <c r="A28923" s="2">
        <v>44858.964583333334</v>
      </c>
      <c r="B28923" t="s">
        <v>10304</v>
      </c>
      <c r="D28923" t="s">
        <v>12819</v>
      </c>
    </row>
    <row r="28924" spans="1:4" x14ac:dyDescent="0.25">
      <c r="A28924" s="2">
        <v>44858.96597222222</v>
      </c>
      <c r="B28924" t="s">
        <v>10304</v>
      </c>
      <c r="C28924" t="s">
        <v>6386</v>
      </c>
    </row>
    <row r="28925" spans="1:4" x14ac:dyDescent="0.25">
      <c r="A28925" s="2">
        <v>44858.96597222222</v>
      </c>
      <c r="B28925" t="s">
        <v>10304</v>
      </c>
      <c r="D28925" t="s">
        <v>12739</v>
      </c>
    </row>
    <row r="28926" spans="1:4" x14ac:dyDescent="0.25">
      <c r="A28926" s="2">
        <v>44858.966666666667</v>
      </c>
      <c r="B28926" t="s">
        <v>10304</v>
      </c>
      <c r="C28926" t="s">
        <v>6386</v>
      </c>
    </row>
    <row r="28927" spans="1:4" x14ac:dyDescent="0.25">
      <c r="A28927" s="2">
        <v>44858.966666666667</v>
      </c>
      <c r="B28927" t="s">
        <v>10304</v>
      </c>
      <c r="C28927" t="s">
        <v>12892</v>
      </c>
    </row>
    <row r="28928" spans="1:4" x14ac:dyDescent="0.25">
      <c r="A28928" s="2">
        <v>44858.966666666667</v>
      </c>
      <c r="B28928" t="s">
        <v>10304</v>
      </c>
      <c r="D28928" t="s">
        <v>1861</v>
      </c>
    </row>
    <row r="28929" spans="1:4" x14ac:dyDescent="0.25">
      <c r="A28929" s="2">
        <v>44858.966666666667</v>
      </c>
      <c r="B28929" t="s">
        <v>10304</v>
      </c>
      <c r="D28929" t="s">
        <v>12760</v>
      </c>
    </row>
    <row r="28930" spans="1:4" x14ac:dyDescent="0.25">
      <c r="A28930" s="2">
        <v>44858.967361111114</v>
      </c>
      <c r="B28930" t="s">
        <v>10304</v>
      </c>
      <c r="C28930" t="s">
        <v>12893</v>
      </c>
    </row>
    <row r="28931" spans="1:4" x14ac:dyDescent="0.25">
      <c r="A28931" s="2">
        <v>44858.967361111114</v>
      </c>
      <c r="B28931" t="s">
        <v>10304</v>
      </c>
      <c r="C28931" t="s">
        <v>1538</v>
      </c>
    </row>
    <row r="28932" spans="1:4" x14ac:dyDescent="0.25">
      <c r="A28932" s="2">
        <v>44858.967361111114</v>
      </c>
      <c r="B28932" t="s">
        <v>10304</v>
      </c>
      <c r="D28932" t="s">
        <v>12819</v>
      </c>
    </row>
    <row r="28933" spans="1:4" x14ac:dyDescent="0.25">
      <c r="A28933" s="2">
        <v>44858.967361111114</v>
      </c>
      <c r="B28933" t="s">
        <v>10304</v>
      </c>
      <c r="D28933" t="s">
        <v>1897</v>
      </c>
    </row>
    <row r="28934" spans="1:4" x14ac:dyDescent="0.25">
      <c r="A28934" s="2">
        <v>44858.968055555553</v>
      </c>
      <c r="B28934" t="s">
        <v>10304</v>
      </c>
      <c r="C28934" t="s">
        <v>6386</v>
      </c>
    </row>
    <row r="28935" spans="1:4" x14ac:dyDescent="0.25">
      <c r="A28935" s="2">
        <v>44858.968055555553</v>
      </c>
      <c r="B28935" t="s">
        <v>10304</v>
      </c>
      <c r="C28935" t="s">
        <v>1447</v>
      </c>
    </row>
    <row r="28936" spans="1:4" x14ac:dyDescent="0.25">
      <c r="A28936" s="2">
        <v>44858.968055555553</v>
      </c>
      <c r="B28936" t="s">
        <v>10304</v>
      </c>
      <c r="C28936" t="s">
        <v>6386</v>
      </c>
    </row>
    <row r="28937" spans="1:4" x14ac:dyDescent="0.25">
      <c r="A28937" s="2">
        <v>44858.968055555553</v>
      </c>
      <c r="B28937" t="s">
        <v>10304</v>
      </c>
      <c r="C28937" t="s">
        <v>10845</v>
      </c>
    </row>
    <row r="28938" spans="1:4" x14ac:dyDescent="0.25">
      <c r="A28938" s="2">
        <v>44858.968055555553</v>
      </c>
      <c r="B28938" t="s">
        <v>10304</v>
      </c>
      <c r="C28938" t="s">
        <v>6386</v>
      </c>
    </row>
    <row r="28939" spans="1:4" x14ac:dyDescent="0.25">
      <c r="A28939" s="2">
        <v>44858.968055555553</v>
      </c>
      <c r="B28939" t="s">
        <v>10304</v>
      </c>
      <c r="D28939" t="s">
        <v>1852</v>
      </c>
    </row>
    <row r="28940" spans="1:4" x14ac:dyDescent="0.25">
      <c r="A28940" s="2">
        <v>44858.968055555553</v>
      </c>
      <c r="B28940" t="s">
        <v>10304</v>
      </c>
      <c r="D28940" t="s">
        <v>844</v>
      </c>
    </row>
    <row r="28941" spans="1:4" x14ac:dyDescent="0.25">
      <c r="A28941" s="2">
        <v>44858.968055555553</v>
      </c>
      <c r="B28941" t="s">
        <v>10304</v>
      </c>
      <c r="D28941" t="s">
        <v>976</v>
      </c>
    </row>
    <row r="28942" spans="1:4" x14ac:dyDescent="0.25">
      <c r="A28942" s="2">
        <v>44858.968055555553</v>
      </c>
      <c r="B28942" t="s">
        <v>10304</v>
      </c>
      <c r="D28942" t="s">
        <v>834</v>
      </c>
    </row>
    <row r="28943" spans="1:4" x14ac:dyDescent="0.25">
      <c r="A28943" s="2">
        <v>44858.968055555553</v>
      </c>
      <c r="B28943" t="s">
        <v>10304</v>
      </c>
      <c r="D28943" t="s">
        <v>955</v>
      </c>
    </row>
    <row r="28944" spans="1:4" x14ac:dyDescent="0.25">
      <c r="A28944" s="2">
        <v>44858.989583333336</v>
      </c>
      <c r="B28944" t="s">
        <v>168</v>
      </c>
      <c r="C28944" t="s">
        <v>13737</v>
      </c>
    </row>
    <row r="28945" spans="1:4" x14ac:dyDescent="0.25">
      <c r="A28945" s="2">
        <v>44858.989583333336</v>
      </c>
      <c r="B28945" t="s">
        <v>168</v>
      </c>
      <c r="D28945" t="s">
        <v>5058</v>
      </c>
    </row>
    <row r="28946" spans="1:4" x14ac:dyDescent="0.25">
      <c r="A28946" s="2">
        <v>44858.990277777775</v>
      </c>
      <c r="B28946" t="s">
        <v>168</v>
      </c>
      <c r="C28946" t="s">
        <v>13738</v>
      </c>
    </row>
    <row r="28947" spans="1:4" x14ac:dyDescent="0.25">
      <c r="A28947" s="2">
        <v>44858.990277777775</v>
      </c>
      <c r="B28947" t="s">
        <v>168</v>
      </c>
      <c r="D28947" t="s">
        <v>1937</v>
      </c>
    </row>
    <row r="28948" spans="1:4" x14ac:dyDescent="0.25">
      <c r="A28948" s="2">
        <v>44858.990972222222</v>
      </c>
      <c r="B28948" t="s">
        <v>168</v>
      </c>
      <c r="C28948" t="s">
        <v>13739</v>
      </c>
    </row>
    <row r="28949" spans="1:4" x14ac:dyDescent="0.25">
      <c r="A28949" s="2">
        <v>44858.990972222222</v>
      </c>
      <c r="B28949" t="s">
        <v>168</v>
      </c>
      <c r="D28949" t="s">
        <v>12743</v>
      </c>
    </row>
    <row r="28950" spans="1:4" x14ac:dyDescent="0.25">
      <c r="A28950" s="2">
        <v>44858.991666666669</v>
      </c>
      <c r="B28950" t="s">
        <v>168</v>
      </c>
      <c r="C28950" t="s">
        <v>13740</v>
      </c>
    </row>
    <row r="28951" spans="1:4" x14ac:dyDescent="0.25">
      <c r="A28951" s="2">
        <v>44858.991666666669</v>
      </c>
      <c r="B28951" t="s">
        <v>168</v>
      </c>
      <c r="C28951" t="s">
        <v>13741</v>
      </c>
    </row>
    <row r="28952" spans="1:4" x14ac:dyDescent="0.25">
      <c r="A28952" s="2">
        <v>44858.991666666669</v>
      </c>
      <c r="B28952" t="s">
        <v>168</v>
      </c>
      <c r="D28952" t="s">
        <v>12819</v>
      </c>
    </row>
    <row r="28953" spans="1:4" x14ac:dyDescent="0.25">
      <c r="A28953" s="2">
        <v>44858.991666666669</v>
      </c>
      <c r="B28953" t="s">
        <v>168</v>
      </c>
      <c r="D28953" t="s">
        <v>12739</v>
      </c>
    </row>
    <row r="28954" spans="1:4" x14ac:dyDescent="0.25">
      <c r="A28954" s="2">
        <v>44858.992361111108</v>
      </c>
      <c r="B28954" t="s">
        <v>168</v>
      </c>
      <c r="C28954" t="s">
        <v>13742</v>
      </c>
    </row>
    <row r="28955" spans="1:4" x14ac:dyDescent="0.25">
      <c r="A28955" s="2">
        <v>44858.992361111108</v>
      </c>
      <c r="B28955" t="s">
        <v>168</v>
      </c>
      <c r="C28955" t="s">
        <v>13743</v>
      </c>
    </row>
    <row r="28956" spans="1:4" x14ac:dyDescent="0.25">
      <c r="A28956" s="2">
        <v>44858.992361111108</v>
      </c>
      <c r="B28956" t="s">
        <v>168</v>
      </c>
      <c r="D28956" t="s">
        <v>1861</v>
      </c>
    </row>
    <row r="28957" spans="1:4" x14ac:dyDescent="0.25">
      <c r="A28957" s="2">
        <v>44858.992361111108</v>
      </c>
      <c r="B28957" t="s">
        <v>168</v>
      </c>
      <c r="D28957" t="s">
        <v>12760</v>
      </c>
    </row>
    <row r="28958" spans="1:4" x14ac:dyDescent="0.25">
      <c r="A28958" s="2">
        <v>44858.993055555555</v>
      </c>
      <c r="B28958" t="s">
        <v>168</v>
      </c>
      <c r="C28958" t="s">
        <v>13744</v>
      </c>
    </row>
    <row r="28959" spans="1:4" x14ac:dyDescent="0.25">
      <c r="A28959" s="2">
        <v>44858.993055555555</v>
      </c>
      <c r="B28959" t="s">
        <v>168</v>
      </c>
      <c r="C28959" t="s">
        <v>6567</v>
      </c>
    </row>
    <row r="28960" spans="1:4" x14ac:dyDescent="0.25">
      <c r="A28960" s="2">
        <v>44858.993055555555</v>
      </c>
      <c r="B28960" t="s">
        <v>168</v>
      </c>
      <c r="D28960" t="s">
        <v>12819</v>
      </c>
    </row>
    <row r="28961" spans="1:4" x14ac:dyDescent="0.25">
      <c r="A28961" s="2">
        <v>44858.993055555555</v>
      </c>
      <c r="B28961" t="s">
        <v>168</v>
      </c>
      <c r="D28961" t="s">
        <v>842</v>
      </c>
    </row>
    <row r="28962" spans="1:4" x14ac:dyDescent="0.25">
      <c r="A28962" s="2">
        <v>44859.019444444442</v>
      </c>
      <c r="B28962" t="s">
        <v>169</v>
      </c>
      <c r="C28962" t="s">
        <v>14404</v>
      </c>
    </row>
    <row r="28963" spans="1:4" x14ac:dyDescent="0.25">
      <c r="A28963" s="2">
        <v>44859.019444444442</v>
      </c>
      <c r="B28963" t="s">
        <v>169</v>
      </c>
      <c r="C28963" t="s">
        <v>14405</v>
      </c>
    </row>
    <row r="28964" spans="1:4" x14ac:dyDescent="0.25">
      <c r="A28964" s="2">
        <v>44859.019444444442</v>
      </c>
      <c r="B28964" t="s">
        <v>169</v>
      </c>
      <c r="D28964" t="s">
        <v>5010</v>
      </c>
    </row>
    <row r="28965" spans="1:4" x14ac:dyDescent="0.25">
      <c r="A28965" s="2">
        <v>44859.019444444442</v>
      </c>
      <c r="B28965" t="s">
        <v>169</v>
      </c>
      <c r="D28965" t="s">
        <v>12760</v>
      </c>
    </row>
    <row r="28966" spans="1:4" x14ac:dyDescent="0.25">
      <c r="A28966" s="2">
        <v>44859.020138888889</v>
      </c>
      <c r="B28966" t="s">
        <v>169</v>
      </c>
      <c r="C28966" t="s">
        <v>14406</v>
      </c>
    </row>
    <row r="28967" spans="1:4" x14ac:dyDescent="0.25">
      <c r="A28967" s="2">
        <v>44859.020138888889</v>
      </c>
      <c r="B28967" t="s">
        <v>169</v>
      </c>
      <c r="D28967" t="s">
        <v>12742</v>
      </c>
    </row>
    <row r="28968" spans="1:4" x14ac:dyDescent="0.25">
      <c r="A28968" s="2">
        <v>44859.020833333336</v>
      </c>
      <c r="B28968" t="s">
        <v>169</v>
      </c>
      <c r="C28968" t="s">
        <v>14407</v>
      </c>
    </row>
    <row r="28969" spans="1:4" x14ac:dyDescent="0.25">
      <c r="A28969" s="2">
        <v>44859.020833333336</v>
      </c>
      <c r="B28969" t="s">
        <v>169</v>
      </c>
      <c r="C28969" t="s">
        <v>6567</v>
      </c>
    </row>
    <row r="28970" spans="1:4" x14ac:dyDescent="0.25">
      <c r="A28970" s="2">
        <v>44859.020833333336</v>
      </c>
      <c r="B28970" t="s">
        <v>169</v>
      </c>
      <c r="D28970" t="s">
        <v>10682</v>
      </c>
    </row>
    <row r="28971" spans="1:4" x14ac:dyDescent="0.25">
      <c r="A28971" s="2">
        <v>44859.020833333336</v>
      </c>
      <c r="B28971" t="s">
        <v>169</v>
      </c>
      <c r="D28971" t="s">
        <v>1852</v>
      </c>
    </row>
    <row r="28972" spans="1:4" x14ac:dyDescent="0.25">
      <c r="A28972" s="2">
        <v>44859.429166666669</v>
      </c>
      <c r="B28972" t="s">
        <v>178</v>
      </c>
      <c r="C28972" t="s">
        <v>13317</v>
      </c>
    </row>
    <row r="28973" spans="1:4" x14ac:dyDescent="0.25">
      <c r="A28973" s="2">
        <v>44859.429166666669</v>
      </c>
      <c r="B28973" t="s">
        <v>178</v>
      </c>
      <c r="D28973" t="s">
        <v>5020</v>
      </c>
    </row>
    <row r="28974" spans="1:4" x14ac:dyDescent="0.25">
      <c r="A28974" s="2">
        <v>44859.429861111108</v>
      </c>
      <c r="B28974" t="s">
        <v>178</v>
      </c>
      <c r="C28974" t="s">
        <v>13318</v>
      </c>
    </row>
    <row r="28975" spans="1:4" x14ac:dyDescent="0.25">
      <c r="A28975" s="2">
        <v>44859.429861111108</v>
      </c>
      <c r="B28975" t="s">
        <v>178</v>
      </c>
      <c r="D28975" t="s">
        <v>12743</v>
      </c>
    </row>
    <row r="28976" spans="1:4" x14ac:dyDescent="0.25">
      <c r="A28976" s="2">
        <v>44859.430555555555</v>
      </c>
      <c r="B28976" t="s">
        <v>178</v>
      </c>
      <c r="C28976" t="s">
        <v>13319</v>
      </c>
    </row>
    <row r="28977" spans="1:4" x14ac:dyDescent="0.25">
      <c r="A28977" s="2">
        <v>44859.430555555555</v>
      </c>
      <c r="B28977" t="s">
        <v>178</v>
      </c>
      <c r="D28977" t="s">
        <v>12742</v>
      </c>
    </row>
    <row r="28978" spans="1:4" x14ac:dyDescent="0.25">
      <c r="A28978" s="2">
        <v>44859.431250000001</v>
      </c>
      <c r="B28978" t="s">
        <v>178</v>
      </c>
      <c r="C28978" t="s">
        <v>13320</v>
      </c>
    </row>
    <row r="28979" spans="1:4" x14ac:dyDescent="0.25">
      <c r="A28979" s="2">
        <v>44859.431250000001</v>
      </c>
      <c r="B28979" t="s">
        <v>178</v>
      </c>
      <c r="D28979" t="s">
        <v>12739</v>
      </c>
    </row>
    <row r="28980" spans="1:4" x14ac:dyDescent="0.25">
      <c r="A28980" s="2">
        <v>44859.432638888888</v>
      </c>
      <c r="B28980" t="s">
        <v>178</v>
      </c>
      <c r="C28980" t="s">
        <v>13321</v>
      </c>
    </row>
    <row r="28981" spans="1:4" x14ac:dyDescent="0.25">
      <c r="A28981" s="2">
        <v>44859.432638888888</v>
      </c>
      <c r="B28981" t="s">
        <v>178</v>
      </c>
      <c r="D28981" t="s">
        <v>1858</v>
      </c>
    </row>
    <row r="28982" spans="1:4" x14ac:dyDescent="0.25">
      <c r="A28982" s="2">
        <v>44859.433333333334</v>
      </c>
      <c r="B28982" t="s">
        <v>178</v>
      </c>
      <c r="C28982" t="s">
        <v>13322</v>
      </c>
    </row>
    <row r="28983" spans="1:4" x14ac:dyDescent="0.25">
      <c r="A28983" s="2">
        <v>44859.433333333334</v>
      </c>
      <c r="B28983" t="s">
        <v>178</v>
      </c>
      <c r="D28983" t="s">
        <v>12760</v>
      </c>
    </row>
    <row r="28984" spans="1:4" x14ac:dyDescent="0.25">
      <c r="A28984" s="2">
        <v>44859.444444444445</v>
      </c>
      <c r="B28984" t="s">
        <v>1095</v>
      </c>
      <c r="C28984" t="s">
        <v>6386</v>
      </c>
    </row>
    <row r="28985" spans="1:4" x14ac:dyDescent="0.25">
      <c r="A28985" s="2">
        <v>44859.444444444445</v>
      </c>
      <c r="B28985" t="s">
        <v>1095</v>
      </c>
      <c r="C28985" t="s">
        <v>6386</v>
      </c>
    </row>
    <row r="28986" spans="1:4" x14ac:dyDescent="0.25">
      <c r="A28986" s="2">
        <v>44859.444444444445</v>
      </c>
      <c r="B28986" t="s">
        <v>1095</v>
      </c>
      <c r="D28986" t="s">
        <v>11365</v>
      </c>
    </row>
    <row r="28987" spans="1:4" x14ac:dyDescent="0.25">
      <c r="A28987" s="2">
        <v>44859.444444444445</v>
      </c>
      <c r="B28987" t="s">
        <v>1095</v>
      </c>
      <c r="D28987" t="s">
        <v>1848</v>
      </c>
    </row>
    <row r="28988" spans="1:4" x14ac:dyDescent="0.25">
      <c r="A28988" s="2">
        <v>44859.445138888892</v>
      </c>
      <c r="B28988" t="s">
        <v>1095</v>
      </c>
      <c r="C28988" t="s">
        <v>13569</v>
      </c>
    </row>
    <row r="28989" spans="1:4" x14ac:dyDescent="0.25">
      <c r="A28989" s="2">
        <v>44859.445138888892</v>
      </c>
      <c r="B28989" t="s">
        <v>1095</v>
      </c>
      <c r="C28989" t="s">
        <v>6386</v>
      </c>
    </row>
    <row r="28990" spans="1:4" x14ac:dyDescent="0.25">
      <c r="A28990" s="2">
        <v>44859.445138888892</v>
      </c>
      <c r="B28990" t="s">
        <v>1095</v>
      </c>
      <c r="D28990" t="s">
        <v>1888</v>
      </c>
    </row>
    <row r="28991" spans="1:4" x14ac:dyDescent="0.25">
      <c r="A28991" s="2">
        <v>44859.445138888892</v>
      </c>
      <c r="B28991" t="s">
        <v>1095</v>
      </c>
      <c r="D28991" t="s">
        <v>1902</v>
      </c>
    </row>
    <row r="28992" spans="1:4" x14ac:dyDescent="0.25">
      <c r="A28992" s="2">
        <v>44859.445833333331</v>
      </c>
      <c r="B28992" t="s">
        <v>1095</v>
      </c>
      <c r="C28992" t="s">
        <v>6567</v>
      </c>
    </row>
    <row r="28993" spans="1:4" x14ac:dyDescent="0.25">
      <c r="A28993" s="2">
        <v>44859.445833333331</v>
      </c>
      <c r="B28993" t="s">
        <v>1095</v>
      </c>
      <c r="D28993" t="s">
        <v>12739</v>
      </c>
    </row>
    <row r="28994" spans="1:4" x14ac:dyDescent="0.25">
      <c r="A28994" s="2">
        <v>44859.449305555558</v>
      </c>
      <c r="B28994" t="s">
        <v>829</v>
      </c>
      <c r="C28994" t="s">
        <v>13676</v>
      </c>
    </row>
    <row r="28995" spans="1:4" x14ac:dyDescent="0.25">
      <c r="A28995" s="2">
        <v>44859.449305555558</v>
      </c>
      <c r="B28995" t="s">
        <v>829</v>
      </c>
      <c r="C28995" t="s">
        <v>13677</v>
      </c>
    </row>
    <row r="28996" spans="1:4" x14ac:dyDescent="0.25">
      <c r="A28996" s="2">
        <v>44859.449305555558</v>
      </c>
      <c r="B28996" t="s">
        <v>829</v>
      </c>
      <c r="D28996" t="s">
        <v>5062</v>
      </c>
    </row>
    <row r="28997" spans="1:4" x14ac:dyDescent="0.25">
      <c r="A28997" s="2">
        <v>44859.449305555558</v>
      </c>
      <c r="B28997" t="s">
        <v>829</v>
      </c>
      <c r="D28997" t="s">
        <v>12743</v>
      </c>
    </row>
    <row r="28998" spans="1:4" x14ac:dyDescent="0.25">
      <c r="A28998" s="2">
        <v>44859.45</v>
      </c>
      <c r="B28998" t="s">
        <v>829</v>
      </c>
      <c r="C28998" t="s">
        <v>13678</v>
      </c>
    </row>
    <row r="28999" spans="1:4" x14ac:dyDescent="0.25">
      <c r="A28999" s="2">
        <v>44859.450694444444</v>
      </c>
      <c r="B28999" t="s">
        <v>829</v>
      </c>
      <c r="C28999" t="s">
        <v>13679</v>
      </c>
    </row>
    <row r="29000" spans="1:4" x14ac:dyDescent="0.25">
      <c r="A29000" s="2">
        <v>44859.450694444444</v>
      </c>
      <c r="B29000" t="s">
        <v>173</v>
      </c>
      <c r="C29000" t="s">
        <v>6386</v>
      </c>
    </row>
    <row r="29001" spans="1:4" x14ac:dyDescent="0.25">
      <c r="A29001" s="2">
        <v>44859.450694444444</v>
      </c>
      <c r="B29001" t="s">
        <v>173</v>
      </c>
      <c r="C29001" t="s">
        <v>7205</v>
      </c>
    </row>
    <row r="29002" spans="1:4" x14ac:dyDescent="0.25">
      <c r="A29002" s="2">
        <v>44859.450694444444</v>
      </c>
      <c r="B29002" t="s">
        <v>829</v>
      </c>
      <c r="D29002" t="s">
        <v>12742</v>
      </c>
    </row>
    <row r="29003" spans="1:4" x14ac:dyDescent="0.25">
      <c r="A29003" s="2">
        <v>44859.450694444444</v>
      </c>
      <c r="B29003" t="s">
        <v>829</v>
      </c>
      <c r="D29003" t="s">
        <v>12740</v>
      </c>
    </row>
    <row r="29004" spans="1:4" x14ac:dyDescent="0.25">
      <c r="A29004" s="2">
        <v>44859.450694444444</v>
      </c>
      <c r="B29004" t="s">
        <v>173</v>
      </c>
      <c r="D29004" t="s">
        <v>5026</v>
      </c>
    </row>
    <row r="29005" spans="1:4" x14ac:dyDescent="0.25">
      <c r="A29005" s="2">
        <v>44859.450694444444</v>
      </c>
      <c r="B29005" t="s">
        <v>173</v>
      </c>
      <c r="D29005" t="s">
        <v>1919</v>
      </c>
    </row>
    <row r="29006" spans="1:4" x14ac:dyDescent="0.25">
      <c r="A29006" s="2">
        <v>44859.451388888891</v>
      </c>
      <c r="B29006" t="s">
        <v>173</v>
      </c>
      <c r="C29006" t="s">
        <v>6386</v>
      </c>
    </row>
    <row r="29007" spans="1:4" x14ac:dyDescent="0.25">
      <c r="A29007" s="2">
        <v>44859.451388888891</v>
      </c>
      <c r="B29007" t="s">
        <v>173</v>
      </c>
      <c r="C29007" t="s">
        <v>14731</v>
      </c>
    </row>
    <row r="29008" spans="1:4" x14ac:dyDescent="0.25">
      <c r="A29008" s="2">
        <v>44859.451388888891</v>
      </c>
      <c r="B29008" t="s">
        <v>173</v>
      </c>
      <c r="D29008" t="s">
        <v>1852</v>
      </c>
    </row>
    <row r="29009" spans="1:4" x14ac:dyDescent="0.25">
      <c r="A29009" s="2">
        <v>44859.451388888891</v>
      </c>
      <c r="B29009" t="s">
        <v>173</v>
      </c>
      <c r="D29009" t="s">
        <v>12740</v>
      </c>
    </row>
    <row r="29010" spans="1:4" x14ac:dyDescent="0.25">
      <c r="A29010" s="2">
        <v>44859.45208333333</v>
      </c>
      <c r="B29010" t="s">
        <v>174</v>
      </c>
      <c r="C29010" t="s">
        <v>12812</v>
      </c>
    </row>
    <row r="29011" spans="1:4" x14ac:dyDescent="0.25">
      <c r="A29011" s="2">
        <v>44859.45208333333</v>
      </c>
      <c r="B29011" t="s">
        <v>829</v>
      </c>
      <c r="C29011" t="s">
        <v>13680</v>
      </c>
    </row>
    <row r="29012" spans="1:4" x14ac:dyDescent="0.25">
      <c r="A29012" s="2">
        <v>44859.45208333333</v>
      </c>
      <c r="B29012" t="s">
        <v>829</v>
      </c>
      <c r="C29012" t="s">
        <v>13681</v>
      </c>
    </row>
    <row r="29013" spans="1:4" x14ac:dyDescent="0.25">
      <c r="A29013" s="2">
        <v>44859.45208333333</v>
      </c>
      <c r="B29013" t="s">
        <v>174</v>
      </c>
      <c r="D29013" t="s">
        <v>5002</v>
      </c>
    </row>
    <row r="29014" spans="1:4" x14ac:dyDescent="0.25">
      <c r="A29014" s="2">
        <v>44859.45208333333</v>
      </c>
      <c r="B29014" t="s">
        <v>829</v>
      </c>
      <c r="D29014" t="s">
        <v>12742</v>
      </c>
    </row>
    <row r="29015" spans="1:4" x14ac:dyDescent="0.25">
      <c r="A29015" s="2">
        <v>44859.45208333333</v>
      </c>
      <c r="B29015" t="s">
        <v>829</v>
      </c>
      <c r="D29015" t="s">
        <v>1884</v>
      </c>
    </row>
    <row r="29016" spans="1:4" x14ac:dyDescent="0.25">
      <c r="A29016" s="2">
        <v>44859.452777777777</v>
      </c>
      <c r="B29016" t="s">
        <v>174</v>
      </c>
      <c r="C29016" t="s">
        <v>12813</v>
      </c>
    </row>
    <row r="29017" spans="1:4" x14ac:dyDescent="0.25">
      <c r="A29017" s="2">
        <v>44859.452777777777</v>
      </c>
      <c r="B29017" t="s">
        <v>829</v>
      </c>
      <c r="C29017" t="s">
        <v>13682</v>
      </c>
    </row>
    <row r="29018" spans="1:4" x14ac:dyDescent="0.25">
      <c r="A29018" s="2">
        <v>44859.452777777777</v>
      </c>
      <c r="B29018" t="s">
        <v>829</v>
      </c>
      <c r="C29018" t="s">
        <v>13683</v>
      </c>
    </row>
    <row r="29019" spans="1:4" x14ac:dyDescent="0.25">
      <c r="A29019" s="2">
        <v>44859.452777777777</v>
      </c>
      <c r="B29019" t="s">
        <v>174</v>
      </c>
      <c r="D29019" t="s">
        <v>12739</v>
      </c>
    </row>
    <row r="29020" spans="1:4" x14ac:dyDescent="0.25">
      <c r="A29020" s="2">
        <v>44859.452777777777</v>
      </c>
      <c r="B29020" t="s">
        <v>829</v>
      </c>
      <c r="D29020" t="s">
        <v>1852</v>
      </c>
    </row>
    <row r="29021" spans="1:4" x14ac:dyDescent="0.25">
      <c r="A29021" s="2">
        <v>44859.452777777777</v>
      </c>
      <c r="B29021" t="s">
        <v>829</v>
      </c>
      <c r="D29021" t="s">
        <v>12739</v>
      </c>
    </row>
    <row r="29022" spans="1:4" x14ac:dyDescent="0.25">
      <c r="A29022" s="2">
        <v>44859.453472222223</v>
      </c>
      <c r="B29022" t="s">
        <v>174</v>
      </c>
      <c r="C29022" t="s">
        <v>12814</v>
      </c>
    </row>
    <row r="29023" spans="1:4" x14ac:dyDescent="0.25">
      <c r="A29023" s="2">
        <v>44859.453472222223</v>
      </c>
      <c r="B29023" t="s">
        <v>829</v>
      </c>
      <c r="C29023" t="s">
        <v>13684</v>
      </c>
    </row>
    <row r="29024" spans="1:4" x14ac:dyDescent="0.25">
      <c r="A29024" s="2">
        <v>44859.453472222223</v>
      </c>
      <c r="B29024" t="s">
        <v>174</v>
      </c>
      <c r="D29024" t="s">
        <v>1042</v>
      </c>
    </row>
    <row r="29025" spans="1:4" x14ac:dyDescent="0.25">
      <c r="A29025" s="2">
        <v>44859.453472222223</v>
      </c>
      <c r="B29025" t="s">
        <v>829</v>
      </c>
      <c r="D29025" t="s">
        <v>827</v>
      </c>
    </row>
    <row r="29026" spans="1:4" x14ac:dyDescent="0.25">
      <c r="A29026" s="2">
        <v>44859.45416666667</v>
      </c>
      <c r="B29026" t="s">
        <v>174</v>
      </c>
      <c r="C29026" t="s">
        <v>12815</v>
      </c>
    </row>
    <row r="29027" spans="1:4" x14ac:dyDescent="0.25">
      <c r="A29027" s="2">
        <v>44859.45416666667</v>
      </c>
      <c r="B29027" t="s">
        <v>829</v>
      </c>
      <c r="C29027" t="s">
        <v>13685</v>
      </c>
    </row>
    <row r="29028" spans="1:4" x14ac:dyDescent="0.25">
      <c r="A29028" s="2">
        <v>44859.45416666667</v>
      </c>
      <c r="B29028" t="s">
        <v>173</v>
      </c>
      <c r="C29028" t="s">
        <v>14732</v>
      </c>
    </row>
    <row r="29029" spans="1:4" x14ac:dyDescent="0.25">
      <c r="A29029" s="2">
        <v>44859.45416666667</v>
      </c>
      <c r="B29029" t="s">
        <v>174</v>
      </c>
      <c r="D29029" t="s">
        <v>1942</v>
      </c>
    </row>
    <row r="29030" spans="1:4" x14ac:dyDescent="0.25">
      <c r="A29030" s="2">
        <v>44859.45416666667</v>
      </c>
      <c r="B29030" t="s">
        <v>829</v>
      </c>
      <c r="D29030" t="s">
        <v>852</v>
      </c>
    </row>
    <row r="29031" spans="1:4" x14ac:dyDescent="0.25">
      <c r="A29031" s="2">
        <v>44859.45416666667</v>
      </c>
      <c r="B29031" t="s">
        <v>173</v>
      </c>
      <c r="D29031" t="s">
        <v>12742</v>
      </c>
    </row>
    <row r="29032" spans="1:4" x14ac:dyDescent="0.25">
      <c r="A29032" s="2">
        <v>44859.454861111109</v>
      </c>
      <c r="B29032" t="s">
        <v>173</v>
      </c>
      <c r="C29032" t="s">
        <v>14733</v>
      </c>
    </row>
    <row r="29033" spans="1:4" x14ac:dyDescent="0.25">
      <c r="A29033" s="2">
        <v>44859.454861111109</v>
      </c>
      <c r="B29033" t="s">
        <v>173</v>
      </c>
      <c r="D29033" t="s">
        <v>12743</v>
      </c>
    </row>
    <row r="29034" spans="1:4" x14ac:dyDescent="0.25">
      <c r="A29034" s="2">
        <v>44859.455555555556</v>
      </c>
      <c r="B29034" t="s">
        <v>174</v>
      </c>
      <c r="C29034" t="s">
        <v>12816</v>
      </c>
    </row>
    <row r="29035" spans="1:4" x14ac:dyDescent="0.25">
      <c r="A29035" s="2">
        <v>44859.455555555556</v>
      </c>
      <c r="B29035" t="s">
        <v>174</v>
      </c>
      <c r="D29035" t="s">
        <v>12760</v>
      </c>
    </row>
    <row r="29036" spans="1:4" x14ac:dyDescent="0.25">
      <c r="A29036" s="2">
        <v>44859.456944444442</v>
      </c>
      <c r="B29036" t="s">
        <v>174</v>
      </c>
      <c r="C29036" t="s">
        <v>12817</v>
      </c>
    </row>
    <row r="29037" spans="1:4" x14ac:dyDescent="0.25">
      <c r="A29037" s="2">
        <v>44859.456944444442</v>
      </c>
      <c r="B29037" t="s">
        <v>174</v>
      </c>
      <c r="C29037" t="s">
        <v>1538</v>
      </c>
    </row>
    <row r="29038" spans="1:4" x14ac:dyDescent="0.25">
      <c r="A29038" s="2">
        <v>44859.456944444442</v>
      </c>
      <c r="B29038" t="s">
        <v>181</v>
      </c>
      <c r="C29038" t="s">
        <v>13177</v>
      </c>
    </row>
    <row r="29039" spans="1:4" x14ac:dyDescent="0.25">
      <c r="A29039" s="2">
        <v>44859.456944444442</v>
      </c>
      <c r="B29039" t="s">
        <v>173</v>
      </c>
      <c r="C29039" t="s">
        <v>14734</v>
      </c>
    </row>
    <row r="29040" spans="1:4" x14ac:dyDescent="0.25">
      <c r="A29040" s="2">
        <v>44859.456944444442</v>
      </c>
      <c r="B29040" t="s">
        <v>173</v>
      </c>
      <c r="C29040" t="s">
        <v>14735</v>
      </c>
    </row>
    <row r="29041" spans="1:4" x14ac:dyDescent="0.25">
      <c r="A29041" s="2">
        <v>44859.456944444442</v>
      </c>
      <c r="B29041" t="s">
        <v>174</v>
      </c>
      <c r="D29041" t="s">
        <v>12742</v>
      </c>
    </row>
    <row r="29042" spans="1:4" x14ac:dyDescent="0.25">
      <c r="A29042" s="2">
        <v>44859.456944444442</v>
      </c>
      <c r="B29042" t="s">
        <v>174</v>
      </c>
      <c r="D29042" t="s">
        <v>12743</v>
      </c>
    </row>
    <row r="29043" spans="1:4" x14ac:dyDescent="0.25">
      <c r="A29043" s="2">
        <v>44859.456944444442</v>
      </c>
      <c r="B29043" t="s">
        <v>181</v>
      </c>
      <c r="D29043" t="s">
        <v>5031</v>
      </c>
    </row>
    <row r="29044" spans="1:4" x14ac:dyDescent="0.25">
      <c r="A29044" s="2">
        <v>44859.456944444442</v>
      </c>
      <c r="B29044" t="s">
        <v>173</v>
      </c>
      <c r="D29044" t="s">
        <v>12742</v>
      </c>
    </row>
    <row r="29045" spans="1:4" x14ac:dyDescent="0.25">
      <c r="A29045" s="2">
        <v>44859.456944444442</v>
      </c>
      <c r="B29045" t="s">
        <v>173</v>
      </c>
      <c r="D29045" t="s">
        <v>12739</v>
      </c>
    </row>
    <row r="29046" spans="1:4" x14ac:dyDescent="0.25">
      <c r="A29046" s="2">
        <v>44859.457638888889</v>
      </c>
      <c r="B29046" t="s">
        <v>181</v>
      </c>
      <c r="C29046" t="s">
        <v>13178</v>
      </c>
    </row>
    <row r="29047" spans="1:4" x14ac:dyDescent="0.25">
      <c r="A29047" s="2">
        <v>44859.457638888889</v>
      </c>
      <c r="B29047" t="s">
        <v>173</v>
      </c>
      <c r="C29047" t="s">
        <v>14736</v>
      </c>
    </row>
    <row r="29048" spans="1:4" x14ac:dyDescent="0.25">
      <c r="A29048" s="2">
        <v>44859.457638888889</v>
      </c>
      <c r="B29048" t="s">
        <v>181</v>
      </c>
      <c r="D29048" t="s">
        <v>1886</v>
      </c>
    </row>
    <row r="29049" spans="1:4" x14ac:dyDescent="0.25">
      <c r="A29049" s="2">
        <v>44859.457638888889</v>
      </c>
      <c r="B29049" t="s">
        <v>173</v>
      </c>
      <c r="D29049" t="s">
        <v>1855</v>
      </c>
    </row>
    <row r="29050" spans="1:4" x14ac:dyDescent="0.25">
      <c r="A29050" s="2">
        <v>44859.458333333336</v>
      </c>
      <c r="B29050" t="s">
        <v>174</v>
      </c>
      <c r="C29050" t="s">
        <v>12818</v>
      </c>
    </row>
    <row r="29051" spans="1:4" x14ac:dyDescent="0.25">
      <c r="A29051" s="2">
        <v>44859.458333333336</v>
      </c>
      <c r="B29051" t="s">
        <v>181</v>
      </c>
      <c r="C29051" t="s">
        <v>13179</v>
      </c>
    </row>
    <row r="29052" spans="1:4" x14ac:dyDescent="0.25">
      <c r="A29052" s="2">
        <v>44859.458333333336</v>
      </c>
      <c r="B29052" t="s">
        <v>173</v>
      </c>
      <c r="C29052" t="s">
        <v>14737</v>
      </c>
    </row>
    <row r="29053" spans="1:4" x14ac:dyDescent="0.25">
      <c r="A29053" s="2">
        <v>44859.458333333336</v>
      </c>
      <c r="B29053" t="s">
        <v>174</v>
      </c>
      <c r="D29053" t="s">
        <v>12819</v>
      </c>
    </row>
    <row r="29054" spans="1:4" x14ac:dyDescent="0.25">
      <c r="A29054" s="2">
        <v>44859.458333333336</v>
      </c>
      <c r="B29054" t="s">
        <v>181</v>
      </c>
      <c r="D29054" t="s">
        <v>12743</v>
      </c>
    </row>
    <row r="29055" spans="1:4" x14ac:dyDescent="0.25">
      <c r="A29055" s="2">
        <v>44859.458333333336</v>
      </c>
      <c r="B29055" t="s">
        <v>173</v>
      </c>
      <c r="D29055" t="s">
        <v>834</v>
      </c>
    </row>
    <row r="29056" spans="1:4" x14ac:dyDescent="0.25">
      <c r="A29056" s="2">
        <v>44859.459027777775</v>
      </c>
      <c r="B29056" t="s">
        <v>173</v>
      </c>
      <c r="C29056" t="s">
        <v>6386</v>
      </c>
    </row>
    <row r="29057" spans="1:4" x14ac:dyDescent="0.25">
      <c r="A29057" s="2">
        <v>44859.459027777775</v>
      </c>
      <c r="B29057" t="s">
        <v>173</v>
      </c>
      <c r="C29057" t="s">
        <v>14738</v>
      </c>
    </row>
    <row r="29058" spans="1:4" x14ac:dyDescent="0.25">
      <c r="A29058" s="2">
        <v>44859.459027777775</v>
      </c>
      <c r="B29058" t="s">
        <v>173</v>
      </c>
      <c r="D29058" t="s">
        <v>904</v>
      </c>
    </row>
    <row r="29059" spans="1:4" x14ac:dyDescent="0.25">
      <c r="A29059" s="2">
        <v>44859.459027777775</v>
      </c>
      <c r="B29059" t="s">
        <v>173</v>
      </c>
      <c r="D29059" t="s">
        <v>970</v>
      </c>
    </row>
    <row r="29060" spans="1:4" x14ac:dyDescent="0.25">
      <c r="A29060" s="2">
        <v>44859.461111111108</v>
      </c>
      <c r="B29060" t="s">
        <v>173</v>
      </c>
      <c r="C29060" t="s">
        <v>14739</v>
      </c>
    </row>
    <row r="29061" spans="1:4" x14ac:dyDescent="0.25">
      <c r="A29061" s="2">
        <v>44859.461111111108</v>
      </c>
      <c r="B29061" t="s">
        <v>173</v>
      </c>
      <c r="D29061" t="s">
        <v>955</v>
      </c>
    </row>
    <row r="29062" spans="1:4" x14ac:dyDescent="0.25">
      <c r="A29062" s="2">
        <v>44859.461805555555</v>
      </c>
      <c r="B29062" t="s">
        <v>173</v>
      </c>
      <c r="C29062" t="s">
        <v>14740</v>
      </c>
    </row>
    <row r="29063" spans="1:4" x14ac:dyDescent="0.25">
      <c r="A29063" s="2">
        <v>44859.461805555555</v>
      </c>
      <c r="B29063" t="s">
        <v>173</v>
      </c>
      <c r="C29063" t="s">
        <v>14707</v>
      </c>
    </row>
    <row r="29064" spans="1:4" x14ac:dyDescent="0.25">
      <c r="A29064" s="2">
        <v>44859.461805555555</v>
      </c>
      <c r="B29064" t="s">
        <v>173</v>
      </c>
      <c r="D29064" t="s">
        <v>12857</v>
      </c>
    </row>
    <row r="29065" spans="1:4" x14ac:dyDescent="0.25">
      <c r="A29065" s="2">
        <v>44859.461805555555</v>
      </c>
      <c r="B29065" t="s">
        <v>173</v>
      </c>
      <c r="D29065" t="s">
        <v>825</v>
      </c>
    </row>
    <row r="29066" spans="1:4" x14ac:dyDescent="0.25">
      <c r="A29066" s="2">
        <v>44859.472916666666</v>
      </c>
      <c r="B29066" t="s">
        <v>184</v>
      </c>
      <c r="C29066" t="s">
        <v>6386</v>
      </c>
    </row>
    <row r="29067" spans="1:4" x14ac:dyDescent="0.25">
      <c r="A29067" s="2">
        <v>44859.472916666666</v>
      </c>
      <c r="B29067" t="s">
        <v>184</v>
      </c>
      <c r="C29067" t="s">
        <v>6386</v>
      </c>
    </row>
    <row r="29068" spans="1:4" x14ac:dyDescent="0.25">
      <c r="A29068" s="2">
        <v>44859.472916666666</v>
      </c>
      <c r="B29068" t="s">
        <v>184</v>
      </c>
      <c r="C29068" t="s">
        <v>13570</v>
      </c>
    </row>
    <row r="29069" spans="1:4" x14ac:dyDescent="0.25">
      <c r="A29069" s="2">
        <v>44859.472916666666</v>
      </c>
      <c r="B29069" t="s">
        <v>184</v>
      </c>
      <c r="C29069" t="s">
        <v>6386</v>
      </c>
    </row>
    <row r="29070" spans="1:4" x14ac:dyDescent="0.25">
      <c r="A29070" s="2">
        <v>44859.472916666666</v>
      </c>
      <c r="B29070" t="s">
        <v>184</v>
      </c>
      <c r="D29070" t="s">
        <v>4987</v>
      </c>
    </row>
    <row r="29071" spans="1:4" x14ac:dyDescent="0.25">
      <c r="A29071" s="2">
        <v>44859.472916666666</v>
      </c>
      <c r="B29071" t="s">
        <v>184</v>
      </c>
      <c r="D29071" t="s">
        <v>1848</v>
      </c>
    </row>
    <row r="29072" spans="1:4" x14ac:dyDescent="0.25">
      <c r="A29072" s="2">
        <v>44859.472916666666</v>
      </c>
      <c r="B29072" t="s">
        <v>184</v>
      </c>
      <c r="D29072" t="s">
        <v>1887</v>
      </c>
    </row>
    <row r="29073" spans="1:4" x14ac:dyDescent="0.25">
      <c r="A29073" s="2">
        <v>44859.472916666666</v>
      </c>
      <c r="B29073" t="s">
        <v>184</v>
      </c>
      <c r="D29073" t="s">
        <v>1902</v>
      </c>
    </row>
    <row r="29074" spans="1:4" x14ac:dyDescent="0.25">
      <c r="A29074" s="2">
        <v>44859.473611111112</v>
      </c>
      <c r="B29074" t="s">
        <v>184</v>
      </c>
      <c r="C29074" t="s">
        <v>6567</v>
      </c>
    </row>
    <row r="29075" spans="1:4" x14ac:dyDescent="0.25">
      <c r="A29075" s="2">
        <v>44859.473611111112</v>
      </c>
      <c r="B29075" t="s">
        <v>184</v>
      </c>
      <c r="D29075" t="s">
        <v>12739</v>
      </c>
    </row>
    <row r="29076" spans="1:4" x14ac:dyDescent="0.25">
      <c r="A29076" s="2">
        <v>44859.474999999999</v>
      </c>
      <c r="B29076" t="s">
        <v>187</v>
      </c>
      <c r="C29076" t="s">
        <v>6386</v>
      </c>
    </row>
    <row r="29077" spans="1:4" x14ac:dyDescent="0.25">
      <c r="A29077" s="2">
        <v>44859.474999999999</v>
      </c>
      <c r="B29077" t="s">
        <v>187</v>
      </c>
      <c r="C29077" t="s">
        <v>6386</v>
      </c>
    </row>
    <row r="29078" spans="1:4" x14ac:dyDescent="0.25">
      <c r="A29078" s="2">
        <v>44859.474999999999</v>
      </c>
      <c r="B29078" t="s">
        <v>187</v>
      </c>
      <c r="D29078" t="s">
        <v>5051</v>
      </c>
    </row>
    <row r="29079" spans="1:4" x14ac:dyDescent="0.25">
      <c r="A29079" s="2">
        <v>44859.474999999999</v>
      </c>
      <c r="B29079" t="s">
        <v>187</v>
      </c>
      <c r="D29079" t="s">
        <v>1848</v>
      </c>
    </row>
    <row r="29080" spans="1:4" x14ac:dyDescent="0.25">
      <c r="A29080" s="2">
        <v>44859.475694444445</v>
      </c>
      <c r="B29080" t="s">
        <v>187</v>
      </c>
      <c r="C29080" t="s">
        <v>13571</v>
      </c>
    </row>
    <row r="29081" spans="1:4" x14ac:dyDescent="0.25">
      <c r="A29081" s="2">
        <v>44859.475694444445</v>
      </c>
      <c r="B29081" t="s">
        <v>187</v>
      </c>
      <c r="D29081" t="s">
        <v>12739</v>
      </c>
    </row>
    <row r="29082" spans="1:4" x14ac:dyDescent="0.25">
      <c r="A29082" s="2">
        <v>44859.476388888892</v>
      </c>
      <c r="B29082" t="s">
        <v>187</v>
      </c>
      <c r="C29082" t="s">
        <v>6386</v>
      </c>
    </row>
    <row r="29083" spans="1:4" x14ac:dyDescent="0.25">
      <c r="A29083" s="2">
        <v>44859.476388888892</v>
      </c>
      <c r="B29083" t="s">
        <v>187</v>
      </c>
      <c r="C29083" t="s">
        <v>6567</v>
      </c>
    </row>
    <row r="29084" spans="1:4" x14ac:dyDescent="0.25">
      <c r="A29084" s="2">
        <v>44859.476388888892</v>
      </c>
      <c r="B29084" t="s">
        <v>187</v>
      </c>
      <c r="D29084" t="s">
        <v>1850</v>
      </c>
    </row>
    <row r="29085" spans="1:4" x14ac:dyDescent="0.25">
      <c r="A29085" s="2">
        <v>44859.476388888892</v>
      </c>
      <c r="B29085" t="s">
        <v>187</v>
      </c>
      <c r="D29085" t="s">
        <v>12760</v>
      </c>
    </row>
    <row r="29086" spans="1:4" x14ac:dyDescent="0.25">
      <c r="A29086" s="2">
        <v>44859.479861111111</v>
      </c>
      <c r="B29086" t="s">
        <v>966</v>
      </c>
      <c r="C29086" t="s">
        <v>6386</v>
      </c>
    </row>
    <row r="29087" spans="1:4" x14ac:dyDescent="0.25">
      <c r="A29087" s="2">
        <v>44859.479861111111</v>
      </c>
      <c r="B29087" t="s">
        <v>966</v>
      </c>
      <c r="C29087" t="s">
        <v>6386</v>
      </c>
    </row>
    <row r="29088" spans="1:4" x14ac:dyDescent="0.25">
      <c r="A29088" s="2">
        <v>44859.479861111111</v>
      </c>
      <c r="B29088" t="s">
        <v>163</v>
      </c>
      <c r="C29088" t="s">
        <v>14638</v>
      </c>
    </row>
    <row r="29089" spans="1:4" x14ac:dyDescent="0.25">
      <c r="A29089" s="2">
        <v>44859.479861111111</v>
      </c>
      <c r="B29089" t="s">
        <v>163</v>
      </c>
      <c r="C29089" t="s">
        <v>14639</v>
      </c>
    </row>
    <row r="29090" spans="1:4" x14ac:dyDescent="0.25">
      <c r="A29090" s="2">
        <v>44859.479861111111</v>
      </c>
      <c r="B29090" t="s">
        <v>163</v>
      </c>
      <c r="C29090" t="s">
        <v>14640</v>
      </c>
    </row>
    <row r="29091" spans="1:4" x14ac:dyDescent="0.25">
      <c r="A29091" s="2">
        <v>44859.479861111111</v>
      </c>
      <c r="B29091" t="s">
        <v>966</v>
      </c>
      <c r="D29091" t="s">
        <v>5060</v>
      </c>
    </row>
    <row r="29092" spans="1:4" x14ac:dyDescent="0.25">
      <c r="A29092" s="2">
        <v>44859.479861111111</v>
      </c>
      <c r="B29092" t="s">
        <v>966</v>
      </c>
      <c r="D29092" t="s">
        <v>1848</v>
      </c>
    </row>
    <row r="29093" spans="1:4" x14ac:dyDescent="0.25">
      <c r="A29093" s="2">
        <v>44859.479861111111</v>
      </c>
      <c r="B29093" t="s">
        <v>163</v>
      </c>
      <c r="D29093" t="s">
        <v>4993</v>
      </c>
    </row>
    <row r="29094" spans="1:4" x14ac:dyDescent="0.25">
      <c r="A29094" s="2">
        <v>44859.479861111111</v>
      </c>
      <c r="B29094" t="s">
        <v>163</v>
      </c>
      <c r="D29094" t="s">
        <v>1848</v>
      </c>
    </row>
    <row r="29095" spans="1:4" x14ac:dyDescent="0.25">
      <c r="A29095" s="2">
        <v>44859.479861111111</v>
      </c>
      <c r="B29095" t="s">
        <v>163</v>
      </c>
      <c r="D29095" t="s">
        <v>12739</v>
      </c>
    </row>
    <row r="29096" spans="1:4" x14ac:dyDescent="0.25">
      <c r="A29096" s="2">
        <v>44859.480555555558</v>
      </c>
      <c r="B29096" t="s">
        <v>966</v>
      </c>
      <c r="C29096" t="s">
        <v>13572</v>
      </c>
    </row>
    <row r="29097" spans="1:4" x14ac:dyDescent="0.25">
      <c r="A29097" s="2">
        <v>44859.480555555558</v>
      </c>
      <c r="B29097" t="s">
        <v>163</v>
      </c>
      <c r="C29097" t="s">
        <v>14641</v>
      </c>
    </row>
    <row r="29098" spans="1:4" x14ac:dyDescent="0.25">
      <c r="A29098" s="2">
        <v>44859.480555555558</v>
      </c>
      <c r="B29098" t="s">
        <v>966</v>
      </c>
      <c r="D29098" t="s">
        <v>1918</v>
      </c>
    </row>
    <row r="29099" spans="1:4" x14ac:dyDescent="0.25">
      <c r="A29099" s="2">
        <v>44859.480555555558</v>
      </c>
      <c r="B29099" t="s">
        <v>163</v>
      </c>
      <c r="D29099" t="s">
        <v>13050</v>
      </c>
    </row>
    <row r="29100" spans="1:4" x14ac:dyDescent="0.25">
      <c r="A29100" s="2">
        <v>44859.481249999997</v>
      </c>
      <c r="B29100" t="s">
        <v>966</v>
      </c>
      <c r="C29100" t="s">
        <v>6386</v>
      </c>
    </row>
    <row r="29101" spans="1:4" x14ac:dyDescent="0.25">
      <c r="A29101" s="2">
        <v>44859.481249999997</v>
      </c>
      <c r="B29101" t="s">
        <v>966</v>
      </c>
      <c r="C29101" t="s">
        <v>6567</v>
      </c>
    </row>
    <row r="29102" spans="1:4" x14ac:dyDescent="0.25">
      <c r="A29102" s="2">
        <v>44859.481249999997</v>
      </c>
      <c r="B29102" t="s">
        <v>966</v>
      </c>
      <c r="D29102" t="s">
        <v>1902</v>
      </c>
    </row>
    <row r="29103" spans="1:4" x14ac:dyDescent="0.25">
      <c r="A29103" s="2">
        <v>44859.481249999997</v>
      </c>
      <c r="B29103" t="s">
        <v>966</v>
      </c>
      <c r="D29103" t="s">
        <v>12743</v>
      </c>
    </row>
    <row r="29104" spans="1:4" x14ac:dyDescent="0.25">
      <c r="A29104" s="2">
        <v>44859.511805555558</v>
      </c>
      <c r="B29104" t="s">
        <v>162</v>
      </c>
      <c r="C29104" t="s">
        <v>14870</v>
      </c>
    </row>
    <row r="29105" spans="1:4" x14ac:dyDescent="0.25">
      <c r="A29105" s="2">
        <v>44859.511805555558</v>
      </c>
      <c r="B29105" t="s">
        <v>162</v>
      </c>
      <c r="D29105" t="s">
        <v>5030</v>
      </c>
    </row>
    <row r="29106" spans="1:4" x14ac:dyDescent="0.25">
      <c r="A29106" s="2">
        <v>44859.512499999997</v>
      </c>
      <c r="B29106" t="s">
        <v>162</v>
      </c>
      <c r="C29106" t="s">
        <v>14871</v>
      </c>
    </row>
    <row r="29107" spans="1:4" x14ac:dyDescent="0.25">
      <c r="A29107" s="2">
        <v>44859.512499999997</v>
      </c>
      <c r="B29107" t="s">
        <v>162</v>
      </c>
      <c r="D29107" t="s">
        <v>12760</v>
      </c>
    </row>
    <row r="29108" spans="1:4" x14ac:dyDescent="0.25">
      <c r="A29108" s="2">
        <v>44859.518055555556</v>
      </c>
      <c r="B29108" t="s">
        <v>10298</v>
      </c>
      <c r="C29108" t="s">
        <v>13573</v>
      </c>
    </row>
    <row r="29109" spans="1:4" x14ac:dyDescent="0.25">
      <c r="A29109" s="2">
        <v>44859.518055555556</v>
      </c>
      <c r="B29109" t="s">
        <v>162</v>
      </c>
      <c r="C29109" t="s">
        <v>14872</v>
      </c>
    </row>
    <row r="29110" spans="1:4" x14ac:dyDescent="0.25">
      <c r="A29110" s="2">
        <v>44859.518055555556</v>
      </c>
      <c r="B29110" t="s">
        <v>162</v>
      </c>
      <c r="C29110" t="s">
        <v>14873</v>
      </c>
    </row>
    <row r="29111" spans="1:4" x14ac:dyDescent="0.25">
      <c r="A29111" s="2">
        <v>44859.518055555556</v>
      </c>
      <c r="B29111" t="s">
        <v>162</v>
      </c>
      <c r="C29111" t="s">
        <v>14874</v>
      </c>
    </row>
    <row r="29112" spans="1:4" x14ac:dyDescent="0.25">
      <c r="A29112" s="2">
        <v>44859.518055555556</v>
      </c>
      <c r="B29112" t="s">
        <v>10298</v>
      </c>
      <c r="D29112" t="s">
        <v>4999</v>
      </c>
    </row>
    <row r="29113" spans="1:4" x14ac:dyDescent="0.25">
      <c r="A29113" s="2">
        <v>44859.518055555556</v>
      </c>
      <c r="B29113" t="s">
        <v>162</v>
      </c>
      <c r="D29113" t="s">
        <v>12742</v>
      </c>
    </row>
    <row r="29114" spans="1:4" x14ac:dyDescent="0.25">
      <c r="A29114" s="2">
        <v>44859.518055555556</v>
      </c>
      <c r="B29114" t="s">
        <v>162</v>
      </c>
      <c r="D29114" t="s">
        <v>12739</v>
      </c>
    </row>
    <row r="29115" spans="1:4" x14ac:dyDescent="0.25">
      <c r="A29115" s="2">
        <v>44859.518055555556</v>
      </c>
      <c r="B29115" t="s">
        <v>162</v>
      </c>
      <c r="D29115" t="s">
        <v>12743</v>
      </c>
    </row>
    <row r="29116" spans="1:4" x14ac:dyDescent="0.25">
      <c r="A29116" s="2">
        <v>44859.519444444442</v>
      </c>
      <c r="B29116" t="s">
        <v>162</v>
      </c>
      <c r="C29116" t="s">
        <v>14875</v>
      </c>
    </row>
    <row r="29117" spans="1:4" x14ac:dyDescent="0.25">
      <c r="A29117" s="2">
        <v>44859.519444444442</v>
      </c>
      <c r="B29117" t="s">
        <v>162</v>
      </c>
      <c r="D29117" t="s">
        <v>12742</v>
      </c>
    </row>
    <row r="29118" spans="1:4" x14ac:dyDescent="0.25">
      <c r="A29118" s="2">
        <v>44859.520138888889</v>
      </c>
      <c r="B29118" t="s">
        <v>165</v>
      </c>
      <c r="C29118" t="s">
        <v>6386</v>
      </c>
    </row>
    <row r="29119" spans="1:4" x14ac:dyDescent="0.25">
      <c r="A29119" s="2">
        <v>44859.520138888889</v>
      </c>
      <c r="B29119" t="s">
        <v>165</v>
      </c>
      <c r="D29119" t="s">
        <v>1866</v>
      </c>
    </row>
    <row r="29120" spans="1:4" x14ac:dyDescent="0.25">
      <c r="A29120" s="2">
        <v>44859.547222222223</v>
      </c>
      <c r="B29120" t="s">
        <v>165</v>
      </c>
      <c r="C29120" t="s">
        <v>6386</v>
      </c>
    </row>
    <row r="29121" spans="1:4" x14ac:dyDescent="0.25">
      <c r="A29121" s="2">
        <v>44859.547222222223</v>
      </c>
      <c r="B29121" t="s">
        <v>165</v>
      </c>
      <c r="D29121" t="s">
        <v>1848</v>
      </c>
    </row>
    <row r="29122" spans="1:4" x14ac:dyDescent="0.25">
      <c r="A29122" s="2">
        <v>44859.54791666667</v>
      </c>
      <c r="B29122" t="s">
        <v>165</v>
      </c>
      <c r="C29122" t="s">
        <v>13574</v>
      </c>
    </row>
    <row r="29123" spans="1:4" x14ac:dyDescent="0.25">
      <c r="A29123" s="2">
        <v>44859.54791666667</v>
      </c>
      <c r="B29123" t="s">
        <v>165</v>
      </c>
      <c r="C29123" t="s">
        <v>13575</v>
      </c>
    </row>
    <row r="29124" spans="1:4" x14ac:dyDescent="0.25">
      <c r="A29124" s="2">
        <v>44859.54791666667</v>
      </c>
      <c r="B29124" t="s">
        <v>165</v>
      </c>
      <c r="D29124" t="s">
        <v>12760</v>
      </c>
    </row>
    <row r="29125" spans="1:4" x14ac:dyDescent="0.25">
      <c r="A29125" s="2">
        <v>44859.548611111109</v>
      </c>
      <c r="B29125" t="s">
        <v>165</v>
      </c>
      <c r="C29125" t="s">
        <v>1538</v>
      </c>
    </row>
    <row r="29126" spans="1:4" x14ac:dyDescent="0.25">
      <c r="A29126" s="2">
        <v>44859.548611111109</v>
      </c>
      <c r="B29126" t="s">
        <v>165</v>
      </c>
      <c r="C29126" t="s">
        <v>6567</v>
      </c>
    </row>
    <row r="29127" spans="1:4" x14ac:dyDescent="0.25">
      <c r="A29127" s="2">
        <v>44859.548611111109</v>
      </c>
      <c r="B29127" t="s">
        <v>165</v>
      </c>
      <c r="C29127" t="s">
        <v>6567</v>
      </c>
    </row>
    <row r="29128" spans="1:4" x14ac:dyDescent="0.25">
      <c r="A29128" s="2">
        <v>44859.548611111109</v>
      </c>
      <c r="B29128" t="s">
        <v>165</v>
      </c>
      <c r="D29128" t="s">
        <v>12819</v>
      </c>
    </row>
    <row r="29129" spans="1:4" x14ac:dyDescent="0.25">
      <c r="A29129" s="2">
        <v>44859.548611111109</v>
      </c>
      <c r="B29129" t="s">
        <v>165</v>
      </c>
      <c r="D29129" t="s">
        <v>12743</v>
      </c>
    </row>
    <row r="29130" spans="1:4" x14ac:dyDescent="0.25">
      <c r="A29130" s="2">
        <v>44859.548611111109</v>
      </c>
      <c r="B29130" t="s">
        <v>165</v>
      </c>
      <c r="D29130" t="s">
        <v>12742</v>
      </c>
    </row>
    <row r="29131" spans="1:4" x14ac:dyDescent="0.25">
      <c r="A29131" s="2">
        <v>44859.548611111109</v>
      </c>
      <c r="B29131" t="s">
        <v>165</v>
      </c>
      <c r="D29131" t="s">
        <v>12739</v>
      </c>
    </row>
    <row r="29132" spans="1:4" x14ac:dyDescent="0.25">
      <c r="A29132" s="2">
        <v>44859.55</v>
      </c>
      <c r="B29132" t="s">
        <v>183</v>
      </c>
      <c r="C29132" t="s">
        <v>6386</v>
      </c>
    </row>
    <row r="29133" spans="1:4" x14ac:dyDescent="0.25">
      <c r="A29133" s="2">
        <v>44859.55</v>
      </c>
      <c r="B29133" t="s">
        <v>183</v>
      </c>
      <c r="C29133" t="s">
        <v>6386</v>
      </c>
    </row>
    <row r="29134" spans="1:4" x14ac:dyDescent="0.25">
      <c r="A29134" s="2">
        <v>44859.55</v>
      </c>
      <c r="B29134" t="s">
        <v>183</v>
      </c>
      <c r="D29134" t="s">
        <v>4996</v>
      </c>
    </row>
    <row r="29135" spans="1:4" x14ac:dyDescent="0.25">
      <c r="A29135" s="2">
        <v>44859.55</v>
      </c>
      <c r="B29135" t="s">
        <v>183</v>
      </c>
      <c r="D29135" t="s">
        <v>1848</v>
      </c>
    </row>
    <row r="29136" spans="1:4" x14ac:dyDescent="0.25">
      <c r="A29136" s="2">
        <v>44859.550694444442</v>
      </c>
      <c r="B29136" t="s">
        <v>183</v>
      </c>
      <c r="C29136" t="s">
        <v>13576</v>
      </c>
    </row>
    <row r="29137" spans="1:4" x14ac:dyDescent="0.25">
      <c r="A29137" s="2">
        <v>44859.550694444442</v>
      </c>
      <c r="B29137" t="s">
        <v>183</v>
      </c>
      <c r="C29137" t="s">
        <v>6386</v>
      </c>
    </row>
    <row r="29138" spans="1:4" x14ac:dyDescent="0.25">
      <c r="A29138" s="2">
        <v>44859.550694444442</v>
      </c>
      <c r="B29138" t="s">
        <v>183</v>
      </c>
      <c r="C29138" t="s">
        <v>6567</v>
      </c>
    </row>
    <row r="29139" spans="1:4" x14ac:dyDescent="0.25">
      <c r="A29139" s="2">
        <v>44859.550694444442</v>
      </c>
      <c r="B29139" t="s">
        <v>183</v>
      </c>
      <c r="D29139" t="s">
        <v>1897</v>
      </c>
    </row>
    <row r="29140" spans="1:4" x14ac:dyDescent="0.25">
      <c r="A29140" s="2">
        <v>44859.550694444442</v>
      </c>
      <c r="B29140" t="s">
        <v>183</v>
      </c>
      <c r="D29140" t="s">
        <v>1902</v>
      </c>
    </row>
    <row r="29141" spans="1:4" x14ac:dyDescent="0.25">
      <c r="A29141" s="2">
        <v>44859.550694444442</v>
      </c>
      <c r="B29141" t="s">
        <v>183</v>
      </c>
      <c r="D29141" t="s">
        <v>12760</v>
      </c>
    </row>
    <row r="29142" spans="1:4" x14ac:dyDescent="0.25">
      <c r="A29142" s="2">
        <v>44859.551388888889</v>
      </c>
      <c r="B29142" t="s">
        <v>164</v>
      </c>
      <c r="C29142" t="s">
        <v>6386</v>
      </c>
    </row>
    <row r="29143" spans="1:4" x14ac:dyDescent="0.25">
      <c r="A29143" s="2">
        <v>44859.551388888889</v>
      </c>
      <c r="B29143" t="s">
        <v>164</v>
      </c>
      <c r="C29143" t="s">
        <v>6386</v>
      </c>
    </row>
    <row r="29144" spans="1:4" x14ac:dyDescent="0.25">
      <c r="A29144" s="2">
        <v>44859.551388888889</v>
      </c>
      <c r="B29144" t="s">
        <v>164</v>
      </c>
      <c r="C29144" t="s">
        <v>13577</v>
      </c>
    </row>
    <row r="29145" spans="1:4" x14ac:dyDescent="0.25">
      <c r="A29145" s="2">
        <v>44859.551388888889</v>
      </c>
      <c r="B29145" t="s">
        <v>164</v>
      </c>
      <c r="D29145" t="s">
        <v>5001</v>
      </c>
    </row>
    <row r="29146" spans="1:4" x14ac:dyDescent="0.25">
      <c r="A29146" s="2">
        <v>44859.551388888889</v>
      </c>
      <c r="B29146" t="s">
        <v>164</v>
      </c>
      <c r="D29146" t="s">
        <v>1848</v>
      </c>
    </row>
    <row r="29147" spans="1:4" x14ac:dyDescent="0.25">
      <c r="A29147" s="2">
        <v>44859.551388888889</v>
      </c>
      <c r="B29147" t="s">
        <v>164</v>
      </c>
      <c r="D29147" t="s">
        <v>1888</v>
      </c>
    </row>
    <row r="29148" spans="1:4" x14ac:dyDescent="0.25">
      <c r="A29148" s="2">
        <v>44859.552083333336</v>
      </c>
      <c r="B29148" t="s">
        <v>164</v>
      </c>
      <c r="C29148" t="s">
        <v>6386</v>
      </c>
    </row>
    <row r="29149" spans="1:4" x14ac:dyDescent="0.25">
      <c r="A29149" s="2">
        <v>44859.552083333336</v>
      </c>
      <c r="B29149" t="s">
        <v>164</v>
      </c>
      <c r="C29149" t="s">
        <v>6567</v>
      </c>
    </row>
    <row r="29150" spans="1:4" x14ac:dyDescent="0.25">
      <c r="A29150" s="2">
        <v>44859.552083333336</v>
      </c>
      <c r="B29150" t="s">
        <v>164</v>
      </c>
      <c r="D29150" t="s">
        <v>1902</v>
      </c>
    </row>
    <row r="29151" spans="1:4" x14ac:dyDescent="0.25">
      <c r="A29151" s="2">
        <v>44859.552083333336</v>
      </c>
      <c r="B29151" t="s">
        <v>164</v>
      </c>
      <c r="D29151" t="s">
        <v>12739</v>
      </c>
    </row>
    <row r="29152" spans="1:4" x14ac:dyDescent="0.25">
      <c r="A29152" s="2">
        <v>44859.554861111108</v>
      </c>
      <c r="B29152" t="s">
        <v>179</v>
      </c>
      <c r="C29152" t="s">
        <v>6386</v>
      </c>
    </row>
    <row r="29153" spans="1:4" x14ac:dyDescent="0.25">
      <c r="A29153" s="2">
        <v>44859.554861111108</v>
      </c>
      <c r="B29153" t="s">
        <v>179</v>
      </c>
      <c r="C29153" t="s">
        <v>6386</v>
      </c>
    </row>
    <row r="29154" spans="1:4" x14ac:dyDescent="0.25">
      <c r="A29154" s="2">
        <v>44859.554861111108</v>
      </c>
      <c r="B29154" t="s">
        <v>179</v>
      </c>
      <c r="D29154" t="s">
        <v>5052</v>
      </c>
    </row>
    <row r="29155" spans="1:4" x14ac:dyDescent="0.25">
      <c r="A29155" s="2">
        <v>44859.554861111108</v>
      </c>
      <c r="B29155" t="s">
        <v>179</v>
      </c>
      <c r="D29155" t="s">
        <v>1848</v>
      </c>
    </row>
    <row r="29156" spans="1:4" x14ac:dyDescent="0.25">
      <c r="A29156" s="2">
        <v>44859.555555555555</v>
      </c>
      <c r="B29156" t="s">
        <v>179</v>
      </c>
      <c r="C29156" t="s">
        <v>13578</v>
      </c>
    </row>
    <row r="29157" spans="1:4" x14ac:dyDescent="0.25">
      <c r="A29157" s="2">
        <v>44859.555555555555</v>
      </c>
      <c r="B29157" t="s">
        <v>179</v>
      </c>
      <c r="C29157" t="s">
        <v>13579</v>
      </c>
    </row>
    <row r="29158" spans="1:4" x14ac:dyDescent="0.25">
      <c r="A29158" s="2">
        <v>44859.555555555555</v>
      </c>
      <c r="B29158" t="s">
        <v>179</v>
      </c>
      <c r="C29158" t="s">
        <v>6567</v>
      </c>
    </row>
    <row r="29159" spans="1:4" x14ac:dyDescent="0.25">
      <c r="A29159" s="2">
        <v>44859.555555555555</v>
      </c>
      <c r="B29159" t="s">
        <v>179</v>
      </c>
      <c r="D29159" t="s">
        <v>12760</v>
      </c>
    </row>
    <row r="29160" spans="1:4" x14ac:dyDescent="0.25">
      <c r="A29160" s="2">
        <v>44859.555555555555</v>
      </c>
      <c r="B29160" t="s">
        <v>179</v>
      </c>
      <c r="D29160" t="s">
        <v>12743</v>
      </c>
    </row>
    <row r="29161" spans="1:4" x14ac:dyDescent="0.25">
      <c r="A29161" s="2">
        <v>44859.555555555555</v>
      </c>
      <c r="B29161" t="s">
        <v>179</v>
      </c>
      <c r="D29161" t="s">
        <v>12819</v>
      </c>
    </row>
    <row r="29162" spans="1:4" x14ac:dyDescent="0.25">
      <c r="A29162" s="2">
        <v>44859.565972222219</v>
      </c>
      <c r="B29162" t="s">
        <v>180</v>
      </c>
      <c r="C29162" t="s">
        <v>6386</v>
      </c>
    </row>
    <row r="29163" spans="1:4" x14ac:dyDescent="0.25">
      <c r="A29163" s="2">
        <v>44859.565972222219</v>
      </c>
      <c r="B29163" t="s">
        <v>180</v>
      </c>
      <c r="C29163" t="s">
        <v>6386</v>
      </c>
    </row>
    <row r="29164" spans="1:4" x14ac:dyDescent="0.25">
      <c r="A29164" s="2">
        <v>44859.565972222219</v>
      </c>
      <c r="B29164" t="s">
        <v>180</v>
      </c>
      <c r="C29164" t="s">
        <v>13580</v>
      </c>
    </row>
    <row r="29165" spans="1:4" x14ac:dyDescent="0.25">
      <c r="A29165" s="2">
        <v>44859.565972222219</v>
      </c>
      <c r="B29165" t="s">
        <v>180</v>
      </c>
      <c r="C29165" t="s">
        <v>6386</v>
      </c>
    </row>
    <row r="29166" spans="1:4" x14ac:dyDescent="0.25">
      <c r="A29166" s="2">
        <v>44859.565972222219</v>
      </c>
      <c r="B29166" t="s">
        <v>180</v>
      </c>
      <c r="D29166" t="s">
        <v>5003</v>
      </c>
    </row>
    <row r="29167" spans="1:4" x14ac:dyDescent="0.25">
      <c r="A29167" s="2">
        <v>44859.565972222219</v>
      </c>
      <c r="B29167" t="s">
        <v>180</v>
      </c>
      <c r="D29167" t="s">
        <v>1848</v>
      </c>
    </row>
    <row r="29168" spans="1:4" x14ac:dyDescent="0.25">
      <c r="A29168" s="2">
        <v>44859.565972222219</v>
      </c>
      <c r="B29168" t="s">
        <v>180</v>
      </c>
      <c r="D29168" t="s">
        <v>12739</v>
      </c>
    </row>
    <row r="29169" spans="1:4" x14ac:dyDescent="0.25">
      <c r="A29169" s="2">
        <v>44859.565972222219</v>
      </c>
      <c r="B29169" t="s">
        <v>180</v>
      </c>
      <c r="D29169" t="s">
        <v>1850</v>
      </c>
    </row>
    <row r="29170" spans="1:4" x14ac:dyDescent="0.25">
      <c r="A29170" s="2">
        <v>44859.629861111112</v>
      </c>
      <c r="B29170" t="s">
        <v>851</v>
      </c>
      <c r="C29170" t="s">
        <v>1538</v>
      </c>
    </row>
    <row r="29171" spans="1:4" x14ac:dyDescent="0.25">
      <c r="A29171" s="2">
        <v>44859.629861111112</v>
      </c>
      <c r="B29171" t="s">
        <v>851</v>
      </c>
      <c r="D29171" t="s">
        <v>5000</v>
      </c>
    </row>
    <row r="29172" spans="1:4" x14ac:dyDescent="0.25">
      <c r="A29172" s="2">
        <v>44859.630555555559</v>
      </c>
      <c r="B29172" t="s">
        <v>851</v>
      </c>
      <c r="C29172" t="s">
        <v>6443</v>
      </c>
    </row>
    <row r="29173" spans="1:4" x14ac:dyDescent="0.25">
      <c r="A29173" s="2">
        <v>44859.630555555559</v>
      </c>
      <c r="B29173" t="s">
        <v>851</v>
      </c>
      <c r="D29173" t="s">
        <v>1848</v>
      </c>
    </row>
    <row r="29174" spans="1:4" x14ac:dyDescent="0.25">
      <c r="A29174" s="2">
        <v>44859.631944444445</v>
      </c>
      <c r="B29174" t="s">
        <v>189</v>
      </c>
      <c r="C29174" t="s">
        <v>6443</v>
      </c>
    </row>
    <row r="29175" spans="1:4" x14ac:dyDescent="0.25">
      <c r="A29175" s="2">
        <v>44859.631944444445</v>
      </c>
      <c r="B29175" t="s">
        <v>189</v>
      </c>
      <c r="C29175" t="s">
        <v>6443</v>
      </c>
    </row>
    <row r="29176" spans="1:4" x14ac:dyDescent="0.25">
      <c r="A29176" s="2">
        <v>44859.631944444445</v>
      </c>
      <c r="B29176" t="s">
        <v>189</v>
      </c>
      <c r="C29176" t="s">
        <v>15098</v>
      </c>
    </row>
    <row r="29177" spans="1:4" x14ac:dyDescent="0.25">
      <c r="A29177" s="2">
        <v>44859.631944444445</v>
      </c>
      <c r="B29177" t="s">
        <v>189</v>
      </c>
      <c r="D29177" t="s">
        <v>5042</v>
      </c>
    </row>
    <row r="29178" spans="1:4" x14ac:dyDescent="0.25">
      <c r="A29178" s="2">
        <v>44859.631944444445</v>
      </c>
      <c r="B29178" t="s">
        <v>189</v>
      </c>
      <c r="D29178" t="s">
        <v>1848</v>
      </c>
    </row>
    <row r="29179" spans="1:4" x14ac:dyDescent="0.25">
      <c r="A29179" s="2">
        <v>44859.631944444445</v>
      </c>
      <c r="B29179" t="s">
        <v>189</v>
      </c>
      <c r="D29179" t="s">
        <v>12743</v>
      </c>
    </row>
    <row r="29180" spans="1:4" x14ac:dyDescent="0.25">
      <c r="A29180" s="2">
        <v>44859.632638888892</v>
      </c>
      <c r="B29180" t="s">
        <v>189</v>
      </c>
      <c r="C29180" t="s">
        <v>15099</v>
      </c>
    </row>
    <row r="29181" spans="1:4" x14ac:dyDescent="0.25">
      <c r="A29181" s="2">
        <v>44859.632638888892</v>
      </c>
      <c r="B29181" t="s">
        <v>189</v>
      </c>
      <c r="C29181" t="s">
        <v>6443</v>
      </c>
    </row>
    <row r="29182" spans="1:4" x14ac:dyDescent="0.25">
      <c r="A29182" s="2">
        <v>44859.632638888892</v>
      </c>
      <c r="B29182" t="s">
        <v>189</v>
      </c>
      <c r="D29182" t="s">
        <v>12819</v>
      </c>
    </row>
    <row r="29183" spans="1:4" x14ac:dyDescent="0.25">
      <c r="A29183" s="2">
        <v>44859.632638888892</v>
      </c>
      <c r="B29183" t="s">
        <v>189</v>
      </c>
      <c r="D29183" t="s">
        <v>12760</v>
      </c>
    </row>
    <row r="29184" spans="1:4" x14ac:dyDescent="0.25">
      <c r="A29184" s="2">
        <v>44859.633333333331</v>
      </c>
      <c r="B29184" t="s">
        <v>176</v>
      </c>
      <c r="C29184" t="s">
        <v>6443</v>
      </c>
    </row>
    <row r="29185" spans="1:4" x14ac:dyDescent="0.25">
      <c r="A29185" s="2">
        <v>44859.633333333331</v>
      </c>
      <c r="B29185" t="s">
        <v>176</v>
      </c>
      <c r="C29185" t="s">
        <v>6443</v>
      </c>
    </row>
    <row r="29186" spans="1:4" x14ac:dyDescent="0.25">
      <c r="A29186" s="2">
        <v>44859.633333333331</v>
      </c>
      <c r="B29186" t="s">
        <v>176</v>
      </c>
      <c r="C29186" t="s">
        <v>15100</v>
      </c>
    </row>
    <row r="29187" spans="1:4" x14ac:dyDescent="0.25">
      <c r="A29187" s="2">
        <v>44859.633333333331</v>
      </c>
      <c r="B29187" t="s">
        <v>176</v>
      </c>
      <c r="C29187" t="s">
        <v>6443</v>
      </c>
    </row>
    <row r="29188" spans="1:4" x14ac:dyDescent="0.25">
      <c r="A29188" s="2">
        <v>44859.633333333331</v>
      </c>
      <c r="B29188" t="s">
        <v>176</v>
      </c>
      <c r="D29188" t="s">
        <v>1876</v>
      </c>
    </row>
    <row r="29189" spans="1:4" x14ac:dyDescent="0.25">
      <c r="A29189" s="2">
        <v>44859.633333333331</v>
      </c>
      <c r="B29189" t="s">
        <v>176</v>
      </c>
      <c r="D29189" t="s">
        <v>1848</v>
      </c>
    </row>
    <row r="29190" spans="1:4" x14ac:dyDescent="0.25">
      <c r="A29190" s="2">
        <v>44859.633333333331</v>
      </c>
      <c r="B29190" t="s">
        <v>176</v>
      </c>
      <c r="D29190" t="s">
        <v>12739</v>
      </c>
    </row>
    <row r="29191" spans="1:4" x14ac:dyDescent="0.25">
      <c r="A29191" s="2">
        <v>44859.633333333331</v>
      </c>
      <c r="B29191" t="s">
        <v>176</v>
      </c>
      <c r="D29191" t="s">
        <v>1850</v>
      </c>
    </row>
    <row r="29192" spans="1:4" x14ac:dyDescent="0.25">
      <c r="A29192" s="2">
        <v>44859.643750000003</v>
      </c>
      <c r="B29192" t="s">
        <v>10297</v>
      </c>
      <c r="C29192" t="s">
        <v>14272</v>
      </c>
    </row>
    <row r="29193" spans="1:4" x14ac:dyDescent="0.25">
      <c r="A29193" s="2">
        <v>44859.643750000003</v>
      </c>
      <c r="B29193" t="s">
        <v>10297</v>
      </c>
      <c r="D29193" t="s">
        <v>4989</v>
      </c>
    </row>
    <row r="29194" spans="1:4" x14ac:dyDescent="0.25">
      <c r="A29194" s="2">
        <v>44859.644444444442</v>
      </c>
      <c r="B29194" t="s">
        <v>10297</v>
      </c>
      <c r="C29194" t="s">
        <v>14273</v>
      </c>
    </row>
    <row r="29195" spans="1:4" x14ac:dyDescent="0.25">
      <c r="A29195" s="2">
        <v>44859.644444444442</v>
      </c>
      <c r="B29195" t="s">
        <v>10297</v>
      </c>
      <c r="D29195" t="s">
        <v>12760</v>
      </c>
    </row>
    <row r="29196" spans="1:4" x14ac:dyDescent="0.25">
      <c r="A29196" s="2">
        <v>44859.647222222222</v>
      </c>
      <c r="B29196" t="s">
        <v>10297</v>
      </c>
      <c r="C29196" t="s">
        <v>14274</v>
      </c>
    </row>
    <row r="29197" spans="1:4" x14ac:dyDescent="0.25">
      <c r="A29197" s="2">
        <v>44859.647222222222</v>
      </c>
      <c r="B29197" t="s">
        <v>10297</v>
      </c>
      <c r="D29197" t="s">
        <v>12742</v>
      </c>
    </row>
    <row r="29198" spans="1:4" x14ac:dyDescent="0.25">
      <c r="A29198" s="2">
        <v>44859.654166666667</v>
      </c>
      <c r="B29198" t="s">
        <v>181</v>
      </c>
      <c r="C29198" t="s">
        <v>13180</v>
      </c>
    </row>
    <row r="29199" spans="1:4" x14ac:dyDescent="0.25">
      <c r="A29199" s="2">
        <v>44859.654166666667</v>
      </c>
      <c r="B29199" t="s">
        <v>181</v>
      </c>
      <c r="D29199" t="s">
        <v>12819</v>
      </c>
    </row>
    <row r="29200" spans="1:4" x14ac:dyDescent="0.25">
      <c r="A29200" s="2">
        <v>44859.656944444447</v>
      </c>
      <c r="B29200" t="s">
        <v>181</v>
      </c>
      <c r="C29200" t="s">
        <v>13181</v>
      </c>
    </row>
    <row r="29201" spans="1:4" x14ac:dyDescent="0.25">
      <c r="A29201" s="2">
        <v>44859.656944444447</v>
      </c>
      <c r="B29201" t="s">
        <v>181</v>
      </c>
      <c r="D29201" t="s">
        <v>12760</v>
      </c>
    </row>
    <row r="29202" spans="1:4" x14ac:dyDescent="0.25">
      <c r="A29202" s="2">
        <v>44859.663194444445</v>
      </c>
      <c r="B29202" t="s">
        <v>181</v>
      </c>
      <c r="C29202" t="s">
        <v>13182</v>
      </c>
    </row>
    <row r="29203" spans="1:4" x14ac:dyDescent="0.25">
      <c r="A29203" s="2">
        <v>44859.663888888892</v>
      </c>
      <c r="B29203" t="s">
        <v>181</v>
      </c>
      <c r="D29203" t="s">
        <v>12742</v>
      </c>
    </row>
    <row r="29204" spans="1:4" x14ac:dyDescent="0.25">
      <c r="A29204" s="2">
        <v>44859.665277777778</v>
      </c>
      <c r="B29204" t="s">
        <v>181</v>
      </c>
      <c r="C29204" t="s">
        <v>13183</v>
      </c>
    </row>
    <row r="29205" spans="1:4" x14ac:dyDescent="0.25">
      <c r="A29205" s="2">
        <v>44859.665277777778</v>
      </c>
      <c r="B29205" t="s">
        <v>181</v>
      </c>
      <c r="D29205" t="s">
        <v>12739</v>
      </c>
    </row>
    <row r="29206" spans="1:4" x14ac:dyDescent="0.25">
      <c r="A29206" s="2">
        <v>44859.668749999997</v>
      </c>
      <c r="B29206" t="s">
        <v>181</v>
      </c>
      <c r="C29206" t="s">
        <v>13184</v>
      </c>
    </row>
    <row r="29207" spans="1:4" x14ac:dyDescent="0.25">
      <c r="A29207" s="2">
        <v>44859.668749999997</v>
      </c>
      <c r="B29207" t="s">
        <v>181</v>
      </c>
      <c r="C29207" t="s">
        <v>1538</v>
      </c>
    </row>
    <row r="29208" spans="1:4" x14ac:dyDescent="0.25">
      <c r="A29208" s="2">
        <v>44859.668749999997</v>
      </c>
      <c r="B29208" t="s">
        <v>181</v>
      </c>
      <c r="C29208" t="s">
        <v>13185</v>
      </c>
    </row>
    <row r="29209" spans="1:4" x14ac:dyDescent="0.25">
      <c r="A29209" s="2">
        <v>44859.668749999997</v>
      </c>
      <c r="B29209" t="s">
        <v>181</v>
      </c>
      <c r="D29209" t="s">
        <v>1153</v>
      </c>
    </row>
    <row r="29210" spans="1:4" x14ac:dyDescent="0.25">
      <c r="A29210" s="2">
        <v>44859.668749999997</v>
      </c>
      <c r="B29210" t="s">
        <v>181</v>
      </c>
      <c r="D29210" t="s">
        <v>949</v>
      </c>
    </row>
    <row r="29211" spans="1:4" x14ac:dyDescent="0.25">
      <c r="A29211" s="2">
        <v>44859.668749999997</v>
      </c>
      <c r="B29211" t="s">
        <v>181</v>
      </c>
      <c r="D29211" t="s">
        <v>825</v>
      </c>
    </row>
    <row r="29212" spans="1:4" x14ac:dyDescent="0.25">
      <c r="A29212" s="2">
        <v>44859.669444444444</v>
      </c>
      <c r="B29212" t="s">
        <v>181</v>
      </c>
      <c r="C29212" t="s">
        <v>6394</v>
      </c>
    </row>
    <row r="29213" spans="1:4" x14ac:dyDescent="0.25">
      <c r="A29213" s="2">
        <v>44859.669444444444</v>
      </c>
      <c r="B29213" t="s">
        <v>181</v>
      </c>
      <c r="C29213" t="s">
        <v>6395</v>
      </c>
    </row>
    <row r="29214" spans="1:4" x14ac:dyDescent="0.25">
      <c r="A29214" s="2">
        <v>44859.669444444444</v>
      </c>
      <c r="B29214" t="s">
        <v>181</v>
      </c>
      <c r="C29214" t="s">
        <v>13186</v>
      </c>
    </row>
    <row r="29215" spans="1:4" x14ac:dyDescent="0.25">
      <c r="A29215" s="2">
        <v>44859.669444444444</v>
      </c>
      <c r="B29215" t="s">
        <v>181</v>
      </c>
      <c r="C29215" t="s">
        <v>13187</v>
      </c>
    </row>
    <row r="29216" spans="1:4" x14ac:dyDescent="0.25">
      <c r="A29216" s="2">
        <v>44859.669444444444</v>
      </c>
      <c r="B29216" t="s">
        <v>181</v>
      </c>
      <c r="D29216" t="s">
        <v>853</v>
      </c>
    </row>
    <row r="29217" spans="1:4" x14ac:dyDescent="0.25">
      <c r="A29217" s="2">
        <v>44859.669444444444</v>
      </c>
      <c r="B29217" t="s">
        <v>181</v>
      </c>
      <c r="D29217" t="s">
        <v>894</v>
      </c>
    </row>
    <row r="29218" spans="1:4" x14ac:dyDescent="0.25">
      <c r="A29218" s="2">
        <v>44859.669444444444</v>
      </c>
      <c r="B29218" t="s">
        <v>181</v>
      </c>
      <c r="D29218" t="s">
        <v>974</v>
      </c>
    </row>
    <row r="29219" spans="1:4" x14ac:dyDescent="0.25">
      <c r="A29219" s="2">
        <v>44859.669444444444</v>
      </c>
      <c r="B29219" t="s">
        <v>181</v>
      </c>
      <c r="D29219" t="s">
        <v>834</v>
      </c>
    </row>
    <row r="29220" spans="1:4" x14ac:dyDescent="0.25">
      <c r="A29220" s="2">
        <v>44859.670138888891</v>
      </c>
      <c r="B29220" t="s">
        <v>181</v>
      </c>
      <c r="C29220" t="s">
        <v>13188</v>
      </c>
    </row>
    <row r="29221" spans="1:4" x14ac:dyDescent="0.25">
      <c r="A29221" s="2">
        <v>44859.670138888891</v>
      </c>
      <c r="B29221" t="s">
        <v>181</v>
      </c>
      <c r="C29221" t="s">
        <v>9991</v>
      </c>
    </row>
    <row r="29222" spans="1:4" x14ac:dyDescent="0.25">
      <c r="A29222" s="2">
        <v>44859.670138888891</v>
      </c>
      <c r="B29222" t="s">
        <v>181</v>
      </c>
      <c r="D29222" t="s">
        <v>1139</v>
      </c>
    </row>
    <row r="29223" spans="1:4" x14ac:dyDescent="0.25">
      <c r="A29223" s="2">
        <v>44859.670138888891</v>
      </c>
      <c r="B29223" t="s">
        <v>181</v>
      </c>
      <c r="D29223" t="s">
        <v>1150</v>
      </c>
    </row>
    <row r="29224" spans="1:4" x14ac:dyDescent="0.25">
      <c r="A29224" s="2">
        <v>44859.67083333333</v>
      </c>
      <c r="B29224" t="s">
        <v>181</v>
      </c>
      <c r="C29224" t="s">
        <v>13189</v>
      </c>
    </row>
    <row r="29225" spans="1:4" x14ac:dyDescent="0.25">
      <c r="A29225" s="2">
        <v>44859.67083333333</v>
      </c>
      <c r="B29225" t="s">
        <v>181</v>
      </c>
      <c r="D29225" t="s">
        <v>1151</v>
      </c>
    </row>
    <row r="29226" spans="1:4" x14ac:dyDescent="0.25">
      <c r="A29226" s="2">
        <v>44859.775694444441</v>
      </c>
      <c r="B29226" t="s">
        <v>10299</v>
      </c>
      <c r="C29226" t="s">
        <v>14024</v>
      </c>
    </row>
    <row r="29227" spans="1:4" x14ac:dyDescent="0.25">
      <c r="A29227" s="2">
        <v>44859.775694444441</v>
      </c>
      <c r="B29227" t="s">
        <v>10299</v>
      </c>
      <c r="C29227" t="s">
        <v>1249</v>
      </c>
    </row>
    <row r="29228" spans="1:4" x14ac:dyDescent="0.25">
      <c r="A29228" s="2">
        <v>44859.775694444441</v>
      </c>
      <c r="B29228" t="s">
        <v>10299</v>
      </c>
      <c r="D29228" t="s">
        <v>5009</v>
      </c>
    </row>
    <row r="29229" spans="1:4" x14ac:dyDescent="0.25">
      <c r="A29229" s="2">
        <v>44859.775694444441</v>
      </c>
      <c r="B29229" t="s">
        <v>10299</v>
      </c>
      <c r="D29229" t="s">
        <v>1848</v>
      </c>
    </row>
    <row r="29230" spans="1:4" x14ac:dyDescent="0.25">
      <c r="A29230" s="2">
        <v>44859.776388888888</v>
      </c>
      <c r="B29230" t="s">
        <v>10299</v>
      </c>
      <c r="C29230" t="s">
        <v>14227</v>
      </c>
    </row>
    <row r="29231" spans="1:4" x14ac:dyDescent="0.25">
      <c r="A29231" s="2">
        <v>44859.776388888888</v>
      </c>
      <c r="B29231" t="s">
        <v>10299</v>
      </c>
      <c r="D29231" t="s">
        <v>12760</v>
      </c>
    </row>
    <row r="29232" spans="1:4" x14ac:dyDescent="0.25">
      <c r="A29232" s="2">
        <v>44859.77847222222</v>
      </c>
      <c r="B29232" t="s">
        <v>10299</v>
      </c>
      <c r="C29232" t="s">
        <v>14228</v>
      </c>
    </row>
    <row r="29233" spans="1:4" x14ac:dyDescent="0.25">
      <c r="A29233" s="2">
        <v>44859.77847222222</v>
      </c>
      <c r="B29233" t="s">
        <v>10299</v>
      </c>
      <c r="C29233" t="s">
        <v>1538</v>
      </c>
    </row>
    <row r="29234" spans="1:4" x14ac:dyDescent="0.25">
      <c r="A29234" s="2">
        <v>44859.77847222222</v>
      </c>
      <c r="B29234" t="s">
        <v>10299</v>
      </c>
      <c r="D29234" t="s">
        <v>12819</v>
      </c>
    </row>
    <row r="29235" spans="1:4" x14ac:dyDescent="0.25">
      <c r="A29235" s="2">
        <v>44859.77847222222</v>
      </c>
      <c r="B29235" t="s">
        <v>10299</v>
      </c>
      <c r="D29235" t="s">
        <v>5012</v>
      </c>
    </row>
    <row r="29236" spans="1:4" x14ac:dyDescent="0.25">
      <c r="A29236" s="2">
        <v>44859.779166666667</v>
      </c>
      <c r="B29236" t="s">
        <v>10299</v>
      </c>
      <c r="C29236" t="s">
        <v>1249</v>
      </c>
    </row>
    <row r="29237" spans="1:4" x14ac:dyDescent="0.25">
      <c r="A29237" s="2">
        <v>44859.779166666667</v>
      </c>
      <c r="B29237" t="s">
        <v>10299</v>
      </c>
      <c r="C29237" t="s">
        <v>14229</v>
      </c>
    </row>
    <row r="29238" spans="1:4" x14ac:dyDescent="0.25">
      <c r="A29238" s="2">
        <v>44859.779166666667</v>
      </c>
      <c r="B29238" t="s">
        <v>10299</v>
      </c>
      <c r="D29238" t="s">
        <v>1852</v>
      </c>
    </row>
    <row r="29239" spans="1:4" x14ac:dyDescent="0.25">
      <c r="A29239" s="2">
        <v>44859.779166666667</v>
      </c>
      <c r="B29239" t="s">
        <v>10299</v>
      </c>
      <c r="D29239" t="s">
        <v>12743</v>
      </c>
    </row>
    <row r="29240" spans="1:4" x14ac:dyDescent="0.25">
      <c r="A29240" s="2">
        <v>44859.780555555553</v>
      </c>
      <c r="B29240" t="s">
        <v>10299</v>
      </c>
      <c r="C29240" t="s">
        <v>14230</v>
      </c>
    </row>
    <row r="29241" spans="1:4" x14ac:dyDescent="0.25">
      <c r="A29241" s="2">
        <v>44859.780555555553</v>
      </c>
      <c r="B29241" t="s">
        <v>10299</v>
      </c>
      <c r="C29241" t="s">
        <v>7936</v>
      </c>
    </row>
    <row r="29242" spans="1:4" x14ac:dyDescent="0.25">
      <c r="A29242" s="2">
        <v>44859.780555555553</v>
      </c>
      <c r="B29242" t="s">
        <v>10299</v>
      </c>
      <c r="D29242" t="s">
        <v>12819</v>
      </c>
    </row>
    <row r="29243" spans="1:4" x14ac:dyDescent="0.25">
      <c r="A29243" s="2">
        <v>44859.780555555553</v>
      </c>
      <c r="B29243" t="s">
        <v>10299</v>
      </c>
      <c r="D29243" t="s">
        <v>12739</v>
      </c>
    </row>
    <row r="29244" spans="1:4" x14ac:dyDescent="0.25">
      <c r="A29244" s="2">
        <v>44859.818055555559</v>
      </c>
      <c r="B29244" t="s">
        <v>184</v>
      </c>
      <c r="C29244" t="s">
        <v>14469</v>
      </c>
    </row>
    <row r="29245" spans="1:4" x14ac:dyDescent="0.25">
      <c r="A29245" s="2">
        <v>44859.818055555559</v>
      </c>
      <c r="B29245" t="s">
        <v>184</v>
      </c>
      <c r="C29245" t="s">
        <v>14470</v>
      </c>
    </row>
    <row r="29246" spans="1:4" x14ac:dyDescent="0.25">
      <c r="A29246" s="2">
        <v>44859.818055555559</v>
      </c>
      <c r="B29246" t="s">
        <v>184</v>
      </c>
      <c r="D29246" t="s">
        <v>4987</v>
      </c>
    </row>
    <row r="29247" spans="1:4" x14ac:dyDescent="0.25">
      <c r="A29247" s="2">
        <v>44859.818055555559</v>
      </c>
      <c r="B29247" t="s">
        <v>184</v>
      </c>
      <c r="D29247" t="s">
        <v>12743</v>
      </c>
    </row>
    <row r="29248" spans="1:4" x14ac:dyDescent="0.25">
      <c r="A29248" s="2">
        <v>44859.818749999999</v>
      </c>
      <c r="B29248" t="s">
        <v>184</v>
      </c>
      <c r="C29248" t="s">
        <v>14471</v>
      </c>
    </row>
    <row r="29249" spans="1:4" x14ac:dyDescent="0.25">
      <c r="A29249" s="2">
        <v>44859.818749999999</v>
      </c>
      <c r="B29249" t="s">
        <v>184</v>
      </c>
      <c r="C29249" t="s">
        <v>14472</v>
      </c>
    </row>
    <row r="29250" spans="1:4" x14ac:dyDescent="0.25">
      <c r="A29250" s="2">
        <v>44859.818749999999</v>
      </c>
      <c r="B29250" t="s">
        <v>184</v>
      </c>
      <c r="D29250" t="s">
        <v>12742</v>
      </c>
    </row>
    <row r="29251" spans="1:4" x14ac:dyDescent="0.25">
      <c r="A29251" s="2">
        <v>44859.818749999999</v>
      </c>
      <c r="B29251" t="s">
        <v>184</v>
      </c>
      <c r="D29251" t="s">
        <v>1942</v>
      </c>
    </row>
    <row r="29252" spans="1:4" x14ac:dyDescent="0.25">
      <c r="A29252" s="2">
        <v>44859.820138888892</v>
      </c>
      <c r="B29252" t="s">
        <v>184</v>
      </c>
      <c r="C29252" t="s">
        <v>14473</v>
      </c>
    </row>
    <row r="29253" spans="1:4" x14ac:dyDescent="0.25">
      <c r="A29253" s="2">
        <v>44859.820138888892</v>
      </c>
      <c r="B29253" t="s">
        <v>184</v>
      </c>
      <c r="D29253" t="s">
        <v>12760</v>
      </c>
    </row>
    <row r="29254" spans="1:4" x14ac:dyDescent="0.25">
      <c r="A29254" s="2">
        <v>44859.820833333331</v>
      </c>
      <c r="B29254" t="s">
        <v>184</v>
      </c>
      <c r="C29254" t="s">
        <v>14474</v>
      </c>
    </row>
    <row r="29255" spans="1:4" x14ac:dyDescent="0.25">
      <c r="A29255" s="2">
        <v>44859.820833333331</v>
      </c>
      <c r="B29255" t="s">
        <v>184</v>
      </c>
      <c r="D29255" t="s">
        <v>12742</v>
      </c>
    </row>
    <row r="29256" spans="1:4" x14ac:dyDescent="0.25">
      <c r="A29256" s="2">
        <v>44859.822916666664</v>
      </c>
      <c r="B29256" t="s">
        <v>184</v>
      </c>
      <c r="C29256" t="s">
        <v>14475</v>
      </c>
    </row>
    <row r="29257" spans="1:4" x14ac:dyDescent="0.25">
      <c r="A29257" s="2">
        <v>44859.822916666664</v>
      </c>
      <c r="B29257" t="s">
        <v>184</v>
      </c>
      <c r="C29257" t="s">
        <v>1249</v>
      </c>
    </row>
    <row r="29258" spans="1:4" x14ac:dyDescent="0.25">
      <c r="A29258" s="2">
        <v>44859.822916666664</v>
      </c>
      <c r="B29258" t="s">
        <v>184</v>
      </c>
      <c r="D29258" t="s">
        <v>12739</v>
      </c>
    </row>
    <row r="29259" spans="1:4" x14ac:dyDescent="0.25">
      <c r="A29259" s="2">
        <v>44859.822916666664</v>
      </c>
      <c r="B29259" t="s">
        <v>184</v>
      </c>
      <c r="D29259" t="s">
        <v>1850</v>
      </c>
    </row>
    <row r="29260" spans="1:4" x14ac:dyDescent="0.25">
      <c r="A29260" s="2">
        <v>44859.823611111111</v>
      </c>
      <c r="B29260" t="s">
        <v>184</v>
      </c>
      <c r="C29260" t="s">
        <v>14476</v>
      </c>
    </row>
    <row r="29261" spans="1:4" x14ac:dyDescent="0.25">
      <c r="A29261" s="2">
        <v>44859.823611111111</v>
      </c>
      <c r="B29261" t="s">
        <v>184</v>
      </c>
      <c r="D29261" t="s">
        <v>827</v>
      </c>
    </row>
    <row r="29262" spans="1:4" x14ac:dyDescent="0.25">
      <c r="A29262" s="2">
        <v>44859.912499999999</v>
      </c>
      <c r="B29262" t="s">
        <v>10299</v>
      </c>
      <c r="C29262" t="s">
        <v>14608</v>
      </c>
    </row>
    <row r="29263" spans="1:4" x14ac:dyDescent="0.25">
      <c r="A29263" s="2">
        <v>44859.912499999999</v>
      </c>
      <c r="B29263" t="s">
        <v>10299</v>
      </c>
      <c r="D29263" t="s">
        <v>5009</v>
      </c>
    </row>
    <row r="29264" spans="1:4" x14ac:dyDescent="0.25">
      <c r="A29264" s="2">
        <v>44859.914583333331</v>
      </c>
      <c r="B29264" t="s">
        <v>10299</v>
      </c>
      <c r="C29264" t="s">
        <v>14609</v>
      </c>
    </row>
    <row r="29265" spans="1:4" x14ac:dyDescent="0.25">
      <c r="A29265" s="2">
        <v>44859.914583333331</v>
      </c>
      <c r="B29265" t="s">
        <v>10299</v>
      </c>
      <c r="C29265" t="s">
        <v>14610</v>
      </c>
    </row>
    <row r="29266" spans="1:4" x14ac:dyDescent="0.25">
      <c r="A29266" s="2">
        <v>44859.914583333331</v>
      </c>
      <c r="B29266" t="s">
        <v>10299</v>
      </c>
      <c r="D29266" t="s">
        <v>5012</v>
      </c>
    </row>
    <row r="29267" spans="1:4" x14ac:dyDescent="0.25">
      <c r="A29267" s="2">
        <v>44859.914583333331</v>
      </c>
      <c r="B29267" t="s">
        <v>10299</v>
      </c>
      <c r="D29267" t="s">
        <v>12743</v>
      </c>
    </row>
    <row r="29268" spans="1:4" x14ac:dyDescent="0.25">
      <c r="A29268" s="2">
        <v>44859.915972222225</v>
      </c>
      <c r="B29268" t="s">
        <v>10299</v>
      </c>
      <c r="C29268" t="s">
        <v>14611</v>
      </c>
    </row>
    <row r="29269" spans="1:4" x14ac:dyDescent="0.25">
      <c r="A29269" s="2">
        <v>44859.915972222225</v>
      </c>
      <c r="B29269" t="s">
        <v>10299</v>
      </c>
      <c r="D29269" t="s">
        <v>12819</v>
      </c>
    </row>
    <row r="29270" spans="1:4" x14ac:dyDescent="0.25">
      <c r="A29270" s="2">
        <v>44859.916666666664</v>
      </c>
      <c r="B29270" t="s">
        <v>10299</v>
      </c>
      <c r="C29270" t="s">
        <v>14612</v>
      </c>
    </row>
    <row r="29271" spans="1:4" x14ac:dyDescent="0.25">
      <c r="A29271" s="2">
        <v>44859.916666666664</v>
      </c>
      <c r="B29271" t="s">
        <v>10299</v>
      </c>
      <c r="D29271" t="s">
        <v>12760</v>
      </c>
    </row>
    <row r="29272" spans="1:4" x14ac:dyDescent="0.25">
      <c r="A29272" s="2">
        <v>44859.923611111109</v>
      </c>
      <c r="B29272" t="s">
        <v>189</v>
      </c>
      <c r="C29272" t="s">
        <v>13426</v>
      </c>
    </row>
    <row r="29273" spans="1:4" x14ac:dyDescent="0.25">
      <c r="A29273" s="2">
        <v>44859.923611111109</v>
      </c>
      <c r="B29273" t="s">
        <v>189</v>
      </c>
      <c r="C29273" t="s">
        <v>13427</v>
      </c>
    </row>
    <row r="29274" spans="1:4" x14ac:dyDescent="0.25">
      <c r="A29274" s="2">
        <v>44859.923611111109</v>
      </c>
      <c r="B29274" t="s">
        <v>189</v>
      </c>
      <c r="D29274" t="s">
        <v>5042</v>
      </c>
    </row>
    <row r="29275" spans="1:4" x14ac:dyDescent="0.25">
      <c r="A29275" s="2">
        <v>44859.923611111109</v>
      </c>
      <c r="B29275" t="s">
        <v>189</v>
      </c>
      <c r="D29275" t="s">
        <v>1877</v>
      </c>
    </row>
    <row r="29276" spans="1:4" x14ac:dyDescent="0.25">
      <c r="A29276" s="2">
        <v>44859.924305555556</v>
      </c>
      <c r="B29276" t="s">
        <v>189</v>
      </c>
      <c r="C29276" t="s">
        <v>13428</v>
      </c>
    </row>
    <row r="29277" spans="1:4" x14ac:dyDescent="0.25">
      <c r="A29277" s="2">
        <v>44859.924305555556</v>
      </c>
      <c r="B29277" t="s">
        <v>189</v>
      </c>
      <c r="D29277" t="s">
        <v>12760</v>
      </c>
    </row>
    <row r="29278" spans="1:4" x14ac:dyDescent="0.25">
      <c r="A29278" s="2">
        <v>44859.926388888889</v>
      </c>
      <c r="B29278" t="s">
        <v>189</v>
      </c>
      <c r="C29278" t="s">
        <v>13429</v>
      </c>
    </row>
    <row r="29279" spans="1:4" x14ac:dyDescent="0.25">
      <c r="A29279" s="2">
        <v>44859.926388888889</v>
      </c>
      <c r="B29279" t="s">
        <v>189</v>
      </c>
      <c r="C29279" t="s">
        <v>1538</v>
      </c>
    </row>
    <row r="29280" spans="1:4" x14ac:dyDescent="0.25">
      <c r="A29280" s="2">
        <v>44859.926388888889</v>
      </c>
      <c r="B29280" t="s">
        <v>189</v>
      </c>
      <c r="D29280" t="s">
        <v>12819</v>
      </c>
    </row>
    <row r="29281" spans="1:4" x14ac:dyDescent="0.25">
      <c r="A29281" s="2">
        <v>44859.926388888889</v>
      </c>
      <c r="B29281" t="s">
        <v>189</v>
      </c>
      <c r="D29281" t="s">
        <v>12739</v>
      </c>
    </row>
    <row r="29282" spans="1:4" x14ac:dyDescent="0.25">
      <c r="A29282" s="2">
        <v>44859.927083333336</v>
      </c>
      <c r="B29282" t="s">
        <v>189</v>
      </c>
      <c r="C29282" t="s">
        <v>13430</v>
      </c>
    </row>
    <row r="29283" spans="1:4" x14ac:dyDescent="0.25">
      <c r="A29283" s="2">
        <v>44859.927083333336</v>
      </c>
      <c r="B29283" t="s">
        <v>189</v>
      </c>
      <c r="D29283" t="s">
        <v>12743</v>
      </c>
    </row>
    <row r="29284" spans="1:4" x14ac:dyDescent="0.25">
      <c r="A29284" s="2">
        <v>44859.927777777775</v>
      </c>
      <c r="B29284" t="s">
        <v>189</v>
      </c>
      <c r="C29284" t="s">
        <v>13431</v>
      </c>
    </row>
    <row r="29285" spans="1:4" x14ac:dyDescent="0.25">
      <c r="A29285" s="2">
        <v>44859.927777777775</v>
      </c>
      <c r="B29285" t="s">
        <v>189</v>
      </c>
      <c r="C29285" t="s">
        <v>1538</v>
      </c>
    </row>
    <row r="29286" spans="1:4" x14ac:dyDescent="0.25">
      <c r="A29286" s="2">
        <v>44859.927777777775</v>
      </c>
      <c r="B29286" t="s">
        <v>189</v>
      </c>
      <c r="C29286" t="s">
        <v>13432</v>
      </c>
    </row>
    <row r="29287" spans="1:4" x14ac:dyDescent="0.25">
      <c r="A29287" s="2">
        <v>44859.927777777775</v>
      </c>
      <c r="B29287" t="s">
        <v>189</v>
      </c>
      <c r="D29287" t="s">
        <v>12742</v>
      </c>
    </row>
    <row r="29288" spans="1:4" x14ac:dyDescent="0.25">
      <c r="A29288" s="2">
        <v>44859.927777777775</v>
      </c>
      <c r="B29288" t="s">
        <v>189</v>
      </c>
      <c r="D29288" t="s">
        <v>910</v>
      </c>
    </row>
    <row r="29289" spans="1:4" x14ac:dyDescent="0.25">
      <c r="A29289" s="2">
        <v>44859.927777777775</v>
      </c>
      <c r="B29289" t="s">
        <v>189</v>
      </c>
      <c r="D29289" t="s">
        <v>853</v>
      </c>
    </row>
    <row r="29290" spans="1:4" x14ac:dyDescent="0.25">
      <c r="A29290" s="2">
        <v>44859.928472222222</v>
      </c>
      <c r="B29290" t="s">
        <v>189</v>
      </c>
      <c r="C29290" t="s">
        <v>13433</v>
      </c>
    </row>
    <row r="29291" spans="1:4" x14ac:dyDescent="0.25">
      <c r="A29291" s="2">
        <v>44859.928472222222</v>
      </c>
      <c r="B29291" t="s">
        <v>189</v>
      </c>
      <c r="C29291" t="s">
        <v>6386</v>
      </c>
    </row>
    <row r="29292" spans="1:4" x14ac:dyDescent="0.25">
      <c r="A29292" s="2">
        <v>44859.928472222222</v>
      </c>
      <c r="B29292" t="s">
        <v>189</v>
      </c>
      <c r="D29292" t="s">
        <v>850</v>
      </c>
    </row>
    <row r="29293" spans="1:4" x14ac:dyDescent="0.25">
      <c r="A29293" s="2">
        <v>44859.928472222222</v>
      </c>
      <c r="B29293" t="s">
        <v>189</v>
      </c>
      <c r="D29293" t="s">
        <v>893</v>
      </c>
    </row>
    <row r="29294" spans="1:4" x14ac:dyDescent="0.25">
      <c r="A29294" s="2">
        <v>44859.929166666669</v>
      </c>
      <c r="B29294" t="s">
        <v>189</v>
      </c>
      <c r="C29294" t="s">
        <v>13434</v>
      </c>
    </row>
    <row r="29295" spans="1:4" x14ac:dyDescent="0.25">
      <c r="A29295" s="2">
        <v>44859.929166666669</v>
      </c>
      <c r="B29295" t="s">
        <v>189</v>
      </c>
      <c r="C29295" t="s">
        <v>10034</v>
      </c>
    </row>
    <row r="29296" spans="1:4" x14ac:dyDescent="0.25">
      <c r="A29296" s="2">
        <v>44859.929166666669</v>
      </c>
      <c r="B29296" t="s">
        <v>189</v>
      </c>
      <c r="D29296" t="s">
        <v>995</v>
      </c>
    </row>
    <row r="29297" spans="1:4" x14ac:dyDescent="0.25">
      <c r="A29297" s="2">
        <v>44859.929166666669</v>
      </c>
      <c r="B29297" t="s">
        <v>189</v>
      </c>
      <c r="D29297" t="s">
        <v>971</v>
      </c>
    </row>
    <row r="29298" spans="1:4" x14ac:dyDescent="0.25">
      <c r="A29298" s="2">
        <v>44859.929166666669</v>
      </c>
      <c r="B29298" t="s">
        <v>189</v>
      </c>
      <c r="D29298" t="s">
        <v>846</v>
      </c>
    </row>
    <row r="29299" spans="1:4" x14ac:dyDescent="0.25">
      <c r="A29299" s="2">
        <v>44859.929861111108</v>
      </c>
      <c r="B29299" t="s">
        <v>189</v>
      </c>
      <c r="C29299" t="s">
        <v>13435</v>
      </c>
    </row>
    <row r="29300" spans="1:4" x14ac:dyDescent="0.25">
      <c r="A29300" s="2">
        <v>44859.929861111108</v>
      </c>
      <c r="B29300" t="s">
        <v>189</v>
      </c>
      <c r="C29300" t="s">
        <v>13436</v>
      </c>
    </row>
    <row r="29301" spans="1:4" x14ac:dyDescent="0.25">
      <c r="A29301" s="2">
        <v>44859.929861111108</v>
      </c>
      <c r="B29301" t="s">
        <v>189</v>
      </c>
      <c r="C29301" t="s">
        <v>1538</v>
      </c>
    </row>
    <row r="29302" spans="1:4" x14ac:dyDescent="0.25">
      <c r="A29302" s="2">
        <v>44859.929861111108</v>
      </c>
      <c r="B29302" t="s">
        <v>189</v>
      </c>
      <c r="C29302" t="s">
        <v>13437</v>
      </c>
    </row>
    <row r="29303" spans="1:4" x14ac:dyDescent="0.25">
      <c r="A29303" s="2">
        <v>44859.929861111108</v>
      </c>
      <c r="B29303" t="s">
        <v>189</v>
      </c>
      <c r="D29303" t="s">
        <v>908</v>
      </c>
    </row>
    <row r="29304" spans="1:4" x14ac:dyDescent="0.25">
      <c r="A29304" s="2">
        <v>44859.929861111108</v>
      </c>
      <c r="B29304" t="s">
        <v>189</v>
      </c>
      <c r="D29304" t="s">
        <v>909</v>
      </c>
    </row>
    <row r="29305" spans="1:4" x14ac:dyDescent="0.25">
      <c r="A29305" s="2">
        <v>44859.929861111108</v>
      </c>
      <c r="B29305" t="s">
        <v>189</v>
      </c>
      <c r="D29305" t="s">
        <v>848</v>
      </c>
    </row>
    <row r="29306" spans="1:4" x14ac:dyDescent="0.25">
      <c r="A29306" s="2">
        <v>44859.929861111108</v>
      </c>
      <c r="B29306" t="s">
        <v>189</v>
      </c>
      <c r="D29306" t="s">
        <v>842</v>
      </c>
    </row>
    <row r="29307" spans="1:4" x14ac:dyDescent="0.25">
      <c r="A29307" s="2">
        <v>44859.964583333334</v>
      </c>
      <c r="B29307" t="s">
        <v>164</v>
      </c>
      <c r="C29307" t="s">
        <v>6386</v>
      </c>
    </row>
    <row r="29308" spans="1:4" x14ac:dyDescent="0.25">
      <c r="A29308" s="2">
        <v>44859.964583333334</v>
      </c>
      <c r="B29308" t="s">
        <v>164</v>
      </c>
      <c r="C29308" t="s">
        <v>6386</v>
      </c>
    </row>
    <row r="29309" spans="1:4" x14ac:dyDescent="0.25">
      <c r="A29309" s="2">
        <v>44859.964583333334</v>
      </c>
      <c r="B29309" t="s">
        <v>164</v>
      </c>
      <c r="D29309" t="s">
        <v>5001</v>
      </c>
    </row>
    <row r="29310" spans="1:4" x14ac:dyDescent="0.25">
      <c r="A29310" s="2">
        <v>44859.964583333334</v>
      </c>
      <c r="B29310" t="s">
        <v>164</v>
      </c>
      <c r="D29310" t="s">
        <v>1848</v>
      </c>
    </row>
    <row r="29311" spans="1:4" x14ac:dyDescent="0.25">
      <c r="A29311" s="2">
        <v>44859.989583333336</v>
      </c>
      <c r="B29311" t="s">
        <v>164</v>
      </c>
      <c r="C29311" t="s">
        <v>12894</v>
      </c>
    </row>
    <row r="29312" spans="1:4" x14ac:dyDescent="0.25">
      <c r="A29312" s="2">
        <v>44859.989583333336</v>
      </c>
      <c r="B29312" t="s">
        <v>164</v>
      </c>
      <c r="C29312" t="s">
        <v>6386</v>
      </c>
    </row>
    <row r="29313" spans="1:4" x14ac:dyDescent="0.25">
      <c r="A29313" s="2">
        <v>44859.989583333336</v>
      </c>
      <c r="B29313" t="s">
        <v>164</v>
      </c>
      <c r="C29313" t="s">
        <v>6925</v>
      </c>
    </row>
    <row r="29314" spans="1:4" x14ac:dyDescent="0.25">
      <c r="A29314" s="2">
        <v>44859.989583333336</v>
      </c>
      <c r="B29314" t="s">
        <v>164</v>
      </c>
      <c r="D29314" t="s">
        <v>1888</v>
      </c>
    </row>
    <row r="29315" spans="1:4" x14ac:dyDescent="0.25">
      <c r="A29315" s="2">
        <v>44859.989583333336</v>
      </c>
      <c r="B29315" t="s">
        <v>164</v>
      </c>
      <c r="D29315" t="s">
        <v>1902</v>
      </c>
    </row>
    <row r="29316" spans="1:4" x14ac:dyDescent="0.25">
      <c r="A29316" s="2">
        <v>44859.989583333336</v>
      </c>
      <c r="B29316" t="s">
        <v>164</v>
      </c>
      <c r="D29316" t="s">
        <v>12760</v>
      </c>
    </row>
    <row r="29317" spans="1:4" x14ac:dyDescent="0.25">
      <c r="A29317" s="2">
        <v>44859.990277777775</v>
      </c>
      <c r="B29317" t="s">
        <v>164</v>
      </c>
      <c r="C29317" t="s">
        <v>12895</v>
      </c>
    </row>
    <row r="29318" spans="1:4" x14ac:dyDescent="0.25">
      <c r="A29318" s="2">
        <v>44859.990277777775</v>
      </c>
      <c r="B29318" t="s">
        <v>164</v>
      </c>
      <c r="C29318" t="s">
        <v>1538</v>
      </c>
    </row>
    <row r="29319" spans="1:4" x14ac:dyDescent="0.25">
      <c r="A29319" s="2">
        <v>44859.990277777775</v>
      </c>
      <c r="B29319" t="s">
        <v>164</v>
      </c>
      <c r="C29319" t="s">
        <v>6386</v>
      </c>
    </row>
    <row r="29320" spans="1:4" x14ac:dyDescent="0.25">
      <c r="A29320" s="2">
        <v>44859.990277777775</v>
      </c>
      <c r="B29320" t="s">
        <v>164</v>
      </c>
      <c r="C29320" t="s">
        <v>13</v>
      </c>
    </row>
    <row r="29321" spans="1:4" x14ac:dyDescent="0.25">
      <c r="A29321" s="2">
        <v>44859.990277777775</v>
      </c>
      <c r="B29321" t="s">
        <v>164</v>
      </c>
      <c r="C29321" t="s">
        <v>12896</v>
      </c>
    </row>
    <row r="29322" spans="1:4" x14ac:dyDescent="0.25">
      <c r="A29322" s="2">
        <v>44859.990277777775</v>
      </c>
      <c r="B29322" t="s">
        <v>164</v>
      </c>
      <c r="C29322" t="s">
        <v>6386</v>
      </c>
    </row>
    <row r="29323" spans="1:4" x14ac:dyDescent="0.25">
      <c r="A29323" s="2">
        <v>44859.990277777775</v>
      </c>
      <c r="B29323" t="s">
        <v>164</v>
      </c>
      <c r="C29323" t="s">
        <v>6386</v>
      </c>
    </row>
    <row r="29324" spans="1:4" x14ac:dyDescent="0.25">
      <c r="A29324" s="2">
        <v>44859.990277777775</v>
      </c>
      <c r="B29324" t="s">
        <v>164</v>
      </c>
      <c r="D29324" t="s">
        <v>12742</v>
      </c>
    </row>
    <row r="29325" spans="1:4" x14ac:dyDescent="0.25">
      <c r="A29325" s="2">
        <v>44859.990277777775</v>
      </c>
      <c r="B29325" t="s">
        <v>164</v>
      </c>
      <c r="D29325" t="s">
        <v>12739</v>
      </c>
    </row>
    <row r="29326" spans="1:4" x14ac:dyDescent="0.25">
      <c r="A29326" s="2">
        <v>44859.990277777775</v>
      </c>
      <c r="B29326" t="s">
        <v>164</v>
      </c>
      <c r="D29326" t="s">
        <v>1850</v>
      </c>
    </row>
    <row r="29327" spans="1:4" x14ac:dyDescent="0.25">
      <c r="A29327" s="2">
        <v>44859.990277777775</v>
      </c>
      <c r="B29327" t="s">
        <v>164</v>
      </c>
      <c r="D29327" t="s">
        <v>12743</v>
      </c>
    </row>
    <row r="29328" spans="1:4" x14ac:dyDescent="0.25">
      <c r="A29328" s="2">
        <v>44859.990277777775</v>
      </c>
      <c r="B29328" t="s">
        <v>164</v>
      </c>
      <c r="D29328" t="s">
        <v>12742</v>
      </c>
    </row>
    <row r="29329" spans="1:4" x14ac:dyDescent="0.25">
      <c r="A29329" s="2">
        <v>44859.990277777775</v>
      </c>
      <c r="B29329" t="s">
        <v>164</v>
      </c>
      <c r="D29329" t="s">
        <v>856</v>
      </c>
    </row>
    <row r="29330" spans="1:4" x14ac:dyDescent="0.25">
      <c r="A29330" s="2">
        <v>44859.990277777775</v>
      </c>
      <c r="B29330" t="s">
        <v>164</v>
      </c>
      <c r="D29330" t="s">
        <v>5005</v>
      </c>
    </row>
    <row r="29331" spans="1:4" x14ac:dyDescent="0.25">
      <c r="A29331" s="2">
        <v>44859.990972222222</v>
      </c>
      <c r="B29331" t="s">
        <v>164</v>
      </c>
      <c r="C29331" t="s">
        <v>12897</v>
      </c>
    </row>
    <row r="29332" spans="1:4" x14ac:dyDescent="0.25">
      <c r="A29332" s="2">
        <v>44859.990972222222</v>
      </c>
      <c r="B29332" t="s">
        <v>164</v>
      </c>
      <c r="C29332" t="s">
        <v>1538</v>
      </c>
    </row>
    <row r="29333" spans="1:4" x14ac:dyDescent="0.25">
      <c r="A29333" s="2">
        <v>44859.990972222222</v>
      </c>
      <c r="B29333" t="s">
        <v>164</v>
      </c>
      <c r="D29333" t="s">
        <v>852</v>
      </c>
    </row>
    <row r="29334" spans="1:4" x14ac:dyDescent="0.25">
      <c r="A29334" s="2">
        <v>44859.990972222222</v>
      </c>
      <c r="B29334" t="s">
        <v>164</v>
      </c>
      <c r="D29334" t="s">
        <v>973</v>
      </c>
    </row>
    <row r="29335" spans="1:4" x14ac:dyDescent="0.25">
      <c r="A29335" s="2">
        <v>44859.991666666669</v>
      </c>
      <c r="B29335" t="s">
        <v>164</v>
      </c>
      <c r="C29335" t="s">
        <v>12898</v>
      </c>
    </row>
    <row r="29336" spans="1:4" x14ac:dyDescent="0.25">
      <c r="A29336" s="2">
        <v>44859.991666666669</v>
      </c>
      <c r="B29336" t="s">
        <v>164</v>
      </c>
      <c r="C29336" t="s">
        <v>6386</v>
      </c>
    </row>
    <row r="29337" spans="1:4" x14ac:dyDescent="0.25">
      <c r="A29337" s="2">
        <v>44859.991666666669</v>
      </c>
      <c r="B29337" t="s">
        <v>164</v>
      </c>
      <c r="C29337" t="s">
        <v>7575</v>
      </c>
    </row>
    <row r="29338" spans="1:4" x14ac:dyDescent="0.25">
      <c r="A29338" s="2">
        <v>44859.991666666669</v>
      </c>
      <c r="B29338" t="s">
        <v>164</v>
      </c>
      <c r="D29338" t="s">
        <v>846</v>
      </c>
    </row>
    <row r="29339" spans="1:4" x14ac:dyDescent="0.25">
      <c r="A29339" s="2">
        <v>44859.991666666669</v>
      </c>
      <c r="B29339" t="s">
        <v>164</v>
      </c>
      <c r="D29339" t="s">
        <v>891</v>
      </c>
    </row>
    <row r="29340" spans="1:4" x14ac:dyDescent="0.25">
      <c r="A29340" s="2">
        <v>44859.991666666669</v>
      </c>
      <c r="B29340" t="s">
        <v>164</v>
      </c>
      <c r="D29340" t="s">
        <v>849</v>
      </c>
    </row>
    <row r="29341" spans="1:4" x14ac:dyDescent="0.25">
      <c r="A29341" s="2">
        <v>44859.995138888888</v>
      </c>
      <c r="B29341" t="s">
        <v>163</v>
      </c>
      <c r="C29341" t="s">
        <v>13745</v>
      </c>
    </row>
    <row r="29342" spans="1:4" x14ac:dyDescent="0.25">
      <c r="A29342" s="2">
        <v>44859.995138888888</v>
      </c>
      <c r="B29342" t="s">
        <v>163</v>
      </c>
      <c r="C29342" t="s">
        <v>13746</v>
      </c>
    </row>
    <row r="29343" spans="1:4" x14ac:dyDescent="0.25">
      <c r="A29343" s="2">
        <v>44859.995138888888</v>
      </c>
      <c r="B29343" t="s">
        <v>163</v>
      </c>
      <c r="D29343" t="s">
        <v>4993</v>
      </c>
    </row>
    <row r="29344" spans="1:4" x14ac:dyDescent="0.25">
      <c r="A29344" s="2">
        <v>44859.995138888888</v>
      </c>
      <c r="B29344" t="s">
        <v>163</v>
      </c>
      <c r="D29344" t="s">
        <v>12760</v>
      </c>
    </row>
    <row r="29345" spans="1:4" x14ac:dyDescent="0.25">
      <c r="A29345" s="2">
        <v>44859.995833333334</v>
      </c>
      <c r="B29345" t="s">
        <v>163</v>
      </c>
      <c r="C29345" t="s">
        <v>13747</v>
      </c>
    </row>
    <row r="29346" spans="1:4" x14ac:dyDescent="0.25">
      <c r="A29346" s="2">
        <v>44859.995833333334</v>
      </c>
      <c r="B29346" t="s">
        <v>163</v>
      </c>
      <c r="C29346" t="s">
        <v>1538</v>
      </c>
    </row>
    <row r="29347" spans="1:4" x14ac:dyDescent="0.25">
      <c r="A29347" s="2">
        <v>44859.995833333334</v>
      </c>
      <c r="B29347" t="s">
        <v>163</v>
      </c>
      <c r="D29347" t="s">
        <v>12742</v>
      </c>
    </row>
    <row r="29348" spans="1:4" x14ac:dyDescent="0.25">
      <c r="A29348" s="2">
        <v>44859.995833333334</v>
      </c>
      <c r="B29348" t="s">
        <v>163</v>
      </c>
      <c r="D29348" t="s">
        <v>1868</v>
      </c>
    </row>
    <row r="29349" spans="1:4" x14ac:dyDescent="0.25">
      <c r="A29349" s="2">
        <v>44859.996527777781</v>
      </c>
      <c r="B29349" t="s">
        <v>163</v>
      </c>
      <c r="C29349" t="s">
        <v>13748</v>
      </c>
    </row>
    <row r="29350" spans="1:4" x14ac:dyDescent="0.25">
      <c r="A29350" s="2">
        <v>44859.996527777781</v>
      </c>
      <c r="B29350" t="s">
        <v>163</v>
      </c>
      <c r="D29350" t="s">
        <v>12743</v>
      </c>
    </row>
    <row r="29351" spans="1:4" x14ac:dyDescent="0.25">
      <c r="A29351" s="2">
        <v>44859.99722222222</v>
      </c>
      <c r="B29351" t="s">
        <v>163</v>
      </c>
      <c r="C29351" t="s">
        <v>13749</v>
      </c>
    </row>
    <row r="29352" spans="1:4" x14ac:dyDescent="0.25">
      <c r="A29352" s="2">
        <v>44859.99722222222</v>
      </c>
      <c r="B29352" t="s">
        <v>163</v>
      </c>
      <c r="D29352" t="s">
        <v>12742</v>
      </c>
    </row>
    <row r="29353" spans="1:4" x14ac:dyDescent="0.25">
      <c r="A29353" s="2">
        <v>44859.997916666667</v>
      </c>
      <c r="B29353" t="s">
        <v>163</v>
      </c>
      <c r="C29353" t="s">
        <v>13750</v>
      </c>
    </row>
    <row r="29354" spans="1:4" x14ac:dyDescent="0.25">
      <c r="A29354" s="2">
        <v>44859.997916666667</v>
      </c>
      <c r="B29354" t="s">
        <v>163</v>
      </c>
      <c r="C29354" t="s">
        <v>13751</v>
      </c>
    </row>
    <row r="29355" spans="1:4" x14ac:dyDescent="0.25">
      <c r="A29355" s="2">
        <v>44859.997916666667</v>
      </c>
      <c r="B29355" t="s">
        <v>163</v>
      </c>
      <c r="D29355" t="s">
        <v>12739</v>
      </c>
    </row>
    <row r="29356" spans="1:4" x14ac:dyDescent="0.25">
      <c r="A29356" s="2">
        <v>44859.997916666667</v>
      </c>
      <c r="B29356" t="s">
        <v>163</v>
      </c>
      <c r="D29356" t="s">
        <v>1850</v>
      </c>
    </row>
    <row r="29357" spans="1:4" x14ac:dyDescent="0.25">
      <c r="A29357" s="2">
        <v>44859.998611111114</v>
      </c>
      <c r="B29357" t="s">
        <v>163</v>
      </c>
      <c r="C29357" t="s">
        <v>13752</v>
      </c>
    </row>
    <row r="29358" spans="1:4" x14ac:dyDescent="0.25">
      <c r="A29358" s="2">
        <v>44859.998611111114</v>
      </c>
      <c r="B29358" t="s">
        <v>163</v>
      </c>
      <c r="C29358" t="s">
        <v>6386</v>
      </c>
    </row>
    <row r="29359" spans="1:4" x14ac:dyDescent="0.25">
      <c r="A29359" s="2">
        <v>44859.998611111114</v>
      </c>
      <c r="B29359" t="s">
        <v>163</v>
      </c>
      <c r="C29359" t="s">
        <v>13753</v>
      </c>
    </row>
    <row r="29360" spans="1:4" x14ac:dyDescent="0.25">
      <c r="A29360" s="2">
        <v>44859.998611111114</v>
      </c>
      <c r="B29360" t="s">
        <v>163</v>
      </c>
      <c r="D29360" t="s">
        <v>846</v>
      </c>
    </row>
    <row r="29361" spans="1:4" x14ac:dyDescent="0.25">
      <c r="A29361" s="2">
        <v>44859.998611111114</v>
      </c>
      <c r="B29361" t="s">
        <v>163</v>
      </c>
      <c r="D29361" t="s">
        <v>908</v>
      </c>
    </row>
    <row r="29362" spans="1:4" x14ac:dyDescent="0.25">
      <c r="A29362" s="2">
        <v>44859.998611111114</v>
      </c>
      <c r="B29362" t="s">
        <v>163</v>
      </c>
      <c r="D29362" t="s">
        <v>848</v>
      </c>
    </row>
    <row r="29363" spans="1:4" x14ac:dyDescent="0.25">
      <c r="A29363" s="2">
        <v>44859.999305555553</v>
      </c>
      <c r="B29363" t="s">
        <v>163</v>
      </c>
      <c r="C29363" t="s">
        <v>13754</v>
      </c>
    </row>
    <row r="29364" spans="1:4" x14ac:dyDescent="0.25">
      <c r="A29364" s="2">
        <v>44859.999305555553</v>
      </c>
      <c r="B29364" t="s">
        <v>163</v>
      </c>
      <c r="C29364" t="s">
        <v>6567</v>
      </c>
    </row>
    <row r="29365" spans="1:4" x14ac:dyDescent="0.25">
      <c r="A29365" s="2">
        <v>44859.999305555553</v>
      </c>
      <c r="B29365" t="s">
        <v>163</v>
      </c>
      <c r="D29365" t="s">
        <v>909</v>
      </c>
    </row>
    <row r="29366" spans="1:4" x14ac:dyDescent="0.25">
      <c r="A29366" s="2">
        <v>44859.999305555553</v>
      </c>
      <c r="B29366" t="s">
        <v>163</v>
      </c>
      <c r="D29366" t="s">
        <v>825</v>
      </c>
    </row>
    <row r="29367" spans="1:4" x14ac:dyDescent="0.25">
      <c r="A29367" s="2">
        <v>44860.033333333333</v>
      </c>
      <c r="B29367" t="s">
        <v>188</v>
      </c>
      <c r="C29367" t="s">
        <v>14972</v>
      </c>
    </row>
    <row r="29368" spans="1:4" x14ac:dyDescent="0.25">
      <c r="A29368" s="2">
        <v>44860.033333333333</v>
      </c>
      <c r="B29368" t="s">
        <v>188</v>
      </c>
      <c r="D29368" t="s">
        <v>5056</v>
      </c>
    </row>
    <row r="29369" spans="1:4" x14ac:dyDescent="0.25">
      <c r="A29369" s="2">
        <v>44860.03402777778</v>
      </c>
      <c r="B29369" t="s">
        <v>188</v>
      </c>
      <c r="C29369" t="s">
        <v>14973</v>
      </c>
    </row>
    <row r="29370" spans="1:4" x14ac:dyDescent="0.25">
      <c r="A29370" s="2">
        <v>44860.03402777778</v>
      </c>
      <c r="B29370" t="s">
        <v>188</v>
      </c>
      <c r="D29370" t="s">
        <v>1887</v>
      </c>
    </row>
    <row r="29371" spans="1:4" x14ac:dyDescent="0.25">
      <c r="A29371" s="2">
        <v>44860.034722222219</v>
      </c>
      <c r="B29371" t="s">
        <v>188</v>
      </c>
      <c r="C29371" t="s">
        <v>14974</v>
      </c>
    </row>
    <row r="29372" spans="1:4" x14ac:dyDescent="0.25">
      <c r="A29372" s="2">
        <v>44860.034722222219</v>
      </c>
      <c r="B29372" t="s">
        <v>188</v>
      </c>
      <c r="D29372" t="s">
        <v>12743</v>
      </c>
    </row>
    <row r="29373" spans="1:4" x14ac:dyDescent="0.25">
      <c r="A29373" s="2">
        <v>44860.035416666666</v>
      </c>
      <c r="B29373" t="s">
        <v>188</v>
      </c>
      <c r="C29373" t="s">
        <v>14975</v>
      </c>
    </row>
    <row r="29374" spans="1:4" x14ac:dyDescent="0.25">
      <c r="A29374" s="2">
        <v>44860.035416666666</v>
      </c>
      <c r="B29374" t="s">
        <v>188</v>
      </c>
      <c r="D29374" t="s">
        <v>12819</v>
      </c>
    </row>
    <row r="29375" spans="1:4" x14ac:dyDescent="0.25">
      <c r="A29375" s="2">
        <v>44860.036111111112</v>
      </c>
      <c r="B29375" t="s">
        <v>188</v>
      </c>
      <c r="C29375" t="s">
        <v>14976</v>
      </c>
    </row>
    <row r="29376" spans="1:4" x14ac:dyDescent="0.25">
      <c r="A29376" s="2">
        <v>44860.036111111112</v>
      </c>
      <c r="B29376" t="s">
        <v>188</v>
      </c>
      <c r="D29376" t="s">
        <v>12739</v>
      </c>
    </row>
    <row r="29377" spans="1:4" x14ac:dyDescent="0.25">
      <c r="A29377" s="2">
        <v>44860.036805555559</v>
      </c>
      <c r="B29377" t="s">
        <v>188</v>
      </c>
      <c r="C29377" t="s">
        <v>14977</v>
      </c>
    </row>
    <row r="29378" spans="1:4" x14ac:dyDescent="0.25">
      <c r="A29378" s="2">
        <v>44860.036805555559</v>
      </c>
      <c r="B29378" t="s">
        <v>188</v>
      </c>
      <c r="D29378" t="s">
        <v>12760</v>
      </c>
    </row>
    <row r="29379" spans="1:4" x14ac:dyDescent="0.25">
      <c r="A29379" s="2">
        <v>44860.038194444445</v>
      </c>
      <c r="B29379" t="s">
        <v>188</v>
      </c>
      <c r="C29379" t="s">
        <v>14978</v>
      </c>
    </row>
    <row r="29380" spans="1:4" x14ac:dyDescent="0.25">
      <c r="A29380" s="2">
        <v>44860.038194444445</v>
      </c>
      <c r="B29380" t="s">
        <v>188</v>
      </c>
      <c r="D29380" t="s">
        <v>12742</v>
      </c>
    </row>
    <row r="29381" spans="1:4" x14ac:dyDescent="0.25">
      <c r="A29381" s="2">
        <v>44860.038888888892</v>
      </c>
      <c r="B29381" t="s">
        <v>188</v>
      </c>
      <c r="C29381" t="s">
        <v>14979</v>
      </c>
    </row>
    <row r="29382" spans="1:4" x14ac:dyDescent="0.25">
      <c r="A29382" s="2">
        <v>44860.038888888892</v>
      </c>
      <c r="B29382" t="s">
        <v>188</v>
      </c>
      <c r="C29382" t="s">
        <v>14980</v>
      </c>
    </row>
    <row r="29383" spans="1:4" x14ac:dyDescent="0.25">
      <c r="A29383" s="2">
        <v>44860.038888888892</v>
      </c>
      <c r="B29383" t="s">
        <v>188</v>
      </c>
      <c r="C29383" t="s">
        <v>14981</v>
      </c>
    </row>
    <row r="29384" spans="1:4" x14ac:dyDescent="0.25">
      <c r="A29384" s="2">
        <v>44860.038888888892</v>
      </c>
      <c r="B29384" t="s">
        <v>188</v>
      </c>
      <c r="D29384" t="s">
        <v>995</v>
      </c>
    </row>
    <row r="29385" spans="1:4" x14ac:dyDescent="0.25">
      <c r="A29385" s="2">
        <v>44860.038888888892</v>
      </c>
      <c r="B29385" t="s">
        <v>188</v>
      </c>
      <c r="D29385" t="s">
        <v>971</v>
      </c>
    </row>
    <row r="29386" spans="1:4" x14ac:dyDescent="0.25">
      <c r="A29386" s="2">
        <v>44860.038888888892</v>
      </c>
      <c r="B29386" t="s">
        <v>188</v>
      </c>
      <c r="D29386" t="s">
        <v>850</v>
      </c>
    </row>
    <row r="29387" spans="1:4" x14ac:dyDescent="0.25">
      <c r="A29387" s="2">
        <v>44860.039583333331</v>
      </c>
      <c r="B29387" t="s">
        <v>188</v>
      </c>
      <c r="C29387" t="s">
        <v>14982</v>
      </c>
    </row>
    <row r="29388" spans="1:4" x14ac:dyDescent="0.25">
      <c r="A29388" s="2">
        <v>44860.039583333331</v>
      </c>
      <c r="B29388" t="s">
        <v>188</v>
      </c>
      <c r="C29388" t="s">
        <v>14983</v>
      </c>
    </row>
    <row r="29389" spans="1:4" x14ac:dyDescent="0.25">
      <c r="A29389" s="2">
        <v>44860.039583333331</v>
      </c>
      <c r="B29389" t="s">
        <v>188</v>
      </c>
      <c r="D29389" t="s">
        <v>12857</v>
      </c>
    </row>
    <row r="29390" spans="1:4" x14ac:dyDescent="0.25">
      <c r="A29390" s="2">
        <v>44860.039583333331</v>
      </c>
      <c r="B29390" t="s">
        <v>188</v>
      </c>
      <c r="D29390" t="s">
        <v>952</v>
      </c>
    </row>
    <row r="29391" spans="1:4" x14ac:dyDescent="0.25">
      <c r="A29391" s="2">
        <v>44860.040277777778</v>
      </c>
      <c r="B29391" t="s">
        <v>188</v>
      </c>
      <c r="C29391" t="s">
        <v>14984</v>
      </c>
    </row>
    <row r="29392" spans="1:4" x14ac:dyDescent="0.25">
      <c r="A29392" s="2">
        <v>44860.040277777778</v>
      </c>
      <c r="B29392" t="s">
        <v>188</v>
      </c>
      <c r="C29392" t="s">
        <v>14985</v>
      </c>
    </row>
    <row r="29393" spans="1:4" x14ac:dyDescent="0.25">
      <c r="A29393" s="2">
        <v>44860.040277777778</v>
      </c>
      <c r="B29393" t="s">
        <v>188</v>
      </c>
      <c r="C29393" t="s">
        <v>14980</v>
      </c>
    </row>
    <row r="29394" spans="1:4" x14ac:dyDescent="0.25">
      <c r="A29394" s="2">
        <v>44860.040277777778</v>
      </c>
      <c r="B29394" t="s">
        <v>188</v>
      </c>
      <c r="D29394" t="s">
        <v>834</v>
      </c>
    </row>
    <row r="29395" spans="1:4" x14ac:dyDescent="0.25">
      <c r="A29395" s="2">
        <v>44860.040277777778</v>
      </c>
      <c r="B29395" t="s">
        <v>188</v>
      </c>
      <c r="D29395" t="s">
        <v>844</v>
      </c>
    </row>
    <row r="29396" spans="1:4" x14ac:dyDescent="0.25">
      <c r="A29396" s="2">
        <v>44860.040277777778</v>
      </c>
      <c r="B29396" t="s">
        <v>188</v>
      </c>
      <c r="D29396" t="s">
        <v>971</v>
      </c>
    </row>
    <row r="29397" spans="1:4" x14ac:dyDescent="0.25">
      <c r="A29397" s="2">
        <v>44860.040972222225</v>
      </c>
      <c r="B29397" t="s">
        <v>188</v>
      </c>
      <c r="C29397" t="s">
        <v>14986</v>
      </c>
    </row>
    <row r="29398" spans="1:4" x14ac:dyDescent="0.25">
      <c r="A29398" s="2">
        <v>44860.040972222225</v>
      </c>
      <c r="B29398" t="s">
        <v>188</v>
      </c>
      <c r="D29398" t="s">
        <v>846</v>
      </c>
    </row>
    <row r="29399" spans="1:4" x14ac:dyDescent="0.25">
      <c r="A29399" s="2">
        <v>44860.041666666664</v>
      </c>
      <c r="B29399" t="s">
        <v>188</v>
      </c>
      <c r="C29399" t="s">
        <v>14987</v>
      </c>
    </row>
    <row r="29400" spans="1:4" x14ac:dyDescent="0.25">
      <c r="A29400" s="2">
        <v>44860.041666666664</v>
      </c>
      <c r="B29400" t="s">
        <v>188</v>
      </c>
      <c r="C29400" t="s">
        <v>14988</v>
      </c>
    </row>
    <row r="29401" spans="1:4" x14ac:dyDescent="0.25">
      <c r="A29401" s="2">
        <v>44860.041666666664</v>
      </c>
      <c r="B29401" t="s">
        <v>188</v>
      </c>
      <c r="D29401" t="s">
        <v>1124</v>
      </c>
    </row>
    <row r="29402" spans="1:4" x14ac:dyDescent="0.25">
      <c r="A29402" s="2">
        <v>44860.041666666664</v>
      </c>
      <c r="B29402" t="s">
        <v>188</v>
      </c>
      <c r="D29402" t="s">
        <v>853</v>
      </c>
    </row>
    <row r="29403" spans="1:4" x14ac:dyDescent="0.25">
      <c r="A29403" s="2">
        <v>44860.469444444447</v>
      </c>
      <c r="B29403" t="s">
        <v>175</v>
      </c>
      <c r="C29403" t="s">
        <v>13190</v>
      </c>
    </row>
    <row r="29404" spans="1:4" x14ac:dyDescent="0.25">
      <c r="A29404" s="2">
        <v>44860.469444444447</v>
      </c>
      <c r="B29404" t="s">
        <v>175</v>
      </c>
      <c r="D29404" t="s">
        <v>1865</v>
      </c>
    </row>
    <row r="29405" spans="1:4" x14ac:dyDescent="0.25">
      <c r="A29405" s="2">
        <v>44860.470138888886</v>
      </c>
      <c r="B29405" t="s">
        <v>175</v>
      </c>
      <c r="C29405" t="s">
        <v>13191</v>
      </c>
    </row>
    <row r="29406" spans="1:4" x14ac:dyDescent="0.25">
      <c r="A29406" s="2">
        <v>44860.470138888886</v>
      </c>
      <c r="B29406" t="s">
        <v>10299</v>
      </c>
      <c r="C29406" t="s">
        <v>14741</v>
      </c>
    </row>
    <row r="29407" spans="1:4" x14ac:dyDescent="0.25">
      <c r="A29407" s="2">
        <v>44860.470138888886</v>
      </c>
      <c r="B29407" t="s">
        <v>175</v>
      </c>
      <c r="D29407" t="s">
        <v>1848</v>
      </c>
    </row>
    <row r="29408" spans="1:4" x14ac:dyDescent="0.25">
      <c r="A29408" s="2">
        <v>44860.470138888886</v>
      </c>
      <c r="B29408" t="s">
        <v>10299</v>
      </c>
      <c r="D29408" t="s">
        <v>5009</v>
      </c>
    </row>
    <row r="29409" spans="1:4" x14ac:dyDescent="0.25">
      <c r="A29409" s="2">
        <v>44860.470833333333</v>
      </c>
      <c r="B29409" t="s">
        <v>10299</v>
      </c>
      <c r="C29409" t="s">
        <v>14742</v>
      </c>
    </row>
    <row r="29410" spans="1:4" x14ac:dyDescent="0.25">
      <c r="A29410" s="2">
        <v>44860.470833333333</v>
      </c>
      <c r="B29410" t="s">
        <v>10299</v>
      </c>
      <c r="D29410" t="s">
        <v>12739</v>
      </c>
    </row>
    <row r="29411" spans="1:4" x14ac:dyDescent="0.25">
      <c r="A29411" s="2">
        <v>44860.47152777778</v>
      </c>
      <c r="B29411" t="s">
        <v>175</v>
      </c>
      <c r="C29411" t="s">
        <v>13192</v>
      </c>
    </row>
    <row r="29412" spans="1:4" x14ac:dyDescent="0.25">
      <c r="A29412" s="2">
        <v>44860.47152777778</v>
      </c>
      <c r="B29412" t="s">
        <v>10299</v>
      </c>
      <c r="C29412" t="s">
        <v>14743</v>
      </c>
    </row>
    <row r="29413" spans="1:4" x14ac:dyDescent="0.25">
      <c r="A29413" s="2">
        <v>44860.47152777778</v>
      </c>
      <c r="B29413" t="s">
        <v>175</v>
      </c>
      <c r="D29413" t="s">
        <v>12739</v>
      </c>
    </row>
    <row r="29414" spans="1:4" x14ac:dyDescent="0.25">
      <c r="A29414" s="2">
        <v>44860.47152777778</v>
      </c>
      <c r="B29414" t="s">
        <v>10299</v>
      </c>
      <c r="D29414" t="s">
        <v>12743</v>
      </c>
    </row>
    <row r="29415" spans="1:4" x14ac:dyDescent="0.25">
      <c r="A29415" s="2">
        <v>44860.472916666666</v>
      </c>
      <c r="B29415" t="s">
        <v>175</v>
      </c>
      <c r="C29415" t="s">
        <v>13193</v>
      </c>
    </row>
    <row r="29416" spans="1:4" x14ac:dyDescent="0.25">
      <c r="A29416" s="2">
        <v>44860.472916666666</v>
      </c>
      <c r="B29416" t="s">
        <v>10299</v>
      </c>
      <c r="C29416" t="s">
        <v>14744</v>
      </c>
    </row>
    <row r="29417" spans="1:4" x14ac:dyDescent="0.25">
      <c r="A29417" s="2">
        <v>44860.472916666666</v>
      </c>
      <c r="B29417" t="s">
        <v>175</v>
      </c>
      <c r="D29417" t="s">
        <v>12824</v>
      </c>
    </row>
    <row r="29418" spans="1:4" x14ac:dyDescent="0.25">
      <c r="A29418" s="2">
        <v>44860.472916666666</v>
      </c>
      <c r="B29418" t="s">
        <v>10299</v>
      </c>
      <c r="D29418" t="s">
        <v>12819</v>
      </c>
    </row>
    <row r="29419" spans="1:4" x14ac:dyDescent="0.25">
      <c r="A29419" s="2">
        <v>44860.474305555559</v>
      </c>
      <c r="B29419" t="s">
        <v>164</v>
      </c>
      <c r="C29419" t="s">
        <v>12820</v>
      </c>
    </row>
    <row r="29420" spans="1:4" x14ac:dyDescent="0.25">
      <c r="A29420" s="2">
        <v>44860.474305555559</v>
      </c>
      <c r="B29420" t="s">
        <v>10299</v>
      </c>
      <c r="C29420" t="s">
        <v>14745</v>
      </c>
    </row>
    <row r="29421" spans="1:4" x14ac:dyDescent="0.25">
      <c r="A29421" s="2">
        <v>44860.474305555559</v>
      </c>
      <c r="B29421" t="s">
        <v>164</v>
      </c>
      <c r="D29421" t="s">
        <v>5001</v>
      </c>
    </row>
    <row r="29422" spans="1:4" x14ac:dyDescent="0.25">
      <c r="A29422" s="2">
        <v>44860.474305555559</v>
      </c>
      <c r="B29422" t="s">
        <v>10299</v>
      </c>
      <c r="D29422" t="s">
        <v>12760</v>
      </c>
    </row>
    <row r="29423" spans="1:4" x14ac:dyDescent="0.25">
      <c r="A29423" s="2">
        <v>44860.474999999999</v>
      </c>
      <c r="B29423" t="s">
        <v>164</v>
      </c>
      <c r="C29423" t="s">
        <v>12821</v>
      </c>
    </row>
    <row r="29424" spans="1:4" x14ac:dyDescent="0.25">
      <c r="A29424" s="2">
        <v>44860.474999999999</v>
      </c>
      <c r="B29424" t="s">
        <v>164</v>
      </c>
      <c r="C29424" t="s">
        <v>12822</v>
      </c>
    </row>
    <row r="29425" spans="1:4" x14ac:dyDescent="0.25">
      <c r="A29425" s="2">
        <v>44860.474999999999</v>
      </c>
      <c r="B29425" t="s">
        <v>164</v>
      </c>
      <c r="D29425" t="s">
        <v>12739</v>
      </c>
    </row>
    <row r="29426" spans="1:4" x14ac:dyDescent="0.25">
      <c r="A29426" s="2">
        <v>44860.474999999999</v>
      </c>
      <c r="B29426" t="s">
        <v>164</v>
      </c>
      <c r="D29426" t="s">
        <v>1888</v>
      </c>
    </row>
    <row r="29427" spans="1:4" x14ac:dyDescent="0.25">
      <c r="A29427" s="2">
        <v>44860.475694444445</v>
      </c>
      <c r="B29427" t="s">
        <v>164</v>
      </c>
      <c r="C29427" t="s">
        <v>12823</v>
      </c>
    </row>
    <row r="29428" spans="1:4" x14ac:dyDescent="0.25">
      <c r="A29428" s="2">
        <v>44860.475694444445</v>
      </c>
      <c r="B29428" t="s">
        <v>10299</v>
      </c>
      <c r="C29428" t="s">
        <v>14746</v>
      </c>
    </row>
    <row r="29429" spans="1:4" x14ac:dyDescent="0.25">
      <c r="A29429" s="2">
        <v>44860.475694444445</v>
      </c>
      <c r="B29429" t="s">
        <v>164</v>
      </c>
      <c r="D29429" t="s">
        <v>12824</v>
      </c>
    </row>
    <row r="29430" spans="1:4" x14ac:dyDescent="0.25">
      <c r="A29430" s="2">
        <v>44860.475694444445</v>
      </c>
      <c r="B29430" t="s">
        <v>10299</v>
      </c>
      <c r="D29430" t="s">
        <v>12742</v>
      </c>
    </row>
    <row r="29431" spans="1:4" x14ac:dyDescent="0.25">
      <c r="A29431" s="2">
        <v>44860.476388888892</v>
      </c>
      <c r="B29431" t="s">
        <v>10299</v>
      </c>
      <c r="C29431" t="s">
        <v>14747</v>
      </c>
    </row>
    <row r="29432" spans="1:4" x14ac:dyDescent="0.25">
      <c r="A29432" s="2">
        <v>44860.476388888892</v>
      </c>
      <c r="B29432" t="s">
        <v>10299</v>
      </c>
      <c r="D29432" t="s">
        <v>5012</v>
      </c>
    </row>
    <row r="29433" spans="1:4" x14ac:dyDescent="0.25">
      <c r="A29433" s="2">
        <v>44860.477083333331</v>
      </c>
      <c r="B29433" t="s">
        <v>164</v>
      </c>
      <c r="C29433" t="s">
        <v>12825</v>
      </c>
    </row>
    <row r="29434" spans="1:4" x14ac:dyDescent="0.25">
      <c r="A29434" s="2">
        <v>44860.477083333331</v>
      </c>
      <c r="B29434" t="s">
        <v>164</v>
      </c>
      <c r="C29434" t="s">
        <v>12826</v>
      </c>
    </row>
    <row r="29435" spans="1:4" x14ac:dyDescent="0.25">
      <c r="A29435" s="2">
        <v>44860.477083333331</v>
      </c>
      <c r="B29435" t="s">
        <v>164</v>
      </c>
      <c r="C29435" t="s">
        <v>12827</v>
      </c>
    </row>
    <row r="29436" spans="1:4" x14ac:dyDescent="0.25">
      <c r="A29436" s="2">
        <v>44860.477083333331</v>
      </c>
      <c r="B29436" t="s">
        <v>10299</v>
      </c>
      <c r="C29436" t="s">
        <v>14748</v>
      </c>
    </row>
    <row r="29437" spans="1:4" x14ac:dyDescent="0.25">
      <c r="A29437" s="2">
        <v>44860.477083333331</v>
      </c>
      <c r="B29437" t="s">
        <v>164</v>
      </c>
      <c r="D29437" t="s">
        <v>12742</v>
      </c>
    </row>
    <row r="29438" spans="1:4" x14ac:dyDescent="0.25">
      <c r="A29438" s="2">
        <v>44860.477083333331</v>
      </c>
      <c r="B29438" t="s">
        <v>164</v>
      </c>
      <c r="D29438" t="s">
        <v>12743</v>
      </c>
    </row>
    <row r="29439" spans="1:4" x14ac:dyDescent="0.25">
      <c r="A29439" s="2">
        <v>44860.477083333331</v>
      </c>
      <c r="B29439" t="s">
        <v>164</v>
      </c>
      <c r="D29439" t="s">
        <v>12742</v>
      </c>
    </row>
    <row r="29440" spans="1:4" x14ac:dyDescent="0.25">
      <c r="A29440" s="2">
        <v>44860.477083333331</v>
      </c>
      <c r="B29440" t="s">
        <v>10299</v>
      </c>
      <c r="D29440" t="s">
        <v>1902</v>
      </c>
    </row>
    <row r="29441" spans="1:4" x14ac:dyDescent="0.25">
      <c r="A29441" s="2">
        <v>44860.477777777778</v>
      </c>
      <c r="B29441" t="s">
        <v>164</v>
      </c>
      <c r="C29441" t="s">
        <v>4216</v>
      </c>
    </row>
    <row r="29442" spans="1:4" x14ac:dyDescent="0.25">
      <c r="A29442" s="2">
        <v>44860.477777777778</v>
      </c>
      <c r="B29442" t="s">
        <v>10299</v>
      </c>
      <c r="C29442" t="s">
        <v>14749</v>
      </c>
    </row>
    <row r="29443" spans="1:4" x14ac:dyDescent="0.25">
      <c r="A29443" s="2">
        <v>44860.477777777778</v>
      </c>
      <c r="B29443" t="s">
        <v>10299</v>
      </c>
      <c r="C29443" t="s">
        <v>14750</v>
      </c>
    </row>
    <row r="29444" spans="1:4" x14ac:dyDescent="0.25">
      <c r="A29444" s="2">
        <v>44860.477777777778</v>
      </c>
      <c r="B29444" t="s">
        <v>10299</v>
      </c>
      <c r="C29444" t="s">
        <v>14751</v>
      </c>
    </row>
    <row r="29445" spans="1:4" x14ac:dyDescent="0.25">
      <c r="A29445" s="2">
        <v>44860.477777777778</v>
      </c>
      <c r="B29445" t="s">
        <v>164</v>
      </c>
      <c r="D29445" t="s">
        <v>952</v>
      </c>
    </row>
    <row r="29446" spans="1:4" x14ac:dyDescent="0.25">
      <c r="A29446" s="2">
        <v>44860.477777777778</v>
      </c>
      <c r="B29446" t="s">
        <v>10299</v>
      </c>
      <c r="D29446" t="s">
        <v>828</v>
      </c>
    </row>
    <row r="29447" spans="1:4" x14ac:dyDescent="0.25">
      <c r="A29447" s="2">
        <v>44860.477777777778</v>
      </c>
      <c r="B29447" t="s">
        <v>10299</v>
      </c>
      <c r="D29447" t="s">
        <v>971</v>
      </c>
    </row>
    <row r="29448" spans="1:4" x14ac:dyDescent="0.25">
      <c r="A29448" s="2">
        <v>44860.477777777778</v>
      </c>
      <c r="B29448" t="s">
        <v>10299</v>
      </c>
      <c r="D29448" t="s">
        <v>827</v>
      </c>
    </row>
    <row r="29449" spans="1:4" x14ac:dyDescent="0.25">
      <c r="A29449" s="2">
        <v>44860.478472222225</v>
      </c>
      <c r="B29449" t="s">
        <v>10299</v>
      </c>
      <c r="C29449" t="s">
        <v>14752</v>
      </c>
    </row>
    <row r="29450" spans="1:4" x14ac:dyDescent="0.25">
      <c r="A29450" s="2">
        <v>44860.478472222225</v>
      </c>
      <c r="B29450" t="s">
        <v>10299</v>
      </c>
      <c r="C29450" t="s">
        <v>14753</v>
      </c>
    </row>
    <row r="29451" spans="1:4" x14ac:dyDescent="0.25">
      <c r="A29451" s="2">
        <v>44860.478472222225</v>
      </c>
      <c r="B29451" t="s">
        <v>10299</v>
      </c>
      <c r="C29451" t="s">
        <v>14754</v>
      </c>
    </row>
    <row r="29452" spans="1:4" x14ac:dyDescent="0.25">
      <c r="A29452" s="2">
        <v>44860.478472222225</v>
      </c>
      <c r="B29452" t="s">
        <v>10299</v>
      </c>
      <c r="D29452" t="s">
        <v>1008</v>
      </c>
    </row>
    <row r="29453" spans="1:4" x14ac:dyDescent="0.25">
      <c r="A29453" s="2">
        <v>44860.478472222225</v>
      </c>
      <c r="B29453" t="s">
        <v>10299</v>
      </c>
      <c r="D29453" t="s">
        <v>1139</v>
      </c>
    </row>
    <row r="29454" spans="1:4" x14ac:dyDescent="0.25">
      <c r="A29454" s="2">
        <v>44860.478472222225</v>
      </c>
      <c r="B29454" t="s">
        <v>10299</v>
      </c>
      <c r="D29454" t="s">
        <v>1907</v>
      </c>
    </row>
    <row r="29455" spans="1:4" x14ac:dyDescent="0.25">
      <c r="A29455" s="2">
        <v>44860.479166666664</v>
      </c>
      <c r="B29455" t="s">
        <v>10299</v>
      </c>
      <c r="C29455" t="s">
        <v>14755</v>
      </c>
    </row>
    <row r="29456" spans="1:4" x14ac:dyDescent="0.25">
      <c r="A29456" s="2">
        <v>44860.479166666664</v>
      </c>
      <c r="B29456" t="s">
        <v>10299</v>
      </c>
      <c r="D29456" t="s">
        <v>856</v>
      </c>
    </row>
    <row r="29457" spans="1:4" x14ac:dyDescent="0.25">
      <c r="A29457" s="2">
        <v>44860.479861111111</v>
      </c>
      <c r="B29457" t="s">
        <v>10299</v>
      </c>
      <c r="C29457" t="s">
        <v>14756</v>
      </c>
    </row>
    <row r="29458" spans="1:4" x14ac:dyDescent="0.25">
      <c r="A29458" s="2">
        <v>44860.479861111111</v>
      </c>
      <c r="B29458" t="s">
        <v>10299</v>
      </c>
      <c r="C29458" t="s">
        <v>14757</v>
      </c>
    </row>
    <row r="29459" spans="1:4" x14ac:dyDescent="0.25">
      <c r="A29459" s="2">
        <v>44860.479861111111</v>
      </c>
      <c r="B29459" t="s">
        <v>10299</v>
      </c>
      <c r="D29459" t="s">
        <v>5005</v>
      </c>
    </row>
    <row r="29460" spans="1:4" x14ac:dyDescent="0.25">
      <c r="A29460" s="2">
        <v>44860.479861111111</v>
      </c>
      <c r="B29460" t="s">
        <v>10299</v>
      </c>
      <c r="D29460" t="s">
        <v>844</v>
      </c>
    </row>
    <row r="29461" spans="1:4" x14ac:dyDescent="0.25">
      <c r="A29461" s="2">
        <v>44860.480555555558</v>
      </c>
      <c r="B29461" t="s">
        <v>10299</v>
      </c>
      <c r="C29461" t="s">
        <v>14758</v>
      </c>
    </row>
    <row r="29462" spans="1:4" x14ac:dyDescent="0.25">
      <c r="A29462" s="2">
        <v>44860.480555555558</v>
      </c>
      <c r="B29462" t="s">
        <v>10299</v>
      </c>
      <c r="C29462" t="s">
        <v>1249</v>
      </c>
    </row>
    <row r="29463" spans="1:4" x14ac:dyDescent="0.25">
      <c r="A29463" s="2">
        <v>44860.480555555558</v>
      </c>
      <c r="B29463" t="s">
        <v>10299</v>
      </c>
      <c r="C29463" t="s">
        <v>14759</v>
      </c>
    </row>
    <row r="29464" spans="1:4" x14ac:dyDescent="0.25">
      <c r="A29464" s="2">
        <v>44860.480555555558</v>
      </c>
      <c r="B29464" t="s">
        <v>10299</v>
      </c>
      <c r="D29464" t="s">
        <v>974</v>
      </c>
    </row>
    <row r="29465" spans="1:4" x14ac:dyDescent="0.25">
      <c r="A29465" s="2">
        <v>44860.480555555558</v>
      </c>
      <c r="B29465" t="s">
        <v>10299</v>
      </c>
      <c r="D29465" t="s">
        <v>825</v>
      </c>
    </row>
    <row r="29466" spans="1:4" x14ac:dyDescent="0.25">
      <c r="A29466" s="2">
        <v>44860.480555555558</v>
      </c>
      <c r="B29466" t="s">
        <v>10299</v>
      </c>
      <c r="D29466" t="s">
        <v>826</v>
      </c>
    </row>
    <row r="29467" spans="1:4" x14ac:dyDescent="0.25">
      <c r="A29467" s="2">
        <v>44860.481249999997</v>
      </c>
      <c r="B29467" t="s">
        <v>10299</v>
      </c>
      <c r="C29467" t="s">
        <v>14760</v>
      </c>
    </row>
    <row r="29468" spans="1:4" x14ac:dyDescent="0.25">
      <c r="A29468" s="2">
        <v>44860.481249999997</v>
      </c>
      <c r="B29468" t="s">
        <v>10299</v>
      </c>
      <c r="C29468" t="s">
        <v>14761</v>
      </c>
    </row>
    <row r="29469" spans="1:4" x14ac:dyDescent="0.25">
      <c r="A29469" s="2">
        <v>44860.481249999997</v>
      </c>
      <c r="B29469" t="s">
        <v>10299</v>
      </c>
      <c r="D29469" t="s">
        <v>842</v>
      </c>
    </row>
    <row r="29470" spans="1:4" x14ac:dyDescent="0.25">
      <c r="A29470" s="2">
        <v>44860.481249999997</v>
      </c>
      <c r="B29470" t="s">
        <v>10299</v>
      </c>
      <c r="D29470" t="s">
        <v>949</v>
      </c>
    </row>
    <row r="29471" spans="1:4" x14ac:dyDescent="0.25">
      <c r="A29471" s="2">
        <v>44860.481944444444</v>
      </c>
      <c r="B29471" t="s">
        <v>10299</v>
      </c>
      <c r="C29471" t="s">
        <v>194</v>
      </c>
    </row>
    <row r="29472" spans="1:4" x14ac:dyDescent="0.25">
      <c r="A29472" s="2">
        <v>44860.481944444444</v>
      </c>
      <c r="B29472" t="s">
        <v>10299</v>
      </c>
      <c r="C29472" t="s">
        <v>14762</v>
      </c>
    </row>
    <row r="29473" spans="1:4" x14ac:dyDescent="0.25">
      <c r="A29473" s="2">
        <v>44860.481944444444</v>
      </c>
      <c r="B29473" t="s">
        <v>10299</v>
      </c>
      <c r="C29473" t="s">
        <v>14763</v>
      </c>
    </row>
    <row r="29474" spans="1:4" x14ac:dyDescent="0.25">
      <c r="A29474" s="2">
        <v>44860.481944444444</v>
      </c>
      <c r="B29474" t="s">
        <v>10299</v>
      </c>
      <c r="D29474" t="s">
        <v>850</v>
      </c>
    </row>
    <row r="29475" spans="1:4" x14ac:dyDescent="0.25">
      <c r="A29475" s="2">
        <v>44860.481944444444</v>
      </c>
      <c r="B29475" t="s">
        <v>10299</v>
      </c>
      <c r="D29475" t="s">
        <v>922</v>
      </c>
    </row>
    <row r="29476" spans="1:4" x14ac:dyDescent="0.25">
      <c r="A29476" s="2">
        <v>44860.481944444444</v>
      </c>
      <c r="B29476" t="s">
        <v>10299</v>
      </c>
      <c r="D29476" t="s">
        <v>899</v>
      </c>
    </row>
    <row r="29477" spans="1:4" x14ac:dyDescent="0.25">
      <c r="A29477" s="2">
        <v>44860.482638888891</v>
      </c>
      <c r="B29477" t="s">
        <v>10299</v>
      </c>
      <c r="C29477" t="s">
        <v>14376</v>
      </c>
    </row>
    <row r="29478" spans="1:4" x14ac:dyDescent="0.25">
      <c r="A29478" s="2">
        <v>44860.482638888891</v>
      </c>
      <c r="B29478" t="s">
        <v>10299</v>
      </c>
      <c r="C29478" t="s">
        <v>14764</v>
      </c>
    </row>
    <row r="29479" spans="1:4" x14ac:dyDescent="0.25">
      <c r="A29479" s="2">
        <v>44860.482638888891</v>
      </c>
      <c r="B29479" t="s">
        <v>10299</v>
      </c>
      <c r="C29479" t="s">
        <v>7858</v>
      </c>
    </row>
    <row r="29480" spans="1:4" x14ac:dyDescent="0.25">
      <c r="A29480" s="2">
        <v>44860.482638888891</v>
      </c>
      <c r="B29480" t="s">
        <v>10299</v>
      </c>
      <c r="D29480" t="s">
        <v>855</v>
      </c>
    </row>
    <row r="29481" spans="1:4" x14ac:dyDescent="0.25">
      <c r="A29481" s="2">
        <v>44860.482638888891</v>
      </c>
      <c r="B29481" t="s">
        <v>10299</v>
      </c>
      <c r="D29481" t="s">
        <v>1855</v>
      </c>
    </row>
    <row r="29482" spans="1:4" x14ac:dyDescent="0.25">
      <c r="A29482" s="2">
        <v>44860.482638888891</v>
      </c>
      <c r="B29482" t="s">
        <v>10299</v>
      </c>
      <c r="D29482" t="s">
        <v>1869</v>
      </c>
    </row>
    <row r="29483" spans="1:4" x14ac:dyDescent="0.25">
      <c r="A29483" s="2">
        <v>44860.541666666664</v>
      </c>
      <c r="B29483" t="s">
        <v>166</v>
      </c>
      <c r="C29483" t="s">
        <v>14876</v>
      </c>
    </row>
    <row r="29484" spans="1:4" x14ac:dyDescent="0.25">
      <c r="A29484" s="2">
        <v>44860.541666666664</v>
      </c>
      <c r="B29484" t="s">
        <v>166</v>
      </c>
      <c r="D29484" t="s">
        <v>5043</v>
      </c>
    </row>
    <row r="29485" spans="1:4" x14ac:dyDescent="0.25">
      <c r="A29485" s="2">
        <v>44860.542361111111</v>
      </c>
      <c r="B29485" t="s">
        <v>166</v>
      </c>
      <c r="C29485" t="s">
        <v>14877</v>
      </c>
    </row>
    <row r="29486" spans="1:4" x14ac:dyDescent="0.25">
      <c r="A29486" s="2">
        <v>44860.542361111111</v>
      </c>
      <c r="B29486" t="s">
        <v>166</v>
      </c>
      <c r="D29486" t="s">
        <v>12760</v>
      </c>
    </row>
    <row r="29487" spans="1:4" x14ac:dyDescent="0.25">
      <c r="A29487" s="2">
        <v>44860.54583333333</v>
      </c>
      <c r="B29487" t="s">
        <v>3</v>
      </c>
      <c r="C29487" t="s">
        <v>6386</v>
      </c>
    </row>
    <row r="29488" spans="1:4" x14ac:dyDescent="0.25">
      <c r="A29488" s="2">
        <v>44860.54583333333</v>
      </c>
      <c r="B29488" t="s">
        <v>3</v>
      </c>
      <c r="C29488" t="s">
        <v>6386</v>
      </c>
    </row>
    <row r="29489" spans="1:4" x14ac:dyDescent="0.25">
      <c r="A29489" s="2">
        <v>44860.54583333333</v>
      </c>
      <c r="B29489" t="s">
        <v>3</v>
      </c>
      <c r="D29489" t="s">
        <v>1922</v>
      </c>
    </row>
    <row r="29490" spans="1:4" x14ac:dyDescent="0.25">
      <c r="A29490" s="2">
        <v>44860.54583333333</v>
      </c>
      <c r="B29490" t="s">
        <v>3</v>
      </c>
      <c r="D29490" t="s">
        <v>1848</v>
      </c>
    </row>
    <row r="29491" spans="1:4" x14ac:dyDescent="0.25">
      <c r="A29491" s="2">
        <v>44860.546527777777</v>
      </c>
      <c r="B29491" t="s">
        <v>3</v>
      </c>
      <c r="C29491" t="s">
        <v>13004</v>
      </c>
    </row>
    <row r="29492" spans="1:4" x14ac:dyDescent="0.25">
      <c r="A29492" s="2">
        <v>44860.546527777777</v>
      </c>
      <c r="B29492" t="s">
        <v>3</v>
      </c>
      <c r="D29492" t="s">
        <v>12739</v>
      </c>
    </row>
    <row r="29493" spans="1:4" x14ac:dyDescent="0.25">
      <c r="A29493" s="2">
        <v>44860.547222222223</v>
      </c>
      <c r="B29493" t="s">
        <v>3</v>
      </c>
      <c r="C29493" t="s">
        <v>13005</v>
      </c>
    </row>
    <row r="29494" spans="1:4" x14ac:dyDescent="0.25">
      <c r="A29494" s="2">
        <v>44860.547222222223</v>
      </c>
      <c r="B29494" t="s">
        <v>3</v>
      </c>
      <c r="D29494" t="s">
        <v>1917</v>
      </c>
    </row>
    <row r="29495" spans="1:4" x14ac:dyDescent="0.25">
      <c r="A29495" s="2">
        <v>44860.54791666667</v>
      </c>
      <c r="B29495" t="s">
        <v>3</v>
      </c>
      <c r="C29495" t="s">
        <v>6386</v>
      </c>
    </row>
    <row r="29496" spans="1:4" x14ac:dyDescent="0.25">
      <c r="A29496" s="2">
        <v>44860.54791666667</v>
      </c>
      <c r="B29496" t="s">
        <v>3</v>
      </c>
      <c r="C29496" t="s">
        <v>13006</v>
      </c>
    </row>
    <row r="29497" spans="1:4" x14ac:dyDescent="0.25">
      <c r="A29497" s="2">
        <v>44860.54791666667</v>
      </c>
      <c r="B29497" t="s">
        <v>166</v>
      </c>
      <c r="C29497" t="s">
        <v>14878</v>
      </c>
    </row>
    <row r="29498" spans="1:4" x14ac:dyDescent="0.25">
      <c r="A29498" s="2">
        <v>44860.54791666667</v>
      </c>
      <c r="B29498" t="s">
        <v>166</v>
      </c>
      <c r="C29498" t="s">
        <v>194</v>
      </c>
    </row>
    <row r="29499" spans="1:4" x14ac:dyDescent="0.25">
      <c r="A29499" s="2">
        <v>44860.54791666667</v>
      </c>
      <c r="B29499" t="s">
        <v>3</v>
      </c>
      <c r="D29499" t="s">
        <v>1852</v>
      </c>
    </row>
    <row r="29500" spans="1:4" x14ac:dyDescent="0.25">
      <c r="A29500" s="2">
        <v>44860.54791666667</v>
      </c>
      <c r="B29500" t="s">
        <v>3</v>
      </c>
      <c r="D29500" t="s">
        <v>12760</v>
      </c>
    </row>
    <row r="29501" spans="1:4" x14ac:dyDescent="0.25">
      <c r="A29501" s="2">
        <v>44860.54791666667</v>
      </c>
      <c r="B29501" t="s">
        <v>166</v>
      </c>
      <c r="D29501" t="s">
        <v>12742</v>
      </c>
    </row>
    <row r="29502" spans="1:4" x14ac:dyDescent="0.25">
      <c r="A29502" s="2">
        <v>44860.54791666667</v>
      </c>
      <c r="B29502" t="s">
        <v>166</v>
      </c>
      <c r="D29502" t="s">
        <v>12739</v>
      </c>
    </row>
    <row r="29503" spans="1:4" x14ac:dyDescent="0.25">
      <c r="A29503" s="2">
        <v>44860.548611111109</v>
      </c>
      <c r="B29503" t="s">
        <v>166</v>
      </c>
      <c r="C29503" t="s">
        <v>14879</v>
      </c>
    </row>
    <row r="29504" spans="1:4" x14ac:dyDescent="0.25">
      <c r="A29504" s="2">
        <v>44860.548611111109</v>
      </c>
      <c r="B29504" t="s">
        <v>166</v>
      </c>
      <c r="D29504" t="s">
        <v>1887</v>
      </c>
    </row>
    <row r="29505" spans="1:4" x14ac:dyDescent="0.25">
      <c r="A29505" s="2">
        <v>44860.55</v>
      </c>
      <c r="B29505" t="s">
        <v>166</v>
      </c>
      <c r="C29505" t="s">
        <v>14880</v>
      </c>
    </row>
    <row r="29506" spans="1:4" x14ac:dyDescent="0.25">
      <c r="A29506" s="2">
        <v>44860.55</v>
      </c>
      <c r="B29506" t="s">
        <v>166</v>
      </c>
      <c r="D29506" t="s">
        <v>1852</v>
      </c>
    </row>
    <row r="29507" spans="1:4" x14ac:dyDescent="0.25">
      <c r="A29507" s="2">
        <v>44860.552777777775</v>
      </c>
      <c r="B29507" t="s">
        <v>3</v>
      </c>
      <c r="C29507" t="s">
        <v>13007</v>
      </c>
    </row>
    <row r="29508" spans="1:4" x14ac:dyDescent="0.25">
      <c r="A29508" s="2">
        <v>44860.552777777775</v>
      </c>
      <c r="B29508" t="s">
        <v>3</v>
      </c>
      <c r="D29508" t="s">
        <v>12742</v>
      </c>
    </row>
    <row r="29509" spans="1:4" x14ac:dyDescent="0.25">
      <c r="A29509" s="2">
        <v>44860.554861111108</v>
      </c>
      <c r="B29509" t="s">
        <v>3</v>
      </c>
      <c r="C29509" t="s">
        <v>1538</v>
      </c>
    </row>
    <row r="29510" spans="1:4" x14ac:dyDescent="0.25">
      <c r="A29510" s="2">
        <v>44860.554861111108</v>
      </c>
      <c r="B29510" t="s">
        <v>3</v>
      </c>
      <c r="D29510" t="s">
        <v>12842</v>
      </c>
    </row>
    <row r="29511" spans="1:4" x14ac:dyDescent="0.25">
      <c r="A29511" s="2">
        <v>44860.586805555555</v>
      </c>
      <c r="B29511" t="s">
        <v>163</v>
      </c>
      <c r="C29511" t="s">
        <v>13686</v>
      </c>
    </row>
    <row r="29512" spans="1:4" x14ac:dyDescent="0.25">
      <c r="A29512" s="2">
        <v>44860.586805555555</v>
      </c>
      <c r="B29512" t="s">
        <v>163</v>
      </c>
      <c r="C29512" t="s">
        <v>6853</v>
      </c>
    </row>
    <row r="29513" spans="1:4" x14ac:dyDescent="0.25">
      <c r="A29513" s="2">
        <v>44860.586805555555</v>
      </c>
      <c r="B29513" t="s">
        <v>163</v>
      </c>
      <c r="C29513" t="s">
        <v>13687</v>
      </c>
    </row>
    <row r="29514" spans="1:4" x14ac:dyDescent="0.25">
      <c r="A29514" s="2">
        <v>44860.586805555555</v>
      </c>
      <c r="B29514" t="s">
        <v>163</v>
      </c>
      <c r="D29514" t="s">
        <v>4993</v>
      </c>
    </row>
    <row r="29515" spans="1:4" x14ac:dyDescent="0.25">
      <c r="A29515" s="2">
        <v>44860.586805555555</v>
      </c>
      <c r="B29515" t="s">
        <v>163</v>
      </c>
      <c r="D29515" t="s">
        <v>12739</v>
      </c>
    </row>
    <row r="29516" spans="1:4" x14ac:dyDescent="0.25">
      <c r="A29516" s="2">
        <v>44860.586805555555</v>
      </c>
      <c r="B29516" t="s">
        <v>163</v>
      </c>
      <c r="D29516" t="s">
        <v>1861</v>
      </c>
    </row>
    <row r="29517" spans="1:4" x14ac:dyDescent="0.25">
      <c r="A29517" s="2">
        <v>44860.587500000001</v>
      </c>
      <c r="B29517" t="s">
        <v>163</v>
      </c>
      <c r="C29517" t="s">
        <v>6413</v>
      </c>
    </row>
    <row r="29518" spans="1:4" x14ac:dyDescent="0.25">
      <c r="A29518" s="2">
        <v>44860.587500000001</v>
      </c>
      <c r="B29518" t="s">
        <v>163</v>
      </c>
      <c r="D29518" t="s">
        <v>12740</v>
      </c>
    </row>
    <row r="29519" spans="1:4" x14ac:dyDescent="0.25">
      <c r="A29519" s="2">
        <v>44860.589583333334</v>
      </c>
      <c r="B29519" t="s">
        <v>163</v>
      </c>
      <c r="C29519" t="s">
        <v>13688</v>
      </c>
    </row>
    <row r="29520" spans="1:4" x14ac:dyDescent="0.25">
      <c r="A29520" s="2">
        <v>44860.589583333334</v>
      </c>
      <c r="B29520" t="s">
        <v>163</v>
      </c>
      <c r="D29520" t="s">
        <v>12742</v>
      </c>
    </row>
    <row r="29521" spans="1:4" x14ac:dyDescent="0.25">
      <c r="A29521" s="2">
        <v>44860.590277777781</v>
      </c>
      <c r="B29521" t="s">
        <v>163</v>
      </c>
      <c r="C29521" t="s">
        <v>13689</v>
      </c>
    </row>
    <row r="29522" spans="1:4" x14ac:dyDescent="0.25">
      <c r="A29522" s="2">
        <v>44860.590277777781</v>
      </c>
      <c r="B29522" t="s">
        <v>163</v>
      </c>
      <c r="D29522" t="s">
        <v>1851</v>
      </c>
    </row>
    <row r="29523" spans="1:4" x14ac:dyDescent="0.25">
      <c r="A29523" s="2">
        <v>44860.59097222222</v>
      </c>
      <c r="B29523" t="s">
        <v>163</v>
      </c>
      <c r="C29523" t="s">
        <v>8471</v>
      </c>
    </row>
    <row r="29524" spans="1:4" x14ac:dyDescent="0.25">
      <c r="A29524" s="2">
        <v>44860.59097222222</v>
      </c>
      <c r="B29524" t="s">
        <v>163</v>
      </c>
      <c r="C29524" t="s">
        <v>13690</v>
      </c>
    </row>
    <row r="29525" spans="1:4" x14ac:dyDescent="0.25">
      <c r="A29525" s="2">
        <v>44860.59097222222</v>
      </c>
      <c r="B29525" t="s">
        <v>163</v>
      </c>
      <c r="D29525" t="s">
        <v>958</v>
      </c>
    </row>
    <row r="29526" spans="1:4" x14ac:dyDescent="0.25">
      <c r="A29526" s="2">
        <v>44860.59097222222</v>
      </c>
      <c r="B29526" t="s">
        <v>163</v>
      </c>
      <c r="D29526" t="s">
        <v>12842</v>
      </c>
    </row>
    <row r="29527" spans="1:4" x14ac:dyDescent="0.25">
      <c r="A29527" s="2">
        <v>44860.654166666667</v>
      </c>
      <c r="B29527" t="s">
        <v>183</v>
      </c>
      <c r="C29527" t="s">
        <v>1249</v>
      </c>
    </row>
    <row r="29528" spans="1:4" x14ac:dyDescent="0.25">
      <c r="A29528" s="2">
        <v>44860.654166666667</v>
      </c>
      <c r="B29528" t="s">
        <v>183</v>
      </c>
      <c r="D29528" t="s">
        <v>4996</v>
      </c>
    </row>
    <row r="29529" spans="1:4" x14ac:dyDescent="0.25">
      <c r="A29529" s="2">
        <v>44860.654861111114</v>
      </c>
      <c r="B29529" t="s">
        <v>183</v>
      </c>
      <c r="C29529" t="s">
        <v>6386</v>
      </c>
    </row>
    <row r="29530" spans="1:4" x14ac:dyDescent="0.25">
      <c r="A29530" s="2">
        <v>44860.654861111114</v>
      </c>
      <c r="B29530" t="s">
        <v>183</v>
      </c>
      <c r="C29530" t="s">
        <v>12899</v>
      </c>
    </row>
    <row r="29531" spans="1:4" x14ac:dyDescent="0.25">
      <c r="A29531" s="2">
        <v>44860.654861111114</v>
      </c>
      <c r="B29531" t="s">
        <v>183</v>
      </c>
      <c r="C29531" t="s">
        <v>6386</v>
      </c>
    </row>
    <row r="29532" spans="1:4" x14ac:dyDescent="0.25">
      <c r="A29532" s="2">
        <v>44860.654861111114</v>
      </c>
      <c r="B29532" t="s">
        <v>183</v>
      </c>
      <c r="C29532" t="s">
        <v>1538</v>
      </c>
    </row>
    <row r="29533" spans="1:4" x14ac:dyDescent="0.25">
      <c r="A29533" s="2">
        <v>44860.654861111114</v>
      </c>
      <c r="B29533" t="s">
        <v>183</v>
      </c>
      <c r="D29533" t="s">
        <v>1848</v>
      </c>
    </row>
    <row r="29534" spans="1:4" x14ac:dyDescent="0.25">
      <c r="A29534" s="2">
        <v>44860.654861111114</v>
      </c>
      <c r="B29534" t="s">
        <v>183</v>
      </c>
      <c r="D29534" t="s">
        <v>1897</v>
      </c>
    </row>
    <row r="29535" spans="1:4" x14ac:dyDescent="0.25">
      <c r="A29535" s="2">
        <v>44860.654861111114</v>
      </c>
      <c r="B29535" t="s">
        <v>183</v>
      </c>
      <c r="D29535" t="s">
        <v>1902</v>
      </c>
    </row>
    <row r="29536" spans="1:4" x14ac:dyDescent="0.25">
      <c r="A29536" s="2">
        <v>44860.654861111114</v>
      </c>
      <c r="B29536" t="s">
        <v>183</v>
      </c>
      <c r="D29536" t="s">
        <v>12739</v>
      </c>
    </row>
    <row r="29537" spans="1:4" x14ac:dyDescent="0.25">
      <c r="A29537" s="2">
        <v>44860.655555555553</v>
      </c>
      <c r="B29537" t="s">
        <v>183</v>
      </c>
      <c r="C29537" t="s">
        <v>1538</v>
      </c>
    </row>
    <row r="29538" spans="1:4" x14ac:dyDescent="0.25">
      <c r="A29538" s="2">
        <v>44860.655555555553</v>
      </c>
      <c r="B29538" t="s">
        <v>183</v>
      </c>
      <c r="C29538" t="s">
        <v>12900</v>
      </c>
    </row>
    <row r="29539" spans="1:4" x14ac:dyDescent="0.25">
      <c r="A29539" s="2">
        <v>44860.655555555553</v>
      </c>
      <c r="B29539" t="s">
        <v>183</v>
      </c>
      <c r="D29539" t="s">
        <v>1042</v>
      </c>
    </row>
    <row r="29540" spans="1:4" x14ac:dyDescent="0.25">
      <c r="A29540" s="2">
        <v>44860.655555555553</v>
      </c>
      <c r="B29540" t="s">
        <v>183</v>
      </c>
      <c r="D29540" t="s">
        <v>12743</v>
      </c>
    </row>
    <row r="29541" spans="1:4" x14ac:dyDescent="0.25">
      <c r="A29541" s="2">
        <v>44860.65625</v>
      </c>
      <c r="B29541" t="s">
        <v>183</v>
      </c>
      <c r="C29541" t="s">
        <v>12901</v>
      </c>
    </row>
    <row r="29542" spans="1:4" x14ac:dyDescent="0.25">
      <c r="A29542" s="2">
        <v>44860.65625</v>
      </c>
      <c r="B29542" t="s">
        <v>183</v>
      </c>
      <c r="C29542" t="s">
        <v>6386</v>
      </c>
    </row>
    <row r="29543" spans="1:4" x14ac:dyDescent="0.25">
      <c r="A29543" s="2">
        <v>44860.65625</v>
      </c>
      <c r="B29543" t="s">
        <v>183</v>
      </c>
      <c r="D29543" t="s">
        <v>12819</v>
      </c>
    </row>
    <row r="29544" spans="1:4" x14ac:dyDescent="0.25">
      <c r="A29544" s="2">
        <v>44860.65625</v>
      </c>
      <c r="B29544" t="s">
        <v>183</v>
      </c>
      <c r="D29544" t="s">
        <v>12760</v>
      </c>
    </row>
    <row r="29545" spans="1:4" x14ac:dyDescent="0.25">
      <c r="A29545" s="2">
        <v>44860.656944444447</v>
      </c>
      <c r="B29545" t="s">
        <v>183</v>
      </c>
      <c r="C29545" t="s">
        <v>12902</v>
      </c>
    </row>
    <row r="29546" spans="1:4" x14ac:dyDescent="0.25">
      <c r="A29546" s="2">
        <v>44860.656944444447</v>
      </c>
      <c r="B29546" t="s">
        <v>183</v>
      </c>
      <c r="C29546" t="s">
        <v>1538</v>
      </c>
    </row>
    <row r="29547" spans="1:4" x14ac:dyDescent="0.25">
      <c r="A29547" s="2">
        <v>44860.656944444447</v>
      </c>
      <c r="B29547" t="s">
        <v>183</v>
      </c>
      <c r="D29547" t="s">
        <v>12742</v>
      </c>
    </row>
    <row r="29548" spans="1:4" x14ac:dyDescent="0.25">
      <c r="A29548" s="2">
        <v>44860.656944444447</v>
      </c>
      <c r="B29548" t="s">
        <v>183</v>
      </c>
      <c r="D29548" t="s">
        <v>856</v>
      </c>
    </row>
    <row r="29549" spans="1:4" x14ac:dyDescent="0.25">
      <c r="A29549" s="2">
        <v>44860.657638888886</v>
      </c>
      <c r="B29549" t="s">
        <v>183</v>
      </c>
      <c r="C29549" t="s">
        <v>6386</v>
      </c>
    </row>
    <row r="29550" spans="1:4" x14ac:dyDescent="0.25">
      <c r="A29550" s="2">
        <v>44860.657638888886</v>
      </c>
      <c r="B29550" t="s">
        <v>183</v>
      </c>
      <c r="D29550" t="s">
        <v>5005</v>
      </c>
    </row>
    <row r="29551" spans="1:4" x14ac:dyDescent="0.25">
      <c r="A29551" s="2">
        <v>44860.658333333333</v>
      </c>
      <c r="B29551" t="s">
        <v>183</v>
      </c>
      <c r="C29551" t="s">
        <v>12903</v>
      </c>
    </row>
    <row r="29552" spans="1:4" x14ac:dyDescent="0.25">
      <c r="A29552" s="2">
        <v>44860.658333333333</v>
      </c>
      <c r="B29552" t="s">
        <v>183</v>
      </c>
      <c r="D29552" t="s">
        <v>852</v>
      </c>
    </row>
    <row r="29553" spans="1:4" x14ac:dyDescent="0.25">
      <c r="A29553" s="2">
        <v>44860.740972222222</v>
      </c>
      <c r="B29553" t="s">
        <v>10296</v>
      </c>
      <c r="C29553" t="s">
        <v>1249</v>
      </c>
    </row>
    <row r="29554" spans="1:4" x14ac:dyDescent="0.25">
      <c r="A29554" s="2">
        <v>44860.740972222222</v>
      </c>
      <c r="B29554" t="s">
        <v>10296</v>
      </c>
      <c r="D29554" t="s">
        <v>4988</v>
      </c>
    </row>
    <row r="29555" spans="1:4" x14ac:dyDescent="0.25">
      <c r="A29555" s="2">
        <v>44860.741666666669</v>
      </c>
      <c r="B29555" t="s">
        <v>10296</v>
      </c>
      <c r="C29555" t="s">
        <v>1249</v>
      </c>
    </row>
    <row r="29556" spans="1:4" x14ac:dyDescent="0.25">
      <c r="A29556" s="2">
        <v>44860.741666666669</v>
      </c>
      <c r="B29556" t="s">
        <v>10296</v>
      </c>
      <c r="D29556" t="s">
        <v>1848</v>
      </c>
    </row>
    <row r="29557" spans="1:4" x14ac:dyDescent="0.25">
      <c r="A29557" s="2">
        <v>44860.742361111108</v>
      </c>
      <c r="B29557" t="s">
        <v>10296</v>
      </c>
      <c r="C29557" t="s">
        <v>14231</v>
      </c>
    </row>
    <row r="29558" spans="1:4" x14ac:dyDescent="0.25">
      <c r="A29558" s="2">
        <v>44860.742361111108</v>
      </c>
      <c r="B29558" t="s">
        <v>10296</v>
      </c>
      <c r="D29558" t="s">
        <v>1897</v>
      </c>
    </row>
    <row r="29559" spans="1:4" x14ac:dyDescent="0.25">
      <c r="A29559" s="2">
        <v>44860.743055555555</v>
      </c>
      <c r="B29559" t="s">
        <v>10296</v>
      </c>
      <c r="C29559" t="s">
        <v>1249</v>
      </c>
    </row>
    <row r="29560" spans="1:4" x14ac:dyDescent="0.25">
      <c r="A29560" s="2">
        <v>44860.743055555555</v>
      </c>
      <c r="B29560" t="s">
        <v>10296</v>
      </c>
      <c r="C29560" t="s">
        <v>14232</v>
      </c>
    </row>
    <row r="29561" spans="1:4" x14ac:dyDescent="0.25">
      <c r="A29561" s="2">
        <v>44860.743055555555</v>
      </c>
      <c r="B29561" t="s">
        <v>10296</v>
      </c>
      <c r="D29561" t="s">
        <v>1902</v>
      </c>
    </row>
    <row r="29562" spans="1:4" x14ac:dyDescent="0.25">
      <c r="A29562" s="2">
        <v>44860.743055555555</v>
      </c>
      <c r="B29562" t="s">
        <v>10296</v>
      </c>
      <c r="D29562" t="s">
        <v>12743</v>
      </c>
    </row>
    <row r="29563" spans="1:4" x14ac:dyDescent="0.25">
      <c r="A29563" s="2">
        <v>44860.743750000001</v>
      </c>
      <c r="B29563" t="s">
        <v>10296</v>
      </c>
      <c r="C29563" t="s">
        <v>14233</v>
      </c>
    </row>
    <row r="29564" spans="1:4" x14ac:dyDescent="0.25">
      <c r="A29564" s="2">
        <v>44860.743750000001</v>
      </c>
      <c r="B29564" t="s">
        <v>10296</v>
      </c>
      <c r="C29564" t="s">
        <v>7936</v>
      </c>
    </row>
    <row r="29565" spans="1:4" x14ac:dyDescent="0.25">
      <c r="A29565" s="2">
        <v>44860.743750000001</v>
      </c>
      <c r="B29565" t="s">
        <v>10296</v>
      </c>
      <c r="D29565" t="s">
        <v>12742</v>
      </c>
    </row>
    <row r="29566" spans="1:4" x14ac:dyDescent="0.25">
      <c r="A29566" s="2">
        <v>44860.743750000001</v>
      </c>
      <c r="B29566" t="s">
        <v>10296</v>
      </c>
      <c r="D29566" t="s">
        <v>12739</v>
      </c>
    </row>
    <row r="29567" spans="1:4" x14ac:dyDescent="0.25">
      <c r="A29567" s="2">
        <v>44860.762499999997</v>
      </c>
      <c r="B29567" t="s">
        <v>191</v>
      </c>
      <c r="C29567" t="s">
        <v>13438</v>
      </c>
    </row>
    <row r="29568" spans="1:4" x14ac:dyDescent="0.25">
      <c r="A29568" s="2">
        <v>44860.762499999997</v>
      </c>
      <c r="B29568" t="s">
        <v>191</v>
      </c>
      <c r="D29568" t="s">
        <v>5011</v>
      </c>
    </row>
    <row r="29569" spans="1:4" x14ac:dyDescent="0.25">
      <c r="A29569" s="2">
        <v>44860.763888888891</v>
      </c>
      <c r="B29569" t="s">
        <v>191</v>
      </c>
      <c r="C29569" t="s">
        <v>13439</v>
      </c>
    </row>
    <row r="29570" spans="1:4" x14ac:dyDescent="0.25">
      <c r="A29570" s="2">
        <v>44860.763888888891</v>
      </c>
      <c r="B29570" t="s">
        <v>191</v>
      </c>
      <c r="D29570" t="s">
        <v>12760</v>
      </c>
    </row>
    <row r="29571" spans="1:4" x14ac:dyDescent="0.25">
      <c r="A29571" s="2">
        <v>44860.765277777777</v>
      </c>
      <c r="B29571" t="s">
        <v>191</v>
      </c>
      <c r="C29571" t="s">
        <v>13440</v>
      </c>
    </row>
    <row r="29572" spans="1:4" x14ac:dyDescent="0.25">
      <c r="A29572" s="2">
        <v>44860.765277777777</v>
      </c>
      <c r="B29572" t="s">
        <v>191</v>
      </c>
      <c r="D29572" t="s">
        <v>12742</v>
      </c>
    </row>
    <row r="29573" spans="1:4" x14ac:dyDescent="0.25">
      <c r="A29573" s="2">
        <v>44860.765972222223</v>
      </c>
      <c r="B29573" t="s">
        <v>191</v>
      </c>
      <c r="C29573" t="s">
        <v>1538</v>
      </c>
    </row>
    <row r="29574" spans="1:4" x14ac:dyDescent="0.25">
      <c r="A29574" s="2">
        <v>44860.765972222223</v>
      </c>
      <c r="B29574" t="s">
        <v>191</v>
      </c>
      <c r="C29574" t="s">
        <v>13441</v>
      </c>
    </row>
    <row r="29575" spans="1:4" x14ac:dyDescent="0.25">
      <c r="A29575" s="2">
        <v>44860.765972222223</v>
      </c>
      <c r="B29575" t="s">
        <v>191</v>
      </c>
      <c r="D29575" t="s">
        <v>12739</v>
      </c>
    </row>
    <row r="29576" spans="1:4" x14ac:dyDescent="0.25">
      <c r="A29576" s="2">
        <v>44860.765972222223</v>
      </c>
      <c r="B29576" t="s">
        <v>191</v>
      </c>
      <c r="D29576" t="s">
        <v>12743</v>
      </c>
    </row>
    <row r="29577" spans="1:4" x14ac:dyDescent="0.25">
      <c r="A29577" s="2">
        <v>44860.76666666667</v>
      </c>
      <c r="B29577" t="s">
        <v>191</v>
      </c>
      <c r="C29577" t="s">
        <v>13442</v>
      </c>
    </row>
    <row r="29578" spans="1:4" x14ac:dyDescent="0.25">
      <c r="A29578" s="2">
        <v>44860.76666666667</v>
      </c>
      <c r="B29578" t="s">
        <v>191</v>
      </c>
      <c r="C29578" t="s">
        <v>6443</v>
      </c>
    </row>
    <row r="29579" spans="1:4" x14ac:dyDescent="0.25">
      <c r="A29579" s="2">
        <v>44860.76666666667</v>
      </c>
      <c r="B29579" t="s">
        <v>191</v>
      </c>
      <c r="D29579" t="s">
        <v>12742</v>
      </c>
    </row>
    <row r="29580" spans="1:4" x14ac:dyDescent="0.25">
      <c r="A29580" s="2">
        <v>44860.76666666667</v>
      </c>
      <c r="B29580" t="s">
        <v>191</v>
      </c>
      <c r="D29580" t="s">
        <v>1888</v>
      </c>
    </row>
    <row r="29581" spans="1:4" x14ac:dyDescent="0.25">
      <c r="A29581" s="2">
        <v>44860.767361111109</v>
      </c>
      <c r="B29581" t="s">
        <v>191</v>
      </c>
      <c r="C29581" t="s">
        <v>13443</v>
      </c>
    </row>
    <row r="29582" spans="1:4" x14ac:dyDescent="0.25">
      <c r="A29582" s="2">
        <v>44860.767361111109</v>
      </c>
      <c r="B29582" t="s">
        <v>191</v>
      </c>
      <c r="C29582" t="s">
        <v>1538</v>
      </c>
    </row>
    <row r="29583" spans="1:4" x14ac:dyDescent="0.25">
      <c r="A29583" s="2">
        <v>44860.767361111109</v>
      </c>
      <c r="B29583" t="s">
        <v>191</v>
      </c>
      <c r="C29583" t="s">
        <v>13444</v>
      </c>
    </row>
    <row r="29584" spans="1:4" x14ac:dyDescent="0.25">
      <c r="A29584" s="2">
        <v>44860.767361111109</v>
      </c>
      <c r="B29584" t="s">
        <v>191</v>
      </c>
      <c r="C29584" t="s">
        <v>6386</v>
      </c>
    </row>
    <row r="29585" spans="1:4" x14ac:dyDescent="0.25">
      <c r="A29585" s="2">
        <v>44860.767361111109</v>
      </c>
      <c r="B29585" t="s">
        <v>191</v>
      </c>
      <c r="C29585" t="s">
        <v>13445</v>
      </c>
    </row>
    <row r="29586" spans="1:4" x14ac:dyDescent="0.25">
      <c r="A29586" s="2">
        <v>44860.767361111109</v>
      </c>
      <c r="B29586" t="s">
        <v>191</v>
      </c>
      <c r="D29586" t="s">
        <v>1153</v>
      </c>
    </row>
    <row r="29587" spans="1:4" x14ac:dyDescent="0.25">
      <c r="A29587" s="2">
        <v>44860.767361111109</v>
      </c>
      <c r="B29587" t="s">
        <v>191</v>
      </c>
      <c r="D29587" t="s">
        <v>949</v>
      </c>
    </row>
    <row r="29588" spans="1:4" x14ac:dyDescent="0.25">
      <c r="A29588" s="2">
        <v>44860.767361111109</v>
      </c>
      <c r="B29588" t="s">
        <v>191</v>
      </c>
      <c r="D29588" t="s">
        <v>828</v>
      </c>
    </row>
    <row r="29589" spans="1:4" x14ac:dyDescent="0.25">
      <c r="A29589" s="2">
        <v>44860.767361111109</v>
      </c>
      <c r="B29589" t="s">
        <v>191</v>
      </c>
      <c r="D29589" t="s">
        <v>971</v>
      </c>
    </row>
    <row r="29590" spans="1:4" x14ac:dyDescent="0.25">
      <c r="A29590" s="2">
        <v>44860.767361111109</v>
      </c>
      <c r="B29590" t="s">
        <v>191</v>
      </c>
      <c r="D29590" t="s">
        <v>1882</v>
      </c>
    </row>
    <row r="29591" spans="1:4" x14ac:dyDescent="0.25">
      <c r="A29591" s="2">
        <v>44860.768055555556</v>
      </c>
      <c r="B29591" t="s">
        <v>191</v>
      </c>
      <c r="C29591" t="s">
        <v>13446</v>
      </c>
    </row>
    <row r="29592" spans="1:4" x14ac:dyDescent="0.25">
      <c r="A29592" s="2">
        <v>44860.768055555556</v>
      </c>
      <c r="B29592" t="s">
        <v>191</v>
      </c>
      <c r="D29592" t="s">
        <v>12857</v>
      </c>
    </row>
    <row r="29593" spans="1:4" x14ac:dyDescent="0.25">
      <c r="A29593" s="2">
        <v>44860.89166666667</v>
      </c>
      <c r="B29593" t="s">
        <v>164</v>
      </c>
      <c r="C29593" t="s">
        <v>14477</v>
      </c>
    </row>
    <row r="29594" spans="1:4" x14ac:dyDescent="0.25">
      <c r="A29594" s="2">
        <v>44860.89166666667</v>
      </c>
      <c r="B29594" t="s">
        <v>164</v>
      </c>
      <c r="D29594" t="s">
        <v>5001</v>
      </c>
    </row>
    <row r="29595" spans="1:4" x14ac:dyDescent="0.25">
      <c r="A29595" s="2">
        <v>44860.892361111109</v>
      </c>
      <c r="B29595" t="s">
        <v>164</v>
      </c>
      <c r="C29595" t="s">
        <v>14478</v>
      </c>
    </row>
    <row r="29596" spans="1:4" x14ac:dyDescent="0.25">
      <c r="A29596" s="2">
        <v>44860.892361111109</v>
      </c>
      <c r="B29596" t="s">
        <v>164</v>
      </c>
      <c r="D29596" t="s">
        <v>12760</v>
      </c>
    </row>
    <row r="29597" spans="1:4" x14ac:dyDescent="0.25">
      <c r="A29597" s="2">
        <v>44860.893055555556</v>
      </c>
      <c r="B29597" t="s">
        <v>164</v>
      </c>
      <c r="C29597" t="s">
        <v>14479</v>
      </c>
    </row>
    <row r="29598" spans="1:4" x14ac:dyDescent="0.25">
      <c r="A29598" s="2">
        <v>44860.893055555556</v>
      </c>
      <c r="B29598" t="s">
        <v>164</v>
      </c>
      <c r="D29598" t="s">
        <v>12742</v>
      </c>
    </row>
    <row r="29599" spans="1:4" x14ac:dyDescent="0.25">
      <c r="A29599" s="2">
        <v>44860.893750000003</v>
      </c>
      <c r="B29599" t="s">
        <v>164</v>
      </c>
      <c r="C29599" t="s">
        <v>14480</v>
      </c>
    </row>
    <row r="29600" spans="1:4" x14ac:dyDescent="0.25">
      <c r="A29600" s="2">
        <v>44860.893750000003</v>
      </c>
      <c r="B29600" t="s">
        <v>164</v>
      </c>
      <c r="C29600" t="s">
        <v>14481</v>
      </c>
    </row>
    <row r="29601" spans="1:4" x14ac:dyDescent="0.25">
      <c r="A29601" s="2">
        <v>44860.893750000003</v>
      </c>
      <c r="B29601" t="s">
        <v>164</v>
      </c>
      <c r="D29601" t="s">
        <v>12739</v>
      </c>
    </row>
    <row r="29602" spans="1:4" x14ac:dyDescent="0.25">
      <c r="A29602" s="2">
        <v>44860.893750000003</v>
      </c>
      <c r="B29602" t="s">
        <v>164</v>
      </c>
      <c r="D29602" t="s">
        <v>1888</v>
      </c>
    </row>
    <row r="29603" spans="1:4" x14ac:dyDescent="0.25">
      <c r="A29603" s="2">
        <v>44860.894444444442</v>
      </c>
      <c r="B29603" t="s">
        <v>164</v>
      </c>
      <c r="C29603" t="s">
        <v>14482</v>
      </c>
    </row>
    <row r="29604" spans="1:4" x14ac:dyDescent="0.25">
      <c r="A29604" s="2">
        <v>44860.894444444442</v>
      </c>
      <c r="B29604" t="s">
        <v>164</v>
      </c>
      <c r="D29604" t="s">
        <v>12743</v>
      </c>
    </row>
    <row r="29605" spans="1:4" x14ac:dyDescent="0.25">
      <c r="A29605" s="2">
        <v>44860.895138888889</v>
      </c>
      <c r="B29605" t="s">
        <v>164</v>
      </c>
      <c r="C29605" t="s">
        <v>14483</v>
      </c>
    </row>
    <row r="29606" spans="1:4" x14ac:dyDescent="0.25">
      <c r="A29606" s="2">
        <v>44860.895138888889</v>
      </c>
      <c r="B29606" t="s">
        <v>164</v>
      </c>
      <c r="D29606" t="s">
        <v>12742</v>
      </c>
    </row>
    <row r="29607" spans="1:4" x14ac:dyDescent="0.25">
      <c r="A29607" s="2">
        <v>44860.896527777775</v>
      </c>
      <c r="B29607" t="s">
        <v>164</v>
      </c>
      <c r="C29607" t="s">
        <v>14484</v>
      </c>
    </row>
    <row r="29608" spans="1:4" x14ac:dyDescent="0.25">
      <c r="A29608" s="2">
        <v>44860.896527777775</v>
      </c>
      <c r="B29608" t="s">
        <v>164</v>
      </c>
      <c r="D29608" t="s">
        <v>12955</v>
      </c>
    </row>
    <row r="29609" spans="1:4" x14ac:dyDescent="0.25">
      <c r="A29609" s="2">
        <v>44860.963888888888</v>
      </c>
      <c r="B29609" t="s">
        <v>10296</v>
      </c>
      <c r="C29609" t="s">
        <v>13755</v>
      </c>
    </row>
    <row r="29610" spans="1:4" x14ac:dyDescent="0.25">
      <c r="A29610" s="2">
        <v>44860.963888888888</v>
      </c>
      <c r="B29610" t="s">
        <v>10296</v>
      </c>
      <c r="D29610" t="s">
        <v>4988</v>
      </c>
    </row>
    <row r="29611" spans="1:4" x14ac:dyDescent="0.25">
      <c r="A29611" s="2">
        <v>44860.964583333334</v>
      </c>
      <c r="B29611" t="s">
        <v>10296</v>
      </c>
      <c r="C29611" t="s">
        <v>13756</v>
      </c>
    </row>
    <row r="29612" spans="1:4" x14ac:dyDescent="0.25">
      <c r="A29612" s="2">
        <v>44860.964583333334</v>
      </c>
      <c r="B29612" t="s">
        <v>10296</v>
      </c>
      <c r="D29612" t="s">
        <v>12760</v>
      </c>
    </row>
    <row r="29613" spans="1:4" x14ac:dyDescent="0.25">
      <c r="A29613" s="2">
        <v>44860.965277777781</v>
      </c>
      <c r="B29613" t="s">
        <v>10296</v>
      </c>
      <c r="C29613" t="s">
        <v>13757</v>
      </c>
    </row>
    <row r="29614" spans="1:4" x14ac:dyDescent="0.25">
      <c r="A29614" s="2">
        <v>44860.965277777781</v>
      </c>
      <c r="B29614" t="s">
        <v>10296</v>
      </c>
      <c r="C29614" t="s">
        <v>194</v>
      </c>
    </row>
    <row r="29615" spans="1:4" x14ac:dyDescent="0.25">
      <c r="A29615" s="2">
        <v>44860.965277777781</v>
      </c>
      <c r="B29615" t="s">
        <v>10296</v>
      </c>
      <c r="D29615" t="s">
        <v>12742</v>
      </c>
    </row>
    <row r="29616" spans="1:4" x14ac:dyDescent="0.25">
      <c r="A29616" s="2">
        <v>44860.965277777781</v>
      </c>
      <c r="B29616" t="s">
        <v>10296</v>
      </c>
      <c r="D29616" t="s">
        <v>12842</v>
      </c>
    </row>
    <row r="29617" spans="1:4" x14ac:dyDescent="0.25">
      <c r="A29617" s="2">
        <v>44860.96597222222</v>
      </c>
      <c r="B29617" t="s">
        <v>10296</v>
      </c>
      <c r="C29617" t="s">
        <v>13758</v>
      </c>
    </row>
    <row r="29618" spans="1:4" x14ac:dyDescent="0.25">
      <c r="A29618" s="2">
        <v>44860.96597222222</v>
      </c>
      <c r="B29618" t="s">
        <v>10296</v>
      </c>
      <c r="D29618" t="s">
        <v>12742</v>
      </c>
    </row>
    <row r="29619" spans="1:4" x14ac:dyDescent="0.25">
      <c r="A29619" s="2">
        <v>44860.966666666667</v>
      </c>
      <c r="B29619" t="s">
        <v>10296</v>
      </c>
      <c r="C29619" t="s">
        <v>13759</v>
      </c>
    </row>
    <row r="29620" spans="1:4" x14ac:dyDescent="0.25">
      <c r="A29620" s="2">
        <v>44860.966666666667</v>
      </c>
      <c r="B29620" t="s">
        <v>10296</v>
      </c>
      <c r="D29620" t="s">
        <v>12739</v>
      </c>
    </row>
    <row r="29621" spans="1:4" x14ac:dyDescent="0.25">
      <c r="A29621" s="2">
        <v>44860.967361111114</v>
      </c>
      <c r="B29621" t="s">
        <v>10296</v>
      </c>
      <c r="C29621" t="s">
        <v>13760</v>
      </c>
    </row>
    <row r="29622" spans="1:4" x14ac:dyDescent="0.25">
      <c r="A29622" s="2">
        <v>44860.967361111114</v>
      </c>
      <c r="B29622" t="s">
        <v>10296</v>
      </c>
      <c r="D29622" t="s">
        <v>1897</v>
      </c>
    </row>
    <row r="29623" spans="1:4" x14ac:dyDescent="0.25">
      <c r="A29623" s="2">
        <v>44860.968055555553</v>
      </c>
      <c r="B29623" t="s">
        <v>10296</v>
      </c>
      <c r="C29623" t="s">
        <v>13761</v>
      </c>
    </row>
    <row r="29624" spans="1:4" x14ac:dyDescent="0.25">
      <c r="A29624" s="2">
        <v>44860.968055555553</v>
      </c>
      <c r="B29624" t="s">
        <v>10296</v>
      </c>
      <c r="D29624" t="s">
        <v>5037</v>
      </c>
    </row>
    <row r="29625" spans="1:4" x14ac:dyDescent="0.25">
      <c r="A29625" s="2">
        <v>44860.96875</v>
      </c>
      <c r="B29625" t="s">
        <v>10296</v>
      </c>
      <c r="C29625" t="s">
        <v>13762</v>
      </c>
    </row>
    <row r="29626" spans="1:4" x14ac:dyDescent="0.25">
      <c r="A29626" s="2">
        <v>44860.96875</v>
      </c>
      <c r="B29626" t="s">
        <v>10296</v>
      </c>
      <c r="C29626" t="s">
        <v>6567</v>
      </c>
    </row>
    <row r="29627" spans="1:4" x14ac:dyDescent="0.25">
      <c r="A29627" s="2">
        <v>44860.96875</v>
      </c>
      <c r="B29627" t="s">
        <v>10296</v>
      </c>
      <c r="D29627" t="s">
        <v>828</v>
      </c>
    </row>
    <row r="29628" spans="1:4" x14ac:dyDescent="0.25">
      <c r="A29628" s="2">
        <v>44860.96875</v>
      </c>
      <c r="B29628" t="s">
        <v>10296</v>
      </c>
      <c r="D29628" t="s">
        <v>971</v>
      </c>
    </row>
    <row r="29629" spans="1:4" x14ac:dyDescent="0.25">
      <c r="A29629" s="2">
        <v>44860.969444444447</v>
      </c>
      <c r="B29629" t="s">
        <v>166</v>
      </c>
      <c r="C29629" t="s">
        <v>14613</v>
      </c>
    </row>
    <row r="29630" spans="1:4" x14ac:dyDescent="0.25">
      <c r="A29630" s="2">
        <v>44860.969444444447</v>
      </c>
      <c r="B29630" t="s">
        <v>166</v>
      </c>
      <c r="D29630" t="s">
        <v>5043</v>
      </c>
    </row>
    <row r="29631" spans="1:4" x14ac:dyDescent="0.25">
      <c r="A29631" s="2">
        <v>44860.970138888886</v>
      </c>
      <c r="B29631" t="s">
        <v>166</v>
      </c>
      <c r="C29631" t="s">
        <v>14614</v>
      </c>
    </row>
    <row r="29632" spans="1:4" x14ac:dyDescent="0.25">
      <c r="A29632" s="2">
        <v>44860.970138888886</v>
      </c>
      <c r="B29632" t="s">
        <v>166</v>
      </c>
      <c r="D29632" t="s">
        <v>12743</v>
      </c>
    </row>
    <row r="29633" spans="1:4" x14ac:dyDescent="0.25">
      <c r="A29633" s="2">
        <v>44860.970833333333</v>
      </c>
      <c r="B29633" t="s">
        <v>166</v>
      </c>
      <c r="C29633" t="s">
        <v>14615</v>
      </c>
    </row>
    <row r="29634" spans="1:4" x14ac:dyDescent="0.25">
      <c r="A29634" s="2">
        <v>44860.970833333333</v>
      </c>
      <c r="B29634" t="s">
        <v>166</v>
      </c>
      <c r="D29634" t="s">
        <v>12742</v>
      </c>
    </row>
    <row r="29635" spans="1:4" x14ac:dyDescent="0.25">
      <c r="A29635" s="2">
        <v>44860.972222222219</v>
      </c>
      <c r="B29635" t="s">
        <v>166</v>
      </c>
      <c r="C29635" t="s">
        <v>14616</v>
      </c>
    </row>
    <row r="29636" spans="1:4" x14ac:dyDescent="0.25">
      <c r="A29636" s="2">
        <v>44860.972222222219</v>
      </c>
      <c r="B29636" t="s">
        <v>166</v>
      </c>
      <c r="D29636" t="s">
        <v>12740</v>
      </c>
    </row>
    <row r="29637" spans="1:4" x14ac:dyDescent="0.25">
      <c r="A29637" s="2">
        <v>44860.972916666666</v>
      </c>
      <c r="B29637" t="s">
        <v>166</v>
      </c>
      <c r="C29637" t="s">
        <v>14617</v>
      </c>
    </row>
    <row r="29638" spans="1:4" x14ac:dyDescent="0.25">
      <c r="A29638" s="2">
        <v>44860.972916666666</v>
      </c>
      <c r="B29638" t="s">
        <v>166</v>
      </c>
      <c r="C29638" t="s">
        <v>13308</v>
      </c>
    </row>
    <row r="29639" spans="1:4" x14ac:dyDescent="0.25">
      <c r="A29639" s="2">
        <v>44860.972916666666</v>
      </c>
      <c r="B29639" t="s">
        <v>166</v>
      </c>
      <c r="C29639" t="s">
        <v>10235</v>
      </c>
    </row>
    <row r="29640" spans="1:4" x14ac:dyDescent="0.25">
      <c r="A29640" s="2">
        <v>44860.972916666666</v>
      </c>
      <c r="B29640" t="s">
        <v>166</v>
      </c>
      <c r="D29640" t="s">
        <v>12742</v>
      </c>
    </row>
    <row r="29641" spans="1:4" x14ac:dyDescent="0.25">
      <c r="A29641" s="2">
        <v>44860.972916666666</v>
      </c>
      <c r="B29641" t="s">
        <v>166</v>
      </c>
      <c r="D29641" t="s">
        <v>12739</v>
      </c>
    </row>
    <row r="29642" spans="1:4" x14ac:dyDescent="0.25">
      <c r="A29642" s="2">
        <v>44860.972916666666</v>
      </c>
      <c r="B29642" t="s">
        <v>166</v>
      </c>
      <c r="D29642" t="s">
        <v>1861</v>
      </c>
    </row>
    <row r="29643" spans="1:4" x14ac:dyDescent="0.25">
      <c r="A29643" s="2">
        <v>44860.973611111112</v>
      </c>
      <c r="B29643" t="s">
        <v>166</v>
      </c>
      <c r="C29643" t="s">
        <v>14618</v>
      </c>
    </row>
    <row r="29644" spans="1:4" x14ac:dyDescent="0.25">
      <c r="A29644" s="2">
        <v>44860.973611111112</v>
      </c>
      <c r="B29644" t="s">
        <v>166</v>
      </c>
      <c r="D29644" t="s">
        <v>1942</v>
      </c>
    </row>
    <row r="29645" spans="1:4" x14ac:dyDescent="0.25">
      <c r="A29645" s="2">
        <v>44861.472916666666</v>
      </c>
      <c r="B29645" t="s">
        <v>10299</v>
      </c>
      <c r="C29645" t="s">
        <v>14408</v>
      </c>
    </row>
    <row r="29646" spans="1:4" x14ac:dyDescent="0.25">
      <c r="A29646" s="2">
        <v>44861.472916666666</v>
      </c>
      <c r="B29646" t="s">
        <v>10299</v>
      </c>
      <c r="C29646" t="s">
        <v>11488</v>
      </c>
    </row>
    <row r="29647" spans="1:4" x14ac:dyDescent="0.25">
      <c r="A29647" s="2">
        <v>44861.472916666666</v>
      </c>
      <c r="B29647" t="s">
        <v>10299</v>
      </c>
      <c r="C29647" t="s">
        <v>14409</v>
      </c>
    </row>
    <row r="29648" spans="1:4" x14ac:dyDescent="0.25">
      <c r="A29648" s="2">
        <v>44861.472916666666</v>
      </c>
      <c r="B29648" t="s">
        <v>10299</v>
      </c>
      <c r="C29648" t="s">
        <v>194</v>
      </c>
    </row>
    <row r="29649" spans="1:4" x14ac:dyDescent="0.25">
      <c r="A29649" s="2">
        <v>44861.472916666666</v>
      </c>
      <c r="B29649" t="s">
        <v>10299</v>
      </c>
      <c r="D29649" t="s">
        <v>5009</v>
      </c>
    </row>
    <row r="29650" spans="1:4" x14ac:dyDescent="0.25">
      <c r="A29650" s="2">
        <v>44861.472916666666</v>
      </c>
      <c r="B29650" t="s">
        <v>10299</v>
      </c>
      <c r="D29650" t="s">
        <v>12760</v>
      </c>
    </row>
    <row r="29651" spans="1:4" x14ac:dyDescent="0.25">
      <c r="A29651" s="2">
        <v>44861.472916666666</v>
      </c>
      <c r="B29651" t="s">
        <v>10299</v>
      </c>
      <c r="D29651" t="s">
        <v>12742</v>
      </c>
    </row>
    <row r="29652" spans="1:4" x14ac:dyDescent="0.25">
      <c r="A29652" s="2">
        <v>44861.472916666666</v>
      </c>
      <c r="B29652" t="s">
        <v>10299</v>
      </c>
      <c r="D29652" t="s">
        <v>12739</v>
      </c>
    </row>
    <row r="29653" spans="1:4" x14ac:dyDescent="0.25">
      <c r="A29653" s="2">
        <v>44861.473611111112</v>
      </c>
      <c r="B29653" t="s">
        <v>10299</v>
      </c>
      <c r="C29653" t="s">
        <v>7659</v>
      </c>
    </row>
    <row r="29654" spans="1:4" x14ac:dyDescent="0.25">
      <c r="A29654" s="2">
        <v>44861.473611111112</v>
      </c>
      <c r="B29654" t="s">
        <v>10299</v>
      </c>
      <c r="C29654" t="s">
        <v>14410</v>
      </c>
    </row>
    <row r="29655" spans="1:4" x14ac:dyDescent="0.25">
      <c r="A29655" s="2">
        <v>44861.473611111112</v>
      </c>
      <c r="B29655" t="s">
        <v>10299</v>
      </c>
      <c r="D29655" t="s">
        <v>12743</v>
      </c>
    </row>
    <row r="29656" spans="1:4" x14ac:dyDescent="0.25">
      <c r="A29656" s="2">
        <v>44861.473611111112</v>
      </c>
      <c r="B29656" t="s">
        <v>10299</v>
      </c>
      <c r="D29656" t="s">
        <v>12742</v>
      </c>
    </row>
    <row r="29657" spans="1:4" x14ac:dyDescent="0.25">
      <c r="A29657" s="2">
        <v>44861.474999999999</v>
      </c>
      <c r="B29657" t="s">
        <v>10299</v>
      </c>
      <c r="C29657" t="s">
        <v>14411</v>
      </c>
    </row>
    <row r="29658" spans="1:4" x14ac:dyDescent="0.25">
      <c r="A29658" s="2">
        <v>44861.474999999999</v>
      </c>
      <c r="B29658" t="s">
        <v>10299</v>
      </c>
      <c r="C29658" t="s">
        <v>11488</v>
      </c>
    </row>
    <row r="29659" spans="1:4" x14ac:dyDescent="0.25">
      <c r="A29659" s="2">
        <v>44861.474999999999</v>
      </c>
      <c r="B29659" t="s">
        <v>10299</v>
      </c>
      <c r="D29659" t="s">
        <v>5012</v>
      </c>
    </row>
    <row r="29660" spans="1:4" x14ac:dyDescent="0.25">
      <c r="A29660" s="2">
        <v>44861.474999999999</v>
      </c>
      <c r="B29660" t="s">
        <v>10299</v>
      </c>
      <c r="D29660" t="s">
        <v>941</v>
      </c>
    </row>
    <row r="29661" spans="1:4" x14ac:dyDescent="0.25">
      <c r="A29661" s="2">
        <v>44861.507638888892</v>
      </c>
      <c r="B29661" t="s">
        <v>163</v>
      </c>
      <c r="C29661" t="s">
        <v>6386</v>
      </c>
    </row>
    <row r="29662" spans="1:4" x14ac:dyDescent="0.25">
      <c r="A29662" s="2">
        <v>44861.507638888892</v>
      </c>
      <c r="B29662" t="s">
        <v>163</v>
      </c>
      <c r="C29662" t="s">
        <v>6380</v>
      </c>
    </row>
    <row r="29663" spans="1:4" x14ac:dyDescent="0.25">
      <c r="A29663" s="2">
        <v>44861.507638888892</v>
      </c>
      <c r="B29663" t="s">
        <v>163</v>
      </c>
      <c r="D29663" t="s">
        <v>4993</v>
      </c>
    </row>
    <row r="29664" spans="1:4" x14ac:dyDescent="0.25">
      <c r="A29664" s="2">
        <v>44861.507638888892</v>
      </c>
      <c r="B29664" t="s">
        <v>163</v>
      </c>
      <c r="D29664" t="s">
        <v>1848</v>
      </c>
    </row>
    <row r="29665" spans="1:4" x14ac:dyDescent="0.25">
      <c r="A29665" s="2">
        <v>44861.508333333331</v>
      </c>
      <c r="B29665" t="s">
        <v>163</v>
      </c>
      <c r="C29665" t="s">
        <v>13008</v>
      </c>
    </row>
    <row r="29666" spans="1:4" x14ac:dyDescent="0.25">
      <c r="A29666" s="2">
        <v>44861.508333333331</v>
      </c>
      <c r="B29666" t="s">
        <v>163</v>
      </c>
      <c r="C29666" t="s">
        <v>13009</v>
      </c>
    </row>
    <row r="29667" spans="1:4" x14ac:dyDescent="0.25">
      <c r="A29667" s="2">
        <v>44861.508333333331</v>
      </c>
      <c r="B29667" t="s">
        <v>163</v>
      </c>
      <c r="D29667" t="s">
        <v>12743</v>
      </c>
    </row>
    <row r="29668" spans="1:4" x14ac:dyDescent="0.25">
      <c r="A29668" s="2">
        <v>44861.508333333331</v>
      </c>
      <c r="B29668" t="s">
        <v>163</v>
      </c>
      <c r="D29668" t="s">
        <v>12819</v>
      </c>
    </row>
    <row r="29669" spans="1:4" x14ac:dyDescent="0.25">
      <c r="A29669" s="2">
        <v>44861.509722222225</v>
      </c>
      <c r="B29669" t="s">
        <v>163</v>
      </c>
      <c r="C29669" t="s">
        <v>13010</v>
      </c>
    </row>
    <row r="29670" spans="1:4" x14ac:dyDescent="0.25">
      <c r="A29670" s="2">
        <v>44861.509722222225</v>
      </c>
      <c r="B29670" t="s">
        <v>163</v>
      </c>
      <c r="D29670" t="s">
        <v>12760</v>
      </c>
    </row>
    <row r="29671" spans="1:4" x14ac:dyDescent="0.25">
      <c r="A29671" s="2">
        <v>44861.513888888891</v>
      </c>
      <c r="B29671" t="s">
        <v>163</v>
      </c>
      <c r="C29671" t="s">
        <v>13011</v>
      </c>
    </row>
    <row r="29672" spans="1:4" x14ac:dyDescent="0.25">
      <c r="A29672" s="2">
        <v>44861.513888888891</v>
      </c>
      <c r="B29672" t="s">
        <v>163</v>
      </c>
      <c r="C29672" t="s">
        <v>1538</v>
      </c>
    </row>
    <row r="29673" spans="1:4" x14ac:dyDescent="0.25">
      <c r="A29673" s="2">
        <v>44861.513888888891</v>
      </c>
      <c r="B29673" t="s">
        <v>163</v>
      </c>
      <c r="C29673" t="s">
        <v>1538</v>
      </c>
    </row>
    <row r="29674" spans="1:4" x14ac:dyDescent="0.25">
      <c r="A29674" s="2">
        <v>44861.513888888891</v>
      </c>
      <c r="B29674" t="s">
        <v>163</v>
      </c>
      <c r="D29674" t="s">
        <v>12742</v>
      </c>
    </row>
    <row r="29675" spans="1:4" x14ac:dyDescent="0.25">
      <c r="A29675" s="2">
        <v>44861.513888888891</v>
      </c>
      <c r="B29675" t="s">
        <v>163</v>
      </c>
      <c r="D29675" t="s">
        <v>1851</v>
      </c>
    </row>
    <row r="29676" spans="1:4" x14ac:dyDescent="0.25">
      <c r="A29676" s="2">
        <v>44861.513888888891</v>
      </c>
      <c r="B29676" t="s">
        <v>163</v>
      </c>
      <c r="D29676" t="s">
        <v>5040</v>
      </c>
    </row>
    <row r="29677" spans="1:4" x14ac:dyDescent="0.25">
      <c r="A29677" s="2">
        <v>44861.51458333333</v>
      </c>
      <c r="B29677" t="s">
        <v>163</v>
      </c>
      <c r="C29677" t="s">
        <v>13012</v>
      </c>
    </row>
    <row r="29678" spans="1:4" x14ac:dyDescent="0.25">
      <c r="A29678" s="2">
        <v>44861.51458333333</v>
      </c>
      <c r="B29678" t="s">
        <v>163</v>
      </c>
      <c r="C29678" t="s">
        <v>6386</v>
      </c>
    </row>
    <row r="29679" spans="1:4" x14ac:dyDescent="0.25">
      <c r="A29679" s="2">
        <v>44861.51458333333</v>
      </c>
      <c r="B29679" t="s">
        <v>163</v>
      </c>
      <c r="D29679" t="s">
        <v>12739</v>
      </c>
    </row>
    <row r="29680" spans="1:4" x14ac:dyDescent="0.25">
      <c r="A29680" s="2">
        <v>44861.51458333333</v>
      </c>
      <c r="B29680" t="s">
        <v>163</v>
      </c>
      <c r="D29680" t="s">
        <v>1861</v>
      </c>
    </row>
    <row r="29681" spans="1:4" x14ac:dyDescent="0.25">
      <c r="A29681" s="2">
        <v>44861.57916666667</v>
      </c>
      <c r="B29681" t="s">
        <v>1087</v>
      </c>
      <c r="C29681" t="s">
        <v>7606</v>
      </c>
    </row>
    <row r="29682" spans="1:4" x14ac:dyDescent="0.25">
      <c r="A29682" s="2">
        <v>44861.57916666667</v>
      </c>
      <c r="B29682" t="s">
        <v>1087</v>
      </c>
      <c r="D29682" t="s">
        <v>11085</v>
      </c>
    </row>
    <row r="29683" spans="1:4" x14ac:dyDescent="0.25">
      <c r="A29683" s="2">
        <v>44861.580555555556</v>
      </c>
      <c r="B29683" t="s">
        <v>1087</v>
      </c>
      <c r="C29683" t="s">
        <v>14765</v>
      </c>
    </row>
    <row r="29684" spans="1:4" x14ac:dyDescent="0.25">
      <c r="A29684" s="2">
        <v>44861.580555555556</v>
      </c>
      <c r="B29684" t="s">
        <v>1087</v>
      </c>
      <c r="D29684" t="s">
        <v>12739</v>
      </c>
    </row>
    <row r="29685" spans="1:4" x14ac:dyDescent="0.25">
      <c r="A29685" s="2">
        <v>44861.581250000003</v>
      </c>
      <c r="B29685" t="s">
        <v>1087</v>
      </c>
      <c r="C29685" t="s">
        <v>14766</v>
      </c>
    </row>
    <row r="29686" spans="1:4" x14ac:dyDescent="0.25">
      <c r="A29686" s="2">
        <v>44861.581250000003</v>
      </c>
      <c r="B29686" t="s">
        <v>1087</v>
      </c>
      <c r="C29686" t="s">
        <v>14767</v>
      </c>
    </row>
    <row r="29687" spans="1:4" x14ac:dyDescent="0.25">
      <c r="A29687" s="2">
        <v>44861.581250000003</v>
      </c>
      <c r="B29687" t="s">
        <v>1087</v>
      </c>
      <c r="D29687" t="s">
        <v>12760</v>
      </c>
    </row>
    <row r="29688" spans="1:4" x14ac:dyDescent="0.25">
      <c r="A29688" s="2">
        <v>44861.581250000003</v>
      </c>
      <c r="B29688" t="s">
        <v>1087</v>
      </c>
      <c r="D29688" t="s">
        <v>12819</v>
      </c>
    </row>
    <row r="29689" spans="1:4" x14ac:dyDescent="0.25">
      <c r="A29689" s="2">
        <v>44861.581944444442</v>
      </c>
      <c r="B29689" t="s">
        <v>1087</v>
      </c>
      <c r="C29689" t="s">
        <v>14768</v>
      </c>
    </row>
    <row r="29690" spans="1:4" x14ac:dyDescent="0.25">
      <c r="A29690" s="2">
        <v>44861.581944444442</v>
      </c>
      <c r="B29690" t="s">
        <v>1087</v>
      </c>
      <c r="D29690" t="s">
        <v>1877</v>
      </c>
    </row>
    <row r="29691" spans="1:4" x14ac:dyDescent="0.25">
      <c r="A29691" s="2">
        <v>44861.582638888889</v>
      </c>
      <c r="B29691" t="s">
        <v>1087</v>
      </c>
      <c r="C29691" t="s">
        <v>14769</v>
      </c>
    </row>
    <row r="29692" spans="1:4" x14ac:dyDescent="0.25">
      <c r="A29692" s="2">
        <v>44861.582638888889</v>
      </c>
      <c r="B29692" t="s">
        <v>1087</v>
      </c>
      <c r="D29692" t="s">
        <v>1852</v>
      </c>
    </row>
    <row r="29693" spans="1:4" x14ac:dyDescent="0.25">
      <c r="A29693" s="2">
        <v>44861.584027777775</v>
      </c>
      <c r="B29693" t="s">
        <v>1087</v>
      </c>
      <c r="C29693" t="s">
        <v>14770</v>
      </c>
    </row>
    <row r="29694" spans="1:4" x14ac:dyDescent="0.25">
      <c r="A29694" s="2">
        <v>44861.584027777775</v>
      </c>
      <c r="B29694" t="s">
        <v>1087</v>
      </c>
      <c r="D29694" t="s">
        <v>12743</v>
      </c>
    </row>
    <row r="29695" spans="1:4" x14ac:dyDescent="0.25">
      <c r="A29695" s="2">
        <v>44861.585416666669</v>
      </c>
      <c r="B29695" t="s">
        <v>1087</v>
      </c>
      <c r="C29695" t="s">
        <v>14771</v>
      </c>
    </row>
    <row r="29696" spans="1:4" x14ac:dyDescent="0.25">
      <c r="A29696" s="2">
        <v>44861.585416666669</v>
      </c>
      <c r="B29696" t="s">
        <v>1087</v>
      </c>
      <c r="D29696" t="s">
        <v>12819</v>
      </c>
    </row>
    <row r="29697" spans="1:4" x14ac:dyDescent="0.25">
      <c r="A29697" s="2">
        <v>44861.586111111108</v>
      </c>
      <c r="B29697" t="s">
        <v>1087</v>
      </c>
      <c r="C29697" t="s">
        <v>14772</v>
      </c>
    </row>
    <row r="29698" spans="1:4" x14ac:dyDescent="0.25">
      <c r="A29698" s="2">
        <v>44861.586111111108</v>
      </c>
      <c r="B29698" t="s">
        <v>1087</v>
      </c>
      <c r="D29698" t="s">
        <v>856</v>
      </c>
    </row>
    <row r="29699" spans="1:4" x14ac:dyDescent="0.25">
      <c r="A29699" s="2">
        <v>44861.586805555555</v>
      </c>
      <c r="B29699" t="s">
        <v>1087</v>
      </c>
      <c r="C29699" t="s">
        <v>14773</v>
      </c>
    </row>
    <row r="29700" spans="1:4" x14ac:dyDescent="0.25">
      <c r="A29700" s="2">
        <v>44861.586805555555</v>
      </c>
      <c r="B29700" t="s">
        <v>1087</v>
      </c>
      <c r="C29700" t="s">
        <v>14774</v>
      </c>
    </row>
    <row r="29701" spans="1:4" x14ac:dyDescent="0.25">
      <c r="A29701" s="2">
        <v>44861.586805555555</v>
      </c>
      <c r="B29701" t="s">
        <v>1087</v>
      </c>
      <c r="D29701" t="s">
        <v>827</v>
      </c>
    </row>
    <row r="29702" spans="1:4" x14ac:dyDescent="0.25">
      <c r="A29702" s="2">
        <v>44861.586805555555</v>
      </c>
      <c r="B29702" t="s">
        <v>1087</v>
      </c>
      <c r="D29702" t="s">
        <v>825</v>
      </c>
    </row>
    <row r="29703" spans="1:4" x14ac:dyDescent="0.25">
      <c r="A29703" s="2">
        <v>44861.587500000001</v>
      </c>
      <c r="B29703" t="s">
        <v>1087</v>
      </c>
      <c r="C29703" t="s">
        <v>14775</v>
      </c>
    </row>
    <row r="29704" spans="1:4" x14ac:dyDescent="0.25">
      <c r="A29704" s="2">
        <v>44861.587500000001</v>
      </c>
      <c r="B29704" t="s">
        <v>1087</v>
      </c>
      <c r="C29704" t="s">
        <v>14776</v>
      </c>
    </row>
    <row r="29705" spans="1:4" x14ac:dyDescent="0.25">
      <c r="A29705" s="2">
        <v>44861.587500000001</v>
      </c>
      <c r="B29705" t="s">
        <v>1087</v>
      </c>
      <c r="D29705" t="s">
        <v>826</v>
      </c>
    </row>
    <row r="29706" spans="1:4" x14ac:dyDescent="0.25">
      <c r="A29706" s="2">
        <v>44861.587500000001</v>
      </c>
      <c r="B29706" t="s">
        <v>1087</v>
      </c>
      <c r="D29706" t="s">
        <v>852</v>
      </c>
    </row>
    <row r="29707" spans="1:4" x14ac:dyDescent="0.25">
      <c r="A29707" s="2">
        <v>44861.588194444441</v>
      </c>
      <c r="B29707" t="s">
        <v>1087</v>
      </c>
      <c r="C29707" t="s">
        <v>14777</v>
      </c>
    </row>
    <row r="29708" spans="1:4" x14ac:dyDescent="0.25">
      <c r="A29708" s="2">
        <v>44861.588194444441</v>
      </c>
      <c r="B29708" t="s">
        <v>1087</v>
      </c>
      <c r="D29708" t="s">
        <v>973</v>
      </c>
    </row>
    <row r="29709" spans="1:4" x14ac:dyDescent="0.25">
      <c r="A29709" s="2">
        <v>44861.593055555553</v>
      </c>
      <c r="B29709" t="s">
        <v>1087</v>
      </c>
      <c r="C29709" t="s">
        <v>14778</v>
      </c>
    </row>
    <row r="29710" spans="1:4" x14ac:dyDescent="0.25">
      <c r="A29710" s="2">
        <v>44861.593055555553</v>
      </c>
      <c r="B29710" t="s">
        <v>1087</v>
      </c>
      <c r="D29710" t="s">
        <v>844</v>
      </c>
    </row>
    <row r="29711" spans="1:4" x14ac:dyDescent="0.25">
      <c r="A29711" s="2">
        <v>44861.59375</v>
      </c>
      <c r="B29711" t="s">
        <v>1087</v>
      </c>
      <c r="C29711" t="s">
        <v>14779</v>
      </c>
    </row>
    <row r="29712" spans="1:4" x14ac:dyDescent="0.25">
      <c r="A29712" s="2">
        <v>44861.59375</v>
      </c>
      <c r="B29712" t="s">
        <v>1087</v>
      </c>
      <c r="C29712" t="s">
        <v>14780</v>
      </c>
    </row>
    <row r="29713" spans="1:4" x14ac:dyDescent="0.25">
      <c r="A29713" s="2">
        <v>44861.59375</v>
      </c>
      <c r="B29713" t="s">
        <v>1087</v>
      </c>
      <c r="D29713" t="s">
        <v>976</v>
      </c>
    </row>
    <row r="29714" spans="1:4" x14ac:dyDescent="0.25">
      <c r="A29714" s="2">
        <v>44861.59375</v>
      </c>
      <c r="B29714" t="s">
        <v>1087</v>
      </c>
      <c r="D29714" t="s">
        <v>828</v>
      </c>
    </row>
    <row r="29715" spans="1:4" x14ac:dyDescent="0.25">
      <c r="A29715" s="2">
        <v>44861.595138888886</v>
      </c>
      <c r="B29715" t="s">
        <v>1087</v>
      </c>
      <c r="C29715" t="s">
        <v>1249</v>
      </c>
    </row>
    <row r="29716" spans="1:4" x14ac:dyDescent="0.25">
      <c r="A29716" s="2">
        <v>44861.595138888886</v>
      </c>
      <c r="B29716" t="s">
        <v>1087</v>
      </c>
      <c r="C29716" t="s">
        <v>7858</v>
      </c>
    </row>
    <row r="29717" spans="1:4" x14ac:dyDescent="0.25">
      <c r="A29717" s="2">
        <v>44861.595138888886</v>
      </c>
      <c r="B29717" t="s">
        <v>1087</v>
      </c>
      <c r="D29717" t="s">
        <v>971</v>
      </c>
    </row>
    <row r="29718" spans="1:4" x14ac:dyDescent="0.25">
      <c r="A29718" s="2">
        <v>44861.595138888886</v>
      </c>
      <c r="B29718" t="s">
        <v>1087</v>
      </c>
      <c r="D29718" t="s">
        <v>842</v>
      </c>
    </row>
    <row r="29719" spans="1:4" x14ac:dyDescent="0.25">
      <c r="A29719" s="2">
        <v>44861.695833333331</v>
      </c>
      <c r="B29719" t="s">
        <v>10304</v>
      </c>
      <c r="C29719" t="s">
        <v>14989</v>
      </c>
    </row>
    <row r="29720" spans="1:4" x14ac:dyDescent="0.25">
      <c r="A29720" s="2">
        <v>44861.695833333331</v>
      </c>
      <c r="B29720" t="s">
        <v>10304</v>
      </c>
      <c r="D29720" t="s">
        <v>5063</v>
      </c>
    </row>
    <row r="29721" spans="1:4" x14ac:dyDescent="0.25">
      <c r="A29721" s="2">
        <v>44861.696527777778</v>
      </c>
      <c r="B29721" t="s">
        <v>10304</v>
      </c>
      <c r="C29721" t="s">
        <v>14990</v>
      </c>
    </row>
    <row r="29722" spans="1:4" x14ac:dyDescent="0.25">
      <c r="A29722" s="2">
        <v>44861.696527777778</v>
      </c>
      <c r="B29722" t="s">
        <v>10304</v>
      </c>
      <c r="D29722" t="s">
        <v>12739</v>
      </c>
    </row>
    <row r="29723" spans="1:4" x14ac:dyDescent="0.25">
      <c r="A29723" s="2">
        <v>44861.697222222225</v>
      </c>
      <c r="B29723" t="s">
        <v>10304</v>
      </c>
      <c r="C29723" t="s">
        <v>14991</v>
      </c>
    </row>
    <row r="29724" spans="1:4" x14ac:dyDescent="0.25">
      <c r="A29724" s="2">
        <v>44861.697222222225</v>
      </c>
      <c r="B29724" t="s">
        <v>10304</v>
      </c>
      <c r="D29724" t="s">
        <v>12760</v>
      </c>
    </row>
    <row r="29725" spans="1:4" x14ac:dyDescent="0.25">
      <c r="A29725" s="2">
        <v>44861.697916666664</v>
      </c>
      <c r="B29725" t="s">
        <v>10304</v>
      </c>
      <c r="C29725" t="s">
        <v>14992</v>
      </c>
    </row>
    <row r="29726" spans="1:4" x14ac:dyDescent="0.25">
      <c r="A29726" s="2">
        <v>44861.697916666664</v>
      </c>
      <c r="B29726" t="s">
        <v>10304</v>
      </c>
      <c r="D29726" t="s">
        <v>12819</v>
      </c>
    </row>
    <row r="29727" spans="1:4" x14ac:dyDescent="0.25">
      <c r="A29727" s="2">
        <v>44861.698611111111</v>
      </c>
      <c r="B29727" t="s">
        <v>10304</v>
      </c>
      <c r="C29727" t="s">
        <v>14993</v>
      </c>
    </row>
    <row r="29728" spans="1:4" x14ac:dyDescent="0.25">
      <c r="A29728" s="2">
        <v>44861.698611111111</v>
      </c>
      <c r="B29728" t="s">
        <v>10304</v>
      </c>
      <c r="C29728" t="s">
        <v>14994</v>
      </c>
    </row>
    <row r="29729" spans="1:4" x14ac:dyDescent="0.25">
      <c r="A29729" s="2">
        <v>44861.698611111111</v>
      </c>
      <c r="B29729" t="s">
        <v>10304</v>
      </c>
      <c r="D29729" t="s">
        <v>12743</v>
      </c>
    </row>
    <row r="29730" spans="1:4" x14ac:dyDescent="0.25">
      <c r="A29730" s="2">
        <v>44861.698611111111</v>
      </c>
      <c r="B29730" t="s">
        <v>10304</v>
      </c>
      <c r="D29730" t="s">
        <v>12742</v>
      </c>
    </row>
    <row r="29731" spans="1:4" x14ac:dyDescent="0.25">
      <c r="A29731" s="2">
        <v>44861.699305555558</v>
      </c>
      <c r="B29731" t="s">
        <v>10304</v>
      </c>
      <c r="C29731" t="s">
        <v>14995</v>
      </c>
    </row>
    <row r="29732" spans="1:4" x14ac:dyDescent="0.25">
      <c r="A29732" s="2">
        <v>44861.699305555558</v>
      </c>
      <c r="B29732" t="s">
        <v>10304</v>
      </c>
      <c r="D29732" t="s">
        <v>1897</v>
      </c>
    </row>
    <row r="29733" spans="1:4" x14ac:dyDescent="0.25">
      <c r="A29733" s="2">
        <v>44861.7</v>
      </c>
      <c r="B29733" t="s">
        <v>10304</v>
      </c>
      <c r="C29733" t="s">
        <v>14996</v>
      </c>
    </row>
    <row r="29734" spans="1:4" x14ac:dyDescent="0.25">
      <c r="A29734" s="2">
        <v>44861.7</v>
      </c>
      <c r="B29734" t="s">
        <v>10304</v>
      </c>
      <c r="D29734" t="s">
        <v>1135</v>
      </c>
    </row>
    <row r="29735" spans="1:4" x14ac:dyDescent="0.25">
      <c r="A29735" s="2">
        <v>44861.700694444444</v>
      </c>
      <c r="B29735" t="s">
        <v>10304</v>
      </c>
      <c r="C29735" t="s">
        <v>14997</v>
      </c>
    </row>
    <row r="29736" spans="1:4" x14ac:dyDescent="0.25">
      <c r="A29736" s="2">
        <v>44861.700694444444</v>
      </c>
      <c r="B29736" t="s">
        <v>10304</v>
      </c>
      <c r="D29736" t="s">
        <v>852</v>
      </c>
    </row>
    <row r="29737" spans="1:4" x14ac:dyDescent="0.25">
      <c r="A29737" s="2">
        <v>44861.701388888891</v>
      </c>
      <c r="B29737" t="s">
        <v>10304</v>
      </c>
      <c r="C29737" t="s">
        <v>14998</v>
      </c>
    </row>
    <row r="29738" spans="1:4" x14ac:dyDescent="0.25">
      <c r="A29738" s="2">
        <v>44861.701388888891</v>
      </c>
      <c r="B29738" t="s">
        <v>10304</v>
      </c>
      <c r="C29738" t="s">
        <v>14999</v>
      </c>
    </row>
    <row r="29739" spans="1:4" x14ac:dyDescent="0.25">
      <c r="A29739" s="2">
        <v>44861.701388888891</v>
      </c>
      <c r="B29739" t="s">
        <v>10304</v>
      </c>
      <c r="C29739" t="s">
        <v>15000</v>
      </c>
    </row>
    <row r="29740" spans="1:4" x14ac:dyDescent="0.25">
      <c r="A29740" s="2">
        <v>44861.701388888891</v>
      </c>
      <c r="B29740" t="s">
        <v>10304</v>
      </c>
      <c r="D29740" t="s">
        <v>1855</v>
      </c>
    </row>
    <row r="29741" spans="1:4" x14ac:dyDescent="0.25">
      <c r="A29741" s="2">
        <v>44861.701388888891</v>
      </c>
      <c r="B29741" t="s">
        <v>10304</v>
      </c>
      <c r="D29741" t="s">
        <v>834</v>
      </c>
    </row>
    <row r="29742" spans="1:4" x14ac:dyDescent="0.25">
      <c r="A29742" s="2">
        <v>44861.701388888891</v>
      </c>
      <c r="B29742" t="s">
        <v>10304</v>
      </c>
      <c r="D29742" t="s">
        <v>903</v>
      </c>
    </row>
    <row r="29743" spans="1:4" x14ac:dyDescent="0.25">
      <c r="A29743" s="2">
        <v>44861.70208333333</v>
      </c>
      <c r="B29743" t="s">
        <v>10304</v>
      </c>
      <c r="C29743" t="s">
        <v>15001</v>
      </c>
    </row>
    <row r="29744" spans="1:4" x14ac:dyDescent="0.25">
      <c r="A29744" s="2">
        <v>44861.70208333333</v>
      </c>
      <c r="B29744" t="s">
        <v>10304</v>
      </c>
      <c r="D29744" t="s">
        <v>904</v>
      </c>
    </row>
    <row r="29745" spans="1:4" x14ac:dyDescent="0.25">
      <c r="A29745" s="2">
        <v>44861.702777777777</v>
      </c>
      <c r="B29745" t="s">
        <v>10304</v>
      </c>
      <c r="C29745" t="s">
        <v>15002</v>
      </c>
    </row>
    <row r="29746" spans="1:4" x14ac:dyDescent="0.25">
      <c r="A29746" s="2">
        <v>44861.702777777777</v>
      </c>
      <c r="B29746" t="s">
        <v>10304</v>
      </c>
      <c r="C29746" t="s">
        <v>15003</v>
      </c>
    </row>
    <row r="29747" spans="1:4" x14ac:dyDescent="0.25">
      <c r="A29747" s="2">
        <v>44861.702777777777</v>
      </c>
      <c r="B29747" t="s">
        <v>10304</v>
      </c>
      <c r="C29747" t="s">
        <v>15004</v>
      </c>
    </row>
    <row r="29748" spans="1:4" x14ac:dyDescent="0.25">
      <c r="A29748" s="2">
        <v>44861.702777777777</v>
      </c>
      <c r="B29748" t="s">
        <v>10304</v>
      </c>
      <c r="D29748" t="s">
        <v>850</v>
      </c>
    </row>
    <row r="29749" spans="1:4" x14ac:dyDescent="0.25">
      <c r="A29749" s="2">
        <v>44861.702777777777</v>
      </c>
      <c r="B29749" t="s">
        <v>10304</v>
      </c>
      <c r="D29749" t="s">
        <v>846</v>
      </c>
    </row>
    <row r="29750" spans="1:4" x14ac:dyDescent="0.25">
      <c r="A29750" s="2">
        <v>44861.702777777777</v>
      </c>
      <c r="B29750" t="s">
        <v>10304</v>
      </c>
      <c r="D29750" t="s">
        <v>13930</v>
      </c>
    </row>
    <row r="29751" spans="1:4" x14ac:dyDescent="0.25">
      <c r="A29751" s="2">
        <v>44861.722916666666</v>
      </c>
      <c r="B29751" t="s">
        <v>10301</v>
      </c>
      <c r="C29751" t="s">
        <v>1249</v>
      </c>
    </row>
    <row r="29752" spans="1:4" x14ac:dyDescent="0.25">
      <c r="A29752" s="2">
        <v>44861.722916666666</v>
      </c>
      <c r="B29752" t="s">
        <v>10301</v>
      </c>
      <c r="C29752" t="s">
        <v>1249</v>
      </c>
    </row>
    <row r="29753" spans="1:4" x14ac:dyDescent="0.25">
      <c r="A29753" s="2">
        <v>44861.722916666666</v>
      </c>
      <c r="B29753" t="s">
        <v>10301</v>
      </c>
      <c r="D29753" t="s">
        <v>5047</v>
      </c>
    </row>
    <row r="29754" spans="1:4" x14ac:dyDescent="0.25">
      <c r="A29754" s="2">
        <v>44861.722916666666</v>
      </c>
      <c r="B29754" t="s">
        <v>10301</v>
      </c>
      <c r="D29754" t="s">
        <v>1848</v>
      </c>
    </row>
    <row r="29755" spans="1:4" x14ac:dyDescent="0.25">
      <c r="A29755" s="2">
        <v>44861.723611111112</v>
      </c>
      <c r="B29755" t="s">
        <v>10301</v>
      </c>
      <c r="C29755" t="s">
        <v>14234</v>
      </c>
    </row>
    <row r="29756" spans="1:4" x14ac:dyDescent="0.25">
      <c r="A29756" s="2">
        <v>44861.723611111112</v>
      </c>
      <c r="B29756" t="s">
        <v>10301</v>
      </c>
      <c r="D29756" t="s">
        <v>12739</v>
      </c>
    </row>
    <row r="29757" spans="1:4" x14ac:dyDescent="0.25">
      <c r="A29757" s="2">
        <v>44861.724305555559</v>
      </c>
      <c r="B29757" t="s">
        <v>10301</v>
      </c>
      <c r="C29757" t="s">
        <v>1249</v>
      </c>
    </row>
    <row r="29758" spans="1:4" x14ac:dyDescent="0.25">
      <c r="A29758" s="2">
        <v>44861.724305555559</v>
      </c>
      <c r="B29758" t="s">
        <v>10301</v>
      </c>
      <c r="C29758" t="s">
        <v>6200</v>
      </c>
    </row>
    <row r="29759" spans="1:4" x14ac:dyDescent="0.25">
      <c r="A29759" s="2">
        <v>44861.724305555559</v>
      </c>
      <c r="B29759" t="s">
        <v>10301</v>
      </c>
      <c r="D29759" t="s">
        <v>1850</v>
      </c>
    </row>
    <row r="29760" spans="1:4" x14ac:dyDescent="0.25">
      <c r="A29760" s="2">
        <v>44861.724305555559</v>
      </c>
      <c r="B29760" t="s">
        <v>10301</v>
      </c>
      <c r="D29760" t="s">
        <v>12743</v>
      </c>
    </row>
    <row r="29761" spans="1:4" x14ac:dyDescent="0.25">
      <c r="A29761" s="2">
        <v>44861.726388888892</v>
      </c>
      <c r="B29761" t="s">
        <v>10301</v>
      </c>
      <c r="C29761" t="s">
        <v>14235</v>
      </c>
    </row>
    <row r="29762" spans="1:4" x14ac:dyDescent="0.25">
      <c r="A29762" s="2">
        <v>44861.726388888892</v>
      </c>
      <c r="B29762" t="s">
        <v>10301</v>
      </c>
      <c r="C29762" t="s">
        <v>7936</v>
      </c>
    </row>
    <row r="29763" spans="1:4" x14ac:dyDescent="0.25">
      <c r="A29763" s="2">
        <v>44861.726388888892</v>
      </c>
      <c r="B29763" t="s">
        <v>10301</v>
      </c>
      <c r="D29763" t="s">
        <v>12742</v>
      </c>
    </row>
    <row r="29764" spans="1:4" x14ac:dyDescent="0.25">
      <c r="A29764" s="2">
        <v>44861.726388888892</v>
      </c>
      <c r="B29764" t="s">
        <v>10301</v>
      </c>
      <c r="D29764" t="s">
        <v>12760</v>
      </c>
    </row>
    <row r="29765" spans="1:4" x14ac:dyDescent="0.25">
      <c r="A29765" s="2">
        <v>44861.87777777778</v>
      </c>
      <c r="B29765" t="s">
        <v>10296</v>
      </c>
      <c r="C29765" t="s">
        <v>14642</v>
      </c>
    </row>
    <row r="29766" spans="1:4" x14ac:dyDescent="0.25">
      <c r="A29766" s="2">
        <v>44861.87777777778</v>
      </c>
      <c r="B29766" t="s">
        <v>10296</v>
      </c>
      <c r="D29766" t="s">
        <v>4988</v>
      </c>
    </row>
    <row r="29767" spans="1:4" x14ac:dyDescent="0.25">
      <c r="A29767" s="2">
        <v>44861.879166666666</v>
      </c>
      <c r="B29767" t="s">
        <v>10296</v>
      </c>
      <c r="C29767" t="s">
        <v>12663</v>
      </c>
    </row>
    <row r="29768" spans="1:4" x14ac:dyDescent="0.25">
      <c r="A29768" s="2">
        <v>44861.879166666666</v>
      </c>
      <c r="B29768" t="s">
        <v>10296</v>
      </c>
      <c r="D29768" t="s">
        <v>12760</v>
      </c>
    </row>
    <row r="29769" spans="1:4" x14ac:dyDescent="0.25">
      <c r="A29769" s="2">
        <v>44861.915972222225</v>
      </c>
      <c r="B29769" t="s">
        <v>966</v>
      </c>
      <c r="C29769" t="s">
        <v>14485</v>
      </c>
    </row>
    <row r="29770" spans="1:4" x14ac:dyDescent="0.25">
      <c r="A29770" s="2">
        <v>44861.915972222225</v>
      </c>
      <c r="B29770" t="s">
        <v>966</v>
      </c>
      <c r="D29770" t="s">
        <v>5060</v>
      </c>
    </row>
    <row r="29771" spans="1:4" x14ac:dyDescent="0.25">
      <c r="A29771" s="2">
        <v>44861.916666666664</v>
      </c>
      <c r="B29771" t="s">
        <v>966</v>
      </c>
      <c r="C29771" t="s">
        <v>14486</v>
      </c>
    </row>
    <row r="29772" spans="1:4" x14ac:dyDescent="0.25">
      <c r="A29772" s="2">
        <v>44861.916666666664</v>
      </c>
      <c r="B29772" t="s">
        <v>966</v>
      </c>
      <c r="C29772" t="s">
        <v>14487</v>
      </c>
    </row>
    <row r="29773" spans="1:4" x14ac:dyDescent="0.25">
      <c r="A29773" s="2">
        <v>44861.916666666664</v>
      </c>
      <c r="B29773" t="s">
        <v>966</v>
      </c>
      <c r="D29773" t="s">
        <v>12743</v>
      </c>
    </row>
    <row r="29774" spans="1:4" x14ac:dyDescent="0.25">
      <c r="A29774" s="2">
        <v>44861.916666666664</v>
      </c>
      <c r="B29774" t="s">
        <v>966</v>
      </c>
      <c r="D29774" t="s">
        <v>12742</v>
      </c>
    </row>
    <row r="29775" spans="1:4" x14ac:dyDescent="0.25">
      <c r="A29775" s="2">
        <v>44861.917361111111</v>
      </c>
      <c r="B29775" t="s">
        <v>966</v>
      </c>
      <c r="C29775" t="s">
        <v>14488</v>
      </c>
    </row>
    <row r="29776" spans="1:4" x14ac:dyDescent="0.25">
      <c r="A29776" s="2">
        <v>44861.917361111111</v>
      </c>
      <c r="B29776" t="s">
        <v>966</v>
      </c>
      <c r="D29776" t="s">
        <v>12739</v>
      </c>
    </row>
    <row r="29777" spans="1:4" x14ac:dyDescent="0.25">
      <c r="A29777" s="2">
        <v>44861.918055555558</v>
      </c>
      <c r="B29777" t="s">
        <v>966</v>
      </c>
      <c r="C29777" t="s">
        <v>14489</v>
      </c>
    </row>
    <row r="29778" spans="1:4" x14ac:dyDescent="0.25">
      <c r="A29778" s="2">
        <v>44861.918055555558</v>
      </c>
      <c r="B29778" t="s">
        <v>966</v>
      </c>
      <c r="D29778" t="s">
        <v>1918</v>
      </c>
    </row>
    <row r="29779" spans="1:4" x14ac:dyDescent="0.25">
      <c r="A29779" s="2">
        <v>44861.918749999997</v>
      </c>
      <c r="B29779" t="s">
        <v>966</v>
      </c>
      <c r="C29779" t="s">
        <v>14490</v>
      </c>
    </row>
    <row r="29780" spans="1:4" x14ac:dyDescent="0.25">
      <c r="A29780" s="2">
        <v>44861.918749999997</v>
      </c>
      <c r="B29780" t="s">
        <v>966</v>
      </c>
      <c r="D29780" t="s">
        <v>12760</v>
      </c>
    </row>
    <row r="29781" spans="1:4" x14ac:dyDescent="0.25">
      <c r="A29781" s="2">
        <v>44861.919444444444</v>
      </c>
      <c r="B29781" t="s">
        <v>966</v>
      </c>
      <c r="C29781" t="s">
        <v>14491</v>
      </c>
    </row>
    <row r="29782" spans="1:4" x14ac:dyDescent="0.25">
      <c r="A29782" s="2">
        <v>44861.919444444444</v>
      </c>
      <c r="B29782" t="s">
        <v>966</v>
      </c>
      <c r="C29782" t="s">
        <v>14492</v>
      </c>
    </row>
    <row r="29783" spans="1:4" x14ac:dyDescent="0.25">
      <c r="A29783" s="2">
        <v>44861.919444444444</v>
      </c>
      <c r="B29783" t="s">
        <v>966</v>
      </c>
      <c r="C29783" t="s">
        <v>14493</v>
      </c>
    </row>
    <row r="29784" spans="1:4" x14ac:dyDescent="0.25">
      <c r="A29784" s="2">
        <v>44861.919444444444</v>
      </c>
      <c r="B29784" t="s">
        <v>966</v>
      </c>
      <c r="D29784" t="s">
        <v>12742</v>
      </c>
    </row>
    <row r="29785" spans="1:4" x14ac:dyDescent="0.25">
      <c r="A29785" s="2">
        <v>44861.919444444444</v>
      </c>
      <c r="B29785" t="s">
        <v>966</v>
      </c>
      <c r="D29785" t="s">
        <v>872</v>
      </c>
    </row>
    <row r="29786" spans="1:4" x14ac:dyDescent="0.25">
      <c r="A29786" s="2">
        <v>44861.919444444444</v>
      </c>
      <c r="B29786" t="s">
        <v>966</v>
      </c>
      <c r="D29786" t="s">
        <v>868</v>
      </c>
    </row>
    <row r="29787" spans="1:4" x14ac:dyDescent="0.25">
      <c r="A29787" s="2">
        <v>44861.920138888891</v>
      </c>
      <c r="B29787" t="s">
        <v>966</v>
      </c>
      <c r="C29787" t="s">
        <v>14494</v>
      </c>
    </row>
    <row r="29788" spans="1:4" x14ac:dyDescent="0.25">
      <c r="A29788" s="2">
        <v>44861.920138888891</v>
      </c>
      <c r="B29788" t="s">
        <v>966</v>
      </c>
      <c r="C29788" t="s">
        <v>14495</v>
      </c>
    </row>
    <row r="29789" spans="1:4" x14ac:dyDescent="0.25">
      <c r="A29789" s="2">
        <v>44861.920138888891</v>
      </c>
      <c r="B29789" t="s">
        <v>966</v>
      </c>
      <c r="D29789" t="s">
        <v>825</v>
      </c>
    </row>
    <row r="29790" spans="1:4" x14ac:dyDescent="0.25">
      <c r="A29790" s="2">
        <v>44861.920138888891</v>
      </c>
      <c r="B29790" t="s">
        <v>966</v>
      </c>
      <c r="D29790" t="s">
        <v>853</v>
      </c>
    </row>
    <row r="29791" spans="1:4" x14ac:dyDescent="0.25">
      <c r="A29791" s="2">
        <v>44861.92083333333</v>
      </c>
      <c r="B29791" t="s">
        <v>966</v>
      </c>
      <c r="C29791" t="s">
        <v>14496</v>
      </c>
    </row>
    <row r="29792" spans="1:4" x14ac:dyDescent="0.25">
      <c r="A29792" s="2">
        <v>44861.92083333333</v>
      </c>
      <c r="B29792" t="s">
        <v>966</v>
      </c>
      <c r="D29792" t="s">
        <v>12955</v>
      </c>
    </row>
    <row r="29793" spans="1:4" x14ac:dyDescent="0.25">
      <c r="A29793" s="2">
        <v>44861.972916666666</v>
      </c>
      <c r="B29793" t="s">
        <v>189</v>
      </c>
      <c r="C29793" t="s">
        <v>14619</v>
      </c>
    </row>
    <row r="29794" spans="1:4" x14ac:dyDescent="0.25">
      <c r="A29794" s="2">
        <v>44861.972916666666</v>
      </c>
      <c r="B29794" t="s">
        <v>189</v>
      </c>
      <c r="D29794" t="s">
        <v>5042</v>
      </c>
    </row>
    <row r="29795" spans="1:4" x14ac:dyDescent="0.25">
      <c r="A29795" s="2">
        <v>44861.974305555559</v>
      </c>
      <c r="B29795" t="s">
        <v>189</v>
      </c>
      <c r="C29795" t="s">
        <v>14620</v>
      </c>
    </row>
    <row r="29796" spans="1:4" x14ac:dyDescent="0.25">
      <c r="A29796" s="2">
        <v>44861.974305555559</v>
      </c>
      <c r="B29796" t="s">
        <v>189</v>
      </c>
      <c r="D29796" t="s">
        <v>12760</v>
      </c>
    </row>
    <row r="29797" spans="1:4" x14ac:dyDescent="0.25">
      <c r="A29797" s="2">
        <v>44861.976388888892</v>
      </c>
      <c r="B29797" t="s">
        <v>189</v>
      </c>
      <c r="C29797" t="s">
        <v>14621</v>
      </c>
    </row>
    <row r="29798" spans="1:4" x14ac:dyDescent="0.25">
      <c r="A29798" s="2">
        <v>44861.976388888892</v>
      </c>
      <c r="B29798" t="s">
        <v>189</v>
      </c>
      <c r="C29798" t="s">
        <v>13308</v>
      </c>
    </row>
    <row r="29799" spans="1:4" x14ac:dyDescent="0.25">
      <c r="A29799" s="2">
        <v>44861.976388888892</v>
      </c>
      <c r="B29799" t="s">
        <v>189</v>
      </c>
      <c r="D29799" t="s">
        <v>12742</v>
      </c>
    </row>
    <row r="29800" spans="1:4" x14ac:dyDescent="0.25">
      <c r="A29800" s="2">
        <v>44861.976388888892</v>
      </c>
      <c r="B29800" t="s">
        <v>189</v>
      </c>
      <c r="D29800" t="s">
        <v>1873</v>
      </c>
    </row>
    <row r="29801" spans="1:4" x14ac:dyDescent="0.25">
      <c r="A29801" s="2">
        <v>44861.977083333331</v>
      </c>
      <c r="B29801" t="s">
        <v>189</v>
      </c>
      <c r="C29801" t="s">
        <v>14622</v>
      </c>
    </row>
    <row r="29802" spans="1:4" x14ac:dyDescent="0.25">
      <c r="A29802" s="2">
        <v>44861.977083333331</v>
      </c>
      <c r="B29802" t="s">
        <v>189</v>
      </c>
      <c r="D29802" t="s">
        <v>1852</v>
      </c>
    </row>
    <row r="29803" spans="1:4" x14ac:dyDescent="0.25">
      <c r="A29803" s="2">
        <v>44861.979166666664</v>
      </c>
      <c r="B29803" t="s">
        <v>189</v>
      </c>
      <c r="C29803" t="s">
        <v>11342</v>
      </c>
    </row>
    <row r="29804" spans="1:4" x14ac:dyDescent="0.25">
      <c r="A29804" s="2">
        <v>44861.979166666664</v>
      </c>
      <c r="B29804" t="s">
        <v>189</v>
      </c>
      <c r="D29804" t="s">
        <v>5042</v>
      </c>
    </row>
    <row r="29805" spans="1:4" x14ac:dyDescent="0.25">
      <c r="A29805" s="2">
        <v>44861.979861111111</v>
      </c>
      <c r="B29805" t="s">
        <v>189</v>
      </c>
      <c r="C29805" t="s">
        <v>13763</v>
      </c>
    </row>
    <row r="29806" spans="1:4" x14ac:dyDescent="0.25">
      <c r="A29806" s="2">
        <v>44861.979861111111</v>
      </c>
      <c r="B29806" t="s">
        <v>189</v>
      </c>
      <c r="D29806" t="s">
        <v>12743</v>
      </c>
    </row>
    <row r="29807" spans="1:4" x14ac:dyDescent="0.25">
      <c r="A29807" s="2">
        <v>44861.980555555558</v>
      </c>
      <c r="B29807" t="s">
        <v>189</v>
      </c>
      <c r="C29807" t="s">
        <v>13764</v>
      </c>
    </row>
    <row r="29808" spans="1:4" x14ac:dyDescent="0.25">
      <c r="A29808" s="2">
        <v>44861.980555555558</v>
      </c>
      <c r="B29808" t="s">
        <v>189</v>
      </c>
      <c r="D29808" t="s">
        <v>12742</v>
      </c>
    </row>
    <row r="29809" spans="1:4" x14ac:dyDescent="0.25">
      <c r="A29809" s="2">
        <v>44861.981249999997</v>
      </c>
      <c r="B29809" t="s">
        <v>189</v>
      </c>
      <c r="C29809" t="s">
        <v>13765</v>
      </c>
    </row>
    <row r="29810" spans="1:4" x14ac:dyDescent="0.25">
      <c r="A29810" s="2">
        <v>44861.981249999997</v>
      </c>
      <c r="B29810" t="s">
        <v>189</v>
      </c>
      <c r="D29810" t="s">
        <v>1873</v>
      </c>
    </row>
    <row r="29811" spans="1:4" x14ac:dyDescent="0.25">
      <c r="A29811" s="2">
        <v>44861.981944444444</v>
      </c>
      <c r="B29811" t="s">
        <v>189</v>
      </c>
      <c r="C29811" t="s">
        <v>13766</v>
      </c>
    </row>
    <row r="29812" spans="1:4" x14ac:dyDescent="0.25">
      <c r="A29812" s="2">
        <v>44861.981944444444</v>
      </c>
      <c r="B29812" t="s">
        <v>189</v>
      </c>
      <c r="D29812" t="s">
        <v>12739</v>
      </c>
    </row>
    <row r="29813" spans="1:4" x14ac:dyDescent="0.25">
      <c r="A29813" s="2">
        <v>44861.982638888891</v>
      </c>
      <c r="B29813" t="s">
        <v>189</v>
      </c>
      <c r="C29813" t="s">
        <v>13767</v>
      </c>
    </row>
    <row r="29814" spans="1:4" x14ac:dyDescent="0.25">
      <c r="A29814" s="2">
        <v>44861.982638888891</v>
      </c>
      <c r="B29814" t="s">
        <v>189</v>
      </c>
      <c r="D29814" t="s">
        <v>12760</v>
      </c>
    </row>
    <row r="29815" spans="1:4" x14ac:dyDescent="0.25">
      <c r="A29815" s="2">
        <v>44861.984027777777</v>
      </c>
      <c r="B29815" t="s">
        <v>189</v>
      </c>
      <c r="C29815" t="s">
        <v>13768</v>
      </c>
    </row>
    <row r="29816" spans="1:4" x14ac:dyDescent="0.25">
      <c r="A29816" s="2">
        <v>44861.984027777777</v>
      </c>
      <c r="B29816" t="s">
        <v>189</v>
      </c>
      <c r="C29816" t="s">
        <v>1538</v>
      </c>
    </row>
    <row r="29817" spans="1:4" x14ac:dyDescent="0.25">
      <c r="A29817" s="2">
        <v>44861.984027777777</v>
      </c>
      <c r="B29817" t="s">
        <v>189</v>
      </c>
      <c r="D29817" t="s">
        <v>12742</v>
      </c>
    </row>
    <row r="29818" spans="1:4" x14ac:dyDescent="0.25">
      <c r="A29818" s="2">
        <v>44861.984027777777</v>
      </c>
      <c r="B29818" t="s">
        <v>189</v>
      </c>
      <c r="D29818" t="s">
        <v>992</v>
      </c>
    </row>
    <row r="29819" spans="1:4" x14ac:dyDescent="0.25">
      <c r="A29819" s="2">
        <v>44861.984722222223</v>
      </c>
      <c r="B29819" t="s">
        <v>189</v>
      </c>
      <c r="C29819" t="s">
        <v>9799</v>
      </c>
    </row>
    <row r="29820" spans="1:4" x14ac:dyDescent="0.25">
      <c r="A29820" s="2">
        <v>44861.984722222223</v>
      </c>
      <c r="B29820" t="s">
        <v>189</v>
      </c>
      <c r="C29820" t="s">
        <v>13769</v>
      </c>
    </row>
    <row r="29821" spans="1:4" x14ac:dyDescent="0.25">
      <c r="A29821" s="2">
        <v>44861.984722222223</v>
      </c>
      <c r="B29821" t="s">
        <v>189</v>
      </c>
      <c r="D29821" t="s">
        <v>1152</v>
      </c>
    </row>
    <row r="29822" spans="1:4" x14ac:dyDescent="0.25">
      <c r="A29822" s="2">
        <v>44861.984722222223</v>
      </c>
      <c r="B29822" t="s">
        <v>189</v>
      </c>
      <c r="D29822" t="s">
        <v>12857</v>
      </c>
    </row>
    <row r="29823" spans="1:4" x14ac:dyDescent="0.25">
      <c r="A29823" s="2">
        <v>44861.986111111109</v>
      </c>
      <c r="B29823" t="s">
        <v>189</v>
      </c>
      <c r="C29823" t="s">
        <v>13770</v>
      </c>
    </row>
    <row r="29824" spans="1:4" x14ac:dyDescent="0.25">
      <c r="A29824" s="2">
        <v>44861.986111111109</v>
      </c>
      <c r="B29824" t="s">
        <v>189</v>
      </c>
      <c r="C29824" t="s">
        <v>13771</v>
      </c>
    </row>
    <row r="29825" spans="1:4" x14ac:dyDescent="0.25">
      <c r="A29825" s="2">
        <v>44861.986111111109</v>
      </c>
      <c r="B29825" t="s">
        <v>189</v>
      </c>
      <c r="C29825" t="s">
        <v>6567</v>
      </c>
    </row>
    <row r="29826" spans="1:4" x14ac:dyDescent="0.25">
      <c r="A29826" s="2">
        <v>44861.986111111109</v>
      </c>
      <c r="B29826" t="s">
        <v>189</v>
      </c>
      <c r="D29826" t="s">
        <v>850</v>
      </c>
    </row>
    <row r="29827" spans="1:4" x14ac:dyDescent="0.25">
      <c r="A29827" s="2">
        <v>44861.986111111109</v>
      </c>
      <c r="B29827" t="s">
        <v>189</v>
      </c>
      <c r="D29827" t="s">
        <v>922</v>
      </c>
    </row>
    <row r="29828" spans="1:4" x14ac:dyDescent="0.25">
      <c r="A29828" s="2">
        <v>44861.986111111109</v>
      </c>
      <c r="B29828" t="s">
        <v>189</v>
      </c>
      <c r="D29828" t="s">
        <v>899</v>
      </c>
    </row>
    <row r="29829" spans="1:4" x14ac:dyDescent="0.25">
      <c r="A29829" s="2">
        <v>44861.988888888889</v>
      </c>
      <c r="B29829" t="s">
        <v>1148</v>
      </c>
      <c r="C29829" t="s">
        <v>13691</v>
      </c>
    </row>
    <row r="29830" spans="1:4" x14ac:dyDescent="0.25">
      <c r="A29830" s="2">
        <v>44861.988888888889</v>
      </c>
      <c r="B29830" t="s">
        <v>1148</v>
      </c>
      <c r="D29830" t="s">
        <v>5019</v>
      </c>
    </row>
    <row r="29831" spans="1:4" x14ac:dyDescent="0.25">
      <c r="A29831" s="2">
        <v>44861.989583333336</v>
      </c>
      <c r="B29831" t="s">
        <v>1148</v>
      </c>
      <c r="C29831" t="s">
        <v>6411</v>
      </c>
    </row>
    <row r="29832" spans="1:4" x14ac:dyDescent="0.25">
      <c r="A29832" s="2">
        <v>44861.989583333336</v>
      </c>
      <c r="B29832" t="s">
        <v>1148</v>
      </c>
      <c r="D29832" t="s">
        <v>1877</v>
      </c>
    </row>
    <row r="29833" spans="1:4" x14ac:dyDescent="0.25">
      <c r="A29833" s="2">
        <v>44861.990277777775</v>
      </c>
      <c r="B29833" t="s">
        <v>1148</v>
      </c>
      <c r="C29833" t="s">
        <v>13692</v>
      </c>
    </row>
    <row r="29834" spans="1:4" x14ac:dyDescent="0.25">
      <c r="A29834" s="2">
        <v>44861.990277777775</v>
      </c>
      <c r="B29834" t="s">
        <v>1148</v>
      </c>
      <c r="D29834" t="s">
        <v>12760</v>
      </c>
    </row>
    <row r="29835" spans="1:4" x14ac:dyDescent="0.25">
      <c r="A29835" s="2">
        <v>44861.990972222222</v>
      </c>
      <c r="B29835" t="s">
        <v>1148</v>
      </c>
      <c r="C29835" t="s">
        <v>13693</v>
      </c>
    </row>
    <row r="29836" spans="1:4" x14ac:dyDescent="0.25">
      <c r="A29836" s="2">
        <v>44861.990972222222</v>
      </c>
      <c r="B29836" t="s">
        <v>1148</v>
      </c>
      <c r="C29836" t="s">
        <v>13694</v>
      </c>
    </row>
    <row r="29837" spans="1:4" x14ac:dyDescent="0.25">
      <c r="A29837" s="2">
        <v>44861.990972222222</v>
      </c>
      <c r="B29837" t="s">
        <v>1148</v>
      </c>
      <c r="D29837" t="s">
        <v>12819</v>
      </c>
    </row>
    <row r="29838" spans="1:4" x14ac:dyDescent="0.25">
      <c r="A29838" s="2">
        <v>44861.990972222222</v>
      </c>
      <c r="B29838" t="s">
        <v>1148</v>
      </c>
      <c r="D29838" t="s">
        <v>12743</v>
      </c>
    </row>
    <row r="29839" spans="1:4" x14ac:dyDescent="0.25">
      <c r="A29839" s="2">
        <v>44861.991666666669</v>
      </c>
      <c r="B29839" t="s">
        <v>1148</v>
      </c>
      <c r="C29839" t="s">
        <v>13695</v>
      </c>
    </row>
    <row r="29840" spans="1:4" x14ac:dyDescent="0.25">
      <c r="A29840" s="2">
        <v>44861.991666666669</v>
      </c>
      <c r="B29840" t="s">
        <v>1148</v>
      </c>
      <c r="D29840" t="s">
        <v>12742</v>
      </c>
    </row>
    <row r="29841" spans="1:4" x14ac:dyDescent="0.25">
      <c r="A29841" s="2">
        <v>44861.992361111108</v>
      </c>
      <c r="B29841" t="s">
        <v>1148</v>
      </c>
      <c r="C29841" t="s">
        <v>13696</v>
      </c>
    </row>
    <row r="29842" spans="1:4" x14ac:dyDescent="0.25">
      <c r="A29842" s="2">
        <v>44861.992361111108</v>
      </c>
      <c r="B29842" t="s">
        <v>1148</v>
      </c>
      <c r="C29842" t="s">
        <v>13697</v>
      </c>
    </row>
    <row r="29843" spans="1:4" x14ac:dyDescent="0.25">
      <c r="A29843" s="2">
        <v>44861.992361111108</v>
      </c>
      <c r="B29843" t="s">
        <v>1148</v>
      </c>
      <c r="C29843" t="s">
        <v>13698</v>
      </c>
    </row>
    <row r="29844" spans="1:4" x14ac:dyDescent="0.25">
      <c r="A29844" s="2">
        <v>44861.992361111108</v>
      </c>
      <c r="B29844" t="s">
        <v>1148</v>
      </c>
      <c r="D29844" t="s">
        <v>12739</v>
      </c>
    </row>
    <row r="29845" spans="1:4" x14ac:dyDescent="0.25">
      <c r="A29845" s="2">
        <v>44861.992361111108</v>
      </c>
      <c r="B29845" t="s">
        <v>1148</v>
      </c>
      <c r="D29845" t="s">
        <v>1850</v>
      </c>
    </row>
    <row r="29846" spans="1:4" x14ac:dyDescent="0.25">
      <c r="A29846" s="2">
        <v>44861.992361111108</v>
      </c>
      <c r="B29846" t="s">
        <v>1148</v>
      </c>
      <c r="D29846" t="s">
        <v>850</v>
      </c>
    </row>
    <row r="29847" spans="1:4" x14ac:dyDescent="0.25">
      <c r="A29847" s="2">
        <v>44861.993055555555</v>
      </c>
      <c r="B29847" t="s">
        <v>1148</v>
      </c>
      <c r="C29847" t="s">
        <v>13699</v>
      </c>
    </row>
    <row r="29848" spans="1:4" x14ac:dyDescent="0.25">
      <c r="A29848" s="2">
        <v>44861.993055555555</v>
      </c>
      <c r="B29848" t="s">
        <v>1148</v>
      </c>
      <c r="C29848" t="s">
        <v>13700</v>
      </c>
    </row>
    <row r="29849" spans="1:4" x14ac:dyDescent="0.25">
      <c r="A29849" s="2">
        <v>44861.993055555555</v>
      </c>
      <c r="B29849" t="s">
        <v>1148</v>
      </c>
      <c r="C29849" t="s">
        <v>13701</v>
      </c>
    </row>
    <row r="29850" spans="1:4" x14ac:dyDescent="0.25">
      <c r="A29850" s="2">
        <v>44861.993055555555</v>
      </c>
      <c r="B29850" t="s">
        <v>1148</v>
      </c>
      <c r="D29850" t="s">
        <v>1855</v>
      </c>
    </row>
    <row r="29851" spans="1:4" x14ac:dyDescent="0.25">
      <c r="A29851" s="2">
        <v>44861.993055555555</v>
      </c>
      <c r="B29851" t="s">
        <v>1148</v>
      </c>
      <c r="D29851" t="s">
        <v>834</v>
      </c>
    </row>
    <row r="29852" spans="1:4" x14ac:dyDescent="0.25">
      <c r="A29852" s="2">
        <v>44861.993055555555</v>
      </c>
      <c r="B29852" t="s">
        <v>1148</v>
      </c>
      <c r="D29852" t="s">
        <v>903</v>
      </c>
    </row>
    <row r="29853" spans="1:4" x14ac:dyDescent="0.25">
      <c r="A29853" s="2">
        <v>44862.51458333333</v>
      </c>
      <c r="B29853" t="s">
        <v>191</v>
      </c>
      <c r="C29853" t="s">
        <v>12828</v>
      </c>
    </row>
    <row r="29854" spans="1:4" x14ac:dyDescent="0.25">
      <c r="A29854" s="2">
        <v>44862.51458333333</v>
      </c>
      <c r="B29854" t="s">
        <v>191</v>
      </c>
      <c r="C29854" t="s">
        <v>9168</v>
      </c>
    </row>
    <row r="29855" spans="1:4" x14ac:dyDescent="0.25">
      <c r="A29855" s="2">
        <v>44862.51458333333</v>
      </c>
      <c r="B29855" t="s">
        <v>191</v>
      </c>
      <c r="C29855" t="s">
        <v>12829</v>
      </c>
    </row>
    <row r="29856" spans="1:4" x14ac:dyDescent="0.25">
      <c r="A29856" s="2">
        <v>44862.51458333333</v>
      </c>
      <c r="B29856" t="s">
        <v>191</v>
      </c>
      <c r="D29856" t="s">
        <v>5011</v>
      </c>
    </row>
    <row r="29857" spans="1:4" x14ac:dyDescent="0.25">
      <c r="A29857" s="2">
        <v>44862.51458333333</v>
      </c>
      <c r="B29857" t="s">
        <v>191</v>
      </c>
      <c r="D29857" t="s">
        <v>12743</v>
      </c>
    </row>
    <row r="29858" spans="1:4" x14ac:dyDescent="0.25">
      <c r="A29858" s="2">
        <v>44862.51458333333</v>
      </c>
      <c r="B29858" t="s">
        <v>191</v>
      </c>
      <c r="D29858" t="s">
        <v>12742</v>
      </c>
    </row>
    <row r="29859" spans="1:4" x14ac:dyDescent="0.25">
      <c r="A29859" s="2">
        <v>44862.51666666667</v>
      </c>
      <c r="B29859" t="s">
        <v>191</v>
      </c>
      <c r="C29859" t="s">
        <v>12830</v>
      </c>
    </row>
    <row r="29860" spans="1:4" x14ac:dyDescent="0.25">
      <c r="A29860" s="2">
        <v>44862.51666666667</v>
      </c>
      <c r="B29860" t="s">
        <v>191</v>
      </c>
      <c r="D29860" t="s">
        <v>12739</v>
      </c>
    </row>
    <row r="29861" spans="1:4" x14ac:dyDescent="0.25">
      <c r="A29861" s="2">
        <v>44862.517361111109</v>
      </c>
      <c r="B29861" t="s">
        <v>191</v>
      </c>
      <c r="C29861" t="s">
        <v>12831</v>
      </c>
    </row>
    <row r="29862" spans="1:4" x14ac:dyDescent="0.25">
      <c r="A29862" s="2">
        <v>44862.517361111109</v>
      </c>
      <c r="B29862" t="s">
        <v>191</v>
      </c>
      <c r="D29862" t="s">
        <v>12760</v>
      </c>
    </row>
    <row r="29863" spans="1:4" x14ac:dyDescent="0.25">
      <c r="A29863" s="2">
        <v>44862.520138888889</v>
      </c>
      <c r="B29863" t="s">
        <v>191</v>
      </c>
      <c r="C29863" t="s">
        <v>12832</v>
      </c>
    </row>
    <row r="29864" spans="1:4" x14ac:dyDescent="0.25">
      <c r="A29864" s="2">
        <v>44862.520138888889</v>
      </c>
      <c r="B29864" t="s">
        <v>191</v>
      </c>
      <c r="C29864" t="s">
        <v>12826</v>
      </c>
    </row>
    <row r="29865" spans="1:4" x14ac:dyDescent="0.25">
      <c r="A29865" s="2">
        <v>44862.520138888889</v>
      </c>
      <c r="B29865" t="s">
        <v>191</v>
      </c>
      <c r="D29865" t="s">
        <v>12742</v>
      </c>
    </row>
    <row r="29866" spans="1:4" x14ac:dyDescent="0.25">
      <c r="A29866" s="2">
        <v>44862.520138888889</v>
      </c>
      <c r="B29866" t="s">
        <v>191</v>
      </c>
      <c r="D29866" t="s">
        <v>1888</v>
      </c>
    </row>
    <row r="29867" spans="1:4" x14ac:dyDescent="0.25">
      <c r="A29867" s="2">
        <v>44862.520833333336</v>
      </c>
      <c r="B29867" t="s">
        <v>191</v>
      </c>
      <c r="C29867" t="s">
        <v>12833</v>
      </c>
    </row>
    <row r="29868" spans="1:4" x14ac:dyDescent="0.25">
      <c r="A29868" s="2">
        <v>44862.520833333336</v>
      </c>
      <c r="B29868" t="s">
        <v>191</v>
      </c>
      <c r="D29868" t="s">
        <v>1902</v>
      </c>
    </row>
    <row r="29869" spans="1:4" x14ac:dyDescent="0.25">
      <c r="A29869" s="2">
        <v>44862.622916666667</v>
      </c>
      <c r="B29869" t="s">
        <v>183</v>
      </c>
      <c r="C29869" t="s">
        <v>14497</v>
      </c>
    </row>
    <row r="29870" spans="1:4" x14ac:dyDescent="0.25">
      <c r="A29870" s="2">
        <v>44862.622916666667</v>
      </c>
      <c r="B29870" t="s">
        <v>183</v>
      </c>
      <c r="C29870" t="s">
        <v>14498</v>
      </c>
    </row>
    <row r="29871" spans="1:4" x14ac:dyDescent="0.25">
      <c r="A29871" s="2">
        <v>44862.622916666667</v>
      </c>
      <c r="B29871" t="s">
        <v>183</v>
      </c>
      <c r="D29871" t="s">
        <v>4996</v>
      </c>
    </row>
    <row r="29872" spans="1:4" x14ac:dyDescent="0.25">
      <c r="A29872" s="2">
        <v>44862.622916666667</v>
      </c>
      <c r="B29872" t="s">
        <v>183</v>
      </c>
      <c r="D29872" t="s">
        <v>12760</v>
      </c>
    </row>
    <row r="29873" spans="1:4" x14ac:dyDescent="0.25">
      <c r="A29873" s="2">
        <v>44862.623611111114</v>
      </c>
      <c r="B29873" t="s">
        <v>183</v>
      </c>
      <c r="C29873" t="s">
        <v>14499</v>
      </c>
    </row>
    <row r="29874" spans="1:4" x14ac:dyDescent="0.25">
      <c r="A29874" s="2">
        <v>44862.623611111114</v>
      </c>
      <c r="B29874" t="s">
        <v>183</v>
      </c>
      <c r="D29874" t="s">
        <v>12742</v>
      </c>
    </row>
    <row r="29875" spans="1:4" x14ac:dyDescent="0.25">
      <c r="A29875" s="2">
        <v>44862.624305555553</v>
      </c>
      <c r="B29875" t="s">
        <v>183</v>
      </c>
      <c r="C29875" t="s">
        <v>14500</v>
      </c>
    </row>
    <row r="29876" spans="1:4" x14ac:dyDescent="0.25">
      <c r="A29876" s="2">
        <v>44862.624305555553</v>
      </c>
      <c r="B29876" t="s">
        <v>183</v>
      </c>
      <c r="D29876" t="s">
        <v>12739</v>
      </c>
    </row>
    <row r="29877" spans="1:4" x14ac:dyDescent="0.25">
      <c r="A29877" s="2">
        <v>44862.625</v>
      </c>
      <c r="B29877" t="s">
        <v>183</v>
      </c>
      <c r="C29877" t="s">
        <v>14501</v>
      </c>
    </row>
    <row r="29878" spans="1:4" x14ac:dyDescent="0.25">
      <c r="A29878" s="2">
        <v>44862.625</v>
      </c>
      <c r="B29878" t="s">
        <v>183</v>
      </c>
      <c r="D29878" t="s">
        <v>1897</v>
      </c>
    </row>
    <row r="29879" spans="1:4" x14ac:dyDescent="0.25">
      <c r="A29879" s="2">
        <v>44862.625694444447</v>
      </c>
      <c r="B29879" t="s">
        <v>183</v>
      </c>
      <c r="C29879" t="s">
        <v>14502</v>
      </c>
    </row>
    <row r="29880" spans="1:4" x14ac:dyDescent="0.25">
      <c r="A29880" s="2">
        <v>44862.625694444447</v>
      </c>
      <c r="B29880" t="s">
        <v>183</v>
      </c>
      <c r="D29880" t="s">
        <v>12743</v>
      </c>
    </row>
    <row r="29881" spans="1:4" x14ac:dyDescent="0.25">
      <c r="A29881" s="2">
        <v>44862.62777777778</v>
      </c>
      <c r="B29881" t="s">
        <v>183</v>
      </c>
      <c r="C29881" t="s">
        <v>14503</v>
      </c>
    </row>
    <row r="29882" spans="1:4" x14ac:dyDescent="0.25">
      <c r="A29882" s="2">
        <v>44862.62777777778</v>
      </c>
      <c r="B29882" t="s">
        <v>183</v>
      </c>
      <c r="C29882" t="s">
        <v>14504</v>
      </c>
    </row>
    <row r="29883" spans="1:4" x14ac:dyDescent="0.25">
      <c r="A29883" s="2">
        <v>44862.62777777778</v>
      </c>
      <c r="B29883" t="s">
        <v>183</v>
      </c>
      <c r="D29883" t="s">
        <v>12742</v>
      </c>
    </row>
    <row r="29884" spans="1:4" x14ac:dyDescent="0.25">
      <c r="A29884" s="2">
        <v>44862.62777777778</v>
      </c>
      <c r="B29884" t="s">
        <v>183</v>
      </c>
      <c r="D29884" t="s">
        <v>872</v>
      </c>
    </row>
    <row r="29885" spans="1:4" x14ac:dyDescent="0.25">
      <c r="A29885" s="2">
        <v>44862.661111111112</v>
      </c>
      <c r="B29885" t="s">
        <v>174</v>
      </c>
      <c r="C29885" t="s">
        <v>15005</v>
      </c>
    </row>
    <row r="29886" spans="1:4" x14ac:dyDescent="0.25">
      <c r="A29886" s="2">
        <v>44862.661111111112</v>
      </c>
      <c r="B29886" t="s">
        <v>174</v>
      </c>
      <c r="D29886" t="s">
        <v>5002</v>
      </c>
    </row>
    <row r="29887" spans="1:4" x14ac:dyDescent="0.25">
      <c r="A29887" s="2">
        <v>44862.661805555559</v>
      </c>
      <c r="B29887" t="s">
        <v>174</v>
      </c>
      <c r="C29887" t="s">
        <v>15006</v>
      </c>
    </row>
    <row r="29888" spans="1:4" x14ac:dyDescent="0.25">
      <c r="A29888" s="2">
        <v>44862.661805555559</v>
      </c>
      <c r="B29888" t="s">
        <v>174</v>
      </c>
      <c r="D29888" t="s">
        <v>12739</v>
      </c>
    </row>
    <row r="29889" spans="1:4" x14ac:dyDescent="0.25">
      <c r="A29889" s="2">
        <v>44862.662499999999</v>
      </c>
      <c r="B29889" t="s">
        <v>174</v>
      </c>
      <c r="C29889" t="s">
        <v>15007</v>
      </c>
    </row>
    <row r="29890" spans="1:4" x14ac:dyDescent="0.25">
      <c r="A29890" s="2">
        <v>44862.662499999999</v>
      </c>
      <c r="B29890" t="s">
        <v>174</v>
      </c>
      <c r="D29890" t="s">
        <v>1887</v>
      </c>
    </row>
    <row r="29891" spans="1:4" x14ac:dyDescent="0.25">
      <c r="A29891" s="2">
        <v>44862.663194444445</v>
      </c>
      <c r="B29891" t="s">
        <v>174</v>
      </c>
      <c r="C29891" t="s">
        <v>15008</v>
      </c>
    </row>
    <row r="29892" spans="1:4" x14ac:dyDescent="0.25">
      <c r="A29892" s="2">
        <v>44862.663194444445</v>
      </c>
      <c r="B29892" t="s">
        <v>174</v>
      </c>
      <c r="D29892" t="s">
        <v>12824</v>
      </c>
    </row>
    <row r="29893" spans="1:4" x14ac:dyDescent="0.25">
      <c r="A29893" s="2">
        <v>44862.663888888892</v>
      </c>
      <c r="B29893" t="s">
        <v>174</v>
      </c>
      <c r="C29893" t="s">
        <v>15009</v>
      </c>
    </row>
    <row r="29894" spans="1:4" x14ac:dyDescent="0.25">
      <c r="A29894" s="2">
        <v>44862.663888888892</v>
      </c>
      <c r="B29894" t="s">
        <v>174</v>
      </c>
      <c r="D29894" t="s">
        <v>12742</v>
      </c>
    </row>
    <row r="29895" spans="1:4" x14ac:dyDescent="0.25">
      <c r="A29895" s="2">
        <v>44862.664583333331</v>
      </c>
      <c r="B29895" t="s">
        <v>174</v>
      </c>
      <c r="C29895" t="s">
        <v>15010</v>
      </c>
    </row>
    <row r="29896" spans="1:4" x14ac:dyDescent="0.25">
      <c r="A29896" s="2">
        <v>44862.664583333331</v>
      </c>
      <c r="B29896" t="s">
        <v>174</v>
      </c>
      <c r="D29896" t="s">
        <v>12743</v>
      </c>
    </row>
    <row r="29897" spans="1:4" x14ac:dyDescent="0.25">
      <c r="A29897" s="2">
        <v>44862.665277777778</v>
      </c>
      <c r="B29897" t="s">
        <v>174</v>
      </c>
      <c r="C29897" t="s">
        <v>15011</v>
      </c>
    </row>
    <row r="29898" spans="1:4" x14ac:dyDescent="0.25">
      <c r="A29898" s="2">
        <v>44862.665277777778</v>
      </c>
      <c r="B29898" t="s">
        <v>174</v>
      </c>
      <c r="D29898" t="s">
        <v>12742</v>
      </c>
    </row>
    <row r="29899" spans="1:4" x14ac:dyDescent="0.25">
      <c r="A29899" s="2">
        <v>44862.665972222225</v>
      </c>
      <c r="B29899" t="s">
        <v>174</v>
      </c>
      <c r="C29899" t="s">
        <v>15012</v>
      </c>
    </row>
    <row r="29900" spans="1:4" x14ac:dyDescent="0.25">
      <c r="A29900" s="2">
        <v>44862.665972222225</v>
      </c>
      <c r="B29900" t="s">
        <v>174</v>
      </c>
      <c r="C29900" t="s">
        <v>15013</v>
      </c>
    </row>
    <row r="29901" spans="1:4" x14ac:dyDescent="0.25">
      <c r="A29901" s="2">
        <v>44862.665972222225</v>
      </c>
      <c r="B29901" t="s">
        <v>174</v>
      </c>
      <c r="D29901" t="s">
        <v>995</v>
      </c>
    </row>
    <row r="29902" spans="1:4" x14ac:dyDescent="0.25">
      <c r="A29902" s="2">
        <v>44862.665972222225</v>
      </c>
      <c r="B29902" t="s">
        <v>174</v>
      </c>
      <c r="D29902" t="s">
        <v>825</v>
      </c>
    </row>
    <row r="29903" spans="1:4" x14ac:dyDescent="0.25">
      <c r="A29903" s="2">
        <v>44862.666666666664</v>
      </c>
      <c r="B29903" t="s">
        <v>174</v>
      </c>
      <c r="C29903" t="s">
        <v>15014</v>
      </c>
    </row>
    <row r="29904" spans="1:4" x14ac:dyDescent="0.25">
      <c r="A29904" s="2">
        <v>44862.666666666664</v>
      </c>
      <c r="B29904" t="s">
        <v>174</v>
      </c>
      <c r="D29904" t="s">
        <v>853</v>
      </c>
    </row>
    <row r="29905" spans="1:4" x14ac:dyDescent="0.25">
      <c r="A29905" s="2">
        <v>44862.667361111111</v>
      </c>
      <c r="B29905" t="s">
        <v>174</v>
      </c>
      <c r="C29905" t="s">
        <v>15015</v>
      </c>
    </row>
    <row r="29906" spans="1:4" x14ac:dyDescent="0.25">
      <c r="A29906" s="2">
        <v>44862.667361111111</v>
      </c>
      <c r="B29906" t="s">
        <v>174</v>
      </c>
      <c r="D29906" t="s">
        <v>834</v>
      </c>
    </row>
    <row r="29907" spans="1:4" x14ac:dyDescent="0.25">
      <c r="A29907" s="2">
        <v>44862.668055555558</v>
      </c>
      <c r="B29907" t="s">
        <v>174</v>
      </c>
      <c r="C29907" t="s">
        <v>15016</v>
      </c>
    </row>
    <row r="29908" spans="1:4" x14ac:dyDescent="0.25">
      <c r="A29908" s="2">
        <v>44862.668055555558</v>
      </c>
      <c r="B29908" t="s">
        <v>174</v>
      </c>
      <c r="D29908" t="s">
        <v>1013</v>
      </c>
    </row>
    <row r="29909" spans="1:4" x14ac:dyDescent="0.25">
      <c r="A29909" s="2">
        <v>44862.69027777778</v>
      </c>
      <c r="B29909" t="s">
        <v>1161</v>
      </c>
      <c r="C29909" t="s">
        <v>14412</v>
      </c>
    </row>
    <row r="29910" spans="1:4" x14ac:dyDescent="0.25">
      <c r="A29910" s="2">
        <v>44862.69027777778</v>
      </c>
      <c r="B29910" t="s">
        <v>1161</v>
      </c>
      <c r="D29910" t="s">
        <v>5064</v>
      </c>
    </row>
    <row r="29911" spans="1:4" x14ac:dyDescent="0.25">
      <c r="A29911" s="2">
        <v>44862.690972222219</v>
      </c>
      <c r="B29911" t="s">
        <v>1161</v>
      </c>
      <c r="C29911" t="s">
        <v>6573</v>
      </c>
    </row>
    <row r="29912" spans="1:4" x14ac:dyDescent="0.25">
      <c r="A29912" s="2">
        <v>44862.690972222219</v>
      </c>
      <c r="B29912" t="s">
        <v>1161</v>
      </c>
      <c r="C29912" t="s">
        <v>14413</v>
      </c>
    </row>
    <row r="29913" spans="1:4" x14ac:dyDescent="0.25">
      <c r="A29913" s="2">
        <v>44862.690972222219</v>
      </c>
      <c r="B29913" t="s">
        <v>1161</v>
      </c>
      <c r="D29913" t="s">
        <v>961</v>
      </c>
    </row>
    <row r="29914" spans="1:4" x14ac:dyDescent="0.25">
      <c r="A29914" s="2">
        <v>44862.690972222219</v>
      </c>
      <c r="B29914" t="s">
        <v>1161</v>
      </c>
      <c r="D29914" t="s">
        <v>12743</v>
      </c>
    </row>
    <row r="29915" spans="1:4" x14ac:dyDescent="0.25">
      <c r="A29915" s="2">
        <v>44862.691666666666</v>
      </c>
      <c r="B29915" t="s">
        <v>1161</v>
      </c>
      <c r="C29915" t="s">
        <v>14414</v>
      </c>
    </row>
    <row r="29916" spans="1:4" x14ac:dyDescent="0.25">
      <c r="A29916" s="2">
        <v>44862.691666666666</v>
      </c>
      <c r="B29916" t="s">
        <v>1161</v>
      </c>
      <c r="C29916" t="s">
        <v>14415</v>
      </c>
    </row>
    <row r="29917" spans="1:4" x14ac:dyDescent="0.25">
      <c r="A29917" s="2">
        <v>44862.691666666666</v>
      </c>
      <c r="B29917" t="s">
        <v>1161</v>
      </c>
      <c r="C29917" t="s">
        <v>6459</v>
      </c>
    </row>
    <row r="29918" spans="1:4" x14ac:dyDescent="0.25">
      <c r="A29918" s="2">
        <v>44862.691666666666</v>
      </c>
      <c r="B29918" t="s">
        <v>1161</v>
      </c>
      <c r="D29918" t="s">
        <v>12819</v>
      </c>
    </row>
    <row r="29919" spans="1:4" x14ac:dyDescent="0.25">
      <c r="A29919" s="2">
        <v>44862.691666666666</v>
      </c>
      <c r="B29919" t="s">
        <v>1161</v>
      </c>
      <c r="D29919" t="s">
        <v>1929</v>
      </c>
    </row>
    <row r="29920" spans="1:4" x14ac:dyDescent="0.25">
      <c r="A29920" s="2">
        <v>44862.691666666666</v>
      </c>
      <c r="B29920" t="s">
        <v>1161</v>
      </c>
      <c r="D29920" t="s">
        <v>12739</v>
      </c>
    </row>
    <row r="29921" spans="1:4" x14ac:dyDescent="0.25">
      <c r="A29921" s="2">
        <v>44862.692361111112</v>
      </c>
      <c r="B29921" t="s">
        <v>1161</v>
      </c>
      <c r="C29921" t="s">
        <v>1249</v>
      </c>
    </row>
    <row r="29922" spans="1:4" x14ac:dyDescent="0.25">
      <c r="A29922" s="2">
        <v>44862.692361111112</v>
      </c>
      <c r="B29922" t="s">
        <v>1161</v>
      </c>
      <c r="C29922" t="s">
        <v>8526</v>
      </c>
    </row>
    <row r="29923" spans="1:4" x14ac:dyDescent="0.25">
      <c r="A29923" s="2">
        <v>44862.692361111112</v>
      </c>
      <c r="B29923" t="s">
        <v>1161</v>
      </c>
      <c r="D29923" t="s">
        <v>1861</v>
      </c>
    </row>
    <row r="29924" spans="1:4" x14ac:dyDescent="0.25">
      <c r="A29924" s="2">
        <v>44862.692361111112</v>
      </c>
      <c r="B29924" t="s">
        <v>1161</v>
      </c>
      <c r="D29924" t="s">
        <v>12740</v>
      </c>
    </row>
    <row r="29925" spans="1:4" x14ac:dyDescent="0.25">
      <c r="A29925" s="2">
        <v>44862.912499999999</v>
      </c>
      <c r="B29925" t="s">
        <v>163</v>
      </c>
      <c r="C29925" t="s">
        <v>14781</v>
      </c>
    </row>
    <row r="29926" spans="1:4" x14ac:dyDescent="0.25">
      <c r="A29926" s="2">
        <v>44862.912499999999</v>
      </c>
      <c r="B29926" t="s">
        <v>163</v>
      </c>
      <c r="D29926" t="s">
        <v>4993</v>
      </c>
    </row>
    <row r="29927" spans="1:4" x14ac:dyDescent="0.25">
      <c r="A29927" s="2">
        <v>44862.913194444445</v>
      </c>
      <c r="B29927" t="s">
        <v>163</v>
      </c>
      <c r="C29927" t="s">
        <v>14782</v>
      </c>
    </row>
    <row r="29928" spans="1:4" x14ac:dyDescent="0.25">
      <c r="A29928" s="2">
        <v>44862.913194444445</v>
      </c>
      <c r="B29928" t="s">
        <v>163</v>
      </c>
      <c r="D29928" t="s">
        <v>12760</v>
      </c>
    </row>
    <row r="29929" spans="1:4" x14ac:dyDescent="0.25">
      <c r="A29929" s="2">
        <v>44862.913888888892</v>
      </c>
      <c r="B29929" t="s">
        <v>163</v>
      </c>
      <c r="C29929" t="s">
        <v>14783</v>
      </c>
    </row>
    <row r="29930" spans="1:4" x14ac:dyDescent="0.25">
      <c r="A29930" s="2">
        <v>44862.913888888892</v>
      </c>
      <c r="B29930" t="s">
        <v>163</v>
      </c>
      <c r="D29930" t="s">
        <v>12742</v>
      </c>
    </row>
    <row r="29931" spans="1:4" x14ac:dyDescent="0.25">
      <c r="A29931" s="2">
        <v>44862.914583333331</v>
      </c>
      <c r="B29931" t="s">
        <v>163</v>
      </c>
      <c r="C29931" t="s">
        <v>194</v>
      </c>
    </row>
    <row r="29932" spans="1:4" x14ac:dyDescent="0.25">
      <c r="A29932" s="2">
        <v>44862.914583333331</v>
      </c>
      <c r="B29932" t="s">
        <v>163</v>
      </c>
      <c r="D29932" t="s">
        <v>12842</v>
      </c>
    </row>
    <row r="29933" spans="1:4" x14ac:dyDescent="0.25">
      <c r="A29933" s="2">
        <v>44862.915277777778</v>
      </c>
      <c r="B29933" t="s">
        <v>163</v>
      </c>
      <c r="C29933" t="s">
        <v>14784</v>
      </c>
    </row>
    <row r="29934" spans="1:4" x14ac:dyDescent="0.25">
      <c r="A29934" s="2">
        <v>44862.915277777778</v>
      </c>
      <c r="B29934" t="s">
        <v>163</v>
      </c>
      <c r="D29934" t="s">
        <v>12742</v>
      </c>
    </row>
    <row r="29935" spans="1:4" x14ac:dyDescent="0.25">
      <c r="A29935" s="2">
        <v>44862.916666666664</v>
      </c>
      <c r="B29935" t="s">
        <v>163</v>
      </c>
      <c r="C29935" t="s">
        <v>1249</v>
      </c>
    </row>
    <row r="29936" spans="1:4" x14ac:dyDescent="0.25">
      <c r="A29936" s="2">
        <v>44862.916666666664</v>
      </c>
      <c r="B29936" t="s">
        <v>163</v>
      </c>
      <c r="C29936" t="s">
        <v>14785</v>
      </c>
    </row>
    <row r="29937" spans="1:4" x14ac:dyDescent="0.25">
      <c r="A29937" s="2">
        <v>44862.916666666664</v>
      </c>
      <c r="B29937" t="s">
        <v>163</v>
      </c>
      <c r="D29937" t="s">
        <v>1851</v>
      </c>
    </row>
    <row r="29938" spans="1:4" x14ac:dyDescent="0.25">
      <c r="A29938" s="2">
        <v>44862.916666666664</v>
      </c>
      <c r="B29938" t="s">
        <v>163</v>
      </c>
      <c r="D29938" t="s">
        <v>12739</v>
      </c>
    </row>
    <row r="29939" spans="1:4" x14ac:dyDescent="0.25">
      <c r="A29939" s="2">
        <v>44862.917361111111</v>
      </c>
      <c r="B29939" t="s">
        <v>163</v>
      </c>
      <c r="C29939" t="s">
        <v>14786</v>
      </c>
    </row>
    <row r="29940" spans="1:4" x14ac:dyDescent="0.25">
      <c r="A29940" s="2">
        <v>44862.917361111111</v>
      </c>
      <c r="B29940" t="s">
        <v>163</v>
      </c>
      <c r="D29940" t="s">
        <v>5037</v>
      </c>
    </row>
    <row r="29941" spans="1:4" x14ac:dyDescent="0.25">
      <c r="A29941" s="2">
        <v>44862.918055555558</v>
      </c>
      <c r="B29941" t="s">
        <v>163</v>
      </c>
      <c r="C29941" t="s">
        <v>14787</v>
      </c>
    </row>
    <row r="29942" spans="1:4" x14ac:dyDescent="0.25">
      <c r="A29942" s="2">
        <v>44862.918055555558</v>
      </c>
      <c r="B29942" t="s">
        <v>163</v>
      </c>
      <c r="D29942" t="s">
        <v>901</v>
      </c>
    </row>
    <row r="29943" spans="1:4" x14ac:dyDescent="0.25">
      <c r="A29943" s="2">
        <v>44862.918749999997</v>
      </c>
      <c r="B29943" t="s">
        <v>163</v>
      </c>
      <c r="C29943" t="s">
        <v>14788</v>
      </c>
    </row>
    <row r="29944" spans="1:4" x14ac:dyDescent="0.25">
      <c r="A29944" s="2">
        <v>44862.918749999997</v>
      </c>
      <c r="B29944" t="s">
        <v>163</v>
      </c>
      <c r="C29944" t="s">
        <v>6632</v>
      </c>
    </row>
    <row r="29945" spans="1:4" x14ac:dyDescent="0.25">
      <c r="A29945" s="2">
        <v>44862.918749999997</v>
      </c>
      <c r="B29945" t="s">
        <v>163</v>
      </c>
      <c r="D29945" t="s">
        <v>825</v>
      </c>
    </row>
    <row r="29946" spans="1:4" x14ac:dyDescent="0.25">
      <c r="A29946" s="2">
        <v>44862.918749999997</v>
      </c>
      <c r="B29946" t="s">
        <v>163</v>
      </c>
      <c r="D29946" t="s">
        <v>853</v>
      </c>
    </row>
    <row r="29947" spans="1:4" x14ac:dyDescent="0.25">
      <c r="A29947" s="2">
        <v>44862.919444444444</v>
      </c>
      <c r="B29947" t="s">
        <v>163</v>
      </c>
      <c r="C29947" t="s">
        <v>14789</v>
      </c>
    </row>
    <row r="29948" spans="1:4" x14ac:dyDescent="0.25">
      <c r="A29948" s="2">
        <v>44862.919444444444</v>
      </c>
      <c r="B29948" t="s">
        <v>163</v>
      </c>
      <c r="C29948" t="s">
        <v>1249</v>
      </c>
    </row>
    <row r="29949" spans="1:4" x14ac:dyDescent="0.25">
      <c r="A29949" s="2">
        <v>44862.919444444444</v>
      </c>
      <c r="B29949" t="s">
        <v>163</v>
      </c>
      <c r="D29949" t="s">
        <v>995</v>
      </c>
    </row>
    <row r="29950" spans="1:4" x14ac:dyDescent="0.25">
      <c r="A29950" s="2">
        <v>44862.919444444444</v>
      </c>
      <c r="B29950" t="s">
        <v>163</v>
      </c>
      <c r="D29950" t="s">
        <v>971</v>
      </c>
    </row>
    <row r="29951" spans="1:4" x14ac:dyDescent="0.25">
      <c r="A29951" s="2">
        <v>44862.920138888891</v>
      </c>
      <c r="B29951" t="s">
        <v>163</v>
      </c>
      <c r="C29951" t="s">
        <v>14790</v>
      </c>
    </row>
    <row r="29952" spans="1:4" x14ac:dyDescent="0.25">
      <c r="A29952" s="2">
        <v>44862.920138888891</v>
      </c>
      <c r="B29952" t="s">
        <v>163</v>
      </c>
      <c r="D29952" t="s">
        <v>827</v>
      </c>
    </row>
    <row r="29953" spans="1:4" x14ac:dyDescent="0.25">
      <c r="A29953" s="2">
        <v>44862.92083333333</v>
      </c>
      <c r="B29953" t="s">
        <v>163</v>
      </c>
      <c r="C29953" t="s">
        <v>14791</v>
      </c>
    </row>
    <row r="29954" spans="1:4" x14ac:dyDescent="0.25">
      <c r="A29954" s="2">
        <v>44862.92083333333</v>
      </c>
      <c r="B29954" t="s">
        <v>163</v>
      </c>
      <c r="C29954" t="s">
        <v>14792</v>
      </c>
    </row>
    <row r="29955" spans="1:4" x14ac:dyDescent="0.25">
      <c r="A29955" s="2">
        <v>44862.92083333333</v>
      </c>
      <c r="B29955" t="s">
        <v>163</v>
      </c>
      <c r="D29955" t="s">
        <v>899</v>
      </c>
    </row>
    <row r="29956" spans="1:4" x14ac:dyDescent="0.25">
      <c r="A29956" s="2">
        <v>44862.92083333333</v>
      </c>
      <c r="B29956" t="s">
        <v>163</v>
      </c>
      <c r="D29956" t="s">
        <v>900</v>
      </c>
    </row>
    <row r="29957" spans="1:4" x14ac:dyDescent="0.25">
      <c r="A29957" s="2">
        <v>44862.921527777777</v>
      </c>
      <c r="B29957" t="s">
        <v>163</v>
      </c>
      <c r="C29957" t="s">
        <v>14793</v>
      </c>
    </row>
    <row r="29958" spans="1:4" x14ac:dyDescent="0.25">
      <c r="A29958" s="2">
        <v>44862.921527777777</v>
      </c>
      <c r="B29958" t="s">
        <v>163</v>
      </c>
      <c r="C29958" t="s">
        <v>1249</v>
      </c>
    </row>
    <row r="29959" spans="1:4" x14ac:dyDescent="0.25">
      <c r="A29959" s="2">
        <v>44862.921527777777</v>
      </c>
      <c r="B29959" t="s">
        <v>163</v>
      </c>
      <c r="D29959" t="s">
        <v>844</v>
      </c>
    </row>
    <row r="29960" spans="1:4" x14ac:dyDescent="0.25">
      <c r="A29960" s="2">
        <v>44862.921527777777</v>
      </c>
      <c r="B29960" t="s">
        <v>163</v>
      </c>
      <c r="D29960" t="s">
        <v>845</v>
      </c>
    </row>
    <row r="29961" spans="1:4" x14ac:dyDescent="0.25">
      <c r="A29961" s="2">
        <v>44862.922222222223</v>
      </c>
      <c r="B29961" t="s">
        <v>163</v>
      </c>
      <c r="C29961" t="s">
        <v>14794</v>
      </c>
    </row>
    <row r="29962" spans="1:4" x14ac:dyDescent="0.25">
      <c r="A29962" s="2">
        <v>44862.922222222223</v>
      </c>
      <c r="B29962" t="s">
        <v>163</v>
      </c>
      <c r="C29962" t="s">
        <v>14795</v>
      </c>
    </row>
    <row r="29963" spans="1:4" x14ac:dyDescent="0.25">
      <c r="A29963" s="2">
        <v>44862.922222222223</v>
      </c>
      <c r="B29963" t="s">
        <v>163</v>
      </c>
      <c r="D29963" t="s">
        <v>834</v>
      </c>
    </row>
    <row r="29964" spans="1:4" x14ac:dyDescent="0.25">
      <c r="A29964" s="2">
        <v>44862.922222222223</v>
      </c>
      <c r="B29964" t="s">
        <v>163</v>
      </c>
      <c r="D29964" t="s">
        <v>1906</v>
      </c>
    </row>
    <row r="29965" spans="1:4" x14ac:dyDescent="0.25">
      <c r="A29965" s="2">
        <v>44862.923611111109</v>
      </c>
      <c r="B29965" t="s">
        <v>163</v>
      </c>
      <c r="C29965" t="s">
        <v>14796</v>
      </c>
    </row>
    <row r="29966" spans="1:4" x14ac:dyDescent="0.25">
      <c r="A29966" s="2">
        <v>44862.923611111109</v>
      </c>
      <c r="B29966" t="s">
        <v>163</v>
      </c>
      <c r="D29966" t="s">
        <v>1907</v>
      </c>
    </row>
    <row r="29967" spans="1:4" x14ac:dyDescent="0.25">
      <c r="A29967" s="2">
        <v>44862.924305555556</v>
      </c>
      <c r="B29967" t="s">
        <v>163</v>
      </c>
      <c r="C29967" t="s">
        <v>7858</v>
      </c>
    </row>
    <row r="29968" spans="1:4" x14ac:dyDescent="0.25">
      <c r="A29968" s="2">
        <v>44862.924305555556</v>
      </c>
      <c r="B29968" t="s">
        <v>163</v>
      </c>
      <c r="D29968" t="s">
        <v>1908</v>
      </c>
    </row>
    <row r="29969" spans="1:4" x14ac:dyDescent="0.25">
      <c r="A29969" s="2">
        <v>44863.556944444441</v>
      </c>
      <c r="B29969" t="s">
        <v>163</v>
      </c>
      <c r="C29969" t="s">
        <v>1249</v>
      </c>
    </row>
    <row r="29970" spans="1:4" x14ac:dyDescent="0.25">
      <c r="A29970" s="2">
        <v>44863.556944444441</v>
      </c>
      <c r="B29970" t="s">
        <v>163</v>
      </c>
      <c r="C29970" t="s">
        <v>1249</v>
      </c>
    </row>
    <row r="29971" spans="1:4" x14ac:dyDescent="0.25">
      <c r="A29971" s="2">
        <v>44863.556944444441</v>
      </c>
      <c r="B29971" t="s">
        <v>163</v>
      </c>
      <c r="D29971" t="s">
        <v>4993</v>
      </c>
    </row>
    <row r="29972" spans="1:4" x14ac:dyDescent="0.25">
      <c r="A29972" s="2">
        <v>44863.556944444441</v>
      </c>
      <c r="B29972" t="s">
        <v>163</v>
      </c>
      <c r="D29972" t="s">
        <v>1848</v>
      </c>
    </row>
    <row r="29973" spans="1:4" x14ac:dyDescent="0.25">
      <c r="A29973" s="2">
        <v>44863.557638888888</v>
      </c>
      <c r="B29973" t="s">
        <v>163</v>
      </c>
      <c r="C29973" t="s">
        <v>14236</v>
      </c>
    </row>
    <row r="29974" spans="1:4" x14ac:dyDescent="0.25">
      <c r="A29974" s="2">
        <v>44863.557638888888</v>
      </c>
      <c r="B29974" t="s">
        <v>163</v>
      </c>
      <c r="D29974" t="s">
        <v>12739</v>
      </c>
    </row>
    <row r="29975" spans="1:4" x14ac:dyDescent="0.25">
      <c r="A29975" s="2">
        <v>44863.558333333334</v>
      </c>
      <c r="B29975" t="s">
        <v>163</v>
      </c>
      <c r="C29975" t="s">
        <v>1249</v>
      </c>
    </row>
    <row r="29976" spans="1:4" x14ac:dyDescent="0.25">
      <c r="A29976" s="2">
        <v>44863.558333333334</v>
      </c>
      <c r="B29976" t="s">
        <v>163</v>
      </c>
      <c r="D29976" t="s">
        <v>1850</v>
      </c>
    </row>
    <row r="29977" spans="1:4" x14ac:dyDescent="0.25">
      <c r="A29977" s="2">
        <v>44863.559027777781</v>
      </c>
      <c r="B29977" t="s">
        <v>163</v>
      </c>
      <c r="C29977" t="s">
        <v>6377</v>
      </c>
    </row>
    <row r="29978" spans="1:4" x14ac:dyDescent="0.25">
      <c r="A29978" s="2">
        <v>44863.559027777781</v>
      </c>
      <c r="B29978" t="s">
        <v>163</v>
      </c>
      <c r="D29978" t="s">
        <v>1851</v>
      </c>
    </row>
    <row r="29979" spans="1:4" x14ac:dyDescent="0.25">
      <c r="A29979" s="2">
        <v>44863.560416666667</v>
      </c>
      <c r="B29979" t="s">
        <v>10300</v>
      </c>
      <c r="C29979" t="s">
        <v>1249</v>
      </c>
    </row>
    <row r="29980" spans="1:4" x14ac:dyDescent="0.25">
      <c r="A29980" s="2">
        <v>44863.560416666667</v>
      </c>
      <c r="B29980" t="s">
        <v>10300</v>
      </c>
      <c r="C29980" t="s">
        <v>1249</v>
      </c>
    </row>
    <row r="29981" spans="1:4" x14ac:dyDescent="0.25">
      <c r="A29981" s="2">
        <v>44863.560416666667</v>
      </c>
      <c r="B29981" t="s">
        <v>10300</v>
      </c>
      <c r="D29981" t="s">
        <v>13472</v>
      </c>
    </row>
    <row r="29982" spans="1:4" x14ac:dyDescent="0.25">
      <c r="A29982" s="2">
        <v>44863.560416666667</v>
      </c>
      <c r="B29982" t="s">
        <v>10300</v>
      </c>
      <c r="D29982" t="s">
        <v>1848</v>
      </c>
    </row>
    <row r="29983" spans="1:4" x14ac:dyDescent="0.25">
      <c r="A29983" s="2">
        <v>44863.561805555553</v>
      </c>
      <c r="B29983" t="s">
        <v>10300</v>
      </c>
      <c r="C29983" t="s">
        <v>14237</v>
      </c>
    </row>
    <row r="29984" spans="1:4" x14ac:dyDescent="0.25">
      <c r="A29984" s="2">
        <v>44863.561805555553</v>
      </c>
      <c r="B29984" t="s">
        <v>10300</v>
      </c>
      <c r="D29984" t="s">
        <v>12743</v>
      </c>
    </row>
    <row r="29985" spans="1:4" x14ac:dyDescent="0.25">
      <c r="A29985" s="2">
        <v>44863.5625</v>
      </c>
      <c r="B29985" t="s">
        <v>10300</v>
      </c>
      <c r="C29985" t="s">
        <v>9801</v>
      </c>
    </row>
    <row r="29986" spans="1:4" x14ac:dyDescent="0.25">
      <c r="A29986" s="2">
        <v>44863.5625</v>
      </c>
      <c r="B29986" t="s">
        <v>10300</v>
      </c>
      <c r="D29986" t="s">
        <v>12819</v>
      </c>
    </row>
    <row r="29987" spans="1:4" x14ac:dyDescent="0.25">
      <c r="A29987" s="2">
        <v>44863.613194444442</v>
      </c>
      <c r="B29987" t="s">
        <v>10297</v>
      </c>
      <c r="C29987" t="s">
        <v>14505</v>
      </c>
    </row>
    <row r="29988" spans="1:4" x14ac:dyDescent="0.25">
      <c r="A29988" s="2">
        <v>44863.613194444442</v>
      </c>
      <c r="B29988" t="s">
        <v>10297</v>
      </c>
      <c r="D29988" t="s">
        <v>4989</v>
      </c>
    </row>
    <row r="29989" spans="1:4" x14ac:dyDescent="0.25">
      <c r="A29989" s="2">
        <v>44863.615277777775</v>
      </c>
      <c r="B29989" t="s">
        <v>10297</v>
      </c>
      <c r="C29989" t="s">
        <v>14506</v>
      </c>
    </row>
    <row r="29990" spans="1:4" x14ac:dyDescent="0.25">
      <c r="A29990" s="2">
        <v>44863.615277777775</v>
      </c>
      <c r="B29990" t="s">
        <v>10297</v>
      </c>
      <c r="D29990" t="s">
        <v>12760</v>
      </c>
    </row>
    <row r="29991" spans="1:4" x14ac:dyDescent="0.25">
      <c r="A29991" s="2">
        <v>44863.616666666669</v>
      </c>
      <c r="B29991" t="s">
        <v>10297</v>
      </c>
      <c r="C29991" t="s">
        <v>14507</v>
      </c>
    </row>
    <row r="29992" spans="1:4" x14ac:dyDescent="0.25">
      <c r="A29992" s="2">
        <v>44863.616666666669</v>
      </c>
      <c r="B29992" t="s">
        <v>10297</v>
      </c>
      <c r="C29992" t="s">
        <v>14508</v>
      </c>
    </row>
    <row r="29993" spans="1:4" x14ac:dyDescent="0.25">
      <c r="A29993" s="2">
        <v>44863.616666666669</v>
      </c>
      <c r="B29993" t="s">
        <v>10297</v>
      </c>
      <c r="D29993" t="s">
        <v>12742</v>
      </c>
    </row>
    <row r="29994" spans="1:4" x14ac:dyDescent="0.25">
      <c r="A29994" s="2">
        <v>44863.616666666669</v>
      </c>
      <c r="B29994" t="s">
        <v>10297</v>
      </c>
      <c r="D29994" t="s">
        <v>12842</v>
      </c>
    </row>
    <row r="29995" spans="1:4" x14ac:dyDescent="0.25">
      <c r="A29995" s="2">
        <v>44863.618055555555</v>
      </c>
      <c r="B29995" t="s">
        <v>10297</v>
      </c>
      <c r="C29995" t="s">
        <v>14509</v>
      </c>
    </row>
    <row r="29996" spans="1:4" x14ac:dyDescent="0.25">
      <c r="A29996" s="2">
        <v>44863.618055555555</v>
      </c>
      <c r="B29996" t="s">
        <v>10297</v>
      </c>
      <c r="C29996" t="s">
        <v>14510</v>
      </c>
    </row>
    <row r="29997" spans="1:4" x14ac:dyDescent="0.25">
      <c r="A29997" s="2">
        <v>44863.618055555555</v>
      </c>
      <c r="B29997" t="s">
        <v>10297</v>
      </c>
      <c r="D29997" t="s">
        <v>12742</v>
      </c>
    </row>
    <row r="29998" spans="1:4" x14ac:dyDescent="0.25">
      <c r="A29998" s="2">
        <v>44863.618055555555</v>
      </c>
      <c r="B29998" t="s">
        <v>10297</v>
      </c>
      <c r="D29998" t="s">
        <v>1897</v>
      </c>
    </row>
    <row r="29999" spans="1:4" x14ac:dyDescent="0.25">
      <c r="A29999" s="2">
        <v>44863.618750000001</v>
      </c>
      <c r="B29999" t="s">
        <v>10297</v>
      </c>
      <c r="C29999" t="s">
        <v>14511</v>
      </c>
    </row>
    <row r="30000" spans="1:4" x14ac:dyDescent="0.25">
      <c r="A30000" s="2">
        <v>44863.618750000001</v>
      </c>
      <c r="B30000" t="s">
        <v>10297</v>
      </c>
      <c r="C30000" t="s">
        <v>14512</v>
      </c>
    </row>
    <row r="30001" spans="1:4" x14ac:dyDescent="0.25">
      <c r="A30001" s="2">
        <v>44863.618750000001</v>
      </c>
      <c r="B30001" t="s">
        <v>10297</v>
      </c>
      <c r="D30001" t="s">
        <v>12739</v>
      </c>
    </row>
    <row r="30002" spans="1:4" x14ac:dyDescent="0.25">
      <c r="A30002" s="2">
        <v>44863.618750000001</v>
      </c>
      <c r="B30002" t="s">
        <v>10297</v>
      </c>
      <c r="D30002" t="s">
        <v>832</v>
      </c>
    </row>
    <row r="30003" spans="1:4" x14ac:dyDescent="0.25">
      <c r="A30003" s="2">
        <v>44863.620138888888</v>
      </c>
      <c r="B30003" t="s">
        <v>10297</v>
      </c>
      <c r="C30003" t="s">
        <v>14513</v>
      </c>
    </row>
    <row r="30004" spans="1:4" x14ac:dyDescent="0.25">
      <c r="A30004" s="2">
        <v>44863.620138888888</v>
      </c>
      <c r="B30004" t="s">
        <v>10297</v>
      </c>
      <c r="D30004" t="s">
        <v>844</v>
      </c>
    </row>
    <row r="30005" spans="1:4" x14ac:dyDescent="0.25">
      <c r="A30005" s="2">
        <v>44863.666666666664</v>
      </c>
      <c r="B30005" t="s">
        <v>179</v>
      </c>
      <c r="C30005" t="s">
        <v>14412</v>
      </c>
    </row>
    <row r="30006" spans="1:4" x14ac:dyDescent="0.25">
      <c r="A30006" s="2">
        <v>44863.666666666664</v>
      </c>
      <c r="B30006" t="s">
        <v>179</v>
      </c>
      <c r="C30006" t="s">
        <v>14416</v>
      </c>
    </row>
    <row r="30007" spans="1:4" x14ac:dyDescent="0.25">
      <c r="A30007" s="2">
        <v>44863.666666666664</v>
      </c>
      <c r="B30007" t="s">
        <v>179</v>
      </c>
      <c r="C30007" t="s">
        <v>11488</v>
      </c>
    </row>
    <row r="30008" spans="1:4" x14ac:dyDescent="0.25">
      <c r="A30008" s="2">
        <v>44863.666666666664</v>
      </c>
      <c r="B30008" t="s">
        <v>179</v>
      </c>
      <c r="D30008" t="s">
        <v>5052</v>
      </c>
    </row>
    <row r="30009" spans="1:4" x14ac:dyDescent="0.25">
      <c r="A30009" s="2">
        <v>44863.666666666664</v>
      </c>
      <c r="B30009" t="s">
        <v>179</v>
      </c>
      <c r="D30009" t="s">
        <v>12739</v>
      </c>
    </row>
    <row r="30010" spans="1:4" x14ac:dyDescent="0.25">
      <c r="A30010" s="2">
        <v>44863.666666666664</v>
      </c>
      <c r="B30010" t="s">
        <v>179</v>
      </c>
      <c r="D30010" t="s">
        <v>12760</v>
      </c>
    </row>
    <row r="30011" spans="1:4" x14ac:dyDescent="0.25">
      <c r="A30011" s="2">
        <v>44863.667361111111</v>
      </c>
      <c r="B30011" t="s">
        <v>179</v>
      </c>
      <c r="C30011" t="s">
        <v>14417</v>
      </c>
    </row>
    <row r="30012" spans="1:4" x14ac:dyDescent="0.25">
      <c r="A30012" s="2">
        <v>44863.667361111111</v>
      </c>
      <c r="B30012" t="s">
        <v>179</v>
      </c>
      <c r="D30012" t="s">
        <v>12819</v>
      </c>
    </row>
    <row r="30013" spans="1:4" x14ac:dyDescent="0.25">
      <c r="A30013" s="2">
        <v>44863.668749999997</v>
      </c>
      <c r="B30013" t="s">
        <v>183</v>
      </c>
      <c r="C30013" t="s">
        <v>14418</v>
      </c>
    </row>
    <row r="30014" spans="1:4" x14ac:dyDescent="0.25">
      <c r="A30014" s="2">
        <v>44863.668749999997</v>
      </c>
      <c r="B30014" t="s">
        <v>183</v>
      </c>
      <c r="D30014" t="s">
        <v>4996</v>
      </c>
    </row>
    <row r="30015" spans="1:4" x14ac:dyDescent="0.25">
      <c r="A30015" s="2">
        <v>44863.669444444444</v>
      </c>
      <c r="B30015" t="s">
        <v>183</v>
      </c>
      <c r="C30015" t="s">
        <v>14419</v>
      </c>
    </row>
    <row r="30016" spans="1:4" x14ac:dyDescent="0.25">
      <c r="A30016" s="2">
        <v>44863.669444444444</v>
      </c>
      <c r="B30016" t="s">
        <v>183</v>
      </c>
      <c r="D30016" t="s">
        <v>1897</v>
      </c>
    </row>
    <row r="30017" spans="1:4" x14ac:dyDescent="0.25">
      <c r="A30017" s="2">
        <v>44863.67083333333</v>
      </c>
      <c r="B30017" t="s">
        <v>183</v>
      </c>
      <c r="C30017" t="s">
        <v>14420</v>
      </c>
    </row>
    <row r="30018" spans="1:4" x14ac:dyDescent="0.25">
      <c r="A30018" s="2">
        <v>44863.67083333333</v>
      </c>
      <c r="B30018" t="s">
        <v>183</v>
      </c>
      <c r="D30018" t="s">
        <v>12743</v>
      </c>
    </row>
    <row r="30019" spans="1:4" x14ac:dyDescent="0.25">
      <c r="A30019" s="2">
        <v>44863.671527777777</v>
      </c>
      <c r="B30019" t="s">
        <v>183</v>
      </c>
      <c r="C30019" t="s">
        <v>14421</v>
      </c>
    </row>
    <row r="30020" spans="1:4" x14ac:dyDescent="0.25">
      <c r="A30020" s="2">
        <v>44863.671527777777</v>
      </c>
      <c r="B30020" t="s">
        <v>183</v>
      </c>
      <c r="C30020" t="s">
        <v>14422</v>
      </c>
    </row>
    <row r="30021" spans="1:4" x14ac:dyDescent="0.25">
      <c r="A30021" s="2">
        <v>44863.671527777777</v>
      </c>
      <c r="B30021" t="s">
        <v>183</v>
      </c>
      <c r="D30021" t="s">
        <v>12819</v>
      </c>
    </row>
    <row r="30022" spans="1:4" x14ac:dyDescent="0.25">
      <c r="A30022" s="2">
        <v>44863.671527777777</v>
      </c>
      <c r="B30022" t="s">
        <v>183</v>
      </c>
      <c r="D30022" t="s">
        <v>12739</v>
      </c>
    </row>
    <row r="30023" spans="1:4" x14ac:dyDescent="0.25">
      <c r="A30023" s="2">
        <v>44863.714583333334</v>
      </c>
      <c r="B30023" t="s">
        <v>3</v>
      </c>
      <c r="C30023" t="s">
        <v>14881</v>
      </c>
    </row>
    <row r="30024" spans="1:4" x14ac:dyDescent="0.25">
      <c r="A30024" s="2">
        <v>44863.714583333334</v>
      </c>
      <c r="B30024" t="s">
        <v>3</v>
      </c>
      <c r="D30024" t="s">
        <v>1922</v>
      </c>
    </row>
    <row r="30025" spans="1:4" x14ac:dyDescent="0.25">
      <c r="A30025" s="2">
        <v>44863.71597222222</v>
      </c>
      <c r="B30025" t="s">
        <v>3</v>
      </c>
      <c r="C30025" t="s">
        <v>14882</v>
      </c>
    </row>
    <row r="30026" spans="1:4" x14ac:dyDescent="0.25">
      <c r="A30026" s="2">
        <v>44863.71597222222</v>
      </c>
      <c r="B30026" t="s">
        <v>3</v>
      </c>
      <c r="D30026" t="s">
        <v>12739</v>
      </c>
    </row>
    <row r="30027" spans="1:4" x14ac:dyDescent="0.25">
      <c r="A30027" s="2">
        <v>44863.716666666667</v>
      </c>
      <c r="B30027" t="s">
        <v>3</v>
      </c>
      <c r="C30027" t="s">
        <v>14883</v>
      </c>
    </row>
    <row r="30028" spans="1:4" x14ac:dyDescent="0.25">
      <c r="A30028" s="2">
        <v>44863.716666666667</v>
      </c>
      <c r="B30028" t="s">
        <v>3</v>
      </c>
      <c r="D30028" t="s">
        <v>1888</v>
      </c>
    </row>
    <row r="30029" spans="1:4" x14ac:dyDescent="0.25">
      <c r="A30029" s="2">
        <v>44863.717361111114</v>
      </c>
      <c r="B30029" t="s">
        <v>3</v>
      </c>
      <c r="C30029" t="s">
        <v>14884</v>
      </c>
    </row>
    <row r="30030" spans="1:4" x14ac:dyDescent="0.25">
      <c r="A30030" s="2">
        <v>44863.717361111114</v>
      </c>
      <c r="B30030" t="s">
        <v>3</v>
      </c>
      <c r="D30030" t="s">
        <v>12824</v>
      </c>
    </row>
    <row r="30031" spans="1:4" x14ac:dyDescent="0.25">
      <c r="A30031" s="2">
        <v>44863.71875</v>
      </c>
      <c r="B30031" t="s">
        <v>3</v>
      </c>
      <c r="C30031" t="s">
        <v>14885</v>
      </c>
    </row>
    <row r="30032" spans="1:4" x14ac:dyDescent="0.25">
      <c r="A30032" s="2">
        <v>44863.71875</v>
      </c>
      <c r="B30032" t="s">
        <v>3</v>
      </c>
      <c r="D30032" t="s">
        <v>12742</v>
      </c>
    </row>
    <row r="30033" spans="1:4" x14ac:dyDescent="0.25">
      <c r="A30033" s="2">
        <v>44863.722222222219</v>
      </c>
      <c r="B30033" t="s">
        <v>3</v>
      </c>
      <c r="C30033" t="s">
        <v>14886</v>
      </c>
    </row>
    <row r="30034" spans="1:4" x14ac:dyDescent="0.25">
      <c r="A30034" s="2">
        <v>44863.722222222219</v>
      </c>
      <c r="B30034" t="s">
        <v>3</v>
      </c>
      <c r="D30034" t="s">
        <v>12743</v>
      </c>
    </row>
    <row r="30035" spans="1:4" x14ac:dyDescent="0.25">
      <c r="A30035" s="2">
        <v>44863.736805555556</v>
      </c>
      <c r="B30035" t="s">
        <v>172</v>
      </c>
      <c r="C30035" t="s">
        <v>15017</v>
      </c>
    </row>
    <row r="30036" spans="1:4" x14ac:dyDescent="0.25">
      <c r="A30036" s="2">
        <v>44863.736805555556</v>
      </c>
      <c r="B30036" t="s">
        <v>172</v>
      </c>
      <c r="D30036" t="s">
        <v>11327</v>
      </c>
    </row>
    <row r="30037" spans="1:4" x14ac:dyDescent="0.25">
      <c r="A30037" s="2">
        <v>44863.738194444442</v>
      </c>
      <c r="B30037" t="s">
        <v>172</v>
      </c>
      <c r="C30037" t="s">
        <v>15018</v>
      </c>
    </row>
    <row r="30038" spans="1:4" x14ac:dyDescent="0.25">
      <c r="A30038" s="2">
        <v>44863.738194444442</v>
      </c>
      <c r="B30038" t="s">
        <v>172</v>
      </c>
      <c r="D30038" t="s">
        <v>1886</v>
      </c>
    </row>
    <row r="30039" spans="1:4" x14ac:dyDescent="0.25">
      <c r="A30039" s="2">
        <v>44863.738888888889</v>
      </c>
      <c r="B30039" t="s">
        <v>172</v>
      </c>
      <c r="C30039" t="s">
        <v>15019</v>
      </c>
    </row>
    <row r="30040" spans="1:4" x14ac:dyDescent="0.25">
      <c r="A30040" s="2">
        <v>44863.738888888889</v>
      </c>
      <c r="B30040" t="s">
        <v>172</v>
      </c>
      <c r="C30040" t="s">
        <v>15020</v>
      </c>
    </row>
    <row r="30041" spans="1:4" x14ac:dyDescent="0.25">
      <c r="A30041" s="2">
        <v>44863.738888888889</v>
      </c>
      <c r="B30041" t="s">
        <v>172</v>
      </c>
      <c r="D30041" t="s">
        <v>12739</v>
      </c>
    </row>
    <row r="30042" spans="1:4" x14ac:dyDescent="0.25">
      <c r="A30042" s="2">
        <v>44863.738888888889</v>
      </c>
      <c r="B30042" t="s">
        <v>172</v>
      </c>
      <c r="D30042" t="s">
        <v>12824</v>
      </c>
    </row>
    <row r="30043" spans="1:4" x14ac:dyDescent="0.25">
      <c r="A30043" s="2">
        <v>44863.740972222222</v>
      </c>
      <c r="B30043" t="s">
        <v>172</v>
      </c>
      <c r="C30043" t="s">
        <v>15021</v>
      </c>
    </row>
    <row r="30044" spans="1:4" x14ac:dyDescent="0.25">
      <c r="A30044" s="2">
        <v>44863.740972222222</v>
      </c>
      <c r="B30044" t="s">
        <v>172</v>
      </c>
      <c r="D30044" t="s">
        <v>12742</v>
      </c>
    </row>
    <row r="30045" spans="1:4" x14ac:dyDescent="0.25">
      <c r="A30045" s="2">
        <v>44863.741666666669</v>
      </c>
      <c r="B30045" t="s">
        <v>172</v>
      </c>
      <c r="C30045" t="s">
        <v>15022</v>
      </c>
    </row>
    <row r="30046" spans="1:4" x14ac:dyDescent="0.25">
      <c r="A30046" s="2">
        <v>44863.741666666669</v>
      </c>
      <c r="B30046" t="s">
        <v>172</v>
      </c>
      <c r="D30046" t="s">
        <v>12743</v>
      </c>
    </row>
    <row r="30047" spans="1:4" x14ac:dyDescent="0.25">
      <c r="A30047" s="2">
        <v>44863.742361111108</v>
      </c>
      <c r="B30047" t="s">
        <v>172</v>
      </c>
      <c r="C30047" t="s">
        <v>15023</v>
      </c>
    </row>
    <row r="30048" spans="1:4" x14ac:dyDescent="0.25">
      <c r="A30048" s="2">
        <v>44863.742361111108</v>
      </c>
      <c r="B30048" t="s">
        <v>172</v>
      </c>
      <c r="D30048" t="s">
        <v>12742</v>
      </c>
    </row>
    <row r="30049" spans="1:4" x14ac:dyDescent="0.25">
      <c r="A30049" s="2">
        <v>44863.743055555555</v>
      </c>
      <c r="B30049" t="s">
        <v>172</v>
      </c>
      <c r="C30049" t="s">
        <v>15024</v>
      </c>
    </row>
    <row r="30050" spans="1:4" x14ac:dyDescent="0.25">
      <c r="A30050" s="2">
        <v>44863.743055555555</v>
      </c>
      <c r="B30050" t="s">
        <v>172</v>
      </c>
      <c r="C30050" t="s">
        <v>15025</v>
      </c>
    </row>
    <row r="30051" spans="1:4" x14ac:dyDescent="0.25">
      <c r="A30051" s="2">
        <v>44863.743055555555</v>
      </c>
      <c r="B30051" t="s">
        <v>172</v>
      </c>
      <c r="D30051" t="s">
        <v>1008</v>
      </c>
    </row>
    <row r="30052" spans="1:4" x14ac:dyDescent="0.25">
      <c r="A30052" s="2">
        <v>44863.743055555555</v>
      </c>
      <c r="B30052" t="s">
        <v>172</v>
      </c>
      <c r="D30052" t="s">
        <v>1139</v>
      </c>
    </row>
    <row r="30053" spans="1:4" x14ac:dyDescent="0.25">
      <c r="A30053" s="2">
        <v>44863.743750000001</v>
      </c>
      <c r="B30053" t="s">
        <v>172</v>
      </c>
      <c r="C30053" t="s">
        <v>15026</v>
      </c>
    </row>
    <row r="30054" spans="1:4" x14ac:dyDescent="0.25">
      <c r="A30054" s="2">
        <v>44863.743750000001</v>
      </c>
      <c r="B30054" t="s">
        <v>172</v>
      </c>
      <c r="D30054" t="s">
        <v>842</v>
      </c>
    </row>
    <row r="30055" spans="1:4" x14ac:dyDescent="0.25">
      <c r="A30055" s="2">
        <v>44863.754861111112</v>
      </c>
      <c r="B30055" t="s">
        <v>174</v>
      </c>
      <c r="C30055" t="s">
        <v>14797</v>
      </c>
    </row>
    <row r="30056" spans="1:4" x14ac:dyDescent="0.25">
      <c r="A30056" s="2">
        <v>44863.754861111112</v>
      </c>
      <c r="B30056" t="s">
        <v>174</v>
      </c>
      <c r="D30056" t="s">
        <v>5002</v>
      </c>
    </row>
    <row r="30057" spans="1:4" x14ac:dyDescent="0.25">
      <c r="A30057" s="2">
        <v>44863.755555555559</v>
      </c>
      <c r="B30057" t="s">
        <v>174</v>
      </c>
      <c r="C30057" t="s">
        <v>14798</v>
      </c>
    </row>
    <row r="30058" spans="1:4" x14ac:dyDescent="0.25">
      <c r="A30058" s="2">
        <v>44863.755555555559</v>
      </c>
      <c r="B30058" t="s">
        <v>174</v>
      </c>
      <c r="D30058" t="s">
        <v>1887</v>
      </c>
    </row>
    <row r="30059" spans="1:4" x14ac:dyDescent="0.25">
      <c r="A30059" s="2">
        <v>44863.756249999999</v>
      </c>
      <c r="B30059" t="s">
        <v>174</v>
      </c>
      <c r="C30059" t="s">
        <v>7601</v>
      </c>
    </row>
    <row r="30060" spans="1:4" x14ac:dyDescent="0.25">
      <c r="A30060" s="2">
        <v>44863.756249999999</v>
      </c>
      <c r="B30060" t="s">
        <v>174</v>
      </c>
      <c r="D30060" t="s">
        <v>1852</v>
      </c>
    </row>
    <row r="30061" spans="1:4" x14ac:dyDescent="0.25">
      <c r="A30061" s="2">
        <v>44863.756944444445</v>
      </c>
      <c r="B30061" t="s">
        <v>174</v>
      </c>
      <c r="C30061" t="s">
        <v>14799</v>
      </c>
    </row>
    <row r="30062" spans="1:4" x14ac:dyDescent="0.25">
      <c r="A30062" s="2">
        <v>44863.756944444445</v>
      </c>
      <c r="B30062" t="s">
        <v>174</v>
      </c>
      <c r="D30062" t="s">
        <v>12842</v>
      </c>
    </row>
    <row r="30063" spans="1:4" x14ac:dyDescent="0.25">
      <c r="A30063" s="2">
        <v>44863.757638888892</v>
      </c>
      <c r="B30063" t="s">
        <v>174</v>
      </c>
      <c r="C30063" t="s">
        <v>14800</v>
      </c>
    </row>
    <row r="30064" spans="1:4" x14ac:dyDescent="0.25">
      <c r="A30064" s="2">
        <v>44863.757638888892</v>
      </c>
      <c r="B30064" t="s">
        <v>174</v>
      </c>
      <c r="D30064" t="s">
        <v>12742</v>
      </c>
    </row>
    <row r="30065" spans="1:4" x14ac:dyDescent="0.25">
      <c r="A30065" s="2">
        <v>44863.758333333331</v>
      </c>
      <c r="B30065" t="s">
        <v>174</v>
      </c>
      <c r="C30065" t="s">
        <v>14801</v>
      </c>
    </row>
    <row r="30066" spans="1:4" x14ac:dyDescent="0.25">
      <c r="A30066" s="2">
        <v>44863.758333333331</v>
      </c>
      <c r="B30066" t="s">
        <v>174</v>
      </c>
      <c r="D30066" t="s">
        <v>12760</v>
      </c>
    </row>
    <row r="30067" spans="1:4" x14ac:dyDescent="0.25">
      <c r="A30067" s="2">
        <v>44863.759722222225</v>
      </c>
      <c r="B30067" t="s">
        <v>174</v>
      </c>
      <c r="C30067" t="s">
        <v>14802</v>
      </c>
    </row>
    <row r="30068" spans="1:4" x14ac:dyDescent="0.25">
      <c r="A30068" s="2">
        <v>44863.759722222225</v>
      </c>
      <c r="B30068" t="s">
        <v>174</v>
      </c>
      <c r="C30068" t="s">
        <v>14803</v>
      </c>
    </row>
    <row r="30069" spans="1:4" x14ac:dyDescent="0.25">
      <c r="A30069" s="2">
        <v>44863.759722222225</v>
      </c>
      <c r="B30069" t="s">
        <v>174</v>
      </c>
      <c r="D30069" t="s">
        <v>12742</v>
      </c>
    </row>
    <row r="30070" spans="1:4" x14ac:dyDescent="0.25">
      <c r="A30070" s="2">
        <v>44863.759722222225</v>
      </c>
      <c r="B30070" t="s">
        <v>174</v>
      </c>
      <c r="D30070" t="s">
        <v>12739</v>
      </c>
    </row>
    <row r="30071" spans="1:4" x14ac:dyDescent="0.25">
      <c r="A30071" s="2">
        <v>44863.760416666664</v>
      </c>
      <c r="B30071" t="s">
        <v>174</v>
      </c>
      <c r="C30071" t="s">
        <v>7606</v>
      </c>
    </row>
    <row r="30072" spans="1:4" x14ac:dyDescent="0.25">
      <c r="A30072" s="2">
        <v>44863.760416666664</v>
      </c>
      <c r="B30072" t="s">
        <v>174</v>
      </c>
      <c r="C30072" t="s">
        <v>14804</v>
      </c>
    </row>
    <row r="30073" spans="1:4" x14ac:dyDescent="0.25">
      <c r="A30073" s="2">
        <v>44863.760416666664</v>
      </c>
      <c r="B30073" t="s">
        <v>174</v>
      </c>
      <c r="D30073" t="s">
        <v>1861</v>
      </c>
    </row>
    <row r="30074" spans="1:4" x14ac:dyDescent="0.25">
      <c r="A30074" s="2">
        <v>44863.760416666664</v>
      </c>
      <c r="B30074" t="s">
        <v>174</v>
      </c>
      <c r="D30074" t="s">
        <v>844</v>
      </c>
    </row>
    <row r="30075" spans="1:4" x14ac:dyDescent="0.25">
      <c r="A30075" s="2">
        <v>44863.761805555558</v>
      </c>
      <c r="B30075" t="s">
        <v>174</v>
      </c>
      <c r="C30075" t="s">
        <v>14805</v>
      </c>
    </row>
    <row r="30076" spans="1:4" x14ac:dyDescent="0.25">
      <c r="A30076" s="2">
        <v>44863.761805555558</v>
      </c>
      <c r="B30076" t="s">
        <v>174</v>
      </c>
      <c r="D30076" t="s">
        <v>845</v>
      </c>
    </row>
    <row r="30077" spans="1:4" x14ac:dyDescent="0.25">
      <c r="A30077" s="2">
        <v>44863.762499999997</v>
      </c>
      <c r="B30077" t="s">
        <v>174</v>
      </c>
      <c r="C30077" t="s">
        <v>14806</v>
      </c>
    </row>
    <row r="30078" spans="1:4" x14ac:dyDescent="0.25">
      <c r="A30078" s="2">
        <v>44863.762499999997</v>
      </c>
      <c r="B30078" t="s">
        <v>174</v>
      </c>
      <c r="D30078" t="s">
        <v>954</v>
      </c>
    </row>
    <row r="30079" spans="1:4" x14ac:dyDescent="0.25">
      <c r="A30079" s="2">
        <v>44863.763194444444</v>
      </c>
      <c r="B30079" t="s">
        <v>174</v>
      </c>
      <c r="C30079" t="s">
        <v>7606</v>
      </c>
    </row>
    <row r="30080" spans="1:4" x14ac:dyDescent="0.25">
      <c r="A30080" s="2">
        <v>44863.763194444444</v>
      </c>
      <c r="B30080" t="s">
        <v>174</v>
      </c>
      <c r="D30080" t="s">
        <v>908</v>
      </c>
    </row>
    <row r="30081" spans="1:4" x14ac:dyDescent="0.25">
      <c r="A30081" s="2">
        <v>44863.763888888891</v>
      </c>
      <c r="B30081" t="s">
        <v>174</v>
      </c>
      <c r="C30081" t="s">
        <v>14807</v>
      </c>
    </row>
    <row r="30082" spans="1:4" x14ac:dyDescent="0.25">
      <c r="A30082" s="2">
        <v>44863.763888888891</v>
      </c>
      <c r="B30082" t="s">
        <v>174</v>
      </c>
      <c r="D30082" t="s">
        <v>849</v>
      </c>
    </row>
    <row r="30083" spans="1:4" x14ac:dyDescent="0.25">
      <c r="A30083" s="2">
        <v>44863.76458333333</v>
      </c>
      <c r="B30083" t="s">
        <v>174</v>
      </c>
      <c r="C30083" t="s">
        <v>14808</v>
      </c>
    </row>
    <row r="30084" spans="1:4" x14ac:dyDescent="0.25">
      <c r="A30084" s="2">
        <v>44863.76458333333</v>
      </c>
      <c r="B30084" t="s">
        <v>174</v>
      </c>
      <c r="C30084" t="s">
        <v>14809</v>
      </c>
    </row>
    <row r="30085" spans="1:4" x14ac:dyDescent="0.25">
      <c r="A30085" s="2">
        <v>44863.76458333333</v>
      </c>
      <c r="B30085" t="s">
        <v>174</v>
      </c>
      <c r="D30085" t="s">
        <v>848</v>
      </c>
    </row>
    <row r="30086" spans="1:4" x14ac:dyDescent="0.25">
      <c r="A30086" s="2">
        <v>44863.76458333333</v>
      </c>
      <c r="B30086" t="s">
        <v>174</v>
      </c>
      <c r="D30086" t="s">
        <v>995</v>
      </c>
    </row>
    <row r="30087" spans="1:4" x14ac:dyDescent="0.25">
      <c r="A30087" s="2">
        <v>44863.765277777777</v>
      </c>
      <c r="B30087" t="s">
        <v>174</v>
      </c>
      <c r="C30087" t="s">
        <v>7606</v>
      </c>
    </row>
    <row r="30088" spans="1:4" x14ac:dyDescent="0.25">
      <c r="A30088" s="2">
        <v>44863.765277777777</v>
      </c>
      <c r="B30088" t="s">
        <v>174</v>
      </c>
      <c r="C30088" t="s">
        <v>14810</v>
      </c>
    </row>
    <row r="30089" spans="1:4" x14ac:dyDescent="0.25">
      <c r="A30089" s="2">
        <v>44863.765277777777</v>
      </c>
      <c r="B30089" t="s">
        <v>174</v>
      </c>
      <c r="D30089" t="s">
        <v>971</v>
      </c>
    </row>
    <row r="30090" spans="1:4" x14ac:dyDescent="0.25">
      <c r="A30090" s="2">
        <v>44863.765277777777</v>
      </c>
      <c r="B30090" t="s">
        <v>174</v>
      </c>
      <c r="D30090" t="s">
        <v>852</v>
      </c>
    </row>
    <row r="30091" spans="1:4" x14ac:dyDescent="0.25">
      <c r="A30091" s="2">
        <v>44863.765972222223</v>
      </c>
      <c r="B30091" t="s">
        <v>174</v>
      </c>
      <c r="C30091" t="s">
        <v>14811</v>
      </c>
    </row>
    <row r="30092" spans="1:4" x14ac:dyDescent="0.25">
      <c r="A30092" s="2">
        <v>44863.765972222223</v>
      </c>
      <c r="B30092" t="s">
        <v>174</v>
      </c>
      <c r="C30092" t="s">
        <v>7858</v>
      </c>
    </row>
    <row r="30093" spans="1:4" x14ac:dyDescent="0.25">
      <c r="A30093" s="2">
        <v>44863.765972222223</v>
      </c>
      <c r="B30093" t="s">
        <v>174</v>
      </c>
      <c r="D30093" t="s">
        <v>825</v>
      </c>
    </row>
    <row r="30094" spans="1:4" x14ac:dyDescent="0.25">
      <c r="A30094" s="2">
        <v>44863.765972222223</v>
      </c>
      <c r="B30094" t="s">
        <v>174</v>
      </c>
      <c r="D30094" t="s">
        <v>826</v>
      </c>
    </row>
    <row r="30095" spans="1:4" x14ac:dyDescent="0.25">
      <c r="A30095" s="2">
        <v>44863.788888888892</v>
      </c>
      <c r="B30095" t="s">
        <v>10297</v>
      </c>
      <c r="C30095" t="s">
        <v>1249</v>
      </c>
    </row>
    <row r="30096" spans="1:4" x14ac:dyDescent="0.25">
      <c r="A30096" s="2">
        <v>44863.788888888892</v>
      </c>
      <c r="B30096" t="s">
        <v>10297</v>
      </c>
      <c r="C30096" t="s">
        <v>1249</v>
      </c>
    </row>
    <row r="30097" spans="1:4" x14ac:dyDescent="0.25">
      <c r="A30097" s="2">
        <v>44863.788888888892</v>
      </c>
      <c r="B30097" t="s">
        <v>10297</v>
      </c>
      <c r="C30097" t="s">
        <v>15101</v>
      </c>
    </row>
    <row r="30098" spans="1:4" x14ac:dyDescent="0.25">
      <c r="A30098" s="2">
        <v>44863.788888888892</v>
      </c>
      <c r="B30098" t="s">
        <v>10297</v>
      </c>
      <c r="C30098" t="s">
        <v>6386</v>
      </c>
    </row>
    <row r="30099" spans="1:4" x14ac:dyDescent="0.25">
      <c r="A30099" s="2">
        <v>44863.788888888892</v>
      </c>
      <c r="B30099" t="s">
        <v>10297</v>
      </c>
      <c r="D30099" t="s">
        <v>4989</v>
      </c>
    </row>
    <row r="30100" spans="1:4" x14ac:dyDescent="0.25">
      <c r="A30100" s="2">
        <v>44863.788888888892</v>
      </c>
      <c r="B30100" t="s">
        <v>10297</v>
      </c>
      <c r="D30100" t="s">
        <v>1848</v>
      </c>
    </row>
    <row r="30101" spans="1:4" x14ac:dyDescent="0.25">
      <c r="A30101" s="2">
        <v>44863.788888888892</v>
      </c>
      <c r="B30101" t="s">
        <v>10297</v>
      </c>
      <c r="D30101" t="s">
        <v>1897</v>
      </c>
    </row>
    <row r="30102" spans="1:4" x14ac:dyDescent="0.25">
      <c r="A30102" s="2">
        <v>44863.788888888892</v>
      </c>
      <c r="B30102" t="s">
        <v>10297</v>
      </c>
      <c r="D30102" t="s">
        <v>1902</v>
      </c>
    </row>
    <row r="30103" spans="1:4" x14ac:dyDescent="0.25">
      <c r="A30103" s="2">
        <v>44863.789583333331</v>
      </c>
      <c r="B30103" t="s">
        <v>162</v>
      </c>
      <c r="C30103" t="s">
        <v>1249</v>
      </c>
    </row>
    <row r="30104" spans="1:4" x14ac:dyDescent="0.25">
      <c r="A30104" s="2">
        <v>44863.789583333331</v>
      </c>
      <c r="B30104" t="s">
        <v>162</v>
      </c>
      <c r="C30104" t="s">
        <v>6386</v>
      </c>
    </row>
    <row r="30105" spans="1:4" x14ac:dyDescent="0.25">
      <c r="A30105" s="2">
        <v>44863.789583333331</v>
      </c>
      <c r="B30105" t="s">
        <v>162</v>
      </c>
      <c r="D30105" t="s">
        <v>5030</v>
      </c>
    </row>
    <row r="30106" spans="1:4" x14ac:dyDescent="0.25">
      <c r="A30106" s="2">
        <v>44863.789583333331</v>
      </c>
      <c r="B30106" t="s">
        <v>162</v>
      </c>
      <c r="D30106" t="s">
        <v>1848</v>
      </c>
    </row>
    <row r="30107" spans="1:4" x14ac:dyDescent="0.25">
      <c r="A30107" s="2">
        <v>44863.790277777778</v>
      </c>
      <c r="B30107" t="s">
        <v>168</v>
      </c>
      <c r="C30107" t="s">
        <v>6200</v>
      </c>
    </row>
    <row r="30108" spans="1:4" x14ac:dyDescent="0.25">
      <c r="A30108" s="2">
        <v>44863.790277777778</v>
      </c>
      <c r="B30108" t="s">
        <v>168</v>
      </c>
      <c r="D30108" t="s">
        <v>5058</v>
      </c>
    </row>
    <row r="30109" spans="1:4" x14ac:dyDescent="0.25">
      <c r="A30109" s="2">
        <v>44863.790972222225</v>
      </c>
      <c r="B30109" t="s">
        <v>181</v>
      </c>
      <c r="C30109" t="s">
        <v>1249</v>
      </c>
    </row>
    <row r="30110" spans="1:4" x14ac:dyDescent="0.25">
      <c r="A30110" s="2">
        <v>44863.790972222225</v>
      </c>
      <c r="B30110" t="s">
        <v>181</v>
      </c>
      <c r="C30110" t="s">
        <v>1249</v>
      </c>
    </row>
    <row r="30111" spans="1:4" x14ac:dyDescent="0.25">
      <c r="A30111" s="2">
        <v>44863.790972222225</v>
      </c>
      <c r="B30111" t="s">
        <v>181</v>
      </c>
      <c r="D30111" t="s">
        <v>5031</v>
      </c>
    </row>
    <row r="30112" spans="1:4" x14ac:dyDescent="0.25">
      <c r="A30112" s="2">
        <v>44863.790972222225</v>
      </c>
      <c r="B30112" t="s">
        <v>181</v>
      </c>
      <c r="D30112" t="s">
        <v>1848</v>
      </c>
    </row>
    <row r="30113" spans="1:4" x14ac:dyDescent="0.25">
      <c r="A30113" s="2">
        <v>44863.791666666664</v>
      </c>
      <c r="B30113" t="s">
        <v>181</v>
      </c>
      <c r="C30113" t="s">
        <v>15102</v>
      </c>
    </row>
    <row r="30114" spans="1:4" x14ac:dyDescent="0.25">
      <c r="A30114" s="2">
        <v>44863.791666666664</v>
      </c>
      <c r="B30114" t="s">
        <v>181</v>
      </c>
      <c r="C30114" t="s">
        <v>1538</v>
      </c>
    </row>
    <row r="30115" spans="1:4" x14ac:dyDescent="0.25">
      <c r="A30115" s="2">
        <v>44863.791666666664</v>
      </c>
      <c r="B30115" t="s">
        <v>181</v>
      </c>
      <c r="C30115" t="s">
        <v>6752</v>
      </c>
    </row>
    <row r="30116" spans="1:4" x14ac:dyDescent="0.25">
      <c r="A30116" s="2">
        <v>44863.791666666664</v>
      </c>
      <c r="B30116" t="s">
        <v>181</v>
      </c>
      <c r="C30116" t="s">
        <v>6386</v>
      </c>
    </row>
    <row r="30117" spans="1:4" x14ac:dyDescent="0.25">
      <c r="A30117" s="2">
        <v>44863.791666666664</v>
      </c>
      <c r="B30117" t="s">
        <v>181</v>
      </c>
      <c r="C30117" t="s">
        <v>194</v>
      </c>
    </row>
    <row r="30118" spans="1:4" x14ac:dyDescent="0.25">
      <c r="A30118" s="2">
        <v>44863.791666666664</v>
      </c>
      <c r="B30118" t="s">
        <v>181</v>
      </c>
      <c r="D30118" t="s">
        <v>12739</v>
      </c>
    </row>
    <row r="30119" spans="1:4" x14ac:dyDescent="0.25">
      <c r="A30119" s="2">
        <v>44863.791666666664</v>
      </c>
      <c r="B30119" t="s">
        <v>181</v>
      </c>
      <c r="D30119" t="s">
        <v>832</v>
      </c>
    </row>
    <row r="30120" spans="1:4" x14ac:dyDescent="0.25">
      <c r="A30120" s="2">
        <v>44863.791666666664</v>
      </c>
      <c r="B30120" t="s">
        <v>181</v>
      </c>
      <c r="D30120" t="s">
        <v>1886</v>
      </c>
    </row>
    <row r="30121" spans="1:4" x14ac:dyDescent="0.25">
      <c r="A30121" s="2">
        <v>44863.791666666664</v>
      </c>
      <c r="B30121" t="s">
        <v>181</v>
      </c>
      <c r="D30121" t="s">
        <v>1852</v>
      </c>
    </row>
    <row r="30122" spans="1:4" x14ac:dyDescent="0.25">
      <c r="A30122" s="2">
        <v>44863.791666666664</v>
      </c>
      <c r="B30122" t="s">
        <v>181</v>
      </c>
      <c r="D30122" t="s">
        <v>12743</v>
      </c>
    </row>
    <row r="30123" spans="1:4" x14ac:dyDescent="0.25">
      <c r="A30123" s="2">
        <v>44863.801388888889</v>
      </c>
      <c r="B30123" t="s">
        <v>166</v>
      </c>
      <c r="C30123" t="s">
        <v>6380</v>
      </c>
    </row>
    <row r="30124" spans="1:4" x14ac:dyDescent="0.25">
      <c r="A30124" s="2">
        <v>44863.801388888889</v>
      </c>
      <c r="B30124" t="s">
        <v>166</v>
      </c>
      <c r="C30124" t="s">
        <v>6386</v>
      </c>
    </row>
    <row r="30125" spans="1:4" x14ac:dyDescent="0.25">
      <c r="A30125" s="2">
        <v>44863.801388888889</v>
      </c>
      <c r="B30125" t="s">
        <v>166</v>
      </c>
      <c r="D30125" t="s">
        <v>5043</v>
      </c>
    </row>
    <row r="30126" spans="1:4" x14ac:dyDescent="0.25">
      <c r="A30126" s="2">
        <v>44863.801388888889</v>
      </c>
      <c r="B30126" t="s">
        <v>166</v>
      </c>
      <c r="D30126" t="s">
        <v>1848</v>
      </c>
    </row>
    <row r="30127" spans="1:4" x14ac:dyDescent="0.25">
      <c r="A30127" s="2">
        <v>44863.802083333336</v>
      </c>
      <c r="B30127" t="s">
        <v>166</v>
      </c>
      <c r="C30127" t="s">
        <v>13013</v>
      </c>
    </row>
    <row r="30128" spans="1:4" x14ac:dyDescent="0.25">
      <c r="A30128" s="2">
        <v>44863.802083333336</v>
      </c>
      <c r="B30128" t="s">
        <v>166</v>
      </c>
      <c r="C30128" t="s">
        <v>6386</v>
      </c>
    </row>
    <row r="30129" spans="1:4" x14ac:dyDescent="0.25">
      <c r="A30129" s="2">
        <v>44863.802083333336</v>
      </c>
      <c r="B30129" t="s">
        <v>166</v>
      </c>
      <c r="D30129" t="s">
        <v>12739</v>
      </c>
    </row>
    <row r="30130" spans="1:4" x14ac:dyDescent="0.25">
      <c r="A30130" s="2">
        <v>44863.802083333336</v>
      </c>
      <c r="B30130" t="s">
        <v>166</v>
      </c>
      <c r="D30130" t="s">
        <v>1850</v>
      </c>
    </row>
    <row r="30131" spans="1:4" x14ac:dyDescent="0.25">
      <c r="A30131" s="2">
        <v>44863.802777777775</v>
      </c>
      <c r="B30131" t="s">
        <v>166</v>
      </c>
      <c r="C30131" t="s">
        <v>13014</v>
      </c>
    </row>
    <row r="30132" spans="1:4" x14ac:dyDescent="0.25">
      <c r="A30132" s="2">
        <v>44863.802777777775</v>
      </c>
      <c r="B30132" t="s">
        <v>166</v>
      </c>
      <c r="D30132" t="s">
        <v>12760</v>
      </c>
    </row>
    <row r="30133" spans="1:4" x14ac:dyDescent="0.25">
      <c r="A30133" s="2">
        <v>44863.806944444441</v>
      </c>
      <c r="B30133" t="s">
        <v>166</v>
      </c>
      <c r="C30133" t="s">
        <v>13015</v>
      </c>
    </row>
    <row r="30134" spans="1:4" x14ac:dyDescent="0.25">
      <c r="A30134" s="2">
        <v>44863.806944444441</v>
      </c>
      <c r="B30134" t="s">
        <v>166</v>
      </c>
      <c r="C30134" t="s">
        <v>1538</v>
      </c>
    </row>
    <row r="30135" spans="1:4" x14ac:dyDescent="0.25">
      <c r="A30135" s="2">
        <v>44863.806944444441</v>
      </c>
      <c r="B30135" t="s">
        <v>166</v>
      </c>
      <c r="D30135" t="s">
        <v>12742</v>
      </c>
    </row>
    <row r="30136" spans="1:4" x14ac:dyDescent="0.25">
      <c r="A30136" s="2">
        <v>44863.806944444441</v>
      </c>
      <c r="B30136" t="s">
        <v>166</v>
      </c>
      <c r="D30136" t="s">
        <v>12743</v>
      </c>
    </row>
    <row r="30137" spans="1:4" x14ac:dyDescent="0.25">
      <c r="A30137" s="2">
        <v>44863.807638888888</v>
      </c>
      <c r="B30137" t="s">
        <v>166</v>
      </c>
      <c r="C30137" t="s">
        <v>13016</v>
      </c>
    </row>
    <row r="30138" spans="1:4" x14ac:dyDescent="0.25">
      <c r="A30138" s="2">
        <v>44863.807638888888</v>
      </c>
      <c r="B30138" t="s">
        <v>166</v>
      </c>
      <c r="C30138" t="s">
        <v>1538</v>
      </c>
    </row>
    <row r="30139" spans="1:4" x14ac:dyDescent="0.25">
      <c r="A30139" s="2">
        <v>44863.807638888888</v>
      </c>
      <c r="B30139" t="s">
        <v>166</v>
      </c>
      <c r="D30139" t="s">
        <v>12819</v>
      </c>
    </row>
    <row r="30140" spans="1:4" x14ac:dyDescent="0.25">
      <c r="A30140" s="2">
        <v>44863.807638888888</v>
      </c>
      <c r="B30140" t="s">
        <v>166</v>
      </c>
      <c r="D30140" t="s">
        <v>1887</v>
      </c>
    </row>
    <row r="30141" spans="1:4" x14ac:dyDescent="0.25">
      <c r="A30141" s="2">
        <v>44863.808333333334</v>
      </c>
      <c r="B30141" t="s">
        <v>166</v>
      </c>
      <c r="C30141" t="s">
        <v>13017</v>
      </c>
    </row>
    <row r="30142" spans="1:4" x14ac:dyDescent="0.25">
      <c r="A30142" s="2">
        <v>44863.808333333334</v>
      </c>
      <c r="B30142" t="s">
        <v>166</v>
      </c>
      <c r="C30142" t="s">
        <v>6386</v>
      </c>
    </row>
    <row r="30143" spans="1:4" x14ac:dyDescent="0.25">
      <c r="A30143" s="2">
        <v>44863.808333333334</v>
      </c>
      <c r="B30143" t="s">
        <v>166</v>
      </c>
      <c r="D30143" t="s">
        <v>850</v>
      </c>
    </row>
    <row r="30144" spans="1:4" x14ac:dyDescent="0.25">
      <c r="A30144" s="2">
        <v>44863.808333333334</v>
      </c>
      <c r="B30144" t="s">
        <v>166</v>
      </c>
      <c r="D30144" t="s">
        <v>893</v>
      </c>
    </row>
    <row r="30145" spans="1:4" x14ac:dyDescent="0.25">
      <c r="A30145" s="2">
        <v>44863.809027777781</v>
      </c>
      <c r="B30145" t="s">
        <v>166</v>
      </c>
      <c r="C30145" t="s">
        <v>13018</v>
      </c>
    </row>
    <row r="30146" spans="1:4" x14ac:dyDescent="0.25">
      <c r="A30146" s="2">
        <v>44863.809027777781</v>
      </c>
      <c r="B30146" t="s">
        <v>166</v>
      </c>
      <c r="D30146" t="s">
        <v>1008</v>
      </c>
    </row>
    <row r="30147" spans="1:4" x14ac:dyDescent="0.25">
      <c r="A30147" s="2">
        <v>44863.973611111112</v>
      </c>
      <c r="B30147" t="s">
        <v>176</v>
      </c>
      <c r="C30147" t="s">
        <v>13772</v>
      </c>
    </row>
    <row r="30148" spans="1:4" x14ac:dyDescent="0.25">
      <c r="A30148" s="2">
        <v>44863.973611111112</v>
      </c>
      <c r="B30148" t="s">
        <v>176</v>
      </c>
      <c r="C30148" t="s">
        <v>13773</v>
      </c>
    </row>
    <row r="30149" spans="1:4" x14ac:dyDescent="0.25">
      <c r="A30149" s="2">
        <v>44863.973611111112</v>
      </c>
      <c r="B30149" t="s">
        <v>176</v>
      </c>
      <c r="D30149" t="s">
        <v>1876</v>
      </c>
    </row>
    <row r="30150" spans="1:4" x14ac:dyDescent="0.25">
      <c r="A30150" s="2">
        <v>44863.973611111112</v>
      </c>
      <c r="B30150" t="s">
        <v>176</v>
      </c>
      <c r="D30150" t="s">
        <v>1848</v>
      </c>
    </row>
    <row r="30151" spans="1:4" x14ac:dyDescent="0.25">
      <c r="A30151" s="2">
        <v>44863.974305555559</v>
      </c>
      <c r="B30151" t="s">
        <v>176</v>
      </c>
      <c r="C30151" t="s">
        <v>13774</v>
      </c>
    </row>
    <row r="30152" spans="1:4" x14ac:dyDescent="0.25">
      <c r="A30152" s="2">
        <v>44863.974305555559</v>
      </c>
      <c r="B30152" t="s">
        <v>176</v>
      </c>
      <c r="D30152" t="s">
        <v>12743</v>
      </c>
    </row>
    <row r="30153" spans="1:4" x14ac:dyDescent="0.25">
      <c r="A30153" s="2">
        <v>44863.974999999999</v>
      </c>
      <c r="B30153" t="s">
        <v>176</v>
      </c>
      <c r="C30153" t="s">
        <v>13775</v>
      </c>
    </row>
    <row r="30154" spans="1:4" x14ac:dyDescent="0.25">
      <c r="A30154" s="2">
        <v>44863.974999999999</v>
      </c>
      <c r="B30154" t="s">
        <v>176</v>
      </c>
      <c r="D30154" t="s">
        <v>12819</v>
      </c>
    </row>
    <row r="30155" spans="1:4" x14ac:dyDescent="0.25">
      <c r="A30155" s="2">
        <v>44863.975694444445</v>
      </c>
      <c r="B30155" t="s">
        <v>176</v>
      </c>
      <c r="C30155" t="s">
        <v>13776</v>
      </c>
    </row>
    <row r="30156" spans="1:4" x14ac:dyDescent="0.25">
      <c r="A30156" s="2">
        <v>44863.975694444445</v>
      </c>
      <c r="B30156" t="s">
        <v>176</v>
      </c>
      <c r="C30156" t="s">
        <v>1249</v>
      </c>
    </row>
    <row r="30157" spans="1:4" x14ac:dyDescent="0.25">
      <c r="A30157" s="2">
        <v>44863.975694444445</v>
      </c>
      <c r="B30157" t="s">
        <v>176</v>
      </c>
      <c r="D30157" t="s">
        <v>12739</v>
      </c>
    </row>
    <row r="30158" spans="1:4" x14ac:dyDescent="0.25">
      <c r="A30158" s="2">
        <v>44863.975694444445</v>
      </c>
      <c r="B30158" t="s">
        <v>176</v>
      </c>
      <c r="D30158" t="s">
        <v>1861</v>
      </c>
    </row>
    <row r="30159" spans="1:4" x14ac:dyDescent="0.25">
      <c r="A30159" s="2">
        <v>44863.976388888892</v>
      </c>
      <c r="B30159" t="s">
        <v>176</v>
      </c>
      <c r="C30159" t="s">
        <v>13777</v>
      </c>
    </row>
    <row r="30160" spans="1:4" x14ac:dyDescent="0.25">
      <c r="A30160" s="2">
        <v>44863.976388888892</v>
      </c>
      <c r="B30160" t="s">
        <v>176</v>
      </c>
      <c r="C30160" t="s">
        <v>13778</v>
      </c>
    </row>
    <row r="30161" spans="1:4" x14ac:dyDescent="0.25">
      <c r="A30161" s="2">
        <v>44863.976388888892</v>
      </c>
      <c r="B30161" t="s">
        <v>176</v>
      </c>
      <c r="C30161" t="s">
        <v>8916</v>
      </c>
    </row>
    <row r="30162" spans="1:4" x14ac:dyDescent="0.25">
      <c r="A30162" s="2">
        <v>44863.976388888892</v>
      </c>
      <c r="B30162" t="s">
        <v>176</v>
      </c>
      <c r="D30162" t="s">
        <v>1877</v>
      </c>
    </row>
    <row r="30163" spans="1:4" x14ac:dyDescent="0.25">
      <c r="A30163" s="2">
        <v>44863.976388888892</v>
      </c>
      <c r="B30163" t="s">
        <v>176</v>
      </c>
      <c r="D30163" t="s">
        <v>5040</v>
      </c>
    </row>
    <row r="30164" spans="1:4" x14ac:dyDescent="0.25">
      <c r="A30164" s="2">
        <v>44863.976388888892</v>
      </c>
      <c r="B30164" t="s">
        <v>176</v>
      </c>
      <c r="D30164" t="s">
        <v>12760</v>
      </c>
    </row>
    <row r="30165" spans="1:4" x14ac:dyDescent="0.25">
      <c r="A30165" s="2">
        <v>44863.977083333331</v>
      </c>
      <c r="B30165" t="s">
        <v>176</v>
      </c>
      <c r="C30165" t="s">
        <v>6567</v>
      </c>
    </row>
    <row r="30166" spans="1:4" x14ac:dyDescent="0.25">
      <c r="A30166" s="2">
        <v>44863.977083333331</v>
      </c>
      <c r="B30166" t="s">
        <v>176</v>
      </c>
      <c r="D30166" t="s">
        <v>12742</v>
      </c>
    </row>
    <row r="30167" spans="1:4" x14ac:dyDescent="0.25">
      <c r="A30167" s="2">
        <v>44864.472222222219</v>
      </c>
      <c r="B30167" t="s">
        <v>10297</v>
      </c>
      <c r="C30167" t="s">
        <v>12834</v>
      </c>
    </row>
    <row r="30168" spans="1:4" x14ac:dyDescent="0.25">
      <c r="A30168" s="2">
        <v>44864.472222222219</v>
      </c>
      <c r="B30168" t="s">
        <v>10297</v>
      </c>
      <c r="D30168" t="s">
        <v>4989</v>
      </c>
    </row>
    <row r="30169" spans="1:4" x14ac:dyDescent="0.25">
      <c r="A30169" s="2">
        <v>44864.481249999997</v>
      </c>
      <c r="B30169" t="s">
        <v>10297</v>
      </c>
      <c r="C30169" t="s">
        <v>12835</v>
      </c>
    </row>
    <row r="30170" spans="1:4" x14ac:dyDescent="0.25">
      <c r="A30170" s="2">
        <v>44864.481249999997</v>
      </c>
      <c r="B30170" t="s">
        <v>10297</v>
      </c>
      <c r="D30170" t="s">
        <v>1897</v>
      </c>
    </row>
    <row r="30171" spans="1:4" x14ac:dyDescent="0.25">
      <c r="A30171" s="2">
        <v>44864.481944444444</v>
      </c>
      <c r="B30171" t="s">
        <v>10297</v>
      </c>
      <c r="C30171" t="s">
        <v>12836</v>
      </c>
    </row>
    <row r="30172" spans="1:4" x14ac:dyDescent="0.25">
      <c r="A30172" s="2">
        <v>44864.481944444444</v>
      </c>
      <c r="B30172" t="s">
        <v>10297</v>
      </c>
      <c r="C30172" t="s">
        <v>4216</v>
      </c>
    </row>
    <row r="30173" spans="1:4" x14ac:dyDescent="0.25">
      <c r="A30173" s="2">
        <v>44864.481944444444</v>
      </c>
      <c r="B30173" t="s">
        <v>10297</v>
      </c>
      <c r="D30173" t="s">
        <v>12739</v>
      </c>
    </row>
    <row r="30174" spans="1:4" x14ac:dyDescent="0.25">
      <c r="A30174" s="2">
        <v>44864.481944444444</v>
      </c>
      <c r="B30174" t="s">
        <v>10297</v>
      </c>
      <c r="D30174" t="s">
        <v>1850</v>
      </c>
    </row>
    <row r="30175" spans="1:4" x14ac:dyDescent="0.25">
      <c r="A30175" s="2">
        <v>44864.482638888891</v>
      </c>
      <c r="B30175" t="s">
        <v>10297</v>
      </c>
      <c r="C30175" t="s">
        <v>12837</v>
      </c>
    </row>
    <row r="30176" spans="1:4" x14ac:dyDescent="0.25">
      <c r="A30176" s="2">
        <v>44864.482638888891</v>
      </c>
      <c r="B30176" t="s">
        <v>10297</v>
      </c>
      <c r="C30176" t="s">
        <v>12838</v>
      </c>
    </row>
    <row r="30177" spans="1:4" x14ac:dyDescent="0.25">
      <c r="A30177" s="2">
        <v>44864.482638888891</v>
      </c>
      <c r="B30177" t="s">
        <v>10297</v>
      </c>
      <c r="D30177" t="s">
        <v>12760</v>
      </c>
    </row>
    <row r="30178" spans="1:4" x14ac:dyDescent="0.25">
      <c r="A30178" s="2">
        <v>44864.48333333333</v>
      </c>
      <c r="B30178" t="s">
        <v>10297</v>
      </c>
      <c r="C30178" t="s">
        <v>12826</v>
      </c>
    </row>
    <row r="30179" spans="1:4" x14ac:dyDescent="0.25">
      <c r="A30179" s="2">
        <v>44864.48333333333</v>
      </c>
      <c r="B30179" t="s">
        <v>10297</v>
      </c>
      <c r="C30179" t="s">
        <v>12839</v>
      </c>
    </row>
    <row r="30180" spans="1:4" x14ac:dyDescent="0.25">
      <c r="A30180" s="2">
        <v>44864.48333333333</v>
      </c>
      <c r="B30180" t="s">
        <v>10297</v>
      </c>
      <c r="D30180" t="s">
        <v>12742</v>
      </c>
    </row>
    <row r="30181" spans="1:4" x14ac:dyDescent="0.25">
      <c r="A30181" s="2">
        <v>44864.48333333333</v>
      </c>
      <c r="B30181" t="s">
        <v>10297</v>
      </c>
      <c r="D30181" t="s">
        <v>12743</v>
      </c>
    </row>
    <row r="30182" spans="1:4" x14ac:dyDescent="0.25">
      <c r="A30182" s="2">
        <v>44864.48333333333</v>
      </c>
      <c r="B30182" t="s">
        <v>10297</v>
      </c>
      <c r="D30182" t="s">
        <v>12819</v>
      </c>
    </row>
    <row r="30183" spans="1:4" x14ac:dyDescent="0.25">
      <c r="A30183" s="2">
        <v>44864.563194444447</v>
      </c>
      <c r="B30183" t="s">
        <v>179</v>
      </c>
      <c r="C30183" t="s">
        <v>6386</v>
      </c>
    </row>
    <row r="30184" spans="1:4" x14ac:dyDescent="0.25">
      <c r="A30184" s="2">
        <v>44864.563194444447</v>
      </c>
      <c r="B30184" t="s">
        <v>179</v>
      </c>
      <c r="C30184" t="s">
        <v>6386</v>
      </c>
    </row>
    <row r="30185" spans="1:4" x14ac:dyDescent="0.25">
      <c r="A30185" s="2">
        <v>44864.563194444447</v>
      </c>
      <c r="B30185" t="s">
        <v>179</v>
      </c>
      <c r="C30185" t="s">
        <v>13019</v>
      </c>
    </row>
    <row r="30186" spans="1:4" x14ac:dyDescent="0.25">
      <c r="A30186" s="2">
        <v>44864.563194444447</v>
      </c>
      <c r="B30186" t="s">
        <v>179</v>
      </c>
      <c r="C30186" t="s">
        <v>6386</v>
      </c>
    </row>
    <row r="30187" spans="1:4" x14ac:dyDescent="0.25">
      <c r="A30187" s="2">
        <v>44864.563194444447</v>
      </c>
      <c r="B30187" t="s">
        <v>179</v>
      </c>
      <c r="D30187" t="s">
        <v>5052</v>
      </c>
    </row>
    <row r="30188" spans="1:4" x14ac:dyDescent="0.25">
      <c r="A30188" s="2">
        <v>44864.563194444447</v>
      </c>
      <c r="B30188" t="s">
        <v>179</v>
      </c>
      <c r="D30188" t="s">
        <v>1848</v>
      </c>
    </row>
    <row r="30189" spans="1:4" x14ac:dyDescent="0.25">
      <c r="A30189" s="2">
        <v>44864.563194444447</v>
      </c>
      <c r="B30189" t="s">
        <v>179</v>
      </c>
      <c r="D30189" t="s">
        <v>1888</v>
      </c>
    </row>
    <row r="30190" spans="1:4" x14ac:dyDescent="0.25">
      <c r="A30190" s="2">
        <v>44864.563194444447</v>
      </c>
      <c r="B30190" t="s">
        <v>179</v>
      </c>
      <c r="D30190" t="s">
        <v>1902</v>
      </c>
    </row>
    <row r="30191" spans="1:4" x14ac:dyDescent="0.25">
      <c r="A30191" s="2">
        <v>44864.563888888886</v>
      </c>
      <c r="B30191" t="s">
        <v>179</v>
      </c>
      <c r="C30191" t="s">
        <v>1538</v>
      </c>
    </row>
    <row r="30192" spans="1:4" x14ac:dyDescent="0.25">
      <c r="A30192" s="2">
        <v>44864.563888888886</v>
      </c>
      <c r="B30192" t="s">
        <v>179</v>
      </c>
      <c r="D30192" t="s">
        <v>12760</v>
      </c>
    </row>
    <row r="30193" spans="1:4" x14ac:dyDescent="0.25">
      <c r="A30193" s="2">
        <v>44864.56527777778</v>
      </c>
      <c r="B30193" t="s">
        <v>179</v>
      </c>
      <c r="C30193" t="s">
        <v>13020</v>
      </c>
    </row>
    <row r="30194" spans="1:4" x14ac:dyDescent="0.25">
      <c r="A30194" s="2">
        <v>44864.565972222219</v>
      </c>
      <c r="B30194" t="s">
        <v>179</v>
      </c>
      <c r="C30194" t="s">
        <v>1538</v>
      </c>
    </row>
    <row r="30195" spans="1:4" x14ac:dyDescent="0.25">
      <c r="A30195" s="2">
        <v>44864.565972222219</v>
      </c>
      <c r="B30195" t="s">
        <v>179</v>
      </c>
      <c r="C30195" t="s">
        <v>6380</v>
      </c>
    </row>
    <row r="30196" spans="1:4" x14ac:dyDescent="0.25">
      <c r="A30196" s="2">
        <v>44864.565972222219</v>
      </c>
      <c r="B30196" t="s">
        <v>179</v>
      </c>
      <c r="D30196" t="s">
        <v>12742</v>
      </c>
    </row>
    <row r="30197" spans="1:4" x14ac:dyDescent="0.25">
      <c r="A30197" s="2">
        <v>44864.565972222219</v>
      </c>
      <c r="B30197" t="s">
        <v>179</v>
      </c>
      <c r="D30197" t="s">
        <v>12739</v>
      </c>
    </row>
    <row r="30198" spans="1:4" x14ac:dyDescent="0.25">
      <c r="A30198" s="2">
        <v>44864.565972222219</v>
      </c>
      <c r="B30198" t="s">
        <v>179</v>
      </c>
      <c r="D30198" t="s">
        <v>1850</v>
      </c>
    </row>
    <row r="30199" spans="1:4" x14ac:dyDescent="0.25">
      <c r="A30199" s="2">
        <v>44864.566666666666</v>
      </c>
      <c r="B30199" t="s">
        <v>179</v>
      </c>
      <c r="C30199" t="s">
        <v>13021</v>
      </c>
    </row>
    <row r="30200" spans="1:4" x14ac:dyDescent="0.25">
      <c r="A30200" s="2">
        <v>44864.566666666666</v>
      </c>
      <c r="B30200" t="s">
        <v>179</v>
      </c>
      <c r="D30200" t="s">
        <v>12743</v>
      </c>
    </row>
    <row r="30201" spans="1:4" x14ac:dyDescent="0.25">
      <c r="A30201" s="2">
        <v>44864.567361111112</v>
      </c>
      <c r="B30201" t="s">
        <v>179</v>
      </c>
      <c r="C30201" t="s">
        <v>13022</v>
      </c>
    </row>
    <row r="30202" spans="1:4" x14ac:dyDescent="0.25">
      <c r="A30202" s="2">
        <v>44864.567361111112</v>
      </c>
      <c r="B30202" t="s">
        <v>179</v>
      </c>
      <c r="D30202" t="s">
        <v>12742</v>
      </c>
    </row>
    <row r="30203" spans="1:4" x14ac:dyDescent="0.25">
      <c r="A30203" s="2">
        <v>44864.568749999999</v>
      </c>
      <c r="B30203" t="s">
        <v>179</v>
      </c>
      <c r="C30203" t="s">
        <v>13023</v>
      </c>
    </row>
    <row r="30204" spans="1:4" x14ac:dyDescent="0.25">
      <c r="A30204" s="2">
        <v>44864.568749999999</v>
      </c>
      <c r="B30204" t="s">
        <v>179</v>
      </c>
      <c r="C30204" t="s">
        <v>13024</v>
      </c>
    </row>
    <row r="30205" spans="1:4" x14ac:dyDescent="0.25">
      <c r="A30205" s="2">
        <v>44864.568749999999</v>
      </c>
      <c r="B30205" t="s">
        <v>179</v>
      </c>
      <c r="C30205" t="s">
        <v>13025</v>
      </c>
    </row>
    <row r="30206" spans="1:4" x14ac:dyDescent="0.25">
      <c r="A30206" s="2">
        <v>44864.568749999999</v>
      </c>
      <c r="B30206" t="s">
        <v>179</v>
      </c>
      <c r="D30206" t="s">
        <v>834</v>
      </c>
    </row>
    <row r="30207" spans="1:4" x14ac:dyDescent="0.25">
      <c r="A30207" s="2">
        <v>44864.568749999999</v>
      </c>
      <c r="B30207" t="s">
        <v>179</v>
      </c>
      <c r="D30207" t="s">
        <v>835</v>
      </c>
    </row>
    <row r="30208" spans="1:4" x14ac:dyDescent="0.25">
      <c r="A30208" s="2">
        <v>44864.568749999999</v>
      </c>
      <c r="B30208" t="s">
        <v>179</v>
      </c>
      <c r="D30208" t="s">
        <v>955</v>
      </c>
    </row>
    <row r="30209" spans="1:4" x14ac:dyDescent="0.25">
      <c r="A30209" s="2">
        <v>44864.569444444445</v>
      </c>
      <c r="B30209" t="s">
        <v>179</v>
      </c>
      <c r="C30209" t="s">
        <v>13026</v>
      </c>
    </row>
    <row r="30210" spans="1:4" x14ac:dyDescent="0.25">
      <c r="A30210" s="2">
        <v>44864.569444444445</v>
      </c>
      <c r="B30210" t="s">
        <v>179</v>
      </c>
      <c r="C30210" t="s">
        <v>6386</v>
      </c>
    </row>
    <row r="30211" spans="1:4" x14ac:dyDescent="0.25">
      <c r="A30211" s="2">
        <v>44864.569444444445</v>
      </c>
      <c r="B30211" t="s">
        <v>179</v>
      </c>
      <c r="C30211" t="s">
        <v>13027</v>
      </c>
    </row>
    <row r="30212" spans="1:4" x14ac:dyDescent="0.25">
      <c r="A30212" s="2">
        <v>44864.569444444445</v>
      </c>
      <c r="B30212" t="s">
        <v>179</v>
      </c>
      <c r="C30212" t="s">
        <v>6386</v>
      </c>
    </row>
    <row r="30213" spans="1:4" x14ac:dyDescent="0.25">
      <c r="A30213" s="2">
        <v>44864.569444444445</v>
      </c>
      <c r="B30213" t="s">
        <v>179</v>
      </c>
      <c r="D30213" t="s">
        <v>856</v>
      </c>
    </row>
    <row r="30214" spans="1:4" x14ac:dyDescent="0.25">
      <c r="A30214" s="2">
        <v>44864.569444444445</v>
      </c>
      <c r="B30214" t="s">
        <v>179</v>
      </c>
      <c r="D30214" t="s">
        <v>4991</v>
      </c>
    </row>
    <row r="30215" spans="1:4" x14ac:dyDescent="0.25">
      <c r="A30215" s="2">
        <v>44864.569444444445</v>
      </c>
      <c r="B30215" t="s">
        <v>179</v>
      </c>
      <c r="D30215" t="s">
        <v>1882</v>
      </c>
    </row>
    <row r="30216" spans="1:4" x14ac:dyDescent="0.25">
      <c r="A30216" s="2">
        <v>44864.569444444445</v>
      </c>
      <c r="B30216" t="s">
        <v>179</v>
      </c>
      <c r="D30216" t="s">
        <v>1854</v>
      </c>
    </row>
    <row r="30217" spans="1:4" x14ac:dyDescent="0.25">
      <c r="A30217" s="2">
        <v>44864.570138888892</v>
      </c>
      <c r="B30217" t="s">
        <v>179</v>
      </c>
      <c r="C30217" t="s">
        <v>13028</v>
      </c>
    </row>
    <row r="30218" spans="1:4" x14ac:dyDescent="0.25">
      <c r="A30218" s="2">
        <v>44864.570138888892</v>
      </c>
      <c r="B30218" t="s">
        <v>179</v>
      </c>
      <c r="C30218" t="s">
        <v>13029</v>
      </c>
    </row>
    <row r="30219" spans="1:4" x14ac:dyDescent="0.25">
      <c r="A30219" s="2">
        <v>44864.570138888892</v>
      </c>
      <c r="B30219" t="s">
        <v>179</v>
      </c>
      <c r="C30219" t="s">
        <v>13030</v>
      </c>
    </row>
    <row r="30220" spans="1:4" x14ac:dyDescent="0.25">
      <c r="A30220" s="2">
        <v>44864.570138888892</v>
      </c>
      <c r="B30220" t="s">
        <v>179</v>
      </c>
      <c r="D30220" t="s">
        <v>825</v>
      </c>
    </row>
    <row r="30221" spans="1:4" x14ac:dyDescent="0.25">
      <c r="A30221" s="2">
        <v>44864.570138888892</v>
      </c>
      <c r="B30221" t="s">
        <v>179</v>
      </c>
      <c r="D30221" t="s">
        <v>853</v>
      </c>
    </row>
    <row r="30222" spans="1:4" x14ac:dyDescent="0.25">
      <c r="A30222" s="2">
        <v>44864.570138888892</v>
      </c>
      <c r="B30222" t="s">
        <v>179</v>
      </c>
      <c r="D30222" t="s">
        <v>952</v>
      </c>
    </row>
    <row r="30223" spans="1:4" x14ac:dyDescent="0.25">
      <c r="A30223" s="2">
        <v>44864.644444444442</v>
      </c>
      <c r="B30223" t="s">
        <v>192</v>
      </c>
      <c r="C30223" t="s">
        <v>14623</v>
      </c>
    </row>
    <row r="30224" spans="1:4" x14ac:dyDescent="0.25">
      <c r="A30224" s="2">
        <v>44864.644444444442</v>
      </c>
      <c r="B30224" t="s">
        <v>192</v>
      </c>
      <c r="D30224" t="s">
        <v>5055</v>
      </c>
    </row>
    <row r="30225" spans="1:4" x14ac:dyDescent="0.25">
      <c r="A30225" s="2">
        <v>44864.645833333336</v>
      </c>
      <c r="B30225" t="s">
        <v>192</v>
      </c>
      <c r="C30225" t="s">
        <v>14624</v>
      </c>
    </row>
    <row r="30226" spans="1:4" x14ac:dyDescent="0.25">
      <c r="A30226" s="2">
        <v>44864.645833333336</v>
      </c>
      <c r="B30226" t="s">
        <v>192</v>
      </c>
      <c r="D30226" t="s">
        <v>12743</v>
      </c>
    </row>
    <row r="30227" spans="1:4" x14ac:dyDescent="0.25">
      <c r="A30227" s="2">
        <v>44864.647222222222</v>
      </c>
      <c r="B30227" t="s">
        <v>192</v>
      </c>
      <c r="C30227" t="s">
        <v>14625</v>
      </c>
    </row>
    <row r="30228" spans="1:4" x14ac:dyDescent="0.25">
      <c r="A30228" s="2">
        <v>44864.647222222222</v>
      </c>
      <c r="B30228" t="s">
        <v>192</v>
      </c>
      <c r="D30228" t="s">
        <v>12742</v>
      </c>
    </row>
    <row r="30229" spans="1:4" x14ac:dyDescent="0.25">
      <c r="A30229" s="2">
        <v>44864.647916666669</v>
      </c>
      <c r="B30229" t="s">
        <v>192</v>
      </c>
      <c r="C30229" t="s">
        <v>14626</v>
      </c>
    </row>
    <row r="30230" spans="1:4" x14ac:dyDescent="0.25">
      <c r="A30230" s="2">
        <v>44864.647916666669</v>
      </c>
      <c r="B30230" t="s">
        <v>192</v>
      </c>
      <c r="D30230" t="s">
        <v>1873</v>
      </c>
    </row>
    <row r="30231" spans="1:4" x14ac:dyDescent="0.25">
      <c r="A30231" s="2">
        <v>44864.648611111108</v>
      </c>
      <c r="B30231" t="s">
        <v>192</v>
      </c>
      <c r="C30231" t="s">
        <v>14627</v>
      </c>
    </row>
    <row r="30232" spans="1:4" x14ac:dyDescent="0.25">
      <c r="A30232" s="2">
        <v>44864.648611111108</v>
      </c>
      <c r="B30232" t="s">
        <v>192</v>
      </c>
      <c r="D30232" t="s">
        <v>12760</v>
      </c>
    </row>
    <row r="30233" spans="1:4" x14ac:dyDescent="0.25">
      <c r="A30233" s="2">
        <v>44864.663888888892</v>
      </c>
      <c r="B30233" t="s">
        <v>877</v>
      </c>
      <c r="C30233" t="s">
        <v>14643</v>
      </c>
    </row>
    <row r="30234" spans="1:4" x14ac:dyDescent="0.25">
      <c r="A30234" s="2">
        <v>44864.663888888892</v>
      </c>
      <c r="B30234" t="s">
        <v>877</v>
      </c>
      <c r="D30234" t="s">
        <v>11197</v>
      </c>
    </row>
    <row r="30235" spans="1:4" x14ac:dyDescent="0.25">
      <c r="A30235" s="2">
        <v>44864.664583333331</v>
      </c>
      <c r="B30235" t="s">
        <v>877</v>
      </c>
      <c r="C30235" t="s">
        <v>6731</v>
      </c>
    </row>
    <row r="30236" spans="1:4" x14ac:dyDescent="0.25">
      <c r="A30236" s="2">
        <v>44864.664583333331</v>
      </c>
      <c r="B30236" t="s">
        <v>877</v>
      </c>
      <c r="D30236" t="s">
        <v>1848</v>
      </c>
    </row>
    <row r="30237" spans="1:4" x14ac:dyDescent="0.25">
      <c r="A30237" s="2">
        <v>44864.665277777778</v>
      </c>
      <c r="B30237" t="s">
        <v>877</v>
      </c>
      <c r="C30237" t="s">
        <v>14644</v>
      </c>
    </row>
    <row r="30238" spans="1:4" x14ac:dyDescent="0.25">
      <c r="A30238" s="2">
        <v>44864.665277777778</v>
      </c>
      <c r="B30238" t="s">
        <v>877</v>
      </c>
      <c r="C30238" t="s">
        <v>194</v>
      </c>
    </row>
    <row r="30239" spans="1:4" x14ac:dyDescent="0.25">
      <c r="A30239" s="2">
        <v>44864.665277777778</v>
      </c>
      <c r="B30239" t="s">
        <v>877</v>
      </c>
      <c r="D30239" t="s">
        <v>1939</v>
      </c>
    </row>
    <row r="30240" spans="1:4" x14ac:dyDescent="0.25">
      <c r="A30240" s="2">
        <v>44864.665277777778</v>
      </c>
      <c r="B30240" t="s">
        <v>877</v>
      </c>
      <c r="D30240" t="s">
        <v>5040</v>
      </c>
    </row>
    <row r="30241" spans="1:4" x14ac:dyDescent="0.25">
      <c r="A30241" s="2">
        <v>44864.665972222225</v>
      </c>
      <c r="B30241" t="s">
        <v>877</v>
      </c>
      <c r="C30241" t="s">
        <v>9414</v>
      </c>
    </row>
    <row r="30242" spans="1:4" x14ac:dyDescent="0.25">
      <c r="A30242" s="2">
        <v>44864.665972222225</v>
      </c>
      <c r="B30242" t="s">
        <v>877</v>
      </c>
      <c r="D30242" t="s">
        <v>12743</v>
      </c>
    </row>
    <row r="30243" spans="1:4" x14ac:dyDescent="0.25">
      <c r="A30243" s="2">
        <v>44864.728472222225</v>
      </c>
      <c r="B30243" t="s">
        <v>162</v>
      </c>
      <c r="C30243" t="s">
        <v>14514</v>
      </c>
    </row>
    <row r="30244" spans="1:4" x14ac:dyDescent="0.25">
      <c r="A30244" s="2">
        <v>44864.728472222225</v>
      </c>
      <c r="B30244" t="s">
        <v>162</v>
      </c>
      <c r="D30244" t="s">
        <v>5030</v>
      </c>
    </row>
    <row r="30245" spans="1:4" x14ac:dyDescent="0.25">
      <c r="A30245" s="2">
        <v>44864.729861111111</v>
      </c>
      <c r="B30245" t="s">
        <v>162</v>
      </c>
      <c r="C30245" t="s">
        <v>14515</v>
      </c>
    </row>
    <row r="30246" spans="1:4" x14ac:dyDescent="0.25">
      <c r="A30246" s="2">
        <v>44864.729861111111</v>
      </c>
      <c r="B30246" t="s">
        <v>162</v>
      </c>
      <c r="C30246" t="s">
        <v>14516</v>
      </c>
    </row>
    <row r="30247" spans="1:4" x14ac:dyDescent="0.25">
      <c r="A30247" s="2">
        <v>44864.729861111111</v>
      </c>
      <c r="B30247" t="s">
        <v>162</v>
      </c>
      <c r="D30247" t="s">
        <v>1851</v>
      </c>
    </row>
    <row r="30248" spans="1:4" x14ac:dyDescent="0.25">
      <c r="A30248" s="2">
        <v>44864.729861111111</v>
      </c>
      <c r="B30248" t="s">
        <v>162</v>
      </c>
      <c r="D30248" t="s">
        <v>12760</v>
      </c>
    </row>
    <row r="30249" spans="1:4" x14ac:dyDescent="0.25">
      <c r="A30249" s="2">
        <v>44864.731249999997</v>
      </c>
      <c r="B30249" t="s">
        <v>162</v>
      </c>
      <c r="C30249" t="s">
        <v>14517</v>
      </c>
    </row>
    <row r="30250" spans="1:4" x14ac:dyDescent="0.25">
      <c r="A30250" s="2">
        <v>44864.731249999997</v>
      </c>
      <c r="B30250" t="s">
        <v>162</v>
      </c>
      <c r="D30250" t="s">
        <v>12819</v>
      </c>
    </row>
    <row r="30251" spans="1:4" x14ac:dyDescent="0.25">
      <c r="A30251" s="2">
        <v>44864.732638888891</v>
      </c>
      <c r="B30251" t="s">
        <v>162</v>
      </c>
      <c r="C30251" t="s">
        <v>14518</v>
      </c>
    </row>
    <row r="30252" spans="1:4" x14ac:dyDescent="0.25">
      <c r="A30252" s="2">
        <v>44864.732638888891</v>
      </c>
      <c r="B30252" t="s">
        <v>162</v>
      </c>
      <c r="D30252" t="s">
        <v>12743</v>
      </c>
    </row>
    <row r="30253" spans="1:4" x14ac:dyDescent="0.25">
      <c r="A30253" s="2">
        <v>44864.73333333333</v>
      </c>
      <c r="B30253" t="s">
        <v>162</v>
      </c>
      <c r="C30253" t="s">
        <v>14519</v>
      </c>
    </row>
    <row r="30254" spans="1:4" x14ac:dyDescent="0.25">
      <c r="A30254" s="2">
        <v>44864.73333333333</v>
      </c>
      <c r="B30254" t="s">
        <v>162</v>
      </c>
      <c r="D30254" t="s">
        <v>12742</v>
      </c>
    </row>
    <row r="30255" spans="1:4" x14ac:dyDescent="0.25">
      <c r="A30255" s="2">
        <v>44864.734027777777</v>
      </c>
      <c r="B30255" t="s">
        <v>162</v>
      </c>
      <c r="C30255" t="s">
        <v>14520</v>
      </c>
    </row>
    <row r="30256" spans="1:4" x14ac:dyDescent="0.25">
      <c r="A30256" s="2">
        <v>44864.734027777777</v>
      </c>
      <c r="B30256" t="s">
        <v>162</v>
      </c>
      <c r="D30256" t="s">
        <v>12739</v>
      </c>
    </row>
    <row r="30257" spans="1:4" x14ac:dyDescent="0.25">
      <c r="A30257" s="2">
        <v>44864.754166666666</v>
      </c>
      <c r="B30257" t="s">
        <v>178</v>
      </c>
      <c r="C30257" t="s">
        <v>7606</v>
      </c>
    </row>
    <row r="30258" spans="1:4" x14ac:dyDescent="0.25">
      <c r="A30258" s="2">
        <v>44864.754166666666</v>
      </c>
      <c r="B30258" t="s">
        <v>178</v>
      </c>
      <c r="C30258" t="s">
        <v>7195</v>
      </c>
    </row>
    <row r="30259" spans="1:4" x14ac:dyDescent="0.25">
      <c r="A30259" s="2">
        <v>44864.754166666666</v>
      </c>
      <c r="B30259" t="s">
        <v>178</v>
      </c>
      <c r="D30259" t="s">
        <v>5020</v>
      </c>
    </row>
    <row r="30260" spans="1:4" x14ac:dyDescent="0.25">
      <c r="A30260" s="2">
        <v>44864.754166666666</v>
      </c>
      <c r="B30260" t="s">
        <v>178</v>
      </c>
      <c r="D30260" t="s">
        <v>1858</v>
      </c>
    </row>
    <row r="30261" spans="1:4" x14ac:dyDescent="0.25">
      <c r="A30261" s="2">
        <v>44864.755555555559</v>
      </c>
      <c r="B30261" t="s">
        <v>178</v>
      </c>
      <c r="C30261" t="s">
        <v>14812</v>
      </c>
    </row>
    <row r="30262" spans="1:4" x14ac:dyDescent="0.25">
      <c r="A30262" s="2">
        <v>44864.755555555559</v>
      </c>
      <c r="B30262" t="s">
        <v>178</v>
      </c>
      <c r="D30262" t="s">
        <v>1852</v>
      </c>
    </row>
    <row r="30263" spans="1:4" x14ac:dyDescent="0.25">
      <c r="A30263" s="2">
        <v>44864.756944444445</v>
      </c>
      <c r="B30263" t="s">
        <v>178</v>
      </c>
      <c r="C30263" t="s">
        <v>1256</v>
      </c>
    </row>
    <row r="30264" spans="1:4" x14ac:dyDescent="0.25">
      <c r="A30264" s="2">
        <v>44864.756944444445</v>
      </c>
      <c r="B30264" t="s">
        <v>178</v>
      </c>
      <c r="C30264" t="s">
        <v>14813</v>
      </c>
    </row>
    <row r="30265" spans="1:4" x14ac:dyDescent="0.25">
      <c r="A30265" s="2">
        <v>44864.756944444445</v>
      </c>
      <c r="B30265" t="s">
        <v>178</v>
      </c>
      <c r="D30265" t="s">
        <v>12842</v>
      </c>
    </row>
    <row r="30266" spans="1:4" x14ac:dyDescent="0.25">
      <c r="A30266" s="2">
        <v>44864.756944444445</v>
      </c>
      <c r="B30266" t="s">
        <v>178</v>
      </c>
      <c r="D30266" t="s">
        <v>12742</v>
      </c>
    </row>
    <row r="30267" spans="1:4" x14ac:dyDescent="0.25">
      <c r="A30267" s="2">
        <v>44864.759027777778</v>
      </c>
      <c r="B30267" t="s">
        <v>162</v>
      </c>
      <c r="C30267" t="s">
        <v>13779</v>
      </c>
    </row>
    <row r="30268" spans="1:4" x14ac:dyDescent="0.25">
      <c r="A30268" s="2">
        <v>44864.759027777778</v>
      </c>
      <c r="B30268" t="s">
        <v>162</v>
      </c>
      <c r="D30268" t="s">
        <v>5030</v>
      </c>
    </row>
    <row r="30269" spans="1:4" x14ac:dyDescent="0.25">
      <c r="A30269" s="2">
        <v>44864.760416666664</v>
      </c>
      <c r="B30269" t="s">
        <v>162</v>
      </c>
      <c r="C30269" t="s">
        <v>13780</v>
      </c>
    </row>
    <row r="30270" spans="1:4" x14ac:dyDescent="0.25">
      <c r="A30270" s="2">
        <v>44864.760416666664</v>
      </c>
      <c r="B30270" t="s">
        <v>162</v>
      </c>
      <c r="D30270" t="s">
        <v>1851</v>
      </c>
    </row>
    <row r="30271" spans="1:4" x14ac:dyDescent="0.25">
      <c r="A30271" s="2">
        <v>44864.761111111111</v>
      </c>
      <c r="B30271" t="s">
        <v>162</v>
      </c>
      <c r="C30271" t="s">
        <v>13781</v>
      </c>
    </row>
    <row r="30272" spans="1:4" x14ac:dyDescent="0.25">
      <c r="A30272" s="2">
        <v>44864.761111111111</v>
      </c>
      <c r="B30272" t="s">
        <v>162</v>
      </c>
      <c r="D30272" t="s">
        <v>12760</v>
      </c>
    </row>
    <row r="30273" spans="1:4" x14ac:dyDescent="0.25">
      <c r="A30273" s="2">
        <v>44864.762499999997</v>
      </c>
      <c r="B30273" t="s">
        <v>162</v>
      </c>
      <c r="C30273" t="s">
        <v>13782</v>
      </c>
    </row>
    <row r="30274" spans="1:4" x14ac:dyDescent="0.25">
      <c r="A30274" s="2">
        <v>44864.762499999997</v>
      </c>
      <c r="B30274" t="s">
        <v>162</v>
      </c>
      <c r="D30274" t="s">
        <v>12819</v>
      </c>
    </row>
    <row r="30275" spans="1:4" x14ac:dyDescent="0.25">
      <c r="A30275" s="2">
        <v>44864.763888888891</v>
      </c>
      <c r="B30275" t="s">
        <v>162</v>
      </c>
      <c r="C30275" t="s">
        <v>13783</v>
      </c>
    </row>
    <row r="30276" spans="1:4" x14ac:dyDescent="0.25">
      <c r="A30276" s="2">
        <v>44864.763888888891</v>
      </c>
      <c r="B30276" t="s">
        <v>162</v>
      </c>
      <c r="D30276" t="s">
        <v>12743</v>
      </c>
    </row>
    <row r="30277" spans="1:4" x14ac:dyDescent="0.25">
      <c r="A30277" s="2">
        <v>44864.76458333333</v>
      </c>
      <c r="B30277" t="s">
        <v>162</v>
      </c>
      <c r="C30277" t="s">
        <v>13784</v>
      </c>
    </row>
    <row r="30278" spans="1:4" x14ac:dyDescent="0.25">
      <c r="A30278" s="2">
        <v>44864.76458333333</v>
      </c>
      <c r="B30278" t="s">
        <v>162</v>
      </c>
      <c r="D30278" t="s">
        <v>12742</v>
      </c>
    </row>
    <row r="30279" spans="1:4" x14ac:dyDescent="0.25">
      <c r="A30279" s="2">
        <v>44864.765277777777</v>
      </c>
      <c r="B30279" t="s">
        <v>162</v>
      </c>
      <c r="C30279" t="s">
        <v>13785</v>
      </c>
    </row>
    <row r="30280" spans="1:4" x14ac:dyDescent="0.25">
      <c r="A30280" s="2">
        <v>44864.765277777777</v>
      </c>
      <c r="B30280" t="s">
        <v>162</v>
      </c>
      <c r="D30280" t="s">
        <v>12739</v>
      </c>
    </row>
    <row r="30281" spans="1:4" x14ac:dyDescent="0.25">
      <c r="A30281" s="2">
        <v>44864.765972222223</v>
      </c>
      <c r="B30281" t="s">
        <v>162</v>
      </c>
      <c r="C30281" t="s">
        <v>13786</v>
      </c>
    </row>
    <row r="30282" spans="1:4" x14ac:dyDescent="0.25">
      <c r="A30282" s="2">
        <v>44864.765972222223</v>
      </c>
      <c r="B30282" t="s">
        <v>162</v>
      </c>
      <c r="C30282" t="s">
        <v>6567</v>
      </c>
    </row>
    <row r="30283" spans="1:4" x14ac:dyDescent="0.25">
      <c r="A30283" s="2">
        <v>44864.765972222223</v>
      </c>
      <c r="B30283" t="s">
        <v>162</v>
      </c>
      <c r="D30283" t="s">
        <v>1850</v>
      </c>
    </row>
    <row r="30284" spans="1:4" x14ac:dyDescent="0.25">
      <c r="A30284" s="2">
        <v>44864.765972222223</v>
      </c>
      <c r="B30284" t="s">
        <v>162</v>
      </c>
      <c r="D30284" t="s">
        <v>850</v>
      </c>
    </row>
    <row r="30285" spans="1:4" x14ac:dyDescent="0.25">
      <c r="A30285" s="2">
        <v>44864.777777777781</v>
      </c>
      <c r="B30285" t="s">
        <v>178</v>
      </c>
      <c r="C30285" t="s">
        <v>7606</v>
      </c>
    </row>
    <row r="30286" spans="1:4" x14ac:dyDescent="0.25">
      <c r="A30286" s="2">
        <v>44864.777777777781</v>
      </c>
      <c r="B30286" t="s">
        <v>178</v>
      </c>
      <c r="D30286" t="s">
        <v>12739</v>
      </c>
    </row>
    <row r="30287" spans="1:4" x14ac:dyDescent="0.25">
      <c r="A30287" s="2">
        <v>44864.863194444442</v>
      </c>
      <c r="B30287" t="s">
        <v>176</v>
      </c>
      <c r="C30287" t="s">
        <v>15027</v>
      </c>
    </row>
    <row r="30288" spans="1:4" x14ac:dyDescent="0.25">
      <c r="A30288" s="2">
        <v>44864.863194444442</v>
      </c>
      <c r="B30288" t="s">
        <v>176</v>
      </c>
      <c r="D30288" t="s">
        <v>1876</v>
      </c>
    </row>
    <row r="30289" spans="1:4" x14ac:dyDescent="0.25">
      <c r="A30289" s="2">
        <v>44864.863888888889</v>
      </c>
      <c r="B30289" t="s">
        <v>176</v>
      </c>
      <c r="C30289" t="s">
        <v>15028</v>
      </c>
    </row>
    <row r="30290" spans="1:4" x14ac:dyDescent="0.25">
      <c r="A30290" s="2">
        <v>44864.863888888889</v>
      </c>
      <c r="B30290" t="s">
        <v>176</v>
      </c>
      <c r="D30290" t="s">
        <v>12760</v>
      </c>
    </row>
    <row r="30291" spans="1:4" x14ac:dyDescent="0.25">
      <c r="A30291" s="2">
        <v>44864.864583333336</v>
      </c>
      <c r="B30291" t="s">
        <v>176</v>
      </c>
      <c r="C30291" t="s">
        <v>15029</v>
      </c>
    </row>
    <row r="30292" spans="1:4" x14ac:dyDescent="0.25">
      <c r="A30292" s="2">
        <v>44864.864583333336</v>
      </c>
      <c r="B30292" t="s">
        <v>176</v>
      </c>
      <c r="C30292" t="s">
        <v>15030</v>
      </c>
    </row>
    <row r="30293" spans="1:4" x14ac:dyDescent="0.25">
      <c r="A30293" s="2">
        <v>44864.864583333336</v>
      </c>
      <c r="B30293" t="s">
        <v>176</v>
      </c>
      <c r="D30293" t="s">
        <v>12742</v>
      </c>
    </row>
    <row r="30294" spans="1:4" x14ac:dyDescent="0.25">
      <c r="A30294" s="2">
        <v>44864.864583333336</v>
      </c>
      <c r="B30294" t="s">
        <v>176</v>
      </c>
      <c r="D30294" t="s">
        <v>1873</v>
      </c>
    </row>
    <row r="30295" spans="1:4" x14ac:dyDescent="0.25">
      <c r="A30295" s="2">
        <v>44864.865277777775</v>
      </c>
      <c r="B30295" t="s">
        <v>176</v>
      </c>
      <c r="C30295" t="s">
        <v>15031</v>
      </c>
    </row>
    <row r="30296" spans="1:4" x14ac:dyDescent="0.25">
      <c r="A30296" s="2">
        <v>44864.865277777775</v>
      </c>
      <c r="B30296" t="s">
        <v>176</v>
      </c>
      <c r="C30296" t="s">
        <v>15032</v>
      </c>
    </row>
    <row r="30297" spans="1:4" x14ac:dyDescent="0.25">
      <c r="A30297" s="2">
        <v>44864.865277777775</v>
      </c>
      <c r="B30297" t="s">
        <v>176</v>
      </c>
      <c r="D30297" t="s">
        <v>12739</v>
      </c>
    </row>
    <row r="30298" spans="1:4" x14ac:dyDescent="0.25">
      <c r="A30298" s="2">
        <v>44864.865277777775</v>
      </c>
      <c r="B30298" t="s">
        <v>176</v>
      </c>
      <c r="D30298" t="s">
        <v>12743</v>
      </c>
    </row>
    <row r="30299" spans="1:4" x14ac:dyDescent="0.25">
      <c r="A30299" s="2">
        <v>44864.865972222222</v>
      </c>
      <c r="B30299" t="s">
        <v>176</v>
      </c>
      <c r="C30299" t="s">
        <v>15033</v>
      </c>
    </row>
    <row r="30300" spans="1:4" x14ac:dyDescent="0.25">
      <c r="A30300" s="2">
        <v>44864.865972222222</v>
      </c>
      <c r="B30300" t="s">
        <v>176</v>
      </c>
      <c r="C30300" t="s">
        <v>15034</v>
      </c>
    </row>
    <row r="30301" spans="1:4" x14ac:dyDescent="0.25">
      <c r="A30301" s="2">
        <v>44864.865972222222</v>
      </c>
      <c r="B30301" t="s">
        <v>176</v>
      </c>
      <c r="D30301" t="s">
        <v>12742</v>
      </c>
    </row>
    <row r="30302" spans="1:4" x14ac:dyDescent="0.25">
      <c r="A30302" s="2">
        <v>44864.865972222222</v>
      </c>
      <c r="B30302" t="s">
        <v>176</v>
      </c>
      <c r="D30302" t="s">
        <v>894</v>
      </c>
    </row>
    <row r="30303" spans="1:4" x14ac:dyDescent="0.25">
      <c r="A30303" s="2">
        <v>44864.867361111108</v>
      </c>
      <c r="B30303" t="s">
        <v>176</v>
      </c>
      <c r="C30303" t="s">
        <v>15035</v>
      </c>
    </row>
    <row r="30304" spans="1:4" x14ac:dyDescent="0.25">
      <c r="A30304" s="2">
        <v>44864.867361111108</v>
      </c>
      <c r="B30304" t="s">
        <v>176</v>
      </c>
      <c r="D30304" t="s">
        <v>974</v>
      </c>
    </row>
    <row r="30305" spans="1:4" x14ac:dyDescent="0.25">
      <c r="A30305" s="2">
        <v>44864.868055555555</v>
      </c>
      <c r="B30305" t="s">
        <v>176</v>
      </c>
      <c r="C30305" t="s">
        <v>15036</v>
      </c>
    </row>
    <row r="30306" spans="1:4" x14ac:dyDescent="0.25">
      <c r="A30306" s="2">
        <v>44864.868055555555</v>
      </c>
      <c r="B30306" t="s">
        <v>176</v>
      </c>
      <c r="C30306" t="s">
        <v>15037</v>
      </c>
    </row>
    <row r="30307" spans="1:4" x14ac:dyDescent="0.25">
      <c r="A30307" s="2">
        <v>44864.868055555555</v>
      </c>
      <c r="B30307" t="s">
        <v>176</v>
      </c>
      <c r="D30307" t="s">
        <v>834</v>
      </c>
    </row>
    <row r="30308" spans="1:4" x14ac:dyDescent="0.25">
      <c r="A30308" s="2">
        <v>44864.868055555555</v>
      </c>
      <c r="B30308" t="s">
        <v>176</v>
      </c>
      <c r="D30308" t="s">
        <v>955</v>
      </c>
    </row>
    <row r="30309" spans="1:4" x14ac:dyDescent="0.25">
      <c r="A30309" s="2">
        <v>44864.868750000001</v>
      </c>
      <c r="B30309" t="s">
        <v>176</v>
      </c>
      <c r="C30309" t="s">
        <v>15038</v>
      </c>
    </row>
    <row r="30310" spans="1:4" x14ac:dyDescent="0.25">
      <c r="A30310" s="2">
        <v>44864.868750000001</v>
      </c>
      <c r="B30310" t="s">
        <v>176</v>
      </c>
      <c r="C30310" t="s">
        <v>15039</v>
      </c>
    </row>
    <row r="30311" spans="1:4" x14ac:dyDescent="0.25">
      <c r="A30311" s="2">
        <v>44864.868750000001</v>
      </c>
      <c r="B30311" t="s">
        <v>176</v>
      </c>
      <c r="C30311" t="s">
        <v>15040</v>
      </c>
    </row>
    <row r="30312" spans="1:4" x14ac:dyDescent="0.25">
      <c r="A30312" s="2">
        <v>44864.868750000001</v>
      </c>
      <c r="B30312" t="s">
        <v>176</v>
      </c>
      <c r="C30312" t="s">
        <v>15041</v>
      </c>
    </row>
    <row r="30313" spans="1:4" x14ac:dyDescent="0.25">
      <c r="A30313" s="2">
        <v>44864.868750000001</v>
      </c>
      <c r="B30313" t="s">
        <v>176</v>
      </c>
      <c r="D30313" t="s">
        <v>959</v>
      </c>
    </row>
    <row r="30314" spans="1:4" x14ac:dyDescent="0.25">
      <c r="A30314" s="2">
        <v>44864.868750000001</v>
      </c>
      <c r="B30314" t="s">
        <v>176</v>
      </c>
      <c r="D30314" t="s">
        <v>856</v>
      </c>
    </row>
    <row r="30315" spans="1:4" x14ac:dyDescent="0.25">
      <c r="A30315" s="2">
        <v>44864.868750000001</v>
      </c>
      <c r="B30315" t="s">
        <v>176</v>
      </c>
      <c r="D30315" t="s">
        <v>4991</v>
      </c>
    </row>
    <row r="30316" spans="1:4" x14ac:dyDescent="0.25">
      <c r="A30316" s="2">
        <v>44864.868750000001</v>
      </c>
      <c r="B30316" t="s">
        <v>176</v>
      </c>
      <c r="D30316" t="s">
        <v>828</v>
      </c>
    </row>
    <row r="30317" spans="1:4" x14ac:dyDescent="0.25">
      <c r="A30317" s="2">
        <v>44864.869444444441</v>
      </c>
      <c r="B30317" t="s">
        <v>176</v>
      </c>
      <c r="C30317" t="s">
        <v>15042</v>
      </c>
    </row>
    <row r="30318" spans="1:4" x14ac:dyDescent="0.25">
      <c r="A30318" s="2">
        <v>44864.869444444441</v>
      </c>
      <c r="B30318" t="s">
        <v>176</v>
      </c>
      <c r="D30318" t="s">
        <v>1124</v>
      </c>
    </row>
    <row r="30319" spans="1:4" x14ac:dyDescent="0.25">
      <c r="A30319" s="2">
        <v>44864.954861111109</v>
      </c>
      <c r="B30319" t="s">
        <v>185</v>
      </c>
      <c r="C30319" t="s">
        <v>1249</v>
      </c>
    </row>
    <row r="30320" spans="1:4" x14ac:dyDescent="0.25">
      <c r="A30320" s="2">
        <v>44864.954861111109</v>
      </c>
      <c r="B30320" t="s">
        <v>185</v>
      </c>
      <c r="C30320" t="s">
        <v>1249</v>
      </c>
    </row>
    <row r="30321" spans="1:4" x14ac:dyDescent="0.25">
      <c r="A30321" s="2">
        <v>44864.954861111109</v>
      </c>
      <c r="B30321" t="s">
        <v>185</v>
      </c>
      <c r="D30321" t="s">
        <v>4994</v>
      </c>
    </row>
    <row r="30322" spans="1:4" x14ac:dyDescent="0.25">
      <c r="A30322" s="2">
        <v>44864.954861111109</v>
      </c>
      <c r="B30322" t="s">
        <v>185</v>
      </c>
      <c r="D30322" t="s">
        <v>1848</v>
      </c>
    </row>
    <row r="30323" spans="1:4" x14ac:dyDescent="0.25">
      <c r="A30323" s="2">
        <v>44864.955555555556</v>
      </c>
      <c r="B30323" t="s">
        <v>185</v>
      </c>
      <c r="C30323" t="s">
        <v>14238</v>
      </c>
    </row>
    <row r="30324" spans="1:4" x14ac:dyDescent="0.25">
      <c r="A30324" s="2">
        <v>44864.955555555556</v>
      </c>
      <c r="B30324" t="s">
        <v>185</v>
      </c>
      <c r="C30324" t="s">
        <v>1249</v>
      </c>
    </row>
    <row r="30325" spans="1:4" x14ac:dyDescent="0.25">
      <c r="A30325" s="2">
        <v>44864.955555555556</v>
      </c>
      <c r="B30325" t="s">
        <v>185</v>
      </c>
      <c r="C30325" t="s">
        <v>14239</v>
      </c>
    </row>
    <row r="30326" spans="1:4" x14ac:dyDescent="0.25">
      <c r="A30326" s="2">
        <v>44864.955555555556</v>
      </c>
      <c r="B30326" t="s">
        <v>185</v>
      </c>
      <c r="D30326" t="s">
        <v>1877</v>
      </c>
    </row>
    <row r="30327" spans="1:4" x14ac:dyDescent="0.25">
      <c r="A30327" s="2">
        <v>44864.955555555556</v>
      </c>
      <c r="B30327" t="s">
        <v>185</v>
      </c>
      <c r="D30327" t="s">
        <v>1902</v>
      </c>
    </row>
    <row r="30328" spans="1:4" x14ac:dyDescent="0.25">
      <c r="A30328" s="2">
        <v>44864.955555555556</v>
      </c>
      <c r="B30328" t="s">
        <v>185</v>
      </c>
      <c r="D30328" t="s">
        <v>12760</v>
      </c>
    </row>
    <row r="30329" spans="1:4" x14ac:dyDescent="0.25">
      <c r="A30329" s="2">
        <v>44864.957638888889</v>
      </c>
      <c r="B30329" t="s">
        <v>185</v>
      </c>
      <c r="C30329" t="s">
        <v>14240</v>
      </c>
    </row>
    <row r="30330" spans="1:4" x14ac:dyDescent="0.25">
      <c r="A30330" s="2">
        <v>44864.957638888889</v>
      </c>
      <c r="B30330" t="s">
        <v>185</v>
      </c>
      <c r="C30330" t="s">
        <v>1538</v>
      </c>
    </row>
    <row r="30331" spans="1:4" x14ac:dyDescent="0.25">
      <c r="A30331" s="2">
        <v>44864.957638888889</v>
      </c>
      <c r="B30331" t="s">
        <v>185</v>
      </c>
      <c r="C30331" t="s">
        <v>1538</v>
      </c>
    </row>
    <row r="30332" spans="1:4" x14ac:dyDescent="0.25">
      <c r="A30332" s="2">
        <v>44864.957638888889</v>
      </c>
      <c r="B30332" t="s">
        <v>185</v>
      </c>
      <c r="C30332" t="s">
        <v>14241</v>
      </c>
    </row>
    <row r="30333" spans="1:4" x14ac:dyDescent="0.25">
      <c r="A30333" s="2">
        <v>44864.957638888889</v>
      </c>
      <c r="B30333" t="s">
        <v>185</v>
      </c>
      <c r="D30333" t="s">
        <v>12742</v>
      </c>
    </row>
    <row r="30334" spans="1:4" x14ac:dyDescent="0.25">
      <c r="A30334" s="2">
        <v>44864.957638888889</v>
      </c>
      <c r="B30334" t="s">
        <v>185</v>
      </c>
      <c r="D30334" t="s">
        <v>12739</v>
      </c>
    </row>
    <row r="30335" spans="1:4" x14ac:dyDescent="0.25">
      <c r="A30335" s="2">
        <v>44864.957638888889</v>
      </c>
      <c r="B30335" t="s">
        <v>185</v>
      </c>
      <c r="D30335" t="s">
        <v>832</v>
      </c>
    </row>
    <row r="30336" spans="1:4" x14ac:dyDescent="0.25">
      <c r="A30336" s="2">
        <v>44864.957638888889</v>
      </c>
      <c r="B30336" t="s">
        <v>185</v>
      </c>
      <c r="D30336" t="s">
        <v>12743</v>
      </c>
    </row>
    <row r="30337" spans="1:4" x14ac:dyDescent="0.25">
      <c r="A30337" s="2">
        <v>44864.958333333336</v>
      </c>
      <c r="B30337" t="s">
        <v>185</v>
      </c>
      <c r="C30337" t="s">
        <v>7936</v>
      </c>
    </row>
    <row r="30338" spans="1:4" x14ac:dyDescent="0.25">
      <c r="A30338" s="2">
        <v>44864.958333333336</v>
      </c>
      <c r="B30338" t="s">
        <v>185</v>
      </c>
      <c r="D30338" t="s">
        <v>12742</v>
      </c>
    </row>
    <row r="30339" spans="1:4" x14ac:dyDescent="0.25">
      <c r="A30339" s="2">
        <v>44864.962500000001</v>
      </c>
      <c r="B30339" t="s">
        <v>164</v>
      </c>
      <c r="C30339" t="s">
        <v>8122</v>
      </c>
    </row>
    <row r="30340" spans="1:4" x14ac:dyDescent="0.25">
      <c r="A30340" s="2">
        <v>44864.962500000001</v>
      </c>
      <c r="B30340" t="s">
        <v>164</v>
      </c>
      <c r="D30340" t="s">
        <v>5001</v>
      </c>
    </row>
    <row r="30341" spans="1:4" x14ac:dyDescent="0.25">
      <c r="A30341" s="2">
        <v>44864.963194444441</v>
      </c>
      <c r="B30341" t="s">
        <v>164</v>
      </c>
      <c r="C30341" t="s">
        <v>7195</v>
      </c>
    </row>
    <row r="30342" spans="1:4" x14ac:dyDescent="0.25">
      <c r="A30342" s="2">
        <v>44864.963194444441</v>
      </c>
      <c r="B30342" t="s">
        <v>164</v>
      </c>
      <c r="D30342" t="s">
        <v>12760</v>
      </c>
    </row>
    <row r="30343" spans="1:4" x14ac:dyDescent="0.25">
      <c r="A30343" s="2">
        <v>44864.964583333334</v>
      </c>
      <c r="B30343" t="s">
        <v>164</v>
      </c>
      <c r="C30343" t="s">
        <v>14814</v>
      </c>
    </row>
    <row r="30344" spans="1:4" x14ac:dyDescent="0.25">
      <c r="A30344" s="2">
        <v>44864.964583333334</v>
      </c>
      <c r="B30344" t="s">
        <v>164</v>
      </c>
      <c r="D30344" t="s">
        <v>12742</v>
      </c>
    </row>
    <row r="30345" spans="1:4" x14ac:dyDescent="0.25">
      <c r="A30345" s="2">
        <v>44864.965277777781</v>
      </c>
      <c r="B30345" t="s">
        <v>164</v>
      </c>
      <c r="C30345" t="s">
        <v>14815</v>
      </c>
    </row>
    <row r="30346" spans="1:4" x14ac:dyDescent="0.25">
      <c r="A30346" s="2">
        <v>44864.965277777781</v>
      </c>
      <c r="B30346" t="s">
        <v>164</v>
      </c>
      <c r="D30346" t="s">
        <v>12739</v>
      </c>
    </row>
    <row r="30347" spans="1:4" x14ac:dyDescent="0.25">
      <c r="A30347" s="2">
        <v>44864.967361111114</v>
      </c>
      <c r="B30347" t="s">
        <v>164</v>
      </c>
      <c r="C30347" t="s">
        <v>7205</v>
      </c>
    </row>
    <row r="30348" spans="1:4" x14ac:dyDescent="0.25">
      <c r="A30348" s="2">
        <v>44864.967361111114</v>
      </c>
      <c r="B30348" t="s">
        <v>164</v>
      </c>
      <c r="D30348" t="s">
        <v>12743</v>
      </c>
    </row>
    <row r="30349" spans="1:4" x14ac:dyDescent="0.25">
      <c r="A30349" s="2">
        <v>44864.96875</v>
      </c>
      <c r="B30349" t="s">
        <v>164</v>
      </c>
      <c r="C30349" t="s">
        <v>14816</v>
      </c>
    </row>
    <row r="30350" spans="1:4" x14ac:dyDescent="0.25">
      <c r="A30350" s="2">
        <v>44864.96875</v>
      </c>
      <c r="B30350" t="s">
        <v>164</v>
      </c>
      <c r="D30350" t="s">
        <v>12742</v>
      </c>
    </row>
    <row r="30351" spans="1:4" x14ac:dyDescent="0.25">
      <c r="A30351" s="2">
        <v>44864.970833333333</v>
      </c>
      <c r="B30351" t="s">
        <v>164</v>
      </c>
      <c r="C30351" t="s">
        <v>14817</v>
      </c>
    </row>
    <row r="30352" spans="1:4" x14ac:dyDescent="0.25">
      <c r="A30352" s="2">
        <v>44864.970833333333</v>
      </c>
      <c r="B30352" t="s">
        <v>164</v>
      </c>
      <c r="D30352" t="s">
        <v>1888</v>
      </c>
    </row>
    <row r="30353" spans="1:4" x14ac:dyDescent="0.25">
      <c r="A30353" s="2">
        <v>44864.973611111112</v>
      </c>
      <c r="B30353" t="s">
        <v>164</v>
      </c>
      <c r="C30353" t="s">
        <v>14818</v>
      </c>
    </row>
    <row r="30354" spans="1:4" x14ac:dyDescent="0.25">
      <c r="A30354" s="2">
        <v>44864.973611111112</v>
      </c>
      <c r="B30354" t="s">
        <v>164</v>
      </c>
      <c r="C30354" t="s">
        <v>14819</v>
      </c>
    </row>
    <row r="30355" spans="1:4" x14ac:dyDescent="0.25">
      <c r="A30355" s="2">
        <v>44864.973611111112</v>
      </c>
      <c r="B30355" t="s">
        <v>164</v>
      </c>
      <c r="D30355" t="s">
        <v>1902</v>
      </c>
    </row>
    <row r="30356" spans="1:4" x14ac:dyDescent="0.25">
      <c r="A30356" s="2">
        <v>44864.973611111112</v>
      </c>
      <c r="B30356" t="s">
        <v>164</v>
      </c>
      <c r="D30356" t="s">
        <v>846</v>
      </c>
    </row>
    <row r="30357" spans="1:4" x14ac:dyDescent="0.25">
      <c r="A30357" s="2">
        <v>44864.974305555559</v>
      </c>
      <c r="B30357" t="s">
        <v>164</v>
      </c>
      <c r="C30357" t="s">
        <v>14820</v>
      </c>
    </row>
    <row r="30358" spans="1:4" x14ac:dyDescent="0.25">
      <c r="A30358" s="2">
        <v>44864.974305555559</v>
      </c>
      <c r="B30358" t="s">
        <v>164</v>
      </c>
      <c r="C30358" t="s">
        <v>14821</v>
      </c>
    </row>
    <row r="30359" spans="1:4" x14ac:dyDescent="0.25">
      <c r="A30359" s="2">
        <v>44864.974305555559</v>
      </c>
      <c r="B30359" t="s">
        <v>164</v>
      </c>
      <c r="C30359" t="s">
        <v>7010</v>
      </c>
    </row>
    <row r="30360" spans="1:4" x14ac:dyDescent="0.25">
      <c r="A30360" s="2">
        <v>44864.974305555559</v>
      </c>
      <c r="B30360" t="s">
        <v>164</v>
      </c>
      <c r="D30360" t="s">
        <v>908</v>
      </c>
    </row>
    <row r="30361" spans="1:4" x14ac:dyDescent="0.25">
      <c r="A30361" s="2">
        <v>44864.974305555559</v>
      </c>
      <c r="B30361" t="s">
        <v>164</v>
      </c>
      <c r="D30361" t="s">
        <v>849</v>
      </c>
    </row>
    <row r="30362" spans="1:4" x14ac:dyDescent="0.25">
      <c r="A30362" s="2">
        <v>44864.974305555559</v>
      </c>
      <c r="B30362" t="s">
        <v>164</v>
      </c>
      <c r="D30362" t="s">
        <v>1021</v>
      </c>
    </row>
    <row r="30363" spans="1:4" x14ac:dyDescent="0.25">
      <c r="A30363" s="2">
        <v>44865.399305555555</v>
      </c>
      <c r="B30363" t="s">
        <v>10302</v>
      </c>
      <c r="C30363" t="s">
        <v>14423</v>
      </c>
    </row>
    <row r="30364" spans="1:4" x14ac:dyDescent="0.25">
      <c r="A30364" s="2">
        <v>44865.399305555555</v>
      </c>
      <c r="B30364" t="s">
        <v>10302</v>
      </c>
      <c r="D30364" t="s">
        <v>5049</v>
      </c>
    </row>
    <row r="30365" spans="1:4" x14ac:dyDescent="0.25">
      <c r="A30365" s="2">
        <v>44865.4</v>
      </c>
      <c r="B30365" t="s">
        <v>10302</v>
      </c>
      <c r="C30365" t="s">
        <v>14424</v>
      </c>
    </row>
    <row r="30366" spans="1:4" x14ac:dyDescent="0.25">
      <c r="A30366" s="2">
        <v>44865.4</v>
      </c>
      <c r="B30366" t="s">
        <v>10302</v>
      </c>
      <c r="C30366" t="s">
        <v>14425</v>
      </c>
    </row>
    <row r="30367" spans="1:4" x14ac:dyDescent="0.25">
      <c r="A30367" s="2">
        <v>44865.4</v>
      </c>
      <c r="B30367" t="s">
        <v>10302</v>
      </c>
      <c r="D30367" t="s">
        <v>12743</v>
      </c>
    </row>
    <row r="30368" spans="1:4" x14ac:dyDescent="0.25">
      <c r="A30368" s="2">
        <v>44865.4</v>
      </c>
      <c r="B30368" t="s">
        <v>10302</v>
      </c>
      <c r="D30368" t="s">
        <v>12742</v>
      </c>
    </row>
    <row r="30369" spans="1:4" x14ac:dyDescent="0.25">
      <c r="A30369" s="2">
        <v>44865.400694444441</v>
      </c>
      <c r="B30369" t="s">
        <v>10302</v>
      </c>
      <c r="C30369" t="s">
        <v>14426</v>
      </c>
    </row>
    <row r="30370" spans="1:4" x14ac:dyDescent="0.25">
      <c r="A30370" s="2">
        <v>44865.400694444441</v>
      </c>
      <c r="B30370" t="s">
        <v>10302</v>
      </c>
      <c r="D30370" t="s">
        <v>12740</v>
      </c>
    </row>
    <row r="30371" spans="1:4" x14ac:dyDescent="0.25">
      <c r="A30371" s="2">
        <v>44865.420138888891</v>
      </c>
      <c r="B30371" t="s">
        <v>851</v>
      </c>
      <c r="C30371" t="s">
        <v>15043</v>
      </c>
    </row>
    <row r="30372" spans="1:4" x14ac:dyDescent="0.25">
      <c r="A30372" s="2">
        <v>44865.420138888891</v>
      </c>
      <c r="B30372" t="s">
        <v>851</v>
      </c>
      <c r="D30372" t="s">
        <v>5000</v>
      </c>
    </row>
    <row r="30373" spans="1:4" x14ac:dyDescent="0.25">
      <c r="A30373" s="2">
        <v>44865.42083333333</v>
      </c>
      <c r="B30373" t="s">
        <v>851</v>
      </c>
      <c r="C30373" t="s">
        <v>15044</v>
      </c>
    </row>
    <row r="30374" spans="1:4" x14ac:dyDescent="0.25">
      <c r="A30374" s="2">
        <v>44865.42083333333</v>
      </c>
      <c r="B30374" t="s">
        <v>851</v>
      </c>
      <c r="D30374" t="s">
        <v>12760</v>
      </c>
    </row>
    <row r="30375" spans="1:4" x14ac:dyDescent="0.25">
      <c r="A30375" s="2">
        <v>44865.421527777777</v>
      </c>
      <c r="B30375" t="s">
        <v>851</v>
      </c>
      <c r="C30375" t="s">
        <v>15045</v>
      </c>
    </row>
    <row r="30376" spans="1:4" x14ac:dyDescent="0.25">
      <c r="A30376" s="2">
        <v>44865.421527777777</v>
      </c>
      <c r="B30376" t="s">
        <v>851</v>
      </c>
      <c r="D30376" t="s">
        <v>12742</v>
      </c>
    </row>
    <row r="30377" spans="1:4" x14ac:dyDescent="0.25">
      <c r="A30377" s="2">
        <v>44865.422222222223</v>
      </c>
      <c r="B30377" t="s">
        <v>851</v>
      </c>
      <c r="C30377" t="s">
        <v>194</v>
      </c>
    </row>
    <row r="30378" spans="1:4" x14ac:dyDescent="0.25">
      <c r="A30378" s="2">
        <v>44865.422222222223</v>
      </c>
      <c r="B30378" t="s">
        <v>851</v>
      </c>
      <c r="C30378" t="s">
        <v>15046</v>
      </c>
    </row>
    <row r="30379" spans="1:4" x14ac:dyDescent="0.25">
      <c r="A30379" s="2">
        <v>44865.422222222223</v>
      </c>
      <c r="B30379" t="s">
        <v>851</v>
      </c>
      <c r="D30379" t="s">
        <v>12739</v>
      </c>
    </row>
    <row r="30380" spans="1:4" x14ac:dyDescent="0.25">
      <c r="A30380" s="2">
        <v>44865.422222222223</v>
      </c>
      <c r="B30380" t="s">
        <v>851</v>
      </c>
      <c r="D30380" t="s">
        <v>1877</v>
      </c>
    </row>
    <row r="30381" spans="1:4" x14ac:dyDescent="0.25">
      <c r="A30381" s="2">
        <v>44865.42291666667</v>
      </c>
      <c r="B30381" t="s">
        <v>183</v>
      </c>
      <c r="C30381" t="s">
        <v>14887</v>
      </c>
    </row>
    <row r="30382" spans="1:4" x14ac:dyDescent="0.25">
      <c r="A30382" s="2">
        <v>44865.42291666667</v>
      </c>
      <c r="B30382" t="s">
        <v>851</v>
      </c>
      <c r="C30382" t="s">
        <v>15047</v>
      </c>
    </row>
    <row r="30383" spans="1:4" x14ac:dyDescent="0.25">
      <c r="A30383" s="2">
        <v>44865.42291666667</v>
      </c>
      <c r="B30383" t="s">
        <v>183</v>
      </c>
      <c r="D30383" t="s">
        <v>4996</v>
      </c>
    </row>
    <row r="30384" spans="1:4" x14ac:dyDescent="0.25">
      <c r="A30384" s="2">
        <v>44865.42291666667</v>
      </c>
      <c r="B30384" t="s">
        <v>851</v>
      </c>
      <c r="D30384" t="s">
        <v>12743</v>
      </c>
    </row>
    <row r="30385" spans="1:4" x14ac:dyDescent="0.25">
      <c r="A30385" s="2">
        <v>44865.423611111109</v>
      </c>
      <c r="B30385" t="s">
        <v>183</v>
      </c>
      <c r="C30385" t="s">
        <v>14888</v>
      </c>
    </row>
    <row r="30386" spans="1:4" x14ac:dyDescent="0.25">
      <c r="A30386" s="2">
        <v>44865.423611111109</v>
      </c>
      <c r="B30386" t="s">
        <v>183</v>
      </c>
      <c r="D30386" t="s">
        <v>12743</v>
      </c>
    </row>
    <row r="30387" spans="1:4" x14ac:dyDescent="0.25">
      <c r="A30387" s="2">
        <v>44865.424305555556</v>
      </c>
      <c r="B30387" t="s">
        <v>851</v>
      </c>
      <c r="C30387" t="s">
        <v>15048</v>
      </c>
    </row>
    <row r="30388" spans="1:4" x14ac:dyDescent="0.25">
      <c r="A30388" s="2">
        <v>44865.424305555556</v>
      </c>
      <c r="B30388" t="s">
        <v>851</v>
      </c>
      <c r="D30388" t="s">
        <v>12742</v>
      </c>
    </row>
    <row r="30389" spans="1:4" x14ac:dyDescent="0.25">
      <c r="A30389" s="2">
        <v>44865.425000000003</v>
      </c>
      <c r="B30389" t="s">
        <v>183</v>
      </c>
      <c r="C30389" t="s">
        <v>14889</v>
      </c>
    </row>
    <row r="30390" spans="1:4" x14ac:dyDescent="0.25">
      <c r="A30390" s="2">
        <v>44865.425000000003</v>
      </c>
      <c r="B30390" t="s">
        <v>851</v>
      </c>
      <c r="C30390" t="s">
        <v>15049</v>
      </c>
    </row>
    <row r="30391" spans="1:4" x14ac:dyDescent="0.25">
      <c r="A30391" s="2">
        <v>44865.425000000003</v>
      </c>
      <c r="B30391" t="s">
        <v>851</v>
      </c>
      <c r="C30391" t="s">
        <v>15050</v>
      </c>
    </row>
    <row r="30392" spans="1:4" x14ac:dyDescent="0.25">
      <c r="A30392" s="2">
        <v>44865.425000000003</v>
      </c>
      <c r="B30392" t="s">
        <v>183</v>
      </c>
      <c r="D30392" t="s">
        <v>12742</v>
      </c>
    </row>
    <row r="30393" spans="1:4" x14ac:dyDescent="0.25">
      <c r="A30393" s="2">
        <v>44865.425000000003</v>
      </c>
      <c r="B30393" t="s">
        <v>851</v>
      </c>
      <c r="D30393" t="s">
        <v>854</v>
      </c>
    </row>
    <row r="30394" spans="1:4" x14ac:dyDescent="0.25">
      <c r="A30394" s="2">
        <v>44865.425000000003</v>
      </c>
      <c r="B30394" t="s">
        <v>851</v>
      </c>
      <c r="D30394" t="s">
        <v>953</v>
      </c>
    </row>
    <row r="30395" spans="1:4" x14ac:dyDescent="0.25">
      <c r="A30395" s="2">
        <v>44865.425694444442</v>
      </c>
      <c r="B30395" t="s">
        <v>183</v>
      </c>
      <c r="C30395" t="s">
        <v>14890</v>
      </c>
    </row>
    <row r="30396" spans="1:4" x14ac:dyDescent="0.25">
      <c r="A30396" s="2">
        <v>44865.425694444442</v>
      </c>
      <c r="B30396" t="s">
        <v>851</v>
      </c>
      <c r="C30396" t="s">
        <v>15051</v>
      </c>
    </row>
    <row r="30397" spans="1:4" x14ac:dyDescent="0.25">
      <c r="A30397" s="2">
        <v>44865.425694444442</v>
      </c>
      <c r="B30397" t="s">
        <v>183</v>
      </c>
      <c r="D30397" t="s">
        <v>4990</v>
      </c>
    </row>
    <row r="30398" spans="1:4" x14ac:dyDescent="0.25">
      <c r="A30398" s="2">
        <v>44865.425694444442</v>
      </c>
      <c r="B30398" t="s">
        <v>851</v>
      </c>
      <c r="D30398" t="s">
        <v>844</v>
      </c>
    </row>
    <row r="30399" spans="1:4" x14ac:dyDescent="0.25">
      <c r="A30399" s="2">
        <v>44865.427777777775</v>
      </c>
      <c r="B30399" t="s">
        <v>183</v>
      </c>
      <c r="C30399" t="s">
        <v>14891</v>
      </c>
    </row>
    <row r="30400" spans="1:4" x14ac:dyDescent="0.25">
      <c r="A30400" s="2">
        <v>44865.427777777775</v>
      </c>
      <c r="B30400" t="s">
        <v>183</v>
      </c>
      <c r="D30400" t="s">
        <v>12739</v>
      </c>
    </row>
    <row r="30401" spans="1:4" x14ac:dyDescent="0.25">
      <c r="A30401" s="2">
        <v>44865.429166666669</v>
      </c>
      <c r="B30401" t="s">
        <v>183</v>
      </c>
      <c r="C30401" t="s">
        <v>14892</v>
      </c>
    </row>
    <row r="30402" spans="1:4" x14ac:dyDescent="0.25">
      <c r="A30402" s="2">
        <v>44865.429166666669</v>
      </c>
      <c r="B30402" t="s">
        <v>183</v>
      </c>
      <c r="D30402" t="s">
        <v>12760</v>
      </c>
    </row>
    <row r="30403" spans="1:4" x14ac:dyDescent="0.25">
      <c r="A30403" s="2">
        <v>44865.431250000001</v>
      </c>
      <c r="B30403" t="s">
        <v>183</v>
      </c>
      <c r="C30403" t="s">
        <v>14893</v>
      </c>
    </row>
    <row r="30404" spans="1:4" x14ac:dyDescent="0.25">
      <c r="A30404" s="2">
        <v>44865.431250000001</v>
      </c>
      <c r="B30404" t="s">
        <v>183</v>
      </c>
      <c r="D30404" t="s">
        <v>12742</v>
      </c>
    </row>
    <row r="30405" spans="1:4" x14ac:dyDescent="0.25">
      <c r="A30405" s="2">
        <v>44865.628472222219</v>
      </c>
      <c r="B30405" t="s">
        <v>172</v>
      </c>
      <c r="C30405" t="s">
        <v>14822</v>
      </c>
    </row>
    <row r="30406" spans="1:4" x14ac:dyDescent="0.25">
      <c r="A30406" s="2">
        <v>44865.628472222219</v>
      </c>
      <c r="B30406" t="s">
        <v>172</v>
      </c>
      <c r="D30406" t="s">
        <v>11327</v>
      </c>
    </row>
    <row r="30407" spans="1:4" x14ac:dyDescent="0.25">
      <c r="A30407" s="2">
        <v>44865.629166666666</v>
      </c>
      <c r="B30407" t="s">
        <v>172</v>
      </c>
      <c r="C30407" t="s">
        <v>14823</v>
      </c>
    </row>
    <row r="30408" spans="1:4" x14ac:dyDescent="0.25">
      <c r="A30408" s="2">
        <v>44865.629166666666</v>
      </c>
      <c r="B30408" t="s">
        <v>172</v>
      </c>
      <c r="D30408" t="s">
        <v>961</v>
      </c>
    </row>
    <row r="30409" spans="1:4" x14ac:dyDescent="0.25">
      <c r="A30409" s="2">
        <v>44865.629861111112</v>
      </c>
      <c r="B30409" t="s">
        <v>172</v>
      </c>
      <c r="C30409" t="s">
        <v>14824</v>
      </c>
    </row>
    <row r="30410" spans="1:4" x14ac:dyDescent="0.25">
      <c r="A30410" s="2">
        <v>44865.629861111112</v>
      </c>
      <c r="B30410" t="s">
        <v>172</v>
      </c>
      <c r="D30410" t="s">
        <v>12743</v>
      </c>
    </row>
    <row r="30411" spans="1:4" x14ac:dyDescent="0.25">
      <c r="A30411" s="2">
        <v>44865.630555555559</v>
      </c>
      <c r="B30411" t="s">
        <v>172</v>
      </c>
      <c r="C30411" t="s">
        <v>14825</v>
      </c>
    </row>
    <row r="30412" spans="1:4" x14ac:dyDescent="0.25">
      <c r="A30412" s="2">
        <v>44865.630555555559</v>
      </c>
      <c r="B30412" t="s">
        <v>172</v>
      </c>
      <c r="D30412" t="s">
        <v>12819</v>
      </c>
    </row>
    <row r="30413" spans="1:4" x14ac:dyDescent="0.25">
      <c r="A30413" s="2">
        <v>44865.631944444445</v>
      </c>
      <c r="B30413" t="s">
        <v>172</v>
      </c>
      <c r="C30413" t="s">
        <v>14826</v>
      </c>
    </row>
    <row r="30414" spans="1:4" x14ac:dyDescent="0.25">
      <c r="A30414" s="2">
        <v>44865.631944444445</v>
      </c>
      <c r="B30414" t="s">
        <v>172</v>
      </c>
      <c r="D30414" t="s">
        <v>12760</v>
      </c>
    </row>
    <row r="30415" spans="1:4" x14ac:dyDescent="0.25">
      <c r="A30415" s="2">
        <v>44865.632638888892</v>
      </c>
      <c r="B30415" t="s">
        <v>172</v>
      </c>
      <c r="C30415" t="s">
        <v>14827</v>
      </c>
    </row>
    <row r="30416" spans="1:4" x14ac:dyDescent="0.25">
      <c r="A30416" s="2">
        <v>44865.632638888892</v>
      </c>
      <c r="B30416" t="s">
        <v>172</v>
      </c>
      <c r="D30416" t="s">
        <v>12742</v>
      </c>
    </row>
    <row r="30417" spans="1:4" x14ac:dyDescent="0.25">
      <c r="A30417" s="2">
        <v>44865.634027777778</v>
      </c>
      <c r="B30417" t="s">
        <v>172</v>
      </c>
      <c r="C30417" t="s">
        <v>14828</v>
      </c>
    </row>
    <row r="30418" spans="1:4" x14ac:dyDescent="0.25">
      <c r="A30418" s="2">
        <v>44865.634027777778</v>
      </c>
      <c r="B30418" t="s">
        <v>172</v>
      </c>
      <c r="D30418" t="s">
        <v>12739</v>
      </c>
    </row>
    <row r="30419" spans="1:4" x14ac:dyDescent="0.25">
      <c r="A30419" s="2">
        <v>44865.634722222225</v>
      </c>
      <c r="B30419" t="s">
        <v>172</v>
      </c>
      <c r="C30419" t="s">
        <v>14829</v>
      </c>
    </row>
    <row r="30420" spans="1:4" x14ac:dyDescent="0.25">
      <c r="A30420" s="2">
        <v>44865.634722222225</v>
      </c>
      <c r="B30420" t="s">
        <v>172</v>
      </c>
      <c r="D30420" t="s">
        <v>1850</v>
      </c>
    </row>
    <row r="30421" spans="1:4" x14ac:dyDescent="0.25">
      <c r="A30421" s="2">
        <v>44865.636111111111</v>
      </c>
      <c r="B30421" t="s">
        <v>172</v>
      </c>
      <c r="C30421" t="s">
        <v>14830</v>
      </c>
    </row>
    <row r="30422" spans="1:4" x14ac:dyDescent="0.25">
      <c r="A30422" s="2">
        <v>44865.636111111111</v>
      </c>
      <c r="B30422" t="s">
        <v>172</v>
      </c>
      <c r="C30422" t="s">
        <v>7606</v>
      </c>
    </row>
    <row r="30423" spans="1:4" x14ac:dyDescent="0.25">
      <c r="A30423" s="2">
        <v>44865.636111111111</v>
      </c>
      <c r="B30423" t="s">
        <v>172</v>
      </c>
      <c r="D30423" t="s">
        <v>1886</v>
      </c>
    </row>
    <row r="30424" spans="1:4" x14ac:dyDescent="0.25">
      <c r="A30424" s="2">
        <v>44865.636111111111</v>
      </c>
      <c r="B30424" t="s">
        <v>172</v>
      </c>
      <c r="D30424" t="s">
        <v>1852</v>
      </c>
    </row>
    <row r="30425" spans="1:4" x14ac:dyDescent="0.25">
      <c r="A30425" s="2">
        <v>44865.636805555558</v>
      </c>
      <c r="B30425" t="s">
        <v>172</v>
      </c>
      <c r="C30425" t="s">
        <v>14831</v>
      </c>
    </row>
    <row r="30426" spans="1:4" x14ac:dyDescent="0.25">
      <c r="A30426" s="2">
        <v>44865.636805555558</v>
      </c>
      <c r="B30426" t="s">
        <v>172</v>
      </c>
      <c r="D30426" t="s">
        <v>899</v>
      </c>
    </row>
    <row r="30427" spans="1:4" x14ac:dyDescent="0.25">
      <c r="A30427" s="2">
        <v>44865.637499999997</v>
      </c>
      <c r="B30427" t="s">
        <v>172</v>
      </c>
      <c r="C30427" t="s">
        <v>14832</v>
      </c>
    </row>
    <row r="30428" spans="1:4" x14ac:dyDescent="0.25">
      <c r="A30428" s="2">
        <v>44865.637499999997</v>
      </c>
      <c r="B30428" t="s">
        <v>172</v>
      </c>
      <c r="D30428" t="s">
        <v>1013</v>
      </c>
    </row>
    <row r="30429" spans="1:4" x14ac:dyDescent="0.25">
      <c r="A30429" s="2">
        <v>44865.638194444444</v>
      </c>
      <c r="B30429" t="s">
        <v>172</v>
      </c>
      <c r="C30429" t="s">
        <v>14833</v>
      </c>
    </row>
    <row r="30430" spans="1:4" x14ac:dyDescent="0.25">
      <c r="A30430" s="2">
        <v>44865.638194444444</v>
      </c>
      <c r="B30430" t="s">
        <v>172</v>
      </c>
      <c r="D30430" t="s">
        <v>845</v>
      </c>
    </row>
    <row r="30431" spans="1:4" x14ac:dyDescent="0.25">
      <c r="A30431" s="2">
        <v>44865.638888888891</v>
      </c>
      <c r="B30431" t="s">
        <v>172</v>
      </c>
      <c r="C30431" t="s">
        <v>14834</v>
      </c>
    </row>
    <row r="30432" spans="1:4" x14ac:dyDescent="0.25">
      <c r="A30432" s="2">
        <v>44865.638888888891</v>
      </c>
      <c r="B30432" t="s">
        <v>172</v>
      </c>
      <c r="C30432" t="s">
        <v>14835</v>
      </c>
    </row>
    <row r="30433" spans="1:4" x14ac:dyDescent="0.25">
      <c r="A30433" s="2">
        <v>44865.638888888891</v>
      </c>
      <c r="B30433" t="s">
        <v>172</v>
      </c>
      <c r="D30433" t="s">
        <v>842</v>
      </c>
    </row>
    <row r="30434" spans="1:4" x14ac:dyDescent="0.25">
      <c r="A30434" s="2">
        <v>44865.638888888891</v>
      </c>
      <c r="B30434" t="s">
        <v>172</v>
      </c>
      <c r="D30434" t="s">
        <v>949</v>
      </c>
    </row>
    <row r="30435" spans="1:4" x14ac:dyDescent="0.25">
      <c r="A30435" s="2">
        <v>44865.63958333333</v>
      </c>
      <c r="B30435" t="s">
        <v>172</v>
      </c>
      <c r="C30435" t="s">
        <v>14836</v>
      </c>
    </row>
    <row r="30436" spans="1:4" x14ac:dyDescent="0.25">
      <c r="A30436" s="2">
        <v>44865.63958333333</v>
      </c>
      <c r="B30436" t="s">
        <v>172</v>
      </c>
      <c r="D30436" t="s">
        <v>910</v>
      </c>
    </row>
    <row r="30437" spans="1:4" x14ac:dyDescent="0.25">
      <c r="A30437" s="2">
        <v>44865.640277777777</v>
      </c>
      <c r="B30437" t="s">
        <v>172</v>
      </c>
      <c r="C30437" t="s">
        <v>14837</v>
      </c>
    </row>
    <row r="30438" spans="1:4" x14ac:dyDescent="0.25">
      <c r="A30438" s="2">
        <v>44865.640277777777</v>
      </c>
      <c r="B30438" t="s">
        <v>172</v>
      </c>
      <c r="D30438" t="s">
        <v>853</v>
      </c>
    </row>
    <row r="30439" spans="1:4" x14ac:dyDescent="0.25">
      <c r="A30439" s="2">
        <v>44865.640972222223</v>
      </c>
      <c r="B30439" t="s">
        <v>172</v>
      </c>
      <c r="C30439" t="s">
        <v>14838</v>
      </c>
    </row>
    <row r="30440" spans="1:4" x14ac:dyDescent="0.25">
      <c r="A30440" s="2">
        <v>44865.640972222223</v>
      </c>
      <c r="B30440" t="s">
        <v>172</v>
      </c>
      <c r="C30440" t="s">
        <v>7606</v>
      </c>
    </row>
    <row r="30441" spans="1:4" x14ac:dyDescent="0.25">
      <c r="A30441" s="2">
        <v>44865.640972222223</v>
      </c>
      <c r="B30441" t="s">
        <v>172</v>
      </c>
      <c r="D30441" t="s">
        <v>856</v>
      </c>
    </row>
    <row r="30442" spans="1:4" x14ac:dyDescent="0.25">
      <c r="A30442" s="2">
        <v>44865.640972222223</v>
      </c>
      <c r="B30442" t="s">
        <v>172</v>
      </c>
      <c r="D30442" t="s">
        <v>4991</v>
      </c>
    </row>
    <row r="30443" spans="1:4" x14ac:dyDescent="0.25">
      <c r="A30443" s="2">
        <v>44865.64166666667</v>
      </c>
      <c r="B30443" t="s">
        <v>172</v>
      </c>
      <c r="C30443" t="s">
        <v>14839</v>
      </c>
    </row>
    <row r="30444" spans="1:4" x14ac:dyDescent="0.25">
      <c r="A30444" s="2">
        <v>44865.64166666667</v>
      </c>
      <c r="B30444" t="s">
        <v>172</v>
      </c>
      <c r="C30444" t="s">
        <v>7858</v>
      </c>
    </row>
    <row r="30445" spans="1:4" x14ac:dyDescent="0.25">
      <c r="A30445" s="2">
        <v>44865.64166666667</v>
      </c>
      <c r="B30445" t="s">
        <v>172</v>
      </c>
      <c r="D30445" t="s">
        <v>1008</v>
      </c>
    </row>
    <row r="30446" spans="1:4" x14ac:dyDescent="0.25">
      <c r="A30446" s="2">
        <v>44865.64166666667</v>
      </c>
      <c r="B30446" t="s">
        <v>172</v>
      </c>
      <c r="D30446" t="s">
        <v>904</v>
      </c>
    </row>
    <row r="30447" spans="1:4" x14ac:dyDescent="0.25">
      <c r="A30447" s="2">
        <v>44865.658333333333</v>
      </c>
      <c r="B30447" t="s">
        <v>179</v>
      </c>
      <c r="C30447" t="s">
        <v>12840</v>
      </c>
    </row>
    <row r="30448" spans="1:4" x14ac:dyDescent="0.25">
      <c r="A30448" s="2">
        <v>44865.658333333333</v>
      </c>
      <c r="B30448" t="s">
        <v>179</v>
      </c>
      <c r="C30448" t="s">
        <v>6853</v>
      </c>
    </row>
    <row r="30449" spans="1:4" x14ac:dyDescent="0.25">
      <c r="A30449" s="2">
        <v>44865.658333333333</v>
      </c>
      <c r="B30449" t="s">
        <v>179</v>
      </c>
      <c r="C30449" t="s">
        <v>4216</v>
      </c>
    </row>
    <row r="30450" spans="1:4" x14ac:dyDescent="0.25">
      <c r="A30450" s="2">
        <v>44865.658333333333</v>
      </c>
      <c r="B30450" t="s">
        <v>179</v>
      </c>
      <c r="D30450" t="s">
        <v>5052</v>
      </c>
    </row>
    <row r="30451" spans="1:4" x14ac:dyDescent="0.25">
      <c r="A30451" s="2">
        <v>44865.658333333333</v>
      </c>
      <c r="B30451" t="s">
        <v>179</v>
      </c>
      <c r="D30451" t="s">
        <v>12739</v>
      </c>
    </row>
    <row r="30452" spans="1:4" x14ac:dyDescent="0.25">
      <c r="A30452" s="2">
        <v>44865.658333333333</v>
      </c>
      <c r="B30452" t="s">
        <v>179</v>
      </c>
      <c r="D30452" t="s">
        <v>1861</v>
      </c>
    </row>
    <row r="30453" spans="1:4" x14ac:dyDescent="0.25">
      <c r="A30453" s="2">
        <v>44865.65902777778</v>
      </c>
      <c r="B30453" t="s">
        <v>179</v>
      </c>
      <c r="C30453" t="s">
        <v>12841</v>
      </c>
    </row>
    <row r="30454" spans="1:4" x14ac:dyDescent="0.25">
      <c r="A30454" s="2">
        <v>44865.65902777778</v>
      </c>
      <c r="B30454" t="s">
        <v>179</v>
      </c>
      <c r="C30454" t="s">
        <v>12843</v>
      </c>
    </row>
    <row r="30455" spans="1:4" x14ac:dyDescent="0.25">
      <c r="A30455" s="2">
        <v>44865.65902777778</v>
      </c>
      <c r="B30455" t="s">
        <v>179</v>
      </c>
      <c r="D30455" t="s">
        <v>12842</v>
      </c>
    </row>
    <row r="30456" spans="1:4" x14ac:dyDescent="0.25">
      <c r="A30456" s="2">
        <v>44865.65902777778</v>
      </c>
      <c r="B30456" t="s">
        <v>179</v>
      </c>
      <c r="D30456" t="s">
        <v>12742</v>
      </c>
    </row>
    <row r="30457" spans="1:4" x14ac:dyDescent="0.25">
      <c r="A30457" s="2">
        <v>44865.659722222219</v>
      </c>
      <c r="B30457" t="s">
        <v>179</v>
      </c>
      <c r="C30457" t="s">
        <v>12844</v>
      </c>
    </row>
    <row r="30458" spans="1:4" x14ac:dyDescent="0.25">
      <c r="A30458" s="2">
        <v>44865.659722222219</v>
      </c>
      <c r="B30458" t="s">
        <v>179</v>
      </c>
      <c r="C30458" t="s">
        <v>12845</v>
      </c>
    </row>
    <row r="30459" spans="1:4" x14ac:dyDescent="0.25">
      <c r="A30459" s="2">
        <v>44865.659722222219</v>
      </c>
      <c r="B30459" t="s">
        <v>179</v>
      </c>
      <c r="C30459" t="s">
        <v>12826</v>
      </c>
    </row>
    <row r="30460" spans="1:4" x14ac:dyDescent="0.25">
      <c r="A30460" s="2">
        <v>44865.659722222219</v>
      </c>
      <c r="B30460" t="s">
        <v>179</v>
      </c>
      <c r="D30460" t="s">
        <v>12760</v>
      </c>
    </row>
    <row r="30461" spans="1:4" x14ac:dyDescent="0.25">
      <c r="A30461" s="2">
        <v>44865.659722222219</v>
      </c>
      <c r="B30461" t="s">
        <v>179</v>
      </c>
      <c r="D30461" t="s">
        <v>12742</v>
      </c>
    </row>
    <row r="30462" spans="1:4" x14ac:dyDescent="0.25">
      <c r="A30462" s="2">
        <v>44865.659722222219</v>
      </c>
      <c r="B30462" t="s">
        <v>179</v>
      </c>
      <c r="D30462" t="s">
        <v>1862</v>
      </c>
    </row>
    <row r="30463" spans="1:4" x14ac:dyDescent="0.25">
      <c r="A30463" s="2">
        <v>44865.660416666666</v>
      </c>
      <c r="B30463" t="s">
        <v>179</v>
      </c>
      <c r="C30463" t="s">
        <v>4216</v>
      </c>
    </row>
    <row r="30464" spans="1:4" x14ac:dyDescent="0.25">
      <c r="A30464" s="2">
        <v>44865.660416666666</v>
      </c>
      <c r="B30464" t="s">
        <v>179</v>
      </c>
      <c r="C30464" t="s">
        <v>12846</v>
      </c>
    </row>
    <row r="30465" spans="1:4" x14ac:dyDescent="0.25">
      <c r="A30465" s="2">
        <v>44865.660416666666</v>
      </c>
      <c r="B30465" t="s">
        <v>179</v>
      </c>
      <c r="C30465" t="s">
        <v>12847</v>
      </c>
    </row>
    <row r="30466" spans="1:4" x14ac:dyDescent="0.25">
      <c r="A30466" s="2">
        <v>44865.660416666666</v>
      </c>
      <c r="B30466" t="s">
        <v>179</v>
      </c>
      <c r="D30466" t="s">
        <v>1852</v>
      </c>
    </row>
    <row r="30467" spans="1:4" x14ac:dyDescent="0.25">
      <c r="A30467" s="2">
        <v>44865.660416666666</v>
      </c>
      <c r="B30467" t="s">
        <v>179</v>
      </c>
      <c r="D30467" t="s">
        <v>856</v>
      </c>
    </row>
    <row r="30468" spans="1:4" x14ac:dyDescent="0.25">
      <c r="A30468" s="2">
        <v>44865.660416666666</v>
      </c>
      <c r="B30468" t="s">
        <v>179</v>
      </c>
      <c r="D30468" t="s">
        <v>827</v>
      </c>
    </row>
    <row r="30469" spans="1:4" x14ac:dyDescent="0.25">
      <c r="A30469" s="2">
        <v>44865.73333333333</v>
      </c>
      <c r="B30469" t="s">
        <v>178</v>
      </c>
      <c r="C30469" t="s">
        <v>1249</v>
      </c>
    </row>
    <row r="30470" spans="1:4" x14ac:dyDescent="0.25">
      <c r="A30470" s="2">
        <v>44865.73333333333</v>
      </c>
      <c r="B30470" t="s">
        <v>178</v>
      </c>
      <c r="C30470" t="s">
        <v>1249</v>
      </c>
    </row>
    <row r="30471" spans="1:4" x14ac:dyDescent="0.25">
      <c r="A30471" s="2">
        <v>44865.73333333333</v>
      </c>
      <c r="B30471" t="s">
        <v>178</v>
      </c>
      <c r="C30471" t="s">
        <v>14242</v>
      </c>
    </row>
    <row r="30472" spans="1:4" x14ac:dyDescent="0.25">
      <c r="A30472" s="2">
        <v>44865.73333333333</v>
      </c>
      <c r="B30472" t="s">
        <v>178</v>
      </c>
      <c r="D30472" t="s">
        <v>5020</v>
      </c>
    </row>
    <row r="30473" spans="1:4" x14ac:dyDescent="0.25">
      <c r="A30473" s="2">
        <v>44865.73333333333</v>
      </c>
      <c r="B30473" t="s">
        <v>178</v>
      </c>
      <c r="D30473" t="s">
        <v>1848</v>
      </c>
    </row>
    <row r="30474" spans="1:4" x14ac:dyDescent="0.25">
      <c r="A30474" s="2">
        <v>44865.73333333333</v>
      </c>
      <c r="B30474" t="s">
        <v>178</v>
      </c>
      <c r="D30474" t="s">
        <v>12739</v>
      </c>
    </row>
    <row r="30475" spans="1:4" x14ac:dyDescent="0.25">
      <c r="A30475" s="2">
        <v>44865.734027777777</v>
      </c>
      <c r="B30475" t="s">
        <v>178</v>
      </c>
      <c r="C30475" t="s">
        <v>9801</v>
      </c>
    </row>
    <row r="30476" spans="1:4" x14ac:dyDescent="0.25">
      <c r="A30476" s="2">
        <v>44865.734027777777</v>
      </c>
      <c r="B30476" t="s">
        <v>178</v>
      </c>
      <c r="D30476" t="s">
        <v>1850</v>
      </c>
    </row>
    <row r="30477" spans="1:4" x14ac:dyDescent="0.25">
      <c r="A30477" s="2">
        <v>44865.78125</v>
      </c>
      <c r="B30477" t="s">
        <v>1143</v>
      </c>
      <c r="C30477" t="s">
        <v>14649</v>
      </c>
    </row>
    <row r="30478" spans="1:4" x14ac:dyDescent="0.25">
      <c r="A30478" s="2">
        <v>44865.78125</v>
      </c>
      <c r="B30478" t="s">
        <v>1143</v>
      </c>
      <c r="D30478" t="s">
        <v>5046</v>
      </c>
    </row>
    <row r="30479" spans="1:4" x14ac:dyDescent="0.25">
      <c r="A30479" s="2">
        <v>44865.781944444447</v>
      </c>
      <c r="B30479" t="s">
        <v>1143</v>
      </c>
      <c r="C30479" t="s">
        <v>14650</v>
      </c>
    </row>
    <row r="30480" spans="1:4" x14ac:dyDescent="0.25">
      <c r="A30480" s="2">
        <v>44865.781944444447</v>
      </c>
      <c r="B30480" t="s">
        <v>1143</v>
      </c>
      <c r="D30480" t="s">
        <v>12739</v>
      </c>
    </row>
    <row r="30481" spans="1:4" x14ac:dyDescent="0.25">
      <c r="A30481" s="2">
        <v>44865.782638888886</v>
      </c>
      <c r="B30481" t="s">
        <v>1143</v>
      </c>
      <c r="C30481" t="s">
        <v>14651</v>
      </c>
    </row>
    <row r="30482" spans="1:4" x14ac:dyDescent="0.25">
      <c r="A30482" s="2">
        <v>44865.782638888886</v>
      </c>
      <c r="B30482" t="s">
        <v>1143</v>
      </c>
      <c r="D30482" t="s">
        <v>12760</v>
      </c>
    </row>
    <row r="30483" spans="1:4" x14ac:dyDescent="0.25">
      <c r="A30483" s="2">
        <v>44865.783333333333</v>
      </c>
      <c r="B30483" t="s">
        <v>1143</v>
      </c>
      <c r="C30483" t="s">
        <v>14652</v>
      </c>
    </row>
    <row r="30484" spans="1:4" x14ac:dyDescent="0.25">
      <c r="A30484" s="2">
        <v>44865.783333333333</v>
      </c>
      <c r="B30484" t="s">
        <v>1143</v>
      </c>
      <c r="D30484" t="s">
        <v>12819</v>
      </c>
    </row>
    <row r="30485" spans="1:4" x14ac:dyDescent="0.25">
      <c r="A30485" s="2">
        <v>44865.78402777778</v>
      </c>
      <c r="B30485" t="s">
        <v>1143</v>
      </c>
      <c r="C30485" t="s">
        <v>14653</v>
      </c>
    </row>
    <row r="30486" spans="1:4" x14ac:dyDescent="0.25">
      <c r="A30486" s="2">
        <v>44865.78402777778</v>
      </c>
      <c r="B30486" t="s">
        <v>1143</v>
      </c>
      <c r="D30486" t="s">
        <v>12743</v>
      </c>
    </row>
    <row r="30487" spans="1:4" x14ac:dyDescent="0.25">
      <c r="A30487" s="2">
        <v>44865.784722222219</v>
      </c>
      <c r="B30487" t="s">
        <v>1143</v>
      </c>
      <c r="C30487" t="s">
        <v>14654</v>
      </c>
    </row>
    <row r="30488" spans="1:4" x14ac:dyDescent="0.25">
      <c r="A30488" s="2">
        <v>44865.784722222219</v>
      </c>
      <c r="B30488" t="s">
        <v>1143</v>
      </c>
      <c r="C30488" t="s">
        <v>14655</v>
      </c>
    </row>
    <row r="30489" spans="1:4" x14ac:dyDescent="0.25">
      <c r="A30489" s="2">
        <v>44865.784722222219</v>
      </c>
      <c r="B30489" t="s">
        <v>1143</v>
      </c>
      <c r="D30489" t="s">
        <v>12742</v>
      </c>
    </row>
    <row r="30490" spans="1:4" x14ac:dyDescent="0.25">
      <c r="A30490" s="2">
        <v>44865.784722222219</v>
      </c>
      <c r="B30490" t="s">
        <v>1143</v>
      </c>
      <c r="D30490" t="s">
        <v>1887</v>
      </c>
    </row>
    <row r="30491" spans="1:4" x14ac:dyDescent="0.25">
      <c r="A30491" s="2">
        <v>44865.785416666666</v>
      </c>
      <c r="B30491" t="s">
        <v>1143</v>
      </c>
      <c r="C30491" t="s">
        <v>14656</v>
      </c>
    </row>
    <row r="30492" spans="1:4" x14ac:dyDescent="0.25">
      <c r="A30492" s="2">
        <v>44865.785416666666</v>
      </c>
      <c r="B30492" t="s">
        <v>1143</v>
      </c>
      <c r="D30492" t="s">
        <v>941</v>
      </c>
    </row>
    <row r="30493" spans="1:4" x14ac:dyDescent="0.25">
      <c r="A30493" s="2">
        <v>44865.970833333333</v>
      </c>
      <c r="B30493" t="s">
        <v>164</v>
      </c>
      <c r="C30493" t="s">
        <v>13787</v>
      </c>
    </row>
    <row r="30494" spans="1:4" x14ac:dyDescent="0.25">
      <c r="A30494" s="2">
        <v>44865.970833333333</v>
      </c>
      <c r="B30494" t="s">
        <v>164</v>
      </c>
      <c r="D30494" t="s">
        <v>5001</v>
      </c>
    </row>
    <row r="30495" spans="1:4" x14ac:dyDescent="0.25">
      <c r="A30495" s="2">
        <v>44865.97152777778</v>
      </c>
      <c r="B30495" t="s">
        <v>164</v>
      </c>
      <c r="C30495" t="s">
        <v>13788</v>
      </c>
    </row>
    <row r="30496" spans="1:4" x14ac:dyDescent="0.25">
      <c r="A30496" s="2">
        <v>44865.97152777778</v>
      </c>
      <c r="B30496" t="s">
        <v>164</v>
      </c>
      <c r="D30496" t="s">
        <v>1888</v>
      </c>
    </row>
    <row r="30497" spans="1:4" x14ac:dyDescent="0.25">
      <c r="A30497" s="2">
        <v>44865.972222222219</v>
      </c>
      <c r="B30497" t="s">
        <v>164</v>
      </c>
      <c r="C30497" t="s">
        <v>13789</v>
      </c>
    </row>
    <row r="30498" spans="1:4" x14ac:dyDescent="0.25">
      <c r="A30498" s="2">
        <v>44865.972222222219</v>
      </c>
      <c r="B30498" t="s">
        <v>164</v>
      </c>
      <c r="C30498" t="s">
        <v>13790</v>
      </c>
    </row>
    <row r="30499" spans="1:4" x14ac:dyDescent="0.25">
      <c r="A30499" s="2">
        <v>44865.972222222219</v>
      </c>
      <c r="B30499" t="s">
        <v>164</v>
      </c>
      <c r="D30499" t="s">
        <v>958</v>
      </c>
    </row>
    <row r="30500" spans="1:4" x14ac:dyDescent="0.25">
      <c r="A30500" s="2">
        <v>44865.972222222219</v>
      </c>
      <c r="B30500" t="s">
        <v>164</v>
      </c>
      <c r="D30500" t="s">
        <v>12739</v>
      </c>
    </row>
    <row r="30501" spans="1:4" x14ac:dyDescent="0.25">
      <c r="A30501" s="2">
        <v>44865.972916666666</v>
      </c>
      <c r="B30501" t="s">
        <v>164</v>
      </c>
      <c r="C30501" t="s">
        <v>13791</v>
      </c>
    </row>
    <row r="30502" spans="1:4" x14ac:dyDescent="0.25">
      <c r="A30502" s="2">
        <v>44865.972916666666</v>
      </c>
      <c r="B30502" t="s">
        <v>164</v>
      </c>
      <c r="D30502" t="s">
        <v>12743</v>
      </c>
    </row>
    <row r="30503" spans="1:4" x14ac:dyDescent="0.25">
      <c r="A30503" s="2">
        <v>44865.973611111112</v>
      </c>
      <c r="B30503" t="s">
        <v>164</v>
      </c>
      <c r="C30503" t="s">
        <v>13792</v>
      </c>
    </row>
    <row r="30504" spans="1:4" x14ac:dyDescent="0.25">
      <c r="A30504" s="2">
        <v>44865.973611111112</v>
      </c>
      <c r="B30504" t="s">
        <v>164</v>
      </c>
      <c r="C30504" t="s">
        <v>13793</v>
      </c>
    </row>
    <row r="30505" spans="1:4" x14ac:dyDescent="0.25">
      <c r="A30505" s="2">
        <v>44865.973611111112</v>
      </c>
      <c r="B30505" t="s">
        <v>164</v>
      </c>
      <c r="D30505" t="s">
        <v>12742</v>
      </c>
    </row>
    <row r="30506" spans="1:4" x14ac:dyDescent="0.25">
      <c r="A30506" s="2">
        <v>44865.973611111112</v>
      </c>
      <c r="B30506" t="s">
        <v>164</v>
      </c>
      <c r="D30506" t="s">
        <v>12760</v>
      </c>
    </row>
    <row r="30507" spans="1:4" x14ac:dyDescent="0.25">
      <c r="A30507" s="2">
        <v>44865.974305555559</v>
      </c>
      <c r="B30507" t="s">
        <v>164</v>
      </c>
      <c r="C30507" t="s">
        <v>13794</v>
      </c>
    </row>
    <row r="30508" spans="1:4" x14ac:dyDescent="0.25">
      <c r="A30508" s="2">
        <v>44865.974305555559</v>
      </c>
      <c r="B30508" t="s">
        <v>164</v>
      </c>
      <c r="C30508" t="s">
        <v>6567</v>
      </c>
    </row>
    <row r="30509" spans="1:4" x14ac:dyDescent="0.25">
      <c r="A30509" s="2">
        <v>44865.974305555559</v>
      </c>
      <c r="B30509" t="s">
        <v>164</v>
      </c>
      <c r="D30509" t="s">
        <v>12819</v>
      </c>
    </row>
    <row r="30510" spans="1:4" x14ac:dyDescent="0.25">
      <c r="A30510" s="2">
        <v>44865.974305555559</v>
      </c>
      <c r="B30510" t="s">
        <v>164</v>
      </c>
      <c r="D30510" t="s">
        <v>850</v>
      </c>
    </row>
    <row r="30511" spans="1:4" x14ac:dyDescent="0.25">
      <c r="A30511" s="2">
        <v>44866.848611111112</v>
      </c>
      <c r="B30511" t="s">
        <v>166</v>
      </c>
      <c r="C30511" t="s">
        <v>13795</v>
      </c>
    </row>
    <row r="30512" spans="1:4" x14ac:dyDescent="0.25">
      <c r="A30512" s="2">
        <v>44866.848611111112</v>
      </c>
      <c r="B30512" t="s">
        <v>166</v>
      </c>
      <c r="D30512" t="s">
        <v>5043</v>
      </c>
    </row>
    <row r="30513" spans="1:4" x14ac:dyDescent="0.25">
      <c r="A30513" s="2">
        <v>44866.849305555559</v>
      </c>
      <c r="B30513" t="s">
        <v>166</v>
      </c>
      <c r="C30513" t="s">
        <v>9165</v>
      </c>
    </row>
    <row r="30514" spans="1:4" x14ac:dyDescent="0.25">
      <c r="A30514" s="2">
        <v>44866.849305555559</v>
      </c>
      <c r="B30514" t="s">
        <v>166</v>
      </c>
      <c r="D30514" t="s">
        <v>1848</v>
      </c>
    </row>
    <row r="30515" spans="1:4" x14ac:dyDescent="0.25">
      <c r="A30515" s="2">
        <v>44866.85</v>
      </c>
      <c r="B30515" t="s">
        <v>166</v>
      </c>
      <c r="C30515" t="s">
        <v>13796</v>
      </c>
    </row>
    <row r="30516" spans="1:4" x14ac:dyDescent="0.25">
      <c r="A30516" s="2">
        <v>44866.85</v>
      </c>
      <c r="B30516" t="s">
        <v>166</v>
      </c>
      <c r="D30516" t="s">
        <v>12743</v>
      </c>
    </row>
    <row r="30517" spans="1:4" x14ac:dyDescent="0.25">
      <c r="A30517" s="2">
        <v>44866.850694444445</v>
      </c>
      <c r="B30517" t="s">
        <v>166</v>
      </c>
      <c r="C30517" t="s">
        <v>13797</v>
      </c>
    </row>
    <row r="30518" spans="1:4" x14ac:dyDescent="0.25">
      <c r="A30518" s="2">
        <v>44866.850694444445</v>
      </c>
      <c r="B30518" t="s">
        <v>166</v>
      </c>
      <c r="D30518" t="s">
        <v>12819</v>
      </c>
    </row>
    <row r="30519" spans="1:4" x14ac:dyDescent="0.25">
      <c r="A30519" s="2">
        <v>44866.852083333331</v>
      </c>
      <c r="B30519" t="s">
        <v>166</v>
      </c>
      <c r="C30519" t="s">
        <v>13798</v>
      </c>
    </row>
    <row r="30520" spans="1:4" x14ac:dyDescent="0.25">
      <c r="A30520" s="2">
        <v>44866.852083333331</v>
      </c>
      <c r="B30520" t="s">
        <v>166</v>
      </c>
      <c r="D30520" t="s">
        <v>1887</v>
      </c>
    </row>
    <row r="30521" spans="1:4" x14ac:dyDescent="0.25">
      <c r="A30521" s="2">
        <v>44866.852777777778</v>
      </c>
      <c r="B30521" t="s">
        <v>166</v>
      </c>
      <c r="C30521" t="s">
        <v>13799</v>
      </c>
    </row>
    <row r="30522" spans="1:4" x14ac:dyDescent="0.25">
      <c r="A30522" s="2">
        <v>44866.852777777778</v>
      </c>
      <c r="B30522" t="s">
        <v>166</v>
      </c>
      <c r="D30522" t="s">
        <v>12739</v>
      </c>
    </row>
    <row r="30523" spans="1:4" x14ac:dyDescent="0.25">
      <c r="A30523" s="2">
        <v>44866.854166666664</v>
      </c>
      <c r="B30523" t="s">
        <v>166</v>
      </c>
      <c r="C30523" t="s">
        <v>13800</v>
      </c>
    </row>
    <row r="30524" spans="1:4" x14ac:dyDescent="0.25">
      <c r="A30524" s="2">
        <v>44866.854166666664</v>
      </c>
      <c r="B30524" t="s">
        <v>166</v>
      </c>
      <c r="D30524" t="s">
        <v>12760</v>
      </c>
    </row>
    <row r="30525" spans="1:4" x14ac:dyDescent="0.25">
      <c r="A30525" s="2">
        <v>44866.855555555558</v>
      </c>
      <c r="B30525" t="s">
        <v>166</v>
      </c>
      <c r="C30525" t="s">
        <v>13801</v>
      </c>
    </row>
    <row r="30526" spans="1:4" x14ac:dyDescent="0.25">
      <c r="A30526" s="2">
        <v>44866.855555555558</v>
      </c>
      <c r="B30526" t="s">
        <v>166</v>
      </c>
      <c r="C30526" t="s">
        <v>1538</v>
      </c>
    </row>
    <row r="30527" spans="1:4" x14ac:dyDescent="0.25">
      <c r="A30527" s="2">
        <v>44866.855555555558</v>
      </c>
      <c r="B30527" t="s">
        <v>166</v>
      </c>
      <c r="C30527" t="s">
        <v>13802</v>
      </c>
    </row>
    <row r="30528" spans="1:4" x14ac:dyDescent="0.25">
      <c r="A30528" s="2">
        <v>44866.855555555558</v>
      </c>
      <c r="B30528" t="s">
        <v>166</v>
      </c>
      <c r="C30528" t="s">
        <v>13803</v>
      </c>
    </row>
    <row r="30529" spans="1:4" x14ac:dyDescent="0.25">
      <c r="A30529" s="2">
        <v>44866.855555555558</v>
      </c>
      <c r="B30529" t="s">
        <v>166</v>
      </c>
      <c r="D30529" t="s">
        <v>12819</v>
      </c>
    </row>
    <row r="30530" spans="1:4" x14ac:dyDescent="0.25">
      <c r="A30530" s="2">
        <v>44866.855555555558</v>
      </c>
      <c r="B30530" t="s">
        <v>166</v>
      </c>
      <c r="D30530" t="s">
        <v>1855</v>
      </c>
    </row>
    <row r="30531" spans="1:4" x14ac:dyDescent="0.25">
      <c r="A30531" s="2">
        <v>44866.855555555558</v>
      </c>
      <c r="B30531" t="s">
        <v>166</v>
      </c>
      <c r="D30531" t="s">
        <v>1007</v>
      </c>
    </row>
    <row r="30532" spans="1:4" x14ac:dyDescent="0.25">
      <c r="A30532" s="2">
        <v>44866.855555555558</v>
      </c>
      <c r="B30532" t="s">
        <v>166</v>
      </c>
      <c r="D30532" t="s">
        <v>825</v>
      </c>
    </row>
    <row r="30533" spans="1:4" x14ac:dyDescent="0.25">
      <c r="A30533" s="2">
        <v>44866.856249999997</v>
      </c>
      <c r="B30533" t="s">
        <v>166</v>
      </c>
      <c r="C30533" t="s">
        <v>13804</v>
      </c>
    </row>
    <row r="30534" spans="1:4" x14ac:dyDescent="0.25">
      <c r="A30534" s="2">
        <v>44866.856249999997</v>
      </c>
      <c r="B30534" t="s">
        <v>166</v>
      </c>
      <c r="C30534" t="s">
        <v>13805</v>
      </c>
    </row>
    <row r="30535" spans="1:4" x14ac:dyDescent="0.25">
      <c r="A30535" s="2">
        <v>44866.856249999997</v>
      </c>
      <c r="B30535" t="s">
        <v>166</v>
      </c>
      <c r="D30535" t="s">
        <v>826</v>
      </c>
    </row>
    <row r="30536" spans="1:4" x14ac:dyDescent="0.25">
      <c r="A30536" s="2">
        <v>44866.856249999997</v>
      </c>
      <c r="B30536" t="s">
        <v>166</v>
      </c>
      <c r="D30536" t="s">
        <v>828</v>
      </c>
    </row>
    <row r="30537" spans="1:4" x14ac:dyDescent="0.25">
      <c r="A30537" s="2">
        <v>44866.856944444444</v>
      </c>
      <c r="B30537" t="s">
        <v>166</v>
      </c>
      <c r="C30537" t="s">
        <v>9165</v>
      </c>
    </row>
    <row r="30538" spans="1:4" x14ac:dyDescent="0.25">
      <c r="A30538" s="2">
        <v>44866.856944444444</v>
      </c>
      <c r="B30538" t="s">
        <v>166</v>
      </c>
      <c r="C30538" t="s">
        <v>7259</v>
      </c>
    </row>
    <row r="30539" spans="1:4" x14ac:dyDescent="0.25">
      <c r="A30539" s="2">
        <v>44866.856944444444</v>
      </c>
      <c r="B30539" t="s">
        <v>166</v>
      </c>
      <c r="D30539" t="s">
        <v>971</v>
      </c>
    </row>
    <row r="30540" spans="1:4" x14ac:dyDescent="0.25">
      <c r="A30540" s="2">
        <v>44866.856944444444</v>
      </c>
      <c r="B30540" t="s">
        <v>166</v>
      </c>
      <c r="D30540" t="s">
        <v>856</v>
      </c>
    </row>
    <row r="30541" spans="1:4" x14ac:dyDescent="0.25">
      <c r="A30541" s="2">
        <v>44866.867361111108</v>
      </c>
      <c r="B30541" t="s">
        <v>163</v>
      </c>
      <c r="C30541" t="s">
        <v>14521</v>
      </c>
    </row>
    <row r="30542" spans="1:4" x14ac:dyDescent="0.25">
      <c r="A30542" s="2">
        <v>44866.867361111108</v>
      </c>
      <c r="B30542" t="s">
        <v>163</v>
      </c>
      <c r="D30542" t="s">
        <v>4993</v>
      </c>
    </row>
    <row r="30543" spans="1:4" x14ac:dyDescent="0.25">
      <c r="A30543" s="2">
        <v>44866.868055555555</v>
      </c>
      <c r="B30543" t="s">
        <v>163</v>
      </c>
      <c r="C30543" t="s">
        <v>14522</v>
      </c>
    </row>
    <row r="30544" spans="1:4" x14ac:dyDescent="0.25">
      <c r="A30544" s="2">
        <v>44866.868055555555</v>
      </c>
      <c r="B30544" t="s">
        <v>163</v>
      </c>
      <c r="D30544" t="s">
        <v>12760</v>
      </c>
    </row>
    <row r="30545" spans="1:4" x14ac:dyDescent="0.25">
      <c r="A30545" s="2">
        <v>44866.869444444441</v>
      </c>
      <c r="B30545" t="s">
        <v>163</v>
      </c>
      <c r="C30545" t="s">
        <v>14523</v>
      </c>
    </row>
    <row r="30546" spans="1:4" x14ac:dyDescent="0.25">
      <c r="A30546" s="2">
        <v>44866.869444444441</v>
      </c>
      <c r="B30546" t="s">
        <v>163</v>
      </c>
      <c r="C30546" t="s">
        <v>14524</v>
      </c>
    </row>
    <row r="30547" spans="1:4" x14ac:dyDescent="0.25">
      <c r="A30547" s="2">
        <v>44866.869444444441</v>
      </c>
      <c r="B30547" t="s">
        <v>163</v>
      </c>
      <c r="D30547" t="s">
        <v>12742</v>
      </c>
    </row>
    <row r="30548" spans="1:4" x14ac:dyDescent="0.25">
      <c r="A30548" s="2">
        <v>44866.869444444441</v>
      </c>
      <c r="B30548" t="s">
        <v>163</v>
      </c>
      <c r="D30548" t="s">
        <v>12739</v>
      </c>
    </row>
    <row r="30549" spans="1:4" x14ac:dyDescent="0.25">
      <c r="A30549" s="2">
        <v>44866.870138888888</v>
      </c>
      <c r="B30549" t="s">
        <v>163</v>
      </c>
      <c r="C30549" t="s">
        <v>14525</v>
      </c>
    </row>
    <row r="30550" spans="1:4" x14ac:dyDescent="0.25">
      <c r="A30550" s="2">
        <v>44866.870138888888</v>
      </c>
      <c r="B30550" t="s">
        <v>163</v>
      </c>
      <c r="D30550" t="s">
        <v>12743</v>
      </c>
    </row>
    <row r="30551" spans="1:4" x14ac:dyDescent="0.25">
      <c r="A30551" s="2">
        <v>44866.870833333334</v>
      </c>
      <c r="B30551" t="s">
        <v>163</v>
      </c>
      <c r="C30551" t="s">
        <v>14526</v>
      </c>
    </row>
    <row r="30552" spans="1:4" x14ac:dyDescent="0.25">
      <c r="A30552" s="2">
        <v>44866.870833333334</v>
      </c>
      <c r="B30552" t="s">
        <v>163</v>
      </c>
      <c r="D30552" t="s">
        <v>12742</v>
      </c>
    </row>
    <row r="30553" spans="1:4" x14ac:dyDescent="0.25">
      <c r="A30553" s="2">
        <v>44866.871527777781</v>
      </c>
      <c r="B30553" t="s">
        <v>163</v>
      </c>
      <c r="C30553" t="s">
        <v>14527</v>
      </c>
    </row>
    <row r="30554" spans="1:4" x14ac:dyDescent="0.25">
      <c r="A30554" s="2">
        <v>44866.871527777781</v>
      </c>
      <c r="B30554" t="s">
        <v>163</v>
      </c>
      <c r="D30554" t="s">
        <v>1851</v>
      </c>
    </row>
    <row r="30555" spans="1:4" x14ac:dyDescent="0.25">
      <c r="A30555" s="2">
        <v>44867.723611111112</v>
      </c>
      <c r="B30555" t="s">
        <v>1457</v>
      </c>
      <c r="C30555" t="s">
        <v>14528</v>
      </c>
    </row>
    <row r="30556" spans="1:4" x14ac:dyDescent="0.25">
      <c r="A30556" s="2">
        <v>44867.723611111112</v>
      </c>
      <c r="B30556" t="s">
        <v>1457</v>
      </c>
      <c r="C30556" t="s">
        <v>14529</v>
      </c>
    </row>
    <row r="30557" spans="1:4" x14ac:dyDescent="0.25">
      <c r="A30557" s="2">
        <v>44867.723611111112</v>
      </c>
      <c r="B30557" t="s">
        <v>1457</v>
      </c>
      <c r="D30557" t="s">
        <v>1941</v>
      </c>
    </row>
    <row r="30558" spans="1:4" x14ac:dyDescent="0.25">
      <c r="A30558" s="2">
        <v>44867.723611111112</v>
      </c>
      <c r="B30558" t="s">
        <v>1457</v>
      </c>
      <c r="D30558" t="s">
        <v>12760</v>
      </c>
    </row>
    <row r="30559" spans="1:4" x14ac:dyDescent="0.25">
      <c r="A30559" s="2">
        <v>44867.724305555559</v>
      </c>
      <c r="B30559" t="s">
        <v>1457</v>
      </c>
      <c r="C30559" t="s">
        <v>14530</v>
      </c>
    </row>
    <row r="30560" spans="1:4" x14ac:dyDescent="0.25">
      <c r="A30560" s="2">
        <v>44867.724305555559</v>
      </c>
      <c r="B30560" t="s">
        <v>1457</v>
      </c>
      <c r="D30560" t="s">
        <v>12742</v>
      </c>
    </row>
    <row r="30561" spans="1:4" x14ac:dyDescent="0.25">
      <c r="A30561" s="2">
        <v>44867.724999999999</v>
      </c>
      <c r="B30561" t="s">
        <v>1457</v>
      </c>
      <c r="C30561" t="s">
        <v>14531</v>
      </c>
    </row>
    <row r="30562" spans="1:4" x14ac:dyDescent="0.25">
      <c r="A30562" s="2">
        <v>44867.724999999999</v>
      </c>
      <c r="B30562" t="s">
        <v>1457</v>
      </c>
      <c r="D30562" t="s">
        <v>12739</v>
      </c>
    </row>
    <row r="30563" spans="1:4" x14ac:dyDescent="0.25">
      <c r="A30563" s="2">
        <v>44867.725694444445</v>
      </c>
      <c r="B30563" t="s">
        <v>1457</v>
      </c>
      <c r="C30563" t="s">
        <v>14532</v>
      </c>
    </row>
    <row r="30564" spans="1:4" x14ac:dyDescent="0.25">
      <c r="A30564" s="2">
        <v>44867.725694444445</v>
      </c>
      <c r="B30564" t="s">
        <v>1457</v>
      </c>
      <c r="D30564" t="s">
        <v>1887</v>
      </c>
    </row>
    <row r="30565" spans="1:4" x14ac:dyDescent="0.25">
      <c r="A30565" s="2">
        <v>44867.727083333331</v>
      </c>
      <c r="B30565" t="s">
        <v>1457</v>
      </c>
      <c r="C30565" t="s">
        <v>14533</v>
      </c>
    </row>
    <row r="30566" spans="1:4" x14ac:dyDescent="0.25">
      <c r="A30566" s="2">
        <v>44867.727083333331</v>
      </c>
      <c r="B30566" t="s">
        <v>1457</v>
      </c>
      <c r="D30566" t="s">
        <v>12743</v>
      </c>
    </row>
    <row r="30567" spans="1:4" x14ac:dyDescent="0.25">
      <c r="A30567" s="2">
        <v>44867.727777777778</v>
      </c>
      <c r="B30567" t="s">
        <v>1457</v>
      </c>
      <c r="C30567" t="s">
        <v>14534</v>
      </c>
    </row>
    <row r="30568" spans="1:4" x14ac:dyDescent="0.25">
      <c r="A30568" s="2">
        <v>44867.727777777778</v>
      </c>
      <c r="B30568" t="s">
        <v>1457</v>
      </c>
      <c r="D30568" t="s">
        <v>12742</v>
      </c>
    </row>
    <row r="30569" spans="1:4" x14ac:dyDescent="0.25">
      <c r="A30569" s="2">
        <v>44867.729166666664</v>
      </c>
      <c r="B30569" t="s">
        <v>1457</v>
      </c>
      <c r="C30569" t="s">
        <v>14535</v>
      </c>
    </row>
    <row r="30570" spans="1:4" x14ac:dyDescent="0.25">
      <c r="A30570" s="2">
        <v>44867.729166666664</v>
      </c>
      <c r="B30570" t="s">
        <v>1457</v>
      </c>
      <c r="D30570" t="s">
        <v>995</v>
      </c>
    </row>
    <row r="30571" spans="1:4" x14ac:dyDescent="0.25">
      <c r="A30571" s="2">
        <v>44867.881944444445</v>
      </c>
      <c r="B30571" t="s">
        <v>1115</v>
      </c>
      <c r="C30571" t="s">
        <v>14645</v>
      </c>
    </row>
    <row r="30572" spans="1:4" x14ac:dyDescent="0.25">
      <c r="A30572" s="2">
        <v>44867.881944444445</v>
      </c>
      <c r="B30572" t="s">
        <v>1115</v>
      </c>
      <c r="D30572" t="s">
        <v>5006</v>
      </c>
    </row>
    <row r="30573" spans="1:4" x14ac:dyDescent="0.25">
      <c r="A30573" s="2">
        <v>44867.883333333331</v>
      </c>
      <c r="B30573" t="s">
        <v>1115</v>
      </c>
      <c r="C30573" t="s">
        <v>14646</v>
      </c>
    </row>
    <row r="30574" spans="1:4" x14ac:dyDescent="0.25">
      <c r="A30574" s="2">
        <v>44867.883333333331</v>
      </c>
      <c r="B30574" t="s">
        <v>1115</v>
      </c>
      <c r="C30574" t="s">
        <v>14647</v>
      </c>
    </row>
    <row r="30575" spans="1:4" x14ac:dyDescent="0.25">
      <c r="A30575" s="2">
        <v>44867.883333333331</v>
      </c>
      <c r="B30575" t="s">
        <v>1115</v>
      </c>
      <c r="D30575" t="s">
        <v>12739</v>
      </c>
    </row>
    <row r="30576" spans="1:4" x14ac:dyDescent="0.25">
      <c r="A30576" s="2">
        <v>44867.883333333331</v>
      </c>
      <c r="B30576" t="s">
        <v>1115</v>
      </c>
      <c r="D30576" t="s">
        <v>12743</v>
      </c>
    </row>
    <row r="30577" spans="1:4" x14ac:dyDescent="0.25">
      <c r="A30577" s="2">
        <v>44867.884027777778</v>
      </c>
      <c r="B30577" t="s">
        <v>1115</v>
      </c>
      <c r="C30577" t="s">
        <v>14648</v>
      </c>
    </row>
    <row r="30578" spans="1:4" x14ac:dyDescent="0.25">
      <c r="A30578" s="2">
        <v>44867.884027777778</v>
      </c>
      <c r="B30578" t="s">
        <v>1115</v>
      </c>
      <c r="D30578" t="s">
        <v>12819</v>
      </c>
    </row>
    <row r="30579" spans="1:4" x14ac:dyDescent="0.25">
      <c r="A30579" s="2">
        <v>44868.907638888886</v>
      </c>
      <c r="B30579" t="s">
        <v>1460</v>
      </c>
      <c r="C30579" t="s">
        <v>14536</v>
      </c>
    </row>
    <row r="30580" spans="1:4" x14ac:dyDescent="0.25">
      <c r="A30580" s="2">
        <v>44868.907638888886</v>
      </c>
      <c r="B30580" t="s">
        <v>1460</v>
      </c>
      <c r="D30580" t="s">
        <v>5065</v>
      </c>
    </row>
    <row r="30581" spans="1:4" x14ac:dyDescent="0.25">
      <c r="A30581" s="2">
        <v>44868.908333333333</v>
      </c>
      <c r="B30581" t="s">
        <v>1460</v>
      </c>
      <c r="C30581" t="s">
        <v>14537</v>
      </c>
    </row>
    <row r="30582" spans="1:4" x14ac:dyDescent="0.25">
      <c r="A30582" s="2">
        <v>44868.908333333333</v>
      </c>
      <c r="B30582" t="s">
        <v>1460</v>
      </c>
      <c r="D30582" t="s">
        <v>12739</v>
      </c>
    </row>
    <row r="30583" spans="1:4" x14ac:dyDescent="0.25">
      <c r="A30583" s="2">
        <v>44868.90902777778</v>
      </c>
      <c r="B30583" t="s">
        <v>1460</v>
      </c>
      <c r="C30583" t="s">
        <v>14538</v>
      </c>
    </row>
    <row r="30584" spans="1:4" x14ac:dyDescent="0.25">
      <c r="A30584" s="2">
        <v>44868.90902777778</v>
      </c>
      <c r="B30584" t="s">
        <v>1460</v>
      </c>
      <c r="C30584" t="s">
        <v>14539</v>
      </c>
    </row>
    <row r="30585" spans="1:4" x14ac:dyDescent="0.25">
      <c r="A30585" s="2">
        <v>44868.90902777778</v>
      </c>
      <c r="B30585" t="s">
        <v>1460</v>
      </c>
      <c r="D30585" t="s">
        <v>1888</v>
      </c>
    </row>
    <row r="30586" spans="1:4" x14ac:dyDescent="0.25">
      <c r="A30586" s="2">
        <v>44868.90902777778</v>
      </c>
      <c r="B30586" t="s">
        <v>1460</v>
      </c>
      <c r="D30586" t="s">
        <v>13050</v>
      </c>
    </row>
    <row r="30587" spans="1:4" x14ac:dyDescent="0.25">
      <c r="A30587" s="2">
        <v>44868.910416666666</v>
      </c>
      <c r="B30587" t="s">
        <v>1460</v>
      </c>
      <c r="C30587" t="s">
        <v>14540</v>
      </c>
    </row>
    <row r="30588" spans="1:4" x14ac:dyDescent="0.25">
      <c r="A30588" s="2">
        <v>44868.910416666666</v>
      </c>
      <c r="B30588" t="s">
        <v>1460</v>
      </c>
      <c r="C30588" t="s">
        <v>14541</v>
      </c>
    </row>
    <row r="30589" spans="1:4" x14ac:dyDescent="0.25">
      <c r="A30589" s="2">
        <v>44868.910416666666</v>
      </c>
      <c r="B30589" t="s">
        <v>1460</v>
      </c>
      <c r="D30589" t="s">
        <v>12742</v>
      </c>
    </row>
    <row r="30590" spans="1:4" x14ac:dyDescent="0.25">
      <c r="A30590" s="2">
        <v>44868.910416666666</v>
      </c>
      <c r="B30590" t="s">
        <v>1460</v>
      </c>
      <c r="D30590" t="s">
        <v>12760</v>
      </c>
    </row>
    <row r="30591" spans="1:4" x14ac:dyDescent="0.25">
      <c r="A30591" s="2">
        <v>44868.911111111112</v>
      </c>
      <c r="B30591" t="s">
        <v>1460</v>
      </c>
      <c r="C30591" t="s">
        <v>14542</v>
      </c>
    </row>
    <row r="30592" spans="1:4" x14ac:dyDescent="0.25">
      <c r="A30592" s="2">
        <v>44868.911111111112</v>
      </c>
      <c r="B30592" t="s">
        <v>1460</v>
      </c>
      <c r="D30592" t="s">
        <v>12742</v>
      </c>
    </row>
    <row r="30593" spans="1:4" x14ac:dyDescent="0.25">
      <c r="A30593" s="2">
        <v>44868.911805555559</v>
      </c>
      <c r="B30593" t="s">
        <v>1460</v>
      </c>
      <c r="C30593" t="s">
        <v>14543</v>
      </c>
    </row>
    <row r="30594" spans="1:4" x14ac:dyDescent="0.25">
      <c r="A30594" s="2">
        <v>44868.911805555559</v>
      </c>
      <c r="B30594" t="s">
        <v>1460</v>
      </c>
      <c r="D30594" t="s">
        <v>12955</v>
      </c>
    </row>
    <row r="30595" spans="1:4" x14ac:dyDescent="0.25">
      <c r="A30595" s="2">
        <v>44869.749305555553</v>
      </c>
      <c r="B30595" t="s">
        <v>1095</v>
      </c>
      <c r="C30595" t="s">
        <v>14544</v>
      </c>
    </row>
    <row r="30596" spans="1:4" x14ac:dyDescent="0.25">
      <c r="A30596" s="2">
        <v>44869.749305555553</v>
      </c>
      <c r="B30596" t="s">
        <v>1095</v>
      </c>
      <c r="C30596" t="s">
        <v>14545</v>
      </c>
    </row>
    <row r="30597" spans="1:4" x14ac:dyDescent="0.25">
      <c r="A30597" s="2">
        <v>44869.749305555553</v>
      </c>
      <c r="B30597" t="s">
        <v>1095</v>
      </c>
      <c r="D30597" t="s">
        <v>11365</v>
      </c>
    </row>
    <row r="30598" spans="1:4" x14ac:dyDescent="0.25">
      <c r="A30598" s="2">
        <v>44869.749305555553</v>
      </c>
      <c r="B30598" t="s">
        <v>1095</v>
      </c>
      <c r="D30598" t="s">
        <v>12739</v>
      </c>
    </row>
    <row r="30599" spans="1:4" x14ac:dyDescent="0.25">
      <c r="A30599" s="2">
        <v>44869.75</v>
      </c>
      <c r="B30599" t="s">
        <v>1095</v>
      </c>
      <c r="C30599" t="s">
        <v>14546</v>
      </c>
    </row>
    <row r="30600" spans="1:4" x14ac:dyDescent="0.25">
      <c r="A30600" s="2">
        <v>44869.75</v>
      </c>
      <c r="B30600" t="s">
        <v>1095</v>
      </c>
      <c r="D30600" t="s">
        <v>12743</v>
      </c>
    </row>
    <row r="30601" spans="1:4" x14ac:dyDescent="0.25">
      <c r="A30601" s="2">
        <v>44869.750694444447</v>
      </c>
      <c r="B30601" t="s">
        <v>1095</v>
      </c>
      <c r="C30601" t="s">
        <v>14547</v>
      </c>
    </row>
    <row r="30602" spans="1:4" x14ac:dyDescent="0.25">
      <c r="A30602" s="2">
        <v>44869.750694444447</v>
      </c>
      <c r="B30602" t="s">
        <v>1095</v>
      </c>
      <c r="D30602" t="s">
        <v>12819</v>
      </c>
    </row>
    <row r="30603" spans="1:4" x14ac:dyDescent="0.25">
      <c r="A30603" s="2">
        <v>44869.751388888886</v>
      </c>
      <c r="B30603" t="s">
        <v>1095</v>
      </c>
      <c r="C30603" t="s">
        <v>14548</v>
      </c>
    </row>
    <row r="30604" spans="1:4" x14ac:dyDescent="0.25">
      <c r="A30604" s="2">
        <v>44869.751388888886</v>
      </c>
      <c r="B30604" t="s">
        <v>1095</v>
      </c>
      <c r="D30604" t="s">
        <v>12760</v>
      </c>
    </row>
    <row r="30605" spans="1:4" x14ac:dyDescent="0.25">
      <c r="A30605" s="2">
        <v>44869.752083333333</v>
      </c>
      <c r="B30605" t="s">
        <v>1095</v>
      </c>
      <c r="C30605" t="s">
        <v>14549</v>
      </c>
    </row>
    <row r="30606" spans="1:4" x14ac:dyDescent="0.25">
      <c r="A30606" s="2">
        <v>44869.752083333333</v>
      </c>
      <c r="B30606" t="s">
        <v>1095</v>
      </c>
      <c r="D30606" t="s">
        <v>12742</v>
      </c>
    </row>
    <row r="30607" spans="1:4" x14ac:dyDescent="0.25">
      <c r="A30607" s="2">
        <v>44869.75277777778</v>
      </c>
      <c r="B30607" t="s">
        <v>1095</v>
      </c>
      <c r="C30607" t="s">
        <v>14550</v>
      </c>
    </row>
    <row r="30608" spans="1:4" x14ac:dyDescent="0.25">
      <c r="A30608" s="2">
        <v>44869.75277777778</v>
      </c>
      <c r="B30608" t="s">
        <v>1095</v>
      </c>
      <c r="D30608" t="s">
        <v>1888</v>
      </c>
    </row>
    <row r="30609" spans="1:4" x14ac:dyDescent="0.25">
      <c r="A30609" s="2">
        <v>44869.753472222219</v>
      </c>
      <c r="B30609" t="s">
        <v>1095</v>
      </c>
      <c r="C30609" t="s">
        <v>14551</v>
      </c>
    </row>
    <row r="30610" spans="1:4" x14ac:dyDescent="0.25">
      <c r="A30610" s="2">
        <v>44869.753472222219</v>
      </c>
      <c r="B30610" t="s">
        <v>1095</v>
      </c>
      <c r="D30610" t="s">
        <v>941</v>
      </c>
    </row>
    <row r="30611" spans="1:4" x14ac:dyDescent="0.25">
      <c r="A30611" s="2">
        <v>44870.729166666664</v>
      </c>
      <c r="B30611" t="s">
        <v>178</v>
      </c>
      <c r="C30611" t="s">
        <v>14552</v>
      </c>
    </row>
    <row r="30612" spans="1:4" x14ac:dyDescent="0.25">
      <c r="A30612" s="2">
        <v>44870.729166666664</v>
      </c>
      <c r="B30612" t="s">
        <v>178</v>
      </c>
      <c r="D30612" t="s">
        <v>5020</v>
      </c>
    </row>
    <row r="30613" spans="1:4" x14ac:dyDescent="0.25">
      <c r="A30613" s="2">
        <v>44870.730555555558</v>
      </c>
      <c r="B30613" t="s">
        <v>178</v>
      </c>
      <c r="C30613" t="s">
        <v>14553</v>
      </c>
    </row>
    <row r="30614" spans="1:4" x14ac:dyDescent="0.25">
      <c r="A30614" s="2">
        <v>44870.730555555558</v>
      </c>
      <c r="B30614" t="s">
        <v>178</v>
      </c>
      <c r="D30614" t="s">
        <v>12743</v>
      </c>
    </row>
    <row r="30615" spans="1:4" x14ac:dyDescent="0.25">
      <c r="A30615" s="2">
        <v>44870.731249999997</v>
      </c>
      <c r="B30615" t="s">
        <v>178</v>
      </c>
      <c r="C30615" t="s">
        <v>14554</v>
      </c>
    </row>
    <row r="30616" spans="1:4" x14ac:dyDescent="0.25">
      <c r="A30616" s="2">
        <v>44870.731249999997</v>
      </c>
      <c r="B30616" t="s">
        <v>178</v>
      </c>
      <c r="D30616" t="s">
        <v>12742</v>
      </c>
    </row>
    <row r="30617" spans="1:4" x14ac:dyDescent="0.25">
      <c r="A30617" s="2">
        <v>44870.731944444444</v>
      </c>
      <c r="B30617" t="s">
        <v>178</v>
      </c>
      <c r="C30617" t="s">
        <v>14555</v>
      </c>
    </row>
    <row r="30618" spans="1:4" x14ac:dyDescent="0.25">
      <c r="A30618" s="2">
        <v>44870.731944444444</v>
      </c>
      <c r="B30618" t="s">
        <v>178</v>
      </c>
      <c r="D30618" t="s">
        <v>12739</v>
      </c>
    </row>
    <row r="30619" spans="1:4" x14ac:dyDescent="0.25">
      <c r="A30619" s="2">
        <v>44870.734027777777</v>
      </c>
      <c r="B30619" t="s">
        <v>178</v>
      </c>
      <c r="C30619" t="s">
        <v>14556</v>
      </c>
    </row>
    <row r="30620" spans="1:4" x14ac:dyDescent="0.25">
      <c r="A30620" s="2">
        <v>44870.734027777777</v>
      </c>
      <c r="B30620" t="s">
        <v>178</v>
      </c>
      <c r="D30620" t="s">
        <v>12760</v>
      </c>
    </row>
    <row r="30621" spans="1:4" x14ac:dyDescent="0.25">
      <c r="A30621" s="2">
        <v>44870.736111111109</v>
      </c>
      <c r="B30621" t="s">
        <v>178</v>
      </c>
      <c r="C30621" t="s">
        <v>14557</v>
      </c>
    </row>
    <row r="30622" spans="1:4" x14ac:dyDescent="0.25">
      <c r="A30622" s="2">
        <v>44870.736111111109</v>
      </c>
      <c r="B30622" t="s">
        <v>178</v>
      </c>
      <c r="C30622" t="s">
        <v>14558</v>
      </c>
    </row>
    <row r="30623" spans="1:4" x14ac:dyDescent="0.25">
      <c r="A30623" s="2">
        <v>44870.736111111109</v>
      </c>
      <c r="B30623" t="s">
        <v>178</v>
      </c>
      <c r="C30623" t="s">
        <v>14559</v>
      </c>
    </row>
    <row r="30624" spans="1:4" x14ac:dyDescent="0.25">
      <c r="A30624" s="2">
        <v>44870.736111111109</v>
      </c>
      <c r="B30624" t="s">
        <v>178</v>
      </c>
      <c r="D30624" t="s">
        <v>12742</v>
      </c>
    </row>
    <row r="30625" spans="1:4" x14ac:dyDescent="0.25">
      <c r="A30625" s="2">
        <v>44870.736111111109</v>
      </c>
      <c r="B30625" t="s">
        <v>178</v>
      </c>
      <c r="D30625" t="s">
        <v>1858</v>
      </c>
    </row>
    <row r="30626" spans="1:4" x14ac:dyDescent="0.25">
      <c r="A30626" s="2">
        <v>44870.736111111109</v>
      </c>
      <c r="B30626" t="s">
        <v>178</v>
      </c>
      <c r="D30626" t="s">
        <v>1934</v>
      </c>
    </row>
    <row r="30627" spans="1:4" x14ac:dyDescent="0.25">
      <c r="A30627" s="2">
        <v>44871.752083333333</v>
      </c>
      <c r="B30627" t="s">
        <v>10304</v>
      </c>
      <c r="C30627" t="s">
        <v>14560</v>
      </c>
    </row>
    <row r="30628" spans="1:4" x14ac:dyDescent="0.25">
      <c r="A30628" s="2">
        <v>44871.752083333333</v>
      </c>
      <c r="B30628" t="s">
        <v>10304</v>
      </c>
      <c r="D30628" t="s">
        <v>5063</v>
      </c>
    </row>
    <row r="30629" spans="1:4" x14ac:dyDescent="0.25">
      <c r="A30629" s="2">
        <v>44871.75277777778</v>
      </c>
      <c r="B30629" t="s">
        <v>10304</v>
      </c>
      <c r="C30629" t="s">
        <v>14561</v>
      </c>
    </row>
    <row r="30630" spans="1:4" x14ac:dyDescent="0.25">
      <c r="A30630" s="2">
        <v>44871.75277777778</v>
      </c>
      <c r="B30630" t="s">
        <v>10304</v>
      </c>
      <c r="C30630" t="s">
        <v>14562</v>
      </c>
    </row>
    <row r="30631" spans="1:4" x14ac:dyDescent="0.25">
      <c r="A30631" s="2">
        <v>44871.75277777778</v>
      </c>
      <c r="B30631" t="s">
        <v>10304</v>
      </c>
      <c r="D30631" t="s">
        <v>12739</v>
      </c>
    </row>
    <row r="30632" spans="1:4" x14ac:dyDescent="0.25">
      <c r="A30632" s="2">
        <v>44871.75277777778</v>
      </c>
      <c r="B30632" t="s">
        <v>10304</v>
      </c>
      <c r="D30632" t="s">
        <v>12760</v>
      </c>
    </row>
    <row r="30633" spans="1:4" x14ac:dyDescent="0.25">
      <c r="A30633" s="2">
        <v>44871.754861111112</v>
      </c>
      <c r="B30633" t="s">
        <v>10304</v>
      </c>
      <c r="C30633" t="s">
        <v>14563</v>
      </c>
    </row>
    <row r="30634" spans="1:4" x14ac:dyDescent="0.25">
      <c r="A30634" s="2">
        <v>44871.754861111112</v>
      </c>
      <c r="B30634" t="s">
        <v>10304</v>
      </c>
      <c r="D30634" t="s">
        <v>12819</v>
      </c>
    </row>
    <row r="30635" spans="1:4" x14ac:dyDescent="0.25">
      <c r="A30635" s="2">
        <v>44871.755555555559</v>
      </c>
      <c r="B30635" t="s">
        <v>10304</v>
      </c>
      <c r="C30635" t="s">
        <v>14564</v>
      </c>
    </row>
    <row r="30636" spans="1:4" x14ac:dyDescent="0.25">
      <c r="A30636" s="2">
        <v>44871.755555555559</v>
      </c>
      <c r="B30636" t="s">
        <v>10304</v>
      </c>
      <c r="C30636" t="s">
        <v>14565</v>
      </c>
    </row>
    <row r="30637" spans="1:4" x14ac:dyDescent="0.25">
      <c r="A30637" s="2">
        <v>44871.755555555559</v>
      </c>
      <c r="B30637" t="s">
        <v>10304</v>
      </c>
      <c r="D30637" t="s">
        <v>12743</v>
      </c>
    </row>
    <row r="30638" spans="1:4" x14ac:dyDescent="0.25">
      <c r="A30638" s="2">
        <v>44871.755555555559</v>
      </c>
      <c r="B30638" t="s">
        <v>10304</v>
      </c>
      <c r="D30638" t="s">
        <v>12742</v>
      </c>
    </row>
    <row r="30639" spans="1:4" x14ac:dyDescent="0.25">
      <c r="A30639" s="2">
        <v>44871.756249999999</v>
      </c>
      <c r="B30639" t="s">
        <v>10304</v>
      </c>
      <c r="C30639" t="s">
        <v>14566</v>
      </c>
    </row>
    <row r="30640" spans="1:4" x14ac:dyDescent="0.25">
      <c r="A30640" s="2">
        <v>44871.756249999999</v>
      </c>
      <c r="B30640" t="s">
        <v>10304</v>
      </c>
      <c r="D30640" t="s">
        <v>1897</v>
      </c>
    </row>
    <row r="30641" spans="1:4" x14ac:dyDescent="0.25">
      <c r="A30641" s="2">
        <v>44871.756944444445</v>
      </c>
      <c r="B30641" t="s">
        <v>10304</v>
      </c>
      <c r="C30641" t="s">
        <v>14567</v>
      </c>
    </row>
    <row r="30642" spans="1:4" x14ac:dyDescent="0.25">
      <c r="A30642" s="2">
        <v>44871.756944444445</v>
      </c>
      <c r="B30642" t="s">
        <v>10304</v>
      </c>
      <c r="D30642" t="s">
        <v>1135</v>
      </c>
    </row>
    <row r="30643" spans="1:4" x14ac:dyDescent="0.25">
      <c r="A30643" s="2">
        <v>44872.760416666664</v>
      </c>
      <c r="B30643" t="s">
        <v>169</v>
      </c>
      <c r="C30643" t="s">
        <v>14568</v>
      </c>
    </row>
    <row r="30644" spans="1:4" x14ac:dyDescent="0.25">
      <c r="A30644" s="2">
        <v>44872.760416666664</v>
      </c>
      <c r="B30644" t="s">
        <v>169</v>
      </c>
      <c r="D30644" t="s">
        <v>5010</v>
      </c>
    </row>
    <row r="30645" spans="1:4" x14ac:dyDescent="0.25">
      <c r="A30645" s="2">
        <v>44872.761111111111</v>
      </c>
      <c r="B30645" t="s">
        <v>169</v>
      </c>
      <c r="C30645" t="s">
        <v>14569</v>
      </c>
    </row>
    <row r="30646" spans="1:4" x14ac:dyDescent="0.25">
      <c r="A30646" s="2">
        <v>44872.761111111111</v>
      </c>
      <c r="B30646" t="s">
        <v>169</v>
      </c>
      <c r="D30646" t="s">
        <v>12739</v>
      </c>
    </row>
    <row r="30647" spans="1:4" x14ac:dyDescent="0.25">
      <c r="A30647" s="2">
        <v>44872.761805555558</v>
      </c>
      <c r="B30647" t="s">
        <v>169</v>
      </c>
      <c r="C30647" t="s">
        <v>14570</v>
      </c>
    </row>
    <row r="30648" spans="1:4" x14ac:dyDescent="0.25">
      <c r="A30648" s="2">
        <v>44872.761805555558</v>
      </c>
      <c r="B30648" t="s">
        <v>169</v>
      </c>
      <c r="D30648" t="s">
        <v>12760</v>
      </c>
    </row>
    <row r="30649" spans="1:4" x14ac:dyDescent="0.25">
      <c r="A30649" s="2">
        <v>44872.762499999997</v>
      </c>
      <c r="B30649" t="s">
        <v>169</v>
      </c>
      <c r="C30649" t="s">
        <v>14571</v>
      </c>
    </row>
    <row r="30650" spans="1:4" x14ac:dyDescent="0.25">
      <c r="A30650" s="2">
        <v>44872.762499999997</v>
      </c>
      <c r="B30650" t="s">
        <v>169</v>
      </c>
      <c r="D30650" t="s">
        <v>12819</v>
      </c>
    </row>
    <row r="30651" spans="1:4" x14ac:dyDescent="0.25">
      <c r="A30651" s="2">
        <v>44872.763888888891</v>
      </c>
      <c r="B30651" t="s">
        <v>169</v>
      </c>
      <c r="C30651" t="s">
        <v>14572</v>
      </c>
    </row>
    <row r="30652" spans="1:4" x14ac:dyDescent="0.25">
      <c r="A30652" s="2">
        <v>44872.763888888891</v>
      </c>
      <c r="B30652" t="s">
        <v>169</v>
      </c>
      <c r="D30652" t="s">
        <v>1892</v>
      </c>
    </row>
    <row r="30653" spans="1:4" x14ac:dyDescent="0.25">
      <c r="A30653" s="2">
        <v>44872.765277777777</v>
      </c>
      <c r="B30653" t="s">
        <v>169</v>
      </c>
      <c r="C30653" t="s">
        <v>14573</v>
      </c>
    </row>
    <row r="30654" spans="1:4" x14ac:dyDescent="0.25">
      <c r="A30654" s="2">
        <v>44872.765277777777</v>
      </c>
      <c r="B30654" t="s">
        <v>169</v>
      </c>
      <c r="D30654" t="s">
        <v>12743</v>
      </c>
    </row>
    <row r="30655" spans="1:4" x14ac:dyDescent="0.25">
      <c r="A30655" s="2">
        <v>44872.765972222223</v>
      </c>
      <c r="B30655" t="s">
        <v>169</v>
      </c>
      <c r="C30655" t="s">
        <v>14574</v>
      </c>
    </row>
    <row r="30656" spans="1:4" x14ac:dyDescent="0.25">
      <c r="A30656" s="2">
        <v>44872.765972222223</v>
      </c>
      <c r="B30656" t="s">
        <v>169</v>
      </c>
      <c r="D30656" t="s">
        <v>12742</v>
      </c>
    </row>
    <row r="30657" spans="1:4" x14ac:dyDescent="0.25">
      <c r="A30657" s="2">
        <v>44875.695833333331</v>
      </c>
      <c r="B30657" t="s">
        <v>182</v>
      </c>
      <c r="C30657" t="s">
        <v>12922</v>
      </c>
    </row>
    <row r="30658" spans="1:4" x14ac:dyDescent="0.25">
      <c r="A30658" s="2">
        <v>44875.695833333331</v>
      </c>
      <c r="B30658" t="s">
        <v>182</v>
      </c>
      <c r="D30658" t="s">
        <v>11131</v>
      </c>
    </row>
    <row r="30659" spans="1:4" x14ac:dyDescent="0.25">
      <c r="A30659" s="2">
        <v>44875.697222222225</v>
      </c>
      <c r="B30659" t="s">
        <v>182</v>
      </c>
      <c r="C30659" t="s">
        <v>12923</v>
      </c>
    </row>
    <row r="30660" spans="1:4" x14ac:dyDescent="0.25">
      <c r="A30660" s="2">
        <v>44875.697222222225</v>
      </c>
      <c r="B30660" t="s">
        <v>182</v>
      </c>
      <c r="D30660" t="s">
        <v>12743</v>
      </c>
    </row>
    <row r="30661" spans="1:4" x14ac:dyDescent="0.25">
      <c r="A30661" s="2">
        <v>44875.698611111111</v>
      </c>
      <c r="B30661" t="s">
        <v>182</v>
      </c>
      <c r="C30661" t="s">
        <v>12924</v>
      </c>
    </row>
    <row r="30662" spans="1:4" x14ac:dyDescent="0.25">
      <c r="A30662" s="2">
        <v>44875.698611111111</v>
      </c>
      <c r="B30662" t="s">
        <v>182</v>
      </c>
      <c r="D30662" t="s">
        <v>12742</v>
      </c>
    </row>
    <row r="30663" spans="1:4" x14ac:dyDescent="0.25">
      <c r="A30663" s="2">
        <v>44875.699305555558</v>
      </c>
      <c r="B30663" t="s">
        <v>182</v>
      </c>
      <c r="C30663" t="s">
        <v>12925</v>
      </c>
    </row>
    <row r="30664" spans="1:4" x14ac:dyDescent="0.25">
      <c r="A30664" s="2">
        <v>44875.699305555558</v>
      </c>
      <c r="B30664" t="s">
        <v>182</v>
      </c>
      <c r="D30664" t="s">
        <v>12739</v>
      </c>
    </row>
    <row r="30665" spans="1:4" x14ac:dyDescent="0.25">
      <c r="A30665" s="2">
        <v>44875.70208333333</v>
      </c>
      <c r="B30665" t="s">
        <v>174</v>
      </c>
      <c r="C30665" t="s">
        <v>12926</v>
      </c>
    </row>
    <row r="30666" spans="1:4" x14ac:dyDescent="0.25">
      <c r="A30666" s="2">
        <v>44875.70208333333</v>
      </c>
      <c r="B30666" t="s">
        <v>174</v>
      </c>
      <c r="D30666" t="s">
        <v>5002</v>
      </c>
    </row>
    <row r="30667" spans="1:4" x14ac:dyDescent="0.25">
      <c r="A30667" s="2">
        <v>44875.702777777777</v>
      </c>
      <c r="B30667" t="s">
        <v>174</v>
      </c>
      <c r="C30667" t="s">
        <v>12927</v>
      </c>
    </row>
    <row r="30668" spans="1:4" x14ac:dyDescent="0.25">
      <c r="A30668" s="2">
        <v>44875.702777777777</v>
      </c>
      <c r="B30668" t="s">
        <v>174</v>
      </c>
      <c r="C30668" t="s">
        <v>12928</v>
      </c>
    </row>
    <row r="30669" spans="1:4" x14ac:dyDescent="0.25">
      <c r="A30669" s="2">
        <v>44875.702777777777</v>
      </c>
      <c r="B30669" t="s">
        <v>174</v>
      </c>
      <c r="D30669" t="s">
        <v>12743</v>
      </c>
    </row>
    <row r="30670" spans="1:4" x14ac:dyDescent="0.25">
      <c r="A30670" s="2">
        <v>44875.702777777777</v>
      </c>
      <c r="B30670" t="s">
        <v>174</v>
      </c>
      <c r="D30670" t="s">
        <v>12742</v>
      </c>
    </row>
    <row r="30671" spans="1:4" x14ac:dyDescent="0.25">
      <c r="A30671" s="2">
        <v>44875.703472222223</v>
      </c>
      <c r="B30671" t="s">
        <v>174</v>
      </c>
      <c r="C30671" t="s">
        <v>12929</v>
      </c>
    </row>
    <row r="30672" spans="1:4" x14ac:dyDescent="0.25">
      <c r="A30672" s="2">
        <v>44875.703472222223</v>
      </c>
      <c r="B30672" t="s">
        <v>174</v>
      </c>
      <c r="D30672" t="s">
        <v>12739</v>
      </c>
    </row>
    <row r="30673" spans="1:4" x14ac:dyDescent="0.25">
      <c r="A30673" s="2">
        <v>44879.363194444442</v>
      </c>
      <c r="B30673" t="s">
        <v>191</v>
      </c>
      <c r="C30673" t="s">
        <v>13582</v>
      </c>
    </row>
    <row r="30674" spans="1:4" x14ac:dyDescent="0.25">
      <c r="A30674" s="2">
        <v>44879.363194444442</v>
      </c>
      <c r="B30674" t="s">
        <v>191</v>
      </c>
      <c r="D30674" t="s">
        <v>5011</v>
      </c>
    </row>
    <row r="30675" spans="1:4" x14ac:dyDescent="0.25">
      <c r="A30675" s="2">
        <v>44879.368750000001</v>
      </c>
      <c r="B30675" t="s">
        <v>1115</v>
      </c>
      <c r="C30675" t="s">
        <v>14427</v>
      </c>
    </row>
    <row r="30676" spans="1:4" x14ac:dyDescent="0.25">
      <c r="A30676" s="2">
        <v>44879.368750000001</v>
      </c>
      <c r="B30676" t="s">
        <v>1115</v>
      </c>
      <c r="D30676" t="s">
        <v>5006</v>
      </c>
    </row>
    <row r="30677" spans="1:4" x14ac:dyDescent="0.25">
      <c r="A30677" s="2">
        <v>44879.369444444441</v>
      </c>
      <c r="B30677" t="s">
        <v>1115</v>
      </c>
      <c r="C30677" t="s">
        <v>14428</v>
      </c>
    </row>
    <row r="30678" spans="1:4" x14ac:dyDescent="0.25">
      <c r="A30678" s="2">
        <v>44879.369444444441</v>
      </c>
      <c r="B30678" t="s">
        <v>1115</v>
      </c>
      <c r="D30678" t="s">
        <v>1888</v>
      </c>
    </row>
    <row r="30679" spans="1:4" x14ac:dyDescent="0.25">
      <c r="A30679" s="2">
        <v>44879.370833333334</v>
      </c>
      <c r="B30679" t="s">
        <v>1115</v>
      </c>
      <c r="C30679" t="s">
        <v>14429</v>
      </c>
    </row>
    <row r="30680" spans="1:4" x14ac:dyDescent="0.25">
      <c r="A30680" s="2">
        <v>44879.370833333334</v>
      </c>
      <c r="B30680" t="s">
        <v>1115</v>
      </c>
      <c r="D30680" t="s">
        <v>12739</v>
      </c>
    </row>
    <row r="30681" spans="1:4" x14ac:dyDescent="0.25">
      <c r="A30681" s="2">
        <v>44879.37222222222</v>
      </c>
      <c r="B30681" t="s">
        <v>1115</v>
      </c>
      <c r="C30681" t="s">
        <v>14430</v>
      </c>
    </row>
    <row r="30682" spans="1:4" x14ac:dyDescent="0.25">
      <c r="A30682" s="2">
        <v>44879.37222222222</v>
      </c>
      <c r="B30682" t="s">
        <v>1115</v>
      </c>
      <c r="D30682" t="s">
        <v>12824</v>
      </c>
    </row>
    <row r="30683" spans="1:4" x14ac:dyDescent="0.25">
      <c r="A30683" s="2">
        <v>44879.374305555553</v>
      </c>
      <c r="B30683" t="s">
        <v>1087</v>
      </c>
      <c r="C30683" t="s">
        <v>14183</v>
      </c>
    </row>
    <row r="30684" spans="1:4" x14ac:dyDescent="0.25">
      <c r="A30684" s="2">
        <v>44879.374305555553</v>
      </c>
      <c r="B30684" t="s">
        <v>1087</v>
      </c>
      <c r="C30684" t="s">
        <v>14184</v>
      </c>
    </row>
    <row r="30685" spans="1:4" x14ac:dyDescent="0.25">
      <c r="A30685" s="2">
        <v>44879.374305555553</v>
      </c>
      <c r="B30685" t="s">
        <v>1115</v>
      </c>
      <c r="C30685" t="s">
        <v>14431</v>
      </c>
    </row>
    <row r="30686" spans="1:4" x14ac:dyDescent="0.25">
      <c r="A30686" s="2">
        <v>44879.374305555553</v>
      </c>
      <c r="B30686" t="s">
        <v>1087</v>
      </c>
      <c r="D30686" t="s">
        <v>11085</v>
      </c>
    </row>
    <row r="30687" spans="1:4" x14ac:dyDescent="0.25">
      <c r="A30687" s="2">
        <v>44879.374305555553</v>
      </c>
      <c r="B30687" t="s">
        <v>1087</v>
      </c>
      <c r="D30687" t="s">
        <v>1877</v>
      </c>
    </row>
    <row r="30688" spans="1:4" x14ac:dyDescent="0.25">
      <c r="A30688" s="2">
        <v>44879.374305555553</v>
      </c>
      <c r="B30688" t="s">
        <v>1115</v>
      </c>
      <c r="D30688" t="s">
        <v>12742</v>
      </c>
    </row>
    <row r="30689" spans="1:4" x14ac:dyDescent="0.25">
      <c r="A30689" s="2">
        <v>44879.375</v>
      </c>
      <c r="B30689" t="s">
        <v>1087</v>
      </c>
      <c r="C30689" t="s">
        <v>14185</v>
      </c>
    </row>
    <row r="30690" spans="1:4" x14ac:dyDescent="0.25">
      <c r="A30690" s="2">
        <v>44879.375</v>
      </c>
      <c r="B30690" t="s">
        <v>1087</v>
      </c>
      <c r="D30690" t="s">
        <v>12743</v>
      </c>
    </row>
    <row r="30691" spans="1:4" x14ac:dyDescent="0.25">
      <c r="A30691" s="2">
        <v>44879.375694444447</v>
      </c>
      <c r="B30691" t="s">
        <v>1115</v>
      </c>
      <c r="C30691" t="s">
        <v>14432</v>
      </c>
    </row>
    <row r="30692" spans="1:4" x14ac:dyDescent="0.25">
      <c r="A30692" s="2">
        <v>44879.375694444447</v>
      </c>
      <c r="B30692" t="s">
        <v>1115</v>
      </c>
      <c r="D30692" t="s">
        <v>12743</v>
      </c>
    </row>
    <row r="30693" spans="1:4" x14ac:dyDescent="0.25">
      <c r="A30693" s="2">
        <v>44879.376388888886</v>
      </c>
      <c r="B30693" t="s">
        <v>1115</v>
      </c>
      <c r="C30693" t="s">
        <v>14433</v>
      </c>
    </row>
    <row r="30694" spans="1:4" x14ac:dyDescent="0.25">
      <c r="A30694" s="2">
        <v>44879.376388888886</v>
      </c>
      <c r="B30694" t="s">
        <v>1115</v>
      </c>
      <c r="D30694" t="s">
        <v>12742</v>
      </c>
    </row>
    <row r="30695" spans="1:4" x14ac:dyDescent="0.25">
      <c r="A30695" s="2">
        <v>44879.377083333333</v>
      </c>
      <c r="B30695" t="s">
        <v>1087</v>
      </c>
      <c r="C30695" t="s">
        <v>14186</v>
      </c>
    </row>
    <row r="30696" spans="1:4" x14ac:dyDescent="0.25">
      <c r="A30696" s="2">
        <v>44879.377083333333</v>
      </c>
      <c r="B30696" t="s">
        <v>1115</v>
      </c>
      <c r="C30696" t="s">
        <v>14434</v>
      </c>
    </row>
    <row r="30697" spans="1:4" x14ac:dyDescent="0.25">
      <c r="A30697" s="2">
        <v>44879.377083333333</v>
      </c>
      <c r="B30697" t="s">
        <v>1115</v>
      </c>
      <c r="C30697" t="s">
        <v>14435</v>
      </c>
    </row>
    <row r="30698" spans="1:4" x14ac:dyDescent="0.25">
      <c r="A30698" s="2">
        <v>44879.377083333333</v>
      </c>
      <c r="B30698" t="s">
        <v>1087</v>
      </c>
      <c r="D30698" t="s">
        <v>12819</v>
      </c>
    </row>
    <row r="30699" spans="1:4" x14ac:dyDescent="0.25">
      <c r="A30699" s="2">
        <v>44879.377083333333</v>
      </c>
      <c r="B30699" t="s">
        <v>1115</v>
      </c>
      <c r="D30699" t="s">
        <v>910</v>
      </c>
    </row>
    <row r="30700" spans="1:4" x14ac:dyDescent="0.25">
      <c r="A30700" s="2">
        <v>44879.377083333333</v>
      </c>
      <c r="B30700" t="s">
        <v>1115</v>
      </c>
      <c r="D30700" t="s">
        <v>853</v>
      </c>
    </row>
    <row r="30701" spans="1:4" x14ac:dyDescent="0.25">
      <c r="A30701" s="2">
        <v>44879.37777777778</v>
      </c>
      <c r="B30701" t="s">
        <v>1115</v>
      </c>
      <c r="C30701" t="s">
        <v>14436</v>
      </c>
    </row>
    <row r="30702" spans="1:4" x14ac:dyDescent="0.25">
      <c r="A30702" s="2">
        <v>44879.37777777778</v>
      </c>
      <c r="B30702" t="s">
        <v>1115</v>
      </c>
      <c r="C30702" t="s">
        <v>14437</v>
      </c>
    </row>
    <row r="30703" spans="1:4" x14ac:dyDescent="0.25">
      <c r="A30703" s="2">
        <v>44879.37777777778</v>
      </c>
      <c r="B30703" t="s">
        <v>1115</v>
      </c>
      <c r="D30703" t="s">
        <v>834</v>
      </c>
    </row>
    <row r="30704" spans="1:4" x14ac:dyDescent="0.25">
      <c r="A30704" s="2">
        <v>44879.37777777778</v>
      </c>
      <c r="B30704" t="s">
        <v>1115</v>
      </c>
      <c r="D30704" t="s">
        <v>1855</v>
      </c>
    </row>
    <row r="30705" spans="1:4" x14ac:dyDescent="0.25">
      <c r="A30705" s="2">
        <v>44879.378472222219</v>
      </c>
      <c r="B30705" t="s">
        <v>1087</v>
      </c>
      <c r="C30705" t="s">
        <v>14187</v>
      </c>
    </row>
    <row r="30706" spans="1:4" x14ac:dyDescent="0.25">
      <c r="A30706" s="2">
        <v>44879.378472222219</v>
      </c>
      <c r="B30706" t="s">
        <v>1087</v>
      </c>
      <c r="D30706" t="s">
        <v>12739</v>
      </c>
    </row>
    <row r="30707" spans="1:4" x14ac:dyDescent="0.25">
      <c r="A30707" s="2">
        <v>44879.379166666666</v>
      </c>
      <c r="B30707" t="s">
        <v>1087</v>
      </c>
      <c r="C30707" t="s">
        <v>14188</v>
      </c>
    </row>
    <row r="30708" spans="1:4" x14ac:dyDescent="0.25">
      <c r="A30708" s="2">
        <v>44879.379166666666</v>
      </c>
      <c r="B30708" t="s">
        <v>1087</v>
      </c>
      <c r="D30708" t="s">
        <v>12760</v>
      </c>
    </row>
    <row r="30709" spans="1:4" x14ac:dyDescent="0.25">
      <c r="A30709" s="2">
        <v>44879.386111111111</v>
      </c>
      <c r="B30709" t="s">
        <v>1087</v>
      </c>
      <c r="C30709" t="s">
        <v>14189</v>
      </c>
    </row>
    <row r="30710" spans="1:4" x14ac:dyDescent="0.25">
      <c r="A30710" s="2">
        <v>44879.386805555558</v>
      </c>
      <c r="B30710" t="s">
        <v>1087</v>
      </c>
      <c r="C30710" t="s">
        <v>14190</v>
      </c>
    </row>
    <row r="30711" spans="1:4" x14ac:dyDescent="0.25">
      <c r="A30711" s="2">
        <v>44879.386805555558</v>
      </c>
      <c r="B30711" t="s">
        <v>1087</v>
      </c>
      <c r="C30711" t="s">
        <v>194</v>
      </c>
    </row>
    <row r="30712" spans="1:4" x14ac:dyDescent="0.25">
      <c r="A30712" s="2">
        <v>44879.386805555558</v>
      </c>
      <c r="B30712" t="s">
        <v>1087</v>
      </c>
      <c r="D30712" t="s">
        <v>12742</v>
      </c>
    </row>
    <row r="30713" spans="1:4" x14ac:dyDescent="0.25">
      <c r="A30713" s="2">
        <v>44879.386805555558</v>
      </c>
      <c r="B30713" t="s">
        <v>1087</v>
      </c>
      <c r="D30713" t="s">
        <v>995</v>
      </c>
    </row>
    <row r="30714" spans="1:4" x14ac:dyDescent="0.25">
      <c r="A30714" s="2">
        <v>44879.386805555558</v>
      </c>
      <c r="B30714" t="s">
        <v>1087</v>
      </c>
      <c r="D30714" t="s">
        <v>917</v>
      </c>
    </row>
    <row r="30715" spans="1:4" x14ac:dyDescent="0.25">
      <c r="A30715" s="2">
        <v>44879.387499999997</v>
      </c>
      <c r="B30715" t="s">
        <v>1087</v>
      </c>
      <c r="C30715" t="s">
        <v>14191</v>
      </c>
    </row>
    <row r="30716" spans="1:4" x14ac:dyDescent="0.25">
      <c r="A30716" s="2">
        <v>44879.387499999997</v>
      </c>
      <c r="B30716" t="s">
        <v>1087</v>
      </c>
      <c r="D30716" t="s">
        <v>916</v>
      </c>
    </row>
    <row r="30717" spans="1:4" x14ac:dyDescent="0.25">
      <c r="A30717" s="2">
        <v>44879.388194444444</v>
      </c>
      <c r="B30717" t="s">
        <v>1087</v>
      </c>
      <c r="C30717" t="s">
        <v>14192</v>
      </c>
    </row>
    <row r="30718" spans="1:4" x14ac:dyDescent="0.25">
      <c r="A30718" s="2">
        <v>44879.388194444444</v>
      </c>
      <c r="B30718" t="s">
        <v>1087</v>
      </c>
      <c r="C30718" t="s">
        <v>14193</v>
      </c>
    </row>
    <row r="30719" spans="1:4" x14ac:dyDescent="0.25">
      <c r="A30719" s="2">
        <v>44879.388194444444</v>
      </c>
      <c r="B30719" t="s">
        <v>1087</v>
      </c>
      <c r="D30719" t="s">
        <v>913</v>
      </c>
    </row>
    <row r="30720" spans="1:4" x14ac:dyDescent="0.25">
      <c r="A30720" s="2">
        <v>44879.388194444444</v>
      </c>
      <c r="B30720" t="s">
        <v>1087</v>
      </c>
      <c r="D30720" t="s">
        <v>914</v>
      </c>
    </row>
    <row r="30721" spans="1:4" x14ac:dyDescent="0.25">
      <c r="A30721" s="2">
        <v>44879.388888888891</v>
      </c>
      <c r="B30721" t="s">
        <v>1087</v>
      </c>
      <c r="C30721" t="s">
        <v>14194</v>
      </c>
    </row>
    <row r="30722" spans="1:4" x14ac:dyDescent="0.25">
      <c r="A30722" s="2">
        <v>44879.388888888891</v>
      </c>
      <c r="B30722" t="s">
        <v>1087</v>
      </c>
      <c r="C30722" t="s">
        <v>14195</v>
      </c>
    </row>
    <row r="30723" spans="1:4" x14ac:dyDescent="0.25">
      <c r="A30723" s="2">
        <v>44879.388888888891</v>
      </c>
      <c r="B30723" t="s">
        <v>1087</v>
      </c>
      <c r="D30723" t="s">
        <v>915</v>
      </c>
    </row>
    <row r="30724" spans="1:4" x14ac:dyDescent="0.25">
      <c r="A30724" s="2">
        <v>44879.388888888891</v>
      </c>
      <c r="B30724" t="s">
        <v>1087</v>
      </c>
      <c r="D30724" t="s">
        <v>1855</v>
      </c>
    </row>
    <row r="30725" spans="1:4" x14ac:dyDescent="0.25">
      <c r="A30725" s="2">
        <v>44879.390972222223</v>
      </c>
      <c r="B30725" t="s">
        <v>1087</v>
      </c>
      <c r="C30725" t="s">
        <v>4800</v>
      </c>
    </row>
    <row r="30726" spans="1:4" x14ac:dyDescent="0.25">
      <c r="A30726" s="2">
        <v>44879.390972222223</v>
      </c>
      <c r="B30726" t="s">
        <v>1087</v>
      </c>
      <c r="D30726" t="s">
        <v>1854</v>
      </c>
    </row>
    <row r="30727" spans="1:4" x14ac:dyDescent="0.25">
      <c r="A30727" s="2">
        <v>44879.393055555556</v>
      </c>
      <c r="B30727" t="s">
        <v>1087</v>
      </c>
      <c r="C30727" t="s">
        <v>14196</v>
      </c>
    </row>
    <row r="30728" spans="1:4" x14ac:dyDescent="0.25">
      <c r="A30728" s="2">
        <v>44879.393055555556</v>
      </c>
      <c r="B30728" t="s">
        <v>1087</v>
      </c>
      <c r="D30728" t="s">
        <v>972</v>
      </c>
    </row>
    <row r="30729" spans="1:4" x14ac:dyDescent="0.25">
      <c r="A30729" s="2">
        <v>44879.440972222219</v>
      </c>
      <c r="B30729" t="s">
        <v>184</v>
      </c>
      <c r="C30729" t="s">
        <v>13194</v>
      </c>
    </row>
    <row r="30730" spans="1:4" x14ac:dyDescent="0.25">
      <c r="A30730" s="2">
        <v>44879.440972222219</v>
      </c>
      <c r="B30730" t="s">
        <v>184</v>
      </c>
      <c r="D30730" t="s">
        <v>4987</v>
      </c>
    </row>
    <row r="30731" spans="1:4" x14ac:dyDescent="0.25">
      <c r="A30731" s="2">
        <v>44879.442361111112</v>
      </c>
      <c r="B30731" t="s">
        <v>184</v>
      </c>
      <c r="C30731" t="s">
        <v>13195</v>
      </c>
    </row>
    <row r="30732" spans="1:4" x14ac:dyDescent="0.25">
      <c r="A30732" s="2">
        <v>44879.442361111112</v>
      </c>
      <c r="B30732" t="s">
        <v>184</v>
      </c>
      <c r="D30732" t="s">
        <v>12760</v>
      </c>
    </row>
    <row r="30733" spans="1:4" x14ac:dyDescent="0.25">
      <c r="A30733" s="2">
        <v>44879.443055555559</v>
      </c>
      <c r="B30733" t="s">
        <v>184</v>
      </c>
      <c r="C30733" t="s">
        <v>13196</v>
      </c>
    </row>
    <row r="30734" spans="1:4" x14ac:dyDescent="0.25">
      <c r="A30734" s="2">
        <v>44879.443055555559</v>
      </c>
      <c r="B30734" t="s">
        <v>184</v>
      </c>
      <c r="D30734" t="s">
        <v>12742</v>
      </c>
    </row>
    <row r="30735" spans="1:4" x14ac:dyDescent="0.25">
      <c r="A30735" s="2">
        <v>44879.443749999999</v>
      </c>
      <c r="B30735" t="s">
        <v>184</v>
      </c>
      <c r="C30735" t="s">
        <v>13197</v>
      </c>
    </row>
    <row r="30736" spans="1:4" x14ac:dyDescent="0.25">
      <c r="A30736" s="2">
        <v>44879.443749999999</v>
      </c>
      <c r="B30736" t="s">
        <v>184</v>
      </c>
      <c r="D30736" t="s">
        <v>12739</v>
      </c>
    </row>
    <row r="30737" spans="1:4" x14ac:dyDescent="0.25">
      <c r="A30737" s="2">
        <v>44879.444444444445</v>
      </c>
      <c r="B30737" t="s">
        <v>184</v>
      </c>
      <c r="C30737" t="s">
        <v>13198</v>
      </c>
    </row>
    <row r="30738" spans="1:4" x14ac:dyDescent="0.25">
      <c r="A30738" s="2">
        <v>44879.444444444445</v>
      </c>
      <c r="B30738" t="s">
        <v>168</v>
      </c>
      <c r="C30738" t="s">
        <v>6396</v>
      </c>
    </row>
    <row r="30739" spans="1:4" x14ac:dyDescent="0.25">
      <c r="A30739" s="2">
        <v>44879.444444444445</v>
      </c>
      <c r="B30739" t="s">
        <v>184</v>
      </c>
      <c r="D30739" t="s">
        <v>1887</v>
      </c>
    </row>
    <row r="30740" spans="1:4" x14ac:dyDescent="0.25">
      <c r="A30740" s="2">
        <v>44879.444444444445</v>
      </c>
      <c r="B30740" t="s">
        <v>168</v>
      </c>
      <c r="D30740" t="s">
        <v>5058</v>
      </c>
    </row>
    <row r="30741" spans="1:4" x14ac:dyDescent="0.25">
      <c r="A30741" s="2">
        <v>44879.445138888892</v>
      </c>
      <c r="B30741" t="s">
        <v>168</v>
      </c>
      <c r="C30741" t="s">
        <v>9903</v>
      </c>
    </row>
    <row r="30742" spans="1:4" x14ac:dyDescent="0.25">
      <c r="A30742" s="2">
        <v>44879.445138888892</v>
      </c>
      <c r="B30742" t="s">
        <v>168</v>
      </c>
      <c r="D30742" t="s">
        <v>1937</v>
      </c>
    </row>
    <row r="30743" spans="1:4" x14ac:dyDescent="0.25">
      <c r="A30743" s="2">
        <v>44879.446527777778</v>
      </c>
      <c r="B30743" t="s">
        <v>184</v>
      </c>
      <c r="C30743" t="s">
        <v>12174</v>
      </c>
    </row>
    <row r="30744" spans="1:4" x14ac:dyDescent="0.25">
      <c r="A30744" s="2">
        <v>44879.446527777778</v>
      </c>
      <c r="B30744" t="s">
        <v>168</v>
      </c>
      <c r="C30744" t="s">
        <v>14116</v>
      </c>
    </row>
    <row r="30745" spans="1:4" x14ac:dyDescent="0.25">
      <c r="A30745" s="2">
        <v>44879.446527777778</v>
      </c>
      <c r="B30745" t="s">
        <v>184</v>
      </c>
      <c r="D30745" t="s">
        <v>1852</v>
      </c>
    </row>
    <row r="30746" spans="1:4" x14ac:dyDescent="0.25">
      <c r="A30746" s="2">
        <v>44879.446527777778</v>
      </c>
      <c r="B30746" t="s">
        <v>168</v>
      </c>
      <c r="D30746" t="s">
        <v>12760</v>
      </c>
    </row>
    <row r="30747" spans="1:4" x14ac:dyDescent="0.25">
      <c r="A30747" s="2">
        <v>44879.447916666664</v>
      </c>
      <c r="B30747" t="s">
        <v>168</v>
      </c>
      <c r="C30747" t="s">
        <v>14117</v>
      </c>
    </row>
    <row r="30748" spans="1:4" x14ac:dyDescent="0.25">
      <c r="A30748" s="2">
        <v>44879.447916666664</v>
      </c>
      <c r="B30748" t="s">
        <v>168</v>
      </c>
      <c r="D30748" t="s">
        <v>12819</v>
      </c>
    </row>
    <row r="30749" spans="1:4" x14ac:dyDescent="0.25">
      <c r="A30749" s="2">
        <v>44879.448611111111</v>
      </c>
      <c r="B30749" t="s">
        <v>168</v>
      </c>
      <c r="C30749" t="s">
        <v>14118</v>
      </c>
    </row>
    <row r="30750" spans="1:4" x14ac:dyDescent="0.25">
      <c r="A30750" s="2">
        <v>44879.448611111111</v>
      </c>
      <c r="B30750" t="s">
        <v>168</v>
      </c>
      <c r="D30750" t="s">
        <v>12743</v>
      </c>
    </row>
    <row r="30751" spans="1:4" x14ac:dyDescent="0.25">
      <c r="A30751" s="2">
        <v>44879.449305555558</v>
      </c>
      <c r="B30751" t="s">
        <v>168</v>
      </c>
      <c r="C30751" t="s">
        <v>14119</v>
      </c>
    </row>
    <row r="30752" spans="1:4" x14ac:dyDescent="0.25">
      <c r="A30752" s="2">
        <v>44879.449305555558</v>
      </c>
      <c r="B30752" t="s">
        <v>168</v>
      </c>
      <c r="C30752" t="s">
        <v>14120</v>
      </c>
    </row>
    <row r="30753" spans="1:4" x14ac:dyDescent="0.25">
      <c r="A30753" s="2">
        <v>44879.449305555558</v>
      </c>
      <c r="B30753" t="s">
        <v>168</v>
      </c>
      <c r="C30753" t="s">
        <v>14121</v>
      </c>
    </row>
    <row r="30754" spans="1:4" x14ac:dyDescent="0.25">
      <c r="A30754" s="2">
        <v>44879.449305555558</v>
      </c>
      <c r="B30754" t="s">
        <v>168</v>
      </c>
      <c r="D30754" t="s">
        <v>12742</v>
      </c>
    </row>
    <row r="30755" spans="1:4" x14ac:dyDescent="0.25">
      <c r="A30755" s="2">
        <v>44879.449305555558</v>
      </c>
      <c r="B30755" t="s">
        <v>168</v>
      </c>
      <c r="D30755" t="s">
        <v>12739</v>
      </c>
    </row>
    <row r="30756" spans="1:4" x14ac:dyDescent="0.25">
      <c r="A30756" s="2">
        <v>44879.449305555558</v>
      </c>
      <c r="B30756" t="s">
        <v>168</v>
      </c>
      <c r="D30756" t="s">
        <v>1124</v>
      </c>
    </row>
    <row r="30757" spans="1:4" x14ac:dyDescent="0.25">
      <c r="A30757" s="2">
        <v>44879.45</v>
      </c>
      <c r="B30757" t="s">
        <v>168</v>
      </c>
      <c r="C30757" t="s">
        <v>14118</v>
      </c>
    </row>
    <row r="30758" spans="1:4" x14ac:dyDescent="0.25">
      <c r="A30758" s="2">
        <v>44879.45</v>
      </c>
      <c r="B30758" t="s">
        <v>168</v>
      </c>
      <c r="D30758" t="s">
        <v>853</v>
      </c>
    </row>
    <row r="30759" spans="1:4" x14ac:dyDescent="0.25">
      <c r="A30759" s="2">
        <v>44879.457638888889</v>
      </c>
      <c r="B30759" t="s">
        <v>175</v>
      </c>
      <c r="C30759" t="s">
        <v>14170</v>
      </c>
    </row>
    <row r="30760" spans="1:4" x14ac:dyDescent="0.25">
      <c r="A30760" s="2">
        <v>44879.457638888889</v>
      </c>
      <c r="B30760" t="s">
        <v>175</v>
      </c>
      <c r="C30760" t="s">
        <v>8218</v>
      </c>
    </row>
    <row r="30761" spans="1:4" x14ac:dyDescent="0.25">
      <c r="A30761" s="2">
        <v>44879.457638888889</v>
      </c>
      <c r="B30761" t="s">
        <v>175</v>
      </c>
      <c r="C30761" t="s">
        <v>14171</v>
      </c>
    </row>
    <row r="30762" spans="1:4" x14ac:dyDescent="0.25">
      <c r="A30762" s="2">
        <v>44879.457638888889</v>
      </c>
      <c r="B30762" t="s">
        <v>175</v>
      </c>
      <c r="D30762" t="s">
        <v>1865</v>
      </c>
    </row>
    <row r="30763" spans="1:4" x14ac:dyDescent="0.25">
      <c r="A30763" s="2">
        <v>44879.457638888889</v>
      </c>
      <c r="B30763" t="s">
        <v>175</v>
      </c>
      <c r="D30763" t="s">
        <v>1848</v>
      </c>
    </row>
    <row r="30764" spans="1:4" x14ac:dyDescent="0.25">
      <c r="A30764" s="2">
        <v>44879.457638888889</v>
      </c>
      <c r="B30764" t="s">
        <v>175</v>
      </c>
      <c r="D30764" t="s">
        <v>1858</v>
      </c>
    </row>
    <row r="30765" spans="1:4" x14ac:dyDescent="0.25">
      <c r="A30765" s="2">
        <v>44879.458333333336</v>
      </c>
      <c r="B30765" t="s">
        <v>175</v>
      </c>
      <c r="C30765" t="s">
        <v>6386</v>
      </c>
    </row>
    <row r="30766" spans="1:4" x14ac:dyDescent="0.25">
      <c r="A30766" s="2">
        <v>44879.458333333336</v>
      </c>
      <c r="B30766" t="s">
        <v>175</v>
      </c>
      <c r="D30766" t="s">
        <v>1902</v>
      </c>
    </row>
    <row r="30767" spans="1:4" x14ac:dyDescent="0.25">
      <c r="A30767" s="2">
        <v>44879.459027777775</v>
      </c>
      <c r="B30767" t="s">
        <v>175</v>
      </c>
      <c r="C30767" t="s">
        <v>14172</v>
      </c>
    </row>
    <row r="30768" spans="1:4" x14ac:dyDescent="0.25">
      <c r="A30768" s="2">
        <v>44879.459027777775</v>
      </c>
      <c r="B30768" t="s">
        <v>175</v>
      </c>
      <c r="D30768" t="s">
        <v>12760</v>
      </c>
    </row>
    <row r="30769" spans="1:4" x14ac:dyDescent="0.25">
      <c r="A30769" s="2">
        <v>44879.459722222222</v>
      </c>
      <c r="B30769" t="s">
        <v>175</v>
      </c>
      <c r="C30769" t="s">
        <v>14173</v>
      </c>
    </row>
    <row r="30770" spans="1:4" x14ac:dyDescent="0.25">
      <c r="A30770" s="2">
        <v>44879.459722222222</v>
      </c>
      <c r="B30770" t="s">
        <v>175</v>
      </c>
      <c r="D30770" t="s">
        <v>12742</v>
      </c>
    </row>
    <row r="30771" spans="1:4" x14ac:dyDescent="0.25">
      <c r="A30771" s="2">
        <v>44879.460416666669</v>
      </c>
      <c r="B30771" t="s">
        <v>175</v>
      </c>
      <c r="C30771" t="s">
        <v>14174</v>
      </c>
    </row>
    <row r="30772" spans="1:4" x14ac:dyDescent="0.25">
      <c r="A30772" s="2">
        <v>44879.460416666669</v>
      </c>
      <c r="B30772" t="s">
        <v>175</v>
      </c>
      <c r="D30772" t="s">
        <v>12743</v>
      </c>
    </row>
    <row r="30773" spans="1:4" x14ac:dyDescent="0.25">
      <c r="A30773" s="2">
        <v>44879.461111111108</v>
      </c>
      <c r="B30773" t="s">
        <v>175</v>
      </c>
      <c r="C30773" t="s">
        <v>14175</v>
      </c>
    </row>
    <row r="30774" spans="1:4" x14ac:dyDescent="0.25">
      <c r="A30774" s="2">
        <v>44879.461111111108</v>
      </c>
      <c r="B30774" t="s">
        <v>175</v>
      </c>
      <c r="D30774" t="s">
        <v>12819</v>
      </c>
    </row>
    <row r="30775" spans="1:4" x14ac:dyDescent="0.25">
      <c r="A30775" s="2">
        <v>44879.461805555555</v>
      </c>
      <c r="B30775" t="s">
        <v>175</v>
      </c>
      <c r="C30775" t="s">
        <v>14176</v>
      </c>
    </row>
    <row r="30776" spans="1:4" x14ac:dyDescent="0.25">
      <c r="A30776" s="2">
        <v>44879.461805555555</v>
      </c>
      <c r="B30776" t="s">
        <v>175</v>
      </c>
      <c r="C30776" t="s">
        <v>6396</v>
      </c>
    </row>
    <row r="30777" spans="1:4" x14ac:dyDescent="0.25">
      <c r="A30777" s="2">
        <v>44879.461805555555</v>
      </c>
      <c r="B30777" t="s">
        <v>175</v>
      </c>
      <c r="D30777" t="s">
        <v>12739</v>
      </c>
    </row>
    <row r="30778" spans="1:4" x14ac:dyDescent="0.25">
      <c r="A30778" s="2">
        <v>44879.461805555555</v>
      </c>
      <c r="B30778" t="s">
        <v>175</v>
      </c>
      <c r="D30778" t="s">
        <v>1861</v>
      </c>
    </row>
    <row r="30779" spans="1:4" x14ac:dyDescent="0.25">
      <c r="A30779" s="2">
        <v>44879.462500000001</v>
      </c>
      <c r="B30779" t="s">
        <v>175</v>
      </c>
      <c r="C30779" t="s">
        <v>14177</v>
      </c>
    </row>
    <row r="30780" spans="1:4" x14ac:dyDescent="0.25">
      <c r="A30780" s="2">
        <v>44879.462500000001</v>
      </c>
      <c r="B30780" t="s">
        <v>175</v>
      </c>
      <c r="C30780" t="s">
        <v>14178</v>
      </c>
    </row>
    <row r="30781" spans="1:4" x14ac:dyDescent="0.25">
      <c r="A30781" s="2">
        <v>44879.462500000001</v>
      </c>
      <c r="B30781" t="s">
        <v>175</v>
      </c>
      <c r="C30781" t="s">
        <v>14179</v>
      </c>
    </row>
    <row r="30782" spans="1:4" x14ac:dyDescent="0.25">
      <c r="A30782" s="2">
        <v>44879.462500000001</v>
      </c>
      <c r="B30782" t="s">
        <v>175</v>
      </c>
      <c r="D30782" t="s">
        <v>850</v>
      </c>
    </row>
    <row r="30783" spans="1:4" x14ac:dyDescent="0.25">
      <c r="A30783" s="2">
        <v>44879.462500000001</v>
      </c>
      <c r="B30783" t="s">
        <v>175</v>
      </c>
      <c r="D30783" t="s">
        <v>922</v>
      </c>
    </row>
    <row r="30784" spans="1:4" x14ac:dyDescent="0.25">
      <c r="A30784" s="2">
        <v>44879.462500000001</v>
      </c>
      <c r="B30784" t="s">
        <v>175</v>
      </c>
      <c r="D30784" t="s">
        <v>834</v>
      </c>
    </row>
    <row r="30785" spans="1:4" x14ac:dyDescent="0.25">
      <c r="A30785" s="2">
        <v>44879.463194444441</v>
      </c>
      <c r="B30785" t="s">
        <v>175</v>
      </c>
      <c r="C30785" t="s">
        <v>6386</v>
      </c>
    </row>
    <row r="30786" spans="1:4" x14ac:dyDescent="0.25">
      <c r="A30786" s="2">
        <v>44879.463194444441</v>
      </c>
      <c r="B30786" t="s">
        <v>175</v>
      </c>
      <c r="C30786" t="s">
        <v>1538</v>
      </c>
    </row>
    <row r="30787" spans="1:4" x14ac:dyDescent="0.25">
      <c r="A30787" s="2">
        <v>44879.463194444441</v>
      </c>
      <c r="B30787" t="s">
        <v>175</v>
      </c>
      <c r="C30787" t="s">
        <v>14180</v>
      </c>
    </row>
    <row r="30788" spans="1:4" x14ac:dyDescent="0.25">
      <c r="A30788" s="2">
        <v>44879.463194444441</v>
      </c>
      <c r="B30788" t="s">
        <v>175</v>
      </c>
      <c r="C30788" t="s">
        <v>14181</v>
      </c>
    </row>
    <row r="30789" spans="1:4" x14ac:dyDescent="0.25">
      <c r="A30789" s="2">
        <v>44879.463194444441</v>
      </c>
      <c r="B30789" t="s">
        <v>175</v>
      </c>
      <c r="D30789" t="s">
        <v>904</v>
      </c>
    </row>
    <row r="30790" spans="1:4" x14ac:dyDescent="0.25">
      <c r="A30790" s="2">
        <v>44879.463194444441</v>
      </c>
      <c r="B30790" t="s">
        <v>175</v>
      </c>
      <c r="D30790" t="s">
        <v>836</v>
      </c>
    </row>
    <row r="30791" spans="1:4" x14ac:dyDescent="0.25">
      <c r="A30791" s="2">
        <v>44879.463194444441</v>
      </c>
      <c r="B30791" t="s">
        <v>175</v>
      </c>
      <c r="D30791" t="s">
        <v>991</v>
      </c>
    </row>
    <row r="30792" spans="1:4" x14ac:dyDescent="0.25">
      <c r="A30792" s="2">
        <v>44879.463194444441</v>
      </c>
      <c r="B30792" t="s">
        <v>175</v>
      </c>
      <c r="D30792" t="s">
        <v>12857</v>
      </c>
    </row>
    <row r="30793" spans="1:4" x14ac:dyDescent="0.25">
      <c r="A30793" s="2">
        <v>44879.463888888888</v>
      </c>
      <c r="B30793" t="s">
        <v>175</v>
      </c>
      <c r="C30793" t="s">
        <v>14182</v>
      </c>
    </row>
    <row r="30794" spans="1:4" x14ac:dyDescent="0.25">
      <c r="A30794" s="2">
        <v>44879.463888888888</v>
      </c>
      <c r="B30794" t="s">
        <v>175</v>
      </c>
      <c r="C30794" t="s">
        <v>11072</v>
      </c>
    </row>
    <row r="30795" spans="1:4" x14ac:dyDescent="0.25">
      <c r="A30795" s="2">
        <v>44879.463888888888</v>
      </c>
      <c r="B30795" t="s">
        <v>175</v>
      </c>
      <c r="D30795" t="s">
        <v>844</v>
      </c>
    </row>
    <row r="30796" spans="1:4" x14ac:dyDescent="0.25">
      <c r="A30796" s="2">
        <v>44879.463888888888</v>
      </c>
      <c r="B30796" t="s">
        <v>175</v>
      </c>
      <c r="D30796" t="s">
        <v>845</v>
      </c>
    </row>
    <row r="30797" spans="1:4" x14ac:dyDescent="0.25">
      <c r="A30797" s="2">
        <v>44879.466666666667</v>
      </c>
      <c r="B30797" t="s">
        <v>176</v>
      </c>
      <c r="C30797" t="s">
        <v>13806</v>
      </c>
    </row>
    <row r="30798" spans="1:4" x14ac:dyDescent="0.25">
      <c r="A30798" s="2">
        <v>44879.466666666667</v>
      </c>
      <c r="B30798" t="s">
        <v>176</v>
      </c>
      <c r="D30798" t="s">
        <v>1876</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29647-ED20-4081-9A1B-0CC42AAB412F}">
  <dimension ref="A1:AM63"/>
  <sheetViews>
    <sheetView workbookViewId="0">
      <selection activeCell="F11" sqref="F11"/>
    </sheetView>
  </sheetViews>
  <sheetFormatPr baseColWidth="10" defaultRowHeight="15" x14ac:dyDescent="0.25"/>
  <cols>
    <col min="1" max="1" width="69" bestFit="1" customWidth="1"/>
    <col min="2" max="2" width="50.7109375" bestFit="1" customWidth="1"/>
    <col min="3" max="3" width="7.85546875" bestFit="1" customWidth="1"/>
    <col min="4" max="4" width="37.7109375" bestFit="1" customWidth="1"/>
    <col min="5" max="5" width="12.28515625" bestFit="1" customWidth="1"/>
    <col min="6" max="6" width="17.28515625" bestFit="1" customWidth="1"/>
    <col min="7" max="7" width="12.85546875" bestFit="1" customWidth="1"/>
    <col min="8" max="8" width="8.7109375" bestFit="1" customWidth="1"/>
    <col min="9" max="9" width="15" bestFit="1" customWidth="1"/>
    <col min="10" max="10" width="13.5703125" bestFit="1" customWidth="1"/>
    <col min="11" max="11" width="12.28515625" bestFit="1" customWidth="1"/>
    <col min="12" max="12" width="9.5703125" bestFit="1" customWidth="1"/>
    <col min="13" max="13" width="11" bestFit="1" customWidth="1"/>
    <col min="14" max="14" width="7.7109375" bestFit="1" customWidth="1"/>
    <col min="15" max="15" width="9.85546875" bestFit="1" customWidth="1"/>
    <col min="16" max="16" width="12.42578125" bestFit="1" customWidth="1"/>
    <col min="17" max="17" width="5.5703125" bestFit="1" customWidth="1"/>
    <col min="18" max="18" width="12.42578125" bestFit="1" customWidth="1"/>
    <col min="19" max="19" width="7.28515625" bestFit="1" customWidth="1"/>
    <col min="20" max="20" width="9.7109375" bestFit="1" customWidth="1"/>
    <col min="21" max="21" width="11.140625" bestFit="1" customWidth="1"/>
    <col min="22" max="22" width="8.42578125" bestFit="1" customWidth="1"/>
    <col min="23" max="23" width="10" bestFit="1" customWidth="1"/>
    <col min="24" max="24" width="8.7109375" bestFit="1" customWidth="1"/>
    <col min="25" max="25" width="12.5703125" bestFit="1" customWidth="1"/>
    <col min="26" max="26" width="12.85546875" bestFit="1" customWidth="1"/>
    <col min="27" max="27" width="9" bestFit="1" customWidth="1"/>
    <col min="28" max="28" width="9.140625" bestFit="1" customWidth="1"/>
    <col min="29" max="29" width="7.42578125" bestFit="1" customWidth="1"/>
    <col min="30" max="30" width="14.7109375" bestFit="1" customWidth="1"/>
    <col min="31" max="31" width="10.42578125" bestFit="1" customWidth="1"/>
    <col min="32" max="32" width="14.5703125" bestFit="1" customWidth="1"/>
    <col min="33" max="33" width="13.7109375" bestFit="1" customWidth="1"/>
    <col min="34" max="34" width="11.5703125" bestFit="1" customWidth="1"/>
    <col min="35" max="36" width="8.7109375" bestFit="1" customWidth="1"/>
    <col min="37" max="37" width="9.85546875" bestFit="1" customWidth="1"/>
    <col min="38" max="38" width="13.42578125" bestFit="1" customWidth="1"/>
    <col min="39" max="40" width="9.28515625" bestFit="1" customWidth="1"/>
  </cols>
  <sheetData>
    <row r="1" spans="1:39" ht="18.75" x14ac:dyDescent="0.3">
      <c r="A1" s="26" t="s">
        <v>15114</v>
      </c>
      <c r="B1" s="26"/>
      <c r="C1" s="26"/>
    </row>
    <row r="2" spans="1:39" ht="18.75" x14ac:dyDescent="0.3">
      <c r="A2" s="35" t="s">
        <v>15115</v>
      </c>
      <c r="B2" s="25"/>
      <c r="C2" s="25"/>
    </row>
    <row r="3" spans="1:39" ht="18.75" x14ac:dyDescent="0.3">
      <c r="A3" s="40"/>
      <c r="B3" s="37" t="s">
        <v>15116</v>
      </c>
      <c r="C3" s="20"/>
      <c r="D3" s="20"/>
    </row>
    <row r="4" spans="1:39" ht="18.75" x14ac:dyDescent="0.3">
      <c r="A4" s="40"/>
      <c r="B4" s="37"/>
      <c r="C4" s="38" t="s">
        <v>15117</v>
      </c>
      <c r="D4" s="20"/>
    </row>
    <row r="5" spans="1:39" ht="18.75" x14ac:dyDescent="0.3">
      <c r="A5" s="40"/>
      <c r="B5" s="37"/>
      <c r="C5" s="38"/>
      <c r="D5" s="41" t="s">
        <v>15118</v>
      </c>
    </row>
    <row r="6" spans="1:39" x14ac:dyDescent="0.25">
      <c r="A6" s="36"/>
      <c r="B6" s="33"/>
      <c r="C6" s="34"/>
      <c r="D6" s="42"/>
      <c r="E6" s="43" t="s">
        <v>15117</v>
      </c>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row>
    <row r="7" spans="1:39" x14ac:dyDescent="0.25">
      <c r="A7" s="36" t="s">
        <v>1442</v>
      </c>
      <c r="B7" s="33" t="s">
        <v>10313</v>
      </c>
      <c r="C7" s="34" t="s">
        <v>13</v>
      </c>
      <c r="D7" s="42" t="s">
        <v>15188</v>
      </c>
      <c r="E7" t="s">
        <v>1443</v>
      </c>
      <c r="F7" t="s">
        <v>1444</v>
      </c>
      <c r="G7" t="s">
        <v>18</v>
      </c>
      <c r="H7" t="s">
        <v>16</v>
      </c>
      <c r="I7" t="s">
        <v>26</v>
      </c>
      <c r="J7" t="s">
        <v>15</v>
      </c>
      <c r="K7" t="s">
        <v>1445</v>
      </c>
      <c r="L7" t="s">
        <v>1446</v>
      </c>
      <c r="M7" t="s">
        <v>19</v>
      </c>
      <c r="N7" t="s">
        <v>12</v>
      </c>
      <c r="O7" t="s">
        <v>4</v>
      </c>
      <c r="P7" t="s">
        <v>1447</v>
      </c>
      <c r="Q7" t="s">
        <v>25</v>
      </c>
      <c r="R7" t="s">
        <v>536</v>
      </c>
      <c r="S7" t="s">
        <v>30</v>
      </c>
      <c r="T7" t="s">
        <v>31</v>
      </c>
      <c r="U7" t="s">
        <v>23</v>
      </c>
      <c r="V7" t="s">
        <v>17</v>
      </c>
      <c r="W7" t="s">
        <v>10</v>
      </c>
      <c r="X7" t="s">
        <v>1448</v>
      </c>
      <c r="Y7" t="s">
        <v>1449</v>
      </c>
      <c r="Z7" t="s">
        <v>0</v>
      </c>
      <c r="AA7" t="s">
        <v>14</v>
      </c>
      <c r="AB7" t="s">
        <v>1450</v>
      </c>
      <c r="AC7" t="s">
        <v>1451</v>
      </c>
      <c r="AD7" t="s">
        <v>1452</v>
      </c>
      <c r="AE7" t="s">
        <v>1453</v>
      </c>
      <c r="AF7" t="s">
        <v>20</v>
      </c>
      <c r="AG7" t="s">
        <v>29</v>
      </c>
      <c r="AH7" t="s">
        <v>1</v>
      </c>
      <c r="AI7" t="s">
        <v>32</v>
      </c>
      <c r="AJ7" t="s">
        <v>21</v>
      </c>
      <c r="AK7" t="s">
        <v>1454</v>
      </c>
      <c r="AL7" t="s">
        <v>1455</v>
      </c>
      <c r="AM7" t="s">
        <v>11</v>
      </c>
    </row>
    <row r="8" spans="1:39" x14ac:dyDescent="0.25">
      <c r="A8" t="s">
        <v>186</v>
      </c>
      <c r="B8" t="s">
        <v>1463</v>
      </c>
      <c r="C8" t="s">
        <v>13</v>
      </c>
      <c r="D8" t="s">
        <v>1464</v>
      </c>
      <c r="E8" t="s">
        <v>1443</v>
      </c>
      <c r="F8" t="s">
        <v>1444</v>
      </c>
    </row>
    <row r="9" spans="1:39" x14ac:dyDescent="0.25">
      <c r="A9" t="s">
        <v>166</v>
      </c>
      <c r="B9" t="s">
        <v>1465</v>
      </c>
      <c r="G9" t="s">
        <v>18</v>
      </c>
      <c r="H9" t="s">
        <v>16</v>
      </c>
    </row>
    <row r="10" spans="1:39" x14ac:dyDescent="0.25">
      <c r="A10" t="s">
        <v>178</v>
      </c>
      <c r="B10" t="s">
        <v>1466</v>
      </c>
      <c r="D10" t="s">
        <v>1467</v>
      </c>
      <c r="I10" t="s">
        <v>26</v>
      </c>
      <c r="J10" t="s">
        <v>15</v>
      </c>
      <c r="K10" t="s">
        <v>1445</v>
      </c>
      <c r="L10" t="s">
        <v>1446</v>
      </c>
    </row>
    <row r="11" spans="1:39" x14ac:dyDescent="0.25">
      <c r="A11" t="s">
        <v>1076</v>
      </c>
      <c r="B11" t="s">
        <v>1468</v>
      </c>
      <c r="D11" t="s">
        <v>1469</v>
      </c>
      <c r="G11" t="s">
        <v>18</v>
      </c>
      <c r="L11" t="s">
        <v>1446</v>
      </c>
      <c r="M11" t="s">
        <v>19</v>
      </c>
    </row>
    <row r="12" spans="1:39" x14ac:dyDescent="0.25">
      <c r="A12" t="s">
        <v>182</v>
      </c>
      <c r="B12" t="s">
        <v>1470</v>
      </c>
      <c r="D12" t="s">
        <v>1467</v>
      </c>
      <c r="K12" t="s">
        <v>1445</v>
      </c>
      <c r="L12" t="s">
        <v>1446</v>
      </c>
      <c r="N12" t="s">
        <v>12</v>
      </c>
    </row>
    <row r="13" spans="1:39" x14ac:dyDescent="0.25">
      <c r="A13" t="s">
        <v>177</v>
      </c>
      <c r="B13" t="s">
        <v>1471</v>
      </c>
      <c r="D13" t="s">
        <v>1472</v>
      </c>
      <c r="O13" t="s">
        <v>4</v>
      </c>
      <c r="P13" t="s">
        <v>1447</v>
      </c>
    </row>
    <row r="14" spans="1:39" x14ac:dyDescent="0.25">
      <c r="A14" t="s">
        <v>1131</v>
      </c>
      <c r="B14" t="s">
        <v>1473</v>
      </c>
      <c r="D14" t="s">
        <v>1467</v>
      </c>
      <c r="G14" t="s">
        <v>18</v>
      </c>
      <c r="K14" t="s">
        <v>1445</v>
      </c>
      <c r="L14" t="s">
        <v>1446</v>
      </c>
      <c r="Q14" t="s">
        <v>25</v>
      </c>
      <c r="R14" t="s">
        <v>536</v>
      </c>
    </row>
    <row r="15" spans="1:39" x14ac:dyDescent="0.25">
      <c r="A15" t="s">
        <v>1147</v>
      </c>
      <c r="B15" t="s">
        <v>1474</v>
      </c>
      <c r="D15" t="s">
        <v>1469</v>
      </c>
      <c r="L15" t="s">
        <v>1446</v>
      </c>
      <c r="M15" t="s">
        <v>19</v>
      </c>
      <c r="Q15" t="s">
        <v>25</v>
      </c>
      <c r="S15" t="s">
        <v>30</v>
      </c>
    </row>
    <row r="16" spans="1:39" x14ac:dyDescent="0.25">
      <c r="A16" t="s">
        <v>1456</v>
      </c>
      <c r="B16" t="s">
        <v>1475</v>
      </c>
      <c r="D16" t="s">
        <v>1476</v>
      </c>
      <c r="L16" t="s">
        <v>1446</v>
      </c>
      <c r="P16" t="s">
        <v>1447</v>
      </c>
      <c r="T16" t="s">
        <v>31</v>
      </c>
      <c r="U16" t="s">
        <v>23</v>
      </c>
    </row>
    <row r="17" spans="1:33" x14ac:dyDescent="0.25">
      <c r="A17" t="s">
        <v>162</v>
      </c>
      <c r="B17" t="s">
        <v>1477</v>
      </c>
      <c r="D17" t="s">
        <v>1478</v>
      </c>
      <c r="V17" t="s">
        <v>17</v>
      </c>
      <c r="W17" t="s">
        <v>10</v>
      </c>
      <c r="X17" t="s">
        <v>1448</v>
      </c>
    </row>
    <row r="18" spans="1:33" x14ac:dyDescent="0.25">
      <c r="A18" t="s">
        <v>851</v>
      </c>
      <c r="B18" t="s">
        <v>1479</v>
      </c>
      <c r="D18" t="s">
        <v>1476</v>
      </c>
      <c r="L18" t="s">
        <v>1446</v>
      </c>
      <c r="N18" t="s">
        <v>12</v>
      </c>
      <c r="P18" t="s">
        <v>1447</v>
      </c>
      <c r="Q18" t="s">
        <v>25</v>
      </c>
      <c r="R18" t="s">
        <v>536</v>
      </c>
    </row>
    <row r="19" spans="1:33" x14ac:dyDescent="0.25">
      <c r="A19" t="s">
        <v>829</v>
      </c>
      <c r="B19" t="s">
        <v>1480</v>
      </c>
      <c r="D19" t="s">
        <v>1481</v>
      </c>
      <c r="H19" t="s">
        <v>16</v>
      </c>
      <c r="L19" t="s">
        <v>1446</v>
      </c>
      <c r="Y19" t="s">
        <v>1449</v>
      </c>
    </row>
    <row r="20" spans="1:33" x14ac:dyDescent="0.25">
      <c r="A20" t="s">
        <v>1142</v>
      </c>
      <c r="B20" t="s">
        <v>1482</v>
      </c>
      <c r="C20" t="s">
        <v>13</v>
      </c>
      <c r="Z20" t="s">
        <v>0</v>
      </c>
    </row>
    <row r="21" spans="1:33" x14ac:dyDescent="0.25">
      <c r="A21" t="s">
        <v>170</v>
      </c>
      <c r="B21" t="s">
        <v>1483</v>
      </c>
      <c r="D21" t="s">
        <v>1484</v>
      </c>
      <c r="O21" t="s">
        <v>4</v>
      </c>
      <c r="AA21" t="s">
        <v>14</v>
      </c>
      <c r="AB21" t="s">
        <v>1450</v>
      </c>
      <c r="AC21" t="s">
        <v>1451</v>
      </c>
    </row>
    <row r="22" spans="1:33" x14ac:dyDescent="0.25">
      <c r="A22" t="s">
        <v>171</v>
      </c>
      <c r="B22" t="s">
        <v>1485</v>
      </c>
      <c r="D22" t="s">
        <v>1486</v>
      </c>
      <c r="O22" t="s">
        <v>4</v>
      </c>
      <c r="Q22" t="s">
        <v>25</v>
      </c>
      <c r="R22" t="s">
        <v>536</v>
      </c>
      <c r="S22" t="s">
        <v>30</v>
      </c>
      <c r="AA22" t="s">
        <v>14</v>
      </c>
      <c r="AD22" t="s">
        <v>1452</v>
      </c>
      <c r="AE22" t="s">
        <v>1453</v>
      </c>
    </row>
    <row r="23" spans="1:33" x14ac:dyDescent="0.25">
      <c r="A23" t="s">
        <v>1457</v>
      </c>
      <c r="B23" t="s">
        <v>1482</v>
      </c>
      <c r="C23" t="s">
        <v>13</v>
      </c>
      <c r="Z23" t="s">
        <v>0</v>
      </c>
    </row>
    <row r="24" spans="1:33" x14ac:dyDescent="0.25">
      <c r="A24" t="s">
        <v>184</v>
      </c>
      <c r="B24" t="s">
        <v>1463</v>
      </c>
      <c r="C24" t="s">
        <v>13</v>
      </c>
    </row>
    <row r="25" spans="1:33" x14ac:dyDescent="0.25">
      <c r="A25" t="s">
        <v>174</v>
      </c>
      <c r="B25" t="s">
        <v>1470</v>
      </c>
      <c r="N25" t="s">
        <v>12</v>
      </c>
    </row>
    <row r="26" spans="1:33" x14ac:dyDescent="0.25">
      <c r="A26" t="s">
        <v>191</v>
      </c>
      <c r="B26" t="s">
        <v>1468</v>
      </c>
      <c r="D26" t="s">
        <v>1469</v>
      </c>
      <c r="G26" t="s">
        <v>18</v>
      </c>
      <c r="L26" t="s">
        <v>1446</v>
      </c>
      <c r="M26" t="s">
        <v>19</v>
      </c>
    </row>
    <row r="27" spans="1:33" x14ac:dyDescent="0.25">
      <c r="A27" t="s">
        <v>1109</v>
      </c>
      <c r="B27" t="s">
        <v>1480</v>
      </c>
      <c r="D27" t="s">
        <v>1487</v>
      </c>
      <c r="H27" t="s">
        <v>16</v>
      </c>
      <c r="K27" t="s">
        <v>1445</v>
      </c>
    </row>
    <row r="28" spans="1:33" x14ac:dyDescent="0.25">
      <c r="A28" t="s">
        <v>1458</v>
      </c>
      <c r="B28" t="s">
        <v>1488</v>
      </c>
      <c r="C28" t="s">
        <v>13</v>
      </c>
      <c r="D28" t="s">
        <v>1469</v>
      </c>
      <c r="G28" t="s">
        <v>18</v>
      </c>
      <c r="L28" t="s">
        <v>1446</v>
      </c>
    </row>
    <row r="29" spans="1:33" x14ac:dyDescent="0.25">
      <c r="A29" t="s">
        <v>168</v>
      </c>
      <c r="B29" t="s">
        <v>1489</v>
      </c>
      <c r="D29" t="s">
        <v>1490</v>
      </c>
      <c r="G29" t="s">
        <v>18</v>
      </c>
      <c r="K29" t="s">
        <v>1445</v>
      </c>
      <c r="O29" t="s">
        <v>4</v>
      </c>
      <c r="P29" t="s">
        <v>1447</v>
      </c>
      <c r="X29" t="s">
        <v>1448</v>
      </c>
      <c r="AA29" t="s">
        <v>14</v>
      </c>
    </row>
    <row r="30" spans="1:33" x14ac:dyDescent="0.25">
      <c r="A30" t="s">
        <v>1148</v>
      </c>
      <c r="B30" t="s">
        <v>1491</v>
      </c>
      <c r="D30" t="s">
        <v>1476</v>
      </c>
      <c r="G30" t="s">
        <v>18</v>
      </c>
      <c r="L30" t="s">
        <v>1446</v>
      </c>
      <c r="P30" t="s">
        <v>1447</v>
      </c>
      <c r="U30" t="s">
        <v>23</v>
      </c>
    </row>
    <row r="31" spans="1:33" x14ac:dyDescent="0.25">
      <c r="A31" t="s">
        <v>181</v>
      </c>
      <c r="D31" t="s">
        <v>1492</v>
      </c>
      <c r="F31" t="s">
        <v>1444</v>
      </c>
    </row>
    <row r="32" spans="1:33" x14ac:dyDescent="0.25">
      <c r="A32" t="s">
        <v>185</v>
      </c>
      <c r="B32" t="s">
        <v>1493</v>
      </c>
      <c r="D32" t="s">
        <v>1476</v>
      </c>
      <c r="G32" t="s">
        <v>18</v>
      </c>
      <c r="L32" t="s">
        <v>1446</v>
      </c>
      <c r="P32" t="s">
        <v>1447</v>
      </c>
      <c r="AF32" t="s">
        <v>20</v>
      </c>
      <c r="AG32" t="s">
        <v>29</v>
      </c>
    </row>
    <row r="33" spans="1:32" x14ac:dyDescent="0.25">
      <c r="A33" t="s">
        <v>165</v>
      </c>
      <c r="B33" t="s">
        <v>1494</v>
      </c>
      <c r="D33" t="s">
        <v>1495</v>
      </c>
      <c r="G33" t="s">
        <v>18</v>
      </c>
      <c r="L33" t="s">
        <v>1446</v>
      </c>
      <c r="N33" t="s">
        <v>12</v>
      </c>
      <c r="P33" t="s">
        <v>1447</v>
      </c>
      <c r="U33" t="s">
        <v>23</v>
      </c>
      <c r="X33" t="s">
        <v>1448</v>
      </c>
      <c r="Z33" t="s">
        <v>0</v>
      </c>
      <c r="AF33" t="s">
        <v>20</v>
      </c>
    </row>
    <row r="34" spans="1:32" x14ac:dyDescent="0.25">
      <c r="A34" t="s">
        <v>1095</v>
      </c>
      <c r="B34" t="s">
        <v>1482</v>
      </c>
      <c r="C34" t="s">
        <v>13</v>
      </c>
      <c r="D34" t="s">
        <v>1469</v>
      </c>
      <c r="L34" t="s">
        <v>1446</v>
      </c>
      <c r="Z34" t="s">
        <v>0</v>
      </c>
    </row>
    <row r="35" spans="1:32" x14ac:dyDescent="0.25">
      <c r="A35" t="s">
        <v>190</v>
      </c>
      <c r="B35" t="s">
        <v>1471</v>
      </c>
      <c r="D35" t="s">
        <v>1472</v>
      </c>
      <c r="O35" t="s">
        <v>4</v>
      </c>
      <c r="P35" t="s">
        <v>1447</v>
      </c>
    </row>
    <row r="36" spans="1:32" x14ac:dyDescent="0.25">
      <c r="A36" t="s">
        <v>1143</v>
      </c>
    </row>
    <row r="37" spans="1:32" x14ac:dyDescent="0.25">
      <c r="A37" t="s">
        <v>180</v>
      </c>
      <c r="B37" t="s">
        <v>1496</v>
      </c>
      <c r="D37" t="s">
        <v>1497</v>
      </c>
      <c r="K37" t="s">
        <v>1445</v>
      </c>
      <c r="Q37" t="s">
        <v>25</v>
      </c>
      <c r="S37" t="s">
        <v>30</v>
      </c>
      <c r="W37" t="s">
        <v>10</v>
      </c>
      <c r="AD37" t="s">
        <v>1452</v>
      </c>
    </row>
    <row r="38" spans="1:32" x14ac:dyDescent="0.25">
      <c r="A38" t="s">
        <v>176</v>
      </c>
      <c r="B38" t="s">
        <v>1498</v>
      </c>
      <c r="D38" t="s">
        <v>1476</v>
      </c>
      <c r="H38" t="s">
        <v>16</v>
      </c>
      <c r="J38" t="s">
        <v>15</v>
      </c>
      <c r="L38" t="s">
        <v>1446</v>
      </c>
      <c r="P38" t="s">
        <v>1447</v>
      </c>
      <c r="T38" t="s">
        <v>31</v>
      </c>
      <c r="U38" t="s">
        <v>23</v>
      </c>
    </row>
    <row r="39" spans="1:32" x14ac:dyDescent="0.25">
      <c r="A39" t="s">
        <v>1115</v>
      </c>
      <c r="B39" t="s">
        <v>1499</v>
      </c>
      <c r="D39" t="s">
        <v>1469</v>
      </c>
      <c r="L39" t="s">
        <v>1446</v>
      </c>
      <c r="AF39" t="s">
        <v>20</v>
      </c>
    </row>
    <row r="40" spans="1:32" x14ac:dyDescent="0.25">
      <c r="A40" t="s">
        <v>169</v>
      </c>
      <c r="B40" t="s">
        <v>1500</v>
      </c>
      <c r="D40" t="s">
        <v>1472</v>
      </c>
      <c r="G40" t="s">
        <v>18</v>
      </c>
      <c r="P40" t="s">
        <v>1447</v>
      </c>
      <c r="AF40" t="s">
        <v>20</v>
      </c>
    </row>
    <row r="41" spans="1:32" x14ac:dyDescent="0.25">
      <c r="A41" t="s">
        <v>189</v>
      </c>
      <c r="B41" t="s">
        <v>1499</v>
      </c>
      <c r="D41" t="s">
        <v>1476</v>
      </c>
      <c r="L41" t="s">
        <v>1446</v>
      </c>
      <c r="P41" t="s">
        <v>1447</v>
      </c>
      <c r="AF41" t="s">
        <v>20</v>
      </c>
    </row>
    <row r="42" spans="1:32" x14ac:dyDescent="0.25">
      <c r="A42" t="s">
        <v>1459</v>
      </c>
      <c r="B42" t="s">
        <v>1501</v>
      </c>
      <c r="D42" t="s">
        <v>1502</v>
      </c>
      <c r="F42" t="s">
        <v>1444</v>
      </c>
      <c r="L42" t="s">
        <v>1446</v>
      </c>
      <c r="R42" t="s">
        <v>536</v>
      </c>
    </row>
    <row r="43" spans="1:32" x14ac:dyDescent="0.25">
      <c r="A43" t="s">
        <v>1460</v>
      </c>
      <c r="B43" t="s">
        <v>1463</v>
      </c>
      <c r="C43" t="s">
        <v>13</v>
      </c>
      <c r="D43" t="s">
        <v>1469</v>
      </c>
      <c r="L43" t="s">
        <v>1446</v>
      </c>
    </row>
    <row r="44" spans="1:32" x14ac:dyDescent="0.25">
      <c r="A44" t="s">
        <v>1107</v>
      </c>
      <c r="B44" t="s">
        <v>1503</v>
      </c>
      <c r="H44" t="s">
        <v>16</v>
      </c>
      <c r="R44" t="s">
        <v>536</v>
      </c>
    </row>
    <row r="45" spans="1:32" x14ac:dyDescent="0.25">
      <c r="A45" t="s">
        <v>1461</v>
      </c>
      <c r="B45" t="s">
        <v>1504</v>
      </c>
      <c r="D45" t="s">
        <v>1469</v>
      </c>
      <c r="G45" t="s">
        <v>18</v>
      </c>
      <c r="L45" t="s">
        <v>1446</v>
      </c>
    </row>
    <row r="46" spans="1:32" x14ac:dyDescent="0.25">
      <c r="A46" t="s">
        <v>3</v>
      </c>
      <c r="D46" t="s">
        <v>1469</v>
      </c>
      <c r="L46" t="s">
        <v>1446</v>
      </c>
    </row>
    <row r="47" spans="1:32" x14ac:dyDescent="0.25">
      <c r="A47" t="s">
        <v>192</v>
      </c>
      <c r="B47" t="s">
        <v>1491</v>
      </c>
      <c r="D47" t="s">
        <v>1476</v>
      </c>
      <c r="G47" t="s">
        <v>18</v>
      </c>
      <c r="L47" t="s">
        <v>1446</v>
      </c>
      <c r="P47" t="s">
        <v>1447</v>
      </c>
      <c r="U47" t="s">
        <v>23</v>
      </c>
    </row>
    <row r="48" spans="1:32" x14ac:dyDescent="0.25">
      <c r="A48" t="s">
        <v>183</v>
      </c>
      <c r="D48" t="s">
        <v>1487</v>
      </c>
      <c r="K48" t="s">
        <v>1445</v>
      </c>
    </row>
    <row r="49" spans="1:39" x14ac:dyDescent="0.25">
      <c r="A49" t="s">
        <v>172</v>
      </c>
      <c r="B49" t="s">
        <v>1505</v>
      </c>
      <c r="C49" t="s">
        <v>13</v>
      </c>
      <c r="D49" t="s">
        <v>1492</v>
      </c>
      <c r="F49" t="s">
        <v>1444</v>
      </c>
      <c r="O49" t="s">
        <v>4</v>
      </c>
      <c r="Z49" t="s">
        <v>0</v>
      </c>
    </row>
    <row r="50" spans="1:39" x14ac:dyDescent="0.25">
      <c r="A50" t="s">
        <v>175</v>
      </c>
      <c r="B50" t="s">
        <v>1506</v>
      </c>
      <c r="C50" t="s">
        <v>13</v>
      </c>
      <c r="D50" t="s">
        <v>1467</v>
      </c>
      <c r="K50" t="s">
        <v>1445</v>
      </c>
      <c r="L50" t="s">
        <v>1446</v>
      </c>
      <c r="U50" t="s">
        <v>23</v>
      </c>
      <c r="Z50" t="s">
        <v>0</v>
      </c>
      <c r="AH50" t="s">
        <v>1</v>
      </c>
      <c r="AI50" t="s">
        <v>32</v>
      </c>
    </row>
    <row r="51" spans="1:39" x14ac:dyDescent="0.25">
      <c r="A51" t="s">
        <v>163</v>
      </c>
      <c r="B51" t="s">
        <v>1507</v>
      </c>
      <c r="D51" t="s">
        <v>1478</v>
      </c>
      <c r="Q51" t="s">
        <v>25</v>
      </c>
      <c r="V51" t="s">
        <v>17</v>
      </c>
      <c r="W51" t="s">
        <v>10</v>
      </c>
      <c r="X51" t="s">
        <v>1448</v>
      </c>
    </row>
    <row r="52" spans="1:39" x14ac:dyDescent="0.25">
      <c r="A52" t="s">
        <v>173</v>
      </c>
      <c r="B52" t="s">
        <v>1508</v>
      </c>
      <c r="D52" t="s">
        <v>1509</v>
      </c>
      <c r="F52" t="s">
        <v>1444</v>
      </c>
      <c r="I52" t="s">
        <v>26</v>
      </c>
      <c r="AD52" t="s">
        <v>1452</v>
      </c>
      <c r="AJ52" t="s">
        <v>21</v>
      </c>
      <c r="AK52" t="s">
        <v>1454</v>
      </c>
    </row>
    <row r="53" spans="1:39" x14ac:dyDescent="0.25">
      <c r="A53" t="s">
        <v>877</v>
      </c>
      <c r="B53" t="s">
        <v>1510</v>
      </c>
      <c r="D53" t="s">
        <v>1511</v>
      </c>
      <c r="L53" t="s">
        <v>1446</v>
      </c>
      <c r="M53" t="s">
        <v>19</v>
      </c>
      <c r="AA53" t="s">
        <v>14</v>
      </c>
      <c r="AD53" t="s">
        <v>1452</v>
      </c>
    </row>
    <row r="54" spans="1:39" x14ac:dyDescent="0.25">
      <c r="A54" t="s">
        <v>1087</v>
      </c>
      <c r="B54" t="s">
        <v>1512</v>
      </c>
      <c r="D54" t="s">
        <v>1476</v>
      </c>
      <c r="L54" t="s">
        <v>1446</v>
      </c>
      <c r="P54" t="s">
        <v>1447</v>
      </c>
      <c r="U54" t="s">
        <v>23</v>
      </c>
    </row>
    <row r="55" spans="1:39" x14ac:dyDescent="0.25">
      <c r="A55" t="s">
        <v>187</v>
      </c>
      <c r="B55" t="s">
        <v>1463</v>
      </c>
      <c r="C55" t="s">
        <v>13</v>
      </c>
      <c r="D55" t="s">
        <v>1467</v>
      </c>
      <c r="K55" t="s">
        <v>1445</v>
      </c>
      <c r="L55" t="s">
        <v>1446</v>
      </c>
    </row>
    <row r="56" spans="1:39" x14ac:dyDescent="0.25">
      <c r="A56" t="s">
        <v>179</v>
      </c>
      <c r="B56" t="s">
        <v>1513</v>
      </c>
      <c r="D56" t="s">
        <v>1469</v>
      </c>
      <c r="J56" t="s">
        <v>15</v>
      </c>
      <c r="L56" t="s">
        <v>1446</v>
      </c>
    </row>
    <row r="57" spans="1:39" x14ac:dyDescent="0.25">
      <c r="A57" t="s">
        <v>966</v>
      </c>
      <c r="B57" t="s">
        <v>1514</v>
      </c>
      <c r="C57" t="s">
        <v>13</v>
      </c>
      <c r="D57" t="s">
        <v>1515</v>
      </c>
      <c r="H57" t="s">
        <v>16</v>
      </c>
      <c r="K57" t="s">
        <v>1445</v>
      </c>
      <c r="L57" t="s">
        <v>1446</v>
      </c>
      <c r="AD57" t="s">
        <v>1452</v>
      </c>
    </row>
    <row r="58" spans="1:39" x14ac:dyDescent="0.25">
      <c r="A58" t="s">
        <v>1161</v>
      </c>
      <c r="B58" t="s">
        <v>1516</v>
      </c>
      <c r="D58" t="s">
        <v>1517</v>
      </c>
      <c r="L58" t="s">
        <v>1446</v>
      </c>
      <c r="R58" t="s">
        <v>536</v>
      </c>
      <c r="T58" t="s">
        <v>31</v>
      </c>
      <c r="Z58" t="s">
        <v>0</v>
      </c>
      <c r="AE58" t="s">
        <v>1453</v>
      </c>
    </row>
    <row r="59" spans="1:39" x14ac:dyDescent="0.25">
      <c r="A59" t="s">
        <v>167</v>
      </c>
      <c r="B59" t="s">
        <v>1505</v>
      </c>
      <c r="C59" t="s">
        <v>13</v>
      </c>
      <c r="D59" t="s">
        <v>1518</v>
      </c>
      <c r="E59" t="s">
        <v>1443</v>
      </c>
      <c r="O59" t="s">
        <v>4</v>
      </c>
      <c r="Z59" t="s">
        <v>0</v>
      </c>
      <c r="AL59" t="s">
        <v>1455</v>
      </c>
    </row>
    <row r="60" spans="1:39" x14ac:dyDescent="0.25">
      <c r="A60" t="s">
        <v>188</v>
      </c>
      <c r="B60" t="s">
        <v>1482</v>
      </c>
      <c r="C60" t="s">
        <v>13</v>
      </c>
      <c r="Z60" t="s">
        <v>0</v>
      </c>
    </row>
    <row r="61" spans="1:39" x14ac:dyDescent="0.25">
      <c r="A61" t="s">
        <v>164</v>
      </c>
      <c r="B61" t="s">
        <v>1519</v>
      </c>
      <c r="D61" t="s">
        <v>1469</v>
      </c>
      <c r="L61" t="s">
        <v>1446</v>
      </c>
      <c r="O61" t="s">
        <v>4</v>
      </c>
      <c r="AM61" t="s">
        <v>11</v>
      </c>
    </row>
    <row r="62" spans="1:39" x14ac:dyDescent="0.25">
      <c r="A62" t="s">
        <v>1462</v>
      </c>
    </row>
    <row r="63" spans="1:39" x14ac:dyDescent="0.25">
      <c r="C63">
        <f>SUBTOTAL(103,CuentosIndexados[amor])</f>
        <v>13</v>
      </c>
      <c r="E63">
        <f>SUBTOTAL(103,CuentosIndexados[depresion])</f>
        <v>2</v>
      </c>
    </row>
  </sheetData>
  <phoneticPr fontId="1" type="noConversion"/>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66C7C-1218-4DDA-B1CE-CADA49BEB7F8}">
  <dimension ref="A2:AK1428"/>
  <sheetViews>
    <sheetView workbookViewId="0"/>
  </sheetViews>
  <sheetFormatPr baseColWidth="10" defaultRowHeight="15" x14ac:dyDescent="0.25"/>
  <cols>
    <col min="1" max="1" width="30.7109375" customWidth="1"/>
    <col min="2" max="2" width="12" bestFit="1" customWidth="1"/>
  </cols>
  <sheetData>
    <row r="2" spans="1:37" x14ac:dyDescent="0.25">
      <c r="A2" s="36" t="s">
        <v>15205</v>
      </c>
    </row>
    <row r="3" spans="1:37" x14ac:dyDescent="0.25">
      <c r="A3" s="36"/>
      <c r="B3" s="39" t="s">
        <v>15113</v>
      </c>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row>
    <row r="4" spans="1:37" x14ac:dyDescent="0.25">
      <c r="A4" s="36" t="s">
        <v>9</v>
      </c>
      <c r="B4" t="s">
        <v>6200</v>
      </c>
      <c r="C4" t="s">
        <v>1443</v>
      </c>
      <c r="D4" t="s">
        <v>1444</v>
      </c>
      <c r="E4" t="s">
        <v>18</v>
      </c>
      <c r="F4" t="s">
        <v>16</v>
      </c>
      <c r="G4" t="s">
        <v>26</v>
      </c>
      <c r="H4" t="s">
        <v>15</v>
      </c>
      <c r="I4" t="s">
        <v>1445</v>
      </c>
      <c r="J4" t="s">
        <v>1446</v>
      </c>
      <c r="K4" t="s">
        <v>19</v>
      </c>
      <c r="L4" t="s">
        <v>12</v>
      </c>
      <c r="M4" t="s">
        <v>4</v>
      </c>
      <c r="N4" t="s">
        <v>1447</v>
      </c>
      <c r="O4" t="s">
        <v>25</v>
      </c>
      <c r="P4" t="s">
        <v>536</v>
      </c>
      <c r="Q4" t="s">
        <v>30</v>
      </c>
      <c r="R4" t="s">
        <v>31</v>
      </c>
      <c r="S4" t="s">
        <v>23</v>
      </c>
      <c r="T4" t="s">
        <v>17</v>
      </c>
      <c r="U4" t="s">
        <v>10</v>
      </c>
      <c r="V4" t="s">
        <v>1448</v>
      </c>
      <c r="W4" t="s">
        <v>1449</v>
      </c>
      <c r="X4" t="s">
        <v>0</v>
      </c>
      <c r="Y4" t="s">
        <v>14</v>
      </c>
      <c r="Z4" t="s">
        <v>1450</v>
      </c>
      <c r="AA4" t="s">
        <v>1451</v>
      </c>
      <c r="AB4" t="s">
        <v>1452</v>
      </c>
      <c r="AC4" t="s">
        <v>1453</v>
      </c>
      <c r="AD4" t="s">
        <v>20</v>
      </c>
      <c r="AE4" t="s">
        <v>29</v>
      </c>
      <c r="AF4" t="s">
        <v>1</v>
      </c>
      <c r="AG4" t="s">
        <v>32</v>
      </c>
      <c r="AH4" t="s">
        <v>21</v>
      </c>
      <c r="AI4" t="s">
        <v>1454</v>
      </c>
      <c r="AJ4" t="s">
        <v>1455</v>
      </c>
      <c r="AK4" t="s">
        <v>11</v>
      </c>
    </row>
    <row r="5" spans="1:37" x14ac:dyDescent="0.25">
      <c r="A5" t="s">
        <v>167</v>
      </c>
      <c r="B5" t="str">
        <f>VLOOKUP(CuentosContados[[#This Row],[Column1]],CuentosIndexados[],3,FALSE)</f>
        <v>amor</v>
      </c>
      <c r="C5" t="str">
        <f>VLOOKUP(CuentosContados[[#This Row],[Column1]],CuentosIndexados[],5,FALSE)</f>
        <v>depresion</v>
      </c>
      <c r="D5">
        <f>VLOOKUP(CuentosContados[[#This Row],[Column1]],CuentosIndexados[],6,FALSE)</f>
        <v>0</v>
      </c>
      <c r="E5">
        <f>VLOOKUP(CuentosContados[[#This Row],[Column1]],CuentosIndexados[],7,FALSE)</f>
        <v>0</v>
      </c>
      <c r="F5">
        <f>VLOOKUP(CuentosContados[[#This Row],[Column1]],CuentosIndexados[],8,FALSE)</f>
        <v>0</v>
      </c>
      <c r="G5">
        <f>VLOOKUP(CuentosContados[[#This Row],[Column1]],CuentosIndexados[],9,FALSE)</f>
        <v>0</v>
      </c>
      <c r="H5">
        <f>VLOOKUP(CuentosContados[[#This Row],[Column1]],CuentosIndexados[],10,FALSE)</f>
        <v>0</v>
      </c>
      <c r="I5">
        <f>VLOOKUP(CuentosContados[[#This Row],[Column1]],CuentosIndexados[],11,FALSE)</f>
        <v>0</v>
      </c>
      <c r="J5">
        <f>VLOOKUP(CuentosContados[[#This Row],[Column1]],CuentosIndexados[],12,FALSE)</f>
        <v>0</v>
      </c>
      <c r="K5">
        <f>VLOOKUP(CuentosContados[[#This Row],[Column1]],CuentosIndexados[],13,FALSE)</f>
        <v>0</v>
      </c>
      <c r="L5">
        <f>VLOOKUP(CuentosContados[[#This Row],[Column1]],CuentosIndexados[],14,FALSE)</f>
        <v>0</v>
      </c>
      <c r="M5" t="str">
        <f>VLOOKUP(CuentosContados[[#This Row],[Column1]],CuentosIndexados[],15,FALSE)</f>
        <v>tristeza</v>
      </c>
      <c r="N5">
        <f>VLOOKUP(CuentosContados[[#This Row],[Column1]],CuentosIndexados[],16,FALSE)</f>
        <v>0</v>
      </c>
      <c r="O5">
        <f>VLOOKUP(CuentosContados[[#This Row],[Column1]],CuentosIndexados[],17,FALSE)</f>
        <v>0</v>
      </c>
      <c r="P5">
        <f>VLOOKUP(CuentosContados[[#This Row],[Column1]],CuentosIndexados[],18,FALSE)</f>
        <v>0</v>
      </c>
      <c r="Q5">
        <f>VLOOKUP(CuentosContados[[#This Row],[Column1]],CuentosIndexados[],19,FALSE)</f>
        <v>0</v>
      </c>
      <c r="R5">
        <f>VLOOKUP(CuentosContados[[#This Row],[Column1]],CuentosIndexados[],20,FALSE)</f>
        <v>0</v>
      </c>
      <c r="S5">
        <f>VLOOKUP(CuentosContados[[#This Row],[Column1]],CuentosIndexados[],21,FALSE)</f>
        <v>0</v>
      </c>
      <c r="T5">
        <f>VLOOKUP(CuentosContados[[#This Row],[Column1]],CuentosIndexados[],22,FALSE)</f>
        <v>0</v>
      </c>
      <c r="U5">
        <f>VLOOKUP(CuentosContados[[#This Row],[Column1]],CuentosIndexados[],23,FALSE)</f>
        <v>0</v>
      </c>
      <c r="V5">
        <f>VLOOKUP(CuentosContados[[#This Row],[Column1]],CuentosIndexados[],24,FALSE)</f>
        <v>0</v>
      </c>
      <c r="W5">
        <f>VLOOKUP(CuentosContados[[#This Row],[Column1]],CuentosIndexados[],25,FALSE)</f>
        <v>0</v>
      </c>
      <c r="X5" t="str">
        <f>VLOOKUP(CuentosContados[[#This Row],[Column1]],CuentosIndexados[],26,FALSE)</f>
        <v>compasion</v>
      </c>
      <c r="Y5">
        <f>VLOOKUP(CuentosContados[[#This Row],[Column1]],CuentosIndexados[],27,FALSE)</f>
        <v>0</v>
      </c>
      <c r="Z5">
        <f>VLOOKUP(CuentosContados[[#This Row],[Column1]],CuentosIndexados[],28,FALSE)</f>
        <v>0</v>
      </c>
      <c r="AA5">
        <f>VLOOKUP(CuentosContados[[#This Row],[Column1]],CuentosIndexados[],29,FALSE)</f>
        <v>0</v>
      </c>
      <c r="AB5">
        <f>VLOOKUP(CuentosContados[[#This Row],[Column1]],CuentosIndexados[],30,FALSE)</f>
        <v>0</v>
      </c>
      <c r="AC5">
        <f>VLOOKUP(CuentosContados[[#This Row],[Column1]],CuentosIndexados[],31,FALSE)</f>
        <v>0</v>
      </c>
      <c r="AD5">
        <f>VLOOKUP(CuentosContados[[#This Row],[Column1]],CuentosIndexados[],32,FALSE)</f>
        <v>0</v>
      </c>
      <c r="AE5">
        <f>VLOOKUP(CuentosContados[[#This Row],[Column1]],CuentosIndexados[],33,FALSE)</f>
        <v>0</v>
      </c>
      <c r="AF5">
        <f>VLOOKUP(CuentosContados[[#This Row],[Column1]],CuentosIndexados[],34,FALSE)</f>
        <v>0</v>
      </c>
      <c r="AG5">
        <f>VLOOKUP(CuentosContados[[#This Row],[Column1]],CuentosIndexados[],35,FALSE)</f>
        <v>0</v>
      </c>
      <c r="AH5">
        <f>VLOOKUP(CuentosContados[[#This Row],[Column1]],CuentosIndexados[],36,FALSE)</f>
        <v>0</v>
      </c>
      <c r="AI5">
        <f>VLOOKUP(CuentosContados[[#This Row],[Column1]],CuentosIndexados[],37,FALSE)</f>
        <v>0</v>
      </c>
      <c r="AJ5" t="str">
        <f>VLOOKUP(CuentosContados[[#This Row],[Column1]],CuentosIndexados[],38,FALSE)</f>
        <v>bipolaridad</v>
      </c>
      <c r="AK5">
        <f>VLOOKUP(CuentosContados[[#This Row],[Column1]],CuentosIndexados[],39,FALSE)</f>
        <v>0</v>
      </c>
    </row>
    <row r="6" spans="1:37" x14ac:dyDescent="0.25">
      <c r="A6" t="s">
        <v>167</v>
      </c>
      <c r="B6" t="str">
        <f>VLOOKUP(CuentosContados[[#This Row],[Column1]],CuentosIndexados[],3,FALSE)</f>
        <v>amor</v>
      </c>
      <c r="C6" t="str">
        <f>VLOOKUP(CuentosContados[[#This Row],[Column1]],CuentosIndexados[],5,FALSE)</f>
        <v>depresion</v>
      </c>
      <c r="D6">
        <f>VLOOKUP(CuentosContados[[#This Row],[Column1]],CuentosIndexados[],6,FALSE)</f>
        <v>0</v>
      </c>
      <c r="E6">
        <f>VLOOKUP(CuentosContados[[#This Row],[Column1]],CuentosIndexados[],7,FALSE)</f>
        <v>0</v>
      </c>
      <c r="F6">
        <f>VLOOKUP(CuentosContados[[#This Row],[Column1]],CuentosIndexados[],8,FALSE)</f>
        <v>0</v>
      </c>
      <c r="G6">
        <f>VLOOKUP(CuentosContados[[#This Row],[Column1]],CuentosIndexados[],9,FALSE)</f>
        <v>0</v>
      </c>
      <c r="H6">
        <f>VLOOKUP(CuentosContados[[#This Row],[Column1]],CuentosIndexados[],10,FALSE)</f>
        <v>0</v>
      </c>
      <c r="I6">
        <f>VLOOKUP(CuentosContados[[#This Row],[Column1]],CuentosIndexados[],11,FALSE)</f>
        <v>0</v>
      </c>
      <c r="J6">
        <f>VLOOKUP(CuentosContados[[#This Row],[Column1]],CuentosIndexados[],12,FALSE)</f>
        <v>0</v>
      </c>
      <c r="K6">
        <f>VLOOKUP(CuentosContados[[#This Row],[Column1]],CuentosIndexados[],13,FALSE)</f>
        <v>0</v>
      </c>
      <c r="L6">
        <f>VLOOKUP(CuentosContados[[#This Row],[Column1]],CuentosIndexados[],14,FALSE)</f>
        <v>0</v>
      </c>
      <c r="M6" t="str">
        <f>VLOOKUP(CuentosContados[[#This Row],[Column1]],CuentosIndexados[],15,FALSE)</f>
        <v>tristeza</v>
      </c>
      <c r="N6">
        <f>VLOOKUP(CuentosContados[[#This Row],[Column1]],CuentosIndexados[],16,FALSE)</f>
        <v>0</v>
      </c>
      <c r="O6">
        <f>VLOOKUP(CuentosContados[[#This Row],[Column1]],CuentosIndexados[],17,FALSE)</f>
        <v>0</v>
      </c>
      <c r="P6">
        <f>VLOOKUP(CuentosContados[[#This Row],[Column1]],CuentosIndexados[],18,FALSE)</f>
        <v>0</v>
      </c>
      <c r="Q6">
        <f>VLOOKUP(CuentosContados[[#This Row],[Column1]],CuentosIndexados[],19,FALSE)</f>
        <v>0</v>
      </c>
      <c r="R6">
        <f>VLOOKUP(CuentosContados[[#This Row],[Column1]],CuentosIndexados[],20,FALSE)</f>
        <v>0</v>
      </c>
      <c r="S6">
        <f>VLOOKUP(CuentosContados[[#This Row],[Column1]],CuentosIndexados[],21,FALSE)</f>
        <v>0</v>
      </c>
      <c r="T6">
        <f>VLOOKUP(CuentosContados[[#This Row],[Column1]],CuentosIndexados[],22,FALSE)</f>
        <v>0</v>
      </c>
      <c r="U6">
        <f>VLOOKUP(CuentosContados[[#This Row],[Column1]],CuentosIndexados[],23,FALSE)</f>
        <v>0</v>
      </c>
      <c r="V6">
        <f>VLOOKUP(CuentosContados[[#This Row],[Column1]],CuentosIndexados[],24,FALSE)</f>
        <v>0</v>
      </c>
      <c r="W6">
        <f>VLOOKUP(CuentosContados[[#This Row],[Column1]],CuentosIndexados[],25,FALSE)</f>
        <v>0</v>
      </c>
      <c r="X6" t="str">
        <f>VLOOKUP(CuentosContados[[#This Row],[Column1]],CuentosIndexados[],26,FALSE)</f>
        <v>compasion</v>
      </c>
      <c r="Y6">
        <f>VLOOKUP(CuentosContados[[#This Row],[Column1]],CuentosIndexados[],27,FALSE)</f>
        <v>0</v>
      </c>
      <c r="Z6">
        <f>VLOOKUP(CuentosContados[[#This Row],[Column1]],CuentosIndexados[],28,FALSE)</f>
        <v>0</v>
      </c>
      <c r="AA6">
        <f>VLOOKUP(CuentosContados[[#This Row],[Column1]],CuentosIndexados[],29,FALSE)</f>
        <v>0</v>
      </c>
      <c r="AB6">
        <f>VLOOKUP(CuentosContados[[#This Row],[Column1]],CuentosIndexados[],30,FALSE)</f>
        <v>0</v>
      </c>
      <c r="AC6">
        <f>VLOOKUP(CuentosContados[[#This Row],[Column1]],CuentosIndexados[],31,FALSE)</f>
        <v>0</v>
      </c>
      <c r="AD6">
        <f>VLOOKUP(CuentosContados[[#This Row],[Column1]],CuentosIndexados[],32,FALSE)</f>
        <v>0</v>
      </c>
      <c r="AE6">
        <f>VLOOKUP(CuentosContados[[#This Row],[Column1]],CuentosIndexados[],33,FALSE)</f>
        <v>0</v>
      </c>
      <c r="AF6">
        <f>VLOOKUP(CuentosContados[[#This Row],[Column1]],CuentosIndexados[],34,FALSE)</f>
        <v>0</v>
      </c>
      <c r="AG6">
        <f>VLOOKUP(CuentosContados[[#This Row],[Column1]],CuentosIndexados[],35,FALSE)</f>
        <v>0</v>
      </c>
      <c r="AH6">
        <f>VLOOKUP(CuentosContados[[#This Row],[Column1]],CuentosIndexados[],36,FALSE)</f>
        <v>0</v>
      </c>
      <c r="AI6">
        <f>VLOOKUP(CuentosContados[[#This Row],[Column1]],CuentosIndexados[],37,FALSE)</f>
        <v>0</v>
      </c>
      <c r="AJ6" t="str">
        <f>VLOOKUP(CuentosContados[[#This Row],[Column1]],CuentosIndexados[],38,FALSE)</f>
        <v>bipolaridad</v>
      </c>
      <c r="AK6">
        <f>VLOOKUP(CuentosContados[[#This Row],[Column1]],CuentosIndexados[],39,FALSE)</f>
        <v>0</v>
      </c>
    </row>
    <row r="7" spans="1:37" x14ac:dyDescent="0.25">
      <c r="A7" t="s">
        <v>167</v>
      </c>
      <c r="B7" t="str">
        <f>VLOOKUP(CuentosContados[[#This Row],[Column1]],CuentosIndexados[],3,FALSE)</f>
        <v>amor</v>
      </c>
      <c r="C7" t="str">
        <f>VLOOKUP(CuentosContados[[#This Row],[Column1]],CuentosIndexados[],5,FALSE)</f>
        <v>depresion</v>
      </c>
      <c r="D7">
        <f>VLOOKUP(CuentosContados[[#This Row],[Column1]],CuentosIndexados[],6,FALSE)</f>
        <v>0</v>
      </c>
      <c r="E7">
        <f>VLOOKUP(CuentosContados[[#This Row],[Column1]],CuentosIndexados[],7,FALSE)</f>
        <v>0</v>
      </c>
      <c r="F7">
        <f>VLOOKUP(CuentosContados[[#This Row],[Column1]],CuentosIndexados[],8,FALSE)</f>
        <v>0</v>
      </c>
      <c r="G7">
        <f>VLOOKUP(CuentosContados[[#This Row],[Column1]],CuentosIndexados[],9,FALSE)</f>
        <v>0</v>
      </c>
      <c r="H7">
        <f>VLOOKUP(CuentosContados[[#This Row],[Column1]],CuentosIndexados[],10,FALSE)</f>
        <v>0</v>
      </c>
      <c r="I7">
        <f>VLOOKUP(CuentosContados[[#This Row],[Column1]],CuentosIndexados[],11,FALSE)</f>
        <v>0</v>
      </c>
      <c r="J7">
        <f>VLOOKUP(CuentosContados[[#This Row],[Column1]],CuentosIndexados[],12,FALSE)</f>
        <v>0</v>
      </c>
      <c r="K7">
        <f>VLOOKUP(CuentosContados[[#This Row],[Column1]],CuentosIndexados[],13,FALSE)</f>
        <v>0</v>
      </c>
      <c r="L7">
        <f>VLOOKUP(CuentosContados[[#This Row],[Column1]],CuentosIndexados[],14,FALSE)</f>
        <v>0</v>
      </c>
      <c r="M7" t="str">
        <f>VLOOKUP(CuentosContados[[#This Row],[Column1]],CuentosIndexados[],15,FALSE)</f>
        <v>tristeza</v>
      </c>
      <c r="N7">
        <f>VLOOKUP(CuentosContados[[#This Row],[Column1]],CuentosIndexados[],16,FALSE)</f>
        <v>0</v>
      </c>
      <c r="O7">
        <f>VLOOKUP(CuentosContados[[#This Row],[Column1]],CuentosIndexados[],17,FALSE)</f>
        <v>0</v>
      </c>
      <c r="P7">
        <f>VLOOKUP(CuentosContados[[#This Row],[Column1]],CuentosIndexados[],18,FALSE)</f>
        <v>0</v>
      </c>
      <c r="Q7">
        <f>VLOOKUP(CuentosContados[[#This Row],[Column1]],CuentosIndexados[],19,FALSE)</f>
        <v>0</v>
      </c>
      <c r="R7">
        <f>VLOOKUP(CuentosContados[[#This Row],[Column1]],CuentosIndexados[],20,FALSE)</f>
        <v>0</v>
      </c>
      <c r="S7">
        <f>VLOOKUP(CuentosContados[[#This Row],[Column1]],CuentosIndexados[],21,FALSE)</f>
        <v>0</v>
      </c>
      <c r="T7">
        <f>VLOOKUP(CuentosContados[[#This Row],[Column1]],CuentosIndexados[],22,FALSE)</f>
        <v>0</v>
      </c>
      <c r="U7">
        <f>VLOOKUP(CuentosContados[[#This Row],[Column1]],CuentosIndexados[],23,FALSE)</f>
        <v>0</v>
      </c>
      <c r="V7">
        <f>VLOOKUP(CuentosContados[[#This Row],[Column1]],CuentosIndexados[],24,FALSE)</f>
        <v>0</v>
      </c>
      <c r="W7">
        <f>VLOOKUP(CuentosContados[[#This Row],[Column1]],CuentosIndexados[],25,FALSE)</f>
        <v>0</v>
      </c>
      <c r="X7" t="str">
        <f>VLOOKUP(CuentosContados[[#This Row],[Column1]],CuentosIndexados[],26,FALSE)</f>
        <v>compasion</v>
      </c>
      <c r="Y7">
        <f>VLOOKUP(CuentosContados[[#This Row],[Column1]],CuentosIndexados[],27,FALSE)</f>
        <v>0</v>
      </c>
      <c r="Z7">
        <f>VLOOKUP(CuentosContados[[#This Row],[Column1]],CuentosIndexados[],28,FALSE)</f>
        <v>0</v>
      </c>
      <c r="AA7">
        <f>VLOOKUP(CuentosContados[[#This Row],[Column1]],CuentosIndexados[],29,FALSE)</f>
        <v>0</v>
      </c>
      <c r="AB7">
        <f>VLOOKUP(CuentosContados[[#This Row],[Column1]],CuentosIndexados[],30,FALSE)</f>
        <v>0</v>
      </c>
      <c r="AC7">
        <f>VLOOKUP(CuentosContados[[#This Row],[Column1]],CuentosIndexados[],31,FALSE)</f>
        <v>0</v>
      </c>
      <c r="AD7">
        <f>VLOOKUP(CuentosContados[[#This Row],[Column1]],CuentosIndexados[],32,FALSE)</f>
        <v>0</v>
      </c>
      <c r="AE7">
        <f>VLOOKUP(CuentosContados[[#This Row],[Column1]],CuentosIndexados[],33,FALSE)</f>
        <v>0</v>
      </c>
      <c r="AF7">
        <f>VLOOKUP(CuentosContados[[#This Row],[Column1]],CuentosIndexados[],34,FALSE)</f>
        <v>0</v>
      </c>
      <c r="AG7">
        <f>VLOOKUP(CuentosContados[[#This Row],[Column1]],CuentosIndexados[],35,FALSE)</f>
        <v>0</v>
      </c>
      <c r="AH7">
        <f>VLOOKUP(CuentosContados[[#This Row],[Column1]],CuentosIndexados[],36,FALSE)</f>
        <v>0</v>
      </c>
      <c r="AI7">
        <f>VLOOKUP(CuentosContados[[#This Row],[Column1]],CuentosIndexados[],37,FALSE)</f>
        <v>0</v>
      </c>
      <c r="AJ7" t="str">
        <f>VLOOKUP(CuentosContados[[#This Row],[Column1]],CuentosIndexados[],38,FALSE)</f>
        <v>bipolaridad</v>
      </c>
      <c r="AK7">
        <f>VLOOKUP(CuentosContados[[#This Row],[Column1]],CuentosIndexados[],39,FALSE)</f>
        <v>0</v>
      </c>
    </row>
    <row r="8" spans="1:37" x14ac:dyDescent="0.25">
      <c r="A8" t="s">
        <v>167</v>
      </c>
      <c r="B8" t="str">
        <f>VLOOKUP(CuentosContados[[#This Row],[Column1]],CuentosIndexados[],3,FALSE)</f>
        <v>amor</v>
      </c>
      <c r="C8" t="str">
        <f>VLOOKUP(CuentosContados[[#This Row],[Column1]],CuentosIndexados[],5,FALSE)</f>
        <v>depresion</v>
      </c>
      <c r="D8">
        <f>VLOOKUP(CuentosContados[[#This Row],[Column1]],CuentosIndexados[],6,FALSE)</f>
        <v>0</v>
      </c>
      <c r="E8">
        <f>VLOOKUP(CuentosContados[[#This Row],[Column1]],CuentosIndexados[],7,FALSE)</f>
        <v>0</v>
      </c>
      <c r="F8">
        <f>VLOOKUP(CuentosContados[[#This Row],[Column1]],CuentosIndexados[],8,FALSE)</f>
        <v>0</v>
      </c>
      <c r="G8">
        <f>VLOOKUP(CuentosContados[[#This Row],[Column1]],CuentosIndexados[],9,FALSE)</f>
        <v>0</v>
      </c>
      <c r="H8">
        <f>VLOOKUP(CuentosContados[[#This Row],[Column1]],CuentosIndexados[],10,FALSE)</f>
        <v>0</v>
      </c>
      <c r="I8">
        <f>VLOOKUP(CuentosContados[[#This Row],[Column1]],CuentosIndexados[],11,FALSE)</f>
        <v>0</v>
      </c>
      <c r="J8">
        <f>VLOOKUP(CuentosContados[[#This Row],[Column1]],CuentosIndexados[],12,FALSE)</f>
        <v>0</v>
      </c>
      <c r="K8">
        <f>VLOOKUP(CuentosContados[[#This Row],[Column1]],CuentosIndexados[],13,FALSE)</f>
        <v>0</v>
      </c>
      <c r="L8">
        <f>VLOOKUP(CuentosContados[[#This Row],[Column1]],CuentosIndexados[],14,FALSE)</f>
        <v>0</v>
      </c>
      <c r="M8" t="str">
        <f>VLOOKUP(CuentosContados[[#This Row],[Column1]],CuentosIndexados[],15,FALSE)</f>
        <v>tristeza</v>
      </c>
      <c r="N8">
        <f>VLOOKUP(CuentosContados[[#This Row],[Column1]],CuentosIndexados[],16,FALSE)</f>
        <v>0</v>
      </c>
      <c r="O8">
        <f>VLOOKUP(CuentosContados[[#This Row],[Column1]],CuentosIndexados[],17,FALSE)</f>
        <v>0</v>
      </c>
      <c r="P8">
        <f>VLOOKUP(CuentosContados[[#This Row],[Column1]],CuentosIndexados[],18,FALSE)</f>
        <v>0</v>
      </c>
      <c r="Q8">
        <f>VLOOKUP(CuentosContados[[#This Row],[Column1]],CuentosIndexados[],19,FALSE)</f>
        <v>0</v>
      </c>
      <c r="R8">
        <f>VLOOKUP(CuentosContados[[#This Row],[Column1]],CuentosIndexados[],20,FALSE)</f>
        <v>0</v>
      </c>
      <c r="S8">
        <f>VLOOKUP(CuentosContados[[#This Row],[Column1]],CuentosIndexados[],21,FALSE)</f>
        <v>0</v>
      </c>
      <c r="T8">
        <f>VLOOKUP(CuentosContados[[#This Row],[Column1]],CuentosIndexados[],22,FALSE)</f>
        <v>0</v>
      </c>
      <c r="U8">
        <f>VLOOKUP(CuentosContados[[#This Row],[Column1]],CuentosIndexados[],23,FALSE)</f>
        <v>0</v>
      </c>
      <c r="V8">
        <f>VLOOKUP(CuentosContados[[#This Row],[Column1]],CuentosIndexados[],24,FALSE)</f>
        <v>0</v>
      </c>
      <c r="W8">
        <f>VLOOKUP(CuentosContados[[#This Row],[Column1]],CuentosIndexados[],25,FALSE)</f>
        <v>0</v>
      </c>
      <c r="X8" t="str">
        <f>VLOOKUP(CuentosContados[[#This Row],[Column1]],CuentosIndexados[],26,FALSE)</f>
        <v>compasion</v>
      </c>
      <c r="Y8">
        <f>VLOOKUP(CuentosContados[[#This Row],[Column1]],CuentosIndexados[],27,FALSE)</f>
        <v>0</v>
      </c>
      <c r="Z8">
        <f>VLOOKUP(CuentosContados[[#This Row],[Column1]],CuentosIndexados[],28,FALSE)</f>
        <v>0</v>
      </c>
      <c r="AA8">
        <f>VLOOKUP(CuentosContados[[#This Row],[Column1]],CuentosIndexados[],29,FALSE)</f>
        <v>0</v>
      </c>
      <c r="AB8">
        <f>VLOOKUP(CuentosContados[[#This Row],[Column1]],CuentosIndexados[],30,FALSE)</f>
        <v>0</v>
      </c>
      <c r="AC8">
        <f>VLOOKUP(CuentosContados[[#This Row],[Column1]],CuentosIndexados[],31,FALSE)</f>
        <v>0</v>
      </c>
      <c r="AD8">
        <f>VLOOKUP(CuentosContados[[#This Row],[Column1]],CuentosIndexados[],32,FALSE)</f>
        <v>0</v>
      </c>
      <c r="AE8">
        <f>VLOOKUP(CuentosContados[[#This Row],[Column1]],CuentosIndexados[],33,FALSE)</f>
        <v>0</v>
      </c>
      <c r="AF8">
        <f>VLOOKUP(CuentosContados[[#This Row],[Column1]],CuentosIndexados[],34,FALSE)</f>
        <v>0</v>
      </c>
      <c r="AG8">
        <f>VLOOKUP(CuentosContados[[#This Row],[Column1]],CuentosIndexados[],35,FALSE)</f>
        <v>0</v>
      </c>
      <c r="AH8">
        <f>VLOOKUP(CuentosContados[[#This Row],[Column1]],CuentosIndexados[],36,FALSE)</f>
        <v>0</v>
      </c>
      <c r="AI8">
        <f>VLOOKUP(CuentosContados[[#This Row],[Column1]],CuentosIndexados[],37,FALSE)</f>
        <v>0</v>
      </c>
      <c r="AJ8" t="str">
        <f>VLOOKUP(CuentosContados[[#This Row],[Column1]],CuentosIndexados[],38,FALSE)</f>
        <v>bipolaridad</v>
      </c>
      <c r="AK8">
        <f>VLOOKUP(CuentosContados[[#This Row],[Column1]],CuentosIndexados[],39,FALSE)</f>
        <v>0</v>
      </c>
    </row>
    <row r="9" spans="1:37" x14ac:dyDescent="0.25">
      <c r="A9" t="s">
        <v>167</v>
      </c>
      <c r="B9" t="str">
        <f>VLOOKUP(CuentosContados[[#This Row],[Column1]],CuentosIndexados[],3,FALSE)</f>
        <v>amor</v>
      </c>
      <c r="C9" t="str">
        <f>VLOOKUP(CuentosContados[[#This Row],[Column1]],CuentosIndexados[],5,FALSE)</f>
        <v>depresion</v>
      </c>
      <c r="D9">
        <f>VLOOKUP(CuentosContados[[#This Row],[Column1]],CuentosIndexados[],6,FALSE)</f>
        <v>0</v>
      </c>
      <c r="E9">
        <f>VLOOKUP(CuentosContados[[#This Row],[Column1]],CuentosIndexados[],7,FALSE)</f>
        <v>0</v>
      </c>
      <c r="F9">
        <f>VLOOKUP(CuentosContados[[#This Row],[Column1]],CuentosIndexados[],8,FALSE)</f>
        <v>0</v>
      </c>
      <c r="G9">
        <f>VLOOKUP(CuentosContados[[#This Row],[Column1]],CuentosIndexados[],9,FALSE)</f>
        <v>0</v>
      </c>
      <c r="H9">
        <f>VLOOKUP(CuentosContados[[#This Row],[Column1]],CuentosIndexados[],10,FALSE)</f>
        <v>0</v>
      </c>
      <c r="I9">
        <f>VLOOKUP(CuentosContados[[#This Row],[Column1]],CuentosIndexados[],11,FALSE)</f>
        <v>0</v>
      </c>
      <c r="J9">
        <f>VLOOKUP(CuentosContados[[#This Row],[Column1]],CuentosIndexados[],12,FALSE)</f>
        <v>0</v>
      </c>
      <c r="K9">
        <f>VLOOKUP(CuentosContados[[#This Row],[Column1]],CuentosIndexados[],13,FALSE)</f>
        <v>0</v>
      </c>
      <c r="L9">
        <f>VLOOKUP(CuentosContados[[#This Row],[Column1]],CuentosIndexados[],14,FALSE)</f>
        <v>0</v>
      </c>
      <c r="M9" t="str">
        <f>VLOOKUP(CuentosContados[[#This Row],[Column1]],CuentosIndexados[],15,FALSE)</f>
        <v>tristeza</v>
      </c>
      <c r="N9">
        <f>VLOOKUP(CuentosContados[[#This Row],[Column1]],CuentosIndexados[],16,FALSE)</f>
        <v>0</v>
      </c>
      <c r="O9">
        <f>VLOOKUP(CuentosContados[[#This Row],[Column1]],CuentosIndexados[],17,FALSE)</f>
        <v>0</v>
      </c>
      <c r="P9">
        <f>VLOOKUP(CuentosContados[[#This Row],[Column1]],CuentosIndexados[],18,FALSE)</f>
        <v>0</v>
      </c>
      <c r="Q9">
        <f>VLOOKUP(CuentosContados[[#This Row],[Column1]],CuentosIndexados[],19,FALSE)</f>
        <v>0</v>
      </c>
      <c r="R9">
        <f>VLOOKUP(CuentosContados[[#This Row],[Column1]],CuentosIndexados[],20,FALSE)</f>
        <v>0</v>
      </c>
      <c r="S9">
        <f>VLOOKUP(CuentosContados[[#This Row],[Column1]],CuentosIndexados[],21,FALSE)</f>
        <v>0</v>
      </c>
      <c r="T9">
        <f>VLOOKUP(CuentosContados[[#This Row],[Column1]],CuentosIndexados[],22,FALSE)</f>
        <v>0</v>
      </c>
      <c r="U9">
        <f>VLOOKUP(CuentosContados[[#This Row],[Column1]],CuentosIndexados[],23,FALSE)</f>
        <v>0</v>
      </c>
      <c r="V9">
        <f>VLOOKUP(CuentosContados[[#This Row],[Column1]],CuentosIndexados[],24,FALSE)</f>
        <v>0</v>
      </c>
      <c r="W9">
        <f>VLOOKUP(CuentosContados[[#This Row],[Column1]],CuentosIndexados[],25,FALSE)</f>
        <v>0</v>
      </c>
      <c r="X9" t="str">
        <f>VLOOKUP(CuentosContados[[#This Row],[Column1]],CuentosIndexados[],26,FALSE)</f>
        <v>compasion</v>
      </c>
      <c r="Y9">
        <f>VLOOKUP(CuentosContados[[#This Row],[Column1]],CuentosIndexados[],27,FALSE)</f>
        <v>0</v>
      </c>
      <c r="Z9">
        <f>VLOOKUP(CuentosContados[[#This Row],[Column1]],CuentosIndexados[],28,FALSE)</f>
        <v>0</v>
      </c>
      <c r="AA9">
        <f>VLOOKUP(CuentosContados[[#This Row],[Column1]],CuentosIndexados[],29,FALSE)</f>
        <v>0</v>
      </c>
      <c r="AB9">
        <f>VLOOKUP(CuentosContados[[#This Row],[Column1]],CuentosIndexados[],30,FALSE)</f>
        <v>0</v>
      </c>
      <c r="AC9">
        <f>VLOOKUP(CuentosContados[[#This Row],[Column1]],CuentosIndexados[],31,FALSE)</f>
        <v>0</v>
      </c>
      <c r="AD9">
        <f>VLOOKUP(CuentosContados[[#This Row],[Column1]],CuentosIndexados[],32,FALSE)</f>
        <v>0</v>
      </c>
      <c r="AE9">
        <f>VLOOKUP(CuentosContados[[#This Row],[Column1]],CuentosIndexados[],33,FALSE)</f>
        <v>0</v>
      </c>
      <c r="AF9">
        <f>VLOOKUP(CuentosContados[[#This Row],[Column1]],CuentosIndexados[],34,FALSE)</f>
        <v>0</v>
      </c>
      <c r="AG9">
        <f>VLOOKUP(CuentosContados[[#This Row],[Column1]],CuentosIndexados[],35,FALSE)</f>
        <v>0</v>
      </c>
      <c r="AH9">
        <f>VLOOKUP(CuentosContados[[#This Row],[Column1]],CuentosIndexados[],36,FALSE)</f>
        <v>0</v>
      </c>
      <c r="AI9">
        <f>VLOOKUP(CuentosContados[[#This Row],[Column1]],CuentosIndexados[],37,FALSE)</f>
        <v>0</v>
      </c>
      <c r="AJ9" t="str">
        <f>VLOOKUP(CuentosContados[[#This Row],[Column1]],CuentosIndexados[],38,FALSE)</f>
        <v>bipolaridad</v>
      </c>
      <c r="AK9">
        <f>VLOOKUP(CuentosContados[[#This Row],[Column1]],CuentosIndexados[],39,FALSE)</f>
        <v>0</v>
      </c>
    </row>
    <row r="10" spans="1:37" x14ac:dyDescent="0.25">
      <c r="A10" t="s">
        <v>167</v>
      </c>
      <c r="B10" t="str">
        <f>VLOOKUP(CuentosContados[[#This Row],[Column1]],CuentosIndexados[],3,FALSE)</f>
        <v>amor</v>
      </c>
      <c r="C10" t="str">
        <f>VLOOKUP(CuentosContados[[#This Row],[Column1]],CuentosIndexados[],5,FALSE)</f>
        <v>depresion</v>
      </c>
      <c r="D10">
        <f>VLOOKUP(CuentosContados[[#This Row],[Column1]],CuentosIndexados[],6,FALSE)</f>
        <v>0</v>
      </c>
      <c r="E10">
        <f>VLOOKUP(CuentosContados[[#This Row],[Column1]],CuentosIndexados[],7,FALSE)</f>
        <v>0</v>
      </c>
      <c r="F10">
        <f>VLOOKUP(CuentosContados[[#This Row],[Column1]],CuentosIndexados[],8,FALSE)</f>
        <v>0</v>
      </c>
      <c r="G10">
        <f>VLOOKUP(CuentosContados[[#This Row],[Column1]],CuentosIndexados[],9,FALSE)</f>
        <v>0</v>
      </c>
      <c r="H10">
        <f>VLOOKUP(CuentosContados[[#This Row],[Column1]],CuentosIndexados[],10,FALSE)</f>
        <v>0</v>
      </c>
      <c r="I10">
        <f>VLOOKUP(CuentosContados[[#This Row],[Column1]],CuentosIndexados[],11,FALSE)</f>
        <v>0</v>
      </c>
      <c r="J10">
        <f>VLOOKUP(CuentosContados[[#This Row],[Column1]],CuentosIndexados[],12,FALSE)</f>
        <v>0</v>
      </c>
      <c r="K10">
        <f>VLOOKUP(CuentosContados[[#This Row],[Column1]],CuentosIndexados[],13,FALSE)</f>
        <v>0</v>
      </c>
      <c r="L10">
        <f>VLOOKUP(CuentosContados[[#This Row],[Column1]],CuentosIndexados[],14,FALSE)</f>
        <v>0</v>
      </c>
      <c r="M10" t="str">
        <f>VLOOKUP(CuentosContados[[#This Row],[Column1]],CuentosIndexados[],15,FALSE)</f>
        <v>tristeza</v>
      </c>
      <c r="N10">
        <f>VLOOKUP(CuentosContados[[#This Row],[Column1]],CuentosIndexados[],16,FALSE)</f>
        <v>0</v>
      </c>
      <c r="O10">
        <f>VLOOKUP(CuentosContados[[#This Row],[Column1]],CuentosIndexados[],17,FALSE)</f>
        <v>0</v>
      </c>
      <c r="P10">
        <f>VLOOKUP(CuentosContados[[#This Row],[Column1]],CuentosIndexados[],18,FALSE)</f>
        <v>0</v>
      </c>
      <c r="Q10">
        <f>VLOOKUP(CuentosContados[[#This Row],[Column1]],CuentosIndexados[],19,FALSE)</f>
        <v>0</v>
      </c>
      <c r="R10">
        <f>VLOOKUP(CuentosContados[[#This Row],[Column1]],CuentosIndexados[],20,FALSE)</f>
        <v>0</v>
      </c>
      <c r="S10">
        <f>VLOOKUP(CuentosContados[[#This Row],[Column1]],CuentosIndexados[],21,FALSE)</f>
        <v>0</v>
      </c>
      <c r="T10">
        <f>VLOOKUP(CuentosContados[[#This Row],[Column1]],CuentosIndexados[],22,FALSE)</f>
        <v>0</v>
      </c>
      <c r="U10">
        <f>VLOOKUP(CuentosContados[[#This Row],[Column1]],CuentosIndexados[],23,FALSE)</f>
        <v>0</v>
      </c>
      <c r="V10">
        <f>VLOOKUP(CuentosContados[[#This Row],[Column1]],CuentosIndexados[],24,FALSE)</f>
        <v>0</v>
      </c>
      <c r="W10">
        <f>VLOOKUP(CuentosContados[[#This Row],[Column1]],CuentosIndexados[],25,FALSE)</f>
        <v>0</v>
      </c>
      <c r="X10" t="str">
        <f>VLOOKUP(CuentosContados[[#This Row],[Column1]],CuentosIndexados[],26,FALSE)</f>
        <v>compasion</v>
      </c>
      <c r="Y10">
        <f>VLOOKUP(CuentosContados[[#This Row],[Column1]],CuentosIndexados[],27,FALSE)</f>
        <v>0</v>
      </c>
      <c r="Z10">
        <f>VLOOKUP(CuentosContados[[#This Row],[Column1]],CuentosIndexados[],28,FALSE)</f>
        <v>0</v>
      </c>
      <c r="AA10">
        <f>VLOOKUP(CuentosContados[[#This Row],[Column1]],CuentosIndexados[],29,FALSE)</f>
        <v>0</v>
      </c>
      <c r="AB10">
        <f>VLOOKUP(CuentosContados[[#This Row],[Column1]],CuentosIndexados[],30,FALSE)</f>
        <v>0</v>
      </c>
      <c r="AC10">
        <f>VLOOKUP(CuentosContados[[#This Row],[Column1]],CuentosIndexados[],31,FALSE)</f>
        <v>0</v>
      </c>
      <c r="AD10">
        <f>VLOOKUP(CuentosContados[[#This Row],[Column1]],CuentosIndexados[],32,FALSE)</f>
        <v>0</v>
      </c>
      <c r="AE10">
        <f>VLOOKUP(CuentosContados[[#This Row],[Column1]],CuentosIndexados[],33,FALSE)</f>
        <v>0</v>
      </c>
      <c r="AF10">
        <f>VLOOKUP(CuentosContados[[#This Row],[Column1]],CuentosIndexados[],34,FALSE)</f>
        <v>0</v>
      </c>
      <c r="AG10">
        <f>VLOOKUP(CuentosContados[[#This Row],[Column1]],CuentosIndexados[],35,FALSE)</f>
        <v>0</v>
      </c>
      <c r="AH10">
        <f>VLOOKUP(CuentosContados[[#This Row],[Column1]],CuentosIndexados[],36,FALSE)</f>
        <v>0</v>
      </c>
      <c r="AI10">
        <f>VLOOKUP(CuentosContados[[#This Row],[Column1]],CuentosIndexados[],37,FALSE)</f>
        <v>0</v>
      </c>
      <c r="AJ10" t="str">
        <f>VLOOKUP(CuentosContados[[#This Row],[Column1]],CuentosIndexados[],38,FALSE)</f>
        <v>bipolaridad</v>
      </c>
      <c r="AK10">
        <f>VLOOKUP(CuentosContados[[#This Row],[Column1]],CuentosIndexados[],39,FALSE)</f>
        <v>0</v>
      </c>
    </row>
    <row r="11" spans="1:37" x14ac:dyDescent="0.25">
      <c r="A11" t="s">
        <v>167</v>
      </c>
      <c r="B11" t="str">
        <f>VLOOKUP(CuentosContados[[#This Row],[Column1]],CuentosIndexados[],3,FALSE)</f>
        <v>amor</v>
      </c>
      <c r="C11" t="str">
        <f>VLOOKUP(CuentosContados[[#This Row],[Column1]],CuentosIndexados[],5,FALSE)</f>
        <v>depresion</v>
      </c>
      <c r="D11">
        <f>VLOOKUP(CuentosContados[[#This Row],[Column1]],CuentosIndexados[],6,FALSE)</f>
        <v>0</v>
      </c>
      <c r="E11">
        <f>VLOOKUP(CuentosContados[[#This Row],[Column1]],CuentosIndexados[],7,FALSE)</f>
        <v>0</v>
      </c>
      <c r="F11">
        <f>VLOOKUP(CuentosContados[[#This Row],[Column1]],CuentosIndexados[],8,FALSE)</f>
        <v>0</v>
      </c>
      <c r="G11">
        <f>VLOOKUP(CuentosContados[[#This Row],[Column1]],CuentosIndexados[],9,FALSE)</f>
        <v>0</v>
      </c>
      <c r="H11">
        <f>VLOOKUP(CuentosContados[[#This Row],[Column1]],CuentosIndexados[],10,FALSE)</f>
        <v>0</v>
      </c>
      <c r="I11">
        <f>VLOOKUP(CuentosContados[[#This Row],[Column1]],CuentosIndexados[],11,FALSE)</f>
        <v>0</v>
      </c>
      <c r="J11">
        <f>VLOOKUP(CuentosContados[[#This Row],[Column1]],CuentosIndexados[],12,FALSE)</f>
        <v>0</v>
      </c>
      <c r="K11">
        <f>VLOOKUP(CuentosContados[[#This Row],[Column1]],CuentosIndexados[],13,FALSE)</f>
        <v>0</v>
      </c>
      <c r="L11">
        <f>VLOOKUP(CuentosContados[[#This Row],[Column1]],CuentosIndexados[],14,FALSE)</f>
        <v>0</v>
      </c>
      <c r="M11" t="str">
        <f>VLOOKUP(CuentosContados[[#This Row],[Column1]],CuentosIndexados[],15,FALSE)</f>
        <v>tristeza</v>
      </c>
      <c r="N11">
        <f>VLOOKUP(CuentosContados[[#This Row],[Column1]],CuentosIndexados[],16,FALSE)</f>
        <v>0</v>
      </c>
      <c r="O11">
        <f>VLOOKUP(CuentosContados[[#This Row],[Column1]],CuentosIndexados[],17,FALSE)</f>
        <v>0</v>
      </c>
      <c r="P11">
        <f>VLOOKUP(CuentosContados[[#This Row],[Column1]],CuentosIndexados[],18,FALSE)</f>
        <v>0</v>
      </c>
      <c r="Q11">
        <f>VLOOKUP(CuentosContados[[#This Row],[Column1]],CuentosIndexados[],19,FALSE)</f>
        <v>0</v>
      </c>
      <c r="R11">
        <f>VLOOKUP(CuentosContados[[#This Row],[Column1]],CuentosIndexados[],20,FALSE)</f>
        <v>0</v>
      </c>
      <c r="S11">
        <f>VLOOKUP(CuentosContados[[#This Row],[Column1]],CuentosIndexados[],21,FALSE)</f>
        <v>0</v>
      </c>
      <c r="T11">
        <f>VLOOKUP(CuentosContados[[#This Row],[Column1]],CuentosIndexados[],22,FALSE)</f>
        <v>0</v>
      </c>
      <c r="U11">
        <f>VLOOKUP(CuentosContados[[#This Row],[Column1]],CuentosIndexados[],23,FALSE)</f>
        <v>0</v>
      </c>
      <c r="V11">
        <f>VLOOKUP(CuentosContados[[#This Row],[Column1]],CuentosIndexados[],24,FALSE)</f>
        <v>0</v>
      </c>
      <c r="W11">
        <f>VLOOKUP(CuentosContados[[#This Row],[Column1]],CuentosIndexados[],25,FALSE)</f>
        <v>0</v>
      </c>
      <c r="X11" t="str">
        <f>VLOOKUP(CuentosContados[[#This Row],[Column1]],CuentosIndexados[],26,FALSE)</f>
        <v>compasion</v>
      </c>
      <c r="Y11">
        <f>VLOOKUP(CuentosContados[[#This Row],[Column1]],CuentosIndexados[],27,FALSE)</f>
        <v>0</v>
      </c>
      <c r="Z11">
        <f>VLOOKUP(CuentosContados[[#This Row],[Column1]],CuentosIndexados[],28,FALSE)</f>
        <v>0</v>
      </c>
      <c r="AA11">
        <f>VLOOKUP(CuentosContados[[#This Row],[Column1]],CuentosIndexados[],29,FALSE)</f>
        <v>0</v>
      </c>
      <c r="AB11">
        <f>VLOOKUP(CuentosContados[[#This Row],[Column1]],CuentosIndexados[],30,FALSE)</f>
        <v>0</v>
      </c>
      <c r="AC11">
        <f>VLOOKUP(CuentosContados[[#This Row],[Column1]],CuentosIndexados[],31,FALSE)</f>
        <v>0</v>
      </c>
      <c r="AD11">
        <f>VLOOKUP(CuentosContados[[#This Row],[Column1]],CuentosIndexados[],32,FALSE)</f>
        <v>0</v>
      </c>
      <c r="AE11">
        <f>VLOOKUP(CuentosContados[[#This Row],[Column1]],CuentosIndexados[],33,FALSE)</f>
        <v>0</v>
      </c>
      <c r="AF11">
        <f>VLOOKUP(CuentosContados[[#This Row],[Column1]],CuentosIndexados[],34,FALSE)</f>
        <v>0</v>
      </c>
      <c r="AG11">
        <f>VLOOKUP(CuentosContados[[#This Row],[Column1]],CuentosIndexados[],35,FALSE)</f>
        <v>0</v>
      </c>
      <c r="AH11">
        <f>VLOOKUP(CuentosContados[[#This Row],[Column1]],CuentosIndexados[],36,FALSE)</f>
        <v>0</v>
      </c>
      <c r="AI11">
        <f>VLOOKUP(CuentosContados[[#This Row],[Column1]],CuentosIndexados[],37,FALSE)</f>
        <v>0</v>
      </c>
      <c r="AJ11" t="str">
        <f>VLOOKUP(CuentosContados[[#This Row],[Column1]],CuentosIndexados[],38,FALSE)</f>
        <v>bipolaridad</v>
      </c>
      <c r="AK11">
        <f>VLOOKUP(CuentosContados[[#This Row],[Column1]],CuentosIndexados[],39,FALSE)</f>
        <v>0</v>
      </c>
    </row>
    <row r="12" spans="1:37" x14ac:dyDescent="0.25">
      <c r="A12" t="s">
        <v>167</v>
      </c>
      <c r="B12" t="str">
        <f>VLOOKUP(CuentosContados[[#This Row],[Column1]],CuentosIndexados[],3,FALSE)</f>
        <v>amor</v>
      </c>
      <c r="C12" t="str">
        <f>VLOOKUP(CuentosContados[[#This Row],[Column1]],CuentosIndexados[],5,FALSE)</f>
        <v>depresion</v>
      </c>
      <c r="D12">
        <f>VLOOKUP(CuentosContados[[#This Row],[Column1]],CuentosIndexados[],6,FALSE)</f>
        <v>0</v>
      </c>
      <c r="E12">
        <f>VLOOKUP(CuentosContados[[#This Row],[Column1]],CuentosIndexados[],7,FALSE)</f>
        <v>0</v>
      </c>
      <c r="F12">
        <f>VLOOKUP(CuentosContados[[#This Row],[Column1]],CuentosIndexados[],8,FALSE)</f>
        <v>0</v>
      </c>
      <c r="G12">
        <f>VLOOKUP(CuentosContados[[#This Row],[Column1]],CuentosIndexados[],9,FALSE)</f>
        <v>0</v>
      </c>
      <c r="H12">
        <f>VLOOKUP(CuentosContados[[#This Row],[Column1]],CuentosIndexados[],10,FALSE)</f>
        <v>0</v>
      </c>
      <c r="I12">
        <f>VLOOKUP(CuentosContados[[#This Row],[Column1]],CuentosIndexados[],11,FALSE)</f>
        <v>0</v>
      </c>
      <c r="J12">
        <f>VLOOKUP(CuentosContados[[#This Row],[Column1]],CuentosIndexados[],12,FALSE)</f>
        <v>0</v>
      </c>
      <c r="K12">
        <f>VLOOKUP(CuentosContados[[#This Row],[Column1]],CuentosIndexados[],13,FALSE)</f>
        <v>0</v>
      </c>
      <c r="L12">
        <f>VLOOKUP(CuentosContados[[#This Row],[Column1]],CuentosIndexados[],14,FALSE)</f>
        <v>0</v>
      </c>
      <c r="M12" t="str">
        <f>VLOOKUP(CuentosContados[[#This Row],[Column1]],CuentosIndexados[],15,FALSE)</f>
        <v>tristeza</v>
      </c>
      <c r="N12">
        <f>VLOOKUP(CuentosContados[[#This Row],[Column1]],CuentosIndexados[],16,FALSE)</f>
        <v>0</v>
      </c>
      <c r="O12">
        <f>VLOOKUP(CuentosContados[[#This Row],[Column1]],CuentosIndexados[],17,FALSE)</f>
        <v>0</v>
      </c>
      <c r="P12">
        <f>VLOOKUP(CuentosContados[[#This Row],[Column1]],CuentosIndexados[],18,FALSE)</f>
        <v>0</v>
      </c>
      <c r="Q12">
        <f>VLOOKUP(CuentosContados[[#This Row],[Column1]],CuentosIndexados[],19,FALSE)</f>
        <v>0</v>
      </c>
      <c r="R12">
        <f>VLOOKUP(CuentosContados[[#This Row],[Column1]],CuentosIndexados[],20,FALSE)</f>
        <v>0</v>
      </c>
      <c r="S12">
        <f>VLOOKUP(CuentosContados[[#This Row],[Column1]],CuentosIndexados[],21,FALSE)</f>
        <v>0</v>
      </c>
      <c r="T12">
        <f>VLOOKUP(CuentosContados[[#This Row],[Column1]],CuentosIndexados[],22,FALSE)</f>
        <v>0</v>
      </c>
      <c r="U12">
        <f>VLOOKUP(CuentosContados[[#This Row],[Column1]],CuentosIndexados[],23,FALSE)</f>
        <v>0</v>
      </c>
      <c r="V12">
        <f>VLOOKUP(CuentosContados[[#This Row],[Column1]],CuentosIndexados[],24,FALSE)</f>
        <v>0</v>
      </c>
      <c r="W12">
        <f>VLOOKUP(CuentosContados[[#This Row],[Column1]],CuentosIndexados[],25,FALSE)</f>
        <v>0</v>
      </c>
      <c r="X12" t="str">
        <f>VLOOKUP(CuentosContados[[#This Row],[Column1]],CuentosIndexados[],26,FALSE)</f>
        <v>compasion</v>
      </c>
      <c r="Y12">
        <f>VLOOKUP(CuentosContados[[#This Row],[Column1]],CuentosIndexados[],27,FALSE)</f>
        <v>0</v>
      </c>
      <c r="Z12">
        <f>VLOOKUP(CuentosContados[[#This Row],[Column1]],CuentosIndexados[],28,FALSE)</f>
        <v>0</v>
      </c>
      <c r="AA12">
        <f>VLOOKUP(CuentosContados[[#This Row],[Column1]],CuentosIndexados[],29,FALSE)</f>
        <v>0</v>
      </c>
      <c r="AB12">
        <f>VLOOKUP(CuentosContados[[#This Row],[Column1]],CuentosIndexados[],30,FALSE)</f>
        <v>0</v>
      </c>
      <c r="AC12">
        <f>VLOOKUP(CuentosContados[[#This Row],[Column1]],CuentosIndexados[],31,FALSE)</f>
        <v>0</v>
      </c>
      <c r="AD12">
        <f>VLOOKUP(CuentosContados[[#This Row],[Column1]],CuentosIndexados[],32,FALSE)</f>
        <v>0</v>
      </c>
      <c r="AE12">
        <f>VLOOKUP(CuentosContados[[#This Row],[Column1]],CuentosIndexados[],33,FALSE)</f>
        <v>0</v>
      </c>
      <c r="AF12">
        <f>VLOOKUP(CuentosContados[[#This Row],[Column1]],CuentosIndexados[],34,FALSE)</f>
        <v>0</v>
      </c>
      <c r="AG12">
        <f>VLOOKUP(CuentosContados[[#This Row],[Column1]],CuentosIndexados[],35,FALSE)</f>
        <v>0</v>
      </c>
      <c r="AH12">
        <f>VLOOKUP(CuentosContados[[#This Row],[Column1]],CuentosIndexados[],36,FALSE)</f>
        <v>0</v>
      </c>
      <c r="AI12">
        <f>VLOOKUP(CuentosContados[[#This Row],[Column1]],CuentosIndexados[],37,FALSE)</f>
        <v>0</v>
      </c>
      <c r="AJ12" t="str">
        <f>VLOOKUP(CuentosContados[[#This Row],[Column1]],CuentosIndexados[],38,FALSE)</f>
        <v>bipolaridad</v>
      </c>
      <c r="AK12">
        <f>VLOOKUP(CuentosContados[[#This Row],[Column1]],CuentosIndexados[],39,FALSE)</f>
        <v>0</v>
      </c>
    </row>
    <row r="13" spans="1:37" x14ac:dyDescent="0.25">
      <c r="A13" t="s">
        <v>167</v>
      </c>
      <c r="B13" t="str">
        <f>VLOOKUP(CuentosContados[[#This Row],[Column1]],CuentosIndexados[],3,FALSE)</f>
        <v>amor</v>
      </c>
      <c r="C13" t="str">
        <f>VLOOKUP(CuentosContados[[#This Row],[Column1]],CuentosIndexados[],5,FALSE)</f>
        <v>depresion</v>
      </c>
      <c r="D13">
        <f>VLOOKUP(CuentosContados[[#This Row],[Column1]],CuentosIndexados[],6,FALSE)</f>
        <v>0</v>
      </c>
      <c r="E13">
        <f>VLOOKUP(CuentosContados[[#This Row],[Column1]],CuentosIndexados[],7,FALSE)</f>
        <v>0</v>
      </c>
      <c r="F13">
        <f>VLOOKUP(CuentosContados[[#This Row],[Column1]],CuentosIndexados[],8,FALSE)</f>
        <v>0</v>
      </c>
      <c r="G13">
        <f>VLOOKUP(CuentosContados[[#This Row],[Column1]],CuentosIndexados[],9,FALSE)</f>
        <v>0</v>
      </c>
      <c r="H13">
        <f>VLOOKUP(CuentosContados[[#This Row],[Column1]],CuentosIndexados[],10,FALSE)</f>
        <v>0</v>
      </c>
      <c r="I13">
        <f>VLOOKUP(CuentosContados[[#This Row],[Column1]],CuentosIndexados[],11,FALSE)</f>
        <v>0</v>
      </c>
      <c r="J13">
        <f>VLOOKUP(CuentosContados[[#This Row],[Column1]],CuentosIndexados[],12,FALSE)</f>
        <v>0</v>
      </c>
      <c r="K13">
        <f>VLOOKUP(CuentosContados[[#This Row],[Column1]],CuentosIndexados[],13,FALSE)</f>
        <v>0</v>
      </c>
      <c r="L13">
        <f>VLOOKUP(CuentosContados[[#This Row],[Column1]],CuentosIndexados[],14,FALSE)</f>
        <v>0</v>
      </c>
      <c r="M13" t="str">
        <f>VLOOKUP(CuentosContados[[#This Row],[Column1]],CuentosIndexados[],15,FALSE)</f>
        <v>tristeza</v>
      </c>
      <c r="N13">
        <f>VLOOKUP(CuentosContados[[#This Row],[Column1]],CuentosIndexados[],16,FALSE)</f>
        <v>0</v>
      </c>
      <c r="O13">
        <f>VLOOKUP(CuentosContados[[#This Row],[Column1]],CuentosIndexados[],17,FALSE)</f>
        <v>0</v>
      </c>
      <c r="P13">
        <f>VLOOKUP(CuentosContados[[#This Row],[Column1]],CuentosIndexados[],18,FALSE)</f>
        <v>0</v>
      </c>
      <c r="Q13">
        <f>VLOOKUP(CuentosContados[[#This Row],[Column1]],CuentosIndexados[],19,FALSE)</f>
        <v>0</v>
      </c>
      <c r="R13">
        <f>VLOOKUP(CuentosContados[[#This Row],[Column1]],CuentosIndexados[],20,FALSE)</f>
        <v>0</v>
      </c>
      <c r="S13">
        <f>VLOOKUP(CuentosContados[[#This Row],[Column1]],CuentosIndexados[],21,FALSE)</f>
        <v>0</v>
      </c>
      <c r="T13">
        <f>VLOOKUP(CuentosContados[[#This Row],[Column1]],CuentosIndexados[],22,FALSE)</f>
        <v>0</v>
      </c>
      <c r="U13">
        <f>VLOOKUP(CuentosContados[[#This Row],[Column1]],CuentosIndexados[],23,FALSE)</f>
        <v>0</v>
      </c>
      <c r="V13">
        <f>VLOOKUP(CuentosContados[[#This Row],[Column1]],CuentosIndexados[],24,FALSE)</f>
        <v>0</v>
      </c>
      <c r="W13">
        <f>VLOOKUP(CuentosContados[[#This Row],[Column1]],CuentosIndexados[],25,FALSE)</f>
        <v>0</v>
      </c>
      <c r="X13" t="str">
        <f>VLOOKUP(CuentosContados[[#This Row],[Column1]],CuentosIndexados[],26,FALSE)</f>
        <v>compasion</v>
      </c>
      <c r="Y13">
        <f>VLOOKUP(CuentosContados[[#This Row],[Column1]],CuentosIndexados[],27,FALSE)</f>
        <v>0</v>
      </c>
      <c r="Z13">
        <f>VLOOKUP(CuentosContados[[#This Row],[Column1]],CuentosIndexados[],28,FALSE)</f>
        <v>0</v>
      </c>
      <c r="AA13">
        <f>VLOOKUP(CuentosContados[[#This Row],[Column1]],CuentosIndexados[],29,FALSE)</f>
        <v>0</v>
      </c>
      <c r="AB13">
        <f>VLOOKUP(CuentosContados[[#This Row],[Column1]],CuentosIndexados[],30,FALSE)</f>
        <v>0</v>
      </c>
      <c r="AC13">
        <f>VLOOKUP(CuentosContados[[#This Row],[Column1]],CuentosIndexados[],31,FALSE)</f>
        <v>0</v>
      </c>
      <c r="AD13">
        <f>VLOOKUP(CuentosContados[[#This Row],[Column1]],CuentosIndexados[],32,FALSE)</f>
        <v>0</v>
      </c>
      <c r="AE13">
        <f>VLOOKUP(CuentosContados[[#This Row],[Column1]],CuentosIndexados[],33,FALSE)</f>
        <v>0</v>
      </c>
      <c r="AF13">
        <f>VLOOKUP(CuentosContados[[#This Row],[Column1]],CuentosIndexados[],34,FALSE)</f>
        <v>0</v>
      </c>
      <c r="AG13">
        <f>VLOOKUP(CuentosContados[[#This Row],[Column1]],CuentosIndexados[],35,FALSE)</f>
        <v>0</v>
      </c>
      <c r="AH13">
        <f>VLOOKUP(CuentosContados[[#This Row],[Column1]],CuentosIndexados[],36,FALSE)</f>
        <v>0</v>
      </c>
      <c r="AI13">
        <f>VLOOKUP(CuentosContados[[#This Row],[Column1]],CuentosIndexados[],37,FALSE)</f>
        <v>0</v>
      </c>
      <c r="AJ13" t="str">
        <f>VLOOKUP(CuentosContados[[#This Row],[Column1]],CuentosIndexados[],38,FALSE)</f>
        <v>bipolaridad</v>
      </c>
      <c r="AK13">
        <f>VLOOKUP(CuentosContados[[#This Row],[Column1]],CuentosIndexados[],39,FALSE)</f>
        <v>0</v>
      </c>
    </row>
    <row r="14" spans="1:37" x14ac:dyDescent="0.25">
      <c r="A14" t="s">
        <v>167</v>
      </c>
      <c r="B14" t="str">
        <f>VLOOKUP(CuentosContados[[#This Row],[Column1]],CuentosIndexados[],3,FALSE)</f>
        <v>amor</v>
      </c>
      <c r="C14" t="str">
        <f>VLOOKUP(CuentosContados[[#This Row],[Column1]],CuentosIndexados[],5,FALSE)</f>
        <v>depresion</v>
      </c>
      <c r="D14">
        <f>VLOOKUP(CuentosContados[[#This Row],[Column1]],CuentosIndexados[],6,FALSE)</f>
        <v>0</v>
      </c>
      <c r="E14">
        <f>VLOOKUP(CuentosContados[[#This Row],[Column1]],CuentosIndexados[],7,FALSE)</f>
        <v>0</v>
      </c>
      <c r="F14">
        <f>VLOOKUP(CuentosContados[[#This Row],[Column1]],CuentosIndexados[],8,FALSE)</f>
        <v>0</v>
      </c>
      <c r="G14">
        <f>VLOOKUP(CuentosContados[[#This Row],[Column1]],CuentosIndexados[],9,FALSE)</f>
        <v>0</v>
      </c>
      <c r="H14">
        <f>VLOOKUP(CuentosContados[[#This Row],[Column1]],CuentosIndexados[],10,FALSE)</f>
        <v>0</v>
      </c>
      <c r="I14">
        <f>VLOOKUP(CuentosContados[[#This Row],[Column1]],CuentosIndexados[],11,FALSE)</f>
        <v>0</v>
      </c>
      <c r="J14">
        <f>VLOOKUP(CuentosContados[[#This Row],[Column1]],CuentosIndexados[],12,FALSE)</f>
        <v>0</v>
      </c>
      <c r="K14">
        <f>VLOOKUP(CuentosContados[[#This Row],[Column1]],CuentosIndexados[],13,FALSE)</f>
        <v>0</v>
      </c>
      <c r="L14">
        <f>VLOOKUP(CuentosContados[[#This Row],[Column1]],CuentosIndexados[],14,FALSE)</f>
        <v>0</v>
      </c>
      <c r="M14" t="str">
        <f>VLOOKUP(CuentosContados[[#This Row],[Column1]],CuentosIndexados[],15,FALSE)</f>
        <v>tristeza</v>
      </c>
      <c r="N14">
        <f>VLOOKUP(CuentosContados[[#This Row],[Column1]],CuentosIndexados[],16,FALSE)</f>
        <v>0</v>
      </c>
      <c r="O14">
        <f>VLOOKUP(CuentosContados[[#This Row],[Column1]],CuentosIndexados[],17,FALSE)</f>
        <v>0</v>
      </c>
      <c r="P14">
        <f>VLOOKUP(CuentosContados[[#This Row],[Column1]],CuentosIndexados[],18,FALSE)</f>
        <v>0</v>
      </c>
      <c r="Q14">
        <f>VLOOKUP(CuentosContados[[#This Row],[Column1]],CuentosIndexados[],19,FALSE)</f>
        <v>0</v>
      </c>
      <c r="R14">
        <f>VLOOKUP(CuentosContados[[#This Row],[Column1]],CuentosIndexados[],20,FALSE)</f>
        <v>0</v>
      </c>
      <c r="S14">
        <f>VLOOKUP(CuentosContados[[#This Row],[Column1]],CuentosIndexados[],21,FALSE)</f>
        <v>0</v>
      </c>
      <c r="T14">
        <f>VLOOKUP(CuentosContados[[#This Row],[Column1]],CuentosIndexados[],22,FALSE)</f>
        <v>0</v>
      </c>
      <c r="U14">
        <f>VLOOKUP(CuentosContados[[#This Row],[Column1]],CuentosIndexados[],23,FALSE)</f>
        <v>0</v>
      </c>
      <c r="V14">
        <f>VLOOKUP(CuentosContados[[#This Row],[Column1]],CuentosIndexados[],24,FALSE)</f>
        <v>0</v>
      </c>
      <c r="W14">
        <f>VLOOKUP(CuentosContados[[#This Row],[Column1]],CuentosIndexados[],25,FALSE)</f>
        <v>0</v>
      </c>
      <c r="X14" t="str">
        <f>VLOOKUP(CuentosContados[[#This Row],[Column1]],CuentosIndexados[],26,FALSE)</f>
        <v>compasion</v>
      </c>
      <c r="Y14">
        <f>VLOOKUP(CuentosContados[[#This Row],[Column1]],CuentosIndexados[],27,FALSE)</f>
        <v>0</v>
      </c>
      <c r="Z14">
        <f>VLOOKUP(CuentosContados[[#This Row],[Column1]],CuentosIndexados[],28,FALSE)</f>
        <v>0</v>
      </c>
      <c r="AA14">
        <f>VLOOKUP(CuentosContados[[#This Row],[Column1]],CuentosIndexados[],29,FALSE)</f>
        <v>0</v>
      </c>
      <c r="AB14">
        <f>VLOOKUP(CuentosContados[[#This Row],[Column1]],CuentosIndexados[],30,FALSE)</f>
        <v>0</v>
      </c>
      <c r="AC14">
        <f>VLOOKUP(CuentosContados[[#This Row],[Column1]],CuentosIndexados[],31,FALSE)</f>
        <v>0</v>
      </c>
      <c r="AD14">
        <f>VLOOKUP(CuentosContados[[#This Row],[Column1]],CuentosIndexados[],32,FALSE)</f>
        <v>0</v>
      </c>
      <c r="AE14">
        <f>VLOOKUP(CuentosContados[[#This Row],[Column1]],CuentosIndexados[],33,FALSE)</f>
        <v>0</v>
      </c>
      <c r="AF14">
        <f>VLOOKUP(CuentosContados[[#This Row],[Column1]],CuentosIndexados[],34,FALSE)</f>
        <v>0</v>
      </c>
      <c r="AG14">
        <f>VLOOKUP(CuentosContados[[#This Row],[Column1]],CuentosIndexados[],35,FALSE)</f>
        <v>0</v>
      </c>
      <c r="AH14">
        <f>VLOOKUP(CuentosContados[[#This Row],[Column1]],CuentosIndexados[],36,FALSE)</f>
        <v>0</v>
      </c>
      <c r="AI14">
        <f>VLOOKUP(CuentosContados[[#This Row],[Column1]],CuentosIndexados[],37,FALSE)</f>
        <v>0</v>
      </c>
      <c r="AJ14" t="str">
        <f>VLOOKUP(CuentosContados[[#This Row],[Column1]],CuentosIndexados[],38,FALSE)</f>
        <v>bipolaridad</v>
      </c>
      <c r="AK14">
        <f>VLOOKUP(CuentosContados[[#This Row],[Column1]],CuentosIndexados[],39,FALSE)</f>
        <v>0</v>
      </c>
    </row>
    <row r="15" spans="1:37" x14ac:dyDescent="0.25">
      <c r="A15" t="s">
        <v>167</v>
      </c>
      <c r="B15" t="str">
        <f>VLOOKUP(CuentosContados[[#This Row],[Column1]],CuentosIndexados[],3,FALSE)</f>
        <v>amor</v>
      </c>
      <c r="C15" t="str">
        <f>VLOOKUP(CuentosContados[[#This Row],[Column1]],CuentosIndexados[],5,FALSE)</f>
        <v>depresion</v>
      </c>
      <c r="D15">
        <f>VLOOKUP(CuentosContados[[#This Row],[Column1]],CuentosIndexados[],6,FALSE)</f>
        <v>0</v>
      </c>
      <c r="E15">
        <f>VLOOKUP(CuentosContados[[#This Row],[Column1]],CuentosIndexados[],7,FALSE)</f>
        <v>0</v>
      </c>
      <c r="F15">
        <f>VLOOKUP(CuentosContados[[#This Row],[Column1]],CuentosIndexados[],8,FALSE)</f>
        <v>0</v>
      </c>
      <c r="G15">
        <f>VLOOKUP(CuentosContados[[#This Row],[Column1]],CuentosIndexados[],9,FALSE)</f>
        <v>0</v>
      </c>
      <c r="H15">
        <f>VLOOKUP(CuentosContados[[#This Row],[Column1]],CuentosIndexados[],10,FALSE)</f>
        <v>0</v>
      </c>
      <c r="I15">
        <f>VLOOKUP(CuentosContados[[#This Row],[Column1]],CuentosIndexados[],11,FALSE)</f>
        <v>0</v>
      </c>
      <c r="J15">
        <f>VLOOKUP(CuentosContados[[#This Row],[Column1]],CuentosIndexados[],12,FALSE)</f>
        <v>0</v>
      </c>
      <c r="K15">
        <f>VLOOKUP(CuentosContados[[#This Row],[Column1]],CuentosIndexados[],13,FALSE)</f>
        <v>0</v>
      </c>
      <c r="L15">
        <f>VLOOKUP(CuentosContados[[#This Row],[Column1]],CuentosIndexados[],14,FALSE)</f>
        <v>0</v>
      </c>
      <c r="M15" t="str">
        <f>VLOOKUP(CuentosContados[[#This Row],[Column1]],CuentosIndexados[],15,FALSE)</f>
        <v>tristeza</v>
      </c>
      <c r="N15">
        <f>VLOOKUP(CuentosContados[[#This Row],[Column1]],CuentosIndexados[],16,FALSE)</f>
        <v>0</v>
      </c>
      <c r="O15">
        <f>VLOOKUP(CuentosContados[[#This Row],[Column1]],CuentosIndexados[],17,FALSE)</f>
        <v>0</v>
      </c>
      <c r="P15">
        <f>VLOOKUP(CuentosContados[[#This Row],[Column1]],CuentosIndexados[],18,FALSE)</f>
        <v>0</v>
      </c>
      <c r="Q15">
        <f>VLOOKUP(CuentosContados[[#This Row],[Column1]],CuentosIndexados[],19,FALSE)</f>
        <v>0</v>
      </c>
      <c r="R15">
        <f>VLOOKUP(CuentosContados[[#This Row],[Column1]],CuentosIndexados[],20,FALSE)</f>
        <v>0</v>
      </c>
      <c r="S15">
        <f>VLOOKUP(CuentosContados[[#This Row],[Column1]],CuentosIndexados[],21,FALSE)</f>
        <v>0</v>
      </c>
      <c r="T15">
        <f>VLOOKUP(CuentosContados[[#This Row],[Column1]],CuentosIndexados[],22,FALSE)</f>
        <v>0</v>
      </c>
      <c r="U15">
        <f>VLOOKUP(CuentosContados[[#This Row],[Column1]],CuentosIndexados[],23,FALSE)</f>
        <v>0</v>
      </c>
      <c r="V15">
        <f>VLOOKUP(CuentosContados[[#This Row],[Column1]],CuentosIndexados[],24,FALSE)</f>
        <v>0</v>
      </c>
      <c r="W15">
        <f>VLOOKUP(CuentosContados[[#This Row],[Column1]],CuentosIndexados[],25,FALSE)</f>
        <v>0</v>
      </c>
      <c r="X15" t="str">
        <f>VLOOKUP(CuentosContados[[#This Row],[Column1]],CuentosIndexados[],26,FALSE)</f>
        <v>compasion</v>
      </c>
      <c r="Y15">
        <f>VLOOKUP(CuentosContados[[#This Row],[Column1]],CuentosIndexados[],27,FALSE)</f>
        <v>0</v>
      </c>
      <c r="Z15">
        <f>VLOOKUP(CuentosContados[[#This Row],[Column1]],CuentosIndexados[],28,FALSE)</f>
        <v>0</v>
      </c>
      <c r="AA15">
        <f>VLOOKUP(CuentosContados[[#This Row],[Column1]],CuentosIndexados[],29,FALSE)</f>
        <v>0</v>
      </c>
      <c r="AB15">
        <f>VLOOKUP(CuentosContados[[#This Row],[Column1]],CuentosIndexados[],30,FALSE)</f>
        <v>0</v>
      </c>
      <c r="AC15">
        <f>VLOOKUP(CuentosContados[[#This Row],[Column1]],CuentosIndexados[],31,FALSE)</f>
        <v>0</v>
      </c>
      <c r="AD15">
        <f>VLOOKUP(CuentosContados[[#This Row],[Column1]],CuentosIndexados[],32,FALSE)</f>
        <v>0</v>
      </c>
      <c r="AE15">
        <f>VLOOKUP(CuentosContados[[#This Row],[Column1]],CuentosIndexados[],33,FALSE)</f>
        <v>0</v>
      </c>
      <c r="AF15">
        <f>VLOOKUP(CuentosContados[[#This Row],[Column1]],CuentosIndexados[],34,FALSE)</f>
        <v>0</v>
      </c>
      <c r="AG15">
        <f>VLOOKUP(CuentosContados[[#This Row],[Column1]],CuentosIndexados[],35,FALSE)</f>
        <v>0</v>
      </c>
      <c r="AH15">
        <f>VLOOKUP(CuentosContados[[#This Row],[Column1]],CuentosIndexados[],36,FALSE)</f>
        <v>0</v>
      </c>
      <c r="AI15">
        <f>VLOOKUP(CuentosContados[[#This Row],[Column1]],CuentosIndexados[],37,FALSE)</f>
        <v>0</v>
      </c>
      <c r="AJ15" t="str">
        <f>VLOOKUP(CuentosContados[[#This Row],[Column1]],CuentosIndexados[],38,FALSE)</f>
        <v>bipolaridad</v>
      </c>
      <c r="AK15">
        <f>VLOOKUP(CuentosContados[[#This Row],[Column1]],CuentosIndexados[],39,FALSE)</f>
        <v>0</v>
      </c>
    </row>
    <row r="16" spans="1:37" x14ac:dyDescent="0.25">
      <c r="A16" t="s">
        <v>167</v>
      </c>
      <c r="B16" t="str">
        <f>VLOOKUP(CuentosContados[[#This Row],[Column1]],CuentosIndexados[],3,FALSE)</f>
        <v>amor</v>
      </c>
      <c r="C16" t="str">
        <f>VLOOKUP(CuentosContados[[#This Row],[Column1]],CuentosIndexados[],5,FALSE)</f>
        <v>depresion</v>
      </c>
      <c r="D16">
        <f>VLOOKUP(CuentosContados[[#This Row],[Column1]],CuentosIndexados[],6,FALSE)</f>
        <v>0</v>
      </c>
      <c r="E16">
        <f>VLOOKUP(CuentosContados[[#This Row],[Column1]],CuentosIndexados[],7,FALSE)</f>
        <v>0</v>
      </c>
      <c r="F16">
        <f>VLOOKUP(CuentosContados[[#This Row],[Column1]],CuentosIndexados[],8,FALSE)</f>
        <v>0</v>
      </c>
      <c r="G16">
        <f>VLOOKUP(CuentosContados[[#This Row],[Column1]],CuentosIndexados[],9,FALSE)</f>
        <v>0</v>
      </c>
      <c r="H16">
        <f>VLOOKUP(CuentosContados[[#This Row],[Column1]],CuentosIndexados[],10,FALSE)</f>
        <v>0</v>
      </c>
      <c r="I16">
        <f>VLOOKUP(CuentosContados[[#This Row],[Column1]],CuentosIndexados[],11,FALSE)</f>
        <v>0</v>
      </c>
      <c r="J16">
        <f>VLOOKUP(CuentosContados[[#This Row],[Column1]],CuentosIndexados[],12,FALSE)</f>
        <v>0</v>
      </c>
      <c r="K16">
        <f>VLOOKUP(CuentosContados[[#This Row],[Column1]],CuentosIndexados[],13,FALSE)</f>
        <v>0</v>
      </c>
      <c r="L16">
        <f>VLOOKUP(CuentosContados[[#This Row],[Column1]],CuentosIndexados[],14,FALSE)</f>
        <v>0</v>
      </c>
      <c r="M16" t="str">
        <f>VLOOKUP(CuentosContados[[#This Row],[Column1]],CuentosIndexados[],15,FALSE)</f>
        <v>tristeza</v>
      </c>
      <c r="N16">
        <f>VLOOKUP(CuentosContados[[#This Row],[Column1]],CuentosIndexados[],16,FALSE)</f>
        <v>0</v>
      </c>
      <c r="O16">
        <f>VLOOKUP(CuentosContados[[#This Row],[Column1]],CuentosIndexados[],17,FALSE)</f>
        <v>0</v>
      </c>
      <c r="P16">
        <f>VLOOKUP(CuentosContados[[#This Row],[Column1]],CuentosIndexados[],18,FALSE)</f>
        <v>0</v>
      </c>
      <c r="Q16">
        <f>VLOOKUP(CuentosContados[[#This Row],[Column1]],CuentosIndexados[],19,FALSE)</f>
        <v>0</v>
      </c>
      <c r="R16">
        <f>VLOOKUP(CuentosContados[[#This Row],[Column1]],CuentosIndexados[],20,FALSE)</f>
        <v>0</v>
      </c>
      <c r="S16">
        <f>VLOOKUP(CuentosContados[[#This Row],[Column1]],CuentosIndexados[],21,FALSE)</f>
        <v>0</v>
      </c>
      <c r="T16">
        <f>VLOOKUP(CuentosContados[[#This Row],[Column1]],CuentosIndexados[],22,FALSE)</f>
        <v>0</v>
      </c>
      <c r="U16">
        <f>VLOOKUP(CuentosContados[[#This Row],[Column1]],CuentosIndexados[],23,FALSE)</f>
        <v>0</v>
      </c>
      <c r="V16">
        <f>VLOOKUP(CuentosContados[[#This Row],[Column1]],CuentosIndexados[],24,FALSE)</f>
        <v>0</v>
      </c>
      <c r="W16">
        <f>VLOOKUP(CuentosContados[[#This Row],[Column1]],CuentosIndexados[],25,FALSE)</f>
        <v>0</v>
      </c>
      <c r="X16" t="str">
        <f>VLOOKUP(CuentosContados[[#This Row],[Column1]],CuentosIndexados[],26,FALSE)</f>
        <v>compasion</v>
      </c>
      <c r="Y16">
        <f>VLOOKUP(CuentosContados[[#This Row],[Column1]],CuentosIndexados[],27,FALSE)</f>
        <v>0</v>
      </c>
      <c r="Z16">
        <f>VLOOKUP(CuentosContados[[#This Row],[Column1]],CuentosIndexados[],28,FALSE)</f>
        <v>0</v>
      </c>
      <c r="AA16">
        <f>VLOOKUP(CuentosContados[[#This Row],[Column1]],CuentosIndexados[],29,FALSE)</f>
        <v>0</v>
      </c>
      <c r="AB16">
        <f>VLOOKUP(CuentosContados[[#This Row],[Column1]],CuentosIndexados[],30,FALSE)</f>
        <v>0</v>
      </c>
      <c r="AC16">
        <f>VLOOKUP(CuentosContados[[#This Row],[Column1]],CuentosIndexados[],31,FALSE)</f>
        <v>0</v>
      </c>
      <c r="AD16">
        <f>VLOOKUP(CuentosContados[[#This Row],[Column1]],CuentosIndexados[],32,FALSE)</f>
        <v>0</v>
      </c>
      <c r="AE16">
        <f>VLOOKUP(CuentosContados[[#This Row],[Column1]],CuentosIndexados[],33,FALSE)</f>
        <v>0</v>
      </c>
      <c r="AF16">
        <f>VLOOKUP(CuentosContados[[#This Row],[Column1]],CuentosIndexados[],34,FALSE)</f>
        <v>0</v>
      </c>
      <c r="AG16">
        <f>VLOOKUP(CuentosContados[[#This Row],[Column1]],CuentosIndexados[],35,FALSE)</f>
        <v>0</v>
      </c>
      <c r="AH16">
        <f>VLOOKUP(CuentosContados[[#This Row],[Column1]],CuentosIndexados[],36,FALSE)</f>
        <v>0</v>
      </c>
      <c r="AI16">
        <f>VLOOKUP(CuentosContados[[#This Row],[Column1]],CuentosIndexados[],37,FALSE)</f>
        <v>0</v>
      </c>
      <c r="AJ16" t="str">
        <f>VLOOKUP(CuentosContados[[#This Row],[Column1]],CuentosIndexados[],38,FALSE)</f>
        <v>bipolaridad</v>
      </c>
      <c r="AK16">
        <f>VLOOKUP(CuentosContados[[#This Row],[Column1]],CuentosIndexados[],39,FALSE)</f>
        <v>0</v>
      </c>
    </row>
    <row r="17" spans="1:37" x14ac:dyDescent="0.25">
      <c r="A17" t="s">
        <v>167</v>
      </c>
      <c r="B17" t="str">
        <f>VLOOKUP(CuentosContados[[#This Row],[Column1]],CuentosIndexados[],3,FALSE)</f>
        <v>amor</v>
      </c>
      <c r="C17" t="str">
        <f>VLOOKUP(CuentosContados[[#This Row],[Column1]],CuentosIndexados[],5,FALSE)</f>
        <v>depresion</v>
      </c>
      <c r="D17">
        <f>VLOOKUP(CuentosContados[[#This Row],[Column1]],CuentosIndexados[],6,FALSE)</f>
        <v>0</v>
      </c>
      <c r="E17">
        <f>VLOOKUP(CuentosContados[[#This Row],[Column1]],CuentosIndexados[],7,FALSE)</f>
        <v>0</v>
      </c>
      <c r="F17">
        <f>VLOOKUP(CuentosContados[[#This Row],[Column1]],CuentosIndexados[],8,FALSE)</f>
        <v>0</v>
      </c>
      <c r="G17">
        <f>VLOOKUP(CuentosContados[[#This Row],[Column1]],CuentosIndexados[],9,FALSE)</f>
        <v>0</v>
      </c>
      <c r="H17">
        <f>VLOOKUP(CuentosContados[[#This Row],[Column1]],CuentosIndexados[],10,FALSE)</f>
        <v>0</v>
      </c>
      <c r="I17">
        <f>VLOOKUP(CuentosContados[[#This Row],[Column1]],CuentosIndexados[],11,FALSE)</f>
        <v>0</v>
      </c>
      <c r="J17">
        <f>VLOOKUP(CuentosContados[[#This Row],[Column1]],CuentosIndexados[],12,FALSE)</f>
        <v>0</v>
      </c>
      <c r="K17">
        <f>VLOOKUP(CuentosContados[[#This Row],[Column1]],CuentosIndexados[],13,FALSE)</f>
        <v>0</v>
      </c>
      <c r="L17">
        <f>VLOOKUP(CuentosContados[[#This Row],[Column1]],CuentosIndexados[],14,FALSE)</f>
        <v>0</v>
      </c>
      <c r="M17" t="str">
        <f>VLOOKUP(CuentosContados[[#This Row],[Column1]],CuentosIndexados[],15,FALSE)</f>
        <v>tristeza</v>
      </c>
      <c r="N17">
        <f>VLOOKUP(CuentosContados[[#This Row],[Column1]],CuentosIndexados[],16,FALSE)</f>
        <v>0</v>
      </c>
      <c r="O17">
        <f>VLOOKUP(CuentosContados[[#This Row],[Column1]],CuentosIndexados[],17,FALSE)</f>
        <v>0</v>
      </c>
      <c r="P17">
        <f>VLOOKUP(CuentosContados[[#This Row],[Column1]],CuentosIndexados[],18,FALSE)</f>
        <v>0</v>
      </c>
      <c r="Q17">
        <f>VLOOKUP(CuentosContados[[#This Row],[Column1]],CuentosIndexados[],19,FALSE)</f>
        <v>0</v>
      </c>
      <c r="R17">
        <f>VLOOKUP(CuentosContados[[#This Row],[Column1]],CuentosIndexados[],20,FALSE)</f>
        <v>0</v>
      </c>
      <c r="S17">
        <f>VLOOKUP(CuentosContados[[#This Row],[Column1]],CuentosIndexados[],21,FALSE)</f>
        <v>0</v>
      </c>
      <c r="T17">
        <f>VLOOKUP(CuentosContados[[#This Row],[Column1]],CuentosIndexados[],22,FALSE)</f>
        <v>0</v>
      </c>
      <c r="U17">
        <f>VLOOKUP(CuentosContados[[#This Row],[Column1]],CuentosIndexados[],23,FALSE)</f>
        <v>0</v>
      </c>
      <c r="V17">
        <f>VLOOKUP(CuentosContados[[#This Row],[Column1]],CuentosIndexados[],24,FALSE)</f>
        <v>0</v>
      </c>
      <c r="W17">
        <f>VLOOKUP(CuentosContados[[#This Row],[Column1]],CuentosIndexados[],25,FALSE)</f>
        <v>0</v>
      </c>
      <c r="X17" t="str">
        <f>VLOOKUP(CuentosContados[[#This Row],[Column1]],CuentosIndexados[],26,FALSE)</f>
        <v>compasion</v>
      </c>
      <c r="Y17">
        <f>VLOOKUP(CuentosContados[[#This Row],[Column1]],CuentosIndexados[],27,FALSE)</f>
        <v>0</v>
      </c>
      <c r="Z17">
        <f>VLOOKUP(CuentosContados[[#This Row],[Column1]],CuentosIndexados[],28,FALSE)</f>
        <v>0</v>
      </c>
      <c r="AA17">
        <f>VLOOKUP(CuentosContados[[#This Row],[Column1]],CuentosIndexados[],29,FALSE)</f>
        <v>0</v>
      </c>
      <c r="AB17">
        <f>VLOOKUP(CuentosContados[[#This Row],[Column1]],CuentosIndexados[],30,FALSE)</f>
        <v>0</v>
      </c>
      <c r="AC17">
        <f>VLOOKUP(CuentosContados[[#This Row],[Column1]],CuentosIndexados[],31,FALSE)</f>
        <v>0</v>
      </c>
      <c r="AD17">
        <f>VLOOKUP(CuentosContados[[#This Row],[Column1]],CuentosIndexados[],32,FALSE)</f>
        <v>0</v>
      </c>
      <c r="AE17">
        <f>VLOOKUP(CuentosContados[[#This Row],[Column1]],CuentosIndexados[],33,FALSE)</f>
        <v>0</v>
      </c>
      <c r="AF17">
        <f>VLOOKUP(CuentosContados[[#This Row],[Column1]],CuentosIndexados[],34,FALSE)</f>
        <v>0</v>
      </c>
      <c r="AG17">
        <f>VLOOKUP(CuentosContados[[#This Row],[Column1]],CuentosIndexados[],35,FALSE)</f>
        <v>0</v>
      </c>
      <c r="AH17">
        <f>VLOOKUP(CuentosContados[[#This Row],[Column1]],CuentosIndexados[],36,FALSE)</f>
        <v>0</v>
      </c>
      <c r="AI17">
        <f>VLOOKUP(CuentosContados[[#This Row],[Column1]],CuentosIndexados[],37,FALSE)</f>
        <v>0</v>
      </c>
      <c r="AJ17" t="str">
        <f>VLOOKUP(CuentosContados[[#This Row],[Column1]],CuentosIndexados[],38,FALSE)</f>
        <v>bipolaridad</v>
      </c>
      <c r="AK17">
        <f>VLOOKUP(CuentosContados[[#This Row],[Column1]],CuentosIndexados[],39,FALSE)</f>
        <v>0</v>
      </c>
    </row>
    <row r="18" spans="1:37" x14ac:dyDescent="0.25">
      <c r="A18" t="s">
        <v>167</v>
      </c>
      <c r="B18" t="str">
        <f>VLOOKUP(CuentosContados[[#This Row],[Column1]],CuentosIndexados[],3,FALSE)</f>
        <v>amor</v>
      </c>
      <c r="C18" t="str">
        <f>VLOOKUP(CuentosContados[[#This Row],[Column1]],CuentosIndexados[],5,FALSE)</f>
        <v>depresion</v>
      </c>
      <c r="D18">
        <f>VLOOKUP(CuentosContados[[#This Row],[Column1]],CuentosIndexados[],6,FALSE)</f>
        <v>0</v>
      </c>
      <c r="E18">
        <f>VLOOKUP(CuentosContados[[#This Row],[Column1]],CuentosIndexados[],7,FALSE)</f>
        <v>0</v>
      </c>
      <c r="F18">
        <f>VLOOKUP(CuentosContados[[#This Row],[Column1]],CuentosIndexados[],8,FALSE)</f>
        <v>0</v>
      </c>
      <c r="G18">
        <f>VLOOKUP(CuentosContados[[#This Row],[Column1]],CuentosIndexados[],9,FALSE)</f>
        <v>0</v>
      </c>
      <c r="H18">
        <f>VLOOKUP(CuentosContados[[#This Row],[Column1]],CuentosIndexados[],10,FALSE)</f>
        <v>0</v>
      </c>
      <c r="I18">
        <f>VLOOKUP(CuentosContados[[#This Row],[Column1]],CuentosIndexados[],11,FALSE)</f>
        <v>0</v>
      </c>
      <c r="J18">
        <f>VLOOKUP(CuentosContados[[#This Row],[Column1]],CuentosIndexados[],12,FALSE)</f>
        <v>0</v>
      </c>
      <c r="K18">
        <f>VLOOKUP(CuentosContados[[#This Row],[Column1]],CuentosIndexados[],13,FALSE)</f>
        <v>0</v>
      </c>
      <c r="L18">
        <f>VLOOKUP(CuentosContados[[#This Row],[Column1]],CuentosIndexados[],14,FALSE)</f>
        <v>0</v>
      </c>
      <c r="M18" t="str">
        <f>VLOOKUP(CuentosContados[[#This Row],[Column1]],CuentosIndexados[],15,FALSE)</f>
        <v>tristeza</v>
      </c>
      <c r="N18">
        <f>VLOOKUP(CuentosContados[[#This Row],[Column1]],CuentosIndexados[],16,FALSE)</f>
        <v>0</v>
      </c>
      <c r="O18">
        <f>VLOOKUP(CuentosContados[[#This Row],[Column1]],CuentosIndexados[],17,FALSE)</f>
        <v>0</v>
      </c>
      <c r="P18">
        <f>VLOOKUP(CuentosContados[[#This Row],[Column1]],CuentosIndexados[],18,FALSE)</f>
        <v>0</v>
      </c>
      <c r="Q18">
        <f>VLOOKUP(CuentosContados[[#This Row],[Column1]],CuentosIndexados[],19,FALSE)</f>
        <v>0</v>
      </c>
      <c r="R18">
        <f>VLOOKUP(CuentosContados[[#This Row],[Column1]],CuentosIndexados[],20,FALSE)</f>
        <v>0</v>
      </c>
      <c r="S18">
        <f>VLOOKUP(CuentosContados[[#This Row],[Column1]],CuentosIndexados[],21,FALSE)</f>
        <v>0</v>
      </c>
      <c r="T18">
        <f>VLOOKUP(CuentosContados[[#This Row],[Column1]],CuentosIndexados[],22,FALSE)</f>
        <v>0</v>
      </c>
      <c r="U18">
        <f>VLOOKUP(CuentosContados[[#This Row],[Column1]],CuentosIndexados[],23,FALSE)</f>
        <v>0</v>
      </c>
      <c r="V18">
        <f>VLOOKUP(CuentosContados[[#This Row],[Column1]],CuentosIndexados[],24,FALSE)</f>
        <v>0</v>
      </c>
      <c r="W18">
        <f>VLOOKUP(CuentosContados[[#This Row],[Column1]],CuentosIndexados[],25,FALSE)</f>
        <v>0</v>
      </c>
      <c r="X18" t="str">
        <f>VLOOKUP(CuentosContados[[#This Row],[Column1]],CuentosIndexados[],26,FALSE)</f>
        <v>compasion</v>
      </c>
      <c r="Y18">
        <f>VLOOKUP(CuentosContados[[#This Row],[Column1]],CuentosIndexados[],27,FALSE)</f>
        <v>0</v>
      </c>
      <c r="Z18">
        <f>VLOOKUP(CuentosContados[[#This Row],[Column1]],CuentosIndexados[],28,FALSE)</f>
        <v>0</v>
      </c>
      <c r="AA18">
        <f>VLOOKUP(CuentosContados[[#This Row],[Column1]],CuentosIndexados[],29,FALSE)</f>
        <v>0</v>
      </c>
      <c r="AB18">
        <f>VLOOKUP(CuentosContados[[#This Row],[Column1]],CuentosIndexados[],30,FALSE)</f>
        <v>0</v>
      </c>
      <c r="AC18">
        <f>VLOOKUP(CuentosContados[[#This Row],[Column1]],CuentosIndexados[],31,FALSE)</f>
        <v>0</v>
      </c>
      <c r="AD18">
        <f>VLOOKUP(CuentosContados[[#This Row],[Column1]],CuentosIndexados[],32,FALSE)</f>
        <v>0</v>
      </c>
      <c r="AE18">
        <f>VLOOKUP(CuentosContados[[#This Row],[Column1]],CuentosIndexados[],33,FALSE)</f>
        <v>0</v>
      </c>
      <c r="AF18">
        <f>VLOOKUP(CuentosContados[[#This Row],[Column1]],CuentosIndexados[],34,FALSE)</f>
        <v>0</v>
      </c>
      <c r="AG18">
        <f>VLOOKUP(CuentosContados[[#This Row],[Column1]],CuentosIndexados[],35,FALSE)</f>
        <v>0</v>
      </c>
      <c r="AH18">
        <f>VLOOKUP(CuentosContados[[#This Row],[Column1]],CuentosIndexados[],36,FALSE)</f>
        <v>0</v>
      </c>
      <c r="AI18">
        <f>VLOOKUP(CuentosContados[[#This Row],[Column1]],CuentosIndexados[],37,FALSE)</f>
        <v>0</v>
      </c>
      <c r="AJ18" t="str">
        <f>VLOOKUP(CuentosContados[[#This Row],[Column1]],CuentosIndexados[],38,FALSE)</f>
        <v>bipolaridad</v>
      </c>
      <c r="AK18">
        <f>VLOOKUP(CuentosContados[[#This Row],[Column1]],CuentosIndexados[],39,FALSE)</f>
        <v>0</v>
      </c>
    </row>
    <row r="19" spans="1:37" x14ac:dyDescent="0.25">
      <c r="A19" t="s">
        <v>167</v>
      </c>
      <c r="B19" t="str">
        <f>VLOOKUP(CuentosContados[[#This Row],[Column1]],CuentosIndexados[],3,FALSE)</f>
        <v>amor</v>
      </c>
      <c r="C19" t="str">
        <f>VLOOKUP(CuentosContados[[#This Row],[Column1]],CuentosIndexados[],5,FALSE)</f>
        <v>depresion</v>
      </c>
      <c r="D19">
        <f>VLOOKUP(CuentosContados[[#This Row],[Column1]],CuentosIndexados[],6,FALSE)</f>
        <v>0</v>
      </c>
      <c r="E19">
        <f>VLOOKUP(CuentosContados[[#This Row],[Column1]],CuentosIndexados[],7,FALSE)</f>
        <v>0</v>
      </c>
      <c r="F19">
        <f>VLOOKUP(CuentosContados[[#This Row],[Column1]],CuentosIndexados[],8,FALSE)</f>
        <v>0</v>
      </c>
      <c r="G19">
        <f>VLOOKUP(CuentosContados[[#This Row],[Column1]],CuentosIndexados[],9,FALSE)</f>
        <v>0</v>
      </c>
      <c r="H19">
        <f>VLOOKUP(CuentosContados[[#This Row],[Column1]],CuentosIndexados[],10,FALSE)</f>
        <v>0</v>
      </c>
      <c r="I19">
        <f>VLOOKUP(CuentosContados[[#This Row],[Column1]],CuentosIndexados[],11,FALSE)</f>
        <v>0</v>
      </c>
      <c r="J19">
        <f>VLOOKUP(CuentosContados[[#This Row],[Column1]],CuentosIndexados[],12,FALSE)</f>
        <v>0</v>
      </c>
      <c r="K19">
        <f>VLOOKUP(CuentosContados[[#This Row],[Column1]],CuentosIndexados[],13,FALSE)</f>
        <v>0</v>
      </c>
      <c r="L19">
        <f>VLOOKUP(CuentosContados[[#This Row],[Column1]],CuentosIndexados[],14,FALSE)</f>
        <v>0</v>
      </c>
      <c r="M19" t="str">
        <f>VLOOKUP(CuentosContados[[#This Row],[Column1]],CuentosIndexados[],15,FALSE)</f>
        <v>tristeza</v>
      </c>
      <c r="N19">
        <f>VLOOKUP(CuentosContados[[#This Row],[Column1]],CuentosIndexados[],16,FALSE)</f>
        <v>0</v>
      </c>
      <c r="O19">
        <f>VLOOKUP(CuentosContados[[#This Row],[Column1]],CuentosIndexados[],17,FALSE)</f>
        <v>0</v>
      </c>
      <c r="P19">
        <f>VLOOKUP(CuentosContados[[#This Row],[Column1]],CuentosIndexados[],18,FALSE)</f>
        <v>0</v>
      </c>
      <c r="Q19">
        <f>VLOOKUP(CuentosContados[[#This Row],[Column1]],CuentosIndexados[],19,FALSE)</f>
        <v>0</v>
      </c>
      <c r="R19">
        <f>VLOOKUP(CuentosContados[[#This Row],[Column1]],CuentosIndexados[],20,FALSE)</f>
        <v>0</v>
      </c>
      <c r="S19">
        <f>VLOOKUP(CuentosContados[[#This Row],[Column1]],CuentosIndexados[],21,FALSE)</f>
        <v>0</v>
      </c>
      <c r="T19">
        <f>VLOOKUP(CuentosContados[[#This Row],[Column1]],CuentosIndexados[],22,FALSE)</f>
        <v>0</v>
      </c>
      <c r="U19">
        <f>VLOOKUP(CuentosContados[[#This Row],[Column1]],CuentosIndexados[],23,FALSE)</f>
        <v>0</v>
      </c>
      <c r="V19">
        <f>VLOOKUP(CuentosContados[[#This Row],[Column1]],CuentosIndexados[],24,FALSE)</f>
        <v>0</v>
      </c>
      <c r="W19">
        <f>VLOOKUP(CuentosContados[[#This Row],[Column1]],CuentosIndexados[],25,FALSE)</f>
        <v>0</v>
      </c>
      <c r="X19" t="str">
        <f>VLOOKUP(CuentosContados[[#This Row],[Column1]],CuentosIndexados[],26,FALSE)</f>
        <v>compasion</v>
      </c>
      <c r="Y19">
        <f>VLOOKUP(CuentosContados[[#This Row],[Column1]],CuentosIndexados[],27,FALSE)</f>
        <v>0</v>
      </c>
      <c r="Z19">
        <f>VLOOKUP(CuentosContados[[#This Row],[Column1]],CuentosIndexados[],28,FALSE)</f>
        <v>0</v>
      </c>
      <c r="AA19">
        <f>VLOOKUP(CuentosContados[[#This Row],[Column1]],CuentosIndexados[],29,FALSE)</f>
        <v>0</v>
      </c>
      <c r="AB19">
        <f>VLOOKUP(CuentosContados[[#This Row],[Column1]],CuentosIndexados[],30,FALSE)</f>
        <v>0</v>
      </c>
      <c r="AC19">
        <f>VLOOKUP(CuentosContados[[#This Row],[Column1]],CuentosIndexados[],31,FALSE)</f>
        <v>0</v>
      </c>
      <c r="AD19">
        <f>VLOOKUP(CuentosContados[[#This Row],[Column1]],CuentosIndexados[],32,FALSE)</f>
        <v>0</v>
      </c>
      <c r="AE19">
        <f>VLOOKUP(CuentosContados[[#This Row],[Column1]],CuentosIndexados[],33,FALSE)</f>
        <v>0</v>
      </c>
      <c r="AF19">
        <f>VLOOKUP(CuentosContados[[#This Row],[Column1]],CuentosIndexados[],34,FALSE)</f>
        <v>0</v>
      </c>
      <c r="AG19">
        <f>VLOOKUP(CuentosContados[[#This Row],[Column1]],CuentosIndexados[],35,FALSE)</f>
        <v>0</v>
      </c>
      <c r="AH19">
        <f>VLOOKUP(CuentosContados[[#This Row],[Column1]],CuentosIndexados[],36,FALSE)</f>
        <v>0</v>
      </c>
      <c r="AI19">
        <f>VLOOKUP(CuentosContados[[#This Row],[Column1]],CuentosIndexados[],37,FALSE)</f>
        <v>0</v>
      </c>
      <c r="AJ19" t="str">
        <f>VLOOKUP(CuentosContados[[#This Row],[Column1]],CuentosIndexados[],38,FALSE)</f>
        <v>bipolaridad</v>
      </c>
      <c r="AK19">
        <f>VLOOKUP(CuentosContados[[#This Row],[Column1]],CuentosIndexados[],39,FALSE)</f>
        <v>0</v>
      </c>
    </row>
    <row r="20" spans="1:37" x14ac:dyDescent="0.25">
      <c r="A20" t="s">
        <v>167</v>
      </c>
      <c r="B20" t="str">
        <f>VLOOKUP(CuentosContados[[#This Row],[Column1]],CuentosIndexados[],3,FALSE)</f>
        <v>amor</v>
      </c>
      <c r="C20" t="str">
        <f>VLOOKUP(CuentosContados[[#This Row],[Column1]],CuentosIndexados[],5,FALSE)</f>
        <v>depresion</v>
      </c>
      <c r="D20">
        <f>VLOOKUP(CuentosContados[[#This Row],[Column1]],CuentosIndexados[],6,FALSE)</f>
        <v>0</v>
      </c>
      <c r="E20">
        <f>VLOOKUP(CuentosContados[[#This Row],[Column1]],CuentosIndexados[],7,FALSE)</f>
        <v>0</v>
      </c>
      <c r="F20">
        <f>VLOOKUP(CuentosContados[[#This Row],[Column1]],CuentosIndexados[],8,FALSE)</f>
        <v>0</v>
      </c>
      <c r="G20">
        <f>VLOOKUP(CuentosContados[[#This Row],[Column1]],CuentosIndexados[],9,FALSE)</f>
        <v>0</v>
      </c>
      <c r="H20">
        <f>VLOOKUP(CuentosContados[[#This Row],[Column1]],CuentosIndexados[],10,FALSE)</f>
        <v>0</v>
      </c>
      <c r="I20">
        <f>VLOOKUP(CuentosContados[[#This Row],[Column1]],CuentosIndexados[],11,FALSE)</f>
        <v>0</v>
      </c>
      <c r="J20">
        <f>VLOOKUP(CuentosContados[[#This Row],[Column1]],CuentosIndexados[],12,FALSE)</f>
        <v>0</v>
      </c>
      <c r="K20">
        <f>VLOOKUP(CuentosContados[[#This Row],[Column1]],CuentosIndexados[],13,FALSE)</f>
        <v>0</v>
      </c>
      <c r="L20">
        <f>VLOOKUP(CuentosContados[[#This Row],[Column1]],CuentosIndexados[],14,FALSE)</f>
        <v>0</v>
      </c>
      <c r="M20" t="str">
        <f>VLOOKUP(CuentosContados[[#This Row],[Column1]],CuentosIndexados[],15,FALSE)</f>
        <v>tristeza</v>
      </c>
      <c r="N20">
        <f>VLOOKUP(CuentosContados[[#This Row],[Column1]],CuentosIndexados[],16,FALSE)</f>
        <v>0</v>
      </c>
      <c r="O20">
        <f>VLOOKUP(CuentosContados[[#This Row],[Column1]],CuentosIndexados[],17,FALSE)</f>
        <v>0</v>
      </c>
      <c r="P20">
        <f>VLOOKUP(CuentosContados[[#This Row],[Column1]],CuentosIndexados[],18,FALSE)</f>
        <v>0</v>
      </c>
      <c r="Q20">
        <f>VLOOKUP(CuentosContados[[#This Row],[Column1]],CuentosIndexados[],19,FALSE)</f>
        <v>0</v>
      </c>
      <c r="R20">
        <f>VLOOKUP(CuentosContados[[#This Row],[Column1]],CuentosIndexados[],20,FALSE)</f>
        <v>0</v>
      </c>
      <c r="S20">
        <f>VLOOKUP(CuentosContados[[#This Row],[Column1]],CuentosIndexados[],21,FALSE)</f>
        <v>0</v>
      </c>
      <c r="T20">
        <f>VLOOKUP(CuentosContados[[#This Row],[Column1]],CuentosIndexados[],22,FALSE)</f>
        <v>0</v>
      </c>
      <c r="U20">
        <f>VLOOKUP(CuentosContados[[#This Row],[Column1]],CuentosIndexados[],23,FALSE)</f>
        <v>0</v>
      </c>
      <c r="V20">
        <f>VLOOKUP(CuentosContados[[#This Row],[Column1]],CuentosIndexados[],24,FALSE)</f>
        <v>0</v>
      </c>
      <c r="W20">
        <f>VLOOKUP(CuentosContados[[#This Row],[Column1]],CuentosIndexados[],25,FALSE)</f>
        <v>0</v>
      </c>
      <c r="X20" t="str">
        <f>VLOOKUP(CuentosContados[[#This Row],[Column1]],CuentosIndexados[],26,FALSE)</f>
        <v>compasion</v>
      </c>
      <c r="Y20">
        <f>VLOOKUP(CuentosContados[[#This Row],[Column1]],CuentosIndexados[],27,FALSE)</f>
        <v>0</v>
      </c>
      <c r="Z20">
        <f>VLOOKUP(CuentosContados[[#This Row],[Column1]],CuentosIndexados[],28,FALSE)</f>
        <v>0</v>
      </c>
      <c r="AA20">
        <f>VLOOKUP(CuentosContados[[#This Row],[Column1]],CuentosIndexados[],29,FALSE)</f>
        <v>0</v>
      </c>
      <c r="AB20">
        <f>VLOOKUP(CuentosContados[[#This Row],[Column1]],CuentosIndexados[],30,FALSE)</f>
        <v>0</v>
      </c>
      <c r="AC20">
        <f>VLOOKUP(CuentosContados[[#This Row],[Column1]],CuentosIndexados[],31,FALSE)</f>
        <v>0</v>
      </c>
      <c r="AD20">
        <f>VLOOKUP(CuentosContados[[#This Row],[Column1]],CuentosIndexados[],32,FALSE)</f>
        <v>0</v>
      </c>
      <c r="AE20">
        <f>VLOOKUP(CuentosContados[[#This Row],[Column1]],CuentosIndexados[],33,FALSE)</f>
        <v>0</v>
      </c>
      <c r="AF20">
        <f>VLOOKUP(CuentosContados[[#This Row],[Column1]],CuentosIndexados[],34,FALSE)</f>
        <v>0</v>
      </c>
      <c r="AG20">
        <f>VLOOKUP(CuentosContados[[#This Row],[Column1]],CuentosIndexados[],35,FALSE)</f>
        <v>0</v>
      </c>
      <c r="AH20">
        <f>VLOOKUP(CuentosContados[[#This Row],[Column1]],CuentosIndexados[],36,FALSE)</f>
        <v>0</v>
      </c>
      <c r="AI20">
        <f>VLOOKUP(CuentosContados[[#This Row],[Column1]],CuentosIndexados[],37,FALSE)</f>
        <v>0</v>
      </c>
      <c r="AJ20" t="str">
        <f>VLOOKUP(CuentosContados[[#This Row],[Column1]],CuentosIndexados[],38,FALSE)</f>
        <v>bipolaridad</v>
      </c>
      <c r="AK20">
        <f>VLOOKUP(CuentosContados[[#This Row],[Column1]],CuentosIndexados[],39,FALSE)</f>
        <v>0</v>
      </c>
    </row>
    <row r="21" spans="1:37" x14ac:dyDescent="0.25">
      <c r="A21" t="s">
        <v>167</v>
      </c>
      <c r="B21" t="str">
        <f>VLOOKUP(CuentosContados[[#This Row],[Column1]],CuentosIndexados[],3,FALSE)</f>
        <v>amor</v>
      </c>
      <c r="C21" t="str">
        <f>VLOOKUP(CuentosContados[[#This Row],[Column1]],CuentosIndexados[],5,FALSE)</f>
        <v>depresion</v>
      </c>
      <c r="D21">
        <f>VLOOKUP(CuentosContados[[#This Row],[Column1]],CuentosIndexados[],6,FALSE)</f>
        <v>0</v>
      </c>
      <c r="E21">
        <f>VLOOKUP(CuentosContados[[#This Row],[Column1]],CuentosIndexados[],7,FALSE)</f>
        <v>0</v>
      </c>
      <c r="F21">
        <f>VLOOKUP(CuentosContados[[#This Row],[Column1]],CuentosIndexados[],8,FALSE)</f>
        <v>0</v>
      </c>
      <c r="G21">
        <f>VLOOKUP(CuentosContados[[#This Row],[Column1]],CuentosIndexados[],9,FALSE)</f>
        <v>0</v>
      </c>
      <c r="H21">
        <f>VLOOKUP(CuentosContados[[#This Row],[Column1]],CuentosIndexados[],10,FALSE)</f>
        <v>0</v>
      </c>
      <c r="I21">
        <f>VLOOKUP(CuentosContados[[#This Row],[Column1]],CuentosIndexados[],11,FALSE)</f>
        <v>0</v>
      </c>
      <c r="J21">
        <f>VLOOKUP(CuentosContados[[#This Row],[Column1]],CuentosIndexados[],12,FALSE)</f>
        <v>0</v>
      </c>
      <c r="K21">
        <f>VLOOKUP(CuentosContados[[#This Row],[Column1]],CuentosIndexados[],13,FALSE)</f>
        <v>0</v>
      </c>
      <c r="L21">
        <f>VLOOKUP(CuentosContados[[#This Row],[Column1]],CuentosIndexados[],14,FALSE)</f>
        <v>0</v>
      </c>
      <c r="M21" t="str">
        <f>VLOOKUP(CuentosContados[[#This Row],[Column1]],CuentosIndexados[],15,FALSE)</f>
        <v>tristeza</v>
      </c>
      <c r="N21">
        <f>VLOOKUP(CuentosContados[[#This Row],[Column1]],CuentosIndexados[],16,FALSE)</f>
        <v>0</v>
      </c>
      <c r="O21">
        <f>VLOOKUP(CuentosContados[[#This Row],[Column1]],CuentosIndexados[],17,FALSE)</f>
        <v>0</v>
      </c>
      <c r="P21">
        <f>VLOOKUP(CuentosContados[[#This Row],[Column1]],CuentosIndexados[],18,FALSE)</f>
        <v>0</v>
      </c>
      <c r="Q21">
        <f>VLOOKUP(CuentosContados[[#This Row],[Column1]],CuentosIndexados[],19,FALSE)</f>
        <v>0</v>
      </c>
      <c r="R21">
        <f>VLOOKUP(CuentosContados[[#This Row],[Column1]],CuentosIndexados[],20,FALSE)</f>
        <v>0</v>
      </c>
      <c r="S21">
        <f>VLOOKUP(CuentosContados[[#This Row],[Column1]],CuentosIndexados[],21,FALSE)</f>
        <v>0</v>
      </c>
      <c r="T21">
        <f>VLOOKUP(CuentosContados[[#This Row],[Column1]],CuentosIndexados[],22,FALSE)</f>
        <v>0</v>
      </c>
      <c r="U21">
        <f>VLOOKUP(CuentosContados[[#This Row],[Column1]],CuentosIndexados[],23,FALSE)</f>
        <v>0</v>
      </c>
      <c r="V21">
        <f>VLOOKUP(CuentosContados[[#This Row],[Column1]],CuentosIndexados[],24,FALSE)</f>
        <v>0</v>
      </c>
      <c r="W21">
        <f>VLOOKUP(CuentosContados[[#This Row],[Column1]],CuentosIndexados[],25,FALSE)</f>
        <v>0</v>
      </c>
      <c r="X21" t="str">
        <f>VLOOKUP(CuentosContados[[#This Row],[Column1]],CuentosIndexados[],26,FALSE)</f>
        <v>compasion</v>
      </c>
      <c r="Y21">
        <f>VLOOKUP(CuentosContados[[#This Row],[Column1]],CuentosIndexados[],27,FALSE)</f>
        <v>0</v>
      </c>
      <c r="Z21">
        <f>VLOOKUP(CuentosContados[[#This Row],[Column1]],CuentosIndexados[],28,FALSE)</f>
        <v>0</v>
      </c>
      <c r="AA21">
        <f>VLOOKUP(CuentosContados[[#This Row],[Column1]],CuentosIndexados[],29,FALSE)</f>
        <v>0</v>
      </c>
      <c r="AB21">
        <f>VLOOKUP(CuentosContados[[#This Row],[Column1]],CuentosIndexados[],30,FALSE)</f>
        <v>0</v>
      </c>
      <c r="AC21">
        <f>VLOOKUP(CuentosContados[[#This Row],[Column1]],CuentosIndexados[],31,FALSE)</f>
        <v>0</v>
      </c>
      <c r="AD21">
        <f>VLOOKUP(CuentosContados[[#This Row],[Column1]],CuentosIndexados[],32,FALSE)</f>
        <v>0</v>
      </c>
      <c r="AE21">
        <f>VLOOKUP(CuentosContados[[#This Row],[Column1]],CuentosIndexados[],33,FALSE)</f>
        <v>0</v>
      </c>
      <c r="AF21">
        <f>VLOOKUP(CuentosContados[[#This Row],[Column1]],CuentosIndexados[],34,FALSE)</f>
        <v>0</v>
      </c>
      <c r="AG21">
        <f>VLOOKUP(CuentosContados[[#This Row],[Column1]],CuentosIndexados[],35,FALSE)</f>
        <v>0</v>
      </c>
      <c r="AH21">
        <f>VLOOKUP(CuentosContados[[#This Row],[Column1]],CuentosIndexados[],36,FALSE)</f>
        <v>0</v>
      </c>
      <c r="AI21">
        <f>VLOOKUP(CuentosContados[[#This Row],[Column1]],CuentosIndexados[],37,FALSE)</f>
        <v>0</v>
      </c>
      <c r="AJ21" t="str">
        <f>VLOOKUP(CuentosContados[[#This Row],[Column1]],CuentosIndexados[],38,FALSE)</f>
        <v>bipolaridad</v>
      </c>
      <c r="AK21">
        <f>VLOOKUP(CuentosContados[[#This Row],[Column1]],CuentosIndexados[],39,FALSE)</f>
        <v>0</v>
      </c>
    </row>
    <row r="22" spans="1:37" x14ac:dyDescent="0.25">
      <c r="A22" t="s">
        <v>167</v>
      </c>
      <c r="B22" t="str">
        <f>VLOOKUP(CuentosContados[[#This Row],[Column1]],CuentosIndexados[],3,FALSE)</f>
        <v>amor</v>
      </c>
      <c r="C22" t="str">
        <f>VLOOKUP(CuentosContados[[#This Row],[Column1]],CuentosIndexados[],5,FALSE)</f>
        <v>depresion</v>
      </c>
      <c r="D22">
        <f>VLOOKUP(CuentosContados[[#This Row],[Column1]],CuentosIndexados[],6,FALSE)</f>
        <v>0</v>
      </c>
      <c r="E22">
        <f>VLOOKUP(CuentosContados[[#This Row],[Column1]],CuentosIndexados[],7,FALSE)</f>
        <v>0</v>
      </c>
      <c r="F22">
        <f>VLOOKUP(CuentosContados[[#This Row],[Column1]],CuentosIndexados[],8,FALSE)</f>
        <v>0</v>
      </c>
      <c r="G22">
        <f>VLOOKUP(CuentosContados[[#This Row],[Column1]],CuentosIndexados[],9,FALSE)</f>
        <v>0</v>
      </c>
      <c r="H22">
        <f>VLOOKUP(CuentosContados[[#This Row],[Column1]],CuentosIndexados[],10,FALSE)</f>
        <v>0</v>
      </c>
      <c r="I22">
        <f>VLOOKUP(CuentosContados[[#This Row],[Column1]],CuentosIndexados[],11,FALSE)</f>
        <v>0</v>
      </c>
      <c r="J22">
        <f>VLOOKUP(CuentosContados[[#This Row],[Column1]],CuentosIndexados[],12,FALSE)</f>
        <v>0</v>
      </c>
      <c r="K22">
        <f>VLOOKUP(CuentosContados[[#This Row],[Column1]],CuentosIndexados[],13,FALSE)</f>
        <v>0</v>
      </c>
      <c r="L22">
        <f>VLOOKUP(CuentosContados[[#This Row],[Column1]],CuentosIndexados[],14,FALSE)</f>
        <v>0</v>
      </c>
      <c r="M22" t="str">
        <f>VLOOKUP(CuentosContados[[#This Row],[Column1]],CuentosIndexados[],15,FALSE)</f>
        <v>tristeza</v>
      </c>
      <c r="N22">
        <f>VLOOKUP(CuentosContados[[#This Row],[Column1]],CuentosIndexados[],16,FALSE)</f>
        <v>0</v>
      </c>
      <c r="O22">
        <f>VLOOKUP(CuentosContados[[#This Row],[Column1]],CuentosIndexados[],17,FALSE)</f>
        <v>0</v>
      </c>
      <c r="P22">
        <f>VLOOKUP(CuentosContados[[#This Row],[Column1]],CuentosIndexados[],18,FALSE)</f>
        <v>0</v>
      </c>
      <c r="Q22">
        <f>VLOOKUP(CuentosContados[[#This Row],[Column1]],CuentosIndexados[],19,FALSE)</f>
        <v>0</v>
      </c>
      <c r="R22">
        <f>VLOOKUP(CuentosContados[[#This Row],[Column1]],CuentosIndexados[],20,FALSE)</f>
        <v>0</v>
      </c>
      <c r="S22">
        <f>VLOOKUP(CuentosContados[[#This Row],[Column1]],CuentosIndexados[],21,FALSE)</f>
        <v>0</v>
      </c>
      <c r="T22">
        <f>VLOOKUP(CuentosContados[[#This Row],[Column1]],CuentosIndexados[],22,FALSE)</f>
        <v>0</v>
      </c>
      <c r="U22">
        <f>VLOOKUP(CuentosContados[[#This Row],[Column1]],CuentosIndexados[],23,FALSE)</f>
        <v>0</v>
      </c>
      <c r="V22">
        <f>VLOOKUP(CuentosContados[[#This Row],[Column1]],CuentosIndexados[],24,FALSE)</f>
        <v>0</v>
      </c>
      <c r="W22">
        <f>VLOOKUP(CuentosContados[[#This Row],[Column1]],CuentosIndexados[],25,FALSE)</f>
        <v>0</v>
      </c>
      <c r="X22" t="str">
        <f>VLOOKUP(CuentosContados[[#This Row],[Column1]],CuentosIndexados[],26,FALSE)</f>
        <v>compasion</v>
      </c>
      <c r="Y22">
        <f>VLOOKUP(CuentosContados[[#This Row],[Column1]],CuentosIndexados[],27,FALSE)</f>
        <v>0</v>
      </c>
      <c r="Z22">
        <f>VLOOKUP(CuentosContados[[#This Row],[Column1]],CuentosIndexados[],28,FALSE)</f>
        <v>0</v>
      </c>
      <c r="AA22">
        <f>VLOOKUP(CuentosContados[[#This Row],[Column1]],CuentosIndexados[],29,FALSE)</f>
        <v>0</v>
      </c>
      <c r="AB22">
        <f>VLOOKUP(CuentosContados[[#This Row],[Column1]],CuentosIndexados[],30,FALSE)</f>
        <v>0</v>
      </c>
      <c r="AC22">
        <f>VLOOKUP(CuentosContados[[#This Row],[Column1]],CuentosIndexados[],31,FALSE)</f>
        <v>0</v>
      </c>
      <c r="AD22">
        <f>VLOOKUP(CuentosContados[[#This Row],[Column1]],CuentosIndexados[],32,FALSE)</f>
        <v>0</v>
      </c>
      <c r="AE22">
        <f>VLOOKUP(CuentosContados[[#This Row],[Column1]],CuentosIndexados[],33,FALSE)</f>
        <v>0</v>
      </c>
      <c r="AF22">
        <f>VLOOKUP(CuentosContados[[#This Row],[Column1]],CuentosIndexados[],34,FALSE)</f>
        <v>0</v>
      </c>
      <c r="AG22">
        <f>VLOOKUP(CuentosContados[[#This Row],[Column1]],CuentosIndexados[],35,FALSE)</f>
        <v>0</v>
      </c>
      <c r="AH22">
        <f>VLOOKUP(CuentosContados[[#This Row],[Column1]],CuentosIndexados[],36,FALSE)</f>
        <v>0</v>
      </c>
      <c r="AI22">
        <f>VLOOKUP(CuentosContados[[#This Row],[Column1]],CuentosIndexados[],37,FALSE)</f>
        <v>0</v>
      </c>
      <c r="AJ22" t="str">
        <f>VLOOKUP(CuentosContados[[#This Row],[Column1]],CuentosIndexados[],38,FALSE)</f>
        <v>bipolaridad</v>
      </c>
      <c r="AK22">
        <f>VLOOKUP(CuentosContados[[#This Row],[Column1]],CuentosIndexados[],39,FALSE)</f>
        <v>0</v>
      </c>
    </row>
    <row r="23" spans="1:37" x14ac:dyDescent="0.25">
      <c r="A23" t="s">
        <v>167</v>
      </c>
      <c r="B23" t="str">
        <f>VLOOKUP(CuentosContados[[#This Row],[Column1]],CuentosIndexados[],3,FALSE)</f>
        <v>amor</v>
      </c>
      <c r="C23" t="str">
        <f>VLOOKUP(CuentosContados[[#This Row],[Column1]],CuentosIndexados[],5,FALSE)</f>
        <v>depresion</v>
      </c>
      <c r="D23">
        <f>VLOOKUP(CuentosContados[[#This Row],[Column1]],CuentosIndexados[],6,FALSE)</f>
        <v>0</v>
      </c>
      <c r="E23">
        <f>VLOOKUP(CuentosContados[[#This Row],[Column1]],CuentosIndexados[],7,FALSE)</f>
        <v>0</v>
      </c>
      <c r="F23">
        <f>VLOOKUP(CuentosContados[[#This Row],[Column1]],CuentosIndexados[],8,FALSE)</f>
        <v>0</v>
      </c>
      <c r="G23">
        <f>VLOOKUP(CuentosContados[[#This Row],[Column1]],CuentosIndexados[],9,FALSE)</f>
        <v>0</v>
      </c>
      <c r="H23">
        <f>VLOOKUP(CuentosContados[[#This Row],[Column1]],CuentosIndexados[],10,FALSE)</f>
        <v>0</v>
      </c>
      <c r="I23">
        <f>VLOOKUP(CuentosContados[[#This Row],[Column1]],CuentosIndexados[],11,FALSE)</f>
        <v>0</v>
      </c>
      <c r="J23">
        <f>VLOOKUP(CuentosContados[[#This Row],[Column1]],CuentosIndexados[],12,FALSE)</f>
        <v>0</v>
      </c>
      <c r="K23">
        <f>VLOOKUP(CuentosContados[[#This Row],[Column1]],CuentosIndexados[],13,FALSE)</f>
        <v>0</v>
      </c>
      <c r="L23">
        <f>VLOOKUP(CuentosContados[[#This Row],[Column1]],CuentosIndexados[],14,FALSE)</f>
        <v>0</v>
      </c>
      <c r="M23" t="str">
        <f>VLOOKUP(CuentosContados[[#This Row],[Column1]],CuentosIndexados[],15,FALSE)</f>
        <v>tristeza</v>
      </c>
      <c r="N23">
        <f>VLOOKUP(CuentosContados[[#This Row],[Column1]],CuentosIndexados[],16,FALSE)</f>
        <v>0</v>
      </c>
      <c r="O23">
        <f>VLOOKUP(CuentosContados[[#This Row],[Column1]],CuentosIndexados[],17,FALSE)</f>
        <v>0</v>
      </c>
      <c r="P23">
        <f>VLOOKUP(CuentosContados[[#This Row],[Column1]],CuentosIndexados[],18,FALSE)</f>
        <v>0</v>
      </c>
      <c r="Q23">
        <f>VLOOKUP(CuentosContados[[#This Row],[Column1]],CuentosIndexados[],19,FALSE)</f>
        <v>0</v>
      </c>
      <c r="R23">
        <f>VLOOKUP(CuentosContados[[#This Row],[Column1]],CuentosIndexados[],20,FALSE)</f>
        <v>0</v>
      </c>
      <c r="S23">
        <f>VLOOKUP(CuentosContados[[#This Row],[Column1]],CuentosIndexados[],21,FALSE)</f>
        <v>0</v>
      </c>
      <c r="T23">
        <f>VLOOKUP(CuentosContados[[#This Row],[Column1]],CuentosIndexados[],22,FALSE)</f>
        <v>0</v>
      </c>
      <c r="U23">
        <f>VLOOKUP(CuentosContados[[#This Row],[Column1]],CuentosIndexados[],23,FALSE)</f>
        <v>0</v>
      </c>
      <c r="V23">
        <f>VLOOKUP(CuentosContados[[#This Row],[Column1]],CuentosIndexados[],24,FALSE)</f>
        <v>0</v>
      </c>
      <c r="W23">
        <f>VLOOKUP(CuentosContados[[#This Row],[Column1]],CuentosIndexados[],25,FALSE)</f>
        <v>0</v>
      </c>
      <c r="X23" t="str">
        <f>VLOOKUP(CuentosContados[[#This Row],[Column1]],CuentosIndexados[],26,FALSE)</f>
        <v>compasion</v>
      </c>
      <c r="Y23">
        <f>VLOOKUP(CuentosContados[[#This Row],[Column1]],CuentosIndexados[],27,FALSE)</f>
        <v>0</v>
      </c>
      <c r="Z23">
        <f>VLOOKUP(CuentosContados[[#This Row],[Column1]],CuentosIndexados[],28,FALSE)</f>
        <v>0</v>
      </c>
      <c r="AA23">
        <f>VLOOKUP(CuentosContados[[#This Row],[Column1]],CuentosIndexados[],29,FALSE)</f>
        <v>0</v>
      </c>
      <c r="AB23">
        <f>VLOOKUP(CuentosContados[[#This Row],[Column1]],CuentosIndexados[],30,FALSE)</f>
        <v>0</v>
      </c>
      <c r="AC23">
        <f>VLOOKUP(CuentosContados[[#This Row],[Column1]],CuentosIndexados[],31,FALSE)</f>
        <v>0</v>
      </c>
      <c r="AD23">
        <f>VLOOKUP(CuentosContados[[#This Row],[Column1]],CuentosIndexados[],32,FALSE)</f>
        <v>0</v>
      </c>
      <c r="AE23">
        <f>VLOOKUP(CuentosContados[[#This Row],[Column1]],CuentosIndexados[],33,FALSE)</f>
        <v>0</v>
      </c>
      <c r="AF23">
        <f>VLOOKUP(CuentosContados[[#This Row],[Column1]],CuentosIndexados[],34,FALSE)</f>
        <v>0</v>
      </c>
      <c r="AG23">
        <f>VLOOKUP(CuentosContados[[#This Row],[Column1]],CuentosIndexados[],35,FALSE)</f>
        <v>0</v>
      </c>
      <c r="AH23">
        <f>VLOOKUP(CuentosContados[[#This Row],[Column1]],CuentosIndexados[],36,FALSE)</f>
        <v>0</v>
      </c>
      <c r="AI23">
        <f>VLOOKUP(CuentosContados[[#This Row],[Column1]],CuentosIndexados[],37,FALSE)</f>
        <v>0</v>
      </c>
      <c r="AJ23" t="str">
        <f>VLOOKUP(CuentosContados[[#This Row],[Column1]],CuentosIndexados[],38,FALSE)</f>
        <v>bipolaridad</v>
      </c>
      <c r="AK23">
        <f>VLOOKUP(CuentosContados[[#This Row],[Column1]],CuentosIndexados[],39,FALSE)</f>
        <v>0</v>
      </c>
    </row>
    <row r="24" spans="1:37" x14ac:dyDescent="0.25">
      <c r="A24" t="s">
        <v>167</v>
      </c>
      <c r="B24" t="str">
        <f>VLOOKUP(CuentosContados[[#This Row],[Column1]],CuentosIndexados[],3,FALSE)</f>
        <v>amor</v>
      </c>
      <c r="C24" t="str">
        <f>VLOOKUP(CuentosContados[[#This Row],[Column1]],CuentosIndexados[],5,FALSE)</f>
        <v>depresion</v>
      </c>
      <c r="D24">
        <f>VLOOKUP(CuentosContados[[#This Row],[Column1]],CuentosIndexados[],6,FALSE)</f>
        <v>0</v>
      </c>
      <c r="E24">
        <f>VLOOKUP(CuentosContados[[#This Row],[Column1]],CuentosIndexados[],7,FALSE)</f>
        <v>0</v>
      </c>
      <c r="F24">
        <f>VLOOKUP(CuentosContados[[#This Row],[Column1]],CuentosIndexados[],8,FALSE)</f>
        <v>0</v>
      </c>
      <c r="G24">
        <f>VLOOKUP(CuentosContados[[#This Row],[Column1]],CuentosIndexados[],9,FALSE)</f>
        <v>0</v>
      </c>
      <c r="H24">
        <f>VLOOKUP(CuentosContados[[#This Row],[Column1]],CuentosIndexados[],10,FALSE)</f>
        <v>0</v>
      </c>
      <c r="I24">
        <f>VLOOKUP(CuentosContados[[#This Row],[Column1]],CuentosIndexados[],11,FALSE)</f>
        <v>0</v>
      </c>
      <c r="J24">
        <f>VLOOKUP(CuentosContados[[#This Row],[Column1]],CuentosIndexados[],12,FALSE)</f>
        <v>0</v>
      </c>
      <c r="K24">
        <f>VLOOKUP(CuentosContados[[#This Row],[Column1]],CuentosIndexados[],13,FALSE)</f>
        <v>0</v>
      </c>
      <c r="L24">
        <f>VLOOKUP(CuentosContados[[#This Row],[Column1]],CuentosIndexados[],14,FALSE)</f>
        <v>0</v>
      </c>
      <c r="M24" t="str">
        <f>VLOOKUP(CuentosContados[[#This Row],[Column1]],CuentosIndexados[],15,FALSE)</f>
        <v>tristeza</v>
      </c>
      <c r="N24">
        <f>VLOOKUP(CuentosContados[[#This Row],[Column1]],CuentosIndexados[],16,FALSE)</f>
        <v>0</v>
      </c>
      <c r="O24">
        <f>VLOOKUP(CuentosContados[[#This Row],[Column1]],CuentosIndexados[],17,FALSE)</f>
        <v>0</v>
      </c>
      <c r="P24">
        <f>VLOOKUP(CuentosContados[[#This Row],[Column1]],CuentosIndexados[],18,FALSE)</f>
        <v>0</v>
      </c>
      <c r="Q24">
        <f>VLOOKUP(CuentosContados[[#This Row],[Column1]],CuentosIndexados[],19,FALSE)</f>
        <v>0</v>
      </c>
      <c r="R24">
        <f>VLOOKUP(CuentosContados[[#This Row],[Column1]],CuentosIndexados[],20,FALSE)</f>
        <v>0</v>
      </c>
      <c r="S24">
        <f>VLOOKUP(CuentosContados[[#This Row],[Column1]],CuentosIndexados[],21,FALSE)</f>
        <v>0</v>
      </c>
      <c r="T24">
        <f>VLOOKUP(CuentosContados[[#This Row],[Column1]],CuentosIndexados[],22,FALSE)</f>
        <v>0</v>
      </c>
      <c r="U24">
        <f>VLOOKUP(CuentosContados[[#This Row],[Column1]],CuentosIndexados[],23,FALSE)</f>
        <v>0</v>
      </c>
      <c r="V24">
        <f>VLOOKUP(CuentosContados[[#This Row],[Column1]],CuentosIndexados[],24,FALSE)</f>
        <v>0</v>
      </c>
      <c r="W24">
        <f>VLOOKUP(CuentosContados[[#This Row],[Column1]],CuentosIndexados[],25,FALSE)</f>
        <v>0</v>
      </c>
      <c r="X24" t="str">
        <f>VLOOKUP(CuentosContados[[#This Row],[Column1]],CuentosIndexados[],26,FALSE)</f>
        <v>compasion</v>
      </c>
      <c r="Y24">
        <f>VLOOKUP(CuentosContados[[#This Row],[Column1]],CuentosIndexados[],27,FALSE)</f>
        <v>0</v>
      </c>
      <c r="Z24">
        <f>VLOOKUP(CuentosContados[[#This Row],[Column1]],CuentosIndexados[],28,FALSE)</f>
        <v>0</v>
      </c>
      <c r="AA24">
        <f>VLOOKUP(CuentosContados[[#This Row],[Column1]],CuentosIndexados[],29,FALSE)</f>
        <v>0</v>
      </c>
      <c r="AB24">
        <f>VLOOKUP(CuentosContados[[#This Row],[Column1]],CuentosIndexados[],30,FALSE)</f>
        <v>0</v>
      </c>
      <c r="AC24">
        <f>VLOOKUP(CuentosContados[[#This Row],[Column1]],CuentosIndexados[],31,FALSE)</f>
        <v>0</v>
      </c>
      <c r="AD24">
        <f>VLOOKUP(CuentosContados[[#This Row],[Column1]],CuentosIndexados[],32,FALSE)</f>
        <v>0</v>
      </c>
      <c r="AE24">
        <f>VLOOKUP(CuentosContados[[#This Row],[Column1]],CuentosIndexados[],33,FALSE)</f>
        <v>0</v>
      </c>
      <c r="AF24">
        <f>VLOOKUP(CuentosContados[[#This Row],[Column1]],CuentosIndexados[],34,FALSE)</f>
        <v>0</v>
      </c>
      <c r="AG24">
        <f>VLOOKUP(CuentosContados[[#This Row],[Column1]],CuentosIndexados[],35,FALSE)</f>
        <v>0</v>
      </c>
      <c r="AH24">
        <f>VLOOKUP(CuentosContados[[#This Row],[Column1]],CuentosIndexados[],36,FALSE)</f>
        <v>0</v>
      </c>
      <c r="AI24">
        <f>VLOOKUP(CuentosContados[[#This Row],[Column1]],CuentosIndexados[],37,FALSE)</f>
        <v>0</v>
      </c>
      <c r="AJ24" t="str">
        <f>VLOOKUP(CuentosContados[[#This Row],[Column1]],CuentosIndexados[],38,FALSE)</f>
        <v>bipolaridad</v>
      </c>
      <c r="AK24">
        <f>VLOOKUP(CuentosContados[[#This Row],[Column1]],CuentosIndexados[],39,FALSE)</f>
        <v>0</v>
      </c>
    </row>
    <row r="25" spans="1:37" x14ac:dyDescent="0.25">
      <c r="A25" t="s">
        <v>167</v>
      </c>
      <c r="B25" t="str">
        <f>VLOOKUP(CuentosContados[[#This Row],[Column1]],CuentosIndexados[],3,FALSE)</f>
        <v>amor</v>
      </c>
      <c r="C25" t="str">
        <f>VLOOKUP(CuentosContados[[#This Row],[Column1]],CuentosIndexados[],5,FALSE)</f>
        <v>depresion</v>
      </c>
      <c r="D25">
        <f>VLOOKUP(CuentosContados[[#This Row],[Column1]],CuentosIndexados[],6,FALSE)</f>
        <v>0</v>
      </c>
      <c r="E25">
        <f>VLOOKUP(CuentosContados[[#This Row],[Column1]],CuentosIndexados[],7,FALSE)</f>
        <v>0</v>
      </c>
      <c r="F25">
        <f>VLOOKUP(CuentosContados[[#This Row],[Column1]],CuentosIndexados[],8,FALSE)</f>
        <v>0</v>
      </c>
      <c r="G25">
        <f>VLOOKUP(CuentosContados[[#This Row],[Column1]],CuentosIndexados[],9,FALSE)</f>
        <v>0</v>
      </c>
      <c r="H25">
        <f>VLOOKUP(CuentosContados[[#This Row],[Column1]],CuentosIndexados[],10,FALSE)</f>
        <v>0</v>
      </c>
      <c r="I25">
        <f>VLOOKUP(CuentosContados[[#This Row],[Column1]],CuentosIndexados[],11,FALSE)</f>
        <v>0</v>
      </c>
      <c r="J25">
        <f>VLOOKUP(CuentosContados[[#This Row],[Column1]],CuentosIndexados[],12,FALSE)</f>
        <v>0</v>
      </c>
      <c r="K25">
        <f>VLOOKUP(CuentosContados[[#This Row],[Column1]],CuentosIndexados[],13,FALSE)</f>
        <v>0</v>
      </c>
      <c r="L25">
        <f>VLOOKUP(CuentosContados[[#This Row],[Column1]],CuentosIndexados[],14,FALSE)</f>
        <v>0</v>
      </c>
      <c r="M25" t="str">
        <f>VLOOKUP(CuentosContados[[#This Row],[Column1]],CuentosIndexados[],15,FALSE)</f>
        <v>tristeza</v>
      </c>
      <c r="N25">
        <f>VLOOKUP(CuentosContados[[#This Row],[Column1]],CuentosIndexados[],16,FALSE)</f>
        <v>0</v>
      </c>
      <c r="O25">
        <f>VLOOKUP(CuentosContados[[#This Row],[Column1]],CuentosIndexados[],17,FALSE)</f>
        <v>0</v>
      </c>
      <c r="P25">
        <f>VLOOKUP(CuentosContados[[#This Row],[Column1]],CuentosIndexados[],18,FALSE)</f>
        <v>0</v>
      </c>
      <c r="Q25">
        <f>VLOOKUP(CuentosContados[[#This Row],[Column1]],CuentosIndexados[],19,FALSE)</f>
        <v>0</v>
      </c>
      <c r="R25">
        <f>VLOOKUP(CuentosContados[[#This Row],[Column1]],CuentosIndexados[],20,FALSE)</f>
        <v>0</v>
      </c>
      <c r="S25">
        <f>VLOOKUP(CuentosContados[[#This Row],[Column1]],CuentosIndexados[],21,FALSE)</f>
        <v>0</v>
      </c>
      <c r="T25">
        <f>VLOOKUP(CuentosContados[[#This Row],[Column1]],CuentosIndexados[],22,FALSE)</f>
        <v>0</v>
      </c>
      <c r="U25">
        <f>VLOOKUP(CuentosContados[[#This Row],[Column1]],CuentosIndexados[],23,FALSE)</f>
        <v>0</v>
      </c>
      <c r="V25">
        <f>VLOOKUP(CuentosContados[[#This Row],[Column1]],CuentosIndexados[],24,FALSE)</f>
        <v>0</v>
      </c>
      <c r="W25">
        <f>VLOOKUP(CuentosContados[[#This Row],[Column1]],CuentosIndexados[],25,FALSE)</f>
        <v>0</v>
      </c>
      <c r="X25" t="str">
        <f>VLOOKUP(CuentosContados[[#This Row],[Column1]],CuentosIndexados[],26,FALSE)</f>
        <v>compasion</v>
      </c>
      <c r="Y25">
        <f>VLOOKUP(CuentosContados[[#This Row],[Column1]],CuentosIndexados[],27,FALSE)</f>
        <v>0</v>
      </c>
      <c r="Z25">
        <f>VLOOKUP(CuentosContados[[#This Row],[Column1]],CuentosIndexados[],28,FALSE)</f>
        <v>0</v>
      </c>
      <c r="AA25">
        <f>VLOOKUP(CuentosContados[[#This Row],[Column1]],CuentosIndexados[],29,FALSE)</f>
        <v>0</v>
      </c>
      <c r="AB25">
        <f>VLOOKUP(CuentosContados[[#This Row],[Column1]],CuentosIndexados[],30,FALSE)</f>
        <v>0</v>
      </c>
      <c r="AC25">
        <f>VLOOKUP(CuentosContados[[#This Row],[Column1]],CuentosIndexados[],31,FALSE)</f>
        <v>0</v>
      </c>
      <c r="AD25">
        <f>VLOOKUP(CuentosContados[[#This Row],[Column1]],CuentosIndexados[],32,FALSE)</f>
        <v>0</v>
      </c>
      <c r="AE25">
        <f>VLOOKUP(CuentosContados[[#This Row],[Column1]],CuentosIndexados[],33,FALSE)</f>
        <v>0</v>
      </c>
      <c r="AF25">
        <f>VLOOKUP(CuentosContados[[#This Row],[Column1]],CuentosIndexados[],34,FALSE)</f>
        <v>0</v>
      </c>
      <c r="AG25">
        <f>VLOOKUP(CuentosContados[[#This Row],[Column1]],CuentosIndexados[],35,FALSE)</f>
        <v>0</v>
      </c>
      <c r="AH25">
        <f>VLOOKUP(CuentosContados[[#This Row],[Column1]],CuentosIndexados[],36,FALSE)</f>
        <v>0</v>
      </c>
      <c r="AI25">
        <f>VLOOKUP(CuentosContados[[#This Row],[Column1]],CuentosIndexados[],37,FALSE)</f>
        <v>0</v>
      </c>
      <c r="AJ25" t="str">
        <f>VLOOKUP(CuentosContados[[#This Row],[Column1]],CuentosIndexados[],38,FALSE)</f>
        <v>bipolaridad</v>
      </c>
      <c r="AK25">
        <f>VLOOKUP(CuentosContados[[#This Row],[Column1]],CuentosIndexados[],39,FALSE)</f>
        <v>0</v>
      </c>
    </row>
    <row r="26" spans="1:37" x14ac:dyDescent="0.25">
      <c r="A26" t="s">
        <v>167</v>
      </c>
      <c r="B26" t="str">
        <f>VLOOKUP(CuentosContados[[#This Row],[Column1]],CuentosIndexados[],3,FALSE)</f>
        <v>amor</v>
      </c>
      <c r="C26" t="str">
        <f>VLOOKUP(CuentosContados[[#This Row],[Column1]],CuentosIndexados[],5,FALSE)</f>
        <v>depresion</v>
      </c>
      <c r="D26">
        <f>VLOOKUP(CuentosContados[[#This Row],[Column1]],CuentosIndexados[],6,FALSE)</f>
        <v>0</v>
      </c>
      <c r="E26">
        <f>VLOOKUP(CuentosContados[[#This Row],[Column1]],CuentosIndexados[],7,FALSE)</f>
        <v>0</v>
      </c>
      <c r="F26">
        <f>VLOOKUP(CuentosContados[[#This Row],[Column1]],CuentosIndexados[],8,FALSE)</f>
        <v>0</v>
      </c>
      <c r="G26">
        <f>VLOOKUP(CuentosContados[[#This Row],[Column1]],CuentosIndexados[],9,FALSE)</f>
        <v>0</v>
      </c>
      <c r="H26">
        <f>VLOOKUP(CuentosContados[[#This Row],[Column1]],CuentosIndexados[],10,FALSE)</f>
        <v>0</v>
      </c>
      <c r="I26">
        <f>VLOOKUP(CuentosContados[[#This Row],[Column1]],CuentosIndexados[],11,FALSE)</f>
        <v>0</v>
      </c>
      <c r="J26">
        <f>VLOOKUP(CuentosContados[[#This Row],[Column1]],CuentosIndexados[],12,FALSE)</f>
        <v>0</v>
      </c>
      <c r="K26">
        <f>VLOOKUP(CuentosContados[[#This Row],[Column1]],CuentosIndexados[],13,FALSE)</f>
        <v>0</v>
      </c>
      <c r="L26">
        <f>VLOOKUP(CuentosContados[[#This Row],[Column1]],CuentosIndexados[],14,FALSE)</f>
        <v>0</v>
      </c>
      <c r="M26" t="str">
        <f>VLOOKUP(CuentosContados[[#This Row],[Column1]],CuentosIndexados[],15,FALSE)</f>
        <v>tristeza</v>
      </c>
      <c r="N26">
        <f>VLOOKUP(CuentosContados[[#This Row],[Column1]],CuentosIndexados[],16,FALSE)</f>
        <v>0</v>
      </c>
      <c r="O26">
        <f>VLOOKUP(CuentosContados[[#This Row],[Column1]],CuentosIndexados[],17,FALSE)</f>
        <v>0</v>
      </c>
      <c r="P26">
        <f>VLOOKUP(CuentosContados[[#This Row],[Column1]],CuentosIndexados[],18,FALSE)</f>
        <v>0</v>
      </c>
      <c r="Q26">
        <f>VLOOKUP(CuentosContados[[#This Row],[Column1]],CuentosIndexados[],19,FALSE)</f>
        <v>0</v>
      </c>
      <c r="R26">
        <f>VLOOKUP(CuentosContados[[#This Row],[Column1]],CuentosIndexados[],20,FALSE)</f>
        <v>0</v>
      </c>
      <c r="S26">
        <f>VLOOKUP(CuentosContados[[#This Row],[Column1]],CuentosIndexados[],21,FALSE)</f>
        <v>0</v>
      </c>
      <c r="T26">
        <f>VLOOKUP(CuentosContados[[#This Row],[Column1]],CuentosIndexados[],22,FALSE)</f>
        <v>0</v>
      </c>
      <c r="U26">
        <f>VLOOKUP(CuentosContados[[#This Row],[Column1]],CuentosIndexados[],23,FALSE)</f>
        <v>0</v>
      </c>
      <c r="V26">
        <f>VLOOKUP(CuentosContados[[#This Row],[Column1]],CuentosIndexados[],24,FALSE)</f>
        <v>0</v>
      </c>
      <c r="W26">
        <f>VLOOKUP(CuentosContados[[#This Row],[Column1]],CuentosIndexados[],25,FALSE)</f>
        <v>0</v>
      </c>
      <c r="X26" t="str">
        <f>VLOOKUP(CuentosContados[[#This Row],[Column1]],CuentosIndexados[],26,FALSE)</f>
        <v>compasion</v>
      </c>
      <c r="Y26">
        <f>VLOOKUP(CuentosContados[[#This Row],[Column1]],CuentosIndexados[],27,FALSE)</f>
        <v>0</v>
      </c>
      <c r="Z26">
        <f>VLOOKUP(CuentosContados[[#This Row],[Column1]],CuentosIndexados[],28,FALSE)</f>
        <v>0</v>
      </c>
      <c r="AA26">
        <f>VLOOKUP(CuentosContados[[#This Row],[Column1]],CuentosIndexados[],29,FALSE)</f>
        <v>0</v>
      </c>
      <c r="AB26">
        <f>VLOOKUP(CuentosContados[[#This Row],[Column1]],CuentosIndexados[],30,FALSE)</f>
        <v>0</v>
      </c>
      <c r="AC26">
        <f>VLOOKUP(CuentosContados[[#This Row],[Column1]],CuentosIndexados[],31,FALSE)</f>
        <v>0</v>
      </c>
      <c r="AD26">
        <f>VLOOKUP(CuentosContados[[#This Row],[Column1]],CuentosIndexados[],32,FALSE)</f>
        <v>0</v>
      </c>
      <c r="AE26">
        <f>VLOOKUP(CuentosContados[[#This Row],[Column1]],CuentosIndexados[],33,FALSE)</f>
        <v>0</v>
      </c>
      <c r="AF26">
        <f>VLOOKUP(CuentosContados[[#This Row],[Column1]],CuentosIndexados[],34,FALSE)</f>
        <v>0</v>
      </c>
      <c r="AG26">
        <f>VLOOKUP(CuentosContados[[#This Row],[Column1]],CuentosIndexados[],35,FALSE)</f>
        <v>0</v>
      </c>
      <c r="AH26">
        <f>VLOOKUP(CuentosContados[[#This Row],[Column1]],CuentosIndexados[],36,FALSE)</f>
        <v>0</v>
      </c>
      <c r="AI26">
        <f>VLOOKUP(CuentosContados[[#This Row],[Column1]],CuentosIndexados[],37,FALSE)</f>
        <v>0</v>
      </c>
      <c r="AJ26" t="str">
        <f>VLOOKUP(CuentosContados[[#This Row],[Column1]],CuentosIndexados[],38,FALSE)</f>
        <v>bipolaridad</v>
      </c>
      <c r="AK26">
        <f>VLOOKUP(CuentosContados[[#This Row],[Column1]],CuentosIndexados[],39,FALSE)</f>
        <v>0</v>
      </c>
    </row>
    <row r="27" spans="1:37" x14ac:dyDescent="0.25">
      <c r="A27" t="s">
        <v>167</v>
      </c>
      <c r="B27" t="str">
        <f>VLOOKUP(CuentosContados[[#This Row],[Column1]],CuentosIndexados[],3,FALSE)</f>
        <v>amor</v>
      </c>
      <c r="C27" t="str">
        <f>VLOOKUP(CuentosContados[[#This Row],[Column1]],CuentosIndexados[],5,FALSE)</f>
        <v>depresion</v>
      </c>
      <c r="D27">
        <f>VLOOKUP(CuentosContados[[#This Row],[Column1]],CuentosIndexados[],6,FALSE)</f>
        <v>0</v>
      </c>
      <c r="E27">
        <f>VLOOKUP(CuentosContados[[#This Row],[Column1]],CuentosIndexados[],7,FALSE)</f>
        <v>0</v>
      </c>
      <c r="F27">
        <f>VLOOKUP(CuentosContados[[#This Row],[Column1]],CuentosIndexados[],8,FALSE)</f>
        <v>0</v>
      </c>
      <c r="G27">
        <f>VLOOKUP(CuentosContados[[#This Row],[Column1]],CuentosIndexados[],9,FALSE)</f>
        <v>0</v>
      </c>
      <c r="H27">
        <f>VLOOKUP(CuentosContados[[#This Row],[Column1]],CuentosIndexados[],10,FALSE)</f>
        <v>0</v>
      </c>
      <c r="I27">
        <f>VLOOKUP(CuentosContados[[#This Row],[Column1]],CuentosIndexados[],11,FALSE)</f>
        <v>0</v>
      </c>
      <c r="J27">
        <f>VLOOKUP(CuentosContados[[#This Row],[Column1]],CuentosIndexados[],12,FALSE)</f>
        <v>0</v>
      </c>
      <c r="K27">
        <f>VLOOKUP(CuentosContados[[#This Row],[Column1]],CuentosIndexados[],13,FALSE)</f>
        <v>0</v>
      </c>
      <c r="L27">
        <f>VLOOKUP(CuentosContados[[#This Row],[Column1]],CuentosIndexados[],14,FALSE)</f>
        <v>0</v>
      </c>
      <c r="M27" t="str">
        <f>VLOOKUP(CuentosContados[[#This Row],[Column1]],CuentosIndexados[],15,FALSE)</f>
        <v>tristeza</v>
      </c>
      <c r="N27">
        <f>VLOOKUP(CuentosContados[[#This Row],[Column1]],CuentosIndexados[],16,FALSE)</f>
        <v>0</v>
      </c>
      <c r="O27">
        <f>VLOOKUP(CuentosContados[[#This Row],[Column1]],CuentosIndexados[],17,FALSE)</f>
        <v>0</v>
      </c>
      <c r="P27">
        <f>VLOOKUP(CuentosContados[[#This Row],[Column1]],CuentosIndexados[],18,FALSE)</f>
        <v>0</v>
      </c>
      <c r="Q27">
        <f>VLOOKUP(CuentosContados[[#This Row],[Column1]],CuentosIndexados[],19,FALSE)</f>
        <v>0</v>
      </c>
      <c r="R27">
        <f>VLOOKUP(CuentosContados[[#This Row],[Column1]],CuentosIndexados[],20,FALSE)</f>
        <v>0</v>
      </c>
      <c r="S27">
        <f>VLOOKUP(CuentosContados[[#This Row],[Column1]],CuentosIndexados[],21,FALSE)</f>
        <v>0</v>
      </c>
      <c r="T27">
        <f>VLOOKUP(CuentosContados[[#This Row],[Column1]],CuentosIndexados[],22,FALSE)</f>
        <v>0</v>
      </c>
      <c r="U27">
        <f>VLOOKUP(CuentosContados[[#This Row],[Column1]],CuentosIndexados[],23,FALSE)</f>
        <v>0</v>
      </c>
      <c r="V27">
        <f>VLOOKUP(CuentosContados[[#This Row],[Column1]],CuentosIndexados[],24,FALSE)</f>
        <v>0</v>
      </c>
      <c r="W27">
        <f>VLOOKUP(CuentosContados[[#This Row],[Column1]],CuentosIndexados[],25,FALSE)</f>
        <v>0</v>
      </c>
      <c r="X27" t="str">
        <f>VLOOKUP(CuentosContados[[#This Row],[Column1]],CuentosIndexados[],26,FALSE)</f>
        <v>compasion</v>
      </c>
      <c r="Y27">
        <f>VLOOKUP(CuentosContados[[#This Row],[Column1]],CuentosIndexados[],27,FALSE)</f>
        <v>0</v>
      </c>
      <c r="Z27">
        <f>VLOOKUP(CuentosContados[[#This Row],[Column1]],CuentosIndexados[],28,FALSE)</f>
        <v>0</v>
      </c>
      <c r="AA27">
        <f>VLOOKUP(CuentosContados[[#This Row],[Column1]],CuentosIndexados[],29,FALSE)</f>
        <v>0</v>
      </c>
      <c r="AB27">
        <f>VLOOKUP(CuentosContados[[#This Row],[Column1]],CuentosIndexados[],30,FALSE)</f>
        <v>0</v>
      </c>
      <c r="AC27">
        <f>VLOOKUP(CuentosContados[[#This Row],[Column1]],CuentosIndexados[],31,FALSE)</f>
        <v>0</v>
      </c>
      <c r="AD27">
        <f>VLOOKUP(CuentosContados[[#This Row],[Column1]],CuentosIndexados[],32,FALSE)</f>
        <v>0</v>
      </c>
      <c r="AE27">
        <f>VLOOKUP(CuentosContados[[#This Row],[Column1]],CuentosIndexados[],33,FALSE)</f>
        <v>0</v>
      </c>
      <c r="AF27">
        <f>VLOOKUP(CuentosContados[[#This Row],[Column1]],CuentosIndexados[],34,FALSE)</f>
        <v>0</v>
      </c>
      <c r="AG27">
        <f>VLOOKUP(CuentosContados[[#This Row],[Column1]],CuentosIndexados[],35,FALSE)</f>
        <v>0</v>
      </c>
      <c r="AH27">
        <f>VLOOKUP(CuentosContados[[#This Row],[Column1]],CuentosIndexados[],36,FALSE)</f>
        <v>0</v>
      </c>
      <c r="AI27">
        <f>VLOOKUP(CuentosContados[[#This Row],[Column1]],CuentosIndexados[],37,FALSE)</f>
        <v>0</v>
      </c>
      <c r="AJ27" t="str">
        <f>VLOOKUP(CuentosContados[[#This Row],[Column1]],CuentosIndexados[],38,FALSE)</f>
        <v>bipolaridad</v>
      </c>
      <c r="AK27">
        <f>VLOOKUP(CuentosContados[[#This Row],[Column1]],CuentosIndexados[],39,FALSE)</f>
        <v>0</v>
      </c>
    </row>
    <row r="28" spans="1:37" x14ac:dyDescent="0.25">
      <c r="A28" t="s">
        <v>167</v>
      </c>
      <c r="B28" t="str">
        <f>VLOOKUP(CuentosContados[[#This Row],[Column1]],CuentosIndexados[],3,FALSE)</f>
        <v>amor</v>
      </c>
      <c r="C28" t="str">
        <f>VLOOKUP(CuentosContados[[#This Row],[Column1]],CuentosIndexados[],5,FALSE)</f>
        <v>depresion</v>
      </c>
      <c r="D28">
        <f>VLOOKUP(CuentosContados[[#This Row],[Column1]],CuentosIndexados[],6,FALSE)</f>
        <v>0</v>
      </c>
      <c r="E28">
        <f>VLOOKUP(CuentosContados[[#This Row],[Column1]],CuentosIndexados[],7,FALSE)</f>
        <v>0</v>
      </c>
      <c r="F28">
        <f>VLOOKUP(CuentosContados[[#This Row],[Column1]],CuentosIndexados[],8,FALSE)</f>
        <v>0</v>
      </c>
      <c r="G28">
        <f>VLOOKUP(CuentosContados[[#This Row],[Column1]],CuentosIndexados[],9,FALSE)</f>
        <v>0</v>
      </c>
      <c r="H28">
        <f>VLOOKUP(CuentosContados[[#This Row],[Column1]],CuentosIndexados[],10,FALSE)</f>
        <v>0</v>
      </c>
      <c r="I28">
        <f>VLOOKUP(CuentosContados[[#This Row],[Column1]],CuentosIndexados[],11,FALSE)</f>
        <v>0</v>
      </c>
      <c r="J28">
        <f>VLOOKUP(CuentosContados[[#This Row],[Column1]],CuentosIndexados[],12,FALSE)</f>
        <v>0</v>
      </c>
      <c r="K28">
        <f>VLOOKUP(CuentosContados[[#This Row],[Column1]],CuentosIndexados[],13,FALSE)</f>
        <v>0</v>
      </c>
      <c r="L28">
        <f>VLOOKUP(CuentosContados[[#This Row],[Column1]],CuentosIndexados[],14,FALSE)</f>
        <v>0</v>
      </c>
      <c r="M28" t="str">
        <f>VLOOKUP(CuentosContados[[#This Row],[Column1]],CuentosIndexados[],15,FALSE)</f>
        <v>tristeza</v>
      </c>
      <c r="N28">
        <f>VLOOKUP(CuentosContados[[#This Row],[Column1]],CuentosIndexados[],16,FALSE)</f>
        <v>0</v>
      </c>
      <c r="O28">
        <f>VLOOKUP(CuentosContados[[#This Row],[Column1]],CuentosIndexados[],17,FALSE)</f>
        <v>0</v>
      </c>
      <c r="P28">
        <f>VLOOKUP(CuentosContados[[#This Row],[Column1]],CuentosIndexados[],18,FALSE)</f>
        <v>0</v>
      </c>
      <c r="Q28">
        <f>VLOOKUP(CuentosContados[[#This Row],[Column1]],CuentosIndexados[],19,FALSE)</f>
        <v>0</v>
      </c>
      <c r="R28">
        <f>VLOOKUP(CuentosContados[[#This Row],[Column1]],CuentosIndexados[],20,FALSE)</f>
        <v>0</v>
      </c>
      <c r="S28">
        <f>VLOOKUP(CuentosContados[[#This Row],[Column1]],CuentosIndexados[],21,FALSE)</f>
        <v>0</v>
      </c>
      <c r="T28">
        <f>VLOOKUP(CuentosContados[[#This Row],[Column1]],CuentosIndexados[],22,FALSE)</f>
        <v>0</v>
      </c>
      <c r="U28">
        <f>VLOOKUP(CuentosContados[[#This Row],[Column1]],CuentosIndexados[],23,FALSE)</f>
        <v>0</v>
      </c>
      <c r="V28">
        <f>VLOOKUP(CuentosContados[[#This Row],[Column1]],CuentosIndexados[],24,FALSE)</f>
        <v>0</v>
      </c>
      <c r="W28">
        <f>VLOOKUP(CuentosContados[[#This Row],[Column1]],CuentosIndexados[],25,FALSE)</f>
        <v>0</v>
      </c>
      <c r="X28" t="str">
        <f>VLOOKUP(CuentosContados[[#This Row],[Column1]],CuentosIndexados[],26,FALSE)</f>
        <v>compasion</v>
      </c>
      <c r="Y28">
        <f>VLOOKUP(CuentosContados[[#This Row],[Column1]],CuentosIndexados[],27,FALSE)</f>
        <v>0</v>
      </c>
      <c r="Z28">
        <f>VLOOKUP(CuentosContados[[#This Row],[Column1]],CuentosIndexados[],28,FALSE)</f>
        <v>0</v>
      </c>
      <c r="AA28">
        <f>VLOOKUP(CuentosContados[[#This Row],[Column1]],CuentosIndexados[],29,FALSE)</f>
        <v>0</v>
      </c>
      <c r="AB28">
        <f>VLOOKUP(CuentosContados[[#This Row],[Column1]],CuentosIndexados[],30,FALSE)</f>
        <v>0</v>
      </c>
      <c r="AC28">
        <f>VLOOKUP(CuentosContados[[#This Row],[Column1]],CuentosIndexados[],31,FALSE)</f>
        <v>0</v>
      </c>
      <c r="AD28">
        <f>VLOOKUP(CuentosContados[[#This Row],[Column1]],CuentosIndexados[],32,FALSE)</f>
        <v>0</v>
      </c>
      <c r="AE28">
        <f>VLOOKUP(CuentosContados[[#This Row],[Column1]],CuentosIndexados[],33,FALSE)</f>
        <v>0</v>
      </c>
      <c r="AF28">
        <f>VLOOKUP(CuentosContados[[#This Row],[Column1]],CuentosIndexados[],34,FALSE)</f>
        <v>0</v>
      </c>
      <c r="AG28">
        <f>VLOOKUP(CuentosContados[[#This Row],[Column1]],CuentosIndexados[],35,FALSE)</f>
        <v>0</v>
      </c>
      <c r="AH28">
        <f>VLOOKUP(CuentosContados[[#This Row],[Column1]],CuentosIndexados[],36,FALSE)</f>
        <v>0</v>
      </c>
      <c r="AI28">
        <f>VLOOKUP(CuentosContados[[#This Row],[Column1]],CuentosIndexados[],37,FALSE)</f>
        <v>0</v>
      </c>
      <c r="AJ28" t="str">
        <f>VLOOKUP(CuentosContados[[#This Row],[Column1]],CuentosIndexados[],38,FALSE)</f>
        <v>bipolaridad</v>
      </c>
      <c r="AK28">
        <f>VLOOKUP(CuentosContados[[#This Row],[Column1]],CuentosIndexados[],39,FALSE)</f>
        <v>0</v>
      </c>
    </row>
    <row r="29" spans="1:37" x14ac:dyDescent="0.25">
      <c r="A29" t="s">
        <v>167</v>
      </c>
      <c r="B29" t="str">
        <f>VLOOKUP(CuentosContados[[#This Row],[Column1]],CuentosIndexados[],3,FALSE)</f>
        <v>amor</v>
      </c>
      <c r="C29" t="str">
        <f>VLOOKUP(CuentosContados[[#This Row],[Column1]],CuentosIndexados[],5,FALSE)</f>
        <v>depresion</v>
      </c>
      <c r="D29">
        <f>VLOOKUP(CuentosContados[[#This Row],[Column1]],CuentosIndexados[],6,FALSE)</f>
        <v>0</v>
      </c>
      <c r="E29">
        <f>VLOOKUP(CuentosContados[[#This Row],[Column1]],CuentosIndexados[],7,FALSE)</f>
        <v>0</v>
      </c>
      <c r="F29">
        <f>VLOOKUP(CuentosContados[[#This Row],[Column1]],CuentosIndexados[],8,FALSE)</f>
        <v>0</v>
      </c>
      <c r="G29">
        <f>VLOOKUP(CuentosContados[[#This Row],[Column1]],CuentosIndexados[],9,FALSE)</f>
        <v>0</v>
      </c>
      <c r="H29">
        <f>VLOOKUP(CuentosContados[[#This Row],[Column1]],CuentosIndexados[],10,FALSE)</f>
        <v>0</v>
      </c>
      <c r="I29">
        <f>VLOOKUP(CuentosContados[[#This Row],[Column1]],CuentosIndexados[],11,FALSE)</f>
        <v>0</v>
      </c>
      <c r="J29">
        <f>VLOOKUP(CuentosContados[[#This Row],[Column1]],CuentosIndexados[],12,FALSE)</f>
        <v>0</v>
      </c>
      <c r="K29">
        <f>VLOOKUP(CuentosContados[[#This Row],[Column1]],CuentosIndexados[],13,FALSE)</f>
        <v>0</v>
      </c>
      <c r="L29">
        <f>VLOOKUP(CuentosContados[[#This Row],[Column1]],CuentosIndexados[],14,FALSE)</f>
        <v>0</v>
      </c>
      <c r="M29" t="str">
        <f>VLOOKUP(CuentosContados[[#This Row],[Column1]],CuentosIndexados[],15,FALSE)</f>
        <v>tristeza</v>
      </c>
      <c r="N29">
        <f>VLOOKUP(CuentosContados[[#This Row],[Column1]],CuentosIndexados[],16,FALSE)</f>
        <v>0</v>
      </c>
      <c r="O29">
        <f>VLOOKUP(CuentosContados[[#This Row],[Column1]],CuentosIndexados[],17,FALSE)</f>
        <v>0</v>
      </c>
      <c r="P29">
        <f>VLOOKUP(CuentosContados[[#This Row],[Column1]],CuentosIndexados[],18,FALSE)</f>
        <v>0</v>
      </c>
      <c r="Q29">
        <f>VLOOKUP(CuentosContados[[#This Row],[Column1]],CuentosIndexados[],19,FALSE)</f>
        <v>0</v>
      </c>
      <c r="R29">
        <f>VLOOKUP(CuentosContados[[#This Row],[Column1]],CuentosIndexados[],20,FALSE)</f>
        <v>0</v>
      </c>
      <c r="S29">
        <f>VLOOKUP(CuentosContados[[#This Row],[Column1]],CuentosIndexados[],21,FALSE)</f>
        <v>0</v>
      </c>
      <c r="T29">
        <f>VLOOKUP(CuentosContados[[#This Row],[Column1]],CuentosIndexados[],22,FALSE)</f>
        <v>0</v>
      </c>
      <c r="U29">
        <f>VLOOKUP(CuentosContados[[#This Row],[Column1]],CuentosIndexados[],23,FALSE)</f>
        <v>0</v>
      </c>
      <c r="V29">
        <f>VLOOKUP(CuentosContados[[#This Row],[Column1]],CuentosIndexados[],24,FALSE)</f>
        <v>0</v>
      </c>
      <c r="W29">
        <f>VLOOKUP(CuentosContados[[#This Row],[Column1]],CuentosIndexados[],25,FALSE)</f>
        <v>0</v>
      </c>
      <c r="X29" t="str">
        <f>VLOOKUP(CuentosContados[[#This Row],[Column1]],CuentosIndexados[],26,FALSE)</f>
        <v>compasion</v>
      </c>
      <c r="Y29">
        <f>VLOOKUP(CuentosContados[[#This Row],[Column1]],CuentosIndexados[],27,FALSE)</f>
        <v>0</v>
      </c>
      <c r="Z29">
        <f>VLOOKUP(CuentosContados[[#This Row],[Column1]],CuentosIndexados[],28,FALSE)</f>
        <v>0</v>
      </c>
      <c r="AA29">
        <f>VLOOKUP(CuentosContados[[#This Row],[Column1]],CuentosIndexados[],29,FALSE)</f>
        <v>0</v>
      </c>
      <c r="AB29">
        <f>VLOOKUP(CuentosContados[[#This Row],[Column1]],CuentosIndexados[],30,FALSE)</f>
        <v>0</v>
      </c>
      <c r="AC29">
        <f>VLOOKUP(CuentosContados[[#This Row],[Column1]],CuentosIndexados[],31,FALSE)</f>
        <v>0</v>
      </c>
      <c r="AD29">
        <f>VLOOKUP(CuentosContados[[#This Row],[Column1]],CuentosIndexados[],32,FALSE)</f>
        <v>0</v>
      </c>
      <c r="AE29">
        <f>VLOOKUP(CuentosContados[[#This Row],[Column1]],CuentosIndexados[],33,FALSE)</f>
        <v>0</v>
      </c>
      <c r="AF29">
        <f>VLOOKUP(CuentosContados[[#This Row],[Column1]],CuentosIndexados[],34,FALSE)</f>
        <v>0</v>
      </c>
      <c r="AG29">
        <f>VLOOKUP(CuentosContados[[#This Row],[Column1]],CuentosIndexados[],35,FALSE)</f>
        <v>0</v>
      </c>
      <c r="AH29">
        <f>VLOOKUP(CuentosContados[[#This Row],[Column1]],CuentosIndexados[],36,FALSE)</f>
        <v>0</v>
      </c>
      <c r="AI29">
        <f>VLOOKUP(CuentosContados[[#This Row],[Column1]],CuentosIndexados[],37,FALSE)</f>
        <v>0</v>
      </c>
      <c r="AJ29" t="str">
        <f>VLOOKUP(CuentosContados[[#This Row],[Column1]],CuentosIndexados[],38,FALSE)</f>
        <v>bipolaridad</v>
      </c>
      <c r="AK29">
        <f>VLOOKUP(CuentosContados[[#This Row],[Column1]],CuentosIndexados[],39,FALSE)</f>
        <v>0</v>
      </c>
    </row>
    <row r="30" spans="1:37" x14ac:dyDescent="0.25">
      <c r="A30" t="s">
        <v>167</v>
      </c>
      <c r="B30" t="str">
        <f>VLOOKUP(CuentosContados[[#This Row],[Column1]],CuentosIndexados[],3,FALSE)</f>
        <v>amor</v>
      </c>
      <c r="C30" t="str">
        <f>VLOOKUP(CuentosContados[[#This Row],[Column1]],CuentosIndexados[],5,FALSE)</f>
        <v>depresion</v>
      </c>
      <c r="D30">
        <f>VLOOKUP(CuentosContados[[#This Row],[Column1]],CuentosIndexados[],6,FALSE)</f>
        <v>0</v>
      </c>
      <c r="E30">
        <f>VLOOKUP(CuentosContados[[#This Row],[Column1]],CuentosIndexados[],7,FALSE)</f>
        <v>0</v>
      </c>
      <c r="F30">
        <f>VLOOKUP(CuentosContados[[#This Row],[Column1]],CuentosIndexados[],8,FALSE)</f>
        <v>0</v>
      </c>
      <c r="G30">
        <f>VLOOKUP(CuentosContados[[#This Row],[Column1]],CuentosIndexados[],9,FALSE)</f>
        <v>0</v>
      </c>
      <c r="H30">
        <f>VLOOKUP(CuentosContados[[#This Row],[Column1]],CuentosIndexados[],10,FALSE)</f>
        <v>0</v>
      </c>
      <c r="I30">
        <f>VLOOKUP(CuentosContados[[#This Row],[Column1]],CuentosIndexados[],11,FALSE)</f>
        <v>0</v>
      </c>
      <c r="J30">
        <f>VLOOKUP(CuentosContados[[#This Row],[Column1]],CuentosIndexados[],12,FALSE)</f>
        <v>0</v>
      </c>
      <c r="K30">
        <f>VLOOKUP(CuentosContados[[#This Row],[Column1]],CuentosIndexados[],13,FALSE)</f>
        <v>0</v>
      </c>
      <c r="L30">
        <f>VLOOKUP(CuentosContados[[#This Row],[Column1]],CuentosIndexados[],14,FALSE)</f>
        <v>0</v>
      </c>
      <c r="M30" t="str">
        <f>VLOOKUP(CuentosContados[[#This Row],[Column1]],CuentosIndexados[],15,FALSE)</f>
        <v>tristeza</v>
      </c>
      <c r="N30">
        <f>VLOOKUP(CuentosContados[[#This Row],[Column1]],CuentosIndexados[],16,FALSE)</f>
        <v>0</v>
      </c>
      <c r="O30">
        <f>VLOOKUP(CuentosContados[[#This Row],[Column1]],CuentosIndexados[],17,FALSE)</f>
        <v>0</v>
      </c>
      <c r="P30">
        <f>VLOOKUP(CuentosContados[[#This Row],[Column1]],CuentosIndexados[],18,FALSE)</f>
        <v>0</v>
      </c>
      <c r="Q30">
        <f>VLOOKUP(CuentosContados[[#This Row],[Column1]],CuentosIndexados[],19,FALSE)</f>
        <v>0</v>
      </c>
      <c r="R30">
        <f>VLOOKUP(CuentosContados[[#This Row],[Column1]],CuentosIndexados[],20,FALSE)</f>
        <v>0</v>
      </c>
      <c r="S30">
        <f>VLOOKUP(CuentosContados[[#This Row],[Column1]],CuentosIndexados[],21,FALSE)</f>
        <v>0</v>
      </c>
      <c r="T30">
        <f>VLOOKUP(CuentosContados[[#This Row],[Column1]],CuentosIndexados[],22,FALSE)</f>
        <v>0</v>
      </c>
      <c r="U30">
        <f>VLOOKUP(CuentosContados[[#This Row],[Column1]],CuentosIndexados[],23,FALSE)</f>
        <v>0</v>
      </c>
      <c r="V30">
        <f>VLOOKUP(CuentosContados[[#This Row],[Column1]],CuentosIndexados[],24,FALSE)</f>
        <v>0</v>
      </c>
      <c r="W30">
        <f>VLOOKUP(CuentosContados[[#This Row],[Column1]],CuentosIndexados[],25,FALSE)</f>
        <v>0</v>
      </c>
      <c r="X30" t="str">
        <f>VLOOKUP(CuentosContados[[#This Row],[Column1]],CuentosIndexados[],26,FALSE)</f>
        <v>compasion</v>
      </c>
      <c r="Y30">
        <f>VLOOKUP(CuentosContados[[#This Row],[Column1]],CuentosIndexados[],27,FALSE)</f>
        <v>0</v>
      </c>
      <c r="Z30">
        <f>VLOOKUP(CuentosContados[[#This Row],[Column1]],CuentosIndexados[],28,FALSE)</f>
        <v>0</v>
      </c>
      <c r="AA30">
        <f>VLOOKUP(CuentosContados[[#This Row],[Column1]],CuentosIndexados[],29,FALSE)</f>
        <v>0</v>
      </c>
      <c r="AB30">
        <f>VLOOKUP(CuentosContados[[#This Row],[Column1]],CuentosIndexados[],30,FALSE)</f>
        <v>0</v>
      </c>
      <c r="AC30">
        <f>VLOOKUP(CuentosContados[[#This Row],[Column1]],CuentosIndexados[],31,FALSE)</f>
        <v>0</v>
      </c>
      <c r="AD30">
        <f>VLOOKUP(CuentosContados[[#This Row],[Column1]],CuentosIndexados[],32,FALSE)</f>
        <v>0</v>
      </c>
      <c r="AE30">
        <f>VLOOKUP(CuentosContados[[#This Row],[Column1]],CuentosIndexados[],33,FALSE)</f>
        <v>0</v>
      </c>
      <c r="AF30">
        <f>VLOOKUP(CuentosContados[[#This Row],[Column1]],CuentosIndexados[],34,FALSE)</f>
        <v>0</v>
      </c>
      <c r="AG30">
        <f>VLOOKUP(CuentosContados[[#This Row],[Column1]],CuentosIndexados[],35,FALSE)</f>
        <v>0</v>
      </c>
      <c r="AH30">
        <f>VLOOKUP(CuentosContados[[#This Row],[Column1]],CuentosIndexados[],36,FALSE)</f>
        <v>0</v>
      </c>
      <c r="AI30">
        <f>VLOOKUP(CuentosContados[[#This Row],[Column1]],CuentosIndexados[],37,FALSE)</f>
        <v>0</v>
      </c>
      <c r="AJ30" t="str">
        <f>VLOOKUP(CuentosContados[[#This Row],[Column1]],CuentosIndexados[],38,FALSE)</f>
        <v>bipolaridad</v>
      </c>
      <c r="AK30">
        <f>VLOOKUP(CuentosContados[[#This Row],[Column1]],CuentosIndexados[],39,FALSE)</f>
        <v>0</v>
      </c>
    </row>
    <row r="31" spans="1:37" x14ac:dyDescent="0.25">
      <c r="A31" t="s">
        <v>167</v>
      </c>
      <c r="B31" t="str">
        <f>VLOOKUP(CuentosContados[[#This Row],[Column1]],CuentosIndexados[],3,FALSE)</f>
        <v>amor</v>
      </c>
      <c r="C31" t="str">
        <f>VLOOKUP(CuentosContados[[#This Row],[Column1]],CuentosIndexados[],5,FALSE)</f>
        <v>depresion</v>
      </c>
      <c r="D31">
        <f>VLOOKUP(CuentosContados[[#This Row],[Column1]],CuentosIndexados[],6,FALSE)</f>
        <v>0</v>
      </c>
      <c r="E31">
        <f>VLOOKUP(CuentosContados[[#This Row],[Column1]],CuentosIndexados[],7,FALSE)</f>
        <v>0</v>
      </c>
      <c r="F31">
        <f>VLOOKUP(CuentosContados[[#This Row],[Column1]],CuentosIndexados[],8,FALSE)</f>
        <v>0</v>
      </c>
      <c r="G31">
        <f>VLOOKUP(CuentosContados[[#This Row],[Column1]],CuentosIndexados[],9,FALSE)</f>
        <v>0</v>
      </c>
      <c r="H31">
        <f>VLOOKUP(CuentosContados[[#This Row],[Column1]],CuentosIndexados[],10,FALSE)</f>
        <v>0</v>
      </c>
      <c r="I31">
        <f>VLOOKUP(CuentosContados[[#This Row],[Column1]],CuentosIndexados[],11,FALSE)</f>
        <v>0</v>
      </c>
      <c r="J31">
        <f>VLOOKUP(CuentosContados[[#This Row],[Column1]],CuentosIndexados[],12,FALSE)</f>
        <v>0</v>
      </c>
      <c r="K31">
        <f>VLOOKUP(CuentosContados[[#This Row],[Column1]],CuentosIndexados[],13,FALSE)</f>
        <v>0</v>
      </c>
      <c r="L31">
        <f>VLOOKUP(CuentosContados[[#This Row],[Column1]],CuentosIndexados[],14,FALSE)</f>
        <v>0</v>
      </c>
      <c r="M31" t="str">
        <f>VLOOKUP(CuentosContados[[#This Row],[Column1]],CuentosIndexados[],15,FALSE)</f>
        <v>tristeza</v>
      </c>
      <c r="N31">
        <f>VLOOKUP(CuentosContados[[#This Row],[Column1]],CuentosIndexados[],16,FALSE)</f>
        <v>0</v>
      </c>
      <c r="O31">
        <f>VLOOKUP(CuentosContados[[#This Row],[Column1]],CuentosIndexados[],17,FALSE)</f>
        <v>0</v>
      </c>
      <c r="P31">
        <f>VLOOKUP(CuentosContados[[#This Row],[Column1]],CuentosIndexados[],18,FALSE)</f>
        <v>0</v>
      </c>
      <c r="Q31">
        <f>VLOOKUP(CuentosContados[[#This Row],[Column1]],CuentosIndexados[],19,FALSE)</f>
        <v>0</v>
      </c>
      <c r="R31">
        <f>VLOOKUP(CuentosContados[[#This Row],[Column1]],CuentosIndexados[],20,FALSE)</f>
        <v>0</v>
      </c>
      <c r="S31">
        <f>VLOOKUP(CuentosContados[[#This Row],[Column1]],CuentosIndexados[],21,FALSE)</f>
        <v>0</v>
      </c>
      <c r="T31">
        <f>VLOOKUP(CuentosContados[[#This Row],[Column1]],CuentosIndexados[],22,FALSE)</f>
        <v>0</v>
      </c>
      <c r="U31">
        <f>VLOOKUP(CuentosContados[[#This Row],[Column1]],CuentosIndexados[],23,FALSE)</f>
        <v>0</v>
      </c>
      <c r="V31">
        <f>VLOOKUP(CuentosContados[[#This Row],[Column1]],CuentosIndexados[],24,FALSE)</f>
        <v>0</v>
      </c>
      <c r="W31">
        <f>VLOOKUP(CuentosContados[[#This Row],[Column1]],CuentosIndexados[],25,FALSE)</f>
        <v>0</v>
      </c>
      <c r="X31" t="str">
        <f>VLOOKUP(CuentosContados[[#This Row],[Column1]],CuentosIndexados[],26,FALSE)</f>
        <v>compasion</v>
      </c>
      <c r="Y31">
        <f>VLOOKUP(CuentosContados[[#This Row],[Column1]],CuentosIndexados[],27,FALSE)</f>
        <v>0</v>
      </c>
      <c r="Z31">
        <f>VLOOKUP(CuentosContados[[#This Row],[Column1]],CuentosIndexados[],28,FALSE)</f>
        <v>0</v>
      </c>
      <c r="AA31">
        <f>VLOOKUP(CuentosContados[[#This Row],[Column1]],CuentosIndexados[],29,FALSE)</f>
        <v>0</v>
      </c>
      <c r="AB31">
        <f>VLOOKUP(CuentosContados[[#This Row],[Column1]],CuentosIndexados[],30,FALSE)</f>
        <v>0</v>
      </c>
      <c r="AC31">
        <f>VLOOKUP(CuentosContados[[#This Row],[Column1]],CuentosIndexados[],31,FALSE)</f>
        <v>0</v>
      </c>
      <c r="AD31">
        <f>VLOOKUP(CuentosContados[[#This Row],[Column1]],CuentosIndexados[],32,FALSE)</f>
        <v>0</v>
      </c>
      <c r="AE31">
        <f>VLOOKUP(CuentosContados[[#This Row],[Column1]],CuentosIndexados[],33,FALSE)</f>
        <v>0</v>
      </c>
      <c r="AF31">
        <f>VLOOKUP(CuentosContados[[#This Row],[Column1]],CuentosIndexados[],34,FALSE)</f>
        <v>0</v>
      </c>
      <c r="AG31">
        <f>VLOOKUP(CuentosContados[[#This Row],[Column1]],CuentosIndexados[],35,FALSE)</f>
        <v>0</v>
      </c>
      <c r="AH31">
        <f>VLOOKUP(CuentosContados[[#This Row],[Column1]],CuentosIndexados[],36,FALSE)</f>
        <v>0</v>
      </c>
      <c r="AI31">
        <f>VLOOKUP(CuentosContados[[#This Row],[Column1]],CuentosIndexados[],37,FALSE)</f>
        <v>0</v>
      </c>
      <c r="AJ31" t="str">
        <f>VLOOKUP(CuentosContados[[#This Row],[Column1]],CuentosIndexados[],38,FALSE)</f>
        <v>bipolaridad</v>
      </c>
      <c r="AK31">
        <f>VLOOKUP(CuentosContados[[#This Row],[Column1]],CuentosIndexados[],39,FALSE)</f>
        <v>0</v>
      </c>
    </row>
    <row r="32" spans="1:37" x14ac:dyDescent="0.25">
      <c r="A32" t="s">
        <v>167</v>
      </c>
      <c r="B32" t="str">
        <f>VLOOKUP(CuentosContados[[#This Row],[Column1]],CuentosIndexados[],3,FALSE)</f>
        <v>amor</v>
      </c>
      <c r="C32" t="str">
        <f>VLOOKUP(CuentosContados[[#This Row],[Column1]],CuentosIndexados[],5,FALSE)</f>
        <v>depresion</v>
      </c>
      <c r="D32">
        <f>VLOOKUP(CuentosContados[[#This Row],[Column1]],CuentosIndexados[],6,FALSE)</f>
        <v>0</v>
      </c>
      <c r="E32">
        <f>VLOOKUP(CuentosContados[[#This Row],[Column1]],CuentosIndexados[],7,FALSE)</f>
        <v>0</v>
      </c>
      <c r="F32">
        <f>VLOOKUP(CuentosContados[[#This Row],[Column1]],CuentosIndexados[],8,FALSE)</f>
        <v>0</v>
      </c>
      <c r="G32">
        <f>VLOOKUP(CuentosContados[[#This Row],[Column1]],CuentosIndexados[],9,FALSE)</f>
        <v>0</v>
      </c>
      <c r="H32">
        <f>VLOOKUP(CuentosContados[[#This Row],[Column1]],CuentosIndexados[],10,FALSE)</f>
        <v>0</v>
      </c>
      <c r="I32">
        <f>VLOOKUP(CuentosContados[[#This Row],[Column1]],CuentosIndexados[],11,FALSE)</f>
        <v>0</v>
      </c>
      <c r="J32">
        <f>VLOOKUP(CuentosContados[[#This Row],[Column1]],CuentosIndexados[],12,FALSE)</f>
        <v>0</v>
      </c>
      <c r="K32">
        <f>VLOOKUP(CuentosContados[[#This Row],[Column1]],CuentosIndexados[],13,FALSE)</f>
        <v>0</v>
      </c>
      <c r="L32">
        <f>VLOOKUP(CuentosContados[[#This Row],[Column1]],CuentosIndexados[],14,FALSE)</f>
        <v>0</v>
      </c>
      <c r="M32" t="str">
        <f>VLOOKUP(CuentosContados[[#This Row],[Column1]],CuentosIndexados[],15,FALSE)</f>
        <v>tristeza</v>
      </c>
      <c r="N32">
        <f>VLOOKUP(CuentosContados[[#This Row],[Column1]],CuentosIndexados[],16,FALSE)</f>
        <v>0</v>
      </c>
      <c r="O32">
        <f>VLOOKUP(CuentosContados[[#This Row],[Column1]],CuentosIndexados[],17,FALSE)</f>
        <v>0</v>
      </c>
      <c r="P32">
        <f>VLOOKUP(CuentosContados[[#This Row],[Column1]],CuentosIndexados[],18,FALSE)</f>
        <v>0</v>
      </c>
      <c r="Q32">
        <f>VLOOKUP(CuentosContados[[#This Row],[Column1]],CuentosIndexados[],19,FALSE)</f>
        <v>0</v>
      </c>
      <c r="R32">
        <f>VLOOKUP(CuentosContados[[#This Row],[Column1]],CuentosIndexados[],20,FALSE)</f>
        <v>0</v>
      </c>
      <c r="S32">
        <f>VLOOKUP(CuentosContados[[#This Row],[Column1]],CuentosIndexados[],21,FALSE)</f>
        <v>0</v>
      </c>
      <c r="T32">
        <f>VLOOKUP(CuentosContados[[#This Row],[Column1]],CuentosIndexados[],22,FALSE)</f>
        <v>0</v>
      </c>
      <c r="U32">
        <f>VLOOKUP(CuentosContados[[#This Row],[Column1]],CuentosIndexados[],23,FALSE)</f>
        <v>0</v>
      </c>
      <c r="V32">
        <f>VLOOKUP(CuentosContados[[#This Row],[Column1]],CuentosIndexados[],24,FALSE)</f>
        <v>0</v>
      </c>
      <c r="W32">
        <f>VLOOKUP(CuentosContados[[#This Row],[Column1]],CuentosIndexados[],25,FALSE)</f>
        <v>0</v>
      </c>
      <c r="X32" t="str">
        <f>VLOOKUP(CuentosContados[[#This Row],[Column1]],CuentosIndexados[],26,FALSE)</f>
        <v>compasion</v>
      </c>
      <c r="Y32">
        <f>VLOOKUP(CuentosContados[[#This Row],[Column1]],CuentosIndexados[],27,FALSE)</f>
        <v>0</v>
      </c>
      <c r="Z32">
        <f>VLOOKUP(CuentosContados[[#This Row],[Column1]],CuentosIndexados[],28,FALSE)</f>
        <v>0</v>
      </c>
      <c r="AA32">
        <f>VLOOKUP(CuentosContados[[#This Row],[Column1]],CuentosIndexados[],29,FALSE)</f>
        <v>0</v>
      </c>
      <c r="AB32">
        <f>VLOOKUP(CuentosContados[[#This Row],[Column1]],CuentosIndexados[],30,FALSE)</f>
        <v>0</v>
      </c>
      <c r="AC32">
        <f>VLOOKUP(CuentosContados[[#This Row],[Column1]],CuentosIndexados[],31,FALSE)</f>
        <v>0</v>
      </c>
      <c r="AD32">
        <f>VLOOKUP(CuentosContados[[#This Row],[Column1]],CuentosIndexados[],32,FALSE)</f>
        <v>0</v>
      </c>
      <c r="AE32">
        <f>VLOOKUP(CuentosContados[[#This Row],[Column1]],CuentosIndexados[],33,FALSE)</f>
        <v>0</v>
      </c>
      <c r="AF32">
        <f>VLOOKUP(CuentosContados[[#This Row],[Column1]],CuentosIndexados[],34,FALSE)</f>
        <v>0</v>
      </c>
      <c r="AG32">
        <f>VLOOKUP(CuentosContados[[#This Row],[Column1]],CuentosIndexados[],35,FALSE)</f>
        <v>0</v>
      </c>
      <c r="AH32">
        <f>VLOOKUP(CuentosContados[[#This Row],[Column1]],CuentosIndexados[],36,FALSE)</f>
        <v>0</v>
      </c>
      <c r="AI32">
        <f>VLOOKUP(CuentosContados[[#This Row],[Column1]],CuentosIndexados[],37,FALSE)</f>
        <v>0</v>
      </c>
      <c r="AJ32" t="str">
        <f>VLOOKUP(CuentosContados[[#This Row],[Column1]],CuentosIndexados[],38,FALSE)</f>
        <v>bipolaridad</v>
      </c>
      <c r="AK32">
        <f>VLOOKUP(CuentosContados[[#This Row],[Column1]],CuentosIndexados[],39,FALSE)</f>
        <v>0</v>
      </c>
    </row>
    <row r="33" spans="1:37" x14ac:dyDescent="0.25">
      <c r="A33" t="s">
        <v>167</v>
      </c>
      <c r="B33" t="str">
        <f>VLOOKUP(CuentosContados[[#This Row],[Column1]],CuentosIndexados[],3,FALSE)</f>
        <v>amor</v>
      </c>
      <c r="C33" t="str">
        <f>VLOOKUP(CuentosContados[[#This Row],[Column1]],CuentosIndexados[],5,FALSE)</f>
        <v>depresion</v>
      </c>
      <c r="D33">
        <f>VLOOKUP(CuentosContados[[#This Row],[Column1]],CuentosIndexados[],6,FALSE)</f>
        <v>0</v>
      </c>
      <c r="E33">
        <f>VLOOKUP(CuentosContados[[#This Row],[Column1]],CuentosIndexados[],7,FALSE)</f>
        <v>0</v>
      </c>
      <c r="F33">
        <f>VLOOKUP(CuentosContados[[#This Row],[Column1]],CuentosIndexados[],8,FALSE)</f>
        <v>0</v>
      </c>
      <c r="G33">
        <f>VLOOKUP(CuentosContados[[#This Row],[Column1]],CuentosIndexados[],9,FALSE)</f>
        <v>0</v>
      </c>
      <c r="H33">
        <f>VLOOKUP(CuentosContados[[#This Row],[Column1]],CuentosIndexados[],10,FALSE)</f>
        <v>0</v>
      </c>
      <c r="I33">
        <f>VLOOKUP(CuentosContados[[#This Row],[Column1]],CuentosIndexados[],11,FALSE)</f>
        <v>0</v>
      </c>
      <c r="J33">
        <f>VLOOKUP(CuentosContados[[#This Row],[Column1]],CuentosIndexados[],12,FALSE)</f>
        <v>0</v>
      </c>
      <c r="K33">
        <f>VLOOKUP(CuentosContados[[#This Row],[Column1]],CuentosIndexados[],13,FALSE)</f>
        <v>0</v>
      </c>
      <c r="L33">
        <f>VLOOKUP(CuentosContados[[#This Row],[Column1]],CuentosIndexados[],14,FALSE)</f>
        <v>0</v>
      </c>
      <c r="M33" t="str">
        <f>VLOOKUP(CuentosContados[[#This Row],[Column1]],CuentosIndexados[],15,FALSE)</f>
        <v>tristeza</v>
      </c>
      <c r="N33">
        <f>VLOOKUP(CuentosContados[[#This Row],[Column1]],CuentosIndexados[],16,FALSE)</f>
        <v>0</v>
      </c>
      <c r="O33">
        <f>VLOOKUP(CuentosContados[[#This Row],[Column1]],CuentosIndexados[],17,FALSE)</f>
        <v>0</v>
      </c>
      <c r="P33">
        <f>VLOOKUP(CuentosContados[[#This Row],[Column1]],CuentosIndexados[],18,FALSE)</f>
        <v>0</v>
      </c>
      <c r="Q33">
        <f>VLOOKUP(CuentosContados[[#This Row],[Column1]],CuentosIndexados[],19,FALSE)</f>
        <v>0</v>
      </c>
      <c r="R33">
        <f>VLOOKUP(CuentosContados[[#This Row],[Column1]],CuentosIndexados[],20,FALSE)</f>
        <v>0</v>
      </c>
      <c r="S33">
        <f>VLOOKUP(CuentosContados[[#This Row],[Column1]],CuentosIndexados[],21,FALSE)</f>
        <v>0</v>
      </c>
      <c r="T33">
        <f>VLOOKUP(CuentosContados[[#This Row],[Column1]],CuentosIndexados[],22,FALSE)</f>
        <v>0</v>
      </c>
      <c r="U33">
        <f>VLOOKUP(CuentosContados[[#This Row],[Column1]],CuentosIndexados[],23,FALSE)</f>
        <v>0</v>
      </c>
      <c r="V33">
        <f>VLOOKUP(CuentosContados[[#This Row],[Column1]],CuentosIndexados[],24,FALSE)</f>
        <v>0</v>
      </c>
      <c r="W33">
        <f>VLOOKUP(CuentosContados[[#This Row],[Column1]],CuentosIndexados[],25,FALSE)</f>
        <v>0</v>
      </c>
      <c r="X33" t="str">
        <f>VLOOKUP(CuentosContados[[#This Row],[Column1]],CuentosIndexados[],26,FALSE)</f>
        <v>compasion</v>
      </c>
      <c r="Y33">
        <f>VLOOKUP(CuentosContados[[#This Row],[Column1]],CuentosIndexados[],27,FALSE)</f>
        <v>0</v>
      </c>
      <c r="Z33">
        <f>VLOOKUP(CuentosContados[[#This Row],[Column1]],CuentosIndexados[],28,FALSE)</f>
        <v>0</v>
      </c>
      <c r="AA33">
        <f>VLOOKUP(CuentosContados[[#This Row],[Column1]],CuentosIndexados[],29,FALSE)</f>
        <v>0</v>
      </c>
      <c r="AB33">
        <f>VLOOKUP(CuentosContados[[#This Row],[Column1]],CuentosIndexados[],30,FALSE)</f>
        <v>0</v>
      </c>
      <c r="AC33">
        <f>VLOOKUP(CuentosContados[[#This Row],[Column1]],CuentosIndexados[],31,FALSE)</f>
        <v>0</v>
      </c>
      <c r="AD33">
        <f>VLOOKUP(CuentosContados[[#This Row],[Column1]],CuentosIndexados[],32,FALSE)</f>
        <v>0</v>
      </c>
      <c r="AE33">
        <f>VLOOKUP(CuentosContados[[#This Row],[Column1]],CuentosIndexados[],33,FALSE)</f>
        <v>0</v>
      </c>
      <c r="AF33">
        <f>VLOOKUP(CuentosContados[[#This Row],[Column1]],CuentosIndexados[],34,FALSE)</f>
        <v>0</v>
      </c>
      <c r="AG33">
        <f>VLOOKUP(CuentosContados[[#This Row],[Column1]],CuentosIndexados[],35,FALSE)</f>
        <v>0</v>
      </c>
      <c r="AH33">
        <f>VLOOKUP(CuentosContados[[#This Row],[Column1]],CuentosIndexados[],36,FALSE)</f>
        <v>0</v>
      </c>
      <c r="AI33">
        <f>VLOOKUP(CuentosContados[[#This Row],[Column1]],CuentosIndexados[],37,FALSE)</f>
        <v>0</v>
      </c>
      <c r="AJ33" t="str">
        <f>VLOOKUP(CuentosContados[[#This Row],[Column1]],CuentosIndexados[],38,FALSE)</f>
        <v>bipolaridad</v>
      </c>
      <c r="AK33">
        <f>VLOOKUP(CuentosContados[[#This Row],[Column1]],CuentosIndexados[],39,FALSE)</f>
        <v>0</v>
      </c>
    </row>
    <row r="34" spans="1:37" x14ac:dyDescent="0.25">
      <c r="A34" t="s">
        <v>167</v>
      </c>
      <c r="B34" t="str">
        <f>VLOOKUP(CuentosContados[[#This Row],[Column1]],CuentosIndexados[],3,FALSE)</f>
        <v>amor</v>
      </c>
      <c r="C34" t="str">
        <f>VLOOKUP(CuentosContados[[#This Row],[Column1]],CuentosIndexados[],5,FALSE)</f>
        <v>depresion</v>
      </c>
      <c r="D34">
        <f>VLOOKUP(CuentosContados[[#This Row],[Column1]],CuentosIndexados[],6,FALSE)</f>
        <v>0</v>
      </c>
      <c r="E34">
        <f>VLOOKUP(CuentosContados[[#This Row],[Column1]],CuentosIndexados[],7,FALSE)</f>
        <v>0</v>
      </c>
      <c r="F34">
        <f>VLOOKUP(CuentosContados[[#This Row],[Column1]],CuentosIndexados[],8,FALSE)</f>
        <v>0</v>
      </c>
      <c r="G34">
        <f>VLOOKUP(CuentosContados[[#This Row],[Column1]],CuentosIndexados[],9,FALSE)</f>
        <v>0</v>
      </c>
      <c r="H34">
        <f>VLOOKUP(CuentosContados[[#This Row],[Column1]],CuentosIndexados[],10,FALSE)</f>
        <v>0</v>
      </c>
      <c r="I34">
        <f>VLOOKUP(CuentosContados[[#This Row],[Column1]],CuentosIndexados[],11,FALSE)</f>
        <v>0</v>
      </c>
      <c r="J34">
        <f>VLOOKUP(CuentosContados[[#This Row],[Column1]],CuentosIndexados[],12,FALSE)</f>
        <v>0</v>
      </c>
      <c r="K34">
        <f>VLOOKUP(CuentosContados[[#This Row],[Column1]],CuentosIndexados[],13,FALSE)</f>
        <v>0</v>
      </c>
      <c r="L34">
        <f>VLOOKUP(CuentosContados[[#This Row],[Column1]],CuentosIndexados[],14,FALSE)</f>
        <v>0</v>
      </c>
      <c r="M34" t="str">
        <f>VLOOKUP(CuentosContados[[#This Row],[Column1]],CuentosIndexados[],15,FALSE)</f>
        <v>tristeza</v>
      </c>
      <c r="N34">
        <f>VLOOKUP(CuentosContados[[#This Row],[Column1]],CuentosIndexados[],16,FALSE)</f>
        <v>0</v>
      </c>
      <c r="O34">
        <f>VLOOKUP(CuentosContados[[#This Row],[Column1]],CuentosIndexados[],17,FALSE)</f>
        <v>0</v>
      </c>
      <c r="P34">
        <f>VLOOKUP(CuentosContados[[#This Row],[Column1]],CuentosIndexados[],18,FALSE)</f>
        <v>0</v>
      </c>
      <c r="Q34">
        <f>VLOOKUP(CuentosContados[[#This Row],[Column1]],CuentosIndexados[],19,FALSE)</f>
        <v>0</v>
      </c>
      <c r="R34">
        <f>VLOOKUP(CuentosContados[[#This Row],[Column1]],CuentosIndexados[],20,FALSE)</f>
        <v>0</v>
      </c>
      <c r="S34">
        <f>VLOOKUP(CuentosContados[[#This Row],[Column1]],CuentosIndexados[],21,FALSE)</f>
        <v>0</v>
      </c>
      <c r="T34">
        <f>VLOOKUP(CuentosContados[[#This Row],[Column1]],CuentosIndexados[],22,FALSE)</f>
        <v>0</v>
      </c>
      <c r="U34">
        <f>VLOOKUP(CuentosContados[[#This Row],[Column1]],CuentosIndexados[],23,FALSE)</f>
        <v>0</v>
      </c>
      <c r="V34">
        <f>VLOOKUP(CuentosContados[[#This Row],[Column1]],CuentosIndexados[],24,FALSE)</f>
        <v>0</v>
      </c>
      <c r="W34">
        <f>VLOOKUP(CuentosContados[[#This Row],[Column1]],CuentosIndexados[],25,FALSE)</f>
        <v>0</v>
      </c>
      <c r="X34" t="str">
        <f>VLOOKUP(CuentosContados[[#This Row],[Column1]],CuentosIndexados[],26,FALSE)</f>
        <v>compasion</v>
      </c>
      <c r="Y34">
        <f>VLOOKUP(CuentosContados[[#This Row],[Column1]],CuentosIndexados[],27,FALSE)</f>
        <v>0</v>
      </c>
      <c r="Z34">
        <f>VLOOKUP(CuentosContados[[#This Row],[Column1]],CuentosIndexados[],28,FALSE)</f>
        <v>0</v>
      </c>
      <c r="AA34">
        <f>VLOOKUP(CuentosContados[[#This Row],[Column1]],CuentosIndexados[],29,FALSE)</f>
        <v>0</v>
      </c>
      <c r="AB34">
        <f>VLOOKUP(CuentosContados[[#This Row],[Column1]],CuentosIndexados[],30,FALSE)</f>
        <v>0</v>
      </c>
      <c r="AC34">
        <f>VLOOKUP(CuentosContados[[#This Row],[Column1]],CuentosIndexados[],31,FALSE)</f>
        <v>0</v>
      </c>
      <c r="AD34">
        <f>VLOOKUP(CuentosContados[[#This Row],[Column1]],CuentosIndexados[],32,FALSE)</f>
        <v>0</v>
      </c>
      <c r="AE34">
        <f>VLOOKUP(CuentosContados[[#This Row],[Column1]],CuentosIndexados[],33,FALSE)</f>
        <v>0</v>
      </c>
      <c r="AF34">
        <f>VLOOKUP(CuentosContados[[#This Row],[Column1]],CuentosIndexados[],34,FALSE)</f>
        <v>0</v>
      </c>
      <c r="AG34">
        <f>VLOOKUP(CuentosContados[[#This Row],[Column1]],CuentosIndexados[],35,FALSE)</f>
        <v>0</v>
      </c>
      <c r="AH34">
        <f>VLOOKUP(CuentosContados[[#This Row],[Column1]],CuentosIndexados[],36,FALSE)</f>
        <v>0</v>
      </c>
      <c r="AI34">
        <f>VLOOKUP(CuentosContados[[#This Row],[Column1]],CuentosIndexados[],37,FALSE)</f>
        <v>0</v>
      </c>
      <c r="AJ34" t="str">
        <f>VLOOKUP(CuentosContados[[#This Row],[Column1]],CuentosIndexados[],38,FALSE)</f>
        <v>bipolaridad</v>
      </c>
      <c r="AK34">
        <f>VLOOKUP(CuentosContados[[#This Row],[Column1]],CuentosIndexados[],39,FALSE)</f>
        <v>0</v>
      </c>
    </row>
    <row r="35" spans="1:37" x14ac:dyDescent="0.25">
      <c r="A35" t="s">
        <v>167</v>
      </c>
      <c r="B35" t="str">
        <f>VLOOKUP(CuentosContados[[#This Row],[Column1]],CuentosIndexados[],3,FALSE)</f>
        <v>amor</v>
      </c>
      <c r="C35" t="str">
        <f>VLOOKUP(CuentosContados[[#This Row],[Column1]],CuentosIndexados[],5,FALSE)</f>
        <v>depresion</v>
      </c>
      <c r="D35">
        <f>VLOOKUP(CuentosContados[[#This Row],[Column1]],CuentosIndexados[],6,FALSE)</f>
        <v>0</v>
      </c>
      <c r="E35">
        <f>VLOOKUP(CuentosContados[[#This Row],[Column1]],CuentosIndexados[],7,FALSE)</f>
        <v>0</v>
      </c>
      <c r="F35">
        <f>VLOOKUP(CuentosContados[[#This Row],[Column1]],CuentosIndexados[],8,FALSE)</f>
        <v>0</v>
      </c>
      <c r="G35">
        <f>VLOOKUP(CuentosContados[[#This Row],[Column1]],CuentosIndexados[],9,FALSE)</f>
        <v>0</v>
      </c>
      <c r="H35">
        <f>VLOOKUP(CuentosContados[[#This Row],[Column1]],CuentosIndexados[],10,FALSE)</f>
        <v>0</v>
      </c>
      <c r="I35">
        <f>VLOOKUP(CuentosContados[[#This Row],[Column1]],CuentosIndexados[],11,FALSE)</f>
        <v>0</v>
      </c>
      <c r="J35">
        <f>VLOOKUP(CuentosContados[[#This Row],[Column1]],CuentosIndexados[],12,FALSE)</f>
        <v>0</v>
      </c>
      <c r="K35">
        <f>VLOOKUP(CuentosContados[[#This Row],[Column1]],CuentosIndexados[],13,FALSE)</f>
        <v>0</v>
      </c>
      <c r="L35">
        <f>VLOOKUP(CuentosContados[[#This Row],[Column1]],CuentosIndexados[],14,FALSE)</f>
        <v>0</v>
      </c>
      <c r="M35" t="str">
        <f>VLOOKUP(CuentosContados[[#This Row],[Column1]],CuentosIndexados[],15,FALSE)</f>
        <v>tristeza</v>
      </c>
      <c r="N35">
        <f>VLOOKUP(CuentosContados[[#This Row],[Column1]],CuentosIndexados[],16,FALSE)</f>
        <v>0</v>
      </c>
      <c r="O35">
        <f>VLOOKUP(CuentosContados[[#This Row],[Column1]],CuentosIndexados[],17,FALSE)</f>
        <v>0</v>
      </c>
      <c r="P35">
        <f>VLOOKUP(CuentosContados[[#This Row],[Column1]],CuentosIndexados[],18,FALSE)</f>
        <v>0</v>
      </c>
      <c r="Q35">
        <f>VLOOKUP(CuentosContados[[#This Row],[Column1]],CuentosIndexados[],19,FALSE)</f>
        <v>0</v>
      </c>
      <c r="R35">
        <f>VLOOKUP(CuentosContados[[#This Row],[Column1]],CuentosIndexados[],20,FALSE)</f>
        <v>0</v>
      </c>
      <c r="S35">
        <f>VLOOKUP(CuentosContados[[#This Row],[Column1]],CuentosIndexados[],21,FALSE)</f>
        <v>0</v>
      </c>
      <c r="T35">
        <f>VLOOKUP(CuentosContados[[#This Row],[Column1]],CuentosIndexados[],22,FALSE)</f>
        <v>0</v>
      </c>
      <c r="U35">
        <f>VLOOKUP(CuentosContados[[#This Row],[Column1]],CuentosIndexados[],23,FALSE)</f>
        <v>0</v>
      </c>
      <c r="V35">
        <f>VLOOKUP(CuentosContados[[#This Row],[Column1]],CuentosIndexados[],24,FALSE)</f>
        <v>0</v>
      </c>
      <c r="W35">
        <f>VLOOKUP(CuentosContados[[#This Row],[Column1]],CuentosIndexados[],25,FALSE)</f>
        <v>0</v>
      </c>
      <c r="X35" t="str">
        <f>VLOOKUP(CuentosContados[[#This Row],[Column1]],CuentosIndexados[],26,FALSE)</f>
        <v>compasion</v>
      </c>
      <c r="Y35">
        <f>VLOOKUP(CuentosContados[[#This Row],[Column1]],CuentosIndexados[],27,FALSE)</f>
        <v>0</v>
      </c>
      <c r="Z35">
        <f>VLOOKUP(CuentosContados[[#This Row],[Column1]],CuentosIndexados[],28,FALSE)</f>
        <v>0</v>
      </c>
      <c r="AA35">
        <f>VLOOKUP(CuentosContados[[#This Row],[Column1]],CuentosIndexados[],29,FALSE)</f>
        <v>0</v>
      </c>
      <c r="AB35">
        <f>VLOOKUP(CuentosContados[[#This Row],[Column1]],CuentosIndexados[],30,FALSE)</f>
        <v>0</v>
      </c>
      <c r="AC35">
        <f>VLOOKUP(CuentosContados[[#This Row],[Column1]],CuentosIndexados[],31,FALSE)</f>
        <v>0</v>
      </c>
      <c r="AD35">
        <f>VLOOKUP(CuentosContados[[#This Row],[Column1]],CuentosIndexados[],32,FALSE)</f>
        <v>0</v>
      </c>
      <c r="AE35">
        <f>VLOOKUP(CuentosContados[[#This Row],[Column1]],CuentosIndexados[],33,FALSE)</f>
        <v>0</v>
      </c>
      <c r="AF35">
        <f>VLOOKUP(CuentosContados[[#This Row],[Column1]],CuentosIndexados[],34,FALSE)</f>
        <v>0</v>
      </c>
      <c r="AG35">
        <f>VLOOKUP(CuentosContados[[#This Row],[Column1]],CuentosIndexados[],35,FALSE)</f>
        <v>0</v>
      </c>
      <c r="AH35">
        <f>VLOOKUP(CuentosContados[[#This Row],[Column1]],CuentosIndexados[],36,FALSE)</f>
        <v>0</v>
      </c>
      <c r="AI35">
        <f>VLOOKUP(CuentosContados[[#This Row],[Column1]],CuentosIndexados[],37,FALSE)</f>
        <v>0</v>
      </c>
      <c r="AJ35" t="str">
        <f>VLOOKUP(CuentosContados[[#This Row],[Column1]],CuentosIndexados[],38,FALSE)</f>
        <v>bipolaridad</v>
      </c>
      <c r="AK35">
        <f>VLOOKUP(CuentosContados[[#This Row],[Column1]],CuentosIndexados[],39,FALSE)</f>
        <v>0</v>
      </c>
    </row>
    <row r="36" spans="1:37" x14ac:dyDescent="0.25">
      <c r="A36" t="s">
        <v>167</v>
      </c>
      <c r="B36" t="str">
        <f>VLOOKUP(CuentosContados[[#This Row],[Column1]],CuentosIndexados[],3,FALSE)</f>
        <v>amor</v>
      </c>
      <c r="C36" t="str">
        <f>VLOOKUP(CuentosContados[[#This Row],[Column1]],CuentosIndexados[],5,FALSE)</f>
        <v>depresion</v>
      </c>
      <c r="D36">
        <f>VLOOKUP(CuentosContados[[#This Row],[Column1]],CuentosIndexados[],6,FALSE)</f>
        <v>0</v>
      </c>
      <c r="E36">
        <f>VLOOKUP(CuentosContados[[#This Row],[Column1]],CuentosIndexados[],7,FALSE)</f>
        <v>0</v>
      </c>
      <c r="F36">
        <f>VLOOKUP(CuentosContados[[#This Row],[Column1]],CuentosIndexados[],8,FALSE)</f>
        <v>0</v>
      </c>
      <c r="G36">
        <f>VLOOKUP(CuentosContados[[#This Row],[Column1]],CuentosIndexados[],9,FALSE)</f>
        <v>0</v>
      </c>
      <c r="H36">
        <f>VLOOKUP(CuentosContados[[#This Row],[Column1]],CuentosIndexados[],10,FALSE)</f>
        <v>0</v>
      </c>
      <c r="I36">
        <f>VLOOKUP(CuentosContados[[#This Row],[Column1]],CuentosIndexados[],11,FALSE)</f>
        <v>0</v>
      </c>
      <c r="J36">
        <f>VLOOKUP(CuentosContados[[#This Row],[Column1]],CuentosIndexados[],12,FALSE)</f>
        <v>0</v>
      </c>
      <c r="K36">
        <f>VLOOKUP(CuentosContados[[#This Row],[Column1]],CuentosIndexados[],13,FALSE)</f>
        <v>0</v>
      </c>
      <c r="L36">
        <f>VLOOKUP(CuentosContados[[#This Row],[Column1]],CuentosIndexados[],14,FALSE)</f>
        <v>0</v>
      </c>
      <c r="M36" t="str">
        <f>VLOOKUP(CuentosContados[[#This Row],[Column1]],CuentosIndexados[],15,FALSE)</f>
        <v>tristeza</v>
      </c>
      <c r="N36">
        <f>VLOOKUP(CuentosContados[[#This Row],[Column1]],CuentosIndexados[],16,FALSE)</f>
        <v>0</v>
      </c>
      <c r="O36">
        <f>VLOOKUP(CuentosContados[[#This Row],[Column1]],CuentosIndexados[],17,FALSE)</f>
        <v>0</v>
      </c>
      <c r="P36">
        <f>VLOOKUP(CuentosContados[[#This Row],[Column1]],CuentosIndexados[],18,FALSE)</f>
        <v>0</v>
      </c>
      <c r="Q36">
        <f>VLOOKUP(CuentosContados[[#This Row],[Column1]],CuentosIndexados[],19,FALSE)</f>
        <v>0</v>
      </c>
      <c r="R36">
        <f>VLOOKUP(CuentosContados[[#This Row],[Column1]],CuentosIndexados[],20,FALSE)</f>
        <v>0</v>
      </c>
      <c r="S36">
        <f>VLOOKUP(CuentosContados[[#This Row],[Column1]],CuentosIndexados[],21,FALSE)</f>
        <v>0</v>
      </c>
      <c r="T36">
        <f>VLOOKUP(CuentosContados[[#This Row],[Column1]],CuentosIndexados[],22,FALSE)</f>
        <v>0</v>
      </c>
      <c r="U36">
        <f>VLOOKUP(CuentosContados[[#This Row],[Column1]],CuentosIndexados[],23,FALSE)</f>
        <v>0</v>
      </c>
      <c r="V36">
        <f>VLOOKUP(CuentosContados[[#This Row],[Column1]],CuentosIndexados[],24,FALSE)</f>
        <v>0</v>
      </c>
      <c r="W36">
        <f>VLOOKUP(CuentosContados[[#This Row],[Column1]],CuentosIndexados[],25,FALSE)</f>
        <v>0</v>
      </c>
      <c r="X36" t="str">
        <f>VLOOKUP(CuentosContados[[#This Row],[Column1]],CuentosIndexados[],26,FALSE)</f>
        <v>compasion</v>
      </c>
      <c r="Y36">
        <f>VLOOKUP(CuentosContados[[#This Row],[Column1]],CuentosIndexados[],27,FALSE)</f>
        <v>0</v>
      </c>
      <c r="Z36">
        <f>VLOOKUP(CuentosContados[[#This Row],[Column1]],CuentosIndexados[],28,FALSE)</f>
        <v>0</v>
      </c>
      <c r="AA36">
        <f>VLOOKUP(CuentosContados[[#This Row],[Column1]],CuentosIndexados[],29,FALSE)</f>
        <v>0</v>
      </c>
      <c r="AB36">
        <f>VLOOKUP(CuentosContados[[#This Row],[Column1]],CuentosIndexados[],30,FALSE)</f>
        <v>0</v>
      </c>
      <c r="AC36">
        <f>VLOOKUP(CuentosContados[[#This Row],[Column1]],CuentosIndexados[],31,FALSE)</f>
        <v>0</v>
      </c>
      <c r="AD36">
        <f>VLOOKUP(CuentosContados[[#This Row],[Column1]],CuentosIndexados[],32,FALSE)</f>
        <v>0</v>
      </c>
      <c r="AE36">
        <f>VLOOKUP(CuentosContados[[#This Row],[Column1]],CuentosIndexados[],33,FALSE)</f>
        <v>0</v>
      </c>
      <c r="AF36">
        <f>VLOOKUP(CuentosContados[[#This Row],[Column1]],CuentosIndexados[],34,FALSE)</f>
        <v>0</v>
      </c>
      <c r="AG36">
        <f>VLOOKUP(CuentosContados[[#This Row],[Column1]],CuentosIndexados[],35,FALSE)</f>
        <v>0</v>
      </c>
      <c r="AH36">
        <f>VLOOKUP(CuentosContados[[#This Row],[Column1]],CuentosIndexados[],36,FALSE)</f>
        <v>0</v>
      </c>
      <c r="AI36">
        <f>VLOOKUP(CuentosContados[[#This Row],[Column1]],CuentosIndexados[],37,FALSE)</f>
        <v>0</v>
      </c>
      <c r="AJ36" t="str">
        <f>VLOOKUP(CuentosContados[[#This Row],[Column1]],CuentosIndexados[],38,FALSE)</f>
        <v>bipolaridad</v>
      </c>
      <c r="AK36">
        <f>VLOOKUP(CuentosContados[[#This Row],[Column1]],CuentosIndexados[],39,FALSE)</f>
        <v>0</v>
      </c>
    </row>
    <row r="37" spans="1:37" x14ac:dyDescent="0.25">
      <c r="A37" t="s">
        <v>167</v>
      </c>
      <c r="B37" t="str">
        <f>VLOOKUP(CuentosContados[[#This Row],[Column1]],CuentosIndexados[],3,FALSE)</f>
        <v>amor</v>
      </c>
      <c r="C37" t="str">
        <f>VLOOKUP(CuentosContados[[#This Row],[Column1]],CuentosIndexados[],5,FALSE)</f>
        <v>depresion</v>
      </c>
      <c r="D37">
        <f>VLOOKUP(CuentosContados[[#This Row],[Column1]],CuentosIndexados[],6,FALSE)</f>
        <v>0</v>
      </c>
      <c r="E37">
        <f>VLOOKUP(CuentosContados[[#This Row],[Column1]],CuentosIndexados[],7,FALSE)</f>
        <v>0</v>
      </c>
      <c r="F37">
        <f>VLOOKUP(CuentosContados[[#This Row],[Column1]],CuentosIndexados[],8,FALSE)</f>
        <v>0</v>
      </c>
      <c r="G37">
        <f>VLOOKUP(CuentosContados[[#This Row],[Column1]],CuentosIndexados[],9,FALSE)</f>
        <v>0</v>
      </c>
      <c r="H37">
        <f>VLOOKUP(CuentosContados[[#This Row],[Column1]],CuentosIndexados[],10,FALSE)</f>
        <v>0</v>
      </c>
      <c r="I37">
        <f>VLOOKUP(CuentosContados[[#This Row],[Column1]],CuentosIndexados[],11,FALSE)</f>
        <v>0</v>
      </c>
      <c r="J37">
        <f>VLOOKUP(CuentosContados[[#This Row],[Column1]],CuentosIndexados[],12,FALSE)</f>
        <v>0</v>
      </c>
      <c r="K37">
        <f>VLOOKUP(CuentosContados[[#This Row],[Column1]],CuentosIndexados[],13,FALSE)</f>
        <v>0</v>
      </c>
      <c r="L37">
        <f>VLOOKUP(CuentosContados[[#This Row],[Column1]],CuentosIndexados[],14,FALSE)</f>
        <v>0</v>
      </c>
      <c r="M37" t="str">
        <f>VLOOKUP(CuentosContados[[#This Row],[Column1]],CuentosIndexados[],15,FALSE)</f>
        <v>tristeza</v>
      </c>
      <c r="N37">
        <f>VLOOKUP(CuentosContados[[#This Row],[Column1]],CuentosIndexados[],16,FALSE)</f>
        <v>0</v>
      </c>
      <c r="O37">
        <f>VLOOKUP(CuentosContados[[#This Row],[Column1]],CuentosIndexados[],17,FALSE)</f>
        <v>0</v>
      </c>
      <c r="P37">
        <f>VLOOKUP(CuentosContados[[#This Row],[Column1]],CuentosIndexados[],18,FALSE)</f>
        <v>0</v>
      </c>
      <c r="Q37">
        <f>VLOOKUP(CuentosContados[[#This Row],[Column1]],CuentosIndexados[],19,FALSE)</f>
        <v>0</v>
      </c>
      <c r="R37">
        <f>VLOOKUP(CuentosContados[[#This Row],[Column1]],CuentosIndexados[],20,FALSE)</f>
        <v>0</v>
      </c>
      <c r="S37">
        <f>VLOOKUP(CuentosContados[[#This Row],[Column1]],CuentosIndexados[],21,FALSE)</f>
        <v>0</v>
      </c>
      <c r="T37">
        <f>VLOOKUP(CuentosContados[[#This Row],[Column1]],CuentosIndexados[],22,FALSE)</f>
        <v>0</v>
      </c>
      <c r="U37">
        <f>VLOOKUP(CuentosContados[[#This Row],[Column1]],CuentosIndexados[],23,FALSE)</f>
        <v>0</v>
      </c>
      <c r="V37">
        <f>VLOOKUP(CuentosContados[[#This Row],[Column1]],CuentosIndexados[],24,FALSE)</f>
        <v>0</v>
      </c>
      <c r="W37">
        <f>VLOOKUP(CuentosContados[[#This Row],[Column1]],CuentosIndexados[],25,FALSE)</f>
        <v>0</v>
      </c>
      <c r="X37" t="str">
        <f>VLOOKUP(CuentosContados[[#This Row],[Column1]],CuentosIndexados[],26,FALSE)</f>
        <v>compasion</v>
      </c>
      <c r="Y37">
        <f>VLOOKUP(CuentosContados[[#This Row],[Column1]],CuentosIndexados[],27,FALSE)</f>
        <v>0</v>
      </c>
      <c r="Z37">
        <f>VLOOKUP(CuentosContados[[#This Row],[Column1]],CuentosIndexados[],28,FALSE)</f>
        <v>0</v>
      </c>
      <c r="AA37">
        <f>VLOOKUP(CuentosContados[[#This Row],[Column1]],CuentosIndexados[],29,FALSE)</f>
        <v>0</v>
      </c>
      <c r="AB37">
        <f>VLOOKUP(CuentosContados[[#This Row],[Column1]],CuentosIndexados[],30,FALSE)</f>
        <v>0</v>
      </c>
      <c r="AC37">
        <f>VLOOKUP(CuentosContados[[#This Row],[Column1]],CuentosIndexados[],31,FALSE)</f>
        <v>0</v>
      </c>
      <c r="AD37">
        <f>VLOOKUP(CuentosContados[[#This Row],[Column1]],CuentosIndexados[],32,FALSE)</f>
        <v>0</v>
      </c>
      <c r="AE37">
        <f>VLOOKUP(CuentosContados[[#This Row],[Column1]],CuentosIndexados[],33,FALSE)</f>
        <v>0</v>
      </c>
      <c r="AF37">
        <f>VLOOKUP(CuentosContados[[#This Row],[Column1]],CuentosIndexados[],34,FALSE)</f>
        <v>0</v>
      </c>
      <c r="AG37">
        <f>VLOOKUP(CuentosContados[[#This Row],[Column1]],CuentosIndexados[],35,FALSE)</f>
        <v>0</v>
      </c>
      <c r="AH37">
        <f>VLOOKUP(CuentosContados[[#This Row],[Column1]],CuentosIndexados[],36,FALSE)</f>
        <v>0</v>
      </c>
      <c r="AI37">
        <f>VLOOKUP(CuentosContados[[#This Row],[Column1]],CuentosIndexados[],37,FALSE)</f>
        <v>0</v>
      </c>
      <c r="AJ37" t="str">
        <f>VLOOKUP(CuentosContados[[#This Row],[Column1]],CuentosIndexados[],38,FALSE)</f>
        <v>bipolaridad</v>
      </c>
      <c r="AK37">
        <f>VLOOKUP(CuentosContados[[#This Row],[Column1]],CuentosIndexados[],39,FALSE)</f>
        <v>0</v>
      </c>
    </row>
    <row r="38" spans="1:37" x14ac:dyDescent="0.25">
      <c r="A38" t="s">
        <v>167</v>
      </c>
      <c r="B38" t="str">
        <f>VLOOKUP(CuentosContados[[#This Row],[Column1]],CuentosIndexados[],3,FALSE)</f>
        <v>amor</v>
      </c>
      <c r="C38" t="str">
        <f>VLOOKUP(CuentosContados[[#This Row],[Column1]],CuentosIndexados[],5,FALSE)</f>
        <v>depresion</v>
      </c>
      <c r="D38">
        <f>VLOOKUP(CuentosContados[[#This Row],[Column1]],CuentosIndexados[],6,FALSE)</f>
        <v>0</v>
      </c>
      <c r="E38">
        <f>VLOOKUP(CuentosContados[[#This Row],[Column1]],CuentosIndexados[],7,FALSE)</f>
        <v>0</v>
      </c>
      <c r="F38">
        <f>VLOOKUP(CuentosContados[[#This Row],[Column1]],CuentosIndexados[],8,FALSE)</f>
        <v>0</v>
      </c>
      <c r="G38">
        <f>VLOOKUP(CuentosContados[[#This Row],[Column1]],CuentosIndexados[],9,FALSE)</f>
        <v>0</v>
      </c>
      <c r="H38">
        <f>VLOOKUP(CuentosContados[[#This Row],[Column1]],CuentosIndexados[],10,FALSE)</f>
        <v>0</v>
      </c>
      <c r="I38">
        <f>VLOOKUP(CuentosContados[[#This Row],[Column1]],CuentosIndexados[],11,FALSE)</f>
        <v>0</v>
      </c>
      <c r="J38">
        <f>VLOOKUP(CuentosContados[[#This Row],[Column1]],CuentosIndexados[],12,FALSE)</f>
        <v>0</v>
      </c>
      <c r="K38">
        <f>VLOOKUP(CuentosContados[[#This Row],[Column1]],CuentosIndexados[],13,FALSE)</f>
        <v>0</v>
      </c>
      <c r="L38">
        <f>VLOOKUP(CuentosContados[[#This Row],[Column1]],CuentosIndexados[],14,FALSE)</f>
        <v>0</v>
      </c>
      <c r="M38" t="str">
        <f>VLOOKUP(CuentosContados[[#This Row],[Column1]],CuentosIndexados[],15,FALSE)</f>
        <v>tristeza</v>
      </c>
      <c r="N38">
        <f>VLOOKUP(CuentosContados[[#This Row],[Column1]],CuentosIndexados[],16,FALSE)</f>
        <v>0</v>
      </c>
      <c r="O38">
        <f>VLOOKUP(CuentosContados[[#This Row],[Column1]],CuentosIndexados[],17,FALSE)</f>
        <v>0</v>
      </c>
      <c r="P38">
        <f>VLOOKUP(CuentosContados[[#This Row],[Column1]],CuentosIndexados[],18,FALSE)</f>
        <v>0</v>
      </c>
      <c r="Q38">
        <f>VLOOKUP(CuentosContados[[#This Row],[Column1]],CuentosIndexados[],19,FALSE)</f>
        <v>0</v>
      </c>
      <c r="R38">
        <f>VLOOKUP(CuentosContados[[#This Row],[Column1]],CuentosIndexados[],20,FALSE)</f>
        <v>0</v>
      </c>
      <c r="S38">
        <f>VLOOKUP(CuentosContados[[#This Row],[Column1]],CuentosIndexados[],21,FALSE)</f>
        <v>0</v>
      </c>
      <c r="T38">
        <f>VLOOKUP(CuentosContados[[#This Row],[Column1]],CuentosIndexados[],22,FALSE)</f>
        <v>0</v>
      </c>
      <c r="U38">
        <f>VLOOKUP(CuentosContados[[#This Row],[Column1]],CuentosIndexados[],23,FALSE)</f>
        <v>0</v>
      </c>
      <c r="V38">
        <f>VLOOKUP(CuentosContados[[#This Row],[Column1]],CuentosIndexados[],24,FALSE)</f>
        <v>0</v>
      </c>
      <c r="W38">
        <f>VLOOKUP(CuentosContados[[#This Row],[Column1]],CuentosIndexados[],25,FALSE)</f>
        <v>0</v>
      </c>
      <c r="X38" t="str">
        <f>VLOOKUP(CuentosContados[[#This Row],[Column1]],CuentosIndexados[],26,FALSE)</f>
        <v>compasion</v>
      </c>
      <c r="Y38">
        <f>VLOOKUP(CuentosContados[[#This Row],[Column1]],CuentosIndexados[],27,FALSE)</f>
        <v>0</v>
      </c>
      <c r="Z38">
        <f>VLOOKUP(CuentosContados[[#This Row],[Column1]],CuentosIndexados[],28,FALSE)</f>
        <v>0</v>
      </c>
      <c r="AA38">
        <f>VLOOKUP(CuentosContados[[#This Row],[Column1]],CuentosIndexados[],29,FALSE)</f>
        <v>0</v>
      </c>
      <c r="AB38">
        <f>VLOOKUP(CuentosContados[[#This Row],[Column1]],CuentosIndexados[],30,FALSE)</f>
        <v>0</v>
      </c>
      <c r="AC38">
        <f>VLOOKUP(CuentosContados[[#This Row],[Column1]],CuentosIndexados[],31,FALSE)</f>
        <v>0</v>
      </c>
      <c r="AD38">
        <f>VLOOKUP(CuentosContados[[#This Row],[Column1]],CuentosIndexados[],32,FALSE)</f>
        <v>0</v>
      </c>
      <c r="AE38">
        <f>VLOOKUP(CuentosContados[[#This Row],[Column1]],CuentosIndexados[],33,FALSE)</f>
        <v>0</v>
      </c>
      <c r="AF38">
        <f>VLOOKUP(CuentosContados[[#This Row],[Column1]],CuentosIndexados[],34,FALSE)</f>
        <v>0</v>
      </c>
      <c r="AG38">
        <f>VLOOKUP(CuentosContados[[#This Row],[Column1]],CuentosIndexados[],35,FALSE)</f>
        <v>0</v>
      </c>
      <c r="AH38">
        <f>VLOOKUP(CuentosContados[[#This Row],[Column1]],CuentosIndexados[],36,FALSE)</f>
        <v>0</v>
      </c>
      <c r="AI38">
        <f>VLOOKUP(CuentosContados[[#This Row],[Column1]],CuentosIndexados[],37,FALSE)</f>
        <v>0</v>
      </c>
      <c r="AJ38" t="str">
        <f>VLOOKUP(CuentosContados[[#This Row],[Column1]],CuentosIndexados[],38,FALSE)</f>
        <v>bipolaridad</v>
      </c>
      <c r="AK38">
        <f>VLOOKUP(CuentosContados[[#This Row],[Column1]],CuentosIndexados[],39,FALSE)</f>
        <v>0</v>
      </c>
    </row>
    <row r="39" spans="1:37" x14ac:dyDescent="0.25">
      <c r="A39" t="s">
        <v>167</v>
      </c>
      <c r="B39" t="str">
        <f>VLOOKUP(CuentosContados[[#This Row],[Column1]],CuentosIndexados[],3,FALSE)</f>
        <v>amor</v>
      </c>
      <c r="C39" t="str">
        <f>VLOOKUP(CuentosContados[[#This Row],[Column1]],CuentosIndexados[],5,FALSE)</f>
        <v>depresion</v>
      </c>
      <c r="D39">
        <f>VLOOKUP(CuentosContados[[#This Row],[Column1]],CuentosIndexados[],6,FALSE)</f>
        <v>0</v>
      </c>
      <c r="E39">
        <f>VLOOKUP(CuentosContados[[#This Row],[Column1]],CuentosIndexados[],7,FALSE)</f>
        <v>0</v>
      </c>
      <c r="F39">
        <f>VLOOKUP(CuentosContados[[#This Row],[Column1]],CuentosIndexados[],8,FALSE)</f>
        <v>0</v>
      </c>
      <c r="G39">
        <f>VLOOKUP(CuentosContados[[#This Row],[Column1]],CuentosIndexados[],9,FALSE)</f>
        <v>0</v>
      </c>
      <c r="H39">
        <f>VLOOKUP(CuentosContados[[#This Row],[Column1]],CuentosIndexados[],10,FALSE)</f>
        <v>0</v>
      </c>
      <c r="I39">
        <f>VLOOKUP(CuentosContados[[#This Row],[Column1]],CuentosIndexados[],11,FALSE)</f>
        <v>0</v>
      </c>
      <c r="J39">
        <f>VLOOKUP(CuentosContados[[#This Row],[Column1]],CuentosIndexados[],12,FALSE)</f>
        <v>0</v>
      </c>
      <c r="K39">
        <f>VLOOKUP(CuentosContados[[#This Row],[Column1]],CuentosIndexados[],13,FALSE)</f>
        <v>0</v>
      </c>
      <c r="L39">
        <f>VLOOKUP(CuentosContados[[#This Row],[Column1]],CuentosIndexados[],14,FALSE)</f>
        <v>0</v>
      </c>
      <c r="M39" t="str">
        <f>VLOOKUP(CuentosContados[[#This Row],[Column1]],CuentosIndexados[],15,FALSE)</f>
        <v>tristeza</v>
      </c>
      <c r="N39">
        <f>VLOOKUP(CuentosContados[[#This Row],[Column1]],CuentosIndexados[],16,FALSE)</f>
        <v>0</v>
      </c>
      <c r="O39">
        <f>VLOOKUP(CuentosContados[[#This Row],[Column1]],CuentosIndexados[],17,FALSE)</f>
        <v>0</v>
      </c>
      <c r="P39">
        <f>VLOOKUP(CuentosContados[[#This Row],[Column1]],CuentosIndexados[],18,FALSE)</f>
        <v>0</v>
      </c>
      <c r="Q39">
        <f>VLOOKUP(CuentosContados[[#This Row],[Column1]],CuentosIndexados[],19,FALSE)</f>
        <v>0</v>
      </c>
      <c r="R39">
        <f>VLOOKUP(CuentosContados[[#This Row],[Column1]],CuentosIndexados[],20,FALSE)</f>
        <v>0</v>
      </c>
      <c r="S39">
        <f>VLOOKUP(CuentosContados[[#This Row],[Column1]],CuentosIndexados[],21,FALSE)</f>
        <v>0</v>
      </c>
      <c r="T39">
        <f>VLOOKUP(CuentosContados[[#This Row],[Column1]],CuentosIndexados[],22,FALSE)</f>
        <v>0</v>
      </c>
      <c r="U39">
        <f>VLOOKUP(CuentosContados[[#This Row],[Column1]],CuentosIndexados[],23,FALSE)</f>
        <v>0</v>
      </c>
      <c r="V39">
        <f>VLOOKUP(CuentosContados[[#This Row],[Column1]],CuentosIndexados[],24,FALSE)</f>
        <v>0</v>
      </c>
      <c r="W39">
        <f>VLOOKUP(CuentosContados[[#This Row],[Column1]],CuentosIndexados[],25,FALSE)</f>
        <v>0</v>
      </c>
      <c r="X39" t="str">
        <f>VLOOKUP(CuentosContados[[#This Row],[Column1]],CuentosIndexados[],26,FALSE)</f>
        <v>compasion</v>
      </c>
      <c r="Y39">
        <f>VLOOKUP(CuentosContados[[#This Row],[Column1]],CuentosIndexados[],27,FALSE)</f>
        <v>0</v>
      </c>
      <c r="Z39">
        <f>VLOOKUP(CuentosContados[[#This Row],[Column1]],CuentosIndexados[],28,FALSE)</f>
        <v>0</v>
      </c>
      <c r="AA39">
        <f>VLOOKUP(CuentosContados[[#This Row],[Column1]],CuentosIndexados[],29,FALSE)</f>
        <v>0</v>
      </c>
      <c r="AB39">
        <f>VLOOKUP(CuentosContados[[#This Row],[Column1]],CuentosIndexados[],30,FALSE)</f>
        <v>0</v>
      </c>
      <c r="AC39">
        <f>VLOOKUP(CuentosContados[[#This Row],[Column1]],CuentosIndexados[],31,FALSE)</f>
        <v>0</v>
      </c>
      <c r="AD39">
        <f>VLOOKUP(CuentosContados[[#This Row],[Column1]],CuentosIndexados[],32,FALSE)</f>
        <v>0</v>
      </c>
      <c r="AE39">
        <f>VLOOKUP(CuentosContados[[#This Row],[Column1]],CuentosIndexados[],33,FALSE)</f>
        <v>0</v>
      </c>
      <c r="AF39">
        <f>VLOOKUP(CuentosContados[[#This Row],[Column1]],CuentosIndexados[],34,FALSE)</f>
        <v>0</v>
      </c>
      <c r="AG39">
        <f>VLOOKUP(CuentosContados[[#This Row],[Column1]],CuentosIndexados[],35,FALSE)</f>
        <v>0</v>
      </c>
      <c r="AH39">
        <f>VLOOKUP(CuentosContados[[#This Row],[Column1]],CuentosIndexados[],36,FALSE)</f>
        <v>0</v>
      </c>
      <c r="AI39">
        <f>VLOOKUP(CuentosContados[[#This Row],[Column1]],CuentosIndexados[],37,FALSE)</f>
        <v>0</v>
      </c>
      <c r="AJ39" t="str">
        <f>VLOOKUP(CuentosContados[[#This Row],[Column1]],CuentosIndexados[],38,FALSE)</f>
        <v>bipolaridad</v>
      </c>
      <c r="AK39">
        <f>VLOOKUP(CuentosContados[[#This Row],[Column1]],CuentosIndexados[],39,FALSE)</f>
        <v>0</v>
      </c>
    </row>
    <row r="40" spans="1:37" x14ac:dyDescent="0.25">
      <c r="A40" t="s">
        <v>167</v>
      </c>
      <c r="B40" t="str">
        <f>VLOOKUP(CuentosContados[[#This Row],[Column1]],CuentosIndexados[],3,FALSE)</f>
        <v>amor</v>
      </c>
      <c r="C40" t="str">
        <f>VLOOKUP(CuentosContados[[#This Row],[Column1]],CuentosIndexados[],5,FALSE)</f>
        <v>depresion</v>
      </c>
      <c r="D40">
        <f>VLOOKUP(CuentosContados[[#This Row],[Column1]],CuentosIndexados[],6,FALSE)</f>
        <v>0</v>
      </c>
      <c r="E40">
        <f>VLOOKUP(CuentosContados[[#This Row],[Column1]],CuentosIndexados[],7,FALSE)</f>
        <v>0</v>
      </c>
      <c r="F40">
        <f>VLOOKUP(CuentosContados[[#This Row],[Column1]],CuentosIndexados[],8,FALSE)</f>
        <v>0</v>
      </c>
      <c r="G40">
        <f>VLOOKUP(CuentosContados[[#This Row],[Column1]],CuentosIndexados[],9,FALSE)</f>
        <v>0</v>
      </c>
      <c r="H40">
        <f>VLOOKUP(CuentosContados[[#This Row],[Column1]],CuentosIndexados[],10,FALSE)</f>
        <v>0</v>
      </c>
      <c r="I40">
        <f>VLOOKUP(CuentosContados[[#This Row],[Column1]],CuentosIndexados[],11,FALSE)</f>
        <v>0</v>
      </c>
      <c r="J40">
        <f>VLOOKUP(CuentosContados[[#This Row],[Column1]],CuentosIndexados[],12,FALSE)</f>
        <v>0</v>
      </c>
      <c r="K40">
        <f>VLOOKUP(CuentosContados[[#This Row],[Column1]],CuentosIndexados[],13,FALSE)</f>
        <v>0</v>
      </c>
      <c r="L40">
        <f>VLOOKUP(CuentosContados[[#This Row],[Column1]],CuentosIndexados[],14,FALSE)</f>
        <v>0</v>
      </c>
      <c r="M40" t="str">
        <f>VLOOKUP(CuentosContados[[#This Row],[Column1]],CuentosIndexados[],15,FALSE)</f>
        <v>tristeza</v>
      </c>
      <c r="N40">
        <f>VLOOKUP(CuentosContados[[#This Row],[Column1]],CuentosIndexados[],16,FALSE)</f>
        <v>0</v>
      </c>
      <c r="O40">
        <f>VLOOKUP(CuentosContados[[#This Row],[Column1]],CuentosIndexados[],17,FALSE)</f>
        <v>0</v>
      </c>
      <c r="P40">
        <f>VLOOKUP(CuentosContados[[#This Row],[Column1]],CuentosIndexados[],18,FALSE)</f>
        <v>0</v>
      </c>
      <c r="Q40">
        <f>VLOOKUP(CuentosContados[[#This Row],[Column1]],CuentosIndexados[],19,FALSE)</f>
        <v>0</v>
      </c>
      <c r="R40">
        <f>VLOOKUP(CuentosContados[[#This Row],[Column1]],CuentosIndexados[],20,FALSE)</f>
        <v>0</v>
      </c>
      <c r="S40">
        <f>VLOOKUP(CuentosContados[[#This Row],[Column1]],CuentosIndexados[],21,FALSE)</f>
        <v>0</v>
      </c>
      <c r="T40">
        <f>VLOOKUP(CuentosContados[[#This Row],[Column1]],CuentosIndexados[],22,FALSE)</f>
        <v>0</v>
      </c>
      <c r="U40">
        <f>VLOOKUP(CuentosContados[[#This Row],[Column1]],CuentosIndexados[],23,FALSE)</f>
        <v>0</v>
      </c>
      <c r="V40">
        <f>VLOOKUP(CuentosContados[[#This Row],[Column1]],CuentosIndexados[],24,FALSE)</f>
        <v>0</v>
      </c>
      <c r="W40">
        <f>VLOOKUP(CuentosContados[[#This Row],[Column1]],CuentosIndexados[],25,FALSE)</f>
        <v>0</v>
      </c>
      <c r="X40" t="str">
        <f>VLOOKUP(CuentosContados[[#This Row],[Column1]],CuentosIndexados[],26,FALSE)</f>
        <v>compasion</v>
      </c>
      <c r="Y40">
        <f>VLOOKUP(CuentosContados[[#This Row],[Column1]],CuentosIndexados[],27,FALSE)</f>
        <v>0</v>
      </c>
      <c r="Z40">
        <f>VLOOKUP(CuentosContados[[#This Row],[Column1]],CuentosIndexados[],28,FALSE)</f>
        <v>0</v>
      </c>
      <c r="AA40">
        <f>VLOOKUP(CuentosContados[[#This Row],[Column1]],CuentosIndexados[],29,FALSE)</f>
        <v>0</v>
      </c>
      <c r="AB40">
        <f>VLOOKUP(CuentosContados[[#This Row],[Column1]],CuentosIndexados[],30,FALSE)</f>
        <v>0</v>
      </c>
      <c r="AC40">
        <f>VLOOKUP(CuentosContados[[#This Row],[Column1]],CuentosIndexados[],31,FALSE)</f>
        <v>0</v>
      </c>
      <c r="AD40">
        <f>VLOOKUP(CuentosContados[[#This Row],[Column1]],CuentosIndexados[],32,FALSE)</f>
        <v>0</v>
      </c>
      <c r="AE40">
        <f>VLOOKUP(CuentosContados[[#This Row],[Column1]],CuentosIndexados[],33,FALSE)</f>
        <v>0</v>
      </c>
      <c r="AF40">
        <f>VLOOKUP(CuentosContados[[#This Row],[Column1]],CuentosIndexados[],34,FALSE)</f>
        <v>0</v>
      </c>
      <c r="AG40">
        <f>VLOOKUP(CuentosContados[[#This Row],[Column1]],CuentosIndexados[],35,FALSE)</f>
        <v>0</v>
      </c>
      <c r="AH40">
        <f>VLOOKUP(CuentosContados[[#This Row],[Column1]],CuentosIndexados[],36,FALSE)</f>
        <v>0</v>
      </c>
      <c r="AI40">
        <f>VLOOKUP(CuentosContados[[#This Row],[Column1]],CuentosIndexados[],37,FALSE)</f>
        <v>0</v>
      </c>
      <c r="AJ40" t="str">
        <f>VLOOKUP(CuentosContados[[#This Row],[Column1]],CuentosIndexados[],38,FALSE)</f>
        <v>bipolaridad</v>
      </c>
      <c r="AK40">
        <f>VLOOKUP(CuentosContados[[#This Row],[Column1]],CuentosIndexados[],39,FALSE)</f>
        <v>0</v>
      </c>
    </row>
    <row r="41" spans="1:37" x14ac:dyDescent="0.25">
      <c r="A41" t="s">
        <v>167</v>
      </c>
      <c r="B41" t="str">
        <f>VLOOKUP(CuentosContados[[#This Row],[Column1]],CuentosIndexados[],3,FALSE)</f>
        <v>amor</v>
      </c>
      <c r="C41" t="str">
        <f>VLOOKUP(CuentosContados[[#This Row],[Column1]],CuentosIndexados[],5,FALSE)</f>
        <v>depresion</v>
      </c>
      <c r="D41">
        <f>VLOOKUP(CuentosContados[[#This Row],[Column1]],CuentosIndexados[],6,FALSE)</f>
        <v>0</v>
      </c>
      <c r="E41">
        <f>VLOOKUP(CuentosContados[[#This Row],[Column1]],CuentosIndexados[],7,FALSE)</f>
        <v>0</v>
      </c>
      <c r="F41">
        <f>VLOOKUP(CuentosContados[[#This Row],[Column1]],CuentosIndexados[],8,FALSE)</f>
        <v>0</v>
      </c>
      <c r="G41">
        <f>VLOOKUP(CuentosContados[[#This Row],[Column1]],CuentosIndexados[],9,FALSE)</f>
        <v>0</v>
      </c>
      <c r="H41">
        <f>VLOOKUP(CuentosContados[[#This Row],[Column1]],CuentosIndexados[],10,FALSE)</f>
        <v>0</v>
      </c>
      <c r="I41">
        <f>VLOOKUP(CuentosContados[[#This Row],[Column1]],CuentosIndexados[],11,FALSE)</f>
        <v>0</v>
      </c>
      <c r="J41">
        <f>VLOOKUP(CuentosContados[[#This Row],[Column1]],CuentosIndexados[],12,FALSE)</f>
        <v>0</v>
      </c>
      <c r="K41">
        <f>VLOOKUP(CuentosContados[[#This Row],[Column1]],CuentosIndexados[],13,FALSE)</f>
        <v>0</v>
      </c>
      <c r="L41">
        <f>VLOOKUP(CuentosContados[[#This Row],[Column1]],CuentosIndexados[],14,FALSE)</f>
        <v>0</v>
      </c>
      <c r="M41" t="str">
        <f>VLOOKUP(CuentosContados[[#This Row],[Column1]],CuentosIndexados[],15,FALSE)</f>
        <v>tristeza</v>
      </c>
      <c r="N41">
        <f>VLOOKUP(CuentosContados[[#This Row],[Column1]],CuentosIndexados[],16,FALSE)</f>
        <v>0</v>
      </c>
      <c r="O41">
        <f>VLOOKUP(CuentosContados[[#This Row],[Column1]],CuentosIndexados[],17,FALSE)</f>
        <v>0</v>
      </c>
      <c r="P41">
        <f>VLOOKUP(CuentosContados[[#This Row],[Column1]],CuentosIndexados[],18,FALSE)</f>
        <v>0</v>
      </c>
      <c r="Q41">
        <f>VLOOKUP(CuentosContados[[#This Row],[Column1]],CuentosIndexados[],19,FALSE)</f>
        <v>0</v>
      </c>
      <c r="R41">
        <f>VLOOKUP(CuentosContados[[#This Row],[Column1]],CuentosIndexados[],20,FALSE)</f>
        <v>0</v>
      </c>
      <c r="S41">
        <f>VLOOKUP(CuentosContados[[#This Row],[Column1]],CuentosIndexados[],21,FALSE)</f>
        <v>0</v>
      </c>
      <c r="T41">
        <f>VLOOKUP(CuentosContados[[#This Row],[Column1]],CuentosIndexados[],22,FALSE)</f>
        <v>0</v>
      </c>
      <c r="U41">
        <f>VLOOKUP(CuentosContados[[#This Row],[Column1]],CuentosIndexados[],23,FALSE)</f>
        <v>0</v>
      </c>
      <c r="V41">
        <f>VLOOKUP(CuentosContados[[#This Row],[Column1]],CuentosIndexados[],24,FALSE)</f>
        <v>0</v>
      </c>
      <c r="W41">
        <f>VLOOKUP(CuentosContados[[#This Row],[Column1]],CuentosIndexados[],25,FALSE)</f>
        <v>0</v>
      </c>
      <c r="X41" t="str">
        <f>VLOOKUP(CuentosContados[[#This Row],[Column1]],CuentosIndexados[],26,FALSE)</f>
        <v>compasion</v>
      </c>
      <c r="Y41">
        <f>VLOOKUP(CuentosContados[[#This Row],[Column1]],CuentosIndexados[],27,FALSE)</f>
        <v>0</v>
      </c>
      <c r="Z41">
        <f>VLOOKUP(CuentosContados[[#This Row],[Column1]],CuentosIndexados[],28,FALSE)</f>
        <v>0</v>
      </c>
      <c r="AA41">
        <f>VLOOKUP(CuentosContados[[#This Row],[Column1]],CuentosIndexados[],29,FALSE)</f>
        <v>0</v>
      </c>
      <c r="AB41">
        <f>VLOOKUP(CuentosContados[[#This Row],[Column1]],CuentosIndexados[],30,FALSE)</f>
        <v>0</v>
      </c>
      <c r="AC41">
        <f>VLOOKUP(CuentosContados[[#This Row],[Column1]],CuentosIndexados[],31,FALSE)</f>
        <v>0</v>
      </c>
      <c r="AD41">
        <f>VLOOKUP(CuentosContados[[#This Row],[Column1]],CuentosIndexados[],32,FALSE)</f>
        <v>0</v>
      </c>
      <c r="AE41">
        <f>VLOOKUP(CuentosContados[[#This Row],[Column1]],CuentosIndexados[],33,FALSE)</f>
        <v>0</v>
      </c>
      <c r="AF41">
        <f>VLOOKUP(CuentosContados[[#This Row],[Column1]],CuentosIndexados[],34,FALSE)</f>
        <v>0</v>
      </c>
      <c r="AG41">
        <f>VLOOKUP(CuentosContados[[#This Row],[Column1]],CuentosIndexados[],35,FALSE)</f>
        <v>0</v>
      </c>
      <c r="AH41">
        <f>VLOOKUP(CuentosContados[[#This Row],[Column1]],CuentosIndexados[],36,FALSE)</f>
        <v>0</v>
      </c>
      <c r="AI41">
        <f>VLOOKUP(CuentosContados[[#This Row],[Column1]],CuentosIndexados[],37,FALSE)</f>
        <v>0</v>
      </c>
      <c r="AJ41" t="str">
        <f>VLOOKUP(CuentosContados[[#This Row],[Column1]],CuentosIndexados[],38,FALSE)</f>
        <v>bipolaridad</v>
      </c>
      <c r="AK41">
        <f>VLOOKUP(CuentosContados[[#This Row],[Column1]],CuentosIndexados[],39,FALSE)</f>
        <v>0</v>
      </c>
    </row>
    <row r="42" spans="1:37" x14ac:dyDescent="0.25">
      <c r="A42" t="s">
        <v>167</v>
      </c>
      <c r="B42" t="str">
        <f>VLOOKUP(CuentosContados[[#This Row],[Column1]],CuentosIndexados[],3,FALSE)</f>
        <v>amor</v>
      </c>
      <c r="C42" t="str">
        <f>VLOOKUP(CuentosContados[[#This Row],[Column1]],CuentosIndexados[],5,FALSE)</f>
        <v>depresion</v>
      </c>
      <c r="D42">
        <f>VLOOKUP(CuentosContados[[#This Row],[Column1]],CuentosIndexados[],6,FALSE)</f>
        <v>0</v>
      </c>
      <c r="E42">
        <f>VLOOKUP(CuentosContados[[#This Row],[Column1]],CuentosIndexados[],7,FALSE)</f>
        <v>0</v>
      </c>
      <c r="F42">
        <f>VLOOKUP(CuentosContados[[#This Row],[Column1]],CuentosIndexados[],8,FALSE)</f>
        <v>0</v>
      </c>
      <c r="G42">
        <f>VLOOKUP(CuentosContados[[#This Row],[Column1]],CuentosIndexados[],9,FALSE)</f>
        <v>0</v>
      </c>
      <c r="H42">
        <f>VLOOKUP(CuentosContados[[#This Row],[Column1]],CuentosIndexados[],10,FALSE)</f>
        <v>0</v>
      </c>
      <c r="I42">
        <f>VLOOKUP(CuentosContados[[#This Row],[Column1]],CuentosIndexados[],11,FALSE)</f>
        <v>0</v>
      </c>
      <c r="J42">
        <f>VLOOKUP(CuentosContados[[#This Row],[Column1]],CuentosIndexados[],12,FALSE)</f>
        <v>0</v>
      </c>
      <c r="K42">
        <f>VLOOKUP(CuentosContados[[#This Row],[Column1]],CuentosIndexados[],13,FALSE)</f>
        <v>0</v>
      </c>
      <c r="L42">
        <f>VLOOKUP(CuentosContados[[#This Row],[Column1]],CuentosIndexados[],14,FALSE)</f>
        <v>0</v>
      </c>
      <c r="M42" t="str">
        <f>VLOOKUP(CuentosContados[[#This Row],[Column1]],CuentosIndexados[],15,FALSE)</f>
        <v>tristeza</v>
      </c>
      <c r="N42">
        <f>VLOOKUP(CuentosContados[[#This Row],[Column1]],CuentosIndexados[],16,FALSE)</f>
        <v>0</v>
      </c>
      <c r="O42">
        <f>VLOOKUP(CuentosContados[[#This Row],[Column1]],CuentosIndexados[],17,FALSE)</f>
        <v>0</v>
      </c>
      <c r="P42">
        <f>VLOOKUP(CuentosContados[[#This Row],[Column1]],CuentosIndexados[],18,FALSE)</f>
        <v>0</v>
      </c>
      <c r="Q42">
        <f>VLOOKUP(CuentosContados[[#This Row],[Column1]],CuentosIndexados[],19,FALSE)</f>
        <v>0</v>
      </c>
      <c r="R42">
        <f>VLOOKUP(CuentosContados[[#This Row],[Column1]],CuentosIndexados[],20,FALSE)</f>
        <v>0</v>
      </c>
      <c r="S42">
        <f>VLOOKUP(CuentosContados[[#This Row],[Column1]],CuentosIndexados[],21,FALSE)</f>
        <v>0</v>
      </c>
      <c r="T42">
        <f>VLOOKUP(CuentosContados[[#This Row],[Column1]],CuentosIndexados[],22,FALSE)</f>
        <v>0</v>
      </c>
      <c r="U42">
        <f>VLOOKUP(CuentosContados[[#This Row],[Column1]],CuentosIndexados[],23,FALSE)</f>
        <v>0</v>
      </c>
      <c r="V42">
        <f>VLOOKUP(CuentosContados[[#This Row],[Column1]],CuentosIndexados[],24,FALSE)</f>
        <v>0</v>
      </c>
      <c r="W42">
        <f>VLOOKUP(CuentosContados[[#This Row],[Column1]],CuentosIndexados[],25,FALSE)</f>
        <v>0</v>
      </c>
      <c r="X42" t="str">
        <f>VLOOKUP(CuentosContados[[#This Row],[Column1]],CuentosIndexados[],26,FALSE)</f>
        <v>compasion</v>
      </c>
      <c r="Y42">
        <f>VLOOKUP(CuentosContados[[#This Row],[Column1]],CuentosIndexados[],27,FALSE)</f>
        <v>0</v>
      </c>
      <c r="Z42">
        <f>VLOOKUP(CuentosContados[[#This Row],[Column1]],CuentosIndexados[],28,FALSE)</f>
        <v>0</v>
      </c>
      <c r="AA42">
        <f>VLOOKUP(CuentosContados[[#This Row],[Column1]],CuentosIndexados[],29,FALSE)</f>
        <v>0</v>
      </c>
      <c r="AB42">
        <f>VLOOKUP(CuentosContados[[#This Row],[Column1]],CuentosIndexados[],30,FALSE)</f>
        <v>0</v>
      </c>
      <c r="AC42">
        <f>VLOOKUP(CuentosContados[[#This Row],[Column1]],CuentosIndexados[],31,FALSE)</f>
        <v>0</v>
      </c>
      <c r="AD42">
        <f>VLOOKUP(CuentosContados[[#This Row],[Column1]],CuentosIndexados[],32,FALSE)</f>
        <v>0</v>
      </c>
      <c r="AE42">
        <f>VLOOKUP(CuentosContados[[#This Row],[Column1]],CuentosIndexados[],33,FALSE)</f>
        <v>0</v>
      </c>
      <c r="AF42">
        <f>VLOOKUP(CuentosContados[[#This Row],[Column1]],CuentosIndexados[],34,FALSE)</f>
        <v>0</v>
      </c>
      <c r="AG42">
        <f>VLOOKUP(CuentosContados[[#This Row],[Column1]],CuentosIndexados[],35,FALSE)</f>
        <v>0</v>
      </c>
      <c r="AH42">
        <f>VLOOKUP(CuentosContados[[#This Row],[Column1]],CuentosIndexados[],36,FALSE)</f>
        <v>0</v>
      </c>
      <c r="AI42">
        <f>VLOOKUP(CuentosContados[[#This Row],[Column1]],CuentosIndexados[],37,FALSE)</f>
        <v>0</v>
      </c>
      <c r="AJ42" t="str">
        <f>VLOOKUP(CuentosContados[[#This Row],[Column1]],CuentosIndexados[],38,FALSE)</f>
        <v>bipolaridad</v>
      </c>
      <c r="AK42">
        <f>VLOOKUP(CuentosContados[[#This Row],[Column1]],CuentosIndexados[],39,FALSE)</f>
        <v>0</v>
      </c>
    </row>
    <row r="43" spans="1:37" x14ac:dyDescent="0.25">
      <c r="A43" t="s">
        <v>167</v>
      </c>
      <c r="B43" t="str">
        <f>VLOOKUP(CuentosContados[[#This Row],[Column1]],CuentosIndexados[],3,FALSE)</f>
        <v>amor</v>
      </c>
      <c r="C43" t="str">
        <f>VLOOKUP(CuentosContados[[#This Row],[Column1]],CuentosIndexados[],5,FALSE)</f>
        <v>depresion</v>
      </c>
      <c r="D43">
        <f>VLOOKUP(CuentosContados[[#This Row],[Column1]],CuentosIndexados[],6,FALSE)</f>
        <v>0</v>
      </c>
      <c r="E43">
        <f>VLOOKUP(CuentosContados[[#This Row],[Column1]],CuentosIndexados[],7,FALSE)</f>
        <v>0</v>
      </c>
      <c r="F43">
        <f>VLOOKUP(CuentosContados[[#This Row],[Column1]],CuentosIndexados[],8,FALSE)</f>
        <v>0</v>
      </c>
      <c r="G43">
        <f>VLOOKUP(CuentosContados[[#This Row],[Column1]],CuentosIndexados[],9,FALSE)</f>
        <v>0</v>
      </c>
      <c r="H43">
        <f>VLOOKUP(CuentosContados[[#This Row],[Column1]],CuentosIndexados[],10,FALSE)</f>
        <v>0</v>
      </c>
      <c r="I43">
        <f>VLOOKUP(CuentosContados[[#This Row],[Column1]],CuentosIndexados[],11,FALSE)</f>
        <v>0</v>
      </c>
      <c r="J43">
        <f>VLOOKUP(CuentosContados[[#This Row],[Column1]],CuentosIndexados[],12,FALSE)</f>
        <v>0</v>
      </c>
      <c r="K43">
        <f>VLOOKUP(CuentosContados[[#This Row],[Column1]],CuentosIndexados[],13,FALSE)</f>
        <v>0</v>
      </c>
      <c r="L43">
        <f>VLOOKUP(CuentosContados[[#This Row],[Column1]],CuentosIndexados[],14,FALSE)</f>
        <v>0</v>
      </c>
      <c r="M43" t="str">
        <f>VLOOKUP(CuentosContados[[#This Row],[Column1]],CuentosIndexados[],15,FALSE)</f>
        <v>tristeza</v>
      </c>
      <c r="N43">
        <f>VLOOKUP(CuentosContados[[#This Row],[Column1]],CuentosIndexados[],16,FALSE)</f>
        <v>0</v>
      </c>
      <c r="O43">
        <f>VLOOKUP(CuentosContados[[#This Row],[Column1]],CuentosIndexados[],17,FALSE)</f>
        <v>0</v>
      </c>
      <c r="P43">
        <f>VLOOKUP(CuentosContados[[#This Row],[Column1]],CuentosIndexados[],18,FALSE)</f>
        <v>0</v>
      </c>
      <c r="Q43">
        <f>VLOOKUP(CuentosContados[[#This Row],[Column1]],CuentosIndexados[],19,FALSE)</f>
        <v>0</v>
      </c>
      <c r="R43">
        <f>VLOOKUP(CuentosContados[[#This Row],[Column1]],CuentosIndexados[],20,FALSE)</f>
        <v>0</v>
      </c>
      <c r="S43">
        <f>VLOOKUP(CuentosContados[[#This Row],[Column1]],CuentosIndexados[],21,FALSE)</f>
        <v>0</v>
      </c>
      <c r="T43">
        <f>VLOOKUP(CuentosContados[[#This Row],[Column1]],CuentosIndexados[],22,FALSE)</f>
        <v>0</v>
      </c>
      <c r="U43">
        <f>VLOOKUP(CuentosContados[[#This Row],[Column1]],CuentosIndexados[],23,FALSE)</f>
        <v>0</v>
      </c>
      <c r="V43">
        <f>VLOOKUP(CuentosContados[[#This Row],[Column1]],CuentosIndexados[],24,FALSE)</f>
        <v>0</v>
      </c>
      <c r="W43">
        <f>VLOOKUP(CuentosContados[[#This Row],[Column1]],CuentosIndexados[],25,FALSE)</f>
        <v>0</v>
      </c>
      <c r="X43" t="str">
        <f>VLOOKUP(CuentosContados[[#This Row],[Column1]],CuentosIndexados[],26,FALSE)</f>
        <v>compasion</v>
      </c>
      <c r="Y43">
        <f>VLOOKUP(CuentosContados[[#This Row],[Column1]],CuentosIndexados[],27,FALSE)</f>
        <v>0</v>
      </c>
      <c r="Z43">
        <f>VLOOKUP(CuentosContados[[#This Row],[Column1]],CuentosIndexados[],28,FALSE)</f>
        <v>0</v>
      </c>
      <c r="AA43">
        <f>VLOOKUP(CuentosContados[[#This Row],[Column1]],CuentosIndexados[],29,FALSE)</f>
        <v>0</v>
      </c>
      <c r="AB43">
        <f>VLOOKUP(CuentosContados[[#This Row],[Column1]],CuentosIndexados[],30,FALSE)</f>
        <v>0</v>
      </c>
      <c r="AC43">
        <f>VLOOKUP(CuentosContados[[#This Row],[Column1]],CuentosIndexados[],31,FALSE)</f>
        <v>0</v>
      </c>
      <c r="AD43">
        <f>VLOOKUP(CuentosContados[[#This Row],[Column1]],CuentosIndexados[],32,FALSE)</f>
        <v>0</v>
      </c>
      <c r="AE43">
        <f>VLOOKUP(CuentosContados[[#This Row],[Column1]],CuentosIndexados[],33,FALSE)</f>
        <v>0</v>
      </c>
      <c r="AF43">
        <f>VLOOKUP(CuentosContados[[#This Row],[Column1]],CuentosIndexados[],34,FALSE)</f>
        <v>0</v>
      </c>
      <c r="AG43">
        <f>VLOOKUP(CuentosContados[[#This Row],[Column1]],CuentosIndexados[],35,FALSE)</f>
        <v>0</v>
      </c>
      <c r="AH43">
        <f>VLOOKUP(CuentosContados[[#This Row],[Column1]],CuentosIndexados[],36,FALSE)</f>
        <v>0</v>
      </c>
      <c r="AI43">
        <f>VLOOKUP(CuentosContados[[#This Row],[Column1]],CuentosIndexados[],37,FALSE)</f>
        <v>0</v>
      </c>
      <c r="AJ43" t="str">
        <f>VLOOKUP(CuentosContados[[#This Row],[Column1]],CuentosIndexados[],38,FALSE)</f>
        <v>bipolaridad</v>
      </c>
      <c r="AK43">
        <f>VLOOKUP(CuentosContados[[#This Row],[Column1]],CuentosIndexados[],39,FALSE)</f>
        <v>0</v>
      </c>
    </row>
    <row r="44" spans="1:37" x14ac:dyDescent="0.25">
      <c r="A44" t="s">
        <v>167</v>
      </c>
      <c r="B44" t="str">
        <f>VLOOKUP(CuentosContados[[#This Row],[Column1]],CuentosIndexados[],3,FALSE)</f>
        <v>amor</v>
      </c>
      <c r="C44" t="str">
        <f>VLOOKUP(CuentosContados[[#This Row],[Column1]],CuentosIndexados[],5,FALSE)</f>
        <v>depresion</v>
      </c>
      <c r="D44">
        <f>VLOOKUP(CuentosContados[[#This Row],[Column1]],CuentosIndexados[],6,FALSE)</f>
        <v>0</v>
      </c>
      <c r="E44">
        <f>VLOOKUP(CuentosContados[[#This Row],[Column1]],CuentosIndexados[],7,FALSE)</f>
        <v>0</v>
      </c>
      <c r="F44">
        <f>VLOOKUP(CuentosContados[[#This Row],[Column1]],CuentosIndexados[],8,FALSE)</f>
        <v>0</v>
      </c>
      <c r="G44">
        <f>VLOOKUP(CuentosContados[[#This Row],[Column1]],CuentosIndexados[],9,FALSE)</f>
        <v>0</v>
      </c>
      <c r="H44">
        <f>VLOOKUP(CuentosContados[[#This Row],[Column1]],CuentosIndexados[],10,FALSE)</f>
        <v>0</v>
      </c>
      <c r="I44">
        <f>VLOOKUP(CuentosContados[[#This Row],[Column1]],CuentosIndexados[],11,FALSE)</f>
        <v>0</v>
      </c>
      <c r="J44">
        <f>VLOOKUP(CuentosContados[[#This Row],[Column1]],CuentosIndexados[],12,FALSE)</f>
        <v>0</v>
      </c>
      <c r="K44">
        <f>VLOOKUP(CuentosContados[[#This Row],[Column1]],CuentosIndexados[],13,FALSE)</f>
        <v>0</v>
      </c>
      <c r="L44">
        <f>VLOOKUP(CuentosContados[[#This Row],[Column1]],CuentosIndexados[],14,FALSE)</f>
        <v>0</v>
      </c>
      <c r="M44" t="str">
        <f>VLOOKUP(CuentosContados[[#This Row],[Column1]],CuentosIndexados[],15,FALSE)</f>
        <v>tristeza</v>
      </c>
      <c r="N44">
        <f>VLOOKUP(CuentosContados[[#This Row],[Column1]],CuentosIndexados[],16,FALSE)</f>
        <v>0</v>
      </c>
      <c r="O44">
        <f>VLOOKUP(CuentosContados[[#This Row],[Column1]],CuentosIndexados[],17,FALSE)</f>
        <v>0</v>
      </c>
      <c r="P44">
        <f>VLOOKUP(CuentosContados[[#This Row],[Column1]],CuentosIndexados[],18,FALSE)</f>
        <v>0</v>
      </c>
      <c r="Q44">
        <f>VLOOKUP(CuentosContados[[#This Row],[Column1]],CuentosIndexados[],19,FALSE)</f>
        <v>0</v>
      </c>
      <c r="R44">
        <f>VLOOKUP(CuentosContados[[#This Row],[Column1]],CuentosIndexados[],20,FALSE)</f>
        <v>0</v>
      </c>
      <c r="S44">
        <f>VLOOKUP(CuentosContados[[#This Row],[Column1]],CuentosIndexados[],21,FALSE)</f>
        <v>0</v>
      </c>
      <c r="T44">
        <f>VLOOKUP(CuentosContados[[#This Row],[Column1]],CuentosIndexados[],22,FALSE)</f>
        <v>0</v>
      </c>
      <c r="U44">
        <f>VLOOKUP(CuentosContados[[#This Row],[Column1]],CuentosIndexados[],23,FALSE)</f>
        <v>0</v>
      </c>
      <c r="V44">
        <f>VLOOKUP(CuentosContados[[#This Row],[Column1]],CuentosIndexados[],24,FALSE)</f>
        <v>0</v>
      </c>
      <c r="W44">
        <f>VLOOKUP(CuentosContados[[#This Row],[Column1]],CuentosIndexados[],25,FALSE)</f>
        <v>0</v>
      </c>
      <c r="X44" t="str">
        <f>VLOOKUP(CuentosContados[[#This Row],[Column1]],CuentosIndexados[],26,FALSE)</f>
        <v>compasion</v>
      </c>
      <c r="Y44">
        <f>VLOOKUP(CuentosContados[[#This Row],[Column1]],CuentosIndexados[],27,FALSE)</f>
        <v>0</v>
      </c>
      <c r="Z44">
        <f>VLOOKUP(CuentosContados[[#This Row],[Column1]],CuentosIndexados[],28,FALSE)</f>
        <v>0</v>
      </c>
      <c r="AA44">
        <f>VLOOKUP(CuentosContados[[#This Row],[Column1]],CuentosIndexados[],29,FALSE)</f>
        <v>0</v>
      </c>
      <c r="AB44">
        <f>VLOOKUP(CuentosContados[[#This Row],[Column1]],CuentosIndexados[],30,FALSE)</f>
        <v>0</v>
      </c>
      <c r="AC44">
        <f>VLOOKUP(CuentosContados[[#This Row],[Column1]],CuentosIndexados[],31,FALSE)</f>
        <v>0</v>
      </c>
      <c r="AD44">
        <f>VLOOKUP(CuentosContados[[#This Row],[Column1]],CuentosIndexados[],32,FALSE)</f>
        <v>0</v>
      </c>
      <c r="AE44">
        <f>VLOOKUP(CuentosContados[[#This Row],[Column1]],CuentosIndexados[],33,FALSE)</f>
        <v>0</v>
      </c>
      <c r="AF44">
        <f>VLOOKUP(CuentosContados[[#This Row],[Column1]],CuentosIndexados[],34,FALSE)</f>
        <v>0</v>
      </c>
      <c r="AG44">
        <f>VLOOKUP(CuentosContados[[#This Row],[Column1]],CuentosIndexados[],35,FALSE)</f>
        <v>0</v>
      </c>
      <c r="AH44">
        <f>VLOOKUP(CuentosContados[[#This Row],[Column1]],CuentosIndexados[],36,FALSE)</f>
        <v>0</v>
      </c>
      <c r="AI44">
        <f>VLOOKUP(CuentosContados[[#This Row],[Column1]],CuentosIndexados[],37,FALSE)</f>
        <v>0</v>
      </c>
      <c r="AJ44" t="str">
        <f>VLOOKUP(CuentosContados[[#This Row],[Column1]],CuentosIndexados[],38,FALSE)</f>
        <v>bipolaridad</v>
      </c>
      <c r="AK44">
        <f>VLOOKUP(CuentosContados[[#This Row],[Column1]],CuentosIndexados[],39,FALSE)</f>
        <v>0</v>
      </c>
    </row>
    <row r="45" spans="1:37" x14ac:dyDescent="0.25">
      <c r="A45" t="s">
        <v>167</v>
      </c>
      <c r="B45" t="str">
        <f>VLOOKUP(CuentosContados[[#This Row],[Column1]],CuentosIndexados[],3,FALSE)</f>
        <v>amor</v>
      </c>
      <c r="C45" t="str">
        <f>VLOOKUP(CuentosContados[[#This Row],[Column1]],CuentosIndexados[],5,FALSE)</f>
        <v>depresion</v>
      </c>
      <c r="D45">
        <f>VLOOKUP(CuentosContados[[#This Row],[Column1]],CuentosIndexados[],6,FALSE)</f>
        <v>0</v>
      </c>
      <c r="E45">
        <f>VLOOKUP(CuentosContados[[#This Row],[Column1]],CuentosIndexados[],7,FALSE)</f>
        <v>0</v>
      </c>
      <c r="F45">
        <f>VLOOKUP(CuentosContados[[#This Row],[Column1]],CuentosIndexados[],8,FALSE)</f>
        <v>0</v>
      </c>
      <c r="G45">
        <f>VLOOKUP(CuentosContados[[#This Row],[Column1]],CuentosIndexados[],9,FALSE)</f>
        <v>0</v>
      </c>
      <c r="H45">
        <f>VLOOKUP(CuentosContados[[#This Row],[Column1]],CuentosIndexados[],10,FALSE)</f>
        <v>0</v>
      </c>
      <c r="I45">
        <f>VLOOKUP(CuentosContados[[#This Row],[Column1]],CuentosIndexados[],11,FALSE)</f>
        <v>0</v>
      </c>
      <c r="J45">
        <f>VLOOKUP(CuentosContados[[#This Row],[Column1]],CuentosIndexados[],12,FALSE)</f>
        <v>0</v>
      </c>
      <c r="K45">
        <f>VLOOKUP(CuentosContados[[#This Row],[Column1]],CuentosIndexados[],13,FALSE)</f>
        <v>0</v>
      </c>
      <c r="L45">
        <f>VLOOKUP(CuentosContados[[#This Row],[Column1]],CuentosIndexados[],14,FALSE)</f>
        <v>0</v>
      </c>
      <c r="M45" t="str">
        <f>VLOOKUP(CuentosContados[[#This Row],[Column1]],CuentosIndexados[],15,FALSE)</f>
        <v>tristeza</v>
      </c>
      <c r="N45">
        <f>VLOOKUP(CuentosContados[[#This Row],[Column1]],CuentosIndexados[],16,FALSE)</f>
        <v>0</v>
      </c>
      <c r="O45">
        <f>VLOOKUP(CuentosContados[[#This Row],[Column1]],CuentosIndexados[],17,FALSE)</f>
        <v>0</v>
      </c>
      <c r="P45">
        <f>VLOOKUP(CuentosContados[[#This Row],[Column1]],CuentosIndexados[],18,FALSE)</f>
        <v>0</v>
      </c>
      <c r="Q45">
        <f>VLOOKUP(CuentosContados[[#This Row],[Column1]],CuentosIndexados[],19,FALSE)</f>
        <v>0</v>
      </c>
      <c r="R45">
        <f>VLOOKUP(CuentosContados[[#This Row],[Column1]],CuentosIndexados[],20,FALSE)</f>
        <v>0</v>
      </c>
      <c r="S45">
        <f>VLOOKUP(CuentosContados[[#This Row],[Column1]],CuentosIndexados[],21,FALSE)</f>
        <v>0</v>
      </c>
      <c r="T45">
        <f>VLOOKUP(CuentosContados[[#This Row],[Column1]],CuentosIndexados[],22,FALSE)</f>
        <v>0</v>
      </c>
      <c r="U45">
        <f>VLOOKUP(CuentosContados[[#This Row],[Column1]],CuentosIndexados[],23,FALSE)</f>
        <v>0</v>
      </c>
      <c r="V45">
        <f>VLOOKUP(CuentosContados[[#This Row],[Column1]],CuentosIndexados[],24,FALSE)</f>
        <v>0</v>
      </c>
      <c r="W45">
        <f>VLOOKUP(CuentosContados[[#This Row],[Column1]],CuentosIndexados[],25,FALSE)</f>
        <v>0</v>
      </c>
      <c r="X45" t="str">
        <f>VLOOKUP(CuentosContados[[#This Row],[Column1]],CuentosIndexados[],26,FALSE)</f>
        <v>compasion</v>
      </c>
      <c r="Y45">
        <f>VLOOKUP(CuentosContados[[#This Row],[Column1]],CuentosIndexados[],27,FALSE)</f>
        <v>0</v>
      </c>
      <c r="Z45">
        <f>VLOOKUP(CuentosContados[[#This Row],[Column1]],CuentosIndexados[],28,FALSE)</f>
        <v>0</v>
      </c>
      <c r="AA45">
        <f>VLOOKUP(CuentosContados[[#This Row],[Column1]],CuentosIndexados[],29,FALSE)</f>
        <v>0</v>
      </c>
      <c r="AB45">
        <f>VLOOKUP(CuentosContados[[#This Row],[Column1]],CuentosIndexados[],30,FALSE)</f>
        <v>0</v>
      </c>
      <c r="AC45">
        <f>VLOOKUP(CuentosContados[[#This Row],[Column1]],CuentosIndexados[],31,FALSE)</f>
        <v>0</v>
      </c>
      <c r="AD45">
        <f>VLOOKUP(CuentosContados[[#This Row],[Column1]],CuentosIndexados[],32,FALSE)</f>
        <v>0</v>
      </c>
      <c r="AE45">
        <f>VLOOKUP(CuentosContados[[#This Row],[Column1]],CuentosIndexados[],33,FALSE)</f>
        <v>0</v>
      </c>
      <c r="AF45">
        <f>VLOOKUP(CuentosContados[[#This Row],[Column1]],CuentosIndexados[],34,FALSE)</f>
        <v>0</v>
      </c>
      <c r="AG45">
        <f>VLOOKUP(CuentosContados[[#This Row],[Column1]],CuentosIndexados[],35,FALSE)</f>
        <v>0</v>
      </c>
      <c r="AH45">
        <f>VLOOKUP(CuentosContados[[#This Row],[Column1]],CuentosIndexados[],36,FALSE)</f>
        <v>0</v>
      </c>
      <c r="AI45">
        <f>VLOOKUP(CuentosContados[[#This Row],[Column1]],CuentosIndexados[],37,FALSE)</f>
        <v>0</v>
      </c>
      <c r="AJ45" t="str">
        <f>VLOOKUP(CuentosContados[[#This Row],[Column1]],CuentosIndexados[],38,FALSE)</f>
        <v>bipolaridad</v>
      </c>
      <c r="AK45">
        <f>VLOOKUP(CuentosContados[[#This Row],[Column1]],CuentosIndexados[],39,FALSE)</f>
        <v>0</v>
      </c>
    </row>
    <row r="46" spans="1:37" x14ac:dyDescent="0.25">
      <c r="A46" t="s">
        <v>167</v>
      </c>
      <c r="B46" t="str">
        <f>VLOOKUP(CuentosContados[[#This Row],[Column1]],CuentosIndexados[],3,FALSE)</f>
        <v>amor</v>
      </c>
      <c r="C46" t="str">
        <f>VLOOKUP(CuentosContados[[#This Row],[Column1]],CuentosIndexados[],5,FALSE)</f>
        <v>depresion</v>
      </c>
      <c r="D46">
        <f>VLOOKUP(CuentosContados[[#This Row],[Column1]],CuentosIndexados[],6,FALSE)</f>
        <v>0</v>
      </c>
      <c r="E46">
        <f>VLOOKUP(CuentosContados[[#This Row],[Column1]],CuentosIndexados[],7,FALSE)</f>
        <v>0</v>
      </c>
      <c r="F46">
        <f>VLOOKUP(CuentosContados[[#This Row],[Column1]],CuentosIndexados[],8,FALSE)</f>
        <v>0</v>
      </c>
      <c r="G46">
        <f>VLOOKUP(CuentosContados[[#This Row],[Column1]],CuentosIndexados[],9,FALSE)</f>
        <v>0</v>
      </c>
      <c r="H46">
        <f>VLOOKUP(CuentosContados[[#This Row],[Column1]],CuentosIndexados[],10,FALSE)</f>
        <v>0</v>
      </c>
      <c r="I46">
        <f>VLOOKUP(CuentosContados[[#This Row],[Column1]],CuentosIndexados[],11,FALSE)</f>
        <v>0</v>
      </c>
      <c r="J46">
        <f>VLOOKUP(CuentosContados[[#This Row],[Column1]],CuentosIndexados[],12,FALSE)</f>
        <v>0</v>
      </c>
      <c r="K46">
        <f>VLOOKUP(CuentosContados[[#This Row],[Column1]],CuentosIndexados[],13,FALSE)</f>
        <v>0</v>
      </c>
      <c r="L46">
        <f>VLOOKUP(CuentosContados[[#This Row],[Column1]],CuentosIndexados[],14,FALSE)</f>
        <v>0</v>
      </c>
      <c r="M46" t="str">
        <f>VLOOKUP(CuentosContados[[#This Row],[Column1]],CuentosIndexados[],15,FALSE)</f>
        <v>tristeza</v>
      </c>
      <c r="N46">
        <f>VLOOKUP(CuentosContados[[#This Row],[Column1]],CuentosIndexados[],16,FALSE)</f>
        <v>0</v>
      </c>
      <c r="O46">
        <f>VLOOKUP(CuentosContados[[#This Row],[Column1]],CuentosIndexados[],17,FALSE)</f>
        <v>0</v>
      </c>
      <c r="P46">
        <f>VLOOKUP(CuentosContados[[#This Row],[Column1]],CuentosIndexados[],18,FALSE)</f>
        <v>0</v>
      </c>
      <c r="Q46">
        <f>VLOOKUP(CuentosContados[[#This Row],[Column1]],CuentosIndexados[],19,FALSE)</f>
        <v>0</v>
      </c>
      <c r="R46">
        <f>VLOOKUP(CuentosContados[[#This Row],[Column1]],CuentosIndexados[],20,FALSE)</f>
        <v>0</v>
      </c>
      <c r="S46">
        <f>VLOOKUP(CuentosContados[[#This Row],[Column1]],CuentosIndexados[],21,FALSE)</f>
        <v>0</v>
      </c>
      <c r="T46">
        <f>VLOOKUP(CuentosContados[[#This Row],[Column1]],CuentosIndexados[],22,FALSE)</f>
        <v>0</v>
      </c>
      <c r="U46">
        <f>VLOOKUP(CuentosContados[[#This Row],[Column1]],CuentosIndexados[],23,FALSE)</f>
        <v>0</v>
      </c>
      <c r="V46">
        <f>VLOOKUP(CuentosContados[[#This Row],[Column1]],CuentosIndexados[],24,FALSE)</f>
        <v>0</v>
      </c>
      <c r="W46">
        <f>VLOOKUP(CuentosContados[[#This Row],[Column1]],CuentosIndexados[],25,FALSE)</f>
        <v>0</v>
      </c>
      <c r="X46" t="str">
        <f>VLOOKUP(CuentosContados[[#This Row],[Column1]],CuentosIndexados[],26,FALSE)</f>
        <v>compasion</v>
      </c>
      <c r="Y46">
        <f>VLOOKUP(CuentosContados[[#This Row],[Column1]],CuentosIndexados[],27,FALSE)</f>
        <v>0</v>
      </c>
      <c r="Z46">
        <f>VLOOKUP(CuentosContados[[#This Row],[Column1]],CuentosIndexados[],28,FALSE)</f>
        <v>0</v>
      </c>
      <c r="AA46">
        <f>VLOOKUP(CuentosContados[[#This Row],[Column1]],CuentosIndexados[],29,FALSE)</f>
        <v>0</v>
      </c>
      <c r="AB46">
        <f>VLOOKUP(CuentosContados[[#This Row],[Column1]],CuentosIndexados[],30,FALSE)</f>
        <v>0</v>
      </c>
      <c r="AC46">
        <f>VLOOKUP(CuentosContados[[#This Row],[Column1]],CuentosIndexados[],31,FALSE)</f>
        <v>0</v>
      </c>
      <c r="AD46">
        <f>VLOOKUP(CuentosContados[[#This Row],[Column1]],CuentosIndexados[],32,FALSE)</f>
        <v>0</v>
      </c>
      <c r="AE46">
        <f>VLOOKUP(CuentosContados[[#This Row],[Column1]],CuentosIndexados[],33,FALSE)</f>
        <v>0</v>
      </c>
      <c r="AF46">
        <f>VLOOKUP(CuentosContados[[#This Row],[Column1]],CuentosIndexados[],34,FALSE)</f>
        <v>0</v>
      </c>
      <c r="AG46">
        <f>VLOOKUP(CuentosContados[[#This Row],[Column1]],CuentosIndexados[],35,FALSE)</f>
        <v>0</v>
      </c>
      <c r="AH46">
        <f>VLOOKUP(CuentosContados[[#This Row],[Column1]],CuentosIndexados[],36,FALSE)</f>
        <v>0</v>
      </c>
      <c r="AI46">
        <f>VLOOKUP(CuentosContados[[#This Row],[Column1]],CuentosIndexados[],37,FALSE)</f>
        <v>0</v>
      </c>
      <c r="AJ46" t="str">
        <f>VLOOKUP(CuentosContados[[#This Row],[Column1]],CuentosIndexados[],38,FALSE)</f>
        <v>bipolaridad</v>
      </c>
      <c r="AK46">
        <f>VLOOKUP(CuentosContados[[#This Row],[Column1]],CuentosIndexados[],39,FALSE)</f>
        <v>0</v>
      </c>
    </row>
    <row r="47" spans="1:37" x14ac:dyDescent="0.25">
      <c r="A47" t="s">
        <v>167</v>
      </c>
      <c r="B47" t="str">
        <f>VLOOKUP(CuentosContados[[#This Row],[Column1]],CuentosIndexados[],3,FALSE)</f>
        <v>amor</v>
      </c>
      <c r="C47" t="str">
        <f>VLOOKUP(CuentosContados[[#This Row],[Column1]],CuentosIndexados[],5,FALSE)</f>
        <v>depresion</v>
      </c>
      <c r="D47">
        <f>VLOOKUP(CuentosContados[[#This Row],[Column1]],CuentosIndexados[],6,FALSE)</f>
        <v>0</v>
      </c>
      <c r="E47">
        <f>VLOOKUP(CuentosContados[[#This Row],[Column1]],CuentosIndexados[],7,FALSE)</f>
        <v>0</v>
      </c>
      <c r="F47">
        <f>VLOOKUP(CuentosContados[[#This Row],[Column1]],CuentosIndexados[],8,FALSE)</f>
        <v>0</v>
      </c>
      <c r="G47">
        <f>VLOOKUP(CuentosContados[[#This Row],[Column1]],CuentosIndexados[],9,FALSE)</f>
        <v>0</v>
      </c>
      <c r="H47">
        <f>VLOOKUP(CuentosContados[[#This Row],[Column1]],CuentosIndexados[],10,FALSE)</f>
        <v>0</v>
      </c>
      <c r="I47">
        <f>VLOOKUP(CuentosContados[[#This Row],[Column1]],CuentosIndexados[],11,FALSE)</f>
        <v>0</v>
      </c>
      <c r="J47">
        <f>VLOOKUP(CuentosContados[[#This Row],[Column1]],CuentosIndexados[],12,FALSE)</f>
        <v>0</v>
      </c>
      <c r="K47">
        <f>VLOOKUP(CuentosContados[[#This Row],[Column1]],CuentosIndexados[],13,FALSE)</f>
        <v>0</v>
      </c>
      <c r="L47">
        <f>VLOOKUP(CuentosContados[[#This Row],[Column1]],CuentosIndexados[],14,FALSE)</f>
        <v>0</v>
      </c>
      <c r="M47" t="str">
        <f>VLOOKUP(CuentosContados[[#This Row],[Column1]],CuentosIndexados[],15,FALSE)</f>
        <v>tristeza</v>
      </c>
      <c r="N47">
        <f>VLOOKUP(CuentosContados[[#This Row],[Column1]],CuentosIndexados[],16,FALSE)</f>
        <v>0</v>
      </c>
      <c r="O47">
        <f>VLOOKUP(CuentosContados[[#This Row],[Column1]],CuentosIndexados[],17,FALSE)</f>
        <v>0</v>
      </c>
      <c r="P47">
        <f>VLOOKUP(CuentosContados[[#This Row],[Column1]],CuentosIndexados[],18,FALSE)</f>
        <v>0</v>
      </c>
      <c r="Q47">
        <f>VLOOKUP(CuentosContados[[#This Row],[Column1]],CuentosIndexados[],19,FALSE)</f>
        <v>0</v>
      </c>
      <c r="R47">
        <f>VLOOKUP(CuentosContados[[#This Row],[Column1]],CuentosIndexados[],20,FALSE)</f>
        <v>0</v>
      </c>
      <c r="S47">
        <f>VLOOKUP(CuentosContados[[#This Row],[Column1]],CuentosIndexados[],21,FALSE)</f>
        <v>0</v>
      </c>
      <c r="T47">
        <f>VLOOKUP(CuentosContados[[#This Row],[Column1]],CuentosIndexados[],22,FALSE)</f>
        <v>0</v>
      </c>
      <c r="U47">
        <f>VLOOKUP(CuentosContados[[#This Row],[Column1]],CuentosIndexados[],23,FALSE)</f>
        <v>0</v>
      </c>
      <c r="V47">
        <f>VLOOKUP(CuentosContados[[#This Row],[Column1]],CuentosIndexados[],24,FALSE)</f>
        <v>0</v>
      </c>
      <c r="W47">
        <f>VLOOKUP(CuentosContados[[#This Row],[Column1]],CuentosIndexados[],25,FALSE)</f>
        <v>0</v>
      </c>
      <c r="X47" t="str">
        <f>VLOOKUP(CuentosContados[[#This Row],[Column1]],CuentosIndexados[],26,FALSE)</f>
        <v>compasion</v>
      </c>
      <c r="Y47">
        <f>VLOOKUP(CuentosContados[[#This Row],[Column1]],CuentosIndexados[],27,FALSE)</f>
        <v>0</v>
      </c>
      <c r="Z47">
        <f>VLOOKUP(CuentosContados[[#This Row],[Column1]],CuentosIndexados[],28,FALSE)</f>
        <v>0</v>
      </c>
      <c r="AA47">
        <f>VLOOKUP(CuentosContados[[#This Row],[Column1]],CuentosIndexados[],29,FALSE)</f>
        <v>0</v>
      </c>
      <c r="AB47">
        <f>VLOOKUP(CuentosContados[[#This Row],[Column1]],CuentosIndexados[],30,FALSE)</f>
        <v>0</v>
      </c>
      <c r="AC47">
        <f>VLOOKUP(CuentosContados[[#This Row],[Column1]],CuentosIndexados[],31,FALSE)</f>
        <v>0</v>
      </c>
      <c r="AD47">
        <f>VLOOKUP(CuentosContados[[#This Row],[Column1]],CuentosIndexados[],32,FALSE)</f>
        <v>0</v>
      </c>
      <c r="AE47">
        <f>VLOOKUP(CuentosContados[[#This Row],[Column1]],CuentosIndexados[],33,FALSE)</f>
        <v>0</v>
      </c>
      <c r="AF47">
        <f>VLOOKUP(CuentosContados[[#This Row],[Column1]],CuentosIndexados[],34,FALSE)</f>
        <v>0</v>
      </c>
      <c r="AG47">
        <f>VLOOKUP(CuentosContados[[#This Row],[Column1]],CuentosIndexados[],35,FALSE)</f>
        <v>0</v>
      </c>
      <c r="AH47">
        <f>VLOOKUP(CuentosContados[[#This Row],[Column1]],CuentosIndexados[],36,FALSE)</f>
        <v>0</v>
      </c>
      <c r="AI47">
        <f>VLOOKUP(CuentosContados[[#This Row],[Column1]],CuentosIndexados[],37,FALSE)</f>
        <v>0</v>
      </c>
      <c r="AJ47" t="str">
        <f>VLOOKUP(CuentosContados[[#This Row],[Column1]],CuentosIndexados[],38,FALSE)</f>
        <v>bipolaridad</v>
      </c>
      <c r="AK47">
        <f>VLOOKUP(CuentosContados[[#This Row],[Column1]],CuentosIndexados[],39,FALSE)</f>
        <v>0</v>
      </c>
    </row>
    <row r="48" spans="1:37" x14ac:dyDescent="0.25">
      <c r="A48" t="s">
        <v>167</v>
      </c>
      <c r="B48" t="str">
        <f>VLOOKUP(CuentosContados[[#This Row],[Column1]],CuentosIndexados[],3,FALSE)</f>
        <v>amor</v>
      </c>
      <c r="C48" t="str">
        <f>VLOOKUP(CuentosContados[[#This Row],[Column1]],CuentosIndexados[],5,FALSE)</f>
        <v>depresion</v>
      </c>
      <c r="D48">
        <f>VLOOKUP(CuentosContados[[#This Row],[Column1]],CuentosIndexados[],6,FALSE)</f>
        <v>0</v>
      </c>
      <c r="E48">
        <f>VLOOKUP(CuentosContados[[#This Row],[Column1]],CuentosIndexados[],7,FALSE)</f>
        <v>0</v>
      </c>
      <c r="F48">
        <f>VLOOKUP(CuentosContados[[#This Row],[Column1]],CuentosIndexados[],8,FALSE)</f>
        <v>0</v>
      </c>
      <c r="G48">
        <f>VLOOKUP(CuentosContados[[#This Row],[Column1]],CuentosIndexados[],9,FALSE)</f>
        <v>0</v>
      </c>
      <c r="H48">
        <f>VLOOKUP(CuentosContados[[#This Row],[Column1]],CuentosIndexados[],10,FALSE)</f>
        <v>0</v>
      </c>
      <c r="I48">
        <f>VLOOKUP(CuentosContados[[#This Row],[Column1]],CuentosIndexados[],11,FALSE)</f>
        <v>0</v>
      </c>
      <c r="J48">
        <f>VLOOKUP(CuentosContados[[#This Row],[Column1]],CuentosIndexados[],12,FALSE)</f>
        <v>0</v>
      </c>
      <c r="K48">
        <f>VLOOKUP(CuentosContados[[#This Row],[Column1]],CuentosIndexados[],13,FALSE)</f>
        <v>0</v>
      </c>
      <c r="L48">
        <f>VLOOKUP(CuentosContados[[#This Row],[Column1]],CuentosIndexados[],14,FALSE)</f>
        <v>0</v>
      </c>
      <c r="M48" t="str">
        <f>VLOOKUP(CuentosContados[[#This Row],[Column1]],CuentosIndexados[],15,FALSE)</f>
        <v>tristeza</v>
      </c>
      <c r="N48">
        <f>VLOOKUP(CuentosContados[[#This Row],[Column1]],CuentosIndexados[],16,FALSE)</f>
        <v>0</v>
      </c>
      <c r="O48">
        <f>VLOOKUP(CuentosContados[[#This Row],[Column1]],CuentosIndexados[],17,FALSE)</f>
        <v>0</v>
      </c>
      <c r="P48">
        <f>VLOOKUP(CuentosContados[[#This Row],[Column1]],CuentosIndexados[],18,FALSE)</f>
        <v>0</v>
      </c>
      <c r="Q48">
        <f>VLOOKUP(CuentosContados[[#This Row],[Column1]],CuentosIndexados[],19,FALSE)</f>
        <v>0</v>
      </c>
      <c r="R48">
        <f>VLOOKUP(CuentosContados[[#This Row],[Column1]],CuentosIndexados[],20,FALSE)</f>
        <v>0</v>
      </c>
      <c r="S48">
        <f>VLOOKUP(CuentosContados[[#This Row],[Column1]],CuentosIndexados[],21,FALSE)</f>
        <v>0</v>
      </c>
      <c r="T48">
        <f>VLOOKUP(CuentosContados[[#This Row],[Column1]],CuentosIndexados[],22,FALSE)</f>
        <v>0</v>
      </c>
      <c r="U48">
        <f>VLOOKUP(CuentosContados[[#This Row],[Column1]],CuentosIndexados[],23,FALSE)</f>
        <v>0</v>
      </c>
      <c r="V48">
        <f>VLOOKUP(CuentosContados[[#This Row],[Column1]],CuentosIndexados[],24,FALSE)</f>
        <v>0</v>
      </c>
      <c r="W48">
        <f>VLOOKUP(CuentosContados[[#This Row],[Column1]],CuentosIndexados[],25,FALSE)</f>
        <v>0</v>
      </c>
      <c r="X48" t="str">
        <f>VLOOKUP(CuentosContados[[#This Row],[Column1]],CuentosIndexados[],26,FALSE)</f>
        <v>compasion</v>
      </c>
      <c r="Y48">
        <f>VLOOKUP(CuentosContados[[#This Row],[Column1]],CuentosIndexados[],27,FALSE)</f>
        <v>0</v>
      </c>
      <c r="Z48">
        <f>VLOOKUP(CuentosContados[[#This Row],[Column1]],CuentosIndexados[],28,FALSE)</f>
        <v>0</v>
      </c>
      <c r="AA48">
        <f>VLOOKUP(CuentosContados[[#This Row],[Column1]],CuentosIndexados[],29,FALSE)</f>
        <v>0</v>
      </c>
      <c r="AB48">
        <f>VLOOKUP(CuentosContados[[#This Row],[Column1]],CuentosIndexados[],30,FALSE)</f>
        <v>0</v>
      </c>
      <c r="AC48">
        <f>VLOOKUP(CuentosContados[[#This Row],[Column1]],CuentosIndexados[],31,FALSE)</f>
        <v>0</v>
      </c>
      <c r="AD48">
        <f>VLOOKUP(CuentosContados[[#This Row],[Column1]],CuentosIndexados[],32,FALSE)</f>
        <v>0</v>
      </c>
      <c r="AE48">
        <f>VLOOKUP(CuentosContados[[#This Row],[Column1]],CuentosIndexados[],33,FALSE)</f>
        <v>0</v>
      </c>
      <c r="AF48">
        <f>VLOOKUP(CuentosContados[[#This Row],[Column1]],CuentosIndexados[],34,FALSE)</f>
        <v>0</v>
      </c>
      <c r="AG48">
        <f>VLOOKUP(CuentosContados[[#This Row],[Column1]],CuentosIndexados[],35,FALSE)</f>
        <v>0</v>
      </c>
      <c r="AH48">
        <f>VLOOKUP(CuentosContados[[#This Row],[Column1]],CuentosIndexados[],36,FALSE)</f>
        <v>0</v>
      </c>
      <c r="AI48">
        <f>VLOOKUP(CuentosContados[[#This Row],[Column1]],CuentosIndexados[],37,FALSE)</f>
        <v>0</v>
      </c>
      <c r="AJ48" t="str">
        <f>VLOOKUP(CuentosContados[[#This Row],[Column1]],CuentosIndexados[],38,FALSE)</f>
        <v>bipolaridad</v>
      </c>
      <c r="AK48">
        <f>VLOOKUP(CuentosContados[[#This Row],[Column1]],CuentosIndexados[],39,FALSE)</f>
        <v>0</v>
      </c>
    </row>
    <row r="49" spans="1:37" x14ac:dyDescent="0.25">
      <c r="A49" t="s">
        <v>167</v>
      </c>
      <c r="B49" t="str">
        <f>VLOOKUP(CuentosContados[[#This Row],[Column1]],CuentosIndexados[],3,FALSE)</f>
        <v>amor</v>
      </c>
      <c r="C49" t="str">
        <f>VLOOKUP(CuentosContados[[#This Row],[Column1]],CuentosIndexados[],5,FALSE)</f>
        <v>depresion</v>
      </c>
      <c r="D49">
        <f>VLOOKUP(CuentosContados[[#This Row],[Column1]],CuentosIndexados[],6,FALSE)</f>
        <v>0</v>
      </c>
      <c r="E49">
        <f>VLOOKUP(CuentosContados[[#This Row],[Column1]],CuentosIndexados[],7,FALSE)</f>
        <v>0</v>
      </c>
      <c r="F49">
        <f>VLOOKUP(CuentosContados[[#This Row],[Column1]],CuentosIndexados[],8,FALSE)</f>
        <v>0</v>
      </c>
      <c r="G49">
        <f>VLOOKUP(CuentosContados[[#This Row],[Column1]],CuentosIndexados[],9,FALSE)</f>
        <v>0</v>
      </c>
      <c r="H49">
        <f>VLOOKUP(CuentosContados[[#This Row],[Column1]],CuentosIndexados[],10,FALSE)</f>
        <v>0</v>
      </c>
      <c r="I49">
        <f>VLOOKUP(CuentosContados[[#This Row],[Column1]],CuentosIndexados[],11,FALSE)</f>
        <v>0</v>
      </c>
      <c r="J49">
        <f>VLOOKUP(CuentosContados[[#This Row],[Column1]],CuentosIndexados[],12,FALSE)</f>
        <v>0</v>
      </c>
      <c r="K49">
        <f>VLOOKUP(CuentosContados[[#This Row],[Column1]],CuentosIndexados[],13,FALSE)</f>
        <v>0</v>
      </c>
      <c r="L49">
        <f>VLOOKUP(CuentosContados[[#This Row],[Column1]],CuentosIndexados[],14,FALSE)</f>
        <v>0</v>
      </c>
      <c r="M49" t="str">
        <f>VLOOKUP(CuentosContados[[#This Row],[Column1]],CuentosIndexados[],15,FALSE)</f>
        <v>tristeza</v>
      </c>
      <c r="N49">
        <f>VLOOKUP(CuentosContados[[#This Row],[Column1]],CuentosIndexados[],16,FALSE)</f>
        <v>0</v>
      </c>
      <c r="O49">
        <f>VLOOKUP(CuentosContados[[#This Row],[Column1]],CuentosIndexados[],17,FALSE)</f>
        <v>0</v>
      </c>
      <c r="P49">
        <f>VLOOKUP(CuentosContados[[#This Row],[Column1]],CuentosIndexados[],18,FALSE)</f>
        <v>0</v>
      </c>
      <c r="Q49">
        <f>VLOOKUP(CuentosContados[[#This Row],[Column1]],CuentosIndexados[],19,FALSE)</f>
        <v>0</v>
      </c>
      <c r="R49">
        <f>VLOOKUP(CuentosContados[[#This Row],[Column1]],CuentosIndexados[],20,FALSE)</f>
        <v>0</v>
      </c>
      <c r="S49">
        <f>VLOOKUP(CuentosContados[[#This Row],[Column1]],CuentosIndexados[],21,FALSE)</f>
        <v>0</v>
      </c>
      <c r="T49">
        <f>VLOOKUP(CuentosContados[[#This Row],[Column1]],CuentosIndexados[],22,FALSE)</f>
        <v>0</v>
      </c>
      <c r="U49">
        <f>VLOOKUP(CuentosContados[[#This Row],[Column1]],CuentosIndexados[],23,FALSE)</f>
        <v>0</v>
      </c>
      <c r="V49">
        <f>VLOOKUP(CuentosContados[[#This Row],[Column1]],CuentosIndexados[],24,FALSE)</f>
        <v>0</v>
      </c>
      <c r="W49">
        <f>VLOOKUP(CuentosContados[[#This Row],[Column1]],CuentosIndexados[],25,FALSE)</f>
        <v>0</v>
      </c>
      <c r="X49" t="str">
        <f>VLOOKUP(CuentosContados[[#This Row],[Column1]],CuentosIndexados[],26,FALSE)</f>
        <v>compasion</v>
      </c>
      <c r="Y49">
        <f>VLOOKUP(CuentosContados[[#This Row],[Column1]],CuentosIndexados[],27,FALSE)</f>
        <v>0</v>
      </c>
      <c r="Z49">
        <f>VLOOKUP(CuentosContados[[#This Row],[Column1]],CuentosIndexados[],28,FALSE)</f>
        <v>0</v>
      </c>
      <c r="AA49">
        <f>VLOOKUP(CuentosContados[[#This Row],[Column1]],CuentosIndexados[],29,FALSE)</f>
        <v>0</v>
      </c>
      <c r="AB49">
        <f>VLOOKUP(CuentosContados[[#This Row],[Column1]],CuentosIndexados[],30,FALSE)</f>
        <v>0</v>
      </c>
      <c r="AC49">
        <f>VLOOKUP(CuentosContados[[#This Row],[Column1]],CuentosIndexados[],31,FALSE)</f>
        <v>0</v>
      </c>
      <c r="AD49">
        <f>VLOOKUP(CuentosContados[[#This Row],[Column1]],CuentosIndexados[],32,FALSE)</f>
        <v>0</v>
      </c>
      <c r="AE49">
        <f>VLOOKUP(CuentosContados[[#This Row],[Column1]],CuentosIndexados[],33,FALSE)</f>
        <v>0</v>
      </c>
      <c r="AF49">
        <f>VLOOKUP(CuentosContados[[#This Row],[Column1]],CuentosIndexados[],34,FALSE)</f>
        <v>0</v>
      </c>
      <c r="AG49">
        <f>VLOOKUP(CuentosContados[[#This Row],[Column1]],CuentosIndexados[],35,FALSE)</f>
        <v>0</v>
      </c>
      <c r="AH49">
        <f>VLOOKUP(CuentosContados[[#This Row],[Column1]],CuentosIndexados[],36,FALSE)</f>
        <v>0</v>
      </c>
      <c r="AI49">
        <f>VLOOKUP(CuentosContados[[#This Row],[Column1]],CuentosIndexados[],37,FALSE)</f>
        <v>0</v>
      </c>
      <c r="AJ49" t="str">
        <f>VLOOKUP(CuentosContados[[#This Row],[Column1]],CuentosIndexados[],38,FALSE)</f>
        <v>bipolaridad</v>
      </c>
      <c r="AK49">
        <f>VLOOKUP(CuentosContados[[#This Row],[Column1]],CuentosIndexados[],39,FALSE)</f>
        <v>0</v>
      </c>
    </row>
    <row r="50" spans="1:37" x14ac:dyDescent="0.25">
      <c r="A50" t="s">
        <v>167</v>
      </c>
      <c r="B50" t="str">
        <f>VLOOKUP(CuentosContados[[#This Row],[Column1]],CuentosIndexados[],3,FALSE)</f>
        <v>amor</v>
      </c>
      <c r="C50" t="str">
        <f>VLOOKUP(CuentosContados[[#This Row],[Column1]],CuentosIndexados[],5,FALSE)</f>
        <v>depresion</v>
      </c>
      <c r="D50">
        <f>VLOOKUP(CuentosContados[[#This Row],[Column1]],CuentosIndexados[],6,FALSE)</f>
        <v>0</v>
      </c>
      <c r="E50">
        <f>VLOOKUP(CuentosContados[[#This Row],[Column1]],CuentosIndexados[],7,FALSE)</f>
        <v>0</v>
      </c>
      <c r="F50">
        <f>VLOOKUP(CuentosContados[[#This Row],[Column1]],CuentosIndexados[],8,FALSE)</f>
        <v>0</v>
      </c>
      <c r="G50">
        <f>VLOOKUP(CuentosContados[[#This Row],[Column1]],CuentosIndexados[],9,FALSE)</f>
        <v>0</v>
      </c>
      <c r="H50">
        <f>VLOOKUP(CuentosContados[[#This Row],[Column1]],CuentosIndexados[],10,FALSE)</f>
        <v>0</v>
      </c>
      <c r="I50">
        <f>VLOOKUP(CuentosContados[[#This Row],[Column1]],CuentosIndexados[],11,FALSE)</f>
        <v>0</v>
      </c>
      <c r="J50">
        <f>VLOOKUP(CuentosContados[[#This Row],[Column1]],CuentosIndexados[],12,FALSE)</f>
        <v>0</v>
      </c>
      <c r="K50">
        <f>VLOOKUP(CuentosContados[[#This Row],[Column1]],CuentosIndexados[],13,FALSE)</f>
        <v>0</v>
      </c>
      <c r="L50">
        <f>VLOOKUP(CuentosContados[[#This Row],[Column1]],CuentosIndexados[],14,FALSE)</f>
        <v>0</v>
      </c>
      <c r="M50" t="str">
        <f>VLOOKUP(CuentosContados[[#This Row],[Column1]],CuentosIndexados[],15,FALSE)</f>
        <v>tristeza</v>
      </c>
      <c r="N50">
        <f>VLOOKUP(CuentosContados[[#This Row],[Column1]],CuentosIndexados[],16,FALSE)</f>
        <v>0</v>
      </c>
      <c r="O50">
        <f>VLOOKUP(CuentosContados[[#This Row],[Column1]],CuentosIndexados[],17,FALSE)</f>
        <v>0</v>
      </c>
      <c r="P50">
        <f>VLOOKUP(CuentosContados[[#This Row],[Column1]],CuentosIndexados[],18,FALSE)</f>
        <v>0</v>
      </c>
      <c r="Q50">
        <f>VLOOKUP(CuentosContados[[#This Row],[Column1]],CuentosIndexados[],19,FALSE)</f>
        <v>0</v>
      </c>
      <c r="R50">
        <f>VLOOKUP(CuentosContados[[#This Row],[Column1]],CuentosIndexados[],20,FALSE)</f>
        <v>0</v>
      </c>
      <c r="S50">
        <f>VLOOKUP(CuentosContados[[#This Row],[Column1]],CuentosIndexados[],21,FALSE)</f>
        <v>0</v>
      </c>
      <c r="T50">
        <f>VLOOKUP(CuentosContados[[#This Row],[Column1]],CuentosIndexados[],22,FALSE)</f>
        <v>0</v>
      </c>
      <c r="U50">
        <f>VLOOKUP(CuentosContados[[#This Row],[Column1]],CuentosIndexados[],23,FALSE)</f>
        <v>0</v>
      </c>
      <c r="V50">
        <f>VLOOKUP(CuentosContados[[#This Row],[Column1]],CuentosIndexados[],24,FALSE)</f>
        <v>0</v>
      </c>
      <c r="W50">
        <f>VLOOKUP(CuentosContados[[#This Row],[Column1]],CuentosIndexados[],25,FALSE)</f>
        <v>0</v>
      </c>
      <c r="X50" t="str">
        <f>VLOOKUP(CuentosContados[[#This Row],[Column1]],CuentosIndexados[],26,FALSE)</f>
        <v>compasion</v>
      </c>
      <c r="Y50">
        <f>VLOOKUP(CuentosContados[[#This Row],[Column1]],CuentosIndexados[],27,FALSE)</f>
        <v>0</v>
      </c>
      <c r="Z50">
        <f>VLOOKUP(CuentosContados[[#This Row],[Column1]],CuentosIndexados[],28,FALSE)</f>
        <v>0</v>
      </c>
      <c r="AA50">
        <f>VLOOKUP(CuentosContados[[#This Row],[Column1]],CuentosIndexados[],29,FALSE)</f>
        <v>0</v>
      </c>
      <c r="AB50">
        <f>VLOOKUP(CuentosContados[[#This Row],[Column1]],CuentosIndexados[],30,FALSE)</f>
        <v>0</v>
      </c>
      <c r="AC50">
        <f>VLOOKUP(CuentosContados[[#This Row],[Column1]],CuentosIndexados[],31,FALSE)</f>
        <v>0</v>
      </c>
      <c r="AD50">
        <f>VLOOKUP(CuentosContados[[#This Row],[Column1]],CuentosIndexados[],32,FALSE)</f>
        <v>0</v>
      </c>
      <c r="AE50">
        <f>VLOOKUP(CuentosContados[[#This Row],[Column1]],CuentosIndexados[],33,FALSE)</f>
        <v>0</v>
      </c>
      <c r="AF50">
        <f>VLOOKUP(CuentosContados[[#This Row],[Column1]],CuentosIndexados[],34,FALSE)</f>
        <v>0</v>
      </c>
      <c r="AG50">
        <f>VLOOKUP(CuentosContados[[#This Row],[Column1]],CuentosIndexados[],35,FALSE)</f>
        <v>0</v>
      </c>
      <c r="AH50">
        <f>VLOOKUP(CuentosContados[[#This Row],[Column1]],CuentosIndexados[],36,FALSE)</f>
        <v>0</v>
      </c>
      <c r="AI50">
        <f>VLOOKUP(CuentosContados[[#This Row],[Column1]],CuentosIndexados[],37,FALSE)</f>
        <v>0</v>
      </c>
      <c r="AJ50" t="str">
        <f>VLOOKUP(CuentosContados[[#This Row],[Column1]],CuentosIndexados[],38,FALSE)</f>
        <v>bipolaridad</v>
      </c>
      <c r="AK50">
        <f>VLOOKUP(CuentosContados[[#This Row],[Column1]],CuentosIndexados[],39,FALSE)</f>
        <v>0</v>
      </c>
    </row>
    <row r="51" spans="1:37" x14ac:dyDescent="0.25">
      <c r="A51" t="s">
        <v>167</v>
      </c>
      <c r="B51" t="str">
        <f>VLOOKUP(CuentosContados[[#This Row],[Column1]],CuentosIndexados[],3,FALSE)</f>
        <v>amor</v>
      </c>
      <c r="C51" t="str">
        <f>VLOOKUP(CuentosContados[[#This Row],[Column1]],CuentosIndexados[],5,FALSE)</f>
        <v>depresion</v>
      </c>
      <c r="D51">
        <f>VLOOKUP(CuentosContados[[#This Row],[Column1]],CuentosIndexados[],6,FALSE)</f>
        <v>0</v>
      </c>
      <c r="E51">
        <f>VLOOKUP(CuentosContados[[#This Row],[Column1]],CuentosIndexados[],7,FALSE)</f>
        <v>0</v>
      </c>
      <c r="F51">
        <f>VLOOKUP(CuentosContados[[#This Row],[Column1]],CuentosIndexados[],8,FALSE)</f>
        <v>0</v>
      </c>
      <c r="G51">
        <f>VLOOKUP(CuentosContados[[#This Row],[Column1]],CuentosIndexados[],9,FALSE)</f>
        <v>0</v>
      </c>
      <c r="H51">
        <f>VLOOKUP(CuentosContados[[#This Row],[Column1]],CuentosIndexados[],10,FALSE)</f>
        <v>0</v>
      </c>
      <c r="I51">
        <f>VLOOKUP(CuentosContados[[#This Row],[Column1]],CuentosIndexados[],11,FALSE)</f>
        <v>0</v>
      </c>
      <c r="J51">
        <f>VLOOKUP(CuentosContados[[#This Row],[Column1]],CuentosIndexados[],12,FALSE)</f>
        <v>0</v>
      </c>
      <c r="K51">
        <f>VLOOKUP(CuentosContados[[#This Row],[Column1]],CuentosIndexados[],13,FALSE)</f>
        <v>0</v>
      </c>
      <c r="L51">
        <f>VLOOKUP(CuentosContados[[#This Row],[Column1]],CuentosIndexados[],14,FALSE)</f>
        <v>0</v>
      </c>
      <c r="M51" t="str">
        <f>VLOOKUP(CuentosContados[[#This Row],[Column1]],CuentosIndexados[],15,FALSE)</f>
        <v>tristeza</v>
      </c>
      <c r="N51">
        <f>VLOOKUP(CuentosContados[[#This Row],[Column1]],CuentosIndexados[],16,FALSE)</f>
        <v>0</v>
      </c>
      <c r="O51">
        <f>VLOOKUP(CuentosContados[[#This Row],[Column1]],CuentosIndexados[],17,FALSE)</f>
        <v>0</v>
      </c>
      <c r="P51">
        <f>VLOOKUP(CuentosContados[[#This Row],[Column1]],CuentosIndexados[],18,FALSE)</f>
        <v>0</v>
      </c>
      <c r="Q51">
        <f>VLOOKUP(CuentosContados[[#This Row],[Column1]],CuentosIndexados[],19,FALSE)</f>
        <v>0</v>
      </c>
      <c r="R51">
        <f>VLOOKUP(CuentosContados[[#This Row],[Column1]],CuentosIndexados[],20,FALSE)</f>
        <v>0</v>
      </c>
      <c r="S51">
        <f>VLOOKUP(CuentosContados[[#This Row],[Column1]],CuentosIndexados[],21,FALSE)</f>
        <v>0</v>
      </c>
      <c r="T51">
        <f>VLOOKUP(CuentosContados[[#This Row],[Column1]],CuentosIndexados[],22,FALSE)</f>
        <v>0</v>
      </c>
      <c r="U51">
        <f>VLOOKUP(CuentosContados[[#This Row],[Column1]],CuentosIndexados[],23,FALSE)</f>
        <v>0</v>
      </c>
      <c r="V51">
        <f>VLOOKUP(CuentosContados[[#This Row],[Column1]],CuentosIndexados[],24,FALSE)</f>
        <v>0</v>
      </c>
      <c r="W51">
        <f>VLOOKUP(CuentosContados[[#This Row],[Column1]],CuentosIndexados[],25,FALSE)</f>
        <v>0</v>
      </c>
      <c r="X51" t="str">
        <f>VLOOKUP(CuentosContados[[#This Row],[Column1]],CuentosIndexados[],26,FALSE)</f>
        <v>compasion</v>
      </c>
      <c r="Y51">
        <f>VLOOKUP(CuentosContados[[#This Row],[Column1]],CuentosIndexados[],27,FALSE)</f>
        <v>0</v>
      </c>
      <c r="Z51">
        <f>VLOOKUP(CuentosContados[[#This Row],[Column1]],CuentosIndexados[],28,FALSE)</f>
        <v>0</v>
      </c>
      <c r="AA51">
        <f>VLOOKUP(CuentosContados[[#This Row],[Column1]],CuentosIndexados[],29,FALSE)</f>
        <v>0</v>
      </c>
      <c r="AB51">
        <f>VLOOKUP(CuentosContados[[#This Row],[Column1]],CuentosIndexados[],30,FALSE)</f>
        <v>0</v>
      </c>
      <c r="AC51">
        <f>VLOOKUP(CuentosContados[[#This Row],[Column1]],CuentosIndexados[],31,FALSE)</f>
        <v>0</v>
      </c>
      <c r="AD51">
        <f>VLOOKUP(CuentosContados[[#This Row],[Column1]],CuentosIndexados[],32,FALSE)</f>
        <v>0</v>
      </c>
      <c r="AE51">
        <f>VLOOKUP(CuentosContados[[#This Row],[Column1]],CuentosIndexados[],33,FALSE)</f>
        <v>0</v>
      </c>
      <c r="AF51">
        <f>VLOOKUP(CuentosContados[[#This Row],[Column1]],CuentosIndexados[],34,FALSE)</f>
        <v>0</v>
      </c>
      <c r="AG51">
        <f>VLOOKUP(CuentosContados[[#This Row],[Column1]],CuentosIndexados[],35,FALSE)</f>
        <v>0</v>
      </c>
      <c r="AH51">
        <f>VLOOKUP(CuentosContados[[#This Row],[Column1]],CuentosIndexados[],36,FALSE)</f>
        <v>0</v>
      </c>
      <c r="AI51">
        <f>VLOOKUP(CuentosContados[[#This Row],[Column1]],CuentosIndexados[],37,FALSE)</f>
        <v>0</v>
      </c>
      <c r="AJ51" t="str">
        <f>VLOOKUP(CuentosContados[[#This Row],[Column1]],CuentosIndexados[],38,FALSE)</f>
        <v>bipolaridad</v>
      </c>
      <c r="AK51">
        <f>VLOOKUP(CuentosContados[[#This Row],[Column1]],CuentosIndexados[],39,FALSE)</f>
        <v>0</v>
      </c>
    </row>
    <row r="52" spans="1:37" x14ac:dyDescent="0.25">
      <c r="A52" t="s">
        <v>167</v>
      </c>
      <c r="B52" t="str">
        <f>VLOOKUP(CuentosContados[[#This Row],[Column1]],CuentosIndexados[],3,FALSE)</f>
        <v>amor</v>
      </c>
      <c r="C52" t="str">
        <f>VLOOKUP(CuentosContados[[#This Row],[Column1]],CuentosIndexados[],5,FALSE)</f>
        <v>depresion</v>
      </c>
      <c r="D52">
        <f>VLOOKUP(CuentosContados[[#This Row],[Column1]],CuentosIndexados[],6,FALSE)</f>
        <v>0</v>
      </c>
      <c r="E52">
        <f>VLOOKUP(CuentosContados[[#This Row],[Column1]],CuentosIndexados[],7,FALSE)</f>
        <v>0</v>
      </c>
      <c r="F52">
        <f>VLOOKUP(CuentosContados[[#This Row],[Column1]],CuentosIndexados[],8,FALSE)</f>
        <v>0</v>
      </c>
      <c r="G52">
        <f>VLOOKUP(CuentosContados[[#This Row],[Column1]],CuentosIndexados[],9,FALSE)</f>
        <v>0</v>
      </c>
      <c r="H52">
        <f>VLOOKUP(CuentosContados[[#This Row],[Column1]],CuentosIndexados[],10,FALSE)</f>
        <v>0</v>
      </c>
      <c r="I52">
        <f>VLOOKUP(CuentosContados[[#This Row],[Column1]],CuentosIndexados[],11,FALSE)</f>
        <v>0</v>
      </c>
      <c r="J52">
        <f>VLOOKUP(CuentosContados[[#This Row],[Column1]],CuentosIndexados[],12,FALSE)</f>
        <v>0</v>
      </c>
      <c r="K52">
        <f>VLOOKUP(CuentosContados[[#This Row],[Column1]],CuentosIndexados[],13,FALSE)</f>
        <v>0</v>
      </c>
      <c r="L52">
        <f>VLOOKUP(CuentosContados[[#This Row],[Column1]],CuentosIndexados[],14,FALSE)</f>
        <v>0</v>
      </c>
      <c r="M52" t="str">
        <f>VLOOKUP(CuentosContados[[#This Row],[Column1]],CuentosIndexados[],15,FALSE)</f>
        <v>tristeza</v>
      </c>
      <c r="N52">
        <f>VLOOKUP(CuentosContados[[#This Row],[Column1]],CuentosIndexados[],16,FALSE)</f>
        <v>0</v>
      </c>
      <c r="O52">
        <f>VLOOKUP(CuentosContados[[#This Row],[Column1]],CuentosIndexados[],17,FALSE)</f>
        <v>0</v>
      </c>
      <c r="P52">
        <f>VLOOKUP(CuentosContados[[#This Row],[Column1]],CuentosIndexados[],18,FALSE)</f>
        <v>0</v>
      </c>
      <c r="Q52">
        <f>VLOOKUP(CuentosContados[[#This Row],[Column1]],CuentosIndexados[],19,FALSE)</f>
        <v>0</v>
      </c>
      <c r="R52">
        <f>VLOOKUP(CuentosContados[[#This Row],[Column1]],CuentosIndexados[],20,FALSE)</f>
        <v>0</v>
      </c>
      <c r="S52">
        <f>VLOOKUP(CuentosContados[[#This Row],[Column1]],CuentosIndexados[],21,FALSE)</f>
        <v>0</v>
      </c>
      <c r="T52">
        <f>VLOOKUP(CuentosContados[[#This Row],[Column1]],CuentosIndexados[],22,FALSE)</f>
        <v>0</v>
      </c>
      <c r="U52">
        <f>VLOOKUP(CuentosContados[[#This Row],[Column1]],CuentosIndexados[],23,FALSE)</f>
        <v>0</v>
      </c>
      <c r="V52">
        <f>VLOOKUP(CuentosContados[[#This Row],[Column1]],CuentosIndexados[],24,FALSE)</f>
        <v>0</v>
      </c>
      <c r="W52">
        <f>VLOOKUP(CuentosContados[[#This Row],[Column1]],CuentosIndexados[],25,FALSE)</f>
        <v>0</v>
      </c>
      <c r="X52" t="str">
        <f>VLOOKUP(CuentosContados[[#This Row],[Column1]],CuentosIndexados[],26,FALSE)</f>
        <v>compasion</v>
      </c>
      <c r="Y52">
        <f>VLOOKUP(CuentosContados[[#This Row],[Column1]],CuentosIndexados[],27,FALSE)</f>
        <v>0</v>
      </c>
      <c r="Z52">
        <f>VLOOKUP(CuentosContados[[#This Row],[Column1]],CuentosIndexados[],28,FALSE)</f>
        <v>0</v>
      </c>
      <c r="AA52">
        <f>VLOOKUP(CuentosContados[[#This Row],[Column1]],CuentosIndexados[],29,FALSE)</f>
        <v>0</v>
      </c>
      <c r="AB52">
        <f>VLOOKUP(CuentosContados[[#This Row],[Column1]],CuentosIndexados[],30,FALSE)</f>
        <v>0</v>
      </c>
      <c r="AC52">
        <f>VLOOKUP(CuentosContados[[#This Row],[Column1]],CuentosIndexados[],31,FALSE)</f>
        <v>0</v>
      </c>
      <c r="AD52">
        <f>VLOOKUP(CuentosContados[[#This Row],[Column1]],CuentosIndexados[],32,FALSE)</f>
        <v>0</v>
      </c>
      <c r="AE52">
        <f>VLOOKUP(CuentosContados[[#This Row],[Column1]],CuentosIndexados[],33,FALSE)</f>
        <v>0</v>
      </c>
      <c r="AF52">
        <f>VLOOKUP(CuentosContados[[#This Row],[Column1]],CuentosIndexados[],34,FALSE)</f>
        <v>0</v>
      </c>
      <c r="AG52">
        <f>VLOOKUP(CuentosContados[[#This Row],[Column1]],CuentosIndexados[],35,FALSE)</f>
        <v>0</v>
      </c>
      <c r="AH52">
        <f>VLOOKUP(CuentosContados[[#This Row],[Column1]],CuentosIndexados[],36,FALSE)</f>
        <v>0</v>
      </c>
      <c r="AI52">
        <f>VLOOKUP(CuentosContados[[#This Row],[Column1]],CuentosIndexados[],37,FALSE)</f>
        <v>0</v>
      </c>
      <c r="AJ52" t="str">
        <f>VLOOKUP(CuentosContados[[#This Row],[Column1]],CuentosIndexados[],38,FALSE)</f>
        <v>bipolaridad</v>
      </c>
      <c r="AK52">
        <f>VLOOKUP(CuentosContados[[#This Row],[Column1]],CuentosIndexados[],39,FALSE)</f>
        <v>0</v>
      </c>
    </row>
    <row r="53" spans="1:37" x14ac:dyDescent="0.25">
      <c r="A53" t="s">
        <v>167</v>
      </c>
      <c r="B53" t="str">
        <f>VLOOKUP(CuentosContados[[#This Row],[Column1]],CuentosIndexados[],3,FALSE)</f>
        <v>amor</v>
      </c>
      <c r="C53" t="str">
        <f>VLOOKUP(CuentosContados[[#This Row],[Column1]],CuentosIndexados[],5,FALSE)</f>
        <v>depresion</v>
      </c>
      <c r="D53">
        <f>VLOOKUP(CuentosContados[[#This Row],[Column1]],CuentosIndexados[],6,FALSE)</f>
        <v>0</v>
      </c>
      <c r="E53">
        <f>VLOOKUP(CuentosContados[[#This Row],[Column1]],CuentosIndexados[],7,FALSE)</f>
        <v>0</v>
      </c>
      <c r="F53">
        <f>VLOOKUP(CuentosContados[[#This Row],[Column1]],CuentosIndexados[],8,FALSE)</f>
        <v>0</v>
      </c>
      <c r="G53">
        <f>VLOOKUP(CuentosContados[[#This Row],[Column1]],CuentosIndexados[],9,FALSE)</f>
        <v>0</v>
      </c>
      <c r="H53">
        <f>VLOOKUP(CuentosContados[[#This Row],[Column1]],CuentosIndexados[],10,FALSE)</f>
        <v>0</v>
      </c>
      <c r="I53">
        <f>VLOOKUP(CuentosContados[[#This Row],[Column1]],CuentosIndexados[],11,FALSE)</f>
        <v>0</v>
      </c>
      <c r="J53">
        <f>VLOOKUP(CuentosContados[[#This Row],[Column1]],CuentosIndexados[],12,FALSE)</f>
        <v>0</v>
      </c>
      <c r="K53">
        <f>VLOOKUP(CuentosContados[[#This Row],[Column1]],CuentosIndexados[],13,FALSE)</f>
        <v>0</v>
      </c>
      <c r="L53">
        <f>VLOOKUP(CuentosContados[[#This Row],[Column1]],CuentosIndexados[],14,FALSE)</f>
        <v>0</v>
      </c>
      <c r="M53" t="str">
        <f>VLOOKUP(CuentosContados[[#This Row],[Column1]],CuentosIndexados[],15,FALSE)</f>
        <v>tristeza</v>
      </c>
      <c r="N53">
        <f>VLOOKUP(CuentosContados[[#This Row],[Column1]],CuentosIndexados[],16,FALSE)</f>
        <v>0</v>
      </c>
      <c r="O53">
        <f>VLOOKUP(CuentosContados[[#This Row],[Column1]],CuentosIndexados[],17,FALSE)</f>
        <v>0</v>
      </c>
      <c r="P53">
        <f>VLOOKUP(CuentosContados[[#This Row],[Column1]],CuentosIndexados[],18,FALSE)</f>
        <v>0</v>
      </c>
      <c r="Q53">
        <f>VLOOKUP(CuentosContados[[#This Row],[Column1]],CuentosIndexados[],19,FALSE)</f>
        <v>0</v>
      </c>
      <c r="R53">
        <f>VLOOKUP(CuentosContados[[#This Row],[Column1]],CuentosIndexados[],20,FALSE)</f>
        <v>0</v>
      </c>
      <c r="S53">
        <f>VLOOKUP(CuentosContados[[#This Row],[Column1]],CuentosIndexados[],21,FALSE)</f>
        <v>0</v>
      </c>
      <c r="T53">
        <f>VLOOKUP(CuentosContados[[#This Row],[Column1]],CuentosIndexados[],22,FALSE)</f>
        <v>0</v>
      </c>
      <c r="U53">
        <f>VLOOKUP(CuentosContados[[#This Row],[Column1]],CuentosIndexados[],23,FALSE)</f>
        <v>0</v>
      </c>
      <c r="V53">
        <f>VLOOKUP(CuentosContados[[#This Row],[Column1]],CuentosIndexados[],24,FALSE)</f>
        <v>0</v>
      </c>
      <c r="W53">
        <f>VLOOKUP(CuentosContados[[#This Row],[Column1]],CuentosIndexados[],25,FALSE)</f>
        <v>0</v>
      </c>
      <c r="X53" t="str">
        <f>VLOOKUP(CuentosContados[[#This Row],[Column1]],CuentosIndexados[],26,FALSE)</f>
        <v>compasion</v>
      </c>
      <c r="Y53">
        <f>VLOOKUP(CuentosContados[[#This Row],[Column1]],CuentosIndexados[],27,FALSE)</f>
        <v>0</v>
      </c>
      <c r="Z53">
        <f>VLOOKUP(CuentosContados[[#This Row],[Column1]],CuentosIndexados[],28,FALSE)</f>
        <v>0</v>
      </c>
      <c r="AA53">
        <f>VLOOKUP(CuentosContados[[#This Row],[Column1]],CuentosIndexados[],29,FALSE)</f>
        <v>0</v>
      </c>
      <c r="AB53">
        <f>VLOOKUP(CuentosContados[[#This Row],[Column1]],CuentosIndexados[],30,FALSE)</f>
        <v>0</v>
      </c>
      <c r="AC53">
        <f>VLOOKUP(CuentosContados[[#This Row],[Column1]],CuentosIndexados[],31,FALSE)</f>
        <v>0</v>
      </c>
      <c r="AD53">
        <f>VLOOKUP(CuentosContados[[#This Row],[Column1]],CuentosIndexados[],32,FALSE)</f>
        <v>0</v>
      </c>
      <c r="AE53">
        <f>VLOOKUP(CuentosContados[[#This Row],[Column1]],CuentosIndexados[],33,FALSE)</f>
        <v>0</v>
      </c>
      <c r="AF53">
        <f>VLOOKUP(CuentosContados[[#This Row],[Column1]],CuentosIndexados[],34,FALSE)</f>
        <v>0</v>
      </c>
      <c r="AG53">
        <f>VLOOKUP(CuentosContados[[#This Row],[Column1]],CuentosIndexados[],35,FALSE)</f>
        <v>0</v>
      </c>
      <c r="AH53">
        <f>VLOOKUP(CuentosContados[[#This Row],[Column1]],CuentosIndexados[],36,FALSE)</f>
        <v>0</v>
      </c>
      <c r="AI53">
        <f>VLOOKUP(CuentosContados[[#This Row],[Column1]],CuentosIndexados[],37,FALSE)</f>
        <v>0</v>
      </c>
      <c r="AJ53" t="str">
        <f>VLOOKUP(CuentosContados[[#This Row],[Column1]],CuentosIndexados[],38,FALSE)</f>
        <v>bipolaridad</v>
      </c>
      <c r="AK53">
        <f>VLOOKUP(CuentosContados[[#This Row],[Column1]],CuentosIndexados[],39,FALSE)</f>
        <v>0</v>
      </c>
    </row>
    <row r="54" spans="1:37" x14ac:dyDescent="0.25">
      <c r="A54" t="s">
        <v>167</v>
      </c>
      <c r="B54" t="str">
        <f>VLOOKUP(CuentosContados[[#This Row],[Column1]],CuentosIndexados[],3,FALSE)</f>
        <v>amor</v>
      </c>
      <c r="C54" t="str">
        <f>VLOOKUP(CuentosContados[[#This Row],[Column1]],CuentosIndexados[],5,FALSE)</f>
        <v>depresion</v>
      </c>
      <c r="D54">
        <f>VLOOKUP(CuentosContados[[#This Row],[Column1]],CuentosIndexados[],6,FALSE)</f>
        <v>0</v>
      </c>
      <c r="E54">
        <f>VLOOKUP(CuentosContados[[#This Row],[Column1]],CuentosIndexados[],7,FALSE)</f>
        <v>0</v>
      </c>
      <c r="F54">
        <f>VLOOKUP(CuentosContados[[#This Row],[Column1]],CuentosIndexados[],8,FALSE)</f>
        <v>0</v>
      </c>
      <c r="G54">
        <f>VLOOKUP(CuentosContados[[#This Row],[Column1]],CuentosIndexados[],9,FALSE)</f>
        <v>0</v>
      </c>
      <c r="H54">
        <f>VLOOKUP(CuentosContados[[#This Row],[Column1]],CuentosIndexados[],10,FALSE)</f>
        <v>0</v>
      </c>
      <c r="I54">
        <f>VLOOKUP(CuentosContados[[#This Row],[Column1]],CuentosIndexados[],11,FALSE)</f>
        <v>0</v>
      </c>
      <c r="J54">
        <f>VLOOKUP(CuentosContados[[#This Row],[Column1]],CuentosIndexados[],12,FALSE)</f>
        <v>0</v>
      </c>
      <c r="K54">
        <f>VLOOKUP(CuentosContados[[#This Row],[Column1]],CuentosIndexados[],13,FALSE)</f>
        <v>0</v>
      </c>
      <c r="L54">
        <f>VLOOKUP(CuentosContados[[#This Row],[Column1]],CuentosIndexados[],14,FALSE)</f>
        <v>0</v>
      </c>
      <c r="M54" t="str">
        <f>VLOOKUP(CuentosContados[[#This Row],[Column1]],CuentosIndexados[],15,FALSE)</f>
        <v>tristeza</v>
      </c>
      <c r="N54">
        <f>VLOOKUP(CuentosContados[[#This Row],[Column1]],CuentosIndexados[],16,FALSE)</f>
        <v>0</v>
      </c>
      <c r="O54">
        <f>VLOOKUP(CuentosContados[[#This Row],[Column1]],CuentosIndexados[],17,FALSE)</f>
        <v>0</v>
      </c>
      <c r="P54">
        <f>VLOOKUP(CuentosContados[[#This Row],[Column1]],CuentosIndexados[],18,FALSE)</f>
        <v>0</v>
      </c>
      <c r="Q54">
        <f>VLOOKUP(CuentosContados[[#This Row],[Column1]],CuentosIndexados[],19,FALSE)</f>
        <v>0</v>
      </c>
      <c r="R54">
        <f>VLOOKUP(CuentosContados[[#This Row],[Column1]],CuentosIndexados[],20,FALSE)</f>
        <v>0</v>
      </c>
      <c r="S54">
        <f>VLOOKUP(CuentosContados[[#This Row],[Column1]],CuentosIndexados[],21,FALSE)</f>
        <v>0</v>
      </c>
      <c r="T54">
        <f>VLOOKUP(CuentosContados[[#This Row],[Column1]],CuentosIndexados[],22,FALSE)</f>
        <v>0</v>
      </c>
      <c r="U54">
        <f>VLOOKUP(CuentosContados[[#This Row],[Column1]],CuentosIndexados[],23,FALSE)</f>
        <v>0</v>
      </c>
      <c r="V54">
        <f>VLOOKUP(CuentosContados[[#This Row],[Column1]],CuentosIndexados[],24,FALSE)</f>
        <v>0</v>
      </c>
      <c r="W54">
        <f>VLOOKUP(CuentosContados[[#This Row],[Column1]],CuentosIndexados[],25,FALSE)</f>
        <v>0</v>
      </c>
      <c r="X54" t="str">
        <f>VLOOKUP(CuentosContados[[#This Row],[Column1]],CuentosIndexados[],26,FALSE)</f>
        <v>compasion</v>
      </c>
      <c r="Y54">
        <f>VLOOKUP(CuentosContados[[#This Row],[Column1]],CuentosIndexados[],27,FALSE)</f>
        <v>0</v>
      </c>
      <c r="Z54">
        <f>VLOOKUP(CuentosContados[[#This Row],[Column1]],CuentosIndexados[],28,FALSE)</f>
        <v>0</v>
      </c>
      <c r="AA54">
        <f>VLOOKUP(CuentosContados[[#This Row],[Column1]],CuentosIndexados[],29,FALSE)</f>
        <v>0</v>
      </c>
      <c r="AB54">
        <f>VLOOKUP(CuentosContados[[#This Row],[Column1]],CuentosIndexados[],30,FALSE)</f>
        <v>0</v>
      </c>
      <c r="AC54">
        <f>VLOOKUP(CuentosContados[[#This Row],[Column1]],CuentosIndexados[],31,FALSE)</f>
        <v>0</v>
      </c>
      <c r="AD54">
        <f>VLOOKUP(CuentosContados[[#This Row],[Column1]],CuentosIndexados[],32,FALSE)</f>
        <v>0</v>
      </c>
      <c r="AE54">
        <f>VLOOKUP(CuentosContados[[#This Row],[Column1]],CuentosIndexados[],33,FALSE)</f>
        <v>0</v>
      </c>
      <c r="AF54">
        <f>VLOOKUP(CuentosContados[[#This Row],[Column1]],CuentosIndexados[],34,FALSE)</f>
        <v>0</v>
      </c>
      <c r="AG54">
        <f>VLOOKUP(CuentosContados[[#This Row],[Column1]],CuentosIndexados[],35,FALSE)</f>
        <v>0</v>
      </c>
      <c r="AH54">
        <f>VLOOKUP(CuentosContados[[#This Row],[Column1]],CuentosIndexados[],36,FALSE)</f>
        <v>0</v>
      </c>
      <c r="AI54">
        <f>VLOOKUP(CuentosContados[[#This Row],[Column1]],CuentosIndexados[],37,FALSE)</f>
        <v>0</v>
      </c>
      <c r="AJ54" t="str">
        <f>VLOOKUP(CuentosContados[[#This Row],[Column1]],CuentosIndexados[],38,FALSE)</f>
        <v>bipolaridad</v>
      </c>
      <c r="AK54">
        <f>VLOOKUP(CuentosContados[[#This Row],[Column1]],CuentosIndexados[],39,FALSE)</f>
        <v>0</v>
      </c>
    </row>
    <row r="55" spans="1:37" x14ac:dyDescent="0.25">
      <c r="A55" t="s">
        <v>167</v>
      </c>
      <c r="B55" t="str">
        <f>VLOOKUP(CuentosContados[[#This Row],[Column1]],CuentosIndexados[],3,FALSE)</f>
        <v>amor</v>
      </c>
      <c r="C55" t="str">
        <f>VLOOKUP(CuentosContados[[#This Row],[Column1]],CuentosIndexados[],5,FALSE)</f>
        <v>depresion</v>
      </c>
      <c r="D55">
        <f>VLOOKUP(CuentosContados[[#This Row],[Column1]],CuentosIndexados[],6,FALSE)</f>
        <v>0</v>
      </c>
      <c r="E55">
        <f>VLOOKUP(CuentosContados[[#This Row],[Column1]],CuentosIndexados[],7,FALSE)</f>
        <v>0</v>
      </c>
      <c r="F55">
        <f>VLOOKUP(CuentosContados[[#This Row],[Column1]],CuentosIndexados[],8,FALSE)</f>
        <v>0</v>
      </c>
      <c r="G55">
        <f>VLOOKUP(CuentosContados[[#This Row],[Column1]],CuentosIndexados[],9,FALSE)</f>
        <v>0</v>
      </c>
      <c r="H55">
        <f>VLOOKUP(CuentosContados[[#This Row],[Column1]],CuentosIndexados[],10,FALSE)</f>
        <v>0</v>
      </c>
      <c r="I55">
        <f>VLOOKUP(CuentosContados[[#This Row],[Column1]],CuentosIndexados[],11,FALSE)</f>
        <v>0</v>
      </c>
      <c r="J55">
        <f>VLOOKUP(CuentosContados[[#This Row],[Column1]],CuentosIndexados[],12,FALSE)</f>
        <v>0</v>
      </c>
      <c r="K55">
        <f>VLOOKUP(CuentosContados[[#This Row],[Column1]],CuentosIndexados[],13,FALSE)</f>
        <v>0</v>
      </c>
      <c r="L55">
        <f>VLOOKUP(CuentosContados[[#This Row],[Column1]],CuentosIndexados[],14,FALSE)</f>
        <v>0</v>
      </c>
      <c r="M55" t="str">
        <f>VLOOKUP(CuentosContados[[#This Row],[Column1]],CuentosIndexados[],15,FALSE)</f>
        <v>tristeza</v>
      </c>
      <c r="N55">
        <f>VLOOKUP(CuentosContados[[#This Row],[Column1]],CuentosIndexados[],16,FALSE)</f>
        <v>0</v>
      </c>
      <c r="O55">
        <f>VLOOKUP(CuentosContados[[#This Row],[Column1]],CuentosIndexados[],17,FALSE)</f>
        <v>0</v>
      </c>
      <c r="P55">
        <f>VLOOKUP(CuentosContados[[#This Row],[Column1]],CuentosIndexados[],18,FALSE)</f>
        <v>0</v>
      </c>
      <c r="Q55">
        <f>VLOOKUP(CuentosContados[[#This Row],[Column1]],CuentosIndexados[],19,FALSE)</f>
        <v>0</v>
      </c>
      <c r="R55">
        <f>VLOOKUP(CuentosContados[[#This Row],[Column1]],CuentosIndexados[],20,FALSE)</f>
        <v>0</v>
      </c>
      <c r="S55">
        <f>VLOOKUP(CuentosContados[[#This Row],[Column1]],CuentosIndexados[],21,FALSE)</f>
        <v>0</v>
      </c>
      <c r="T55">
        <f>VLOOKUP(CuentosContados[[#This Row],[Column1]],CuentosIndexados[],22,FALSE)</f>
        <v>0</v>
      </c>
      <c r="U55">
        <f>VLOOKUP(CuentosContados[[#This Row],[Column1]],CuentosIndexados[],23,FALSE)</f>
        <v>0</v>
      </c>
      <c r="V55">
        <f>VLOOKUP(CuentosContados[[#This Row],[Column1]],CuentosIndexados[],24,FALSE)</f>
        <v>0</v>
      </c>
      <c r="W55">
        <f>VLOOKUP(CuentosContados[[#This Row],[Column1]],CuentosIndexados[],25,FALSE)</f>
        <v>0</v>
      </c>
      <c r="X55" t="str">
        <f>VLOOKUP(CuentosContados[[#This Row],[Column1]],CuentosIndexados[],26,FALSE)</f>
        <v>compasion</v>
      </c>
      <c r="Y55">
        <f>VLOOKUP(CuentosContados[[#This Row],[Column1]],CuentosIndexados[],27,FALSE)</f>
        <v>0</v>
      </c>
      <c r="Z55">
        <f>VLOOKUP(CuentosContados[[#This Row],[Column1]],CuentosIndexados[],28,FALSE)</f>
        <v>0</v>
      </c>
      <c r="AA55">
        <f>VLOOKUP(CuentosContados[[#This Row],[Column1]],CuentosIndexados[],29,FALSE)</f>
        <v>0</v>
      </c>
      <c r="AB55">
        <f>VLOOKUP(CuentosContados[[#This Row],[Column1]],CuentosIndexados[],30,FALSE)</f>
        <v>0</v>
      </c>
      <c r="AC55">
        <f>VLOOKUP(CuentosContados[[#This Row],[Column1]],CuentosIndexados[],31,FALSE)</f>
        <v>0</v>
      </c>
      <c r="AD55">
        <f>VLOOKUP(CuentosContados[[#This Row],[Column1]],CuentosIndexados[],32,FALSE)</f>
        <v>0</v>
      </c>
      <c r="AE55">
        <f>VLOOKUP(CuentosContados[[#This Row],[Column1]],CuentosIndexados[],33,FALSE)</f>
        <v>0</v>
      </c>
      <c r="AF55">
        <f>VLOOKUP(CuentosContados[[#This Row],[Column1]],CuentosIndexados[],34,FALSE)</f>
        <v>0</v>
      </c>
      <c r="AG55">
        <f>VLOOKUP(CuentosContados[[#This Row],[Column1]],CuentosIndexados[],35,FALSE)</f>
        <v>0</v>
      </c>
      <c r="AH55">
        <f>VLOOKUP(CuentosContados[[#This Row],[Column1]],CuentosIndexados[],36,FALSE)</f>
        <v>0</v>
      </c>
      <c r="AI55">
        <f>VLOOKUP(CuentosContados[[#This Row],[Column1]],CuentosIndexados[],37,FALSE)</f>
        <v>0</v>
      </c>
      <c r="AJ55" t="str">
        <f>VLOOKUP(CuentosContados[[#This Row],[Column1]],CuentosIndexados[],38,FALSE)</f>
        <v>bipolaridad</v>
      </c>
      <c r="AK55">
        <f>VLOOKUP(CuentosContados[[#This Row],[Column1]],CuentosIndexados[],39,FALSE)</f>
        <v>0</v>
      </c>
    </row>
    <row r="56" spans="1:37" x14ac:dyDescent="0.25">
      <c r="A56" t="s">
        <v>164</v>
      </c>
      <c r="B56">
        <f>VLOOKUP(CuentosContados[[#This Row],[Column1]],CuentosIndexados[],3,FALSE)</f>
        <v>0</v>
      </c>
      <c r="C56">
        <f>VLOOKUP(CuentosContados[[#This Row],[Column1]],CuentosIndexados[],5,FALSE)</f>
        <v>0</v>
      </c>
      <c r="D56">
        <f>VLOOKUP(CuentosContados[[#This Row],[Column1]],CuentosIndexados[],6,FALSE)</f>
        <v>0</v>
      </c>
      <c r="E56">
        <f>VLOOKUP(CuentosContados[[#This Row],[Column1]],CuentosIndexados[],7,FALSE)</f>
        <v>0</v>
      </c>
      <c r="F56">
        <f>VLOOKUP(CuentosContados[[#This Row],[Column1]],CuentosIndexados[],8,FALSE)</f>
        <v>0</v>
      </c>
      <c r="G56">
        <f>VLOOKUP(CuentosContados[[#This Row],[Column1]],CuentosIndexados[],9,FALSE)</f>
        <v>0</v>
      </c>
      <c r="H56">
        <f>VLOOKUP(CuentosContados[[#This Row],[Column1]],CuentosIndexados[],10,FALSE)</f>
        <v>0</v>
      </c>
      <c r="I56">
        <f>VLOOKUP(CuentosContados[[#This Row],[Column1]],CuentosIndexados[],11,FALSE)</f>
        <v>0</v>
      </c>
      <c r="J56" t="str">
        <f>VLOOKUP(CuentosContados[[#This Row],[Column1]],CuentosIndexados[],12,FALSE)</f>
        <v>trabajo</v>
      </c>
      <c r="K56">
        <f>VLOOKUP(CuentosContados[[#This Row],[Column1]],CuentosIndexados[],13,FALSE)</f>
        <v>0</v>
      </c>
      <c r="L56">
        <f>VLOOKUP(CuentosContados[[#This Row],[Column1]],CuentosIndexados[],14,FALSE)</f>
        <v>0</v>
      </c>
      <c r="M56" t="str">
        <f>VLOOKUP(CuentosContados[[#This Row],[Column1]],CuentosIndexados[],15,FALSE)</f>
        <v>tristeza</v>
      </c>
      <c r="N56">
        <f>VLOOKUP(CuentosContados[[#This Row],[Column1]],CuentosIndexados[],16,FALSE)</f>
        <v>0</v>
      </c>
      <c r="O56">
        <f>VLOOKUP(CuentosContados[[#This Row],[Column1]],CuentosIndexados[],17,FALSE)</f>
        <v>0</v>
      </c>
      <c r="P56">
        <f>VLOOKUP(CuentosContados[[#This Row],[Column1]],CuentosIndexados[],18,FALSE)</f>
        <v>0</v>
      </c>
      <c r="Q56">
        <f>VLOOKUP(CuentosContados[[#This Row],[Column1]],CuentosIndexados[],19,FALSE)</f>
        <v>0</v>
      </c>
      <c r="R56">
        <f>VLOOKUP(CuentosContados[[#This Row],[Column1]],CuentosIndexados[],20,FALSE)</f>
        <v>0</v>
      </c>
      <c r="S56">
        <f>VLOOKUP(CuentosContados[[#This Row],[Column1]],CuentosIndexados[],21,FALSE)</f>
        <v>0</v>
      </c>
      <c r="T56">
        <f>VLOOKUP(CuentosContados[[#This Row],[Column1]],CuentosIndexados[],22,FALSE)</f>
        <v>0</v>
      </c>
      <c r="U56">
        <f>VLOOKUP(CuentosContados[[#This Row],[Column1]],CuentosIndexados[],23,FALSE)</f>
        <v>0</v>
      </c>
      <c r="V56">
        <f>VLOOKUP(CuentosContados[[#This Row],[Column1]],CuentosIndexados[],24,FALSE)</f>
        <v>0</v>
      </c>
      <c r="W56">
        <f>VLOOKUP(CuentosContados[[#This Row],[Column1]],CuentosIndexados[],25,FALSE)</f>
        <v>0</v>
      </c>
      <c r="X56">
        <f>VLOOKUP(CuentosContados[[#This Row],[Column1]],CuentosIndexados[],26,FALSE)</f>
        <v>0</v>
      </c>
      <c r="Y56">
        <f>VLOOKUP(CuentosContados[[#This Row],[Column1]],CuentosIndexados[],27,FALSE)</f>
        <v>0</v>
      </c>
      <c r="Z56">
        <f>VLOOKUP(CuentosContados[[#This Row],[Column1]],CuentosIndexados[],28,FALSE)</f>
        <v>0</v>
      </c>
      <c r="AA56">
        <f>VLOOKUP(CuentosContados[[#This Row],[Column1]],CuentosIndexados[],29,FALSE)</f>
        <v>0</v>
      </c>
      <c r="AB56">
        <f>VLOOKUP(CuentosContados[[#This Row],[Column1]],CuentosIndexados[],30,FALSE)</f>
        <v>0</v>
      </c>
      <c r="AC56">
        <f>VLOOKUP(CuentosContados[[#This Row],[Column1]],CuentosIndexados[],31,FALSE)</f>
        <v>0</v>
      </c>
      <c r="AD56">
        <f>VLOOKUP(CuentosContados[[#This Row],[Column1]],CuentosIndexados[],32,FALSE)</f>
        <v>0</v>
      </c>
      <c r="AE56">
        <f>VLOOKUP(CuentosContados[[#This Row],[Column1]],CuentosIndexados[],33,FALSE)</f>
        <v>0</v>
      </c>
      <c r="AF56">
        <f>VLOOKUP(CuentosContados[[#This Row],[Column1]],CuentosIndexados[],34,FALSE)</f>
        <v>0</v>
      </c>
      <c r="AG56">
        <f>VLOOKUP(CuentosContados[[#This Row],[Column1]],CuentosIndexados[],35,FALSE)</f>
        <v>0</v>
      </c>
      <c r="AH56">
        <f>VLOOKUP(CuentosContados[[#This Row],[Column1]],CuentosIndexados[],36,FALSE)</f>
        <v>0</v>
      </c>
      <c r="AI56">
        <f>VLOOKUP(CuentosContados[[#This Row],[Column1]],CuentosIndexados[],37,FALSE)</f>
        <v>0</v>
      </c>
      <c r="AJ56">
        <f>VLOOKUP(CuentosContados[[#This Row],[Column1]],CuentosIndexados[],38,FALSE)</f>
        <v>0</v>
      </c>
      <c r="AK56" t="str">
        <f>VLOOKUP(CuentosContados[[#This Row],[Column1]],CuentosIndexados[],39,FALSE)</f>
        <v>alegria</v>
      </c>
    </row>
    <row r="57" spans="1:37" x14ac:dyDescent="0.25">
      <c r="A57" t="s">
        <v>164</v>
      </c>
      <c r="B57">
        <f>VLOOKUP(CuentosContados[[#This Row],[Column1]],CuentosIndexados[],3,FALSE)</f>
        <v>0</v>
      </c>
      <c r="C57">
        <f>VLOOKUP(CuentosContados[[#This Row],[Column1]],CuentosIndexados[],5,FALSE)</f>
        <v>0</v>
      </c>
      <c r="D57">
        <f>VLOOKUP(CuentosContados[[#This Row],[Column1]],CuentosIndexados[],6,FALSE)</f>
        <v>0</v>
      </c>
      <c r="E57">
        <f>VLOOKUP(CuentosContados[[#This Row],[Column1]],CuentosIndexados[],7,FALSE)</f>
        <v>0</v>
      </c>
      <c r="F57">
        <f>VLOOKUP(CuentosContados[[#This Row],[Column1]],CuentosIndexados[],8,FALSE)</f>
        <v>0</v>
      </c>
      <c r="G57">
        <f>VLOOKUP(CuentosContados[[#This Row],[Column1]],CuentosIndexados[],9,FALSE)</f>
        <v>0</v>
      </c>
      <c r="H57">
        <f>VLOOKUP(CuentosContados[[#This Row],[Column1]],CuentosIndexados[],10,FALSE)</f>
        <v>0</v>
      </c>
      <c r="I57">
        <f>VLOOKUP(CuentosContados[[#This Row],[Column1]],CuentosIndexados[],11,FALSE)</f>
        <v>0</v>
      </c>
      <c r="J57" t="str">
        <f>VLOOKUP(CuentosContados[[#This Row],[Column1]],CuentosIndexados[],12,FALSE)</f>
        <v>trabajo</v>
      </c>
      <c r="K57">
        <f>VLOOKUP(CuentosContados[[#This Row],[Column1]],CuentosIndexados[],13,FALSE)</f>
        <v>0</v>
      </c>
      <c r="L57">
        <f>VLOOKUP(CuentosContados[[#This Row],[Column1]],CuentosIndexados[],14,FALSE)</f>
        <v>0</v>
      </c>
      <c r="M57" t="str">
        <f>VLOOKUP(CuentosContados[[#This Row],[Column1]],CuentosIndexados[],15,FALSE)</f>
        <v>tristeza</v>
      </c>
      <c r="N57">
        <f>VLOOKUP(CuentosContados[[#This Row],[Column1]],CuentosIndexados[],16,FALSE)</f>
        <v>0</v>
      </c>
      <c r="O57">
        <f>VLOOKUP(CuentosContados[[#This Row],[Column1]],CuentosIndexados[],17,FALSE)</f>
        <v>0</v>
      </c>
      <c r="P57">
        <f>VLOOKUP(CuentosContados[[#This Row],[Column1]],CuentosIndexados[],18,FALSE)</f>
        <v>0</v>
      </c>
      <c r="Q57">
        <f>VLOOKUP(CuentosContados[[#This Row],[Column1]],CuentosIndexados[],19,FALSE)</f>
        <v>0</v>
      </c>
      <c r="R57">
        <f>VLOOKUP(CuentosContados[[#This Row],[Column1]],CuentosIndexados[],20,FALSE)</f>
        <v>0</v>
      </c>
      <c r="S57">
        <f>VLOOKUP(CuentosContados[[#This Row],[Column1]],CuentosIndexados[],21,FALSE)</f>
        <v>0</v>
      </c>
      <c r="T57">
        <f>VLOOKUP(CuentosContados[[#This Row],[Column1]],CuentosIndexados[],22,FALSE)</f>
        <v>0</v>
      </c>
      <c r="U57">
        <f>VLOOKUP(CuentosContados[[#This Row],[Column1]],CuentosIndexados[],23,FALSE)</f>
        <v>0</v>
      </c>
      <c r="V57">
        <f>VLOOKUP(CuentosContados[[#This Row],[Column1]],CuentosIndexados[],24,FALSE)</f>
        <v>0</v>
      </c>
      <c r="W57">
        <f>VLOOKUP(CuentosContados[[#This Row],[Column1]],CuentosIndexados[],25,FALSE)</f>
        <v>0</v>
      </c>
      <c r="X57">
        <f>VLOOKUP(CuentosContados[[#This Row],[Column1]],CuentosIndexados[],26,FALSE)</f>
        <v>0</v>
      </c>
      <c r="Y57">
        <f>VLOOKUP(CuentosContados[[#This Row],[Column1]],CuentosIndexados[],27,FALSE)</f>
        <v>0</v>
      </c>
      <c r="Z57">
        <f>VLOOKUP(CuentosContados[[#This Row],[Column1]],CuentosIndexados[],28,FALSE)</f>
        <v>0</v>
      </c>
      <c r="AA57">
        <f>VLOOKUP(CuentosContados[[#This Row],[Column1]],CuentosIndexados[],29,FALSE)</f>
        <v>0</v>
      </c>
      <c r="AB57">
        <f>VLOOKUP(CuentosContados[[#This Row],[Column1]],CuentosIndexados[],30,FALSE)</f>
        <v>0</v>
      </c>
      <c r="AC57">
        <f>VLOOKUP(CuentosContados[[#This Row],[Column1]],CuentosIndexados[],31,FALSE)</f>
        <v>0</v>
      </c>
      <c r="AD57">
        <f>VLOOKUP(CuentosContados[[#This Row],[Column1]],CuentosIndexados[],32,FALSE)</f>
        <v>0</v>
      </c>
      <c r="AE57">
        <f>VLOOKUP(CuentosContados[[#This Row],[Column1]],CuentosIndexados[],33,FALSE)</f>
        <v>0</v>
      </c>
      <c r="AF57">
        <f>VLOOKUP(CuentosContados[[#This Row],[Column1]],CuentosIndexados[],34,FALSE)</f>
        <v>0</v>
      </c>
      <c r="AG57">
        <f>VLOOKUP(CuentosContados[[#This Row],[Column1]],CuentosIndexados[],35,FALSE)</f>
        <v>0</v>
      </c>
      <c r="AH57">
        <f>VLOOKUP(CuentosContados[[#This Row],[Column1]],CuentosIndexados[],36,FALSE)</f>
        <v>0</v>
      </c>
      <c r="AI57">
        <f>VLOOKUP(CuentosContados[[#This Row],[Column1]],CuentosIndexados[],37,FALSE)</f>
        <v>0</v>
      </c>
      <c r="AJ57">
        <f>VLOOKUP(CuentosContados[[#This Row],[Column1]],CuentosIndexados[],38,FALSE)</f>
        <v>0</v>
      </c>
      <c r="AK57" t="str">
        <f>VLOOKUP(CuentosContados[[#This Row],[Column1]],CuentosIndexados[],39,FALSE)</f>
        <v>alegria</v>
      </c>
    </row>
    <row r="58" spans="1:37" x14ac:dyDescent="0.25">
      <c r="A58" t="s">
        <v>164</v>
      </c>
      <c r="B58">
        <f>VLOOKUP(CuentosContados[[#This Row],[Column1]],CuentosIndexados[],3,FALSE)</f>
        <v>0</v>
      </c>
      <c r="C58">
        <f>VLOOKUP(CuentosContados[[#This Row],[Column1]],CuentosIndexados[],5,FALSE)</f>
        <v>0</v>
      </c>
      <c r="D58">
        <f>VLOOKUP(CuentosContados[[#This Row],[Column1]],CuentosIndexados[],6,FALSE)</f>
        <v>0</v>
      </c>
      <c r="E58">
        <f>VLOOKUP(CuentosContados[[#This Row],[Column1]],CuentosIndexados[],7,FALSE)</f>
        <v>0</v>
      </c>
      <c r="F58">
        <f>VLOOKUP(CuentosContados[[#This Row],[Column1]],CuentosIndexados[],8,FALSE)</f>
        <v>0</v>
      </c>
      <c r="G58">
        <f>VLOOKUP(CuentosContados[[#This Row],[Column1]],CuentosIndexados[],9,FALSE)</f>
        <v>0</v>
      </c>
      <c r="H58">
        <f>VLOOKUP(CuentosContados[[#This Row],[Column1]],CuentosIndexados[],10,FALSE)</f>
        <v>0</v>
      </c>
      <c r="I58">
        <f>VLOOKUP(CuentosContados[[#This Row],[Column1]],CuentosIndexados[],11,FALSE)</f>
        <v>0</v>
      </c>
      <c r="J58" t="str">
        <f>VLOOKUP(CuentosContados[[#This Row],[Column1]],CuentosIndexados[],12,FALSE)</f>
        <v>trabajo</v>
      </c>
      <c r="K58">
        <f>VLOOKUP(CuentosContados[[#This Row],[Column1]],CuentosIndexados[],13,FALSE)</f>
        <v>0</v>
      </c>
      <c r="L58">
        <f>VLOOKUP(CuentosContados[[#This Row],[Column1]],CuentosIndexados[],14,FALSE)</f>
        <v>0</v>
      </c>
      <c r="M58" t="str">
        <f>VLOOKUP(CuentosContados[[#This Row],[Column1]],CuentosIndexados[],15,FALSE)</f>
        <v>tristeza</v>
      </c>
      <c r="N58">
        <f>VLOOKUP(CuentosContados[[#This Row],[Column1]],CuentosIndexados[],16,FALSE)</f>
        <v>0</v>
      </c>
      <c r="O58">
        <f>VLOOKUP(CuentosContados[[#This Row],[Column1]],CuentosIndexados[],17,FALSE)</f>
        <v>0</v>
      </c>
      <c r="P58">
        <f>VLOOKUP(CuentosContados[[#This Row],[Column1]],CuentosIndexados[],18,FALSE)</f>
        <v>0</v>
      </c>
      <c r="Q58">
        <f>VLOOKUP(CuentosContados[[#This Row],[Column1]],CuentosIndexados[],19,FALSE)</f>
        <v>0</v>
      </c>
      <c r="R58">
        <f>VLOOKUP(CuentosContados[[#This Row],[Column1]],CuentosIndexados[],20,FALSE)</f>
        <v>0</v>
      </c>
      <c r="S58">
        <f>VLOOKUP(CuentosContados[[#This Row],[Column1]],CuentosIndexados[],21,FALSE)</f>
        <v>0</v>
      </c>
      <c r="T58">
        <f>VLOOKUP(CuentosContados[[#This Row],[Column1]],CuentosIndexados[],22,FALSE)</f>
        <v>0</v>
      </c>
      <c r="U58">
        <f>VLOOKUP(CuentosContados[[#This Row],[Column1]],CuentosIndexados[],23,FALSE)</f>
        <v>0</v>
      </c>
      <c r="V58">
        <f>VLOOKUP(CuentosContados[[#This Row],[Column1]],CuentosIndexados[],24,FALSE)</f>
        <v>0</v>
      </c>
      <c r="W58">
        <f>VLOOKUP(CuentosContados[[#This Row],[Column1]],CuentosIndexados[],25,FALSE)</f>
        <v>0</v>
      </c>
      <c r="X58">
        <f>VLOOKUP(CuentosContados[[#This Row],[Column1]],CuentosIndexados[],26,FALSE)</f>
        <v>0</v>
      </c>
      <c r="Y58">
        <f>VLOOKUP(CuentosContados[[#This Row],[Column1]],CuentosIndexados[],27,FALSE)</f>
        <v>0</v>
      </c>
      <c r="Z58">
        <f>VLOOKUP(CuentosContados[[#This Row],[Column1]],CuentosIndexados[],28,FALSE)</f>
        <v>0</v>
      </c>
      <c r="AA58">
        <f>VLOOKUP(CuentosContados[[#This Row],[Column1]],CuentosIndexados[],29,FALSE)</f>
        <v>0</v>
      </c>
      <c r="AB58">
        <f>VLOOKUP(CuentosContados[[#This Row],[Column1]],CuentosIndexados[],30,FALSE)</f>
        <v>0</v>
      </c>
      <c r="AC58">
        <f>VLOOKUP(CuentosContados[[#This Row],[Column1]],CuentosIndexados[],31,FALSE)</f>
        <v>0</v>
      </c>
      <c r="AD58">
        <f>VLOOKUP(CuentosContados[[#This Row],[Column1]],CuentosIndexados[],32,FALSE)</f>
        <v>0</v>
      </c>
      <c r="AE58">
        <f>VLOOKUP(CuentosContados[[#This Row],[Column1]],CuentosIndexados[],33,FALSE)</f>
        <v>0</v>
      </c>
      <c r="AF58">
        <f>VLOOKUP(CuentosContados[[#This Row],[Column1]],CuentosIndexados[],34,FALSE)</f>
        <v>0</v>
      </c>
      <c r="AG58">
        <f>VLOOKUP(CuentosContados[[#This Row],[Column1]],CuentosIndexados[],35,FALSE)</f>
        <v>0</v>
      </c>
      <c r="AH58">
        <f>VLOOKUP(CuentosContados[[#This Row],[Column1]],CuentosIndexados[],36,FALSE)</f>
        <v>0</v>
      </c>
      <c r="AI58">
        <f>VLOOKUP(CuentosContados[[#This Row],[Column1]],CuentosIndexados[],37,FALSE)</f>
        <v>0</v>
      </c>
      <c r="AJ58">
        <f>VLOOKUP(CuentosContados[[#This Row],[Column1]],CuentosIndexados[],38,FALSE)</f>
        <v>0</v>
      </c>
      <c r="AK58" t="str">
        <f>VLOOKUP(CuentosContados[[#This Row],[Column1]],CuentosIndexados[],39,FALSE)</f>
        <v>alegria</v>
      </c>
    </row>
    <row r="59" spans="1:37" x14ac:dyDescent="0.25">
      <c r="A59" t="s">
        <v>164</v>
      </c>
      <c r="B59">
        <f>VLOOKUP(CuentosContados[[#This Row],[Column1]],CuentosIndexados[],3,FALSE)</f>
        <v>0</v>
      </c>
      <c r="C59">
        <f>VLOOKUP(CuentosContados[[#This Row],[Column1]],CuentosIndexados[],5,FALSE)</f>
        <v>0</v>
      </c>
      <c r="D59">
        <f>VLOOKUP(CuentosContados[[#This Row],[Column1]],CuentosIndexados[],6,FALSE)</f>
        <v>0</v>
      </c>
      <c r="E59">
        <f>VLOOKUP(CuentosContados[[#This Row],[Column1]],CuentosIndexados[],7,FALSE)</f>
        <v>0</v>
      </c>
      <c r="F59">
        <f>VLOOKUP(CuentosContados[[#This Row],[Column1]],CuentosIndexados[],8,FALSE)</f>
        <v>0</v>
      </c>
      <c r="G59">
        <f>VLOOKUP(CuentosContados[[#This Row],[Column1]],CuentosIndexados[],9,FALSE)</f>
        <v>0</v>
      </c>
      <c r="H59">
        <f>VLOOKUP(CuentosContados[[#This Row],[Column1]],CuentosIndexados[],10,FALSE)</f>
        <v>0</v>
      </c>
      <c r="I59">
        <f>VLOOKUP(CuentosContados[[#This Row],[Column1]],CuentosIndexados[],11,FALSE)</f>
        <v>0</v>
      </c>
      <c r="J59" t="str">
        <f>VLOOKUP(CuentosContados[[#This Row],[Column1]],CuentosIndexados[],12,FALSE)</f>
        <v>trabajo</v>
      </c>
      <c r="K59">
        <f>VLOOKUP(CuentosContados[[#This Row],[Column1]],CuentosIndexados[],13,FALSE)</f>
        <v>0</v>
      </c>
      <c r="L59">
        <f>VLOOKUP(CuentosContados[[#This Row],[Column1]],CuentosIndexados[],14,FALSE)</f>
        <v>0</v>
      </c>
      <c r="M59" t="str">
        <f>VLOOKUP(CuentosContados[[#This Row],[Column1]],CuentosIndexados[],15,FALSE)</f>
        <v>tristeza</v>
      </c>
      <c r="N59">
        <f>VLOOKUP(CuentosContados[[#This Row],[Column1]],CuentosIndexados[],16,FALSE)</f>
        <v>0</v>
      </c>
      <c r="O59">
        <f>VLOOKUP(CuentosContados[[#This Row],[Column1]],CuentosIndexados[],17,FALSE)</f>
        <v>0</v>
      </c>
      <c r="P59">
        <f>VLOOKUP(CuentosContados[[#This Row],[Column1]],CuentosIndexados[],18,FALSE)</f>
        <v>0</v>
      </c>
      <c r="Q59">
        <f>VLOOKUP(CuentosContados[[#This Row],[Column1]],CuentosIndexados[],19,FALSE)</f>
        <v>0</v>
      </c>
      <c r="R59">
        <f>VLOOKUP(CuentosContados[[#This Row],[Column1]],CuentosIndexados[],20,FALSE)</f>
        <v>0</v>
      </c>
      <c r="S59">
        <f>VLOOKUP(CuentosContados[[#This Row],[Column1]],CuentosIndexados[],21,FALSE)</f>
        <v>0</v>
      </c>
      <c r="T59">
        <f>VLOOKUP(CuentosContados[[#This Row],[Column1]],CuentosIndexados[],22,FALSE)</f>
        <v>0</v>
      </c>
      <c r="U59">
        <f>VLOOKUP(CuentosContados[[#This Row],[Column1]],CuentosIndexados[],23,FALSE)</f>
        <v>0</v>
      </c>
      <c r="V59">
        <f>VLOOKUP(CuentosContados[[#This Row],[Column1]],CuentosIndexados[],24,FALSE)</f>
        <v>0</v>
      </c>
      <c r="W59">
        <f>VLOOKUP(CuentosContados[[#This Row],[Column1]],CuentosIndexados[],25,FALSE)</f>
        <v>0</v>
      </c>
      <c r="X59">
        <f>VLOOKUP(CuentosContados[[#This Row],[Column1]],CuentosIndexados[],26,FALSE)</f>
        <v>0</v>
      </c>
      <c r="Y59">
        <f>VLOOKUP(CuentosContados[[#This Row],[Column1]],CuentosIndexados[],27,FALSE)</f>
        <v>0</v>
      </c>
      <c r="Z59">
        <f>VLOOKUP(CuentosContados[[#This Row],[Column1]],CuentosIndexados[],28,FALSE)</f>
        <v>0</v>
      </c>
      <c r="AA59">
        <f>VLOOKUP(CuentosContados[[#This Row],[Column1]],CuentosIndexados[],29,FALSE)</f>
        <v>0</v>
      </c>
      <c r="AB59">
        <f>VLOOKUP(CuentosContados[[#This Row],[Column1]],CuentosIndexados[],30,FALSE)</f>
        <v>0</v>
      </c>
      <c r="AC59">
        <f>VLOOKUP(CuentosContados[[#This Row],[Column1]],CuentosIndexados[],31,FALSE)</f>
        <v>0</v>
      </c>
      <c r="AD59">
        <f>VLOOKUP(CuentosContados[[#This Row],[Column1]],CuentosIndexados[],32,FALSE)</f>
        <v>0</v>
      </c>
      <c r="AE59">
        <f>VLOOKUP(CuentosContados[[#This Row],[Column1]],CuentosIndexados[],33,FALSE)</f>
        <v>0</v>
      </c>
      <c r="AF59">
        <f>VLOOKUP(CuentosContados[[#This Row],[Column1]],CuentosIndexados[],34,FALSE)</f>
        <v>0</v>
      </c>
      <c r="AG59">
        <f>VLOOKUP(CuentosContados[[#This Row],[Column1]],CuentosIndexados[],35,FALSE)</f>
        <v>0</v>
      </c>
      <c r="AH59">
        <f>VLOOKUP(CuentosContados[[#This Row],[Column1]],CuentosIndexados[],36,FALSE)</f>
        <v>0</v>
      </c>
      <c r="AI59">
        <f>VLOOKUP(CuentosContados[[#This Row],[Column1]],CuentosIndexados[],37,FALSE)</f>
        <v>0</v>
      </c>
      <c r="AJ59">
        <f>VLOOKUP(CuentosContados[[#This Row],[Column1]],CuentosIndexados[],38,FALSE)</f>
        <v>0</v>
      </c>
      <c r="AK59" t="str">
        <f>VLOOKUP(CuentosContados[[#This Row],[Column1]],CuentosIndexados[],39,FALSE)</f>
        <v>alegria</v>
      </c>
    </row>
    <row r="60" spans="1:37" x14ac:dyDescent="0.25">
      <c r="A60" t="s">
        <v>164</v>
      </c>
      <c r="B60">
        <f>VLOOKUP(CuentosContados[[#This Row],[Column1]],CuentosIndexados[],3,FALSE)</f>
        <v>0</v>
      </c>
      <c r="C60">
        <f>VLOOKUP(CuentosContados[[#This Row],[Column1]],CuentosIndexados[],5,FALSE)</f>
        <v>0</v>
      </c>
      <c r="D60">
        <f>VLOOKUP(CuentosContados[[#This Row],[Column1]],CuentosIndexados[],6,FALSE)</f>
        <v>0</v>
      </c>
      <c r="E60">
        <f>VLOOKUP(CuentosContados[[#This Row],[Column1]],CuentosIndexados[],7,FALSE)</f>
        <v>0</v>
      </c>
      <c r="F60">
        <f>VLOOKUP(CuentosContados[[#This Row],[Column1]],CuentosIndexados[],8,FALSE)</f>
        <v>0</v>
      </c>
      <c r="G60">
        <f>VLOOKUP(CuentosContados[[#This Row],[Column1]],CuentosIndexados[],9,FALSE)</f>
        <v>0</v>
      </c>
      <c r="H60">
        <f>VLOOKUP(CuentosContados[[#This Row],[Column1]],CuentosIndexados[],10,FALSE)</f>
        <v>0</v>
      </c>
      <c r="I60">
        <f>VLOOKUP(CuentosContados[[#This Row],[Column1]],CuentosIndexados[],11,FALSE)</f>
        <v>0</v>
      </c>
      <c r="J60" t="str">
        <f>VLOOKUP(CuentosContados[[#This Row],[Column1]],CuentosIndexados[],12,FALSE)</f>
        <v>trabajo</v>
      </c>
      <c r="K60">
        <f>VLOOKUP(CuentosContados[[#This Row],[Column1]],CuentosIndexados[],13,FALSE)</f>
        <v>0</v>
      </c>
      <c r="L60">
        <f>VLOOKUP(CuentosContados[[#This Row],[Column1]],CuentosIndexados[],14,FALSE)</f>
        <v>0</v>
      </c>
      <c r="M60" t="str">
        <f>VLOOKUP(CuentosContados[[#This Row],[Column1]],CuentosIndexados[],15,FALSE)</f>
        <v>tristeza</v>
      </c>
      <c r="N60">
        <f>VLOOKUP(CuentosContados[[#This Row],[Column1]],CuentosIndexados[],16,FALSE)</f>
        <v>0</v>
      </c>
      <c r="O60">
        <f>VLOOKUP(CuentosContados[[#This Row],[Column1]],CuentosIndexados[],17,FALSE)</f>
        <v>0</v>
      </c>
      <c r="P60">
        <f>VLOOKUP(CuentosContados[[#This Row],[Column1]],CuentosIndexados[],18,FALSE)</f>
        <v>0</v>
      </c>
      <c r="Q60">
        <f>VLOOKUP(CuentosContados[[#This Row],[Column1]],CuentosIndexados[],19,FALSE)</f>
        <v>0</v>
      </c>
      <c r="R60">
        <f>VLOOKUP(CuentosContados[[#This Row],[Column1]],CuentosIndexados[],20,FALSE)</f>
        <v>0</v>
      </c>
      <c r="S60">
        <f>VLOOKUP(CuentosContados[[#This Row],[Column1]],CuentosIndexados[],21,FALSE)</f>
        <v>0</v>
      </c>
      <c r="T60">
        <f>VLOOKUP(CuentosContados[[#This Row],[Column1]],CuentosIndexados[],22,FALSE)</f>
        <v>0</v>
      </c>
      <c r="U60">
        <f>VLOOKUP(CuentosContados[[#This Row],[Column1]],CuentosIndexados[],23,FALSE)</f>
        <v>0</v>
      </c>
      <c r="V60">
        <f>VLOOKUP(CuentosContados[[#This Row],[Column1]],CuentosIndexados[],24,FALSE)</f>
        <v>0</v>
      </c>
      <c r="W60">
        <f>VLOOKUP(CuentosContados[[#This Row],[Column1]],CuentosIndexados[],25,FALSE)</f>
        <v>0</v>
      </c>
      <c r="X60">
        <f>VLOOKUP(CuentosContados[[#This Row],[Column1]],CuentosIndexados[],26,FALSE)</f>
        <v>0</v>
      </c>
      <c r="Y60">
        <f>VLOOKUP(CuentosContados[[#This Row],[Column1]],CuentosIndexados[],27,FALSE)</f>
        <v>0</v>
      </c>
      <c r="Z60">
        <f>VLOOKUP(CuentosContados[[#This Row],[Column1]],CuentosIndexados[],28,FALSE)</f>
        <v>0</v>
      </c>
      <c r="AA60">
        <f>VLOOKUP(CuentosContados[[#This Row],[Column1]],CuentosIndexados[],29,FALSE)</f>
        <v>0</v>
      </c>
      <c r="AB60">
        <f>VLOOKUP(CuentosContados[[#This Row],[Column1]],CuentosIndexados[],30,FALSE)</f>
        <v>0</v>
      </c>
      <c r="AC60">
        <f>VLOOKUP(CuentosContados[[#This Row],[Column1]],CuentosIndexados[],31,FALSE)</f>
        <v>0</v>
      </c>
      <c r="AD60">
        <f>VLOOKUP(CuentosContados[[#This Row],[Column1]],CuentosIndexados[],32,FALSE)</f>
        <v>0</v>
      </c>
      <c r="AE60">
        <f>VLOOKUP(CuentosContados[[#This Row],[Column1]],CuentosIndexados[],33,FALSE)</f>
        <v>0</v>
      </c>
      <c r="AF60">
        <f>VLOOKUP(CuentosContados[[#This Row],[Column1]],CuentosIndexados[],34,FALSE)</f>
        <v>0</v>
      </c>
      <c r="AG60">
        <f>VLOOKUP(CuentosContados[[#This Row],[Column1]],CuentosIndexados[],35,FALSE)</f>
        <v>0</v>
      </c>
      <c r="AH60">
        <f>VLOOKUP(CuentosContados[[#This Row],[Column1]],CuentosIndexados[],36,FALSE)</f>
        <v>0</v>
      </c>
      <c r="AI60">
        <f>VLOOKUP(CuentosContados[[#This Row],[Column1]],CuentosIndexados[],37,FALSE)</f>
        <v>0</v>
      </c>
      <c r="AJ60">
        <f>VLOOKUP(CuentosContados[[#This Row],[Column1]],CuentosIndexados[],38,FALSE)</f>
        <v>0</v>
      </c>
      <c r="AK60" t="str">
        <f>VLOOKUP(CuentosContados[[#This Row],[Column1]],CuentosIndexados[],39,FALSE)</f>
        <v>alegria</v>
      </c>
    </row>
    <row r="61" spans="1:37" x14ac:dyDescent="0.25">
      <c r="A61" t="s">
        <v>164</v>
      </c>
      <c r="B61">
        <f>VLOOKUP(CuentosContados[[#This Row],[Column1]],CuentosIndexados[],3,FALSE)</f>
        <v>0</v>
      </c>
      <c r="C61">
        <f>VLOOKUP(CuentosContados[[#This Row],[Column1]],CuentosIndexados[],5,FALSE)</f>
        <v>0</v>
      </c>
      <c r="D61">
        <f>VLOOKUP(CuentosContados[[#This Row],[Column1]],CuentosIndexados[],6,FALSE)</f>
        <v>0</v>
      </c>
      <c r="E61">
        <f>VLOOKUP(CuentosContados[[#This Row],[Column1]],CuentosIndexados[],7,FALSE)</f>
        <v>0</v>
      </c>
      <c r="F61">
        <f>VLOOKUP(CuentosContados[[#This Row],[Column1]],CuentosIndexados[],8,FALSE)</f>
        <v>0</v>
      </c>
      <c r="G61">
        <f>VLOOKUP(CuentosContados[[#This Row],[Column1]],CuentosIndexados[],9,FALSE)</f>
        <v>0</v>
      </c>
      <c r="H61">
        <f>VLOOKUP(CuentosContados[[#This Row],[Column1]],CuentosIndexados[],10,FALSE)</f>
        <v>0</v>
      </c>
      <c r="I61">
        <f>VLOOKUP(CuentosContados[[#This Row],[Column1]],CuentosIndexados[],11,FALSE)</f>
        <v>0</v>
      </c>
      <c r="J61" t="str">
        <f>VLOOKUP(CuentosContados[[#This Row],[Column1]],CuentosIndexados[],12,FALSE)</f>
        <v>trabajo</v>
      </c>
      <c r="K61">
        <f>VLOOKUP(CuentosContados[[#This Row],[Column1]],CuentosIndexados[],13,FALSE)</f>
        <v>0</v>
      </c>
      <c r="L61">
        <f>VLOOKUP(CuentosContados[[#This Row],[Column1]],CuentosIndexados[],14,FALSE)</f>
        <v>0</v>
      </c>
      <c r="M61" t="str">
        <f>VLOOKUP(CuentosContados[[#This Row],[Column1]],CuentosIndexados[],15,FALSE)</f>
        <v>tristeza</v>
      </c>
      <c r="N61">
        <f>VLOOKUP(CuentosContados[[#This Row],[Column1]],CuentosIndexados[],16,FALSE)</f>
        <v>0</v>
      </c>
      <c r="O61">
        <f>VLOOKUP(CuentosContados[[#This Row],[Column1]],CuentosIndexados[],17,FALSE)</f>
        <v>0</v>
      </c>
      <c r="P61">
        <f>VLOOKUP(CuentosContados[[#This Row],[Column1]],CuentosIndexados[],18,FALSE)</f>
        <v>0</v>
      </c>
      <c r="Q61">
        <f>VLOOKUP(CuentosContados[[#This Row],[Column1]],CuentosIndexados[],19,FALSE)</f>
        <v>0</v>
      </c>
      <c r="R61">
        <f>VLOOKUP(CuentosContados[[#This Row],[Column1]],CuentosIndexados[],20,FALSE)</f>
        <v>0</v>
      </c>
      <c r="S61">
        <f>VLOOKUP(CuentosContados[[#This Row],[Column1]],CuentosIndexados[],21,FALSE)</f>
        <v>0</v>
      </c>
      <c r="T61">
        <f>VLOOKUP(CuentosContados[[#This Row],[Column1]],CuentosIndexados[],22,FALSE)</f>
        <v>0</v>
      </c>
      <c r="U61">
        <f>VLOOKUP(CuentosContados[[#This Row],[Column1]],CuentosIndexados[],23,FALSE)</f>
        <v>0</v>
      </c>
      <c r="V61">
        <f>VLOOKUP(CuentosContados[[#This Row],[Column1]],CuentosIndexados[],24,FALSE)</f>
        <v>0</v>
      </c>
      <c r="W61">
        <f>VLOOKUP(CuentosContados[[#This Row],[Column1]],CuentosIndexados[],25,FALSE)</f>
        <v>0</v>
      </c>
      <c r="X61">
        <f>VLOOKUP(CuentosContados[[#This Row],[Column1]],CuentosIndexados[],26,FALSE)</f>
        <v>0</v>
      </c>
      <c r="Y61">
        <f>VLOOKUP(CuentosContados[[#This Row],[Column1]],CuentosIndexados[],27,FALSE)</f>
        <v>0</v>
      </c>
      <c r="Z61">
        <f>VLOOKUP(CuentosContados[[#This Row],[Column1]],CuentosIndexados[],28,FALSE)</f>
        <v>0</v>
      </c>
      <c r="AA61">
        <f>VLOOKUP(CuentosContados[[#This Row],[Column1]],CuentosIndexados[],29,FALSE)</f>
        <v>0</v>
      </c>
      <c r="AB61">
        <f>VLOOKUP(CuentosContados[[#This Row],[Column1]],CuentosIndexados[],30,FALSE)</f>
        <v>0</v>
      </c>
      <c r="AC61">
        <f>VLOOKUP(CuentosContados[[#This Row],[Column1]],CuentosIndexados[],31,FALSE)</f>
        <v>0</v>
      </c>
      <c r="AD61">
        <f>VLOOKUP(CuentosContados[[#This Row],[Column1]],CuentosIndexados[],32,FALSE)</f>
        <v>0</v>
      </c>
      <c r="AE61">
        <f>VLOOKUP(CuentosContados[[#This Row],[Column1]],CuentosIndexados[],33,FALSE)</f>
        <v>0</v>
      </c>
      <c r="AF61">
        <f>VLOOKUP(CuentosContados[[#This Row],[Column1]],CuentosIndexados[],34,FALSE)</f>
        <v>0</v>
      </c>
      <c r="AG61">
        <f>VLOOKUP(CuentosContados[[#This Row],[Column1]],CuentosIndexados[],35,FALSE)</f>
        <v>0</v>
      </c>
      <c r="AH61">
        <f>VLOOKUP(CuentosContados[[#This Row],[Column1]],CuentosIndexados[],36,FALSE)</f>
        <v>0</v>
      </c>
      <c r="AI61">
        <f>VLOOKUP(CuentosContados[[#This Row],[Column1]],CuentosIndexados[],37,FALSE)</f>
        <v>0</v>
      </c>
      <c r="AJ61">
        <f>VLOOKUP(CuentosContados[[#This Row],[Column1]],CuentosIndexados[],38,FALSE)</f>
        <v>0</v>
      </c>
      <c r="AK61" t="str">
        <f>VLOOKUP(CuentosContados[[#This Row],[Column1]],CuentosIndexados[],39,FALSE)</f>
        <v>alegria</v>
      </c>
    </row>
    <row r="62" spans="1:37" x14ac:dyDescent="0.25">
      <c r="A62" t="s">
        <v>164</v>
      </c>
      <c r="B62">
        <f>VLOOKUP(CuentosContados[[#This Row],[Column1]],CuentosIndexados[],3,FALSE)</f>
        <v>0</v>
      </c>
      <c r="C62">
        <f>VLOOKUP(CuentosContados[[#This Row],[Column1]],CuentosIndexados[],5,FALSE)</f>
        <v>0</v>
      </c>
      <c r="D62">
        <f>VLOOKUP(CuentosContados[[#This Row],[Column1]],CuentosIndexados[],6,FALSE)</f>
        <v>0</v>
      </c>
      <c r="E62">
        <f>VLOOKUP(CuentosContados[[#This Row],[Column1]],CuentosIndexados[],7,FALSE)</f>
        <v>0</v>
      </c>
      <c r="F62">
        <f>VLOOKUP(CuentosContados[[#This Row],[Column1]],CuentosIndexados[],8,FALSE)</f>
        <v>0</v>
      </c>
      <c r="G62">
        <f>VLOOKUP(CuentosContados[[#This Row],[Column1]],CuentosIndexados[],9,FALSE)</f>
        <v>0</v>
      </c>
      <c r="H62">
        <f>VLOOKUP(CuentosContados[[#This Row],[Column1]],CuentosIndexados[],10,FALSE)</f>
        <v>0</v>
      </c>
      <c r="I62">
        <f>VLOOKUP(CuentosContados[[#This Row],[Column1]],CuentosIndexados[],11,FALSE)</f>
        <v>0</v>
      </c>
      <c r="J62" t="str">
        <f>VLOOKUP(CuentosContados[[#This Row],[Column1]],CuentosIndexados[],12,FALSE)</f>
        <v>trabajo</v>
      </c>
      <c r="K62">
        <f>VLOOKUP(CuentosContados[[#This Row],[Column1]],CuentosIndexados[],13,FALSE)</f>
        <v>0</v>
      </c>
      <c r="L62">
        <f>VLOOKUP(CuentosContados[[#This Row],[Column1]],CuentosIndexados[],14,FALSE)</f>
        <v>0</v>
      </c>
      <c r="M62" t="str">
        <f>VLOOKUP(CuentosContados[[#This Row],[Column1]],CuentosIndexados[],15,FALSE)</f>
        <v>tristeza</v>
      </c>
      <c r="N62">
        <f>VLOOKUP(CuentosContados[[#This Row],[Column1]],CuentosIndexados[],16,FALSE)</f>
        <v>0</v>
      </c>
      <c r="O62">
        <f>VLOOKUP(CuentosContados[[#This Row],[Column1]],CuentosIndexados[],17,FALSE)</f>
        <v>0</v>
      </c>
      <c r="P62">
        <f>VLOOKUP(CuentosContados[[#This Row],[Column1]],CuentosIndexados[],18,FALSE)</f>
        <v>0</v>
      </c>
      <c r="Q62">
        <f>VLOOKUP(CuentosContados[[#This Row],[Column1]],CuentosIndexados[],19,FALSE)</f>
        <v>0</v>
      </c>
      <c r="R62">
        <f>VLOOKUP(CuentosContados[[#This Row],[Column1]],CuentosIndexados[],20,FALSE)</f>
        <v>0</v>
      </c>
      <c r="S62">
        <f>VLOOKUP(CuentosContados[[#This Row],[Column1]],CuentosIndexados[],21,FALSE)</f>
        <v>0</v>
      </c>
      <c r="T62">
        <f>VLOOKUP(CuentosContados[[#This Row],[Column1]],CuentosIndexados[],22,FALSE)</f>
        <v>0</v>
      </c>
      <c r="U62">
        <f>VLOOKUP(CuentosContados[[#This Row],[Column1]],CuentosIndexados[],23,FALSE)</f>
        <v>0</v>
      </c>
      <c r="V62">
        <f>VLOOKUP(CuentosContados[[#This Row],[Column1]],CuentosIndexados[],24,FALSE)</f>
        <v>0</v>
      </c>
      <c r="W62">
        <f>VLOOKUP(CuentosContados[[#This Row],[Column1]],CuentosIndexados[],25,FALSE)</f>
        <v>0</v>
      </c>
      <c r="X62">
        <f>VLOOKUP(CuentosContados[[#This Row],[Column1]],CuentosIndexados[],26,FALSE)</f>
        <v>0</v>
      </c>
      <c r="Y62">
        <f>VLOOKUP(CuentosContados[[#This Row],[Column1]],CuentosIndexados[],27,FALSE)</f>
        <v>0</v>
      </c>
      <c r="Z62">
        <f>VLOOKUP(CuentosContados[[#This Row],[Column1]],CuentosIndexados[],28,FALSE)</f>
        <v>0</v>
      </c>
      <c r="AA62">
        <f>VLOOKUP(CuentosContados[[#This Row],[Column1]],CuentosIndexados[],29,FALSE)</f>
        <v>0</v>
      </c>
      <c r="AB62">
        <f>VLOOKUP(CuentosContados[[#This Row],[Column1]],CuentosIndexados[],30,FALSE)</f>
        <v>0</v>
      </c>
      <c r="AC62">
        <f>VLOOKUP(CuentosContados[[#This Row],[Column1]],CuentosIndexados[],31,FALSE)</f>
        <v>0</v>
      </c>
      <c r="AD62">
        <f>VLOOKUP(CuentosContados[[#This Row],[Column1]],CuentosIndexados[],32,FALSE)</f>
        <v>0</v>
      </c>
      <c r="AE62">
        <f>VLOOKUP(CuentosContados[[#This Row],[Column1]],CuentosIndexados[],33,FALSE)</f>
        <v>0</v>
      </c>
      <c r="AF62">
        <f>VLOOKUP(CuentosContados[[#This Row],[Column1]],CuentosIndexados[],34,FALSE)</f>
        <v>0</v>
      </c>
      <c r="AG62">
        <f>VLOOKUP(CuentosContados[[#This Row],[Column1]],CuentosIndexados[],35,FALSE)</f>
        <v>0</v>
      </c>
      <c r="AH62">
        <f>VLOOKUP(CuentosContados[[#This Row],[Column1]],CuentosIndexados[],36,FALSE)</f>
        <v>0</v>
      </c>
      <c r="AI62">
        <f>VLOOKUP(CuentosContados[[#This Row],[Column1]],CuentosIndexados[],37,FALSE)</f>
        <v>0</v>
      </c>
      <c r="AJ62">
        <f>VLOOKUP(CuentosContados[[#This Row],[Column1]],CuentosIndexados[],38,FALSE)</f>
        <v>0</v>
      </c>
      <c r="AK62" t="str">
        <f>VLOOKUP(CuentosContados[[#This Row],[Column1]],CuentosIndexados[],39,FALSE)</f>
        <v>alegria</v>
      </c>
    </row>
    <row r="63" spans="1:37" x14ac:dyDescent="0.25">
      <c r="A63" t="s">
        <v>164</v>
      </c>
      <c r="B63">
        <f>VLOOKUP(CuentosContados[[#This Row],[Column1]],CuentosIndexados[],3,FALSE)</f>
        <v>0</v>
      </c>
      <c r="C63">
        <f>VLOOKUP(CuentosContados[[#This Row],[Column1]],CuentosIndexados[],5,FALSE)</f>
        <v>0</v>
      </c>
      <c r="D63">
        <f>VLOOKUP(CuentosContados[[#This Row],[Column1]],CuentosIndexados[],6,FALSE)</f>
        <v>0</v>
      </c>
      <c r="E63">
        <f>VLOOKUP(CuentosContados[[#This Row],[Column1]],CuentosIndexados[],7,FALSE)</f>
        <v>0</v>
      </c>
      <c r="F63">
        <f>VLOOKUP(CuentosContados[[#This Row],[Column1]],CuentosIndexados[],8,FALSE)</f>
        <v>0</v>
      </c>
      <c r="G63">
        <f>VLOOKUP(CuentosContados[[#This Row],[Column1]],CuentosIndexados[],9,FALSE)</f>
        <v>0</v>
      </c>
      <c r="H63">
        <f>VLOOKUP(CuentosContados[[#This Row],[Column1]],CuentosIndexados[],10,FALSE)</f>
        <v>0</v>
      </c>
      <c r="I63">
        <f>VLOOKUP(CuentosContados[[#This Row],[Column1]],CuentosIndexados[],11,FALSE)</f>
        <v>0</v>
      </c>
      <c r="J63" t="str">
        <f>VLOOKUP(CuentosContados[[#This Row],[Column1]],CuentosIndexados[],12,FALSE)</f>
        <v>trabajo</v>
      </c>
      <c r="K63">
        <f>VLOOKUP(CuentosContados[[#This Row],[Column1]],CuentosIndexados[],13,FALSE)</f>
        <v>0</v>
      </c>
      <c r="L63">
        <f>VLOOKUP(CuentosContados[[#This Row],[Column1]],CuentosIndexados[],14,FALSE)</f>
        <v>0</v>
      </c>
      <c r="M63" t="str">
        <f>VLOOKUP(CuentosContados[[#This Row],[Column1]],CuentosIndexados[],15,FALSE)</f>
        <v>tristeza</v>
      </c>
      <c r="N63">
        <f>VLOOKUP(CuentosContados[[#This Row],[Column1]],CuentosIndexados[],16,FALSE)</f>
        <v>0</v>
      </c>
      <c r="O63">
        <f>VLOOKUP(CuentosContados[[#This Row],[Column1]],CuentosIndexados[],17,FALSE)</f>
        <v>0</v>
      </c>
      <c r="P63">
        <f>VLOOKUP(CuentosContados[[#This Row],[Column1]],CuentosIndexados[],18,FALSE)</f>
        <v>0</v>
      </c>
      <c r="Q63">
        <f>VLOOKUP(CuentosContados[[#This Row],[Column1]],CuentosIndexados[],19,FALSE)</f>
        <v>0</v>
      </c>
      <c r="R63">
        <f>VLOOKUP(CuentosContados[[#This Row],[Column1]],CuentosIndexados[],20,FALSE)</f>
        <v>0</v>
      </c>
      <c r="S63">
        <f>VLOOKUP(CuentosContados[[#This Row],[Column1]],CuentosIndexados[],21,FALSE)</f>
        <v>0</v>
      </c>
      <c r="T63">
        <f>VLOOKUP(CuentosContados[[#This Row],[Column1]],CuentosIndexados[],22,FALSE)</f>
        <v>0</v>
      </c>
      <c r="U63">
        <f>VLOOKUP(CuentosContados[[#This Row],[Column1]],CuentosIndexados[],23,FALSE)</f>
        <v>0</v>
      </c>
      <c r="V63">
        <f>VLOOKUP(CuentosContados[[#This Row],[Column1]],CuentosIndexados[],24,FALSE)</f>
        <v>0</v>
      </c>
      <c r="W63">
        <f>VLOOKUP(CuentosContados[[#This Row],[Column1]],CuentosIndexados[],25,FALSE)</f>
        <v>0</v>
      </c>
      <c r="X63">
        <f>VLOOKUP(CuentosContados[[#This Row],[Column1]],CuentosIndexados[],26,FALSE)</f>
        <v>0</v>
      </c>
      <c r="Y63">
        <f>VLOOKUP(CuentosContados[[#This Row],[Column1]],CuentosIndexados[],27,FALSE)</f>
        <v>0</v>
      </c>
      <c r="Z63">
        <f>VLOOKUP(CuentosContados[[#This Row],[Column1]],CuentosIndexados[],28,FALSE)</f>
        <v>0</v>
      </c>
      <c r="AA63">
        <f>VLOOKUP(CuentosContados[[#This Row],[Column1]],CuentosIndexados[],29,FALSE)</f>
        <v>0</v>
      </c>
      <c r="AB63">
        <f>VLOOKUP(CuentosContados[[#This Row],[Column1]],CuentosIndexados[],30,FALSE)</f>
        <v>0</v>
      </c>
      <c r="AC63">
        <f>VLOOKUP(CuentosContados[[#This Row],[Column1]],CuentosIndexados[],31,FALSE)</f>
        <v>0</v>
      </c>
      <c r="AD63">
        <f>VLOOKUP(CuentosContados[[#This Row],[Column1]],CuentosIndexados[],32,FALSE)</f>
        <v>0</v>
      </c>
      <c r="AE63">
        <f>VLOOKUP(CuentosContados[[#This Row],[Column1]],CuentosIndexados[],33,FALSE)</f>
        <v>0</v>
      </c>
      <c r="AF63">
        <f>VLOOKUP(CuentosContados[[#This Row],[Column1]],CuentosIndexados[],34,FALSE)</f>
        <v>0</v>
      </c>
      <c r="AG63">
        <f>VLOOKUP(CuentosContados[[#This Row],[Column1]],CuentosIndexados[],35,FALSE)</f>
        <v>0</v>
      </c>
      <c r="AH63">
        <f>VLOOKUP(CuentosContados[[#This Row],[Column1]],CuentosIndexados[],36,FALSE)</f>
        <v>0</v>
      </c>
      <c r="AI63">
        <f>VLOOKUP(CuentosContados[[#This Row],[Column1]],CuentosIndexados[],37,FALSE)</f>
        <v>0</v>
      </c>
      <c r="AJ63">
        <f>VLOOKUP(CuentosContados[[#This Row],[Column1]],CuentosIndexados[],38,FALSE)</f>
        <v>0</v>
      </c>
      <c r="AK63" t="str">
        <f>VLOOKUP(CuentosContados[[#This Row],[Column1]],CuentosIndexados[],39,FALSE)</f>
        <v>alegria</v>
      </c>
    </row>
    <row r="64" spans="1:37" x14ac:dyDescent="0.25">
      <c r="A64" t="s">
        <v>164</v>
      </c>
      <c r="B64">
        <f>VLOOKUP(CuentosContados[[#This Row],[Column1]],CuentosIndexados[],3,FALSE)</f>
        <v>0</v>
      </c>
      <c r="C64">
        <f>VLOOKUP(CuentosContados[[#This Row],[Column1]],CuentosIndexados[],5,FALSE)</f>
        <v>0</v>
      </c>
      <c r="D64">
        <f>VLOOKUP(CuentosContados[[#This Row],[Column1]],CuentosIndexados[],6,FALSE)</f>
        <v>0</v>
      </c>
      <c r="E64">
        <f>VLOOKUP(CuentosContados[[#This Row],[Column1]],CuentosIndexados[],7,FALSE)</f>
        <v>0</v>
      </c>
      <c r="F64">
        <f>VLOOKUP(CuentosContados[[#This Row],[Column1]],CuentosIndexados[],8,FALSE)</f>
        <v>0</v>
      </c>
      <c r="G64">
        <f>VLOOKUP(CuentosContados[[#This Row],[Column1]],CuentosIndexados[],9,FALSE)</f>
        <v>0</v>
      </c>
      <c r="H64">
        <f>VLOOKUP(CuentosContados[[#This Row],[Column1]],CuentosIndexados[],10,FALSE)</f>
        <v>0</v>
      </c>
      <c r="I64">
        <f>VLOOKUP(CuentosContados[[#This Row],[Column1]],CuentosIndexados[],11,FALSE)</f>
        <v>0</v>
      </c>
      <c r="J64" t="str">
        <f>VLOOKUP(CuentosContados[[#This Row],[Column1]],CuentosIndexados[],12,FALSE)</f>
        <v>trabajo</v>
      </c>
      <c r="K64">
        <f>VLOOKUP(CuentosContados[[#This Row],[Column1]],CuentosIndexados[],13,FALSE)</f>
        <v>0</v>
      </c>
      <c r="L64">
        <f>VLOOKUP(CuentosContados[[#This Row],[Column1]],CuentosIndexados[],14,FALSE)</f>
        <v>0</v>
      </c>
      <c r="M64" t="str">
        <f>VLOOKUP(CuentosContados[[#This Row],[Column1]],CuentosIndexados[],15,FALSE)</f>
        <v>tristeza</v>
      </c>
      <c r="N64">
        <f>VLOOKUP(CuentosContados[[#This Row],[Column1]],CuentosIndexados[],16,FALSE)</f>
        <v>0</v>
      </c>
      <c r="O64">
        <f>VLOOKUP(CuentosContados[[#This Row],[Column1]],CuentosIndexados[],17,FALSE)</f>
        <v>0</v>
      </c>
      <c r="P64">
        <f>VLOOKUP(CuentosContados[[#This Row],[Column1]],CuentosIndexados[],18,FALSE)</f>
        <v>0</v>
      </c>
      <c r="Q64">
        <f>VLOOKUP(CuentosContados[[#This Row],[Column1]],CuentosIndexados[],19,FALSE)</f>
        <v>0</v>
      </c>
      <c r="R64">
        <f>VLOOKUP(CuentosContados[[#This Row],[Column1]],CuentosIndexados[],20,FALSE)</f>
        <v>0</v>
      </c>
      <c r="S64">
        <f>VLOOKUP(CuentosContados[[#This Row],[Column1]],CuentosIndexados[],21,FALSE)</f>
        <v>0</v>
      </c>
      <c r="T64">
        <f>VLOOKUP(CuentosContados[[#This Row],[Column1]],CuentosIndexados[],22,FALSE)</f>
        <v>0</v>
      </c>
      <c r="U64">
        <f>VLOOKUP(CuentosContados[[#This Row],[Column1]],CuentosIndexados[],23,FALSE)</f>
        <v>0</v>
      </c>
      <c r="V64">
        <f>VLOOKUP(CuentosContados[[#This Row],[Column1]],CuentosIndexados[],24,FALSE)</f>
        <v>0</v>
      </c>
      <c r="W64">
        <f>VLOOKUP(CuentosContados[[#This Row],[Column1]],CuentosIndexados[],25,FALSE)</f>
        <v>0</v>
      </c>
      <c r="X64">
        <f>VLOOKUP(CuentosContados[[#This Row],[Column1]],CuentosIndexados[],26,FALSE)</f>
        <v>0</v>
      </c>
      <c r="Y64">
        <f>VLOOKUP(CuentosContados[[#This Row],[Column1]],CuentosIndexados[],27,FALSE)</f>
        <v>0</v>
      </c>
      <c r="Z64">
        <f>VLOOKUP(CuentosContados[[#This Row],[Column1]],CuentosIndexados[],28,FALSE)</f>
        <v>0</v>
      </c>
      <c r="AA64">
        <f>VLOOKUP(CuentosContados[[#This Row],[Column1]],CuentosIndexados[],29,FALSE)</f>
        <v>0</v>
      </c>
      <c r="AB64">
        <f>VLOOKUP(CuentosContados[[#This Row],[Column1]],CuentosIndexados[],30,FALSE)</f>
        <v>0</v>
      </c>
      <c r="AC64">
        <f>VLOOKUP(CuentosContados[[#This Row],[Column1]],CuentosIndexados[],31,FALSE)</f>
        <v>0</v>
      </c>
      <c r="AD64">
        <f>VLOOKUP(CuentosContados[[#This Row],[Column1]],CuentosIndexados[],32,FALSE)</f>
        <v>0</v>
      </c>
      <c r="AE64">
        <f>VLOOKUP(CuentosContados[[#This Row],[Column1]],CuentosIndexados[],33,FALSE)</f>
        <v>0</v>
      </c>
      <c r="AF64">
        <f>VLOOKUP(CuentosContados[[#This Row],[Column1]],CuentosIndexados[],34,FALSE)</f>
        <v>0</v>
      </c>
      <c r="AG64">
        <f>VLOOKUP(CuentosContados[[#This Row],[Column1]],CuentosIndexados[],35,FALSE)</f>
        <v>0</v>
      </c>
      <c r="AH64">
        <f>VLOOKUP(CuentosContados[[#This Row],[Column1]],CuentosIndexados[],36,FALSE)</f>
        <v>0</v>
      </c>
      <c r="AI64">
        <f>VLOOKUP(CuentosContados[[#This Row],[Column1]],CuentosIndexados[],37,FALSE)</f>
        <v>0</v>
      </c>
      <c r="AJ64">
        <f>VLOOKUP(CuentosContados[[#This Row],[Column1]],CuentosIndexados[],38,FALSE)</f>
        <v>0</v>
      </c>
      <c r="AK64" t="str">
        <f>VLOOKUP(CuentosContados[[#This Row],[Column1]],CuentosIndexados[],39,FALSE)</f>
        <v>alegria</v>
      </c>
    </row>
    <row r="65" spans="1:37" x14ac:dyDescent="0.25">
      <c r="A65" t="s">
        <v>164</v>
      </c>
      <c r="B65">
        <f>VLOOKUP(CuentosContados[[#This Row],[Column1]],CuentosIndexados[],3,FALSE)</f>
        <v>0</v>
      </c>
      <c r="C65">
        <f>VLOOKUP(CuentosContados[[#This Row],[Column1]],CuentosIndexados[],5,FALSE)</f>
        <v>0</v>
      </c>
      <c r="D65">
        <f>VLOOKUP(CuentosContados[[#This Row],[Column1]],CuentosIndexados[],6,FALSE)</f>
        <v>0</v>
      </c>
      <c r="E65">
        <f>VLOOKUP(CuentosContados[[#This Row],[Column1]],CuentosIndexados[],7,FALSE)</f>
        <v>0</v>
      </c>
      <c r="F65">
        <f>VLOOKUP(CuentosContados[[#This Row],[Column1]],CuentosIndexados[],8,FALSE)</f>
        <v>0</v>
      </c>
      <c r="G65">
        <f>VLOOKUP(CuentosContados[[#This Row],[Column1]],CuentosIndexados[],9,FALSE)</f>
        <v>0</v>
      </c>
      <c r="H65">
        <f>VLOOKUP(CuentosContados[[#This Row],[Column1]],CuentosIndexados[],10,FALSE)</f>
        <v>0</v>
      </c>
      <c r="I65">
        <f>VLOOKUP(CuentosContados[[#This Row],[Column1]],CuentosIndexados[],11,FALSE)</f>
        <v>0</v>
      </c>
      <c r="J65" t="str">
        <f>VLOOKUP(CuentosContados[[#This Row],[Column1]],CuentosIndexados[],12,FALSE)</f>
        <v>trabajo</v>
      </c>
      <c r="K65">
        <f>VLOOKUP(CuentosContados[[#This Row],[Column1]],CuentosIndexados[],13,FALSE)</f>
        <v>0</v>
      </c>
      <c r="L65">
        <f>VLOOKUP(CuentosContados[[#This Row],[Column1]],CuentosIndexados[],14,FALSE)</f>
        <v>0</v>
      </c>
      <c r="M65" t="str">
        <f>VLOOKUP(CuentosContados[[#This Row],[Column1]],CuentosIndexados[],15,FALSE)</f>
        <v>tristeza</v>
      </c>
      <c r="N65">
        <f>VLOOKUP(CuentosContados[[#This Row],[Column1]],CuentosIndexados[],16,FALSE)</f>
        <v>0</v>
      </c>
      <c r="O65">
        <f>VLOOKUP(CuentosContados[[#This Row],[Column1]],CuentosIndexados[],17,FALSE)</f>
        <v>0</v>
      </c>
      <c r="P65">
        <f>VLOOKUP(CuentosContados[[#This Row],[Column1]],CuentosIndexados[],18,FALSE)</f>
        <v>0</v>
      </c>
      <c r="Q65">
        <f>VLOOKUP(CuentosContados[[#This Row],[Column1]],CuentosIndexados[],19,FALSE)</f>
        <v>0</v>
      </c>
      <c r="R65">
        <f>VLOOKUP(CuentosContados[[#This Row],[Column1]],CuentosIndexados[],20,FALSE)</f>
        <v>0</v>
      </c>
      <c r="S65">
        <f>VLOOKUP(CuentosContados[[#This Row],[Column1]],CuentosIndexados[],21,FALSE)</f>
        <v>0</v>
      </c>
      <c r="T65">
        <f>VLOOKUP(CuentosContados[[#This Row],[Column1]],CuentosIndexados[],22,FALSE)</f>
        <v>0</v>
      </c>
      <c r="U65">
        <f>VLOOKUP(CuentosContados[[#This Row],[Column1]],CuentosIndexados[],23,FALSE)</f>
        <v>0</v>
      </c>
      <c r="V65">
        <f>VLOOKUP(CuentosContados[[#This Row],[Column1]],CuentosIndexados[],24,FALSE)</f>
        <v>0</v>
      </c>
      <c r="W65">
        <f>VLOOKUP(CuentosContados[[#This Row],[Column1]],CuentosIndexados[],25,FALSE)</f>
        <v>0</v>
      </c>
      <c r="X65">
        <f>VLOOKUP(CuentosContados[[#This Row],[Column1]],CuentosIndexados[],26,FALSE)</f>
        <v>0</v>
      </c>
      <c r="Y65">
        <f>VLOOKUP(CuentosContados[[#This Row],[Column1]],CuentosIndexados[],27,FALSE)</f>
        <v>0</v>
      </c>
      <c r="Z65">
        <f>VLOOKUP(CuentosContados[[#This Row],[Column1]],CuentosIndexados[],28,FALSE)</f>
        <v>0</v>
      </c>
      <c r="AA65">
        <f>VLOOKUP(CuentosContados[[#This Row],[Column1]],CuentosIndexados[],29,FALSE)</f>
        <v>0</v>
      </c>
      <c r="AB65">
        <f>VLOOKUP(CuentosContados[[#This Row],[Column1]],CuentosIndexados[],30,FALSE)</f>
        <v>0</v>
      </c>
      <c r="AC65">
        <f>VLOOKUP(CuentosContados[[#This Row],[Column1]],CuentosIndexados[],31,FALSE)</f>
        <v>0</v>
      </c>
      <c r="AD65">
        <f>VLOOKUP(CuentosContados[[#This Row],[Column1]],CuentosIndexados[],32,FALSE)</f>
        <v>0</v>
      </c>
      <c r="AE65">
        <f>VLOOKUP(CuentosContados[[#This Row],[Column1]],CuentosIndexados[],33,FALSE)</f>
        <v>0</v>
      </c>
      <c r="AF65">
        <f>VLOOKUP(CuentosContados[[#This Row],[Column1]],CuentosIndexados[],34,FALSE)</f>
        <v>0</v>
      </c>
      <c r="AG65">
        <f>VLOOKUP(CuentosContados[[#This Row],[Column1]],CuentosIndexados[],35,FALSE)</f>
        <v>0</v>
      </c>
      <c r="AH65">
        <f>VLOOKUP(CuentosContados[[#This Row],[Column1]],CuentosIndexados[],36,FALSE)</f>
        <v>0</v>
      </c>
      <c r="AI65">
        <f>VLOOKUP(CuentosContados[[#This Row],[Column1]],CuentosIndexados[],37,FALSE)</f>
        <v>0</v>
      </c>
      <c r="AJ65">
        <f>VLOOKUP(CuentosContados[[#This Row],[Column1]],CuentosIndexados[],38,FALSE)</f>
        <v>0</v>
      </c>
      <c r="AK65" t="str">
        <f>VLOOKUP(CuentosContados[[#This Row],[Column1]],CuentosIndexados[],39,FALSE)</f>
        <v>alegria</v>
      </c>
    </row>
    <row r="66" spans="1:37" x14ac:dyDescent="0.25">
      <c r="A66" t="s">
        <v>164</v>
      </c>
      <c r="B66">
        <f>VLOOKUP(CuentosContados[[#This Row],[Column1]],CuentosIndexados[],3,FALSE)</f>
        <v>0</v>
      </c>
      <c r="C66">
        <f>VLOOKUP(CuentosContados[[#This Row],[Column1]],CuentosIndexados[],5,FALSE)</f>
        <v>0</v>
      </c>
      <c r="D66">
        <f>VLOOKUP(CuentosContados[[#This Row],[Column1]],CuentosIndexados[],6,FALSE)</f>
        <v>0</v>
      </c>
      <c r="E66">
        <f>VLOOKUP(CuentosContados[[#This Row],[Column1]],CuentosIndexados[],7,FALSE)</f>
        <v>0</v>
      </c>
      <c r="F66">
        <f>VLOOKUP(CuentosContados[[#This Row],[Column1]],CuentosIndexados[],8,FALSE)</f>
        <v>0</v>
      </c>
      <c r="G66">
        <f>VLOOKUP(CuentosContados[[#This Row],[Column1]],CuentosIndexados[],9,FALSE)</f>
        <v>0</v>
      </c>
      <c r="H66">
        <f>VLOOKUP(CuentosContados[[#This Row],[Column1]],CuentosIndexados[],10,FALSE)</f>
        <v>0</v>
      </c>
      <c r="I66">
        <f>VLOOKUP(CuentosContados[[#This Row],[Column1]],CuentosIndexados[],11,FALSE)</f>
        <v>0</v>
      </c>
      <c r="J66" t="str">
        <f>VLOOKUP(CuentosContados[[#This Row],[Column1]],CuentosIndexados[],12,FALSE)</f>
        <v>trabajo</v>
      </c>
      <c r="K66">
        <f>VLOOKUP(CuentosContados[[#This Row],[Column1]],CuentosIndexados[],13,FALSE)</f>
        <v>0</v>
      </c>
      <c r="L66">
        <f>VLOOKUP(CuentosContados[[#This Row],[Column1]],CuentosIndexados[],14,FALSE)</f>
        <v>0</v>
      </c>
      <c r="M66" t="str">
        <f>VLOOKUP(CuentosContados[[#This Row],[Column1]],CuentosIndexados[],15,FALSE)</f>
        <v>tristeza</v>
      </c>
      <c r="N66">
        <f>VLOOKUP(CuentosContados[[#This Row],[Column1]],CuentosIndexados[],16,FALSE)</f>
        <v>0</v>
      </c>
      <c r="O66">
        <f>VLOOKUP(CuentosContados[[#This Row],[Column1]],CuentosIndexados[],17,FALSE)</f>
        <v>0</v>
      </c>
      <c r="P66">
        <f>VLOOKUP(CuentosContados[[#This Row],[Column1]],CuentosIndexados[],18,FALSE)</f>
        <v>0</v>
      </c>
      <c r="Q66">
        <f>VLOOKUP(CuentosContados[[#This Row],[Column1]],CuentosIndexados[],19,FALSE)</f>
        <v>0</v>
      </c>
      <c r="R66">
        <f>VLOOKUP(CuentosContados[[#This Row],[Column1]],CuentosIndexados[],20,FALSE)</f>
        <v>0</v>
      </c>
      <c r="S66">
        <f>VLOOKUP(CuentosContados[[#This Row],[Column1]],CuentosIndexados[],21,FALSE)</f>
        <v>0</v>
      </c>
      <c r="T66">
        <f>VLOOKUP(CuentosContados[[#This Row],[Column1]],CuentosIndexados[],22,FALSE)</f>
        <v>0</v>
      </c>
      <c r="U66">
        <f>VLOOKUP(CuentosContados[[#This Row],[Column1]],CuentosIndexados[],23,FALSE)</f>
        <v>0</v>
      </c>
      <c r="V66">
        <f>VLOOKUP(CuentosContados[[#This Row],[Column1]],CuentosIndexados[],24,FALSE)</f>
        <v>0</v>
      </c>
      <c r="W66">
        <f>VLOOKUP(CuentosContados[[#This Row],[Column1]],CuentosIndexados[],25,FALSE)</f>
        <v>0</v>
      </c>
      <c r="X66">
        <f>VLOOKUP(CuentosContados[[#This Row],[Column1]],CuentosIndexados[],26,FALSE)</f>
        <v>0</v>
      </c>
      <c r="Y66">
        <f>VLOOKUP(CuentosContados[[#This Row],[Column1]],CuentosIndexados[],27,FALSE)</f>
        <v>0</v>
      </c>
      <c r="Z66">
        <f>VLOOKUP(CuentosContados[[#This Row],[Column1]],CuentosIndexados[],28,FALSE)</f>
        <v>0</v>
      </c>
      <c r="AA66">
        <f>VLOOKUP(CuentosContados[[#This Row],[Column1]],CuentosIndexados[],29,FALSE)</f>
        <v>0</v>
      </c>
      <c r="AB66">
        <f>VLOOKUP(CuentosContados[[#This Row],[Column1]],CuentosIndexados[],30,FALSE)</f>
        <v>0</v>
      </c>
      <c r="AC66">
        <f>VLOOKUP(CuentosContados[[#This Row],[Column1]],CuentosIndexados[],31,FALSE)</f>
        <v>0</v>
      </c>
      <c r="AD66">
        <f>VLOOKUP(CuentosContados[[#This Row],[Column1]],CuentosIndexados[],32,FALSE)</f>
        <v>0</v>
      </c>
      <c r="AE66">
        <f>VLOOKUP(CuentosContados[[#This Row],[Column1]],CuentosIndexados[],33,FALSE)</f>
        <v>0</v>
      </c>
      <c r="AF66">
        <f>VLOOKUP(CuentosContados[[#This Row],[Column1]],CuentosIndexados[],34,FALSE)</f>
        <v>0</v>
      </c>
      <c r="AG66">
        <f>VLOOKUP(CuentosContados[[#This Row],[Column1]],CuentosIndexados[],35,FALSE)</f>
        <v>0</v>
      </c>
      <c r="AH66">
        <f>VLOOKUP(CuentosContados[[#This Row],[Column1]],CuentosIndexados[],36,FALSE)</f>
        <v>0</v>
      </c>
      <c r="AI66">
        <f>VLOOKUP(CuentosContados[[#This Row],[Column1]],CuentosIndexados[],37,FALSE)</f>
        <v>0</v>
      </c>
      <c r="AJ66">
        <f>VLOOKUP(CuentosContados[[#This Row],[Column1]],CuentosIndexados[],38,FALSE)</f>
        <v>0</v>
      </c>
      <c r="AK66" t="str">
        <f>VLOOKUP(CuentosContados[[#This Row],[Column1]],CuentosIndexados[],39,FALSE)</f>
        <v>alegria</v>
      </c>
    </row>
    <row r="67" spans="1:37" x14ac:dyDescent="0.25">
      <c r="A67" t="s">
        <v>164</v>
      </c>
      <c r="B67">
        <f>VLOOKUP(CuentosContados[[#This Row],[Column1]],CuentosIndexados[],3,FALSE)</f>
        <v>0</v>
      </c>
      <c r="C67">
        <f>VLOOKUP(CuentosContados[[#This Row],[Column1]],CuentosIndexados[],5,FALSE)</f>
        <v>0</v>
      </c>
      <c r="D67">
        <f>VLOOKUP(CuentosContados[[#This Row],[Column1]],CuentosIndexados[],6,FALSE)</f>
        <v>0</v>
      </c>
      <c r="E67">
        <f>VLOOKUP(CuentosContados[[#This Row],[Column1]],CuentosIndexados[],7,FALSE)</f>
        <v>0</v>
      </c>
      <c r="F67">
        <f>VLOOKUP(CuentosContados[[#This Row],[Column1]],CuentosIndexados[],8,FALSE)</f>
        <v>0</v>
      </c>
      <c r="G67">
        <f>VLOOKUP(CuentosContados[[#This Row],[Column1]],CuentosIndexados[],9,FALSE)</f>
        <v>0</v>
      </c>
      <c r="H67">
        <f>VLOOKUP(CuentosContados[[#This Row],[Column1]],CuentosIndexados[],10,FALSE)</f>
        <v>0</v>
      </c>
      <c r="I67">
        <f>VLOOKUP(CuentosContados[[#This Row],[Column1]],CuentosIndexados[],11,FALSE)</f>
        <v>0</v>
      </c>
      <c r="J67" t="str">
        <f>VLOOKUP(CuentosContados[[#This Row],[Column1]],CuentosIndexados[],12,FALSE)</f>
        <v>trabajo</v>
      </c>
      <c r="K67">
        <f>VLOOKUP(CuentosContados[[#This Row],[Column1]],CuentosIndexados[],13,FALSE)</f>
        <v>0</v>
      </c>
      <c r="L67">
        <f>VLOOKUP(CuentosContados[[#This Row],[Column1]],CuentosIndexados[],14,FALSE)</f>
        <v>0</v>
      </c>
      <c r="M67" t="str">
        <f>VLOOKUP(CuentosContados[[#This Row],[Column1]],CuentosIndexados[],15,FALSE)</f>
        <v>tristeza</v>
      </c>
      <c r="N67">
        <f>VLOOKUP(CuentosContados[[#This Row],[Column1]],CuentosIndexados[],16,FALSE)</f>
        <v>0</v>
      </c>
      <c r="O67">
        <f>VLOOKUP(CuentosContados[[#This Row],[Column1]],CuentosIndexados[],17,FALSE)</f>
        <v>0</v>
      </c>
      <c r="P67">
        <f>VLOOKUP(CuentosContados[[#This Row],[Column1]],CuentosIndexados[],18,FALSE)</f>
        <v>0</v>
      </c>
      <c r="Q67">
        <f>VLOOKUP(CuentosContados[[#This Row],[Column1]],CuentosIndexados[],19,FALSE)</f>
        <v>0</v>
      </c>
      <c r="R67">
        <f>VLOOKUP(CuentosContados[[#This Row],[Column1]],CuentosIndexados[],20,FALSE)</f>
        <v>0</v>
      </c>
      <c r="S67">
        <f>VLOOKUP(CuentosContados[[#This Row],[Column1]],CuentosIndexados[],21,FALSE)</f>
        <v>0</v>
      </c>
      <c r="T67">
        <f>VLOOKUP(CuentosContados[[#This Row],[Column1]],CuentosIndexados[],22,FALSE)</f>
        <v>0</v>
      </c>
      <c r="U67">
        <f>VLOOKUP(CuentosContados[[#This Row],[Column1]],CuentosIndexados[],23,FALSE)</f>
        <v>0</v>
      </c>
      <c r="V67">
        <f>VLOOKUP(CuentosContados[[#This Row],[Column1]],CuentosIndexados[],24,FALSE)</f>
        <v>0</v>
      </c>
      <c r="W67">
        <f>VLOOKUP(CuentosContados[[#This Row],[Column1]],CuentosIndexados[],25,FALSE)</f>
        <v>0</v>
      </c>
      <c r="X67">
        <f>VLOOKUP(CuentosContados[[#This Row],[Column1]],CuentosIndexados[],26,FALSE)</f>
        <v>0</v>
      </c>
      <c r="Y67">
        <f>VLOOKUP(CuentosContados[[#This Row],[Column1]],CuentosIndexados[],27,FALSE)</f>
        <v>0</v>
      </c>
      <c r="Z67">
        <f>VLOOKUP(CuentosContados[[#This Row],[Column1]],CuentosIndexados[],28,FALSE)</f>
        <v>0</v>
      </c>
      <c r="AA67">
        <f>VLOOKUP(CuentosContados[[#This Row],[Column1]],CuentosIndexados[],29,FALSE)</f>
        <v>0</v>
      </c>
      <c r="AB67">
        <f>VLOOKUP(CuentosContados[[#This Row],[Column1]],CuentosIndexados[],30,FALSE)</f>
        <v>0</v>
      </c>
      <c r="AC67">
        <f>VLOOKUP(CuentosContados[[#This Row],[Column1]],CuentosIndexados[],31,FALSE)</f>
        <v>0</v>
      </c>
      <c r="AD67">
        <f>VLOOKUP(CuentosContados[[#This Row],[Column1]],CuentosIndexados[],32,FALSE)</f>
        <v>0</v>
      </c>
      <c r="AE67">
        <f>VLOOKUP(CuentosContados[[#This Row],[Column1]],CuentosIndexados[],33,FALSE)</f>
        <v>0</v>
      </c>
      <c r="AF67">
        <f>VLOOKUP(CuentosContados[[#This Row],[Column1]],CuentosIndexados[],34,FALSE)</f>
        <v>0</v>
      </c>
      <c r="AG67">
        <f>VLOOKUP(CuentosContados[[#This Row],[Column1]],CuentosIndexados[],35,FALSE)</f>
        <v>0</v>
      </c>
      <c r="AH67">
        <f>VLOOKUP(CuentosContados[[#This Row],[Column1]],CuentosIndexados[],36,FALSE)</f>
        <v>0</v>
      </c>
      <c r="AI67">
        <f>VLOOKUP(CuentosContados[[#This Row],[Column1]],CuentosIndexados[],37,FALSE)</f>
        <v>0</v>
      </c>
      <c r="AJ67">
        <f>VLOOKUP(CuentosContados[[#This Row],[Column1]],CuentosIndexados[],38,FALSE)</f>
        <v>0</v>
      </c>
      <c r="AK67" t="str">
        <f>VLOOKUP(CuentosContados[[#This Row],[Column1]],CuentosIndexados[],39,FALSE)</f>
        <v>alegria</v>
      </c>
    </row>
    <row r="68" spans="1:37" x14ac:dyDescent="0.25">
      <c r="A68" t="s">
        <v>164</v>
      </c>
      <c r="B68">
        <f>VLOOKUP(CuentosContados[[#This Row],[Column1]],CuentosIndexados[],3,FALSE)</f>
        <v>0</v>
      </c>
      <c r="C68">
        <f>VLOOKUP(CuentosContados[[#This Row],[Column1]],CuentosIndexados[],5,FALSE)</f>
        <v>0</v>
      </c>
      <c r="D68">
        <f>VLOOKUP(CuentosContados[[#This Row],[Column1]],CuentosIndexados[],6,FALSE)</f>
        <v>0</v>
      </c>
      <c r="E68">
        <f>VLOOKUP(CuentosContados[[#This Row],[Column1]],CuentosIndexados[],7,FALSE)</f>
        <v>0</v>
      </c>
      <c r="F68">
        <f>VLOOKUP(CuentosContados[[#This Row],[Column1]],CuentosIndexados[],8,FALSE)</f>
        <v>0</v>
      </c>
      <c r="G68">
        <f>VLOOKUP(CuentosContados[[#This Row],[Column1]],CuentosIndexados[],9,FALSE)</f>
        <v>0</v>
      </c>
      <c r="H68">
        <f>VLOOKUP(CuentosContados[[#This Row],[Column1]],CuentosIndexados[],10,FALSE)</f>
        <v>0</v>
      </c>
      <c r="I68">
        <f>VLOOKUP(CuentosContados[[#This Row],[Column1]],CuentosIndexados[],11,FALSE)</f>
        <v>0</v>
      </c>
      <c r="J68" t="str">
        <f>VLOOKUP(CuentosContados[[#This Row],[Column1]],CuentosIndexados[],12,FALSE)</f>
        <v>trabajo</v>
      </c>
      <c r="K68">
        <f>VLOOKUP(CuentosContados[[#This Row],[Column1]],CuentosIndexados[],13,FALSE)</f>
        <v>0</v>
      </c>
      <c r="L68">
        <f>VLOOKUP(CuentosContados[[#This Row],[Column1]],CuentosIndexados[],14,FALSE)</f>
        <v>0</v>
      </c>
      <c r="M68" t="str">
        <f>VLOOKUP(CuentosContados[[#This Row],[Column1]],CuentosIndexados[],15,FALSE)</f>
        <v>tristeza</v>
      </c>
      <c r="N68">
        <f>VLOOKUP(CuentosContados[[#This Row],[Column1]],CuentosIndexados[],16,FALSE)</f>
        <v>0</v>
      </c>
      <c r="O68">
        <f>VLOOKUP(CuentosContados[[#This Row],[Column1]],CuentosIndexados[],17,FALSE)</f>
        <v>0</v>
      </c>
      <c r="P68">
        <f>VLOOKUP(CuentosContados[[#This Row],[Column1]],CuentosIndexados[],18,FALSE)</f>
        <v>0</v>
      </c>
      <c r="Q68">
        <f>VLOOKUP(CuentosContados[[#This Row],[Column1]],CuentosIndexados[],19,FALSE)</f>
        <v>0</v>
      </c>
      <c r="R68">
        <f>VLOOKUP(CuentosContados[[#This Row],[Column1]],CuentosIndexados[],20,FALSE)</f>
        <v>0</v>
      </c>
      <c r="S68">
        <f>VLOOKUP(CuentosContados[[#This Row],[Column1]],CuentosIndexados[],21,FALSE)</f>
        <v>0</v>
      </c>
      <c r="T68">
        <f>VLOOKUP(CuentosContados[[#This Row],[Column1]],CuentosIndexados[],22,FALSE)</f>
        <v>0</v>
      </c>
      <c r="U68">
        <f>VLOOKUP(CuentosContados[[#This Row],[Column1]],CuentosIndexados[],23,FALSE)</f>
        <v>0</v>
      </c>
      <c r="V68">
        <f>VLOOKUP(CuentosContados[[#This Row],[Column1]],CuentosIndexados[],24,FALSE)</f>
        <v>0</v>
      </c>
      <c r="W68">
        <f>VLOOKUP(CuentosContados[[#This Row],[Column1]],CuentosIndexados[],25,FALSE)</f>
        <v>0</v>
      </c>
      <c r="X68">
        <f>VLOOKUP(CuentosContados[[#This Row],[Column1]],CuentosIndexados[],26,FALSE)</f>
        <v>0</v>
      </c>
      <c r="Y68">
        <f>VLOOKUP(CuentosContados[[#This Row],[Column1]],CuentosIndexados[],27,FALSE)</f>
        <v>0</v>
      </c>
      <c r="Z68">
        <f>VLOOKUP(CuentosContados[[#This Row],[Column1]],CuentosIndexados[],28,FALSE)</f>
        <v>0</v>
      </c>
      <c r="AA68">
        <f>VLOOKUP(CuentosContados[[#This Row],[Column1]],CuentosIndexados[],29,FALSE)</f>
        <v>0</v>
      </c>
      <c r="AB68">
        <f>VLOOKUP(CuentosContados[[#This Row],[Column1]],CuentosIndexados[],30,FALSE)</f>
        <v>0</v>
      </c>
      <c r="AC68">
        <f>VLOOKUP(CuentosContados[[#This Row],[Column1]],CuentosIndexados[],31,FALSE)</f>
        <v>0</v>
      </c>
      <c r="AD68">
        <f>VLOOKUP(CuentosContados[[#This Row],[Column1]],CuentosIndexados[],32,FALSE)</f>
        <v>0</v>
      </c>
      <c r="AE68">
        <f>VLOOKUP(CuentosContados[[#This Row],[Column1]],CuentosIndexados[],33,FALSE)</f>
        <v>0</v>
      </c>
      <c r="AF68">
        <f>VLOOKUP(CuentosContados[[#This Row],[Column1]],CuentosIndexados[],34,FALSE)</f>
        <v>0</v>
      </c>
      <c r="AG68">
        <f>VLOOKUP(CuentosContados[[#This Row],[Column1]],CuentosIndexados[],35,FALSE)</f>
        <v>0</v>
      </c>
      <c r="AH68">
        <f>VLOOKUP(CuentosContados[[#This Row],[Column1]],CuentosIndexados[],36,FALSE)</f>
        <v>0</v>
      </c>
      <c r="AI68">
        <f>VLOOKUP(CuentosContados[[#This Row],[Column1]],CuentosIndexados[],37,FALSE)</f>
        <v>0</v>
      </c>
      <c r="AJ68">
        <f>VLOOKUP(CuentosContados[[#This Row],[Column1]],CuentosIndexados[],38,FALSE)</f>
        <v>0</v>
      </c>
      <c r="AK68" t="str">
        <f>VLOOKUP(CuentosContados[[#This Row],[Column1]],CuentosIndexados[],39,FALSE)</f>
        <v>alegria</v>
      </c>
    </row>
    <row r="69" spans="1:37" x14ac:dyDescent="0.25">
      <c r="A69" t="s">
        <v>164</v>
      </c>
      <c r="B69">
        <f>VLOOKUP(CuentosContados[[#This Row],[Column1]],CuentosIndexados[],3,FALSE)</f>
        <v>0</v>
      </c>
      <c r="C69">
        <f>VLOOKUP(CuentosContados[[#This Row],[Column1]],CuentosIndexados[],5,FALSE)</f>
        <v>0</v>
      </c>
      <c r="D69">
        <f>VLOOKUP(CuentosContados[[#This Row],[Column1]],CuentosIndexados[],6,FALSE)</f>
        <v>0</v>
      </c>
      <c r="E69">
        <f>VLOOKUP(CuentosContados[[#This Row],[Column1]],CuentosIndexados[],7,FALSE)</f>
        <v>0</v>
      </c>
      <c r="F69">
        <f>VLOOKUP(CuentosContados[[#This Row],[Column1]],CuentosIndexados[],8,FALSE)</f>
        <v>0</v>
      </c>
      <c r="G69">
        <f>VLOOKUP(CuentosContados[[#This Row],[Column1]],CuentosIndexados[],9,FALSE)</f>
        <v>0</v>
      </c>
      <c r="H69">
        <f>VLOOKUP(CuentosContados[[#This Row],[Column1]],CuentosIndexados[],10,FALSE)</f>
        <v>0</v>
      </c>
      <c r="I69">
        <f>VLOOKUP(CuentosContados[[#This Row],[Column1]],CuentosIndexados[],11,FALSE)</f>
        <v>0</v>
      </c>
      <c r="J69" t="str">
        <f>VLOOKUP(CuentosContados[[#This Row],[Column1]],CuentosIndexados[],12,FALSE)</f>
        <v>trabajo</v>
      </c>
      <c r="K69">
        <f>VLOOKUP(CuentosContados[[#This Row],[Column1]],CuentosIndexados[],13,FALSE)</f>
        <v>0</v>
      </c>
      <c r="L69">
        <f>VLOOKUP(CuentosContados[[#This Row],[Column1]],CuentosIndexados[],14,FALSE)</f>
        <v>0</v>
      </c>
      <c r="M69" t="str">
        <f>VLOOKUP(CuentosContados[[#This Row],[Column1]],CuentosIndexados[],15,FALSE)</f>
        <v>tristeza</v>
      </c>
      <c r="N69">
        <f>VLOOKUP(CuentosContados[[#This Row],[Column1]],CuentosIndexados[],16,FALSE)</f>
        <v>0</v>
      </c>
      <c r="O69">
        <f>VLOOKUP(CuentosContados[[#This Row],[Column1]],CuentosIndexados[],17,FALSE)</f>
        <v>0</v>
      </c>
      <c r="P69">
        <f>VLOOKUP(CuentosContados[[#This Row],[Column1]],CuentosIndexados[],18,FALSE)</f>
        <v>0</v>
      </c>
      <c r="Q69">
        <f>VLOOKUP(CuentosContados[[#This Row],[Column1]],CuentosIndexados[],19,FALSE)</f>
        <v>0</v>
      </c>
      <c r="R69">
        <f>VLOOKUP(CuentosContados[[#This Row],[Column1]],CuentosIndexados[],20,FALSE)</f>
        <v>0</v>
      </c>
      <c r="S69">
        <f>VLOOKUP(CuentosContados[[#This Row],[Column1]],CuentosIndexados[],21,FALSE)</f>
        <v>0</v>
      </c>
      <c r="T69">
        <f>VLOOKUP(CuentosContados[[#This Row],[Column1]],CuentosIndexados[],22,FALSE)</f>
        <v>0</v>
      </c>
      <c r="U69">
        <f>VLOOKUP(CuentosContados[[#This Row],[Column1]],CuentosIndexados[],23,FALSE)</f>
        <v>0</v>
      </c>
      <c r="V69">
        <f>VLOOKUP(CuentosContados[[#This Row],[Column1]],CuentosIndexados[],24,FALSE)</f>
        <v>0</v>
      </c>
      <c r="W69">
        <f>VLOOKUP(CuentosContados[[#This Row],[Column1]],CuentosIndexados[],25,FALSE)</f>
        <v>0</v>
      </c>
      <c r="X69">
        <f>VLOOKUP(CuentosContados[[#This Row],[Column1]],CuentosIndexados[],26,FALSE)</f>
        <v>0</v>
      </c>
      <c r="Y69">
        <f>VLOOKUP(CuentosContados[[#This Row],[Column1]],CuentosIndexados[],27,FALSE)</f>
        <v>0</v>
      </c>
      <c r="Z69">
        <f>VLOOKUP(CuentosContados[[#This Row],[Column1]],CuentosIndexados[],28,FALSE)</f>
        <v>0</v>
      </c>
      <c r="AA69">
        <f>VLOOKUP(CuentosContados[[#This Row],[Column1]],CuentosIndexados[],29,FALSE)</f>
        <v>0</v>
      </c>
      <c r="AB69">
        <f>VLOOKUP(CuentosContados[[#This Row],[Column1]],CuentosIndexados[],30,FALSE)</f>
        <v>0</v>
      </c>
      <c r="AC69">
        <f>VLOOKUP(CuentosContados[[#This Row],[Column1]],CuentosIndexados[],31,FALSE)</f>
        <v>0</v>
      </c>
      <c r="AD69">
        <f>VLOOKUP(CuentosContados[[#This Row],[Column1]],CuentosIndexados[],32,FALSE)</f>
        <v>0</v>
      </c>
      <c r="AE69">
        <f>VLOOKUP(CuentosContados[[#This Row],[Column1]],CuentosIndexados[],33,FALSE)</f>
        <v>0</v>
      </c>
      <c r="AF69">
        <f>VLOOKUP(CuentosContados[[#This Row],[Column1]],CuentosIndexados[],34,FALSE)</f>
        <v>0</v>
      </c>
      <c r="AG69">
        <f>VLOOKUP(CuentosContados[[#This Row],[Column1]],CuentosIndexados[],35,FALSE)</f>
        <v>0</v>
      </c>
      <c r="AH69">
        <f>VLOOKUP(CuentosContados[[#This Row],[Column1]],CuentosIndexados[],36,FALSE)</f>
        <v>0</v>
      </c>
      <c r="AI69">
        <f>VLOOKUP(CuentosContados[[#This Row],[Column1]],CuentosIndexados[],37,FALSE)</f>
        <v>0</v>
      </c>
      <c r="AJ69">
        <f>VLOOKUP(CuentosContados[[#This Row],[Column1]],CuentosIndexados[],38,FALSE)</f>
        <v>0</v>
      </c>
      <c r="AK69" t="str">
        <f>VLOOKUP(CuentosContados[[#This Row],[Column1]],CuentosIndexados[],39,FALSE)</f>
        <v>alegria</v>
      </c>
    </row>
    <row r="70" spans="1:37" x14ac:dyDescent="0.25">
      <c r="A70" t="s">
        <v>164</v>
      </c>
      <c r="B70">
        <f>VLOOKUP(CuentosContados[[#This Row],[Column1]],CuentosIndexados[],3,FALSE)</f>
        <v>0</v>
      </c>
      <c r="C70">
        <f>VLOOKUP(CuentosContados[[#This Row],[Column1]],CuentosIndexados[],5,FALSE)</f>
        <v>0</v>
      </c>
      <c r="D70">
        <f>VLOOKUP(CuentosContados[[#This Row],[Column1]],CuentosIndexados[],6,FALSE)</f>
        <v>0</v>
      </c>
      <c r="E70">
        <f>VLOOKUP(CuentosContados[[#This Row],[Column1]],CuentosIndexados[],7,FALSE)</f>
        <v>0</v>
      </c>
      <c r="F70">
        <f>VLOOKUP(CuentosContados[[#This Row],[Column1]],CuentosIndexados[],8,FALSE)</f>
        <v>0</v>
      </c>
      <c r="G70">
        <f>VLOOKUP(CuentosContados[[#This Row],[Column1]],CuentosIndexados[],9,FALSE)</f>
        <v>0</v>
      </c>
      <c r="H70">
        <f>VLOOKUP(CuentosContados[[#This Row],[Column1]],CuentosIndexados[],10,FALSE)</f>
        <v>0</v>
      </c>
      <c r="I70">
        <f>VLOOKUP(CuentosContados[[#This Row],[Column1]],CuentosIndexados[],11,FALSE)</f>
        <v>0</v>
      </c>
      <c r="J70" t="str">
        <f>VLOOKUP(CuentosContados[[#This Row],[Column1]],CuentosIndexados[],12,FALSE)</f>
        <v>trabajo</v>
      </c>
      <c r="K70">
        <f>VLOOKUP(CuentosContados[[#This Row],[Column1]],CuentosIndexados[],13,FALSE)</f>
        <v>0</v>
      </c>
      <c r="L70">
        <f>VLOOKUP(CuentosContados[[#This Row],[Column1]],CuentosIndexados[],14,FALSE)</f>
        <v>0</v>
      </c>
      <c r="M70" t="str">
        <f>VLOOKUP(CuentosContados[[#This Row],[Column1]],CuentosIndexados[],15,FALSE)</f>
        <v>tristeza</v>
      </c>
      <c r="N70">
        <f>VLOOKUP(CuentosContados[[#This Row],[Column1]],CuentosIndexados[],16,FALSE)</f>
        <v>0</v>
      </c>
      <c r="O70">
        <f>VLOOKUP(CuentosContados[[#This Row],[Column1]],CuentosIndexados[],17,FALSE)</f>
        <v>0</v>
      </c>
      <c r="P70">
        <f>VLOOKUP(CuentosContados[[#This Row],[Column1]],CuentosIndexados[],18,FALSE)</f>
        <v>0</v>
      </c>
      <c r="Q70">
        <f>VLOOKUP(CuentosContados[[#This Row],[Column1]],CuentosIndexados[],19,FALSE)</f>
        <v>0</v>
      </c>
      <c r="R70">
        <f>VLOOKUP(CuentosContados[[#This Row],[Column1]],CuentosIndexados[],20,FALSE)</f>
        <v>0</v>
      </c>
      <c r="S70">
        <f>VLOOKUP(CuentosContados[[#This Row],[Column1]],CuentosIndexados[],21,FALSE)</f>
        <v>0</v>
      </c>
      <c r="T70">
        <f>VLOOKUP(CuentosContados[[#This Row],[Column1]],CuentosIndexados[],22,FALSE)</f>
        <v>0</v>
      </c>
      <c r="U70">
        <f>VLOOKUP(CuentosContados[[#This Row],[Column1]],CuentosIndexados[],23,FALSE)</f>
        <v>0</v>
      </c>
      <c r="V70">
        <f>VLOOKUP(CuentosContados[[#This Row],[Column1]],CuentosIndexados[],24,FALSE)</f>
        <v>0</v>
      </c>
      <c r="W70">
        <f>VLOOKUP(CuentosContados[[#This Row],[Column1]],CuentosIndexados[],25,FALSE)</f>
        <v>0</v>
      </c>
      <c r="X70">
        <f>VLOOKUP(CuentosContados[[#This Row],[Column1]],CuentosIndexados[],26,FALSE)</f>
        <v>0</v>
      </c>
      <c r="Y70">
        <f>VLOOKUP(CuentosContados[[#This Row],[Column1]],CuentosIndexados[],27,FALSE)</f>
        <v>0</v>
      </c>
      <c r="Z70">
        <f>VLOOKUP(CuentosContados[[#This Row],[Column1]],CuentosIndexados[],28,FALSE)</f>
        <v>0</v>
      </c>
      <c r="AA70">
        <f>VLOOKUP(CuentosContados[[#This Row],[Column1]],CuentosIndexados[],29,FALSE)</f>
        <v>0</v>
      </c>
      <c r="AB70">
        <f>VLOOKUP(CuentosContados[[#This Row],[Column1]],CuentosIndexados[],30,FALSE)</f>
        <v>0</v>
      </c>
      <c r="AC70">
        <f>VLOOKUP(CuentosContados[[#This Row],[Column1]],CuentosIndexados[],31,FALSE)</f>
        <v>0</v>
      </c>
      <c r="AD70">
        <f>VLOOKUP(CuentosContados[[#This Row],[Column1]],CuentosIndexados[],32,FALSE)</f>
        <v>0</v>
      </c>
      <c r="AE70">
        <f>VLOOKUP(CuentosContados[[#This Row],[Column1]],CuentosIndexados[],33,FALSE)</f>
        <v>0</v>
      </c>
      <c r="AF70">
        <f>VLOOKUP(CuentosContados[[#This Row],[Column1]],CuentosIndexados[],34,FALSE)</f>
        <v>0</v>
      </c>
      <c r="AG70">
        <f>VLOOKUP(CuentosContados[[#This Row],[Column1]],CuentosIndexados[],35,FALSE)</f>
        <v>0</v>
      </c>
      <c r="AH70">
        <f>VLOOKUP(CuentosContados[[#This Row],[Column1]],CuentosIndexados[],36,FALSE)</f>
        <v>0</v>
      </c>
      <c r="AI70">
        <f>VLOOKUP(CuentosContados[[#This Row],[Column1]],CuentosIndexados[],37,FALSE)</f>
        <v>0</v>
      </c>
      <c r="AJ70">
        <f>VLOOKUP(CuentosContados[[#This Row],[Column1]],CuentosIndexados[],38,FALSE)</f>
        <v>0</v>
      </c>
      <c r="AK70" t="str">
        <f>VLOOKUP(CuentosContados[[#This Row],[Column1]],CuentosIndexados[],39,FALSE)</f>
        <v>alegria</v>
      </c>
    </row>
    <row r="71" spans="1:37" x14ac:dyDescent="0.25">
      <c r="A71" t="s">
        <v>164</v>
      </c>
      <c r="B71">
        <f>VLOOKUP(CuentosContados[[#This Row],[Column1]],CuentosIndexados[],3,FALSE)</f>
        <v>0</v>
      </c>
      <c r="C71">
        <f>VLOOKUP(CuentosContados[[#This Row],[Column1]],CuentosIndexados[],5,FALSE)</f>
        <v>0</v>
      </c>
      <c r="D71">
        <f>VLOOKUP(CuentosContados[[#This Row],[Column1]],CuentosIndexados[],6,FALSE)</f>
        <v>0</v>
      </c>
      <c r="E71">
        <f>VLOOKUP(CuentosContados[[#This Row],[Column1]],CuentosIndexados[],7,FALSE)</f>
        <v>0</v>
      </c>
      <c r="F71">
        <f>VLOOKUP(CuentosContados[[#This Row],[Column1]],CuentosIndexados[],8,FALSE)</f>
        <v>0</v>
      </c>
      <c r="G71">
        <f>VLOOKUP(CuentosContados[[#This Row],[Column1]],CuentosIndexados[],9,FALSE)</f>
        <v>0</v>
      </c>
      <c r="H71">
        <f>VLOOKUP(CuentosContados[[#This Row],[Column1]],CuentosIndexados[],10,FALSE)</f>
        <v>0</v>
      </c>
      <c r="I71">
        <f>VLOOKUP(CuentosContados[[#This Row],[Column1]],CuentosIndexados[],11,FALSE)</f>
        <v>0</v>
      </c>
      <c r="J71" t="str">
        <f>VLOOKUP(CuentosContados[[#This Row],[Column1]],CuentosIndexados[],12,FALSE)</f>
        <v>trabajo</v>
      </c>
      <c r="K71">
        <f>VLOOKUP(CuentosContados[[#This Row],[Column1]],CuentosIndexados[],13,FALSE)</f>
        <v>0</v>
      </c>
      <c r="L71">
        <f>VLOOKUP(CuentosContados[[#This Row],[Column1]],CuentosIndexados[],14,FALSE)</f>
        <v>0</v>
      </c>
      <c r="M71" t="str">
        <f>VLOOKUP(CuentosContados[[#This Row],[Column1]],CuentosIndexados[],15,FALSE)</f>
        <v>tristeza</v>
      </c>
      <c r="N71">
        <f>VLOOKUP(CuentosContados[[#This Row],[Column1]],CuentosIndexados[],16,FALSE)</f>
        <v>0</v>
      </c>
      <c r="O71">
        <f>VLOOKUP(CuentosContados[[#This Row],[Column1]],CuentosIndexados[],17,FALSE)</f>
        <v>0</v>
      </c>
      <c r="P71">
        <f>VLOOKUP(CuentosContados[[#This Row],[Column1]],CuentosIndexados[],18,FALSE)</f>
        <v>0</v>
      </c>
      <c r="Q71">
        <f>VLOOKUP(CuentosContados[[#This Row],[Column1]],CuentosIndexados[],19,FALSE)</f>
        <v>0</v>
      </c>
      <c r="R71">
        <f>VLOOKUP(CuentosContados[[#This Row],[Column1]],CuentosIndexados[],20,FALSE)</f>
        <v>0</v>
      </c>
      <c r="S71">
        <f>VLOOKUP(CuentosContados[[#This Row],[Column1]],CuentosIndexados[],21,FALSE)</f>
        <v>0</v>
      </c>
      <c r="T71">
        <f>VLOOKUP(CuentosContados[[#This Row],[Column1]],CuentosIndexados[],22,FALSE)</f>
        <v>0</v>
      </c>
      <c r="U71">
        <f>VLOOKUP(CuentosContados[[#This Row],[Column1]],CuentosIndexados[],23,FALSE)</f>
        <v>0</v>
      </c>
      <c r="V71">
        <f>VLOOKUP(CuentosContados[[#This Row],[Column1]],CuentosIndexados[],24,FALSE)</f>
        <v>0</v>
      </c>
      <c r="W71">
        <f>VLOOKUP(CuentosContados[[#This Row],[Column1]],CuentosIndexados[],25,FALSE)</f>
        <v>0</v>
      </c>
      <c r="X71">
        <f>VLOOKUP(CuentosContados[[#This Row],[Column1]],CuentosIndexados[],26,FALSE)</f>
        <v>0</v>
      </c>
      <c r="Y71">
        <f>VLOOKUP(CuentosContados[[#This Row],[Column1]],CuentosIndexados[],27,FALSE)</f>
        <v>0</v>
      </c>
      <c r="Z71">
        <f>VLOOKUP(CuentosContados[[#This Row],[Column1]],CuentosIndexados[],28,FALSE)</f>
        <v>0</v>
      </c>
      <c r="AA71">
        <f>VLOOKUP(CuentosContados[[#This Row],[Column1]],CuentosIndexados[],29,FALSE)</f>
        <v>0</v>
      </c>
      <c r="AB71">
        <f>VLOOKUP(CuentosContados[[#This Row],[Column1]],CuentosIndexados[],30,FALSE)</f>
        <v>0</v>
      </c>
      <c r="AC71">
        <f>VLOOKUP(CuentosContados[[#This Row],[Column1]],CuentosIndexados[],31,FALSE)</f>
        <v>0</v>
      </c>
      <c r="AD71">
        <f>VLOOKUP(CuentosContados[[#This Row],[Column1]],CuentosIndexados[],32,FALSE)</f>
        <v>0</v>
      </c>
      <c r="AE71">
        <f>VLOOKUP(CuentosContados[[#This Row],[Column1]],CuentosIndexados[],33,FALSE)</f>
        <v>0</v>
      </c>
      <c r="AF71">
        <f>VLOOKUP(CuentosContados[[#This Row],[Column1]],CuentosIndexados[],34,FALSE)</f>
        <v>0</v>
      </c>
      <c r="AG71">
        <f>VLOOKUP(CuentosContados[[#This Row],[Column1]],CuentosIndexados[],35,FALSE)</f>
        <v>0</v>
      </c>
      <c r="AH71">
        <f>VLOOKUP(CuentosContados[[#This Row],[Column1]],CuentosIndexados[],36,FALSE)</f>
        <v>0</v>
      </c>
      <c r="AI71">
        <f>VLOOKUP(CuentosContados[[#This Row],[Column1]],CuentosIndexados[],37,FALSE)</f>
        <v>0</v>
      </c>
      <c r="AJ71">
        <f>VLOOKUP(CuentosContados[[#This Row],[Column1]],CuentosIndexados[],38,FALSE)</f>
        <v>0</v>
      </c>
      <c r="AK71" t="str">
        <f>VLOOKUP(CuentosContados[[#This Row],[Column1]],CuentosIndexados[],39,FALSE)</f>
        <v>alegria</v>
      </c>
    </row>
    <row r="72" spans="1:37" x14ac:dyDescent="0.25">
      <c r="A72" t="s">
        <v>164</v>
      </c>
      <c r="B72">
        <f>VLOOKUP(CuentosContados[[#This Row],[Column1]],CuentosIndexados[],3,FALSE)</f>
        <v>0</v>
      </c>
      <c r="C72">
        <f>VLOOKUP(CuentosContados[[#This Row],[Column1]],CuentosIndexados[],5,FALSE)</f>
        <v>0</v>
      </c>
      <c r="D72">
        <f>VLOOKUP(CuentosContados[[#This Row],[Column1]],CuentosIndexados[],6,FALSE)</f>
        <v>0</v>
      </c>
      <c r="E72">
        <f>VLOOKUP(CuentosContados[[#This Row],[Column1]],CuentosIndexados[],7,FALSE)</f>
        <v>0</v>
      </c>
      <c r="F72">
        <f>VLOOKUP(CuentosContados[[#This Row],[Column1]],CuentosIndexados[],8,FALSE)</f>
        <v>0</v>
      </c>
      <c r="G72">
        <f>VLOOKUP(CuentosContados[[#This Row],[Column1]],CuentosIndexados[],9,FALSE)</f>
        <v>0</v>
      </c>
      <c r="H72">
        <f>VLOOKUP(CuentosContados[[#This Row],[Column1]],CuentosIndexados[],10,FALSE)</f>
        <v>0</v>
      </c>
      <c r="I72">
        <f>VLOOKUP(CuentosContados[[#This Row],[Column1]],CuentosIndexados[],11,FALSE)</f>
        <v>0</v>
      </c>
      <c r="J72" t="str">
        <f>VLOOKUP(CuentosContados[[#This Row],[Column1]],CuentosIndexados[],12,FALSE)</f>
        <v>trabajo</v>
      </c>
      <c r="K72">
        <f>VLOOKUP(CuentosContados[[#This Row],[Column1]],CuentosIndexados[],13,FALSE)</f>
        <v>0</v>
      </c>
      <c r="L72">
        <f>VLOOKUP(CuentosContados[[#This Row],[Column1]],CuentosIndexados[],14,FALSE)</f>
        <v>0</v>
      </c>
      <c r="M72" t="str">
        <f>VLOOKUP(CuentosContados[[#This Row],[Column1]],CuentosIndexados[],15,FALSE)</f>
        <v>tristeza</v>
      </c>
      <c r="N72">
        <f>VLOOKUP(CuentosContados[[#This Row],[Column1]],CuentosIndexados[],16,FALSE)</f>
        <v>0</v>
      </c>
      <c r="O72">
        <f>VLOOKUP(CuentosContados[[#This Row],[Column1]],CuentosIndexados[],17,FALSE)</f>
        <v>0</v>
      </c>
      <c r="P72">
        <f>VLOOKUP(CuentosContados[[#This Row],[Column1]],CuentosIndexados[],18,FALSE)</f>
        <v>0</v>
      </c>
      <c r="Q72">
        <f>VLOOKUP(CuentosContados[[#This Row],[Column1]],CuentosIndexados[],19,FALSE)</f>
        <v>0</v>
      </c>
      <c r="R72">
        <f>VLOOKUP(CuentosContados[[#This Row],[Column1]],CuentosIndexados[],20,FALSE)</f>
        <v>0</v>
      </c>
      <c r="S72">
        <f>VLOOKUP(CuentosContados[[#This Row],[Column1]],CuentosIndexados[],21,FALSE)</f>
        <v>0</v>
      </c>
      <c r="T72">
        <f>VLOOKUP(CuentosContados[[#This Row],[Column1]],CuentosIndexados[],22,FALSE)</f>
        <v>0</v>
      </c>
      <c r="U72">
        <f>VLOOKUP(CuentosContados[[#This Row],[Column1]],CuentosIndexados[],23,FALSE)</f>
        <v>0</v>
      </c>
      <c r="V72">
        <f>VLOOKUP(CuentosContados[[#This Row],[Column1]],CuentosIndexados[],24,FALSE)</f>
        <v>0</v>
      </c>
      <c r="W72">
        <f>VLOOKUP(CuentosContados[[#This Row],[Column1]],CuentosIndexados[],25,FALSE)</f>
        <v>0</v>
      </c>
      <c r="X72">
        <f>VLOOKUP(CuentosContados[[#This Row],[Column1]],CuentosIndexados[],26,FALSE)</f>
        <v>0</v>
      </c>
      <c r="Y72">
        <f>VLOOKUP(CuentosContados[[#This Row],[Column1]],CuentosIndexados[],27,FALSE)</f>
        <v>0</v>
      </c>
      <c r="Z72">
        <f>VLOOKUP(CuentosContados[[#This Row],[Column1]],CuentosIndexados[],28,FALSE)</f>
        <v>0</v>
      </c>
      <c r="AA72">
        <f>VLOOKUP(CuentosContados[[#This Row],[Column1]],CuentosIndexados[],29,FALSE)</f>
        <v>0</v>
      </c>
      <c r="AB72">
        <f>VLOOKUP(CuentosContados[[#This Row],[Column1]],CuentosIndexados[],30,FALSE)</f>
        <v>0</v>
      </c>
      <c r="AC72">
        <f>VLOOKUP(CuentosContados[[#This Row],[Column1]],CuentosIndexados[],31,FALSE)</f>
        <v>0</v>
      </c>
      <c r="AD72">
        <f>VLOOKUP(CuentosContados[[#This Row],[Column1]],CuentosIndexados[],32,FALSE)</f>
        <v>0</v>
      </c>
      <c r="AE72">
        <f>VLOOKUP(CuentosContados[[#This Row],[Column1]],CuentosIndexados[],33,FALSE)</f>
        <v>0</v>
      </c>
      <c r="AF72">
        <f>VLOOKUP(CuentosContados[[#This Row],[Column1]],CuentosIndexados[],34,FALSE)</f>
        <v>0</v>
      </c>
      <c r="AG72">
        <f>VLOOKUP(CuentosContados[[#This Row],[Column1]],CuentosIndexados[],35,FALSE)</f>
        <v>0</v>
      </c>
      <c r="AH72">
        <f>VLOOKUP(CuentosContados[[#This Row],[Column1]],CuentosIndexados[],36,FALSE)</f>
        <v>0</v>
      </c>
      <c r="AI72">
        <f>VLOOKUP(CuentosContados[[#This Row],[Column1]],CuentosIndexados[],37,FALSE)</f>
        <v>0</v>
      </c>
      <c r="AJ72">
        <f>VLOOKUP(CuentosContados[[#This Row],[Column1]],CuentosIndexados[],38,FALSE)</f>
        <v>0</v>
      </c>
      <c r="AK72" t="str">
        <f>VLOOKUP(CuentosContados[[#This Row],[Column1]],CuentosIndexados[],39,FALSE)</f>
        <v>alegria</v>
      </c>
    </row>
    <row r="73" spans="1:37" x14ac:dyDescent="0.25">
      <c r="A73" t="s">
        <v>164</v>
      </c>
      <c r="B73">
        <f>VLOOKUP(CuentosContados[[#This Row],[Column1]],CuentosIndexados[],3,FALSE)</f>
        <v>0</v>
      </c>
      <c r="C73">
        <f>VLOOKUP(CuentosContados[[#This Row],[Column1]],CuentosIndexados[],5,FALSE)</f>
        <v>0</v>
      </c>
      <c r="D73">
        <f>VLOOKUP(CuentosContados[[#This Row],[Column1]],CuentosIndexados[],6,FALSE)</f>
        <v>0</v>
      </c>
      <c r="E73">
        <f>VLOOKUP(CuentosContados[[#This Row],[Column1]],CuentosIndexados[],7,FALSE)</f>
        <v>0</v>
      </c>
      <c r="F73">
        <f>VLOOKUP(CuentosContados[[#This Row],[Column1]],CuentosIndexados[],8,FALSE)</f>
        <v>0</v>
      </c>
      <c r="G73">
        <f>VLOOKUP(CuentosContados[[#This Row],[Column1]],CuentosIndexados[],9,FALSE)</f>
        <v>0</v>
      </c>
      <c r="H73">
        <f>VLOOKUP(CuentosContados[[#This Row],[Column1]],CuentosIndexados[],10,FALSE)</f>
        <v>0</v>
      </c>
      <c r="I73">
        <f>VLOOKUP(CuentosContados[[#This Row],[Column1]],CuentosIndexados[],11,FALSE)</f>
        <v>0</v>
      </c>
      <c r="J73" t="str">
        <f>VLOOKUP(CuentosContados[[#This Row],[Column1]],CuentosIndexados[],12,FALSE)</f>
        <v>trabajo</v>
      </c>
      <c r="K73">
        <f>VLOOKUP(CuentosContados[[#This Row],[Column1]],CuentosIndexados[],13,FALSE)</f>
        <v>0</v>
      </c>
      <c r="L73">
        <f>VLOOKUP(CuentosContados[[#This Row],[Column1]],CuentosIndexados[],14,FALSE)</f>
        <v>0</v>
      </c>
      <c r="M73" t="str">
        <f>VLOOKUP(CuentosContados[[#This Row],[Column1]],CuentosIndexados[],15,FALSE)</f>
        <v>tristeza</v>
      </c>
      <c r="N73">
        <f>VLOOKUP(CuentosContados[[#This Row],[Column1]],CuentosIndexados[],16,FALSE)</f>
        <v>0</v>
      </c>
      <c r="O73">
        <f>VLOOKUP(CuentosContados[[#This Row],[Column1]],CuentosIndexados[],17,FALSE)</f>
        <v>0</v>
      </c>
      <c r="P73">
        <f>VLOOKUP(CuentosContados[[#This Row],[Column1]],CuentosIndexados[],18,FALSE)</f>
        <v>0</v>
      </c>
      <c r="Q73">
        <f>VLOOKUP(CuentosContados[[#This Row],[Column1]],CuentosIndexados[],19,FALSE)</f>
        <v>0</v>
      </c>
      <c r="R73">
        <f>VLOOKUP(CuentosContados[[#This Row],[Column1]],CuentosIndexados[],20,FALSE)</f>
        <v>0</v>
      </c>
      <c r="S73">
        <f>VLOOKUP(CuentosContados[[#This Row],[Column1]],CuentosIndexados[],21,FALSE)</f>
        <v>0</v>
      </c>
      <c r="T73">
        <f>VLOOKUP(CuentosContados[[#This Row],[Column1]],CuentosIndexados[],22,FALSE)</f>
        <v>0</v>
      </c>
      <c r="U73">
        <f>VLOOKUP(CuentosContados[[#This Row],[Column1]],CuentosIndexados[],23,FALSE)</f>
        <v>0</v>
      </c>
      <c r="V73">
        <f>VLOOKUP(CuentosContados[[#This Row],[Column1]],CuentosIndexados[],24,FALSE)</f>
        <v>0</v>
      </c>
      <c r="W73">
        <f>VLOOKUP(CuentosContados[[#This Row],[Column1]],CuentosIndexados[],25,FALSE)</f>
        <v>0</v>
      </c>
      <c r="X73">
        <f>VLOOKUP(CuentosContados[[#This Row],[Column1]],CuentosIndexados[],26,FALSE)</f>
        <v>0</v>
      </c>
      <c r="Y73">
        <f>VLOOKUP(CuentosContados[[#This Row],[Column1]],CuentosIndexados[],27,FALSE)</f>
        <v>0</v>
      </c>
      <c r="Z73">
        <f>VLOOKUP(CuentosContados[[#This Row],[Column1]],CuentosIndexados[],28,FALSE)</f>
        <v>0</v>
      </c>
      <c r="AA73">
        <f>VLOOKUP(CuentosContados[[#This Row],[Column1]],CuentosIndexados[],29,FALSE)</f>
        <v>0</v>
      </c>
      <c r="AB73">
        <f>VLOOKUP(CuentosContados[[#This Row],[Column1]],CuentosIndexados[],30,FALSE)</f>
        <v>0</v>
      </c>
      <c r="AC73">
        <f>VLOOKUP(CuentosContados[[#This Row],[Column1]],CuentosIndexados[],31,FALSE)</f>
        <v>0</v>
      </c>
      <c r="AD73">
        <f>VLOOKUP(CuentosContados[[#This Row],[Column1]],CuentosIndexados[],32,FALSE)</f>
        <v>0</v>
      </c>
      <c r="AE73">
        <f>VLOOKUP(CuentosContados[[#This Row],[Column1]],CuentosIndexados[],33,FALSE)</f>
        <v>0</v>
      </c>
      <c r="AF73">
        <f>VLOOKUP(CuentosContados[[#This Row],[Column1]],CuentosIndexados[],34,FALSE)</f>
        <v>0</v>
      </c>
      <c r="AG73">
        <f>VLOOKUP(CuentosContados[[#This Row],[Column1]],CuentosIndexados[],35,FALSE)</f>
        <v>0</v>
      </c>
      <c r="AH73">
        <f>VLOOKUP(CuentosContados[[#This Row],[Column1]],CuentosIndexados[],36,FALSE)</f>
        <v>0</v>
      </c>
      <c r="AI73">
        <f>VLOOKUP(CuentosContados[[#This Row],[Column1]],CuentosIndexados[],37,FALSE)</f>
        <v>0</v>
      </c>
      <c r="AJ73">
        <f>VLOOKUP(CuentosContados[[#This Row],[Column1]],CuentosIndexados[],38,FALSE)</f>
        <v>0</v>
      </c>
      <c r="AK73" t="str">
        <f>VLOOKUP(CuentosContados[[#This Row],[Column1]],CuentosIndexados[],39,FALSE)</f>
        <v>alegria</v>
      </c>
    </row>
    <row r="74" spans="1:37" x14ac:dyDescent="0.25">
      <c r="A74" t="s">
        <v>164</v>
      </c>
      <c r="B74">
        <f>VLOOKUP(CuentosContados[[#This Row],[Column1]],CuentosIndexados[],3,FALSE)</f>
        <v>0</v>
      </c>
      <c r="C74">
        <f>VLOOKUP(CuentosContados[[#This Row],[Column1]],CuentosIndexados[],5,FALSE)</f>
        <v>0</v>
      </c>
      <c r="D74">
        <f>VLOOKUP(CuentosContados[[#This Row],[Column1]],CuentosIndexados[],6,FALSE)</f>
        <v>0</v>
      </c>
      <c r="E74">
        <f>VLOOKUP(CuentosContados[[#This Row],[Column1]],CuentosIndexados[],7,FALSE)</f>
        <v>0</v>
      </c>
      <c r="F74">
        <f>VLOOKUP(CuentosContados[[#This Row],[Column1]],CuentosIndexados[],8,FALSE)</f>
        <v>0</v>
      </c>
      <c r="G74">
        <f>VLOOKUP(CuentosContados[[#This Row],[Column1]],CuentosIndexados[],9,FALSE)</f>
        <v>0</v>
      </c>
      <c r="H74">
        <f>VLOOKUP(CuentosContados[[#This Row],[Column1]],CuentosIndexados[],10,FALSE)</f>
        <v>0</v>
      </c>
      <c r="I74">
        <f>VLOOKUP(CuentosContados[[#This Row],[Column1]],CuentosIndexados[],11,FALSE)</f>
        <v>0</v>
      </c>
      <c r="J74" t="str">
        <f>VLOOKUP(CuentosContados[[#This Row],[Column1]],CuentosIndexados[],12,FALSE)</f>
        <v>trabajo</v>
      </c>
      <c r="K74">
        <f>VLOOKUP(CuentosContados[[#This Row],[Column1]],CuentosIndexados[],13,FALSE)</f>
        <v>0</v>
      </c>
      <c r="L74">
        <f>VLOOKUP(CuentosContados[[#This Row],[Column1]],CuentosIndexados[],14,FALSE)</f>
        <v>0</v>
      </c>
      <c r="M74" t="str">
        <f>VLOOKUP(CuentosContados[[#This Row],[Column1]],CuentosIndexados[],15,FALSE)</f>
        <v>tristeza</v>
      </c>
      <c r="N74">
        <f>VLOOKUP(CuentosContados[[#This Row],[Column1]],CuentosIndexados[],16,FALSE)</f>
        <v>0</v>
      </c>
      <c r="O74">
        <f>VLOOKUP(CuentosContados[[#This Row],[Column1]],CuentosIndexados[],17,FALSE)</f>
        <v>0</v>
      </c>
      <c r="P74">
        <f>VLOOKUP(CuentosContados[[#This Row],[Column1]],CuentosIndexados[],18,FALSE)</f>
        <v>0</v>
      </c>
      <c r="Q74">
        <f>VLOOKUP(CuentosContados[[#This Row],[Column1]],CuentosIndexados[],19,FALSE)</f>
        <v>0</v>
      </c>
      <c r="R74">
        <f>VLOOKUP(CuentosContados[[#This Row],[Column1]],CuentosIndexados[],20,FALSE)</f>
        <v>0</v>
      </c>
      <c r="S74">
        <f>VLOOKUP(CuentosContados[[#This Row],[Column1]],CuentosIndexados[],21,FALSE)</f>
        <v>0</v>
      </c>
      <c r="T74">
        <f>VLOOKUP(CuentosContados[[#This Row],[Column1]],CuentosIndexados[],22,FALSE)</f>
        <v>0</v>
      </c>
      <c r="U74">
        <f>VLOOKUP(CuentosContados[[#This Row],[Column1]],CuentosIndexados[],23,FALSE)</f>
        <v>0</v>
      </c>
      <c r="V74">
        <f>VLOOKUP(CuentosContados[[#This Row],[Column1]],CuentosIndexados[],24,FALSE)</f>
        <v>0</v>
      </c>
      <c r="W74">
        <f>VLOOKUP(CuentosContados[[#This Row],[Column1]],CuentosIndexados[],25,FALSE)</f>
        <v>0</v>
      </c>
      <c r="X74">
        <f>VLOOKUP(CuentosContados[[#This Row],[Column1]],CuentosIndexados[],26,FALSE)</f>
        <v>0</v>
      </c>
      <c r="Y74">
        <f>VLOOKUP(CuentosContados[[#This Row],[Column1]],CuentosIndexados[],27,FALSE)</f>
        <v>0</v>
      </c>
      <c r="Z74">
        <f>VLOOKUP(CuentosContados[[#This Row],[Column1]],CuentosIndexados[],28,FALSE)</f>
        <v>0</v>
      </c>
      <c r="AA74">
        <f>VLOOKUP(CuentosContados[[#This Row],[Column1]],CuentosIndexados[],29,FALSE)</f>
        <v>0</v>
      </c>
      <c r="AB74">
        <f>VLOOKUP(CuentosContados[[#This Row],[Column1]],CuentosIndexados[],30,FALSE)</f>
        <v>0</v>
      </c>
      <c r="AC74">
        <f>VLOOKUP(CuentosContados[[#This Row],[Column1]],CuentosIndexados[],31,FALSE)</f>
        <v>0</v>
      </c>
      <c r="AD74">
        <f>VLOOKUP(CuentosContados[[#This Row],[Column1]],CuentosIndexados[],32,FALSE)</f>
        <v>0</v>
      </c>
      <c r="AE74">
        <f>VLOOKUP(CuentosContados[[#This Row],[Column1]],CuentosIndexados[],33,FALSE)</f>
        <v>0</v>
      </c>
      <c r="AF74">
        <f>VLOOKUP(CuentosContados[[#This Row],[Column1]],CuentosIndexados[],34,FALSE)</f>
        <v>0</v>
      </c>
      <c r="AG74">
        <f>VLOOKUP(CuentosContados[[#This Row],[Column1]],CuentosIndexados[],35,FALSE)</f>
        <v>0</v>
      </c>
      <c r="AH74">
        <f>VLOOKUP(CuentosContados[[#This Row],[Column1]],CuentosIndexados[],36,FALSE)</f>
        <v>0</v>
      </c>
      <c r="AI74">
        <f>VLOOKUP(CuentosContados[[#This Row],[Column1]],CuentosIndexados[],37,FALSE)</f>
        <v>0</v>
      </c>
      <c r="AJ74">
        <f>VLOOKUP(CuentosContados[[#This Row],[Column1]],CuentosIndexados[],38,FALSE)</f>
        <v>0</v>
      </c>
      <c r="AK74" t="str">
        <f>VLOOKUP(CuentosContados[[#This Row],[Column1]],CuentosIndexados[],39,FALSE)</f>
        <v>alegria</v>
      </c>
    </row>
    <row r="75" spans="1:37" x14ac:dyDescent="0.25">
      <c r="A75" t="s">
        <v>164</v>
      </c>
      <c r="B75">
        <f>VLOOKUP(CuentosContados[[#This Row],[Column1]],CuentosIndexados[],3,FALSE)</f>
        <v>0</v>
      </c>
      <c r="C75">
        <f>VLOOKUP(CuentosContados[[#This Row],[Column1]],CuentosIndexados[],5,FALSE)</f>
        <v>0</v>
      </c>
      <c r="D75">
        <f>VLOOKUP(CuentosContados[[#This Row],[Column1]],CuentosIndexados[],6,FALSE)</f>
        <v>0</v>
      </c>
      <c r="E75">
        <f>VLOOKUP(CuentosContados[[#This Row],[Column1]],CuentosIndexados[],7,FALSE)</f>
        <v>0</v>
      </c>
      <c r="F75">
        <f>VLOOKUP(CuentosContados[[#This Row],[Column1]],CuentosIndexados[],8,FALSE)</f>
        <v>0</v>
      </c>
      <c r="G75">
        <f>VLOOKUP(CuentosContados[[#This Row],[Column1]],CuentosIndexados[],9,FALSE)</f>
        <v>0</v>
      </c>
      <c r="H75">
        <f>VLOOKUP(CuentosContados[[#This Row],[Column1]],CuentosIndexados[],10,FALSE)</f>
        <v>0</v>
      </c>
      <c r="I75">
        <f>VLOOKUP(CuentosContados[[#This Row],[Column1]],CuentosIndexados[],11,FALSE)</f>
        <v>0</v>
      </c>
      <c r="J75" t="str">
        <f>VLOOKUP(CuentosContados[[#This Row],[Column1]],CuentosIndexados[],12,FALSE)</f>
        <v>trabajo</v>
      </c>
      <c r="K75">
        <f>VLOOKUP(CuentosContados[[#This Row],[Column1]],CuentosIndexados[],13,FALSE)</f>
        <v>0</v>
      </c>
      <c r="L75">
        <f>VLOOKUP(CuentosContados[[#This Row],[Column1]],CuentosIndexados[],14,FALSE)</f>
        <v>0</v>
      </c>
      <c r="M75" t="str">
        <f>VLOOKUP(CuentosContados[[#This Row],[Column1]],CuentosIndexados[],15,FALSE)</f>
        <v>tristeza</v>
      </c>
      <c r="N75">
        <f>VLOOKUP(CuentosContados[[#This Row],[Column1]],CuentosIndexados[],16,FALSE)</f>
        <v>0</v>
      </c>
      <c r="O75">
        <f>VLOOKUP(CuentosContados[[#This Row],[Column1]],CuentosIndexados[],17,FALSE)</f>
        <v>0</v>
      </c>
      <c r="P75">
        <f>VLOOKUP(CuentosContados[[#This Row],[Column1]],CuentosIndexados[],18,FALSE)</f>
        <v>0</v>
      </c>
      <c r="Q75">
        <f>VLOOKUP(CuentosContados[[#This Row],[Column1]],CuentosIndexados[],19,FALSE)</f>
        <v>0</v>
      </c>
      <c r="R75">
        <f>VLOOKUP(CuentosContados[[#This Row],[Column1]],CuentosIndexados[],20,FALSE)</f>
        <v>0</v>
      </c>
      <c r="S75">
        <f>VLOOKUP(CuentosContados[[#This Row],[Column1]],CuentosIndexados[],21,FALSE)</f>
        <v>0</v>
      </c>
      <c r="T75">
        <f>VLOOKUP(CuentosContados[[#This Row],[Column1]],CuentosIndexados[],22,FALSE)</f>
        <v>0</v>
      </c>
      <c r="U75">
        <f>VLOOKUP(CuentosContados[[#This Row],[Column1]],CuentosIndexados[],23,FALSE)</f>
        <v>0</v>
      </c>
      <c r="V75">
        <f>VLOOKUP(CuentosContados[[#This Row],[Column1]],CuentosIndexados[],24,FALSE)</f>
        <v>0</v>
      </c>
      <c r="W75">
        <f>VLOOKUP(CuentosContados[[#This Row],[Column1]],CuentosIndexados[],25,FALSE)</f>
        <v>0</v>
      </c>
      <c r="X75">
        <f>VLOOKUP(CuentosContados[[#This Row],[Column1]],CuentosIndexados[],26,FALSE)</f>
        <v>0</v>
      </c>
      <c r="Y75">
        <f>VLOOKUP(CuentosContados[[#This Row],[Column1]],CuentosIndexados[],27,FALSE)</f>
        <v>0</v>
      </c>
      <c r="Z75">
        <f>VLOOKUP(CuentosContados[[#This Row],[Column1]],CuentosIndexados[],28,FALSE)</f>
        <v>0</v>
      </c>
      <c r="AA75">
        <f>VLOOKUP(CuentosContados[[#This Row],[Column1]],CuentosIndexados[],29,FALSE)</f>
        <v>0</v>
      </c>
      <c r="AB75">
        <f>VLOOKUP(CuentosContados[[#This Row],[Column1]],CuentosIndexados[],30,FALSE)</f>
        <v>0</v>
      </c>
      <c r="AC75">
        <f>VLOOKUP(CuentosContados[[#This Row],[Column1]],CuentosIndexados[],31,FALSE)</f>
        <v>0</v>
      </c>
      <c r="AD75">
        <f>VLOOKUP(CuentosContados[[#This Row],[Column1]],CuentosIndexados[],32,FALSE)</f>
        <v>0</v>
      </c>
      <c r="AE75">
        <f>VLOOKUP(CuentosContados[[#This Row],[Column1]],CuentosIndexados[],33,FALSE)</f>
        <v>0</v>
      </c>
      <c r="AF75">
        <f>VLOOKUP(CuentosContados[[#This Row],[Column1]],CuentosIndexados[],34,FALSE)</f>
        <v>0</v>
      </c>
      <c r="AG75">
        <f>VLOOKUP(CuentosContados[[#This Row],[Column1]],CuentosIndexados[],35,FALSE)</f>
        <v>0</v>
      </c>
      <c r="AH75">
        <f>VLOOKUP(CuentosContados[[#This Row],[Column1]],CuentosIndexados[],36,FALSE)</f>
        <v>0</v>
      </c>
      <c r="AI75">
        <f>VLOOKUP(CuentosContados[[#This Row],[Column1]],CuentosIndexados[],37,FALSE)</f>
        <v>0</v>
      </c>
      <c r="AJ75">
        <f>VLOOKUP(CuentosContados[[#This Row],[Column1]],CuentosIndexados[],38,FALSE)</f>
        <v>0</v>
      </c>
      <c r="AK75" t="str">
        <f>VLOOKUP(CuentosContados[[#This Row],[Column1]],CuentosIndexados[],39,FALSE)</f>
        <v>alegria</v>
      </c>
    </row>
    <row r="76" spans="1:37" x14ac:dyDescent="0.25">
      <c r="A76" t="s">
        <v>164</v>
      </c>
      <c r="B76">
        <f>VLOOKUP(CuentosContados[[#This Row],[Column1]],CuentosIndexados[],3,FALSE)</f>
        <v>0</v>
      </c>
      <c r="C76">
        <f>VLOOKUP(CuentosContados[[#This Row],[Column1]],CuentosIndexados[],5,FALSE)</f>
        <v>0</v>
      </c>
      <c r="D76">
        <f>VLOOKUP(CuentosContados[[#This Row],[Column1]],CuentosIndexados[],6,FALSE)</f>
        <v>0</v>
      </c>
      <c r="E76">
        <f>VLOOKUP(CuentosContados[[#This Row],[Column1]],CuentosIndexados[],7,FALSE)</f>
        <v>0</v>
      </c>
      <c r="F76">
        <f>VLOOKUP(CuentosContados[[#This Row],[Column1]],CuentosIndexados[],8,FALSE)</f>
        <v>0</v>
      </c>
      <c r="G76">
        <f>VLOOKUP(CuentosContados[[#This Row],[Column1]],CuentosIndexados[],9,FALSE)</f>
        <v>0</v>
      </c>
      <c r="H76">
        <f>VLOOKUP(CuentosContados[[#This Row],[Column1]],CuentosIndexados[],10,FALSE)</f>
        <v>0</v>
      </c>
      <c r="I76">
        <f>VLOOKUP(CuentosContados[[#This Row],[Column1]],CuentosIndexados[],11,FALSE)</f>
        <v>0</v>
      </c>
      <c r="J76" t="str">
        <f>VLOOKUP(CuentosContados[[#This Row],[Column1]],CuentosIndexados[],12,FALSE)</f>
        <v>trabajo</v>
      </c>
      <c r="K76">
        <f>VLOOKUP(CuentosContados[[#This Row],[Column1]],CuentosIndexados[],13,FALSE)</f>
        <v>0</v>
      </c>
      <c r="L76">
        <f>VLOOKUP(CuentosContados[[#This Row],[Column1]],CuentosIndexados[],14,FALSE)</f>
        <v>0</v>
      </c>
      <c r="M76" t="str">
        <f>VLOOKUP(CuentosContados[[#This Row],[Column1]],CuentosIndexados[],15,FALSE)</f>
        <v>tristeza</v>
      </c>
      <c r="N76">
        <f>VLOOKUP(CuentosContados[[#This Row],[Column1]],CuentosIndexados[],16,FALSE)</f>
        <v>0</v>
      </c>
      <c r="O76">
        <f>VLOOKUP(CuentosContados[[#This Row],[Column1]],CuentosIndexados[],17,FALSE)</f>
        <v>0</v>
      </c>
      <c r="P76">
        <f>VLOOKUP(CuentosContados[[#This Row],[Column1]],CuentosIndexados[],18,FALSE)</f>
        <v>0</v>
      </c>
      <c r="Q76">
        <f>VLOOKUP(CuentosContados[[#This Row],[Column1]],CuentosIndexados[],19,FALSE)</f>
        <v>0</v>
      </c>
      <c r="R76">
        <f>VLOOKUP(CuentosContados[[#This Row],[Column1]],CuentosIndexados[],20,FALSE)</f>
        <v>0</v>
      </c>
      <c r="S76">
        <f>VLOOKUP(CuentosContados[[#This Row],[Column1]],CuentosIndexados[],21,FALSE)</f>
        <v>0</v>
      </c>
      <c r="T76">
        <f>VLOOKUP(CuentosContados[[#This Row],[Column1]],CuentosIndexados[],22,FALSE)</f>
        <v>0</v>
      </c>
      <c r="U76">
        <f>VLOOKUP(CuentosContados[[#This Row],[Column1]],CuentosIndexados[],23,FALSE)</f>
        <v>0</v>
      </c>
      <c r="V76">
        <f>VLOOKUP(CuentosContados[[#This Row],[Column1]],CuentosIndexados[],24,FALSE)</f>
        <v>0</v>
      </c>
      <c r="W76">
        <f>VLOOKUP(CuentosContados[[#This Row],[Column1]],CuentosIndexados[],25,FALSE)</f>
        <v>0</v>
      </c>
      <c r="X76">
        <f>VLOOKUP(CuentosContados[[#This Row],[Column1]],CuentosIndexados[],26,FALSE)</f>
        <v>0</v>
      </c>
      <c r="Y76">
        <f>VLOOKUP(CuentosContados[[#This Row],[Column1]],CuentosIndexados[],27,FALSE)</f>
        <v>0</v>
      </c>
      <c r="Z76">
        <f>VLOOKUP(CuentosContados[[#This Row],[Column1]],CuentosIndexados[],28,FALSE)</f>
        <v>0</v>
      </c>
      <c r="AA76">
        <f>VLOOKUP(CuentosContados[[#This Row],[Column1]],CuentosIndexados[],29,FALSE)</f>
        <v>0</v>
      </c>
      <c r="AB76">
        <f>VLOOKUP(CuentosContados[[#This Row],[Column1]],CuentosIndexados[],30,FALSE)</f>
        <v>0</v>
      </c>
      <c r="AC76">
        <f>VLOOKUP(CuentosContados[[#This Row],[Column1]],CuentosIndexados[],31,FALSE)</f>
        <v>0</v>
      </c>
      <c r="AD76">
        <f>VLOOKUP(CuentosContados[[#This Row],[Column1]],CuentosIndexados[],32,FALSE)</f>
        <v>0</v>
      </c>
      <c r="AE76">
        <f>VLOOKUP(CuentosContados[[#This Row],[Column1]],CuentosIndexados[],33,FALSE)</f>
        <v>0</v>
      </c>
      <c r="AF76">
        <f>VLOOKUP(CuentosContados[[#This Row],[Column1]],CuentosIndexados[],34,FALSE)</f>
        <v>0</v>
      </c>
      <c r="AG76">
        <f>VLOOKUP(CuentosContados[[#This Row],[Column1]],CuentosIndexados[],35,FALSE)</f>
        <v>0</v>
      </c>
      <c r="AH76">
        <f>VLOOKUP(CuentosContados[[#This Row],[Column1]],CuentosIndexados[],36,FALSE)</f>
        <v>0</v>
      </c>
      <c r="AI76">
        <f>VLOOKUP(CuentosContados[[#This Row],[Column1]],CuentosIndexados[],37,FALSE)</f>
        <v>0</v>
      </c>
      <c r="AJ76">
        <f>VLOOKUP(CuentosContados[[#This Row],[Column1]],CuentosIndexados[],38,FALSE)</f>
        <v>0</v>
      </c>
      <c r="AK76" t="str">
        <f>VLOOKUP(CuentosContados[[#This Row],[Column1]],CuentosIndexados[],39,FALSE)</f>
        <v>alegria</v>
      </c>
    </row>
    <row r="77" spans="1:37" x14ac:dyDescent="0.25">
      <c r="A77" t="s">
        <v>164</v>
      </c>
      <c r="B77">
        <f>VLOOKUP(CuentosContados[[#This Row],[Column1]],CuentosIndexados[],3,FALSE)</f>
        <v>0</v>
      </c>
      <c r="C77">
        <f>VLOOKUP(CuentosContados[[#This Row],[Column1]],CuentosIndexados[],5,FALSE)</f>
        <v>0</v>
      </c>
      <c r="D77">
        <f>VLOOKUP(CuentosContados[[#This Row],[Column1]],CuentosIndexados[],6,FALSE)</f>
        <v>0</v>
      </c>
      <c r="E77">
        <f>VLOOKUP(CuentosContados[[#This Row],[Column1]],CuentosIndexados[],7,FALSE)</f>
        <v>0</v>
      </c>
      <c r="F77">
        <f>VLOOKUP(CuentosContados[[#This Row],[Column1]],CuentosIndexados[],8,FALSE)</f>
        <v>0</v>
      </c>
      <c r="G77">
        <f>VLOOKUP(CuentosContados[[#This Row],[Column1]],CuentosIndexados[],9,FALSE)</f>
        <v>0</v>
      </c>
      <c r="H77">
        <f>VLOOKUP(CuentosContados[[#This Row],[Column1]],CuentosIndexados[],10,FALSE)</f>
        <v>0</v>
      </c>
      <c r="I77">
        <f>VLOOKUP(CuentosContados[[#This Row],[Column1]],CuentosIndexados[],11,FALSE)</f>
        <v>0</v>
      </c>
      <c r="J77" t="str">
        <f>VLOOKUP(CuentosContados[[#This Row],[Column1]],CuentosIndexados[],12,FALSE)</f>
        <v>trabajo</v>
      </c>
      <c r="K77">
        <f>VLOOKUP(CuentosContados[[#This Row],[Column1]],CuentosIndexados[],13,FALSE)</f>
        <v>0</v>
      </c>
      <c r="L77">
        <f>VLOOKUP(CuentosContados[[#This Row],[Column1]],CuentosIndexados[],14,FALSE)</f>
        <v>0</v>
      </c>
      <c r="M77" t="str">
        <f>VLOOKUP(CuentosContados[[#This Row],[Column1]],CuentosIndexados[],15,FALSE)</f>
        <v>tristeza</v>
      </c>
      <c r="N77">
        <f>VLOOKUP(CuentosContados[[#This Row],[Column1]],CuentosIndexados[],16,FALSE)</f>
        <v>0</v>
      </c>
      <c r="O77">
        <f>VLOOKUP(CuentosContados[[#This Row],[Column1]],CuentosIndexados[],17,FALSE)</f>
        <v>0</v>
      </c>
      <c r="P77">
        <f>VLOOKUP(CuentosContados[[#This Row],[Column1]],CuentosIndexados[],18,FALSE)</f>
        <v>0</v>
      </c>
      <c r="Q77">
        <f>VLOOKUP(CuentosContados[[#This Row],[Column1]],CuentosIndexados[],19,FALSE)</f>
        <v>0</v>
      </c>
      <c r="R77">
        <f>VLOOKUP(CuentosContados[[#This Row],[Column1]],CuentosIndexados[],20,FALSE)</f>
        <v>0</v>
      </c>
      <c r="S77">
        <f>VLOOKUP(CuentosContados[[#This Row],[Column1]],CuentosIndexados[],21,FALSE)</f>
        <v>0</v>
      </c>
      <c r="T77">
        <f>VLOOKUP(CuentosContados[[#This Row],[Column1]],CuentosIndexados[],22,FALSE)</f>
        <v>0</v>
      </c>
      <c r="U77">
        <f>VLOOKUP(CuentosContados[[#This Row],[Column1]],CuentosIndexados[],23,FALSE)</f>
        <v>0</v>
      </c>
      <c r="V77">
        <f>VLOOKUP(CuentosContados[[#This Row],[Column1]],CuentosIndexados[],24,FALSE)</f>
        <v>0</v>
      </c>
      <c r="W77">
        <f>VLOOKUP(CuentosContados[[#This Row],[Column1]],CuentosIndexados[],25,FALSE)</f>
        <v>0</v>
      </c>
      <c r="X77">
        <f>VLOOKUP(CuentosContados[[#This Row],[Column1]],CuentosIndexados[],26,FALSE)</f>
        <v>0</v>
      </c>
      <c r="Y77">
        <f>VLOOKUP(CuentosContados[[#This Row],[Column1]],CuentosIndexados[],27,FALSE)</f>
        <v>0</v>
      </c>
      <c r="Z77">
        <f>VLOOKUP(CuentosContados[[#This Row],[Column1]],CuentosIndexados[],28,FALSE)</f>
        <v>0</v>
      </c>
      <c r="AA77">
        <f>VLOOKUP(CuentosContados[[#This Row],[Column1]],CuentosIndexados[],29,FALSE)</f>
        <v>0</v>
      </c>
      <c r="AB77">
        <f>VLOOKUP(CuentosContados[[#This Row],[Column1]],CuentosIndexados[],30,FALSE)</f>
        <v>0</v>
      </c>
      <c r="AC77">
        <f>VLOOKUP(CuentosContados[[#This Row],[Column1]],CuentosIndexados[],31,FALSE)</f>
        <v>0</v>
      </c>
      <c r="AD77">
        <f>VLOOKUP(CuentosContados[[#This Row],[Column1]],CuentosIndexados[],32,FALSE)</f>
        <v>0</v>
      </c>
      <c r="AE77">
        <f>VLOOKUP(CuentosContados[[#This Row],[Column1]],CuentosIndexados[],33,FALSE)</f>
        <v>0</v>
      </c>
      <c r="AF77">
        <f>VLOOKUP(CuentosContados[[#This Row],[Column1]],CuentosIndexados[],34,FALSE)</f>
        <v>0</v>
      </c>
      <c r="AG77">
        <f>VLOOKUP(CuentosContados[[#This Row],[Column1]],CuentosIndexados[],35,FALSE)</f>
        <v>0</v>
      </c>
      <c r="AH77">
        <f>VLOOKUP(CuentosContados[[#This Row],[Column1]],CuentosIndexados[],36,FALSE)</f>
        <v>0</v>
      </c>
      <c r="AI77">
        <f>VLOOKUP(CuentosContados[[#This Row],[Column1]],CuentosIndexados[],37,FALSE)</f>
        <v>0</v>
      </c>
      <c r="AJ77">
        <f>VLOOKUP(CuentosContados[[#This Row],[Column1]],CuentosIndexados[],38,FALSE)</f>
        <v>0</v>
      </c>
      <c r="AK77" t="str">
        <f>VLOOKUP(CuentosContados[[#This Row],[Column1]],CuentosIndexados[],39,FALSE)</f>
        <v>alegria</v>
      </c>
    </row>
    <row r="78" spans="1:37" x14ac:dyDescent="0.25">
      <c r="A78" t="s">
        <v>164</v>
      </c>
      <c r="B78">
        <f>VLOOKUP(CuentosContados[[#This Row],[Column1]],CuentosIndexados[],3,FALSE)</f>
        <v>0</v>
      </c>
      <c r="C78">
        <f>VLOOKUP(CuentosContados[[#This Row],[Column1]],CuentosIndexados[],5,FALSE)</f>
        <v>0</v>
      </c>
      <c r="D78">
        <f>VLOOKUP(CuentosContados[[#This Row],[Column1]],CuentosIndexados[],6,FALSE)</f>
        <v>0</v>
      </c>
      <c r="E78">
        <f>VLOOKUP(CuentosContados[[#This Row],[Column1]],CuentosIndexados[],7,FALSE)</f>
        <v>0</v>
      </c>
      <c r="F78">
        <f>VLOOKUP(CuentosContados[[#This Row],[Column1]],CuentosIndexados[],8,FALSE)</f>
        <v>0</v>
      </c>
      <c r="G78">
        <f>VLOOKUP(CuentosContados[[#This Row],[Column1]],CuentosIndexados[],9,FALSE)</f>
        <v>0</v>
      </c>
      <c r="H78">
        <f>VLOOKUP(CuentosContados[[#This Row],[Column1]],CuentosIndexados[],10,FALSE)</f>
        <v>0</v>
      </c>
      <c r="I78">
        <f>VLOOKUP(CuentosContados[[#This Row],[Column1]],CuentosIndexados[],11,FALSE)</f>
        <v>0</v>
      </c>
      <c r="J78" t="str">
        <f>VLOOKUP(CuentosContados[[#This Row],[Column1]],CuentosIndexados[],12,FALSE)</f>
        <v>trabajo</v>
      </c>
      <c r="K78">
        <f>VLOOKUP(CuentosContados[[#This Row],[Column1]],CuentosIndexados[],13,FALSE)</f>
        <v>0</v>
      </c>
      <c r="L78">
        <f>VLOOKUP(CuentosContados[[#This Row],[Column1]],CuentosIndexados[],14,FALSE)</f>
        <v>0</v>
      </c>
      <c r="M78" t="str">
        <f>VLOOKUP(CuentosContados[[#This Row],[Column1]],CuentosIndexados[],15,FALSE)</f>
        <v>tristeza</v>
      </c>
      <c r="N78">
        <f>VLOOKUP(CuentosContados[[#This Row],[Column1]],CuentosIndexados[],16,FALSE)</f>
        <v>0</v>
      </c>
      <c r="O78">
        <f>VLOOKUP(CuentosContados[[#This Row],[Column1]],CuentosIndexados[],17,FALSE)</f>
        <v>0</v>
      </c>
      <c r="P78">
        <f>VLOOKUP(CuentosContados[[#This Row],[Column1]],CuentosIndexados[],18,FALSE)</f>
        <v>0</v>
      </c>
      <c r="Q78">
        <f>VLOOKUP(CuentosContados[[#This Row],[Column1]],CuentosIndexados[],19,FALSE)</f>
        <v>0</v>
      </c>
      <c r="R78">
        <f>VLOOKUP(CuentosContados[[#This Row],[Column1]],CuentosIndexados[],20,FALSE)</f>
        <v>0</v>
      </c>
      <c r="S78">
        <f>VLOOKUP(CuentosContados[[#This Row],[Column1]],CuentosIndexados[],21,FALSE)</f>
        <v>0</v>
      </c>
      <c r="T78">
        <f>VLOOKUP(CuentosContados[[#This Row],[Column1]],CuentosIndexados[],22,FALSE)</f>
        <v>0</v>
      </c>
      <c r="U78">
        <f>VLOOKUP(CuentosContados[[#This Row],[Column1]],CuentosIndexados[],23,FALSE)</f>
        <v>0</v>
      </c>
      <c r="V78">
        <f>VLOOKUP(CuentosContados[[#This Row],[Column1]],CuentosIndexados[],24,FALSE)</f>
        <v>0</v>
      </c>
      <c r="W78">
        <f>VLOOKUP(CuentosContados[[#This Row],[Column1]],CuentosIndexados[],25,FALSE)</f>
        <v>0</v>
      </c>
      <c r="X78">
        <f>VLOOKUP(CuentosContados[[#This Row],[Column1]],CuentosIndexados[],26,FALSE)</f>
        <v>0</v>
      </c>
      <c r="Y78">
        <f>VLOOKUP(CuentosContados[[#This Row],[Column1]],CuentosIndexados[],27,FALSE)</f>
        <v>0</v>
      </c>
      <c r="Z78">
        <f>VLOOKUP(CuentosContados[[#This Row],[Column1]],CuentosIndexados[],28,FALSE)</f>
        <v>0</v>
      </c>
      <c r="AA78">
        <f>VLOOKUP(CuentosContados[[#This Row],[Column1]],CuentosIndexados[],29,FALSE)</f>
        <v>0</v>
      </c>
      <c r="AB78">
        <f>VLOOKUP(CuentosContados[[#This Row],[Column1]],CuentosIndexados[],30,FALSE)</f>
        <v>0</v>
      </c>
      <c r="AC78">
        <f>VLOOKUP(CuentosContados[[#This Row],[Column1]],CuentosIndexados[],31,FALSE)</f>
        <v>0</v>
      </c>
      <c r="AD78">
        <f>VLOOKUP(CuentosContados[[#This Row],[Column1]],CuentosIndexados[],32,FALSE)</f>
        <v>0</v>
      </c>
      <c r="AE78">
        <f>VLOOKUP(CuentosContados[[#This Row],[Column1]],CuentosIndexados[],33,FALSE)</f>
        <v>0</v>
      </c>
      <c r="AF78">
        <f>VLOOKUP(CuentosContados[[#This Row],[Column1]],CuentosIndexados[],34,FALSE)</f>
        <v>0</v>
      </c>
      <c r="AG78">
        <f>VLOOKUP(CuentosContados[[#This Row],[Column1]],CuentosIndexados[],35,FALSE)</f>
        <v>0</v>
      </c>
      <c r="AH78">
        <f>VLOOKUP(CuentosContados[[#This Row],[Column1]],CuentosIndexados[],36,FALSE)</f>
        <v>0</v>
      </c>
      <c r="AI78">
        <f>VLOOKUP(CuentosContados[[#This Row],[Column1]],CuentosIndexados[],37,FALSE)</f>
        <v>0</v>
      </c>
      <c r="AJ78">
        <f>VLOOKUP(CuentosContados[[#This Row],[Column1]],CuentosIndexados[],38,FALSE)</f>
        <v>0</v>
      </c>
      <c r="AK78" t="str">
        <f>VLOOKUP(CuentosContados[[#This Row],[Column1]],CuentosIndexados[],39,FALSE)</f>
        <v>alegria</v>
      </c>
    </row>
    <row r="79" spans="1:37" x14ac:dyDescent="0.25">
      <c r="A79" t="s">
        <v>164</v>
      </c>
      <c r="B79">
        <f>VLOOKUP(CuentosContados[[#This Row],[Column1]],CuentosIndexados[],3,FALSE)</f>
        <v>0</v>
      </c>
      <c r="C79">
        <f>VLOOKUP(CuentosContados[[#This Row],[Column1]],CuentosIndexados[],5,FALSE)</f>
        <v>0</v>
      </c>
      <c r="D79">
        <f>VLOOKUP(CuentosContados[[#This Row],[Column1]],CuentosIndexados[],6,FALSE)</f>
        <v>0</v>
      </c>
      <c r="E79">
        <f>VLOOKUP(CuentosContados[[#This Row],[Column1]],CuentosIndexados[],7,FALSE)</f>
        <v>0</v>
      </c>
      <c r="F79">
        <f>VLOOKUP(CuentosContados[[#This Row],[Column1]],CuentosIndexados[],8,FALSE)</f>
        <v>0</v>
      </c>
      <c r="G79">
        <f>VLOOKUP(CuentosContados[[#This Row],[Column1]],CuentosIndexados[],9,FALSE)</f>
        <v>0</v>
      </c>
      <c r="H79">
        <f>VLOOKUP(CuentosContados[[#This Row],[Column1]],CuentosIndexados[],10,FALSE)</f>
        <v>0</v>
      </c>
      <c r="I79">
        <f>VLOOKUP(CuentosContados[[#This Row],[Column1]],CuentosIndexados[],11,FALSE)</f>
        <v>0</v>
      </c>
      <c r="J79" t="str">
        <f>VLOOKUP(CuentosContados[[#This Row],[Column1]],CuentosIndexados[],12,FALSE)</f>
        <v>trabajo</v>
      </c>
      <c r="K79">
        <f>VLOOKUP(CuentosContados[[#This Row],[Column1]],CuentosIndexados[],13,FALSE)</f>
        <v>0</v>
      </c>
      <c r="L79">
        <f>VLOOKUP(CuentosContados[[#This Row],[Column1]],CuentosIndexados[],14,FALSE)</f>
        <v>0</v>
      </c>
      <c r="M79" t="str">
        <f>VLOOKUP(CuentosContados[[#This Row],[Column1]],CuentosIndexados[],15,FALSE)</f>
        <v>tristeza</v>
      </c>
      <c r="N79">
        <f>VLOOKUP(CuentosContados[[#This Row],[Column1]],CuentosIndexados[],16,FALSE)</f>
        <v>0</v>
      </c>
      <c r="O79">
        <f>VLOOKUP(CuentosContados[[#This Row],[Column1]],CuentosIndexados[],17,FALSE)</f>
        <v>0</v>
      </c>
      <c r="P79">
        <f>VLOOKUP(CuentosContados[[#This Row],[Column1]],CuentosIndexados[],18,FALSE)</f>
        <v>0</v>
      </c>
      <c r="Q79">
        <f>VLOOKUP(CuentosContados[[#This Row],[Column1]],CuentosIndexados[],19,FALSE)</f>
        <v>0</v>
      </c>
      <c r="R79">
        <f>VLOOKUP(CuentosContados[[#This Row],[Column1]],CuentosIndexados[],20,FALSE)</f>
        <v>0</v>
      </c>
      <c r="S79">
        <f>VLOOKUP(CuentosContados[[#This Row],[Column1]],CuentosIndexados[],21,FALSE)</f>
        <v>0</v>
      </c>
      <c r="T79">
        <f>VLOOKUP(CuentosContados[[#This Row],[Column1]],CuentosIndexados[],22,FALSE)</f>
        <v>0</v>
      </c>
      <c r="U79">
        <f>VLOOKUP(CuentosContados[[#This Row],[Column1]],CuentosIndexados[],23,FALSE)</f>
        <v>0</v>
      </c>
      <c r="V79">
        <f>VLOOKUP(CuentosContados[[#This Row],[Column1]],CuentosIndexados[],24,FALSE)</f>
        <v>0</v>
      </c>
      <c r="W79">
        <f>VLOOKUP(CuentosContados[[#This Row],[Column1]],CuentosIndexados[],25,FALSE)</f>
        <v>0</v>
      </c>
      <c r="X79">
        <f>VLOOKUP(CuentosContados[[#This Row],[Column1]],CuentosIndexados[],26,FALSE)</f>
        <v>0</v>
      </c>
      <c r="Y79">
        <f>VLOOKUP(CuentosContados[[#This Row],[Column1]],CuentosIndexados[],27,FALSE)</f>
        <v>0</v>
      </c>
      <c r="Z79">
        <f>VLOOKUP(CuentosContados[[#This Row],[Column1]],CuentosIndexados[],28,FALSE)</f>
        <v>0</v>
      </c>
      <c r="AA79">
        <f>VLOOKUP(CuentosContados[[#This Row],[Column1]],CuentosIndexados[],29,FALSE)</f>
        <v>0</v>
      </c>
      <c r="AB79">
        <f>VLOOKUP(CuentosContados[[#This Row],[Column1]],CuentosIndexados[],30,FALSE)</f>
        <v>0</v>
      </c>
      <c r="AC79">
        <f>VLOOKUP(CuentosContados[[#This Row],[Column1]],CuentosIndexados[],31,FALSE)</f>
        <v>0</v>
      </c>
      <c r="AD79">
        <f>VLOOKUP(CuentosContados[[#This Row],[Column1]],CuentosIndexados[],32,FALSE)</f>
        <v>0</v>
      </c>
      <c r="AE79">
        <f>VLOOKUP(CuentosContados[[#This Row],[Column1]],CuentosIndexados[],33,FALSE)</f>
        <v>0</v>
      </c>
      <c r="AF79">
        <f>VLOOKUP(CuentosContados[[#This Row],[Column1]],CuentosIndexados[],34,FALSE)</f>
        <v>0</v>
      </c>
      <c r="AG79">
        <f>VLOOKUP(CuentosContados[[#This Row],[Column1]],CuentosIndexados[],35,FALSE)</f>
        <v>0</v>
      </c>
      <c r="AH79">
        <f>VLOOKUP(CuentosContados[[#This Row],[Column1]],CuentosIndexados[],36,FALSE)</f>
        <v>0</v>
      </c>
      <c r="AI79">
        <f>VLOOKUP(CuentosContados[[#This Row],[Column1]],CuentosIndexados[],37,FALSE)</f>
        <v>0</v>
      </c>
      <c r="AJ79">
        <f>VLOOKUP(CuentosContados[[#This Row],[Column1]],CuentosIndexados[],38,FALSE)</f>
        <v>0</v>
      </c>
      <c r="AK79" t="str">
        <f>VLOOKUP(CuentosContados[[#This Row],[Column1]],CuentosIndexados[],39,FALSE)</f>
        <v>alegria</v>
      </c>
    </row>
    <row r="80" spans="1:37" x14ac:dyDescent="0.25">
      <c r="A80" t="s">
        <v>164</v>
      </c>
      <c r="B80">
        <f>VLOOKUP(CuentosContados[[#This Row],[Column1]],CuentosIndexados[],3,FALSE)</f>
        <v>0</v>
      </c>
      <c r="C80">
        <f>VLOOKUP(CuentosContados[[#This Row],[Column1]],CuentosIndexados[],5,FALSE)</f>
        <v>0</v>
      </c>
      <c r="D80">
        <f>VLOOKUP(CuentosContados[[#This Row],[Column1]],CuentosIndexados[],6,FALSE)</f>
        <v>0</v>
      </c>
      <c r="E80">
        <f>VLOOKUP(CuentosContados[[#This Row],[Column1]],CuentosIndexados[],7,FALSE)</f>
        <v>0</v>
      </c>
      <c r="F80">
        <f>VLOOKUP(CuentosContados[[#This Row],[Column1]],CuentosIndexados[],8,FALSE)</f>
        <v>0</v>
      </c>
      <c r="G80">
        <f>VLOOKUP(CuentosContados[[#This Row],[Column1]],CuentosIndexados[],9,FALSE)</f>
        <v>0</v>
      </c>
      <c r="H80">
        <f>VLOOKUP(CuentosContados[[#This Row],[Column1]],CuentosIndexados[],10,FALSE)</f>
        <v>0</v>
      </c>
      <c r="I80">
        <f>VLOOKUP(CuentosContados[[#This Row],[Column1]],CuentosIndexados[],11,FALSE)</f>
        <v>0</v>
      </c>
      <c r="J80" t="str">
        <f>VLOOKUP(CuentosContados[[#This Row],[Column1]],CuentosIndexados[],12,FALSE)</f>
        <v>trabajo</v>
      </c>
      <c r="K80">
        <f>VLOOKUP(CuentosContados[[#This Row],[Column1]],CuentosIndexados[],13,FALSE)</f>
        <v>0</v>
      </c>
      <c r="L80">
        <f>VLOOKUP(CuentosContados[[#This Row],[Column1]],CuentosIndexados[],14,FALSE)</f>
        <v>0</v>
      </c>
      <c r="M80" t="str">
        <f>VLOOKUP(CuentosContados[[#This Row],[Column1]],CuentosIndexados[],15,FALSE)</f>
        <v>tristeza</v>
      </c>
      <c r="N80">
        <f>VLOOKUP(CuentosContados[[#This Row],[Column1]],CuentosIndexados[],16,FALSE)</f>
        <v>0</v>
      </c>
      <c r="O80">
        <f>VLOOKUP(CuentosContados[[#This Row],[Column1]],CuentosIndexados[],17,FALSE)</f>
        <v>0</v>
      </c>
      <c r="P80">
        <f>VLOOKUP(CuentosContados[[#This Row],[Column1]],CuentosIndexados[],18,FALSE)</f>
        <v>0</v>
      </c>
      <c r="Q80">
        <f>VLOOKUP(CuentosContados[[#This Row],[Column1]],CuentosIndexados[],19,FALSE)</f>
        <v>0</v>
      </c>
      <c r="R80">
        <f>VLOOKUP(CuentosContados[[#This Row],[Column1]],CuentosIndexados[],20,FALSE)</f>
        <v>0</v>
      </c>
      <c r="S80">
        <f>VLOOKUP(CuentosContados[[#This Row],[Column1]],CuentosIndexados[],21,FALSE)</f>
        <v>0</v>
      </c>
      <c r="T80">
        <f>VLOOKUP(CuentosContados[[#This Row],[Column1]],CuentosIndexados[],22,FALSE)</f>
        <v>0</v>
      </c>
      <c r="U80">
        <f>VLOOKUP(CuentosContados[[#This Row],[Column1]],CuentosIndexados[],23,FALSE)</f>
        <v>0</v>
      </c>
      <c r="V80">
        <f>VLOOKUP(CuentosContados[[#This Row],[Column1]],CuentosIndexados[],24,FALSE)</f>
        <v>0</v>
      </c>
      <c r="W80">
        <f>VLOOKUP(CuentosContados[[#This Row],[Column1]],CuentosIndexados[],25,FALSE)</f>
        <v>0</v>
      </c>
      <c r="X80">
        <f>VLOOKUP(CuentosContados[[#This Row],[Column1]],CuentosIndexados[],26,FALSE)</f>
        <v>0</v>
      </c>
      <c r="Y80">
        <f>VLOOKUP(CuentosContados[[#This Row],[Column1]],CuentosIndexados[],27,FALSE)</f>
        <v>0</v>
      </c>
      <c r="Z80">
        <f>VLOOKUP(CuentosContados[[#This Row],[Column1]],CuentosIndexados[],28,FALSE)</f>
        <v>0</v>
      </c>
      <c r="AA80">
        <f>VLOOKUP(CuentosContados[[#This Row],[Column1]],CuentosIndexados[],29,FALSE)</f>
        <v>0</v>
      </c>
      <c r="AB80">
        <f>VLOOKUP(CuentosContados[[#This Row],[Column1]],CuentosIndexados[],30,FALSE)</f>
        <v>0</v>
      </c>
      <c r="AC80">
        <f>VLOOKUP(CuentosContados[[#This Row],[Column1]],CuentosIndexados[],31,FALSE)</f>
        <v>0</v>
      </c>
      <c r="AD80">
        <f>VLOOKUP(CuentosContados[[#This Row],[Column1]],CuentosIndexados[],32,FALSE)</f>
        <v>0</v>
      </c>
      <c r="AE80">
        <f>VLOOKUP(CuentosContados[[#This Row],[Column1]],CuentosIndexados[],33,FALSE)</f>
        <v>0</v>
      </c>
      <c r="AF80">
        <f>VLOOKUP(CuentosContados[[#This Row],[Column1]],CuentosIndexados[],34,FALSE)</f>
        <v>0</v>
      </c>
      <c r="AG80">
        <f>VLOOKUP(CuentosContados[[#This Row],[Column1]],CuentosIndexados[],35,FALSE)</f>
        <v>0</v>
      </c>
      <c r="AH80">
        <f>VLOOKUP(CuentosContados[[#This Row],[Column1]],CuentosIndexados[],36,FALSE)</f>
        <v>0</v>
      </c>
      <c r="AI80">
        <f>VLOOKUP(CuentosContados[[#This Row],[Column1]],CuentosIndexados[],37,FALSE)</f>
        <v>0</v>
      </c>
      <c r="AJ80">
        <f>VLOOKUP(CuentosContados[[#This Row],[Column1]],CuentosIndexados[],38,FALSE)</f>
        <v>0</v>
      </c>
      <c r="AK80" t="str">
        <f>VLOOKUP(CuentosContados[[#This Row],[Column1]],CuentosIndexados[],39,FALSE)</f>
        <v>alegria</v>
      </c>
    </row>
    <row r="81" spans="1:37" x14ac:dyDescent="0.25">
      <c r="A81" t="s">
        <v>164</v>
      </c>
      <c r="B81">
        <f>VLOOKUP(CuentosContados[[#This Row],[Column1]],CuentosIndexados[],3,FALSE)</f>
        <v>0</v>
      </c>
      <c r="C81">
        <f>VLOOKUP(CuentosContados[[#This Row],[Column1]],CuentosIndexados[],5,FALSE)</f>
        <v>0</v>
      </c>
      <c r="D81">
        <f>VLOOKUP(CuentosContados[[#This Row],[Column1]],CuentosIndexados[],6,FALSE)</f>
        <v>0</v>
      </c>
      <c r="E81">
        <f>VLOOKUP(CuentosContados[[#This Row],[Column1]],CuentosIndexados[],7,FALSE)</f>
        <v>0</v>
      </c>
      <c r="F81">
        <f>VLOOKUP(CuentosContados[[#This Row],[Column1]],CuentosIndexados[],8,FALSE)</f>
        <v>0</v>
      </c>
      <c r="G81">
        <f>VLOOKUP(CuentosContados[[#This Row],[Column1]],CuentosIndexados[],9,FALSE)</f>
        <v>0</v>
      </c>
      <c r="H81">
        <f>VLOOKUP(CuentosContados[[#This Row],[Column1]],CuentosIndexados[],10,FALSE)</f>
        <v>0</v>
      </c>
      <c r="I81">
        <f>VLOOKUP(CuentosContados[[#This Row],[Column1]],CuentosIndexados[],11,FALSE)</f>
        <v>0</v>
      </c>
      <c r="J81" t="str">
        <f>VLOOKUP(CuentosContados[[#This Row],[Column1]],CuentosIndexados[],12,FALSE)</f>
        <v>trabajo</v>
      </c>
      <c r="K81">
        <f>VLOOKUP(CuentosContados[[#This Row],[Column1]],CuentosIndexados[],13,FALSE)</f>
        <v>0</v>
      </c>
      <c r="L81">
        <f>VLOOKUP(CuentosContados[[#This Row],[Column1]],CuentosIndexados[],14,FALSE)</f>
        <v>0</v>
      </c>
      <c r="M81" t="str">
        <f>VLOOKUP(CuentosContados[[#This Row],[Column1]],CuentosIndexados[],15,FALSE)</f>
        <v>tristeza</v>
      </c>
      <c r="N81">
        <f>VLOOKUP(CuentosContados[[#This Row],[Column1]],CuentosIndexados[],16,FALSE)</f>
        <v>0</v>
      </c>
      <c r="O81">
        <f>VLOOKUP(CuentosContados[[#This Row],[Column1]],CuentosIndexados[],17,FALSE)</f>
        <v>0</v>
      </c>
      <c r="P81">
        <f>VLOOKUP(CuentosContados[[#This Row],[Column1]],CuentosIndexados[],18,FALSE)</f>
        <v>0</v>
      </c>
      <c r="Q81">
        <f>VLOOKUP(CuentosContados[[#This Row],[Column1]],CuentosIndexados[],19,FALSE)</f>
        <v>0</v>
      </c>
      <c r="R81">
        <f>VLOOKUP(CuentosContados[[#This Row],[Column1]],CuentosIndexados[],20,FALSE)</f>
        <v>0</v>
      </c>
      <c r="S81">
        <f>VLOOKUP(CuentosContados[[#This Row],[Column1]],CuentosIndexados[],21,FALSE)</f>
        <v>0</v>
      </c>
      <c r="T81">
        <f>VLOOKUP(CuentosContados[[#This Row],[Column1]],CuentosIndexados[],22,FALSE)</f>
        <v>0</v>
      </c>
      <c r="U81">
        <f>VLOOKUP(CuentosContados[[#This Row],[Column1]],CuentosIndexados[],23,FALSE)</f>
        <v>0</v>
      </c>
      <c r="V81">
        <f>VLOOKUP(CuentosContados[[#This Row],[Column1]],CuentosIndexados[],24,FALSE)</f>
        <v>0</v>
      </c>
      <c r="W81">
        <f>VLOOKUP(CuentosContados[[#This Row],[Column1]],CuentosIndexados[],25,FALSE)</f>
        <v>0</v>
      </c>
      <c r="X81">
        <f>VLOOKUP(CuentosContados[[#This Row],[Column1]],CuentosIndexados[],26,FALSE)</f>
        <v>0</v>
      </c>
      <c r="Y81">
        <f>VLOOKUP(CuentosContados[[#This Row],[Column1]],CuentosIndexados[],27,FALSE)</f>
        <v>0</v>
      </c>
      <c r="Z81">
        <f>VLOOKUP(CuentosContados[[#This Row],[Column1]],CuentosIndexados[],28,FALSE)</f>
        <v>0</v>
      </c>
      <c r="AA81">
        <f>VLOOKUP(CuentosContados[[#This Row],[Column1]],CuentosIndexados[],29,FALSE)</f>
        <v>0</v>
      </c>
      <c r="AB81">
        <f>VLOOKUP(CuentosContados[[#This Row],[Column1]],CuentosIndexados[],30,FALSE)</f>
        <v>0</v>
      </c>
      <c r="AC81">
        <f>VLOOKUP(CuentosContados[[#This Row],[Column1]],CuentosIndexados[],31,FALSE)</f>
        <v>0</v>
      </c>
      <c r="AD81">
        <f>VLOOKUP(CuentosContados[[#This Row],[Column1]],CuentosIndexados[],32,FALSE)</f>
        <v>0</v>
      </c>
      <c r="AE81">
        <f>VLOOKUP(CuentosContados[[#This Row],[Column1]],CuentosIndexados[],33,FALSE)</f>
        <v>0</v>
      </c>
      <c r="AF81">
        <f>VLOOKUP(CuentosContados[[#This Row],[Column1]],CuentosIndexados[],34,FALSE)</f>
        <v>0</v>
      </c>
      <c r="AG81">
        <f>VLOOKUP(CuentosContados[[#This Row],[Column1]],CuentosIndexados[],35,FALSE)</f>
        <v>0</v>
      </c>
      <c r="AH81">
        <f>VLOOKUP(CuentosContados[[#This Row],[Column1]],CuentosIndexados[],36,FALSE)</f>
        <v>0</v>
      </c>
      <c r="AI81">
        <f>VLOOKUP(CuentosContados[[#This Row],[Column1]],CuentosIndexados[],37,FALSE)</f>
        <v>0</v>
      </c>
      <c r="AJ81">
        <f>VLOOKUP(CuentosContados[[#This Row],[Column1]],CuentosIndexados[],38,FALSE)</f>
        <v>0</v>
      </c>
      <c r="AK81" t="str">
        <f>VLOOKUP(CuentosContados[[#This Row],[Column1]],CuentosIndexados[],39,FALSE)</f>
        <v>alegria</v>
      </c>
    </row>
    <row r="82" spans="1:37" x14ac:dyDescent="0.25">
      <c r="A82" t="s">
        <v>164</v>
      </c>
      <c r="B82">
        <f>VLOOKUP(CuentosContados[[#This Row],[Column1]],CuentosIndexados[],3,FALSE)</f>
        <v>0</v>
      </c>
      <c r="C82">
        <f>VLOOKUP(CuentosContados[[#This Row],[Column1]],CuentosIndexados[],5,FALSE)</f>
        <v>0</v>
      </c>
      <c r="D82">
        <f>VLOOKUP(CuentosContados[[#This Row],[Column1]],CuentosIndexados[],6,FALSE)</f>
        <v>0</v>
      </c>
      <c r="E82">
        <f>VLOOKUP(CuentosContados[[#This Row],[Column1]],CuentosIndexados[],7,FALSE)</f>
        <v>0</v>
      </c>
      <c r="F82">
        <f>VLOOKUP(CuentosContados[[#This Row],[Column1]],CuentosIndexados[],8,FALSE)</f>
        <v>0</v>
      </c>
      <c r="G82">
        <f>VLOOKUP(CuentosContados[[#This Row],[Column1]],CuentosIndexados[],9,FALSE)</f>
        <v>0</v>
      </c>
      <c r="H82">
        <f>VLOOKUP(CuentosContados[[#This Row],[Column1]],CuentosIndexados[],10,FALSE)</f>
        <v>0</v>
      </c>
      <c r="I82">
        <f>VLOOKUP(CuentosContados[[#This Row],[Column1]],CuentosIndexados[],11,FALSE)</f>
        <v>0</v>
      </c>
      <c r="J82" t="str">
        <f>VLOOKUP(CuentosContados[[#This Row],[Column1]],CuentosIndexados[],12,FALSE)</f>
        <v>trabajo</v>
      </c>
      <c r="K82">
        <f>VLOOKUP(CuentosContados[[#This Row],[Column1]],CuentosIndexados[],13,FALSE)</f>
        <v>0</v>
      </c>
      <c r="L82">
        <f>VLOOKUP(CuentosContados[[#This Row],[Column1]],CuentosIndexados[],14,FALSE)</f>
        <v>0</v>
      </c>
      <c r="M82" t="str">
        <f>VLOOKUP(CuentosContados[[#This Row],[Column1]],CuentosIndexados[],15,FALSE)</f>
        <v>tristeza</v>
      </c>
      <c r="N82">
        <f>VLOOKUP(CuentosContados[[#This Row],[Column1]],CuentosIndexados[],16,FALSE)</f>
        <v>0</v>
      </c>
      <c r="O82">
        <f>VLOOKUP(CuentosContados[[#This Row],[Column1]],CuentosIndexados[],17,FALSE)</f>
        <v>0</v>
      </c>
      <c r="P82">
        <f>VLOOKUP(CuentosContados[[#This Row],[Column1]],CuentosIndexados[],18,FALSE)</f>
        <v>0</v>
      </c>
      <c r="Q82">
        <f>VLOOKUP(CuentosContados[[#This Row],[Column1]],CuentosIndexados[],19,FALSE)</f>
        <v>0</v>
      </c>
      <c r="R82">
        <f>VLOOKUP(CuentosContados[[#This Row],[Column1]],CuentosIndexados[],20,FALSE)</f>
        <v>0</v>
      </c>
      <c r="S82">
        <f>VLOOKUP(CuentosContados[[#This Row],[Column1]],CuentosIndexados[],21,FALSE)</f>
        <v>0</v>
      </c>
      <c r="T82">
        <f>VLOOKUP(CuentosContados[[#This Row],[Column1]],CuentosIndexados[],22,FALSE)</f>
        <v>0</v>
      </c>
      <c r="U82">
        <f>VLOOKUP(CuentosContados[[#This Row],[Column1]],CuentosIndexados[],23,FALSE)</f>
        <v>0</v>
      </c>
      <c r="V82">
        <f>VLOOKUP(CuentosContados[[#This Row],[Column1]],CuentosIndexados[],24,FALSE)</f>
        <v>0</v>
      </c>
      <c r="W82">
        <f>VLOOKUP(CuentosContados[[#This Row],[Column1]],CuentosIndexados[],25,FALSE)</f>
        <v>0</v>
      </c>
      <c r="X82">
        <f>VLOOKUP(CuentosContados[[#This Row],[Column1]],CuentosIndexados[],26,FALSE)</f>
        <v>0</v>
      </c>
      <c r="Y82">
        <f>VLOOKUP(CuentosContados[[#This Row],[Column1]],CuentosIndexados[],27,FALSE)</f>
        <v>0</v>
      </c>
      <c r="Z82">
        <f>VLOOKUP(CuentosContados[[#This Row],[Column1]],CuentosIndexados[],28,FALSE)</f>
        <v>0</v>
      </c>
      <c r="AA82">
        <f>VLOOKUP(CuentosContados[[#This Row],[Column1]],CuentosIndexados[],29,FALSE)</f>
        <v>0</v>
      </c>
      <c r="AB82">
        <f>VLOOKUP(CuentosContados[[#This Row],[Column1]],CuentosIndexados[],30,FALSE)</f>
        <v>0</v>
      </c>
      <c r="AC82">
        <f>VLOOKUP(CuentosContados[[#This Row],[Column1]],CuentosIndexados[],31,FALSE)</f>
        <v>0</v>
      </c>
      <c r="AD82">
        <f>VLOOKUP(CuentosContados[[#This Row],[Column1]],CuentosIndexados[],32,FALSE)</f>
        <v>0</v>
      </c>
      <c r="AE82">
        <f>VLOOKUP(CuentosContados[[#This Row],[Column1]],CuentosIndexados[],33,FALSE)</f>
        <v>0</v>
      </c>
      <c r="AF82">
        <f>VLOOKUP(CuentosContados[[#This Row],[Column1]],CuentosIndexados[],34,FALSE)</f>
        <v>0</v>
      </c>
      <c r="AG82">
        <f>VLOOKUP(CuentosContados[[#This Row],[Column1]],CuentosIndexados[],35,FALSE)</f>
        <v>0</v>
      </c>
      <c r="AH82">
        <f>VLOOKUP(CuentosContados[[#This Row],[Column1]],CuentosIndexados[],36,FALSE)</f>
        <v>0</v>
      </c>
      <c r="AI82">
        <f>VLOOKUP(CuentosContados[[#This Row],[Column1]],CuentosIndexados[],37,FALSE)</f>
        <v>0</v>
      </c>
      <c r="AJ82">
        <f>VLOOKUP(CuentosContados[[#This Row],[Column1]],CuentosIndexados[],38,FALSE)</f>
        <v>0</v>
      </c>
      <c r="AK82" t="str">
        <f>VLOOKUP(CuentosContados[[#This Row],[Column1]],CuentosIndexados[],39,FALSE)</f>
        <v>alegria</v>
      </c>
    </row>
    <row r="83" spans="1:37" x14ac:dyDescent="0.25">
      <c r="A83" t="s">
        <v>164</v>
      </c>
      <c r="B83">
        <f>VLOOKUP(CuentosContados[[#This Row],[Column1]],CuentosIndexados[],3,FALSE)</f>
        <v>0</v>
      </c>
      <c r="C83">
        <f>VLOOKUP(CuentosContados[[#This Row],[Column1]],CuentosIndexados[],5,FALSE)</f>
        <v>0</v>
      </c>
      <c r="D83">
        <f>VLOOKUP(CuentosContados[[#This Row],[Column1]],CuentosIndexados[],6,FALSE)</f>
        <v>0</v>
      </c>
      <c r="E83">
        <f>VLOOKUP(CuentosContados[[#This Row],[Column1]],CuentosIndexados[],7,FALSE)</f>
        <v>0</v>
      </c>
      <c r="F83">
        <f>VLOOKUP(CuentosContados[[#This Row],[Column1]],CuentosIndexados[],8,FALSE)</f>
        <v>0</v>
      </c>
      <c r="G83">
        <f>VLOOKUP(CuentosContados[[#This Row],[Column1]],CuentosIndexados[],9,FALSE)</f>
        <v>0</v>
      </c>
      <c r="H83">
        <f>VLOOKUP(CuentosContados[[#This Row],[Column1]],CuentosIndexados[],10,FALSE)</f>
        <v>0</v>
      </c>
      <c r="I83">
        <f>VLOOKUP(CuentosContados[[#This Row],[Column1]],CuentosIndexados[],11,FALSE)</f>
        <v>0</v>
      </c>
      <c r="J83" t="str">
        <f>VLOOKUP(CuentosContados[[#This Row],[Column1]],CuentosIndexados[],12,FALSE)</f>
        <v>trabajo</v>
      </c>
      <c r="K83">
        <f>VLOOKUP(CuentosContados[[#This Row],[Column1]],CuentosIndexados[],13,FALSE)</f>
        <v>0</v>
      </c>
      <c r="L83">
        <f>VLOOKUP(CuentosContados[[#This Row],[Column1]],CuentosIndexados[],14,FALSE)</f>
        <v>0</v>
      </c>
      <c r="M83" t="str">
        <f>VLOOKUP(CuentosContados[[#This Row],[Column1]],CuentosIndexados[],15,FALSE)</f>
        <v>tristeza</v>
      </c>
      <c r="N83">
        <f>VLOOKUP(CuentosContados[[#This Row],[Column1]],CuentosIndexados[],16,FALSE)</f>
        <v>0</v>
      </c>
      <c r="O83">
        <f>VLOOKUP(CuentosContados[[#This Row],[Column1]],CuentosIndexados[],17,FALSE)</f>
        <v>0</v>
      </c>
      <c r="P83">
        <f>VLOOKUP(CuentosContados[[#This Row],[Column1]],CuentosIndexados[],18,FALSE)</f>
        <v>0</v>
      </c>
      <c r="Q83">
        <f>VLOOKUP(CuentosContados[[#This Row],[Column1]],CuentosIndexados[],19,FALSE)</f>
        <v>0</v>
      </c>
      <c r="R83">
        <f>VLOOKUP(CuentosContados[[#This Row],[Column1]],CuentosIndexados[],20,FALSE)</f>
        <v>0</v>
      </c>
      <c r="S83">
        <f>VLOOKUP(CuentosContados[[#This Row],[Column1]],CuentosIndexados[],21,FALSE)</f>
        <v>0</v>
      </c>
      <c r="T83">
        <f>VLOOKUP(CuentosContados[[#This Row],[Column1]],CuentosIndexados[],22,FALSE)</f>
        <v>0</v>
      </c>
      <c r="U83">
        <f>VLOOKUP(CuentosContados[[#This Row],[Column1]],CuentosIndexados[],23,FALSE)</f>
        <v>0</v>
      </c>
      <c r="V83">
        <f>VLOOKUP(CuentosContados[[#This Row],[Column1]],CuentosIndexados[],24,FALSE)</f>
        <v>0</v>
      </c>
      <c r="W83">
        <f>VLOOKUP(CuentosContados[[#This Row],[Column1]],CuentosIndexados[],25,FALSE)</f>
        <v>0</v>
      </c>
      <c r="X83">
        <f>VLOOKUP(CuentosContados[[#This Row],[Column1]],CuentosIndexados[],26,FALSE)</f>
        <v>0</v>
      </c>
      <c r="Y83">
        <f>VLOOKUP(CuentosContados[[#This Row],[Column1]],CuentosIndexados[],27,FALSE)</f>
        <v>0</v>
      </c>
      <c r="Z83">
        <f>VLOOKUP(CuentosContados[[#This Row],[Column1]],CuentosIndexados[],28,FALSE)</f>
        <v>0</v>
      </c>
      <c r="AA83">
        <f>VLOOKUP(CuentosContados[[#This Row],[Column1]],CuentosIndexados[],29,FALSE)</f>
        <v>0</v>
      </c>
      <c r="AB83">
        <f>VLOOKUP(CuentosContados[[#This Row],[Column1]],CuentosIndexados[],30,FALSE)</f>
        <v>0</v>
      </c>
      <c r="AC83">
        <f>VLOOKUP(CuentosContados[[#This Row],[Column1]],CuentosIndexados[],31,FALSE)</f>
        <v>0</v>
      </c>
      <c r="AD83">
        <f>VLOOKUP(CuentosContados[[#This Row],[Column1]],CuentosIndexados[],32,FALSE)</f>
        <v>0</v>
      </c>
      <c r="AE83">
        <f>VLOOKUP(CuentosContados[[#This Row],[Column1]],CuentosIndexados[],33,FALSE)</f>
        <v>0</v>
      </c>
      <c r="AF83">
        <f>VLOOKUP(CuentosContados[[#This Row],[Column1]],CuentosIndexados[],34,FALSE)</f>
        <v>0</v>
      </c>
      <c r="AG83">
        <f>VLOOKUP(CuentosContados[[#This Row],[Column1]],CuentosIndexados[],35,FALSE)</f>
        <v>0</v>
      </c>
      <c r="AH83">
        <f>VLOOKUP(CuentosContados[[#This Row],[Column1]],CuentosIndexados[],36,FALSE)</f>
        <v>0</v>
      </c>
      <c r="AI83">
        <f>VLOOKUP(CuentosContados[[#This Row],[Column1]],CuentosIndexados[],37,FALSE)</f>
        <v>0</v>
      </c>
      <c r="AJ83">
        <f>VLOOKUP(CuentosContados[[#This Row],[Column1]],CuentosIndexados[],38,FALSE)</f>
        <v>0</v>
      </c>
      <c r="AK83" t="str">
        <f>VLOOKUP(CuentosContados[[#This Row],[Column1]],CuentosIndexados[],39,FALSE)</f>
        <v>alegria</v>
      </c>
    </row>
    <row r="84" spans="1:37" x14ac:dyDescent="0.25">
      <c r="A84" t="s">
        <v>164</v>
      </c>
      <c r="B84">
        <f>VLOOKUP(CuentosContados[[#This Row],[Column1]],CuentosIndexados[],3,FALSE)</f>
        <v>0</v>
      </c>
      <c r="C84">
        <f>VLOOKUP(CuentosContados[[#This Row],[Column1]],CuentosIndexados[],5,FALSE)</f>
        <v>0</v>
      </c>
      <c r="D84">
        <f>VLOOKUP(CuentosContados[[#This Row],[Column1]],CuentosIndexados[],6,FALSE)</f>
        <v>0</v>
      </c>
      <c r="E84">
        <f>VLOOKUP(CuentosContados[[#This Row],[Column1]],CuentosIndexados[],7,FALSE)</f>
        <v>0</v>
      </c>
      <c r="F84">
        <f>VLOOKUP(CuentosContados[[#This Row],[Column1]],CuentosIndexados[],8,FALSE)</f>
        <v>0</v>
      </c>
      <c r="G84">
        <f>VLOOKUP(CuentosContados[[#This Row],[Column1]],CuentosIndexados[],9,FALSE)</f>
        <v>0</v>
      </c>
      <c r="H84">
        <f>VLOOKUP(CuentosContados[[#This Row],[Column1]],CuentosIndexados[],10,FALSE)</f>
        <v>0</v>
      </c>
      <c r="I84">
        <f>VLOOKUP(CuentosContados[[#This Row],[Column1]],CuentosIndexados[],11,FALSE)</f>
        <v>0</v>
      </c>
      <c r="J84" t="str">
        <f>VLOOKUP(CuentosContados[[#This Row],[Column1]],CuentosIndexados[],12,FALSE)</f>
        <v>trabajo</v>
      </c>
      <c r="K84">
        <f>VLOOKUP(CuentosContados[[#This Row],[Column1]],CuentosIndexados[],13,FALSE)</f>
        <v>0</v>
      </c>
      <c r="L84">
        <f>VLOOKUP(CuentosContados[[#This Row],[Column1]],CuentosIndexados[],14,FALSE)</f>
        <v>0</v>
      </c>
      <c r="M84" t="str">
        <f>VLOOKUP(CuentosContados[[#This Row],[Column1]],CuentosIndexados[],15,FALSE)</f>
        <v>tristeza</v>
      </c>
      <c r="N84">
        <f>VLOOKUP(CuentosContados[[#This Row],[Column1]],CuentosIndexados[],16,FALSE)</f>
        <v>0</v>
      </c>
      <c r="O84">
        <f>VLOOKUP(CuentosContados[[#This Row],[Column1]],CuentosIndexados[],17,FALSE)</f>
        <v>0</v>
      </c>
      <c r="P84">
        <f>VLOOKUP(CuentosContados[[#This Row],[Column1]],CuentosIndexados[],18,FALSE)</f>
        <v>0</v>
      </c>
      <c r="Q84">
        <f>VLOOKUP(CuentosContados[[#This Row],[Column1]],CuentosIndexados[],19,FALSE)</f>
        <v>0</v>
      </c>
      <c r="R84">
        <f>VLOOKUP(CuentosContados[[#This Row],[Column1]],CuentosIndexados[],20,FALSE)</f>
        <v>0</v>
      </c>
      <c r="S84">
        <f>VLOOKUP(CuentosContados[[#This Row],[Column1]],CuentosIndexados[],21,FALSE)</f>
        <v>0</v>
      </c>
      <c r="T84">
        <f>VLOOKUP(CuentosContados[[#This Row],[Column1]],CuentosIndexados[],22,FALSE)</f>
        <v>0</v>
      </c>
      <c r="U84">
        <f>VLOOKUP(CuentosContados[[#This Row],[Column1]],CuentosIndexados[],23,FALSE)</f>
        <v>0</v>
      </c>
      <c r="V84">
        <f>VLOOKUP(CuentosContados[[#This Row],[Column1]],CuentosIndexados[],24,FALSE)</f>
        <v>0</v>
      </c>
      <c r="W84">
        <f>VLOOKUP(CuentosContados[[#This Row],[Column1]],CuentosIndexados[],25,FALSE)</f>
        <v>0</v>
      </c>
      <c r="X84">
        <f>VLOOKUP(CuentosContados[[#This Row],[Column1]],CuentosIndexados[],26,FALSE)</f>
        <v>0</v>
      </c>
      <c r="Y84">
        <f>VLOOKUP(CuentosContados[[#This Row],[Column1]],CuentosIndexados[],27,FALSE)</f>
        <v>0</v>
      </c>
      <c r="Z84">
        <f>VLOOKUP(CuentosContados[[#This Row],[Column1]],CuentosIndexados[],28,FALSE)</f>
        <v>0</v>
      </c>
      <c r="AA84">
        <f>VLOOKUP(CuentosContados[[#This Row],[Column1]],CuentosIndexados[],29,FALSE)</f>
        <v>0</v>
      </c>
      <c r="AB84">
        <f>VLOOKUP(CuentosContados[[#This Row],[Column1]],CuentosIndexados[],30,FALSE)</f>
        <v>0</v>
      </c>
      <c r="AC84">
        <f>VLOOKUP(CuentosContados[[#This Row],[Column1]],CuentosIndexados[],31,FALSE)</f>
        <v>0</v>
      </c>
      <c r="AD84">
        <f>VLOOKUP(CuentosContados[[#This Row],[Column1]],CuentosIndexados[],32,FALSE)</f>
        <v>0</v>
      </c>
      <c r="AE84">
        <f>VLOOKUP(CuentosContados[[#This Row],[Column1]],CuentosIndexados[],33,FALSE)</f>
        <v>0</v>
      </c>
      <c r="AF84">
        <f>VLOOKUP(CuentosContados[[#This Row],[Column1]],CuentosIndexados[],34,FALSE)</f>
        <v>0</v>
      </c>
      <c r="AG84">
        <f>VLOOKUP(CuentosContados[[#This Row],[Column1]],CuentosIndexados[],35,FALSE)</f>
        <v>0</v>
      </c>
      <c r="AH84">
        <f>VLOOKUP(CuentosContados[[#This Row],[Column1]],CuentosIndexados[],36,FALSE)</f>
        <v>0</v>
      </c>
      <c r="AI84">
        <f>VLOOKUP(CuentosContados[[#This Row],[Column1]],CuentosIndexados[],37,FALSE)</f>
        <v>0</v>
      </c>
      <c r="AJ84">
        <f>VLOOKUP(CuentosContados[[#This Row],[Column1]],CuentosIndexados[],38,FALSE)</f>
        <v>0</v>
      </c>
      <c r="AK84" t="str">
        <f>VLOOKUP(CuentosContados[[#This Row],[Column1]],CuentosIndexados[],39,FALSE)</f>
        <v>alegria</v>
      </c>
    </row>
    <row r="85" spans="1:37" x14ac:dyDescent="0.25">
      <c r="A85" t="s">
        <v>164</v>
      </c>
      <c r="B85">
        <f>VLOOKUP(CuentosContados[[#This Row],[Column1]],CuentosIndexados[],3,FALSE)</f>
        <v>0</v>
      </c>
      <c r="C85">
        <f>VLOOKUP(CuentosContados[[#This Row],[Column1]],CuentosIndexados[],5,FALSE)</f>
        <v>0</v>
      </c>
      <c r="D85">
        <f>VLOOKUP(CuentosContados[[#This Row],[Column1]],CuentosIndexados[],6,FALSE)</f>
        <v>0</v>
      </c>
      <c r="E85">
        <f>VLOOKUP(CuentosContados[[#This Row],[Column1]],CuentosIndexados[],7,FALSE)</f>
        <v>0</v>
      </c>
      <c r="F85">
        <f>VLOOKUP(CuentosContados[[#This Row],[Column1]],CuentosIndexados[],8,FALSE)</f>
        <v>0</v>
      </c>
      <c r="G85">
        <f>VLOOKUP(CuentosContados[[#This Row],[Column1]],CuentosIndexados[],9,FALSE)</f>
        <v>0</v>
      </c>
      <c r="H85">
        <f>VLOOKUP(CuentosContados[[#This Row],[Column1]],CuentosIndexados[],10,FALSE)</f>
        <v>0</v>
      </c>
      <c r="I85">
        <f>VLOOKUP(CuentosContados[[#This Row],[Column1]],CuentosIndexados[],11,FALSE)</f>
        <v>0</v>
      </c>
      <c r="J85" t="str">
        <f>VLOOKUP(CuentosContados[[#This Row],[Column1]],CuentosIndexados[],12,FALSE)</f>
        <v>trabajo</v>
      </c>
      <c r="K85">
        <f>VLOOKUP(CuentosContados[[#This Row],[Column1]],CuentosIndexados[],13,FALSE)</f>
        <v>0</v>
      </c>
      <c r="L85">
        <f>VLOOKUP(CuentosContados[[#This Row],[Column1]],CuentosIndexados[],14,FALSE)</f>
        <v>0</v>
      </c>
      <c r="M85" t="str">
        <f>VLOOKUP(CuentosContados[[#This Row],[Column1]],CuentosIndexados[],15,FALSE)</f>
        <v>tristeza</v>
      </c>
      <c r="N85">
        <f>VLOOKUP(CuentosContados[[#This Row],[Column1]],CuentosIndexados[],16,FALSE)</f>
        <v>0</v>
      </c>
      <c r="O85">
        <f>VLOOKUP(CuentosContados[[#This Row],[Column1]],CuentosIndexados[],17,FALSE)</f>
        <v>0</v>
      </c>
      <c r="P85">
        <f>VLOOKUP(CuentosContados[[#This Row],[Column1]],CuentosIndexados[],18,FALSE)</f>
        <v>0</v>
      </c>
      <c r="Q85">
        <f>VLOOKUP(CuentosContados[[#This Row],[Column1]],CuentosIndexados[],19,FALSE)</f>
        <v>0</v>
      </c>
      <c r="R85">
        <f>VLOOKUP(CuentosContados[[#This Row],[Column1]],CuentosIndexados[],20,FALSE)</f>
        <v>0</v>
      </c>
      <c r="S85">
        <f>VLOOKUP(CuentosContados[[#This Row],[Column1]],CuentosIndexados[],21,FALSE)</f>
        <v>0</v>
      </c>
      <c r="T85">
        <f>VLOOKUP(CuentosContados[[#This Row],[Column1]],CuentosIndexados[],22,FALSE)</f>
        <v>0</v>
      </c>
      <c r="U85">
        <f>VLOOKUP(CuentosContados[[#This Row],[Column1]],CuentosIndexados[],23,FALSE)</f>
        <v>0</v>
      </c>
      <c r="V85">
        <f>VLOOKUP(CuentosContados[[#This Row],[Column1]],CuentosIndexados[],24,FALSE)</f>
        <v>0</v>
      </c>
      <c r="W85">
        <f>VLOOKUP(CuentosContados[[#This Row],[Column1]],CuentosIndexados[],25,FALSE)</f>
        <v>0</v>
      </c>
      <c r="X85">
        <f>VLOOKUP(CuentosContados[[#This Row],[Column1]],CuentosIndexados[],26,FALSE)</f>
        <v>0</v>
      </c>
      <c r="Y85">
        <f>VLOOKUP(CuentosContados[[#This Row],[Column1]],CuentosIndexados[],27,FALSE)</f>
        <v>0</v>
      </c>
      <c r="Z85">
        <f>VLOOKUP(CuentosContados[[#This Row],[Column1]],CuentosIndexados[],28,FALSE)</f>
        <v>0</v>
      </c>
      <c r="AA85">
        <f>VLOOKUP(CuentosContados[[#This Row],[Column1]],CuentosIndexados[],29,FALSE)</f>
        <v>0</v>
      </c>
      <c r="AB85">
        <f>VLOOKUP(CuentosContados[[#This Row],[Column1]],CuentosIndexados[],30,FALSE)</f>
        <v>0</v>
      </c>
      <c r="AC85">
        <f>VLOOKUP(CuentosContados[[#This Row],[Column1]],CuentosIndexados[],31,FALSE)</f>
        <v>0</v>
      </c>
      <c r="AD85">
        <f>VLOOKUP(CuentosContados[[#This Row],[Column1]],CuentosIndexados[],32,FALSE)</f>
        <v>0</v>
      </c>
      <c r="AE85">
        <f>VLOOKUP(CuentosContados[[#This Row],[Column1]],CuentosIndexados[],33,FALSE)</f>
        <v>0</v>
      </c>
      <c r="AF85">
        <f>VLOOKUP(CuentosContados[[#This Row],[Column1]],CuentosIndexados[],34,FALSE)</f>
        <v>0</v>
      </c>
      <c r="AG85">
        <f>VLOOKUP(CuentosContados[[#This Row],[Column1]],CuentosIndexados[],35,FALSE)</f>
        <v>0</v>
      </c>
      <c r="AH85">
        <f>VLOOKUP(CuentosContados[[#This Row],[Column1]],CuentosIndexados[],36,FALSE)</f>
        <v>0</v>
      </c>
      <c r="AI85">
        <f>VLOOKUP(CuentosContados[[#This Row],[Column1]],CuentosIndexados[],37,FALSE)</f>
        <v>0</v>
      </c>
      <c r="AJ85">
        <f>VLOOKUP(CuentosContados[[#This Row],[Column1]],CuentosIndexados[],38,FALSE)</f>
        <v>0</v>
      </c>
      <c r="AK85" t="str">
        <f>VLOOKUP(CuentosContados[[#This Row],[Column1]],CuentosIndexados[],39,FALSE)</f>
        <v>alegria</v>
      </c>
    </row>
    <row r="86" spans="1:37" x14ac:dyDescent="0.25">
      <c r="A86" t="s">
        <v>164</v>
      </c>
      <c r="B86">
        <f>VLOOKUP(CuentosContados[[#This Row],[Column1]],CuentosIndexados[],3,FALSE)</f>
        <v>0</v>
      </c>
      <c r="C86">
        <f>VLOOKUP(CuentosContados[[#This Row],[Column1]],CuentosIndexados[],5,FALSE)</f>
        <v>0</v>
      </c>
      <c r="D86">
        <f>VLOOKUP(CuentosContados[[#This Row],[Column1]],CuentosIndexados[],6,FALSE)</f>
        <v>0</v>
      </c>
      <c r="E86">
        <f>VLOOKUP(CuentosContados[[#This Row],[Column1]],CuentosIndexados[],7,FALSE)</f>
        <v>0</v>
      </c>
      <c r="F86">
        <f>VLOOKUP(CuentosContados[[#This Row],[Column1]],CuentosIndexados[],8,FALSE)</f>
        <v>0</v>
      </c>
      <c r="G86">
        <f>VLOOKUP(CuentosContados[[#This Row],[Column1]],CuentosIndexados[],9,FALSE)</f>
        <v>0</v>
      </c>
      <c r="H86">
        <f>VLOOKUP(CuentosContados[[#This Row],[Column1]],CuentosIndexados[],10,FALSE)</f>
        <v>0</v>
      </c>
      <c r="I86">
        <f>VLOOKUP(CuentosContados[[#This Row],[Column1]],CuentosIndexados[],11,FALSE)</f>
        <v>0</v>
      </c>
      <c r="J86" t="str">
        <f>VLOOKUP(CuentosContados[[#This Row],[Column1]],CuentosIndexados[],12,FALSE)</f>
        <v>trabajo</v>
      </c>
      <c r="K86">
        <f>VLOOKUP(CuentosContados[[#This Row],[Column1]],CuentosIndexados[],13,FALSE)</f>
        <v>0</v>
      </c>
      <c r="L86">
        <f>VLOOKUP(CuentosContados[[#This Row],[Column1]],CuentosIndexados[],14,FALSE)</f>
        <v>0</v>
      </c>
      <c r="M86" t="str">
        <f>VLOOKUP(CuentosContados[[#This Row],[Column1]],CuentosIndexados[],15,FALSE)</f>
        <v>tristeza</v>
      </c>
      <c r="N86">
        <f>VLOOKUP(CuentosContados[[#This Row],[Column1]],CuentosIndexados[],16,FALSE)</f>
        <v>0</v>
      </c>
      <c r="O86">
        <f>VLOOKUP(CuentosContados[[#This Row],[Column1]],CuentosIndexados[],17,FALSE)</f>
        <v>0</v>
      </c>
      <c r="P86">
        <f>VLOOKUP(CuentosContados[[#This Row],[Column1]],CuentosIndexados[],18,FALSE)</f>
        <v>0</v>
      </c>
      <c r="Q86">
        <f>VLOOKUP(CuentosContados[[#This Row],[Column1]],CuentosIndexados[],19,FALSE)</f>
        <v>0</v>
      </c>
      <c r="R86">
        <f>VLOOKUP(CuentosContados[[#This Row],[Column1]],CuentosIndexados[],20,FALSE)</f>
        <v>0</v>
      </c>
      <c r="S86">
        <f>VLOOKUP(CuentosContados[[#This Row],[Column1]],CuentosIndexados[],21,FALSE)</f>
        <v>0</v>
      </c>
      <c r="T86">
        <f>VLOOKUP(CuentosContados[[#This Row],[Column1]],CuentosIndexados[],22,FALSE)</f>
        <v>0</v>
      </c>
      <c r="U86">
        <f>VLOOKUP(CuentosContados[[#This Row],[Column1]],CuentosIndexados[],23,FALSE)</f>
        <v>0</v>
      </c>
      <c r="V86">
        <f>VLOOKUP(CuentosContados[[#This Row],[Column1]],CuentosIndexados[],24,FALSE)</f>
        <v>0</v>
      </c>
      <c r="W86">
        <f>VLOOKUP(CuentosContados[[#This Row],[Column1]],CuentosIndexados[],25,FALSE)</f>
        <v>0</v>
      </c>
      <c r="X86">
        <f>VLOOKUP(CuentosContados[[#This Row],[Column1]],CuentosIndexados[],26,FALSE)</f>
        <v>0</v>
      </c>
      <c r="Y86">
        <f>VLOOKUP(CuentosContados[[#This Row],[Column1]],CuentosIndexados[],27,FALSE)</f>
        <v>0</v>
      </c>
      <c r="Z86">
        <f>VLOOKUP(CuentosContados[[#This Row],[Column1]],CuentosIndexados[],28,FALSE)</f>
        <v>0</v>
      </c>
      <c r="AA86">
        <f>VLOOKUP(CuentosContados[[#This Row],[Column1]],CuentosIndexados[],29,FALSE)</f>
        <v>0</v>
      </c>
      <c r="AB86">
        <f>VLOOKUP(CuentosContados[[#This Row],[Column1]],CuentosIndexados[],30,FALSE)</f>
        <v>0</v>
      </c>
      <c r="AC86">
        <f>VLOOKUP(CuentosContados[[#This Row],[Column1]],CuentosIndexados[],31,FALSE)</f>
        <v>0</v>
      </c>
      <c r="AD86">
        <f>VLOOKUP(CuentosContados[[#This Row],[Column1]],CuentosIndexados[],32,FALSE)</f>
        <v>0</v>
      </c>
      <c r="AE86">
        <f>VLOOKUP(CuentosContados[[#This Row],[Column1]],CuentosIndexados[],33,FALSE)</f>
        <v>0</v>
      </c>
      <c r="AF86">
        <f>VLOOKUP(CuentosContados[[#This Row],[Column1]],CuentosIndexados[],34,FALSE)</f>
        <v>0</v>
      </c>
      <c r="AG86">
        <f>VLOOKUP(CuentosContados[[#This Row],[Column1]],CuentosIndexados[],35,FALSE)</f>
        <v>0</v>
      </c>
      <c r="AH86">
        <f>VLOOKUP(CuentosContados[[#This Row],[Column1]],CuentosIndexados[],36,FALSE)</f>
        <v>0</v>
      </c>
      <c r="AI86">
        <f>VLOOKUP(CuentosContados[[#This Row],[Column1]],CuentosIndexados[],37,FALSE)</f>
        <v>0</v>
      </c>
      <c r="AJ86">
        <f>VLOOKUP(CuentosContados[[#This Row],[Column1]],CuentosIndexados[],38,FALSE)</f>
        <v>0</v>
      </c>
      <c r="AK86" t="str">
        <f>VLOOKUP(CuentosContados[[#This Row],[Column1]],CuentosIndexados[],39,FALSE)</f>
        <v>alegria</v>
      </c>
    </row>
    <row r="87" spans="1:37" x14ac:dyDescent="0.25">
      <c r="A87" t="s">
        <v>164</v>
      </c>
      <c r="B87">
        <f>VLOOKUP(CuentosContados[[#This Row],[Column1]],CuentosIndexados[],3,FALSE)</f>
        <v>0</v>
      </c>
      <c r="C87">
        <f>VLOOKUP(CuentosContados[[#This Row],[Column1]],CuentosIndexados[],5,FALSE)</f>
        <v>0</v>
      </c>
      <c r="D87">
        <f>VLOOKUP(CuentosContados[[#This Row],[Column1]],CuentosIndexados[],6,FALSE)</f>
        <v>0</v>
      </c>
      <c r="E87">
        <f>VLOOKUP(CuentosContados[[#This Row],[Column1]],CuentosIndexados[],7,FALSE)</f>
        <v>0</v>
      </c>
      <c r="F87">
        <f>VLOOKUP(CuentosContados[[#This Row],[Column1]],CuentosIndexados[],8,FALSE)</f>
        <v>0</v>
      </c>
      <c r="G87">
        <f>VLOOKUP(CuentosContados[[#This Row],[Column1]],CuentosIndexados[],9,FALSE)</f>
        <v>0</v>
      </c>
      <c r="H87">
        <f>VLOOKUP(CuentosContados[[#This Row],[Column1]],CuentosIndexados[],10,FALSE)</f>
        <v>0</v>
      </c>
      <c r="I87">
        <f>VLOOKUP(CuentosContados[[#This Row],[Column1]],CuentosIndexados[],11,FALSE)</f>
        <v>0</v>
      </c>
      <c r="J87" t="str">
        <f>VLOOKUP(CuentosContados[[#This Row],[Column1]],CuentosIndexados[],12,FALSE)</f>
        <v>trabajo</v>
      </c>
      <c r="K87">
        <f>VLOOKUP(CuentosContados[[#This Row],[Column1]],CuentosIndexados[],13,FALSE)</f>
        <v>0</v>
      </c>
      <c r="L87">
        <f>VLOOKUP(CuentosContados[[#This Row],[Column1]],CuentosIndexados[],14,FALSE)</f>
        <v>0</v>
      </c>
      <c r="M87" t="str">
        <f>VLOOKUP(CuentosContados[[#This Row],[Column1]],CuentosIndexados[],15,FALSE)</f>
        <v>tristeza</v>
      </c>
      <c r="N87">
        <f>VLOOKUP(CuentosContados[[#This Row],[Column1]],CuentosIndexados[],16,FALSE)</f>
        <v>0</v>
      </c>
      <c r="O87">
        <f>VLOOKUP(CuentosContados[[#This Row],[Column1]],CuentosIndexados[],17,FALSE)</f>
        <v>0</v>
      </c>
      <c r="P87">
        <f>VLOOKUP(CuentosContados[[#This Row],[Column1]],CuentosIndexados[],18,FALSE)</f>
        <v>0</v>
      </c>
      <c r="Q87">
        <f>VLOOKUP(CuentosContados[[#This Row],[Column1]],CuentosIndexados[],19,FALSE)</f>
        <v>0</v>
      </c>
      <c r="R87">
        <f>VLOOKUP(CuentosContados[[#This Row],[Column1]],CuentosIndexados[],20,FALSE)</f>
        <v>0</v>
      </c>
      <c r="S87">
        <f>VLOOKUP(CuentosContados[[#This Row],[Column1]],CuentosIndexados[],21,FALSE)</f>
        <v>0</v>
      </c>
      <c r="T87">
        <f>VLOOKUP(CuentosContados[[#This Row],[Column1]],CuentosIndexados[],22,FALSE)</f>
        <v>0</v>
      </c>
      <c r="U87">
        <f>VLOOKUP(CuentosContados[[#This Row],[Column1]],CuentosIndexados[],23,FALSE)</f>
        <v>0</v>
      </c>
      <c r="V87">
        <f>VLOOKUP(CuentosContados[[#This Row],[Column1]],CuentosIndexados[],24,FALSE)</f>
        <v>0</v>
      </c>
      <c r="W87">
        <f>VLOOKUP(CuentosContados[[#This Row],[Column1]],CuentosIndexados[],25,FALSE)</f>
        <v>0</v>
      </c>
      <c r="X87">
        <f>VLOOKUP(CuentosContados[[#This Row],[Column1]],CuentosIndexados[],26,FALSE)</f>
        <v>0</v>
      </c>
      <c r="Y87">
        <f>VLOOKUP(CuentosContados[[#This Row],[Column1]],CuentosIndexados[],27,FALSE)</f>
        <v>0</v>
      </c>
      <c r="Z87">
        <f>VLOOKUP(CuentosContados[[#This Row],[Column1]],CuentosIndexados[],28,FALSE)</f>
        <v>0</v>
      </c>
      <c r="AA87">
        <f>VLOOKUP(CuentosContados[[#This Row],[Column1]],CuentosIndexados[],29,FALSE)</f>
        <v>0</v>
      </c>
      <c r="AB87">
        <f>VLOOKUP(CuentosContados[[#This Row],[Column1]],CuentosIndexados[],30,FALSE)</f>
        <v>0</v>
      </c>
      <c r="AC87">
        <f>VLOOKUP(CuentosContados[[#This Row],[Column1]],CuentosIndexados[],31,FALSE)</f>
        <v>0</v>
      </c>
      <c r="AD87">
        <f>VLOOKUP(CuentosContados[[#This Row],[Column1]],CuentosIndexados[],32,FALSE)</f>
        <v>0</v>
      </c>
      <c r="AE87">
        <f>VLOOKUP(CuentosContados[[#This Row],[Column1]],CuentosIndexados[],33,FALSE)</f>
        <v>0</v>
      </c>
      <c r="AF87">
        <f>VLOOKUP(CuentosContados[[#This Row],[Column1]],CuentosIndexados[],34,FALSE)</f>
        <v>0</v>
      </c>
      <c r="AG87">
        <f>VLOOKUP(CuentosContados[[#This Row],[Column1]],CuentosIndexados[],35,FALSE)</f>
        <v>0</v>
      </c>
      <c r="AH87">
        <f>VLOOKUP(CuentosContados[[#This Row],[Column1]],CuentosIndexados[],36,FALSE)</f>
        <v>0</v>
      </c>
      <c r="AI87">
        <f>VLOOKUP(CuentosContados[[#This Row],[Column1]],CuentosIndexados[],37,FALSE)</f>
        <v>0</v>
      </c>
      <c r="AJ87">
        <f>VLOOKUP(CuentosContados[[#This Row],[Column1]],CuentosIndexados[],38,FALSE)</f>
        <v>0</v>
      </c>
      <c r="AK87" t="str">
        <f>VLOOKUP(CuentosContados[[#This Row],[Column1]],CuentosIndexados[],39,FALSE)</f>
        <v>alegria</v>
      </c>
    </row>
    <row r="88" spans="1:37" x14ac:dyDescent="0.25">
      <c r="A88" t="s">
        <v>164</v>
      </c>
      <c r="B88">
        <f>VLOOKUP(CuentosContados[[#This Row],[Column1]],CuentosIndexados[],3,FALSE)</f>
        <v>0</v>
      </c>
      <c r="C88">
        <f>VLOOKUP(CuentosContados[[#This Row],[Column1]],CuentosIndexados[],5,FALSE)</f>
        <v>0</v>
      </c>
      <c r="D88">
        <f>VLOOKUP(CuentosContados[[#This Row],[Column1]],CuentosIndexados[],6,FALSE)</f>
        <v>0</v>
      </c>
      <c r="E88">
        <f>VLOOKUP(CuentosContados[[#This Row],[Column1]],CuentosIndexados[],7,FALSE)</f>
        <v>0</v>
      </c>
      <c r="F88">
        <f>VLOOKUP(CuentosContados[[#This Row],[Column1]],CuentosIndexados[],8,FALSE)</f>
        <v>0</v>
      </c>
      <c r="G88">
        <f>VLOOKUP(CuentosContados[[#This Row],[Column1]],CuentosIndexados[],9,FALSE)</f>
        <v>0</v>
      </c>
      <c r="H88">
        <f>VLOOKUP(CuentosContados[[#This Row],[Column1]],CuentosIndexados[],10,FALSE)</f>
        <v>0</v>
      </c>
      <c r="I88">
        <f>VLOOKUP(CuentosContados[[#This Row],[Column1]],CuentosIndexados[],11,FALSE)</f>
        <v>0</v>
      </c>
      <c r="J88" t="str">
        <f>VLOOKUP(CuentosContados[[#This Row],[Column1]],CuentosIndexados[],12,FALSE)</f>
        <v>trabajo</v>
      </c>
      <c r="K88">
        <f>VLOOKUP(CuentosContados[[#This Row],[Column1]],CuentosIndexados[],13,FALSE)</f>
        <v>0</v>
      </c>
      <c r="L88">
        <f>VLOOKUP(CuentosContados[[#This Row],[Column1]],CuentosIndexados[],14,FALSE)</f>
        <v>0</v>
      </c>
      <c r="M88" t="str">
        <f>VLOOKUP(CuentosContados[[#This Row],[Column1]],CuentosIndexados[],15,FALSE)</f>
        <v>tristeza</v>
      </c>
      <c r="N88">
        <f>VLOOKUP(CuentosContados[[#This Row],[Column1]],CuentosIndexados[],16,FALSE)</f>
        <v>0</v>
      </c>
      <c r="O88">
        <f>VLOOKUP(CuentosContados[[#This Row],[Column1]],CuentosIndexados[],17,FALSE)</f>
        <v>0</v>
      </c>
      <c r="P88">
        <f>VLOOKUP(CuentosContados[[#This Row],[Column1]],CuentosIndexados[],18,FALSE)</f>
        <v>0</v>
      </c>
      <c r="Q88">
        <f>VLOOKUP(CuentosContados[[#This Row],[Column1]],CuentosIndexados[],19,FALSE)</f>
        <v>0</v>
      </c>
      <c r="R88">
        <f>VLOOKUP(CuentosContados[[#This Row],[Column1]],CuentosIndexados[],20,FALSE)</f>
        <v>0</v>
      </c>
      <c r="S88">
        <f>VLOOKUP(CuentosContados[[#This Row],[Column1]],CuentosIndexados[],21,FALSE)</f>
        <v>0</v>
      </c>
      <c r="T88">
        <f>VLOOKUP(CuentosContados[[#This Row],[Column1]],CuentosIndexados[],22,FALSE)</f>
        <v>0</v>
      </c>
      <c r="U88">
        <f>VLOOKUP(CuentosContados[[#This Row],[Column1]],CuentosIndexados[],23,FALSE)</f>
        <v>0</v>
      </c>
      <c r="V88">
        <f>VLOOKUP(CuentosContados[[#This Row],[Column1]],CuentosIndexados[],24,FALSE)</f>
        <v>0</v>
      </c>
      <c r="W88">
        <f>VLOOKUP(CuentosContados[[#This Row],[Column1]],CuentosIndexados[],25,FALSE)</f>
        <v>0</v>
      </c>
      <c r="X88">
        <f>VLOOKUP(CuentosContados[[#This Row],[Column1]],CuentosIndexados[],26,FALSE)</f>
        <v>0</v>
      </c>
      <c r="Y88">
        <f>VLOOKUP(CuentosContados[[#This Row],[Column1]],CuentosIndexados[],27,FALSE)</f>
        <v>0</v>
      </c>
      <c r="Z88">
        <f>VLOOKUP(CuentosContados[[#This Row],[Column1]],CuentosIndexados[],28,FALSE)</f>
        <v>0</v>
      </c>
      <c r="AA88">
        <f>VLOOKUP(CuentosContados[[#This Row],[Column1]],CuentosIndexados[],29,FALSE)</f>
        <v>0</v>
      </c>
      <c r="AB88">
        <f>VLOOKUP(CuentosContados[[#This Row],[Column1]],CuentosIndexados[],30,FALSE)</f>
        <v>0</v>
      </c>
      <c r="AC88">
        <f>VLOOKUP(CuentosContados[[#This Row],[Column1]],CuentosIndexados[],31,FALSE)</f>
        <v>0</v>
      </c>
      <c r="AD88">
        <f>VLOOKUP(CuentosContados[[#This Row],[Column1]],CuentosIndexados[],32,FALSE)</f>
        <v>0</v>
      </c>
      <c r="AE88">
        <f>VLOOKUP(CuentosContados[[#This Row],[Column1]],CuentosIndexados[],33,FALSE)</f>
        <v>0</v>
      </c>
      <c r="AF88">
        <f>VLOOKUP(CuentosContados[[#This Row],[Column1]],CuentosIndexados[],34,FALSE)</f>
        <v>0</v>
      </c>
      <c r="AG88">
        <f>VLOOKUP(CuentosContados[[#This Row],[Column1]],CuentosIndexados[],35,FALSE)</f>
        <v>0</v>
      </c>
      <c r="AH88">
        <f>VLOOKUP(CuentosContados[[#This Row],[Column1]],CuentosIndexados[],36,FALSE)</f>
        <v>0</v>
      </c>
      <c r="AI88">
        <f>VLOOKUP(CuentosContados[[#This Row],[Column1]],CuentosIndexados[],37,FALSE)</f>
        <v>0</v>
      </c>
      <c r="AJ88">
        <f>VLOOKUP(CuentosContados[[#This Row],[Column1]],CuentosIndexados[],38,FALSE)</f>
        <v>0</v>
      </c>
      <c r="AK88" t="str">
        <f>VLOOKUP(CuentosContados[[#This Row],[Column1]],CuentosIndexados[],39,FALSE)</f>
        <v>alegria</v>
      </c>
    </row>
    <row r="89" spans="1:37" x14ac:dyDescent="0.25">
      <c r="A89" t="s">
        <v>164</v>
      </c>
      <c r="B89">
        <f>VLOOKUP(CuentosContados[[#This Row],[Column1]],CuentosIndexados[],3,FALSE)</f>
        <v>0</v>
      </c>
      <c r="C89">
        <f>VLOOKUP(CuentosContados[[#This Row],[Column1]],CuentosIndexados[],5,FALSE)</f>
        <v>0</v>
      </c>
      <c r="D89">
        <f>VLOOKUP(CuentosContados[[#This Row],[Column1]],CuentosIndexados[],6,FALSE)</f>
        <v>0</v>
      </c>
      <c r="E89">
        <f>VLOOKUP(CuentosContados[[#This Row],[Column1]],CuentosIndexados[],7,FALSE)</f>
        <v>0</v>
      </c>
      <c r="F89">
        <f>VLOOKUP(CuentosContados[[#This Row],[Column1]],CuentosIndexados[],8,FALSE)</f>
        <v>0</v>
      </c>
      <c r="G89">
        <f>VLOOKUP(CuentosContados[[#This Row],[Column1]],CuentosIndexados[],9,FALSE)</f>
        <v>0</v>
      </c>
      <c r="H89">
        <f>VLOOKUP(CuentosContados[[#This Row],[Column1]],CuentosIndexados[],10,FALSE)</f>
        <v>0</v>
      </c>
      <c r="I89">
        <f>VLOOKUP(CuentosContados[[#This Row],[Column1]],CuentosIndexados[],11,FALSE)</f>
        <v>0</v>
      </c>
      <c r="J89" t="str">
        <f>VLOOKUP(CuentosContados[[#This Row],[Column1]],CuentosIndexados[],12,FALSE)</f>
        <v>trabajo</v>
      </c>
      <c r="K89">
        <f>VLOOKUP(CuentosContados[[#This Row],[Column1]],CuentosIndexados[],13,FALSE)</f>
        <v>0</v>
      </c>
      <c r="L89">
        <f>VLOOKUP(CuentosContados[[#This Row],[Column1]],CuentosIndexados[],14,FALSE)</f>
        <v>0</v>
      </c>
      <c r="M89" t="str">
        <f>VLOOKUP(CuentosContados[[#This Row],[Column1]],CuentosIndexados[],15,FALSE)</f>
        <v>tristeza</v>
      </c>
      <c r="N89">
        <f>VLOOKUP(CuentosContados[[#This Row],[Column1]],CuentosIndexados[],16,FALSE)</f>
        <v>0</v>
      </c>
      <c r="O89">
        <f>VLOOKUP(CuentosContados[[#This Row],[Column1]],CuentosIndexados[],17,FALSE)</f>
        <v>0</v>
      </c>
      <c r="P89">
        <f>VLOOKUP(CuentosContados[[#This Row],[Column1]],CuentosIndexados[],18,FALSE)</f>
        <v>0</v>
      </c>
      <c r="Q89">
        <f>VLOOKUP(CuentosContados[[#This Row],[Column1]],CuentosIndexados[],19,FALSE)</f>
        <v>0</v>
      </c>
      <c r="R89">
        <f>VLOOKUP(CuentosContados[[#This Row],[Column1]],CuentosIndexados[],20,FALSE)</f>
        <v>0</v>
      </c>
      <c r="S89">
        <f>VLOOKUP(CuentosContados[[#This Row],[Column1]],CuentosIndexados[],21,FALSE)</f>
        <v>0</v>
      </c>
      <c r="T89">
        <f>VLOOKUP(CuentosContados[[#This Row],[Column1]],CuentosIndexados[],22,FALSE)</f>
        <v>0</v>
      </c>
      <c r="U89">
        <f>VLOOKUP(CuentosContados[[#This Row],[Column1]],CuentosIndexados[],23,FALSE)</f>
        <v>0</v>
      </c>
      <c r="V89">
        <f>VLOOKUP(CuentosContados[[#This Row],[Column1]],CuentosIndexados[],24,FALSE)</f>
        <v>0</v>
      </c>
      <c r="W89">
        <f>VLOOKUP(CuentosContados[[#This Row],[Column1]],CuentosIndexados[],25,FALSE)</f>
        <v>0</v>
      </c>
      <c r="X89">
        <f>VLOOKUP(CuentosContados[[#This Row],[Column1]],CuentosIndexados[],26,FALSE)</f>
        <v>0</v>
      </c>
      <c r="Y89">
        <f>VLOOKUP(CuentosContados[[#This Row],[Column1]],CuentosIndexados[],27,FALSE)</f>
        <v>0</v>
      </c>
      <c r="Z89">
        <f>VLOOKUP(CuentosContados[[#This Row],[Column1]],CuentosIndexados[],28,FALSE)</f>
        <v>0</v>
      </c>
      <c r="AA89">
        <f>VLOOKUP(CuentosContados[[#This Row],[Column1]],CuentosIndexados[],29,FALSE)</f>
        <v>0</v>
      </c>
      <c r="AB89">
        <f>VLOOKUP(CuentosContados[[#This Row],[Column1]],CuentosIndexados[],30,FALSE)</f>
        <v>0</v>
      </c>
      <c r="AC89">
        <f>VLOOKUP(CuentosContados[[#This Row],[Column1]],CuentosIndexados[],31,FALSE)</f>
        <v>0</v>
      </c>
      <c r="AD89">
        <f>VLOOKUP(CuentosContados[[#This Row],[Column1]],CuentosIndexados[],32,FALSE)</f>
        <v>0</v>
      </c>
      <c r="AE89">
        <f>VLOOKUP(CuentosContados[[#This Row],[Column1]],CuentosIndexados[],33,FALSE)</f>
        <v>0</v>
      </c>
      <c r="AF89">
        <f>VLOOKUP(CuentosContados[[#This Row],[Column1]],CuentosIndexados[],34,FALSE)</f>
        <v>0</v>
      </c>
      <c r="AG89">
        <f>VLOOKUP(CuentosContados[[#This Row],[Column1]],CuentosIndexados[],35,FALSE)</f>
        <v>0</v>
      </c>
      <c r="AH89">
        <f>VLOOKUP(CuentosContados[[#This Row],[Column1]],CuentosIndexados[],36,FALSE)</f>
        <v>0</v>
      </c>
      <c r="AI89">
        <f>VLOOKUP(CuentosContados[[#This Row],[Column1]],CuentosIndexados[],37,FALSE)</f>
        <v>0</v>
      </c>
      <c r="AJ89">
        <f>VLOOKUP(CuentosContados[[#This Row],[Column1]],CuentosIndexados[],38,FALSE)</f>
        <v>0</v>
      </c>
      <c r="AK89" t="str">
        <f>VLOOKUP(CuentosContados[[#This Row],[Column1]],CuentosIndexados[],39,FALSE)</f>
        <v>alegria</v>
      </c>
    </row>
    <row r="90" spans="1:37" x14ac:dyDescent="0.25">
      <c r="A90" t="s">
        <v>164</v>
      </c>
      <c r="B90">
        <f>VLOOKUP(CuentosContados[[#This Row],[Column1]],CuentosIndexados[],3,FALSE)</f>
        <v>0</v>
      </c>
      <c r="C90">
        <f>VLOOKUP(CuentosContados[[#This Row],[Column1]],CuentosIndexados[],5,FALSE)</f>
        <v>0</v>
      </c>
      <c r="D90">
        <f>VLOOKUP(CuentosContados[[#This Row],[Column1]],CuentosIndexados[],6,FALSE)</f>
        <v>0</v>
      </c>
      <c r="E90">
        <f>VLOOKUP(CuentosContados[[#This Row],[Column1]],CuentosIndexados[],7,FALSE)</f>
        <v>0</v>
      </c>
      <c r="F90">
        <f>VLOOKUP(CuentosContados[[#This Row],[Column1]],CuentosIndexados[],8,FALSE)</f>
        <v>0</v>
      </c>
      <c r="G90">
        <f>VLOOKUP(CuentosContados[[#This Row],[Column1]],CuentosIndexados[],9,FALSE)</f>
        <v>0</v>
      </c>
      <c r="H90">
        <f>VLOOKUP(CuentosContados[[#This Row],[Column1]],CuentosIndexados[],10,FALSE)</f>
        <v>0</v>
      </c>
      <c r="I90">
        <f>VLOOKUP(CuentosContados[[#This Row],[Column1]],CuentosIndexados[],11,FALSE)</f>
        <v>0</v>
      </c>
      <c r="J90" t="str">
        <f>VLOOKUP(CuentosContados[[#This Row],[Column1]],CuentosIndexados[],12,FALSE)</f>
        <v>trabajo</v>
      </c>
      <c r="K90">
        <f>VLOOKUP(CuentosContados[[#This Row],[Column1]],CuentosIndexados[],13,FALSE)</f>
        <v>0</v>
      </c>
      <c r="L90">
        <f>VLOOKUP(CuentosContados[[#This Row],[Column1]],CuentosIndexados[],14,FALSE)</f>
        <v>0</v>
      </c>
      <c r="M90" t="str">
        <f>VLOOKUP(CuentosContados[[#This Row],[Column1]],CuentosIndexados[],15,FALSE)</f>
        <v>tristeza</v>
      </c>
      <c r="N90">
        <f>VLOOKUP(CuentosContados[[#This Row],[Column1]],CuentosIndexados[],16,FALSE)</f>
        <v>0</v>
      </c>
      <c r="O90">
        <f>VLOOKUP(CuentosContados[[#This Row],[Column1]],CuentosIndexados[],17,FALSE)</f>
        <v>0</v>
      </c>
      <c r="P90">
        <f>VLOOKUP(CuentosContados[[#This Row],[Column1]],CuentosIndexados[],18,FALSE)</f>
        <v>0</v>
      </c>
      <c r="Q90">
        <f>VLOOKUP(CuentosContados[[#This Row],[Column1]],CuentosIndexados[],19,FALSE)</f>
        <v>0</v>
      </c>
      <c r="R90">
        <f>VLOOKUP(CuentosContados[[#This Row],[Column1]],CuentosIndexados[],20,FALSE)</f>
        <v>0</v>
      </c>
      <c r="S90">
        <f>VLOOKUP(CuentosContados[[#This Row],[Column1]],CuentosIndexados[],21,FALSE)</f>
        <v>0</v>
      </c>
      <c r="T90">
        <f>VLOOKUP(CuentosContados[[#This Row],[Column1]],CuentosIndexados[],22,FALSE)</f>
        <v>0</v>
      </c>
      <c r="U90">
        <f>VLOOKUP(CuentosContados[[#This Row],[Column1]],CuentosIndexados[],23,FALSE)</f>
        <v>0</v>
      </c>
      <c r="V90">
        <f>VLOOKUP(CuentosContados[[#This Row],[Column1]],CuentosIndexados[],24,FALSE)</f>
        <v>0</v>
      </c>
      <c r="W90">
        <f>VLOOKUP(CuentosContados[[#This Row],[Column1]],CuentosIndexados[],25,FALSE)</f>
        <v>0</v>
      </c>
      <c r="X90">
        <f>VLOOKUP(CuentosContados[[#This Row],[Column1]],CuentosIndexados[],26,FALSE)</f>
        <v>0</v>
      </c>
      <c r="Y90">
        <f>VLOOKUP(CuentosContados[[#This Row],[Column1]],CuentosIndexados[],27,FALSE)</f>
        <v>0</v>
      </c>
      <c r="Z90">
        <f>VLOOKUP(CuentosContados[[#This Row],[Column1]],CuentosIndexados[],28,FALSE)</f>
        <v>0</v>
      </c>
      <c r="AA90">
        <f>VLOOKUP(CuentosContados[[#This Row],[Column1]],CuentosIndexados[],29,FALSE)</f>
        <v>0</v>
      </c>
      <c r="AB90">
        <f>VLOOKUP(CuentosContados[[#This Row],[Column1]],CuentosIndexados[],30,FALSE)</f>
        <v>0</v>
      </c>
      <c r="AC90">
        <f>VLOOKUP(CuentosContados[[#This Row],[Column1]],CuentosIndexados[],31,FALSE)</f>
        <v>0</v>
      </c>
      <c r="AD90">
        <f>VLOOKUP(CuentosContados[[#This Row],[Column1]],CuentosIndexados[],32,FALSE)</f>
        <v>0</v>
      </c>
      <c r="AE90">
        <f>VLOOKUP(CuentosContados[[#This Row],[Column1]],CuentosIndexados[],33,FALSE)</f>
        <v>0</v>
      </c>
      <c r="AF90">
        <f>VLOOKUP(CuentosContados[[#This Row],[Column1]],CuentosIndexados[],34,FALSE)</f>
        <v>0</v>
      </c>
      <c r="AG90">
        <f>VLOOKUP(CuentosContados[[#This Row],[Column1]],CuentosIndexados[],35,FALSE)</f>
        <v>0</v>
      </c>
      <c r="AH90">
        <f>VLOOKUP(CuentosContados[[#This Row],[Column1]],CuentosIndexados[],36,FALSE)</f>
        <v>0</v>
      </c>
      <c r="AI90">
        <f>VLOOKUP(CuentosContados[[#This Row],[Column1]],CuentosIndexados[],37,FALSE)</f>
        <v>0</v>
      </c>
      <c r="AJ90">
        <f>VLOOKUP(CuentosContados[[#This Row],[Column1]],CuentosIndexados[],38,FALSE)</f>
        <v>0</v>
      </c>
      <c r="AK90" t="str">
        <f>VLOOKUP(CuentosContados[[#This Row],[Column1]],CuentosIndexados[],39,FALSE)</f>
        <v>alegria</v>
      </c>
    </row>
    <row r="91" spans="1:37" x14ac:dyDescent="0.25">
      <c r="A91" t="s">
        <v>164</v>
      </c>
      <c r="B91">
        <f>VLOOKUP(CuentosContados[[#This Row],[Column1]],CuentosIndexados[],3,FALSE)</f>
        <v>0</v>
      </c>
      <c r="C91">
        <f>VLOOKUP(CuentosContados[[#This Row],[Column1]],CuentosIndexados[],5,FALSE)</f>
        <v>0</v>
      </c>
      <c r="D91">
        <f>VLOOKUP(CuentosContados[[#This Row],[Column1]],CuentosIndexados[],6,FALSE)</f>
        <v>0</v>
      </c>
      <c r="E91">
        <f>VLOOKUP(CuentosContados[[#This Row],[Column1]],CuentosIndexados[],7,FALSE)</f>
        <v>0</v>
      </c>
      <c r="F91">
        <f>VLOOKUP(CuentosContados[[#This Row],[Column1]],CuentosIndexados[],8,FALSE)</f>
        <v>0</v>
      </c>
      <c r="G91">
        <f>VLOOKUP(CuentosContados[[#This Row],[Column1]],CuentosIndexados[],9,FALSE)</f>
        <v>0</v>
      </c>
      <c r="H91">
        <f>VLOOKUP(CuentosContados[[#This Row],[Column1]],CuentosIndexados[],10,FALSE)</f>
        <v>0</v>
      </c>
      <c r="I91">
        <f>VLOOKUP(CuentosContados[[#This Row],[Column1]],CuentosIndexados[],11,FALSE)</f>
        <v>0</v>
      </c>
      <c r="J91" t="str">
        <f>VLOOKUP(CuentosContados[[#This Row],[Column1]],CuentosIndexados[],12,FALSE)</f>
        <v>trabajo</v>
      </c>
      <c r="K91">
        <f>VLOOKUP(CuentosContados[[#This Row],[Column1]],CuentosIndexados[],13,FALSE)</f>
        <v>0</v>
      </c>
      <c r="L91">
        <f>VLOOKUP(CuentosContados[[#This Row],[Column1]],CuentosIndexados[],14,FALSE)</f>
        <v>0</v>
      </c>
      <c r="M91" t="str">
        <f>VLOOKUP(CuentosContados[[#This Row],[Column1]],CuentosIndexados[],15,FALSE)</f>
        <v>tristeza</v>
      </c>
      <c r="N91">
        <f>VLOOKUP(CuentosContados[[#This Row],[Column1]],CuentosIndexados[],16,FALSE)</f>
        <v>0</v>
      </c>
      <c r="O91">
        <f>VLOOKUP(CuentosContados[[#This Row],[Column1]],CuentosIndexados[],17,FALSE)</f>
        <v>0</v>
      </c>
      <c r="P91">
        <f>VLOOKUP(CuentosContados[[#This Row],[Column1]],CuentosIndexados[],18,FALSE)</f>
        <v>0</v>
      </c>
      <c r="Q91">
        <f>VLOOKUP(CuentosContados[[#This Row],[Column1]],CuentosIndexados[],19,FALSE)</f>
        <v>0</v>
      </c>
      <c r="R91">
        <f>VLOOKUP(CuentosContados[[#This Row],[Column1]],CuentosIndexados[],20,FALSE)</f>
        <v>0</v>
      </c>
      <c r="S91">
        <f>VLOOKUP(CuentosContados[[#This Row],[Column1]],CuentosIndexados[],21,FALSE)</f>
        <v>0</v>
      </c>
      <c r="T91">
        <f>VLOOKUP(CuentosContados[[#This Row],[Column1]],CuentosIndexados[],22,FALSE)</f>
        <v>0</v>
      </c>
      <c r="U91">
        <f>VLOOKUP(CuentosContados[[#This Row],[Column1]],CuentosIndexados[],23,FALSE)</f>
        <v>0</v>
      </c>
      <c r="V91">
        <f>VLOOKUP(CuentosContados[[#This Row],[Column1]],CuentosIndexados[],24,FALSE)</f>
        <v>0</v>
      </c>
      <c r="W91">
        <f>VLOOKUP(CuentosContados[[#This Row],[Column1]],CuentosIndexados[],25,FALSE)</f>
        <v>0</v>
      </c>
      <c r="X91">
        <f>VLOOKUP(CuentosContados[[#This Row],[Column1]],CuentosIndexados[],26,FALSE)</f>
        <v>0</v>
      </c>
      <c r="Y91">
        <f>VLOOKUP(CuentosContados[[#This Row],[Column1]],CuentosIndexados[],27,FALSE)</f>
        <v>0</v>
      </c>
      <c r="Z91">
        <f>VLOOKUP(CuentosContados[[#This Row],[Column1]],CuentosIndexados[],28,FALSE)</f>
        <v>0</v>
      </c>
      <c r="AA91">
        <f>VLOOKUP(CuentosContados[[#This Row],[Column1]],CuentosIndexados[],29,FALSE)</f>
        <v>0</v>
      </c>
      <c r="AB91">
        <f>VLOOKUP(CuentosContados[[#This Row],[Column1]],CuentosIndexados[],30,FALSE)</f>
        <v>0</v>
      </c>
      <c r="AC91">
        <f>VLOOKUP(CuentosContados[[#This Row],[Column1]],CuentosIndexados[],31,FALSE)</f>
        <v>0</v>
      </c>
      <c r="AD91">
        <f>VLOOKUP(CuentosContados[[#This Row],[Column1]],CuentosIndexados[],32,FALSE)</f>
        <v>0</v>
      </c>
      <c r="AE91">
        <f>VLOOKUP(CuentosContados[[#This Row],[Column1]],CuentosIndexados[],33,FALSE)</f>
        <v>0</v>
      </c>
      <c r="AF91">
        <f>VLOOKUP(CuentosContados[[#This Row],[Column1]],CuentosIndexados[],34,FALSE)</f>
        <v>0</v>
      </c>
      <c r="AG91">
        <f>VLOOKUP(CuentosContados[[#This Row],[Column1]],CuentosIndexados[],35,FALSE)</f>
        <v>0</v>
      </c>
      <c r="AH91">
        <f>VLOOKUP(CuentosContados[[#This Row],[Column1]],CuentosIndexados[],36,FALSE)</f>
        <v>0</v>
      </c>
      <c r="AI91">
        <f>VLOOKUP(CuentosContados[[#This Row],[Column1]],CuentosIndexados[],37,FALSE)</f>
        <v>0</v>
      </c>
      <c r="AJ91">
        <f>VLOOKUP(CuentosContados[[#This Row],[Column1]],CuentosIndexados[],38,FALSE)</f>
        <v>0</v>
      </c>
      <c r="AK91" t="str">
        <f>VLOOKUP(CuentosContados[[#This Row],[Column1]],CuentosIndexados[],39,FALSE)</f>
        <v>alegria</v>
      </c>
    </row>
    <row r="92" spans="1:37" x14ac:dyDescent="0.25">
      <c r="A92" t="s">
        <v>164</v>
      </c>
      <c r="B92">
        <f>VLOOKUP(CuentosContados[[#This Row],[Column1]],CuentosIndexados[],3,FALSE)</f>
        <v>0</v>
      </c>
      <c r="C92">
        <f>VLOOKUP(CuentosContados[[#This Row],[Column1]],CuentosIndexados[],5,FALSE)</f>
        <v>0</v>
      </c>
      <c r="D92">
        <f>VLOOKUP(CuentosContados[[#This Row],[Column1]],CuentosIndexados[],6,FALSE)</f>
        <v>0</v>
      </c>
      <c r="E92">
        <f>VLOOKUP(CuentosContados[[#This Row],[Column1]],CuentosIndexados[],7,FALSE)</f>
        <v>0</v>
      </c>
      <c r="F92">
        <f>VLOOKUP(CuentosContados[[#This Row],[Column1]],CuentosIndexados[],8,FALSE)</f>
        <v>0</v>
      </c>
      <c r="G92">
        <f>VLOOKUP(CuentosContados[[#This Row],[Column1]],CuentosIndexados[],9,FALSE)</f>
        <v>0</v>
      </c>
      <c r="H92">
        <f>VLOOKUP(CuentosContados[[#This Row],[Column1]],CuentosIndexados[],10,FALSE)</f>
        <v>0</v>
      </c>
      <c r="I92">
        <f>VLOOKUP(CuentosContados[[#This Row],[Column1]],CuentosIndexados[],11,FALSE)</f>
        <v>0</v>
      </c>
      <c r="J92" t="str">
        <f>VLOOKUP(CuentosContados[[#This Row],[Column1]],CuentosIndexados[],12,FALSE)</f>
        <v>trabajo</v>
      </c>
      <c r="K92">
        <f>VLOOKUP(CuentosContados[[#This Row],[Column1]],CuentosIndexados[],13,FALSE)</f>
        <v>0</v>
      </c>
      <c r="L92">
        <f>VLOOKUP(CuentosContados[[#This Row],[Column1]],CuentosIndexados[],14,FALSE)</f>
        <v>0</v>
      </c>
      <c r="M92" t="str">
        <f>VLOOKUP(CuentosContados[[#This Row],[Column1]],CuentosIndexados[],15,FALSE)</f>
        <v>tristeza</v>
      </c>
      <c r="N92">
        <f>VLOOKUP(CuentosContados[[#This Row],[Column1]],CuentosIndexados[],16,FALSE)</f>
        <v>0</v>
      </c>
      <c r="O92">
        <f>VLOOKUP(CuentosContados[[#This Row],[Column1]],CuentosIndexados[],17,FALSE)</f>
        <v>0</v>
      </c>
      <c r="P92">
        <f>VLOOKUP(CuentosContados[[#This Row],[Column1]],CuentosIndexados[],18,FALSE)</f>
        <v>0</v>
      </c>
      <c r="Q92">
        <f>VLOOKUP(CuentosContados[[#This Row],[Column1]],CuentosIndexados[],19,FALSE)</f>
        <v>0</v>
      </c>
      <c r="R92">
        <f>VLOOKUP(CuentosContados[[#This Row],[Column1]],CuentosIndexados[],20,FALSE)</f>
        <v>0</v>
      </c>
      <c r="S92">
        <f>VLOOKUP(CuentosContados[[#This Row],[Column1]],CuentosIndexados[],21,FALSE)</f>
        <v>0</v>
      </c>
      <c r="T92">
        <f>VLOOKUP(CuentosContados[[#This Row],[Column1]],CuentosIndexados[],22,FALSE)</f>
        <v>0</v>
      </c>
      <c r="U92">
        <f>VLOOKUP(CuentosContados[[#This Row],[Column1]],CuentosIndexados[],23,FALSE)</f>
        <v>0</v>
      </c>
      <c r="V92">
        <f>VLOOKUP(CuentosContados[[#This Row],[Column1]],CuentosIndexados[],24,FALSE)</f>
        <v>0</v>
      </c>
      <c r="W92">
        <f>VLOOKUP(CuentosContados[[#This Row],[Column1]],CuentosIndexados[],25,FALSE)</f>
        <v>0</v>
      </c>
      <c r="X92">
        <f>VLOOKUP(CuentosContados[[#This Row],[Column1]],CuentosIndexados[],26,FALSE)</f>
        <v>0</v>
      </c>
      <c r="Y92">
        <f>VLOOKUP(CuentosContados[[#This Row],[Column1]],CuentosIndexados[],27,FALSE)</f>
        <v>0</v>
      </c>
      <c r="Z92">
        <f>VLOOKUP(CuentosContados[[#This Row],[Column1]],CuentosIndexados[],28,FALSE)</f>
        <v>0</v>
      </c>
      <c r="AA92">
        <f>VLOOKUP(CuentosContados[[#This Row],[Column1]],CuentosIndexados[],29,FALSE)</f>
        <v>0</v>
      </c>
      <c r="AB92">
        <f>VLOOKUP(CuentosContados[[#This Row],[Column1]],CuentosIndexados[],30,FALSE)</f>
        <v>0</v>
      </c>
      <c r="AC92">
        <f>VLOOKUP(CuentosContados[[#This Row],[Column1]],CuentosIndexados[],31,FALSE)</f>
        <v>0</v>
      </c>
      <c r="AD92">
        <f>VLOOKUP(CuentosContados[[#This Row],[Column1]],CuentosIndexados[],32,FALSE)</f>
        <v>0</v>
      </c>
      <c r="AE92">
        <f>VLOOKUP(CuentosContados[[#This Row],[Column1]],CuentosIndexados[],33,FALSE)</f>
        <v>0</v>
      </c>
      <c r="AF92">
        <f>VLOOKUP(CuentosContados[[#This Row],[Column1]],CuentosIndexados[],34,FALSE)</f>
        <v>0</v>
      </c>
      <c r="AG92">
        <f>VLOOKUP(CuentosContados[[#This Row],[Column1]],CuentosIndexados[],35,FALSE)</f>
        <v>0</v>
      </c>
      <c r="AH92">
        <f>VLOOKUP(CuentosContados[[#This Row],[Column1]],CuentosIndexados[],36,FALSE)</f>
        <v>0</v>
      </c>
      <c r="AI92">
        <f>VLOOKUP(CuentosContados[[#This Row],[Column1]],CuentosIndexados[],37,FALSE)</f>
        <v>0</v>
      </c>
      <c r="AJ92">
        <f>VLOOKUP(CuentosContados[[#This Row],[Column1]],CuentosIndexados[],38,FALSE)</f>
        <v>0</v>
      </c>
      <c r="AK92" t="str">
        <f>VLOOKUP(CuentosContados[[#This Row],[Column1]],CuentosIndexados[],39,FALSE)</f>
        <v>alegria</v>
      </c>
    </row>
    <row r="93" spans="1:37" x14ac:dyDescent="0.25">
      <c r="A93" t="s">
        <v>164</v>
      </c>
      <c r="B93">
        <f>VLOOKUP(CuentosContados[[#This Row],[Column1]],CuentosIndexados[],3,FALSE)</f>
        <v>0</v>
      </c>
      <c r="C93">
        <f>VLOOKUP(CuentosContados[[#This Row],[Column1]],CuentosIndexados[],5,FALSE)</f>
        <v>0</v>
      </c>
      <c r="D93">
        <f>VLOOKUP(CuentosContados[[#This Row],[Column1]],CuentosIndexados[],6,FALSE)</f>
        <v>0</v>
      </c>
      <c r="E93">
        <f>VLOOKUP(CuentosContados[[#This Row],[Column1]],CuentosIndexados[],7,FALSE)</f>
        <v>0</v>
      </c>
      <c r="F93">
        <f>VLOOKUP(CuentosContados[[#This Row],[Column1]],CuentosIndexados[],8,FALSE)</f>
        <v>0</v>
      </c>
      <c r="G93">
        <f>VLOOKUP(CuentosContados[[#This Row],[Column1]],CuentosIndexados[],9,FALSE)</f>
        <v>0</v>
      </c>
      <c r="H93">
        <f>VLOOKUP(CuentosContados[[#This Row],[Column1]],CuentosIndexados[],10,FALSE)</f>
        <v>0</v>
      </c>
      <c r="I93">
        <f>VLOOKUP(CuentosContados[[#This Row],[Column1]],CuentosIndexados[],11,FALSE)</f>
        <v>0</v>
      </c>
      <c r="J93" t="str">
        <f>VLOOKUP(CuentosContados[[#This Row],[Column1]],CuentosIndexados[],12,FALSE)</f>
        <v>trabajo</v>
      </c>
      <c r="K93">
        <f>VLOOKUP(CuentosContados[[#This Row],[Column1]],CuentosIndexados[],13,FALSE)</f>
        <v>0</v>
      </c>
      <c r="L93">
        <f>VLOOKUP(CuentosContados[[#This Row],[Column1]],CuentosIndexados[],14,FALSE)</f>
        <v>0</v>
      </c>
      <c r="M93" t="str">
        <f>VLOOKUP(CuentosContados[[#This Row],[Column1]],CuentosIndexados[],15,FALSE)</f>
        <v>tristeza</v>
      </c>
      <c r="N93">
        <f>VLOOKUP(CuentosContados[[#This Row],[Column1]],CuentosIndexados[],16,FALSE)</f>
        <v>0</v>
      </c>
      <c r="O93">
        <f>VLOOKUP(CuentosContados[[#This Row],[Column1]],CuentosIndexados[],17,FALSE)</f>
        <v>0</v>
      </c>
      <c r="P93">
        <f>VLOOKUP(CuentosContados[[#This Row],[Column1]],CuentosIndexados[],18,FALSE)</f>
        <v>0</v>
      </c>
      <c r="Q93">
        <f>VLOOKUP(CuentosContados[[#This Row],[Column1]],CuentosIndexados[],19,FALSE)</f>
        <v>0</v>
      </c>
      <c r="R93">
        <f>VLOOKUP(CuentosContados[[#This Row],[Column1]],CuentosIndexados[],20,FALSE)</f>
        <v>0</v>
      </c>
      <c r="S93">
        <f>VLOOKUP(CuentosContados[[#This Row],[Column1]],CuentosIndexados[],21,FALSE)</f>
        <v>0</v>
      </c>
      <c r="T93">
        <f>VLOOKUP(CuentosContados[[#This Row],[Column1]],CuentosIndexados[],22,FALSE)</f>
        <v>0</v>
      </c>
      <c r="U93">
        <f>VLOOKUP(CuentosContados[[#This Row],[Column1]],CuentosIndexados[],23,FALSE)</f>
        <v>0</v>
      </c>
      <c r="V93">
        <f>VLOOKUP(CuentosContados[[#This Row],[Column1]],CuentosIndexados[],24,FALSE)</f>
        <v>0</v>
      </c>
      <c r="W93">
        <f>VLOOKUP(CuentosContados[[#This Row],[Column1]],CuentosIndexados[],25,FALSE)</f>
        <v>0</v>
      </c>
      <c r="X93">
        <f>VLOOKUP(CuentosContados[[#This Row],[Column1]],CuentosIndexados[],26,FALSE)</f>
        <v>0</v>
      </c>
      <c r="Y93">
        <f>VLOOKUP(CuentosContados[[#This Row],[Column1]],CuentosIndexados[],27,FALSE)</f>
        <v>0</v>
      </c>
      <c r="Z93">
        <f>VLOOKUP(CuentosContados[[#This Row],[Column1]],CuentosIndexados[],28,FALSE)</f>
        <v>0</v>
      </c>
      <c r="AA93">
        <f>VLOOKUP(CuentosContados[[#This Row],[Column1]],CuentosIndexados[],29,FALSE)</f>
        <v>0</v>
      </c>
      <c r="AB93">
        <f>VLOOKUP(CuentosContados[[#This Row],[Column1]],CuentosIndexados[],30,FALSE)</f>
        <v>0</v>
      </c>
      <c r="AC93">
        <f>VLOOKUP(CuentosContados[[#This Row],[Column1]],CuentosIndexados[],31,FALSE)</f>
        <v>0</v>
      </c>
      <c r="AD93">
        <f>VLOOKUP(CuentosContados[[#This Row],[Column1]],CuentosIndexados[],32,FALSE)</f>
        <v>0</v>
      </c>
      <c r="AE93">
        <f>VLOOKUP(CuentosContados[[#This Row],[Column1]],CuentosIndexados[],33,FALSE)</f>
        <v>0</v>
      </c>
      <c r="AF93">
        <f>VLOOKUP(CuentosContados[[#This Row],[Column1]],CuentosIndexados[],34,FALSE)</f>
        <v>0</v>
      </c>
      <c r="AG93">
        <f>VLOOKUP(CuentosContados[[#This Row],[Column1]],CuentosIndexados[],35,FALSE)</f>
        <v>0</v>
      </c>
      <c r="AH93">
        <f>VLOOKUP(CuentosContados[[#This Row],[Column1]],CuentosIndexados[],36,FALSE)</f>
        <v>0</v>
      </c>
      <c r="AI93">
        <f>VLOOKUP(CuentosContados[[#This Row],[Column1]],CuentosIndexados[],37,FALSE)</f>
        <v>0</v>
      </c>
      <c r="AJ93">
        <f>VLOOKUP(CuentosContados[[#This Row],[Column1]],CuentosIndexados[],38,FALSE)</f>
        <v>0</v>
      </c>
      <c r="AK93" t="str">
        <f>VLOOKUP(CuentosContados[[#This Row],[Column1]],CuentosIndexados[],39,FALSE)</f>
        <v>alegria</v>
      </c>
    </row>
    <row r="94" spans="1:37" x14ac:dyDescent="0.25">
      <c r="A94" t="s">
        <v>164</v>
      </c>
      <c r="B94">
        <f>VLOOKUP(CuentosContados[[#This Row],[Column1]],CuentosIndexados[],3,FALSE)</f>
        <v>0</v>
      </c>
      <c r="C94">
        <f>VLOOKUP(CuentosContados[[#This Row],[Column1]],CuentosIndexados[],5,FALSE)</f>
        <v>0</v>
      </c>
      <c r="D94">
        <f>VLOOKUP(CuentosContados[[#This Row],[Column1]],CuentosIndexados[],6,FALSE)</f>
        <v>0</v>
      </c>
      <c r="E94">
        <f>VLOOKUP(CuentosContados[[#This Row],[Column1]],CuentosIndexados[],7,FALSE)</f>
        <v>0</v>
      </c>
      <c r="F94">
        <f>VLOOKUP(CuentosContados[[#This Row],[Column1]],CuentosIndexados[],8,FALSE)</f>
        <v>0</v>
      </c>
      <c r="G94">
        <f>VLOOKUP(CuentosContados[[#This Row],[Column1]],CuentosIndexados[],9,FALSE)</f>
        <v>0</v>
      </c>
      <c r="H94">
        <f>VLOOKUP(CuentosContados[[#This Row],[Column1]],CuentosIndexados[],10,FALSE)</f>
        <v>0</v>
      </c>
      <c r="I94">
        <f>VLOOKUP(CuentosContados[[#This Row],[Column1]],CuentosIndexados[],11,FALSE)</f>
        <v>0</v>
      </c>
      <c r="J94" t="str">
        <f>VLOOKUP(CuentosContados[[#This Row],[Column1]],CuentosIndexados[],12,FALSE)</f>
        <v>trabajo</v>
      </c>
      <c r="K94">
        <f>VLOOKUP(CuentosContados[[#This Row],[Column1]],CuentosIndexados[],13,FALSE)</f>
        <v>0</v>
      </c>
      <c r="L94">
        <f>VLOOKUP(CuentosContados[[#This Row],[Column1]],CuentosIndexados[],14,FALSE)</f>
        <v>0</v>
      </c>
      <c r="M94" t="str">
        <f>VLOOKUP(CuentosContados[[#This Row],[Column1]],CuentosIndexados[],15,FALSE)</f>
        <v>tristeza</v>
      </c>
      <c r="N94">
        <f>VLOOKUP(CuentosContados[[#This Row],[Column1]],CuentosIndexados[],16,FALSE)</f>
        <v>0</v>
      </c>
      <c r="O94">
        <f>VLOOKUP(CuentosContados[[#This Row],[Column1]],CuentosIndexados[],17,FALSE)</f>
        <v>0</v>
      </c>
      <c r="P94">
        <f>VLOOKUP(CuentosContados[[#This Row],[Column1]],CuentosIndexados[],18,FALSE)</f>
        <v>0</v>
      </c>
      <c r="Q94">
        <f>VLOOKUP(CuentosContados[[#This Row],[Column1]],CuentosIndexados[],19,FALSE)</f>
        <v>0</v>
      </c>
      <c r="R94">
        <f>VLOOKUP(CuentosContados[[#This Row],[Column1]],CuentosIndexados[],20,FALSE)</f>
        <v>0</v>
      </c>
      <c r="S94">
        <f>VLOOKUP(CuentosContados[[#This Row],[Column1]],CuentosIndexados[],21,FALSE)</f>
        <v>0</v>
      </c>
      <c r="T94">
        <f>VLOOKUP(CuentosContados[[#This Row],[Column1]],CuentosIndexados[],22,FALSE)</f>
        <v>0</v>
      </c>
      <c r="U94">
        <f>VLOOKUP(CuentosContados[[#This Row],[Column1]],CuentosIndexados[],23,FALSE)</f>
        <v>0</v>
      </c>
      <c r="V94">
        <f>VLOOKUP(CuentosContados[[#This Row],[Column1]],CuentosIndexados[],24,FALSE)</f>
        <v>0</v>
      </c>
      <c r="W94">
        <f>VLOOKUP(CuentosContados[[#This Row],[Column1]],CuentosIndexados[],25,FALSE)</f>
        <v>0</v>
      </c>
      <c r="X94">
        <f>VLOOKUP(CuentosContados[[#This Row],[Column1]],CuentosIndexados[],26,FALSE)</f>
        <v>0</v>
      </c>
      <c r="Y94">
        <f>VLOOKUP(CuentosContados[[#This Row],[Column1]],CuentosIndexados[],27,FALSE)</f>
        <v>0</v>
      </c>
      <c r="Z94">
        <f>VLOOKUP(CuentosContados[[#This Row],[Column1]],CuentosIndexados[],28,FALSE)</f>
        <v>0</v>
      </c>
      <c r="AA94">
        <f>VLOOKUP(CuentosContados[[#This Row],[Column1]],CuentosIndexados[],29,FALSE)</f>
        <v>0</v>
      </c>
      <c r="AB94">
        <f>VLOOKUP(CuentosContados[[#This Row],[Column1]],CuentosIndexados[],30,FALSE)</f>
        <v>0</v>
      </c>
      <c r="AC94">
        <f>VLOOKUP(CuentosContados[[#This Row],[Column1]],CuentosIndexados[],31,FALSE)</f>
        <v>0</v>
      </c>
      <c r="AD94">
        <f>VLOOKUP(CuentosContados[[#This Row],[Column1]],CuentosIndexados[],32,FALSE)</f>
        <v>0</v>
      </c>
      <c r="AE94">
        <f>VLOOKUP(CuentosContados[[#This Row],[Column1]],CuentosIndexados[],33,FALSE)</f>
        <v>0</v>
      </c>
      <c r="AF94">
        <f>VLOOKUP(CuentosContados[[#This Row],[Column1]],CuentosIndexados[],34,FALSE)</f>
        <v>0</v>
      </c>
      <c r="AG94">
        <f>VLOOKUP(CuentosContados[[#This Row],[Column1]],CuentosIndexados[],35,FALSE)</f>
        <v>0</v>
      </c>
      <c r="AH94">
        <f>VLOOKUP(CuentosContados[[#This Row],[Column1]],CuentosIndexados[],36,FALSE)</f>
        <v>0</v>
      </c>
      <c r="AI94">
        <f>VLOOKUP(CuentosContados[[#This Row],[Column1]],CuentosIndexados[],37,FALSE)</f>
        <v>0</v>
      </c>
      <c r="AJ94">
        <f>VLOOKUP(CuentosContados[[#This Row],[Column1]],CuentosIndexados[],38,FALSE)</f>
        <v>0</v>
      </c>
      <c r="AK94" t="str">
        <f>VLOOKUP(CuentosContados[[#This Row],[Column1]],CuentosIndexados[],39,FALSE)</f>
        <v>alegria</v>
      </c>
    </row>
    <row r="95" spans="1:37" x14ac:dyDescent="0.25">
      <c r="A95" t="s">
        <v>164</v>
      </c>
      <c r="B95">
        <f>VLOOKUP(CuentosContados[[#This Row],[Column1]],CuentosIndexados[],3,FALSE)</f>
        <v>0</v>
      </c>
      <c r="C95">
        <f>VLOOKUP(CuentosContados[[#This Row],[Column1]],CuentosIndexados[],5,FALSE)</f>
        <v>0</v>
      </c>
      <c r="D95">
        <f>VLOOKUP(CuentosContados[[#This Row],[Column1]],CuentosIndexados[],6,FALSE)</f>
        <v>0</v>
      </c>
      <c r="E95">
        <f>VLOOKUP(CuentosContados[[#This Row],[Column1]],CuentosIndexados[],7,FALSE)</f>
        <v>0</v>
      </c>
      <c r="F95">
        <f>VLOOKUP(CuentosContados[[#This Row],[Column1]],CuentosIndexados[],8,FALSE)</f>
        <v>0</v>
      </c>
      <c r="G95">
        <f>VLOOKUP(CuentosContados[[#This Row],[Column1]],CuentosIndexados[],9,FALSE)</f>
        <v>0</v>
      </c>
      <c r="H95">
        <f>VLOOKUP(CuentosContados[[#This Row],[Column1]],CuentosIndexados[],10,FALSE)</f>
        <v>0</v>
      </c>
      <c r="I95">
        <f>VLOOKUP(CuentosContados[[#This Row],[Column1]],CuentosIndexados[],11,FALSE)</f>
        <v>0</v>
      </c>
      <c r="J95" t="str">
        <f>VLOOKUP(CuentosContados[[#This Row],[Column1]],CuentosIndexados[],12,FALSE)</f>
        <v>trabajo</v>
      </c>
      <c r="K95">
        <f>VLOOKUP(CuentosContados[[#This Row],[Column1]],CuentosIndexados[],13,FALSE)</f>
        <v>0</v>
      </c>
      <c r="L95">
        <f>VLOOKUP(CuentosContados[[#This Row],[Column1]],CuentosIndexados[],14,FALSE)</f>
        <v>0</v>
      </c>
      <c r="M95" t="str">
        <f>VLOOKUP(CuentosContados[[#This Row],[Column1]],CuentosIndexados[],15,FALSE)</f>
        <v>tristeza</v>
      </c>
      <c r="N95">
        <f>VLOOKUP(CuentosContados[[#This Row],[Column1]],CuentosIndexados[],16,FALSE)</f>
        <v>0</v>
      </c>
      <c r="O95">
        <f>VLOOKUP(CuentosContados[[#This Row],[Column1]],CuentosIndexados[],17,FALSE)</f>
        <v>0</v>
      </c>
      <c r="P95">
        <f>VLOOKUP(CuentosContados[[#This Row],[Column1]],CuentosIndexados[],18,FALSE)</f>
        <v>0</v>
      </c>
      <c r="Q95">
        <f>VLOOKUP(CuentosContados[[#This Row],[Column1]],CuentosIndexados[],19,FALSE)</f>
        <v>0</v>
      </c>
      <c r="R95">
        <f>VLOOKUP(CuentosContados[[#This Row],[Column1]],CuentosIndexados[],20,FALSE)</f>
        <v>0</v>
      </c>
      <c r="S95">
        <f>VLOOKUP(CuentosContados[[#This Row],[Column1]],CuentosIndexados[],21,FALSE)</f>
        <v>0</v>
      </c>
      <c r="T95">
        <f>VLOOKUP(CuentosContados[[#This Row],[Column1]],CuentosIndexados[],22,FALSE)</f>
        <v>0</v>
      </c>
      <c r="U95">
        <f>VLOOKUP(CuentosContados[[#This Row],[Column1]],CuentosIndexados[],23,FALSE)</f>
        <v>0</v>
      </c>
      <c r="V95">
        <f>VLOOKUP(CuentosContados[[#This Row],[Column1]],CuentosIndexados[],24,FALSE)</f>
        <v>0</v>
      </c>
      <c r="W95">
        <f>VLOOKUP(CuentosContados[[#This Row],[Column1]],CuentosIndexados[],25,FALSE)</f>
        <v>0</v>
      </c>
      <c r="X95">
        <f>VLOOKUP(CuentosContados[[#This Row],[Column1]],CuentosIndexados[],26,FALSE)</f>
        <v>0</v>
      </c>
      <c r="Y95">
        <f>VLOOKUP(CuentosContados[[#This Row],[Column1]],CuentosIndexados[],27,FALSE)</f>
        <v>0</v>
      </c>
      <c r="Z95">
        <f>VLOOKUP(CuentosContados[[#This Row],[Column1]],CuentosIndexados[],28,FALSE)</f>
        <v>0</v>
      </c>
      <c r="AA95">
        <f>VLOOKUP(CuentosContados[[#This Row],[Column1]],CuentosIndexados[],29,FALSE)</f>
        <v>0</v>
      </c>
      <c r="AB95">
        <f>VLOOKUP(CuentosContados[[#This Row],[Column1]],CuentosIndexados[],30,FALSE)</f>
        <v>0</v>
      </c>
      <c r="AC95">
        <f>VLOOKUP(CuentosContados[[#This Row],[Column1]],CuentosIndexados[],31,FALSE)</f>
        <v>0</v>
      </c>
      <c r="AD95">
        <f>VLOOKUP(CuentosContados[[#This Row],[Column1]],CuentosIndexados[],32,FALSE)</f>
        <v>0</v>
      </c>
      <c r="AE95">
        <f>VLOOKUP(CuentosContados[[#This Row],[Column1]],CuentosIndexados[],33,FALSE)</f>
        <v>0</v>
      </c>
      <c r="AF95">
        <f>VLOOKUP(CuentosContados[[#This Row],[Column1]],CuentosIndexados[],34,FALSE)</f>
        <v>0</v>
      </c>
      <c r="AG95">
        <f>VLOOKUP(CuentosContados[[#This Row],[Column1]],CuentosIndexados[],35,FALSE)</f>
        <v>0</v>
      </c>
      <c r="AH95">
        <f>VLOOKUP(CuentosContados[[#This Row],[Column1]],CuentosIndexados[],36,FALSE)</f>
        <v>0</v>
      </c>
      <c r="AI95">
        <f>VLOOKUP(CuentosContados[[#This Row],[Column1]],CuentosIndexados[],37,FALSE)</f>
        <v>0</v>
      </c>
      <c r="AJ95">
        <f>VLOOKUP(CuentosContados[[#This Row],[Column1]],CuentosIndexados[],38,FALSE)</f>
        <v>0</v>
      </c>
      <c r="AK95" t="str">
        <f>VLOOKUP(CuentosContados[[#This Row],[Column1]],CuentosIndexados[],39,FALSE)</f>
        <v>alegria</v>
      </c>
    </row>
    <row r="96" spans="1:37" x14ac:dyDescent="0.25">
      <c r="A96" t="s">
        <v>164</v>
      </c>
      <c r="B96">
        <f>VLOOKUP(CuentosContados[[#This Row],[Column1]],CuentosIndexados[],3,FALSE)</f>
        <v>0</v>
      </c>
      <c r="C96">
        <f>VLOOKUP(CuentosContados[[#This Row],[Column1]],CuentosIndexados[],5,FALSE)</f>
        <v>0</v>
      </c>
      <c r="D96">
        <f>VLOOKUP(CuentosContados[[#This Row],[Column1]],CuentosIndexados[],6,FALSE)</f>
        <v>0</v>
      </c>
      <c r="E96">
        <f>VLOOKUP(CuentosContados[[#This Row],[Column1]],CuentosIndexados[],7,FALSE)</f>
        <v>0</v>
      </c>
      <c r="F96">
        <f>VLOOKUP(CuentosContados[[#This Row],[Column1]],CuentosIndexados[],8,FALSE)</f>
        <v>0</v>
      </c>
      <c r="G96">
        <f>VLOOKUP(CuentosContados[[#This Row],[Column1]],CuentosIndexados[],9,FALSE)</f>
        <v>0</v>
      </c>
      <c r="H96">
        <f>VLOOKUP(CuentosContados[[#This Row],[Column1]],CuentosIndexados[],10,FALSE)</f>
        <v>0</v>
      </c>
      <c r="I96">
        <f>VLOOKUP(CuentosContados[[#This Row],[Column1]],CuentosIndexados[],11,FALSE)</f>
        <v>0</v>
      </c>
      <c r="J96" t="str">
        <f>VLOOKUP(CuentosContados[[#This Row],[Column1]],CuentosIndexados[],12,FALSE)</f>
        <v>trabajo</v>
      </c>
      <c r="K96">
        <f>VLOOKUP(CuentosContados[[#This Row],[Column1]],CuentosIndexados[],13,FALSE)</f>
        <v>0</v>
      </c>
      <c r="L96">
        <f>VLOOKUP(CuentosContados[[#This Row],[Column1]],CuentosIndexados[],14,FALSE)</f>
        <v>0</v>
      </c>
      <c r="M96" t="str">
        <f>VLOOKUP(CuentosContados[[#This Row],[Column1]],CuentosIndexados[],15,FALSE)</f>
        <v>tristeza</v>
      </c>
      <c r="N96">
        <f>VLOOKUP(CuentosContados[[#This Row],[Column1]],CuentosIndexados[],16,FALSE)</f>
        <v>0</v>
      </c>
      <c r="O96">
        <f>VLOOKUP(CuentosContados[[#This Row],[Column1]],CuentosIndexados[],17,FALSE)</f>
        <v>0</v>
      </c>
      <c r="P96">
        <f>VLOOKUP(CuentosContados[[#This Row],[Column1]],CuentosIndexados[],18,FALSE)</f>
        <v>0</v>
      </c>
      <c r="Q96">
        <f>VLOOKUP(CuentosContados[[#This Row],[Column1]],CuentosIndexados[],19,FALSE)</f>
        <v>0</v>
      </c>
      <c r="R96">
        <f>VLOOKUP(CuentosContados[[#This Row],[Column1]],CuentosIndexados[],20,FALSE)</f>
        <v>0</v>
      </c>
      <c r="S96">
        <f>VLOOKUP(CuentosContados[[#This Row],[Column1]],CuentosIndexados[],21,FALSE)</f>
        <v>0</v>
      </c>
      <c r="T96">
        <f>VLOOKUP(CuentosContados[[#This Row],[Column1]],CuentosIndexados[],22,FALSE)</f>
        <v>0</v>
      </c>
      <c r="U96">
        <f>VLOOKUP(CuentosContados[[#This Row],[Column1]],CuentosIndexados[],23,FALSE)</f>
        <v>0</v>
      </c>
      <c r="V96">
        <f>VLOOKUP(CuentosContados[[#This Row],[Column1]],CuentosIndexados[],24,FALSE)</f>
        <v>0</v>
      </c>
      <c r="W96">
        <f>VLOOKUP(CuentosContados[[#This Row],[Column1]],CuentosIndexados[],25,FALSE)</f>
        <v>0</v>
      </c>
      <c r="X96">
        <f>VLOOKUP(CuentosContados[[#This Row],[Column1]],CuentosIndexados[],26,FALSE)</f>
        <v>0</v>
      </c>
      <c r="Y96">
        <f>VLOOKUP(CuentosContados[[#This Row],[Column1]],CuentosIndexados[],27,FALSE)</f>
        <v>0</v>
      </c>
      <c r="Z96">
        <f>VLOOKUP(CuentosContados[[#This Row],[Column1]],CuentosIndexados[],28,FALSE)</f>
        <v>0</v>
      </c>
      <c r="AA96">
        <f>VLOOKUP(CuentosContados[[#This Row],[Column1]],CuentosIndexados[],29,FALSE)</f>
        <v>0</v>
      </c>
      <c r="AB96">
        <f>VLOOKUP(CuentosContados[[#This Row],[Column1]],CuentosIndexados[],30,FALSE)</f>
        <v>0</v>
      </c>
      <c r="AC96">
        <f>VLOOKUP(CuentosContados[[#This Row],[Column1]],CuentosIndexados[],31,FALSE)</f>
        <v>0</v>
      </c>
      <c r="AD96">
        <f>VLOOKUP(CuentosContados[[#This Row],[Column1]],CuentosIndexados[],32,FALSE)</f>
        <v>0</v>
      </c>
      <c r="AE96">
        <f>VLOOKUP(CuentosContados[[#This Row],[Column1]],CuentosIndexados[],33,FALSE)</f>
        <v>0</v>
      </c>
      <c r="AF96">
        <f>VLOOKUP(CuentosContados[[#This Row],[Column1]],CuentosIndexados[],34,FALSE)</f>
        <v>0</v>
      </c>
      <c r="AG96">
        <f>VLOOKUP(CuentosContados[[#This Row],[Column1]],CuentosIndexados[],35,FALSE)</f>
        <v>0</v>
      </c>
      <c r="AH96">
        <f>VLOOKUP(CuentosContados[[#This Row],[Column1]],CuentosIndexados[],36,FALSE)</f>
        <v>0</v>
      </c>
      <c r="AI96">
        <f>VLOOKUP(CuentosContados[[#This Row],[Column1]],CuentosIndexados[],37,FALSE)</f>
        <v>0</v>
      </c>
      <c r="AJ96">
        <f>VLOOKUP(CuentosContados[[#This Row],[Column1]],CuentosIndexados[],38,FALSE)</f>
        <v>0</v>
      </c>
      <c r="AK96" t="str">
        <f>VLOOKUP(CuentosContados[[#This Row],[Column1]],CuentosIndexados[],39,FALSE)</f>
        <v>alegria</v>
      </c>
    </row>
    <row r="97" spans="1:37" x14ac:dyDescent="0.25">
      <c r="A97" t="s">
        <v>164</v>
      </c>
      <c r="B97">
        <f>VLOOKUP(CuentosContados[[#This Row],[Column1]],CuentosIndexados[],3,FALSE)</f>
        <v>0</v>
      </c>
      <c r="C97">
        <f>VLOOKUP(CuentosContados[[#This Row],[Column1]],CuentosIndexados[],5,FALSE)</f>
        <v>0</v>
      </c>
      <c r="D97">
        <f>VLOOKUP(CuentosContados[[#This Row],[Column1]],CuentosIndexados[],6,FALSE)</f>
        <v>0</v>
      </c>
      <c r="E97">
        <f>VLOOKUP(CuentosContados[[#This Row],[Column1]],CuentosIndexados[],7,FALSE)</f>
        <v>0</v>
      </c>
      <c r="F97">
        <f>VLOOKUP(CuentosContados[[#This Row],[Column1]],CuentosIndexados[],8,FALSE)</f>
        <v>0</v>
      </c>
      <c r="G97">
        <f>VLOOKUP(CuentosContados[[#This Row],[Column1]],CuentosIndexados[],9,FALSE)</f>
        <v>0</v>
      </c>
      <c r="H97">
        <f>VLOOKUP(CuentosContados[[#This Row],[Column1]],CuentosIndexados[],10,FALSE)</f>
        <v>0</v>
      </c>
      <c r="I97">
        <f>VLOOKUP(CuentosContados[[#This Row],[Column1]],CuentosIndexados[],11,FALSE)</f>
        <v>0</v>
      </c>
      <c r="J97" t="str">
        <f>VLOOKUP(CuentosContados[[#This Row],[Column1]],CuentosIndexados[],12,FALSE)</f>
        <v>trabajo</v>
      </c>
      <c r="K97">
        <f>VLOOKUP(CuentosContados[[#This Row],[Column1]],CuentosIndexados[],13,FALSE)</f>
        <v>0</v>
      </c>
      <c r="L97">
        <f>VLOOKUP(CuentosContados[[#This Row],[Column1]],CuentosIndexados[],14,FALSE)</f>
        <v>0</v>
      </c>
      <c r="M97" t="str">
        <f>VLOOKUP(CuentosContados[[#This Row],[Column1]],CuentosIndexados[],15,FALSE)</f>
        <v>tristeza</v>
      </c>
      <c r="N97">
        <f>VLOOKUP(CuentosContados[[#This Row],[Column1]],CuentosIndexados[],16,FALSE)</f>
        <v>0</v>
      </c>
      <c r="O97">
        <f>VLOOKUP(CuentosContados[[#This Row],[Column1]],CuentosIndexados[],17,FALSE)</f>
        <v>0</v>
      </c>
      <c r="P97">
        <f>VLOOKUP(CuentosContados[[#This Row],[Column1]],CuentosIndexados[],18,FALSE)</f>
        <v>0</v>
      </c>
      <c r="Q97">
        <f>VLOOKUP(CuentosContados[[#This Row],[Column1]],CuentosIndexados[],19,FALSE)</f>
        <v>0</v>
      </c>
      <c r="R97">
        <f>VLOOKUP(CuentosContados[[#This Row],[Column1]],CuentosIndexados[],20,FALSE)</f>
        <v>0</v>
      </c>
      <c r="S97">
        <f>VLOOKUP(CuentosContados[[#This Row],[Column1]],CuentosIndexados[],21,FALSE)</f>
        <v>0</v>
      </c>
      <c r="T97">
        <f>VLOOKUP(CuentosContados[[#This Row],[Column1]],CuentosIndexados[],22,FALSE)</f>
        <v>0</v>
      </c>
      <c r="U97">
        <f>VLOOKUP(CuentosContados[[#This Row],[Column1]],CuentosIndexados[],23,FALSE)</f>
        <v>0</v>
      </c>
      <c r="V97">
        <f>VLOOKUP(CuentosContados[[#This Row],[Column1]],CuentosIndexados[],24,FALSE)</f>
        <v>0</v>
      </c>
      <c r="W97">
        <f>VLOOKUP(CuentosContados[[#This Row],[Column1]],CuentosIndexados[],25,FALSE)</f>
        <v>0</v>
      </c>
      <c r="X97">
        <f>VLOOKUP(CuentosContados[[#This Row],[Column1]],CuentosIndexados[],26,FALSE)</f>
        <v>0</v>
      </c>
      <c r="Y97">
        <f>VLOOKUP(CuentosContados[[#This Row],[Column1]],CuentosIndexados[],27,FALSE)</f>
        <v>0</v>
      </c>
      <c r="Z97">
        <f>VLOOKUP(CuentosContados[[#This Row],[Column1]],CuentosIndexados[],28,FALSE)</f>
        <v>0</v>
      </c>
      <c r="AA97">
        <f>VLOOKUP(CuentosContados[[#This Row],[Column1]],CuentosIndexados[],29,FALSE)</f>
        <v>0</v>
      </c>
      <c r="AB97">
        <f>VLOOKUP(CuentosContados[[#This Row],[Column1]],CuentosIndexados[],30,FALSE)</f>
        <v>0</v>
      </c>
      <c r="AC97">
        <f>VLOOKUP(CuentosContados[[#This Row],[Column1]],CuentosIndexados[],31,FALSE)</f>
        <v>0</v>
      </c>
      <c r="AD97">
        <f>VLOOKUP(CuentosContados[[#This Row],[Column1]],CuentosIndexados[],32,FALSE)</f>
        <v>0</v>
      </c>
      <c r="AE97">
        <f>VLOOKUP(CuentosContados[[#This Row],[Column1]],CuentosIndexados[],33,FALSE)</f>
        <v>0</v>
      </c>
      <c r="AF97">
        <f>VLOOKUP(CuentosContados[[#This Row],[Column1]],CuentosIndexados[],34,FALSE)</f>
        <v>0</v>
      </c>
      <c r="AG97">
        <f>VLOOKUP(CuentosContados[[#This Row],[Column1]],CuentosIndexados[],35,FALSE)</f>
        <v>0</v>
      </c>
      <c r="AH97">
        <f>VLOOKUP(CuentosContados[[#This Row],[Column1]],CuentosIndexados[],36,FALSE)</f>
        <v>0</v>
      </c>
      <c r="AI97">
        <f>VLOOKUP(CuentosContados[[#This Row],[Column1]],CuentosIndexados[],37,FALSE)</f>
        <v>0</v>
      </c>
      <c r="AJ97">
        <f>VLOOKUP(CuentosContados[[#This Row],[Column1]],CuentosIndexados[],38,FALSE)</f>
        <v>0</v>
      </c>
      <c r="AK97" t="str">
        <f>VLOOKUP(CuentosContados[[#This Row],[Column1]],CuentosIndexados[],39,FALSE)</f>
        <v>alegria</v>
      </c>
    </row>
    <row r="98" spans="1:37" x14ac:dyDescent="0.25">
      <c r="A98" t="s">
        <v>164</v>
      </c>
      <c r="B98">
        <f>VLOOKUP(CuentosContados[[#This Row],[Column1]],CuentosIndexados[],3,FALSE)</f>
        <v>0</v>
      </c>
      <c r="C98">
        <f>VLOOKUP(CuentosContados[[#This Row],[Column1]],CuentosIndexados[],5,FALSE)</f>
        <v>0</v>
      </c>
      <c r="D98">
        <f>VLOOKUP(CuentosContados[[#This Row],[Column1]],CuentosIndexados[],6,FALSE)</f>
        <v>0</v>
      </c>
      <c r="E98">
        <f>VLOOKUP(CuentosContados[[#This Row],[Column1]],CuentosIndexados[],7,FALSE)</f>
        <v>0</v>
      </c>
      <c r="F98">
        <f>VLOOKUP(CuentosContados[[#This Row],[Column1]],CuentosIndexados[],8,FALSE)</f>
        <v>0</v>
      </c>
      <c r="G98">
        <f>VLOOKUP(CuentosContados[[#This Row],[Column1]],CuentosIndexados[],9,FALSE)</f>
        <v>0</v>
      </c>
      <c r="H98">
        <f>VLOOKUP(CuentosContados[[#This Row],[Column1]],CuentosIndexados[],10,FALSE)</f>
        <v>0</v>
      </c>
      <c r="I98">
        <f>VLOOKUP(CuentosContados[[#This Row],[Column1]],CuentosIndexados[],11,FALSE)</f>
        <v>0</v>
      </c>
      <c r="J98" t="str">
        <f>VLOOKUP(CuentosContados[[#This Row],[Column1]],CuentosIndexados[],12,FALSE)</f>
        <v>trabajo</v>
      </c>
      <c r="K98">
        <f>VLOOKUP(CuentosContados[[#This Row],[Column1]],CuentosIndexados[],13,FALSE)</f>
        <v>0</v>
      </c>
      <c r="L98">
        <f>VLOOKUP(CuentosContados[[#This Row],[Column1]],CuentosIndexados[],14,FALSE)</f>
        <v>0</v>
      </c>
      <c r="M98" t="str">
        <f>VLOOKUP(CuentosContados[[#This Row],[Column1]],CuentosIndexados[],15,FALSE)</f>
        <v>tristeza</v>
      </c>
      <c r="N98">
        <f>VLOOKUP(CuentosContados[[#This Row],[Column1]],CuentosIndexados[],16,FALSE)</f>
        <v>0</v>
      </c>
      <c r="O98">
        <f>VLOOKUP(CuentosContados[[#This Row],[Column1]],CuentosIndexados[],17,FALSE)</f>
        <v>0</v>
      </c>
      <c r="P98">
        <f>VLOOKUP(CuentosContados[[#This Row],[Column1]],CuentosIndexados[],18,FALSE)</f>
        <v>0</v>
      </c>
      <c r="Q98">
        <f>VLOOKUP(CuentosContados[[#This Row],[Column1]],CuentosIndexados[],19,FALSE)</f>
        <v>0</v>
      </c>
      <c r="R98">
        <f>VLOOKUP(CuentosContados[[#This Row],[Column1]],CuentosIndexados[],20,FALSE)</f>
        <v>0</v>
      </c>
      <c r="S98">
        <f>VLOOKUP(CuentosContados[[#This Row],[Column1]],CuentosIndexados[],21,FALSE)</f>
        <v>0</v>
      </c>
      <c r="T98">
        <f>VLOOKUP(CuentosContados[[#This Row],[Column1]],CuentosIndexados[],22,FALSE)</f>
        <v>0</v>
      </c>
      <c r="U98">
        <f>VLOOKUP(CuentosContados[[#This Row],[Column1]],CuentosIndexados[],23,FALSE)</f>
        <v>0</v>
      </c>
      <c r="V98">
        <f>VLOOKUP(CuentosContados[[#This Row],[Column1]],CuentosIndexados[],24,FALSE)</f>
        <v>0</v>
      </c>
      <c r="W98">
        <f>VLOOKUP(CuentosContados[[#This Row],[Column1]],CuentosIndexados[],25,FALSE)</f>
        <v>0</v>
      </c>
      <c r="X98">
        <f>VLOOKUP(CuentosContados[[#This Row],[Column1]],CuentosIndexados[],26,FALSE)</f>
        <v>0</v>
      </c>
      <c r="Y98">
        <f>VLOOKUP(CuentosContados[[#This Row],[Column1]],CuentosIndexados[],27,FALSE)</f>
        <v>0</v>
      </c>
      <c r="Z98">
        <f>VLOOKUP(CuentosContados[[#This Row],[Column1]],CuentosIndexados[],28,FALSE)</f>
        <v>0</v>
      </c>
      <c r="AA98">
        <f>VLOOKUP(CuentosContados[[#This Row],[Column1]],CuentosIndexados[],29,FALSE)</f>
        <v>0</v>
      </c>
      <c r="AB98">
        <f>VLOOKUP(CuentosContados[[#This Row],[Column1]],CuentosIndexados[],30,FALSE)</f>
        <v>0</v>
      </c>
      <c r="AC98">
        <f>VLOOKUP(CuentosContados[[#This Row],[Column1]],CuentosIndexados[],31,FALSE)</f>
        <v>0</v>
      </c>
      <c r="AD98">
        <f>VLOOKUP(CuentosContados[[#This Row],[Column1]],CuentosIndexados[],32,FALSE)</f>
        <v>0</v>
      </c>
      <c r="AE98">
        <f>VLOOKUP(CuentosContados[[#This Row],[Column1]],CuentosIndexados[],33,FALSE)</f>
        <v>0</v>
      </c>
      <c r="AF98">
        <f>VLOOKUP(CuentosContados[[#This Row],[Column1]],CuentosIndexados[],34,FALSE)</f>
        <v>0</v>
      </c>
      <c r="AG98">
        <f>VLOOKUP(CuentosContados[[#This Row],[Column1]],CuentosIndexados[],35,FALSE)</f>
        <v>0</v>
      </c>
      <c r="AH98">
        <f>VLOOKUP(CuentosContados[[#This Row],[Column1]],CuentosIndexados[],36,FALSE)</f>
        <v>0</v>
      </c>
      <c r="AI98">
        <f>VLOOKUP(CuentosContados[[#This Row],[Column1]],CuentosIndexados[],37,FALSE)</f>
        <v>0</v>
      </c>
      <c r="AJ98">
        <f>VLOOKUP(CuentosContados[[#This Row],[Column1]],CuentosIndexados[],38,FALSE)</f>
        <v>0</v>
      </c>
      <c r="AK98" t="str">
        <f>VLOOKUP(CuentosContados[[#This Row],[Column1]],CuentosIndexados[],39,FALSE)</f>
        <v>alegria</v>
      </c>
    </row>
    <row r="99" spans="1:37" x14ac:dyDescent="0.25">
      <c r="A99" t="s">
        <v>164</v>
      </c>
      <c r="B99">
        <f>VLOOKUP(CuentosContados[[#This Row],[Column1]],CuentosIndexados[],3,FALSE)</f>
        <v>0</v>
      </c>
      <c r="C99">
        <f>VLOOKUP(CuentosContados[[#This Row],[Column1]],CuentosIndexados[],5,FALSE)</f>
        <v>0</v>
      </c>
      <c r="D99">
        <f>VLOOKUP(CuentosContados[[#This Row],[Column1]],CuentosIndexados[],6,FALSE)</f>
        <v>0</v>
      </c>
      <c r="E99">
        <f>VLOOKUP(CuentosContados[[#This Row],[Column1]],CuentosIndexados[],7,FALSE)</f>
        <v>0</v>
      </c>
      <c r="F99">
        <f>VLOOKUP(CuentosContados[[#This Row],[Column1]],CuentosIndexados[],8,FALSE)</f>
        <v>0</v>
      </c>
      <c r="G99">
        <f>VLOOKUP(CuentosContados[[#This Row],[Column1]],CuentosIndexados[],9,FALSE)</f>
        <v>0</v>
      </c>
      <c r="H99">
        <f>VLOOKUP(CuentosContados[[#This Row],[Column1]],CuentosIndexados[],10,FALSE)</f>
        <v>0</v>
      </c>
      <c r="I99">
        <f>VLOOKUP(CuentosContados[[#This Row],[Column1]],CuentosIndexados[],11,FALSE)</f>
        <v>0</v>
      </c>
      <c r="J99" t="str">
        <f>VLOOKUP(CuentosContados[[#This Row],[Column1]],CuentosIndexados[],12,FALSE)</f>
        <v>trabajo</v>
      </c>
      <c r="K99">
        <f>VLOOKUP(CuentosContados[[#This Row],[Column1]],CuentosIndexados[],13,FALSE)</f>
        <v>0</v>
      </c>
      <c r="L99">
        <f>VLOOKUP(CuentosContados[[#This Row],[Column1]],CuentosIndexados[],14,FALSE)</f>
        <v>0</v>
      </c>
      <c r="M99" t="str">
        <f>VLOOKUP(CuentosContados[[#This Row],[Column1]],CuentosIndexados[],15,FALSE)</f>
        <v>tristeza</v>
      </c>
      <c r="N99">
        <f>VLOOKUP(CuentosContados[[#This Row],[Column1]],CuentosIndexados[],16,FALSE)</f>
        <v>0</v>
      </c>
      <c r="O99">
        <f>VLOOKUP(CuentosContados[[#This Row],[Column1]],CuentosIndexados[],17,FALSE)</f>
        <v>0</v>
      </c>
      <c r="P99">
        <f>VLOOKUP(CuentosContados[[#This Row],[Column1]],CuentosIndexados[],18,FALSE)</f>
        <v>0</v>
      </c>
      <c r="Q99">
        <f>VLOOKUP(CuentosContados[[#This Row],[Column1]],CuentosIndexados[],19,FALSE)</f>
        <v>0</v>
      </c>
      <c r="R99">
        <f>VLOOKUP(CuentosContados[[#This Row],[Column1]],CuentosIndexados[],20,FALSE)</f>
        <v>0</v>
      </c>
      <c r="S99">
        <f>VLOOKUP(CuentosContados[[#This Row],[Column1]],CuentosIndexados[],21,FALSE)</f>
        <v>0</v>
      </c>
      <c r="T99">
        <f>VLOOKUP(CuentosContados[[#This Row],[Column1]],CuentosIndexados[],22,FALSE)</f>
        <v>0</v>
      </c>
      <c r="U99">
        <f>VLOOKUP(CuentosContados[[#This Row],[Column1]],CuentosIndexados[],23,FALSE)</f>
        <v>0</v>
      </c>
      <c r="V99">
        <f>VLOOKUP(CuentosContados[[#This Row],[Column1]],CuentosIndexados[],24,FALSE)</f>
        <v>0</v>
      </c>
      <c r="W99">
        <f>VLOOKUP(CuentosContados[[#This Row],[Column1]],CuentosIndexados[],25,FALSE)</f>
        <v>0</v>
      </c>
      <c r="X99">
        <f>VLOOKUP(CuentosContados[[#This Row],[Column1]],CuentosIndexados[],26,FALSE)</f>
        <v>0</v>
      </c>
      <c r="Y99">
        <f>VLOOKUP(CuentosContados[[#This Row],[Column1]],CuentosIndexados[],27,FALSE)</f>
        <v>0</v>
      </c>
      <c r="Z99">
        <f>VLOOKUP(CuentosContados[[#This Row],[Column1]],CuentosIndexados[],28,FALSE)</f>
        <v>0</v>
      </c>
      <c r="AA99">
        <f>VLOOKUP(CuentosContados[[#This Row],[Column1]],CuentosIndexados[],29,FALSE)</f>
        <v>0</v>
      </c>
      <c r="AB99">
        <f>VLOOKUP(CuentosContados[[#This Row],[Column1]],CuentosIndexados[],30,FALSE)</f>
        <v>0</v>
      </c>
      <c r="AC99">
        <f>VLOOKUP(CuentosContados[[#This Row],[Column1]],CuentosIndexados[],31,FALSE)</f>
        <v>0</v>
      </c>
      <c r="AD99">
        <f>VLOOKUP(CuentosContados[[#This Row],[Column1]],CuentosIndexados[],32,FALSE)</f>
        <v>0</v>
      </c>
      <c r="AE99">
        <f>VLOOKUP(CuentosContados[[#This Row],[Column1]],CuentosIndexados[],33,FALSE)</f>
        <v>0</v>
      </c>
      <c r="AF99">
        <f>VLOOKUP(CuentosContados[[#This Row],[Column1]],CuentosIndexados[],34,FALSE)</f>
        <v>0</v>
      </c>
      <c r="AG99">
        <f>VLOOKUP(CuentosContados[[#This Row],[Column1]],CuentosIndexados[],35,FALSE)</f>
        <v>0</v>
      </c>
      <c r="AH99">
        <f>VLOOKUP(CuentosContados[[#This Row],[Column1]],CuentosIndexados[],36,FALSE)</f>
        <v>0</v>
      </c>
      <c r="AI99">
        <f>VLOOKUP(CuentosContados[[#This Row],[Column1]],CuentosIndexados[],37,FALSE)</f>
        <v>0</v>
      </c>
      <c r="AJ99">
        <f>VLOOKUP(CuentosContados[[#This Row],[Column1]],CuentosIndexados[],38,FALSE)</f>
        <v>0</v>
      </c>
      <c r="AK99" t="str">
        <f>VLOOKUP(CuentosContados[[#This Row],[Column1]],CuentosIndexados[],39,FALSE)</f>
        <v>alegria</v>
      </c>
    </row>
    <row r="100" spans="1:37" x14ac:dyDescent="0.25">
      <c r="A100" t="s">
        <v>164</v>
      </c>
      <c r="B100">
        <f>VLOOKUP(CuentosContados[[#This Row],[Column1]],CuentosIndexados[],3,FALSE)</f>
        <v>0</v>
      </c>
      <c r="C100">
        <f>VLOOKUP(CuentosContados[[#This Row],[Column1]],CuentosIndexados[],5,FALSE)</f>
        <v>0</v>
      </c>
      <c r="D100">
        <f>VLOOKUP(CuentosContados[[#This Row],[Column1]],CuentosIndexados[],6,FALSE)</f>
        <v>0</v>
      </c>
      <c r="E100">
        <f>VLOOKUP(CuentosContados[[#This Row],[Column1]],CuentosIndexados[],7,FALSE)</f>
        <v>0</v>
      </c>
      <c r="F100">
        <f>VLOOKUP(CuentosContados[[#This Row],[Column1]],CuentosIndexados[],8,FALSE)</f>
        <v>0</v>
      </c>
      <c r="G100">
        <f>VLOOKUP(CuentosContados[[#This Row],[Column1]],CuentosIndexados[],9,FALSE)</f>
        <v>0</v>
      </c>
      <c r="H100">
        <f>VLOOKUP(CuentosContados[[#This Row],[Column1]],CuentosIndexados[],10,FALSE)</f>
        <v>0</v>
      </c>
      <c r="I100">
        <f>VLOOKUP(CuentosContados[[#This Row],[Column1]],CuentosIndexados[],11,FALSE)</f>
        <v>0</v>
      </c>
      <c r="J100" t="str">
        <f>VLOOKUP(CuentosContados[[#This Row],[Column1]],CuentosIndexados[],12,FALSE)</f>
        <v>trabajo</v>
      </c>
      <c r="K100">
        <f>VLOOKUP(CuentosContados[[#This Row],[Column1]],CuentosIndexados[],13,FALSE)</f>
        <v>0</v>
      </c>
      <c r="L100">
        <f>VLOOKUP(CuentosContados[[#This Row],[Column1]],CuentosIndexados[],14,FALSE)</f>
        <v>0</v>
      </c>
      <c r="M100" t="str">
        <f>VLOOKUP(CuentosContados[[#This Row],[Column1]],CuentosIndexados[],15,FALSE)</f>
        <v>tristeza</v>
      </c>
      <c r="N100">
        <f>VLOOKUP(CuentosContados[[#This Row],[Column1]],CuentosIndexados[],16,FALSE)</f>
        <v>0</v>
      </c>
      <c r="O100">
        <f>VLOOKUP(CuentosContados[[#This Row],[Column1]],CuentosIndexados[],17,FALSE)</f>
        <v>0</v>
      </c>
      <c r="P100">
        <f>VLOOKUP(CuentosContados[[#This Row],[Column1]],CuentosIndexados[],18,FALSE)</f>
        <v>0</v>
      </c>
      <c r="Q100">
        <f>VLOOKUP(CuentosContados[[#This Row],[Column1]],CuentosIndexados[],19,FALSE)</f>
        <v>0</v>
      </c>
      <c r="R100">
        <f>VLOOKUP(CuentosContados[[#This Row],[Column1]],CuentosIndexados[],20,FALSE)</f>
        <v>0</v>
      </c>
      <c r="S100">
        <f>VLOOKUP(CuentosContados[[#This Row],[Column1]],CuentosIndexados[],21,FALSE)</f>
        <v>0</v>
      </c>
      <c r="T100">
        <f>VLOOKUP(CuentosContados[[#This Row],[Column1]],CuentosIndexados[],22,FALSE)</f>
        <v>0</v>
      </c>
      <c r="U100">
        <f>VLOOKUP(CuentosContados[[#This Row],[Column1]],CuentosIndexados[],23,FALSE)</f>
        <v>0</v>
      </c>
      <c r="V100">
        <f>VLOOKUP(CuentosContados[[#This Row],[Column1]],CuentosIndexados[],24,FALSE)</f>
        <v>0</v>
      </c>
      <c r="W100">
        <f>VLOOKUP(CuentosContados[[#This Row],[Column1]],CuentosIndexados[],25,FALSE)</f>
        <v>0</v>
      </c>
      <c r="X100">
        <f>VLOOKUP(CuentosContados[[#This Row],[Column1]],CuentosIndexados[],26,FALSE)</f>
        <v>0</v>
      </c>
      <c r="Y100">
        <f>VLOOKUP(CuentosContados[[#This Row],[Column1]],CuentosIndexados[],27,FALSE)</f>
        <v>0</v>
      </c>
      <c r="Z100">
        <f>VLOOKUP(CuentosContados[[#This Row],[Column1]],CuentosIndexados[],28,FALSE)</f>
        <v>0</v>
      </c>
      <c r="AA100">
        <f>VLOOKUP(CuentosContados[[#This Row],[Column1]],CuentosIndexados[],29,FALSE)</f>
        <v>0</v>
      </c>
      <c r="AB100">
        <f>VLOOKUP(CuentosContados[[#This Row],[Column1]],CuentosIndexados[],30,FALSE)</f>
        <v>0</v>
      </c>
      <c r="AC100">
        <f>VLOOKUP(CuentosContados[[#This Row],[Column1]],CuentosIndexados[],31,FALSE)</f>
        <v>0</v>
      </c>
      <c r="AD100">
        <f>VLOOKUP(CuentosContados[[#This Row],[Column1]],CuentosIndexados[],32,FALSE)</f>
        <v>0</v>
      </c>
      <c r="AE100">
        <f>VLOOKUP(CuentosContados[[#This Row],[Column1]],CuentosIndexados[],33,FALSE)</f>
        <v>0</v>
      </c>
      <c r="AF100">
        <f>VLOOKUP(CuentosContados[[#This Row],[Column1]],CuentosIndexados[],34,FALSE)</f>
        <v>0</v>
      </c>
      <c r="AG100">
        <f>VLOOKUP(CuentosContados[[#This Row],[Column1]],CuentosIndexados[],35,FALSE)</f>
        <v>0</v>
      </c>
      <c r="AH100">
        <f>VLOOKUP(CuentosContados[[#This Row],[Column1]],CuentosIndexados[],36,FALSE)</f>
        <v>0</v>
      </c>
      <c r="AI100">
        <f>VLOOKUP(CuentosContados[[#This Row],[Column1]],CuentosIndexados[],37,FALSE)</f>
        <v>0</v>
      </c>
      <c r="AJ100">
        <f>VLOOKUP(CuentosContados[[#This Row],[Column1]],CuentosIndexados[],38,FALSE)</f>
        <v>0</v>
      </c>
      <c r="AK100" t="str">
        <f>VLOOKUP(CuentosContados[[#This Row],[Column1]],CuentosIndexados[],39,FALSE)</f>
        <v>alegria</v>
      </c>
    </row>
    <row r="101" spans="1:37" x14ac:dyDescent="0.25">
      <c r="A101" t="s">
        <v>164</v>
      </c>
      <c r="B101">
        <f>VLOOKUP(CuentosContados[[#This Row],[Column1]],CuentosIndexados[],3,FALSE)</f>
        <v>0</v>
      </c>
      <c r="C101">
        <f>VLOOKUP(CuentosContados[[#This Row],[Column1]],CuentosIndexados[],5,FALSE)</f>
        <v>0</v>
      </c>
      <c r="D101">
        <f>VLOOKUP(CuentosContados[[#This Row],[Column1]],CuentosIndexados[],6,FALSE)</f>
        <v>0</v>
      </c>
      <c r="E101">
        <f>VLOOKUP(CuentosContados[[#This Row],[Column1]],CuentosIndexados[],7,FALSE)</f>
        <v>0</v>
      </c>
      <c r="F101">
        <f>VLOOKUP(CuentosContados[[#This Row],[Column1]],CuentosIndexados[],8,FALSE)</f>
        <v>0</v>
      </c>
      <c r="G101">
        <f>VLOOKUP(CuentosContados[[#This Row],[Column1]],CuentosIndexados[],9,FALSE)</f>
        <v>0</v>
      </c>
      <c r="H101">
        <f>VLOOKUP(CuentosContados[[#This Row],[Column1]],CuentosIndexados[],10,FALSE)</f>
        <v>0</v>
      </c>
      <c r="I101">
        <f>VLOOKUP(CuentosContados[[#This Row],[Column1]],CuentosIndexados[],11,FALSE)</f>
        <v>0</v>
      </c>
      <c r="J101" t="str">
        <f>VLOOKUP(CuentosContados[[#This Row],[Column1]],CuentosIndexados[],12,FALSE)</f>
        <v>trabajo</v>
      </c>
      <c r="K101">
        <f>VLOOKUP(CuentosContados[[#This Row],[Column1]],CuentosIndexados[],13,FALSE)</f>
        <v>0</v>
      </c>
      <c r="L101">
        <f>VLOOKUP(CuentosContados[[#This Row],[Column1]],CuentosIndexados[],14,FALSE)</f>
        <v>0</v>
      </c>
      <c r="M101" t="str">
        <f>VLOOKUP(CuentosContados[[#This Row],[Column1]],CuentosIndexados[],15,FALSE)</f>
        <v>tristeza</v>
      </c>
      <c r="N101">
        <f>VLOOKUP(CuentosContados[[#This Row],[Column1]],CuentosIndexados[],16,FALSE)</f>
        <v>0</v>
      </c>
      <c r="O101">
        <f>VLOOKUP(CuentosContados[[#This Row],[Column1]],CuentosIndexados[],17,FALSE)</f>
        <v>0</v>
      </c>
      <c r="P101">
        <f>VLOOKUP(CuentosContados[[#This Row],[Column1]],CuentosIndexados[],18,FALSE)</f>
        <v>0</v>
      </c>
      <c r="Q101">
        <f>VLOOKUP(CuentosContados[[#This Row],[Column1]],CuentosIndexados[],19,FALSE)</f>
        <v>0</v>
      </c>
      <c r="R101">
        <f>VLOOKUP(CuentosContados[[#This Row],[Column1]],CuentosIndexados[],20,FALSE)</f>
        <v>0</v>
      </c>
      <c r="S101">
        <f>VLOOKUP(CuentosContados[[#This Row],[Column1]],CuentosIndexados[],21,FALSE)</f>
        <v>0</v>
      </c>
      <c r="T101">
        <f>VLOOKUP(CuentosContados[[#This Row],[Column1]],CuentosIndexados[],22,FALSE)</f>
        <v>0</v>
      </c>
      <c r="U101">
        <f>VLOOKUP(CuentosContados[[#This Row],[Column1]],CuentosIndexados[],23,FALSE)</f>
        <v>0</v>
      </c>
      <c r="V101">
        <f>VLOOKUP(CuentosContados[[#This Row],[Column1]],CuentosIndexados[],24,FALSE)</f>
        <v>0</v>
      </c>
      <c r="W101">
        <f>VLOOKUP(CuentosContados[[#This Row],[Column1]],CuentosIndexados[],25,FALSE)</f>
        <v>0</v>
      </c>
      <c r="X101">
        <f>VLOOKUP(CuentosContados[[#This Row],[Column1]],CuentosIndexados[],26,FALSE)</f>
        <v>0</v>
      </c>
      <c r="Y101">
        <f>VLOOKUP(CuentosContados[[#This Row],[Column1]],CuentosIndexados[],27,FALSE)</f>
        <v>0</v>
      </c>
      <c r="Z101">
        <f>VLOOKUP(CuentosContados[[#This Row],[Column1]],CuentosIndexados[],28,FALSE)</f>
        <v>0</v>
      </c>
      <c r="AA101">
        <f>VLOOKUP(CuentosContados[[#This Row],[Column1]],CuentosIndexados[],29,FALSE)</f>
        <v>0</v>
      </c>
      <c r="AB101">
        <f>VLOOKUP(CuentosContados[[#This Row],[Column1]],CuentosIndexados[],30,FALSE)</f>
        <v>0</v>
      </c>
      <c r="AC101">
        <f>VLOOKUP(CuentosContados[[#This Row],[Column1]],CuentosIndexados[],31,FALSE)</f>
        <v>0</v>
      </c>
      <c r="AD101">
        <f>VLOOKUP(CuentosContados[[#This Row],[Column1]],CuentosIndexados[],32,FALSE)</f>
        <v>0</v>
      </c>
      <c r="AE101">
        <f>VLOOKUP(CuentosContados[[#This Row],[Column1]],CuentosIndexados[],33,FALSE)</f>
        <v>0</v>
      </c>
      <c r="AF101">
        <f>VLOOKUP(CuentosContados[[#This Row],[Column1]],CuentosIndexados[],34,FALSE)</f>
        <v>0</v>
      </c>
      <c r="AG101">
        <f>VLOOKUP(CuentosContados[[#This Row],[Column1]],CuentosIndexados[],35,FALSE)</f>
        <v>0</v>
      </c>
      <c r="AH101">
        <f>VLOOKUP(CuentosContados[[#This Row],[Column1]],CuentosIndexados[],36,FALSE)</f>
        <v>0</v>
      </c>
      <c r="AI101">
        <f>VLOOKUP(CuentosContados[[#This Row],[Column1]],CuentosIndexados[],37,FALSE)</f>
        <v>0</v>
      </c>
      <c r="AJ101">
        <f>VLOOKUP(CuentosContados[[#This Row],[Column1]],CuentosIndexados[],38,FALSE)</f>
        <v>0</v>
      </c>
      <c r="AK101" t="str">
        <f>VLOOKUP(CuentosContados[[#This Row],[Column1]],CuentosIndexados[],39,FALSE)</f>
        <v>alegria</v>
      </c>
    </row>
    <row r="102" spans="1:37" x14ac:dyDescent="0.25">
      <c r="A102" t="s">
        <v>164</v>
      </c>
      <c r="B102">
        <f>VLOOKUP(CuentosContados[[#This Row],[Column1]],CuentosIndexados[],3,FALSE)</f>
        <v>0</v>
      </c>
      <c r="C102">
        <f>VLOOKUP(CuentosContados[[#This Row],[Column1]],CuentosIndexados[],5,FALSE)</f>
        <v>0</v>
      </c>
      <c r="D102">
        <f>VLOOKUP(CuentosContados[[#This Row],[Column1]],CuentosIndexados[],6,FALSE)</f>
        <v>0</v>
      </c>
      <c r="E102">
        <f>VLOOKUP(CuentosContados[[#This Row],[Column1]],CuentosIndexados[],7,FALSE)</f>
        <v>0</v>
      </c>
      <c r="F102">
        <f>VLOOKUP(CuentosContados[[#This Row],[Column1]],CuentosIndexados[],8,FALSE)</f>
        <v>0</v>
      </c>
      <c r="G102">
        <f>VLOOKUP(CuentosContados[[#This Row],[Column1]],CuentosIndexados[],9,FALSE)</f>
        <v>0</v>
      </c>
      <c r="H102">
        <f>VLOOKUP(CuentosContados[[#This Row],[Column1]],CuentosIndexados[],10,FALSE)</f>
        <v>0</v>
      </c>
      <c r="I102">
        <f>VLOOKUP(CuentosContados[[#This Row],[Column1]],CuentosIndexados[],11,FALSE)</f>
        <v>0</v>
      </c>
      <c r="J102" t="str">
        <f>VLOOKUP(CuentosContados[[#This Row],[Column1]],CuentosIndexados[],12,FALSE)</f>
        <v>trabajo</v>
      </c>
      <c r="K102">
        <f>VLOOKUP(CuentosContados[[#This Row],[Column1]],CuentosIndexados[],13,FALSE)</f>
        <v>0</v>
      </c>
      <c r="L102">
        <f>VLOOKUP(CuentosContados[[#This Row],[Column1]],CuentosIndexados[],14,FALSE)</f>
        <v>0</v>
      </c>
      <c r="M102" t="str">
        <f>VLOOKUP(CuentosContados[[#This Row],[Column1]],CuentosIndexados[],15,FALSE)</f>
        <v>tristeza</v>
      </c>
      <c r="N102">
        <f>VLOOKUP(CuentosContados[[#This Row],[Column1]],CuentosIndexados[],16,FALSE)</f>
        <v>0</v>
      </c>
      <c r="O102">
        <f>VLOOKUP(CuentosContados[[#This Row],[Column1]],CuentosIndexados[],17,FALSE)</f>
        <v>0</v>
      </c>
      <c r="P102">
        <f>VLOOKUP(CuentosContados[[#This Row],[Column1]],CuentosIndexados[],18,FALSE)</f>
        <v>0</v>
      </c>
      <c r="Q102">
        <f>VLOOKUP(CuentosContados[[#This Row],[Column1]],CuentosIndexados[],19,FALSE)</f>
        <v>0</v>
      </c>
      <c r="R102">
        <f>VLOOKUP(CuentosContados[[#This Row],[Column1]],CuentosIndexados[],20,FALSE)</f>
        <v>0</v>
      </c>
      <c r="S102">
        <f>VLOOKUP(CuentosContados[[#This Row],[Column1]],CuentosIndexados[],21,FALSE)</f>
        <v>0</v>
      </c>
      <c r="T102">
        <f>VLOOKUP(CuentosContados[[#This Row],[Column1]],CuentosIndexados[],22,FALSE)</f>
        <v>0</v>
      </c>
      <c r="U102">
        <f>VLOOKUP(CuentosContados[[#This Row],[Column1]],CuentosIndexados[],23,FALSE)</f>
        <v>0</v>
      </c>
      <c r="V102">
        <f>VLOOKUP(CuentosContados[[#This Row],[Column1]],CuentosIndexados[],24,FALSE)</f>
        <v>0</v>
      </c>
      <c r="W102">
        <f>VLOOKUP(CuentosContados[[#This Row],[Column1]],CuentosIndexados[],25,FALSE)</f>
        <v>0</v>
      </c>
      <c r="X102">
        <f>VLOOKUP(CuentosContados[[#This Row],[Column1]],CuentosIndexados[],26,FALSE)</f>
        <v>0</v>
      </c>
      <c r="Y102">
        <f>VLOOKUP(CuentosContados[[#This Row],[Column1]],CuentosIndexados[],27,FALSE)</f>
        <v>0</v>
      </c>
      <c r="Z102">
        <f>VLOOKUP(CuentosContados[[#This Row],[Column1]],CuentosIndexados[],28,FALSE)</f>
        <v>0</v>
      </c>
      <c r="AA102">
        <f>VLOOKUP(CuentosContados[[#This Row],[Column1]],CuentosIndexados[],29,FALSE)</f>
        <v>0</v>
      </c>
      <c r="AB102">
        <f>VLOOKUP(CuentosContados[[#This Row],[Column1]],CuentosIndexados[],30,FALSE)</f>
        <v>0</v>
      </c>
      <c r="AC102">
        <f>VLOOKUP(CuentosContados[[#This Row],[Column1]],CuentosIndexados[],31,FALSE)</f>
        <v>0</v>
      </c>
      <c r="AD102">
        <f>VLOOKUP(CuentosContados[[#This Row],[Column1]],CuentosIndexados[],32,FALSE)</f>
        <v>0</v>
      </c>
      <c r="AE102">
        <f>VLOOKUP(CuentosContados[[#This Row],[Column1]],CuentosIndexados[],33,FALSE)</f>
        <v>0</v>
      </c>
      <c r="AF102">
        <f>VLOOKUP(CuentosContados[[#This Row],[Column1]],CuentosIndexados[],34,FALSE)</f>
        <v>0</v>
      </c>
      <c r="AG102">
        <f>VLOOKUP(CuentosContados[[#This Row],[Column1]],CuentosIndexados[],35,FALSE)</f>
        <v>0</v>
      </c>
      <c r="AH102">
        <f>VLOOKUP(CuentosContados[[#This Row],[Column1]],CuentosIndexados[],36,FALSE)</f>
        <v>0</v>
      </c>
      <c r="AI102">
        <f>VLOOKUP(CuentosContados[[#This Row],[Column1]],CuentosIndexados[],37,FALSE)</f>
        <v>0</v>
      </c>
      <c r="AJ102">
        <f>VLOOKUP(CuentosContados[[#This Row],[Column1]],CuentosIndexados[],38,FALSE)</f>
        <v>0</v>
      </c>
      <c r="AK102" t="str">
        <f>VLOOKUP(CuentosContados[[#This Row],[Column1]],CuentosIndexados[],39,FALSE)</f>
        <v>alegria</v>
      </c>
    </row>
    <row r="103" spans="1:37" x14ac:dyDescent="0.25">
      <c r="A103" t="s">
        <v>164</v>
      </c>
      <c r="B103">
        <f>VLOOKUP(CuentosContados[[#This Row],[Column1]],CuentosIndexados[],3,FALSE)</f>
        <v>0</v>
      </c>
      <c r="C103">
        <f>VLOOKUP(CuentosContados[[#This Row],[Column1]],CuentosIndexados[],5,FALSE)</f>
        <v>0</v>
      </c>
      <c r="D103">
        <f>VLOOKUP(CuentosContados[[#This Row],[Column1]],CuentosIndexados[],6,FALSE)</f>
        <v>0</v>
      </c>
      <c r="E103">
        <f>VLOOKUP(CuentosContados[[#This Row],[Column1]],CuentosIndexados[],7,FALSE)</f>
        <v>0</v>
      </c>
      <c r="F103">
        <f>VLOOKUP(CuentosContados[[#This Row],[Column1]],CuentosIndexados[],8,FALSE)</f>
        <v>0</v>
      </c>
      <c r="G103">
        <f>VLOOKUP(CuentosContados[[#This Row],[Column1]],CuentosIndexados[],9,FALSE)</f>
        <v>0</v>
      </c>
      <c r="H103">
        <f>VLOOKUP(CuentosContados[[#This Row],[Column1]],CuentosIndexados[],10,FALSE)</f>
        <v>0</v>
      </c>
      <c r="I103">
        <f>VLOOKUP(CuentosContados[[#This Row],[Column1]],CuentosIndexados[],11,FALSE)</f>
        <v>0</v>
      </c>
      <c r="J103" t="str">
        <f>VLOOKUP(CuentosContados[[#This Row],[Column1]],CuentosIndexados[],12,FALSE)</f>
        <v>trabajo</v>
      </c>
      <c r="K103">
        <f>VLOOKUP(CuentosContados[[#This Row],[Column1]],CuentosIndexados[],13,FALSE)</f>
        <v>0</v>
      </c>
      <c r="L103">
        <f>VLOOKUP(CuentosContados[[#This Row],[Column1]],CuentosIndexados[],14,FALSE)</f>
        <v>0</v>
      </c>
      <c r="M103" t="str">
        <f>VLOOKUP(CuentosContados[[#This Row],[Column1]],CuentosIndexados[],15,FALSE)</f>
        <v>tristeza</v>
      </c>
      <c r="N103">
        <f>VLOOKUP(CuentosContados[[#This Row],[Column1]],CuentosIndexados[],16,FALSE)</f>
        <v>0</v>
      </c>
      <c r="O103">
        <f>VLOOKUP(CuentosContados[[#This Row],[Column1]],CuentosIndexados[],17,FALSE)</f>
        <v>0</v>
      </c>
      <c r="P103">
        <f>VLOOKUP(CuentosContados[[#This Row],[Column1]],CuentosIndexados[],18,FALSE)</f>
        <v>0</v>
      </c>
      <c r="Q103">
        <f>VLOOKUP(CuentosContados[[#This Row],[Column1]],CuentosIndexados[],19,FALSE)</f>
        <v>0</v>
      </c>
      <c r="R103">
        <f>VLOOKUP(CuentosContados[[#This Row],[Column1]],CuentosIndexados[],20,FALSE)</f>
        <v>0</v>
      </c>
      <c r="S103">
        <f>VLOOKUP(CuentosContados[[#This Row],[Column1]],CuentosIndexados[],21,FALSE)</f>
        <v>0</v>
      </c>
      <c r="T103">
        <f>VLOOKUP(CuentosContados[[#This Row],[Column1]],CuentosIndexados[],22,FALSE)</f>
        <v>0</v>
      </c>
      <c r="U103">
        <f>VLOOKUP(CuentosContados[[#This Row],[Column1]],CuentosIndexados[],23,FALSE)</f>
        <v>0</v>
      </c>
      <c r="V103">
        <f>VLOOKUP(CuentosContados[[#This Row],[Column1]],CuentosIndexados[],24,FALSE)</f>
        <v>0</v>
      </c>
      <c r="W103">
        <f>VLOOKUP(CuentosContados[[#This Row],[Column1]],CuentosIndexados[],25,FALSE)</f>
        <v>0</v>
      </c>
      <c r="X103">
        <f>VLOOKUP(CuentosContados[[#This Row],[Column1]],CuentosIndexados[],26,FALSE)</f>
        <v>0</v>
      </c>
      <c r="Y103">
        <f>VLOOKUP(CuentosContados[[#This Row],[Column1]],CuentosIndexados[],27,FALSE)</f>
        <v>0</v>
      </c>
      <c r="Z103">
        <f>VLOOKUP(CuentosContados[[#This Row],[Column1]],CuentosIndexados[],28,FALSE)</f>
        <v>0</v>
      </c>
      <c r="AA103">
        <f>VLOOKUP(CuentosContados[[#This Row],[Column1]],CuentosIndexados[],29,FALSE)</f>
        <v>0</v>
      </c>
      <c r="AB103">
        <f>VLOOKUP(CuentosContados[[#This Row],[Column1]],CuentosIndexados[],30,FALSE)</f>
        <v>0</v>
      </c>
      <c r="AC103">
        <f>VLOOKUP(CuentosContados[[#This Row],[Column1]],CuentosIndexados[],31,FALSE)</f>
        <v>0</v>
      </c>
      <c r="AD103">
        <f>VLOOKUP(CuentosContados[[#This Row],[Column1]],CuentosIndexados[],32,FALSE)</f>
        <v>0</v>
      </c>
      <c r="AE103">
        <f>VLOOKUP(CuentosContados[[#This Row],[Column1]],CuentosIndexados[],33,FALSE)</f>
        <v>0</v>
      </c>
      <c r="AF103">
        <f>VLOOKUP(CuentosContados[[#This Row],[Column1]],CuentosIndexados[],34,FALSE)</f>
        <v>0</v>
      </c>
      <c r="AG103">
        <f>VLOOKUP(CuentosContados[[#This Row],[Column1]],CuentosIndexados[],35,FALSE)</f>
        <v>0</v>
      </c>
      <c r="AH103">
        <f>VLOOKUP(CuentosContados[[#This Row],[Column1]],CuentosIndexados[],36,FALSE)</f>
        <v>0</v>
      </c>
      <c r="AI103">
        <f>VLOOKUP(CuentosContados[[#This Row],[Column1]],CuentosIndexados[],37,FALSE)</f>
        <v>0</v>
      </c>
      <c r="AJ103">
        <f>VLOOKUP(CuentosContados[[#This Row],[Column1]],CuentosIndexados[],38,FALSE)</f>
        <v>0</v>
      </c>
      <c r="AK103" t="str">
        <f>VLOOKUP(CuentosContados[[#This Row],[Column1]],CuentosIndexados[],39,FALSE)</f>
        <v>alegria</v>
      </c>
    </row>
    <row r="104" spans="1:37" x14ac:dyDescent="0.25">
      <c r="A104" t="s">
        <v>164</v>
      </c>
      <c r="B104">
        <f>VLOOKUP(CuentosContados[[#This Row],[Column1]],CuentosIndexados[],3,FALSE)</f>
        <v>0</v>
      </c>
      <c r="C104">
        <f>VLOOKUP(CuentosContados[[#This Row],[Column1]],CuentosIndexados[],5,FALSE)</f>
        <v>0</v>
      </c>
      <c r="D104">
        <f>VLOOKUP(CuentosContados[[#This Row],[Column1]],CuentosIndexados[],6,FALSE)</f>
        <v>0</v>
      </c>
      <c r="E104">
        <f>VLOOKUP(CuentosContados[[#This Row],[Column1]],CuentosIndexados[],7,FALSE)</f>
        <v>0</v>
      </c>
      <c r="F104">
        <f>VLOOKUP(CuentosContados[[#This Row],[Column1]],CuentosIndexados[],8,FALSE)</f>
        <v>0</v>
      </c>
      <c r="G104">
        <f>VLOOKUP(CuentosContados[[#This Row],[Column1]],CuentosIndexados[],9,FALSE)</f>
        <v>0</v>
      </c>
      <c r="H104">
        <f>VLOOKUP(CuentosContados[[#This Row],[Column1]],CuentosIndexados[],10,FALSE)</f>
        <v>0</v>
      </c>
      <c r="I104">
        <f>VLOOKUP(CuentosContados[[#This Row],[Column1]],CuentosIndexados[],11,FALSE)</f>
        <v>0</v>
      </c>
      <c r="J104" t="str">
        <f>VLOOKUP(CuentosContados[[#This Row],[Column1]],CuentosIndexados[],12,FALSE)</f>
        <v>trabajo</v>
      </c>
      <c r="K104">
        <f>VLOOKUP(CuentosContados[[#This Row],[Column1]],CuentosIndexados[],13,FALSE)</f>
        <v>0</v>
      </c>
      <c r="L104">
        <f>VLOOKUP(CuentosContados[[#This Row],[Column1]],CuentosIndexados[],14,FALSE)</f>
        <v>0</v>
      </c>
      <c r="M104" t="str">
        <f>VLOOKUP(CuentosContados[[#This Row],[Column1]],CuentosIndexados[],15,FALSE)</f>
        <v>tristeza</v>
      </c>
      <c r="N104">
        <f>VLOOKUP(CuentosContados[[#This Row],[Column1]],CuentosIndexados[],16,FALSE)</f>
        <v>0</v>
      </c>
      <c r="O104">
        <f>VLOOKUP(CuentosContados[[#This Row],[Column1]],CuentosIndexados[],17,FALSE)</f>
        <v>0</v>
      </c>
      <c r="P104">
        <f>VLOOKUP(CuentosContados[[#This Row],[Column1]],CuentosIndexados[],18,FALSE)</f>
        <v>0</v>
      </c>
      <c r="Q104">
        <f>VLOOKUP(CuentosContados[[#This Row],[Column1]],CuentosIndexados[],19,FALSE)</f>
        <v>0</v>
      </c>
      <c r="R104">
        <f>VLOOKUP(CuentosContados[[#This Row],[Column1]],CuentosIndexados[],20,FALSE)</f>
        <v>0</v>
      </c>
      <c r="S104">
        <f>VLOOKUP(CuentosContados[[#This Row],[Column1]],CuentosIndexados[],21,FALSE)</f>
        <v>0</v>
      </c>
      <c r="T104">
        <f>VLOOKUP(CuentosContados[[#This Row],[Column1]],CuentosIndexados[],22,FALSE)</f>
        <v>0</v>
      </c>
      <c r="U104">
        <f>VLOOKUP(CuentosContados[[#This Row],[Column1]],CuentosIndexados[],23,FALSE)</f>
        <v>0</v>
      </c>
      <c r="V104">
        <f>VLOOKUP(CuentosContados[[#This Row],[Column1]],CuentosIndexados[],24,FALSE)</f>
        <v>0</v>
      </c>
      <c r="W104">
        <f>VLOOKUP(CuentosContados[[#This Row],[Column1]],CuentosIndexados[],25,FALSE)</f>
        <v>0</v>
      </c>
      <c r="X104">
        <f>VLOOKUP(CuentosContados[[#This Row],[Column1]],CuentosIndexados[],26,FALSE)</f>
        <v>0</v>
      </c>
      <c r="Y104">
        <f>VLOOKUP(CuentosContados[[#This Row],[Column1]],CuentosIndexados[],27,FALSE)</f>
        <v>0</v>
      </c>
      <c r="Z104">
        <f>VLOOKUP(CuentosContados[[#This Row],[Column1]],CuentosIndexados[],28,FALSE)</f>
        <v>0</v>
      </c>
      <c r="AA104">
        <f>VLOOKUP(CuentosContados[[#This Row],[Column1]],CuentosIndexados[],29,FALSE)</f>
        <v>0</v>
      </c>
      <c r="AB104">
        <f>VLOOKUP(CuentosContados[[#This Row],[Column1]],CuentosIndexados[],30,FALSE)</f>
        <v>0</v>
      </c>
      <c r="AC104">
        <f>VLOOKUP(CuentosContados[[#This Row],[Column1]],CuentosIndexados[],31,FALSE)</f>
        <v>0</v>
      </c>
      <c r="AD104">
        <f>VLOOKUP(CuentosContados[[#This Row],[Column1]],CuentosIndexados[],32,FALSE)</f>
        <v>0</v>
      </c>
      <c r="AE104">
        <f>VLOOKUP(CuentosContados[[#This Row],[Column1]],CuentosIndexados[],33,FALSE)</f>
        <v>0</v>
      </c>
      <c r="AF104">
        <f>VLOOKUP(CuentosContados[[#This Row],[Column1]],CuentosIndexados[],34,FALSE)</f>
        <v>0</v>
      </c>
      <c r="AG104">
        <f>VLOOKUP(CuentosContados[[#This Row],[Column1]],CuentosIndexados[],35,FALSE)</f>
        <v>0</v>
      </c>
      <c r="AH104">
        <f>VLOOKUP(CuentosContados[[#This Row],[Column1]],CuentosIndexados[],36,FALSE)</f>
        <v>0</v>
      </c>
      <c r="AI104">
        <f>VLOOKUP(CuentosContados[[#This Row],[Column1]],CuentosIndexados[],37,FALSE)</f>
        <v>0</v>
      </c>
      <c r="AJ104">
        <f>VLOOKUP(CuentosContados[[#This Row],[Column1]],CuentosIndexados[],38,FALSE)</f>
        <v>0</v>
      </c>
      <c r="AK104" t="str">
        <f>VLOOKUP(CuentosContados[[#This Row],[Column1]],CuentosIndexados[],39,FALSE)</f>
        <v>alegria</v>
      </c>
    </row>
    <row r="105" spans="1:37" x14ac:dyDescent="0.25">
      <c r="A105" t="s">
        <v>164</v>
      </c>
      <c r="B105">
        <f>VLOOKUP(CuentosContados[[#This Row],[Column1]],CuentosIndexados[],3,FALSE)</f>
        <v>0</v>
      </c>
      <c r="C105">
        <f>VLOOKUP(CuentosContados[[#This Row],[Column1]],CuentosIndexados[],5,FALSE)</f>
        <v>0</v>
      </c>
      <c r="D105">
        <f>VLOOKUP(CuentosContados[[#This Row],[Column1]],CuentosIndexados[],6,FALSE)</f>
        <v>0</v>
      </c>
      <c r="E105">
        <f>VLOOKUP(CuentosContados[[#This Row],[Column1]],CuentosIndexados[],7,FALSE)</f>
        <v>0</v>
      </c>
      <c r="F105">
        <f>VLOOKUP(CuentosContados[[#This Row],[Column1]],CuentosIndexados[],8,FALSE)</f>
        <v>0</v>
      </c>
      <c r="G105">
        <f>VLOOKUP(CuentosContados[[#This Row],[Column1]],CuentosIndexados[],9,FALSE)</f>
        <v>0</v>
      </c>
      <c r="H105">
        <f>VLOOKUP(CuentosContados[[#This Row],[Column1]],CuentosIndexados[],10,FALSE)</f>
        <v>0</v>
      </c>
      <c r="I105">
        <f>VLOOKUP(CuentosContados[[#This Row],[Column1]],CuentosIndexados[],11,FALSE)</f>
        <v>0</v>
      </c>
      <c r="J105" t="str">
        <f>VLOOKUP(CuentosContados[[#This Row],[Column1]],CuentosIndexados[],12,FALSE)</f>
        <v>trabajo</v>
      </c>
      <c r="K105">
        <f>VLOOKUP(CuentosContados[[#This Row],[Column1]],CuentosIndexados[],13,FALSE)</f>
        <v>0</v>
      </c>
      <c r="L105">
        <f>VLOOKUP(CuentosContados[[#This Row],[Column1]],CuentosIndexados[],14,FALSE)</f>
        <v>0</v>
      </c>
      <c r="M105" t="str">
        <f>VLOOKUP(CuentosContados[[#This Row],[Column1]],CuentosIndexados[],15,FALSE)</f>
        <v>tristeza</v>
      </c>
      <c r="N105">
        <f>VLOOKUP(CuentosContados[[#This Row],[Column1]],CuentosIndexados[],16,FALSE)</f>
        <v>0</v>
      </c>
      <c r="O105">
        <f>VLOOKUP(CuentosContados[[#This Row],[Column1]],CuentosIndexados[],17,FALSE)</f>
        <v>0</v>
      </c>
      <c r="P105">
        <f>VLOOKUP(CuentosContados[[#This Row],[Column1]],CuentosIndexados[],18,FALSE)</f>
        <v>0</v>
      </c>
      <c r="Q105">
        <f>VLOOKUP(CuentosContados[[#This Row],[Column1]],CuentosIndexados[],19,FALSE)</f>
        <v>0</v>
      </c>
      <c r="R105">
        <f>VLOOKUP(CuentosContados[[#This Row],[Column1]],CuentosIndexados[],20,FALSE)</f>
        <v>0</v>
      </c>
      <c r="S105">
        <f>VLOOKUP(CuentosContados[[#This Row],[Column1]],CuentosIndexados[],21,FALSE)</f>
        <v>0</v>
      </c>
      <c r="T105">
        <f>VLOOKUP(CuentosContados[[#This Row],[Column1]],CuentosIndexados[],22,FALSE)</f>
        <v>0</v>
      </c>
      <c r="U105">
        <f>VLOOKUP(CuentosContados[[#This Row],[Column1]],CuentosIndexados[],23,FALSE)</f>
        <v>0</v>
      </c>
      <c r="V105">
        <f>VLOOKUP(CuentosContados[[#This Row],[Column1]],CuentosIndexados[],24,FALSE)</f>
        <v>0</v>
      </c>
      <c r="W105">
        <f>VLOOKUP(CuentosContados[[#This Row],[Column1]],CuentosIndexados[],25,FALSE)</f>
        <v>0</v>
      </c>
      <c r="X105">
        <f>VLOOKUP(CuentosContados[[#This Row],[Column1]],CuentosIndexados[],26,FALSE)</f>
        <v>0</v>
      </c>
      <c r="Y105">
        <f>VLOOKUP(CuentosContados[[#This Row],[Column1]],CuentosIndexados[],27,FALSE)</f>
        <v>0</v>
      </c>
      <c r="Z105">
        <f>VLOOKUP(CuentosContados[[#This Row],[Column1]],CuentosIndexados[],28,FALSE)</f>
        <v>0</v>
      </c>
      <c r="AA105">
        <f>VLOOKUP(CuentosContados[[#This Row],[Column1]],CuentosIndexados[],29,FALSE)</f>
        <v>0</v>
      </c>
      <c r="AB105">
        <f>VLOOKUP(CuentosContados[[#This Row],[Column1]],CuentosIndexados[],30,FALSE)</f>
        <v>0</v>
      </c>
      <c r="AC105">
        <f>VLOOKUP(CuentosContados[[#This Row],[Column1]],CuentosIndexados[],31,FALSE)</f>
        <v>0</v>
      </c>
      <c r="AD105">
        <f>VLOOKUP(CuentosContados[[#This Row],[Column1]],CuentosIndexados[],32,FALSE)</f>
        <v>0</v>
      </c>
      <c r="AE105">
        <f>VLOOKUP(CuentosContados[[#This Row],[Column1]],CuentosIndexados[],33,FALSE)</f>
        <v>0</v>
      </c>
      <c r="AF105">
        <f>VLOOKUP(CuentosContados[[#This Row],[Column1]],CuentosIndexados[],34,FALSE)</f>
        <v>0</v>
      </c>
      <c r="AG105">
        <f>VLOOKUP(CuentosContados[[#This Row],[Column1]],CuentosIndexados[],35,FALSE)</f>
        <v>0</v>
      </c>
      <c r="AH105">
        <f>VLOOKUP(CuentosContados[[#This Row],[Column1]],CuentosIndexados[],36,FALSE)</f>
        <v>0</v>
      </c>
      <c r="AI105">
        <f>VLOOKUP(CuentosContados[[#This Row],[Column1]],CuentosIndexados[],37,FALSE)</f>
        <v>0</v>
      </c>
      <c r="AJ105">
        <f>VLOOKUP(CuentosContados[[#This Row],[Column1]],CuentosIndexados[],38,FALSE)</f>
        <v>0</v>
      </c>
      <c r="AK105" t="str">
        <f>VLOOKUP(CuentosContados[[#This Row],[Column1]],CuentosIndexados[],39,FALSE)</f>
        <v>alegria</v>
      </c>
    </row>
    <row r="106" spans="1:37" x14ac:dyDescent="0.25">
      <c r="A106" t="s">
        <v>164</v>
      </c>
      <c r="B106">
        <f>VLOOKUP(CuentosContados[[#This Row],[Column1]],CuentosIndexados[],3,FALSE)</f>
        <v>0</v>
      </c>
      <c r="C106">
        <f>VLOOKUP(CuentosContados[[#This Row],[Column1]],CuentosIndexados[],5,FALSE)</f>
        <v>0</v>
      </c>
      <c r="D106">
        <f>VLOOKUP(CuentosContados[[#This Row],[Column1]],CuentosIndexados[],6,FALSE)</f>
        <v>0</v>
      </c>
      <c r="E106">
        <f>VLOOKUP(CuentosContados[[#This Row],[Column1]],CuentosIndexados[],7,FALSE)</f>
        <v>0</v>
      </c>
      <c r="F106">
        <f>VLOOKUP(CuentosContados[[#This Row],[Column1]],CuentosIndexados[],8,FALSE)</f>
        <v>0</v>
      </c>
      <c r="G106">
        <f>VLOOKUP(CuentosContados[[#This Row],[Column1]],CuentosIndexados[],9,FALSE)</f>
        <v>0</v>
      </c>
      <c r="H106">
        <f>VLOOKUP(CuentosContados[[#This Row],[Column1]],CuentosIndexados[],10,FALSE)</f>
        <v>0</v>
      </c>
      <c r="I106">
        <f>VLOOKUP(CuentosContados[[#This Row],[Column1]],CuentosIndexados[],11,FALSE)</f>
        <v>0</v>
      </c>
      <c r="J106" t="str">
        <f>VLOOKUP(CuentosContados[[#This Row],[Column1]],CuentosIndexados[],12,FALSE)</f>
        <v>trabajo</v>
      </c>
      <c r="K106">
        <f>VLOOKUP(CuentosContados[[#This Row],[Column1]],CuentosIndexados[],13,FALSE)</f>
        <v>0</v>
      </c>
      <c r="L106">
        <f>VLOOKUP(CuentosContados[[#This Row],[Column1]],CuentosIndexados[],14,FALSE)</f>
        <v>0</v>
      </c>
      <c r="M106" t="str">
        <f>VLOOKUP(CuentosContados[[#This Row],[Column1]],CuentosIndexados[],15,FALSE)</f>
        <v>tristeza</v>
      </c>
      <c r="N106">
        <f>VLOOKUP(CuentosContados[[#This Row],[Column1]],CuentosIndexados[],16,FALSE)</f>
        <v>0</v>
      </c>
      <c r="O106">
        <f>VLOOKUP(CuentosContados[[#This Row],[Column1]],CuentosIndexados[],17,FALSE)</f>
        <v>0</v>
      </c>
      <c r="P106">
        <f>VLOOKUP(CuentosContados[[#This Row],[Column1]],CuentosIndexados[],18,FALSE)</f>
        <v>0</v>
      </c>
      <c r="Q106">
        <f>VLOOKUP(CuentosContados[[#This Row],[Column1]],CuentosIndexados[],19,FALSE)</f>
        <v>0</v>
      </c>
      <c r="R106">
        <f>VLOOKUP(CuentosContados[[#This Row],[Column1]],CuentosIndexados[],20,FALSE)</f>
        <v>0</v>
      </c>
      <c r="S106">
        <f>VLOOKUP(CuentosContados[[#This Row],[Column1]],CuentosIndexados[],21,FALSE)</f>
        <v>0</v>
      </c>
      <c r="T106">
        <f>VLOOKUP(CuentosContados[[#This Row],[Column1]],CuentosIndexados[],22,FALSE)</f>
        <v>0</v>
      </c>
      <c r="U106">
        <f>VLOOKUP(CuentosContados[[#This Row],[Column1]],CuentosIndexados[],23,FALSE)</f>
        <v>0</v>
      </c>
      <c r="V106">
        <f>VLOOKUP(CuentosContados[[#This Row],[Column1]],CuentosIndexados[],24,FALSE)</f>
        <v>0</v>
      </c>
      <c r="W106">
        <f>VLOOKUP(CuentosContados[[#This Row],[Column1]],CuentosIndexados[],25,FALSE)</f>
        <v>0</v>
      </c>
      <c r="X106">
        <f>VLOOKUP(CuentosContados[[#This Row],[Column1]],CuentosIndexados[],26,FALSE)</f>
        <v>0</v>
      </c>
      <c r="Y106">
        <f>VLOOKUP(CuentosContados[[#This Row],[Column1]],CuentosIndexados[],27,FALSE)</f>
        <v>0</v>
      </c>
      <c r="Z106">
        <f>VLOOKUP(CuentosContados[[#This Row],[Column1]],CuentosIndexados[],28,FALSE)</f>
        <v>0</v>
      </c>
      <c r="AA106">
        <f>VLOOKUP(CuentosContados[[#This Row],[Column1]],CuentosIndexados[],29,FALSE)</f>
        <v>0</v>
      </c>
      <c r="AB106">
        <f>VLOOKUP(CuentosContados[[#This Row],[Column1]],CuentosIndexados[],30,FALSE)</f>
        <v>0</v>
      </c>
      <c r="AC106">
        <f>VLOOKUP(CuentosContados[[#This Row],[Column1]],CuentosIndexados[],31,FALSE)</f>
        <v>0</v>
      </c>
      <c r="AD106">
        <f>VLOOKUP(CuentosContados[[#This Row],[Column1]],CuentosIndexados[],32,FALSE)</f>
        <v>0</v>
      </c>
      <c r="AE106">
        <f>VLOOKUP(CuentosContados[[#This Row],[Column1]],CuentosIndexados[],33,FALSE)</f>
        <v>0</v>
      </c>
      <c r="AF106">
        <f>VLOOKUP(CuentosContados[[#This Row],[Column1]],CuentosIndexados[],34,FALSE)</f>
        <v>0</v>
      </c>
      <c r="AG106">
        <f>VLOOKUP(CuentosContados[[#This Row],[Column1]],CuentosIndexados[],35,FALSE)</f>
        <v>0</v>
      </c>
      <c r="AH106">
        <f>VLOOKUP(CuentosContados[[#This Row],[Column1]],CuentosIndexados[],36,FALSE)</f>
        <v>0</v>
      </c>
      <c r="AI106">
        <f>VLOOKUP(CuentosContados[[#This Row],[Column1]],CuentosIndexados[],37,FALSE)</f>
        <v>0</v>
      </c>
      <c r="AJ106">
        <f>VLOOKUP(CuentosContados[[#This Row],[Column1]],CuentosIndexados[],38,FALSE)</f>
        <v>0</v>
      </c>
      <c r="AK106" t="str">
        <f>VLOOKUP(CuentosContados[[#This Row],[Column1]],CuentosIndexados[],39,FALSE)</f>
        <v>alegria</v>
      </c>
    </row>
    <row r="107" spans="1:37" x14ac:dyDescent="0.25">
      <c r="A107" t="s">
        <v>164</v>
      </c>
      <c r="B107">
        <f>VLOOKUP(CuentosContados[[#This Row],[Column1]],CuentosIndexados[],3,FALSE)</f>
        <v>0</v>
      </c>
      <c r="C107">
        <f>VLOOKUP(CuentosContados[[#This Row],[Column1]],CuentosIndexados[],5,FALSE)</f>
        <v>0</v>
      </c>
      <c r="D107">
        <f>VLOOKUP(CuentosContados[[#This Row],[Column1]],CuentosIndexados[],6,FALSE)</f>
        <v>0</v>
      </c>
      <c r="E107">
        <f>VLOOKUP(CuentosContados[[#This Row],[Column1]],CuentosIndexados[],7,FALSE)</f>
        <v>0</v>
      </c>
      <c r="F107">
        <f>VLOOKUP(CuentosContados[[#This Row],[Column1]],CuentosIndexados[],8,FALSE)</f>
        <v>0</v>
      </c>
      <c r="G107">
        <f>VLOOKUP(CuentosContados[[#This Row],[Column1]],CuentosIndexados[],9,FALSE)</f>
        <v>0</v>
      </c>
      <c r="H107">
        <f>VLOOKUP(CuentosContados[[#This Row],[Column1]],CuentosIndexados[],10,FALSE)</f>
        <v>0</v>
      </c>
      <c r="I107">
        <f>VLOOKUP(CuentosContados[[#This Row],[Column1]],CuentosIndexados[],11,FALSE)</f>
        <v>0</v>
      </c>
      <c r="J107" t="str">
        <f>VLOOKUP(CuentosContados[[#This Row],[Column1]],CuentosIndexados[],12,FALSE)</f>
        <v>trabajo</v>
      </c>
      <c r="K107">
        <f>VLOOKUP(CuentosContados[[#This Row],[Column1]],CuentosIndexados[],13,FALSE)</f>
        <v>0</v>
      </c>
      <c r="L107">
        <f>VLOOKUP(CuentosContados[[#This Row],[Column1]],CuentosIndexados[],14,FALSE)</f>
        <v>0</v>
      </c>
      <c r="M107" t="str">
        <f>VLOOKUP(CuentosContados[[#This Row],[Column1]],CuentosIndexados[],15,FALSE)</f>
        <v>tristeza</v>
      </c>
      <c r="N107">
        <f>VLOOKUP(CuentosContados[[#This Row],[Column1]],CuentosIndexados[],16,FALSE)</f>
        <v>0</v>
      </c>
      <c r="O107">
        <f>VLOOKUP(CuentosContados[[#This Row],[Column1]],CuentosIndexados[],17,FALSE)</f>
        <v>0</v>
      </c>
      <c r="P107">
        <f>VLOOKUP(CuentosContados[[#This Row],[Column1]],CuentosIndexados[],18,FALSE)</f>
        <v>0</v>
      </c>
      <c r="Q107">
        <f>VLOOKUP(CuentosContados[[#This Row],[Column1]],CuentosIndexados[],19,FALSE)</f>
        <v>0</v>
      </c>
      <c r="R107">
        <f>VLOOKUP(CuentosContados[[#This Row],[Column1]],CuentosIndexados[],20,FALSE)</f>
        <v>0</v>
      </c>
      <c r="S107">
        <f>VLOOKUP(CuentosContados[[#This Row],[Column1]],CuentosIndexados[],21,FALSE)</f>
        <v>0</v>
      </c>
      <c r="T107">
        <f>VLOOKUP(CuentosContados[[#This Row],[Column1]],CuentosIndexados[],22,FALSE)</f>
        <v>0</v>
      </c>
      <c r="U107">
        <f>VLOOKUP(CuentosContados[[#This Row],[Column1]],CuentosIndexados[],23,FALSE)</f>
        <v>0</v>
      </c>
      <c r="V107">
        <f>VLOOKUP(CuentosContados[[#This Row],[Column1]],CuentosIndexados[],24,FALSE)</f>
        <v>0</v>
      </c>
      <c r="W107">
        <f>VLOOKUP(CuentosContados[[#This Row],[Column1]],CuentosIndexados[],25,FALSE)</f>
        <v>0</v>
      </c>
      <c r="X107">
        <f>VLOOKUP(CuentosContados[[#This Row],[Column1]],CuentosIndexados[],26,FALSE)</f>
        <v>0</v>
      </c>
      <c r="Y107">
        <f>VLOOKUP(CuentosContados[[#This Row],[Column1]],CuentosIndexados[],27,FALSE)</f>
        <v>0</v>
      </c>
      <c r="Z107">
        <f>VLOOKUP(CuentosContados[[#This Row],[Column1]],CuentosIndexados[],28,FALSE)</f>
        <v>0</v>
      </c>
      <c r="AA107">
        <f>VLOOKUP(CuentosContados[[#This Row],[Column1]],CuentosIndexados[],29,FALSE)</f>
        <v>0</v>
      </c>
      <c r="AB107">
        <f>VLOOKUP(CuentosContados[[#This Row],[Column1]],CuentosIndexados[],30,FALSE)</f>
        <v>0</v>
      </c>
      <c r="AC107">
        <f>VLOOKUP(CuentosContados[[#This Row],[Column1]],CuentosIndexados[],31,FALSE)</f>
        <v>0</v>
      </c>
      <c r="AD107">
        <f>VLOOKUP(CuentosContados[[#This Row],[Column1]],CuentosIndexados[],32,FALSE)</f>
        <v>0</v>
      </c>
      <c r="AE107">
        <f>VLOOKUP(CuentosContados[[#This Row],[Column1]],CuentosIndexados[],33,FALSE)</f>
        <v>0</v>
      </c>
      <c r="AF107">
        <f>VLOOKUP(CuentosContados[[#This Row],[Column1]],CuentosIndexados[],34,FALSE)</f>
        <v>0</v>
      </c>
      <c r="AG107">
        <f>VLOOKUP(CuentosContados[[#This Row],[Column1]],CuentosIndexados[],35,FALSE)</f>
        <v>0</v>
      </c>
      <c r="AH107">
        <f>VLOOKUP(CuentosContados[[#This Row],[Column1]],CuentosIndexados[],36,FALSE)</f>
        <v>0</v>
      </c>
      <c r="AI107">
        <f>VLOOKUP(CuentosContados[[#This Row],[Column1]],CuentosIndexados[],37,FALSE)</f>
        <v>0</v>
      </c>
      <c r="AJ107">
        <f>VLOOKUP(CuentosContados[[#This Row],[Column1]],CuentosIndexados[],38,FALSE)</f>
        <v>0</v>
      </c>
      <c r="AK107" t="str">
        <f>VLOOKUP(CuentosContados[[#This Row],[Column1]],CuentosIndexados[],39,FALSE)</f>
        <v>alegria</v>
      </c>
    </row>
    <row r="108" spans="1:37" x14ac:dyDescent="0.25">
      <c r="A108" t="s">
        <v>164</v>
      </c>
      <c r="B108">
        <f>VLOOKUP(CuentosContados[[#This Row],[Column1]],CuentosIndexados[],3,FALSE)</f>
        <v>0</v>
      </c>
      <c r="C108">
        <f>VLOOKUP(CuentosContados[[#This Row],[Column1]],CuentosIndexados[],5,FALSE)</f>
        <v>0</v>
      </c>
      <c r="D108">
        <f>VLOOKUP(CuentosContados[[#This Row],[Column1]],CuentosIndexados[],6,FALSE)</f>
        <v>0</v>
      </c>
      <c r="E108">
        <f>VLOOKUP(CuentosContados[[#This Row],[Column1]],CuentosIndexados[],7,FALSE)</f>
        <v>0</v>
      </c>
      <c r="F108">
        <f>VLOOKUP(CuentosContados[[#This Row],[Column1]],CuentosIndexados[],8,FALSE)</f>
        <v>0</v>
      </c>
      <c r="G108">
        <f>VLOOKUP(CuentosContados[[#This Row],[Column1]],CuentosIndexados[],9,FALSE)</f>
        <v>0</v>
      </c>
      <c r="H108">
        <f>VLOOKUP(CuentosContados[[#This Row],[Column1]],CuentosIndexados[],10,FALSE)</f>
        <v>0</v>
      </c>
      <c r="I108">
        <f>VLOOKUP(CuentosContados[[#This Row],[Column1]],CuentosIndexados[],11,FALSE)</f>
        <v>0</v>
      </c>
      <c r="J108" t="str">
        <f>VLOOKUP(CuentosContados[[#This Row],[Column1]],CuentosIndexados[],12,FALSE)</f>
        <v>trabajo</v>
      </c>
      <c r="K108">
        <f>VLOOKUP(CuentosContados[[#This Row],[Column1]],CuentosIndexados[],13,FALSE)</f>
        <v>0</v>
      </c>
      <c r="L108">
        <f>VLOOKUP(CuentosContados[[#This Row],[Column1]],CuentosIndexados[],14,FALSE)</f>
        <v>0</v>
      </c>
      <c r="M108" t="str">
        <f>VLOOKUP(CuentosContados[[#This Row],[Column1]],CuentosIndexados[],15,FALSE)</f>
        <v>tristeza</v>
      </c>
      <c r="N108">
        <f>VLOOKUP(CuentosContados[[#This Row],[Column1]],CuentosIndexados[],16,FALSE)</f>
        <v>0</v>
      </c>
      <c r="O108">
        <f>VLOOKUP(CuentosContados[[#This Row],[Column1]],CuentosIndexados[],17,FALSE)</f>
        <v>0</v>
      </c>
      <c r="P108">
        <f>VLOOKUP(CuentosContados[[#This Row],[Column1]],CuentosIndexados[],18,FALSE)</f>
        <v>0</v>
      </c>
      <c r="Q108">
        <f>VLOOKUP(CuentosContados[[#This Row],[Column1]],CuentosIndexados[],19,FALSE)</f>
        <v>0</v>
      </c>
      <c r="R108">
        <f>VLOOKUP(CuentosContados[[#This Row],[Column1]],CuentosIndexados[],20,FALSE)</f>
        <v>0</v>
      </c>
      <c r="S108">
        <f>VLOOKUP(CuentosContados[[#This Row],[Column1]],CuentosIndexados[],21,FALSE)</f>
        <v>0</v>
      </c>
      <c r="T108">
        <f>VLOOKUP(CuentosContados[[#This Row],[Column1]],CuentosIndexados[],22,FALSE)</f>
        <v>0</v>
      </c>
      <c r="U108">
        <f>VLOOKUP(CuentosContados[[#This Row],[Column1]],CuentosIndexados[],23,FALSE)</f>
        <v>0</v>
      </c>
      <c r="V108">
        <f>VLOOKUP(CuentosContados[[#This Row],[Column1]],CuentosIndexados[],24,FALSE)</f>
        <v>0</v>
      </c>
      <c r="W108">
        <f>VLOOKUP(CuentosContados[[#This Row],[Column1]],CuentosIndexados[],25,FALSE)</f>
        <v>0</v>
      </c>
      <c r="X108">
        <f>VLOOKUP(CuentosContados[[#This Row],[Column1]],CuentosIndexados[],26,FALSE)</f>
        <v>0</v>
      </c>
      <c r="Y108">
        <f>VLOOKUP(CuentosContados[[#This Row],[Column1]],CuentosIndexados[],27,FALSE)</f>
        <v>0</v>
      </c>
      <c r="Z108">
        <f>VLOOKUP(CuentosContados[[#This Row],[Column1]],CuentosIndexados[],28,FALSE)</f>
        <v>0</v>
      </c>
      <c r="AA108">
        <f>VLOOKUP(CuentosContados[[#This Row],[Column1]],CuentosIndexados[],29,FALSE)</f>
        <v>0</v>
      </c>
      <c r="AB108">
        <f>VLOOKUP(CuentosContados[[#This Row],[Column1]],CuentosIndexados[],30,FALSE)</f>
        <v>0</v>
      </c>
      <c r="AC108">
        <f>VLOOKUP(CuentosContados[[#This Row],[Column1]],CuentosIndexados[],31,FALSE)</f>
        <v>0</v>
      </c>
      <c r="AD108">
        <f>VLOOKUP(CuentosContados[[#This Row],[Column1]],CuentosIndexados[],32,FALSE)</f>
        <v>0</v>
      </c>
      <c r="AE108">
        <f>VLOOKUP(CuentosContados[[#This Row],[Column1]],CuentosIndexados[],33,FALSE)</f>
        <v>0</v>
      </c>
      <c r="AF108">
        <f>VLOOKUP(CuentosContados[[#This Row],[Column1]],CuentosIndexados[],34,FALSE)</f>
        <v>0</v>
      </c>
      <c r="AG108">
        <f>VLOOKUP(CuentosContados[[#This Row],[Column1]],CuentosIndexados[],35,FALSE)</f>
        <v>0</v>
      </c>
      <c r="AH108">
        <f>VLOOKUP(CuentosContados[[#This Row],[Column1]],CuentosIndexados[],36,FALSE)</f>
        <v>0</v>
      </c>
      <c r="AI108">
        <f>VLOOKUP(CuentosContados[[#This Row],[Column1]],CuentosIndexados[],37,FALSE)</f>
        <v>0</v>
      </c>
      <c r="AJ108">
        <f>VLOOKUP(CuentosContados[[#This Row],[Column1]],CuentosIndexados[],38,FALSE)</f>
        <v>0</v>
      </c>
      <c r="AK108" t="str">
        <f>VLOOKUP(CuentosContados[[#This Row],[Column1]],CuentosIndexados[],39,FALSE)</f>
        <v>alegria</v>
      </c>
    </row>
    <row r="109" spans="1:37" x14ac:dyDescent="0.25">
      <c r="A109" t="s">
        <v>164</v>
      </c>
      <c r="B109">
        <f>VLOOKUP(CuentosContados[[#This Row],[Column1]],CuentosIndexados[],3,FALSE)</f>
        <v>0</v>
      </c>
      <c r="C109">
        <f>VLOOKUP(CuentosContados[[#This Row],[Column1]],CuentosIndexados[],5,FALSE)</f>
        <v>0</v>
      </c>
      <c r="D109">
        <f>VLOOKUP(CuentosContados[[#This Row],[Column1]],CuentosIndexados[],6,FALSE)</f>
        <v>0</v>
      </c>
      <c r="E109">
        <f>VLOOKUP(CuentosContados[[#This Row],[Column1]],CuentosIndexados[],7,FALSE)</f>
        <v>0</v>
      </c>
      <c r="F109">
        <f>VLOOKUP(CuentosContados[[#This Row],[Column1]],CuentosIndexados[],8,FALSE)</f>
        <v>0</v>
      </c>
      <c r="G109">
        <f>VLOOKUP(CuentosContados[[#This Row],[Column1]],CuentosIndexados[],9,FALSE)</f>
        <v>0</v>
      </c>
      <c r="H109">
        <f>VLOOKUP(CuentosContados[[#This Row],[Column1]],CuentosIndexados[],10,FALSE)</f>
        <v>0</v>
      </c>
      <c r="I109">
        <f>VLOOKUP(CuentosContados[[#This Row],[Column1]],CuentosIndexados[],11,FALSE)</f>
        <v>0</v>
      </c>
      <c r="J109" t="str">
        <f>VLOOKUP(CuentosContados[[#This Row],[Column1]],CuentosIndexados[],12,FALSE)</f>
        <v>trabajo</v>
      </c>
      <c r="K109">
        <f>VLOOKUP(CuentosContados[[#This Row],[Column1]],CuentosIndexados[],13,FALSE)</f>
        <v>0</v>
      </c>
      <c r="L109">
        <f>VLOOKUP(CuentosContados[[#This Row],[Column1]],CuentosIndexados[],14,FALSE)</f>
        <v>0</v>
      </c>
      <c r="M109" t="str">
        <f>VLOOKUP(CuentosContados[[#This Row],[Column1]],CuentosIndexados[],15,FALSE)</f>
        <v>tristeza</v>
      </c>
      <c r="N109">
        <f>VLOOKUP(CuentosContados[[#This Row],[Column1]],CuentosIndexados[],16,FALSE)</f>
        <v>0</v>
      </c>
      <c r="O109">
        <f>VLOOKUP(CuentosContados[[#This Row],[Column1]],CuentosIndexados[],17,FALSE)</f>
        <v>0</v>
      </c>
      <c r="P109">
        <f>VLOOKUP(CuentosContados[[#This Row],[Column1]],CuentosIndexados[],18,FALSE)</f>
        <v>0</v>
      </c>
      <c r="Q109">
        <f>VLOOKUP(CuentosContados[[#This Row],[Column1]],CuentosIndexados[],19,FALSE)</f>
        <v>0</v>
      </c>
      <c r="R109">
        <f>VLOOKUP(CuentosContados[[#This Row],[Column1]],CuentosIndexados[],20,FALSE)</f>
        <v>0</v>
      </c>
      <c r="S109">
        <f>VLOOKUP(CuentosContados[[#This Row],[Column1]],CuentosIndexados[],21,FALSE)</f>
        <v>0</v>
      </c>
      <c r="T109">
        <f>VLOOKUP(CuentosContados[[#This Row],[Column1]],CuentosIndexados[],22,FALSE)</f>
        <v>0</v>
      </c>
      <c r="U109">
        <f>VLOOKUP(CuentosContados[[#This Row],[Column1]],CuentosIndexados[],23,FALSE)</f>
        <v>0</v>
      </c>
      <c r="V109">
        <f>VLOOKUP(CuentosContados[[#This Row],[Column1]],CuentosIndexados[],24,FALSE)</f>
        <v>0</v>
      </c>
      <c r="W109">
        <f>VLOOKUP(CuentosContados[[#This Row],[Column1]],CuentosIndexados[],25,FALSE)</f>
        <v>0</v>
      </c>
      <c r="X109">
        <f>VLOOKUP(CuentosContados[[#This Row],[Column1]],CuentosIndexados[],26,FALSE)</f>
        <v>0</v>
      </c>
      <c r="Y109">
        <f>VLOOKUP(CuentosContados[[#This Row],[Column1]],CuentosIndexados[],27,FALSE)</f>
        <v>0</v>
      </c>
      <c r="Z109">
        <f>VLOOKUP(CuentosContados[[#This Row],[Column1]],CuentosIndexados[],28,FALSE)</f>
        <v>0</v>
      </c>
      <c r="AA109">
        <f>VLOOKUP(CuentosContados[[#This Row],[Column1]],CuentosIndexados[],29,FALSE)</f>
        <v>0</v>
      </c>
      <c r="AB109">
        <f>VLOOKUP(CuentosContados[[#This Row],[Column1]],CuentosIndexados[],30,FALSE)</f>
        <v>0</v>
      </c>
      <c r="AC109">
        <f>VLOOKUP(CuentosContados[[#This Row],[Column1]],CuentosIndexados[],31,FALSE)</f>
        <v>0</v>
      </c>
      <c r="AD109">
        <f>VLOOKUP(CuentosContados[[#This Row],[Column1]],CuentosIndexados[],32,FALSE)</f>
        <v>0</v>
      </c>
      <c r="AE109">
        <f>VLOOKUP(CuentosContados[[#This Row],[Column1]],CuentosIndexados[],33,FALSE)</f>
        <v>0</v>
      </c>
      <c r="AF109">
        <f>VLOOKUP(CuentosContados[[#This Row],[Column1]],CuentosIndexados[],34,FALSE)</f>
        <v>0</v>
      </c>
      <c r="AG109">
        <f>VLOOKUP(CuentosContados[[#This Row],[Column1]],CuentosIndexados[],35,FALSE)</f>
        <v>0</v>
      </c>
      <c r="AH109">
        <f>VLOOKUP(CuentosContados[[#This Row],[Column1]],CuentosIndexados[],36,FALSE)</f>
        <v>0</v>
      </c>
      <c r="AI109">
        <f>VLOOKUP(CuentosContados[[#This Row],[Column1]],CuentosIndexados[],37,FALSE)</f>
        <v>0</v>
      </c>
      <c r="AJ109">
        <f>VLOOKUP(CuentosContados[[#This Row],[Column1]],CuentosIndexados[],38,FALSE)</f>
        <v>0</v>
      </c>
      <c r="AK109" t="str">
        <f>VLOOKUP(CuentosContados[[#This Row],[Column1]],CuentosIndexados[],39,FALSE)</f>
        <v>alegria</v>
      </c>
    </row>
    <row r="110" spans="1:37" x14ac:dyDescent="0.25">
      <c r="A110" t="s">
        <v>164</v>
      </c>
      <c r="B110">
        <f>VLOOKUP(CuentosContados[[#This Row],[Column1]],CuentosIndexados[],3,FALSE)</f>
        <v>0</v>
      </c>
      <c r="C110">
        <f>VLOOKUP(CuentosContados[[#This Row],[Column1]],CuentosIndexados[],5,FALSE)</f>
        <v>0</v>
      </c>
      <c r="D110">
        <f>VLOOKUP(CuentosContados[[#This Row],[Column1]],CuentosIndexados[],6,FALSE)</f>
        <v>0</v>
      </c>
      <c r="E110">
        <f>VLOOKUP(CuentosContados[[#This Row],[Column1]],CuentosIndexados[],7,FALSE)</f>
        <v>0</v>
      </c>
      <c r="F110">
        <f>VLOOKUP(CuentosContados[[#This Row],[Column1]],CuentosIndexados[],8,FALSE)</f>
        <v>0</v>
      </c>
      <c r="G110">
        <f>VLOOKUP(CuentosContados[[#This Row],[Column1]],CuentosIndexados[],9,FALSE)</f>
        <v>0</v>
      </c>
      <c r="H110">
        <f>VLOOKUP(CuentosContados[[#This Row],[Column1]],CuentosIndexados[],10,FALSE)</f>
        <v>0</v>
      </c>
      <c r="I110">
        <f>VLOOKUP(CuentosContados[[#This Row],[Column1]],CuentosIndexados[],11,FALSE)</f>
        <v>0</v>
      </c>
      <c r="J110" t="str">
        <f>VLOOKUP(CuentosContados[[#This Row],[Column1]],CuentosIndexados[],12,FALSE)</f>
        <v>trabajo</v>
      </c>
      <c r="K110">
        <f>VLOOKUP(CuentosContados[[#This Row],[Column1]],CuentosIndexados[],13,FALSE)</f>
        <v>0</v>
      </c>
      <c r="L110">
        <f>VLOOKUP(CuentosContados[[#This Row],[Column1]],CuentosIndexados[],14,FALSE)</f>
        <v>0</v>
      </c>
      <c r="M110" t="str">
        <f>VLOOKUP(CuentosContados[[#This Row],[Column1]],CuentosIndexados[],15,FALSE)</f>
        <v>tristeza</v>
      </c>
      <c r="N110">
        <f>VLOOKUP(CuentosContados[[#This Row],[Column1]],CuentosIndexados[],16,FALSE)</f>
        <v>0</v>
      </c>
      <c r="O110">
        <f>VLOOKUP(CuentosContados[[#This Row],[Column1]],CuentosIndexados[],17,FALSE)</f>
        <v>0</v>
      </c>
      <c r="P110">
        <f>VLOOKUP(CuentosContados[[#This Row],[Column1]],CuentosIndexados[],18,FALSE)</f>
        <v>0</v>
      </c>
      <c r="Q110">
        <f>VLOOKUP(CuentosContados[[#This Row],[Column1]],CuentosIndexados[],19,FALSE)</f>
        <v>0</v>
      </c>
      <c r="R110">
        <f>VLOOKUP(CuentosContados[[#This Row],[Column1]],CuentosIndexados[],20,FALSE)</f>
        <v>0</v>
      </c>
      <c r="S110">
        <f>VLOOKUP(CuentosContados[[#This Row],[Column1]],CuentosIndexados[],21,FALSE)</f>
        <v>0</v>
      </c>
      <c r="T110">
        <f>VLOOKUP(CuentosContados[[#This Row],[Column1]],CuentosIndexados[],22,FALSE)</f>
        <v>0</v>
      </c>
      <c r="U110">
        <f>VLOOKUP(CuentosContados[[#This Row],[Column1]],CuentosIndexados[],23,FALSE)</f>
        <v>0</v>
      </c>
      <c r="V110">
        <f>VLOOKUP(CuentosContados[[#This Row],[Column1]],CuentosIndexados[],24,FALSE)</f>
        <v>0</v>
      </c>
      <c r="W110">
        <f>VLOOKUP(CuentosContados[[#This Row],[Column1]],CuentosIndexados[],25,FALSE)</f>
        <v>0</v>
      </c>
      <c r="X110">
        <f>VLOOKUP(CuentosContados[[#This Row],[Column1]],CuentosIndexados[],26,FALSE)</f>
        <v>0</v>
      </c>
      <c r="Y110">
        <f>VLOOKUP(CuentosContados[[#This Row],[Column1]],CuentosIndexados[],27,FALSE)</f>
        <v>0</v>
      </c>
      <c r="Z110">
        <f>VLOOKUP(CuentosContados[[#This Row],[Column1]],CuentosIndexados[],28,FALSE)</f>
        <v>0</v>
      </c>
      <c r="AA110">
        <f>VLOOKUP(CuentosContados[[#This Row],[Column1]],CuentosIndexados[],29,FALSE)</f>
        <v>0</v>
      </c>
      <c r="AB110">
        <f>VLOOKUP(CuentosContados[[#This Row],[Column1]],CuentosIndexados[],30,FALSE)</f>
        <v>0</v>
      </c>
      <c r="AC110">
        <f>VLOOKUP(CuentosContados[[#This Row],[Column1]],CuentosIndexados[],31,FALSE)</f>
        <v>0</v>
      </c>
      <c r="AD110">
        <f>VLOOKUP(CuentosContados[[#This Row],[Column1]],CuentosIndexados[],32,FALSE)</f>
        <v>0</v>
      </c>
      <c r="AE110">
        <f>VLOOKUP(CuentosContados[[#This Row],[Column1]],CuentosIndexados[],33,FALSE)</f>
        <v>0</v>
      </c>
      <c r="AF110">
        <f>VLOOKUP(CuentosContados[[#This Row],[Column1]],CuentosIndexados[],34,FALSE)</f>
        <v>0</v>
      </c>
      <c r="AG110">
        <f>VLOOKUP(CuentosContados[[#This Row],[Column1]],CuentosIndexados[],35,FALSE)</f>
        <v>0</v>
      </c>
      <c r="AH110">
        <f>VLOOKUP(CuentosContados[[#This Row],[Column1]],CuentosIndexados[],36,FALSE)</f>
        <v>0</v>
      </c>
      <c r="AI110">
        <f>VLOOKUP(CuentosContados[[#This Row],[Column1]],CuentosIndexados[],37,FALSE)</f>
        <v>0</v>
      </c>
      <c r="AJ110">
        <f>VLOOKUP(CuentosContados[[#This Row],[Column1]],CuentosIndexados[],38,FALSE)</f>
        <v>0</v>
      </c>
      <c r="AK110" t="str">
        <f>VLOOKUP(CuentosContados[[#This Row],[Column1]],CuentosIndexados[],39,FALSE)</f>
        <v>alegria</v>
      </c>
    </row>
    <row r="111" spans="1:37" x14ac:dyDescent="0.25">
      <c r="A111" t="s">
        <v>164</v>
      </c>
      <c r="B111">
        <f>VLOOKUP(CuentosContados[[#This Row],[Column1]],CuentosIndexados[],3,FALSE)</f>
        <v>0</v>
      </c>
      <c r="C111">
        <f>VLOOKUP(CuentosContados[[#This Row],[Column1]],CuentosIndexados[],5,FALSE)</f>
        <v>0</v>
      </c>
      <c r="D111">
        <f>VLOOKUP(CuentosContados[[#This Row],[Column1]],CuentosIndexados[],6,FALSE)</f>
        <v>0</v>
      </c>
      <c r="E111">
        <f>VLOOKUP(CuentosContados[[#This Row],[Column1]],CuentosIndexados[],7,FALSE)</f>
        <v>0</v>
      </c>
      <c r="F111">
        <f>VLOOKUP(CuentosContados[[#This Row],[Column1]],CuentosIndexados[],8,FALSE)</f>
        <v>0</v>
      </c>
      <c r="G111">
        <f>VLOOKUP(CuentosContados[[#This Row],[Column1]],CuentosIndexados[],9,FALSE)</f>
        <v>0</v>
      </c>
      <c r="H111">
        <f>VLOOKUP(CuentosContados[[#This Row],[Column1]],CuentosIndexados[],10,FALSE)</f>
        <v>0</v>
      </c>
      <c r="I111">
        <f>VLOOKUP(CuentosContados[[#This Row],[Column1]],CuentosIndexados[],11,FALSE)</f>
        <v>0</v>
      </c>
      <c r="J111" t="str">
        <f>VLOOKUP(CuentosContados[[#This Row],[Column1]],CuentosIndexados[],12,FALSE)</f>
        <v>trabajo</v>
      </c>
      <c r="K111">
        <f>VLOOKUP(CuentosContados[[#This Row],[Column1]],CuentosIndexados[],13,FALSE)</f>
        <v>0</v>
      </c>
      <c r="L111">
        <f>VLOOKUP(CuentosContados[[#This Row],[Column1]],CuentosIndexados[],14,FALSE)</f>
        <v>0</v>
      </c>
      <c r="M111" t="str">
        <f>VLOOKUP(CuentosContados[[#This Row],[Column1]],CuentosIndexados[],15,FALSE)</f>
        <v>tristeza</v>
      </c>
      <c r="N111">
        <f>VLOOKUP(CuentosContados[[#This Row],[Column1]],CuentosIndexados[],16,FALSE)</f>
        <v>0</v>
      </c>
      <c r="O111">
        <f>VLOOKUP(CuentosContados[[#This Row],[Column1]],CuentosIndexados[],17,FALSE)</f>
        <v>0</v>
      </c>
      <c r="P111">
        <f>VLOOKUP(CuentosContados[[#This Row],[Column1]],CuentosIndexados[],18,FALSE)</f>
        <v>0</v>
      </c>
      <c r="Q111">
        <f>VLOOKUP(CuentosContados[[#This Row],[Column1]],CuentosIndexados[],19,FALSE)</f>
        <v>0</v>
      </c>
      <c r="R111">
        <f>VLOOKUP(CuentosContados[[#This Row],[Column1]],CuentosIndexados[],20,FALSE)</f>
        <v>0</v>
      </c>
      <c r="S111">
        <f>VLOOKUP(CuentosContados[[#This Row],[Column1]],CuentosIndexados[],21,FALSE)</f>
        <v>0</v>
      </c>
      <c r="T111">
        <f>VLOOKUP(CuentosContados[[#This Row],[Column1]],CuentosIndexados[],22,FALSE)</f>
        <v>0</v>
      </c>
      <c r="U111">
        <f>VLOOKUP(CuentosContados[[#This Row],[Column1]],CuentosIndexados[],23,FALSE)</f>
        <v>0</v>
      </c>
      <c r="V111">
        <f>VLOOKUP(CuentosContados[[#This Row],[Column1]],CuentosIndexados[],24,FALSE)</f>
        <v>0</v>
      </c>
      <c r="W111">
        <f>VLOOKUP(CuentosContados[[#This Row],[Column1]],CuentosIndexados[],25,FALSE)</f>
        <v>0</v>
      </c>
      <c r="X111">
        <f>VLOOKUP(CuentosContados[[#This Row],[Column1]],CuentosIndexados[],26,FALSE)</f>
        <v>0</v>
      </c>
      <c r="Y111">
        <f>VLOOKUP(CuentosContados[[#This Row],[Column1]],CuentosIndexados[],27,FALSE)</f>
        <v>0</v>
      </c>
      <c r="Z111">
        <f>VLOOKUP(CuentosContados[[#This Row],[Column1]],CuentosIndexados[],28,FALSE)</f>
        <v>0</v>
      </c>
      <c r="AA111">
        <f>VLOOKUP(CuentosContados[[#This Row],[Column1]],CuentosIndexados[],29,FALSE)</f>
        <v>0</v>
      </c>
      <c r="AB111">
        <f>VLOOKUP(CuentosContados[[#This Row],[Column1]],CuentosIndexados[],30,FALSE)</f>
        <v>0</v>
      </c>
      <c r="AC111">
        <f>VLOOKUP(CuentosContados[[#This Row],[Column1]],CuentosIndexados[],31,FALSE)</f>
        <v>0</v>
      </c>
      <c r="AD111">
        <f>VLOOKUP(CuentosContados[[#This Row],[Column1]],CuentosIndexados[],32,FALSE)</f>
        <v>0</v>
      </c>
      <c r="AE111">
        <f>VLOOKUP(CuentosContados[[#This Row],[Column1]],CuentosIndexados[],33,FALSE)</f>
        <v>0</v>
      </c>
      <c r="AF111">
        <f>VLOOKUP(CuentosContados[[#This Row],[Column1]],CuentosIndexados[],34,FALSE)</f>
        <v>0</v>
      </c>
      <c r="AG111">
        <f>VLOOKUP(CuentosContados[[#This Row],[Column1]],CuentosIndexados[],35,FALSE)</f>
        <v>0</v>
      </c>
      <c r="AH111">
        <f>VLOOKUP(CuentosContados[[#This Row],[Column1]],CuentosIndexados[],36,FALSE)</f>
        <v>0</v>
      </c>
      <c r="AI111">
        <f>VLOOKUP(CuentosContados[[#This Row],[Column1]],CuentosIndexados[],37,FALSE)</f>
        <v>0</v>
      </c>
      <c r="AJ111">
        <f>VLOOKUP(CuentosContados[[#This Row],[Column1]],CuentosIndexados[],38,FALSE)</f>
        <v>0</v>
      </c>
      <c r="AK111" t="str">
        <f>VLOOKUP(CuentosContados[[#This Row],[Column1]],CuentosIndexados[],39,FALSE)</f>
        <v>alegria</v>
      </c>
    </row>
    <row r="112" spans="1:37" x14ac:dyDescent="0.25">
      <c r="A112" t="s">
        <v>164</v>
      </c>
      <c r="B112">
        <f>VLOOKUP(CuentosContados[[#This Row],[Column1]],CuentosIndexados[],3,FALSE)</f>
        <v>0</v>
      </c>
      <c r="C112">
        <f>VLOOKUP(CuentosContados[[#This Row],[Column1]],CuentosIndexados[],5,FALSE)</f>
        <v>0</v>
      </c>
      <c r="D112">
        <f>VLOOKUP(CuentosContados[[#This Row],[Column1]],CuentosIndexados[],6,FALSE)</f>
        <v>0</v>
      </c>
      <c r="E112">
        <f>VLOOKUP(CuentosContados[[#This Row],[Column1]],CuentosIndexados[],7,FALSE)</f>
        <v>0</v>
      </c>
      <c r="F112">
        <f>VLOOKUP(CuentosContados[[#This Row],[Column1]],CuentosIndexados[],8,FALSE)</f>
        <v>0</v>
      </c>
      <c r="G112">
        <f>VLOOKUP(CuentosContados[[#This Row],[Column1]],CuentosIndexados[],9,FALSE)</f>
        <v>0</v>
      </c>
      <c r="H112">
        <f>VLOOKUP(CuentosContados[[#This Row],[Column1]],CuentosIndexados[],10,FALSE)</f>
        <v>0</v>
      </c>
      <c r="I112">
        <f>VLOOKUP(CuentosContados[[#This Row],[Column1]],CuentosIndexados[],11,FALSE)</f>
        <v>0</v>
      </c>
      <c r="J112" t="str">
        <f>VLOOKUP(CuentosContados[[#This Row],[Column1]],CuentosIndexados[],12,FALSE)</f>
        <v>trabajo</v>
      </c>
      <c r="K112">
        <f>VLOOKUP(CuentosContados[[#This Row],[Column1]],CuentosIndexados[],13,FALSE)</f>
        <v>0</v>
      </c>
      <c r="L112">
        <f>VLOOKUP(CuentosContados[[#This Row],[Column1]],CuentosIndexados[],14,FALSE)</f>
        <v>0</v>
      </c>
      <c r="M112" t="str">
        <f>VLOOKUP(CuentosContados[[#This Row],[Column1]],CuentosIndexados[],15,FALSE)</f>
        <v>tristeza</v>
      </c>
      <c r="N112">
        <f>VLOOKUP(CuentosContados[[#This Row],[Column1]],CuentosIndexados[],16,FALSE)</f>
        <v>0</v>
      </c>
      <c r="O112">
        <f>VLOOKUP(CuentosContados[[#This Row],[Column1]],CuentosIndexados[],17,FALSE)</f>
        <v>0</v>
      </c>
      <c r="P112">
        <f>VLOOKUP(CuentosContados[[#This Row],[Column1]],CuentosIndexados[],18,FALSE)</f>
        <v>0</v>
      </c>
      <c r="Q112">
        <f>VLOOKUP(CuentosContados[[#This Row],[Column1]],CuentosIndexados[],19,FALSE)</f>
        <v>0</v>
      </c>
      <c r="R112">
        <f>VLOOKUP(CuentosContados[[#This Row],[Column1]],CuentosIndexados[],20,FALSE)</f>
        <v>0</v>
      </c>
      <c r="S112">
        <f>VLOOKUP(CuentosContados[[#This Row],[Column1]],CuentosIndexados[],21,FALSE)</f>
        <v>0</v>
      </c>
      <c r="T112">
        <f>VLOOKUP(CuentosContados[[#This Row],[Column1]],CuentosIndexados[],22,FALSE)</f>
        <v>0</v>
      </c>
      <c r="U112">
        <f>VLOOKUP(CuentosContados[[#This Row],[Column1]],CuentosIndexados[],23,FALSE)</f>
        <v>0</v>
      </c>
      <c r="V112">
        <f>VLOOKUP(CuentosContados[[#This Row],[Column1]],CuentosIndexados[],24,FALSE)</f>
        <v>0</v>
      </c>
      <c r="W112">
        <f>VLOOKUP(CuentosContados[[#This Row],[Column1]],CuentosIndexados[],25,FALSE)</f>
        <v>0</v>
      </c>
      <c r="X112">
        <f>VLOOKUP(CuentosContados[[#This Row],[Column1]],CuentosIndexados[],26,FALSE)</f>
        <v>0</v>
      </c>
      <c r="Y112">
        <f>VLOOKUP(CuentosContados[[#This Row],[Column1]],CuentosIndexados[],27,FALSE)</f>
        <v>0</v>
      </c>
      <c r="Z112">
        <f>VLOOKUP(CuentosContados[[#This Row],[Column1]],CuentosIndexados[],28,FALSE)</f>
        <v>0</v>
      </c>
      <c r="AA112">
        <f>VLOOKUP(CuentosContados[[#This Row],[Column1]],CuentosIndexados[],29,FALSE)</f>
        <v>0</v>
      </c>
      <c r="AB112">
        <f>VLOOKUP(CuentosContados[[#This Row],[Column1]],CuentosIndexados[],30,FALSE)</f>
        <v>0</v>
      </c>
      <c r="AC112">
        <f>VLOOKUP(CuentosContados[[#This Row],[Column1]],CuentosIndexados[],31,FALSE)</f>
        <v>0</v>
      </c>
      <c r="AD112">
        <f>VLOOKUP(CuentosContados[[#This Row],[Column1]],CuentosIndexados[],32,FALSE)</f>
        <v>0</v>
      </c>
      <c r="AE112">
        <f>VLOOKUP(CuentosContados[[#This Row],[Column1]],CuentosIndexados[],33,FALSE)</f>
        <v>0</v>
      </c>
      <c r="AF112">
        <f>VLOOKUP(CuentosContados[[#This Row],[Column1]],CuentosIndexados[],34,FALSE)</f>
        <v>0</v>
      </c>
      <c r="AG112">
        <f>VLOOKUP(CuentosContados[[#This Row],[Column1]],CuentosIndexados[],35,FALSE)</f>
        <v>0</v>
      </c>
      <c r="AH112">
        <f>VLOOKUP(CuentosContados[[#This Row],[Column1]],CuentosIndexados[],36,FALSE)</f>
        <v>0</v>
      </c>
      <c r="AI112">
        <f>VLOOKUP(CuentosContados[[#This Row],[Column1]],CuentosIndexados[],37,FALSE)</f>
        <v>0</v>
      </c>
      <c r="AJ112">
        <f>VLOOKUP(CuentosContados[[#This Row],[Column1]],CuentosIndexados[],38,FALSE)</f>
        <v>0</v>
      </c>
      <c r="AK112" t="str">
        <f>VLOOKUP(CuentosContados[[#This Row],[Column1]],CuentosIndexados[],39,FALSE)</f>
        <v>alegria</v>
      </c>
    </row>
    <row r="113" spans="1:37" x14ac:dyDescent="0.25">
      <c r="A113" t="s">
        <v>164</v>
      </c>
      <c r="B113">
        <f>VLOOKUP(CuentosContados[[#This Row],[Column1]],CuentosIndexados[],3,FALSE)</f>
        <v>0</v>
      </c>
      <c r="C113">
        <f>VLOOKUP(CuentosContados[[#This Row],[Column1]],CuentosIndexados[],5,FALSE)</f>
        <v>0</v>
      </c>
      <c r="D113">
        <f>VLOOKUP(CuentosContados[[#This Row],[Column1]],CuentosIndexados[],6,FALSE)</f>
        <v>0</v>
      </c>
      <c r="E113">
        <f>VLOOKUP(CuentosContados[[#This Row],[Column1]],CuentosIndexados[],7,FALSE)</f>
        <v>0</v>
      </c>
      <c r="F113">
        <f>VLOOKUP(CuentosContados[[#This Row],[Column1]],CuentosIndexados[],8,FALSE)</f>
        <v>0</v>
      </c>
      <c r="G113">
        <f>VLOOKUP(CuentosContados[[#This Row],[Column1]],CuentosIndexados[],9,FALSE)</f>
        <v>0</v>
      </c>
      <c r="H113">
        <f>VLOOKUP(CuentosContados[[#This Row],[Column1]],CuentosIndexados[],10,FALSE)</f>
        <v>0</v>
      </c>
      <c r="I113">
        <f>VLOOKUP(CuentosContados[[#This Row],[Column1]],CuentosIndexados[],11,FALSE)</f>
        <v>0</v>
      </c>
      <c r="J113" t="str">
        <f>VLOOKUP(CuentosContados[[#This Row],[Column1]],CuentosIndexados[],12,FALSE)</f>
        <v>trabajo</v>
      </c>
      <c r="K113">
        <f>VLOOKUP(CuentosContados[[#This Row],[Column1]],CuentosIndexados[],13,FALSE)</f>
        <v>0</v>
      </c>
      <c r="L113">
        <f>VLOOKUP(CuentosContados[[#This Row],[Column1]],CuentosIndexados[],14,FALSE)</f>
        <v>0</v>
      </c>
      <c r="M113" t="str">
        <f>VLOOKUP(CuentosContados[[#This Row],[Column1]],CuentosIndexados[],15,FALSE)</f>
        <v>tristeza</v>
      </c>
      <c r="N113">
        <f>VLOOKUP(CuentosContados[[#This Row],[Column1]],CuentosIndexados[],16,FALSE)</f>
        <v>0</v>
      </c>
      <c r="O113">
        <f>VLOOKUP(CuentosContados[[#This Row],[Column1]],CuentosIndexados[],17,FALSE)</f>
        <v>0</v>
      </c>
      <c r="P113">
        <f>VLOOKUP(CuentosContados[[#This Row],[Column1]],CuentosIndexados[],18,FALSE)</f>
        <v>0</v>
      </c>
      <c r="Q113">
        <f>VLOOKUP(CuentosContados[[#This Row],[Column1]],CuentosIndexados[],19,FALSE)</f>
        <v>0</v>
      </c>
      <c r="R113">
        <f>VLOOKUP(CuentosContados[[#This Row],[Column1]],CuentosIndexados[],20,FALSE)</f>
        <v>0</v>
      </c>
      <c r="S113">
        <f>VLOOKUP(CuentosContados[[#This Row],[Column1]],CuentosIndexados[],21,FALSE)</f>
        <v>0</v>
      </c>
      <c r="T113">
        <f>VLOOKUP(CuentosContados[[#This Row],[Column1]],CuentosIndexados[],22,FALSE)</f>
        <v>0</v>
      </c>
      <c r="U113">
        <f>VLOOKUP(CuentosContados[[#This Row],[Column1]],CuentosIndexados[],23,FALSE)</f>
        <v>0</v>
      </c>
      <c r="V113">
        <f>VLOOKUP(CuentosContados[[#This Row],[Column1]],CuentosIndexados[],24,FALSE)</f>
        <v>0</v>
      </c>
      <c r="W113">
        <f>VLOOKUP(CuentosContados[[#This Row],[Column1]],CuentosIndexados[],25,FALSE)</f>
        <v>0</v>
      </c>
      <c r="X113">
        <f>VLOOKUP(CuentosContados[[#This Row],[Column1]],CuentosIndexados[],26,FALSE)</f>
        <v>0</v>
      </c>
      <c r="Y113">
        <f>VLOOKUP(CuentosContados[[#This Row],[Column1]],CuentosIndexados[],27,FALSE)</f>
        <v>0</v>
      </c>
      <c r="Z113">
        <f>VLOOKUP(CuentosContados[[#This Row],[Column1]],CuentosIndexados[],28,FALSE)</f>
        <v>0</v>
      </c>
      <c r="AA113">
        <f>VLOOKUP(CuentosContados[[#This Row],[Column1]],CuentosIndexados[],29,FALSE)</f>
        <v>0</v>
      </c>
      <c r="AB113">
        <f>VLOOKUP(CuentosContados[[#This Row],[Column1]],CuentosIndexados[],30,FALSE)</f>
        <v>0</v>
      </c>
      <c r="AC113">
        <f>VLOOKUP(CuentosContados[[#This Row],[Column1]],CuentosIndexados[],31,FALSE)</f>
        <v>0</v>
      </c>
      <c r="AD113">
        <f>VLOOKUP(CuentosContados[[#This Row],[Column1]],CuentosIndexados[],32,FALSE)</f>
        <v>0</v>
      </c>
      <c r="AE113">
        <f>VLOOKUP(CuentosContados[[#This Row],[Column1]],CuentosIndexados[],33,FALSE)</f>
        <v>0</v>
      </c>
      <c r="AF113">
        <f>VLOOKUP(CuentosContados[[#This Row],[Column1]],CuentosIndexados[],34,FALSE)</f>
        <v>0</v>
      </c>
      <c r="AG113">
        <f>VLOOKUP(CuentosContados[[#This Row],[Column1]],CuentosIndexados[],35,FALSE)</f>
        <v>0</v>
      </c>
      <c r="AH113">
        <f>VLOOKUP(CuentosContados[[#This Row],[Column1]],CuentosIndexados[],36,FALSE)</f>
        <v>0</v>
      </c>
      <c r="AI113">
        <f>VLOOKUP(CuentosContados[[#This Row],[Column1]],CuentosIndexados[],37,FALSE)</f>
        <v>0</v>
      </c>
      <c r="AJ113">
        <f>VLOOKUP(CuentosContados[[#This Row],[Column1]],CuentosIndexados[],38,FALSE)</f>
        <v>0</v>
      </c>
      <c r="AK113" t="str">
        <f>VLOOKUP(CuentosContados[[#This Row],[Column1]],CuentosIndexados[],39,FALSE)</f>
        <v>alegria</v>
      </c>
    </row>
    <row r="114" spans="1:37" x14ac:dyDescent="0.25">
      <c r="A114" t="s">
        <v>164</v>
      </c>
      <c r="B114">
        <f>VLOOKUP(CuentosContados[[#This Row],[Column1]],CuentosIndexados[],3,FALSE)</f>
        <v>0</v>
      </c>
      <c r="C114">
        <f>VLOOKUP(CuentosContados[[#This Row],[Column1]],CuentosIndexados[],5,FALSE)</f>
        <v>0</v>
      </c>
      <c r="D114">
        <f>VLOOKUP(CuentosContados[[#This Row],[Column1]],CuentosIndexados[],6,FALSE)</f>
        <v>0</v>
      </c>
      <c r="E114">
        <f>VLOOKUP(CuentosContados[[#This Row],[Column1]],CuentosIndexados[],7,FALSE)</f>
        <v>0</v>
      </c>
      <c r="F114">
        <f>VLOOKUP(CuentosContados[[#This Row],[Column1]],CuentosIndexados[],8,FALSE)</f>
        <v>0</v>
      </c>
      <c r="G114">
        <f>VLOOKUP(CuentosContados[[#This Row],[Column1]],CuentosIndexados[],9,FALSE)</f>
        <v>0</v>
      </c>
      <c r="H114">
        <f>VLOOKUP(CuentosContados[[#This Row],[Column1]],CuentosIndexados[],10,FALSE)</f>
        <v>0</v>
      </c>
      <c r="I114">
        <f>VLOOKUP(CuentosContados[[#This Row],[Column1]],CuentosIndexados[],11,FALSE)</f>
        <v>0</v>
      </c>
      <c r="J114" t="str">
        <f>VLOOKUP(CuentosContados[[#This Row],[Column1]],CuentosIndexados[],12,FALSE)</f>
        <v>trabajo</v>
      </c>
      <c r="K114">
        <f>VLOOKUP(CuentosContados[[#This Row],[Column1]],CuentosIndexados[],13,FALSE)</f>
        <v>0</v>
      </c>
      <c r="L114">
        <f>VLOOKUP(CuentosContados[[#This Row],[Column1]],CuentosIndexados[],14,FALSE)</f>
        <v>0</v>
      </c>
      <c r="M114" t="str">
        <f>VLOOKUP(CuentosContados[[#This Row],[Column1]],CuentosIndexados[],15,FALSE)</f>
        <v>tristeza</v>
      </c>
      <c r="N114">
        <f>VLOOKUP(CuentosContados[[#This Row],[Column1]],CuentosIndexados[],16,FALSE)</f>
        <v>0</v>
      </c>
      <c r="O114">
        <f>VLOOKUP(CuentosContados[[#This Row],[Column1]],CuentosIndexados[],17,FALSE)</f>
        <v>0</v>
      </c>
      <c r="P114">
        <f>VLOOKUP(CuentosContados[[#This Row],[Column1]],CuentosIndexados[],18,FALSE)</f>
        <v>0</v>
      </c>
      <c r="Q114">
        <f>VLOOKUP(CuentosContados[[#This Row],[Column1]],CuentosIndexados[],19,FALSE)</f>
        <v>0</v>
      </c>
      <c r="R114">
        <f>VLOOKUP(CuentosContados[[#This Row],[Column1]],CuentosIndexados[],20,FALSE)</f>
        <v>0</v>
      </c>
      <c r="S114">
        <f>VLOOKUP(CuentosContados[[#This Row],[Column1]],CuentosIndexados[],21,FALSE)</f>
        <v>0</v>
      </c>
      <c r="T114">
        <f>VLOOKUP(CuentosContados[[#This Row],[Column1]],CuentosIndexados[],22,FALSE)</f>
        <v>0</v>
      </c>
      <c r="U114">
        <f>VLOOKUP(CuentosContados[[#This Row],[Column1]],CuentosIndexados[],23,FALSE)</f>
        <v>0</v>
      </c>
      <c r="V114">
        <f>VLOOKUP(CuentosContados[[#This Row],[Column1]],CuentosIndexados[],24,FALSE)</f>
        <v>0</v>
      </c>
      <c r="W114">
        <f>VLOOKUP(CuentosContados[[#This Row],[Column1]],CuentosIndexados[],25,FALSE)</f>
        <v>0</v>
      </c>
      <c r="X114">
        <f>VLOOKUP(CuentosContados[[#This Row],[Column1]],CuentosIndexados[],26,FALSE)</f>
        <v>0</v>
      </c>
      <c r="Y114">
        <f>VLOOKUP(CuentosContados[[#This Row],[Column1]],CuentosIndexados[],27,FALSE)</f>
        <v>0</v>
      </c>
      <c r="Z114">
        <f>VLOOKUP(CuentosContados[[#This Row],[Column1]],CuentosIndexados[],28,FALSE)</f>
        <v>0</v>
      </c>
      <c r="AA114">
        <f>VLOOKUP(CuentosContados[[#This Row],[Column1]],CuentosIndexados[],29,FALSE)</f>
        <v>0</v>
      </c>
      <c r="AB114">
        <f>VLOOKUP(CuentosContados[[#This Row],[Column1]],CuentosIndexados[],30,FALSE)</f>
        <v>0</v>
      </c>
      <c r="AC114">
        <f>VLOOKUP(CuentosContados[[#This Row],[Column1]],CuentosIndexados[],31,FALSE)</f>
        <v>0</v>
      </c>
      <c r="AD114">
        <f>VLOOKUP(CuentosContados[[#This Row],[Column1]],CuentosIndexados[],32,FALSE)</f>
        <v>0</v>
      </c>
      <c r="AE114">
        <f>VLOOKUP(CuentosContados[[#This Row],[Column1]],CuentosIndexados[],33,FALSE)</f>
        <v>0</v>
      </c>
      <c r="AF114">
        <f>VLOOKUP(CuentosContados[[#This Row],[Column1]],CuentosIndexados[],34,FALSE)</f>
        <v>0</v>
      </c>
      <c r="AG114">
        <f>VLOOKUP(CuentosContados[[#This Row],[Column1]],CuentosIndexados[],35,FALSE)</f>
        <v>0</v>
      </c>
      <c r="AH114">
        <f>VLOOKUP(CuentosContados[[#This Row],[Column1]],CuentosIndexados[],36,FALSE)</f>
        <v>0</v>
      </c>
      <c r="AI114">
        <f>VLOOKUP(CuentosContados[[#This Row],[Column1]],CuentosIndexados[],37,FALSE)</f>
        <v>0</v>
      </c>
      <c r="AJ114">
        <f>VLOOKUP(CuentosContados[[#This Row],[Column1]],CuentosIndexados[],38,FALSE)</f>
        <v>0</v>
      </c>
      <c r="AK114" t="str">
        <f>VLOOKUP(CuentosContados[[#This Row],[Column1]],CuentosIndexados[],39,FALSE)</f>
        <v>alegria</v>
      </c>
    </row>
    <row r="115" spans="1:37" x14ac:dyDescent="0.25">
      <c r="A115" t="s">
        <v>164</v>
      </c>
      <c r="B115">
        <f>VLOOKUP(CuentosContados[[#This Row],[Column1]],CuentosIndexados[],3,FALSE)</f>
        <v>0</v>
      </c>
      <c r="C115">
        <f>VLOOKUP(CuentosContados[[#This Row],[Column1]],CuentosIndexados[],5,FALSE)</f>
        <v>0</v>
      </c>
      <c r="D115">
        <f>VLOOKUP(CuentosContados[[#This Row],[Column1]],CuentosIndexados[],6,FALSE)</f>
        <v>0</v>
      </c>
      <c r="E115">
        <f>VLOOKUP(CuentosContados[[#This Row],[Column1]],CuentosIndexados[],7,FALSE)</f>
        <v>0</v>
      </c>
      <c r="F115">
        <f>VLOOKUP(CuentosContados[[#This Row],[Column1]],CuentosIndexados[],8,FALSE)</f>
        <v>0</v>
      </c>
      <c r="G115">
        <f>VLOOKUP(CuentosContados[[#This Row],[Column1]],CuentosIndexados[],9,FALSE)</f>
        <v>0</v>
      </c>
      <c r="H115">
        <f>VLOOKUP(CuentosContados[[#This Row],[Column1]],CuentosIndexados[],10,FALSE)</f>
        <v>0</v>
      </c>
      <c r="I115">
        <f>VLOOKUP(CuentosContados[[#This Row],[Column1]],CuentosIndexados[],11,FALSE)</f>
        <v>0</v>
      </c>
      <c r="J115" t="str">
        <f>VLOOKUP(CuentosContados[[#This Row],[Column1]],CuentosIndexados[],12,FALSE)</f>
        <v>trabajo</v>
      </c>
      <c r="K115">
        <f>VLOOKUP(CuentosContados[[#This Row],[Column1]],CuentosIndexados[],13,FALSE)</f>
        <v>0</v>
      </c>
      <c r="L115">
        <f>VLOOKUP(CuentosContados[[#This Row],[Column1]],CuentosIndexados[],14,FALSE)</f>
        <v>0</v>
      </c>
      <c r="M115" t="str">
        <f>VLOOKUP(CuentosContados[[#This Row],[Column1]],CuentosIndexados[],15,FALSE)</f>
        <v>tristeza</v>
      </c>
      <c r="N115">
        <f>VLOOKUP(CuentosContados[[#This Row],[Column1]],CuentosIndexados[],16,FALSE)</f>
        <v>0</v>
      </c>
      <c r="O115">
        <f>VLOOKUP(CuentosContados[[#This Row],[Column1]],CuentosIndexados[],17,FALSE)</f>
        <v>0</v>
      </c>
      <c r="P115">
        <f>VLOOKUP(CuentosContados[[#This Row],[Column1]],CuentosIndexados[],18,FALSE)</f>
        <v>0</v>
      </c>
      <c r="Q115">
        <f>VLOOKUP(CuentosContados[[#This Row],[Column1]],CuentosIndexados[],19,FALSE)</f>
        <v>0</v>
      </c>
      <c r="R115">
        <f>VLOOKUP(CuentosContados[[#This Row],[Column1]],CuentosIndexados[],20,FALSE)</f>
        <v>0</v>
      </c>
      <c r="S115">
        <f>VLOOKUP(CuentosContados[[#This Row],[Column1]],CuentosIndexados[],21,FALSE)</f>
        <v>0</v>
      </c>
      <c r="T115">
        <f>VLOOKUP(CuentosContados[[#This Row],[Column1]],CuentosIndexados[],22,FALSE)</f>
        <v>0</v>
      </c>
      <c r="U115">
        <f>VLOOKUP(CuentosContados[[#This Row],[Column1]],CuentosIndexados[],23,FALSE)</f>
        <v>0</v>
      </c>
      <c r="V115">
        <f>VLOOKUP(CuentosContados[[#This Row],[Column1]],CuentosIndexados[],24,FALSE)</f>
        <v>0</v>
      </c>
      <c r="W115">
        <f>VLOOKUP(CuentosContados[[#This Row],[Column1]],CuentosIndexados[],25,FALSE)</f>
        <v>0</v>
      </c>
      <c r="X115">
        <f>VLOOKUP(CuentosContados[[#This Row],[Column1]],CuentosIndexados[],26,FALSE)</f>
        <v>0</v>
      </c>
      <c r="Y115">
        <f>VLOOKUP(CuentosContados[[#This Row],[Column1]],CuentosIndexados[],27,FALSE)</f>
        <v>0</v>
      </c>
      <c r="Z115">
        <f>VLOOKUP(CuentosContados[[#This Row],[Column1]],CuentosIndexados[],28,FALSE)</f>
        <v>0</v>
      </c>
      <c r="AA115">
        <f>VLOOKUP(CuentosContados[[#This Row],[Column1]],CuentosIndexados[],29,FALSE)</f>
        <v>0</v>
      </c>
      <c r="AB115">
        <f>VLOOKUP(CuentosContados[[#This Row],[Column1]],CuentosIndexados[],30,FALSE)</f>
        <v>0</v>
      </c>
      <c r="AC115">
        <f>VLOOKUP(CuentosContados[[#This Row],[Column1]],CuentosIndexados[],31,FALSE)</f>
        <v>0</v>
      </c>
      <c r="AD115">
        <f>VLOOKUP(CuentosContados[[#This Row],[Column1]],CuentosIndexados[],32,FALSE)</f>
        <v>0</v>
      </c>
      <c r="AE115">
        <f>VLOOKUP(CuentosContados[[#This Row],[Column1]],CuentosIndexados[],33,FALSE)</f>
        <v>0</v>
      </c>
      <c r="AF115">
        <f>VLOOKUP(CuentosContados[[#This Row],[Column1]],CuentosIndexados[],34,FALSE)</f>
        <v>0</v>
      </c>
      <c r="AG115">
        <f>VLOOKUP(CuentosContados[[#This Row],[Column1]],CuentosIndexados[],35,FALSE)</f>
        <v>0</v>
      </c>
      <c r="AH115">
        <f>VLOOKUP(CuentosContados[[#This Row],[Column1]],CuentosIndexados[],36,FALSE)</f>
        <v>0</v>
      </c>
      <c r="AI115">
        <f>VLOOKUP(CuentosContados[[#This Row],[Column1]],CuentosIndexados[],37,FALSE)</f>
        <v>0</v>
      </c>
      <c r="AJ115">
        <f>VLOOKUP(CuentosContados[[#This Row],[Column1]],CuentosIndexados[],38,FALSE)</f>
        <v>0</v>
      </c>
      <c r="AK115" t="str">
        <f>VLOOKUP(CuentosContados[[#This Row],[Column1]],CuentosIndexados[],39,FALSE)</f>
        <v>alegria</v>
      </c>
    </row>
    <row r="116" spans="1:37" x14ac:dyDescent="0.25">
      <c r="A116" t="s">
        <v>164</v>
      </c>
      <c r="B116">
        <f>VLOOKUP(CuentosContados[[#This Row],[Column1]],CuentosIndexados[],3,FALSE)</f>
        <v>0</v>
      </c>
      <c r="C116">
        <f>VLOOKUP(CuentosContados[[#This Row],[Column1]],CuentosIndexados[],5,FALSE)</f>
        <v>0</v>
      </c>
      <c r="D116">
        <f>VLOOKUP(CuentosContados[[#This Row],[Column1]],CuentosIndexados[],6,FALSE)</f>
        <v>0</v>
      </c>
      <c r="E116">
        <f>VLOOKUP(CuentosContados[[#This Row],[Column1]],CuentosIndexados[],7,FALSE)</f>
        <v>0</v>
      </c>
      <c r="F116">
        <f>VLOOKUP(CuentosContados[[#This Row],[Column1]],CuentosIndexados[],8,FALSE)</f>
        <v>0</v>
      </c>
      <c r="G116">
        <f>VLOOKUP(CuentosContados[[#This Row],[Column1]],CuentosIndexados[],9,FALSE)</f>
        <v>0</v>
      </c>
      <c r="H116">
        <f>VLOOKUP(CuentosContados[[#This Row],[Column1]],CuentosIndexados[],10,FALSE)</f>
        <v>0</v>
      </c>
      <c r="I116">
        <f>VLOOKUP(CuentosContados[[#This Row],[Column1]],CuentosIndexados[],11,FALSE)</f>
        <v>0</v>
      </c>
      <c r="J116" t="str">
        <f>VLOOKUP(CuentosContados[[#This Row],[Column1]],CuentosIndexados[],12,FALSE)</f>
        <v>trabajo</v>
      </c>
      <c r="K116">
        <f>VLOOKUP(CuentosContados[[#This Row],[Column1]],CuentosIndexados[],13,FALSE)</f>
        <v>0</v>
      </c>
      <c r="L116">
        <f>VLOOKUP(CuentosContados[[#This Row],[Column1]],CuentosIndexados[],14,FALSE)</f>
        <v>0</v>
      </c>
      <c r="M116" t="str">
        <f>VLOOKUP(CuentosContados[[#This Row],[Column1]],CuentosIndexados[],15,FALSE)</f>
        <v>tristeza</v>
      </c>
      <c r="N116">
        <f>VLOOKUP(CuentosContados[[#This Row],[Column1]],CuentosIndexados[],16,FALSE)</f>
        <v>0</v>
      </c>
      <c r="O116">
        <f>VLOOKUP(CuentosContados[[#This Row],[Column1]],CuentosIndexados[],17,FALSE)</f>
        <v>0</v>
      </c>
      <c r="P116">
        <f>VLOOKUP(CuentosContados[[#This Row],[Column1]],CuentosIndexados[],18,FALSE)</f>
        <v>0</v>
      </c>
      <c r="Q116">
        <f>VLOOKUP(CuentosContados[[#This Row],[Column1]],CuentosIndexados[],19,FALSE)</f>
        <v>0</v>
      </c>
      <c r="R116">
        <f>VLOOKUP(CuentosContados[[#This Row],[Column1]],CuentosIndexados[],20,FALSE)</f>
        <v>0</v>
      </c>
      <c r="S116">
        <f>VLOOKUP(CuentosContados[[#This Row],[Column1]],CuentosIndexados[],21,FALSE)</f>
        <v>0</v>
      </c>
      <c r="T116">
        <f>VLOOKUP(CuentosContados[[#This Row],[Column1]],CuentosIndexados[],22,FALSE)</f>
        <v>0</v>
      </c>
      <c r="U116">
        <f>VLOOKUP(CuentosContados[[#This Row],[Column1]],CuentosIndexados[],23,FALSE)</f>
        <v>0</v>
      </c>
      <c r="V116">
        <f>VLOOKUP(CuentosContados[[#This Row],[Column1]],CuentosIndexados[],24,FALSE)</f>
        <v>0</v>
      </c>
      <c r="W116">
        <f>VLOOKUP(CuentosContados[[#This Row],[Column1]],CuentosIndexados[],25,FALSE)</f>
        <v>0</v>
      </c>
      <c r="X116">
        <f>VLOOKUP(CuentosContados[[#This Row],[Column1]],CuentosIndexados[],26,FALSE)</f>
        <v>0</v>
      </c>
      <c r="Y116">
        <f>VLOOKUP(CuentosContados[[#This Row],[Column1]],CuentosIndexados[],27,FALSE)</f>
        <v>0</v>
      </c>
      <c r="Z116">
        <f>VLOOKUP(CuentosContados[[#This Row],[Column1]],CuentosIndexados[],28,FALSE)</f>
        <v>0</v>
      </c>
      <c r="AA116">
        <f>VLOOKUP(CuentosContados[[#This Row],[Column1]],CuentosIndexados[],29,FALSE)</f>
        <v>0</v>
      </c>
      <c r="AB116">
        <f>VLOOKUP(CuentosContados[[#This Row],[Column1]],CuentosIndexados[],30,FALSE)</f>
        <v>0</v>
      </c>
      <c r="AC116">
        <f>VLOOKUP(CuentosContados[[#This Row],[Column1]],CuentosIndexados[],31,FALSE)</f>
        <v>0</v>
      </c>
      <c r="AD116">
        <f>VLOOKUP(CuentosContados[[#This Row],[Column1]],CuentosIndexados[],32,FALSE)</f>
        <v>0</v>
      </c>
      <c r="AE116">
        <f>VLOOKUP(CuentosContados[[#This Row],[Column1]],CuentosIndexados[],33,FALSE)</f>
        <v>0</v>
      </c>
      <c r="AF116">
        <f>VLOOKUP(CuentosContados[[#This Row],[Column1]],CuentosIndexados[],34,FALSE)</f>
        <v>0</v>
      </c>
      <c r="AG116">
        <f>VLOOKUP(CuentosContados[[#This Row],[Column1]],CuentosIndexados[],35,FALSE)</f>
        <v>0</v>
      </c>
      <c r="AH116">
        <f>VLOOKUP(CuentosContados[[#This Row],[Column1]],CuentosIndexados[],36,FALSE)</f>
        <v>0</v>
      </c>
      <c r="AI116">
        <f>VLOOKUP(CuentosContados[[#This Row],[Column1]],CuentosIndexados[],37,FALSE)</f>
        <v>0</v>
      </c>
      <c r="AJ116">
        <f>VLOOKUP(CuentosContados[[#This Row],[Column1]],CuentosIndexados[],38,FALSE)</f>
        <v>0</v>
      </c>
      <c r="AK116" t="str">
        <f>VLOOKUP(CuentosContados[[#This Row],[Column1]],CuentosIndexados[],39,FALSE)</f>
        <v>alegria</v>
      </c>
    </row>
    <row r="117" spans="1:37" x14ac:dyDescent="0.25">
      <c r="A117" t="s">
        <v>164</v>
      </c>
      <c r="B117">
        <f>VLOOKUP(CuentosContados[[#This Row],[Column1]],CuentosIndexados[],3,FALSE)</f>
        <v>0</v>
      </c>
      <c r="C117">
        <f>VLOOKUP(CuentosContados[[#This Row],[Column1]],CuentosIndexados[],5,FALSE)</f>
        <v>0</v>
      </c>
      <c r="D117">
        <f>VLOOKUP(CuentosContados[[#This Row],[Column1]],CuentosIndexados[],6,FALSE)</f>
        <v>0</v>
      </c>
      <c r="E117">
        <f>VLOOKUP(CuentosContados[[#This Row],[Column1]],CuentosIndexados[],7,FALSE)</f>
        <v>0</v>
      </c>
      <c r="F117">
        <f>VLOOKUP(CuentosContados[[#This Row],[Column1]],CuentosIndexados[],8,FALSE)</f>
        <v>0</v>
      </c>
      <c r="G117">
        <f>VLOOKUP(CuentosContados[[#This Row],[Column1]],CuentosIndexados[],9,FALSE)</f>
        <v>0</v>
      </c>
      <c r="H117">
        <f>VLOOKUP(CuentosContados[[#This Row],[Column1]],CuentosIndexados[],10,FALSE)</f>
        <v>0</v>
      </c>
      <c r="I117">
        <f>VLOOKUP(CuentosContados[[#This Row],[Column1]],CuentosIndexados[],11,FALSE)</f>
        <v>0</v>
      </c>
      <c r="J117" t="str">
        <f>VLOOKUP(CuentosContados[[#This Row],[Column1]],CuentosIndexados[],12,FALSE)</f>
        <v>trabajo</v>
      </c>
      <c r="K117">
        <f>VLOOKUP(CuentosContados[[#This Row],[Column1]],CuentosIndexados[],13,FALSE)</f>
        <v>0</v>
      </c>
      <c r="L117">
        <f>VLOOKUP(CuentosContados[[#This Row],[Column1]],CuentosIndexados[],14,FALSE)</f>
        <v>0</v>
      </c>
      <c r="M117" t="str">
        <f>VLOOKUP(CuentosContados[[#This Row],[Column1]],CuentosIndexados[],15,FALSE)</f>
        <v>tristeza</v>
      </c>
      <c r="N117">
        <f>VLOOKUP(CuentosContados[[#This Row],[Column1]],CuentosIndexados[],16,FALSE)</f>
        <v>0</v>
      </c>
      <c r="O117">
        <f>VLOOKUP(CuentosContados[[#This Row],[Column1]],CuentosIndexados[],17,FALSE)</f>
        <v>0</v>
      </c>
      <c r="P117">
        <f>VLOOKUP(CuentosContados[[#This Row],[Column1]],CuentosIndexados[],18,FALSE)</f>
        <v>0</v>
      </c>
      <c r="Q117">
        <f>VLOOKUP(CuentosContados[[#This Row],[Column1]],CuentosIndexados[],19,FALSE)</f>
        <v>0</v>
      </c>
      <c r="R117">
        <f>VLOOKUP(CuentosContados[[#This Row],[Column1]],CuentosIndexados[],20,FALSE)</f>
        <v>0</v>
      </c>
      <c r="S117">
        <f>VLOOKUP(CuentosContados[[#This Row],[Column1]],CuentosIndexados[],21,FALSE)</f>
        <v>0</v>
      </c>
      <c r="T117">
        <f>VLOOKUP(CuentosContados[[#This Row],[Column1]],CuentosIndexados[],22,FALSE)</f>
        <v>0</v>
      </c>
      <c r="U117">
        <f>VLOOKUP(CuentosContados[[#This Row],[Column1]],CuentosIndexados[],23,FALSE)</f>
        <v>0</v>
      </c>
      <c r="V117">
        <f>VLOOKUP(CuentosContados[[#This Row],[Column1]],CuentosIndexados[],24,FALSE)</f>
        <v>0</v>
      </c>
      <c r="W117">
        <f>VLOOKUP(CuentosContados[[#This Row],[Column1]],CuentosIndexados[],25,FALSE)</f>
        <v>0</v>
      </c>
      <c r="X117">
        <f>VLOOKUP(CuentosContados[[#This Row],[Column1]],CuentosIndexados[],26,FALSE)</f>
        <v>0</v>
      </c>
      <c r="Y117">
        <f>VLOOKUP(CuentosContados[[#This Row],[Column1]],CuentosIndexados[],27,FALSE)</f>
        <v>0</v>
      </c>
      <c r="Z117">
        <f>VLOOKUP(CuentosContados[[#This Row],[Column1]],CuentosIndexados[],28,FALSE)</f>
        <v>0</v>
      </c>
      <c r="AA117">
        <f>VLOOKUP(CuentosContados[[#This Row],[Column1]],CuentosIndexados[],29,FALSE)</f>
        <v>0</v>
      </c>
      <c r="AB117">
        <f>VLOOKUP(CuentosContados[[#This Row],[Column1]],CuentosIndexados[],30,FALSE)</f>
        <v>0</v>
      </c>
      <c r="AC117">
        <f>VLOOKUP(CuentosContados[[#This Row],[Column1]],CuentosIndexados[],31,FALSE)</f>
        <v>0</v>
      </c>
      <c r="AD117">
        <f>VLOOKUP(CuentosContados[[#This Row],[Column1]],CuentosIndexados[],32,FALSE)</f>
        <v>0</v>
      </c>
      <c r="AE117">
        <f>VLOOKUP(CuentosContados[[#This Row],[Column1]],CuentosIndexados[],33,FALSE)</f>
        <v>0</v>
      </c>
      <c r="AF117">
        <f>VLOOKUP(CuentosContados[[#This Row],[Column1]],CuentosIndexados[],34,FALSE)</f>
        <v>0</v>
      </c>
      <c r="AG117">
        <f>VLOOKUP(CuentosContados[[#This Row],[Column1]],CuentosIndexados[],35,FALSE)</f>
        <v>0</v>
      </c>
      <c r="AH117">
        <f>VLOOKUP(CuentosContados[[#This Row],[Column1]],CuentosIndexados[],36,FALSE)</f>
        <v>0</v>
      </c>
      <c r="AI117">
        <f>VLOOKUP(CuentosContados[[#This Row],[Column1]],CuentosIndexados[],37,FALSE)</f>
        <v>0</v>
      </c>
      <c r="AJ117">
        <f>VLOOKUP(CuentosContados[[#This Row],[Column1]],CuentosIndexados[],38,FALSE)</f>
        <v>0</v>
      </c>
      <c r="AK117" t="str">
        <f>VLOOKUP(CuentosContados[[#This Row],[Column1]],CuentosIndexados[],39,FALSE)</f>
        <v>alegria</v>
      </c>
    </row>
    <row r="118" spans="1:37" x14ac:dyDescent="0.25">
      <c r="A118" t="s">
        <v>164</v>
      </c>
      <c r="B118">
        <f>VLOOKUP(CuentosContados[[#This Row],[Column1]],CuentosIndexados[],3,FALSE)</f>
        <v>0</v>
      </c>
      <c r="C118">
        <f>VLOOKUP(CuentosContados[[#This Row],[Column1]],CuentosIndexados[],5,FALSE)</f>
        <v>0</v>
      </c>
      <c r="D118">
        <f>VLOOKUP(CuentosContados[[#This Row],[Column1]],CuentosIndexados[],6,FALSE)</f>
        <v>0</v>
      </c>
      <c r="E118">
        <f>VLOOKUP(CuentosContados[[#This Row],[Column1]],CuentosIndexados[],7,FALSE)</f>
        <v>0</v>
      </c>
      <c r="F118">
        <f>VLOOKUP(CuentosContados[[#This Row],[Column1]],CuentosIndexados[],8,FALSE)</f>
        <v>0</v>
      </c>
      <c r="G118">
        <f>VLOOKUP(CuentosContados[[#This Row],[Column1]],CuentosIndexados[],9,FALSE)</f>
        <v>0</v>
      </c>
      <c r="H118">
        <f>VLOOKUP(CuentosContados[[#This Row],[Column1]],CuentosIndexados[],10,FALSE)</f>
        <v>0</v>
      </c>
      <c r="I118">
        <f>VLOOKUP(CuentosContados[[#This Row],[Column1]],CuentosIndexados[],11,FALSE)</f>
        <v>0</v>
      </c>
      <c r="J118" t="str">
        <f>VLOOKUP(CuentosContados[[#This Row],[Column1]],CuentosIndexados[],12,FALSE)</f>
        <v>trabajo</v>
      </c>
      <c r="K118">
        <f>VLOOKUP(CuentosContados[[#This Row],[Column1]],CuentosIndexados[],13,FALSE)</f>
        <v>0</v>
      </c>
      <c r="L118">
        <f>VLOOKUP(CuentosContados[[#This Row],[Column1]],CuentosIndexados[],14,FALSE)</f>
        <v>0</v>
      </c>
      <c r="M118" t="str">
        <f>VLOOKUP(CuentosContados[[#This Row],[Column1]],CuentosIndexados[],15,FALSE)</f>
        <v>tristeza</v>
      </c>
      <c r="N118">
        <f>VLOOKUP(CuentosContados[[#This Row],[Column1]],CuentosIndexados[],16,FALSE)</f>
        <v>0</v>
      </c>
      <c r="O118">
        <f>VLOOKUP(CuentosContados[[#This Row],[Column1]],CuentosIndexados[],17,FALSE)</f>
        <v>0</v>
      </c>
      <c r="P118">
        <f>VLOOKUP(CuentosContados[[#This Row],[Column1]],CuentosIndexados[],18,FALSE)</f>
        <v>0</v>
      </c>
      <c r="Q118">
        <f>VLOOKUP(CuentosContados[[#This Row],[Column1]],CuentosIndexados[],19,FALSE)</f>
        <v>0</v>
      </c>
      <c r="R118">
        <f>VLOOKUP(CuentosContados[[#This Row],[Column1]],CuentosIndexados[],20,FALSE)</f>
        <v>0</v>
      </c>
      <c r="S118">
        <f>VLOOKUP(CuentosContados[[#This Row],[Column1]],CuentosIndexados[],21,FALSE)</f>
        <v>0</v>
      </c>
      <c r="T118">
        <f>VLOOKUP(CuentosContados[[#This Row],[Column1]],CuentosIndexados[],22,FALSE)</f>
        <v>0</v>
      </c>
      <c r="U118">
        <f>VLOOKUP(CuentosContados[[#This Row],[Column1]],CuentosIndexados[],23,FALSE)</f>
        <v>0</v>
      </c>
      <c r="V118">
        <f>VLOOKUP(CuentosContados[[#This Row],[Column1]],CuentosIndexados[],24,FALSE)</f>
        <v>0</v>
      </c>
      <c r="W118">
        <f>VLOOKUP(CuentosContados[[#This Row],[Column1]],CuentosIndexados[],25,FALSE)</f>
        <v>0</v>
      </c>
      <c r="X118">
        <f>VLOOKUP(CuentosContados[[#This Row],[Column1]],CuentosIndexados[],26,FALSE)</f>
        <v>0</v>
      </c>
      <c r="Y118">
        <f>VLOOKUP(CuentosContados[[#This Row],[Column1]],CuentosIndexados[],27,FALSE)</f>
        <v>0</v>
      </c>
      <c r="Z118">
        <f>VLOOKUP(CuentosContados[[#This Row],[Column1]],CuentosIndexados[],28,FALSE)</f>
        <v>0</v>
      </c>
      <c r="AA118">
        <f>VLOOKUP(CuentosContados[[#This Row],[Column1]],CuentosIndexados[],29,FALSE)</f>
        <v>0</v>
      </c>
      <c r="AB118">
        <f>VLOOKUP(CuentosContados[[#This Row],[Column1]],CuentosIndexados[],30,FALSE)</f>
        <v>0</v>
      </c>
      <c r="AC118">
        <f>VLOOKUP(CuentosContados[[#This Row],[Column1]],CuentosIndexados[],31,FALSE)</f>
        <v>0</v>
      </c>
      <c r="AD118">
        <f>VLOOKUP(CuentosContados[[#This Row],[Column1]],CuentosIndexados[],32,FALSE)</f>
        <v>0</v>
      </c>
      <c r="AE118">
        <f>VLOOKUP(CuentosContados[[#This Row],[Column1]],CuentosIndexados[],33,FALSE)</f>
        <v>0</v>
      </c>
      <c r="AF118">
        <f>VLOOKUP(CuentosContados[[#This Row],[Column1]],CuentosIndexados[],34,FALSE)</f>
        <v>0</v>
      </c>
      <c r="AG118">
        <f>VLOOKUP(CuentosContados[[#This Row],[Column1]],CuentosIndexados[],35,FALSE)</f>
        <v>0</v>
      </c>
      <c r="AH118">
        <f>VLOOKUP(CuentosContados[[#This Row],[Column1]],CuentosIndexados[],36,FALSE)</f>
        <v>0</v>
      </c>
      <c r="AI118">
        <f>VLOOKUP(CuentosContados[[#This Row],[Column1]],CuentosIndexados[],37,FALSE)</f>
        <v>0</v>
      </c>
      <c r="AJ118">
        <f>VLOOKUP(CuentosContados[[#This Row],[Column1]],CuentosIndexados[],38,FALSE)</f>
        <v>0</v>
      </c>
      <c r="AK118" t="str">
        <f>VLOOKUP(CuentosContados[[#This Row],[Column1]],CuentosIndexados[],39,FALSE)</f>
        <v>alegria</v>
      </c>
    </row>
    <row r="119" spans="1:37" x14ac:dyDescent="0.25">
      <c r="A119" t="s">
        <v>164</v>
      </c>
      <c r="B119">
        <f>VLOOKUP(CuentosContados[[#This Row],[Column1]],CuentosIndexados[],3,FALSE)</f>
        <v>0</v>
      </c>
      <c r="C119">
        <f>VLOOKUP(CuentosContados[[#This Row],[Column1]],CuentosIndexados[],5,FALSE)</f>
        <v>0</v>
      </c>
      <c r="D119">
        <f>VLOOKUP(CuentosContados[[#This Row],[Column1]],CuentosIndexados[],6,FALSE)</f>
        <v>0</v>
      </c>
      <c r="E119">
        <f>VLOOKUP(CuentosContados[[#This Row],[Column1]],CuentosIndexados[],7,FALSE)</f>
        <v>0</v>
      </c>
      <c r="F119">
        <f>VLOOKUP(CuentosContados[[#This Row],[Column1]],CuentosIndexados[],8,FALSE)</f>
        <v>0</v>
      </c>
      <c r="G119">
        <f>VLOOKUP(CuentosContados[[#This Row],[Column1]],CuentosIndexados[],9,FALSE)</f>
        <v>0</v>
      </c>
      <c r="H119">
        <f>VLOOKUP(CuentosContados[[#This Row],[Column1]],CuentosIndexados[],10,FALSE)</f>
        <v>0</v>
      </c>
      <c r="I119">
        <f>VLOOKUP(CuentosContados[[#This Row],[Column1]],CuentosIndexados[],11,FALSE)</f>
        <v>0</v>
      </c>
      <c r="J119" t="str">
        <f>VLOOKUP(CuentosContados[[#This Row],[Column1]],CuentosIndexados[],12,FALSE)</f>
        <v>trabajo</v>
      </c>
      <c r="K119">
        <f>VLOOKUP(CuentosContados[[#This Row],[Column1]],CuentosIndexados[],13,FALSE)</f>
        <v>0</v>
      </c>
      <c r="L119">
        <f>VLOOKUP(CuentosContados[[#This Row],[Column1]],CuentosIndexados[],14,FALSE)</f>
        <v>0</v>
      </c>
      <c r="M119" t="str">
        <f>VLOOKUP(CuentosContados[[#This Row],[Column1]],CuentosIndexados[],15,FALSE)</f>
        <v>tristeza</v>
      </c>
      <c r="N119">
        <f>VLOOKUP(CuentosContados[[#This Row],[Column1]],CuentosIndexados[],16,FALSE)</f>
        <v>0</v>
      </c>
      <c r="O119">
        <f>VLOOKUP(CuentosContados[[#This Row],[Column1]],CuentosIndexados[],17,FALSE)</f>
        <v>0</v>
      </c>
      <c r="P119">
        <f>VLOOKUP(CuentosContados[[#This Row],[Column1]],CuentosIndexados[],18,FALSE)</f>
        <v>0</v>
      </c>
      <c r="Q119">
        <f>VLOOKUP(CuentosContados[[#This Row],[Column1]],CuentosIndexados[],19,FALSE)</f>
        <v>0</v>
      </c>
      <c r="R119">
        <f>VLOOKUP(CuentosContados[[#This Row],[Column1]],CuentosIndexados[],20,FALSE)</f>
        <v>0</v>
      </c>
      <c r="S119">
        <f>VLOOKUP(CuentosContados[[#This Row],[Column1]],CuentosIndexados[],21,FALSE)</f>
        <v>0</v>
      </c>
      <c r="T119">
        <f>VLOOKUP(CuentosContados[[#This Row],[Column1]],CuentosIndexados[],22,FALSE)</f>
        <v>0</v>
      </c>
      <c r="U119">
        <f>VLOOKUP(CuentosContados[[#This Row],[Column1]],CuentosIndexados[],23,FALSE)</f>
        <v>0</v>
      </c>
      <c r="V119">
        <f>VLOOKUP(CuentosContados[[#This Row],[Column1]],CuentosIndexados[],24,FALSE)</f>
        <v>0</v>
      </c>
      <c r="W119">
        <f>VLOOKUP(CuentosContados[[#This Row],[Column1]],CuentosIndexados[],25,FALSE)</f>
        <v>0</v>
      </c>
      <c r="X119">
        <f>VLOOKUP(CuentosContados[[#This Row],[Column1]],CuentosIndexados[],26,FALSE)</f>
        <v>0</v>
      </c>
      <c r="Y119">
        <f>VLOOKUP(CuentosContados[[#This Row],[Column1]],CuentosIndexados[],27,FALSE)</f>
        <v>0</v>
      </c>
      <c r="Z119">
        <f>VLOOKUP(CuentosContados[[#This Row],[Column1]],CuentosIndexados[],28,FALSE)</f>
        <v>0</v>
      </c>
      <c r="AA119">
        <f>VLOOKUP(CuentosContados[[#This Row],[Column1]],CuentosIndexados[],29,FALSE)</f>
        <v>0</v>
      </c>
      <c r="AB119">
        <f>VLOOKUP(CuentosContados[[#This Row],[Column1]],CuentosIndexados[],30,FALSE)</f>
        <v>0</v>
      </c>
      <c r="AC119">
        <f>VLOOKUP(CuentosContados[[#This Row],[Column1]],CuentosIndexados[],31,FALSE)</f>
        <v>0</v>
      </c>
      <c r="AD119">
        <f>VLOOKUP(CuentosContados[[#This Row],[Column1]],CuentosIndexados[],32,FALSE)</f>
        <v>0</v>
      </c>
      <c r="AE119">
        <f>VLOOKUP(CuentosContados[[#This Row],[Column1]],CuentosIndexados[],33,FALSE)</f>
        <v>0</v>
      </c>
      <c r="AF119">
        <f>VLOOKUP(CuentosContados[[#This Row],[Column1]],CuentosIndexados[],34,FALSE)</f>
        <v>0</v>
      </c>
      <c r="AG119">
        <f>VLOOKUP(CuentosContados[[#This Row],[Column1]],CuentosIndexados[],35,FALSE)</f>
        <v>0</v>
      </c>
      <c r="AH119">
        <f>VLOOKUP(CuentosContados[[#This Row],[Column1]],CuentosIndexados[],36,FALSE)</f>
        <v>0</v>
      </c>
      <c r="AI119">
        <f>VLOOKUP(CuentosContados[[#This Row],[Column1]],CuentosIndexados[],37,FALSE)</f>
        <v>0</v>
      </c>
      <c r="AJ119">
        <f>VLOOKUP(CuentosContados[[#This Row],[Column1]],CuentosIndexados[],38,FALSE)</f>
        <v>0</v>
      </c>
      <c r="AK119" t="str">
        <f>VLOOKUP(CuentosContados[[#This Row],[Column1]],CuentosIndexados[],39,FALSE)</f>
        <v>alegria</v>
      </c>
    </row>
    <row r="120" spans="1:37" x14ac:dyDescent="0.25">
      <c r="A120" t="s">
        <v>164</v>
      </c>
      <c r="B120">
        <f>VLOOKUP(CuentosContados[[#This Row],[Column1]],CuentosIndexados[],3,FALSE)</f>
        <v>0</v>
      </c>
      <c r="C120">
        <f>VLOOKUP(CuentosContados[[#This Row],[Column1]],CuentosIndexados[],5,FALSE)</f>
        <v>0</v>
      </c>
      <c r="D120">
        <f>VLOOKUP(CuentosContados[[#This Row],[Column1]],CuentosIndexados[],6,FALSE)</f>
        <v>0</v>
      </c>
      <c r="E120">
        <f>VLOOKUP(CuentosContados[[#This Row],[Column1]],CuentosIndexados[],7,FALSE)</f>
        <v>0</v>
      </c>
      <c r="F120">
        <f>VLOOKUP(CuentosContados[[#This Row],[Column1]],CuentosIndexados[],8,FALSE)</f>
        <v>0</v>
      </c>
      <c r="G120">
        <f>VLOOKUP(CuentosContados[[#This Row],[Column1]],CuentosIndexados[],9,FALSE)</f>
        <v>0</v>
      </c>
      <c r="H120">
        <f>VLOOKUP(CuentosContados[[#This Row],[Column1]],CuentosIndexados[],10,FALSE)</f>
        <v>0</v>
      </c>
      <c r="I120">
        <f>VLOOKUP(CuentosContados[[#This Row],[Column1]],CuentosIndexados[],11,FALSE)</f>
        <v>0</v>
      </c>
      <c r="J120" t="str">
        <f>VLOOKUP(CuentosContados[[#This Row],[Column1]],CuentosIndexados[],12,FALSE)</f>
        <v>trabajo</v>
      </c>
      <c r="K120">
        <f>VLOOKUP(CuentosContados[[#This Row],[Column1]],CuentosIndexados[],13,FALSE)</f>
        <v>0</v>
      </c>
      <c r="L120">
        <f>VLOOKUP(CuentosContados[[#This Row],[Column1]],CuentosIndexados[],14,FALSE)</f>
        <v>0</v>
      </c>
      <c r="M120" t="str">
        <f>VLOOKUP(CuentosContados[[#This Row],[Column1]],CuentosIndexados[],15,FALSE)</f>
        <v>tristeza</v>
      </c>
      <c r="N120">
        <f>VLOOKUP(CuentosContados[[#This Row],[Column1]],CuentosIndexados[],16,FALSE)</f>
        <v>0</v>
      </c>
      <c r="O120">
        <f>VLOOKUP(CuentosContados[[#This Row],[Column1]],CuentosIndexados[],17,FALSE)</f>
        <v>0</v>
      </c>
      <c r="P120">
        <f>VLOOKUP(CuentosContados[[#This Row],[Column1]],CuentosIndexados[],18,FALSE)</f>
        <v>0</v>
      </c>
      <c r="Q120">
        <f>VLOOKUP(CuentosContados[[#This Row],[Column1]],CuentosIndexados[],19,FALSE)</f>
        <v>0</v>
      </c>
      <c r="R120">
        <f>VLOOKUP(CuentosContados[[#This Row],[Column1]],CuentosIndexados[],20,FALSE)</f>
        <v>0</v>
      </c>
      <c r="S120">
        <f>VLOOKUP(CuentosContados[[#This Row],[Column1]],CuentosIndexados[],21,FALSE)</f>
        <v>0</v>
      </c>
      <c r="T120">
        <f>VLOOKUP(CuentosContados[[#This Row],[Column1]],CuentosIndexados[],22,FALSE)</f>
        <v>0</v>
      </c>
      <c r="U120">
        <f>VLOOKUP(CuentosContados[[#This Row],[Column1]],CuentosIndexados[],23,FALSE)</f>
        <v>0</v>
      </c>
      <c r="V120">
        <f>VLOOKUP(CuentosContados[[#This Row],[Column1]],CuentosIndexados[],24,FALSE)</f>
        <v>0</v>
      </c>
      <c r="W120">
        <f>VLOOKUP(CuentosContados[[#This Row],[Column1]],CuentosIndexados[],25,FALSE)</f>
        <v>0</v>
      </c>
      <c r="X120">
        <f>VLOOKUP(CuentosContados[[#This Row],[Column1]],CuentosIndexados[],26,FALSE)</f>
        <v>0</v>
      </c>
      <c r="Y120">
        <f>VLOOKUP(CuentosContados[[#This Row],[Column1]],CuentosIndexados[],27,FALSE)</f>
        <v>0</v>
      </c>
      <c r="Z120">
        <f>VLOOKUP(CuentosContados[[#This Row],[Column1]],CuentosIndexados[],28,FALSE)</f>
        <v>0</v>
      </c>
      <c r="AA120">
        <f>VLOOKUP(CuentosContados[[#This Row],[Column1]],CuentosIndexados[],29,FALSE)</f>
        <v>0</v>
      </c>
      <c r="AB120">
        <f>VLOOKUP(CuentosContados[[#This Row],[Column1]],CuentosIndexados[],30,FALSE)</f>
        <v>0</v>
      </c>
      <c r="AC120">
        <f>VLOOKUP(CuentosContados[[#This Row],[Column1]],CuentosIndexados[],31,FALSE)</f>
        <v>0</v>
      </c>
      <c r="AD120">
        <f>VLOOKUP(CuentosContados[[#This Row],[Column1]],CuentosIndexados[],32,FALSE)</f>
        <v>0</v>
      </c>
      <c r="AE120">
        <f>VLOOKUP(CuentosContados[[#This Row],[Column1]],CuentosIndexados[],33,FALSE)</f>
        <v>0</v>
      </c>
      <c r="AF120">
        <f>VLOOKUP(CuentosContados[[#This Row],[Column1]],CuentosIndexados[],34,FALSE)</f>
        <v>0</v>
      </c>
      <c r="AG120">
        <f>VLOOKUP(CuentosContados[[#This Row],[Column1]],CuentosIndexados[],35,FALSE)</f>
        <v>0</v>
      </c>
      <c r="AH120">
        <f>VLOOKUP(CuentosContados[[#This Row],[Column1]],CuentosIndexados[],36,FALSE)</f>
        <v>0</v>
      </c>
      <c r="AI120">
        <f>VLOOKUP(CuentosContados[[#This Row],[Column1]],CuentosIndexados[],37,FALSE)</f>
        <v>0</v>
      </c>
      <c r="AJ120">
        <f>VLOOKUP(CuentosContados[[#This Row],[Column1]],CuentosIndexados[],38,FALSE)</f>
        <v>0</v>
      </c>
      <c r="AK120" t="str">
        <f>VLOOKUP(CuentosContados[[#This Row],[Column1]],CuentosIndexados[],39,FALSE)</f>
        <v>alegria</v>
      </c>
    </row>
    <row r="121" spans="1:37" x14ac:dyDescent="0.25">
      <c r="A121" t="s">
        <v>164</v>
      </c>
      <c r="B121">
        <f>VLOOKUP(CuentosContados[[#This Row],[Column1]],CuentosIndexados[],3,FALSE)</f>
        <v>0</v>
      </c>
      <c r="C121">
        <f>VLOOKUP(CuentosContados[[#This Row],[Column1]],CuentosIndexados[],5,FALSE)</f>
        <v>0</v>
      </c>
      <c r="D121">
        <f>VLOOKUP(CuentosContados[[#This Row],[Column1]],CuentosIndexados[],6,FALSE)</f>
        <v>0</v>
      </c>
      <c r="E121">
        <f>VLOOKUP(CuentosContados[[#This Row],[Column1]],CuentosIndexados[],7,FALSE)</f>
        <v>0</v>
      </c>
      <c r="F121">
        <f>VLOOKUP(CuentosContados[[#This Row],[Column1]],CuentosIndexados[],8,FALSE)</f>
        <v>0</v>
      </c>
      <c r="G121">
        <f>VLOOKUP(CuentosContados[[#This Row],[Column1]],CuentosIndexados[],9,FALSE)</f>
        <v>0</v>
      </c>
      <c r="H121">
        <f>VLOOKUP(CuentosContados[[#This Row],[Column1]],CuentosIndexados[],10,FALSE)</f>
        <v>0</v>
      </c>
      <c r="I121">
        <f>VLOOKUP(CuentosContados[[#This Row],[Column1]],CuentosIndexados[],11,FALSE)</f>
        <v>0</v>
      </c>
      <c r="J121" t="str">
        <f>VLOOKUP(CuentosContados[[#This Row],[Column1]],CuentosIndexados[],12,FALSE)</f>
        <v>trabajo</v>
      </c>
      <c r="K121">
        <f>VLOOKUP(CuentosContados[[#This Row],[Column1]],CuentosIndexados[],13,FALSE)</f>
        <v>0</v>
      </c>
      <c r="L121">
        <f>VLOOKUP(CuentosContados[[#This Row],[Column1]],CuentosIndexados[],14,FALSE)</f>
        <v>0</v>
      </c>
      <c r="M121" t="str">
        <f>VLOOKUP(CuentosContados[[#This Row],[Column1]],CuentosIndexados[],15,FALSE)</f>
        <v>tristeza</v>
      </c>
      <c r="N121">
        <f>VLOOKUP(CuentosContados[[#This Row],[Column1]],CuentosIndexados[],16,FALSE)</f>
        <v>0</v>
      </c>
      <c r="O121">
        <f>VLOOKUP(CuentosContados[[#This Row],[Column1]],CuentosIndexados[],17,FALSE)</f>
        <v>0</v>
      </c>
      <c r="P121">
        <f>VLOOKUP(CuentosContados[[#This Row],[Column1]],CuentosIndexados[],18,FALSE)</f>
        <v>0</v>
      </c>
      <c r="Q121">
        <f>VLOOKUP(CuentosContados[[#This Row],[Column1]],CuentosIndexados[],19,FALSE)</f>
        <v>0</v>
      </c>
      <c r="R121">
        <f>VLOOKUP(CuentosContados[[#This Row],[Column1]],CuentosIndexados[],20,FALSE)</f>
        <v>0</v>
      </c>
      <c r="S121">
        <f>VLOOKUP(CuentosContados[[#This Row],[Column1]],CuentosIndexados[],21,FALSE)</f>
        <v>0</v>
      </c>
      <c r="T121">
        <f>VLOOKUP(CuentosContados[[#This Row],[Column1]],CuentosIndexados[],22,FALSE)</f>
        <v>0</v>
      </c>
      <c r="U121">
        <f>VLOOKUP(CuentosContados[[#This Row],[Column1]],CuentosIndexados[],23,FALSE)</f>
        <v>0</v>
      </c>
      <c r="V121">
        <f>VLOOKUP(CuentosContados[[#This Row],[Column1]],CuentosIndexados[],24,FALSE)</f>
        <v>0</v>
      </c>
      <c r="W121">
        <f>VLOOKUP(CuentosContados[[#This Row],[Column1]],CuentosIndexados[],25,FALSE)</f>
        <v>0</v>
      </c>
      <c r="X121">
        <f>VLOOKUP(CuentosContados[[#This Row],[Column1]],CuentosIndexados[],26,FALSE)</f>
        <v>0</v>
      </c>
      <c r="Y121">
        <f>VLOOKUP(CuentosContados[[#This Row],[Column1]],CuentosIndexados[],27,FALSE)</f>
        <v>0</v>
      </c>
      <c r="Z121">
        <f>VLOOKUP(CuentosContados[[#This Row],[Column1]],CuentosIndexados[],28,FALSE)</f>
        <v>0</v>
      </c>
      <c r="AA121">
        <f>VLOOKUP(CuentosContados[[#This Row],[Column1]],CuentosIndexados[],29,FALSE)</f>
        <v>0</v>
      </c>
      <c r="AB121">
        <f>VLOOKUP(CuentosContados[[#This Row],[Column1]],CuentosIndexados[],30,FALSE)</f>
        <v>0</v>
      </c>
      <c r="AC121">
        <f>VLOOKUP(CuentosContados[[#This Row],[Column1]],CuentosIndexados[],31,FALSE)</f>
        <v>0</v>
      </c>
      <c r="AD121">
        <f>VLOOKUP(CuentosContados[[#This Row],[Column1]],CuentosIndexados[],32,FALSE)</f>
        <v>0</v>
      </c>
      <c r="AE121">
        <f>VLOOKUP(CuentosContados[[#This Row],[Column1]],CuentosIndexados[],33,FALSE)</f>
        <v>0</v>
      </c>
      <c r="AF121">
        <f>VLOOKUP(CuentosContados[[#This Row],[Column1]],CuentosIndexados[],34,FALSE)</f>
        <v>0</v>
      </c>
      <c r="AG121">
        <f>VLOOKUP(CuentosContados[[#This Row],[Column1]],CuentosIndexados[],35,FALSE)</f>
        <v>0</v>
      </c>
      <c r="AH121">
        <f>VLOOKUP(CuentosContados[[#This Row],[Column1]],CuentosIndexados[],36,FALSE)</f>
        <v>0</v>
      </c>
      <c r="AI121">
        <f>VLOOKUP(CuentosContados[[#This Row],[Column1]],CuentosIndexados[],37,FALSE)</f>
        <v>0</v>
      </c>
      <c r="AJ121">
        <f>VLOOKUP(CuentosContados[[#This Row],[Column1]],CuentosIndexados[],38,FALSE)</f>
        <v>0</v>
      </c>
      <c r="AK121" t="str">
        <f>VLOOKUP(CuentosContados[[#This Row],[Column1]],CuentosIndexados[],39,FALSE)</f>
        <v>alegria</v>
      </c>
    </row>
    <row r="122" spans="1:37" x14ac:dyDescent="0.25">
      <c r="A122" t="s">
        <v>164</v>
      </c>
      <c r="B122">
        <f>VLOOKUP(CuentosContados[[#This Row],[Column1]],CuentosIndexados[],3,FALSE)</f>
        <v>0</v>
      </c>
      <c r="C122">
        <f>VLOOKUP(CuentosContados[[#This Row],[Column1]],CuentosIndexados[],5,FALSE)</f>
        <v>0</v>
      </c>
      <c r="D122">
        <f>VLOOKUP(CuentosContados[[#This Row],[Column1]],CuentosIndexados[],6,FALSE)</f>
        <v>0</v>
      </c>
      <c r="E122">
        <f>VLOOKUP(CuentosContados[[#This Row],[Column1]],CuentosIndexados[],7,FALSE)</f>
        <v>0</v>
      </c>
      <c r="F122">
        <f>VLOOKUP(CuentosContados[[#This Row],[Column1]],CuentosIndexados[],8,FALSE)</f>
        <v>0</v>
      </c>
      <c r="G122">
        <f>VLOOKUP(CuentosContados[[#This Row],[Column1]],CuentosIndexados[],9,FALSE)</f>
        <v>0</v>
      </c>
      <c r="H122">
        <f>VLOOKUP(CuentosContados[[#This Row],[Column1]],CuentosIndexados[],10,FALSE)</f>
        <v>0</v>
      </c>
      <c r="I122">
        <f>VLOOKUP(CuentosContados[[#This Row],[Column1]],CuentosIndexados[],11,FALSE)</f>
        <v>0</v>
      </c>
      <c r="J122" t="str">
        <f>VLOOKUP(CuentosContados[[#This Row],[Column1]],CuentosIndexados[],12,FALSE)</f>
        <v>trabajo</v>
      </c>
      <c r="K122">
        <f>VLOOKUP(CuentosContados[[#This Row],[Column1]],CuentosIndexados[],13,FALSE)</f>
        <v>0</v>
      </c>
      <c r="L122">
        <f>VLOOKUP(CuentosContados[[#This Row],[Column1]],CuentosIndexados[],14,FALSE)</f>
        <v>0</v>
      </c>
      <c r="M122" t="str">
        <f>VLOOKUP(CuentosContados[[#This Row],[Column1]],CuentosIndexados[],15,FALSE)</f>
        <v>tristeza</v>
      </c>
      <c r="N122">
        <f>VLOOKUP(CuentosContados[[#This Row],[Column1]],CuentosIndexados[],16,FALSE)</f>
        <v>0</v>
      </c>
      <c r="O122">
        <f>VLOOKUP(CuentosContados[[#This Row],[Column1]],CuentosIndexados[],17,FALSE)</f>
        <v>0</v>
      </c>
      <c r="P122">
        <f>VLOOKUP(CuentosContados[[#This Row],[Column1]],CuentosIndexados[],18,FALSE)</f>
        <v>0</v>
      </c>
      <c r="Q122">
        <f>VLOOKUP(CuentosContados[[#This Row],[Column1]],CuentosIndexados[],19,FALSE)</f>
        <v>0</v>
      </c>
      <c r="R122">
        <f>VLOOKUP(CuentosContados[[#This Row],[Column1]],CuentosIndexados[],20,FALSE)</f>
        <v>0</v>
      </c>
      <c r="S122">
        <f>VLOOKUP(CuentosContados[[#This Row],[Column1]],CuentosIndexados[],21,FALSE)</f>
        <v>0</v>
      </c>
      <c r="T122">
        <f>VLOOKUP(CuentosContados[[#This Row],[Column1]],CuentosIndexados[],22,FALSE)</f>
        <v>0</v>
      </c>
      <c r="U122">
        <f>VLOOKUP(CuentosContados[[#This Row],[Column1]],CuentosIndexados[],23,FALSE)</f>
        <v>0</v>
      </c>
      <c r="V122">
        <f>VLOOKUP(CuentosContados[[#This Row],[Column1]],CuentosIndexados[],24,FALSE)</f>
        <v>0</v>
      </c>
      <c r="W122">
        <f>VLOOKUP(CuentosContados[[#This Row],[Column1]],CuentosIndexados[],25,FALSE)</f>
        <v>0</v>
      </c>
      <c r="X122">
        <f>VLOOKUP(CuentosContados[[#This Row],[Column1]],CuentosIndexados[],26,FALSE)</f>
        <v>0</v>
      </c>
      <c r="Y122">
        <f>VLOOKUP(CuentosContados[[#This Row],[Column1]],CuentosIndexados[],27,FALSE)</f>
        <v>0</v>
      </c>
      <c r="Z122">
        <f>VLOOKUP(CuentosContados[[#This Row],[Column1]],CuentosIndexados[],28,FALSE)</f>
        <v>0</v>
      </c>
      <c r="AA122">
        <f>VLOOKUP(CuentosContados[[#This Row],[Column1]],CuentosIndexados[],29,FALSE)</f>
        <v>0</v>
      </c>
      <c r="AB122">
        <f>VLOOKUP(CuentosContados[[#This Row],[Column1]],CuentosIndexados[],30,FALSE)</f>
        <v>0</v>
      </c>
      <c r="AC122">
        <f>VLOOKUP(CuentosContados[[#This Row],[Column1]],CuentosIndexados[],31,FALSE)</f>
        <v>0</v>
      </c>
      <c r="AD122">
        <f>VLOOKUP(CuentosContados[[#This Row],[Column1]],CuentosIndexados[],32,FALSE)</f>
        <v>0</v>
      </c>
      <c r="AE122">
        <f>VLOOKUP(CuentosContados[[#This Row],[Column1]],CuentosIndexados[],33,FALSE)</f>
        <v>0</v>
      </c>
      <c r="AF122">
        <f>VLOOKUP(CuentosContados[[#This Row],[Column1]],CuentosIndexados[],34,FALSE)</f>
        <v>0</v>
      </c>
      <c r="AG122">
        <f>VLOOKUP(CuentosContados[[#This Row],[Column1]],CuentosIndexados[],35,FALSE)</f>
        <v>0</v>
      </c>
      <c r="AH122">
        <f>VLOOKUP(CuentosContados[[#This Row],[Column1]],CuentosIndexados[],36,FALSE)</f>
        <v>0</v>
      </c>
      <c r="AI122">
        <f>VLOOKUP(CuentosContados[[#This Row],[Column1]],CuentosIndexados[],37,FALSE)</f>
        <v>0</v>
      </c>
      <c r="AJ122">
        <f>VLOOKUP(CuentosContados[[#This Row],[Column1]],CuentosIndexados[],38,FALSE)</f>
        <v>0</v>
      </c>
      <c r="AK122" t="str">
        <f>VLOOKUP(CuentosContados[[#This Row],[Column1]],CuentosIndexados[],39,FALSE)</f>
        <v>alegria</v>
      </c>
    </row>
    <row r="123" spans="1:37" x14ac:dyDescent="0.25">
      <c r="A123" t="s">
        <v>164</v>
      </c>
      <c r="B123">
        <f>VLOOKUP(CuentosContados[[#This Row],[Column1]],CuentosIndexados[],3,FALSE)</f>
        <v>0</v>
      </c>
      <c r="C123">
        <f>VLOOKUP(CuentosContados[[#This Row],[Column1]],CuentosIndexados[],5,FALSE)</f>
        <v>0</v>
      </c>
      <c r="D123">
        <f>VLOOKUP(CuentosContados[[#This Row],[Column1]],CuentosIndexados[],6,FALSE)</f>
        <v>0</v>
      </c>
      <c r="E123">
        <f>VLOOKUP(CuentosContados[[#This Row],[Column1]],CuentosIndexados[],7,FALSE)</f>
        <v>0</v>
      </c>
      <c r="F123">
        <f>VLOOKUP(CuentosContados[[#This Row],[Column1]],CuentosIndexados[],8,FALSE)</f>
        <v>0</v>
      </c>
      <c r="G123">
        <f>VLOOKUP(CuentosContados[[#This Row],[Column1]],CuentosIndexados[],9,FALSE)</f>
        <v>0</v>
      </c>
      <c r="H123">
        <f>VLOOKUP(CuentosContados[[#This Row],[Column1]],CuentosIndexados[],10,FALSE)</f>
        <v>0</v>
      </c>
      <c r="I123">
        <f>VLOOKUP(CuentosContados[[#This Row],[Column1]],CuentosIndexados[],11,FALSE)</f>
        <v>0</v>
      </c>
      <c r="J123" t="str">
        <f>VLOOKUP(CuentosContados[[#This Row],[Column1]],CuentosIndexados[],12,FALSE)</f>
        <v>trabajo</v>
      </c>
      <c r="K123">
        <f>VLOOKUP(CuentosContados[[#This Row],[Column1]],CuentosIndexados[],13,FALSE)</f>
        <v>0</v>
      </c>
      <c r="L123">
        <f>VLOOKUP(CuentosContados[[#This Row],[Column1]],CuentosIndexados[],14,FALSE)</f>
        <v>0</v>
      </c>
      <c r="M123" t="str">
        <f>VLOOKUP(CuentosContados[[#This Row],[Column1]],CuentosIndexados[],15,FALSE)</f>
        <v>tristeza</v>
      </c>
      <c r="N123">
        <f>VLOOKUP(CuentosContados[[#This Row],[Column1]],CuentosIndexados[],16,FALSE)</f>
        <v>0</v>
      </c>
      <c r="O123">
        <f>VLOOKUP(CuentosContados[[#This Row],[Column1]],CuentosIndexados[],17,FALSE)</f>
        <v>0</v>
      </c>
      <c r="P123">
        <f>VLOOKUP(CuentosContados[[#This Row],[Column1]],CuentosIndexados[],18,FALSE)</f>
        <v>0</v>
      </c>
      <c r="Q123">
        <f>VLOOKUP(CuentosContados[[#This Row],[Column1]],CuentosIndexados[],19,FALSE)</f>
        <v>0</v>
      </c>
      <c r="R123">
        <f>VLOOKUP(CuentosContados[[#This Row],[Column1]],CuentosIndexados[],20,FALSE)</f>
        <v>0</v>
      </c>
      <c r="S123">
        <f>VLOOKUP(CuentosContados[[#This Row],[Column1]],CuentosIndexados[],21,FALSE)</f>
        <v>0</v>
      </c>
      <c r="T123">
        <f>VLOOKUP(CuentosContados[[#This Row],[Column1]],CuentosIndexados[],22,FALSE)</f>
        <v>0</v>
      </c>
      <c r="U123">
        <f>VLOOKUP(CuentosContados[[#This Row],[Column1]],CuentosIndexados[],23,FALSE)</f>
        <v>0</v>
      </c>
      <c r="V123">
        <f>VLOOKUP(CuentosContados[[#This Row],[Column1]],CuentosIndexados[],24,FALSE)</f>
        <v>0</v>
      </c>
      <c r="W123">
        <f>VLOOKUP(CuentosContados[[#This Row],[Column1]],CuentosIndexados[],25,FALSE)</f>
        <v>0</v>
      </c>
      <c r="X123">
        <f>VLOOKUP(CuentosContados[[#This Row],[Column1]],CuentosIndexados[],26,FALSE)</f>
        <v>0</v>
      </c>
      <c r="Y123">
        <f>VLOOKUP(CuentosContados[[#This Row],[Column1]],CuentosIndexados[],27,FALSE)</f>
        <v>0</v>
      </c>
      <c r="Z123">
        <f>VLOOKUP(CuentosContados[[#This Row],[Column1]],CuentosIndexados[],28,FALSE)</f>
        <v>0</v>
      </c>
      <c r="AA123">
        <f>VLOOKUP(CuentosContados[[#This Row],[Column1]],CuentosIndexados[],29,FALSE)</f>
        <v>0</v>
      </c>
      <c r="AB123">
        <f>VLOOKUP(CuentosContados[[#This Row],[Column1]],CuentosIndexados[],30,FALSE)</f>
        <v>0</v>
      </c>
      <c r="AC123">
        <f>VLOOKUP(CuentosContados[[#This Row],[Column1]],CuentosIndexados[],31,FALSE)</f>
        <v>0</v>
      </c>
      <c r="AD123">
        <f>VLOOKUP(CuentosContados[[#This Row],[Column1]],CuentosIndexados[],32,FALSE)</f>
        <v>0</v>
      </c>
      <c r="AE123">
        <f>VLOOKUP(CuentosContados[[#This Row],[Column1]],CuentosIndexados[],33,FALSE)</f>
        <v>0</v>
      </c>
      <c r="AF123">
        <f>VLOOKUP(CuentosContados[[#This Row],[Column1]],CuentosIndexados[],34,FALSE)</f>
        <v>0</v>
      </c>
      <c r="AG123">
        <f>VLOOKUP(CuentosContados[[#This Row],[Column1]],CuentosIndexados[],35,FALSE)</f>
        <v>0</v>
      </c>
      <c r="AH123">
        <f>VLOOKUP(CuentosContados[[#This Row],[Column1]],CuentosIndexados[],36,FALSE)</f>
        <v>0</v>
      </c>
      <c r="AI123">
        <f>VLOOKUP(CuentosContados[[#This Row],[Column1]],CuentosIndexados[],37,FALSE)</f>
        <v>0</v>
      </c>
      <c r="AJ123">
        <f>VLOOKUP(CuentosContados[[#This Row],[Column1]],CuentosIndexados[],38,FALSE)</f>
        <v>0</v>
      </c>
      <c r="AK123" t="str">
        <f>VLOOKUP(CuentosContados[[#This Row],[Column1]],CuentosIndexados[],39,FALSE)</f>
        <v>alegria</v>
      </c>
    </row>
    <row r="124" spans="1:37" x14ac:dyDescent="0.25">
      <c r="A124" t="s">
        <v>164</v>
      </c>
      <c r="B124">
        <f>VLOOKUP(CuentosContados[[#This Row],[Column1]],CuentosIndexados[],3,FALSE)</f>
        <v>0</v>
      </c>
      <c r="C124">
        <f>VLOOKUP(CuentosContados[[#This Row],[Column1]],CuentosIndexados[],5,FALSE)</f>
        <v>0</v>
      </c>
      <c r="D124">
        <f>VLOOKUP(CuentosContados[[#This Row],[Column1]],CuentosIndexados[],6,FALSE)</f>
        <v>0</v>
      </c>
      <c r="E124">
        <f>VLOOKUP(CuentosContados[[#This Row],[Column1]],CuentosIndexados[],7,FALSE)</f>
        <v>0</v>
      </c>
      <c r="F124">
        <f>VLOOKUP(CuentosContados[[#This Row],[Column1]],CuentosIndexados[],8,FALSE)</f>
        <v>0</v>
      </c>
      <c r="G124">
        <f>VLOOKUP(CuentosContados[[#This Row],[Column1]],CuentosIndexados[],9,FALSE)</f>
        <v>0</v>
      </c>
      <c r="H124">
        <f>VLOOKUP(CuentosContados[[#This Row],[Column1]],CuentosIndexados[],10,FALSE)</f>
        <v>0</v>
      </c>
      <c r="I124">
        <f>VLOOKUP(CuentosContados[[#This Row],[Column1]],CuentosIndexados[],11,FALSE)</f>
        <v>0</v>
      </c>
      <c r="J124" t="str">
        <f>VLOOKUP(CuentosContados[[#This Row],[Column1]],CuentosIndexados[],12,FALSE)</f>
        <v>trabajo</v>
      </c>
      <c r="K124">
        <f>VLOOKUP(CuentosContados[[#This Row],[Column1]],CuentosIndexados[],13,FALSE)</f>
        <v>0</v>
      </c>
      <c r="L124">
        <f>VLOOKUP(CuentosContados[[#This Row],[Column1]],CuentosIndexados[],14,FALSE)</f>
        <v>0</v>
      </c>
      <c r="M124" t="str">
        <f>VLOOKUP(CuentosContados[[#This Row],[Column1]],CuentosIndexados[],15,FALSE)</f>
        <v>tristeza</v>
      </c>
      <c r="N124">
        <f>VLOOKUP(CuentosContados[[#This Row],[Column1]],CuentosIndexados[],16,FALSE)</f>
        <v>0</v>
      </c>
      <c r="O124">
        <f>VLOOKUP(CuentosContados[[#This Row],[Column1]],CuentosIndexados[],17,FALSE)</f>
        <v>0</v>
      </c>
      <c r="P124">
        <f>VLOOKUP(CuentosContados[[#This Row],[Column1]],CuentosIndexados[],18,FALSE)</f>
        <v>0</v>
      </c>
      <c r="Q124">
        <f>VLOOKUP(CuentosContados[[#This Row],[Column1]],CuentosIndexados[],19,FALSE)</f>
        <v>0</v>
      </c>
      <c r="R124">
        <f>VLOOKUP(CuentosContados[[#This Row],[Column1]],CuentosIndexados[],20,FALSE)</f>
        <v>0</v>
      </c>
      <c r="S124">
        <f>VLOOKUP(CuentosContados[[#This Row],[Column1]],CuentosIndexados[],21,FALSE)</f>
        <v>0</v>
      </c>
      <c r="T124">
        <f>VLOOKUP(CuentosContados[[#This Row],[Column1]],CuentosIndexados[],22,FALSE)</f>
        <v>0</v>
      </c>
      <c r="U124">
        <f>VLOOKUP(CuentosContados[[#This Row],[Column1]],CuentosIndexados[],23,FALSE)</f>
        <v>0</v>
      </c>
      <c r="V124">
        <f>VLOOKUP(CuentosContados[[#This Row],[Column1]],CuentosIndexados[],24,FALSE)</f>
        <v>0</v>
      </c>
      <c r="W124">
        <f>VLOOKUP(CuentosContados[[#This Row],[Column1]],CuentosIndexados[],25,FALSE)</f>
        <v>0</v>
      </c>
      <c r="X124">
        <f>VLOOKUP(CuentosContados[[#This Row],[Column1]],CuentosIndexados[],26,FALSE)</f>
        <v>0</v>
      </c>
      <c r="Y124">
        <f>VLOOKUP(CuentosContados[[#This Row],[Column1]],CuentosIndexados[],27,FALSE)</f>
        <v>0</v>
      </c>
      <c r="Z124">
        <f>VLOOKUP(CuentosContados[[#This Row],[Column1]],CuentosIndexados[],28,FALSE)</f>
        <v>0</v>
      </c>
      <c r="AA124">
        <f>VLOOKUP(CuentosContados[[#This Row],[Column1]],CuentosIndexados[],29,FALSE)</f>
        <v>0</v>
      </c>
      <c r="AB124">
        <f>VLOOKUP(CuentosContados[[#This Row],[Column1]],CuentosIndexados[],30,FALSE)</f>
        <v>0</v>
      </c>
      <c r="AC124">
        <f>VLOOKUP(CuentosContados[[#This Row],[Column1]],CuentosIndexados[],31,FALSE)</f>
        <v>0</v>
      </c>
      <c r="AD124">
        <f>VLOOKUP(CuentosContados[[#This Row],[Column1]],CuentosIndexados[],32,FALSE)</f>
        <v>0</v>
      </c>
      <c r="AE124">
        <f>VLOOKUP(CuentosContados[[#This Row],[Column1]],CuentosIndexados[],33,FALSE)</f>
        <v>0</v>
      </c>
      <c r="AF124">
        <f>VLOOKUP(CuentosContados[[#This Row],[Column1]],CuentosIndexados[],34,FALSE)</f>
        <v>0</v>
      </c>
      <c r="AG124">
        <f>VLOOKUP(CuentosContados[[#This Row],[Column1]],CuentosIndexados[],35,FALSE)</f>
        <v>0</v>
      </c>
      <c r="AH124">
        <f>VLOOKUP(CuentosContados[[#This Row],[Column1]],CuentosIndexados[],36,FALSE)</f>
        <v>0</v>
      </c>
      <c r="AI124">
        <f>VLOOKUP(CuentosContados[[#This Row],[Column1]],CuentosIndexados[],37,FALSE)</f>
        <v>0</v>
      </c>
      <c r="AJ124">
        <f>VLOOKUP(CuentosContados[[#This Row],[Column1]],CuentosIndexados[],38,FALSE)</f>
        <v>0</v>
      </c>
      <c r="AK124" t="str">
        <f>VLOOKUP(CuentosContados[[#This Row],[Column1]],CuentosIndexados[],39,FALSE)</f>
        <v>alegria</v>
      </c>
    </row>
    <row r="125" spans="1:37" x14ac:dyDescent="0.25">
      <c r="A125" t="s">
        <v>164</v>
      </c>
      <c r="B125">
        <f>VLOOKUP(CuentosContados[[#This Row],[Column1]],CuentosIndexados[],3,FALSE)</f>
        <v>0</v>
      </c>
      <c r="C125">
        <f>VLOOKUP(CuentosContados[[#This Row],[Column1]],CuentosIndexados[],5,FALSE)</f>
        <v>0</v>
      </c>
      <c r="D125">
        <f>VLOOKUP(CuentosContados[[#This Row],[Column1]],CuentosIndexados[],6,FALSE)</f>
        <v>0</v>
      </c>
      <c r="E125">
        <f>VLOOKUP(CuentosContados[[#This Row],[Column1]],CuentosIndexados[],7,FALSE)</f>
        <v>0</v>
      </c>
      <c r="F125">
        <f>VLOOKUP(CuentosContados[[#This Row],[Column1]],CuentosIndexados[],8,FALSE)</f>
        <v>0</v>
      </c>
      <c r="G125">
        <f>VLOOKUP(CuentosContados[[#This Row],[Column1]],CuentosIndexados[],9,FALSE)</f>
        <v>0</v>
      </c>
      <c r="H125">
        <f>VLOOKUP(CuentosContados[[#This Row],[Column1]],CuentosIndexados[],10,FALSE)</f>
        <v>0</v>
      </c>
      <c r="I125">
        <f>VLOOKUP(CuentosContados[[#This Row],[Column1]],CuentosIndexados[],11,FALSE)</f>
        <v>0</v>
      </c>
      <c r="J125" t="str">
        <f>VLOOKUP(CuentosContados[[#This Row],[Column1]],CuentosIndexados[],12,FALSE)</f>
        <v>trabajo</v>
      </c>
      <c r="K125">
        <f>VLOOKUP(CuentosContados[[#This Row],[Column1]],CuentosIndexados[],13,FALSE)</f>
        <v>0</v>
      </c>
      <c r="L125">
        <f>VLOOKUP(CuentosContados[[#This Row],[Column1]],CuentosIndexados[],14,FALSE)</f>
        <v>0</v>
      </c>
      <c r="M125" t="str">
        <f>VLOOKUP(CuentosContados[[#This Row],[Column1]],CuentosIndexados[],15,FALSE)</f>
        <v>tristeza</v>
      </c>
      <c r="N125">
        <f>VLOOKUP(CuentosContados[[#This Row],[Column1]],CuentosIndexados[],16,FALSE)</f>
        <v>0</v>
      </c>
      <c r="O125">
        <f>VLOOKUP(CuentosContados[[#This Row],[Column1]],CuentosIndexados[],17,FALSE)</f>
        <v>0</v>
      </c>
      <c r="P125">
        <f>VLOOKUP(CuentosContados[[#This Row],[Column1]],CuentosIndexados[],18,FALSE)</f>
        <v>0</v>
      </c>
      <c r="Q125">
        <f>VLOOKUP(CuentosContados[[#This Row],[Column1]],CuentosIndexados[],19,FALSE)</f>
        <v>0</v>
      </c>
      <c r="R125">
        <f>VLOOKUP(CuentosContados[[#This Row],[Column1]],CuentosIndexados[],20,FALSE)</f>
        <v>0</v>
      </c>
      <c r="S125">
        <f>VLOOKUP(CuentosContados[[#This Row],[Column1]],CuentosIndexados[],21,FALSE)</f>
        <v>0</v>
      </c>
      <c r="T125">
        <f>VLOOKUP(CuentosContados[[#This Row],[Column1]],CuentosIndexados[],22,FALSE)</f>
        <v>0</v>
      </c>
      <c r="U125">
        <f>VLOOKUP(CuentosContados[[#This Row],[Column1]],CuentosIndexados[],23,FALSE)</f>
        <v>0</v>
      </c>
      <c r="V125">
        <f>VLOOKUP(CuentosContados[[#This Row],[Column1]],CuentosIndexados[],24,FALSE)</f>
        <v>0</v>
      </c>
      <c r="W125">
        <f>VLOOKUP(CuentosContados[[#This Row],[Column1]],CuentosIndexados[],25,FALSE)</f>
        <v>0</v>
      </c>
      <c r="X125">
        <f>VLOOKUP(CuentosContados[[#This Row],[Column1]],CuentosIndexados[],26,FALSE)</f>
        <v>0</v>
      </c>
      <c r="Y125">
        <f>VLOOKUP(CuentosContados[[#This Row],[Column1]],CuentosIndexados[],27,FALSE)</f>
        <v>0</v>
      </c>
      <c r="Z125">
        <f>VLOOKUP(CuentosContados[[#This Row],[Column1]],CuentosIndexados[],28,FALSE)</f>
        <v>0</v>
      </c>
      <c r="AA125">
        <f>VLOOKUP(CuentosContados[[#This Row],[Column1]],CuentosIndexados[],29,FALSE)</f>
        <v>0</v>
      </c>
      <c r="AB125">
        <f>VLOOKUP(CuentosContados[[#This Row],[Column1]],CuentosIndexados[],30,FALSE)</f>
        <v>0</v>
      </c>
      <c r="AC125">
        <f>VLOOKUP(CuentosContados[[#This Row],[Column1]],CuentosIndexados[],31,FALSE)</f>
        <v>0</v>
      </c>
      <c r="AD125">
        <f>VLOOKUP(CuentosContados[[#This Row],[Column1]],CuentosIndexados[],32,FALSE)</f>
        <v>0</v>
      </c>
      <c r="AE125">
        <f>VLOOKUP(CuentosContados[[#This Row],[Column1]],CuentosIndexados[],33,FALSE)</f>
        <v>0</v>
      </c>
      <c r="AF125">
        <f>VLOOKUP(CuentosContados[[#This Row],[Column1]],CuentosIndexados[],34,FALSE)</f>
        <v>0</v>
      </c>
      <c r="AG125">
        <f>VLOOKUP(CuentosContados[[#This Row],[Column1]],CuentosIndexados[],35,FALSE)</f>
        <v>0</v>
      </c>
      <c r="AH125">
        <f>VLOOKUP(CuentosContados[[#This Row],[Column1]],CuentosIndexados[],36,FALSE)</f>
        <v>0</v>
      </c>
      <c r="AI125">
        <f>VLOOKUP(CuentosContados[[#This Row],[Column1]],CuentosIndexados[],37,FALSE)</f>
        <v>0</v>
      </c>
      <c r="AJ125">
        <f>VLOOKUP(CuentosContados[[#This Row],[Column1]],CuentosIndexados[],38,FALSE)</f>
        <v>0</v>
      </c>
      <c r="AK125" t="str">
        <f>VLOOKUP(CuentosContados[[#This Row],[Column1]],CuentosIndexados[],39,FALSE)</f>
        <v>alegria</v>
      </c>
    </row>
    <row r="126" spans="1:37" x14ac:dyDescent="0.25">
      <c r="A126" t="s">
        <v>164</v>
      </c>
      <c r="B126">
        <f>VLOOKUP(CuentosContados[[#This Row],[Column1]],CuentosIndexados[],3,FALSE)</f>
        <v>0</v>
      </c>
      <c r="C126">
        <f>VLOOKUP(CuentosContados[[#This Row],[Column1]],CuentosIndexados[],5,FALSE)</f>
        <v>0</v>
      </c>
      <c r="D126">
        <f>VLOOKUP(CuentosContados[[#This Row],[Column1]],CuentosIndexados[],6,FALSE)</f>
        <v>0</v>
      </c>
      <c r="E126">
        <f>VLOOKUP(CuentosContados[[#This Row],[Column1]],CuentosIndexados[],7,FALSE)</f>
        <v>0</v>
      </c>
      <c r="F126">
        <f>VLOOKUP(CuentosContados[[#This Row],[Column1]],CuentosIndexados[],8,FALSE)</f>
        <v>0</v>
      </c>
      <c r="G126">
        <f>VLOOKUP(CuentosContados[[#This Row],[Column1]],CuentosIndexados[],9,FALSE)</f>
        <v>0</v>
      </c>
      <c r="H126">
        <f>VLOOKUP(CuentosContados[[#This Row],[Column1]],CuentosIndexados[],10,FALSE)</f>
        <v>0</v>
      </c>
      <c r="I126">
        <f>VLOOKUP(CuentosContados[[#This Row],[Column1]],CuentosIndexados[],11,FALSE)</f>
        <v>0</v>
      </c>
      <c r="J126" t="str">
        <f>VLOOKUP(CuentosContados[[#This Row],[Column1]],CuentosIndexados[],12,FALSE)</f>
        <v>trabajo</v>
      </c>
      <c r="K126">
        <f>VLOOKUP(CuentosContados[[#This Row],[Column1]],CuentosIndexados[],13,FALSE)</f>
        <v>0</v>
      </c>
      <c r="L126">
        <f>VLOOKUP(CuentosContados[[#This Row],[Column1]],CuentosIndexados[],14,FALSE)</f>
        <v>0</v>
      </c>
      <c r="M126" t="str">
        <f>VLOOKUP(CuentosContados[[#This Row],[Column1]],CuentosIndexados[],15,FALSE)</f>
        <v>tristeza</v>
      </c>
      <c r="N126">
        <f>VLOOKUP(CuentosContados[[#This Row],[Column1]],CuentosIndexados[],16,FALSE)</f>
        <v>0</v>
      </c>
      <c r="O126">
        <f>VLOOKUP(CuentosContados[[#This Row],[Column1]],CuentosIndexados[],17,FALSE)</f>
        <v>0</v>
      </c>
      <c r="P126">
        <f>VLOOKUP(CuentosContados[[#This Row],[Column1]],CuentosIndexados[],18,FALSE)</f>
        <v>0</v>
      </c>
      <c r="Q126">
        <f>VLOOKUP(CuentosContados[[#This Row],[Column1]],CuentosIndexados[],19,FALSE)</f>
        <v>0</v>
      </c>
      <c r="R126">
        <f>VLOOKUP(CuentosContados[[#This Row],[Column1]],CuentosIndexados[],20,FALSE)</f>
        <v>0</v>
      </c>
      <c r="S126">
        <f>VLOOKUP(CuentosContados[[#This Row],[Column1]],CuentosIndexados[],21,FALSE)</f>
        <v>0</v>
      </c>
      <c r="T126">
        <f>VLOOKUP(CuentosContados[[#This Row],[Column1]],CuentosIndexados[],22,FALSE)</f>
        <v>0</v>
      </c>
      <c r="U126">
        <f>VLOOKUP(CuentosContados[[#This Row],[Column1]],CuentosIndexados[],23,FALSE)</f>
        <v>0</v>
      </c>
      <c r="V126">
        <f>VLOOKUP(CuentosContados[[#This Row],[Column1]],CuentosIndexados[],24,FALSE)</f>
        <v>0</v>
      </c>
      <c r="W126">
        <f>VLOOKUP(CuentosContados[[#This Row],[Column1]],CuentosIndexados[],25,FALSE)</f>
        <v>0</v>
      </c>
      <c r="X126">
        <f>VLOOKUP(CuentosContados[[#This Row],[Column1]],CuentosIndexados[],26,FALSE)</f>
        <v>0</v>
      </c>
      <c r="Y126">
        <f>VLOOKUP(CuentosContados[[#This Row],[Column1]],CuentosIndexados[],27,FALSE)</f>
        <v>0</v>
      </c>
      <c r="Z126">
        <f>VLOOKUP(CuentosContados[[#This Row],[Column1]],CuentosIndexados[],28,FALSE)</f>
        <v>0</v>
      </c>
      <c r="AA126">
        <f>VLOOKUP(CuentosContados[[#This Row],[Column1]],CuentosIndexados[],29,FALSE)</f>
        <v>0</v>
      </c>
      <c r="AB126">
        <f>VLOOKUP(CuentosContados[[#This Row],[Column1]],CuentosIndexados[],30,FALSE)</f>
        <v>0</v>
      </c>
      <c r="AC126">
        <f>VLOOKUP(CuentosContados[[#This Row],[Column1]],CuentosIndexados[],31,FALSE)</f>
        <v>0</v>
      </c>
      <c r="AD126">
        <f>VLOOKUP(CuentosContados[[#This Row],[Column1]],CuentosIndexados[],32,FALSE)</f>
        <v>0</v>
      </c>
      <c r="AE126">
        <f>VLOOKUP(CuentosContados[[#This Row],[Column1]],CuentosIndexados[],33,FALSE)</f>
        <v>0</v>
      </c>
      <c r="AF126">
        <f>VLOOKUP(CuentosContados[[#This Row],[Column1]],CuentosIndexados[],34,FALSE)</f>
        <v>0</v>
      </c>
      <c r="AG126">
        <f>VLOOKUP(CuentosContados[[#This Row],[Column1]],CuentosIndexados[],35,FALSE)</f>
        <v>0</v>
      </c>
      <c r="AH126">
        <f>VLOOKUP(CuentosContados[[#This Row],[Column1]],CuentosIndexados[],36,FALSE)</f>
        <v>0</v>
      </c>
      <c r="AI126">
        <f>VLOOKUP(CuentosContados[[#This Row],[Column1]],CuentosIndexados[],37,FALSE)</f>
        <v>0</v>
      </c>
      <c r="AJ126">
        <f>VLOOKUP(CuentosContados[[#This Row],[Column1]],CuentosIndexados[],38,FALSE)</f>
        <v>0</v>
      </c>
      <c r="AK126" t="str">
        <f>VLOOKUP(CuentosContados[[#This Row],[Column1]],CuentosIndexados[],39,FALSE)</f>
        <v>alegria</v>
      </c>
    </row>
    <row r="127" spans="1:37" x14ac:dyDescent="0.25">
      <c r="A127" t="s">
        <v>164</v>
      </c>
      <c r="B127">
        <f>VLOOKUP(CuentosContados[[#This Row],[Column1]],CuentosIndexados[],3,FALSE)</f>
        <v>0</v>
      </c>
      <c r="C127">
        <f>VLOOKUP(CuentosContados[[#This Row],[Column1]],CuentosIndexados[],5,FALSE)</f>
        <v>0</v>
      </c>
      <c r="D127">
        <f>VLOOKUP(CuentosContados[[#This Row],[Column1]],CuentosIndexados[],6,FALSE)</f>
        <v>0</v>
      </c>
      <c r="E127">
        <f>VLOOKUP(CuentosContados[[#This Row],[Column1]],CuentosIndexados[],7,FALSE)</f>
        <v>0</v>
      </c>
      <c r="F127">
        <f>VLOOKUP(CuentosContados[[#This Row],[Column1]],CuentosIndexados[],8,FALSE)</f>
        <v>0</v>
      </c>
      <c r="G127">
        <f>VLOOKUP(CuentosContados[[#This Row],[Column1]],CuentosIndexados[],9,FALSE)</f>
        <v>0</v>
      </c>
      <c r="H127">
        <f>VLOOKUP(CuentosContados[[#This Row],[Column1]],CuentosIndexados[],10,FALSE)</f>
        <v>0</v>
      </c>
      <c r="I127">
        <f>VLOOKUP(CuentosContados[[#This Row],[Column1]],CuentosIndexados[],11,FALSE)</f>
        <v>0</v>
      </c>
      <c r="J127" t="str">
        <f>VLOOKUP(CuentosContados[[#This Row],[Column1]],CuentosIndexados[],12,FALSE)</f>
        <v>trabajo</v>
      </c>
      <c r="K127">
        <f>VLOOKUP(CuentosContados[[#This Row],[Column1]],CuentosIndexados[],13,FALSE)</f>
        <v>0</v>
      </c>
      <c r="L127">
        <f>VLOOKUP(CuentosContados[[#This Row],[Column1]],CuentosIndexados[],14,FALSE)</f>
        <v>0</v>
      </c>
      <c r="M127" t="str">
        <f>VLOOKUP(CuentosContados[[#This Row],[Column1]],CuentosIndexados[],15,FALSE)</f>
        <v>tristeza</v>
      </c>
      <c r="N127">
        <f>VLOOKUP(CuentosContados[[#This Row],[Column1]],CuentosIndexados[],16,FALSE)</f>
        <v>0</v>
      </c>
      <c r="O127">
        <f>VLOOKUP(CuentosContados[[#This Row],[Column1]],CuentosIndexados[],17,FALSE)</f>
        <v>0</v>
      </c>
      <c r="P127">
        <f>VLOOKUP(CuentosContados[[#This Row],[Column1]],CuentosIndexados[],18,FALSE)</f>
        <v>0</v>
      </c>
      <c r="Q127">
        <f>VLOOKUP(CuentosContados[[#This Row],[Column1]],CuentosIndexados[],19,FALSE)</f>
        <v>0</v>
      </c>
      <c r="R127">
        <f>VLOOKUP(CuentosContados[[#This Row],[Column1]],CuentosIndexados[],20,FALSE)</f>
        <v>0</v>
      </c>
      <c r="S127">
        <f>VLOOKUP(CuentosContados[[#This Row],[Column1]],CuentosIndexados[],21,FALSE)</f>
        <v>0</v>
      </c>
      <c r="T127">
        <f>VLOOKUP(CuentosContados[[#This Row],[Column1]],CuentosIndexados[],22,FALSE)</f>
        <v>0</v>
      </c>
      <c r="U127">
        <f>VLOOKUP(CuentosContados[[#This Row],[Column1]],CuentosIndexados[],23,FALSE)</f>
        <v>0</v>
      </c>
      <c r="V127">
        <f>VLOOKUP(CuentosContados[[#This Row],[Column1]],CuentosIndexados[],24,FALSE)</f>
        <v>0</v>
      </c>
      <c r="W127">
        <f>VLOOKUP(CuentosContados[[#This Row],[Column1]],CuentosIndexados[],25,FALSE)</f>
        <v>0</v>
      </c>
      <c r="X127">
        <f>VLOOKUP(CuentosContados[[#This Row],[Column1]],CuentosIndexados[],26,FALSE)</f>
        <v>0</v>
      </c>
      <c r="Y127">
        <f>VLOOKUP(CuentosContados[[#This Row],[Column1]],CuentosIndexados[],27,FALSE)</f>
        <v>0</v>
      </c>
      <c r="Z127">
        <f>VLOOKUP(CuentosContados[[#This Row],[Column1]],CuentosIndexados[],28,FALSE)</f>
        <v>0</v>
      </c>
      <c r="AA127">
        <f>VLOOKUP(CuentosContados[[#This Row],[Column1]],CuentosIndexados[],29,FALSE)</f>
        <v>0</v>
      </c>
      <c r="AB127">
        <f>VLOOKUP(CuentosContados[[#This Row],[Column1]],CuentosIndexados[],30,FALSE)</f>
        <v>0</v>
      </c>
      <c r="AC127">
        <f>VLOOKUP(CuentosContados[[#This Row],[Column1]],CuentosIndexados[],31,FALSE)</f>
        <v>0</v>
      </c>
      <c r="AD127">
        <f>VLOOKUP(CuentosContados[[#This Row],[Column1]],CuentosIndexados[],32,FALSE)</f>
        <v>0</v>
      </c>
      <c r="AE127">
        <f>VLOOKUP(CuentosContados[[#This Row],[Column1]],CuentosIndexados[],33,FALSE)</f>
        <v>0</v>
      </c>
      <c r="AF127">
        <f>VLOOKUP(CuentosContados[[#This Row],[Column1]],CuentosIndexados[],34,FALSE)</f>
        <v>0</v>
      </c>
      <c r="AG127">
        <f>VLOOKUP(CuentosContados[[#This Row],[Column1]],CuentosIndexados[],35,FALSE)</f>
        <v>0</v>
      </c>
      <c r="AH127">
        <f>VLOOKUP(CuentosContados[[#This Row],[Column1]],CuentosIndexados[],36,FALSE)</f>
        <v>0</v>
      </c>
      <c r="AI127">
        <f>VLOOKUP(CuentosContados[[#This Row],[Column1]],CuentosIndexados[],37,FALSE)</f>
        <v>0</v>
      </c>
      <c r="AJ127">
        <f>VLOOKUP(CuentosContados[[#This Row],[Column1]],CuentosIndexados[],38,FALSE)</f>
        <v>0</v>
      </c>
      <c r="AK127" t="str">
        <f>VLOOKUP(CuentosContados[[#This Row],[Column1]],CuentosIndexados[],39,FALSE)</f>
        <v>alegria</v>
      </c>
    </row>
    <row r="128" spans="1:37" x14ac:dyDescent="0.25">
      <c r="A128" t="s">
        <v>164</v>
      </c>
      <c r="B128">
        <f>VLOOKUP(CuentosContados[[#This Row],[Column1]],CuentosIndexados[],3,FALSE)</f>
        <v>0</v>
      </c>
      <c r="C128">
        <f>VLOOKUP(CuentosContados[[#This Row],[Column1]],CuentosIndexados[],5,FALSE)</f>
        <v>0</v>
      </c>
      <c r="D128">
        <f>VLOOKUP(CuentosContados[[#This Row],[Column1]],CuentosIndexados[],6,FALSE)</f>
        <v>0</v>
      </c>
      <c r="E128">
        <f>VLOOKUP(CuentosContados[[#This Row],[Column1]],CuentosIndexados[],7,FALSE)</f>
        <v>0</v>
      </c>
      <c r="F128">
        <f>VLOOKUP(CuentosContados[[#This Row],[Column1]],CuentosIndexados[],8,FALSE)</f>
        <v>0</v>
      </c>
      <c r="G128">
        <f>VLOOKUP(CuentosContados[[#This Row],[Column1]],CuentosIndexados[],9,FALSE)</f>
        <v>0</v>
      </c>
      <c r="H128">
        <f>VLOOKUP(CuentosContados[[#This Row],[Column1]],CuentosIndexados[],10,FALSE)</f>
        <v>0</v>
      </c>
      <c r="I128">
        <f>VLOOKUP(CuentosContados[[#This Row],[Column1]],CuentosIndexados[],11,FALSE)</f>
        <v>0</v>
      </c>
      <c r="J128" t="str">
        <f>VLOOKUP(CuentosContados[[#This Row],[Column1]],CuentosIndexados[],12,FALSE)</f>
        <v>trabajo</v>
      </c>
      <c r="K128">
        <f>VLOOKUP(CuentosContados[[#This Row],[Column1]],CuentosIndexados[],13,FALSE)</f>
        <v>0</v>
      </c>
      <c r="L128">
        <f>VLOOKUP(CuentosContados[[#This Row],[Column1]],CuentosIndexados[],14,FALSE)</f>
        <v>0</v>
      </c>
      <c r="M128" t="str">
        <f>VLOOKUP(CuentosContados[[#This Row],[Column1]],CuentosIndexados[],15,FALSE)</f>
        <v>tristeza</v>
      </c>
      <c r="N128">
        <f>VLOOKUP(CuentosContados[[#This Row],[Column1]],CuentosIndexados[],16,FALSE)</f>
        <v>0</v>
      </c>
      <c r="O128">
        <f>VLOOKUP(CuentosContados[[#This Row],[Column1]],CuentosIndexados[],17,FALSE)</f>
        <v>0</v>
      </c>
      <c r="P128">
        <f>VLOOKUP(CuentosContados[[#This Row],[Column1]],CuentosIndexados[],18,FALSE)</f>
        <v>0</v>
      </c>
      <c r="Q128">
        <f>VLOOKUP(CuentosContados[[#This Row],[Column1]],CuentosIndexados[],19,FALSE)</f>
        <v>0</v>
      </c>
      <c r="R128">
        <f>VLOOKUP(CuentosContados[[#This Row],[Column1]],CuentosIndexados[],20,FALSE)</f>
        <v>0</v>
      </c>
      <c r="S128">
        <f>VLOOKUP(CuentosContados[[#This Row],[Column1]],CuentosIndexados[],21,FALSE)</f>
        <v>0</v>
      </c>
      <c r="T128">
        <f>VLOOKUP(CuentosContados[[#This Row],[Column1]],CuentosIndexados[],22,FALSE)</f>
        <v>0</v>
      </c>
      <c r="U128">
        <f>VLOOKUP(CuentosContados[[#This Row],[Column1]],CuentosIndexados[],23,FALSE)</f>
        <v>0</v>
      </c>
      <c r="V128">
        <f>VLOOKUP(CuentosContados[[#This Row],[Column1]],CuentosIndexados[],24,FALSE)</f>
        <v>0</v>
      </c>
      <c r="W128">
        <f>VLOOKUP(CuentosContados[[#This Row],[Column1]],CuentosIndexados[],25,FALSE)</f>
        <v>0</v>
      </c>
      <c r="X128">
        <f>VLOOKUP(CuentosContados[[#This Row],[Column1]],CuentosIndexados[],26,FALSE)</f>
        <v>0</v>
      </c>
      <c r="Y128">
        <f>VLOOKUP(CuentosContados[[#This Row],[Column1]],CuentosIndexados[],27,FALSE)</f>
        <v>0</v>
      </c>
      <c r="Z128">
        <f>VLOOKUP(CuentosContados[[#This Row],[Column1]],CuentosIndexados[],28,FALSE)</f>
        <v>0</v>
      </c>
      <c r="AA128">
        <f>VLOOKUP(CuentosContados[[#This Row],[Column1]],CuentosIndexados[],29,FALSE)</f>
        <v>0</v>
      </c>
      <c r="AB128">
        <f>VLOOKUP(CuentosContados[[#This Row],[Column1]],CuentosIndexados[],30,FALSE)</f>
        <v>0</v>
      </c>
      <c r="AC128">
        <f>VLOOKUP(CuentosContados[[#This Row],[Column1]],CuentosIndexados[],31,FALSE)</f>
        <v>0</v>
      </c>
      <c r="AD128">
        <f>VLOOKUP(CuentosContados[[#This Row],[Column1]],CuentosIndexados[],32,FALSE)</f>
        <v>0</v>
      </c>
      <c r="AE128">
        <f>VLOOKUP(CuentosContados[[#This Row],[Column1]],CuentosIndexados[],33,FALSE)</f>
        <v>0</v>
      </c>
      <c r="AF128">
        <f>VLOOKUP(CuentosContados[[#This Row],[Column1]],CuentosIndexados[],34,FALSE)</f>
        <v>0</v>
      </c>
      <c r="AG128">
        <f>VLOOKUP(CuentosContados[[#This Row],[Column1]],CuentosIndexados[],35,FALSE)</f>
        <v>0</v>
      </c>
      <c r="AH128">
        <f>VLOOKUP(CuentosContados[[#This Row],[Column1]],CuentosIndexados[],36,FALSE)</f>
        <v>0</v>
      </c>
      <c r="AI128">
        <f>VLOOKUP(CuentosContados[[#This Row],[Column1]],CuentosIndexados[],37,FALSE)</f>
        <v>0</v>
      </c>
      <c r="AJ128">
        <f>VLOOKUP(CuentosContados[[#This Row],[Column1]],CuentosIndexados[],38,FALSE)</f>
        <v>0</v>
      </c>
      <c r="AK128" t="str">
        <f>VLOOKUP(CuentosContados[[#This Row],[Column1]],CuentosIndexados[],39,FALSE)</f>
        <v>alegria</v>
      </c>
    </row>
    <row r="129" spans="1:37" x14ac:dyDescent="0.25">
      <c r="A129" t="s">
        <v>164</v>
      </c>
      <c r="B129">
        <f>VLOOKUP(CuentosContados[[#This Row],[Column1]],CuentosIndexados[],3,FALSE)</f>
        <v>0</v>
      </c>
      <c r="C129">
        <f>VLOOKUP(CuentosContados[[#This Row],[Column1]],CuentosIndexados[],5,FALSE)</f>
        <v>0</v>
      </c>
      <c r="D129">
        <f>VLOOKUP(CuentosContados[[#This Row],[Column1]],CuentosIndexados[],6,FALSE)</f>
        <v>0</v>
      </c>
      <c r="E129">
        <f>VLOOKUP(CuentosContados[[#This Row],[Column1]],CuentosIndexados[],7,FALSE)</f>
        <v>0</v>
      </c>
      <c r="F129">
        <f>VLOOKUP(CuentosContados[[#This Row],[Column1]],CuentosIndexados[],8,FALSE)</f>
        <v>0</v>
      </c>
      <c r="G129">
        <f>VLOOKUP(CuentosContados[[#This Row],[Column1]],CuentosIndexados[],9,FALSE)</f>
        <v>0</v>
      </c>
      <c r="H129">
        <f>VLOOKUP(CuentosContados[[#This Row],[Column1]],CuentosIndexados[],10,FALSE)</f>
        <v>0</v>
      </c>
      <c r="I129">
        <f>VLOOKUP(CuentosContados[[#This Row],[Column1]],CuentosIndexados[],11,FALSE)</f>
        <v>0</v>
      </c>
      <c r="J129" t="str">
        <f>VLOOKUP(CuentosContados[[#This Row],[Column1]],CuentosIndexados[],12,FALSE)</f>
        <v>trabajo</v>
      </c>
      <c r="K129">
        <f>VLOOKUP(CuentosContados[[#This Row],[Column1]],CuentosIndexados[],13,FALSE)</f>
        <v>0</v>
      </c>
      <c r="L129">
        <f>VLOOKUP(CuentosContados[[#This Row],[Column1]],CuentosIndexados[],14,FALSE)</f>
        <v>0</v>
      </c>
      <c r="M129" t="str">
        <f>VLOOKUP(CuentosContados[[#This Row],[Column1]],CuentosIndexados[],15,FALSE)</f>
        <v>tristeza</v>
      </c>
      <c r="N129">
        <f>VLOOKUP(CuentosContados[[#This Row],[Column1]],CuentosIndexados[],16,FALSE)</f>
        <v>0</v>
      </c>
      <c r="O129">
        <f>VLOOKUP(CuentosContados[[#This Row],[Column1]],CuentosIndexados[],17,FALSE)</f>
        <v>0</v>
      </c>
      <c r="P129">
        <f>VLOOKUP(CuentosContados[[#This Row],[Column1]],CuentosIndexados[],18,FALSE)</f>
        <v>0</v>
      </c>
      <c r="Q129">
        <f>VLOOKUP(CuentosContados[[#This Row],[Column1]],CuentosIndexados[],19,FALSE)</f>
        <v>0</v>
      </c>
      <c r="R129">
        <f>VLOOKUP(CuentosContados[[#This Row],[Column1]],CuentosIndexados[],20,FALSE)</f>
        <v>0</v>
      </c>
      <c r="S129">
        <f>VLOOKUP(CuentosContados[[#This Row],[Column1]],CuentosIndexados[],21,FALSE)</f>
        <v>0</v>
      </c>
      <c r="T129">
        <f>VLOOKUP(CuentosContados[[#This Row],[Column1]],CuentosIndexados[],22,FALSE)</f>
        <v>0</v>
      </c>
      <c r="U129">
        <f>VLOOKUP(CuentosContados[[#This Row],[Column1]],CuentosIndexados[],23,FALSE)</f>
        <v>0</v>
      </c>
      <c r="V129">
        <f>VLOOKUP(CuentosContados[[#This Row],[Column1]],CuentosIndexados[],24,FALSE)</f>
        <v>0</v>
      </c>
      <c r="W129">
        <f>VLOOKUP(CuentosContados[[#This Row],[Column1]],CuentosIndexados[],25,FALSE)</f>
        <v>0</v>
      </c>
      <c r="X129">
        <f>VLOOKUP(CuentosContados[[#This Row],[Column1]],CuentosIndexados[],26,FALSE)</f>
        <v>0</v>
      </c>
      <c r="Y129">
        <f>VLOOKUP(CuentosContados[[#This Row],[Column1]],CuentosIndexados[],27,FALSE)</f>
        <v>0</v>
      </c>
      <c r="Z129">
        <f>VLOOKUP(CuentosContados[[#This Row],[Column1]],CuentosIndexados[],28,FALSE)</f>
        <v>0</v>
      </c>
      <c r="AA129">
        <f>VLOOKUP(CuentosContados[[#This Row],[Column1]],CuentosIndexados[],29,FALSE)</f>
        <v>0</v>
      </c>
      <c r="AB129">
        <f>VLOOKUP(CuentosContados[[#This Row],[Column1]],CuentosIndexados[],30,FALSE)</f>
        <v>0</v>
      </c>
      <c r="AC129">
        <f>VLOOKUP(CuentosContados[[#This Row],[Column1]],CuentosIndexados[],31,FALSE)</f>
        <v>0</v>
      </c>
      <c r="AD129">
        <f>VLOOKUP(CuentosContados[[#This Row],[Column1]],CuentosIndexados[],32,FALSE)</f>
        <v>0</v>
      </c>
      <c r="AE129">
        <f>VLOOKUP(CuentosContados[[#This Row],[Column1]],CuentosIndexados[],33,FALSE)</f>
        <v>0</v>
      </c>
      <c r="AF129">
        <f>VLOOKUP(CuentosContados[[#This Row],[Column1]],CuentosIndexados[],34,FALSE)</f>
        <v>0</v>
      </c>
      <c r="AG129">
        <f>VLOOKUP(CuentosContados[[#This Row],[Column1]],CuentosIndexados[],35,FALSE)</f>
        <v>0</v>
      </c>
      <c r="AH129">
        <f>VLOOKUP(CuentosContados[[#This Row],[Column1]],CuentosIndexados[],36,FALSE)</f>
        <v>0</v>
      </c>
      <c r="AI129">
        <f>VLOOKUP(CuentosContados[[#This Row],[Column1]],CuentosIndexados[],37,FALSE)</f>
        <v>0</v>
      </c>
      <c r="AJ129">
        <f>VLOOKUP(CuentosContados[[#This Row],[Column1]],CuentosIndexados[],38,FALSE)</f>
        <v>0</v>
      </c>
      <c r="AK129" t="str">
        <f>VLOOKUP(CuentosContados[[#This Row],[Column1]],CuentosIndexados[],39,FALSE)</f>
        <v>alegria</v>
      </c>
    </row>
    <row r="130" spans="1:37" x14ac:dyDescent="0.25">
      <c r="A130" t="s">
        <v>164</v>
      </c>
      <c r="B130">
        <f>VLOOKUP(CuentosContados[[#This Row],[Column1]],CuentosIndexados[],3,FALSE)</f>
        <v>0</v>
      </c>
      <c r="C130">
        <f>VLOOKUP(CuentosContados[[#This Row],[Column1]],CuentosIndexados[],5,FALSE)</f>
        <v>0</v>
      </c>
      <c r="D130">
        <f>VLOOKUP(CuentosContados[[#This Row],[Column1]],CuentosIndexados[],6,FALSE)</f>
        <v>0</v>
      </c>
      <c r="E130">
        <f>VLOOKUP(CuentosContados[[#This Row],[Column1]],CuentosIndexados[],7,FALSE)</f>
        <v>0</v>
      </c>
      <c r="F130">
        <f>VLOOKUP(CuentosContados[[#This Row],[Column1]],CuentosIndexados[],8,FALSE)</f>
        <v>0</v>
      </c>
      <c r="G130">
        <f>VLOOKUP(CuentosContados[[#This Row],[Column1]],CuentosIndexados[],9,FALSE)</f>
        <v>0</v>
      </c>
      <c r="H130">
        <f>VLOOKUP(CuentosContados[[#This Row],[Column1]],CuentosIndexados[],10,FALSE)</f>
        <v>0</v>
      </c>
      <c r="I130">
        <f>VLOOKUP(CuentosContados[[#This Row],[Column1]],CuentosIndexados[],11,FALSE)</f>
        <v>0</v>
      </c>
      <c r="J130" t="str">
        <f>VLOOKUP(CuentosContados[[#This Row],[Column1]],CuentosIndexados[],12,FALSE)</f>
        <v>trabajo</v>
      </c>
      <c r="K130">
        <f>VLOOKUP(CuentosContados[[#This Row],[Column1]],CuentosIndexados[],13,FALSE)</f>
        <v>0</v>
      </c>
      <c r="L130">
        <f>VLOOKUP(CuentosContados[[#This Row],[Column1]],CuentosIndexados[],14,FALSE)</f>
        <v>0</v>
      </c>
      <c r="M130" t="str">
        <f>VLOOKUP(CuentosContados[[#This Row],[Column1]],CuentosIndexados[],15,FALSE)</f>
        <v>tristeza</v>
      </c>
      <c r="N130">
        <f>VLOOKUP(CuentosContados[[#This Row],[Column1]],CuentosIndexados[],16,FALSE)</f>
        <v>0</v>
      </c>
      <c r="O130">
        <f>VLOOKUP(CuentosContados[[#This Row],[Column1]],CuentosIndexados[],17,FALSE)</f>
        <v>0</v>
      </c>
      <c r="P130">
        <f>VLOOKUP(CuentosContados[[#This Row],[Column1]],CuentosIndexados[],18,FALSE)</f>
        <v>0</v>
      </c>
      <c r="Q130">
        <f>VLOOKUP(CuentosContados[[#This Row],[Column1]],CuentosIndexados[],19,FALSE)</f>
        <v>0</v>
      </c>
      <c r="R130">
        <f>VLOOKUP(CuentosContados[[#This Row],[Column1]],CuentosIndexados[],20,FALSE)</f>
        <v>0</v>
      </c>
      <c r="S130">
        <f>VLOOKUP(CuentosContados[[#This Row],[Column1]],CuentosIndexados[],21,FALSE)</f>
        <v>0</v>
      </c>
      <c r="T130">
        <f>VLOOKUP(CuentosContados[[#This Row],[Column1]],CuentosIndexados[],22,FALSE)</f>
        <v>0</v>
      </c>
      <c r="U130">
        <f>VLOOKUP(CuentosContados[[#This Row],[Column1]],CuentosIndexados[],23,FALSE)</f>
        <v>0</v>
      </c>
      <c r="V130">
        <f>VLOOKUP(CuentosContados[[#This Row],[Column1]],CuentosIndexados[],24,FALSE)</f>
        <v>0</v>
      </c>
      <c r="W130">
        <f>VLOOKUP(CuentosContados[[#This Row],[Column1]],CuentosIndexados[],25,FALSE)</f>
        <v>0</v>
      </c>
      <c r="X130">
        <f>VLOOKUP(CuentosContados[[#This Row],[Column1]],CuentosIndexados[],26,FALSE)</f>
        <v>0</v>
      </c>
      <c r="Y130">
        <f>VLOOKUP(CuentosContados[[#This Row],[Column1]],CuentosIndexados[],27,FALSE)</f>
        <v>0</v>
      </c>
      <c r="Z130">
        <f>VLOOKUP(CuentosContados[[#This Row],[Column1]],CuentosIndexados[],28,FALSE)</f>
        <v>0</v>
      </c>
      <c r="AA130">
        <f>VLOOKUP(CuentosContados[[#This Row],[Column1]],CuentosIndexados[],29,FALSE)</f>
        <v>0</v>
      </c>
      <c r="AB130">
        <f>VLOOKUP(CuentosContados[[#This Row],[Column1]],CuentosIndexados[],30,FALSE)</f>
        <v>0</v>
      </c>
      <c r="AC130">
        <f>VLOOKUP(CuentosContados[[#This Row],[Column1]],CuentosIndexados[],31,FALSE)</f>
        <v>0</v>
      </c>
      <c r="AD130">
        <f>VLOOKUP(CuentosContados[[#This Row],[Column1]],CuentosIndexados[],32,FALSE)</f>
        <v>0</v>
      </c>
      <c r="AE130">
        <f>VLOOKUP(CuentosContados[[#This Row],[Column1]],CuentosIndexados[],33,FALSE)</f>
        <v>0</v>
      </c>
      <c r="AF130">
        <f>VLOOKUP(CuentosContados[[#This Row],[Column1]],CuentosIndexados[],34,FALSE)</f>
        <v>0</v>
      </c>
      <c r="AG130">
        <f>VLOOKUP(CuentosContados[[#This Row],[Column1]],CuentosIndexados[],35,FALSE)</f>
        <v>0</v>
      </c>
      <c r="AH130">
        <f>VLOOKUP(CuentosContados[[#This Row],[Column1]],CuentosIndexados[],36,FALSE)</f>
        <v>0</v>
      </c>
      <c r="AI130">
        <f>VLOOKUP(CuentosContados[[#This Row],[Column1]],CuentosIndexados[],37,FALSE)</f>
        <v>0</v>
      </c>
      <c r="AJ130">
        <f>VLOOKUP(CuentosContados[[#This Row],[Column1]],CuentosIndexados[],38,FALSE)</f>
        <v>0</v>
      </c>
      <c r="AK130" t="str">
        <f>VLOOKUP(CuentosContados[[#This Row],[Column1]],CuentosIndexados[],39,FALSE)</f>
        <v>alegria</v>
      </c>
    </row>
    <row r="131" spans="1:37" x14ac:dyDescent="0.25">
      <c r="A131" t="s">
        <v>164</v>
      </c>
      <c r="B131">
        <f>VLOOKUP(CuentosContados[[#This Row],[Column1]],CuentosIndexados[],3,FALSE)</f>
        <v>0</v>
      </c>
      <c r="C131">
        <f>VLOOKUP(CuentosContados[[#This Row],[Column1]],CuentosIndexados[],5,FALSE)</f>
        <v>0</v>
      </c>
      <c r="D131">
        <f>VLOOKUP(CuentosContados[[#This Row],[Column1]],CuentosIndexados[],6,FALSE)</f>
        <v>0</v>
      </c>
      <c r="E131">
        <f>VLOOKUP(CuentosContados[[#This Row],[Column1]],CuentosIndexados[],7,FALSE)</f>
        <v>0</v>
      </c>
      <c r="F131">
        <f>VLOOKUP(CuentosContados[[#This Row],[Column1]],CuentosIndexados[],8,FALSE)</f>
        <v>0</v>
      </c>
      <c r="G131">
        <f>VLOOKUP(CuentosContados[[#This Row],[Column1]],CuentosIndexados[],9,FALSE)</f>
        <v>0</v>
      </c>
      <c r="H131">
        <f>VLOOKUP(CuentosContados[[#This Row],[Column1]],CuentosIndexados[],10,FALSE)</f>
        <v>0</v>
      </c>
      <c r="I131">
        <f>VLOOKUP(CuentosContados[[#This Row],[Column1]],CuentosIndexados[],11,FALSE)</f>
        <v>0</v>
      </c>
      <c r="J131" t="str">
        <f>VLOOKUP(CuentosContados[[#This Row],[Column1]],CuentosIndexados[],12,FALSE)</f>
        <v>trabajo</v>
      </c>
      <c r="K131">
        <f>VLOOKUP(CuentosContados[[#This Row],[Column1]],CuentosIndexados[],13,FALSE)</f>
        <v>0</v>
      </c>
      <c r="L131">
        <f>VLOOKUP(CuentosContados[[#This Row],[Column1]],CuentosIndexados[],14,FALSE)</f>
        <v>0</v>
      </c>
      <c r="M131" t="str">
        <f>VLOOKUP(CuentosContados[[#This Row],[Column1]],CuentosIndexados[],15,FALSE)</f>
        <v>tristeza</v>
      </c>
      <c r="N131">
        <f>VLOOKUP(CuentosContados[[#This Row],[Column1]],CuentosIndexados[],16,FALSE)</f>
        <v>0</v>
      </c>
      <c r="O131">
        <f>VLOOKUP(CuentosContados[[#This Row],[Column1]],CuentosIndexados[],17,FALSE)</f>
        <v>0</v>
      </c>
      <c r="P131">
        <f>VLOOKUP(CuentosContados[[#This Row],[Column1]],CuentosIndexados[],18,FALSE)</f>
        <v>0</v>
      </c>
      <c r="Q131">
        <f>VLOOKUP(CuentosContados[[#This Row],[Column1]],CuentosIndexados[],19,FALSE)</f>
        <v>0</v>
      </c>
      <c r="R131">
        <f>VLOOKUP(CuentosContados[[#This Row],[Column1]],CuentosIndexados[],20,FALSE)</f>
        <v>0</v>
      </c>
      <c r="S131">
        <f>VLOOKUP(CuentosContados[[#This Row],[Column1]],CuentosIndexados[],21,FALSE)</f>
        <v>0</v>
      </c>
      <c r="T131">
        <f>VLOOKUP(CuentosContados[[#This Row],[Column1]],CuentosIndexados[],22,FALSE)</f>
        <v>0</v>
      </c>
      <c r="U131">
        <f>VLOOKUP(CuentosContados[[#This Row],[Column1]],CuentosIndexados[],23,FALSE)</f>
        <v>0</v>
      </c>
      <c r="V131">
        <f>VLOOKUP(CuentosContados[[#This Row],[Column1]],CuentosIndexados[],24,FALSE)</f>
        <v>0</v>
      </c>
      <c r="W131">
        <f>VLOOKUP(CuentosContados[[#This Row],[Column1]],CuentosIndexados[],25,FALSE)</f>
        <v>0</v>
      </c>
      <c r="X131">
        <f>VLOOKUP(CuentosContados[[#This Row],[Column1]],CuentosIndexados[],26,FALSE)</f>
        <v>0</v>
      </c>
      <c r="Y131">
        <f>VLOOKUP(CuentosContados[[#This Row],[Column1]],CuentosIndexados[],27,FALSE)</f>
        <v>0</v>
      </c>
      <c r="Z131">
        <f>VLOOKUP(CuentosContados[[#This Row],[Column1]],CuentosIndexados[],28,FALSE)</f>
        <v>0</v>
      </c>
      <c r="AA131">
        <f>VLOOKUP(CuentosContados[[#This Row],[Column1]],CuentosIndexados[],29,FALSE)</f>
        <v>0</v>
      </c>
      <c r="AB131">
        <f>VLOOKUP(CuentosContados[[#This Row],[Column1]],CuentosIndexados[],30,FALSE)</f>
        <v>0</v>
      </c>
      <c r="AC131">
        <f>VLOOKUP(CuentosContados[[#This Row],[Column1]],CuentosIndexados[],31,FALSE)</f>
        <v>0</v>
      </c>
      <c r="AD131">
        <f>VLOOKUP(CuentosContados[[#This Row],[Column1]],CuentosIndexados[],32,FALSE)</f>
        <v>0</v>
      </c>
      <c r="AE131">
        <f>VLOOKUP(CuentosContados[[#This Row],[Column1]],CuentosIndexados[],33,FALSE)</f>
        <v>0</v>
      </c>
      <c r="AF131">
        <f>VLOOKUP(CuentosContados[[#This Row],[Column1]],CuentosIndexados[],34,FALSE)</f>
        <v>0</v>
      </c>
      <c r="AG131">
        <f>VLOOKUP(CuentosContados[[#This Row],[Column1]],CuentosIndexados[],35,FALSE)</f>
        <v>0</v>
      </c>
      <c r="AH131">
        <f>VLOOKUP(CuentosContados[[#This Row],[Column1]],CuentosIndexados[],36,FALSE)</f>
        <v>0</v>
      </c>
      <c r="AI131">
        <f>VLOOKUP(CuentosContados[[#This Row],[Column1]],CuentosIndexados[],37,FALSE)</f>
        <v>0</v>
      </c>
      <c r="AJ131">
        <f>VLOOKUP(CuentosContados[[#This Row],[Column1]],CuentosIndexados[],38,FALSE)</f>
        <v>0</v>
      </c>
      <c r="AK131" t="str">
        <f>VLOOKUP(CuentosContados[[#This Row],[Column1]],CuentosIndexados[],39,FALSE)</f>
        <v>alegria</v>
      </c>
    </row>
    <row r="132" spans="1:37" x14ac:dyDescent="0.25">
      <c r="A132" t="s">
        <v>164</v>
      </c>
      <c r="B132">
        <f>VLOOKUP(CuentosContados[[#This Row],[Column1]],CuentosIndexados[],3,FALSE)</f>
        <v>0</v>
      </c>
      <c r="C132">
        <f>VLOOKUP(CuentosContados[[#This Row],[Column1]],CuentosIndexados[],5,FALSE)</f>
        <v>0</v>
      </c>
      <c r="D132">
        <f>VLOOKUP(CuentosContados[[#This Row],[Column1]],CuentosIndexados[],6,FALSE)</f>
        <v>0</v>
      </c>
      <c r="E132">
        <f>VLOOKUP(CuentosContados[[#This Row],[Column1]],CuentosIndexados[],7,FALSE)</f>
        <v>0</v>
      </c>
      <c r="F132">
        <f>VLOOKUP(CuentosContados[[#This Row],[Column1]],CuentosIndexados[],8,FALSE)</f>
        <v>0</v>
      </c>
      <c r="G132">
        <f>VLOOKUP(CuentosContados[[#This Row],[Column1]],CuentosIndexados[],9,FALSE)</f>
        <v>0</v>
      </c>
      <c r="H132">
        <f>VLOOKUP(CuentosContados[[#This Row],[Column1]],CuentosIndexados[],10,FALSE)</f>
        <v>0</v>
      </c>
      <c r="I132">
        <f>VLOOKUP(CuentosContados[[#This Row],[Column1]],CuentosIndexados[],11,FALSE)</f>
        <v>0</v>
      </c>
      <c r="J132" t="str">
        <f>VLOOKUP(CuentosContados[[#This Row],[Column1]],CuentosIndexados[],12,FALSE)</f>
        <v>trabajo</v>
      </c>
      <c r="K132">
        <f>VLOOKUP(CuentosContados[[#This Row],[Column1]],CuentosIndexados[],13,FALSE)</f>
        <v>0</v>
      </c>
      <c r="L132">
        <f>VLOOKUP(CuentosContados[[#This Row],[Column1]],CuentosIndexados[],14,FALSE)</f>
        <v>0</v>
      </c>
      <c r="M132" t="str">
        <f>VLOOKUP(CuentosContados[[#This Row],[Column1]],CuentosIndexados[],15,FALSE)</f>
        <v>tristeza</v>
      </c>
      <c r="N132">
        <f>VLOOKUP(CuentosContados[[#This Row],[Column1]],CuentosIndexados[],16,FALSE)</f>
        <v>0</v>
      </c>
      <c r="O132">
        <f>VLOOKUP(CuentosContados[[#This Row],[Column1]],CuentosIndexados[],17,FALSE)</f>
        <v>0</v>
      </c>
      <c r="P132">
        <f>VLOOKUP(CuentosContados[[#This Row],[Column1]],CuentosIndexados[],18,FALSE)</f>
        <v>0</v>
      </c>
      <c r="Q132">
        <f>VLOOKUP(CuentosContados[[#This Row],[Column1]],CuentosIndexados[],19,FALSE)</f>
        <v>0</v>
      </c>
      <c r="R132">
        <f>VLOOKUP(CuentosContados[[#This Row],[Column1]],CuentosIndexados[],20,FALSE)</f>
        <v>0</v>
      </c>
      <c r="S132">
        <f>VLOOKUP(CuentosContados[[#This Row],[Column1]],CuentosIndexados[],21,FALSE)</f>
        <v>0</v>
      </c>
      <c r="T132">
        <f>VLOOKUP(CuentosContados[[#This Row],[Column1]],CuentosIndexados[],22,FALSE)</f>
        <v>0</v>
      </c>
      <c r="U132">
        <f>VLOOKUP(CuentosContados[[#This Row],[Column1]],CuentosIndexados[],23,FALSE)</f>
        <v>0</v>
      </c>
      <c r="V132">
        <f>VLOOKUP(CuentosContados[[#This Row],[Column1]],CuentosIndexados[],24,FALSE)</f>
        <v>0</v>
      </c>
      <c r="W132">
        <f>VLOOKUP(CuentosContados[[#This Row],[Column1]],CuentosIndexados[],25,FALSE)</f>
        <v>0</v>
      </c>
      <c r="X132">
        <f>VLOOKUP(CuentosContados[[#This Row],[Column1]],CuentosIndexados[],26,FALSE)</f>
        <v>0</v>
      </c>
      <c r="Y132">
        <f>VLOOKUP(CuentosContados[[#This Row],[Column1]],CuentosIndexados[],27,FALSE)</f>
        <v>0</v>
      </c>
      <c r="Z132">
        <f>VLOOKUP(CuentosContados[[#This Row],[Column1]],CuentosIndexados[],28,FALSE)</f>
        <v>0</v>
      </c>
      <c r="AA132">
        <f>VLOOKUP(CuentosContados[[#This Row],[Column1]],CuentosIndexados[],29,FALSE)</f>
        <v>0</v>
      </c>
      <c r="AB132">
        <f>VLOOKUP(CuentosContados[[#This Row],[Column1]],CuentosIndexados[],30,FALSE)</f>
        <v>0</v>
      </c>
      <c r="AC132">
        <f>VLOOKUP(CuentosContados[[#This Row],[Column1]],CuentosIndexados[],31,FALSE)</f>
        <v>0</v>
      </c>
      <c r="AD132">
        <f>VLOOKUP(CuentosContados[[#This Row],[Column1]],CuentosIndexados[],32,FALSE)</f>
        <v>0</v>
      </c>
      <c r="AE132">
        <f>VLOOKUP(CuentosContados[[#This Row],[Column1]],CuentosIndexados[],33,FALSE)</f>
        <v>0</v>
      </c>
      <c r="AF132">
        <f>VLOOKUP(CuentosContados[[#This Row],[Column1]],CuentosIndexados[],34,FALSE)</f>
        <v>0</v>
      </c>
      <c r="AG132">
        <f>VLOOKUP(CuentosContados[[#This Row],[Column1]],CuentosIndexados[],35,FALSE)</f>
        <v>0</v>
      </c>
      <c r="AH132">
        <f>VLOOKUP(CuentosContados[[#This Row],[Column1]],CuentosIndexados[],36,FALSE)</f>
        <v>0</v>
      </c>
      <c r="AI132">
        <f>VLOOKUP(CuentosContados[[#This Row],[Column1]],CuentosIndexados[],37,FALSE)</f>
        <v>0</v>
      </c>
      <c r="AJ132">
        <f>VLOOKUP(CuentosContados[[#This Row],[Column1]],CuentosIndexados[],38,FALSE)</f>
        <v>0</v>
      </c>
      <c r="AK132" t="str">
        <f>VLOOKUP(CuentosContados[[#This Row],[Column1]],CuentosIndexados[],39,FALSE)</f>
        <v>alegria</v>
      </c>
    </row>
    <row r="133" spans="1:37" x14ac:dyDescent="0.25">
      <c r="A133" t="s">
        <v>164</v>
      </c>
      <c r="B133">
        <f>VLOOKUP(CuentosContados[[#This Row],[Column1]],CuentosIndexados[],3,FALSE)</f>
        <v>0</v>
      </c>
      <c r="C133">
        <f>VLOOKUP(CuentosContados[[#This Row],[Column1]],CuentosIndexados[],5,FALSE)</f>
        <v>0</v>
      </c>
      <c r="D133">
        <f>VLOOKUP(CuentosContados[[#This Row],[Column1]],CuentosIndexados[],6,FALSE)</f>
        <v>0</v>
      </c>
      <c r="E133">
        <f>VLOOKUP(CuentosContados[[#This Row],[Column1]],CuentosIndexados[],7,FALSE)</f>
        <v>0</v>
      </c>
      <c r="F133">
        <f>VLOOKUP(CuentosContados[[#This Row],[Column1]],CuentosIndexados[],8,FALSE)</f>
        <v>0</v>
      </c>
      <c r="G133">
        <f>VLOOKUP(CuentosContados[[#This Row],[Column1]],CuentosIndexados[],9,FALSE)</f>
        <v>0</v>
      </c>
      <c r="H133">
        <f>VLOOKUP(CuentosContados[[#This Row],[Column1]],CuentosIndexados[],10,FALSE)</f>
        <v>0</v>
      </c>
      <c r="I133">
        <f>VLOOKUP(CuentosContados[[#This Row],[Column1]],CuentosIndexados[],11,FALSE)</f>
        <v>0</v>
      </c>
      <c r="J133" t="str">
        <f>VLOOKUP(CuentosContados[[#This Row],[Column1]],CuentosIndexados[],12,FALSE)</f>
        <v>trabajo</v>
      </c>
      <c r="K133">
        <f>VLOOKUP(CuentosContados[[#This Row],[Column1]],CuentosIndexados[],13,FALSE)</f>
        <v>0</v>
      </c>
      <c r="L133">
        <f>VLOOKUP(CuentosContados[[#This Row],[Column1]],CuentosIndexados[],14,FALSE)</f>
        <v>0</v>
      </c>
      <c r="M133" t="str">
        <f>VLOOKUP(CuentosContados[[#This Row],[Column1]],CuentosIndexados[],15,FALSE)</f>
        <v>tristeza</v>
      </c>
      <c r="N133">
        <f>VLOOKUP(CuentosContados[[#This Row],[Column1]],CuentosIndexados[],16,FALSE)</f>
        <v>0</v>
      </c>
      <c r="O133">
        <f>VLOOKUP(CuentosContados[[#This Row],[Column1]],CuentosIndexados[],17,FALSE)</f>
        <v>0</v>
      </c>
      <c r="P133">
        <f>VLOOKUP(CuentosContados[[#This Row],[Column1]],CuentosIndexados[],18,FALSE)</f>
        <v>0</v>
      </c>
      <c r="Q133">
        <f>VLOOKUP(CuentosContados[[#This Row],[Column1]],CuentosIndexados[],19,FALSE)</f>
        <v>0</v>
      </c>
      <c r="R133">
        <f>VLOOKUP(CuentosContados[[#This Row],[Column1]],CuentosIndexados[],20,FALSE)</f>
        <v>0</v>
      </c>
      <c r="S133">
        <f>VLOOKUP(CuentosContados[[#This Row],[Column1]],CuentosIndexados[],21,FALSE)</f>
        <v>0</v>
      </c>
      <c r="T133">
        <f>VLOOKUP(CuentosContados[[#This Row],[Column1]],CuentosIndexados[],22,FALSE)</f>
        <v>0</v>
      </c>
      <c r="U133">
        <f>VLOOKUP(CuentosContados[[#This Row],[Column1]],CuentosIndexados[],23,FALSE)</f>
        <v>0</v>
      </c>
      <c r="V133">
        <f>VLOOKUP(CuentosContados[[#This Row],[Column1]],CuentosIndexados[],24,FALSE)</f>
        <v>0</v>
      </c>
      <c r="W133">
        <f>VLOOKUP(CuentosContados[[#This Row],[Column1]],CuentosIndexados[],25,FALSE)</f>
        <v>0</v>
      </c>
      <c r="X133">
        <f>VLOOKUP(CuentosContados[[#This Row],[Column1]],CuentosIndexados[],26,FALSE)</f>
        <v>0</v>
      </c>
      <c r="Y133">
        <f>VLOOKUP(CuentosContados[[#This Row],[Column1]],CuentosIndexados[],27,FALSE)</f>
        <v>0</v>
      </c>
      <c r="Z133">
        <f>VLOOKUP(CuentosContados[[#This Row],[Column1]],CuentosIndexados[],28,FALSE)</f>
        <v>0</v>
      </c>
      <c r="AA133">
        <f>VLOOKUP(CuentosContados[[#This Row],[Column1]],CuentosIndexados[],29,FALSE)</f>
        <v>0</v>
      </c>
      <c r="AB133">
        <f>VLOOKUP(CuentosContados[[#This Row],[Column1]],CuentosIndexados[],30,FALSE)</f>
        <v>0</v>
      </c>
      <c r="AC133">
        <f>VLOOKUP(CuentosContados[[#This Row],[Column1]],CuentosIndexados[],31,FALSE)</f>
        <v>0</v>
      </c>
      <c r="AD133">
        <f>VLOOKUP(CuentosContados[[#This Row],[Column1]],CuentosIndexados[],32,FALSE)</f>
        <v>0</v>
      </c>
      <c r="AE133">
        <f>VLOOKUP(CuentosContados[[#This Row],[Column1]],CuentosIndexados[],33,FALSE)</f>
        <v>0</v>
      </c>
      <c r="AF133">
        <f>VLOOKUP(CuentosContados[[#This Row],[Column1]],CuentosIndexados[],34,FALSE)</f>
        <v>0</v>
      </c>
      <c r="AG133">
        <f>VLOOKUP(CuentosContados[[#This Row],[Column1]],CuentosIndexados[],35,FALSE)</f>
        <v>0</v>
      </c>
      <c r="AH133">
        <f>VLOOKUP(CuentosContados[[#This Row],[Column1]],CuentosIndexados[],36,FALSE)</f>
        <v>0</v>
      </c>
      <c r="AI133">
        <f>VLOOKUP(CuentosContados[[#This Row],[Column1]],CuentosIndexados[],37,FALSE)</f>
        <v>0</v>
      </c>
      <c r="AJ133">
        <f>VLOOKUP(CuentosContados[[#This Row],[Column1]],CuentosIndexados[],38,FALSE)</f>
        <v>0</v>
      </c>
      <c r="AK133" t="str">
        <f>VLOOKUP(CuentosContados[[#This Row],[Column1]],CuentosIndexados[],39,FALSE)</f>
        <v>alegria</v>
      </c>
    </row>
    <row r="134" spans="1:37" x14ac:dyDescent="0.25">
      <c r="A134" t="s">
        <v>164</v>
      </c>
      <c r="B134">
        <f>VLOOKUP(CuentosContados[[#This Row],[Column1]],CuentosIndexados[],3,FALSE)</f>
        <v>0</v>
      </c>
      <c r="C134">
        <f>VLOOKUP(CuentosContados[[#This Row],[Column1]],CuentosIndexados[],5,FALSE)</f>
        <v>0</v>
      </c>
      <c r="D134">
        <f>VLOOKUP(CuentosContados[[#This Row],[Column1]],CuentosIndexados[],6,FALSE)</f>
        <v>0</v>
      </c>
      <c r="E134">
        <f>VLOOKUP(CuentosContados[[#This Row],[Column1]],CuentosIndexados[],7,FALSE)</f>
        <v>0</v>
      </c>
      <c r="F134">
        <f>VLOOKUP(CuentosContados[[#This Row],[Column1]],CuentosIndexados[],8,FALSE)</f>
        <v>0</v>
      </c>
      <c r="G134">
        <f>VLOOKUP(CuentosContados[[#This Row],[Column1]],CuentosIndexados[],9,FALSE)</f>
        <v>0</v>
      </c>
      <c r="H134">
        <f>VLOOKUP(CuentosContados[[#This Row],[Column1]],CuentosIndexados[],10,FALSE)</f>
        <v>0</v>
      </c>
      <c r="I134">
        <f>VLOOKUP(CuentosContados[[#This Row],[Column1]],CuentosIndexados[],11,FALSE)</f>
        <v>0</v>
      </c>
      <c r="J134" t="str">
        <f>VLOOKUP(CuentosContados[[#This Row],[Column1]],CuentosIndexados[],12,FALSE)</f>
        <v>trabajo</v>
      </c>
      <c r="K134">
        <f>VLOOKUP(CuentosContados[[#This Row],[Column1]],CuentosIndexados[],13,FALSE)</f>
        <v>0</v>
      </c>
      <c r="L134">
        <f>VLOOKUP(CuentosContados[[#This Row],[Column1]],CuentosIndexados[],14,FALSE)</f>
        <v>0</v>
      </c>
      <c r="M134" t="str">
        <f>VLOOKUP(CuentosContados[[#This Row],[Column1]],CuentosIndexados[],15,FALSE)</f>
        <v>tristeza</v>
      </c>
      <c r="N134">
        <f>VLOOKUP(CuentosContados[[#This Row],[Column1]],CuentosIndexados[],16,FALSE)</f>
        <v>0</v>
      </c>
      <c r="O134">
        <f>VLOOKUP(CuentosContados[[#This Row],[Column1]],CuentosIndexados[],17,FALSE)</f>
        <v>0</v>
      </c>
      <c r="P134">
        <f>VLOOKUP(CuentosContados[[#This Row],[Column1]],CuentosIndexados[],18,FALSE)</f>
        <v>0</v>
      </c>
      <c r="Q134">
        <f>VLOOKUP(CuentosContados[[#This Row],[Column1]],CuentosIndexados[],19,FALSE)</f>
        <v>0</v>
      </c>
      <c r="R134">
        <f>VLOOKUP(CuentosContados[[#This Row],[Column1]],CuentosIndexados[],20,FALSE)</f>
        <v>0</v>
      </c>
      <c r="S134">
        <f>VLOOKUP(CuentosContados[[#This Row],[Column1]],CuentosIndexados[],21,FALSE)</f>
        <v>0</v>
      </c>
      <c r="T134">
        <f>VLOOKUP(CuentosContados[[#This Row],[Column1]],CuentosIndexados[],22,FALSE)</f>
        <v>0</v>
      </c>
      <c r="U134">
        <f>VLOOKUP(CuentosContados[[#This Row],[Column1]],CuentosIndexados[],23,FALSE)</f>
        <v>0</v>
      </c>
      <c r="V134">
        <f>VLOOKUP(CuentosContados[[#This Row],[Column1]],CuentosIndexados[],24,FALSE)</f>
        <v>0</v>
      </c>
      <c r="W134">
        <f>VLOOKUP(CuentosContados[[#This Row],[Column1]],CuentosIndexados[],25,FALSE)</f>
        <v>0</v>
      </c>
      <c r="X134">
        <f>VLOOKUP(CuentosContados[[#This Row],[Column1]],CuentosIndexados[],26,FALSE)</f>
        <v>0</v>
      </c>
      <c r="Y134">
        <f>VLOOKUP(CuentosContados[[#This Row],[Column1]],CuentosIndexados[],27,FALSE)</f>
        <v>0</v>
      </c>
      <c r="Z134">
        <f>VLOOKUP(CuentosContados[[#This Row],[Column1]],CuentosIndexados[],28,FALSE)</f>
        <v>0</v>
      </c>
      <c r="AA134">
        <f>VLOOKUP(CuentosContados[[#This Row],[Column1]],CuentosIndexados[],29,FALSE)</f>
        <v>0</v>
      </c>
      <c r="AB134">
        <f>VLOOKUP(CuentosContados[[#This Row],[Column1]],CuentosIndexados[],30,FALSE)</f>
        <v>0</v>
      </c>
      <c r="AC134">
        <f>VLOOKUP(CuentosContados[[#This Row],[Column1]],CuentosIndexados[],31,FALSE)</f>
        <v>0</v>
      </c>
      <c r="AD134">
        <f>VLOOKUP(CuentosContados[[#This Row],[Column1]],CuentosIndexados[],32,FALSE)</f>
        <v>0</v>
      </c>
      <c r="AE134">
        <f>VLOOKUP(CuentosContados[[#This Row],[Column1]],CuentosIndexados[],33,FALSE)</f>
        <v>0</v>
      </c>
      <c r="AF134">
        <f>VLOOKUP(CuentosContados[[#This Row],[Column1]],CuentosIndexados[],34,FALSE)</f>
        <v>0</v>
      </c>
      <c r="AG134">
        <f>VLOOKUP(CuentosContados[[#This Row],[Column1]],CuentosIndexados[],35,FALSE)</f>
        <v>0</v>
      </c>
      <c r="AH134">
        <f>VLOOKUP(CuentosContados[[#This Row],[Column1]],CuentosIndexados[],36,FALSE)</f>
        <v>0</v>
      </c>
      <c r="AI134">
        <f>VLOOKUP(CuentosContados[[#This Row],[Column1]],CuentosIndexados[],37,FALSE)</f>
        <v>0</v>
      </c>
      <c r="AJ134">
        <f>VLOOKUP(CuentosContados[[#This Row],[Column1]],CuentosIndexados[],38,FALSE)</f>
        <v>0</v>
      </c>
      <c r="AK134" t="str">
        <f>VLOOKUP(CuentosContados[[#This Row],[Column1]],CuentosIndexados[],39,FALSE)</f>
        <v>alegria</v>
      </c>
    </row>
    <row r="135" spans="1:37" x14ac:dyDescent="0.25">
      <c r="A135" t="s">
        <v>164</v>
      </c>
      <c r="B135">
        <f>VLOOKUP(CuentosContados[[#This Row],[Column1]],CuentosIndexados[],3,FALSE)</f>
        <v>0</v>
      </c>
      <c r="C135">
        <f>VLOOKUP(CuentosContados[[#This Row],[Column1]],CuentosIndexados[],5,FALSE)</f>
        <v>0</v>
      </c>
      <c r="D135">
        <f>VLOOKUP(CuentosContados[[#This Row],[Column1]],CuentosIndexados[],6,FALSE)</f>
        <v>0</v>
      </c>
      <c r="E135">
        <f>VLOOKUP(CuentosContados[[#This Row],[Column1]],CuentosIndexados[],7,FALSE)</f>
        <v>0</v>
      </c>
      <c r="F135">
        <f>VLOOKUP(CuentosContados[[#This Row],[Column1]],CuentosIndexados[],8,FALSE)</f>
        <v>0</v>
      </c>
      <c r="G135">
        <f>VLOOKUP(CuentosContados[[#This Row],[Column1]],CuentosIndexados[],9,FALSE)</f>
        <v>0</v>
      </c>
      <c r="H135">
        <f>VLOOKUP(CuentosContados[[#This Row],[Column1]],CuentosIndexados[],10,FALSE)</f>
        <v>0</v>
      </c>
      <c r="I135">
        <f>VLOOKUP(CuentosContados[[#This Row],[Column1]],CuentosIndexados[],11,FALSE)</f>
        <v>0</v>
      </c>
      <c r="J135" t="str">
        <f>VLOOKUP(CuentosContados[[#This Row],[Column1]],CuentosIndexados[],12,FALSE)</f>
        <v>trabajo</v>
      </c>
      <c r="K135">
        <f>VLOOKUP(CuentosContados[[#This Row],[Column1]],CuentosIndexados[],13,FALSE)</f>
        <v>0</v>
      </c>
      <c r="L135">
        <f>VLOOKUP(CuentosContados[[#This Row],[Column1]],CuentosIndexados[],14,FALSE)</f>
        <v>0</v>
      </c>
      <c r="M135" t="str">
        <f>VLOOKUP(CuentosContados[[#This Row],[Column1]],CuentosIndexados[],15,FALSE)</f>
        <v>tristeza</v>
      </c>
      <c r="N135">
        <f>VLOOKUP(CuentosContados[[#This Row],[Column1]],CuentosIndexados[],16,FALSE)</f>
        <v>0</v>
      </c>
      <c r="O135">
        <f>VLOOKUP(CuentosContados[[#This Row],[Column1]],CuentosIndexados[],17,FALSE)</f>
        <v>0</v>
      </c>
      <c r="P135">
        <f>VLOOKUP(CuentosContados[[#This Row],[Column1]],CuentosIndexados[],18,FALSE)</f>
        <v>0</v>
      </c>
      <c r="Q135">
        <f>VLOOKUP(CuentosContados[[#This Row],[Column1]],CuentosIndexados[],19,FALSE)</f>
        <v>0</v>
      </c>
      <c r="R135">
        <f>VLOOKUP(CuentosContados[[#This Row],[Column1]],CuentosIndexados[],20,FALSE)</f>
        <v>0</v>
      </c>
      <c r="S135">
        <f>VLOOKUP(CuentosContados[[#This Row],[Column1]],CuentosIndexados[],21,FALSE)</f>
        <v>0</v>
      </c>
      <c r="T135">
        <f>VLOOKUP(CuentosContados[[#This Row],[Column1]],CuentosIndexados[],22,FALSE)</f>
        <v>0</v>
      </c>
      <c r="U135">
        <f>VLOOKUP(CuentosContados[[#This Row],[Column1]],CuentosIndexados[],23,FALSE)</f>
        <v>0</v>
      </c>
      <c r="V135">
        <f>VLOOKUP(CuentosContados[[#This Row],[Column1]],CuentosIndexados[],24,FALSE)</f>
        <v>0</v>
      </c>
      <c r="W135">
        <f>VLOOKUP(CuentosContados[[#This Row],[Column1]],CuentosIndexados[],25,FALSE)</f>
        <v>0</v>
      </c>
      <c r="X135">
        <f>VLOOKUP(CuentosContados[[#This Row],[Column1]],CuentosIndexados[],26,FALSE)</f>
        <v>0</v>
      </c>
      <c r="Y135">
        <f>VLOOKUP(CuentosContados[[#This Row],[Column1]],CuentosIndexados[],27,FALSE)</f>
        <v>0</v>
      </c>
      <c r="Z135">
        <f>VLOOKUP(CuentosContados[[#This Row],[Column1]],CuentosIndexados[],28,FALSE)</f>
        <v>0</v>
      </c>
      <c r="AA135">
        <f>VLOOKUP(CuentosContados[[#This Row],[Column1]],CuentosIndexados[],29,FALSE)</f>
        <v>0</v>
      </c>
      <c r="AB135">
        <f>VLOOKUP(CuentosContados[[#This Row],[Column1]],CuentosIndexados[],30,FALSE)</f>
        <v>0</v>
      </c>
      <c r="AC135">
        <f>VLOOKUP(CuentosContados[[#This Row],[Column1]],CuentosIndexados[],31,FALSE)</f>
        <v>0</v>
      </c>
      <c r="AD135">
        <f>VLOOKUP(CuentosContados[[#This Row],[Column1]],CuentosIndexados[],32,FALSE)</f>
        <v>0</v>
      </c>
      <c r="AE135">
        <f>VLOOKUP(CuentosContados[[#This Row],[Column1]],CuentosIndexados[],33,FALSE)</f>
        <v>0</v>
      </c>
      <c r="AF135">
        <f>VLOOKUP(CuentosContados[[#This Row],[Column1]],CuentosIndexados[],34,FALSE)</f>
        <v>0</v>
      </c>
      <c r="AG135">
        <f>VLOOKUP(CuentosContados[[#This Row],[Column1]],CuentosIndexados[],35,FALSE)</f>
        <v>0</v>
      </c>
      <c r="AH135">
        <f>VLOOKUP(CuentosContados[[#This Row],[Column1]],CuentosIndexados[],36,FALSE)</f>
        <v>0</v>
      </c>
      <c r="AI135">
        <f>VLOOKUP(CuentosContados[[#This Row],[Column1]],CuentosIndexados[],37,FALSE)</f>
        <v>0</v>
      </c>
      <c r="AJ135">
        <f>VLOOKUP(CuentosContados[[#This Row],[Column1]],CuentosIndexados[],38,FALSE)</f>
        <v>0</v>
      </c>
      <c r="AK135" t="str">
        <f>VLOOKUP(CuentosContados[[#This Row],[Column1]],CuentosIndexados[],39,FALSE)</f>
        <v>alegria</v>
      </c>
    </row>
    <row r="136" spans="1:37" x14ac:dyDescent="0.25">
      <c r="A136" t="s">
        <v>164</v>
      </c>
      <c r="B136">
        <f>VLOOKUP(CuentosContados[[#This Row],[Column1]],CuentosIndexados[],3,FALSE)</f>
        <v>0</v>
      </c>
      <c r="C136">
        <f>VLOOKUP(CuentosContados[[#This Row],[Column1]],CuentosIndexados[],5,FALSE)</f>
        <v>0</v>
      </c>
      <c r="D136">
        <f>VLOOKUP(CuentosContados[[#This Row],[Column1]],CuentosIndexados[],6,FALSE)</f>
        <v>0</v>
      </c>
      <c r="E136">
        <f>VLOOKUP(CuentosContados[[#This Row],[Column1]],CuentosIndexados[],7,FALSE)</f>
        <v>0</v>
      </c>
      <c r="F136">
        <f>VLOOKUP(CuentosContados[[#This Row],[Column1]],CuentosIndexados[],8,FALSE)</f>
        <v>0</v>
      </c>
      <c r="G136">
        <f>VLOOKUP(CuentosContados[[#This Row],[Column1]],CuentosIndexados[],9,FALSE)</f>
        <v>0</v>
      </c>
      <c r="H136">
        <f>VLOOKUP(CuentosContados[[#This Row],[Column1]],CuentosIndexados[],10,FALSE)</f>
        <v>0</v>
      </c>
      <c r="I136">
        <f>VLOOKUP(CuentosContados[[#This Row],[Column1]],CuentosIndexados[],11,FALSE)</f>
        <v>0</v>
      </c>
      <c r="J136" t="str">
        <f>VLOOKUP(CuentosContados[[#This Row],[Column1]],CuentosIndexados[],12,FALSE)</f>
        <v>trabajo</v>
      </c>
      <c r="K136">
        <f>VLOOKUP(CuentosContados[[#This Row],[Column1]],CuentosIndexados[],13,FALSE)</f>
        <v>0</v>
      </c>
      <c r="L136">
        <f>VLOOKUP(CuentosContados[[#This Row],[Column1]],CuentosIndexados[],14,FALSE)</f>
        <v>0</v>
      </c>
      <c r="M136" t="str">
        <f>VLOOKUP(CuentosContados[[#This Row],[Column1]],CuentosIndexados[],15,FALSE)</f>
        <v>tristeza</v>
      </c>
      <c r="N136">
        <f>VLOOKUP(CuentosContados[[#This Row],[Column1]],CuentosIndexados[],16,FALSE)</f>
        <v>0</v>
      </c>
      <c r="O136">
        <f>VLOOKUP(CuentosContados[[#This Row],[Column1]],CuentosIndexados[],17,FALSE)</f>
        <v>0</v>
      </c>
      <c r="P136">
        <f>VLOOKUP(CuentosContados[[#This Row],[Column1]],CuentosIndexados[],18,FALSE)</f>
        <v>0</v>
      </c>
      <c r="Q136">
        <f>VLOOKUP(CuentosContados[[#This Row],[Column1]],CuentosIndexados[],19,FALSE)</f>
        <v>0</v>
      </c>
      <c r="R136">
        <f>VLOOKUP(CuentosContados[[#This Row],[Column1]],CuentosIndexados[],20,FALSE)</f>
        <v>0</v>
      </c>
      <c r="S136">
        <f>VLOOKUP(CuentosContados[[#This Row],[Column1]],CuentosIndexados[],21,FALSE)</f>
        <v>0</v>
      </c>
      <c r="T136">
        <f>VLOOKUP(CuentosContados[[#This Row],[Column1]],CuentosIndexados[],22,FALSE)</f>
        <v>0</v>
      </c>
      <c r="U136">
        <f>VLOOKUP(CuentosContados[[#This Row],[Column1]],CuentosIndexados[],23,FALSE)</f>
        <v>0</v>
      </c>
      <c r="V136">
        <f>VLOOKUP(CuentosContados[[#This Row],[Column1]],CuentosIndexados[],24,FALSE)</f>
        <v>0</v>
      </c>
      <c r="W136">
        <f>VLOOKUP(CuentosContados[[#This Row],[Column1]],CuentosIndexados[],25,FALSE)</f>
        <v>0</v>
      </c>
      <c r="X136">
        <f>VLOOKUP(CuentosContados[[#This Row],[Column1]],CuentosIndexados[],26,FALSE)</f>
        <v>0</v>
      </c>
      <c r="Y136">
        <f>VLOOKUP(CuentosContados[[#This Row],[Column1]],CuentosIndexados[],27,FALSE)</f>
        <v>0</v>
      </c>
      <c r="Z136">
        <f>VLOOKUP(CuentosContados[[#This Row],[Column1]],CuentosIndexados[],28,FALSE)</f>
        <v>0</v>
      </c>
      <c r="AA136">
        <f>VLOOKUP(CuentosContados[[#This Row],[Column1]],CuentosIndexados[],29,FALSE)</f>
        <v>0</v>
      </c>
      <c r="AB136">
        <f>VLOOKUP(CuentosContados[[#This Row],[Column1]],CuentosIndexados[],30,FALSE)</f>
        <v>0</v>
      </c>
      <c r="AC136">
        <f>VLOOKUP(CuentosContados[[#This Row],[Column1]],CuentosIndexados[],31,FALSE)</f>
        <v>0</v>
      </c>
      <c r="AD136">
        <f>VLOOKUP(CuentosContados[[#This Row],[Column1]],CuentosIndexados[],32,FALSE)</f>
        <v>0</v>
      </c>
      <c r="AE136">
        <f>VLOOKUP(CuentosContados[[#This Row],[Column1]],CuentosIndexados[],33,FALSE)</f>
        <v>0</v>
      </c>
      <c r="AF136">
        <f>VLOOKUP(CuentosContados[[#This Row],[Column1]],CuentosIndexados[],34,FALSE)</f>
        <v>0</v>
      </c>
      <c r="AG136">
        <f>VLOOKUP(CuentosContados[[#This Row],[Column1]],CuentosIndexados[],35,FALSE)</f>
        <v>0</v>
      </c>
      <c r="AH136">
        <f>VLOOKUP(CuentosContados[[#This Row],[Column1]],CuentosIndexados[],36,FALSE)</f>
        <v>0</v>
      </c>
      <c r="AI136">
        <f>VLOOKUP(CuentosContados[[#This Row],[Column1]],CuentosIndexados[],37,FALSE)</f>
        <v>0</v>
      </c>
      <c r="AJ136">
        <f>VLOOKUP(CuentosContados[[#This Row],[Column1]],CuentosIndexados[],38,FALSE)</f>
        <v>0</v>
      </c>
      <c r="AK136" t="str">
        <f>VLOOKUP(CuentosContados[[#This Row],[Column1]],CuentosIndexados[],39,FALSE)</f>
        <v>alegria</v>
      </c>
    </row>
    <row r="137" spans="1:37" x14ac:dyDescent="0.25">
      <c r="A137" t="s">
        <v>164</v>
      </c>
      <c r="B137">
        <f>VLOOKUP(CuentosContados[[#This Row],[Column1]],CuentosIndexados[],3,FALSE)</f>
        <v>0</v>
      </c>
      <c r="C137">
        <f>VLOOKUP(CuentosContados[[#This Row],[Column1]],CuentosIndexados[],5,FALSE)</f>
        <v>0</v>
      </c>
      <c r="D137">
        <f>VLOOKUP(CuentosContados[[#This Row],[Column1]],CuentosIndexados[],6,FALSE)</f>
        <v>0</v>
      </c>
      <c r="E137">
        <f>VLOOKUP(CuentosContados[[#This Row],[Column1]],CuentosIndexados[],7,FALSE)</f>
        <v>0</v>
      </c>
      <c r="F137">
        <f>VLOOKUP(CuentosContados[[#This Row],[Column1]],CuentosIndexados[],8,FALSE)</f>
        <v>0</v>
      </c>
      <c r="G137">
        <f>VLOOKUP(CuentosContados[[#This Row],[Column1]],CuentosIndexados[],9,FALSE)</f>
        <v>0</v>
      </c>
      <c r="H137">
        <f>VLOOKUP(CuentosContados[[#This Row],[Column1]],CuentosIndexados[],10,FALSE)</f>
        <v>0</v>
      </c>
      <c r="I137">
        <f>VLOOKUP(CuentosContados[[#This Row],[Column1]],CuentosIndexados[],11,FALSE)</f>
        <v>0</v>
      </c>
      <c r="J137" t="str">
        <f>VLOOKUP(CuentosContados[[#This Row],[Column1]],CuentosIndexados[],12,FALSE)</f>
        <v>trabajo</v>
      </c>
      <c r="K137">
        <f>VLOOKUP(CuentosContados[[#This Row],[Column1]],CuentosIndexados[],13,FALSE)</f>
        <v>0</v>
      </c>
      <c r="L137">
        <f>VLOOKUP(CuentosContados[[#This Row],[Column1]],CuentosIndexados[],14,FALSE)</f>
        <v>0</v>
      </c>
      <c r="M137" t="str">
        <f>VLOOKUP(CuentosContados[[#This Row],[Column1]],CuentosIndexados[],15,FALSE)</f>
        <v>tristeza</v>
      </c>
      <c r="N137">
        <f>VLOOKUP(CuentosContados[[#This Row],[Column1]],CuentosIndexados[],16,FALSE)</f>
        <v>0</v>
      </c>
      <c r="O137">
        <f>VLOOKUP(CuentosContados[[#This Row],[Column1]],CuentosIndexados[],17,FALSE)</f>
        <v>0</v>
      </c>
      <c r="P137">
        <f>VLOOKUP(CuentosContados[[#This Row],[Column1]],CuentosIndexados[],18,FALSE)</f>
        <v>0</v>
      </c>
      <c r="Q137">
        <f>VLOOKUP(CuentosContados[[#This Row],[Column1]],CuentosIndexados[],19,FALSE)</f>
        <v>0</v>
      </c>
      <c r="R137">
        <f>VLOOKUP(CuentosContados[[#This Row],[Column1]],CuentosIndexados[],20,FALSE)</f>
        <v>0</v>
      </c>
      <c r="S137">
        <f>VLOOKUP(CuentosContados[[#This Row],[Column1]],CuentosIndexados[],21,FALSE)</f>
        <v>0</v>
      </c>
      <c r="T137">
        <f>VLOOKUP(CuentosContados[[#This Row],[Column1]],CuentosIndexados[],22,FALSE)</f>
        <v>0</v>
      </c>
      <c r="U137">
        <f>VLOOKUP(CuentosContados[[#This Row],[Column1]],CuentosIndexados[],23,FALSE)</f>
        <v>0</v>
      </c>
      <c r="V137">
        <f>VLOOKUP(CuentosContados[[#This Row],[Column1]],CuentosIndexados[],24,FALSE)</f>
        <v>0</v>
      </c>
      <c r="W137">
        <f>VLOOKUP(CuentosContados[[#This Row],[Column1]],CuentosIndexados[],25,FALSE)</f>
        <v>0</v>
      </c>
      <c r="X137">
        <f>VLOOKUP(CuentosContados[[#This Row],[Column1]],CuentosIndexados[],26,FALSE)</f>
        <v>0</v>
      </c>
      <c r="Y137">
        <f>VLOOKUP(CuentosContados[[#This Row],[Column1]],CuentosIndexados[],27,FALSE)</f>
        <v>0</v>
      </c>
      <c r="Z137">
        <f>VLOOKUP(CuentosContados[[#This Row],[Column1]],CuentosIndexados[],28,FALSE)</f>
        <v>0</v>
      </c>
      <c r="AA137">
        <f>VLOOKUP(CuentosContados[[#This Row],[Column1]],CuentosIndexados[],29,FALSE)</f>
        <v>0</v>
      </c>
      <c r="AB137">
        <f>VLOOKUP(CuentosContados[[#This Row],[Column1]],CuentosIndexados[],30,FALSE)</f>
        <v>0</v>
      </c>
      <c r="AC137">
        <f>VLOOKUP(CuentosContados[[#This Row],[Column1]],CuentosIndexados[],31,FALSE)</f>
        <v>0</v>
      </c>
      <c r="AD137">
        <f>VLOOKUP(CuentosContados[[#This Row],[Column1]],CuentosIndexados[],32,FALSE)</f>
        <v>0</v>
      </c>
      <c r="AE137">
        <f>VLOOKUP(CuentosContados[[#This Row],[Column1]],CuentosIndexados[],33,FALSE)</f>
        <v>0</v>
      </c>
      <c r="AF137">
        <f>VLOOKUP(CuentosContados[[#This Row],[Column1]],CuentosIndexados[],34,FALSE)</f>
        <v>0</v>
      </c>
      <c r="AG137">
        <f>VLOOKUP(CuentosContados[[#This Row],[Column1]],CuentosIndexados[],35,FALSE)</f>
        <v>0</v>
      </c>
      <c r="AH137">
        <f>VLOOKUP(CuentosContados[[#This Row],[Column1]],CuentosIndexados[],36,FALSE)</f>
        <v>0</v>
      </c>
      <c r="AI137">
        <f>VLOOKUP(CuentosContados[[#This Row],[Column1]],CuentosIndexados[],37,FALSE)</f>
        <v>0</v>
      </c>
      <c r="AJ137">
        <f>VLOOKUP(CuentosContados[[#This Row],[Column1]],CuentosIndexados[],38,FALSE)</f>
        <v>0</v>
      </c>
      <c r="AK137" t="str">
        <f>VLOOKUP(CuentosContados[[#This Row],[Column1]],CuentosIndexados[],39,FALSE)</f>
        <v>alegria</v>
      </c>
    </row>
    <row r="138" spans="1:37" x14ac:dyDescent="0.25">
      <c r="A138" t="s">
        <v>164</v>
      </c>
      <c r="B138">
        <f>VLOOKUP(CuentosContados[[#This Row],[Column1]],CuentosIndexados[],3,FALSE)</f>
        <v>0</v>
      </c>
      <c r="C138">
        <f>VLOOKUP(CuentosContados[[#This Row],[Column1]],CuentosIndexados[],5,FALSE)</f>
        <v>0</v>
      </c>
      <c r="D138">
        <f>VLOOKUP(CuentosContados[[#This Row],[Column1]],CuentosIndexados[],6,FALSE)</f>
        <v>0</v>
      </c>
      <c r="E138">
        <f>VLOOKUP(CuentosContados[[#This Row],[Column1]],CuentosIndexados[],7,FALSE)</f>
        <v>0</v>
      </c>
      <c r="F138">
        <f>VLOOKUP(CuentosContados[[#This Row],[Column1]],CuentosIndexados[],8,FALSE)</f>
        <v>0</v>
      </c>
      <c r="G138">
        <f>VLOOKUP(CuentosContados[[#This Row],[Column1]],CuentosIndexados[],9,FALSE)</f>
        <v>0</v>
      </c>
      <c r="H138">
        <f>VLOOKUP(CuentosContados[[#This Row],[Column1]],CuentosIndexados[],10,FALSE)</f>
        <v>0</v>
      </c>
      <c r="I138">
        <f>VLOOKUP(CuentosContados[[#This Row],[Column1]],CuentosIndexados[],11,FALSE)</f>
        <v>0</v>
      </c>
      <c r="J138" t="str">
        <f>VLOOKUP(CuentosContados[[#This Row],[Column1]],CuentosIndexados[],12,FALSE)</f>
        <v>trabajo</v>
      </c>
      <c r="K138">
        <f>VLOOKUP(CuentosContados[[#This Row],[Column1]],CuentosIndexados[],13,FALSE)</f>
        <v>0</v>
      </c>
      <c r="L138">
        <f>VLOOKUP(CuentosContados[[#This Row],[Column1]],CuentosIndexados[],14,FALSE)</f>
        <v>0</v>
      </c>
      <c r="M138" t="str">
        <f>VLOOKUP(CuentosContados[[#This Row],[Column1]],CuentosIndexados[],15,FALSE)</f>
        <v>tristeza</v>
      </c>
      <c r="N138">
        <f>VLOOKUP(CuentosContados[[#This Row],[Column1]],CuentosIndexados[],16,FALSE)</f>
        <v>0</v>
      </c>
      <c r="O138">
        <f>VLOOKUP(CuentosContados[[#This Row],[Column1]],CuentosIndexados[],17,FALSE)</f>
        <v>0</v>
      </c>
      <c r="P138">
        <f>VLOOKUP(CuentosContados[[#This Row],[Column1]],CuentosIndexados[],18,FALSE)</f>
        <v>0</v>
      </c>
      <c r="Q138">
        <f>VLOOKUP(CuentosContados[[#This Row],[Column1]],CuentosIndexados[],19,FALSE)</f>
        <v>0</v>
      </c>
      <c r="R138">
        <f>VLOOKUP(CuentosContados[[#This Row],[Column1]],CuentosIndexados[],20,FALSE)</f>
        <v>0</v>
      </c>
      <c r="S138">
        <f>VLOOKUP(CuentosContados[[#This Row],[Column1]],CuentosIndexados[],21,FALSE)</f>
        <v>0</v>
      </c>
      <c r="T138">
        <f>VLOOKUP(CuentosContados[[#This Row],[Column1]],CuentosIndexados[],22,FALSE)</f>
        <v>0</v>
      </c>
      <c r="U138">
        <f>VLOOKUP(CuentosContados[[#This Row],[Column1]],CuentosIndexados[],23,FALSE)</f>
        <v>0</v>
      </c>
      <c r="V138">
        <f>VLOOKUP(CuentosContados[[#This Row],[Column1]],CuentosIndexados[],24,FALSE)</f>
        <v>0</v>
      </c>
      <c r="W138">
        <f>VLOOKUP(CuentosContados[[#This Row],[Column1]],CuentosIndexados[],25,FALSE)</f>
        <v>0</v>
      </c>
      <c r="X138">
        <f>VLOOKUP(CuentosContados[[#This Row],[Column1]],CuentosIndexados[],26,FALSE)</f>
        <v>0</v>
      </c>
      <c r="Y138">
        <f>VLOOKUP(CuentosContados[[#This Row],[Column1]],CuentosIndexados[],27,FALSE)</f>
        <v>0</v>
      </c>
      <c r="Z138">
        <f>VLOOKUP(CuentosContados[[#This Row],[Column1]],CuentosIndexados[],28,FALSE)</f>
        <v>0</v>
      </c>
      <c r="AA138">
        <f>VLOOKUP(CuentosContados[[#This Row],[Column1]],CuentosIndexados[],29,FALSE)</f>
        <v>0</v>
      </c>
      <c r="AB138">
        <f>VLOOKUP(CuentosContados[[#This Row],[Column1]],CuentosIndexados[],30,FALSE)</f>
        <v>0</v>
      </c>
      <c r="AC138">
        <f>VLOOKUP(CuentosContados[[#This Row],[Column1]],CuentosIndexados[],31,FALSE)</f>
        <v>0</v>
      </c>
      <c r="AD138">
        <f>VLOOKUP(CuentosContados[[#This Row],[Column1]],CuentosIndexados[],32,FALSE)</f>
        <v>0</v>
      </c>
      <c r="AE138">
        <f>VLOOKUP(CuentosContados[[#This Row],[Column1]],CuentosIndexados[],33,FALSE)</f>
        <v>0</v>
      </c>
      <c r="AF138">
        <f>VLOOKUP(CuentosContados[[#This Row],[Column1]],CuentosIndexados[],34,FALSE)</f>
        <v>0</v>
      </c>
      <c r="AG138">
        <f>VLOOKUP(CuentosContados[[#This Row],[Column1]],CuentosIndexados[],35,FALSE)</f>
        <v>0</v>
      </c>
      <c r="AH138">
        <f>VLOOKUP(CuentosContados[[#This Row],[Column1]],CuentosIndexados[],36,FALSE)</f>
        <v>0</v>
      </c>
      <c r="AI138">
        <f>VLOOKUP(CuentosContados[[#This Row],[Column1]],CuentosIndexados[],37,FALSE)</f>
        <v>0</v>
      </c>
      <c r="AJ138">
        <f>VLOOKUP(CuentosContados[[#This Row],[Column1]],CuentosIndexados[],38,FALSE)</f>
        <v>0</v>
      </c>
      <c r="AK138" t="str">
        <f>VLOOKUP(CuentosContados[[#This Row],[Column1]],CuentosIndexados[],39,FALSE)</f>
        <v>alegria</v>
      </c>
    </row>
    <row r="139" spans="1:37" x14ac:dyDescent="0.25">
      <c r="A139" t="s">
        <v>164</v>
      </c>
      <c r="B139">
        <f>VLOOKUP(CuentosContados[[#This Row],[Column1]],CuentosIndexados[],3,FALSE)</f>
        <v>0</v>
      </c>
      <c r="C139">
        <f>VLOOKUP(CuentosContados[[#This Row],[Column1]],CuentosIndexados[],5,FALSE)</f>
        <v>0</v>
      </c>
      <c r="D139">
        <f>VLOOKUP(CuentosContados[[#This Row],[Column1]],CuentosIndexados[],6,FALSE)</f>
        <v>0</v>
      </c>
      <c r="E139">
        <f>VLOOKUP(CuentosContados[[#This Row],[Column1]],CuentosIndexados[],7,FALSE)</f>
        <v>0</v>
      </c>
      <c r="F139">
        <f>VLOOKUP(CuentosContados[[#This Row],[Column1]],CuentosIndexados[],8,FALSE)</f>
        <v>0</v>
      </c>
      <c r="G139">
        <f>VLOOKUP(CuentosContados[[#This Row],[Column1]],CuentosIndexados[],9,FALSE)</f>
        <v>0</v>
      </c>
      <c r="H139">
        <f>VLOOKUP(CuentosContados[[#This Row],[Column1]],CuentosIndexados[],10,FALSE)</f>
        <v>0</v>
      </c>
      <c r="I139">
        <f>VLOOKUP(CuentosContados[[#This Row],[Column1]],CuentosIndexados[],11,FALSE)</f>
        <v>0</v>
      </c>
      <c r="J139" t="str">
        <f>VLOOKUP(CuentosContados[[#This Row],[Column1]],CuentosIndexados[],12,FALSE)</f>
        <v>trabajo</v>
      </c>
      <c r="K139">
        <f>VLOOKUP(CuentosContados[[#This Row],[Column1]],CuentosIndexados[],13,FALSE)</f>
        <v>0</v>
      </c>
      <c r="L139">
        <f>VLOOKUP(CuentosContados[[#This Row],[Column1]],CuentosIndexados[],14,FALSE)</f>
        <v>0</v>
      </c>
      <c r="M139" t="str">
        <f>VLOOKUP(CuentosContados[[#This Row],[Column1]],CuentosIndexados[],15,FALSE)</f>
        <v>tristeza</v>
      </c>
      <c r="N139">
        <f>VLOOKUP(CuentosContados[[#This Row],[Column1]],CuentosIndexados[],16,FALSE)</f>
        <v>0</v>
      </c>
      <c r="O139">
        <f>VLOOKUP(CuentosContados[[#This Row],[Column1]],CuentosIndexados[],17,FALSE)</f>
        <v>0</v>
      </c>
      <c r="P139">
        <f>VLOOKUP(CuentosContados[[#This Row],[Column1]],CuentosIndexados[],18,FALSE)</f>
        <v>0</v>
      </c>
      <c r="Q139">
        <f>VLOOKUP(CuentosContados[[#This Row],[Column1]],CuentosIndexados[],19,FALSE)</f>
        <v>0</v>
      </c>
      <c r="R139">
        <f>VLOOKUP(CuentosContados[[#This Row],[Column1]],CuentosIndexados[],20,FALSE)</f>
        <v>0</v>
      </c>
      <c r="S139">
        <f>VLOOKUP(CuentosContados[[#This Row],[Column1]],CuentosIndexados[],21,FALSE)</f>
        <v>0</v>
      </c>
      <c r="T139">
        <f>VLOOKUP(CuentosContados[[#This Row],[Column1]],CuentosIndexados[],22,FALSE)</f>
        <v>0</v>
      </c>
      <c r="U139">
        <f>VLOOKUP(CuentosContados[[#This Row],[Column1]],CuentosIndexados[],23,FALSE)</f>
        <v>0</v>
      </c>
      <c r="V139">
        <f>VLOOKUP(CuentosContados[[#This Row],[Column1]],CuentosIndexados[],24,FALSE)</f>
        <v>0</v>
      </c>
      <c r="W139">
        <f>VLOOKUP(CuentosContados[[#This Row],[Column1]],CuentosIndexados[],25,FALSE)</f>
        <v>0</v>
      </c>
      <c r="X139">
        <f>VLOOKUP(CuentosContados[[#This Row],[Column1]],CuentosIndexados[],26,FALSE)</f>
        <v>0</v>
      </c>
      <c r="Y139">
        <f>VLOOKUP(CuentosContados[[#This Row],[Column1]],CuentosIndexados[],27,FALSE)</f>
        <v>0</v>
      </c>
      <c r="Z139">
        <f>VLOOKUP(CuentosContados[[#This Row],[Column1]],CuentosIndexados[],28,FALSE)</f>
        <v>0</v>
      </c>
      <c r="AA139">
        <f>VLOOKUP(CuentosContados[[#This Row],[Column1]],CuentosIndexados[],29,FALSE)</f>
        <v>0</v>
      </c>
      <c r="AB139">
        <f>VLOOKUP(CuentosContados[[#This Row],[Column1]],CuentosIndexados[],30,FALSE)</f>
        <v>0</v>
      </c>
      <c r="AC139">
        <f>VLOOKUP(CuentosContados[[#This Row],[Column1]],CuentosIndexados[],31,FALSE)</f>
        <v>0</v>
      </c>
      <c r="AD139">
        <f>VLOOKUP(CuentosContados[[#This Row],[Column1]],CuentosIndexados[],32,FALSE)</f>
        <v>0</v>
      </c>
      <c r="AE139">
        <f>VLOOKUP(CuentosContados[[#This Row],[Column1]],CuentosIndexados[],33,FALSE)</f>
        <v>0</v>
      </c>
      <c r="AF139">
        <f>VLOOKUP(CuentosContados[[#This Row],[Column1]],CuentosIndexados[],34,FALSE)</f>
        <v>0</v>
      </c>
      <c r="AG139">
        <f>VLOOKUP(CuentosContados[[#This Row],[Column1]],CuentosIndexados[],35,FALSE)</f>
        <v>0</v>
      </c>
      <c r="AH139">
        <f>VLOOKUP(CuentosContados[[#This Row],[Column1]],CuentosIndexados[],36,FALSE)</f>
        <v>0</v>
      </c>
      <c r="AI139">
        <f>VLOOKUP(CuentosContados[[#This Row],[Column1]],CuentosIndexados[],37,FALSE)</f>
        <v>0</v>
      </c>
      <c r="AJ139">
        <f>VLOOKUP(CuentosContados[[#This Row],[Column1]],CuentosIndexados[],38,FALSE)</f>
        <v>0</v>
      </c>
      <c r="AK139" t="str">
        <f>VLOOKUP(CuentosContados[[#This Row],[Column1]],CuentosIndexados[],39,FALSE)</f>
        <v>alegria</v>
      </c>
    </row>
    <row r="140" spans="1:37" x14ac:dyDescent="0.25">
      <c r="A140" t="s">
        <v>164</v>
      </c>
      <c r="B140">
        <f>VLOOKUP(CuentosContados[[#This Row],[Column1]],CuentosIndexados[],3,FALSE)</f>
        <v>0</v>
      </c>
      <c r="C140">
        <f>VLOOKUP(CuentosContados[[#This Row],[Column1]],CuentosIndexados[],5,FALSE)</f>
        <v>0</v>
      </c>
      <c r="D140">
        <f>VLOOKUP(CuentosContados[[#This Row],[Column1]],CuentosIndexados[],6,FALSE)</f>
        <v>0</v>
      </c>
      <c r="E140">
        <f>VLOOKUP(CuentosContados[[#This Row],[Column1]],CuentosIndexados[],7,FALSE)</f>
        <v>0</v>
      </c>
      <c r="F140">
        <f>VLOOKUP(CuentosContados[[#This Row],[Column1]],CuentosIndexados[],8,FALSE)</f>
        <v>0</v>
      </c>
      <c r="G140">
        <f>VLOOKUP(CuentosContados[[#This Row],[Column1]],CuentosIndexados[],9,FALSE)</f>
        <v>0</v>
      </c>
      <c r="H140">
        <f>VLOOKUP(CuentosContados[[#This Row],[Column1]],CuentosIndexados[],10,FALSE)</f>
        <v>0</v>
      </c>
      <c r="I140">
        <f>VLOOKUP(CuentosContados[[#This Row],[Column1]],CuentosIndexados[],11,FALSE)</f>
        <v>0</v>
      </c>
      <c r="J140" t="str">
        <f>VLOOKUP(CuentosContados[[#This Row],[Column1]],CuentosIndexados[],12,FALSE)</f>
        <v>trabajo</v>
      </c>
      <c r="K140">
        <f>VLOOKUP(CuentosContados[[#This Row],[Column1]],CuentosIndexados[],13,FALSE)</f>
        <v>0</v>
      </c>
      <c r="L140">
        <f>VLOOKUP(CuentosContados[[#This Row],[Column1]],CuentosIndexados[],14,FALSE)</f>
        <v>0</v>
      </c>
      <c r="M140" t="str">
        <f>VLOOKUP(CuentosContados[[#This Row],[Column1]],CuentosIndexados[],15,FALSE)</f>
        <v>tristeza</v>
      </c>
      <c r="N140">
        <f>VLOOKUP(CuentosContados[[#This Row],[Column1]],CuentosIndexados[],16,FALSE)</f>
        <v>0</v>
      </c>
      <c r="O140">
        <f>VLOOKUP(CuentosContados[[#This Row],[Column1]],CuentosIndexados[],17,FALSE)</f>
        <v>0</v>
      </c>
      <c r="P140">
        <f>VLOOKUP(CuentosContados[[#This Row],[Column1]],CuentosIndexados[],18,FALSE)</f>
        <v>0</v>
      </c>
      <c r="Q140">
        <f>VLOOKUP(CuentosContados[[#This Row],[Column1]],CuentosIndexados[],19,FALSE)</f>
        <v>0</v>
      </c>
      <c r="R140">
        <f>VLOOKUP(CuentosContados[[#This Row],[Column1]],CuentosIndexados[],20,FALSE)</f>
        <v>0</v>
      </c>
      <c r="S140">
        <f>VLOOKUP(CuentosContados[[#This Row],[Column1]],CuentosIndexados[],21,FALSE)</f>
        <v>0</v>
      </c>
      <c r="T140">
        <f>VLOOKUP(CuentosContados[[#This Row],[Column1]],CuentosIndexados[],22,FALSE)</f>
        <v>0</v>
      </c>
      <c r="U140">
        <f>VLOOKUP(CuentosContados[[#This Row],[Column1]],CuentosIndexados[],23,FALSE)</f>
        <v>0</v>
      </c>
      <c r="V140">
        <f>VLOOKUP(CuentosContados[[#This Row],[Column1]],CuentosIndexados[],24,FALSE)</f>
        <v>0</v>
      </c>
      <c r="W140">
        <f>VLOOKUP(CuentosContados[[#This Row],[Column1]],CuentosIndexados[],25,FALSE)</f>
        <v>0</v>
      </c>
      <c r="X140">
        <f>VLOOKUP(CuentosContados[[#This Row],[Column1]],CuentosIndexados[],26,FALSE)</f>
        <v>0</v>
      </c>
      <c r="Y140">
        <f>VLOOKUP(CuentosContados[[#This Row],[Column1]],CuentosIndexados[],27,FALSE)</f>
        <v>0</v>
      </c>
      <c r="Z140">
        <f>VLOOKUP(CuentosContados[[#This Row],[Column1]],CuentosIndexados[],28,FALSE)</f>
        <v>0</v>
      </c>
      <c r="AA140">
        <f>VLOOKUP(CuentosContados[[#This Row],[Column1]],CuentosIndexados[],29,FALSE)</f>
        <v>0</v>
      </c>
      <c r="AB140">
        <f>VLOOKUP(CuentosContados[[#This Row],[Column1]],CuentosIndexados[],30,FALSE)</f>
        <v>0</v>
      </c>
      <c r="AC140">
        <f>VLOOKUP(CuentosContados[[#This Row],[Column1]],CuentosIndexados[],31,FALSE)</f>
        <v>0</v>
      </c>
      <c r="AD140">
        <f>VLOOKUP(CuentosContados[[#This Row],[Column1]],CuentosIndexados[],32,FALSE)</f>
        <v>0</v>
      </c>
      <c r="AE140">
        <f>VLOOKUP(CuentosContados[[#This Row],[Column1]],CuentosIndexados[],33,FALSE)</f>
        <v>0</v>
      </c>
      <c r="AF140">
        <f>VLOOKUP(CuentosContados[[#This Row],[Column1]],CuentosIndexados[],34,FALSE)</f>
        <v>0</v>
      </c>
      <c r="AG140">
        <f>VLOOKUP(CuentosContados[[#This Row],[Column1]],CuentosIndexados[],35,FALSE)</f>
        <v>0</v>
      </c>
      <c r="AH140">
        <f>VLOOKUP(CuentosContados[[#This Row],[Column1]],CuentosIndexados[],36,FALSE)</f>
        <v>0</v>
      </c>
      <c r="AI140">
        <f>VLOOKUP(CuentosContados[[#This Row],[Column1]],CuentosIndexados[],37,FALSE)</f>
        <v>0</v>
      </c>
      <c r="AJ140">
        <f>VLOOKUP(CuentosContados[[#This Row],[Column1]],CuentosIndexados[],38,FALSE)</f>
        <v>0</v>
      </c>
      <c r="AK140" t="str">
        <f>VLOOKUP(CuentosContados[[#This Row],[Column1]],CuentosIndexados[],39,FALSE)</f>
        <v>alegria</v>
      </c>
    </row>
    <row r="141" spans="1:37" x14ac:dyDescent="0.25">
      <c r="A141" t="s">
        <v>164</v>
      </c>
      <c r="B141">
        <f>VLOOKUP(CuentosContados[[#This Row],[Column1]],CuentosIndexados[],3,FALSE)</f>
        <v>0</v>
      </c>
      <c r="C141">
        <f>VLOOKUP(CuentosContados[[#This Row],[Column1]],CuentosIndexados[],5,FALSE)</f>
        <v>0</v>
      </c>
      <c r="D141">
        <f>VLOOKUP(CuentosContados[[#This Row],[Column1]],CuentosIndexados[],6,FALSE)</f>
        <v>0</v>
      </c>
      <c r="E141">
        <f>VLOOKUP(CuentosContados[[#This Row],[Column1]],CuentosIndexados[],7,FALSE)</f>
        <v>0</v>
      </c>
      <c r="F141">
        <f>VLOOKUP(CuentosContados[[#This Row],[Column1]],CuentosIndexados[],8,FALSE)</f>
        <v>0</v>
      </c>
      <c r="G141">
        <f>VLOOKUP(CuentosContados[[#This Row],[Column1]],CuentosIndexados[],9,FALSE)</f>
        <v>0</v>
      </c>
      <c r="H141">
        <f>VLOOKUP(CuentosContados[[#This Row],[Column1]],CuentosIndexados[],10,FALSE)</f>
        <v>0</v>
      </c>
      <c r="I141">
        <f>VLOOKUP(CuentosContados[[#This Row],[Column1]],CuentosIndexados[],11,FALSE)</f>
        <v>0</v>
      </c>
      <c r="J141" t="str">
        <f>VLOOKUP(CuentosContados[[#This Row],[Column1]],CuentosIndexados[],12,FALSE)</f>
        <v>trabajo</v>
      </c>
      <c r="K141">
        <f>VLOOKUP(CuentosContados[[#This Row],[Column1]],CuentosIndexados[],13,FALSE)</f>
        <v>0</v>
      </c>
      <c r="L141">
        <f>VLOOKUP(CuentosContados[[#This Row],[Column1]],CuentosIndexados[],14,FALSE)</f>
        <v>0</v>
      </c>
      <c r="M141" t="str">
        <f>VLOOKUP(CuentosContados[[#This Row],[Column1]],CuentosIndexados[],15,FALSE)</f>
        <v>tristeza</v>
      </c>
      <c r="N141">
        <f>VLOOKUP(CuentosContados[[#This Row],[Column1]],CuentosIndexados[],16,FALSE)</f>
        <v>0</v>
      </c>
      <c r="O141">
        <f>VLOOKUP(CuentosContados[[#This Row],[Column1]],CuentosIndexados[],17,FALSE)</f>
        <v>0</v>
      </c>
      <c r="P141">
        <f>VLOOKUP(CuentosContados[[#This Row],[Column1]],CuentosIndexados[],18,FALSE)</f>
        <v>0</v>
      </c>
      <c r="Q141">
        <f>VLOOKUP(CuentosContados[[#This Row],[Column1]],CuentosIndexados[],19,FALSE)</f>
        <v>0</v>
      </c>
      <c r="R141">
        <f>VLOOKUP(CuentosContados[[#This Row],[Column1]],CuentosIndexados[],20,FALSE)</f>
        <v>0</v>
      </c>
      <c r="S141">
        <f>VLOOKUP(CuentosContados[[#This Row],[Column1]],CuentosIndexados[],21,FALSE)</f>
        <v>0</v>
      </c>
      <c r="T141">
        <f>VLOOKUP(CuentosContados[[#This Row],[Column1]],CuentosIndexados[],22,FALSE)</f>
        <v>0</v>
      </c>
      <c r="U141">
        <f>VLOOKUP(CuentosContados[[#This Row],[Column1]],CuentosIndexados[],23,FALSE)</f>
        <v>0</v>
      </c>
      <c r="V141">
        <f>VLOOKUP(CuentosContados[[#This Row],[Column1]],CuentosIndexados[],24,FALSE)</f>
        <v>0</v>
      </c>
      <c r="W141">
        <f>VLOOKUP(CuentosContados[[#This Row],[Column1]],CuentosIndexados[],25,FALSE)</f>
        <v>0</v>
      </c>
      <c r="X141">
        <f>VLOOKUP(CuentosContados[[#This Row],[Column1]],CuentosIndexados[],26,FALSE)</f>
        <v>0</v>
      </c>
      <c r="Y141">
        <f>VLOOKUP(CuentosContados[[#This Row],[Column1]],CuentosIndexados[],27,FALSE)</f>
        <v>0</v>
      </c>
      <c r="Z141">
        <f>VLOOKUP(CuentosContados[[#This Row],[Column1]],CuentosIndexados[],28,FALSE)</f>
        <v>0</v>
      </c>
      <c r="AA141">
        <f>VLOOKUP(CuentosContados[[#This Row],[Column1]],CuentosIndexados[],29,FALSE)</f>
        <v>0</v>
      </c>
      <c r="AB141">
        <f>VLOOKUP(CuentosContados[[#This Row],[Column1]],CuentosIndexados[],30,FALSE)</f>
        <v>0</v>
      </c>
      <c r="AC141">
        <f>VLOOKUP(CuentosContados[[#This Row],[Column1]],CuentosIndexados[],31,FALSE)</f>
        <v>0</v>
      </c>
      <c r="AD141">
        <f>VLOOKUP(CuentosContados[[#This Row],[Column1]],CuentosIndexados[],32,FALSE)</f>
        <v>0</v>
      </c>
      <c r="AE141">
        <f>VLOOKUP(CuentosContados[[#This Row],[Column1]],CuentosIndexados[],33,FALSE)</f>
        <v>0</v>
      </c>
      <c r="AF141">
        <f>VLOOKUP(CuentosContados[[#This Row],[Column1]],CuentosIndexados[],34,FALSE)</f>
        <v>0</v>
      </c>
      <c r="AG141">
        <f>VLOOKUP(CuentosContados[[#This Row],[Column1]],CuentosIndexados[],35,FALSE)</f>
        <v>0</v>
      </c>
      <c r="AH141">
        <f>VLOOKUP(CuentosContados[[#This Row],[Column1]],CuentosIndexados[],36,FALSE)</f>
        <v>0</v>
      </c>
      <c r="AI141">
        <f>VLOOKUP(CuentosContados[[#This Row],[Column1]],CuentosIndexados[],37,FALSE)</f>
        <v>0</v>
      </c>
      <c r="AJ141">
        <f>VLOOKUP(CuentosContados[[#This Row],[Column1]],CuentosIndexados[],38,FALSE)</f>
        <v>0</v>
      </c>
      <c r="AK141" t="str">
        <f>VLOOKUP(CuentosContados[[#This Row],[Column1]],CuentosIndexados[],39,FALSE)</f>
        <v>alegria</v>
      </c>
    </row>
    <row r="142" spans="1:37" x14ac:dyDescent="0.25">
      <c r="A142" t="s">
        <v>164</v>
      </c>
      <c r="B142">
        <f>VLOOKUP(CuentosContados[[#This Row],[Column1]],CuentosIndexados[],3,FALSE)</f>
        <v>0</v>
      </c>
      <c r="C142">
        <f>VLOOKUP(CuentosContados[[#This Row],[Column1]],CuentosIndexados[],5,FALSE)</f>
        <v>0</v>
      </c>
      <c r="D142">
        <f>VLOOKUP(CuentosContados[[#This Row],[Column1]],CuentosIndexados[],6,FALSE)</f>
        <v>0</v>
      </c>
      <c r="E142">
        <f>VLOOKUP(CuentosContados[[#This Row],[Column1]],CuentosIndexados[],7,FALSE)</f>
        <v>0</v>
      </c>
      <c r="F142">
        <f>VLOOKUP(CuentosContados[[#This Row],[Column1]],CuentosIndexados[],8,FALSE)</f>
        <v>0</v>
      </c>
      <c r="G142">
        <f>VLOOKUP(CuentosContados[[#This Row],[Column1]],CuentosIndexados[],9,FALSE)</f>
        <v>0</v>
      </c>
      <c r="H142">
        <f>VLOOKUP(CuentosContados[[#This Row],[Column1]],CuentosIndexados[],10,FALSE)</f>
        <v>0</v>
      </c>
      <c r="I142">
        <f>VLOOKUP(CuentosContados[[#This Row],[Column1]],CuentosIndexados[],11,FALSE)</f>
        <v>0</v>
      </c>
      <c r="J142" t="str">
        <f>VLOOKUP(CuentosContados[[#This Row],[Column1]],CuentosIndexados[],12,FALSE)</f>
        <v>trabajo</v>
      </c>
      <c r="K142">
        <f>VLOOKUP(CuentosContados[[#This Row],[Column1]],CuentosIndexados[],13,FALSE)</f>
        <v>0</v>
      </c>
      <c r="L142">
        <f>VLOOKUP(CuentosContados[[#This Row],[Column1]],CuentosIndexados[],14,FALSE)</f>
        <v>0</v>
      </c>
      <c r="M142" t="str">
        <f>VLOOKUP(CuentosContados[[#This Row],[Column1]],CuentosIndexados[],15,FALSE)</f>
        <v>tristeza</v>
      </c>
      <c r="N142">
        <f>VLOOKUP(CuentosContados[[#This Row],[Column1]],CuentosIndexados[],16,FALSE)</f>
        <v>0</v>
      </c>
      <c r="O142">
        <f>VLOOKUP(CuentosContados[[#This Row],[Column1]],CuentosIndexados[],17,FALSE)</f>
        <v>0</v>
      </c>
      <c r="P142">
        <f>VLOOKUP(CuentosContados[[#This Row],[Column1]],CuentosIndexados[],18,FALSE)</f>
        <v>0</v>
      </c>
      <c r="Q142">
        <f>VLOOKUP(CuentosContados[[#This Row],[Column1]],CuentosIndexados[],19,FALSE)</f>
        <v>0</v>
      </c>
      <c r="R142">
        <f>VLOOKUP(CuentosContados[[#This Row],[Column1]],CuentosIndexados[],20,FALSE)</f>
        <v>0</v>
      </c>
      <c r="S142">
        <f>VLOOKUP(CuentosContados[[#This Row],[Column1]],CuentosIndexados[],21,FALSE)</f>
        <v>0</v>
      </c>
      <c r="T142">
        <f>VLOOKUP(CuentosContados[[#This Row],[Column1]],CuentosIndexados[],22,FALSE)</f>
        <v>0</v>
      </c>
      <c r="U142">
        <f>VLOOKUP(CuentosContados[[#This Row],[Column1]],CuentosIndexados[],23,FALSE)</f>
        <v>0</v>
      </c>
      <c r="V142">
        <f>VLOOKUP(CuentosContados[[#This Row],[Column1]],CuentosIndexados[],24,FALSE)</f>
        <v>0</v>
      </c>
      <c r="W142">
        <f>VLOOKUP(CuentosContados[[#This Row],[Column1]],CuentosIndexados[],25,FALSE)</f>
        <v>0</v>
      </c>
      <c r="X142">
        <f>VLOOKUP(CuentosContados[[#This Row],[Column1]],CuentosIndexados[],26,FALSE)</f>
        <v>0</v>
      </c>
      <c r="Y142">
        <f>VLOOKUP(CuentosContados[[#This Row],[Column1]],CuentosIndexados[],27,FALSE)</f>
        <v>0</v>
      </c>
      <c r="Z142">
        <f>VLOOKUP(CuentosContados[[#This Row],[Column1]],CuentosIndexados[],28,FALSE)</f>
        <v>0</v>
      </c>
      <c r="AA142">
        <f>VLOOKUP(CuentosContados[[#This Row],[Column1]],CuentosIndexados[],29,FALSE)</f>
        <v>0</v>
      </c>
      <c r="AB142">
        <f>VLOOKUP(CuentosContados[[#This Row],[Column1]],CuentosIndexados[],30,FALSE)</f>
        <v>0</v>
      </c>
      <c r="AC142">
        <f>VLOOKUP(CuentosContados[[#This Row],[Column1]],CuentosIndexados[],31,FALSE)</f>
        <v>0</v>
      </c>
      <c r="AD142">
        <f>VLOOKUP(CuentosContados[[#This Row],[Column1]],CuentosIndexados[],32,FALSE)</f>
        <v>0</v>
      </c>
      <c r="AE142">
        <f>VLOOKUP(CuentosContados[[#This Row],[Column1]],CuentosIndexados[],33,FALSE)</f>
        <v>0</v>
      </c>
      <c r="AF142">
        <f>VLOOKUP(CuentosContados[[#This Row],[Column1]],CuentosIndexados[],34,FALSE)</f>
        <v>0</v>
      </c>
      <c r="AG142">
        <f>VLOOKUP(CuentosContados[[#This Row],[Column1]],CuentosIndexados[],35,FALSE)</f>
        <v>0</v>
      </c>
      <c r="AH142">
        <f>VLOOKUP(CuentosContados[[#This Row],[Column1]],CuentosIndexados[],36,FALSE)</f>
        <v>0</v>
      </c>
      <c r="AI142">
        <f>VLOOKUP(CuentosContados[[#This Row],[Column1]],CuentosIndexados[],37,FALSE)</f>
        <v>0</v>
      </c>
      <c r="AJ142">
        <f>VLOOKUP(CuentosContados[[#This Row],[Column1]],CuentosIndexados[],38,FALSE)</f>
        <v>0</v>
      </c>
      <c r="AK142" t="str">
        <f>VLOOKUP(CuentosContados[[#This Row],[Column1]],CuentosIndexados[],39,FALSE)</f>
        <v>alegria</v>
      </c>
    </row>
    <row r="143" spans="1:37" x14ac:dyDescent="0.25">
      <c r="A143" t="s">
        <v>164</v>
      </c>
      <c r="B143">
        <f>VLOOKUP(CuentosContados[[#This Row],[Column1]],CuentosIndexados[],3,FALSE)</f>
        <v>0</v>
      </c>
      <c r="C143">
        <f>VLOOKUP(CuentosContados[[#This Row],[Column1]],CuentosIndexados[],5,FALSE)</f>
        <v>0</v>
      </c>
      <c r="D143">
        <f>VLOOKUP(CuentosContados[[#This Row],[Column1]],CuentosIndexados[],6,FALSE)</f>
        <v>0</v>
      </c>
      <c r="E143">
        <f>VLOOKUP(CuentosContados[[#This Row],[Column1]],CuentosIndexados[],7,FALSE)</f>
        <v>0</v>
      </c>
      <c r="F143">
        <f>VLOOKUP(CuentosContados[[#This Row],[Column1]],CuentosIndexados[],8,FALSE)</f>
        <v>0</v>
      </c>
      <c r="G143">
        <f>VLOOKUP(CuentosContados[[#This Row],[Column1]],CuentosIndexados[],9,FALSE)</f>
        <v>0</v>
      </c>
      <c r="H143">
        <f>VLOOKUP(CuentosContados[[#This Row],[Column1]],CuentosIndexados[],10,FALSE)</f>
        <v>0</v>
      </c>
      <c r="I143">
        <f>VLOOKUP(CuentosContados[[#This Row],[Column1]],CuentosIndexados[],11,FALSE)</f>
        <v>0</v>
      </c>
      <c r="J143" t="str">
        <f>VLOOKUP(CuentosContados[[#This Row],[Column1]],CuentosIndexados[],12,FALSE)</f>
        <v>trabajo</v>
      </c>
      <c r="K143">
        <f>VLOOKUP(CuentosContados[[#This Row],[Column1]],CuentosIndexados[],13,FALSE)</f>
        <v>0</v>
      </c>
      <c r="L143">
        <f>VLOOKUP(CuentosContados[[#This Row],[Column1]],CuentosIndexados[],14,FALSE)</f>
        <v>0</v>
      </c>
      <c r="M143" t="str">
        <f>VLOOKUP(CuentosContados[[#This Row],[Column1]],CuentosIndexados[],15,FALSE)</f>
        <v>tristeza</v>
      </c>
      <c r="N143">
        <f>VLOOKUP(CuentosContados[[#This Row],[Column1]],CuentosIndexados[],16,FALSE)</f>
        <v>0</v>
      </c>
      <c r="O143">
        <f>VLOOKUP(CuentosContados[[#This Row],[Column1]],CuentosIndexados[],17,FALSE)</f>
        <v>0</v>
      </c>
      <c r="P143">
        <f>VLOOKUP(CuentosContados[[#This Row],[Column1]],CuentosIndexados[],18,FALSE)</f>
        <v>0</v>
      </c>
      <c r="Q143">
        <f>VLOOKUP(CuentosContados[[#This Row],[Column1]],CuentosIndexados[],19,FALSE)</f>
        <v>0</v>
      </c>
      <c r="R143">
        <f>VLOOKUP(CuentosContados[[#This Row],[Column1]],CuentosIndexados[],20,FALSE)</f>
        <v>0</v>
      </c>
      <c r="S143">
        <f>VLOOKUP(CuentosContados[[#This Row],[Column1]],CuentosIndexados[],21,FALSE)</f>
        <v>0</v>
      </c>
      <c r="T143">
        <f>VLOOKUP(CuentosContados[[#This Row],[Column1]],CuentosIndexados[],22,FALSE)</f>
        <v>0</v>
      </c>
      <c r="U143">
        <f>VLOOKUP(CuentosContados[[#This Row],[Column1]],CuentosIndexados[],23,FALSE)</f>
        <v>0</v>
      </c>
      <c r="V143">
        <f>VLOOKUP(CuentosContados[[#This Row],[Column1]],CuentosIndexados[],24,FALSE)</f>
        <v>0</v>
      </c>
      <c r="W143">
        <f>VLOOKUP(CuentosContados[[#This Row],[Column1]],CuentosIndexados[],25,FALSE)</f>
        <v>0</v>
      </c>
      <c r="X143">
        <f>VLOOKUP(CuentosContados[[#This Row],[Column1]],CuentosIndexados[],26,FALSE)</f>
        <v>0</v>
      </c>
      <c r="Y143">
        <f>VLOOKUP(CuentosContados[[#This Row],[Column1]],CuentosIndexados[],27,FALSE)</f>
        <v>0</v>
      </c>
      <c r="Z143">
        <f>VLOOKUP(CuentosContados[[#This Row],[Column1]],CuentosIndexados[],28,FALSE)</f>
        <v>0</v>
      </c>
      <c r="AA143">
        <f>VLOOKUP(CuentosContados[[#This Row],[Column1]],CuentosIndexados[],29,FALSE)</f>
        <v>0</v>
      </c>
      <c r="AB143">
        <f>VLOOKUP(CuentosContados[[#This Row],[Column1]],CuentosIndexados[],30,FALSE)</f>
        <v>0</v>
      </c>
      <c r="AC143">
        <f>VLOOKUP(CuentosContados[[#This Row],[Column1]],CuentosIndexados[],31,FALSE)</f>
        <v>0</v>
      </c>
      <c r="AD143">
        <f>VLOOKUP(CuentosContados[[#This Row],[Column1]],CuentosIndexados[],32,FALSE)</f>
        <v>0</v>
      </c>
      <c r="AE143">
        <f>VLOOKUP(CuentosContados[[#This Row],[Column1]],CuentosIndexados[],33,FALSE)</f>
        <v>0</v>
      </c>
      <c r="AF143">
        <f>VLOOKUP(CuentosContados[[#This Row],[Column1]],CuentosIndexados[],34,FALSE)</f>
        <v>0</v>
      </c>
      <c r="AG143">
        <f>VLOOKUP(CuentosContados[[#This Row],[Column1]],CuentosIndexados[],35,FALSE)</f>
        <v>0</v>
      </c>
      <c r="AH143">
        <f>VLOOKUP(CuentosContados[[#This Row],[Column1]],CuentosIndexados[],36,FALSE)</f>
        <v>0</v>
      </c>
      <c r="AI143">
        <f>VLOOKUP(CuentosContados[[#This Row],[Column1]],CuentosIndexados[],37,FALSE)</f>
        <v>0</v>
      </c>
      <c r="AJ143">
        <f>VLOOKUP(CuentosContados[[#This Row],[Column1]],CuentosIndexados[],38,FALSE)</f>
        <v>0</v>
      </c>
      <c r="AK143" t="str">
        <f>VLOOKUP(CuentosContados[[#This Row],[Column1]],CuentosIndexados[],39,FALSE)</f>
        <v>alegria</v>
      </c>
    </row>
    <row r="144" spans="1:37" x14ac:dyDescent="0.25">
      <c r="A144" t="s">
        <v>164</v>
      </c>
      <c r="B144">
        <f>VLOOKUP(CuentosContados[[#This Row],[Column1]],CuentosIndexados[],3,FALSE)</f>
        <v>0</v>
      </c>
      <c r="C144">
        <f>VLOOKUP(CuentosContados[[#This Row],[Column1]],CuentosIndexados[],5,FALSE)</f>
        <v>0</v>
      </c>
      <c r="D144">
        <f>VLOOKUP(CuentosContados[[#This Row],[Column1]],CuentosIndexados[],6,FALSE)</f>
        <v>0</v>
      </c>
      <c r="E144">
        <f>VLOOKUP(CuentosContados[[#This Row],[Column1]],CuentosIndexados[],7,FALSE)</f>
        <v>0</v>
      </c>
      <c r="F144">
        <f>VLOOKUP(CuentosContados[[#This Row],[Column1]],CuentosIndexados[],8,FALSE)</f>
        <v>0</v>
      </c>
      <c r="G144">
        <f>VLOOKUP(CuentosContados[[#This Row],[Column1]],CuentosIndexados[],9,FALSE)</f>
        <v>0</v>
      </c>
      <c r="H144">
        <f>VLOOKUP(CuentosContados[[#This Row],[Column1]],CuentosIndexados[],10,FALSE)</f>
        <v>0</v>
      </c>
      <c r="I144">
        <f>VLOOKUP(CuentosContados[[#This Row],[Column1]],CuentosIndexados[],11,FALSE)</f>
        <v>0</v>
      </c>
      <c r="J144" t="str">
        <f>VLOOKUP(CuentosContados[[#This Row],[Column1]],CuentosIndexados[],12,FALSE)</f>
        <v>trabajo</v>
      </c>
      <c r="K144">
        <f>VLOOKUP(CuentosContados[[#This Row],[Column1]],CuentosIndexados[],13,FALSE)</f>
        <v>0</v>
      </c>
      <c r="L144">
        <f>VLOOKUP(CuentosContados[[#This Row],[Column1]],CuentosIndexados[],14,FALSE)</f>
        <v>0</v>
      </c>
      <c r="M144" t="str">
        <f>VLOOKUP(CuentosContados[[#This Row],[Column1]],CuentosIndexados[],15,FALSE)</f>
        <v>tristeza</v>
      </c>
      <c r="N144">
        <f>VLOOKUP(CuentosContados[[#This Row],[Column1]],CuentosIndexados[],16,FALSE)</f>
        <v>0</v>
      </c>
      <c r="O144">
        <f>VLOOKUP(CuentosContados[[#This Row],[Column1]],CuentosIndexados[],17,FALSE)</f>
        <v>0</v>
      </c>
      <c r="P144">
        <f>VLOOKUP(CuentosContados[[#This Row],[Column1]],CuentosIndexados[],18,FALSE)</f>
        <v>0</v>
      </c>
      <c r="Q144">
        <f>VLOOKUP(CuentosContados[[#This Row],[Column1]],CuentosIndexados[],19,FALSE)</f>
        <v>0</v>
      </c>
      <c r="R144">
        <f>VLOOKUP(CuentosContados[[#This Row],[Column1]],CuentosIndexados[],20,FALSE)</f>
        <v>0</v>
      </c>
      <c r="S144">
        <f>VLOOKUP(CuentosContados[[#This Row],[Column1]],CuentosIndexados[],21,FALSE)</f>
        <v>0</v>
      </c>
      <c r="T144">
        <f>VLOOKUP(CuentosContados[[#This Row],[Column1]],CuentosIndexados[],22,FALSE)</f>
        <v>0</v>
      </c>
      <c r="U144">
        <f>VLOOKUP(CuentosContados[[#This Row],[Column1]],CuentosIndexados[],23,FALSE)</f>
        <v>0</v>
      </c>
      <c r="V144">
        <f>VLOOKUP(CuentosContados[[#This Row],[Column1]],CuentosIndexados[],24,FALSE)</f>
        <v>0</v>
      </c>
      <c r="W144">
        <f>VLOOKUP(CuentosContados[[#This Row],[Column1]],CuentosIndexados[],25,FALSE)</f>
        <v>0</v>
      </c>
      <c r="X144">
        <f>VLOOKUP(CuentosContados[[#This Row],[Column1]],CuentosIndexados[],26,FALSE)</f>
        <v>0</v>
      </c>
      <c r="Y144">
        <f>VLOOKUP(CuentosContados[[#This Row],[Column1]],CuentosIndexados[],27,FALSE)</f>
        <v>0</v>
      </c>
      <c r="Z144">
        <f>VLOOKUP(CuentosContados[[#This Row],[Column1]],CuentosIndexados[],28,FALSE)</f>
        <v>0</v>
      </c>
      <c r="AA144">
        <f>VLOOKUP(CuentosContados[[#This Row],[Column1]],CuentosIndexados[],29,FALSE)</f>
        <v>0</v>
      </c>
      <c r="AB144">
        <f>VLOOKUP(CuentosContados[[#This Row],[Column1]],CuentosIndexados[],30,FALSE)</f>
        <v>0</v>
      </c>
      <c r="AC144">
        <f>VLOOKUP(CuentosContados[[#This Row],[Column1]],CuentosIndexados[],31,FALSE)</f>
        <v>0</v>
      </c>
      <c r="AD144">
        <f>VLOOKUP(CuentosContados[[#This Row],[Column1]],CuentosIndexados[],32,FALSE)</f>
        <v>0</v>
      </c>
      <c r="AE144">
        <f>VLOOKUP(CuentosContados[[#This Row],[Column1]],CuentosIndexados[],33,FALSE)</f>
        <v>0</v>
      </c>
      <c r="AF144">
        <f>VLOOKUP(CuentosContados[[#This Row],[Column1]],CuentosIndexados[],34,FALSE)</f>
        <v>0</v>
      </c>
      <c r="AG144">
        <f>VLOOKUP(CuentosContados[[#This Row],[Column1]],CuentosIndexados[],35,FALSE)</f>
        <v>0</v>
      </c>
      <c r="AH144">
        <f>VLOOKUP(CuentosContados[[#This Row],[Column1]],CuentosIndexados[],36,FALSE)</f>
        <v>0</v>
      </c>
      <c r="AI144">
        <f>VLOOKUP(CuentosContados[[#This Row],[Column1]],CuentosIndexados[],37,FALSE)</f>
        <v>0</v>
      </c>
      <c r="AJ144">
        <f>VLOOKUP(CuentosContados[[#This Row],[Column1]],CuentosIndexados[],38,FALSE)</f>
        <v>0</v>
      </c>
      <c r="AK144" t="str">
        <f>VLOOKUP(CuentosContados[[#This Row],[Column1]],CuentosIndexados[],39,FALSE)</f>
        <v>alegria</v>
      </c>
    </row>
    <row r="145" spans="1:37" x14ac:dyDescent="0.25">
      <c r="A145" t="s">
        <v>164</v>
      </c>
      <c r="B145">
        <f>VLOOKUP(CuentosContados[[#This Row],[Column1]],CuentosIndexados[],3,FALSE)</f>
        <v>0</v>
      </c>
      <c r="C145">
        <f>VLOOKUP(CuentosContados[[#This Row],[Column1]],CuentosIndexados[],5,FALSE)</f>
        <v>0</v>
      </c>
      <c r="D145">
        <f>VLOOKUP(CuentosContados[[#This Row],[Column1]],CuentosIndexados[],6,FALSE)</f>
        <v>0</v>
      </c>
      <c r="E145">
        <f>VLOOKUP(CuentosContados[[#This Row],[Column1]],CuentosIndexados[],7,FALSE)</f>
        <v>0</v>
      </c>
      <c r="F145">
        <f>VLOOKUP(CuentosContados[[#This Row],[Column1]],CuentosIndexados[],8,FALSE)</f>
        <v>0</v>
      </c>
      <c r="G145">
        <f>VLOOKUP(CuentosContados[[#This Row],[Column1]],CuentosIndexados[],9,FALSE)</f>
        <v>0</v>
      </c>
      <c r="H145">
        <f>VLOOKUP(CuentosContados[[#This Row],[Column1]],CuentosIndexados[],10,FALSE)</f>
        <v>0</v>
      </c>
      <c r="I145">
        <f>VLOOKUP(CuentosContados[[#This Row],[Column1]],CuentosIndexados[],11,FALSE)</f>
        <v>0</v>
      </c>
      <c r="J145" t="str">
        <f>VLOOKUP(CuentosContados[[#This Row],[Column1]],CuentosIndexados[],12,FALSE)</f>
        <v>trabajo</v>
      </c>
      <c r="K145">
        <f>VLOOKUP(CuentosContados[[#This Row],[Column1]],CuentosIndexados[],13,FALSE)</f>
        <v>0</v>
      </c>
      <c r="L145">
        <f>VLOOKUP(CuentosContados[[#This Row],[Column1]],CuentosIndexados[],14,FALSE)</f>
        <v>0</v>
      </c>
      <c r="M145" t="str">
        <f>VLOOKUP(CuentosContados[[#This Row],[Column1]],CuentosIndexados[],15,FALSE)</f>
        <v>tristeza</v>
      </c>
      <c r="N145">
        <f>VLOOKUP(CuentosContados[[#This Row],[Column1]],CuentosIndexados[],16,FALSE)</f>
        <v>0</v>
      </c>
      <c r="O145">
        <f>VLOOKUP(CuentosContados[[#This Row],[Column1]],CuentosIndexados[],17,FALSE)</f>
        <v>0</v>
      </c>
      <c r="P145">
        <f>VLOOKUP(CuentosContados[[#This Row],[Column1]],CuentosIndexados[],18,FALSE)</f>
        <v>0</v>
      </c>
      <c r="Q145">
        <f>VLOOKUP(CuentosContados[[#This Row],[Column1]],CuentosIndexados[],19,FALSE)</f>
        <v>0</v>
      </c>
      <c r="R145">
        <f>VLOOKUP(CuentosContados[[#This Row],[Column1]],CuentosIndexados[],20,FALSE)</f>
        <v>0</v>
      </c>
      <c r="S145">
        <f>VLOOKUP(CuentosContados[[#This Row],[Column1]],CuentosIndexados[],21,FALSE)</f>
        <v>0</v>
      </c>
      <c r="T145">
        <f>VLOOKUP(CuentosContados[[#This Row],[Column1]],CuentosIndexados[],22,FALSE)</f>
        <v>0</v>
      </c>
      <c r="U145">
        <f>VLOOKUP(CuentosContados[[#This Row],[Column1]],CuentosIndexados[],23,FALSE)</f>
        <v>0</v>
      </c>
      <c r="V145">
        <f>VLOOKUP(CuentosContados[[#This Row],[Column1]],CuentosIndexados[],24,FALSE)</f>
        <v>0</v>
      </c>
      <c r="W145">
        <f>VLOOKUP(CuentosContados[[#This Row],[Column1]],CuentosIndexados[],25,FALSE)</f>
        <v>0</v>
      </c>
      <c r="X145">
        <f>VLOOKUP(CuentosContados[[#This Row],[Column1]],CuentosIndexados[],26,FALSE)</f>
        <v>0</v>
      </c>
      <c r="Y145">
        <f>VLOOKUP(CuentosContados[[#This Row],[Column1]],CuentosIndexados[],27,FALSE)</f>
        <v>0</v>
      </c>
      <c r="Z145">
        <f>VLOOKUP(CuentosContados[[#This Row],[Column1]],CuentosIndexados[],28,FALSE)</f>
        <v>0</v>
      </c>
      <c r="AA145">
        <f>VLOOKUP(CuentosContados[[#This Row],[Column1]],CuentosIndexados[],29,FALSE)</f>
        <v>0</v>
      </c>
      <c r="AB145">
        <f>VLOOKUP(CuentosContados[[#This Row],[Column1]],CuentosIndexados[],30,FALSE)</f>
        <v>0</v>
      </c>
      <c r="AC145">
        <f>VLOOKUP(CuentosContados[[#This Row],[Column1]],CuentosIndexados[],31,FALSE)</f>
        <v>0</v>
      </c>
      <c r="AD145">
        <f>VLOOKUP(CuentosContados[[#This Row],[Column1]],CuentosIndexados[],32,FALSE)</f>
        <v>0</v>
      </c>
      <c r="AE145">
        <f>VLOOKUP(CuentosContados[[#This Row],[Column1]],CuentosIndexados[],33,FALSE)</f>
        <v>0</v>
      </c>
      <c r="AF145">
        <f>VLOOKUP(CuentosContados[[#This Row],[Column1]],CuentosIndexados[],34,FALSE)</f>
        <v>0</v>
      </c>
      <c r="AG145">
        <f>VLOOKUP(CuentosContados[[#This Row],[Column1]],CuentosIndexados[],35,FALSE)</f>
        <v>0</v>
      </c>
      <c r="AH145">
        <f>VLOOKUP(CuentosContados[[#This Row],[Column1]],CuentosIndexados[],36,FALSE)</f>
        <v>0</v>
      </c>
      <c r="AI145">
        <f>VLOOKUP(CuentosContados[[#This Row],[Column1]],CuentosIndexados[],37,FALSE)</f>
        <v>0</v>
      </c>
      <c r="AJ145">
        <f>VLOOKUP(CuentosContados[[#This Row],[Column1]],CuentosIndexados[],38,FALSE)</f>
        <v>0</v>
      </c>
      <c r="AK145" t="str">
        <f>VLOOKUP(CuentosContados[[#This Row],[Column1]],CuentosIndexados[],39,FALSE)</f>
        <v>alegria</v>
      </c>
    </row>
    <row r="146" spans="1:37" x14ac:dyDescent="0.25">
      <c r="A146" t="s">
        <v>164</v>
      </c>
      <c r="B146">
        <f>VLOOKUP(CuentosContados[[#This Row],[Column1]],CuentosIndexados[],3,FALSE)</f>
        <v>0</v>
      </c>
      <c r="C146">
        <f>VLOOKUP(CuentosContados[[#This Row],[Column1]],CuentosIndexados[],5,FALSE)</f>
        <v>0</v>
      </c>
      <c r="D146">
        <f>VLOOKUP(CuentosContados[[#This Row],[Column1]],CuentosIndexados[],6,FALSE)</f>
        <v>0</v>
      </c>
      <c r="E146">
        <f>VLOOKUP(CuentosContados[[#This Row],[Column1]],CuentosIndexados[],7,FALSE)</f>
        <v>0</v>
      </c>
      <c r="F146">
        <f>VLOOKUP(CuentosContados[[#This Row],[Column1]],CuentosIndexados[],8,FALSE)</f>
        <v>0</v>
      </c>
      <c r="G146">
        <f>VLOOKUP(CuentosContados[[#This Row],[Column1]],CuentosIndexados[],9,FALSE)</f>
        <v>0</v>
      </c>
      <c r="H146">
        <f>VLOOKUP(CuentosContados[[#This Row],[Column1]],CuentosIndexados[],10,FALSE)</f>
        <v>0</v>
      </c>
      <c r="I146">
        <f>VLOOKUP(CuentosContados[[#This Row],[Column1]],CuentosIndexados[],11,FALSE)</f>
        <v>0</v>
      </c>
      <c r="J146" t="str">
        <f>VLOOKUP(CuentosContados[[#This Row],[Column1]],CuentosIndexados[],12,FALSE)</f>
        <v>trabajo</v>
      </c>
      <c r="K146">
        <f>VLOOKUP(CuentosContados[[#This Row],[Column1]],CuentosIndexados[],13,FALSE)</f>
        <v>0</v>
      </c>
      <c r="L146">
        <f>VLOOKUP(CuentosContados[[#This Row],[Column1]],CuentosIndexados[],14,FALSE)</f>
        <v>0</v>
      </c>
      <c r="M146" t="str">
        <f>VLOOKUP(CuentosContados[[#This Row],[Column1]],CuentosIndexados[],15,FALSE)</f>
        <v>tristeza</v>
      </c>
      <c r="N146">
        <f>VLOOKUP(CuentosContados[[#This Row],[Column1]],CuentosIndexados[],16,FALSE)</f>
        <v>0</v>
      </c>
      <c r="O146">
        <f>VLOOKUP(CuentosContados[[#This Row],[Column1]],CuentosIndexados[],17,FALSE)</f>
        <v>0</v>
      </c>
      <c r="P146">
        <f>VLOOKUP(CuentosContados[[#This Row],[Column1]],CuentosIndexados[],18,FALSE)</f>
        <v>0</v>
      </c>
      <c r="Q146">
        <f>VLOOKUP(CuentosContados[[#This Row],[Column1]],CuentosIndexados[],19,FALSE)</f>
        <v>0</v>
      </c>
      <c r="R146">
        <f>VLOOKUP(CuentosContados[[#This Row],[Column1]],CuentosIndexados[],20,FALSE)</f>
        <v>0</v>
      </c>
      <c r="S146">
        <f>VLOOKUP(CuentosContados[[#This Row],[Column1]],CuentosIndexados[],21,FALSE)</f>
        <v>0</v>
      </c>
      <c r="T146">
        <f>VLOOKUP(CuentosContados[[#This Row],[Column1]],CuentosIndexados[],22,FALSE)</f>
        <v>0</v>
      </c>
      <c r="U146">
        <f>VLOOKUP(CuentosContados[[#This Row],[Column1]],CuentosIndexados[],23,FALSE)</f>
        <v>0</v>
      </c>
      <c r="V146">
        <f>VLOOKUP(CuentosContados[[#This Row],[Column1]],CuentosIndexados[],24,FALSE)</f>
        <v>0</v>
      </c>
      <c r="W146">
        <f>VLOOKUP(CuentosContados[[#This Row],[Column1]],CuentosIndexados[],25,FALSE)</f>
        <v>0</v>
      </c>
      <c r="X146">
        <f>VLOOKUP(CuentosContados[[#This Row],[Column1]],CuentosIndexados[],26,FALSE)</f>
        <v>0</v>
      </c>
      <c r="Y146">
        <f>VLOOKUP(CuentosContados[[#This Row],[Column1]],CuentosIndexados[],27,FALSE)</f>
        <v>0</v>
      </c>
      <c r="Z146">
        <f>VLOOKUP(CuentosContados[[#This Row],[Column1]],CuentosIndexados[],28,FALSE)</f>
        <v>0</v>
      </c>
      <c r="AA146">
        <f>VLOOKUP(CuentosContados[[#This Row],[Column1]],CuentosIndexados[],29,FALSE)</f>
        <v>0</v>
      </c>
      <c r="AB146">
        <f>VLOOKUP(CuentosContados[[#This Row],[Column1]],CuentosIndexados[],30,FALSE)</f>
        <v>0</v>
      </c>
      <c r="AC146">
        <f>VLOOKUP(CuentosContados[[#This Row],[Column1]],CuentosIndexados[],31,FALSE)</f>
        <v>0</v>
      </c>
      <c r="AD146">
        <f>VLOOKUP(CuentosContados[[#This Row],[Column1]],CuentosIndexados[],32,FALSE)</f>
        <v>0</v>
      </c>
      <c r="AE146">
        <f>VLOOKUP(CuentosContados[[#This Row],[Column1]],CuentosIndexados[],33,FALSE)</f>
        <v>0</v>
      </c>
      <c r="AF146">
        <f>VLOOKUP(CuentosContados[[#This Row],[Column1]],CuentosIndexados[],34,FALSE)</f>
        <v>0</v>
      </c>
      <c r="AG146">
        <f>VLOOKUP(CuentosContados[[#This Row],[Column1]],CuentosIndexados[],35,FALSE)</f>
        <v>0</v>
      </c>
      <c r="AH146">
        <f>VLOOKUP(CuentosContados[[#This Row],[Column1]],CuentosIndexados[],36,FALSE)</f>
        <v>0</v>
      </c>
      <c r="AI146">
        <f>VLOOKUP(CuentosContados[[#This Row],[Column1]],CuentosIndexados[],37,FALSE)</f>
        <v>0</v>
      </c>
      <c r="AJ146">
        <f>VLOOKUP(CuentosContados[[#This Row],[Column1]],CuentosIndexados[],38,FALSE)</f>
        <v>0</v>
      </c>
      <c r="AK146" t="str">
        <f>VLOOKUP(CuentosContados[[#This Row],[Column1]],CuentosIndexados[],39,FALSE)</f>
        <v>alegria</v>
      </c>
    </row>
    <row r="147" spans="1:37" x14ac:dyDescent="0.25">
      <c r="A147" t="s">
        <v>164</v>
      </c>
      <c r="B147">
        <f>VLOOKUP(CuentosContados[[#This Row],[Column1]],CuentosIndexados[],3,FALSE)</f>
        <v>0</v>
      </c>
      <c r="C147">
        <f>VLOOKUP(CuentosContados[[#This Row],[Column1]],CuentosIndexados[],5,FALSE)</f>
        <v>0</v>
      </c>
      <c r="D147">
        <f>VLOOKUP(CuentosContados[[#This Row],[Column1]],CuentosIndexados[],6,FALSE)</f>
        <v>0</v>
      </c>
      <c r="E147">
        <f>VLOOKUP(CuentosContados[[#This Row],[Column1]],CuentosIndexados[],7,FALSE)</f>
        <v>0</v>
      </c>
      <c r="F147">
        <f>VLOOKUP(CuentosContados[[#This Row],[Column1]],CuentosIndexados[],8,FALSE)</f>
        <v>0</v>
      </c>
      <c r="G147">
        <f>VLOOKUP(CuentosContados[[#This Row],[Column1]],CuentosIndexados[],9,FALSE)</f>
        <v>0</v>
      </c>
      <c r="H147">
        <f>VLOOKUP(CuentosContados[[#This Row],[Column1]],CuentosIndexados[],10,FALSE)</f>
        <v>0</v>
      </c>
      <c r="I147">
        <f>VLOOKUP(CuentosContados[[#This Row],[Column1]],CuentosIndexados[],11,FALSE)</f>
        <v>0</v>
      </c>
      <c r="J147" t="str">
        <f>VLOOKUP(CuentosContados[[#This Row],[Column1]],CuentosIndexados[],12,FALSE)</f>
        <v>trabajo</v>
      </c>
      <c r="K147">
        <f>VLOOKUP(CuentosContados[[#This Row],[Column1]],CuentosIndexados[],13,FALSE)</f>
        <v>0</v>
      </c>
      <c r="L147">
        <f>VLOOKUP(CuentosContados[[#This Row],[Column1]],CuentosIndexados[],14,FALSE)</f>
        <v>0</v>
      </c>
      <c r="M147" t="str">
        <f>VLOOKUP(CuentosContados[[#This Row],[Column1]],CuentosIndexados[],15,FALSE)</f>
        <v>tristeza</v>
      </c>
      <c r="N147">
        <f>VLOOKUP(CuentosContados[[#This Row],[Column1]],CuentosIndexados[],16,FALSE)</f>
        <v>0</v>
      </c>
      <c r="O147">
        <f>VLOOKUP(CuentosContados[[#This Row],[Column1]],CuentosIndexados[],17,FALSE)</f>
        <v>0</v>
      </c>
      <c r="P147">
        <f>VLOOKUP(CuentosContados[[#This Row],[Column1]],CuentosIndexados[],18,FALSE)</f>
        <v>0</v>
      </c>
      <c r="Q147">
        <f>VLOOKUP(CuentosContados[[#This Row],[Column1]],CuentosIndexados[],19,FALSE)</f>
        <v>0</v>
      </c>
      <c r="R147">
        <f>VLOOKUP(CuentosContados[[#This Row],[Column1]],CuentosIndexados[],20,FALSE)</f>
        <v>0</v>
      </c>
      <c r="S147">
        <f>VLOOKUP(CuentosContados[[#This Row],[Column1]],CuentosIndexados[],21,FALSE)</f>
        <v>0</v>
      </c>
      <c r="T147">
        <f>VLOOKUP(CuentosContados[[#This Row],[Column1]],CuentosIndexados[],22,FALSE)</f>
        <v>0</v>
      </c>
      <c r="U147">
        <f>VLOOKUP(CuentosContados[[#This Row],[Column1]],CuentosIndexados[],23,FALSE)</f>
        <v>0</v>
      </c>
      <c r="V147">
        <f>VLOOKUP(CuentosContados[[#This Row],[Column1]],CuentosIndexados[],24,FALSE)</f>
        <v>0</v>
      </c>
      <c r="W147">
        <f>VLOOKUP(CuentosContados[[#This Row],[Column1]],CuentosIndexados[],25,FALSE)</f>
        <v>0</v>
      </c>
      <c r="X147">
        <f>VLOOKUP(CuentosContados[[#This Row],[Column1]],CuentosIndexados[],26,FALSE)</f>
        <v>0</v>
      </c>
      <c r="Y147">
        <f>VLOOKUP(CuentosContados[[#This Row],[Column1]],CuentosIndexados[],27,FALSE)</f>
        <v>0</v>
      </c>
      <c r="Z147">
        <f>VLOOKUP(CuentosContados[[#This Row],[Column1]],CuentosIndexados[],28,FALSE)</f>
        <v>0</v>
      </c>
      <c r="AA147">
        <f>VLOOKUP(CuentosContados[[#This Row],[Column1]],CuentosIndexados[],29,FALSE)</f>
        <v>0</v>
      </c>
      <c r="AB147">
        <f>VLOOKUP(CuentosContados[[#This Row],[Column1]],CuentosIndexados[],30,FALSE)</f>
        <v>0</v>
      </c>
      <c r="AC147">
        <f>VLOOKUP(CuentosContados[[#This Row],[Column1]],CuentosIndexados[],31,FALSE)</f>
        <v>0</v>
      </c>
      <c r="AD147">
        <f>VLOOKUP(CuentosContados[[#This Row],[Column1]],CuentosIndexados[],32,FALSE)</f>
        <v>0</v>
      </c>
      <c r="AE147">
        <f>VLOOKUP(CuentosContados[[#This Row],[Column1]],CuentosIndexados[],33,FALSE)</f>
        <v>0</v>
      </c>
      <c r="AF147">
        <f>VLOOKUP(CuentosContados[[#This Row],[Column1]],CuentosIndexados[],34,FALSE)</f>
        <v>0</v>
      </c>
      <c r="AG147">
        <f>VLOOKUP(CuentosContados[[#This Row],[Column1]],CuentosIndexados[],35,FALSE)</f>
        <v>0</v>
      </c>
      <c r="AH147">
        <f>VLOOKUP(CuentosContados[[#This Row],[Column1]],CuentosIndexados[],36,FALSE)</f>
        <v>0</v>
      </c>
      <c r="AI147">
        <f>VLOOKUP(CuentosContados[[#This Row],[Column1]],CuentosIndexados[],37,FALSE)</f>
        <v>0</v>
      </c>
      <c r="AJ147">
        <f>VLOOKUP(CuentosContados[[#This Row],[Column1]],CuentosIndexados[],38,FALSE)</f>
        <v>0</v>
      </c>
      <c r="AK147" t="str">
        <f>VLOOKUP(CuentosContados[[#This Row],[Column1]],CuentosIndexados[],39,FALSE)</f>
        <v>alegria</v>
      </c>
    </row>
    <row r="148" spans="1:37" x14ac:dyDescent="0.25">
      <c r="A148" t="s">
        <v>164</v>
      </c>
      <c r="B148">
        <f>VLOOKUP(CuentosContados[[#This Row],[Column1]],CuentosIndexados[],3,FALSE)</f>
        <v>0</v>
      </c>
      <c r="C148">
        <f>VLOOKUP(CuentosContados[[#This Row],[Column1]],CuentosIndexados[],5,FALSE)</f>
        <v>0</v>
      </c>
      <c r="D148">
        <f>VLOOKUP(CuentosContados[[#This Row],[Column1]],CuentosIndexados[],6,FALSE)</f>
        <v>0</v>
      </c>
      <c r="E148">
        <f>VLOOKUP(CuentosContados[[#This Row],[Column1]],CuentosIndexados[],7,FALSE)</f>
        <v>0</v>
      </c>
      <c r="F148">
        <f>VLOOKUP(CuentosContados[[#This Row],[Column1]],CuentosIndexados[],8,FALSE)</f>
        <v>0</v>
      </c>
      <c r="G148">
        <f>VLOOKUP(CuentosContados[[#This Row],[Column1]],CuentosIndexados[],9,FALSE)</f>
        <v>0</v>
      </c>
      <c r="H148">
        <f>VLOOKUP(CuentosContados[[#This Row],[Column1]],CuentosIndexados[],10,FALSE)</f>
        <v>0</v>
      </c>
      <c r="I148">
        <f>VLOOKUP(CuentosContados[[#This Row],[Column1]],CuentosIndexados[],11,FALSE)</f>
        <v>0</v>
      </c>
      <c r="J148" t="str">
        <f>VLOOKUP(CuentosContados[[#This Row],[Column1]],CuentosIndexados[],12,FALSE)</f>
        <v>trabajo</v>
      </c>
      <c r="K148">
        <f>VLOOKUP(CuentosContados[[#This Row],[Column1]],CuentosIndexados[],13,FALSE)</f>
        <v>0</v>
      </c>
      <c r="L148">
        <f>VLOOKUP(CuentosContados[[#This Row],[Column1]],CuentosIndexados[],14,FALSE)</f>
        <v>0</v>
      </c>
      <c r="M148" t="str">
        <f>VLOOKUP(CuentosContados[[#This Row],[Column1]],CuentosIndexados[],15,FALSE)</f>
        <v>tristeza</v>
      </c>
      <c r="N148">
        <f>VLOOKUP(CuentosContados[[#This Row],[Column1]],CuentosIndexados[],16,FALSE)</f>
        <v>0</v>
      </c>
      <c r="O148">
        <f>VLOOKUP(CuentosContados[[#This Row],[Column1]],CuentosIndexados[],17,FALSE)</f>
        <v>0</v>
      </c>
      <c r="P148">
        <f>VLOOKUP(CuentosContados[[#This Row],[Column1]],CuentosIndexados[],18,FALSE)</f>
        <v>0</v>
      </c>
      <c r="Q148">
        <f>VLOOKUP(CuentosContados[[#This Row],[Column1]],CuentosIndexados[],19,FALSE)</f>
        <v>0</v>
      </c>
      <c r="R148">
        <f>VLOOKUP(CuentosContados[[#This Row],[Column1]],CuentosIndexados[],20,FALSE)</f>
        <v>0</v>
      </c>
      <c r="S148">
        <f>VLOOKUP(CuentosContados[[#This Row],[Column1]],CuentosIndexados[],21,FALSE)</f>
        <v>0</v>
      </c>
      <c r="T148">
        <f>VLOOKUP(CuentosContados[[#This Row],[Column1]],CuentosIndexados[],22,FALSE)</f>
        <v>0</v>
      </c>
      <c r="U148">
        <f>VLOOKUP(CuentosContados[[#This Row],[Column1]],CuentosIndexados[],23,FALSE)</f>
        <v>0</v>
      </c>
      <c r="V148">
        <f>VLOOKUP(CuentosContados[[#This Row],[Column1]],CuentosIndexados[],24,FALSE)</f>
        <v>0</v>
      </c>
      <c r="W148">
        <f>VLOOKUP(CuentosContados[[#This Row],[Column1]],CuentosIndexados[],25,FALSE)</f>
        <v>0</v>
      </c>
      <c r="X148">
        <f>VLOOKUP(CuentosContados[[#This Row],[Column1]],CuentosIndexados[],26,FALSE)</f>
        <v>0</v>
      </c>
      <c r="Y148">
        <f>VLOOKUP(CuentosContados[[#This Row],[Column1]],CuentosIndexados[],27,FALSE)</f>
        <v>0</v>
      </c>
      <c r="Z148">
        <f>VLOOKUP(CuentosContados[[#This Row],[Column1]],CuentosIndexados[],28,FALSE)</f>
        <v>0</v>
      </c>
      <c r="AA148">
        <f>VLOOKUP(CuentosContados[[#This Row],[Column1]],CuentosIndexados[],29,FALSE)</f>
        <v>0</v>
      </c>
      <c r="AB148">
        <f>VLOOKUP(CuentosContados[[#This Row],[Column1]],CuentosIndexados[],30,FALSE)</f>
        <v>0</v>
      </c>
      <c r="AC148">
        <f>VLOOKUP(CuentosContados[[#This Row],[Column1]],CuentosIndexados[],31,FALSE)</f>
        <v>0</v>
      </c>
      <c r="AD148">
        <f>VLOOKUP(CuentosContados[[#This Row],[Column1]],CuentosIndexados[],32,FALSE)</f>
        <v>0</v>
      </c>
      <c r="AE148">
        <f>VLOOKUP(CuentosContados[[#This Row],[Column1]],CuentosIndexados[],33,FALSE)</f>
        <v>0</v>
      </c>
      <c r="AF148">
        <f>VLOOKUP(CuentosContados[[#This Row],[Column1]],CuentosIndexados[],34,FALSE)</f>
        <v>0</v>
      </c>
      <c r="AG148">
        <f>VLOOKUP(CuentosContados[[#This Row],[Column1]],CuentosIndexados[],35,FALSE)</f>
        <v>0</v>
      </c>
      <c r="AH148">
        <f>VLOOKUP(CuentosContados[[#This Row],[Column1]],CuentosIndexados[],36,FALSE)</f>
        <v>0</v>
      </c>
      <c r="AI148">
        <f>VLOOKUP(CuentosContados[[#This Row],[Column1]],CuentosIndexados[],37,FALSE)</f>
        <v>0</v>
      </c>
      <c r="AJ148">
        <f>VLOOKUP(CuentosContados[[#This Row],[Column1]],CuentosIndexados[],38,FALSE)</f>
        <v>0</v>
      </c>
      <c r="AK148" t="str">
        <f>VLOOKUP(CuentosContados[[#This Row],[Column1]],CuentosIndexados[],39,FALSE)</f>
        <v>alegria</v>
      </c>
    </row>
    <row r="149" spans="1:37" x14ac:dyDescent="0.25">
      <c r="A149" t="s">
        <v>164</v>
      </c>
      <c r="B149">
        <f>VLOOKUP(CuentosContados[[#This Row],[Column1]],CuentosIndexados[],3,FALSE)</f>
        <v>0</v>
      </c>
      <c r="C149">
        <f>VLOOKUP(CuentosContados[[#This Row],[Column1]],CuentosIndexados[],5,FALSE)</f>
        <v>0</v>
      </c>
      <c r="D149">
        <f>VLOOKUP(CuentosContados[[#This Row],[Column1]],CuentosIndexados[],6,FALSE)</f>
        <v>0</v>
      </c>
      <c r="E149">
        <f>VLOOKUP(CuentosContados[[#This Row],[Column1]],CuentosIndexados[],7,FALSE)</f>
        <v>0</v>
      </c>
      <c r="F149">
        <f>VLOOKUP(CuentosContados[[#This Row],[Column1]],CuentosIndexados[],8,FALSE)</f>
        <v>0</v>
      </c>
      <c r="G149">
        <f>VLOOKUP(CuentosContados[[#This Row],[Column1]],CuentosIndexados[],9,FALSE)</f>
        <v>0</v>
      </c>
      <c r="H149">
        <f>VLOOKUP(CuentosContados[[#This Row],[Column1]],CuentosIndexados[],10,FALSE)</f>
        <v>0</v>
      </c>
      <c r="I149">
        <f>VLOOKUP(CuentosContados[[#This Row],[Column1]],CuentosIndexados[],11,FALSE)</f>
        <v>0</v>
      </c>
      <c r="J149" t="str">
        <f>VLOOKUP(CuentosContados[[#This Row],[Column1]],CuentosIndexados[],12,FALSE)</f>
        <v>trabajo</v>
      </c>
      <c r="K149">
        <f>VLOOKUP(CuentosContados[[#This Row],[Column1]],CuentosIndexados[],13,FALSE)</f>
        <v>0</v>
      </c>
      <c r="L149">
        <f>VLOOKUP(CuentosContados[[#This Row],[Column1]],CuentosIndexados[],14,FALSE)</f>
        <v>0</v>
      </c>
      <c r="M149" t="str">
        <f>VLOOKUP(CuentosContados[[#This Row],[Column1]],CuentosIndexados[],15,FALSE)</f>
        <v>tristeza</v>
      </c>
      <c r="N149">
        <f>VLOOKUP(CuentosContados[[#This Row],[Column1]],CuentosIndexados[],16,FALSE)</f>
        <v>0</v>
      </c>
      <c r="O149">
        <f>VLOOKUP(CuentosContados[[#This Row],[Column1]],CuentosIndexados[],17,FALSE)</f>
        <v>0</v>
      </c>
      <c r="P149">
        <f>VLOOKUP(CuentosContados[[#This Row],[Column1]],CuentosIndexados[],18,FALSE)</f>
        <v>0</v>
      </c>
      <c r="Q149">
        <f>VLOOKUP(CuentosContados[[#This Row],[Column1]],CuentosIndexados[],19,FALSE)</f>
        <v>0</v>
      </c>
      <c r="R149">
        <f>VLOOKUP(CuentosContados[[#This Row],[Column1]],CuentosIndexados[],20,FALSE)</f>
        <v>0</v>
      </c>
      <c r="S149">
        <f>VLOOKUP(CuentosContados[[#This Row],[Column1]],CuentosIndexados[],21,FALSE)</f>
        <v>0</v>
      </c>
      <c r="T149">
        <f>VLOOKUP(CuentosContados[[#This Row],[Column1]],CuentosIndexados[],22,FALSE)</f>
        <v>0</v>
      </c>
      <c r="U149">
        <f>VLOOKUP(CuentosContados[[#This Row],[Column1]],CuentosIndexados[],23,FALSE)</f>
        <v>0</v>
      </c>
      <c r="V149">
        <f>VLOOKUP(CuentosContados[[#This Row],[Column1]],CuentosIndexados[],24,FALSE)</f>
        <v>0</v>
      </c>
      <c r="W149">
        <f>VLOOKUP(CuentosContados[[#This Row],[Column1]],CuentosIndexados[],25,FALSE)</f>
        <v>0</v>
      </c>
      <c r="X149">
        <f>VLOOKUP(CuentosContados[[#This Row],[Column1]],CuentosIndexados[],26,FALSE)</f>
        <v>0</v>
      </c>
      <c r="Y149">
        <f>VLOOKUP(CuentosContados[[#This Row],[Column1]],CuentosIndexados[],27,FALSE)</f>
        <v>0</v>
      </c>
      <c r="Z149">
        <f>VLOOKUP(CuentosContados[[#This Row],[Column1]],CuentosIndexados[],28,FALSE)</f>
        <v>0</v>
      </c>
      <c r="AA149">
        <f>VLOOKUP(CuentosContados[[#This Row],[Column1]],CuentosIndexados[],29,FALSE)</f>
        <v>0</v>
      </c>
      <c r="AB149">
        <f>VLOOKUP(CuentosContados[[#This Row],[Column1]],CuentosIndexados[],30,FALSE)</f>
        <v>0</v>
      </c>
      <c r="AC149">
        <f>VLOOKUP(CuentosContados[[#This Row],[Column1]],CuentosIndexados[],31,FALSE)</f>
        <v>0</v>
      </c>
      <c r="AD149">
        <f>VLOOKUP(CuentosContados[[#This Row],[Column1]],CuentosIndexados[],32,FALSE)</f>
        <v>0</v>
      </c>
      <c r="AE149">
        <f>VLOOKUP(CuentosContados[[#This Row],[Column1]],CuentosIndexados[],33,FALSE)</f>
        <v>0</v>
      </c>
      <c r="AF149">
        <f>VLOOKUP(CuentosContados[[#This Row],[Column1]],CuentosIndexados[],34,FALSE)</f>
        <v>0</v>
      </c>
      <c r="AG149">
        <f>VLOOKUP(CuentosContados[[#This Row],[Column1]],CuentosIndexados[],35,FALSE)</f>
        <v>0</v>
      </c>
      <c r="AH149">
        <f>VLOOKUP(CuentosContados[[#This Row],[Column1]],CuentosIndexados[],36,FALSE)</f>
        <v>0</v>
      </c>
      <c r="AI149">
        <f>VLOOKUP(CuentosContados[[#This Row],[Column1]],CuentosIndexados[],37,FALSE)</f>
        <v>0</v>
      </c>
      <c r="AJ149">
        <f>VLOOKUP(CuentosContados[[#This Row],[Column1]],CuentosIndexados[],38,FALSE)</f>
        <v>0</v>
      </c>
      <c r="AK149" t="str">
        <f>VLOOKUP(CuentosContados[[#This Row],[Column1]],CuentosIndexados[],39,FALSE)</f>
        <v>alegria</v>
      </c>
    </row>
    <row r="150" spans="1:37" x14ac:dyDescent="0.25">
      <c r="A150" t="s">
        <v>164</v>
      </c>
      <c r="B150">
        <f>VLOOKUP(CuentosContados[[#This Row],[Column1]],CuentosIndexados[],3,FALSE)</f>
        <v>0</v>
      </c>
      <c r="C150">
        <f>VLOOKUP(CuentosContados[[#This Row],[Column1]],CuentosIndexados[],5,FALSE)</f>
        <v>0</v>
      </c>
      <c r="D150">
        <f>VLOOKUP(CuentosContados[[#This Row],[Column1]],CuentosIndexados[],6,FALSE)</f>
        <v>0</v>
      </c>
      <c r="E150">
        <f>VLOOKUP(CuentosContados[[#This Row],[Column1]],CuentosIndexados[],7,FALSE)</f>
        <v>0</v>
      </c>
      <c r="F150">
        <f>VLOOKUP(CuentosContados[[#This Row],[Column1]],CuentosIndexados[],8,FALSE)</f>
        <v>0</v>
      </c>
      <c r="G150">
        <f>VLOOKUP(CuentosContados[[#This Row],[Column1]],CuentosIndexados[],9,FALSE)</f>
        <v>0</v>
      </c>
      <c r="H150">
        <f>VLOOKUP(CuentosContados[[#This Row],[Column1]],CuentosIndexados[],10,FALSE)</f>
        <v>0</v>
      </c>
      <c r="I150">
        <f>VLOOKUP(CuentosContados[[#This Row],[Column1]],CuentosIndexados[],11,FALSE)</f>
        <v>0</v>
      </c>
      <c r="J150" t="str">
        <f>VLOOKUP(CuentosContados[[#This Row],[Column1]],CuentosIndexados[],12,FALSE)</f>
        <v>trabajo</v>
      </c>
      <c r="K150">
        <f>VLOOKUP(CuentosContados[[#This Row],[Column1]],CuentosIndexados[],13,FALSE)</f>
        <v>0</v>
      </c>
      <c r="L150">
        <f>VLOOKUP(CuentosContados[[#This Row],[Column1]],CuentosIndexados[],14,FALSE)</f>
        <v>0</v>
      </c>
      <c r="M150" t="str">
        <f>VLOOKUP(CuentosContados[[#This Row],[Column1]],CuentosIndexados[],15,FALSE)</f>
        <v>tristeza</v>
      </c>
      <c r="N150">
        <f>VLOOKUP(CuentosContados[[#This Row],[Column1]],CuentosIndexados[],16,FALSE)</f>
        <v>0</v>
      </c>
      <c r="O150">
        <f>VLOOKUP(CuentosContados[[#This Row],[Column1]],CuentosIndexados[],17,FALSE)</f>
        <v>0</v>
      </c>
      <c r="P150">
        <f>VLOOKUP(CuentosContados[[#This Row],[Column1]],CuentosIndexados[],18,FALSE)</f>
        <v>0</v>
      </c>
      <c r="Q150">
        <f>VLOOKUP(CuentosContados[[#This Row],[Column1]],CuentosIndexados[],19,FALSE)</f>
        <v>0</v>
      </c>
      <c r="R150">
        <f>VLOOKUP(CuentosContados[[#This Row],[Column1]],CuentosIndexados[],20,FALSE)</f>
        <v>0</v>
      </c>
      <c r="S150">
        <f>VLOOKUP(CuentosContados[[#This Row],[Column1]],CuentosIndexados[],21,FALSE)</f>
        <v>0</v>
      </c>
      <c r="T150">
        <f>VLOOKUP(CuentosContados[[#This Row],[Column1]],CuentosIndexados[],22,FALSE)</f>
        <v>0</v>
      </c>
      <c r="U150">
        <f>VLOOKUP(CuentosContados[[#This Row],[Column1]],CuentosIndexados[],23,FALSE)</f>
        <v>0</v>
      </c>
      <c r="V150">
        <f>VLOOKUP(CuentosContados[[#This Row],[Column1]],CuentosIndexados[],24,FALSE)</f>
        <v>0</v>
      </c>
      <c r="W150">
        <f>VLOOKUP(CuentosContados[[#This Row],[Column1]],CuentosIndexados[],25,FALSE)</f>
        <v>0</v>
      </c>
      <c r="X150">
        <f>VLOOKUP(CuentosContados[[#This Row],[Column1]],CuentosIndexados[],26,FALSE)</f>
        <v>0</v>
      </c>
      <c r="Y150">
        <f>VLOOKUP(CuentosContados[[#This Row],[Column1]],CuentosIndexados[],27,FALSE)</f>
        <v>0</v>
      </c>
      <c r="Z150">
        <f>VLOOKUP(CuentosContados[[#This Row],[Column1]],CuentosIndexados[],28,FALSE)</f>
        <v>0</v>
      </c>
      <c r="AA150">
        <f>VLOOKUP(CuentosContados[[#This Row],[Column1]],CuentosIndexados[],29,FALSE)</f>
        <v>0</v>
      </c>
      <c r="AB150">
        <f>VLOOKUP(CuentosContados[[#This Row],[Column1]],CuentosIndexados[],30,FALSE)</f>
        <v>0</v>
      </c>
      <c r="AC150">
        <f>VLOOKUP(CuentosContados[[#This Row],[Column1]],CuentosIndexados[],31,FALSE)</f>
        <v>0</v>
      </c>
      <c r="AD150">
        <f>VLOOKUP(CuentosContados[[#This Row],[Column1]],CuentosIndexados[],32,FALSE)</f>
        <v>0</v>
      </c>
      <c r="AE150">
        <f>VLOOKUP(CuentosContados[[#This Row],[Column1]],CuentosIndexados[],33,FALSE)</f>
        <v>0</v>
      </c>
      <c r="AF150">
        <f>VLOOKUP(CuentosContados[[#This Row],[Column1]],CuentosIndexados[],34,FALSE)</f>
        <v>0</v>
      </c>
      <c r="AG150">
        <f>VLOOKUP(CuentosContados[[#This Row],[Column1]],CuentosIndexados[],35,FALSE)</f>
        <v>0</v>
      </c>
      <c r="AH150">
        <f>VLOOKUP(CuentosContados[[#This Row],[Column1]],CuentosIndexados[],36,FALSE)</f>
        <v>0</v>
      </c>
      <c r="AI150">
        <f>VLOOKUP(CuentosContados[[#This Row],[Column1]],CuentosIndexados[],37,FALSE)</f>
        <v>0</v>
      </c>
      <c r="AJ150">
        <f>VLOOKUP(CuentosContados[[#This Row],[Column1]],CuentosIndexados[],38,FALSE)</f>
        <v>0</v>
      </c>
      <c r="AK150" t="str">
        <f>VLOOKUP(CuentosContados[[#This Row],[Column1]],CuentosIndexados[],39,FALSE)</f>
        <v>alegria</v>
      </c>
    </row>
    <row r="151" spans="1:37" x14ac:dyDescent="0.25">
      <c r="A151" t="s">
        <v>164</v>
      </c>
      <c r="B151">
        <f>VLOOKUP(CuentosContados[[#This Row],[Column1]],CuentosIndexados[],3,FALSE)</f>
        <v>0</v>
      </c>
      <c r="C151">
        <f>VLOOKUP(CuentosContados[[#This Row],[Column1]],CuentosIndexados[],5,FALSE)</f>
        <v>0</v>
      </c>
      <c r="D151">
        <f>VLOOKUP(CuentosContados[[#This Row],[Column1]],CuentosIndexados[],6,FALSE)</f>
        <v>0</v>
      </c>
      <c r="E151">
        <f>VLOOKUP(CuentosContados[[#This Row],[Column1]],CuentosIndexados[],7,FALSE)</f>
        <v>0</v>
      </c>
      <c r="F151">
        <f>VLOOKUP(CuentosContados[[#This Row],[Column1]],CuentosIndexados[],8,FALSE)</f>
        <v>0</v>
      </c>
      <c r="G151">
        <f>VLOOKUP(CuentosContados[[#This Row],[Column1]],CuentosIndexados[],9,FALSE)</f>
        <v>0</v>
      </c>
      <c r="H151">
        <f>VLOOKUP(CuentosContados[[#This Row],[Column1]],CuentosIndexados[],10,FALSE)</f>
        <v>0</v>
      </c>
      <c r="I151">
        <f>VLOOKUP(CuentosContados[[#This Row],[Column1]],CuentosIndexados[],11,FALSE)</f>
        <v>0</v>
      </c>
      <c r="J151" t="str">
        <f>VLOOKUP(CuentosContados[[#This Row],[Column1]],CuentosIndexados[],12,FALSE)</f>
        <v>trabajo</v>
      </c>
      <c r="K151">
        <f>VLOOKUP(CuentosContados[[#This Row],[Column1]],CuentosIndexados[],13,FALSE)</f>
        <v>0</v>
      </c>
      <c r="L151">
        <f>VLOOKUP(CuentosContados[[#This Row],[Column1]],CuentosIndexados[],14,FALSE)</f>
        <v>0</v>
      </c>
      <c r="M151" t="str">
        <f>VLOOKUP(CuentosContados[[#This Row],[Column1]],CuentosIndexados[],15,FALSE)</f>
        <v>tristeza</v>
      </c>
      <c r="N151">
        <f>VLOOKUP(CuentosContados[[#This Row],[Column1]],CuentosIndexados[],16,FALSE)</f>
        <v>0</v>
      </c>
      <c r="O151">
        <f>VLOOKUP(CuentosContados[[#This Row],[Column1]],CuentosIndexados[],17,FALSE)</f>
        <v>0</v>
      </c>
      <c r="P151">
        <f>VLOOKUP(CuentosContados[[#This Row],[Column1]],CuentosIndexados[],18,FALSE)</f>
        <v>0</v>
      </c>
      <c r="Q151">
        <f>VLOOKUP(CuentosContados[[#This Row],[Column1]],CuentosIndexados[],19,FALSE)</f>
        <v>0</v>
      </c>
      <c r="R151">
        <f>VLOOKUP(CuentosContados[[#This Row],[Column1]],CuentosIndexados[],20,FALSE)</f>
        <v>0</v>
      </c>
      <c r="S151">
        <f>VLOOKUP(CuentosContados[[#This Row],[Column1]],CuentosIndexados[],21,FALSE)</f>
        <v>0</v>
      </c>
      <c r="T151">
        <f>VLOOKUP(CuentosContados[[#This Row],[Column1]],CuentosIndexados[],22,FALSE)</f>
        <v>0</v>
      </c>
      <c r="U151">
        <f>VLOOKUP(CuentosContados[[#This Row],[Column1]],CuentosIndexados[],23,FALSE)</f>
        <v>0</v>
      </c>
      <c r="V151">
        <f>VLOOKUP(CuentosContados[[#This Row],[Column1]],CuentosIndexados[],24,FALSE)</f>
        <v>0</v>
      </c>
      <c r="W151">
        <f>VLOOKUP(CuentosContados[[#This Row],[Column1]],CuentosIndexados[],25,FALSE)</f>
        <v>0</v>
      </c>
      <c r="X151">
        <f>VLOOKUP(CuentosContados[[#This Row],[Column1]],CuentosIndexados[],26,FALSE)</f>
        <v>0</v>
      </c>
      <c r="Y151">
        <f>VLOOKUP(CuentosContados[[#This Row],[Column1]],CuentosIndexados[],27,FALSE)</f>
        <v>0</v>
      </c>
      <c r="Z151">
        <f>VLOOKUP(CuentosContados[[#This Row],[Column1]],CuentosIndexados[],28,FALSE)</f>
        <v>0</v>
      </c>
      <c r="AA151">
        <f>VLOOKUP(CuentosContados[[#This Row],[Column1]],CuentosIndexados[],29,FALSE)</f>
        <v>0</v>
      </c>
      <c r="AB151">
        <f>VLOOKUP(CuentosContados[[#This Row],[Column1]],CuentosIndexados[],30,FALSE)</f>
        <v>0</v>
      </c>
      <c r="AC151">
        <f>VLOOKUP(CuentosContados[[#This Row],[Column1]],CuentosIndexados[],31,FALSE)</f>
        <v>0</v>
      </c>
      <c r="AD151">
        <f>VLOOKUP(CuentosContados[[#This Row],[Column1]],CuentosIndexados[],32,FALSE)</f>
        <v>0</v>
      </c>
      <c r="AE151">
        <f>VLOOKUP(CuentosContados[[#This Row],[Column1]],CuentosIndexados[],33,FALSE)</f>
        <v>0</v>
      </c>
      <c r="AF151">
        <f>VLOOKUP(CuentosContados[[#This Row],[Column1]],CuentosIndexados[],34,FALSE)</f>
        <v>0</v>
      </c>
      <c r="AG151">
        <f>VLOOKUP(CuentosContados[[#This Row],[Column1]],CuentosIndexados[],35,FALSE)</f>
        <v>0</v>
      </c>
      <c r="AH151">
        <f>VLOOKUP(CuentosContados[[#This Row],[Column1]],CuentosIndexados[],36,FALSE)</f>
        <v>0</v>
      </c>
      <c r="AI151">
        <f>VLOOKUP(CuentosContados[[#This Row],[Column1]],CuentosIndexados[],37,FALSE)</f>
        <v>0</v>
      </c>
      <c r="AJ151">
        <f>VLOOKUP(CuentosContados[[#This Row],[Column1]],CuentosIndexados[],38,FALSE)</f>
        <v>0</v>
      </c>
      <c r="AK151" t="str">
        <f>VLOOKUP(CuentosContados[[#This Row],[Column1]],CuentosIndexados[],39,FALSE)</f>
        <v>alegria</v>
      </c>
    </row>
    <row r="152" spans="1:37" x14ac:dyDescent="0.25">
      <c r="A152" t="s">
        <v>164</v>
      </c>
      <c r="B152">
        <f>VLOOKUP(CuentosContados[[#This Row],[Column1]],CuentosIndexados[],3,FALSE)</f>
        <v>0</v>
      </c>
      <c r="C152">
        <f>VLOOKUP(CuentosContados[[#This Row],[Column1]],CuentosIndexados[],5,FALSE)</f>
        <v>0</v>
      </c>
      <c r="D152">
        <f>VLOOKUP(CuentosContados[[#This Row],[Column1]],CuentosIndexados[],6,FALSE)</f>
        <v>0</v>
      </c>
      <c r="E152">
        <f>VLOOKUP(CuentosContados[[#This Row],[Column1]],CuentosIndexados[],7,FALSE)</f>
        <v>0</v>
      </c>
      <c r="F152">
        <f>VLOOKUP(CuentosContados[[#This Row],[Column1]],CuentosIndexados[],8,FALSE)</f>
        <v>0</v>
      </c>
      <c r="G152">
        <f>VLOOKUP(CuentosContados[[#This Row],[Column1]],CuentosIndexados[],9,FALSE)</f>
        <v>0</v>
      </c>
      <c r="H152">
        <f>VLOOKUP(CuentosContados[[#This Row],[Column1]],CuentosIndexados[],10,FALSE)</f>
        <v>0</v>
      </c>
      <c r="I152">
        <f>VLOOKUP(CuentosContados[[#This Row],[Column1]],CuentosIndexados[],11,FALSE)</f>
        <v>0</v>
      </c>
      <c r="J152" t="str">
        <f>VLOOKUP(CuentosContados[[#This Row],[Column1]],CuentosIndexados[],12,FALSE)</f>
        <v>trabajo</v>
      </c>
      <c r="K152">
        <f>VLOOKUP(CuentosContados[[#This Row],[Column1]],CuentosIndexados[],13,FALSE)</f>
        <v>0</v>
      </c>
      <c r="L152">
        <f>VLOOKUP(CuentosContados[[#This Row],[Column1]],CuentosIndexados[],14,FALSE)</f>
        <v>0</v>
      </c>
      <c r="M152" t="str">
        <f>VLOOKUP(CuentosContados[[#This Row],[Column1]],CuentosIndexados[],15,FALSE)</f>
        <v>tristeza</v>
      </c>
      <c r="N152">
        <f>VLOOKUP(CuentosContados[[#This Row],[Column1]],CuentosIndexados[],16,FALSE)</f>
        <v>0</v>
      </c>
      <c r="O152">
        <f>VLOOKUP(CuentosContados[[#This Row],[Column1]],CuentosIndexados[],17,FALSE)</f>
        <v>0</v>
      </c>
      <c r="P152">
        <f>VLOOKUP(CuentosContados[[#This Row],[Column1]],CuentosIndexados[],18,FALSE)</f>
        <v>0</v>
      </c>
      <c r="Q152">
        <f>VLOOKUP(CuentosContados[[#This Row],[Column1]],CuentosIndexados[],19,FALSE)</f>
        <v>0</v>
      </c>
      <c r="R152">
        <f>VLOOKUP(CuentosContados[[#This Row],[Column1]],CuentosIndexados[],20,FALSE)</f>
        <v>0</v>
      </c>
      <c r="S152">
        <f>VLOOKUP(CuentosContados[[#This Row],[Column1]],CuentosIndexados[],21,FALSE)</f>
        <v>0</v>
      </c>
      <c r="T152">
        <f>VLOOKUP(CuentosContados[[#This Row],[Column1]],CuentosIndexados[],22,FALSE)</f>
        <v>0</v>
      </c>
      <c r="U152">
        <f>VLOOKUP(CuentosContados[[#This Row],[Column1]],CuentosIndexados[],23,FALSE)</f>
        <v>0</v>
      </c>
      <c r="V152">
        <f>VLOOKUP(CuentosContados[[#This Row],[Column1]],CuentosIndexados[],24,FALSE)</f>
        <v>0</v>
      </c>
      <c r="W152">
        <f>VLOOKUP(CuentosContados[[#This Row],[Column1]],CuentosIndexados[],25,FALSE)</f>
        <v>0</v>
      </c>
      <c r="X152">
        <f>VLOOKUP(CuentosContados[[#This Row],[Column1]],CuentosIndexados[],26,FALSE)</f>
        <v>0</v>
      </c>
      <c r="Y152">
        <f>VLOOKUP(CuentosContados[[#This Row],[Column1]],CuentosIndexados[],27,FALSE)</f>
        <v>0</v>
      </c>
      <c r="Z152">
        <f>VLOOKUP(CuentosContados[[#This Row],[Column1]],CuentosIndexados[],28,FALSE)</f>
        <v>0</v>
      </c>
      <c r="AA152">
        <f>VLOOKUP(CuentosContados[[#This Row],[Column1]],CuentosIndexados[],29,FALSE)</f>
        <v>0</v>
      </c>
      <c r="AB152">
        <f>VLOOKUP(CuentosContados[[#This Row],[Column1]],CuentosIndexados[],30,FALSE)</f>
        <v>0</v>
      </c>
      <c r="AC152">
        <f>VLOOKUP(CuentosContados[[#This Row],[Column1]],CuentosIndexados[],31,FALSE)</f>
        <v>0</v>
      </c>
      <c r="AD152">
        <f>VLOOKUP(CuentosContados[[#This Row],[Column1]],CuentosIndexados[],32,FALSE)</f>
        <v>0</v>
      </c>
      <c r="AE152">
        <f>VLOOKUP(CuentosContados[[#This Row],[Column1]],CuentosIndexados[],33,FALSE)</f>
        <v>0</v>
      </c>
      <c r="AF152">
        <f>VLOOKUP(CuentosContados[[#This Row],[Column1]],CuentosIndexados[],34,FALSE)</f>
        <v>0</v>
      </c>
      <c r="AG152">
        <f>VLOOKUP(CuentosContados[[#This Row],[Column1]],CuentosIndexados[],35,FALSE)</f>
        <v>0</v>
      </c>
      <c r="AH152">
        <f>VLOOKUP(CuentosContados[[#This Row],[Column1]],CuentosIndexados[],36,FALSE)</f>
        <v>0</v>
      </c>
      <c r="AI152">
        <f>VLOOKUP(CuentosContados[[#This Row],[Column1]],CuentosIndexados[],37,FALSE)</f>
        <v>0</v>
      </c>
      <c r="AJ152">
        <f>VLOOKUP(CuentosContados[[#This Row],[Column1]],CuentosIndexados[],38,FALSE)</f>
        <v>0</v>
      </c>
      <c r="AK152" t="str">
        <f>VLOOKUP(CuentosContados[[#This Row],[Column1]],CuentosIndexados[],39,FALSE)</f>
        <v>alegria</v>
      </c>
    </row>
    <row r="153" spans="1:37" x14ac:dyDescent="0.25">
      <c r="A153" t="s">
        <v>164</v>
      </c>
      <c r="B153">
        <f>VLOOKUP(CuentosContados[[#This Row],[Column1]],CuentosIndexados[],3,FALSE)</f>
        <v>0</v>
      </c>
      <c r="C153">
        <f>VLOOKUP(CuentosContados[[#This Row],[Column1]],CuentosIndexados[],5,FALSE)</f>
        <v>0</v>
      </c>
      <c r="D153">
        <f>VLOOKUP(CuentosContados[[#This Row],[Column1]],CuentosIndexados[],6,FALSE)</f>
        <v>0</v>
      </c>
      <c r="E153">
        <f>VLOOKUP(CuentosContados[[#This Row],[Column1]],CuentosIndexados[],7,FALSE)</f>
        <v>0</v>
      </c>
      <c r="F153">
        <f>VLOOKUP(CuentosContados[[#This Row],[Column1]],CuentosIndexados[],8,FALSE)</f>
        <v>0</v>
      </c>
      <c r="G153">
        <f>VLOOKUP(CuentosContados[[#This Row],[Column1]],CuentosIndexados[],9,FALSE)</f>
        <v>0</v>
      </c>
      <c r="H153">
        <f>VLOOKUP(CuentosContados[[#This Row],[Column1]],CuentosIndexados[],10,FALSE)</f>
        <v>0</v>
      </c>
      <c r="I153">
        <f>VLOOKUP(CuentosContados[[#This Row],[Column1]],CuentosIndexados[],11,FALSE)</f>
        <v>0</v>
      </c>
      <c r="J153" t="str">
        <f>VLOOKUP(CuentosContados[[#This Row],[Column1]],CuentosIndexados[],12,FALSE)</f>
        <v>trabajo</v>
      </c>
      <c r="K153">
        <f>VLOOKUP(CuentosContados[[#This Row],[Column1]],CuentosIndexados[],13,FALSE)</f>
        <v>0</v>
      </c>
      <c r="L153">
        <f>VLOOKUP(CuentosContados[[#This Row],[Column1]],CuentosIndexados[],14,FALSE)</f>
        <v>0</v>
      </c>
      <c r="M153" t="str">
        <f>VLOOKUP(CuentosContados[[#This Row],[Column1]],CuentosIndexados[],15,FALSE)</f>
        <v>tristeza</v>
      </c>
      <c r="N153">
        <f>VLOOKUP(CuentosContados[[#This Row],[Column1]],CuentosIndexados[],16,FALSE)</f>
        <v>0</v>
      </c>
      <c r="O153">
        <f>VLOOKUP(CuentosContados[[#This Row],[Column1]],CuentosIndexados[],17,FALSE)</f>
        <v>0</v>
      </c>
      <c r="P153">
        <f>VLOOKUP(CuentosContados[[#This Row],[Column1]],CuentosIndexados[],18,FALSE)</f>
        <v>0</v>
      </c>
      <c r="Q153">
        <f>VLOOKUP(CuentosContados[[#This Row],[Column1]],CuentosIndexados[],19,FALSE)</f>
        <v>0</v>
      </c>
      <c r="R153">
        <f>VLOOKUP(CuentosContados[[#This Row],[Column1]],CuentosIndexados[],20,FALSE)</f>
        <v>0</v>
      </c>
      <c r="S153">
        <f>VLOOKUP(CuentosContados[[#This Row],[Column1]],CuentosIndexados[],21,FALSE)</f>
        <v>0</v>
      </c>
      <c r="T153">
        <f>VLOOKUP(CuentosContados[[#This Row],[Column1]],CuentosIndexados[],22,FALSE)</f>
        <v>0</v>
      </c>
      <c r="U153">
        <f>VLOOKUP(CuentosContados[[#This Row],[Column1]],CuentosIndexados[],23,FALSE)</f>
        <v>0</v>
      </c>
      <c r="V153">
        <f>VLOOKUP(CuentosContados[[#This Row],[Column1]],CuentosIndexados[],24,FALSE)</f>
        <v>0</v>
      </c>
      <c r="W153">
        <f>VLOOKUP(CuentosContados[[#This Row],[Column1]],CuentosIndexados[],25,FALSE)</f>
        <v>0</v>
      </c>
      <c r="X153">
        <f>VLOOKUP(CuentosContados[[#This Row],[Column1]],CuentosIndexados[],26,FALSE)</f>
        <v>0</v>
      </c>
      <c r="Y153">
        <f>VLOOKUP(CuentosContados[[#This Row],[Column1]],CuentosIndexados[],27,FALSE)</f>
        <v>0</v>
      </c>
      <c r="Z153">
        <f>VLOOKUP(CuentosContados[[#This Row],[Column1]],CuentosIndexados[],28,FALSE)</f>
        <v>0</v>
      </c>
      <c r="AA153">
        <f>VLOOKUP(CuentosContados[[#This Row],[Column1]],CuentosIndexados[],29,FALSE)</f>
        <v>0</v>
      </c>
      <c r="AB153">
        <f>VLOOKUP(CuentosContados[[#This Row],[Column1]],CuentosIndexados[],30,FALSE)</f>
        <v>0</v>
      </c>
      <c r="AC153">
        <f>VLOOKUP(CuentosContados[[#This Row],[Column1]],CuentosIndexados[],31,FALSE)</f>
        <v>0</v>
      </c>
      <c r="AD153">
        <f>VLOOKUP(CuentosContados[[#This Row],[Column1]],CuentosIndexados[],32,FALSE)</f>
        <v>0</v>
      </c>
      <c r="AE153">
        <f>VLOOKUP(CuentosContados[[#This Row],[Column1]],CuentosIndexados[],33,FALSE)</f>
        <v>0</v>
      </c>
      <c r="AF153">
        <f>VLOOKUP(CuentosContados[[#This Row],[Column1]],CuentosIndexados[],34,FALSE)</f>
        <v>0</v>
      </c>
      <c r="AG153">
        <f>VLOOKUP(CuentosContados[[#This Row],[Column1]],CuentosIndexados[],35,FALSE)</f>
        <v>0</v>
      </c>
      <c r="AH153">
        <f>VLOOKUP(CuentosContados[[#This Row],[Column1]],CuentosIndexados[],36,FALSE)</f>
        <v>0</v>
      </c>
      <c r="AI153">
        <f>VLOOKUP(CuentosContados[[#This Row],[Column1]],CuentosIndexados[],37,FALSE)</f>
        <v>0</v>
      </c>
      <c r="AJ153">
        <f>VLOOKUP(CuentosContados[[#This Row],[Column1]],CuentosIndexados[],38,FALSE)</f>
        <v>0</v>
      </c>
      <c r="AK153" t="str">
        <f>VLOOKUP(CuentosContados[[#This Row],[Column1]],CuentosIndexados[],39,FALSE)</f>
        <v>alegria</v>
      </c>
    </row>
    <row r="154" spans="1:37" x14ac:dyDescent="0.25">
      <c r="A154" t="s">
        <v>164</v>
      </c>
      <c r="B154">
        <f>VLOOKUP(CuentosContados[[#This Row],[Column1]],CuentosIndexados[],3,FALSE)</f>
        <v>0</v>
      </c>
      <c r="C154">
        <f>VLOOKUP(CuentosContados[[#This Row],[Column1]],CuentosIndexados[],5,FALSE)</f>
        <v>0</v>
      </c>
      <c r="D154">
        <f>VLOOKUP(CuentosContados[[#This Row],[Column1]],CuentosIndexados[],6,FALSE)</f>
        <v>0</v>
      </c>
      <c r="E154">
        <f>VLOOKUP(CuentosContados[[#This Row],[Column1]],CuentosIndexados[],7,FALSE)</f>
        <v>0</v>
      </c>
      <c r="F154">
        <f>VLOOKUP(CuentosContados[[#This Row],[Column1]],CuentosIndexados[],8,FALSE)</f>
        <v>0</v>
      </c>
      <c r="G154">
        <f>VLOOKUP(CuentosContados[[#This Row],[Column1]],CuentosIndexados[],9,FALSE)</f>
        <v>0</v>
      </c>
      <c r="H154">
        <f>VLOOKUP(CuentosContados[[#This Row],[Column1]],CuentosIndexados[],10,FALSE)</f>
        <v>0</v>
      </c>
      <c r="I154">
        <f>VLOOKUP(CuentosContados[[#This Row],[Column1]],CuentosIndexados[],11,FALSE)</f>
        <v>0</v>
      </c>
      <c r="J154" t="str">
        <f>VLOOKUP(CuentosContados[[#This Row],[Column1]],CuentosIndexados[],12,FALSE)</f>
        <v>trabajo</v>
      </c>
      <c r="K154">
        <f>VLOOKUP(CuentosContados[[#This Row],[Column1]],CuentosIndexados[],13,FALSE)</f>
        <v>0</v>
      </c>
      <c r="L154">
        <f>VLOOKUP(CuentosContados[[#This Row],[Column1]],CuentosIndexados[],14,FALSE)</f>
        <v>0</v>
      </c>
      <c r="M154" t="str">
        <f>VLOOKUP(CuentosContados[[#This Row],[Column1]],CuentosIndexados[],15,FALSE)</f>
        <v>tristeza</v>
      </c>
      <c r="N154">
        <f>VLOOKUP(CuentosContados[[#This Row],[Column1]],CuentosIndexados[],16,FALSE)</f>
        <v>0</v>
      </c>
      <c r="O154">
        <f>VLOOKUP(CuentosContados[[#This Row],[Column1]],CuentosIndexados[],17,FALSE)</f>
        <v>0</v>
      </c>
      <c r="P154">
        <f>VLOOKUP(CuentosContados[[#This Row],[Column1]],CuentosIndexados[],18,FALSE)</f>
        <v>0</v>
      </c>
      <c r="Q154">
        <f>VLOOKUP(CuentosContados[[#This Row],[Column1]],CuentosIndexados[],19,FALSE)</f>
        <v>0</v>
      </c>
      <c r="R154">
        <f>VLOOKUP(CuentosContados[[#This Row],[Column1]],CuentosIndexados[],20,FALSE)</f>
        <v>0</v>
      </c>
      <c r="S154">
        <f>VLOOKUP(CuentosContados[[#This Row],[Column1]],CuentosIndexados[],21,FALSE)</f>
        <v>0</v>
      </c>
      <c r="T154">
        <f>VLOOKUP(CuentosContados[[#This Row],[Column1]],CuentosIndexados[],22,FALSE)</f>
        <v>0</v>
      </c>
      <c r="U154">
        <f>VLOOKUP(CuentosContados[[#This Row],[Column1]],CuentosIndexados[],23,FALSE)</f>
        <v>0</v>
      </c>
      <c r="V154">
        <f>VLOOKUP(CuentosContados[[#This Row],[Column1]],CuentosIndexados[],24,FALSE)</f>
        <v>0</v>
      </c>
      <c r="W154">
        <f>VLOOKUP(CuentosContados[[#This Row],[Column1]],CuentosIndexados[],25,FALSE)</f>
        <v>0</v>
      </c>
      <c r="X154">
        <f>VLOOKUP(CuentosContados[[#This Row],[Column1]],CuentosIndexados[],26,FALSE)</f>
        <v>0</v>
      </c>
      <c r="Y154">
        <f>VLOOKUP(CuentosContados[[#This Row],[Column1]],CuentosIndexados[],27,FALSE)</f>
        <v>0</v>
      </c>
      <c r="Z154">
        <f>VLOOKUP(CuentosContados[[#This Row],[Column1]],CuentosIndexados[],28,FALSE)</f>
        <v>0</v>
      </c>
      <c r="AA154">
        <f>VLOOKUP(CuentosContados[[#This Row],[Column1]],CuentosIndexados[],29,FALSE)</f>
        <v>0</v>
      </c>
      <c r="AB154">
        <f>VLOOKUP(CuentosContados[[#This Row],[Column1]],CuentosIndexados[],30,FALSE)</f>
        <v>0</v>
      </c>
      <c r="AC154">
        <f>VLOOKUP(CuentosContados[[#This Row],[Column1]],CuentosIndexados[],31,FALSE)</f>
        <v>0</v>
      </c>
      <c r="AD154">
        <f>VLOOKUP(CuentosContados[[#This Row],[Column1]],CuentosIndexados[],32,FALSE)</f>
        <v>0</v>
      </c>
      <c r="AE154">
        <f>VLOOKUP(CuentosContados[[#This Row],[Column1]],CuentosIndexados[],33,FALSE)</f>
        <v>0</v>
      </c>
      <c r="AF154">
        <f>VLOOKUP(CuentosContados[[#This Row],[Column1]],CuentosIndexados[],34,FALSE)</f>
        <v>0</v>
      </c>
      <c r="AG154">
        <f>VLOOKUP(CuentosContados[[#This Row],[Column1]],CuentosIndexados[],35,FALSE)</f>
        <v>0</v>
      </c>
      <c r="AH154">
        <f>VLOOKUP(CuentosContados[[#This Row],[Column1]],CuentosIndexados[],36,FALSE)</f>
        <v>0</v>
      </c>
      <c r="AI154">
        <f>VLOOKUP(CuentosContados[[#This Row],[Column1]],CuentosIndexados[],37,FALSE)</f>
        <v>0</v>
      </c>
      <c r="AJ154">
        <f>VLOOKUP(CuentosContados[[#This Row],[Column1]],CuentosIndexados[],38,FALSE)</f>
        <v>0</v>
      </c>
      <c r="AK154" t="str">
        <f>VLOOKUP(CuentosContados[[#This Row],[Column1]],CuentosIndexados[],39,FALSE)</f>
        <v>alegria</v>
      </c>
    </row>
    <row r="155" spans="1:37" x14ac:dyDescent="0.25">
      <c r="A155" t="s">
        <v>1458</v>
      </c>
      <c r="B155" t="str">
        <f>VLOOKUP(CuentosContados[[#This Row],[Column1]],CuentosIndexados[],3,FALSE)</f>
        <v>amor</v>
      </c>
      <c r="C155">
        <f>VLOOKUP(CuentosContados[[#This Row],[Column1]],CuentosIndexados[],5,FALSE)</f>
        <v>0</v>
      </c>
      <c r="D155">
        <f>VLOOKUP(CuentosContados[[#This Row],[Column1]],CuentosIndexados[],6,FALSE)</f>
        <v>0</v>
      </c>
      <c r="E155" t="str">
        <f>VLOOKUP(CuentosContados[[#This Row],[Column1]],CuentosIndexados[],7,FALSE)</f>
        <v>frustracion</v>
      </c>
      <c r="F155">
        <f>VLOOKUP(CuentosContados[[#This Row],[Column1]],CuentosIndexados[],8,FALSE)</f>
        <v>0</v>
      </c>
      <c r="G155">
        <f>VLOOKUP(CuentosContados[[#This Row],[Column1]],CuentosIndexados[],9,FALSE)</f>
        <v>0</v>
      </c>
      <c r="H155">
        <f>VLOOKUP(CuentosContados[[#This Row],[Column1]],CuentosIndexados[],10,FALSE)</f>
        <v>0</v>
      </c>
      <c r="I155">
        <f>VLOOKUP(CuentosContados[[#This Row],[Column1]],CuentosIndexados[],11,FALSE)</f>
        <v>0</v>
      </c>
      <c r="J155" t="str">
        <f>VLOOKUP(CuentosContados[[#This Row],[Column1]],CuentosIndexados[],12,FALSE)</f>
        <v>trabajo</v>
      </c>
      <c r="K155">
        <f>VLOOKUP(CuentosContados[[#This Row],[Column1]],CuentosIndexados[],13,FALSE)</f>
        <v>0</v>
      </c>
      <c r="L155">
        <f>VLOOKUP(CuentosContados[[#This Row],[Column1]],CuentosIndexados[],14,FALSE)</f>
        <v>0</v>
      </c>
      <c r="M155">
        <f>VLOOKUP(CuentosContados[[#This Row],[Column1]],CuentosIndexados[],15,FALSE)</f>
        <v>0</v>
      </c>
      <c r="N155">
        <f>VLOOKUP(CuentosContados[[#This Row],[Column1]],CuentosIndexados[],16,FALSE)</f>
        <v>0</v>
      </c>
      <c r="O155">
        <f>VLOOKUP(CuentosContados[[#This Row],[Column1]],CuentosIndexados[],17,FALSE)</f>
        <v>0</v>
      </c>
      <c r="P155">
        <f>VLOOKUP(CuentosContados[[#This Row],[Column1]],CuentosIndexados[],18,FALSE)</f>
        <v>0</v>
      </c>
      <c r="Q155">
        <f>VLOOKUP(CuentosContados[[#This Row],[Column1]],CuentosIndexados[],19,FALSE)</f>
        <v>0</v>
      </c>
      <c r="R155">
        <f>VLOOKUP(CuentosContados[[#This Row],[Column1]],CuentosIndexados[],20,FALSE)</f>
        <v>0</v>
      </c>
      <c r="S155">
        <f>VLOOKUP(CuentosContados[[#This Row],[Column1]],CuentosIndexados[],21,FALSE)</f>
        <v>0</v>
      </c>
      <c r="T155">
        <f>VLOOKUP(CuentosContados[[#This Row],[Column1]],CuentosIndexados[],22,FALSE)</f>
        <v>0</v>
      </c>
      <c r="U155">
        <f>VLOOKUP(CuentosContados[[#This Row],[Column1]],CuentosIndexados[],23,FALSE)</f>
        <v>0</v>
      </c>
      <c r="V155">
        <f>VLOOKUP(CuentosContados[[#This Row],[Column1]],CuentosIndexados[],24,FALSE)</f>
        <v>0</v>
      </c>
      <c r="W155">
        <f>VLOOKUP(CuentosContados[[#This Row],[Column1]],CuentosIndexados[],25,FALSE)</f>
        <v>0</v>
      </c>
      <c r="X155">
        <f>VLOOKUP(CuentosContados[[#This Row],[Column1]],CuentosIndexados[],26,FALSE)</f>
        <v>0</v>
      </c>
      <c r="Y155">
        <f>VLOOKUP(CuentosContados[[#This Row],[Column1]],CuentosIndexados[],27,FALSE)</f>
        <v>0</v>
      </c>
      <c r="Z155">
        <f>VLOOKUP(CuentosContados[[#This Row],[Column1]],CuentosIndexados[],28,FALSE)</f>
        <v>0</v>
      </c>
      <c r="AA155">
        <f>VLOOKUP(CuentosContados[[#This Row],[Column1]],CuentosIndexados[],29,FALSE)</f>
        <v>0</v>
      </c>
      <c r="AB155">
        <f>VLOOKUP(CuentosContados[[#This Row],[Column1]],CuentosIndexados[],30,FALSE)</f>
        <v>0</v>
      </c>
      <c r="AC155">
        <f>VLOOKUP(CuentosContados[[#This Row],[Column1]],CuentosIndexados[],31,FALSE)</f>
        <v>0</v>
      </c>
      <c r="AD155">
        <f>VLOOKUP(CuentosContados[[#This Row],[Column1]],CuentosIndexados[],32,FALSE)</f>
        <v>0</v>
      </c>
      <c r="AE155">
        <f>VLOOKUP(CuentosContados[[#This Row],[Column1]],CuentosIndexados[],33,FALSE)</f>
        <v>0</v>
      </c>
      <c r="AF155">
        <f>VLOOKUP(CuentosContados[[#This Row],[Column1]],CuentosIndexados[],34,FALSE)</f>
        <v>0</v>
      </c>
      <c r="AG155">
        <f>VLOOKUP(CuentosContados[[#This Row],[Column1]],CuentosIndexados[],35,FALSE)</f>
        <v>0</v>
      </c>
      <c r="AH155">
        <f>VLOOKUP(CuentosContados[[#This Row],[Column1]],CuentosIndexados[],36,FALSE)</f>
        <v>0</v>
      </c>
      <c r="AI155">
        <f>VLOOKUP(CuentosContados[[#This Row],[Column1]],CuentosIndexados[],37,FALSE)</f>
        <v>0</v>
      </c>
      <c r="AJ155">
        <f>VLOOKUP(CuentosContados[[#This Row],[Column1]],CuentosIndexados[],38,FALSE)</f>
        <v>0</v>
      </c>
      <c r="AK155">
        <f>VLOOKUP(CuentosContados[[#This Row],[Column1]],CuentosIndexados[],39,FALSE)</f>
        <v>0</v>
      </c>
    </row>
    <row r="156" spans="1:37" x14ac:dyDescent="0.25">
      <c r="A156" t="s">
        <v>1458</v>
      </c>
      <c r="B156" t="str">
        <f>VLOOKUP(CuentosContados[[#This Row],[Column1]],CuentosIndexados[],3,FALSE)</f>
        <v>amor</v>
      </c>
      <c r="C156">
        <f>VLOOKUP(CuentosContados[[#This Row],[Column1]],CuentosIndexados[],5,FALSE)</f>
        <v>0</v>
      </c>
      <c r="D156">
        <f>VLOOKUP(CuentosContados[[#This Row],[Column1]],CuentosIndexados[],6,FALSE)</f>
        <v>0</v>
      </c>
      <c r="E156" t="str">
        <f>VLOOKUP(CuentosContados[[#This Row],[Column1]],CuentosIndexados[],7,FALSE)</f>
        <v>frustracion</v>
      </c>
      <c r="F156">
        <f>VLOOKUP(CuentosContados[[#This Row],[Column1]],CuentosIndexados[],8,FALSE)</f>
        <v>0</v>
      </c>
      <c r="G156">
        <f>VLOOKUP(CuentosContados[[#This Row],[Column1]],CuentosIndexados[],9,FALSE)</f>
        <v>0</v>
      </c>
      <c r="H156">
        <f>VLOOKUP(CuentosContados[[#This Row],[Column1]],CuentosIndexados[],10,FALSE)</f>
        <v>0</v>
      </c>
      <c r="I156">
        <f>VLOOKUP(CuentosContados[[#This Row],[Column1]],CuentosIndexados[],11,FALSE)</f>
        <v>0</v>
      </c>
      <c r="J156" t="str">
        <f>VLOOKUP(CuentosContados[[#This Row],[Column1]],CuentosIndexados[],12,FALSE)</f>
        <v>trabajo</v>
      </c>
      <c r="K156">
        <f>VLOOKUP(CuentosContados[[#This Row],[Column1]],CuentosIndexados[],13,FALSE)</f>
        <v>0</v>
      </c>
      <c r="L156">
        <f>VLOOKUP(CuentosContados[[#This Row],[Column1]],CuentosIndexados[],14,FALSE)</f>
        <v>0</v>
      </c>
      <c r="M156">
        <f>VLOOKUP(CuentosContados[[#This Row],[Column1]],CuentosIndexados[],15,FALSE)</f>
        <v>0</v>
      </c>
      <c r="N156">
        <f>VLOOKUP(CuentosContados[[#This Row],[Column1]],CuentosIndexados[],16,FALSE)</f>
        <v>0</v>
      </c>
      <c r="O156">
        <f>VLOOKUP(CuentosContados[[#This Row],[Column1]],CuentosIndexados[],17,FALSE)</f>
        <v>0</v>
      </c>
      <c r="P156">
        <f>VLOOKUP(CuentosContados[[#This Row],[Column1]],CuentosIndexados[],18,FALSE)</f>
        <v>0</v>
      </c>
      <c r="Q156">
        <f>VLOOKUP(CuentosContados[[#This Row],[Column1]],CuentosIndexados[],19,FALSE)</f>
        <v>0</v>
      </c>
      <c r="R156">
        <f>VLOOKUP(CuentosContados[[#This Row],[Column1]],CuentosIndexados[],20,FALSE)</f>
        <v>0</v>
      </c>
      <c r="S156">
        <f>VLOOKUP(CuentosContados[[#This Row],[Column1]],CuentosIndexados[],21,FALSE)</f>
        <v>0</v>
      </c>
      <c r="T156">
        <f>VLOOKUP(CuentosContados[[#This Row],[Column1]],CuentosIndexados[],22,FALSE)</f>
        <v>0</v>
      </c>
      <c r="U156">
        <f>VLOOKUP(CuentosContados[[#This Row],[Column1]],CuentosIndexados[],23,FALSE)</f>
        <v>0</v>
      </c>
      <c r="V156">
        <f>VLOOKUP(CuentosContados[[#This Row],[Column1]],CuentosIndexados[],24,FALSE)</f>
        <v>0</v>
      </c>
      <c r="W156">
        <f>VLOOKUP(CuentosContados[[#This Row],[Column1]],CuentosIndexados[],25,FALSE)</f>
        <v>0</v>
      </c>
      <c r="X156">
        <f>VLOOKUP(CuentosContados[[#This Row],[Column1]],CuentosIndexados[],26,FALSE)</f>
        <v>0</v>
      </c>
      <c r="Y156">
        <f>VLOOKUP(CuentosContados[[#This Row],[Column1]],CuentosIndexados[],27,FALSE)</f>
        <v>0</v>
      </c>
      <c r="Z156">
        <f>VLOOKUP(CuentosContados[[#This Row],[Column1]],CuentosIndexados[],28,FALSE)</f>
        <v>0</v>
      </c>
      <c r="AA156">
        <f>VLOOKUP(CuentosContados[[#This Row],[Column1]],CuentosIndexados[],29,FALSE)</f>
        <v>0</v>
      </c>
      <c r="AB156">
        <f>VLOOKUP(CuentosContados[[#This Row],[Column1]],CuentosIndexados[],30,FALSE)</f>
        <v>0</v>
      </c>
      <c r="AC156">
        <f>VLOOKUP(CuentosContados[[#This Row],[Column1]],CuentosIndexados[],31,FALSE)</f>
        <v>0</v>
      </c>
      <c r="AD156">
        <f>VLOOKUP(CuentosContados[[#This Row],[Column1]],CuentosIndexados[],32,FALSE)</f>
        <v>0</v>
      </c>
      <c r="AE156">
        <f>VLOOKUP(CuentosContados[[#This Row],[Column1]],CuentosIndexados[],33,FALSE)</f>
        <v>0</v>
      </c>
      <c r="AF156">
        <f>VLOOKUP(CuentosContados[[#This Row],[Column1]],CuentosIndexados[],34,FALSE)</f>
        <v>0</v>
      </c>
      <c r="AG156">
        <f>VLOOKUP(CuentosContados[[#This Row],[Column1]],CuentosIndexados[],35,FALSE)</f>
        <v>0</v>
      </c>
      <c r="AH156">
        <f>VLOOKUP(CuentosContados[[#This Row],[Column1]],CuentosIndexados[],36,FALSE)</f>
        <v>0</v>
      </c>
      <c r="AI156">
        <f>VLOOKUP(CuentosContados[[#This Row],[Column1]],CuentosIndexados[],37,FALSE)</f>
        <v>0</v>
      </c>
      <c r="AJ156">
        <f>VLOOKUP(CuentosContados[[#This Row],[Column1]],CuentosIndexados[],38,FALSE)</f>
        <v>0</v>
      </c>
      <c r="AK156">
        <f>VLOOKUP(CuentosContados[[#This Row],[Column1]],CuentosIndexados[],39,FALSE)</f>
        <v>0</v>
      </c>
    </row>
    <row r="157" spans="1:37" x14ac:dyDescent="0.25">
      <c r="A157" t="s">
        <v>1458</v>
      </c>
      <c r="B157" t="str">
        <f>VLOOKUP(CuentosContados[[#This Row],[Column1]],CuentosIndexados[],3,FALSE)</f>
        <v>amor</v>
      </c>
      <c r="C157">
        <f>VLOOKUP(CuentosContados[[#This Row],[Column1]],CuentosIndexados[],5,FALSE)</f>
        <v>0</v>
      </c>
      <c r="D157">
        <f>VLOOKUP(CuentosContados[[#This Row],[Column1]],CuentosIndexados[],6,FALSE)</f>
        <v>0</v>
      </c>
      <c r="E157" t="str">
        <f>VLOOKUP(CuentosContados[[#This Row],[Column1]],CuentosIndexados[],7,FALSE)</f>
        <v>frustracion</v>
      </c>
      <c r="F157">
        <f>VLOOKUP(CuentosContados[[#This Row],[Column1]],CuentosIndexados[],8,FALSE)</f>
        <v>0</v>
      </c>
      <c r="G157">
        <f>VLOOKUP(CuentosContados[[#This Row],[Column1]],CuentosIndexados[],9,FALSE)</f>
        <v>0</v>
      </c>
      <c r="H157">
        <f>VLOOKUP(CuentosContados[[#This Row],[Column1]],CuentosIndexados[],10,FALSE)</f>
        <v>0</v>
      </c>
      <c r="I157">
        <f>VLOOKUP(CuentosContados[[#This Row],[Column1]],CuentosIndexados[],11,FALSE)</f>
        <v>0</v>
      </c>
      <c r="J157" t="str">
        <f>VLOOKUP(CuentosContados[[#This Row],[Column1]],CuentosIndexados[],12,FALSE)</f>
        <v>trabajo</v>
      </c>
      <c r="K157">
        <f>VLOOKUP(CuentosContados[[#This Row],[Column1]],CuentosIndexados[],13,FALSE)</f>
        <v>0</v>
      </c>
      <c r="L157">
        <f>VLOOKUP(CuentosContados[[#This Row],[Column1]],CuentosIndexados[],14,FALSE)</f>
        <v>0</v>
      </c>
      <c r="M157">
        <f>VLOOKUP(CuentosContados[[#This Row],[Column1]],CuentosIndexados[],15,FALSE)</f>
        <v>0</v>
      </c>
      <c r="N157">
        <f>VLOOKUP(CuentosContados[[#This Row],[Column1]],CuentosIndexados[],16,FALSE)</f>
        <v>0</v>
      </c>
      <c r="O157">
        <f>VLOOKUP(CuentosContados[[#This Row],[Column1]],CuentosIndexados[],17,FALSE)</f>
        <v>0</v>
      </c>
      <c r="P157">
        <f>VLOOKUP(CuentosContados[[#This Row],[Column1]],CuentosIndexados[],18,FALSE)</f>
        <v>0</v>
      </c>
      <c r="Q157">
        <f>VLOOKUP(CuentosContados[[#This Row],[Column1]],CuentosIndexados[],19,FALSE)</f>
        <v>0</v>
      </c>
      <c r="R157">
        <f>VLOOKUP(CuentosContados[[#This Row],[Column1]],CuentosIndexados[],20,FALSE)</f>
        <v>0</v>
      </c>
      <c r="S157">
        <f>VLOOKUP(CuentosContados[[#This Row],[Column1]],CuentosIndexados[],21,FALSE)</f>
        <v>0</v>
      </c>
      <c r="T157">
        <f>VLOOKUP(CuentosContados[[#This Row],[Column1]],CuentosIndexados[],22,FALSE)</f>
        <v>0</v>
      </c>
      <c r="U157">
        <f>VLOOKUP(CuentosContados[[#This Row],[Column1]],CuentosIndexados[],23,FALSE)</f>
        <v>0</v>
      </c>
      <c r="V157">
        <f>VLOOKUP(CuentosContados[[#This Row],[Column1]],CuentosIndexados[],24,FALSE)</f>
        <v>0</v>
      </c>
      <c r="W157">
        <f>VLOOKUP(CuentosContados[[#This Row],[Column1]],CuentosIndexados[],25,FALSE)</f>
        <v>0</v>
      </c>
      <c r="X157">
        <f>VLOOKUP(CuentosContados[[#This Row],[Column1]],CuentosIndexados[],26,FALSE)</f>
        <v>0</v>
      </c>
      <c r="Y157">
        <f>VLOOKUP(CuentosContados[[#This Row],[Column1]],CuentosIndexados[],27,FALSE)</f>
        <v>0</v>
      </c>
      <c r="Z157">
        <f>VLOOKUP(CuentosContados[[#This Row],[Column1]],CuentosIndexados[],28,FALSE)</f>
        <v>0</v>
      </c>
      <c r="AA157">
        <f>VLOOKUP(CuentosContados[[#This Row],[Column1]],CuentosIndexados[],29,FALSE)</f>
        <v>0</v>
      </c>
      <c r="AB157">
        <f>VLOOKUP(CuentosContados[[#This Row],[Column1]],CuentosIndexados[],30,FALSE)</f>
        <v>0</v>
      </c>
      <c r="AC157">
        <f>VLOOKUP(CuentosContados[[#This Row],[Column1]],CuentosIndexados[],31,FALSE)</f>
        <v>0</v>
      </c>
      <c r="AD157">
        <f>VLOOKUP(CuentosContados[[#This Row],[Column1]],CuentosIndexados[],32,FALSE)</f>
        <v>0</v>
      </c>
      <c r="AE157">
        <f>VLOOKUP(CuentosContados[[#This Row],[Column1]],CuentosIndexados[],33,FALSE)</f>
        <v>0</v>
      </c>
      <c r="AF157">
        <f>VLOOKUP(CuentosContados[[#This Row],[Column1]],CuentosIndexados[],34,FALSE)</f>
        <v>0</v>
      </c>
      <c r="AG157">
        <f>VLOOKUP(CuentosContados[[#This Row],[Column1]],CuentosIndexados[],35,FALSE)</f>
        <v>0</v>
      </c>
      <c r="AH157">
        <f>VLOOKUP(CuentosContados[[#This Row],[Column1]],CuentosIndexados[],36,FALSE)</f>
        <v>0</v>
      </c>
      <c r="AI157">
        <f>VLOOKUP(CuentosContados[[#This Row],[Column1]],CuentosIndexados[],37,FALSE)</f>
        <v>0</v>
      </c>
      <c r="AJ157">
        <f>VLOOKUP(CuentosContados[[#This Row],[Column1]],CuentosIndexados[],38,FALSE)</f>
        <v>0</v>
      </c>
      <c r="AK157">
        <f>VLOOKUP(CuentosContados[[#This Row],[Column1]],CuentosIndexados[],39,FALSE)</f>
        <v>0</v>
      </c>
    </row>
    <row r="158" spans="1:37" x14ac:dyDescent="0.25">
      <c r="A158" t="s">
        <v>1458</v>
      </c>
      <c r="B158" t="str">
        <f>VLOOKUP(CuentosContados[[#This Row],[Column1]],CuentosIndexados[],3,FALSE)</f>
        <v>amor</v>
      </c>
      <c r="C158">
        <f>VLOOKUP(CuentosContados[[#This Row],[Column1]],CuentosIndexados[],5,FALSE)</f>
        <v>0</v>
      </c>
      <c r="D158">
        <f>VLOOKUP(CuentosContados[[#This Row],[Column1]],CuentosIndexados[],6,FALSE)</f>
        <v>0</v>
      </c>
      <c r="E158" t="str">
        <f>VLOOKUP(CuentosContados[[#This Row],[Column1]],CuentosIndexados[],7,FALSE)</f>
        <v>frustracion</v>
      </c>
      <c r="F158">
        <f>VLOOKUP(CuentosContados[[#This Row],[Column1]],CuentosIndexados[],8,FALSE)</f>
        <v>0</v>
      </c>
      <c r="G158">
        <f>VLOOKUP(CuentosContados[[#This Row],[Column1]],CuentosIndexados[],9,FALSE)</f>
        <v>0</v>
      </c>
      <c r="H158">
        <f>VLOOKUP(CuentosContados[[#This Row],[Column1]],CuentosIndexados[],10,FALSE)</f>
        <v>0</v>
      </c>
      <c r="I158">
        <f>VLOOKUP(CuentosContados[[#This Row],[Column1]],CuentosIndexados[],11,FALSE)</f>
        <v>0</v>
      </c>
      <c r="J158" t="str">
        <f>VLOOKUP(CuentosContados[[#This Row],[Column1]],CuentosIndexados[],12,FALSE)</f>
        <v>trabajo</v>
      </c>
      <c r="K158">
        <f>VLOOKUP(CuentosContados[[#This Row],[Column1]],CuentosIndexados[],13,FALSE)</f>
        <v>0</v>
      </c>
      <c r="L158">
        <f>VLOOKUP(CuentosContados[[#This Row],[Column1]],CuentosIndexados[],14,FALSE)</f>
        <v>0</v>
      </c>
      <c r="M158">
        <f>VLOOKUP(CuentosContados[[#This Row],[Column1]],CuentosIndexados[],15,FALSE)</f>
        <v>0</v>
      </c>
      <c r="N158">
        <f>VLOOKUP(CuentosContados[[#This Row],[Column1]],CuentosIndexados[],16,FALSE)</f>
        <v>0</v>
      </c>
      <c r="O158">
        <f>VLOOKUP(CuentosContados[[#This Row],[Column1]],CuentosIndexados[],17,FALSE)</f>
        <v>0</v>
      </c>
      <c r="P158">
        <f>VLOOKUP(CuentosContados[[#This Row],[Column1]],CuentosIndexados[],18,FALSE)</f>
        <v>0</v>
      </c>
      <c r="Q158">
        <f>VLOOKUP(CuentosContados[[#This Row],[Column1]],CuentosIndexados[],19,FALSE)</f>
        <v>0</v>
      </c>
      <c r="R158">
        <f>VLOOKUP(CuentosContados[[#This Row],[Column1]],CuentosIndexados[],20,FALSE)</f>
        <v>0</v>
      </c>
      <c r="S158">
        <f>VLOOKUP(CuentosContados[[#This Row],[Column1]],CuentosIndexados[],21,FALSE)</f>
        <v>0</v>
      </c>
      <c r="T158">
        <f>VLOOKUP(CuentosContados[[#This Row],[Column1]],CuentosIndexados[],22,FALSE)</f>
        <v>0</v>
      </c>
      <c r="U158">
        <f>VLOOKUP(CuentosContados[[#This Row],[Column1]],CuentosIndexados[],23,FALSE)</f>
        <v>0</v>
      </c>
      <c r="V158">
        <f>VLOOKUP(CuentosContados[[#This Row],[Column1]],CuentosIndexados[],24,FALSE)</f>
        <v>0</v>
      </c>
      <c r="W158">
        <f>VLOOKUP(CuentosContados[[#This Row],[Column1]],CuentosIndexados[],25,FALSE)</f>
        <v>0</v>
      </c>
      <c r="X158">
        <f>VLOOKUP(CuentosContados[[#This Row],[Column1]],CuentosIndexados[],26,FALSE)</f>
        <v>0</v>
      </c>
      <c r="Y158">
        <f>VLOOKUP(CuentosContados[[#This Row],[Column1]],CuentosIndexados[],27,FALSE)</f>
        <v>0</v>
      </c>
      <c r="Z158">
        <f>VLOOKUP(CuentosContados[[#This Row],[Column1]],CuentosIndexados[],28,FALSE)</f>
        <v>0</v>
      </c>
      <c r="AA158">
        <f>VLOOKUP(CuentosContados[[#This Row],[Column1]],CuentosIndexados[],29,FALSE)</f>
        <v>0</v>
      </c>
      <c r="AB158">
        <f>VLOOKUP(CuentosContados[[#This Row],[Column1]],CuentosIndexados[],30,FALSE)</f>
        <v>0</v>
      </c>
      <c r="AC158">
        <f>VLOOKUP(CuentosContados[[#This Row],[Column1]],CuentosIndexados[],31,FALSE)</f>
        <v>0</v>
      </c>
      <c r="AD158">
        <f>VLOOKUP(CuentosContados[[#This Row],[Column1]],CuentosIndexados[],32,FALSE)</f>
        <v>0</v>
      </c>
      <c r="AE158">
        <f>VLOOKUP(CuentosContados[[#This Row],[Column1]],CuentosIndexados[],33,FALSE)</f>
        <v>0</v>
      </c>
      <c r="AF158">
        <f>VLOOKUP(CuentosContados[[#This Row],[Column1]],CuentosIndexados[],34,FALSE)</f>
        <v>0</v>
      </c>
      <c r="AG158">
        <f>VLOOKUP(CuentosContados[[#This Row],[Column1]],CuentosIndexados[],35,FALSE)</f>
        <v>0</v>
      </c>
      <c r="AH158">
        <f>VLOOKUP(CuentosContados[[#This Row],[Column1]],CuentosIndexados[],36,FALSE)</f>
        <v>0</v>
      </c>
      <c r="AI158">
        <f>VLOOKUP(CuentosContados[[#This Row],[Column1]],CuentosIndexados[],37,FALSE)</f>
        <v>0</v>
      </c>
      <c r="AJ158">
        <f>VLOOKUP(CuentosContados[[#This Row],[Column1]],CuentosIndexados[],38,FALSE)</f>
        <v>0</v>
      </c>
      <c r="AK158">
        <f>VLOOKUP(CuentosContados[[#This Row],[Column1]],CuentosIndexados[],39,FALSE)</f>
        <v>0</v>
      </c>
    </row>
    <row r="159" spans="1:37" x14ac:dyDescent="0.25">
      <c r="A159" t="s">
        <v>1458</v>
      </c>
      <c r="B159" t="str">
        <f>VLOOKUP(CuentosContados[[#This Row],[Column1]],CuentosIndexados[],3,FALSE)</f>
        <v>amor</v>
      </c>
      <c r="C159">
        <f>VLOOKUP(CuentosContados[[#This Row],[Column1]],CuentosIndexados[],5,FALSE)</f>
        <v>0</v>
      </c>
      <c r="D159">
        <f>VLOOKUP(CuentosContados[[#This Row],[Column1]],CuentosIndexados[],6,FALSE)</f>
        <v>0</v>
      </c>
      <c r="E159" t="str">
        <f>VLOOKUP(CuentosContados[[#This Row],[Column1]],CuentosIndexados[],7,FALSE)</f>
        <v>frustracion</v>
      </c>
      <c r="F159">
        <f>VLOOKUP(CuentosContados[[#This Row],[Column1]],CuentosIndexados[],8,FALSE)</f>
        <v>0</v>
      </c>
      <c r="G159">
        <f>VLOOKUP(CuentosContados[[#This Row],[Column1]],CuentosIndexados[],9,FALSE)</f>
        <v>0</v>
      </c>
      <c r="H159">
        <f>VLOOKUP(CuentosContados[[#This Row],[Column1]],CuentosIndexados[],10,FALSE)</f>
        <v>0</v>
      </c>
      <c r="I159">
        <f>VLOOKUP(CuentosContados[[#This Row],[Column1]],CuentosIndexados[],11,FALSE)</f>
        <v>0</v>
      </c>
      <c r="J159" t="str">
        <f>VLOOKUP(CuentosContados[[#This Row],[Column1]],CuentosIndexados[],12,FALSE)</f>
        <v>trabajo</v>
      </c>
      <c r="K159">
        <f>VLOOKUP(CuentosContados[[#This Row],[Column1]],CuentosIndexados[],13,FALSE)</f>
        <v>0</v>
      </c>
      <c r="L159">
        <f>VLOOKUP(CuentosContados[[#This Row],[Column1]],CuentosIndexados[],14,FALSE)</f>
        <v>0</v>
      </c>
      <c r="M159">
        <f>VLOOKUP(CuentosContados[[#This Row],[Column1]],CuentosIndexados[],15,FALSE)</f>
        <v>0</v>
      </c>
      <c r="N159">
        <f>VLOOKUP(CuentosContados[[#This Row],[Column1]],CuentosIndexados[],16,FALSE)</f>
        <v>0</v>
      </c>
      <c r="O159">
        <f>VLOOKUP(CuentosContados[[#This Row],[Column1]],CuentosIndexados[],17,FALSE)</f>
        <v>0</v>
      </c>
      <c r="P159">
        <f>VLOOKUP(CuentosContados[[#This Row],[Column1]],CuentosIndexados[],18,FALSE)</f>
        <v>0</v>
      </c>
      <c r="Q159">
        <f>VLOOKUP(CuentosContados[[#This Row],[Column1]],CuentosIndexados[],19,FALSE)</f>
        <v>0</v>
      </c>
      <c r="R159">
        <f>VLOOKUP(CuentosContados[[#This Row],[Column1]],CuentosIndexados[],20,FALSE)</f>
        <v>0</v>
      </c>
      <c r="S159">
        <f>VLOOKUP(CuentosContados[[#This Row],[Column1]],CuentosIndexados[],21,FALSE)</f>
        <v>0</v>
      </c>
      <c r="T159">
        <f>VLOOKUP(CuentosContados[[#This Row],[Column1]],CuentosIndexados[],22,FALSE)</f>
        <v>0</v>
      </c>
      <c r="U159">
        <f>VLOOKUP(CuentosContados[[#This Row],[Column1]],CuentosIndexados[],23,FALSE)</f>
        <v>0</v>
      </c>
      <c r="V159">
        <f>VLOOKUP(CuentosContados[[#This Row],[Column1]],CuentosIndexados[],24,FALSE)</f>
        <v>0</v>
      </c>
      <c r="W159">
        <f>VLOOKUP(CuentosContados[[#This Row],[Column1]],CuentosIndexados[],25,FALSE)</f>
        <v>0</v>
      </c>
      <c r="X159">
        <f>VLOOKUP(CuentosContados[[#This Row],[Column1]],CuentosIndexados[],26,FALSE)</f>
        <v>0</v>
      </c>
      <c r="Y159">
        <f>VLOOKUP(CuentosContados[[#This Row],[Column1]],CuentosIndexados[],27,FALSE)</f>
        <v>0</v>
      </c>
      <c r="Z159">
        <f>VLOOKUP(CuentosContados[[#This Row],[Column1]],CuentosIndexados[],28,FALSE)</f>
        <v>0</v>
      </c>
      <c r="AA159">
        <f>VLOOKUP(CuentosContados[[#This Row],[Column1]],CuentosIndexados[],29,FALSE)</f>
        <v>0</v>
      </c>
      <c r="AB159">
        <f>VLOOKUP(CuentosContados[[#This Row],[Column1]],CuentosIndexados[],30,FALSE)</f>
        <v>0</v>
      </c>
      <c r="AC159">
        <f>VLOOKUP(CuentosContados[[#This Row],[Column1]],CuentosIndexados[],31,FALSE)</f>
        <v>0</v>
      </c>
      <c r="AD159">
        <f>VLOOKUP(CuentosContados[[#This Row],[Column1]],CuentosIndexados[],32,FALSE)</f>
        <v>0</v>
      </c>
      <c r="AE159">
        <f>VLOOKUP(CuentosContados[[#This Row],[Column1]],CuentosIndexados[],33,FALSE)</f>
        <v>0</v>
      </c>
      <c r="AF159">
        <f>VLOOKUP(CuentosContados[[#This Row],[Column1]],CuentosIndexados[],34,FALSE)</f>
        <v>0</v>
      </c>
      <c r="AG159">
        <f>VLOOKUP(CuentosContados[[#This Row],[Column1]],CuentosIndexados[],35,FALSE)</f>
        <v>0</v>
      </c>
      <c r="AH159">
        <f>VLOOKUP(CuentosContados[[#This Row],[Column1]],CuentosIndexados[],36,FALSE)</f>
        <v>0</v>
      </c>
      <c r="AI159">
        <f>VLOOKUP(CuentosContados[[#This Row],[Column1]],CuentosIndexados[],37,FALSE)</f>
        <v>0</v>
      </c>
      <c r="AJ159">
        <f>VLOOKUP(CuentosContados[[#This Row],[Column1]],CuentosIndexados[],38,FALSE)</f>
        <v>0</v>
      </c>
      <c r="AK159">
        <f>VLOOKUP(CuentosContados[[#This Row],[Column1]],CuentosIndexados[],39,FALSE)</f>
        <v>0</v>
      </c>
    </row>
    <row r="160" spans="1:37" x14ac:dyDescent="0.25">
      <c r="A160" t="s">
        <v>1458</v>
      </c>
      <c r="B160" t="str">
        <f>VLOOKUP(CuentosContados[[#This Row],[Column1]],CuentosIndexados[],3,FALSE)</f>
        <v>amor</v>
      </c>
      <c r="C160">
        <f>VLOOKUP(CuentosContados[[#This Row],[Column1]],CuentosIndexados[],5,FALSE)</f>
        <v>0</v>
      </c>
      <c r="D160">
        <f>VLOOKUP(CuentosContados[[#This Row],[Column1]],CuentosIndexados[],6,FALSE)</f>
        <v>0</v>
      </c>
      <c r="E160" t="str">
        <f>VLOOKUP(CuentosContados[[#This Row],[Column1]],CuentosIndexados[],7,FALSE)</f>
        <v>frustracion</v>
      </c>
      <c r="F160">
        <f>VLOOKUP(CuentosContados[[#This Row],[Column1]],CuentosIndexados[],8,FALSE)</f>
        <v>0</v>
      </c>
      <c r="G160">
        <f>VLOOKUP(CuentosContados[[#This Row],[Column1]],CuentosIndexados[],9,FALSE)</f>
        <v>0</v>
      </c>
      <c r="H160">
        <f>VLOOKUP(CuentosContados[[#This Row],[Column1]],CuentosIndexados[],10,FALSE)</f>
        <v>0</v>
      </c>
      <c r="I160">
        <f>VLOOKUP(CuentosContados[[#This Row],[Column1]],CuentosIndexados[],11,FALSE)</f>
        <v>0</v>
      </c>
      <c r="J160" t="str">
        <f>VLOOKUP(CuentosContados[[#This Row],[Column1]],CuentosIndexados[],12,FALSE)</f>
        <v>trabajo</v>
      </c>
      <c r="K160">
        <f>VLOOKUP(CuentosContados[[#This Row],[Column1]],CuentosIndexados[],13,FALSE)</f>
        <v>0</v>
      </c>
      <c r="L160">
        <f>VLOOKUP(CuentosContados[[#This Row],[Column1]],CuentosIndexados[],14,FALSE)</f>
        <v>0</v>
      </c>
      <c r="M160">
        <f>VLOOKUP(CuentosContados[[#This Row],[Column1]],CuentosIndexados[],15,FALSE)</f>
        <v>0</v>
      </c>
      <c r="N160">
        <f>VLOOKUP(CuentosContados[[#This Row],[Column1]],CuentosIndexados[],16,FALSE)</f>
        <v>0</v>
      </c>
      <c r="O160">
        <f>VLOOKUP(CuentosContados[[#This Row],[Column1]],CuentosIndexados[],17,FALSE)</f>
        <v>0</v>
      </c>
      <c r="P160">
        <f>VLOOKUP(CuentosContados[[#This Row],[Column1]],CuentosIndexados[],18,FALSE)</f>
        <v>0</v>
      </c>
      <c r="Q160">
        <f>VLOOKUP(CuentosContados[[#This Row],[Column1]],CuentosIndexados[],19,FALSE)</f>
        <v>0</v>
      </c>
      <c r="R160">
        <f>VLOOKUP(CuentosContados[[#This Row],[Column1]],CuentosIndexados[],20,FALSE)</f>
        <v>0</v>
      </c>
      <c r="S160">
        <f>VLOOKUP(CuentosContados[[#This Row],[Column1]],CuentosIndexados[],21,FALSE)</f>
        <v>0</v>
      </c>
      <c r="T160">
        <f>VLOOKUP(CuentosContados[[#This Row],[Column1]],CuentosIndexados[],22,FALSE)</f>
        <v>0</v>
      </c>
      <c r="U160">
        <f>VLOOKUP(CuentosContados[[#This Row],[Column1]],CuentosIndexados[],23,FALSE)</f>
        <v>0</v>
      </c>
      <c r="V160">
        <f>VLOOKUP(CuentosContados[[#This Row],[Column1]],CuentosIndexados[],24,FALSE)</f>
        <v>0</v>
      </c>
      <c r="W160">
        <f>VLOOKUP(CuentosContados[[#This Row],[Column1]],CuentosIndexados[],25,FALSE)</f>
        <v>0</v>
      </c>
      <c r="X160">
        <f>VLOOKUP(CuentosContados[[#This Row],[Column1]],CuentosIndexados[],26,FALSE)</f>
        <v>0</v>
      </c>
      <c r="Y160">
        <f>VLOOKUP(CuentosContados[[#This Row],[Column1]],CuentosIndexados[],27,FALSE)</f>
        <v>0</v>
      </c>
      <c r="Z160">
        <f>VLOOKUP(CuentosContados[[#This Row],[Column1]],CuentosIndexados[],28,FALSE)</f>
        <v>0</v>
      </c>
      <c r="AA160">
        <f>VLOOKUP(CuentosContados[[#This Row],[Column1]],CuentosIndexados[],29,FALSE)</f>
        <v>0</v>
      </c>
      <c r="AB160">
        <f>VLOOKUP(CuentosContados[[#This Row],[Column1]],CuentosIndexados[],30,FALSE)</f>
        <v>0</v>
      </c>
      <c r="AC160">
        <f>VLOOKUP(CuentosContados[[#This Row],[Column1]],CuentosIndexados[],31,FALSE)</f>
        <v>0</v>
      </c>
      <c r="AD160">
        <f>VLOOKUP(CuentosContados[[#This Row],[Column1]],CuentosIndexados[],32,FALSE)</f>
        <v>0</v>
      </c>
      <c r="AE160">
        <f>VLOOKUP(CuentosContados[[#This Row],[Column1]],CuentosIndexados[],33,FALSE)</f>
        <v>0</v>
      </c>
      <c r="AF160">
        <f>VLOOKUP(CuentosContados[[#This Row],[Column1]],CuentosIndexados[],34,FALSE)</f>
        <v>0</v>
      </c>
      <c r="AG160">
        <f>VLOOKUP(CuentosContados[[#This Row],[Column1]],CuentosIndexados[],35,FALSE)</f>
        <v>0</v>
      </c>
      <c r="AH160">
        <f>VLOOKUP(CuentosContados[[#This Row],[Column1]],CuentosIndexados[],36,FALSE)</f>
        <v>0</v>
      </c>
      <c r="AI160">
        <f>VLOOKUP(CuentosContados[[#This Row],[Column1]],CuentosIndexados[],37,FALSE)</f>
        <v>0</v>
      </c>
      <c r="AJ160">
        <f>VLOOKUP(CuentosContados[[#This Row],[Column1]],CuentosIndexados[],38,FALSE)</f>
        <v>0</v>
      </c>
      <c r="AK160">
        <f>VLOOKUP(CuentosContados[[#This Row],[Column1]],CuentosIndexados[],39,FALSE)</f>
        <v>0</v>
      </c>
    </row>
    <row r="161" spans="1:37" x14ac:dyDescent="0.25">
      <c r="A161" t="s">
        <v>1458</v>
      </c>
      <c r="B161" t="str">
        <f>VLOOKUP(CuentosContados[[#This Row],[Column1]],CuentosIndexados[],3,FALSE)</f>
        <v>amor</v>
      </c>
      <c r="C161">
        <f>VLOOKUP(CuentosContados[[#This Row],[Column1]],CuentosIndexados[],5,FALSE)</f>
        <v>0</v>
      </c>
      <c r="D161">
        <f>VLOOKUP(CuentosContados[[#This Row],[Column1]],CuentosIndexados[],6,FALSE)</f>
        <v>0</v>
      </c>
      <c r="E161" t="str">
        <f>VLOOKUP(CuentosContados[[#This Row],[Column1]],CuentosIndexados[],7,FALSE)</f>
        <v>frustracion</v>
      </c>
      <c r="F161">
        <f>VLOOKUP(CuentosContados[[#This Row],[Column1]],CuentosIndexados[],8,FALSE)</f>
        <v>0</v>
      </c>
      <c r="G161">
        <f>VLOOKUP(CuentosContados[[#This Row],[Column1]],CuentosIndexados[],9,FALSE)</f>
        <v>0</v>
      </c>
      <c r="H161">
        <f>VLOOKUP(CuentosContados[[#This Row],[Column1]],CuentosIndexados[],10,FALSE)</f>
        <v>0</v>
      </c>
      <c r="I161">
        <f>VLOOKUP(CuentosContados[[#This Row],[Column1]],CuentosIndexados[],11,FALSE)</f>
        <v>0</v>
      </c>
      <c r="J161" t="str">
        <f>VLOOKUP(CuentosContados[[#This Row],[Column1]],CuentosIndexados[],12,FALSE)</f>
        <v>trabajo</v>
      </c>
      <c r="K161">
        <f>VLOOKUP(CuentosContados[[#This Row],[Column1]],CuentosIndexados[],13,FALSE)</f>
        <v>0</v>
      </c>
      <c r="L161">
        <f>VLOOKUP(CuentosContados[[#This Row],[Column1]],CuentosIndexados[],14,FALSE)</f>
        <v>0</v>
      </c>
      <c r="M161">
        <f>VLOOKUP(CuentosContados[[#This Row],[Column1]],CuentosIndexados[],15,FALSE)</f>
        <v>0</v>
      </c>
      <c r="N161">
        <f>VLOOKUP(CuentosContados[[#This Row],[Column1]],CuentosIndexados[],16,FALSE)</f>
        <v>0</v>
      </c>
      <c r="O161">
        <f>VLOOKUP(CuentosContados[[#This Row],[Column1]],CuentosIndexados[],17,FALSE)</f>
        <v>0</v>
      </c>
      <c r="P161">
        <f>VLOOKUP(CuentosContados[[#This Row],[Column1]],CuentosIndexados[],18,FALSE)</f>
        <v>0</v>
      </c>
      <c r="Q161">
        <f>VLOOKUP(CuentosContados[[#This Row],[Column1]],CuentosIndexados[],19,FALSE)</f>
        <v>0</v>
      </c>
      <c r="R161">
        <f>VLOOKUP(CuentosContados[[#This Row],[Column1]],CuentosIndexados[],20,FALSE)</f>
        <v>0</v>
      </c>
      <c r="S161">
        <f>VLOOKUP(CuentosContados[[#This Row],[Column1]],CuentosIndexados[],21,FALSE)</f>
        <v>0</v>
      </c>
      <c r="T161">
        <f>VLOOKUP(CuentosContados[[#This Row],[Column1]],CuentosIndexados[],22,FALSE)</f>
        <v>0</v>
      </c>
      <c r="U161">
        <f>VLOOKUP(CuentosContados[[#This Row],[Column1]],CuentosIndexados[],23,FALSE)</f>
        <v>0</v>
      </c>
      <c r="V161">
        <f>VLOOKUP(CuentosContados[[#This Row],[Column1]],CuentosIndexados[],24,FALSE)</f>
        <v>0</v>
      </c>
      <c r="W161">
        <f>VLOOKUP(CuentosContados[[#This Row],[Column1]],CuentosIndexados[],25,FALSE)</f>
        <v>0</v>
      </c>
      <c r="X161">
        <f>VLOOKUP(CuentosContados[[#This Row],[Column1]],CuentosIndexados[],26,FALSE)</f>
        <v>0</v>
      </c>
      <c r="Y161">
        <f>VLOOKUP(CuentosContados[[#This Row],[Column1]],CuentosIndexados[],27,FALSE)</f>
        <v>0</v>
      </c>
      <c r="Z161">
        <f>VLOOKUP(CuentosContados[[#This Row],[Column1]],CuentosIndexados[],28,FALSE)</f>
        <v>0</v>
      </c>
      <c r="AA161">
        <f>VLOOKUP(CuentosContados[[#This Row],[Column1]],CuentosIndexados[],29,FALSE)</f>
        <v>0</v>
      </c>
      <c r="AB161">
        <f>VLOOKUP(CuentosContados[[#This Row],[Column1]],CuentosIndexados[],30,FALSE)</f>
        <v>0</v>
      </c>
      <c r="AC161">
        <f>VLOOKUP(CuentosContados[[#This Row],[Column1]],CuentosIndexados[],31,FALSE)</f>
        <v>0</v>
      </c>
      <c r="AD161">
        <f>VLOOKUP(CuentosContados[[#This Row],[Column1]],CuentosIndexados[],32,FALSE)</f>
        <v>0</v>
      </c>
      <c r="AE161">
        <f>VLOOKUP(CuentosContados[[#This Row],[Column1]],CuentosIndexados[],33,FALSE)</f>
        <v>0</v>
      </c>
      <c r="AF161">
        <f>VLOOKUP(CuentosContados[[#This Row],[Column1]],CuentosIndexados[],34,FALSE)</f>
        <v>0</v>
      </c>
      <c r="AG161">
        <f>VLOOKUP(CuentosContados[[#This Row],[Column1]],CuentosIndexados[],35,FALSE)</f>
        <v>0</v>
      </c>
      <c r="AH161">
        <f>VLOOKUP(CuentosContados[[#This Row],[Column1]],CuentosIndexados[],36,FALSE)</f>
        <v>0</v>
      </c>
      <c r="AI161">
        <f>VLOOKUP(CuentosContados[[#This Row],[Column1]],CuentosIndexados[],37,FALSE)</f>
        <v>0</v>
      </c>
      <c r="AJ161">
        <f>VLOOKUP(CuentosContados[[#This Row],[Column1]],CuentosIndexados[],38,FALSE)</f>
        <v>0</v>
      </c>
      <c r="AK161">
        <f>VLOOKUP(CuentosContados[[#This Row],[Column1]],CuentosIndexados[],39,FALSE)</f>
        <v>0</v>
      </c>
    </row>
    <row r="162" spans="1:37" x14ac:dyDescent="0.25">
      <c r="A162" t="s">
        <v>166</v>
      </c>
      <c r="B162">
        <f>VLOOKUP(CuentosContados[[#This Row],[Column1]],CuentosIndexados[],3,FALSE)</f>
        <v>0</v>
      </c>
      <c r="C162">
        <f>VLOOKUP(CuentosContados[[#This Row],[Column1]],CuentosIndexados[],5,FALSE)</f>
        <v>0</v>
      </c>
      <c r="D162">
        <f>VLOOKUP(CuentosContados[[#This Row],[Column1]],CuentosIndexados[],6,FALSE)</f>
        <v>0</v>
      </c>
      <c r="E162" t="str">
        <f>VLOOKUP(CuentosContados[[#This Row],[Column1]],CuentosIndexados[],7,FALSE)</f>
        <v>frustracion</v>
      </c>
      <c r="F162" t="str">
        <f>VLOOKUP(CuentosContados[[#This Row],[Column1]],CuentosIndexados[],8,FALSE)</f>
        <v>deseo</v>
      </c>
      <c r="G162">
        <f>VLOOKUP(CuentosContados[[#This Row],[Column1]],CuentosIndexados[],9,FALSE)</f>
        <v>0</v>
      </c>
      <c r="H162">
        <f>VLOOKUP(CuentosContados[[#This Row],[Column1]],CuentosIndexados[],10,FALSE)</f>
        <v>0</v>
      </c>
      <c r="I162">
        <f>VLOOKUP(CuentosContados[[#This Row],[Column1]],CuentosIndexados[],11,FALSE)</f>
        <v>0</v>
      </c>
      <c r="J162">
        <f>VLOOKUP(CuentosContados[[#This Row],[Column1]],CuentosIndexados[],12,FALSE)</f>
        <v>0</v>
      </c>
      <c r="K162">
        <f>VLOOKUP(CuentosContados[[#This Row],[Column1]],CuentosIndexados[],13,FALSE)</f>
        <v>0</v>
      </c>
      <c r="L162">
        <f>VLOOKUP(CuentosContados[[#This Row],[Column1]],CuentosIndexados[],14,FALSE)</f>
        <v>0</v>
      </c>
      <c r="M162">
        <f>VLOOKUP(CuentosContados[[#This Row],[Column1]],CuentosIndexados[],15,FALSE)</f>
        <v>0</v>
      </c>
      <c r="N162">
        <f>VLOOKUP(CuentosContados[[#This Row],[Column1]],CuentosIndexados[],16,FALSE)</f>
        <v>0</v>
      </c>
      <c r="O162">
        <f>VLOOKUP(CuentosContados[[#This Row],[Column1]],CuentosIndexados[],17,FALSE)</f>
        <v>0</v>
      </c>
      <c r="P162">
        <f>VLOOKUP(CuentosContados[[#This Row],[Column1]],CuentosIndexados[],18,FALSE)</f>
        <v>0</v>
      </c>
      <c r="Q162">
        <f>VLOOKUP(CuentosContados[[#This Row],[Column1]],CuentosIndexados[],19,FALSE)</f>
        <v>0</v>
      </c>
      <c r="R162">
        <f>VLOOKUP(CuentosContados[[#This Row],[Column1]],CuentosIndexados[],20,FALSE)</f>
        <v>0</v>
      </c>
      <c r="S162">
        <f>VLOOKUP(CuentosContados[[#This Row],[Column1]],CuentosIndexados[],21,FALSE)</f>
        <v>0</v>
      </c>
      <c r="T162">
        <f>VLOOKUP(CuentosContados[[#This Row],[Column1]],CuentosIndexados[],22,FALSE)</f>
        <v>0</v>
      </c>
      <c r="U162">
        <f>VLOOKUP(CuentosContados[[#This Row],[Column1]],CuentosIndexados[],23,FALSE)</f>
        <v>0</v>
      </c>
      <c r="V162">
        <f>VLOOKUP(CuentosContados[[#This Row],[Column1]],CuentosIndexados[],24,FALSE)</f>
        <v>0</v>
      </c>
      <c r="W162">
        <f>VLOOKUP(CuentosContados[[#This Row],[Column1]],CuentosIndexados[],25,FALSE)</f>
        <v>0</v>
      </c>
      <c r="X162">
        <f>VLOOKUP(CuentosContados[[#This Row],[Column1]],CuentosIndexados[],26,FALSE)</f>
        <v>0</v>
      </c>
      <c r="Y162">
        <f>VLOOKUP(CuentosContados[[#This Row],[Column1]],CuentosIndexados[],27,FALSE)</f>
        <v>0</v>
      </c>
      <c r="Z162">
        <f>VLOOKUP(CuentosContados[[#This Row],[Column1]],CuentosIndexados[],28,FALSE)</f>
        <v>0</v>
      </c>
      <c r="AA162">
        <f>VLOOKUP(CuentosContados[[#This Row],[Column1]],CuentosIndexados[],29,FALSE)</f>
        <v>0</v>
      </c>
      <c r="AB162">
        <f>VLOOKUP(CuentosContados[[#This Row],[Column1]],CuentosIndexados[],30,FALSE)</f>
        <v>0</v>
      </c>
      <c r="AC162">
        <f>VLOOKUP(CuentosContados[[#This Row],[Column1]],CuentosIndexados[],31,FALSE)</f>
        <v>0</v>
      </c>
      <c r="AD162">
        <f>VLOOKUP(CuentosContados[[#This Row],[Column1]],CuentosIndexados[],32,FALSE)</f>
        <v>0</v>
      </c>
      <c r="AE162">
        <f>VLOOKUP(CuentosContados[[#This Row],[Column1]],CuentosIndexados[],33,FALSE)</f>
        <v>0</v>
      </c>
      <c r="AF162">
        <f>VLOOKUP(CuentosContados[[#This Row],[Column1]],CuentosIndexados[],34,FALSE)</f>
        <v>0</v>
      </c>
      <c r="AG162">
        <f>VLOOKUP(CuentosContados[[#This Row],[Column1]],CuentosIndexados[],35,FALSE)</f>
        <v>0</v>
      </c>
      <c r="AH162">
        <f>VLOOKUP(CuentosContados[[#This Row],[Column1]],CuentosIndexados[],36,FALSE)</f>
        <v>0</v>
      </c>
      <c r="AI162">
        <f>VLOOKUP(CuentosContados[[#This Row],[Column1]],CuentosIndexados[],37,FALSE)</f>
        <v>0</v>
      </c>
      <c r="AJ162">
        <f>VLOOKUP(CuentosContados[[#This Row],[Column1]],CuentosIndexados[],38,FALSE)</f>
        <v>0</v>
      </c>
      <c r="AK162">
        <f>VLOOKUP(CuentosContados[[#This Row],[Column1]],CuentosIndexados[],39,FALSE)</f>
        <v>0</v>
      </c>
    </row>
    <row r="163" spans="1:37" x14ac:dyDescent="0.25">
      <c r="A163" t="s">
        <v>166</v>
      </c>
      <c r="B163">
        <f>VLOOKUP(CuentosContados[[#This Row],[Column1]],CuentosIndexados[],3,FALSE)</f>
        <v>0</v>
      </c>
      <c r="C163">
        <f>VLOOKUP(CuentosContados[[#This Row],[Column1]],CuentosIndexados[],5,FALSE)</f>
        <v>0</v>
      </c>
      <c r="D163">
        <f>VLOOKUP(CuentosContados[[#This Row],[Column1]],CuentosIndexados[],6,FALSE)</f>
        <v>0</v>
      </c>
      <c r="E163" t="str">
        <f>VLOOKUP(CuentosContados[[#This Row],[Column1]],CuentosIndexados[],7,FALSE)</f>
        <v>frustracion</v>
      </c>
      <c r="F163" t="str">
        <f>VLOOKUP(CuentosContados[[#This Row],[Column1]],CuentosIndexados[],8,FALSE)</f>
        <v>deseo</v>
      </c>
      <c r="G163">
        <f>VLOOKUP(CuentosContados[[#This Row],[Column1]],CuentosIndexados[],9,FALSE)</f>
        <v>0</v>
      </c>
      <c r="H163">
        <f>VLOOKUP(CuentosContados[[#This Row],[Column1]],CuentosIndexados[],10,FALSE)</f>
        <v>0</v>
      </c>
      <c r="I163">
        <f>VLOOKUP(CuentosContados[[#This Row],[Column1]],CuentosIndexados[],11,FALSE)</f>
        <v>0</v>
      </c>
      <c r="J163">
        <f>VLOOKUP(CuentosContados[[#This Row],[Column1]],CuentosIndexados[],12,FALSE)</f>
        <v>0</v>
      </c>
      <c r="K163">
        <f>VLOOKUP(CuentosContados[[#This Row],[Column1]],CuentosIndexados[],13,FALSE)</f>
        <v>0</v>
      </c>
      <c r="L163">
        <f>VLOOKUP(CuentosContados[[#This Row],[Column1]],CuentosIndexados[],14,FALSE)</f>
        <v>0</v>
      </c>
      <c r="M163">
        <f>VLOOKUP(CuentosContados[[#This Row],[Column1]],CuentosIndexados[],15,FALSE)</f>
        <v>0</v>
      </c>
      <c r="N163">
        <f>VLOOKUP(CuentosContados[[#This Row],[Column1]],CuentosIndexados[],16,FALSE)</f>
        <v>0</v>
      </c>
      <c r="O163">
        <f>VLOOKUP(CuentosContados[[#This Row],[Column1]],CuentosIndexados[],17,FALSE)</f>
        <v>0</v>
      </c>
      <c r="P163">
        <f>VLOOKUP(CuentosContados[[#This Row],[Column1]],CuentosIndexados[],18,FALSE)</f>
        <v>0</v>
      </c>
      <c r="Q163">
        <f>VLOOKUP(CuentosContados[[#This Row],[Column1]],CuentosIndexados[],19,FALSE)</f>
        <v>0</v>
      </c>
      <c r="R163">
        <f>VLOOKUP(CuentosContados[[#This Row],[Column1]],CuentosIndexados[],20,FALSE)</f>
        <v>0</v>
      </c>
      <c r="S163">
        <f>VLOOKUP(CuentosContados[[#This Row],[Column1]],CuentosIndexados[],21,FALSE)</f>
        <v>0</v>
      </c>
      <c r="T163">
        <f>VLOOKUP(CuentosContados[[#This Row],[Column1]],CuentosIndexados[],22,FALSE)</f>
        <v>0</v>
      </c>
      <c r="U163">
        <f>VLOOKUP(CuentosContados[[#This Row],[Column1]],CuentosIndexados[],23,FALSE)</f>
        <v>0</v>
      </c>
      <c r="V163">
        <f>VLOOKUP(CuentosContados[[#This Row],[Column1]],CuentosIndexados[],24,FALSE)</f>
        <v>0</v>
      </c>
      <c r="W163">
        <f>VLOOKUP(CuentosContados[[#This Row],[Column1]],CuentosIndexados[],25,FALSE)</f>
        <v>0</v>
      </c>
      <c r="X163">
        <f>VLOOKUP(CuentosContados[[#This Row],[Column1]],CuentosIndexados[],26,FALSE)</f>
        <v>0</v>
      </c>
      <c r="Y163">
        <f>VLOOKUP(CuentosContados[[#This Row],[Column1]],CuentosIndexados[],27,FALSE)</f>
        <v>0</v>
      </c>
      <c r="Z163">
        <f>VLOOKUP(CuentosContados[[#This Row],[Column1]],CuentosIndexados[],28,FALSE)</f>
        <v>0</v>
      </c>
      <c r="AA163">
        <f>VLOOKUP(CuentosContados[[#This Row],[Column1]],CuentosIndexados[],29,FALSE)</f>
        <v>0</v>
      </c>
      <c r="AB163">
        <f>VLOOKUP(CuentosContados[[#This Row],[Column1]],CuentosIndexados[],30,FALSE)</f>
        <v>0</v>
      </c>
      <c r="AC163">
        <f>VLOOKUP(CuentosContados[[#This Row],[Column1]],CuentosIndexados[],31,FALSE)</f>
        <v>0</v>
      </c>
      <c r="AD163">
        <f>VLOOKUP(CuentosContados[[#This Row],[Column1]],CuentosIndexados[],32,FALSE)</f>
        <v>0</v>
      </c>
      <c r="AE163">
        <f>VLOOKUP(CuentosContados[[#This Row],[Column1]],CuentosIndexados[],33,FALSE)</f>
        <v>0</v>
      </c>
      <c r="AF163">
        <f>VLOOKUP(CuentosContados[[#This Row],[Column1]],CuentosIndexados[],34,FALSE)</f>
        <v>0</v>
      </c>
      <c r="AG163">
        <f>VLOOKUP(CuentosContados[[#This Row],[Column1]],CuentosIndexados[],35,FALSE)</f>
        <v>0</v>
      </c>
      <c r="AH163">
        <f>VLOOKUP(CuentosContados[[#This Row],[Column1]],CuentosIndexados[],36,FALSE)</f>
        <v>0</v>
      </c>
      <c r="AI163">
        <f>VLOOKUP(CuentosContados[[#This Row],[Column1]],CuentosIndexados[],37,FALSE)</f>
        <v>0</v>
      </c>
      <c r="AJ163">
        <f>VLOOKUP(CuentosContados[[#This Row],[Column1]],CuentosIndexados[],38,FALSE)</f>
        <v>0</v>
      </c>
      <c r="AK163">
        <f>VLOOKUP(CuentosContados[[#This Row],[Column1]],CuentosIndexados[],39,FALSE)</f>
        <v>0</v>
      </c>
    </row>
    <row r="164" spans="1:37" x14ac:dyDescent="0.25">
      <c r="A164" t="s">
        <v>166</v>
      </c>
      <c r="B164">
        <f>VLOOKUP(CuentosContados[[#This Row],[Column1]],CuentosIndexados[],3,FALSE)</f>
        <v>0</v>
      </c>
      <c r="C164">
        <f>VLOOKUP(CuentosContados[[#This Row],[Column1]],CuentosIndexados[],5,FALSE)</f>
        <v>0</v>
      </c>
      <c r="D164">
        <f>VLOOKUP(CuentosContados[[#This Row],[Column1]],CuentosIndexados[],6,FALSE)</f>
        <v>0</v>
      </c>
      <c r="E164" t="str">
        <f>VLOOKUP(CuentosContados[[#This Row],[Column1]],CuentosIndexados[],7,FALSE)</f>
        <v>frustracion</v>
      </c>
      <c r="F164" t="str">
        <f>VLOOKUP(CuentosContados[[#This Row],[Column1]],CuentosIndexados[],8,FALSE)</f>
        <v>deseo</v>
      </c>
      <c r="G164">
        <f>VLOOKUP(CuentosContados[[#This Row],[Column1]],CuentosIndexados[],9,FALSE)</f>
        <v>0</v>
      </c>
      <c r="H164">
        <f>VLOOKUP(CuentosContados[[#This Row],[Column1]],CuentosIndexados[],10,FALSE)</f>
        <v>0</v>
      </c>
      <c r="I164">
        <f>VLOOKUP(CuentosContados[[#This Row],[Column1]],CuentosIndexados[],11,FALSE)</f>
        <v>0</v>
      </c>
      <c r="J164">
        <f>VLOOKUP(CuentosContados[[#This Row],[Column1]],CuentosIndexados[],12,FALSE)</f>
        <v>0</v>
      </c>
      <c r="K164">
        <f>VLOOKUP(CuentosContados[[#This Row],[Column1]],CuentosIndexados[],13,FALSE)</f>
        <v>0</v>
      </c>
      <c r="L164">
        <f>VLOOKUP(CuentosContados[[#This Row],[Column1]],CuentosIndexados[],14,FALSE)</f>
        <v>0</v>
      </c>
      <c r="M164">
        <f>VLOOKUP(CuentosContados[[#This Row],[Column1]],CuentosIndexados[],15,FALSE)</f>
        <v>0</v>
      </c>
      <c r="N164">
        <f>VLOOKUP(CuentosContados[[#This Row],[Column1]],CuentosIndexados[],16,FALSE)</f>
        <v>0</v>
      </c>
      <c r="O164">
        <f>VLOOKUP(CuentosContados[[#This Row],[Column1]],CuentosIndexados[],17,FALSE)</f>
        <v>0</v>
      </c>
      <c r="P164">
        <f>VLOOKUP(CuentosContados[[#This Row],[Column1]],CuentosIndexados[],18,FALSE)</f>
        <v>0</v>
      </c>
      <c r="Q164">
        <f>VLOOKUP(CuentosContados[[#This Row],[Column1]],CuentosIndexados[],19,FALSE)</f>
        <v>0</v>
      </c>
      <c r="R164">
        <f>VLOOKUP(CuentosContados[[#This Row],[Column1]],CuentosIndexados[],20,FALSE)</f>
        <v>0</v>
      </c>
      <c r="S164">
        <f>VLOOKUP(CuentosContados[[#This Row],[Column1]],CuentosIndexados[],21,FALSE)</f>
        <v>0</v>
      </c>
      <c r="T164">
        <f>VLOOKUP(CuentosContados[[#This Row],[Column1]],CuentosIndexados[],22,FALSE)</f>
        <v>0</v>
      </c>
      <c r="U164">
        <f>VLOOKUP(CuentosContados[[#This Row],[Column1]],CuentosIndexados[],23,FALSE)</f>
        <v>0</v>
      </c>
      <c r="V164">
        <f>VLOOKUP(CuentosContados[[#This Row],[Column1]],CuentosIndexados[],24,FALSE)</f>
        <v>0</v>
      </c>
      <c r="W164">
        <f>VLOOKUP(CuentosContados[[#This Row],[Column1]],CuentosIndexados[],25,FALSE)</f>
        <v>0</v>
      </c>
      <c r="X164">
        <f>VLOOKUP(CuentosContados[[#This Row],[Column1]],CuentosIndexados[],26,FALSE)</f>
        <v>0</v>
      </c>
      <c r="Y164">
        <f>VLOOKUP(CuentosContados[[#This Row],[Column1]],CuentosIndexados[],27,FALSE)</f>
        <v>0</v>
      </c>
      <c r="Z164">
        <f>VLOOKUP(CuentosContados[[#This Row],[Column1]],CuentosIndexados[],28,FALSE)</f>
        <v>0</v>
      </c>
      <c r="AA164">
        <f>VLOOKUP(CuentosContados[[#This Row],[Column1]],CuentosIndexados[],29,FALSE)</f>
        <v>0</v>
      </c>
      <c r="AB164">
        <f>VLOOKUP(CuentosContados[[#This Row],[Column1]],CuentosIndexados[],30,FALSE)</f>
        <v>0</v>
      </c>
      <c r="AC164">
        <f>VLOOKUP(CuentosContados[[#This Row],[Column1]],CuentosIndexados[],31,FALSE)</f>
        <v>0</v>
      </c>
      <c r="AD164">
        <f>VLOOKUP(CuentosContados[[#This Row],[Column1]],CuentosIndexados[],32,FALSE)</f>
        <v>0</v>
      </c>
      <c r="AE164">
        <f>VLOOKUP(CuentosContados[[#This Row],[Column1]],CuentosIndexados[],33,FALSE)</f>
        <v>0</v>
      </c>
      <c r="AF164">
        <f>VLOOKUP(CuentosContados[[#This Row],[Column1]],CuentosIndexados[],34,FALSE)</f>
        <v>0</v>
      </c>
      <c r="AG164">
        <f>VLOOKUP(CuentosContados[[#This Row],[Column1]],CuentosIndexados[],35,FALSE)</f>
        <v>0</v>
      </c>
      <c r="AH164">
        <f>VLOOKUP(CuentosContados[[#This Row],[Column1]],CuentosIndexados[],36,FALSE)</f>
        <v>0</v>
      </c>
      <c r="AI164">
        <f>VLOOKUP(CuentosContados[[#This Row],[Column1]],CuentosIndexados[],37,FALSE)</f>
        <v>0</v>
      </c>
      <c r="AJ164">
        <f>VLOOKUP(CuentosContados[[#This Row],[Column1]],CuentosIndexados[],38,FALSE)</f>
        <v>0</v>
      </c>
      <c r="AK164">
        <f>VLOOKUP(CuentosContados[[#This Row],[Column1]],CuentosIndexados[],39,FALSE)</f>
        <v>0</v>
      </c>
    </row>
    <row r="165" spans="1:37" x14ac:dyDescent="0.25">
      <c r="A165" t="s">
        <v>166</v>
      </c>
      <c r="B165">
        <f>VLOOKUP(CuentosContados[[#This Row],[Column1]],CuentosIndexados[],3,FALSE)</f>
        <v>0</v>
      </c>
      <c r="C165">
        <f>VLOOKUP(CuentosContados[[#This Row],[Column1]],CuentosIndexados[],5,FALSE)</f>
        <v>0</v>
      </c>
      <c r="D165">
        <f>VLOOKUP(CuentosContados[[#This Row],[Column1]],CuentosIndexados[],6,FALSE)</f>
        <v>0</v>
      </c>
      <c r="E165" t="str">
        <f>VLOOKUP(CuentosContados[[#This Row],[Column1]],CuentosIndexados[],7,FALSE)</f>
        <v>frustracion</v>
      </c>
      <c r="F165" t="str">
        <f>VLOOKUP(CuentosContados[[#This Row],[Column1]],CuentosIndexados[],8,FALSE)</f>
        <v>deseo</v>
      </c>
      <c r="G165">
        <f>VLOOKUP(CuentosContados[[#This Row],[Column1]],CuentosIndexados[],9,FALSE)</f>
        <v>0</v>
      </c>
      <c r="H165">
        <f>VLOOKUP(CuentosContados[[#This Row],[Column1]],CuentosIndexados[],10,FALSE)</f>
        <v>0</v>
      </c>
      <c r="I165">
        <f>VLOOKUP(CuentosContados[[#This Row],[Column1]],CuentosIndexados[],11,FALSE)</f>
        <v>0</v>
      </c>
      <c r="J165">
        <f>VLOOKUP(CuentosContados[[#This Row],[Column1]],CuentosIndexados[],12,FALSE)</f>
        <v>0</v>
      </c>
      <c r="K165">
        <f>VLOOKUP(CuentosContados[[#This Row],[Column1]],CuentosIndexados[],13,FALSE)</f>
        <v>0</v>
      </c>
      <c r="L165">
        <f>VLOOKUP(CuentosContados[[#This Row],[Column1]],CuentosIndexados[],14,FALSE)</f>
        <v>0</v>
      </c>
      <c r="M165">
        <f>VLOOKUP(CuentosContados[[#This Row],[Column1]],CuentosIndexados[],15,FALSE)</f>
        <v>0</v>
      </c>
      <c r="N165">
        <f>VLOOKUP(CuentosContados[[#This Row],[Column1]],CuentosIndexados[],16,FALSE)</f>
        <v>0</v>
      </c>
      <c r="O165">
        <f>VLOOKUP(CuentosContados[[#This Row],[Column1]],CuentosIndexados[],17,FALSE)</f>
        <v>0</v>
      </c>
      <c r="P165">
        <f>VLOOKUP(CuentosContados[[#This Row],[Column1]],CuentosIndexados[],18,FALSE)</f>
        <v>0</v>
      </c>
      <c r="Q165">
        <f>VLOOKUP(CuentosContados[[#This Row],[Column1]],CuentosIndexados[],19,FALSE)</f>
        <v>0</v>
      </c>
      <c r="R165">
        <f>VLOOKUP(CuentosContados[[#This Row],[Column1]],CuentosIndexados[],20,FALSE)</f>
        <v>0</v>
      </c>
      <c r="S165">
        <f>VLOOKUP(CuentosContados[[#This Row],[Column1]],CuentosIndexados[],21,FALSE)</f>
        <v>0</v>
      </c>
      <c r="T165">
        <f>VLOOKUP(CuentosContados[[#This Row],[Column1]],CuentosIndexados[],22,FALSE)</f>
        <v>0</v>
      </c>
      <c r="U165">
        <f>VLOOKUP(CuentosContados[[#This Row],[Column1]],CuentosIndexados[],23,FALSE)</f>
        <v>0</v>
      </c>
      <c r="V165">
        <f>VLOOKUP(CuentosContados[[#This Row],[Column1]],CuentosIndexados[],24,FALSE)</f>
        <v>0</v>
      </c>
      <c r="W165">
        <f>VLOOKUP(CuentosContados[[#This Row],[Column1]],CuentosIndexados[],25,FALSE)</f>
        <v>0</v>
      </c>
      <c r="X165">
        <f>VLOOKUP(CuentosContados[[#This Row],[Column1]],CuentosIndexados[],26,FALSE)</f>
        <v>0</v>
      </c>
      <c r="Y165">
        <f>VLOOKUP(CuentosContados[[#This Row],[Column1]],CuentosIndexados[],27,FALSE)</f>
        <v>0</v>
      </c>
      <c r="Z165">
        <f>VLOOKUP(CuentosContados[[#This Row],[Column1]],CuentosIndexados[],28,FALSE)</f>
        <v>0</v>
      </c>
      <c r="AA165">
        <f>VLOOKUP(CuentosContados[[#This Row],[Column1]],CuentosIndexados[],29,FALSE)</f>
        <v>0</v>
      </c>
      <c r="AB165">
        <f>VLOOKUP(CuentosContados[[#This Row],[Column1]],CuentosIndexados[],30,FALSE)</f>
        <v>0</v>
      </c>
      <c r="AC165">
        <f>VLOOKUP(CuentosContados[[#This Row],[Column1]],CuentosIndexados[],31,FALSE)</f>
        <v>0</v>
      </c>
      <c r="AD165">
        <f>VLOOKUP(CuentosContados[[#This Row],[Column1]],CuentosIndexados[],32,FALSE)</f>
        <v>0</v>
      </c>
      <c r="AE165">
        <f>VLOOKUP(CuentosContados[[#This Row],[Column1]],CuentosIndexados[],33,FALSE)</f>
        <v>0</v>
      </c>
      <c r="AF165">
        <f>VLOOKUP(CuentosContados[[#This Row],[Column1]],CuentosIndexados[],34,FALSE)</f>
        <v>0</v>
      </c>
      <c r="AG165">
        <f>VLOOKUP(CuentosContados[[#This Row],[Column1]],CuentosIndexados[],35,FALSE)</f>
        <v>0</v>
      </c>
      <c r="AH165">
        <f>VLOOKUP(CuentosContados[[#This Row],[Column1]],CuentosIndexados[],36,FALSE)</f>
        <v>0</v>
      </c>
      <c r="AI165">
        <f>VLOOKUP(CuentosContados[[#This Row],[Column1]],CuentosIndexados[],37,FALSE)</f>
        <v>0</v>
      </c>
      <c r="AJ165">
        <f>VLOOKUP(CuentosContados[[#This Row],[Column1]],CuentosIndexados[],38,FALSE)</f>
        <v>0</v>
      </c>
      <c r="AK165">
        <f>VLOOKUP(CuentosContados[[#This Row],[Column1]],CuentosIndexados[],39,FALSE)</f>
        <v>0</v>
      </c>
    </row>
    <row r="166" spans="1:37" x14ac:dyDescent="0.25">
      <c r="A166" t="s">
        <v>166</v>
      </c>
      <c r="B166">
        <f>VLOOKUP(CuentosContados[[#This Row],[Column1]],CuentosIndexados[],3,FALSE)</f>
        <v>0</v>
      </c>
      <c r="C166">
        <f>VLOOKUP(CuentosContados[[#This Row],[Column1]],CuentosIndexados[],5,FALSE)</f>
        <v>0</v>
      </c>
      <c r="D166">
        <f>VLOOKUP(CuentosContados[[#This Row],[Column1]],CuentosIndexados[],6,FALSE)</f>
        <v>0</v>
      </c>
      <c r="E166" t="str">
        <f>VLOOKUP(CuentosContados[[#This Row],[Column1]],CuentosIndexados[],7,FALSE)</f>
        <v>frustracion</v>
      </c>
      <c r="F166" t="str">
        <f>VLOOKUP(CuentosContados[[#This Row],[Column1]],CuentosIndexados[],8,FALSE)</f>
        <v>deseo</v>
      </c>
      <c r="G166">
        <f>VLOOKUP(CuentosContados[[#This Row],[Column1]],CuentosIndexados[],9,FALSE)</f>
        <v>0</v>
      </c>
      <c r="H166">
        <f>VLOOKUP(CuentosContados[[#This Row],[Column1]],CuentosIndexados[],10,FALSE)</f>
        <v>0</v>
      </c>
      <c r="I166">
        <f>VLOOKUP(CuentosContados[[#This Row],[Column1]],CuentosIndexados[],11,FALSE)</f>
        <v>0</v>
      </c>
      <c r="J166">
        <f>VLOOKUP(CuentosContados[[#This Row],[Column1]],CuentosIndexados[],12,FALSE)</f>
        <v>0</v>
      </c>
      <c r="K166">
        <f>VLOOKUP(CuentosContados[[#This Row],[Column1]],CuentosIndexados[],13,FALSE)</f>
        <v>0</v>
      </c>
      <c r="L166">
        <f>VLOOKUP(CuentosContados[[#This Row],[Column1]],CuentosIndexados[],14,FALSE)</f>
        <v>0</v>
      </c>
      <c r="M166">
        <f>VLOOKUP(CuentosContados[[#This Row],[Column1]],CuentosIndexados[],15,FALSE)</f>
        <v>0</v>
      </c>
      <c r="N166">
        <f>VLOOKUP(CuentosContados[[#This Row],[Column1]],CuentosIndexados[],16,FALSE)</f>
        <v>0</v>
      </c>
      <c r="O166">
        <f>VLOOKUP(CuentosContados[[#This Row],[Column1]],CuentosIndexados[],17,FALSE)</f>
        <v>0</v>
      </c>
      <c r="P166">
        <f>VLOOKUP(CuentosContados[[#This Row],[Column1]],CuentosIndexados[],18,FALSE)</f>
        <v>0</v>
      </c>
      <c r="Q166">
        <f>VLOOKUP(CuentosContados[[#This Row],[Column1]],CuentosIndexados[],19,FALSE)</f>
        <v>0</v>
      </c>
      <c r="R166">
        <f>VLOOKUP(CuentosContados[[#This Row],[Column1]],CuentosIndexados[],20,FALSE)</f>
        <v>0</v>
      </c>
      <c r="S166">
        <f>VLOOKUP(CuentosContados[[#This Row],[Column1]],CuentosIndexados[],21,FALSE)</f>
        <v>0</v>
      </c>
      <c r="T166">
        <f>VLOOKUP(CuentosContados[[#This Row],[Column1]],CuentosIndexados[],22,FALSE)</f>
        <v>0</v>
      </c>
      <c r="U166">
        <f>VLOOKUP(CuentosContados[[#This Row],[Column1]],CuentosIndexados[],23,FALSE)</f>
        <v>0</v>
      </c>
      <c r="V166">
        <f>VLOOKUP(CuentosContados[[#This Row],[Column1]],CuentosIndexados[],24,FALSE)</f>
        <v>0</v>
      </c>
      <c r="W166">
        <f>VLOOKUP(CuentosContados[[#This Row],[Column1]],CuentosIndexados[],25,FALSE)</f>
        <v>0</v>
      </c>
      <c r="X166">
        <f>VLOOKUP(CuentosContados[[#This Row],[Column1]],CuentosIndexados[],26,FALSE)</f>
        <v>0</v>
      </c>
      <c r="Y166">
        <f>VLOOKUP(CuentosContados[[#This Row],[Column1]],CuentosIndexados[],27,FALSE)</f>
        <v>0</v>
      </c>
      <c r="Z166">
        <f>VLOOKUP(CuentosContados[[#This Row],[Column1]],CuentosIndexados[],28,FALSE)</f>
        <v>0</v>
      </c>
      <c r="AA166">
        <f>VLOOKUP(CuentosContados[[#This Row],[Column1]],CuentosIndexados[],29,FALSE)</f>
        <v>0</v>
      </c>
      <c r="AB166">
        <f>VLOOKUP(CuentosContados[[#This Row],[Column1]],CuentosIndexados[],30,FALSE)</f>
        <v>0</v>
      </c>
      <c r="AC166">
        <f>VLOOKUP(CuentosContados[[#This Row],[Column1]],CuentosIndexados[],31,FALSE)</f>
        <v>0</v>
      </c>
      <c r="AD166">
        <f>VLOOKUP(CuentosContados[[#This Row],[Column1]],CuentosIndexados[],32,FALSE)</f>
        <v>0</v>
      </c>
      <c r="AE166">
        <f>VLOOKUP(CuentosContados[[#This Row],[Column1]],CuentosIndexados[],33,FALSE)</f>
        <v>0</v>
      </c>
      <c r="AF166">
        <f>VLOOKUP(CuentosContados[[#This Row],[Column1]],CuentosIndexados[],34,FALSE)</f>
        <v>0</v>
      </c>
      <c r="AG166">
        <f>VLOOKUP(CuentosContados[[#This Row],[Column1]],CuentosIndexados[],35,FALSE)</f>
        <v>0</v>
      </c>
      <c r="AH166">
        <f>VLOOKUP(CuentosContados[[#This Row],[Column1]],CuentosIndexados[],36,FALSE)</f>
        <v>0</v>
      </c>
      <c r="AI166">
        <f>VLOOKUP(CuentosContados[[#This Row],[Column1]],CuentosIndexados[],37,FALSE)</f>
        <v>0</v>
      </c>
      <c r="AJ166">
        <f>VLOOKUP(CuentosContados[[#This Row],[Column1]],CuentosIndexados[],38,FALSE)</f>
        <v>0</v>
      </c>
      <c r="AK166">
        <f>VLOOKUP(CuentosContados[[#This Row],[Column1]],CuentosIndexados[],39,FALSE)</f>
        <v>0</v>
      </c>
    </row>
    <row r="167" spans="1:37" x14ac:dyDescent="0.25">
      <c r="A167" t="s">
        <v>166</v>
      </c>
      <c r="B167">
        <f>VLOOKUP(CuentosContados[[#This Row],[Column1]],CuentosIndexados[],3,FALSE)</f>
        <v>0</v>
      </c>
      <c r="C167">
        <f>VLOOKUP(CuentosContados[[#This Row],[Column1]],CuentosIndexados[],5,FALSE)</f>
        <v>0</v>
      </c>
      <c r="D167">
        <f>VLOOKUP(CuentosContados[[#This Row],[Column1]],CuentosIndexados[],6,FALSE)</f>
        <v>0</v>
      </c>
      <c r="E167" t="str">
        <f>VLOOKUP(CuentosContados[[#This Row],[Column1]],CuentosIndexados[],7,FALSE)</f>
        <v>frustracion</v>
      </c>
      <c r="F167" t="str">
        <f>VLOOKUP(CuentosContados[[#This Row],[Column1]],CuentosIndexados[],8,FALSE)</f>
        <v>deseo</v>
      </c>
      <c r="G167">
        <f>VLOOKUP(CuentosContados[[#This Row],[Column1]],CuentosIndexados[],9,FALSE)</f>
        <v>0</v>
      </c>
      <c r="H167">
        <f>VLOOKUP(CuentosContados[[#This Row],[Column1]],CuentosIndexados[],10,FALSE)</f>
        <v>0</v>
      </c>
      <c r="I167">
        <f>VLOOKUP(CuentosContados[[#This Row],[Column1]],CuentosIndexados[],11,FALSE)</f>
        <v>0</v>
      </c>
      <c r="J167">
        <f>VLOOKUP(CuentosContados[[#This Row],[Column1]],CuentosIndexados[],12,FALSE)</f>
        <v>0</v>
      </c>
      <c r="K167">
        <f>VLOOKUP(CuentosContados[[#This Row],[Column1]],CuentosIndexados[],13,FALSE)</f>
        <v>0</v>
      </c>
      <c r="L167">
        <f>VLOOKUP(CuentosContados[[#This Row],[Column1]],CuentosIndexados[],14,FALSE)</f>
        <v>0</v>
      </c>
      <c r="M167">
        <f>VLOOKUP(CuentosContados[[#This Row],[Column1]],CuentosIndexados[],15,FALSE)</f>
        <v>0</v>
      </c>
      <c r="N167">
        <f>VLOOKUP(CuentosContados[[#This Row],[Column1]],CuentosIndexados[],16,FALSE)</f>
        <v>0</v>
      </c>
      <c r="O167">
        <f>VLOOKUP(CuentosContados[[#This Row],[Column1]],CuentosIndexados[],17,FALSE)</f>
        <v>0</v>
      </c>
      <c r="P167">
        <f>VLOOKUP(CuentosContados[[#This Row],[Column1]],CuentosIndexados[],18,FALSE)</f>
        <v>0</v>
      </c>
      <c r="Q167">
        <f>VLOOKUP(CuentosContados[[#This Row],[Column1]],CuentosIndexados[],19,FALSE)</f>
        <v>0</v>
      </c>
      <c r="R167">
        <f>VLOOKUP(CuentosContados[[#This Row],[Column1]],CuentosIndexados[],20,FALSE)</f>
        <v>0</v>
      </c>
      <c r="S167">
        <f>VLOOKUP(CuentosContados[[#This Row],[Column1]],CuentosIndexados[],21,FALSE)</f>
        <v>0</v>
      </c>
      <c r="T167">
        <f>VLOOKUP(CuentosContados[[#This Row],[Column1]],CuentosIndexados[],22,FALSE)</f>
        <v>0</v>
      </c>
      <c r="U167">
        <f>VLOOKUP(CuentosContados[[#This Row],[Column1]],CuentosIndexados[],23,FALSE)</f>
        <v>0</v>
      </c>
      <c r="V167">
        <f>VLOOKUP(CuentosContados[[#This Row],[Column1]],CuentosIndexados[],24,FALSE)</f>
        <v>0</v>
      </c>
      <c r="W167">
        <f>VLOOKUP(CuentosContados[[#This Row],[Column1]],CuentosIndexados[],25,FALSE)</f>
        <v>0</v>
      </c>
      <c r="X167">
        <f>VLOOKUP(CuentosContados[[#This Row],[Column1]],CuentosIndexados[],26,FALSE)</f>
        <v>0</v>
      </c>
      <c r="Y167">
        <f>VLOOKUP(CuentosContados[[#This Row],[Column1]],CuentosIndexados[],27,FALSE)</f>
        <v>0</v>
      </c>
      <c r="Z167">
        <f>VLOOKUP(CuentosContados[[#This Row],[Column1]],CuentosIndexados[],28,FALSE)</f>
        <v>0</v>
      </c>
      <c r="AA167">
        <f>VLOOKUP(CuentosContados[[#This Row],[Column1]],CuentosIndexados[],29,FALSE)</f>
        <v>0</v>
      </c>
      <c r="AB167">
        <f>VLOOKUP(CuentosContados[[#This Row],[Column1]],CuentosIndexados[],30,FALSE)</f>
        <v>0</v>
      </c>
      <c r="AC167">
        <f>VLOOKUP(CuentosContados[[#This Row],[Column1]],CuentosIndexados[],31,FALSE)</f>
        <v>0</v>
      </c>
      <c r="AD167">
        <f>VLOOKUP(CuentosContados[[#This Row],[Column1]],CuentosIndexados[],32,FALSE)</f>
        <v>0</v>
      </c>
      <c r="AE167">
        <f>VLOOKUP(CuentosContados[[#This Row],[Column1]],CuentosIndexados[],33,FALSE)</f>
        <v>0</v>
      </c>
      <c r="AF167">
        <f>VLOOKUP(CuentosContados[[#This Row],[Column1]],CuentosIndexados[],34,FALSE)</f>
        <v>0</v>
      </c>
      <c r="AG167">
        <f>VLOOKUP(CuentosContados[[#This Row],[Column1]],CuentosIndexados[],35,FALSE)</f>
        <v>0</v>
      </c>
      <c r="AH167">
        <f>VLOOKUP(CuentosContados[[#This Row],[Column1]],CuentosIndexados[],36,FALSE)</f>
        <v>0</v>
      </c>
      <c r="AI167">
        <f>VLOOKUP(CuentosContados[[#This Row],[Column1]],CuentosIndexados[],37,FALSE)</f>
        <v>0</v>
      </c>
      <c r="AJ167">
        <f>VLOOKUP(CuentosContados[[#This Row],[Column1]],CuentosIndexados[],38,FALSE)</f>
        <v>0</v>
      </c>
      <c r="AK167">
        <f>VLOOKUP(CuentosContados[[#This Row],[Column1]],CuentosIndexados[],39,FALSE)</f>
        <v>0</v>
      </c>
    </row>
    <row r="168" spans="1:37" x14ac:dyDescent="0.25">
      <c r="A168" t="s">
        <v>166</v>
      </c>
      <c r="B168">
        <f>VLOOKUP(CuentosContados[[#This Row],[Column1]],CuentosIndexados[],3,FALSE)</f>
        <v>0</v>
      </c>
      <c r="C168">
        <f>VLOOKUP(CuentosContados[[#This Row],[Column1]],CuentosIndexados[],5,FALSE)</f>
        <v>0</v>
      </c>
      <c r="D168">
        <f>VLOOKUP(CuentosContados[[#This Row],[Column1]],CuentosIndexados[],6,FALSE)</f>
        <v>0</v>
      </c>
      <c r="E168" t="str">
        <f>VLOOKUP(CuentosContados[[#This Row],[Column1]],CuentosIndexados[],7,FALSE)</f>
        <v>frustracion</v>
      </c>
      <c r="F168" t="str">
        <f>VLOOKUP(CuentosContados[[#This Row],[Column1]],CuentosIndexados[],8,FALSE)</f>
        <v>deseo</v>
      </c>
      <c r="G168">
        <f>VLOOKUP(CuentosContados[[#This Row],[Column1]],CuentosIndexados[],9,FALSE)</f>
        <v>0</v>
      </c>
      <c r="H168">
        <f>VLOOKUP(CuentosContados[[#This Row],[Column1]],CuentosIndexados[],10,FALSE)</f>
        <v>0</v>
      </c>
      <c r="I168">
        <f>VLOOKUP(CuentosContados[[#This Row],[Column1]],CuentosIndexados[],11,FALSE)</f>
        <v>0</v>
      </c>
      <c r="J168">
        <f>VLOOKUP(CuentosContados[[#This Row],[Column1]],CuentosIndexados[],12,FALSE)</f>
        <v>0</v>
      </c>
      <c r="K168">
        <f>VLOOKUP(CuentosContados[[#This Row],[Column1]],CuentosIndexados[],13,FALSE)</f>
        <v>0</v>
      </c>
      <c r="L168">
        <f>VLOOKUP(CuentosContados[[#This Row],[Column1]],CuentosIndexados[],14,FALSE)</f>
        <v>0</v>
      </c>
      <c r="M168">
        <f>VLOOKUP(CuentosContados[[#This Row],[Column1]],CuentosIndexados[],15,FALSE)</f>
        <v>0</v>
      </c>
      <c r="N168">
        <f>VLOOKUP(CuentosContados[[#This Row],[Column1]],CuentosIndexados[],16,FALSE)</f>
        <v>0</v>
      </c>
      <c r="O168">
        <f>VLOOKUP(CuentosContados[[#This Row],[Column1]],CuentosIndexados[],17,FALSE)</f>
        <v>0</v>
      </c>
      <c r="P168">
        <f>VLOOKUP(CuentosContados[[#This Row],[Column1]],CuentosIndexados[],18,FALSE)</f>
        <v>0</v>
      </c>
      <c r="Q168">
        <f>VLOOKUP(CuentosContados[[#This Row],[Column1]],CuentosIndexados[],19,FALSE)</f>
        <v>0</v>
      </c>
      <c r="R168">
        <f>VLOOKUP(CuentosContados[[#This Row],[Column1]],CuentosIndexados[],20,FALSE)</f>
        <v>0</v>
      </c>
      <c r="S168">
        <f>VLOOKUP(CuentosContados[[#This Row],[Column1]],CuentosIndexados[],21,FALSE)</f>
        <v>0</v>
      </c>
      <c r="T168">
        <f>VLOOKUP(CuentosContados[[#This Row],[Column1]],CuentosIndexados[],22,FALSE)</f>
        <v>0</v>
      </c>
      <c r="U168">
        <f>VLOOKUP(CuentosContados[[#This Row],[Column1]],CuentosIndexados[],23,FALSE)</f>
        <v>0</v>
      </c>
      <c r="V168">
        <f>VLOOKUP(CuentosContados[[#This Row],[Column1]],CuentosIndexados[],24,FALSE)</f>
        <v>0</v>
      </c>
      <c r="W168">
        <f>VLOOKUP(CuentosContados[[#This Row],[Column1]],CuentosIndexados[],25,FALSE)</f>
        <v>0</v>
      </c>
      <c r="X168">
        <f>VLOOKUP(CuentosContados[[#This Row],[Column1]],CuentosIndexados[],26,FALSE)</f>
        <v>0</v>
      </c>
      <c r="Y168">
        <f>VLOOKUP(CuentosContados[[#This Row],[Column1]],CuentosIndexados[],27,FALSE)</f>
        <v>0</v>
      </c>
      <c r="Z168">
        <f>VLOOKUP(CuentosContados[[#This Row],[Column1]],CuentosIndexados[],28,FALSE)</f>
        <v>0</v>
      </c>
      <c r="AA168">
        <f>VLOOKUP(CuentosContados[[#This Row],[Column1]],CuentosIndexados[],29,FALSE)</f>
        <v>0</v>
      </c>
      <c r="AB168">
        <f>VLOOKUP(CuentosContados[[#This Row],[Column1]],CuentosIndexados[],30,FALSE)</f>
        <v>0</v>
      </c>
      <c r="AC168">
        <f>VLOOKUP(CuentosContados[[#This Row],[Column1]],CuentosIndexados[],31,FALSE)</f>
        <v>0</v>
      </c>
      <c r="AD168">
        <f>VLOOKUP(CuentosContados[[#This Row],[Column1]],CuentosIndexados[],32,FALSE)</f>
        <v>0</v>
      </c>
      <c r="AE168">
        <f>VLOOKUP(CuentosContados[[#This Row],[Column1]],CuentosIndexados[],33,FALSE)</f>
        <v>0</v>
      </c>
      <c r="AF168">
        <f>VLOOKUP(CuentosContados[[#This Row],[Column1]],CuentosIndexados[],34,FALSE)</f>
        <v>0</v>
      </c>
      <c r="AG168">
        <f>VLOOKUP(CuentosContados[[#This Row],[Column1]],CuentosIndexados[],35,FALSE)</f>
        <v>0</v>
      </c>
      <c r="AH168">
        <f>VLOOKUP(CuentosContados[[#This Row],[Column1]],CuentosIndexados[],36,FALSE)</f>
        <v>0</v>
      </c>
      <c r="AI168">
        <f>VLOOKUP(CuentosContados[[#This Row],[Column1]],CuentosIndexados[],37,FALSE)</f>
        <v>0</v>
      </c>
      <c r="AJ168">
        <f>VLOOKUP(CuentosContados[[#This Row],[Column1]],CuentosIndexados[],38,FALSE)</f>
        <v>0</v>
      </c>
      <c r="AK168">
        <f>VLOOKUP(CuentosContados[[#This Row],[Column1]],CuentosIndexados[],39,FALSE)</f>
        <v>0</v>
      </c>
    </row>
    <row r="169" spans="1:37" x14ac:dyDescent="0.25">
      <c r="A169" t="s">
        <v>166</v>
      </c>
      <c r="B169">
        <f>VLOOKUP(CuentosContados[[#This Row],[Column1]],CuentosIndexados[],3,FALSE)</f>
        <v>0</v>
      </c>
      <c r="C169">
        <f>VLOOKUP(CuentosContados[[#This Row],[Column1]],CuentosIndexados[],5,FALSE)</f>
        <v>0</v>
      </c>
      <c r="D169">
        <f>VLOOKUP(CuentosContados[[#This Row],[Column1]],CuentosIndexados[],6,FALSE)</f>
        <v>0</v>
      </c>
      <c r="E169" t="str">
        <f>VLOOKUP(CuentosContados[[#This Row],[Column1]],CuentosIndexados[],7,FALSE)</f>
        <v>frustracion</v>
      </c>
      <c r="F169" t="str">
        <f>VLOOKUP(CuentosContados[[#This Row],[Column1]],CuentosIndexados[],8,FALSE)</f>
        <v>deseo</v>
      </c>
      <c r="G169">
        <f>VLOOKUP(CuentosContados[[#This Row],[Column1]],CuentosIndexados[],9,FALSE)</f>
        <v>0</v>
      </c>
      <c r="H169">
        <f>VLOOKUP(CuentosContados[[#This Row],[Column1]],CuentosIndexados[],10,FALSE)</f>
        <v>0</v>
      </c>
      <c r="I169">
        <f>VLOOKUP(CuentosContados[[#This Row],[Column1]],CuentosIndexados[],11,FALSE)</f>
        <v>0</v>
      </c>
      <c r="J169">
        <f>VLOOKUP(CuentosContados[[#This Row],[Column1]],CuentosIndexados[],12,FALSE)</f>
        <v>0</v>
      </c>
      <c r="K169">
        <f>VLOOKUP(CuentosContados[[#This Row],[Column1]],CuentosIndexados[],13,FALSE)</f>
        <v>0</v>
      </c>
      <c r="L169">
        <f>VLOOKUP(CuentosContados[[#This Row],[Column1]],CuentosIndexados[],14,FALSE)</f>
        <v>0</v>
      </c>
      <c r="M169">
        <f>VLOOKUP(CuentosContados[[#This Row],[Column1]],CuentosIndexados[],15,FALSE)</f>
        <v>0</v>
      </c>
      <c r="N169">
        <f>VLOOKUP(CuentosContados[[#This Row],[Column1]],CuentosIndexados[],16,FALSE)</f>
        <v>0</v>
      </c>
      <c r="O169">
        <f>VLOOKUP(CuentosContados[[#This Row],[Column1]],CuentosIndexados[],17,FALSE)</f>
        <v>0</v>
      </c>
      <c r="P169">
        <f>VLOOKUP(CuentosContados[[#This Row],[Column1]],CuentosIndexados[],18,FALSE)</f>
        <v>0</v>
      </c>
      <c r="Q169">
        <f>VLOOKUP(CuentosContados[[#This Row],[Column1]],CuentosIndexados[],19,FALSE)</f>
        <v>0</v>
      </c>
      <c r="R169">
        <f>VLOOKUP(CuentosContados[[#This Row],[Column1]],CuentosIndexados[],20,FALSE)</f>
        <v>0</v>
      </c>
      <c r="S169">
        <f>VLOOKUP(CuentosContados[[#This Row],[Column1]],CuentosIndexados[],21,FALSE)</f>
        <v>0</v>
      </c>
      <c r="T169">
        <f>VLOOKUP(CuentosContados[[#This Row],[Column1]],CuentosIndexados[],22,FALSE)</f>
        <v>0</v>
      </c>
      <c r="U169">
        <f>VLOOKUP(CuentosContados[[#This Row],[Column1]],CuentosIndexados[],23,FALSE)</f>
        <v>0</v>
      </c>
      <c r="V169">
        <f>VLOOKUP(CuentosContados[[#This Row],[Column1]],CuentosIndexados[],24,FALSE)</f>
        <v>0</v>
      </c>
      <c r="W169">
        <f>VLOOKUP(CuentosContados[[#This Row],[Column1]],CuentosIndexados[],25,FALSE)</f>
        <v>0</v>
      </c>
      <c r="X169">
        <f>VLOOKUP(CuentosContados[[#This Row],[Column1]],CuentosIndexados[],26,FALSE)</f>
        <v>0</v>
      </c>
      <c r="Y169">
        <f>VLOOKUP(CuentosContados[[#This Row],[Column1]],CuentosIndexados[],27,FALSE)</f>
        <v>0</v>
      </c>
      <c r="Z169">
        <f>VLOOKUP(CuentosContados[[#This Row],[Column1]],CuentosIndexados[],28,FALSE)</f>
        <v>0</v>
      </c>
      <c r="AA169">
        <f>VLOOKUP(CuentosContados[[#This Row],[Column1]],CuentosIndexados[],29,FALSE)</f>
        <v>0</v>
      </c>
      <c r="AB169">
        <f>VLOOKUP(CuentosContados[[#This Row],[Column1]],CuentosIndexados[],30,FALSE)</f>
        <v>0</v>
      </c>
      <c r="AC169">
        <f>VLOOKUP(CuentosContados[[#This Row],[Column1]],CuentosIndexados[],31,FALSE)</f>
        <v>0</v>
      </c>
      <c r="AD169">
        <f>VLOOKUP(CuentosContados[[#This Row],[Column1]],CuentosIndexados[],32,FALSE)</f>
        <v>0</v>
      </c>
      <c r="AE169">
        <f>VLOOKUP(CuentosContados[[#This Row],[Column1]],CuentosIndexados[],33,FALSE)</f>
        <v>0</v>
      </c>
      <c r="AF169">
        <f>VLOOKUP(CuentosContados[[#This Row],[Column1]],CuentosIndexados[],34,FALSE)</f>
        <v>0</v>
      </c>
      <c r="AG169">
        <f>VLOOKUP(CuentosContados[[#This Row],[Column1]],CuentosIndexados[],35,FALSE)</f>
        <v>0</v>
      </c>
      <c r="AH169">
        <f>VLOOKUP(CuentosContados[[#This Row],[Column1]],CuentosIndexados[],36,FALSE)</f>
        <v>0</v>
      </c>
      <c r="AI169">
        <f>VLOOKUP(CuentosContados[[#This Row],[Column1]],CuentosIndexados[],37,FALSE)</f>
        <v>0</v>
      </c>
      <c r="AJ169">
        <f>VLOOKUP(CuentosContados[[#This Row],[Column1]],CuentosIndexados[],38,FALSE)</f>
        <v>0</v>
      </c>
      <c r="AK169">
        <f>VLOOKUP(CuentosContados[[#This Row],[Column1]],CuentosIndexados[],39,FALSE)</f>
        <v>0</v>
      </c>
    </row>
    <row r="170" spans="1:37" x14ac:dyDescent="0.25">
      <c r="A170" t="s">
        <v>166</v>
      </c>
      <c r="B170">
        <f>VLOOKUP(CuentosContados[[#This Row],[Column1]],CuentosIndexados[],3,FALSE)</f>
        <v>0</v>
      </c>
      <c r="C170">
        <f>VLOOKUP(CuentosContados[[#This Row],[Column1]],CuentosIndexados[],5,FALSE)</f>
        <v>0</v>
      </c>
      <c r="D170">
        <f>VLOOKUP(CuentosContados[[#This Row],[Column1]],CuentosIndexados[],6,FALSE)</f>
        <v>0</v>
      </c>
      <c r="E170" t="str">
        <f>VLOOKUP(CuentosContados[[#This Row],[Column1]],CuentosIndexados[],7,FALSE)</f>
        <v>frustracion</v>
      </c>
      <c r="F170" t="str">
        <f>VLOOKUP(CuentosContados[[#This Row],[Column1]],CuentosIndexados[],8,FALSE)</f>
        <v>deseo</v>
      </c>
      <c r="G170">
        <f>VLOOKUP(CuentosContados[[#This Row],[Column1]],CuentosIndexados[],9,FALSE)</f>
        <v>0</v>
      </c>
      <c r="H170">
        <f>VLOOKUP(CuentosContados[[#This Row],[Column1]],CuentosIndexados[],10,FALSE)</f>
        <v>0</v>
      </c>
      <c r="I170">
        <f>VLOOKUP(CuentosContados[[#This Row],[Column1]],CuentosIndexados[],11,FALSE)</f>
        <v>0</v>
      </c>
      <c r="J170">
        <f>VLOOKUP(CuentosContados[[#This Row],[Column1]],CuentosIndexados[],12,FALSE)</f>
        <v>0</v>
      </c>
      <c r="K170">
        <f>VLOOKUP(CuentosContados[[#This Row],[Column1]],CuentosIndexados[],13,FALSE)</f>
        <v>0</v>
      </c>
      <c r="L170">
        <f>VLOOKUP(CuentosContados[[#This Row],[Column1]],CuentosIndexados[],14,FALSE)</f>
        <v>0</v>
      </c>
      <c r="M170">
        <f>VLOOKUP(CuentosContados[[#This Row],[Column1]],CuentosIndexados[],15,FALSE)</f>
        <v>0</v>
      </c>
      <c r="N170">
        <f>VLOOKUP(CuentosContados[[#This Row],[Column1]],CuentosIndexados[],16,FALSE)</f>
        <v>0</v>
      </c>
      <c r="O170">
        <f>VLOOKUP(CuentosContados[[#This Row],[Column1]],CuentosIndexados[],17,FALSE)</f>
        <v>0</v>
      </c>
      <c r="P170">
        <f>VLOOKUP(CuentosContados[[#This Row],[Column1]],CuentosIndexados[],18,FALSE)</f>
        <v>0</v>
      </c>
      <c r="Q170">
        <f>VLOOKUP(CuentosContados[[#This Row],[Column1]],CuentosIndexados[],19,FALSE)</f>
        <v>0</v>
      </c>
      <c r="R170">
        <f>VLOOKUP(CuentosContados[[#This Row],[Column1]],CuentosIndexados[],20,FALSE)</f>
        <v>0</v>
      </c>
      <c r="S170">
        <f>VLOOKUP(CuentosContados[[#This Row],[Column1]],CuentosIndexados[],21,FALSE)</f>
        <v>0</v>
      </c>
      <c r="T170">
        <f>VLOOKUP(CuentosContados[[#This Row],[Column1]],CuentosIndexados[],22,FALSE)</f>
        <v>0</v>
      </c>
      <c r="U170">
        <f>VLOOKUP(CuentosContados[[#This Row],[Column1]],CuentosIndexados[],23,FALSE)</f>
        <v>0</v>
      </c>
      <c r="V170">
        <f>VLOOKUP(CuentosContados[[#This Row],[Column1]],CuentosIndexados[],24,FALSE)</f>
        <v>0</v>
      </c>
      <c r="W170">
        <f>VLOOKUP(CuentosContados[[#This Row],[Column1]],CuentosIndexados[],25,FALSE)</f>
        <v>0</v>
      </c>
      <c r="X170">
        <f>VLOOKUP(CuentosContados[[#This Row],[Column1]],CuentosIndexados[],26,FALSE)</f>
        <v>0</v>
      </c>
      <c r="Y170">
        <f>VLOOKUP(CuentosContados[[#This Row],[Column1]],CuentosIndexados[],27,FALSE)</f>
        <v>0</v>
      </c>
      <c r="Z170">
        <f>VLOOKUP(CuentosContados[[#This Row],[Column1]],CuentosIndexados[],28,FALSE)</f>
        <v>0</v>
      </c>
      <c r="AA170">
        <f>VLOOKUP(CuentosContados[[#This Row],[Column1]],CuentosIndexados[],29,FALSE)</f>
        <v>0</v>
      </c>
      <c r="AB170">
        <f>VLOOKUP(CuentosContados[[#This Row],[Column1]],CuentosIndexados[],30,FALSE)</f>
        <v>0</v>
      </c>
      <c r="AC170">
        <f>VLOOKUP(CuentosContados[[#This Row],[Column1]],CuentosIndexados[],31,FALSE)</f>
        <v>0</v>
      </c>
      <c r="AD170">
        <f>VLOOKUP(CuentosContados[[#This Row],[Column1]],CuentosIndexados[],32,FALSE)</f>
        <v>0</v>
      </c>
      <c r="AE170">
        <f>VLOOKUP(CuentosContados[[#This Row],[Column1]],CuentosIndexados[],33,FALSE)</f>
        <v>0</v>
      </c>
      <c r="AF170">
        <f>VLOOKUP(CuentosContados[[#This Row],[Column1]],CuentosIndexados[],34,FALSE)</f>
        <v>0</v>
      </c>
      <c r="AG170">
        <f>VLOOKUP(CuentosContados[[#This Row],[Column1]],CuentosIndexados[],35,FALSE)</f>
        <v>0</v>
      </c>
      <c r="AH170">
        <f>VLOOKUP(CuentosContados[[#This Row],[Column1]],CuentosIndexados[],36,FALSE)</f>
        <v>0</v>
      </c>
      <c r="AI170">
        <f>VLOOKUP(CuentosContados[[#This Row],[Column1]],CuentosIndexados[],37,FALSE)</f>
        <v>0</v>
      </c>
      <c r="AJ170">
        <f>VLOOKUP(CuentosContados[[#This Row],[Column1]],CuentosIndexados[],38,FALSE)</f>
        <v>0</v>
      </c>
      <c r="AK170">
        <f>VLOOKUP(CuentosContados[[#This Row],[Column1]],CuentosIndexados[],39,FALSE)</f>
        <v>0</v>
      </c>
    </row>
    <row r="171" spans="1:37" x14ac:dyDescent="0.25">
      <c r="A171" t="s">
        <v>166</v>
      </c>
      <c r="B171">
        <f>VLOOKUP(CuentosContados[[#This Row],[Column1]],CuentosIndexados[],3,FALSE)</f>
        <v>0</v>
      </c>
      <c r="C171">
        <f>VLOOKUP(CuentosContados[[#This Row],[Column1]],CuentosIndexados[],5,FALSE)</f>
        <v>0</v>
      </c>
      <c r="D171">
        <f>VLOOKUP(CuentosContados[[#This Row],[Column1]],CuentosIndexados[],6,FALSE)</f>
        <v>0</v>
      </c>
      <c r="E171" t="str">
        <f>VLOOKUP(CuentosContados[[#This Row],[Column1]],CuentosIndexados[],7,FALSE)</f>
        <v>frustracion</v>
      </c>
      <c r="F171" t="str">
        <f>VLOOKUP(CuentosContados[[#This Row],[Column1]],CuentosIndexados[],8,FALSE)</f>
        <v>deseo</v>
      </c>
      <c r="G171">
        <f>VLOOKUP(CuentosContados[[#This Row],[Column1]],CuentosIndexados[],9,FALSE)</f>
        <v>0</v>
      </c>
      <c r="H171">
        <f>VLOOKUP(CuentosContados[[#This Row],[Column1]],CuentosIndexados[],10,FALSE)</f>
        <v>0</v>
      </c>
      <c r="I171">
        <f>VLOOKUP(CuentosContados[[#This Row],[Column1]],CuentosIndexados[],11,FALSE)</f>
        <v>0</v>
      </c>
      <c r="J171">
        <f>VLOOKUP(CuentosContados[[#This Row],[Column1]],CuentosIndexados[],12,FALSE)</f>
        <v>0</v>
      </c>
      <c r="K171">
        <f>VLOOKUP(CuentosContados[[#This Row],[Column1]],CuentosIndexados[],13,FALSE)</f>
        <v>0</v>
      </c>
      <c r="L171">
        <f>VLOOKUP(CuentosContados[[#This Row],[Column1]],CuentosIndexados[],14,FALSE)</f>
        <v>0</v>
      </c>
      <c r="M171">
        <f>VLOOKUP(CuentosContados[[#This Row],[Column1]],CuentosIndexados[],15,FALSE)</f>
        <v>0</v>
      </c>
      <c r="N171">
        <f>VLOOKUP(CuentosContados[[#This Row],[Column1]],CuentosIndexados[],16,FALSE)</f>
        <v>0</v>
      </c>
      <c r="O171">
        <f>VLOOKUP(CuentosContados[[#This Row],[Column1]],CuentosIndexados[],17,FALSE)</f>
        <v>0</v>
      </c>
      <c r="P171">
        <f>VLOOKUP(CuentosContados[[#This Row],[Column1]],CuentosIndexados[],18,FALSE)</f>
        <v>0</v>
      </c>
      <c r="Q171">
        <f>VLOOKUP(CuentosContados[[#This Row],[Column1]],CuentosIndexados[],19,FALSE)</f>
        <v>0</v>
      </c>
      <c r="R171">
        <f>VLOOKUP(CuentosContados[[#This Row],[Column1]],CuentosIndexados[],20,FALSE)</f>
        <v>0</v>
      </c>
      <c r="S171">
        <f>VLOOKUP(CuentosContados[[#This Row],[Column1]],CuentosIndexados[],21,FALSE)</f>
        <v>0</v>
      </c>
      <c r="T171">
        <f>VLOOKUP(CuentosContados[[#This Row],[Column1]],CuentosIndexados[],22,FALSE)</f>
        <v>0</v>
      </c>
      <c r="U171">
        <f>VLOOKUP(CuentosContados[[#This Row],[Column1]],CuentosIndexados[],23,FALSE)</f>
        <v>0</v>
      </c>
      <c r="V171">
        <f>VLOOKUP(CuentosContados[[#This Row],[Column1]],CuentosIndexados[],24,FALSE)</f>
        <v>0</v>
      </c>
      <c r="W171">
        <f>VLOOKUP(CuentosContados[[#This Row],[Column1]],CuentosIndexados[],25,FALSE)</f>
        <v>0</v>
      </c>
      <c r="X171">
        <f>VLOOKUP(CuentosContados[[#This Row],[Column1]],CuentosIndexados[],26,FALSE)</f>
        <v>0</v>
      </c>
      <c r="Y171">
        <f>VLOOKUP(CuentosContados[[#This Row],[Column1]],CuentosIndexados[],27,FALSE)</f>
        <v>0</v>
      </c>
      <c r="Z171">
        <f>VLOOKUP(CuentosContados[[#This Row],[Column1]],CuentosIndexados[],28,FALSE)</f>
        <v>0</v>
      </c>
      <c r="AA171">
        <f>VLOOKUP(CuentosContados[[#This Row],[Column1]],CuentosIndexados[],29,FALSE)</f>
        <v>0</v>
      </c>
      <c r="AB171">
        <f>VLOOKUP(CuentosContados[[#This Row],[Column1]],CuentosIndexados[],30,FALSE)</f>
        <v>0</v>
      </c>
      <c r="AC171">
        <f>VLOOKUP(CuentosContados[[#This Row],[Column1]],CuentosIndexados[],31,FALSE)</f>
        <v>0</v>
      </c>
      <c r="AD171">
        <f>VLOOKUP(CuentosContados[[#This Row],[Column1]],CuentosIndexados[],32,FALSE)</f>
        <v>0</v>
      </c>
      <c r="AE171">
        <f>VLOOKUP(CuentosContados[[#This Row],[Column1]],CuentosIndexados[],33,FALSE)</f>
        <v>0</v>
      </c>
      <c r="AF171">
        <f>VLOOKUP(CuentosContados[[#This Row],[Column1]],CuentosIndexados[],34,FALSE)</f>
        <v>0</v>
      </c>
      <c r="AG171">
        <f>VLOOKUP(CuentosContados[[#This Row],[Column1]],CuentosIndexados[],35,FALSE)</f>
        <v>0</v>
      </c>
      <c r="AH171">
        <f>VLOOKUP(CuentosContados[[#This Row],[Column1]],CuentosIndexados[],36,FALSE)</f>
        <v>0</v>
      </c>
      <c r="AI171">
        <f>VLOOKUP(CuentosContados[[#This Row],[Column1]],CuentosIndexados[],37,FALSE)</f>
        <v>0</v>
      </c>
      <c r="AJ171">
        <f>VLOOKUP(CuentosContados[[#This Row],[Column1]],CuentosIndexados[],38,FALSE)</f>
        <v>0</v>
      </c>
      <c r="AK171">
        <f>VLOOKUP(CuentosContados[[#This Row],[Column1]],CuentosIndexados[],39,FALSE)</f>
        <v>0</v>
      </c>
    </row>
    <row r="172" spans="1:37" x14ac:dyDescent="0.25">
      <c r="A172" t="s">
        <v>166</v>
      </c>
      <c r="B172">
        <f>VLOOKUP(CuentosContados[[#This Row],[Column1]],CuentosIndexados[],3,FALSE)</f>
        <v>0</v>
      </c>
      <c r="C172">
        <f>VLOOKUP(CuentosContados[[#This Row],[Column1]],CuentosIndexados[],5,FALSE)</f>
        <v>0</v>
      </c>
      <c r="D172">
        <f>VLOOKUP(CuentosContados[[#This Row],[Column1]],CuentosIndexados[],6,FALSE)</f>
        <v>0</v>
      </c>
      <c r="E172" t="str">
        <f>VLOOKUP(CuentosContados[[#This Row],[Column1]],CuentosIndexados[],7,FALSE)</f>
        <v>frustracion</v>
      </c>
      <c r="F172" t="str">
        <f>VLOOKUP(CuentosContados[[#This Row],[Column1]],CuentosIndexados[],8,FALSE)</f>
        <v>deseo</v>
      </c>
      <c r="G172">
        <f>VLOOKUP(CuentosContados[[#This Row],[Column1]],CuentosIndexados[],9,FALSE)</f>
        <v>0</v>
      </c>
      <c r="H172">
        <f>VLOOKUP(CuentosContados[[#This Row],[Column1]],CuentosIndexados[],10,FALSE)</f>
        <v>0</v>
      </c>
      <c r="I172">
        <f>VLOOKUP(CuentosContados[[#This Row],[Column1]],CuentosIndexados[],11,FALSE)</f>
        <v>0</v>
      </c>
      <c r="J172">
        <f>VLOOKUP(CuentosContados[[#This Row],[Column1]],CuentosIndexados[],12,FALSE)</f>
        <v>0</v>
      </c>
      <c r="K172">
        <f>VLOOKUP(CuentosContados[[#This Row],[Column1]],CuentosIndexados[],13,FALSE)</f>
        <v>0</v>
      </c>
      <c r="L172">
        <f>VLOOKUP(CuentosContados[[#This Row],[Column1]],CuentosIndexados[],14,FALSE)</f>
        <v>0</v>
      </c>
      <c r="M172">
        <f>VLOOKUP(CuentosContados[[#This Row],[Column1]],CuentosIndexados[],15,FALSE)</f>
        <v>0</v>
      </c>
      <c r="N172">
        <f>VLOOKUP(CuentosContados[[#This Row],[Column1]],CuentosIndexados[],16,FALSE)</f>
        <v>0</v>
      </c>
      <c r="O172">
        <f>VLOOKUP(CuentosContados[[#This Row],[Column1]],CuentosIndexados[],17,FALSE)</f>
        <v>0</v>
      </c>
      <c r="P172">
        <f>VLOOKUP(CuentosContados[[#This Row],[Column1]],CuentosIndexados[],18,FALSE)</f>
        <v>0</v>
      </c>
      <c r="Q172">
        <f>VLOOKUP(CuentosContados[[#This Row],[Column1]],CuentosIndexados[],19,FALSE)</f>
        <v>0</v>
      </c>
      <c r="R172">
        <f>VLOOKUP(CuentosContados[[#This Row],[Column1]],CuentosIndexados[],20,FALSE)</f>
        <v>0</v>
      </c>
      <c r="S172">
        <f>VLOOKUP(CuentosContados[[#This Row],[Column1]],CuentosIndexados[],21,FALSE)</f>
        <v>0</v>
      </c>
      <c r="T172">
        <f>VLOOKUP(CuentosContados[[#This Row],[Column1]],CuentosIndexados[],22,FALSE)</f>
        <v>0</v>
      </c>
      <c r="U172">
        <f>VLOOKUP(CuentosContados[[#This Row],[Column1]],CuentosIndexados[],23,FALSE)</f>
        <v>0</v>
      </c>
      <c r="V172">
        <f>VLOOKUP(CuentosContados[[#This Row],[Column1]],CuentosIndexados[],24,FALSE)</f>
        <v>0</v>
      </c>
      <c r="W172">
        <f>VLOOKUP(CuentosContados[[#This Row],[Column1]],CuentosIndexados[],25,FALSE)</f>
        <v>0</v>
      </c>
      <c r="X172">
        <f>VLOOKUP(CuentosContados[[#This Row],[Column1]],CuentosIndexados[],26,FALSE)</f>
        <v>0</v>
      </c>
      <c r="Y172">
        <f>VLOOKUP(CuentosContados[[#This Row],[Column1]],CuentosIndexados[],27,FALSE)</f>
        <v>0</v>
      </c>
      <c r="Z172">
        <f>VLOOKUP(CuentosContados[[#This Row],[Column1]],CuentosIndexados[],28,FALSE)</f>
        <v>0</v>
      </c>
      <c r="AA172">
        <f>VLOOKUP(CuentosContados[[#This Row],[Column1]],CuentosIndexados[],29,FALSE)</f>
        <v>0</v>
      </c>
      <c r="AB172">
        <f>VLOOKUP(CuentosContados[[#This Row],[Column1]],CuentosIndexados[],30,FALSE)</f>
        <v>0</v>
      </c>
      <c r="AC172">
        <f>VLOOKUP(CuentosContados[[#This Row],[Column1]],CuentosIndexados[],31,FALSE)</f>
        <v>0</v>
      </c>
      <c r="AD172">
        <f>VLOOKUP(CuentosContados[[#This Row],[Column1]],CuentosIndexados[],32,FALSE)</f>
        <v>0</v>
      </c>
      <c r="AE172">
        <f>VLOOKUP(CuentosContados[[#This Row],[Column1]],CuentosIndexados[],33,FALSE)</f>
        <v>0</v>
      </c>
      <c r="AF172">
        <f>VLOOKUP(CuentosContados[[#This Row],[Column1]],CuentosIndexados[],34,FALSE)</f>
        <v>0</v>
      </c>
      <c r="AG172">
        <f>VLOOKUP(CuentosContados[[#This Row],[Column1]],CuentosIndexados[],35,FALSE)</f>
        <v>0</v>
      </c>
      <c r="AH172">
        <f>VLOOKUP(CuentosContados[[#This Row],[Column1]],CuentosIndexados[],36,FALSE)</f>
        <v>0</v>
      </c>
      <c r="AI172">
        <f>VLOOKUP(CuentosContados[[#This Row],[Column1]],CuentosIndexados[],37,FALSE)</f>
        <v>0</v>
      </c>
      <c r="AJ172">
        <f>VLOOKUP(CuentosContados[[#This Row],[Column1]],CuentosIndexados[],38,FALSE)</f>
        <v>0</v>
      </c>
      <c r="AK172">
        <f>VLOOKUP(CuentosContados[[#This Row],[Column1]],CuentosIndexados[],39,FALSE)</f>
        <v>0</v>
      </c>
    </row>
    <row r="173" spans="1:37" x14ac:dyDescent="0.25">
      <c r="A173" t="s">
        <v>166</v>
      </c>
      <c r="B173">
        <f>VLOOKUP(CuentosContados[[#This Row],[Column1]],CuentosIndexados[],3,FALSE)</f>
        <v>0</v>
      </c>
      <c r="C173">
        <f>VLOOKUP(CuentosContados[[#This Row],[Column1]],CuentosIndexados[],5,FALSE)</f>
        <v>0</v>
      </c>
      <c r="D173">
        <f>VLOOKUP(CuentosContados[[#This Row],[Column1]],CuentosIndexados[],6,FALSE)</f>
        <v>0</v>
      </c>
      <c r="E173" t="str">
        <f>VLOOKUP(CuentosContados[[#This Row],[Column1]],CuentosIndexados[],7,FALSE)</f>
        <v>frustracion</v>
      </c>
      <c r="F173" t="str">
        <f>VLOOKUP(CuentosContados[[#This Row],[Column1]],CuentosIndexados[],8,FALSE)</f>
        <v>deseo</v>
      </c>
      <c r="G173">
        <f>VLOOKUP(CuentosContados[[#This Row],[Column1]],CuentosIndexados[],9,FALSE)</f>
        <v>0</v>
      </c>
      <c r="H173">
        <f>VLOOKUP(CuentosContados[[#This Row],[Column1]],CuentosIndexados[],10,FALSE)</f>
        <v>0</v>
      </c>
      <c r="I173">
        <f>VLOOKUP(CuentosContados[[#This Row],[Column1]],CuentosIndexados[],11,FALSE)</f>
        <v>0</v>
      </c>
      <c r="J173">
        <f>VLOOKUP(CuentosContados[[#This Row],[Column1]],CuentosIndexados[],12,FALSE)</f>
        <v>0</v>
      </c>
      <c r="K173">
        <f>VLOOKUP(CuentosContados[[#This Row],[Column1]],CuentosIndexados[],13,FALSE)</f>
        <v>0</v>
      </c>
      <c r="L173">
        <f>VLOOKUP(CuentosContados[[#This Row],[Column1]],CuentosIndexados[],14,FALSE)</f>
        <v>0</v>
      </c>
      <c r="M173">
        <f>VLOOKUP(CuentosContados[[#This Row],[Column1]],CuentosIndexados[],15,FALSE)</f>
        <v>0</v>
      </c>
      <c r="N173">
        <f>VLOOKUP(CuentosContados[[#This Row],[Column1]],CuentosIndexados[],16,FALSE)</f>
        <v>0</v>
      </c>
      <c r="O173">
        <f>VLOOKUP(CuentosContados[[#This Row],[Column1]],CuentosIndexados[],17,FALSE)</f>
        <v>0</v>
      </c>
      <c r="P173">
        <f>VLOOKUP(CuentosContados[[#This Row],[Column1]],CuentosIndexados[],18,FALSE)</f>
        <v>0</v>
      </c>
      <c r="Q173">
        <f>VLOOKUP(CuentosContados[[#This Row],[Column1]],CuentosIndexados[],19,FALSE)</f>
        <v>0</v>
      </c>
      <c r="R173">
        <f>VLOOKUP(CuentosContados[[#This Row],[Column1]],CuentosIndexados[],20,FALSE)</f>
        <v>0</v>
      </c>
      <c r="S173">
        <f>VLOOKUP(CuentosContados[[#This Row],[Column1]],CuentosIndexados[],21,FALSE)</f>
        <v>0</v>
      </c>
      <c r="T173">
        <f>VLOOKUP(CuentosContados[[#This Row],[Column1]],CuentosIndexados[],22,FALSE)</f>
        <v>0</v>
      </c>
      <c r="U173">
        <f>VLOOKUP(CuentosContados[[#This Row],[Column1]],CuentosIndexados[],23,FALSE)</f>
        <v>0</v>
      </c>
      <c r="V173">
        <f>VLOOKUP(CuentosContados[[#This Row],[Column1]],CuentosIndexados[],24,FALSE)</f>
        <v>0</v>
      </c>
      <c r="W173">
        <f>VLOOKUP(CuentosContados[[#This Row],[Column1]],CuentosIndexados[],25,FALSE)</f>
        <v>0</v>
      </c>
      <c r="X173">
        <f>VLOOKUP(CuentosContados[[#This Row],[Column1]],CuentosIndexados[],26,FALSE)</f>
        <v>0</v>
      </c>
      <c r="Y173">
        <f>VLOOKUP(CuentosContados[[#This Row],[Column1]],CuentosIndexados[],27,FALSE)</f>
        <v>0</v>
      </c>
      <c r="Z173">
        <f>VLOOKUP(CuentosContados[[#This Row],[Column1]],CuentosIndexados[],28,FALSE)</f>
        <v>0</v>
      </c>
      <c r="AA173">
        <f>VLOOKUP(CuentosContados[[#This Row],[Column1]],CuentosIndexados[],29,FALSE)</f>
        <v>0</v>
      </c>
      <c r="AB173">
        <f>VLOOKUP(CuentosContados[[#This Row],[Column1]],CuentosIndexados[],30,FALSE)</f>
        <v>0</v>
      </c>
      <c r="AC173">
        <f>VLOOKUP(CuentosContados[[#This Row],[Column1]],CuentosIndexados[],31,FALSE)</f>
        <v>0</v>
      </c>
      <c r="AD173">
        <f>VLOOKUP(CuentosContados[[#This Row],[Column1]],CuentosIndexados[],32,FALSE)</f>
        <v>0</v>
      </c>
      <c r="AE173">
        <f>VLOOKUP(CuentosContados[[#This Row],[Column1]],CuentosIndexados[],33,FALSE)</f>
        <v>0</v>
      </c>
      <c r="AF173">
        <f>VLOOKUP(CuentosContados[[#This Row],[Column1]],CuentosIndexados[],34,FALSE)</f>
        <v>0</v>
      </c>
      <c r="AG173">
        <f>VLOOKUP(CuentosContados[[#This Row],[Column1]],CuentosIndexados[],35,FALSE)</f>
        <v>0</v>
      </c>
      <c r="AH173">
        <f>VLOOKUP(CuentosContados[[#This Row],[Column1]],CuentosIndexados[],36,FALSE)</f>
        <v>0</v>
      </c>
      <c r="AI173">
        <f>VLOOKUP(CuentosContados[[#This Row],[Column1]],CuentosIndexados[],37,FALSE)</f>
        <v>0</v>
      </c>
      <c r="AJ173">
        <f>VLOOKUP(CuentosContados[[#This Row],[Column1]],CuentosIndexados[],38,FALSE)</f>
        <v>0</v>
      </c>
      <c r="AK173">
        <f>VLOOKUP(CuentosContados[[#This Row],[Column1]],CuentosIndexados[],39,FALSE)</f>
        <v>0</v>
      </c>
    </row>
    <row r="174" spans="1:37" x14ac:dyDescent="0.25">
      <c r="A174" t="s">
        <v>166</v>
      </c>
      <c r="B174">
        <f>VLOOKUP(CuentosContados[[#This Row],[Column1]],CuentosIndexados[],3,FALSE)</f>
        <v>0</v>
      </c>
      <c r="C174">
        <f>VLOOKUP(CuentosContados[[#This Row],[Column1]],CuentosIndexados[],5,FALSE)</f>
        <v>0</v>
      </c>
      <c r="D174">
        <f>VLOOKUP(CuentosContados[[#This Row],[Column1]],CuentosIndexados[],6,FALSE)</f>
        <v>0</v>
      </c>
      <c r="E174" t="str">
        <f>VLOOKUP(CuentosContados[[#This Row],[Column1]],CuentosIndexados[],7,FALSE)</f>
        <v>frustracion</v>
      </c>
      <c r="F174" t="str">
        <f>VLOOKUP(CuentosContados[[#This Row],[Column1]],CuentosIndexados[],8,FALSE)</f>
        <v>deseo</v>
      </c>
      <c r="G174">
        <f>VLOOKUP(CuentosContados[[#This Row],[Column1]],CuentosIndexados[],9,FALSE)</f>
        <v>0</v>
      </c>
      <c r="H174">
        <f>VLOOKUP(CuentosContados[[#This Row],[Column1]],CuentosIndexados[],10,FALSE)</f>
        <v>0</v>
      </c>
      <c r="I174">
        <f>VLOOKUP(CuentosContados[[#This Row],[Column1]],CuentosIndexados[],11,FALSE)</f>
        <v>0</v>
      </c>
      <c r="J174">
        <f>VLOOKUP(CuentosContados[[#This Row],[Column1]],CuentosIndexados[],12,FALSE)</f>
        <v>0</v>
      </c>
      <c r="K174">
        <f>VLOOKUP(CuentosContados[[#This Row],[Column1]],CuentosIndexados[],13,FALSE)</f>
        <v>0</v>
      </c>
      <c r="L174">
        <f>VLOOKUP(CuentosContados[[#This Row],[Column1]],CuentosIndexados[],14,FALSE)</f>
        <v>0</v>
      </c>
      <c r="M174">
        <f>VLOOKUP(CuentosContados[[#This Row],[Column1]],CuentosIndexados[],15,FALSE)</f>
        <v>0</v>
      </c>
      <c r="N174">
        <f>VLOOKUP(CuentosContados[[#This Row],[Column1]],CuentosIndexados[],16,FALSE)</f>
        <v>0</v>
      </c>
      <c r="O174">
        <f>VLOOKUP(CuentosContados[[#This Row],[Column1]],CuentosIndexados[],17,FALSE)</f>
        <v>0</v>
      </c>
      <c r="P174">
        <f>VLOOKUP(CuentosContados[[#This Row],[Column1]],CuentosIndexados[],18,FALSE)</f>
        <v>0</v>
      </c>
      <c r="Q174">
        <f>VLOOKUP(CuentosContados[[#This Row],[Column1]],CuentosIndexados[],19,FALSE)</f>
        <v>0</v>
      </c>
      <c r="R174">
        <f>VLOOKUP(CuentosContados[[#This Row],[Column1]],CuentosIndexados[],20,FALSE)</f>
        <v>0</v>
      </c>
      <c r="S174">
        <f>VLOOKUP(CuentosContados[[#This Row],[Column1]],CuentosIndexados[],21,FALSE)</f>
        <v>0</v>
      </c>
      <c r="T174">
        <f>VLOOKUP(CuentosContados[[#This Row],[Column1]],CuentosIndexados[],22,FALSE)</f>
        <v>0</v>
      </c>
      <c r="U174">
        <f>VLOOKUP(CuentosContados[[#This Row],[Column1]],CuentosIndexados[],23,FALSE)</f>
        <v>0</v>
      </c>
      <c r="V174">
        <f>VLOOKUP(CuentosContados[[#This Row],[Column1]],CuentosIndexados[],24,FALSE)</f>
        <v>0</v>
      </c>
      <c r="W174">
        <f>VLOOKUP(CuentosContados[[#This Row],[Column1]],CuentosIndexados[],25,FALSE)</f>
        <v>0</v>
      </c>
      <c r="X174">
        <f>VLOOKUP(CuentosContados[[#This Row],[Column1]],CuentosIndexados[],26,FALSE)</f>
        <v>0</v>
      </c>
      <c r="Y174">
        <f>VLOOKUP(CuentosContados[[#This Row],[Column1]],CuentosIndexados[],27,FALSE)</f>
        <v>0</v>
      </c>
      <c r="Z174">
        <f>VLOOKUP(CuentosContados[[#This Row],[Column1]],CuentosIndexados[],28,FALSE)</f>
        <v>0</v>
      </c>
      <c r="AA174">
        <f>VLOOKUP(CuentosContados[[#This Row],[Column1]],CuentosIndexados[],29,FALSE)</f>
        <v>0</v>
      </c>
      <c r="AB174">
        <f>VLOOKUP(CuentosContados[[#This Row],[Column1]],CuentosIndexados[],30,FALSE)</f>
        <v>0</v>
      </c>
      <c r="AC174">
        <f>VLOOKUP(CuentosContados[[#This Row],[Column1]],CuentosIndexados[],31,FALSE)</f>
        <v>0</v>
      </c>
      <c r="AD174">
        <f>VLOOKUP(CuentosContados[[#This Row],[Column1]],CuentosIndexados[],32,FALSE)</f>
        <v>0</v>
      </c>
      <c r="AE174">
        <f>VLOOKUP(CuentosContados[[#This Row],[Column1]],CuentosIndexados[],33,FALSE)</f>
        <v>0</v>
      </c>
      <c r="AF174">
        <f>VLOOKUP(CuentosContados[[#This Row],[Column1]],CuentosIndexados[],34,FALSE)</f>
        <v>0</v>
      </c>
      <c r="AG174">
        <f>VLOOKUP(CuentosContados[[#This Row],[Column1]],CuentosIndexados[],35,FALSE)</f>
        <v>0</v>
      </c>
      <c r="AH174">
        <f>VLOOKUP(CuentosContados[[#This Row],[Column1]],CuentosIndexados[],36,FALSE)</f>
        <v>0</v>
      </c>
      <c r="AI174">
        <f>VLOOKUP(CuentosContados[[#This Row],[Column1]],CuentosIndexados[],37,FALSE)</f>
        <v>0</v>
      </c>
      <c r="AJ174">
        <f>VLOOKUP(CuentosContados[[#This Row],[Column1]],CuentosIndexados[],38,FALSE)</f>
        <v>0</v>
      </c>
      <c r="AK174">
        <f>VLOOKUP(CuentosContados[[#This Row],[Column1]],CuentosIndexados[],39,FALSE)</f>
        <v>0</v>
      </c>
    </row>
    <row r="175" spans="1:37" x14ac:dyDescent="0.25">
      <c r="A175" t="s">
        <v>166</v>
      </c>
      <c r="B175">
        <f>VLOOKUP(CuentosContados[[#This Row],[Column1]],CuentosIndexados[],3,FALSE)</f>
        <v>0</v>
      </c>
      <c r="C175">
        <f>VLOOKUP(CuentosContados[[#This Row],[Column1]],CuentosIndexados[],5,FALSE)</f>
        <v>0</v>
      </c>
      <c r="D175">
        <f>VLOOKUP(CuentosContados[[#This Row],[Column1]],CuentosIndexados[],6,FALSE)</f>
        <v>0</v>
      </c>
      <c r="E175" t="str">
        <f>VLOOKUP(CuentosContados[[#This Row],[Column1]],CuentosIndexados[],7,FALSE)</f>
        <v>frustracion</v>
      </c>
      <c r="F175" t="str">
        <f>VLOOKUP(CuentosContados[[#This Row],[Column1]],CuentosIndexados[],8,FALSE)</f>
        <v>deseo</v>
      </c>
      <c r="G175">
        <f>VLOOKUP(CuentosContados[[#This Row],[Column1]],CuentosIndexados[],9,FALSE)</f>
        <v>0</v>
      </c>
      <c r="H175">
        <f>VLOOKUP(CuentosContados[[#This Row],[Column1]],CuentosIndexados[],10,FALSE)</f>
        <v>0</v>
      </c>
      <c r="I175">
        <f>VLOOKUP(CuentosContados[[#This Row],[Column1]],CuentosIndexados[],11,FALSE)</f>
        <v>0</v>
      </c>
      <c r="J175">
        <f>VLOOKUP(CuentosContados[[#This Row],[Column1]],CuentosIndexados[],12,FALSE)</f>
        <v>0</v>
      </c>
      <c r="K175">
        <f>VLOOKUP(CuentosContados[[#This Row],[Column1]],CuentosIndexados[],13,FALSE)</f>
        <v>0</v>
      </c>
      <c r="L175">
        <f>VLOOKUP(CuentosContados[[#This Row],[Column1]],CuentosIndexados[],14,FALSE)</f>
        <v>0</v>
      </c>
      <c r="M175">
        <f>VLOOKUP(CuentosContados[[#This Row],[Column1]],CuentosIndexados[],15,FALSE)</f>
        <v>0</v>
      </c>
      <c r="N175">
        <f>VLOOKUP(CuentosContados[[#This Row],[Column1]],CuentosIndexados[],16,FALSE)</f>
        <v>0</v>
      </c>
      <c r="O175">
        <f>VLOOKUP(CuentosContados[[#This Row],[Column1]],CuentosIndexados[],17,FALSE)</f>
        <v>0</v>
      </c>
      <c r="P175">
        <f>VLOOKUP(CuentosContados[[#This Row],[Column1]],CuentosIndexados[],18,FALSE)</f>
        <v>0</v>
      </c>
      <c r="Q175">
        <f>VLOOKUP(CuentosContados[[#This Row],[Column1]],CuentosIndexados[],19,FALSE)</f>
        <v>0</v>
      </c>
      <c r="R175">
        <f>VLOOKUP(CuentosContados[[#This Row],[Column1]],CuentosIndexados[],20,FALSE)</f>
        <v>0</v>
      </c>
      <c r="S175">
        <f>VLOOKUP(CuentosContados[[#This Row],[Column1]],CuentosIndexados[],21,FALSE)</f>
        <v>0</v>
      </c>
      <c r="T175">
        <f>VLOOKUP(CuentosContados[[#This Row],[Column1]],CuentosIndexados[],22,FALSE)</f>
        <v>0</v>
      </c>
      <c r="U175">
        <f>VLOOKUP(CuentosContados[[#This Row],[Column1]],CuentosIndexados[],23,FALSE)</f>
        <v>0</v>
      </c>
      <c r="V175">
        <f>VLOOKUP(CuentosContados[[#This Row],[Column1]],CuentosIndexados[],24,FALSE)</f>
        <v>0</v>
      </c>
      <c r="W175">
        <f>VLOOKUP(CuentosContados[[#This Row],[Column1]],CuentosIndexados[],25,FALSE)</f>
        <v>0</v>
      </c>
      <c r="X175">
        <f>VLOOKUP(CuentosContados[[#This Row],[Column1]],CuentosIndexados[],26,FALSE)</f>
        <v>0</v>
      </c>
      <c r="Y175">
        <f>VLOOKUP(CuentosContados[[#This Row],[Column1]],CuentosIndexados[],27,FALSE)</f>
        <v>0</v>
      </c>
      <c r="Z175">
        <f>VLOOKUP(CuentosContados[[#This Row],[Column1]],CuentosIndexados[],28,FALSE)</f>
        <v>0</v>
      </c>
      <c r="AA175">
        <f>VLOOKUP(CuentosContados[[#This Row],[Column1]],CuentosIndexados[],29,FALSE)</f>
        <v>0</v>
      </c>
      <c r="AB175">
        <f>VLOOKUP(CuentosContados[[#This Row],[Column1]],CuentosIndexados[],30,FALSE)</f>
        <v>0</v>
      </c>
      <c r="AC175">
        <f>VLOOKUP(CuentosContados[[#This Row],[Column1]],CuentosIndexados[],31,FALSE)</f>
        <v>0</v>
      </c>
      <c r="AD175">
        <f>VLOOKUP(CuentosContados[[#This Row],[Column1]],CuentosIndexados[],32,FALSE)</f>
        <v>0</v>
      </c>
      <c r="AE175">
        <f>VLOOKUP(CuentosContados[[#This Row],[Column1]],CuentosIndexados[],33,FALSE)</f>
        <v>0</v>
      </c>
      <c r="AF175">
        <f>VLOOKUP(CuentosContados[[#This Row],[Column1]],CuentosIndexados[],34,FALSE)</f>
        <v>0</v>
      </c>
      <c r="AG175">
        <f>VLOOKUP(CuentosContados[[#This Row],[Column1]],CuentosIndexados[],35,FALSE)</f>
        <v>0</v>
      </c>
      <c r="AH175">
        <f>VLOOKUP(CuentosContados[[#This Row],[Column1]],CuentosIndexados[],36,FALSE)</f>
        <v>0</v>
      </c>
      <c r="AI175">
        <f>VLOOKUP(CuentosContados[[#This Row],[Column1]],CuentosIndexados[],37,FALSE)</f>
        <v>0</v>
      </c>
      <c r="AJ175">
        <f>VLOOKUP(CuentosContados[[#This Row],[Column1]],CuentosIndexados[],38,FALSE)</f>
        <v>0</v>
      </c>
      <c r="AK175">
        <f>VLOOKUP(CuentosContados[[#This Row],[Column1]],CuentosIndexados[],39,FALSE)</f>
        <v>0</v>
      </c>
    </row>
    <row r="176" spans="1:37" x14ac:dyDescent="0.25">
      <c r="A176" t="s">
        <v>1076</v>
      </c>
      <c r="B176">
        <f>VLOOKUP(CuentosContados[[#This Row],[Column1]],CuentosIndexados[],3,FALSE)</f>
        <v>0</v>
      </c>
      <c r="C176">
        <f>VLOOKUP(CuentosContados[[#This Row],[Column1]],CuentosIndexados[],5,FALSE)</f>
        <v>0</v>
      </c>
      <c r="D176">
        <f>VLOOKUP(CuentosContados[[#This Row],[Column1]],CuentosIndexados[],6,FALSE)</f>
        <v>0</v>
      </c>
      <c r="E176" t="str">
        <f>VLOOKUP(CuentosContados[[#This Row],[Column1]],CuentosIndexados[],7,FALSE)</f>
        <v>frustracion</v>
      </c>
      <c r="F176">
        <f>VLOOKUP(CuentosContados[[#This Row],[Column1]],CuentosIndexados[],8,FALSE)</f>
        <v>0</v>
      </c>
      <c r="G176">
        <f>VLOOKUP(CuentosContados[[#This Row],[Column1]],CuentosIndexados[],9,FALSE)</f>
        <v>0</v>
      </c>
      <c r="H176">
        <f>VLOOKUP(CuentosContados[[#This Row],[Column1]],CuentosIndexados[],10,FALSE)</f>
        <v>0</v>
      </c>
      <c r="I176">
        <f>VLOOKUP(CuentosContados[[#This Row],[Column1]],CuentosIndexados[],11,FALSE)</f>
        <v>0</v>
      </c>
      <c r="J176" t="str">
        <f>VLOOKUP(CuentosContados[[#This Row],[Column1]],CuentosIndexados[],12,FALSE)</f>
        <v>trabajo</v>
      </c>
      <c r="K176" t="str">
        <f>VLOOKUP(CuentosContados[[#This Row],[Column1]],CuentosIndexados[],13,FALSE)</f>
        <v>malestar</v>
      </c>
      <c r="L176">
        <f>VLOOKUP(CuentosContados[[#This Row],[Column1]],CuentosIndexados[],14,FALSE)</f>
        <v>0</v>
      </c>
      <c r="M176">
        <f>VLOOKUP(CuentosContados[[#This Row],[Column1]],CuentosIndexados[],15,FALSE)</f>
        <v>0</v>
      </c>
      <c r="N176">
        <f>VLOOKUP(CuentosContados[[#This Row],[Column1]],CuentosIndexados[],16,FALSE)</f>
        <v>0</v>
      </c>
      <c r="O176">
        <f>VLOOKUP(CuentosContados[[#This Row],[Column1]],CuentosIndexados[],17,FALSE)</f>
        <v>0</v>
      </c>
      <c r="P176">
        <f>VLOOKUP(CuentosContados[[#This Row],[Column1]],CuentosIndexados[],18,FALSE)</f>
        <v>0</v>
      </c>
      <c r="Q176">
        <f>VLOOKUP(CuentosContados[[#This Row],[Column1]],CuentosIndexados[],19,FALSE)</f>
        <v>0</v>
      </c>
      <c r="R176">
        <f>VLOOKUP(CuentosContados[[#This Row],[Column1]],CuentosIndexados[],20,FALSE)</f>
        <v>0</v>
      </c>
      <c r="S176">
        <f>VLOOKUP(CuentosContados[[#This Row],[Column1]],CuentosIndexados[],21,FALSE)</f>
        <v>0</v>
      </c>
      <c r="T176">
        <f>VLOOKUP(CuentosContados[[#This Row],[Column1]],CuentosIndexados[],22,FALSE)</f>
        <v>0</v>
      </c>
      <c r="U176">
        <f>VLOOKUP(CuentosContados[[#This Row],[Column1]],CuentosIndexados[],23,FALSE)</f>
        <v>0</v>
      </c>
      <c r="V176">
        <f>VLOOKUP(CuentosContados[[#This Row],[Column1]],CuentosIndexados[],24,FALSE)</f>
        <v>0</v>
      </c>
      <c r="W176">
        <f>VLOOKUP(CuentosContados[[#This Row],[Column1]],CuentosIndexados[],25,FALSE)</f>
        <v>0</v>
      </c>
      <c r="X176">
        <f>VLOOKUP(CuentosContados[[#This Row],[Column1]],CuentosIndexados[],26,FALSE)</f>
        <v>0</v>
      </c>
      <c r="Y176">
        <f>VLOOKUP(CuentosContados[[#This Row],[Column1]],CuentosIndexados[],27,FALSE)</f>
        <v>0</v>
      </c>
      <c r="Z176">
        <f>VLOOKUP(CuentosContados[[#This Row],[Column1]],CuentosIndexados[],28,FALSE)</f>
        <v>0</v>
      </c>
      <c r="AA176">
        <f>VLOOKUP(CuentosContados[[#This Row],[Column1]],CuentosIndexados[],29,FALSE)</f>
        <v>0</v>
      </c>
      <c r="AB176">
        <f>VLOOKUP(CuentosContados[[#This Row],[Column1]],CuentosIndexados[],30,FALSE)</f>
        <v>0</v>
      </c>
      <c r="AC176">
        <f>VLOOKUP(CuentosContados[[#This Row],[Column1]],CuentosIndexados[],31,FALSE)</f>
        <v>0</v>
      </c>
      <c r="AD176">
        <f>VLOOKUP(CuentosContados[[#This Row],[Column1]],CuentosIndexados[],32,FALSE)</f>
        <v>0</v>
      </c>
      <c r="AE176">
        <f>VLOOKUP(CuentosContados[[#This Row],[Column1]],CuentosIndexados[],33,FALSE)</f>
        <v>0</v>
      </c>
      <c r="AF176">
        <f>VLOOKUP(CuentosContados[[#This Row],[Column1]],CuentosIndexados[],34,FALSE)</f>
        <v>0</v>
      </c>
      <c r="AG176">
        <f>VLOOKUP(CuentosContados[[#This Row],[Column1]],CuentosIndexados[],35,FALSE)</f>
        <v>0</v>
      </c>
      <c r="AH176">
        <f>VLOOKUP(CuentosContados[[#This Row],[Column1]],CuentosIndexados[],36,FALSE)</f>
        <v>0</v>
      </c>
      <c r="AI176">
        <f>VLOOKUP(CuentosContados[[#This Row],[Column1]],CuentosIndexados[],37,FALSE)</f>
        <v>0</v>
      </c>
      <c r="AJ176">
        <f>VLOOKUP(CuentosContados[[#This Row],[Column1]],CuentosIndexados[],38,FALSE)</f>
        <v>0</v>
      </c>
      <c r="AK176">
        <f>VLOOKUP(CuentosContados[[#This Row],[Column1]],CuentosIndexados[],39,FALSE)</f>
        <v>0</v>
      </c>
    </row>
    <row r="177" spans="1:37" x14ac:dyDescent="0.25">
      <c r="A177" t="s">
        <v>1076</v>
      </c>
      <c r="B177">
        <f>VLOOKUP(CuentosContados[[#This Row],[Column1]],CuentosIndexados[],3,FALSE)</f>
        <v>0</v>
      </c>
      <c r="C177">
        <f>VLOOKUP(CuentosContados[[#This Row],[Column1]],CuentosIndexados[],5,FALSE)</f>
        <v>0</v>
      </c>
      <c r="D177">
        <f>VLOOKUP(CuentosContados[[#This Row],[Column1]],CuentosIndexados[],6,FALSE)</f>
        <v>0</v>
      </c>
      <c r="E177" t="str">
        <f>VLOOKUP(CuentosContados[[#This Row],[Column1]],CuentosIndexados[],7,FALSE)</f>
        <v>frustracion</v>
      </c>
      <c r="F177">
        <f>VLOOKUP(CuentosContados[[#This Row],[Column1]],CuentosIndexados[],8,FALSE)</f>
        <v>0</v>
      </c>
      <c r="G177">
        <f>VLOOKUP(CuentosContados[[#This Row],[Column1]],CuentosIndexados[],9,FALSE)</f>
        <v>0</v>
      </c>
      <c r="H177">
        <f>VLOOKUP(CuentosContados[[#This Row],[Column1]],CuentosIndexados[],10,FALSE)</f>
        <v>0</v>
      </c>
      <c r="I177">
        <f>VLOOKUP(CuentosContados[[#This Row],[Column1]],CuentosIndexados[],11,FALSE)</f>
        <v>0</v>
      </c>
      <c r="J177" t="str">
        <f>VLOOKUP(CuentosContados[[#This Row],[Column1]],CuentosIndexados[],12,FALSE)</f>
        <v>trabajo</v>
      </c>
      <c r="K177" t="str">
        <f>VLOOKUP(CuentosContados[[#This Row],[Column1]],CuentosIndexados[],13,FALSE)</f>
        <v>malestar</v>
      </c>
      <c r="L177">
        <f>VLOOKUP(CuentosContados[[#This Row],[Column1]],CuentosIndexados[],14,FALSE)</f>
        <v>0</v>
      </c>
      <c r="M177">
        <f>VLOOKUP(CuentosContados[[#This Row],[Column1]],CuentosIndexados[],15,FALSE)</f>
        <v>0</v>
      </c>
      <c r="N177">
        <f>VLOOKUP(CuentosContados[[#This Row],[Column1]],CuentosIndexados[],16,FALSE)</f>
        <v>0</v>
      </c>
      <c r="O177">
        <f>VLOOKUP(CuentosContados[[#This Row],[Column1]],CuentosIndexados[],17,FALSE)</f>
        <v>0</v>
      </c>
      <c r="P177">
        <f>VLOOKUP(CuentosContados[[#This Row],[Column1]],CuentosIndexados[],18,FALSE)</f>
        <v>0</v>
      </c>
      <c r="Q177">
        <f>VLOOKUP(CuentosContados[[#This Row],[Column1]],CuentosIndexados[],19,FALSE)</f>
        <v>0</v>
      </c>
      <c r="R177">
        <f>VLOOKUP(CuentosContados[[#This Row],[Column1]],CuentosIndexados[],20,FALSE)</f>
        <v>0</v>
      </c>
      <c r="S177">
        <f>VLOOKUP(CuentosContados[[#This Row],[Column1]],CuentosIndexados[],21,FALSE)</f>
        <v>0</v>
      </c>
      <c r="T177">
        <f>VLOOKUP(CuentosContados[[#This Row],[Column1]],CuentosIndexados[],22,FALSE)</f>
        <v>0</v>
      </c>
      <c r="U177">
        <f>VLOOKUP(CuentosContados[[#This Row],[Column1]],CuentosIndexados[],23,FALSE)</f>
        <v>0</v>
      </c>
      <c r="V177">
        <f>VLOOKUP(CuentosContados[[#This Row],[Column1]],CuentosIndexados[],24,FALSE)</f>
        <v>0</v>
      </c>
      <c r="W177">
        <f>VLOOKUP(CuentosContados[[#This Row],[Column1]],CuentosIndexados[],25,FALSE)</f>
        <v>0</v>
      </c>
      <c r="X177">
        <f>VLOOKUP(CuentosContados[[#This Row],[Column1]],CuentosIndexados[],26,FALSE)</f>
        <v>0</v>
      </c>
      <c r="Y177">
        <f>VLOOKUP(CuentosContados[[#This Row],[Column1]],CuentosIndexados[],27,FALSE)</f>
        <v>0</v>
      </c>
      <c r="Z177">
        <f>VLOOKUP(CuentosContados[[#This Row],[Column1]],CuentosIndexados[],28,FALSE)</f>
        <v>0</v>
      </c>
      <c r="AA177">
        <f>VLOOKUP(CuentosContados[[#This Row],[Column1]],CuentosIndexados[],29,FALSE)</f>
        <v>0</v>
      </c>
      <c r="AB177">
        <f>VLOOKUP(CuentosContados[[#This Row],[Column1]],CuentosIndexados[],30,FALSE)</f>
        <v>0</v>
      </c>
      <c r="AC177">
        <f>VLOOKUP(CuentosContados[[#This Row],[Column1]],CuentosIndexados[],31,FALSE)</f>
        <v>0</v>
      </c>
      <c r="AD177">
        <f>VLOOKUP(CuentosContados[[#This Row],[Column1]],CuentosIndexados[],32,FALSE)</f>
        <v>0</v>
      </c>
      <c r="AE177">
        <f>VLOOKUP(CuentosContados[[#This Row],[Column1]],CuentosIndexados[],33,FALSE)</f>
        <v>0</v>
      </c>
      <c r="AF177">
        <f>VLOOKUP(CuentosContados[[#This Row],[Column1]],CuentosIndexados[],34,FALSE)</f>
        <v>0</v>
      </c>
      <c r="AG177">
        <f>VLOOKUP(CuentosContados[[#This Row],[Column1]],CuentosIndexados[],35,FALSE)</f>
        <v>0</v>
      </c>
      <c r="AH177">
        <f>VLOOKUP(CuentosContados[[#This Row],[Column1]],CuentosIndexados[],36,FALSE)</f>
        <v>0</v>
      </c>
      <c r="AI177">
        <f>VLOOKUP(CuentosContados[[#This Row],[Column1]],CuentosIndexados[],37,FALSE)</f>
        <v>0</v>
      </c>
      <c r="AJ177">
        <f>VLOOKUP(CuentosContados[[#This Row],[Column1]],CuentosIndexados[],38,FALSE)</f>
        <v>0</v>
      </c>
      <c r="AK177">
        <f>VLOOKUP(CuentosContados[[#This Row],[Column1]],CuentosIndexados[],39,FALSE)</f>
        <v>0</v>
      </c>
    </row>
    <row r="178" spans="1:37" x14ac:dyDescent="0.25">
      <c r="A178" t="s">
        <v>1076</v>
      </c>
      <c r="B178">
        <f>VLOOKUP(CuentosContados[[#This Row],[Column1]],CuentosIndexados[],3,FALSE)</f>
        <v>0</v>
      </c>
      <c r="C178">
        <f>VLOOKUP(CuentosContados[[#This Row],[Column1]],CuentosIndexados[],5,FALSE)</f>
        <v>0</v>
      </c>
      <c r="D178">
        <f>VLOOKUP(CuentosContados[[#This Row],[Column1]],CuentosIndexados[],6,FALSE)</f>
        <v>0</v>
      </c>
      <c r="E178" t="str">
        <f>VLOOKUP(CuentosContados[[#This Row],[Column1]],CuentosIndexados[],7,FALSE)</f>
        <v>frustracion</v>
      </c>
      <c r="F178">
        <f>VLOOKUP(CuentosContados[[#This Row],[Column1]],CuentosIndexados[],8,FALSE)</f>
        <v>0</v>
      </c>
      <c r="G178">
        <f>VLOOKUP(CuentosContados[[#This Row],[Column1]],CuentosIndexados[],9,FALSE)</f>
        <v>0</v>
      </c>
      <c r="H178">
        <f>VLOOKUP(CuentosContados[[#This Row],[Column1]],CuentosIndexados[],10,FALSE)</f>
        <v>0</v>
      </c>
      <c r="I178">
        <f>VLOOKUP(CuentosContados[[#This Row],[Column1]],CuentosIndexados[],11,FALSE)</f>
        <v>0</v>
      </c>
      <c r="J178" t="str">
        <f>VLOOKUP(CuentosContados[[#This Row],[Column1]],CuentosIndexados[],12,FALSE)</f>
        <v>trabajo</v>
      </c>
      <c r="K178" t="str">
        <f>VLOOKUP(CuentosContados[[#This Row],[Column1]],CuentosIndexados[],13,FALSE)</f>
        <v>malestar</v>
      </c>
      <c r="L178">
        <f>VLOOKUP(CuentosContados[[#This Row],[Column1]],CuentosIndexados[],14,FALSE)</f>
        <v>0</v>
      </c>
      <c r="M178">
        <f>VLOOKUP(CuentosContados[[#This Row],[Column1]],CuentosIndexados[],15,FALSE)</f>
        <v>0</v>
      </c>
      <c r="N178">
        <f>VLOOKUP(CuentosContados[[#This Row],[Column1]],CuentosIndexados[],16,FALSE)</f>
        <v>0</v>
      </c>
      <c r="O178">
        <f>VLOOKUP(CuentosContados[[#This Row],[Column1]],CuentosIndexados[],17,FALSE)</f>
        <v>0</v>
      </c>
      <c r="P178">
        <f>VLOOKUP(CuentosContados[[#This Row],[Column1]],CuentosIndexados[],18,FALSE)</f>
        <v>0</v>
      </c>
      <c r="Q178">
        <f>VLOOKUP(CuentosContados[[#This Row],[Column1]],CuentosIndexados[],19,FALSE)</f>
        <v>0</v>
      </c>
      <c r="R178">
        <f>VLOOKUP(CuentosContados[[#This Row],[Column1]],CuentosIndexados[],20,FALSE)</f>
        <v>0</v>
      </c>
      <c r="S178">
        <f>VLOOKUP(CuentosContados[[#This Row],[Column1]],CuentosIndexados[],21,FALSE)</f>
        <v>0</v>
      </c>
      <c r="T178">
        <f>VLOOKUP(CuentosContados[[#This Row],[Column1]],CuentosIndexados[],22,FALSE)</f>
        <v>0</v>
      </c>
      <c r="U178">
        <f>VLOOKUP(CuentosContados[[#This Row],[Column1]],CuentosIndexados[],23,FALSE)</f>
        <v>0</v>
      </c>
      <c r="V178">
        <f>VLOOKUP(CuentosContados[[#This Row],[Column1]],CuentosIndexados[],24,FALSE)</f>
        <v>0</v>
      </c>
      <c r="W178">
        <f>VLOOKUP(CuentosContados[[#This Row],[Column1]],CuentosIndexados[],25,FALSE)</f>
        <v>0</v>
      </c>
      <c r="X178">
        <f>VLOOKUP(CuentosContados[[#This Row],[Column1]],CuentosIndexados[],26,FALSE)</f>
        <v>0</v>
      </c>
      <c r="Y178">
        <f>VLOOKUP(CuentosContados[[#This Row],[Column1]],CuentosIndexados[],27,FALSE)</f>
        <v>0</v>
      </c>
      <c r="Z178">
        <f>VLOOKUP(CuentosContados[[#This Row],[Column1]],CuentosIndexados[],28,FALSE)</f>
        <v>0</v>
      </c>
      <c r="AA178">
        <f>VLOOKUP(CuentosContados[[#This Row],[Column1]],CuentosIndexados[],29,FALSE)</f>
        <v>0</v>
      </c>
      <c r="AB178">
        <f>VLOOKUP(CuentosContados[[#This Row],[Column1]],CuentosIndexados[],30,FALSE)</f>
        <v>0</v>
      </c>
      <c r="AC178">
        <f>VLOOKUP(CuentosContados[[#This Row],[Column1]],CuentosIndexados[],31,FALSE)</f>
        <v>0</v>
      </c>
      <c r="AD178">
        <f>VLOOKUP(CuentosContados[[#This Row],[Column1]],CuentosIndexados[],32,FALSE)</f>
        <v>0</v>
      </c>
      <c r="AE178">
        <f>VLOOKUP(CuentosContados[[#This Row],[Column1]],CuentosIndexados[],33,FALSE)</f>
        <v>0</v>
      </c>
      <c r="AF178">
        <f>VLOOKUP(CuentosContados[[#This Row],[Column1]],CuentosIndexados[],34,FALSE)</f>
        <v>0</v>
      </c>
      <c r="AG178">
        <f>VLOOKUP(CuentosContados[[#This Row],[Column1]],CuentosIndexados[],35,FALSE)</f>
        <v>0</v>
      </c>
      <c r="AH178">
        <f>VLOOKUP(CuentosContados[[#This Row],[Column1]],CuentosIndexados[],36,FALSE)</f>
        <v>0</v>
      </c>
      <c r="AI178">
        <f>VLOOKUP(CuentosContados[[#This Row],[Column1]],CuentosIndexados[],37,FALSE)</f>
        <v>0</v>
      </c>
      <c r="AJ178">
        <f>VLOOKUP(CuentosContados[[#This Row],[Column1]],CuentosIndexados[],38,FALSE)</f>
        <v>0</v>
      </c>
      <c r="AK178">
        <f>VLOOKUP(CuentosContados[[#This Row],[Column1]],CuentosIndexados[],39,FALSE)</f>
        <v>0</v>
      </c>
    </row>
    <row r="179" spans="1:37" x14ac:dyDescent="0.25">
      <c r="A179" t="s">
        <v>1076</v>
      </c>
      <c r="B179">
        <f>VLOOKUP(CuentosContados[[#This Row],[Column1]],CuentosIndexados[],3,FALSE)</f>
        <v>0</v>
      </c>
      <c r="C179">
        <f>VLOOKUP(CuentosContados[[#This Row],[Column1]],CuentosIndexados[],5,FALSE)</f>
        <v>0</v>
      </c>
      <c r="D179">
        <f>VLOOKUP(CuentosContados[[#This Row],[Column1]],CuentosIndexados[],6,FALSE)</f>
        <v>0</v>
      </c>
      <c r="E179" t="str">
        <f>VLOOKUP(CuentosContados[[#This Row],[Column1]],CuentosIndexados[],7,FALSE)</f>
        <v>frustracion</v>
      </c>
      <c r="F179">
        <f>VLOOKUP(CuentosContados[[#This Row],[Column1]],CuentosIndexados[],8,FALSE)</f>
        <v>0</v>
      </c>
      <c r="G179">
        <f>VLOOKUP(CuentosContados[[#This Row],[Column1]],CuentosIndexados[],9,FALSE)</f>
        <v>0</v>
      </c>
      <c r="H179">
        <f>VLOOKUP(CuentosContados[[#This Row],[Column1]],CuentosIndexados[],10,FALSE)</f>
        <v>0</v>
      </c>
      <c r="I179">
        <f>VLOOKUP(CuentosContados[[#This Row],[Column1]],CuentosIndexados[],11,FALSE)</f>
        <v>0</v>
      </c>
      <c r="J179" t="str">
        <f>VLOOKUP(CuentosContados[[#This Row],[Column1]],CuentosIndexados[],12,FALSE)</f>
        <v>trabajo</v>
      </c>
      <c r="K179" t="str">
        <f>VLOOKUP(CuentosContados[[#This Row],[Column1]],CuentosIndexados[],13,FALSE)</f>
        <v>malestar</v>
      </c>
      <c r="L179">
        <f>VLOOKUP(CuentosContados[[#This Row],[Column1]],CuentosIndexados[],14,FALSE)</f>
        <v>0</v>
      </c>
      <c r="M179">
        <f>VLOOKUP(CuentosContados[[#This Row],[Column1]],CuentosIndexados[],15,FALSE)</f>
        <v>0</v>
      </c>
      <c r="N179">
        <f>VLOOKUP(CuentosContados[[#This Row],[Column1]],CuentosIndexados[],16,FALSE)</f>
        <v>0</v>
      </c>
      <c r="O179">
        <f>VLOOKUP(CuentosContados[[#This Row],[Column1]],CuentosIndexados[],17,FALSE)</f>
        <v>0</v>
      </c>
      <c r="P179">
        <f>VLOOKUP(CuentosContados[[#This Row],[Column1]],CuentosIndexados[],18,FALSE)</f>
        <v>0</v>
      </c>
      <c r="Q179">
        <f>VLOOKUP(CuentosContados[[#This Row],[Column1]],CuentosIndexados[],19,FALSE)</f>
        <v>0</v>
      </c>
      <c r="R179">
        <f>VLOOKUP(CuentosContados[[#This Row],[Column1]],CuentosIndexados[],20,FALSE)</f>
        <v>0</v>
      </c>
      <c r="S179">
        <f>VLOOKUP(CuentosContados[[#This Row],[Column1]],CuentosIndexados[],21,FALSE)</f>
        <v>0</v>
      </c>
      <c r="T179">
        <f>VLOOKUP(CuentosContados[[#This Row],[Column1]],CuentosIndexados[],22,FALSE)</f>
        <v>0</v>
      </c>
      <c r="U179">
        <f>VLOOKUP(CuentosContados[[#This Row],[Column1]],CuentosIndexados[],23,FALSE)</f>
        <v>0</v>
      </c>
      <c r="V179">
        <f>VLOOKUP(CuentosContados[[#This Row],[Column1]],CuentosIndexados[],24,FALSE)</f>
        <v>0</v>
      </c>
      <c r="W179">
        <f>VLOOKUP(CuentosContados[[#This Row],[Column1]],CuentosIndexados[],25,FALSE)</f>
        <v>0</v>
      </c>
      <c r="X179">
        <f>VLOOKUP(CuentosContados[[#This Row],[Column1]],CuentosIndexados[],26,FALSE)</f>
        <v>0</v>
      </c>
      <c r="Y179">
        <f>VLOOKUP(CuentosContados[[#This Row],[Column1]],CuentosIndexados[],27,FALSE)</f>
        <v>0</v>
      </c>
      <c r="Z179">
        <f>VLOOKUP(CuentosContados[[#This Row],[Column1]],CuentosIndexados[],28,FALSE)</f>
        <v>0</v>
      </c>
      <c r="AA179">
        <f>VLOOKUP(CuentosContados[[#This Row],[Column1]],CuentosIndexados[],29,FALSE)</f>
        <v>0</v>
      </c>
      <c r="AB179">
        <f>VLOOKUP(CuentosContados[[#This Row],[Column1]],CuentosIndexados[],30,FALSE)</f>
        <v>0</v>
      </c>
      <c r="AC179">
        <f>VLOOKUP(CuentosContados[[#This Row],[Column1]],CuentosIndexados[],31,FALSE)</f>
        <v>0</v>
      </c>
      <c r="AD179">
        <f>VLOOKUP(CuentosContados[[#This Row],[Column1]],CuentosIndexados[],32,FALSE)</f>
        <v>0</v>
      </c>
      <c r="AE179">
        <f>VLOOKUP(CuentosContados[[#This Row],[Column1]],CuentosIndexados[],33,FALSE)</f>
        <v>0</v>
      </c>
      <c r="AF179">
        <f>VLOOKUP(CuentosContados[[#This Row],[Column1]],CuentosIndexados[],34,FALSE)</f>
        <v>0</v>
      </c>
      <c r="AG179">
        <f>VLOOKUP(CuentosContados[[#This Row],[Column1]],CuentosIndexados[],35,FALSE)</f>
        <v>0</v>
      </c>
      <c r="AH179">
        <f>VLOOKUP(CuentosContados[[#This Row],[Column1]],CuentosIndexados[],36,FALSE)</f>
        <v>0</v>
      </c>
      <c r="AI179">
        <f>VLOOKUP(CuentosContados[[#This Row],[Column1]],CuentosIndexados[],37,FALSE)</f>
        <v>0</v>
      </c>
      <c r="AJ179">
        <f>VLOOKUP(CuentosContados[[#This Row],[Column1]],CuentosIndexados[],38,FALSE)</f>
        <v>0</v>
      </c>
      <c r="AK179">
        <f>VLOOKUP(CuentosContados[[#This Row],[Column1]],CuentosIndexados[],39,FALSE)</f>
        <v>0</v>
      </c>
    </row>
    <row r="180" spans="1:37" x14ac:dyDescent="0.25">
      <c r="A180" t="s">
        <v>1076</v>
      </c>
      <c r="B180">
        <f>VLOOKUP(CuentosContados[[#This Row],[Column1]],CuentosIndexados[],3,FALSE)</f>
        <v>0</v>
      </c>
      <c r="C180">
        <f>VLOOKUP(CuentosContados[[#This Row],[Column1]],CuentosIndexados[],5,FALSE)</f>
        <v>0</v>
      </c>
      <c r="D180">
        <f>VLOOKUP(CuentosContados[[#This Row],[Column1]],CuentosIndexados[],6,FALSE)</f>
        <v>0</v>
      </c>
      <c r="E180" t="str">
        <f>VLOOKUP(CuentosContados[[#This Row],[Column1]],CuentosIndexados[],7,FALSE)</f>
        <v>frustracion</v>
      </c>
      <c r="F180">
        <f>VLOOKUP(CuentosContados[[#This Row],[Column1]],CuentosIndexados[],8,FALSE)</f>
        <v>0</v>
      </c>
      <c r="G180">
        <f>VLOOKUP(CuentosContados[[#This Row],[Column1]],CuentosIndexados[],9,FALSE)</f>
        <v>0</v>
      </c>
      <c r="H180">
        <f>VLOOKUP(CuentosContados[[#This Row],[Column1]],CuentosIndexados[],10,FALSE)</f>
        <v>0</v>
      </c>
      <c r="I180">
        <f>VLOOKUP(CuentosContados[[#This Row],[Column1]],CuentosIndexados[],11,FALSE)</f>
        <v>0</v>
      </c>
      <c r="J180" t="str">
        <f>VLOOKUP(CuentosContados[[#This Row],[Column1]],CuentosIndexados[],12,FALSE)</f>
        <v>trabajo</v>
      </c>
      <c r="K180" t="str">
        <f>VLOOKUP(CuentosContados[[#This Row],[Column1]],CuentosIndexados[],13,FALSE)</f>
        <v>malestar</v>
      </c>
      <c r="L180">
        <f>VLOOKUP(CuentosContados[[#This Row],[Column1]],CuentosIndexados[],14,FALSE)</f>
        <v>0</v>
      </c>
      <c r="M180">
        <f>VLOOKUP(CuentosContados[[#This Row],[Column1]],CuentosIndexados[],15,FALSE)</f>
        <v>0</v>
      </c>
      <c r="N180">
        <f>VLOOKUP(CuentosContados[[#This Row],[Column1]],CuentosIndexados[],16,FALSE)</f>
        <v>0</v>
      </c>
      <c r="O180">
        <f>VLOOKUP(CuentosContados[[#This Row],[Column1]],CuentosIndexados[],17,FALSE)</f>
        <v>0</v>
      </c>
      <c r="P180">
        <f>VLOOKUP(CuentosContados[[#This Row],[Column1]],CuentosIndexados[],18,FALSE)</f>
        <v>0</v>
      </c>
      <c r="Q180">
        <f>VLOOKUP(CuentosContados[[#This Row],[Column1]],CuentosIndexados[],19,FALSE)</f>
        <v>0</v>
      </c>
      <c r="R180">
        <f>VLOOKUP(CuentosContados[[#This Row],[Column1]],CuentosIndexados[],20,FALSE)</f>
        <v>0</v>
      </c>
      <c r="S180">
        <f>VLOOKUP(CuentosContados[[#This Row],[Column1]],CuentosIndexados[],21,FALSE)</f>
        <v>0</v>
      </c>
      <c r="T180">
        <f>VLOOKUP(CuentosContados[[#This Row],[Column1]],CuentosIndexados[],22,FALSE)</f>
        <v>0</v>
      </c>
      <c r="U180">
        <f>VLOOKUP(CuentosContados[[#This Row],[Column1]],CuentosIndexados[],23,FALSE)</f>
        <v>0</v>
      </c>
      <c r="V180">
        <f>VLOOKUP(CuentosContados[[#This Row],[Column1]],CuentosIndexados[],24,FALSE)</f>
        <v>0</v>
      </c>
      <c r="W180">
        <f>VLOOKUP(CuentosContados[[#This Row],[Column1]],CuentosIndexados[],25,FALSE)</f>
        <v>0</v>
      </c>
      <c r="X180">
        <f>VLOOKUP(CuentosContados[[#This Row],[Column1]],CuentosIndexados[],26,FALSE)</f>
        <v>0</v>
      </c>
      <c r="Y180">
        <f>VLOOKUP(CuentosContados[[#This Row],[Column1]],CuentosIndexados[],27,FALSE)</f>
        <v>0</v>
      </c>
      <c r="Z180">
        <f>VLOOKUP(CuentosContados[[#This Row],[Column1]],CuentosIndexados[],28,FALSE)</f>
        <v>0</v>
      </c>
      <c r="AA180">
        <f>VLOOKUP(CuentosContados[[#This Row],[Column1]],CuentosIndexados[],29,FALSE)</f>
        <v>0</v>
      </c>
      <c r="AB180">
        <f>VLOOKUP(CuentosContados[[#This Row],[Column1]],CuentosIndexados[],30,FALSE)</f>
        <v>0</v>
      </c>
      <c r="AC180">
        <f>VLOOKUP(CuentosContados[[#This Row],[Column1]],CuentosIndexados[],31,FALSE)</f>
        <v>0</v>
      </c>
      <c r="AD180">
        <f>VLOOKUP(CuentosContados[[#This Row],[Column1]],CuentosIndexados[],32,FALSE)</f>
        <v>0</v>
      </c>
      <c r="AE180">
        <f>VLOOKUP(CuentosContados[[#This Row],[Column1]],CuentosIndexados[],33,FALSE)</f>
        <v>0</v>
      </c>
      <c r="AF180">
        <f>VLOOKUP(CuentosContados[[#This Row],[Column1]],CuentosIndexados[],34,FALSE)</f>
        <v>0</v>
      </c>
      <c r="AG180">
        <f>VLOOKUP(CuentosContados[[#This Row],[Column1]],CuentosIndexados[],35,FALSE)</f>
        <v>0</v>
      </c>
      <c r="AH180">
        <f>VLOOKUP(CuentosContados[[#This Row],[Column1]],CuentosIndexados[],36,FALSE)</f>
        <v>0</v>
      </c>
      <c r="AI180">
        <f>VLOOKUP(CuentosContados[[#This Row],[Column1]],CuentosIndexados[],37,FALSE)</f>
        <v>0</v>
      </c>
      <c r="AJ180">
        <f>VLOOKUP(CuentosContados[[#This Row],[Column1]],CuentosIndexados[],38,FALSE)</f>
        <v>0</v>
      </c>
      <c r="AK180">
        <f>VLOOKUP(CuentosContados[[#This Row],[Column1]],CuentosIndexados[],39,FALSE)</f>
        <v>0</v>
      </c>
    </row>
    <row r="181" spans="1:37" x14ac:dyDescent="0.25">
      <c r="A181" t="s">
        <v>1076</v>
      </c>
      <c r="B181">
        <f>VLOOKUP(CuentosContados[[#This Row],[Column1]],CuentosIndexados[],3,FALSE)</f>
        <v>0</v>
      </c>
      <c r="C181">
        <f>VLOOKUP(CuentosContados[[#This Row],[Column1]],CuentosIndexados[],5,FALSE)</f>
        <v>0</v>
      </c>
      <c r="D181">
        <f>VLOOKUP(CuentosContados[[#This Row],[Column1]],CuentosIndexados[],6,FALSE)</f>
        <v>0</v>
      </c>
      <c r="E181" t="str">
        <f>VLOOKUP(CuentosContados[[#This Row],[Column1]],CuentosIndexados[],7,FALSE)</f>
        <v>frustracion</v>
      </c>
      <c r="F181">
        <f>VLOOKUP(CuentosContados[[#This Row],[Column1]],CuentosIndexados[],8,FALSE)</f>
        <v>0</v>
      </c>
      <c r="G181">
        <f>VLOOKUP(CuentosContados[[#This Row],[Column1]],CuentosIndexados[],9,FALSE)</f>
        <v>0</v>
      </c>
      <c r="H181">
        <f>VLOOKUP(CuentosContados[[#This Row],[Column1]],CuentosIndexados[],10,FALSE)</f>
        <v>0</v>
      </c>
      <c r="I181">
        <f>VLOOKUP(CuentosContados[[#This Row],[Column1]],CuentosIndexados[],11,FALSE)</f>
        <v>0</v>
      </c>
      <c r="J181" t="str">
        <f>VLOOKUP(CuentosContados[[#This Row],[Column1]],CuentosIndexados[],12,FALSE)</f>
        <v>trabajo</v>
      </c>
      <c r="K181" t="str">
        <f>VLOOKUP(CuentosContados[[#This Row],[Column1]],CuentosIndexados[],13,FALSE)</f>
        <v>malestar</v>
      </c>
      <c r="L181">
        <f>VLOOKUP(CuentosContados[[#This Row],[Column1]],CuentosIndexados[],14,FALSE)</f>
        <v>0</v>
      </c>
      <c r="M181">
        <f>VLOOKUP(CuentosContados[[#This Row],[Column1]],CuentosIndexados[],15,FALSE)</f>
        <v>0</v>
      </c>
      <c r="N181">
        <f>VLOOKUP(CuentosContados[[#This Row],[Column1]],CuentosIndexados[],16,FALSE)</f>
        <v>0</v>
      </c>
      <c r="O181">
        <f>VLOOKUP(CuentosContados[[#This Row],[Column1]],CuentosIndexados[],17,FALSE)</f>
        <v>0</v>
      </c>
      <c r="P181">
        <f>VLOOKUP(CuentosContados[[#This Row],[Column1]],CuentosIndexados[],18,FALSE)</f>
        <v>0</v>
      </c>
      <c r="Q181">
        <f>VLOOKUP(CuentosContados[[#This Row],[Column1]],CuentosIndexados[],19,FALSE)</f>
        <v>0</v>
      </c>
      <c r="R181">
        <f>VLOOKUP(CuentosContados[[#This Row],[Column1]],CuentosIndexados[],20,FALSE)</f>
        <v>0</v>
      </c>
      <c r="S181">
        <f>VLOOKUP(CuentosContados[[#This Row],[Column1]],CuentosIndexados[],21,FALSE)</f>
        <v>0</v>
      </c>
      <c r="T181">
        <f>VLOOKUP(CuentosContados[[#This Row],[Column1]],CuentosIndexados[],22,FALSE)</f>
        <v>0</v>
      </c>
      <c r="U181">
        <f>VLOOKUP(CuentosContados[[#This Row],[Column1]],CuentosIndexados[],23,FALSE)</f>
        <v>0</v>
      </c>
      <c r="V181">
        <f>VLOOKUP(CuentosContados[[#This Row],[Column1]],CuentosIndexados[],24,FALSE)</f>
        <v>0</v>
      </c>
      <c r="W181">
        <f>VLOOKUP(CuentosContados[[#This Row],[Column1]],CuentosIndexados[],25,FALSE)</f>
        <v>0</v>
      </c>
      <c r="X181">
        <f>VLOOKUP(CuentosContados[[#This Row],[Column1]],CuentosIndexados[],26,FALSE)</f>
        <v>0</v>
      </c>
      <c r="Y181">
        <f>VLOOKUP(CuentosContados[[#This Row],[Column1]],CuentosIndexados[],27,FALSE)</f>
        <v>0</v>
      </c>
      <c r="Z181">
        <f>VLOOKUP(CuentosContados[[#This Row],[Column1]],CuentosIndexados[],28,FALSE)</f>
        <v>0</v>
      </c>
      <c r="AA181">
        <f>VLOOKUP(CuentosContados[[#This Row],[Column1]],CuentosIndexados[],29,FALSE)</f>
        <v>0</v>
      </c>
      <c r="AB181">
        <f>VLOOKUP(CuentosContados[[#This Row],[Column1]],CuentosIndexados[],30,FALSE)</f>
        <v>0</v>
      </c>
      <c r="AC181">
        <f>VLOOKUP(CuentosContados[[#This Row],[Column1]],CuentosIndexados[],31,FALSE)</f>
        <v>0</v>
      </c>
      <c r="AD181">
        <f>VLOOKUP(CuentosContados[[#This Row],[Column1]],CuentosIndexados[],32,FALSE)</f>
        <v>0</v>
      </c>
      <c r="AE181">
        <f>VLOOKUP(CuentosContados[[#This Row],[Column1]],CuentosIndexados[],33,FALSE)</f>
        <v>0</v>
      </c>
      <c r="AF181">
        <f>VLOOKUP(CuentosContados[[#This Row],[Column1]],CuentosIndexados[],34,FALSE)</f>
        <v>0</v>
      </c>
      <c r="AG181">
        <f>VLOOKUP(CuentosContados[[#This Row],[Column1]],CuentosIndexados[],35,FALSE)</f>
        <v>0</v>
      </c>
      <c r="AH181">
        <f>VLOOKUP(CuentosContados[[#This Row],[Column1]],CuentosIndexados[],36,FALSE)</f>
        <v>0</v>
      </c>
      <c r="AI181">
        <f>VLOOKUP(CuentosContados[[#This Row],[Column1]],CuentosIndexados[],37,FALSE)</f>
        <v>0</v>
      </c>
      <c r="AJ181">
        <f>VLOOKUP(CuentosContados[[#This Row],[Column1]],CuentosIndexados[],38,FALSE)</f>
        <v>0</v>
      </c>
      <c r="AK181">
        <f>VLOOKUP(CuentosContados[[#This Row],[Column1]],CuentosIndexados[],39,FALSE)</f>
        <v>0</v>
      </c>
    </row>
    <row r="182" spans="1:37" x14ac:dyDescent="0.25">
      <c r="A182" t="s">
        <v>1076</v>
      </c>
      <c r="B182">
        <f>VLOOKUP(CuentosContados[[#This Row],[Column1]],CuentosIndexados[],3,FALSE)</f>
        <v>0</v>
      </c>
      <c r="C182">
        <f>VLOOKUP(CuentosContados[[#This Row],[Column1]],CuentosIndexados[],5,FALSE)</f>
        <v>0</v>
      </c>
      <c r="D182">
        <f>VLOOKUP(CuentosContados[[#This Row],[Column1]],CuentosIndexados[],6,FALSE)</f>
        <v>0</v>
      </c>
      <c r="E182" t="str">
        <f>VLOOKUP(CuentosContados[[#This Row],[Column1]],CuentosIndexados[],7,FALSE)</f>
        <v>frustracion</v>
      </c>
      <c r="F182">
        <f>VLOOKUP(CuentosContados[[#This Row],[Column1]],CuentosIndexados[],8,FALSE)</f>
        <v>0</v>
      </c>
      <c r="G182">
        <f>VLOOKUP(CuentosContados[[#This Row],[Column1]],CuentosIndexados[],9,FALSE)</f>
        <v>0</v>
      </c>
      <c r="H182">
        <f>VLOOKUP(CuentosContados[[#This Row],[Column1]],CuentosIndexados[],10,FALSE)</f>
        <v>0</v>
      </c>
      <c r="I182">
        <f>VLOOKUP(CuentosContados[[#This Row],[Column1]],CuentosIndexados[],11,FALSE)</f>
        <v>0</v>
      </c>
      <c r="J182" t="str">
        <f>VLOOKUP(CuentosContados[[#This Row],[Column1]],CuentosIndexados[],12,FALSE)</f>
        <v>trabajo</v>
      </c>
      <c r="K182" t="str">
        <f>VLOOKUP(CuentosContados[[#This Row],[Column1]],CuentosIndexados[],13,FALSE)</f>
        <v>malestar</v>
      </c>
      <c r="L182">
        <f>VLOOKUP(CuentosContados[[#This Row],[Column1]],CuentosIndexados[],14,FALSE)</f>
        <v>0</v>
      </c>
      <c r="M182">
        <f>VLOOKUP(CuentosContados[[#This Row],[Column1]],CuentosIndexados[],15,FALSE)</f>
        <v>0</v>
      </c>
      <c r="N182">
        <f>VLOOKUP(CuentosContados[[#This Row],[Column1]],CuentosIndexados[],16,FALSE)</f>
        <v>0</v>
      </c>
      <c r="O182">
        <f>VLOOKUP(CuentosContados[[#This Row],[Column1]],CuentosIndexados[],17,FALSE)</f>
        <v>0</v>
      </c>
      <c r="P182">
        <f>VLOOKUP(CuentosContados[[#This Row],[Column1]],CuentosIndexados[],18,FALSE)</f>
        <v>0</v>
      </c>
      <c r="Q182">
        <f>VLOOKUP(CuentosContados[[#This Row],[Column1]],CuentosIndexados[],19,FALSE)</f>
        <v>0</v>
      </c>
      <c r="R182">
        <f>VLOOKUP(CuentosContados[[#This Row],[Column1]],CuentosIndexados[],20,FALSE)</f>
        <v>0</v>
      </c>
      <c r="S182">
        <f>VLOOKUP(CuentosContados[[#This Row],[Column1]],CuentosIndexados[],21,FALSE)</f>
        <v>0</v>
      </c>
      <c r="T182">
        <f>VLOOKUP(CuentosContados[[#This Row],[Column1]],CuentosIndexados[],22,FALSE)</f>
        <v>0</v>
      </c>
      <c r="U182">
        <f>VLOOKUP(CuentosContados[[#This Row],[Column1]],CuentosIndexados[],23,FALSE)</f>
        <v>0</v>
      </c>
      <c r="V182">
        <f>VLOOKUP(CuentosContados[[#This Row],[Column1]],CuentosIndexados[],24,FALSE)</f>
        <v>0</v>
      </c>
      <c r="W182">
        <f>VLOOKUP(CuentosContados[[#This Row],[Column1]],CuentosIndexados[],25,FALSE)</f>
        <v>0</v>
      </c>
      <c r="X182">
        <f>VLOOKUP(CuentosContados[[#This Row],[Column1]],CuentosIndexados[],26,FALSE)</f>
        <v>0</v>
      </c>
      <c r="Y182">
        <f>VLOOKUP(CuentosContados[[#This Row],[Column1]],CuentosIndexados[],27,FALSE)</f>
        <v>0</v>
      </c>
      <c r="Z182">
        <f>VLOOKUP(CuentosContados[[#This Row],[Column1]],CuentosIndexados[],28,FALSE)</f>
        <v>0</v>
      </c>
      <c r="AA182">
        <f>VLOOKUP(CuentosContados[[#This Row],[Column1]],CuentosIndexados[],29,FALSE)</f>
        <v>0</v>
      </c>
      <c r="AB182">
        <f>VLOOKUP(CuentosContados[[#This Row],[Column1]],CuentosIndexados[],30,FALSE)</f>
        <v>0</v>
      </c>
      <c r="AC182">
        <f>VLOOKUP(CuentosContados[[#This Row],[Column1]],CuentosIndexados[],31,FALSE)</f>
        <v>0</v>
      </c>
      <c r="AD182">
        <f>VLOOKUP(CuentosContados[[#This Row],[Column1]],CuentosIndexados[],32,FALSE)</f>
        <v>0</v>
      </c>
      <c r="AE182">
        <f>VLOOKUP(CuentosContados[[#This Row],[Column1]],CuentosIndexados[],33,FALSE)</f>
        <v>0</v>
      </c>
      <c r="AF182">
        <f>VLOOKUP(CuentosContados[[#This Row],[Column1]],CuentosIndexados[],34,FALSE)</f>
        <v>0</v>
      </c>
      <c r="AG182">
        <f>VLOOKUP(CuentosContados[[#This Row],[Column1]],CuentosIndexados[],35,FALSE)</f>
        <v>0</v>
      </c>
      <c r="AH182">
        <f>VLOOKUP(CuentosContados[[#This Row],[Column1]],CuentosIndexados[],36,FALSE)</f>
        <v>0</v>
      </c>
      <c r="AI182">
        <f>VLOOKUP(CuentosContados[[#This Row],[Column1]],CuentosIndexados[],37,FALSE)</f>
        <v>0</v>
      </c>
      <c r="AJ182">
        <f>VLOOKUP(CuentosContados[[#This Row],[Column1]],CuentosIndexados[],38,FALSE)</f>
        <v>0</v>
      </c>
      <c r="AK182">
        <f>VLOOKUP(CuentosContados[[#This Row],[Column1]],CuentosIndexados[],39,FALSE)</f>
        <v>0</v>
      </c>
    </row>
    <row r="183" spans="1:37" x14ac:dyDescent="0.25">
      <c r="A183" t="s">
        <v>1076</v>
      </c>
      <c r="B183">
        <f>VLOOKUP(CuentosContados[[#This Row],[Column1]],CuentosIndexados[],3,FALSE)</f>
        <v>0</v>
      </c>
      <c r="C183">
        <f>VLOOKUP(CuentosContados[[#This Row],[Column1]],CuentosIndexados[],5,FALSE)</f>
        <v>0</v>
      </c>
      <c r="D183">
        <f>VLOOKUP(CuentosContados[[#This Row],[Column1]],CuentosIndexados[],6,FALSE)</f>
        <v>0</v>
      </c>
      <c r="E183" t="str">
        <f>VLOOKUP(CuentosContados[[#This Row],[Column1]],CuentosIndexados[],7,FALSE)</f>
        <v>frustracion</v>
      </c>
      <c r="F183">
        <f>VLOOKUP(CuentosContados[[#This Row],[Column1]],CuentosIndexados[],8,FALSE)</f>
        <v>0</v>
      </c>
      <c r="G183">
        <f>VLOOKUP(CuentosContados[[#This Row],[Column1]],CuentosIndexados[],9,FALSE)</f>
        <v>0</v>
      </c>
      <c r="H183">
        <f>VLOOKUP(CuentosContados[[#This Row],[Column1]],CuentosIndexados[],10,FALSE)</f>
        <v>0</v>
      </c>
      <c r="I183">
        <f>VLOOKUP(CuentosContados[[#This Row],[Column1]],CuentosIndexados[],11,FALSE)</f>
        <v>0</v>
      </c>
      <c r="J183" t="str">
        <f>VLOOKUP(CuentosContados[[#This Row],[Column1]],CuentosIndexados[],12,FALSE)</f>
        <v>trabajo</v>
      </c>
      <c r="K183" t="str">
        <f>VLOOKUP(CuentosContados[[#This Row],[Column1]],CuentosIndexados[],13,FALSE)</f>
        <v>malestar</v>
      </c>
      <c r="L183">
        <f>VLOOKUP(CuentosContados[[#This Row],[Column1]],CuentosIndexados[],14,FALSE)</f>
        <v>0</v>
      </c>
      <c r="M183">
        <f>VLOOKUP(CuentosContados[[#This Row],[Column1]],CuentosIndexados[],15,FALSE)</f>
        <v>0</v>
      </c>
      <c r="N183">
        <f>VLOOKUP(CuentosContados[[#This Row],[Column1]],CuentosIndexados[],16,FALSE)</f>
        <v>0</v>
      </c>
      <c r="O183">
        <f>VLOOKUP(CuentosContados[[#This Row],[Column1]],CuentosIndexados[],17,FALSE)</f>
        <v>0</v>
      </c>
      <c r="P183">
        <f>VLOOKUP(CuentosContados[[#This Row],[Column1]],CuentosIndexados[],18,FALSE)</f>
        <v>0</v>
      </c>
      <c r="Q183">
        <f>VLOOKUP(CuentosContados[[#This Row],[Column1]],CuentosIndexados[],19,FALSE)</f>
        <v>0</v>
      </c>
      <c r="R183">
        <f>VLOOKUP(CuentosContados[[#This Row],[Column1]],CuentosIndexados[],20,FALSE)</f>
        <v>0</v>
      </c>
      <c r="S183">
        <f>VLOOKUP(CuentosContados[[#This Row],[Column1]],CuentosIndexados[],21,FALSE)</f>
        <v>0</v>
      </c>
      <c r="T183">
        <f>VLOOKUP(CuentosContados[[#This Row],[Column1]],CuentosIndexados[],22,FALSE)</f>
        <v>0</v>
      </c>
      <c r="U183">
        <f>VLOOKUP(CuentosContados[[#This Row],[Column1]],CuentosIndexados[],23,FALSE)</f>
        <v>0</v>
      </c>
      <c r="V183">
        <f>VLOOKUP(CuentosContados[[#This Row],[Column1]],CuentosIndexados[],24,FALSE)</f>
        <v>0</v>
      </c>
      <c r="W183">
        <f>VLOOKUP(CuentosContados[[#This Row],[Column1]],CuentosIndexados[],25,FALSE)</f>
        <v>0</v>
      </c>
      <c r="X183">
        <f>VLOOKUP(CuentosContados[[#This Row],[Column1]],CuentosIndexados[],26,FALSE)</f>
        <v>0</v>
      </c>
      <c r="Y183">
        <f>VLOOKUP(CuentosContados[[#This Row],[Column1]],CuentosIndexados[],27,FALSE)</f>
        <v>0</v>
      </c>
      <c r="Z183">
        <f>VLOOKUP(CuentosContados[[#This Row],[Column1]],CuentosIndexados[],28,FALSE)</f>
        <v>0</v>
      </c>
      <c r="AA183">
        <f>VLOOKUP(CuentosContados[[#This Row],[Column1]],CuentosIndexados[],29,FALSE)</f>
        <v>0</v>
      </c>
      <c r="AB183">
        <f>VLOOKUP(CuentosContados[[#This Row],[Column1]],CuentosIndexados[],30,FALSE)</f>
        <v>0</v>
      </c>
      <c r="AC183">
        <f>VLOOKUP(CuentosContados[[#This Row],[Column1]],CuentosIndexados[],31,FALSE)</f>
        <v>0</v>
      </c>
      <c r="AD183">
        <f>VLOOKUP(CuentosContados[[#This Row],[Column1]],CuentosIndexados[],32,FALSE)</f>
        <v>0</v>
      </c>
      <c r="AE183">
        <f>VLOOKUP(CuentosContados[[#This Row],[Column1]],CuentosIndexados[],33,FALSE)</f>
        <v>0</v>
      </c>
      <c r="AF183">
        <f>VLOOKUP(CuentosContados[[#This Row],[Column1]],CuentosIndexados[],34,FALSE)</f>
        <v>0</v>
      </c>
      <c r="AG183">
        <f>VLOOKUP(CuentosContados[[#This Row],[Column1]],CuentosIndexados[],35,FALSE)</f>
        <v>0</v>
      </c>
      <c r="AH183">
        <f>VLOOKUP(CuentosContados[[#This Row],[Column1]],CuentosIndexados[],36,FALSE)</f>
        <v>0</v>
      </c>
      <c r="AI183">
        <f>VLOOKUP(CuentosContados[[#This Row],[Column1]],CuentosIndexados[],37,FALSE)</f>
        <v>0</v>
      </c>
      <c r="AJ183">
        <f>VLOOKUP(CuentosContados[[#This Row],[Column1]],CuentosIndexados[],38,FALSE)</f>
        <v>0</v>
      </c>
      <c r="AK183">
        <f>VLOOKUP(CuentosContados[[#This Row],[Column1]],CuentosIndexados[],39,FALSE)</f>
        <v>0</v>
      </c>
    </row>
    <row r="184" spans="1:37" x14ac:dyDescent="0.25">
      <c r="A184" t="s">
        <v>1076</v>
      </c>
      <c r="B184">
        <f>VLOOKUP(CuentosContados[[#This Row],[Column1]],CuentosIndexados[],3,FALSE)</f>
        <v>0</v>
      </c>
      <c r="C184">
        <f>VLOOKUP(CuentosContados[[#This Row],[Column1]],CuentosIndexados[],5,FALSE)</f>
        <v>0</v>
      </c>
      <c r="D184">
        <f>VLOOKUP(CuentosContados[[#This Row],[Column1]],CuentosIndexados[],6,FALSE)</f>
        <v>0</v>
      </c>
      <c r="E184" t="str">
        <f>VLOOKUP(CuentosContados[[#This Row],[Column1]],CuentosIndexados[],7,FALSE)</f>
        <v>frustracion</v>
      </c>
      <c r="F184">
        <f>VLOOKUP(CuentosContados[[#This Row],[Column1]],CuentosIndexados[],8,FALSE)</f>
        <v>0</v>
      </c>
      <c r="G184">
        <f>VLOOKUP(CuentosContados[[#This Row],[Column1]],CuentosIndexados[],9,FALSE)</f>
        <v>0</v>
      </c>
      <c r="H184">
        <f>VLOOKUP(CuentosContados[[#This Row],[Column1]],CuentosIndexados[],10,FALSE)</f>
        <v>0</v>
      </c>
      <c r="I184">
        <f>VLOOKUP(CuentosContados[[#This Row],[Column1]],CuentosIndexados[],11,FALSE)</f>
        <v>0</v>
      </c>
      <c r="J184" t="str">
        <f>VLOOKUP(CuentosContados[[#This Row],[Column1]],CuentosIndexados[],12,FALSE)</f>
        <v>trabajo</v>
      </c>
      <c r="K184" t="str">
        <f>VLOOKUP(CuentosContados[[#This Row],[Column1]],CuentosIndexados[],13,FALSE)</f>
        <v>malestar</v>
      </c>
      <c r="L184">
        <f>VLOOKUP(CuentosContados[[#This Row],[Column1]],CuentosIndexados[],14,FALSE)</f>
        <v>0</v>
      </c>
      <c r="M184">
        <f>VLOOKUP(CuentosContados[[#This Row],[Column1]],CuentosIndexados[],15,FALSE)</f>
        <v>0</v>
      </c>
      <c r="N184">
        <f>VLOOKUP(CuentosContados[[#This Row],[Column1]],CuentosIndexados[],16,FALSE)</f>
        <v>0</v>
      </c>
      <c r="O184">
        <f>VLOOKUP(CuentosContados[[#This Row],[Column1]],CuentosIndexados[],17,FALSE)</f>
        <v>0</v>
      </c>
      <c r="P184">
        <f>VLOOKUP(CuentosContados[[#This Row],[Column1]],CuentosIndexados[],18,FALSE)</f>
        <v>0</v>
      </c>
      <c r="Q184">
        <f>VLOOKUP(CuentosContados[[#This Row],[Column1]],CuentosIndexados[],19,FALSE)</f>
        <v>0</v>
      </c>
      <c r="R184">
        <f>VLOOKUP(CuentosContados[[#This Row],[Column1]],CuentosIndexados[],20,FALSE)</f>
        <v>0</v>
      </c>
      <c r="S184">
        <f>VLOOKUP(CuentosContados[[#This Row],[Column1]],CuentosIndexados[],21,FALSE)</f>
        <v>0</v>
      </c>
      <c r="T184">
        <f>VLOOKUP(CuentosContados[[#This Row],[Column1]],CuentosIndexados[],22,FALSE)</f>
        <v>0</v>
      </c>
      <c r="U184">
        <f>VLOOKUP(CuentosContados[[#This Row],[Column1]],CuentosIndexados[],23,FALSE)</f>
        <v>0</v>
      </c>
      <c r="V184">
        <f>VLOOKUP(CuentosContados[[#This Row],[Column1]],CuentosIndexados[],24,FALSE)</f>
        <v>0</v>
      </c>
      <c r="W184">
        <f>VLOOKUP(CuentosContados[[#This Row],[Column1]],CuentosIndexados[],25,FALSE)</f>
        <v>0</v>
      </c>
      <c r="X184">
        <f>VLOOKUP(CuentosContados[[#This Row],[Column1]],CuentosIndexados[],26,FALSE)</f>
        <v>0</v>
      </c>
      <c r="Y184">
        <f>VLOOKUP(CuentosContados[[#This Row],[Column1]],CuentosIndexados[],27,FALSE)</f>
        <v>0</v>
      </c>
      <c r="Z184">
        <f>VLOOKUP(CuentosContados[[#This Row],[Column1]],CuentosIndexados[],28,FALSE)</f>
        <v>0</v>
      </c>
      <c r="AA184">
        <f>VLOOKUP(CuentosContados[[#This Row],[Column1]],CuentosIndexados[],29,FALSE)</f>
        <v>0</v>
      </c>
      <c r="AB184">
        <f>VLOOKUP(CuentosContados[[#This Row],[Column1]],CuentosIndexados[],30,FALSE)</f>
        <v>0</v>
      </c>
      <c r="AC184">
        <f>VLOOKUP(CuentosContados[[#This Row],[Column1]],CuentosIndexados[],31,FALSE)</f>
        <v>0</v>
      </c>
      <c r="AD184">
        <f>VLOOKUP(CuentosContados[[#This Row],[Column1]],CuentosIndexados[],32,FALSE)</f>
        <v>0</v>
      </c>
      <c r="AE184">
        <f>VLOOKUP(CuentosContados[[#This Row],[Column1]],CuentosIndexados[],33,FALSE)</f>
        <v>0</v>
      </c>
      <c r="AF184">
        <f>VLOOKUP(CuentosContados[[#This Row],[Column1]],CuentosIndexados[],34,FALSE)</f>
        <v>0</v>
      </c>
      <c r="AG184">
        <f>VLOOKUP(CuentosContados[[#This Row],[Column1]],CuentosIndexados[],35,FALSE)</f>
        <v>0</v>
      </c>
      <c r="AH184">
        <f>VLOOKUP(CuentosContados[[#This Row],[Column1]],CuentosIndexados[],36,FALSE)</f>
        <v>0</v>
      </c>
      <c r="AI184">
        <f>VLOOKUP(CuentosContados[[#This Row],[Column1]],CuentosIndexados[],37,FALSE)</f>
        <v>0</v>
      </c>
      <c r="AJ184">
        <f>VLOOKUP(CuentosContados[[#This Row],[Column1]],CuentosIndexados[],38,FALSE)</f>
        <v>0</v>
      </c>
      <c r="AK184">
        <f>VLOOKUP(CuentosContados[[#This Row],[Column1]],CuentosIndexados[],39,FALSE)</f>
        <v>0</v>
      </c>
    </row>
    <row r="185" spans="1:37" x14ac:dyDescent="0.25">
      <c r="A185" t="s">
        <v>1076</v>
      </c>
      <c r="B185">
        <f>VLOOKUP(CuentosContados[[#This Row],[Column1]],CuentosIndexados[],3,FALSE)</f>
        <v>0</v>
      </c>
      <c r="C185">
        <f>VLOOKUP(CuentosContados[[#This Row],[Column1]],CuentosIndexados[],5,FALSE)</f>
        <v>0</v>
      </c>
      <c r="D185">
        <f>VLOOKUP(CuentosContados[[#This Row],[Column1]],CuentosIndexados[],6,FALSE)</f>
        <v>0</v>
      </c>
      <c r="E185" t="str">
        <f>VLOOKUP(CuentosContados[[#This Row],[Column1]],CuentosIndexados[],7,FALSE)</f>
        <v>frustracion</v>
      </c>
      <c r="F185">
        <f>VLOOKUP(CuentosContados[[#This Row],[Column1]],CuentosIndexados[],8,FALSE)</f>
        <v>0</v>
      </c>
      <c r="G185">
        <f>VLOOKUP(CuentosContados[[#This Row],[Column1]],CuentosIndexados[],9,FALSE)</f>
        <v>0</v>
      </c>
      <c r="H185">
        <f>VLOOKUP(CuentosContados[[#This Row],[Column1]],CuentosIndexados[],10,FALSE)</f>
        <v>0</v>
      </c>
      <c r="I185">
        <f>VLOOKUP(CuentosContados[[#This Row],[Column1]],CuentosIndexados[],11,FALSE)</f>
        <v>0</v>
      </c>
      <c r="J185" t="str">
        <f>VLOOKUP(CuentosContados[[#This Row],[Column1]],CuentosIndexados[],12,FALSE)</f>
        <v>trabajo</v>
      </c>
      <c r="K185" t="str">
        <f>VLOOKUP(CuentosContados[[#This Row],[Column1]],CuentosIndexados[],13,FALSE)</f>
        <v>malestar</v>
      </c>
      <c r="L185">
        <f>VLOOKUP(CuentosContados[[#This Row],[Column1]],CuentosIndexados[],14,FALSE)</f>
        <v>0</v>
      </c>
      <c r="M185">
        <f>VLOOKUP(CuentosContados[[#This Row],[Column1]],CuentosIndexados[],15,FALSE)</f>
        <v>0</v>
      </c>
      <c r="N185">
        <f>VLOOKUP(CuentosContados[[#This Row],[Column1]],CuentosIndexados[],16,FALSE)</f>
        <v>0</v>
      </c>
      <c r="O185">
        <f>VLOOKUP(CuentosContados[[#This Row],[Column1]],CuentosIndexados[],17,FALSE)</f>
        <v>0</v>
      </c>
      <c r="P185">
        <f>VLOOKUP(CuentosContados[[#This Row],[Column1]],CuentosIndexados[],18,FALSE)</f>
        <v>0</v>
      </c>
      <c r="Q185">
        <f>VLOOKUP(CuentosContados[[#This Row],[Column1]],CuentosIndexados[],19,FALSE)</f>
        <v>0</v>
      </c>
      <c r="R185">
        <f>VLOOKUP(CuentosContados[[#This Row],[Column1]],CuentosIndexados[],20,FALSE)</f>
        <v>0</v>
      </c>
      <c r="S185">
        <f>VLOOKUP(CuentosContados[[#This Row],[Column1]],CuentosIndexados[],21,FALSE)</f>
        <v>0</v>
      </c>
      <c r="T185">
        <f>VLOOKUP(CuentosContados[[#This Row],[Column1]],CuentosIndexados[],22,FALSE)</f>
        <v>0</v>
      </c>
      <c r="U185">
        <f>VLOOKUP(CuentosContados[[#This Row],[Column1]],CuentosIndexados[],23,FALSE)</f>
        <v>0</v>
      </c>
      <c r="V185">
        <f>VLOOKUP(CuentosContados[[#This Row],[Column1]],CuentosIndexados[],24,FALSE)</f>
        <v>0</v>
      </c>
      <c r="W185">
        <f>VLOOKUP(CuentosContados[[#This Row],[Column1]],CuentosIndexados[],25,FALSE)</f>
        <v>0</v>
      </c>
      <c r="X185">
        <f>VLOOKUP(CuentosContados[[#This Row],[Column1]],CuentosIndexados[],26,FALSE)</f>
        <v>0</v>
      </c>
      <c r="Y185">
        <f>VLOOKUP(CuentosContados[[#This Row],[Column1]],CuentosIndexados[],27,FALSE)</f>
        <v>0</v>
      </c>
      <c r="Z185">
        <f>VLOOKUP(CuentosContados[[#This Row],[Column1]],CuentosIndexados[],28,FALSE)</f>
        <v>0</v>
      </c>
      <c r="AA185">
        <f>VLOOKUP(CuentosContados[[#This Row],[Column1]],CuentosIndexados[],29,FALSE)</f>
        <v>0</v>
      </c>
      <c r="AB185">
        <f>VLOOKUP(CuentosContados[[#This Row],[Column1]],CuentosIndexados[],30,FALSE)</f>
        <v>0</v>
      </c>
      <c r="AC185">
        <f>VLOOKUP(CuentosContados[[#This Row],[Column1]],CuentosIndexados[],31,FALSE)</f>
        <v>0</v>
      </c>
      <c r="AD185">
        <f>VLOOKUP(CuentosContados[[#This Row],[Column1]],CuentosIndexados[],32,FALSE)</f>
        <v>0</v>
      </c>
      <c r="AE185">
        <f>VLOOKUP(CuentosContados[[#This Row],[Column1]],CuentosIndexados[],33,FALSE)</f>
        <v>0</v>
      </c>
      <c r="AF185">
        <f>VLOOKUP(CuentosContados[[#This Row],[Column1]],CuentosIndexados[],34,FALSE)</f>
        <v>0</v>
      </c>
      <c r="AG185">
        <f>VLOOKUP(CuentosContados[[#This Row],[Column1]],CuentosIndexados[],35,FALSE)</f>
        <v>0</v>
      </c>
      <c r="AH185">
        <f>VLOOKUP(CuentosContados[[#This Row],[Column1]],CuentosIndexados[],36,FALSE)</f>
        <v>0</v>
      </c>
      <c r="AI185">
        <f>VLOOKUP(CuentosContados[[#This Row],[Column1]],CuentosIndexados[],37,FALSE)</f>
        <v>0</v>
      </c>
      <c r="AJ185">
        <f>VLOOKUP(CuentosContados[[#This Row],[Column1]],CuentosIndexados[],38,FALSE)</f>
        <v>0</v>
      </c>
      <c r="AK185">
        <f>VLOOKUP(CuentosContados[[#This Row],[Column1]],CuentosIndexados[],39,FALSE)</f>
        <v>0</v>
      </c>
    </row>
    <row r="186" spans="1:37" x14ac:dyDescent="0.25">
      <c r="A186" t="s">
        <v>1076</v>
      </c>
      <c r="B186">
        <f>VLOOKUP(CuentosContados[[#This Row],[Column1]],CuentosIndexados[],3,FALSE)</f>
        <v>0</v>
      </c>
      <c r="C186">
        <f>VLOOKUP(CuentosContados[[#This Row],[Column1]],CuentosIndexados[],5,FALSE)</f>
        <v>0</v>
      </c>
      <c r="D186">
        <f>VLOOKUP(CuentosContados[[#This Row],[Column1]],CuentosIndexados[],6,FALSE)</f>
        <v>0</v>
      </c>
      <c r="E186" t="str">
        <f>VLOOKUP(CuentosContados[[#This Row],[Column1]],CuentosIndexados[],7,FALSE)</f>
        <v>frustracion</v>
      </c>
      <c r="F186">
        <f>VLOOKUP(CuentosContados[[#This Row],[Column1]],CuentosIndexados[],8,FALSE)</f>
        <v>0</v>
      </c>
      <c r="G186">
        <f>VLOOKUP(CuentosContados[[#This Row],[Column1]],CuentosIndexados[],9,FALSE)</f>
        <v>0</v>
      </c>
      <c r="H186">
        <f>VLOOKUP(CuentosContados[[#This Row],[Column1]],CuentosIndexados[],10,FALSE)</f>
        <v>0</v>
      </c>
      <c r="I186">
        <f>VLOOKUP(CuentosContados[[#This Row],[Column1]],CuentosIndexados[],11,FALSE)</f>
        <v>0</v>
      </c>
      <c r="J186" t="str">
        <f>VLOOKUP(CuentosContados[[#This Row],[Column1]],CuentosIndexados[],12,FALSE)</f>
        <v>trabajo</v>
      </c>
      <c r="K186" t="str">
        <f>VLOOKUP(CuentosContados[[#This Row],[Column1]],CuentosIndexados[],13,FALSE)</f>
        <v>malestar</v>
      </c>
      <c r="L186">
        <f>VLOOKUP(CuentosContados[[#This Row],[Column1]],CuentosIndexados[],14,FALSE)</f>
        <v>0</v>
      </c>
      <c r="M186">
        <f>VLOOKUP(CuentosContados[[#This Row],[Column1]],CuentosIndexados[],15,FALSE)</f>
        <v>0</v>
      </c>
      <c r="N186">
        <f>VLOOKUP(CuentosContados[[#This Row],[Column1]],CuentosIndexados[],16,FALSE)</f>
        <v>0</v>
      </c>
      <c r="O186">
        <f>VLOOKUP(CuentosContados[[#This Row],[Column1]],CuentosIndexados[],17,FALSE)</f>
        <v>0</v>
      </c>
      <c r="P186">
        <f>VLOOKUP(CuentosContados[[#This Row],[Column1]],CuentosIndexados[],18,FALSE)</f>
        <v>0</v>
      </c>
      <c r="Q186">
        <f>VLOOKUP(CuentosContados[[#This Row],[Column1]],CuentosIndexados[],19,FALSE)</f>
        <v>0</v>
      </c>
      <c r="R186">
        <f>VLOOKUP(CuentosContados[[#This Row],[Column1]],CuentosIndexados[],20,FALSE)</f>
        <v>0</v>
      </c>
      <c r="S186">
        <f>VLOOKUP(CuentosContados[[#This Row],[Column1]],CuentosIndexados[],21,FALSE)</f>
        <v>0</v>
      </c>
      <c r="T186">
        <f>VLOOKUP(CuentosContados[[#This Row],[Column1]],CuentosIndexados[],22,FALSE)</f>
        <v>0</v>
      </c>
      <c r="U186">
        <f>VLOOKUP(CuentosContados[[#This Row],[Column1]],CuentosIndexados[],23,FALSE)</f>
        <v>0</v>
      </c>
      <c r="V186">
        <f>VLOOKUP(CuentosContados[[#This Row],[Column1]],CuentosIndexados[],24,FALSE)</f>
        <v>0</v>
      </c>
      <c r="W186">
        <f>VLOOKUP(CuentosContados[[#This Row],[Column1]],CuentosIndexados[],25,FALSE)</f>
        <v>0</v>
      </c>
      <c r="X186">
        <f>VLOOKUP(CuentosContados[[#This Row],[Column1]],CuentosIndexados[],26,FALSE)</f>
        <v>0</v>
      </c>
      <c r="Y186">
        <f>VLOOKUP(CuentosContados[[#This Row],[Column1]],CuentosIndexados[],27,FALSE)</f>
        <v>0</v>
      </c>
      <c r="Z186">
        <f>VLOOKUP(CuentosContados[[#This Row],[Column1]],CuentosIndexados[],28,FALSE)</f>
        <v>0</v>
      </c>
      <c r="AA186">
        <f>VLOOKUP(CuentosContados[[#This Row],[Column1]],CuentosIndexados[],29,FALSE)</f>
        <v>0</v>
      </c>
      <c r="AB186">
        <f>VLOOKUP(CuentosContados[[#This Row],[Column1]],CuentosIndexados[],30,FALSE)</f>
        <v>0</v>
      </c>
      <c r="AC186">
        <f>VLOOKUP(CuentosContados[[#This Row],[Column1]],CuentosIndexados[],31,FALSE)</f>
        <v>0</v>
      </c>
      <c r="AD186">
        <f>VLOOKUP(CuentosContados[[#This Row],[Column1]],CuentosIndexados[],32,FALSE)</f>
        <v>0</v>
      </c>
      <c r="AE186">
        <f>VLOOKUP(CuentosContados[[#This Row],[Column1]],CuentosIndexados[],33,FALSE)</f>
        <v>0</v>
      </c>
      <c r="AF186">
        <f>VLOOKUP(CuentosContados[[#This Row],[Column1]],CuentosIndexados[],34,FALSE)</f>
        <v>0</v>
      </c>
      <c r="AG186">
        <f>VLOOKUP(CuentosContados[[#This Row],[Column1]],CuentosIndexados[],35,FALSE)</f>
        <v>0</v>
      </c>
      <c r="AH186">
        <f>VLOOKUP(CuentosContados[[#This Row],[Column1]],CuentosIndexados[],36,FALSE)</f>
        <v>0</v>
      </c>
      <c r="AI186">
        <f>VLOOKUP(CuentosContados[[#This Row],[Column1]],CuentosIndexados[],37,FALSE)</f>
        <v>0</v>
      </c>
      <c r="AJ186">
        <f>VLOOKUP(CuentosContados[[#This Row],[Column1]],CuentosIndexados[],38,FALSE)</f>
        <v>0</v>
      </c>
      <c r="AK186">
        <f>VLOOKUP(CuentosContados[[#This Row],[Column1]],CuentosIndexados[],39,FALSE)</f>
        <v>0</v>
      </c>
    </row>
    <row r="187" spans="1:37" x14ac:dyDescent="0.25">
      <c r="A187" t="s">
        <v>1076</v>
      </c>
      <c r="B187">
        <f>VLOOKUP(CuentosContados[[#This Row],[Column1]],CuentosIndexados[],3,FALSE)</f>
        <v>0</v>
      </c>
      <c r="C187">
        <f>VLOOKUP(CuentosContados[[#This Row],[Column1]],CuentosIndexados[],5,FALSE)</f>
        <v>0</v>
      </c>
      <c r="D187">
        <f>VLOOKUP(CuentosContados[[#This Row],[Column1]],CuentosIndexados[],6,FALSE)</f>
        <v>0</v>
      </c>
      <c r="E187" t="str">
        <f>VLOOKUP(CuentosContados[[#This Row],[Column1]],CuentosIndexados[],7,FALSE)</f>
        <v>frustracion</v>
      </c>
      <c r="F187">
        <f>VLOOKUP(CuentosContados[[#This Row],[Column1]],CuentosIndexados[],8,FALSE)</f>
        <v>0</v>
      </c>
      <c r="G187">
        <f>VLOOKUP(CuentosContados[[#This Row],[Column1]],CuentosIndexados[],9,FALSE)</f>
        <v>0</v>
      </c>
      <c r="H187">
        <f>VLOOKUP(CuentosContados[[#This Row],[Column1]],CuentosIndexados[],10,FALSE)</f>
        <v>0</v>
      </c>
      <c r="I187">
        <f>VLOOKUP(CuentosContados[[#This Row],[Column1]],CuentosIndexados[],11,FALSE)</f>
        <v>0</v>
      </c>
      <c r="J187" t="str">
        <f>VLOOKUP(CuentosContados[[#This Row],[Column1]],CuentosIndexados[],12,FALSE)</f>
        <v>trabajo</v>
      </c>
      <c r="K187" t="str">
        <f>VLOOKUP(CuentosContados[[#This Row],[Column1]],CuentosIndexados[],13,FALSE)</f>
        <v>malestar</v>
      </c>
      <c r="L187">
        <f>VLOOKUP(CuentosContados[[#This Row],[Column1]],CuentosIndexados[],14,FALSE)</f>
        <v>0</v>
      </c>
      <c r="M187">
        <f>VLOOKUP(CuentosContados[[#This Row],[Column1]],CuentosIndexados[],15,FALSE)</f>
        <v>0</v>
      </c>
      <c r="N187">
        <f>VLOOKUP(CuentosContados[[#This Row],[Column1]],CuentosIndexados[],16,FALSE)</f>
        <v>0</v>
      </c>
      <c r="O187">
        <f>VLOOKUP(CuentosContados[[#This Row],[Column1]],CuentosIndexados[],17,FALSE)</f>
        <v>0</v>
      </c>
      <c r="P187">
        <f>VLOOKUP(CuentosContados[[#This Row],[Column1]],CuentosIndexados[],18,FALSE)</f>
        <v>0</v>
      </c>
      <c r="Q187">
        <f>VLOOKUP(CuentosContados[[#This Row],[Column1]],CuentosIndexados[],19,FALSE)</f>
        <v>0</v>
      </c>
      <c r="R187">
        <f>VLOOKUP(CuentosContados[[#This Row],[Column1]],CuentosIndexados[],20,FALSE)</f>
        <v>0</v>
      </c>
      <c r="S187">
        <f>VLOOKUP(CuentosContados[[#This Row],[Column1]],CuentosIndexados[],21,FALSE)</f>
        <v>0</v>
      </c>
      <c r="T187">
        <f>VLOOKUP(CuentosContados[[#This Row],[Column1]],CuentosIndexados[],22,FALSE)</f>
        <v>0</v>
      </c>
      <c r="U187">
        <f>VLOOKUP(CuentosContados[[#This Row],[Column1]],CuentosIndexados[],23,FALSE)</f>
        <v>0</v>
      </c>
      <c r="V187">
        <f>VLOOKUP(CuentosContados[[#This Row],[Column1]],CuentosIndexados[],24,FALSE)</f>
        <v>0</v>
      </c>
      <c r="W187">
        <f>VLOOKUP(CuentosContados[[#This Row],[Column1]],CuentosIndexados[],25,FALSE)</f>
        <v>0</v>
      </c>
      <c r="X187">
        <f>VLOOKUP(CuentosContados[[#This Row],[Column1]],CuentosIndexados[],26,FALSE)</f>
        <v>0</v>
      </c>
      <c r="Y187">
        <f>VLOOKUP(CuentosContados[[#This Row],[Column1]],CuentosIndexados[],27,FALSE)</f>
        <v>0</v>
      </c>
      <c r="Z187">
        <f>VLOOKUP(CuentosContados[[#This Row],[Column1]],CuentosIndexados[],28,FALSE)</f>
        <v>0</v>
      </c>
      <c r="AA187">
        <f>VLOOKUP(CuentosContados[[#This Row],[Column1]],CuentosIndexados[],29,FALSE)</f>
        <v>0</v>
      </c>
      <c r="AB187">
        <f>VLOOKUP(CuentosContados[[#This Row],[Column1]],CuentosIndexados[],30,FALSE)</f>
        <v>0</v>
      </c>
      <c r="AC187">
        <f>VLOOKUP(CuentosContados[[#This Row],[Column1]],CuentosIndexados[],31,FALSE)</f>
        <v>0</v>
      </c>
      <c r="AD187">
        <f>VLOOKUP(CuentosContados[[#This Row],[Column1]],CuentosIndexados[],32,FALSE)</f>
        <v>0</v>
      </c>
      <c r="AE187">
        <f>VLOOKUP(CuentosContados[[#This Row],[Column1]],CuentosIndexados[],33,FALSE)</f>
        <v>0</v>
      </c>
      <c r="AF187">
        <f>VLOOKUP(CuentosContados[[#This Row],[Column1]],CuentosIndexados[],34,FALSE)</f>
        <v>0</v>
      </c>
      <c r="AG187">
        <f>VLOOKUP(CuentosContados[[#This Row],[Column1]],CuentosIndexados[],35,FALSE)</f>
        <v>0</v>
      </c>
      <c r="AH187">
        <f>VLOOKUP(CuentosContados[[#This Row],[Column1]],CuentosIndexados[],36,FALSE)</f>
        <v>0</v>
      </c>
      <c r="AI187">
        <f>VLOOKUP(CuentosContados[[#This Row],[Column1]],CuentosIndexados[],37,FALSE)</f>
        <v>0</v>
      </c>
      <c r="AJ187">
        <f>VLOOKUP(CuentosContados[[#This Row],[Column1]],CuentosIndexados[],38,FALSE)</f>
        <v>0</v>
      </c>
      <c r="AK187">
        <f>VLOOKUP(CuentosContados[[#This Row],[Column1]],CuentosIndexados[],39,FALSE)</f>
        <v>0</v>
      </c>
    </row>
    <row r="188" spans="1:37" x14ac:dyDescent="0.25">
      <c r="A188" t="s">
        <v>1131</v>
      </c>
      <c r="B188">
        <f>VLOOKUP(CuentosContados[[#This Row],[Column1]],CuentosIndexados[],3,FALSE)</f>
        <v>0</v>
      </c>
      <c r="C188">
        <f>VLOOKUP(CuentosContados[[#This Row],[Column1]],CuentosIndexados[],5,FALSE)</f>
        <v>0</v>
      </c>
      <c r="D188">
        <f>VLOOKUP(CuentosContados[[#This Row],[Column1]],CuentosIndexados[],6,FALSE)</f>
        <v>0</v>
      </c>
      <c r="E188" t="str">
        <f>VLOOKUP(CuentosContados[[#This Row],[Column1]],CuentosIndexados[],7,FALSE)</f>
        <v>frustracion</v>
      </c>
      <c r="F188">
        <f>VLOOKUP(CuentosContados[[#This Row],[Column1]],CuentosIndexados[],8,FALSE)</f>
        <v>0</v>
      </c>
      <c r="G188">
        <f>VLOOKUP(CuentosContados[[#This Row],[Column1]],CuentosIndexados[],9,FALSE)</f>
        <v>0</v>
      </c>
      <c r="H188">
        <f>VLOOKUP(CuentosContados[[#This Row],[Column1]],CuentosIndexados[],10,FALSE)</f>
        <v>0</v>
      </c>
      <c r="I188" t="str">
        <f>VLOOKUP(CuentosContados[[#This Row],[Column1]],CuentosIndexados[],11,FALSE)</f>
        <v>educacion</v>
      </c>
      <c r="J188" t="str">
        <f>VLOOKUP(CuentosContados[[#This Row],[Column1]],CuentosIndexados[],12,FALSE)</f>
        <v>trabajo</v>
      </c>
      <c r="K188">
        <f>VLOOKUP(CuentosContados[[#This Row],[Column1]],CuentosIndexados[],13,FALSE)</f>
        <v>0</v>
      </c>
      <c r="L188">
        <f>VLOOKUP(CuentosContados[[#This Row],[Column1]],CuentosIndexados[],14,FALSE)</f>
        <v>0</v>
      </c>
      <c r="M188">
        <f>VLOOKUP(CuentosContados[[#This Row],[Column1]],CuentosIndexados[],15,FALSE)</f>
        <v>0</v>
      </c>
      <c r="N188">
        <f>VLOOKUP(CuentosContados[[#This Row],[Column1]],CuentosIndexados[],16,FALSE)</f>
        <v>0</v>
      </c>
      <c r="O188" t="str">
        <f>VLOOKUP(CuentosContados[[#This Row],[Column1]],CuentosIndexados[],17,FALSE)</f>
        <v>ira</v>
      </c>
      <c r="P188" t="str">
        <f>VLOOKUP(CuentosContados[[#This Row],[Column1]],CuentosIndexados[],18,FALSE)</f>
        <v>arrogancia</v>
      </c>
      <c r="Q188">
        <f>VLOOKUP(CuentosContados[[#This Row],[Column1]],CuentosIndexados[],19,FALSE)</f>
        <v>0</v>
      </c>
      <c r="R188">
        <f>VLOOKUP(CuentosContados[[#This Row],[Column1]],CuentosIndexados[],20,FALSE)</f>
        <v>0</v>
      </c>
      <c r="S188">
        <f>VLOOKUP(CuentosContados[[#This Row],[Column1]],CuentosIndexados[],21,FALSE)</f>
        <v>0</v>
      </c>
      <c r="T188">
        <f>VLOOKUP(CuentosContados[[#This Row],[Column1]],CuentosIndexados[],22,FALSE)</f>
        <v>0</v>
      </c>
      <c r="U188">
        <f>VLOOKUP(CuentosContados[[#This Row],[Column1]],CuentosIndexados[],23,FALSE)</f>
        <v>0</v>
      </c>
      <c r="V188">
        <f>VLOOKUP(CuentosContados[[#This Row],[Column1]],CuentosIndexados[],24,FALSE)</f>
        <v>0</v>
      </c>
      <c r="W188">
        <f>VLOOKUP(CuentosContados[[#This Row],[Column1]],CuentosIndexados[],25,FALSE)</f>
        <v>0</v>
      </c>
      <c r="X188">
        <f>VLOOKUP(CuentosContados[[#This Row],[Column1]],CuentosIndexados[],26,FALSE)</f>
        <v>0</v>
      </c>
      <c r="Y188">
        <f>VLOOKUP(CuentosContados[[#This Row],[Column1]],CuentosIndexados[],27,FALSE)</f>
        <v>0</v>
      </c>
      <c r="Z188">
        <f>VLOOKUP(CuentosContados[[#This Row],[Column1]],CuentosIndexados[],28,FALSE)</f>
        <v>0</v>
      </c>
      <c r="AA188">
        <f>VLOOKUP(CuentosContados[[#This Row],[Column1]],CuentosIndexados[],29,FALSE)</f>
        <v>0</v>
      </c>
      <c r="AB188">
        <f>VLOOKUP(CuentosContados[[#This Row],[Column1]],CuentosIndexados[],30,FALSE)</f>
        <v>0</v>
      </c>
      <c r="AC188">
        <f>VLOOKUP(CuentosContados[[#This Row],[Column1]],CuentosIndexados[],31,FALSE)</f>
        <v>0</v>
      </c>
      <c r="AD188">
        <f>VLOOKUP(CuentosContados[[#This Row],[Column1]],CuentosIndexados[],32,FALSE)</f>
        <v>0</v>
      </c>
      <c r="AE188">
        <f>VLOOKUP(CuentosContados[[#This Row],[Column1]],CuentosIndexados[],33,FALSE)</f>
        <v>0</v>
      </c>
      <c r="AF188">
        <f>VLOOKUP(CuentosContados[[#This Row],[Column1]],CuentosIndexados[],34,FALSE)</f>
        <v>0</v>
      </c>
      <c r="AG188">
        <f>VLOOKUP(CuentosContados[[#This Row],[Column1]],CuentosIndexados[],35,FALSE)</f>
        <v>0</v>
      </c>
      <c r="AH188">
        <f>VLOOKUP(CuentosContados[[#This Row],[Column1]],CuentosIndexados[],36,FALSE)</f>
        <v>0</v>
      </c>
      <c r="AI188">
        <f>VLOOKUP(CuentosContados[[#This Row],[Column1]],CuentosIndexados[],37,FALSE)</f>
        <v>0</v>
      </c>
      <c r="AJ188">
        <f>VLOOKUP(CuentosContados[[#This Row],[Column1]],CuentosIndexados[],38,FALSE)</f>
        <v>0</v>
      </c>
      <c r="AK188">
        <f>VLOOKUP(CuentosContados[[#This Row],[Column1]],CuentosIndexados[],39,FALSE)</f>
        <v>0</v>
      </c>
    </row>
    <row r="189" spans="1:37" x14ac:dyDescent="0.25">
      <c r="A189" t="s">
        <v>1131</v>
      </c>
      <c r="B189">
        <f>VLOOKUP(CuentosContados[[#This Row],[Column1]],CuentosIndexados[],3,FALSE)</f>
        <v>0</v>
      </c>
      <c r="C189">
        <f>VLOOKUP(CuentosContados[[#This Row],[Column1]],CuentosIndexados[],5,FALSE)</f>
        <v>0</v>
      </c>
      <c r="D189">
        <f>VLOOKUP(CuentosContados[[#This Row],[Column1]],CuentosIndexados[],6,FALSE)</f>
        <v>0</v>
      </c>
      <c r="E189" t="str">
        <f>VLOOKUP(CuentosContados[[#This Row],[Column1]],CuentosIndexados[],7,FALSE)</f>
        <v>frustracion</v>
      </c>
      <c r="F189">
        <f>VLOOKUP(CuentosContados[[#This Row],[Column1]],CuentosIndexados[],8,FALSE)</f>
        <v>0</v>
      </c>
      <c r="G189">
        <f>VLOOKUP(CuentosContados[[#This Row],[Column1]],CuentosIndexados[],9,FALSE)</f>
        <v>0</v>
      </c>
      <c r="H189">
        <f>VLOOKUP(CuentosContados[[#This Row],[Column1]],CuentosIndexados[],10,FALSE)</f>
        <v>0</v>
      </c>
      <c r="I189" t="str">
        <f>VLOOKUP(CuentosContados[[#This Row],[Column1]],CuentosIndexados[],11,FALSE)</f>
        <v>educacion</v>
      </c>
      <c r="J189" t="str">
        <f>VLOOKUP(CuentosContados[[#This Row],[Column1]],CuentosIndexados[],12,FALSE)</f>
        <v>trabajo</v>
      </c>
      <c r="K189">
        <f>VLOOKUP(CuentosContados[[#This Row],[Column1]],CuentosIndexados[],13,FALSE)</f>
        <v>0</v>
      </c>
      <c r="L189">
        <f>VLOOKUP(CuentosContados[[#This Row],[Column1]],CuentosIndexados[],14,FALSE)</f>
        <v>0</v>
      </c>
      <c r="M189">
        <f>VLOOKUP(CuentosContados[[#This Row],[Column1]],CuentosIndexados[],15,FALSE)</f>
        <v>0</v>
      </c>
      <c r="N189">
        <f>VLOOKUP(CuentosContados[[#This Row],[Column1]],CuentosIndexados[],16,FALSE)</f>
        <v>0</v>
      </c>
      <c r="O189" t="str">
        <f>VLOOKUP(CuentosContados[[#This Row],[Column1]],CuentosIndexados[],17,FALSE)</f>
        <v>ira</v>
      </c>
      <c r="P189" t="str">
        <f>VLOOKUP(CuentosContados[[#This Row],[Column1]],CuentosIndexados[],18,FALSE)</f>
        <v>arrogancia</v>
      </c>
      <c r="Q189">
        <f>VLOOKUP(CuentosContados[[#This Row],[Column1]],CuentosIndexados[],19,FALSE)</f>
        <v>0</v>
      </c>
      <c r="R189">
        <f>VLOOKUP(CuentosContados[[#This Row],[Column1]],CuentosIndexados[],20,FALSE)</f>
        <v>0</v>
      </c>
      <c r="S189">
        <f>VLOOKUP(CuentosContados[[#This Row],[Column1]],CuentosIndexados[],21,FALSE)</f>
        <v>0</v>
      </c>
      <c r="T189">
        <f>VLOOKUP(CuentosContados[[#This Row],[Column1]],CuentosIndexados[],22,FALSE)</f>
        <v>0</v>
      </c>
      <c r="U189">
        <f>VLOOKUP(CuentosContados[[#This Row],[Column1]],CuentosIndexados[],23,FALSE)</f>
        <v>0</v>
      </c>
      <c r="V189">
        <f>VLOOKUP(CuentosContados[[#This Row],[Column1]],CuentosIndexados[],24,FALSE)</f>
        <v>0</v>
      </c>
      <c r="W189">
        <f>VLOOKUP(CuentosContados[[#This Row],[Column1]],CuentosIndexados[],25,FALSE)</f>
        <v>0</v>
      </c>
      <c r="X189">
        <f>VLOOKUP(CuentosContados[[#This Row],[Column1]],CuentosIndexados[],26,FALSE)</f>
        <v>0</v>
      </c>
      <c r="Y189">
        <f>VLOOKUP(CuentosContados[[#This Row],[Column1]],CuentosIndexados[],27,FALSE)</f>
        <v>0</v>
      </c>
      <c r="Z189">
        <f>VLOOKUP(CuentosContados[[#This Row],[Column1]],CuentosIndexados[],28,FALSE)</f>
        <v>0</v>
      </c>
      <c r="AA189">
        <f>VLOOKUP(CuentosContados[[#This Row],[Column1]],CuentosIndexados[],29,FALSE)</f>
        <v>0</v>
      </c>
      <c r="AB189">
        <f>VLOOKUP(CuentosContados[[#This Row],[Column1]],CuentosIndexados[],30,FALSE)</f>
        <v>0</v>
      </c>
      <c r="AC189">
        <f>VLOOKUP(CuentosContados[[#This Row],[Column1]],CuentosIndexados[],31,FALSE)</f>
        <v>0</v>
      </c>
      <c r="AD189">
        <f>VLOOKUP(CuentosContados[[#This Row],[Column1]],CuentosIndexados[],32,FALSE)</f>
        <v>0</v>
      </c>
      <c r="AE189">
        <f>VLOOKUP(CuentosContados[[#This Row],[Column1]],CuentosIndexados[],33,FALSE)</f>
        <v>0</v>
      </c>
      <c r="AF189">
        <f>VLOOKUP(CuentosContados[[#This Row],[Column1]],CuentosIndexados[],34,FALSE)</f>
        <v>0</v>
      </c>
      <c r="AG189">
        <f>VLOOKUP(CuentosContados[[#This Row],[Column1]],CuentosIndexados[],35,FALSE)</f>
        <v>0</v>
      </c>
      <c r="AH189">
        <f>VLOOKUP(CuentosContados[[#This Row],[Column1]],CuentosIndexados[],36,FALSE)</f>
        <v>0</v>
      </c>
      <c r="AI189">
        <f>VLOOKUP(CuentosContados[[#This Row],[Column1]],CuentosIndexados[],37,FALSE)</f>
        <v>0</v>
      </c>
      <c r="AJ189">
        <f>VLOOKUP(CuentosContados[[#This Row],[Column1]],CuentosIndexados[],38,FALSE)</f>
        <v>0</v>
      </c>
      <c r="AK189">
        <f>VLOOKUP(CuentosContados[[#This Row],[Column1]],CuentosIndexados[],39,FALSE)</f>
        <v>0</v>
      </c>
    </row>
    <row r="190" spans="1:37" x14ac:dyDescent="0.25">
      <c r="A190" t="s">
        <v>1131</v>
      </c>
      <c r="B190">
        <f>VLOOKUP(CuentosContados[[#This Row],[Column1]],CuentosIndexados[],3,FALSE)</f>
        <v>0</v>
      </c>
      <c r="C190">
        <f>VLOOKUP(CuentosContados[[#This Row],[Column1]],CuentosIndexados[],5,FALSE)</f>
        <v>0</v>
      </c>
      <c r="D190">
        <f>VLOOKUP(CuentosContados[[#This Row],[Column1]],CuentosIndexados[],6,FALSE)</f>
        <v>0</v>
      </c>
      <c r="E190" t="str">
        <f>VLOOKUP(CuentosContados[[#This Row],[Column1]],CuentosIndexados[],7,FALSE)</f>
        <v>frustracion</v>
      </c>
      <c r="F190">
        <f>VLOOKUP(CuentosContados[[#This Row],[Column1]],CuentosIndexados[],8,FALSE)</f>
        <v>0</v>
      </c>
      <c r="G190">
        <f>VLOOKUP(CuentosContados[[#This Row],[Column1]],CuentosIndexados[],9,FALSE)</f>
        <v>0</v>
      </c>
      <c r="H190">
        <f>VLOOKUP(CuentosContados[[#This Row],[Column1]],CuentosIndexados[],10,FALSE)</f>
        <v>0</v>
      </c>
      <c r="I190" t="str">
        <f>VLOOKUP(CuentosContados[[#This Row],[Column1]],CuentosIndexados[],11,FALSE)</f>
        <v>educacion</v>
      </c>
      <c r="J190" t="str">
        <f>VLOOKUP(CuentosContados[[#This Row],[Column1]],CuentosIndexados[],12,FALSE)</f>
        <v>trabajo</v>
      </c>
      <c r="K190">
        <f>VLOOKUP(CuentosContados[[#This Row],[Column1]],CuentosIndexados[],13,FALSE)</f>
        <v>0</v>
      </c>
      <c r="L190">
        <f>VLOOKUP(CuentosContados[[#This Row],[Column1]],CuentosIndexados[],14,FALSE)</f>
        <v>0</v>
      </c>
      <c r="M190">
        <f>VLOOKUP(CuentosContados[[#This Row],[Column1]],CuentosIndexados[],15,FALSE)</f>
        <v>0</v>
      </c>
      <c r="N190">
        <f>VLOOKUP(CuentosContados[[#This Row],[Column1]],CuentosIndexados[],16,FALSE)</f>
        <v>0</v>
      </c>
      <c r="O190" t="str">
        <f>VLOOKUP(CuentosContados[[#This Row],[Column1]],CuentosIndexados[],17,FALSE)</f>
        <v>ira</v>
      </c>
      <c r="P190" t="str">
        <f>VLOOKUP(CuentosContados[[#This Row],[Column1]],CuentosIndexados[],18,FALSE)</f>
        <v>arrogancia</v>
      </c>
      <c r="Q190">
        <f>VLOOKUP(CuentosContados[[#This Row],[Column1]],CuentosIndexados[],19,FALSE)</f>
        <v>0</v>
      </c>
      <c r="R190">
        <f>VLOOKUP(CuentosContados[[#This Row],[Column1]],CuentosIndexados[],20,FALSE)</f>
        <v>0</v>
      </c>
      <c r="S190">
        <f>VLOOKUP(CuentosContados[[#This Row],[Column1]],CuentosIndexados[],21,FALSE)</f>
        <v>0</v>
      </c>
      <c r="T190">
        <f>VLOOKUP(CuentosContados[[#This Row],[Column1]],CuentosIndexados[],22,FALSE)</f>
        <v>0</v>
      </c>
      <c r="U190">
        <f>VLOOKUP(CuentosContados[[#This Row],[Column1]],CuentosIndexados[],23,FALSE)</f>
        <v>0</v>
      </c>
      <c r="V190">
        <f>VLOOKUP(CuentosContados[[#This Row],[Column1]],CuentosIndexados[],24,FALSE)</f>
        <v>0</v>
      </c>
      <c r="W190">
        <f>VLOOKUP(CuentosContados[[#This Row],[Column1]],CuentosIndexados[],25,FALSE)</f>
        <v>0</v>
      </c>
      <c r="X190">
        <f>VLOOKUP(CuentosContados[[#This Row],[Column1]],CuentosIndexados[],26,FALSE)</f>
        <v>0</v>
      </c>
      <c r="Y190">
        <f>VLOOKUP(CuentosContados[[#This Row],[Column1]],CuentosIndexados[],27,FALSE)</f>
        <v>0</v>
      </c>
      <c r="Z190">
        <f>VLOOKUP(CuentosContados[[#This Row],[Column1]],CuentosIndexados[],28,FALSE)</f>
        <v>0</v>
      </c>
      <c r="AA190">
        <f>VLOOKUP(CuentosContados[[#This Row],[Column1]],CuentosIndexados[],29,FALSE)</f>
        <v>0</v>
      </c>
      <c r="AB190">
        <f>VLOOKUP(CuentosContados[[#This Row],[Column1]],CuentosIndexados[],30,FALSE)</f>
        <v>0</v>
      </c>
      <c r="AC190">
        <f>VLOOKUP(CuentosContados[[#This Row],[Column1]],CuentosIndexados[],31,FALSE)</f>
        <v>0</v>
      </c>
      <c r="AD190">
        <f>VLOOKUP(CuentosContados[[#This Row],[Column1]],CuentosIndexados[],32,FALSE)</f>
        <v>0</v>
      </c>
      <c r="AE190">
        <f>VLOOKUP(CuentosContados[[#This Row],[Column1]],CuentosIndexados[],33,FALSE)</f>
        <v>0</v>
      </c>
      <c r="AF190">
        <f>VLOOKUP(CuentosContados[[#This Row],[Column1]],CuentosIndexados[],34,FALSE)</f>
        <v>0</v>
      </c>
      <c r="AG190">
        <f>VLOOKUP(CuentosContados[[#This Row],[Column1]],CuentosIndexados[],35,FALSE)</f>
        <v>0</v>
      </c>
      <c r="AH190">
        <f>VLOOKUP(CuentosContados[[#This Row],[Column1]],CuentosIndexados[],36,FALSE)</f>
        <v>0</v>
      </c>
      <c r="AI190">
        <f>VLOOKUP(CuentosContados[[#This Row],[Column1]],CuentosIndexados[],37,FALSE)</f>
        <v>0</v>
      </c>
      <c r="AJ190">
        <f>VLOOKUP(CuentosContados[[#This Row],[Column1]],CuentosIndexados[],38,FALSE)</f>
        <v>0</v>
      </c>
      <c r="AK190">
        <f>VLOOKUP(CuentosContados[[#This Row],[Column1]],CuentosIndexados[],39,FALSE)</f>
        <v>0</v>
      </c>
    </row>
    <row r="191" spans="1:37" x14ac:dyDescent="0.25">
      <c r="A191" t="s">
        <v>1131</v>
      </c>
      <c r="B191">
        <f>VLOOKUP(CuentosContados[[#This Row],[Column1]],CuentosIndexados[],3,FALSE)</f>
        <v>0</v>
      </c>
      <c r="C191">
        <f>VLOOKUP(CuentosContados[[#This Row],[Column1]],CuentosIndexados[],5,FALSE)</f>
        <v>0</v>
      </c>
      <c r="D191">
        <f>VLOOKUP(CuentosContados[[#This Row],[Column1]],CuentosIndexados[],6,FALSE)</f>
        <v>0</v>
      </c>
      <c r="E191" t="str">
        <f>VLOOKUP(CuentosContados[[#This Row],[Column1]],CuentosIndexados[],7,FALSE)</f>
        <v>frustracion</v>
      </c>
      <c r="F191">
        <f>VLOOKUP(CuentosContados[[#This Row],[Column1]],CuentosIndexados[],8,FALSE)</f>
        <v>0</v>
      </c>
      <c r="G191">
        <f>VLOOKUP(CuentosContados[[#This Row],[Column1]],CuentosIndexados[],9,FALSE)</f>
        <v>0</v>
      </c>
      <c r="H191">
        <f>VLOOKUP(CuentosContados[[#This Row],[Column1]],CuentosIndexados[],10,FALSE)</f>
        <v>0</v>
      </c>
      <c r="I191" t="str">
        <f>VLOOKUP(CuentosContados[[#This Row],[Column1]],CuentosIndexados[],11,FALSE)</f>
        <v>educacion</v>
      </c>
      <c r="J191" t="str">
        <f>VLOOKUP(CuentosContados[[#This Row],[Column1]],CuentosIndexados[],12,FALSE)</f>
        <v>trabajo</v>
      </c>
      <c r="K191">
        <f>VLOOKUP(CuentosContados[[#This Row],[Column1]],CuentosIndexados[],13,FALSE)</f>
        <v>0</v>
      </c>
      <c r="L191">
        <f>VLOOKUP(CuentosContados[[#This Row],[Column1]],CuentosIndexados[],14,FALSE)</f>
        <v>0</v>
      </c>
      <c r="M191">
        <f>VLOOKUP(CuentosContados[[#This Row],[Column1]],CuentosIndexados[],15,FALSE)</f>
        <v>0</v>
      </c>
      <c r="N191">
        <f>VLOOKUP(CuentosContados[[#This Row],[Column1]],CuentosIndexados[],16,FALSE)</f>
        <v>0</v>
      </c>
      <c r="O191" t="str">
        <f>VLOOKUP(CuentosContados[[#This Row],[Column1]],CuentosIndexados[],17,FALSE)</f>
        <v>ira</v>
      </c>
      <c r="P191" t="str">
        <f>VLOOKUP(CuentosContados[[#This Row],[Column1]],CuentosIndexados[],18,FALSE)</f>
        <v>arrogancia</v>
      </c>
      <c r="Q191">
        <f>VLOOKUP(CuentosContados[[#This Row],[Column1]],CuentosIndexados[],19,FALSE)</f>
        <v>0</v>
      </c>
      <c r="R191">
        <f>VLOOKUP(CuentosContados[[#This Row],[Column1]],CuentosIndexados[],20,FALSE)</f>
        <v>0</v>
      </c>
      <c r="S191">
        <f>VLOOKUP(CuentosContados[[#This Row],[Column1]],CuentosIndexados[],21,FALSE)</f>
        <v>0</v>
      </c>
      <c r="T191">
        <f>VLOOKUP(CuentosContados[[#This Row],[Column1]],CuentosIndexados[],22,FALSE)</f>
        <v>0</v>
      </c>
      <c r="U191">
        <f>VLOOKUP(CuentosContados[[#This Row],[Column1]],CuentosIndexados[],23,FALSE)</f>
        <v>0</v>
      </c>
      <c r="V191">
        <f>VLOOKUP(CuentosContados[[#This Row],[Column1]],CuentosIndexados[],24,FALSE)</f>
        <v>0</v>
      </c>
      <c r="W191">
        <f>VLOOKUP(CuentosContados[[#This Row],[Column1]],CuentosIndexados[],25,FALSE)</f>
        <v>0</v>
      </c>
      <c r="X191">
        <f>VLOOKUP(CuentosContados[[#This Row],[Column1]],CuentosIndexados[],26,FALSE)</f>
        <v>0</v>
      </c>
      <c r="Y191">
        <f>VLOOKUP(CuentosContados[[#This Row],[Column1]],CuentosIndexados[],27,FALSE)</f>
        <v>0</v>
      </c>
      <c r="Z191">
        <f>VLOOKUP(CuentosContados[[#This Row],[Column1]],CuentosIndexados[],28,FALSE)</f>
        <v>0</v>
      </c>
      <c r="AA191">
        <f>VLOOKUP(CuentosContados[[#This Row],[Column1]],CuentosIndexados[],29,FALSE)</f>
        <v>0</v>
      </c>
      <c r="AB191">
        <f>VLOOKUP(CuentosContados[[#This Row],[Column1]],CuentosIndexados[],30,FALSE)</f>
        <v>0</v>
      </c>
      <c r="AC191">
        <f>VLOOKUP(CuentosContados[[#This Row],[Column1]],CuentosIndexados[],31,FALSE)</f>
        <v>0</v>
      </c>
      <c r="AD191">
        <f>VLOOKUP(CuentosContados[[#This Row],[Column1]],CuentosIndexados[],32,FALSE)</f>
        <v>0</v>
      </c>
      <c r="AE191">
        <f>VLOOKUP(CuentosContados[[#This Row],[Column1]],CuentosIndexados[],33,FALSE)</f>
        <v>0</v>
      </c>
      <c r="AF191">
        <f>VLOOKUP(CuentosContados[[#This Row],[Column1]],CuentosIndexados[],34,FALSE)</f>
        <v>0</v>
      </c>
      <c r="AG191">
        <f>VLOOKUP(CuentosContados[[#This Row],[Column1]],CuentosIndexados[],35,FALSE)</f>
        <v>0</v>
      </c>
      <c r="AH191">
        <f>VLOOKUP(CuentosContados[[#This Row],[Column1]],CuentosIndexados[],36,FALSE)</f>
        <v>0</v>
      </c>
      <c r="AI191">
        <f>VLOOKUP(CuentosContados[[#This Row],[Column1]],CuentosIndexados[],37,FALSE)</f>
        <v>0</v>
      </c>
      <c r="AJ191">
        <f>VLOOKUP(CuentosContados[[#This Row],[Column1]],CuentosIndexados[],38,FALSE)</f>
        <v>0</v>
      </c>
      <c r="AK191">
        <f>VLOOKUP(CuentosContados[[#This Row],[Column1]],CuentosIndexados[],39,FALSE)</f>
        <v>0</v>
      </c>
    </row>
    <row r="192" spans="1:37" x14ac:dyDescent="0.25">
      <c r="A192" t="s">
        <v>1131</v>
      </c>
      <c r="B192">
        <f>VLOOKUP(CuentosContados[[#This Row],[Column1]],CuentosIndexados[],3,FALSE)</f>
        <v>0</v>
      </c>
      <c r="C192">
        <f>VLOOKUP(CuentosContados[[#This Row],[Column1]],CuentosIndexados[],5,FALSE)</f>
        <v>0</v>
      </c>
      <c r="D192">
        <f>VLOOKUP(CuentosContados[[#This Row],[Column1]],CuentosIndexados[],6,FALSE)</f>
        <v>0</v>
      </c>
      <c r="E192" t="str">
        <f>VLOOKUP(CuentosContados[[#This Row],[Column1]],CuentosIndexados[],7,FALSE)</f>
        <v>frustracion</v>
      </c>
      <c r="F192">
        <f>VLOOKUP(CuentosContados[[#This Row],[Column1]],CuentosIndexados[],8,FALSE)</f>
        <v>0</v>
      </c>
      <c r="G192">
        <f>VLOOKUP(CuentosContados[[#This Row],[Column1]],CuentosIndexados[],9,FALSE)</f>
        <v>0</v>
      </c>
      <c r="H192">
        <f>VLOOKUP(CuentosContados[[#This Row],[Column1]],CuentosIndexados[],10,FALSE)</f>
        <v>0</v>
      </c>
      <c r="I192" t="str">
        <f>VLOOKUP(CuentosContados[[#This Row],[Column1]],CuentosIndexados[],11,FALSE)</f>
        <v>educacion</v>
      </c>
      <c r="J192" t="str">
        <f>VLOOKUP(CuentosContados[[#This Row],[Column1]],CuentosIndexados[],12,FALSE)</f>
        <v>trabajo</v>
      </c>
      <c r="K192">
        <f>VLOOKUP(CuentosContados[[#This Row],[Column1]],CuentosIndexados[],13,FALSE)</f>
        <v>0</v>
      </c>
      <c r="L192">
        <f>VLOOKUP(CuentosContados[[#This Row],[Column1]],CuentosIndexados[],14,FALSE)</f>
        <v>0</v>
      </c>
      <c r="M192">
        <f>VLOOKUP(CuentosContados[[#This Row],[Column1]],CuentosIndexados[],15,FALSE)</f>
        <v>0</v>
      </c>
      <c r="N192">
        <f>VLOOKUP(CuentosContados[[#This Row],[Column1]],CuentosIndexados[],16,FALSE)</f>
        <v>0</v>
      </c>
      <c r="O192" t="str">
        <f>VLOOKUP(CuentosContados[[#This Row],[Column1]],CuentosIndexados[],17,FALSE)</f>
        <v>ira</v>
      </c>
      <c r="P192" t="str">
        <f>VLOOKUP(CuentosContados[[#This Row],[Column1]],CuentosIndexados[],18,FALSE)</f>
        <v>arrogancia</v>
      </c>
      <c r="Q192">
        <f>VLOOKUP(CuentosContados[[#This Row],[Column1]],CuentosIndexados[],19,FALSE)</f>
        <v>0</v>
      </c>
      <c r="R192">
        <f>VLOOKUP(CuentosContados[[#This Row],[Column1]],CuentosIndexados[],20,FALSE)</f>
        <v>0</v>
      </c>
      <c r="S192">
        <f>VLOOKUP(CuentosContados[[#This Row],[Column1]],CuentosIndexados[],21,FALSE)</f>
        <v>0</v>
      </c>
      <c r="T192">
        <f>VLOOKUP(CuentosContados[[#This Row],[Column1]],CuentosIndexados[],22,FALSE)</f>
        <v>0</v>
      </c>
      <c r="U192">
        <f>VLOOKUP(CuentosContados[[#This Row],[Column1]],CuentosIndexados[],23,FALSE)</f>
        <v>0</v>
      </c>
      <c r="V192">
        <f>VLOOKUP(CuentosContados[[#This Row],[Column1]],CuentosIndexados[],24,FALSE)</f>
        <v>0</v>
      </c>
      <c r="W192">
        <f>VLOOKUP(CuentosContados[[#This Row],[Column1]],CuentosIndexados[],25,FALSE)</f>
        <v>0</v>
      </c>
      <c r="X192">
        <f>VLOOKUP(CuentosContados[[#This Row],[Column1]],CuentosIndexados[],26,FALSE)</f>
        <v>0</v>
      </c>
      <c r="Y192">
        <f>VLOOKUP(CuentosContados[[#This Row],[Column1]],CuentosIndexados[],27,FALSE)</f>
        <v>0</v>
      </c>
      <c r="Z192">
        <f>VLOOKUP(CuentosContados[[#This Row],[Column1]],CuentosIndexados[],28,FALSE)</f>
        <v>0</v>
      </c>
      <c r="AA192">
        <f>VLOOKUP(CuentosContados[[#This Row],[Column1]],CuentosIndexados[],29,FALSE)</f>
        <v>0</v>
      </c>
      <c r="AB192">
        <f>VLOOKUP(CuentosContados[[#This Row],[Column1]],CuentosIndexados[],30,FALSE)</f>
        <v>0</v>
      </c>
      <c r="AC192">
        <f>VLOOKUP(CuentosContados[[#This Row],[Column1]],CuentosIndexados[],31,FALSE)</f>
        <v>0</v>
      </c>
      <c r="AD192">
        <f>VLOOKUP(CuentosContados[[#This Row],[Column1]],CuentosIndexados[],32,FALSE)</f>
        <v>0</v>
      </c>
      <c r="AE192">
        <f>VLOOKUP(CuentosContados[[#This Row],[Column1]],CuentosIndexados[],33,FALSE)</f>
        <v>0</v>
      </c>
      <c r="AF192">
        <f>VLOOKUP(CuentosContados[[#This Row],[Column1]],CuentosIndexados[],34,FALSE)</f>
        <v>0</v>
      </c>
      <c r="AG192">
        <f>VLOOKUP(CuentosContados[[#This Row],[Column1]],CuentosIndexados[],35,FALSE)</f>
        <v>0</v>
      </c>
      <c r="AH192">
        <f>VLOOKUP(CuentosContados[[#This Row],[Column1]],CuentosIndexados[],36,FALSE)</f>
        <v>0</v>
      </c>
      <c r="AI192">
        <f>VLOOKUP(CuentosContados[[#This Row],[Column1]],CuentosIndexados[],37,FALSE)</f>
        <v>0</v>
      </c>
      <c r="AJ192">
        <f>VLOOKUP(CuentosContados[[#This Row],[Column1]],CuentosIndexados[],38,FALSE)</f>
        <v>0</v>
      </c>
      <c r="AK192">
        <f>VLOOKUP(CuentosContados[[#This Row],[Column1]],CuentosIndexados[],39,FALSE)</f>
        <v>0</v>
      </c>
    </row>
    <row r="193" spans="1:37" x14ac:dyDescent="0.25">
      <c r="A193" t="s">
        <v>1131</v>
      </c>
      <c r="B193">
        <f>VLOOKUP(CuentosContados[[#This Row],[Column1]],CuentosIndexados[],3,FALSE)</f>
        <v>0</v>
      </c>
      <c r="C193">
        <f>VLOOKUP(CuentosContados[[#This Row],[Column1]],CuentosIndexados[],5,FALSE)</f>
        <v>0</v>
      </c>
      <c r="D193">
        <f>VLOOKUP(CuentosContados[[#This Row],[Column1]],CuentosIndexados[],6,FALSE)</f>
        <v>0</v>
      </c>
      <c r="E193" t="str">
        <f>VLOOKUP(CuentosContados[[#This Row],[Column1]],CuentosIndexados[],7,FALSE)</f>
        <v>frustracion</v>
      </c>
      <c r="F193">
        <f>VLOOKUP(CuentosContados[[#This Row],[Column1]],CuentosIndexados[],8,FALSE)</f>
        <v>0</v>
      </c>
      <c r="G193">
        <f>VLOOKUP(CuentosContados[[#This Row],[Column1]],CuentosIndexados[],9,FALSE)</f>
        <v>0</v>
      </c>
      <c r="H193">
        <f>VLOOKUP(CuentosContados[[#This Row],[Column1]],CuentosIndexados[],10,FALSE)</f>
        <v>0</v>
      </c>
      <c r="I193" t="str">
        <f>VLOOKUP(CuentosContados[[#This Row],[Column1]],CuentosIndexados[],11,FALSE)</f>
        <v>educacion</v>
      </c>
      <c r="J193" t="str">
        <f>VLOOKUP(CuentosContados[[#This Row],[Column1]],CuentosIndexados[],12,FALSE)</f>
        <v>trabajo</v>
      </c>
      <c r="K193">
        <f>VLOOKUP(CuentosContados[[#This Row],[Column1]],CuentosIndexados[],13,FALSE)</f>
        <v>0</v>
      </c>
      <c r="L193">
        <f>VLOOKUP(CuentosContados[[#This Row],[Column1]],CuentosIndexados[],14,FALSE)</f>
        <v>0</v>
      </c>
      <c r="M193">
        <f>VLOOKUP(CuentosContados[[#This Row],[Column1]],CuentosIndexados[],15,FALSE)</f>
        <v>0</v>
      </c>
      <c r="N193">
        <f>VLOOKUP(CuentosContados[[#This Row],[Column1]],CuentosIndexados[],16,FALSE)</f>
        <v>0</v>
      </c>
      <c r="O193" t="str">
        <f>VLOOKUP(CuentosContados[[#This Row],[Column1]],CuentosIndexados[],17,FALSE)</f>
        <v>ira</v>
      </c>
      <c r="P193" t="str">
        <f>VLOOKUP(CuentosContados[[#This Row],[Column1]],CuentosIndexados[],18,FALSE)</f>
        <v>arrogancia</v>
      </c>
      <c r="Q193">
        <f>VLOOKUP(CuentosContados[[#This Row],[Column1]],CuentosIndexados[],19,FALSE)</f>
        <v>0</v>
      </c>
      <c r="R193">
        <f>VLOOKUP(CuentosContados[[#This Row],[Column1]],CuentosIndexados[],20,FALSE)</f>
        <v>0</v>
      </c>
      <c r="S193">
        <f>VLOOKUP(CuentosContados[[#This Row],[Column1]],CuentosIndexados[],21,FALSE)</f>
        <v>0</v>
      </c>
      <c r="T193">
        <f>VLOOKUP(CuentosContados[[#This Row],[Column1]],CuentosIndexados[],22,FALSE)</f>
        <v>0</v>
      </c>
      <c r="U193">
        <f>VLOOKUP(CuentosContados[[#This Row],[Column1]],CuentosIndexados[],23,FALSE)</f>
        <v>0</v>
      </c>
      <c r="V193">
        <f>VLOOKUP(CuentosContados[[#This Row],[Column1]],CuentosIndexados[],24,FALSE)</f>
        <v>0</v>
      </c>
      <c r="W193">
        <f>VLOOKUP(CuentosContados[[#This Row],[Column1]],CuentosIndexados[],25,FALSE)</f>
        <v>0</v>
      </c>
      <c r="X193">
        <f>VLOOKUP(CuentosContados[[#This Row],[Column1]],CuentosIndexados[],26,FALSE)</f>
        <v>0</v>
      </c>
      <c r="Y193">
        <f>VLOOKUP(CuentosContados[[#This Row],[Column1]],CuentosIndexados[],27,FALSE)</f>
        <v>0</v>
      </c>
      <c r="Z193">
        <f>VLOOKUP(CuentosContados[[#This Row],[Column1]],CuentosIndexados[],28,FALSE)</f>
        <v>0</v>
      </c>
      <c r="AA193">
        <f>VLOOKUP(CuentosContados[[#This Row],[Column1]],CuentosIndexados[],29,FALSE)</f>
        <v>0</v>
      </c>
      <c r="AB193">
        <f>VLOOKUP(CuentosContados[[#This Row],[Column1]],CuentosIndexados[],30,FALSE)</f>
        <v>0</v>
      </c>
      <c r="AC193">
        <f>VLOOKUP(CuentosContados[[#This Row],[Column1]],CuentosIndexados[],31,FALSE)</f>
        <v>0</v>
      </c>
      <c r="AD193">
        <f>VLOOKUP(CuentosContados[[#This Row],[Column1]],CuentosIndexados[],32,FALSE)</f>
        <v>0</v>
      </c>
      <c r="AE193">
        <f>VLOOKUP(CuentosContados[[#This Row],[Column1]],CuentosIndexados[],33,FALSE)</f>
        <v>0</v>
      </c>
      <c r="AF193">
        <f>VLOOKUP(CuentosContados[[#This Row],[Column1]],CuentosIndexados[],34,FALSE)</f>
        <v>0</v>
      </c>
      <c r="AG193">
        <f>VLOOKUP(CuentosContados[[#This Row],[Column1]],CuentosIndexados[],35,FALSE)</f>
        <v>0</v>
      </c>
      <c r="AH193">
        <f>VLOOKUP(CuentosContados[[#This Row],[Column1]],CuentosIndexados[],36,FALSE)</f>
        <v>0</v>
      </c>
      <c r="AI193">
        <f>VLOOKUP(CuentosContados[[#This Row],[Column1]],CuentosIndexados[],37,FALSE)</f>
        <v>0</v>
      </c>
      <c r="AJ193">
        <f>VLOOKUP(CuentosContados[[#This Row],[Column1]],CuentosIndexados[],38,FALSE)</f>
        <v>0</v>
      </c>
      <c r="AK193">
        <f>VLOOKUP(CuentosContados[[#This Row],[Column1]],CuentosIndexados[],39,FALSE)</f>
        <v>0</v>
      </c>
    </row>
    <row r="194" spans="1:37" x14ac:dyDescent="0.25">
      <c r="A194" t="s">
        <v>1131</v>
      </c>
      <c r="B194">
        <f>VLOOKUP(CuentosContados[[#This Row],[Column1]],CuentosIndexados[],3,FALSE)</f>
        <v>0</v>
      </c>
      <c r="C194">
        <f>VLOOKUP(CuentosContados[[#This Row],[Column1]],CuentosIndexados[],5,FALSE)</f>
        <v>0</v>
      </c>
      <c r="D194">
        <f>VLOOKUP(CuentosContados[[#This Row],[Column1]],CuentosIndexados[],6,FALSE)</f>
        <v>0</v>
      </c>
      <c r="E194" t="str">
        <f>VLOOKUP(CuentosContados[[#This Row],[Column1]],CuentosIndexados[],7,FALSE)</f>
        <v>frustracion</v>
      </c>
      <c r="F194">
        <f>VLOOKUP(CuentosContados[[#This Row],[Column1]],CuentosIndexados[],8,FALSE)</f>
        <v>0</v>
      </c>
      <c r="G194">
        <f>VLOOKUP(CuentosContados[[#This Row],[Column1]],CuentosIndexados[],9,FALSE)</f>
        <v>0</v>
      </c>
      <c r="H194">
        <f>VLOOKUP(CuentosContados[[#This Row],[Column1]],CuentosIndexados[],10,FALSE)</f>
        <v>0</v>
      </c>
      <c r="I194" t="str">
        <f>VLOOKUP(CuentosContados[[#This Row],[Column1]],CuentosIndexados[],11,FALSE)</f>
        <v>educacion</v>
      </c>
      <c r="J194" t="str">
        <f>VLOOKUP(CuentosContados[[#This Row],[Column1]],CuentosIndexados[],12,FALSE)</f>
        <v>trabajo</v>
      </c>
      <c r="K194">
        <f>VLOOKUP(CuentosContados[[#This Row],[Column1]],CuentosIndexados[],13,FALSE)</f>
        <v>0</v>
      </c>
      <c r="L194">
        <f>VLOOKUP(CuentosContados[[#This Row],[Column1]],CuentosIndexados[],14,FALSE)</f>
        <v>0</v>
      </c>
      <c r="M194">
        <f>VLOOKUP(CuentosContados[[#This Row],[Column1]],CuentosIndexados[],15,FALSE)</f>
        <v>0</v>
      </c>
      <c r="N194">
        <f>VLOOKUP(CuentosContados[[#This Row],[Column1]],CuentosIndexados[],16,FALSE)</f>
        <v>0</v>
      </c>
      <c r="O194" t="str">
        <f>VLOOKUP(CuentosContados[[#This Row],[Column1]],CuentosIndexados[],17,FALSE)</f>
        <v>ira</v>
      </c>
      <c r="P194" t="str">
        <f>VLOOKUP(CuentosContados[[#This Row],[Column1]],CuentosIndexados[],18,FALSE)</f>
        <v>arrogancia</v>
      </c>
      <c r="Q194">
        <f>VLOOKUP(CuentosContados[[#This Row],[Column1]],CuentosIndexados[],19,FALSE)</f>
        <v>0</v>
      </c>
      <c r="R194">
        <f>VLOOKUP(CuentosContados[[#This Row],[Column1]],CuentosIndexados[],20,FALSE)</f>
        <v>0</v>
      </c>
      <c r="S194">
        <f>VLOOKUP(CuentosContados[[#This Row],[Column1]],CuentosIndexados[],21,FALSE)</f>
        <v>0</v>
      </c>
      <c r="T194">
        <f>VLOOKUP(CuentosContados[[#This Row],[Column1]],CuentosIndexados[],22,FALSE)</f>
        <v>0</v>
      </c>
      <c r="U194">
        <f>VLOOKUP(CuentosContados[[#This Row],[Column1]],CuentosIndexados[],23,FALSE)</f>
        <v>0</v>
      </c>
      <c r="V194">
        <f>VLOOKUP(CuentosContados[[#This Row],[Column1]],CuentosIndexados[],24,FALSE)</f>
        <v>0</v>
      </c>
      <c r="W194">
        <f>VLOOKUP(CuentosContados[[#This Row],[Column1]],CuentosIndexados[],25,FALSE)</f>
        <v>0</v>
      </c>
      <c r="X194">
        <f>VLOOKUP(CuentosContados[[#This Row],[Column1]],CuentosIndexados[],26,FALSE)</f>
        <v>0</v>
      </c>
      <c r="Y194">
        <f>VLOOKUP(CuentosContados[[#This Row],[Column1]],CuentosIndexados[],27,FALSE)</f>
        <v>0</v>
      </c>
      <c r="Z194">
        <f>VLOOKUP(CuentosContados[[#This Row],[Column1]],CuentosIndexados[],28,FALSE)</f>
        <v>0</v>
      </c>
      <c r="AA194">
        <f>VLOOKUP(CuentosContados[[#This Row],[Column1]],CuentosIndexados[],29,FALSE)</f>
        <v>0</v>
      </c>
      <c r="AB194">
        <f>VLOOKUP(CuentosContados[[#This Row],[Column1]],CuentosIndexados[],30,FALSE)</f>
        <v>0</v>
      </c>
      <c r="AC194">
        <f>VLOOKUP(CuentosContados[[#This Row],[Column1]],CuentosIndexados[],31,FALSE)</f>
        <v>0</v>
      </c>
      <c r="AD194">
        <f>VLOOKUP(CuentosContados[[#This Row],[Column1]],CuentosIndexados[],32,FALSE)</f>
        <v>0</v>
      </c>
      <c r="AE194">
        <f>VLOOKUP(CuentosContados[[#This Row],[Column1]],CuentosIndexados[],33,FALSE)</f>
        <v>0</v>
      </c>
      <c r="AF194">
        <f>VLOOKUP(CuentosContados[[#This Row],[Column1]],CuentosIndexados[],34,FALSE)</f>
        <v>0</v>
      </c>
      <c r="AG194">
        <f>VLOOKUP(CuentosContados[[#This Row],[Column1]],CuentosIndexados[],35,FALSE)</f>
        <v>0</v>
      </c>
      <c r="AH194">
        <f>VLOOKUP(CuentosContados[[#This Row],[Column1]],CuentosIndexados[],36,FALSE)</f>
        <v>0</v>
      </c>
      <c r="AI194">
        <f>VLOOKUP(CuentosContados[[#This Row],[Column1]],CuentosIndexados[],37,FALSE)</f>
        <v>0</v>
      </c>
      <c r="AJ194">
        <f>VLOOKUP(CuentosContados[[#This Row],[Column1]],CuentosIndexados[],38,FALSE)</f>
        <v>0</v>
      </c>
      <c r="AK194">
        <f>VLOOKUP(CuentosContados[[#This Row],[Column1]],CuentosIndexados[],39,FALSE)</f>
        <v>0</v>
      </c>
    </row>
    <row r="195" spans="1:37" x14ac:dyDescent="0.25">
      <c r="A195" t="s">
        <v>1131</v>
      </c>
      <c r="B195">
        <f>VLOOKUP(CuentosContados[[#This Row],[Column1]],CuentosIndexados[],3,FALSE)</f>
        <v>0</v>
      </c>
      <c r="C195">
        <f>VLOOKUP(CuentosContados[[#This Row],[Column1]],CuentosIndexados[],5,FALSE)</f>
        <v>0</v>
      </c>
      <c r="D195">
        <f>VLOOKUP(CuentosContados[[#This Row],[Column1]],CuentosIndexados[],6,FALSE)</f>
        <v>0</v>
      </c>
      <c r="E195" t="str">
        <f>VLOOKUP(CuentosContados[[#This Row],[Column1]],CuentosIndexados[],7,FALSE)</f>
        <v>frustracion</v>
      </c>
      <c r="F195">
        <f>VLOOKUP(CuentosContados[[#This Row],[Column1]],CuentosIndexados[],8,FALSE)</f>
        <v>0</v>
      </c>
      <c r="G195">
        <f>VLOOKUP(CuentosContados[[#This Row],[Column1]],CuentosIndexados[],9,FALSE)</f>
        <v>0</v>
      </c>
      <c r="H195">
        <f>VLOOKUP(CuentosContados[[#This Row],[Column1]],CuentosIndexados[],10,FALSE)</f>
        <v>0</v>
      </c>
      <c r="I195" t="str">
        <f>VLOOKUP(CuentosContados[[#This Row],[Column1]],CuentosIndexados[],11,FALSE)</f>
        <v>educacion</v>
      </c>
      <c r="J195" t="str">
        <f>VLOOKUP(CuentosContados[[#This Row],[Column1]],CuentosIndexados[],12,FALSE)</f>
        <v>trabajo</v>
      </c>
      <c r="K195">
        <f>VLOOKUP(CuentosContados[[#This Row],[Column1]],CuentosIndexados[],13,FALSE)</f>
        <v>0</v>
      </c>
      <c r="L195">
        <f>VLOOKUP(CuentosContados[[#This Row],[Column1]],CuentosIndexados[],14,FALSE)</f>
        <v>0</v>
      </c>
      <c r="M195">
        <f>VLOOKUP(CuentosContados[[#This Row],[Column1]],CuentosIndexados[],15,FALSE)</f>
        <v>0</v>
      </c>
      <c r="N195">
        <f>VLOOKUP(CuentosContados[[#This Row],[Column1]],CuentosIndexados[],16,FALSE)</f>
        <v>0</v>
      </c>
      <c r="O195" t="str">
        <f>VLOOKUP(CuentosContados[[#This Row],[Column1]],CuentosIndexados[],17,FALSE)</f>
        <v>ira</v>
      </c>
      <c r="P195" t="str">
        <f>VLOOKUP(CuentosContados[[#This Row],[Column1]],CuentosIndexados[],18,FALSE)</f>
        <v>arrogancia</v>
      </c>
      <c r="Q195">
        <f>VLOOKUP(CuentosContados[[#This Row],[Column1]],CuentosIndexados[],19,FALSE)</f>
        <v>0</v>
      </c>
      <c r="R195">
        <f>VLOOKUP(CuentosContados[[#This Row],[Column1]],CuentosIndexados[],20,FALSE)</f>
        <v>0</v>
      </c>
      <c r="S195">
        <f>VLOOKUP(CuentosContados[[#This Row],[Column1]],CuentosIndexados[],21,FALSE)</f>
        <v>0</v>
      </c>
      <c r="T195">
        <f>VLOOKUP(CuentosContados[[#This Row],[Column1]],CuentosIndexados[],22,FALSE)</f>
        <v>0</v>
      </c>
      <c r="U195">
        <f>VLOOKUP(CuentosContados[[#This Row],[Column1]],CuentosIndexados[],23,FALSE)</f>
        <v>0</v>
      </c>
      <c r="V195">
        <f>VLOOKUP(CuentosContados[[#This Row],[Column1]],CuentosIndexados[],24,FALSE)</f>
        <v>0</v>
      </c>
      <c r="W195">
        <f>VLOOKUP(CuentosContados[[#This Row],[Column1]],CuentosIndexados[],25,FALSE)</f>
        <v>0</v>
      </c>
      <c r="X195">
        <f>VLOOKUP(CuentosContados[[#This Row],[Column1]],CuentosIndexados[],26,FALSE)</f>
        <v>0</v>
      </c>
      <c r="Y195">
        <f>VLOOKUP(CuentosContados[[#This Row],[Column1]],CuentosIndexados[],27,FALSE)</f>
        <v>0</v>
      </c>
      <c r="Z195">
        <f>VLOOKUP(CuentosContados[[#This Row],[Column1]],CuentosIndexados[],28,FALSE)</f>
        <v>0</v>
      </c>
      <c r="AA195">
        <f>VLOOKUP(CuentosContados[[#This Row],[Column1]],CuentosIndexados[],29,FALSE)</f>
        <v>0</v>
      </c>
      <c r="AB195">
        <f>VLOOKUP(CuentosContados[[#This Row],[Column1]],CuentosIndexados[],30,FALSE)</f>
        <v>0</v>
      </c>
      <c r="AC195">
        <f>VLOOKUP(CuentosContados[[#This Row],[Column1]],CuentosIndexados[],31,FALSE)</f>
        <v>0</v>
      </c>
      <c r="AD195">
        <f>VLOOKUP(CuentosContados[[#This Row],[Column1]],CuentosIndexados[],32,FALSE)</f>
        <v>0</v>
      </c>
      <c r="AE195">
        <f>VLOOKUP(CuentosContados[[#This Row],[Column1]],CuentosIndexados[],33,FALSE)</f>
        <v>0</v>
      </c>
      <c r="AF195">
        <f>VLOOKUP(CuentosContados[[#This Row],[Column1]],CuentosIndexados[],34,FALSE)</f>
        <v>0</v>
      </c>
      <c r="AG195">
        <f>VLOOKUP(CuentosContados[[#This Row],[Column1]],CuentosIndexados[],35,FALSE)</f>
        <v>0</v>
      </c>
      <c r="AH195">
        <f>VLOOKUP(CuentosContados[[#This Row],[Column1]],CuentosIndexados[],36,FALSE)</f>
        <v>0</v>
      </c>
      <c r="AI195">
        <f>VLOOKUP(CuentosContados[[#This Row],[Column1]],CuentosIndexados[],37,FALSE)</f>
        <v>0</v>
      </c>
      <c r="AJ195">
        <f>VLOOKUP(CuentosContados[[#This Row],[Column1]],CuentosIndexados[],38,FALSE)</f>
        <v>0</v>
      </c>
      <c r="AK195">
        <f>VLOOKUP(CuentosContados[[#This Row],[Column1]],CuentosIndexados[],39,FALSE)</f>
        <v>0</v>
      </c>
    </row>
    <row r="196" spans="1:37" x14ac:dyDescent="0.25">
      <c r="A196" t="s">
        <v>1131</v>
      </c>
      <c r="B196">
        <f>VLOOKUP(CuentosContados[[#This Row],[Column1]],CuentosIndexados[],3,FALSE)</f>
        <v>0</v>
      </c>
      <c r="C196">
        <f>VLOOKUP(CuentosContados[[#This Row],[Column1]],CuentosIndexados[],5,FALSE)</f>
        <v>0</v>
      </c>
      <c r="D196">
        <f>VLOOKUP(CuentosContados[[#This Row],[Column1]],CuentosIndexados[],6,FALSE)</f>
        <v>0</v>
      </c>
      <c r="E196" t="str">
        <f>VLOOKUP(CuentosContados[[#This Row],[Column1]],CuentosIndexados[],7,FALSE)</f>
        <v>frustracion</v>
      </c>
      <c r="F196">
        <f>VLOOKUP(CuentosContados[[#This Row],[Column1]],CuentosIndexados[],8,FALSE)</f>
        <v>0</v>
      </c>
      <c r="G196">
        <f>VLOOKUP(CuentosContados[[#This Row],[Column1]],CuentosIndexados[],9,FALSE)</f>
        <v>0</v>
      </c>
      <c r="H196">
        <f>VLOOKUP(CuentosContados[[#This Row],[Column1]],CuentosIndexados[],10,FALSE)</f>
        <v>0</v>
      </c>
      <c r="I196" t="str">
        <f>VLOOKUP(CuentosContados[[#This Row],[Column1]],CuentosIndexados[],11,FALSE)</f>
        <v>educacion</v>
      </c>
      <c r="J196" t="str">
        <f>VLOOKUP(CuentosContados[[#This Row],[Column1]],CuentosIndexados[],12,FALSE)</f>
        <v>trabajo</v>
      </c>
      <c r="K196">
        <f>VLOOKUP(CuentosContados[[#This Row],[Column1]],CuentosIndexados[],13,FALSE)</f>
        <v>0</v>
      </c>
      <c r="L196">
        <f>VLOOKUP(CuentosContados[[#This Row],[Column1]],CuentosIndexados[],14,FALSE)</f>
        <v>0</v>
      </c>
      <c r="M196">
        <f>VLOOKUP(CuentosContados[[#This Row],[Column1]],CuentosIndexados[],15,FALSE)</f>
        <v>0</v>
      </c>
      <c r="N196">
        <f>VLOOKUP(CuentosContados[[#This Row],[Column1]],CuentosIndexados[],16,FALSE)</f>
        <v>0</v>
      </c>
      <c r="O196" t="str">
        <f>VLOOKUP(CuentosContados[[#This Row],[Column1]],CuentosIndexados[],17,FALSE)</f>
        <v>ira</v>
      </c>
      <c r="P196" t="str">
        <f>VLOOKUP(CuentosContados[[#This Row],[Column1]],CuentosIndexados[],18,FALSE)</f>
        <v>arrogancia</v>
      </c>
      <c r="Q196">
        <f>VLOOKUP(CuentosContados[[#This Row],[Column1]],CuentosIndexados[],19,FALSE)</f>
        <v>0</v>
      </c>
      <c r="R196">
        <f>VLOOKUP(CuentosContados[[#This Row],[Column1]],CuentosIndexados[],20,FALSE)</f>
        <v>0</v>
      </c>
      <c r="S196">
        <f>VLOOKUP(CuentosContados[[#This Row],[Column1]],CuentosIndexados[],21,FALSE)</f>
        <v>0</v>
      </c>
      <c r="T196">
        <f>VLOOKUP(CuentosContados[[#This Row],[Column1]],CuentosIndexados[],22,FALSE)</f>
        <v>0</v>
      </c>
      <c r="U196">
        <f>VLOOKUP(CuentosContados[[#This Row],[Column1]],CuentosIndexados[],23,FALSE)</f>
        <v>0</v>
      </c>
      <c r="V196">
        <f>VLOOKUP(CuentosContados[[#This Row],[Column1]],CuentosIndexados[],24,FALSE)</f>
        <v>0</v>
      </c>
      <c r="W196">
        <f>VLOOKUP(CuentosContados[[#This Row],[Column1]],CuentosIndexados[],25,FALSE)</f>
        <v>0</v>
      </c>
      <c r="X196">
        <f>VLOOKUP(CuentosContados[[#This Row],[Column1]],CuentosIndexados[],26,FALSE)</f>
        <v>0</v>
      </c>
      <c r="Y196">
        <f>VLOOKUP(CuentosContados[[#This Row],[Column1]],CuentosIndexados[],27,FALSE)</f>
        <v>0</v>
      </c>
      <c r="Z196">
        <f>VLOOKUP(CuentosContados[[#This Row],[Column1]],CuentosIndexados[],28,FALSE)</f>
        <v>0</v>
      </c>
      <c r="AA196">
        <f>VLOOKUP(CuentosContados[[#This Row],[Column1]],CuentosIndexados[],29,FALSE)</f>
        <v>0</v>
      </c>
      <c r="AB196">
        <f>VLOOKUP(CuentosContados[[#This Row],[Column1]],CuentosIndexados[],30,FALSE)</f>
        <v>0</v>
      </c>
      <c r="AC196">
        <f>VLOOKUP(CuentosContados[[#This Row],[Column1]],CuentosIndexados[],31,FALSE)</f>
        <v>0</v>
      </c>
      <c r="AD196">
        <f>VLOOKUP(CuentosContados[[#This Row],[Column1]],CuentosIndexados[],32,FALSE)</f>
        <v>0</v>
      </c>
      <c r="AE196">
        <f>VLOOKUP(CuentosContados[[#This Row],[Column1]],CuentosIndexados[],33,FALSE)</f>
        <v>0</v>
      </c>
      <c r="AF196">
        <f>VLOOKUP(CuentosContados[[#This Row],[Column1]],CuentosIndexados[],34,FALSE)</f>
        <v>0</v>
      </c>
      <c r="AG196">
        <f>VLOOKUP(CuentosContados[[#This Row],[Column1]],CuentosIndexados[],35,FALSE)</f>
        <v>0</v>
      </c>
      <c r="AH196">
        <f>VLOOKUP(CuentosContados[[#This Row],[Column1]],CuentosIndexados[],36,FALSE)</f>
        <v>0</v>
      </c>
      <c r="AI196">
        <f>VLOOKUP(CuentosContados[[#This Row],[Column1]],CuentosIndexados[],37,FALSE)</f>
        <v>0</v>
      </c>
      <c r="AJ196">
        <f>VLOOKUP(CuentosContados[[#This Row],[Column1]],CuentosIndexados[],38,FALSE)</f>
        <v>0</v>
      </c>
      <c r="AK196">
        <f>VLOOKUP(CuentosContados[[#This Row],[Column1]],CuentosIndexados[],39,FALSE)</f>
        <v>0</v>
      </c>
    </row>
    <row r="197" spans="1:37" x14ac:dyDescent="0.25">
      <c r="A197" t="s">
        <v>1131</v>
      </c>
      <c r="B197">
        <f>VLOOKUP(CuentosContados[[#This Row],[Column1]],CuentosIndexados[],3,FALSE)</f>
        <v>0</v>
      </c>
      <c r="C197">
        <f>VLOOKUP(CuentosContados[[#This Row],[Column1]],CuentosIndexados[],5,FALSE)</f>
        <v>0</v>
      </c>
      <c r="D197">
        <f>VLOOKUP(CuentosContados[[#This Row],[Column1]],CuentosIndexados[],6,FALSE)</f>
        <v>0</v>
      </c>
      <c r="E197" t="str">
        <f>VLOOKUP(CuentosContados[[#This Row],[Column1]],CuentosIndexados[],7,FALSE)</f>
        <v>frustracion</v>
      </c>
      <c r="F197">
        <f>VLOOKUP(CuentosContados[[#This Row],[Column1]],CuentosIndexados[],8,FALSE)</f>
        <v>0</v>
      </c>
      <c r="G197">
        <f>VLOOKUP(CuentosContados[[#This Row],[Column1]],CuentosIndexados[],9,FALSE)</f>
        <v>0</v>
      </c>
      <c r="H197">
        <f>VLOOKUP(CuentosContados[[#This Row],[Column1]],CuentosIndexados[],10,FALSE)</f>
        <v>0</v>
      </c>
      <c r="I197" t="str">
        <f>VLOOKUP(CuentosContados[[#This Row],[Column1]],CuentosIndexados[],11,FALSE)</f>
        <v>educacion</v>
      </c>
      <c r="J197" t="str">
        <f>VLOOKUP(CuentosContados[[#This Row],[Column1]],CuentosIndexados[],12,FALSE)</f>
        <v>trabajo</v>
      </c>
      <c r="K197">
        <f>VLOOKUP(CuentosContados[[#This Row],[Column1]],CuentosIndexados[],13,FALSE)</f>
        <v>0</v>
      </c>
      <c r="L197">
        <f>VLOOKUP(CuentosContados[[#This Row],[Column1]],CuentosIndexados[],14,FALSE)</f>
        <v>0</v>
      </c>
      <c r="M197">
        <f>VLOOKUP(CuentosContados[[#This Row],[Column1]],CuentosIndexados[],15,FALSE)</f>
        <v>0</v>
      </c>
      <c r="N197">
        <f>VLOOKUP(CuentosContados[[#This Row],[Column1]],CuentosIndexados[],16,FALSE)</f>
        <v>0</v>
      </c>
      <c r="O197" t="str">
        <f>VLOOKUP(CuentosContados[[#This Row],[Column1]],CuentosIndexados[],17,FALSE)</f>
        <v>ira</v>
      </c>
      <c r="P197" t="str">
        <f>VLOOKUP(CuentosContados[[#This Row],[Column1]],CuentosIndexados[],18,FALSE)</f>
        <v>arrogancia</v>
      </c>
      <c r="Q197">
        <f>VLOOKUP(CuentosContados[[#This Row],[Column1]],CuentosIndexados[],19,FALSE)</f>
        <v>0</v>
      </c>
      <c r="R197">
        <f>VLOOKUP(CuentosContados[[#This Row],[Column1]],CuentosIndexados[],20,FALSE)</f>
        <v>0</v>
      </c>
      <c r="S197">
        <f>VLOOKUP(CuentosContados[[#This Row],[Column1]],CuentosIndexados[],21,FALSE)</f>
        <v>0</v>
      </c>
      <c r="T197">
        <f>VLOOKUP(CuentosContados[[#This Row],[Column1]],CuentosIndexados[],22,FALSE)</f>
        <v>0</v>
      </c>
      <c r="U197">
        <f>VLOOKUP(CuentosContados[[#This Row],[Column1]],CuentosIndexados[],23,FALSE)</f>
        <v>0</v>
      </c>
      <c r="V197">
        <f>VLOOKUP(CuentosContados[[#This Row],[Column1]],CuentosIndexados[],24,FALSE)</f>
        <v>0</v>
      </c>
      <c r="W197">
        <f>VLOOKUP(CuentosContados[[#This Row],[Column1]],CuentosIndexados[],25,FALSE)</f>
        <v>0</v>
      </c>
      <c r="X197">
        <f>VLOOKUP(CuentosContados[[#This Row],[Column1]],CuentosIndexados[],26,FALSE)</f>
        <v>0</v>
      </c>
      <c r="Y197">
        <f>VLOOKUP(CuentosContados[[#This Row],[Column1]],CuentosIndexados[],27,FALSE)</f>
        <v>0</v>
      </c>
      <c r="Z197">
        <f>VLOOKUP(CuentosContados[[#This Row],[Column1]],CuentosIndexados[],28,FALSE)</f>
        <v>0</v>
      </c>
      <c r="AA197">
        <f>VLOOKUP(CuentosContados[[#This Row],[Column1]],CuentosIndexados[],29,FALSE)</f>
        <v>0</v>
      </c>
      <c r="AB197">
        <f>VLOOKUP(CuentosContados[[#This Row],[Column1]],CuentosIndexados[],30,FALSE)</f>
        <v>0</v>
      </c>
      <c r="AC197">
        <f>VLOOKUP(CuentosContados[[#This Row],[Column1]],CuentosIndexados[],31,FALSE)</f>
        <v>0</v>
      </c>
      <c r="AD197">
        <f>VLOOKUP(CuentosContados[[#This Row],[Column1]],CuentosIndexados[],32,FALSE)</f>
        <v>0</v>
      </c>
      <c r="AE197">
        <f>VLOOKUP(CuentosContados[[#This Row],[Column1]],CuentosIndexados[],33,FALSE)</f>
        <v>0</v>
      </c>
      <c r="AF197">
        <f>VLOOKUP(CuentosContados[[#This Row],[Column1]],CuentosIndexados[],34,FALSE)</f>
        <v>0</v>
      </c>
      <c r="AG197">
        <f>VLOOKUP(CuentosContados[[#This Row],[Column1]],CuentosIndexados[],35,FALSE)</f>
        <v>0</v>
      </c>
      <c r="AH197">
        <f>VLOOKUP(CuentosContados[[#This Row],[Column1]],CuentosIndexados[],36,FALSE)</f>
        <v>0</v>
      </c>
      <c r="AI197">
        <f>VLOOKUP(CuentosContados[[#This Row],[Column1]],CuentosIndexados[],37,FALSE)</f>
        <v>0</v>
      </c>
      <c r="AJ197">
        <f>VLOOKUP(CuentosContados[[#This Row],[Column1]],CuentosIndexados[],38,FALSE)</f>
        <v>0</v>
      </c>
      <c r="AK197">
        <f>VLOOKUP(CuentosContados[[#This Row],[Column1]],CuentosIndexados[],39,FALSE)</f>
        <v>0</v>
      </c>
    </row>
    <row r="198" spans="1:37" x14ac:dyDescent="0.25">
      <c r="A198" t="s">
        <v>1131</v>
      </c>
      <c r="B198">
        <f>VLOOKUP(CuentosContados[[#This Row],[Column1]],CuentosIndexados[],3,FALSE)</f>
        <v>0</v>
      </c>
      <c r="C198">
        <f>VLOOKUP(CuentosContados[[#This Row],[Column1]],CuentosIndexados[],5,FALSE)</f>
        <v>0</v>
      </c>
      <c r="D198">
        <f>VLOOKUP(CuentosContados[[#This Row],[Column1]],CuentosIndexados[],6,FALSE)</f>
        <v>0</v>
      </c>
      <c r="E198" t="str">
        <f>VLOOKUP(CuentosContados[[#This Row],[Column1]],CuentosIndexados[],7,FALSE)</f>
        <v>frustracion</v>
      </c>
      <c r="F198">
        <f>VLOOKUP(CuentosContados[[#This Row],[Column1]],CuentosIndexados[],8,FALSE)</f>
        <v>0</v>
      </c>
      <c r="G198">
        <f>VLOOKUP(CuentosContados[[#This Row],[Column1]],CuentosIndexados[],9,FALSE)</f>
        <v>0</v>
      </c>
      <c r="H198">
        <f>VLOOKUP(CuentosContados[[#This Row],[Column1]],CuentosIndexados[],10,FALSE)</f>
        <v>0</v>
      </c>
      <c r="I198" t="str">
        <f>VLOOKUP(CuentosContados[[#This Row],[Column1]],CuentosIndexados[],11,FALSE)</f>
        <v>educacion</v>
      </c>
      <c r="J198" t="str">
        <f>VLOOKUP(CuentosContados[[#This Row],[Column1]],CuentosIndexados[],12,FALSE)</f>
        <v>trabajo</v>
      </c>
      <c r="K198">
        <f>VLOOKUP(CuentosContados[[#This Row],[Column1]],CuentosIndexados[],13,FALSE)</f>
        <v>0</v>
      </c>
      <c r="L198">
        <f>VLOOKUP(CuentosContados[[#This Row],[Column1]],CuentosIndexados[],14,FALSE)</f>
        <v>0</v>
      </c>
      <c r="M198">
        <f>VLOOKUP(CuentosContados[[#This Row],[Column1]],CuentosIndexados[],15,FALSE)</f>
        <v>0</v>
      </c>
      <c r="N198">
        <f>VLOOKUP(CuentosContados[[#This Row],[Column1]],CuentosIndexados[],16,FALSE)</f>
        <v>0</v>
      </c>
      <c r="O198" t="str">
        <f>VLOOKUP(CuentosContados[[#This Row],[Column1]],CuentosIndexados[],17,FALSE)</f>
        <v>ira</v>
      </c>
      <c r="P198" t="str">
        <f>VLOOKUP(CuentosContados[[#This Row],[Column1]],CuentosIndexados[],18,FALSE)</f>
        <v>arrogancia</v>
      </c>
      <c r="Q198">
        <f>VLOOKUP(CuentosContados[[#This Row],[Column1]],CuentosIndexados[],19,FALSE)</f>
        <v>0</v>
      </c>
      <c r="R198">
        <f>VLOOKUP(CuentosContados[[#This Row],[Column1]],CuentosIndexados[],20,FALSE)</f>
        <v>0</v>
      </c>
      <c r="S198">
        <f>VLOOKUP(CuentosContados[[#This Row],[Column1]],CuentosIndexados[],21,FALSE)</f>
        <v>0</v>
      </c>
      <c r="T198">
        <f>VLOOKUP(CuentosContados[[#This Row],[Column1]],CuentosIndexados[],22,FALSE)</f>
        <v>0</v>
      </c>
      <c r="U198">
        <f>VLOOKUP(CuentosContados[[#This Row],[Column1]],CuentosIndexados[],23,FALSE)</f>
        <v>0</v>
      </c>
      <c r="V198">
        <f>VLOOKUP(CuentosContados[[#This Row],[Column1]],CuentosIndexados[],24,FALSE)</f>
        <v>0</v>
      </c>
      <c r="W198">
        <f>VLOOKUP(CuentosContados[[#This Row],[Column1]],CuentosIndexados[],25,FALSE)</f>
        <v>0</v>
      </c>
      <c r="X198">
        <f>VLOOKUP(CuentosContados[[#This Row],[Column1]],CuentosIndexados[],26,FALSE)</f>
        <v>0</v>
      </c>
      <c r="Y198">
        <f>VLOOKUP(CuentosContados[[#This Row],[Column1]],CuentosIndexados[],27,FALSE)</f>
        <v>0</v>
      </c>
      <c r="Z198">
        <f>VLOOKUP(CuentosContados[[#This Row],[Column1]],CuentosIndexados[],28,FALSE)</f>
        <v>0</v>
      </c>
      <c r="AA198">
        <f>VLOOKUP(CuentosContados[[#This Row],[Column1]],CuentosIndexados[],29,FALSE)</f>
        <v>0</v>
      </c>
      <c r="AB198">
        <f>VLOOKUP(CuentosContados[[#This Row],[Column1]],CuentosIndexados[],30,FALSE)</f>
        <v>0</v>
      </c>
      <c r="AC198">
        <f>VLOOKUP(CuentosContados[[#This Row],[Column1]],CuentosIndexados[],31,FALSE)</f>
        <v>0</v>
      </c>
      <c r="AD198">
        <f>VLOOKUP(CuentosContados[[#This Row],[Column1]],CuentosIndexados[],32,FALSE)</f>
        <v>0</v>
      </c>
      <c r="AE198">
        <f>VLOOKUP(CuentosContados[[#This Row],[Column1]],CuentosIndexados[],33,FALSE)</f>
        <v>0</v>
      </c>
      <c r="AF198">
        <f>VLOOKUP(CuentosContados[[#This Row],[Column1]],CuentosIndexados[],34,FALSE)</f>
        <v>0</v>
      </c>
      <c r="AG198">
        <f>VLOOKUP(CuentosContados[[#This Row],[Column1]],CuentosIndexados[],35,FALSE)</f>
        <v>0</v>
      </c>
      <c r="AH198">
        <f>VLOOKUP(CuentosContados[[#This Row],[Column1]],CuentosIndexados[],36,FALSE)</f>
        <v>0</v>
      </c>
      <c r="AI198">
        <f>VLOOKUP(CuentosContados[[#This Row],[Column1]],CuentosIndexados[],37,FALSE)</f>
        <v>0</v>
      </c>
      <c r="AJ198">
        <f>VLOOKUP(CuentosContados[[#This Row],[Column1]],CuentosIndexados[],38,FALSE)</f>
        <v>0</v>
      </c>
      <c r="AK198">
        <f>VLOOKUP(CuentosContados[[#This Row],[Column1]],CuentosIndexados[],39,FALSE)</f>
        <v>0</v>
      </c>
    </row>
    <row r="199" spans="1:37" x14ac:dyDescent="0.25">
      <c r="A199" t="s">
        <v>1131</v>
      </c>
      <c r="B199">
        <f>VLOOKUP(CuentosContados[[#This Row],[Column1]],CuentosIndexados[],3,FALSE)</f>
        <v>0</v>
      </c>
      <c r="C199">
        <f>VLOOKUP(CuentosContados[[#This Row],[Column1]],CuentosIndexados[],5,FALSE)</f>
        <v>0</v>
      </c>
      <c r="D199">
        <f>VLOOKUP(CuentosContados[[#This Row],[Column1]],CuentosIndexados[],6,FALSE)</f>
        <v>0</v>
      </c>
      <c r="E199" t="str">
        <f>VLOOKUP(CuentosContados[[#This Row],[Column1]],CuentosIndexados[],7,FALSE)</f>
        <v>frustracion</v>
      </c>
      <c r="F199">
        <f>VLOOKUP(CuentosContados[[#This Row],[Column1]],CuentosIndexados[],8,FALSE)</f>
        <v>0</v>
      </c>
      <c r="G199">
        <f>VLOOKUP(CuentosContados[[#This Row],[Column1]],CuentosIndexados[],9,FALSE)</f>
        <v>0</v>
      </c>
      <c r="H199">
        <f>VLOOKUP(CuentosContados[[#This Row],[Column1]],CuentosIndexados[],10,FALSE)</f>
        <v>0</v>
      </c>
      <c r="I199" t="str">
        <f>VLOOKUP(CuentosContados[[#This Row],[Column1]],CuentosIndexados[],11,FALSE)</f>
        <v>educacion</v>
      </c>
      <c r="J199" t="str">
        <f>VLOOKUP(CuentosContados[[#This Row],[Column1]],CuentosIndexados[],12,FALSE)</f>
        <v>trabajo</v>
      </c>
      <c r="K199">
        <f>VLOOKUP(CuentosContados[[#This Row],[Column1]],CuentosIndexados[],13,FALSE)</f>
        <v>0</v>
      </c>
      <c r="L199">
        <f>VLOOKUP(CuentosContados[[#This Row],[Column1]],CuentosIndexados[],14,FALSE)</f>
        <v>0</v>
      </c>
      <c r="M199">
        <f>VLOOKUP(CuentosContados[[#This Row],[Column1]],CuentosIndexados[],15,FALSE)</f>
        <v>0</v>
      </c>
      <c r="N199">
        <f>VLOOKUP(CuentosContados[[#This Row],[Column1]],CuentosIndexados[],16,FALSE)</f>
        <v>0</v>
      </c>
      <c r="O199" t="str">
        <f>VLOOKUP(CuentosContados[[#This Row],[Column1]],CuentosIndexados[],17,FALSE)</f>
        <v>ira</v>
      </c>
      <c r="P199" t="str">
        <f>VLOOKUP(CuentosContados[[#This Row],[Column1]],CuentosIndexados[],18,FALSE)</f>
        <v>arrogancia</v>
      </c>
      <c r="Q199">
        <f>VLOOKUP(CuentosContados[[#This Row],[Column1]],CuentosIndexados[],19,FALSE)</f>
        <v>0</v>
      </c>
      <c r="R199">
        <f>VLOOKUP(CuentosContados[[#This Row],[Column1]],CuentosIndexados[],20,FALSE)</f>
        <v>0</v>
      </c>
      <c r="S199">
        <f>VLOOKUP(CuentosContados[[#This Row],[Column1]],CuentosIndexados[],21,FALSE)</f>
        <v>0</v>
      </c>
      <c r="T199">
        <f>VLOOKUP(CuentosContados[[#This Row],[Column1]],CuentosIndexados[],22,FALSE)</f>
        <v>0</v>
      </c>
      <c r="U199">
        <f>VLOOKUP(CuentosContados[[#This Row],[Column1]],CuentosIndexados[],23,FALSE)</f>
        <v>0</v>
      </c>
      <c r="V199">
        <f>VLOOKUP(CuentosContados[[#This Row],[Column1]],CuentosIndexados[],24,FALSE)</f>
        <v>0</v>
      </c>
      <c r="W199">
        <f>VLOOKUP(CuentosContados[[#This Row],[Column1]],CuentosIndexados[],25,FALSE)</f>
        <v>0</v>
      </c>
      <c r="X199">
        <f>VLOOKUP(CuentosContados[[#This Row],[Column1]],CuentosIndexados[],26,FALSE)</f>
        <v>0</v>
      </c>
      <c r="Y199">
        <f>VLOOKUP(CuentosContados[[#This Row],[Column1]],CuentosIndexados[],27,FALSE)</f>
        <v>0</v>
      </c>
      <c r="Z199">
        <f>VLOOKUP(CuentosContados[[#This Row],[Column1]],CuentosIndexados[],28,FALSE)</f>
        <v>0</v>
      </c>
      <c r="AA199">
        <f>VLOOKUP(CuentosContados[[#This Row],[Column1]],CuentosIndexados[],29,FALSE)</f>
        <v>0</v>
      </c>
      <c r="AB199">
        <f>VLOOKUP(CuentosContados[[#This Row],[Column1]],CuentosIndexados[],30,FALSE)</f>
        <v>0</v>
      </c>
      <c r="AC199">
        <f>VLOOKUP(CuentosContados[[#This Row],[Column1]],CuentosIndexados[],31,FALSE)</f>
        <v>0</v>
      </c>
      <c r="AD199">
        <f>VLOOKUP(CuentosContados[[#This Row],[Column1]],CuentosIndexados[],32,FALSE)</f>
        <v>0</v>
      </c>
      <c r="AE199">
        <f>VLOOKUP(CuentosContados[[#This Row],[Column1]],CuentosIndexados[],33,FALSE)</f>
        <v>0</v>
      </c>
      <c r="AF199">
        <f>VLOOKUP(CuentosContados[[#This Row],[Column1]],CuentosIndexados[],34,FALSE)</f>
        <v>0</v>
      </c>
      <c r="AG199">
        <f>VLOOKUP(CuentosContados[[#This Row],[Column1]],CuentosIndexados[],35,FALSE)</f>
        <v>0</v>
      </c>
      <c r="AH199">
        <f>VLOOKUP(CuentosContados[[#This Row],[Column1]],CuentosIndexados[],36,FALSE)</f>
        <v>0</v>
      </c>
      <c r="AI199">
        <f>VLOOKUP(CuentosContados[[#This Row],[Column1]],CuentosIndexados[],37,FALSE)</f>
        <v>0</v>
      </c>
      <c r="AJ199">
        <f>VLOOKUP(CuentosContados[[#This Row],[Column1]],CuentosIndexados[],38,FALSE)</f>
        <v>0</v>
      </c>
      <c r="AK199">
        <f>VLOOKUP(CuentosContados[[#This Row],[Column1]],CuentosIndexados[],39,FALSE)</f>
        <v>0</v>
      </c>
    </row>
    <row r="200" spans="1:37" x14ac:dyDescent="0.25">
      <c r="A200" t="s">
        <v>1131</v>
      </c>
      <c r="B200">
        <f>VLOOKUP(CuentosContados[[#This Row],[Column1]],CuentosIndexados[],3,FALSE)</f>
        <v>0</v>
      </c>
      <c r="C200">
        <f>VLOOKUP(CuentosContados[[#This Row],[Column1]],CuentosIndexados[],5,FALSE)</f>
        <v>0</v>
      </c>
      <c r="D200">
        <f>VLOOKUP(CuentosContados[[#This Row],[Column1]],CuentosIndexados[],6,FALSE)</f>
        <v>0</v>
      </c>
      <c r="E200" t="str">
        <f>VLOOKUP(CuentosContados[[#This Row],[Column1]],CuentosIndexados[],7,FALSE)</f>
        <v>frustracion</v>
      </c>
      <c r="F200">
        <f>VLOOKUP(CuentosContados[[#This Row],[Column1]],CuentosIndexados[],8,FALSE)</f>
        <v>0</v>
      </c>
      <c r="G200">
        <f>VLOOKUP(CuentosContados[[#This Row],[Column1]],CuentosIndexados[],9,FALSE)</f>
        <v>0</v>
      </c>
      <c r="H200">
        <f>VLOOKUP(CuentosContados[[#This Row],[Column1]],CuentosIndexados[],10,FALSE)</f>
        <v>0</v>
      </c>
      <c r="I200" t="str">
        <f>VLOOKUP(CuentosContados[[#This Row],[Column1]],CuentosIndexados[],11,FALSE)</f>
        <v>educacion</v>
      </c>
      <c r="J200" t="str">
        <f>VLOOKUP(CuentosContados[[#This Row],[Column1]],CuentosIndexados[],12,FALSE)</f>
        <v>trabajo</v>
      </c>
      <c r="K200">
        <f>VLOOKUP(CuentosContados[[#This Row],[Column1]],CuentosIndexados[],13,FALSE)</f>
        <v>0</v>
      </c>
      <c r="L200">
        <f>VLOOKUP(CuentosContados[[#This Row],[Column1]],CuentosIndexados[],14,FALSE)</f>
        <v>0</v>
      </c>
      <c r="M200">
        <f>VLOOKUP(CuentosContados[[#This Row],[Column1]],CuentosIndexados[],15,FALSE)</f>
        <v>0</v>
      </c>
      <c r="N200">
        <f>VLOOKUP(CuentosContados[[#This Row],[Column1]],CuentosIndexados[],16,FALSE)</f>
        <v>0</v>
      </c>
      <c r="O200" t="str">
        <f>VLOOKUP(CuentosContados[[#This Row],[Column1]],CuentosIndexados[],17,FALSE)</f>
        <v>ira</v>
      </c>
      <c r="P200" t="str">
        <f>VLOOKUP(CuentosContados[[#This Row],[Column1]],CuentosIndexados[],18,FALSE)</f>
        <v>arrogancia</v>
      </c>
      <c r="Q200">
        <f>VLOOKUP(CuentosContados[[#This Row],[Column1]],CuentosIndexados[],19,FALSE)</f>
        <v>0</v>
      </c>
      <c r="R200">
        <f>VLOOKUP(CuentosContados[[#This Row],[Column1]],CuentosIndexados[],20,FALSE)</f>
        <v>0</v>
      </c>
      <c r="S200">
        <f>VLOOKUP(CuentosContados[[#This Row],[Column1]],CuentosIndexados[],21,FALSE)</f>
        <v>0</v>
      </c>
      <c r="T200">
        <f>VLOOKUP(CuentosContados[[#This Row],[Column1]],CuentosIndexados[],22,FALSE)</f>
        <v>0</v>
      </c>
      <c r="U200">
        <f>VLOOKUP(CuentosContados[[#This Row],[Column1]],CuentosIndexados[],23,FALSE)</f>
        <v>0</v>
      </c>
      <c r="V200">
        <f>VLOOKUP(CuentosContados[[#This Row],[Column1]],CuentosIndexados[],24,FALSE)</f>
        <v>0</v>
      </c>
      <c r="W200">
        <f>VLOOKUP(CuentosContados[[#This Row],[Column1]],CuentosIndexados[],25,FALSE)</f>
        <v>0</v>
      </c>
      <c r="X200">
        <f>VLOOKUP(CuentosContados[[#This Row],[Column1]],CuentosIndexados[],26,FALSE)</f>
        <v>0</v>
      </c>
      <c r="Y200">
        <f>VLOOKUP(CuentosContados[[#This Row],[Column1]],CuentosIndexados[],27,FALSE)</f>
        <v>0</v>
      </c>
      <c r="Z200">
        <f>VLOOKUP(CuentosContados[[#This Row],[Column1]],CuentosIndexados[],28,FALSE)</f>
        <v>0</v>
      </c>
      <c r="AA200">
        <f>VLOOKUP(CuentosContados[[#This Row],[Column1]],CuentosIndexados[],29,FALSE)</f>
        <v>0</v>
      </c>
      <c r="AB200">
        <f>VLOOKUP(CuentosContados[[#This Row],[Column1]],CuentosIndexados[],30,FALSE)</f>
        <v>0</v>
      </c>
      <c r="AC200">
        <f>VLOOKUP(CuentosContados[[#This Row],[Column1]],CuentosIndexados[],31,FALSE)</f>
        <v>0</v>
      </c>
      <c r="AD200">
        <f>VLOOKUP(CuentosContados[[#This Row],[Column1]],CuentosIndexados[],32,FALSE)</f>
        <v>0</v>
      </c>
      <c r="AE200">
        <f>VLOOKUP(CuentosContados[[#This Row],[Column1]],CuentosIndexados[],33,FALSE)</f>
        <v>0</v>
      </c>
      <c r="AF200">
        <f>VLOOKUP(CuentosContados[[#This Row],[Column1]],CuentosIndexados[],34,FALSE)</f>
        <v>0</v>
      </c>
      <c r="AG200">
        <f>VLOOKUP(CuentosContados[[#This Row],[Column1]],CuentosIndexados[],35,FALSE)</f>
        <v>0</v>
      </c>
      <c r="AH200">
        <f>VLOOKUP(CuentosContados[[#This Row],[Column1]],CuentosIndexados[],36,FALSE)</f>
        <v>0</v>
      </c>
      <c r="AI200">
        <f>VLOOKUP(CuentosContados[[#This Row],[Column1]],CuentosIndexados[],37,FALSE)</f>
        <v>0</v>
      </c>
      <c r="AJ200">
        <f>VLOOKUP(CuentosContados[[#This Row],[Column1]],CuentosIndexados[],38,FALSE)</f>
        <v>0</v>
      </c>
      <c r="AK200">
        <f>VLOOKUP(CuentosContados[[#This Row],[Column1]],CuentosIndexados[],39,FALSE)</f>
        <v>0</v>
      </c>
    </row>
    <row r="201" spans="1:37" x14ac:dyDescent="0.25">
      <c r="A201" t="s">
        <v>1131</v>
      </c>
      <c r="B201">
        <f>VLOOKUP(CuentosContados[[#This Row],[Column1]],CuentosIndexados[],3,FALSE)</f>
        <v>0</v>
      </c>
      <c r="C201">
        <f>VLOOKUP(CuentosContados[[#This Row],[Column1]],CuentosIndexados[],5,FALSE)</f>
        <v>0</v>
      </c>
      <c r="D201">
        <f>VLOOKUP(CuentosContados[[#This Row],[Column1]],CuentosIndexados[],6,FALSE)</f>
        <v>0</v>
      </c>
      <c r="E201" t="str">
        <f>VLOOKUP(CuentosContados[[#This Row],[Column1]],CuentosIndexados[],7,FALSE)</f>
        <v>frustracion</v>
      </c>
      <c r="F201">
        <f>VLOOKUP(CuentosContados[[#This Row],[Column1]],CuentosIndexados[],8,FALSE)</f>
        <v>0</v>
      </c>
      <c r="G201">
        <f>VLOOKUP(CuentosContados[[#This Row],[Column1]],CuentosIndexados[],9,FALSE)</f>
        <v>0</v>
      </c>
      <c r="H201">
        <f>VLOOKUP(CuentosContados[[#This Row],[Column1]],CuentosIndexados[],10,FALSE)</f>
        <v>0</v>
      </c>
      <c r="I201" t="str">
        <f>VLOOKUP(CuentosContados[[#This Row],[Column1]],CuentosIndexados[],11,FALSE)</f>
        <v>educacion</v>
      </c>
      <c r="J201" t="str">
        <f>VLOOKUP(CuentosContados[[#This Row],[Column1]],CuentosIndexados[],12,FALSE)</f>
        <v>trabajo</v>
      </c>
      <c r="K201">
        <f>VLOOKUP(CuentosContados[[#This Row],[Column1]],CuentosIndexados[],13,FALSE)</f>
        <v>0</v>
      </c>
      <c r="L201">
        <f>VLOOKUP(CuentosContados[[#This Row],[Column1]],CuentosIndexados[],14,FALSE)</f>
        <v>0</v>
      </c>
      <c r="M201">
        <f>VLOOKUP(CuentosContados[[#This Row],[Column1]],CuentosIndexados[],15,FALSE)</f>
        <v>0</v>
      </c>
      <c r="N201">
        <f>VLOOKUP(CuentosContados[[#This Row],[Column1]],CuentosIndexados[],16,FALSE)</f>
        <v>0</v>
      </c>
      <c r="O201" t="str">
        <f>VLOOKUP(CuentosContados[[#This Row],[Column1]],CuentosIndexados[],17,FALSE)</f>
        <v>ira</v>
      </c>
      <c r="P201" t="str">
        <f>VLOOKUP(CuentosContados[[#This Row],[Column1]],CuentosIndexados[],18,FALSE)</f>
        <v>arrogancia</v>
      </c>
      <c r="Q201">
        <f>VLOOKUP(CuentosContados[[#This Row],[Column1]],CuentosIndexados[],19,FALSE)</f>
        <v>0</v>
      </c>
      <c r="R201">
        <f>VLOOKUP(CuentosContados[[#This Row],[Column1]],CuentosIndexados[],20,FALSE)</f>
        <v>0</v>
      </c>
      <c r="S201">
        <f>VLOOKUP(CuentosContados[[#This Row],[Column1]],CuentosIndexados[],21,FALSE)</f>
        <v>0</v>
      </c>
      <c r="T201">
        <f>VLOOKUP(CuentosContados[[#This Row],[Column1]],CuentosIndexados[],22,FALSE)</f>
        <v>0</v>
      </c>
      <c r="U201">
        <f>VLOOKUP(CuentosContados[[#This Row],[Column1]],CuentosIndexados[],23,FALSE)</f>
        <v>0</v>
      </c>
      <c r="V201">
        <f>VLOOKUP(CuentosContados[[#This Row],[Column1]],CuentosIndexados[],24,FALSE)</f>
        <v>0</v>
      </c>
      <c r="W201">
        <f>VLOOKUP(CuentosContados[[#This Row],[Column1]],CuentosIndexados[],25,FALSE)</f>
        <v>0</v>
      </c>
      <c r="X201">
        <f>VLOOKUP(CuentosContados[[#This Row],[Column1]],CuentosIndexados[],26,FALSE)</f>
        <v>0</v>
      </c>
      <c r="Y201">
        <f>VLOOKUP(CuentosContados[[#This Row],[Column1]],CuentosIndexados[],27,FALSE)</f>
        <v>0</v>
      </c>
      <c r="Z201">
        <f>VLOOKUP(CuentosContados[[#This Row],[Column1]],CuentosIndexados[],28,FALSE)</f>
        <v>0</v>
      </c>
      <c r="AA201">
        <f>VLOOKUP(CuentosContados[[#This Row],[Column1]],CuentosIndexados[],29,FALSE)</f>
        <v>0</v>
      </c>
      <c r="AB201">
        <f>VLOOKUP(CuentosContados[[#This Row],[Column1]],CuentosIndexados[],30,FALSE)</f>
        <v>0</v>
      </c>
      <c r="AC201">
        <f>VLOOKUP(CuentosContados[[#This Row],[Column1]],CuentosIndexados[],31,FALSE)</f>
        <v>0</v>
      </c>
      <c r="AD201">
        <f>VLOOKUP(CuentosContados[[#This Row],[Column1]],CuentosIndexados[],32,FALSE)</f>
        <v>0</v>
      </c>
      <c r="AE201">
        <f>VLOOKUP(CuentosContados[[#This Row],[Column1]],CuentosIndexados[],33,FALSE)</f>
        <v>0</v>
      </c>
      <c r="AF201">
        <f>VLOOKUP(CuentosContados[[#This Row],[Column1]],CuentosIndexados[],34,FALSE)</f>
        <v>0</v>
      </c>
      <c r="AG201">
        <f>VLOOKUP(CuentosContados[[#This Row],[Column1]],CuentosIndexados[],35,FALSE)</f>
        <v>0</v>
      </c>
      <c r="AH201">
        <f>VLOOKUP(CuentosContados[[#This Row],[Column1]],CuentosIndexados[],36,FALSE)</f>
        <v>0</v>
      </c>
      <c r="AI201">
        <f>VLOOKUP(CuentosContados[[#This Row],[Column1]],CuentosIndexados[],37,FALSE)</f>
        <v>0</v>
      </c>
      <c r="AJ201">
        <f>VLOOKUP(CuentosContados[[#This Row],[Column1]],CuentosIndexados[],38,FALSE)</f>
        <v>0</v>
      </c>
      <c r="AK201">
        <f>VLOOKUP(CuentosContados[[#This Row],[Column1]],CuentosIndexados[],39,FALSE)</f>
        <v>0</v>
      </c>
    </row>
    <row r="202" spans="1:37" x14ac:dyDescent="0.25">
      <c r="A202" t="s">
        <v>1131</v>
      </c>
      <c r="B202">
        <f>VLOOKUP(CuentosContados[[#This Row],[Column1]],CuentosIndexados[],3,FALSE)</f>
        <v>0</v>
      </c>
      <c r="C202">
        <f>VLOOKUP(CuentosContados[[#This Row],[Column1]],CuentosIndexados[],5,FALSE)</f>
        <v>0</v>
      </c>
      <c r="D202">
        <f>VLOOKUP(CuentosContados[[#This Row],[Column1]],CuentosIndexados[],6,FALSE)</f>
        <v>0</v>
      </c>
      <c r="E202" t="str">
        <f>VLOOKUP(CuentosContados[[#This Row],[Column1]],CuentosIndexados[],7,FALSE)</f>
        <v>frustracion</v>
      </c>
      <c r="F202">
        <f>VLOOKUP(CuentosContados[[#This Row],[Column1]],CuentosIndexados[],8,FALSE)</f>
        <v>0</v>
      </c>
      <c r="G202">
        <f>VLOOKUP(CuentosContados[[#This Row],[Column1]],CuentosIndexados[],9,FALSE)</f>
        <v>0</v>
      </c>
      <c r="H202">
        <f>VLOOKUP(CuentosContados[[#This Row],[Column1]],CuentosIndexados[],10,FALSE)</f>
        <v>0</v>
      </c>
      <c r="I202" t="str">
        <f>VLOOKUP(CuentosContados[[#This Row],[Column1]],CuentosIndexados[],11,FALSE)</f>
        <v>educacion</v>
      </c>
      <c r="J202" t="str">
        <f>VLOOKUP(CuentosContados[[#This Row],[Column1]],CuentosIndexados[],12,FALSE)</f>
        <v>trabajo</v>
      </c>
      <c r="K202">
        <f>VLOOKUP(CuentosContados[[#This Row],[Column1]],CuentosIndexados[],13,FALSE)</f>
        <v>0</v>
      </c>
      <c r="L202">
        <f>VLOOKUP(CuentosContados[[#This Row],[Column1]],CuentosIndexados[],14,FALSE)</f>
        <v>0</v>
      </c>
      <c r="M202">
        <f>VLOOKUP(CuentosContados[[#This Row],[Column1]],CuentosIndexados[],15,FALSE)</f>
        <v>0</v>
      </c>
      <c r="N202">
        <f>VLOOKUP(CuentosContados[[#This Row],[Column1]],CuentosIndexados[],16,FALSE)</f>
        <v>0</v>
      </c>
      <c r="O202" t="str">
        <f>VLOOKUP(CuentosContados[[#This Row],[Column1]],CuentosIndexados[],17,FALSE)</f>
        <v>ira</v>
      </c>
      <c r="P202" t="str">
        <f>VLOOKUP(CuentosContados[[#This Row],[Column1]],CuentosIndexados[],18,FALSE)</f>
        <v>arrogancia</v>
      </c>
      <c r="Q202">
        <f>VLOOKUP(CuentosContados[[#This Row],[Column1]],CuentosIndexados[],19,FALSE)</f>
        <v>0</v>
      </c>
      <c r="R202">
        <f>VLOOKUP(CuentosContados[[#This Row],[Column1]],CuentosIndexados[],20,FALSE)</f>
        <v>0</v>
      </c>
      <c r="S202">
        <f>VLOOKUP(CuentosContados[[#This Row],[Column1]],CuentosIndexados[],21,FALSE)</f>
        <v>0</v>
      </c>
      <c r="T202">
        <f>VLOOKUP(CuentosContados[[#This Row],[Column1]],CuentosIndexados[],22,FALSE)</f>
        <v>0</v>
      </c>
      <c r="U202">
        <f>VLOOKUP(CuentosContados[[#This Row],[Column1]],CuentosIndexados[],23,FALSE)</f>
        <v>0</v>
      </c>
      <c r="V202">
        <f>VLOOKUP(CuentosContados[[#This Row],[Column1]],CuentosIndexados[],24,FALSE)</f>
        <v>0</v>
      </c>
      <c r="W202">
        <f>VLOOKUP(CuentosContados[[#This Row],[Column1]],CuentosIndexados[],25,FALSE)</f>
        <v>0</v>
      </c>
      <c r="X202">
        <f>VLOOKUP(CuentosContados[[#This Row],[Column1]],CuentosIndexados[],26,FALSE)</f>
        <v>0</v>
      </c>
      <c r="Y202">
        <f>VLOOKUP(CuentosContados[[#This Row],[Column1]],CuentosIndexados[],27,FALSE)</f>
        <v>0</v>
      </c>
      <c r="Z202">
        <f>VLOOKUP(CuentosContados[[#This Row],[Column1]],CuentosIndexados[],28,FALSE)</f>
        <v>0</v>
      </c>
      <c r="AA202">
        <f>VLOOKUP(CuentosContados[[#This Row],[Column1]],CuentosIndexados[],29,FALSE)</f>
        <v>0</v>
      </c>
      <c r="AB202">
        <f>VLOOKUP(CuentosContados[[#This Row],[Column1]],CuentosIndexados[],30,FALSE)</f>
        <v>0</v>
      </c>
      <c r="AC202">
        <f>VLOOKUP(CuentosContados[[#This Row],[Column1]],CuentosIndexados[],31,FALSE)</f>
        <v>0</v>
      </c>
      <c r="AD202">
        <f>VLOOKUP(CuentosContados[[#This Row],[Column1]],CuentosIndexados[],32,FALSE)</f>
        <v>0</v>
      </c>
      <c r="AE202">
        <f>VLOOKUP(CuentosContados[[#This Row],[Column1]],CuentosIndexados[],33,FALSE)</f>
        <v>0</v>
      </c>
      <c r="AF202">
        <f>VLOOKUP(CuentosContados[[#This Row],[Column1]],CuentosIndexados[],34,FALSE)</f>
        <v>0</v>
      </c>
      <c r="AG202">
        <f>VLOOKUP(CuentosContados[[#This Row],[Column1]],CuentosIndexados[],35,FALSE)</f>
        <v>0</v>
      </c>
      <c r="AH202">
        <f>VLOOKUP(CuentosContados[[#This Row],[Column1]],CuentosIndexados[],36,FALSE)</f>
        <v>0</v>
      </c>
      <c r="AI202">
        <f>VLOOKUP(CuentosContados[[#This Row],[Column1]],CuentosIndexados[],37,FALSE)</f>
        <v>0</v>
      </c>
      <c r="AJ202">
        <f>VLOOKUP(CuentosContados[[#This Row],[Column1]],CuentosIndexados[],38,FALSE)</f>
        <v>0</v>
      </c>
      <c r="AK202">
        <f>VLOOKUP(CuentosContados[[#This Row],[Column1]],CuentosIndexados[],39,FALSE)</f>
        <v>0</v>
      </c>
    </row>
    <row r="203" spans="1:37" x14ac:dyDescent="0.25">
      <c r="A203" t="s">
        <v>1131</v>
      </c>
      <c r="B203">
        <f>VLOOKUP(CuentosContados[[#This Row],[Column1]],CuentosIndexados[],3,FALSE)</f>
        <v>0</v>
      </c>
      <c r="C203">
        <f>VLOOKUP(CuentosContados[[#This Row],[Column1]],CuentosIndexados[],5,FALSE)</f>
        <v>0</v>
      </c>
      <c r="D203">
        <f>VLOOKUP(CuentosContados[[#This Row],[Column1]],CuentosIndexados[],6,FALSE)</f>
        <v>0</v>
      </c>
      <c r="E203" t="str">
        <f>VLOOKUP(CuentosContados[[#This Row],[Column1]],CuentosIndexados[],7,FALSE)</f>
        <v>frustracion</v>
      </c>
      <c r="F203">
        <f>VLOOKUP(CuentosContados[[#This Row],[Column1]],CuentosIndexados[],8,FALSE)</f>
        <v>0</v>
      </c>
      <c r="G203">
        <f>VLOOKUP(CuentosContados[[#This Row],[Column1]],CuentosIndexados[],9,FALSE)</f>
        <v>0</v>
      </c>
      <c r="H203">
        <f>VLOOKUP(CuentosContados[[#This Row],[Column1]],CuentosIndexados[],10,FALSE)</f>
        <v>0</v>
      </c>
      <c r="I203" t="str">
        <f>VLOOKUP(CuentosContados[[#This Row],[Column1]],CuentosIndexados[],11,FALSE)</f>
        <v>educacion</v>
      </c>
      <c r="J203" t="str">
        <f>VLOOKUP(CuentosContados[[#This Row],[Column1]],CuentosIndexados[],12,FALSE)</f>
        <v>trabajo</v>
      </c>
      <c r="K203">
        <f>VLOOKUP(CuentosContados[[#This Row],[Column1]],CuentosIndexados[],13,FALSE)</f>
        <v>0</v>
      </c>
      <c r="L203">
        <f>VLOOKUP(CuentosContados[[#This Row],[Column1]],CuentosIndexados[],14,FALSE)</f>
        <v>0</v>
      </c>
      <c r="M203">
        <f>VLOOKUP(CuentosContados[[#This Row],[Column1]],CuentosIndexados[],15,FALSE)</f>
        <v>0</v>
      </c>
      <c r="N203">
        <f>VLOOKUP(CuentosContados[[#This Row],[Column1]],CuentosIndexados[],16,FALSE)</f>
        <v>0</v>
      </c>
      <c r="O203" t="str">
        <f>VLOOKUP(CuentosContados[[#This Row],[Column1]],CuentosIndexados[],17,FALSE)</f>
        <v>ira</v>
      </c>
      <c r="P203" t="str">
        <f>VLOOKUP(CuentosContados[[#This Row],[Column1]],CuentosIndexados[],18,FALSE)</f>
        <v>arrogancia</v>
      </c>
      <c r="Q203">
        <f>VLOOKUP(CuentosContados[[#This Row],[Column1]],CuentosIndexados[],19,FALSE)</f>
        <v>0</v>
      </c>
      <c r="R203">
        <f>VLOOKUP(CuentosContados[[#This Row],[Column1]],CuentosIndexados[],20,FALSE)</f>
        <v>0</v>
      </c>
      <c r="S203">
        <f>VLOOKUP(CuentosContados[[#This Row],[Column1]],CuentosIndexados[],21,FALSE)</f>
        <v>0</v>
      </c>
      <c r="T203">
        <f>VLOOKUP(CuentosContados[[#This Row],[Column1]],CuentosIndexados[],22,FALSE)</f>
        <v>0</v>
      </c>
      <c r="U203">
        <f>VLOOKUP(CuentosContados[[#This Row],[Column1]],CuentosIndexados[],23,FALSE)</f>
        <v>0</v>
      </c>
      <c r="V203">
        <f>VLOOKUP(CuentosContados[[#This Row],[Column1]],CuentosIndexados[],24,FALSE)</f>
        <v>0</v>
      </c>
      <c r="W203">
        <f>VLOOKUP(CuentosContados[[#This Row],[Column1]],CuentosIndexados[],25,FALSE)</f>
        <v>0</v>
      </c>
      <c r="X203">
        <f>VLOOKUP(CuentosContados[[#This Row],[Column1]],CuentosIndexados[],26,FALSE)</f>
        <v>0</v>
      </c>
      <c r="Y203">
        <f>VLOOKUP(CuentosContados[[#This Row],[Column1]],CuentosIndexados[],27,FALSE)</f>
        <v>0</v>
      </c>
      <c r="Z203">
        <f>VLOOKUP(CuentosContados[[#This Row],[Column1]],CuentosIndexados[],28,FALSE)</f>
        <v>0</v>
      </c>
      <c r="AA203">
        <f>VLOOKUP(CuentosContados[[#This Row],[Column1]],CuentosIndexados[],29,FALSE)</f>
        <v>0</v>
      </c>
      <c r="AB203">
        <f>VLOOKUP(CuentosContados[[#This Row],[Column1]],CuentosIndexados[],30,FALSE)</f>
        <v>0</v>
      </c>
      <c r="AC203">
        <f>VLOOKUP(CuentosContados[[#This Row],[Column1]],CuentosIndexados[],31,FALSE)</f>
        <v>0</v>
      </c>
      <c r="AD203">
        <f>VLOOKUP(CuentosContados[[#This Row],[Column1]],CuentosIndexados[],32,FALSE)</f>
        <v>0</v>
      </c>
      <c r="AE203">
        <f>VLOOKUP(CuentosContados[[#This Row],[Column1]],CuentosIndexados[],33,FALSE)</f>
        <v>0</v>
      </c>
      <c r="AF203">
        <f>VLOOKUP(CuentosContados[[#This Row],[Column1]],CuentosIndexados[],34,FALSE)</f>
        <v>0</v>
      </c>
      <c r="AG203">
        <f>VLOOKUP(CuentosContados[[#This Row],[Column1]],CuentosIndexados[],35,FALSE)</f>
        <v>0</v>
      </c>
      <c r="AH203">
        <f>VLOOKUP(CuentosContados[[#This Row],[Column1]],CuentosIndexados[],36,FALSE)</f>
        <v>0</v>
      </c>
      <c r="AI203">
        <f>VLOOKUP(CuentosContados[[#This Row],[Column1]],CuentosIndexados[],37,FALSE)</f>
        <v>0</v>
      </c>
      <c r="AJ203">
        <f>VLOOKUP(CuentosContados[[#This Row],[Column1]],CuentosIndexados[],38,FALSE)</f>
        <v>0</v>
      </c>
      <c r="AK203">
        <f>VLOOKUP(CuentosContados[[#This Row],[Column1]],CuentosIndexados[],39,FALSE)</f>
        <v>0</v>
      </c>
    </row>
    <row r="204" spans="1:37" x14ac:dyDescent="0.25">
      <c r="A204" t="s">
        <v>1131</v>
      </c>
      <c r="B204">
        <f>VLOOKUP(CuentosContados[[#This Row],[Column1]],CuentosIndexados[],3,FALSE)</f>
        <v>0</v>
      </c>
      <c r="C204">
        <f>VLOOKUP(CuentosContados[[#This Row],[Column1]],CuentosIndexados[],5,FALSE)</f>
        <v>0</v>
      </c>
      <c r="D204">
        <f>VLOOKUP(CuentosContados[[#This Row],[Column1]],CuentosIndexados[],6,FALSE)</f>
        <v>0</v>
      </c>
      <c r="E204" t="str">
        <f>VLOOKUP(CuentosContados[[#This Row],[Column1]],CuentosIndexados[],7,FALSE)</f>
        <v>frustracion</v>
      </c>
      <c r="F204">
        <f>VLOOKUP(CuentosContados[[#This Row],[Column1]],CuentosIndexados[],8,FALSE)</f>
        <v>0</v>
      </c>
      <c r="G204">
        <f>VLOOKUP(CuentosContados[[#This Row],[Column1]],CuentosIndexados[],9,FALSE)</f>
        <v>0</v>
      </c>
      <c r="H204">
        <f>VLOOKUP(CuentosContados[[#This Row],[Column1]],CuentosIndexados[],10,FALSE)</f>
        <v>0</v>
      </c>
      <c r="I204" t="str">
        <f>VLOOKUP(CuentosContados[[#This Row],[Column1]],CuentosIndexados[],11,FALSE)</f>
        <v>educacion</v>
      </c>
      <c r="J204" t="str">
        <f>VLOOKUP(CuentosContados[[#This Row],[Column1]],CuentosIndexados[],12,FALSE)</f>
        <v>trabajo</v>
      </c>
      <c r="K204">
        <f>VLOOKUP(CuentosContados[[#This Row],[Column1]],CuentosIndexados[],13,FALSE)</f>
        <v>0</v>
      </c>
      <c r="L204">
        <f>VLOOKUP(CuentosContados[[#This Row],[Column1]],CuentosIndexados[],14,FALSE)</f>
        <v>0</v>
      </c>
      <c r="M204">
        <f>VLOOKUP(CuentosContados[[#This Row],[Column1]],CuentosIndexados[],15,FALSE)</f>
        <v>0</v>
      </c>
      <c r="N204">
        <f>VLOOKUP(CuentosContados[[#This Row],[Column1]],CuentosIndexados[],16,FALSE)</f>
        <v>0</v>
      </c>
      <c r="O204" t="str">
        <f>VLOOKUP(CuentosContados[[#This Row],[Column1]],CuentosIndexados[],17,FALSE)</f>
        <v>ira</v>
      </c>
      <c r="P204" t="str">
        <f>VLOOKUP(CuentosContados[[#This Row],[Column1]],CuentosIndexados[],18,FALSE)</f>
        <v>arrogancia</v>
      </c>
      <c r="Q204">
        <f>VLOOKUP(CuentosContados[[#This Row],[Column1]],CuentosIndexados[],19,FALSE)</f>
        <v>0</v>
      </c>
      <c r="R204">
        <f>VLOOKUP(CuentosContados[[#This Row],[Column1]],CuentosIndexados[],20,FALSE)</f>
        <v>0</v>
      </c>
      <c r="S204">
        <f>VLOOKUP(CuentosContados[[#This Row],[Column1]],CuentosIndexados[],21,FALSE)</f>
        <v>0</v>
      </c>
      <c r="T204">
        <f>VLOOKUP(CuentosContados[[#This Row],[Column1]],CuentosIndexados[],22,FALSE)</f>
        <v>0</v>
      </c>
      <c r="U204">
        <f>VLOOKUP(CuentosContados[[#This Row],[Column1]],CuentosIndexados[],23,FALSE)</f>
        <v>0</v>
      </c>
      <c r="V204">
        <f>VLOOKUP(CuentosContados[[#This Row],[Column1]],CuentosIndexados[],24,FALSE)</f>
        <v>0</v>
      </c>
      <c r="W204">
        <f>VLOOKUP(CuentosContados[[#This Row],[Column1]],CuentosIndexados[],25,FALSE)</f>
        <v>0</v>
      </c>
      <c r="X204">
        <f>VLOOKUP(CuentosContados[[#This Row],[Column1]],CuentosIndexados[],26,FALSE)</f>
        <v>0</v>
      </c>
      <c r="Y204">
        <f>VLOOKUP(CuentosContados[[#This Row],[Column1]],CuentosIndexados[],27,FALSE)</f>
        <v>0</v>
      </c>
      <c r="Z204">
        <f>VLOOKUP(CuentosContados[[#This Row],[Column1]],CuentosIndexados[],28,FALSE)</f>
        <v>0</v>
      </c>
      <c r="AA204">
        <f>VLOOKUP(CuentosContados[[#This Row],[Column1]],CuentosIndexados[],29,FALSE)</f>
        <v>0</v>
      </c>
      <c r="AB204">
        <f>VLOOKUP(CuentosContados[[#This Row],[Column1]],CuentosIndexados[],30,FALSE)</f>
        <v>0</v>
      </c>
      <c r="AC204">
        <f>VLOOKUP(CuentosContados[[#This Row],[Column1]],CuentosIndexados[],31,FALSE)</f>
        <v>0</v>
      </c>
      <c r="AD204">
        <f>VLOOKUP(CuentosContados[[#This Row],[Column1]],CuentosIndexados[],32,FALSE)</f>
        <v>0</v>
      </c>
      <c r="AE204">
        <f>VLOOKUP(CuentosContados[[#This Row],[Column1]],CuentosIndexados[],33,FALSE)</f>
        <v>0</v>
      </c>
      <c r="AF204">
        <f>VLOOKUP(CuentosContados[[#This Row],[Column1]],CuentosIndexados[],34,FALSE)</f>
        <v>0</v>
      </c>
      <c r="AG204">
        <f>VLOOKUP(CuentosContados[[#This Row],[Column1]],CuentosIndexados[],35,FALSE)</f>
        <v>0</v>
      </c>
      <c r="AH204">
        <f>VLOOKUP(CuentosContados[[#This Row],[Column1]],CuentosIndexados[],36,FALSE)</f>
        <v>0</v>
      </c>
      <c r="AI204">
        <f>VLOOKUP(CuentosContados[[#This Row],[Column1]],CuentosIndexados[],37,FALSE)</f>
        <v>0</v>
      </c>
      <c r="AJ204">
        <f>VLOOKUP(CuentosContados[[#This Row],[Column1]],CuentosIndexados[],38,FALSE)</f>
        <v>0</v>
      </c>
      <c r="AK204">
        <f>VLOOKUP(CuentosContados[[#This Row],[Column1]],CuentosIndexados[],39,FALSE)</f>
        <v>0</v>
      </c>
    </row>
    <row r="205" spans="1:37" x14ac:dyDescent="0.25">
      <c r="A205" t="s">
        <v>1131</v>
      </c>
      <c r="B205">
        <f>VLOOKUP(CuentosContados[[#This Row],[Column1]],CuentosIndexados[],3,FALSE)</f>
        <v>0</v>
      </c>
      <c r="C205">
        <f>VLOOKUP(CuentosContados[[#This Row],[Column1]],CuentosIndexados[],5,FALSE)</f>
        <v>0</v>
      </c>
      <c r="D205">
        <f>VLOOKUP(CuentosContados[[#This Row],[Column1]],CuentosIndexados[],6,FALSE)</f>
        <v>0</v>
      </c>
      <c r="E205" t="str">
        <f>VLOOKUP(CuentosContados[[#This Row],[Column1]],CuentosIndexados[],7,FALSE)</f>
        <v>frustracion</v>
      </c>
      <c r="F205">
        <f>VLOOKUP(CuentosContados[[#This Row],[Column1]],CuentosIndexados[],8,FALSE)</f>
        <v>0</v>
      </c>
      <c r="G205">
        <f>VLOOKUP(CuentosContados[[#This Row],[Column1]],CuentosIndexados[],9,FALSE)</f>
        <v>0</v>
      </c>
      <c r="H205">
        <f>VLOOKUP(CuentosContados[[#This Row],[Column1]],CuentosIndexados[],10,FALSE)</f>
        <v>0</v>
      </c>
      <c r="I205" t="str">
        <f>VLOOKUP(CuentosContados[[#This Row],[Column1]],CuentosIndexados[],11,FALSE)</f>
        <v>educacion</v>
      </c>
      <c r="J205" t="str">
        <f>VLOOKUP(CuentosContados[[#This Row],[Column1]],CuentosIndexados[],12,FALSE)</f>
        <v>trabajo</v>
      </c>
      <c r="K205">
        <f>VLOOKUP(CuentosContados[[#This Row],[Column1]],CuentosIndexados[],13,FALSE)</f>
        <v>0</v>
      </c>
      <c r="L205">
        <f>VLOOKUP(CuentosContados[[#This Row],[Column1]],CuentosIndexados[],14,FALSE)</f>
        <v>0</v>
      </c>
      <c r="M205">
        <f>VLOOKUP(CuentosContados[[#This Row],[Column1]],CuentosIndexados[],15,FALSE)</f>
        <v>0</v>
      </c>
      <c r="N205">
        <f>VLOOKUP(CuentosContados[[#This Row],[Column1]],CuentosIndexados[],16,FALSE)</f>
        <v>0</v>
      </c>
      <c r="O205" t="str">
        <f>VLOOKUP(CuentosContados[[#This Row],[Column1]],CuentosIndexados[],17,FALSE)</f>
        <v>ira</v>
      </c>
      <c r="P205" t="str">
        <f>VLOOKUP(CuentosContados[[#This Row],[Column1]],CuentosIndexados[],18,FALSE)</f>
        <v>arrogancia</v>
      </c>
      <c r="Q205">
        <f>VLOOKUP(CuentosContados[[#This Row],[Column1]],CuentosIndexados[],19,FALSE)</f>
        <v>0</v>
      </c>
      <c r="R205">
        <f>VLOOKUP(CuentosContados[[#This Row],[Column1]],CuentosIndexados[],20,FALSE)</f>
        <v>0</v>
      </c>
      <c r="S205">
        <f>VLOOKUP(CuentosContados[[#This Row],[Column1]],CuentosIndexados[],21,FALSE)</f>
        <v>0</v>
      </c>
      <c r="T205">
        <f>VLOOKUP(CuentosContados[[#This Row],[Column1]],CuentosIndexados[],22,FALSE)</f>
        <v>0</v>
      </c>
      <c r="U205">
        <f>VLOOKUP(CuentosContados[[#This Row],[Column1]],CuentosIndexados[],23,FALSE)</f>
        <v>0</v>
      </c>
      <c r="V205">
        <f>VLOOKUP(CuentosContados[[#This Row],[Column1]],CuentosIndexados[],24,FALSE)</f>
        <v>0</v>
      </c>
      <c r="W205">
        <f>VLOOKUP(CuentosContados[[#This Row],[Column1]],CuentosIndexados[],25,FALSE)</f>
        <v>0</v>
      </c>
      <c r="X205">
        <f>VLOOKUP(CuentosContados[[#This Row],[Column1]],CuentosIndexados[],26,FALSE)</f>
        <v>0</v>
      </c>
      <c r="Y205">
        <f>VLOOKUP(CuentosContados[[#This Row],[Column1]],CuentosIndexados[],27,FALSE)</f>
        <v>0</v>
      </c>
      <c r="Z205">
        <f>VLOOKUP(CuentosContados[[#This Row],[Column1]],CuentosIndexados[],28,FALSE)</f>
        <v>0</v>
      </c>
      <c r="AA205">
        <f>VLOOKUP(CuentosContados[[#This Row],[Column1]],CuentosIndexados[],29,FALSE)</f>
        <v>0</v>
      </c>
      <c r="AB205">
        <f>VLOOKUP(CuentosContados[[#This Row],[Column1]],CuentosIndexados[],30,FALSE)</f>
        <v>0</v>
      </c>
      <c r="AC205">
        <f>VLOOKUP(CuentosContados[[#This Row],[Column1]],CuentosIndexados[],31,FALSE)</f>
        <v>0</v>
      </c>
      <c r="AD205">
        <f>VLOOKUP(CuentosContados[[#This Row],[Column1]],CuentosIndexados[],32,FALSE)</f>
        <v>0</v>
      </c>
      <c r="AE205">
        <f>VLOOKUP(CuentosContados[[#This Row],[Column1]],CuentosIndexados[],33,FALSE)</f>
        <v>0</v>
      </c>
      <c r="AF205">
        <f>VLOOKUP(CuentosContados[[#This Row],[Column1]],CuentosIndexados[],34,FALSE)</f>
        <v>0</v>
      </c>
      <c r="AG205">
        <f>VLOOKUP(CuentosContados[[#This Row],[Column1]],CuentosIndexados[],35,FALSE)</f>
        <v>0</v>
      </c>
      <c r="AH205">
        <f>VLOOKUP(CuentosContados[[#This Row],[Column1]],CuentosIndexados[],36,FALSE)</f>
        <v>0</v>
      </c>
      <c r="AI205">
        <f>VLOOKUP(CuentosContados[[#This Row],[Column1]],CuentosIndexados[],37,FALSE)</f>
        <v>0</v>
      </c>
      <c r="AJ205">
        <f>VLOOKUP(CuentosContados[[#This Row],[Column1]],CuentosIndexados[],38,FALSE)</f>
        <v>0</v>
      </c>
      <c r="AK205">
        <f>VLOOKUP(CuentosContados[[#This Row],[Column1]],CuentosIndexados[],39,FALSE)</f>
        <v>0</v>
      </c>
    </row>
    <row r="206" spans="1:37" x14ac:dyDescent="0.25">
      <c r="A206" t="s">
        <v>1131</v>
      </c>
      <c r="B206">
        <f>VLOOKUP(CuentosContados[[#This Row],[Column1]],CuentosIndexados[],3,FALSE)</f>
        <v>0</v>
      </c>
      <c r="C206">
        <f>VLOOKUP(CuentosContados[[#This Row],[Column1]],CuentosIndexados[],5,FALSE)</f>
        <v>0</v>
      </c>
      <c r="D206">
        <f>VLOOKUP(CuentosContados[[#This Row],[Column1]],CuentosIndexados[],6,FALSE)</f>
        <v>0</v>
      </c>
      <c r="E206" t="str">
        <f>VLOOKUP(CuentosContados[[#This Row],[Column1]],CuentosIndexados[],7,FALSE)</f>
        <v>frustracion</v>
      </c>
      <c r="F206">
        <f>VLOOKUP(CuentosContados[[#This Row],[Column1]],CuentosIndexados[],8,FALSE)</f>
        <v>0</v>
      </c>
      <c r="G206">
        <f>VLOOKUP(CuentosContados[[#This Row],[Column1]],CuentosIndexados[],9,FALSE)</f>
        <v>0</v>
      </c>
      <c r="H206">
        <f>VLOOKUP(CuentosContados[[#This Row],[Column1]],CuentosIndexados[],10,FALSE)</f>
        <v>0</v>
      </c>
      <c r="I206" t="str">
        <f>VLOOKUP(CuentosContados[[#This Row],[Column1]],CuentosIndexados[],11,FALSE)</f>
        <v>educacion</v>
      </c>
      <c r="J206" t="str">
        <f>VLOOKUP(CuentosContados[[#This Row],[Column1]],CuentosIndexados[],12,FALSE)</f>
        <v>trabajo</v>
      </c>
      <c r="K206">
        <f>VLOOKUP(CuentosContados[[#This Row],[Column1]],CuentosIndexados[],13,FALSE)</f>
        <v>0</v>
      </c>
      <c r="L206">
        <f>VLOOKUP(CuentosContados[[#This Row],[Column1]],CuentosIndexados[],14,FALSE)</f>
        <v>0</v>
      </c>
      <c r="M206">
        <f>VLOOKUP(CuentosContados[[#This Row],[Column1]],CuentosIndexados[],15,FALSE)</f>
        <v>0</v>
      </c>
      <c r="N206">
        <f>VLOOKUP(CuentosContados[[#This Row],[Column1]],CuentosIndexados[],16,FALSE)</f>
        <v>0</v>
      </c>
      <c r="O206" t="str">
        <f>VLOOKUP(CuentosContados[[#This Row],[Column1]],CuentosIndexados[],17,FALSE)</f>
        <v>ira</v>
      </c>
      <c r="P206" t="str">
        <f>VLOOKUP(CuentosContados[[#This Row],[Column1]],CuentosIndexados[],18,FALSE)</f>
        <v>arrogancia</v>
      </c>
      <c r="Q206">
        <f>VLOOKUP(CuentosContados[[#This Row],[Column1]],CuentosIndexados[],19,FALSE)</f>
        <v>0</v>
      </c>
      <c r="R206">
        <f>VLOOKUP(CuentosContados[[#This Row],[Column1]],CuentosIndexados[],20,FALSE)</f>
        <v>0</v>
      </c>
      <c r="S206">
        <f>VLOOKUP(CuentosContados[[#This Row],[Column1]],CuentosIndexados[],21,FALSE)</f>
        <v>0</v>
      </c>
      <c r="T206">
        <f>VLOOKUP(CuentosContados[[#This Row],[Column1]],CuentosIndexados[],22,FALSE)</f>
        <v>0</v>
      </c>
      <c r="U206">
        <f>VLOOKUP(CuentosContados[[#This Row],[Column1]],CuentosIndexados[],23,FALSE)</f>
        <v>0</v>
      </c>
      <c r="V206">
        <f>VLOOKUP(CuentosContados[[#This Row],[Column1]],CuentosIndexados[],24,FALSE)</f>
        <v>0</v>
      </c>
      <c r="W206">
        <f>VLOOKUP(CuentosContados[[#This Row],[Column1]],CuentosIndexados[],25,FALSE)</f>
        <v>0</v>
      </c>
      <c r="X206">
        <f>VLOOKUP(CuentosContados[[#This Row],[Column1]],CuentosIndexados[],26,FALSE)</f>
        <v>0</v>
      </c>
      <c r="Y206">
        <f>VLOOKUP(CuentosContados[[#This Row],[Column1]],CuentosIndexados[],27,FALSE)</f>
        <v>0</v>
      </c>
      <c r="Z206">
        <f>VLOOKUP(CuentosContados[[#This Row],[Column1]],CuentosIndexados[],28,FALSE)</f>
        <v>0</v>
      </c>
      <c r="AA206">
        <f>VLOOKUP(CuentosContados[[#This Row],[Column1]],CuentosIndexados[],29,FALSE)</f>
        <v>0</v>
      </c>
      <c r="AB206">
        <f>VLOOKUP(CuentosContados[[#This Row],[Column1]],CuentosIndexados[],30,FALSE)</f>
        <v>0</v>
      </c>
      <c r="AC206">
        <f>VLOOKUP(CuentosContados[[#This Row],[Column1]],CuentosIndexados[],31,FALSE)</f>
        <v>0</v>
      </c>
      <c r="AD206">
        <f>VLOOKUP(CuentosContados[[#This Row],[Column1]],CuentosIndexados[],32,FALSE)</f>
        <v>0</v>
      </c>
      <c r="AE206">
        <f>VLOOKUP(CuentosContados[[#This Row],[Column1]],CuentosIndexados[],33,FALSE)</f>
        <v>0</v>
      </c>
      <c r="AF206">
        <f>VLOOKUP(CuentosContados[[#This Row],[Column1]],CuentosIndexados[],34,FALSE)</f>
        <v>0</v>
      </c>
      <c r="AG206">
        <f>VLOOKUP(CuentosContados[[#This Row],[Column1]],CuentosIndexados[],35,FALSE)</f>
        <v>0</v>
      </c>
      <c r="AH206">
        <f>VLOOKUP(CuentosContados[[#This Row],[Column1]],CuentosIndexados[],36,FALSE)</f>
        <v>0</v>
      </c>
      <c r="AI206">
        <f>VLOOKUP(CuentosContados[[#This Row],[Column1]],CuentosIndexados[],37,FALSE)</f>
        <v>0</v>
      </c>
      <c r="AJ206">
        <f>VLOOKUP(CuentosContados[[#This Row],[Column1]],CuentosIndexados[],38,FALSE)</f>
        <v>0</v>
      </c>
      <c r="AK206">
        <f>VLOOKUP(CuentosContados[[#This Row],[Column1]],CuentosIndexados[],39,FALSE)</f>
        <v>0</v>
      </c>
    </row>
    <row r="207" spans="1:37" x14ac:dyDescent="0.25">
      <c r="A207" t="s">
        <v>191</v>
      </c>
      <c r="B207">
        <f>VLOOKUP(CuentosContados[[#This Row],[Column1]],CuentosIndexados[],3,FALSE)</f>
        <v>0</v>
      </c>
      <c r="C207">
        <f>VLOOKUP(CuentosContados[[#This Row],[Column1]],CuentosIndexados[],5,FALSE)</f>
        <v>0</v>
      </c>
      <c r="D207">
        <f>VLOOKUP(CuentosContados[[#This Row],[Column1]],CuentosIndexados[],6,FALSE)</f>
        <v>0</v>
      </c>
      <c r="E207" t="str">
        <f>VLOOKUP(CuentosContados[[#This Row],[Column1]],CuentosIndexados[],7,FALSE)</f>
        <v>frustracion</v>
      </c>
      <c r="F207">
        <f>VLOOKUP(CuentosContados[[#This Row],[Column1]],CuentosIndexados[],8,FALSE)</f>
        <v>0</v>
      </c>
      <c r="G207">
        <f>VLOOKUP(CuentosContados[[#This Row],[Column1]],CuentosIndexados[],9,FALSE)</f>
        <v>0</v>
      </c>
      <c r="H207">
        <f>VLOOKUP(CuentosContados[[#This Row],[Column1]],CuentosIndexados[],10,FALSE)</f>
        <v>0</v>
      </c>
      <c r="I207">
        <f>VLOOKUP(CuentosContados[[#This Row],[Column1]],CuentosIndexados[],11,FALSE)</f>
        <v>0</v>
      </c>
      <c r="J207" t="str">
        <f>VLOOKUP(CuentosContados[[#This Row],[Column1]],CuentosIndexados[],12,FALSE)</f>
        <v>trabajo</v>
      </c>
      <c r="K207" t="str">
        <f>VLOOKUP(CuentosContados[[#This Row],[Column1]],CuentosIndexados[],13,FALSE)</f>
        <v>malestar</v>
      </c>
      <c r="L207">
        <f>VLOOKUP(CuentosContados[[#This Row],[Column1]],CuentosIndexados[],14,FALSE)</f>
        <v>0</v>
      </c>
      <c r="M207">
        <f>VLOOKUP(CuentosContados[[#This Row],[Column1]],CuentosIndexados[],15,FALSE)</f>
        <v>0</v>
      </c>
      <c r="N207">
        <f>VLOOKUP(CuentosContados[[#This Row],[Column1]],CuentosIndexados[],16,FALSE)</f>
        <v>0</v>
      </c>
      <c r="O207">
        <f>VLOOKUP(CuentosContados[[#This Row],[Column1]],CuentosIndexados[],17,FALSE)</f>
        <v>0</v>
      </c>
      <c r="P207">
        <f>VLOOKUP(CuentosContados[[#This Row],[Column1]],CuentosIndexados[],18,FALSE)</f>
        <v>0</v>
      </c>
      <c r="Q207">
        <f>VLOOKUP(CuentosContados[[#This Row],[Column1]],CuentosIndexados[],19,FALSE)</f>
        <v>0</v>
      </c>
      <c r="R207">
        <f>VLOOKUP(CuentosContados[[#This Row],[Column1]],CuentosIndexados[],20,FALSE)</f>
        <v>0</v>
      </c>
      <c r="S207">
        <f>VLOOKUP(CuentosContados[[#This Row],[Column1]],CuentosIndexados[],21,FALSE)</f>
        <v>0</v>
      </c>
      <c r="T207">
        <f>VLOOKUP(CuentosContados[[#This Row],[Column1]],CuentosIndexados[],22,FALSE)</f>
        <v>0</v>
      </c>
      <c r="U207">
        <f>VLOOKUP(CuentosContados[[#This Row],[Column1]],CuentosIndexados[],23,FALSE)</f>
        <v>0</v>
      </c>
      <c r="V207">
        <f>VLOOKUP(CuentosContados[[#This Row],[Column1]],CuentosIndexados[],24,FALSE)</f>
        <v>0</v>
      </c>
      <c r="W207">
        <f>VLOOKUP(CuentosContados[[#This Row],[Column1]],CuentosIndexados[],25,FALSE)</f>
        <v>0</v>
      </c>
      <c r="X207">
        <f>VLOOKUP(CuentosContados[[#This Row],[Column1]],CuentosIndexados[],26,FALSE)</f>
        <v>0</v>
      </c>
      <c r="Y207">
        <f>VLOOKUP(CuentosContados[[#This Row],[Column1]],CuentosIndexados[],27,FALSE)</f>
        <v>0</v>
      </c>
      <c r="Z207">
        <f>VLOOKUP(CuentosContados[[#This Row],[Column1]],CuentosIndexados[],28,FALSE)</f>
        <v>0</v>
      </c>
      <c r="AA207">
        <f>VLOOKUP(CuentosContados[[#This Row],[Column1]],CuentosIndexados[],29,FALSE)</f>
        <v>0</v>
      </c>
      <c r="AB207">
        <f>VLOOKUP(CuentosContados[[#This Row],[Column1]],CuentosIndexados[],30,FALSE)</f>
        <v>0</v>
      </c>
      <c r="AC207">
        <f>VLOOKUP(CuentosContados[[#This Row],[Column1]],CuentosIndexados[],31,FALSE)</f>
        <v>0</v>
      </c>
      <c r="AD207">
        <f>VLOOKUP(CuentosContados[[#This Row],[Column1]],CuentosIndexados[],32,FALSE)</f>
        <v>0</v>
      </c>
      <c r="AE207">
        <f>VLOOKUP(CuentosContados[[#This Row],[Column1]],CuentosIndexados[],33,FALSE)</f>
        <v>0</v>
      </c>
      <c r="AF207">
        <f>VLOOKUP(CuentosContados[[#This Row],[Column1]],CuentosIndexados[],34,FALSE)</f>
        <v>0</v>
      </c>
      <c r="AG207">
        <f>VLOOKUP(CuentosContados[[#This Row],[Column1]],CuentosIndexados[],35,FALSE)</f>
        <v>0</v>
      </c>
      <c r="AH207">
        <f>VLOOKUP(CuentosContados[[#This Row],[Column1]],CuentosIndexados[],36,FALSE)</f>
        <v>0</v>
      </c>
      <c r="AI207">
        <f>VLOOKUP(CuentosContados[[#This Row],[Column1]],CuentosIndexados[],37,FALSE)</f>
        <v>0</v>
      </c>
      <c r="AJ207">
        <f>VLOOKUP(CuentosContados[[#This Row],[Column1]],CuentosIndexados[],38,FALSE)</f>
        <v>0</v>
      </c>
      <c r="AK207">
        <f>VLOOKUP(CuentosContados[[#This Row],[Column1]],CuentosIndexados[],39,FALSE)</f>
        <v>0</v>
      </c>
    </row>
    <row r="208" spans="1:37" x14ac:dyDescent="0.25">
      <c r="A208" t="s">
        <v>191</v>
      </c>
      <c r="B208">
        <f>VLOOKUP(CuentosContados[[#This Row],[Column1]],CuentosIndexados[],3,FALSE)</f>
        <v>0</v>
      </c>
      <c r="C208">
        <f>VLOOKUP(CuentosContados[[#This Row],[Column1]],CuentosIndexados[],5,FALSE)</f>
        <v>0</v>
      </c>
      <c r="D208">
        <f>VLOOKUP(CuentosContados[[#This Row],[Column1]],CuentosIndexados[],6,FALSE)</f>
        <v>0</v>
      </c>
      <c r="E208" t="str">
        <f>VLOOKUP(CuentosContados[[#This Row],[Column1]],CuentosIndexados[],7,FALSE)</f>
        <v>frustracion</v>
      </c>
      <c r="F208">
        <f>VLOOKUP(CuentosContados[[#This Row],[Column1]],CuentosIndexados[],8,FALSE)</f>
        <v>0</v>
      </c>
      <c r="G208">
        <f>VLOOKUP(CuentosContados[[#This Row],[Column1]],CuentosIndexados[],9,FALSE)</f>
        <v>0</v>
      </c>
      <c r="H208">
        <f>VLOOKUP(CuentosContados[[#This Row],[Column1]],CuentosIndexados[],10,FALSE)</f>
        <v>0</v>
      </c>
      <c r="I208">
        <f>VLOOKUP(CuentosContados[[#This Row],[Column1]],CuentosIndexados[],11,FALSE)</f>
        <v>0</v>
      </c>
      <c r="J208" t="str">
        <f>VLOOKUP(CuentosContados[[#This Row],[Column1]],CuentosIndexados[],12,FALSE)</f>
        <v>trabajo</v>
      </c>
      <c r="K208" t="str">
        <f>VLOOKUP(CuentosContados[[#This Row],[Column1]],CuentosIndexados[],13,FALSE)</f>
        <v>malestar</v>
      </c>
      <c r="L208">
        <f>VLOOKUP(CuentosContados[[#This Row],[Column1]],CuentosIndexados[],14,FALSE)</f>
        <v>0</v>
      </c>
      <c r="M208">
        <f>VLOOKUP(CuentosContados[[#This Row],[Column1]],CuentosIndexados[],15,FALSE)</f>
        <v>0</v>
      </c>
      <c r="N208">
        <f>VLOOKUP(CuentosContados[[#This Row],[Column1]],CuentosIndexados[],16,FALSE)</f>
        <v>0</v>
      </c>
      <c r="O208">
        <f>VLOOKUP(CuentosContados[[#This Row],[Column1]],CuentosIndexados[],17,FALSE)</f>
        <v>0</v>
      </c>
      <c r="P208">
        <f>VLOOKUP(CuentosContados[[#This Row],[Column1]],CuentosIndexados[],18,FALSE)</f>
        <v>0</v>
      </c>
      <c r="Q208">
        <f>VLOOKUP(CuentosContados[[#This Row],[Column1]],CuentosIndexados[],19,FALSE)</f>
        <v>0</v>
      </c>
      <c r="R208">
        <f>VLOOKUP(CuentosContados[[#This Row],[Column1]],CuentosIndexados[],20,FALSE)</f>
        <v>0</v>
      </c>
      <c r="S208">
        <f>VLOOKUP(CuentosContados[[#This Row],[Column1]],CuentosIndexados[],21,FALSE)</f>
        <v>0</v>
      </c>
      <c r="T208">
        <f>VLOOKUP(CuentosContados[[#This Row],[Column1]],CuentosIndexados[],22,FALSE)</f>
        <v>0</v>
      </c>
      <c r="U208">
        <f>VLOOKUP(CuentosContados[[#This Row],[Column1]],CuentosIndexados[],23,FALSE)</f>
        <v>0</v>
      </c>
      <c r="V208">
        <f>VLOOKUP(CuentosContados[[#This Row],[Column1]],CuentosIndexados[],24,FALSE)</f>
        <v>0</v>
      </c>
      <c r="W208">
        <f>VLOOKUP(CuentosContados[[#This Row],[Column1]],CuentosIndexados[],25,FALSE)</f>
        <v>0</v>
      </c>
      <c r="X208">
        <f>VLOOKUP(CuentosContados[[#This Row],[Column1]],CuentosIndexados[],26,FALSE)</f>
        <v>0</v>
      </c>
      <c r="Y208">
        <f>VLOOKUP(CuentosContados[[#This Row],[Column1]],CuentosIndexados[],27,FALSE)</f>
        <v>0</v>
      </c>
      <c r="Z208">
        <f>VLOOKUP(CuentosContados[[#This Row],[Column1]],CuentosIndexados[],28,FALSE)</f>
        <v>0</v>
      </c>
      <c r="AA208">
        <f>VLOOKUP(CuentosContados[[#This Row],[Column1]],CuentosIndexados[],29,FALSE)</f>
        <v>0</v>
      </c>
      <c r="AB208">
        <f>VLOOKUP(CuentosContados[[#This Row],[Column1]],CuentosIndexados[],30,FALSE)</f>
        <v>0</v>
      </c>
      <c r="AC208">
        <f>VLOOKUP(CuentosContados[[#This Row],[Column1]],CuentosIndexados[],31,FALSE)</f>
        <v>0</v>
      </c>
      <c r="AD208">
        <f>VLOOKUP(CuentosContados[[#This Row],[Column1]],CuentosIndexados[],32,FALSE)</f>
        <v>0</v>
      </c>
      <c r="AE208">
        <f>VLOOKUP(CuentosContados[[#This Row],[Column1]],CuentosIndexados[],33,FALSE)</f>
        <v>0</v>
      </c>
      <c r="AF208">
        <f>VLOOKUP(CuentosContados[[#This Row],[Column1]],CuentosIndexados[],34,FALSE)</f>
        <v>0</v>
      </c>
      <c r="AG208">
        <f>VLOOKUP(CuentosContados[[#This Row],[Column1]],CuentosIndexados[],35,FALSE)</f>
        <v>0</v>
      </c>
      <c r="AH208">
        <f>VLOOKUP(CuentosContados[[#This Row],[Column1]],CuentosIndexados[],36,FALSE)</f>
        <v>0</v>
      </c>
      <c r="AI208">
        <f>VLOOKUP(CuentosContados[[#This Row],[Column1]],CuentosIndexados[],37,FALSE)</f>
        <v>0</v>
      </c>
      <c r="AJ208">
        <f>VLOOKUP(CuentosContados[[#This Row],[Column1]],CuentosIndexados[],38,FALSE)</f>
        <v>0</v>
      </c>
      <c r="AK208">
        <f>VLOOKUP(CuentosContados[[#This Row],[Column1]],CuentosIndexados[],39,FALSE)</f>
        <v>0</v>
      </c>
    </row>
    <row r="209" spans="1:37" x14ac:dyDescent="0.25">
      <c r="A209" t="s">
        <v>191</v>
      </c>
      <c r="B209">
        <f>VLOOKUP(CuentosContados[[#This Row],[Column1]],CuentosIndexados[],3,FALSE)</f>
        <v>0</v>
      </c>
      <c r="C209">
        <f>VLOOKUP(CuentosContados[[#This Row],[Column1]],CuentosIndexados[],5,FALSE)</f>
        <v>0</v>
      </c>
      <c r="D209">
        <f>VLOOKUP(CuentosContados[[#This Row],[Column1]],CuentosIndexados[],6,FALSE)</f>
        <v>0</v>
      </c>
      <c r="E209" t="str">
        <f>VLOOKUP(CuentosContados[[#This Row],[Column1]],CuentosIndexados[],7,FALSE)</f>
        <v>frustracion</v>
      </c>
      <c r="F209">
        <f>VLOOKUP(CuentosContados[[#This Row],[Column1]],CuentosIndexados[],8,FALSE)</f>
        <v>0</v>
      </c>
      <c r="G209">
        <f>VLOOKUP(CuentosContados[[#This Row],[Column1]],CuentosIndexados[],9,FALSE)</f>
        <v>0</v>
      </c>
      <c r="H209">
        <f>VLOOKUP(CuentosContados[[#This Row],[Column1]],CuentosIndexados[],10,FALSE)</f>
        <v>0</v>
      </c>
      <c r="I209">
        <f>VLOOKUP(CuentosContados[[#This Row],[Column1]],CuentosIndexados[],11,FALSE)</f>
        <v>0</v>
      </c>
      <c r="J209" t="str">
        <f>VLOOKUP(CuentosContados[[#This Row],[Column1]],CuentosIndexados[],12,FALSE)</f>
        <v>trabajo</v>
      </c>
      <c r="K209" t="str">
        <f>VLOOKUP(CuentosContados[[#This Row],[Column1]],CuentosIndexados[],13,FALSE)</f>
        <v>malestar</v>
      </c>
      <c r="L209">
        <f>VLOOKUP(CuentosContados[[#This Row],[Column1]],CuentosIndexados[],14,FALSE)</f>
        <v>0</v>
      </c>
      <c r="M209">
        <f>VLOOKUP(CuentosContados[[#This Row],[Column1]],CuentosIndexados[],15,FALSE)</f>
        <v>0</v>
      </c>
      <c r="N209">
        <f>VLOOKUP(CuentosContados[[#This Row],[Column1]],CuentosIndexados[],16,FALSE)</f>
        <v>0</v>
      </c>
      <c r="O209">
        <f>VLOOKUP(CuentosContados[[#This Row],[Column1]],CuentosIndexados[],17,FALSE)</f>
        <v>0</v>
      </c>
      <c r="P209">
        <f>VLOOKUP(CuentosContados[[#This Row],[Column1]],CuentosIndexados[],18,FALSE)</f>
        <v>0</v>
      </c>
      <c r="Q209">
        <f>VLOOKUP(CuentosContados[[#This Row],[Column1]],CuentosIndexados[],19,FALSE)</f>
        <v>0</v>
      </c>
      <c r="R209">
        <f>VLOOKUP(CuentosContados[[#This Row],[Column1]],CuentosIndexados[],20,FALSE)</f>
        <v>0</v>
      </c>
      <c r="S209">
        <f>VLOOKUP(CuentosContados[[#This Row],[Column1]],CuentosIndexados[],21,FALSE)</f>
        <v>0</v>
      </c>
      <c r="T209">
        <f>VLOOKUP(CuentosContados[[#This Row],[Column1]],CuentosIndexados[],22,FALSE)</f>
        <v>0</v>
      </c>
      <c r="U209">
        <f>VLOOKUP(CuentosContados[[#This Row],[Column1]],CuentosIndexados[],23,FALSE)</f>
        <v>0</v>
      </c>
      <c r="V209">
        <f>VLOOKUP(CuentosContados[[#This Row],[Column1]],CuentosIndexados[],24,FALSE)</f>
        <v>0</v>
      </c>
      <c r="W209">
        <f>VLOOKUP(CuentosContados[[#This Row],[Column1]],CuentosIndexados[],25,FALSE)</f>
        <v>0</v>
      </c>
      <c r="X209">
        <f>VLOOKUP(CuentosContados[[#This Row],[Column1]],CuentosIndexados[],26,FALSE)</f>
        <v>0</v>
      </c>
      <c r="Y209">
        <f>VLOOKUP(CuentosContados[[#This Row],[Column1]],CuentosIndexados[],27,FALSE)</f>
        <v>0</v>
      </c>
      <c r="Z209">
        <f>VLOOKUP(CuentosContados[[#This Row],[Column1]],CuentosIndexados[],28,FALSE)</f>
        <v>0</v>
      </c>
      <c r="AA209">
        <f>VLOOKUP(CuentosContados[[#This Row],[Column1]],CuentosIndexados[],29,FALSE)</f>
        <v>0</v>
      </c>
      <c r="AB209">
        <f>VLOOKUP(CuentosContados[[#This Row],[Column1]],CuentosIndexados[],30,FALSE)</f>
        <v>0</v>
      </c>
      <c r="AC209">
        <f>VLOOKUP(CuentosContados[[#This Row],[Column1]],CuentosIndexados[],31,FALSE)</f>
        <v>0</v>
      </c>
      <c r="AD209">
        <f>VLOOKUP(CuentosContados[[#This Row],[Column1]],CuentosIndexados[],32,FALSE)</f>
        <v>0</v>
      </c>
      <c r="AE209">
        <f>VLOOKUP(CuentosContados[[#This Row],[Column1]],CuentosIndexados[],33,FALSE)</f>
        <v>0</v>
      </c>
      <c r="AF209">
        <f>VLOOKUP(CuentosContados[[#This Row],[Column1]],CuentosIndexados[],34,FALSE)</f>
        <v>0</v>
      </c>
      <c r="AG209">
        <f>VLOOKUP(CuentosContados[[#This Row],[Column1]],CuentosIndexados[],35,FALSE)</f>
        <v>0</v>
      </c>
      <c r="AH209">
        <f>VLOOKUP(CuentosContados[[#This Row],[Column1]],CuentosIndexados[],36,FALSE)</f>
        <v>0</v>
      </c>
      <c r="AI209">
        <f>VLOOKUP(CuentosContados[[#This Row],[Column1]],CuentosIndexados[],37,FALSE)</f>
        <v>0</v>
      </c>
      <c r="AJ209">
        <f>VLOOKUP(CuentosContados[[#This Row],[Column1]],CuentosIndexados[],38,FALSE)</f>
        <v>0</v>
      </c>
      <c r="AK209">
        <f>VLOOKUP(CuentosContados[[#This Row],[Column1]],CuentosIndexados[],39,FALSE)</f>
        <v>0</v>
      </c>
    </row>
    <row r="210" spans="1:37" x14ac:dyDescent="0.25">
      <c r="A210" t="s">
        <v>191</v>
      </c>
      <c r="B210">
        <f>VLOOKUP(CuentosContados[[#This Row],[Column1]],CuentosIndexados[],3,FALSE)</f>
        <v>0</v>
      </c>
      <c r="C210">
        <f>VLOOKUP(CuentosContados[[#This Row],[Column1]],CuentosIndexados[],5,FALSE)</f>
        <v>0</v>
      </c>
      <c r="D210">
        <f>VLOOKUP(CuentosContados[[#This Row],[Column1]],CuentosIndexados[],6,FALSE)</f>
        <v>0</v>
      </c>
      <c r="E210" t="str">
        <f>VLOOKUP(CuentosContados[[#This Row],[Column1]],CuentosIndexados[],7,FALSE)</f>
        <v>frustracion</v>
      </c>
      <c r="F210">
        <f>VLOOKUP(CuentosContados[[#This Row],[Column1]],CuentosIndexados[],8,FALSE)</f>
        <v>0</v>
      </c>
      <c r="G210">
        <f>VLOOKUP(CuentosContados[[#This Row],[Column1]],CuentosIndexados[],9,FALSE)</f>
        <v>0</v>
      </c>
      <c r="H210">
        <f>VLOOKUP(CuentosContados[[#This Row],[Column1]],CuentosIndexados[],10,FALSE)</f>
        <v>0</v>
      </c>
      <c r="I210">
        <f>VLOOKUP(CuentosContados[[#This Row],[Column1]],CuentosIndexados[],11,FALSE)</f>
        <v>0</v>
      </c>
      <c r="J210" t="str">
        <f>VLOOKUP(CuentosContados[[#This Row],[Column1]],CuentosIndexados[],12,FALSE)</f>
        <v>trabajo</v>
      </c>
      <c r="K210" t="str">
        <f>VLOOKUP(CuentosContados[[#This Row],[Column1]],CuentosIndexados[],13,FALSE)</f>
        <v>malestar</v>
      </c>
      <c r="L210">
        <f>VLOOKUP(CuentosContados[[#This Row],[Column1]],CuentosIndexados[],14,FALSE)</f>
        <v>0</v>
      </c>
      <c r="M210">
        <f>VLOOKUP(CuentosContados[[#This Row],[Column1]],CuentosIndexados[],15,FALSE)</f>
        <v>0</v>
      </c>
      <c r="N210">
        <f>VLOOKUP(CuentosContados[[#This Row],[Column1]],CuentosIndexados[],16,FALSE)</f>
        <v>0</v>
      </c>
      <c r="O210">
        <f>VLOOKUP(CuentosContados[[#This Row],[Column1]],CuentosIndexados[],17,FALSE)</f>
        <v>0</v>
      </c>
      <c r="P210">
        <f>VLOOKUP(CuentosContados[[#This Row],[Column1]],CuentosIndexados[],18,FALSE)</f>
        <v>0</v>
      </c>
      <c r="Q210">
        <f>VLOOKUP(CuentosContados[[#This Row],[Column1]],CuentosIndexados[],19,FALSE)</f>
        <v>0</v>
      </c>
      <c r="R210">
        <f>VLOOKUP(CuentosContados[[#This Row],[Column1]],CuentosIndexados[],20,FALSE)</f>
        <v>0</v>
      </c>
      <c r="S210">
        <f>VLOOKUP(CuentosContados[[#This Row],[Column1]],CuentosIndexados[],21,FALSE)</f>
        <v>0</v>
      </c>
      <c r="T210">
        <f>VLOOKUP(CuentosContados[[#This Row],[Column1]],CuentosIndexados[],22,FALSE)</f>
        <v>0</v>
      </c>
      <c r="U210">
        <f>VLOOKUP(CuentosContados[[#This Row],[Column1]],CuentosIndexados[],23,FALSE)</f>
        <v>0</v>
      </c>
      <c r="V210">
        <f>VLOOKUP(CuentosContados[[#This Row],[Column1]],CuentosIndexados[],24,FALSE)</f>
        <v>0</v>
      </c>
      <c r="W210">
        <f>VLOOKUP(CuentosContados[[#This Row],[Column1]],CuentosIndexados[],25,FALSE)</f>
        <v>0</v>
      </c>
      <c r="X210">
        <f>VLOOKUP(CuentosContados[[#This Row],[Column1]],CuentosIndexados[],26,FALSE)</f>
        <v>0</v>
      </c>
      <c r="Y210">
        <f>VLOOKUP(CuentosContados[[#This Row],[Column1]],CuentosIndexados[],27,FALSE)</f>
        <v>0</v>
      </c>
      <c r="Z210">
        <f>VLOOKUP(CuentosContados[[#This Row],[Column1]],CuentosIndexados[],28,FALSE)</f>
        <v>0</v>
      </c>
      <c r="AA210">
        <f>VLOOKUP(CuentosContados[[#This Row],[Column1]],CuentosIndexados[],29,FALSE)</f>
        <v>0</v>
      </c>
      <c r="AB210">
        <f>VLOOKUP(CuentosContados[[#This Row],[Column1]],CuentosIndexados[],30,FALSE)</f>
        <v>0</v>
      </c>
      <c r="AC210">
        <f>VLOOKUP(CuentosContados[[#This Row],[Column1]],CuentosIndexados[],31,FALSE)</f>
        <v>0</v>
      </c>
      <c r="AD210">
        <f>VLOOKUP(CuentosContados[[#This Row],[Column1]],CuentosIndexados[],32,FALSE)</f>
        <v>0</v>
      </c>
      <c r="AE210">
        <f>VLOOKUP(CuentosContados[[#This Row],[Column1]],CuentosIndexados[],33,FALSE)</f>
        <v>0</v>
      </c>
      <c r="AF210">
        <f>VLOOKUP(CuentosContados[[#This Row],[Column1]],CuentosIndexados[],34,FALSE)</f>
        <v>0</v>
      </c>
      <c r="AG210">
        <f>VLOOKUP(CuentosContados[[#This Row],[Column1]],CuentosIndexados[],35,FALSE)</f>
        <v>0</v>
      </c>
      <c r="AH210">
        <f>VLOOKUP(CuentosContados[[#This Row],[Column1]],CuentosIndexados[],36,FALSE)</f>
        <v>0</v>
      </c>
      <c r="AI210">
        <f>VLOOKUP(CuentosContados[[#This Row],[Column1]],CuentosIndexados[],37,FALSE)</f>
        <v>0</v>
      </c>
      <c r="AJ210">
        <f>VLOOKUP(CuentosContados[[#This Row],[Column1]],CuentosIndexados[],38,FALSE)</f>
        <v>0</v>
      </c>
      <c r="AK210">
        <f>VLOOKUP(CuentosContados[[#This Row],[Column1]],CuentosIndexados[],39,FALSE)</f>
        <v>0</v>
      </c>
    </row>
    <row r="211" spans="1:37" x14ac:dyDescent="0.25">
      <c r="A211" t="s">
        <v>191</v>
      </c>
      <c r="B211">
        <f>VLOOKUP(CuentosContados[[#This Row],[Column1]],CuentosIndexados[],3,FALSE)</f>
        <v>0</v>
      </c>
      <c r="C211">
        <f>VLOOKUP(CuentosContados[[#This Row],[Column1]],CuentosIndexados[],5,FALSE)</f>
        <v>0</v>
      </c>
      <c r="D211">
        <f>VLOOKUP(CuentosContados[[#This Row],[Column1]],CuentosIndexados[],6,FALSE)</f>
        <v>0</v>
      </c>
      <c r="E211" t="str">
        <f>VLOOKUP(CuentosContados[[#This Row],[Column1]],CuentosIndexados[],7,FALSE)</f>
        <v>frustracion</v>
      </c>
      <c r="F211">
        <f>VLOOKUP(CuentosContados[[#This Row],[Column1]],CuentosIndexados[],8,FALSE)</f>
        <v>0</v>
      </c>
      <c r="G211">
        <f>VLOOKUP(CuentosContados[[#This Row],[Column1]],CuentosIndexados[],9,FALSE)</f>
        <v>0</v>
      </c>
      <c r="H211">
        <f>VLOOKUP(CuentosContados[[#This Row],[Column1]],CuentosIndexados[],10,FALSE)</f>
        <v>0</v>
      </c>
      <c r="I211">
        <f>VLOOKUP(CuentosContados[[#This Row],[Column1]],CuentosIndexados[],11,FALSE)</f>
        <v>0</v>
      </c>
      <c r="J211" t="str">
        <f>VLOOKUP(CuentosContados[[#This Row],[Column1]],CuentosIndexados[],12,FALSE)</f>
        <v>trabajo</v>
      </c>
      <c r="K211" t="str">
        <f>VLOOKUP(CuentosContados[[#This Row],[Column1]],CuentosIndexados[],13,FALSE)</f>
        <v>malestar</v>
      </c>
      <c r="L211">
        <f>VLOOKUP(CuentosContados[[#This Row],[Column1]],CuentosIndexados[],14,FALSE)</f>
        <v>0</v>
      </c>
      <c r="M211">
        <f>VLOOKUP(CuentosContados[[#This Row],[Column1]],CuentosIndexados[],15,FALSE)</f>
        <v>0</v>
      </c>
      <c r="N211">
        <f>VLOOKUP(CuentosContados[[#This Row],[Column1]],CuentosIndexados[],16,FALSE)</f>
        <v>0</v>
      </c>
      <c r="O211">
        <f>VLOOKUP(CuentosContados[[#This Row],[Column1]],CuentosIndexados[],17,FALSE)</f>
        <v>0</v>
      </c>
      <c r="P211">
        <f>VLOOKUP(CuentosContados[[#This Row],[Column1]],CuentosIndexados[],18,FALSE)</f>
        <v>0</v>
      </c>
      <c r="Q211">
        <f>VLOOKUP(CuentosContados[[#This Row],[Column1]],CuentosIndexados[],19,FALSE)</f>
        <v>0</v>
      </c>
      <c r="R211">
        <f>VLOOKUP(CuentosContados[[#This Row],[Column1]],CuentosIndexados[],20,FALSE)</f>
        <v>0</v>
      </c>
      <c r="S211">
        <f>VLOOKUP(CuentosContados[[#This Row],[Column1]],CuentosIndexados[],21,FALSE)</f>
        <v>0</v>
      </c>
      <c r="T211">
        <f>VLOOKUP(CuentosContados[[#This Row],[Column1]],CuentosIndexados[],22,FALSE)</f>
        <v>0</v>
      </c>
      <c r="U211">
        <f>VLOOKUP(CuentosContados[[#This Row],[Column1]],CuentosIndexados[],23,FALSE)</f>
        <v>0</v>
      </c>
      <c r="V211">
        <f>VLOOKUP(CuentosContados[[#This Row],[Column1]],CuentosIndexados[],24,FALSE)</f>
        <v>0</v>
      </c>
      <c r="W211">
        <f>VLOOKUP(CuentosContados[[#This Row],[Column1]],CuentosIndexados[],25,FALSE)</f>
        <v>0</v>
      </c>
      <c r="X211">
        <f>VLOOKUP(CuentosContados[[#This Row],[Column1]],CuentosIndexados[],26,FALSE)</f>
        <v>0</v>
      </c>
      <c r="Y211">
        <f>VLOOKUP(CuentosContados[[#This Row],[Column1]],CuentosIndexados[],27,FALSE)</f>
        <v>0</v>
      </c>
      <c r="Z211">
        <f>VLOOKUP(CuentosContados[[#This Row],[Column1]],CuentosIndexados[],28,FALSE)</f>
        <v>0</v>
      </c>
      <c r="AA211">
        <f>VLOOKUP(CuentosContados[[#This Row],[Column1]],CuentosIndexados[],29,FALSE)</f>
        <v>0</v>
      </c>
      <c r="AB211">
        <f>VLOOKUP(CuentosContados[[#This Row],[Column1]],CuentosIndexados[],30,FALSE)</f>
        <v>0</v>
      </c>
      <c r="AC211">
        <f>VLOOKUP(CuentosContados[[#This Row],[Column1]],CuentosIndexados[],31,FALSE)</f>
        <v>0</v>
      </c>
      <c r="AD211">
        <f>VLOOKUP(CuentosContados[[#This Row],[Column1]],CuentosIndexados[],32,FALSE)</f>
        <v>0</v>
      </c>
      <c r="AE211">
        <f>VLOOKUP(CuentosContados[[#This Row],[Column1]],CuentosIndexados[],33,FALSE)</f>
        <v>0</v>
      </c>
      <c r="AF211">
        <f>VLOOKUP(CuentosContados[[#This Row],[Column1]],CuentosIndexados[],34,FALSE)</f>
        <v>0</v>
      </c>
      <c r="AG211">
        <f>VLOOKUP(CuentosContados[[#This Row],[Column1]],CuentosIndexados[],35,FALSE)</f>
        <v>0</v>
      </c>
      <c r="AH211">
        <f>VLOOKUP(CuentosContados[[#This Row],[Column1]],CuentosIndexados[],36,FALSE)</f>
        <v>0</v>
      </c>
      <c r="AI211">
        <f>VLOOKUP(CuentosContados[[#This Row],[Column1]],CuentosIndexados[],37,FALSE)</f>
        <v>0</v>
      </c>
      <c r="AJ211">
        <f>VLOOKUP(CuentosContados[[#This Row],[Column1]],CuentosIndexados[],38,FALSE)</f>
        <v>0</v>
      </c>
      <c r="AK211">
        <f>VLOOKUP(CuentosContados[[#This Row],[Column1]],CuentosIndexados[],39,FALSE)</f>
        <v>0</v>
      </c>
    </row>
    <row r="212" spans="1:37" x14ac:dyDescent="0.25">
      <c r="A212" t="s">
        <v>191</v>
      </c>
      <c r="B212">
        <f>VLOOKUP(CuentosContados[[#This Row],[Column1]],CuentosIndexados[],3,FALSE)</f>
        <v>0</v>
      </c>
      <c r="C212">
        <f>VLOOKUP(CuentosContados[[#This Row],[Column1]],CuentosIndexados[],5,FALSE)</f>
        <v>0</v>
      </c>
      <c r="D212">
        <f>VLOOKUP(CuentosContados[[#This Row],[Column1]],CuentosIndexados[],6,FALSE)</f>
        <v>0</v>
      </c>
      <c r="E212" t="str">
        <f>VLOOKUP(CuentosContados[[#This Row],[Column1]],CuentosIndexados[],7,FALSE)</f>
        <v>frustracion</v>
      </c>
      <c r="F212">
        <f>VLOOKUP(CuentosContados[[#This Row],[Column1]],CuentosIndexados[],8,FALSE)</f>
        <v>0</v>
      </c>
      <c r="G212">
        <f>VLOOKUP(CuentosContados[[#This Row],[Column1]],CuentosIndexados[],9,FALSE)</f>
        <v>0</v>
      </c>
      <c r="H212">
        <f>VLOOKUP(CuentosContados[[#This Row],[Column1]],CuentosIndexados[],10,FALSE)</f>
        <v>0</v>
      </c>
      <c r="I212">
        <f>VLOOKUP(CuentosContados[[#This Row],[Column1]],CuentosIndexados[],11,FALSE)</f>
        <v>0</v>
      </c>
      <c r="J212" t="str">
        <f>VLOOKUP(CuentosContados[[#This Row],[Column1]],CuentosIndexados[],12,FALSE)</f>
        <v>trabajo</v>
      </c>
      <c r="K212" t="str">
        <f>VLOOKUP(CuentosContados[[#This Row],[Column1]],CuentosIndexados[],13,FALSE)</f>
        <v>malestar</v>
      </c>
      <c r="L212">
        <f>VLOOKUP(CuentosContados[[#This Row],[Column1]],CuentosIndexados[],14,FALSE)</f>
        <v>0</v>
      </c>
      <c r="M212">
        <f>VLOOKUP(CuentosContados[[#This Row],[Column1]],CuentosIndexados[],15,FALSE)</f>
        <v>0</v>
      </c>
      <c r="N212">
        <f>VLOOKUP(CuentosContados[[#This Row],[Column1]],CuentosIndexados[],16,FALSE)</f>
        <v>0</v>
      </c>
      <c r="O212">
        <f>VLOOKUP(CuentosContados[[#This Row],[Column1]],CuentosIndexados[],17,FALSE)</f>
        <v>0</v>
      </c>
      <c r="P212">
        <f>VLOOKUP(CuentosContados[[#This Row],[Column1]],CuentosIndexados[],18,FALSE)</f>
        <v>0</v>
      </c>
      <c r="Q212">
        <f>VLOOKUP(CuentosContados[[#This Row],[Column1]],CuentosIndexados[],19,FALSE)</f>
        <v>0</v>
      </c>
      <c r="R212">
        <f>VLOOKUP(CuentosContados[[#This Row],[Column1]],CuentosIndexados[],20,FALSE)</f>
        <v>0</v>
      </c>
      <c r="S212">
        <f>VLOOKUP(CuentosContados[[#This Row],[Column1]],CuentosIndexados[],21,FALSE)</f>
        <v>0</v>
      </c>
      <c r="T212">
        <f>VLOOKUP(CuentosContados[[#This Row],[Column1]],CuentosIndexados[],22,FALSE)</f>
        <v>0</v>
      </c>
      <c r="U212">
        <f>VLOOKUP(CuentosContados[[#This Row],[Column1]],CuentosIndexados[],23,FALSE)</f>
        <v>0</v>
      </c>
      <c r="V212">
        <f>VLOOKUP(CuentosContados[[#This Row],[Column1]],CuentosIndexados[],24,FALSE)</f>
        <v>0</v>
      </c>
      <c r="W212">
        <f>VLOOKUP(CuentosContados[[#This Row],[Column1]],CuentosIndexados[],25,FALSE)</f>
        <v>0</v>
      </c>
      <c r="X212">
        <f>VLOOKUP(CuentosContados[[#This Row],[Column1]],CuentosIndexados[],26,FALSE)</f>
        <v>0</v>
      </c>
      <c r="Y212">
        <f>VLOOKUP(CuentosContados[[#This Row],[Column1]],CuentosIndexados[],27,FALSE)</f>
        <v>0</v>
      </c>
      <c r="Z212">
        <f>VLOOKUP(CuentosContados[[#This Row],[Column1]],CuentosIndexados[],28,FALSE)</f>
        <v>0</v>
      </c>
      <c r="AA212">
        <f>VLOOKUP(CuentosContados[[#This Row],[Column1]],CuentosIndexados[],29,FALSE)</f>
        <v>0</v>
      </c>
      <c r="AB212">
        <f>VLOOKUP(CuentosContados[[#This Row],[Column1]],CuentosIndexados[],30,FALSE)</f>
        <v>0</v>
      </c>
      <c r="AC212">
        <f>VLOOKUP(CuentosContados[[#This Row],[Column1]],CuentosIndexados[],31,FALSE)</f>
        <v>0</v>
      </c>
      <c r="AD212">
        <f>VLOOKUP(CuentosContados[[#This Row],[Column1]],CuentosIndexados[],32,FALSE)</f>
        <v>0</v>
      </c>
      <c r="AE212">
        <f>VLOOKUP(CuentosContados[[#This Row],[Column1]],CuentosIndexados[],33,FALSE)</f>
        <v>0</v>
      </c>
      <c r="AF212">
        <f>VLOOKUP(CuentosContados[[#This Row],[Column1]],CuentosIndexados[],34,FALSE)</f>
        <v>0</v>
      </c>
      <c r="AG212">
        <f>VLOOKUP(CuentosContados[[#This Row],[Column1]],CuentosIndexados[],35,FALSE)</f>
        <v>0</v>
      </c>
      <c r="AH212">
        <f>VLOOKUP(CuentosContados[[#This Row],[Column1]],CuentosIndexados[],36,FALSE)</f>
        <v>0</v>
      </c>
      <c r="AI212">
        <f>VLOOKUP(CuentosContados[[#This Row],[Column1]],CuentosIndexados[],37,FALSE)</f>
        <v>0</v>
      </c>
      <c r="AJ212">
        <f>VLOOKUP(CuentosContados[[#This Row],[Column1]],CuentosIndexados[],38,FALSE)</f>
        <v>0</v>
      </c>
      <c r="AK212">
        <f>VLOOKUP(CuentosContados[[#This Row],[Column1]],CuentosIndexados[],39,FALSE)</f>
        <v>0</v>
      </c>
    </row>
    <row r="213" spans="1:37" x14ac:dyDescent="0.25">
      <c r="A213" t="s">
        <v>191</v>
      </c>
      <c r="B213">
        <f>VLOOKUP(CuentosContados[[#This Row],[Column1]],CuentosIndexados[],3,FALSE)</f>
        <v>0</v>
      </c>
      <c r="C213">
        <f>VLOOKUP(CuentosContados[[#This Row],[Column1]],CuentosIndexados[],5,FALSE)</f>
        <v>0</v>
      </c>
      <c r="D213">
        <f>VLOOKUP(CuentosContados[[#This Row],[Column1]],CuentosIndexados[],6,FALSE)</f>
        <v>0</v>
      </c>
      <c r="E213" t="str">
        <f>VLOOKUP(CuentosContados[[#This Row],[Column1]],CuentosIndexados[],7,FALSE)</f>
        <v>frustracion</v>
      </c>
      <c r="F213">
        <f>VLOOKUP(CuentosContados[[#This Row],[Column1]],CuentosIndexados[],8,FALSE)</f>
        <v>0</v>
      </c>
      <c r="G213">
        <f>VLOOKUP(CuentosContados[[#This Row],[Column1]],CuentosIndexados[],9,FALSE)</f>
        <v>0</v>
      </c>
      <c r="H213">
        <f>VLOOKUP(CuentosContados[[#This Row],[Column1]],CuentosIndexados[],10,FALSE)</f>
        <v>0</v>
      </c>
      <c r="I213">
        <f>VLOOKUP(CuentosContados[[#This Row],[Column1]],CuentosIndexados[],11,FALSE)</f>
        <v>0</v>
      </c>
      <c r="J213" t="str">
        <f>VLOOKUP(CuentosContados[[#This Row],[Column1]],CuentosIndexados[],12,FALSE)</f>
        <v>trabajo</v>
      </c>
      <c r="K213" t="str">
        <f>VLOOKUP(CuentosContados[[#This Row],[Column1]],CuentosIndexados[],13,FALSE)</f>
        <v>malestar</v>
      </c>
      <c r="L213">
        <f>VLOOKUP(CuentosContados[[#This Row],[Column1]],CuentosIndexados[],14,FALSE)</f>
        <v>0</v>
      </c>
      <c r="M213">
        <f>VLOOKUP(CuentosContados[[#This Row],[Column1]],CuentosIndexados[],15,FALSE)</f>
        <v>0</v>
      </c>
      <c r="N213">
        <f>VLOOKUP(CuentosContados[[#This Row],[Column1]],CuentosIndexados[],16,FALSE)</f>
        <v>0</v>
      </c>
      <c r="O213">
        <f>VLOOKUP(CuentosContados[[#This Row],[Column1]],CuentosIndexados[],17,FALSE)</f>
        <v>0</v>
      </c>
      <c r="P213">
        <f>VLOOKUP(CuentosContados[[#This Row],[Column1]],CuentosIndexados[],18,FALSE)</f>
        <v>0</v>
      </c>
      <c r="Q213">
        <f>VLOOKUP(CuentosContados[[#This Row],[Column1]],CuentosIndexados[],19,FALSE)</f>
        <v>0</v>
      </c>
      <c r="R213">
        <f>VLOOKUP(CuentosContados[[#This Row],[Column1]],CuentosIndexados[],20,FALSE)</f>
        <v>0</v>
      </c>
      <c r="S213">
        <f>VLOOKUP(CuentosContados[[#This Row],[Column1]],CuentosIndexados[],21,FALSE)</f>
        <v>0</v>
      </c>
      <c r="T213">
        <f>VLOOKUP(CuentosContados[[#This Row],[Column1]],CuentosIndexados[],22,FALSE)</f>
        <v>0</v>
      </c>
      <c r="U213">
        <f>VLOOKUP(CuentosContados[[#This Row],[Column1]],CuentosIndexados[],23,FALSE)</f>
        <v>0</v>
      </c>
      <c r="V213">
        <f>VLOOKUP(CuentosContados[[#This Row],[Column1]],CuentosIndexados[],24,FALSE)</f>
        <v>0</v>
      </c>
      <c r="W213">
        <f>VLOOKUP(CuentosContados[[#This Row],[Column1]],CuentosIndexados[],25,FALSE)</f>
        <v>0</v>
      </c>
      <c r="X213">
        <f>VLOOKUP(CuentosContados[[#This Row],[Column1]],CuentosIndexados[],26,FALSE)</f>
        <v>0</v>
      </c>
      <c r="Y213">
        <f>VLOOKUP(CuentosContados[[#This Row],[Column1]],CuentosIndexados[],27,FALSE)</f>
        <v>0</v>
      </c>
      <c r="Z213">
        <f>VLOOKUP(CuentosContados[[#This Row],[Column1]],CuentosIndexados[],28,FALSE)</f>
        <v>0</v>
      </c>
      <c r="AA213">
        <f>VLOOKUP(CuentosContados[[#This Row],[Column1]],CuentosIndexados[],29,FALSE)</f>
        <v>0</v>
      </c>
      <c r="AB213">
        <f>VLOOKUP(CuentosContados[[#This Row],[Column1]],CuentosIndexados[],30,FALSE)</f>
        <v>0</v>
      </c>
      <c r="AC213">
        <f>VLOOKUP(CuentosContados[[#This Row],[Column1]],CuentosIndexados[],31,FALSE)</f>
        <v>0</v>
      </c>
      <c r="AD213">
        <f>VLOOKUP(CuentosContados[[#This Row],[Column1]],CuentosIndexados[],32,FALSE)</f>
        <v>0</v>
      </c>
      <c r="AE213">
        <f>VLOOKUP(CuentosContados[[#This Row],[Column1]],CuentosIndexados[],33,FALSE)</f>
        <v>0</v>
      </c>
      <c r="AF213">
        <f>VLOOKUP(CuentosContados[[#This Row],[Column1]],CuentosIndexados[],34,FALSE)</f>
        <v>0</v>
      </c>
      <c r="AG213">
        <f>VLOOKUP(CuentosContados[[#This Row],[Column1]],CuentosIndexados[],35,FALSE)</f>
        <v>0</v>
      </c>
      <c r="AH213">
        <f>VLOOKUP(CuentosContados[[#This Row],[Column1]],CuentosIndexados[],36,FALSE)</f>
        <v>0</v>
      </c>
      <c r="AI213">
        <f>VLOOKUP(CuentosContados[[#This Row],[Column1]],CuentosIndexados[],37,FALSE)</f>
        <v>0</v>
      </c>
      <c r="AJ213">
        <f>VLOOKUP(CuentosContados[[#This Row],[Column1]],CuentosIndexados[],38,FALSE)</f>
        <v>0</v>
      </c>
      <c r="AK213">
        <f>VLOOKUP(CuentosContados[[#This Row],[Column1]],CuentosIndexados[],39,FALSE)</f>
        <v>0</v>
      </c>
    </row>
    <row r="214" spans="1:37" x14ac:dyDescent="0.25">
      <c r="A214" t="s">
        <v>191</v>
      </c>
      <c r="B214">
        <f>VLOOKUP(CuentosContados[[#This Row],[Column1]],CuentosIndexados[],3,FALSE)</f>
        <v>0</v>
      </c>
      <c r="C214">
        <f>VLOOKUP(CuentosContados[[#This Row],[Column1]],CuentosIndexados[],5,FALSE)</f>
        <v>0</v>
      </c>
      <c r="D214">
        <f>VLOOKUP(CuentosContados[[#This Row],[Column1]],CuentosIndexados[],6,FALSE)</f>
        <v>0</v>
      </c>
      <c r="E214" t="str">
        <f>VLOOKUP(CuentosContados[[#This Row],[Column1]],CuentosIndexados[],7,FALSE)</f>
        <v>frustracion</v>
      </c>
      <c r="F214">
        <f>VLOOKUP(CuentosContados[[#This Row],[Column1]],CuentosIndexados[],8,FALSE)</f>
        <v>0</v>
      </c>
      <c r="G214">
        <f>VLOOKUP(CuentosContados[[#This Row],[Column1]],CuentosIndexados[],9,FALSE)</f>
        <v>0</v>
      </c>
      <c r="H214">
        <f>VLOOKUP(CuentosContados[[#This Row],[Column1]],CuentosIndexados[],10,FALSE)</f>
        <v>0</v>
      </c>
      <c r="I214">
        <f>VLOOKUP(CuentosContados[[#This Row],[Column1]],CuentosIndexados[],11,FALSE)</f>
        <v>0</v>
      </c>
      <c r="J214" t="str">
        <f>VLOOKUP(CuentosContados[[#This Row],[Column1]],CuentosIndexados[],12,FALSE)</f>
        <v>trabajo</v>
      </c>
      <c r="K214" t="str">
        <f>VLOOKUP(CuentosContados[[#This Row],[Column1]],CuentosIndexados[],13,FALSE)</f>
        <v>malestar</v>
      </c>
      <c r="L214">
        <f>VLOOKUP(CuentosContados[[#This Row],[Column1]],CuentosIndexados[],14,FALSE)</f>
        <v>0</v>
      </c>
      <c r="M214">
        <f>VLOOKUP(CuentosContados[[#This Row],[Column1]],CuentosIndexados[],15,FALSE)</f>
        <v>0</v>
      </c>
      <c r="N214">
        <f>VLOOKUP(CuentosContados[[#This Row],[Column1]],CuentosIndexados[],16,FALSE)</f>
        <v>0</v>
      </c>
      <c r="O214">
        <f>VLOOKUP(CuentosContados[[#This Row],[Column1]],CuentosIndexados[],17,FALSE)</f>
        <v>0</v>
      </c>
      <c r="P214">
        <f>VLOOKUP(CuentosContados[[#This Row],[Column1]],CuentosIndexados[],18,FALSE)</f>
        <v>0</v>
      </c>
      <c r="Q214">
        <f>VLOOKUP(CuentosContados[[#This Row],[Column1]],CuentosIndexados[],19,FALSE)</f>
        <v>0</v>
      </c>
      <c r="R214">
        <f>VLOOKUP(CuentosContados[[#This Row],[Column1]],CuentosIndexados[],20,FALSE)</f>
        <v>0</v>
      </c>
      <c r="S214">
        <f>VLOOKUP(CuentosContados[[#This Row],[Column1]],CuentosIndexados[],21,FALSE)</f>
        <v>0</v>
      </c>
      <c r="T214">
        <f>VLOOKUP(CuentosContados[[#This Row],[Column1]],CuentosIndexados[],22,FALSE)</f>
        <v>0</v>
      </c>
      <c r="U214">
        <f>VLOOKUP(CuentosContados[[#This Row],[Column1]],CuentosIndexados[],23,FALSE)</f>
        <v>0</v>
      </c>
      <c r="V214">
        <f>VLOOKUP(CuentosContados[[#This Row],[Column1]],CuentosIndexados[],24,FALSE)</f>
        <v>0</v>
      </c>
      <c r="W214">
        <f>VLOOKUP(CuentosContados[[#This Row],[Column1]],CuentosIndexados[],25,FALSE)</f>
        <v>0</v>
      </c>
      <c r="X214">
        <f>VLOOKUP(CuentosContados[[#This Row],[Column1]],CuentosIndexados[],26,FALSE)</f>
        <v>0</v>
      </c>
      <c r="Y214">
        <f>VLOOKUP(CuentosContados[[#This Row],[Column1]],CuentosIndexados[],27,FALSE)</f>
        <v>0</v>
      </c>
      <c r="Z214">
        <f>VLOOKUP(CuentosContados[[#This Row],[Column1]],CuentosIndexados[],28,FALSE)</f>
        <v>0</v>
      </c>
      <c r="AA214">
        <f>VLOOKUP(CuentosContados[[#This Row],[Column1]],CuentosIndexados[],29,FALSE)</f>
        <v>0</v>
      </c>
      <c r="AB214">
        <f>VLOOKUP(CuentosContados[[#This Row],[Column1]],CuentosIndexados[],30,FALSE)</f>
        <v>0</v>
      </c>
      <c r="AC214">
        <f>VLOOKUP(CuentosContados[[#This Row],[Column1]],CuentosIndexados[],31,FALSE)</f>
        <v>0</v>
      </c>
      <c r="AD214">
        <f>VLOOKUP(CuentosContados[[#This Row],[Column1]],CuentosIndexados[],32,FALSE)</f>
        <v>0</v>
      </c>
      <c r="AE214">
        <f>VLOOKUP(CuentosContados[[#This Row],[Column1]],CuentosIndexados[],33,FALSE)</f>
        <v>0</v>
      </c>
      <c r="AF214">
        <f>VLOOKUP(CuentosContados[[#This Row],[Column1]],CuentosIndexados[],34,FALSE)</f>
        <v>0</v>
      </c>
      <c r="AG214">
        <f>VLOOKUP(CuentosContados[[#This Row],[Column1]],CuentosIndexados[],35,FALSE)</f>
        <v>0</v>
      </c>
      <c r="AH214">
        <f>VLOOKUP(CuentosContados[[#This Row],[Column1]],CuentosIndexados[],36,FALSE)</f>
        <v>0</v>
      </c>
      <c r="AI214">
        <f>VLOOKUP(CuentosContados[[#This Row],[Column1]],CuentosIndexados[],37,FALSE)</f>
        <v>0</v>
      </c>
      <c r="AJ214">
        <f>VLOOKUP(CuentosContados[[#This Row],[Column1]],CuentosIndexados[],38,FALSE)</f>
        <v>0</v>
      </c>
      <c r="AK214">
        <f>VLOOKUP(CuentosContados[[#This Row],[Column1]],CuentosIndexados[],39,FALSE)</f>
        <v>0</v>
      </c>
    </row>
    <row r="215" spans="1:37" x14ac:dyDescent="0.25">
      <c r="A215" t="s">
        <v>191</v>
      </c>
      <c r="B215">
        <f>VLOOKUP(CuentosContados[[#This Row],[Column1]],CuentosIndexados[],3,FALSE)</f>
        <v>0</v>
      </c>
      <c r="C215">
        <f>VLOOKUP(CuentosContados[[#This Row],[Column1]],CuentosIndexados[],5,FALSE)</f>
        <v>0</v>
      </c>
      <c r="D215">
        <f>VLOOKUP(CuentosContados[[#This Row],[Column1]],CuentosIndexados[],6,FALSE)</f>
        <v>0</v>
      </c>
      <c r="E215" t="str">
        <f>VLOOKUP(CuentosContados[[#This Row],[Column1]],CuentosIndexados[],7,FALSE)</f>
        <v>frustracion</v>
      </c>
      <c r="F215">
        <f>VLOOKUP(CuentosContados[[#This Row],[Column1]],CuentosIndexados[],8,FALSE)</f>
        <v>0</v>
      </c>
      <c r="G215">
        <f>VLOOKUP(CuentosContados[[#This Row],[Column1]],CuentosIndexados[],9,FALSE)</f>
        <v>0</v>
      </c>
      <c r="H215">
        <f>VLOOKUP(CuentosContados[[#This Row],[Column1]],CuentosIndexados[],10,FALSE)</f>
        <v>0</v>
      </c>
      <c r="I215">
        <f>VLOOKUP(CuentosContados[[#This Row],[Column1]],CuentosIndexados[],11,FALSE)</f>
        <v>0</v>
      </c>
      <c r="J215" t="str">
        <f>VLOOKUP(CuentosContados[[#This Row],[Column1]],CuentosIndexados[],12,FALSE)</f>
        <v>trabajo</v>
      </c>
      <c r="K215" t="str">
        <f>VLOOKUP(CuentosContados[[#This Row],[Column1]],CuentosIndexados[],13,FALSE)</f>
        <v>malestar</v>
      </c>
      <c r="L215">
        <f>VLOOKUP(CuentosContados[[#This Row],[Column1]],CuentosIndexados[],14,FALSE)</f>
        <v>0</v>
      </c>
      <c r="M215">
        <f>VLOOKUP(CuentosContados[[#This Row],[Column1]],CuentosIndexados[],15,FALSE)</f>
        <v>0</v>
      </c>
      <c r="N215">
        <f>VLOOKUP(CuentosContados[[#This Row],[Column1]],CuentosIndexados[],16,FALSE)</f>
        <v>0</v>
      </c>
      <c r="O215">
        <f>VLOOKUP(CuentosContados[[#This Row],[Column1]],CuentosIndexados[],17,FALSE)</f>
        <v>0</v>
      </c>
      <c r="P215">
        <f>VLOOKUP(CuentosContados[[#This Row],[Column1]],CuentosIndexados[],18,FALSE)</f>
        <v>0</v>
      </c>
      <c r="Q215">
        <f>VLOOKUP(CuentosContados[[#This Row],[Column1]],CuentosIndexados[],19,FALSE)</f>
        <v>0</v>
      </c>
      <c r="R215">
        <f>VLOOKUP(CuentosContados[[#This Row],[Column1]],CuentosIndexados[],20,FALSE)</f>
        <v>0</v>
      </c>
      <c r="S215">
        <f>VLOOKUP(CuentosContados[[#This Row],[Column1]],CuentosIndexados[],21,FALSE)</f>
        <v>0</v>
      </c>
      <c r="T215">
        <f>VLOOKUP(CuentosContados[[#This Row],[Column1]],CuentosIndexados[],22,FALSE)</f>
        <v>0</v>
      </c>
      <c r="U215">
        <f>VLOOKUP(CuentosContados[[#This Row],[Column1]],CuentosIndexados[],23,FALSE)</f>
        <v>0</v>
      </c>
      <c r="V215">
        <f>VLOOKUP(CuentosContados[[#This Row],[Column1]],CuentosIndexados[],24,FALSE)</f>
        <v>0</v>
      </c>
      <c r="W215">
        <f>VLOOKUP(CuentosContados[[#This Row],[Column1]],CuentosIndexados[],25,FALSE)</f>
        <v>0</v>
      </c>
      <c r="X215">
        <f>VLOOKUP(CuentosContados[[#This Row],[Column1]],CuentosIndexados[],26,FALSE)</f>
        <v>0</v>
      </c>
      <c r="Y215">
        <f>VLOOKUP(CuentosContados[[#This Row],[Column1]],CuentosIndexados[],27,FALSE)</f>
        <v>0</v>
      </c>
      <c r="Z215">
        <f>VLOOKUP(CuentosContados[[#This Row],[Column1]],CuentosIndexados[],28,FALSE)</f>
        <v>0</v>
      </c>
      <c r="AA215">
        <f>VLOOKUP(CuentosContados[[#This Row],[Column1]],CuentosIndexados[],29,FALSE)</f>
        <v>0</v>
      </c>
      <c r="AB215">
        <f>VLOOKUP(CuentosContados[[#This Row],[Column1]],CuentosIndexados[],30,FALSE)</f>
        <v>0</v>
      </c>
      <c r="AC215">
        <f>VLOOKUP(CuentosContados[[#This Row],[Column1]],CuentosIndexados[],31,FALSE)</f>
        <v>0</v>
      </c>
      <c r="AD215">
        <f>VLOOKUP(CuentosContados[[#This Row],[Column1]],CuentosIndexados[],32,FALSE)</f>
        <v>0</v>
      </c>
      <c r="AE215">
        <f>VLOOKUP(CuentosContados[[#This Row],[Column1]],CuentosIndexados[],33,FALSE)</f>
        <v>0</v>
      </c>
      <c r="AF215">
        <f>VLOOKUP(CuentosContados[[#This Row],[Column1]],CuentosIndexados[],34,FALSE)</f>
        <v>0</v>
      </c>
      <c r="AG215">
        <f>VLOOKUP(CuentosContados[[#This Row],[Column1]],CuentosIndexados[],35,FALSE)</f>
        <v>0</v>
      </c>
      <c r="AH215">
        <f>VLOOKUP(CuentosContados[[#This Row],[Column1]],CuentosIndexados[],36,FALSE)</f>
        <v>0</v>
      </c>
      <c r="AI215">
        <f>VLOOKUP(CuentosContados[[#This Row],[Column1]],CuentosIndexados[],37,FALSE)</f>
        <v>0</v>
      </c>
      <c r="AJ215">
        <f>VLOOKUP(CuentosContados[[#This Row],[Column1]],CuentosIndexados[],38,FALSE)</f>
        <v>0</v>
      </c>
      <c r="AK215">
        <f>VLOOKUP(CuentosContados[[#This Row],[Column1]],CuentosIndexados[],39,FALSE)</f>
        <v>0</v>
      </c>
    </row>
    <row r="216" spans="1:37" x14ac:dyDescent="0.25">
      <c r="A216" t="s">
        <v>191</v>
      </c>
      <c r="B216">
        <f>VLOOKUP(CuentosContados[[#This Row],[Column1]],CuentosIndexados[],3,FALSE)</f>
        <v>0</v>
      </c>
      <c r="C216">
        <f>VLOOKUP(CuentosContados[[#This Row],[Column1]],CuentosIndexados[],5,FALSE)</f>
        <v>0</v>
      </c>
      <c r="D216">
        <f>VLOOKUP(CuentosContados[[#This Row],[Column1]],CuentosIndexados[],6,FALSE)</f>
        <v>0</v>
      </c>
      <c r="E216" t="str">
        <f>VLOOKUP(CuentosContados[[#This Row],[Column1]],CuentosIndexados[],7,FALSE)</f>
        <v>frustracion</v>
      </c>
      <c r="F216">
        <f>VLOOKUP(CuentosContados[[#This Row],[Column1]],CuentosIndexados[],8,FALSE)</f>
        <v>0</v>
      </c>
      <c r="G216">
        <f>VLOOKUP(CuentosContados[[#This Row],[Column1]],CuentosIndexados[],9,FALSE)</f>
        <v>0</v>
      </c>
      <c r="H216">
        <f>VLOOKUP(CuentosContados[[#This Row],[Column1]],CuentosIndexados[],10,FALSE)</f>
        <v>0</v>
      </c>
      <c r="I216">
        <f>VLOOKUP(CuentosContados[[#This Row],[Column1]],CuentosIndexados[],11,FALSE)</f>
        <v>0</v>
      </c>
      <c r="J216" t="str">
        <f>VLOOKUP(CuentosContados[[#This Row],[Column1]],CuentosIndexados[],12,FALSE)</f>
        <v>trabajo</v>
      </c>
      <c r="K216" t="str">
        <f>VLOOKUP(CuentosContados[[#This Row],[Column1]],CuentosIndexados[],13,FALSE)</f>
        <v>malestar</v>
      </c>
      <c r="L216">
        <f>VLOOKUP(CuentosContados[[#This Row],[Column1]],CuentosIndexados[],14,FALSE)</f>
        <v>0</v>
      </c>
      <c r="M216">
        <f>VLOOKUP(CuentosContados[[#This Row],[Column1]],CuentosIndexados[],15,FALSE)</f>
        <v>0</v>
      </c>
      <c r="N216">
        <f>VLOOKUP(CuentosContados[[#This Row],[Column1]],CuentosIndexados[],16,FALSE)</f>
        <v>0</v>
      </c>
      <c r="O216">
        <f>VLOOKUP(CuentosContados[[#This Row],[Column1]],CuentosIndexados[],17,FALSE)</f>
        <v>0</v>
      </c>
      <c r="P216">
        <f>VLOOKUP(CuentosContados[[#This Row],[Column1]],CuentosIndexados[],18,FALSE)</f>
        <v>0</v>
      </c>
      <c r="Q216">
        <f>VLOOKUP(CuentosContados[[#This Row],[Column1]],CuentosIndexados[],19,FALSE)</f>
        <v>0</v>
      </c>
      <c r="R216">
        <f>VLOOKUP(CuentosContados[[#This Row],[Column1]],CuentosIndexados[],20,FALSE)</f>
        <v>0</v>
      </c>
      <c r="S216">
        <f>VLOOKUP(CuentosContados[[#This Row],[Column1]],CuentosIndexados[],21,FALSE)</f>
        <v>0</v>
      </c>
      <c r="T216">
        <f>VLOOKUP(CuentosContados[[#This Row],[Column1]],CuentosIndexados[],22,FALSE)</f>
        <v>0</v>
      </c>
      <c r="U216">
        <f>VLOOKUP(CuentosContados[[#This Row],[Column1]],CuentosIndexados[],23,FALSE)</f>
        <v>0</v>
      </c>
      <c r="V216">
        <f>VLOOKUP(CuentosContados[[#This Row],[Column1]],CuentosIndexados[],24,FALSE)</f>
        <v>0</v>
      </c>
      <c r="W216">
        <f>VLOOKUP(CuentosContados[[#This Row],[Column1]],CuentosIndexados[],25,FALSE)</f>
        <v>0</v>
      </c>
      <c r="X216">
        <f>VLOOKUP(CuentosContados[[#This Row],[Column1]],CuentosIndexados[],26,FALSE)</f>
        <v>0</v>
      </c>
      <c r="Y216">
        <f>VLOOKUP(CuentosContados[[#This Row],[Column1]],CuentosIndexados[],27,FALSE)</f>
        <v>0</v>
      </c>
      <c r="Z216">
        <f>VLOOKUP(CuentosContados[[#This Row],[Column1]],CuentosIndexados[],28,FALSE)</f>
        <v>0</v>
      </c>
      <c r="AA216">
        <f>VLOOKUP(CuentosContados[[#This Row],[Column1]],CuentosIndexados[],29,FALSE)</f>
        <v>0</v>
      </c>
      <c r="AB216">
        <f>VLOOKUP(CuentosContados[[#This Row],[Column1]],CuentosIndexados[],30,FALSE)</f>
        <v>0</v>
      </c>
      <c r="AC216">
        <f>VLOOKUP(CuentosContados[[#This Row],[Column1]],CuentosIndexados[],31,FALSE)</f>
        <v>0</v>
      </c>
      <c r="AD216">
        <f>VLOOKUP(CuentosContados[[#This Row],[Column1]],CuentosIndexados[],32,FALSE)</f>
        <v>0</v>
      </c>
      <c r="AE216">
        <f>VLOOKUP(CuentosContados[[#This Row],[Column1]],CuentosIndexados[],33,FALSE)</f>
        <v>0</v>
      </c>
      <c r="AF216">
        <f>VLOOKUP(CuentosContados[[#This Row],[Column1]],CuentosIndexados[],34,FALSE)</f>
        <v>0</v>
      </c>
      <c r="AG216">
        <f>VLOOKUP(CuentosContados[[#This Row],[Column1]],CuentosIndexados[],35,FALSE)</f>
        <v>0</v>
      </c>
      <c r="AH216">
        <f>VLOOKUP(CuentosContados[[#This Row],[Column1]],CuentosIndexados[],36,FALSE)</f>
        <v>0</v>
      </c>
      <c r="AI216">
        <f>VLOOKUP(CuentosContados[[#This Row],[Column1]],CuentosIndexados[],37,FALSE)</f>
        <v>0</v>
      </c>
      <c r="AJ216">
        <f>VLOOKUP(CuentosContados[[#This Row],[Column1]],CuentosIndexados[],38,FALSE)</f>
        <v>0</v>
      </c>
      <c r="AK216">
        <f>VLOOKUP(CuentosContados[[#This Row],[Column1]],CuentosIndexados[],39,FALSE)</f>
        <v>0</v>
      </c>
    </row>
    <row r="217" spans="1:37" x14ac:dyDescent="0.25">
      <c r="A217" t="s">
        <v>191</v>
      </c>
      <c r="B217">
        <f>VLOOKUP(CuentosContados[[#This Row],[Column1]],CuentosIndexados[],3,FALSE)</f>
        <v>0</v>
      </c>
      <c r="C217">
        <f>VLOOKUP(CuentosContados[[#This Row],[Column1]],CuentosIndexados[],5,FALSE)</f>
        <v>0</v>
      </c>
      <c r="D217">
        <f>VLOOKUP(CuentosContados[[#This Row],[Column1]],CuentosIndexados[],6,FALSE)</f>
        <v>0</v>
      </c>
      <c r="E217" t="str">
        <f>VLOOKUP(CuentosContados[[#This Row],[Column1]],CuentosIndexados[],7,FALSE)</f>
        <v>frustracion</v>
      </c>
      <c r="F217">
        <f>VLOOKUP(CuentosContados[[#This Row],[Column1]],CuentosIndexados[],8,FALSE)</f>
        <v>0</v>
      </c>
      <c r="G217">
        <f>VLOOKUP(CuentosContados[[#This Row],[Column1]],CuentosIndexados[],9,FALSE)</f>
        <v>0</v>
      </c>
      <c r="H217">
        <f>VLOOKUP(CuentosContados[[#This Row],[Column1]],CuentosIndexados[],10,FALSE)</f>
        <v>0</v>
      </c>
      <c r="I217">
        <f>VLOOKUP(CuentosContados[[#This Row],[Column1]],CuentosIndexados[],11,FALSE)</f>
        <v>0</v>
      </c>
      <c r="J217" t="str">
        <f>VLOOKUP(CuentosContados[[#This Row],[Column1]],CuentosIndexados[],12,FALSE)</f>
        <v>trabajo</v>
      </c>
      <c r="K217" t="str">
        <f>VLOOKUP(CuentosContados[[#This Row],[Column1]],CuentosIndexados[],13,FALSE)</f>
        <v>malestar</v>
      </c>
      <c r="L217">
        <f>VLOOKUP(CuentosContados[[#This Row],[Column1]],CuentosIndexados[],14,FALSE)</f>
        <v>0</v>
      </c>
      <c r="M217">
        <f>VLOOKUP(CuentosContados[[#This Row],[Column1]],CuentosIndexados[],15,FALSE)</f>
        <v>0</v>
      </c>
      <c r="N217">
        <f>VLOOKUP(CuentosContados[[#This Row],[Column1]],CuentosIndexados[],16,FALSE)</f>
        <v>0</v>
      </c>
      <c r="O217">
        <f>VLOOKUP(CuentosContados[[#This Row],[Column1]],CuentosIndexados[],17,FALSE)</f>
        <v>0</v>
      </c>
      <c r="P217">
        <f>VLOOKUP(CuentosContados[[#This Row],[Column1]],CuentosIndexados[],18,FALSE)</f>
        <v>0</v>
      </c>
      <c r="Q217">
        <f>VLOOKUP(CuentosContados[[#This Row],[Column1]],CuentosIndexados[],19,FALSE)</f>
        <v>0</v>
      </c>
      <c r="R217">
        <f>VLOOKUP(CuentosContados[[#This Row],[Column1]],CuentosIndexados[],20,FALSE)</f>
        <v>0</v>
      </c>
      <c r="S217">
        <f>VLOOKUP(CuentosContados[[#This Row],[Column1]],CuentosIndexados[],21,FALSE)</f>
        <v>0</v>
      </c>
      <c r="T217">
        <f>VLOOKUP(CuentosContados[[#This Row],[Column1]],CuentosIndexados[],22,FALSE)</f>
        <v>0</v>
      </c>
      <c r="U217">
        <f>VLOOKUP(CuentosContados[[#This Row],[Column1]],CuentosIndexados[],23,FALSE)</f>
        <v>0</v>
      </c>
      <c r="V217">
        <f>VLOOKUP(CuentosContados[[#This Row],[Column1]],CuentosIndexados[],24,FALSE)</f>
        <v>0</v>
      </c>
      <c r="W217">
        <f>VLOOKUP(CuentosContados[[#This Row],[Column1]],CuentosIndexados[],25,FALSE)</f>
        <v>0</v>
      </c>
      <c r="X217">
        <f>VLOOKUP(CuentosContados[[#This Row],[Column1]],CuentosIndexados[],26,FALSE)</f>
        <v>0</v>
      </c>
      <c r="Y217">
        <f>VLOOKUP(CuentosContados[[#This Row],[Column1]],CuentosIndexados[],27,FALSE)</f>
        <v>0</v>
      </c>
      <c r="Z217">
        <f>VLOOKUP(CuentosContados[[#This Row],[Column1]],CuentosIndexados[],28,FALSE)</f>
        <v>0</v>
      </c>
      <c r="AA217">
        <f>VLOOKUP(CuentosContados[[#This Row],[Column1]],CuentosIndexados[],29,FALSE)</f>
        <v>0</v>
      </c>
      <c r="AB217">
        <f>VLOOKUP(CuentosContados[[#This Row],[Column1]],CuentosIndexados[],30,FALSE)</f>
        <v>0</v>
      </c>
      <c r="AC217">
        <f>VLOOKUP(CuentosContados[[#This Row],[Column1]],CuentosIndexados[],31,FALSE)</f>
        <v>0</v>
      </c>
      <c r="AD217">
        <f>VLOOKUP(CuentosContados[[#This Row],[Column1]],CuentosIndexados[],32,FALSE)</f>
        <v>0</v>
      </c>
      <c r="AE217">
        <f>VLOOKUP(CuentosContados[[#This Row],[Column1]],CuentosIndexados[],33,FALSE)</f>
        <v>0</v>
      </c>
      <c r="AF217">
        <f>VLOOKUP(CuentosContados[[#This Row],[Column1]],CuentosIndexados[],34,FALSE)</f>
        <v>0</v>
      </c>
      <c r="AG217">
        <f>VLOOKUP(CuentosContados[[#This Row],[Column1]],CuentosIndexados[],35,FALSE)</f>
        <v>0</v>
      </c>
      <c r="AH217">
        <f>VLOOKUP(CuentosContados[[#This Row],[Column1]],CuentosIndexados[],36,FALSE)</f>
        <v>0</v>
      </c>
      <c r="AI217">
        <f>VLOOKUP(CuentosContados[[#This Row],[Column1]],CuentosIndexados[],37,FALSE)</f>
        <v>0</v>
      </c>
      <c r="AJ217">
        <f>VLOOKUP(CuentosContados[[#This Row],[Column1]],CuentosIndexados[],38,FALSE)</f>
        <v>0</v>
      </c>
      <c r="AK217">
        <f>VLOOKUP(CuentosContados[[#This Row],[Column1]],CuentosIndexados[],39,FALSE)</f>
        <v>0</v>
      </c>
    </row>
    <row r="218" spans="1:37" x14ac:dyDescent="0.25">
      <c r="A218" t="s">
        <v>191</v>
      </c>
      <c r="B218">
        <f>VLOOKUP(CuentosContados[[#This Row],[Column1]],CuentosIndexados[],3,FALSE)</f>
        <v>0</v>
      </c>
      <c r="C218">
        <f>VLOOKUP(CuentosContados[[#This Row],[Column1]],CuentosIndexados[],5,FALSE)</f>
        <v>0</v>
      </c>
      <c r="D218">
        <f>VLOOKUP(CuentosContados[[#This Row],[Column1]],CuentosIndexados[],6,FALSE)</f>
        <v>0</v>
      </c>
      <c r="E218" t="str">
        <f>VLOOKUP(CuentosContados[[#This Row],[Column1]],CuentosIndexados[],7,FALSE)</f>
        <v>frustracion</v>
      </c>
      <c r="F218">
        <f>VLOOKUP(CuentosContados[[#This Row],[Column1]],CuentosIndexados[],8,FALSE)</f>
        <v>0</v>
      </c>
      <c r="G218">
        <f>VLOOKUP(CuentosContados[[#This Row],[Column1]],CuentosIndexados[],9,FALSE)</f>
        <v>0</v>
      </c>
      <c r="H218">
        <f>VLOOKUP(CuentosContados[[#This Row],[Column1]],CuentosIndexados[],10,FALSE)</f>
        <v>0</v>
      </c>
      <c r="I218">
        <f>VLOOKUP(CuentosContados[[#This Row],[Column1]],CuentosIndexados[],11,FALSE)</f>
        <v>0</v>
      </c>
      <c r="J218" t="str">
        <f>VLOOKUP(CuentosContados[[#This Row],[Column1]],CuentosIndexados[],12,FALSE)</f>
        <v>trabajo</v>
      </c>
      <c r="K218" t="str">
        <f>VLOOKUP(CuentosContados[[#This Row],[Column1]],CuentosIndexados[],13,FALSE)</f>
        <v>malestar</v>
      </c>
      <c r="L218">
        <f>VLOOKUP(CuentosContados[[#This Row],[Column1]],CuentosIndexados[],14,FALSE)</f>
        <v>0</v>
      </c>
      <c r="M218">
        <f>VLOOKUP(CuentosContados[[#This Row],[Column1]],CuentosIndexados[],15,FALSE)</f>
        <v>0</v>
      </c>
      <c r="N218">
        <f>VLOOKUP(CuentosContados[[#This Row],[Column1]],CuentosIndexados[],16,FALSE)</f>
        <v>0</v>
      </c>
      <c r="O218">
        <f>VLOOKUP(CuentosContados[[#This Row],[Column1]],CuentosIndexados[],17,FALSE)</f>
        <v>0</v>
      </c>
      <c r="P218">
        <f>VLOOKUP(CuentosContados[[#This Row],[Column1]],CuentosIndexados[],18,FALSE)</f>
        <v>0</v>
      </c>
      <c r="Q218">
        <f>VLOOKUP(CuentosContados[[#This Row],[Column1]],CuentosIndexados[],19,FALSE)</f>
        <v>0</v>
      </c>
      <c r="R218">
        <f>VLOOKUP(CuentosContados[[#This Row],[Column1]],CuentosIndexados[],20,FALSE)</f>
        <v>0</v>
      </c>
      <c r="S218">
        <f>VLOOKUP(CuentosContados[[#This Row],[Column1]],CuentosIndexados[],21,FALSE)</f>
        <v>0</v>
      </c>
      <c r="T218">
        <f>VLOOKUP(CuentosContados[[#This Row],[Column1]],CuentosIndexados[],22,FALSE)</f>
        <v>0</v>
      </c>
      <c r="U218">
        <f>VLOOKUP(CuentosContados[[#This Row],[Column1]],CuentosIndexados[],23,FALSE)</f>
        <v>0</v>
      </c>
      <c r="V218">
        <f>VLOOKUP(CuentosContados[[#This Row],[Column1]],CuentosIndexados[],24,FALSE)</f>
        <v>0</v>
      </c>
      <c r="W218">
        <f>VLOOKUP(CuentosContados[[#This Row],[Column1]],CuentosIndexados[],25,FALSE)</f>
        <v>0</v>
      </c>
      <c r="X218">
        <f>VLOOKUP(CuentosContados[[#This Row],[Column1]],CuentosIndexados[],26,FALSE)</f>
        <v>0</v>
      </c>
      <c r="Y218">
        <f>VLOOKUP(CuentosContados[[#This Row],[Column1]],CuentosIndexados[],27,FALSE)</f>
        <v>0</v>
      </c>
      <c r="Z218">
        <f>VLOOKUP(CuentosContados[[#This Row],[Column1]],CuentosIndexados[],28,FALSE)</f>
        <v>0</v>
      </c>
      <c r="AA218">
        <f>VLOOKUP(CuentosContados[[#This Row],[Column1]],CuentosIndexados[],29,FALSE)</f>
        <v>0</v>
      </c>
      <c r="AB218">
        <f>VLOOKUP(CuentosContados[[#This Row],[Column1]],CuentosIndexados[],30,FALSE)</f>
        <v>0</v>
      </c>
      <c r="AC218">
        <f>VLOOKUP(CuentosContados[[#This Row],[Column1]],CuentosIndexados[],31,FALSE)</f>
        <v>0</v>
      </c>
      <c r="AD218">
        <f>VLOOKUP(CuentosContados[[#This Row],[Column1]],CuentosIndexados[],32,FALSE)</f>
        <v>0</v>
      </c>
      <c r="AE218">
        <f>VLOOKUP(CuentosContados[[#This Row],[Column1]],CuentosIndexados[],33,FALSE)</f>
        <v>0</v>
      </c>
      <c r="AF218">
        <f>VLOOKUP(CuentosContados[[#This Row],[Column1]],CuentosIndexados[],34,FALSE)</f>
        <v>0</v>
      </c>
      <c r="AG218">
        <f>VLOOKUP(CuentosContados[[#This Row],[Column1]],CuentosIndexados[],35,FALSE)</f>
        <v>0</v>
      </c>
      <c r="AH218">
        <f>VLOOKUP(CuentosContados[[#This Row],[Column1]],CuentosIndexados[],36,FALSE)</f>
        <v>0</v>
      </c>
      <c r="AI218">
        <f>VLOOKUP(CuentosContados[[#This Row],[Column1]],CuentosIndexados[],37,FALSE)</f>
        <v>0</v>
      </c>
      <c r="AJ218">
        <f>VLOOKUP(CuentosContados[[#This Row],[Column1]],CuentosIndexados[],38,FALSE)</f>
        <v>0</v>
      </c>
      <c r="AK218">
        <f>VLOOKUP(CuentosContados[[#This Row],[Column1]],CuentosIndexados[],39,FALSE)</f>
        <v>0</v>
      </c>
    </row>
    <row r="219" spans="1:37" x14ac:dyDescent="0.25">
      <c r="A219" t="s">
        <v>191</v>
      </c>
      <c r="B219">
        <f>VLOOKUP(CuentosContados[[#This Row],[Column1]],CuentosIndexados[],3,FALSE)</f>
        <v>0</v>
      </c>
      <c r="C219">
        <f>VLOOKUP(CuentosContados[[#This Row],[Column1]],CuentosIndexados[],5,FALSE)</f>
        <v>0</v>
      </c>
      <c r="D219">
        <f>VLOOKUP(CuentosContados[[#This Row],[Column1]],CuentosIndexados[],6,FALSE)</f>
        <v>0</v>
      </c>
      <c r="E219" t="str">
        <f>VLOOKUP(CuentosContados[[#This Row],[Column1]],CuentosIndexados[],7,FALSE)</f>
        <v>frustracion</v>
      </c>
      <c r="F219">
        <f>VLOOKUP(CuentosContados[[#This Row],[Column1]],CuentosIndexados[],8,FALSE)</f>
        <v>0</v>
      </c>
      <c r="G219">
        <f>VLOOKUP(CuentosContados[[#This Row],[Column1]],CuentosIndexados[],9,FALSE)</f>
        <v>0</v>
      </c>
      <c r="H219">
        <f>VLOOKUP(CuentosContados[[#This Row],[Column1]],CuentosIndexados[],10,FALSE)</f>
        <v>0</v>
      </c>
      <c r="I219">
        <f>VLOOKUP(CuentosContados[[#This Row],[Column1]],CuentosIndexados[],11,FALSE)</f>
        <v>0</v>
      </c>
      <c r="J219" t="str">
        <f>VLOOKUP(CuentosContados[[#This Row],[Column1]],CuentosIndexados[],12,FALSE)</f>
        <v>trabajo</v>
      </c>
      <c r="K219" t="str">
        <f>VLOOKUP(CuentosContados[[#This Row],[Column1]],CuentosIndexados[],13,FALSE)</f>
        <v>malestar</v>
      </c>
      <c r="L219">
        <f>VLOOKUP(CuentosContados[[#This Row],[Column1]],CuentosIndexados[],14,FALSE)</f>
        <v>0</v>
      </c>
      <c r="M219">
        <f>VLOOKUP(CuentosContados[[#This Row],[Column1]],CuentosIndexados[],15,FALSE)</f>
        <v>0</v>
      </c>
      <c r="N219">
        <f>VLOOKUP(CuentosContados[[#This Row],[Column1]],CuentosIndexados[],16,FALSE)</f>
        <v>0</v>
      </c>
      <c r="O219">
        <f>VLOOKUP(CuentosContados[[#This Row],[Column1]],CuentosIndexados[],17,FALSE)</f>
        <v>0</v>
      </c>
      <c r="P219">
        <f>VLOOKUP(CuentosContados[[#This Row],[Column1]],CuentosIndexados[],18,FALSE)</f>
        <v>0</v>
      </c>
      <c r="Q219">
        <f>VLOOKUP(CuentosContados[[#This Row],[Column1]],CuentosIndexados[],19,FALSE)</f>
        <v>0</v>
      </c>
      <c r="R219">
        <f>VLOOKUP(CuentosContados[[#This Row],[Column1]],CuentosIndexados[],20,FALSE)</f>
        <v>0</v>
      </c>
      <c r="S219">
        <f>VLOOKUP(CuentosContados[[#This Row],[Column1]],CuentosIndexados[],21,FALSE)</f>
        <v>0</v>
      </c>
      <c r="T219">
        <f>VLOOKUP(CuentosContados[[#This Row],[Column1]],CuentosIndexados[],22,FALSE)</f>
        <v>0</v>
      </c>
      <c r="U219">
        <f>VLOOKUP(CuentosContados[[#This Row],[Column1]],CuentosIndexados[],23,FALSE)</f>
        <v>0</v>
      </c>
      <c r="V219">
        <f>VLOOKUP(CuentosContados[[#This Row],[Column1]],CuentosIndexados[],24,FALSE)</f>
        <v>0</v>
      </c>
      <c r="W219">
        <f>VLOOKUP(CuentosContados[[#This Row],[Column1]],CuentosIndexados[],25,FALSE)</f>
        <v>0</v>
      </c>
      <c r="X219">
        <f>VLOOKUP(CuentosContados[[#This Row],[Column1]],CuentosIndexados[],26,FALSE)</f>
        <v>0</v>
      </c>
      <c r="Y219">
        <f>VLOOKUP(CuentosContados[[#This Row],[Column1]],CuentosIndexados[],27,FALSE)</f>
        <v>0</v>
      </c>
      <c r="Z219">
        <f>VLOOKUP(CuentosContados[[#This Row],[Column1]],CuentosIndexados[],28,FALSE)</f>
        <v>0</v>
      </c>
      <c r="AA219">
        <f>VLOOKUP(CuentosContados[[#This Row],[Column1]],CuentosIndexados[],29,FALSE)</f>
        <v>0</v>
      </c>
      <c r="AB219">
        <f>VLOOKUP(CuentosContados[[#This Row],[Column1]],CuentosIndexados[],30,FALSE)</f>
        <v>0</v>
      </c>
      <c r="AC219">
        <f>VLOOKUP(CuentosContados[[#This Row],[Column1]],CuentosIndexados[],31,FALSE)</f>
        <v>0</v>
      </c>
      <c r="AD219">
        <f>VLOOKUP(CuentosContados[[#This Row],[Column1]],CuentosIndexados[],32,FALSE)</f>
        <v>0</v>
      </c>
      <c r="AE219">
        <f>VLOOKUP(CuentosContados[[#This Row],[Column1]],CuentosIndexados[],33,FALSE)</f>
        <v>0</v>
      </c>
      <c r="AF219">
        <f>VLOOKUP(CuentosContados[[#This Row],[Column1]],CuentosIndexados[],34,FALSE)</f>
        <v>0</v>
      </c>
      <c r="AG219">
        <f>VLOOKUP(CuentosContados[[#This Row],[Column1]],CuentosIndexados[],35,FALSE)</f>
        <v>0</v>
      </c>
      <c r="AH219">
        <f>VLOOKUP(CuentosContados[[#This Row],[Column1]],CuentosIndexados[],36,FALSE)</f>
        <v>0</v>
      </c>
      <c r="AI219">
        <f>VLOOKUP(CuentosContados[[#This Row],[Column1]],CuentosIndexados[],37,FALSE)</f>
        <v>0</v>
      </c>
      <c r="AJ219">
        <f>VLOOKUP(CuentosContados[[#This Row],[Column1]],CuentosIndexados[],38,FALSE)</f>
        <v>0</v>
      </c>
      <c r="AK219">
        <f>VLOOKUP(CuentosContados[[#This Row],[Column1]],CuentosIndexados[],39,FALSE)</f>
        <v>0</v>
      </c>
    </row>
    <row r="220" spans="1:37" x14ac:dyDescent="0.25">
      <c r="A220" t="s">
        <v>191</v>
      </c>
      <c r="B220">
        <f>VLOOKUP(CuentosContados[[#This Row],[Column1]],CuentosIndexados[],3,FALSE)</f>
        <v>0</v>
      </c>
      <c r="C220">
        <f>VLOOKUP(CuentosContados[[#This Row],[Column1]],CuentosIndexados[],5,FALSE)</f>
        <v>0</v>
      </c>
      <c r="D220">
        <f>VLOOKUP(CuentosContados[[#This Row],[Column1]],CuentosIndexados[],6,FALSE)</f>
        <v>0</v>
      </c>
      <c r="E220" t="str">
        <f>VLOOKUP(CuentosContados[[#This Row],[Column1]],CuentosIndexados[],7,FALSE)</f>
        <v>frustracion</v>
      </c>
      <c r="F220">
        <f>VLOOKUP(CuentosContados[[#This Row],[Column1]],CuentosIndexados[],8,FALSE)</f>
        <v>0</v>
      </c>
      <c r="G220">
        <f>VLOOKUP(CuentosContados[[#This Row],[Column1]],CuentosIndexados[],9,FALSE)</f>
        <v>0</v>
      </c>
      <c r="H220">
        <f>VLOOKUP(CuentosContados[[#This Row],[Column1]],CuentosIndexados[],10,FALSE)</f>
        <v>0</v>
      </c>
      <c r="I220">
        <f>VLOOKUP(CuentosContados[[#This Row],[Column1]],CuentosIndexados[],11,FALSE)</f>
        <v>0</v>
      </c>
      <c r="J220" t="str">
        <f>VLOOKUP(CuentosContados[[#This Row],[Column1]],CuentosIndexados[],12,FALSE)</f>
        <v>trabajo</v>
      </c>
      <c r="K220" t="str">
        <f>VLOOKUP(CuentosContados[[#This Row],[Column1]],CuentosIndexados[],13,FALSE)</f>
        <v>malestar</v>
      </c>
      <c r="L220">
        <f>VLOOKUP(CuentosContados[[#This Row],[Column1]],CuentosIndexados[],14,FALSE)</f>
        <v>0</v>
      </c>
      <c r="M220">
        <f>VLOOKUP(CuentosContados[[#This Row],[Column1]],CuentosIndexados[],15,FALSE)</f>
        <v>0</v>
      </c>
      <c r="N220">
        <f>VLOOKUP(CuentosContados[[#This Row],[Column1]],CuentosIndexados[],16,FALSE)</f>
        <v>0</v>
      </c>
      <c r="O220">
        <f>VLOOKUP(CuentosContados[[#This Row],[Column1]],CuentosIndexados[],17,FALSE)</f>
        <v>0</v>
      </c>
      <c r="P220">
        <f>VLOOKUP(CuentosContados[[#This Row],[Column1]],CuentosIndexados[],18,FALSE)</f>
        <v>0</v>
      </c>
      <c r="Q220">
        <f>VLOOKUP(CuentosContados[[#This Row],[Column1]],CuentosIndexados[],19,FALSE)</f>
        <v>0</v>
      </c>
      <c r="R220">
        <f>VLOOKUP(CuentosContados[[#This Row],[Column1]],CuentosIndexados[],20,FALSE)</f>
        <v>0</v>
      </c>
      <c r="S220">
        <f>VLOOKUP(CuentosContados[[#This Row],[Column1]],CuentosIndexados[],21,FALSE)</f>
        <v>0</v>
      </c>
      <c r="T220">
        <f>VLOOKUP(CuentosContados[[#This Row],[Column1]],CuentosIndexados[],22,FALSE)</f>
        <v>0</v>
      </c>
      <c r="U220">
        <f>VLOOKUP(CuentosContados[[#This Row],[Column1]],CuentosIndexados[],23,FALSE)</f>
        <v>0</v>
      </c>
      <c r="V220">
        <f>VLOOKUP(CuentosContados[[#This Row],[Column1]],CuentosIndexados[],24,FALSE)</f>
        <v>0</v>
      </c>
      <c r="W220">
        <f>VLOOKUP(CuentosContados[[#This Row],[Column1]],CuentosIndexados[],25,FALSE)</f>
        <v>0</v>
      </c>
      <c r="X220">
        <f>VLOOKUP(CuentosContados[[#This Row],[Column1]],CuentosIndexados[],26,FALSE)</f>
        <v>0</v>
      </c>
      <c r="Y220">
        <f>VLOOKUP(CuentosContados[[#This Row],[Column1]],CuentosIndexados[],27,FALSE)</f>
        <v>0</v>
      </c>
      <c r="Z220">
        <f>VLOOKUP(CuentosContados[[#This Row],[Column1]],CuentosIndexados[],28,FALSE)</f>
        <v>0</v>
      </c>
      <c r="AA220">
        <f>VLOOKUP(CuentosContados[[#This Row],[Column1]],CuentosIndexados[],29,FALSE)</f>
        <v>0</v>
      </c>
      <c r="AB220">
        <f>VLOOKUP(CuentosContados[[#This Row],[Column1]],CuentosIndexados[],30,FALSE)</f>
        <v>0</v>
      </c>
      <c r="AC220">
        <f>VLOOKUP(CuentosContados[[#This Row],[Column1]],CuentosIndexados[],31,FALSE)</f>
        <v>0</v>
      </c>
      <c r="AD220">
        <f>VLOOKUP(CuentosContados[[#This Row],[Column1]],CuentosIndexados[],32,FALSE)</f>
        <v>0</v>
      </c>
      <c r="AE220">
        <f>VLOOKUP(CuentosContados[[#This Row],[Column1]],CuentosIndexados[],33,FALSE)</f>
        <v>0</v>
      </c>
      <c r="AF220">
        <f>VLOOKUP(CuentosContados[[#This Row],[Column1]],CuentosIndexados[],34,FALSE)</f>
        <v>0</v>
      </c>
      <c r="AG220">
        <f>VLOOKUP(CuentosContados[[#This Row],[Column1]],CuentosIndexados[],35,FALSE)</f>
        <v>0</v>
      </c>
      <c r="AH220">
        <f>VLOOKUP(CuentosContados[[#This Row],[Column1]],CuentosIndexados[],36,FALSE)</f>
        <v>0</v>
      </c>
      <c r="AI220">
        <f>VLOOKUP(CuentosContados[[#This Row],[Column1]],CuentosIndexados[],37,FALSE)</f>
        <v>0</v>
      </c>
      <c r="AJ220">
        <f>VLOOKUP(CuentosContados[[#This Row],[Column1]],CuentosIndexados[],38,FALSE)</f>
        <v>0</v>
      </c>
      <c r="AK220">
        <f>VLOOKUP(CuentosContados[[#This Row],[Column1]],CuentosIndexados[],39,FALSE)</f>
        <v>0</v>
      </c>
    </row>
    <row r="221" spans="1:37" x14ac:dyDescent="0.25">
      <c r="A221" t="s">
        <v>191</v>
      </c>
      <c r="B221">
        <f>VLOOKUP(CuentosContados[[#This Row],[Column1]],CuentosIndexados[],3,FALSE)</f>
        <v>0</v>
      </c>
      <c r="C221">
        <f>VLOOKUP(CuentosContados[[#This Row],[Column1]],CuentosIndexados[],5,FALSE)</f>
        <v>0</v>
      </c>
      <c r="D221">
        <f>VLOOKUP(CuentosContados[[#This Row],[Column1]],CuentosIndexados[],6,FALSE)</f>
        <v>0</v>
      </c>
      <c r="E221" t="str">
        <f>VLOOKUP(CuentosContados[[#This Row],[Column1]],CuentosIndexados[],7,FALSE)</f>
        <v>frustracion</v>
      </c>
      <c r="F221">
        <f>VLOOKUP(CuentosContados[[#This Row],[Column1]],CuentosIndexados[],8,FALSE)</f>
        <v>0</v>
      </c>
      <c r="G221">
        <f>VLOOKUP(CuentosContados[[#This Row],[Column1]],CuentosIndexados[],9,FALSE)</f>
        <v>0</v>
      </c>
      <c r="H221">
        <f>VLOOKUP(CuentosContados[[#This Row],[Column1]],CuentosIndexados[],10,FALSE)</f>
        <v>0</v>
      </c>
      <c r="I221">
        <f>VLOOKUP(CuentosContados[[#This Row],[Column1]],CuentosIndexados[],11,FALSE)</f>
        <v>0</v>
      </c>
      <c r="J221" t="str">
        <f>VLOOKUP(CuentosContados[[#This Row],[Column1]],CuentosIndexados[],12,FALSE)</f>
        <v>trabajo</v>
      </c>
      <c r="K221" t="str">
        <f>VLOOKUP(CuentosContados[[#This Row],[Column1]],CuentosIndexados[],13,FALSE)</f>
        <v>malestar</v>
      </c>
      <c r="L221">
        <f>VLOOKUP(CuentosContados[[#This Row],[Column1]],CuentosIndexados[],14,FALSE)</f>
        <v>0</v>
      </c>
      <c r="M221">
        <f>VLOOKUP(CuentosContados[[#This Row],[Column1]],CuentosIndexados[],15,FALSE)</f>
        <v>0</v>
      </c>
      <c r="N221">
        <f>VLOOKUP(CuentosContados[[#This Row],[Column1]],CuentosIndexados[],16,FALSE)</f>
        <v>0</v>
      </c>
      <c r="O221">
        <f>VLOOKUP(CuentosContados[[#This Row],[Column1]],CuentosIndexados[],17,FALSE)</f>
        <v>0</v>
      </c>
      <c r="P221">
        <f>VLOOKUP(CuentosContados[[#This Row],[Column1]],CuentosIndexados[],18,FALSE)</f>
        <v>0</v>
      </c>
      <c r="Q221">
        <f>VLOOKUP(CuentosContados[[#This Row],[Column1]],CuentosIndexados[],19,FALSE)</f>
        <v>0</v>
      </c>
      <c r="R221">
        <f>VLOOKUP(CuentosContados[[#This Row],[Column1]],CuentosIndexados[],20,FALSE)</f>
        <v>0</v>
      </c>
      <c r="S221">
        <f>VLOOKUP(CuentosContados[[#This Row],[Column1]],CuentosIndexados[],21,FALSE)</f>
        <v>0</v>
      </c>
      <c r="T221">
        <f>VLOOKUP(CuentosContados[[#This Row],[Column1]],CuentosIndexados[],22,FALSE)</f>
        <v>0</v>
      </c>
      <c r="U221">
        <f>VLOOKUP(CuentosContados[[#This Row],[Column1]],CuentosIndexados[],23,FALSE)</f>
        <v>0</v>
      </c>
      <c r="V221">
        <f>VLOOKUP(CuentosContados[[#This Row],[Column1]],CuentosIndexados[],24,FALSE)</f>
        <v>0</v>
      </c>
      <c r="W221">
        <f>VLOOKUP(CuentosContados[[#This Row],[Column1]],CuentosIndexados[],25,FALSE)</f>
        <v>0</v>
      </c>
      <c r="X221">
        <f>VLOOKUP(CuentosContados[[#This Row],[Column1]],CuentosIndexados[],26,FALSE)</f>
        <v>0</v>
      </c>
      <c r="Y221">
        <f>VLOOKUP(CuentosContados[[#This Row],[Column1]],CuentosIndexados[],27,FALSE)</f>
        <v>0</v>
      </c>
      <c r="Z221">
        <f>VLOOKUP(CuentosContados[[#This Row],[Column1]],CuentosIndexados[],28,FALSE)</f>
        <v>0</v>
      </c>
      <c r="AA221">
        <f>VLOOKUP(CuentosContados[[#This Row],[Column1]],CuentosIndexados[],29,FALSE)</f>
        <v>0</v>
      </c>
      <c r="AB221">
        <f>VLOOKUP(CuentosContados[[#This Row],[Column1]],CuentosIndexados[],30,FALSE)</f>
        <v>0</v>
      </c>
      <c r="AC221">
        <f>VLOOKUP(CuentosContados[[#This Row],[Column1]],CuentosIndexados[],31,FALSE)</f>
        <v>0</v>
      </c>
      <c r="AD221">
        <f>VLOOKUP(CuentosContados[[#This Row],[Column1]],CuentosIndexados[],32,FALSE)</f>
        <v>0</v>
      </c>
      <c r="AE221">
        <f>VLOOKUP(CuentosContados[[#This Row],[Column1]],CuentosIndexados[],33,FALSE)</f>
        <v>0</v>
      </c>
      <c r="AF221">
        <f>VLOOKUP(CuentosContados[[#This Row],[Column1]],CuentosIndexados[],34,FALSE)</f>
        <v>0</v>
      </c>
      <c r="AG221">
        <f>VLOOKUP(CuentosContados[[#This Row],[Column1]],CuentosIndexados[],35,FALSE)</f>
        <v>0</v>
      </c>
      <c r="AH221">
        <f>VLOOKUP(CuentosContados[[#This Row],[Column1]],CuentosIndexados[],36,FALSE)</f>
        <v>0</v>
      </c>
      <c r="AI221">
        <f>VLOOKUP(CuentosContados[[#This Row],[Column1]],CuentosIndexados[],37,FALSE)</f>
        <v>0</v>
      </c>
      <c r="AJ221">
        <f>VLOOKUP(CuentosContados[[#This Row],[Column1]],CuentosIndexados[],38,FALSE)</f>
        <v>0</v>
      </c>
      <c r="AK221">
        <f>VLOOKUP(CuentosContados[[#This Row],[Column1]],CuentosIndexados[],39,FALSE)</f>
        <v>0</v>
      </c>
    </row>
    <row r="222" spans="1:37" x14ac:dyDescent="0.25">
      <c r="A222" t="s">
        <v>191</v>
      </c>
      <c r="B222">
        <f>VLOOKUP(CuentosContados[[#This Row],[Column1]],CuentosIndexados[],3,FALSE)</f>
        <v>0</v>
      </c>
      <c r="C222">
        <f>VLOOKUP(CuentosContados[[#This Row],[Column1]],CuentosIndexados[],5,FALSE)</f>
        <v>0</v>
      </c>
      <c r="D222">
        <f>VLOOKUP(CuentosContados[[#This Row],[Column1]],CuentosIndexados[],6,FALSE)</f>
        <v>0</v>
      </c>
      <c r="E222" t="str">
        <f>VLOOKUP(CuentosContados[[#This Row],[Column1]],CuentosIndexados[],7,FALSE)</f>
        <v>frustracion</v>
      </c>
      <c r="F222">
        <f>VLOOKUP(CuentosContados[[#This Row],[Column1]],CuentosIndexados[],8,FALSE)</f>
        <v>0</v>
      </c>
      <c r="G222">
        <f>VLOOKUP(CuentosContados[[#This Row],[Column1]],CuentosIndexados[],9,FALSE)</f>
        <v>0</v>
      </c>
      <c r="H222">
        <f>VLOOKUP(CuentosContados[[#This Row],[Column1]],CuentosIndexados[],10,FALSE)</f>
        <v>0</v>
      </c>
      <c r="I222">
        <f>VLOOKUP(CuentosContados[[#This Row],[Column1]],CuentosIndexados[],11,FALSE)</f>
        <v>0</v>
      </c>
      <c r="J222" t="str">
        <f>VLOOKUP(CuentosContados[[#This Row],[Column1]],CuentosIndexados[],12,FALSE)</f>
        <v>trabajo</v>
      </c>
      <c r="K222" t="str">
        <f>VLOOKUP(CuentosContados[[#This Row],[Column1]],CuentosIndexados[],13,FALSE)</f>
        <v>malestar</v>
      </c>
      <c r="L222">
        <f>VLOOKUP(CuentosContados[[#This Row],[Column1]],CuentosIndexados[],14,FALSE)</f>
        <v>0</v>
      </c>
      <c r="M222">
        <f>VLOOKUP(CuentosContados[[#This Row],[Column1]],CuentosIndexados[],15,FALSE)</f>
        <v>0</v>
      </c>
      <c r="N222">
        <f>VLOOKUP(CuentosContados[[#This Row],[Column1]],CuentosIndexados[],16,FALSE)</f>
        <v>0</v>
      </c>
      <c r="O222">
        <f>VLOOKUP(CuentosContados[[#This Row],[Column1]],CuentosIndexados[],17,FALSE)</f>
        <v>0</v>
      </c>
      <c r="P222">
        <f>VLOOKUP(CuentosContados[[#This Row],[Column1]],CuentosIndexados[],18,FALSE)</f>
        <v>0</v>
      </c>
      <c r="Q222">
        <f>VLOOKUP(CuentosContados[[#This Row],[Column1]],CuentosIndexados[],19,FALSE)</f>
        <v>0</v>
      </c>
      <c r="R222">
        <f>VLOOKUP(CuentosContados[[#This Row],[Column1]],CuentosIndexados[],20,FALSE)</f>
        <v>0</v>
      </c>
      <c r="S222">
        <f>VLOOKUP(CuentosContados[[#This Row],[Column1]],CuentosIndexados[],21,FALSE)</f>
        <v>0</v>
      </c>
      <c r="T222">
        <f>VLOOKUP(CuentosContados[[#This Row],[Column1]],CuentosIndexados[],22,FALSE)</f>
        <v>0</v>
      </c>
      <c r="U222">
        <f>VLOOKUP(CuentosContados[[#This Row],[Column1]],CuentosIndexados[],23,FALSE)</f>
        <v>0</v>
      </c>
      <c r="V222">
        <f>VLOOKUP(CuentosContados[[#This Row],[Column1]],CuentosIndexados[],24,FALSE)</f>
        <v>0</v>
      </c>
      <c r="W222">
        <f>VLOOKUP(CuentosContados[[#This Row],[Column1]],CuentosIndexados[],25,FALSE)</f>
        <v>0</v>
      </c>
      <c r="X222">
        <f>VLOOKUP(CuentosContados[[#This Row],[Column1]],CuentosIndexados[],26,FALSE)</f>
        <v>0</v>
      </c>
      <c r="Y222">
        <f>VLOOKUP(CuentosContados[[#This Row],[Column1]],CuentosIndexados[],27,FALSE)</f>
        <v>0</v>
      </c>
      <c r="Z222">
        <f>VLOOKUP(CuentosContados[[#This Row],[Column1]],CuentosIndexados[],28,FALSE)</f>
        <v>0</v>
      </c>
      <c r="AA222">
        <f>VLOOKUP(CuentosContados[[#This Row],[Column1]],CuentosIndexados[],29,FALSE)</f>
        <v>0</v>
      </c>
      <c r="AB222">
        <f>VLOOKUP(CuentosContados[[#This Row],[Column1]],CuentosIndexados[],30,FALSE)</f>
        <v>0</v>
      </c>
      <c r="AC222">
        <f>VLOOKUP(CuentosContados[[#This Row],[Column1]],CuentosIndexados[],31,FALSE)</f>
        <v>0</v>
      </c>
      <c r="AD222">
        <f>VLOOKUP(CuentosContados[[#This Row],[Column1]],CuentosIndexados[],32,FALSE)</f>
        <v>0</v>
      </c>
      <c r="AE222">
        <f>VLOOKUP(CuentosContados[[#This Row],[Column1]],CuentosIndexados[],33,FALSE)</f>
        <v>0</v>
      </c>
      <c r="AF222">
        <f>VLOOKUP(CuentosContados[[#This Row],[Column1]],CuentosIndexados[],34,FALSE)</f>
        <v>0</v>
      </c>
      <c r="AG222">
        <f>VLOOKUP(CuentosContados[[#This Row],[Column1]],CuentosIndexados[],35,FALSE)</f>
        <v>0</v>
      </c>
      <c r="AH222">
        <f>VLOOKUP(CuentosContados[[#This Row],[Column1]],CuentosIndexados[],36,FALSE)</f>
        <v>0</v>
      </c>
      <c r="AI222">
        <f>VLOOKUP(CuentosContados[[#This Row],[Column1]],CuentosIndexados[],37,FALSE)</f>
        <v>0</v>
      </c>
      <c r="AJ222">
        <f>VLOOKUP(CuentosContados[[#This Row],[Column1]],CuentosIndexados[],38,FALSE)</f>
        <v>0</v>
      </c>
      <c r="AK222">
        <f>VLOOKUP(CuentosContados[[#This Row],[Column1]],CuentosIndexados[],39,FALSE)</f>
        <v>0</v>
      </c>
    </row>
    <row r="223" spans="1:37" x14ac:dyDescent="0.25">
      <c r="A223" t="s">
        <v>191</v>
      </c>
      <c r="B223">
        <f>VLOOKUP(CuentosContados[[#This Row],[Column1]],CuentosIndexados[],3,FALSE)</f>
        <v>0</v>
      </c>
      <c r="C223">
        <f>VLOOKUP(CuentosContados[[#This Row],[Column1]],CuentosIndexados[],5,FALSE)</f>
        <v>0</v>
      </c>
      <c r="D223">
        <f>VLOOKUP(CuentosContados[[#This Row],[Column1]],CuentosIndexados[],6,FALSE)</f>
        <v>0</v>
      </c>
      <c r="E223" t="str">
        <f>VLOOKUP(CuentosContados[[#This Row],[Column1]],CuentosIndexados[],7,FALSE)</f>
        <v>frustracion</v>
      </c>
      <c r="F223">
        <f>VLOOKUP(CuentosContados[[#This Row],[Column1]],CuentosIndexados[],8,FALSE)</f>
        <v>0</v>
      </c>
      <c r="G223">
        <f>VLOOKUP(CuentosContados[[#This Row],[Column1]],CuentosIndexados[],9,FALSE)</f>
        <v>0</v>
      </c>
      <c r="H223">
        <f>VLOOKUP(CuentosContados[[#This Row],[Column1]],CuentosIndexados[],10,FALSE)</f>
        <v>0</v>
      </c>
      <c r="I223">
        <f>VLOOKUP(CuentosContados[[#This Row],[Column1]],CuentosIndexados[],11,FALSE)</f>
        <v>0</v>
      </c>
      <c r="J223" t="str">
        <f>VLOOKUP(CuentosContados[[#This Row],[Column1]],CuentosIndexados[],12,FALSE)</f>
        <v>trabajo</v>
      </c>
      <c r="K223" t="str">
        <f>VLOOKUP(CuentosContados[[#This Row],[Column1]],CuentosIndexados[],13,FALSE)</f>
        <v>malestar</v>
      </c>
      <c r="L223">
        <f>VLOOKUP(CuentosContados[[#This Row],[Column1]],CuentosIndexados[],14,FALSE)</f>
        <v>0</v>
      </c>
      <c r="M223">
        <f>VLOOKUP(CuentosContados[[#This Row],[Column1]],CuentosIndexados[],15,FALSE)</f>
        <v>0</v>
      </c>
      <c r="N223">
        <f>VLOOKUP(CuentosContados[[#This Row],[Column1]],CuentosIndexados[],16,FALSE)</f>
        <v>0</v>
      </c>
      <c r="O223">
        <f>VLOOKUP(CuentosContados[[#This Row],[Column1]],CuentosIndexados[],17,FALSE)</f>
        <v>0</v>
      </c>
      <c r="P223">
        <f>VLOOKUP(CuentosContados[[#This Row],[Column1]],CuentosIndexados[],18,FALSE)</f>
        <v>0</v>
      </c>
      <c r="Q223">
        <f>VLOOKUP(CuentosContados[[#This Row],[Column1]],CuentosIndexados[],19,FALSE)</f>
        <v>0</v>
      </c>
      <c r="R223">
        <f>VLOOKUP(CuentosContados[[#This Row],[Column1]],CuentosIndexados[],20,FALSE)</f>
        <v>0</v>
      </c>
      <c r="S223">
        <f>VLOOKUP(CuentosContados[[#This Row],[Column1]],CuentosIndexados[],21,FALSE)</f>
        <v>0</v>
      </c>
      <c r="T223">
        <f>VLOOKUP(CuentosContados[[#This Row],[Column1]],CuentosIndexados[],22,FALSE)</f>
        <v>0</v>
      </c>
      <c r="U223">
        <f>VLOOKUP(CuentosContados[[#This Row],[Column1]],CuentosIndexados[],23,FALSE)</f>
        <v>0</v>
      </c>
      <c r="V223">
        <f>VLOOKUP(CuentosContados[[#This Row],[Column1]],CuentosIndexados[],24,FALSE)</f>
        <v>0</v>
      </c>
      <c r="W223">
        <f>VLOOKUP(CuentosContados[[#This Row],[Column1]],CuentosIndexados[],25,FALSE)</f>
        <v>0</v>
      </c>
      <c r="X223">
        <f>VLOOKUP(CuentosContados[[#This Row],[Column1]],CuentosIndexados[],26,FALSE)</f>
        <v>0</v>
      </c>
      <c r="Y223">
        <f>VLOOKUP(CuentosContados[[#This Row],[Column1]],CuentosIndexados[],27,FALSE)</f>
        <v>0</v>
      </c>
      <c r="Z223">
        <f>VLOOKUP(CuentosContados[[#This Row],[Column1]],CuentosIndexados[],28,FALSE)</f>
        <v>0</v>
      </c>
      <c r="AA223">
        <f>VLOOKUP(CuentosContados[[#This Row],[Column1]],CuentosIndexados[],29,FALSE)</f>
        <v>0</v>
      </c>
      <c r="AB223">
        <f>VLOOKUP(CuentosContados[[#This Row],[Column1]],CuentosIndexados[],30,FALSE)</f>
        <v>0</v>
      </c>
      <c r="AC223">
        <f>VLOOKUP(CuentosContados[[#This Row],[Column1]],CuentosIndexados[],31,FALSE)</f>
        <v>0</v>
      </c>
      <c r="AD223">
        <f>VLOOKUP(CuentosContados[[#This Row],[Column1]],CuentosIndexados[],32,FALSE)</f>
        <v>0</v>
      </c>
      <c r="AE223">
        <f>VLOOKUP(CuentosContados[[#This Row],[Column1]],CuentosIndexados[],33,FALSE)</f>
        <v>0</v>
      </c>
      <c r="AF223">
        <f>VLOOKUP(CuentosContados[[#This Row],[Column1]],CuentosIndexados[],34,FALSE)</f>
        <v>0</v>
      </c>
      <c r="AG223">
        <f>VLOOKUP(CuentosContados[[#This Row],[Column1]],CuentosIndexados[],35,FALSE)</f>
        <v>0</v>
      </c>
      <c r="AH223">
        <f>VLOOKUP(CuentosContados[[#This Row],[Column1]],CuentosIndexados[],36,FALSE)</f>
        <v>0</v>
      </c>
      <c r="AI223">
        <f>VLOOKUP(CuentosContados[[#This Row],[Column1]],CuentosIndexados[],37,FALSE)</f>
        <v>0</v>
      </c>
      <c r="AJ223">
        <f>VLOOKUP(CuentosContados[[#This Row],[Column1]],CuentosIndexados[],38,FALSE)</f>
        <v>0</v>
      </c>
      <c r="AK223">
        <f>VLOOKUP(CuentosContados[[#This Row],[Column1]],CuentosIndexados[],39,FALSE)</f>
        <v>0</v>
      </c>
    </row>
    <row r="224" spans="1:37" x14ac:dyDescent="0.25">
      <c r="A224" t="s">
        <v>191</v>
      </c>
      <c r="B224">
        <f>VLOOKUP(CuentosContados[[#This Row],[Column1]],CuentosIndexados[],3,FALSE)</f>
        <v>0</v>
      </c>
      <c r="C224">
        <f>VLOOKUP(CuentosContados[[#This Row],[Column1]],CuentosIndexados[],5,FALSE)</f>
        <v>0</v>
      </c>
      <c r="D224">
        <f>VLOOKUP(CuentosContados[[#This Row],[Column1]],CuentosIndexados[],6,FALSE)</f>
        <v>0</v>
      </c>
      <c r="E224" t="str">
        <f>VLOOKUP(CuentosContados[[#This Row],[Column1]],CuentosIndexados[],7,FALSE)</f>
        <v>frustracion</v>
      </c>
      <c r="F224">
        <f>VLOOKUP(CuentosContados[[#This Row],[Column1]],CuentosIndexados[],8,FALSE)</f>
        <v>0</v>
      </c>
      <c r="G224">
        <f>VLOOKUP(CuentosContados[[#This Row],[Column1]],CuentosIndexados[],9,FALSE)</f>
        <v>0</v>
      </c>
      <c r="H224">
        <f>VLOOKUP(CuentosContados[[#This Row],[Column1]],CuentosIndexados[],10,FALSE)</f>
        <v>0</v>
      </c>
      <c r="I224">
        <f>VLOOKUP(CuentosContados[[#This Row],[Column1]],CuentosIndexados[],11,FALSE)</f>
        <v>0</v>
      </c>
      <c r="J224" t="str">
        <f>VLOOKUP(CuentosContados[[#This Row],[Column1]],CuentosIndexados[],12,FALSE)</f>
        <v>trabajo</v>
      </c>
      <c r="K224" t="str">
        <f>VLOOKUP(CuentosContados[[#This Row],[Column1]],CuentosIndexados[],13,FALSE)</f>
        <v>malestar</v>
      </c>
      <c r="L224">
        <f>VLOOKUP(CuentosContados[[#This Row],[Column1]],CuentosIndexados[],14,FALSE)</f>
        <v>0</v>
      </c>
      <c r="M224">
        <f>VLOOKUP(CuentosContados[[#This Row],[Column1]],CuentosIndexados[],15,FALSE)</f>
        <v>0</v>
      </c>
      <c r="N224">
        <f>VLOOKUP(CuentosContados[[#This Row],[Column1]],CuentosIndexados[],16,FALSE)</f>
        <v>0</v>
      </c>
      <c r="O224">
        <f>VLOOKUP(CuentosContados[[#This Row],[Column1]],CuentosIndexados[],17,FALSE)</f>
        <v>0</v>
      </c>
      <c r="P224">
        <f>VLOOKUP(CuentosContados[[#This Row],[Column1]],CuentosIndexados[],18,FALSE)</f>
        <v>0</v>
      </c>
      <c r="Q224">
        <f>VLOOKUP(CuentosContados[[#This Row],[Column1]],CuentosIndexados[],19,FALSE)</f>
        <v>0</v>
      </c>
      <c r="R224">
        <f>VLOOKUP(CuentosContados[[#This Row],[Column1]],CuentosIndexados[],20,FALSE)</f>
        <v>0</v>
      </c>
      <c r="S224">
        <f>VLOOKUP(CuentosContados[[#This Row],[Column1]],CuentosIndexados[],21,FALSE)</f>
        <v>0</v>
      </c>
      <c r="T224">
        <f>VLOOKUP(CuentosContados[[#This Row],[Column1]],CuentosIndexados[],22,FALSE)</f>
        <v>0</v>
      </c>
      <c r="U224">
        <f>VLOOKUP(CuentosContados[[#This Row],[Column1]],CuentosIndexados[],23,FALSE)</f>
        <v>0</v>
      </c>
      <c r="V224">
        <f>VLOOKUP(CuentosContados[[#This Row],[Column1]],CuentosIndexados[],24,FALSE)</f>
        <v>0</v>
      </c>
      <c r="W224">
        <f>VLOOKUP(CuentosContados[[#This Row],[Column1]],CuentosIndexados[],25,FALSE)</f>
        <v>0</v>
      </c>
      <c r="X224">
        <f>VLOOKUP(CuentosContados[[#This Row],[Column1]],CuentosIndexados[],26,FALSE)</f>
        <v>0</v>
      </c>
      <c r="Y224">
        <f>VLOOKUP(CuentosContados[[#This Row],[Column1]],CuentosIndexados[],27,FALSE)</f>
        <v>0</v>
      </c>
      <c r="Z224">
        <f>VLOOKUP(CuentosContados[[#This Row],[Column1]],CuentosIndexados[],28,FALSE)</f>
        <v>0</v>
      </c>
      <c r="AA224">
        <f>VLOOKUP(CuentosContados[[#This Row],[Column1]],CuentosIndexados[],29,FALSE)</f>
        <v>0</v>
      </c>
      <c r="AB224">
        <f>VLOOKUP(CuentosContados[[#This Row],[Column1]],CuentosIndexados[],30,FALSE)</f>
        <v>0</v>
      </c>
      <c r="AC224">
        <f>VLOOKUP(CuentosContados[[#This Row],[Column1]],CuentosIndexados[],31,FALSE)</f>
        <v>0</v>
      </c>
      <c r="AD224">
        <f>VLOOKUP(CuentosContados[[#This Row],[Column1]],CuentosIndexados[],32,FALSE)</f>
        <v>0</v>
      </c>
      <c r="AE224">
        <f>VLOOKUP(CuentosContados[[#This Row],[Column1]],CuentosIndexados[],33,FALSE)</f>
        <v>0</v>
      </c>
      <c r="AF224">
        <f>VLOOKUP(CuentosContados[[#This Row],[Column1]],CuentosIndexados[],34,FALSE)</f>
        <v>0</v>
      </c>
      <c r="AG224">
        <f>VLOOKUP(CuentosContados[[#This Row],[Column1]],CuentosIndexados[],35,FALSE)</f>
        <v>0</v>
      </c>
      <c r="AH224">
        <f>VLOOKUP(CuentosContados[[#This Row],[Column1]],CuentosIndexados[],36,FALSE)</f>
        <v>0</v>
      </c>
      <c r="AI224">
        <f>VLOOKUP(CuentosContados[[#This Row],[Column1]],CuentosIndexados[],37,FALSE)</f>
        <v>0</v>
      </c>
      <c r="AJ224">
        <f>VLOOKUP(CuentosContados[[#This Row],[Column1]],CuentosIndexados[],38,FALSE)</f>
        <v>0</v>
      </c>
      <c r="AK224">
        <f>VLOOKUP(CuentosContados[[#This Row],[Column1]],CuentosIndexados[],39,FALSE)</f>
        <v>0</v>
      </c>
    </row>
    <row r="225" spans="1:37" x14ac:dyDescent="0.25">
      <c r="A225" t="s">
        <v>168</v>
      </c>
      <c r="B225">
        <f>VLOOKUP(CuentosContados[[#This Row],[Column1]],CuentosIndexados[],3,FALSE)</f>
        <v>0</v>
      </c>
      <c r="C225">
        <f>VLOOKUP(CuentosContados[[#This Row],[Column1]],CuentosIndexados[],5,FALSE)</f>
        <v>0</v>
      </c>
      <c r="D225">
        <f>VLOOKUP(CuentosContados[[#This Row],[Column1]],CuentosIndexados[],6,FALSE)</f>
        <v>0</v>
      </c>
      <c r="E225" t="str">
        <f>VLOOKUP(CuentosContados[[#This Row],[Column1]],CuentosIndexados[],7,FALSE)</f>
        <v>frustracion</v>
      </c>
      <c r="F225">
        <f>VLOOKUP(CuentosContados[[#This Row],[Column1]],CuentosIndexados[],8,FALSE)</f>
        <v>0</v>
      </c>
      <c r="G225">
        <f>VLOOKUP(CuentosContados[[#This Row],[Column1]],CuentosIndexados[],9,FALSE)</f>
        <v>0</v>
      </c>
      <c r="H225">
        <f>VLOOKUP(CuentosContados[[#This Row],[Column1]],CuentosIndexados[],10,FALSE)</f>
        <v>0</v>
      </c>
      <c r="I225" t="str">
        <f>VLOOKUP(CuentosContados[[#This Row],[Column1]],CuentosIndexados[],11,FALSE)</f>
        <v>educacion</v>
      </c>
      <c r="J225">
        <f>VLOOKUP(CuentosContados[[#This Row],[Column1]],CuentosIndexados[],12,FALSE)</f>
        <v>0</v>
      </c>
      <c r="K225">
        <f>VLOOKUP(CuentosContados[[#This Row],[Column1]],CuentosIndexados[],13,FALSE)</f>
        <v>0</v>
      </c>
      <c r="L225">
        <f>VLOOKUP(CuentosContados[[#This Row],[Column1]],CuentosIndexados[],14,FALSE)</f>
        <v>0</v>
      </c>
      <c r="M225" t="str">
        <f>VLOOKUP(CuentosContados[[#This Row],[Column1]],CuentosIndexados[],15,FALSE)</f>
        <v>tristeza</v>
      </c>
      <c r="N225" t="str">
        <f>VLOOKUP(CuentosContados[[#This Row],[Column1]],CuentosIndexados[],16,FALSE)</f>
        <v>resiliencia</v>
      </c>
      <c r="O225">
        <f>VLOOKUP(CuentosContados[[#This Row],[Column1]],CuentosIndexados[],17,FALSE)</f>
        <v>0</v>
      </c>
      <c r="P225">
        <f>VLOOKUP(CuentosContados[[#This Row],[Column1]],CuentosIndexados[],18,FALSE)</f>
        <v>0</v>
      </c>
      <c r="Q225">
        <f>VLOOKUP(CuentosContados[[#This Row],[Column1]],CuentosIndexados[],19,FALSE)</f>
        <v>0</v>
      </c>
      <c r="R225">
        <f>VLOOKUP(CuentosContados[[#This Row],[Column1]],CuentosIndexados[],20,FALSE)</f>
        <v>0</v>
      </c>
      <c r="S225">
        <f>VLOOKUP(CuentosContados[[#This Row],[Column1]],CuentosIndexados[],21,FALSE)</f>
        <v>0</v>
      </c>
      <c r="T225">
        <f>VLOOKUP(CuentosContados[[#This Row],[Column1]],CuentosIndexados[],22,FALSE)</f>
        <v>0</v>
      </c>
      <c r="U225">
        <f>VLOOKUP(CuentosContados[[#This Row],[Column1]],CuentosIndexados[],23,FALSE)</f>
        <v>0</v>
      </c>
      <c r="V225" t="str">
        <f>VLOOKUP(CuentosContados[[#This Row],[Column1]],CuentosIndexados[],24,FALSE)</f>
        <v>estres</v>
      </c>
      <c r="W225">
        <f>VLOOKUP(CuentosContados[[#This Row],[Column1]],CuentosIndexados[],25,FALSE)</f>
        <v>0</v>
      </c>
      <c r="X225">
        <f>VLOOKUP(CuentosContados[[#This Row],[Column1]],CuentosIndexados[],26,FALSE)</f>
        <v>0</v>
      </c>
      <c r="Y225" t="str">
        <f>VLOOKUP(CuentosContados[[#This Row],[Column1]],CuentosIndexados[],27,FALSE)</f>
        <v>miedo</v>
      </c>
      <c r="Z225">
        <f>VLOOKUP(CuentosContados[[#This Row],[Column1]],CuentosIndexados[],28,FALSE)</f>
        <v>0</v>
      </c>
      <c r="AA225">
        <f>VLOOKUP(CuentosContados[[#This Row],[Column1]],CuentosIndexados[],29,FALSE)</f>
        <v>0</v>
      </c>
      <c r="AB225">
        <f>VLOOKUP(CuentosContados[[#This Row],[Column1]],CuentosIndexados[],30,FALSE)</f>
        <v>0</v>
      </c>
      <c r="AC225">
        <f>VLOOKUP(CuentosContados[[#This Row],[Column1]],CuentosIndexados[],31,FALSE)</f>
        <v>0</v>
      </c>
      <c r="AD225">
        <f>VLOOKUP(CuentosContados[[#This Row],[Column1]],CuentosIndexados[],32,FALSE)</f>
        <v>0</v>
      </c>
      <c r="AE225">
        <f>VLOOKUP(CuentosContados[[#This Row],[Column1]],CuentosIndexados[],33,FALSE)</f>
        <v>0</v>
      </c>
      <c r="AF225">
        <f>VLOOKUP(CuentosContados[[#This Row],[Column1]],CuentosIndexados[],34,FALSE)</f>
        <v>0</v>
      </c>
      <c r="AG225">
        <f>VLOOKUP(CuentosContados[[#This Row],[Column1]],CuentosIndexados[],35,FALSE)</f>
        <v>0</v>
      </c>
      <c r="AH225">
        <f>VLOOKUP(CuentosContados[[#This Row],[Column1]],CuentosIndexados[],36,FALSE)</f>
        <v>0</v>
      </c>
      <c r="AI225">
        <f>VLOOKUP(CuentosContados[[#This Row],[Column1]],CuentosIndexados[],37,FALSE)</f>
        <v>0</v>
      </c>
      <c r="AJ225">
        <f>VLOOKUP(CuentosContados[[#This Row],[Column1]],CuentosIndexados[],38,FALSE)</f>
        <v>0</v>
      </c>
      <c r="AK225">
        <f>VLOOKUP(CuentosContados[[#This Row],[Column1]],CuentosIndexados[],39,FALSE)</f>
        <v>0</v>
      </c>
    </row>
    <row r="226" spans="1:37" x14ac:dyDescent="0.25">
      <c r="A226" t="s">
        <v>168</v>
      </c>
      <c r="B226">
        <f>VLOOKUP(CuentosContados[[#This Row],[Column1]],CuentosIndexados[],3,FALSE)</f>
        <v>0</v>
      </c>
      <c r="C226">
        <f>VLOOKUP(CuentosContados[[#This Row],[Column1]],CuentosIndexados[],5,FALSE)</f>
        <v>0</v>
      </c>
      <c r="D226">
        <f>VLOOKUP(CuentosContados[[#This Row],[Column1]],CuentosIndexados[],6,FALSE)</f>
        <v>0</v>
      </c>
      <c r="E226" t="str">
        <f>VLOOKUP(CuentosContados[[#This Row],[Column1]],CuentosIndexados[],7,FALSE)</f>
        <v>frustracion</v>
      </c>
      <c r="F226">
        <f>VLOOKUP(CuentosContados[[#This Row],[Column1]],CuentosIndexados[],8,FALSE)</f>
        <v>0</v>
      </c>
      <c r="G226">
        <f>VLOOKUP(CuentosContados[[#This Row],[Column1]],CuentosIndexados[],9,FALSE)</f>
        <v>0</v>
      </c>
      <c r="H226">
        <f>VLOOKUP(CuentosContados[[#This Row],[Column1]],CuentosIndexados[],10,FALSE)</f>
        <v>0</v>
      </c>
      <c r="I226" t="str">
        <f>VLOOKUP(CuentosContados[[#This Row],[Column1]],CuentosIndexados[],11,FALSE)</f>
        <v>educacion</v>
      </c>
      <c r="J226">
        <f>VLOOKUP(CuentosContados[[#This Row],[Column1]],CuentosIndexados[],12,FALSE)</f>
        <v>0</v>
      </c>
      <c r="K226">
        <f>VLOOKUP(CuentosContados[[#This Row],[Column1]],CuentosIndexados[],13,FALSE)</f>
        <v>0</v>
      </c>
      <c r="L226">
        <f>VLOOKUP(CuentosContados[[#This Row],[Column1]],CuentosIndexados[],14,FALSE)</f>
        <v>0</v>
      </c>
      <c r="M226" t="str">
        <f>VLOOKUP(CuentosContados[[#This Row],[Column1]],CuentosIndexados[],15,FALSE)</f>
        <v>tristeza</v>
      </c>
      <c r="N226" t="str">
        <f>VLOOKUP(CuentosContados[[#This Row],[Column1]],CuentosIndexados[],16,FALSE)</f>
        <v>resiliencia</v>
      </c>
      <c r="O226">
        <f>VLOOKUP(CuentosContados[[#This Row],[Column1]],CuentosIndexados[],17,FALSE)</f>
        <v>0</v>
      </c>
      <c r="P226">
        <f>VLOOKUP(CuentosContados[[#This Row],[Column1]],CuentosIndexados[],18,FALSE)</f>
        <v>0</v>
      </c>
      <c r="Q226">
        <f>VLOOKUP(CuentosContados[[#This Row],[Column1]],CuentosIndexados[],19,FALSE)</f>
        <v>0</v>
      </c>
      <c r="R226">
        <f>VLOOKUP(CuentosContados[[#This Row],[Column1]],CuentosIndexados[],20,FALSE)</f>
        <v>0</v>
      </c>
      <c r="S226">
        <f>VLOOKUP(CuentosContados[[#This Row],[Column1]],CuentosIndexados[],21,FALSE)</f>
        <v>0</v>
      </c>
      <c r="T226">
        <f>VLOOKUP(CuentosContados[[#This Row],[Column1]],CuentosIndexados[],22,FALSE)</f>
        <v>0</v>
      </c>
      <c r="U226">
        <f>VLOOKUP(CuentosContados[[#This Row],[Column1]],CuentosIndexados[],23,FALSE)</f>
        <v>0</v>
      </c>
      <c r="V226" t="str">
        <f>VLOOKUP(CuentosContados[[#This Row],[Column1]],CuentosIndexados[],24,FALSE)</f>
        <v>estres</v>
      </c>
      <c r="W226">
        <f>VLOOKUP(CuentosContados[[#This Row],[Column1]],CuentosIndexados[],25,FALSE)</f>
        <v>0</v>
      </c>
      <c r="X226">
        <f>VLOOKUP(CuentosContados[[#This Row],[Column1]],CuentosIndexados[],26,FALSE)</f>
        <v>0</v>
      </c>
      <c r="Y226" t="str">
        <f>VLOOKUP(CuentosContados[[#This Row],[Column1]],CuentosIndexados[],27,FALSE)</f>
        <v>miedo</v>
      </c>
      <c r="Z226">
        <f>VLOOKUP(CuentosContados[[#This Row],[Column1]],CuentosIndexados[],28,FALSE)</f>
        <v>0</v>
      </c>
      <c r="AA226">
        <f>VLOOKUP(CuentosContados[[#This Row],[Column1]],CuentosIndexados[],29,FALSE)</f>
        <v>0</v>
      </c>
      <c r="AB226">
        <f>VLOOKUP(CuentosContados[[#This Row],[Column1]],CuentosIndexados[],30,FALSE)</f>
        <v>0</v>
      </c>
      <c r="AC226">
        <f>VLOOKUP(CuentosContados[[#This Row],[Column1]],CuentosIndexados[],31,FALSE)</f>
        <v>0</v>
      </c>
      <c r="AD226">
        <f>VLOOKUP(CuentosContados[[#This Row],[Column1]],CuentosIndexados[],32,FALSE)</f>
        <v>0</v>
      </c>
      <c r="AE226">
        <f>VLOOKUP(CuentosContados[[#This Row],[Column1]],CuentosIndexados[],33,FALSE)</f>
        <v>0</v>
      </c>
      <c r="AF226">
        <f>VLOOKUP(CuentosContados[[#This Row],[Column1]],CuentosIndexados[],34,FALSE)</f>
        <v>0</v>
      </c>
      <c r="AG226">
        <f>VLOOKUP(CuentosContados[[#This Row],[Column1]],CuentosIndexados[],35,FALSE)</f>
        <v>0</v>
      </c>
      <c r="AH226">
        <f>VLOOKUP(CuentosContados[[#This Row],[Column1]],CuentosIndexados[],36,FALSE)</f>
        <v>0</v>
      </c>
      <c r="AI226">
        <f>VLOOKUP(CuentosContados[[#This Row],[Column1]],CuentosIndexados[],37,FALSE)</f>
        <v>0</v>
      </c>
      <c r="AJ226">
        <f>VLOOKUP(CuentosContados[[#This Row],[Column1]],CuentosIndexados[],38,FALSE)</f>
        <v>0</v>
      </c>
      <c r="AK226">
        <f>VLOOKUP(CuentosContados[[#This Row],[Column1]],CuentosIndexados[],39,FALSE)</f>
        <v>0</v>
      </c>
    </row>
    <row r="227" spans="1:37" x14ac:dyDescent="0.25">
      <c r="A227" t="s">
        <v>168</v>
      </c>
      <c r="B227">
        <f>VLOOKUP(CuentosContados[[#This Row],[Column1]],CuentosIndexados[],3,FALSE)</f>
        <v>0</v>
      </c>
      <c r="C227">
        <f>VLOOKUP(CuentosContados[[#This Row],[Column1]],CuentosIndexados[],5,FALSE)</f>
        <v>0</v>
      </c>
      <c r="D227">
        <f>VLOOKUP(CuentosContados[[#This Row],[Column1]],CuentosIndexados[],6,FALSE)</f>
        <v>0</v>
      </c>
      <c r="E227" t="str">
        <f>VLOOKUP(CuentosContados[[#This Row],[Column1]],CuentosIndexados[],7,FALSE)</f>
        <v>frustracion</v>
      </c>
      <c r="F227">
        <f>VLOOKUP(CuentosContados[[#This Row],[Column1]],CuentosIndexados[],8,FALSE)</f>
        <v>0</v>
      </c>
      <c r="G227">
        <f>VLOOKUP(CuentosContados[[#This Row],[Column1]],CuentosIndexados[],9,FALSE)</f>
        <v>0</v>
      </c>
      <c r="H227">
        <f>VLOOKUP(CuentosContados[[#This Row],[Column1]],CuentosIndexados[],10,FALSE)</f>
        <v>0</v>
      </c>
      <c r="I227" t="str">
        <f>VLOOKUP(CuentosContados[[#This Row],[Column1]],CuentosIndexados[],11,FALSE)</f>
        <v>educacion</v>
      </c>
      <c r="J227">
        <f>VLOOKUP(CuentosContados[[#This Row],[Column1]],CuentosIndexados[],12,FALSE)</f>
        <v>0</v>
      </c>
      <c r="K227">
        <f>VLOOKUP(CuentosContados[[#This Row],[Column1]],CuentosIndexados[],13,FALSE)</f>
        <v>0</v>
      </c>
      <c r="L227">
        <f>VLOOKUP(CuentosContados[[#This Row],[Column1]],CuentosIndexados[],14,FALSE)</f>
        <v>0</v>
      </c>
      <c r="M227" t="str">
        <f>VLOOKUP(CuentosContados[[#This Row],[Column1]],CuentosIndexados[],15,FALSE)</f>
        <v>tristeza</v>
      </c>
      <c r="N227" t="str">
        <f>VLOOKUP(CuentosContados[[#This Row],[Column1]],CuentosIndexados[],16,FALSE)</f>
        <v>resiliencia</v>
      </c>
      <c r="O227">
        <f>VLOOKUP(CuentosContados[[#This Row],[Column1]],CuentosIndexados[],17,FALSE)</f>
        <v>0</v>
      </c>
      <c r="P227">
        <f>VLOOKUP(CuentosContados[[#This Row],[Column1]],CuentosIndexados[],18,FALSE)</f>
        <v>0</v>
      </c>
      <c r="Q227">
        <f>VLOOKUP(CuentosContados[[#This Row],[Column1]],CuentosIndexados[],19,FALSE)</f>
        <v>0</v>
      </c>
      <c r="R227">
        <f>VLOOKUP(CuentosContados[[#This Row],[Column1]],CuentosIndexados[],20,FALSE)</f>
        <v>0</v>
      </c>
      <c r="S227">
        <f>VLOOKUP(CuentosContados[[#This Row],[Column1]],CuentosIndexados[],21,FALSE)</f>
        <v>0</v>
      </c>
      <c r="T227">
        <f>VLOOKUP(CuentosContados[[#This Row],[Column1]],CuentosIndexados[],22,FALSE)</f>
        <v>0</v>
      </c>
      <c r="U227">
        <f>VLOOKUP(CuentosContados[[#This Row],[Column1]],CuentosIndexados[],23,FALSE)</f>
        <v>0</v>
      </c>
      <c r="V227" t="str">
        <f>VLOOKUP(CuentosContados[[#This Row],[Column1]],CuentosIndexados[],24,FALSE)</f>
        <v>estres</v>
      </c>
      <c r="W227">
        <f>VLOOKUP(CuentosContados[[#This Row],[Column1]],CuentosIndexados[],25,FALSE)</f>
        <v>0</v>
      </c>
      <c r="X227">
        <f>VLOOKUP(CuentosContados[[#This Row],[Column1]],CuentosIndexados[],26,FALSE)</f>
        <v>0</v>
      </c>
      <c r="Y227" t="str">
        <f>VLOOKUP(CuentosContados[[#This Row],[Column1]],CuentosIndexados[],27,FALSE)</f>
        <v>miedo</v>
      </c>
      <c r="Z227">
        <f>VLOOKUP(CuentosContados[[#This Row],[Column1]],CuentosIndexados[],28,FALSE)</f>
        <v>0</v>
      </c>
      <c r="AA227">
        <f>VLOOKUP(CuentosContados[[#This Row],[Column1]],CuentosIndexados[],29,FALSE)</f>
        <v>0</v>
      </c>
      <c r="AB227">
        <f>VLOOKUP(CuentosContados[[#This Row],[Column1]],CuentosIndexados[],30,FALSE)</f>
        <v>0</v>
      </c>
      <c r="AC227">
        <f>VLOOKUP(CuentosContados[[#This Row],[Column1]],CuentosIndexados[],31,FALSE)</f>
        <v>0</v>
      </c>
      <c r="AD227">
        <f>VLOOKUP(CuentosContados[[#This Row],[Column1]],CuentosIndexados[],32,FALSE)</f>
        <v>0</v>
      </c>
      <c r="AE227">
        <f>VLOOKUP(CuentosContados[[#This Row],[Column1]],CuentosIndexados[],33,FALSE)</f>
        <v>0</v>
      </c>
      <c r="AF227">
        <f>VLOOKUP(CuentosContados[[#This Row],[Column1]],CuentosIndexados[],34,FALSE)</f>
        <v>0</v>
      </c>
      <c r="AG227">
        <f>VLOOKUP(CuentosContados[[#This Row],[Column1]],CuentosIndexados[],35,FALSE)</f>
        <v>0</v>
      </c>
      <c r="AH227">
        <f>VLOOKUP(CuentosContados[[#This Row],[Column1]],CuentosIndexados[],36,FALSE)</f>
        <v>0</v>
      </c>
      <c r="AI227">
        <f>VLOOKUP(CuentosContados[[#This Row],[Column1]],CuentosIndexados[],37,FALSE)</f>
        <v>0</v>
      </c>
      <c r="AJ227">
        <f>VLOOKUP(CuentosContados[[#This Row],[Column1]],CuentosIndexados[],38,FALSE)</f>
        <v>0</v>
      </c>
      <c r="AK227">
        <f>VLOOKUP(CuentosContados[[#This Row],[Column1]],CuentosIndexados[],39,FALSE)</f>
        <v>0</v>
      </c>
    </row>
    <row r="228" spans="1:37" x14ac:dyDescent="0.25">
      <c r="A228" t="s">
        <v>168</v>
      </c>
      <c r="B228">
        <f>VLOOKUP(CuentosContados[[#This Row],[Column1]],CuentosIndexados[],3,FALSE)</f>
        <v>0</v>
      </c>
      <c r="C228">
        <f>VLOOKUP(CuentosContados[[#This Row],[Column1]],CuentosIndexados[],5,FALSE)</f>
        <v>0</v>
      </c>
      <c r="D228">
        <f>VLOOKUP(CuentosContados[[#This Row],[Column1]],CuentosIndexados[],6,FALSE)</f>
        <v>0</v>
      </c>
      <c r="E228" t="str">
        <f>VLOOKUP(CuentosContados[[#This Row],[Column1]],CuentosIndexados[],7,FALSE)</f>
        <v>frustracion</v>
      </c>
      <c r="F228">
        <f>VLOOKUP(CuentosContados[[#This Row],[Column1]],CuentosIndexados[],8,FALSE)</f>
        <v>0</v>
      </c>
      <c r="G228">
        <f>VLOOKUP(CuentosContados[[#This Row],[Column1]],CuentosIndexados[],9,FALSE)</f>
        <v>0</v>
      </c>
      <c r="H228">
        <f>VLOOKUP(CuentosContados[[#This Row],[Column1]],CuentosIndexados[],10,FALSE)</f>
        <v>0</v>
      </c>
      <c r="I228" t="str">
        <f>VLOOKUP(CuentosContados[[#This Row],[Column1]],CuentosIndexados[],11,FALSE)</f>
        <v>educacion</v>
      </c>
      <c r="J228">
        <f>VLOOKUP(CuentosContados[[#This Row],[Column1]],CuentosIndexados[],12,FALSE)</f>
        <v>0</v>
      </c>
      <c r="K228">
        <f>VLOOKUP(CuentosContados[[#This Row],[Column1]],CuentosIndexados[],13,FALSE)</f>
        <v>0</v>
      </c>
      <c r="L228">
        <f>VLOOKUP(CuentosContados[[#This Row],[Column1]],CuentosIndexados[],14,FALSE)</f>
        <v>0</v>
      </c>
      <c r="M228" t="str">
        <f>VLOOKUP(CuentosContados[[#This Row],[Column1]],CuentosIndexados[],15,FALSE)</f>
        <v>tristeza</v>
      </c>
      <c r="N228" t="str">
        <f>VLOOKUP(CuentosContados[[#This Row],[Column1]],CuentosIndexados[],16,FALSE)</f>
        <v>resiliencia</v>
      </c>
      <c r="O228">
        <f>VLOOKUP(CuentosContados[[#This Row],[Column1]],CuentosIndexados[],17,FALSE)</f>
        <v>0</v>
      </c>
      <c r="P228">
        <f>VLOOKUP(CuentosContados[[#This Row],[Column1]],CuentosIndexados[],18,FALSE)</f>
        <v>0</v>
      </c>
      <c r="Q228">
        <f>VLOOKUP(CuentosContados[[#This Row],[Column1]],CuentosIndexados[],19,FALSE)</f>
        <v>0</v>
      </c>
      <c r="R228">
        <f>VLOOKUP(CuentosContados[[#This Row],[Column1]],CuentosIndexados[],20,FALSE)</f>
        <v>0</v>
      </c>
      <c r="S228">
        <f>VLOOKUP(CuentosContados[[#This Row],[Column1]],CuentosIndexados[],21,FALSE)</f>
        <v>0</v>
      </c>
      <c r="T228">
        <f>VLOOKUP(CuentosContados[[#This Row],[Column1]],CuentosIndexados[],22,FALSE)</f>
        <v>0</v>
      </c>
      <c r="U228">
        <f>VLOOKUP(CuentosContados[[#This Row],[Column1]],CuentosIndexados[],23,FALSE)</f>
        <v>0</v>
      </c>
      <c r="V228" t="str">
        <f>VLOOKUP(CuentosContados[[#This Row],[Column1]],CuentosIndexados[],24,FALSE)</f>
        <v>estres</v>
      </c>
      <c r="W228">
        <f>VLOOKUP(CuentosContados[[#This Row],[Column1]],CuentosIndexados[],25,FALSE)</f>
        <v>0</v>
      </c>
      <c r="X228">
        <f>VLOOKUP(CuentosContados[[#This Row],[Column1]],CuentosIndexados[],26,FALSE)</f>
        <v>0</v>
      </c>
      <c r="Y228" t="str">
        <f>VLOOKUP(CuentosContados[[#This Row],[Column1]],CuentosIndexados[],27,FALSE)</f>
        <v>miedo</v>
      </c>
      <c r="Z228">
        <f>VLOOKUP(CuentosContados[[#This Row],[Column1]],CuentosIndexados[],28,FALSE)</f>
        <v>0</v>
      </c>
      <c r="AA228">
        <f>VLOOKUP(CuentosContados[[#This Row],[Column1]],CuentosIndexados[],29,FALSE)</f>
        <v>0</v>
      </c>
      <c r="AB228">
        <f>VLOOKUP(CuentosContados[[#This Row],[Column1]],CuentosIndexados[],30,FALSE)</f>
        <v>0</v>
      </c>
      <c r="AC228">
        <f>VLOOKUP(CuentosContados[[#This Row],[Column1]],CuentosIndexados[],31,FALSE)</f>
        <v>0</v>
      </c>
      <c r="AD228">
        <f>VLOOKUP(CuentosContados[[#This Row],[Column1]],CuentosIndexados[],32,FALSE)</f>
        <v>0</v>
      </c>
      <c r="AE228">
        <f>VLOOKUP(CuentosContados[[#This Row],[Column1]],CuentosIndexados[],33,FALSE)</f>
        <v>0</v>
      </c>
      <c r="AF228">
        <f>VLOOKUP(CuentosContados[[#This Row],[Column1]],CuentosIndexados[],34,FALSE)</f>
        <v>0</v>
      </c>
      <c r="AG228">
        <f>VLOOKUP(CuentosContados[[#This Row],[Column1]],CuentosIndexados[],35,FALSE)</f>
        <v>0</v>
      </c>
      <c r="AH228">
        <f>VLOOKUP(CuentosContados[[#This Row],[Column1]],CuentosIndexados[],36,FALSE)</f>
        <v>0</v>
      </c>
      <c r="AI228">
        <f>VLOOKUP(CuentosContados[[#This Row],[Column1]],CuentosIndexados[],37,FALSE)</f>
        <v>0</v>
      </c>
      <c r="AJ228">
        <f>VLOOKUP(CuentosContados[[#This Row],[Column1]],CuentosIndexados[],38,FALSE)</f>
        <v>0</v>
      </c>
      <c r="AK228">
        <f>VLOOKUP(CuentosContados[[#This Row],[Column1]],CuentosIndexados[],39,FALSE)</f>
        <v>0</v>
      </c>
    </row>
    <row r="229" spans="1:37" x14ac:dyDescent="0.25">
      <c r="A229" t="s">
        <v>168</v>
      </c>
      <c r="B229">
        <f>VLOOKUP(CuentosContados[[#This Row],[Column1]],CuentosIndexados[],3,FALSE)</f>
        <v>0</v>
      </c>
      <c r="C229">
        <f>VLOOKUP(CuentosContados[[#This Row],[Column1]],CuentosIndexados[],5,FALSE)</f>
        <v>0</v>
      </c>
      <c r="D229">
        <f>VLOOKUP(CuentosContados[[#This Row],[Column1]],CuentosIndexados[],6,FALSE)</f>
        <v>0</v>
      </c>
      <c r="E229" t="str">
        <f>VLOOKUP(CuentosContados[[#This Row],[Column1]],CuentosIndexados[],7,FALSE)</f>
        <v>frustracion</v>
      </c>
      <c r="F229">
        <f>VLOOKUP(CuentosContados[[#This Row],[Column1]],CuentosIndexados[],8,FALSE)</f>
        <v>0</v>
      </c>
      <c r="G229">
        <f>VLOOKUP(CuentosContados[[#This Row],[Column1]],CuentosIndexados[],9,FALSE)</f>
        <v>0</v>
      </c>
      <c r="H229">
        <f>VLOOKUP(CuentosContados[[#This Row],[Column1]],CuentosIndexados[],10,FALSE)</f>
        <v>0</v>
      </c>
      <c r="I229" t="str">
        <f>VLOOKUP(CuentosContados[[#This Row],[Column1]],CuentosIndexados[],11,FALSE)</f>
        <v>educacion</v>
      </c>
      <c r="J229">
        <f>VLOOKUP(CuentosContados[[#This Row],[Column1]],CuentosIndexados[],12,FALSE)</f>
        <v>0</v>
      </c>
      <c r="K229">
        <f>VLOOKUP(CuentosContados[[#This Row],[Column1]],CuentosIndexados[],13,FALSE)</f>
        <v>0</v>
      </c>
      <c r="L229">
        <f>VLOOKUP(CuentosContados[[#This Row],[Column1]],CuentosIndexados[],14,FALSE)</f>
        <v>0</v>
      </c>
      <c r="M229" t="str">
        <f>VLOOKUP(CuentosContados[[#This Row],[Column1]],CuentosIndexados[],15,FALSE)</f>
        <v>tristeza</v>
      </c>
      <c r="N229" t="str">
        <f>VLOOKUP(CuentosContados[[#This Row],[Column1]],CuentosIndexados[],16,FALSE)</f>
        <v>resiliencia</v>
      </c>
      <c r="O229">
        <f>VLOOKUP(CuentosContados[[#This Row],[Column1]],CuentosIndexados[],17,FALSE)</f>
        <v>0</v>
      </c>
      <c r="P229">
        <f>VLOOKUP(CuentosContados[[#This Row],[Column1]],CuentosIndexados[],18,FALSE)</f>
        <v>0</v>
      </c>
      <c r="Q229">
        <f>VLOOKUP(CuentosContados[[#This Row],[Column1]],CuentosIndexados[],19,FALSE)</f>
        <v>0</v>
      </c>
      <c r="R229">
        <f>VLOOKUP(CuentosContados[[#This Row],[Column1]],CuentosIndexados[],20,FALSE)</f>
        <v>0</v>
      </c>
      <c r="S229">
        <f>VLOOKUP(CuentosContados[[#This Row],[Column1]],CuentosIndexados[],21,FALSE)</f>
        <v>0</v>
      </c>
      <c r="T229">
        <f>VLOOKUP(CuentosContados[[#This Row],[Column1]],CuentosIndexados[],22,FALSE)</f>
        <v>0</v>
      </c>
      <c r="U229">
        <f>VLOOKUP(CuentosContados[[#This Row],[Column1]],CuentosIndexados[],23,FALSE)</f>
        <v>0</v>
      </c>
      <c r="V229" t="str">
        <f>VLOOKUP(CuentosContados[[#This Row],[Column1]],CuentosIndexados[],24,FALSE)</f>
        <v>estres</v>
      </c>
      <c r="W229">
        <f>VLOOKUP(CuentosContados[[#This Row],[Column1]],CuentosIndexados[],25,FALSE)</f>
        <v>0</v>
      </c>
      <c r="X229">
        <f>VLOOKUP(CuentosContados[[#This Row],[Column1]],CuentosIndexados[],26,FALSE)</f>
        <v>0</v>
      </c>
      <c r="Y229" t="str">
        <f>VLOOKUP(CuentosContados[[#This Row],[Column1]],CuentosIndexados[],27,FALSE)</f>
        <v>miedo</v>
      </c>
      <c r="Z229">
        <f>VLOOKUP(CuentosContados[[#This Row],[Column1]],CuentosIndexados[],28,FALSE)</f>
        <v>0</v>
      </c>
      <c r="AA229">
        <f>VLOOKUP(CuentosContados[[#This Row],[Column1]],CuentosIndexados[],29,FALSE)</f>
        <v>0</v>
      </c>
      <c r="AB229">
        <f>VLOOKUP(CuentosContados[[#This Row],[Column1]],CuentosIndexados[],30,FALSE)</f>
        <v>0</v>
      </c>
      <c r="AC229">
        <f>VLOOKUP(CuentosContados[[#This Row],[Column1]],CuentosIndexados[],31,FALSE)</f>
        <v>0</v>
      </c>
      <c r="AD229">
        <f>VLOOKUP(CuentosContados[[#This Row],[Column1]],CuentosIndexados[],32,FALSE)</f>
        <v>0</v>
      </c>
      <c r="AE229">
        <f>VLOOKUP(CuentosContados[[#This Row],[Column1]],CuentosIndexados[],33,FALSE)</f>
        <v>0</v>
      </c>
      <c r="AF229">
        <f>VLOOKUP(CuentosContados[[#This Row],[Column1]],CuentosIndexados[],34,FALSE)</f>
        <v>0</v>
      </c>
      <c r="AG229">
        <f>VLOOKUP(CuentosContados[[#This Row],[Column1]],CuentosIndexados[],35,FALSE)</f>
        <v>0</v>
      </c>
      <c r="AH229">
        <f>VLOOKUP(CuentosContados[[#This Row],[Column1]],CuentosIndexados[],36,FALSE)</f>
        <v>0</v>
      </c>
      <c r="AI229">
        <f>VLOOKUP(CuentosContados[[#This Row],[Column1]],CuentosIndexados[],37,FALSE)</f>
        <v>0</v>
      </c>
      <c r="AJ229">
        <f>VLOOKUP(CuentosContados[[#This Row],[Column1]],CuentosIndexados[],38,FALSE)</f>
        <v>0</v>
      </c>
      <c r="AK229">
        <f>VLOOKUP(CuentosContados[[#This Row],[Column1]],CuentosIndexados[],39,FALSE)</f>
        <v>0</v>
      </c>
    </row>
    <row r="230" spans="1:37" x14ac:dyDescent="0.25">
      <c r="A230" t="s">
        <v>168</v>
      </c>
      <c r="B230">
        <f>VLOOKUP(CuentosContados[[#This Row],[Column1]],CuentosIndexados[],3,FALSE)</f>
        <v>0</v>
      </c>
      <c r="C230">
        <f>VLOOKUP(CuentosContados[[#This Row],[Column1]],CuentosIndexados[],5,FALSE)</f>
        <v>0</v>
      </c>
      <c r="D230">
        <f>VLOOKUP(CuentosContados[[#This Row],[Column1]],CuentosIndexados[],6,FALSE)</f>
        <v>0</v>
      </c>
      <c r="E230" t="str">
        <f>VLOOKUP(CuentosContados[[#This Row],[Column1]],CuentosIndexados[],7,FALSE)</f>
        <v>frustracion</v>
      </c>
      <c r="F230">
        <f>VLOOKUP(CuentosContados[[#This Row],[Column1]],CuentosIndexados[],8,FALSE)</f>
        <v>0</v>
      </c>
      <c r="G230">
        <f>VLOOKUP(CuentosContados[[#This Row],[Column1]],CuentosIndexados[],9,FALSE)</f>
        <v>0</v>
      </c>
      <c r="H230">
        <f>VLOOKUP(CuentosContados[[#This Row],[Column1]],CuentosIndexados[],10,FALSE)</f>
        <v>0</v>
      </c>
      <c r="I230" t="str">
        <f>VLOOKUP(CuentosContados[[#This Row],[Column1]],CuentosIndexados[],11,FALSE)</f>
        <v>educacion</v>
      </c>
      <c r="J230">
        <f>VLOOKUP(CuentosContados[[#This Row],[Column1]],CuentosIndexados[],12,FALSE)</f>
        <v>0</v>
      </c>
      <c r="K230">
        <f>VLOOKUP(CuentosContados[[#This Row],[Column1]],CuentosIndexados[],13,FALSE)</f>
        <v>0</v>
      </c>
      <c r="L230">
        <f>VLOOKUP(CuentosContados[[#This Row],[Column1]],CuentosIndexados[],14,FALSE)</f>
        <v>0</v>
      </c>
      <c r="M230" t="str">
        <f>VLOOKUP(CuentosContados[[#This Row],[Column1]],CuentosIndexados[],15,FALSE)</f>
        <v>tristeza</v>
      </c>
      <c r="N230" t="str">
        <f>VLOOKUP(CuentosContados[[#This Row],[Column1]],CuentosIndexados[],16,FALSE)</f>
        <v>resiliencia</v>
      </c>
      <c r="O230">
        <f>VLOOKUP(CuentosContados[[#This Row],[Column1]],CuentosIndexados[],17,FALSE)</f>
        <v>0</v>
      </c>
      <c r="P230">
        <f>VLOOKUP(CuentosContados[[#This Row],[Column1]],CuentosIndexados[],18,FALSE)</f>
        <v>0</v>
      </c>
      <c r="Q230">
        <f>VLOOKUP(CuentosContados[[#This Row],[Column1]],CuentosIndexados[],19,FALSE)</f>
        <v>0</v>
      </c>
      <c r="R230">
        <f>VLOOKUP(CuentosContados[[#This Row],[Column1]],CuentosIndexados[],20,FALSE)</f>
        <v>0</v>
      </c>
      <c r="S230">
        <f>VLOOKUP(CuentosContados[[#This Row],[Column1]],CuentosIndexados[],21,FALSE)</f>
        <v>0</v>
      </c>
      <c r="T230">
        <f>VLOOKUP(CuentosContados[[#This Row],[Column1]],CuentosIndexados[],22,FALSE)</f>
        <v>0</v>
      </c>
      <c r="U230">
        <f>VLOOKUP(CuentosContados[[#This Row],[Column1]],CuentosIndexados[],23,FALSE)</f>
        <v>0</v>
      </c>
      <c r="V230" t="str">
        <f>VLOOKUP(CuentosContados[[#This Row],[Column1]],CuentosIndexados[],24,FALSE)</f>
        <v>estres</v>
      </c>
      <c r="W230">
        <f>VLOOKUP(CuentosContados[[#This Row],[Column1]],CuentosIndexados[],25,FALSE)</f>
        <v>0</v>
      </c>
      <c r="X230">
        <f>VLOOKUP(CuentosContados[[#This Row],[Column1]],CuentosIndexados[],26,FALSE)</f>
        <v>0</v>
      </c>
      <c r="Y230" t="str">
        <f>VLOOKUP(CuentosContados[[#This Row],[Column1]],CuentosIndexados[],27,FALSE)</f>
        <v>miedo</v>
      </c>
      <c r="Z230">
        <f>VLOOKUP(CuentosContados[[#This Row],[Column1]],CuentosIndexados[],28,FALSE)</f>
        <v>0</v>
      </c>
      <c r="AA230">
        <f>VLOOKUP(CuentosContados[[#This Row],[Column1]],CuentosIndexados[],29,FALSE)</f>
        <v>0</v>
      </c>
      <c r="AB230">
        <f>VLOOKUP(CuentosContados[[#This Row],[Column1]],CuentosIndexados[],30,FALSE)</f>
        <v>0</v>
      </c>
      <c r="AC230">
        <f>VLOOKUP(CuentosContados[[#This Row],[Column1]],CuentosIndexados[],31,FALSE)</f>
        <v>0</v>
      </c>
      <c r="AD230">
        <f>VLOOKUP(CuentosContados[[#This Row],[Column1]],CuentosIndexados[],32,FALSE)</f>
        <v>0</v>
      </c>
      <c r="AE230">
        <f>VLOOKUP(CuentosContados[[#This Row],[Column1]],CuentosIndexados[],33,FALSE)</f>
        <v>0</v>
      </c>
      <c r="AF230">
        <f>VLOOKUP(CuentosContados[[#This Row],[Column1]],CuentosIndexados[],34,FALSE)</f>
        <v>0</v>
      </c>
      <c r="AG230">
        <f>VLOOKUP(CuentosContados[[#This Row],[Column1]],CuentosIndexados[],35,FALSE)</f>
        <v>0</v>
      </c>
      <c r="AH230">
        <f>VLOOKUP(CuentosContados[[#This Row],[Column1]],CuentosIndexados[],36,FALSE)</f>
        <v>0</v>
      </c>
      <c r="AI230">
        <f>VLOOKUP(CuentosContados[[#This Row],[Column1]],CuentosIndexados[],37,FALSE)</f>
        <v>0</v>
      </c>
      <c r="AJ230">
        <f>VLOOKUP(CuentosContados[[#This Row],[Column1]],CuentosIndexados[],38,FALSE)</f>
        <v>0</v>
      </c>
      <c r="AK230">
        <f>VLOOKUP(CuentosContados[[#This Row],[Column1]],CuentosIndexados[],39,FALSE)</f>
        <v>0</v>
      </c>
    </row>
    <row r="231" spans="1:37" x14ac:dyDescent="0.25">
      <c r="A231" t="s">
        <v>168</v>
      </c>
      <c r="B231">
        <f>VLOOKUP(CuentosContados[[#This Row],[Column1]],CuentosIndexados[],3,FALSE)</f>
        <v>0</v>
      </c>
      <c r="C231">
        <f>VLOOKUP(CuentosContados[[#This Row],[Column1]],CuentosIndexados[],5,FALSE)</f>
        <v>0</v>
      </c>
      <c r="D231">
        <f>VLOOKUP(CuentosContados[[#This Row],[Column1]],CuentosIndexados[],6,FALSE)</f>
        <v>0</v>
      </c>
      <c r="E231" t="str">
        <f>VLOOKUP(CuentosContados[[#This Row],[Column1]],CuentosIndexados[],7,FALSE)</f>
        <v>frustracion</v>
      </c>
      <c r="F231">
        <f>VLOOKUP(CuentosContados[[#This Row],[Column1]],CuentosIndexados[],8,FALSE)</f>
        <v>0</v>
      </c>
      <c r="G231">
        <f>VLOOKUP(CuentosContados[[#This Row],[Column1]],CuentosIndexados[],9,FALSE)</f>
        <v>0</v>
      </c>
      <c r="H231">
        <f>VLOOKUP(CuentosContados[[#This Row],[Column1]],CuentosIndexados[],10,FALSE)</f>
        <v>0</v>
      </c>
      <c r="I231" t="str">
        <f>VLOOKUP(CuentosContados[[#This Row],[Column1]],CuentosIndexados[],11,FALSE)</f>
        <v>educacion</v>
      </c>
      <c r="J231">
        <f>VLOOKUP(CuentosContados[[#This Row],[Column1]],CuentosIndexados[],12,FALSE)</f>
        <v>0</v>
      </c>
      <c r="K231">
        <f>VLOOKUP(CuentosContados[[#This Row],[Column1]],CuentosIndexados[],13,FALSE)</f>
        <v>0</v>
      </c>
      <c r="L231">
        <f>VLOOKUP(CuentosContados[[#This Row],[Column1]],CuentosIndexados[],14,FALSE)</f>
        <v>0</v>
      </c>
      <c r="M231" t="str">
        <f>VLOOKUP(CuentosContados[[#This Row],[Column1]],CuentosIndexados[],15,FALSE)</f>
        <v>tristeza</v>
      </c>
      <c r="N231" t="str">
        <f>VLOOKUP(CuentosContados[[#This Row],[Column1]],CuentosIndexados[],16,FALSE)</f>
        <v>resiliencia</v>
      </c>
      <c r="O231">
        <f>VLOOKUP(CuentosContados[[#This Row],[Column1]],CuentosIndexados[],17,FALSE)</f>
        <v>0</v>
      </c>
      <c r="P231">
        <f>VLOOKUP(CuentosContados[[#This Row],[Column1]],CuentosIndexados[],18,FALSE)</f>
        <v>0</v>
      </c>
      <c r="Q231">
        <f>VLOOKUP(CuentosContados[[#This Row],[Column1]],CuentosIndexados[],19,FALSE)</f>
        <v>0</v>
      </c>
      <c r="R231">
        <f>VLOOKUP(CuentosContados[[#This Row],[Column1]],CuentosIndexados[],20,FALSE)</f>
        <v>0</v>
      </c>
      <c r="S231">
        <f>VLOOKUP(CuentosContados[[#This Row],[Column1]],CuentosIndexados[],21,FALSE)</f>
        <v>0</v>
      </c>
      <c r="T231">
        <f>VLOOKUP(CuentosContados[[#This Row],[Column1]],CuentosIndexados[],22,FALSE)</f>
        <v>0</v>
      </c>
      <c r="U231">
        <f>VLOOKUP(CuentosContados[[#This Row],[Column1]],CuentosIndexados[],23,FALSE)</f>
        <v>0</v>
      </c>
      <c r="V231" t="str">
        <f>VLOOKUP(CuentosContados[[#This Row],[Column1]],CuentosIndexados[],24,FALSE)</f>
        <v>estres</v>
      </c>
      <c r="W231">
        <f>VLOOKUP(CuentosContados[[#This Row],[Column1]],CuentosIndexados[],25,FALSE)</f>
        <v>0</v>
      </c>
      <c r="X231">
        <f>VLOOKUP(CuentosContados[[#This Row],[Column1]],CuentosIndexados[],26,FALSE)</f>
        <v>0</v>
      </c>
      <c r="Y231" t="str">
        <f>VLOOKUP(CuentosContados[[#This Row],[Column1]],CuentosIndexados[],27,FALSE)</f>
        <v>miedo</v>
      </c>
      <c r="Z231">
        <f>VLOOKUP(CuentosContados[[#This Row],[Column1]],CuentosIndexados[],28,FALSE)</f>
        <v>0</v>
      </c>
      <c r="AA231">
        <f>VLOOKUP(CuentosContados[[#This Row],[Column1]],CuentosIndexados[],29,FALSE)</f>
        <v>0</v>
      </c>
      <c r="AB231">
        <f>VLOOKUP(CuentosContados[[#This Row],[Column1]],CuentosIndexados[],30,FALSE)</f>
        <v>0</v>
      </c>
      <c r="AC231">
        <f>VLOOKUP(CuentosContados[[#This Row],[Column1]],CuentosIndexados[],31,FALSE)</f>
        <v>0</v>
      </c>
      <c r="AD231">
        <f>VLOOKUP(CuentosContados[[#This Row],[Column1]],CuentosIndexados[],32,FALSE)</f>
        <v>0</v>
      </c>
      <c r="AE231">
        <f>VLOOKUP(CuentosContados[[#This Row],[Column1]],CuentosIndexados[],33,FALSE)</f>
        <v>0</v>
      </c>
      <c r="AF231">
        <f>VLOOKUP(CuentosContados[[#This Row],[Column1]],CuentosIndexados[],34,FALSE)</f>
        <v>0</v>
      </c>
      <c r="AG231">
        <f>VLOOKUP(CuentosContados[[#This Row],[Column1]],CuentosIndexados[],35,FALSE)</f>
        <v>0</v>
      </c>
      <c r="AH231">
        <f>VLOOKUP(CuentosContados[[#This Row],[Column1]],CuentosIndexados[],36,FALSE)</f>
        <v>0</v>
      </c>
      <c r="AI231">
        <f>VLOOKUP(CuentosContados[[#This Row],[Column1]],CuentosIndexados[],37,FALSE)</f>
        <v>0</v>
      </c>
      <c r="AJ231">
        <f>VLOOKUP(CuentosContados[[#This Row],[Column1]],CuentosIndexados[],38,FALSE)</f>
        <v>0</v>
      </c>
      <c r="AK231">
        <f>VLOOKUP(CuentosContados[[#This Row],[Column1]],CuentosIndexados[],39,FALSE)</f>
        <v>0</v>
      </c>
    </row>
    <row r="232" spans="1:37" x14ac:dyDescent="0.25">
      <c r="A232" t="s">
        <v>168</v>
      </c>
      <c r="B232">
        <f>VLOOKUP(CuentosContados[[#This Row],[Column1]],CuentosIndexados[],3,FALSE)</f>
        <v>0</v>
      </c>
      <c r="C232">
        <f>VLOOKUP(CuentosContados[[#This Row],[Column1]],CuentosIndexados[],5,FALSE)</f>
        <v>0</v>
      </c>
      <c r="D232">
        <f>VLOOKUP(CuentosContados[[#This Row],[Column1]],CuentosIndexados[],6,FALSE)</f>
        <v>0</v>
      </c>
      <c r="E232" t="str">
        <f>VLOOKUP(CuentosContados[[#This Row],[Column1]],CuentosIndexados[],7,FALSE)</f>
        <v>frustracion</v>
      </c>
      <c r="F232">
        <f>VLOOKUP(CuentosContados[[#This Row],[Column1]],CuentosIndexados[],8,FALSE)</f>
        <v>0</v>
      </c>
      <c r="G232">
        <f>VLOOKUP(CuentosContados[[#This Row],[Column1]],CuentosIndexados[],9,FALSE)</f>
        <v>0</v>
      </c>
      <c r="H232">
        <f>VLOOKUP(CuentosContados[[#This Row],[Column1]],CuentosIndexados[],10,FALSE)</f>
        <v>0</v>
      </c>
      <c r="I232" t="str">
        <f>VLOOKUP(CuentosContados[[#This Row],[Column1]],CuentosIndexados[],11,FALSE)</f>
        <v>educacion</v>
      </c>
      <c r="J232">
        <f>VLOOKUP(CuentosContados[[#This Row],[Column1]],CuentosIndexados[],12,FALSE)</f>
        <v>0</v>
      </c>
      <c r="K232">
        <f>VLOOKUP(CuentosContados[[#This Row],[Column1]],CuentosIndexados[],13,FALSE)</f>
        <v>0</v>
      </c>
      <c r="L232">
        <f>VLOOKUP(CuentosContados[[#This Row],[Column1]],CuentosIndexados[],14,FALSE)</f>
        <v>0</v>
      </c>
      <c r="M232" t="str">
        <f>VLOOKUP(CuentosContados[[#This Row],[Column1]],CuentosIndexados[],15,FALSE)</f>
        <v>tristeza</v>
      </c>
      <c r="N232" t="str">
        <f>VLOOKUP(CuentosContados[[#This Row],[Column1]],CuentosIndexados[],16,FALSE)</f>
        <v>resiliencia</v>
      </c>
      <c r="O232">
        <f>VLOOKUP(CuentosContados[[#This Row],[Column1]],CuentosIndexados[],17,FALSE)</f>
        <v>0</v>
      </c>
      <c r="P232">
        <f>VLOOKUP(CuentosContados[[#This Row],[Column1]],CuentosIndexados[],18,FALSE)</f>
        <v>0</v>
      </c>
      <c r="Q232">
        <f>VLOOKUP(CuentosContados[[#This Row],[Column1]],CuentosIndexados[],19,FALSE)</f>
        <v>0</v>
      </c>
      <c r="R232">
        <f>VLOOKUP(CuentosContados[[#This Row],[Column1]],CuentosIndexados[],20,FALSE)</f>
        <v>0</v>
      </c>
      <c r="S232">
        <f>VLOOKUP(CuentosContados[[#This Row],[Column1]],CuentosIndexados[],21,FALSE)</f>
        <v>0</v>
      </c>
      <c r="T232">
        <f>VLOOKUP(CuentosContados[[#This Row],[Column1]],CuentosIndexados[],22,FALSE)</f>
        <v>0</v>
      </c>
      <c r="U232">
        <f>VLOOKUP(CuentosContados[[#This Row],[Column1]],CuentosIndexados[],23,FALSE)</f>
        <v>0</v>
      </c>
      <c r="V232" t="str">
        <f>VLOOKUP(CuentosContados[[#This Row],[Column1]],CuentosIndexados[],24,FALSE)</f>
        <v>estres</v>
      </c>
      <c r="W232">
        <f>VLOOKUP(CuentosContados[[#This Row],[Column1]],CuentosIndexados[],25,FALSE)</f>
        <v>0</v>
      </c>
      <c r="X232">
        <f>VLOOKUP(CuentosContados[[#This Row],[Column1]],CuentosIndexados[],26,FALSE)</f>
        <v>0</v>
      </c>
      <c r="Y232" t="str">
        <f>VLOOKUP(CuentosContados[[#This Row],[Column1]],CuentosIndexados[],27,FALSE)</f>
        <v>miedo</v>
      </c>
      <c r="Z232">
        <f>VLOOKUP(CuentosContados[[#This Row],[Column1]],CuentosIndexados[],28,FALSE)</f>
        <v>0</v>
      </c>
      <c r="AA232">
        <f>VLOOKUP(CuentosContados[[#This Row],[Column1]],CuentosIndexados[],29,FALSE)</f>
        <v>0</v>
      </c>
      <c r="AB232">
        <f>VLOOKUP(CuentosContados[[#This Row],[Column1]],CuentosIndexados[],30,FALSE)</f>
        <v>0</v>
      </c>
      <c r="AC232">
        <f>VLOOKUP(CuentosContados[[#This Row],[Column1]],CuentosIndexados[],31,FALSE)</f>
        <v>0</v>
      </c>
      <c r="AD232">
        <f>VLOOKUP(CuentosContados[[#This Row],[Column1]],CuentosIndexados[],32,FALSE)</f>
        <v>0</v>
      </c>
      <c r="AE232">
        <f>VLOOKUP(CuentosContados[[#This Row],[Column1]],CuentosIndexados[],33,FALSE)</f>
        <v>0</v>
      </c>
      <c r="AF232">
        <f>VLOOKUP(CuentosContados[[#This Row],[Column1]],CuentosIndexados[],34,FALSE)</f>
        <v>0</v>
      </c>
      <c r="AG232">
        <f>VLOOKUP(CuentosContados[[#This Row],[Column1]],CuentosIndexados[],35,FALSE)</f>
        <v>0</v>
      </c>
      <c r="AH232">
        <f>VLOOKUP(CuentosContados[[#This Row],[Column1]],CuentosIndexados[],36,FALSE)</f>
        <v>0</v>
      </c>
      <c r="AI232">
        <f>VLOOKUP(CuentosContados[[#This Row],[Column1]],CuentosIndexados[],37,FALSE)</f>
        <v>0</v>
      </c>
      <c r="AJ232">
        <f>VLOOKUP(CuentosContados[[#This Row],[Column1]],CuentosIndexados[],38,FALSE)</f>
        <v>0</v>
      </c>
      <c r="AK232">
        <f>VLOOKUP(CuentosContados[[#This Row],[Column1]],CuentosIndexados[],39,FALSE)</f>
        <v>0</v>
      </c>
    </row>
    <row r="233" spans="1:37" x14ac:dyDescent="0.25">
      <c r="A233" t="s">
        <v>168</v>
      </c>
      <c r="B233">
        <f>VLOOKUP(CuentosContados[[#This Row],[Column1]],CuentosIndexados[],3,FALSE)</f>
        <v>0</v>
      </c>
      <c r="C233">
        <f>VLOOKUP(CuentosContados[[#This Row],[Column1]],CuentosIndexados[],5,FALSE)</f>
        <v>0</v>
      </c>
      <c r="D233">
        <f>VLOOKUP(CuentosContados[[#This Row],[Column1]],CuentosIndexados[],6,FALSE)</f>
        <v>0</v>
      </c>
      <c r="E233" t="str">
        <f>VLOOKUP(CuentosContados[[#This Row],[Column1]],CuentosIndexados[],7,FALSE)</f>
        <v>frustracion</v>
      </c>
      <c r="F233">
        <f>VLOOKUP(CuentosContados[[#This Row],[Column1]],CuentosIndexados[],8,FALSE)</f>
        <v>0</v>
      </c>
      <c r="G233">
        <f>VLOOKUP(CuentosContados[[#This Row],[Column1]],CuentosIndexados[],9,FALSE)</f>
        <v>0</v>
      </c>
      <c r="H233">
        <f>VLOOKUP(CuentosContados[[#This Row],[Column1]],CuentosIndexados[],10,FALSE)</f>
        <v>0</v>
      </c>
      <c r="I233" t="str">
        <f>VLOOKUP(CuentosContados[[#This Row],[Column1]],CuentosIndexados[],11,FALSE)</f>
        <v>educacion</v>
      </c>
      <c r="J233">
        <f>VLOOKUP(CuentosContados[[#This Row],[Column1]],CuentosIndexados[],12,FALSE)</f>
        <v>0</v>
      </c>
      <c r="K233">
        <f>VLOOKUP(CuentosContados[[#This Row],[Column1]],CuentosIndexados[],13,FALSE)</f>
        <v>0</v>
      </c>
      <c r="L233">
        <f>VLOOKUP(CuentosContados[[#This Row],[Column1]],CuentosIndexados[],14,FALSE)</f>
        <v>0</v>
      </c>
      <c r="M233" t="str">
        <f>VLOOKUP(CuentosContados[[#This Row],[Column1]],CuentosIndexados[],15,FALSE)</f>
        <v>tristeza</v>
      </c>
      <c r="N233" t="str">
        <f>VLOOKUP(CuentosContados[[#This Row],[Column1]],CuentosIndexados[],16,FALSE)</f>
        <v>resiliencia</v>
      </c>
      <c r="O233">
        <f>VLOOKUP(CuentosContados[[#This Row],[Column1]],CuentosIndexados[],17,FALSE)</f>
        <v>0</v>
      </c>
      <c r="P233">
        <f>VLOOKUP(CuentosContados[[#This Row],[Column1]],CuentosIndexados[],18,FALSE)</f>
        <v>0</v>
      </c>
      <c r="Q233">
        <f>VLOOKUP(CuentosContados[[#This Row],[Column1]],CuentosIndexados[],19,FALSE)</f>
        <v>0</v>
      </c>
      <c r="R233">
        <f>VLOOKUP(CuentosContados[[#This Row],[Column1]],CuentosIndexados[],20,FALSE)</f>
        <v>0</v>
      </c>
      <c r="S233">
        <f>VLOOKUP(CuentosContados[[#This Row],[Column1]],CuentosIndexados[],21,FALSE)</f>
        <v>0</v>
      </c>
      <c r="T233">
        <f>VLOOKUP(CuentosContados[[#This Row],[Column1]],CuentosIndexados[],22,FALSE)</f>
        <v>0</v>
      </c>
      <c r="U233">
        <f>VLOOKUP(CuentosContados[[#This Row],[Column1]],CuentosIndexados[],23,FALSE)</f>
        <v>0</v>
      </c>
      <c r="V233" t="str">
        <f>VLOOKUP(CuentosContados[[#This Row],[Column1]],CuentosIndexados[],24,FALSE)</f>
        <v>estres</v>
      </c>
      <c r="W233">
        <f>VLOOKUP(CuentosContados[[#This Row],[Column1]],CuentosIndexados[],25,FALSE)</f>
        <v>0</v>
      </c>
      <c r="X233">
        <f>VLOOKUP(CuentosContados[[#This Row],[Column1]],CuentosIndexados[],26,FALSE)</f>
        <v>0</v>
      </c>
      <c r="Y233" t="str">
        <f>VLOOKUP(CuentosContados[[#This Row],[Column1]],CuentosIndexados[],27,FALSE)</f>
        <v>miedo</v>
      </c>
      <c r="Z233">
        <f>VLOOKUP(CuentosContados[[#This Row],[Column1]],CuentosIndexados[],28,FALSE)</f>
        <v>0</v>
      </c>
      <c r="AA233">
        <f>VLOOKUP(CuentosContados[[#This Row],[Column1]],CuentosIndexados[],29,FALSE)</f>
        <v>0</v>
      </c>
      <c r="AB233">
        <f>VLOOKUP(CuentosContados[[#This Row],[Column1]],CuentosIndexados[],30,FALSE)</f>
        <v>0</v>
      </c>
      <c r="AC233">
        <f>VLOOKUP(CuentosContados[[#This Row],[Column1]],CuentosIndexados[],31,FALSE)</f>
        <v>0</v>
      </c>
      <c r="AD233">
        <f>VLOOKUP(CuentosContados[[#This Row],[Column1]],CuentosIndexados[],32,FALSE)</f>
        <v>0</v>
      </c>
      <c r="AE233">
        <f>VLOOKUP(CuentosContados[[#This Row],[Column1]],CuentosIndexados[],33,FALSE)</f>
        <v>0</v>
      </c>
      <c r="AF233">
        <f>VLOOKUP(CuentosContados[[#This Row],[Column1]],CuentosIndexados[],34,FALSE)</f>
        <v>0</v>
      </c>
      <c r="AG233">
        <f>VLOOKUP(CuentosContados[[#This Row],[Column1]],CuentosIndexados[],35,FALSE)</f>
        <v>0</v>
      </c>
      <c r="AH233">
        <f>VLOOKUP(CuentosContados[[#This Row],[Column1]],CuentosIndexados[],36,FALSE)</f>
        <v>0</v>
      </c>
      <c r="AI233">
        <f>VLOOKUP(CuentosContados[[#This Row],[Column1]],CuentosIndexados[],37,FALSE)</f>
        <v>0</v>
      </c>
      <c r="AJ233">
        <f>VLOOKUP(CuentosContados[[#This Row],[Column1]],CuentosIndexados[],38,FALSE)</f>
        <v>0</v>
      </c>
      <c r="AK233">
        <f>VLOOKUP(CuentosContados[[#This Row],[Column1]],CuentosIndexados[],39,FALSE)</f>
        <v>0</v>
      </c>
    </row>
    <row r="234" spans="1:37" x14ac:dyDescent="0.25">
      <c r="A234" t="s">
        <v>168</v>
      </c>
      <c r="B234">
        <f>VLOOKUP(CuentosContados[[#This Row],[Column1]],CuentosIndexados[],3,FALSE)</f>
        <v>0</v>
      </c>
      <c r="C234">
        <f>VLOOKUP(CuentosContados[[#This Row],[Column1]],CuentosIndexados[],5,FALSE)</f>
        <v>0</v>
      </c>
      <c r="D234">
        <f>VLOOKUP(CuentosContados[[#This Row],[Column1]],CuentosIndexados[],6,FALSE)</f>
        <v>0</v>
      </c>
      <c r="E234" t="str">
        <f>VLOOKUP(CuentosContados[[#This Row],[Column1]],CuentosIndexados[],7,FALSE)</f>
        <v>frustracion</v>
      </c>
      <c r="F234">
        <f>VLOOKUP(CuentosContados[[#This Row],[Column1]],CuentosIndexados[],8,FALSE)</f>
        <v>0</v>
      </c>
      <c r="G234">
        <f>VLOOKUP(CuentosContados[[#This Row],[Column1]],CuentosIndexados[],9,FALSE)</f>
        <v>0</v>
      </c>
      <c r="H234">
        <f>VLOOKUP(CuentosContados[[#This Row],[Column1]],CuentosIndexados[],10,FALSE)</f>
        <v>0</v>
      </c>
      <c r="I234" t="str">
        <f>VLOOKUP(CuentosContados[[#This Row],[Column1]],CuentosIndexados[],11,FALSE)</f>
        <v>educacion</v>
      </c>
      <c r="J234">
        <f>VLOOKUP(CuentosContados[[#This Row],[Column1]],CuentosIndexados[],12,FALSE)</f>
        <v>0</v>
      </c>
      <c r="K234">
        <f>VLOOKUP(CuentosContados[[#This Row],[Column1]],CuentosIndexados[],13,FALSE)</f>
        <v>0</v>
      </c>
      <c r="L234">
        <f>VLOOKUP(CuentosContados[[#This Row],[Column1]],CuentosIndexados[],14,FALSE)</f>
        <v>0</v>
      </c>
      <c r="M234" t="str">
        <f>VLOOKUP(CuentosContados[[#This Row],[Column1]],CuentosIndexados[],15,FALSE)</f>
        <v>tristeza</v>
      </c>
      <c r="N234" t="str">
        <f>VLOOKUP(CuentosContados[[#This Row],[Column1]],CuentosIndexados[],16,FALSE)</f>
        <v>resiliencia</v>
      </c>
      <c r="O234">
        <f>VLOOKUP(CuentosContados[[#This Row],[Column1]],CuentosIndexados[],17,FALSE)</f>
        <v>0</v>
      </c>
      <c r="P234">
        <f>VLOOKUP(CuentosContados[[#This Row],[Column1]],CuentosIndexados[],18,FALSE)</f>
        <v>0</v>
      </c>
      <c r="Q234">
        <f>VLOOKUP(CuentosContados[[#This Row],[Column1]],CuentosIndexados[],19,FALSE)</f>
        <v>0</v>
      </c>
      <c r="R234">
        <f>VLOOKUP(CuentosContados[[#This Row],[Column1]],CuentosIndexados[],20,FALSE)</f>
        <v>0</v>
      </c>
      <c r="S234">
        <f>VLOOKUP(CuentosContados[[#This Row],[Column1]],CuentosIndexados[],21,FALSE)</f>
        <v>0</v>
      </c>
      <c r="T234">
        <f>VLOOKUP(CuentosContados[[#This Row],[Column1]],CuentosIndexados[],22,FALSE)</f>
        <v>0</v>
      </c>
      <c r="U234">
        <f>VLOOKUP(CuentosContados[[#This Row],[Column1]],CuentosIndexados[],23,FALSE)</f>
        <v>0</v>
      </c>
      <c r="V234" t="str">
        <f>VLOOKUP(CuentosContados[[#This Row],[Column1]],CuentosIndexados[],24,FALSE)</f>
        <v>estres</v>
      </c>
      <c r="W234">
        <f>VLOOKUP(CuentosContados[[#This Row],[Column1]],CuentosIndexados[],25,FALSE)</f>
        <v>0</v>
      </c>
      <c r="X234">
        <f>VLOOKUP(CuentosContados[[#This Row],[Column1]],CuentosIndexados[],26,FALSE)</f>
        <v>0</v>
      </c>
      <c r="Y234" t="str">
        <f>VLOOKUP(CuentosContados[[#This Row],[Column1]],CuentosIndexados[],27,FALSE)</f>
        <v>miedo</v>
      </c>
      <c r="Z234">
        <f>VLOOKUP(CuentosContados[[#This Row],[Column1]],CuentosIndexados[],28,FALSE)</f>
        <v>0</v>
      </c>
      <c r="AA234">
        <f>VLOOKUP(CuentosContados[[#This Row],[Column1]],CuentosIndexados[],29,FALSE)</f>
        <v>0</v>
      </c>
      <c r="AB234">
        <f>VLOOKUP(CuentosContados[[#This Row],[Column1]],CuentosIndexados[],30,FALSE)</f>
        <v>0</v>
      </c>
      <c r="AC234">
        <f>VLOOKUP(CuentosContados[[#This Row],[Column1]],CuentosIndexados[],31,FALSE)</f>
        <v>0</v>
      </c>
      <c r="AD234">
        <f>VLOOKUP(CuentosContados[[#This Row],[Column1]],CuentosIndexados[],32,FALSE)</f>
        <v>0</v>
      </c>
      <c r="AE234">
        <f>VLOOKUP(CuentosContados[[#This Row],[Column1]],CuentosIndexados[],33,FALSE)</f>
        <v>0</v>
      </c>
      <c r="AF234">
        <f>VLOOKUP(CuentosContados[[#This Row],[Column1]],CuentosIndexados[],34,FALSE)</f>
        <v>0</v>
      </c>
      <c r="AG234">
        <f>VLOOKUP(CuentosContados[[#This Row],[Column1]],CuentosIndexados[],35,FALSE)</f>
        <v>0</v>
      </c>
      <c r="AH234">
        <f>VLOOKUP(CuentosContados[[#This Row],[Column1]],CuentosIndexados[],36,FALSE)</f>
        <v>0</v>
      </c>
      <c r="AI234">
        <f>VLOOKUP(CuentosContados[[#This Row],[Column1]],CuentosIndexados[],37,FALSE)</f>
        <v>0</v>
      </c>
      <c r="AJ234">
        <f>VLOOKUP(CuentosContados[[#This Row],[Column1]],CuentosIndexados[],38,FALSE)</f>
        <v>0</v>
      </c>
      <c r="AK234">
        <f>VLOOKUP(CuentosContados[[#This Row],[Column1]],CuentosIndexados[],39,FALSE)</f>
        <v>0</v>
      </c>
    </row>
    <row r="235" spans="1:37" x14ac:dyDescent="0.25">
      <c r="A235" t="s">
        <v>168</v>
      </c>
      <c r="B235">
        <f>VLOOKUP(CuentosContados[[#This Row],[Column1]],CuentosIndexados[],3,FALSE)</f>
        <v>0</v>
      </c>
      <c r="C235">
        <f>VLOOKUP(CuentosContados[[#This Row],[Column1]],CuentosIndexados[],5,FALSE)</f>
        <v>0</v>
      </c>
      <c r="D235">
        <f>VLOOKUP(CuentosContados[[#This Row],[Column1]],CuentosIndexados[],6,FALSE)</f>
        <v>0</v>
      </c>
      <c r="E235" t="str">
        <f>VLOOKUP(CuentosContados[[#This Row],[Column1]],CuentosIndexados[],7,FALSE)</f>
        <v>frustracion</v>
      </c>
      <c r="F235">
        <f>VLOOKUP(CuentosContados[[#This Row],[Column1]],CuentosIndexados[],8,FALSE)</f>
        <v>0</v>
      </c>
      <c r="G235">
        <f>VLOOKUP(CuentosContados[[#This Row],[Column1]],CuentosIndexados[],9,FALSE)</f>
        <v>0</v>
      </c>
      <c r="H235">
        <f>VLOOKUP(CuentosContados[[#This Row],[Column1]],CuentosIndexados[],10,FALSE)</f>
        <v>0</v>
      </c>
      <c r="I235" t="str">
        <f>VLOOKUP(CuentosContados[[#This Row],[Column1]],CuentosIndexados[],11,FALSE)</f>
        <v>educacion</v>
      </c>
      <c r="J235">
        <f>VLOOKUP(CuentosContados[[#This Row],[Column1]],CuentosIndexados[],12,FALSE)</f>
        <v>0</v>
      </c>
      <c r="K235">
        <f>VLOOKUP(CuentosContados[[#This Row],[Column1]],CuentosIndexados[],13,FALSE)</f>
        <v>0</v>
      </c>
      <c r="L235">
        <f>VLOOKUP(CuentosContados[[#This Row],[Column1]],CuentosIndexados[],14,FALSE)</f>
        <v>0</v>
      </c>
      <c r="M235" t="str">
        <f>VLOOKUP(CuentosContados[[#This Row],[Column1]],CuentosIndexados[],15,FALSE)</f>
        <v>tristeza</v>
      </c>
      <c r="N235" t="str">
        <f>VLOOKUP(CuentosContados[[#This Row],[Column1]],CuentosIndexados[],16,FALSE)</f>
        <v>resiliencia</v>
      </c>
      <c r="O235">
        <f>VLOOKUP(CuentosContados[[#This Row],[Column1]],CuentosIndexados[],17,FALSE)</f>
        <v>0</v>
      </c>
      <c r="P235">
        <f>VLOOKUP(CuentosContados[[#This Row],[Column1]],CuentosIndexados[],18,FALSE)</f>
        <v>0</v>
      </c>
      <c r="Q235">
        <f>VLOOKUP(CuentosContados[[#This Row],[Column1]],CuentosIndexados[],19,FALSE)</f>
        <v>0</v>
      </c>
      <c r="R235">
        <f>VLOOKUP(CuentosContados[[#This Row],[Column1]],CuentosIndexados[],20,FALSE)</f>
        <v>0</v>
      </c>
      <c r="S235">
        <f>VLOOKUP(CuentosContados[[#This Row],[Column1]],CuentosIndexados[],21,FALSE)</f>
        <v>0</v>
      </c>
      <c r="T235">
        <f>VLOOKUP(CuentosContados[[#This Row],[Column1]],CuentosIndexados[],22,FALSE)</f>
        <v>0</v>
      </c>
      <c r="U235">
        <f>VLOOKUP(CuentosContados[[#This Row],[Column1]],CuentosIndexados[],23,FALSE)</f>
        <v>0</v>
      </c>
      <c r="V235" t="str">
        <f>VLOOKUP(CuentosContados[[#This Row],[Column1]],CuentosIndexados[],24,FALSE)</f>
        <v>estres</v>
      </c>
      <c r="W235">
        <f>VLOOKUP(CuentosContados[[#This Row],[Column1]],CuentosIndexados[],25,FALSE)</f>
        <v>0</v>
      </c>
      <c r="X235">
        <f>VLOOKUP(CuentosContados[[#This Row],[Column1]],CuentosIndexados[],26,FALSE)</f>
        <v>0</v>
      </c>
      <c r="Y235" t="str">
        <f>VLOOKUP(CuentosContados[[#This Row],[Column1]],CuentosIndexados[],27,FALSE)</f>
        <v>miedo</v>
      </c>
      <c r="Z235">
        <f>VLOOKUP(CuentosContados[[#This Row],[Column1]],CuentosIndexados[],28,FALSE)</f>
        <v>0</v>
      </c>
      <c r="AA235">
        <f>VLOOKUP(CuentosContados[[#This Row],[Column1]],CuentosIndexados[],29,FALSE)</f>
        <v>0</v>
      </c>
      <c r="AB235">
        <f>VLOOKUP(CuentosContados[[#This Row],[Column1]],CuentosIndexados[],30,FALSE)</f>
        <v>0</v>
      </c>
      <c r="AC235">
        <f>VLOOKUP(CuentosContados[[#This Row],[Column1]],CuentosIndexados[],31,FALSE)</f>
        <v>0</v>
      </c>
      <c r="AD235">
        <f>VLOOKUP(CuentosContados[[#This Row],[Column1]],CuentosIndexados[],32,FALSE)</f>
        <v>0</v>
      </c>
      <c r="AE235">
        <f>VLOOKUP(CuentosContados[[#This Row],[Column1]],CuentosIndexados[],33,FALSE)</f>
        <v>0</v>
      </c>
      <c r="AF235">
        <f>VLOOKUP(CuentosContados[[#This Row],[Column1]],CuentosIndexados[],34,FALSE)</f>
        <v>0</v>
      </c>
      <c r="AG235">
        <f>VLOOKUP(CuentosContados[[#This Row],[Column1]],CuentosIndexados[],35,FALSE)</f>
        <v>0</v>
      </c>
      <c r="AH235">
        <f>VLOOKUP(CuentosContados[[#This Row],[Column1]],CuentosIndexados[],36,FALSE)</f>
        <v>0</v>
      </c>
      <c r="AI235">
        <f>VLOOKUP(CuentosContados[[#This Row],[Column1]],CuentosIndexados[],37,FALSE)</f>
        <v>0</v>
      </c>
      <c r="AJ235">
        <f>VLOOKUP(CuentosContados[[#This Row],[Column1]],CuentosIndexados[],38,FALSE)</f>
        <v>0</v>
      </c>
      <c r="AK235">
        <f>VLOOKUP(CuentosContados[[#This Row],[Column1]],CuentosIndexados[],39,FALSE)</f>
        <v>0</v>
      </c>
    </row>
    <row r="236" spans="1:37" x14ac:dyDescent="0.25">
      <c r="A236" t="s">
        <v>168</v>
      </c>
      <c r="B236">
        <f>VLOOKUP(CuentosContados[[#This Row],[Column1]],CuentosIndexados[],3,FALSE)</f>
        <v>0</v>
      </c>
      <c r="C236">
        <f>VLOOKUP(CuentosContados[[#This Row],[Column1]],CuentosIndexados[],5,FALSE)</f>
        <v>0</v>
      </c>
      <c r="D236">
        <f>VLOOKUP(CuentosContados[[#This Row],[Column1]],CuentosIndexados[],6,FALSE)</f>
        <v>0</v>
      </c>
      <c r="E236" t="str">
        <f>VLOOKUP(CuentosContados[[#This Row],[Column1]],CuentosIndexados[],7,FALSE)</f>
        <v>frustracion</v>
      </c>
      <c r="F236">
        <f>VLOOKUP(CuentosContados[[#This Row],[Column1]],CuentosIndexados[],8,FALSE)</f>
        <v>0</v>
      </c>
      <c r="G236">
        <f>VLOOKUP(CuentosContados[[#This Row],[Column1]],CuentosIndexados[],9,FALSE)</f>
        <v>0</v>
      </c>
      <c r="H236">
        <f>VLOOKUP(CuentosContados[[#This Row],[Column1]],CuentosIndexados[],10,FALSE)</f>
        <v>0</v>
      </c>
      <c r="I236" t="str">
        <f>VLOOKUP(CuentosContados[[#This Row],[Column1]],CuentosIndexados[],11,FALSE)</f>
        <v>educacion</v>
      </c>
      <c r="J236">
        <f>VLOOKUP(CuentosContados[[#This Row],[Column1]],CuentosIndexados[],12,FALSE)</f>
        <v>0</v>
      </c>
      <c r="K236">
        <f>VLOOKUP(CuentosContados[[#This Row],[Column1]],CuentosIndexados[],13,FALSE)</f>
        <v>0</v>
      </c>
      <c r="L236">
        <f>VLOOKUP(CuentosContados[[#This Row],[Column1]],CuentosIndexados[],14,FALSE)</f>
        <v>0</v>
      </c>
      <c r="M236" t="str">
        <f>VLOOKUP(CuentosContados[[#This Row],[Column1]],CuentosIndexados[],15,FALSE)</f>
        <v>tristeza</v>
      </c>
      <c r="N236" t="str">
        <f>VLOOKUP(CuentosContados[[#This Row],[Column1]],CuentosIndexados[],16,FALSE)</f>
        <v>resiliencia</v>
      </c>
      <c r="O236">
        <f>VLOOKUP(CuentosContados[[#This Row],[Column1]],CuentosIndexados[],17,FALSE)</f>
        <v>0</v>
      </c>
      <c r="P236">
        <f>VLOOKUP(CuentosContados[[#This Row],[Column1]],CuentosIndexados[],18,FALSE)</f>
        <v>0</v>
      </c>
      <c r="Q236">
        <f>VLOOKUP(CuentosContados[[#This Row],[Column1]],CuentosIndexados[],19,FALSE)</f>
        <v>0</v>
      </c>
      <c r="R236">
        <f>VLOOKUP(CuentosContados[[#This Row],[Column1]],CuentosIndexados[],20,FALSE)</f>
        <v>0</v>
      </c>
      <c r="S236">
        <f>VLOOKUP(CuentosContados[[#This Row],[Column1]],CuentosIndexados[],21,FALSE)</f>
        <v>0</v>
      </c>
      <c r="T236">
        <f>VLOOKUP(CuentosContados[[#This Row],[Column1]],CuentosIndexados[],22,FALSE)</f>
        <v>0</v>
      </c>
      <c r="U236">
        <f>VLOOKUP(CuentosContados[[#This Row],[Column1]],CuentosIndexados[],23,FALSE)</f>
        <v>0</v>
      </c>
      <c r="V236" t="str">
        <f>VLOOKUP(CuentosContados[[#This Row],[Column1]],CuentosIndexados[],24,FALSE)</f>
        <v>estres</v>
      </c>
      <c r="W236">
        <f>VLOOKUP(CuentosContados[[#This Row],[Column1]],CuentosIndexados[],25,FALSE)</f>
        <v>0</v>
      </c>
      <c r="X236">
        <f>VLOOKUP(CuentosContados[[#This Row],[Column1]],CuentosIndexados[],26,FALSE)</f>
        <v>0</v>
      </c>
      <c r="Y236" t="str">
        <f>VLOOKUP(CuentosContados[[#This Row],[Column1]],CuentosIndexados[],27,FALSE)</f>
        <v>miedo</v>
      </c>
      <c r="Z236">
        <f>VLOOKUP(CuentosContados[[#This Row],[Column1]],CuentosIndexados[],28,FALSE)</f>
        <v>0</v>
      </c>
      <c r="AA236">
        <f>VLOOKUP(CuentosContados[[#This Row],[Column1]],CuentosIndexados[],29,FALSE)</f>
        <v>0</v>
      </c>
      <c r="AB236">
        <f>VLOOKUP(CuentosContados[[#This Row],[Column1]],CuentosIndexados[],30,FALSE)</f>
        <v>0</v>
      </c>
      <c r="AC236">
        <f>VLOOKUP(CuentosContados[[#This Row],[Column1]],CuentosIndexados[],31,FALSE)</f>
        <v>0</v>
      </c>
      <c r="AD236">
        <f>VLOOKUP(CuentosContados[[#This Row],[Column1]],CuentosIndexados[],32,FALSE)</f>
        <v>0</v>
      </c>
      <c r="AE236">
        <f>VLOOKUP(CuentosContados[[#This Row],[Column1]],CuentosIndexados[],33,FALSE)</f>
        <v>0</v>
      </c>
      <c r="AF236">
        <f>VLOOKUP(CuentosContados[[#This Row],[Column1]],CuentosIndexados[],34,FALSE)</f>
        <v>0</v>
      </c>
      <c r="AG236">
        <f>VLOOKUP(CuentosContados[[#This Row],[Column1]],CuentosIndexados[],35,FALSE)</f>
        <v>0</v>
      </c>
      <c r="AH236">
        <f>VLOOKUP(CuentosContados[[#This Row],[Column1]],CuentosIndexados[],36,FALSE)</f>
        <v>0</v>
      </c>
      <c r="AI236">
        <f>VLOOKUP(CuentosContados[[#This Row],[Column1]],CuentosIndexados[],37,FALSE)</f>
        <v>0</v>
      </c>
      <c r="AJ236">
        <f>VLOOKUP(CuentosContados[[#This Row],[Column1]],CuentosIndexados[],38,FALSE)</f>
        <v>0</v>
      </c>
      <c r="AK236">
        <f>VLOOKUP(CuentosContados[[#This Row],[Column1]],CuentosIndexados[],39,FALSE)</f>
        <v>0</v>
      </c>
    </row>
    <row r="237" spans="1:37" x14ac:dyDescent="0.25">
      <c r="A237" t="s">
        <v>168</v>
      </c>
      <c r="B237">
        <f>VLOOKUP(CuentosContados[[#This Row],[Column1]],CuentosIndexados[],3,FALSE)</f>
        <v>0</v>
      </c>
      <c r="C237">
        <f>VLOOKUP(CuentosContados[[#This Row],[Column1]],CuentosIndexados[],5,FALSE)</f>
        <v>0</v>
      </c>
      <c r="D237">
        <f>VLOOKUP(CuentosContados[[#This Row],[Column1]],CuentosIndexados[],6,FALSE)</f>
        <v>0</v>
      </c>
      <c r="E237" t="str">
        <f>VLOOKUP(CuentosContados[[#This Row],[Column1]],CuentosIndexados[],7,FALSE)</f>
        <v>frustracion</v>
      </c>
      <c r="F237">
        <f>VLOOKUP(CuentosContados[[#This Row],[Column1]],CuentosIndexados[],8,FALSE)</f>
        <v>0</v>
      </c>
      <c r="G237">
        <f>VLOOKUP(CuentosContados[[#This Row],[Column1]],CuentosIndexados[],9,FALSE)</f>
        <v>0</v>
      </c>
      <c r="H237">
        <f>VLOOKUP(CuentosContados[[#This Row],[Column1]],CuentosIndexados[],10,FALSE)</f>
        <v>0</v>
      </c>
      <c r="I237" t="str">
        <f>VLOOKUP(CuentosContados[[#This Row],[Column1]],CuentosIndexados[],11,FALSE)</f>
        <v>educacion</v>
      </c>
      <c r="J237">
        <f>VLOOKUP(CuentosContados[[#This Row],[Column1]],CuentosIndexados[],12,FALSE)</f>
        <v>0</v>
      </c>
      <c r="K237">
        <f>VLOOKUP(CuentosContados[[#This Row],[Column1]],CuentosIndexados[],13,FALSE)</f>
        <v>0</v>
      </c>
      <c r="L237">
        <f>VLOOKUP(CuentosContados[[#This Row],[Column1]],CuentosIndexados[],14,FALSE)</f>
        <v>0</v>
      </c>
      <c r="M237" t="str">
        <f>VLOOKUP(CuentosContados[[#This Row],[Column1]],CuentosIndexados[],15,FALSE)</f>
        <v>tristeza</v>
      </c>
      <c r="N237" t="str">
        <f>VLOOKUP(CuentosContados[[#This Row],[Column1]],CuentosIndexados[],16,FALSE)</f>
        <v>resiliencia</v>
      </c>
      <c r="O237">
        <f>VLOOKUP(CuentosContados[[#This Row],[Column1]],CuentosIndexados[],17,FALSE)</f>
        <v>0</v>
      </c>
      <c r="P237">
        <f>VLOOKUP(CuentosContados[[#This Row],[Column1]],CuentosIndexados[],18,FALSE)</f>
        <v>0</v>
      </c>
      <c r="Q237">
        <f>VLOOKUP(CuentosContados[[#This Row],[Column1]],CuentosIndexados[],19,FALSE)</f>
        <v>0</v>
      </c>
      <c r="R237">
        <f>VLOOKUP(CuentosContados[[#This Row],[Column1]],CuentosIndexados[],20,FALSE)</f>
        <v>0</v>
      </c>
      <c r="S237">
        <f>VLOOKUP(CuentosContados[[#This Row],[Column1]],CuentosIndexados[],21,FALSE)</f>
        <v>0</v>
      </c>
      <c r="T237">
        <f>VLOOKUP(CuentosContados[[#This Row],[Column1]],CuentosIndexados[],22,FALSE)</f>
        <v>0</v>
      </c>
      <c r="U237">
        <f>VLOOKUP(CuentosContados[[#This Row],[Column1]],CuentosIndexados[],23,FALSE)</f>
        <v>0</v>
      </c>
      <c r="V237" t="str">
        <f>VLOOKUP(CuentosContados[[#This Row],[Column1]],CuentosIndexados[],24,FALSE)</f>
        <v>estres</v>
      </c>
      <c r="W237">
        <f>VLOOKUP(CuentosContados[[#This Row],[Column1]],CuentosIndexados[],25,FALSE)</f>
        <v>0</v>
      </c>
      <c r="X237">
        <f>VLOOKUP(CuentosContados[[#This Row],[Column1]],CuentosIndexados[],26,FALSE)</f>
        <v>0</v>
      </c>
      <c r="Y237" t="str">
        <f>VLOOKUP(CuentosContados[[#This Row],[Column1]],CuentosIndexados[],27,FALSE)</f>
        <v>miedo</v>
      </c>
      <c r="Z237">
        <f>VLOOKUP(CuentosContados[[#This Row],[Column1]],CuentosIndexados[],28,FALSE)</f>
        <v>0</v>
      </c>
      <c r="AA237">
        <f>VLOOKUP(CuentosContados[[#This Row],[Column1]],CuentosIndexados[],29,FALSE)</f>
        <v>0</v>
      </c>
      <c r="AB237">
        <f>VLOOKUP(CuentosContados[[#This Row],[Column1]],CuentosIndexados[],30,FALSE)</f>
        <v>0</v>
      </c>
      <c r="AC237">
        <f>VLOOKUP(CuentosContados[[#This Row],[Column1]],CuentosIndexados[],31,FALSE)</f>
        <v>0</v>
      </c>
      <c r="AD237">
        <f>VLOOKUP(CuentosContados[[#This Row],[Column1]],CuentosIndexados[],32,FALSE)</f>
        <v>0</v>
      </c>
      <c r="AE237">
        <f>VLOOKUP(CuentosContados[[#This Row],[Column1]],CuentosIndexados[],33,FALSE)</f>
        <v>0</v>
      </c>
      <c r="AF237">
        <f>VLOOKUP(CuentosContados[[#This Row],[Column1]],CuentosIndexados[],34,FALSE)</f>
        <v>0</v>
      </c>
      <c r="AG237">
        <f>VLOOKUP(CuentosContados[[#This Row],[Column1]],CuentosIndexados[],35,FALSE)</f>
        <v>0</v>
      </c>
      <c r="AH237">
        <f>VLOOKUP(CuentosContados[[#This Row],[Column1]],CuentosIndexados[],36,FALSE)</f>
        <v>0</v>
      </c>
      <c r="AI237">
        <f>VLOOKUP(CuentosContados[[#This Row],[Column1]],CuentosIndexados[],37,FALSE)</f>
        <v>0</v>
      </c>
      <c r="AJ237">
        <f>VLOOKUP(CuentosContados[[#This Row],[Column1]],CuentosIndexados[],38,FALSE)</f>
        <v>0</v>
      </c>
      <c r="AK237">
        <f>VLOOKUP(CuentosContados[[#This Row],[Column1]],CuentosIndexados[],39,FALSE)</f>
        <v>0</v>
      </c>
    </row>
    <row r="238" spans="1:37" x14ac:dyDescent="0.25">
      <c r="A238" t="s">
        <v>168</v>
      </c>
      <c r="B238">
        <f>VLOOKUP(CuentosContados[[#This Row],[Column1]],CuentosIndexados[],3,FALSE)</f>
        <v>0</v>
      </c>
      <c r="C238">
        <f>VLOOKUP(CuentosContados[[#This Row],[Column1]],CuentosIndexados[],5,FALSE)</f>
        <v>0</v>
      </c>
      <c r="D238">
        <f>VLOOKUP(CuentosContados[[#This Row],[Column1]],CuentosIndexados[],6,FALSE)</f>
        <v>0</v>
      </c>
      <c r="E238" t="str">
        <f>VLOOKUP(CuentosContados[[#This Row],[Column1]],CuentosIndexados[],7,FALSE)</f>
        <v>frustracion</v>
      </c>
      <c r="F238">
        <f>VLOOKUP(CuentosContados[[#This Row],[Column1]],CuentosIndexados[],8,FALSE)</f>
        <v>0</v>
      </c>
      <c r="G238">
        <f>VLOOKUP(CuentosContados[[#This Row],[Column1]],CuentosIndexados[],9,FALSE)</f>
        <v>0</v>
      </c>
      <c r="H238">
        <f>VLOOKUP(CuentosContados[[#This Row],[Column1]],CuentosIndexados[],10,FALSE)</f>
        <v>0</v>
      </c>
      <c r="I238" t="str">
        <f>VLOOKUP(CuentosContados[[#This Row],[Column1]],CuentosIndexados[],11,FALSE)</f>
        <v>educacion</v>
      </c>
      <c r="J238">
        <f>VLOOKUP(CuentosContados[[#This Row],[Column1]],CuentosIndexados[],12,FALSE)</f>
        <v>0</v>
      </c>
      <c r="K238">
        <f>VLOOKUP(CuentosContados[[#This Row],[Column1]],CuentosIndexados[],13,FALSE)</f>
        <v>0</v>
      </c>
      <c r="L238">
        <f>VLOOKUP(CuentosContados[[#This Row],[Column1]],CuentosIndexados[],14,FALSE)</f>
        <v>0</v>
      </c>
      <c r="M238" t="str">
        <f>VLOOKUP(CuentosContados[[#This Row],[Column1]],CuentosIndexados[],15,FALSE)</f>
        <v>tristeza</v>
      </c>
      <c r="N238" t="str">
        <f>VLOOKUP(CuentosContados[[#This Row],[Column1]],CuentosIndexados[],16,FALSE)</f>
        <v>resiliencia</v>
      </c>
      <c r="O238">
        <f>VLOOKUP(CuentosContados[[#This Row],[Column1]],CuentosIndexados[],17,FALSE)</f>
        <v>0</v>
      </c>
      <c r="P238">
        <f>VLOOKUP(CuentosContados[[#This Row],[Column1]],CuentosIndexados[],18,FALSE)</f>
        <v>0</v>
      </c>
      <c r="Q238">
        <f>VLOOKUP(CuentosContados[[#This Row],[Column1]],CuentosIndexados[],19,FALSE)</f>
        <v>0</v>
      </c>
      <c r="R238">
        <f>VLOOKUP(CuentosContados[[#This Row],[Column1]],CuentosIndexados[],20,FALSE)</f>
        <v>0</v>
      </c>
      <c r="S238">
        <f>VLOOKUP(CuentosContados[[#This Row],[Column1]],CuentosIndexados[],21,FALSE)</f>
        <v>0</v>
      </c>
      <c r="T238">
        <f>VLOOKUP(CuentosContados[[#This Row],[Column1]],CuentosIndexados[],22,FALSE)</f>
        <v>0</v>
      </c>
      <c r="U238">
        <f>VLOOKUP(CuentosContados[[#This Row],[Column1]],CuentosIndexados[],23,FALSE)</f>
        <v>0</v>
      </c>
      <c r="V238" t="str">
        <f>VLOOKUP(CuentosContados[[#This Row],[Column1]],CuentosIndexados[],24,FALSE)</f>
        <v>estres</v>
      </c>
      <c r="W238">
        <f>VLOOKUP(CuentosContados[[#This Row],[Column1]],CuentosIndexados[],25,FALSE)</f>
        <v>0</v>
      </c>
      <c r="X238">
        <f>VLOOKUP(CuentosContados[[#This Row],[Column1]],CuentosIndexados[],26,FALSE)</f>
        <v>0</v>
      </c>
      <c r="Y238" t="str">
        <f>VLOOKUP(CuentosContados[[#This Row],[Column1]],CuentosIndexados[],27,FALSE)</f>
        <v>miedo</v>
      </c>
      <c r="Z238">
        <f>VLOOKUP(CuentosContados[[#This Row],[Column1]],CuentosIndexados[],28,FALSE)</f>
        <v>0</v>
      </c>
      <c r="AA238">
        <f>VLOOKUP(CuentosContados[[#This Row],[Column1]],CuentosIndexados[],29,FALSE)</f>
        <v>0</v>
      </c>
      <c r="AB238">
        <f>VLOOKUP(CuentosContados[[#This Row],[Column1]],CuentosIndexados[],30,FALSE)</f>
        <v>0</v>
      </c>
      <c r="AC238">
        <f>VLOOKUP(CuentosContados[[#This Row],[Column1]],CuentosIndexados[],31,FALSE)</f>
        <v>0</v>
      </c>
      <c r="AD238">
        <f>VLOOKUP(CuentosContados[[#This Row],[Column1]],CuentosIndexados[],32,FALSE)</f>
        <v>0</v>
      </c>
      <c r="AE238">
        <f>VLOOKUP(CuentosContados[[#This Row],[Column1]],CuentosIndexados[],33,FALSE)</f>
        <v>0</v>
      </c>
      <c r="AF238">
        <f>VLOOKUP(CuentosContados[[#This Row],[Column1]],CuentosIndexados[],34,FALSE)</f>
        <v>0</v>
      </c>
      <c r="AG238">
        <f>VLOOKUP(CuentosContados[[#This Row],[Column1]],CuentosIndexados[],35,FALSE)</f>
        <v>0</v>
      </c>
      <c r="AH238">
        <f>VLOOKUP(CuentosContados[[#This Row],[Column1]],CuentosIndexados[],36,FALSE)</f>
        <v>0</v>
      </c>
      <c r="AI238">
        <f>VLOOKUP(CuentosContados[[#This Row],[Column1]],CuentosIndexados[],37,FALSE)</f>
        <v>0</v>
      </c>
      <c r="AJ238">
        <f>VLOOKUP(CuentosContados[[#This Row],[Column1]],CuentosIndexados[],38,FALSE)</f>
        <v>0</v>
      </c>
      <c r="AK238">
        <f>VLOOKUP(CuentosContados[[#This Row],[Column1]],CuentosIndexados[],39,FALSE)</f>
        <v>0</v>
      </c>
    </row>
    <row r="239" spans="1:37" x14ac:dyDescent="0.25">
      <c r="A239" t="s">
        <v>168</v>
      </c>
      <c r="B239">
        <f>VLOOKUP(CuentosContados[[#This Row],[Column1]],CuentosIndexados[],3,FALSE)</f>
        <v>0</v>
      </c>
      <c r="C239">
        <f>VLOOKUP(CuentosContados[[#This Row],[Column1]],CuentosIndexados[],5,FALSE)</f>
        <v>0</v>
      </c>
      <c r="D239">
        <f>VLOOKUP(CuentosContados[[#This Row],[Column1]],CuentosIndexados[],6,FALSE)</f>
        <v>0</v>
      </c>
      <c r="E239" t="str">
        <f>VLOOKUP(CuentosContados[[#This Row],[Column1]],CuentosIndexados[],7,FALSE)</f>
        <v>frustracion</v>
      </c>
      <c r="F239">
        <f>VLOOKUP(CuentosContados[[#This Row],[Column1]],CuentosIndexados[],8,FALSE)</f>
        <v>0</v>
      </c>
      <c r="G239">
        <f>VLOOKUP(CuentosContados[[#This Row],[Column1]],CuentosIndexados[],9,FALSE)</f>
        <v>0</v>
      </c>
      <c r="H239">
        <f>VLOOKUP(CuentosContados[[#This Row],[Column1]],CuentosIndexados[],10,FALSE)</f>
        <v>0</v>
      </c>
      <c r="I239" t="str">
        <f>VLOOKUP(CuentosContados[[#This Row],[Column1]],CuentosIndexados[],11,FALSE)</f>
        <v>educacion</v>
      </c>
      <c r="J239">
        <f>VLOOKUP(CuentosContados[[#This Row],[Column1]],CuentosIndexados[],12,FALSE)</f>
        <v>0</v>
      </c>
      <c r="K239">
        <f>VLOOKUP(CuentosContados[[#This Row],[Column1]],CuentosIndexados[],13,FALSE)</f>
        <v>0</v>
      </c>
      <c r="L239">
        <f>VLOOKUP(CuentosContados[[#This Row],[Column1]],CuentosIndexados[],14,FALSE)</f>
        <v>0</v>
      </c>
      <c r="M239" t="str">
        <f>VLOOKUP(CuentosContados[[#This Row],[Column1]],CuentosIndexados[],15,FALSE)</f>
        <v>tristeza</v>
      </c>
      <c r="N239" t="str">
        <f>VLOOKUP(CuentosContados[[#This Row],[Column1]],CuentosIndexados[],16,FALSE)</f>
        <v>resiliencia</v>
      </c>
      <c r="O239">
        <f>VLOOKUP(CuentosContados[[#This Row],[Column1]],CuentosIndexados[],17,FALSE)</f>
        <v>0</v>
      </c>
      <c r="P239">
        <f>VLOOKUP(CuentosContados[[#This Row],[Column1]],CuentosIndexados[],18,FALSE)</f>
        <v>0</v>
      </c>
      <c r="Q239">
        <f>VLOOKUP(CuentosContados[[#This Row],[Column1]],CuentosIndexados[],19,FALSE)</f>
        <v>0</v>
      </c>
      <c r="R239">
        <f>VLOOKUP(CuentosContados[[#This Row],[Column1]],CuentosIndexados[],20,FALSE)</f>
        <v>0</v>
      </c>
      <c r="S239">
        <f>VLOOKUP(CuentosContados[[#This Row],[Column1]],CuentosIndexados[],21,FALSE)</f>
        <v>0</v>
      </c>
      <c r="T239">
        <f>VLOOKUP(CuentosContados[[#This Row],[Column1]],CuentosIndexados[],22,FALSE)</f>
        <v>0</v>
      </c>
      <c r="U239">
        <f>VLOOKUP(CuentosContados[[#This Row],[Column1]],CuentosIndexados[],23,FALSE)</f>
        <v>0</v>
      </c>
      <c r="V239" t="str">
        <f>VLOOKUP(CuentosContados[[#This Row],[Column1]],CuentosIndexados[],24,FALSE)</f>
        <v>estres</v>
      </c>
      <c r="W239">
        <f>VLOOKUP(CuentosContados[[#This Row],[Column1]],CuentosIndexados[],25,FALSE)</f>
        <v>0</v>
      </c>
      <c r="X239">
        <f>VLOOKUP(CuentosContados[[#This Row],[Column1]],CuentosIndexados[],26,FALSE)</f>
        <v>0</v>
      </c>
      <c r="Y239" t="str">
        <f>VLOOKUP(CuentosContados[[#This Row],[Column1]],CuentosIndexados[],27,FALSE)</f>
        <v>miedo</v>
      </c>
      <c r="Z239">
        <f>VLOOKUP(CuentosContados[[#This Row],[Column1]],CuentosIndexados[],28,FALSE)</f>
        <v>0</v>
      </c>
      <c r="AA239">
        <f>VLOOKUP(CuentosContados[[#This Row],[Column1]],CuentosIndexados[],29,FALSE)</f>
        <v>0</v>
      </c>
      <c r="AB239">
        <f>VLOOKUP(CuentosContados[[#This Row],[Column1]],CuentosIndexados[],30,FALSE)</f>
        <v>0</v>
      </c>
      <c r="AC239">
        <f>VLOOKUP(CuentosContados[[#This Row],[Column1]],CuentosIndexados[],31,FALSE)</f>
        <v>0</v>
      </c>
      <c r="AD239">
        <f>VLOOKUP(CuentosContados[[#This Row],[Column1]],CuentosIndexados[],32,FALSE)</f>
        <v>0</v>
      </c>
      <c r="AE239">
        <f>VLOOKUP(CuentosContados[[#This Row],[Column1]],CuentosIndexados[],33,FALSE)</f>
        <v>0</v>
      </c>
      <c r="AF239">
        <f>VLOOKUP(CuentosContados[[#This Row],[Column1]],CuentosIndexados[],34,FALSE)</f>
        <v>0</v>
      </c>
      <c r="AG239">
        <f>VLOOKUP(CuentosContados[[#This Row],[Column1]],CuentosIndexados[],35,FALSE)</f>
        <v>0</v>
      </c>
      <c r="AH239">
        <f>VLOOKUP(CuentosContados[[#This Row],[Column1]],CuentosIndexados[],36,FALSE)</f>
        <v>0</v>
      </c>
      <c r="AI239">
        <f>VLOOKUP(CuentosContados[[#This Row],[Column1]],CuentosIndexados[],37,FALSE)</f>
        <v>0</v>
      </c>
      <c r="AJ239">
        <f>VLOOKUP(CuentosContados[[#This Row],[Column1]],CuentosIndexados[],38,FALSE)</f>
        <v>0</v>
      </c>
      <c r="AK239">
        <f>VLOOKUP(CuentosContados[[#This Row],[Column1]],CuentosIndexados[],39,FALSE)</f>
        <v>0</v>
      </c>
    </row>
    <row r="240" spans="1:37" x14ac:dyDescent="0.25">
      <c r="A240" t="s">
        <v>168</v>
      </c>
      <c r="B240">
        <f>VLOOKUP(CuentosContados[[#This Row],[Column1]],CuentosIndexados[],3,FALSE)</f>
        <v>0</v>
      </c>
      <c r="C240">
        <f>VLOOKUP(CuentosContados[[#This Row],[Column1]],CuentosIndexados[],5,FALSE)</f>
        <v>0</v>
      </c>
      <c r="D240">
        <f>VLOOKUP(CuentosContados[[#This Row],[Column1]],CuentosIndexados[],6,FALSE)</f>
        <v>0</v>
      </c>
      <c r="E240" t="str">
        <f>VLOOKUP(CuentosContados[[#This Row],[Column1]],CuentosIndexados[],7,FALSE)</f>
        <v>frustracion</v>
      </c>
      <c r="F240">
        <f>VLOOKUP(CuentosContados[[#This Row],[Column1]],CuentosIndexados[],8,FALSE)</f>
        <v>0</v>
      </c>
      <c r="G240">
        <f>VLOOKUP(CuentosContados[[#This Row],[Column1]],CuentosIndexados[],9,FALSE)</f>
        <v>0</v>
      </c>
      <c r="H240">
        <f>VLOOKUP(CuentosContados[[#This Row],[Column1]],CuentosIndexados[],10,FALSE)</f>
        <v>0</v>
      </c>
      <c r="I240" t="str">
        <f>VLOOKUP(CuentosContados[[#This Row],[Column1]],CuentosIndexados[],11,FALSE)</f>
        <v>educacion</v>
      </c>
      <c r="J240">
        <f>VLOOKUP(CuentosContados[[#This Row],[Column1]],CuentosIndexados[],12,FALSE)</f>
        <v>0</v>
      </c>
      <c r="K240">
        <f>VLOOKUP(CuentosContados[[#This Row],[Column1]],CuentosIndexados[],13,FALSE)</f>
        <v>0</v>
      </c>
      <c r="L240">
        <f>VLOOKUP(CuentosContados[[#This Row],[Column1]],CuentosIndexados[],14,FALSE)</f>
        <v>0</v>
      </c>
      <c r="M240" t="str">
        <f>VLOOKUP(CuentosContados[[#This Row],[Column1]],CuentosIndexados[],15,FALSE)</f>
        <v>tristeza</v>
      </c>
      <c r="N240" t="str">
        <f>VLOOKUP(CuentosContados[[#This Row],[Column1]],CuentosIndexados[],16,FALSE)</f>
        <v>resiliencia</v>
      </c>
      <c r="O240">
        <f>VLOOKUP(CuentosContados[[#This Row],[Column1]],CuentosIndexados[],17,FALSE)</f>
        <v>0</v>
      </c>
      <c r="P240">
        <f>VLOOKUP(CuentosContados[[#This Row],[Column1]],CuentosIndexados[],18,FALSE)</f>
        <v>0</v>
      </c>
      <c r="Q240">
        <f>VLOOKUP(CuentosContados[[#This Row],[Column1]],CuentosIndexados[],19,FALSE)</f>
        <v>0</v>
      </c>
      <c r="R240">
        <f>VLOOKUP(CuentosContados[[#This Row],[Column1]],CuentosIndexados[],20,FALSE)</f>
        <v>0</v>
      </c>
      <c r="S240">
        <f>VLOOKUP(CuentosContados[[#This Row],[Column1]],CuentosIndexados[],21,FALSE)</f>
        <v>0</v>
      </c>
      <c r="T240">
        <f>VLOOKUP(CuentosContados[[#This Row],[Column1]],CuentosIndexados[],22,FALSE)</f>
        <v>0</v>
      </c>
      <c r="U240">
        <f>VLOOKUP(CuentosContados[[#This Row],[Column1]],CuentosIndexados[],23,FALSE)</f>
        <v>0</v>
      </c>
      <c r="V240" t="str">
        <f>VLOOKUP(CuentosContados[[#This Row],[Column1]],CuentosIndexados[],24,FALSE)</f>
        <v>estres</v>
      </c>
      <c r="W240">
        <f>VLOOKUP(CuentosContados[[#This Row],[Column1]],CuentosIndexados[],25,FALSE)</f>
        <v>0</v>
      </c>
      <c r="X240">
        <f>VLOOKUP(CuentosContados[[#This Row],[Column1]],CuentosIndexados[],26,FALSE)</f>
        <v>0</v>
      </c>
      <c r="Y240" t="str">
        <f>VLOOKUP(CuentosContados[[#This Row],[Column1]],CuentosIndexados[],27,FALSE)</f>
        <v>miedo</v>
      </c>
      <c r="Z240">
        <f>VLOOKUP(CuentosContados[[#This Row],[Column1]],CuentosIndexados[],28,FALSE)</f>
        <v>0</v>
      </c>
      <c r="AA240">
        <f>VLOOKUP(CuentosContados[[#This Row],[Column1]],CuentosIndexados[],29,FALSE)</f>
        <v>0</v>
      </c>
      <c r="AB240">
        <f>VLOOKUP(CuentosContados[[#This Row],[Column1]],CuentosIndexados[],30,FALSE)</f>
        <v>0</v>
      </c>
      <c r="AC240">
        <f>VLOOKUP(CuentosContados[[#This Row],[Column1]],CuentosIndexados[],31,FALSE)</f>
        <v>0</v>
      </c>
      <c r="AD240">
        <f>VLOOKUP(CuentosContados[[#This Row],[Column1]],CuentosIndexados[],32,FALSE)</f>
        <v>0</v>
      </c>
      <c r="AE240">
        <f>VLOOKUP(CuentosContados[[#This Row],[Column1]],CuentosIndexados[],33,FALSE)</f>
        <v>0</v>
      </c>
      <c r="AF240">
        <f>VLOOKUP(CuentosContados[[#This Row],[Column1]],CuentosIndexados[],34,FALSE)</f>
        <v>0</v>
      </c>
      <c r="AG240">
        <f>VLOOKUP(CuentosContados[[#This Row],[Column1]],CuentosIndexados[],35,FALSE)</f>
        <v>0</v>
      </c>
      <c r="AH240">
        <f>VLOOKUP(CuentosContados[[#This Row],[Column1]],CuentosIndexados[],36,FALSE)</f>
        <v>0</v>
      </c>
      <c r="AI240">
        <f>VLOOKUP(CuentosContados[[#This Row],[Column1]],CuentosIndexados[],37,FALSE)</f>
        <v>0</v>
      </c>
      <c r="AJ240">
        <f>VLOOKUP(CuentosContados[[#This Row],[Column1]],CuentosIndexados[],38,FALSE)</f>
        <v>0</v>
      </c>
      <c r="AK240">
        <f>VLOOKUP(CuentosContados[[#This Row],[Column1]],CuentosIndexados[],39,FALSE)</f>
        <v>0</v>
      </c>
    </row>
    <row r="241" spans="1:37" x14ac:dyDescent="0.25">
      <c r="A241" t="s">
        <v>168</v>
      </c>
      <c r="B241">
        <f>VLOOKUP(CuentosContados[[#This Row],[Column1]],CuentosIndexados[],3,FALSE)</f>
        <v>0</v>
      </c>
      <c r="C241">
        <f>VLOOKUP(CuentosContados[[#This Row],[Column1]],CuentosIndexados[],5,FALSE)</f>
        <v>0</v>
      </c>
      <c r="D241">
        <f>VLOOKUP(CuentosContados[[#This Row],[Column1]],CuentosIndexados[],6,FALSE)</f>
        <v>0</v>
      </c>
      <c r="E241" t="str">
        <f>VLOOKUP(CuentosContados[[#This Row],[Column1]],CuentosIndexados[],7,FALSE)</f>
        <v>frustracion</v>
      </c>
      <c r="F241">
        <f>VLOOKUP(CuentosContados[[#This Row],[Column1]],CuentosIndexados[],8,FALSE)</f>
        <v>0</v>
      </c>
      <c r="G241">
        <f>VLOOKUP(CuentosContados[[#This Row],[Column1]],CuentosIndexados[],9,FALSE)</f>
        <v>0</v>
      </c>
      <c r="H241">
        <f>VLOOKUP(CuentosContados[[#This Row],[Column1]],CuentosIndexados[],10,FALSE)</f>
        <v>0</v>
      </c>
      <c r="I241" t="str">
        <f>VLOOKUP(CuentosContados[[#This Row],[Column1]],CuentosIndexados[],11,FALSE)</f>
        <v>educacion</v>
      </c>
      <c r="J241">
        <f>VLOOKUP(CuentosContados[[#This Row],[Column1]],CuentosIndexados[],12,FALSE)</f>
        <v>0</v>
      </c>
      <c r="K241">
        <f>VLOOKUP(CuentosContados[[#This Row],[Column1]],CuentosIndexados[],13,FALSE)</f>
        <v>0</v>
      </c>
      <c r="L241">
        <f>VLOOKUP(CuentosContados[[#This Row],[Column1]],CuentosIndexados[],14,FALSE)</f>
        <v>0</v>
      </c>
      <c r="M241" t="str">
        <f>VLOOKUP(CuentosContados[[#This Row],[Column1]],CuentosIndexados[],15,FALSE)</f>
        <v>tristeza</v>
      </c>
      <c r="N241" t="str">
        <f>VLOOKUP(CuentosContados[[#This Row],[Column1]],CuentosIndexados[],16,FALSE)</f>
        <v>resiliencia</v>
      </c>
      <c r="O241">
        <f>VLOOKUP(CuentosContados[[#This Row],[Column1]],CuentosIndexados[],17,FALSE)</f>
        <v>0</v>
      </c>
      <c r="P241">
        <f>VLOOKUP(CuentosContados[[#This Row],[Column1]],CuentosIndexados[],18,FALSE)</f>
        <v>0</v>
      </c>
      <c r="Q241">
        <f>VLOOKUP(CuentosContados[[#This Row],[Column1]],CuentosIndexados[],19,FALSE)</f>
        <v>0</v>
      </c>
      <c r="R241">
        <f>VLOOKUP(CuentosContados[[#This Row],[Column1]],CuentosIndexados[],20,FALSE)</f>
        <v>0</v>
      </c>
      <c r="S241">
        <f>VLOOKUP(CuentosContados[[#This Row],[Column1]],CuentosIndexados[],21,FALSE)</f>
        <v>0</v>
      </c>
      <c r="T241">
        <f>VLOOKUP(CuentosContados[[#This Row],[Column1]],CuentosIndexados[],22,FALSE)</f>
        <v>0</v>
      </c>
      <c r="U241">
        <f>VLOOKUP(CuentosContados[[#This Row],[Column1]],CuentosIndexados[],23,FALSE)</f>
        <v>0</v>
      </c>
      <c r="V241" t="str">
        <f>VLOOKUP(CuentosContados[[#This Row],[Column1]],CuentosIndexados[],24,FALSE)</f>
        <v>estres</v>
      </c>
      <c r="W241">
        <f>VLOOKUP(CuentosContados[[#This Row],[Column1]],CuentosIndexados[],25,FALSE)</f>
        <v>0</v>
      </c>
      <c r="X241">
        <f>VLOOKUP(CuentosContados[[#This Row],[Column1]],CuentosIndexados[],26,FALSE)</f>
        <v>0</v>
      </c>
      <c r="Y241" t="str">
        <f>VLOOKUP(CuentosContados[[#This Row],[Column1]],CuentosIndexados[],27,FALSE)</f>
        <v>miedo</v>
      </c>
      <c r="Z241">
        <f>VLOOKUP(CuentosContados[[#This Row],[Column1]],CuentosIndexados[],28,FALSE)</f>
        <v>0</v>
      </c>
      <c r="AA241">
        <f>VLOOKUP(CuentosContados[[#This Row],[Column1]],CuentosIndexados[],29,FALSE)</f>
        <v>0</v>
      </c>
      <c r="AB241">
        <f>VLOOKUP(CuentosContados[[#This Row],[Column1]],CuentosIndexados[],30,FALSE)</f>
        <v>0</v>
      </c>
      <c r="AC241">
        <f>VLOOKUP(CuentosContados[[#This Row],[Column1]],CuentosIndexados[],31,FALSE)</f>
        <v>0</v>
      </c>
      <c r="AD241">
        <f>VLOOKUP(CuentosContados[[#This Row],[Column1]],CuentosIndexados[],32,FALSE)</f>
        <v>0</v>
      </c>
      <c r="AE241">
        <f>VLOOKUP(CuentosContados[[#This Row],[Column1]],CuentosIndexados[],33,FALSE)</f>
        <v>0</v>
      </c>
      <c r="AF241">
        <f>VLOOKUP(CuentosContados[[#This Row],[Column1]],CuentosIndexados[],34,FALSE)</f>
        <v>0</v>
      </c>
      <c r="AG241">
        <f>VLOOKUP(CuentosContados[[#This Row],[Column1]],CuentosIndexados[],35,FALSE)</f>
        <v>0</v>
      </c>
      <c r="AH241">
        <f>VLOOKUP(CuentosContados[[#This Row],[Column1]],CuentosIndexados[],36,FALSE)</f>
        <v>0</v>
      </c>
      <c r="AI241">
        <f>VLOOKUP(CuentosContados[[#This Row],[Column1]],CuentosIndexados[],37,FALSE)</f>
        <v>0</v>
      </c>
      <c r="AJ241">
        <f>VLOOKUP(CuentosContados[[#This Row],[Column1]],CuentosIndexados[],38,FALSE)</f>
        <v>0</v>
      </c>
      <c r="AK241">
        <f>VLOOKUP(CuentosContados[[#This Row],[Column1]],CuentosIndexados[],39,FALSE)</f>
        <v>0</v>
      </c>
    </row>
    <row r="242" spans="1:37" x14ac:dyDescent="0.25">
      <c r="A242" t="s">
        <v>168</v>
      </c>
      <c r="B242">
        <f>VLOOKUP(CuentosContados[[#This Row],[Column1]],CuentosIndexados[],3,FALSE)</f>
        <v>0</v>
      </c>
      <c r="C242">
        <f>VLOOKUP(CuentosContados[[#This Row],[Column1]],CuentosIndexados[],5,FALSE)</f>
        <v>0</v>
      </c>
      <c r="D242">
        <f>VLOOKUP(CuentosContados[[#This Row],[Column1]],CuentosIndexados[],6,FALSE)</f>
        <v>0</v>
      </c>
      <c r="E242" t="str">
        <f>VLOOKUP(CuentosContados[[#This Row],[Column1]],CuentosIndexados[],7,FALSE)</f>
        <v>frustracion</v>
      </c>
      <c r="F242">
        <f>VLOOKUP(CuentosContados[[#This Row],[Column1]],CuentosIndexados[],8,FALSE)</f>
        <v>0</v>
      </c>
      <c r="G242">
        <f>VLOOKUP(CuentosContados[[#This Row],[Column1]],CuentosIndexados[],9,FALSE)</f>
        <v>0</v>
      </c>
      <c r="H242">
        <f>VLOOKUP(CuentosContados[[#This Row],[Column1]],CuentosIndexados[],10,FALSE)</f>
        <v>0</v>
      </c>
      <c r="I242" t="str">
        <f>VLOOKUP(CuentosContados[[#This Row],[Column1]],CuentosIndexados[],11,FALSE)</f>
        <v>educacion</v>
      </c>
      <c r="J242">
        <f>VLOOKUP(CuentosContados[[#This Row],[Column1]],CuentosIndexados[],12,FALSE)</f>
        <v>0</v>
      </c>
      <c r="K242">
        <f>VLOOKUP(CuentosContados[[#This Row],[Column1]],CuentosIndexados[],13,FALSE)</f>
        <v>0</v>
      </c>
      <c r="L242">
        <f>VLOOKUP(CuentosContados[[#This Row],[Column1]],CuentosIndexados[],14,FALSE)</f>
        <v>0</v>
      </c>
      <c r="M242" t="str">
        <f>VLOOKUP(CuentosContados[[#This Row],[Column1]],CuentosIndexados[],15,FALSE)</f>
        <v>tristeza</v>
      </c>
      <c r="N242" t="str">
        <f>VLOOKUP(CuentosContados[[#This Row],[Column1]],CuentosIndexados[],16,FALSE)</f>
        <v>resiliencia</v>
      </c>
      <c r="O242">
        <f>VLOOKUP(CuentosContados[[#This Row],[Column1]],CuentosIndexados[],17,FALSE)</f>
        <v>0</v>
      </c>
      <c r="P242">
        <f>VLOOKUP(CuentosContados[[#This Row],[Column1]],CuentosIndexados[],18,FALSE)</f>
        <v>0</v>
      </c>
      <c r="Q242">
        <f>VLOOKUP(CuentosContados[[#This Row],[Column1]],CuentosIndexados[],19,FALSE)</f>
        <v>0</v>
      </c>
      <c r="R242">
        <f>VLOOKUP(CuentosContados[[#This Row],[Column1]],CuentosIndexados[],20,FALSE)</f>
        <v>0</v>
      </c>
      <c r="S242">
        <f>VLOOKUP(CuentosContados[[#This Row],[Column1]],CuentosIndexados[],21,FALSE)</f>
        <v>0</v>
      </c>
      <c r="T242">
        <f>VLOOKUP(CuentosContados[[#This Row],[Column1]],CuentosIndexados[],22,FALSE)</f>
        <v>0</v>
      </c>
      <c r="U242">
        <f>VLOOKUP(CuentosContados[[#This Row],[Column1]],CuentosIndexados[],23,FALSE)</f>
        <v>0</v>
      </c>
      <c r="V242" t="str">
        <f>VLOOKUP(CuentosContados[[#This Row],[Column1]],CuentosIndexados[],24,FALSE)</f>
        <v>estres</v>
      </c>
      <c r="W242">
        <f>VLOOKUP(CuentosContados[[#This Row],[Column1]],CuentosIndexados[],25,FALSE)</f>
        <v>0</v>
      </c>
      <c r="X242">
        <f>VLOOKUP(CuentosContados[[#This Row],[Column1]],CuentosIndexados[],26,FALSE)</f>
        <v>0</v>
      </c>
      <c r="Y242" t="str">
        <f>VLOOKUP(CuentosContados[[#This Row],[Column1]],CuentosIndexados[],27,FALSE)</f>
        <v>miedo</v>
      </c>
      <c r="Z242">
        <f>VLOOKUP(CuentosContados[[#This Row],[Column1]],CuentosIndexados[],28,FALSE)</f>
        <v>0</v>
      </c>
      <c r="AA242">
        <f>VLOOKUP(CuentosContados[[#This Row],[Column1]],CuentosIndexados[],29,FALSE)</f>
        <v>0</v>
      </c>
      <c r="AB242">
        <f>VLOOKUP(CuentosContados[[#This Row],[Column1]],CuentosIndexados[],30,FALSE)</f>
        <v>0</v>
      </c>
      <c r="AC242">
        <f>VLOOKUP(CuentosContados[[#This Row],[Column1]],CuentosIndexados[],31,FALSE)</f>
        <v>0</v>
      </c>
      <c r="AD242">
        <f>VLOOKUP(CuentosContados[[#This Row],[Column1]],CuentosIndexados[],32,FALSE)</f>
        <v>0</v>
      </c>
      <c r="AE242">
        <f>VLOOKUP(CuentosContados[[#This Row],[Column1]],CuentosIndexados[],33,FALSE)</f>
        <v>0</v>
      </c>
      <c r="AF242">
        <f>VLOOKUP(CuentosContados[[#This Row],[Column1]],CuentosIndexados[],34,FALSE)</f>
        <v>0</v>
      </c>
      <c r="AG242">
        <f>VLOOKUP(CuentosContados[[#This Row],[Column1]],CuentosIndexados[],35,FALSE)</f>
        <v>0</v>
      </c>
      <c r="AH242">
        <f>VLOOKUP(CuentosContados[[#This Row],[Column1]],CuentosIndexados[],36,FALSE)</f>
        <v>0</v>
      </c>
      <c r="AI242">
        <f>VLOOKUP(CuentosContados[[#This Row],[Column1]],CuentosIndexados[],37,FALSE)</f>
        <v>0</v>
      </c>
      <c r="AJ242">
        <f>VLOOKUP(CuentosContados[[#This Row],[Column1]],CuentosIndexados[],38,FALSE)</f>
        <v>0</v>
      </c>
      <c r="AK242">
        <f>VLOOKUP(CuentosContados[[#This Row],[Column1]],CuentosIndexados[],39,FALSE)</f>
        <v>0</v>
      </c>
    </row>
    <row r="243" spans="1:37" x14ac:dyDescent="0.25">
      <c r="A243" t="s">
        <v>168</v>
      </c>
      <c r="B243">
        <f>VLOOKUP(CuentosContados[[#This Row],[Column1]],CuentosIndexados[],3,FALSE)</f>
        <v>0</v>
      </c>
      <c r="C243">
        <f>VLOOKUP(CuentosContados[[#This Row],[Column1]],CuentosIndexados[],5,FALSE)</f>
        <v>0</v>
      </c>
      <c r="D243">
        <f>VLOOKUP(CuentosContados[[#This Row],[Column1]],CuentosIndexados[],6,FALSE)</f>
        <v>0</v>
      </c>
      <c r="E243" t="str">
        <f>VLOOKUP(CuentosContados[[#This Row],[Column1]],CuentosIndexados[],7,FALSE)</f>
        <v>frustracion</v>
      </c>
      <c r="F243">
        <f>VLOOKUP(CuentosContados[[#This Row],[Column1]],CuentosIndexados[],8,FALSE)</f>
        <v>0</v>
      </c>
      <c r="G243">
        <f>VLOOKUP(CuentosContados[[#This Row],[Column1]],CuentosIndexados[],9,FALSE)</f>
        <v>0</v>
      </c>
      <c r="H243">
        <f>VLOOKUP(CuentosContados[[#This Row],[Column1]],CuentosIndexados[],10,FALSE)</f>
        <v>0</v>
      </c>
      <c r="I243" t="str">
        <f>VLOOKUP(CuentosContados[[#This Row],[Column1]],CuentosIndexados[],11,FALSE)</f>
        <v>educacion</v>
      </c>
      <c r="J243">
        <f>VLOOKUP(CuentosContados[[#This Row],[Column1]],CuentosIndexados[],12,FALSE)</f>
        <v>0</v>
      </c>
      <c r="K243">
        <f>VLOOKUP(CuentosContados[[#This Row],[Column1]],CuentosIndexados[],13,FALSE)</f>
        <v>0</v>
      </c>
      <c r="L243">
        <f>VLOOKUP(CuentosContados[[#This Row],[Column1]],CuentosIndexados[],14,FALSE)</f>
        <v>0</v>
      </c>
      <c r="M243" t="str">
        <f>VLOOKUP(CuentosContados[[#This Row],[Column1]],CuentosIndexados[],15,FALSE)</f>
        <v>tristeza</v>
      </c>
      <c r="N243" t="str">
        <f>VLOOKUP(CuentosContados[[#This Row],[Column1]],CuentosIndexados[],16,FALSE)</f>
        <v>resiliencia</v>
      </c>
      <c r="O243">
        <f>VLOOKUP(CuentosContados[[#This Row],[Column1]],CuentosIndexados[],17,FALSE)</f>
        <v>0</v>
      </c>
      <c r="P243">
        <f>VLOOKUP(CuentosContados[[#This Row],[Column1]],CuentosIndexados[],18,FALSE)</f>
        <v>0</v>
      </c>
      <c r="Q243">
        <f>VLOOKUP(CuentosContados[[#This Row],[Column1]],CuentosIndexados[],19,FALSE)</f>
        <v>0</v>
      </c>
      <c r="R243">
        <f>VLOOKUP(CuentosContados[[#This Row],[Column1]],CuentosIndexados[],20,FALSE)</f>
        <v>0</v>
      </c>
      <c r="S243">
        <f>VLOOKUP(CuentosContados[[#This Row],[Column1]],CuentosIndexados[],21,FALSE)</f>
        <v>0</v>
      </c>
      <c r="T243">
        <f>VLOOKUP(CuentosContados[[#This Row],[Column1]],CuentosIndexados[],22,FALSE)</f>
        <v>0</v>
      </c>
      <c r="U243">
        <f>VLOOKUP(CuentosContados[[#This Row],[Column1]],CuentosIndexados[],23,FALSE)</f>
        <v>0</v>
      </c>
      <c r="V243" t="str">
        <f>VLOOKUP(CuentosContados[[#This Row],[Column1]],CuentosIndexados[],24,FALSE)</f>
        <v>estres</v>
      </c>
      <c r="W243">
        <f>VLOOKUP(CuentosContados[[#This Row],[Column1]],CuentosIndexados[],25,FALSE)</f>
        <v>0</v>
      </c>
      <c r="X243">
        <f>VLOOKUP(CuentosContados[[#This Row],[Column1]],CuentosIndexados[],26,FALSE)</f>
        <v>0</v>
      </c>
      <c r="Y243" t="str">
        <f>VLOOKUP(CuentosContados[[#This Row],[Column1]],CuentosIndexados[],27,FALSE)</f>
        <v>miedo</v>
      </c>
      <c r="Z243">
        <f>VLOOKUP(CuentosContados[[#This Row],[Column1]],CuentosIndexados[],28,FALSE)</f>
        <v>0</v>
      </c>
      <c r="AA243">
        <f>VLOOKUP(CuentosContados[[#This Row],[Column1]],CuentosIndexados[],29,FALSE)</f>
        <v>0</v>
      </c>
      <c r="AB243">
        <f>VLOOKUP(CuentosContados[[#This Row],[Column1]],CuentosIndexados[],30,FALSE)</f>
        <v>0</v>
      </c>
      <c r="AC243">
        <f>VLOOKUP(CuentosContados[[#This Row],[Column1]],CuentosIndexados[],31,FALSE)</f>
        <v>0</v>
      </c>
      <c r="AD243">
        <f>VLOOKUP(CuentosContados[[#This Row],[Column1]],CuentosIndexados[],32,FALSE)</f>
        <v>0</v>
      </c>
      <c r="AE243">
        <f>VLOOKUP(CuentosContados[[#This Row],[Column1]],CuentosIndexados[],33,FALSE)</f>
        <v>0</v>
      </c>
      <c r="AF243">
        <f>VLOOKUP(CuentosContados[[#This Row],[Column1]],CuentosIndexados[],34,FALSE)</f>
        <v>0</v>
      </c>
      <c r="AG243">
        <f>VLOOKUP(CuentosContados[[#This Row],[Column1]],CuentosIndexados[],35,FALSE)</f>
        <v>0</v>
      </c>
      <c r="AH243">
        <f>VLOOKUP(CuentosContados[[#This Row],[Column1]],CuentosIndexados[],36,FALSE)</f>
        <v>0</v>
      </c>
      <c r="AI243">
        <f>VLOOKUP(CuentosContados[[#This Row],[Column1]],CuentosIndexados[],37,FALSE)</f>
        <v>0</v>
      </c>
      <c r="AJ243">
        <f>VLOOKUP(CuentosContados[[#This Row],[Column1]],CuentosIndexados[],38,FALSE)</f>
        <v>0</v>
      </c>
      <c r="AK243">
        <f>VLOOKUP(CuentosContados[[#This Row],[Column1]],CuentosIndexados[],39,FALSE)</f>
        <v>0</v>
      </c>
    </row>
    <row r="244" spans="1:37" x14ac:dyDescent="0.25">
      <c r="A244" t="s">
        <v>168</v>
      </c>
      <c r="B244">
        <f>VLOOKUP(CuentosContados[[#This Row],[Column1]],CuentosIndexados[],3,FALSE)</f>
        <v>0</v>
      </c>
      <c r="C244">
        <f>VLOOKUP(CuentosContados[[#This Row],[Column1]],CuentosIndexados[],5,FALSE)</f>
        <v>0</v>
      </c>
      <c r="D244">
        <f>VLOOKUP(CuentosContados[[#This Row],[Column1]],CuentosIndexados[],6,FALSE)</f>
        <v>0</v>
      </c>
      <c r="E244" t="str">
        <f>VLOOKUP(CuentosContados[[#This Row],[Column1]],CuentosIndexados[],7,FALSE)</f>
        <v>frustracion</v>
      </c>
      <c r="F244">
        <f>VLOOKUP(CuentosContados[[#This Row],[Column1]],CuentosIndexados[],8,FALSE)</f>
        <v>0</v>
      </c>
      <c r="G244">
        <f>VLOOKUP(CuentosContados[[#This Row],[Column1]],CuentosIndexados[],9,FALSE)</f>
        <v>0</v>
      </c>
      <c r="H244">
        <f>VLOOKUP(CuentosContados[[#This Row],[Column1]],CuentosIndexados[],10,FALSE)</f>
        <v>0</v>
      </c>
      <c r="I244" t="str">
        <f>VLOOKUP(CuentosContados[[#This Row],[Column1]],CuentosIndexados[],11,FALSE)</f>
        <v>educacion</v>
      </c>
      <c r="J244">
        <f>VLOOKUP(CuentosContados[[#This Row],[Column1]],CuentosIndexados[],12,FALSE)</f>
        <v>0</v>
      </c>
      <c r="K244">
        <f>VLOOKUP(CuentosContados[[#This Row],[Column1]],CuentosIndexados[],13,FALSE)</f>
        <v>0</v>
      </c>
      <c r="L244">
        <f>VLOOKUP(CuentosContados[[#This Row],[Column1]],CuentosIndexados[],14,FALSE)</f>
        <v>0</v>
      </c>
      <c r="M244" t="str">
        <f>VLOOKUP(CuentosContados[[#This Row],[Column1]],CuentosIndexados[],15,FALSE)</f>
        <v>tristeza</v>
      </c>
      <c r="N244" t="str">
        <f>VLOOKUP(CuentosContados[[#This Row],[Column1]],CuentosIndexados[],16,FALSE)</f>
        <v>resiliencia</v>
      </c>
      <c r="O244">
        <f>VLOOKUP(CuentosContados[[#This Row],[Column1]],CuentosIndexados[],17,FALSE)</f>
        <v>0</v>
      </c>
      <c r="P244">
        <f>VLOOKUP(CuentosContados[[#This Row],[Column1]],CuentosIndexados[],18,FALSE)</f>
        <v>0</v>
      </c>
      <c r="Q244">
        <f>VLOOKUP(CuentosContados[[#This Row],[Column1]],CuentosIndexados[],19,FALSE)</f>
        <v>0</v>
      </c>
      <c r="R244">
        <f>VLOOKUP(CuentosContados[[#This Row],[Column1]],CuentosIndexados[],20,FALSE)</f>
        <v>0</v>
      </c>
      <c r="S244">
        <f>VLOOKUP(CuentosContados[[#This Row],[Column1]],CuentosIndexados[],21,FALSE)</f>
        <v>0</v>
      </c>
      <c r="T244">
        <f>VLOOKUP(CuentosContados[[#This Row],[Column1]],CuentosIndexados[],22,FALSE)</f>
        <v>0</v>
      </c>
      <c r="U244">
        <f>VLOOKUP(CuentosContados[[#This Row],[Column1]],CuentosIndexados[],23,FALSE)</f>
        <v>0</v>
      </c>
      <c r="V244" t="str">
        <f>VLOOKUP(CuentosContados[[#This Row],[Column1]],CuentosIndexados[],24,FALSE)</f>
        <v>estres</v>
      </c>
      <c r="W244">
        <f>VLOOKUP(CuentosContados[[#This Row],[Column1]],CuentosIndexados[],25,FALSE)</f>
        <v>0</v>
      </c>
      <c r="X244">
        <f>VLOOKUP(CuentosContados[[#This Row],[Column1]],CuentosIndexados[],26,FALSE)</f>
        <v>0</v>
      </c>
      <c r="Y244" t="str">
        <f>VLOOKUP(CuentosContados[[#This Row],[Column1]],CuentosIndexados[],27,FALSE)</f>
        <v>miedo</v>
      </c>
      <c r="Z244">
        <f>VLOOKUP(CuentosContados[[#This Row],[Column1]],CuentosIndexados[],28,FALSE)</f>
        <v>0</v>
      </c>
      <c r="AA244">
        <f>VLOOKUP(CuentosContados[[#This Row],[Column1]],CuentosIndexados[],29,FALSE)</f>
        <v>0</v>
      </c>
      <c r="AB244">
        <f>VLOOKUP(CuentosContados[[#This Row],[Column1]],CuentosIndexados[],30,FALSE)</f>
        <v>0</v>
      </c>
      <c r="AC244">
        <f>VLOOKUP(CuentosContados[[#This Row],[Column1]],CuentosIndexados[],31,FALSE)</f>
        <v>0</v>
      </c>
      <c r="AD244">
        <f>VLOOKUP(CuentosContados[[#This Row],[Column1]],CuentosIndexados[],32,FALSE)</f>
        <v>0</v>
      </c>
      <c r="AE244">
        <f>VLOOKUP(CuentosContados[[#This Row],[Column1]],CuentosIndexados[],33,FALSE)</f>
        <v>0</v>
      </c>
      <c r="AF244">
        <f>VLOOKUP(CuentosContados[[#This Row],[Column1]],CuentosIndexados[],34,FALSE)</f>
        <v>0</v>
      </c>
      <c r="AG244">
        <f>VLOOKUP(CuentosContados[[#This Row],[Column1]],CuentosIndexados[],35,FALSE)</f>
        <v>0</v>
      </c>
      <c r="AH244">
        <f>VLOOKUP(CuentosContados[[#This Row],[Column1]],CuentosIndexados[],36,FALSE)</f>
        <v>0</v>
      </c>
      <c r="AI244">
        <f>VLOOKUP(CuentosContados[[#This Row],[Column1]],CuentosIndexados[],37,FALSE)</f>
        <v>0</v>
      </c>
      <c r="AJ244">
        <f>VLOOKUP(CuentosContados[[#This Row],[Column1]],CuentosIndexados[],38,FALSE)</f>
        <v>0</v>
      </c>
      <c r="AK244">
        <f>VLOOKUP(CuentosContados[[#This Row],[Column1]],CuentosIndexados[],39,FALSE)</f>
        <v>0</v>
      </c>
    </row>
    <row r="245" spans="1:37" x14ac:dyDescent="0.25">
      <c r="A245" t="s">
        <v>168</v>
      </c>
      <c r="B245">
        <f>VLOOKUP(CuentosContados[[#This Row],[Column1]],CuentosIndexados[],3,FALSE)</f>
        <v>0</v>
      </c>
      <c r="C245">
        <f>VLOOKUP(CuentosContados[[#This Row],[Column1]],CuentosIndexados[],5,FALSE)</f>
        <v>0</v>
      </c>
      <c r="D245">
        <f>VLOOKUP(CuentosContados[[#This Row],[Column1]],CuentosIndexados[],6,FALSE)</f>
        <v>0</v>
      </c>
      <c r="E245" t="str">
        <f>VLOOKUP(CuentosContados[[#This Row],[Column1]],CuentosIndexados[],7,FALSE)</f>
        <v>frustracion</v>
      </c>
      <c r="F245">
        <f>VLOOKUP(CuentosContados[[#This Row],[Column1]],CuentosIndexados[],8,FALSE)</f>
        <v>0</v>
      </c>
      <c r="G245">
        <f>VLOOKUP(CuentosContados[[#This Row],[Column1]],CuentosIndexados[],9,FALSE)</f>
        <v>0</v>
      </c>
      <c r="H245">
        <f>VLOOKUP(CuentosContados[[#This Row],[Column1]],CuentosIndexados[],10,FALSE)</f>
        <v>0</v>
      </c>
      <c r="I245" t="str">
        <f>VLOOKUP(CuentosContados[[#This Row],[Column1]],CuentosIndexados[],11,FALSE)</f>
        <v>educacion</v>
      </c>
      <c r="J245">
        <f>VLOOKUP(CuentosContados[[#This Row],[Column1]],CuentosIndexados[],12,FALSE)</f>
        <v>0</v>
      </c>
      <c r="K245">
        <f>VLOOKUP(CuentosContados[[#This Row],[Column1]],CuentosIndexados[],13,FALSE)</f>
        <v>0</v>
      </c>
      <c r="L245">
        <f>VLOOKUP(CuentosContados[[#This Row],[Column1]],CuentosIndexados[],14,FALSE)</f>
        <v>0</v>
      </c>
      <c r="M245" t="str">
        <f>VLOOKUP(CuentosContados[[#This Row],[Column1]],CuentosIndexados[],15,FALSE)</f>
        <v>tristeza</v>
      </c>
      <c r="N245" t="str">
        <f>VLOOKUP(CuentosContados[[#This Row],[Column1]],CuentosIndexados[],16,FALSE)</f>
        <v>resiliencia</v>
      </c>
      <c r="O245">
        <f>VLOOKUP(CuentosContados[[#This Row],[Column1]],CuentosIndexados[],17,FALSE)</f>
        <v>0</v>
      </c>
      <c r="P245">
        <f>VLOOKUP(CuentosContados[[#This Row],[Column1]],CuentosIndexados[],18,FALSE)</f>
        <v>0</v>
      </c>
      <c r="Q245">
        <f>VLOOKUP(CuentosContados[[#This Row],[Column1]],CuentosIndexados[],19,FALSE)</f>
        <v>0</v>
      </c>
      <c r="R245">
        <f>VLOOKUP(CuentosContados[[#This Row],[Column1]],CuentosIndexados[],20,FALSE)</f>
        <v>0</v>
      </c>
      <c r="S245">
        <f>VLOOKUP(CuentosContados[[#This Row],[Column1]],CuentosIndexados[],21,FALSE)</f>
        <v>0</v>
      </c>
      <c r="T245">
        <f>VLOOKUP(CuentosContados[[#This Row],[Column1]],CuentosIndexados[],22,FALSE)</f>
        <v>0</v>
      </c>
      <c r="U245">
        <f>VLOOKUP(CuentosContados[[#This Row],[Column1]],CuentosIndexados[],23,FALSE)</f>
        <v>0</v>
      </c>
      <c r="V245" t="str">
        <f>VLOOKUP(CuentosContados[[#This Row],[Column1]],CuentosIndexados[],24,FALSE)</f>
        <v>estres</v>
      </c>
      <c r="W245">
        <f>VLOOKUP(CuentosContados[[#This Row],[Column1]],CuentosIndexados[],25,FALSE)</f>
        <v>0</v>
      </c>
      <c r="X245">
        <f>VLOOKUP(CuentosContados[[#This Row],[Column1]],CuentosIndexados[],26,FALSE)</f>
        <v>0</v>
      </c>
      <c r="Y245" t="str">
        <f>VLOOKUP(CuentosContados[[#This Row],[Column1]],CuentosIndexados[],27,FALSE)</f>
        <v>miedo</v>
      </c>
      <c r="Z245">
        <f>VLOOKUP(CuentosContados[[#This Row],[Column1]],CuentosIndexados[],28,FALSE)</f>
        <v>0</v>
      </c>
      <c r="AA245">
        <f>VLOOKUP(CuentosContados[[#This Row],[Column1]],CuentosIndexados[],29,FALSE)</f>
        <v>0</v>
      </c>
      <c r="AB245">
        <f>VLOOKUP(CuentosContados[[#This Row],[Column1]],CuentosIndexados[],30,FALSE)</f>
        <v>0</v>
      </c>
      <c r="AC245">
        <f>VLOOKUP(CuentosContados[[#This Row],[Column1]],CuentosIndexados[],31,FALSE)</f>
        <v>0</v>
      </c>
      <c r="AD245">
        <f>VLOOKUP(CuentosContados[[#This Row],[Column1]],CuentosIndexados[],32,FALSE)</f>
        <v>0</v>
      </c>
      <c r="AE245">
        <f>VLOOKUP(CuentosContados[[#This Row],[Column1]],CuentosIndexados[],33,FALSE)</f>
        <v>0</v>
      </c>
      <c r="AF245">
        <f>VLOOKUP(CuentosContados[[#This Row],[Column1]],CuentosIndexados[],34,FALSE)</f>
        <v>0</v>
      </c>
      <c r="AG245">
        <f>VLOOKUP(CuentosContados[[#This Row],[Column1]],CuentosIndexados[],35,FALSE)</f>
        <v>0</v>
      </c>
      <c r="AH245">
        <f>VLOOKUP(CuentosContados[[#This Row],[Column1]],CuentosIndexados[],36,FALSE)</f>
        <v>0</v>
      </c>
      <c r="AI245">
        <f>VLOOKUP(CuentosContados[[#This Row],[Column1]],CuentosIndexados[],37,FALSE)</f>
        <v>0</v>
      </c>
      <c r="AJ245">
        <f>VLOOKUP(CuentosContados[[#This Row],[Column1]],CuentosIndexados[],38,FALSE)</f>
        <v>0</v>
      </c>
      <c r="AK245">
        <f>VLOOKUP(CuentosContados[[#This Row],[Column1]],CuentosIndexados[],39,FALSE)</f>
        <v>0</v>
      </c>
    </row>
    <row r="246" spans="1:37" x14ac:dyDescent="0.25">
      <c r="A246" t="s">
        <v>168</v>
      </c>
      <c r="B246">
        <f>VLOOKUP(CuentosContados[[#This Row],[Column1]],CuentosIndexados[],3,FALSE)</f>
        <v>0</v>
      </c>
      <c r="C246">
        <f>VLOOKUP(CuentosContados[[#This Row],[Column1]],CuentosIndexados[],5,FALSE)</f>
        <v>0</v>
      </c>
      <c r="D246">
        <f>VLOOKUP(CuentosContados[[#This Row],[Column1]],CuentosIndexados[],6,FALSE)</f>
        <v>0</v>
      </c>
      <c r="E246" t="str">
        <f>VLOOKUP(CuentosContados[[#This Row],[Column1]],CuentosIndexados[],7,FALSE)</f>
        <v>frustracion</v>
      </c>
      <c r="F246">
        <f>VLOOKUP(CuentosContados[[#This Row],[Column1]],CuentosIndexados[],8,FALSE)</f>
        <v>0</v>
      </c>
      <c r="G246">
        <f>VLOOKUP(CuentosContados[[#This Row],[Column1]],CuentosIndexados[],9,FALSE)</f>
        <v>0</v>
      </c>
      <c r="H246">
        <f>VLOOKUP(CuentosContados[[#This Row],[Column1]],CuentosIndexados[],10,FALSE)</f>
        <v>0</v>
      </c>
      <c r="I246" t="str">
        <f>VLOOKUP(CuentosContados[[#This Row],[Column1]],CuentosIndexados[],11,FALSE)</f>
        <v>educacion</v>
      </c>
      <c r="J246">
        <f>VLOOKUP(CuentosContados[[#This Row],[Column1]],CuentosIndexados[],12,FALSE)</f>
        <v>0</v>
      </c>
      <c r="K246">
        <f>VLOOKUP(CuentosContados[[#This Row],[Column1]],CuentosIndexados[],13,FALSE)</f>
        <v>0</v>
      </c>
      <c r="L246">
        <f>VLOOKUP(CuentosContados[[#This Row],[Column1]],CuentosIndexados[],14,FALSE)</f>
        <v>0</v>
      </c>
      <c r="M246" t="str">
        <f>VLOOKUP(CuentosContados[[#This Row],[Column1]],CuentosIndexados[],15,FALSE)</f>
        <v>tristeza</v>
      </c>
      <c r="N246" t="str">
        <f>VLOOKUP(CuentosContados[[#This Row],[Column1]],CuentosIndexados[],16,FALSE)</f>
        <v>resiliencia</v>
      </c>
      <c r="O246">
        <f>VLOOKUP(CuentosContados[[#This Row],[Column1]],CuentosIndexados[],17,FALSE)</f>
        <v>0</v>
      </c>
      <c r="P246">
        <f>VLOOKUP(CuentosContados[[#This Row],[Column1]],CuentosIndexados[],18,FALSE)</f>
        <v>0</v>
      </c>
      <c r="Q246">
        <f>VLOOKUP(CuentosContados[[#This Row],[Column1]],CuentosIndexados[],19,FALSE)</f>
        <v>0</v>
      </c>
      <c r="R246">
        <f>VLOOKUP(CuentosContados[[#This Row],[Column1]],CuentosIndexados[],20,FALSE)</f>
        <v>0</v>
      </c>
      <c r="S246">
        <f>VLOOKUP(CuentosContados[[#This Row],[Column1]],CuentosIndexados[],21,FALSE)</f>
        <v>0</v>
      </c>
      <c r="T246">
        <f>VLOOKUP(CuentosContados[[#This Row],[Column1]],CuentosIndexados[],22,FALSE)</f>
        <v>0</v>
      </c>
      <c r="U246">
        <f>VLOOKUP(CuentosContados[[#This Row],[Column1]],CuentosIndexados[],23,FALSE)</f>
        <v>0</v>
      </c>
      <c r="V246" t="str">
        <f>VLOOKUP(CuentosContados[[#This Row],[Column1]],CuentosIndexados[],24,FALSE)</f>
        <v>estres</v>
      </c>
      <c r="W246">
        <f>VLOOKUP(CuentosContados[[#This Row],[Column1]],CuentosIndexados[],25,FALSE)</f>
        <v>0</v>
      </c>
      <c r="X246">
        <f>VLOOKUP(CuentosContados[[#This Row],[Column1]],CuentosIndexados[],26,FALSE)</f>
        <v>0</v>
      </c>
      <c r="Y246" t="str">
        <f>VLOOKUP(CuentosContados[[#This Row],[Column1]],CuentosIndexados[],27,FALSE)</f>
        <v>miedo</v>
      </c>
      <c r="Z246">
        <f>VLOOKUP(CuentosContados[[#This Row],[Column1]],CuentosIndexados[],28,FALSE)</f>
        <v>0</v>
      </c>
      <c r="AA246">
        <f>VLOOKUP(CuentosContados[[#This Row],[Column1]],CuentosIndexados[],29,FALSE)</f>
        <v>0</v>
      </c>
      <c r="AB246">
        <f>VLOOKUP(CuentosContados[[#This Row],[Column1]],CuentosIndexados[],30,FALSE)</f>
        <v>0</v>
      </c>
      <c r="AC246">
        <f>VLOOKUP(CuentosContados[[#This Row],[Column1]],CuentosIndexados[],31,FALSE)</f>
        <v>0</v>
      </c>
      <c r="AD246">
        <f>VLOOKUP(CuentosContados[[#This Row],[Column1]],CuentosIndexados[],32,FALSE)</f>
        <v>0</v>
      </c>
      <c r="AE246">
        <f>VLOOKUP(CuentosContados[[#This Row],[Column1]],CuentosIndexados[],33,FALSE)</f>
        <v>0</v>
      </c>
      <c r="AF246">
        <f>VLOOKUP(CuentosContados[[#This Row],[Column1]],CuentosIndexados[],34,FALSE)</f>
        <v>0</v>
      </c>
      <c r="AG246">
        <f>VLOOKUP(CuentosContados[[#This Row],[Column1]],CuentosIndexados[],35,FALSE)</f>
        <v>0</v>
      </c>
      <c r="AH246">
        <f>VLOOKUP(CuentosContados[[#This Row],[Column1]],CuentosIndexados[],36,FALSE)</f>
        <v>0</v>
      </c>
      <c r="AI246">
        <f>VLOOKUP(CuentosContados[[#This Row],[Column1]],CuentosIndexados[],37,FALSE)</f>
        <v>0</v>
      </c>
      <c r="AJ246">
        <f>VLOOKUP(CuentosContados[[#This Row],[Column1]],CuentosIndexados[],38,FALSE)</f>
        <v>0</v>
      </c>
      <c r="AK246">
        <f>VLOOKUP(CuentosContados[[#This Row],[Column1]],CuentosIndexados[],39,FALSE)</f>
        <v>0</v>
      </c>
    </row>
    <row r="247" spans="1:37" x14ac:dyDescent="0.25">
      <c r="A247" t="s">
        <v>168</v>
      </c>
      <c r="B247">
        <f>VLOOKUP(CuentosContados[[#This Row],[Column1]],CuentosIndexados[],3,FALSE)</f>
        <v>0</v>
      </c>
      <c r="C247">
        <f>VLOOKUP(CuentosContados[[#This Row],[Column1]],CuentosIndexados[],5,FALSE)</f>
        <v>0</v>
      </c>
      <c r="D247">
        <f>VLOOKUP(CuentosContados[[#This Row],[Column1]],CuentosIndexados[],6,FALSE)</f>
        <v>0</v>
      </c>
      <c r="E247" t="str">
        <f>VLOOKUP(CuentosContados[[#This Row],[Column1]],CuentosIndexados[],7,FALSE)</f>
        <v>frustracion</v>
      </c>
      <c r="F247">
        <f>VLOOKUP(CuentosContados[[#This Row],[Column1]],CuentosIndexados[],8,FALSE)</f>
        <v>0</v>
      </c>
      <c r="G247">
        <f>VLOOKUP(CuentosContados[[#This Row],[Column1]],CuentosIndexados[],9,FALSE)</f>
        <v>0</v>
      </c>
      <c r="H247">
        <f>VLOOKUP(CuentosContados[[#This Row],[Column1]],CuentosIndexados[],10,FALSE)</f>
        <v>0</v>
      </c>
      <c r="I247" t="str">
        <f>VLOOKUP(CuentosContados[[#This Row],[Column1]],CuentosIndexados[],11,FALSE)</f>
        <v>educacion</v>
      </c>
      <c r="J247">
        <f>VLOOKUP(CuentosContados[[#This Row],[Column1]],CuentosIndexados[],12,FALSE)</f>
        <v>0</v>
      </c>
      <c r="K247">
        <f>VLOOKUP(CuentosContados[[#This Row],[Column1]],CuentosIndexados[],13,FALSE)</f>
        <v>0</v>
      </c>
      <c r="L247">
        <f>VLOOKUP(CuentosContados[[#This Row],[Column1]],CuentosIndexados[],14,FALSE)</f>
        <v>0</v>
      </c>
      <c r="M247" t="str">
        <f>VLOOKUP(CuentosContados[[#This Row],[Column1]],CuentosIndexados[],15,FALSE)</f>
        <v>tristeza</v>
      </c>
      <c r="N247" t="str">
        <f>VLOOKUP(CuentosContados[[#This Row],[Column1]],CuentosIndexados[],16,FALSE)</f>
        <v>resiliencia</v>
      </c>
      <c r="O247">
        <f>VLOOKUP(CuentosContados[[#This Row],[Column1]],CuentosIndexados[],17,FALSE)</f>
        <v>0</v>
      </c>
      <c r="P247">
        <f>VLOOKUP(CuentosContados[[#This Row],[Column1]],CuentosIndexados[],18,FALSE)</f>
        <v>0</v>
      </c>
      <c r="Q247">
        <f>VLOOKUP(CuentosContados[[#This Row],[Column1]],CuentosIndexados[],19,FALSE)</f>
        <v>0</v>
      </c>
      <c r="R247">
        <f>VLOOKUP(CuentosContados[[#This Row],[Column1]],CuentosIndexados[],20,FALSE)</f>
        <v>0</v>
      </c>
      <c r="S247">
        <f>VLOOKUP(CuentosContados[[#This Row],[Column1]],CuentosIndexados[],21,FALSE)</f>
        <v>0</v>
      </c>
      <c r="T247">
        <f>VLOOKUP(CuentosContados[[#This Row],[Column1]],CuentosIndexados[],22,FALSE)</f>
        <v>0</v>
      </c>
      <c r="U247">
        <f>VLOOKUP(CuentosContados[[#This Row],[Column1]],CuentosIndexados[],23,FALSE)</f>
        <v>0</v>
      </c>
      <c r="V247" t="str">
        <f>VLOOKUP(CuentosContados[[#This Row],[Column1]],CuentosIndexados[],24,FALSE)</f>
        <v>estres</v>
      </c>
      <c r="W247">
        <f>VLOOKUP(CuentosContados[[#This Row],[Column1]],CuentosIndexados[],25,FALSE)</f>
        <v>0</v>
      </c>
      <c r="X247">
        <f>VLOOKUP(CuentosContados[[#This Row],[Column1]],CuentosIndexados[],26,FALSE)</f>
        <v>0</v>
      </c>
      <c r="Y247" t="str">
        <f>VLOOKUP(CuentosContados[[#This Row],[Column1]],CuentosIndexados[],27,FALSE)</f>
        <v>miedo</v>
      </c>
      <c r="Z247">
        <f>VLOOKUP(CuentosContados[[#This Row],[Column1]],CuentosIndexados[],28,FALSE)</f>
        <v>0</v>
      </c>
      <c r="AA247">
        <f>VLOOKUP(CuentosContados[[#This Row],[Column1]],CuentosIndexados[],29,FALSE)</f>
        <v>0</v>
      </c>
      <c r="AB247">
        <f>VLOOKUP(CuentosContados[[#This Row],[Column1]],CuentosIndexados[],30,FALSE)</f>
        <v>0</v>
      </c>
      <c r="AC247">
        <f>VLOOKUP(CuentosContados[[#This Row],[Column1]],CuentosIndexados[],31,FALSE)</f>
        <v>0</v>
      </c>
      <c r="AD247">
        <f>VLOOKUP(CuentosContados[[#This Row],[Column1]],CuentosIndexados[],32,FALSE)</f>
        <v>0</v>
      </c>
      <c r="AE247">
        <f>VLOOKUP(CuentosContados[[#This Row],[Column1]],CuentosIndexados[],33,FALSE)</f>
        <v>0</v>
      </c>
      <c r="AF247">
        <f>VLOOKUP(CuentosContados[[#This Row],[Column1]],CuentosIndexados[],34,FALSE)</f>
        <v>0</v>
      </c>
      <c r="AG247">
        <f>VLOOKUP(CuentosContados[[#This Row],[Column1]],CuentosIndexados[],35,FALSE)</f>
        <v>0</v>
      </c>
      <c r="AH247">
        <f>VLOOKUP(CuentosContados[[#This Row],[Column1]],CuentosIndexados[],36,FALSE)</f>
        <v>0</v>
      </c>
      <c r="AI247">
        <f>VLOOKUP(CuentosContados[[#This Row],[Column1]],CuentosIndexados[],37,FALSE)</f>
        <v>0</v>
      </c>
      <c r="AJ247">
        <f>VLOOKUP(CuentosContados[[#This Row],[Column1]],CuentosIndexados[],38,FALSE)</f>
        <v>0</v>
      </c>
      <c r="AK247">
        <f>VLOOKUP(CuentosContados[[#This Row],[Column1]],CuentosIndexados[],39,FALSE)</f>
        <v>0</v>
      </c>
    </row>
    <row r="248" spans="1:37" x14ac:dyDescent="0.25">
      <c r="A248" t="s">
        <v>168</v>
      </c>
      <c r="B248">
        <f>VLOOKUP(CuentosContados[[#This Row],[Column1]],CuentosIndexados[],3,FALSE)</f>
        <v>0</v>
      </c>
      <c r="C248">
        <f>VLOOKUP(CuentosContados[[#This Row],[Column1]],CuentosIndexados[],5,FALSE)</f>
        <v>0</v>
      </c>
      <c r="D248">
        <f>VLOOKUP(CuentosContados[[#This Row],[Column1]],CuentosIndexados[],6,FALSE)</f>
        <v>0</v>
      </c>
      <c r="E248" t="str">
        <f>VLOOKUP(CuentosContados[[#This Row],[Column1]],CuentosIndexados[],7,FALSE)</f>
        <v>frustracion</v>
      </c>
      <c r="F248">
        <f>VLOOKUP(CuentosContados[[#This Row],[Column1]],CuentosIndexados[],8,FALSE)</f>
        <v>0</v>
      </c>
      <c r="G248">
        <f>VLOOKUP(CuentosContados[[#This Row],[Column1]],CuentosIndexados[],9,FALSE)</f>
        <v>0</v>
      </c>
      <c r="H248">
        <f>VLOOKUP(CuentosContados[[#This Row],[Column1]],CuentosIndexados[],10,FALSE)</f>
        <v>0</v>
      </c>
      <c r="I248" t="str">
        <f>VLOOKUP(CuentosContados[[#This Row],[Column1]],CuentosIndexados[],11,FALSE)</f>
        <v>educacion</v>
      </c>
      <c r="J248">
        <f>VLOOKUP(CuentosContados[[#This Row],[Column1]],CuentosIndexados[],12,FALSE)</f>
        <v>0</v>
      </c>
      <c r="K248">
        <f>VLOOKUP(CuentosContados[[#This Row],[Column1]],CuentosIndexados[],13,FALSE)</f>
        <v>0</v>
      </c>
      <c r="L248">
        <f>VLOOKUP(CuentosContados[[#This Row],[Column1]],CuentosIndexados[],14,FALSE)</f>
        <v>0</v>
      </c>
      <c r="M248" t="str">
        <f>VLOOKUP(CuentosContados[[#This Row],[Column1]],CuentosIndexados[],15,FALSE)</f>
        <v>tristeza</v>
      </c>
      <c r="N248" t="str">
        <f>VLOOKUP(CuentosContados[[#This Row],[Column1]],CuentosIndexados[],16,FALSE)</f>
        <v>resiliencia</v>
      </c>
      <c r="O248">
        <f>VLOOKUP(CuentosContados[[#This Row],[Column1]],CuentosIndexados[],17,FALSE)</f>
        <v>0</v>
      </c>
      <c r="P248">
        <f>VLOOKUP(CuentosContados[[#This Row],[Column1]],CuentosIndexados[],18,FALSE)</f>
        <v>0</v>
      </c>
      <c r="Q248">
        <f>VLOOKUP(CuentosContados[[#This Row],[Column1]],CuentosIndexados[],19,FALSE)</f>
        <v>0</v>
      </c>
      <c r="R248">
        <f>VLOOKUP(CuentosContados[[#This Row],[Column1]],CuentosIndexados[],20,FALSE)</f>
        <v>0</v>
      </c>
      <c r="S248">
        <f>VLOOKUP(CuentosContados[[#This Row],[Column1]],CuentosIndexados[],21,FALSE)</f>
        <v>0</v>
      </c>
      <c r="T248">
        <f>VLOOKUP(CuentosContados[[#This Row],[Column1]],CuentosIndexados[],22,FALSE)</f>
        <v>0</v>
      </c>
      <c r="U248">
        <f>VLOOKUP(CuentosContados[[#This Row],[Column1]],CuentosIndexados[],23,FALSE)</f>
        <v>0</v>
      </c>
      <c r="V248" t="str">
        <f>VLOOKUP(CuentosContados[[#This Row],[Column1]],CuentosIndexados[],24,FALSE)</f>
        <v>estres</v>
      </c>
      <c r="W248">
        <f>VLOOKUP(CuentosContados[[#This Row],[Column1]],CuentosIndexados[],25,FALSE)</f>
        <v>0</v>
      </c>
      <c r="X248">
        <f>VLOOKUP(CuentosContados[[#This Row],[Column1]],CuentosIndexados[],26,FALSE)</f>
        <v>0</v>
      </c>
      <c r="Y248" t="str">
        <f>VLOOKUP(CuentosContados[[#This Row],[Column1]],CuentosIndexados[],27,FALSE)</f>
        <v>miedo</v>
      </c>
      <c r="Z248">
        <f>VLOOKUP(CuentosContados[[#This Row],[Column1]],CuentosIndexados[],28,FALSE)</f>
        <v>0</v>
      </c>
      <c r="AA248">
        <f>VLOOKUP(CuentosContados[[#This Row],[Column1]],CuentosIndexados[],29,FALSE)</f>
        <v>0</v>
      </c>
      <c r="AB248">
        <f>VLOOKUP(CuentosContados[[#This Row],[Column1]],CuentosIndexados[],30,FALSE)</f>
        <v>0</v>
      </c>
      <c r="AC248">
        <f>VLOOKUP(CuentosContados[[#This Row],[Column1]],CuentosIndexados[],31,FALSE)</f>
        <v>0</v>
      </c>
      <c r="AD248">
        <f>VLOOKUP(CuentosContados[[#This Row],[Column1]],CuentosIndexados[],32,FALSE)</f>
        <v>0</v>
      </c>
      <c r="AE248">
        <f>VLOOKUP(CuentosContados[[#This Row],[Column1]],CuentosIndexados[],33,FALSE)</f>
        <v>0</v>
      </c>
      <c r="AF248">
        <f>VLOOKUP(CuentosContados[[#This Row],[Column1]],CuentosIndexados[],34,FALSE)</f>
        <v>0</v>
      </c>
      <c r="AG248">
        <f>VLOOKUP(CuentosContados[[#This Row],[Column1]],CuentosIndexados[],35,FALSE)</f>
        <v>0</v>
      </c>
      <c r="AH248">
        <f>VLOOKUP(CuentosContados[[#This Row],[Column1]],CuentosIndexados[],36,FALSE)</f>
        <v>0</v>
      </c>
      <c r="AI248">
        <f>VLOOKUP(CuentosContados[[#This Row],[Column1]],CuentosIndexados[],37,FALSE)</f>
        <v>0</v>
      </c>
      <c r="AJ248">
        <f>VLOOKUP(CuentosContados[[#This Row],[Column1]],CuentosIndexados[],38,FALSE)</f>
        <v>0</v>
      </c>
      <c r="AK248">
        <f>VLOOKUP(CuentosContados[[#This Row],[Column1]],CuentosIndexados[],39,FALSE)</f>
        <v>0</v>
      </c>
    </row>
    <row r="249" spans="1:37" x14ac:dyDescent="0.25">
      <c r="A249" t="s">
        <v>168</v>
      </c>
      <c r="B249">
        <f>VLOOKUP(CuentosContados[[#This Row],[Column1]],CuentosIndexados[],3,FALSE)</f>
        <v>0</v>
      </c>
      <c r="C249">
        <f>VLOOKUP(CuentosContados[[#This Row],[Column1]],CuentosIndexados[],5,FALSE)</f>
        <v>0</v>
      </c>
      <c r="D249">
        <f>VLOOKUP(CuentosContados[[#This Row],[Column1]],CuentosIndexados[],6,FALSE)</f>
        <v>0</v>
      </c>
      <c r="E249" t="str">
        <f>VLOOKUP(CuentosContados[[#This Row],[Column1]],CuentosIndexados[],7,FALSE)</f>
        <v>frustracion</v>
      </c>
      <c r="F249">
        <f>VLOOKUP(CuentosContados[[#This Row],[Column1]],CuentosIndexados[],8,FALSE)</f>
        <v>0</v>
      </c>
      <c r="G249">
        <f>VLOOKUP(CuentosContados[[#This Row],[Column1]],CuentosIndexados[],9,FALSE)</f>
        <v>0</v>
      </c>
      <c r="H249">
        <f>VLOOKUP(CuentosContados[[#This Row],[Column1]],CuentosIndexados[],10,FALSE)</f>
        <v>0</v>
      </c>
      <c r="I249" t="str">
        <f>VLOOKUP(CuentosContados[[#This Row],[Column1]],CuentosIndexados[],11,FALSE)</f>
        <v>educacion</v>
      </c>
      <c r="J249">
        <f>VLOOKUP(CuentosContados[[#This Row],[Column1]],CuentosIndexados[],12,FALSE)</f>
        <v>0</v>
      </c>
      <c r="K249">
        <f>VLOOKUP(CuentosContados[[#This Row],[Column1]],CuentosIndexados[],13,FALSE)</f>
        <v>0</v>
      </c>
      <c r="L249">
        <f>VLOOKUP(CuentosContados[[#This Row],[Column1]],CuentosIndexados[],14,FALSE)</f>
        <v>0</v>
      </c>
      <c r="M249" t="str">
        <f>VLOOKUP(CuentosContados[[#This Row],[Column1]],CuentosIndexados[],15,FALSE)</f>
        <v>tristeza</v>
      </c>
      <c r="N249" t="str">
        <f>VLOOKUP(CuentosContados[[#This Row],[Column1]],CuentosIndexados[],16,FALSE)</f>
        <v>resiliencia</v>
      </c>
      <c r="O249">
        <f>VLOOKUP(CuentosContados[[#This Row],[Column1]],CuentosIndexados[],17,FALSE)</f>
        <v>0</v>
      </c>
      <c r="P249">
        <f>VLOOKUP(CuentosContados[[#This Row],[Column1]],CuentosIndexados[],18,FALSE)</f>
        <v>0</v>
      </c>
      <c r="Q249">
        <f>VLOOKUP(CuentosContados[[#This Row],[Column1]],CuentosIndexados[],19,FALSE)</f>
        <v>0</v>
      </c>
      <c r="R249">
        <f>VLOOKUP(CuentosContados[[#This Row],[Column1]],CuentosIndexados[],20,FALSE)</f>
        <v>0</v>
      </c>
      <c r="S249">
        <f>VLOOKUP(CuentosContados[[#This Row],[Column1]],CuentosIndexados[],21,FALSE)</f>
        <v>0</v>
      </c>
      <c r="T249">
        <f>VLOOKUP(CuentosContados[[#This Row],[Column1]],CuentosIndexados[],22,FALSE)</f>
        <v>0</v>
      </c>
      <c r="U249">
        <f>VLOOKUP(CuentosContados[[#This Row],[Column1]],CuentosIndexados[],23,FALSE)</f>
        <v>0</v>
      </c>
      <c r="V249" t="str">
        <f>VLOOKUP(CuentosContados[[#This Row],[Column1]],CuentosIndexados[],24,FALSE)</f>
        <v>estres</v>
      </c>
      <c r="W249">
        <f>VLOOKUP(CuentosContados[[#This Row],[Column1]],CuentosIndexados[],25,FALSE)</f>
        <v>0</v>
      </c>
      <c r="X249">
        <f>VLOOKUP(CuentosContados[[#This Row],[Column1]],CuentosIndexados[],26,FALSE)</f>
        <v>0</v>
      </c>
      <c r="Y249" t="str">
        <f>VLOOKUP(CuentosContados[[#This Row],[Column1]],CuentosIndexados[],27,FALSE)</f>
        <v>miedo</v>
      </c>
      <c r="Z249">
        <f>VLOOKUP(CuentosContados[[#This Row],[Column1]],CuentosIndexados[],28,FALSE)</f>
        <v>0</v>
      </c>
      <c r="AA249">
        <f>VLOOKUP(CuentosContados[[#This Row],[Column1]],CuentosIndexados[],29,FALSE)</f>
        <v>0</v>
      </c>
      <c r="AB249">
        <f>VLOOKUP(CuentosContados[[#This Row],[Column1]],CuentosIndexados[],30,FALSE)</f>
        <v>0</v>
      </c>
      <c r="AC249">
        <f>VLOOKUP(CuentosContados[[#This Row],[Column1]],CuentosIndexados[],31,FALSE)</f>
        <v>0</v>
      </c>
      <c r="AD249">
        <f>VLOOKUP(CuentosContados[[#This Row],[Column1]],CuentosIndexados[],32,FALSE)</f>
        <v>0</v>
      </c>
      <c r="AE249">
        <f>VLOOKUP(CuentosContados[[#This Row],[Column1]],CuentosIndexados[],33,FALSE)</f>
        <v>0</v>
      </c>
      <c r="AF249">
        <f>VLOOKUP(CuentosContados[[#This Row],[Column1]],CuentosIndexados[],34,FALSE)</f>
        <v>0</v>
      </c>
      <c r="AG249">
        <f>VLOOKUP(CuentosContados[[#This Row],[Column1]],CuentosIndexados[],35,FALSE)</f>
        <v>0</v>
      </c>
      <c r="AH249">
        <f>VLOOKUP(CuentosContados[[#This Row],[Column1]],CuentosIndexados[],36,FALSE)</f>
        <v>0</v>
      </c>
      <c r="AI249">
        <f>VLOOKUP(CuentosContados[[#This Row],[Column1]],CuentosIndexados[],37,FALSE)</f>
        <v>0</v>
      </c>
      <c r="AJ249">
        <f>VLOOKUP(CuentosContados[[#This Row],[Column1]],CuentosIndexados[],38,FALSE)</f>
        <v>0</v>
      </c>
      <c r="AK249">
        <f>VLOOKUP(CuentosContados[[#This Row],[Column1]],CuentosIndexados[],39,FALSE)</f>
        <v>0</v>
      </c>
    </row>
    <row r="250" spans="1:37" x14ac:dyDescent="0.25">
      <c r="A250" t="s">
        <v>168</v>
      </c>
      <c r="B250">
        <f>VLOOKUP(CuentosContados[[#This Row],[Column1]],CuentosIndexados[],3,FALSE)</f>
        <v>0</v>
      </c>
      <c r="C250">
        <f>VLOOKUP(CuentosContados[[#This Row],[Column1]],CuentosIndexados[],5,FALSE)</f>
        <v>0</v>
      </c>
      <c r="D250">
        <f>VLOOKUP(CuentosContados[[#This Row],[Column1]],CuentosIndexados[],6,FALSE)</f>
        <v>0</v>
      </c>
      <c r="E250" t="str">
        <f>VLOOKUP(CuentosContados[[#This Row],[Column1]],CuentosIndexados[],7,FALSE)</f>
        <v>frustracion</v>
      </c>
      <c r="F250">
        <f>VLOOKUP(CuentosContados[[#This Row],[Column1]],CuentosIndexados[],8,FALSE)</f>
        <v>0</v>
      </c>
      <c r="G250">
        <f>VLOOKUP(CuentosContados[[#This Row],[Column1]],CuentosIndexados[],9,FALSE)</f>
        <v>0</v>
      </c>
      <c r="H250">
        <f>VLOOKUP(CuentosContados[[#This Row],[Column1]],CuentosIndexados[],10,FALSE)</f>
        <v>0</v>
      </c>
      <c r="I250" t="str">
        <f>VLOOKUP(CuentosContados[[#This Row],[Column1]],CuentosIndexados[],11,FALSE)</f>
        <v>educacion</v>
      </c>
      <c r="J250">
        <f>VLOOKUP(CuentosContados[[#This Row],[Column1]],CuentosIndexados[],12,FALSE)</f>
        <v>0</v>
      </c>
      <c r="K250">
        <f>VLOOKUP(CuentosContados[[#This Row],[Column1]],CuentosIndexados[],13,FALSE)</f>
        <v>0</v>
      </c>
      <c r="L250">
        <f>VLOOKUP(CuentosContados[[#This Row],[Column1]],CuentosIndexados[],14,FALSE)</f>
        <v>0</v>
      </c>
      <c r="M250" t="str">
        <f>VLOOKUP(CuentosContados[[#This Row],[Column1]],CuentosIndexados[],15,FALSE)</f>
        <v>tristeza</v>
      </c>
      <c r="N250" t="str">
        <f>VLOOKUP(CuentosContados[[#This Row],[Column1]],CuentosIndexados[],16,FALSE)</f>
        <v>resiliencia</v>
      </c>
      <c r="O250">
        <f>VLOOKUP(CuentosContados[[#This Row],[Column1]],CuentosIndexados[],17,FALSE)</f>
        <v>0</v>
      </c>
      <c r="P250">
        <f>VLOOKUP(CuentosContados[[#This Row],[Column1]],CuentosIndexados[],18,FALSE)</f>
        <v>0</v>
      </c>
      <c r="Q250">
        <f>VLOOKUP(CuentosContados[[#This Row],[Column1]],CuentosIndexados[],19,FALSE)</f>
        <v>0</v>
      </c>
      <c r="R250">
        <f>VLOOKUP(CuentosContados[[#This Row],[Column1]],CuentosIndexados[],20,FALSE)</f>
        <v>0</v>
      </c>
      <c r="S250">
        <f>VLOOKUP(CuentosContados[[#This Row],[Column1]],CuentosIndexados[],21,FALSE)</f>
        <v>0</v>
      </c>
      <c r="T250">
        <f>VLOOKUP(CuentosContados[[#This Row],[Column1]],CuentosIndexados[],22,FALSE)</f>
        <v>0</v>
      </c>
      <c r="U250">
        <f>VLOOKUP(CuentosContados[[#This Row],[Column1]],CuentosIndexados[],23,FALSE)</f>
        <v>0</v>
      </c>
      <c r="V250" t="str">
        <f>VLOOKUP(CuentosContados[[#This Row],[Column1]],CuentosIndexados[],24,FALSE)</f>
        <v>estres</v>
      </c>
      <c r="W250">
        <f>VLOOKUP(CuentosContados[[#This Row],[Column1]],CuentosIndexados[],25,FALSE)</f>
        <v>0</v>
      </c>
      <c r="X250">
        <f>VLOOKUP(CuentosContados[[#This Row],[Column1]],CuentosIndexados[],26,FALSE)</f>
        <v>0</v>
      </c>
      <c r="Y250" t="str">
        <f>VLOOKUP(CuentosContados[[#This Row],[Column1]],CuentosIndexados[],27,FALSE)</f>
        <v>miedo</v>
      </c>
      <c r="Z250">
        <f>VLOOKUP(CuentosContados[[#This Row],[Column1]],CuentosIndexados[],28,FALSE)</f>
        <v>0</v>
      </c>
      <c r="AA250">
        <f>VLOOKUP(CuentosContados[[#This Row],[Column1]],CuentosIndexados[],29,FALSE)</f>
        <v>0</v>
      </c>
      <c r="AB250">
        <f>VLOOKUP(CuentosContados[[#This Row],[Column1]],CuentosIndexados[],30,FALSE)</f>
        <v>0</v>
      </c>
      <c r="AC250">
        <f>VLOOKUP(CuentosContados[[#This Row],[Column1]],CuentosIndexados[],31,FALSE)</f>
        <v>0</v>
      </c>
      <c r="AD250">
        <f>VLOOKUP(CuentosContados[[#This Row],[Column1]],CuentosIndexados[],32,FALSE)</f>
        <v>0</v>
      </c>
      <c r="AE250">
        <f>VLOOKUP(CuentosContados[[#This Row],[Column1]],CuentosIndexados[],33,FALSE)</f>
        <v>0</v>
      </c>
      <c r="AF250">
        <f>VLOOKUP(CuentosContados[[#This Row],[Column1]],CuentosIndexados[],34,FALSE)</f>
        <v>0</v>
      </c>
      <c r="AG250">
        <f>VLOOKUP(CuentosContados[[#This Row],[Column1]],CuentosIndexados[],35,FALSE)</f>
        <v>0</v>
      </c>
      <c r="AH250">
        <f>VLOOKUP(CuentosContados[[#This Row],[Column1]],CuentosIndexados[],36,FALSE)</f>
        <v>0</v>
      </c>
      <c r="AI250">
        <f>VLOOKUP(CuentosContados[[#This Row],[Column1]],CuentosIndexados[],37,FALSE)</f>
        <v>0</v>
      </c>
      <c r="AJ250">
        <f>VLOOKUP(CuentosContados[[#This Row],[Column1]],CuentosIndexados[],38,FALSE)</f>
        <v>0</v>
      </c>
      <c r="AK250">
        <f>VLOOKUP(CuentosContados[[#This Row],[Column1]],CuentosIndexados[],39,FALSE)</f>
        <v>0</v>
      </c>
    </row>
    <row r="251" spans="1:37" x14ac:dyDescent="0.25">
      <c r="A251" t="s">
        <v>168</v>
      </c>
      <c r="B251">
        <f>VLOOKUP(CuentosContados[[#This Row],[Column1]],CuentosIndexados[],3,FALSE)</f>
        <v>0</v>
      </c>
      <c r="C251">
        <f>VLOOKUP(CuentosContados[[#This Row],[Column1]],CuentosIndexados[],5,FALSE)</f>
        <v>0</v>
      </c>
      <c r="D251">
        <f>VLOOKUP(CuentosContados[[#This Row],[Column1]],CuentosIndexados[],6,FALSE)</f>
        <v>0</v>
      </c>
      <c r="E251" t="str">
        <f>VLOOKUP(CuentosContados[[#This Row],[Column1]],CuentosIndexados[],7,FALSE)</f>
        <v>frustracion</v>
      </c>
      <c r="F251">
        <f>VLOOKUP(CuentosContados[[#This Row],[Column1]],CuentosIndexados[],8,FALSE)</f>
        <v>0</v>
      </c>
      <c r="G251">
        <f>VLOOKUP(CuentosContados[[#This Row],[Column1]],CuentosIndexados[],9,FALSE)</f>
        <v>0</v>
      </c>
      <c r="H251">
        <f>VLOOKUP(CuentosContados[[#This Row],[Column1]],CuentosIndexados[],10,FALSE)</f>
        <v>0</v>
      </c>
      <c r="I251" t="str">
        <f>VLOOKUP(CuentosContados[[#This Row],[Column1]],CuentosIndexados[],11,FALSE)</f>
        <v>educacion</v>
      </c>
      <c r="J251">
        <f>VLOOKUP(CuentosContados[[#This Row],[Column1]],CuentosIndexados[],12,FALSE)</f>
        <v>0</v>
      </c>
      <c r="K251">
        <f>VLOOKUP(CuentosContados[[#This Row],[Column1]],CuentosIndexados[],13,FALSE)</f>
        <v>0</v>
      </c>
      <c r="L251">
        <f>VLOOKUP(CuentosContados[[#This Row],[Column1]],CuentosIndexados[],14,FALSE)</f>
        <v>0</v>
      </c>
      <c r="M251" t="str">
        <f>VLOOKUP(CuentosContados[[#This Row],[Column1]],CuentosIndexados[],15,FALSE)</f>
        <v>tristeza</v>
      </c>
      <c r="N251" t="str">
        <f>VLOOKUP(CuentosContados[[#This Row],[Column1]],CuentosIndexados[],16,FALSE)</f>
        <v>resiliencia</v>
      </c>
      <c r="O251">
        <f>VLOOKUP(CuentosContados[[#This Row],[Column1]],CuentosIndexados[],17,FALSE)</f>
        <v>0</v>
      </c>
      <c r="P251">
        <f>VLOOKUP(CuentosContados[[#This Row],[Column1]],CuentosIndexados[],18,FALSE)</f>
        <v>0</v>
      </c>
      <c r="Q251">
        <f>VLOOKUP(CuentosContados[[#This Row],[Column1]],CuentosIndexados[],19,FALSE)</f>
        <v>0</v>
      </c>
      <c r="R251">
        <f>VLOOKUP(CuentosContados[[#This Row],[Column1]],CuentosIndexados[],20,FALSE)</f>
        <v>0</v>
      </c>
      <c r="S251">
        <f>VLOOKUP(CuentosContados[[#This Row],[Column1]],CuentosIndexados[],21,FALSE)</f>
        <v>0</v>
      </c>
      <c r="T251">
        <f>VLOOKUP(CuentosContados[[#This Row],[Column1]],CuentosIndexados[],22,FALSE)</f>
        <v>0</v>
      </c>
      <c r="U251">
        <f>VLOOKUP(CuentosContados[[#This Row],[Column1]],CuentosIndexados[],23,FALSE)</f>
        <v>0</v>
      </c>
      <c r="V251" t="str">
        <f>VLOOKUP(CuentosContados[[#This Row],[Column1]],CuentosIndexados[],24,FALSE)</f>
        <v>estres</v>
      </c>
      <c r="W251">
        <f>VLOOKUP(CuentosContados[[#This Row],[Column1]],CuentosIndexados[],25,FALSE)</f>
        <v>0</v>
      </c>
      <c r="X251">
        <f>VLOOKUP(CuentosContados[[#This Row],[Column1]],CuentosIndexados[],26,FALSE)</f>
        <v>0</v>
      </c>
      <c r="Y251" t="str">
        <f>VLOOKUP(CuentosContados[[#This Row],[Column1]],CuentosIndexados[],27,FALSE)</f>
        <v>miedo</v>
      </c>
      <c r="Z251">
        <f>VLOOKUP(CuentosContados[[#This Row],[Column1]],CuentosIndexados[],28,FALSE)</f>
        <v>0</v>
      </c>
      <c r="AA251">
        <f>VLOOKUP(CuentosContados[[#This Row],[Column1]],CuentosIndexados[],29,FALSE)</f>
        <v>0</v>
      </c>
      <c r="AB251">
        <f>VLOOKUP(CuentosContados[[#This Row],[Column1]],CuentosIndexados[],30,FALSE)</f>
        <v>0</v>
      </c>
      <c r="AC251">
        <f>VLOOKUP(CuentosContados[[#This Row],[Column1]],CuentosIndexados[],31,FALSE)</f>
        <v>0</v>
      </c>
      <c r="AD251">
        <f>VLOOKUP(CuentosContados[[#This Row],[Column1]],CuentosIndexados[],32,FALSE)</f>
        <v>0</v>
      </c>
      <c r="AE251">
        <f>VLOOKUP(CuentosContados[[#This Row],[Column1]],CuentosIndexados[],33,FALSE)</f>
        <v>0</v>
      </c>
      <c r="AF251">
        <f>VLOOKUP(CuentosContados[[#This Row],[Column1]],CuentosIndexados[],34,FALSE)</f>
        <v>0</v>
      </c>
      <c r="AG251">
        <f>VLOOKUP(CuentosContados[[#This Row],[Column1]],CuentosIndexados[],35,FALSE)</f>
        <v>0</v>
      </c>
      <c r="AH251">
        <f>VLOOKUP(CuentosContados[[#This Row],[Column1]],CuentosIndexados[],36,FALSE)</f>
        <v>0</v>
      </c>
      <c r="AI251">
        <f>VLOOKUP(CuentosContados[[#This Row],[Column1]],CuentosIndexados[],37,FALSE)</f>
        <v>0</v>
      </c>
      <c r="AJ251">
        <f>VLOOKUP(CuentosContados[[#This Row],[Column1]],CuentosIndexados[],38,FALSE)</f>
        <v>0</v>
      </c>
      <c r="AK251">
        <f>VLOOKUP(CuentosContados[[#This Row],[Column1]],CuentosIndexados[],39,FALSE)</f>
        <v>0</v>
      </c>
    </row>
    <row r="252" spans="1:37" x14ac:dyDescent="0.25">
      <c r="A252" t="s">
        <v>168</v>
      </c>
      <c r="B252">
        <f>VLOOKUP(CuentosContados[[#This Row],[Column1]],CuentosIndexados[],3,FALSE)</f>
        <v>0</v>
      </c>
      <c r="C252">
        <f>VLOOKUP(CuentosContados[[#This Row],[Column1]],CuentosIndexados[],5,FALSE)</f>
        <v>0</v>
      </c>
      <c r="D252">
        <f>VLOOKUP(CuentosContados[[#This Row],[Column1]],CuentosIndexados[],6,FALSE)</f>
        <v>0</v>
      </c>
      <c r="E252" t="str">
        <f>VLOOKUP(CuentosContados[[#This Row],[Column1]],CuentosIndexados[],7,FALSE)</f>
        <v>frustracion</v>
      </c>
      <c r="F252">
        <f>VLOOKUP(CuentosContados[[#This Row],[Column1]],CuentosIndexados[],8,FALSE)</f>
        <v>0</v>
      </c>
      <c r="G252">
        <f>VLOOKUP(CuentosContados[[#This Row],[Column1]],CuentosIndexados[],9,FALSE)</f>
        <v>0</v>
      </c>
      <c r="H252">
        <f>VLOOKUP(CuentosContados[[#This Row],[Column1]],CuentosIndexados[],10,FALSE)</f>
        <v>0</v>
      </c>
      <c r="I252" t="str">
        <f>VLOOKUP(CuentosContados[[#This Row],[Column1]],CuentosIndexados[],11,FALSE)</f>
        <v>educacion</v>
      </c>
      <c r="J252">
        <f>VLOOKUP(CuentosContados[[#This Row],[Column1]],CuentosIndexados[],12,FALSE)</f>
        <v>0</v>
      </c>
      <c r="K252">
        <f>VLOOKUP(CuentosContados[[#This Row],[Column1]],CuentosIndexados[],13,FALSE)</f>
        <v>0</v>
      </c>
      <c r="L252">
        <f>VLOOKUP(CuentosContados[[#This Row],[Column1]],CuentosIndexados[],14,FALSE)</f>
        <v>0</v>
      </c>
      <c r="M252" t="str">
        <f>VLOOKUP(CuentosContados[[#This Row],[Column1]],CuentosIndexados[],15,FALSE)</f>
        <v>tristeza</v>
      </c>
      <c r="N252" t="str">
        <f>VLOOKUP(CuentosContados[[#This Row],[Column1]],CuentosIndexados[],16,FALSE)</f>
        <v>resiliencia</v>
      </c>
      <c r="O252">
        <f>VLOOKUP(CuentosContados[[#This Row],[Column1]],CuentosIndexados[],17,FALSE)</f>
        <v>0</v>
      </c>
      <c r="P252">
        <f>VLOOKUP(CuentosContados[[#This Row],[Column1]],CuentosIndexados[],18,FALSE)</f>
        <v>0</v>
      </c>
      <c r="Q252">
        <f>VLOOKUP(CuentosContados[[#This Row],[Column1]],CuentosIndexados[],19,FALSE)</f>
        <v>0</v>
      </c>
      <c r="R252">
        <f>VLOOKUP(CuentosContados[[#This Row],[Column1]],CuentosIndexados[],20,FALSE)</f>
        <v>0</v>
      </c>
      <c r="S252">
        <f>VLOOKUP(CuentosContados[[#This Row],[Column1]],CuentosIndexados[],21,FALSE)</f>
        <v>0</v>
      </c>
      <c r="T252">
        <f>VLOOKUP(CuentosContados[[#This Row],[Column1]],CuentosIndexados[],22,FALSE)</f>
        <v>0</v>
      </c>
      <c r="U252">
        <f>VLOOKUP(CuentosContados[[#This Row],[Column1]],CuentosIndexados[],23,FALSE)</f>
        <v>0</v>
      </c>
      <c r="V252" t="str">
        <f>VLOOKUP(CuentosContados[[#This Row],[Column1]],CuentosIndexados[],24,FALSE)</f>
        <v>estres</v>
      </c>
      <c r="W252">
        <f>VLOOKUP(CuentosContados[[#This Row],[Column1]],CuentosIndexados[],25,FALSE)</f>
        <v>0</v>
      </c>
      <c r="X252">
        <f>VLOOKUP(CuentosContados[[#This Row],[Column1]],CuentosIndexados[],26,FALSE)</f>
        <v>0</v>
      </c>
      <c r="Y252" t="str">
        <f>VLOOKUP(CuentosContados[[#This Row],[Column1]],CuentosIndexados[],27,FALSE)</f>
        <v>miedo</v>
      </c>
      <c r="Z252">
        <f>VLOOKUP(CuentosContados[[#This Row],[Column1]],CuentosIndexados[],28,FALSE)</f>
        <v>0</v>
      </c>
      <c r="AA252">
        <f>VLOOKUP(CuentosContados[[#This Row],[Column1]],CuentosIndexados[],29,FALSE)</f>
        <v>0</v>
      </c>
      <c r="AB252">
        <f>VLOOKUP(CuentosContados[[#This Row],[Column1]],CuentosIndexados[],30,FALSE)</f>
        <v>0</v>
      </c>
      <c r="AC252">
        <f>VLOOKUP(CuentosContados[[#This Row],[Column1]],CuentosIndexados[],31,FALSE)</f>
        <v>0</v>
      </c>
      <c r="AD252">
        <f>VLOOKUP(CuentosContados[[#This Row],[Column1]],CuentosIndexados[],32,FALSE)</f>
        <v>0</v>
      </c>
      <c r="AE252">
        <f>VLOOKUP(CuentosContados[[#This Row],[Column1]],CuentosIndexados[],33,FALSE)</f>
        <v>0</v>
      </c>
      <c r="AF252">
        <f>VLOOKUP(CuentosContados[[#This Row],[Column1]],CuentosIndexados[],34,FALSE)</f>
        <v>0</v>
      </c>
      <c r="AG252">
        <f>VLOOKUP(CuentosContados[[#This Row],[Column1]],CuentosIndexados[],35,FALSE)</f>
        <v>0</v>
      </c>
      <c r="AH252">
        <f>VLOOKUP(CuentosContados[[#This Row],[Column1]],CuentosIndexados[],36,FALSE)</f>
        <v>0</v>
      </c>
      <c r="AI252">
        <f>VLOOKUP(CuentosContados[[#This Row],[Column1]],CuentosIndexados[],37,FALSE)</f>
        <v>0</v>
      </c>
      <c r="AJ252">
        <f>VLOOKUP(CuentosContados[[#This Row],[Column1]],CuentosIndexados[],38,FALSE)</f>
        <v>0</v>
      </c>
      <c r="AK252">
        <f>VLOOKUP(CuentosContados[[#This Row],[Column1]],CuentosIndexados[],39,FALSE)</f>
        <v>0</v>
      </c>
    </row>
    <row r="253" spans="1:37" x14ac:dyDescent="0.25">
      <c r="A253" t="s">
        <v>168</v>
      </c>
      <c r="B253">
        <f>VLOOKUP(CuentosContados[[#This Row],[Column1]],CuentosIndexados[],3,FALSE)</f>
        <v>0</v>
      </c>
      <c r="C253">
        <f>VLOOKUP(CuentosContados[[#This Row],[Column1]],CuentosIndexados[],5,FALSE)</f>
        <v>0</v>
      </c>
      <c r="D253">
        <f>VLOOKUP(CuentosContados[[#This Row],[Column1]],CuentosIndexados[],6,FALSE)</f>
        <v>0</v>
      </c>
      <c r="E253" t="str">
        <f>VLOOKUP(CuentosContados[[#This Row],[Column1]],CuentosIndexados[],7,FALSE)</f>
        <v>frustracion</v>
      </c>
      <c r="F253">
        <f>VLOOKUP(CuentosContados[[#This Row],[Column1]],CuentosIndexados[],8,FALSE)</f>
        <v>0</v>
      </c>
      <c r="G253">
        <f>VLOOKUP(CuentosContados[[#This Row],[Column1]],CuentosIndexados[],9,FALSE)</f>
        <v>0</v>
      </c>
      <c r="H253">
        <f>VLOOKUP(CuentosContados[[#This Row],[Column1]],CuentosIndexados[],10,FALSE)</f>
        <v>0</v>
      </c>
      <c r="I253" t="str">
        <f>VLOOKUP(CuentosContados[[#This Row],[Column1]],CuentosIndexados[],11,FALSE)</f>
        <v>educacion</v>
      </c>
      <c r="J253">
        <f>VLOOKUP(CuentosContados[[#This Row],[Column1]],CuentosIndexados[],12,FALSE)</f>
        <v>0</v>
      </c>
      <c r="K253">
        <f>VLOOKUP(CuentosContados[[#This Row],[Column1]],CuentosIndexados[],13,FALSE)</f>
        <v>0</v>
      </c>
      <c r="L253">
        <f>VLOOKUP(CuentosContados[[#This Row],[Column1]],CuentosIndexados[],14,FALSE)</f>
        <v>0</v>
      </c>
      <c r="M253" t="str">
        <f>VLOOKUP(CuentosContados[[#This Row],[Column1]],CuentosIndexados[],15,FALSE)</f>
        <v>tristeza</v>
      </c>
      <c r="N253" t="str">
        <f>VLOOKUP(CuentosContados[[#This Row],[Column1]],CuentosIndexados[],16,FALSE)</f>
        <v>resiliencia</v>
      </c>
      <c r="O253">
        <f>VLOOKUP(CuentosContados[[#This Row],[Column1]],CuentosIndexados[],17,FALSE)</f>
        <v>0</v>
      </c>
      <c r="P253">
        <f>VLOOKUP(CuentosContados[[#This Row],[Column1]],CuentosIndexados[],18,FALSE)</f>
        <v>0</v>
      </c>
      <c r="Q253">
        <f>VLOOKUP(CuentosContados[[#This Row],[Column1]],CuentosIndexados[],19,FALSE)</f>
        <v>0</v>
      </c>
      <c r="R253">
        <f>VLOOKUP(CuentosContados[[#This Row],[Column1]],CuentosIndexados[],20,FALSE)</f>
        <v>0</v>
      </c>
      <c r="S253">
        <f>VLOOKUP(CuentosContados[[#This Row],[Column1]],CuentosIndexados[],21,FALSE)</f>
        <v>0</v>
      </c>
      <c r="T253">
        <f>VLOOKUP(CuentosContados[[#This Row],[Column1]],CuentosIndexados[],22,FALSE)</f>
        <v>0</v>
      </c>
      <c r="U253">
        <f>VLOOKUP(CuentosContados[[#This Row],[Column1]],CuentosIndexados[],23,FALSE)</f>
        <v>0</v>
      </c>
      <c r="V253" t="str">
        <f>VLOOKUP(CuentosContados[[#This Row],[Column1]],CuentosIndexados[],24,FALSE)</f>
        <v>estres</v>
      </c>
      <c r="W253">
        <f>VLOOKUP(CuentosContados[[#This Row],[Column1]],CuentosIndexados[],25,FALSE)</f>
        <v>0</v>
      </c>
      <c r="X253">
        <f>VLOOKUP(CuentosContados[[#This Row],[Column1]],CuentosIndexados[],26,FALSE)</f>
        <v>0</v>
      </c>
      <c r="Y253" t="str">
        <f>VLOOKUP(CuentosContados[[#This Row],[Column1]],CuentosIndexados[],27,FALSE)</f>
        <v>miedo</v>
      </c>
      <c r="Z253">
        <f>VLOOKUP(CuentosContados[[#This Row],[Column1]],CuentosIndexados[],28,FALSE)</f>
        <v>0</v>
      </c>
      <c r="AA253">
        <f>VLOOKUP(CuentosContados[[#This Row],[Column1]],CuentosIndexados[],29,FALSE)</f>
        <v>0</v>
      </c>
      <c r="AB253">
        <f>VLOOKUP(CuentosContados[[#This Row],[Column1]],CuentosIndexados[],30,FALSE)</f>
        <v>0</v>
      </c>
      <c r="AC253">
        <f>VLOOKUP(CuentosContados[[#This Row],[Column1]],CuentosIndexados[],31,FALSE)</f>
        <v>0</v>
      </c>
      <c r="AD253">
        <f>VLOOKUP(CuentosContados[[#This Row],[Column1]],CuentosIndexados[],32,FALSE)</f>
        <v>0</v>
      </c>
      <c r="AE253">
        <f>VLOOKUP(CuentosContados[[#This Row],[Column1]],CuentosIndexados[],33,FALSE)</f>
        <v>0</v>
      </c>
      <c r="AF253">
        <f>VLOOKUP(CuentosContados[[#This Row],[Column1]],CuentosIndexados[],34,FALSE)</f>
        <v>0</v>
      </c>
      <c r="AG253">
        <f>VLOOKUP(CuentosContados[[#This Row],[Column1]],CuentosIndexados[],35,FALSE)</f>
        <v>0</v>
      </c>
      <c r="AH253">
        <f>VLOOKUP(CuentosContados[[#This Row],[Column1]],CuentosIndexados[],36,FALSE)</f>
        <v>0</v>
      </c>
      <c r="AI253">
        <f>VLOOKUP(CuentosContados[[#This Row],[Column1]],CuentosIndexados[],37,FALSE)</f>
        <v>0</v>
      </c>
      <c r="AJ253">
        <f>VLOOKUP(CuentosContados[[#This Row],[Column1]],CuentosIndexados[],38,FALSE)</f>
        <v>0</v>
      </c>
      <c r="AK253">
        <f>VLOOKUP(CuentosContados[[#This Row],[Column1]],CuentosIndexados[],39,FALSE)</f>
        <v>0</v>
      </c>
    </row>
    <row r="254" spans="1:37" x14ac:dyDescent="0.25">
      <c r="A254" t="s">
        <v>168</v>
      </c>
      <c r="B254">
        <f>VLOOKUP(CuentosContados[[#This Row],[Column1]],CuentosIndexados[],3,FALSE)</f>
        <v>0</v>
      </c>
      <c r="C254">
        <f>VLOOKUP(CuentosContados[[#This Row],[Column1]],CuentosIndexados[],5,FALSE)</f>
        <v>0</v>
      </c>
      <c r="D254">
        <f>VLOOKUP(CuentosContados[[#This Row],[Column1]],CuentosIndexados[],6,FALSE)</f>
        <v>0</v>
      </c>
      <c r="E254" t="str">
        <f>VLOOKUP(CuentosContados[[#This Row],[Column1]],CuentosIndexados[],7,FALSE)</f>
        <v>frustracion</v>
      </c>
      <c r="F254">
        <f>VLOOKUP(CuentosContados[[#This Row],[Column1]],CuentosIndexados[],8,FALSE)</f>
        <v>0</v>
      </c>
      <c r="G254">
        <f>VLOOKUP(CuentosContados[[#This Row],[Column1]],CuentosIndexados[],9,FALSE)</f>
        <v>0</v>
      </c>
      <c r="H254">
        <f>VLOOKUP(CuentosContados[[#This Row],[Column1]],CuentosIndexados[],10,FALSE)</f>
        <v>0</v>
      </c>
      <c r="I254" t="str">
        <f>VLOOKUP(CuentosContados[[#This Row],[Column1]],CuentosIndexados[],11,FALSE)</f>
        <v>educacion</v>
      </c>
      <c r="J254">
        <f>VLOOKUP(CuentosContados[[#This Row],[Column1]],CuentosIndexados[],12,FALSE)</f>
        <v>0</v>
      </c>
      <c r="K254">
        <f>VLOOKUP(CuentosContados[[#This Row],[Column1]],CuentosIndexados[],13,FALSE)</f>
        <v>0</v>
      </c>
      <c r="L254">
        <f>VLOOKUP(CuentosContados[[#This Row],[Column1]],CuentosIndexados[],14,FALSE)</f>
        <v>0</v>
      </c>
      <c r="M254" t="str">
        <f>VLOOKUP(CuentosContados[[#This Row],[Column1]],CuentosIndexados[],15,FALSE)</f>
        <v>tristeza</v>
      </c>
      <c r="N254" t="str">
        <f>VLOOKUP(CuentosContados[[#This Row],[Column1]],CuentosIndexados[],16,FALSE)</f>
        <v>resiliencia</v>
      </c>
      <c r="O254">
        <f>VLOOKUP(CuentosContados[[#This Row],[Column1]],CuentosIndexados[],17,FALSE)</f>
        <v>0</v>
      </c>
      <c r="P254">
        <f>VLOOKUP(CuentosContados[[#This Row],[Column1]],CuentosIndexados[],18,FALSE)</f>
        <v>0</v>
      </c>
      <c r="Q254">
        <f>VLOOKUP(CuentosContados[[#This Row],[Column1]],CuentosIndexados[],19,FALSE)</f>
        <v>0</v>
      </c>
      <c r="R254">
        <f>VLOOKUP(CuentosContados[[#This Row],[Column1]],CuentosIndexados[],20,FALSE)</f>
        <v>0</v>
      </c>
      <c r="S254">
        <f>VLOOKUP(CuentosContados[[#This Row],[Column1]],CuentosIndexados[],21,FALSE)</f>
        <v>0</v>
      </c>
      <c r="T254">
        <f>VLOOKUP(CuentosContados[[#This Row],[Column1]],CuentosIndexados[],22,FALSE)</f>
        <v>0</v>
      </c>
      <c r="U254">
        <f>VLOOKUP(CuentosContados[[#This Row],[Column1]],CuentosIndexados[],23,FALSE)</f>
        <v>0</v>
      </c>
      <c r="V254" t="str">
        <f>VLOOKUP(CuentosContados[[#This Row],[Column1]],CuentosIndexados[],24,FALSE)</f>
        <v>estres</v>
      </c>
      <c r="W254">
        <f>VLOOKUP(CuentosContados[[#This Row],[Column1]],CuentosIndexados[],25,FALSE)</f>
        <v>0</v>
      </c>
      <c r="X254">
        <f>VLOOKUP(CuentosContados[[#This Row],[Column1]],CuentosIndexados[],26,FALSE)</f>
        <v>0</v>
      </c>
      <c r="Y254" t="str">
        <f>VLOOKUP(CuentosContados[[#This Row],[Column1]],CuentosIndexados[],27,FALSE)</f>
        <v>miedo</v>
      </c>
      <c r="Z254">
        <f>VLOOKUP(CuentosContados[[#This Row],[Column1]],CuentosIndexados[],28,FALSE)</f>
        <v>0</v>
      </c>
      <c r="AA254">
        <f>VLOOKUP(CuentosContados[[#This Row],[Column1]],CuentosIndexados[],29,FALSE)</f>
        <v>0</v>
      </c>
      <c r="AB254">
        <f>VLOOKUP(CuentosContados[[#This Row],[Column1]],CuentosIndexados[],30,FALSE)</f>
        <v>0</v>
      </c>
      <c r="AC254">
        <f>VLOOKUP(CuentosContados[[#This Row],[Column1]],CuentosIndexados[],31,FALSE)</f>
        <v>0</v>
      </c>
      <c r="AD254">
        <f>VLOOKUP(CuentosContados[[#This Row],[Column1]],CuentosIndexados[],32,FALSE)</f>
        <v>0</v>
      </c>
      <c r="AE254">
        <f>VLOOKUP(CuentosContados[[#This Row],[Column1]],CuentosIndexados[],33,FALSE)</f>
        <v>0</v>
      </c>
      <c r="AF254">
        <f>VLOOKUP(CuentosContados[[#This Row],[Column1]],CuentosIndexados[],34,FALSE)</f>
        <v>0</v>
      </c>
      <c r="AG254">
        <f>VLOOKUP(CuentosContados[[#This Row],[Column1]],CuentosIndexados[],35,FALSE)</f>
        <v>0</v>
      </c>
      <c r="AH254">
        <f>VLOOKUP(CuentosContados[[#This Row],[Column1]],CuentosIndexados[],36,FALSE)</f>
        <v>0</v>
      </c>
      <c r="AI254">
        <f>VLOOKUP(CuentosContados[[#This Row],[Column1]],CuentosIndexados[],37,FALSE)</f>
        <v>0</v>
      </c>
      <c r="AJ254">
        <f>VLOOKUP(CuentosContados[[#This Row],[Column1]],CuentosIndexados[],38,FALSE)</f>
        <v>0</v>
      </c>
      <c r="AK254">
        <f>VLOOKUP(CuentosContados[[#This Row],[Column1]],CuentosIndexados[],39,FALSE)</f>
        <v>0</v>
      </c>
    </row>
    <row r="255" spans="1:37" x14ac:dyDescent="0.25">
      <c r="A255" t="s">
        <v>168</v>
      </c>
      <c r="B255">
        <f>VLOOKUP(CuentosContados[[#This Row],[Column1]],CuentosIndexados[],3,FALSE)</f>
        <v>0</v>
      </c>
      <c r="C255">
        <f>VLOOKUP(CuentosContados[[#This Row],[Column1]],CuentosIndexados[],5,FALSE)</f>
        <v>0</v>
      </c>
      <c r="D255">
        <f>VLOOKUP(CuentosContados[[#This Row],[Column1]],CuentosIndexados[],6,FALSE)</f>
        <v>0</v>
      </c>
      <c r="E255" t="str">
        <f>VLOOKUP(CuentosContados[[#This Row],[Column1]],CuentosIndexados[],7,FALSE)</f>
        <v>frustracion</v>
      </c>
      <c r="F255">
        <f>VLOOKUP(CuentosContados[[#This Row],[Column1]],CuentosIndexados[],8,FALSE)</f>
        <v>0</v>
      </c>
      <c r="G255">
        <f>VLOOKUP(CuentosContados[[#This Row],[Column1]],CuentosIndexados[],9,FALSE)</f>
        <v>0</v>
      </c>
      <c r="H255">
        <f>VLOOKUP(CuentosContados[[#This Row],[Column1]],CuentosIndexados[],10,FALSE)</f>
        <v>0</v>
      </c>
      <c r="I255" t="str">
        <f>VLOOKUP(CuentosContados[[#This Row],[Column1]],CuentosIndexados[],11,FALSE)</f>
        <v>educacion</v>
      </c>
      <c r="J255">
        <f>VLOOKUP(CuentosContados[[#This Row],[Column1]],CuentosIndexados[],12,FALSE)</f>
        <v>0</v>
      </c>
      <c r="K255">
        <f>VLOOKUP(CuentosContados[[#This Row],[Column1]],CuentosIndexados[],13,FALSE)</f>
        <v>0</v>
      </c>
      <c r="L255">
        <f>VLOOKUP(CuentosContados[[#This Row],[Column1]],CuentosIndexados[],14,FALSE)</f>
        <v>0</v>
      </c>
      <c r="M255" t="str">
        <f>VLOOKUP(CuentosContados[[#This Row],[Column1]],CuentosIndexados[],15,FALSE)</f>
        <v>tristeza</v>
      </c>
      <c r="N255" t="str">
        <f>VLOOKUP(CuentosContados[[#This Row],[Column1]],CuentosIndexados[],16,FALSE)</f>
        <v>resiliencia</v>
      </c>
      <c r="O255">
        <f>VLOOKUP(CuentosContados[[#This Row],[Column1]],CuentosIndexados[],17,FALSE)</f>
        <v>0</v>
      </c>
      <c r="P255">
        <f>VLOOKUP(CuentosContados[[#This Row],[Column1]],CuentosIndexados[],18,FALSE)</f>
        <v>0</v>
      </c>
      <c r="Q255">
        <f>VLOOKUP(CuentosContados[[#This Row],[Column1]],CuentosIndexados[],19,FALSE)</f>
        <v>0</v>
      </c>
      <c r="R255">
        <f>VLOOKUP(CuentosContados[[#This Row],[Column1]],CuentosIndexados[],20,FALSE)</f>
        <v>0</v>
      </c>
      <c r="S255">
        <f>VLOOKUP(CuentosContados[[#This Row],[Column1]],CuentosIndexados[],21,FALSE)</f>
        <v>0</v>
      </c>
      <c r="T255">
        <f>VLOOKUP(CuentosContados[[#This Row],[Column1]],CuentosIndexados[],22,FALSE)</f>
        <v>0</v>
      </c>
      <c r="U255">
        <f>VLOOKUP(CuentosContados[[#This Row],[Column1]],CuentosIndexados[],23,FALSE)</f>
        <v>0</v>
      </c>
      <c r="V255" t="str">
        <f>VLOOKUP(CuentosContados[[#This Row],[Column1]],CuentosIndexados[],24,FALSE)</f>
        <v>estres</v>
      </c>
      <c r="W255">
        <f>VLOOKUP(CuentosContados[[#This Row],[Column1]],CuentosIndexados[],25,FALSE)</f>
        <v>0</v>
      </c>
      <c r="X255">
        <f>VLOOKUP(CuentosContados[[#This Row],[Column1]],CuentosIndexados[],26,FALSE)</f>
        <v>0</v>
      </c>
      <c r="Y255" t="str">
        <f>VLOOKUP(CuentosContados[[#This Row],[Column1]],CuentosIndexados[],27,FALSE)</f>
        <v>miedo</v>
      </c>
      <c r="Z255">
        <f>VLOOKUP(CuentosContados[[#This Row],[Column1]],CuentosIndexados[],28,FALSE)</f>
        <v>0</v>
      </c>
      <c r="AA255">
        <f>VLOOKUP(CuentosContados[[#This Row],[Column1]],CuentosIndexados[],29,FALSE)</f>
        <v>0</v>
      </c>
      <c r="AB255">
        <f>VLOOKUP(CuentosContados[[#This Row],[Column1]],CuentosIndexados[],30,FALSE)</f>
        <v>0</v>
      </c>
      <c r="AC255">
        <f>VLOOKUP(CuentosContados[[#This Row],[Column1]],CuentosIndexados[],31,FALSE)</f>
        <v>0</v>
      </c>
      <c r="AD255">
        <f>VLOOKUP(CuentosContados[[#This Row],[Column1]],CuentosIndexados[],32,FALSE)</f>
        <v>0</v>
      </c>
      <c r="AE255">
        <f>VLOOKUP(CuentosContados[[#This Row],[Column1]],CuentosIndexados[],33,FALSE)</f>
        <v>0</v>
      </c>
      <c r="AF255">
        <f>VLOOKUP(CuentosContados[[#This Row],[Column1]],CuentosIndexados[],34,FALSE)</f>
        <v>0</v>
      </c>
      <c r="AG255">
        <f>VLOOKUP(CuentosContados[[#This Row],[Column1]],CuentosIndexados[],35,FALSE)</f>
        <v>0</v>
      </c>
      <c r="AH255">
        <f>VLOOKUP(CuentosContados[[#This Row],[Column1]],CuentosIndexados[],36,FALSE)</f>
        <v>0</v>
      </c>
      <c r="AI255">
        <f>VLOOKUP(CuentosContados[[#This Row],[Column1]],CuentosIndexados[],37,FALSE)</f>
        <v>0</v>
      </c>
      <c r="AJ255">
        <f>VLOOKUP(CuentosContados[[#This Row],[Column1]],CuentosIndexados[],38,FALSE)</f>
        <v>0</v>
      </c>
      <c r="AK255">
        <f>VLOOKUP(CuentosContados[[#This Row],[Column1]],CuentosIndexados[],39,FALSE)</f>
        <v>0</v>
      </c>
    </row>
    <row r="256" spans="1:37" x14ac:dyDescent="0.25">
      <c r="A256" t="s">
        <v>168</v>
      </c>
      <c r="B256">
        <f>VLOOKUP(CuentosContados[[#This Row],[Column1]],CuentosIndexados[],3,FALSE)</f>
        <v>0</v>
      </c>
      <c r="C256">
        <f>VLOOKUP(CuentosContados[[#This Row],[Column1]],CuentosIndexados[],5,FALSE)</f>
        <v>0</v>
      </c>
      <c r="D256">
        <f>VLOOKUP(CuentosContados[[#This Row],[Column1]],CuentosIndexados[],6,FALSE)</f>
        <v>0</v>
      </c>
      <c r="E256" t="str">
        <f>VLOOKUP(CuentosContados[[#This Row],[Column1]],CuentosIndexados[],7,FALSE)</f>
        <v>frustracion</v>
      </c>
      <c r="F256">
        <f>VLOOKUP(CuentosContados[[#This Row],[Column1]],CuentosIndexados[],8,FALSE)</f>
        <v>0</v>
      </c>
      <c r="G256">
        <f>VLOOKUP(CuentosContados[[#This Row],[Column1]],CuentosIndexados[],9,FALSE)</f>
        <v>0</v>
      </c>
      <c r="H256">
        <f>VLOOKUP(CuentosContados[[#This Row],[Column1]],CuentosIndexados[],10,FALSE)</f>
        <v>0</v>
      </c>
      <c r="I256" t="str">
        <f>VLOOKUP(CuentosContados[[#This Row],[Column1]],CuentosIndexados[],11,FALSE)</f>
        <v>educacion</v>
      </c>
      <c r="J256">
        <f>VLOOKUP(CuentosContados[[#This Row],[Column1]],CuentosIndexados[],12,FALSE)</f>
        <v>0</v>
      </c>
      <c r="K256">
        <f>VLOOKUP(CuentosContados[[#This Row],[Column1]],CuentosIndexados[],13,FALSE)</f>
        <v>0</v>
      </c>
      <c r="L256">
        <f>VLOOKUP(CuentosContados[[#This Row],[Column1]],CuentosIndexados[],14,FALSE)</f>
        <v>0</v>
      </c>
      <c r="M256" t="str">
        <f>VLOOKUP(CuentosContados[[#This Row],[Column1]],CuentosIndexados[],15,FALSE)</f>
        <v>tristeza</v>
      </c>
      <c r="N256" t="str">
        <f>VLOOKUP(CuentosContados[[#This Row],[Column1]],CuentosIndexados[],16,FALSE)</f>
        <v>resiliencia</v>
      </c>
      <c r="O256">
        <f>VLOOKUP(CuentosContados[[#This Row],[Column1]],CuentosIndexados[],17,FALSE)</f>
        <v>0</v>
      </c>
      <c r="P256">
        <f>VLOOKUP(CuentosContados[[#This Row],[Column1]],CuentosIndexados[],18,FALSE)</f>
        <v>0</v>
      </c>
      <c r="Q256">
        <f>VLOOKUP(CuentosContados[[#This Row],[Column1]],CuentosIndexados[],19,FALSE)</f>
        <v>0</v>
      </c>
      <c r="R256">
        <f>VLOOKUP(CuentosContados[[#This Row],[Column1]],CuentosIndexados[],20,FALSE)</f>
        <v>0</v>
      </c>
      <c r="S256">
        <f>VLOOKUP(CuentosContados[[#This Row],[Column1]],CuentosIndexados[],21,FALSE)</f>
        <v>0</v>
      </c>
      <c r="T256">
        <f>VLOOKUP(CuentosContados[[#This Row],[Column1]],CuentosIndexados[],22,FALSE)</f>
        <v>0</v>
      </c>
      <c r="U256">
        <f>VLOOKUP(CuentosContados[[#This Row],[Column1]],CuentosIndexados[],23,FALSE)</f>
        <v>0</v>
      </c>
      <c r="V256" t="str">
        <f>VLOOKUP(CuentosContados[[#This Row],[Column1]],CuentosIndexados[],24,FALSE)</f>
        <v>estres</v>
      </c>
      <c r="W256">
        <f>VLOOKUP(CuentosContados[[#This Row],[Column1]],CuentosIndexados[],25,FALSE)</f>
        <v>0</v>
      </c>
      <c r="X256">
        <f>VLOOKUP(CuentosContados[[#This Row],[Column1]],CuentosIndexados[],26,FALSE)</f>
        <v>0</v>
      </c>
      <c r="Y256" t="str">
        <f>VLOOKUP(CuentosContados[[#This Row],[Column1]],CuentosIndexados[],27,FALSE)</f>
        <v>miedo</v>
      </c>
      <c r="Z256">
        <f>VLOOKUP(CuentosContados[[#This Row],[Column1]],CuentosIndexados[],28,FALSE)</f>
        <v>0</v>
      </c>
      <c r="AA256">
        <f>VLOOKUP(CuentosContados[[#This Row],[Column1]],CuentosIndexados[],29,FALSE)</f>
        <v>0</v>
      </c>
      <c r="AB256">
        <f>VLOOKUP(CuentosContados[[#This Row],[Column1]],CuentosIndexados[],30,FALSE)</f>
        <v>0</v>
      </c>
      <c r="AC256">
        <f>VLOOKUP(CuentosContados[[#This Row],[Column1]],CuentosIndexados[],31,FALSE)</f>
        <v>0</v>
      </c>
      <c r="AD256">
        <f>VLOOKUP(CuentosContados[[#This Row],[Column1]],CuentosIndexados[],32,FALSE)</f>
        <v>0</v>
      </c>
      <c r="AE256">
        <f>VLOOKUP(CuentosContados[[#This Row],[Column1]],CuentosIndexados[],33,FALSE)</f>
        <v>0</v>
      </c>
      <c r="AF256">
        <f>VLOOKUP(CuentosContados[[#This Row],[Column1]],CuentosIndexados[],34,FALSE)</f>
        <v>0</v>
      </c>
      <c r="AG256">
        <f>VLOOKUP(CuentosContados[[#This Row],[Column1]],CuentosIndexados[],35,FALSE)</f>
        <v>0</v>
      </c>
      <c r="AH256">
        <f>VLOOKUP(CuentosContados[[#This Row],[Column1]],CuentosIndexados[],36,FALSE)</f>
        <v>0</v>
      </c>
      <c r="AI256">
        <f>VLOOKUP(CuentosContados[[#This Row],[Column1]],CuentosIndexados[],37,FALSE)</f>
        <v>0</v>
      </c>
      <c r="AJ256">
        <f>VLOOKUP(CuentosContados[[#This Row],[Column1]],CuentosIndexados[],38,FALSE)</f>
        <v>0</v>
      </c>
      <c r="AK256">
        <f>VLOOKUP(CuentosContados[[#This Row],[Column1]],CuentosIndexados[],39,FALSE)</f>
        <v>0</v>
      </c>
    </row>
    <row r="257" spans="1:37" x14ac:dyDescent="0.25">
      <c r="A257" t="s">
        <v>168</v>
      </c>
      <c r="B257">
        <f>VLOOKUP(CuentosContados[[#This Row],[Column1]],CuentosIndexados[],3,FALSE)</f>
        <v>0</v>
      </c>
      <c r="C257">
        <f>VLOOKUP(CuentosContados[[#This Row],[Column1]],CuentosIndexados[],5,FALSE)</f>
        <v>0</v>
      </c>
      <c r="D257">
        <f>VLOOKUP(CuentosContados[[#This Row],[Column1]],CuentosIndexados[],6,FALSE)</f>
        <v>0</v>
      </c>
      <c r="E257" t="str">
        <f>VLOOKUP(CuentosContados[[#This Row],[Column1]],CuentosIndexados[],7,FALSE)</f>
        <v>frustracion</v>
      </c>
      <c r="F257">
        <f>VLOOKUP(CuentosContados[[#This Row],[Column1]],CuentosIndexados[],8,FALSE)</f>
        <v>0</v>
      </c>
      <c r="G257">
        <f>VLOOKUP(CuentosContados[[#This Row],[Column1]],CuentosIndexados[],9,FALSE)</f>
        <v>0</v>
      </c>
      <c r="H257">
        <f>VLOOKUP(CuentosContados[[#This Row],[Column1]],CuentosIndexados[],10,FALSE)</f>
        <v>0</v>
      </c>
      <c r="I257" t="str">
        <f>VLOOKUP(CuentosContados[[#This Row],[Column1]],CuentosIndexados[],11,FALSE)</f>
        <v>educacion</v>
      </c>
      <c r="J257">
        <f>VLOOKUP(CuentosContados[[#This Row],[Column1]],CuentosIndexados[],12,FALSE)</f>
        <v>0</v>
      </c>
      <c r="K257">
        <f>VLOOKUP(CuentosContados[[#This Row],[Column1]],CuentosIndexados[],13,FALSE)</f>
        <v>0</v>
      </c>
      <c r="L257">
        <f>VLOOKUP(CuentosContados[[#This Row],[Column1]],CuentosIndexados[],14,FALSE)</f>
        <v>0</v>
      </c>
      <c r="M257" t="str">
        <f>VLOOKUP(CuentosContados[[#This Row],[Column1]],CuentosIndexados[],15,FALSE)</f>
        <v>tristeza</v>
      </c>
      <c r="N257" t="str">
        <f>VLOOKUP(CuentosContados[[#This Row],[Column1]],CuentosIndexados[],16,FALSE)</f>
        <v>resiliencia</v>
      </c>
      <c r="O257">
        <f>VLOOKUP(CuentosContados[[#This Row],[Column1]],CuentosIndexados[],17,FALSE)</f>
        <v>0</v>
      </c>
      <c r="P257">
        <f>VLOOKUP(CuentosContados[[#This Row],[Column1]],CuentosIndexados[],18,FALSE)</f>
        <v>0</v>
      </c>
      <c r="Q257">
        <f>VLOOKUP(CuentosContados[[#This Row],[Column1]],CuentosIndexados[],19,FALSE)</f>
        <v>0</v>
      </c>
      <c r="R257">
        <f>VLOOKUP(CuentosContados[[#This Row],[Column1]],CuentosIndexados[],20,FALSE)</f>
        <v>0</v>
      </c>
      <c r="S257">
        <f>VLOOKUP(CuentosContados[[#This Row],[Column1]],CuentosIndexados[],21,FALSE)</f>
        <v>0</v>
      </c>
      <c r="T257">
        <f>VLOOKUP(CuentosContados[[#This Row],[Column1]],CuentosIndexados[],22,FALSE)</f>
        <v>0</v>
      </c>
      <c r="U257">
        <f>VLOOKUP(CuentosContados[[#This Row],[Column1]],CuentosIndexados[],23,FALSE)</f>
        <v>0</v>
      </c>
      <c r="V257" t="str">
        <f>VLOOKUP(CuentosContados[[#This Row],[Column1]],CuentosIndexados[],24,FALSE)</f>
        <v>estres</v>
      </c>
      <c r="W257">
        <f>VLOOKUP(CuentosContados[[#This Row],[Column1]],CuentosIndexados[],25,FALSE)</f>
        <v>0</v>
      </c>
      <c r="X257">
        <f>VLOOKUP(CuentosContados[[#This Row],[Column1]],CuentosIndexados[],26,FALSE)</f>
        <v>0</v>
      </c>
      <c r="Y257" t="str">
        <f>VLOOKUP(CuentosContados[[#This Row],[Column1]],CuentosIndexados[],27,FALSE)</f>
        <v>miedo</v>
      </c>
      <c r="Z257">
        <f>VLOOKUP(CuentosContados[[#This Row],[Column1]],CuentosIndexados[],28,FALSE)</f>
        <v>0</v>
      </c>
      <c r="AA257">
        <f>VLOOKUP(CuentosContados[[#This Row],[Column1]],CuentosIndexados[],29,FALSE)</f>
        <v>0</v>
      </c>
      <c r="AB257">
        <f>VLOOKUP(CuentosContados[[#This Row],[Column1]],CuentosIndexados[],30,FALSE)</f>
        <v>0</v>
      </c>
      <c r="AC257">
        <f>VLOOKUP(CuentosContados[[#This Row],[Column1]],CuentosIndexados[],31,FALSE)</f>
        <v>0</v>
      </c>
      <c r="AD257">
        <f>VLOOKUP(CuentosContados[[#This Row],[Column1]],CuentosIndexados[],32,FALSE)</f>
        <v>0</v>
      </c>
      <c r="AE257">
        <f>VLOOKUP(CuentosContados[[#This Row],[Column1]],CuentosIndexados[],33,FALSE)</f>
        <v>0</v>
      </c>
      <c r="AF257">
        <f>VLOOKUP(CuentosContados[[#This Row],[Column1]],CuentosIndexados[],34,FALSE)</f>
        <v>0</v>
      </c>
      <c r="AG257">
        <f>VLOOKUP(CuentosContados[[#This Row],[Column1]],CuentosIndexados[],35,FALSE)</f>
        <v>0</v>
      </c>
      <c r="AH257">
        <f>VLOOKUP(CuentosContados[[#This Row],[Column1]],CuentosIndexados[],36,FALSE)</f>
        <v>0</v>
      </c>
      <c r="AI257">
        <f>VLOOKUP(CuentosContados[[#This Row],[Column1]],CuentosIndexados[],37,FALSE)</f>
        <v>0</v>
      </c>
      <c r="AJ257">
        <f>VLOOKUP(CuentosContados[[#This Row],[Column1]],CuentosIndexados[],38,FALSE)</f>
        <v>0</v>
      </c>
      <c r="AK257">
        <f>VLOOKUP(CuentosContados[[#This Row],[Column1]],CuentosIndexados[],39,FALSE)</f>
        <v>0</v>
      </c>
    </row>
    <row r="258" spans="1:37" x14ac:dyDescent="0.25">
      <c r="A258" t="s">
        <v>168</v>
      </c>
      <c r="B258">
        <f>VLOOKUP(CuentosContados[[#This Row],[Column1]],CuentosIndexados[],3,FALSE)</f>
        <v>0</v>
      </c>
      <c r="C258">
        <f>VLOOKUP(CuentosContados[[#This Row],[Column1]],CuentosIndexados[],5,FALSE)</f>
        <v>0</v>
      </c>
      <c r="D258">
        <f>VLOOKUP(CuentosContados[[#This Row],[Column1]],CuentosIndexados[],6,FALSE)</f>
        <v>0</v>
      </c>
      <c r="E258" t="str">
        <f>VLOOKUP(CuentosContados[[#This Row],[Column1]],CuentosIndexados[],7,FALSE)</f>
        <v>frustracion</v>
      </c>
      <c r="F258">
        <f>VLOOKUP(CuentosContados[[#This Row],[Column1]],CuentosIndexados[],8,FALSE)</f>
        <v>0</v>
      </c>
      <c r="G258">
        <f>VLOOKUP(CuentosContados[[#This Row],[Column1]],CuentosIndexados[],9,FALSE)</f>
        <v>0</v>
      </c>
      <c r="H258">
        <f>VLOOKUP(CuentosContados[[#This Row],[Column1]],CuentosIndexados[],10,FALSE)</f>
        <v>0</v>
      </c>
      <c r="I258" t="str">
        <f>VLOOKUP(CuentosContados[[#This Row],[Column1]],CuentosIndexados[],11,FALSE)</f>
        <v>educacion</v>
      </c>
      <c r="J258">
        <f>VLOOKUP(CuentosContados[[#This Row],[Column1]],CuentosIndexados[],12,FALSE)</f>
        <v>0</v>
      </c>
      <c r="K258">
        <f>VLOOKUP(CuentosContados[[#This Row],[Column1]],CuentosIndexados[],13,FALSE)</f>
        <v>0</v>
      </c>
      <c r="L258">
        <f>VLOOKUP(CuentosContados[[#This Row],[Column1]],CuentosIndexados[],14,FALSE)</f>
        <v>0</v>
      </c>
      <c r="M258" t="str">
        <f>VLOOKUP(CuentosContados[[#This Row],[Column1]],CuentosIndexados[],15,FALSE)</f>
        <v>tristeza</v>
      </c>
      <c r="N258" t="str">
        <f>VLOOKUP(CuentosContados[[#This Row],[Column1]],CuentosIndexados[],16,FALSE)</f>
        <v>resiliencia</v>
      </c>
      <c r="O258">
        <f>VLOOKUP(CuentosContados[[#This Row],[Column1]],CuentosIndexados[],17,FALSE)</f>
        <v>0</v>
      </c>
      <c r="P258">
        <f>VLOOKUP(CuentosContados[[#This Row],[Column1]],CuentosIndexados[],18,FALSE)</f>
        <v>0</v>
      </c>
      <c r="Q258">
        <f>VLOOKUP(CuentosContados[[#This Row],[Column1]],CuentosIndexados[],19,FALSE)</f>
        <v>0</v>
      </c>
      <c r="R258">
        <f>VLOOKUP(CuentosContados[[#This Row],[Column1]],CuentosIndexados[],20,FALSE)</f>
        <v>0</v>
      </c>
      <c r="S258">
        <f>VLOOKUP(CuentosContados[[#This Row],[Column1]],CuentosIndexados[],21,FALSE)</f>
        <v>0</v>
      </c>
      <c r="T258">
        <f>VLOOKUP(CuentosContados[[#This Row],[Column1]],CuentosIndexados[],22,FALSE)</f>
        <v>0</v>
      </c>
      <c r="U258">
        <f>VLOOKUP(CuentosContados[[#This Row],[Column1]],CuentosIndexados[],23,FALSE)</f>
        <v>0</v>
      </c>
      <c r="V258" t="str">
        <f>VLOOKUP(CuentosContados[[#This Row],[Column1]],CuentosIndexados[],24,FALSE)</f>
        <v>estres</v>
      </c>
      <c r="W258">
        <f>VLOOKUP(CuentosContados[[#This Row],[Column1]],CuentosIndexados[],25,FALSE)</f>
        <v>0</v>
      </c>
      <c r="X258">
        <f>VLOOKUP(CuentosContados[[#This Row],[Column1]],CuentosIndexados[],26,FALSE)</f>
        <v>0</v>
      </c>
      <c r="Y258" t="str">
        <f>VLOOKUP(CuentosContados[[#This Row],[Column1]],CuentosIndexados[],27,FALSE)</f>
        <v>miedo</v>
      </c>
      <c r="Z258">
        <f>VLOOKUP(CuentosContados[[#This Row],[Column1]],CuentosIndexados[],28,FALSE)</f>
        <v>0</v>
      </c>
      <c r="AA258">
        <f>VLOOKUP(CuentosContados[[#This Row],[Column1]],CuentosIndexados[],29,FALSE)</f>
        <v>0</v>
      </c>
      <c r="AB258">
        <f>VLOOKUP(CuentosContados[[#This Row],[Column1]],CuentosIndexados[],30,FALSE)</f>
        <v>0</v>
      </c>
      <c r="AC258">
        <f>VLOOKUP(CuentosContados[[#This Row],[Column1]],CuentosIndexados[],31,FALSE)</f>
        <v>0</v>
      </c>
      <c r="AD258">
        <f>VLOOKUP(CuentosContados[[#This Row],[Column1]],CuentosIndexados[],32,FALSE)</f>
        <v>0</v>
      </c>
      <c r="AE258">
        <f>VLOOKUP(CuentosContados[[#This Row],[Column1]],CuentosIndexados[],33,FALSE)</f>
        <v>0</v>
      </c>
      <c r="AF258">
        <f>VLOOKUP(CuentosContados[[#This Row],[Column1]],CuentosIndexados[],34,FALSE)</f>
        <v>0</v>
      </c>
      <c r="AG258">
        <f>VLOOKUP(CuentosContados[[#This Row],[Column1]],CuentosIndexados[],35,FALSE)</f>
        <v>0</v>
      </c>
      <c r="AH258">
        <f>VLOOKUP(CuentosContados[[#This Row],[Column1]],CuentosIndexados[],36,FALSE)</f>
        <v>0</v>
      </c>
      <c r="AI258">
        <f>VLOOKUP(CuentosContados[[#This Row],[Column1]],CuentosIndexados[],37,FALSE)</f>
        <v>0</v>
      </c>
      <c r="AJ258">
        <f>VLOOKUP(CuentosContados[[#This Row],[Column1]],CuentosIndexados[],38,FALSE)</f>
        <v>0</v>
      </c>
      <c r="AK258">
        <f>VLOOKUP(CuentosContados[[#This Row],[Column1]],CuentosIndexados[],39,FALSE)</f>
        <v>0</v>
      </c>
    </row>
    <row r="259" spans="1:37" x14ac:dyDescent="0.25">
      <c r="A259" t="s">
        <v>168</v>
      </c>
      <c r="B259">
        <f>VLOOKUP(CuentosContados[[#This Row],[Column1]],CuentosIndexados[],3,FALSE)</f>
        <v>0</v>
      </c>
      <c r="C259">
        <f>VLOOKUP(CuentosContados[[#This Row],[Column1]],CuentosIndexados[],5,FALSE)</f>
        <v>0</v>
      </c>
      <c r="D259">
        <f>VLOOKUP(CuentosContados[[#This Row],[Column1]],CuentosIndexados[],6,FALSE)</f>
        <v>0</v>
      </c>
      <c r="E259" t="str">
        <f>VLOOKUP(CuentosContados[[#This Row],[Column1]],CuentosIndexados[],7,FALSE)</f>
        <v>frustracion</v>
      </c>
      <c r="F259">
        <f>VLOOKUP(CuentosContados[[#This Row],[Column1]],CuentosIndexados[],8,FALSE)</f>
        <v>0</v>
      </c>
      <c r="G259">
        <f>VLOOKUP(CuentosContados[[#This Row],[Column1]],CuentosIndexados[],9,FALSE)</f>
        <v>0</v>
      </c>
      <c r="H259">
        <f>VLOOKUP(CuentosContados[[#This Row],[Column1]],CuentosIndexados[],10,FALSE)</f>
        <v>0</v>
      </c>
      <c r="I259" t="str">
        <f>VLOOKUP(CuentosContados[[#This Row],[Column1]],CuentosIndexados[],11,FALSE)</f>
        <v>educacion</v>
      </c>
      <c r="J259">
        <f>VLOOKUP(CuentosContados[[#This Row],[Column1]],CuentosIndexados[],12,FALSE)</f>
        <v>0</v>
      </c>
      <c r="K259">
        <f>VLOOKUP(CuentosContados[[#This Row],[Column1]],CuentosIndexados[],13,FALSE)</f>
        <v>0</v>
      </c>
      <c r="L259">
        <f>VLOOKUP(CuentosContados[[#This Row],[Column1]],CuentosIndexados[],14,FALSE)</f>
        <v>0</v>
      </c>
      <c r="M259" t="str">
        <f>VLOOKUP(CuentosContados[[#This Row],[Column1]],CuentosIndexados[],15,FALSE)</f>
        <v>tristeza</v>
      </c>
      <c r="N259" t="str">
        <f>VLOOKUP(CuentosContados[[#This Row],[Column1]],CuentosIndexados[],16,FALSE)</f>
        <v>resiliencia</v>
      </c>
      <c r="O259">
        <f>VLOOKUP(CuentosContados[[#This Row],[Column1]],CuentosIndexados[],17,FALSE)</f>
        <v>0</v>
      </c>
      <c r="P259">
        <f>VLOOKUP(CuentosContados[[#This Row],[Column1]],CuentosIndexados[],18,FALSE)</f>
        <v>0</v>
      </c>
      <c r="Q259">
        <f>VLOOKUP(CuentosContados[[#This Row],[Column1]],CuentosIndexados[],19,FALSE)</f>
        <v>0</v>
      </c>
      <c r="R259">
        <f>VLOOKUP(CuentosContados[[#This Row],[Column1]],CuentosIndexados[],20,FALSE)</f>
        <v>0</v>
      </c>
      <c r="S259">
        <f>VLOOKUP(CuentosContados[[#This Row],[Column1]],CuentosIndexados[],21,FALSE)</f>
        <v>0</v>
      </c>
      <c r="T259">
        <f>VLOOKUP(CuentosContados[[#This Row],[Column1]],CuentosIndexados[],22,FALSE)</f>
        <v>0</v>
      </c>
      <c r="U259">
        <f>VLOOKUP(CuentosContados[[#This Row],[Column1]],CuentosIndexados[],23,FALSE)</f>
        <v>0</v>
      </c>
      <c r="V259" t="str">
        <f>VLOOKUP(CuentosContados[[#This Row],[Column1]],CuentosIndexados[],24,FALSE)</f>
        <v>estres</v>
      </c>
      <c r="W259">
        <f>VLOOKUP(CuentosContados[[#This Row],[Column1]],CuentosIndexados[],25,FALSE)</f>
        <v>0</v>
      </c>
      <c r="X259">
        <f>VLOOKUP(CuentosContados[[#This Row],[Column1]],CuentosIndexados[],26,FALSE)</f>
        <v>0</v>
      </c>
      <c r="Y259" t="str">
        <f>VLOOKUP(CuentosContados[[#This Row],[Column1]],CuentosIndexados[],27,FALSE)</f>
        <v>miedo</v>
      </c>
      <c r="Z259">
        <f>VLOOKUP(CuentosContados[[#This Row],[Column1]],CuentosIndexados[],28,FALSE)</f>
        <v>0</v>
      </c>
      <c r="AA259">
        <f>VLOOKUP(CuentosContados[[#This Row],[Column1]],CuentosIndexados[],29,FALSE)</f>
        <v>0</v>
      </c>
      <c r="AB259">
        <f>VLOOKUP(CuentosContados[[#This Row],[Column1]],CuentosIndexados[],30,FALSE)</f>
        <v>0</v>
      </c>
      <c r="AC259">
        <f>VLOOKUP(CuentosContados[[#This Row],[Column1]],CuentosIndexados[],31,FALSE)</f>
        <v>0</v>
      </c>
      <c r="AD259">
        <f>VLOOKUP(CuentosContados[[#This Row],[Column1]],CuentosIndexados[],32,FALSE)</f>
        <v>0</v>
      </c>
      <c r="AE259">
        <f>VLOOKUP(CuentosContados[[#This Row],[Column1]],CuentosIndexados[],33,FALSE)</f>
        <v>0</v>
      </c>
      <c r="AF259">
        <f>VLOOKUP(CuentosContados[[#This Row],[Column1]],CuentosIndexados[],34,FALSE)</f>
        <v>0</v>
      </c>
      <c r="AG259">
        <f>VLOOKUP(CuentosContados[[#This Row],[Column1]],CuentosIndexados[],35,FALSE)</f>
        <v>0</v>
      </c>
      <c r="AH259">
        <f>VLOOKUP(CuentosContados[[#This Row],[Column1]],CuentosIndexados[],36,FALSE)</f>
        <v>0</v>
      </c>
      <c r="AI259">
        <f>VLOOKUP(CuentosContados[[#This Row],[Column1]],CuentosIndexados[],37,FALSE)</f>
        <v>0</v>
      </c>
      <c r="AJ259">
        <f>VLOOKUP(CuentosContados[[#This Row],[Column1]],CuentosIndexados[],38,FALSE)</f>
        <v>0</v>
      </c>
      <c r="AK259">
        <f>VLOOKUP(CuentosContados[[#This Row],[Column1]],CuentosIndexados[],39,FALSE)</f>
        <v>0</v>
      </c>
    </row>
    <row r="260" spans="1:37" x14ac:dyDescent="0.25">
      <c r="A260" t="s">
        <v>168</v>
      </c>
      <c r="B260">
        <f>VLOOKUP(CuentosContados[[#This Row],[Column1]],CuentosIndexados[],3,FALSE)</f>
        <v>0</v>
      </c>
      <c r="C260">
        <f>VLOOKUP(CuentosContados[[#This Row],[Column1]],CuentosIndexados[],5,FALSE)</f>
        <v>0</v>
      </c>
      <c r="D260">
        <f>VLOOKUP(CuentosContados[[#This Row],[Column1]],CuentosIndexados[],6,FALSE)</f>
        <v>0</v>
      </c>
      <c r="E260" t="str">
        <f>VLOOKUP(CuentosContados[[#This Row],[Column1]],CuentosIndexados[],7,FALSE)</f>
        <v>frustracion</v>
      </c>
      <c r="F260">
        <f>VLOOKUP(CuentosContados[[#This Row],[Column1]],CuentosIndexados[],8,FALSE)</f>
        <v>0</v>
      </c>
      <c r="G260">
        <f>VLOOKUP(CuentosContados[[#This Row],[Column1]],CuentosIndexados[],9,FALSE)</f>
        <v>0</v>
      </c>
      <c r="H260">
        <f>VLOOKUP(CuentosContados[[#This Row],[Column1]],CuentosIndexados[],10,FALSE)</f>
        <v>0</v>
      </c>
      <c r="I260" t="str">
        <f>VLOOKUP(CuentosContados[[#This Row],[Column1]],CuentosIndexados[],11,FALSE)</f>
        <v>educacion</v>
      </c>
      <c r="J260">
        <f>VLOOKUP(CuentosContados[[#This Row],[Column1]],CuentosIndexados[],12,FALSE)</f>
        <v>0</v>
      </c>
      <c r="K260">
        <f>VLOOKUP(CuentosContados[[#This Row],[Column1]],CuentosIndexados[],13,FALSE)</f>
        <v>0</v>
      </c>
      <c r="L260">
        <f>VLOOKUP(CuentosContados[[#This Row],[Column1]],CuentosIndexados[],14,FALSE)</f>
        <v>0</v>
      </c>
      <c r="M260" t="str">
        <f>VLOOKUP(CuentosContados[[#This Row],[Column1]],CuentosIndexados[],15,FALSE)</f>
        <v>tristeza</v>
      </c>
      <c r="N260" t="str">
        <f>VLOOKUP(CuentosContados[[#This Row],[Column1]],CuentosIndexados[],16,FALSE)</f>
        <v>resiliencia</v>
      </c>
      <c r="O260">
        <f>VLOOKUP(CuentosContados[[#This Row],[Column1]],CuentosIndexados[],17,FALSE)</f>
        <v>0</v>
      </c>
      <c r="P260">
        <f>VLOOKUP(CuentosContados[[#This Row],[Column1]],CuentosIndexados[],18,FALSE)</f>
        <v>0</v>
      </c>
      <c r="Q260">
        <f>VLOOKUP(CuentosContados[[#This Row],[Column1]],CuentosIndexados[],19,FALSE)</f>
        <v>0</v>
      </c>
      <c r="R260">
        <f>VLOOKUP(CuentosContados[[#This Row],[Column1]],CuentosIndexados[],20,FALSE)</f>
        <v>0</v>
      </c>
      <c r="S260">
        <f>VLOOKUP(CuentosContados[[#This Row],[Column1]],CuentosIndexados[],21,FALSE)</f>
        <v>0</v>
      </c>
      <c r="T260">
        <f>VLOOKUP(CuentosContados[[#This Row],[Column1]],CuentosIndexados[],22,FALSE)</f>
        <v>0</v>
      </c>
      <c r="U260">
        <f>VLOOKUP(CuentosContados[[#This Row],[Column1]],CuentosIndexados[],23,FALSE)</f>
        <v>0</v>
      </c>
      <c r="V260" t="str">
        <f>VLOOKUP(CuentosContados[[#This Row],[Column1]],CuentosIndexados[],24,FALSE)</f>
        <v>estres</v>
      </c>
      <c r="W260">
        <f>VLOOKUP(CuentosContados[[#This Row],[Column1]],CuentosIndexados[],25,FALSE)</f>
        <v>0</v>
      </c>
      <c r="X260">
        <f>VLOOKUP(CuentosContados[[#This Row],[Column1]],CuentosIndexados[],26,FALSE)</f>
        <v>0</v>
      </c>
      <c r="Y260" t="str">
        <f>VLOOKUP(CuentosContados[[#This Row],[Column1]],CuentosIndexados[],27,FALSE)</f>
        <v>miedo</v>
      </c>
      <c r="Z260">
        <f>VLOOKUP(CuentosContados[[#This Row],[Column1]],CuentosIndexados[],28,FALSE)</f>
        <v>0</v>
      </c>
      <c r="AA260">
        <f>VLOOKUP(CuentosContados[[#This Row],[Column1]],CuentosIndexados[],29,FALSE)</f>
        <v>0</v>
      </c>
      <c r="AB260">
        <f>VLOOKUP(CuentosContados[[#This Row],[Column1]],CuentosIndexados[],30,FALSE)</f>
        <v>0</v>
      </c>
      <c r="AC260">
        <f>VLOOKUP(CuentosContados[[#This Row],[Column1]],CuentosIndexados[],31,FALSE)</f>
        <v>0</v>
      </c>
      <c r="AD260">
        <f>VLOOKUP(CuentosContados[[#This Row],[Column1]],CuentosIndexados[],32,FALSE)</f>
        <v>0</v>
      </c>
      <c r="AE260">
        <f>VLOOKUP(CuentosContados[[#This Row],[Column1]],CuentosIndexados[],33,FALSE)</f>
        <v>0</v>
      </c>
      <c r="AF260">
        <f>VLOOKUP(CuentosContados[[#This Row],[Column1]],CuentosIndexados[],34,FALSE)</f>
        <v>0</v>
      </c>
      <c r="AG260">
        <f>VLOOKUP(CuentosContados[[#This Row],[Column1]],CuentosIndexados[],35,FALSE)</f>
        <v>0</v>
      </c>
      <c r="AH260">
        <f>VLOOKUP(CuentosContados[[#This Row],[Column1]],CuentosIndexados[],36,FALSE)</f>
        <v>0</v>
      </c>
      <c r="AI260">
        <f>VLOOKUP(CuentosContados[[#This Row],[Column1]],CuentosIndexados[],37,FALSE)</f>
        <v>0</v>
      </c>
      <c r="AJ260">
        <f>VLOOKUP(CuentosContados[[#This Row],[Column1]],CuentosIndexados[],38,FALSE)</f>
        <v>0</v>
      </c>
      <c r="AK260">
        <f>VLOOKUP(CuentosContados[[#This Row],[Column1]],CuentosIndexados[],39,FALSE)</f>
        <v>0</v>
      </c>
    </row>
    <row r="261" spans="1:37" x14ac:dyDescent="0.25">
      <c r="A261" t="s">
        <v>168</v>
      </c>
      <c r="B261">
        <f>VLOOKUP(CuentosContados[[#This Row],[Column1]],CuentosIndexados[],3,FALSE)</f>
        <v>0</v>
      </c>
      <c r="C261">
        <f>VLOOKUP(CuentosContados[[#This Row],[Column1]],CuentosIndexados[],5,FALSE)</f>
        <v>0</v>
      </c>
      <c r="D261">
        <f>VLOOKUP(CuentosContados[[#This Row],[Column1]],CuentosIndexados[],6,FALSE)</f>
        <v>0</v>
      </c>
      <c r="E261" t="str">
        <f>VLOOKUP(CuentosContados[[#This Row],[Column1]],CuentosIndexados[],7,FALSE)</f>
        <v>frustracion</v>
      </c>
      <c r="F261">
        <f>VLOOKUP(CuentosContados[[#This Row],[Column1]],CuentosIndexados[],8,FALSE)</f>
        <v>0</v>
      </c>
      <c r="G261">
        <f>VLOOKUP(CuentosContados[[#This Row],[Column1]],CuentosIndexados[],9,FALSE)</f>
        <v>0</v>
      </c>
      <c r="H261">
        <f>VLOOKUP(CuentosContados[[#This Row],[Column1]],CuentosIndexados[],10,FALSE)</f>
        <v>0</v>
      </c>
      <c r="I261" t="str">
        <f>VLOOKUP(CuentosContados[[#This Row],[Column1]],CuentosIndexados[],11,FALSE)</f>
        <v>educacion</v>
      </c>
      <c r="J261">
        <f>VLOOKUP(CuentosContados[[#This Row],[Column1]],CuentosIndexados[],12,FALSE)</f>
        <v>0</v>
      </c>
      <c r="K261">
        <f>VLOOKUP(CuentosContados[[#This Row],[Column1]],CuentosIndexados[],13,FALSE)</f>
        <v>0</v>
      </c>
      <c r="L261">
        <f>VLOOKUP(CuentosContados[[#This Row],[Column1]],CuentosIndexados[],14,FALSE)</f>
        <v>0</v>
      </c>
      <c r="M261" t="str">
        <f>VLOOKUP(CuentosContados[[#This Row],[Column1]],CuentosIndexados[],15,FALSE)</f>
        <v>tristeza</v>
      </c>
      <c r="N261" t="str">
        <f>VLOOKUP(CuentosContados[[#This Row],[Column1]],CuentosIndexados[],16,FALSE)</f>
        <v>resiliencia</v>
      </c>
      <c r="O261">
        <f>VLOOKUP(CuentosContados[[#This Row],[Column1]],CuentosIndexados[],17,FALSE)</f>
        <v>0</v>
      </c>
      <c r="P261">
        <f>VLOOKUP(CuentosContados[[#This Row],[Column1]],CuentosIndexados[],18,FALSE)</f>
        <v>0</v>
      </c>
      <c r="Q261">
        <f>VLOOKUP(CuentosContados[[#This Row],[Column1]],CuentosIndexados[],19,FALSE)</f>
        <v>0</v>
      </c>
      <c r="R261">
        <f>VLOOKUP(CuentosContados[[#This Row],[Column1]],CuentosIndexados[],20,FALSE)</f>
        <v>0</v>
      </c>
      <c r="S261">
        <f>VLOOKUP(CuentosContados[[#This Row],[Column1]],CuentosIndexados[],21,FALSE)</f>
        <v>0</v>
      </c>
      <c r="T261">
        <f>VLOOKUP(CuentosContados[[#This Row],[Column1]],CuentosIndexados[],22,FALSE)</f>
        <v>0</v>
      </c>
      <c r="U261">
        <f>VLOOKUP(CuentosContados[[#This Row],[Column1]],CuentosIndexados[],23,FALSE)</f>
        <v>0</v>
      </c>
      <c r="V261" t="str">
        <f>VLOOKUP(CuentosContados[[#This Row],[Column1]],CuentosIndexados[],24,FALSE)</f>
        <v>estres</v>
      </c>
      <c r="W261">
        <f>VLOOKUP(CuentosContados[[#This Row],[Column1]],CuentosIndexados[],25,FALSE)</f>
        <v>0</v>
      </c>
      <c r="X261">
        <f>VLOOKUP(CuentosContados[[#This Row],[Column1]],CuentosIndexados[],26,FALSE)</f>
        <v>0</v>
      </c>
      <c r="Y261" t="str">
        <f>VLOOKUP(CuentosContados[[#This Row],[Column1]],CuentosIndexados[],27,FALSE)</f>
        <v>miedo</v>
      </c>
      <c r="Z261">
        <f>VLOOKUP(CuentosContados[[#This Row],[Column1]],CuentosIndexados[],28,FALSE)</f>
        <v>0</v>
      </c>
      <c r="AA261">
        <f>VLOOKUP(CuentosContados[[#This Row],[Column1]],CuentosIndexados[],29,FALSE)</f>
        <v>0</v>
      </c>
      <c r="AB261">
        <f>VLOOKUP(CuentosContados[[#This Row],[Column1]],CuentosIndexados[],30,FALSE)</f>
        <v>0</v>
      </c>
      <c r="AC261">
        <f>VLOOKUP(CuentosContados[[#This Row],[Column1]],CuentosIndexados[],31,FALSE)</f>
        <v>0</v>
      </c>
      <c r="AD261">
        <f>VLOOKUP(CuentosContados[[#This Row],[Column1]],CuentosIndexados[],32,FALSE)</f>
        <v>0</v>
      </c>
      <c r="AE261">
        <f>VLOOKUP(CuentosContados[[#This Row],[Column1]],CuentosIndexados[],33,FALSE)</f>
        <v>0</v>
      </c>
      <c r="AF261">
        <f>VLOOKUP(CuentosContados[[#This Row],[Column1]],CuentosIndexados[],34,FALSE)</f>
        <v>0</v>
      </c>
      <c r="AG261">
        <f>VLOOKUP(CuentosContados[[#This Row],[Column1]],CuentosIndexados[],35,FALSE)</f>
        <v>0</v>
      </c>
      <c r="AH261">
        <f>VLOOKUP(CuentosContados[[#This Row],[Column1]],CuentosIndexados[],36,FALSE)</f>
        <v>0</v>
      </c>
      <c r="AI261">
        <f>VLOOKUP(CuentosContados[[#This Row],[Column1]],CuentosIndexados[],37,FALSE)</f>
        <v>0</v>
      </c>
      <c r="AJ261">
        <f>VLOOKUP(CuentosContados[[#This Row],[Column1]],CuentosIndexados[],38,FALSE)</f>
        <v>0</v>
      </c>
      <c r="AK261">
        <f>VLOOKUP(CuentosContados[[#This Row],[Column1]],CuentosIndexados[],39,FALSE)</f>
        <v>0</v>
      </c>
    </row>
    <row r="262" spans="1:37" x14ac:dyDescent="0.25">
      <c r="A262" t="s">
        <v>168</v>
      </c>
      <c r="B262">
        <f>VLOOKUP(CuentosContados[[#This Row],[Column1]],CuentosIndexados[],3,FALSE)</f>
        <v>0</v>
      </c>
      <c r="C262">
        <f>VLOOKUP(CuentosContados[[#This Row],[Column1]],CuentosIndexados[],5,FALSE)</f>
        <v>0</v>
      </c>
      <c r="D262">
        <f>VLOOKUP(CuentosContados[[#This Row],[Column1]],CuentosIndexados[],6,FALSE)</f>
        <v>0</v>
      </c>
      <c r="E262" t="str">
        <f>VLOOKUP(CuentosContados[[#This Row],[Column1]],CuentosIndexados[],7,FALSE)</f>
        <v>frustracion</v>
      </c>
      <c r="F262">
        <f>VLOOKUP(CuentosContados[[#This Row],[Column1]],CuentosIndexados[],8,FALSE)</f>
        <v>0</v>
      </c>
      <c r="G262">
        <f>VLOOKUP(CuentosContados[[#This Row],[Column1]],CuentosIndexados[],9,FALSE)</f>
        <v>0</v>
      </c>
      <c r="H262">
        <f>VLOOKUP(CuentosContados[[#This Row],[Column1]],CuentosIndexados[],10,FALSE)</f>
        <v>0</v>
      </c>
      <c r="I262" t="str">
        <f>VLOOKUP(CuentosContados[[#This Row],[Column1]],CuentosIndexados[],11,FALSE)</f>
        <v>educacion</v>
      </c>
      <c r="J262">
        <f>VLOOKUP(CuentosContados[[#This Row],[Column1]],CuentosIndexados[],12,FALSE)</f>
        <v>0</v>
      </c>
      <c r="K262">
        <f>VLOOKUP(CuentosContados[[#This Row],[Column1]],CuentosIndexados[],13,FALSE)</f>
        <v>0</v>
      </c>
      <c r="L262">
        <f>VLOOKUP(CuentosContados[[#This Row],[Column1]],CuentosIndexados[],14,FALSE)</f>
        <v>0</v>
      </c>
      <c r="M262" t="str">
        <f>VLOOKUP(CuentosContados[[#This Row],[Column1]],CuentosIndexados[],15,FALSE)</f>
        <v>tristeza</v>
      </c>
      <c r="N262" t="str">
        <f>VLOOKUP(CuentosContados[[#This Row],[Column1]],CuentosIndexados[],16,FALSE)</f>
        <v>resiliencia</v>
      </c>
      <c r="O262">
        <f>VLOOKUP(CuentosContados[[#This Row],[Column1]],CuentosIndexados[],17,FALSE)</f>
        <v>0</v>
      </c>
      <c r="P262">
        <f>VLOOKUP(CuentosContados[[#This Row],[Column1]],CuentosIndexados[],18,FALSE)</f>
        <v>0</v>
      </c>
      <c r="Q262">
        <f>VLOOKUP(CuentosContados[[#This Row],[Column1]],CuentosIndexados[],19,FALSE)</f>
        <v>0</v>
      </c>
      <c r="R262">
        <f>VLOOKUP(CuentosContados[[#This Row],[Column1]],CuentosIndexados[],20,FALSE)</f>
        <v>0</v>
      </c>
      <c r="S262">
        <f>VLOOKUP(CuentosContados[[#This Row],[Column1]],CuentosIndexados[],21,FALSE)</f>
        <v>0</v>
      </c>
      <c r="T262">
        <f>VLOOKUP(CuentosContados[[#This Row],[Column1]],CuentosIndexados[],22,FALSE)</f>
        <v>0</v>
      </c>
      <c r="U262">
        <f>VLOOKUP(CuentosContados[[#This Row],[Column1]],CuentosIndexados[],23,FALSE)</f>
        <v>0</v>
      </c>
      <c r="V262" t="str">
        <f>VLOOKUP(CuentosContados[[#This Row],[Column1]],CuentosIndexados[],24,FALSE)</f>
        <v>estres</v>
      </c>
      <c r="W262">
        <f>VLOOKUP(CuentosContados[[#This Row],[Column1]],CuentosIndexados[],25,FALSE)</f>
        <v>0</v>
      </c>
      <c r="X262">
        <f>VLOOKUP(CuentosContados[[#This Row],[Column1]],CuentosIndexados[],26,FALSE)</f>
        <v>0</v>
      </c>
      <c r="Y262" t="str">
        <f>VLOOKUP(CuentosContados[[#This Row],[Column1]],CuentosIndexados[],27,FALSE)</f>
        <v>miedo</v>
      </c>
      <c r="Z262">
        <f>VLOOKUP(CuentosContados[[#This Row],[Column1]],CuentosIndexados[],28,FALSE)</f>
        <v>0</v>
      </c>
      <c r="AA262">
        <f>VLOOKUP(CuentosContados[[#This Row],[Column1]],CuentosIndexados[],29,FALSE)</f>
        <v>0</v>
      </c>
      <c r="AB262">
        <f>VLOOKUP(CuentosContados[[#This Row],[Column1]],CuentosIndexados[],30,FALSE)</f>
        <v>0</v>
      </c>
      <c r="AC262">
        <f>VLOOKUP(CuentosContados[[#This Row],[Column1]],CuentosIndexados[],31,FALSE)</f>
        <v>0</v>
      </c>
      <c r="AD262">
        <f>VLOOKUP(CuentosContados[[#This Row],[Column1]],CuentosIndexados[],32,FALSE)</f>
        <v>0</v>
      </c>
      <c r="AE262">
        <f>VLOOKUP(CuentosContados[[#This Row],[Column1]],CuentosIndexados[],33,FALSE)</f>
        <v>0</v>
      </c>
      <c r="AF262">
        <f>VLOOKUP(CuentosContados[[#This Row],[Column1]],CuentosIndexados[],34,FALSE)</f>
        <v>0</v>
      </c>
      <c r="AG262">
        <f>VLOOKUP(CuentosContados[[#This Row],[Column1]],CuentosIndexados[],35,FALSE)</f>
        <v>0</v>
      </c>
      <c r="AH262">
        <f>VLOOKUP(CuentosContados[[#This Row],[Column1]],CuentosIndexados[],36,FALSE)</f>
        <v>0</v>
      </c>
      <c r="AI262">
        <f>VLOOKUP(CuentosContados[[#This Row],[Column1]],CuentosIndexados[],37,FALSE)</f>
        <v>0</v>
      </c>
      <c r="AJ262">
        <f>VLOOKUP(CuentosContados[[#This Row],[Column1]],CuentosIndexados[],38,FALSE)</f>
        <v>0</v>
      </c>
      <c r="AK262">
        <f>VLOOKUP(CuentosContados[[#This Row],[Column1]],CuentosIndexados[],39,FALSE)</f>
        <v>0</v>
      </c>
    </row>
    <row r="263" spans="1:37" x14ac:dyDescent="0.25">
      <c r="A263" t="s">
        <v>1148</v>
      </c>
      <c r="B263">
        <f>VLOOKUP(CuentosContados[[#This Row],[Column1]],CuentosIndexados[],3,FALSE)</f>
        <v>0</v>
      </c>
      <c r="C263">
        <f>VLOOKUP(CuentosContados[[#This Row],[Column1]],CuentosIndexados[],5,FALSE)</f>
        <v>0</v>
      </c>
      <c r="D263">
        <f>VLOOKUP(CuentosContados[[#This Row],[Column1]],CuentosIndexados[],6,FALSE)</f>
        <v>0</v>
      </c>
      <c r="E263" t="str">
        <f>VLOOKUP(CuentosContados[[#This Row],[Column1]],CuentosIndexados[],7,FALSE)</f>
        <v>frustracion</v>
      </c>
      <c r="F263">
        <f>VLOOKUP(CuentosContados[[#This Row],[Column1]],CuentosIndexados[],8,FALSE)</f>
        <v>0</v>
      </c>
      <c r="G263">
        <f>VLOOKUP(CuentosContados[[#This Row],[Column1]],CuentosIndexados[],9,FALSE)</f>
        <v>0</v>
      </c>
      <c r="H263">
        <f>VLOOKUP(CuentosContados[[#This Row],[Column1]],CuentosIndexados[],10,FALSE)</f>
        <v>0</v>
      </c>
      <c r="I263">
        <f>VLOOKUP(CuentosContados[[#This Row],[Column1]],CuentosIndexados[],11,FALSE)</f>
        <v>0</v>
      </c>
      <c r="J263" t="str">
        <f>VLOOKUP(CuentosContados[[#This Row],[Column1]],CuentosIndexados[],12,FALSE)</f>
        <v>trabajo</v>
      </c>
      <c r="K263">
        <f>VLOOKUP(CuentosContados[[#This Row],[Column1]],CuentosIndexados[],13,FALSE)</f>
        <v>0</v>
      </c>
      <c r="L263">
        <f>VLOOKUP(CuentosContados[[#This Row],[Column1]],CuentosIndexados[],14,FALSE)</f>
        <v>0</v>
      </c>
      <c r="M263">
        <f>VLOOKUP(CuentosContados[[#This Row],[Column1]],CuentosIndexados[],15,FALSE)</f>
        <v>0</v>
      </c>
      <c r="N263" t="str">
        <f>VLOOKUP(CuentosContados[[#This Row],[Column1]],CuentosIndexados[],16,FALSE)</f>
        <v>resiliencia</v>
      </c>
      <c r="O263">
        <f>VLOOKUP(CuentosContados[[#This Row],[Column1]],CuentosIndexados[],17,FALSE)</f>
        <v>0</v>
      </c>
      <c r="P263">
        <f>VLOOKUP(CuentosContados[[#This Row],[Column1]],CuentosIndexados[],18,FALSE)</f>
        <v>0</v>
      </c>
      <c r="Q263">
        <f>VLOOKUP(CuentosContados[[#This Row],[Column1]],CuentosIndexados[],19,FALSE)</f>
        <v>0</v>
      </c>
      <c r="R263">
        <f>VLOOKUP(CuentosContados[[#This Row],[Column1]],CuentosIndexados[],20,FALSE)</f>
        <v>0</v>
      </c>
      <c r="S263" t="str">
        <f>VLOOKUP(CuentosContados[[#This Row],[Column1]],CuentosIndexados[],21,FALSE)</f>
        <v>fortaleza</v>
      </c>
      <c r="T263">
        <f>VLOOKUP(CuentosContados[[#This Row],[Column1]],CuentosIndexados[],22,FALSE)</f>
        <v>0</v>
      </c>
      <c r="U263">
        <f>VLOOKUP(CuentosContados[[#This Row],[Column1]],CuentosIndexados[],23,FALSE)</f>
        <v>0</v>
      </c>
      <c r="V263">
        <f>VLOOKUP(CuentosContados[[#This Row],[Column1]],CuentosIndexados[],24,FALSE)</f>
        <v>0</v>
      </c>
      <c r="W263">
        <f>VLOOKUP(CuentosContados[[#This Row],[Column1]],CuentosIndexados[],25,FALSE)</f>
        <v>0</v>
      </c>
      <c r="X263">
        <f>VLOOKUP(CuentosContados[[#This Row],[Column1]],CuentosIndexados[],26,FALSE)</f>
        <v>0</v>
      </c>
      <c r="Y263">
        <f>VLOOKUP(CuentosContados[[#This Row],[Column1]],CuentosIndexados[],27,FALSE)</f>
        <v>0</v>
      </c>
      <c r="Z263">
        <f>VLOOKUP(CuentosContados[[#This Row],[Column1]],CuentosIndexados[],28,FALSE)</f>
        <v>0</v>
      </c>
      <c r="AA263">
        <f>VLOOKUP(CuentosContados[[#This Row],[Column1]],CuentosIndexados[],29,FALSE)</f>
        <v>0</v>
      </c>
      <c r="AB263">
        <f>VLOOKUP(CuentosContados[[#This Row],[Column1]],CuentosIndexados[],30,FALSE)</f>
        <v>0</v>
      </c>
      <c r="AC263">
        <f>VLOOKUP(CuentosContados[[#This Row],[Column1]],CuentosIndexados[],31,FALSE)</f>
        <v>0</v>
      </c>
      <c r="AD263">
        <f>VLOOKUP(CuentosContados[[#This Row],[Column1]],CuentosIndexados[],32,FALSE)</f>
        <v>0</v>
      </c>
      <c r="AE263">
        <f>VLOOKUP(CuentosContados[[#This Row],[Column1]],CuentosIndexados[],33,FALSE)</f>
        <v>0</v>
      </c>
      <c r="AF263">
        <f>VLOOKUP(CuentosContados[[#This Row],[Column1]],CuentosIndexados[],34,FALSE)</f>
        <v>0</v>
      </c>
      <c r="AG263">
        <f>VLOOKUP(CuentosContados[[#This Row],[Column1]],CuentosIndexados[],35,FALSE)</f>
        <v>0</v>
      </c>
      <c r="AH263">
        <f>VLOOKUP(CuentosContados[[#This Row],[Column1]],CuentosIndexados[],36,FALSE)</f>
        <v>0</v>
      </c>
      <c r="AI263">
        <f>VLOOKUP(CuentosContados[[#This Row],[Column1]],CuentosIndexados[],37,FALSE)</f>
        <v>0</v>
      </c>
      <c r="AJ263">
        <f>VLOOKUP(CuentosContados[[#This Row],[Column1]],CuentosIndexados[],38,FALSE)</f>
        <v>0</v>
      </c>
      <c r="AK263">
        <f>VLOOKUP(CuentosContados[[#This Row],[Column1]],CuentosIndexados[],39,FALSE)</f>
        <v>0</v>
      </c>
    </row>
    <row r="264" spans="1:37" x14ac:dyDescent="0.25">
      <c r="A264" t="s">
        <v>1148</v>
      </c>
      <c r="B264">
        <f>VLOOKUP(CuentosContados[[#This Row],[Column1]],CuentosIndexados[],3,FALSE)</f>
        <v>0</v>
      </c>
      <c r="C264">
        <f>VLOOKUP(CuentosContados[[#This Row],[Column1]],CuentosIndexados[],5,FALSE)</f>
        <v>0</v>
      </c>
      <c r="D264">
        <f>VLOOKUP(CuentosContados[[#This Row],[Column1]],CuentosIndexados[],6,FALSE)</f>
        <v>0</v>
      </c>
      <c r="E264" t="str">
        <f>VLOOKUP(CuentosContados[[#This Row],[Column1]],CuentosIndexados[],7,FALSE)</f>
        <v>frustracion</v>
      </c>
      <c r="F264">
        <f>VLOOKUP(CuentosContados[[#This Row],[Column1]],CuentosIndexados[],8,FALSE)</f>
        <v>0</v>
      </c>
      <c r="G264">
        <f>VLOOKUP(CuentosContados[[#This Row],[Column1]],CuentosIndexados[],9,FALSE)</f>
        <v>0</v>
      </c>
      <c r="H264">
        <f>VLOOKUP(CuentosContados[[#This Row],[Column1]],CuentosIndexados[],10,FALSE)</f>
        <v>0</v>
      </c>
      <c r="I264">
        <f>VLOOKUP(CuentosContados[[#This Row],[Column1]],CuentosIndexados[],11,FALSE)</f>
        <v>0</v>
      </c>
      <c r="J264" t="str">
        <f>VLOOKUP(CuentosContados[[#This Row],[Column1]],CuentosIndexados[],12,FALSE)</f>
        <v>trabajo</v>
      </c>
      <c r="K264">
        <f>VLOOKUP(CuentosContados[[#This Row],[Column1]],CuentosIndexados[],13,FALSE)</f>
        <v>0</v>
      </c>
      <c r="L264">
        <f>VLOOKUP(CuentosContados[[#This Row],[Column1]],CuentosIndexados[],14,FALSE)</f>
        <v>0</v>
      </c>
      <c r="M264">
        <f>VLOOKUP(CuentosContados[[#This Row],[Column1]],CuentosIndexados[],15,FALSE)</f>
        <v>0</v>
      </c>
      <c r="N264" t="str">
        <f>VLOOKUP(CuentosContados[[#This Row],[Column1]],CuentosIndexados[],16,FALSE)</f>
        <v>resiliencia</v>
      </c>
      <c r="O264">
        <f>VLOOKUP(CuentosContados[[#This Row],[Column1]],CuentosIndexados[],17,FALSE)</f>
        <v>0</v>
      </c>
      <c r="P264">
        <f>VLOOKUP(CuentosContados[[#This Row],[Column1]],CuentosIndexados[],18,FALSE)</f>
        <v>0</v>
      </c>
      <c r="Q264">
        <f>VLOOKUP(CuentosContados[[#This Row],[Column1]],CuentosIndexados[],19,FALSE)</f>
        <v>0</v>
      </c>
      <c r="R264">
        <f>VLOOKUP(CuentosContados[[#This Row],[Column1]],CuentosIndexados[],20,FALSE)</f>
        <v>0</v>
      </c>
      <c r="S264" t="str">
        <f>VLOOKUP(CuentosContados[[#This Row],[Column1]],CuentosIndexados[],21,FALSE)</f>
        <v>fortaleza</v>
      </c>
      <c r="T264">
        <f>VLOOKUP(CuentosContados[[#This Row],[Column1]],CuentosIndexados[],22,FALSE)</f>
        <v>0</v>
      </c>
      <c r="U264">
        <f>VLOOKUP(CuentosContados[[#This Row],[Column1]],CuentosIndexados[],23,FALSE)</f>
        <v>0</v>
      </c>
      <c r="V264">
        <f>VLOOKUP(CuentosContados[[#This Row],[Column1]],CuentosIndexados[],24,FALSE)</f>
        <v>0</v>
      </c>
      <c r="W264">
        <f>VLOOKUP(CuentosContados[[#This Row],[Column1]],CuentosIndexados[],25,FALSE)</f>
        <v>0</v>
      </c>
      <c r="X264">
        <f>VLOOKUP(CuentosContados[[#This Row],[Column1]],CuentosIndexados[],26,FALSE)</f>
        <v>0</v>
      </c>
      <c r="Y264">
        <f>VLOOKUP(CuentosContados[[#This Row],[Column1]],CuentosIndexados[],27,FALSE)</f>
        <v>0</v>
      </c>
      <c r="Z264">
        <f>VLOOKUP(CuentosContados[[#This Row],[Column1]],CuentosIndexados[],28,FALSE)</f>
        <v>0</v>
      </c>
      <c r="AA264">
        <f>VLOOKUP(CuentosContados[[#This Row],[Column1]],CuentosIndexados[],29,FALSE)</f>
        <v>0</v>
      </c>
      <c r="AB264">
        <f>VLOOKUP(CuentosContados[[#This Row],[Column1]],CuentosIndexados[],30,FALSE)</f>
        <v>0</v>
      </c>
      <c r="AC264">
        <f>VLOOKUP(CuentosContados[[#This Row],[Column1]],CuentosIndexados[],31,FALSE)</f>
        <v>0</v>
      </c>
      <c r="AD264">
        <f>VLOOKUP(CuentosContados[[#This Row],[Column1]],CuentosIndexados[],32,FALSE)</f>
        <v>0</v>
      </c>
      <c r="AE264">
        <f>VLOOKUP(CuentosContados[[#This Row],[Column1]],CuentosIndexados[],33,FALSE)</f>
        <v>0</v>
      </c>
      <c r="AF264">
        <f>VLOOKUP(CuentosContados[[#This Row],[Column1]],CuentosIndexados[],34,FALSE)</f>
        <v>0</v>
      </c>
      <c r="AG264">
        <f>VLOOKUP(CuentosContados[[#This Row],[Column1]],CuentosIndexados[],35,FALSE)</f>
        <v>0</v>
      </c>
      <c r="AH264">
        <f>VLOOKUP(CuentosContados[[#This Row],[Column1]],CuentosIndexados[],36,FALSE)</f>
        <v>0</v>
      </c>
      <c r="AI264">
        <f>VLOOKUP(CuentosContados[[#This Row],[Column1]],CuentosIndexados[],37,FALSE)</f>
        <v>0</v>
      </c>
      <c r="AJ264">
        <f>VLOOKUP(CuentosContados[[#This Row],[Column1]],CuentosIndexados[],38,FALSE)</f>
        <v>0</v>
      </c>
      <c r="AK264">
        <f>VLOOKUP(CuentosContados[[#This Row],[Column1]],CuentosIndexados[],39,FALSE)</f>
        <v>0</v>
      </c>
    </row>
    <row r="265" spans="1:37" x14ac:dyDescent="0.25">
      <c r="A265" t="s">
        <v>1148</v>
      </c>
      <c r="B265">
        <f>VLOOKUP(CuentosContados[[#This Row],[Column1]],CuentosIndexados[],3,FALSE)</f>
        <v>0</v>
      </c>
      <c r="C265">
        <f>VLOOKUP(CuentosContados[[#This Row],[Column1]],CuentosIndexados[],5,FALSE)</f>
        <v>0</v>
      </c>
      <c r="D265">
        <f>VLOOKUP(CuentosContados[[#This Row],[Column1]],CuentosIndexados[],6,FALSE)</f>
        <v>0</v>
      </c>
      <c r="E265" t="str">
        <f>VLOOKUP(CuentosContados[[#This Row],[Column1]],CuentosIndexados[],7,FALSE)</f>
        <v>frustracion</v>
      </c>
      <c r="F265">
        <f>VLOOKUP(CuentosContados[[#This Row],[Column1]],CuentosIndexados[],8,FALSE)</f>
        <v>0</v>
      </c>
      <c r="G265">
        <f>VLOOKUP(CuentosContados[[#This Row],[Column1]],CuentosIndexados[],9,FALSE)</f>
        <v>0</v>
      </c>
      <c r="H265">
        <f>VLOOKUP(CuentosContados[[#This Row],[Column1]],CuentosIndexados[],10,FALSE)</f>
        <v>0</v>
      </c>
      <c r="I265">
        <f>VLOOKUP(CuentosContados[[#This Row],[Column1]],CuentosIndexados[],11,FALSE)</f>
        <v>0</v>
      </c>
      <c r="J265" t="str">
        <f>VLOOKUP(CuentosContados[[#This Row],[Column1]],CuentosIndexados[],12,FALSE)</f>
        <v>trabajo</v>
      </c>
      <c r="K265">
        <f>VLOOKUP(CuentosContados[[#This Row],[Column1]],CuentosIndexados[],13,FALSE)</f>
        <v>0</v>
      </c>
      <c r="L265">
        <f>VLOOKUP(CuentosContados[[#This Row],[Column1]],CuentosIndexados[],14,FALSE)</f>
        <v>0</v>
      </c>
      <c r="M265">
        <f>VLOOKUP(CuentosContados[[#This Row],[Column1]],CuentosIndexados[],15,FALSE)</f>
        <v>0</v>
      </c>
      <c r="N265" t="str">
        <f>VLOOKUP(CuentosContados[[#This Row],[Column1]],CuentosIndexados[],16,FALSE)</f>
        <v>resiliencia</v>
      </c>
      <c r="O265">
        <f>VLOOKUP(CuentosContados[[#This Row],[Column1]],CuentosIndexados[],17,FALSE)</f>
        <v>0</v>
      </c>
      <c r="P265">
        <f>VLOOKUP(CuentosContados[[#This Row],[Column1]],CuentosIndexados[],18,FALSE)</f>
        <v>0</v>
      </c>
      <c r="Q265">
        <f>VLOOKUP(CuentosContados[[#This Row],[Column1]],CuentosIndexados[],19,FALSE)</f>
        <v>0</v>
      </c>
      <c r="R265">
        <f>VLOOKUP(CuentosContados[[#This Row],[Column1]],CuentosIndexados[],20,FALSE)</f>
        <v>0</v>
      </c>
      <c r="S265" t="str">
        <f>VLOOKUP(CuentosContados[[#This Row],[Column1]],CuentosIndexados[],21,FALSE)</f>
        <v>fortaleza</v>
      </c>
      <c r="T265">
        <f>VLOOKUP(CuentosContados[[#This Row],[Column1]],CuentosIndexados[],22,FALSE)</f>
        <v>0</v>
      </c>
      <c r="U265">
        <f>VLOOKUP(CuentosContados[[#This Row],[Column1]],CuentosIndexados[],23,FALSE)</f>
        <v>0</v>
      </c>
      <c r="V265">
        <f>VLOOKUP(CuentosContados[[#This Row],[Column1]],CuentosIndexados[],24,FALSE)</f>
        <v>0</v>
      </c>
      <c r="W265">
        <f>VLOOKUP(CuentosContados[[#This Row],[Column1]],CuentosIndexados[],25,FALSE)</f>
        <v>0</v>
      </c>
      <c r="X265">
        <f>VLOOKUP(CuentosContados[[#This Row],[Column1]],CuentosIndexados[],26,FALSE)</f>
        <v>0</v>
      </c>
      <c r="Y265">
        <f>VLOOKUP(CuentosContados[[#This Row],[Column1]],CuentosIndexados[],27,FALSE)</f>
        <v>0</v>
      </c>
      <c r="Z265">
        <f>VLOOKUP(CuentosContados[[#This Row],[Column1]],CuentosIndexados[],28,FALSE)</f>
        <v>0</v>
      </c>
      <c r="AA265">
        <f>VLOOKUP(CuentosContados[[#This Row],[Column1]],CuentosIndexados[],29,FALSE)</f>
        <v>0</v>
      </c>
      <c r="AB265">
        <f>VLOOKUP(CuentosContados[[#This Row],[Column1]],CuentosIndexados[],30,FALSE)</f>
        <v>0</v>
      </c>
      <c r="AC265">
        <f>VLOOKUP(CuentosContados[[#This Row],[Column1]],CuentosIndexados[],31,FALSE)</f>
        <v>0</v>
      </c>
      <c r="AD265">
        <f>VLOOKUP(CuentosContados[[#This Row],[Column1]],CuentosIndexados[],32,FALSE)</f>
        <v>0</v>
      </c>
      <c r="AE265">
        <f>VLOOKUP(CuentosContados[[#This Row],[Column1]],CuentosIndexados[],33,FALSE)</f>
        <v>0</v>
      </c>
      <c r="AF265">
        <f>VLOOKUP(CuentosContados[[#This Row],[Column1]],CuentosIndexados[],34,FALSE)</f>
        <v>0</v>
      </c>
      <c r="AG265">
        <f>VLOOKUP(CuentosContados[[#This Row],[Column1]],CuentosIndexados[],35,FALSE)</f>
        <v>0</v>
      </c>
      <c r="AH265">
        <f>VLOOKUP(CuentosContados[[#This Row],[Column1]],CuentosIndexados[],36,FALSE)</f>
        <v>0</v>
      </c>
      <c r="AI265">
        <f>VLOOKUP(CuentosContados[[#This Row],[Column1]],CuentosIndexados[],37,FALSE)</f>
        <v>0</v>
      </c>
      <c r="AJ265">
        <f>VLOOKUP(CuentosContados[[#This Row],[Column1]],CuentosIndexados[],38,FALSE)</f>
        <v>0</v>
      </c>
      <c r="AK265">
        <f>VLOOKUP(CuentosContados[[#This Row],[Column1]],CuentosIndexados[],39,FALSE)</f>
        <v>0</v>
      </c>
    </row>
    <row r="266" spans="1:37" x14ac:dyDescent="0.25">
      <c r="A266" t="s">
        <v>1148</v>
      </c>
      <c r="B266">
        <f>VLOOKUP(CuentosContados[[#This Row],[Column1]],CuentosIndexados[],3,FALSE)</f>
        <v>0</v>
      </c>
      <c r="C266">
        <f>VLOOKUP(CuentosContados[[#This Row],[Column1]],CuentosIndexados[],5,FALSE)</f>
        <v>0</v>
      </c>
      <c r="D266">
        <f>VLOOKUP(CuentosContados[[#This Row],[Column1]],CuentosIndexados[],6,FALSE)</f>
        <v>0</v>
      </c>
      <c r="E266" t="str">
        <f>VLOOKUP(CuentosContados[[#This Row],[Column1]],CuentosIndexados[],7,FALSE)</f>
        <v>frustracion</v>
      </c>
      <c r="F266">
        <f>VLOOKUP(CuentosContados[[#This Row],[Column1]],CuentosIndexados[],8,FALSE)</f>
        <v>0</v>
      </c>
      <c r="G266">
        <f>VLOOKUP(CuentosContados[[#This Row],[Column1]],CuentosIndexados[],9,FALSE)</f>
        <v>0</v>
      </c>
      <c r="H266">
        <f>VLOOKUP(CuentosContados[[#This Row],[Column1]],CuentosIndexados[],10,FALSE)</f>
        <v>0</v>
      </c>
      <c r="I266">
        <f>VLOOKUP(CuentosContados[[#This Row],[Column1]],CuentosIndexados[],11,FALSE)</f>
        <v>0</v>
      </c>
      <c r="J266" t="str">
        <f>VLOOKUP(CuentosContados[[#This Row],[Column1]],CuentosIndexados[],12,FALSE)</f>
        <v>trabajo</v>
      </c>
      <c r="K266">
        <f>VLOOKUP(CuentosContados[[#This Row],[Column1]],CuentosIndexados[],13,FALSE)</f>
        <v>0</v>
      </c>
      <c r="L266">
        <f>VLOOKUP(CuentosContados[[#This Row],[Column1]],CuentosIndexados[],14,FALSE)</f>
        <v>0</v>
      </c>
      <c r="M266">
        <f>VLOOKUP(CuentosContados[[#This Row],[Column1]],CuentosIndexados[],15,FALSE)</f>
        <v>0</v>
      </c>
      <c r="N266" t="str">
        <f>VLOOKUP(CuentosContados[[#This Row],[Column1]],CuentosIndexados[],16,FALSE)</f>
        <v>resiliencia</v>
      </c>
      <c r="O266">
        <f>VLOOKUP(CuentosContados[[#This Row],[Column1]],CuentosIndexados[],17,FALSE)</f>
        <v>0</v>
      </c>
      <c r="P266">
        <f>VLOOKUP(CuentosContados[[#This Row],[Column1]],CuentosIndexados[],18,FALSE)</f>
        <v>0</v>
      </c>
      <c r="Q266">
        <f>VLOOKUP(CuentosContados[[#This Row],[Column1]],CuentosIndexados[],19,FALSE)</f>
        <v>0</v>
      </c>
      <c r="R266">
        <f>VLOOKUP(CuentosContados[[#This Row],[Column1]],CuentosIndexados[],20,FALSE)</f>
        <v>0</v>
      </c>
      <c r="S266" t="str">
        <f>VLOOKUP(CuentosContados[[#This Row],[Column1]],CuentosIndexados[],21,FALSE)</f>
        <v>fortaleza</v>
      </c>
      <c r="T266">
        <f>VLOOKUP(CuentosContados[[#This Row],[Column1]],CuentosIndexados[],22,FALSE)</f>
        <v>0</v>
      </c>
      <c r="U266">
        <f>VLOOKUP(CuentosContados[[#This Row],[Column1]],CuentosIndexados[],23,FALSE)</f>
        <v>0</v>
      </c>
      <c r="V266">
        <f>VLOOKUP(CuentosContados[[#This Row],[Column1]],CuentosIndexados[],24,FALSE)</f>
        <v>0</v>
      </c>
      <c r="W266">
        <f>VLOOKUP(CuentosContados[[#This Row],[Column1]],CuentosIndexados[],25,FALSE)</f>
        <v>0</v>
      </c>
      <c r="X266">
        <f>VLOOKUP(CuentosContados[[#This Row],[Column1]],CuentosIndexados[],26,FALSE)</f>
        <v>0</v>
      </c>
      <c r="Y266">
        <f>VLOOKUP(CuentosContados[[#This Row],[Column1]],CuentosIndexados[],27,FALSE)</f>
        <v>0</v>
      </c>
      <c r="Z266">
        <f>VLOOKUP(CuentosContados[[#This Row],[Column1]],CuentosIndexados[],28,FALSE)</f>
        <v>0</v>
      </c>
      <c r="AA266">
        <f>VLOOKUP(CuentosContados[[#This Row],[Column1]],CuentosIndexados[],29,FALSE)</f>
        <v>0</v>
      </c>
      <c r="AB266">
        <f>VLOOKUP(CuentosContados[[#This Row],[Column1]],CuentosIndexados[],30,FALSE)</f>
        <v>0</v>
      </c>
      <c r="AC266">
        <f>VLOOKUP(CuentosContados[[#This Row],[Column1]],CuentosIndexados[],31,FALSE)</f>
        <v>0</v>
      </c>
      <c r="AD266">
        <f>VLOOKUP(CuentosContados[[#This Row],[Column1]],CuentosIndexados[],32,FALSE)</f>
        <v>0</v>
      </c>
      <c r="AE266">
        <f>VLOOKUP(CuentosContados[[#This Row],[Column1]],CuentosIndexados[],33,FALSE)</f>
        <v>0</v>
      </c>
      <c r="AF266">
        <f>VLOOKUP(CuentosContados[[#This Row],[Column1]],CuentosIndexados[],34,FALSE)</f>
        <v>0</v>
      </c>
      <c r="AG266">
        <f>VLOOKUP(CuentosContados[[#This Row],[Column1]],CuentosIndexados[],35,FALSE)</f>
        <v>0</v>
      </c>
      <c r="AH266">
        <f>VLOOKUP(CuentosContados[[#This Row],[Column1]],CuentosIndexados[],36,FALSE)</f>
        <v>0</v>
      </c>
      <c r="AI266">
        <f>VLOOKUP(CuentosContados[[#This Row],[Column1]],CuentosIndexados[],37,FALSE)</f>
        <v>0</v>
      </c>
      <c r="AJ266">
        <f>VLOOKUP(CuentosContados[[#This Row],[Column1]],CuentosIndexados[],38,FALSE)</f>
        <v>0</v>
      </c>
      <c r="AK266">
        <f>VLOOKUP(CuentosContados[[#This Row],[Column1]],CuentosIndexados[],39,FALSE)</f>
        <v>0</v>
      </c>
    </row>
    <row r="267" spans="1:37" x14ac:dyDescent="0.25">
      <c r="A267" t="s">
        <v>1148</v>
      </c>
      <c r="B267">
        <f>VLOOKUP(CuentosContados[[#This Row],[Column1]],CuentosIndexados[],3,FALSE)</f>
        <v>0</v>
      </c>
      <c r="C267">
        <f>VLOOKUP(CuentosContados[[#This Row],[Column1]],CuentosIndexados[],5,FALSE)</f>
        <v>0</v>
      </c>
      <c r="D267">
        <f>VLOOKUP(CuentosContados[[#This Row],[Column1]],CuentosIndexados[],6,FALSE)</f>
        <v>0</v>
      </c>
      <c r="E267" t="str">
        <f>VLOOKUP(CuentosContados[[#This Row],[Column1]],CuentosIndexados[],7,FALSE)</f>
        <v>frustracion</v>
      </c>
      <c r="F267">
        <f>VLOOKUP(CuentosContados[[#This Row],[Column1]],CuentosIndexados[],8,FALSE)</f>
        <v>0</v>
      </c>
      <c r="G267">
        <f>VLOOKUP(CuentosContados[[#This Row],[Column1]],CuentosIndexados[],9,FALSE)</f>
        <v>0</v>
      </c>
      <c r="H267">
        <f>VLOOKUP(CuentosContados[[#This Row],[Column1]],CuentosIndexados[],10,FALSE)</f>
        <v>0</v>
      </c>
      <c r="I267">
        <f>VLOOKUP(CuentosContados[[#This Row],[Column1]],CuentosIndexados[],11,FALSE)</f>
        <v>0</v>
      </c>
      <c r="J267" t="str">
        <f>VLOOKUP(CuentosContados[[#This Row],[Column1]],CuentosIndexados[],12,FALSE)</f>
        <v>trabajo</v>
      </c>
      <c r="K267">
        <f>VLOOKUP(CuentosContados[[#This Row],[Column1]],CuentosIndexados[],13,FALSE)</f>
        <v>0</v>
      </c>
      <c r="L267">
        <f>VLOOKUP(CuentosContados[[#This Row],[Column1]],CuentosIndexados[],14,FALSE)</f>
        <v>0</v>
      </c>
      <c r="M267">
        <f>VLOOKUP(CuentosContados[[#This Row],[Column1]],CuentosIndexados[],15,FALSE)</f>
        <v>0</v>
      </c>
      <c r="N267" t="str">
        <f>VLOOKUP(CuentosContados[[#This Row],[Column1]],CuentosIndexados[],16,FALSE)</f>
        <v>resiliencia</v>
      </c>
      <c r="O267">
        <f>VLOOKUP(CuentosContados[[#This Row],[Column1]],CuentosIndexados[],17,FALSE)</f>
        <v>0</v>
      </c>
      <c r="P267">
        <f>VLOOKUP(CuentosContados[[#This Row],[Column1]],CuentosIndexados[],18,FALSE)</f>
        <v>0</v>
      </c>
      <c r="Q267">
        <f>VLOOKUP(CuentosContados[[#This Row],[Column1]],CuentosIndexados[],19,FALSE)</f>
        <v>0</v>
      </c>
      <c r="R267">
        <f>VLOOKUP(CuentosContados[[#This Row],[Column1]],CuentosIndexados[],20,FALSE)</f>
        <v>0</v>
      </c>
      <c r="S267" t="str">
        <f>VLOOKUP(CuentosContados[[#This Row],[Column1]],CuentosIndexados[],21,FALSE)</f>
        <v>fortaleza</v>
      </c>
      <c r="T267">
        <f>VLOOKUP(CuentosContados[[#This Row],[Column1]],CuentosIndexados[],22,FALSE)</f>
        <v>0</v>
      </c>
      <c r="U267">
        <f>VLOOKUP(CuentosContados[[#This Row],[Column1]],CuentosIndexados[],23,FALSE)</f>
        <v>0</v>
      </c>
      <c r="V267">
        <f>VLOOKUP(CuentosContados[[#This Row],[Column1]],CuentosIndexados[],24,FALSE)</f>
        <v>0</v>
      </c>
      <c r="W267">
        <f>VLOOKUP(CuentosContados[[#This Row],[Column1]],CuentosIndexados[],25,FALSE)</f>
        <v>0</v>
      </c>
      <c r="X267">
        <f>VLOOKUP(CuentosContados[[#This Row],[Column1]],CuentosIndexados[],26,FALSE)</f>
        <v>0</v>
      </c>
      <c r="Y267">
        <f>VLOOKUP(CuentosContados[[#This Row],[Column1]],CuentosIndexados[],27,FALSE)</f>
        <v>0</v>
      </c>
      <c r="Z267">
        <f>VLOOKUP(CuentosContados[[#This Row],[Column1]],CuentosIndexados[],28,FALSE)</f>
        <v>0</v>
      </c>
      <c r="AA267">
        <f>VLOOKUP(CuentosContados[[#This Row],[Column1]],CuentosIndexados[],29,FALSE)</f>
        <v>0</v>
      </c>
      <c r="AB267">
        <f>VLOOKUP(CuentosContados[[#This Row],[Column1]],CuentosIndexados[],30,FALSE)</f>
        <v>0</v>
      </c>
      <c r="AC267">
        <f>VLOOKUP(CuentosContados[[#This Row],[Column1]],CuentosIndexados[],31,FALSE)</f>
        <v>0</v>
      </c>
      <c r="AD267">
        <f>VLOOKUP(CuentosContados[[#This Row],[Column1]],CuentosIndexados[],32,FALSE)</f>
        <v>0</v>
      </c>
      <c r="AE267">
        <f>VLOOKUP(CuentosContados[[#This Row],[Column1]],CuentosIndexados[],33,FALSE)</f>
        <v>0</v>
      </c>
      <c r="AF267">
        <f>VLOOKUP(CuentosContados[[#This Row],[Column1]],CuentosIndexados[],34,FALSE)</f>
        <v>0</v>
      </c>
      <c r="AG267">
        <f>VLOOKUP(CuentosContados[[#This Row],[Column1]],CuentosIndexados[],35,FALSE)</f>
        <v>0</v>
      </c>
      <c r="AH267">
        <f>VLOOKUP(CuentosContados[[#This Row],[Column1]],CuentosIndexados[],36,FALSE)</f>
        <v>0</v>
      </c>
      <c r="AI267">
        <f>VLOOKUP(CuentosContados[[#This Row],[Column1]],CuentosIndexados[],37,FALSE)</f>
        <v>0</v>
      </c>
      <c r="AJ267">
        <f>VLOOKUP(CuentosContados[[#This Row],[Column1]],CuentosIndexados[],38,FALSE)</f>
        <v>0</v>
      </c>
      <c r="AK267">
        <f>VLOOKUP(CuentosContados[[#This Row],[Column1]],CuentosIndexados[],39,FALSE)</f>
        <v>0</v>
      </c>
    </row>
    <row r="268" spans="1:37" x14ac:dyDescent="0.25">
      <c r="A268" t="s">
        <v>1148</v>
      </c>
      <c r="B268">
        <f>VLOOKUP(CuentosContados[[#This Row],[Column1]],CuentosIndexados[],3,FALSE)</f>
        <v>0</v>
      </c>
      <c r="C268">
        <f>VLOOKUP(CuentosContados[[#This Row],[Column1]],CuentosIndexados[],5,FALSE)</f>
        <v>0</v>
      </c>
      <c r="D268">
        <f>VLOOKUP(CuentosContados[[#This Row],[Column1]],CuentosIndexados[],6,FALSE)</f>
        <v>0</v>
      </c>
      <c r="E268" t="str">
        <f>VLOOKUP(CuentosContados[[#This Row],[Column1]],CuentosIndexados[],7,FALSE)</f>
        <v>frustracion</v>
      </c>
      <c r="F268">
        <f>VLOOKUP(CuentosContados[[#This Row],[Column1]],CuentosIndexados[],8,FALSE)</f>
        <v>0</v>
      </c>
      <c r="G268">
        <f>VLOOKUP(CuentosContados[[#This Row],[Column1]],CuentosIndexados[],9,FALSE)</f>
        <v>0</v>
      </c>
      <c r="H268">
        <f>VLOOKUP(CuentosContados[[#This Row],[Column1]],CuentosIndexados[],10,FALSE)</f>
        <v>0</v>
      </c>
      <c r="I268">
        <f>VLOOKUP(CuentosContados[[#This Row],[Column1]],CuentosIndexados[],11,FALSE)</f>
        <v>0</v>
      </c>
      <c r="J268" t="str">
        <f>VLOOKUP(CuentosContados[[#This Row],[Column1]],CuentosIndexados[],12,FALSE)</f>
        <v>trabajo</v>
      </c>
      <c r="K268">
        <f>VLOOKUP(CuentosContados[[#This Row],[Column1]],CuentosIndexados[],13,FALSE)</f>
        <v>0</v>
      </c>
      <c r="L268">
        <f>VLOOKUP(CuentosContados[[#This Row],[Column1]],CuentosIndexados[],14,FALSE)</f>
        <v>0</v>
      </c>
      <c r="M268">
        <f>VLOOKUP(CuentosContados[[#This Row],[Column1]],CuentosIndexados[],15,FALSE)</f>
        <v>0</v>
      </c>
      <c r="N268" t="str">
        <f>VLOOKUP(CuentosContados[[#This Row],[Column1]],CuentosIndexados[],16,FALSE)</f>
        <v>resiliencia</v>
      </c>
      <c r="O268">
        <f>VLOOKUP(CuentosContados[[#This Row],[Column1]],CuentosIndexados[],17,FALSE)</f>
        <v>0</v>
      </c>
      <c r="P268">
        <f>VLOOKUP(CuentosContados[[#This Row],[Column1]],CuentosIndexados[],18,FALSE)</f>
        <v>0</v>
      </c>
      <c r="Q268">
        <f>VLOOKUP(CuentosContados[[#This Row],[Column1]],CuentosIndexados[],19,FALSE)</f>
        <v>0</v>
      </c>
      <c r="R268">
        <f>VLOOKUP(CuentosContados[[#This Row],[Column1]],CuentosIndexados[],20,FALSE)</f>
        <v>0</v>
      </c>
      <c r="S268" t="str">
        <f>VLOOKUP(CuentosContados[[#This Row],[Column1]],CuentosIndexados[],21,FALSE)</f>
        <v>fortaleza</v>
      </c>
      <c r="T268">
        <f>VLOOKUP(CuentosContados[[#This Row],[Column1]],CuentosIndexados[],22,FALSE)</f>
        <v>0</v>
      </c>
      <c r="U268">
        <f>VLOOKUP(CuentosContados[[#This Row],[Column1]],CuentosIndexados[],23,FALSE)</f>
        <v>0</v>
      </c>
      <c r="V268">
        <f>VLOOKUP(CuentosContados[[#This Row],[Column1]],CuentosIndexados[],24,FALSE)</f>
        <v>0</v>
      </c>
      <c r="W268">
        <f>VLOOKUP(CuentosContados[[#This Row],[Column1]],CuentosIndexados[],25,FALSE)</f>
        <v>0</v>
      </c>
      <c r="X268">
        <f>VLOOKUP(CuentosContados[[#This Row],[Column1]],CuentosIndexados[],26,FALSE)</f>
        <v>0</v>
      </c>
      <c r="Y268">
        <f>VLOOKUP(CuentosContados[[#This Row],[Column1]],CuentosIndexados[],27,FALSE)</f>
        <v>0</v>
      </c>
      <c r="Z268">
        <f>VLOOKUP(CuentosContados[[#This Row],[Column1]],CuentosIndexados[],28,FALSE)</f>
        <v>0</v>
      </c>
      <c r="AA268">
        <f>VLOOKUP(CuentosContados[[#This Row],[Column1]],CuentosIndexados[],29,FALSE)</f>
        <v>0</v>
      </c>
      <c r="AB268">
        <f>VLOOKUP(CuentosContados[[#This Row],[Column1]],CuentosIndexados[],30,FALSE)</f>
        <v>0</v>
      </c>
      <c r="AC268">
        <f>VLOOKUP(CuentosContados[[#This Row],[Column1]],CuentosIndexados[],31,FALSE)</f>
        <v>0</v>
      </c>
      <c r="AD268">
        <f>VLOOKUP(CuentosContados[[#This Row],[Column1]],CuentosIndexados[],32,FALSE)</f>
        <v>0</v>
      </c>
      <c r="AE268">
        <f>VLOOKUP(CuentosContados[[#This Row],[Column1]],CuentosIndexados[],33,FALSE)</f>
        <v>0</v>
      </c>
      <c r="AF268">
        <f>VLOOKUP(CuentosContados[[#This Row],[Column1]],CuentosIndexados[],34,FALSE)</f>
        <v>0</v>
      </c>
      <c r="AG268">
        <f>VLOOKUP(CuentosContados[[#This Row],[Column1]],CuentosIndexados[],35,FALSE)</f>
        <v>0</v>
      </c>
      <c r="AH268">
        <f>VLOOKUP(CuentosContados[[#This Row],[Column1]],CuentosIndexados[],36,FALSE)</f>
        <v>0</v>
      </c>
      <c r="AI268">
        <f>VLOOKUP(CuentosContados[[#This Row],[Column1]],CuentosIndexados[],37,FALSE)</f>
        <v>0</v>
      </c>
      <c r="AJ268">
        <f>VLOOKUP(CuentosContados[[#This Row],[Column1]],CuentosIndexados[],38,FALSE)</f>
        <v>0</v>
      </c>
      <c r="AK268">
        <f>VLOOKUP(CuentosContados[[#This Row],[Column1]],CuentosIndexados[],39,FALSE)</f>
        <v>0</v>
      </c>
    </row>
    <row r="269" spans="1:37" x14ac:dyDescent="0.25">
      <c r="A269" t="s">
        <v>1148</v>
      </c>
      <c r="B269">
        <f>VLOOKUP(CuentosContados[[#This Row],[Column1]],CuentosIndexados[],3,FALSE)</f>
        <v>0</v>
      </c>
      <c r="C269">
        <f>VLOOKUP(CuentosContados[[#This Row],[Column1]],CuentosIndexados[],5,FALSE)</f>
        <v>0</v>
      </c>
      <c r="D269">
        <f>VLOOKUP(CuentosContados[[#This Row],[Column1]],CuentosIndexados[],6,FALSE)</f>
        <v>0</v>
      </c>
      <c r="E269" t="str">
        <f>VLOOKUP(CuentosContados[[#This Row],[Column1]],CuentosIndexados[],7,FALSE)</f>
        <v>frustracion</v>
      </c>
      <c r="F269">
        <f>VLOOKUP(CuentosContados[[#This Row],[Column1]],CuentosIndexados[],8,FALSE)</f>
        <v>0</v>
      </c>
      <c r="G269">
        <f>VLOOKUP(CuentosContados[[#This Row],[Column1]],CuentosIndexados[],9,FALSE)</f>
        <v>0</v>
      </c>
      <c r="H269">
        <f>VLOOKUP(CuentosContados[[#This Row],[Column1]],CuentosIndexados[],10,FALSE)</f>
        <v>0</v>
      </c>
      <c r="I269">
        <f>VLOOKUP(CuentosContados[[#This Row],[Column1]],CuentosIndexados[],11,FALSE)</f>
        <v>0</v>
      </c>
      <c r="J269" t="str">
        <f>VLOOKUP(CuentosContados[[#This Row],[Column1]],CuentosIndexados[],12,FALSE)</f>
        <v>trabajo</v>
      </c>
      <c r="K269">
        <f>VLOOKUP(CuentosContados[[#This Row],[Column1]],CuentosIndexados[],13,FALSE)</f>
        <v>0</v>
      </c>
      <c r="L269">
        <f>VLOOKUP(CuentosContados[[#This Row],[Column1]],CuentosIndexados[],14,FALSE)</f>
        <v>0</v>
      </c>
      <c r="M269">
        <f>VLOOKUP(CuentosContados[[#This Row],[Column1]],CuentosIndexados[],15,FALSE)</f>
        <v>0</v>
      </c>
      <c r="N269" t="str">
        <f>VLOOKUP(CuentosContados[[#This Row],[Column1]],CuentosIndexados[],16,FALSE)</f>
        <v>resiliencia</v>
      </c>
      <c r="O269">
        <f>VLOOKUP(CuentosContados[[#This Row],[Column1]],CuentosIndexados[],17,FALSE)</f>
        <v>0</v>
      </c>
      <c r="P269">
        <f>VLOOKUP(CuentosContados[[#This Row],[Column1]],CuentosIndexados[],18,FALSE)</f>
        <v>0</v>
      </c>
      <c r="Q269">
        <f>VLOOKUP(CuentosContados[[#This Row],[Column1]],CuentosIndexados[],19,FALSE)</f>
        <v>0</v>
      </c>
      <c r="R269">
        <f>VLOOKUP(CuentosContados[[#This Row],[Column1]],CuentosIndexados[],20,FALSE)</f>
        <v>0</v>
      </c>
      <c r="S269" t="str">
        <f>VLOOKUP(CuentosContados[[#This Row],[Column1]],CuentosIndexados[],21,FALSE)</f>
        <v>fortaleza</v>
      </c>
      <c r="T269">
        <f>VLOOKUP(CuentosContados[[#This Row],[Column1]],CuentosIndexados[],22,FALSE)</f>
        <v>0</v>
      </c>
      <c r="U269">
        <f>VLOOKUP(CuentosContados[[#This Row],[Column1]],CuentosIndexados[],23,FALSE)</f>
        <v>0</v>
      </c>
      <c r="V269">
        <f>VLOOKUP(CuentosContados[[#This Row],[Column1]],CuentosIndexados[],24,FALSE)</f>
        <v>0</v>
      </c>
      <c r="W269">
        <f>VLOOKUP(CuentosContados[[#This Row],[Column1]],CuentosIndexados[],25,FALSE)</f>
        <v>0</v>
      </c>
      <c r="X269">
        <f>VLOOKUP(CuentosContados[[#This Row],[Column1]],CuentosIndexados[],26,FALSE)</f>
        <v>0</v>
      </c>
      <c r="Y269">
        <f>VLOOKUP(CuentosContados[[#This Row],[Column1]],CuentosIndexados[],27,FALSE)</f>
        <v>0</v>
      </c>
      <c r="Z269">
        <f>VLOOKUP(CuentosContados[[#This Row],[Column1]],CuentosIndexados[],28,FALSE)</f>
        <v>0</v>
      </c>
      <c r="AA269">
        <f>VLOOKUP(CuentosContados[[#This Row],[Column1]],CuentosIndexados[],29,FALSE)</f>
        <v>0</v>
      </c>
      <c r="AB269">
        <f>VLOOKUP(CuentosContados[[#This Row],[Column1]],CuentosIndexados[],30,FALSE)</f>
        <v>0</v>
      </c>
      <c r="AC269">
        <f>VLOOKUP(CuentosContados[[#This Row],[Column1]],CuentosIndexados[],31,FALSE)</f>
        <v>0</v>
      </c>
      <c r="AD269">
        <f>VLOOKUP(CuentosContados[[#This Row],[Column1]],CuentosIndexados[],32,FALSE)</f>
        <v>0</v>
      </c>
      <c r="AE269">
        <f>VLOOKUP(CuentosContados[[#This Row],[Column1]],CuentosIndexados[],33,FALSE)</f>
        <v>0</v>
      </c>
      <c r="AF269">
        <f>VLOOKUP(CuentosContados[[#This Row],[Column1]],CuentosIndexados[],34,FALSE)</f>
        <v>0</v>
      </c>
      <c r="AG269">
        <f>VLOOKUP(CuentosContados[[#This Row],[Column1]],CuentosIndexados[],35,FALSE)</f>
        <v>0</v>
      </c>
      <c r="AH269">
        <f>VLOOKUP(CuentosContados[[#This Row],[Column1]],CuentosIndexados[],36,FALSE)</f>
        <v>0</v>
      </c>
      <c r="AI269">
        <f>VLOOKUP(CuentosContados[[#This Row],[Column1]],CuentosIndexados[],37,FALSE)</f>
        <v>0</v>
      </c>
      <c r="AJ269">
        <f>VLOOKUP(CuentosContados[[#This Row],[Column1]],CuentosIndexados[],38,FALSE)</f>
        <v>0</v>
      </c>
      <c r="AK269">
        <f>VLOOKUP(CuentosContados[[#This Row],[Column1]],CuentosIndexados[],39,FALSE)</f>
        <v>0</v>
      </c>
    </row>
    <row r="270" spans="1:37" x14ac:dyDescent="0.25">
      <c r="A270" t="s">
        <v>1148</v>
      </c>
      <c r="B270">
        <f>VLOOKUP(CuentosContados[[#This Row],[Column1]],CuentosIndexados[],3,FALSE)</f>
        <v>0</v>
      </c>
      <c r="C270">
        <f>VLOOKUP(CuentosContados[[#This Row],[Column1]],CuentosIndexados[],5,FALSE)</f>
        <v>0</v>
      </c>
      <c r="D270">
        <f>VLOOKUP(CuentosContados[[#This Row],[Column1]],CuentosIndexados[],6,FALSE)</f>
        <v>0</v>
      </c>
      <c r="E270" t="str">
        <f>VLOOKUP(CuentosContados[[#This Row],[Column1]],CuentosIndexados[],7,FALSE)</f>
        <v>frustracion</v>
      </c>
      <c r="F270">
        <f>VLOOKUP(CuentosContados[[#This Row],[Column1]],CuentosIndexados[],8,FALSE)</f>
        <v>0</v>
      </c>
      <c r="G270">
        <f>VLOOKUP(CuentosContados[[#This Row],[Column1]],CuentosIndexados[],9,FALSE)</f>
        <v>0</v>
      </c>
      <c r="H270">
        <f>VLOOKUP(CuentosContados[[#This Row],[Column1]],CuentosIndexados[],10,FALSE)</f>
        <v>0</v>
      </c>
      <c r="I270">
        <f>VLOOKUP(CuentosContados[[#This Row],[Column1]],CuentosIndexados[],11,FALSE)</f>
        <v>0</v>
      </c>
      <c r="J270" t="str">
        <f>VLOOKUP(CuentosContados[[#This Row],[Column1]],CuentosIndexados[],12,FALSE)</f>
        <v>trabajo</v>
      </c>
      <c r="K270">
        <f>VLOOKUP(CuentosContados[[#This Row],[Column1]],CuentosIndexados[],13,FALSE)</f>
        <v>0</v>
      </c>
      <c r="L270">
        <f>VLOOKUP(CuentosContados[[#This Row],[Column1]],CuentosIndexados[],14,FALSE)</f>
        <v>0</v>
      </c>
      <c r="M270">
        <f>VLOOKUP(CuentosContados[[#This Row],[Column1]],CuentosIndexados[],15,FALSE)</f>
        <v>0</v>
      </c>
      <c r="N270" t="str">
        <f>VLOOKUP(CuentosContados[[#This Row],[Column1]],CuentosIndexados[],16,FALSE)</f>
        <v>resiliencia</v>
      </c>
      <c r="O270">
        <f>VLOOKUP(CuentosContados[[#This Row],[Column1]],CuentosIndexados[],17,FALSE)</f>
        <v>0</v>
      </c>
      <c r="P270">
        <f>VLOOKUP(CuentosContados[[#This Row],[Column1]],CuentosIndexados[],18,FALSE)</f>
        <v>0</v>
      </c>
      <c r="Q270">
        <f>VLOOKUP(CuentosContados[[#This Row],[Column1]],CuentosIndexados[],19,FALSE)</f>
        <v>0</v>
      </c>
      <c r="R270">
        <f>VLOOKUP(CuentosContados[[#This Row],[Column1]],CuentosIndexados[],20,FALSE)</f>
        <v>0</v>
      </c>
      <c r="S270" t="str">
        <f>VLOOKUP(CuentosContados[[#This Row],[Column1]],CuentosIndexados[],21,FALSE)</f>
        <v>fortaleza</v>
      </c>
      <c r="T270">
        <f>VLOOKUP(CuentosContados[[#This Row],[Column1]],CuentosIndexados[],22,FALSE)</f>
        <v>0</v>
      </c>
      <c r="U270">
        <f>VLOOKUP(CuentosContados[[#This Row],[Column1]],CuentosIndexados[],23,FALSE)</f>
        <v>0</v>
      </c>
      <c r="V270">
        <f>VLOOKUP(CuentosContados[[#This Row],[Column1]],CuentosIndexados[],24,FALSE)</f>
        <v>0</v>
      </c>
      <c r="W270">
        <f>VLOOKUP(CuentosContados[[#This Row],[Column1]],CuentosIndexados[],25,FALSE)</f>
        <v>0</v>
      </c>
      <c r="X270">
        <f>VLOOKUP(CuentosContados[[#This Row],[Column1]],CuentosIndexados[],26,FALSE)</f>
        <v>0</v>
      </c>
      <c r="Y270">
        <f>VLOOKUP(CuentosContados[[#This Row],[Column1]],CuentosIndexados[],27,FALSE)</f>
        <v>0</v>
      </c>
      <c r="Z270">
        <f>VLOOKUP(CuentosContados[[#This Row],[Column1]],CuentosIndexados[],28,FALSE)</f>
        <v>0</v>
      </c>
      <c r="AA270">
        <f>VLOOKUP(CuentosContados[[#This Row],[Column1]],CuentosIndexados[],29,FALSE)</f>
        <v>0</v>
      </c>
      <c r="AB270">
        <f>VLOOKUP(CuentosContados[[#This Row],[Column1]],CuentosIndexados[],30,FALSE)</f>
        <v>0</v>
      </c>
      <c r="AC270">
        <f>VLOOKUP(CuentosContados[[#This Row],[Column1]],CuentosIndexados[],31,FALSE)</f>
        <v>0</v>
      </c>
      <c r="AD270">
        <f>VLOOKUP(CuentosContados[[#This Row],[Column1]],CuentosIndexados[],32,FALSE)</f>
        <v>0</v>
      </c>
      <c r="AE270">
        <f>VLOOKUP(CuentosContados[[#This Row],[Column1]],CuentosIndexados[],33,FALSE)</f>
        <v>0</v>
      </c>
      <c r="AF270">
        <f>VLOOKUP(CuentosContados[[#This Row],[Column1]],CuentosIndexados[],34,FALSE)</f>
        <v>0</v>
      </c>
      <c r="AG270">
        <f>VLOOKUP(CuentosContados[[#This Row],[Column1]],CuentosIndexados[],35,FALSE)</f>
        <v>0</v>
      </c>
      <c r="AH270">
        <f>VLOOKUP(CuentosContados[[#This Row],[Column1]],CuentosIndexados[],36,FALSE)</f>
        <v>0</v>
      </c>
      <c r="AI270">
        <f>VLOOKUP(CuentosContados[[#This Row],[Column1]],CuentosIndexados[],37,FALSE)</f>
        <v>0</v>
      </c>
      <c r="AJ270">
        <f>VLOOKUP(CuentosContados[[#This Row],[Column1]],CuentosIndexados[],38,FALSE)</f>
        <v>0</v>
      </c>
      <c r="AK270">
        <f>VLOOKUP(CuentosContados[[#This Row],[Column1]],CuentosIndexados[],39,FALSE)</f>
        <v>0</v>
      </c>
    </row>
    <row r="271" spans="1:37" x14ac:dyDescent="0.25">
      <c r="A271" t="s">
        <v>1148</v>
      </c>
      <c r="B271">
        <f>VLOOKUP(CuentosContados[[#This Row],[Column1]],CuentosIndexados[],3,FALSE)</f>
        <v>0</v>
      </c>
      <c r="C271">
        <f>VLOOKUP(CuentosContados[[#This Row],[Column1]],CuentosIndexados[],5,FALSE)</f>
        <v>0</v>
      </c>
      <c r="D271">
        <f>VLOOKUP(CuentosContados[[#This Row],[Column1]],CuentosIndexados[],6,FALSE)</f>
        <v>0</v>
      </c>
      <c r="E271" t="str">
        <f>VLOOKUP(CuentosContados[[#This Row],[Column1]],CuentosIndexados[],7,FALSE)</f>
        <v>frustracion</v>
      </c>
      <c r="F271">
        <f>VLOOKUP(CuentosContados[[#This Row],[Column1]],CuentosIndexados[],8,FALSE)</f>
        <v>0</v>
      </c>
      <c r="G271">
        <f>VLOOKUP(CuentosContados[[#This Row],[Column1]],CuentosIndexados[],9,FALSE)</f>
        <v>0</v>
      </c>
      <c r="H271">
        <f>VLOOKUP(CuentosContados[[#This Row],[Column1]],CuentosIndexados[],10,FALSE)</f>
        <v>0</v>
      </c>
      <c r="I271">
        <f>VLOOKUP(CuentosContados[[#This Row],[Column1]],CuentosIndexados[],11,FALSE)</f>
        <v>0</v>
      </c>
      <c r="J271" t="str">
        <f>VLOOKUP(CuentosContados[[#This Row],[Column1]],CuentosIndexados[],12,FALSE)</f>
        <v>trabajo</v>
      </c>
      <c r="K271">
        <f>VLOOKUP(CuentosContados[[#This Row],[Column1]],CuentosIndexados[],13,FALSE)</f>
        <v>0</v>
      </c>
      <c r="L271">
        <f>VLOOKUP(CuentosContados[[#This Row],[Column1]],CuentosIndexados[],14,FALSE)</f>
        <v>0</v>
      </c>
      <c r="M271">
        <f>VLOOKUP(CuentosContados[[#This Row],[Column1]],CuentosIndexados[],15,FALSE)</f>
        <v>0</v>
      </c>
      <c r="N271" t="str">
        <f>VLOOKUP(CuentosContados[[#This Row],[Column1]],CuentosIndexados[],16,FALSE)</f>
        <v>resiliencia</v>
      </c>
      <c r="O271">
        <f>VLOOKUP(CuentosContados[[#This Row],[Column1]],CuentosIndexados[],17,FALSE)</f>
        <v>0</v>
      </c>
      <c r="P271">
        <f>VLOOKUP(CuentosContados[[#This Row],[Column1]],CuentosIndexados[],18,FALSE)</f>
        <v>0</v>
      </c>
      <c r="Q271">
        <f>VLOOKUP(CuentosContados[[#This Row],[Column1]],CuentosIndexados[],19,FALSE)</f>
        <v>0</v>
      </c>
      <c r="R271">
        <f>VLOOKUP(CuentosContados[[#This Row],[Column1]],CuentosIndexados[],20,FALSE)</f>
        <v>0</v>
      </c>
      <c r="S271" t="str">
        <f>VLOOKUP(CuentosContados[[#This Row],[Column1]],CuentosIndexados[],21,FALSE)</f>
        <v>fortaleza</v>
      </c>
      <c r="T271">
        <f>VLOOKUP(CuentosContados[[#This Row],[Column1]],CuentosIndexados[],22,FALSE)</f>
        <v>0</v>
      </c>
      <c r="U271">
        <f>VLOOKUP(CuentosContados[[#This Row],[Column1]],CuentosIndexados[],23,FALSE)</f>
        <v>0</v>
      </c>
      <c r="V271">
        <f>VLOOKUP(CuentosContados[[#This Row],[Column1]],CuentosIndexados[],24,FALSE)</f>
        <v>0</v>
      </c>
      <c r="W271">
        <f>VLOOKUP(CuentosContados[[#This Row],[Column1]],CuentosIndexados[],25,FALSE)</f>
        <v>0</v>
      </c>
      <c r="X271">
        <f>VLOOKUP(CuentosContados[[#This Row],[Column1]],CuentosIndexados[],26,FALSE)</f>
        <v>0</v>
      </c>
      <c r="Y271">
        <f>VLOOKUP(CuentosContados[[#This Row],[Column1]],CuentosIndexados[],27,FALSE)</f>
        <v>0</v>
      </c>
      <c r="Z271">
        <f>VLOOKUP(CuentosContados[[#This Row],[Column1]],CuentosIndexados[],28,FALSE)</f>
        <v>0</v>
      </c>
      <c r="AA271">
        <f>VLOOKUP(CuentosContados[[#This Row],[Column1]],CuentosIndexados[],29,FALSE)</f>
        <v>0</v>
      </c>
      <c r="AB271">
        <f>VLOOKUP(CuentosContados[[#This Row],[Column1]],CuentosIndexados[],30,FALSE)</f>
        <v>0</v>
      </c>
      <c r="AC271">
        <f>VLOOKUP(CuentosContados[[#This Row],[Column1]],CuentosIndexados[],31,FALSE)</f>
        <v>0</v>
      </c>
      <c r="AD271">
        <f>VLOOKUP(CuentosContados[[#This Row],[Column1]],CuentosIndexados[],32,FALSE)</f>
        <v>0</v>
      </c>
      <c r="AE271">
        <f>VLOOKUP(CuentosContados[[#This Row],[Column1]],CuentosIndexados[],33,FALSE)</f>
        <v>0</v>
      </c>
      <c r="AF271">
        <f>VLOOKUP(CuentosContados[[#This Row],[Column1]],CuentosIndexados[],34,FALSE)</f>
        <v>0</v>
      </c>
      <c r="AG271">
        <f>VLOOKUP(CuentosContados[[#This Row],[Column1]],CuentosIndexados[],35,FALSE)</f>
        <v>0</v>
      </c>
      <c r="AH271">
        <f>VLOOKUP(CuentosContados[[#This Row],[Column1]],CuentosIndexados[],36,FALSE)</f>
        <v>0</v>
      </c>
      <c r="AI271">
        <f>VLOOKUP(CuentosContados[[#This Row],[Column1]],CuentosIndexados[],37,FALSE)</f>
        <v>0</v>
      </c>
      <c r="AJ271">
        <f>VLOOKUP(CuentosContados[[#This Row],[Column1]],CuentosIndexados[],38,FALSE)</f>
        <v>0</v>
      </c>
      <c r="AK271">
        <f>VLOOKUP(CuentosContados[[#This Row],[Column1]],CuentosIndexados[],39,FALSE)</f>
        <v>0</v>
      </c>
    </row>
    <row r="272" spans="1:37" x14ac:dyDescent="0.25">
      <c r="A272" t="s">
        <v>1148</v>
      </c>
      <c r="B272">
        <f>VLOOKUP(CuentosContados[[#This Row],[Column1]],CuentosIndexados[],3,FALSE)</f>
        <v>0</v>
      </c>
      <c r="C272">
        <f>VLOOKUP(CuentosContados[[#This Row],[Column1]],CuentosIndexados[],5,FALSE)</f>
        <v>0</v>
      </c>
      <c r="D272">
        <f>VLOOKUP(CuentosContados[[#This Row],[Column1]],CuentosIndexados[],6,FALSE)</f>
        <v>0</v>
      </c>
      <c r="E272" t="str">
        <f>VLOOKUP(CuentosContados[[#This Row],[Column1]],CuentosIndexados[],7,FALSE)</f>
        <v>frustracion</v>
      </c>
      <c r="F272">
        <f>VLOOKUP(CuentosContados[[#This Row],[Column1]],CuentosIndexados[],8,FALSE)</f>
        <v>0</v>
      </c>
      <c r="G272">
        <f>VLOOKUP(CuentosContados[[#This Row],[Column1]],CuentosIndexados[],9,FALSE)</f>
        <v>0</v>
      </c>
      <c r="H272">
        <f>VLOOKUP(CuentosContados[[#This Row],[Column1]],CuentosIndexados[],10,FALSE)</f>
        <v>0</v>
      </c>
      <c r="I272">
        <f>VLOOKUP(CuentosContados[[#This Row],[Column1]],CuentosIndexados[],11,FALSE)</f>
        <v>0</v>
      </c>
      <c r="J272" t="str">
        <f>VLOOKUP(CuentosContados[[#This Row],[Column1]],CuentosIndexados[],12,FALSE)</f>
        <v>trabajo</v>
      </c>
      <c r="K272">
        <f>VLOOKUP(CuentosContados[[#This Row],[Column1]],CuentosIndexados[],13,FALSE)</f>
        <v>0</v>
      </c>
      <c r="L272">
        <f>VLOOKUP(CuentosContados[[#This Row],[Column1]],CuentosIndexados[],14,FALSE)</f>
        <v>0</v>
      </c>
      <c r="M272">
        <f>VLOOKUP(CuentosContados[[#This Row],[Column1]],CuentosIndexados[],15,FALSE)</f>
        <v>0</v>
      </c>
      <c r="N272" t="str">
        <f>VLOOKUP(CuentosContados[[#This Row],[Column1]],CuentosIndexados[],16,FALSE)</f>
        <v>resiliencia</v>
      </c>
      <c r="O272">
        <f>VLOOKUP(CuentosContados[[#This Row],[Column1]],CuentosIndexados[],17,FALSE)</f>
        <v>0</v>
      </c>
      <c r="P272">
        <f>VLOOKUP(CuentosContados[[#This Row],[Column1]],CuentosIndexados[],18,FALSE)</f>
        <v>0</v>
      </c>
      <c r="Q272">
        <f>VLOOKUP(CuentosContados[[#This Row],[Column1]],CuentosIndexados[],19,FALSE)</f>
        <v>0</v>
      </c>
      <c r="R272">
        <f>VLOOKUP(CuentosContados[[#This Row],[Column1]],CuentosIndexados[],20,FALSE)</f>
        <v>0</v>
      </c>
      <c r="S272" t="str">
        <f>VLOOKUP(CuentosContados[[#This Row],[Column1]],CuentosIndexados[],21,FALSE)</f>
        <v>fortaleza</v>
      </c>
      <c r="T272">
        <f>VLOOKUP(CuentosContados[[#This Row],[Column1]],CuentosIndexados[],22,FALSE)</f>
        <v>0</v>
      </c>
      <c r="U272">
        <f>VLOOKUP(CuentosContados[[#This Row],[Column1]],CuentosIndexados[],23,FALSE)</f>
        <v>0</v>
      </c>
      <c r="V272">
        <f>VLOOKUP(CuentosContados[[#This Row],[Column1]],CuentosIndexados[],24,FALSE)</f>
        <v>0</v>
      </c>
      <c r="W272">
        <f>VLOOKUP(CuentosContados[[#This Row],[Column1]],CuentosIndexados[],25,FALSE)</f>
        <v>0</v>
      </c>
      <c r="X272">
        <f>VLOOKUP(CuentosContados[[#This Row],[Column1]],CuentosIndexados[],26,FALSE)</f>
        <v>0</v>
      </c>
      <c r="Y272">
        <f>VLOOKUP(CuentosContados[[#This Row],[Column1]],CuentosIndexados[],27,FALSE)</f>
        <v>0</v>
      </c>
      <c r="Z272">
        <f>VLOOKUP(CuentosContados[[#This Row],[Column1]],CuentosIndexados[],28,FALSE)</f>
        <v>0</v>
      </c>
      <c r="AA272">
        <f>VLOOKUP(CuentosContados[[#This Row],[Column1]],CuentosIndexados[],29,FALSE)</f>
        <v>0</v>
      </c>
      <c r="AB272">
        <f>VLOOKUP(CuentosContados[[#This Row],[Column1]],CuentosIndexados[],30,FALSE)</f>
        <v>0</v>
      </c>
      <c r="AC272">
        <f>VLOOKUP(CuentosContados[[#This Row],[Column1]],CuentosIndexados[],31,FALSE)</f>
        <v>0</v>
      </c>
      <c r="AD272">
        <f>VLOOKUP(CuentosContados[[#This Row],[Column1]],CuentosIndexados[],32,FALSE)</f>
        <v>0</v>
      </c>
      <c r="AE272">
        <f>VLOOKUP(CuentosContados[[#This Row],[Column1]],CuentosIndexados[],33,FALSE)</f>
        <v>0</v>
      </c>
      <c r="AF272">
        <f>VLOOKUP(CuentosContados[[#This Row],[Column1]],CuentosIndexados[],34,FALSE)</f>
        <v>0</v>
      </c>
      <c r="AG272">
        <f>VLOOKUP(CuentosContados[[#This Row],[Column1]],CuentosIndexados[],35,FALSE)</f>
        <v>0</v>
      </c>
      <c r="AH272">
        <f>VLOOKUP(CuentosContados[[#This Row],[Column1]],CuentosIndexados[],36,FALSE)</f>
        <v>0</v>
      </c>
      <c r="AI272">
        <f>VLOOKUP(CuentosContados[[#This Row],[Column1]],CuentosIndexados[],37,FALSE)</f>
        <v>0</v>
      </c>
      <c r="AJ272">
        <f>VLOOKUP(CuentosContados[[#This Row],[Column1]],CuentosIndexados[],38,FALSE)</f>
        <v>0</v>
      </c>
      <c r="AK272">
        <f>VLOOKUP(CuentosContados[[#This Row],[Column1]],CuentosIndexados[],39,FALSE)</f>
        <v>0</v>
      </c>
    </row>
    <row r="273" spans="1:37" x14ac:dyDescent="0.25">
      <c r="A273" t="s">
        <v>185</v>
      </c>
      <c r="B273">
        <f>VLOOKUP(CuentosContados[[#This Row],[Column1]],CuentosIndexados[],3,FALSE)</f>
        <v>0</v>
      </c>
      <c r="C273">
        <f>VLOOKUP(CuentosContados[[#This Row],[Column1]],CuentosIndexados[],5,FALSE)</f>
        <v>0</v>
      </c>
      <c r="D273">
        <f>VLOOKUP(CuentosContados[[#This Row],[Column1]],CuentosIndexados[],6,FALSE)</f>
        <v>0</v>
      </c>
      <c r="E273" t="str">
        <f>VLOOKUP(CuentosContados[[#This Row],[Column1]],CuentosIndexados[],7,FALSE)</f>
        <v>frustracion</v>
      </c>
      <c r="F273">
        <f>VLOOKUP(CuentosContados[[#This Row],[Column1]],CuentosIndexados[],8,FALSE)</f>
        <v>0</v>
      </c>
      <c r="G273">
        <f>VLOOKUP(CuentosContados[[#This Row],[Column1]],CuentosIndexados[],9,FALSE)</f>
        <v>0</v>
      </c>
      <c r="H273">
        <f>VLOOKUP(CuentosContados[[#This Row],[Column1]],CuentosIndexados[],10,FALSE)</f>
        <v>0</v>
      </c>
      <c r="I273">
        <f>VLOOKUP(CuentosContados[[#This Row],[Column1]],CuentosIndexados[],11,FALSE)</f>
        <v>0</v>
      </c>
      <c r="J273" t="str">
        <f>VLOOKUP(CuentosContados[[#This Row],[Column1]],CuentosIndexados[],12,FALSE)</f>
        <v>trabajo</v>
      </c>
      <c r="K273">
        <f>VLOOKUP(CuentosContados[[#This Row],[Column1]],CuentosIndexados[],13,FALSE)</f>
        <v>0</v>
      </c>
      <c r="L273">
        <f>VLOOKUP(CuentosContados[[#This Row],[Column1]],CuentosIndexados[],14,FALSE)</f>
        <v>0</v>
      </c>
      <c r="M273">
        <f>VLOOKUP(CuentosContados[[#This Row],[Column1]],CuentosIndexados[],15,FALSE)</f>
        <v>0</v>
      </c>
      <c r="N273" t="str">
        <f>VLOOKUP(CuentosContados[[#This Row],[Column1]],CuentosIndexados[],16,FALSE)</f>
        <v>resiliencia</v>
      </c>
      <c r="O273">
        <f>VLOOKUP(CuentosContados[[#This Row],[Column1]],CuentosIndexados[],17,FALSE)</f>
        <v>0</v>
      </c>
      <c r="P273">
        <f>VLOOKUP(CuentosContados[[#This Row],[Column1]],CuentosIndexados[],18,FALSE)</f>
        <v>0</v>
      </c>
      <c r="Q273">
        <f>VLOOKUP(CuentosContados[[#This Row],[Column1]],CuentosIndexados[],19,FALSE)</f>
        <v>0</v>
      </c>
      <c r="R273">
        <f>VLOOKUP(CuentosContados[[#This Row],[Column1]],CuentosIndexados[],20,FALSE)</f>
        <v>0</v>
      </c>
      <c r="S273">
        <f>VLOOKUP(CuentosContados[[#This Row],[Column1]],CuentosIndexados[],21,FALSE)</f>
        <v>0</v>
      </c>
      <c r="T273">
        <f>VLOOKUP(CuentosContados[[#This Row],[Column1]],CuentosIndexados[],22,FALSE)</f>
        <v>0</v>
      </c>
      <c r="U273">
        <f>VLOOKUP(CuentosContados[[#This Row],[Column1]],CuentosIndexados[],23,FALSE)</f>
        <v>0</v>
      </c>
      <c r="V273">
        <f>VLOOKUP(CuentosContados[[#This Row],[Column1]],CuentosIndexados[],24,FALSE)</f>
        <v>0</v>
      </c>
      <c r="W273">
        <f>VLOOKUP(CuentosContados[[#This Row],[Column1]],CuentosIndexados[],25,FALSE)</f>
        <v>0</v>
      </c>
      <c r="X273">
        <f>VLOOKUP(CuentosContados[[#This Row],[Column1]],CuentosIndexados[],26,FALSE)</f>
        <v>0</v>
      </c>
      <c r="Y273">
        <f>VLOOKUP(CuentosContados[[#This Row],[Column1]],CuentosIndexados[],27,FALSE)</f>
        <v>0</v>
      </c>
      <c r="Z273">
        <f>VLOOKUP(CuentosContados[[#This Row],[Column1]],CuentosIndexados[],28,FALSE)</f>
        <v>0</v>
      </c>
      <c r="AA273">
        <f>VLOOKUP(CuentosContados[[#This Row],[Column1]],CuentosIndexados[],29,FALSE)</f>
        <v>0</v>
      </c>
      <c r="AB273">
        <f>VLOOKUP(CuentosContados[[#This Row],[Column1]],CuentosIndexados[],30,FALSE)</f>
        <v>0</v>
      </c>
      <c r="AC273">
        <f>VLOOKUP(CuentosContados[[#This Row],[Column1]],CuentosIndexados[],31,FALSE)</f>
        <v>0</v>
      </c>
      <c r="AD273" t="str">
        <f>VLOOKUP(CuentosContados[[#This Row],[Column1]],CuentosIndexados[],32,FALSE)</f>
        <v>agotamiento</v>
      </c>
      <c r="AE273" t="str">
        <f>VLOOKUP(CuentosContados[[#This Row],[Column1]],CuentosIndexados[],33,FALSE)</f>
        <v>humillacion</v>
      </c>
      <c r="AF273">
        <f>VLOOKUP(CuentosContados[[#This Row],[Column1]],CuentosIndexados[],34,FALSE)</f>
        <v>0</v>
      </c>
      <c r="AG273">
        <f>VLOOKUP(CuentosContados[[#This Row],[Column1]],CuentosIndexados[],35,FALSE)</f>
        <v>0</v>
      </c>
      <c r="AH273">
        <f>VLOOKUP(CuentosContados[[#This Row],[Column1]],CuentosIndexados[],36,FALSE)</f>
        <v>0</v>
      </c>
      <c r="AI273">
        <f>VLOOKUP(CuentosContados[[#This Row],[Column1]],CuentosIndexados[],37,FALSE)</f>
        <v>0</v>
      </c>
      <c r="AJ273">
        <f>VLOOKUP(CuentosContados[[#This Row],[Column1]],CuentosIndexados[],38,FALSE)</f>
        <v>0</v>
      </c>
      <c r="AK273">
        <f>VLOOKUP(CuentosContados[[#This Row],[Column1]],CuentosIndexados[],39,FALSE)</f>
        <v>0</v>
      </c>
    </row>
    <row r="274" spans="1:37" x14ac:dyDescent="0.25">
      <c r="A274" t="s">
        <v>185</v>
      </c>
      <c r="B274">
        <f>VLOOKUP(CuentosContados[[#This Row],[Column1]],CuentosIndexados[],3,FALSE)</f>
        <v>0</v>
      </c>
      <c r="C274">
        <f>VLOOKUP(CuentosContados[[#This Row],[Column1]],CuentosIndexados[],5,FALSE)</f>
        <v>0</v>
      </c>
      <c r="D274">
        <f>VLOOKUP(CuentosContados[[#This Row],[Column1]],CuentosIndexados[],6,FALSE)</f>
        <v>0</v>
      </c>
      <c r="E274" t="str">
        <f>VLOOKUP(CuentosContados[[#This Row],[Column1]],CuentosIndexados[],7,FALSE)</f>
        <v>frustracion</v>
      </c>
      <c r="F274">
        <f>VLOOKUP(CuentosContados[[#This Row],[Column1]],CuentosIndexados[],8,FALSE)</f>
        <v>0</v>
      </c>
      <c r="G274">
        <f>VLOOKUP(CuentosContados[[#This Row],[Column1]],CuentosIndexados[],9,FALSE)</f>
        <v>0</v>
      </c>
      <c r="H274">
        <f>VLOOKUP(CuentosContados[[#This Row],[Column1]],CuentosIndexados[],10,FALSE)</f>
        <v>0</v>
      </c>
      <c r="I274">
        <f>VLOOKUP(CuentosContados[[#This Row],[Column1]],CuentosIndexados[],11,FALSE)</f>
        <v>0</v>
      </c>
      <c r="J274" t="str">
        <f>VLOOKUP(CuentosContados[[#This Row],[Column1]],CuentosIndexados[],12,FALSE)</f>
        <v>trabajo</v>
      </c>
      <c r="K274">
        <f>VLOOKUP(CuentosContados[[#This Row],[Column1]],CuentosIndexados[],13,FALSE)</f>
        <v>0</v>
      </c>
      <c r="L274">
        <f>VLOOKUP(CuentosContados[[#This Row],[Column1]],CuentosIndexados[],14,FALSE)</f>
        <v>0</v>
      </c>
      <c r="M274">
        <f>VLOOKUP(CuentosContados[[#This Row],[Column1]],CuentosIndexados[],15,FALSE)</f>
        <v>0</v>
      </c>
      <c r="N274" t="str">
        <f>VLOOKUP(CuentosContados[[#This Row],[Column1]],CuentosIndexados[],16,FALSE)</f>
        <v>resiliencia</v>
      </c>
      <c r="O274">
        <f>VLOOKUP(CuentosContados[[#This Row],[Column1]],CuentosIndexados[],17,FALSE)</f>
        <v>0</v>
      </c>
      <c r="P274">
        <f>VLOOKUP(CuentosContados[[#This Row],[Column1]],CuentosIndexados[],18,FALSE)</f>
        <v>0</v>
      </c>
      <c r="Q274">
        <f>VLOOKUP(CuentosContados[[#This Row],[Column1]],CuentosIndexados[],19,FALSE)</f>
        <v>0</v>
      </c>
      <c r="R274">
        <f>VLOOKUP(CuentosContados[[#This Row],[Column1]],CuentosIndexados[],20,FALSE)</f>
        <v>0</v>
      </c>
      <c r="S274">
        <f>VLOOKUP(CuentosContados[[#This Row],[Column1]],CuentosIndexados[],21,FALSE)</f>
        <v>0</v>
      </c>
      <c r="T274">
        <f>VLOOKUP(CuentosContados[[#This Row],[Column1]],CuentosIndexados[],22,FALSE)</f>
        <v>0</v>
      </c>
      <c r="U274">
        <f>VLOOKUP(CuentosContados[[#This Row],[Column1]],CuentosIndexados[],23,FALSE)</f>
        <v>0</v>
      </c>
      <c r="V274">
        <f>VLOOKUP(CuentosContados[[#This Row],[Column1]],CuentosIndexados[],24,FALSE)</f>
        <v>0</v>
      </c>
      <c r="W274">
        <f>VLOOKUP(CuentosContados[[#This Row],[Column1]],CuentosIndexados[],25,FALSE)</f>
        <v>0</v>
      </c>
      <c r="X274">
        <f>VLOOKUP(CuentosContados[[#This Row],[Column1]],CuentosIndexados[],26,FALSE)</f>
        <v>0</v>
      </c>
      <c r="Y274">
        <f>VLOOKUP(CuentosContados[[#This Row],[Column1]],CuentosIndexados[],27,FALSE)</f>
        <v>0</v>
      </c>
      <c r="Z274">
        <f>VLOOKUP(CuentosContados[[#This Row],[Column1]],CuentosIndexados[],28,FALSE)</f>
        <v>0</v>
      </c>
      <c r="AA274">
        <f>VLOOKUP(CuentosContados[[#This Row],[Column1]],CuentosIndexados[],29,FALSE)</f>
        <v>0</v>
      </c>
      <c r="AB274">
        <f>VLOOKUP(CuentosContados[[#This Row],[Column1]],CuentosIndexados[],30,FALSE)</f>
        <v>0</v>
      </c>
      <c r="AC274">
        <f>VLOOKUP(CuentosContados[[#This Row],[Column1]],CuentosIndexados[],31,FALSE)</f>
        <v>0</v>
      </c>
      <c r="AD274" t="str">
        <f>VLOOKUP(CuentosContados[[#This Row],[Column1]],CuentosIndexados[],32,FALSE)</f>
        <v>agotamiento</v>
      </c>
      <c r="AE274" t="str">
        <f>VLOOKUP(CuentosContados[[#This Row],[Column1]],CuentosIndexados[],33,FALSE)</f>
        <v>humillacion</v>
      </c>
      <c r="AF274">
        <f>VLOOKUP(CuentosContados[[#This Row],[Column1]],CuentosIndexados[],34,FALSE)</f>
        <v>0</v>
      </c>
      <c r="AG274">
        <f>VLOOKUP(CuentosContados[[#This Row],[Column1]],CuentosIndexados[],35,FALSE)</f>
        <v>0</v>
      </c>
      <c r="AH274">
        <f>VLOOKUP(CuentosContados[[#This Row],[Column1]],CuentosIndexados[],36,FALSE)</f>
        <v>0</v>
      </c>
      <c r="AI274">
        <f>VLOOKUP(CuentosContados[[#This Row],[Column1]],CuentosIndexados[],37,FALSE)</f>
        <v>0</v>
      </c>
      <c r="AJ274">
        <f>VLOOKUP(CuentosContados[[#This Row],[Column1]],CuentosIndexados[],38,FALSE)</f>
        <v>0</v>
      </c>
      <c r="AK274">
        <f>VLOOKUP(CuentosContados[[#This Row],[Column1]],CuentosIndexados[],39,FALSE)</f>
        <v>0</v>
      </c>
    </row>
    <row r="275" spans="1:37" x14ac:dyDescent="0.25">
      <c r="A275" t="s">
        <v>185</v>
      </c>
      <c r="B275">
        <f>VLOOKUP(CuentosContados[[#This Row],[Column1]],CuentosIndexados[],3,FALSE)</f>
        <v>0</v>
      </c>
      <c r="C275">
        <f>VLOOKUP(CuentosContados[[#This Row],[Column1]],CuentosIndexados[],5,FALSE)</f>
        <v>0</v>
      </c>
      <c r="D275">
        <f>VLOOKUP(CuentosContados[[#This Row],[Column1]],CuentosIndexados[],6,FALSE)</f>
        <v>0</v>
      </c>
      <c r="E275" t="str">
        <f>VLOOKUP(CuentosContados[[#This Row],[Column1]],CuentosIndexados[],7,FALSE)</f>
        <v>frustracion</v>
      </c>
      <c r="F275">
        <f>VLOOKUP(CuentosContados[[#This Row],[Column1]],CuentosIndexados[],8,FALSE)</f>
        <v>0</v>
      </c>
      <c r="G275">
        <f>VLOOKUP(CuentosContados[[#This Row],[Column1]],CuentosIndexados[],9,FALSE)</f>
        <v>0</v>
      </c>
      <c r="H275">
        <f>VLOOKUP(CuentosContados[[#This Row],[Column1]],CuentosIndexados[],10,FALSE)</f>
        <v>0</v>
      </c>
      <c r="I275">
        <f>VLOOKUP(CuentosContados[[#This Row],[Column1]],CuentosIndexados[],11,FALSE)</f>
        <v>0</v>
      </c>
      <c r="J275" t="str">
        <f>VLOOKUP(CuentosContados[[#This Row],[Column1]],CuentosIndexados[],12,FALSE)</f>
        <v>trabajo</v>
      </c>
      <c r="K275">
        <f>VLOOKUP(CuentosContados[[#This Row],[Column1]],CuentosIndexados[],13,FALSE)</f>
        <v>0</v>
      </c>
      <c r="L275">
        <f>VLOOKUP(CuentosContados[[#This Row],[Column1]],CuentosIndexados[],14,FALSE)</f>
        <v>0</v>
      </c>
      <c r="M275">
        <f>VLOOKUP(CuentosContados[[#This Row],[Column1]],CuentosIndexados[],15,FALSE)</f>
        <v>0</v>
      </c>
      <c r="N275" t="str">
        <f>VLOOKUP(CuentosContados[[#This Row],[Column1]],CuentosIndexados[],16,FALSE)</f>
        <v>resiliencia</v>
      </c>
      <c r="O275">
        <f>VLOOKUP(CuentosContados[[#This Row],[Column1]],CuentosIndexados[],17,FALSE)</f>
        <v>0</v>
      </c>
      <c r="P275">
        <f>VLOOKUP(CuentosContados[[#This Row],[Column1]],CuentosIndexados[],18,FALSE)</f>
        <v>0</v>
      </c>
      <c r="Q275">
        <f>VLOOKUP(CuentosContados[[#This Row],[Column1]],CuentosIndexados[],19,FALSE)</f>
        <v>0</v>
      </c>
      <c r="R275">
        <f>VLOOKUP(CuentosContados[[#This Row],[Column1]],CuentosIndexados[],20,FALSE)</f>
        <v>0</v>
      </c>
      <c r="S275">
        <f>VLOOKUP(CuentosContados[[#This Row],[Column1]],CuentosIndexados[],21,FALSE)</f>
        <v>0</v>
      </c>
      <c r="T275">
        <f>VLOOKUP(CuentosContados[[#This Row],[Column1]],CuentosIndexados[],22,FALSE)</f>
        <v>0</v>
      </c>
      <c r="U275">
        <f>VLOOKUP(CuentosContados[[#This Row],[Column1]],CuentosIndexados[],23,FALSE)</f>
        <v>0</v>
      </c>
      <c r="V275">
        <f>VLOOKUP(CuentosContados[[#This Row],[Column1]],CuentosIndexados[],24,FALSE)</f>
        <v>0</v>
      </c>
      <c r="W275">
        <f>VLOOKUP(CuentosContados[[#This Row],[Column1]],CuentosIndexados[],25,FALSE)</f>
        <v>0</v>
      </c>
      <c r="X275">
        <f>VLOOKUP(CuentosContados[[#This Row],[Column1]],CuentosIndexados[],26,FALSE)</f>
        <v>0</v>
      </c>
      <c r="Y275">
        <f>VLOOKUP(CuentosContados[[#This Row],[Column1]],CuentosIndexados[],27,FALSE)</f>
        <v>0</v>
      </c>
      <c r="Z275">
        <f>VLOOKUP(CuentosContados[[#This Row],[Column1]],CuentosIndexados[],28,FALSE)</f>
        <v>0</v>
      </c>
      <c r="AA275">
        <f>VLOOKUP(CuentosContados[[#This Row],[Column1]],CuentosIndexados[],29,FALSE)</f>
        <v>0</v>
      </c>
      <c r="AB275">
        <f>VLOOKUP(CuentosContados[[#This Row],[Column1]],CuentosIndexados[],30,FALSE)</f>
        <v>0</v>
      </c>
      <c r="AC275">
        <f>VLOOKUP(CuentosContados[[#This Row],[Column1]],CuentosIndexados[],31,FALSE)</f>
        <v>0</v>
      </c>
      <c r="AD275" t="str">
        <f>VLOOKUP(CuentosContados[[#This Row],[Column1]],CuentosIndexados[],32,FALSE)</f>
        <v>agotamiento</v>
      </c>
      <c r="AE275" t="str">
        <f>VLOOKUP(CuentosContados[[#This Row],[Column1]],CuentosIndexados[],33,FALSE)</f>
        <v>humillacion</v>
      </c>
      <c r="AF275">
        <f>VLOOKUP(CuentosContados[[#This Row],[Column1]],CuentosIndexados[],34,FALSE)</f>
        <v>0</v>
      </c>
      <c r="AG275">
        <f>VLOOKUP(CuentosContados[[#This Row],[Column1]],CuentosIndexados[],35,FALSE)</f>
        <v>0</v>
      </c>
      <c r="AH275">
        <f>VLOOKUP(CuentosContados[[#This Row],[Column1]],CuentosIndexados[],36,FALSE)</f>
        <v>0</v>
      </c>
      <c r="AI275">
        <f>VLOOKUP(CuentosContados[[#This Row],[Column1]],CuentosIndexados[],37,FALSE)</f>
        <v>0</v>
      </c>
      <c r="AJ275">
        <f>VLOOKUP(CuentosContados[[#This Row],[Column1]],CuentosIndexados[],38,FALSE)</f>
        <v>0</v>
      </c>
      <c r="AK275">
        <f>VLOOKUP(CuentosContados[[#This Row],[Column1]],CuentosIndexados[],39,FALSE)</f>
        <v>0</v>
      </c>
    </row>
    <row r="276" spans="1:37" x14ac:dyDescent="0.25">
      <c r="A276" t="s">
        <v>185</v>
      </c>
      <c r="B276">
        <f>VLOOKUP(CuentosContados[[#This Row],[Column1]],CuentosIndexados[],3,FALSE)</f>
        <v>0</v>
      </c>
      <c r="C276">
        <f>VLOOKUP(CuentosContados[[#This Row],[Column1]],CuentosIndexados[],5,FALSE)</f>
        <v>0</v>
      </c>
      <c r="D276">
        <f>VLOOKUP(CuentosContados[[#This Row],[Column1]],CuentosIndexados[],6,FALSE)</f>
        <v>0</v>
      </c>
      <c r="E276" t="str">
        <f>VLOOKUP(CuentosContados[[#This Row],[Column1]],CuentosIndexados[],7,FALSE)</f>
        <v>frustracion</v>
      </c>
      <c r="F276">
        <f>VLOOKUP(CuentosContados[[#This Row],[Column1]],CuentosIndexados[],8,FALSE)</f>
        <v>0</v>
      </c>
      <c r="G276">
        <f>VLOOKUP(CuentosContados[[#This Row],[Column1]],CuentosIndexados[],9,FALSE)</f>
        <v>0</v>
      </c>
      <c r="H276">
        <f>VLOOKUP(CuentosContados[[#This Row],[Column1]],CuentosIndexados[],10,FALSE)</f>
        <v>0</v>
      </c>
      <c r="I276">
        <f>VLOOKUP(CuentosContados[[#This Row],[Column1]],CuentosIndexados[],11,FALSE)</f>
        <v>0</v>
      </c>
      <c r="J276" t="str">
        <f>VLOOKUP(CuentosContados[[#This Row],[Column1]],CuentosIndexados[],12,FALSE)</f>
        <v>trabajo</v>
      </c>
      <c r="K276">
        <f>VLOOKUP(CuentosContados[[#This Row],[Column1]],CuentosIndexados[],13,FALSE)</f>
        <v>0</v>
      </c>
      <c r="L276">
        <f>VLOOKUP(CuentosContados[[#This Row],[Column1]],CuentosIndexados[],14,FALSE)</f>
        <v>0</v>
      </c>
      <c r="M276">
        <f>VLOOKUP(CuentosContados[[#This Row],[Column1]],CuentosIndexados[],15,FALSE)</f>
        <v>0</v>
      </c>
      <c r="N276" t="str">
        <f>VLOOKUP(CuentosContados[[#This Row],[Column1]],CuentosIndexados[],16,FALSE)</f>
        <v>resiliencia</v>
      </c>
      <c r="O276">
        <f>VLOOKUP(CuentosContados[[#This Row],[Column1]],CuentosIndexados[],17,FALSE)</f>
        <v>0</v>
      </c>
      <c r="P276">
        <f>VLOOKUP(CuentosContados[[#This Row],[Column1]],CuentosIndexados[],18,FALSE)</f>
        <v>0</v>
      </c>
      <c r="Q276">
        <f>VLOOKUP(CuentosContados[[#This Row],[Column1]],CuentosIndexados[],19,FALSE)</f>
        <v>0</v>
      </c>
      <c r="R276">
        <f>VLOOKUP(CuentosContados[[#This Row],[Column1]],CuentosIndexados[],20,FALSE)</f>
        <v>0</v>
      </c>
      <c r="S276">
        <f>VLOOKUP(CuentosContados[[#This Row],[Column1]],CuentosIndexados[],21,FALSE)</f>
        <v>0</v>
      </c>
      <c r="T276">
        <f>VLOOKUP(CuentosContados[[#This Row],[Column1]],CuentosIndexados[],22,FALSE)</f>
        <v>0</v>
      </c>
      <c r="U276">
        <f>VLOOKUP(CuentosContados[[#This Row],[Column1]],CuentosIndexados[],23,FALSE)</f>
        <v>0</v>
      </c>
      <c r="V276">
        <f>VLOOKUP(CuentosContados[[#This Row],[Column1]],CuentosIndexados[],24,FALSE)</f>
        <v>0</v>
      </c>
      <c r="W276">
        <f>VLOOKUP(CuentosContados[[#This Row],[Column1]],CuentosIndexados[],25,FALSE)</f>
        <v>0</v>
      </c>
      <c r="X276">
        <f>VLOOKUP(CuentosContados[[#This Row],[Column1]],CuentosIndexados[],26,FALSE)</f>
        <v>0</v>
      </c>
      <c r="Y276">
        <f>VLOOKUP(CuentosContados[[#This Row],[Column1]],CuentosIndexados[],27,FALSE)</f>
        <v>0</v>
      </c>
      <c r="Z276">
        <f>VLOOKUP(CuentosContados[[#This Row],[Column1]],CuentosIndexados[],28,FALSE)</f>
        <v>0</v>
      </c>
      <c r="AA276">
        <f>VLOOKUP(CuentosContados[[#This Row],[Column1]],CuentosIndexados[],29,FALSE)</f>
        <v>0</v>
      </c>
      <c r="AB276">
        <f>VLOOKUP(CuentosContados[[#This Row],[Column1]],CuentosIndexados[],30,FALSE)</f>
        <v>0</v>
      </c>
      <c r="AC276">
        <f>VLOOKUP(CuentosContados[[#This Row],[Column1]],CuentosIndexados[],31,FALSE)</f>
        <v>0</v>
      </c>
      <c r="AD276" t="str">
        <f>VLOOKUP(CuentosContados[[#This Row],[Column1]],CuentosIndexados[],32,FALSE)</f>
        <v>agotamiento</v>
      </c>
      <c r="AE276" t="str">
        <f>VLOOKUP(CuentosContados[[#This Row],[Column1]],CuentosIndexados[],33,FALSE)</f>
        <v>humillacion</v>
      </c>
      <c r="AF276">
        <f>VLOOKUP(CuentosContados[[#This Row],[Column1]],CuentosIndexados[],34,FALSE)</f>
        <v>0</v>
      </c>
      <c r="AG276">
        <f>VLOOKUP(CuentosContados[[#This Row],[Column1]],CuentosIndexados[],35,FALSE)</f>
        <v>0</v>
      </c>
      <c r="AH276">
        <f>VLOOKUP(CuentosContados[[#This Row],[Column1]],CuentosIndexados[],36,FALSE)</f>
        <v>0</v>
      </c>
      <c r="AI276">
        <f>VLOOKUP(CuentosContados[[#This Row],[Column1]],CuentosIndexados[],37,FALSE)</f>
        <v>0</v>
      </c>
      <c r="AJ276">
        <f>VLOOKUP(CuentosContados[[#This Row],[Column1]],CuentosIndexados[],38,FALSE)</f>
        <v>0</v>
      </c>
      <c r="AK276">
        <f>VLOOKUP(CuentosContados[[#This Row],[Column1]],CuentosIndexados[],39,FALSE)</f>
        <v>0</v>
      </c>
    </row>
    <row r="277" spans="1:37" x14ac:dyDescent="0.25">
      <c r="A277" t="s">
        <v>185</v>
      </c>
      <c r="B277">
        <f>VLOOKUP(CuentosContados[[#This Row],[Column1]],CuentosIndexados[],3,FALSE)</f>
        <v>0</v>
      </c>
      <c r="C277">
        <f>VLOOKUP(CuentosContados[[#This Row],[Column1]],CuentosIndexados[],5,FALSE)</f>
        <v>0</v>
      </c>
      <c r="D277">
        <f>VLOOKUP(CuentosContados[[#This Row],[Column1]],CuentosIndexados[],6,FALSE)</f>
        <v>0</v>
      </c>
      <c r="E277" t="str">
        <f>VLOOKUP(CuentosContados[[#This Row],[Column1]],CuentosIndexados[],7,FALSE)</f>
        <v>frustracion</v>
      </c>
      <c r="F277">
        <f>VLOOKUP(CuentosContados[[#This Row],[Column1]],CuentosIndexados[],8,FALSE)</f>
        <v>0</v>
      </c>
      <c r="G277">
        <f>VLOOKUP(CuentosContados[[#This Row],[Column1]],CuentosIndexados[],9,FALSE)</f>
        <v>0</v>
      </c>
      <c r="H277">
        <f>VLOOKUP(CuentosContados[[#This Row],[Column1]],CuentosIndexados[],10,FALSE)</f>
        <v>0</v>
      </c>
      <c r="I277">
        <f>VLOOKUP(CuentosContados[[#This Row],[Column1]],CuentosIndexados[],11,FALSE)</f>
        <v>0</v>
      </c>
      <c r="J277" t="str">
        <f>VLOOKUP(CuentosContados[[#This Row],[Column1]],CuentosIndexados[],12,FALSE)</f>
        <v>trabajo</v>
      </c>
      <c r="K277">
        <f>VLOOKUP(CuentosContados[[#This Row],[Column1]],CuentosIndexados[],13,FALSE)</f>
        <v>0</v>
      </c>
      <c r="L277">
        <f>VLOOKUP(CuentosContados[[#This Row],[Column1]],CuentosIndexados[],14,FALSE)</f>
        <v>0</v>
      </c>
      <c r="M277">
        <f>VLOOKUP(CuentosContados[[#This Row],[Column1]],CuentosIndexados[],15,FALSE)</f>
        <v>0</v>
      </c>
      <c r="N277" t="str">
        <f>VLOOKUP(CuentosContados[[#This Row],[Column1]],CuentosIndexados[],16,FALSE)</f>
        <v>resiliencia</v>
      </c>
      <c r="O277">
        <f>VLOOKUP(CuentosContados[[#This Row],[Column1]],CuentosIndexados[],17,FALSE)</f>
        <v>0</v>
      </c>
      <c r="P277">
        <f>VLOOKUP(CuentosContados[[#This Row],[Column1]],CuentosIndexados[],18,FALSE)</f>
        <v>0</v>
      </c>
      <c r="Q277">
        <f>VLOOKUP(CuentosContados[[#This Row],[Column1]],CuentosIndexados[],19,FALSE)</f>
        <v>0</v>
      </c>
      <c r="R277">
        <f>VLOOKUP(CuentosContados[[#This Row],[Column1]],CuentosIndexados[],20,FALSE)</f>
        <v>0</v>
      </c>
      <c r="S277">
        <f>VLOOKUP(CuentosContados[[#This Row],[Column1]],CuentosIndexados[],21,FALSE)</f>
        <v>0</v>
      </c>
      <c r="T277">
        <f>VLOOKUP(CuentosContados[[#This Row],[Column1]],CuentosIndexados[],22,FALSE)</f>
        <v>0</v>
      </c>
      <c r="U277">
        <f>VLOOKUP(CuentosContados[[#This Row],[Column1]],CuentosIndexados[],23,FALSE)</f>
        <v>0</v>
      </c>
      <c r="V277">
        <f>VLOOKUP(CuentosContados[[#This Row],[Column1]],CuentosIndexados[],24,FALSE)</f>
        <v>0</v>
      </c>
      <c r="W277">
        <f>VLOOKUP(CuentosContados[[#This Row],[Column1]],CuentosIndexados[],25,FALSE)</f>
        <v>0</v>
      </c>
      <c r="X277">
        <f>VLOOKUP(CuentosContados[[#This Row],[Column1]],CuentosIndexados[],26,FALSE)</f>
        <v>0</v>
      </c>
      <c r="Y277">
        <f>VLOOKUP(CuentosContados[[#This Row],[Column1]],CuentosIndexados[],27,FALSE)</f>
        <v>0</v>
      </c>
      <c r="Z277">
        <f>VLOOKUP(CuentosContados[[#This Row],[Column1]],CuentosIndexados[],28,FALSE)</f>
        <v>0</v>
      </c>
      <c r="AA277">
        <f>VLOOKUP(CuentosContados[[#This Row],[Column1]],CuentosIndexados[],29,FALSE)</f>
        <v>0</v>
      </c>
      <c r="AB277">
        <f>VLOOKUP(CuentosContados[[#This Row],[Column1]],CuentosIndexados[],30,FALSE)</f>
        <v>0</v>
      </c>
      <c r="AC277">
        <f>VLOOKUP(CuentosContados[[#This Row],[Column1]],CuentosIndexados[],31,FALSE)</f>
        <v>0</v>
      </c>
      <c r="AD277" t="str">
        <f>VLOOKUP(CuentosContados[[#This Row],[Column1]],CuentosIndexados[],32,FALSE)</f>
        <v>agotamiento</v>
      </c>
      <c r="AE277" t="str">
        <f>VLOOKUP(CuentosContados[[#This Row],[Column1]],CuentosIndexados[],33,FALSE)</f>
        <v>humillacion</v>
      </c>
      <c r="AF277">
        <f>VLOOKUP(CuentosContados[[#This Row],[Column1]],CuentosIndexados[],34,FALSE)</f>
        <v>0</v>
      </c>
      <c r="AG277">
        <f>VLOOKUP(CuentosContados[[#This Row],[Column1]],CuentosIndexados[],35,FALSE)</f>
        <v>0</v>
      </c>
      <c r="AH277">
        <f>VLOOKUP(CuentosContados[[#This Row],[Column1]],CuentosIndexados[],36,FALSE)</f>
        <v>0</v>
      </c>
      <c r="AI277">
        <f>VLOOKUP(CuentosContados[[#This Row],[Column1]],CuentosIndexados[],37,FALSE)</f>
        <v>0</v>
      </c>
      <c r="AJ277">
        <f>VLOOKUP(CuentosContados[[#This Row],[Column1]],CuentosIndexados[],38,FALSE)</f>
        <v>0</v>
      </c>
      <c r="AK277">
        <f>VLOOKUP(CuentosContados[[#This Row],[Column1]],CuentosIndexados[],39,FALSE)</f>
        <v>0</v>
      </c>
    </row>
    <row r="278" spans="1:37" x14ac:dyDescent="0.25">
      <c r="A278" t="s">
        <v>185</v>
      </c>
      <c r="B278">
        <f>VLOOKUP(CuentosContados[[#This Row],[Column1]],CuentosIndexados[],3,FALSE)</f>
        <v>0</v>
      </c>
      <c r="C278">
        <f>VLOOKUP(CuentosContados[[#This Row],[Column1]],CuentosIndexados[],5,FALSE)</f>
        <v>0</v>
      </c>
      <c r="D278">
        <f>VLOOKUP(CuentosContados[[#This Row],[Column1]],CuentosIndexados[],6,FALSE)</f>
        <v>0</v>
      </c>
      <c r="E278" t="str">
        <f>VLOOKUP(CuentosContados[[#This Row],[Column1]],CuentosIndexados[],7,FALSE)</f>
        <v>frustracion</v>
      </c>
      <c r="F278">
        <f>VLOOKUP(CuentosContados[[#This Row],[Column1]],CuentosIndexados[],8,FALSE)</f>
        <v>0</v>
      </c>
      <c r="G278">
        <f>VLOOKUP(CuentosContados[[#This Row],[Column1]],CuentosIndexados[],9,FALSE)</f>
        <v>0</v>
      </c>
      <c r="H278">
        <f>VLOOKUP(CuentosContados[[#This Row],[Column1]],CuentosIndexados[],10,FALSE)</f>
        <v>0</v>
      </c>
      <c r="I278">
        <f>VLOOKUP(CuentosContados[[#This Row],[Column1]],CuentosIndexados[],11,FALSE)</f>
        <v>0</v>
      </c>
      <c r="J278" t="str">
        <f>VLOOKUP(CuentosContados[[#This Row],[Column1]],CuentosIndexados[],12,FALSE)</f>
        <v>trabajo</v>
      </c>
      <c r="K278">
        <f>VLOOKUP(CuentosContados[[#This Row],[Column1]],CuentosIndexados[],13,FALSE)</f>
        <v>0</v>
      </c>
      <c r="L278">
        <f>VLOOKUP(CuentosContados[[#This Row],[Column1]],CuentosIndexados[],14,FALSE)</f>
        <v>0</v>
      </c>
      <c r="M278">
        <f>VLOOKUP(CuentosContados[[#This Row],[Column1]],CuentosIndexados[],15,FALSE)</f>
        <v>0</v>
      </c>
      <c r="N278" t="str">
        <f>VLOOKUP(CuentosContados[[#This Row],[Column1]],CuentosIndexados[],16,FALSE)</f>
        <v>resiliencia</v>
      </c>
      <c r="O278">
        <f>VLOOKUP(CuentosContados[[#This Row],[Column1]],CuentosIndexados[],17,FALSE)</f>
        <v>0</v>
      </c>
      <c r="P278">
        <f>VLOOKUP(CuentosContados[[#This Row],[Column1]],CuentosIndexados[],18,FALSE)</f>
        <v>0</v>
      </c>
      <c r="Q278">
        <f>VLOOKUP(CuentosContados[[#This Row],[Column1]],CuentosIndexados[],19,FALSE)</f>
        <v>0</v>
      </c>
      <c r="R278">
        <f>VLOOKUP(CuentosContados[[#This Row],[Column1]],CuentosIndexados[],20,FALSE)</f>
        <v>0</v>
      </c>
      <c r="S278">
        <f>VLOOKUP(CuentosContados[[#This Row],[Column1]],CuentosIndexados[],21,FALSE)</f>
        <v>0</v>
      </c>
      <c r="T278">
        <f>VLOOKUP(CuentosContados[[#This Row],[Column1]],CuentosIndexados[],22,FALSE)</f>
        <v>0</v>
      </c>
      <c r="U278">
        <f>VLOOKUP(CuentosContados[[#This Row],[Column1]],CuentosIndexados[],23,FALSE)</f>
        <v>0</v>
      </c>
      <c r="V278">
        <f>VLOOKUP(CuentosContados[[#This Row],[Column1]],CuentosIndexados[],24,FALSE)</f>
        <v>0</v>
      </c>
      <c r="W278">
        <f>VLOOKUP(CuentosContados[[#This Row],[Column1]],CuentosIndexados[],25,FALSE)</f>
        <v>0</v>
      </c>
      <c r="X278">
        <f>VLOOKUP(CuentosContados[[#This Row],[Column1]],CuentosIndexados[],26,FALSE)</f>
        <v>0</v>
      </c>
      <c r="Y278">
        <f>VLOOKUP(CuentosContados[[#This Row],[Column1]],CuentosIndexados[],27,FALSE)</f>
        <v>0</v>
      </c>
      <c r="Z278">
        <f>VLOOKUP(CuentosContados[[#This Row],[Column1]],CuentosIndexados[],28,FALSE)</f>
        <v>0</v>
      </c>
      <c r="AA278">
        <f>VLOOKUP(CuentosContados[[#This Row],[Column1]],CuentosIndexados[],29,FALSE)</f>
        <v>0</v>
      </c>
      <c r="AB278">
        <f>VLOOKUP(CuentosContados[[#This Row],[Column1]],CuentosIndexados[],30,FALSE)</f>
        <v>0</v>
      </c>
      <c r="AC278">
        <f>VLOOKUP(CuentosContados[[#This Row],[Column1]],CuentosIndexados[],31,FALSE)</f>
        <v>0</v>
      </c>
      <c r="AD278" t="str">
        <f>VLOOKUP(CuentosContados[[#This Row],[Column1]],CuentosIndexados[],32,FALSE)</f>
        <v>agotamiento</v>
      </c>
      <c r="AE278" t="str">
        <f>VLOOKUP(CuentosContados[[#This Row],[Column1]],CuentosIndexados[],33,FALSE)</f>
        <v>humillacion</v>
      </c>
      <c r="AF278">
        <f>VLOOKUP(CuentosContados[[#This Row],[Column1]],CuentosIndexados[],34,FALSE)</f>
        <v>0</v>
      </c>
      <c r="AG278">
        <f>VLOOKUP(CuentosContados[[#This Row],[Column1]],CuentosIndexados[],35,FALSE)</f>
        <v>0</v>
      </c>
      <c r="AH278">
        <f>VLOOKUP(CuentosContados[[#This Row],[Column1]],CuentosIndexados[],36,FALSE)</f>
        <v>0</v>
      </c>
      <c r="AI278">
        <f>VLOOKUP(CuentosContados[[#This Row],[Column1]],CuentosIndexados[],37,FALSE)</f>
        <v>0</v>
      </c>
      <c r="AJ278">
        <f>VLOOKUP(CuentosContados[[#This Row],[Column1]],CuentosIndexados[],38,FALSE)</f>
        <v>0</v>
      </c>
      <c r="AK278">
        <f>VLOOKUP(CuentosContados[[#This Row],[Column1]],CuentosIndexados[],39,FALSE)</f>
        <v>0</v>
      </c>
    </row>
    <row r="279" spans="1:37" x14ac:dyDescent="0.25">
      <c r="A279" t="s">
        <v>185</v>
      </c>
      <c r="B279">
        <f>VLOOKUP(CuentosContados[[#This Row],[Column1]],CuentosIndexados[],3,FALSE)</f>
        <v>0</v>
      </c>
      <c r="C279">
        <f>VLOOKUP(CuentosContados[[#This Row],[Column1]],CuentosIndexados[],5,FALSE)</f>
        <v>0</v>
      </c>
      <c r="D279">
        <f>VLOOKUP(CuentosContados[[#This Row],[Column1]],CuentosIndexados[],6,FALSE)</f>
        <v>0</v>
      </c>
      <c r="E279" t="str">
        <f>VLOOKUP(CuentosContados[[#This Row],[Column1]],CuentosIndexados[],7,FALSE)</f>
        <v>frustracion</v>
      </c>
      <c r="F279">
        <f>VLOOKUP(CuentosContados[[#This Row],[Column1]],CuentosIndexados[],8,FALSE)</f>
        <v>0</v>
      </c>
      <c r="G279">
        <f>VLOOKUP(CuentosContados[[#This Row],[Column1]],CuentosIndexados[],9,FALSE)</f>
        <v>0</v>
      </c>
      <c r="H279">
        <f>VLOOKUP(CuentosContados[[#This Row],[Column1]],CuentosIndexados[],10,FALSE)</f>
        <v>0</v>
      </c>
      <c r="I279">
        <f>VLOOKUP(CuentosContados[[#This Row],[Column1]],CuentosIndexados[],11,FALSE)</f>
        <v>0</v>
      </c>
      <c r="J279" t="str">
        <f>VLOOKUP(CuentosContados[[#This Row],[Column1]],CuentosIndexados[],12,FALSE)</f>
        <v>trabajo</v>
      </c>
      <c r="K279">
        <f>VLOOKUP(CuentosContados[[#This Row],[Column1]],CuentosIndexados[],13,FALSE)</f>
        <v>0</v>
      </c>
      <c r="L279">
        <f>VLOOKUP(CuentosContados[[#This Row],[Column1]],CuentosIndexados[],14,FALSE)</f>
        <v>0</v>
      </c>
      <c r="M279">
        <f>VLOOKUP(CuentosContados[[#This Row],[Column1]],CuentosIndexados[],15,FALSE)</f>
        <v>0</v>
      </c>
      <c r="N279" t="str">
        <f>VLOOKUP(CuentosContados[[#This Row],[Column1]],CuentosIndexados[],16,FALSE)</f>
        <v>resiliencia</v>
      </c>
      <c r="O279">
        <f>VLOOKUP(CuentosContados[[#This Row],[Column1]],CuentosIndexados[],17,FALSE)</f>
        <v>0</v>
      </c>
      <c r="P279">
        <f>VLOOKUP(CuentosContados[[#This Row],[Column1]],CuentosIndexados[],18,FALSE)</f>
        <v>0</v>
      </c>
      <c r="Q279">
        <f>VLOOKUP(CuentosContados[[#This Row],[Column1]],CuentosIndexados[],19,FALSE)</f>
        <v>0</v>
      </c>
      <c r="R279">
        <f>VLOOKUP(CuentosContados[[#This Row],[Column1]],CuentosIndexados[],20,FALSE)</f>
        <v>0</v>
      </c>
      <c r="S279">
        <f>VLOOKUP(CuentosContados[[#This Row],[Column1]],CuentosIndexados[],21,FALSE)</f>
        <v>0</v>
      </c>
      <c r="T279">
        <f>VLOOKUP(CuentosContados[[#This Row],[Column1]],CuentosIndexados[],22,FALSE)</f>
        <v>0</v>
      </c>
      <c r="U279">
        <f>VLOOKUP(CuentosContados[[#This Row],[Column1]],CuentosIndexados[],23,FALSE)</f>
        <v>0</v>
      </c>
      <c r="V279">
        <f>VLOOKUP(CuentosContados[[#This Row],[Column1]],CuentosIndexados[],24,FALSE)</f>
        <v>0</v>
      </c>
      <c r="W279">
        <f>VLOOKUP(CuentosContados[[#This Row],[Column1]],CuentosIndexados[],25,FALSE)</f>
        <v>0</v>
      </c>
      <c r="X279">
        <f>VLOOKUP(CuentosContados[[#This Row],[Column1]],CuentosIndexados[],26,FALSE)</f>
        <v>0</v>
      </c>
      <c r="Y279">
        <f>VLOOKUP(CuentosContados[[#This Row],[Column1]],CuentosIndexados[],27,FALSE)</f>
        <v>0</v>
      </c>
      <c r="Z279">
        <f>VLOOKUP(CuentosContados[[#This Row],[Column1]],CuentosIndexados[],28,FALSE)</f>
        <v>0</v>
      </c>
      <c r="AA279">
        <f>VLOOKUP(CuentosContados[[#This Row],[Column1]],CuentosIndexados[],29,FALSE)</f>
        <v>0</v>
      </c>
      <c r="AB279">
        <f>VLOOKUP(CuentosContados[[#This Row],[Column1]],CuentosIndexados[],30,FALSE)</f>
        <v>0</v>
      </c>
      <c r="AC279">
        <f>VLOOKUP(CuentosContados[[#This Row],[Column1]],CuentosIndexados[],31,FALSE)</f>
        <v>0</v>
      </c>
      <c r="AD279" t="str">
        <f>VLOOKUP(CuentosContados[[#This Row],[Column1]],CuentosIndexados[],32,FALSE)</f>
        <v>agotamiento</v>
      </c>
      <c r="AE279" t="str">
        <f>VLOOKUP(CuentosContados[[#This Row],[Column1]],CuentosIndexados[],33,FALSE)</f>
        <v>humillacion</v>
      </c>
      <c r="AF279">
        <f>VLOOKUP(CuentosContados[[#This Row],[Column1]],CuentosIndexados[],34,FALSE)</f>
        <v>0</v>
      </c>
      <c r="AG279">
        <f>VLOOKUP(CuentosContados[[#This Row],[Column1]],CuentosIndexados[],35,FALSE)</f>
        <v>0</v>
      </c>
      <c r="AH279">
        <f>VLOOKUP(CuentosContados[[#This Row],[Column1]],CuentosIndexados[],36,FALSE)</f>
        <v>0</v>
      </c>
      <c r="AI279">
        <f>VLOOKUP(CuentosContados[[#This Row],[Column1]],CuentosIndexados[],37,FALSE)</f>
        <v>0</v>
      </c>
      <c r="AJ279">
        <f>VLOOKUP(CuentosContados[[#This Row],[Column1]],CuentosIndexados[],38,FALSE)</f>
        <v>0</v>
      </c>
      <c r="AK279">
        <f>VLOOKUP(CuentosContados[[#This Row],[Column1]],CuentosIndexados[],39,FALSE)</f>
        <v>0</v>
      </c>
    </row>
    <row r="280" spans="1:37" x14ac:dyDescent="0.25">
      <c r="A280" t="s">
        <v>185</v>
      </c>
      <c r="B280">
        <f>VLOOKUP(CuentosContados[[#This Row],[Column1]],CuentosIndexados[],3,FALSE)</f>
        <v>0</v>
      </c>
      <c r="C280">
        <f>VLOOKUP(CuentosContados[[#This Row],[Column1]],CuentosIndexados[],5,FALSE)</f>
        <v>0</v>
      </c>
      <c r="D280">
        <f>VLOOKUP(CuentosContados[[#This Row],[Column1]],CuentosIndexados[],6,FALSE)</f>
        <v>0</v>
      </c>
      <c r="E280" t="str">
        <f>VLOOKUP(CuentosContados[[#This Row],[Column1]],CuentosIndexados[],7,FALSE)</f>
        <v>frustracion</v>
      </c>
      <c r="F280">
        <f>VLOOKUP(CuentosContados[[#This Row],[Column1]],CuentosIndexados[],8,FALSE)</f>
        <v>0</v>
      </c>
      <c r="G280">
        <f>VLOOKUP(CuentosContados[[#This Row],[Column1]],CuentosIndexados[],9,FALSE)</f>
        <v>0</v>
      </c>
      <c r="H280">
        <f>VLOOKUP(CuentosContados[[#This Row],[Column1]],CuentosIndexados[],10,FALSE)</f>
        <v>0</v>
      </c>
      <c r="I280">
        <f>VLOOKUP(CuentosContados[[#This Row],[Column1]],CuentosIndexados[],11,FALSE)</f>
        <v>0</v>
      </c>
      <c r="J280" t="str">
        <f>VLOOKUP(CuentosContados[[#This Row],[Column1]],CuentosIndexados[],12,FALSE)</f>
        <v>trabajo</v>
      </c>
      <c r="K280">
        <f>VLOOKUP(CuentosContados[[#This Row],[Column1]],CuentosIndexados[],13,FALSE)</f>
        <v>0</v>
      </c>
      <c r="L280">
        <f>VLOOKUP(CuentosContados[[#This Row],[Column1]],CuentosIndexados[],14,FALSE)</f>
        <v>0</v>
      </c>
      <c r="M280">
        <f>VLOOKUP(CuentosContados[[#This Row],[Column1]],CuentosIndexados[],15,FALSE)</f>
        <v>0</v>
      </c>
      <c r="N280" t="str">
        <f>VLOOKUP(CuentosContados[[#This Row],[Column1]],CuentosIndexados[],16,FALSE)</f>
        <v>resiliencia</v>
      </c>
      <c r="O280">
        <f>VLOOKUP(CuentosContados[[#This Row],[Column1]],CuentosIndexados[],17,FALSE)</f>
        <v>0</v>
      </c>
      <c r="P280">
        <f>VLOOKUP(CuentosContados[[#This Row],[Column1]],CuentosIndexados[],18,FALSE)</f>
        <v>0</v>
      </c>
      <c r="Q280">
        <f>VLOOKUP(CuentosContados[[#This Row],[Column1]],CuentosIndexados[],19,FALSE)</f>
        <v>0</v>
      </c>
      <c r="R280">
        <f>VLOOKUP(CuentosContados[[#This Row],[Column1]],CuentosIndexados[],20,FALSE)</f>
        <v>0</v>
      </c>
      <c r="S280">
        <f>VLOOKUP(CuentosContados[[#This Row],[Column1]],CuentosIndexados[],21,FALSE)</f>
        <v>0</v>
      </c>
      <c r="T280">
        <f>VLOOKUP(CuentosContados[[#This Row],[Column1]],CuentosIndexados[],22,FALSE)</f>
        <v>0</v>
      </c>
      <c r="U280">
        <f>VLOOKUP(CuentosContados[[#This Row],[Column1]],CuentosIndexados[],23,FALSE)</f>
        <v>0</v>
      </c>
      <c r="V280">
        <f>VLOOKUP(CuentosContados[[#This Row],[Column1]],CuentosIndexados[],24,FALSE)</f>
        <v>0</v>
      </c>
      <c r="W280">
        <f>VLOOKUP(CuentosContados[[#This Row],[Column1]],CuentosIndexados[],25,FALSE)</f>
        <v>0</v>
      </c>
      <c r="X280">
        <f>VLOOKUP(CuentosContados[[#This Row],[Column1]],CuentosIndexados[],26,FALSE)</f>
        <v>0</v>
      </c>
      <c r="Y280">
        <f>VLOOKUP(CuentosContados[[#This Row],[Column1]],CuentosIndexados[],27,FALSE)</f>
        <v>0</v>
      </c>
      <c r="Z280">
        <f>VLOOKUP(CuentosContados[[#This Row],[Column1]],CuentosIndexados[],28,FALSE)</f>
        <v>0</v>
      </c>
      <c r="AA280">
        <f>VLOOKUP(CuentosContados[[#This Row],[Column1]],CuentosIndexados[],29,FALSE)</f>
        <v>0</v>
      </c>
      <c r="AB280">
        <f>VLOOKUP(CuentosContados[[#This Row],[Column1]],CuentosIndexados[],30,FALSE)</f>
        <v>0</v>
      </c>
      <c r="AC280">
        <f>VLOOKUP(CuentosContados[[#This Row],[Column1]],CuentosIndexados[],31,FALSE)</f>
        <v>0</v>
      </c>
      <c r="AD280" t="str">
        <f>VLOOKUP(CuentosContados[[#This Row],[Column1]],CuentosIndexados[],32,FALSE)</f>
        <v>agotamiento</v>
      </c>
      <c r="AE280" t="str">
        <f>VLOOKUP(CuentosContados[[#This Row],[Column1]],CuentosIndexados[],33,FALSE)</f>
        <v>humillacion</v>
      </c>
      <c r="AF280">
        <f>VLOOKUP(CuentosContados[[#This Row],[Column1]],CuentosIndexados[],34,FALSE)</f>
        <v>0</v>
      </c>
      <c r="AG280">
        <f>VLOOKUP(CuentosContados[[#This Row],[Column1]],CuentosIndexados[],35,FALSE)</f>
        <v>0</v>
      </c>
      <c r="AH280">
        <f>VLOOKUP(CuentosContados[[#This Row],[Column1]],CuentosIndexados[],36,FALSE)</f>
        <v>0</v>
      </c>
      <c r="AI280">
        <f>VLOOKUP(CuentosContados[[#This Row],[Column1]],CuentosIndexados[],37,FALSE)</f>
        <v>0</v>
      </c>
      <c r="AJ280">
        <f>VLOOKUP(CuentosContados[[#This Row],[Column1]],CuentosIndexados[],38,FALSE)</f>
        <v>0</v>
      </c>
      <c r="AK280">
        <f>VLOOKUP(CuentosContados[[#This Row],[Column1]],CuentosIndexados[],39,FALSE)</f>
        <v>0</v>
      </c>
    </row>
    <row r="281" spans="1:37" x14ac:dyDescent="0.25">
      <c r="A281" t="s">
        <v>185</v>
      </c>
      <c r="B281">
        <f>VLOOKUP(CuentosContados[[#This Row],[Column1]],CuentosIndexados[],3,FALSE)</f>
        <v>0</v>
      </c>
      <c r="C281">
        <f>VLOOKUP(CuentosContados[[#This Row],[Column1]],CuentosIndexados[],5,FALSE)</f>
        <v>0</v>
      </c>
      <c r="D281">
        <f>VLOOKUP(CuentosContados[[#This Row],[Column1]],CuentosIndexados[],6,FALSE)</f>
        <v>0</v>
      </c>
      <c r="E281" t="str">
        <f>VLOOKUP(CuentosContados[[#This Row],[Column1]],CuentosIndexados[],7,FALSE)</f>
        <v>frustracion</v>
      </c>
      <c r="F281">
        <f>VLOOKUP(CuentosContados[[#This Row],[Column1]],CuentosIndexados[],8,FALSE)</f>
        <v>0</v>
      </c>
      <c r="G281">
        <f>VLOOKUP(CuentosContados[[#This Row],[Column1]],CuentosIndexados[],9,FALSE)</f>
        <v>0</v>
      </c>
      <c r="H281">
        <f>VLOOKUP(CuentosContados[[#This Row],[Column1]],CuentosIndexados[],10,FALSE)</f>
        <v>0</v>
      </c>
      <c r="I281">
        <f>VLOOKUP(CuentosContados[[#This Row],[Column1]],CuentosIndexados[],11,FALSE)</f>
        <v>0</v>
      </c>
      <c r="J281" t="str">
        <f>VLOOKUP(CuentosContados[[#This Row],[Column1]],CuentosIndexados[],12,FALSE)</f>
        <v>trabajo</v>
      </c>
      <c r="K281">
        <f>VLOOKUP(CuentosContados[[#This Row],[Column1]],CuentosIndexados[],13,FALSE)</f>
        <v>0</v>
      </c>
      <c r="L281">
        <f>VLOOKUP(CuentosContados[[#This Row],[Column1]],CuentosIndexados[],14,FALSE)</f>
        <v>0</v>
      </c>
      <c r="M281">
        <f>VLOOKUP(CuentosContados[[#This Row],[Column1]],CuentosIndexados[],15,FALSE)</f>
        <v>0</v>
      </c>
      <c r="N281" t="str">
        <f>VLOOKUP(CuentosContados[[#This Row],[Column1]],CuentosIndexados[],16,FALSE)</f>
        <v>resiliencia</v>
      </c>
      <c r="O281">
        <f>VLOOKUP(CuentosContados[[#This Row],[Column1]],CuentosIndexados[],17,FALSE)</f>
        <v>0</v>
      </c>
      <c r="P281">
        <f>VLOOKUP(CuentosContados[[#This Row],[Column1]],CuentosIndexados[],18,FALSE)</f>
        <v>0</v>
      </c>
      <c r="Q281">
        <f>VLOOKUP(CuentosContados[[#This Row],[Column1]],CuentosIndexados[],19,FALSE)</f>
        <v>0</v>
      </c>
      <c r="R281">
        <f>VLOOKUP(CuentosContados[[#This Row],[Column1]],CuentosIndexados[],20,FALSE)</f>
        <v>0</v>
      </c>
      <c r="S281">
        <f>VLOOKUP(CuentosContados[[#This Row],[Column1]],CuentosIndexados[],21,FALSE)</f>
        <v>0</v>
      </c>
      <c r="T281">
        <f>VLOOKUP(CuentosContados[[#This Row],[Column1]],CuentosIndexados[],22,FALSE)</f>
        <v>0</v>
      </c>
      <c r="U281">
        <f>VLOOKUP(CuentosContados[[#This Row],[Column1]],CuentosIndexados[],23,FALSE)</f>
        <v>0</v>
      </c>
      <c r="V281">
        <f>VLOOKUP(CuentosContados[[#This Row],[Column1]],CuentosIndexados[],24,FALSE)</f>
        <v>0</v>
      </c>
      <c r="W281">
        <f>VLOOKUP(CuentosContados[[#This Row],[Column1]],CuentosIndexados[],25,FALSE)</f>
        <v>0</v>
      </c>
      <c r="X281">
        <f>VLOOKUP(CuentosContados[[#This Row],[Column1]],CuentosIndexados[],26,FALSE)</f>
        <v>0</v>
      </c>
      <c r="Y281">
        <f>VLOOKUP(CuentosContados[[#This Row],[Column1]],CuentosIndexados[],27,FALSE)</f>
        <v>0</v>
      </c>
      <c r="Z281">
        <f>VLOOKUP(CuentosContados[[#This Row],[Column1]],CuentosIndexados[],28,FALSE)</f>
        <v>0</v>
      </c>
      <c r="AA281">
        <f>VLOOKUP(CuentosContados[[#This Row],[Column1]],CuentosIndexados[],29,FALSE)</f>
        <v>0</v>
      </c>
      <c r="AB281">
        <f>VLOOKUP(CuentosContados[[#This Row],[Column1]],CuentosIndexados[],30,FALSE)</f>
        <v>0</v>
      </c>
      <c r="AC281">
        <f>VLOOKUP(CuentosContados[[#This Row],[Column1]],CuentosIndexados[],31,FALSE)</f>
        <v>0</v>
      </c>
      <c r="AD281" t="str">
        <f>VLOOKUP(CuentosContados[[#This Row],[Column1]],CuentosIndexados[],32,FALSE)</f>
        <v>agotamiento</v>
      </c>
      <c r="AE281" t="str">
        <f>VLOOKUP(CuentosContados[[#This Row],[Column1]],CuentosIndexados[],33,FALSE)</f>
        <v>humillacion</v>
      </c>
      <c r="AF281">
        <f>VLOOKUP(CuentosContados[[#This Row],[Column1]],CuentosIndexados[],34,FALSE)</f>
        <v>0</v>
      </c>
      <c r="AG281">
        <f>VLOOKUP(CuentosContados[[#This Row],[Column1]],CuentosIndexados[],35,FALSE)</f>
        <v>0</v>
      </c>
      <c r="AH281">
        <f>VLOOKUP(CuentosContados[[#This Row],[Column1]],CuentosIndexados[],36,FALSE)</f>
        <v>0</v>
      </c>
      <c r="AI281">
        <f>VLOOKUP(CuentosContados[[#This Row],[Column1]],CuentosIndexados[],37,FALSE)</f>
        <v>0</v>
      </c>
      <c r="AJ281">
        <f>VLOOKUP(CuentosContados[[#This Row],[Column1]],CuentosIndexados[],38,FALSE)</f>
        <v>0</v>
      </c>
      <c r="AK281">
        <f>VLOOKUP(CuentosContados[[#This Row],[Column1]],CuentosIndexados[],39,FALSE)</f>
        <v>0</v>
      </c>
    </row>
    <row r="282" spans="1:37" x14ac:dyDescent="0.25">
      <c r="A282" t="s">
        <v>185</v>
      </c>
      <c r="B282">
        <f>VLOOKUP(CuentosContados[[#This Row],[Column1]],CuentosIndexados[],3,FALSE)</f>
        <v>0</v>
      </c>
      <c r="C282">
        <f>VLOOKUP(CuentosContados[[#This Row],[Column1]],CuentosIndexados[],5,FALSE)</f>
        <v>0</v>
      </c>
      <c r="D282">
        <f>VLOOKUP(CuentosContados[[#This Row],[Column1]],CuentosIndexados[],6,FALSE)</f>
        <v>0</v>
      </c>
      <c r="E282" t="str">
        <f>VLOOKUP(CuentosContados[[#This Row],[Column1]],CuentosIndexados[],7,FALSE)</f>
        <v>frustracion</v>
      </c>
      <c r="F282">
        <f>VLOOKUP(CuentosContados[[#This Row],[Column1]],CuentosIndexados[],8,FALSE)</f>
        <v>0</v>
      </c>
      <c r="G282">
        <f>VLOOKUP(CuentosContados[[#This Row],[Column1]],CuentosIndexados[],9,FALSE)</f>
        <v>0</v>
      </c>
      <c r="H282">
        <f>VLOOKUP(CuentosContados[[#This Row],[Column1]],CuentosIndexados[],10,FALSE)</f>
        <v>0</v>
      </c>
      <c r="I282">
        <f>VLOOKUP(CuentosContados[[#This Row],[Column1]],CuentosIndexados[],11,FALSE)</f>
        <v>0</v>
      </c>
      <c r="J282" t="str">
        <f>VLOOKUP(CuentosContados[[#This Row],[Column1]],CuentosIndexados[],12,FALSE)</f>
        <v>trabajo</v>
      </c>
      <c r="K282">
        <f>VLOOKUP(CuentosContados[[#This Row],[Column1]],CuentosIndexados[],13,FALSE)</f>
        <v>0</v>
      </c>
      <c r="L282">
        <f>VLOOKUP(CuentosContados[[#This Row],[Column1]],CuentosIndexados[],14,FALSE)</f>
        <v>0</v>
      </c>
      <c r="M282">
        <f>VLOOKUP(CuentosContados[[#This Row],[Column1]],CuentosIndexados[],15,FALSE)</f>
        <v>0</v>
      </c>
      <c r="N282" t="str">
        <f>VLOOKUP(CuentosContados[[#This Row],[Column1]],CuentosIndexados[],16,FALSE)</f>
        <v>resiliencia</v>
      </c>
      <c r="O282">
        <f>VLOOKUP(CuentosContados[[#This Row],[Column1]],CuentosIndexados[],17,FALSE)</f>
        <v>0</v>
      </c>
      <c r="P282">
        <f>VLOOKUP(CuentosContados[[#This Row],[Column1]],CuentosIndexados[],18,FALSE)</f>
        <v>0</v>
      </c>
      <c r="Q282">
        <f>VLOOKUP(CuentosContados[[#This Row],[Column1]],CuentosIndexados[],19,FALSE)</f>
        <v>0</v>
      </c>
      <c r="R282">
        <f>VLOOKUP(CuentosContados[[#This Row],[Column1]],CuentosIndexados[],20,FALSE)</f>
        <v>0</v>
      </c>
      <c r="S282">
        <f>VLOOKUP(CuentosContados[[#This Row],[Column1]],CuentosIndexados[],21,FALSE)</f>
        <v>0</v>
      </c>
      <c r="T282">
        <f>VLOOKUP(CuentosContados[[#This Row],[Column1]],CuentosIndexados[],22,FALSE)</f>
        <v>0</v>
      </c>
      <c r="U282">
        <f>VLOOKUP(CuentosContados[[#This Row],[Column1]],CuentosIndexados[],23,FALSE)</f>
        <v>0</v>
      </c>
      <c r="V282">
        <f>VLOOKUP(CuentosContados[[#This Row],[Column1]],CuentosIndexados[],24,FALSE)</f>
        <v>0</v>
      </c>
      <c r="W282">
        <f>VLOOKUP(CuentosContados[[#This Row],[Column1]],CuentosIndexados[],25,FALSE)</f>
        <v>0</v>
      </c>
      <c r="X282">
        <f>VLOOKUP(CuentosContados[[#This Row],[Column1]],CuentosIndexados[],26,FALSE)</f>
        <v>0</v>
      </c>
      <c r="Y282">
        <f>VLOOKUP(CuentosContados[[#This Row],[Column1]],CuentosIndexados[],27,FALSE)</f>
        <v>0</v>
      </c>
      <c r="Z282">
        <f>VLOOKUP(CuentosContados[[#This Row],[Column1]],CuentosIndexados[],28,FALSE)</f>
        <v>0</v>
      </c>
      <c r="AA282">
        <f>VLOOKUP(CuentosContados[[#This Row],[Column1]],CuentosIndexados[],29,FALSE)</f>
        <v>0</v>
      </c>
      <c r="AB282">
        <f>VLOOKUP(CuentosContados[[#This Row],[Column1]],CuentosIndexados[],30,FALSE)</f>
        <v>0</v>
      </c>
      <c r="AC282">
        <f>VLOOKUP(CuentosContados[[#This Row],[Column1]],CuentosIndexados[],31,FALSE)</f>
        <v>0</v>
      </c>
      <c r="AD282" t="str">
        <f>VLOOKUP(CuentosContados[[#This Row],[Column1]],CuentosIndexados[],32,FALSE)</f>
        <v>agotamiento</v>
      </c>
      <c r="AE282" t="str">
        <f>VLOOKUP(CuentosContados[[#This Row],[Column1]],CuentosIndexados[],33,FALSE)</f>
        <v>humillacion</v>
      </c>
      <c r="AF282">
        <f>VLOOKUP(CuentosContados[[#This Row],[Column1]],CuentosIndexados[],34,FALSE)</f>
        <v>0</v>
      </c>
      <c r="AG282">
        <f>VLOOKUP(CuentosContados[[#This Row],[Column1]],CuentosIndexados[],35,FALSE)</f>
        <v>0</v>
      </c>
      <c r="AH282">
        <f>VLOOKUP(CuentosContados[[#This Row],[Column1]],CuentosIndexados[],36,FALSE)</f>
        <v>0</v>
      </c>
      <c r="AI282">
        <f>VLOOKUP(CuentosContados[[#This Row],[Column1]],CuentosIndexados[],37,FALSE)</f>
        <v>0</v>
      </c>
      <c r="AJ282">
        <f>VLOOKUP(CuentosContados[[#This Row],[Column1]],CuentosIndexados[],38,FALSE)</f>
        <v>0</v>
      </c>
      <c r="AK282">
        <f>VLOOKUP(CuentosContados[[#This Row],[Column1]],CuentosIndexados[],39,FALSE)</f>
        <v>0</v>
      </c>
    </row>
    <row r="283" spans="1:37" x14ac:dyDescent="0.25">
      <c r="A283" t="s">
        <v>185</v>
      </c>
      <c r="B283">
        <f>VLOOKUP(CuentosContados[[#This Row],[Column1]],CuentosIndexados[],3,FALSE)</f>
        <v>0</v>
      </c>
      <c r="C283">
        <f>VLOOKUP(CuentosContados[[#This Row],[Column1]],CuentosIndexados[],5,FALSE)</f>
        <v>0</v>
      </c>
      <c r="D283">
        <f>VLOOKUP(CuentosContados[[#This Row],[Column1]],CuentosIndexados[],6,FALSE)</f>
        <v>0</v>
      </c>
      <c r="E283" t="str">
        <f>VLOOKUP(CuentosContados[[#This Row],[Column1]],CuentosIndexados[],7,FALSE)</f>
        <v>frustracion</v>
      </c>
      <c r="F283">
        <f>VLOOKUP(CuentosContados[[#This Row],[Column1]],CuentosIndexados[],8,FALSE)</f>
        <v>0</v>
      </c>
      <c r="G283">
        <f>VLOOKUP(CuentosContados[[#This Row],[Column1]],CuentosIndexados[],9,FALSE)</f>
        <v>0</v>
      </c>
      <c r="H283">
        <f>VLOOKUP(CuentosContados[[#This Row],[Column1]],CuentosIndexados[],10,FALSE)</f>
        <v>0</v>
      </c>
      <c r="I283">
        <f>VLOOKUP(CuentosContados[[#This Row],[Column1]],CuentosIndexados[],11,FALSE)</f>
        <v>0</v>
      </c>
      <c r="J283" t="str">
        <f>VLOOKUP(CuentosContados[[#This Row],[Column1]],CuentosIndexados[],12,FALSE)</f>
        <v>trabajo</v>
      </c>
      <c r="K283">
        <f>VLOOKUP(CuentosContados[[#This Row],[Column1]],CuentosIndexados[],13,FALSE)</f>
        <v>0</v>
      </c>
      <c r="L283">
        <f>VLOOKUP(CuentosContados[[#This Row],[Column1]],CuentosIndexados[],14,FALSE)</f>
        <v>0</v>
      </c>
      <c r="M283">
        <f>VLOOKUP(CuentosContados[[#This Row],[Column1]],CuentosIndexados[],15,FALSE)</f>
        <v>0</v>
      </c>
      <c r="N283" t="str">
        <f>VLOOKUP(CuentosContados[[#This Row],[Column1]],CuentosIndexados[],16,FALSE)</f>
        <v>resiliencia</v>
      </c>
      <c r="O283">
        <f>VLOOKUP(CuentosContados[[#This Row],[Column1]],CuentosIndexados[],17,FALSE)</f>
        <v>0</v>
      </c>
      <c r="P283">
        <f>VLOOKUP(CuentosContados[[#This Row],[Column1]],CuentosIndexados[],18,FALSE)</f>
        <v>0</v>
      </c>
      <c r="Q283">
        <f>VLOOKUP(CuentosContados[[#This Row],[Column1]],CuentosIndexados[],19,FALSE)</f>
        <v>0</v>
      </c>
      <c r="R283">
        <f>VLOOKUP(CuentosContados[[#This Row],[Column1]],CuentosIndexados[],20,FALSE)</f>
        <v>0</v>
      </c>
      <c r="S283">
        <f>VLOOKUP(CuentosContados[[#This Row],[Column1]],CuentosIndexados[],21,FALSE)</f>
        <v>0</v>
      </c>
      <c r="T283">
        <f>VLOOKUP(CuentosContados[[#This Row],[Column1]],CuentosIndexados[],22,FALSE)</f>
        <v>0</v>
      </c>
      <c r="U283">
        <f>VLOOKUP(CuentosContados[[#This Row],[Column1]],CuentosIndexados[],23,FALSE)</f>
        <v>0</v>
      </c>
      <c r="V283">
        <f>VLOOKUP(CuentosContados[[#This Row],[Column1]],CuentosIndexados[],24,FALSE)</f>
        <v>0</v>
      </c>
      <c r="W283">
        <f>VLOOKUP(CuentosContados[[#This Row],[Column1]],CuentosIndexados[],25,FALSE)</f>
        <v>0</v>
      </c>
      <c r="X283">
        <f>VLOOKUP(CuentosContados[[#This Row],[Column1]],CuentosIndexados[],26,FALSE)</f>
        <v>0</v>
      </c>
      <c r="Y283">
        <f>VLOOKUP(CuentosContados[[#This Row],[Column1]],CuentosIndexados[],27,FALSE)</f>
        <v>0</v>
      </c>
      <c r="Z283">
        <f>VLOOKUP(CuentosContados[[#This Row],[Column1]],CuentosIndexados[],28,FALSE)</f>
        <v>0</v>
      </c>
      <c r="AA283">
        <f>VLOOKUP(CuentosContados[[#This Row],[Column1]],CuentosIndexados[],29,FALSE)</f>
        <v>0</v>
      </c>
      <c r="AB283">
        <f>VLOOKUP(CuentosContados[[#This Row],[Column1]],CuentosIndexados[],30,FALSE)</f>
        <v>0</v>
      </c>
      <c r="AC283">
        <f>VLOOKUP(CuentosContados[[#This Row],[Column1]],CuentosIndexados[],31,FALSE)</f>
        <v>0</v>
      </c>
      <c r="AD283" t="str">
        <f>VLOOKUP(CuentosContados[[#This Row],[Column1]],CuentosIndexados[],32,FALSE)</f>
        <v>agotamiento</v>
      </c>
      <c r="AE283" t="str">
        <f>VLOOKUP(CuentosContados[[#This Row],[Column1]],CuentosIndexados[],33,FALSE)</f>
        <v>humillacion</v>
      </c>
      <c r="AF283">
        <f>VLOOKUP(CuentosContados[[#This Row],[Column1]],CuentosIndexados[],34,FALSE)</f>
        <v>0</v>
      </c>
      <c r="AG283">
        <f>VLOOKUP(CuentosContados[[#This Row],[Column1]],CuentosIndexados[],35,FALSE)</f>
        <v>0</v>
      </c>
      <c r="AH283">
        <f>VLOOKUP(CuentosContados[[#This Row],[Column1]],CuentosIndexados[],36,FALSE)</f>
        <v>0</v>
      </c>
      <c r="AI283">
        <f>VLOOKUP(CuentosContados[[#This Row],[Column1]],CuentosIndexados[],37,FALSE)</f>
        <v>0</v>
      </c>
      <c r="AJ283">
        <f>VLOOKUP(CuentosContados[[#This Row],[Column1]],CuentosIndexados[],38,FALSE)</f>
        <v>0</v>
      </c>
      <c r="AK283">
        <f>VLOOKUP(CuentosContados[[#This Row],[Column1]],CuentosIndexados[],39,FALSE)</f>
        <v>0</v>
      </c>
    </row>
    <row r="284" spans="1:37" x14ac:dyDescent="0.25">
      <c r="A284" t="s">
        <v>185</v>
      </c>
      <c r="B284">
        <f>VLOOKUP(CuentosContados[[#This Row],[Column1]],CuentosIndexados[],3,FALSE)</f>
        <v>0</v>
      </c>
      <c r="C284">
        <f>VLOOKUP(CuentosContados[[#This Row],[Column1]],CuentosIndexados[],5,FALSE)</f>
        <v>0</v>
      </c>
      <c r="D284">
        <f>VLOOKUP(CuentosContados[[#This Row],[Column1]],CuentosIndexados[],6,FALSE)</f>
        <v>0</v>
      </c>
      <c r="E284" t="str">
        <f>VLOOKUP(CuentosContados[[#This Row],[Column1]],CuentosIndexados[],7,FALSE)</f>
        <v>frustracion</v>
      </c>
      <c r="F284">
        <f>VLOOKUP(CuentosContados[[#This Row],[Column1]],CuentosIndexados[],8,FALSE)</f>
        <v>0</v>
      </c>
      <c r="G284">
        <f>VLOOKUP(CuentosContados[[#This Row],[Column1]],CuentosIndexados[],9,FALSE)</f>
        <v>0</v>
      </c>
      <c r="H284">
        <f>VLOOKUP(CuentosContados[[#This Row],[Column1]],CuentosIndexados[],10,FALSE)</f>
        <v>0</v>
      </c>
      <c r="I284">
        <f>VLOOKUP(CuentosContados[[#This Row],[Column1]],CuentosIndexados[],11,FALSE)</f>
        <v>0</v>
      </c>
      <c r="J284" t="str">
        <f>VLOOKUP(CuentosContados[[#This Row],[Column1]],CuentosIndexados[],12,FALSE)</f>
        <v>trabajo</v>
      </c>
      <c r="K284">
        <f>VLOOKUP(CuentosContados[[#This Row],[Column1]],CuentosIndexados[],13,FALSE)</f>
        <v>0</v>
      </c>
      <c r="L284">
        <f>VLOOKUP(CuentosContados[[#This Row],[Column1]],CuentosIndexados[],14,FALSE)</f>
        <v>0</v>
      </c>
      <c r="M284">
        <f>VLOOKUP(CuentosContados[[#This Row],[Column1]],CuentosIndexados[],15,FALSE)</f>
        <v>0</v>
      </c>
      <c r="N284" t="str">
        <f>VLOOKUP(CuentosContados[[#This Row],[Column1]],CuentosIndexados[],16,FALSE)</f>
        <v>resiliencia</v>
      </c>
      <c r="O284">
        <f>VLOOKUP(CuentosContados[[#This Row],[Column1]],CuentosIndexados[],17,FALSE)</f>
        <v>0</v>
      </c>
      <c r="P284">
        <f>VLOOKUP(CuentosContados[[#This Row],[Column1]],CuentosIndexados[],18,FALSE)</f>
        <v>0</v>
      </c>
      <c r="Q284">
        <f>VLOOKUP(CuentosContados[[#This Row],[Column1]],CuentosIndexados[],19,FALSE)</f>
        <v>0</v>
      </c>
      <c r="R284">
        <f>VLOOKUP(CuentosContados[[#This Row],[Column1]],CuentosIndexados[],20,FALSE)</f>
        <v>0</v>
      </c>
      <c r="S284">
        <f>VLOOKUP(CuentosContados[[#This Row],[Column1]],CuentosIndexados[],21,FALSE)</f>
        <v>0</v>
      </c>
      <c r="T284">
        <f>VLOOKUP(CuentosContados[[#This Row],[Column1]],CuentosIndexados[],22,FALSE)</f>
        <v>0</v>
      </c>
      <c r="U284">
        <f>VLOOKUP(CuentosContados[[#This Row],[Column1]],CuentosIndexados[],23,FALSE)</f>
        <v>0</v>
      </c>
      <c r="V284">
        <f>VLOOKUP(CuentosContados[[#This Row],[Column1]],CuentosIndexados[],24,FALSE)</f>
        <v>0</v>
      </c>
      <c r="W284">
        <f>VLOOKUP(CuentosContados[[#This Row],[Column1]],CuentosIndexados[],25,FALSE)</f>
        <v>0</v>
      </c>
      <c r="X284">
        <f>VLOOKUP(CuentosContados[[#This Row],[Column1]],CuentosIndexados[],26,FALSE)</f>
        <v>0</v>
      </c>
      <c r="Y284">
        <f>VLOOKUP(CuentosContados[[#This Row],[Column1]],CuentosIndexados[],27,FALSE)</f>
        <v>0</v>
      </c>
      <c r="Z284">
        <f>VLOOKUP(CuentosContados[[#This Row],[Column1]],CuentosIndexados[],28,FALSE)</f>
        <v>0</v>
      </c>
      <c r="AA284">
        <f>VLOOKUP(CuentosContados[[#This Row],[Column1]],CuentosIndexados[],29,FALSE)</f>
        <v>0</v>
      </c>
      <c r="AB284">
        <f>VLOOKUP(CuentosContados[[#This Row],[Column1]],CuentosIndexados[],30,FALSE)</f>
        <v>0</v>
      </c>
      <c r="AC284">
        <f>VLOOKUP(CuentosContados[[#This Row],[Column1]],CuentosIndexados[],31,FALSE)</f>
        <v>0</v>
      </c>
      <c r="AD284" t="str">
        <f>VLOOKUP(CuentosContados[[#This Row],[Column1]],CuentosIndexados[],32,FALSE)</f>
        <v>agotamiento</v>
      </c>
      <c r="AE284" t="str">
        <f>VLOOKUP(CuentosContados[[#This Row],[Column1]],CuentosIndexados[],33,FALSE)</f>
        <v>humillacion</v>
      </c>
      <c r="AF284">
        <f>VLOOKUP(CuentosContados[[#This Row],[Column1]],CuentosIndexados[],34,FALSE)</f>
        <v>0</v>
      </c>
      <c r="AG284">
        <f>VLOOKUP(CuentosContados[[#This Row],[Column1]],CuentosIndexados[],35,FALSE)</f>
        <v>0</v>
      </c>
      <c r="AH284">
        <f>VLOOKUP(CuentosContados[[#This Row],[Column1]],CuentosIndexados[],36,FALSE)</f>
        <v>0</v>
      </c>
      <c r="AI284">
        <f>VLOOKUP(CuentosContados[[#This Row],[Column1]],CuentosIndexados[],37,FALSE)</f>
        <v>0</v>
      </c>
      <c r="AJ284">
        <f>VLOOKUP(CuentosContados[[#This Row],[Column1]],CuentosIndexados[],38,FALSE)</f>
        <v>0</v>
      </c>
      <c r="AK284">
        <f>VLOOKUP(CuentosContados[[#This Row],[Column1]],CuentosIndexados[],39,FALSE)</f>
        <v>0</v>
      </c>
    </row>
    <row r="285" spans="1:37" x14ac:dyDescent="0.25">
      <c r="A285" t="s">
        <v>185</v>
      </c>
      <c r="B285">
        <f>VLOOKUP(CuentosContados[[#This Row],[Column1]],CuentosIndexados[],3,FALSE)</f>
        <v>0</v>
      </c>
      <c r="C285">
        <f>VLOOKUP(CuentosContados[[#This Row],[Column1]],CuentosIndexados[],5,FALSE)</f>
        <v>0</v>
      </c>
      <c r="D285">
        <f>VLOOKUP(CuentosContados[[#This Row],[Column1]],CuentosIndexados[],6,FALSE)</f>
        <v>0</v>
      </c>
      <c r="E285" t="str">
        <f>VLOOKUP(CuentosContados[[#This Row],[Column1]],CuentosIndexados[],7,FALSE)</f>
        <v>frustracion</v>
      </c>
      <c r="F285">
        <f>VLOOKUP(CuentosContados[[#This Row],[Column1]],CuentosIndexados[],8,FALSE)</f>
        <v>0</v>
      </c>
      <c r="G285">
        <f>VLOOKUP(CuentosContados[[#This Row],[Column1]],CuentosIndexados[],9,FALSE)</f>
        <v>0</v>
      </c>
      <c r="H285">
        <f>VLOOKUP(CuentosContados[[#This Row],[Column1]],CuentosIndexados[],10,FALSE)</f>
        <v>0</v>
      </c>
      <c r="I285">
        <f>VLOOKUP(CuentosContados[[#This Row],[Column1]],CuentosIndexados[],11,FALSE)</f>
        <v>0</v>
      </c>
      <c r="J285" t="str">
        <f>VLOOKUP(CuentosContados[[#This Row],[Column1]],CuentosIndexados[],12,FALSE)</f>
        <v>trabajo</v>
      </c>
      <c r="K285">
        <f>VLOOKUP(CuentosContados[[#This Row],[Column1]],CuentosIndexados[],13,FALSE)</f>
        <v>0</v>
      </c>
      <c r="L285">
        <f>VLOOKUP(CuentosContados[[#This Row],[Column1]],CuentosIndexados[],14,FALSE)</f>
        <v>0</v>
      </c>
      <c r="M285">
        <f>VLOOKUP(CuentosContados[[#This Row],[Column1]],CuentosIndexados[],15,FALSE)</f>
        <v>0</v>
      </c>
      <c r="N285" t="str">
        <f>VLOOKUP(CuentosContados[[#This Row],[Column1]],CuentosIndexados[],16,FALSE)</f>
        <v>resiliencia</v>
      </c>
      <c r="O285">
        <f>VLOOKUP(CuentosContados[[#This Row],[Column1]],CuentosIndexados[],17,FALSE)</f>
        <v>0</v>
      </c>
      <c r="P285">
        <f>VLOOKUP(CuentosContados[[#This Row],[Column1]],CuentosIndexados[],18,FALSE)</f>
        <v>0</v>
      </c>
      <c r="Q285">
        <f>VLOOKUP(CuentosContados[[#This Row],[Column1]],CuentosIndexados[],19,FALSE)</f>
        <v>0</v>
      </c>
      <c r="R285">
        <f>VLOOKUP(CuentosContados[[#This Row],[Column1]],CuentosIndexados[],20,FALSE)</f>
        <v>0</v>
      </c>
      <c r="S285">
        <f>VLOOKUP(CuentosContados[[#This Row],[Column1]],CuentosIndexados[],21,FALSE)</f>
        <v>0</v>
      </c>
      <c r="T285">
        <f>VLOOKUP(CuentosContados[[#This Row],[Column1]],CuentosIndexados[],22,FALSE)</f>
        <v>0</v>
      </c>
      <c r="U285">
        <f>VLOOKUP(CuentosContados[[#This Row],[Column1]],CuentosIndexados[],23,FALSE)</f>
        <v>0</v>
      </c>
      <c r="V285">
        <f>VLOOKUP(CuentosContados[[#This Row],[Column1]],CuentosIndexados[],24,FALSE)</f>
        <v>0</v>
      </c>
      <c r="W285">
        <f>VLOOKUP(CuentosContados[[#This Row],[Column1]],CuentosIndexados[],25,FALSE)</f>
        <v>0</v>
      </c>
      <c r="X285">
        <f>VLOOKUP(CuentosContados[[#This Row],[Column1]],CuentosIndexados[],26,FALSE)</f>
        <v>0</v>
      </c>
      <c r="Y285">
        <f>VLOOKUP(CuentosContados[[#This Row],[Column1]],CuentosIndexados[],27,FALSE)</f>
        <v>0</v>
      </c>
      <c r="Z285">
        <f>VLOOKUP(CuentosContados[[#This Row],[Column1]],CuentosIndexados[],28,FALSE)</f>
        <v>0</v>
      </c>
      <c r="AA285">
        <f>VLOOKUP(CuentosContados[[#This Row],[Column1]],CuentosIndexados[],29,FALSE)</f>
        <v>0</v>
      </c>
      <c r="AB285">
        <f>VLOOKUP(CuentosContados[[#This Row],[Column1]],CuentosIndexados[],30,FALSE)</f>
        <v>0</v>
      </c>
      <c r="AC285">
        <f>VLOOKUP(CuentosContados[[#This Row],[Column1]],CuentosIndexados[],31,FALSE)</f>
        <v>0</v>
      </c>
      <c r="AD285" t="str">
        <f>VLOOKUP(CuentosContados[[#This Row],[Column1]],CuentosIndexados[],32,FALSE)</f>
        <v>agotamiento</v>
      </c>
      <c r="AE285" t="str">
        <f>VLOOKUP(CuentosContados[[#This Row],[Column1]],CuentosIndexados[],33,FALSE)</f>
        <v>humillacion</v>
      </c>
      <c r="AF285">
        <f>VLOOKUP(CuentosContados[[#This Row],[Column1]],CuentosIndexados[],34,FALSE)</f>
        <v>0</v>
      </c>
      <c r="AG285">
        <f>VLOOKUP(CuentosContados[[#This Row],[Column1]],CuentosIndexados[],35,FALSE)</f>
        <v>0</v>
      </c>
      <c r="AH285">
        <f>VLOOKUP(CuentosContados[[#This Row],[Column1]],CuentosIndexados[],36,FALSE)</f>
        <v>0</v>
      </c>
      <c r="AI285">
        <f>VLOOKUP(CuentosContados[[#This Row],[Column1]],CuentosIndexados[],37,FALSE)</f>
        <v>0</v>
      </c>
      <c r="AJ285">
        <f>VLOOKUP(CuentosContados[[#This Row],[Column1]],CuentosIndexados[],38,FALSE)</f>
        <v>0</v>
      </c>
      <c r="AK285">
        <f>VLOOKUP(CuentosContados[[#This Row],[Column1]],CuentosIndexados[],39,FALSE)</f>
        <v>0</v>
      </c>
    </row>
    <row r="286" spans="1:37" x14ac:dyDescent="0.25">
      <c r="A286" t="s">
        <v>185</v>
      </c>
      <c r="B286">
        <f>VLOOKUP(CuentosContados[[#This Row],[Column1]],CuentosIndexados[],3,FALSE)</f>
        <v>0</v>
      </c>
      <c r="C286">
        <f>VLOOKUP(CuentosContados[[#This Row],[Column1]],CuentosIndexados[],5,FALSE)</f>
        <v>0</v>
      </c>
      <c r="D286">
        <f>VLOOKUP(CuentosContados[[#This Row],[Column1]],CuentosIndexados[],6,FALSE)</f>
        <v>0</v>
      </c>
      <c r="E286" t="str">
        <f>VLOOKUP(CuentosContados[[#This Row],[Column1]],CuentosIndexados[],7,FALSE)</f>
        <v>frustracion</v>
      </c>
      <c r="F286">
        <f>VLOOKUP(CuentosContados[[#This Row],[Column1]],CuentosIndexados[],8,FALSE)</f>
        <v>0</v>
      </c>
      <c r="G286">
        <f>VLOOKUP(CuentosContados[[#This Row],[Column1]],CuentosIndexados[],9,FALSE)</f>
        <v>0</v>
      </c>
      <c r="H286">
        <f>VLOOKUP(CuentosContados[[#This Row],[Column1]],CuentosIndexados[],10,FALSE)</f>
        <v>0</v>
      </c>
      <c r="I286">
        <f>VLOOKUP(CuentosContados[[#This Row],[Column1]],CuentosIndexados[],11,FALSE)</f>
        <v>0</v>
      </c>
      <c r="J286" t="str">
        <f>VLOOKUP(CuentosContados[[#This Row],[Column1]],CuentosIndexados[],12,FALSE)</f>
        <v>trabajo</v>
      </c>
      <c r="K286">
        <f>VLOOKUP(CuentosContados[[#This Row],[Column1]],CuentosIndexados[],13,FALSE)</f>
        <v>0</v>
      </c>
      <c r="L286">
        <f>VLOOKUP(CuentosContados[[#This Row],[Column1]],CuentosIndexados[],14,FALSE)</f>
        <v>0</v>
      </c>
      <c r="M286">
        <f>VLOOKUP(CuentosContados[[#This Row],[Column1]],CuentosIndexados[],15,FALSE)</f>
        <v>0</v>
      </c>
      <c r="N286" t="str">
        <f>VLOOKUP(CuentosContados[[#This Row],[Column1]],CuentosIndexados[],16,FALSE)</f>
        <v>resiliencia</v>
      </c>
      <c r="O286">
        <f>VLOOKUP(CuentosContados[[#This Row],[Column1]],CuentosIndexados[],17,FALSE)</f>
        <v>0</v>
      </c>
      <c r="P286">
        <f>VLOOKUP(CuentosContados[[#This Row],[Column1]],CuentosIndexados[],18,FALSE)</f>
        <v>0</v>
      </c>
      <c r="Q286">
        <f>VLOOKUP(CuentosContados[[#This Row],[Column1]],CuentosIndexados[],19,FALSE)</f>
        <v>0</v>
      </c>
      <c r="R286">
        <f>VLOOKUP(CuentosContados[[#This Row],[Column1]],CuentosIndexados[],20,FALSE)</f>
        <v>0</v>
      </c>
      <c r="S286">
        <f>VLOOKUP(CuentosContados[[#This Row],[Column1]],CuentosIndexados[],21,FALSE)</f>
        <v>0</v>
      </c>
      <c r="T286">
        <f>VLOOKUP(CuentosContados[[#This Row],[Column1]],CuentosIndexados[],22,FALSE)</f>
        <v>0</v>
      </c>
      <c r="U286">
        <f>VLOOKUP(CuentosContados[[#This Row],[Column1]],CuentosIndexados[],23,FALSE)</f>
        <v>0</v>
      </c>
      <c r="V286">
        <f>VLOOKUP(CuentosContados[[#This Row],[Column1]],CuentosIndexados[],24,FALSE)</f>
        <v>0</v>
      </c>
      <c r="W286">
        <f>VLOOKUP(CuentosContados[[#This Row],[Column1]],CuentosIndexados[],25,FALSE)</f>
        <v>0</v>
      </c>
      <c r="X286">
        <f>VLOOKUP(CuentosContados[[#This Row],[Column1]],CuentosIndexados[],26,FALSE)</f>
        <v>0</v>
      </c>
      <c r="Y286">
        <f>VLOOKUP(CuentosContados[[#This Row],[Column1]],CuentosIndexados[],27,FALSE)</f>
        <v>0</v>
      </c>
      <c r="Z286">
        <f>VLOOKUP(CuentosContados[[#This Row],[Column1]],CuentosIndexados[],28,FALSE)</f>
        <v>0</v>
      </c>
      <c r="AA286">
        <f>VLOOKUP(CuentosContados[[#This Row],[Column1]],CuentosIndexados[],29,FALSE)</f>
        <v>0</v>
      </c>
      <c r="AB286">
        <f>VLOOKUP(CuentosContados[[#This Row],[Column1]],CuentosIndexados[],30,FALSE)</f>
        <v>0</v>
      </c>
      <c r="AC286">
        <f>VLOOKUP(CuentosContados[[#This Row],[Column1]],CuentosIndexados[],31,FALSE)</f>
        <v>0</v>
      </c>
      <c r="AD286" t="str">
        <f>VLOOKUP(CuentosContados[[#This Row],[Column1]],CuentosIndexados[],32,FALSE)</f>
        <v>agotamiento</v>
      </c>
      <c r="AE286" t="str">
        <f>VLOOKUP(CuentosContados[[#This Row],[Column1]],CuentosIndexados[],33,FALSE)</f>
        <v>humillacion</v>
      </c>
      <c r="AF286">
        <f>VLOOKUP(CuentosContados[[#This Row],[Column1]],CuentosIndexados[],34,FALSE)</f>
        <v>0</v>
      </c>
      <c r="AG286">
        <f>VLOOKUP(CuentosContados[[#This Row],[Column1]],CuentosIndexados[],35,FALSE)</f>
        <v>0</v>
      </c>
      <c r="AH286">
        <f>VLOOKUP(CuentosContados[[#This Row],[Column1]],CuentosIndexados[],36,FALSE)</f>
        <v>0</v>
      </c>
      <c r="AI286">
        <f>VLOOKUP(CuentosContados[[#This Row],[Column1]],CuentosIndexados[],37,FALSE)</f>
        <v>0</v>
      </c>
      <c r="AJ286">
        <f>VLOOKUP(CuentosContados[[#This Row],[Column1]],CuentosIndexados[],38,FALSE)</f>
        <v>0</v>
      </c>
      <c r="AK286">
        <f>VLOOKUP(CuentosContados[[#This Row],[Column1]],CuentosIndexados[],39,FALSE)</f>
        <v>0</v>
      </c>
    </row>
    <row r="287" spans="1:37" x14ac:dyDescent="0.25">
      <c r="A287" t="s">
        <v>185</v>
      </c>
      <c r="B287">
        <f>VLOOKUP(CuentosContados[[#This Row],[Column1]],CuentosIndexados[],3,FALSE)</f>
        <v>0</v>
      </c>
      <c r="C287">
        <f>VLOOKUP(CuentosContados[[#This Row],[Column1]],CuentosIndexados[],5,FALSE)</f>
        <v>0</v>
      </c>
      <c r="D287">
        <f>VLOOKUP(CuentosContados[[#This Row],[Column1]],CuentosIndexados[],6,FALSE)</f>
        <v>0</v>
      </c>
      <c r="E287" t="str">
        <f>VLOOKUP(CuentosContados[[#This Row],[Column1]],CuentosIndexados[],7,FALSE)</f>
        <v>frustracion</v>
      </c>
      <c r="F287">
        <f>VLOOKUP(CuentosContados[[#This Row],[Column1]],CuentosIndexados[],8,FALSE)</f>
        <v>0</v>
      </c>
      <c r="G287">
        <f>VLOOKUP(CuentosContados[[#This Row],[Column1]],CuentosIndexados[],9,FALSE)</f>
        <v>0</v>
      </c>
      <c r="H287">
        <f>VLOOKUP(CuentosContados[[#This Row],[Column1]],CuentosIndexados[],10,FALSE)</f>
        <v>0</v>
      </c>
      <c r="I287">
        <f>VLOOKUP(CuentosContados[[#This Row],[Column1]],CuentosIndexados[],11,FALSE)</f>
        <v>0</v>
      </c>
      <c r="J287" t="str">
        <f>VLOOKUP(CuentosContados[[#This Row],[Column1]],CuentosIndexados[],12,FALSE)</f>
        <v>trabajo</v>
      </c>
      <c r="K287">
        <f>VLOOKUP(CuentosContados[[#This Row],[Column1]],CuentosIndexados[],13,FALSE)</f>
        <v>0</v>
      </c>
      <c r="L287">
        <f>VLOOKUP(CuentosContados[[#This Row],[Column1]],CuentosIndexados[],14,FALSE)</f>
        <v>0</v>
      </c>
      <c r="M287">
        <f>VLOOKUP(CuentosContados[[#This Row],[Column1]],CuentosIndexados[],15,FALSE)</f>
        <v>0</v>
      </c>
      <c r="N287" t="str">
        <f>VLOOKUP(CuentosContados[[#This Row],[Column1]],CuentosIndexados[],16,FALSE)</f>
        <v>resiliencia</v>
      </c>
      <c r="O287">
        <f>VLOOKUP(CuentosContados[[#This Row],[Column1]],CuentosIndexados[],17,FALSE)</f>
        <v>0</v>
      </c>
      <c r="P287">
        <f>VLOOKUP(CuentosContados[[#This Row],[Column1]],CuentosIndexados[],18,FALSE)</f>
        <v>0</v>
      </c>
      <c r="Q287">
        <f>VLOOKUP(CuentosContados[[#This Row],[Column1]],CuentosIndexados[],19,FALSE)</f>
        <v>0</v>
      </c>
      <c r="R287">
        <f>VLOOKUP(CuentosContados[[#This Row],[Column1]],CuentosIndexados[],20,FALSE)</f>
        <v>0</v>
      </c>
      <c r="S287">
        <f>VLOOKUP(CuentosContados[[#This Row],[Column1]],CuentosIndexados[],21,FALSE)</f>
        <v>0</v>
      </c>
      <c r="T287">
        <f>VLOOKUP(CuentosContados[[#This Row],[Column1]],CuentosIndexados[],22,FALSE)</f>
        <v>0</v>
      </c>
      <c r="U287">
        <f>VLOOKUP(CuentosContados[[#This Row],[Column1]],CuentosIndexados[],23,FALSE)</f>
        <v>0</v>
      </c>
      <c r="V287">
        <f>VLOOKUP(CuentosContados[[#This Row],[Column1]],CuentosIndexados[],24,FALSE)</f>
        <v>0</v>
      </c>
      <c r="W287">
        <f>VLOOKUP(CuentosContados[[#This Row],[Column1]],CuentosIndexados[],25,FALSE)</f>
        <v>0</v>
      </c>
      <c r="X287">
        <f>VLOOKUP(CuentosContados[[#This Row],[Column1]],CuentosIndexados[],26,FALSE)</f>
        <v>0</v>
      </c>
      <c r="Y287">
        <f>VLOOKUP(CuentosContados[[#This Row],[Column1]],CuentosIndexados[],27,FALSE)</f>
        <v>0</v>
      </c>
      <c r="Z287">
        <f>VLOOKUP(CuentosContados[[#This Row],[Column1]],CuentosIndexados[],28,FALSE)</f>
        <v>0</v>
      </c>
      <c r="AA287">
        <f>VLOOKUP(CuentosContados[[#This Row],[Column1]],CuentosIndexados[],29,FALSE)</f>
        <v>0</v>
      </c>
      <c r="AB287">
        <f>VLOOKUP(CuentosContados[[#This Row],[Column1]],CuentosIndexados[],30,FALSE)</f>
        <v>0</v>
      </c>
      <c r="AC287">
        <f>VLOOKUP(CuentosContados[[#This Row],[Column1]],CuentosIndexados[],31,FALSE)</f>
        <v>0</v>
      </c>
      <c r="AD287" t="str">
        <f>VLOOKUP(CuentosContados[[#This Row],[Column1]],CuentosIndexados[],32,FALSE)</f>
        <v>agotamiento</v>
      </c>
      <c r="AE287" t="str">
        <f>VLOOKUP(CuentosContados[[#This Row],[Column1]],CuentosIndexados[],33,FALSE)</f>
        <v>humillacion</v>
      </c>
      <c r="AF287">
        <f>VLOOKUP(CuentosContados[[#This Row],[Column1]],CuentosIndexados[],34,FALSE)</f>
        <v>0</v>
      </c>
      <c r="AG287">
        <f>VLOOKUP(CuentosContados[[#This Row],[Column1]],CuentosIndexados[],35,FALSE)</f>
        <v>0</v>
      </c>
      <c r="AH287">
        <f>VLOOKUP(CuentosContados[[#This Row],[Column1]],CuentosIndexados[],36,FALSE)</f>
        <v>0</v>
      </c>
      <c r="AI287">
        <f>VLOOKUP(CuentosContados[[#This Row],[Column1]],CuentosIndexados[],37,FALSE)</f>
        <v>0</v>
      </c>
      <c r="AJ287">
        <f>VLOOKUP(CuentosContados[[#This Row],[Column1]],CuentosIndexados[],38,FALSE)</f>
        <v>0</v>
      </c>
      <c r="AK287">
        <f>VLOOKUP(CuentosContados[[#This Row],[Column1]],CuentosIndexados[],39,FALSE)</f>
        <v>0</v>
      </c>
    </row>
    <row r="288" spans="1:37" x14ac:dyDescent="0.25">
      <c r="A288" t="s">
        <v>185</v>
      </c>
      <c r="B288">
        <f>VLOOKUP(CuentosContados[[#This Row],[Column1]],CuentosIndexados[],3,FALSE)</f>
        <v>0</v>
      </c>
      <c r="C288">
        <f>VLOOKUP(CuentosContados[[#This Row],[Column1]],CuentosIndexados[],5,FALSE)</f>
        <v>0</v>
      </c>
      <c r="D288">
        <f>VLOOKUP(CuentosContados[[#This Row],[Column1]],CuentosIndexados[],6,FALSE)</f>
        <v>0</v>
      </c>
      <c r="E288" t="str">
        <f>VLOOKUP(CuentosContados[[#This Row],[Column1]],CuentosIndexados[],7,FALSE)</f>
        <v>frustracion</v>
      </c>
      <c r="F288">
        <f>VLOOKUP(CuentosContados[[#This Row],[Column1]],CuentosIndexados[],8,FALSE)</f>
        <v>0</v>
      </c>
      <c r="G288">
        <f>VLOOKUP(CuentosContados[[#This Row],[Column1]],CuentosIndexados[],9,FALSE)</f>
        <v>0</v>
      </c>
      <c r="H288">
        <f>VLOOKUP(CuentosContados[[#This Row],[Column1]],CuentosIndexados[],10,FALSE)</f>
        <v>0</v>
      </c>
      <c r="I288">
        <f>VLOOKUP(CuentosContados[[#This Row],[Column1]],CuentosIndexados[],11,FALSE)</f>
        <v>0</v>
      </c>
      <c r="J288" t="str">
        <f>VLOOKUP(CuentosContados[[#This Row],[Column1]],CuentosIndexados[],12,FALSE)</f>
        <v>trabajo</v>
      </c>
      <c r="K288">
        <f>VLOOKUP(CuentosContados[[#This Row],[Column1]],CuentosIndexados[],13,FALSE)</f>
        <v>0</v>
      </c>
      <c r="L288">
        <f>VLOOKUP(CuentosContados[[#This Row],[Column1]],CuentosIndexados[],14,FALSE)</f>
        <v>0</v>
      </c>
      <c r="M288">
        <f>VLOOKUP(CuentosContados[[#This Row],[Column1]],CuentosIndexados[],15,FALSE)</f>
        <v>0</v>
      </c>
      <c r="N288" t="str">
        <f>VLOOKUP(CuentosContados[[#This Row],[Column1]],CuentosIndexados[],16,FALSE)</f>
        <v>resiliencia</v>
      </c>
      <c r="O288">
        <f>VLOOKUP(CuentosContados[[#This Row],[Column1]],CuentosIndexados[],17,FALSE)</f>
        <v>0</v>
      </c>
      <c r="P288">
        <f>VLOOKUP(CuentosContados[[#This Row],[Column1]],CuentosIndexados[],18,FALSE)</f>
        <v>0</v>
      </c>
      <c r="Q288">
        <f>VLOOKUP(CuentosContados[[#This Row],[Column1]],CuentosIndexados[],19,FALSE)</f>
        <v>0</v>
      </c>
      <c r="R288">
        <f>VLOOKUP(CuentosContados[[#This Row],[Column1]],CuentosIndexados[],20,FALSE)</f>
        <v>0</v>
      </c>
      <c r="S288">
        <f>VLOOKUP(CuentosContados[[#This Row],[Column1]],CuentosIndexados[],21,FALSE)</f>
        <v>0</v>
      </c>
      <c r="T288">
        <f>VLOOKUP(CuentosContados[[#This Row],[Column1]],CuentosIndexados[],22,FALSE)</f>
        <v>0</v>
      </c>
      <c r="U288">
        <f>VLOOKUP(CuentosContados[[#This Row],[Column1]],CuentosIndexados[],23,FALSE)</f>
        <v>0</v>
      </c>
      <c r="V288">
        <f>VLOOKUP(CuentosContados[[#This Row],[Column1]],CuentosIndexados[],24,FALSE)</f>
        <v>0</v>
      </c>
      <c r="W288">
        <f>VLOOKUP(CuentosContados[[#This Row],[Column1]],CuentosIndexados[],25,FALSE)</f>
        <v>0</v>
      </c>
      <c r="X288">
        <f>VLOOKUP(CuentosContados[[#This Row],[Column1]],CuentosIndexados[],26,FALSE)</f>
        <v>0</v>
      </c>
      <c r="Y288">
        <f>VLOOKUP(CuentosContados[[#This Row],[Column1]],CuentosIndexados[],27,FALSE)</f>
        <v>0</v>
      </c>
      <c r="Z288">
        <f>VLOOKUP(CuentosContados[[#This Row],[Column1]],CuentosIndexados[],28,FALSE)</f>
        <v>0</v>
      </c>
      <c r="AA288">
        <f>VLOOKUP(CuentosContados[[#This Row],[Column1]],CuentosIndexados[],29,FALSE)</f>
        <v>0</v>
      </c>
      <c r="AB288">
        <f>VLOOKUP(CuentosContados[[#This Row],[Column1]],CuentosIndexados[],30,FALSE)</f>
        <v>0</v>
      </c>
      <c r="AC288">
        <f>VLOOKUP(CuentosContados[[#This Row],[Column1]],CuentosIndexados[],31,FALSE)</f>
        <v>0</v>
      </c>
      <c r="AD288" t="str">
        <f>VLOOKUP(CuentosContados[[#This Row],[Column1]],CuentosIndexados[],32,FALSE)</f>
        <v>agotamiento</v>
      </c>
      <c r="AE288" t="str">
        <f>VLOOKUP(CuentosContados[[#This Row],[Column1]],CuentosIndexados[],33,FALSE)</f>
        <v>humillacion</v>
      </c>
      <c r="AF288">
        <f>VLOOKUP(CuentosContados[[#This Row],[Column1]],CuentosIndexados[],34,FALSE)</f>
        <v>0</v>
      </c>
      <c r="AG288">
        <f>VLOOKUP(CuentosContados[[#This Row],[Column1]],CuentosIndexados[],35,FALSE)</f>
        <v>0</v>
      </c>
      <c r="AH288">
        <f>VLOOKUP(CuentosContados[[#This Row],[Column1]],CuentosIndexados[],36,FALSE)</f>
        <v>0</v>
      </c>
      <c r="AI288">
        <f>VLOOKUP(CuentosContados[[#This Row],[Column1]],CuentosIndexados[],37,FALSE)</f>
        <v>0</v>
      </c>
      <c r="AJ288">
        <f>VLOOKUP(CuentosContados[[#This Row],[Column1]],CuentosIndexados[],38,FALSE)</f>
        <v>0</v>
      </c>
      <c r="AK288">
        <f>VLOOKUP(CuentosContados[[#This Row],[Column1]],CuentosIndexados[],39,FALSE)</f>
        <v>0</v>
      </c>
    </row>
    <row r="289" spans="1:37" x14ac:dyDescent="0.25">
      <c r="A289" t="s">
        <v>185</v>
      </c>
      <c r="B289">
        <f>VLOOKUP(CuentosContados[[#This Row],[Column1]],CuentosIndexados[],3,FALSE)</f>
        <v>0</v>
      </c>
      <c r="C289">
        <f>VLOOKUP(CuentosContados[[#This Row],[Column1]],CuentosIndexados[],5,FALSE)</f>
        <v>0</v>
      </c>
      <c r="D289">
        <f>VLOOKUP(CuentosContados[[#This Row],[Column1]],CuentosIndexados[],6,FALSE)</f>
        <v>0</v>
      </c>
      <c r="E289" t="str">
        <f>VLOOKUP(CuentosContados[[#This Row],[Column1]],CuentosIndexados[],7,FALSE)</f>
        <v>frustracion</v>
      </c>
      <c r="F289">
        <f>VLOOKUP(CuentosContados[[#This Row],[Column1]],CuentosIndexados[],8,FALSE)</f>
        <v>0</v>
      </c>
      <c r="G289">
        <f>VLOOKUP(CuentosContados[[#This Row],[Column1]],CuentosIndexados[],9,FALSE)</f>
        <v>0</v>
      </c>
      <c r="H289">
        <f>VLOOKUP(CuentosContados[[#This Row],[Column1]],CuentosIndexados[],10,FALSE)</f>
        <v>0</v>
      </c>
      <c r="I289">
        <f>VLOOKUP(CuentosContados[[#This Row],[Column1]],CuentosIndexados[],11,FALSE)</f>
        <v>0</v>
      </c>
      <c r="J289" t="str">
        <f>VLOOKUP(CuentosContados[[#This Row],[Column1]],CuentosIndexados[],12,FALSE)</f>
        <v>trabajo</v>
      </c>
      <c r="K289">
        <f>VLOOKUP(CuentosContados[[#This Row],[Column1]],CuentosIndexados[],13,FALSE)</f>
        <v>0</v>
      </c>
      <c r="L289">
        <f>VLOOKUP(CuentosContados[[#This Row],[Column1]],CuentosIndexados[],14,FALSE)</f>
        <v>0</v>
      </c>
      <c r="M289">
        <f>VLOOKUP(CuentosContados[[#This Row],[Column1]],CuentosIndexados[],15,FALSE)</f>
        <v>0</v>
      </c>
      <c r="N289" t="str">
        <f>VLOOKUP(CuentosContados[[#This Row],[Column1]],CuentosIndexados[],16,FALSE)</f>
        <v>resiliencia</v>
      </c>
      <c r="O289">
        <f>VLOOKUP(CuentosContados[[#This Row],[Column1]],CuentosIndexados[],17,FALSE)</f>
        <v>0</v>
      </c>
      <c r="P289">
        <f>VLOOKUP(CuentosContados[[#This Row],[Column1]],CuentosIndexados[],18,FALSE)</f>
        <v>0</v>
      </c>
      <c r="Q289">
        <f>VLOOKUP(CuentosContados[[#This Row],[Column1]],CuentosIndexados[],19,FALSE)</f>
        <v>0</v>
      </c>
      <c r="R289">
        <f>VLOOKUP(CuentosContados[[#This Row],[Column1]],CuentosIndexados[],20,FALSE)</f>
        <v>0</v>
      </c>
      <c r="S289">
        <f>VLOOKUP(CuentosContados[[#This Row],[Column1]],CuentosIndexados[],21,FALSE)</f>
        <v>0</v>
      </c>
      <c r="T289">
        <f>VLOOKUP(CuentosContados[[#This Row],[Column1]],CuentosIndexados[],22,FALSE)</f>
        <v>0</v>
      </c>
      <c r="U289">
        <f>VLOOKUP(CuentosContados[[#This Row],[Column1]],CuentosIndexados[],23,FALSE)</f>
        <v>0</v>
      </c>
      <c r="V289">
        <f>VLOOKUP(CuentosContados[[#This Row],[Column1]],CuentosIndexados[],24,FALSE)</f>
        <v>0</v>
      </c>
      <c r="W289">
        <f>VLOOKUP(CuentosContados[[#This Row],[Column1]],CuentosIndexados[],25,FALSE)</f>
        <v>0</v>
      </c>
      <c r="X289">
        <f>VLOOKUP(CuentosContados[[#This Row],[Column1]],CuentosIndexados[],26,FALSE)</f>
        <v>0</v>
      </c>
      <c r="Y289">
        <f>VLOOKUP(CuentosContados[[#This Row],[Column1]],CuentosIndexados[],27,FALSE)</f>
        <v>0</v>
      </c>
      <c r="Z289">
        <f>VLOOKUP(CuentosContados[[#This Row],[Column1]],CuentosIndexados[],28,FALSE)</f>
        <v>0</v>
      </c>
      <c r="AA289">
        <f>VLOOKUP(CuentosContados[[#This Row],[Column1]],CuentosIndexados[],29,FALSE)</f>
        <v>0</v>
      </c>
      <c r="AB289">
        <f>VLOOKUP(CuentosContados[[#This Row],[Column1]],CuentosIndexados[],30,FALSE)</f>
        <v>0</v>
      </c>
      <c r="AC289">
        <f>VLOOKUP(CuentosContados[[#This Row],[Column1]],CuentosIndexados[],31,FALSE)</f>
        <v>0</v>
      </c>
      <c r="AD289" t="str">
        <f>VLOOKUP(CuentosContados[[#This Row],[Column1]],CuentosIndexados[],32,FALSE)</f>
        <v>agotamiento</v>
      </c>
      <c r="AE289" t="str">
        <f>VLOOKUP(CuentosContados[[#This Row],[Column1]],CuentosIndexados[],33,FALSE)</f>
        <v>humillacion</v>
      </c>
      <c r="AF289">
        <f>VLOOKUP(CuentosContados[[#This Row],[Column1]],CuentosIndexados[],34,FALSE)</f>
        <v>0</v>
      </c>
      <c r="AG289">
        <f>VLOOKUP(CuentosContados[[#This Row],[Column1]],CuentosIndexados[],35,FALSE)</f>
        <v>0</v>
      </c>
      <c r="AH289">
        <f>VLOOKUP(CuentosContados[[#This Row],[Column1]],CuentosIndexados[],36,FALSE)</f>
        <v>0</v>
      </c>
      <c r="AI289">
        <f>VLOOKUP(CuentosContados[[#This Row],[Column1]],CuentosIndexados[],37,FALSE)</f>
        <v>0</v>
      </c>
      <c r="AJ289">
        <f>VLOOKUP(CuentosContados[[#This Row],[Column1]],CuentosIndexados[],38,FALSE)</f>
        <v>0</v>
      </c>
      <c r="AK289">
        <f>VLOOKUP(CuentosContados[[#This Row],[Column1]],CuentosIndexados[],39,FALSE)</f>
        <v>0</v>
      </c>
    </row>
    <row r="290" spans="1:37" x14ac:dyDescent="0.25">
      <c r="A290" t="s">
        <v>185</v>
      </c>
      <c r="B290">
        <f>VLOOKUP(CuentosContados[[#This Row],[Column1]],CuentosIndexados[],3,FALSE)</f>
        <v>0</v>
      </c>
      <c r="C290">
        <f>VLOOKUP(CuentosContados[[#This Row],[Column1]],CuentosIndexados[],5,FALSE)</f>
        <v>0</v>
      </c>
      <c r="D290">
        <f>VLOOKUP(CuentosContados[[#This Row],[Column1]],CuentosIndexados[],6,FALSE)</f>
        <v>0</v>
      </c>
      <c r="E290" t="str">
        <f>VLOOKUP(CuentosContados[[#This Row],[Column1]],CuentosIndexados[],7,FALSE)</f>
        <v>frustracion</v>
      </c>
      <c r="F290">
        <f>VLOOKUP(CuentosContados[[#This Row],[Column1]],CuentosIndexados[],8,FALSE)</f>
        <v>0</v>
      </c>
      <c r="G290">
        <f>VLOOKUP(CuentosContados[[#This Row],[Column1]],CuentosIndexados[],9,FALSE)</f>
        <v>0</v>
      </c>
      <c r="H290">
        <f>VLOOKUP(CuentosContados[[#This Row],[Column1]],CuentosIndexados[],10,FALSE)</f>
        <v>0</v>
      </c>
      <c r="I290">
        <f>VLOOKUP(CuentosContados[[#This Row],[Column1]],CuentosIndexados[],11,FALSE)</f>
        <v>0</v>
      </c>
      <c r="J290" t="str">
        <f>VLOOKUP(CuentosContados[[#This Row],[Column1]],CuentosIndexados[],12,FALSE)</f>
        <v>trabajo</v>
      </c>
      <c r="K290">
        <f>VLOOKUP(CuentosContados[[#This Row],[Column1]],CuentosIndexados[],13,FALSE)</f>
        <v>0</v>
      </c>
      <c r="L290">
        <f>VLOOKUP(CuentosContados[[#This Row],[Column1]],CuentosIndexados[],14,FALSE)</f>
        <v>0</v>
      </c>
      <c r="M290">
        <f>VLOOKUP(CuentosContados[[#This Row],[Column1]],CuentosIndexados[],15,FALSE)</f>
        <v>0</v>
      </c>
      <c r="N290" t="str">
        <f>VLOOKUP(CuentosContados[[#This Row],[Column1]],CuentosIndexados[],16,FALSE)</f>
        <v>resiliencia</v>
      </c>
      <c r="O290">
        <f>VLOOKUP(CuentosContados[[#This Row],[Column1]],CuentosIndexados[],17,FALSE)</f>
        <v>0</v>
      </c>
      <c r="P290">
        <f>VLOOKUP(CuentosContados[[#This Row],[Column1]],CuentosIndexados[],18,FALSE)</f>
        <v>0</v>
      </c>
      <c r="Q290">
        <f>VLOOKUP(CuentosContados[[#This Row],[Column1]],CuentosIndexados[],19,FALSE)</f>
        <v>0</v>
      </c>
      <c r="R290">
        <f>VLOOKUP(CuentosContados[[#This Row],[Column1]],CuentosIndexados[],20,FALSE)</f>
        <v>0</v>
      </c>
      <c r="S290">
        <f>VLOOKUP(CuentosContados[[#This Row],[Column1]],CuentosIndexados[],21,FALSE)</f>
        <v>0</v>
      </c>
      <c r="T290">
        <f>VLOOKUP(CuentosContados[[#This Row],[Column1]],CuentosIndexados[],22,FALSE)</f>
        <v>0</v>
      </c>
      <c r="U290">
        <f>VLOOKUP(CuentosContados[[#This Row],[Column1]],CuentosIndexados[],23,FALSE)</f>
        <v>0</v>
      </c>
      <c r="V290">
        <f>VLOOKUP(CuentosContados[[#This Row],[Column1]],CuentosIndexados[],24,FALSE)</f>
        <v>0</v>
      </c>
      <c r="W290">
        <f>VLOOKUP(CuentosContados[[#This Row],[Column1]],CuentosIndexados[],25,FALSE)</f>
        <v>0</v>
      </c>
      <c r="X290">
        <f>VLOOKUP(CuentosContados[[#This Row],[Column1]],CuentosIndexados[],26,FALSE)</f>
        <v>0</v>
      </c>
      <c r="Y290">
        <f>VLOOKUP(CuentosContados[[#This Row],[Column1]],CuentosIndexados[],27,FALSE)</f>
        <v>0</v>
      </c>
      <c r="Z290">
        <f>VLOOKUP(CuentosContados[[#This Row],[Column1]],CuentosIndexados[],28,FALSE)</f>
        <v>0</v>
      </c>
      <c r="AA290">
        <f>VLOOKUP(CuentosContados[[#This Row],[Column1]],CuentosIndexados[],29,FALSE)</f>
        <v>0</v>
      </c>
      <c r="AB290">
        <f>VLOOKUP(CuentosContados[[#This Row],[Column1]],CuentosIndexados[],30,FALSE)</f>
        <v>0</v>
      </c>
      <c r="AC290">
        <f>VLOOKUP(CuentosContados[[#This Row],[Column1]],CuentosIndexados[],31,FALSE)</f>
        <v>0</v>
      </c>
      <c r="AD290" t="str">
        <f>VLOOKUP(CuentosContados[[#This Row],[Column1]],CuentosIndexados[],32,FALSE)</f>
        <v>agotamiento</v>
      </c>
      <c r="AE290" t="str">
        <f>VLOOKUP(CuentosContados[[#This Row],[Column1]],CuentosIndexados[],33,FALSE)</f>
        <v>humillacion</v>
      </c>
      <c r="AF290">
        <f>VLOOKUP(CuentosContados[[#This Row],[Column1]],CuentosIndexados[],34,FALSE)</f>
        <v>0</v>
      </c>
      <c r="AG290">
        <f>VLOOKUP(CuentosContados[[#This Row],[Column1]],CuentosIndexados[],35,FALSE)</f>
        <v>0</v>
      </c>
      <c r="AH290">
        <f>VLOOKUP(CuentosContados[[#This Row],[Column1]],CuentosIndexados[],36,FALSE)</f>
        <v>0</v>
      </c>
      <c r="AI290">
        <f>VLOOKUP(CuentosContados[[#This Row],[Column1]],CuentosIndexados[],37,FALSE)</f>
        <v>0</v>
      </c>
      <c r="AJ290">
        <f>VLOOKUP(CuentosContados[[#This Row],[Column1]],CuentosIndexados[],38,FALSE)</f>
        <v>0</v>
      </c>
      <c r="AK290">
        <f>VLOOKUP(CuentosContados[[#This Row],[Column1]],CuentosIndexados[],39,FALSE)</f>
        <v>0</v>
      </c>
    </row>
    <row r="291" spans="1:37" x14ac:dyDescent="0.25">
      <c r="A291" t="s">
        <v>185</v>
      </c>
      <c r="B291">
        <f>VLOOKUP(CuentosContados[[#This Row],[Column1]],CuentosIndexados[],3,FALSE)</f>
        <v>0</v>
      </c>
      <c r="C291">
        <f>VLOOKUP(CuentosContados[[#This Row],[Column1]],CuentosIndexados[],5,FALSE)</f>
        <v>0</v>
      </c>
      <c r="D291">
        <f>VLOOKUP(CuentosContados[[#This Row],[Column1]],CuentosIndexados[],6,FALSE)</f>
        <v>0</v>
      </c>
      <c r="E291" t="str">
        <f>VLOOKUP(CuentosContados[[#This Row],[Column1]],CuentosIndexados[],7,FALSE)</f>
        <v>frustracion</v>
      </c>
      <c r="F291">
        <f>VLOOKUP(CuentosContados[[#This Row],[Column1]],CuentosIndexados[],8,FALSE)</f>
        <v>0</v>
      </c>
      <c r="G291">
        <f>VLOOKUP(CuentosContados[[#This Row],[Column1]],CuentosIndexados[],9,FALSE)</f>
        <v>0</v>
      </c>
      <c r="H291">
        <f>VLOOKUP(CuentosContados[[#This Row],[Column1]],CuentosIndexados[],10,FALSE)</f>
        <v>0</v>
      </c>
      <c r="I291">
        <f>VLOOKUP(CuentosContados[[#This Row],[Column1]],CuentosIndexados[],11,FALSE)</f>
        <v>0</v>
      </c>
      <c r="J291" t="str">
        <f>VLOOKUP(CuentosContados[[#This Row],[Column1]],CuentosIndexados[],12,FALSE)</f>
        <v>trabajo</v>
      </c>
      <c r="K291">
        <f>VLOOKUP(CuentosContados[[#This Row],[Column1]],CuentosIndexados[],13,FALSE)</f>
        <v>0</v>
      </c>
      <c r="L291">
        <f>VLOOKUP(CuentosContados[[#This Row],[Column1]],CuentosIndexados[],14,FALSE)</f>
        <v>0</v>
      </c>
      <c r="M291">
        <f>VLOOKUP(CuentosContados[[#This Row],[Column1]],CuentosIndexados[],15,FALSE)</f>
        <v>0</v>
      </c>
      <c r="N291" t="str">
        <f>VLOOKUP(CuentosContados[[#This Row],[Column1]],CuentosIndexados[],16,FALSE)</f>
        <v>resiliencia</v>
      </c>
      <c r="O291">
        <f>VLOOKUP(CuentosContados[[#This Row],[Column1]],CuentosIndexados[],17,FALSE)</f>
        <v>0</v>
      </c>
      <c r="P291">
        <f>VLOOKUP(CuentosContados[[#This Row],[Column1]],CuentosIndexados[],18,FALSE)</f>
        <v>0</v>
      </c>
      <c r="Q291">
        <f>VLOOKUP(CuentosContados[[#This Row],[Column1]],CuentosIndexados[],19,FALSE)</f>
        <v>0</v>
      </c>
      <c r="R291">
        <f>VLOOKUP(CuentosContados[[#This Row],[Column1]],CuentosIndexados[],20,FALSE)</f>
        <v>0</v>
      </c>
      <c r="S291">
        <f>VLOOKUP(CuentosContados[[#This Row],[Column1]],CuentosIndexados[],21,FALSE)</f>
        <v>0</v>
      </c>
      <c r="T291">
        <f>VLOOKUP(CuentosContados[[#This Row],[Column1]],CuentosIndexados[],22,FALSE)</f>
        <v>0</v>
      </c>
      <c r="U291">
        <f>VLOOKUP(CuentosContados[[#This Row],[Column1]],CuentosIndexados[],23,FALSE)</f>
        <v>0</v>
      </c>
      <c r="V291">
        <f>VLOOKUP(CuentosContados[[#This Row],[Column1]],CuentosIndexados[],24,FALSE)</f>
        <v>0</v>
      </c>
      <c r="W291">
        <f>VLOOKUP(CuentosContados[[#This Row],[Column1]],CuentosIndexados[],25,FALSE)</f>
        <v>0</v>
      </c>
      <c r="X291">
        <f>VLOOKUP(CuentosContados[[#This Row],[Column1]],CuentosIndexados[],26,FALSE)</f>
        <v>0</v>
      </c>
      <c r="Y291">
        <f>VLOOKUP(CuentosContados[[#This Row],[Column1]],CuentosIndexados[],27,FALSE)</f>
        <v>0</v>
      </c>
      <c r="Z291">
        <f>VLOOKUP(CuentosContados[[#This Row],[Column1]],CuentosIndexados[],28,FALSE)</f>
        <v>0</v>
      </c>
      <c r="AA291">
        <f>VLOOKUP(CuentosContados[[#This Row],[Column1]],CuentosIndexados[],29,FALSE)</f>
        <v>0</v>
      </c>
      <c r="AB291">
        <f>VLOOKUP(CuentosContados[[#This Row],[Column1]],CuentosIndexados[],30,FALSE)</f>
        <v>0</v>
      </c>
      <c r="AC291">
        <f>VLOOKUP(CuentosContados[[#This Row],[Column1]],CuentosIndexados[],31,FALSE)</f>
        <v>0</v>
      </c>
      <c r="AD291" t="str">
        <f>VLOOKUP(CuentosContados[[#This Row],[Column1]],CuentosIndexados[],32,FALSE)</f>
        <v>agotamiento</v>
      </c>
      <c r="AE291" t="str">
        <f>VLOOKUP(CuentosContados[[#This Row],[Column1]],CuentosIndexados[],33,FALSE)</f>
        <v>humillacion</v>
      </c>
      <c r="AF291">
        <f>VLOOKUP(CuentosContados[[#This Row],[Column1]],CuentosIndexados[],34,FALSE)</f>
        <v>0</v>
      </c>
      <c r="AG291">
        <f>VLOOKUP(CuentosContados[[#This Row],[Column1]],CuentosIndexados[],35,FALSE)</f>
        <v>0</v>
      </c>
      <c r="AH291">
        <f>VLOOKUP(CuentosContados[[#This Row],[Column1]],CuentosIndexados[],36,FALSE)</f>
        <v>0</v>
      </c>
      <c r="AI291">
        <f>VLOOKUP(CuentosContados[[#This Row],[Column1]],CuentosIndexados[],37,FALSE)</f>
        <v>0</v>
      </c>
      <c r="AJ291">
        <f>VLOOKUP(CuentosContados[[#This Row],[Column1]],CuentosIndexados[],38,FALSE)</f>
        <v>0</v>
      </c>
      <c r="AK291">
        <f>VLOOKUP(CuentosContados[[#This Row],[Column1]],CuentosIndexados[],39,FALSE)</f>
        <v>0</v>
      </c>
    </row>
    <row r="292" spans="1:37" x14ac:dyDescent="0.25">
      <c r="A292" t="s">
        <v>185</v>
      </c>
      <c r="B292">
        <f>VLOOKUP(CuentosContados[[#This Row],[Column1]],CuentosIndexados[],3,FALSE)</f>
        <v>0</v>
      </c>
      <c r="C292">
        <f>VLOOKUP(CuentosContados[[#This Row],[Column1]],CuentosIndexados[],5,FALSE)</f>
        <v>0</v>
      </c>
      <c r="D292">
        <f>VLOOKUP(CuentosContados[[#This Row],[Column1]],CuentosIndexados[],6,FALSE)</f>
        <v>0</v>
      </c>
      <c r="E292" t="str">
        <f>VLOOKUP(CuentosContados[[#This Row],[Column1]],CuentosIndexados[],7,FALSE)</f>
        <v>frustracion</v>
      </c>
      <c r="F292">
        <f>VLOOKUP(CuentosContados[[#This Row],[Column1]],CuentosIndexados[],8,FALSE)</f>
        <v>0</v>
      </c>
      <c r="G292">
        <f>VLOOKUP(CuentosContados[[#This Row],[Column1]],CuentosIndexados[],9,FALSE)</f>
        <v>0</v>
      </c>
      <c r="H292">
        <f>VLOOKUP(CuentosContados[[#This Row],[Column1]],CuentosIndexados[],10,FALSE)</f>
        <v>0</v>
      </c>
      <c r="I292">
        <f>VLOOKUP(CuentosContados[[#This Row],[Column1]],CuentosIndexados[],11,FALSE)</f>
        <v>0</v>
      </c>
      <c r="J292" t="str">
        <f>VLOOKUP(CuentosContados[[#This Row],[Column1]],CuentosIndexados[],12,FALSE)</f>
        <v>trabajo</v>
      </c>
      <c r="K292">
        <f>VLOOKUP(CuentosContados[[#This Row],[Column1]],CuentosIndexados[],13,FALSE)</f>
        <v>0</v>
      </c>
      <c r="L292">
        <f>VLOOKUP(CuentosContados[[#This Row],[Column1]],CuentosIndexados[],14,FALSE)</f>
        <v>0</v>
      </c>
      <c r="M292">
        <f>VLOOKUP(CuentosContados[[#This Row],[Column1]],CuentosIndexados[],15,FALSE)</f>
        <v>0</v>
      </c>
      <c r="N292" t="str">
        <f>VLOOKUP(CuentosContados[[#This Row],[Column1]],CuentosIndexados[],16,FALSE)</f>
        <v>resiliencia</v>
      </c>
      <c r="O292">
        <f>VLOOKUP(CuentosContados[[#This Row],[Column1]],CuentosIndexados[],17,FALSE)</f>
        <v>0</v>
      </c>
      <c r="P292">
        <f>VLOOKUP(CuentosContados[[#This Row],[Column1]],CuentosIndexados[],18,FALSE)</f>
        <v>0</v>
      </c>
      <c r="Q292">
        <f>VLOOKUP(CuentosContados[[#This Row],[Column1]],CuentosIndexados[],19,FALSE)</f>
        <v>0</v>
      </c>
      <c r="R292">
        <f>VLOOKUP(CuentosContados[[#This Row],[Column1]],CuentosIndexados[],20,FALSE)</f>
        <v>0</v>
      </c>
      <c r="S292">
        <f>VLOOKUP(CuentosContados[[#This Row],[Column1]],CuentosIndexados[],21,FALSE)</f>
        <v>0</v>
      </c>
      <c r="T292">
        <f>VLOOKUP(CuentosContados[[#This Row],[Column1]],CuentosIndexados[],22,FALSE)</f>
        <v>0</v>
      </c>
      <c r="U292">
        <f>VLOOKUP(CuentosContados[[#This Row],[Column1]],CuentosIndexados[],23,FALSE)</f>
        <v>0</v>
      </c>
      <c r="V292">
        <f>VLOOKUP(CuentosContados[[#This Row],[Column1]],CuentosIndexados[],24,FALSE)</f>
        <v>0</v>
      </c>
      <c r="W292">
        <f>VLOOKUP(CuentosContados[[#This Row],[Column1]],CuentosIndexados[],25,FALSE)</f>
        <v>0</v>
      </c>
      <c r="X292">
        <f>VLOOKUP(CuentosContados[[#This Row],[Column1]],CuentosIndexados[],26,FALSE)</f>
        <v>0</v>
      </c>
      <c r="Y292">
        <f>VLOOKUP(CuentosContados[[#This Row],[Column1]],CuentosIndexados[],27,FALSE)</f>
        <v>0</v>
      </c>
      <c r="Z292">
        <f>VLOOKUP(CuentosContados[[#This Row],[Column1]],CuentosIndexados[],28,FALSE)</f>
        <v>0</v>
      </c>
      <c r="AA292">
        <f>VLOOKUP(CuentosContados[[#This Row],[Column1]],CuentosIndexados[],29,FALSE)</f>
        <v>0</v>
      </c>
      <c r="AB292">
        <f>VLOOKUP(CuentosContados[[#This Row],[Column1]],CuentosIndexados[],30,FALSE)</f>
        <v>0</v>
      </c>
      <c r="AC292">
        <f>VLOOKUP(CuentosContados[[#This Row],[Column1]],CuentosIndexados[],31,FALSE)</f>
        <v>0</v>
      </c>
      <c r="AD292" t="str">
        <f>VLOOKUP(CuentosContados[[#This Row],[Column1]],CuentosIndexados[],32,FALSE)</f>
        <v>agotamiento</v>
      </c>
      <c r="AE292" t="str">
        <f>VLOOKUP(CuentosContados[[#This Row],[Column1]],CuentosIndexados[],33,FALSE)</f>
        <v>humillacion</v>
      </c>
      <c r="AF292">
        <f>VLOOKUP(CuentosContados[[#This Row],[Column1]],CuentosIndexados[],34,FALSE)</f>
        <v>0</v>
      </c>
      <c r="AG292">
        <f>VLOOKUP(CuentosContados[[#This Row],[Column1]],CuentosIndexados[],35,FALSE)</f>
        <v>0</v>
      </c>
      <c r="AH292">
        <f>VLOOKUP(CuentosContados[[#This Row],[Column1]],CuentosIndexados[],36,FALSE)</f>
        <v>0</v>
      </c>
      <c r="AI292">
        <f>VLOOKUP(CuentosContados[[#This Row],[Column1]],CuentosIndexados[],37,FALSE)</f>
        <v>0</v>
      </c>
      <c r="AJ292">
        <f>VLOOKUP(CuentosContados[[#This Row],[Column1]],CuentosIndexados[],38,FALSE)</f>
        <v>0</v>
      </c>
      <c r="AK292">
        <f>VLOOKUP(CuentosContados[[#This Row],[Column1]],CuentosIndexados[],39,FALSE)</f>
        <v>0</v>
      </c>
    </row>
    <row r="293" spans="1:37" x14ac:dyDescent="0.25">
      <c r="A293" t="s">
        <v>185</v>
      </c>
      <c r="B293">
        <f>VLOOKUP(CuentosContados[[#This Row],[Column1]],CuentosIndexados[],3,FALSE)</f>
        <v>0</v>
      </c>
      <c r="C293">
        <f>VLOOKUP(CuentosContados[[#This Row],[Column1]],CuentosIndexados[],5,FALSE)</f>
        <v>0</v>
      </c>
      <c r="D293">
        <f>VLOOKUP(CuentosContados[[#This Row],[Column1]],CuentosIndexados[],6,FALSE)</f>
        <v>0</v>
      </c>
      <c r="E293" t="str">
        <f>VLOOKUP(CuentosContados[[#This Row],[Column1]],CuentosIndexados[],7,FALSE)</f>
        <v>frustracion</v>
      </c>
      <c r="F293">
        <f>VLOOKUP(CuentosContados[[#This Row],[Column1]],CuentosIndexados[],8,FALSE)</f>
        <v>0</v>
      </c>
      <c r="G293">
        <f>VLOOKUP(CuentosContados[[#This Row],[Column1]],CuentosIndexados[],9,FALSE)</f>
        <v>0</v>
      </c>
      <c r="H293">
        <f>VLOOKUP(CuentosContados[[#This Row],[Column1]],CuentosIndexados[],10,FALSE)</f>
        <v>0</v>
      </c>
      <c r="I293">
        <f>VLOOKUP(CuentosContados[[#This Row],[Column1]],CuentosIndexados[],11,FALSE)</f>
        <v>0</v>
      </c>
      <c r="J293" t="str">
        <f>VLOOKUP(CuentosContados[[#This Row],[Column1]],CuentosIndexados[],12,FALSE)</f>
        <v>trabajo</v>
      </c>
      <c r="K293">
        <f>VLOOKUP(CuentosContados[[#This Row],[Column1]],CuentosIndexados[],13,FALSE)</f>
        <v>0</v>
      </c>
      <c r="L293">
        <f>VLOOKUP(CuentosContados[[#This Row],[Column1]],CuentosIndexados[],14,FALSE)</f>
        <v>0</v>
      </c>
      <c r="M293">
        <f>VLOOKUP(CuentosContados[[#This Row],[Column1]],CuentosIndexados[],15,FALSE)</f>
        <v>0</v>
      </c>
      <c r="N293" t="str">
        <f>VLOOKUP(CuentosContados[[#This Row],[Column1]],CuentosIndexados[],16,FALSE)</f>
        <v>resiliencia</v>
      </c>
      <c r="O293">
        <f>VLOOKUP(CuentosContados[[#This Row],[Column1]],CuentosIndexados[],17,FALSE)</f>
        <v>0</v>
      </c>
      <c r="P293">
        <f>VLOOKUP(CuentosContados[[#This Row],[Column1]],CuentosIndexados[],18,FALSE)</f>
        <v>0</v>
      </c>
      <c r="Q293">
        <f>VLOOKUP(CuentosContados[[#This Row],[Column1]],CuentosIndexados[],19,FALSE)</f>
        <v>0</v>
      </c>
      <c r="R293">
        <f>VLOOKUP(CuentosContados[[#This Row],[Column1]],CuentosIndexados[],20,FALSE)</f>
        <v>0</v>
      </c>
      <c r="S293">
        <f>VLOOKUP(CuentosContados[[#This Row],[Column1]],CuentosIndexados[],21,FALSE)</f>
        <v>0</v>
      </c>
      <c r="T293">
        <f>VLOOKUP(CuentosContados[[#This Row],[Column1]],CuentosIndexados[],22,FALSE)</f>
        <v>0</v>
      </c>
      <c r="U293">
        <f>VLOOKUP(CuentosContados[[#This Row],[Column1]],CuentosIndexados[],23,FALSE)</f>
        <v>0</v>
      </c>
      <c r="V293">
        <f>VLOOKUP(CuentosContados[[#This Row],[Column1]],CuentosIndexados[],24,FALSE)</f>
        <v>0</v>
      </c>
      <c r="W293">
        <f>VLOOKUP(CuentosContados[[#This Row],[Column1]],CuentosIndexados[],25,FALSE)</f>
        <v>0</v>
      </c>
      <c r="X293">
        <f>VLOOKUP(CuentosContados[[#This Row],[Column1]],CuentosIndexados[],26,FALSE)</f>
        <v>0</v>
      </c>
      <c r="Y293">
        <f>VLOOKUP(CuentosContados[[#This Row],[Column1]],CuentosIndexados[],27,FALSE)</f>
        <v>0</v>
      </c>
      <c r="Z293">
        <f>VLOOKUP(CuentosContados[[#This Row],[Column1]],CuentosIndexados[],28,FALSE)</f>
        <v>0</v>
      </c>
      <c r="AA293">
        <f>VLOOKUP(CuentosContados[[#This Row],[Column1]],CuentosIndexados[],29,FALSE)</f>
        <v>0</v>
      </c>
      <c r="AB293">
        <f>VLOOKUP(CuentosContados[[#This Row],[Column1]],CuentosIndexados[],30,FALSE)</f>
        <v>0</v>
      </c>
      <c r="AC293">
        <f>VLOOKUP(CuentosContados[[#This Row],[Column1]],CuentosIndexados[],31,FALSE)</f>
        <v>0</v>
      </c>
      <c r="AD293" t="str">
        <f>VLOOKUP(CuentosContados[[#This Row],[Column1]],CuentosIndexados[],32,FALSE)</f>
        <v>agotamiento</v>
      </c>
      <c r="AE293" t="str">
        <f>VLOOKUP(CuentosContados[[#This Row],[Column1]],CuentosIndexados[],33,FALSE)</f>
        <v>humillacion</v>
      </c>
      <c r="AF293">
        <f>VLOOKUP(CuentosContados[[#This Row],[Column1]],CuentosIndexados[],34,FALSE)</f>
        <v>0</v>
      </c>
      <c r="AG293">
        <f>VLOOKUP(CuentosContados[[#This Row],[Column1]],CuentosIndexados[],35,FALSE)</f>
        <v>0</v>
      </c>
      <c r="AH293">
        <f>VLOOKUP(CuentosContados[[#This Row],[Column1]],CuentosIndexados[],36,FALSE)</f>
        <v>0</v>
      </c>
      <c r="AI293">
        <f>VLOOKUP(CuentosContados[[#This Row],[Column1]],CuentosIndexados[],37,FALSE)</f>
        <v>0</v>
      </c>
      <c r="AJ293">
        <f>VLOOKUP(CuentosContados[[#This Row],[Column1]],CuentosIndexados[],38,FALSE)</f>
        <v>0</v>
      </c>
      <c r="AK293">
        <f>VLOOKUP(CuentosContados[[#This Row],[Column1]],CuentosIndexados[],39,FALSE)</f>
        <v>0</v>
      </c>
    </row>
    <row r="294" spans="1:37" x14ac:dyDescent="0.25">
      <c r="A294" t="s">
        <v>185</v>
      </c>
      <c r="B294">
        <f>VLOOKUP(CuentosContados[[#This Row],[Column1]],CuentosIndexados[],3,FALSE)</f>
        <v>0</v>
      </c>
      <c r="C294">
        <f>VLOOKUP(CuentosContados[[#This Row],[Column1]],CuentosIndexados[],5,FALSE)</f>
        <v>0</v>
      </c>
      <c r="D294">
        <f>VLOOKUP(CuentosContados[[#This Row],[Column1]],CuentosIndexados[],6,FALSE)</f>
        <v>0</v>
      </c>
      <c r="E294" t="str">
        <f>VLOOKUP(CuentosContados[[#This Row],[Column1]],CuentosIndexados[],7,FALSE)</f>
        <v>frustracion</v>
      </c>
      <c r="F294">
        <f>VLOOKUP(CuentosContados[[#This Row],[Column1]],CuentosIndexados[],8,FALSE)</f>
        <v>0</v>
      </c>
      <c r="G294">
        <f>VLOOKUP(CuentosContados[[#This Row],[Column1]],CuentosIndexados[],9,FALSE)</f>
        <v>0</v>
      </c>
      <c r="H294">
        <f>VLOOKUP(CuentosContados[[#This Row],[Column1]],CuentosIndexados[],10,FALSE)</f>
        <v>0</v>
      </c>
      <c r="I294">
        <f>VLOOKUP(CuentosContados[[#This Row],[Column1]],CuentosIndexados[],11,FALSE)</f>
        <v>0</v>
      </c>
      <c r="J294" t="str">
        <f>VLOOKUP(CuentosContados[[#This Row],[Column1]],CuentosIndexados[],12,FALSE)</f>
        <v>trabajo</v>
      </c>
      <c r="K294">
        <f>VLOOKUP(CuentosContados[[#This Row],[Column1]],CuentosIndexados[],13,FALSE)</f>
        <v>0</v>
      </c>
      <c r="L294">
        <f>VLOOKUP(CuentosContados[[#This Row],[Column1]],CuentosIndexados[],14,FALSE)</f>
        <v>0</v>
      </c>
      <c r="M294">
        <f>VLOOKUP(CuentosContados[[#This Row],[Column1]],CuentosIndexados[],15,FALSE)</f>
        <v>0</v>
      </c>
      <c r="N294" t="str">
        <f>VLOOKUP(CuentosContados[[#This Row],[Column1]],CuentosIndexados[],16,FALSE)</f>
        <v>resiliencia</v>
      </c>
      <c r="O294">
        <f>VLOOKUP(CuentosContados[[#This Row],[Column1]],CuentosIndexados[],17,FALSE)</f>
        <v>0</v>
      </c>
      <c r="P294">
        <f>VLOOKUP(CuentosContados[[#This Row],[Column1]],CuentosIndexados[],18,FALSE)</f>
        <v>0</v>
      </c>
      <c r="Q294">
        <f>VLOOKUP(CuentosContados[[#This Row],[Column1]],CuentosIndexados[],19,FALSE)</f>
        <v>0</v>
      </c>
      <c r="R294">
        <f>VLOOKUP(CuentosContados[[#This Row],[Column1]],CuentosIndexados[],20,FALSE)</f>
        <v>0</v>
      </c>
      <c r="S294">
        <f>VLOOKUP(CuentosContados[[#This Row],[Column1]],CuentosIndexados[],21,FALSE)</f>
        <v>0</v>
      </c>
      <c r="T294">
        <f>VLOOKUP(CuentosContados[[#This Row],[Column1]],CuentosIndexados[],22,FALSE)</f>
        <v>0</v>
      </c>
      <c r="U294">
        <f>VLOOKUP(CuentosContados[[#This Row],[Column1]],CuentosIndexados[],23,FALSE)</f>
        <v>0</v>
      </c>
      <c r="V294">
        <f>VLOOKUP(CuentosContados[[#This Row],[Column1]],CuentosIndexados[],24,FALSE)</f>
        <v>0</v>
      </c>
      <c r="W294">
        <f>VLOOKUP(CuentosContados[[#This Row],[Column1]],CuentosIndexados[],25,FALSE)</f>
        <v>0</v>
      </c>
      <c r="X294">
        <f>VLOOKUP(CuentosContados[[#This Row],[Column1]],CuentosIndexados[],26,FALSE)</f>
        <v>0</v>
      </c>
      <c r="Y294">
        <f>VLOOKUP(CuentosContados[[#This Row],[Column1]],CuentosIndexados[],27,FALSE)</f>
        <v>0</v>
      </c>
      <c r="Z294">
        <f>VLOOKUP(CuentosContados[[#This Row],[Column1]],CuentosIndexados[],28,FALSE)</f>
        <v>0</v>
      </c>
      <c r="AA294">
        <f>VLOOKUP(CuentosContados[[#This Row],[Column1]],CuentosIndexados[],29,FALSE)</f>
        <v>0</v>
      </c>
      <c r="AB294">
        <f>VLOOKUP(CuentosContados[[#This Row],[Column1]],CuentosIndexados[],30,FALSE)</f>
        <v>0</v>
      </c>
      <c r="AC294">
        <f>VLOOKUP(CuentosContados[[#This Row],[Column1]],CuentosIndexados[],31,FALSE)</f>
        <v>0</v>
      </c>
      <c r="AD294" t="str">
        <f>VLOOKUP(CuentosContados[[#This Row],[Column1]],CuentosIndexados[],32,FALSE)</f>
        <v>agotamiento</v>
      </c>
      <c r="AE294" t="str">
        <f>VLOOKUP(CuentosContados[[#This Row],[Column1]],CuentosIndexados[],33,FALSE)</f>
        <v>humillacion</v>
      </c>
      <c r="AF294">
        <f>VLOOKUP(CuentosContados[[#This Row],[Column1]],CuentosIndexados[],34,FALSE)</f>
        <v>0</v>
      </c>
      <c r="AG294">
        <f>VLOOKUP(CuentosContados[[#This Row],[Column1]],CuentosIndexados[],35,FALSE)</f>
        <v>0</v>
      </c>
      <c r="AH294">
        <f>VLOOKUP(CuentosContados[[#This Row],[Column1]],CuentosIndexados[],36,FALSE)</f>
        <v>0</v>
      </c>
      <c r="AI294">
        <f>VLOOKUP(CuentosContados[[#This Row],[Column1]],CuentosIndexados[],37,FALSE)</f>
        <v>0</v>
      </c>
      <c r="AJ294">
        <f>VLOOKUP(CuentosContados[[#This Row],[Column1]],CuentosIndexados[],38,FALSE)</f>
        <v>0</v>
      </c>
      <c r="AK294">
        <f>VLOOKUP(CuentosContados[[#This Row],[Column1]],CuentosIndexados[],39,FALSE)</f>
        <v>0</v>
      </c>
    </row>
    <row r="295" spans="1:37" x14ac:dyDescent="0.25">
      <c r="A295" t="s">
        <v>185</v>
      </c>
      <c r="B295">
        <f>VLOOKUP(CuentosContados[[#This Row],[Column1]],CuentosIndexados[],3,FALSE)</f>
        <v>0</v>
      </c>
      <c r="C295">
        <f>VLOOKUP(CuentosContados[[#This Row],[Column1]],CuentosIndexados[],5,FALSE)</f>
        <v>0</v>
      </c>
      <c r="D295">
        <f>VLOOKUP(CuentosContados[[#This Row],[Column1]],CuentosIndexados[],6,FALSE)</f>
        <v>0</v>
      </c>
      <c r="E295" t="str">
        <f>VLOOKUP(CuentosContados[[#This Row],[Column1]],CuentosIndexados[],7,FALSE)</f>
        <v>frustracion</v>
      </c>
      <c r="F295">
        <f>VLOOKUP(CuentosContados[[#This Row],[Column1]],CuentosIndexados[],8,FALSE)</f>
        <v>0</v>
      </c>
      <c r="G295">
        <f>VLOOKUP(CuentosContados[[#This Row],[Column1]],CuentosIndexados[],9,FALSE)</f>
        <v>0</v>
      </c>
      <c r="H295">
        <f>VLOOKUP(CuentosContados[[#This Row],[Column1]],CuentosIndexados[],10,FALSE)</f>
        <v>0</v>
      </c>
      <c r="I295">
        <f>VLOOKUP(CuentosContados[[#This Row],[Column1]],CuentosIndexados[],11,FALSE)</f>
        <v>0</v>
      </c>
      <c r="J295" t="str">
        <f>VLOOKUP(CuentosContados[[#This Row],[Column1]],CuentosIndexados[],12,FALSE)</f>
        <v>trabajo</v>
      </c>
      <c r="K295">
        <f>VLOOKUP(CuentosContados[[#This Row],[Column1]],CuentosIndexados[],13,FALSE)</f>
        <v>0</v>
      </c>
      <c r="L295">
        <f>VLOOKUP(CuentosContados[[#This Row],[Column1]],CuentosIndexados[],14,FALSE)</f>
        <v>0</v>
      </c>
      <c r="M295">
        <f>VLOOKUP(CuentosContados[[#This Row],[Column1]],CuentosIndexados[],15,FALSE)</f>
        <v>0</v>
      </c>
      <c r="N295" t="str">
        <f>VLOOKUP(CuentosContados[[#This Row],[Column1]],CuentosIndexados[],16,FALSE)</f>
        <v>resiliencia</v>
      </c>
      <c r="O295">
        <f>VLOOKUP(CuentosContados[[#This Row],[Column1]],CuentosIndexados[],17,FALSE)</f>
        <v>0</v>
      </c>
      <c r="P295">
        <f>VLOOKUP(CuentosContados[[#This Row],[Column1]],CuentosIndexados[],18,FALSE)</f>
        <v>0</v>
      </c>
      <c r="Q295">
        <f>VLOOKUP(CuentosContados[[#This Row],[Column1]],CuentosIndexados[],19,FALSE)</f>
        <v>0</v>
      </c>
      <c r="R295">
        <f>VLOOKUP(CuentosContados[[#This Row],[Column1]],CuentosIndexados[],20,FALSE)</f>
        <v>0</v>
      </c>
      <c r="S295">
        <f>VLOOKUP(CuentosContados[[#This Row],[Column1]],CuentosIndexados[],21,FALSE)</f>
        <v>0</v>
      </c>
      <c r="T295">
        <f>VLOOKUP(CuentosContados[[#This Row],[Column1]],CuentosIndexados[],22,FALSE)</f>
        <v>0</v>
      </c>
      <c r="U295">
        <f>VLOOKUP(CuentosContados[[#This Row],[Column1]],CuentosIndexados[],23,FALSE)</f>
        <v>0</v>
      </c>
      <c r="V295">
        <f>VLOOKUP(CuentosContados[[#This Row],[Column1]],CuentosIndexados[],24,FALSE)</f>
        <v>0</v>
      </c>
      <c r="W295">
        <f>VLOOKUP(CuentosContados[[#This Row],[Column1]],CuentosIndexados[],25,FALSE)</f>
        <v>0</v>
      </c>
      <c r="X295">
        <f>VLOOKUP(CuentosContados[[#This Row],[Column1]],CuentosIndexados[],26,FALSE)</f>
        <v>0</v>
      </c>
      <c r="Y295">
        <f>VLOOKUP(CuentosContados[[#This Row],[Column1]],CuentosIndexados[],27,FALSE)</f>
        <v>0</v>
      </c>
      <c r="Z295">
        <f>VLOOKUP(CuentosContados[[#This Row],[Column1]],CuentosIndexados[],28,FALSE)</f>
        <v>0</v>
      </c>
      <c r="AA295">
        <f>VLOOKUP(CuentosContados[[#This Row],[Column1]],CuentosIndexados[],29,FALSE)</f>
        <v>0</v>
      </c>
      <c r="AB295">
        <f>VLOOKUP(CuentosContados[[#This Row],[Column1]],CuentosIndexados[],30,FALSE)</f>
        <v>0</v>
      </c>
      <c r="AC295">
        <f>VLOOKUP(CuentosContados[[#This Row],[Column1]],CuentosIndexados[],31,FALSE)</f>
        <v>0</v>
      </c>
      <c r="AD295" t="str">
        <f>VLOOKUP(CuentosContados[[#This Row],[Column1]],CuentosIndexados[],32,FALSE)</f>
        <v>agotamiento</v>
      </c>
      <c r="AE295" t="str">
        <f>VLOOKUP(CuentosContados[[#This Row],[Column1]],CuentosIndexados[],33,FALSE)</f>
        <v>humillacion</v>
      </c>
      <c r="AF295">
        <f>VLOOKUP(CuentosContados[[#This Row],[Column1]],CuentosIndexados[],34,FALSE)</f>
        <v>0</v>
      </c>
      <c r="AG295">
        <f>VLOOKUP(CuentosContados[[#This Row],[Column1]],CuentosIndexados[],35,FALSE)</f>
        <v>0</v>
      </c>
      <c r="AH295">
        <f>VLOOKUP(CuentosContados[[#This Row],[Column1]],CuentosIndexados[],36,FALSE)</f>
        <v>0</v>
      </c>
      <c r="AI295">
        <f>VLOOKUP(CuentosContados[[#This Row],[Column1]],CuentosIndexados[],37,FALSE)</f>
        <v>0</v>
      </c>
      <c r="AJ295">
        <f>VLOOKUP(CuentosContados[[#This Row],[Column1]],CuentosIndexados[],38,FALSE)</f>
        <v>0</v>
      </c>
      <c r="AK295">
        <f>VLOOKUP(CuentosContados[[#This Row],[Column1]],CuentosIndexados[],39,FALSE)</f>
        <v>0</v>
      </c>
    </row>
    <row r="296" spans="1:37" x14ac:dyDescent="0.25">
      <c r="A296" t="s">
        <v>185</v>
      </c>
      <c r="B296">
        <f>VLOOKUP(CuentosContados[[#This Row],[Column1]],CuentosIndexados[],3,FALSE)</f>
        <v>0</v>
      </c>
      <c r="C296">
        <f>VLOOKUP(CuentosContados[[#This Row],[Column1]],CuentosIndexados[],5,FALSE)</f>
        <v>0</v>
      </c>
      <c r="D296">
        <f>VLOOKUP(CuentosContados[[#This Row],[Column1]],CuentosIndexados[],6,FALSE)</f>
        <v>0</v>
      </c>
      <c r="E296" t="str">
        <f>VLOOKUP(CuentosContados[[#This Row],[Column1]],CuentosIndexados[],7,FALSE)</f>
        <v>frustracion</v>
      </c>
      <c r="F296">
        <f>VLOOKUP(CuentosContados[[#This Row],[Column1]],CuentosIndexados[],8,FALSE)</f>
        <v>0</v>
      </c>
      <c r="G296">
        <f>VLOOKUP(CuentosContados[[#This Row],[Column1]],CuentosIndexados[],9,FALSE)</f>
        <v>0</v>
      </c>
      <c r="H296">
        <f>VLOOKUP(CuentosContados[[#This Row],[Column1]],CuentosIndexados[],10,FALSE)</f>
        <v>0</v>
      </c>
      <c r="I296">
        <f>VLOOKUP(CuentosContados[[#This Row],[Column1]],CuentosIndexados[],11,FALSE)</f>
        <v>0</v>
      </c>
      <c r="J296" t="str">
        <f>VLOOKUP(CuentosContados[[#This Row],[Column1]],CuentosIndexados[],12,FALSE)</f>
        <v>trabajo</v>
      </c>
      <c r="K296">
        <f>VLOOKUP(CuentosContados[[#This Row],[Column1]],CuentosIndexados[],13,FALSE)</f>
        <v>0</v>
      </c>
      <c r="L296">
        <f>VLOOKUP(CuentosContados[[#This Row],[Column1]],CuentosIndexados[],14,FALSE)</f>
        <v>0</v>
      </c>
      <c r="M296">
        <f>VLOOKUP(CuentosContados[[#This Row],[Column1]],CuentosIndexados[],15,FALSE)</f>
        <v>0</v>
      </c>
      <c r="N296" t="str">
        <f>VLOOKUP(CuentosContados[[#This Row],[Column1]],CuentosIndexados[],16,FALSE)</f>
        <v>resiliencia</v>
      </c>
      <c r="O296">
        <f>VLOOKUP(CuentosContados[[#This Row],[Column1]],CuentosIndexados[],17,FALSE)</f>
        <v>0</v>
      </c>
      <c r="P296">
        <f>VLOOKUP(CuentosContados[[#This Row],[Column1]],CuentosIndexados[],18,FALSE)</f>
        <v>0</v>
      </c>
      <c r="Q296">
        <f>VLOOKUP(CuentosContados[[#This Row],[Column1]],CuentosIndexados[],19,FALSE)</f>
        <v>0</v>
      </c>
      <c r="R296">
        <f>VLOOKUP(CuentosContados[[#This Row],[Column1]],CuentosIndexados[],20,FALSE)</f>
        <v>0</v>
      </c>
      <c r="S296">
        <f>VLOOKUP(CuentosContados[[#This Row],[Column1]],CuentosIndexados[],21,FALSE)</f>
        <v>0</v>
      </c>
      <c r="T296">
        <f>VLOOKUP(CuentosContados[[#This Row],[Column1]],CuentosIndexados[],22,FALSE)</f>
        <v>0</v>
      </c>
      <c r="U296">
        <f>VLOOKUP(CuentosContados[[#This Row],[Column1]],CuentosIndexados[],23,FALSE)</f>
        <v>0</v>
      </c>
      <c r="V296">
        <f>VLOOKUP(CuentosContados[[#This Row],[Column1]],CuentosIndexados[],24,FALSE)</f>
        <v>0</v>
      </c>
      <c r="W296">
        <f>VLOOKUP(CuentosContados[[#This Row],[Column1]],CuentosIndexados[],25,FALSE)</f>
        <v>0</v>
      </c>
      <c r="X296">
        <f>VLOOKUP(CuentosContados[[#This Row],[Column1]],CuentosIndexados[],26,FALSE)</f>
        <v>0</v>
      </c>
      <c r="Y296">
        <f>VLOOKUP(CuentosContados[[#This Row],[Column1]],CuentosIndexados[],27,FALSE)</f>
        <v>0</v>
      </c>
      <c r="Z296">
        <f>VLOOKUP(CuentosContados[[#This Row],[Column1]],CuentosIndexados[],28,FALSE)</f>
        <v>0</v>
      </c>
      <c r="AA296">
        <f>VLOOKUP(CuentosContados[[#This Row],[Column1]],CuentosIndexados[],29,FALSE)</f>
        <v>0</v>
      </c>
      <c r="AB296">
        <f>VLOOKUP(CuentosContados[[#This Row],[Column1]],CuentosIndexados[],30,FALSE)</f>
        <v>0</v>
      </c>
      <c r="AC296">
        <f>VLOOKUP(CuentosContados[[#This Row],[Column1]],CuentosIndexados[],31,FALSE)</f>
        <v>0</v>
      </c>
      <c r="AD296" t="str">
        <f>VLOOKUP(CuentosContados[[#This Row],[Column1]],CuentosIndexados[],32,FALSE)</f>
        <v>agotamiento</v>
      </c>
      <c r="AE296" t="str">
        <f>VLOOKUP(CuentosContados[[#This Row],[Column1]],CuentosIndexados[],33,FALSE)</f>
        <v>humillacion</v>
      </c>
      <c r="AF296">
        <f>VLOOKUP(CuentosContados[[#This Row],[Column1]],CuentosIndexados[],34,FALSE)</f>
        <v>0</v>
      </c>
      <c r="AG296">
        <f>VLOOKUP(CuentosContados[[#This Row],[Column1]],CuentosIndexados[],35,FALSE)</f>
        <v>0</v>
      </c>
      <c r="AH296">
        <f>VLOOKUP(CuentosContados[[#This Row],[Column1]],CuentosIndexados[],36,FALSE)</f>
        <v>0</v>
      </c>
      <c r="AI296">
        <f>VLOOKUP(CuentosContados[[#This Row],[Column1]],CuentosIndexados[],37,FALSE)</f>
        <v>0</v>
      </c>
      <c r="AJ296">
        <f>VLOOKUP(CuentosContados[[#This Row],[Column1]],CuentosIndexados[],38,FALSE)</f>
        <v>0</v>
      </c>
      <c r="AK296">
        <f>VLOOKUP(CuentosContados[[#This Row],[Column1]],CuentosIndexados[],39,FALSE)</f>
        <v>0</v>
      </c>
    </row>
    <row r="297" spans="1:37" x14ac:dyDescent="0.25">
      <c r="A297" t="s">
        <v>185</v>
      </c>
      <c r="B297">
        <f>VLOOKUP(CuentosContados[[#This Row],[Column1]],CuentosIndexados[],3,FALSE)</f>
        <v>0</v>
      </c>
      <c r="C297">
        <f>VLOOKUP(CuentosContados[[#This Row],[Column1]],CuentosIndexados[],5,FALSE)</f>
        <v>0</v>
      </c>
      <c r="D297">
        <f>VLOOKUP(CuentosContados[[#This Row],[Column1]],CuentosIndexados[],6,FALSE)</f>
        <v>0</v>
      </c>
      <c r="E297" t="str">
        <f>VLOOKUP(CuentosContados[[#This Row],[Column1]],CuentosIndexados[],7,FALSE)</f>
        <v>frustracion</v>
      </c>
      <c r="F297">
        <f>VLOOKUP(CuentosContados[[#This Row],[Column1]],CuentosIndexados[],8,FALSE)</f>
        <v>0</v>
      </c>
      <c r="G297">
        <f>VLOOKUP(CuentosContados[[#This Row],[Column1]],CuentosIndexados[],9,FALSE)</f>
        <v>0</v>
      </c>
      <c r="H297">
        <f>VLOOKUP(CuentosContados[[#This Row],[Column1]],CuentosIndexados[],10,FALSE)</f>
        <v>0</v>
      </c>
      <c r="I297">
        <f>VLOOKUP(CuentosContados[[#This Row],[Column1]],CuentosIndexados[],11,FALSE)</f>
        <v>0</v>
      </c>
      <c r="J297" t="str">
        <f>VLOOKUP(CuentosContados[[#This Row],[Column1]],CuentosIndexados[],12,FALSE)</f>
        <v>trabajo</v>
      </c>
      <c r="K297">
        <f>VLOOKUP(CuentosContados[[#This Row],[Column1]],CuentosIndexados[],13,FALSE)</f>
        <v>0</v>
      </c>
      <c r="L297">
        <f>VLOOKUP(CuentosContados[[#This Row],[Column1]],CuentosIndexados[],14,FALSE)</f>
        <v>0</v>
      </c>
      <c r="M297">
        <f>VLOOKUP(CuentosContados[[#This Row],[Column1]],CuentosIndexados[],15,FALSE)</f>
        <v>0</v>
      </c>
      <c r="N297" t="str">
        <f>VLOOKUP(CuentosContados[[#This Row],[Column1]],CuentosIndexados[],16,FALSE)</f>
        <v>resiliencia</v>
      </c>
      <c r="O297">
        <f>VLOOKUP(CuentosContados[[#This Row],[Column1]],CuentosIndexados[],17,FALSE)</f>
        <v>0</v>
      </c>
      <c r="P297">
        <f>VLOOKUP(CuentosContados[[#This Row],[Column1]],CuentosIndexados[],18,FALSE)</f>
        <v>0</v>
      </c>
      <c r="Q297">
        <f>VLOOKUP(CuentosContados[[#This Row],[Column1]],CuentosIndexados[],19,FALSE)</f>
        <v>0</v>
      </c>
      <c r="R297">
        <f>VLOOKUP(CuentosContados[[#This Row],[Column1]],CuentosIndexados[],20,FALSE)</f>
        <v>0</v>
      </c>
      <c r="S297">
        <f>VLOOKUP(CuentosContados[[#This Row],[Column1]],CuentosIndexados[],21,FALSE)</f>
        <v>0</v>
      </c>
      <c r="T297">
        <f>VLOOKUP(CuentosContados[[#This Row],[Column1]],CuentosIndexados[],22,FALSE)</f>
        <v>0</v>
      </c>
      <c r="U297">
        <f>VLOOKUP(CuentosContados[[#This Row],[Column1]],CuentosIndexados[],23,FALSE)</f>
        <v>0</v>
      </c>
      <c r="V297">
        <f>VLOOKUP(CuentosContados[[#This Row],[Column1]],CuentosIndexados[],24,FALSE)</f>
        <v>0</v>
      </c>
      <c r="W297">
        <f>VLOOKUP(CuentosContados[[#This Row],[Column1]],CuentosIndexados[],25,FALSE)</f>
        <v>0</v>
      </c>
      <c r="X297">
        <f>VLOOKUP(CuentosContados[[#This Row],[Column1]],CuentosIndexados[],26,FALSE)</f>
        <v>0</v>
      </c>
      <c r="Y297">
        <f>VLOOKUP(CuentosContados[[#This Row],[Column1]],CuentosIndexados[],27,FALSE)</f>
        <v>0</v>
      </c>
      <c r="Z297">
        <f>VLOOKUP(CuentosContados[[#This Row],[Column1]],CuentosIndexados[],28,FALSE)</f>
        <v>0</v>
      </c>
      <c r="AA297">
        <f>VLOOKUP(CuentosContados[[#This Row],[Column1]],CuentosIndexados[],29,FALSE)</f>
        <v>0</v>
      </c>
      <c r="AB297">
        <f>VLOOKUP(CuentosContados[[#This Row],[Column1]],CuentosIndexados[],30,FALSE)</f>
        <v>0</v>
      </c>
      <c r="AC297">
        <f>VLOOKUP(CuentosContados[[#This Row],[Column1]],CuentosIndexados[],31,FALSE)</f>
        <v>0</v>
      </c>
      <c r="AD297" t="str">
        <f>VLOOKUP(CuentosContados[[#This Row],[Column1]],CuentosIndexados[],32,FALSE)</f>
        <v>agotamiento</v>
      </c>
      <c r="AE297" t="str">
        <f>VLOOKUP(CuentosContados[[#This Row],[Column1]],CuentosIndexados[],33,FALSE)</f>
        <v>humillacion</v>
      </c>
      <c r="AF297">
        <f>VLOOKUP(CuentosContados[[#This Row],[Column1]],CuentosIndexados[],34,FALSE)</f>
        <v>0</v>
      </c>
      <c r="AG297">
        <f>VLOOKUP(CuentosContados[[#This Row],[Column1]],CuentosIndexados[],35,FALSE)</f>
        <v>0</v>
      </c>
      <c r="AH297">
        <f>VLOOKUP(CuentosContados[[#This Row],[Column1]],CuentosIndexados[],36,FALSE)</f>
        <v>0</v>
      </c>
      <c r="AI297">
        <f>VLOOKUP(CuentosContados[[#This Row],[Column1]],CuentosIndexados[],37,FALSE)</f>
        <v>0</v>
      </c>
      <c r="AJ297">
        <f>VLOOKUP(CuentosContados[[#This Row],[Column1]],CuentosIndexados[],38,FALSE)</f>
        <v>0</v>
      </c>
      <c r="AK297">
        <f>VLOOKUP(CuentosContados[[#This Row],[Column1]],CuentosIndexados[],39,FALSE)</f>
        <v>0</v>
      </c>
    </row>
    <row r="298" spans="1:37" x14ac:dyDescent="0.25">
      <c r="A298" t="s">
        <v>185</v>
      </c>
      <c r="B298">
        <f>VLOOKUP(CuentosContados[[#This Row],[Column1]],CuentosIndexados[],3,FALSE)</f>
        <v>0</v>
      </c>
      <c r="C298">
        <f>VLOOKUP(CuentosContados[[#This Row],[Column1]],CuentosIndexados[],5,FALSE)</f>
        <v>0</v>
      </c>
      <c r="D298">
        <f>VLOOKUP(CuentosContados[[#This Row],[Column1]],CuentosIndexados[],6,FALSE)</f>
        <v>0</v>
      </c>
      <c r="E298" t="str">
        <f>VLOOKUP(CuentosContados[[#This Row],[Column1]],CuentosIndexados[],7,FALSE)</f>
        <v>frustracion</v>
      </c>
      <c r="F298">
        <f>VLOOKUP(CuentosContados[[#This Row],[Column1]],CuentosIndexados[],8,FALSE)</f>
        <v>0</v>
      </c>
      <c r="G298">
        <f>VLOOKUP(CuentosContados[[#This Row],[Column1]],CuentosIndexados[],9,FALSE)</f>
        <v>0</v>
      </c>
      <c r="H298">
        <f>VLOOKUP(CuentosContados[[#This Row],[Column1]],CuentosIndexados[],10,FALSE)</f>
        <v>0</v>
      </c>
      <c r="I298">
        <f>VLOOKUP(CuentosContados[[#This Row],[Column1]],CuentosIndexados[],11,FALSE)</f>
        <v>0</v>
      </c>
      <c r="J298" t="str">
        <f>VLOOKUP(CuentosContados[[#This Row],[Column1]],CuentosIndexados[],12,FALSE)</f>
        <v>trabajo</v>
      </c>
      <c r="K298">
        <f>VLOOKUP(CuentosContados[[#This Row],[Column1]],CuentosIndexados[],13,FALSE)</f>
        <v>0</v>
      </c>
      <c r="L298">
        <f>VLOOKUP(CuentosContados[[#This Row],[Column1]],CuentosIndexados[],14,FALSE)</f>
        <v>0</v>
      </c>
      <c r="M298">
        <f>VLOOKUP(CuentosContados[[#This Row],[Column1]],CuentosIndexados[],15,FALSE)</f>
        <v>0</v>
      </c>
      <c r="N298" t="str">
        <f>VLOOKUP(CuentosContados[[#This Row],[Column1]],CuentosIndexados[],16,FALSE)</f>
        <v>resiliencia</v>
      </c>
      <c r="O298">
        <f>VLOOKUP(CuentosContados[[#This Row],[Column1]],CuentosIndexados[],17,FALSE)</f>
        <v>0</v>
      </c>
      <c r="P298">
        <f>VLOOKUP(CuentosContados[[#This Row],[Column1]],CuentosIndexados[],18,FALSE)</f>
        <v>0</v>
      </c>
      <c r="Q298">
        <f>VLOOKUP(CuentosContados[[#This Row],[Column1]],CuentosIndexados[],19,FALSE)</f>
        <v>0</v>
      </c>
      <c r="R298">
        <f>VLOOKUP(CuentosContados[[#This Row],[Column1]],CuentosIndexados[],20,FALSE)</f>
        <v>0</v>
      </c>
      <c r="S298">
        <f>VLOOKUP(CuentosContados[[#This Row],[Column1]],CuentosIndexados[],21,FALSE)</f>
        <v>0</v>
      </c>
      <c r="T298">
        <f>VLOOKUP(CuentosContados[[#This Row],[Column1]],CuentosIndexados[],22,FALSE)</f>
        <v>0</v>
      </c>
      <c r="U298">
        <f>VLOOKUP(CuentosContados[[#This Row],[Column1]],CuentosIndexados[],23,FALSE)</f>
        <v>0</v>
      </c>
      <c r="V298">
        <f>VLOOKUP(CuentosContados[[#This Row],[Column1]],CuentosIndexados[],24,FALSE)</f>
        <v>0</v>
      </c>
      <c r="W298">
        <f>VLOOKUP(CuentosContados[[#This Row],[Column1]],CuentosIndexados[],25,FALSE)</f>
        <v>0</v>
      </c>
      <c r="X298">
        <f>VLOOKUP(CuentosContados[[#This Row],[Column1]],CuentosIndexados[],26,FALSE)</f>
        <v>0</v>
      </c>
      <c r="Y298">
        <f>VLOOKUP(CuentosContados[[#This Row],[Column1]],CuentosIndexados[],27,FALSE)</f>
        <v>0</v>
      </c>
      <c r="Z298">
        <f>VLOOKUP(CuentosContados[[#This Row],[Column1]],CuentosIndexados[],28,FALSE)</f>
        <v>0</v>
      </c>
      <c r="AA298">
        <f>VLOOKUP(CuentosContados[[#This Row],[Column1]],CuentosIndexados[],29,FALSE)</f>
        <v>0</v>
      </c>
      <c r="AB298">
        <f>VLOOKUP(CuentosContados[[#This Row],[Column1]],CuentosIndexados[],30,FALSE)</f>
        <v>0</v>
      </c>
      <c r="AC298">
        <f>VLOOKUP(CuentosContados[[#This Row],[Column1]],CuentosIndexados[],31,FALSE)</f>
        <v>0</v>
      </c>
      <c r="AD298" t="str">
        <f>VLOOKUP(CuentosContados[[#This Row],[Column1]],CuentosIndexados[],32,FALSE)</f>
        <v>agotamiento</v>
      </c>
      <c r="AE298" t="str">
        <f>VLOOKUP(CuentosContados[[#This Row],[Column1]],CuentosIndexados[],33,FALSE)</f>
        <v>humillacion</v>
      </c>
      <c r="AF298">
        <f>VLOOKUP(CuentosContados[[#This Row],[Column1]],CuentosIndexados[],34,FALSE)</f>
        <v>0</v>
      </c>
      <c r="AG298">
        <f>VLOOKUP(CuentosContados[[#This Row],[Column1]],CuentosIndexados[],35,FALSE)</f>
        <v>0</v>
      </c>
      <c r="AH298">
        <f>VLOOKUP(CuentosContados[[#This Row],[Column1]],CuentosIndexados[],36,FALSE)</f>
        <v>0</v>
      </c>
      <c r="AI298">
        <f>VLOOKUP(CuentosContados[[#This Row],[Column1]],CuentosIndexados[],37,FALSE)</f>
        <v>0</v>
      </c>
      <c r="AJ298">
        <f>VLOOKUP(CuentosContados[[#This Row],[Column1]],CuentosIndexados[],38,FALSE)</f>
        <v>0</v>
      </c>
      <c r="AK298">
        <f>VLOOKUP(CuentosContados[[#This Row],[Column1]],CuentosIndexados[],39,FALSE)</f>
        <v>0</v>
      </c>
    </row>
    <row r="299" spans="1:37" x14ac:dyDescent="0.25">
      <c r="A299" t="s">
        <v>185</v>
      </c>
      <c r="B299">
        <f>VLOOKUP(CuentosContados[[#This Row],[Column1]],CuentosIndexados[],3,FALSE)</f>
        <v>0</v>
      </c>
      <c r="C299">
        <f>VLOOKUP(CuentosContados[[#This Row],[Column1]],CuentosIndexados[],5,FALSE)</f>
        <v>0</v>
      </c>
      <c r="D299">
        <f>VLOOKUP(CuentosContados[[#This Row],[Column1]],CuentosIndexados[],6,FALSE)</f>
        <v>0</v>
      </c>
      <c r="E299" t="str">
        <f>VLOOKUP(CuentosContados[[#This Row],[Column1]],CuentosIndexados[],7,FALSE)</f>
        <v>frustracion</v>
      </c>
      <c r="F299">
        <f>VLOOKUP(CuentosContados[[#This Row],[Column1]],CuentosIndexados[],8,FALSE)</f>
        <v>0</v>
      </c>
      <c r="G299">
        <f>VLOOKUP(CuentosContados[[#This Row],[Column1]],CuentosIndexados[],9,FALSE)</f>
        <v>0</v>
      </c>
      <c r="H299">
        <f>VLOOKUP(CuentosContados[[#This Row],[Column1]],CuentosIndexados[],10,FALSE)</f>
        <v>0</v>
      </c>
      <c r="I299">
        <f>VLOOKUP(CuentosContados[[#This Row],[Column1]],CuentosIndexados[],11,FALSE)</f>
        <v>0</v>
      </c>
      <c r="J299" t="str">
        <f>VLOOKUP(CuentosContados[[#This Row],[Column1]],CuentosIndexados[],12,FALSE)</f>
        <v>trabajo</v>
      </c>
      <c r="K299">
        <f>VLOOKUP(CuentosContados[[#This Row],[Column1]],CuentosIndexados[],13,FALSE)</f>
        <v>0</v>
      </c>
      <c r="L299">
        <f>VLOOKUP(CuentosContados[[#This Row],[Column1]],CuentosIndexados[],14,FALSE)</f>
        <v>0</v>
      </c>
      <c r="M299">
        <f>VLOOKUP(CuentosContados[[#This Row],[Column1]],CuentosIndexados[],15,FALSE)</f>
        <v>0</v>
      </c>
      <c r="N299" t="str">
        <f>VLOOKUP(CuentosContados[[#This Row],[Column1]],CuentosIndexados[],16,FALSE)</f>
        <v>resiliencia</v>
      </c>
      <c r="O299">
        <f>VLOOKUP(CuentosContados[[#This Row],[Column1]],CuentosIndexados[],17,FALSE)</f>
        <v>0</v>
      </c>
      <c r="P299">
        <f>VLOOKUP(CuentosContados[[#This Row],[Column1]],CuentosIndexados[],18,FALSE)</f>
        <v>0</v>
      </c>
      <c r="Q299">
        <f>VLOOKUP(CuentosContados[[#This Row],[Column1]],CuentosIndexados[],19,FALSE)</f>
        <v>0</v>
      </c>
      <c r="R299">
        <f>VLOOKUP(CuentosContados[[#This Row],[Column1]],CuentosIndexados[],20,FALSE)</f>
        <v>0</v>
      </c>
      <c r="S299">
        <f>VLOOKUP(CuentosContados[[#This Row],[Column1]],CuentosIndexados[],21,FALSE)</f>
        <v>0</v>
      </c>
      <c r="T299">
        <f>VLOOKUP(CuentosContados[[#This Row],[Column1]],CuentosIndexados[],22,FALSE)</f>
        <v>0</v>
      </c>
      <c r="U299">
        <f>VLOOKUP(CuentosContados[[#This Row],[Column1]],CuentosIndexados[],23,FALSE)</f>
        <v>0</v>
      </c>
      <c r="V299">
        <f>VLOOKUP(CuentosContados[[#This Row],[Column1]],CuentosIndexados[],24,FALSE)</f>
        <v>0</v>
      </c>
      <c r="W299">
        <f>VLOOKUP(CuentosContados[[#This Row],[Column1]],CuentosIndexados[],25,FALSE)</f>
        <v>0</v>
      </c>
      <c r="X299">
        <f>VLOOKUP(CuentosContados[[#This Row],[Column1]],CuentosIndexados[],26,FALSE)</f>
        <v>0</v>
      </c>
      <c r="Y299">
        <f>VLOOKUP(CuentosContados[[#This Row],[Column1]],CuentosIndexados[],27,FALSE)</f>
        <v>0</v>
      </c>
      <c r="Z299">
        <f>VLOOKUP(CuentosContados[[#This Row],[Column1]],CuentosIndexados[],28,FALSE)</f>
        <v>0</v>
      </c>
      <c r="AA299">
        <f>VLOOKUP(CuentosContados[[#This Row],[Column1]],CuentosIndexados[],29,FALSE)</f>
        <v>0</v>
      </c>
      <c r="AB299">
        <f>VLOOKUP(CuentosContados[[#This Row],[Column1]],CuentosIndexados[],30,FALSE)</f>
        <v>0</v>
      </c>
      <c r="AC299">
        <f>VLOOKUP(CuentosContados[[#This Row],[Column1]],CuentosIndexados[],31,FALSE)</f>
        <v>0</v>
      </c>
      <c r="AD299" t="str">
        <f>VLOOKUP(CuentosContados[[#This Row],[Column1]],CuentosIndexados[],32,FALSE)</f>
        <v>agotamiento</v>
      </c>
      <c r="AE299" t="str">
        <f>VLOOKUP(CuentosContados[[#This Row],[Column1]],CuentosIndexados[],33,FALSE)</f>
        <v>humillacion</v>
      </c>
      <c r="AF299">
        <f>VLOOKUP(CuentosContados[[#This Row],[Column1]],CuentosIndexados[],34,FALSE)</f>
        <v>0</v>
      </c>
      <c r="AG299">
        <f>VLOOKUP(CuentosContados[[#This Row],[Column1]],CuentosIndexados[],35,FALSE)</f>
        <v>0</v>
      </c>
      <c r="AH299">
        <f>VLOOKUP(CuentosContados[[#This Row],[Column1]],CuentosIndexados[],36,FALSE)</f>
        <v>0</v>
      </c>
      <c r="AI299">
        <f>VLOOKUP(CuentosContados[[#This Row],[Column1]],CuentosIndexados[],37,FALSE)</f>
        <v>0</v>
      </c>
      <c r="AJ299">
        <f>VLOOKUP(CuentosContados[[#This Row],[Column1]],CuentosIndexados[],38,FALSE)</f>
        <v>0</v>
      </c>
      <c r="AK299">
        <f>VLOOKUP(CuentosContados[[#This Row],[Column1]],CuentosIndexados[],39,FALSE)</f>
        <v>0</v>
      </c>
    </row>
    <row r="300" spans="1:37" x14ac:dyDescent="0.25">
      <c r="A300" t="s">
        <v>185</v>
      </c>
      <c r="B300">
        <f>VLOOKUP(CuentosContados[[#This Row],[Column1]],CuentosIndexados[],3,FALSE)</f>
        <v>0</v>
      </c>
      <c r="C300">
        <f>VLOOKUP(CuentosContados[[#This Row],[Column1]],CuentosIndexados[],5,FALSE)</f>
        <v>0</v>
      </c>
      <c r="D300">
        <f>VLOOKUP(CuentosContados[[#This Row],[Column1]],CuentosIndexados[],6,FALSE)</f>
        <v>0</v>
      </c>
      <c r="E300" t="str">
        <f>VLOOKUP(CuentosContados[[#This Row],[Column1]],CuentosIndexados[],7,FALSE)</f>
        <v>frustracion</v>
      </c>
      <c r="F300">
        <f>VLOOKUP(CuentosContados[[#This Row],[Column1]],CuentosIndexados[],8,FALSE)</f>
        <v>0</v>
      </c>
      <c r="G300">
        <f>VLOOKUP(CuentosContados[[#This Row],[Column1]],CuentosIndexados[],9,FALSE)</f>
        <v>0</v>
      </c>
      <c r="H300">
        <f>VLOOKUP(CuentosContados[[#This Row],[Column1]],CuentosIndexados[],10,FALSE)</f>
        <v>0</v>
      </c>
      <c r="I300">
        <f>VLOOKUP(CuentosContados[[#This Row],[Column1]],CuentosIndexados[],11,FALSE)</f>
        <v>0</v>
      </c>
      <c r="J300" t="str">
        <f>VLOOKUP(CuentosContados[[#This Row],[Column1]],CuentosIndexados[],12,FALSE)</f>
        <v>trabajo</v>
      </c>
      <c r="K300">
        <f>VLOOKUP(CuentosContados[[#This Row],[Column1]],CuentosIndexados[],13,FALSE)</f>
        <v>0</v>
      </c>
      <c r="L300">
        <f>VLOOKUP(CuentosContados[[#This Row],[Column1]],CuentosIndexados[],14,FALSE)</f>
        <v>0</v>
      </c>
      <c r="M300">
        <f>VLOOKUP(CuentosContados[[#This Row],[Column1]],CuentosIndexados[],15,FALSE)</f>
        <v>0</v>
      </c>
      <c r="N300" t="str">
        <f>VLOOKUP(CuentosContados[[#This Row],[Column1]],CuentosIndexados[],16,FALSE)</f>
        <v>resiliencia</v>
      </c>
      <c r="O300">
        <f>VLOOKUP(CuentosContados[[#This Row],[Column1]],CuentosIndexados[],17,FALSE)</f>
        <v>0</v>
      </c>
      <c r="P300">
        <f>VLOOKUP(CuentosContados[[#This Row],[Column1]],CuentosIndexados[],18,FALSE)</f>
        <v>0</v>
      </c>
      <c r="Q300">
        <f>VLOOKUP(CuentosContados[[#This Row],[Column1]],CuentosIndexados[],19,FALSE)</f>
        <v>0</v>
      </c>
      <c r="R300">
        <f>VLOOKUP(CuentosContados[[#This Row],[Column1]],CuentosIndexados[],20,FALSE)</f>
        <v>0</v>
      </c>
      <c r="S300">
        <f>VLOOKUP(CuentosContados[[#This Row],[Column1]],CuentosIndexados[],21,FALSE)</f>
        <v>0</v>
      </c>
      <c r="T300">
        <f>VLOOKUP(CuentosContados[[#This Row],[Column1]],CuentosIndexados[],22,FALSE)</f>
        <v>0</v>
      </c>
      <c r="U300">
        <f>VLOOKUP(CuentosContados[[#This Row],[Column1]],CuentosIndexados[],23,FALSE)</f>
        <v>0</v>
      </c>
      <c r="V300">
        <f>VLOOKUP(CuentosContados[[#This Row],[Column1]],CuentosIndexados[],24,FALSE)</f>
        <v>0</v>
      </c>
      <c r="W300">
        <f>VLOOKUP(CuentosContados[[#This Row],[Column1]],CuentosIndexados[],25,FALSE)</f>
        <v>0</v>
      </c>
      <c r="X300">
        <f>VLOOKUP(CuentosContados[[#This Row],[Column1]],CuentosIndexados[],26,FALSE)</f>
        <v>0</v>
      </c>
      <c r="Y300">
        <f>VLOOKUP(CuentosContados[[#This Row],[Column1]],CuentosIndexados[],27,FALSE)</f>
        <v>0</v>
      </c>
      <c r="Z300">
        <f>VLOOKUP(CuentosContados[[#This Row],[Column1]],CuentosIndexados[],28,FALSE)</f>
        <v>0</v>
      </c>
      <c r="AA300">
        <f>VLOOKUP(CuentosContados[[#This Row],[Column1]],CuentosIndexados[],29,FALSE)</f>
        <v>0</v>
      </c>
      <c r="AB300">
        <f>VLOOKUP(CuentosContados[[#This Row],[Column1]],CuentosIndexados[],30,FALSE)</f>
        <v>0</v>
      </c>
      <c r="AC300">
        <f>VLOOKUP(CuentosContados[[#This Row],[Column1]],CuentosIndexados[],31,FALSE)</f>
        <v>0</v>
      </c>
      <c r="AD300" t="str">
        <f>VLOOKUP(CuentosContados[[#This Row],[Column1]],CuentosIndexados[],32,FALSE)</f>
        <v>agotamiento</v>
      </c>
      <c r="AE300" t="str">
        <f>VLOOKUP(CuentosContados[[#This Row],[Column1]],CuentosIndexados[],33,FALSE)</f>
        <v>humillacion</v>
      </c>
      <c r="AF300">
        <f>VLOOKUP(CuentosContados[[#This Row],[Column1]],CuentosIndexados[],34,FALSE)</f>
        <v>0</v>
      </c>
      <c r="AG300">
        <f>VLOOKUP(CuentosContados[[#This Row],[Column1]],CuentosIndexados[],35,FALSE)</f>
        <v>0</v>
      </c>
      <c r="AH300">
        <f>VLOOKUP(CuentosContados[[#This Row],[Column1]],CuentosIndexados[],36,FALSE)</f>
        <v>0</v>
      </c>
      <c r="AI300">
        <f>VLOOKUP(CuentosContados[[#This Row],[Column1]],CuentosIndexados[],37,FALSE)</f>
        <v>0</v>
      </c>
      <c r="AJ300">
        <f>VLOOKUP(CuentosContados[[#This Row],[Column1]],CuentosIndexados[],38,FALSE)</f>
        <v>0</v>
      </c>
      <c r="AK300">
        <f>VLOOKUP(CuentosContados[[#This Row],[Column1]],CuentosIndexados[],39,FALSE)</f>
        <v>0</v>
      </c>
    </row>
    <row r="301" spans="1:37" x14ac:dyDescent="0.25">
      <c r="A301" t="s">
        <v>185</v>
      </c>
      <c r="B301">
        <f>VLOOKUP(CuentosContados[[#This Row],[Column1]],CuentosIndexados[],3,FALSE)</f>
        <v>0</v>
      </c>
      <c r="C301">
        <f>VLOOKUP(CuentosContados[[#This Row],[Column1]],CuentosIndexados[],5,FALSE)</f>
        <v>0</v>
      </c>
      <c r="D301">
        <f>VLOOKUP(CuentosContados[[#This Row],[Column1]],CuentosIndexados[],6,FALSE)</f>
        <v>0</v>
      </c>
      <c r="E301" t="str">
        <f>VLOOKUP(CuentosContados[[#This Row],[Column1]],CuentosIndexados[],7,FALSE)</f>
        <v>frustracion</v>
      </c>
      <c r="F301">
        <f>VLOOKUP(CuentosContados[[#This Row],[Column1]],CuentosIndexados[],8,FALSE)</f>
        <v>0</v>
      </c>
      <c r="G301">
        <f>VLOOKUP(CuentosContados[[#This Row],[Column1]],CuentosIndexados[],9,FALSE)</f>
        <v>0</v>
      </c>
      <c r="H301">
        <f>VLOOKUP(CuentosContados[[#This Row],[Column1]],CuentosIndexados[],10,FALSE)</f>
        <v>0</v>
      </c>
      <c r="I301">
        <f>VLOOKUP(CuentosContados[[#This Row],[Column1]],CuentosIndexados[],11,FALSE)</f>
        <v>0</v>
      </c>
      <c r="J301" t="str">
        <f>VLOOKUP(CuentosContados[[#This Row],[Column1]],CuentosIndexados[],12,FALSE)</f>
        <v>trabajo</v>
      </c>
      <c r="K301">
        <f>VLOOKUP(CuentosContados[[#This Row],[Column1]],CuentosIndexados[],13,FALSE)</f>
        <v>0</v>
      </c>
      <c r="L301">
        <f>VLOOKUP(CuentosContados[[#This Row],[Column1]],CuentosIndexados[],14,FALSE)</f>
        <v>0</v>
      </c>
      <c r="M301">
        <f>VLOOKUP(CuentosContados[[#This Row],[Column1]],CuentosIndexados[],15,FALSE)</f>
        <v>0</v>
      </c>
      <c r="N301" t="str">
        <f>VLOOKUP(CuentosContados[[#This Row],[Column1]],CuentosIndexados[],16,FALSE)</f>
        <v>resiliencia</v>
      </c>
      <c r="O301">
        <f>VLOOKUP(CuentosContados[[#This Row],[Column1]],CuentosIndexados[],17,FALSE)</f>
        <v>0</v>
      </c>
      <c r="P301">
        <f>VLOOKUP(CuentosContados[[#This Row],[Column1]],CuentosIndexados[],18,FALSE)</f>
        <v>0</v>
      </c>
      <c r="Q301">
        <f>VLOOKUP(CuentosContados[[#This Row],[Column1]],CuentosIndexados[],19,FALSE)</f>
        <v>0</v>
      </c>
      <c r="R301">
        <f>VLOOKUP(CuentosContados[[#This Row],[Column1]],CuentosIndexados[],20,FALSE)</f>
        <v>0</v>
      </c>
      <c r="S301">
        <f>VLOOKUP(CuentosContados[[#This Row],[Column1]],CuentosIndexados[],21,FALSE)</f>
        <v>0</v>
      </c>
      <c r="T301">
        <f>VLOOKUP(CuentosContados[[#This Row],[Column1]],CuentosIndexados[],22,FALSE)</f>
        <v>0</v>
      </c>
      <c r="U301">
        <f>VLOOKUP(CuentosContados[[#This Row],[Column1]],CuentosIndexados[],23,FALSE)</f>
        <v>0</v>
      </c>
      <c r="V301">
        <f>VLOOKUP(CuentosContados[[#This Row],[Column1]],CuentosIndexados[],24,FALSE)</f>
        <v>0</v>
      </c>
      <c r="W301">
        <f>VLOOKUP(CuentosContados[[#This Row],[Column1]],CuentosIndexados[],25,FALSE)</f>
        <v>0</v>
      </c>
      <c r="X301">
        <f>VLOOKUP(CuentosContados[[#This Row],[Column1]],CuentosIndexados[],26,FALSE)</f>
        <v>0</v>
      </c>
      <c r="Y301">
        <f>VLOOKUP(CuentosContados[[#This Row],[Column1]],CuentosIndexados[],27,FALSE)</f>
        <v>0</v>
      </c>
      <c r="Z301">
        <f>VLOOKUP(CuentosContados[[#This Row],[Column1]],CuentosIndexados[],28,FALSE)</f>
        <v>0</v>
      </c>
      <c r="AA301">
        <f>VLOOKUP(CuentosContados[[#This Row],[Column1]],CuentosIndexados[],29,FALSE)</f>
        <v>0</v>
      </c>
      <c r="AB301">
        <f>VLOOKUP(CuentosContados[[#This Row],[Column1]],CuentosIndexados[],30,FALSE)</f>
        <v>0</v>
      </c>
      <c r="AC301">
        <f>VLOOKUP(CuentosContados[[#This Row],[Column1]],CuentosIndexados[],31,FALSE)</f>
        <v>0</v>
      </c>
      <c r="AD301" t="str">
        <f>VLOOKUP(CuentosContados[[#This Row],[Column1]],CuentosIndexados[],32,FALSE)</f>
        <v>agotamiento</v>
      </c>
      <c r="AE301" t="str">
        <f>VLOOKUP(CuentosContados[[#This Row],[Column1]],CuentosIndexados[],33,FALSE)</f>
        <v>humillacion</v>
      </c>
      <c r="AF301">
        <f>VLOOKUP(CuentosContados[[#This Row],[Column1]],CuentosIndexados[],34,FALSE)</f>
        <v>0</v>
      </c>
      <c r="AG301">
        <f>VLOOKUP(CuentosContados[[#This Row],[Column1]],CuentosIndexados[],35,FALSE)</f>
        <v>0</v>
      </c>
      <c r="AH301">
        <f>VLOOKUP(CuentosContados[[#This Row],[Column1]],CuentosIndexados[],36,FALSE)</f>
        <v>0</v>
      </c>
      <c r="AI301">
        <f>VLOOKUP(CuentosContados[[#This Row],[Column1]],CuentosIndexados[],37,FALSE)</f>
        <v>0</v>
      </c>
      <c r="AJ301">
        <f>VLOOKUP(CuentosContados[[#This Row],[Column1]],CuentosIndexados[],38,FALSE)</f>
        <v>0</v>
      </c>
      <c r="AK301">
        <f>VLOOKUP(CuentosContados[[#This Row],[Column1]],CuentosIndexados[],39,FALSE)</f>
        <v>0</v>
      </c>
    </row>
    <row r="302" spans="1:37" x14ac:dyDescent="0.25">
      <c r="A302" t="s">
        <v>185</v>
      </c>
      <c r="B302">
        <f>VLOOKUP(CuentosContados[[#This Row],[Column1]],CuentosIndexados[],3,FALSE)</f>
        <v>0</v>
      </c>
      <c r="C302">
        <f>VLOOKUP(CuentosContados[[#This Row],[Column1]],CuentosIndexados[],5,FALSE)</f>
        <v>0</v>
      </c>
      <c r="D302">
        <f>VLOOKUP(CuentosContados[[#This Row],[Column1]],CuentosIndexados[],6,FALSE)</f>
        <v>0</v>
      </c>
      <c r="E302" t="str">
        <f>VLOOKUP(CuentosContados[[#This Row],[Column1]],CuentosIndexados[],7,FALSE)</f>
        <v>frustracion</v>
      </c>
      <c r="F302">
        <f>VLOOKUP(CuentosContados[[#This Row],[Column1]],CuentosIndexados[],8,FALSE)</f>
        <v>0</v>
      </c>
      <c r="G302">
        <f>VLOOKUP(CuentosContados[[#This Row],[Column1]],CuentosIndexados[],9,FALSE)</f>
        <v>0</v>
      </c>
      <c r="H302">
        <f>VLOOKUP(CuentosContados[[#This Row],[Column1]],CuentosIndexados[],10,FALSE)</f>
        <v>0</v>
      </c>
      <c r="I302">
        <f>VLOOKUP(CuentosContados[[#This Row],[Column1]],CuentosIndexados[],11,FALSE)</f>
        <v>0</v>
      </c>
      <c r="J302" t="str">
        <f>VLOOKUP(CuentosContados[[#This Row],[Column1]],CuentosIndexados[],12,FALSE)</f>
        <v>trabajo</v>
      </c>
      <c r="K302">
        <f>VLOOKUP(CuentosContados[[#This Row],[Column1]],CuentosIndexados[],13,FALSE)</f>
        <v>0</v>
      </c>
      <c r="L302">
        <f>VLOOKUP(CuentosContados[[#This Row],[Column1]],CuentosIndexados[],14,FALSE)</f>
        <v>0</v>
      </c>
      <c r="M302">
        <f>VLOOKUP(CuentosContados[[#This Row],[Column1]],CuentosIndexados[],15,FALSE)</f>
        <v>0</v>
      </c>
      <c r="N302" t="str">
        <f>VLOOKUP(CuentosContados[[#This Row],[Column1]],CuentosIndexados[],16,FALSE)</f>
        <v>resiliencia</v>
      </c>
      <c r="O302">
        <f>VLOOKUP(CuentosContados[[#This Row],[Column1]],CuentosIndexados[],17,FALSE)</f>
        <v>0</v>
      </c>
      <c r="P302">
        <f>VLOOKUP(CuentosContados[[#This Row],[Column1]],CuentosIndexados[],18,FALSE)</f>
        <v>0</v>
      </c>
      <c r="Q302">
        <f>VLOOKUP(CuentosContados[[#This Row],[Column1]],CuentosIndexados[],19,FALSE)</f>
        <v>0</v>
      </c>
      <c r="R302">
        <f>VLOOKUP(CuentosContados[[#This Row],[Column1]],CuentosIndexados[],20,FALSE)</f>
        <v>0</v>
      </c>
      <c r="S302">
        <f>VLOOKUP(CuentosContados[[#This Row],[Column1]],CuentosIndexados[],21,FALSE)</f>
        <v>0</v>
      </c>
      <c r="T302">
        <f>VLOOKUP(CuentosContados[[#This Row],[Column1]],CuentosIndexados[],22,FALSE)</f>
        <v>0</v>
      </c>
      <c r="U302">
        <f>VLOOKUP(CuentosContados[[#This Row],[Column1]],CuentosIndexados[],23,FALSE)</f>
        <v>0</v>
      </c>
      <c r="V302">
        <f>VLOOKUP(CuentosContados[[#This Row],[Column1]],CuentosIndexados[],24,FALSE)</f>
        <v>0</v>
      </c>
      <c r="W302">
        <f>VLOOKUP(CuentosContados[[#This Row],[Column1]],CuentosIndexados[],25,FALSE)</f>
        <v>0</v>
      </c>
      <c r="X302">
        <f>VLOOKUP(CuentosContados[[#This Row],[Column1]],CuentosIndexados[],26,FALSE)</f>
        <v>0</v>
      </c>
      <c r="Y302">
        <f>VLOOKUP(CuentosContados[[#This Row],[Column1]],CuentosIndexados[],27,FALSE)</f>
        <v>0</v>
      </c>
      <c r="Z302">
        <f>VLOOKUP(CuentosContados[[#This Row],[Column1]],CuentosIndexados[],28,FALSE)</f>
        <v>0</v>
      </c>
      <c r="AA302">
        <f>VLOOKUP(CuentosContados[[#This Row],[Column1]],CuentosIndexados[],29,FALSE)</f>
        <v>0</v>
      </c>
      <c r="AB302">
        <f>VLOOKUP(CuentosContados[[#This Row],[Column1]],CuentosIndexados[],30,FALSE)</f>
        <v>0</v>
      </c>
      <c r="AC302">
        <f>VLOOKUP(CuentosContados[[#This Row],[Column1]],CuentosIndexados[],31,FALSE)</f>
        <v>0</v>
      </c>
      <c r="AD302" t="str">
        <f>VLOOKUP(CuentosContados[[#This Row],[Column1]],CuentosIndexados[],32,FALSE)</f>
        <v>agotamiento</v>
      </c>
      <c r="AE302" t="str">
        <f>VLOOKUP(CuentosContados[[#This Row],[Column1]],CuentosIndexados[],33,FALSE)</f>
        <v>humillacion</v>
      </c>
      <c r="AF302">
        <f>VLOOKUP(CuentosContados[[#This Row],[Column1]],CuentosIndexados[],34,FALSE)</f>
        <v>0</v>
      </c>
      <c r="AG302">
        <f>VLOOKUP(CuentosContados[[#This Row],[Column1]],CuentosIndexados[],35,FALSE)</f>
        <v>0</v>
      </c>
      <c r="AH302">
        <f>VLOOKUP(CuentosContados[[#This Row],[Column1]],CuentosIndexados[],36,FALSE)</f>
        <v>0</v>
      </c>
      <c r="AI302">
        <f>VLOOKUP(CuentosContados[[#This Row],[Column1]],CuentosIndexados[],37,FALSE)</f>
        <v>0</v>
      </c>
      <c r="AJ302">
        <f>VLOOKUP(CuentosContados[[#This Row],[Column1]],CuentosIndexados[],38,FALSE)</f>
        <v>0</v>
      </c>
      <c r="AK302">
        <f>VLOOKUP(CuentosContados[[#This Row],[Column1]],CuentosIndexados[],39,FALSE)</f>
        <v>0</v>
      </c>
    </row>
    <row r="303" spans="1:37" x14ac:dyDescent="0.25">
      <c r="A303" t="s">
        <v>185</v>
      </c>
      <c r="B303">
        <f>VLOOKUP(CuentosContados[[#This Row],[Column1]],CuentosIndexados[],3,FALSE)</f>
        <v>0</v>
      </c>
      <c r="C303">
        <f>VLOOKUP(CuentosContados[[#This Row],[Column1]],CuentosIndexados[],5,FALSE)</f>
        <v>0</v>
      </c>
      <c r="D303">
        <f>VLOOKUP(CuentosContados[[#This Row],[Column1]],CuentosIndexados[],6,FALSE)</f>
        <v>0</v>
      </c>
      <c r="E303" t="str">
        <f>VLOOKUP(CuentosContados[[#This Row],[Column1]],CuentosIndexados[],7,FALSE)</f>
        <v>frustracion</v>
      </c>
      <c r="F303">
        <f>VLOOKUP(CuentosContados[[#This Row],[Column1]],CuentosIndexados[],8,FALSE)</f>
        <v>0</v>
      </c>
      <c r="G303">
        <f>VLOOKUP(CuentosContados[[#This Row],[Column1]],CuentosIndexados[],9,FALSE)</f>
        <v>0</v>
      </c>
      <c r="H303">
        <f>VLOOKUP(CuentosContados[[#This Row],[Column1]],CuentosIndexados[],10,FALSE)</f>
        <v>0</v>
      </c>
      <c r="I303">
        <f>VLOOKUP(CuentosContados[[#This Row],[Column1]],CuentosIndexados[],11,FALSE)</f>
        <v>0</v>
      </c>
      <c r="J303" t="str">
        <f>VLOOKUP(CuentosContados[[#This Row],[Column1]],CuentosIndexados[],12,FALSE)</f>
        <v>trabajo</v>
      </c>
      <c r="K303">
        <f>VLOOKUP(CuentosContados[[#This Row],[Column1]],CuentosIndexados[],13,FALSE)</f>
        <v>0</v>
      </c>
      <c r="L303">
        <f>VLOOKUP(CuentosContados[[#This Row],[Column1]],CuentosIndexados[],14,FALSE)</f>
        <v>0</v>
      </c>
      <c r="M303">
        <f>VLOOKUP(CuentosContados[[#This Row],[Column1]],CuentosIndexados[],15,FALSE)</f>
        <v>0</v>
      </c>
      <c r="N303" t="str">
        <f>VLOOKUP(CuentosContados[[#This Row],[Column1]],CuentosIndexados[],16,FALSE)</f>
        <v>resiliencia</v>
      </c>
      <c r="O303">
        <f>VLOOKUP(CuentosContados[[#This Row],[Column1]],CuentosIndexados[],17,FALSE)</f>
        <v>0</v>
      </c>
      <c r="P303">
        <f>VLOOKUP(CuentosContados[[#This Row],[Column1]],CuentosIndexados[],18,FALSE)</f>
        <v>0</v>
      </c>
      <c r="Q303">
        <f>VLOOKUP(CuentosContados[[#This Row],[Column1]],CuentosIndexados[],19,FALSE)</f>
        <v>0</v>
      </c>
      <c r="R303">
        <f>VLOOKUP(CuentosContados[[#This Row],[Column1]],CuentosIndexados[],20,FALSE)</f>
        <v>0</v>
      </c>
      <c r="S303">
        <f>VLOOKUP(CuentosContados[[#This Row],[Column1]],CuentosIndexados[],21,FALSE)</f>
        <v>0</v>
      </c>
      <c r="T303">
        <f>VLOOKUP(CuentosContados[[#This Row],[Column1]],CuentosIndexados[],22,FALSE)</f>
        <v>0</v>
      </c>
      <c r="U303">
        <f>VLOOKUP(CuentosContados[[#This Row],[Column1]],CuentosIndexados[],23,FALSE)</f>
        <v>0</v>
      </c>
      <c r="V303">
        <f>VLOOKUP(CuentosContados[[#This Row],[Column1]],CuentosIndexados[],24,FALSE)</f>
        <v>0</v>
      </c>
      <c r="W303">
        <f>VLOOKUP(CuentosContados[[#This Row],[Column1]],CuentosIndexados[],25,FALSE)</f>
        <v>0</v>
      </c>
      <c r="X303">
        <f>VLOOKUP(CuentosContados[[#This Row],[Column1]],CuentosIndexados[],26,FALSE)</f>
        <v>0</v>
      </c>
      <c r="Y303">
        <f>VLOOKUP(CuentosContados[[#This Row],[Column1]],CuentosIndexados[],27,FALSE)</f>
        <v>0</v>
      </c>
      <c r="Z303">
        <f>VLOOKUP(CuentosContados[[#This Row],[Column1]],CuentosIndexados[],28,FALSE)</f>
        <v>0</v>
      </c>
      <c r="AA303">
        <f>VLOOKUP(CuentosContados[[#This Row],[Column1]],CuentosIndexados[],29,FALSE)</f>
        <v>0</v>
      </c>
      <c r="AB303">
        <f>VLOOKUP(CuentosContados[[#This Row],[Column1]],CuentosIndexados[],30,FALSE)</f>
        <v>0</v>
      </c>
      <c r="AC303">
        <f>VLOOKUP(CuentosContados[[#This Row],[Column1]],CuentosIndexados[],31,FALSE)</f>
        <v>0</v>
      </c>
      <c r="AD303" t="str">
        <f>VLOOKUP(CuentosContados[[#This Row],[Column1]],CuentosIndexados[],32,FALSE)</f>
        <v>agotamiento</v>
      </c>
      <c r="AE303" t="str">
        <f>VLOOKUP(CuentosContados[[#This Row],[Column1]],CuentosIndexados[],33,FALSE)</f>
        <v>humillacion</v>
      </c>
      <c r="AF303">
        <f>VLOOKUP(CuentosContados[[#This Row],[Column1]],CuentosIndexados[],34,FALSE)</f>
        <v>0</v>
      </c>
      <c r="AG303">
        <f>VLOOKUP(CuentosContados[[#This Row],[Column1]],CuentosIndexados[],35,FALSE)</f>
        <v>0</v>
      </c>
      <c r="AH303">
        <f>VLOOKUP(CuentosContados[[#This Row],[Column1]],CuentosIndexados[],36,FALSE)</f>
        <v>0</v>
      </c>
      <c r="AI303">
        <f>VLOOKUP(CuentosContados[[#This Row],[Column1]],CuentosIndexados[],37,FALSE)</f>
        <v>0</v>
      </c>
      <c r="AJ303">
        <f>VLOOKUP(CuentosContados[[#This Row],[Column1]],CuentosIndexados[],38,FALSE)</f>
        <v>0</v>
      </c>
      <c r="AK303">
        <f>VLOOKUP(CuentosContados[[#This Row],[Column1]],CuentosIndexados[],39,FALSE)</f>
        <v>0</v>
      </c>
    </row>
    <row r="304" spans="1:37" x14ac:dyDescent="0.25">
      <c r="A304" t="s">
        <v>185</v>
      </c>
      <c r="B304">
        <f>VLOOKUP(CuentosContados[[#This Row],[Column1]],CuentosIndexados[],3,FALSE)</f>
        <v>0</v>
      </c>
      <c r="C304">
        <f>VLOOKUP(CuentosContados[[#This Row],[Column1]],CuentosIndexados[],5,FALSE)</f>
        <v>0</v>
      </c>
      <c r="D304">
        <f>VLOOKUP(CuentosContados[[#This Row],[Column1]],CuentosIndexados[],6,FALSE)</f>
        <v>0</v>
      </c>
      <c r="E304" t="str">
        <f>VLOOKUP(CuentosContados[[#This Row],[Column1]],CuentosIndexados[],7,FALSE)</f>
        <v>frustracion</v>
      </c>
      <c r="F304">
        <f>VLOOKUP(CuentosContados[[#This Row],[Column1]],CuentosIndexados[],8,FALSE)</f>
        <v>0</v>
      </c>
      <c r="G304">
        <f>VLOOKUP(CuentosContados[[#This Row],[Column1]],CuentosIndexados[],9,FALSE)</f>
        <v>0</v>
      </c>
      <c r="H304">
        <f>VLOOKUP(CuentosContados[[#This Row],[Column1]],CuentosIndexados[],10,FALSE)</f>
        <v>0</v>
      </c>
      <c r="I304">
        <f>VLOOKUP(CuentosContados[[#This Row],[Column1]],CuentosIndexados[],11,FALSE)</f>
        <v>0</v>
      </c>
      <c r="J304" t="str">
        <f>VLOOKUP(CuentosContados[[#This Row],[Column1]],CuentosIndexados[],12,FALSE)</f>
        <v>trabajo</v>
      </c>
      <c r="K304">
        <f>VLOOKUP(CuentosContados[[#This Row],[Column1]],CuentosIndexados[],13,FALSE)</f>
        <v>0</v>
      </c>
      <c r="L304">
        <f>VLOOKUP(CuentosContados[[#This Row],[Column1]],CuentosIndexados[],14,FALSE)</f>
        <v>0</v>
      </c>
      <c r="M304">
        <f>VLOOKUP(CuentosContados[[#This Row],[Column1]],CuentosIndexados[],15,FALSE)</f>
        <v>0</v>
      </c>
      <c r="N304" t="str">
        <f>VLOOKUP(CuentosContados[[#This Row],[Column1]],CuentosIndexados[],16,FALSE)</f>
        <v>resiliencia</v>
      </c>
      <c r="O304">
        <f>VLOOKUP(CuentosContados[[#This Row],[Column1]],CuentosIndexados[],17,FALSE)</f>
        <v>0</v>
      </c>
      <c r="P304">
        <f>VLOOKUP(CuentosContados[[#This Row],[Column1]],CuentosIndexados[],18,FALSE)</f>
        <v>0</v>
      </c>
      <c r="Q304">
        <f>VLOOKUP(CuentosContados[[#This Row],[Column1]],CuentosIndexados[],19,FALSE)</f>
        <v>0</v>
      </c>
      <c r="R304">
        <f>VLOOKUP(CuentosContados[[#This Row],[Column1]],CuentosIndexados[],20,FALSE)</f>
        <v>0</v>
      </c>
      <c r="S304">
        <f>VLOOKUP(CuentosContados[[#This Row],[Column1]],CuentosIndexados[],21,FALSE)</f>
        <v>0</v>
      </c>
      <c r="T304">
        <f>VLOOKUP(CuentosContados[[#This Row],[Column1]],CuentosIndexados[],22,FALSE)</f>
        <v>0</v>
      </c>
      <c r="U304">
        <f>VLOOKUP(CuentosContados[[#This Row],[Column1]],CuentosIndexados[],23,FALSE)</f>
        <v>0</v>
      </c>
      <c r="V304">
        <f>VLOOKUP(CuentosContados[[#This Row],[Column1]],CuentosIndexados[],24,FALSE)</f>
        <v>0</v>
      </c>
      <c r="W304">
        <f>VLOOKUP(CuentosContados[[#This Row],[Column1]],CuentosIndexados[],25,FALSE)</f>
        <v>0</v>
      </c>
      <c r="X304">
        <f>VLOOKUP(CuentosContados[[#This Row],[Column1]],CuentosIndexados[],26,FALSE)</f>
        <v>0</v>
      </c>
      <c r="Y304">
        <f>VLOOKUP(CuentosContados[[#This Row],[Column1]],CuentosIndexados[],27,FALSE)</f>
        <v>0</v>
      </c>
      <c r="Z304">
        <f>VLOOKUP(CuentosContados[[#This Row],[Column1]],CuentosIndexados[],28,FALSE)</f>
        <v>0</v>
      </c>
      <c r="AA304">
        <f>VLOOKUP(CuentosContados[[#This Row],[Column1]],CuentosIndexados[],29,FALSE)</f>
        <v>0</v>
      </c>
      <c r="AB304">
        <f>VLOOKUP(CuentosContados[[#This Row],[Column1]],CuentosIndexados[],30,FALSE)</f>
        <v>0</v>
      </c>
      <c r="AC304">
        <f>VLOOKUP(CuentosContados[[#This Row],[Column1]],CuentosIndexados[],31,FALSE)</f>
        <v>0</v>
      </c>
      <c r="AD304" t="str">
        <f>VLOOKUP(CuentosContados[[#This Row],[Column1]],CuentosIndexados[],32,FALSE)</f>
        <v>agotamiento</v>
      </c>
      <c r="AE304" t="str">
        <f>VLOOKUP(CuentosContados[[#This Row],[Column1]],CuentosIndexados[],33,FALSE)</f>
        <v>humillacion</v>
      </c>
      <c r="AF304">
        <f>VLOOKUP(CuentosContados[[#This Row],[Column1]],CuentosIndexados[],34,FALSE)</f>
        <v>0</v>
      </c>
      <c r="AG304">
        <f>VLOOKUP(CuentosContados[[#This Row],[Column1]],CuentosIndexados[],35,FALSE)</f>
        <v>0</v>
      </c>
      <c r="AH304">
        <f>VLOOKUP(CuentosContados[[#This Row],[Column1]],CuentosIndexados[],36,FALSE)</f>
        <v>0</v>
      </c>
      <c r="AI304">
        <f>VLOOKUP(CuentosContados[[#This Row],[Column1]],CuentosIndexados[],37,FALSE)</f>
        <v>0</v>
      </c>
      <c r="AJ304">
        <f>VLOOKUP(CuentosContados[[#This Row],[Column1]],CuentosIndexados[],38,FALSE)</f>
        <v>0</v>
      </c>
      <c r="AK304">
        <f>VLOOKUP(CuentosContados[[#This Row],[Column1]],CuentosIndexados[],39,FALSE)</f>
        <v>0</v>
      </c>
    </row>
    <row r="305" spans="1:37" x14ac:dyDescent="0.25">
      <c r="A305" t="s">
        <v>185</v>
      </c>
      <c r="B305">
        <f>VLOOKUP(CuentosContados[[#This Row],[Column1]],CuentosIndexados[],3,FALSE)</f>
        <v>0</v>
      </c>
      <c r="C305">
        <f>VLOOKUP(CuentosContados[[#This Row],[Column1]],CuentosIndexados[],5,FALSE)</f>
        <v>0</v>
      </c>
      <c r="D305">
        <f>VLOOKUP(CuentosContados[[#This Row],[Column1]],CuentosIndexados[],6,FALSE)</f>
        <v>0</v>
      </c>
      <c r="E305" t="str">
        <f>VLOOKUP(CuentosContados[[#This Row],[Column1]],CuentosIndexados[],7,FALSE)</f>
        <v>frustracion</v>
      </c>
      <c r="F305">
        <f>VLOOKUP(CuentosContados[[#This Row],[Column1]],CuentosIndexados[],8,FALSE)</f>
        <v>0</v>
      </c>
      <c r="G305">
        <f>VLOOKUP(CuentosContados[[#This Row],[Column1]],CuentosIndexados[],9,FALSE)</f>
        <v>0</v>
      </c>
      <c r="H305">
        <f>VLOOKUP(CuentosContados[[#This Row],[Column1]],CuentosIndexados[],10,FALSE)</f>
        <v>0</v>
      </c>
      <c r="I305">
        <f>VLOOKUP(CuentosContados[[#This Row],[Column1]],CuentosIndexados[],11,FALSE)</f>
        <v>0</v>
      </c>
      <c r="J305" t="str">
        <f>VLOOKUP(CuentosContados[[#This Row],[Column1]],CuentosIndexados[],12,FALSE)</f>
        <v>trabajo</v>
      </c>
      <c r="K305">
        <f>VLOOKUP(CuentosContados[[#This Row],[Column1]],CuentosIndexados[],13,FALSE)</f>
        <v>0</v>
      </c>
      <c r="L305">
        <f>VLOOKUP(CuentosContados[[#This Row],[Column1]],CuentosIndexados[],14,FALSE)</f>
        <v>0</v>
      </c>
      <c r="M305">
        <f>VLOOKUP(CuentosContados[[#This Row],[Column1]],CuentosIndexados[],15,FALSE)</f>
        <v>0</v>
      </c>
      <c r="N305" t="str">
        <f>VLOOKUP(CuentosContados[[#This Row],[Column1]],CuentosIndexados[],16,FALSE)</f>
        <v>resiliencia</v>
      </c>
      <c r="O305">
        <f>VLOOKUP(CuentosContados[[#This Row],[Column1]],CuentosIndexados[],17,FALSE)</f>
        <v>0</v>
      </c>
      <c r="P305">
        <f>VLOOKUP(CuentosContados[[#This Row],[Column1]],CuentosIndexados[],18,FALSE)</f>
        <v>0</v>
      </c>
      <c r="Q305">
        <f>VLOOKUP(CuentosContados[[#This Row],[Column1]],CuentosIndexados[],19,FALSE)</f>
        <v>0</v>
      </c>
      <c r="R305">
        <f>VLOOKUP(CuentosContados[[#This Row],[Column1]],CuentosIndexados[],20,FALSE)</f>
        <v>0</v>
      </c>
      <c r="S305">
        <f>VLOOKUP(CuentosContados[[#This Row],[Column1]],CuentosIndexados[],21,FALSE)</f>
        <v>0</v>
      </c>
      <c r="T305">
        <f>VLOOKUP(CuentosContados[[#This Row],[Column1]],CuentosIndexados[],22,FALSE)</f>
        <v>0</v>
      </c>
      <c r="U305">
        <f>VLOOKUP(CuentosContados[[#This Row],[Column1]],CuentosIndexados[],23,FALSE)</f>
        <v>0</v>
      </c>
      <c r="V305">
        <f>VLOOKUP(CuentosContados[[#This Row],[Column1]],CuentosIndexados[],24,FALSE)</f>
        <v>0</v>
      </c>
      <c r="W305">
        <f>VLOOKUP(CuentosContados[[#This Row],[Column1]],CuentosIndexados[],25,FALSE)</f>
        <v>0</v>
      </c>
      <c r="X305">
        <f>VLOOKUP(CuentosContados[[#This Row],[Column1]],CuentosIndexados[],26,FALSE)</f>
        <v>0</v>
      </c>
      <c r="Y305">
        <f>VLOOKUP(CuentosContados[[#This Row],[Column1]],CuentosIndexados[],27,FALSE)</f>
        <v>0</v>
      </c>
      <c r="Z305">
        <f>VLOOKUP(CuentosContados[[#This Row],[Column1]],CuentosIndexados[],28,FALSE)</f>
        <v>0</v>
      </c>
      <c r="AA305">
        <f>VLOOKUP(CuentosContados[[#This Row],[Column1]],CuentosIndexados[],29,FALSE)</f>
        <v>0</v>
      </c>
      <c r="AB305">
        <f>VLOOKUP(CuentosContados[[#This Row],[Column1]],CuentosIndexados[],30,FALSE)</f>
        <v>0</v>
      </c>
      <c r="AC305">
        <f>VLOOKUP(CuentosContados[[#This Row],[Column1]],CuentosIndexados[],31,FALSE)</f>
        <v>0</v>
      </c>
      <c r="AD305" t="str">
        <f>VLOOKUP(CuentosContados[[#This Row],[Column1]],CuentosIndexados[],32,FALSE)</f>
        <v>agotamiento</v>
      </c>
      <c r="AE305" t="str">
        <f>VLOOKUP(CuentosContados[[#This Row],[Column1]],CuentosIndexados[],33,FALSE)</f>
        <v>humillacion</v>
      </c>
      <c r="AF305">
        <f>VLOOKUP(CuentosContados[[#This Row],[Column1]],CuentosIndexados[],34,FALSE)</f>
        <v>0</v>
      </c>
      <c r="AG305">
        <f>VLOOKUP(CuentosContados[[#This Row],[Column1]],CuentosIndexados[],35,FALSE)</f>
        <v>0</v>
      </c>
      <c r="AH305">
        <f>VLOOKUP(CuentosContados[[#This Row],[Column1]],CuentosIndexados[],36,FALSE)</f>
        <v>0</v>
      </c>
      <c r="AI305">
        <f>VLOOKUP(CuentosContados[[#This Row],[Column1]],CuentosIndexados[],37,FALSE)</f>
        <v>0</v>
      </c>
      <c r="AJ305">
        <f>VLOOKUP(CuentosContados[[#This Row],[Column1]],CuentosIndexados[],38,FALSE)</f>
        <v>0</v>
      </c>
      <c r="AK305">
        <f>VLOOKUP(CuentosContados[[#This Row],[Column1]],CuentosIndexados[],39,FALSE)</f>
        <v>0</v>
      </c>
    </row>
    <row r="306" spans="1:37" x14ac:dyDescent="0.25">
      <c r="A306" t="s">
        <v>185</v>
      </c>
      <c r="B306">
        <f>VLOOKUP(CuentosContados[[#This Row],[Column1]],CuentosIndexados[],3,FALSE)</f>
        <v>0</v>
      </c>
      <c r="C306">
        <f>VLOOKUP(CuentosContados[[#This Row],[Column1]],CuentosIndexados[],5,FALSE)</f>
        <v>0</v>
      </c>
      <c r="D306">
        <f>VLOOKUP(CuentosContados[[#This Row],[Column1]],CuentosIndexados[],6,FALSE)</f>
        <v>0</v>
      </c>
      <c r="E306" t="str">
        <f>VLOOKUP(CuentosContados[[#This Row],[Column1]],CuentosIndexados[],7,FALSE)</f>
        <v>frustracion</v>
      </c>
      <c r="F306">
        <f>VLOOKUP(CuentosContados[[#This Row],[Column1]],CuentosIndexados[],8,FALSE)</f>
        <v>0</v>
      </c>
      <c r="G306">
        <f>VLOOKUP(CuentosContados[[#This Row],[Column1]],CuentosIndexados[],9,FALSE)</f>
        <v>0</v>
      </c>
      <c r="H306">
        <f>VLOOKUP(CuentosContados[[#This Row],[Column1]],CuentosIndexados[],10,FALSE)</f>
        <v>0</v>
      </c>
      <c r="I306">
        <f>VLOOKUP(CuentosContados[[#This Row],[Column1]],CuentosIndexados[],11,FALSE)</f>
        <v>0</v>
      </c>
      <c r="J306" t="str">
        <f>VLOOKUP(CuentosContados[[#This Row],[Column1]],CuentosIndexados[],12,FALSE)</f>
        <v>trabajo</v>
      </c>
      <c r="K306">
        <f>VLOOKUP(CuentosContados[[#This Row],[Column1]],CuentosIndexados[],13,FALSE)</f>
        <v>0</v>
      </c>
      <c r="L306">
        <f>VLOOKUP(CuentosContados[[#This Row],[Column1]],CuentosIndexados[],14,FALSE)</f>
        <v>0</v>
      </c>
      <c r="M306">
        <f>VLOOKUP(CuentosContados[[#This Row],[Column1]],CuentosIndexados[],15,FALSE)</f>
        <v>0</v>
      </c>
      <c r="N306" t="str">
        <f>VLOOKUP(CuentosContados[[#This Row],[Column1]],CuentosIndexados[],16,FALSE)</f>
        <v>resiliencia</v>
      </c>
      <c r="O306">
        <f>VLOOKUP(CuentosContados[[#This Row],[Column1]],CuentosIndexados[],17,FALSE)</f>
        <v>0</v>
      </c>
      <c r="P306">
        <f>VLOOKUP(CuentosContados[[#This Row],[Column1]],CuentosIndexados[],18,FALSE)</f>
        <v>0</v>
      </c>
      <c r="Q306">
        <f>VLOOKUP(CuentosContados[[#This Row],[Column1]],CuentosIndexados[],19,FALSE)</f>
        <v>0</v>
      </c>
      <c r="R306">
        <f>VLOOKUP(CuentosContados[[#This Row],[Column1]],CuentosIndexados[],20,FALSE)</f>
        <v>0</v>
      </c>
      <c r="S306">
        <f>VLOOKUP(CuentosContados[[#This Row],[Column1]],CuentosIndexados[],21,FALSE)</f>
        <v>0</v>
      </c>
      <c r="T306">
        <f>VLOOKUP(CuentosContados[[#This Row],[Column1]],CuentosIndexados[],22,FALSE)</f>
        <v>0</v>
      </c>
      <c r="U306">
        <f>VLOOKUP(CuentosContados[[#This Row],[Column1]],CuentosIndexados[],23,FALSE)</f>
        <v>0</v>
      </c>
      <c r="V306">
        <f>VLOOKUP(CuentosContados[[#This Row],[Column1]],CuentosIndexados[],24,FALSE)</f>
        <v>0</v>
      </c>
      <c r="W306">
        <f>VLOOKUP(CuentosContados[[#This Row],[Column1]],CuentosIndexados[],25,FALSE)</f>
        <v>0</v>
      </c>
      <c r="X306">
        <f>VLOOKUP(CuentosContados[[#This Row],[Column1]],CuentosIndexados[],26,FALSE)</f>
        <v>0</v>
      </c>
      <c r="Y306">
        <f>VLOOKUP(CuentosContados[[#This Row],[Column1]],CuentosIndexados[],27,FALSE)</f>
        <v>0</v>
      </c>
      <c r="Z306">
        <f>VLOOKUP(CuentosContados[[#This Row],[Column1]],CuentosIndexados[],28,FALSE)</f>
        <v>0</v>
      </c>
      <c r="AA306">
        <f>VLOOKUP(CuentosContados[[#This Row],[Column1]],CuentosIndexados[],29,FALSE)</f>
        <v>0</v>
      </c>
      <c r="AB306">
        <f>VLOOKUP(CuentosContados[[#This Row],[Column1]],CuentosIndexados[],30,FALSE)</f>
        <v>0</v>
      </c>
      <c r="AC306">
        <f>VLOOKUP(CuentosContados[[#This Row],[Column1]],CuentosIndexados[],31,FALSE)</f>
        <v>0</v>
      </c>
      <c r="AD306" t="str">
        <f>VLOOKUP(CuentosContados[[#This Row],[Column1]],CuentosIndexados[],32,FALSE)</f>
        <v>agotamiento</v>
      </c>
      <c r="AE306" t="str">
        <f>VLOOKUP(CuentosContados[[#This Row],[Column1]],CuentosIndexados[],33,FALSE)</f>
        <v>humillacion</v>
      </c>
      <c r="AF306">
        <f>VLOOKUP(CuentosContados[[#This Row],[Column1]],CuentosIndexados[],34,FALSE)</f>
        <v>0</v>
      </c>
      <c r="AG306">
        <f>VLOOKUP(CuentosContados[[#This Row],[Column1]],CuentosIndexados[],35,FALSE)</f>
        <v>0</v>
      </c>
      <c r="AH306">
        <f>VLOOKUP(CuentosContados[[#This Row],[Column1]],CuentosIndexados[],36,FALSE)</f>
        <v>0</v>
      </c>
      <c r="AI306">
        <f>VLOOKUP(CuentosContados[[#This Row],[Column1]],CuentosIndexados[],37,FALSE)</f>
        <v>0</v>
      </c>
      <c r="AJ306">
        <f>VLOOKUP(CuentosContados[[#This Row],[Column1]],CuentosIndexados[],38,FALSE)</f>
        <v>0</v>
      </c>
      <c r="AK306">
        <f>VLOOKUP(CuentosContados[[#This Row],[Column1]],CuentosIndexados[],39,FALSE)</f>
        <v>0</v>
      </c>
    </row>
    <row r="307" spans="1:37" x14ac:dyDescent="0.25">
      <c r="A307" t="s">
        <v>185</v>
      </c>
      <c r="B307">
        <f>VLOOKUP(CuentosContados[[#This Row],[Column1]],CuentosIndexados[],3,FALSE)</f>
        <v>0</v>
      </c>
      <c r="C307">
        <f>VLOOKUP(CuentosContados[[#This Row],[Column1]],CuentosIndexados[],5,FALSE)</f>
        <v>0</v>
      </c>
      <c r="D307">
        <f>VLOOKUP(CuentosContados[[#This Row],[Column1]],CuentosIndexados[],6,FALSE)</f>
        <v>0</v>
      </c>
      <c r="E307" t="str">
        <f>VLOOKUP(CuentosContados[[#This Row],[Column1]],CuentosIndexados[],7,FALSE)</f>
        <v>frustracion</v>
      </c>
      <c r="F307">
        <f>VLOOKUP(CuentosContados[[#This Row],[Column1]],CuentosIndexados[],8,FALSE)</f>
        <v>0</v>
      </c>
      <c r="G307">
        <f>VLOOKUP(CuentosContados[[#This Row],[Column1]],CuentosIndexados[],9,FALSE)</f>
        <v>0</v>
      </c>
      <c r="H307">
        <f>VLOOKUP(CuentosContados[[#This Row],[Column1]],CuentosIndexados[],10,FALSE)</f>
        <v>0</v>
      </c>
      <c r="I307">
        <f>VLOOKUP(CuentosContados[[#This Row],[Column1]],CuentosIndexados[],11,FALSE)</f>
        <v>0</v>
      </c>
      <c r="J307" t="str">
        <f>VLOOKUP(CuentosContados[[#This Row],[Column1]],CuentosIndexados[],12,FALSE)</f>
        <v>trabajo</v>
      </c>
      <c r="K307">
        <f>VLOOKUP(CuentosContados[[#This Row],[Column1]],CuentosIndexados[],13,FALSE)</f>
        <v>0</v>
      </c>
      <c r="L307">
        <f>VLOOKUP(CuentosContados[[#This Row],[Column1]],CuentosIndexados[],14,FALSE)</f>
        <v>0</v>
      </c>
      <c r="M307">
        <f>VLOOKUP(CuentosContados[[#This Row],[Column1]],CuentosIndexados[],15,FALSE)</f>
        <v>0</v>
      </c>
      <c r="N307" t="str">
        <f>VLOOKUP(CuentosContados[[#This Row],[Column1]],CuentosIndexados[],16,FALSE)</f>
        <v>resiliencia</v>
      </c>
      <c r="O307">
        <f>VLOOKUP(CuentosContados[[#This Row],[Column1]],CuentosIndexados[],17,FALSE)</f>
        <v>0</v>
      </c>
      <c r="P307">
        <f>VLOOKUP(CuentosContados[[#This Row],[Column1]],CuentosIndexados[],18,FALSE)</f>
        <v>0</v>
      </c>
      <c r="Q307">
        <f>VLOOKUP(CuentosContados[[#This Row],[Column1]],CuentosIndexados[],19,FALSE)</f>
        <v>0</v>
      </c>
      <c r="R307">
        <f>VLOOKUP(CuentosContados[[#This Row],[Column1]],CuentosIndexados[],20,FALSE)</f>
        <v>0</v>
      </c>
      <c r="S307">
        <f>VLOOKUP(CuentosContados[[#This Row],[Column1]],CuentosIndexados[],21,FALSE)</f>
        <v>0</v>
      </c>
      <c r="T307">
        <f>VLOOKUP(CuentosContados[[#This Row],[Column1]],CuentosIndexados[],22,FALSE)</f>
        <v>0</v>
      </c>
      <c r="U307">
        <f>VLOOKUP(CuentosContados[[#This Row],[Column1]],CuentosIndexados[],23,FALSE)</f>
        <v>0</v>
      </c>
      <c r="V307">
        <f>VLOOKUP(CuentosContados[[#This Row],[Column1]],CuentosIndexados[],24,FALSE)</f>
        <v>0</v>
      </c>
      <c r="W307">
        <f>VLOOKUP(CuentosContados[[#This Row],[Column1]],CuentosIndexados[],25,FALSE)</f>
        <v>0</v>
      </c>
      <c r="X307">
        <f>VLOOKUP(CuentosContados[[#This Row],[Column1]],CuentosIndexados[],26,FALSE)</f>
        <v>0</v>
      </c>
      <c r="Y307">
        <f>VLOOKUP(CuentosContados[[#This Row],[Column1]],CuentosIndexados[],27,FALSE)</f>
        <v>0</v>
      </c>
      <c r="Z307">
        <f>VLOOKUP(CuentosContados[[#This Row],[Column1]],CuentosIndexados[],28,FALSE)</f>
        <v>0</v>
      </c>
      <c r="AA307">
        <f>VLOOKUP(CuentosContados[[#This Row],[Column1]],CuentosIndexados[],29,FALSE)</f>
        <v>0</v>
      </c>
      <c r="AB307">
        <f>VLOOKUP(CuentosContados[[#This Row],[Column1]],CuentosIndexados[],30,FALSE)</f>
        <v>0</v>
      </c>
      <c r="AC307">
        <f>VLOOKUP(CuentosContados[[#This Row],[Column1]],CuentosIndexados[],31,FALSE)</f>
        <v>0</v>
      </c>
      <c r="AD307" t="str">
        <f>VLOOKUP(CuentosContados[[#This Row],[Column1]],CuentosIndexados[],32,FALSE)</f>
        <v>agotamiento</v>
      </c>
      <c r="AE307" t="str">
        <f>VLOOKUP(CuentosContados[[#This Row],[Column1]],CuentosIndexados[],33,FALSE)</f>
        <v>humillacion</v>
      </c>
      <c r="AF307">
        <f>VLOOKUP(CuentosContados[[#This Row],[Column1]],CuentosIndexados[],34,FALSE)</f>
        <v>0</v>
      </c>
      <c r="AG307">
        <f>VLOOKUP(CuentosContados[[#This Row],[Column1]],CuentosIndexados[],35,FALSE)</f>
        <v>0</v>
      </c>
      <c r="AH307">
        <f>VLOOKUP(CuentosContados[[#This Row],[Column1]],CuentosIndexados[],36,FALSE)</f>
        <v>0</v>
      </c>
      <c r="AI307">
        <f>VLOOKUP(CuentosContados[[#This Row],[Column1]],CuentosIndexados[],37,FALSE)</f>
        <v>0</v>
      </c>
      <c r="AJ307">
        <f>VLOOKUP(CuentosContados[[#This Row],[Column1]],CuentosIndexados[],38,FALSE)</f>
        <v>0</v>
      </c>
      <c r="AK307">
        <f>VLOOKUP(CuentosContados[[#This Row],[Column1]],CuentosIndexados[],39,FALSE)</f>
        <v>0</v>
      </c>
    </row>
    <row r="308" spans="1:37" x14ac:dyDescent="0.25">
      <c r="A308" t="s">
        <v>185</v>
      </c>
      <c r="B308">
        <f>VLOOKUP(CuentosContados[[#This Row],[Column1]],CuentosIndexados[],3,FALSE)</f>
        <v>0</v>
      </c>
      <c r="C308">
        <f>VLOOKUP(CuentosContados[[#This Row],[Column1]],CuentosIndexados[],5,FALSE)</f>
        <v>0</v>
      </c>
      <c r="D308">
        <f>VLOOKUP(CuentosContados[[#This Row],[Column1]],CuentosIndexados[],6,FALSE)</f>
        <v>0</v>
      </c>
      <c r="E308" t="str">
        <f>VLOOKUP(CuentosContados[[#This Row],[Column1]],CuentosIndexados[],7,FALSE)</f>
        <v>frustracion</v>
      </c>
      <c r="F308">
        <f>VLOOKUP(CuentosContados[[#This Row],[Column1]],CuentosIndexados[],8,FALSE)</f>
        <v>0</v>
      </c>
      <c r="G308">
        <f>VLOOKUP(CuentosContados[[#This Row],[Column1]],CuentosIndexados[],9,FALSE)</f>
        <v>0</v>
      </c>
      <c r="H308">
        <f>VLOOKUP(CuentosContados[[#This Row],[Column1]],CuentosIndexados[],10,FALSE)</f>
        <v>0</v>
      </c>
      <c r="I308">
        <f>VLOOKUP(CuentosContados[[#This Row],[Column1]],CuentosIndexados[],11,FALSE)</f>
        <v>0</v>
      </c>
      <c r="J308" t="str">
        <f>VLOOKUP(CuentosContados[[#This Row],[Column1]],CuentosIndexados[],12,FALSE)</f>
        <v>trabajo</v>
      </c>
      <c r="K308">
        <f>VLOOKUP(CuentosContados[[#This Row],[Column1]],CuentosIndexados[],13,FALSE)</f>
        <v>0</v>
      </c>
      <c r="L308">
        <f>VLOOKUP(CuentosContados[[#This Row],[Column1]],CuentosIndexados[],14,FALSE)</f>
        <v>0</v>
      </c>
      <c r="M308">
        <f>VLOOKUP(CuentosContados[[#This Row],[Column1]],CuentosIndexados[],15,FALSE)</f>
        <v>0</v>
      </c>
      <c r="N308" t="str">
        <f>VLOOKUP(CuentosContados[[#This Row],[Column1]],CuentosIndexados[],16,FALSE)</f>
        <v>resiliencia</v>
      </c>
      <c r="O308">
        <f>VLOOKUP(CuentosContados[[#This Row],[Column1]],CuentosIndexados[],17,FALSE)</f>
        <v>0</v>
      </c>
      <c r="P308">
        <f>VLOOKUP(CuentosContados[[#This Row],[Column1]],CuentosIndexados[],18,FALSE)</f>
        <v>0</v>
      </c>
      <c r="Q308">
        <f>VLOOKUP(CuentosContados[[#This Row],[Column1]],CuentosIndexados[],19,FALSE)</f>
        <v>0</v>
      </c>
      <c r="R308">
        <f>VLOOKUP(CuentosContados[[#This Row],[Column1]],CuentosIndexados[],20,FALSE)</f>
        <v>0</v>
      </c>
      <c r="S308">
        <f>VLOOKUP(CuentosContados[[#This Row],[Column1]],CuentosIndexados[],21,FALSE)</f>
        <v>0</v>
      </c>
      <c r="T308">
        <f>VLOOKUP(CuentosContados[[#This Row],[Column1]],CuentosIndexados[],22,FALSE)</f>
        <v>0</v>
      </c>
      <c r="U308">
        <f>VLOOKUP(CuentosContados[[#This Row],[Column1]],CuentosIndexados[],23,FALSE)</f>
        <v>0</v>
      </c>
      <c r="V308">
        <f>VLOOKUP(CuentosContados[[#This Row],[Column1]],CuentosIndexados[],24,FALSE)</f>
        <v>0</v>
      </c>
      <c r="W308">
        <f>VLOOKUP(CuentosContados[[#This Row],[Column1]],CuentosIndexados[],25,FALSE)</f>
        <v>0</v>
      </c>
      <c r="X308">
        <f>VLOOKUP(CuentosContados[[#This Row],[Column1]],CuentosIndexados[],26,FALSE)</f>
        <v>0</v>
      </c>
      <c r="Y308">
        <f>VLOOKUP(CuentosContados[[#This Row],[Column1]],CuentosIndexados[],27,FALSE)</f>
        <v>0</v>
      </c>
      <c r="Z308">
        <f>VLOOKUP(CuentosContados[[#This Row],[Column1]],CuentosIndexados[],28,FALSE)</f>
        <v>0</v>
      </c>
      <c r="AA308">
        <f>VLOOKUP(CuentosContados[[#This Row],[Column1]],CuentosIndexados[],29,FALSE)</f>
        <v>0</v>
      </c>
      <c r="AB308">
        <f>VLOOKUP(CuentosContados[[#This Row],[Column1]],CuentosIndexados[],30,FALSE)</f>
        <v>0</v>
      </c>
      <c r="AC308">
        <f>VLOOKUP(CuentosContados[[#This Row],[Column1]],CuentosIndexados[],31,FALSE)</f>
        <v>0</v>
      </c>
      <c r="AD308" t="str">
        <f>VLOOKUP(CuentosContados[[#This Row],[Column1]],CuentosIndexados[],32,FALSE)</f>
        <v>agotamiento</v>
      </c>
      <c r="AE308" t="str">
        <f>VLOOKUP(CuentosContados[[#This Row],[Column1]],CuentosIndexados[],33,FALSE)</f>
        <v>humillacion</v>
      </c>
      <c r="AF308">
        <f>VLOOKUP(CuentosContados[[#This Row],[Column1]],CuentosIndexados[],34,FALSE)</f>
        <v>0</v>
      </c>
      <c r="AG308">
        <f>VLOOKUP(CuentosContados[[#This Row],[Column1]],CuentosIndexados[],35,FALSE)</f>
        <v>0</v>
      </c>
      <c r="AH308">
        <f>VLOOKUP(CuentosContados[[#This Row],[Column1]],CuentosIndexados[],36,FALSE)</f>
        <v>0</v>
      </c>
      <c r="AI308">
        <f>VLOOKUP(CuentosContados[[#This Row],[Column1]],CuentosIndexados[],37,FALSE)</f>
        <v>0</v>
      </c>
      <c r="AJ308">
        <f>VLOOKUP(CuentosContados[[#This Row],[Column1]],CuentosIndexados[],38,FALSE)</f>
        <v>0</v>
      </c>
      <c r="AK308">
        <f>VLOOKUP(CuentosContados[[#This Row],[Column1]],CuentosIndexados[],39,FALSE)</f>
        <v>0</v>
      </c>
    </row>
    <row r="309" spans="1:37" x14ac:dyDescent="0.25">
      <c r="A309" t="s">
        <v>185</v>
      </c>
      <c r="B309">
        <f>VLOOKUP(CuentosContados[[#This Row],[Column1]],CuentosIndexados[],3,FALSE)</f>
        <v>0</v>
      </c>
      <c r="C309">
        <f>VLOOKUP(CuentosContados[[#This Row],[Column1]],CuentosIndexados[],5,FALSE)</f>
        <v>0</v>
      </c>
      <c r="D309">
        <f>VLOOKUP(CuentosContados[[#This Row],[Column1]],CuentosIndexados[],6,FALSE)</f>
        <v>0</v>
      </c>
      <c r="E309" t="str">
        <f>VLOOKUP(CuentosContados[[#This Row],[Column1]],CuentosIndexados[],7,FALSE)</f>
        <v>frustracion</v>
      </c>
      <c r="F309">
        <f>VLOOKUP(CuentosContados[[#This Row],[Column1]],CuentosIndexados[],8,FALSE)</f>
        <v>0</v>
      </c>
      <c r="G309">
        <f>VLOOKUP(CuentosContados[[#This Row],[Column1]],CuentosIndexados[],9,FALSE)</f>
        <v>0</v>
      </c>
      <c r="H309">
        <f>VLOOKUP(CuentosContados[[#This Row],[Column1]],CuentosIndexados[],10,FALSE)</f>
        <v>0</v>
      </c>
      <c r="I309">
        <f>VLOOKUP(CuentosContados[[#This Row],[Column1]],CuentosIndexados[],11,FALSE)</f>
        <v>0</v>
      </c>
      <c r="J309" t="str">
        <f>VLOOKUP(CuentosContados[[#This Row],[Column1]],CuentosIndexados[],12,FALSE)</f>
        <v>trabajo</v>
      </c>
      <c r="K309">
        <f>VLOOKUP(CuentosContados[[#This Row],[Column1]],CuentosIndexados[],13,FALSE)</f>
        <v>0</v>
      </c>
      <c r="L309">
        <f>VLOOKUP(CuentosContados[[#This Row],[Column1]],CuentosIndexados[],14,FALSE)</f>
        <v>0</v>
      </c>
      <c r="M309">
        <f>VLOOKUP(CuentosContados[[#This Row],[Column1]],CuentosIndexados[],15,FALSE)</f>
        <v>0</v>
      </c>
      <c r="N309" t="str">
        <f>VLOOKUP(CuentosContados[[#This Row],[Column1]],CuentosIndexados[],16,FALSE)</f>
        <v>resiliencia</v>
      </c>
      <c r="O309">
        <f>VLOOKUP(CuentosContados[[#This Row],[Column1]],CuentosIndexados[],17,FALSE)</f>
        <v>0</v>
      </c>
      <c r="P309">
        <f>VLOOKUP(CuentosContados[[#This Row],[Column1]],CuentosIndexados[],18,FALSE)</f>
        <v>0</v>
      </c>
      <c r="Q309">
        <f>VLOOKUP(CuentosContados[[#This Row],[Column1]],CuentosIndexados[],19,FALSE)</f>
        <v>0</v>
      </c>
      <c r="R309">
        <f>VLOOKUP(CuentosContados[[#This Row],[Column1]],CuentosIndexados[],20,FALSE)</f>
        <v>0</v>
      </c>
      <c r="S309">
        <f>VLOOKUP(CuentosContados[[#This Row],[Column1]],CuentosIndexados[],21,FALSE)</f>
        <v>0</v>
      </c>
      <c r="T309">
        <f>VLOOKUP(CuentosContados[[#This Row],[Column1]],CuentosIndexados[],22,FALSE)</f>
        <v>0</v>
      </c>
      <c r="U309">
        <f>VLOOKUP(CuentosContados[[#This Row],[Column1]],CuentosIndexados[],23,FALSE)</f>
        <v>0</v>
      </c>
      <c r="V309">
        <f>VLOOKUP(CuentosContados[[#This Row],[Column1]],CuentosIndexados[],24,FALSE)</f>
        <v>0</v>
      </c>
      <c r="W309">
        <f>VLOOKUP(CuentosContados[[#This Row],[Column1]],CuentosIndexados[],25,FALSE)</f>
        <v>0</v>
      </c>
      <c r="X309">
        <f>VLOOKUP(CuentosContados[[#This Row],[Column1]],CuentosIndexados[],26,FALSE)</f>
        <v>0</v>
      </c>
      <c r="Y309">
        <f>VLOOKUP(CuentosContados[[#This Row],[Column1]],CuentosIndexados[],27,FALSE)</f>
        <v>0</v>
      </c>
      <c r="Z309">
        <f>VLOOKUP(CuentosContados[[#This Row],[Column1]],CuentosIndexados[],28,FALSE)</f>
        <v>0</v>
      </c>
      <c r="AA309">
        <f>VLOOKUP(CuentosContados[[#This Row],[Column1]],CuentosIndexados[],29,FALSE)</f>
        <v>0</v>
      </c>
      <c r="AB309">
        <f>VLOOKUP(CuentosContados[[#This Row],[Column1]],CuentosIndexados[],30,FALSE)</f>
        <v>0</v>
      </c>
      <c r="AC309">
        <f>VLOOKUP(CuentosContados[[#This Row],[Column1]],CuentosIndexados[],31,FALSE)</f>
        <v>0</v>
      </c>
      <c r="AD309" t="str">
        <f>VLOOKUP(CuentosContados[[#This Row],[Column1]],CuentosIndexados[],32,FALSE)</f>
        <v>agotamiento</v>
      </c>
      <c r="AE309" t="str">
        <f>VLOOKUP(CuentosContados[[#This Row],[Column1]],CuentosIndexados[],33,FALSE)</f>
        <v>humillacion</v>
      </c>
      <c r="AF309">
        <f>VLOOKUP(CuentosContados[[#This Row],[Column1]],CuentosIndexados[],34,FALSE)</f>
        <v>0</v>
      </c>
      <c r="AG309">
        <f>VLOOKUP(CuentosContados[[#This Row],[Column1]],CuentosIndexados[],35,FALSE)</f>
        <v>0</v>
      </c>
      <c r="AH309">
        <f>VLOOKUP(CuentosContados[[#This Row],[Column1]],CuentosIndexados[],36,FALSE)</f>
        <v>0</v>
      </c>
      <c r="AI309">
        <f>VLOOKUP(CuentosContados[[#This Row],[Column1]],CuentosIndexados[],37,FALSE)</f>
        <v>0</v>
      </c>
      <c r="AJ309">
        <f>VLOOKUP(CuentosContados[[#This Row],[Column1]],CuentosIndexados[],38,FALSE)</f>
        <v>0</v>
      </c>
      <c r="AK309">
        <f>VLOOKUP(CuentosContados[[#This Row],[Column1]],CuentosIndexados[],39,FALSE)</f>
        <v>0</v>
      </c>
    </row>
    <row r="310" spans="1:37" x14ac:dyDescent="0.25">
      <c r="A310" t="s">
        <v>185</v>
      </c>
      <c r="B310">
        <f>VLOOKUP(CuentosContados[[#This Row],[Column1]],CuentosIndexados[],3,FALSE)</f>
        <v>0</v>
      </c>
      <c r="C310">
        <f>VLOOKUP(CuentosContados[[#This Row],[Column1]],CuentosIndexados[],5,FALSE)</f>
        <v>0</v>
      </c>
      <c r="D310">
        <f>VLOOKUP(CuentosContados[[#This Row],[Column1]],CuentosIndexados[],6,FALSE)</f>
        <v>0</v>
      </c>
      <c r="E310" t="str">
        <f>VLOOKUP(CuentosContados[[#This Row],[Column1]],CuentosIndexados[],7,FALSE)</f>
        <v>frustracion</v>
      </c>
      <c r="F310">
        <f>VLOOKUP(CuentosContados[[#This Row],[Column1]],CuentosIndexados[],8,FALSE)</f>
        <v>0</v>
      </c>
      <c r="G310">
        <f>VLOOKUP(CuentosContados[[#This Row],[Column1]],CuentosIndexados[],9,FALSE)</f>
        <v>0</v>
      </c>
      <c r="H310">
        <f>VLOOKUP(CuentosContados[[#This Row],[Column1]],CuentosIndexados[],10,FALSE)</f>
        <v>0</v>
      </c>
      <c r="I310">
        <f>VLOOKUP(CuentosContados[[#This Row],[Column1]],CuentosIndexados[],11,FALSE)</f>
        <v>0</v>
      </c>
      <c r="J310" t="str">
        <f>VLOOKUP(CuentosContados[[#This Row],[Column1]],CuentosIndexados[],12,FALSE)</f>
        <v>trabajo</v>
      </c>
      <c r="K310">
        <f>VLOOKUP(CuentosContados[[#This Row],[Column1]],CuentosIndexados[],13,FALSE)</f>
        <v>0</v>
      </c>
      <c r="L310">
        <f>VLOOKUP(CuentosContados[[#This Row],[Column1]],CuentosIndexados[],14,FALSE)</f>
        <v>0</v>
      </c>
      <c r="M310">
        <f>VLOOKUP(CuentosContados[[#This Row],[Column1]],CuentosIndexados[],15,FALSE)</f>
        <v>0</v>
      </c>
      <c r="N310" t="str">
        <f>VLOOKUP(CuentosContados[[#This Row],[Column1]],CuentosIndexados[],16,FALSE)</f>
        <v>resiliencia</v>
      </c>
      <c r="O310">
        <f>VLOOKUP(CuentosContados[[#This Row],[Column1]],CuentosIndexados[],17,FALSE)</f>
        <v>0</v>
      </c>
      <c r="P310">
        <f>VLOOKUP(CuentosContados[[#This Row],[Column1]],CuentosIndexados[],18,FALSE)</f>
        <v>0</v>
      </c>
      <c r="Q310">
        <f>VLOOKUP(CuentosContados[[#This Row],[Column1]],CuentosIndexados[],19,FALSE)</f>
        <v>0</v>
      </c>
      <c r="R310">
        <f>VLOOKUP(CuentosContados[[#This Row],[Column1]],CuentosIndexados[],20,FALSE)</f>
        <v>0</v>
      </c>
      <c r="S310">
        <f>VLOOKUP(CuentosContados[[#This Row],[Column1]],CuentosIndexados[],21,FALSE)</f>
        <v>0</v>
      </c>
      <c r="T310">
        <f>VLOOKUP(CuentosContados[[#This Row],[Column1]],CuentosIndexados[],22,FALSE)</f>
        <v>0</v>
      </c>
      <c r="U310">
        <f>VLOOKUP(CuentosContados[[#This Row],[Column1]],CuentosIndexados[],23,FALSE)</f>
        <v>0</v>
      </c>
      <c r="V310">
        <f>VLOOKUP(CuentosContados[[#This Row],[Column1]],CuentosIndexados[],24,FALSE)</f>
        <v>0</v>
      </c>
      <c r="W310">
        <f>VLOOKUP(CuentosContados[[#This Row],[Column1]],CuentosIndexados[],25,FALSE)</f>
        <v>0</v>
      </c>
      <c r="X310">
        <f>VLOOKUP(CuentosContados[[#This Row],[Column1]],CuentosIndexados[],26,FALSE)</f>
        <v>0</v>
      </c>
      <c r="Y310">
        <f>VLOOKUP(CuentosContados[[#This Row],[Column1]],CuentosIndexados[],27,FALSE)</f>
        <v>0</v>
      </c>
      <c r="Z310">
        <f>VLOOKUP(CuentosContados[[#This Row],[Column1]],CuentosIndexados[],28,FALSE)</f>
        <v>0</v>
      </c>
      <c r="AA310">
        <f>VLOOKUP(CuentosContados[[#This Row],[Column1]],CuentosIndexados[],29,FALSE)</f>
        <v>0</v>
      </c>
      <c r="AB310">
        <f>VLOOKUP(CuentosContados[[#This Row],[Column1]],CuentosIndexados[],30,FALSE)</f>
        <v>0</v>
      </c>
      <c r="AC310">
        <f>VLOOKUP(CuentosContados[[#This Row],[Column1]],CuentosIndexados[],31,FALSE)</f>
        <v>0</v>
      </c>
      <c r="AD310" t="str">
        <f>VLOOKUP(CuentosContados[[#This Row],[Column1]],CuentosIndexados[],32,FALSE)</f>
        <v>agotamiento</v>
      </c>
      <c r="AE310" t="str">
        <f>VLOOKUP(CuentosContados[[#This Row],[Column1]],CuentosIndexados[],33,FALSE)</f>
        <v>humillacion</v>
      </c>
      <c r="AF310">
        <f>VLOOKUP(CuentosContados[[#This Row],[Column1]],CuentosIndexados[],34,FALSE)</f>
        <v>0</v>
      </c>
      <c r="AG310">
        <f>VLOOKUP(CuentosContados[[#This Row],[Column1]],CuentosIndexados[],35,FALSE)</f>
        <v>0</v>
      </c>
      <c r="AH310">
        <f>VLOOKUP(CuentosContados[[#This Row],[Column1]],CuentosIndexados[],36,FALSE)</f>
        <v>0</v>
      </c>
      <c r="AI310">
        <f>VLOOKUP(CuentosContados[[#This Row],[Column1]],CuentosIndexados[],37,FALSE)</f>
        <v>0</v>
      </c>
      <c r="AJ310">
        <f>VLOOKUP(CuentosContados[[#This Row],[Column1]],CuentosIndexados[],38,FALSE)</f>
        <v>0</v>
      </c>
      <c r="AK310">
        <f>VLOOKUP(CuentosContados[[#This Row],[Column1]],CuentosIndexados[],39,FALSE)</f>
        <v>0</v>
      </c>
    </row>
    <row r="311" spans="1:37" x14ac:dyDescent="0.25">
      <c r="A311" t="s">
        <v>185</v>
      </c>
      <c r="B311">
        <f>VLOOKUP(CuentosContados[[#This Row],[Column1]],CuentosIndexados[],3,FALSE)</f>
        <v>0</v>
      </c>
      <c r="C311">
        <f>VLOOKUP(CuentosContados[[#This Row],[Column1]],CuentosIndexados[],5,FALSE)</f>
        <v>0</v>
      </c>
      <c r="D311">
        <f>VLOOKUP(CuentosContados[[#This Row],[Column1]],CuentosIndexados[],6,FALSE)</f>
        <v>0</v>
      </c>
      <c r="E311" t="str">
        <f>VLOOKUP(CuentosContados[[#This Row],[Column1]],CuentosIndexados[],7,FALSE)</f>
        <v>frustracion</v>
      </c>
      <c r="F311">
        <f>VLOOKUP(CuentosContados[[#This Row],[Column1]],CuentosIndexados[],8,FALSE)</f>
        <v>0</v>
      </c>
      <c r="G311">
        <f>VLOOKUP(CuentosContados[[#This Row],[Column1]],CuentosIndexados[],9,FALSE)</f>
        <v>0</v>
      </c>
      <c r="H311">
        <f>VLOOKUP(CuentosContados[[#This Row],[Column1]],CuentosIndexados[],10,FALSE)</f>
        <v>0</v>
      </c>
      <c r="I311">
        <f>VLOOKUP(CuentosContados[[#This Row],[Column1]],CuentosIndexados[],11,FALSE)</f>
        <v>0</v>
      </c>
      <c r="J311" t="str">
        <f>VLOOKUP(CuentosContados[[#This Row],[Column1]],CuentosIndexados[],12,FALSE)</f>
        <v>trabajo</v>
      </c>
      <c r="K311">
        <f>VLOOKUP(CuentosContados[[#This Row],[Column1]],CuentosIndexados[],13,FALSE)</f>
        <v>0</v>
      </c>
      <c r="L311">
        <f>VLOOKUP(CuentosContados[[#This Row],[Column1]],CuentosIndexados[],14,FALSE)</f>
        <v>0</v>
      </c>
      <c r="M311">
        <f>VLOOKUP(CuentosContados[[#This Row],[Column1]],CuentosIndexados[],15,FALSE)</f>
        <v>0</v>
      </c>
      <c r="N311" t="str">
        <f>VLOOKUP(CuentosContados[[#This Row],[Column1]],CuentosIndexados[],16,FALSE)</f>
        <v>resiliencia</v>
      </c>
      <c r="O311">
        <f>VLOOKUP(CuentosContados[[#This Row],[Column1]],CuentosIndexados[],17,FALSE)</f>
        <v>0</v>
      </c>
      <c r="P311">
        <f>VLOOKUP(CuentosContados[[#This Row],[Column1]],CuentosIndexados[],18,FALSE)</f>
        <v>0</v>
      </c>
      <c r="Q311">
        <f>VLOOKUP(CuentosContados[[#This Row],[Column1]],CuentosIndexados[],19,FALSE)</f>
        <v>0</v>
      </c>
      <c r="R311">
        <f>VLOOKUP(CuentosContados[[#This Row],[Column1]],CuentosIndexados[],20,FALSE)</f>
        <v>0</v>
      </c>
      <c r="S311">
        <f>VLOOKUP(CuentosContados[[#This Row],[Column1]],CuentosIndexados[],21,FALSE)</f>
        <v>0</v>
      </c>
      <c r="T311">
        <f>VLOOKUP(CuentosContados[[#This Row],[Column1]],CuentosIndexados[],22,FALSE)</f>
        <v>0</v>
      </c>
      <c r="U311">
        <f>VLOOKUP(CuentosContados[[#This Row],[Column1]],CuentosIndexados[],23,FALSE)</f>
        <v>0</v>
      </c>
      <c r="V311">
        <f>VLOOKUP(CuentosContados[[#This Row],[Column1]],CuentosIndexados[],24,FALSE)</f>
        <v>0</v>
      </c>
      <c r="W311">
        <f>VLOOKUP(CuentosContados[[#This Row],[Column1]],CuentosIndexados[],25,FALSE)</f>
        <v>0</v>
      </c>
      <c r="X311">
        <f>VLOOKUP(CuentosContados[[#This Row],[Column1]],CuentosIndexados[],26,FALSE)</f>
        <v>0</v>
      </c>
      <c r="Y311">
        <f>VLOOKUP(CuentosContados[[#This Row],[Column1]],CuentosIndexados[],27,FALSE)</f>
        <v>0</v>
      </c>
      <c r="Z311">
        <f>VLOOKUP(CuentosContados[[#This Row],[Column1]],CuentosIndexados[],28,FALSE)</f>
        <v>0</v>
      </c>
      <c r="AA311">
        <f>VLOOKUP(CuentosContados[[#This Row],[Column1]],CuentosIndexados[],29,FALSE)</f>
        <v>0</v>
      </c>
      <c r="AB311">
        <f>VLOOKUP(CuentosContados[[#This Row],[Column1]],CuentosIndexados[],30,FALSE)</f>
        <v>0</v>
      </c>
      <c r="AC311">
        <f>VLOOKUP(CuentosContados[[#This Row],[Column1]],CuentosIndexados[],31,FALSE)</f>
        <v>0</v>
      </c>
      <c r="AD311" t="str">
        <f>VLOOKUP(CuentosContados[[#This Row],[Column1]],CuentosIndexados[],32,FALSE)</f>
        <v>agotamiento</v>
      </c>
      <c r="AE311" t="str">
        <f>VLOOKUP(CuentosContados[[#This Row],[Column1]],CuentosIndexados[],33,FALSE)</f>
        <v>humillacion</v>
      </c>
      <c r="AF311">
        <f>VLOOKUP(CuentosContados[[#This Row],[Column1]],CuentosIndexados[],34,FALSE)</f>
        <v>0</v>
      </c>
      <c r="AG311">
        <f>VLOOKUP(CuentosContados[[#This Row],[Column1]],CuentosIndexados[],35,FALSE)</f>
        <v>0</v>
      </c>
      <c r="AH311">
        <f>VLOOKUP(CuentosContados[[#This Row],[Column1]],CuentosIndexados[],36,FALSE)</f>
        <v>0</v>
      </c>
      <c r="AI311">
        <f>VLOOKUP(CuentosContados[[#This Row],[Column1]],CuentosIndexados[],37,FALSE)</f>
        <v>0</v>
      </c>
      <c r="AJ311">
        <f>VLOOKUP(CuentosContados[[#This Row],[Column1]],CuentosIndexados[],38,FALSE)</f>
        <v>0</v>
      </c>
      <c r="AK311">
        <f>VLOOKUP(CuentosContados[[#This Row],[Column1]],CuentosIndexados[],39,FALSE)</f>
        <v>0</v>
      </c>
    </row>
    <row r="312" spans="1:37" x14ac:dyDescent="0.25">
      <c r="A312" t="s">
        <v>165</v>
      </c>
      <c r="B312">
        <f>VLOOKUP(CuentosContados[[#This Row],[Column1]],CuentosIndexados[],3,FALSE)</f>
        <v>0</v>
      </c>
      <c r="C312">
        <f>VLOOKUP(CuentosContados[[#This Row],[Column1]],CuentosIndexados[],5,FALSE)</f>
        <v>0</v>
      </c>
      <c r="D312">
        <f>VLOOKUP(CuentosContados[[#This Row],[Column1]],CuentosIndexados[],6,FALSE)</f>
        <v>0</v>
      </c>
      <c r="E312" t="str">
        <f>VLOOKUP(CuentosContados[[#This Row],[Column1]],CuentosIndexados[],7,FALSE)</f>
        <v>frustracion</v>
      </c>
      <c r="F312">
        <f>VLOOKUP(CuentosContados[[#This Row],[Column1]],CuentosIndexados[],8,FALSE)</f>
        <v>0</v>
      </c>
      <c r="G312">
        <f>VLOOKUP(CuentosContados[[#This Row],[Column1]],CuentosIndexados[],9,FALSE)</f>
        <v>0</v>
      </c>
      <c r="H312">
        <f>VLOOKUP(CuentosContados[[#This Row],[Column1]],CuentosIndexados[],10,FALSE)</f>
        <v>0</v>
      </c>
      <c r="I312">
        <f>VLOOKUP(CuentosContados[[#This Row],[Column1]],CuentosIndexados[],11,FALSE)</f>
        <v>0</v>
      </c>
      <c r="J312" t="str">
        <f>VLOOKUP(CuentosContados[[#This Row],[Column1]],CuentosIndexados[],12,FALSE)</f>
        <v>trabajo</v>
      </c>
      <c r="K312">
        <f>VLOOKUP(CuentosContados[[#This Row],[Column1]],CuentosIndexados[],13,FALSE)</f>
        <v>0</v>
      </c>
      <c r="L312" t="str">
        <f>VLOOKUP(CuentosContados[[#This Row],[Column1]],CuentosIndexados[],14,FALSE)</f>
        <v>duda</v>
      </c>
      <c r="M312">
        <f>VLOOKUP(CuentosContados[[#This Row],[Column1]],CuentosIndexados[],15,FALSE)</f>
        <v>0</v>
      </c>
      <c r="N312" t="str">
        <f>VLOOKUP(CuentosContados[[#This Row],[Column1]],CuentosIndexados[],16,FALSE)</f>
        <v>resiliencia</v>
      </c>
      <c r="O312">
        <f>VLOOKUP(CuentosContados[[#This Row],[Column1]],CuentosIndexados[],17,FALSE)</f>
        <v>0</v>
      </c>
      <c r="P312">
        <f>VLOOKUP(CuentosContados[[#This Row],[Column1]],CuentosIndexados[],18,FALSE)</f>
        <v>0</v>
      </c>
      <c r="Q312">
        <f>VLOOKUP(CuentosContados[[#This Row],[Column1]],CuentosIndexados[],19,FALSE)</f>
        <v>0</v>
      </c>
      <c r="R312">
        <f>VLOOKUP(CuentosContados[[#This Row],[Column1]],CuentosIndexados[],20,FALSE)</f>
        <v>0</v>
      </c>
      <c r="S312" t="str">
        <f>VLOOKUP(CuentosContados[[#This Row],[Column1]],CuentosIndexados[],21,FALSE)</f>
        <v>fortaleza</v>
      </c>
      <c r="T312">
        <f>VLOOKUP(CuentosContados[[#This Row],[Column1]],CuentosIndexados[],22,FALSE)</f>
        <v>0</v>
      </c>
      <c r="U312">
        <f>VLOOKUP(CuentosContados[[#This Row],[Column1]],CuentosIndexados[],23,FALSE)</f>
        <v>0</v>
      </c>
      <c r="V312" t="str">
        <f>VLOOKUP(CuentosContados[[#This Row],[Column1]],CuentosIndexados[],24,FALSE)</f>
        <v>estres</v>
      </c>
      <c r="W312">
        <f>VLOOKUP(CuentosContados[[#This Row],[Column1]],CuentosIndexados[],25,FALSE)</f>
        <v>0</v>
      </c>
      <c r="X312" t="str">
        <f>VLOOKUP(CuentosContados[[#This Row],[Column1]],CuentosIndexados[],26,FALSE)</f>
        <v>compasion</v>
      </c>
      <c r="Y312">
        <f>VLOOKUP(CuentosContados[[#This Row],[Column1]],CuentosIndexados[],27,FALSE)</f>
        <v>0</v>
      </c>
      <c r="Z312">
        <f>VLOOKUP(CuentosContados[[#This Row],[Column1]],CuentosIndexados[],28,FALSE)</f>
        <v>0</v>
      </c>
      <c r="AA312">
        <f>VLOOKUP(CuentosContados[[#This Row],[Column1]],CuentosIndexados[],29,FALSE)</f>
        <v>0</v>
      </c>
      <c r="AB312">
        <f>VLOOKUP(CuentosContados[[#This Row],[Column1]],CuentosIndexados[],30,FALSE)</f>
        <v>0</v>
      </c>
      <c r="AC312">
        <f>VLOOKUP(CuentosContados[[#This Row],[Column1]],CuentosIndexados[],31,FALSE)</f>
        <v>0</v>
      </c>
      <c r="AD312" t="str">
        <f>VLOOKUP(CuentosContados[[#This Row],[Column1]],CuentosIndexados[],32,FALSE)</f>
        <v>agotamiento</v>
      </c>
      <c r="AE312">
        <f>VLOOKUP(CuentosContados[[#This Row],[Column1]],CuentosIndexados[],33,FALSE)</f>
        <v>0</v>
      </c>
      <c r="AF312">
        <f>VLOOKUP(CuentosContados[[#This Row],[Column1]],CuentosIndexados[],34,FALSE)</f>
        <v>0</v>
      </c>
      <c r="AG312">
        <f>VLOOKUP(CuentosContados[[#This Row],[Column1]],CuentosIndexados[],35,FALSE)</f>
        <v>0</v>
      </c>
      <c r="AH312">
        <f>VLOOKUP(CuentosContados[[#This Row],[Column1]],CuentosIndexados[],36,FALSE)</f>
        <v>0</v>
      </c>
      <c r="AI312">
        <f>VLOOKUP(CuentosContados[[#This Row],[Column1]],CuentosIndexados[],37,FALSE)</f>
        <v>0</v>
      </c>
      <c r="AJ312">
        <f>VLOOKUP(CuentosContados[[#This Row],[Column1]],CuentosIndexados[],38,FALSE)</f>
        <v>0</v>
      </c>
      <c r="AK312">
        <f>VLOOKUP(CuentosContados[[#This Row],[Column1]],CuentosIndexados[],39,FALSE)</f>
        <v>0</v>
      </c>
    </row>
    <row r="313" spans="1:37" x14ac:dyDescent="0.25">
      <c r="A313" t="s">
        <v>165</v>
      </c>
      <c r="B313">
        <f>VLOOKUP(CuentosContados[[#This Row],[Column1]],CuentosIndexados[],3,FALSE)</f>
        <v>0</v>
      </c>
      <c r="C313">
        <f>VLOOKUP(CuentosContados[[#This Row],[Column1]],CuentosIndexados[],5,FALSE)</f>
        <v>0</v>
      </c>
      <c r="D313">
        <f>VLOOKUP(CuentosContados[[#This Row],[Column1]],CuentosIndexados[],6,FALSE)</f>
        <v>0</v>
      </c>
      <c r="E313" t="str">
        <f>VLOOKUP(CuentosContados[[#This Row],[Column1]],CuentosIndexados[],7,FALSE)</f>
        <v>frustracion</v>
      </c>
      <c r="F313">
        <f>VLOOKUP(CuentosContados[[#This Row],[Column1]],CuentosIndexados[],8,FALSE)</f>
        <v>0</v>
      </c>
      <c r="G313">
        <f>VLOOKUP(CuentosContados[[#This Row],[Column1]],CuentosIndexados[],9,FALSE)</f>
        <v>0</v>
      </c>
      <c r="H313">
        <f>VLOOKUP(CuentosContados[[#This Row],[Column1]],CuentosIndexados[],10,FALSE)</f>
        <v>0</v>
      </c>
      <c r="I313">
        <f>VLOOKUP(CuentosContados[[#This Row],[Column1]],CuentosIndexados[],11,FALSE)</f>
        <v>0</v>
      </c>
      <c r="J313" t="str">
        <f>VLOOKUP(CuentosContados[[#This Row],[Column1]],CuentosIndexados[],12,FALSE)</f>
        <v>trabajo</v>
      </c>
      <c r="K313">
        <f>VLOOKUP(CuentosContados[[#This Row],[Column1]],CuentosIndexados[],13,FALSE)</f>
        <v>0</v>
      </c>
      <c r="L313" t="str">
        <f>VLOOKUP(CuentosContados[[#This Row],[Column1]],CuentosIndexados[],14,FALSE)</f>
        <v>duda</v>
      </c>
      <c r="M313">
        <f>VLOOKUP(CuentosContados[[#This Row],[Column1]],CuentosIndexados[],15,FALSE)</f>
        <v>0</v>
      </c>
      <c r="N313" t="str">
        <f>VLOOKUP(CuentosContados[[#This Row],[Column1]],CuentosIndexados[],16,FALSE)</f>
        <v>resiliencia</v>
      </c>
      <c r="O313">
        <f>VLOOKUP(CuentosContados[[#This Row],[Column1]],CuentosIndexados[],17,FALSE)</f>
        <v>0</v>
      </c>
      <c r="P313">
        <f>VLOOKUP(CuentosContados[[#This Row],[Column1]],CuentosIndexados[],18,FALSE)</f>
        <v>0</v>
      </c>
      <c r="Q313">
        <f>VLOOKUP(CuentosContados[[#This Row],[Column1]],CuentosIndexados[],19,FALSE)</f>
        <v>0</v>
      </c>
      <c r="R313">
        <f>VLOOKUP(CuentosContados[[#This Row],[Column1]],CuentosIndexados[],20,FALSE)</f>
        <v>0</v>
      </c>
      <c r="S313" t="str">
        <f>VLOOKUP(CuentosContados[[#This Row],[Column1]],CuentosIndexados[],21,FALSE)</f>
        <v>fortaleza</v>
      </c>
      <c r="T313">
        <f>VLOOKUP(CuentosContados[[#This Row],[Column1]],CuentosIndexados[],22,FALSE)</f>
        <v>0</v>
      </c>
      <c r="U313">
        <f>VLOOKUP(CuentosContados[[#This Row],[Column1]],CuentosIndexados[],23,FALSE)</f>
        <v>0</v>
      </c>
      <c r="V313" t="str">
        <f>VLOOKUP(CuentosContados[[#This Row],[Column1]],CuentosIndexados[],24,FALSE)</f>
        <v>estres</v>
      </c>
      <c r="W313">
        <f>VLOOKUP(CuentosContados[[#This Row],[Column1]],CuentosIndexados[],25,FALSE)</f>
        <v>0</v>
      </c>
      <c r="X313" t="str">
        <f>VLOOKUP(CuentosContados[[#This Row],[Column1]],CuentosIndexados[],26,FALSE)</f>
        <v>compasion</v>
      </c>
      <c r="Y313">
        <f>VLOOKUP(CuentosContados[[#This Row],[Column1]],CuentosIndexados[],27,FALSE)</f>
        <v>0</v>
      </c>
      <c r="Z313">
        <f>VLOOKUP(CuentosContados[[#This Row],[Column1]],CuentosIndexados[],28,FALSE)</f>
        <v>0</v>
      </c>
      <c r="AA313">
        <f>VLOOKUP(CuentosContados[[#This Row],[Column1]],CuentosIndexados[],29,FALSE)</f>
        <v>0</v>
      </c>
      <c r="AB313">
        <f>VLOOKUP(CuentosContados[[#This Row],[Column1]],CuentosIndexados[],30,FALSE)</f>
        <v>0</v>
      </c>
      <c r="AC313">
        <f>VLOOKUP(CuentosContados[[#This Row],[Column1]],CuentosIndexados[],31,FALSE)</f>
        <v>0</v>
      </c>
      <c r="AD313" t="str">
        <f>VLOOKUP(CuentosContados[[#This Row],[Column1]],CuentosIndexados[],32,FALSE)</f>
        <v>agotamiento</v>
      </c>
      <c r="AE313">
        <f>VLOOKUP(CuentosContados[[#This Row],[Column1]],CuentosIndexados[],33,FALSE)</f>
        <v>0</v>
      </c>
      <c r="AF313">
        <f>VLOOKUP(CuentosContados[[#This Row],[Column1]],CuentosIndexados[],34,FALSE)</f>
        <v>0</v>
      </c>
      <c r="AG313">
        <f>VLOOKUP(CuentosContados[[#This Row],[Column1]],CuentosIndexados[],35,FALSE)</f>
        <v>0</v>
      </c>
      <c r="AH313">
        <f>VLOOKUP(CuentosContados[[#This Row],[Column1]],CuentosIndexados[],36,FALSE)</f>
        <v>0</v>
      </c>
      <c r="AI313">
        <f>VLOOKUP(CuentosContados[[#This Row],[Column1]],CuentosIndexados[],37,FALSE)</f>
        <v>0</v>
      </c>
      <c r="AJ313">
        <f>VLOOKUP(CuentosContados[[#This Row],[Column1]],CuentosIndexados[],38,FALSE)</f>
        <v>0</v>
      </c>
      <c r="AK313">
        <f>VLOOKUP(CuentosContados[[#This Row],[Column1]],CuentosIndexados[],39,FALSE)</f>
        <v>0</v>
      </c>
    </row>
    <row r="314" spans="1:37" x14ac:dyDescent="0.25">
      <c r="A314" t="s">
        <v>165</v>
      </c>
      <c r="B314">
        <f>VLOOKUP(CuentosContados[[#This Row],[Column1]],CuentosIndexados[],3,FALSE)</f>
        <v>0</v>
      </c>
      <c r="C314">
        <f>VLOOKUP(CuentosContados[[#This Row],[Column1]],CuentosIndexados[],5,FALSE)</f>
        <v>0</v>
      </c>
      <c r="D314">
        <f>VLOOKUP(CuentosContados[[#This Row],[Column1]],CuentosIndexados[],6,FALSE)</f>
        <v>0</v>
      </c>
      <c r="E314" t="str">
        <f>VLOOKUP(CuentosContados[[#This Row],[Column1]],CuentosIndexados[],7,FALSE)</f>
        <v>frustracion</v>
      </c>
      <c r="F314">
        <f>VLOOKUP(CuentosContados[[#This Row],[Column1]],CuentosIndexados[],8,FALSE)</f>
        <v>0</v>
      </c>
      <c r="G314">
        <f>VLOOKUP(CuentosContados[[#This Row],[Column1]],CuentosIndexados[],9,FALSE)</f>
        <v>0</v>
      </c>
      <c r="H314">
        <f>VLOOKUP(CuentosContados[[#This Row],[Column1]],CuentosIndexados[],10,FALSE)</f>
        <v>0</v>
      </c>
      <c r="I314">
        <f>VLOOKUP(CuentosContados[[#This Row],[Column1]],CuentosIndexados[],11,FALSE)</f>
        <v>0</v>
      </c>
      <c r="J314" t="str">
        <f>VLOOKUP(CuentosContados[[#This Row],[Column1]],CuentosIndexados[],12,FALSE)</f>
        <v>trabajo</v>
      </c>
      <c r="K314">
        <f>VLOOKUP(CuentosContados[[#This Row],[Column1]],CuentosIndexados[],13,FALSE)</f>
        <v>0</v>
      </c>
      <c r="L314" t="str">
        <f>VLOOKUP(CuentosContados[[#This Row],[Column1]],CuentosIndexados[],14,FALSE)</f>
        <v>duda</v>
      </c>
      <c r="M314">
        <f>VLOOKUP(CuentosContados[[#This Row],[Column1]],CuentosIndexados[],15,FALSE)</f>
        <v>0</v>
      </c>
      <c r="N314" t="str">
        <f>VLOOKUP(CuentosContados[[#This Row],[Column1]],CuentosIndexados[],16,FALSE)</f>
        <v>resiliencia</v>
      </c>
      <c r="O314">
        <f>VLOOKUP(CuentosContados[[#This Row],[Column1]],CuentosIndexados[],17,FALSE)</f>
        <v>0</v>
      </c>
      <c r="P314">
        <f>VLOOKUP(CuentosContados[[#This Row],[Column1]],CuentosIndexados[],18,FALSE)</f>
        <v>0</v>
      </c>
      <c r="Q314">
        <f>VLOOKUP(CuentosContados[[#This Row],[Column1]],CuentosIndexados[],19,FALSE)</f>
        <v>0</v>
      </c>
      <c r="R314">
        <f>VLOOKUP(CuentosContados[[#This Row],[Column1]],CuentosIndexados[],20,FALSE)</f>
        <v>0</v>
      </c>
      <c r="S314" t="str">
        <f>VLOOKUP(CuentosContados[[#This Row],[Column1]],CuentosIndexados[],21,FALSE)</f>
        <v>fortaleza</v>
      </c>
      <c r="T314">
        <f>VLOOKUP(CuentosContados[[#This Row],[Column1]],CuentosIndexados[],22,FALSE)</f>
        <v>0</v>
      </c>
      <c r="U314">
        <f>VLOOKUP(CuentosContados[[#This Row],[Column1]],CuentosIndexados[],23,FALSE)</f>
        <v>0</v>
      </c>
      <c r="V314" t="str">
        <f>VLOOKUP(CuentosContados[[#This Row],[Column1]],CuentosIndexados[],24,FALSE)</f>
        <v>estres</v>
      </c>
      <c r="W314">
        <f>VLOOKUP(CuentosContados[[#This Row],[Column1]],CuentosIndexados[],25,FALSE)</f>
        <v>0</v>
      </c>
      <c r="X314" t="str">
        <f>VLOOKUP(CuentosContados[[#This Row],[Column1]],CuentosIndexados[],26,FALSE)</f>
        <v>compasion</v>
      </c>
      <c r="Y314">
        <f>VLOOKUP(CuentosContados[[#This Row],[Column1]],CuentosIndexados[],27,FALSE)</f>
        <v>0</v>
      </c>
      <c r="Z314">
        <f>VLOOKUP(CuentosContados[[#This Row],[Column1]],CuentosIndexados[],28,FALSE)</f>
        <v>0</v>
      </c>
      <c r="AA314">
        <f>VLOOKUP(CuentosContados[[#This Row],[Column1]],CuentosIndexados[],29,FALSE)</f>
        <v>0</v>
      </c>
      <c r="AB314">
        <f>VLOOKUP(CuentosContados[[#This Row],[Column1]],CuentosIndexados[],30,FALSE)</f>
        <v>0</v>
      </c>
      <c r="AC314">
        <f>VLOOKUP(CuentosContados[[#This Row],[Column1]],CuentosIndexados[],31,FALSE)</f>
        <v>0</v>
      </c>
      <c r="AD314" t="str">
        <f>VLOOKUP(CuentosContados[[#This Row],[Column1]],CuentosIndexados[],32,FALSE)</f>
        <v>agotamiento</v>
      </c>
      <c r="AE314">
        <f>VLOOKUP(CuentosContados[[#This Row],[Column1]],CuentosIndexados[],33,FALSE)</f>
        <v>0</v>
      </c>
      <c r="AF314">
        <f>VLOOKUP(CuentosContados[[#This Row],[Column1]],CuentosIndexados[],34,FALSE)</f>
        <v>0</v>
      </c>
      <c r="AG314">
        <f>VLOOKUP(CuentosContados[[#This Row],[Column1]],CuentosIndexados[],35,FALSE)</f>
        <v>0</v>
      </c>
      <c r="AH314">
        <f>VLOOKUP(CuentosContados[[#This Row],[Column1]],CuentosIndexados[],36,FALSE)</f>
        <v>0</v>
      </c>
      <c r="AI314">
        <f>VLOOKUP(CuentosContados[[#This Row],[Column1]],CuentosIndexados[],37,FALSE)</f>
        <v>0</v>
      </c>
      <c r="AJ314">
        <f>VLOOKUP(CuentosContados[[#This Row],[Column1]],CuentosIndexados[],38,FALSE)</f>
        <v>0</v>
      </c>
      <c r="AK314">
        <f>VLOOKUP(CuentosContados[[#This Row],[Column1]],CuentosIndexados[],39,FALSE)</f>
        <v>0</v>
      </c>
    </row>
    <row r="315" spans="1:37" x14ac:dyDescent="0.25">
      <c r="A315" t="s">
        <v>165</v>
      </c>
      <c r="B315">
        <f>VLOOKUP(CuentosContados[[#This Row],[Column1]],CuentosIndexados[],3,FALSE)</f>
        <v>0</v>
      </c>
      <c r="C315">
        <f>VLOOKUP(CuentosContados[[#This Row],[Column1]],CuentosIndexados[],5,FALSE)</f>
        <v>0</v>
      </c>
      <c r="D315">
        <f>VLOOKUP(CuentosContados[[#This Row],[Column1]],CuentosIndexados[],6,FALSE)</f>
        <v>0</v>
      </c>
      <c r="E315" t="str">
        <f>VLOOKUP(CuentosContados[[#This Row],[Column1]],CuentosIndexados[],7,FALSE)</f>
        <v>frustracion</v>
      </c>
      <c r="F315">
        <f>VLOOKUP(CuentosContados[[#This Row],[Column1]],CuentosIndexados[],8,FALSE)</f>
        <v>0</v>
      </c>
      <c r="G315">
        <f>VLOOKUP(CuentosContados[[#This Row],[Column1]],CuentosIndexados[],9,FALSE)</f>
        <v>0</v>
      </c>
      <c r="H315">
        <f>VLOOKUP(CuentosContados[[#This Row],[Column1]],CuentosIndexados[],10,FALSE)</f>
        <v>0</v>
      </c>
      <c r="I315">
        <f>VLOOKUP(CuentosContados[[#This Row],[Column1]],CuentosIndexados[],11,FALSE)</f>
        <v>0</v>
      </c>
      <c r="J315" t="str">
        <f>VLOOKUP(CuentosContados[[#This Row],[Column1]],CuentosIndexados[],12,FALSE)</f>
        <v>trabajo</v>
      </c>
      <c r="K315">
        <f>VLOOKUP(CuentosContados[[#This Row],[Column1]],CuentosIndexados[],13,FALSE)</f>
        <v>0</v>
      </c>
      <c r="L315" t="str">
        <f>VLOOKUP(CuentosContados[[#This Row],[Column1]],CuentosIndexados[],14,FALSE)</f>
        <v>duda</v>
      </c>
      <c r="M315">
        <f>VLOOKUP(CuentosContados[[#This Row],[Column1]],CuentosIndexados[],15,FALSE)</f>
        <v>0</v>
      </c>
      <c r="N315" t="str">
        <f>VLOOKUP(CuentosContados[[#This Row],[Column1]],CuentosIndexados[],16,FALSE)</f>
        <v>resiliencia</v>
      </c>
      <c r="O315">
        <f>VLOOKUP(CuentosContados[[#This Row],[Column1]],CuentosIndexados[],17,FALSE)</f>
        <v>0</v>
      </c>
      <c r="P315">
        <f>VLOOKUP(CuentosContados[[#This Row],[Column1]],CuentosIndexados[],18,FALSE)</f>
        <v>0</v>
      </c>
      <c r="Q315">
        <f>VLOOKUP(CuentosContados[[#This Row],[Column1]],CuentosIndexados[],19,FALSE)</f>
        <v>0</v>
      </c>
      <c r="R315">
        <f>VLOOKUP(CuentosContados[[#This Row],[Column1]],CuentosIndexados[],20,FALSE)</f>
        <v>0</v>
      </c>
      <c r="S315" t="str">
        <f>VLOOKUP(CuentosContados[[#This Row],[Column1]],CuentosIndexados[],21,FALSE)</f>
        <v>fortaleza</v>
      </c>
      <c r="T315">
        <f>VLOOKUP(CuentosContados[[#This Row],[Column1]],CuentosIndexados[],22,FALSE)</f>
        <v>0</v>
      </c>
      <c r="U315">
        <f>VLOOKUP(CuentosContados[[#This Row],[Column1]],CuentosIndexados[],23,FALSE)</f>
        <v>0</v>
      </c>
      <c r="V315" t="str">
        <f>VLOOKUP(CuentosContados[[#This Row],[Column1]],CuentosIndexados[],24,FALSE)</f>
        <v>estres</v>
      </c>
      <c r="W315">
        <f>VLOOKUP(CuentosContados[[#This Row],[Column1]],CuentosIndexados[],25,FALSE)</f>
        <v>0</v>
      </c>
      <c r="X315" t="str">
        <f>VLOOKUP(CuentosContados[[#This Row],[Column1]],CuentosIndexados[],26,FALSE)</f>
        <v>compasion</v>
      </c>
      <c r="Y315">
        <f>VLOOKUP(CuentosContados[[#This Row],[Column1]],CuentosIndexados[],27,FALSE)</f>
        <v>0</v>
      </c>
      <c r="Z315">
        <f>VLOOKUP(CuentosContados[[#This Row],[Column1]],CuentosIndexados[],28,FALSE)</f>
        <v>0</v>
      </c>
      <c r="AA315">
        <f>VLOOKUP(CuentosContados[[#This Row],[Column1]],CuentosIndexados[],29,FALSE)</f>
        <v>0</v>
      </c>
      <c r="AB315">
        <f>VLOOKUP(CuentosContados[[#This Row],[Column1]],CuentosIndexados[],30,FALSE)</f>
        <v>0</v>
      </c>
      <c r="AC315">
        <f>VLOOKUP(CuentosContados[[#This Row],[Column1]],CuentosIndexados[],31,FALSE)</f>
        <v>0</v>
      </c>
      <c r="AD315" t="str">
        <f>VLOOKUP(CuentosContados[[#This Row],[Column1]],CuentosIndexados[],32,FALSE)</f>
        <v>agotamiento</v>
      </c>
      <c r="AE315">
        <f>VLOOKUP(CuentosContados[[#This Row],[Column1]],CuentosIndexados[],33,FALSE)</f>
        <v>0</v>
      </c>
      <c r="AF315">
        <f>VLOOKUP(CuentosContados[[#This Row],[Column1]],CuentosIndexados[],34,FALSE)</f>
        <v>0</v>
      </c>
      <c r="AG315">
        <f>VLOOKUP(CuentosContados[[#This Row],[Column1]],CuentosIndexados[],35,FALSE)</f>
        <v>0</v>
      </c>
      <c r="AH315">
        <f>VLOOKUP(CuentosContados[[#This Row],[Column1]],CuentosIndexados[],36,FALSE)</f>
        <v>0</v>
      </c>
      <c r="AI315">
        <f>VLOOKUP(CuentosContados[[#This Row],[Column1]],CuentosIndexados[],37,FALSE)</f>
        <v>0</v>
      </c>
      <c r="AJ315">
        <f>VLOOKUP(CuentosContados[[#This Row],[Column1]],CuentosIndexados[],38,FALSE)</f>
        <v>0</v>
      </c>
      <c r="AK315">
        <f>VLOOKUP(CuentosContados[[#This Row],[Column1]],CuentosIndexados[],39,FALSE)</f>
        <v>0</v>
      </c>
    </row>
    <row r="316" spans="1:37" x14ac:dyDescent="0.25">
      <c r="A316" t="s">
        <v>165</v>
      </c>
      <c r="B316">
        <f>VLOOKUP(CuentosContados[[#This Row],[Column1]],CuentosIndexados[],3,FALSE)</f>
        <v>0</v>
      </c>
      <c r="C316">
        <f>VLOOKUP(CuentosContados[[#This Row],[Column1]],CuentosIndexados[],5,FALSE)</f>
        <v>0</v>
      </c>
      <c r="D316">
        <f>VLOOKUP(CuentosContados[[#This Row],[Column1]],CuentosIndexados[],6,FALSE)</f>
        <v>0</v>
      </c>
      <c r="E316" t="str">
        <f>VLOOKUP(CuentosContados[[#This Row],[Column1]],CuentosIndexados[],7,FALSE)</f>
        <v>frustracion</v>
      </c>
      <c r="F316">
        <f>VLOOKUP(CuentosContados[[#This Row],[Column1]],CuentosIndexados[],8,FALSE)</f>
        <v>0</v>
      </c>
      <c r="G316">
        <f>VLOOKUP(CuentosContados[[#This Row],[Column1]],CuentosIndexados[],9,FALSE)</f>
        <v>0</v>
      </c>
      <c r="H316">
        <f>VLOOKUP(CuentosContados[[#This Row],[Column1]],CuentosIndexados[],10,FALSE)</f>
        <v>0</v>
      </c>
      <c r="I316">
        <f>VLOOKUP(CuentosContados[[#This Row],[Column1]],CuentosIndexados[],11,FALSE)</f>
        <v>0</v>
      </c>
      <c r="J316" t="str">
        <f>VLOOKUP(CuentosContados[[#This Row],[Column1]],CuentosIndexados[],12,FALSE)</f>
        <v>trabajo</v>
      </c>
      <c r="K316">
        <f>VLOOKUP(CuentosContados[[#This Row],[Column1]],CuentosIndexados[],13,FALSE)</f>
        <v>0</v>
      </c>
      <c r="L316" t="str">
        <f>VLOOKUP(CuentosContados[[#This Row],[Column1]],CuentosIndexados[],14,FALSE)</f>
        <v>duda</v>
      </c>
      <c r="M316">
        <f>VLOOKUP(CuentosContados[[#This Row],[Column1]],CuentosIndexados[],15,FALSE)</f>
        <v>0</v>
      </c>
      <c r="N316" t="str">
        <f>VLOOKUP(CuentosContados[[#This Row],[Column1]],CuentosIndexados[],16,FALSE)</f>
        <v>resiliencia</v>
      </c>
      <c r="O316">
        <f>VLOOKUP(CuentosContados[[#This Row],[Column1]],CuentosIndexados[],17,FALSE)</f>
        <v>0</v>
      </c>
      <c r="P316">
        <f>VLOOKUP(CuentosContados[[#This Row],[Column1]],CuentosIndexados[],18,FALSE)</f>
        <v>0</v>
      </c>
      <c r="Q316">
        <f>VLOOKUP(CuentosContados[[#This Row],[Column1]],CuentosIndexados[],19,FALSE)</f>
        <v>0</v>
      </c>
      <c r="R316">
        <f>VLOOKUP(CuentosContados[[#This Row],[Column1]],CuentosIndexados[],20,FALSE)</f>
        <v>0</v>
      </c>
      <c r="S316" t="str">
        <f>VLOOKUP(CuentosContados[[#This Row],[Column1]],CuentosIndexados[],21,FALSE)</f>
        <v>fortaleza</v>
      </c>
      <c r="T316">
        <f>VLOOKUP(CuentosContados[[#This Row],[Column1]],CuentosIndexados[],22,FALSE)</f>
        <v>0</v>
      </c>
      <c r="U316">
        <f>VLOOKUP(CuentosContados[[#This Row],[Column1]],CuentosIndexados[],23,FALSE)</f>
        <v>0</v>
      </c>
      <c r="V316" t="str">
        <f>VLOOKUP(CuentosContados[[#This Row],[Column1]],CuentosIndexados[],24,FALSE)</f>
        <v>estres</v>
      </c>
      <c r="W316">
        <f>VLOOKUP(CuentosContados[[#This Row],[Column1]],CuentosIndexados[],25,FALSE)</f>
        <v>0</v>
      </c>
      <c r="X316" t="str">
        <f>VLOOKUP(CuentosContados[[#This Row],[Column1]],CuentosIndexados[],26,FALSE)</f>
        <v>compasion</v>
      </c>
      <c r="Y316">
        <f>VLOOKUP(CuentosContados[[#This Row],[Column1]],CuentosIndexados[],27,FALSE)</f>
        <v>0</v>
      </c>
      <c r="Z316">
        <f>VLOOKUP(CuentosContados[[#This Row],[Column1]],CuentosIndexados[],28,FALSE)</f>
        <v>0</v>
      </c>
      <c r="AA316">
        <f>VLOOKUP(CuentosContados[[#This Row],[Column1]],CuentosIndexados[],29,FALSE)</f>
        <v>0</v>
      </c>
      <c r="AB316">
        <f>VLOOKUP(CuentosContados[[#This Row],[Column1]],CuentosIndexados[],30,FALSE)</f>
        <v>0</v>
      </c>
      <c r="AC316">
        <f>VLOOKUP(CuentosContados[[#This Row],[Column1]],CuentosIndexados[],31,FALSE)</f>
        <v>0</v>
      </c>
      <c r="AD316" t="str">
        <f>VLOOKUP(CuentosContados[[#This Row],[Column1]],CuentosIndexados[],32,FALSE)</f>
        <v>agotamiento</v>
      </c>
      <c r="AE316">
        <f>VLOOKUP(CuentosContados[[#This Row],[Column1]],CuentosIndexados[],33,FALSE)</f>
        <v>0</v>
      </c>
      <c r="AF316">
        <f>VLOOKUP(CuentosContados[[#This Row],[Column1]],CuentosIndexados[],34,FALSE)</f>
        <v>0</v>
      </c>
      <c r="AG316">
        <f>VLOOKUP(CuentosContados[[#This Row],[Column1]],CuentosIndexados[],35,FALSE)</f>
        <v>0</v>
      </c>
      <c r="AH316">
        <f>VLOOKUP(CuentosContados[[#This Row],[Column1]],CuentosIndexados[],36,FALSE)</f>
        <v>0</v>
      </c>
      <c r="AI316">
        <f>VLOOKUP(CuentosContados[[#This Row],[Column1]],CuentosIndexados[],37,FALSE)</f>
        <v>0</v>
      </c>
      <c r="AJ316">
        <f>VLOOKUP(CuentosContados[[#This Row],[Column1]],CuentosIndexados[],38,FALSE)</f>
        <v>0</v>
      </c>
      <c r="AK316">
        <f>VLOOKUP(CuentosContados[[#This Row],[Column1]],CuentosIndexados[],39,FALSE)</f>
        <v>0</v>
      </c>
    </row>
    <row r="317" spans="1:37" x14ac:dyDescent="0.25">
      <c r="A317" t="s">
        <v>165</v>
      </c>
      <c r="B317">
        <f>VLOOKUP(CuentosContados[[#This Row],[Column1]],CuentosIndexados[],3,FALSE)</f>
        <v>0</v>
      </c>
      <c r="C317">
        <f>VLOOKUP(CuentosContados[[#This Row],[Column1]],CuentosIndexados[],5,FALSE)</f>
        <v>0</v>
      </c>
      <c r="D317">
        <f>VLOOKUP(CuentosContados[[#This Row],[Column1]],CuentosIndexados[],6,FALSE)</f>
        <v>0</v>
      </c>
      <c r="E317" t="str">
        <f>VLOOKUP(CuentosContados[[#This Row],[Column1]],CuentosIndexados[],7,FALSE)</f>
        <v>frustracion</v>
      </c>
      <c r="F317">
        <f>VLOOKUP(CuentosContados[[#This Row],[Column1]],CuentosIndexados[],8,FALSE)</f>
        <v>0</v>
      </c>
      <c r="G317">
        <f>VLOOKUP(CuentosContados[[#This Row],[Column1]],CuentosIndexados[],9,FALSE)</f>
        <v>0</v>
      </c>
      <c r="H317">
        <f>VLOOKUP(CuentosContados[[#This Row],[Column1]],CuentosIndexados[],10,FALSE)</f>
        <v>0</v>
      </c>
      <c r="I317">
        <f>VLOOKUP(CuentosContados[[#This Row],[Column1]],CuentosIndexados[],11,FALSE)</f>
        <v>0</v>
      </c>
      <c r="J317" t="str">
        <f>VLOOKUP(CuentosContados[[#This Row],[Column1]],CuentosIndexados[],12,FALSE)</f>
        <v>trabajo</v>
      </c>
      <c r="K317">
        <f>VLOOKUP(CuentosContados[[#This Row],[Column1]],CuentosIndexados[],13,FALSE)</f>
        <v>0</v>
      </c>
      <c r="L317" t="str">
        <f>VLOOKUP(CuentosContados[[#This Row],[Column1]],CuentosIndexados[],14,FALSE)</f>
        <v>duda</v>
      </c>
      <c r="M317">
        <f>VLOOKUP(CuentosContados[[#This Row],[Column1]],CuentosIndexados[],15,FALSE)</f>
        <v>0</v>
      </c>
      <c r="N317" t="str">
        <f>VLOOKUP(CuentosContados[[#This Row],[Column1]],CuentosIndexados[],16,FALSE)</f>
        <v>resiliencia</v>
      </c>
      <c r="O317">
        <f>VLOOKUP(CuentosContados[[#This Row],[Column1]],CuentosIndexados[],17,FALSE)</f>
        <v>0</v>
      </c>
      <c r="P317">
        <f>VLOOKUP(CuentosContados[[#This Row],[Column1]],CuentosIndexados[],18,FALSE)</f>
        <v>0</v>
      </c>
      <c r="Q317">
        <f>VLOOKUP(CuentosContados[[#This Row],[Column1]],CuentosIndexados[],19,FALSE)</f>
        <v>0</v>
      </c>
      <c r="R317">
        <f>VLOOKUP(CuentosContados[[#This Row],[Column1]],CuentosIndexados[],20,FALSE)</f>
        <v>0</v>
      </c>
      <c r="S317" t="str">
        <f>VLOOKUP(CuentosContados[[#This Row],[Column1]],CuentosIndexados[],21,FALSE)</f>
        <v>fortaleza</v>
      </c>
      <c r="T317">
        <f>VLOOKUP(CuentosContados[[#This Row],[Column1]],CuentosIndexados[],22,FALSE)</f>
        <v>0</v>
      </c>
      <c r="U317">
        <f>VLOOKUP(CuentosContados[[#This Row],[Column1]],CuentosIndexados[],23,FALSE)</f>
        <v>0</v>
      </c>
      <c r="V317" t="str">
        <f>VLOOKUP(CuentosContados[[#This Row],[Column1]],CuentosIndexados[],24,FALSE)</f>
        <v>estres</v>
      </c>
      <c r="W317">
        <f>VLOOKUP(CuentosContados[[#This Row],[Column1]],CuentosIndexados[],25,FALSE)</f>
        <v>0</v>
      </c>
      <c r="X317" t="str">
        <f>VLOOKUP(CuentosContados[[#This Row],[Column1]],CuentosIndexados[],26,FALSE)</f>
        <v>compasion</v>
      </c>
      <c r="Y317">
        <f>VLOOKUP(CuentosContados[[#This Row],[Column1]],CuentosIndexados[],27,FALSE)</f>
        <v>0</v>
      </c>
      <c r="Z317">
        <f>VLOOKUP(CuentosContados[[#This Row],[Column1]],CuentosIndexados[],28,FALSE)</f>
        <v>0</v>
      </c>
      <c r="AA317">
        <f>VLOOKUP(CuentosContados[[#This Row],[Column1]],CuentosIndexados[],29,FALSE)</f>
        <v>0</v>
      </c>
      <c r="AB317">
        <f>VLOOKUP(CuentosContados[[#This Row],[Column1]],CuentosIndexados[],30,FALSE)</f>
        <v>0</v>
      </c>
      <c r="AC317">
        <f>VLOOKUP(CuentosContados[[#This Row],[Column1]],CuentosIndexados[],31,FALSE)</f>
        <v>0</v>
      </c>
      <c r="AD317" t="str">
        <f>VLOOKUP(CuentosContados[[#This Row],[Column1]],CuentosIndexados[],32,FALSE)</f>
        <v>agotamiento</v>
      </c>
      <c r="AE317">
        <f>VLOOKUP(CuentosContados[[#This Row],[Column1]],CuentosIndexados[],33,FALSE)</f>
        <v>0</v>
      </c>
      <c r="AF317">
        <f>VLOOKUP(CuentosContados[[#This Row],[Column1]],CuentosIndexados[],34,FALSE)</f>
        <v>0</v>
      </c>
      <c r="AG317">
        <f>VLOOKUP(CuentosContados[[#This Row],[Column1]],CuentosIndexados[],35,FALSE)</f>
        <v>0</v>
      </c>
      <c r="AH317">
        <f>VLOOKUP(CuentosContados[[#This Row],[Column1]],CuentosIndexados[],36,FALSE)</f>
        <v>0</v>
      </c>
      <c r="AI317">
        <f>VLOOKUP(CuentosContados[[#This Row],[Column1]],CuentosIndexados[],37,FALSE)</f>
        <v>0</v>
      </c>
      <c r="AJ317">
        <f>VLOOKUP(CuentosContados[[#This Row],[Column1]],CuentosIndexados[],38,FALSE)</f>
        <v>0</v>
      </c>
      <c r="AK317">
        <f>VLOOKUP(CuentosContados[[#This Row],[Column1]],CuentosIndexados[],39,FALSE)</f>
        <v>0</v>
      </c>
    </row>
    <row r="318" spans="1:37" x14ac:dyDescent="0.25">
      <c r="A318" t="s">
        <v>165</v>
      </c>
      <c r="B318">
        <f>VLOOKUP(CuentosContados[[#This Row],[Column1]],CuentosIndexados[],3,FALSE)</f>
        <v>0</v>
      </c>
      <c r="C318">
        <f>VLOOKUP(CuentosContados[[#This Row],[Column1]],CuentosIndexados[],5,FALSE)</f>
        <v>0</v>
      </c>
      <c r="D318">
        <f>VLOOKUP(CuentosContados[[#This Row],[Column1]],CuentosIndexados[],6,FALSE)</f>
        <v>0</v>
      </c>
      <c r="E318" t="str">
        <f>VLOOKUP(CuentosContados[[#This Row],[Column1]],CuentosIndexados[],7,FALSE)</f>
        <v>frustracion</v>
      </c>
      <c r="F318">
        <f>VLOOKUP(CuentosContados[[#This Row],[Column1]],CuentosIndexados[],8,FALSE)</f>
        <v>0</v>
      </c>
      <c r="G318">
        <f>VLOOKUP(CuentosContados[[#This Row],[Column1]],CuentosIndexados[],9,FALSE)</f>
        <v>0</v>
      </c>
      <c r="H318">
        <f>VLOOKUP(CuentosContados[[#This Row],[Column1]],CuentosIndexados[],10,FALSE)</f>
        <v>0</v>
      </c>
      <c r="I318">
        <f>VLOOKUP(CuentosContados[[#This Row],[Column1]],CuentosIndexados[],11,FALSE)</f>
        <v>0</v>
      </c>
      <c r="J318" t="str">
        <f>VLOOKUP(CuentosContados[[#This Row],[Column1]],CuentosIndexados[],12,FALSE)</f>
        <v>trabajo</v>
      </c>
      <c r="K318">
        <f>VLOOKUP(CuentosContados[[#This Row],[Column1]],CuentosIndexados[],13,FALSE)</f>
        <v>0</v>
      </c>
      <c r="L318" t="str">
        <f>VLOOKUP(CuentosContados[[#This Row],[Column1]],CuentosIndexados[],14,FALSE)</f>
        <v>duda</v>
      </c>
      <c r="M318">
        <f>VLOOKUP(CuentosContados[[#This Row],[Column1]],CuentosIndexados[],15,FALSE)</f>
        <v>0</v>
      </c>
      <c r="N318" t="str">
        <f>VLOOKUP(CuentosContados[[#This Row],[Column1]],CuentosIndexados[],16,FALSE)</f>
        <v>resiliencia</v>
      </c>
      <c r="O318">
        <f>VLOOKUP(CuentosContados[[#This Row],[Column1]],CuentosIndexados[],17,FALSE)</f>
        <v>0</v>
      </c>
      <c r="P318">
        <f>VLOOKUP(CuentosContados[[#This Row],[Column1]],CuentosIndexados[],18,FALSE)</f>
        <v>0</v>
      </c>
      <c r="Q318">
        <f>VLOOKUP(CuentosContados[[#This Row],[Column1]],CuentosIndexados[],19,FALSE)</f>
        <v>0</v>
      </c>
      <c r="R318">
        <f>VLOOKUP(CuentosContados[[#This Row],[Column1]],CuentosIndexados[],20,FALSE)</f>
        <v>0</v>
      </c>
      <c r="S318" t="str">
        <f>VLOOKUP(CuentosContados[[#This Row],[Column1]],CuentosIndexados[],21,FALSE)</f>
        <v>fortaleza</v>
      </c>
      <c r="T318">
        <f>VLOOKUP(CuentosContados[[#This Row],[Column1]],CuentosIndexados[],22,FALSE)</f>
        <v>0</v>
      </c>
      <c r="U318">
        <f>VLOOKUP(CuentosContados[[#This Row],[Column1]],CuentosIndexados[],23,FALSE)</f>
        <v>0</v>
      </c>
      <c r="V318" t="str">
        <f>VLOOKUP(CuentosContados[[#This Row],[Column1]],CuentosIndexados[],24,FALSE)</f>
        <v>estres</v>
      </c>
      <c r="W318">
        <f>VLOOKUP(CuentosContados[[#This Row],[Column1]],CuentosIndexados[],25,FALSE)</f>
        <v>0</v>
      </c>
      <c r="X318" t="str">
        <f>VLOOKUP(CuentosContados[[#This Row],[Column1]],CuentosIndexados[],26,FALSE)</f>
        <v>compasion</v>
      </c>
      <c r="Y318">
        <f>VLOOKUP(CuentosContados[[#This Row],[Column1]],CuentosIndexados[],27,FALSE)</f>
        <v>0</v>
      </c>
      <c r="Z318">
        <f>VLOOKUP(CuentosContados[[#This Row],[Column1]],CuentosIndexados[],28,FALSE)</f>
        <v>0</v>
      </c>
      <c r="AA318">
        <f>VLOOKUP(CuentosContados[[#This Row],[Column1]],CuentosIndexados[],29,FALSE)</f>
        <v>0</v>
      </c>
      <c r="AB318">
        <f>VLOOKUP(CuentosContados[[#This Row],[Column1]],CuentosIndexados[],30,FALSE)</f>
        <v>0</v>
      </c>
      <c r="AC318">
        <f>VLOOKUP(CuentosContados[[#This Row],[Column1]],CuentosIndexados[],31,FALSE)</f>
        <v>0</v>
      </c>
      <c r="AD318" t="str">
        <f>VLOOKUP(CuentosContados[[#This Row],[Column1]],CuentosIndexados[],32,FALSE)</f>
        <v>agotamiento</v>
      </c>
      <c r="AE318">
        <f>VLOOKUP(CuentosContados[[#This Row],[Column1]],CuentosIndexados[],33,FALSE)</f>
        <v>0</v>
      </c>
      <c r="AF318">
        <f>VLOOKUP(CuentosContados[[#This Row],[Column1]],CuentosIndexados[],34,FALSE)</f>
        <v>0</v>
      </c>
      <c r="AG318">
        <f>VLOOKUP(CuentosContados[[#This Row],[Column1]],CuentosIndexados[],35,FALSE)</f>
        <v>0</v>
      </c>
      <c r="AH318">
        <f>VLOOKUP(CuentosContados[[#This Row],[Column1]],CuentosIndexados[],36,FALSE)</f>
        <v>0</v>
      </c>
      <c r="AI318">
        <f>VLOOKUP(CuentosContados[[#This Row],[Column1]],CuentosIndexados[],37,FALSE)</f>
        <v>0</v>
      </c>
      <c r="AJ318">
        <f>VLOOKUP(CuentosContados[[#This Row],[Column1]],CuentosIndexados[],38,FALSE)</f>
        <v>0</v>
      </c>
      <c r="AK318">
        <f>VLOOKUP(CuentosContados[[#This Row],[Column1]],CuentosIndexados[],39,FALSE)</f>
        <v>0</v>
      </c>
    </row>
    <row r="319" spans="1:37" x14ac:dyDescent="0.25">
      <c r="A319" t="s">
        <v>165</v>
      </c>
      <c r="B319">
        <f>VLOOKUP(CuentosContados[[#This Row],[Column1]],CuentosIndexados[],3,FALSE)</f>
        <v>0</v>
      </c>
      <c r="C319">
        <f>VLOOKUP(CuentosContados[[#This Row],[Column1]],CuentosIndexados[],5,FALSE)</f>
        <v>0</v>
      </c>
      <c r="D319">
        <f>VLOOKUP(CuentosContados[[#This Row],[Column1]],CuentosIndexados[],6,FALSE)</f>
        <v>0</v>
      </c>
      <c r="E319" t="str">
        <f>VLOOKUP(CuentosContados[[#This Row],[Column1]],CuentosIndexados[],7,FALSE)</f>
        <v>frustracion</v>
      </c>
      <c r="F319">
        <f>VLOOKUP(CuentosContados[[#This Row],[Column1]],CuentosIndexados[],8,FALSE)</f>
        <v>0</v>
      </c>
      <c r="G319">
        <f>VLOOKUP(CuentosContados[[#This Row],[Column1]],CuentosIndexados[],9,FALSE)</f>
        <v>0</v>
      </c>
      <c r="H319">
        <f>VLOOKUP(CuentosContados[[#This Row],[Column1]],CuentosIndexados[],10,FALSE)</f>
        <v>0</v>
      </c>
      <c r="I319">
        <f>VLOOKUP(CuentosContados[[#This Row],[Column1]],CuentosIndexados[],11,FALSE)</f>
        <v>0</v>
      </c>
      <c r="J319" t="str">
        <f>VLOOKUP(CuentosContados[[#This Row],[Column1]],CuentosIndexados[],12,FALSE)</f>
        <v>trabajo</v>
      </c>
      <c r="K319">
        <f>VLOOKUP(CuentosContados[[#This Row],[Column1]],CuentosIndexados[],13,FALSE)</f>
        <v>0</v>
      </c>
      <c r="L319" t="str">
        <f>VLOOKUP(CuentosContados[[#This Row],[Column1]],CuentosIndexados[],14,FALSE)</f>
        <v>duda</v>
      </c>
      <c r="M319">
        <f>VLOOKUP(CuentosContados[[#This Row],[Column1]],CuentosIndexados[],15,FALSE)</f>
        <v>0</v>
      </c>
      <c r="N319" t="str">
        <f>VLOOKUP(CuentosContados[[#This Row],[Column1]],CuentosIndexados[],16,FALSE)</f>
        <v>resiliencia</v>
      </c>
      <c r="O319">
        <f>VLOOKUP(CuentosContados[[#This Row],[Column1]],CuentosIndexados[],17,FALSE)</f>
        <v>0</v>
      </c>
      <c r="P319">
        <f>VLOOKUP(CuentosContados[[#This Row],[Column1]],CuentosIndexados[],18,FALSE)</f>
        <v>0</v>
      </c>
      <c r="Q319">
        <f>VLOOKUP(CuentosContados[[#This Row],[Column1]],CuentosIndexados[],19,FALSE)</f>
        <v>0</v>
      </c>
      <c r="R319">
        <f>VLOOKUP(CuentosContados[[#This Row],[Column1]],CuentosIndexados[],20,FALSE)</f>
        <v>0</v>
      </c>
      <c r="S319" t="str">
        <f>VLOOKUP(CuentosContados[[#This Row],[Column1]],CuentosIndexados[],21,FALSE)</f>
        <v>fortaleza</v>
      </c>
      <c r="T319">
        <f>VLOOKUP(CuentosContados[[#This Row],[Column1]],CuentosIndexados[],22,FALSE)</f>
        <v>0</v>
      </c>
      <c r="U319">
        <f>VLOOKUP(CuentosContados[[#This Row],[Column1]],CuentosIndexados[],23,FALSE)</f>
        <v>0</v>
      </c>
      <c r="V319" t="str">
        <f>VLOOKUP(CuentosContados[[#This Row],[Column1]],CuentosIndexados[],24,FALSE)</f>
        <v>estres</v>
      </c>
      <c r="W319">
        <f>VLOOKUP(CuentosContados[[#This Row],[Column1]],CuentosIndexados[],25,FALSE)</f>
        <v>0</v>
      </c>
      <c r="X319" t="str">
        <f>VLOOKUP(CuentosContados[[#This Row],[Column1]],CuentosIndexados[],26,FALSE)</f>
        <v>compasion</v>
      </c>
      <c r="Y319">
        <f>VLOOKUP(CuentosContados[[#This Row],[Column1]],CuentosIndexados[],27,FALSE)</f>
        <v>0</v>
      </c>
      <c r="Z319">
        <f>VLOOKUP(CuentosContados[[#This Row],[Column1]],CuentosIndexados[],28,FALSE)</f>
        <v>0</v>
      </c>
      <c r="AA319">
        <f>VLOOKUP(CuentosContados[[#This Row],[Column1]],CuentosIndexados[],29,FALSE)</f>
        <v>0</v>
      </c>
      <c r="AB319">
        <f>VLOOKUP(CuentosContados[[#This Row],[Column1]],CuentosIndexados[],30,FALSE)</f>
        <v>0</v>
      </c>
      <c r="AC319">
        <f>VLOOKUP(CuentosContados[[#This Row],[Column1]],CuentosIndexados[],31,FALSE)</f>
        <v>0</v>
      </c>
      <c r="AD319" t="str">
        <f>VLOOKUP(CuentosContados[[#This Row],[Column1]],CuentosIndexados[],32,FALSE)</f>
        <v>agotamiento</v>
      </c>
      <c r="AE319">
        <f>VLOOKUP(CuentosContados[[#This Row],[Column1]],CuentosIndexados[],33,FALSE)</f>
        <v>0</v>
      </c>
      <c r="AF319">
        <f>VLOOKUP(CuentosContados[[#This Row],[Column1]],CuentosIndexados[],34,FALSE)</f>
        <v>0</v>
      </c>
      <c r="AG319">
        <f>VLOOKUP(CuentosContados[[#This Row],[Column1]],CuentosIndexados[],35,FALSE)</f>
        <v>0</v>
      </c>
      <c r="AH319">
        <f>VLOOKUP(CuentosContados[[#This Row],[Column1]],CuentosIndexados[],36,FALSE)</f>
        <v>0</v>
      </c>
      <c r="AI319">
        <f>VLOOKUP(CuentosContados[[#This Row],[Column1]],CuentosIndexados[],37,FALSE)</f>
        <v>0</v>
      </c>
      <c r="AJ319">
        <f>VLOOKUP(CuentosContados[[#This Row],[Column1]],CuentosIndexados[],38,FALSE)</f>
        <v>0</v>
      </c>
      <c r="AK319">
        <f>VLOOKUP(CuentosContados[[#This Row],[Column1]],CuentosIndexados[],39,FALSE)</f>
        <v>0</v>
      </c>
    </row>
    <row r="320" spans="1:37" x14ac:dyDescent="0.25">
      <c r="A320" t="s">
        <v>165</v>
      </c>
      <c r="B320">
        <f>VLOOKUP(CuentosContados[[#This Row],[Column1]],CuentosIndexados[],3,FALSE)</f>
        <v>0</v>
      </c>
      <c r="C320">
        <f>VLOOKUP(CuentosContados[[#This Row],[Column1]],CuentosIndexados[],5,FALSE)</f>
        <v>0</v>
      </c>
      <c r="D320">
        <f>VLOOKUP(CuentosContados[[#This Row],[Column1]],CuentosIndexados[],6,FALSE)</f>
        <v>0</v>
      </c>
      <c r="E320" t="str">
        <f>VLOOKUP(CuentosContados[[#This Row],[Column1]],CuentosIndexados[],7,FALSE)</f>
        <v>frustracion</v>
      </c>
      <c r="F320">
        <f>VLOOKUP(CuentosContados[[#This Row],[Column1]],CuentosIndexados[],8,FALSE)</f>
        <v>0</v>
      </c>
      <c r="G320">
        <f>VLOOKUP(CuentosContados[[#This Row],[Column1]],CuentosIndexados[],9,FALSE)</f>
        <v>0</v>
      </c>
      <c r="H320">
        <f>VLOOKUP(CuentosContados[[#This Row],[Column1]],CuentosIndexados[],10,FALSE)</f>
        <v>0</v>
      </c>
      <c r="I320">
        <f>VLOOKUP(CuentosContados[[#This Row],[Column1]],CuentosIndexados[],11,FALSE)</f>
        <v>0</v>
      </c>
      <c r="J320" t="str">
        <f>VLOOKUP(CuentosContados[[#This Row],[Column1]],CuentosIndexados[],12,FALSE)</f>
        <v>trabajo</v>
      </c>
      <c r="K320">
        <f>VLOOKUP(CuentosContados[[#This Row],[Column1]],CuentosIndexados[],13,FALSE)</f>
        <v>0</v>
      </c>
      <c r="L320" t="str">
        <f>VLOOKUP(CuentosContados[[#This Row],[Column1]],CuentosIndexados[],14,FALSE)</f>
        <v>duda</v>
      </c>
      <c r="M320">
        <f>VLOOKUP(CuentosContados[[#This Row],[Column1]],CuentosIndexados[],15,FALSE)</f>
        <v>0</v>
      </c>
      <c r="N320" t="str">
        <f>VLOOKUP(CuentosContados[[#This Row],[Column1]],CuentosIndexados[],16,FALSE)</f>
        <v>resiliencia</v>
      </c>
      <c r="O320">
        <f>VLOOKUP(CuentosContados[[#This Row],[Column1]],CuentosIndexados[],17,FALSE)</f>
        <v>0</v>
      </c>
      <c r="P320">
        <f>VLOOKUP(CuentosContados[[#This Row],[Column1]],CuentosIndexados[],18,FALSE)</f>
        <v>0</v>
      </c>
      <c r="Q320">
        <f>VLOOKUP(CuentosContados[[#This Row],[Column1]],CuentosIndexados[],19,FALSE)</f>
        <v>0</v>
      </c>
      <c r="R320">
        <f>VLOOKUP(CuentosContados[[#This Row],[Column1]],CuentosIndexados[],20,FALSE)</f>
        <v>0</v>
      </c>
      <c r="S320" t="str">
        <f>VLOOKUP(CuentosContados[[#This Row],[Column1]],CuentosIndexados[],21,FALSE)</f>
        <v>fortaleza</v>
      </c>
      <c r="T320">
        <f>VLOOKUP(CuentosContados[[#This Row],[Column1]],CuentosIndexados[],22,FALSE)</f>
        <v>0</v>
      </c>
      <c r="U320">
        <f>VLOOKUP(CuentosContados[[#This Row],[Column1]],CuentosIndexados[],23,FALSE)</f>
        <v>0</v>
      </c>
      <c r="V320" t="str">
        <f>VLOOKUP(CuentosContados[[#This Row],[Column1]],CuentosIndexados[],24,FALSE)</f>
        <v>estres</v>
      </c>
      <c r="W320">
        <f>VLOOKUP(CuentosContados[[#This Row],[Column1]],CuentosIndexados[],25,FALSE)</f>
        <v>0</v>
      </c>
      <c r="X320" t="str">
        <f>VLOOKUP(CuentosContados[[#This Row],[Column1]],CuentosIndexados[],26,FALSE)</f>
        <v>compasion</v>
      </c>
      <c r="Y320">
        <f>VLOOKUP(CuentosContados[[#This Row],[Column1]],CuentosIndexados[],27,FALSE)</f>
        <v>0</v>
      </c>
      <c r="Z320">
        <f>VLOOKUP(CuentosContados[[#This Row],[Column1]],CuentosIndexados[],28,FALSE)</f>
        <v>0</v>
      </c>
      <c r="AA320">
        <f>VLOOKUP(CuentosContados[[#This Row],[Column1]],CuentosIndexados[],29,FALSE)</f>
        <v>0</v>
      </c>
      <c r="AB320">
        <f>VLOOKUP(CuentosContados[[#This Row],[Column1]],CuentosIndexados[],30,FALSE)</f>
        <v>0</v>
      </c>
      <c r="AC320">
        <f>VLOOKUP(CuentosContados[[#This Row],[Column1]],CuentosIndexados[],31,FALSE)</f>
        <v>0</v>
      </c>
      <c r="AD320" t="str">
        <f>VLOOKUP(CuentosContados[[#This Row],[Column1]],CuentosIndexados[],32,FALSE)</f>
        <v>agotamiento</v>
      </c>
      <c r="AE320">
        <f>VLOOKUP(CuentosContados[[#This Row],[Column1]],CuentosIndexados[],33,FALSE)</f>
        <v>0</v>
      </c>
      <c r="AF320">
        <f>VLOOKUP(CuentosContados[[#This Row],[Column1]],CuentosIndexados[],34,FALSE)</f>
        <v>0</v>
      </c>
      <c r="AG320">
        <f>VLOOKUP(CuentosContados[[#This Row],[Column1]],CuentosIndexados[],35,FALSE)</f>
        <v>0</v>
      </c>
      <c r="AH320">
        <f>VLOOKUP(CuentosContados[[#This Row],[Column1]],CuentosIndexados[],36,FALSE)</f>
        <v>0</v>
      </c>
      <c r="AI320">
        <f>VLOOKUP(CuentosContados[[#This Row],[Column1]],CuentosIndexados[],37,FALSE)</f>
        <v>0</v>
      </c>
      <c r="AJ320">
        <f>VLOOKUP(CuentosContados[[#This Row],[Column1]],CuentosIndexados[],38,FALSE)</f>
        <v>0</v>
      </c>
      <c r="AK320">
        <f>VLOOKUP(CuentosContados[[#This Row],[Column1]],CuentosIndexados[],39,FALSE)</f>
        <v>0</v>
      </c>
    </row>
    <row r="321" spans="1:37" x14ac:dyDescent="0.25">
      <c r="A321" t="s">
        <v>165</v>
      </c>
      <c r="B321">
        <f>VLOOKUP(CuentosContados[[#This Row],[Column1]],CuentosIndexados[],3,FALSE)</f>
        <v>0</v>
      </c>
      <c r="C321">
        <f>VLOOKUP(CuentosContados[[#This Row],[Column1]],CuentosIndexados[],5,FALSE)</f>
        <v>0</v>
      </c>
      <c r="D321">
        <f>VLOOKUP(CuentosContados[[#This Row],[Column1]],CuentosIndexados[],6,FALSE)</f>
        <v>0</v>
      </c>
      <c r="E321" t="str">
        <f>VLOOKUP(CuentosContados[[#This Row],[Column1]],CuentosIndexados[],7,FALSE)</f>
        <v>frustracion</v>
      </c>
      <c r="F321">
        <f>VLOOKUP(CuentosContados[[#This Row],[Column1]],CuentosIndexados[],8,FALSE)</f>
        <v>0</v>
      </c>
      <c r="G321">
        <f>VLOOKUP(CuentosContados[[#This Row],[Column1]],CuentosIndexados[],9,FALSE)</f>
        <v>0</v>
      </c>
      <c r="H321">
        <f>VLOOKUP(CuentosContados[[#This Row],[Column1]],CuentosIndexados[],10,FALSE)</f>
        <v>0</v>
      </c>
      <c r="I321">
        <f>VLOOKUP(CuentosContados[[#This Row],[Column1]],CuentosIndexados[],11,FALSE)</f>
        <v>0</v>
      </c>
      <c r="J321" t="str">
        <f>VLOOKUP(CuentosContados[[#This Row],[Column1]],CuentosIndexados[],12,FALSE)</f>
        <v>trabajo</v>
      </c>
      <c r="K321">
        <f>VLOOKUP(CuentosContados[[#This Row],[Column1]],CuentosIndexados[],13,FALSE)</f>
        <v>0</v>
      </c>
      <c r="L321" t="str">
        <f>VLOOKUP(CuentosContados[[#This Row],[Column1]],CuentosIndexados[],14,FALSE)</f>
        <v>duda</v>
      </c>
      <c r="M321">
        <f>VLOOKUP(CuentosContados[[#This Row],[Column1]],CuentosIndexados[],15,FALSE)</f>
        <v>0</v>
      </c>
      <c r="N321" t="str">
        <f>VLOOKUP(CuentosContados[[#This Row],[Column1]],CuentosIndexados[],16,FALSE)</f>
        <v>resiliencia</v>
      </c>
      <c r="O321">
        <f>VLOOKUP(CuentosContados[[#This Row],[Column1]],CuentosIndexados[],17,FALSE)</f>
        <v>0</v>
      </c>
      <c r="P321">
        <f>VLOOKUP(CuentosContados[[#This Row],[Column1]],CuentosIndexados[],18,FALSE)</f>
        <v>0</v>
      </c>
      <c r="Q321">
        <f>VLOOKUP(CuentosContados[[#This Row],[Column1]],CuentosIndexados[],19,FALSE)</f>
        <v>0</v>
      </c>
      <c r="R321">
        <f>VLOOKUP(CuentosContados[[#This Row],[Column1]],CuentosIndexados[],20,FALSE)</f>
        <v>0</v>
      </c>
      <c r="S321" t="str">
        <f>VLOOKUP(CuentosContados[[#This Row],[Column1]],CuentosIndexados[],21,FALSE)</f>
        <v>fortaleza</v>
      </c>
      <c r="T321">
        <f>VLOOKUP(CuentosContados[[#This Row],[Column1]],CuentosIndexados[],22,FALSE)</f>
        <v>0</v>
      </c>
      <c r="U321">
        <f>VLOOKUP(CuentosContados[[#This Row],[Column1]],CuentosIndexados[],23,FALSE)</f>
        <v>0</v>
      </c>
      <c r="V321" t="str">
        <f>VLOOKUP(CuentosContados[[#This Row],[Column1]],CuentosIndexados[],24,FALSE)</f>
        <v>estres</v>
      </c>
      <c r="W321">
        <f>VLOOKUP(CuentosContados[[#This Row],[Column1]],CuentosIndexados[],25,FALSE)</f>
        <v>0</v>
      </c>
      <c r="X321" t="str">
        <f>VLOOKUP(CuentosContados[[#This Row],[Column1]],CuentosIndexados[],26,FALSE)</f>
        <v>compasion</v>
      </c>
      <c r="Y321">
        <f>VLOOKUP(CuentosContados[[#This Row],[Column1]],CuentosIndexados[],27,FALSE)</f>
        <v>0</v>
      </c>
      <c r="Z321">
        <f>VLOOKUP(CuentosContados[[#This Row],[Column1]],CuentosIndexados[],28,FALSE)</f>
        <v>0</v>
      </c>
      <c r="AA321">
        <f>VLOOKUP(CuentosContados[[#This Row],[Column1]],CuentosIndexados[],29,FALSE)</f>
        <v>0</v>
      </c>
      <c r="AB321">
        <f>VLOOKUP(CuentosContados[[#This Row],[Column1]],CuentosIndexados[],30,FALSE)</f>
        <v>0</v>
      </c>
      <c r="AC321">
        <f>VLOOKUP(CuentosContados[[#This Row],[Column1]],CuentosIndexados[],31,FALSE)</f>
        <v>0</v>
      </c>
      <c r="AD321" t="str">
        <f>VLOOKUP(CuentosContados[[#This Row],[Column1]],CuentosIndexados[],32,FALSE)</f>
        <v>agotamiento</v>
      </c>
      <c r="AE321">
        <f>VLOOKUP(CuentosContados[[#This Row],[Column1]],CuentosIndexados[],33,FALSE)</f>
        <v>0</v>
      </c>
      <c r="AF321">
        <f>VLOOKUP(CuentosContados[[#This Row],[Column1]],CuentosIndexados[],34,FALSE)</f>
        <v>0</v>
      </c>
      <c r="AG321">
        <f>VLOOKUP(CuentosContados[[#This Row],[Column1]],CuentosIndexados[],35,FALSE)</f>
        <v>0</v>
      </c>
      <c r="AH321">
        <f>VLOOKUP(CuentosContados[[#This Row],[Column1]],CuentosIndexados[],36,FALSE)</f>
        <v>0</v>
      </c>
      <c r="AI321">
        <f>VLOOKUP(CuentosContados[[#This Row],[Column1]],CuentosIndexados[],37,FALSE)</f>
        <v>0</v>
      </c>
      <c r="AJ321">
        <f>VLOOKUP(CuentosContados[[#This Row],[Column1]],CuentosIndexados[],38,FALSE)</f>
        <v>0</v>
      </c>
      <c r="AK321">
        <f>VLOOKUP(CuentosContados[[#This Row],[Column1]],CuentosIndexados[],39,FALSE)</f>
        <v>0</v>
      </c>
    </row>
    <row r="322" spans="1:37" x14ac:dyDescent="0.25">
      <c r="A322" t="s">
        <v>165</v>
      </c>
      <c r="B322">
        <f>VLOOKUP(CuentosContados[[#This Row],[Column1]],CuentosIndexados[],3,FALSE)</f>
        <v>0</v>
      </c>
      <c r="C322">
        <f>VLOOKUP(CuentosContados[[#This Row],[Column1]],CuentosIndexados[],5,FALSE)</f>
        <v>0</v>
      </c>
      <c r="D322">
        <f>VLOOKUP(CuentosContados[[#This Row],[Column1]],CuentosIndexados[],6,FALSE)</f>
        <v>0</v>
      </c>
      <c r="E322" t="str">
        <f>VLOOKUP(CuentosContados[[#This Row],[Column1]],CuentosIndexados[],7,FALSE)</f>
        <v>frustracion</v>
      </c>
      <c r="F322">
        <f>VLOOKUP(CuentosContados[[#This Row],[Column1]],CuentosIndexados[],8,FALSE)</f>
        <v>0</v>
      </c>
      <c r="G322">
        <f>VLOOKUP(CuentosContados[[#This Row],[Column1]],CuentosIndexados[],9,FALSE)</f>
        <v>0</v>
      </c>
      <c r="H322">
        <f>VLOOKUP(CuentosContados[[#This Row],[Column1]],CuentosIndexados[],10,FALSE)</f>
        <v>0</v>
      </c>
      <c r="I322">
        <f>VLOOKUP(CuentosContados[[#This Row],[Column1]],CuentosIndexados[],11,FALSE)</f>
        <v>0</v>
      </c>
      <c r="J322" t="str">
        <f>VLOOKUP(CuentosContados[[#This Row],[Column1]],CuentosIndexados[],12,FALSE)</f>
        <v>trabajo</v>
      </c>
      <c r="K322">
        <f>VLOOKUP(CuentosContados[[#This Row],[Column1]],CuentosIndexados[],13,FALSE)</f>
        <v>0</v>
      </c>
      <c r="L322" t="str">
        <f>VLOOKUP(CuentosContados[[#This Row],[Column1]],CuentosIndexados[],14,FALSE)</f>
        <v>duda</v>
      </c>
      <c r="M322">
        <f>VLOOKUP(CuentosContados[[#This Row],[Column1]],CuentosIndexados[],15,FALSE)</f>
        <v>0</v>
      </c>
      <c r="N322" t="str">
        <f>VLOOKUP(CuentosContados[[#This Row],[Column1]],CuentosIndexados[],16,FALSE)</f>
        <v>resiliencia</v>
      </c>
      <c r="O322">
        <f>VLOOKUP(CuentosContados[[#This Row],[Column1]],CuentosIndexados[],17,FALSE)</f>
        <v>0</v>
      </c>
      <c r="P322">
        <f>VLOOKUP(CuentosContados[[#This Row],[Column1]],CuentosIndexados[],18,FALSE)</f>
        <v>0</v>
      </c>
      <c r="Q322">
        <f>VLOOKUP(CuentosContados[[#This Row],[Column1]],CuentosIndexados[],19,FALSE)</f>
        <v>0</v>
      </c>
      <c r="R322">
        <f>VLOOKUP(CuentosContados[[#This Row],[Column1]],CuentosIndexados[],20,FALSE)</f>
        <v>0</v>
      </c>
      <c r="S322" t="str">
        <f>VLOOKUP(CuentosContados[[#This Row],[Column1]],CuentosIndexados[],21,FALSE)</f>
        <v>fortaleza</v>
      </c>
      <c r="T322">
        <f>VLOOKUP(CuentosContados[[#This Row],[Column1]],CuentosIndexados[],22,FALSE)</f>
        <v>0</v>
      </c>
      <c r="U322">
        <f>VLOOKUP(CuentosContados[[#This Row],[Column1]],CuentosIndexados[],23,FALSE)</f>
        <v>0</v>
      </c>
      <c r="V322" t="str">
        <f>VLOOKUP(CuentosContados[[#This Row],[Column1]],CuentosIndexados[],24,FALSE)</f>
        <v>estres</v>
      </c>
      <c r="W322">
        <f>VLOOKUP(CuentosContados[[#This Row],[Column1]],CuentosIndexados[],25,FALSE)</f>
        <v>0</v>
      </c>
      <c r="X322" t="str">
        <f>VLOOKUP(CuentosContados[[#This Row],[Column1]],CuentosIndexados[],26,FALSE)</f>
        <v>compasion</v>
      </c>
      <c r="Y322">
        <f>VLOOKUP(CuentosContados[[#This Row],[Column1]],CuentosIndexados[],27,FALSE)</f>
        <v>0</v>
      </c>
      <c r="Z322">
        <f>VLOOKUP(CuentosContados[[#This Row],[Column1]],CuentosIndexados[],28,FALSE)</f>
        <v>0</v>
      </c>
      <c r="AA322">
        <f>VLOOKUP(CuentosContados[[#This Row],[Column1]],CuentosIndexados[],29,FALSE)</f>
        <v>0</v>
      </c>
      <c r="AB322">
        <f>VLOOKUP(CuentosContados[[#This Row],[Column1]],CuentosIndexados[],30,FALSE)</f>
        <v>0</v>
      </c>
      <c r="AC322">
        <f>VLOOKUP(CuentosContados[[#This Row],[Column1]],CuentosIndexados[],31,FALSE)</f>
        <v>0</v>
      </c>
      <c r="AD322" t="str">
        <f>VLOOKUP(CuentosContados[[#This Row],[Column1]],CuentosIndexados[],32,FALSE)</f>
        <v>agotamiento</v>
      </c>
      <c r="AE322">
        <f>VLOOKUP(CuentosContados[[#This Row],[Column1]],CuentosIndexados[],33,FALSE)</f>
        <v>0</v>
      </c>
      <c r="AF322">
        <f>VLOOKUP(CuentosContados[[#This Row],[Column1]],CuentosIndexados[],34,FALSE)</f>
        <v>0</v>
      </c>
      <c r="AG322">
        <f>VLOOKUP(CuentosContados[[#This Row],[Column1]],CuentosIndexados[],35,FALSE)</f>
        <v>0</v>
      </c>
      <c r="AH322">
        <f>VLOOKUP(CuentosContados[[#This Row],[Column1]],CuentosIndexados[],36,FALSE)</f>
        <v>0</v>
      </c>
      <c r="AI322">
        <f>VLOOKUP(CuentosContados[[#This Row],[Column1]],CuentosIndexados[],37,FALSE)</f>
        <v>0</v>
      </c>
      <c r="AJ322">
        <f>VLOOKUP(CuentosContados[[#This Row],[Column1]],CuentosIndexados[],38,FALSE)</f>
        <v>0</v>
      </c>
      <c r="AK322">
        <f>VLOOKUP(CuentosContados[[#This Row],[Column1]],CuentosIndexados[],39,FALSE)</f>
        <v>0</v>
      </c>
    </row>
    <row r="323" spans="1:37" x14ac:dyDescent="0.25">
      <c r="A323" t="s">
        <v>165</v>
      </c>
      <c r="B323">
        <f>VLOOKUP(CuentosContados[[#This Row],[Column1]],CuentosIndexados[],3,FALSE)</f>
        <v>0</v>
      </c>
      <c r="C323">
        <f>VLOOKUP(CuentosContados[[#This Row],[Column1]],CuentosIndexados[],5,FALSE)</f>
        <v>0</v>
      </c>
      <c r="D323">
        <f>VLOOKUP(CuentosContados[[#This Row],[Column1]],CuentosIndexados[],6,FALSE)</f>
        <v>0</v>
      </c>
      <c r="E323" t="str">
        <f>VLOOKUP(CuentosContados[[#This Row],[Column1]],CuentosIndexados[],7,FALSE)</f>
        <v>frustracion</v>
      </c>
      <c r="F323">
        <f>VLOOKUP(CuentosContados[[#This Row],[Column1]],CuentosIndexados[],8,FALSE)</f>
        <v>0</v>
      </c>
      <c r="G323">
        <f>VLOOKUP(CuentosContados[[#This Row],[Column1]],CuentosIndexados[],9,FALSE)</f>
        <v>0</v>
      </c>
      <c r="H323">
        <f>VLOOKUP(CuentosContados[[#This Row],[Column1]],CuentosIndexados[],10,FALSE)</f>
        <v>0</v>
      </c>
      <c r="I323">
        <f>VLOOKUP(CuentosContados[[#This Row],[Column1]],CuentosIndexados[],11,FALSE)</f>
        <v>0</v>
      </c>
      <c r="J323" t="str">
        <f>VLOOKUP(CuentosContados[[#This Row],[Column1]],CuentosIndexados[],12,FALSE)</f>
        <v>trabajo</v>
      </c>
      <c r="K323">
        <f>VLOOKUP(CuentosContados[[#This Row],[Column1]],CuentosIndexados[],13,FALSE)</f>
        <v>0</v>
      </c>
      <c r="L323" t="str">
        <f>VLOOKUP(CuentosContados[[#This Row],[Column1]],CuentosIndexados[],14,FALSE)</f>
        <v>duda</v>
      </c>
      <c r="M323">
        <f>VLOOKUP(CuentosContados[[#This Row],[Column1]],CuentosIndexados[],15,FALSE)</f>
        <v>0</v>
      </c>
      <c r="N323" t="str">
        <f>VLOOKUP(CuentosContados[[#This Row],[Column1]],CuentosIndexados[],16,FALSE)</f>
        <v>resiliencia</v>
      </c>
      <c r="O323">
        <f>VLOOKUP(CuentosContados[[#This Row],[Column1]],CuentosIndexados[],17,FALSE)</f>
        <v>0</v>
      </c>
      <c r="P323">
        <f>VLOOKUP(CuentosContados[[#This Row],[Column1]],CuentosIndexados[],18,FALSE)</f>
        <v>0</v>
      </c>
      <c r="Q323">
        <f>VLOOKUP(CuentosContados[[#This Row],[Column1]],CuentosIndexados[],19,FALSE)</f>
        <v>0</v>
      </c>
      <c r="R323">
        <f>VLOOKUP(CuentosContados[[#This Row],[Column1]],CuentosIndexados[],20,FALSE)</f>
        <v>0</v>
      </c>
      <c r="S323" t="str">
        <f>VLOOKUP(CuentosContados[[#This Row],[Column1]],CuentosIndexados[],21,FALSE)</f>
        <v>fortaleza</v>
      </c>
      <c r="T323">
        <f>VLOOKUP(CuentosContados[[#This Row],[Column1]],CuentosIndexados[],22,FALSE)</f>
        <v>0</v>
      </c>
      <c r="U323">
        <f>VLOOKUP(CuentosContados[[#This Row],[Column1]],CuentosIndexados[],23,FALSE)</f>
        <v>0</v>
      </c>
      <c r="V323" t="str">
        <f>VLOOKUP(CuentosContados[[#This Row],[Column1]],CuentosIndexados[],24,FALSE)</f>
        <v>estres</v>
      </c>
      <c r="W323">
        <f>VLOOKUP(CuentosContados[[#This Row],[Column1]],CuentosIndexados[],25,FALSE)</f>
        <v>0</v>
      </c>
      <c r="X323" t="str">
        <f>VLOOKUP(CuentosContados[[#This Row],[Column1]],CuentosIndexados[],26,FALSE)</f>
        <v>compasion</v>
      </c>
      <c r="Y323">
        <f>VLOOKUP(CuentosContados[[#This Row],[Column1]],CuentosIndexados[],27,FALSE)</f>
        <v>0</v>
      </c>
      <c r="Z323">
        <f>VLOOKUP(CuentosContados[[#This Row],[Column1]],CuentosIndexados[],28,FALSE)</f>
        <v>0</v>
      </c>
      <c r="AA323">
        <f>VLOOKUP(CuentosContados[[#This Row],[Column1]],CuentosIndexados[],29,FALSE)</f>
        <v>0</v>
      </c>
      <c r="AB323">
        <f>VLOOKUP(CuentosContados[[#This Row],[Column1]],CuentosIndexados[],30,FALSE)</f>
        <v>0</v>
      </c>
      <c r="AC323">
        <f>VLOOKUP(CuentosContados[[#This Row],[Column1]],CuentosIndexados[],31,FALSE)</f>
        <v>0</v>
      </c>
      <c r="AD323" t="str">
        <f>VLOOKUP(CuentosContados[[#This Row],[Column1]],CuentosIndexados[],32,FALSE)</f>
        <v>agotamiento</v>
      </c>
      <c r="AE323">
        <f>VLOOKUP(CuentosContados[[#This Row],[Column1]],CuentosIndexados[],33,FALSE)</f>
        <v>0</v>
      </c>
      <c r="AF323">
        <f>VLOOKUP(CuentosContados[[#This Row],[Column1]],CuentosIndexados[],34,FALSE)</f>
        <v>0</v>
      </c>
      <c r="AG323">
        <f>VLOOKUP(CuentosContados[[#This Row],[Column1]],CuentosIndexados[],35,FALSE)</f>
        <v>0</v>
      </c>
      <c r="AH323">
        <f>VLOOKUP(CuentosContados[[#This Row],[Column1]],CuentosIndexados[],36,FALSE)</f>
        <v>0</v>
      </c>
      <c r="AI323">
        <f>VLOOKUP(CuentosContados[[#This Row],[Column1]],CuentosIndexados[],37,FALSE)</f>
        <v>0</v>
      </c>
      <c r="AJ323">
        <f>VLOOKUP(CuentosContados[[#This Row],[Column1]],CuentosIndexados[],38,FALSE)</f>
        <v>0</v>
      </c>
      <c r="AK323">
        <f>VLOOKUP(CuentosContados[[#This Row],[Column1]],CuentosIndexados[],39,FALSE)</f>
        <v>0</v>
      </c>
    </row>
    <row r="324" spans="1:37" x14ac:dyDescent="0.25">
      <c r="A324" t="s">
        <v>165</v>
      </c>
      <c r="B324">
        <f>VLOOKUP(CuentosContados[[#This Row],[Column1]],CuentosIndexados[],3,FALSE)</f>
        <v>0</v>
      </c>
      <c r="C324">
        <f>VLOOKUP(CuentosContados[[#This Row],[Column1]],CuentosIndexados[],5,FALSE)</f>
        <v>0</v>
      </c>
      <c r="D324">
        <f>VLOOKUP(CuentosContados[[#This Row],[Column1]],CuentosIndexados[],6,FALSE)</f>
        <v>0</v>
      </c>
      <c r="E324" t="str">
        <f>VLOOKUP(CuentosContados[[#This Row],[Column1]],CuentosIndexados[],7,FALSE)</f>
        <v>frustracion</v>
      </c>
      <c r="F324">
        <f>VLOOKUP(CuentosContados[[#This Row],[Column1]],CuentosIndexados[],8,FALSE)</f>
        <v>0</v>
      </c>
      <c r="G324">
        <f>VLOOKUP(CuentosContados[[#This Row],[Column1]],CuentosIndexados[],9,FALSE)</f>
        <v>0</v>
      </c>
      <c r="H324">
        <f>VLOOKUP(CuentosContados[[#This Row],[Column1]],CuentosIndexados[],10,FALSE)</f>
        <v>0</v>
      </c>
      <c r="I324">
        <f>VLOOKUP(CuentosContados[[#This Row],[Column1]],CuentosIndexados[],11,FALSE)</f>
        <v>0</v>
      </c>
      <c r="J324" t="str">
        <f>VLOOKUP(CuentosContados[[#This Row],[Column1]],CuentosIndexados[],12,FALSE)</f>
        <v>trabajo</v>
      </c>
      <c r="K324">
        <f>VLOOKUP(CuentosContados[[#This Row],[Column1]],CuentosIndexados[],13,FALSE)</f>
        <v>0</v>
      </c>
      <c r="L324" t="str">
        <f>VLOOKUP(CuentosContados[[#This Row],[Column1]],CuentosIndexados[],14,FALSE)</f>
        <v>duda</v>
      </c>
      <c r="M324">
        <f>VLOOKUP(CuentosContados[[#This Row],[Column1]],CuentosIndexados[],15,FALSE)</f>
        <v>0</v>
      </c>
      <c r="N324" t="str">
        <f>VLOOKUP(CuentosContados[[#This Row],[Column1]],CuentosIndexados[],16,FALSE)</f>
        <v>resiliencia</v>
      </c>
      <c r="O324">
        <f>VLOOKUP(CuentosContados[[#This Row],[Column1]],CuentosIndexados[],17,FALSE)</f>
        <v>0</v>
      </c>
      <c r="P324">
        <f>VLOOKUP(CuentosContados[[#This Row],[Column1]],CuentosIndexados[],18,FALSE)</f>
        <v>0</v>
      </c>
      <c r="Q324">
        <f>VLOOKUP(CuentosContados[[#This Row],[Column1]],CuentosIndexados[],19,FALSE)</f>
        <v>0</v>
      </c>
      <c r="R324">
        <f>VLOOKUP(CuentosContados[[#This Row],[Column1]],CuentosIndexados[],20,FALSE)</f>
        <v>0</v>
      </c>
      <c r="S324" t="str">
        <f>VLOOKUP(CuentosContados[[#This Row],[Column1]],CuentosIndexados[],21,FALSE)</f>
        <v>fortaleza</v>
      </c>
      <c r="T324">
        <f>VLOOKUP(CuentosContados[[#This Row],[Column1]],CuentosIndexados[],22,FALSE)</f>
        <v>0</v>
      </c>
      <c r="U324">
        <f>VLOOKUP(CuentosContados[[#This Row],[Column1]],CuentosIndexados[],23,FALSE)</f>
        <v>0</v>
      </c>
      <c r="V324" t="str">
        <f>VLOOKUP(CuentosContados[[#This Row],[Column1]],CuentosIndexados[],24,FALSE)</f>
        <v>estres</v>
      </c>
      <c r="W324">
        <f>VLOOKUP(CuentosContados[[#This Row],[Column1]],CuentosIndexados[],25,FALSE)</f>
        <v>0</v>
      </c>
      <c r="X324" t="str">
        <f>VLOOKUP(CuentosContados[[#This Row],[Column1]],CuentosIndexados[],26,FALSE)</f>
        <v>compasion</v>
      </c>
      <c r="Y324">
        <f>VLOOKUP(CuentosContados[[#This Row],[Column1]],CuentosIndexados[],27,FALSE)</f>
        <v>0</v>
      </c>
      <c r="Z324">
        <f>VLOOKUP(CuentosContados[[#This Row],[Column1]],CuentosIndexados[],28,FALSE)</f>
        <v>0</v>
      </c>
      <c r="AA324">
        <f>VLOOKUP(CuentosContados[[#This Row],[Column1]],CuentosIndexados[],29,FALSE)</f>
        <v>0</v>
      </c>
      <c r="AB324">
        <f>VLOOKUP(CuentosContados[[#This Row],[Column1]],CuentosIndexados[],30,FALSE)</f>
        <v>0</v>
      </c>
      <c r="AC324">
        <f>VLOOKUP(CuentosContados[[#This Row],[Column1]],CuentosIndexados[],31,FALSE)</f>
        <v>0</v>
      </c>
      <c r="AD324" t="str">
        <f>VLOOKUP(CuentosContados[[#This Row],[Column1]],CuentosIndexados[],32,FALSE)</f>
        <v>agotamiento</v>
      </c>
      <c r="AE324">
        <f>VLOOKUP(CuentosContados[[#This Row],[Column1]],CuentosIndexados[],33,FALSE)</f>
        <v>0</v>
      </c>
      <c r="AF324">
        <f>VLOOKUP(CuentosContados[[#This Row],[Column1]],CuentosIndexados[],34,FALSE)</f>
        <v>0</v>
      </c>
      <c r="AG324">
        <f>VLOOKUP(CuentosContados[[#This Row],[Column1]],CuentosIndexados[],35,FALSE)</f>
        <v>0</v>
      </c>
      <c r="AH324">
        <f>VLOOKUP(CuentosContados[[#This Row],[Column1]],CuentosIndexados[],36,FALSE)</f>
        <v>0</v>
      </c>
      <c r="AI324">
        <f>VLOOKUP(CuentosContados[[#This Row],[Column1]],CuentosIndexados[],37,FALSE)</f>
        <v>0</v>
      </c>
      <c r="AJ324">
        <f>VLOOKUP(CuentosContados[[#This Row],[Column1]],CuentosIndexados[],38,FALSE)</f>
        <v>0</v>
      </c>
      <c r="AK324">
        <f>VLOOKUP(CuentosContados[[#This Row],[Column1]],CuentosIndexados[],39,FALSE)</f>
        <v>0</v>
      </c>
    </row>
    <row r="325" spans="1:37" x14ac:dyDescent="0.25">
      <c r="A325" t="s">
        <v>165</v>
      </c>
      <c r="B325">
        <f>VLOOKUP(CuentosContados[[#This Row],[Column1]],CuentosIndexados[],3,FALSE)</f>
        <v>0</v>
      </c>
      <c r="C325">
        <f>VLOOKUP(CuentosContados[[#This Row],[Column1]],CuentosIndexados[],5,FALSE)</f>
        <v>0</v>
      </c>
      <c r="D325">
        <f>VLOOKUP(CuentosContados[[#This Row],[Column1]],CuentosIndexados[],6,FALSE)</f>
        <v>0</v>
      </c>
      <c r="E325" t="str">
        <f>VLOOKUP(CuentosContados[[#This Row],[Column1]],CuentosIndexados[],7,FALSE)</f>
        <v>frustracion</v>
      </c>
      <c r="F325">
        <f>VLOOKUP(CuentosContados[[#This Row],[Column1]],CuentosIndexados[],8,FALSE)</f>
        <v>0</v>
      </c>
      <c r="G325">
        <f>VLOOKUP(CuentosContados[[#This Row],[Column1]],CuentosIndexados[],9,FALSE)</f>
        <v>0</v>
      </c>
      <c r="H325">
        <f>VLOOKUP(CuentosContados[[#This Row],[Column1]],CuentosIndexados[],10,FALSE)</f>
        <v>0</v>
      </c>
      <c r="I325">
        <f>VLOOKUP(CuentosContados[[#This Row],[Column1]],CuentosIndexados[],11,FALSE)</f>
        <v>0</v>
      </c>
      <c r="J325" t="str">
        <f>VLOOKUP(CuentosContados[[#This Row],[Column1]],CuentosIndexados[],12,FALSE)</f>
        <v>trabajo</v>
      </c>
      <c r="K325">
        <f>VLOOKUP(CuentosContados[[#This Row],[Column1]],CuentosIndexados[],13,FALSE)</f>
        <v>0</v>
      </c>
      <c r="L325" t="str">
        <f>VLOOKUP(CuentosContados[[#This Row],[Column1]],CuentosIndexados[],14,FALSE)</f>
        <v>duda</v>
      </c>
      <c r="M325">
        <f>VLOOKUP(CuentosContados[[#This Row],[Column1]],CuentosIndexados[],15,FALSE)</f>
        <v>0</v>
      </c>
      <c r="N325" t="str">
        <f>VLOOKUP(CuentosContados[[#This Row],[Column1]],CuentosIndexados[],16,FALSE)</f>
        <v>resiliencia</v>
      </c>
      <c r="O325">
        <f>VLOOKUP(CuentosContados[[#This Row],[Column1]],CuentosIndexados[],17,FALSE)</f>
        <v>0</v>
      </c>
      <c r="P325">
        <f>VLOOKUP(CuentosContados[[#This Row],[Column1]],CuentosIndexados[],18,FALSE)</f>
        <v>0</v>
      </c>
      <c r="Q325">
        <f>VLOOKUP(CuentosContados[[#This Row],[Column1]],CuentosIndexados[],19,FALSE)</f>
        <v>0</v>
      </c>
      <c r="R325">
        <f>VLOOKUP(CuentosContados[[#This Row],[Column1]],CuentosIndexados[],20,FALSE)</f>
        <v>0</v>
      </c>
      <c r="S325" t="str">
        <f>VLOOKUP(CuentosContados[[#This Row],[Column1]],CuentosIndexados[],21,FALSE)</f>
        <v>fortaleza</v>
      </c>
      <c r="T325">
        <f>VLOOKUP(CuentosContados[[#This Row],[Column1]],CuentosIndexados[],22,FALSE)</f>
        <v>0</v>
      </c>
      <c r="U325">
        <f>VLOOKUP(CuentosContados[[#This Row],[Column1]],CuentosIndexados[],23,FALSE)</f>
        <v>0</v>
      </c>
      <c r="V325" t="str">
        <f>VLOOKUP(CuentosContados[[#This Row],[Column1]],CuentosIndexados[],24,FALSE)</f>
        <v>estres</v>
      </c>
      <c r="W325">
        <f>VLOOKUP(CuentosContados[[#This Row],[Column1]],CuentosIndexados[],25,FALSE)</f>
        <v>0</v>
      </c>
      <c r="X325" t="str">
        <f>VLOOKUP(CuentosContados[[#This Row],[Column1]],CuentosIndexados[],26,FALSE)</f>
        <v>compasion</v>
      </c>
      <c r="Y325">
        <f>VLOOKUP(CuentosContados[[#This Row],[Column1]],CuentosIndexados[],27,FALSE)</f>
        <v>0</v>
      </c>
      <c r="Z325">
        <f>VLOOKUP(CuentosContados[[#This Row],[Column1]],CuentosIndexados[],28,FALSE)</f>
        <v>0</v>
      </c>
      <c r="AA325">
        <f>VLOOKUP(CuentosContados[[#This Row],[Column1]],CuentosIndexados[],29,FALSE)</f>
        <v>0</v>
      </c>
      <c r="AB325">
        <f>VLOOKUP(CuentosContados[[#This Row],[Column1]],CuentosIndexados[],30,FALSE)</f>
        <v>0</v>
      </c>
      <c r="AC325">
        <f>VLOOKUP(CuentosContados[[#This Row],[Column1]],CuentosIndexados[],31,FALSE)</f>
        <v>0</v>
      </c>
      <c r="AD325" t="str">
        <f>VLOOKUP(CuentosContados[[#This Row],[Column1]],CuentosIndexados[],32,FALSE)</f>
        <v>agotamiento</v>
      </c>
      <c r="AE325">
        <f>VLOOKUP(CuentosContados[[#This Row],[Column1]],CuentosIndexados[],33,FALSE)</f>
        <v>0</v>
      </c>
      <c r="AF325">
        <f>VLOOKUP(CuentosContados[[#This Row],[Column1]],CuentosIndexados[],34,FALSE)</f>
        <v>0</v>
      </c>
      <c r="AG325">
        <f>VLOOKUP(CuentosContados[[#This Row],[Column1]],CuentosIndexados[],35,FALSE)</f>
        <v>0</v>
      </c>
      <c r="AH325">
        <f>VLOOKUP(CuentosContados[[#This Row],[Column1]],CuentosIndexados[],36,FALSE)</f>
        <v>0</v>
      </c>
      <c r="AI325">
        <f>VLOOKUP(CuentosContados[[#This Row],[Column1]],CuentosIndexados[],37,FALSE)</f>
        <v>0</v>
      </c>
      <c r="AJ325">
        <f>VLOOKUP(CuentosContados[[#This Row],[Column1]],CuentosIndexados[],38,FALSE)</f>
        <v>0</v>
      </c>
      <c r="AK325">
        <f>VLOOKUP(CuentosContados[[#This Row],[Column1]],CuentosIndexados[],39,FALSE)</f>
        <v>0</v>
      </c>
    </row>
    <row r="326" spans="1:37" x14ac:dyDescent="0.25">
      <c r="A326" t="s">
        <v>165</v>
      </c>
      <c r="B326">
        <f>VLOOKUP(CuentosContados[[#This Row],[Column1]],CuentosIndexados[],3,FALSE)</f>
        <v>0</v>
      </c>
      <c r="C326">
        <f>VLOOKUP(CuentosContados[[#This Row],[Column1]],CuentosIndexados[],5,FALSE)</f>
        <v>0</v>
      </c>
      <c r="D326">
        <f>VLOOKUP(CuentosContados[[#This Row],[Column1]],CuentosIndexados[],6,FALSE)</f>
        <v>0</v>
      </c>
      <c r="E326" t="str">
        <f>VLOOKUP(CuentosContados[[#This Row],[Column1]],CuentosIndexados[],7,FALSE)</f>
        <v>frustracion</v>
      </c>
      <c r="F326">
        <f>VLOOKUP(CuentosContados[[#This Row],[Column1]],CuentosIndexados[],8,FALSE)</f>
        <v>0</v>
      </c>
      <c r="G326">
        <f>VLOOKUP(CuentosContados[[#This Row],[Column1]],CuentosIndexados[],9,FALSE)</f>
        <v>0</v>
      </c>
      <c r="H326">
        <f>VLOOKUP(CuentosContados[[#This Row],[Column1]],CuentosIndexados[],10,FALSE)</f>
        <v>0</v>
      </c>
      <c r="I326">
        <f>VLOOKUP(CuentosContados[[#This Row],[Column1]],CuentosIndexados[],11,FALSE)</f>
        <v>0</v>
      </c>
      <c r="J326" t="str">
        <f>VLOOKUP(CuentosContados[[#This Row],[Column1]],CuentosIndexados[],12,FALSE)</f>
        <v>trabajo</v>
      </c>
      <c r="K326">
        <f>VLOOKUP(CuentosContados[[#This Row],[Column1]],CuentosIndexados[],13,FALSE)</f>
        <v>0</v>
      </c>
      <c r="L326" t="str">
        <f>VLOOKUP(CuentosContados[[#This Row],[Column1]],CuentosIndexados[],14,FALSE)</f>
        <v>duda</v>
      </c>
      <c r="M326">
        <f>VLOOKUP(CuentosContados[[#This Row],[Column1]],CuentosIndexados[],15,FALSE)</f>
        <v>0</v>
      </c>
      <c r="N326" t="str">
        <f>VLOOKUP(CuentosContados[[#This Row],[Column1]],CuentosIndexados[],16,FALSE)</f>
        <v>resiliencia</v>
      </c>
      <c r="O326">
        <f>VLOOKUP(CuentosContados[[#This Row],[Column1]],CuentosIndexados[],17,FALSE)</f>
        <v>0</v>
      </c>
      <c r="P326">
        <f>VLOOKUP(CuentosContados[[#This Row],[Column1]],CuentosIndexados[],18,FALSE)</f>
        <v>0</v>
      </c>
      <c r="Q326">
        <f>VLOOKUP(CuentosContados[[#This Row],[Column1]],CuentosIndexados[],19,FALSE)</f>
        <v>0</v>
      </c>
      <c r="R326">
        <f>VLOOKUP(CuentosContados[[#This Row],[Column1]],CuentosIndexados[],20,FALSE)</f>
        <v>0</v>
      </c>
      <c r="S326" t="str">
        <f>VLOOKUP(CuentosContados[[#This Row],[Column1]],CuentosIndexados[],21,FALSE)</f>
        <v>fortaleza</v>
      </c>
      <c r="T326">
        <f>VLOOKUP(CuentosContados[[#This Row],[Column1]],CuentosIndexados[],22,FALSE)</f>
        <v>0</v>
      </c>
      <c r="U326">
        <f>VLOOKUP(CuentosContados[[#This Row],[Column1]],CuentosIndexados[],23,FALSE)</f>
        <v>0</v>
      </c>
      <c r="V326" t="str">
        <f>VLOOKUP(CuentosContados[[#This Row],[Column1]],CuentosIndexados[],24,FALSE)</f>
        <v>estres</v>
      </c>
      <c r="W326">
        <f>VLOOKUP(CuentosContados[[#This Row],[Column1]],CuentosIndexados[],25,FALSE)</f>
        <v>0</v>
      </c>
      <c r="X326" t="str">
        <f>VLOOKUP(CuentosContados[[#This Row],[Column1]],CuentosIndexados[],26,FALSE)</f>
        <v>compasion</v>
      </c>
      <c r="Y326">
        <f>VLOOKUP(CuentosContados[[#This Row],[Column1]],CuentosIndexados[],27,FALSE)</f>
        <v>0</v>
      </c>
      <c r="Z326">
        <f>VLOOKUP(CuentosContados[[#This Row],[Column1]],CuentosIndexados[],28,FALSE)</f>
        <v>0</v>
      </c>
      <c r="AA326">
        <f>VLOOKUP(CuentosContados[[#This Row],[Column1]],CuentosIndexados[],29,FALSE)</f>
        <v>0</v>
      </c>
      <c r="AB326">
        <f>VLOOKUP(CuentosContados[[#This Row],[Column1]],CuentosIndexados[],30,FALSE)</f>
        <v>0</v>
      </c>
      <c r="AC326">
        <f>VLOOKUP(CuentosContados[[#This Row],[Column1]],CuentosIndexados[],31,FALSE)</f>
        <v>0</v>
      </c>
      <c r="AD326" t="str">
        <f>VLOOKUP(CuentosContados[[#This Row],[Column1]],CuentosIndexados[],32,FALSE)</f>
        <v>agotamiento</v>
      </c>
      <c r="AE326">
        <f>VLOOKUP(CuentosContados[[#This Row],[Column1]],CuentosIndexados[],33,FALSE)</f>
        <v>0</v>
      </c>
      <c r="AF326">
        <f>VLOOKUP(CuentosContados[[#This Row],[Column1]],CuentosIndexados[],34,FALSE)</f>
        <v>0</v>
      </c>
      <c r="AG326">
        <f>VLOOKUP(CuentosContados[[#This Row],[Column1]],CuentosIndexados[],35,FALSE)</f>
        <v>0</v>
      </c>
      <c r="AH326">
        <f>VLOOKUP(CuentosContados[[#This Row],[Column1]],CuentosIndexados[],36,FALSE)</f>
        <v>0</v>
      </c>
      <c r="AI326">
        <f>VLOOKUP(CuentosContados[[#This Row],[Column1]],CuentosIndexados[],37,FALSE)</f>
        <v>0</v>
      </c>
      <c r="AJ326">
        <f>VLOOKUP(CuentosContados[[#This Row],[Column1]],CuentosIndexados[],38,FALSE)</f>
        <v>0</v>
      </c>
      <c r="AK326">
        <f>VLOOKUP(CuentosContados[[#This Row],[Column1]],CuentosIndexados[],39,FALSE)</f>
        <v>0</v>
      </c>
    </row>
    <row r="327" spans="1:37" x14ac:dyDescent="0.25">
      <c r="A327" t="s">
        <v>165</v>
      </c>
      <c r="B327">
        <f>VLOOKUP(CuentosContados[[#This Row],[Column1]],CuentosIndexados[],3,FALSE)</f>
        <v>0</v>
      </c>
      <c r="C327">
        <f>VLOOKUP(CuentosContados[[#This Row],[Column1]],CuentosIndexados[],5,FALSE)</f>
        <v>0</v>
      </c>
      <c r="D327">
        <f>VLOOKUP(CuentosContados[[#This Row],[Column1]],CuentosIndexados[],6,FALSE)</f>
        <v>0</v>
      </c>
      <c r="E327" t="str">
        <f>VLOOKUP(CuentosContados[[#This Row],[Column1]],CuentosIndexados[],7,FALSE)</f>
        <v>frustracion</v>
      </c>
      <c r="F327">
        <f>VLOOKUP(CuentosContados[[#This Row],[Column1]],CuentosIndexados[],8,FALSE)</f>
        <v>0</v>
      </c>
      <c r="G327">
        <f>VLOOKUP(CuentosContados[[#This Row],[Column1]],CuentosIndexados[],9,FALSE)</f>
        <v>0</v>
      </c>
      <c r="H327">
        <f>VLOOKUP(CuentosContados[[#This Row],[Column1]],CuentosIndexados[],10,FALSE)</f>
        <v>0</v>
      </c>
      <c r="I327">
        <f>VLOOKUP(CuentosContados[[#This Row],[Column1]],CuentosIndexados[],11,FALSE)</f>
        <v>0</v>
      </c>
      <c r="J327" t="str">
        <f>VLOOKUP(CuentosContados[[#This Row],[Column1]],CuentosIndexados[],12,FALSE)</f>
        <v>trabajo</v>
      </c>
      <c r="K327">
        <f>VLOOKUP(CuentosContados[[#This Row],[Column1]],CuentosIndexados[],13,FALSE)</f>
        <v>0</v>
      </c>
      <c r="L327" t="str">
        <f>VLOOKUP(CuentosContados[[#This Row],[Column1]],CuentosIndexados[],14,FALSE)</f>
        <v>duda</v>
      </c>
      <c r="M327">
        <f>VLOOKUP(CuentosContados[[#This Row],[Column1]],CuentosIndexados[],15,FALSE)</f>
        <v>0</v>
      </c>
      <c r="N327" t="str">
        <f>VLOOKUP(CuentosContados[[#This Row],[Column1]],CuentosIndexados[],16,FALSE)</f>
        <v>resiliencia</v>
      </c>
      <c r="O327">
        <f>VLOOKUP(CuentosContados[[#This Row],[Column1]],CuentosIndexados[],17,FALSE)</f>
        <v>0</v>
      </c>
      <c r="P327">
        <f>VLOOKUP(CuentosContados[[#This Row],[Column1]],CuentosIndexados[],18,FALSE)</f>
        <v>0</v>
      </c>
      <c r="Q327">
        <f>VLOOKUP(CuentosContados[[#This Row],[Column1]],CuentosIndexados[],19,FALSE)</f>
        <v>0</v>
      </c>
      <c r="R327">
        <f>VLOOKUP(CuentosContados[[#This Row],[Column1]],CuentosIndexados[],20,FALSE)</f>
        <v>0</v>
      </c>
      <c r="S327" t="str">
        <f>VLOOKUP(CuentosContados[[#This Row],[Column1]],CuentosIndexados[],21,FALSE)</f>
        <v>fortaleza</v>
      </c>
      <c r="T327">
        <f>VLOOKUP(CuentosContados[[#This Row],[Column1]],CuentosIndexados[],22,FALSE)</f>
        <v>0</v>
      </c>
      <c r="U327">
        <f>VLOOKUP(CuentosContados[[#This Row],[Column1]],CuentosIndexados[],23,FALSE)</f>
        <v>0</v>
      </c>
      <c r="V327" t="str">
        <f>VLOOKUP(CuentosContados[[#This Row],[Column1]],CuentosIndexados[],24,FALSE)</f>
        <v>estres</v>
      </c>
      <c r="W327">
        <f>VLOOKUP(CuentosContados[[#This Row],[Column1]],CuentosIndexados[],25,FALSE)</f>
        <v>0</v>
      </c>
      <c r="X327" t="str">
        <f>VLOOKUP(CuentosContados[[#This Row],[Column1]],CuentosIndexados[],26,FALSE)</f>
        <v>compasion</v>
      </c>
      <c r="Y327">
        <f>VLOOKUP(CuentosContados[[#This Row],[Column1]],CuentosIndexados[],27,FALSE)</f>
        <v>0</v>
      </c>
      <c r="Z327">
        <f>VLOOKUP(CuentosContados[[#This Row],[Column1]],CuentosIndexados[],28,FALSE)</f>
        <v>0</v>
      </c>
      <c r="AA327">
        <f>VLOOKUP(CuentosContados[[#This Row],[Column1]],CuentosIndexados[],29,FALSE)</f>
        <v>0</v>
      </c>
      <c r="AB327">
        <f>VLOOKUP(CuentosContados[[#This Row],[Column1]],CuentosIndexados[],30,FALSE)</f>
        <v>0</v>
      </c>
      <c r="AC327">
        <f>VLOOKUP(CuentosContados[[#This Row],[Column1]],CuentosIndexados[],31,FALSE)</f>
        <v>0</v>
      </c>
      <c r="AD327" t="str">
        <f>VLOOKUP(CuentosContados[[#This Row],[Column1]],CuentosIndexados[],32,FALSE)</f>
        <v>agotamiento</v>
      </c>
      <c r="AE327">
        <f>VLOOKUP(CuentosContados[[#This Row],[Column1]],CuentosIndexados[],33,FALSE)</f>
        <v>0</v>
      </c>
      <c r="AF327">
        <f>VLOOKUP(CuentosContados[[#This Row],[Column1]],CuentosIndexados[],34,FALSE)</f>
        <v>0</v>
      </c>
      <c r="AG327">
        <f>VLOOKUP(CuentosContados[[#This Row],[Column1]],CuentosIndexados[],35,FALSE)</f>
        <v>0</v>
      </c>
      <c r="AH327">
        <f>VLOOKUP(CuentosContados[[#This Row],[Column1]],CuentosIndexados[],36,FALSE)</f>
        <v>0</v>
      </c>
      <c r="AI327">
        <f>VLOOKUP(CuentosContados[[#This Row],[Column1]],CuentosIndexados[],37,FALSE)</f>
        <v>0</v>
      </c>
      <c r="AJ327">
        <f>VLOOKUP(CuentosContados[[#This Row],[Column1]],CuentosIndexados[],38,FALSE)</f>
        <v>0</v>
      </c>
      <c r="AK327">
        <f>VLOOKUP(CuentosContados[[#This Row],[Column1]],CuentosIndexados[],39,FALSE)</f>
        <v>0</v>
      </c>
    </row>
    <row r="328" spans="1:37" x14ac:dyDescent="0.25">
      <c r="A328" t="s">
        <v>165</v>
      </c>
      <c r="B328">
        <f>VLOOKUP(CuentosContados[[#This Row],[Column1]],CuentosIndexados[],3,FALSE)</f>
        <v>0</v>
      </c>
      <c r="C328">
        <f>VLOOKUP(CuentosContados[[#This Row],[Column1]],CuentosIndexados[],5,FALSE)</f>
        <v>0</v>
      </c>
      <c r="D328">
        <f>VLOOKUP(CuentosContados[[#This Row],[Column1]],CuentosIndexados[],6,FALSE)</f>
        <v>0</v>
      </c>
      <c r="E328" t="str">
        <f>VLOOKUP(CuentosContados[[#This Row],[Column1]],CuentosIndexados[],7,FALSE)</f>
        <v>frustracion</v>
      </c>
      <c r="F328">
        <f>VLOOKUP(CuentosContados[[#This Row],[Column1]],CuentosIndexados[],8,FALSE)</f>
        <v>0</v>
      </c>
      <c r="G328">
        <f>VLOOKUP(CuentosContados[[#This Row],[Column1]],CuentosIndexados[],9,FALSE)</f>
        <v>0</v>
      </c>
      <c r="H328">
        <f>VLOOKUP(CuentosContados[[#This Row],[Column1]],CuentosIndexados[],10,FALSE)</f>
        <v>0</v>
      </c>
      <c r="I328">
        <f>VLOOKUP(CuentosContados[[#This Row],[Column1]],CuentosIndexados[],11,FALSE)</f>
        <v>0</v>
      </c>
      <c r="J328" t="str">
        <f>VLOOKUP(CuentosContados[[#This Row],[Column1]],CuentosIndexados[],12,FALSE)</f>
        <v>trabajo</v>
      </c>
      <c r="K328">
        <f>VLOOKUP(CuentosContados[[#This Row],[Column1]],CuentosIndexados[],13,FALSE)</f>
        <v>0</v>
      </c>
      <c r="L328" t="str">
        <f>VLOOKUP(CuentosContados[[#This Row],[Column1]],CuentosIndexados[],14,FALSE)</f>
        <v>duda</v>
      </c>
      <c r="M328">
        <f>VLOOKUP(CuentosContados[[#This Row],[Column1]],CuentosIndexados[],15,FALSE)</f>
        <v>0</v>
      </c>
      <c r="N328" t="str">
        <f>VLOOKUP(CuentosContados[[#This Row],[Column1]],CuentosIndexados[],16,FALSE)</f>
        <v>resiliencia</v>
      </c>
      <c r="O328">
        <f>VLOOKUP(CuentosContados[[#This Row],[Column1]],CuentosIndexados[],17,FALSE)</f>
        <v>0</v>
      </c>
      <c r="P328">
        <f>VLOOKUP(CuentosContados[[#This Row],[Column1]],CuentosIndexados[],18,FALSE)</f>
        <v>0</v>
      </c>
      <c r="Q328">
        <f>VLOOKUP(CuentosContados[[#This Row],[Column1]],CuentosIndexados[],19,FALSE)</f>
        <v>0</v>
      </c>
      <c r="R328">
        <f>VLOOKUP(CuentosContados[[#This Row],[Column1]],CuentosIndexados[],20,FALSE)</f>
        <v>0</v>
      </c>
      <c r="S328" t="str">
        <f>VLOOKUP(CuentosContados[[#This Row],[Column1]],CuentosIndexados[],21,FALSE)</f>
        <v>fortaleza</v>
      </c>
      <c r="T328">
        <f>VLOOKUP(CuentosContados[[#This Row],[Column1]],CuentosIndexados[],22,FALSE)</f>
        <v>0</v>
      </c>
      <c r="U328">
        <f>VLOOKUP(CuentosContados[[#This Row],[Column1]],CuentosIndexados[],23,FALSE)</f>
        <v>0</v>
      </c>
      <c r="V328" t="str">
        <f>VLOOKUP(CuentosContados[[#This Row],[Column1]],CuentosIndexados[],24,FALSE)</f>
        <v>estres</v>
      </c>
      <c r="W328">
        <f>VLOOKUP(CuentosContados[[#This Row],[Column1]],CuentosIndexados[],25,FALSE)</f>
        <v>0</v>
      </c>
      <c r="X328" t="str">
        <f>VLOOKUP(CuentosContados[[#This Row],[Column1]],CuentosIndexados[],26,FALSE)</f>
        <v>compasion</v>
      </c>
      <c r="Y328">
        <f>VLOOKUP(CuentosContados[[#This Row],[Column1]],CuentosIndexados[],27,FALSE)</f>
        <v>0</v>
      </c>
      <c r="Z328">
        <f>VLOOKUP(CuentosContados[[#This Row],[Column1]],CuentosIndexados[],28,FALSE)</f>
        <v>0</v>
      </c>
      <c r="AA328">
        <f>VLOOKUP(CuentosContados[[#This Row],[Column1]],CuentosIndexados[],29,FALSE)</f>
        <v>0</v>
      </c>
      <c r="AB328">
        <f>VLOOKUP(CuentosContados[[#This Row],[Column1]],CuentosIndexados[],30,FALSE)</f>
        <v>0</v>
      </c>
      <c r="AC328">
        <f>VLOOKUP(CuentosContados[[#This Row],[Column1]],CuentosIndexados[],31,FALSE)</f>
        <v>0</v>
      </c>
      <c r="AD328" t="str">
        <f>VLOOKUP(CuentosContados[[#This Row],[Column1]],CuentosIndexados[],32,FALSE)</f>
        <v>agotamiento</v>
      </c>
      <c r="AE328">
        <f>VLOOKUP(CuentosContados[[#This Row],[Column1]],CuentosIndexados[],33,FALSE)</f>
        <v>0</v>
      </c>
      <c r="AF328">
        <f>VLOOKUP(CuentosContados[[#This Row],[Column1]],CuentosIndexados[],34,FALSE)</f>
        <v>0</v>
      </c>
      <c r="AG328">
        <f>VLOOKUP(CuentosContados[[#This Row],[Column1]],CuentosIndexados[],35,FALSE)</f>
        <v>0</v>
      </c>
      <c r="AH328">
        <f>VLOOKUP(CuentosContados[[#This Row],[Column1]],CuentosIndexados[],36,FALSE)</f>
        <v>0</v>
      </c>
      <c r="AI328">
        <f>VLOOKUP(CuentosContados[[#This Row],[Column1]],CuentosIndexados[],37,FALSE)</f>
        <v>0</v>
      </c>
      <c r="AJ328">
        <f>VLOOKUP(CuentosContados[[#This Row],[Column1]],CuentosIndexados[],38,FALSE)</f>
        <v>0</v>
      </c>
      <c r="AK328">
        <f>VLOOKUP(CuentosContados[[#This Row],[Column1]],CuentosIndexados[],39,FALSE)</f>
        <v>0</v>
      </c>
    </row>
    <row r="329" spans="1:37" x14ac:dyDescent="0.25">
      <c r="A329" t="s">
        <v>165</v>
      </c>
      <c r="B329">
        <f>VLOOKUP(CuentosContados[[#This Row],[Column1]],CuentosIndexados[],3,FALSE)</f>
        <v>0</v>
      </c>
      <c r="C329">
        <f>VLOOKUP(CuentosContados[[#This Row],[Column1]],CuentosIndexados[],5,FALSE)</f>
        <v>0</v>
      </c>
      <c r="D329">
        <f>VLOOKUP(CuentosContados[[#This Row],[Column1]],CuentosIndexados[],6,FALSE)</f>
        <v>0</v>
      </c>
      <c r="E329" t="str">
        <f>VLOOKUP(CuentosContados[[#This Row],[Column1]],CuentosIndexados[],7,FALSE)</f>
        <v>frustracion</v>
      </c>
      <c r="F329">
        <f>VLOOKUP(CuentosContados[[#This Row],[Column1]],CuentosIndexados[],8,FALSE)</f>
        <v>0</v>
      </c>
      <c r="G329">
        <f>VLOOKUP(CuentosContados[[#This Row],[Column1]],CuentosIndexados[],9,FALSE)</f>
        <v>0</v>
      </c>
      <c r="H329">
        <f>VLOOKUP(CuentosContados[[#This Row],[Column1]],CuentosIndexados[],10,FALSE)</f>
        <v>0</v>
      </c>
      <c r="I329">
        <f>VLOOKUP(CuentosContados[[#This Row],[Column1]],CuentosIndexados[],11,FALSE)</f>
        <v>0</v>
      </c>
      <c r="J329" t="str">
        <f>VLOOKUP(CuentosContados[[#This Row],[Column1]],CuentosIndexados[],12,FALSE)</f>
        <v>trabajo</v>
      </c>
      <c r="K329">
        <f>VLOOKUP(CuentosContados[[#This Row],[Column1]],CuentosIndexados[],13,FALSE)</f>
        <v>0</v>
      </c>
      <c r="L329" t="str">
        <f>VLOOKUP(CuentosContados[[#This Row],[Column1]],CuentosIndexados[],14,FALSE)</f>
        <v>duda</v>
      </c>
      <c r="M329">
        <f>VLOOKUP(CuentosContados[[#This Row],[Column1]],CuentosIndexados[],15,FALSE)</f>
        <v>0</v>
      </c>
      <c r="N329" t="str">
        <f>VLOOKUP(CuentosContados[[#This Row],[Column1]],CuentosIndexados[],16,FALSE)</f>
        <v>resiliencia</v>
      </c>
      <c r="O329">
        <f>VLOOKUP(CuentosContados[[#This Row],[Column1]],CuentosIndexados[],17,FALSE)</f>
        <v>0</v>
      </c>
      <c r="P329">
        <f>VLOOKUP(CuentosContados[[#This Row],[Column1]],CuentosIndexados[],18,FALSE)</f>
        <v>0</v>
      </c>
      <c r="Q329">
        <f>VLOOKUP(CuentosContados[[#This Row],[Column1]],CuentosIndexados[],19,FALSE)</f>
        <v>0</v>
      </c>
      <c r="R329">
        <f>VLOOKUP(CuentosContados[[#This Row],[Column1]],CuentosIndexados[],20,FALSE)</f>
        <v>0</v>
      </c>
      <c r="S329" t="str">
        <f>VLOOKUP(CuentosContados[[#This Row],[Column1]],CuentosIndexados[],21,FALSE)</f>
        <v>fortaleza</v>
      </c>
      <c r="T329">
        <f>VLOOKUP(CuentosContados[[#This Row],[Column1]],CuentosIndexados[],22,FALSE)</f>
        <v>0</v>
      </c>
      <c r="U329">
        <f>VLOOKUP(CuentosContados[[#This Row],[Column1]],CuentosIndexados[],23,FALSE)</f>
        <v>0</v>
      </c>
      <c r="V329" t="str">
        <f>VLOOKUP(CuentosContados[[#This Row],[Column1]],CuentosIndexados[],24,FALSE)</f>
        <v>estres</v>
      </c>
      <c r="W329">
        <f>VLOOKUP(CuentosContados[[#This Row],[Column1]],CuentosIndexados[],25,FALSE)</f>
        <v>0</v>
      </c>
      <c r="X329" t="str">
        <f>VLOOKUP(CuentosContados[[#This Row],[Column1]],CuentosIndexados[],26,FALSE)</f>
        <v>compasion</v>
      </c>
      <c r="Y329">
        <f>VLOOKUP(CuentosContados[[#This Row],[Column1]],CuentosIndexados[],27,FALSE)</f>
        <v>0</v>
      </c>
      <c r="Z329">
        <f>VLOOKUP(CuentosContados[[#This Row],[Column1]],CuentosIndexados[],28,FALSE)</f>
        <v>0</v>
      </c>
      <c r="AA329">
        <f>VLOOKUP(CuentosContados[[#This Row],[Column1]],CuentosIndexados[],29,FALSE)</f>
        <v>0</v>
      </c>
      <c r="AB329">
        <f>VLOOKUP(CuentosContados[[#This Row],[Column1]],CuentosIndexados[],30,FALSE)</f>
        <v>0</v>
      </c>
      <c r="AC329">
        <f>VLOOKUP(CuentosContados[[#This Row],[Column1]],CuentosIndexados[],31,FALSE)</f>
        <v>0</v>
      </c>
      <c r="AD329" t="str">
        <f>VLOOKUP(CuentosContados[[#This Row],[Column1]],CuentosIndexados[],32,FALSE)</f>
        <v>agotamiento</v>
      </c>
      <c r="AE329">
        <f>VLOOKUP(CuentosContados[[#This Row],[Column1]],CuentosIndexados[],33,FALSE)</f>
        <v>0</v>
      </c>
      <c r="AF329">
        <f>VLOOKUP(CuentosContados[[#This Row],[Column1]],CuentosIndexados[],34,FALSE)</f>
        <v>0</v>
      </c>
      <c r="AG329">
        <f>VLOOKUP(CuentosContados[[#This Row],[Column1]],CuentosIndexados[],35,FALSE)</f>
        <v>0</v>
      </c>
      <c r="AH329">
        <f>VLOOKUP(CuentosContados[[#This Row],[Column1]],CuentosIndexados[],36,FALSE)</f>
        <v>0</v>
      </c>
      <c r="AI329">
        <f>VLOOKUP(CuentosContados[[#This Row],[Column1]],CuentosIndexados[],37,FALSE)</f>
        <v>0</v>
      </c>
      <c r="AJ329">
        <f>VLOOKUP(CuentosContados[[#This Row],[Column1]],CuentosIndexados[],38,FALSE)</f>
        <v>0</v>
      </c>
      <c r="AK329">
        <f>VLOOKUP(CuentosContados[[#This Row],[Column1]],CuentosIndexados[],39,FALSE)</f>
        <v>0</v>
      </c>
    </row>
    <row r="330" spans="1:37" x14ac:dyDescent="0.25">
      <c r="A330" t="s">
        <v>165</v>
      </c>
      <c r="B330">
        <f>VLOOKUP(CuentosContados[[#This Row],[Column1]],CuentosIndexados[],3,FALSE)</f>
        <v>0</v>
      </c>
      <c r="C330">
        <f>VLOOKUP(CuentosContados[[#This Row],[Column1]],CuentosIndexados[],5,FALSE)</f>
        <v>0</v>
      </c>
      <c r="D330">
        <f>VLOOKUP(CuentosContados[[#This Row],[Column1]],CuentosIndexados[],6,FALSE)</f>
        <v>0</v>
      </c>
      <c r="E330" t="str">
        <f>VLOOKUP(CuentosContados[[#This Row],[Column1]],CuentosIndexados[],7,FALSE)</f>
        <v>frustracion</v>
      </c>
      <c r="F330">
        <f>VLOOKUP(CuentosContados[[#This Row],[Column1]],CuentosIndexados[],8,FALSE)</f>
        <v>0</v>
      </c>
      <c r="G330">
        <f>VLOOKUP(CuentosContados[[#This Row],[Column1]],CuentosIndexados[],9,FALSE)</f>
        <v>0</v>
      </c>
      <c r="H330">
        <f>VLOOKUP(CuentosContados[[#This Row],[Column1]],CuentosIndexados[],10,FALSE)</f>
        <v>0</v>
      </c>
      <c r="I330">
        <f>VLOOKUP(CuentosContados[[#This Row],[Column1]],CuentosIndexados[],11,FALSE)</f>
        <v>0</v>
      </c>
      <c r="J330" t="str">
        <f>VLOOKUP(CuentosContados[[#This Row],[Column1]],CuentosIndexados[],12,FALSE)</f>
        <v>trabajo</v>
      </c>
      <c r="K330">
        <f>VLOOKUP(CuentosContados[[#This Row],[Column1]],CuentosIndexados[],13,FALSE)</f>
        <v>0</v>
      </c>
      <c r="L330" t="str">
        <f>VLOOKUP(CuentosContados[[#This Row],[Column1]],CuentosIndexados[],14,FALSE)</f>
        <v>duda</v>
      </c>
      <c r="M330">
        <f>VLOOKUP(CuentosContados[[#This Row],[Column1]],CuentosIndexados[],15,FALSE)</f>
        <v>0</v>
      </c>
      <c r="N330" t="str">
        <f>VLOOKUP(CuentosContados[[#This Row],[Column1]],CuentosIndexados[],16,FALSE)</f>
        <v>resiliencia</v>
      </c>
      <c r="O330">
        <f>VLOOKUP(CuentosContados[[#This Row],[Column1]],CuentosIndexados[],17,FALSE)</f>
        <v>0</v>
      </c>
      <c r="P330">
        <f>VLOOKUP(CuentosContados[[#This Row],[Column1]],CuentosIndexados[],18,FALSE)</f>
        <v>0</v>
      </c>
      <c r="Q330">
        <f>VLOOKUP(CuentosContados[[#This Row],[Column1]],CuentosIndexados[],19,FALSE)</f>
        <v>0</v>
      </c>
      <c r="R330">
        <f>VLOOKUP(CuentosContados[[#This Row],[Column1]],CuentosIndexados[],20,FALSE)</f>
        <v>0</v>
      </c>
      <c r="S330" t="str">
        <f>VLOOKUP(CuentosContados[[#This Row],[Column1]],CuentosIndexados[],21,FALSE)</f>
        <v>fortaleza</v>
      </c>
      <c r="T330">
        <f>VLOOKUP(CuentosContados[[#This Row],[Column1]],CuentosIndexados[],22,FALSE)</f>
        <v>0</v>
      </c>
      <c r="U330">
        <f>VLOOKUP(CuentosContados[[#This Row],[Column1]],CuentosIndexados[],23,FALSE)</f>
        <v>0</v>
      </c>
      <c r="V330" t="str">
        <f>VLOOKUP(CuentosContados[[#This Row],[Column1]],CuentosIndexados[],24,FALSE)</f>
        <v>estres</v>
      </c>
      <c r="W330">
        <f>VLOOKUP(CuentosContados[[#This Row],[Column1]],CuentosIndexados[],25,FALSE)</f>
        <v>0</v>
      </c>
      <c r="X330" t="str">
        <f>VLOOKUP(CuentosContados[[#This Row],[Column1]],CuentosIndexados[],26,FALSE)</f>
        <v>compasion</v>
      </c>
      <c r="Y330">
        <f>VLOOKUP(CuentosContados[[#This Row],[Column1]],CuentosIndexados[],27,FALSE)</f>
        <v>0</v>
      </c>
      <c r="Z330">
        <f>VLOOKUP(CuentosContados[[#This Row],[Column1]],CuentosIndexados[],28,FALSE)</f>
        <v>0</v>
      </c>
      <c r="AA330">
        <f>VLOOKUP(CuentosContados[[#This Row],[Column1]],CuentosIndexados[],29,FALSE)</f>
        <v>0</v>
      </c>
      <c r="AB330">
        <f>VLOOKUP(CuentosContados[[#This Row],[Column1]],CuentosIndexados[],30,FALSE)</f>
        <v>0</v>
      </c>
      <c r="AC330">
        <f>VLOOKUP(CuentosContados[[#This Row],[Column1]],CuentosIndexados[],31,FALSE)</f>
        <v>0</v>
      </c>
      <c r="AD330" t="str">
        <f>VLOOKUP(CuentosContados[[#This Row],[Column1]],CuentosIndexados[],32,FALSE)</f>
        <v>agotamiento</v>
      </c>
      <c r="AE330">
        <f>VLOOKUP(CuentosContados[[#This Row],[Column1]],CuentosIndexados[],33,FALSE)</f>
        <v>0</v>
      </c>
      <c r="AF330">
        <f>VLOOKUP(CuentosContados[[#This Row],[Column1]],CuentosIndexados[],34,FALSE)</f>
        <v>0</v>
      </c>
      <c r="AG330">
        <f>VLOOKUP(CuentosContados[[#This Row],[Column1]],CuentosIndexados[],35,FALSE)</f>
        <v>0</v>
      </c>
      <c r="AH330">
        <f>VLOOKUP(CuentosContados[[#This Row],[Column1]],CuentosIndexados[],36,FALSE)</f>
        <v>0</v>
      </c>
      <c r="AI330">
        <f>VLOOKUP(CuentosContados[[#This Row],[Column1]],CuentosIndexados[],37,FALSE)</f>
        <v>0</v>
      </c>
      <c r="AJ330">
        <f>VLOOKUP(CuentosContados[[#This Row],[Column1]],CuentosIndexados[],38,FALSE)</f>
        <v>0</v>
      </c>
      <c r="AK330">
        <f>VLOOKUP(CuentosContados[[#This Row],[Column1]],CuentosIndexados[],39,FALSE)</f>
        <v>0</v>
      </c>
    </row>
    <row r="331" spans="1:37" x14ac:dyDescent="0.25">
      <c r="A331" t="s">
        <v>165</v>
      </c>
      <c r="B331">
        <f>VLOOKUP(CuentosContados[[#This Row],[Column1]],CuentosIndexados[],3,FALSE)</f>
        <v>0</v>
      </c>
      <c r="C331">
        <f>VLOOKUP(CuentosContados[[#This Row],[Column1]],CuentosIndexados[],5,FALSE)</f>
        <v>0</v>
      </c>
      <c r="D331">
        <f>VLOOKUP(CuentosContados[[#This Row],[Column1]],CuentosIndexados[],6,FALSE)</f>
        <v>0</v>
      </c>
      <c r="E331" t="str">
        <f>VLOOKUP(CuentosContados[[#This Row],[Column1]],CuentosIndexados[],7,FALSE)</f>
        <v>frustracion</v>
      </c>
      <c r="F331">
        <f>VLOOKUP(CuentosContados[[#This Row],[Column1]],CuentosIndexados[],8,FALSE)</f>
        <v>0</v>
      </c>
      <c r="G331">
        <f>VLOOKUP(CuentosContados[[#This Row],[Column1]],CuentosIndexados[],9,FALSE)</f>
        <v>0</v>
      </c>
      <c r="H331">
        <f>VLOOKUP(CuentosContados[[#This Row],[Column1]],CuentosIndexados[],10,FALSE)</f>
        <v>0</v>
      </c>
      <c r="I331">
        <f>VLOOKUP(CuentosContados[[#This Row],[Column1]],CuentosIndexados[],11,FALSE)</f>
        <v>0</v>
      </c>
      <c r="J331" t="str">
        <f>VLOOKUP(CuentosContados[[#This Row],[Column1]],CuentosIndexados[],12,FALSE)</f>
        <v>trabajo</v>
      </c>
      <c r="K331">
        <f>VLOOKUP(CuentosContados[[#This Row],[Column1]],CuentosIndexados[],13,FALSE)</f>
        <v>0</v>
      </c>
      <c r="L331" t="str">
        <f>VLOOKUP(CuentosContados[[#This Row],[Column1]],CuentosIndexados[],14,FALSE)</f>
        <v>duda</v>
      </c>
      <c r="M331">
        <f>VLOOKUP(CuentosContados[[#This Row],[Column1]],CuentosIndexados[],15,FALSE)</f>
        <v>0</v>
      </c>
      <c r="N331" t="str">
        <f>VLOOKUP(CuentosContados[[#This Row],[Column1]],CuentosIndexados[],16,FALSE)</f>
        <v>resiliencia</v>
      </c>
      <c r="O331">
        <f>VLOOKUP(CuentosContados[[#This Row],[Column1]],CuentosIndexados[],17,FALSE)</f>
        <v>0</v>
      </c>
      <c r="P331">
        <f>VLOOKUP(CuentosContados[[#This Row],[Column1]],CuentosIndexados[],18,FALSE)</f>
        <v>0</v>
      </c>
      <c r="Q331">
        <f>VLOOKUP(CuentosContados[[#This Row],[Column1]],CuentosIndexados[],19,FALSE)</f>
        <v>0</v>
      </c>
      <c r="R331">
        <f>VLOOKUP(CuentosContados[[#This Row],[Column1]],CuentosIndexados[],20,FALSE)</f>
        <v>0</v>
      </c>
      <c r="S331" t="str">
        <f>VLOOKUP(CuentosContados[[#This Row],[Column1]],CuentosIndexados[],21,FALSE)</f>
        <v>fortaleza</v>
      </c>
      <c r="T331">
        <f>VLOOKUP(CuentosContados[[#This Row],[Column1]],CuentosIndexados[],22,FALSE)</f>
        <v>0</v>
      </c>
      <c r="U331">
        <f>VLOOKUP(CuentosContados[[#This Row],[Column1]],CuentosIndexados[],23,FALSE)</f>
        <v>0</v>
      </c>
      <c r="V331" t="str">
        <f>VLOOKUP(CuentosContados[[#This Row],[Column1]],CuentosIndexados[],24,FALSE)</f>
        <v>estres</v>
      </c>
      <c r="W331">
        <f>VLOOKUP(CuentosContados[[#This Row],[Column1]],CuentosIndexados[],25,FALSE)</f>
        <v>0</v>
      </c>
      <c r="X331" t="str">
        <f>VLOOKUP(CuentosContados[[#This Row],[Column1]],CuentosIndexados[],26,FALSE)</f>
        <v>compasion</v>
      </c>
      <c r="Y331">
        <f>VLOOKUP(CuentosContados[[#This Row],[Column1]],CuentosIndexados[],27,FALSE)</f>
        <v>0</v>
      </c>
      <c r="Z331">
        <f>VLOOKUP(CuentosContados[[#This Row],[Column1]],CuentosIndexados[],28,FALSE)</f>
        <v>0</v>
      </c>
      <c r="AA331">
        <f>VLOOKUP(CuentosContados[[#This Row],[Column1]],CuentosIndexados[],29,FALSE)</f>
        <v>0</v>
      </c>
      <c r="AB331">
        <f>VLOOKUP(CuentosContados[[#This Row],[Column1]],CuentosIndexados[],30,FALSE)</f>
        <v>0</v>
      </c>
      <c r="AC331">
        <f>VLOOKUP(CuentosContados[[#This Row],[Column1]],CuentosIndexados[],31,FALSE)</f>
        <v>0</v>
      </c>
      <c r="AD331" t="str">
        <f>VLOOKUP(CuentosContados[[#This Row],[Column1]],CuentosIndexados[],32,FALSE)</f>
        <v>agotamiento</v>
      </c>
      <c r="AE331">
        <f>VLOOKUP(CuentosContados[[#This Row],[Column1]],CuentosIndexados[],33,FALSE)</f>
        <v>0</v>
      </c>
      <c r="AF331">
        <f>VLOOKUP(CuentosContados[[#This Row],[Column1]],CuentosIndexados[],34,FALSE)</f>
        <v>0</v>
      </c>
      <c r="AG331">
        <f>VLOOKUP(CuentosContados[[#This Row],[Column1]],CuentosIndexados[],35,FALSE)</f>
        <v>0</v>
      </c>
      <c r="AH331">
        <f>VLOOKUP(CuentosContados[[#This Row],[Column1]],CuentosIndexados[],36,FALSE)</f>
        <v>0</v>
      </c>
      <c r="AI331">
        <f>VLOOKUP(CuentosContados[[#This Row],[Column1]],CuentosIndexados[],37,FALSE)</f>
        <v>0</v>
      </c>
      <c r="AJ331">
        <f>VLOOKUP(CuentosContados[[#This Row],[Column1]],CuentosIndexados[],38,FALSE)</f>
        <v>0</v>
      </c>
      <c r="AK331">
        <f>VLOOKUP(CuentosContados[[#This Row],[Column1]],CuentosIndexados[],39,FALSE)</f>
        <v>0</v>
      </c>
    </row>
    <row r="332" spans="1:37" x14ac:dyDescent="0.25">
      <c r="A332" t="s">
        <v>165</v>
      </c>
      <c r="B332">
        <f>VLOOKUP(CuentosContados[[#This Row],[Column1]],CuentosIndexados[],3,FALSE)</f>
        <v>0</v>
      </c>
      <c r="C332">
        <f>VLOOKUP(CuentosContados[[#This Row],[Column1]],CuentosIndexados[],5,FALSE)</f>
        <v>0</v>
      </c>
      <c r="D332">
        <f>VLOOKUP(CuentosContados[[#This Row],[Column1]],CuentosIndexados[],6,FALSE)</f>
        <v>0</v>
      </c>
      <c r="E332" t="str">
        <f>VLOOKUP(CuentosContados[[#This Row],[Column1]],CuentosIndexados[],7,FALSE)</f>
        <v>frustracion</v>
      </c>
      <c r="F332">
        <f>VLOOKUP(CuentosContados[[#This Row],[Column1]],CuentosIndexados[],8,FALSE)</f>
        <v>0</v>
      </c>
      <c r="G332">
        <f>VLOOKUP(CuentosContados[[#This Row],[Column1]],CuentosIndexados[],9,FALSE)</f>
        <v>0</v>
      </c>
      <c r="H332">
        <f>VLOOKUP(CuentosContados[[#This Row],[Column1]],CuentosIndexados[],10,FALSE)</f>
        <v>0</v>
      </c>
      <c r="I332">
        <f>VLOOKUP(CuentosContados[[#This Row],[Column1]],CuentosIndexados[],11,FALSE)</f>
        <v>0</v>
      </c>
      <c r="J332" t="str">
        <f>VLOOKUP(CuentosContados[[#This Row],[Column1]],CuentosIndexados[],12,FALSE)</f>
        <v>trabajo</v>
      </c>
      <c r="K332">
        <f>VLOOKUP(CuentosContados[[#This Row],[Column1]],CuentosIndexados[],13,FALSE)</f>
        <v>0</v>
      </c>
      <c r="L332" t="str">
        <f>VLOOKUP(CuentosContados[[#This Row],[Column1]],CuentosIndexados[],14,FALSE)</f>
        <v>duda</v>
      </c>
      <c r="M332">
        <f>VLOOKUP(CuentosContados[[#This Row],[Column1]],CuentosIndexados[],15,FALSE)</f>
        <v>0</v>
      </c>
      <c r="N332" t="str">
        <f>VLOOKUP(CuentosContados[[#This Row],[Column1]],CuentosIndexados[],16,FALSE)</f>
        <v>resiliencia</v>
      </c>
      <c r="O332">
        <f>VLOOKUP(CuentosContados[[#This Row],[Column1]],CuentosIndexados[],17,FALSE)</f>
        <v>0</v>
      </c>
      <c r="P332">
        <f>VLOOKUP(CuentosContados[[#This Row],[Column1]],CuentosIndexados[],18,FALSE)</f>
        <v>0</v>
      </c>
      <c r="Q332">
        <f>VLOOKUP(CuentosContados[[#This Row],[Column1]],CuentosIndexados[],19,FALSE)</f>
        <v>0</v>
      </c>
      <c r="R332">
        <f>VLOOKUP(CuentosContados[[#This Row],[Column1]],CuentosIndexados[],20,FALSE)</f>
        <v>0</v>
      </c>
      <c r="S332" t="str">
        <f>VLOOKUP(CuentosContados[[#This Row],[Column1]],CuentosIndexados[],21,FALSE)</f>
        <v>fortaleza</v>
      </c>
      <c r="T332">
        <f>VLOOKUP(CuentosContados[[#This Row],[Column1]],CuentosIndexados[],22,FALSE)</f>
        <v>0</v>
      </c>
      <c r="U332">
        <f>VLOOKUP(CuentosContados[[#This Row],[Column1]],CuentosIndexados[],23,FALSE)</f>
        <v>0</v>
      </c>
      <c r="V332" t="str">
        <f>VLOOKUP(CuentosContados[[#This Row],[Column1]],CuentosIndexados[],24,FALSE)</f>
        <v>estres</v>
      </c>
      <c r="W332">
        <f>VLOOKUP(CuentosContados[[#This Row],[Column1]],CuentosIndexados[],25,FALSE)</f>
        <v>0</v>
      </c>
      <c r="X332" t="str">
        <f>VLOOKUP(CuentosContados[[#This Row],[Column1]],CuentosIndexados[],26,FALSE)</f>
        <v>compasion</v>
      </c>
      <c r="Y332">
        <f>VLOOKUP(CuentosContados[[#This Row],[Column1]],CuentosIndexados[],27,FALSE)</f>
        <v>0</v>
      </c>
      <c r="Z332">
        <f>VLOOKUP(CuentosContados[[#This Row],[Column1]],CuentosIndexados[],28,FALSE)</f>
        <v>0</v>
      </c>
      <c r="AA332">
        <f>VLOOKUP(CuentosContados[[#This Row],[Column1]],CuentosIndexados[],29,FALSE)</f>
        <v>0</v>
      </c>
      <c r="AB332">
        <f>VLOOKUP(CuentosContados[[#This Row],[Column1]],CuentosIndexados[],30,FALSE)</f>
        <v>0</v>
      </c>
      <c r="AC332">
        <f>VLOOKUP(CuentosContados[[#This Row],[Column1]],CuentosIndexados[],31,FALSE)</f>
        <v>0</v>
      </c>
      <c r="AD332" t="str">
        <f>VLOOKUP(CuentosContados[[#This Row],[Column1]],CuentosIndexados[],32,FALSE)</f>
        <v>agotamiento</v>
      </c>
      <c r="AE332">
        <f>VLOOKUP(CuentosContados[[#This Row],[Column1]],CuentosIndexados[],33,FALSE)</f>
        <v>0</v>
      </c>
      <c r="AF332">
        <f>VLOOKUP(CuentosContados[[#This Row],[Column1]],CuentosIndexados[],34,FALSE)</f>
        <v>0</v>
      </c>
      <c r="AG332">
        <f>VLOOKUP(CuentosContados[[#This Row],[Column1]],CuentosIndexados[],35,FALSE)</f>
        <v>0</v>
      </c>
      <c r="AH332">
        <f>VLOOKUP(CuentosContados[[#This Row],[Column1]],CuentosIndexados[],36,FALSE)</f>
        <v>0</v>
      </c>
      <c r="AI332">
        <f>VLOOKUP(CuentosContados[[#This Row],[Column1]],CuentosIndexados[],37,FALSE)</f>
        <v>0</v>
      </c>
      <c r="AJ332">
        <f>VLOOKUP(CuentosContados[[#This Row],[Column1]],CuentosIndexados[],38,FALSE)</f>
        <v>0</v>
      </c>
      <c r="AK332">
        <f>VLOOKUP(CuentosContados[[#This Row],[Column1]],CuentosIndexados[],39,FALSE)</f>
        <v>0</v>
      </c>
    </row>
    <row r="333" spans="1:37" x14ac:dyDescent="0.25">
      <c r="A333" t="s">
        <v>165</v>
      </c>
      <c r="B333">
        <f>VLOOKUP(CuentosContados[[#This Row],[Column1]],CuentosIndexados[],3,FALSE)</f>
        <v>0</v>
      </c>
      <c r="C333">
        <f>VLOOKUP(CuentosContados[[#This Row],[Column1]],CuentosIndexados[],5,FALSE)</f>
        <v>0</v>
      </c>
      <c r="D333">
        <f>VLOOKUP(CuentosContados[[#This Row],[Column1]],CuentosIndexados[],6,FALSE)</f>
        <v>0</v>
      </c>
      <c r="E333" t="str">
        <f>VLOOKUP(CuentosContados[[#This Row],[Column1]],CuentosIndexados[],7,FALSE)</f>
        <v>frustracion</v>
      </c>
      <c r="F333">
        <f>VLOOKUP(CuentosContados[[#This Row],[Column1]],CuentosIndexados[],8,FALSE)</f>
        <v>0</v>
      </c>
      <c r="G333">
        <f>VLOOKUP(CuentosContados[[#This Row],[Column1]],CuentosIndexados[],9,FALSE)</f>
        <v>0</v>
      </c>
      <c r="H333">
        <f>VLOOKUP(CuentosContados[[#This Row],[Column1]],CuentosIndexados[],10,FALSE)</f>
        <v>0</v>
      </c>
      <c r="I333">
        <f>VLOOKUP(CuentosContados[[#This Row],[Column1]],CuentosIndexados[],11,FALSE)</f>
        <v>0</v>
      </c>
      <c r="J333" t="str">
        <f>VLOOKUP(CuentosContados[[#This Row],[Column1]],CuentosIndexados[],12,FALSE)</f>
        <v>trabajo</v>
      </c>
      <c r="K333">
        <f>VLOOKUP(CuentosContados[[#This Row],[Column1]],CuentosIndexados[],13,FALSE)</f>
        <v>0</v>
      </c>
      <c r="L333" t="str">
        <f>VLOOKUP(CuentosContados[[#This Row],[Column1]],CuentosIndexados[],14,FALSE)</f>
        <v>duda</v>
      </c>
      <c r="M333">
        <f>VLOOKUP(CuentosContados[[#This Row],[Column1]],CuentosIndexados[],15,FALSE)</f>
        <v>0</v>
      </c>
      <c r="N333" t="str">
        <f>VLOOKUP(CuentosContados[[#This Row],[Column1]],CuentosIndexados[],16,FALSE)</f>
        <v>resiliencia</v>
      </c>
      <c r="O333">
        <f>VLOOKUP(CuentosContados[[#This Row],[Column1]],CuentosIndexados[],17,FALSE)</f>
        <v>0</v>
      </c>
      <c r="P333">
        <f>VLOOKUP(CuentosContados[[#This Row],[Column1]],CuentosIndexados[],18,FALSE)</f>
        <v>0</v>
      </c>
      <c r="Q333">
        <f>VLOOKUP(CuentosContados[[#This Row],[Column1]],CuentosIndexados[],19,FALSE)</f>
        <v>0</v>
      </c>
      <c r="R333">
        <f>VLOOKUP(CuentosContados[[#This Row],[Column1]],CuentosIndexados[],20,FALSE)</f>
        <v>0</v>
      </c>
      <c r="S333" t="str">
        <f>VLOOKUP(CuentosContados[[#This Row],[Column1]],CuentosIndexados[],21,FALSE)</f>
        <v>fortaleza</v>
      </c>
      <c r="T333">
        <f>VLOOKUP(CuentosContados[[#This Row],[Column1]],CuentosIndexados[],22,FALSE)</f>
        <v>0</v>
      </c>
      <c r="U333">
        <f>VLOOKUP(CuentosContados[[#This Row],[Column1]],CuentosIndexados[],23,FALSE)</f>
        <v>0</v>
      </c>
      <c r="V333" t="str">
        <f>VLOOKUP(CuentosContados[[#This Row],[Column1]],CuentosIndexados[],24,FALSE)</f>
        <v>estres</v>
      </c>
      <c r="W333">
        <f>VLOOKUP(CuentosContados[[#This Row],[Column1]],CuentosIndexados[],25,FALSE)</f>
        <v>0</v>
      </c>
      <c r="X333" t="str">
        <f>VLOOKUP(CuentosContados[[#This Row],[Column1]],CuentosIndexados[],26,FALSE)</f>
        <v>compasion</v>
      </c>
      <c r="Y333">
        <f>VLOOKUP(CuentosContados[[#This Row],[Column1]],CuentosIndexados[],27,FALSE)</f>
        <v>0</v>
      </c>
      <c r="Z333">
        <f>VLOOKUP(CuentosContados[[#This Row],[Column1]],CuentosIndexados[],28,FALSE)</f>
        <v>0</v>
      </c>
      <c r="AA333">
        <f>VLOOKUP(CuentosContados[[#This Row],[Column1]],CuentosIndexados[],29,FALSE)</f>
        <v>0</v>
      </c>
      <c r="AB333">
        <f>VLOOKUP(CuentosContados[[#This Row],[Column1]],CuentosIndexados[],30,FALSE)</f>
        <v>0</v>
      </c>
      <c r="AC333">
        <f>VLOOKUP(CuentosContados[[#This Row],[Column1]],CuentosIndexados[],31,FALSE)</f>
        <v>0</v>
      </c>
      <c r="AD333" t="str">
        <f>VLOOKUP(CuentosContados[[#This Row],[Column1]],CuentosIndexados[],32,FALSE)</f>
        <v>agotamiento</v>
      </c>
      <c r="AE333">
        <f>VLOOKUP(CuentosContados[[#This Row],[Column1]],CuentosIndexados[],33,FALSE)</f>
        <v>0</v>
      </c>
      <c r="AF333">
        <f>VLOOKUP(CuentosContados[[#This Row],[Column1]],CuentosIndexados[],34,FALSE)</f>
        <v>0</v>
      </c>
      <c r="AG333">
        <f>VLOOKUP(CuentosContados[[#This Row],[Column1]],CuentosIndexados[],35,FALSE)</f>
        <v>0</v>
      </c>
      <c r="AH333">
        <f>VLOOKUP(CuentosContados[[#This Row],[Column1]],CuentosIndexados[],36,FALSE)</f>
        <v>0</v>
      </c>
      <c r="AI333">
        <f>VLOOKUP(CuentosContados[[#This Row],[Column1]],CuentosIndexados[],37,FALSE)</f>
        <v>0</v>
      </c>
      <c r="AJ333">
        <f>VLOOKUP(CuentosContados[[#This Row],[Column1]],CuentosIndexados[],38,FALSE)</f>
        <v>0</v>
      </c>
      <c r="AK333">
        <f>VLOOKUP(CuentosContados[[#This Row],[Column1]],CuentosIndexados[],39,FALSE)</f>
        <v>0</v>
      </c>
    </row>
    <row r="334" spans="1:37" x14ac:dyDescent="0.25">
      <c r="A334" t="s">
        <v>165</v>
      </c>
      <c r="B334">
        <f>VLOOKUP(CuentosContados[[#This Row],[Column1]],CuentosIndexados[],3,FALSE)</f>
        <v>0</v>
      </c>
      <c r="C334">
        <f>VLOOKUP(CuentosContados[[#This Row],[Column1]],CuentosIndexados[],5,FALSE)</f>
        <v>0</v>
      </c>
      <c r="D334">
        <f>VLOOKUP(CuentosContados[[#This Row],[Column1]],CuentosIndexados[],6,FALSE)</f>
        <v>0</v>
      </c>
      <c r="E334" t="str">
        <f>VLOOKUP(CuentosContados[[#This Row],[Column1]],CuentosIndexados[],7,FALSE)</f>
        <v>frustracion</v>
      </c>
      <c r="F334">
        <f>VLOOKUP(CuentosContados[[#This Row],[Column1]],CuentosIndexados[],8,FALSE)</f>
        <v>0</v>
      </c>
      <c r="G334">
        <f>VLOOKUP(CuentosContados[[#This Row],[Column1]],CuentosIndexados[],9,FALSE)</f>
        <v>0</v>
      </c>
      <c r="H334">
        <f>VLOOKUP(CuentosContados[[#This Row],[Column1]],CuentosIndexados[],10,FALSE)</f>
        <v>0</v>
      </c>
      <c r="I334">
        <f>VLOOKUP(CuentosContados[[#This Row],[Column1]],CuentosIndexados[],11,FALSE)</f>
        <v>0</v>
      </c>
      <c r="J334" t="str">
        <f>VLOOKUP(CuentosContados[[#This Row],[Column1]],CuentosIndexados[],12,FALSE)</f>
        <v>trabajo</v>
      </c>
      <c r="K334">
        <f>VLOOKUP(CuentosContados[[#This Row],[Column1]],CuentosIndexados[],13,FALSE)</f>
        <v>0</v>
      </c>
      <c r="L334" t="str">
        <f>VLOOKUP(CuentosContados[[#This Row],[Column1]],CuentosIndexados[],14,FALSE)</f>
        <v>duda</v>
      </c>
      <c r="M334">
        <f>VLOOKUP(CuentosContados[[#This Row],[Column1]],CuentosIndexados[],15,FALSE)</f>
        <v>0</v>
      </c>
      <c r="N334" t="str">
        <f>VLOOKUP(CuentosContados[[#This Row],[Column1]],CuentosIndexados[],16,FALSE)</f>
        <v>resiliencia</v>
      </c>
      <c r="O334">
        <f>VLOOKUP(CuentosContados[[#This Row],[Column1]],CuentosIndexados[],17,FALSE)</f>
        <v>0</v>
      </c>
      <c r="P334">
        <f>VLOOKUP(CuentosContados[[#This Row],[Column1]],CuentosIndexados[],18,FALSE)</f>
        <v>0</v>
      </c>
      <c r="Q334">
        <f>VLOOKUP(CuentosContados[[#This Row],[Column1]],CuentosIndexados[],19,FALSE)</f>
        <v>0</v>
      </c>
      <c r="R334">
        <f>VLOOKUP(CuentosContados[[#This Row],[Column1]],CuentosIndexados[],20,FALSE)</f>
        <v>0</v>
      </c>
      <c r="S334" t="str">
        <f>VLOOKUP(CuentosContados[[#This Row],[Column1]],CuentosIndexados[],21,FALSE)</f>
        <v>fortaleza</v>
      </c>
      <c r="T334">
        <f>VLOOKUP(CuentosContados[[#This Row],[Column1]],CuentosIndexados[],22,FALSE)</f>
        <v>0</v>
      </c>
      <c r="U334">
        <f>VLOOKUP(CuentosContados[[#This Row],[Column1]],CuentosIndexados[],23,FALSE)</f>
        <v>0</v>
      </c>
      <c r="V334" t="str">
        <f>VLOOKUP(CuentosContados[[#This Row],[Column1]],CuentosIndexados[],24,FALSE)</f>
        <v>estres</v>
      </c>
      <c r="W334">
        <f>VLOOKUP(CuentosContados[[#This Row],[Column1]],CuentosIndexados[],25,FALSE)</f>
        <v>0</v>
      </c>
      <c r="X334" t="str">
        <f>VLOOKUP(CuentosContados[[#This Row],[Column1]],CuentosIndexados[],26,FALSE)</f>
        <v>compasion</v>
      </c>
      <c r="Y334">
        <f>VLOOKUP(CuentosContados[[#This Row],[Column1]],CuentosIndexados[],27,FALSE)</f>
        <v>0</v>
      </c>
      <c r="Z334">
        <f>VLOOKUP(CuentosContados[[#This Row],[Column1]],CuentosIndexados[],28,FALSE)</f>
        <v>0</v>
      </c>
      <c r="AA334">
        <f>VLOOKUP(CuentosContados[[#This Row],[Column1]],CuentosIndexados[],29,FALSE)</f>
        <v>0</v>
      </c>
      <c r="AB334">
        <f>VLOOKUP(CuentosContados[[#This Row],[Column1]],CuentosIndexados[],30,FALSE)</f>
        <v>0</v>
      </c>
      <c r="AC334">
        <f>VLOOKUP(CuentosContados[[#This Row],[Column1]],CuentosIndexados[],31,FALSE)</f>
        <v>0</v>
      </c>
      <c r="AD334" t="str">
        <f>VLOOKUP(CuentosContados[[#This Row],[Column1]],CuentosIndexados[],32,FALSE)</f>
        <v>agotamiento</v>
      </c>
      <c r="AE334">
        <f>VLOOKUP(CuentosContados[[#This Row],[Column1]],CuentosIndexados[],33,FALSE)</f>
        <v>0</v>
      </c>
      <c r="AF334">
        <f>VLOOKUP(CuentosContados[[#This Row],[Column1]],CuentosIndexados[],34,FALSE)</f>
        <v>0</v>
      </c>
      <c r="AG334">
        <f>VLOOKUP(CuentosContados[[#This Row],[Column1]],CuentosIndexados[],35,FALSE)</f>
        <v>0</v>
      </c>
      <c r="AH334">
        <f>VLOOKUP(CuentosContados[[#This Row],[Column1]],CuentosIndexados[],36,FALSE)</f>
        <v>0</v>
      </c>
      <c r="AI334">
        <f>VLOOKUP(CuentosContados[[#This Row],[Column1]],CuentosIndexados[],37,FALSE)</f>
        <v>0</v>
      </c>
      <c r="AJ334">
        <f>VLOOKUP(CuentosContados[[#This Row],[Column1]],CuentosIndexados[],38,FALSE)</f>
        <v>0</v>
      </c>
      <c r="AK334">
        <f>VLOOKUP(CuentosContados[[#This Row],[Column1]],CuentosIndexados[],39,FALSE)</f>
        <v>0</v>
      </c>
    </row>
    <row r="335" spans="1:37" x14ac:dyDescent="0.25">
      <c r="A335" t="s">
        <v>165</v>
      </c>
      <c r="B335">
        <f>VLOOKUP(CuentosContados[[#This Row],[Column1]],CuentosIndexados[],3,FALSE)</f>
        <v>0</v>
      </c>
      <c r="C335">
        <f>VLOOKUP(CuentosContados[[#This Row],[Column1]],CuentosIndexados[],5,FALSE)</f>
        <v>0</v>
      </c>
      <c r="D335">
        <f>VLOOKUP(CuentosContados[[#This Row],[Column1]],CuentosIndexados[],6,FALSE)</f>
        <v>0</v>
      </c>
      <c r="E335" t="str">
        <f>VLOOKUP(CuentosContados[[#This Row],[Column1]],CuentosIndexados[],7,FALSE)</f>
        <v>frustracion</v>
      </c>
      <c r="F335">
        <f>VLOOKUP(CuentosContados[[#This Row],[Column1]],CuentosIndexados[],8,FALSE)</f>
        <v>0</v>
      </c>
      <c r="G335">
        <f>VLOOKUP(CuentosContados[[#This Row],[Column1]],CuentosIndexados[],9,FALSE)</f>
        <v>0</v>
      </c>
      <c r="H335">
        <f>VLOOKUP(CuentosContados[[#This Row],[Column1]],CuentosIndexados[],10,FALSE)</f>
        <v>0</v>
      </c>
      <c r="I335">
        <f>VLOOKUP(CuentosContados[[#This Row],[Column1]],CuentosIndexados[],11,FALSE)</f>
        <v>0</v>
      </c>
      <c r="J335" t="str">
        <f>VLOOKUP(CuentosContados[[#This Row],[Column1]],CuentosIndexados[],12,FALSE)</f>
        <v>trabajo</v>
      </c>
      <c r="K335">
        <f>VLOOKUP(CuentosContados[[#This Row],[Column1]],CuentosIndexados[],13,FALSE)</f>
        <v>0</v>
      </c>
      <c r="L335" t="str">
        <f>VLOOKUP(CuentosContados[[#This Row],[Column1]],CuentosIndexados[],14,FALSE)</f>
        <v>duda</v>
      </c>
      <c r="M335">
        <f>VLOOKUP(CuentosContados[[#This Row],[Column1]],CuentosIndexados[],15,FALSE)</f>
        <v>0</v>
      </c>
      <c r="N335" t="str">
        <f>VLOOKUP(CuentosContados[[#This Row],[Column1]],CuentosIndexados[],16,FALSE)</f>
        <v>resiliencia</v>
      </c>
      <c r="O335">
        <f>VLOOKUP(CuentosContados[[#This Row],[Column1]],CuentosIndexados[],17,FALSE)</f>
        <v>0</v>
      </c>
      <c r="P335">
        <f>VLOOKUP(CuentosContados[[#This Row],[Column1]],CuentosIndexados[],18,FALSE)</f>
        <v>0</v>
      </c>
      <c r="Q335">
        <f>VLOOKUP(CuentosContados[[#This Row],[Column1]],CuentosIndexados[],19,FALSE)</f>
        <v>0</v>
      </c>
      <c r="R335">
        <f>VLOOKUP(CuentosContados[[#This Row],[Column1]],CuentosIndexados[],20,FALSE)</f>
        <v>0</v>
      </c>
      <c r="S335" t="str">
        <f>VLOOKUP(CuentosContados[[#This Row],[Column1]],CuentosIndexados[],21,FALSE)</f>
        <v>fortaleza</v>
      </c>
      <c r="T335">
        <f>VLOOKUP(CuentosContados[[#This Row],[Column1]],CuentosIndexados[],22,FALSE)</f>
        <v>0</v>
      </c>
      <c r="U335">
        <f>VLOOKUP(CuentosContados[[#This Row],[Column1]],CuentosIndexados[],23,FALSE)</f>
        <v>0</v>
      </c>
      <c r="V335" t="str">
        <f>VLOOKUP(CuentosContados[[#This Row],[Column1]],CuentosIndexados[],24,FALSE)</f>
        <v>estres</v>
      </c>
      <c r="W335">
        <f>VLOOKUP(CuentosContados[[#This Row],[Column1]],CuentosIndexados[],25,FALSE)</f>
        <v>0</v>
      </c>
      <c r="X335" t="str">
        <f>VLOOKUP(CuentosContados[[#This Row],[Column1]],CuentosIndexados[],26,FALSE)</f>
        <v>compasion</v>
      </c>
      <c r="Y335">
        <f>VLOOKUP(CuentosContados[[#This Row],[Column1]],CuentosIndexados[],27,FALSE)</f>
        <v>0</v>
      </c>
      <c r="Z335">
        <f>VLOOKUP(CuentosContados[[#This Row],[Column1]],CuentosIndexados[],28,FALSE)</f>
        <v>0</v>
      </c>
      <c r="AA335">
        <f>VLOOKUP(CuentosContados[[#This Row],[Column1]],CuentosIndexados[],29,FALSE)</f>
        <v>0</v>
      </c>
      <c r="AB335">
        <f>VLOOKUP(CuentosContados[[#This Row],[Column1]],CuentosIndexados[],30,FALSE)</f>
        <v>0</v>
      </c>
      <c r="AC335">
        <f>VLOOKUP(CuentosContados[[#This Row],[Column1]],CuentosIndexados[],31,FALSE)</f>
        <v>0</v>
      </c>
      <c r="AD335" t="str">
        <f>VLOOKUP(CuentosContados[[#This Row],[Column1]],CuentosIndexados[],32,FALSE)</f>
        <v>agotamiento</v>
      </c>
      <c r="AE335">
        <f>VLOOKUP(CuentosContados[[#This Row],[Column1]],CuentosIndexados[],33,FALSE)</f>
        <v>0</v>
      </c>
      <c r="AF335">
        <f>VLOOKUP(CuentosContados[[#This Row],[Column1]],CuentosIndexados[],34,FALSE)</f>
        <v>0</v>
      </c>
      <c r="AG335">
        <f>VLOOKUP(CuentosContados[[#This Row],[Column1]],CuentosIndexados[],35,FALSE)</f>
        <v>0</v>
      </c>
      <c r="AH335">
        <f>VLOOKUP(CuentosContados[[#This Row],[Column1]],CuentosIndexados[],36,FALSE)</f>
        <v>0</v>
      </c>
      <c r="AI335">
        <f>VLOOKUP(CuentosContados[[#This Row],[Column1]],CuentosIndexados[],37,FALSE)</f>
        <v>0</v>
      </c>
      <c r="AJ335">
        <f>VLOOKUP(CuentosContados[[#This Row],[Column1]],CuentosIndexados[],38,FALSE)</f>
        <v>0</v>
      </c>
      <c r="AK335">
        <f>VLOOKUP(CuentosContados[[#This Row],[Column1]],CuentosIndexados[],39,FALSE)</f>
        <v>0</v>
      </c>
    </row>
    <row r="336" spans="1:37" x14ac:dyDescent="0.25">
      <c r="A336" t="s">
        <v>165</v>
      </c>
      <c r="B336">
        <f>VLOOKUP(CuentosContados[[#This Row],[Column1]],CuentosIndexados[],3,FALSE)</f>
        <v>0</v>
      </c>
      <c r="C336">
        <f>VLOOKUP(CuentosContados[[#This Row],[Column1]],CuentosIndexados[],5,FALSE)</f>
        <v>0</v>
      </c>
      <c r="D336">
        <f>VLOOKUP(CuentosContados[[#This Row],[Column1]],CuentosIndexados[],6,FALSE)</f>
        <v>0</v>
      </c>
      <c r="E336" t="str">
        <f>VLOOKUP(CuentosContados[[#This Row],[Column1]],CuentosIndexados[],7,FALSE)</f>
        <v>frustracion</v>
      </c>
      <c r="F336">
        <f>VLOOKUP(CuentosContados[[#This Row],[Column1]],CuentosIndexados[],8,FALSE)</f>
        <v>0</v>
      </c>
      <c r="G336">
        <f>VLOOKUP(CuentosContados[[#This Row],[Column1]],CuentosIndexados[],9,FALSE)</f>
        <v>0</v>
      </c>
      <c r="H336">
        <f>VLOOKUP(CuentosContados[[#This Row],[Column1]],CuentosIndexados[],10,FALSE)</f>
        <v>0</v>
      </c>
      <c r="I336">
        <f>VLOOKUP(CuentosContados[[#This Row],[Column1]],CuentosIndexados[],11,FALSE)</f>
        <v>0</v>
      </c>
      <c r="J336" t="str">
        <f>VLOOKUP(CuentosContados[[#This Row],[Column1]],CuentosIndexados[],12,FALSE)</f>
        <v>trabajo</v>
      </c>
      <c r="K336">
        <f>VLOOKUP(CuentosContados[[#This Row],[Column1]],CuentosIndexados[],13,FALSE)</f>
        <v>0</v>
      </c>
      <c r="L336" t="str">
        <f>VLOOKUP(CuentosContados[[#This Row],[Column1]],CuentosIndexados[],14,FALSE)</f>
        <v>duda</v>
      </c>
      <c r="M336">
        <f>VLOOKUP(CuentosContados[[#This Row],[Column1]],CuentosIndexados[],15,FALSE)</f>
        <v>0</v>
      </c>
      <c r="N336" t="str">
        <f>VLOOKUP(CuentosContados[[#This Row],[Column1]],CuentosIndexados[],16,FALSE)</f>
        <v>resiliencia</v>
      </c>
      <c r="O336">
        <f>VLOOKUP(CuentosContados[[#This Row],[Column1]],CuentosIndexados[],17,FALSE)</f>
        <v>0</v>
      </c>
      <c r="P336">
        <f>VLOOKUP(CuentosContados[[#This Row],[Column1]],CuentosIndexados[],18,FALSE)</f>
        <v>0</v>
      </c>
      <c r="Q336">
        <f>VLOOKUP(CuentosContados[[#This Row],[Column1]],CuentosIndexados[],19,FALSE)</f>
        <v>0</v>
      </c>
      <c r="R336">
        <f>VLOOKUP(CuentosContados[[#This Row],[Column1]],CuentosIndexados[],20,FALSE)</f>
        <v>0</v>
      </c>
      <c r="S336" t="str">
        <f>VLOOKUP(CuentosContados[[#This Row],[Column1]],CuentosIndexados[],21,FALSE)</f>
        <v>fortaleza</v>
      </c>
      <c r="T336">
        <f>VLOOKUP(CuentosContados[[#This Row],[Column1]],CuentosIndexados[],22,FALSE)</f>
        <v>0</v>
      </c>
      <c r="U336">
        <f>VLOOKUP(CuentosContados[[#This Row],[Column1]],CuentosIndexados[],23,FALSE)</f>
        <v>0</v>
      </c>
      <c r="V336" t="str">
        <f>VLOOKUP(CuentosContados[[#This Row],[Column1]],CuentosIndexados[],24,FALSE)</f>
        <v>estres</v>
      </c>
      <c r="W336">
        <f>VLOOKUP(CuentosContados[[#This Row],[Column1]],CuentosIndexados[],25,FALSE)</f>
        <v>0</v>
      </c>
      <c r="X336" t="str">
        <f>VLOOKUP(CuentosContados[[#This Row],[Column1]],CuentosIndexados[],26,FALSE)</f>
        <v>compasion</v>
      </c>
      <c r="Y336">
        <f>VLOOKUP(CuentosContados[[#This Row],[Column1]],CuentosIndexados[],27,FALSE)</f>
        <v>0</v>
      </c>
      <c r="Z336">
        <f>VLOOKUP(CuentosContados[[#This Row],[Column1]],CuentosIndexados[],28,FALSE)</f>
        <v>0</v>
      </c>
      <c r="AA336">
        <f>VLOOKUP(CuentosContados[[#This Row],[Column1]],CuentosIndexados[],29,FALSE)</f>
        <v>0</v>
      </c>
      <c r="AB336">
        <f>VLOOKUP(CuentosContados[[#This Row],[Column1]],CuentosIndexados[],30,FALSE)</f>
        <v>0</v>
      </c>
      <c r="AC336">
        <f>VLOOKUP(CuentosContados[[#This Row],[Column1]],CuentosIndexados[],31,FALSE)</f>
        <v>0</v>
      </c>
      <c r="AD336" t="str">
        <f>VLOOKUP(CuentosContados[[#This Row],[Column1]],CuentosIndexados[],32,FALSE)</f>
        <v>agotamiento</v>
      </c>
      <c r="AE336">
        <f>VLOOKUP(CuentosContados[[#This Row],[Column1]],CuentosIndexados[],33,FALSE)</f>
        <v>0</v>
      </c>
      <c r="AF336">
        <f>VLOOKUP(CuentosContados[[#This Row],[Column1]],CuentosIndexados[],34,FALSE)</f>
        <v>0</v>
      </c>
      <c r="AG336">
        <f>VLOOKUP(CuentosContados[[#This Row],[Column1]],CuentosIndexados[],35,FALSE)</f>
        <v>0</v>
      </c>
      <c r="AH336">
        <f>VLOOKUP(CuentosContados[[#This Row],[Column1]],CuentosIndexados[],36,FALSE)</f>
        <v>0</v>
      </c>
      <c r="AI336">
        <f>VLOOKUP(CuentosContados[[#This Row],[Column1]],CuentosIndexados[],37,FALSE)</f>
        <v>0</v>
      </c>
      <c r="AJ336">
        <f>VLOOKUP(CuentosContados[[#This Row],[Column1]],CuentosIndexados[],38,FALSE)</f>
        <v>0</v>
      </c>
      <c r="AK336">
        <f>VLOOKUP(CuentosContados[[#This Row],[Column1]],CuentosIndexados[],39,FALSE)</f>
        <v>0</v>
      </c>
    </row>
    <row r="337" spans="1:37" x14ac:dyDescent="0.25">
      <c r="A337" t="s">
        <v>165</v>
      </c>
      <c r="B337">
        <f>VLOOKUP(CuentosContados[[#This Row],[Column1]],CuentosIndexados[],3,FALSE)</f>
        <v>0</v>
      </c>
      <c r="C337">
        <f>VLOOKUP(CuentosContados[[#This Row],[Column1]],CuentosIndexados[],5,FALSE)</f>
        <v>0</v>
      </c>
      <c r="D337">
        <f>VLOOKUP(CuentosContados[[#This Row],[Column1]],CuentosIndexados[],6,FALSE)</f>
        <v>0</v>
      </c>
      <c r="E337" t="str">
        <f>VLOOKUP(CuentosContados[[#This Row],[Column1]],CuentosIndexados[],7,FALSE)</f>
        <v>frustracion</v>
      </c>
      <c r="F337">
        <f>VLOOKUP(CuentosContados[[#This Row],[Column1]],CuentosIndexados[],8,FALSE)</f>
        <v>0</v>
      </c>
      <c r="G337">
        <f>VLOOKUP(CuentosContados[[#This Row],[Column1]],CuentosIndexados[],9,FALSE)</f>
        <v>0</v>
      </c>
      <c r="H337">
        <f>VLOOKUP(CuentosContados[[#This Row],[Column1]],CuentosIndexados[],10,FALSE)</f>
        <v>0</v>
      </c>
      <c r="I337">
        <f>VLOOKUP(CuentosContados[[#This Row],[Column1]],CuentosIndexados[],11,FALSE)</f>
        <v>0</v>
      </c>
      <c r="J337" t="str">
        <f>VLOOKUP(CuentosContados[[#This Row],[Column1]],CuentosIndexados[],12,FALSE)</f>
        <v>trabajo</v>
      </c>
      <c r="K337">
        <f>VLOOKUP(CuentosContados[[#This Row],[Column1]],CuentosIndexados[],13,FALSE)</f>
        <v>0</v>
      </c>
      <c r="L337" t="str">
        <f>VLOOKUP(CuentosContados[[#This Row],[Column1]],CuentosIndexados[],14,FALSE)</f>
        <v>duda</v>
      </c>
      <c r="M337">
        <f>VLOOKUP(CuentosContados[[#This Row],[Column1]],CuentosIndexados[],15,FALSE)</f>
        <v>0</v>
      </c>
      <c r="N337" t="str">
        <f>VLOOKUP(CuentosContados[[#This Row],[Column1]],CuentosIndexados[],16,FALSE)</f>
        <v>resiliencia</v>
      </c>
      <c r="O337">
        <f>VLOOKUP(CuentosContados[[#This Row],[Column1]],CuentosIndexados[],17,FALSE)</f>
        <v>0</v>
      </c>
      <c r="P337">
        <f>VLOOKUP(CuentosContados[[#This Row],[Column1]],CuentosIndexados[],18,FALSE)</f>
        <v>0</v>
      </c>
      <c r="Q337">
        <f>VLOOKUP(CuentosContados[[#This Row],[Column1]],CuentosIndexados[],19,FALSE)</f>
        <v>0</v>
      </c>
      <c r="R337">
        <f>VLOOKUP(CuentosContados[[#This Row],[Column1]],CuentosIndexados[],20,FALSE)</f>
        <v>0</v>
      </c>
      <c r="S337" t="str">
        <f>VLOOKUP(CuentosContados[[#This Row],[Column1]],CuentosIndexados[],21,FALSE)</f>
        <v>fortaleza</v>
      </c>
      <c r="T337">
        <f>VLOOKUP(CuentosContados[[#This Row],[Column1]],CuentosIndexados[],22,FALSE)</f>
        <v>0</v>
      </c>
      <c r="U337">
        <f>VLOOKUP(CuentosContados[[#This Row],[Column1]],CuentosIndexados[],23,FALSE)</f>
        <v>0</v>
      </c>
      <c r="V337" t="str">
        <f>VLOOKUP(CuentosContados[[#This Row],[Column1]],CuentosIndexados[],24,FALSE)</f>
        <v>estres</v>
      </c>
      <c r="W337">
        <f>VLOOKUP(CuentosContados[[#This Row],[Column1]],CuentosIndexados[],25,FALSE)</f>
        <v>0</v>
      </c>
      <c r="X337" t="str">
        <f>VLOOKUP(CuentosContados[[#This Row],[Column1]],CuentosIndexados[],26,FALSE)</f>
        <v>compasion</v>
      </c>
      <c r="Y337">
        <f>VLOOKUP(CuentosContados[[#This Row],[Column1]],CuentosIndexados[],27,FALSE)</f>
        <v>0</v>
      </c>
      <c r="Z337">
        <f>VLOOKUP(CuentosContados[[#This Row],[Column1]],CuentosIndexados[],28,FALSE)</f>
        <v>0</v>
      </c>
      <c r="AA337">
        <f>VLOOKUP(CuentosContados[[#This Row],[Column1]],CuentosIndexados[],29,FALSE)</f>
        <v>0</v>
      </c>
      <c r="AB337">
        <f>VLOOKUP(CuentosContados[[#This Row],[Column1]],CuentosIndexados[],30,FALSE)</f>
        <v>0</v>
      </c>
      <c r="AC337">
        <f>VLOOKUP(CuentosContados[[#This Row],[Column1]],CuentosIndexados[],31,FALSE)</f>
        <v>0</v>
      </c>
      <c r="AD337" t="str">
        <f>VLOOKUP(CuentosContados[[#This Row],[Column1]],CuentosIndexados[],32,FALSE)</f>
        <v>agotamiento</v>
      </c>
      <c r="AE337">
        <f>VLOOKUP(CuentosContados[[#This Row],[Column1]],CuentosIndexados[],33,FALSE)</f>
        <v>0</v>
      </c>
      <c r="AF337">
        <f>VLOOKUP(CuentosContados[[#This Row],[Column1]],CuentosIndexados[],34,FALSE)</f>
        <v>0</v>
      </c>
      <c r="AG337">
        <f>VLOOKUP(CuentosContados[[#This Row],[Column1]],CuentosIndexados[],35,FALSE)</f>
        <v>0</v>
      </c>
      <c r="AH337">
        <f>VLOOKUP(CuentosContados[[#This Row],[Column1]],CuentosIndexados[],36,FALSE)</f>
        <v>0</v>
      </c>
      <c r="AI337">
        <f>VLOOKUP(CuentosContados[[#This Row],[Column1]],CuentosIndexados[],37,FALSE)</f>
        <v>0</v>
      </c>
      <c r="AJ337">
        <f>VLOOKUP(CuentosContados[[#This Row],[Column1]],CuentosIndexados[],38,FALSE)</f>
        <v>0</v>
      </c>
      <c r="AK337">
        <f>VLOOKUP(CuentosContados[[#This Row],[Column1]],CuentosIndexados[],39,FALSE)</f>
        <v>0</v>
      </c>
    </row>
    <row r="338" spans="1:37" x14ac:dyDescent="0.25">
      <c r="A338" t="s">
        <v>165</v>
      </c>
      <c r="B338">
        <f>VLOOKUP(CuentosContados[[#This Row],[Column1]],CuentosIndexados[],3,FALSE)</f>
        <v>0</v>
      </c>
      <c r="C338">
        <f>VLOOKUP(CuentosContados[[#This Row],[Column1]],CuentosIndexados[],5,FALSE)</f>
        <v>0</v>
      </c>
      <c r="D338">
        <f>VLOOKUP(CuentosContados[[#This Row],[Column1]],CuentosIndexados[],6,FALSE)</f>
        <v>0</v>
      </c>
      <c r="E338" t="str">
        <f>VLOOKUP(CuentosContados[[#This Row],[Column1]],CuentosIndexados[],7,FALSE)</f>
        <v>frustracion</v>
      </c>
      <c r="F338">
        <f>VLOOKUP(CuentosContados[[#This Row],[Column1]],CuentosIndexados[],8,FALSE)</f>
        <v>0</v>
      </c>
      <c r="G338">
        <f>VLOOKUP(CuentosContados[[#This Row],[Column1]],CuentosIndexados[],9,FALSE)</f>
        <v>0</v>
      </c>
      <c r="H338">
        <f>VLOOKUP(CuentosContados[[#This Row],[Column1]],CuentosIndexados[],10,FALSE)</f>
        <v>0</v>
      </c>
      <c r="I338">
        <f>VLOOKUP(CuentosContados[[#This Row],[Column1]],CuentosIndexados[],11,FALSE)</f>
        <v>0</v>
      </c>
      <c r="J338" t="str">
        <f>VLOOKUP(CuentosContados[[#This Row],[Column1]],CuentosIndexados[],12,FALSE)</f>
        <v>trabajo</v>
      </c>
      <c r="K338">
        <f>VLOOKUP(CuentosContados[[#This Row],[Column1]],CuentosIndexados[],13,FALSE)</f>
        <v>0</v>
      </c>
      <c r="L338" t="str">
        <f>VLOOKUP(CuentosContados[[#This Row],[Column1]],CuentosIndexados[],14,FALSE)</f>
        <v>duda</v>
      </c>
      <c r="M338">
        <f>VLOOKUP(CuentosContados[[#This Row],[Column1]],CuentosIndexados[],15,FALSE)</f>
        <v>0</v>
      </c>
      <c r="N338" t="str">
        <f>VLOOKUP(CuentosContados[[#This Row],[Column1]],CuentosIndexados[],16,FALSE)</f>
        <v>resiliencia</v>
      </c>
      <c r="O338">
        <f>VLOOKUP(CuentosContados[[#This Row],[Column1]],CuentosIndexados[],17,FALSE)</f>
        <v>0</v>
      </c>
      <c r="P338">
        <f>VLOOKUP(CuentosContados[[#This Row],[Column1]],CuentosIndexados[],18,FALSE)</f>
        <v>0</v>
      </c>
      <c r="Q338">
        <f>VLOOKUP(CuentosContados[[#This Row],[Column1]],CuentosIndexados[],19,FALSE)</f>
        <v>0</v>
      </c>
      <c r="R338">
        <f>VLOOKUP(CuentosContados[[#This Row],[Column1]],CuentosIndexados[],20,FALSE)</f>
        <v>0</v>
      </c>
      <c r="S338" t="str">
        <f>VLOOKUP(CuentosContados[[#This Row],[Column1]],CuentosIndexados[],21,FALSE)</f>
        <v>fortaleza</v>
      </c>
      <c r="T338">
        <f>VLOOKUP(CuentosContados[[#This Row],[Column1]],CuentosIndexados[],22,FALSE)</f>
        <v>0</v>
      </c>
      <c r="U338">
        <f>VLOOKUP(CuentosContados[[#This Row],[Column1]],CuentosIndexados[],23,FALSE)</f>
        <v>0</v>
      </c>
      <c r="V338" t="str">
        <f>VLOOKUP(CuentosContados[[#This Row],[Column1]],CuentosIndexados[],24,FALSE)</f>
        <v>estres</v>
      </c>
      <c r="W338">
        <f>VLOOKUP(CuentosContados[[#This Row],[Column1]],CuentosIndexados[],25,FALSE)</f>
        <v>0</v>
      </c>
      <c r="X338" t="str">
        <f>VLOOKUP(CuentosContados[[#This Row],[Column1]],CuentosIndexados[],26,FALSE)</f>
        <v>compasion</v>
      </c>
      <c r="Y338">
        <f>VLOOKUP(CuentosContados[[#This Row],[Column1]],CuentosIndexados[],27,FALSE)</f>
        <v>0</v>
      </c>
      <c r="Z338">
        <f>VLOOKUP(CuentosContados[[#This Row],[Column1]],CuentosIndexados[],28,FALSE)</f>
        <v>0</v>
      </c>
      <c r="AA338">
        <f>VLOOKUP(CuentosContados[[#This Row],[Column1]],CuentosIndexados[],29,FALSE)</f>
        <v>0</v>
      </c>
      <c r="AB338">
        <f>VLOOKUP(CuentosContados[[#This Row],[Column1]],CuentosIndexados[],30,FALSE)</f>
        <v>0</v>
      </c>
      <c r="AC338">
        <f>VLOOKUP(CuentosContados[[#This Row],[Column1]],CuentosIndexados[],31,FALSE)</f>
        <v>0</v>
      </c>
      <c r="AD338" t="str">
        <f>VLOOKUP(CuentosContados[[#This Row],[Column1]],CuentosIndexados[],32,FALSE)</f>
        <v>agotamiento</v>
      </c>
      <c r="AE338">
        <f>VLOOKUP(CuentosContados[[#This Row],[Column1]],CuentosIndexados[],33,FALSE)</f>
        <v>0</v>
      </c>
      <c r="AF338">
        <f>VLOOKUP(CuentosContados[[#This Row],[Column1]],CuentosIndexados[],34,FALSE)</f>
        <v>0</v>
      </c>
      <c r="AG338">
        <f>VLOOKUP(CuentosContados[[#This Row],[Column1]],CuentosIndexados[],35,FALSE)</f>
        <v>0</v>
      </c>
      <c r="AH338">
        <f>VLOOKUP(CuentosContados[[#This Row],[Column1]],CuentosIndexados[],36,FALSE)</f>
        <v>0</v>
      </c>
      <c r="AI338">
        <f>VLOOKUP(CuentosContados[[#This Row],[Column1]],CuentosIndexados[],37,FALSE)</f>
        <v>0</v>
      </c>
      <c r="AJ338">
        <f>VLOOKUP(CuentosContados[[#This Row],[Column1]],CuentosIndexados[],38,FALSE)</f>
        <v>0</v>
      </c>
      <c r="AK338">
        <f>VLOOKUP(CuentosContados[[#This Row],[Column1]],CuentosIndexados[],39,FALSE)</f>
        <v>0</v>
      </c>
    </row>
    <row r="339" spans="1:37" x14ac:dyDescent="0.25">
      <c r="A339" t="s">
        <v>165</v>
      </c>
      <c r="B339">
        <f>VLOOKUP(CuentosContados[[#This Row],[Column1]],CuentosIndexados[],3,FALSE)</f>
        <v>0</v>
      </c>
      <c r="C339">
        <f>VLOOKUP(CuentosContados[[#This Row],[Column1]],CuentosIndexados[],5,FALSE)</f>
        <v>0</v>
      </c>
      <c r="D339">
        <f>VLOOKUP(CuentosContados[[#This Row],[Column1]],CuentosIndexados[],6,FALSE)</f>
        <v>0</v>
      </c>
      <c r="E339" t="str">
        <f>VLOOKUP(CuentosContados[[#This Row],[Column1]],CuentosIndexados[],7,FALSE)</f>
        <v>frustracion</v>
      </c>
      <c r="F339">
        <f>VLOOKUP(CuentosContados[[#This Row],[Column1]],CuentosIndexados[],8,FALSE)</f>
        <v>0</v>
      </c>
      <c r="G339">
        <f>VLOOKUP(CuentosContados[[#This Row],[Column1]],CuentosIndexados[],9,FALSE)</f>
        <v>0</v>
      </c>
      <c r="H339">
        <f>VLOOKUP(CuentosContados[[#This Row],[Column1]],CuentosIndexados[],10,FALSE)</f>
        <v>0</v>
      </c>
      <c r="I339">
        <f>VLOOKUP(CuentosContados[[#This Row],[Column1]],CuentosIndexados[],11,FALSE)</f>
        <v>0</v>
      </c>
      <c r="J339" t="str">
        <f>VLOOKUP(CuentosContados[[#This Row],[Column1]],CuentosIndexados[],12,FALSE)</f>
        <v>trabajo</v>
      </c>
      <c r="K339">
        <f>VLOOKUP(CuentosContados[[#This Row],[Column1]],CuentosIndexados[],13,FALSE)</f>
        <v>0</v>
      </c>
      <c r="L339" t="str">
        <f>VLOOKUP(CuentosContados[[#This Row],[Column1]],CuentosIndexados[],14,FALSE)</f>
        <v>duda</v>
      </c>
      <c r="M339">
        <f>VLOOKUP(CuentosContados[[#This Row],[Column1]],CuentosIndexados[],15,FALSE)</f>
        <v>0</v>
      </c>
      <c r="N339" t="str">
        <f>VLOOKUP(CuentosContados[[#This Row],[Column1]],CuentosIndexados[],16,FALSE)</f>
        <v>resiliencia</v>
      </c>
      <c r="O339">
        <f>VLOOKUP(CuentosContados[[#This Row],[Column1]],CuentosIndexados[],17,FALSE)</f>
        <v>0</v>
      </c>
      <c r="P339">
        <f>VLOOKUP(CuentosContados[[#This Row],[Column1]],CuentosIndexados[],18,FALSE)</f>
        <v>0</v>
      </c>
      <c r="Q339">
        <f>VLOOKUP(CuentosContados[[#This Row],[Column1]],CuentosIndexados[],19,FALSE)</f>
        <v>0</v>
      </c>
      <c r="R339">
        <f>VLOOKUP(CuentosContados[[#This Row],[Column1]],CuentosIndexados[],20,FALSE)</f>
        <v>0</v>
      </c>
      <c r="S339" t="str">
        <f>VLOOKUP(CuentosContados[[#This Row],[Column1]],CuentosIndexados[],21,FALSE)</f>
        <v>fortaleza</v>
      </c>
      <c r="T339">
        <f>VLOOKUP(CuentosContados[[#This Row],[Column1]],CuentosIndexados[],22,FALSE)</f>
        <v>0</v>
      </c>
      <c r="U339">
        <f>VLOOKUP(CuentosContados[[#This Row],[Column1]],CuentosIndexados[],23,FALSE)</f>
        <v>0</v>
      </c>
      <c r="V339" t="str">
        <f>VLOOKUP(CuentosContados[[#This Row],[Column1]],CuentosIndexados[],24,FALSE)</f>
        <v>estres</v>
      </c>
      <c r="W339">
        <f>VLOOKUP(CuentosContados[[#This Row],[Column1]],CuentosIndexados[],25,FALSE)</f>
        <v>0</v>
      </c>
      <c r="X339" t="str">
        <f>VLOOKUP(CuentosContados[[#This Row],[Column1]],CuentosIndexados[],26,FALSE)</f>
        <v>compasion</v>
      </c>
      <c r="Y339">
        <f>VLOOKUP(CuentosContados[[#This Row],[Column1]],CuentosIndexados[],27,FALSE)</f>
        <v>0</v>
      </c>
      <c r="Z339">
        <f>VLOOKUP(CuentosContados[[#This Row],[Column1]],CuentosIndexados[],28,FALSE)</f>
        <v>0</v>
      </c>
      <c r="AA339">
        <f>VLOOKUP(CuentosContados[[#This Row],[Column1]],CuentosIndexados[],29,FALSE)</f>
        <v>0</v>
      </c>
      <c r="AB339">
        <f>VLOOKUP(CuentosContados[[#This Row],[Column1]],CuentosIndexados[],30,FALSE)</f>
        <v>0</v>
      </c>
      <c r="AC339">
        <f>VLOOKUP(CuentosContados[[#This Row],[Column1]],CuentosIndexados[],31,FALSE)</f>
        <v>0</v>
      </c>
      <c r="AD339" t="str">
        <f>VLOOKUP(CuentosContados[[#This Row],[Column1]],CuentosIndexados[],32,FALSE)</f>
        <v>agotamiento</v>
      </c>
      <c r="AE339">
        <f>VLOOKUP(CuentosContados[[#This Row],[Column1]],CuentosIndexados[],33,FALSE)</f>
        <v>0</v>
      </c>
      <c r="AF339">
        <f>VLOOKUP(CuentosContados[[#This Row],[Column1]],CuentosIndexados[],34,FALSE)</f>
        <v>0</v>
      </c>
      <c r="AG339">
        <f>VLOOKUP(CuentosContados[[#This Row],[Column1]],CuentosIndexados[],35,FALSE)</f>
        <v>0</v>
      </c>
      <c r="AH339">
        <f>VLOOKUP(CuentosContados[[#This Row],[Column1]],CuentosIndexados[],36,FALSE)</f>
        <v>0</v>
      </c>
      <c r="AI339">
        <f>VLOOKUP(CuentosContados[[#This Row],[Column1]],CuentosIndexados[],37,FALSE)</f>
        <v>0</v>
      </c>
      <c r="AJ339">
        <f>VLOOKUP(CuentosContados[[#This Row],[Column1]],CuentosIndexados[],38,FALSE)</f>
        <v>0</v>
      </c>
      <c r="AK339">
        <f>VLOOKUP(CuentosContados[[#This Row],[Column1]],CuentosIndexados[],39,FALSE)</f>
        <v>0</v>
      </c>
    </row>
    <row r="340" spans="1:37" x14ac:dyDescent="0.25">
      <c r="A340" t="s">
        <v>165</v>
      </c>
      <c r="B340">
        <f>VLOOKUP(CuentosContados[[#This Row],[Column1]],CuentosIndexados[],3,FALSE)</f>
        <v>0</v>
      </c>
      <c r="C340">
        <f>VLOOKUP(CuentosContados[[#This Row],[Column1]],CuentosIndexados[],5,FALSE)</f>
        <v>0</v>
      </c>
      <c r="D340">
        <f>VLOOKUP(CuentosContados[[#This Row],[Column1]],CuentosIndexados[],6,FALSE)</f>
        <v>0</v>
      </c>
      <c r="E340" t="str">
        <f>VLOOKUP(CuentosContados[[#This Row],[Column1]],CuentosIndexados[],7,FALSE)</f>
        <v>frustracion</v>
      </c>
      <c r="F340">
        <f>VLOOKUP(CuentosContados[[#This Row],[Column1]],CuentosIndexados[],8,FALSE)</f>
        <v>0</v>
      </c>
      <c r="G340">
        <f>VLOOKUP(CuentosContados[[#This Row],[Column1]],CuentosIndexados[],9,FALSE)</f>
        <v>0</v>
      </c>
      <c r="H340">
        <f>VLOOKUP(CuentosContados[[#This Row],[Column1]],CuentosIndexados[],10,FALSE)</f>
        <v>0</v>
      </c>
      <c r="I340">
        <f>VLOOKUP(CuentosContados[[#This Row],[Column1]],CuentosIndexados[],11,FALSE)</f>
        <v>0</v>
      </c>
      <c r="J340" t="str">
        <f>VLOOKUP(CuentosContados[[#This Row],[Column1]],CuentosIndexados[],12,FALSE)</f>
        <v>trabajo</v>
      </c>
      <c r="K340">
        <f>VLOOKUP(CuentosContados[[#This Row],[Column1]],CuentosIndexados[],13,FALSE)</f>
        <v>0</v>
      </c>
      <c r="L340" t="str">
        <f>VLOOKUP(CuentosContados[[#This Row],[Column1]],CuentosIndexados[],14,FALSE)</f>
        <v>duda</v>
      </c>
      <c r="M340">
        <f>VLOOKUP(CuentosContados[[#This Row],[Column1]],CuentosIndexados[],15,FALSE)</f>
        <v>0</v>
      </c>
      <c r="N340" t="str">
        <f>VLOOKUP(CuentosContados[[#This Row],[Column1]],CuentosIndexados[],16,FALSE)</f>
        <v>resiliencia</v>
      </c>
      <c r="O340">
        <f>VLOOKUP(CuentosContados[[#This Row],[Column1]],CuentosIndexados[],17,FALSE)</f>
        <v>0</v>
      </c>
      <c r="P340">
        <f>VLOOKUP(CuentosContados[[#This Row],[Column1]],CuentosIndexados[],18,FALSE)</f>
        <v>0</v>
      </c>
      <c r="Q340">
        <f>VLOOKUP(CuentosContados[[#This Row],[Column1]],CuentosIndexados[],19,FALSE)</f>
        <v>0</v>
      </c>
      <c r="R340">
        <f>VLOOKUP(CuentosContados[[#This Row],[Column1]],CuentosIndexados[],20,FALSE)</f>
        <v>0</v>
      </c>
      <c r="S340" t="str">
        <f>VLOOKUP(CuentosContados[[#This Row],[Column1]],CuentosIndexados[],21,FALSE)</f>
        <v>fortaleza</v>
      </c>
      <c r="T340">
        <f>VLOOKUP(CuentosContados[[#This Row],[Column1]],CuentosIndexados[],22,FALSE)</f>
        <v>0</v>
      </c>
      <c r="U340">
        <f>VLOOKUP(CuentosContados[[#This Row],[Column1]],CuentosIndexados[],23,FALSE)</f>
        <v>0</v>
      </c>
      <c r="V340" t="str">
        <f>VLOOKUP(CuentosContados[[#This Row],[Column1]],CuentosIndexados[],24,FALSE)</f>
        <v>estres</v>
      </c>
      <c r="W340">
        <f>VLOOKUP(CuentosContados[[#This Row],[Column1]],CuentosIndexados[],25,FALSE)</f>
        <v>0</v>
      </c>
      <c r="X340" t="str">
        <f>VLOOKUP(CuentosContados[[#This Row],[Column1]],CuentosIndexados[],26,FALSE)</f>
        <v>compasion</v>
      </c>
      <c r="Y340">
        <f>VLOOKUP(CuentosContados[[#This Row],[Column1]],CuentosIndexados[],27,FALSE)</f>
        <v>0</v>
      </c>
      <c r="Z340">
        <f>VLOOKUP(CuentosContados[[#This Row],[Column1]],CuentosIndexados[],28,FALSE)</f>
        <v>0</v>
      </c>
      <c r="AA340">
        <f>VLOOKUP(CuentosContados[[#This Row],[Column1]],CuentosIndexados[],29,FALSE)</f>
        <v>0</v>
      </c>
      <c r="AB340">
        <f>VLOOKUP(CuentosContados[[#This Row],[Column1]],CuentosIndexados[],30,FALSE)</f>
        <v>0</v>
      </c>
      <c r="AC340">
        <f>VLOOKUP(CuentosContados[[#This Row],[Column1]],CuentosIndexados[],31,FALSE)</f>
        <v>0</v>
      </c>
      <c r="AD340" t="str">
        <f>VLOOKUP(CuentosContados[[#This Row],[Column1]],CuentosIndexados[],32,FALSE)</f>
        <v>agotamiento</v>
      </c>
      <c r="AE340">
        <f>VLOOKUP(CuentosContados[[#This Row],[Column1]],CuentosIndexados[],33,FALSE)</f>
        <v>0</v>
      </c>
      <c r="AF340">
        <f>VLOOKUP(CuentosContados[[#This Row],[Column1]],CuentosIndexados[],34,FALSE)</f>
        <v>0</v>
      </c>
      <c r="AG340">
        <f>VLOOKUP(CuentosContados[[#This Row],[Column1]],CuentosIndexados[],35,FALSE)</f>
        <v>0</v>
      </c>
      <c r="AH340">
        <f>VLOOKUP(CuentosContados[[#This Row],[Column1]],CuentosIndexados[],36,FALSE)</f>
        <v>0</v>
      </c>
      <c r="AI340">
        <f>VLOOKUP(CuentosContados[[#This Row],[Column1]],CuentosIndexados[],37,FALSE)</f>
        <v>0</v>
      </c>
      <c r="AJ340">
        <f>VLOOKUP(CuentosContados[[#This Row],[Column1]],CuentosIndexados[],38,FALSE)</f>
        <v>0</v>
      </c>
      <c r="AK340">
        <f>VLOOKUP(CuentosContados[[#This Row],[Column1]],CuentosIndexados[],39,FALSE)</f>
        <v>0</v>
      </c>
    </row>
    <row r="341" spans="1:37" x14ac:dyDescent="0.25">
      <c r="A341" t="s">
        <v>165</v>
      </c>
      <c r="B341">
        <f>VLOOKUP(CuentosContados[[#This Row],[Column1]],CuentosIndexados[],3,FALSE)</f>
        <v>0</v>
      </c>
      <c r="C341">
        <f>VLOOKUP(CuentosContados[[#This Row],[Column1]],CuentosIndexados[],5,FALSE)</f>
        <v>0</v>
      </c>
      <c r="D341">
        <f>VLOOKUP(CuentosContados[[#This Row],[Column1]],CuentosIndexados[],6,FALSE)</f>
        <v>0</v>
      </c>
      <c r="E341" t="str">
        <f>VLOOKUP(CuentosContados[[#This Row],[Column1]],CuentosIndexados[],7,FALSE)</f>
        <v>frustracion</v>
      </c>
      <c r="F341">
        <f>VLOOKUP(CuentosContados[[#This Row],[Column1]],CuentosIndexados[],8,FALSE)</f>
        <v>0</v>
      </c>
      <c r="G341">
        <f>VLOOKUP(CuentosContados[[#This Row],[Column1]],CuentosIndexados[],9,FALSE)</f>
        <v>0</v>
      </c>
      <c r="H341">
        <f>VLOOKUP(CuentosContados[[#This Row],[Column1]],CuentosIndexados[],10,FALSE)</f>
        <v>0</v>
      </c>
      <c r="I341">
        <f>VLOOKUP(CuentosContados[[#This Row],[Column1]],CuentosIndexados[],11,FALSE)</f>
        <v>0</v>
      </c>
      <c r="J341" t="str">
        <f>VLOOKUP(CuentosContados[[#This Row],[Column1]],CuentosIndexados[],12,FALSE)</f>
        <v>trabajo</v>
      </c>
      <c r="K341">
        <f>VLOOKUP(CuentosContados[[#This Row],[Column1]],CuentosIndexados[],13,FALSE)</f>
        <v>0</v>
      </c>
      <c r="L341" t="str">
        <f>VLOOKUP(CuentosContados[[#This Row],[Column1]],CuentosIndexados[],14,FALSE)</f>
        <v>duda</v>
      </c>
      <c r="M341">
        <f>VLOOKUP(CuentosContados[[#This Row],[Column1]],CuentosIndexados[],15,FALSE)</f>
        <v>0</v>
      </c>
      <c r="N341" t="str">
        <f>VLOOKUP(CuentosContados[[#This Row],[Column1]],CuentosIndexados[],16,FALSE)</f>
        <v>resiliencia</v>
      </c>
      <c r="O341">
        <f>VLOOKUP(CuentosContados[[#This Row],[Column1]],CuentosIndexados[],17,FALSE)</f>
        <v>0</v>
      </c>
      <c r="P341">
        <f>VLOOKUP(CuentosContados[[#This Row],[Column1]],CuentosIndexados[],18,FALSE)</f>
        <v>0</v>
      </c>
      <c r="Q341">
        <f>VLOOKUP(CuentosContados[[#This Row],[Column1]],CuentosIndexados[],19,FALSE)</f>
        <v>0</v>
      </c>
      <c r="R341">
        <f>VLOOKUP(CuentosContados[[#This Row],[Column1]],CuentosIndexados[],20,FALSE)</f>
        <v>0</v>
      </c>
      <c r="S341" t="str">
        <f>VLOOKUP(CuentosContados[[#This Row],[Column1]],CuentosIndexados[],21,FALSE)</f>
        <v>fortaleza</v>
      </c>
      <c r="T341">
        <f>VLOOKUP(CuentosContados[[#This Row],[Column1]],CuentosIndexados[],22,FALSE)</f>
        <v>0</v>
      </c>
      <c r="U341">
        <f>VLOOKUP(CuentosContados[[#This Row],[Column1]],CuentosIndexados[],23,FALSE)</f>
        <v>0</v>
      </c>
      <c r="V341" t="str">
        <f>VLOOKUP(CuentosContados[[#This Row],[Column1]],CuentosIndexados[],24,FALSE)</f>
        <v>estres</v>
      </c>
      <c r="W341">
        <f>VLOOKUP(CuentosContados[[#This Row],[Column1]],CuentosIndexados[],25,FALSE)</f>
        <v>0</v>
      </c>
      <c r="X341" t="str">
        <f>VLOOKUP(CuentosContados[[#This Row],[Column1]],CuentosIndexados[],26,FALSE)</f>
        <v>compasion</v>
      </c>
      <c r="Y341">
        <f>VLOOKUP(CuentosContados[[#This Row],[Column1]],CuentosIndexados[],27,FALSE)</f>
        <v>0</v>
      </c>
      <c r="Z341">
        <f>VLOOKUP(CuentosContados[[#This Row],[Column1]],CuentosIndexados[],28,FALSE)</f>
        <v>0</v>
      </c>
      <c r="AA341">
        <f>VLOOKUP(CuentosContados[[#This Row],[Column1]],CuentosIndexados[],29,FALSE)</f>
        <v>0</v>
      </c>
      <c r="AB341">
        <f>VLOOKUP(CuentosContados[[#This Row],[Column1]],CuentosIndexados[],30,FALSE)</f>
        <v>0</v>
      </c>
      <c r="AC341">
        <f>VLOOKUP(CuentosContados[[#This Row],[Column1]],CuentosIndexados[],31,FALSE)</f>
        <v>0</v>
      </c>
      <c r="AD341" t="str">
        <f>VLOOKUP(CuentosContados[[#This Row],[Column1]],CuentosIndexados[],32,FALSE)</f>
        <v>agotamiento</v>
      </c>
      <c r="AE341">
        <f>VLOOKUP(CuentosContados[[#This Row],[Column1]],CuentosIndexados[],33,FALSE)</f>
        <v>0</v>
      </c>
      <c r="AF341">
        <f>VLOOKUP(CuentosContados[[#This Row],[Column1]],CuentosIndexados[],34,FALSE)</f>
        <v>0</v>
      </c>
      <c r="AG341">
        <f>VLOOKUP(CuentosContados[[#This Row],[Column1]],CuentosIndexados[],35,FALSE)</f>
        <v>0</v>
      </c>
      <c r="AH341">
        <f>VLOOKUP(CuentosContados[[#This Row],[Column1]],CuentosIndexados[],36,FALSE)</f>
        <v>0</v>
      </c>
      <c r="AI341">
        <f>VLOOKUP(CuentosContados[[#This Row],[Column1]],CuentosIndexados[],37,FALSE)</f>
        <v>0</v>
      </c>
      <c r="AJ341">
        <f>VLOOKUP(CuentosContados[[#This Row],[Column1]],CuentosIndexados[],38,FALSE)</f>
        <v>0</v>
      </c>
      <c r="AK341">
        <f>VLOOKUP(CuentosContados[[#This Row],[Column1]],CuentosIndexados[],39,FALSE)</f>
        <v>0</v>
      </c>
    </row>
    <row r="342" spans="1:37" x14ac:dyDescent="0.25">
      <c r="A342" t="s">
        <v>165</v>
      </c>
      <c r="B342">
        <f>VLOOKUP(CuentosContados[[#This Row],[Column1]],CuentosIndexados[],3,FALSE)</f>
        <v>0</v>
      </c>
      <c r="C342">
        <f>VLOOKUP(CuentosContados[[#This Row],[Column1]],CuentosIndexados[],5,FALSE)</f>
        <v>0</v>
      </c>
      <c r="D342">
        <f>VLOOKUP(CuentosContados[[#This Row],[Column1]],CuentosIndexados[],6,FALSE)</f>
        <v>0</v>
      </c>
      <c r="E342" t="str">
        <f>VLOOKUP(CuentosContados[[#This Row],[Column1]],CuentosIndexados[],7,FALSE)</f>
        <v>frustracion</v>
      </c>
      <c r="F342">
        <f>VLOOKUP(CuentosContados[[#This Row],[Column1]],CuentosIndexados[],8,FALSE)</f>
        <v>0</v>
      </c>
      <c r="G342">
        <f>VLOOKUP(CuentosContados[[#This Row],[Column1]],CuentosIndexados[],9,FALSE)</f>
        <v>0</v>
      </c>
      <c r="H342">
        <f>VLOOKUP(CuentosContados[[#This Row],[Column1]],CuentosIndexados[],10,FALSE)</f>
        <v>0</v>
      </c>
      <c r="I342">
        <f>VLOOKUP(CuentosContados[[#This Row],[Column1]],CuentosIndexados[],11,FALSE)</f>
        <v>0</v>
      </c>
      <c r="J342" t="str">
        <f>VLOOKUP(CuentosContados[[#This Row],[Column1]],CuentosIndexados[],12,FALSE)</f>
        <v>trabajo</v>
      </c>
      <c r="K342">
        <f>VLOOKUP(CuentosContados[[#This Row],[Column1]],CuentosIndexados[],13,FALSE)</f>
        <v>0</v>
      </c>
      <c r="L342" t="str">
        <f>VLOOKUP(CuentosContados[[#This Row],[Column1]],CuentosIndexados[],14,FALSE)</f>
        <v>duda</v>
      </c>
      <c r="M342">
        <f>VLOOKUP(CuentosContados[[#This Row],[Column1]],CuentosIndexados[],15,FALSE)</f>
        <v>0</v>
      </c>
      <c r="N342" t="str">
        <f>VLOOKUP(CuentosContados[[#This Row],[Column1]],CuentosIndexados[],16,FALSE)</f>
        <v>resiliencia</v>
      </c>
      <c r="O342">
        <f>VLOOKUP(CuentosContados[[#This Row],[Column1]],CuentosIndexados[],17,FALSE)</f>
        <v>0</v>
      </c>
      <c r="P342">
        <f>VLOOKUP(CuentosContados[[#This Row],[Column1]],CuentosIndexados[],18,FALSE)</f>
        <v>0</v>
      </c>
      <c r="Q342">
        <f>VLOOKUP(CuentosContados[[#This Row],[Column1]],CuentosIndexados[],19,FALSE)</f>
        <v>0</v>
      </c>
      <c r="R342">
        <f>VLOOKUP(CuentosContados[[#This Row],[Column1]],CuentosIndexados[],20,FALSE)</f>
        <v>0</v>
      </c>
      <c r="S342" t="str">
        <f>VLOOKUP(CuentosContados[[#This Row],[Column1]],CuentosIndexados[],21,FALSE)</f>
        <v>fortaleza</v>
      </c>
      <c r="T342">
        <f>VLOOKUP(CuentosContados[[#This Row],[Column1]],CuentosIndexados[],22,FALSE)</f>
        <v>0</v>
      </c>
      <c r="U342">
        <f>VLOOKUP(CuentosContados[[#This Row],[Column1]],CuentosIndexados[],23,FALSE)</f>
        <v>0</v>
      </c>
      <c r="V342" t="str">
        <f>VLOOKUP(CuentosContados[[#This Row],[Column1]],CuentosIndexados[],24,FALSE)</f>
        <v>estres</v>
      </c>
      <c r="W342">
        <f>VLOOKUP(CuentosContados[[#This Row],[Column1]],CuentosIndexados[],25,FALSE)</f>
        <v>0</v>
      </c>
      <c r="X342" t="str">
        <f>VLOOKUP(CuentosContados[[#This Row],[Column1]],CuentosIndexados[],26,FALSE)</f>
        <v>compasion</v>
      </c>
      <c r="Y342">
        <f>VLOOKUP(CuentosContados[[#This Row],[Column1]],CuentosIndexados[],27,FALSE)</f>
        <v>0</v>
      </c>
      <c r="Z342">
        <f>VLOOKUP(CuentosContados[[#This Row],[Column1]],CuentosIndexados[],28,FALSE)</f>
        <v>0</v>
      </c>
      <c r="AA342">
        <f>VLOOKUP(CuentosContados[[#This Row],[Column1]],CuentosIndexados[],29,FALSE)</f>
        <v>0</v>
      </c>
      <c r="AB342">
        <f>VLOOKUP(CuentosContados[[#This Row],[Column1]],CuentosIndexados[],30,FALSE)</f>
        <v>0</v>
      </c>
      <c r="AC342">
        <f>VLOOKUP(CuentosContados[[#This Row],[Column1]],CuentosIndexados[],31,FALSE)</f>
        <v>0</v>
      </c>
      <c r="AD342" t="str">
        <f>VLOOKUP(CuentosContados[[#This Row],[Column1]],CuentosIndexados[],32,FALSE)</f>
        <v>agotamiento</v>
      </c>
      <c r="AE342">
        <f>VLOOKUP(CuentosContados[[#This Row],[Column1]],CuentosIndexados[],33,FALSE)</f>
        <v>0</v>
      </c>
      <c r="AF342">
        <f>VLOOKUP(CuentosContados[[#This Row],[Column1]],CuentosIndexados[],34,FALSE)</f>
        <v>0</v>
      </c>
      <c r="AG342">
        <f>VLOOKUP(CuentosContados[[#This Row],[Column1]],CuentosIndexados[],35,FALSE)</f>
        <v>0</v>
      </c>
      <c r="AH342">
        <f>VLOOKUP(CuentosContados[[#This Row],[Column1]],CuentosIndexados[],36,FALSE)</f>
        <v>0</v>
      </c>
      <c r="AI342">
        <f>VLOOKUP(CuentosContados[[#This Row],[Column1]],CuentosIndexados[],37,FALSE)</f>
        <v>0</v>
      </c>
      <c r="AJ342">
        <f>VLOOKUP(CuentosContados[[#This Row],[Column1]],CuentosIndexados[],38,FALSE)</f>
        <v>0</v>
      </c>
      <c r="AK342">
        <f>VLOOKUP(CuentosContados[[#This Row],[Column1]],CuentosIndexados[],39,FALSE)</f>
        <v>0</v>
      </c>
    </row>
    <row r="343" spans="1:37" x14ac:dyDescent="0.25">
      <c r="A343" t="s">
        <v>165</v>
      </c>
      <c r="B343">
        <f>VLOOKUP(CuentosContados[[#This Row],[Column1]],CuentosIndexados[],3,FALSE)</f>
        <v>0</v>
      </c>
      <c r="C343">
        <f>VLOOKUP(CuentosContados[[#This Row],[Column1]],CuentosIndexados[],5,FALSE)</f>
        <v>0</v>
      </c>
      <c r="D343">
        <f>VLOOKUP(CuentosContados[[#This Row],[Column1]],CuentosIndexados[],6,FALSE)</f>
        <v>0</v>
      </c>
      <c r="E343" t="str">
        <f>VLOOKUP(CuentosContados[[#This Row],[Column1]],CuentosIndexados[],7,FALSE)</f>
        <v>frustracion</v>
      </c>
      <c r="F343">
        <f>VLOOKUP(CuentosContados[[#This Row],[Column1]],CuentosIndexados[],8,FALSE)</f>
        <v>0</v>
      </c>
      <c r="G343">
        <f>VLOOKUP(CuentosContados[[#This Row],[Column1]],CuentosIndexados[],9,FALSE)</f>
        <v>0</v>
      </c>
      <c r="H343">
        <f>VLOOKUP(CuentosContados[[#This Row],[Column1]],CuentosIndexados[],10,FALSE)</f>
        <v>0</v>
      </c>
      <c r="I343">
        <f>VLOOKUP(CuentosContados[[#This Row],[Column1]],CuentosIndexados[],11,FALSE)</f>
        <v>0</v>
      </c>
      <c r="J343" t="str">
        <f>VLOOKUP(CuentosContados[[#This Row],[Column1]],CuentosIndexados[],12,FALSE)</f>
        <v>trabajo</v>
      </c>
      <c r="K343">
        <f>VLOOKUP(CuentosContados[[#This Row],[Column1]],CuentosIndexados[],13,FALSE)</f>
        <v>0</v>
      </c>
      <c r="L343" t="str">
        <f>VLOOKUP(CuentosContados[[#This Row],[Column1]],CuentosIndexados[],14,FALSE)</f>
        <v>duda</v>
      </c>
      <c r="M343">
        <f>VLOOKUP(CuentosContados[[#This Row],[Column1]],CuentosIndexados[],15,FALSE)</f>
        <v>0</v>
      </c>
      <c r="N343" t="str">
        <f>VLOOKUP(CuentosContados[[#This Row],[Column1]],CuentosIndexados[],16,FALSE)</f>
        <v>resiliencia</v>
      </c>
      <c r="O343">
        <f>VLOOKUP(CuentosContados[[#This Row],[Column1]],CuentosIndexados[],17,FALSE)</f>
        <v>0</v>
      </c>
      <c r="P343">
        <f>VLOOKUP(CuentosContados[[#This Row],[Column1]],CuentosIndexados[],18,FALSE)</f>
        <v>0</v>
      </c>
      <c r="Q343">
        <f>VLOOKUP(CuentosContados[[#This Row],[Column1]],CuentosIndexados[],19,FALSE)</f>
        <v>0</v>
      </c>
      <c r="R343">
        <f>VLOOKUP(CuentosContados[[#This Row],[Column1]],CuentosIndexados[],20,FALSE)</f>
        <v>0</v>
      </c>
      <c r="S343" t="str">
        <f>VLOOKUP(CuentosContados[[#This Row],[Column1]],CuentosIndexados[],21,FALSE)</f>
        <v>fortaleza</v>
      </c>
      <c r="T343">
        <f>VLOOKUP(CuentosContados[[#This Row],[Column1]],CuentosIndexados[],22,FALSE)</f>
        <v>0</v>
      </c>
      <c r="U343">
        <f>VLOOKUP(CuentosContados[[#This Row],[Column1]],CuentosIndexados[],23,FALSE)</f>
        <v>0</v>
      </c>
      <c r="V343" t="str">
        <f>VLOOKUP(CuentosContados[[#This Row],[Column1]],CuentosIndexados[],24,FALSE)</f>
        <v>estres</v>
      </c>
      <c r="W343">
        <f>VLOOKUP(CuentosContados[[#This Row],[Column1]],CuentosIndexados[],25,FALSE)</f>
        <v>0</v>
      </c>
      <c r="X343" t="str">
        <f>VLOOKUP(CuentosContados[[#This Row],[Column1]],CuentosIndexados[],26,FALSE)</f>
        <v>compasion</v>
      </c>
      <c r="Y343">
        <f>VLOOKUP(CuentosContados[[#This Row],[Column1]],CuentosIndexados[],27,FALSE)</f>
        <v>0</v>
      </c>
      <c r="Z343">
        <f>VLOOKUP(CuentosContados[[#This Row],[Column1]],CuentosIndexados[],28,FALSE)</f>
        <v>0</v>
      </c>
      <c r="AA343">
        <f>VLOOKUP(CuentosContados[[#This Row],[Column1]],CuentosIndexados[],29,FALSE)</f>
        <v>0</v>
      </c>
      <c r="AB343">
        <f>VLOOKUP(CuentosContados[[#This Row],[Column1]],CuentosIndexados[],30,FALSE)</f>
        <v>0</v>
      </c>
      <c r="AC343">
        <f>VLOOKUP(CuentosContados[[#This Row],[Column1]],CuentosIndexados[],31,FALSE)</f>
        <v>0</v>
      </c>
      <c r="AD343" t="str">
        <f>VLOOKUP(CuentosContados[[#This Row],[Column1]],CuentosIndexados[],32,FALSE)</f>
        <v>agotamiento</v>
      </c>
      <c r="AE343">
        <f>VLOOKUP(CuentosContados[[#This Row],[Column1]],CuentosIndexados[],33,FALSE)</f>
        <v>0</v>
      </c>
      <c r="AF343">
        <f>VLOOKUP(CuentosContados[[#This Row],[Column1]],CuentosIndexados[],34,FALSE)</f>
        <v>0</v>
      </c>
      <c r="AG343">
        <f>VLOOKUP(CuentosContados[[#This Row],[Column1]],CuentosIndexados[],35,FALSE)</f>
        <v>0</v>
      </c>
      <c r="AH343">
        <f>VLOOKUP(CuentosContados[[#This Row],[Column1]],CuentosIndexados[],36,FALSE)</f>
        <v>0</v>
      </c>
      <c r="AI343">
        <f>VLOOKUP(CuentosContados[[#This Row],[Column1]],CuentosIndexados[],37,FALSE)</f>
        <v>0</v>
      </c>
      <c r="AJ343">
        <f>VLOOKUP(CuentosContados[[#This Row],[Column1]],CuentosIndexados[],38,FALSE)</f>
        <v>0</v>
      </c>
      <c r="AK343">
        <f>VLOOKUP(CuentosContados[[#This Row],[Column1]],CuentosIndexados[],39,FALSE)</f>
        <v>0</v>
      </c>
    </row>
    <row r="344" spans="1:37" x14ac:dyDescent="0.25">
      <c r="A344" t="s">
        <v>165</v>
      </c>
      <c r="B344">
        <f>VLOOKUP(CuentosContados[[#This Row],[Column1]],CuentosIndexados[],3,FALSE)</f>
        <v>0</v>
      </c>
      <c r="C344">
        <f>VLOOKUP(CuentosContados[[#This Row],[Column1]],CuentosIndexados[],5,FALSE)</f>
        <v>0</v>
      </c>
      <c r="D344">
        <f>VLOOKUP(CuentosContados[[#This Row],[Column1]],CuentosIndexados[],6,FALSE)</f>
        <v>0</v>
      </c>
      <c r="E344" t="str">
        <f>VLOOKUP(CuentosContados[[#This Row],[Column1]],CuentosIndexados[],7,FALSE)</f>
        <v>frustracion</v>
      </c>
      <c r="F344">
        <f>VLOOKUP(CuentosContados[[#This Row],[Column1]],CuentosIndexados[],8,FALSE)</f>
        <v>0</v>
      </c>
      <c r="G344">
        <f>VLOOKUP(CuentosContados[[#This Row],[Column1]],CuentosIndexados[],9,FALSE)</f>
        <v>0</v>
      </c>
      <c r="H344">
        <f>VLOOKUP(CuentosContados[[#This Row],[Column1]],CuentosIndexados[],10,FALSE)</f>
        <v>0</v>
      </c>
      <c r="I344">
        <f>VLOOKUP(CuentosContados[[#This Row],[Column1]],CuentosIndexados[],11,FALSE)</f>
        <v>0</v>
      </c>
      <c r="J344" t="str">
        <f>VLOOKUP(CuentosContados[[#This Row],[Column1]],CuentosIndexados[],12,FALSE)</f>
        <v>trabajo</v>
      </c>
      <c r="K344">
        <f>VLOOKUP(CuentosContados[[#This Row],[Column1]],CuentosIndexados[],13,FALSE)</f>
        <v>0</v>
      </c>
      <c r="L344" t="str">
        <f>VLOOKUP(CuentosContados[[#This Row],[Column1]],CuentosIndexados[],14,FALSE)</f>
        <v>duda</v>
      </c>
      <c r="M344">
        <f>VLOOKUP(CuentosContados[[#This Row],[Column1]],CuentosIndexados[],15,FALSE)</f>
        <v>0</v>
      </c>
      <c r="N344" t="str">
        <f>VLOOKUP(CuentosContados[[#This Row],[Column1]],CuentosIndexados[],16,FALSE)</f>
        <v>resiliencia</v>
      </c>
      <c r="O344">
        <f>VLOOKUP(CuentosContados[[#This Row],[Column1]],CuentosIndexados[],17,FALSE)</f>
        <v>0</v>
      </c>
      <c r="P344">
        <f>VLOOKUP(CuentosContados[[#This Row],[Column1]],CuentosIndexados[],18,FALSE)</f>
        <v>0</v>
      </c>
      <c r="Q344">
        <f>VLOOKUP(CuentosContados[[#This Row],[Column1]],CuentosIndexados[],19,FALSE)</f>
        <v>0</v>
      </c>
      <c r="R344">
        <f>VLOOKUP(CuentosContados[[#This Row],[Column1]],CuentosIndexados[],20,FALSE)</f>
        <v>0</v>
      </c>
      <c r="S344" t="str">
        <f>VLOOKUP(CuentosContados[[#This Row],[Column1]],CuentosIndexados[],21,FALSE)</f>
        <v>fortaleza</v>
      </c>
      <c r="T344">
        <f>VLOOKUP(CuentosContados[[#This Row],[Column1]],CuentosIndexados[],22,FALSE)</f>
        <v>0</v>
      </c>
      <c r="U344">
        <f>VLOOKUP(CuentosContados[[#This Row],[Column1]],CuentosIndexados[],23,FALSE)</f>
        <v>0</v>
      </c>
      <c r="V344" t="str">
        <f>VLOOKUP(CuentosContados[[#This Row],[Column1]],CuentosIndexados[],24,FALSE)</f>
        <v>estres</v>
      </c>
      <c r="W344">
        <f>VLOOKUP(CuentosContados[[#This Row],[Column1]],CuentosIndexados[],25,FALSE)</f>
        <v>0</v>
      </c>
      <c r="X344" t="str">
        <f>VLOOKUP(CuentosContados[[#This Row],[Column1]],CuentosIndexados[],26,FALSE)</f>
        <v>compasion</v>
      </c>
      <c r="Y344">
        <f>VLOOKUP(CuentosContados[[#This Row],[Column1]],CuentosIndexados[],27,FALSE)</f>
        <v>0</v>
      </c>
      <c r="Z344">
        <f>VLOOKUP(CuentosContados[[#This Row],[Column1]],CuentosIndexados[],28,FALSE)</f>
        <v>0</v>
      </c>
      <c r="AA344">
        <f>VLOOKUP(CuentosContados[[#This Row],[Column1]],CuentosIndexados[],29,FALSE)</f>
        <v>0</v>
      </c>
      <c r="AB344">
        <f>VLOOKUP(CuentosContados[[#This Row],[Column1]],CuentosIndexados[],30,FALSE)</f>
        <v>0</v>
      </c>
      <c r="AC344">
        <f>VLOOKUP(CuentosContados[[#This Row],[Column1]],CuentosIndexados[],31,FALSE)</f>
        <v>0</v>
      </c>
      <c r="AD344" t="str">
        <f>VLOOKUP(CuentosContados[[#This Row],[Column1]],CuentosIndexados[],32,FALSE)</f>
        <v>agotamiento</v>
      </c>
      <c r="AE344">
        <f>VLOOKUP(CuentosContados[[#This Row],[Column1]],CuentosIndexados[],33,FALSE)</f>
        <v>0</v>
      </c>
      <c r="AF344">
        <f>VLOOKUP(CuentosContados[[#This Row],[Column1]],CuentosIndexados[],34,FALSE)</f>
        <v>0</v>
      </c>
      <c r="AG344">
        <f>VLOOKUP(CuentosContados[[#This Row],[Column1]],CuentosIndexados[],35,FALSE)</f>
        <v>0</v>
      </c>
      <c r="AH344">
        <f>VLOOKUP(CuentosContados[[#This Row],[Column1]],CuentosIndexados[],36,FALSE)</f>
        <v>0</v>
      </c>
      <c r="AI344">
        <f>VLOOKUP(CuentosContados[[#This Row],[Column1]],CuentosIndexados[],37,FALSE)</f>
        <v>0</v>
      </c>
      <c r="AJ344">
        <f>VLOOKUP(CuentosContados[[#This Row],[Column1]],CuentosIndexados[],38,FALSE)</f>
        <v>0</v>
      </c>
      <c r="AK344">
        <f>VLOOKUP(CuentosContados[[#This Row],[Column1]],CuentosIndexados[],39,FALSE)</f>
        <v>0</v>
      </c>
    </row>
    <row r="345" spans="1:37" x14ac:dyDescent="0.25">
      <c r="A345" t="s">
        <v>165</v>
      </c>
      <c r="B345">
        <f>VLOOKUP(CuentosContados[[#This Row],[Column1]],CuentosIndexados[],3,FALSE)</f>
        <v>0</v>
      </c>
      <c r="C345">
        <f>VLOOKUP(CuentosContados[[#This Row],[Column1]],CuentosIndexados[],5,FALSE)</f>
        <v>0</v>
      </c>
      <c r="D345">
        <f>VLOOKUP(CuentosContados[[#This Row],[Column1]],CuentosIndexados[],6,FALSE)</f>
        <v>0</v>
      </c>
      <c r="E345" t="str">
        <f>VLOOKUP(CuentosContados[[#This Row],[Column1]],CuentosIndexados[],7,FALSE)</f>
        <v>frustracion</v>
      </c>
      <c r="F345">
        <f>VLOOKUP(CuentosContados[[#This Row],[Column1]],CuentosIndexados[],8,FALSE)</f>
        <v>0</v>
      </c>
      <c r="G345">
        <f>VLOOKUP(CuentosContados[[#This Row],[Column1]],CuentosIndexados[],9,FALSE)</f>
        <v>0</v>
      </c>
      <c r="H345">
        <f>VLOOKUP(CuentosContados[[#This Row],[Column1]],CuentosIndexados[],10,FALSE)</f>
        <v>0</v>
      </c>
      <c r="I345">
        <f>VLOOKUP(CuentosContados[[#This Row],[Column1]],CuentosIndexados[],11,FALSE)</f>
        <v>0</v>
      </c>
      <c r="J345" t="str">
        <f>VLOOKUP(CuentosContados[[#This Row],[Column1]],CuentosIndexados[],12,FALSE)</f>
        <v>trabajo</v>
      </c>
      <c r="K345">
        <f>VLOOKUP(CuentosContados[[#This Row],[Column1]],CuentosIndexados[],13,FALSE)</f>
        <v>0</v>
      </c>
      <c r="L345" t="str">
        <f>VLOOKUP(CuentosContados[[#This Row],[Column1]],CuentosIndexados[],14,FALSE)</f>
        <v>duda</v>
      </c>
      <c r="M345">
        <f>VLOOKUP(CuentosContados[[#This Row],[Column1]],CuentosIndexados[],15,FALSE)</f>
        <v>0</v>
      </c>
      <c r="N345" t="str">
        <f>VLOOKUP(CuentosContados[[#This Row],[Column1]],CuentosIndexados[],16,FALSE)</f>
        <v>resiliencia</v>
      </c>
      <c r="O345">
        <f>VLOOKUP(CuentosContados[[#This Row],[Column1]],CuentosIndexados[],17,FALSE)</f>
        <v>0</v>
      </c>
      <c r="P345">
        <f>VLOOKUP(CuentosContados[[#This Row],[Column1]],CuentosIndexados[],18,FALSE)</f>
        <v>0</v>
      </c>
      <c r="Q345">
        <f>VLOOKUP(CuentosContados[[#This Row],[Column1]],CuentosIndexados[],19,FALSE)</f>
        <v>0</v>
      </c>
      <c r="R345">
        <f>VLOOKUP(CuentosContados[[#This Row],[Column1]],CuentosIndexados[],20,FALSE)</f>
        <v>0</v>
      </c>
      <c r="S345" t="str">
        <f>VLOOKUP(CuentosContados[[#This Row],[Column1]],CuentosIndexados[],21,FALSE)</f>
        <v>fortaleza</v>
      </c>
      <c r="T345">
        <f>VLOOKUP(CuentosContados[[#This Row],[Column1]],CuentosIndexados[],22,FALSE)</f>
        <v>0</v>
      </c>
      <c r="U345">
        <f>VLOOKUP(CuentosContados[[#This Row],[Column1]],CuentosIndexados[],23,FALSE)</f>
        <v>0</v>
      </c>
      <c r="V345" t="str">
        <f>VLOOKUP(CuentosContados[[#This Row],[Column1]],CuentosIndexados[],24,FALSE)</f>
        <v>estres</v>
      </c>
      <c r="W345">
        <f>VLOOKUP(CuentosContados[[#This Row],[Column1]],CuentosIndexados[],25,FALSE)</f>
        <v>0</v>
      </c>
      <c r="X345" t="str">
        <f>VLOOKUP(CuentosContados[[#This Row],[Column1]],CuentosIndexados[],26,FALSE)</f>
        <v>compasion</v>
      </c>
      <c r="Y345">
        <f>VLOOKUP(CuentosContados[[#This Row],[Column1]],CuentosIndexados[],27,FALSE)</f>
        <v>0</v>
      </c>
      <c r="Z345">
        <f>VLOOKUP(CuentosContados[[#This Row],[Column1]],CuentosIndexados[],28,FALSE)</f>
        <v>0</v>
      </c>
      <c r="AA345">
        <f>VLOOKUP(CuentosContados[[#This Row],[Column1]],CuentosIndexados[],29,FALSE)</f>
        <v>0</v>
      </c>
      <c r="AB345">
        <f>VLOOKUP(CuentosContados[[#This Row],[Column1]],CuentosIndexados[],30,FALSE)</f>
        <v>0</v>
      </c>
      <c r="AC345">
        <f>VLOOKUP(CuentosContados[[#This Row],[Column1]],CuentosIndexados[],31,FALSE)</f>
        <v>0</v>
      </c>
      <c r="AD345" t="str">
        <f>VLOOKUP(CuentosContados[[#This Row],[Column1]],CuentosIndexados[],32,FALSE)</f>
        <v>agotamiento</v>
      </c>
      <c r="AE345">
        <f>VLOOKUP(CuentosContados[[#This Row],[Column1]],CuentosIndexados[],33,FALSE)</f>
        <v>0</v>
      </c>
      <c r="AF345">
        <f>VLOOKUP(CuentosContados[[#This Row],[Column1]],CuentosIndexados[],34,FALSE)</f>
        <v>0</v>
      </c>
      <c r="AG345">
        <f>VLOOKUP(CuentosContados[[#This Row],[Column1]],CuentosIndexados[],35,FALSE)</f>
        <v>0</v>
      </c>
      <c r="AH345">
        <f>VLOOKUP(CuentosContados[[#This Row],[Column1]],CuentosIndexados[],36,FALSE)</f>
        <v>0</v>
      </c>
      <c r="AI345">
        <f>VLOOKUP(CuentosContados[[#This Row],[Column1]],CuentosIndexados[],37,FALSE)</f>
        <v>0</v>
      </c>
      <c r="AJ345">
        <f>VLOOKUP(CuentosContados[[#This Row],[Column1]],CuentosIndexados[],38,FALSE)</f>
        <v>0</v>
      </c>
      <c r="AK345">
        <f>VLOOKUP(CuentosContados[[#This Row],[Column1]],CuentosIndexados[],39,FALSE)</f>
        <v>0</v>
      </c>
    </row>
    <row r="346" spans="1:37" x14ac:dyDescent="0.25">
      <c r="A346" t="s">
        <v>165</v>
      </c>
      <c r="B346">
        <f>VLOOKUP(CuentosContados[[#This Row],[Column1]],CuentosIndexados[],3,FALSE)</f>
        <v>0</v>
      </c>
      <c r="C346">
        <f>VLOOKUP(CuentosContados[[#This Row],[Column1]],CuentosIndexados[],5,FALSE)</f>
        <v>0</v>
      </c>
      <c r="D346">
        <f>VLOOKUP(CuentosContados[[#This Row],[Column1]],CuentosIndexados[],6,FALSE)</f>
        <v>0</v>
      </c>
      <c r="E346" t="str">
        <f>VLOOKUP(CuentosContados[[#This Row],[Column1]],CuentosIndexados[],7,FALSE)</f>
        <v>frustracion</v>
      </c>
      <c r="F346">
        <f>VLOOKUP(CuentosContados[[#This Row],[Column1]],CuentosIndexados[],8,FALSE)</f>
        <v>0</v>
      </c>
      <c r="G346">
        <f>VLOOKUP(CuentosContados[[#This Row],[Column1]],CuentosIndexados[],9,FALSE)</f>
        <v>0</v>
      </c>
      <c r="H346">
        <f>VLOOKUP(CuentosContados[[#This Row],[Column1]],CuentosIndexados[],10,FALSE)</f>
        <v>0</v>
      </c>
      <c r="I346">
        <f>VLOOKUP(CuentosContados[[#This Row],[Column1]],CuentosIndexados[],11,FALSE)</f>
        <v>0</v>
      </c>
      <c r="J346" t="str">
        <f>VLOOKUP(CuentosContados[[#This Row],[Column1]],CuentosIndexados[],12,FALSE)</f>
        <v>trabajo</v>
      </c>
      <c r="K346">
        <f>VLOOKUP(CuentosContados[[#This Row],[Column1]],CuentosIndexados[],13,FALSE)</f>
        <v>0</v>
      </c>
      <c r="L346" t="str">
        <f>VLOOKUP(CuentosContados[[#This Row],[Column1]],CuentosIndexados[],14,FALSE)</f>
        <v>duda</v>
      </c>
      <c r="M346">
        <f>VLOOKUP(CuentosContados[[#This Row],[Column1]],CuentosIndexados[],15,FALSE)</f>
        <v>0</v>
      </c>
      <c r="N346" t="str">
        <f>VLOOKUP(CuentosContados[[#This Row],[Column1]],CuentosIndexados[],16,FALSE)</f>
        <v>resiliencia</v>
      </c>
      <c r="O346">
        <f>VLOOKUP(CuentosContados[[#This Row],[Column1]],CuentosIndexados[],17,FALSE)</f>
        <v>0</v>
      </c>
      <c r="P346">
        <f>VLOOKUP(CuentosContados[[#This Row],[Column1]],CuentosIndexados[],18,FALSE)</f>
        <v>0</v>
      </c>
      <c r="Q346">
        <f>VLOOKUP(CuentosContados[[#This Row],[Column1]],CuentosIndexados[],19,FALSE)</f>
        <v>0</v>
      </c>
      <c r="R346">
        <f>VLOOKUP(CuentosContados[[#This Row],[Column1]],CuentosIndexados[],20,FALSE)</f>
        <v>0</v>
      </c>
      <c r="S346" t="str">
        <f>VLOOKUP(CuentosContados[[#This Row],[Column1]],CuentosIndexados[],21,FALSE)</f>
        <v>fortaleza</v>
      </c>
      <c r="T346">
        <f>VLOOKUP(CuentosContados[[#This Row],[Column1]],CuentosIndexados[],22,FALSE)</f>
        <v>0</v>
      </c>
      <c r="U346">
        <f>VLOOKUP(CuentosContados[[#This Row],[Column1]],CuentosIndexados[],23,FALSE)</f>
        <v>0</v>
      </c>
      <c r="V346" t="str">
        <f>VLOOKUP(CuentosContados[[#This Row],[Column1]],CuentosIndexados[],24,FALSE)</f>
        <v>estres</v>
      </c>
      <c r="W346">
        <f>VLOOKUP(CuentosContados[[#This Row],[Column1]],CuentosIndexados[],25,FALSE)</f>
        <v>0</v>
      </c>
      <c r="X346" t="str">
        <f>VLOOKUP(CuentosContados[[#This Row],[Column1]],CuentosIndexados[],26,FALSE)</f>
        <v>compasion</v>
      </c>
      <c r="Y346">
        <f>VLOOKUP(CuentosContados[[#This Row],[Column1]],CuentosIndexados[],27,FALSE)</f>
        <v>0</v>
      </c>
      <c r="Z346">
        <f>VLOOKUP(CuentosContados[[#This Row],[Column1]],CuentosIndexados[],28,FALSE)</f>
        <v>0</v>
      </c>
      <c r="AA346">
        <f>VLOOKUP(CuentosContados[[#This Row],[Column1]],CuentosIndexados[],29,FALSE)</f>
        <v>0</v>
      </c>
      <c r="AB346">
        <f>VLOOKUP(CuentosContados[[#This Row],[Column1]],CuentosIndexados[],30,FALSE)</f>
        <v>0</v>
      </c>
      <c r="AC346">
        <f>VLOOKUP(CuentosContados[[#This Row],[Column1]],CuentosIndexados[],31,FALSE)</f>
        <v>0</v>
      </c>
      <c r="AD346" t="str">
        <f>VLOOKUP(CuentosContados[[#This Row],[Column1]],CuentosIndexados[],32,FALSE)</f>
        <v>agotamiento</v>
      </c>
      <c r="AE346">
        <f>VLOOKUP(CuentosContados[[#This Row],[Column1]],CuentosIndexados[],33,FALSE)</f>
        <v>0</v>
      </c>
      <c r="AF346">
        <f>VLOOKUP(CuentosContados[[#This Row],[Column1]],CuentosIndexados[],34,FALSE)</f>
        <v>0</v>
      </c>
      <c r="AG346">
        <f>VLOOKUP(CuentosContados[[#This Row],[Column1]],CuentosIndexados[],35,FALSE)</f>
        <v>0</v>
      </c>
      <c r="AH346">
        <f>VLOOKUP(CuentosContados[[#This Row],[Column1]],CuentosIndexados[],36,FALSE)</f>
        <v>0</v>
      </c>
      <c r="AI346">
        <f>VLOOKUP(CuentosContados[[#This Row],[Column1]],CuentosIndexados[],37,FALSE)</f>
        <v>0</v>
      </c>
      <c r="AJ346">
        <f>VLOOKUP(CuentosContados[[#This Row],[Column1]],CuentosIndexados[],38,FALSE)</f>
        <v>0</v>
      </c>
      <c r="AK346">
        <f>VLOOKUP(CuentosContados[[#This Row],[Column1]],CuentosIndexados[],39,FALSE)</f>
        <v>0</v>
      </c>
    </row>
    <row r="347" spans="1:37" x14ac:dyDescent="0.25">
      <c r="A347" t="s">
        <v>165</v>
      </c>
      <c r="B347">
        <f>VLOOKUP(CuentosContados[[#This Row],[Column1]],CuentosIndexados[],3,FALSE)</f>
        <v>0</v>
      </c>
      <c r="C347">
        <f>VLOOKUP(CuentosContados[[#This Row],[Column1]],CuentosIndexados[],5,FALSE)</f>
        <v>0</v>
      </c>
      <c r="D347">
        <f>VLOOKUP(CuentosContados[[#This Row],[Column1]],CuentosIndexados[],6,FALSE)</f>
        <v>0</v>
      </c>
      <c r="E347" t="str">
        <f>VLOOKUP(CuentosContados[[#This Row],[Column1]],CuentosIndexados[],7,FALSE)</f>
        <v>frustracion</v>
      </c>
      <c r="F347">
        <f>VLOOKUP(CuentosContados[[#This Row],[Column1]],CuentosIndexados[],8,FALSE)</f>
        <v>0</v>
      </c>
      <c r="G347">
        <f>VLOOKUP(CuentosContados[[#This Row],[Column1]],CuentosIndexados[],9,FALSE)</f>
        <v>0</v>
      </c>
      <c r="H347">
        <f>VLOOKUP(CuentosContados[[#This Row],[Column1]],CuentosIndexados[],10,FALSE)</f>
        <v>0</v>
      </c>
      <c r="I347">
        <f>VLOOKUP(CuentosContados[[#This Row],[Column1]],CuentosIndexados[],11,FALSE)</f>
        <v>0</v>
      </c>
      <c r="J347" t="str">
        <f>VLOOKUP(CuentosContados[[#This Row],[Column1]],CuentosIndexados[],12,FALSE)</f>
        <v>trabajo</v>
      </c>
      <c r="K347">
        <f>VLOOKUP(CuentosContados[[#This Row],[Column1]],CuentosIndexados[],13,FALSE)</f>
        <v>0</v>
      </c>
      <c r="L347" t="str">
        <f>VLOOKUP(CuentosContados[[#This Row],[Column1]],CuentosIndexados[],14,FALSE)</f>
        <v>duda</v>
      </c>
      <c r="M347">
        <f>VLOOKUP(CuentosContados[[#This Row],[Column1]],CuentosIndexados[],15,FALSE)</f>
        <v>0</v>
      </c>
      <c r="N347" t="str">
        <f>VLOOKUP(CuentosContados[[#This Row],[Column1]],CuentosIndexados[],16,FALSE)</f>
        <v>resiliencia</v>
      </c>
      <c r="O347">
        <f>VLOOKUP(CuentosContados[[#This Row],[Column1]],CuentosIndexados[],17,FALSE)</f>
        <v>0</v>
      </c>
      <c r="P347">
        <f>VLOOKUP(CuentosContados[[#This Row],[Column1]],CuentosIndexados[],18,FALSE)</f>
        <v>0</v>
      </c>
      <c r="Q347">
        <f>VLOOKUP(CuentosContados[[#This Row],[Column1]],CuentosIndexados[],19,FALSE)</f>
        <v>0</v>
      </c>
      <c r="R347">
        <f>VLOOKUP(CuentosContados[[#This Row],[Column1]],CuentosIndexados[],20,FALSE)</f>
        <v>0</v>
      </c>
      <c r="S347" t="str">
        <f>VLOOKUP(CuentosContados[[#This Row],[Column1]],CuentosIndexados[],21,FALSE)</f>
        <v>fortaleza</v>
      </c>
      <c r="T347">
        <f>VLOOKUP(CuentosContados[[#This Row],[Column1]],CuentosIndexados[],22,FALSE)</f>
        <v>0</v>
      </c>
      <c r="U347">
        <f>VLOOKUP(CuentosContados[[#This Row],[Column1]],CuentosIndexados[],23,FALSE)</f>
        <v>0</v>
      </c>
      <c r="V347" t="str">
        <f>VLOOKUP(CuentosContados[[#This Row],[Column1]],CuentosIndexados[],24,FALSE)</f>
        <v>estres</v>
      </c>
      <c r="W347">
        <f>VLOOKUP(CuentosContados[[#This Row],[Column1]],CuentosIndexados[],25,FALSE)</f>
        <v>0</v>
      </c>
      <c r="X347" t="str">
        <f>VLOOKUP(CuentosContados[[#This Row],[Column1]],CuentosIndexados[],26,FALSE)</f>
        <v>compasion</v>
      </c>
      <c r="Y347">
        <f>VLOOKUP(CuentosContados[[#This Row],[Column1]],CuentosIndexados[],27,FALSE)</f>
        <v>0</v>
      </c>
      <c r="Z347">
        <f>VLOOKUP(CuentosContados[[#This Row],[Column1]],CuentosIndexados[],28,FALSE)</f>
        <v>0</v>
      </c>
      <c r="AA347">
        <f>VLOOKUP(CuentosContados[[#This Row],[Column1]],CuentosIndexados[],29,FALSE)</f>
        <v>0</v>
      </c>
      <c r="AB347">
        <f>VLOOKUP(CuentosContados[[#This Row],[Column1]],CuentosIndexados[],30,FALSE)</f>
        <v>0</v>
      </c>
      <c r="AC347">
        <f>VLOOKUP(CuentosContados[[#This Row],[Column1]],CuentosIndexados[],31,FALSE)</f>
        <v>0</v>
      </c>
      <c r="AD347" t="str">
        <f>VLOOKUP(CuentosContados[[#This Row],[Column1]],CuentosIndexados[],32,FALSE)</f>
        <v>agotamiento</v>
      </c>
      <c r="AE347">
        <f>VLOOKUP(CuentosContados[[#This Row],[Column1]],CuentosIndexados[],33,FALSE)</f>
        <v>0</v>
      </c>
      <c r="AF347">
        <f>VLOOKUP(CuentosContados[[#This Row],[Column1]],CuentosIndexados[],34,FALSE)</f>
        <v>0</v>
      </c>
      <c r="AG347">
        <f>VLOOKUP(CuentosContados[[#This Row],[Column1]],CuentosIndexados[],35,FALSE)</f>
        <v>0</v>
      </c>
      <c r="AH347">
        <f>VLOOKUP(CuentosContados[[#This Row],[Column1]],CuentosIndexados[],36,FALSE)</f>
        <v>0</v>
      </c>
      <c r="AI347">
        <f>VLOOKUP(CuentosContados[[#This Row],[Column1]],CuentosIndexados[],37,FALSE)</f>
        <v>0</v>
      </c>
      <c r="AJ347">
        <f>VLOOKUP(CuentosContados[[#This Row],[Column1]],CuentosIndexados[],38,FALSE)</f>
        <v>0</v>
      </c>
      <c r="AK347">
        <f>VLOOKUP(CuentosContados[[#This Row],[Column1]],CuentosIndexados[],39,FALSE)</f>
        <v>0</v>
      </c>
    </row>
    <row r="348" spans="1:37" x14ac:dyDescent="0.25">
      <c r="A348" t="s">
        <v>165</v>
      </c>
      <c r="B348">
        <f>VLOOKUP(CuentosContados[[#This Row],[Column1]],CuentosIndexados[],3,FALSE)</f>
        <v>0</v>
      </c>
      <c r="C348">
        <f>VLOOKUP(CuentosContados[[#This Row],[Column1]],CuentosIndexados[],5,FALSE)</f>
        <v>0</v>
      </c>
      <c r="D348">
        <f>VLOOKUP(CuentosContados[[#This Row],[Column1]],CuentosIndexados[],6,FALSE)</f>
        <v>0</v>
      </c>
      <c r="E348" t="str">
        <f>VLOOKUP(CuentosContados[[#This Row],[Column1]],CuentosIndexados[],7,FALSE)</f>
        <v>frustracion</v>
      </c>
      <c r="F348">
        <f>VLOOKUP(CuentosContados[[#This Row],[Column1]],CuentosIndexados[],8,FALSE)</f>
        <v>0</v>
      </c>
      <c r="G348">
        <f>VLOOKUP(CuentosContados[[#This Row],[Column1]],CuentosIndexados[],9,FALSE)</f>
        <v>0</v>
      </c>
      <c r="H348">
        <f>VLOOKUP(CuentosContados[[#This Row],[Column1]],CuentosIndexados[],10,FALSE)</f>
        <v>0</v>
      </c>
      <c r="I348">
        <f>VLOOKUP(CuentosContados[[#This Row],[Column1]],CuentosIndexados[],11,FALSE)</f>
        <v>0</v>
      </c>
      <c r="J348" t="str">
        <f>VLOOKUP(CuentosContados[[#This Row],[Column1]],CuentosIndexados[],12,FALSE)</f>
        <v>trabajo</v>
      </c>
      <c r="K348">
        <f>VLOOKUP(CuentosContados[[#This Row],[Column1]],CuentosIndexados[],13,FALSE)</f>
        <v>0</v>
      </c>
      <c r="L348" t="str">
        <f>VLOOKUP(CuentosContados[[#This Row],[Column1]],CuentosIndexados[],14,FALSE)</f>
        <v>duda</v>
      </c>
      <c r="M348">
        <f>VLOOKUP(CuentosContados[[#This Row],[Column1]],CuentosIndexados[],15,FALSE)</f>
        <v>0</v>
      </c>
      <c r="N348" t="str">
        <f>VLOOKUP(CuentosContados[[#This Row],[Column1]],CuentosIndexados[],16,FALSE)</f>
        <v>resiliencia</v>
      </c>
      <c r="O348">
        <f>VLOOKUP(CuentosContados[[#This Row],[Column1]],CuentosIndexados[],17,FALSE)</f>
        <v>0</v>
      </c>
      <c r="P348">
        <f>VLOOKUP(CuentosContados[[#This Row],[Column1]],CuentosIndexados[],18,FALSE)</f>
        <v>0</v>
      </c>
      <c r="Q348">
        <f>VLOOKUP(CuentosContados[[#This Row],[Column1]],CuentosIndexados[],19,FALSE)</f>
        <v>0</v>
      </c>
      <c r="R348">
        <f>VLOOKUP(CuentosContados[[#This Row],[Column1]],CuentosIndexados[],20,FALSE)</f>
        <v>0</v>
      </c>
      <c r="S348" t="str">
        <f>VLOOKUP(CuentosContados[[#This Row],[Column1]],CuentosIndexados[],21,FALSE)</f>
        <v>fortaleza</v>
      </c>
      <c r="T348">
        <f>VLOOKUP(CuentosContados[[#This Row],[Column1]],CuentosIndexados[],22,FALSE)</f>
        <v>0</v>
      </c>
      <c r="U348">
        <f>VLOOKUP(CuentosContados[[#This Row],[Column1]],CuentosIndexados[],23,FALSE)</f>
        <v>0</v>
      </c>
      <c r="V348" t="str">
        <f>VLOOKUP(CuentosContados[[#This Row],[Column1]],CuentosIndexados[],24,FALSE)</f>
        <v>estres</v>
      </c>
      <c r="W348">
        <f>VLOOKUP(CuentosContados[[#This Row],[Column1]],CuentosIndexados[],25,FALSE)</f>
        <v>0</v>
      </c>
      <c r="X348" t="str">
        <f>VLOOKUP(CuentosContados[[#This Row],[Column1]],CuentosIndexados[],26,FALSE)</f>
        <v>compasion</v>
      </c>
      <c r="Y348">
        <f>VLOOKUP(CuentosContados[[#This Row],[Column1]],CuentosIndexados[],27,FALSE)</f>
        <v>0</v>
      </c>
      <c r="Z348">
        <f>VLOOKUP(CuentosContados[[#This Row],[Column1]],CuentosIndexados[],28,FALSE)</f>
        <v>0</v>
      </c>
      <c r="AA348">
        <f>VLOOKUP(CuentosContados[[#This Row],[Column1]],CuentosIndexados[],29,FALSE)</f>
        <v>0</v>
      </c>
      <c r="AB348">
        <f>VLOOKUP(CuentosContados[[#This Row],[Column1]],CuentosIndexados[],30,FALSE)</f>
        <v>0</v>
      </c>
      <c r="AC348">
        <f>VLOOKUP(CuentosContados[[#This Row],[Column1]],CuentosIndexados[],31,FALSE)</f>
        <v>0</v>
      </c>
      <c r="AD348" t="str">
        <f>VLOOKUP(CuentosContados[[#This Row],[Column1]],CuentosIndexados[],32,FALSE)</f>
        <v>agotamiento</v>
      </c>
      <c r="AE348">
        <f>VLOOKUP(CuentosContados[[#This Row],[Column1]],CuentosIndexados[],33,FALSE)</f>
        <v>0</v>
      </c>
      <c r="AF348">
        <f>VLOOKUP(CuentosContados[[#This Row],[Column1]],CuentosIndexados[],34,FALSE)</f>
        <v>0</v>
      </c>
      <c r="AG348">
        <f>VLOOKUP(CuentosContados[[#This Row],[Column1]],CuentosIndexados[],35,FALSE)</f>
        <v>0</v>
      </c>
      <c r="AH348">
        <f>VLOOKUP(CuentosContados[[#This Row],[Column1]],CuentosIndexados[],36,FALSE)</f>
        <v>0</v>
      </c>
      <c r="AI348">
        <f>VLOOKUP(CuentosContados[[#This Row],[Column1]],CuentosIndexados[],37,FALSE)</f>
        <v>0</v>
      </c>
      <c r="AJ348">
        <f>VLOOKUP(CuentosContados[[#This Row],[Column1]],CuentosIndexados[],38,FALSE)</f>
        <v>0</v>
      </c>
      <c r="AK348">
        <f>VLOOKUP(CuentosContados[[#This Row],[Column1]],CuentosIndexados[],39,FALSE)</f>
        <v>0</v>
      </c>
    </row>
    <row r="349" spans="1:37" x14ac:dyDescent="0.25">
      <c r="A349" t="s">
        <v>165</v>
      </c>
      <c r="B349">
        <f>VLOOKUP(CuentosContados[[#This Row],[Column1]],CuentosIndexados[],3,FALSE)</f>
        <v>0</v>
      </c>
      <c r="C349">
        <f>VLOOKUP(CuentosContados[[#This Row],[Column1]],CuentosIndexados[],5,FALSE)</f>
        <v>0</v>
      </c>
      <c r="D349">
        <f>VLOOKUP(CuentosContados[[#This Row],[Column1]],CuentosIndexados[],6,FALSE)</f>
        <v>0</v>
      </c>
      <c r="E349" t="str">
        <f>VLOOKUP(CuentosContados[[#This Row],[Column1]],CuentosIndexados[],7,FALSE)</f>
        <v>frustracion</v>
      </c>
      <c r="F349">
        <f>VLOOKUP(CuentosContados[[#This Row],[Column1]],CuentosIndexados[],8,FALSE)</f>
        <v>0</v>
      </c>
      <c r="G349">
        <f>VLOOKUP(CuentosContados[[#This Row],[Column1]],CuentosIndexados[],9,FALSE)</f>
        <v>0</v>
      </c>
      <c r="H349">
        <f>VLOOKUP(CuentosContados[[#This Row],[Column1]],CuentosIndexados[],10,FALSE)</f>
        <v>0</v>
      </c>
      <c r="I349">
        <f>VLOOKUP(CuentosContados[[#This Row],[Column1]],CuentosIndexados[],11,FALSE)</f>
        <v>0</v>
      </c>
      <c r="J349" t="str">
        <f>VLOOKUP(CuentosContados[[#This Row],[Column1]],CuentosIndexados[],12,FALSE)</f>
        <v>trabajo</v>
      </c>
      <c r="K349">
        <f>VLOOKUP(CuentosContados[[#This Row],[Column1]],CuentosIndexados[],13,FALSE)</f>
        <v>0</v>
      </c>
      <c r="L349" t="str">
        <f>VLOOKUP(CuentosContados[[#This Row],[Column1]],CuentosIndexados[],14,FALSE)</f>
        <v>duda</v>
      </c>
      <c r="M349">
        <f>VLOOKUP(CuentosContados[[#This Row],[Column1]],CuentosIndexados[],15,FALSE)</f>
        <v>0</v>
      </c>
      <c r="N349" t="str">
        <f>VLOOKUP(CuentosContados[[#This Row],[Column1]],CuentosIndexados[],16,FALSE)</f>
        <v>resiliencia</v>
      </c>
      <c r="O349">
        <f>VLOOKUP(CuentosContados[[#This Row],[Column1]],CuentosIndexados[],17,FALSE)</f>
        <v>0</v>
      </c>
      <c r="P349">
        <f>VLOOKUP(CuentosContados[[#This Row],[Column1]],CuentosIndexados[],18,FALSE)</f>
        <v>0</v>
      </c>
      <c r="Q349">
        <f>VLOOKUP(CuentosContados[[#This Row],[Column1]],CuentosIndexados[],19,FALSE)</f>
        <v>0</v>
      </c>
      <c r="R349">
        <f>VLOOKUP(CuentosContados[[#This Row],[Column1]],CuentosIndexados[],20,FALSE)</f>
        <v>0</v>
      </c>
      <c r="S349" t="str">
        <f>VLOOKUP(CuentosContados[[#This Row],[Column1]],CuentosIndexados[],21,FALSE)</f>
        <v>fortaleza</v>
      </c>
      <c r="T349">
        <f>VLOOKUP(CuentosContados[[#This Row],[Column1]],CuentosIndexados[],22,FALSE)</f>
        <v>0</v>
      </c>
      <c r="U349">
        <f>VLOOKUP(CuentosContados[[#This Row],[Column1]],CuentosIndexados[],23,FALSE)</f>
        <v>0</v>
      </c>
      <c r="V349" t="str">
        <f>VLOOKUP(CuentosContados[[#This Row],[Column1]],CuentosIndexados[],24,FALSE)</f>
        <v>estres</v>
      </c>
      <c r="W349">
        <f>VLOOKUP(CuentosContados[[#This Row],[Column1]],CuentosIndexados[],25,FALSE)</f>
        <v>0</v>
      </c>
      <c r="X349" t="str">
        <f>VLOOKUP(CuentosContados[[#This Row],[Column1]],CuentosIndexados[],26,FALSE)</f>
        <v>compasion</v>
      </c>
      <c r="Y349">
        <f>VLOOKUP(CuentosContados[[#This Row],[Column1]],CuentosIndexados[],27,FALSE)</f>
        <v>0</v>
      </c>
      <c r="Z349">
        <f>VLOOKUP(CuentosContados[[#This Row],[Column1]],CuentosIndexados[],28,FALSE)</f>
        <v>0</v>
      </c>
      <c r="AA349">
        <f>VLOOKUP(CuentosContados[[#This Row],[Column1]],CuentosIndexados[],29,FALSE)</f>
        <v>0</v>
      </c>
      <c r="AB349">
        <f>VLOOKUP(CuentosContados[[#This Row],[Column1]],CuentosIndexados[],30,FALSE)</f>
        <v>0</v>
      </c>
      <c r="AC349">
        <f>VLOOKUP(CuentosContados[[#This Row],[Column1]],CuentosIndexados[],31,FALSE)</f>
        <v>0</v>
      </c>
      <c r="AD349" t="str">
        <f>VLOOKUP(CuentosContados[[#This Row],[Column1]],CuentosIndexados[],32,FALSE)</f>
        <v>agotamiento</v>
      </c>
      <c r="AE349">
        <f>VLOOKUP(CuentosContados[[#This Row],[Column1]],CuentosIndexados[],33,FALSE)</f>
        <v>0</v>
      </c>
      <c r="AF349">
        <f>VLOOKUP(CuentosContados[[#This Row],[Column1]],CuentosIndexados[],34,FALSE)</f>
        <v>0</v>
      </c>
      <c r="AG349">
        <f>VLOOKUP(CuentosContados[[#This Row],[Column1]],CuentosIndexados[],35,FALSE)</f>
        <v>0</v>
      </c>
      <c r="AH349">
        <f>VLOOKUP(CuentosContados[[#This Row],[Column1]],CuentosIndexados[],36,FALSE)</f>
        <v>0</v>
      </c>
      <c r="AI349">
        <f>VLOOKUP(CuentosContados[[#This Row],[Column1]],CuentosIndexados[],37,FALSE)</f>
        <v>0</v>
      </c>
      <c r="AJ349">
        <f>VLOOKUP(CuentosContados[[#This Row],[Column1]],CuentosIndexados[],38,FALSE)</f>
        <v>0</v>
      </c>
      <c r="AK349">
        <f>VLOOKUP(CuentosContados[[#This Row],[Column1]],CuentosIndexados[],39,FALSE)</f>
        <v>0</v>
      </c>
    </row>
    <row r="350" spans="1:37" x14ac:dyDescent="0.25">
      <c r="A350" t="s">
        <v>165</v>
      </c>
      <c r="B350">
        <f>VLOOKUP(CuentosContados[[#This Row],[Column1]],CuentosIndexados[],3,FALSE)</f>
        <v>0</v>
      </c>
      <c r="C350">
        <f>VLOOKUP(CuentosContados[[#This Row],[Column1]],CuentosIndexados[],5,FALSE)</f>
        <v>0</v>
      </c>
      <c r="D350">
        <f>VLOOKUP(CuentosContados[[#This Row],[Column1]],CuentosIndexados[],6,FALSE)</f>
        <v>0</v>
      </c>
      <c r="E350" t="str">
        <f>VLOOKUP(CuentosContados[[#This Row],[Column1]],CuentosIndexados[],7,FALSE)</f>
        <v>frustracion</v>
      </c>
      <c r="F350">
        <f>VLOOKUP(CuentosContados[[#This Row],[Column1]],CuentosIndexados[],8,FALSE)</f>
        <v>0</v>
      </c>
      <c r="G350">
        <f>VLOOKUP(CuentosContados[[#This Row],[Column1]],CuentosIndexados[],9,FALSE)</f>
        <v>0</v>
      </c>
      <c r="H350">
        <f>VLOOKUP(CuentosContados[[#This Row],[Column1]],CuentosIndexados[],10,FALSE)</f>
        <v>0</v>
      </c>
      <c r="I350">
        <f>VLOOKUP(CuentosContados[[#This Row],[Column1]],CuentosIndexados[],11,FALSE)</f>
        <v>0</v>
      </c>
      <c r="J350" t="str">
        <f>VLOOKUP(CuentosContados[[#This Row],[Column1]],CuentosIndexados[],12,FALSE)</f>
        <v>trabajo</v>
      </c>
      <c r="K350">
        <f>VLOOKUP(CuentosContados[[#This Row],[Column1]],CuentosIndexados[],13,FALSE)</f>
        <v>0</v>
      </c>
      <c r="L350" t="str">
        <f>VLOOKUP(CuentosContados[[#This Row],[Column1]],CuentosIndexados[],14,FALSE)</f>
        <v>duda</v>
      </c>
      <c r="M350">
        <f>VLOOKUP(CuentosContados[[#This Row],[Column1]],CuentosIndexados[],15,FALSE)</f>
        <v>0</v>
      </c>
      <c r="N350" t="str">
        <f>VLOOKUP(CuentosContados[[#This Row],[Column1]],CuentosIndexados[],16,FALSE)</f>
        <v>resiliencia</v>
      </c>
      <c r="O350">
        <f>VLOOKUP(CuentosContados[[#This Row],[Column1]],CuentosIndexados[],17,FALSE)</f>
        <v>0</v>
      </c>
      <c r="P350">
        <f>VLOOKUP(CuentosContados[[#This Row],[Column1]],CuentosIndexados[],18,FALSE)</f>
        <v>0</v>
      </c>
      <c r="Q350">
        <f>VLOOKUP(CuentosContados[[#This Row],[Column1]],CuentosIndexados[],19,FALSE)</f>
        <v>0</v>
      </c>
      <c r="R350">
        <f>VLOOKUP(CuentosContados[[#This Row],[Column1]],CuentosIndexados[],20,FALSE)</f>
        <v>0</v>
      </c>
      <c r="S350" t="str">
        <f>VLOOKUP(CuentosContados[[#This Row],[Column1]],CuentosIndexados[],21,FALSE)</f>
        <v>fortaleza</v>
      </c>
      <c r="T350">
        <f>VLOOKUP(CuentosContados[[#This Row],[Column1]],CuentosIndexados[],22,FALSE)</f>
        <v>0</v>
      </c>
      <c r="U350">
        <f>VLOOKUP(CuentosContados[[#This Row],[Column1]],CuentosIndexados[],23,FALSE)</f>
        <v>0</v>
      </c>
      <c r="V350" t="str">
        <f>VLOOKUP(CuentosContados[[#This Row],[Column1]],CuentosIndexados[],24,FALSE)</f>
        <v>estres</v>
      </c>
      <c r="W350">
        <f>VLOOKUP(CuentosContados[[#This Row],[Column1]],CuentosIndexados[],25,FALSE)</f>
        <v>0</v>
      </c>
      <c r="X350" t="str">
        <f>VLOOKUP(CuentosContados[[#This Row],[Column1]],CuentosIndexados[],26,FALSE)</f>
        <v>compasion</v>
      </c>
      <c r="Y350">
        <f>VLOOKUP(CuentosContados[[#This Row],[Column1]],CuentosIndexados[],27,FALSE)</f>
        <v>0</v>
      </c>
      <c r="Z350">
        <f>VLOOKUP(CuentosContados[[#This Row],[Column1]],CuentosIndexados[],28,FALSE)</f>
        <v>0</v>
      </c>
      <c r="AA350">
        <f>VLOOKUP(CuentosContados[[#This Row],[Column1]],CuentosIndexados[],29,FALSE)</f>
        <v>0</v>
      </c>
      <c r="AB350">
        <f>VLOOKUP(CuentosContados[[#This Row],[Column1]],CuentosIndexados[],30,FALSE)</f>
        <v>0</v>
      </c>
      <c r="AC350">
        <f>VLOOKUP(CuentosContados[[#This Row],[Column1]],CuentosIndexados[],31,FALSE)</f>
        <v>0</v>
      </c>
      <c r="AD350" t="str">
        <f>VLOOKUP(CuentosContados[[#This Row],[Column1]],CuentosIndexados[],32,FALSE)</f>
        <v>agotamiento</v>
      </c>
      <c r="AE350">
        <f>VLOOKUP(CuentosContados[[#This Row],[Column1]],CuentosIndexados[],33,FALSE)</f>
        <v>0</v>
      </c>
      <c r="AF350">
        <f>VLOOKUP(CuentosContados[[#This Row],[Column1]],CuentosIndexados[],34,FALSE)</f>
        <v>0</v>
      </c>
      <c r="AG350">
        <f>VLOOKUP(CuentosContados[[#This Row],[Column1]],CuentosIndexados[],35,FALSE)</f>
        <v>0</v>
      </c>
      <c r="AH350">
        <f>VLOOKUP(CuentosContados[[#This Row],[Column1]],CuentosIndexados[],36,FALSE)</f>
        <v>0</v>
      </c>
      <c r="AI350">
        <f>VLOOKUP(CuentosContados[[#This Row],[Column1]],CuentosIndexados[],37,FALSE)</f>
        <v>0</v>
      </c>
      <c r="AJ350">
        <f>VLOOKUP(CuentosContados[[#This Row],[Column1]],CuentosIndexados[],38,FALSE)</f>
        <v>0</v>
      </c>
      <c r="AK350">
        <f>VLOOKUP(CuentosContados[[#This Row],[Column1]],CuentosIndexados[],39,FALSE)</f>
        <v>0</v>
      </c>
    </row>
    <row r="351" spans="1:37" x14ac:dyDescent="0.25">
      <c r="A351" t="s">
        <v>165</v>
      </c>
      <c r="B351">
        <f>VLOOKUP(CuentosContados[[#This Row],[Column1]],CuentosIndexados[],3,FALSE)</f>
        <v>0</v>
      </c>
      <c r="C351">
        <f>VLOOKUP(CuentosContados[[#This Row],[Column1]],CuentosIndexados[],5,FALSE)</f>
        <v>0</v>
      </c>
      <c r="D351">
        <f>VLOOKUP(CuentosContados[[#This Row],[Column1]],CuentosIndexados[],6,FALSE)</f>
        <v>0</v>
      </c>
      <c r="E351" t="str">
        <f>VLOOKUP(CuentosContados[[#This Row],[Column1]],CuentosIndexados[],7,FALSE)</f>
        <v>frustracion</v>
      </c>
      <c r="F351">
        <f>VLOOKUP(CuentosContados[[#This Row],[Column1]],CuentosIndexados[],8,FALSE)</f>
        <v>0</v>
      </c>
      <c r="G351">
        <f>VLOOKUP(CuentosContados[[#This Row],[Column1]],CuentosIndexados[],9,FALSE)</f>
        <v>0</v>
      </c>
      <c r="H351">
        <f>VLOOKUP(CuentosContados[[#This Row],[Column1]],CuentosIndexados[],10,FALSE)</f>
        <v>0</v>
      </c>
      <c r="I351">
        <f>VLOOKUP(CuentosContados[[#This Row],[Column1]],CuentosIndexados[],11,FALSE)</f>
        <v>0</v>
      </c>
      <c r="J351" t="str">
        <f>VLOOKUP(CuentosContados[[#This Row],[Column1]],CuentosIndexados[],12,FALSE)</f>
        <v>trabajo</v>
      </c>
      <c r="K351">
        <f>VLOOKUP(CuentosContados[[#This Row],[Column1]],CuentosIndexados[],13,FALSE)</f>
        <v>0</v>
      </c>
      <c r="L351" t="str">
        <f>VLOOKUP(CuentosContados[[#This Row],[Column1]],CuentosIndexados[],14,FALSE)</f>
        <v>duda</v>
      </c>
      <c r="M351">
        <f>VLOOKUP(CuentosContados[[#This Row],[Column1]],CuentosIndexados[],15,FALSE)</f>
        <v>0</v>
      </c>
      <c r="N351" t="str">
        <f>VLOOKUP(CuentosContados[[#This Row],[Column1]],CuentosIndexados[],16,FALSE)</f>
        <v>resiliencia</v>
      </c>
      <c r="O351">
        <f>VLOOKUP(CuentosContados[[#This Row],[Column1]],CuentosIndexados[],17,FALSE)</f>
        <v>0</v>
      </c>
      <c r="P351">
        <f>VLOOKUP(CuentosContados[[#This Row],[Column1]],CuentosIndexados[],18,FALSE)</f>
        <v>0</v>
      </c>
      <c r="Q351">
        <f>VLOOKUP(CuentosContados[[#This Row],[Column1]],CuentosIndexados[],19,FALSE)</f>
        <v>0</v>
      </c>
      <c r="R351">
        <f>VLOOKUP(CuentosContados[[#This Row],[Column1]],CuentosIndexados[],20,FALSE)</f>
        <v>0</v>
      </c>
      <c r="S351" t="str">
        <f>VLOOKUP(CuentosContados[[#This Row],[Column1]],CuentosIndexados[],21,FALSE)</f>
        <v>fortaleza</v>
      </c>
      <c r="T351">
        <f>VLOOKUP(CuentosContados[[#This Row],[Column1]],CuentosIndexados[],22,FALSE)</f>
        <v>0</v>
      </c>
      <c r="U351">
        <f>VLOOKUP(CuentosContados[[#This Row],[Column1]],CuentosIndexados[],23,FALSE)</f>
        <v>0</v>
      </c>
      <c r="V351" t="str">
        <f>VLOOKUP(CuentosContados[[#This Row],[Column1]],CuentosIndexados[],24,FALSE)</f>
        <v>estres</v>
      </c>
      <c r="W351">
        <f>VLOOKUP(CuentosContados[[#This Row],[Column1]],CuentosIndexados[],25,FALSE)</f>
        <v>0</v>
      </c>
      <c r="X351" t="str">
        <f>VLOOKUP(CuentosContados[[#This Row],[Column1]],CuentosIndexados[],26,FALSE)</f>
        <v>compasion</v>
      </c>
      <c r="Y351">
        <f>VLOOKUP(CuentosContados[[#This Row],[Column1]],CuentosIndexados[],27,FALSE)</f>
        <v>0</v>
      </c>
      <c r="Z351">
        <f>VLOOKUP(CuentosContados[[#This Row],[Column1]],CuentosIndexados[],28,FALSE)</f>
        <v>0</v>
      </c>
      <c r="AA351">
        <f>VLOOKUP(CuentosContados[[#This Row],[Column1]],CuentosIndexados[],29,FALSE)</f>
        <v>0</v>
      </c>
      <c r="AB351">
        <f>VLOOKUP(CuentosContados[[#This Row],[Column1]],CuentosIndexados[],30,FALSE)</f>
        <v>0</v>
      </c>
      <c r="AC351">
        <f>VLOOKUP(CuentosContados[[#This Row],[Column1]],CuentosIndexados[],31,FALSE)</f>
        <v>0</v>
      </c>
      <c r="AD351" t="str">
        <f>VLOOKUP(CuentosContados[[#This Row],[Column1]],CuentosIndexados[],32,FALSE)</f>
        <v>agotamiento</v>
      </c>
      <c r="AE351">
        <f>VLOOKUP(CuentosContados[[#This Row],[Column1]],CuentosIndexados[],33,FALSE)</f>
        <v>0</v>
      </c>
      <c r="AF351">
        <f>VLOOKUP(CuentosContados[[#This Row],[Column1]],CuentosIndexados[],34,FALSE)</f>
        <v>0</v>
      </c>
      <c r="AG351">
        <f>VLOOKUP(CuentosContados[[#This Row],[Column1]],CuentosIndexados[],35,FALSE)</f>
        <v>0</v>
      </c>
      <c r="AH351">
        <f>VLOOKUP(CuentosContados[[#This Row],[Column1]],CuentosIndexados[],36,FALSE)</f>
        <v>0</v>
      </c>
      <c r="AI351">
        <f>VLOOKUP(CuentosContados[[#This Row],[Column1]],CuentosIndexados[],37,FALSE)</f>
        <v>0</v>
      </c>
      <c r="AJ351">
        <f>VLOOKUP(CuentosContados[[#This Row],[Column1]],CuentosIndexados[],38,FALSE)</f>
        <v>0</v>
      </c>
      <c r="AK351">
        <f>VLOOKUP(CuentosContados[[#This Row],[Column1]],CuentosIndexados[],39,FALSE)</f>
        <v>0</v>
      </c>
    </row>
    <row r="352" spans="1:37" x14ac:dyDescent="0.25">
      <c r="A352" t="s">
        <v>165</v>
      </c>
      <c r="B352">
        <f>VLOOKUP(CuentosContados[[#This Row],[Column1]],CuentosIndexados[],3,FALSE)</f>
        <v>0</v>
      </c>
      <c r="C352">
        <f>VLOOKUP(CuentosContados[[#This Row],[Column1]],CuentosIndexados[],5,FALSE)</f>
        <v>0</v>
      </c>
      <c r="D352">
        <f>VLOOKUP(CuentosContados[[#This Row],[Column1]],CuentosIndexados[],6,FALSE)</f>
        <v>0</v>
      </c>
      <c r="E352" t="str">
        <f>VLOOKUP(CuentosContados[[#This Row],[Column1]],CuentosIndexados[],7,FALSE)</f>
        <v>frustracion</v>
      </c>
      <c r="F352">
        <f>VLOOKUP(CuentosContados[[#This Row],[Column1]],CuentosIndexados[],8,FALSE)</f>
        <v>0</v>
      </c>
      <c r="G352">
        <f>VLOOKUP(CuentosContados[[#This Row],[Column1]],CuentosIndexados[],9,FALSE)</f>
        <v>0</v>
      </c>
      <c r="H352">
        <f>VLOOKUP(CuentosContados[[#This Row],[Column1]],CuentosIndexados[],10,FALSE)</f>
        <v>0</v>
      </c>
      <c r="I352">
        <f>VLOOKUP(CuentosContados[[#This Row],[Column1]],CuentosIndexados[],11,FALSE)</f>
        <v>0</v>
      </c>
      <c r="J352" t="str">
        <f>VLOOKUP(CuentosContados[[#This Row],[Column1]],CuentosIndexados[],12,FALSE)</f>
        <v>trabajo</v>
      </c>
      <c r="K352">
        <f>VLOOKUP(CuentosContados[[#This Row],[Column1]],CuentosIndexados[],13,FALSE)</f>
        <v>0</v>
      </c>
      <c r="L352" t="str">
        <f>VLOOKUP(CuentosContados[[#This Row],[Column1]],CuentosIndexados[],14,FALSE)</f>
        <v>duda</v>
      </c>
      <c r="M352">
        <f>VLOOKUP(CuentosContados[[#This Row],[Column1]],CuentosIndexados[],15,FALSE)</f>
        <v>0</v>
      </c>
      <c r="N352" t="str">
        <f>VLOOKUP(CuentosContados[[#This Row],[Column1]],CuentosIndexados[],16,FALSE)</f>
        <v>resiliencia</v>
      </c>
      <c r="O352">
        <f>VLOOKUP(CuentosContados[[#This Row],[Column1]],CuentosIndexados[],17,FALSE)</f>
        <v>0</v>
      </c>
      <c r="P352">
        <f>VLOOKUP(CuentosContados[[#This Row],[Column1]],CuentosIndexados[],18,FALSE)</f>
        <v>0</v>
      </c>
      <c r="Q352">
        <f>VLOOKUP(CuentosContados[[#This Row],[Column1]],CuentosIndexados[],19,FALSE)</f>
        <v>0</v>
      </c>
      <c r="R352">
        <f>VLOOKUP(CuentosContados[[#This Row],[Column1]],CuentosIndexados[],20,FALSE)</f>
        <v>0</v>
      </c>
      <c r="S352" t="str">
        <f>VLOOKUP(CuentosContados[[#This Row],[Column1]],CuentosIndexados[],21,FALSE)</f>
        <v>fortaleza</v>
      </c>
      <c r="T352">
        <f>VLOOKUP(CuentosContados[[#This Row],[Column1]],CuentosIndexados[],22,FALSE)</f>
        <v>0</v>
      </c>
      <c r="U352">
        <f>VLOOKUP(CuentosContados[[#This Row],[Column1]],CuentosIndexados[],23,FALSE)</f>
        <v>0</v>
      </c>
      <c r="V352" t="str">
        <f>VLOOKUP(CuentosContados[[#This Row],[Column1]],CuentosIndexados[],24,FALSE)</f>
        <v>estres</v>
      </c>
      <c r="W352">
        <f>VLOOKUP(CuentosContados[[#This Row],[Column1]],CuentosIndexados[],25,FALSE)</f>
        <v>0</v>
      </c>
      <c r="X352" t="str">
        <f>VLOOKUP(CuentosContados[[#This Row],[Column1]],CuentosIndexados[],26,FALSE)</f>
        <v>compasion</v>
      </c>
      <c r="Y352">
        <f>VLOOKUP(CuentosContados[[#This Row],[Column1]],CuentosIndexados[],27,FALSE)</f>
        <v>0</v>
      </c>
      <c r="Z352">
        <f>VLOOKUP(CuentosContados[[#This Row],[Column1]],CuentosIndexados[],28,FALSE)</f>
        <v>0</v>
      </c>
      <c r="AA352">
        <f>VLOOKUP(CuentosContados[[#This Row],[Column1]],CuentosIndexados[],29,FALSE)</f>
        <v>0</v>
      </c>
      <c r="AB352">
        <f>VLOOKUP(CuentosContados[[#This Row],[Column1]],CuentosIndexados[],30,FALSE)</f>
        <v>0</v>
      </c>
      <c r="AC352">
        <f>VLOOKUP(CuentosContados[[#This Row],[Column1]],CuentosIndexados[],31,FALSE)</f>
        <v>0</v>
      </c>
      <c r="AD352" t="str">
        <f>VLOOKUP(CuentosContados[[#This Row],[Column1]],CuentosIndexados[],32,FALSE)</f>
        <v>agotamiento</v>
      </c>
      <c r="AE352">
        <f>VLOOKUP(CuentosContados[[#This Row],[Column1]],CuentosIndexados[],33,FALSE)</f>
        <v>0</v>
      </c>
      <c r="AF352">
        <f>VLOOKUP(CuentosContados[[#This Row],[Column1]],CuentosIndexados[],34,FALSE)</f>
        <v>0</v>
      </c>
      <c r="AG352">
        <f>VLOOKUP(CuentosContados[[#This Row],[Column1]],CuentosIndexados[],35,FALSE)</f>
        <v>0</v>
      </c>
      <c r="AH352">
        <f>VLOOKUP(CuentosContados[[#This Row],[Column1]],CuentosIndexados[],36,FALSE)</f>
        <v>0</v>
      </c>
      <c r="AI352">
        <f>VLOOKUP(CuentosContados[[#This Row],[Column1]],CuentosIndexados[],37,FALSE)</f>
        <v>0</v>
      </c>
      <c r="AJ352">
        <f>VLOOKUP(CuentosContados[[#This Row],[Column1]],CuentosIndexados[],38,FALSE)</f>
        <v>0</v>
      </c>
      <c r="AK352">
        <f>VLOOKUP(CuentosContados[[#This Row],[Column1]],CuentosIndexados[],39,FALSE)</f>
        <v>0</v>
      </c>
    </row>
    <row r="353" spans="1:37" x14ac:dyDescent="0.25">
      <c r="A353" t="s">
        <v>165</v>
      </c>
      <c r="B353">
        <f>VLOOKUP(CuentosContados[[#This Row],[Column1]],CuentosIndexados[],3,FALSE)</f>
        <v>0</v>
      </c>
      <c r="C353">
        <f>VLOOKUP(CuentosContados[[#This Row],[Column1]],CuentosIndexados[],5,FALSE)</f>
        <v>0</v>
      </c>
      <c r="D353">
        <f>VLOOKUP(CuentosContados[[#This Row],[Column1]],CuentosIndexados[],6,FALSE)</f>
        <v>0</v>
      </c>
      <c r="E353" t="str">
        <f>VLOOKUP(CuentosContados[[#This Row],[Column1]],CuentosIndexados[],7,FALSE)</f>
        <v>frustracion</v>
      </c>
      <c r="F353">
        <f>VLOOKUP(CuentosContados[[#This Row],[Column1]],CuentosIndexados[],8,FALSE)</f>
        <v>0</v>
      </c>
      <c r="G353">
        <f>VLOOKUP(CuentosContados[[#This Row],[Column1]],CuentosIndexados[],9,FALSE)</f>
        <v>0</v>
      </c>
      <c r="H353">
        <f>VLOOKUP(CuentosContados[[#This Row],[Column1]],CuentosIndexados[],10,FALSE)</f>
        <v>0</v>
      </c>
      <c r="I353">
        <f>VLOOKUP(CuentosContados[[#This Row],[Column1]],CuentosIndexados[],11,FALSE)</f>
        <v>0</v>
      </c>
      <c r="J353" t="str">
        <f>VLOOKUP(CuentosContados[[#This Row],[Column1]],CuentosIndexados[],12,FALSE)</f>
        <v>trabajo</v>
      </c>
      <c r="K353">
        <f>VLOOKUP(CuentosContados[[#This Row],[Column1]],CuentosIndexados[],13,FALSE)</f>
        <v>0</v>
      </c>
      <c r="L353" t="str">
        <f>VLOOKUP(CuentosContados[[#This Row],[Column1]],CuentosIndexados[],14,FALSE)</f>
        <v>duda</v>
      </c>
      <c r="M353">
        <f>VLOOKUP(CuentosContados[[#This Row],[Column1]],CuentosIndexados[],15,FALSE)</f>
        <v>0</v>
      </c>
      <c r="N353" t="str">
        <f>VLOOKUP(CuentosContados[[#This Row],[Column1]],CuentosIndexados[],16,FALSE)</f>
        <v>resiliencia</v>
      </c>
      <c r="O353">
        <f>VLOOKUP(CuentosContados[[#This Row],[Column1]],CuentosIndexados[],17,FALSE)</f>
        <v>0</v>
      </c>
      <c r="P353">
        <f>VLOOKUP(CuentosContados[[#This Row],[Column1]],CuentosIndexados[],18,FALSE)</f>
        <v>0</v>
      </c>
      <c r="Q353">
        <f>VLOOKUP(CuentosContados[[#This Row],[Column1]],CuentosIndexados[],19,FALSE)</f>
        <v>0</v>
      </c>
      <c r="R353">
        <f>VLOOKUP(CuentosContados[[#This Row],[Column1]],CuentosIndexados[],20,FALSE)</f>
        <v>0</v>
      </c>
      <c r="S353" t="str">
        <f>VLOOKUP(CuentosContados[[#This Row],[Column1]],CuentosIndexados[],21,FALSE)</f>
        <v>fortaleza</v>
      </c>
      <c r="T353">
        <f>VLOOKUP(CuentosContados[[#This Row],[Column1]],CuentosIndexados[],22,FALSE)</f>
        <v>0</v>
      </c>
      <c r="U353">
        <f>VLOOKUP(CuentosContados[[#This Row],[Column1]],CuentosIndexados[],23,FALSE)</f>
        <v>0</v>
      </c>
      <c r="V353" t="str">
        <f>VLOOKUP(CuentosContados[[#This Row],[Column1]],CuentosIndexados[],24,FALSE)</f>
        <v>estres</v>
      </c>
      <c r="W353">
        <f>VLOOKUP(CuentosContados[[#This Row],[Column1]],CuentosIndexados[],25,FALSE)</f>
        <v>0</v>
      </c>
      <c r="X353" t="str">
        <f>VLOOKUP(CuentosContados[[#This Row],[Column1]],CuentosIndexados[],26,FALSE)</f>
        <v>compasion</v>
      </c>
      <c r="Y353">
        <f>VLOOKUP(CuentosContados[[#This Row],[Column1]],CuentosIndexados[],27,FALSE)</f>
        <v>0</v>
      </c>
      <c r="Z353">
        <f>VLOOKUP(CuentosContados[[#This Row],[Column1]],CuentosIndexados[],28,FALSE)</f>
        <v>0</v>
      </c>
      <c r="AA353">
        <f>VLOOKUP(CuentosContados[[#This Row],[Column1]],CuentosIndexados[],29,FALSE)</f>
        <v>0</v>
      </c>
      <c r="AB353">
        <f>VLOOKUP(CuentosContados[[#This Row],[Column1]],CuentosIndexados[],30,FALSE)</f>
        <v>0</v>
      </c>
      <c r="AC353">
        <f>VLOOKUP(CuentosContados[[#This Row],[Column1]],CuentosIndexados[],31,FALSE)</f>
        <v>0</v>
      </c>
      <c r="AD353" t="str">
        <f>VLOOKUP(CuentosContados[[#This Row],[Column1]],CuentosIndexados[],32,FALSE)</f>
        <v>agotamiento</v>
      </c>
      <c r="AE353">
        <f>VLOOKUP(CuentosContados[[#This Row],[Column1]],CuentosIndexados[],33,FALSE)</f>
        <v>0</v>
      </c>
      <c r="AF353">
        <f>VLOOKUP(CuentosContados[[#This Row],[Column1]],CuentosIndexados[],34,FALSE)</f>
        <v>0</v>
      </c>
      <c r="AG353">
        <f>VLOOKUP(CuentosContados[[#This Row],[Column1]],CuentosIndexados[],35,FALSE)</f>
        <v>0</v>
      </c>
      <c r="AH353">
        <f>VLOOKUP(CuentosContados[[#This Row],[Column1]],CuentosIndexados[],36,FALSE)</f>
        <v>0</v>
      </c>
      <c r="AI353">
        <f>VLOOKUP(CuentosContados[[#This Row],[Column1]],CuentosIndexados[],37,FALSE)</f>
        <v>0</v>
      </c>
      <c r="AJ353">
        <f>VLOOKUP(CuentosContados[[#This Row],[Column1]],CuentosIndexados[],38,FALSE)</f>
        <v>0</v>
      </c>
      <c r="AK353">
        <f>VLOOKUP(CuentosContados[[#This Row],[Column1]],CuentosIndexados[],39,FALSE)</f>
        <v>0</v>
      </c>
    </row>
    <row r="354" spans="1:37" x14ac:dyDescent="0.25">
      <c r="A354" t="s">
        <v>165</v>
      </c>
      <c r="B354">
        <f>VLOOKUP(CuentosContados[[#This Row],[Column1]],CuentosIndexados[],3,FALSE)</f>
        <v>0</v>
      </c>
      <c r="C354">
        <f>VLOOKUP(CuentosContados[[#This Row],[Column1]],CuentosIndexados[],5,FALSE)</f>
        <v>0</v>
      </c>
      <c r="D354">
        <f>VLOOKUP(CuentosContados[[#This Row],[Column1]],CuentosIndexados[],6,FALSE)</f>
        <v>0</v>
      </c>
      <c r="E354" t="str">
        <f>VLOOKUP(CuentosContados[[#This Row],[Column1]],CuentosIndexados[],7,FALSE)</f>
        <v>frustracion</v>
      </c>
      <c r="F354">
        <f>VLOOKUP(CuentosContados[[#This Row],[Column1]],CuentosIndexados[],8,FALSE)</f>
        <v>0</v>
      </c>
      <c r="G354">
        <f>VLOOKUP(CuentosContados[[#This Row],[Column1]],CuentosIndexados[],9,FALSE)</f>
        <v>0</v>
      </c>
      <c r="H354">
        <f>VLOOKUP(CuentosContados[[#This Row],[Column1]],CuentosIndexados[],10,FALSE)</f>
        <v>0</v>
      </c>
      <c r="I354">
        <f>VLOOKUP(CuentosContados[[#This Row],[Column1]],CuentosIndexados[],11,FALSE)</f>
        <v>0</v>
      </c>
      <c r="J354" t="str">
        <f>VLOOKUP(CuentosContados[[#This Row],[Column1]],CuentosIndexados[],12,FALSE)</f>
        <v>trabajo</v>
      </c>
      <c r="K354">
        <f>VLOOKUP(CuentosContados[[#This Row],[Column1]],CuentosIndexados[],13,FALSE)</f>
        <v>0</v>
      </c>
      <c r="L354" t="str">
        <f>VLOOKUP(CuentosContados[[#This Row],[Column1]],CuentosIndexados[],14,FALSE)</f>
        <v>duda</v>
      </c>
      <c r="M354">
        <f>VLOOKUP(CuentosContados[[#This Row],[Column1]],CuentosIndexados[],15,FALSE)</f>
        <v>0</v>
      </c>
      <c r="N354" t="str">
        <f>VLOOKUP(CuentosContados[[#This Row],[Column1]],CuentosIndexados[],16,FALSE)</f>
        <v>resiliencia</v>
      </c>
      <c r="O354">
        <f>VLOOKUP(CuentosContados[[#This Row],[Column1]],CuentosIndexados[],17,FALSE)</f>
        <v>0</v>
      </c>
      <c r="P354">
        <f>VLOOKUP(CuentosContados[[#This Row],[Column1]],CuentosIndexados[],18,FALSE)</f>
        <v>0</v>
      </c>
      <c r="Q354">
        <f>VLOOKUP(CuentosContados[[#This Row],[Column1]],CuentosIndexados[],19,FALSE)</f>
        <v>0</v>
      </c>
      <c r="R354">
        <f>VLOOKUP(CuentosContados[[#This Row],[Column1]],CuentosIndexados[],20,FALSE)</f>
        <v>0</v>
      </c>
      <c r="S354" t="str">
        <f>VLOOKUP(CuentosContados[[#This Row],[Column1]],CuentosIndexados[],21,FALSE)</f>
        <v>fortaleza</v>
      </c>
      <c r="T354">
        <f>VLOOKUP(CuentosContados[[#This Row],[Column1]],CuentosIndexados[],22,FALSE)</f>
        <v>0</v>
      </c>
      <c r="U354">
        <f>VLOOKUP(CuentosContados[[#This Row],[Column1]],CuentosIndexados[],23,FALSE)</f>
        <v>0</v>
      </c>
      <c r="V354" t="str">
        <f>VLOOKUP(CuentosContados[[#This Row],[Column1]],CuentosIndexados[],24,FALSE)</f>
        <v>estres</v>
      </c>
      <c r="W354">
        <f>VLOOKUP(CuentosContados[[#This Row],[Column1]],CuentosIndexados[],25,FALSE)</f>
        <v>0</v>
      </c>
      <c r="X354" t="str">
        <f>VLOOKUP(CuentosContados[[#This Row],[Column1]],CuentosIndexados[],26,FALSE)</f>
        <v>compasion</v>
      </c>
      <c r="Y354">
        <f>VLOOKUP(CuentosContados[[#This Row],[Column1]],CuentosIndexados[],27,FALSE)</f>
        <v>0</v>
      </c>
      <c r="Z354">
        <f>VLOOKUP(CuentosContados[[#This Row],[Column1]],CuentosIndexados[],28,FALSE)</f>
        <v>0</v>
      </c>
      <c r="AA354">
        <f>VLOOKUP(CuentosContados[[#This Row],[Column1]],CuentosIndexados[],29,FALSE)</f>
        <v>0</v>
      </c>
      <c r="AB354">
        <f>VLOOKUP(CuentosContados[[#This Row],[Column1]],CuentosIndexados[],30,FALSE)</f>
        <v>0</v>
      </c>
      <c r="AC354">
        <f>VLOOKUP(CuentosContados[[#This Row],[Column1]],CuentosIndexados[],31,FALSE)</f>
        <v>0</v>
      </c>
      <c r="AD354" t="str">
        <f>VLOOKUP(CuentosContados[[#This Row],[Column1]],CuentosIndexados[],32,FALSE)</f>
        <v>agotamiento</v>
      </c>
      <c r="AE354">
        <f>VLOOKUP(CuentosContados[[#This Row],[Column1]],CuentosIndexados[],33,FALSE)</f>
        <v>0</v>
      </c>
      <c r="AF354">
        <f>VLOOKUP(CuentosContados[[#This Row],[Column1]],CuentosIndexados[],34,FALSE)</f>
        <v>0</v>
      </c>
      <c r="AG354">
        <f>VLOOKUP(CuentosContados[[#This Row],[Column1]],CuentosIndexados[],35,FALSE)</f>
        <v>0</v>
      </c>
      <c r="AH354">
        <f>VLOOKUP(CuentosContados[[#This Row],[Column1]],CuentosIndexados[],36,FALSE)</f>
        <v>0</v>
      </c>
      <c r="AI354">
        <f>VLOOKUP(CuentosContados[[#This Row],[Column1]],CuentosIndexados[],37,FALSE)</f>
        <v>0</v>
      </c>
      <c r="AJ354">
        <f>VLOOKUP(CuentosContados[[#This Row],[Column1]],CuentosIndexados[],38,FALSE)</f>
        <v>0</v>
      </c>
      <c r="AK354">
        <f>VLOOKUP(CuentosContados[[#This Row],[Column1]],CuentosIndexados[],39,FALSE)</f>
        <v>0</v>
      </c>
    </row>
    <row r="355" spans="1:37" x14ac:dyDescent="0.25">
      <c r="A355" t="s">
        <v>165</v>
      </c>
      <c r="B355">
        <f>VLOOKUP(CuentosContados[[#This Row],[Column1]],CuentosIndexados[],3,FALSE)</f>
        <v>0</v>
      </c>
      <c r="C355">
        <f>VLOOKUP(CuentosContados[[#This Row],[Column1]],CuentosIndexados[],5,FALSE)</f>
        <v>0</v>
      </c>
      <c r="D355">
        <f>VLOOKUP(CuentosContados[[#This Row],[Column1]],CuentosIndexados[],6,FALSE)</f>
        <v>0</v>
      </c>
      <c r="E355" t="str">
        <f>VLOOKUP(CuentosContados[[#This Row],[Column1]],CuentosIndexados[],7,FALSE)</f>
        <v>frustracion</v>
      </c>
      <c r="F355">
        <f>VLOOKUP(CuentosContados[[#This Row],[Column1]],CuentosIndexados[],8,FALSE)</f>
        <v>0</v>
      </c>
      <c r="G355">
        <f>VLOOKUP(CuentosContados[[#This Row],[Column1]],CuentosIndexados[],9,FALSE)</f>
        <v>0</v>
      </c>
      <c r="H355">
        <f>VLOOKUP(CuentosContados[[#This Row],[Column1]],CuentosIndexados[],10,FALSE)</f>
        <v>0</v>
      </c>
      <c r="I355">
        <f>VLOOKUP(CuentosContados[[#This Row],[Column1]],CuentosIndexados[],11,FALSE)</f>
        <v>0</v>
      </c>
      <c r="J355" t="str">
        <f>VLOOKUP(CuentosContados[[#This Row],[Column1]],CuentosIndexados[],12,FALSE)</f>
        <v>trabajo</v>
      </c>
      <c r="K355">
        <f>VLOOKUP(CuentosContados[[#This Row],[Column1]],CuentosIndexados[],13,FALSE)</f>
        <v>0</v>
      </c>
      <c r="L355" t="str">
        <f>VLOOKUP(CuentosContados[[#This Row],[Column1]],CuentosIndexados[],14,FALSE)</f>
        <v>duda</v>
      </c>
      <c r="M355">
        <f>VLOOKUP(CuentosContados[[#This Row],[Column1]],CuentosIndexados[],15,FALSE)</f>
        <v>0</v>
      </c>
      <c r="N355" t="str">
        <f>VLOOKUP(CuentosContados[[#This Row],[Column1]],CuentosIndexados[],16,FALSE)</f>
        <v>resiliencia</v>
      </c>
      <c r="O355">
        <f>VLOOKUP(CuentosContados[[#This Row],[Column1]],CuentosIndexados[],17,FALSE)</f>
        <v>0</v>
      </c>
      <c r="P355">
        <f>VLOOKUP(CuentosContados[[#This Row],[Column1]],CuentosIndexados[],18,FALSE)</f>
        <v>0</v>
      </c>
      <c r="Q355">
        <f>VLOOKUP(CuentosContados[[#This Row],[Column1]],CuentosIndexados[],19,FALSE)</f>
        <v>0</v>
      </c>
      <c r="R355">
        <f>VLOOKUP(CuentosContados[[#This Row],[Column1]],CuentosIndexados[],20,FALSE)</f>
        <v>0</v>
      </c>
      <c r="S355" t="str">
        <f>VLOOKUP(CuentosContados[[#This Row],[Column1]],CuentosIndexados[],21,FALSE)</f>
        <v>fortaleza</v>
      </c>
      <c r="T355">
        <f>VLOOKUP(CuentosContados[[#This Row],[Column1]],CuentosIndexados[],22,FALSE)</f>
        <v>0</v>
      </c>
      <c r="U355">
        <f>VLOOKUP(CuentosContados[[#This Row],[Column1]],CuentosIndexados[],23,FALSE)</f>
        <v>0</v>
      </c>
      <c r="V355" t="str">
        <f>VLOOKUP(CuentosContados[[#This Row],[Column1]],CuentosIndexados[],24,FALSE)</f>
        <v>estres</v>
      </c>
      <c r="W355">
        <f>VLOOKUP(CuentosContados[[#This Row],[Column1]],CuentosIndexados[],25,FALSE)</f>
        <v>0</v>
      </c>
      <c r="X355" t="str">
        <f>VLOOKUP(CuentosContados[[#This Row],[Column1]],CuentosIndexados[],26,FALSE)</f>
        <v>compasion</v>
      </c>
      <c r="Y355">
        <f>VLOOKUP(CuentosContados[[#This Row],[Column1]],CuentosIndexados[],27,FALSE)</f>
        <v>0</v>
      </c>
      <c r="Z355">
        <f>VLOOKUP(CuentosContados[[#This Row],[Column1]],CuentosIndexados[],28,FALSE)</f>
        <v>0</v>
      </c>
      <c r="AA355">
        <f>VLOOKUP(CuentosContados[[#This Row],[Column1]],CuentosIndexados[],29,FALSE)</f>
        <v>0</v>
      </c>
      <c r="AB355">
        <f>VLOOKUP(CuentosContados[[#This Row],[Column1]],CuentosIndexados[],30,FALSE)</f>
        <v>0</v>
      </c>
      <c r="AC355">
        <f>VLOOKUP(CuentosContados[[#This Row],[Column1]],CuentosIndexados[],31,FALSE)</f>
        <v>0</v>
      </c>
      <c r="AD355" t="str">
        <f>VLOOKUP(CuentosContados[[#This Row],[Column1]],CuentosIndexados[],32,FALSE)</f>
        <v>agotamiento</v>
      </c>
      <c r="AE355">
        <f>VLOOKUP(CuentosContados[[#This Row],[Column1]],CuentosIndexados[],33,FALSE)</f>
        <v>0</v>
      </c>
      <c r="AF355">
        <f>VLOOKUP(CuentosContados[[#This Row],[Column1]],CuentosIndexados[],34,FALSE)</f>
        <v>0</v>
      </c>
      <c r="AG355">
        <f>VLOOKUP(CuentosContados[[#This Row],[Column1]],CuentosIndexados[],35,FALSE)</f>
        <v>0</v>
      </c>
      <c r="AH355">
        <f>VLOOKUP(CuentosContados[[#This Row],[Column1]],CuentosIndexados[],36,FALSE)</f>
        <v>0</v>
      </c>
      <c r="AI355">
        <f>VLOOKUP(CuentosContados[[#This Row],[Column1]],CuentosIndexados[],37,FALSE)</f>
        <v>0</v>
      </c>
      <c r="AJ355">
        <f>VLOOKUP(CuentosContados[[#This Row],[Column1]],CuentosIndexados[],38,FALSE)</f>
        <v>0</v>
      </c>
      <c r="AK355">
        <f>VLOOKUP(CuentosContados[[#This Row],[Column1]],CuentosIndexados[],39,FALSE)</f>
        <v>0</v>
      </c>
    </row>
    <row r="356" spans="1:37" x14ac:dyDescent="0.25">
      <c r="A356" t="s">
        <v>165</v>
      </c>
      <c r="B356">
        <f>VLOOKUP(CuentosContados[[#This Row],[Column1]],CuentosIndexados[],3,FALSE)</f>
        <v>0</v>
      </c>
      <c r="C356">
        <f>VLOOKUP(CuentosContados[[#This Row],[Column1]],CuentosIndexados[],5,FALSE)</f>
        <v>0</v>
      </c>
      <c r="D356">
        <f>VLOOKUP(CuentosContados[[#This Row],[Column1]],CuentosIndexados[],6,FALSE)</f>
        <v>0</v>
      </c>
      <c r="E356" t="str">
        <f>VLOOKUP(CuentosContados[[#This Row],[Column1]],CuentosIndexados[],7,FALSE)</f>
        <v>frustracion</v>
      </c>
      <c r="F356">
        <f>VLOOKUP(CuentosContados[[#This Row],[Column1]],CuentosIndexados[],8,FALSE)</f>
        <v>0</v>
      </c>
      <c r="G356">
        <f>VLOOKUP(CuentosContados[[#This Row],[Column1]],CuentosIndexados[],9,FALSE)</f>
        <v>0</v>
      </c>
      <c r="H356">
        <f>VLOOKUP(CuentosContados[[#This Row],[Column1]],CuentosIndexados[],10,FALSE)</f>
        <v>0</v>
      </c>
      <c r="I356">
        <f>VLOOKUP(CuentosContados[[#This Row],[Column1]],CuentosIndexados[],11,FALSE)</f>
        <v>0</v>
      </c>
      <c r="J356" t="str">
        <f>VLOOKUP(CuentosContados[[#This Row],[Column1]],CuentosIndexados[],12,FALSE)</f>
        <v>trabajo</v>
      </c>
      <c r="K356">
        <f>VLOOKUP(CuentosContados[[#This Row],[Column1]],CuentosIndexados[],13,FALSE)</f>
        <v>0</v>
      </c>
      <c r="L356" t="str">
        <f>VLOOKUP(CuentosContados[[#This Row],[Column1]],CuentosIndexados[],14,FALSE)</f>
        <v>duda</v>
      </c>
      <c r="M356">
        <f>VLOOKUP(CuentosContados[[#This Row],[Column1]],CuentosIndexados[],15,FALSE)</f>
        <v>0</v>
      </c>
      <c r="N356" t="str">
        <f>VLOOKUP(CuentosContados[[#This Row],[Column1]],CuentosIndexados[],16,FALSE)</f>
        <v>resiliencia</v>
      </c>
      <c r="O356">
        <f>VLOOKUP(CuentosContados[[#This Row],[Column1]],CuentosIndexados[],17,FALSE)</f>
        <v>0</v>
      </c>
      <c r="P356">
        <f>VLOOKUP(CuentosContados[[#This Row],[Column1]],CuentosIndexados[],18,FALSE)</f>
        <v>0</v>
      </c>
      <c r="Q356">
        <f>VLOOKUP(CuentosContados[[#This Row],[Column1]],CuentosIndexados[],19,FALSE)</f>
        <v>0</v>
      </c>
      <c r="R356">
        <f>VLOOKUP(CuentosContados[[#This Row],[Column1]],CuentosIndexados[],20,FALSE)</f>
        <v>0</v>
      </c>
      <c r="S356" t="str">
        <f>VLOOKUP(CuentosContados[[#This Row],[Column1]],CuentosIndexados[],21,FALSE)</f>
        <v>fortaleza</v>
      </c>
      <c r="T356">
        <f>VLOOKUP(CuentosContados[[#This Row],[Column1]],CuentosIndexados[],22,FALSE)</f>
        <v>0</v>
      </c>
      <c r="U356">
        <f>VLOOKUP(CuentosContados[[#This Row],[Column1]],CuentosIndexados[],23,FALSE)</f>
        <v>0</v>
      </c>
      <c r="V356" t="str">
        <f>VLOOKUP(CuentosContados[[#This Row],[Column1]],CuentosIndexados[],24,FALSE)</f>
        <v>estres</v>
      </c>
      <c r="W356">
        <f>VLOOKUP(CuentosContados[[#This Row],[Column1]],CuentosIndexados[],25,FALSE)</f>
        <v>0</v>
      </c>
      <c r="X356" t="str">
        <f>VLOOKUP(CuentosContados[[#This Row],[Column1]],CuentosIndexados[],26,FALSE)</f>
        <v>compasion</v>
      </c>
      <c r="Y356">
        <f>VLOOKUP(CuentosContados[[#This Row],[Column1]],CuentosIndexados[],27,FALSE)</f>
        <v>0</v>
      </c>
      <c r="Z356">
        <f>VLOOKUP(CuentosContados[[#This Row],[Column1]],CuentosIndexados[],28,FALSE)</f>
        <v>0</v>
      </c>
      <c r="AA356">
        <f>VLOOKUP(CuentosContados[[#This Row],[Column1]],CuentosIndexados[],29,FALSE)</f>
        <v>0</v>
      </c>
      <c r="AB356">
        <f>VLOOKUP(CuentosContados[[#This Row],[Column1]],CuentosIndexados[],30,FALSE)</f>
        <v>0</v>
      </c>
      <c r="AC356">
        <f>VLOOKUP(CuentosContados[[#This Row],[Column1]],CuentosIndexados[],31,FALSE)</f>
        <v>0</v>
      </c>
      <c r="AD356" t="str">
        <f>VLOOKUP(CuentosContados[[#This Row],[Column1]],CuentosIndexados[],32,FALSE)</f>
        <v>agotamiento</v>
      </c>
      <c r="AE356">
        <f>VLOOKUP(CuentosContados[[#This Row],[Column1]],CuentosIndexados[],33,FALSE)</f>
        <v>0</v>
      </c>
      <c r="AF356">
        <f>VLOOKUP(CuentosContados[[#This Row],[Column1]],CuentosIndexados[],34,FALSE)</f>
        <v>0</v>
      </c>
      <c r="AG356">
        <f>VLOOKUP(CuentosContados[[#This Row],[Column1]],CuentosIndexados[],35,FALSE)</f>
        <v>0</v>
      </c>
      <c r="AH356">
        <f>VLOOKUP(CuentosContados[[#This Row],[Column1]],CuentosIndexados[],36,FALSE)</f>
        <v>0</v>
      </c>
      <c r="AI356">
        <f>VLOOKUP(CuentosContados[[#This Row],[Column1]],CuentosIndexados[],37,FALSE)</f>
        <v>0</v>
      </c>
      <c r="AJ356">
        <f>VLOOKUP(CuentosContados[[#This Row],[Column1]],CuentosIndexados[],38,FALSE)</f>
        <v>0</v>
      </c>
      <c r="AK356">
        <f>VLOOKUP(CuentosContados[[#This Row],[Column1]],CuentosIndexados[],39,FALSE)</f>
        <v>0</v>
      </c>
    </row>
    <row r="357" spans="1:37" x14ac:dyDescent="0.25">
      <c r="A357" t="s">
        <v>165</v>
      </c>
      <c r="B357">
        <f>VLOOKUP(CuentosContados[[#This Row],[Column1]],CuentosIndexados[],3,FALSE)</f>
        <v>0</v>
      </c>
      <c r="C357">
        <f>VLOOKUP(CuentosContados[[#This Row],[Column1]],CuentosIndexados[],5,FALSE)</f>
        <v>0</v>
      </c>
      <c r="D357">
        <f>VLOOKUP(CuentosContados[[#This Row],[Column1]],CuentosIndexados[],6,FALSE)</f>
        <v>0</v>
      </c>
      <c r="E357" t="str">
        <f>VLOOKUP(CuentosContados[[#This Row],[Column1]],CuentosIndexados[],7,FALSE)</f>
        <v>frustracion</v>
      </c>
      <c r="F357">
        <f>VLOOKUP(CuentosContados[[#This Row],[Column1]],CuentosIndexados[],8,FALSE)</f>
        <v>0</v>
      </c>
      <c r="G357">
        <f>VLOOKUP(CuentosContados[[#This Row],[Column1]],CuentosIndexados[],9,FALSE)</f>
        <v>0</v>
      </c>
      <c r="H357">
        <f>VLOOKUP(CuentosContados[[#This Row],[Column1]],CuentosIndexados[],10,FALSE)</f>
        <v>0</v>
      </c>
      <c r="I357">
        <f>VLOOKUP(CuentosContados[[#This Row],[Column1]],CuentosIndexados[],11,FALSE)</f>
        <v>0</v>
      </c>
      <c r="J357" t="str">
        <f>VLOOKUP(CuentosContados[[#This Row],[Column1]],CuentosIndexados[],12,FALSE)</f>
        <v>trabajo</v>
      </c>
      <c r="K357">
        <f>VLOOKUP(CuentosContados[[#This Row],[Column1]],CuentosIndexados[],13,FALSE)</f>
        <v>0</v>
      </c>
      <c r="L357" t="str">
        <f>VLOOKUP(CuentosContados[[#This Row],[Column1]],CuentosIndexados[],14,FALSE)</f>
        <v>duda</v>
      </c>
      <c r="M357">
        <f>VLOOKUP(CuentosContados[[#This Row],[Column1]],CuentosIndexados[],15,FALSE)</f>
        <v>0</v>
      </c>
      <c r="N357" t="str">
        <f>VLOOKUP(CuentosContados[[#This Row],[Column1]],CuentosIndexados[],16,FALSE)</f>
        <v>resiliencia</v>
      </c>
      <c r="O357">
        <f>VLOOKUP(CuentosContados[[#This Row],[Column1]],CuentosIndexados[],17,FALSE)</f>
        <v>0</v>
      </c>
      <c r="P357">
        <f>VLOOKUP(CuentosContados[[#This Row],[Column1]],CuentosIndexados[],18,FALSE)</f>
        <v>0</v>
      </c>
      <c r="Q357">
        <f>VLOOKUP(CuentosContados[[#This Row],[Column1]],CuentosIndexados[],19,FALSE)</f>
        <v>0</v>
      </c>
      <c r="R357">
        <f>VLOOKUP(CuentosContados[[#This Row],[Column1]],CuentosIndexados[],20,FALSE)</f>
        <v>0</v>
      </c>
      <c r="S357" t="str">
        <f>VLOOKUP(CuentosContados[[#This Row],[Column1]],CuentosIndexados[],21,FALSE)</f>
        <v>fortaleza</v>
      </c>
      <c r="T357">
        <f>VLOOKUP(CuentosContados[[#This Row],[Column1]],CuentosIndexados[],22,FALSE)</f>
        <v>0</v>
      </c>
      <c r="U357">
        <f>VLOOKUP(CuentosContados[[#This Row],[Column1]],CuentosIndexados[],23,FALSE)</f>
        <v>0</v>
      </c>
      <c r="V357" t="str">
        <f>VLOOKUP(CuentosContados[[#This Row],[Column1]],CuentosIndexados[],24,FALSE)</f>
        <v>estres</v>
      </c>
      <c r="W357">
        <f>VLOOKUP(CuentosContados[[#This Row],[Column1]],CuentosIndexados[],25,FALSE)</f>
        <v>0</v>
      </c>
      <c r="X357" t="str">
        <f>VLOOKUP(CuentosContados[[#This Row],[Column1]],CuentosIndexados[],26,FALSE)</f>
        <v>compasion</v>
      </c>
      <c r="Y357">
        <f>VLOOKUP(CuentosContados[[#This Row],[Column1]],CuentosIndexados[],27,FALSE)</f>
        <v>0</v>
      </c>
      <c r="Z357">
        <f>VLOOKUP(CuentosContados[[#This Row],[Column1]],CuentosIndexados[],28,FALSE)</f>
        <v>0</v>
      </c>
      <c r="AA357">
        <f>VLOOKUP(CuentosContados[[#This Row],[Column1]],CuentosIndexados[],29,FALSE)</f>
        <v>0</v>
      </c>
      <c r="AB357">
        <f>VLOOKUP(CuentosContados[[#This Row],[Column1]],CuentosIndexados[],30,FALSE)</f>
        <v>0</v>
      </c>
      <c r="AC357">
        <f>VLOOKUP(CuentosContados[[#This Row],[Column1]],CuentosIndexados[],31,FALSE)</f>
        <v>0</v>
      </c>
      <c r="AD357" t="str">
        <f>VLOOKUP(CuentosContados[[#This Row],[Column1]],CuentosIndexados[],32,FALSE)</f>
        <v>agotamiento</v>
      </c>
      <c r="AE357">
        <f>VLOOKUP(CuentosContados[[#This Row],[Column1]],CuentosIndexados[],33,FALSE)</f>
        <v>0</v>
      </c>
      <c r="AF357">
        <f>VLOOKUP(CuentosContados[[#This Row],[Column1]],CuentosIndexados[],34,FALSE)</f>
        <v>0</v>
      </c>
      <c r="AG357">
        <f>VLOOKUP(CuentosContados[[#This Row],[Column1]],CuentosIndexados[],35,FALSE)</f>
        <v>0</v>
      </c>
      <c r="AH357">
        <f>VLOOKUP(CuentosContados[[#This Row],[Column1]],CuentosIndexados[],36,FALSE)</f>
        <v>0</v>
      </c>
      <c r="AI357">
        <f>VLOOKUP(CuentosContados[[#This Row],[Column1]],CuentosIndexados[],37,FALSE)</f>
        <v>0</v>
      </c>
      <c r="AJ357">
        <f>VLOOKUP(CuentosContados[[#This Row],[Column1]],CuentosIndexados[],38,FALSE)</f>
        <v>0</v>
      </c>
      <c r="AK357">
        <f>VLOOKUP(CuentosContados[[#This Row],[Column1]],CuentosIndexados[],39,FALSE)</f>
        <v>0</v>
      </c>
    </row>
    <row r="358" spans="1:37" x14ac:dyDescent="0.25">
      <c r="A358" t="s">
        <v>165</v>
      </c>
      <c r="B358">
        <f>VLOOKUP(CuentosContados[[#This Row],[Column1]],CuentosIndexados[],3,FALSE)</f>
        <v>0</v>
      </c>
      <c r="C358">
        <f>VLOOKUP(CuentosContados[[#This Row],[Column1]],CuentosIndexados[],5,FALSE)</f>
        <v>0</v>
      </c>
      <c r="D358">
        <f>VLOOKUP(CuentosContados[[#This Row],[Column1]],CuentosIndexados[],6,FALSE)</f>
        <v>0</v>
      </c>
      <c r="E358" t="str">
        <f>VLOOKUP(CuentosContados[[#This Row],[Column1]],CuentosIndexados[],7,FALSE)</f>
        <v>frustracion</v>
      </c>
      <c r="F358">
        <f>VLOOKUP(CuentosContados[[#This Row],[Column1]],CuentosIndexados[],8,FALSE)</f>
        <v>0</v>
      </c>
      <c r="G358">
        <f>VLOOKUP(CuentosContados[[#This Row],[Column1]],CuentosIndexados[],9,FALSE)</f>
        <v>0</v>
      </c>
      <c r="H358">
        <f>VLOOKUP(CuentosContados[[#This Row],[Column1]],CuentosIndexados[],10,FALSE)</f>
        <v>0</v>
      </c>
      <c r="I358">
        <f>VLOOKUP(CuentosContados[[#This Row],[Column1]],CuentosIndexados[],11,FALSE)</f>
        <v>0</v>
      </c>
      <c r="J358" t="str">
        <f>VLOOKUP(CuentosContados[[#This Row],[Column1]],CuentosIndexados[],12,FALSE)</f>
        <v>trabajo</v>
      </c>
      <c r="K358">
        <f>VLOOKUP(CuentosContados[[#This Row],[Column1]],CuentosIndexados[],13,FALSE)</f>
        <v>0</v>
      </c>
      <c r="L358" t="str">
        <f>VLOOKUP(CuentosContados[[#This Row],[Column1]],CuentosIndexados[],14,FALSE)</f>
        <v>duda</v>
      </c>
      <c r="M358">
        <f>VLOOKUP(CuentosContados[[#This Row],[Column1]],CuentosIndexados[],15,FALSE)</f>
        <v>0</v>
      </c>
      <c r="N358" t="str">
        <f>VLOOKUP(CuentosContados[[#This Row],[Column1]],CuentosIndexados[],16,FALSE)</f>
        <v>resiliencia</v>
      </c>
      <c r="O358">
        <f>VLOOKUP(CuentosContados[[#This Row],[Column1]],CuentosIndexados[],17,FALSE)</f>
        <v>0</v>
      </c>
      <c r="P358">
        <f>VLOOKUP(CuentosContados[[#This Row],[Column1]],CuentosIndexados[],18,FALSE)</f>
        <v>0</v>
      </c>
      <c r="Q358">
        <f>VLOOKUP(CuentosContados[[#This Row],[Column1]],CuentosIndexados[],19,FALSE)</f>
        <v>0</v>
      </c>
      <c r="R358">
        <f>VLOOKUP(CuentosContados[[#This Row],[Column1]],CuentosIndexados[],20,FALSE)</f>
        <v>0</v>
      </c>
      <c r="S358" t="str">
        <f>VLOOKUP(CuentosContados[[#This Row],[Column1]],CuentosIndexados[],21,FALSE)</f>
        <v>fortaleza</v>
      </c>
      <c r="T358">
        <f>VLOOKUP(CuentosContados[[#This Row],[Column1]],CuentosIndexados[],22,FALSE)</f>
        <v>0</v>
      </c>
      <c r="U358">
        <f>VLOOKUP(CuentosContados[[#This Row],[Column1]],CuentosIndexados[],23,FALSE)</f>
        <v>0</v>
      </c>
      <c r="V358" t="str">
        <f>VLOOKUP(CuentosContados[[#This Row],[Column1]],CuentosIndexados[],24,FALSE)</f>
        <v>estres</v>
      </c>
      <c r="W358">
        <f>VLOOKUP(CuentosContados[[#This Row],[Column1]],CuentosIndexados[],25,FALSE)</f>
        <v>0</v>
      </c>
      <c r="X358" t="str">
        <f>VLOOKUP(CuentosContados[[#This Row],[Column1]],CuentosIndexados[],26,FALSE)</f>
        <v>compasion</v>
      </c>
      <c r="Y358">
        <f>VLOOKUP(CuentosContados[[#This Row],[Column1]],CuentosIndexados[],27,FALSE)</f>
        <v>0</v>
      </c>
      <c r="Z358">
        <f>VLOOKUP(CuentosContados[[#This Row],[Column1]],CuentosIndexados[],28,FALSE)</f>
        <v>0</v>
      </c>
      <c r="AA358">
        <f>VLOOKUP(CuentosContados[[#This Row],[Column1]],CuentosIndexados[],29,FALSE)</f>
        <v>0</v>
      </c>
      <c r="AB358">
        <f>VLOOKUP(CuentosContados[[#This Row],[Column1]],CuentosIndexados[],30,FALSE)</f>
        <v>0</v>
      </c>
      <c r="AC358">
        <f>VLOOKUP(CuentosContados[[#This Row],[Column1]],CuentosIndexados[],31,FALSE)</f>
        <v>0</v>
      </c>
      <c r="AD358" t="str">
        <f>VLOOKUP(CuentosContados[[#This Row],[Column1]],CuentosIndexados[],32,FALSE)</f>
        <v>agotamiento</v>
      </c>
      <c r="AE358">
        <f>VLOOKUP(CuentosContados[[#This Row],[Column1]],CuentosIndexados[],33,FALSE)</f>
        <v>0</v>
      </c>
      <c r="AF358">
        <f>VLOOKUP(CuentosContados[[#This Row],[Column1]],CuentosIndexados[],34,FALSE)</f>
        <v>0</v>
      </c>
      <c r="AG358">
        <f>VLOOKUP(CuentosContados[[#This Row],[Column1]],CuentosIndexados[],35,FALSE)</f>
        <v>0</v>
      </c>
      <c r="AH358">
        <f>VLOOKUP(CuentosContados[[#This Row],[Column1]],CuentosIndexados[],36,FALSE)</f>
        <v>0</v>
      </c>
      <c r="AI358">
        <f>VLOOKUP(CuentosContados[[#This Row],[Column1]],CuentosIndexados[],37,FALSE)</f>
        <v>0</v>
      </c>
      <c r="AJ358">
        <f>VLOOKUP(CuentosContados[[#This Row],[Column1]],CuentosIndexados[],38,FALSE)</f>
        <v>0</v>
      </c>
      <c r="AK358">
        <f>VLOOKUP(CuentosContados[[#This Row],[Column1]],CuentosIndexados[],39,FALSE)</f>
        <v>0</v>
      </c>
    </row>
    <row r="359" spans="1:37" x14ac:dyDescent="0.25">
      <c r="A359" t="s">
        <v>165</v>
      </c>
      <c r="B359">
        <f>VLOOKUP(CuentosContados[[#This Row],[Column1]],CuentosIndexados[],3,FALSE)</f>
        <v>0</v>
      </c>
      <c r="C359">
        <f>VLOOKUP(CuentosContados[[#This Row],[Column1]],CuentosIndexados[],5,FALSE)</f>
        <v>0</v>
      </c>
      <c r="D359">
        <f>VLOOKUP(CuentosContados[[#This Row],[Column1]],CuentosIndexados[],6,FALSE)</f>
        <v>0</v>
      </c>
      <c r="E359" t="str">
        <f>VLOOKUP(CuentosContados[[#This Row],[Column1]],CuentosIndexados[],7,FALSE)</f>
        <v>frustracion</v>
      </c>
      <c r="F359">
        <f>VLOOKUP(CuentosContados[[#This Row],[Column1]],CuentosIndexados[],8,FALSE)</f>
        <v>0</v>
      </c>
      <c r="G359">
        <f>VLOOKUP(CuentosContados[[#This Row],[Column1]],CuentosIndexados[],9,FALSE)</f>
        <v>0</v>
      </c>
      <c r="H359">
        <f>VLOOKUP(CuentosContados[[#This Row],[Column1]],CuentosIndexados[],10,FALSE)</f>
        <v>0</v>
      </c>
      <c r="I359">
        <f>VLOOKUP(CuentosContados[[#This Row],[Column1]],CuentosIndexados[],11,FALSE)</f>
        <v>0</v>
      </c>
      <c r="J359" t="str">
        <f>VLOOKUP(CuentosContados[[#This Row],[Column1]],CuentosIndexados[],12,FALSE)</f>
        <v>trabajo</v>
      </c>
      <c r="K359">
        <f>VLOOKUP(CuentosContados[[#This Row],[Column1]],CuentosIndexados[],13,FALSE)</f>
        <v>0</v>
      </c>
      <c r="L359" t="str">
        <f>VLOOKUP(CuentosContados[[#This Row],[Column1]],CuentosIndexados[],14,FALSE)</f>
        <v>duda</v>
      </c>
      <c r="M359">
        <f>VLOOKUP(CuentosContados[[#This Row],[Column1]],CuentosIndexados[],15,FALSE)</f>
        <v>0</v>
      </c>
      <c r="N359" t="str">
        <f>VLOOKUP(CuentosContados[[#This Row],[Column1]],CuentosIndexados[],16,FALSE)</f>
        <v>resiliencia</v>
      </c>
      <c r="O359">
        <f>VLOOKUP(CuentosContados[[#This Row],[Column1]],CuentosIndexados[],17,FALSE)</f>
        <v>0</v>
      </c>
      <c r="P359">
        <f>VLOOKUP(CuentosContados[[#This Row],[Column1]],CuentosIndexados[],18,FALSE)</f>
        <v>0</v>
      </c>
      <c r="Q359">
        <f>VLOOKUP(CuentosContados[[#This Row],[Column1]],CuentosIndexados[],19,FALSE)</f>
        <v>0</v>
      </c>
      <c r="R359">
        <f>VLOOKUP(CuentosContados[[#This Row],[Column1]],CuentosIndexados[],20,FALSE)</f>
        <v>0</v>
      </c>
      <c r="S359" t="str">
        <f>VLOOKUP(CuentosContados[[#This Row],[Column1]],CuentosIndexados[],21,FALSE)</f>
        <v>fortaleza</v>
      </c>
      <c r="T359">
        <f>VLOOKUP(CuentosContados[[#This Row],[Column1]],CuentosIndexados[],22,FALSE)</f>
        <v>0</v>
      </c>
      <c r="U359">
        <f>VLOOKUP(CuentosContados[[#This Row],[Column1]],CuentosIndexados[],23,FALSE)</f>
        <v>0</v>
      </c>
      <c r="V359" t="str">
        <f>VLOOKUP(CuentosContados[[#This Row],[Column1]],CuentosIndexados[],24,FALSE)</f>
        <v>estres</v>
      </c>
      <c r="W359">
        <f>VLOOKUP(CuentosContados[[#This Row],[Column1]],CuentosIndexados[],25,FALSE)</f>
        <v>0</v>
      </c>
      <c r="X359" t="str">
        <f>VLOOKUP(CuentosContados[[#This Row],[Column1]],CuentosIndexados[],26,FALSE)</f>
        <v>compasion</v>
      </c>
      <c r="Y359">
        <f>VLOOKUP(CuentosContados[[#This Row],[Column1]],CuentosIndexados[],27,FALSE)</f>
        <v>0</v>
      </c>
      <c r="Z359">
        <f>VLOOKUP(CuentosContados[[#This Row],[Column1]],CuentosIndexados[],28,FALSE)</f>
        <v>0</v>
      </c>
      <c r="AA359">
        <f>VLOOKUP(CuentosContados[[#This Row],[Column1]],CuentosIndexados[],29,FALSE)</f>
        <v>0</v>
      </c>
      <c r="AB359">
        <f>VLOOKUP(CuentosContados[[#This Row],[Column1]],CuentosIndexados[],30,FALSE)</f>
        <v>0</v>
      </c>
      <c r="AC359">
        <f>VLOOKUP(CuentosContados[[#This Row],[Column1]],CuentosIndexados[],31,FALSE)</f>
        <v>0</v>
      </c>
      <c r="AD359" t="str">
        <f>VLOOKUP(CuentosContados[[#This Row],[Column1]],CuentosIndexados[],32,FALSE)</f>
        <v>agotamiento</v>
      </c>
      <c r="AE359">
        <f>VLOOKUP(CuentosContados[[#This Row],[Column1]],CuentosIndexados[],33,FALSE)</f>
        <v>0</v>
      </c>
      <c r="AF359">
        <f>VLOOKUP(CuentosContados[[#This Row],[Column1]],CuentosIndexados[],34,FALSE)</f>
        <v>0</v>
      </c>
      <c r="AG359">
        <f>VLOOKUP(CuentosContados[[#This Row],[Column1]],CuentosIndexados[],35,FALSE)</f>
        <v>0</v>
      </c>
      <c r="AH359">
        <f>VLOOKUP(CuentosContados[[#This Row],[Column1]],CuentosIndexados[],36,FALSE)</f>
        <v>0</v>
      </c>
      <c r="AI359">
        <f>VLOOKUP(CuentosContados[[#This Row],[Column1]],CuentosIndexados[],37,FALSE)</f>
        <v>0</v>
      </c>
      <c r="AJ359">
        <f>VLOOKUP(CuentosContados[[#This Row],[Column1]],CuentosIndexados[],38,FALSE)</f>
        <v>0</v>
      </c>
      <c r="AK359">
        <f>VLOOKUP(CuentosContados[[#This Row],[Column1]],CuentosIndexados[],39,FALSE)</f>
        <v>0</v>
      </c>
    </row>
    <row r="360" spans="1:37" x14ac:dyDescent="0.25">
      <c r="A360" t="s">
        <v>165</v>
      </c>
      <c r="B360">
        <f>VLOOKUP(CuentosContados[[#This Row],[Column1]],CuentosIndexados[],3,FALSE)</f>
        <v>0</v>
      </c>
      <c r="C360">
        <f>VLOOKUP(CuentosContados[[#This Row],[Column1]],CuentosIndexados[],5,FALSE)</f>
        <v>0</v>
      </c>
      <c r="D360">
        <f>VLOOKUP(CuentosContados[[#This Row],[Column1]],CuentosIndexados[],6,FALSE)</f>
        <v>0</v>
      </c>
      <c r="E360" t="str">
        <f>VLOOKUP(CuentosContados[[#This Row],[Column1]],CuentosIndexados[],7,FALSE)</f>
        <v>frustracion</v>
      </c>
      <c r="F360">
        <f>VLOOKUP(CuentosContados[[#This Row],[Column1]],CuentosIndexados[],8,FALSE)</f>
        <v>0</v>
      </c>
      <c r="G360">
        <f>VLOOKUP(CuentosContados[[#This Row],[Column1]],CuentosIndexados[],9,FALSE)</f>
        <v>0</v>
      </c>
      <c r="H360">
        <f>VLOOKUP(CuentosContados[[#This Row],[Column1]],CuentosIndexados[],10,FALSE)</f>
        <v>0</v>
      </c>
      <c r="I360">
        <f>VLOOKUP(CuentosContados[[#This Row],[Column1]],CuentosIndexados[],11,FALSE)</f>
        <v>0</v>
      </c>
      <c r="J360" t="str">
        <f>VLOOKUP(CuentosContados[[#This Row],[Column1]],CuentosIndexados[],12,FALSE)</f>
        <v>trabajo</v>
      </c>
      <c r="K360">
        <f>VLOOKUP(CuentosContados[[#This Row],[Column1]],CuentosIndexados[],13,FALSE)</f>
        <v>0</v>
      </c>
      <c r="L360" t="str">
        <f>VLOOKUP(CuentosContados[[#This Row],[Column1]],CuentosIndexados[],14,FALSE)</f>
        <v>duda</v>
      </c>
      <c r="M360">
        <f>VLOOKUP(CuentosContados[[#This Row],[Column1]],CuentosIndexados[],15,FALSE)</f>
        <v>0</v>
      </c>
      <c r="N360" t="str">
        <f>VLOOKUP(CuentosContados[[#This Row],[Column1]],CuentosIndexados[],16,FALSE)</f>
        <v>resiliencia</v>
      </c>
      <c r="O360">
        <f>VLOOKUP(CuentosContados[[#This Row],[Column1]],CuentosIndexados[],17,FALSE)</f>
        <v>0</v>
      </c>
      <c r="P360">
        <f>VLOOKUP(CuentosContados[[#This Row],[Column1]],CuentosIndexados[],18,FALSE)</f>
        <v>0</v>
      </c>
      <c r="Q360">
        <f>VLOOKUP(CuentosContados[[#This Row],[Column1]],CuentosIndexados[],19,FALSE)</f>
        <v>0</v>
      </c>
      <c r="R360">
        <f>VLOOKUP(CuentosContados[[#This Row],[Column1]],CuentosIndexados[],20,FALSE)</f>
        <v>0</v>
      </c>
      <c r="S360" t="str">
        <f>VLOOKUP(CuentosContados[[#This Row],[Column1]],CuentosIndexados[],21,FALSE)</f>
        <v>fortaleza</v>
      </c>
      <c r="T360">
        <f>VLOOKUP(CuentosContados[[#This Row],[Column1]],CuentosIndexados[],22,FALSE)</f>
        <v>0</v>
      </c>
      <c r="U360">
        <f>VLOOKUP(CuentosContados[[#This Row],[Column1]],CuentosIndexados[],23,FALSE)</f>
        <v>0</v>
      </c>
      <c r="V360" t="str">
        <f>VLOOKUP(CuentosContados[[#This Row],[Column1]],CuentosIndexados[],24,FALSE)</f>
        <v>estres</v>
      </c>
      <c r="W360">
        <f>VLOOKUP(CuentosContados[[#This Row],[Column1]],CuentosIndexados[],25,FALSE)</f>
        <v>0</v>
      </c>
      <c r="X360" t="str">
        <f>VLOOKUP(CuentosContados[[#This Row],[Column1]],CuentosIndexados[],26,FALSE)</f>
        <v>compasion</v>
      </c>
      <c r="Y360">
        <f>VLOOKUP(CuentosContados[[#This Row],[Column1]],CuentosIndexados[],27,FALSE)</f>
        <v>0</v>
      </c>
      <c r="Z360">
        <f>VLOOKUP(CuentosContados[[#This Row],[Column1]],CuentosIndexados[],28,FALSE)</f>
        <v>0</v>
      </c>
      <c r="AA360">
        <f>VLOOKUP(CuentosContados[[#This Row],[Column1]],CuentosIndexados[],29,FALSE)</f>
        <v>0</v>
      </c>
      <c r="AB360">
        <f>VLOOKUP(CuentosContados[[#This Row],[Column1]],CuentosIndexados[],30,FALSE)</f>
        <v>0</v>
      </c>
      <c r="AC360">
        <f>VLOOKUP(CuentosContados[[#This Row],[Column1]],CuentosIndexados[],31,FALSE)</f>
        <v>0</v>
      </c>
      <c r="AD360" t="str">
        <f>VLOOKUP(CuentosContados[[#This Row],[Column1]],CuentosIndexados[],32,FALSE)</f>
        <v>agotamiento</v>
      </c>
      <c r="AE360">
        <f>VLOOKUP(CuentosContados[[#This Row],[Column1]],CuentosIndexados[],33,FALSE)</f>
        <v>0</v>
      </c>
      <c r="AF360">
        <f>VLOOKUP(CuentosContados[[#This Row],[Column1]],CuentosIndexados[],34,FALSE)</f>
        <v>0</v>
      </c>
      <c r="AG360">
        <f>VLOOKUP(CuentosContados[[#This Row],[Column1]],CuentosIndexados[],35,FALSE)</f>
        <v>0</v>
      </c>
      <c r="AH360">
        <f>VLOOKUP(CuentosContados[[#This Row],[Column1]],CuentosIndexados[],36,FALSE)</f>
        <v>0</v>
      </c>
      <c r="AI360">
        <f>VLOOKUP(CuentosContados[[#This Row],[Column1]],CuentosIndexados[],37,FALSE)</f>
        <v>0</v>
      </c>
      <c r="AJ360">
        <f>VLOOKUP(CuentosContados[[#This Row],[Column1]],CuentosIndexados[],38,FALSE)</f>
        <v>0</v>
      </c>
      <c r="AK360">
        <f>VLOOKUP(CuentosContados[[#This Row],[Column1]],CuentosIndexados[],39,FALSE)</f>
        <v>0</v>
      </c>
    </row>
    <row r="361" spans="1:37" x14ac:dyDescent="0.25">
      <c r="A361" t="s">
        <v>165</v>
      </c>
      <c r="B361">
        <f>VLOOKUP(CuentosContados[[#This Row],[Column1]],CuentosIndexados[],3,FALSE)</f>
        <v>0</v>
      </c>
      <c r="C361">
        <f>VLOOKUP(CuentosContados[[#This Row],[Column1]],CuentosIndexados[],5,FALSE)</f>
        <v>0</v>
      </c>
      <c r="D361">
        <f>VLOOKUP(CuentosContados[[#This Row],[Column1]],CuentosIndexados[],6,FALSE)</f>
        <v>0</v>
      </c>
      <c r="E361" t="str">
        <f>VLOOKUP(CuentosContados[[#This Row],[Column1]],CuentosIndexados[],7,FALSE)</f>
        <v>frustracion</v>
      </c>
      <c r="F361">
        <f>VLOOKUP(CuentosContados[[#This Row],[Column1]],CuentosIndexados[],8,FALSE)</f>
        <v>0</v>
      </c>
      <c r="G361">
        <f>VLOOKUP(CuentosContados[[#This Row],[Column1]],CuentosIndexados[],9,FALSE)</f>
        <v>0</v>
      </c>
      <c r="H361">
        <f>VLOOKUP(CuentosContados[[#This Row],[Column1]],CuentosIndexados[],10,FALSE)</f>
        <v>0</v>
      </c>
      <c r="I361">
        <f>VLOOKUP(CuentosContados[[#This Row],[Column1]],CuentosIndexados[],11,FALSE)</f>
        <v>0</v>
      </c>
      <c r="J361" t="str">
        <f>VLOOKUP(CuentosContados[[#This Row],[Column1]],CuentosIndexados[],12,FALSE)</f>
        <v>trabajo</v>
      </c>
      <c r="K361">
        <f>VLOOKUP(CuentosContados[[#This Row],[Column1]],CuentosIndexados[],13,FALSE)</f>
        <v>0</v>
      </c>
      <c r="L361" t="str">
        <f>VLOOKUP(CuentosContados[[#This Row],[Column1]],CuentosIndexados[],14,FALSE)</f>
        <v>duda</v>
      </c>
      <c r="M361">
        <f>VLOOKUP(CuentosContados[[#This Row],[Column1]],CuentosIndexados[],15,FALSE)</f>
        <v>0</v>
      </c>
      <c r="N361" t="str">
        <f>VLOOKUP(CuentosContados[[#This Row],[Column1]],CuentosIndexados[],16,FALSE)</f>
        <v>resiliencia</v>
      </c>
      <c r="O361">
        <f>VLOOKUP(CuentosContados[[#This Row],[Column1]],CuentosIndexados[],17,FALSE)</f>
        <v>0</v>
      </c>
      <c r="P361">
        <f>VLOOKUP(CuentosContados[[#This Row],[Column1]],CuentosIndexados[],18,FALSE)</f>
        <v>0</v>
      </c>
      <c r="Q361">
        <f>VLOOKUP(CuentosContados[[#This Row],[Column1]],CuentosIndexados[],19,FALSE)</f>
        <v>0</v>
      </c>
      <c r="R361">
        <f>VLOOKUP(CuentosContados[[#This Row],[Column1]],CuentosIndexados[],20,FALSE)</f>
        <v>0</v>
      </c>
      <c r="S361" t="str">
        <f>VLOOKUP(CuentosContados[[#This Row],[Column1]],CuentosIndexados[],21,FALSE)</f>
        <v>fortaleza</v>
      </c>
      <c r="T361">
        <f>VLOOKUP(CuentosContados[[#This Row],[Column1]],CuentosIndexados[],22,FALSE)</f>
        <v>0</v>
      </c>
      <c r="U361">
        <f>VLOOKUP(CuentosContados[[#This Row],[Column1]],CuentosIndexados[],23,FALSE)</f>
        <v>0</v>
      </c>
      <c r="V361" t="str">
        <f>VLOOKUP(CuentosContados[[#This Row],[Column1]],CuentosIndexados[],24,FALSE)</f>
        <v>estres</v>
      </c>
      <c r="W361">
        <f>VLOOKUP(CuentosContados[[#This Row],[Column1]],CuentosIndexados[],25,FALSE)</f>
        <v>0</v>
      </c>
      <c r="X361" t="str">
        <f>VLOOKUP(CuentosContados[[#This Row],[Column1]],CuentosIndexados[],26,FALSE)</f>
        <v>compasion</v>
      </c>
      <c r="Y361">
        <f>VLOOKUP(CuentosContados[[#This Row],[Column1]],CuentosIndexados[],27,FALSE)</f>
        <v>0</v>
      </c>
      <c r="Z361">
        <f>VLOOKUP(CuentosContados[[#This Row],[Column1]],CuentosIndexados[],28,FALSE)</f>
        <v>0</v>
      </c>
      <c r="AA361">
        <f>VLOOKUP(CuentosContados[[#This Row],[Column1]],CuentosIndexados[],29,FALSE)</f>
        <v>0</v>
      </c>
      <c r="AB361">
        <f>VLOOKUP(CuentosContados[[#This Row],[Column1]],CuentosIndexados[],30,FALSE)</f>
        <v>0</v>
      </c>
      <c r="AC361">
        <f>VLOOKUP(CuentosContados[[#This Row],[Column1]],CuentosIndexados[],31,FALSE)</f>
        <v>0</v>
      </c>
      <c r="AD361" t="str">
        <f>VLOOKUP(CuentosContados[[#This Row],[Column1]],CuentosIndexados[],32,FALSE)</f>
        <v>agotamiento</v>
      </c>
      <c r="AE361">
        <f>VLOOKUP(CuentosContados[[#This Row],[Column1]],CuentosIndexados[],33,FALSE)</f>
        <v>0</v>
      </c>
      <c r="AF361">
        <f>VLOOKUP(CuentosContados[[#This Row],[Column1]],CuentosIndexados[],34,FALSE)</f>
        <v>0</v>
      </c>
      <c r="AG361">
        <f>VLOOKUP(CuentosContados[[#This Row],[Column1]],CuentosIndexados[],35,FALSE)</f>
        <v>0</v>
      </c>
      <c r="AH361">
        <f>VLOOKUP(CuentosContados[[#This Row],[Column1]],CuentosIndexados[],36,FALSE)</f>
        <v>0</v>
      </c>
      <c r="AI361">
        <f>VLOOKUP(CuentosContados[[#This Row],[Column1]],CuentosIndexados[],37,FALSE)</f>
        <v>0</v>
      </c>
      <c r="AJ361">
        <f>VLOOKUP(CuentosContados[[#This Row],[Column1]],CuentosIndexados[],38,FALSE)</f>
        <v>0</v>
      </c>
      <c r="AK361">
        <f>VLOOKUP(CuentosContados[[#This Row],[Column1]],CuentosIndexados[],39,FALSE)</f>
        <v>0</v>
      </c>
    </row>
    <row r="362" spans="1:37" x14ac:dyDescent="0.25">
      <c r="A362" t="s">
        <v>165</v>
      </c>
      <c r="B362">
        <f>VLOOKUP(CuentosContados[[#This Row],[Column1]],CuentosIndexados[],3,FALSE)</f>
        <v>0</v>
      </c>
      <c r="C362">
        <f>VLOOKUP(CuentosContados[[#This Row],[Column1]],CuentosIndexados[],5,FALSE)</f>
        <v>0</v>
      </c>
      <c r="D362">
        <f>VLOOKUP(CuentosContados[[#This Row],[Column1]],CuentosIndexados[],6,FALSE)</f>
        <v>0</v>
      </c>
      <c r="E362" t="str">
        <f>VLOOKUP(CuentosContados[[#This Row],[Column1]],CuentosIndexados[],7,FALSE)</f>
        <v>frustracion</v>
      </c>
      <c r="F362">
        <f>VLOOKUP(CuentosContados[[#This Row],[Column1]],CuentosIndexados[],8,FALSE)</f>
        <v>0</v>
      </c>
      <c r="G362">
        <f>VLOOKUP(CuentosContados[[#This Row],[Column1]],CuentosIndexados[],9,FALSE)</f>
        <v>0</v>
      </c>
      <c r="H362">
        <f>VLOOKUP(CuentosContados[[#This Row],[Column1]],CuentosIndexados[],10,FALSE)</f>
        <v>0</v>
      </c>
      <c r="I362">
        <f>VLOOKUP(CuentosContados[[#This Row],[Column1]],CuentosIndexados[],11,FALSE)</f>
        <v>0</v>
      </c>
      <c r="J362" t="str">
        <f>VLOOKUP(CuentosContados[[#This Row],[Column1]],CuentosIndexados[],12,FALSE)</f>
        <v>trabajo</v>
      </c>
      <c r="K362">
        <f>VLOOKUP(CuentosContados[[#This Row],[Column1]],CuentosIndexados[],13,FALSE)</f>
        <v>0</v>
      </c>
      <c r="L362" t="str">
        <f>VLOOKUP(CuentosContados[[#This Row],[Column1]],CuentosIndexados[],14,FALSE)</f>
        <v>duda</v>
      </c>
      <c r="M362">
        <f>VLOOKUP(CuentosContados[[#This Row],[Column1]],CuentosIndexados[],15,FALSE)</f>
        <v>0</v>
      </c>
      <c r="N362" t="str">
        <f>VLOOKUP(CuentosContados[[#This Row],[Column1]],CuentosIndexados[],16,FALSE)</f>
        <v>resiliencia</v>
      </c>
      <c r="O362">
        <f>VLOOKUP(CuentosContados[[#This Row],[Column1]],CuentosIndexados[],17,FALSE)</f>
        <v>0</v>
      </c>
      <c r="P362">
        <f>VLOOKUP(CuentosContados[[#This Row],[Column1]],CuentosIndexados[],18,FALSE)</f>
        <v>0</v>
      </c>
      <c r="Q362">
        <f>VLOOKUP(CuentosContados[[#This Row],[Column1]],CuentosIndexados[],19,FALSE)</f>
        <v>0</v>
      </c>
      <c r="R362">
        <f>VLOOKUP(CuentosContados[[#This Row],[Column1]],CuentosIndexados[],20,FALSE)</f>
        <v>0</v>
      </c>
      <c r="S362" t="str">
        <f>VLOOKUP(CuentosContados[[#This Row],[Column1]],CuentosIndexados[],21,FALSE)</f>
        <v>fortaleza</v>
      </c>
      <c r="T362">
        <f>VLOOKUP(CuentosContados[[#This Row],[Column1]],CuentosIndexados[],22,FALSE)</f>
        <v>0</v>
      </c>
      <c r="U362">
        <f>VLOOKUP(CuentosContados[[#This Row],[Column1]],CuentosIndexados[],23,FALSE)</f>
        <v>0</v>
      </c>
      <c r="V362" t="str">
        <f>VLOOKUP(CuentosContados[[#This Row],[Column1]],CuentosIndexados[],24,FALSE)</f>
        <v>estres</v>
      </c>
      <c r="W362">
        <f>VLOOKUP(CuentosContados[[#This Row],[Column1]],CuentosIndexados[],25,FALSE)</f>
        <v>0</v>
      </c>
      <c r="X362" t="str">
        <f>VLOOKUP(CuentosContados[[#This Row],[Column1]],CuentosIndexados[],26,FALSE)</f>
        <v>compasion</v>
      </c>
      <c r="Y362">
        <f>VLOOKUP(CuentosContados[[#This Row],[Column1]],CuentosIndexados[],27,FALSE)</f>
        <v>0</v>
      </c>
      <c r="Z362">
        <f>VLOOKUP(CuentosContados[[#This Row],[Column1]],CuentosIndexados[],28,FALSE)</f>
        <v>0</v>
      </c>
      <c r="AA362">
        <f>VLOOKUP(CuentosContados[[#This Row],[Column1]],CuentosIndexados[],29,FALSE)</f>
        <v>0</v>
      </c>
      <c r="AB362">
        <f>VLOOKUP(CuentosContados[[#This Row],[Column1]],CuentosIndexados[],30,FALSE)</f>
        <v>0</v>
      </c>
      <c r="AC362">
        <f>VLOOKUP(CuentosContados[[#This Row],[Column1]],CuentosIndexados[],31,FALSE)</f>
        <v>0</v>
      </c>
      <c r="AD362" t="str">
        <f>VLOOKUP(CuentosContados[[#This Row],[Column1]],CuentosIndexados[],32,FALSE)</f>
        <v>agotamiento</v>
      </c>
      <c r="AE362">
        <f>VLOOKUP(CuentosContados[[#This Row],[Column1]],CuentosIndexados[],33,FALSE)</f>
        <v>0</v>
      </c>
      <c r="AF362">
        <f>VLOOKUP(CuentosContados[[#This Row],[Column1]],CuentosIndexados[],34,FALSE)</f>
        <v>0</v>
      </c>
      <c r="AG362">
        <f>VLOOKUP(CuentosContados[[#This Row],[Column1]],CuentosIndexados[],35,FALSE)</f>
        <v>0</v>
      </c>
      <c r="AH362">
        <f>VLOOKUP(CuentosContados[[#This Row],[Column1]],CuentosIndexados[],36,FALSE)</f>
        <v>0</v>
      </c>
      <c r="AI362">
        <f>VLOOKUP(CuentosContados[[#This Row],[Column1]],CuentosIndexados[],37,FALSE)</f>
        <v>0</v>
      </c>
      <c r="AJ362">
        <f>VLOOKUP(CuentosContados[[#This Row],[Column1]],CuentosIndexados[],38,FALSE)</f>
        <v>0</v>
      </c>
      <c r="AK362">
        <f>VLOOKUP(CuentosContados[[#This Row],[Column1]],CuentosIndexados[],39,FALSE)</f>
        <v>0</v>
      </c>
    </row>
    <row r="363" spans="1:37" x14ac:dyDescent="0.25">
      <c r="A363" t="s">
        <v>165</v>
      </c>
      <c r="B363">
        <f>VLOOKUP(CuentosContados[[#This Row],[Column1]],CuentosIndexados[],3,FALSE)</f>
        <v>0</v>
      </c>
      <c r="C363">
        <f>VLOOKUP(CuentosContados[[#This Row],[Column1]],CuentosIndexados[],5,FALSE)</f>
        <v>0</v>
      </c>
      <c r="D363">
        <f>VLOOKUP(CuentosContados[[#This Row],[Column1]],CuentosIndexados[],6,FALSE)</f>
        <v>0</v>
      </c>
      <c r="E363" t="str">
        <f>VLOOKUP(CuentosContados[[#This Row],[Column1]],CuentosIndexados[],7,FALSE)</f>
        <v>frustracion</v>
      </c>
      <c r="F363">
        <f>VLOOKUP(CuentosContados[[#This Row],[Column1]],CuentosIndexados[],8,FALSE)</f>
        <v>0</v>
      </c>
      <c r="G363">
        <f>VLOOKUP(CuentosContados[[#This Row],[Column1]],CuentosIndexados[],9,FALSE)</f>
        <v>0</v>
      </c>
      <c r="H363">
        <f>VLOOKUP(CuentosContados[[#This Row],[Column1]],CuentosIndexados[],10,FALSE)</f>
        <v>0</v>
      </c>
      <c r="I363">
        <f>VLOOKUP(CuentosContados[[#This Row],[Column1]],CuentosIndexados[],11,FALSE)</f>
        <v>0</v>
      </c>
      <c r="J363" t="str">
        <f>VLOOKUP(CuentosContados[[#This Row],[Column1]],CuentosIndexados[],12,FALSE)</f>
        <v>trabajo</v>
      </c>
      <c r="K363">
        <f>VLOOKUP(CuentosContados[[#This Row],[Column1]],CuentosIndexados[],13,FALSE)</f>
        <v>0</v>
      </c>
      <c r="L363" t="str">
        <f>VLOOKUP(CuentosContados[[#This Row],[Column1]],CuentosIndexados[],14,FALSE)</f>
        <v>duda</v>
      </c>
      <c r="M363">
        <f>VLOOKUP(CuentosContados[[#This Row],[Column1]],CuentosIndexados[],15,FALSE)</f>
        <v>0</v>
      </c>
      <c r="N363" t="str">
        <f>VLOOKUP(CuentosContados[[#This Row],[Column1]],CuentosIndexados[],16,FALSE)</f>
        <v>resiliencia</v>
      </c>
      <c r="O363">
        <f>VLOOKUP(CuentosContados[[#This Row],[Column1]],CuentosIndexados[],17,FALSE)</f>
        <v>0</v>
      </c>
      <c r="P363">
        <f>VLOOKUP(CuentosContados[[#This Row],[Column1]],CuentosIndexados[],18,FALSE)</f>
        <v>0</v>
      </c>
      <c r="Q363">
        <f>VLOOKUP(CuentosContados[[#This Row],[Column1]],CuentosIndexados[],19,FALSE)</f>
        <v>0</v>
      </c>
      <c r="R363">
        <f>VLOOKUP(CuentosContados[[#This Row],[Column1]],CuentosIndexados[],20,FALSE)</f>
        <v>0</v>
      </c>
      <c r="S363" t="str">
        <f>VLOOKUP(CuentosContados[[#This Row],[Column1]],CuentosIndexados[],21,FALSE)</f>
        <v>fortaleza</v>
      </c>
      <c r="T363">
        <f>VLOOKUP(CuentosContados[[#This Row],[Column1]],CuentosIndexados[],22,FALSE)</f>
        <v>0</v>
      </c>
      <c r="U363">
        <f>VLOOKUP(CuentosContados[[#This Row],[Column1]],CuentosIndexados[],23,FALSE)</f>
        <v>0</v>
      </c>
      <c r="V363" t="str">
        <f>VLOOKUP(CuentosContados[[#This Row],[Column1]],CuentosIndexados[],24,FALSE)</f>
        <v>estres</v>
      </c>
      <c r="W363">
        <f>VLOOKUP(CuentosContados[[#This Row],[Column1]],CuentosIndexados[],25,FALSE)</f>
        <v>0</v>
      </c>
      <c r="X363" t="str">
        <f>VLOOKUP(CuentosContados[[#This Row],[Column1]],CuentosIndexados[],26,FALSE)</f>
        <v>compasion</v>
      </c>
      <c r="Y363">
        <f>VLOOKUP(CuentosContados[[#This Row],[Column1]],CuentosIndexados[],27,FALSE)</f>
        <v>0</v>
      </c>
      <c r="Z363">
        <f>VLOOKUP(CuentosContados[[#This Row],[Column1]],CuentosIndexados[],28,FALSE)</f>
        <v>0</v>
      </c>
      <c r="AA363">
        <f>VLOOKUP(CuentosContados[[#This Row],[Column1]],CuentosIndexados[],29,FALSE)</f>
        <v>0</v>
      </c>
      <c r="AB363">
        <f>VLOOKUP(CuentosContados[[#This Row],[Column1]],CuentosIndexados[],30,FALSE)</f>
        <v>0</v>
      </c>
      <c r="AC363">
        <f>VLOOKUP(CuentosContados[[#This Row],[Column1]],CuentosIndexados[],31,FALSE)</f>
        <v>0</v>
      </c>
      <c r="AD363" t="str">
        <f>VLOOKUP(CuentosContados[[#This Row],[Column1]],CuentosIndexados[],32,FALSE)</f>
        <v>agotamiento</v>
      </c>
      <c r="AE363">
        <f>VLOOKUP(CuentosContados[[#This Row],[Column1]],CuentosIndexados[],33,FALSE)</f>
        <v>0</v>
      </c>
      <c r="AF363">
        <f>VLOOKUP(CuentosContados[[#This Row],[Column1]],CuentosIndexados[],34,FALSE)</f>
        <v>0</v>
      </c>
      <c r="AG363">
        <f>VLOOKUP(CuentosContados[[#This Row],[Column1]],CuentosIndexados[],35,FALSE)</f>
        <v>0</v>
      </c>
      <c r="AH363">
        <f>VLOOKUP(CuentosContados[[#This Row],[Column1]],CuentosIndexados[],36,FALSE)</f>
        <v>0</v>
      </c>
      <c r="AI363">
        <f>VLOOKUP(CuentosContados[[#This Row],[Column1]],CuentosIndexados[],37,FALSE)</f>
        <v>0</v>
      </c>
      <c r="AJ363">
        <f>VLOOKUP(CuentosContados[[#This Row],[Column1]],CuentosIndexados[],38,FALSE)</f>
        <v>0</v>
      </c>
      <c r="AK363">
        <f>VLOOKUP(CuentosContados[[#This Row],[Column1]],CuentosIndexados[],39,FALSE)</f>
        <v>0</v>
      </c>
    </row>
    <row r="364" spans="1:37" x14ac:dyDescent="0.25">
      <c r="A364" t="s">
        <v>165</v>
      </c>
      <c r="B364">
        <f>VLOOKUP(CuentosContados[[#This Row],[Column1]],CuentosIndexados[],3,FALSE)</f>
        <v>0</v>
      </c>
      <c r="C364">
        <f>VLOOKUP(CuentosContados[[#This Row],[Column1]],CuentosIndexados[],5,FALSE)</f>
        <v>0</v>
      </c>
      <c r="D364">
        <f>VLOOKUP(CuentosContados[[#This Row],[Column1]],CuentosIndexados[],6,FALSE)</f>
        <v>0</v>
      </c>
      <c r="E364" t="str">
        <f>VLOOKUP(CuentosContados[[#This Row],[Column1]],CuentosIndexados[],7,FALSE)</f>
        <v>frustracion</v>
      </c>
      <c r="F364">
        <f>VLOOKUP(CuentosContados[[#This Row],[Column1]],CuentosIndexados[],8,FALSE)</f>
        <v>0</v>
      </c>
      <c r="G364">
        <f>VLOOKUP(CuentosContados[[#This Row],[Column1]],CuentosIndexados[],9,FALSE)</f>
        <v>0</v>
      </c>
      <c r="H364">
        <f>VLOOKUP(CuentosContados[[#This Row],[Column1]],CuentosIndexados[],10,FALSE)</f>
        <v>0</v>
      </c>
      <c r="I364">
        <f>VLOOKUP(CuentosContados[[#This Row],[Column1]],CuentosIndexados[],11,FALSE)</f>
        <v>0</v>
      </c>
      <c r="J364" t="str">
        <f>VLOOKUP(CuentosContados[[#This Row],[Column1]],CuentosIndexados[],12,FALSE)</f>
        <v>trabajo</v>
      </c>
      <c r="K364">
        <f>VLOOKUP(CuentosContados[[#This Row],[Column1]],CuentosIndexados[],13,FALSE)</f>
        <v>0</v>
      </c>
      <c r="L364" t="str">
        <f>VLOOKUP(CuentosContados[[#This Row],[Column1]],CuentosIndexados[],14,FALSE)</f>
        <v>duda</v>
      </c>
      <c r="M364">
        <f>VLOOKUP(CuentosContados[[#This Row],[Column1]],CuentosIndexados[],15,FALSE)</f>
        <v>0</v>
      </c>
      <c r="N364" t="str">
        <f>VLOOKUP(CuentosContados[[#This Row],[Column1]],CuentosIndexados[],16,FALSE)</f>
        <v>resiliencia</v>
      </c>
      <c r="O364">
        <f>VLOOKUP(CuentosContados[[#This Row],[Column1]],CuentosIndexados[],17,FALSE)</f>
        <v>0</v>
      </c>
      <c r="P364">
        <f>VLOOKUP(CuentosContados[[#This Row],[Column1]],CuentosIndexados[],18,FALSE)</f>
        <v>0</v>
      </c>
      <c r="Q364">
        <f>VLOOKUP(CuentosContados[[#This Row],[Column1]],CuentosIndexados[],19,FALSE)</f>
        <v>0</v>
      </c>
      <c r="R364">
        <f>VLOOKUP(CuentosContados[[#This Row],[Column1]],CuentosIndexados[],20,FALSE)</f>
        <v>0</v>
      </c>
      <c r="S364" t="str">
        <f>VLOOKUP(CuentosContados[[#This Row],[Column1]],CuentosIndexados[],21,FALSE)</f>
        <v>fortaleza</v>
      </c>
      <c r="T364">
        <f>VLOOKUP(CuentosContados[[#This Row],[Column1]],CuentosIndexados[],22,FALSE)</f>
        <v>0</v>
      </c>
      <c r="U364">
        <f>VLOOKUP(CuentosContados[[#This Row],[Column1]],CuentosIndexados[],23,FALSE)</f>
        <v>0</v>
      </c>
      <c r="V364" t="str">
        <f>VLOOKUP(CuentosContados[[#This Row],[Column1]],CuentosIndexados[],24,FALSE)</f>
        <v>estres</v>
      </c>
      <c r="W364">
        <f>VLOOKUP(CuentosContados[[#This Row],[Column1]],CuentosIndexados[],25,FALSE)</f>
        <v>0</v>
      </c>
      <c r="X364" t="str">
        <f>VLOOKUP(CuentosContados[[#This Row],[Column1]],CuentosIndexados[],26,FALSE)</f>
        <v>compasion</v>
      </c>
      <c r="Y364">
        <f>VLOOKUP(CuentosContados[[#This Row],[Column1]],CuentosIndexados[],27,FALSE)</f>
        <v>0</v>
      </c>
      <c r="Z364">
        <f>VLOOKUP(CuentosContados[[#This Row],[Column1]],CuentosIndexados[],28,FALSE)</f>
        <v>0</v>
      </c>
      <c r="AA364">
        <f>VLOOKUP(CuentosContados[[#This Row],[Column1]],CuentosIndexados[],29,FALSE)</f>
        <v>0</v>
      </c>
      <c r="AB364">
        <f>VLOOKUP(CuentosContados[[#This Row],[Column1]],CuentosIndexados[],30,FALSE)</f>
        <v>0</v>
      </c>
      <c r="AC364">
        <f>VLOOKUP(CuentosContados[[#This Row],[Column1]],CuentosIndexados[],31,FALSE)</f>
        <v>0</v>
      </c>
      <c r="AD364" t="str">
        <f>VLOOKUP(CuentosContados[[#This Row],[Column1]],CuentosIndexados[],32,FALSE)</f>
        <v>agotamiento</v>
      </c>
      <c r="AE364">
        <f>VLOOKUP(CuentosContados[[#This Row],[Column1]],CuentosIndexados[],33,FALSE)</f>
        <v>0</v>
      </c>
      <c r="AF364">
        <f>VLOOKUP(CuentosContados[[#This Row],[Column1]],CuentosIndexados[],34,FALSE)</f>
        <v>0</v>
      </c>
      <c r="AG364">
        <f>VLOOKUP(CuentosContados[[#This Row],[Column1]],CuentosIndexados[],35,FALSE)</f>
        <v>0</v>
      </c>
      <c r="AH364">
        <f>VLOOKUP(CuentosContados[[#This Row],[Column1]],CuentosIndexados[],36,FALSE)</f>
        <v>0</v>
      </c>
      <c r="AI364">
        <f>VLOOKUP(CuentosContados[[#This Row],[Column1]],CuentosIndexados[],37,FALSE)</f>
        <v>0</v>
      </c>
      <c r="AJ364">
        <f>VLOOKUP(CuentosContados[[#This Row],[Column1]],CuentosIndexados[],38,FALSE)</f>
        <v>0</v>
      </c>
      <c r="AK364">
        <f>VLOOKUP(CuentosContados[[#This Row],[Column1]],CuentosIndexados[],39,FALSE)</f>
        <v>0</v>
      </c>
    </row>
    <row r="365" spans="1:37" x14ac:dyDescent="0.25">
      <c r="A365" t="s">
        <v>165</v>
      </c>
      <c r="B365">
        <f>VLOOKUP(CuentosContados[[#This Row],[Column1]],CuentosIndexados[],3,FALSE)</f>
        <v>0</v>
      </c>
      <c r="C365">
        <f>VLOOKUP(CuentosContados[[#This Row],[Column1]],CuentosIndexados[],5,FALSE)</f>
        <v>0</v>
      </c>
      <c r="D365">
        <f>VLOOKUP(CuentosContados[[#This Row],[Column1]],CuentosIndexados[],6,FALSE)</f>
        <v>0</v>
      </c>
      <c r="E365" t="str">
        <f>VLOOKUP(CuentosContados[[#This Row],[Column1]],CuentosIndexados[],7,FALSE)</f>
        <v>frustracion</v>
      </c>
      <c r="F365">
        <f>VLOOKUP(CuentosContados[[#This Row],[Column1]],CuentosIndexados[],8,FALSE)</f>
        <v>0</v>
      </c>
      <c r="G365">
        <f>VLOOKUP(CuentosContados[[#This Row],[Column1]],CuentosIndexados[],9,FALSE)</f>
        <v>0</v>
      </c>
      <c r="H365">
        <f>VLOOKUP(CuentosContados[[#This Row],[Column1]],CuentosIndexados[],10,FALSE)</f>
        <v>0</v>
      </c>
      <c r="I365">
        <f>VLOOKUP(CuentosContados[[#This Row],[Column1]],CuentosIndexados[],11,FALSE)</f>
        <v>0</v>
      </c>
      <c r="J365" t="str">
        <f>VLOOKUP(CuentosContados[[#This Row],[Column1]],CuentosIndexados[],12,FALSE)</f>
        <v>trabajo</v>
      </c>
      <c r="K365">
        <f>VLOOKUP(CuentosContados[[#This Row],[Column1]],CuentosIndexados[],13,FALSE)</f>
        <v>0</v>
      </c>
      <c r="L365" t="str">
        <f>VLOOKUP(CuentosContados[[#This Row],[Column1]],CuentosIndexados[],14,FALSE)</f>
        <v>duda</v>
      </c>
      <c r="M365">
        <f>VLOOKUP(CuentosContados[[#This Row],[Column1]],CuentosIndexados[],15,FALSE)</f>
        <v>0</v>
      </c>
      <c r="N365" t="str">
        <f>VLOOKUP(CuentosContados[[#This Row],[Column1]],CuentosIndexados[],16,FALSE)</f>
        <v>resiliencia</v>
      </c>
      <c r="O365">
        <f>VLOOKUP(CuentosContados[[#This Row],[Column1]],CuentosIndexados[],17,FALSE)</f>
        <v>0</v>
      </c>
      <c r="P365">
        <f>VLOOKUP(CuentosContados[[#This Row],[Column1]],CuentosIndexados[],18,FALSE)</f>
        <v>0</v>
      </c>
      <c r="Q365">
        <f>VLOOKUP(CuentosContados[[#This Row],[Column1]],CuentosIndexados[],19,FALSE)</f>
        <v>0</v>
      </c>
      <c r="R365">
        <f>VLOOKUP(CuentosContados[[#This Row],[Column1]],CuentosIndexados[],20,FALSE)</f>
        <v>0</v>
      </c>
      <c r="S365" t="str">
        <f>VLOOKUP(CuentosContados[[#This Row],[Column1]],CuentosIndexados[],21,FALSE)</f>
        <v>fortaleza</v>
      </c>
      <c r="T365">
        <f>VLOOKUP(CuentosContados[[#This Row],[Column1]],CuentosIndexados[],22,FALSE)</f>
        <v>0</v>
      </c>
      <c r="U365">
        <f>VLOOKUP(CuentosContados[[#This Row],[Column1]],CuentosIndexados[],23,FALSE)</f>
        <v>0</v>
      </c>
      <c r="V365" t="str">
        <f>VLOOKUP(CuentosContados[[#This Row],[Column1]],CuentosIndexados[],24,FALSE)</f>
        <v>estres</v>
      </c>
      <c r="W365">
        <f>VLOOKUP(CuentosContados[[#This Row],[Column1]],CuentosIndexados[],25,FALSE)</f>
        <v>0</v>
      </c>
      <c r="X365" t="str">
        <f>VLOOKUP(CuentosContados[[#This Row],[Column1]],CuentosIndexados[],26,FALSE)</f>
        <v>compasion</v>
      </c>
      <c r="Y365">
        <f>VLOOKUP(CuentosContados[[#This Row],[Column1]],CuentosIndexados[],27,FALSE)</f>
        <v>0</v>
      </c>
      <c r="Z365">
        <f>VLOOKUP(CuentosContados[[#This Row],[Column1]],CuentosIndexados[],28,FALSE)</f>
        <v>0</v>
      </c>
      <c r="AA365">
        <f>VLOOKUP(CuentosContados[[#This Row],[Column1]],CuentosIndexados[],29,FALSE)</f>
        <v>0</v>
      </c>
      <c r="AB365">
        <f>VLOOKUP(CuentosContados[[#This Row],[Column1]],CuentosIndexados[],30,FALSE)</f>
        <v>0</v>
      </c>
      <c r="AC365">
        <f>VLOOKUP(CuentosContados[[#This Row],[Column1]],CuentosIndexados[],31,FALSE)</f>
        <v>0</v>
      </c>
      <c r="AD365" t="str">
        <f>VLOOKUP(CuentosContados[[#This Row],[Column1]],CuentosIndexados[],32,FALSE)</f>
        <v>agotamiento</v>
      </c>
      <c r="AE365">
        <f>VLOOKUP(CuentosContados[[#This Row],[Column1]],CuentosIndexados[],33,FALSE)</f>
        <v>0</v>
      </c>
      <c r="AF365">
        <f>VLOOKUP(CuentosContados[[#This Row],[Column1]],CuentosIndexados[],34,FALSE)</f>
        <v>0</v>
      </c>
      <c r="AG365">
        <f>VLOOKUP(CuentosContados[[#This Row],[Column1]],CuentosIndexados[],35,FALSE)</f>
        <v>0</v>
      </c>
      <c r="AH365">
        <f>VLOOKUP(CuentosContados[[#This Row],[Column1]],CuentosIndexados[],36,FALSE)</f>
        <v>0</v>
      </c>
      <c r="AI365">
        <f>VLOOKUP(CuentosContados[[#This Row],[Column1]],CuentosIndexados[],37,FALSE)</f>
        <v>0</v>
      </c>
      <c r="AJ365">
        <f>VLOOKUP(CuentosContados[[#This Row],[Column1]],CuentosIndexados[],38,FALSE)</f>
        <v>0</v>
      </c>
      <c r="AK365">
        <f>VLOOKUP(CuentosContados[[#This Row],[Column1]],CuentosIndexados[],39,FALSE)</f>
        <v>0</v>
      </c>
    </row>
    <row r="366" spans="1:37" x14ac:dyDescent="0.25">
      <c r="A366" t="s">
        <v>165</v>
      </c>
      <c r="B366">
        <f>VLOOKUP(CuentosContados[[#This Row],[Column1]],CuentosIndexados[],3,FALSE)</f>
        <v>0</v>
      </c>
      <c r="C366">
        <f>VLOOKUP(CuentosContados[[#This Row],[Column1]],CuentosIndexados[],5,FALSE)</f>
        <v>0</v>
      </c>
      <c r="D366">
        <f>VLOOKUP(CuentosContados[[#This Row],[Column1]],CuentosIndexados[],6,FALSE)</f>
        <v>0</v>
      </c>
      <c r="E366" t="str">
        <f>VLOOKUP(CuentosContados[[#This Row],[Column1]],CuentosIndexados[],7,FALSE)</f>
        <v>frustracion</v>
      </c>
      <c r="F366">
        <f>VLOOKUP(CuentosContados[[#This Row],[Column1]],CuentosIndexados[],8,FALSE)</f>
        <v>0</v>
      </c>
      <c r="G366">
        <f>VLOOKUP(CuentosContados[[#This Row],[Column1]],CuentosIndexados[],9,FALSE)</f>
        <v>0</v>
      </c>
      <c r="H366">
        <f>VLOOKUP(CuentosContados[[#This Row],[Column1]],CuentosIndexados[],10,FALSE)</f>
        <v>0</v>
      </c>
      <c r="I366">
        <f>VLOOKUP(CuentosContados[[#This Row],[Column1]],CuentosIndexados[],11,FALSE)</f>
        <v>0</v>
      </c>
      <c r="J366" t="str">
        <f>VLOOKUP(CuentosContados[[#This Row],[Column1]],CuentosIndexados[],12,FALSE)</f>
        <v>trabajo</v>
      </c>
      <c r="K366">
        <f>VLOOKUP(CuentosContados[[#This Row],[Column1]],CuentosIndexados[],13,FALSE)</f>
        <v>0</v>
      </c>
      <c r="L366" t="str">
        <f>VLOOKUP(CuentosContados[[#This Row],[Column1]],CuentosIndexados[],14,FALSE)</f>
        <v>duda</v>
      </c>
      <c r="M366">
        <f>VLOOKUP(CuentosContados[[#This Row],[Column1]],CuentosIndexados[],15,FALSE)</f>
        <v>0</v>
      </c>
      <c r="N366" t="str">
        <f>VLOOKUP(CuentosContados[[#This Row],[Column1]],CuentosIndexados[],16,FALSE)</f>
        <v>resiliencia</v>
      </c>
      <c r="O366">
        <f>VLOOKUP(CuentosContados[[#This Row],[Column1]],CuentosIndexados[],17,FALSE)</f>
        <v>0</v>
      </c>
      <c r="P366">
        <f>VLOOKUP(CuentosContados[[#This Row],[Column1]],CuentosIndexados[],18,FALSE)</f>
        <v>0</v>
      </c>
      <c r="Q366">
        <f>VLOOKUP(CuentosContados[[#This Row],[Column1]],CuentosIndexados[],19,FALSE)</f>
        <v>0</v>
      </c>
      <c r="R366">
        <f>VLOOKUP(CuentosContados[[#This Row],[Column1]],CuentosIndexados[],20,FALSE)</f>
        <v>0</v>
      </c>
      <c r="S366" t="str">
        <f>VLOOKUP(CuentosContados[[#This Row],[Column1]],CuentosIndexados[],21,FALSE)</f>
        <v>fortaleza</v>
      </c>
      <c r="T366">
        <f>VLOOKUP(CuentosContados[[#This Row],[Column1]],CuentosIndexados[],22,FALSE)</f>
        <v>0</v>
      </c>
      <c r="U366">
        <f>VLOOKUP(CuentosContados[[#This Row],[Column1]],CuentosIndexados[],23,FALSE)</f>
        <v>0</v>
      </c>
      <c r="V366" t="str">
        <f>VLOOKUP(CuentosContados[[#This Row],[Column1]],CuentosIndexados[],24,FALSE)</f>
        <v>estres</v>
      </c>
      <c r="W366">
        <f>VLOOKUP(CuentosContados[[#This Row],[Column1]],CuentosIndexados[],25,FALSE)</f>
        <v>0</v>
      </c>
      <c r="X366" t="str">
        <f>VLOOKUP(CuentosContados[[#This Row],[Column1]],CuentosIndexados[],26,FALSE)</f>
        <v>compasion</v>
      </c>
      <c r="Y366">
        <f>VLOOKUP(CuentosContados[[#This Row],[Column1]],CuentosIndexados[],27,FALSE)</f>
        <v>0</v>
      </c>
      <c r="Z366">
        <f>VLOOKUP(CuentosContados[[#This Row],[Column1]],CuentosIndexados[],28,FALSE)</f>
        <v>0</v>
      </c>
      <c r="AA366">
        <f>VLOOKUP(CuentosContados[[#This Row],[Column1]],CuentosIndexados[],29,FALSE)</f>
        <v>0</v>
      </c>
      <c r="AB366">
        <f>VLOOKUP(CuentosContados[[#This Row],[Column1]],CuentosIndexados[],30,FALSE)</f>
        <v>0</v>
      </c>
      <c r="AC366">
        <f>VLOOKUP(CuentosContados[[#This Row],[Column1]],CuentosIndexados[],31,FALSE)</f>
        <v>0</v>
      </c>
      <c r="AD366" t="str">
        <f>VLOOKUP(CuentosContados[[#This Row],[Column1]],CuentosIndexados[],32,FALSE)</f>
        <v>agotamiento</v>
      </c>
      <c r="AE366">
        <f>VLOOKUP(CuentosContados[[#This Row],[Column1]],CuentosIndexados[],33,FALSE)</f>
        <v>0</v>
      </c>
      <c r="AF366">
        <f>VLOOKUP(CuentosContados[[#This Row],[Column1]],CuentosIndexados[],34,FALSE)</f>
        <v>0</v>
      </c>
      <c r="AG366">
        <f>VLOOKUP(CuentosContados[[#This Row],[Column1]],CuentosIndexados[],35,FALSE)</f>
        <v>0</v>
      </c>
      <c r="AH366">
        <f>VLOOKUP(CuentosContados[[#This Row],[Column1]],CuentosIndexados[],36,FALSE)</f>
        <v>0</v>
      </c>
      <c r="AI366">
        <f>VLOOKUP(CuentosContados[[#This Row],[Column1]],CuentosIndexados[],37,FALSE)</f>
        <v>0</v>
      </c>
      <c r="AJ366">
        <f>VLOOKUP(CuentosContados[[#This Row],[Column1]],CuentosIndexados[],38,FALSE)</f>
        <v>0</v>
      </c>
      <c r="AK366">
        <f>VLOOKUP(CuentosContados[[#This Row],[Column1]],CuentosIndexados[],39,FALSE)</f>
        <v>0</v>
      </c>
    </row>
    <row r="367" spans="1:37" x14ac:dyDescent="0.25">
      <c r="A367" t="s">
        <v>165</v>
      </c>
      <c r="B367">
        <f>VLOOKUP(CuentosContados[[#This Row],[Column1]],CuentosIndexados[],3,FALSE)</f>
        <v>0</v>
      </c>
      <c r="C367">
        <f>VLOOKUP(CuentosContados[[#This Row],[Column1]],CuentosIndexados[],5,FALSE)</f>
        <v>0</v>
      </c>
      <c r="D367">
        <f>VLOOKUP(CuentosContados[[#This Row],[Column1]],CuentosIndexados[],6,FALSE)</f>
        <v>0</v>
      </c>
      <c r="E367" t="str">
        <f>VLOOKUP(CuentosContados[[#This Row],[Column1]],CuentosIndexados[],7,FALSE)</f>
        <v>frustracion</v>
      </c>
      <c r="F367">
        <f>VLOOKUP(CuentosContados[[#This Row],[Column1]],CuentosIndexados[],8,FALSE)</f>
        <v>0</v>
      </c>
      <c r="G367">
        <f>VLOOKUP(CuentosContados[[#This Row],[Column1]],CuentosIndexados[],9,FALSE)</f>
        <v>0</v>
      </c>
      <c r="H367">
        <f>VLOOKUP(CuentosContados[[#This Row],[Column1]],CuentosIndexados[],10,FALSE)</f>
        <v>0</v>
      </c>
      <c r="I367">
        <f>VLOOKUP(CuentosContados[[#This Row],[Column1]],CuentosIndexados[],11,FALSE)</f>
        <v>0</v>
      </c>
      <c r="J367" t="str">
        <f>VLOOKUP(CuentosContados[[#This Row],[Column1]],CuentosIndexados[],12,FALSE)</f>
        <v>trabajo</v>
      </c>
      <c r="K367">
        <f>VLOOKUP(CuentosContados[[#This Row],[Column1]],CuentosIndexados[],13,FALSE)</f>
        <v>0</v>
      </c>
      <c r="L367" t="str">
        <f>VLOOKUP(CuentosContados[[#This Row],[Column1]],CuentosIndexados[],14,FALSE)</f>
        <v>duda</v>
      </c>
      <c r="M367">
        <f>VLOOKUP(CuentosContados[[#This Row],[Column1]],CuentosIndexados[],15,FALSE)</f>
        <v>0</v>
      </c>
      <c r="N367" t="str">
        <f>VLOOKUP(CuentosContados[[#This Row],[Column1]],CuentosIndexados[],16,FALSE)</f>
        <v>resiliencia</v>
      </c>
      <c r="O367">
        <f>VLOOKUP(CuentosContados[[#This Row],[Column1]],CuentosIndexados[],17,FALSE)</f>
        <v>0</v>
      </c>
      <c r="P367">
        <f>VLOOKUP(CuentosContados[[#This Row],[Column1]],CuentosIndexados[],18,FALSE)</f>
        <v>0</v>
      </c>
      <c r="Q367">
        <f>VLOOKUP(CuentosContados[[#This Row],[Column1]],CuentosIndexados[],19,FALSE)</f>
        <v>0</v>
      </c>
      <c r="R367">
        <f>VLOOKUP(CuentosContados[[#This Row],[Column1]],CuentosIndexados[],20,FALSE)</f>
        <v>0</v>
      </c>
      <c r="S367" t="str">
        <f>VLOOKUP(CuentosContados[[#This Row],[Column1]],CuentosIndexados[],21,FALSE)</f>
        <v>fortaleza</v>
      </c>
      <c r="T367">
        <f>VLOOKUP(CuentosContados[[#This Row],[Column1]],CuentosIndexados[],22,FALSE)</f>
        <v>0</v>
      </c>
      <c r="U367">
        <f>VLOOKUP(CuentosContados[[#This Row],[Column1]],CuentosIndexados[],23,FALSE)</f>
        <v>0</v>
      </c>
      <c r="V367" t="str">
        <f>VLOOKUP(CuentosContados[[#This Row],[Column1]],CuentosIndexados[],24,FALSE)</f>
        <v>estres</v>
      </c>
      <c r="W367">
        <f>VLOOKUP(CuentosContados[[#This Row],[Column1]],CuentosIndexados[],25,FALSE)</f>
        <v>0</v>
      </c>
      <c r="X367" t="str">
        <f>VLOOKUP(CuentosContados[[#This Row],[Column1]],CuentosIndexados[],26,FALSE)</f>
        <v>compasion</v>
      </c>
      <c r="Y367">
        <f>VLOOKUP(CuentosContados[[#This Row],[Column1]],CuentosIndexados[],27,FALSE)</f>
        <v>0</v>
      </c>
      <c r="Z367">
        <f>VLOOKUP(CuentosContados[[#This Row],[Column1]],CuentosIndexados[],28,FALSE)</f>
        <v>0</v>
      </c>
      <c r="AA367">
        <f>VLOOKUP(CuentosContados[[#This Row],[Column1]],CuentosIndexados[],29,FALSE)</f>
        <v>0</v>
      </c>
      <c r="AB367">
        <f>VLOOKUP(CuentosContados[[#This Row],[Column1]],CuentosIndexados[],30,FALSE)</f>
        <v>0</v>
      </c>
      <c r="AC367">
        <f>VLOOKUP(CuentosContados[[#This Row],[Column1]],CuentosIndexados[],31,FALSE)</f>
        <v>0</v>
      </c>
      <c r="AD367" t="str">
        <f>VLOOKUP(CuentosContados[[#This Row],[Column1]],CuentosIndexados[],32,FALSE)</f>
        <v>agotamiento</v>
      </c>
      <c r="AE367">
        <f>VLOOKUP(CuentosContados[[#This Row],[Column1]],CuentosIndexados[],33,FALSE)</f>
        <v>0</v>
      </c>
      <c r="AF367">
        <f>VLOOKUP(CuentosContados[[#This Row],[Column1]],CuentosIndexados[],34,FALSE)</f>
        <v>0</v>
      </c>
      <c r="AG367">
        <f>VLOOKUP(CuentosContados[[#This Row],[Column1]],CuentosIndexados[],35,FALSE)</f>
        <v>0</v>
      </c>
      <c r="AH367">
        <f>VLOOKUP(CuentosContados[[#This Row],[Column1]],CuentosIndexados[],36,FALSE)</f>
        <v>0</v>
      </c>
      <c r="AI367">
        <f>VLOOKUP(CuentosContados[[#This Row],[Column1]],CuentosIndexados[],37,FALSE)</f>
        <v>0</v>
      </c>
      <c r="AJ367">
        <f>VLOOKUP(CuentosContados[[#This Row],[Column1]],CuentosIndexados[],38,FALSE)</f>
        <v>0</v>
      </c>
      <c r="AK367">
        <f>VLOOKUP(CuentosContados[[#This Row],[Column1]],CuentosIndexados[],39,FALSE)</f>
        <v>0</v>
      </c>
    </row>
    <row r="368" spans="1:37" x14ac:dyDescent="0.25">
      <c r="A368" t="s">
        <v>165</v>
      </c>
      <c r="B368">
        <f>VLOOKUP(CuentosContados[[#This Row],[Column1]],CuentosIndexados[],3,FALSE)</f>
        <v>0</v>
      </c>
      <c r="C368">
        <f>VLOOKUP(CuentosContados[[#This Row],[Column1]],CuentosIndexados[],5,FALSE)</f>
        <v>0</v>
      </c>
      <c r="D368">
        <f>VLOOKUP(CuentosContados[[#This Row],[Column1]],CuentosIndexados[],6,FALSE)</f>
        <v>0</v>
      </c>
      <c r="E368" t="str">
        <f>VLOOKUP(CuentosContados[[#This Row],[Column1]],CuentosIndexados[],7,FALSE)</f>
        <v>frustracion</v>
      </c>
      <c r="F368">
        <f>VLOOKUP(CuentosContados[[#This Row],[Column1]],CuentosIndexados[],8,FALSE)</f>
        <v>0</v>
      </c>
      <c r="G368">
        <f>VLOOKUP(CuentosContados[[#This Row],[Column1]],CuentosIndexados[],9,FALSE)</f>
        <v>0</v>
      </c>
      <c r="H368">
        <f>VLOOKUP(CuentosContados[[#This Row],[Column1]],CuentosIndexados[],10,FALSE)</f>
        <v>0</v>
      </c>
      <c r="I368">
        <f>VLOOKUP(CuentosContados[[#This Row],[Column1]],CuentosIndexados[],11,FALSE)</f>
        <v>0</v>
      </c>
      <c r="J368" t="str">
        <f>VLOOKUP(CuentosContados[[#This Row],[Column1]],CuentosIndexados[],12,FALSE)</f>
        <v>trabajo</v>
      </c>
      <c r="K368">
        <f>VLOOKUP(CuentosContados[[#This Row],[Column1]],CuentosIndexados[],13,FALSE)</f>
        <v>0</v>
      </c>
      <c r="L368" t="str">
        <f>VLOOKUP(CuentosContados[[#This Row],[Column1]],CuentosIndexados[],14,FALSE)</f>
        <v>duda</v>
      </c>
      <c r="M368">
        <f>VLOOKUP(CuentosContados[[#This Row],[Column1]],CuentosIndexados[],15,FALSE)</f>
        <v>0</v>
      </c>
      <c r="N368" t="str">
        <f>VLOOKUP(CuentosContados[[#This Row],[Column1]],CuentosIndexados[],16,FALSE)</f>
        <v>resiliencia</v>
      </c>
      <c r="O368">
        <f>VLOOKUP(CuentosContados[[#This Row],[Column1]],CuentosIndexados[],17,FALSE)</f>
        <v>0</v>
      </c>
      <c r="P368">
        <f>VLOOKUP(CuentosContados[[#This Row],[Column1]],CuentosIndexados[],18,FALSE)</f>
        <v>0</v>
      </c>
      <c r="Q368">
        <f>VLOOKUP(CuentosContados[[#This Row],[Column1]],CuentosIndexados[],19,FALSE)</f>
        <v>0</v>
      </c>
      <c r="R368">
        <f>VLOOKUP(CuentosContados[[#This Row],[Column1]],CuentosIndexados[],20,FALSE)</f>
        <v>0</v>
      </c>
      <c r="S368" t="str">
        <f>VLOOKUP(CuentosContados[[#This Row],[Column1]],CuentosIndexados[],21,FALSE)</f>
        <v>fortaleza</v>
      </c>
      <c r="T368">
        <f>VLOOKUP(CuentosContados[[#This Row],[Column1]],CuentosIndexados[],22,FALSE)</f>
        <v>0</v>
      </c>
      <c r="U368">
        <f>VLOOKUP(CuentosContados[[#This Row],[Column1]],CuentosIndexados[],23,FALSE)</f>
        <v>0</v>
      </c>
      <c r="V368" t="str">
        <f>VLOOKUP(CuentosContados[[#This Row],[Column1]],CuentosIndexados[],24,FALSE)</f>
        <v>estres</v>
      </c>
      <c r="W368">
        <f>VLOOKUP(CuentosContados[[#This Row],[Column1]],CuentosIndexados[],25,FALSE)</f>
        <v>0</v>
      </c>
      <c r="X368" t="str">
        <f>VLOOKUP(CuentosContados[[#This Row],[Column1]],CuentosIndexados[],26,FALSE)</f>
        <v>compasion</v>
      </c>
      <c r="Y368">
        <f>VLOOKUP(CuentosContados[[#This Row],[Column1]],CuentosIndexados[],27,FALSE)</f>
        <v>0</v>
      </c>
      <c r="Z368">
        <f>VLOOKUP(CuentosContados[[#This Row],[Column1]],CuentosIndexados[],28,FALSE)</f>
        <v>0</v>
      </c>
      <c r="AA368">
        <f>VLOOKUP(CuentosContados[[#This Row],[Column1]],CuentosIndexados[],29,FALSE)</f>
        <v>0</v>
      </c>
      <c r="AB368">
        <f>VLOOKUP(CuentosContados[[#This Row],[Column1]],CuentosIndexados[],30,FALSE)</f>
        <v>0</v>
      </c>
      <c r="AC368">
        <f>VLOOKUP(CuentosContados[[#This Row],[Column1]],CuentosIndexados[],31,FALSE)</f>
        <v>0</v>
      </c>
      <c r="AD368" t="str">
        <f>VLOOKUP(CuentosContados[[#This Row],[Column1]],CuentosIndexados[],32,FALSE)</f>
        <v>agotamiento</v>
      </c>
      <c r="AE368">
        <f>VLOOKUP(CuentosContados[[#This Row],[Column1]],CuentosIndexados[],33,FALSE)</f>
        <v>0</v>
      </c>
      <c r="AF368">
        <f>VLOOKUP(CuentosContados[[#This Row],[Column1]],CuentosIndexados[],34,FALSE)</f>
        <v>0</v>
      </c>
      <c r="AG368">
        <f>VLOOKUP(CuentosContados[[#This Row],[Column1]],CuentosIndexados[],35,FALSE)</f>
        <v>0</v>
      </c>
      <c r="AH368">
        <f>VLOOKUP(CuentosContados[[#This Row],[Column1]],CuentosIndexados[],36,FALSE)</f>
        <v>0</v>
      </c>
      <c r="AI368">
        <f>VLOOKUP(CuentosContados[[#This Row],[Column1]],CuentosIndexados[],37,FALSE)</f>
        <v>0</v>
      </c>
      <c r="AJ368">
        <f>VLOOKUP(CuentosContados[[#This Row],[Column1]],CuentosIndexados[],38,FALSE)</f>
        <v>0</v>
      </c>
      <c r="AK368">
        <f>VLOOKUP(CuentosContados[[#This Row],[Column1]],CuentosIndexados[],39,FALSE)</f>
        <v>0</v>
      </c>
    </row>
    <row r="369" spans="1:37" x14ac:dyDescent="0.25">
      <c r="A369" t="s">
        <v>165</v>
      </c>
      <c r="B369">
        <f>VLOOKUP(CuentosContados[[#This Row],[Column1]],CuentosIndexados[],3,FALSE)</f>
        <v>0</v>
      </c>
      <c r="C369">
        <f>VLOOKUP(CuentosContados[[#This Row],[Column1]],CuentosIndexados[],5,FALSE)</f>
        <v>0</v>
      </c>
      <c r="D369">
        <f>VLOOKUP(CuentosContados[[#This Row],[Column1]],CuentosIndexados[],6,FALSE)</f>
        <v>0</v>
      </c>
      <c r="E369" t="str">
        <f>VLOOKUP(CuentosContados[[#This Row],[Column1]],CuentosIndexados[],7,FALSE)</f>
        <v>frustracion</v>
      </c>
      <c r="F369">
        <f>VLOOKUP(CuentosContados[[#This Row],[Column1]],CuentosIndexados[],8,FALSE)</f>
        <v>0</v>
      </c>
      <c r="G369">
        <f>VLOOKUP(CuentosContados[[#This Row],[Column1]],CuentosIndexados[],9,FALSE)</f>
        <v>0</v>
      </c>
      <c r="H369">
        <f>VLOOKUP(CuentosContados[[#This Row],[Column1]],CuentosIndexados[],10,FALSE)</f>
        <v>0</v>
      </c>
      <c r="I369">
        <f>VLOOKUP(CuentosContados[[#This Row],[Column1]],CuentosIndexados[],11,FALSE)</f>
        <v>0</v>
      </c>
      <c r="J369" t="str">
        <f>VLOOKUP(CuentosContados[[#This Row],[Column1]],CuentosIndexados[],12,FALSE)</f>
        <v>trabajo</v>
      </c>
      <c r="K369">
        <f>VLOOKUP(CuentosContados[[#This Row],[Column1]],CuentosIndexados[],13,FALSE)</f>
        <v>0</v>
      </c>
      <c r="L369" t="str">
        <f>VLOOKUP(CuentosContados[[#This Row],[Column1]],CuentosIndexados[],14,FALSE)</f>
        <v>duda</v>
      </c>
      <c r="M369">
        <f>VLOOKUP(CuentosContados[[#This Row],[Column1]],CuentosIndexados[],15,FALSE)</f>
        <v>0</v>
      </c>
      <c r="N369" t="str">
        <f>VLOOKUP(CuentosContados[[#This Row],[Column1]],CuentosIndexados[],16,FALSE)</f>
        <v>resiliencia</v>
      </c>
      <c r="O369">
        <f>VLOOKUP(CuentosContados[[#This Row],[Column1]],CuentosIndexados[],17,FALSE)</f>
        <v>0</v>
      </c>
      <c r="P369">
        <f>VLOOKUP(CuentosContados[[#This Row],[Column1]],CuentosIndexados[],18,FALSE)</f>
        <v>0</v>
      </c>
      <c r="Q369">
        <f>VLOOKUP(CuentosContados[[#This Row],[Column1]],CuentosIndexados[],19,FALSE)</f>
        <v>0</v>
      </c>
      <c r="R369">
        <f>VLOOKUP(CuentosContados[[#This Row],[Column1]],CuentosIndexados[],20,FALSE)</f>
        <v>0</v>
      </c>
      <c r="S369" t="str">
        <f>VLOOKUP(CuentosContados[[#This Row],[Column1]],CuentosIndexados[],21,FALSE)</f>
        <v>fortaleza</v>
      </c>
      <c r="T369">
        <f>VLOOKUP(CuentosContados[[#This Row],[Column1]],CuentosIndexados[],22,FALSE)</f>
        <v>0</v>
      </c>
      <c r="U369">
        <f>VLOOKUP(CuentosContados[[#This Row],[Column1]],CuentosIndexados[],23,FALSE)</f>
        <v>0</v>
      </c>
      <c r="V369" t="str">
        <f>VLOOKUP(CuentosContados[[#This Row],[Column1]],CuentosIndexados[],24,FALSE)</f>
        <v>estres</v>
      </c>
      <c r="W369">
        <f>VLOOKUP(CuentosContados[[#This Row],[Column1]],CuentosIndexados[],25,FALSE)</f>
        <v>0</v>
      </c>
      <c r="X369" t="str">
        <f>VLOOKUP(CuentosContados[[#This Row],[Column1]],CuentosIndexados[],26,FALSE)</f>
        <v>compasion</v>
      </c>
      <c r="Y369">
        <f>VLOOKUP(CuentosContados[[#This Row],[Column1]],CuentosIndexados[],27,FALSE)</f>
        <v>0</v>
      </c>
      <c r="Z369">
        <f>VLOOKUP(CuentosContados[[#This Row],[Column1]],CuentosIndexados[],28,FALSE)</f>
        <v>0</v>
      </c>
      <c r="AA369">
        <f>VLOOKUP(CuentosContados[[#This Row],[Column1]],CuentosIndexados[],29,FALSE)</f>
        <v>0</v>
      </c>
      <c r="AB369">
        <f>VLOOKUP(CuentosContados[[#This Row],[Column1]],CuentosIndexados[],30,FALSE)</f>
        <v>0</v>
      </c>
      <c r="AC369">
        <f>VLOOKUP(CuentosContados[[#This Row],[Column1]],CuentosIndexados[],31,FALSE)</f>
        <v>0</v>
      </c>
      <c r="AD369" t="str">
        <f>VLOOKUP(CuentosContados[[#This Row],[Column1]],CuentosIndexados[],32,FALSE)</f>
        <v>agotamiento</v>
      </c>
      <c r="AE369">
        <f>VLOOKUP(CuentosContados[[#This Row],[Column1]],CuentosIndexados[],33,FALSE)</f>
        <v>0</v>
      </c>
      <c r="AF369">
        <f>VLOOKUP(CuentosContados[[#This Row],[Column1]],CuentosIndexados[],34,FALSE)</f>
        <v>0</v>
      </c>
      <c r="AG369">
        <f>VLOOKUP(CuentosContados[[#This Row],[Column1]],CuentosIndexados[],35,FALSE)</f>
        <v>0</v>
      </c>
      <c r="AH369">
        <f>VLOOKUP(CuentosContados[[#This Row],[Column1]],CuentosIndexados[],36,FALSE)</f>
        <v>0</v>
      </c>
      <c r="AI369">
        <f>VLOOKUP(CuentosContados[[#This Row],[Column1]],CuentosIndexados[],37,FALSE)</f>
        <v>0</v>
      </c>
      <c r="AJ369">
        <f>VLOOKUP(CuentosContados[[#This Row],[Column1]],CuentosIndexados[],38,FALSE)</f>
        <v>0</v>
      </c>
      <c r="AK369">
        <f>VLOOKUP(CuentosContados[[#This Row],[Column1]],CuentosIndexados[],39,FALSE)</f>
        <v>0</v>
      </c>
    </row>
    <row r="370" spans="1:37" x14ac:dyDescent="0.25">
      <c r="A370" t="s">
        <v>165</v>
      </c>
      <c r="B370">
        <f>VLOOKUP(CuentosContados[[#This Row],[Column1]],CuentosIndexados[],3,FALSE)</f>
        <v>0</v>
      </c>
      <c r="C370">
        <f>VLOOKUP(CuentosContados[[#This Row],[Column1]],CuentosIndexados[],5,FALSE)</f>
        <v>0</v>
      </c>
      <c r="D370">
        <f>VLOOKUP(CuentosContados[[#This Row],[Column1]],CuentosIndexados[],6,FALSE)</f>
        <v>0</v>
      </c>
      <c r="E370" t="str">
        <f>VLOOKUP(CuentosContados[[#This Row],[Column1]],CuentosIndexados[],7,FALSE)</f>
        <v>frustracion</v>
      </c>
      <c r="F370">
        <f>VLOOKUP(CuentosContados[[#This Row],[Column1]],CuentosIndexados[],8,FALSE)</f>
        <v>0</v>
      </c>
      <c r="G370">
        <f>VLOOKUP(CuentosContados[[#This Row],[Column1]],CuentosIndexados[],9,FALSE)</f>
        <v>0</v>
      </c>
      <c r="H370">
        <f>VLOOKUP(CuentosContados[[#This Row],[Column1]],CuentosIndexados[],10,FALSE)</f>
        <v>0</v>
      </c>
      <c r="I370">
        <f>VLOOKUP(CuentosContados[[#This Row],[Column1]],CuentosIndexados[],11,FALSE)</f>
        <v>0</v>
      </c>
      <c r="J370" t="str">
        <f>VLOOKUP(CuentosContados[[#This Row],[Column1]],CuentosIndexados[],12,FALSE)</f>
        <v>trabajo</v>
      </c>
      <c r="K370">
        <f>VLOOKUP(CuentosContados[[#This Row],[Column1]],CuentosIndexados[],13,FALSE)</f>
        <v>0</v>
      </c>
      <c r="L370" t="str">
        <f>VLOOKUP(CuentosContados[[#This Row],[Column1]],CuentosIndexados[],14,FALSE)</f>
        <v>duda</v>
      </c>
      <c r="M370">
        <f>VLOOKUP(CuentosContados[[#This Row],[Column1]],CuentosIndexados[],15,FALSE)</f>
        <v>0</v>
      </c>
      <c r="N370" t="str">
        <f>VLOOKUP(CuentosContados[[#This Row],[Column1]],CuentosIndexados[],16,FALSE)</f>
        <v>resiliencia</v>
      </c>
      <c r="O370">
        <f>VLOOKUP(CuentosContados[[#This Row],[Column1]],CuentosIndexados[],17,FALSE)</f>
        <v>0</v>
      </c>
      <c r="P370">
        <f>VLOOKUP(CuentosContados[[#This Row],[Column1]],CuentosIndexados[],18,FALSE)</f>
        <v>0</v>
      </c>
      <c r="Q370">
        <f>VLOOKUP(CuentosContados[[#This Row],[Column1]],CuentosIndexados[],19,FALSE)</f>
        <v>0</v>
      </c>
      <c r="R370">
        <f>VLOOKUP(CuentosContados[[#This Row],[Column1]],CuentosIndexados[],20,FALSE)</f>
        <v>0</v>
      </c>
      <c r="S370" t="str">
        <f>VLOOKUP(CuentosContados[[#This Row],[Column1]],CuentosIndexados[],21,FALSE)</f>
        <v>fortaleza</v>
      </c>
      <c r="T370">
        <f>VLOOKUP(CuentosContados[[#This Row],[Column1]],CuentosIndexados[],22,FALSE)</f>
        <v>0</v>
      </c>
      <c r="U370">
        <f>VLOOKUP(CuentosContados[[#This Row],[Column1]],CuentosIndexados[],23,FALSE)</f>
        <v>0</v>
      </c>
      <c r="V370" t="str">
        <f>VLOOKUP(CuentosContados[[#This Row],[Column1]],CuentosIndexados[],24,FALSE)</f>
        <v>estres</v>
      </c>
      <c r="W370">
        <f>VLOOKUP(CuentosContados[[#This Row],[Column1]],CuentosIndexados[],25,FALSE)</f>
        <v>0</v>
      </c>
      <c r="X370" t="str">
        <f>VLOOKUP(CuentosContados[[#This Row],[Column1]],CuentosIndexados[],26,FALSE)</f>
        <v>compasion</v>
      </c>
      <c r="Y370">
        <f>VLOOKUP(CuentosContados[[#This Row],[Column1]],CuentosIndexados[],27,FALSE)</f>
        <v>0</v>
      </c>
      <c r="Z370">
        <f>VLOOKUP(CuentosContados[[#This Row],[Column1]],CuentosIndexados[],28,FALSE)</f>
        <v>0</v>
      </c>
      <c r="AA370">
        <f>VLOOKUP(CuentosContados[[#This Row],[Column1]],CuentosIndexados[],29,FALSE)</f>
        <v>0</v>
      </c>
      <c r="AB370">
        <f>VLOOKUP(CuentosContados[[#This Row],[Column1]],CuentosIndexados[],30,FALSE)</f>
        <v>0</v>
      </c>
      <c r="AC370">
        <f>VLOOKUP(CuentosContados[[#This Row],[Column1]],CuentosIndexados[],31,FALSE)</f>
        <v>0</v>
      </c>
      <c r="AD370" t="str">
        <f>VLOOKUP(CuentosContados[[#This Row],[Column1]],CuentosIndexados[],32,FALSE)</f>
        <v>agotamiento</v>
      </c>
      <c r="AE370">
        <f>VLOOKUP(CuentosContados[[#This Row],[Column1]],CuentosIndexados[],33,FALSE)</f>
        <v>0</v>
      </c>
      <c r="AF370">
        <f>VLOOKUP(CuentosContados[[#This Row],[Column1]],CuentosIndexados[],34,FALSE)</f>
        <v>0</v>
      </c>
      <c r="AG370">
        <f>VLOOKUP(CuentosContados[[#This Row],[Column1]],CuentosIndexados[],35,FALSE)</f>
        <v>0</v>
      </c>
      <c r="AH370">
        <f>VLOOKUP(CuentosContados[[#This Row],[Column1]],CuentosIndexados[],36,FALSE)</f>
        <v>0</v>
      </c>
      <c r="AI370">
        <f>VLOOKUP(CuentosContados[[#This Row],[Column1]],CuentosIndexados[],37,FALSE)</f>
        <v>0</v>
      </c>
      <c r="AJ370">
        <f>VLOOKUP(CuentosContados[[#This Row],[Column1]],CuentosIndexados[],38,FALSE)</f>
        <v>0</v>
      </c>
      <c r="AK370">
        <f>VLOOKUP(CuentosContados[[#This Row],[Column1]],CuentosIndexados[],39,FALSE)</f>
        <v>0</v>
      </c>
    </row>
    <row r="371" spans="1:37" x14ac:dyDescent="0.25">
      <c r="A371" t="s">
        <v>165</v>
      </c>
      <c r="B371">
        <f>VLOOKUP(CuentosContados[[#This Row],[Column1]],CuentosIndexados[],3,FALSE)</f>
        <v>0</v>
      </c>
      <c r="C371">
        <f>VLOOKUP(CuentosContados[[#This Row],[Column1]],CuentosIndexados[],5,FALSE)</f>
        <v>0</v>
      </c>
      <c r="D371">
        <f>VLOOKUP(CuentosContados[[#This Row],[Column1]],CuentosIndexados[],6,FALSE)</f>
        <v>0</v>
      </c>
      <c r="E371" t="str">
        <f>VLOOKUP(CuentosContados[[#This Row],[Column1]],CuentosIndexados[],7,FALSE)</f>
        <v>frustracion</v>
      </c>
      <c r="F371">
        <f>VLOOKUP(CuentosContados[[#This Row],[Column1]],CuentosIndexados[],8,FALSE)</f>
        <v>0</v>
      </c>
      <c r="G371">
        <f>VLOOKUP(CuentosContados[[#This Row],[Column1]],CuentosIndexados[],9,FALSE)</f>
        <v>0</v>
      </c>
      <c r="H371">
        <f>VLOOKUP(CuentosContados[[#This Row],[Column1]],CuentosIndexados[],10,FALSE)</f>
        <v>0</v>
      </c>
      <c r="I371">
        <f>VLOOKUP(CuentosContados[[#This Row],[Column1]],CuentosIndexados[],11,FALSE)</f>
        <v>0</v>
      </c>
      <c r="J371" t="str">
        <f>VLOOKUP(CuentosContados[[#This Row],[Column1]],CuentosIndexados[],12,FALSE)</f>
        <v>trabajo</v>
      </c>
      <c r="K371">
        <f>VLOOKUP(CuentosContados[[#This Row],[Column1]],CuentosIndexados[],13,FALSE)</f>
        <v>0</v>
      </c>
      <c r="L371" t="str">
        <f>VLOOKUP(CuentosContados[[#This Row],[Column1]],CuentosIndexados[],14,FALSE)</f>
        <v>duda</v>
      </c>
      <c r="M371">
        <f>VLOOKUP(CuentosContados[[#This Row],[Column1]],CuentosIndexados[],15,FALSE)</f>
        <v>0</v>
      </c>
      <c r="N371" t="str">
        <f>VLOOKUP(CuentosContados[[#This Row],[Column1]],CuentosIndexados[],16,FALSE)</f>
        <v>resiliencia</v>
      </c>
      <c r="O371">
        <f>VLOOKUP(CuentosContados[[#This Row],[Column1]],CuentosIndexados[],17,FALSE)</f>
        <v>0</v>
      </c>
      <c r="P371">
        <f>VLOOKUP(CuentosContados[[#This Row],[Column1]],CuentosIndexados[],18,FALSE)</f>
        <v>0</v>
      </c>
      <c r="Q371">
        <f>VLOOKUP(CuentosContados[[#This Row],[Column1]],CuentosIndexados[],19,FALSE)</f>
        <v>0</v>
      </c>
      <c r="R371">
        <f>VLOOKUP(CuentosContados[[#This Row],[Column1]],CuentosIndexados[],20,FALSE)</f>
        <v>0</v>
      </c>
      <c r="S371" t="str">
        <f>VLOOKUP(CuentosContados[[#This Row],[Column1]],CuentosIndexados[],21,FALSE)</f>
        <v>fortaleza</v>
      </c>
      <c r="T371">
        <f>VLOOKUP(CuentosContados[[#This Row],[Column1]],CuentosIndexados[],22,FALSE)</f>
        <v>0</v>
      </c>
      <c r="U371">
        <f>VLOOKUP(CuentosContados[[#This Row],[Column1]],CuentosIndexados[],23,FALSE)</f>
        <v>0</v>
      </c>
      <c r="V371" t="str">
        <f>VLOOKUP(CuentosContados[[#This Row],[Column1]],CuentosIndexados[],24,FALSE)</f>
        <v>estres</v>
      </c>
      <c r="W371">
        <f>VLOOKUP(CuentosContados[[#This Row],[Column1]],CuentosIndexados[],25,FALSE)</f>
        <v>0</v>
      </c>
      <c r="X371" t="str">
        <f>VLOOKUP(CuentosContados[[#This Row],[Column1]],CuentosIndexados[],26,FALSE)</f>
        <v>compasion</v>
      </c>
      <c r="Y371">
        <f>VLOOKUP(CuentosContados[[#This Row],[Column1]],CuentosIndexados[],27,FALSE)</f>
        <v>0</v>
      </c>
      <c r="Z371">
        <f>VLOOKUP(CuentosContados[[#This Row],[Column1]],CuentosIndexados[],28,FALSE)</f>
        <v>0</v>
      </c>
      <c r="AA371">
        <f>VLOOKUP(CuentosContados[[#This Row],[Column1]],CuentosIndexados[],29,FALSE)</f>
        <v>0</v>
      </c>
      <c r="AB371">
        <f>VLOOKUP(CuentosContados[[#This Row],[Column1]],CuentosIndexados[],30,FALSE)</f>
        <v>0</v>
      </c>
      <c r="AC371">
        <f>VLOOKUP(CuentosContados[[#This Row],[Column1]],CuentosIndexados[],31,FALSE)</f>
        <v>0</v>
      </c>
      <c r="AD371" t="str">
        <f>VLOOKUP(CuentosContados[[#This Row],[Column1]],CuentosIndexados[],32,FALSE)</f>
        <v>agotamiento</v>
      </c>
      <c r="AE371">
        <f>VLOOKUP(CuentosContados[[#This Row],[Column1]],CuentosIndexados[],33,FALSE)</f>
        <v>0</v>
      </c>
      <c r="AF371">
        <f>VLOOKUP(CuentosContados[[#This Row],[Column1]],CuentosIndexados[],34,FALSE)</f>
        <v>0</v>
      </c>
      <c r="AG371">
        <f>VLOOKUP(CuentosContados[[#This Row],[Column1]],CuentosIndexados[],35,FALSE)</f>
        <v>0</v>
      </c>
      <c r="AH371">
        <f>VLOOKUP(CuentosContados[[#This Row],[Column1]],CuentosIndexados[],36,FALSE)</f>
        <v>0</v>
      </c>
      <c r="AI371">
        <f>VLOOKUP(CuentosContados[[#This Row],[Column1]],CuentosIndexados[],37,FALSE)</f>
        <v>0</v>
      </c>
      <c r="AJ371">
        <f>VLOOKUP(CuentosContados[[#This Row],[Column1]],CuentosIndexados[],38,FALSE)</f>
        <v>0</v>
      </c>
      <c r="AK371">
        <f>VLOOKUP(CuentosContados[[#This Row],[Column1]],CuentosIndexados[],39,FALSE)</f>
        <v>0</v>
      </c>
    </row>
    <row r="372" spans="1:37" x14ac:dyDescent="0.25">
      <c r="A372" t="s">
        <v>165</v>
      </c>
      <c r="B372">
        <f>VLOOKUP(CuentosContados[[#This Row],[Column1]],CuentosIndexados[],3,FALSE)</f>
        <v>0</v>
      </c>
      <c r="C372">
        <f>VLOOKUP(CuentosContados[[#This Row],[Column1]],CuentosIndexados[],5,FALSE)</f>
        <v>0</v>
      </c>
      <c r="D372">
        <f>VLOOKUP(CuentosContados[[#This Row],[Column1]],CuentosIndexados[],6,FALSE)</f>
        <v>0</v>
      </c>
      <c r="E372" t="str">
        <f>VLOOKUP(CuentosContados[[#This Row],[Column1]],CuentosIndexados[],7,FALSE)</f>
        <v>frustracion</v>
      </c>
      <c r="F372">
        <f>VLOOKUP(CuentosContados[[#This Row],[Column1]],CuentosIndexados[],8,FALSE)</f>
        <v>0</v>
      </c>
      <c r="G372">
        <f>VLOOKUP(CuentosContados[[#This Row],[Column1]],CuentosIndexados[],9,FALSE)</f>
        <v>0</v>
      </c>
      <c r="H372">
        <f>VLOOKUP(CuentosContados[[#This Row],[Column1]],CuentosIndexados[],10,FALSE)</f>
        <v>0</v>
      </c>
      <c r="I372">
        <f>VLOOKUP(CuentosContados[[#This Row],[Column1]],CuentosIndexados[],11,FALSE)</f>
        <v>0</v>
      </c>
      <c r="J372" t="str">
        <f>VLOOKUP(CuentosContados[[#This Row],[Column1]],CuentosIndexados[],12,FALSE)</f>
        <v>trabajo</v>
      </c>
      <c r="K372">
        <f>VLOOKUP(CuentosContados[[#This Row],[Column1]],CuentosIndexados[],13,FALSE)</f>
        <v>0</v>
      </c>
      <c r="L372" t="str">
        <f>VLOOKUP(CuentosContados[[#This Row],[Column1]],CuentosIndexados[],14,FALSE)</f>
        <v>duda</v>
      </c>
      <c r="M372">
        <f>VLOOKUP(CuentosContados[[#This Row],[Column1]],CuentosIndexados[],15,FALSE)</f>
        <v>0</v>
      </c>
      <c r="N372" t="str">
        <f>VLOOKUP(CuentosContados[[#This Row],[Column1]],CuentosIndexados[],16,FALSE)</f>
        <v>resiliencia</v>
      </c>
      <c r="O372">
        <f>VLOOKUP(CuentosContados[[#This Row],[Column1]],CuentosIndexados[],17,FALSE)</f>
        <v>0</v>
      </c>
      <c r="P372">
        <f>VLOOKUP(CuentosContados[[#This Row],[Column1]],CuentosIndexados[],18,FALSE)</f>
        <v>0</v>
      </c>
      <c r="Q372">
        <f>VLOOKUP(CuentosContados[[#This Row],[Column1]],CuentosIndexados[],19,FALSE)</f>
        <v>0</v>
      </c>
      <c r="R372">
        <f>VLOOKUP(CuentosContados[[#This Row],[Column1]],CuentosIndexados[],20,FALSE)</f>
        <v>0</v>
      </c>
      <c r="S372" t="str">
        <f>VLOOKUP(CuentosContados[[#This Row],[Column1]],CuentosIndexados[],21,FALSE)</f>
        <v>fortaleza</v>
      </c>
      <c r="T372">
        <f>VLOOKUP(CuentosContados[[#This Row],[Column1]],CuentosIndexados[],22,FALSE)</f>
        <v>0</v>
      </c>
      <c r="U372">
        <f>VLOOKUP(CuentosContados[[#This Row],[Column1]],CuentosIndexados[],23,FALSE)</f>
        <v>0</v>
      </c>
      <c r="V372" t="str">
        <f>VLOOKUP(CuentosContados[[#This Row],[Column1]],CuentosIndexados[],24,FALSE)</f>
        <v>estres</v>
      </c>
      <c r="W372">
        <f>VLOOKUP(CuentosContados[[#This Row],[Column1]],CuentosIndexados[],25,FALSE)</f>
        <v>0</v>
      </c>
      <c r="X372" t="str">
        <f>VLOOKUP(CuentosContados[[#This Row],[Column1]],CuentosIndexados[],26,FALSE)</f>
        <v>compasion</v>
      </c>
      <c r="Y372">
        <f>VLOOKUP(CuentosContados[[#This Row],[Column1]],CuentosIndexados[],27,FALSE)</f>
        <v>0</v>
      </c>
      <c r="Z372">
        <f>VLOOKUP(CuentosContados[[#This Row],[Column1]],CuentosIndexados[],28,FALSE)</f>
        <v>0</v>
      </c>
      <c r="AA372">
        <f>VLOOKUP(CuentosContados[[#This Row],[Column1]],CuentosIndexados[],29,FALSE)</f>
        <v>0</v>
      </c>
      <c r="AB372">
        <f>VLOOKUP(CuentosContados[[#This Row],[Column1]],CuentosIndexados[],30,FALSE)</f>
        <v>0</v>
      </c>
      <c r="AC372">
        <f>VLOOKUP(CuentosContados[[#This Row],[Column1]],CuentosIndexados[],31,FALSE)</f>
        <v>0</v>
      </c>
      <c r="AD372" t="str">
        <f>VLOOKUP(CuentosContados[[#This Row],[Column1]],CuentosIndexados[],32,FALSE)</f>
        <v>agotamiento</v>
      </c>
      <c r="AE372">
        <f>VLOOKUP(CuentosContados[[#This Row],[Column1]],CuentosIndexados[],33,FALSE)</f>
        <v>0</v>
      </c>
      <c r="AF372">
        <f>VLOOKUP(CuentosContados[[#This Row],[Column1]],CuentosIndexados[],34,FALSE)</f>
        <v>0</v>
      </c>
      <c r="AG372">
        <f>VLOOKUP(CuentosContados[[#This Row],[Column1]],CuentosIndexados[],35,FALSE)</f>
        <v>0</v>
      </c>
      <c r="AH372">
        <f>VLOOKUP(CuentosContados[[#This Row],[Column1]],CuentosIndexados[],36,FALSE)</f>
        <v>0</v>
      </c>
      <c r="AI372">
        <f>VLOOKUP(CuentosContados[[#This Row],[Column1]],CuentosIndexados[],37,FALSE)</f>
        <v>0</v>
      </c>
      <c r="AJ372">
        <f>VLOOKUP(CuentosContados[[#This Row],[Column1]],CuentosIndexados[],38,FALSE)</f>
        <v>0</v>
      </c>
      <c r="AK372">
        <f>VLOOKUP(CuentosContados[[#This Row],[Column1]],CuentosIndexados[],39,FALSE)</f>
        <v>0</v>
      </c>
    </row>
    <row r="373" spans="1:37" x14ac:dyDescent="0.25">
      <c r="A373" t="s">
        <v>165</v>
      </c>
      <c r="B373">
        <f>VLOOKUP(CuentosContados[[#This Row],[Column1]],CuentosIndexados[],3,FALSE)</f>
        <v>0</v>
      </c>
      <c r="C373">
        <f>VLOOKUP(CuentosContados[[#This Row],[Column1]],CuentosIndexados[],5,FALSE)</f>
        <v>0</v>
      </c>
      <c r="D373">
        <f>VLOOKUP(CuentosContados[[#This Row],[Column1]],CuentosIndexados[],6,FALSE)</f>
        <v>0</v>
      </c>
      <c r="E373" t="str">
        <f>VLOOKUP(CuentosContados[[#This Row],[Column1]],CuentosIndexados[],7,FALSE)</f>
        <v>frustracion</v>
      </c>
      <c r="F373">
        <f>VLOOKUP(CuentosContados[[#This Row],[Column1]],CuentosIndexados[],8,FALSE)</f>
        <v>0</v>
      </c>
      <c r="G373">
        <f>VLOOKUP(CuentosContados[[#This Row],[Column1]],CuentosIndexados[],9,FALSE)</f>
        <v>0</v>
      </c>
      <c r="H373">
        <f>VLOOKUP(CuentosContados[[#This Row],[Column1]],CuentosIndexados[],10,FALSE)</f>
        <v>0</v>
      </c>
      <c r="I373">
        <f>VLOOKUP(CuentosContados[[#This Row],[Column1]],CuentosIndexados[],11,FALSE)</f>
        <v>0</v>
      </c>
      <c r="J373" t="str">
        <f>VLOOKUP(CuentosContados[[#This Row],[Column1]],CuentosIndexados[],12,FALSE)</f>
        <v>trabajo</v>
      </c>
      <c r="K373">
        <f>VLOOKUP(CuentosContados[[#This Row],[Column1]],CuentosIndexados[],13,FALSE)</f>
        <v>0</v>
      </c>
      <c r="L373" t="str">
        <f>VLOOKUP(CuentosContados[[#This Row],[Column1]],CuentosIndexados[],14,FALSE)</f>
        <v>duda</v>
      </c>
      <c r="M373">
        <f>VLOOKUP(CuentosContados[[#This Row],[Column1]],CuentosIndexados[],15,FALSE)</f>
        <v>0</v>
      </c>
      <c r="N373" t="str">
        <f>VLOOKUP(CuentosContados[[#This Row],[Column1]],CuentosIndexados[],16,FALSE)</f>
        <v>resiliencia</v>
      </c>
      <c r="O373">
        <f>VLOOKUP(CuentosContados[[#This Row],[Column1]],CuentosIndexados[],17,FALSE)</f>
        <v>0</v>
      </c>
      <c r="P373">
        <f>VLOOKUP(CuentosContados[[#This Row],[Column1]],CuentosIndexados[],18,FALSE)</f>
        <v>0</v>
      </c>
      <c r="Q373">
        <f>VLOOKUP(CuentosContados[[#This Row],[Column1]],CuentosIndexados[],19,FALSE)</f>
        <v>0</v>
      </c>
      <c r="R373">
        <f>VLOOKUP(CuentosContados[[#This Row],[Column1]],CuentosIndexados[],20,FALSE)</f>
        <v>0</v>
      </c>
      <c r="S373" t="str">
        <f>VLOOKUP(CuentosContados[[#This Row],[Column1]],CuentosIndexados[],21,FALSE)</f>
        <v>fortaleza</v>
      </c>
      <c r="T373">
        <f>VLOOKUP(CuentosContados[[#This Row],[Column1]],CuentosIndexados[],22,FALSE)</f>
        <v>0</v>
      </c>
      <c r="U373">
        <f>VLOOKUP(CuentosContados[[#This Row],[Column1]],CuentosIndexados[],23,FALSE)</f>
        <v>0</v>
      </c>
      <c r="V373" t="str">
        <f>VLOOKUP(CuentosContados[[#This Row],[Column1]],CuentosIndexados[],24,FALSE)</f>
        <v>estres</v>
      </c>
      <c r="W373">
        <f>VLOOKUP(CuentosContados[[#This Row],[Column1]],CuentosIndexados[],25,FALSE)</f>
        <v>0</v>
      </c>
      <c r="X373" t="str">
        <f>VLOOKUP(CuentosContados[[#This Row],[Column1]],CuentosIndexados[],26,FALSE)</f>
        <v>compasion</v>
      </c>
      <c r="Y373">
        <f>VLOOKUP(CuentosContados[[#This Row],[Column1]],CuentosIndexados[],27,FALSE)</f>
        <v>0</v>
      </c>
      <c r="Z373">
        <f>VLOOKUP(CuentosContados[[#This Row],[Column1]],CuentosIndexados[],28,FALSE)</f>
        <v>0</v>
      </c>
      <c r="AA373">
        <f>VLOOKUP(CuentosContados[[#This Row],[Column1]],CuentosIndexados[],29,FALSE)</f>
        <v>0</v>
      </c>
      <c r="AB373">
        <f>VLOOKUP(CuentosContados[[#This Row],[Column1]],CuentosIndexados[],30,FALSE)</f>
        <v>0</v>
      </c>
      <c r="AC373">
        <f>VLOOKUP(CuentosContados[[#This Row],[Column1]],CuentosIndexados[],31,FALSE)</f>
        <v>0</v>
      </c>
      <c r="AD373" t="str">
        <f>VLOOKUP(CuentosContados[[#This Row],[Column1]],CuentosIndexados[],32,FALSE)</f>
        <v>agotamiento</v>
      </c>
      <c r="AE373">
        <f>VLOOKUP(CuentosContados[[#This Row],[Column1]],CuentosIndexados[],33,FALSE)</f>
        <v>0</v>
      </c>
      <c r="AF373">
        <f>VLOOKUP(CuentosContados[[#This Row],[Column1]],CuentosIndexados[],34,FALSE)</f>
        <v>0</v>
      </c>
      <c r="AG373">
        <f>VLOOKUP(CuentosContados[[#This Row],[Column1]],CuentosIndexados[],35,FALSE)</f>
        <v>0</v>
      </c>
      <c r="AH373">
        <f>VLOOKUP(CuentosContados[[#This Row],[Column1]],CuentosIndexados[],36,FALSE)</f>
        <v>0</v>
      </c>
      <c r="AI373">
        <f>VLOOKUP(CuentosContados[[#This Row],[Column1]],CuentosIndexados[],37,FALSE)</f>
        <v>0</v>
      </c>
      <c r="AJ373">
        <f>VLOOKUP(CuentosContados[[#This Row],[Column1]],CuentosIndexados[],38,FALSE)</f>
        <v>0</v>
      </c>
      <c r="AK373">
        <f>VLOOKUP(CuentosContados[[#This Row],[Column1]],CuentosIndexados[],39,FALSE)</f>
        <v>0</v>
      </c>
    </row>
    <row r="374" spans="1:37" x14ac:dyDescent="0.25">
      <c r="A374" t="s">
        <v>165</v>
      </c>
      <c r="B374">
        <f>VLOOKUP(CuentosContados[[#This Row],[Column1]],CuentosIndexados[],3,FALSE)</f>
        <v>0</v>
      </c>
      <c r="C374">
        <f>VLOOKUP(CuentosContados[[#This Row],[Column1]],CuentosIndexados[],5,FALSE)</f>
        <v>0</v>
      </c>
      <c r="D374">
        <f>VLOOKUP(CuentosContados[[#This Row],[Column1]],CuentosIndexados[],6,FALSE)</f>
        <v>0</v>
      </c>
      <c r="E374" t="str">
        <f>VLOOKUP(CuentosContados[[#This Row],[Column1]],CuentosIndexados[],7,FALSE)</f>
        <v>frustracion</v>
      </c>
      <c r="F374">
        <f>VLOOKUP(CuentosContados[[#This Row],[Column1]],CuentosIndexados[],8,FALSE)</f>
        <v>0</v>
      </c>
      <c r="G374">
        <f>VLOOKUP(CuentosContados[[#This Row],[Column1]],CuentosIndexados[],9,FALSE)</f>
        <v>0</v>
      </c>
      <c r="H374">
        <f>VLOOKUP(CuentosContados[[#This Row],[Column1]],CuentosIndexados[],10,FALSE)</f>
        <v>0</v>
      </c>
      <c r="I374">
        <f>VLOOKUP(CuentosContados[[#This Row],[Column1]],CuentosIndexados[],11,FALSE)</f>
        <v>0</v>
      </c>
      <c r="J374" t="str">
        <f>VLOOKUP(CuentosContados[[#This Row],[Column1]],CuentosIndexados[],12,FALSE)</f>
        <v>trabajo</v>
      </c>
      <c r="K374">
        <f>VLOOKUP(CuentosContados[[#This Row],[Column1]],CuentosIndexados[],13,FALSE)</f>
        <v>0</v>
      </c>
      <c r="L374" t="str">
        <f>VLOOKUP(CuentosContados[[#This Row],[Column1]],CuentosIndexados[],14,FALSE)</f>
        <v>duda</v>
      </c>
      <c r="M374">
        <f>VLOOKUP(CuentosContados[[#This Row],[Column1]],CuentosIndexados[],15,FALSE)</f>
        <v>0</v>
      </c>
      <c r="N374" t="str">
        <f>VLOOKUP(CuentosContados[[#This Row],[Column1]],CuentosIndexados[],16,FALSE)</f>
        <v>resiliencia</v>
      </c>
      <c r="O374">
        <f>VLOOKUP(CuentosContados[[#This Row],[Column1]],CuentosIndexados[],17,FALSE)</f>
        <v>0</v>
      </c>
      <c r="P374">
        <f>VLOOKUP(CuentosContados[[#This Row],[Column1]],CuentosIndexados[],18,FALSE)</f>
        <v>0</v>
      </c>
      <c r="Q374">
        <f>VLOOKUP(CuentosContados[[#This Row],[Column1]],CuentosIndexados[],19,FALSE)</f>
        <v>0</v>
      </c>
      <c r="R374">
        <f>VLOOKUP(CuentosContados[[#This Row],[Column1]],CuentosIndexados[],20,FALSE)</f>
        <v>0</v>
      </c>
      <c r="S374" t="str">
        <f>VLOOKUP(CuentosContados[[#This Row],[Column1]],CuentosIndexados[],21,FALSE)</f>
        <v>fortaleza</v>
      </c>
      <c r="T374">
        <f>VLOOKUP(CuentosContados[[#This Row],[Column1]],CuentosIndexados[],22,FALSE)</f>
        <v>0</v>
      </c>
      <c r="U374">
        <f>VLOOKUP(CuentosContados[[#This Row],[Column1]],CuentosIndexados[],23,FALSE)</f>
        <v>0</v>
      </c>
      <c r="V374" t="str">
        <f>VLOOKUP(CuentosContados[[#This Row],[Column1]],CuentosIndexados[],24,FALSE)</f>
        <v>estres</v>
      </c>
      <c r="W374">
        <f>VLOOKUP(CuentosContados[[#This Row],[Column1]],CuentosIndexados[],25,FALSE)</f>
        <v>0</v>
      </c>
      <c r="X374" t="str">
        <f>VLOOKUP(CuentosContados[[#This Row],[Column1]],CuentosIndexados[],26,FALSE)</f>
        <v>compasion</v>
      </c>
      <c r="Y374">
        <f>VLOOKUP(CuentosContados[[#This Row],[Column1]],CuentosIndexados[],27,FALSE)</f>
        <v>0</v>
      </c>
      <c r="Z374">
        <f>VLOOKUP(CuentosContados[[#This Row],[Column1]],CuentosIndexados[],28,FALSE)</f>
        <v>0</v>
      </c>
      <c r="AA374">
        <f>VLOOKUP(CuentosContados[[#This Row],[Column1]],CuentosIndexados[],29,FALSE)</f>
        <v>0</v>
      </c>
      <c r="AB374">
        <f>VLOOKUP(CuentosContados[[#This Row],[Column1]],CuentosIndexados[],30,FALSE)</f>
        <v>0</v>
      </c>
      <c r="AC374">
        <f>VLOOKUP(CuentosContados[[#This Row],[Column1]],CuentosIndexados[],31,FALSE)</f>
        <v>0</v>
      </c>
      <c r="AD374" t="str">
        <f>VLOOKUP(CuentosContados[[#This Row],[Column1]],CuentosIndexados[],32,FALSE)</f>
        <v>agotamiento</v>
      </c>
      <c r="AE374">
        <f>VLOOKUP(CuentosContados[[#This Row],[Column1]],CuentosIndexados[],33,FALSE)</f>
        <v>0</v>
      </c>
      <c r="AF374">
        <f>VLOOKUP(CuentosContados[[#This Row],[Column1]],CuentosIndexados[],34,FALSE)</f>
        <v>0</v>
      </c>
      <c r="AG374">
        <f>VLOOKUP(CuentosContados[[#This Row],[Column1]],CuentosIndexados[],35,FALSE)</f>
        <v>0</v>
      </c>
      <c r="AH374">
        <f>VLOOKUP(CuentosContados[[#This Row],[Column1]],CuentosIndexados[],36,FALSE)</f>
        <v>0</v>
      </c>
      <c r="AI374">
        <f>VLOOKUP(CuentosContados[[#This Row],[Column1]],CuentosIndexados[],37,FALSE)</f>
        <v>0</v>
      </c>
      <c r="AJ374">
        <f>VLOOKUP(CuentosContados[[#This Row],[Column1]],CuentosIndexados[],38,FALSE)</f>
        <v>0</v>
      </c>
      <c r="AK374">
        <f>VLOOKUP(CuentosContados[[#This Row],[Column1]],CuentosIndexados[],39,FALSE)</f>
        <v>0</v>
      </c>
    </row>
    <row r="375" spans="1:37" x14ac:dyDescent="0.25">
      <c r="A375" t="s">
        <v>165</v>
      </c>
      <c r="B375">
        <f>VLOOKUP(CuentosContados[[#This Row],[Column1]],CuentosIndexados[],3,FALSE)</f>
        <v>0</v>
      </c>
      <c r="C375">
        <f>VLOOKUP(CuentosContados[[#This Row],[Column1]],CuentosIndexados[],5,FALSE)</f>
        <v>0</v>
      </c>
      <c r="D375">
        <f>VLOOKUP(CuentosContados[[#This Row],[Column1]],CuentosIndexados[],6,FALSE)</f>
        <v>0</v>
      </c>
      <c r="E375" t="str">
        <f>VLOOKUP(CuentosContados[[#This Row],[Column1]],CuentosIndexados[],7,FALSE)</f>
        <v>frustracion</v>
      </c>
      <c r="F375">
        <f>VLOOKUP(CuentosContados[[#This Row],[Column1]],CuentosIndexados[],8,FALSE)</f>
        <v>0</v>
      </c>
      <c r="G375">
        <f>VLOOKUP(CuentosContados[[#This Row],[Column1]],CuentosIndexados[],9,FALSE)</f>
        <v>0</v>
      </c>
      <c r="H375">
        <f>VLOOKUP(CuentosContados[[#This Row],[Column1]],CuentosIndexados[],10,FALSE)</f>
        <v>0</v>
      </c>
      <c r="I375">
        <f>VLOOKUP(CuentosContados[[#This Row],[Column1]],CuentosIndexados[],11,FALSE)</f>
        <v>0</v>
      </c>
      <c r="J375" t="str">
        <f>VLOOKUP(CuentosContados[[#This Row],[Column1]],CuentosIndexados[],12,FALSE)</f>
        <v>trabajo</v>
      </c>
      <c r="K375">
        <f>VLOOKUP(CuentosContados[[#This Row],[Column1]],CuentosIndexados[],13,FALSE)</f>
        <v>0</v>
      </c>
      <c r="L375" t="str">
        <f>VLOOKUP(CuentosContados[[#This Row],[Column1]],CuentosIndexados[],14,FALSE)</f>
        <v>duda</v>
      </c>
      <c r="M375">
        <f>VLOOKUP(CuentosContados[[#This Row],[Column1]],CuentosIndexados[],15,FALSE)</f>
        <v>0</v>
      </c>
      <c r="N375" t="str">
        <f>VLOOKUP(CuentosContados[[#This Row],[Column1]],CuentosIndexados[],16,FALSE)</f>
        <v>resiliencia</v>
      </c>
      <c r="O375">
        <f>VLOOKUP(CuentosContados[[#This Row],[Column1]],CuentosIndexados[],17,FALSE)</f>
        <v>0</v>
      </c>
      <c r="P375">
        <f>VLOOKUP(CuentosContados[[#This Row],[Column1]],CuentosIndexados[],18,FALSE)</f>
        <v>0</v>
      </c>
      <c r="Q375">
        <f>VLOOKUP(CuentosContados[[#This Row],[Column1]],CuentosIndexados[],19,FALSE)</f>
        <v>0</v>
      </c>
      <c r="R375">
        <f>VLOOKUP(CuentosContados[[#This Row],[Column1]],CuentosIndexados[],20,FALSE)</f>
        <v>0</v>
      </c>
      <c r="S375" t="str">
        <f>VLOOKUP(CuentosContados[[#This Row],[Column1]],CuentosIndexados[],21,FALSE)</f>
        <v>fortaleza</v>
      </c>
      <c r="T375">
        <f>VLOOKUP(CuentosContados[[#This Row],[Column1]],CuentosIndexados[],22,FALSE)</f>
        <v>0</v>
      </c>
      <c r="U375">
        <f>VLOOKUP(CuentosContados[[#This Row],[Column1]],CuentosIndexados[],23,FALSE)</f>
        <v>0</v>
      </c>
      <c r="V375" t="str">
        <f>VLOOKUP(CuentosContados[[#This Row],[Column1]],CuentosIndexados[],24,FALSE)</f>
        <v>estres</v>
      </c>
      <c r="W375">
        <f>VLOOKUP(CuentosContados[[#This Row],[Column1]],CuentosIndexados[],25,FALSE)</f>
        <v>0</v>
      </c>
      <c r="X375" t="str">
        <f>VLOOKUP(CuentosContados[[#This Row],[Column1]],CuentosIndexados[],26,FALSE)</f>
        <v>compasion</v>
      </c>
      <c r="Y375">
        <f>VLOOKUP(CuentosContados[[#This Row],[Column1]],CuentosIndexados[],27,FALSE)</f>
        <v>0</v>
      </c>
      <c r="Z375">
        <f>VLOOKUP(CuentosContados[[#This Row],[Column1]],CuentosIndexados[],28,FALSE)</f>
        <v>0</v>
      </c>
      <c r="AA375">
        <f>VLOOKUP(CuentosContados[[#This Row],[Column1]],CuentosIndexados[],29,FALSE)</f>
        <v>0</v>
      </c>
      <c r="AB375">
        <f>VLOOKUP(CuentosContados[[#This Row],[Column1]],CuentosIndexados[],30,FALSE)</f>
        <v>0</v>
      </c>
      <c r="AC375">
        <f>VLOOKUP(CuentosContados[[#This Row],[Column1]],CuentosIndexados[],31,FALSE)</f>
        <v>0</v>
      </c>
      <c r="AD375" t="str">
        <f>VLOOKUP(CuentosContados[[#This Row],[Column1]],CuentosIndexados[],32,FALSE)</f>
        <v>agotamiento</v>
      </c>
      <c r="AE375">
        <f>VLOOKUP(CuentosContados[[#This Row],[Column1]],CuentosIndexados[],33,FALSE)</f>
        <v>0</v>
      </c>
      <c r="AF375">
        <f>VLOOKUP(CuentosContados[[#This Row],[Column1]],CuentosIndexados[],34,FALSE)</f>
        <v>0</v>
      </c>
      <c r="AG375">
        <f>VLOOKUP(CuentosContados[[#This Row],[Column1]],CuentosIndexados[],35,FALSE)</f>
        <v>0</v>
      </c>
      <c r="AH375">
        <f>VLOOKUP(CuentosContados[[#This Row],[Column1]],CuentosIndexados[],36,FALSE)</f>
        <v>0</v>
      </c>
      <c r="AI375">
        <f>VLOOKUP(CuentosContados[[#This Row],[Column1]],CuentosIndexados[],37,FALSE)</f>
        <v>0</v>
      </c>
      <c r="AJ375">
        <f>VLOOKUP(CuentosContados[[#This Row],[Column1]],CuentosIndexados[],38,FALSE)</f>
        <v>0</v>
      </c>
      <c r="AK375">
        <f>VLOOKUP(CuentosContados[[#This Row],[Column1]],CuentosIndexados[],39,FALSE)</f>
        <v>0</v>
      </c>
    </row>
    <row r="376" spans="1:37" x14ac:dyDescent="0.25">
      <c r="A376" t="s">
        <v>165</v>
      </c>
      <c r="B376">
        <f>VLOOKUP(CuentosContados[[#This Row],[Column1]],CuentosIndexados[],3,FALSE)</f>
        <v>0</v>
      </c>
      <c r="C376">
        <f>VLOOKUP(CuentosContados[[#This Row],[Column1]],CuentosIndexados[],5,FALSE)</f>
        <v>0</v>
      </c>
      <c r="D376">
        <f>VLOOKUP(CuentosContados[[#This Row],[Column1]],CuentosIndexados[],6,FALSE)</f>
        <v>0</v>
      </c>
      <c r="E376" t="str">
        <f>VLOOKUP(CuentosContados[[#This Row],[Column1]],CuentosIndexados[],7,FALSE)</f>
        <v>frustracion</v>
      </c>
      <c r="F376">
        <f>VLOOKUP(CuentosContados[[#This Row],[Column1]],CuentosIndexados[],8,FALSE)</f>
        <v>0</v>
      </c>
      <c r="G376">
        <f>VLOOKUP(CuentosContados[[#This Row],[Column1]],CuentosIndexados[],9,FALSE)</f>
        <v>0</v>
      </c>
      <c r="H376">
        <f>VLOOKUP(CuentosContados[[#This Row],[Column1]],CuentosIndexados[],10,FALSE)</f>
        <v>0</v>
      </c>
      <c r="I376">
        <f>VLOOKUP(CuentosContados[[#This Row],[Column1]],CuentosIndexados[],11,FALSE)</f>
        <v>0</v>
      </c>
      <c r="J376" t="str">
        <f>VLOOKUP(CuentosContados[[#This Row],[Column1]],CuentosIndexados[],12,FALSE)</f>
        <v>trabajo</v>
      </c>
      <c r="K376">
        <f>VLOOKUP(CuentosContados[[#This Row],[Column1]],CuentosIndexados[],13,FALSE)</f>
        <v>0</v>
      </c>
      <c r="L376" t="str">
        <f>VLOOKUP(CuentosContados[[#This Row],[Column1]],CuentosIndexados[],14,FALSE)</f>
        <v>duda</v>
      </c>
      <c r="M376">
        <f>VLOOKUP(CuentosContados[[#This Row],[Column1]],CuentosIndexados[],15,FALSE)</f>
        <v>0</v>
      </c>
      <c r="N376" t="str">
        <f>VLOOKUP(CuentosContados[[#This Row],[Column1]],CuentosIndexados[],16,FALSE)</f>
        <v>resiliencia</v>
      </c>
      <c r="O376">
        <f>VLOOKUP(CuentosContados[[#This Row],[Column1]],CuentosIndexados[],17,FALSE)</f>
        <v>0</v>
      </c>
      <c r="P376">
        <f>VLOOKUP(CuentosContados[[#This Row],[Column1]],CuentosIndexados[],18,FALSE)</f>
        <v>0</v>
      </c>
      <c r="Q376">
        <f>VLOOKUP(CuentosContados[[#This Row],[Column1]],CuentosIndexados[],19,FALSE)</f>
        <v>0</v>
      </c>
      <c r="R376">
        <f>VLOOKUP(CuentosContados[[#This Row],[Column1]],CuentosIndexados[],20,FALSE)</f>
        <v>0</v>
      </c>
      <c r="S376" t="str">
        <f>VLOOKUP(CuentosContados[[#This Row],[Column1]],CuentosIndexados[],21,FALSE)</f>
        <v>fortaleza</v>
      </c>
      <c r="T376">
        <f>VLOOKUP(CuentosContados[[#This Row],[Column1]],CuentosIndexados[],22,FALSE)</f>
        <v>0</v>
      </c>
      <c r="U376">
        <f>VLOOKUP(CuentosContados[[#This Row],[Column1]],CuentosIndexados[],23,FALSE)</f>
        <v>0</v>
      </c>
      <c r="V376" t="str">
        <f>VLOOKUP(CuentosContados[[#This Row],[Column1]],CuentosIndexados[],24,FALSE)</f>
        <v>estres</v>
      </c>
      <c r="W376">
        <f>VLOOKUP(CuentosContados[[#This Row],[Column1]],CuentosIndexados[],25,FALSE)</f>
        <v>0</v>
      </c>
      <c r="X376" t="str">
        <f>VLOOKUP(CuentosContados[[#This Row],[Column1]],CuentosIndexados[],26,FALSE)</f>
        <v>compasion</v>
      </c>
      <c r="Y376">
        <f>VLOOKUP(CuentosContados[[#This Row],[Column1]],CuentosIndexados[],27,FALSE)</f>
        <v>0</v>
      </c>
      <c r="Z376">
        <f>VLOOKUP(CuentosContados[[#This Row],[Column1]],CuentosIndexados[],28,FALSE)</f>
        <v>0</v>
      </c>
      <c r="AA376">
        <f>VLOOKUP(CuentosContados[[#This Row],[Column1]],CuentosIndexados[],29,FALSE)</f>
        <v>0</v>
      </c>
      <c r="AB376">
        <f>VLOOKUP(CuentosContados[[#This Row],[Column1]],CuentosIndexados[],30,FALSE)</f>
        <v>0</v>
      </c>
      <c r="AC376">
        <f>VLOOKUP(CuentosContados[[#This Row],[Column1]],CuentosIndexados[],31,FALSE)</f>
        <v>0</v>
      </c>
      <c r="AD376" t="str">
        <f>VLOOKUP(CuentosContados[[#This Row],[Column1]],CuentosIndexados[],32,FALSE)</f>
        <v>agotamiento</v>
      </c>
      <c r="AE376">
        <f>VLOOKUP(CuentosContados[[#This Row],[Column1]],CuentosIndexados[],33,FALSE)</f>
        <v>0</v>
      </c>
      <c r="AF376">
        <f>VLOOKUP(CuentosContados[[#This Row],[Column1]],CuentosIndexados[],34,FALSE)</f>
        <v>0</v>
      </c>
      <c r="AG376">
        <f>VLOOKUP(CuentosContados[[#This Row],[Column1]],CuentosIndexados[],35,FALSE)</f>
        <v>0</v>
      </c>
      <c r="AH376">
        <f>VLOOKUP(CuentosContados[[#This Row],[Column1]],CuentosIndexados[],36,FALSE)</f>
        <v>0</v>
      </c>
      <c r="AI376">
        <f>VLOOKUP(CuentosContados[[#This Row],[Column1]],CuentosIndexados[],37,FALSE)</f>
        <v>0</v>
      </c>
      <c r="AJ376">
        <f>VLOOKUP(CuentosContados[[#This Row],[Column1]],CuentosIndexados[],38,FALSE)</f>
        <v>0</v>
      </c>
      <c r="AK376">
        <f>VLOOKUP(CuentosContados[[#This Row],[Column1]],CuentosIndexados[],39,FALSE)</f>
        <v>0</v>
      </c>
    </row>
    <row r="377" spans="1:37" x14ac:dyDescent="0.25">
      <c r="A377" t="s">
        <v>165</v>
      </c>
      <c r="B377">
        <f>VLOOKUP(CuentosContados[[#This Row],[Column1]],CuentosIndexados[],3,FALSE)</f>
        <v>0</v>
      </c>
      <c r="C377">
        <f>VLOOKUP(CuentosContados[[#This Row],[Column1]],CuentosIndexados[],5,FALSE)</f>
        <v>0</v>
      </c>
      <c r="D377">
        <f>VLOOKUP(CuentosContados[[#This Row],[Column1]],CuentosIndexados[],6,FALSE)</f>
        <v>0</v>
      </c>
      <c r="E377" t="str">
        <f>VLOOKUP(CuentosContados[[#This Row],[Column1]],CuentosIndexados[],7,FALSE)</f>
        <v>frustracion</v>
      </c>
      <c r="F377">
        <f>VLOOKUP(CuentosContados[[#This Row],[Column1]],CuentosIndexados[],8,FALSE)</f>
        <v>0</v>
      </c>
      <c r="G377">
        <f>VLOOKUP(CuentosContados[[#This Row],[Column1]],CuentosIndexados[],9,FALSE)</f>
        <v>0</v>
      </c>
      <c r="H377">
        <f>VLOOKUP(CuentosContados[[#This Row],[Column1]],CuentosIndexados[],10,FALSE)</f>
        <v>0</v>
      </c>
      <c r="I377">
        <f>VLOOKUP(CuentosContados[[#This Row],[Column1]],CuentosIndexados[],11,FALSE)</f>
        <v>0</v>
      </c>
      <c r="J377" t="str">
        <f>VLOOKUP(CuentosContados[[#This Row],[Column1]],CuentosIndexados[],12,FALSE)</f>
        <v>trabajo</v>
      </c>
      <c r="K377">
        <f>VLOOKUP(CuentosContados[[#This Row],[Column1]],CuentosIndexados[],13,FALSE)</f>
        <v>0</v>
      </c>
      <c r="L377" t="str">
        <f>VLOOKUP(CuentosContados[[#This Row],[Column1]],CuentosIndexados[],14,FALSE)</f>
        <v>duda</v>
      </c>
      <c r="M377">
        <f>VLOOKUP(CuentosContados[[#This Row],[Column1]],CuentosIndexados[],15,FALSE)</f>
        <v>0</v>
      </c>
      <c r="N377" t="str">
        <f>VLOOKUP(CuentosContados[[#This Row],[Column1]],CuentosIndexados[],16,FALSE)</f>
        <v>resiliencia</v>
      </c>
      <c r="O377">
        <f>VLOOKUP(CuentosContados[[#This Row],[Column1]],CuentosIndexados[],17,FALSE)</f>
        <v>0</v>
      </c>
      <c r="P377">
        <f>VLOOKUP(CuentosContados[[#This Row],[Column1]],CuentosIndexados[],18,FALSE)</f>
        <v>0</v>
      </c>
      <c r="Q377">
        <f>VLOOKUP(CuentosContados[[#This Row],[Column1]],CuentosIndexados[],19,FALSE)</f>
        <v>0</v>
      </c>
      <c r="R377">
        <f>VLOOKUP(CuentosContados[[#This Row],[Column1]],CuentosIndexados[],20,FALSE)</f>
        <v>0</v>
      </c>
      <c r="S377" t="str">
        <f>VLOOKUP(CuentosContados[[#This Row],[Column1]],CuentosIndexados[],21,FALSE)</f>
        <v>fortaleza</v>
      </c>
      <c r="T377">
        <f>VLOOKUP(CuentosContados[[#This Row],[Column1]],CuentosIndexados[],22,FALSE)</f>
        <v>0</v>
      </c>
      <c r="U377">
        <f>VLOOKUP(CuentosContados[[#This Row],[Column1]],CuentosIndexados[],23,FALSE)</f>
        <v>0</v>
      </c>
      <c r="V377" t="str">
        <f>VLOOKUP(CuentosContados[[#This Row],[Column1]],CuentosIndexados[],24,FALSE)</f>
        <v>estres</v>
      </c>
      <c r="W377">
        <f>VLOOKUP(CuentosContados[[#This Row],[Column1]],CuentosIndexados[],25,FALSE)</f>
        <v>0</v>
      </c>
      <c r="X377" t="str">
        <f>VLOOKUP(CuentosContados[[#This Row],[Column1]],CuentosIndexados[],26,FALSE)</f>
        <v>compasion</v>
      </c>
      <c r="Y377">
        <f>VLOOKUP(CuentosContados[[#This Row],[Column1]],CuentosIndexados[],27,FALSE)</f>
        <v>0</v>
      </c>
      <c r="Z377">
        <f>VLOOKUP(CuentosContados[[#This Row],[Column1]],CuentosIndexados[],28,FALSE)</f>
        <v>0</v>
      </c>
      <c r="AA377">
        <f>VLOOKUP(CuentosContados[[#This Row],[Column1]],CuentosIndexados[],29,FALSE)</f>
        <v>0</v>
      </c>
      <c r="AB377">
        <f>VLOOKUP(CuentosContados[[#This Row],[Column1]],CuentosIndexados[],30,FALSE)</f>
        <v>0</v>
      </c>
      <c r="AC377">
        <f>VLOOKUP(CuentosContados[[#This Row],[Column1]],CuentosIndexados[],31,FALSE)</f>
        <v>0</v>
      </c>
      <c r="AD377" t="str">
        <f>VLOOKUP(CuentosContados[[#This Row],[Column1]],CuentosIndexados[],32,FALSE)</f>
        <v>agotamiento</v>
      </c>
      <c r="AE377">
        <f>VLOOKUP(CuentosContados[[#This Row],[Column1]],CuentosIndexados[],33,FALSE)</f>
        <v>0</v>
      </c>
      <c r="AF377">
        <f>VLOOKUP(CuentosContados[[#This Row],[Column1]],CuentosIndexados[],34,FALSE)</f>
        <v>0</v>
      </c>
      <c r="AG377">
        <f>VLOOKUP(CuentosContados[[#This Row],[Column1]],CuentosIndexados[],35,FALSE)</f>
        <v>0</v>
      </c>
      <c r="AH377">
        <f>VLOOKUP(CuentosContados[[#This Row],[Column1]],CuentosIndexados[],36,FALSE)</f>
        <v>0</v>
      </c>
      <c r="AI377">
        <f>VLOOKUP(CuentosContados[[#This Row],[Column1]],CuentosIndexados[],37,FALSE)</f>
        <v>0</v>
      </c>
      <c r="AJ377">
        <f>VLOOKUP(CuentosContados[[#This Row],[Column1]],CuentosIndexados[],38,FALSE)</f>
        <v>0</v>
      </c>
      <c r="AK377">
        <f>VLOOKUP(CuentosContados[[#This Row],[Column1]],CuentosIndexados[],39,FALSE)</f>
        <v>0</v>
      </c>
    </row>
    <row r="378" spans="1:37" x14ac:dyDescent="0.25">
      <c r="A378" t="s">
        <v>165</v>
      </c>
      <c r="B378">
        <f>VLOOKUP(CuentosContados[[#This Row],[Column1]],CuentosIndexados[],3,FALSE)</f>
        <v>0</v>
      </c>
      <c r="C378">
        <f>VLOOKUP(CuentosContados[[#This Row],[Column1]],CuentosIndexados[],5,FALSE)</f>
        <v>0</v>
      </c>
      <c r="D378">
        <f>VLOOKUP(CuentosContados[[#This Row],[Column1]],CuentosIndexados[],6,FALSE)</f>
        <v>0</v>
      </c>
      <c r="E378" t="str">
        <f>VLOOKUP(CuentosContados[[#This Row],[Column1]],CuentosIndexados[],7,FALSE)</f>
        <v>frustracion</v>
      </c>
      <c r="F378">
        <f>VLOOKUP(CuentosContados[[#This Row],[Column1]],CuentosIndexados[],8,FALSE)</f>
        <v>0</v>
      </c>
      <c r="G378">
        <f>VLOOKUP(CuentosContados[[#This Row],[Column1]],CuentosIndexados[],9,FALSE)</f>
        <v>0</v>
      </c>
      <c r="H378">
        <f>VLOOKUP(CuentosContados[[#This Row],[Column1]],CuentosIndexados[],10,FALSE)</f>
        <v>0</v>
      </c>
      <c r="I378">
        <f>VLOOKUP(CuentosContados[[#This Row],[Column1]],CuentosIndexados[],11,FALSE)</f>
        <v>0</v>
      </c>
      <c r="J378" t="str">
        <f>VLOOKUP(CuentosContados[[#This Row],[Column1]],CuentosIndexados[],12,FALSE)</f>
        <v>trabajo</v>
      </c>
      <c r="K378">
        <f>VLOOKUP(CuentosContados[[#This Row],[Column1]],CuentosIndexados[],13,FALSE)</f>
        <v>0</v>
      </c>
      <c r="L378" t="str">
        <f>VLOOKUP(CuentosContados[[#This Row],[Column1]],CuentosIndexados[],14,FALSE)</f>
        <v>duda</v>
      </c>
      <c r="M378">
        <f>VLOOKUP(CuentosContados[[#This Row],[Column1]],CuentosIndexados[],15,FALSE)</f>
        <v>0</v>
      </c>
      <c r="N378" t="str">
        <f>VLOOKUP(CuentosContados[[#This Row],[Column1]],CuentosIndexados[],16,FALSE)</f>
        <v>resiliencia</v>
      </c>
      <c r="O378">
        <f>VLOOKUP(CuentosContados[[#This Row],[Column1]],CuentosIndexados[],17,FALSE)</f>
        <v>0</v>
      </c>
      <c r="P378">
        <f>VLOOKUP(CuentosContados[[#This Row],[Column1]],CuentosIndexados[],18,FALSE)</f>
        <v>0</v>
      </c>
      <c r="Q378">
        <f>VLOOKUP(CuentosContados[[#This Row],[Column1]],CuentosIndexados[],19,FALSE)</f>
        <v>0</v>
      </c>
      <c r="R378">
        <f>VLOOKUP(CuentosContados[[#This Row],[Column1]],CuentosIndexados[],20,FALSE)</f>
        <v>0</v>
      </c>
      <c r="S378" t="str">
        <f>VLOOKUP(CuentosContados[[#This Row],[Column1]],CuentosIndexados[],21,FALSE)</f>
        <v>fortaleza</v>
      </c>
      <c r="T378">
        <f>VLOOKUP(CuentosContados[[#This Row],[Column1]],CuentosIndexados[],22,FALSE)</f>
        <v>0</v>
      </c>
      <c r="U378">
        <f>VLOOKUP(CuentosContados[[#This Row],[Column1]],CuentosIndexados[],23,FALSE)</f>
        <v>0</v>
      </c>
      <c r="V378" t="str">
        <f>VLOOKUP(CuentosContados[[#This Row],[Column1]],CuentosIndexados[],24,FALSE)</f>
        <v>estres</v>
      </c>
      <c r="W378">
        <f>VLOOKUP(CuentosContados[[#This Row],[Column1]],CuentosIndexados[],25,FALSE)</f>
        <v>0</v>
      </c>
      <c r="X378" t="str">
        <f>VLOOKUP(CuentosContados[[#This Row],[Column1]],CuentosIndexados[],26,FALSE)</f>
        <v>compasion</v>
      </c>
      <c r="Y378">
        <f>VLOOKUP(CuentosContados[[#This Row],[Column1]],CuentosIndexados[],27,FALSE)</f>
        <v>0</v>
      </c>
      <c r="Z378">
        <f>VLOOKUP(CuentosContados[[#This Row],[Column1]],CuentosIndexados[],28,FALSE)</f>
        <v>0</v>
      </c>
      <c r="AA378">
        <f>VLOOKUP(CuentosContados[[#This Row],[Column1]],CuentosIndexados[],29,FALSE)</f>
        <v>0</v>
      </c>
      <c r="AB378">
        <f>VLOOKUP(CuentosContados[[#This Row],[Column1]],CuentosIndexados[],30,FALSE)</f>
        <v>0</v>
      </c>
      <c r="AC378">
        <f>VLOOKUP(CuentosContados[[#This Row],[Column1]],CuentosIndexados[],31,FALSE)</f>
        <v>0</v>
      </c>
      <c r="AD378" t="str">
        <f>VLOOKUP(CuentosContados[[#This Row],[Column1]],CuentosIndexados[],32,FALSE)</f>
        <v>agotamiento</v>
      </c>
      <c r="AE378">
        <f>VLOOKUP(CuentosContados[[#This Row],[Column1]],CuentosIndexados[],33,FALSE)</f>
        <v>0</v>
      </c>
      <c r="AF378">
        <f>VLOOKUP(CuentosContados[[#This Row],[Column1]],CuentosIndexados[],34,FALSE)</f>
        <v>0</v>
      </c>
      <c r="AG378">
        <f>VLOOKUP(CuentosContados[[#This Row],[Column1]],CuentosIndexados[],35,FALSE)</f>
        <v>0</v>
      </c>
      <c r="AH378">
        <f>VLOOKUP(CuentosContados[[#This Row],[Column1]],CuentosIndexados[],36,FALSE)</f>
        <v>0</v>
      </c>
      <c r="AI378">
        <f>VLOOKUP(CuentosContados[[#This Row],[Column1]],CuentosIndexados[],37,FALSE)</f>
        <v>0</v>
      </c>
      <c r="AJ378">
        <f>VLOOKUP(CuentosContados[[#This Row],[Column1]],CuentosIndexados[],38,FALSE)</f>
        <v>0</v>
      </c>
      <c r="AK378">
        <f>VLOOKUP(CuentosContados[[#This Row],[Column1]],CuentosIndexados[],39,FALSE)</f>
        <v>0</v>
      </c>
    </row>
    <row r="379" spans="1:37" x14ac:dyDescent="0.25">
      <c r="A379" t="s">
        <v>165</v>
      </c>
      <c r="B379">
        <f>VLOOKUP(CuentosContados[[#This Row],[Column1]],CuentosIndexados[],3,FALSE)</f>
        <v>0</v>
      </c>
      <c r="C379">
        <f>VLOOKUP(CuentosContados[[#This Row],[Column1]],CuentosIndexados[],5,FALSE)</f>
        <v>0</v>
      </c>
      <c r="D379">
        <f>VLOOKUP(CuentosContados[[#This Row],[Column1]],CuentosIndexados[],6,FALSE)</f>
        <v>0</v>
      </c>
      <c r="E379" t="str">
        <f>VLOOKUP(CuentosContados[[#This Row],[Column1]],CuentosIndexados[],7,FALSE)</f>
        <v>frustracion</v>
      </c>
      <c r="F379">
        <f>VLOOKUP(CuentosContados[[#This Row],[Column1]],CuentosIndexados[],8,FALSE)</f>
        <v>0</v>
      </c>
      <c r="G379">
        <f>VLOOKUP(CuentosContados[[#This Row],[Column1]],CuentosIndexados[],9,FALSE)</f>
        <v>0</v>
      </c>
      <c r="H379">
        <f>VLOOKUP(CuentosContados[[#This Row],[Column1]],CuentosIndexados[],10,FALSE)</f>
        <v>0</v>
      </c>
      <c r="I379">
        <f>VLOOKUP(CuentosContados[[#This Row],[Column1]],CuentosIndexados[],11,FALSE)</f>
        <v>0</v>
      </c>
      <c r="J379" t="str">
        <f>VLOOKUP(CuentosContados[[#This Row],[Column1]],CuentosIndexados[],12,FALSE)</f>
        <v>trabajo</v>
      </c>
      <c r="K379">
        <f>VLOOKUP(CuentosContados[[#This Row],[Column1]],CuentosIndexados[],13,FALSE)</f>
        <v>0</v>
      </c>
      <c r="L379" t="str">
        <f>VLOOKUP(CuentosContados[[#This Row],[Column1]],CuentosIndexados[],14,FALSE)</f>
        <v>duda</v>
      </c>
      <c r="M379">
        <f>VLOOKUP(CuentosContados[[#This Row],[Column1]],CuentosIndexados[],15,FALSE)</f>
        <v>0</v>
      </c>
      <c r="N379" t="str">
        <f>VLOOKUP(CuentosContados[[#This Row],[Column1]],CuentosIndexados[],16,FALSE)</f>
        <v>resiliencia</v>
      </c>
      <c r="O379">
        <f>VLOOKUP(CuentosContados[[#This Row],[Column1]],CuentosIndexados[],17,FALSE)</f>
        <v>0</v>
      </c>
      <c r="P379">
        <f>VLOOKUP(CuentosContados[[#This Row],[Column1]],CuentosIndexados[],18,FALSE)</f>
        <v>0</v>
      </c>
      <c r="Q379">
        <f>VLOOKUP(CuentosContados[[#This Row],[Column1]],CuentosIndexados[],19,FALSE)</f>
        <v>0</v>
      </c>
      <c r="R379">
        <f>VLOOKUP(CuentosContados[[#This Row],[Column1]],CuentosIndexados[],20,FALSE)</f>
        <v>0</v>
      </c>
      <c r="S379" t="str">
        <f>VLOOKUP(CuentosContados[[#This Row],[Column1]],CuentosIndexados[],21,FALSE)</f>
        <v>fortaleza</v>
      </c>
      <c r="T379">
        <f>VLOOKUP(CuentosContados[[#This Row],[Column1]],CuentosIndexados[],22,FALSE)</f>
        <v>0</v>
      </c>
      <c r="U379">
        <f>VLOOKUP(CuentosContados[[#This Row],[Column1]],CuentosIndexados[],23,FALSE)</f>
        <v>0</v>
      </c>
      <c r="V379" t="str">
        <f>VLOOKUP(CuentosContados[[#This Row],[Column1]],CuentosIndexados[],24,FALSE)</f>
        <v>estres</v>
      </c>
      <c r="W379">
        <f>VLOOKUP(CuentosContados[[#This Row],[Column1]],CuentosIndexados[],25,FALSE)</f>
        <v>0</v>
      </c>
      <c r="X379" t="str">
        <f>VLOOKUP(CuentosContados[[#This Row],[Column1]],CuentosIndexados[],26,FALSE)</f>
        <v>compasion</v>
      </c>
      <c r="Y379">
        <f>VLOOKUP(CuentosContados[[#This Row],[Column1]],CuentosIndexados[],27,FALSE)</f>
        <v>0</v>
      </c>
      <c r="Z379">
        <f>VLOOKUP(CuentosContados[[#This Row],[Column1]],CuentosIndexados[],28,FALSE)</f>
        <v>0</v>
      </c>
      <c r="AA379">
        <f>VLOOKUP(CuentosContados[[#This Row],[Column1]],CuentosIndexados[],29,FALSE)</f>
        <v>0</v>
      </c>
      <c r="AB379">
        <f>VLOOKUP(CuentosContados[[#This Row],[Column1]],CuentosIndexados[],30,FALSE)</f>
        <v>0</v>
      </c>
      <c r="AC379">
        <f>VLOOKUP(CuentosContados[[#This Row],[Column1]],CuentosIndexados[],31,FALSE)</f>
        <v>0</v>
      </c>
      <c r="AD379" t="str">
        <f>VLOOKUP(CuentosContados[[#This Row],[Column1]],CuentosIndexados[],32,FALSE)</f>
        <v>agotamiento</v>
      </c>
      <c r="AE379">
        <f>VLOOKUP(CuentosContados[[#This Row],[Column1]],CuentosIndexados[],33,FALSE)</f>
        <v>0</v>
      </c>
      <c r="AF379">
        <f>VLOOKUP(CuentosContados[[#This Row],[Column1]],CuentosIndexados[],34,FALSE)</f>
        <v>0</v>
      </c>
      <c r="AG379">
        <f>VLOOKUP(CuentosContados[[#This Row],[Column1]],CuentosIndexados[],35,FALSE)</f>
        <v>0</v>
      </c>
      <c r="AH379">
        <f>VLOOKUP(CuentosContados[[#This Row],[Column1]],CuentosIndexados[],36,FALSE)</f>
        <v>0</v>
      </c>
      <c r="AI379">
        <f>VLOOKUP(CuentosContados[[#This Row],[Column1]],CuentosIndexados[],37,FALSE)</f>
        <v>0</v>
      </c>
      <c r="AJ379">
        <f>VLOOKUP(CuentosContados[[#This Row],[Column1]],CuentosIndexados[],38,FALSE)</f>
        <v>0</v>
      </c>
      <c r="AK379">
        <f>VLOOKUP(CuentosContados[[#This Row],[Column1]],CuentosIndexados[],39,FALSE)</f>
        <v>0</v>
      </c>
    </row>
    <row r="380" spans="1:37" x14ac:dyDescent="0.25">
      <c r="A380" t="s">
        <v>165</v>
      </c>
      <c r="B380">
        <f>VLOOKUP(CuentosContados[[#This Row],[Column1]],CuentosIndexados[],3,FALSE)</f>
        <v>0</v>
      </c>
      <c r="C380">
        <f>VLOOKUP(CuentosContados[[#This Row],[Column1]],CuentosIndexados[],5,FALSE)</f>
        <v>0</v>
      </c>
      <c r="D380">
        <f>VLOOKUP(CuentosContados[[#This Row],[Column1]],CuentosIndexados[],6,FALSE)</f>
        <v>0</v>
      </c>
      <c r="E380" t="str">
        <f>VLOOKUP(CuentosContados[[#This Row],[Column1]],CuentosIndexados[],7,FALSE)</f>
        <v>frustracion</v>
      </c>
      <c r="F380">
        <f>VLOOKUP(CuentosContados[[#This Row],[Column1]],CuentosIndexados[],8,FALSE)</f>
        <v>0</v>
      </c>
      <c r="G380">
        <f>VLOOKUP(CuentosContados[[#This Row],[Column1]],CuentosIndexados[],9,FALSE)</f>
        <v>0</v>
      </c>
      <c r="H380">
        <f>VLOOKUP(CuentosContados[[#This Row],[Column1]],CuentosIndexados[],10,FALSE)</f>
        <v>0</v>
      </c>
      <c r="I380">
        <f>VLOOKUP(CuentosContados[[#This Row],[Column1]],CuentosIndexados[],11,FALSE)</f>
        <v>0</v>
      </c>
      <c r="J380" t="str">
        <f>VLOOKUP(CuentosContados[[#This Row],[Column1]],CuentosIndexados[],12,FALSE)</f>
        <v>trabajo</v>
      </c>
      <c r="K380">
        <f>VLOOKUP(CuentosContados[[#This Row],[Column1]],CuentosIndexados[],13,FALSE)</f>
        <v>0</v>
      </c>
      <c r="L380" t="str">
        <f>VLOOKUP(CuentosContados[[#This Row],[Column1]],CuentosIndexados[],14,FALSE)</f>
        <v>duda</v>
      </c>
      <c r="M380">
        <f>VLOOKUP(CuentosContados[[#This Row],[Column1]],CuentosIndexados[],15,FALSE)</f>
        <v>0</v>
      </c>
      <c r="N380" t="str">
        <f>VLOOKUP(CuentosContados[[#This Row],[Column1]],CuentosIndexados[],16,FALSE)</f>
        <v>resiliencia</v>
      </c>
      <c r="O380">
        <f>VLOOKUP(CuentosContados[[#This Row],[Column1]],CuentosIndexados[],17,FALSE)</f>
        <v>0</v>
      </c>
      <c r="P380">
        <f>VLOOKUP(CuentosContados[[#This Row],[Column1]],CuentosIndexados[],18,FALSE)</f>
        <v>0</v>
      </c>
      <c r="Q380">
        <f>VLOOKUP(CuentosContados[[#This Row],[Column1]],CuentosIndexados[],19,FALSE)</f>
        <v>0</v>
      </c>
      <c r="R380">
        <f>VLOOKUP(CuentosContados[[#This Row],[Column1]],CuentosIndexados[],20,FALSE)</f>
        <v>0</v>
      </c>
      <c r="S380" t="str">
        <f>VLOOKUP(CuentosContados[[#This Row],[Column1]],CuentosIndexados[],21,FALSE)</f>
        <v>fortaleza</v>
      </c>
      <c r="T380">
        <f>VLOOKUP(CuentosContados[[#This Row],[Column1]],CuentosIndexados[],22,FALSE)</f>
        <v>0</v>
      </c>
      <c r="U380">
        <f>VLOOKUP(CuentosContados[[#This Row],[Column1]],CuentosIndexados[],23,FALSE)</f>
        <v>0</v>
      </c>
      <c r="V380" t="str">
        <f>VLOOKUP(CuentosContados[[#This Row],[Column1]],CuentosIndexados[],24,FALSE)</f>
        <v>estres</v>
      </c>
      <c r="W380">
        <f>VLOOKUP(CuentosContados[[#This Row],[Column1]],CuentosIndexados[],25,FALSE)</f>
        <v>0</v>
      </c>
      <c r="X380" t="str">
        <f>VLOOKUP(CuentosContados[[#This Row],[Column1]],CuentosIndexados[],26,FALSE)</f>
        <v>compasion</v>
      </c>
      <c r="Y380">
        <f>VLOOKUP(CuentosContados[[#This Row],[Column1]],CuentosIndexados[],27,FALSE)</f>
        <v>0</v>
      </c>
      <c r="Z380">
        <f>VLOOKUP(CuentosContados[[#This Row],[Column1]],CuentosIndexados[],28,FALSE)</f>
        <v>0</v>
      </c>
      <c r="AA380">
        <f>VLOOKUP(CuentosContados[[#This Row],[Column1]],CuentosIndexados[],29,FALSE)</f>
        <v>0</v>
      </c>
      <c r="AB380">
        <f>VLOOKUP(CuentosContados[[#This Row],[Column1]],CuentosIndexados[],30,FALSE)</f>
        <v>0</v>
      </c>
      <c r="AC380">
        <f>VLOOKUP(CuentosContados[[#This Row],[Column1]],CuentosIndexados[],31,FALSE)</f>
        <v>0</v>
      </c>
      <c r="AD380" t="str">
        <f>VLOOKUP(CuentosContados[[#This Row],[Column1]],CuentosIndexados[],32,FALSE)</f>
        <v>agotamiento</v>
      </c>
      <c r="AE380">
        <f>VLOOKUP(CuentosContados[[#This Row],[Column1]],CuentosIndexados[],33,FALSE)</f>
        <v>0</v>
      </c>
      <c r="AF380">
        <f>VLOOKUP(CuentosContados[[#This Row],[Column1]],CuentosIndexados[],34,FALSE)</f>
        <v>0</v>
      </c>
      <c r="AG380">
        <f>VLOOKUP(CuentosContados[[#This Row],[Column1]],CuentosIndexados[],35,FALSE)</f>
        <v>0</v>
      </c>
      <c r="AH380">
        <f>VLOOKUP(CuentosContados[[#This Row],[Column1]],CuentosIndexados[],36,FALSE)</f>
        <v>0</v>
      </c>
      <c r="AI380">
        <f>VLOOKUP(CuentosContados[[#This Row],[Column1]],CuentosIndexados[],37,FALSE)</f>
        <v>0</v>
      </c>
      <c r="AJ380">
        <f>VLOOKUP(CuentosContados[[#This Row],[Column1]],CuentosIndexados[],38,FALSE)</f>
        <v>0</v>
      </c>
      <c r="AK380">
        <f>VLOOKUP(CuentosContados[[#This Row],[Column1]],CuentosIndexados[],39,FALSE)</f>
        <v>0</v>
      </c>
    </row>
    <row r="381" spans="1:37" x14ac:dyDescent="0.25">
      <c r="A381" t="s">
        <v>169</v>
      </c>
      <c r="B381">
        <f>VLOOKUP(CuentosContados[[#This Row],[Column1]],CuentosIndexados[],3,FALSE)</f>
        <v>0</v>
      </c>
      <c r="C381">
        <f>VLOOKUP(CuentosContados[[#This Row],[Column1]],CuentosIndexados[],5,FALSE)</f>
        <v>0</v>
      </c>
      <c r="D381">
        <f>VLOOKUP(CuentosContados[[#This Row],[Column1]],CuentosIndexados[],6,FALSE)</f>
        <v>0</v>
      </c>
      <c r="E381" t="str">
        <f>VLOOKUP(CuentosContados[[#This Row],[Column1]],CuentosIndexados[],7,FALSE)</f>
        <v>frustracion</v>
      </c>
      <c r="F381">
        <f>VLOOKUP(CuentosContados[[#This Row],[Column1]],CuentosIndexados[],8,FALSE)</f>
        <v>0</v>
      </c>
      <c r="G381">
        <f>VLOOKUP(CuentosContados[[#This Row],[Column1]],CuentosIndexados[],9,FALSE)</f>
        <v>0</v>
      </c>
      <c r="H381">
        <f>VLOOKUP(CuentosContados[[#This Row],[Column1]],CuentosIndexados[],10,FALSE)</f>
        <v>0</v>
      </c>
      <c r="I381">
        <f>VLOOKUP(CuentosContados[[#This Row],[Column1]],CuentosIndexados[],11,FALSE)</f>
        <v>0</v>
      </c>
      <c r="J381">
        <f>VLOOKUP(CuentosContados[[#This Row],[Column1]],CuentosIndexados[],12,FALSE)</f>
        <v>0</v>
      </c>
      <c r="K381">
        <f>VLOOKUP(CuentosContados[[#This Row],[Column1]],CuentosIndexados[],13,FALSE)</f>
        <v>0</v>
      </c>
      <c r="L381">
        <f>VLOOKUP(CuentosContados[[#This Row],[Column1]],CuentosIndexados[],14,FALSE)</f>
        <v>0</v>
      </c>
      <c r="M381">
        <f>VLOOKUP(CuentosContados[[#This Row],[Column1]],CuentosIndexados[],15,FALSE)</f>
        <v>0</v>
      </c>
      <c r="N381" t="str">
        <f>VLOOKUP(CuentosContados[[#This Row],[Column1]],CuentosIndexados[],16,FALSE)</f>
        <v>resiliencia</v>
      </c>
      <c r="O381">
        <f>VLOOKUP(CuentosContados[[#This Row],[Column1]],CuentosIndexados[],17,FALSE)</f>
        <v>0</v>
      </c>
      <c r="P381">
        <f>VLOOKUP(CuentosContados[[#This Row],[Column1]],CuentosIndexados[],18,FALSE)</f>
        <v>0</v>
      </c>
      <c r="Q381">
        <f>VLOOKUP(CuentosContados[[#This Row],[Column1]],CuentosIndexados[],19,FALSE)</f>
        <v>0</v>
      </c>
      <c r="R381">
        <f>VLOOKUP(CuentosContados[[#This Row],[Column1]],CuentosIndexados[],20,FALSE)</f>
        <v>0</v>
      </c>
      <c r="S381">
        <f>VLOOKUP(CuentosContados[[#This Row],[Column1]],CuentosIndexados[],21,FALSE)</f>
        <v>0</v>
      </c>
      <c r="T381">
        <f>VLOOKUP(CuentosContados[[#This Row],[Column1]],CuentosIndexados[],22,FALSE)</f>
        <v>0</v>
      </c>
      <c r="U381">
        <f>VLOOKUP(CuentosContados[[#This Row],[Column1]],CuentosIndexados[],23,FALSE)</f>
        <v>0</v>
      </c>
      <c r="V381">
        <f>VLOOKUP(CuentosContados[[#This Row],[Column1]],CuentosIndexados[],24,FALSE)</f>
        <v>0</v>
      </c>
      <c r="W381">
        <f>VLOOKUP(CuentosContados[[#This Row],[Column1]],CuentosIndexados[],25,FALSE)</f>
        <v>0</v>
      </c>
      <c r="X381">
        <f>VLOOKUP(CuentosContados[[#This Row],[Column1]],CuentosIndexados[],26,FALSE)</f>
        <v>0</v>
      </c>
      <c r="Y381">
        <f>VLOOKUP(CuentosContados[[#This Row],[Column1]],CuentosIndexados[],27,FALSE)</f>
        <v>0</v>
      </c>
      <c r="Z381">
        <f>VLOOKUP(CuentosContados[[#This Row],[Column1]],CuentosIndexados[],28,FALSE)</f>
        <v>0</v>
      </c>
      <c r="AA381">
        <f>VLOOKUP(CuentosContados[[#This Row],[Column1]],CuentosIndexados[],29,FALSE)</f>
        <v>0</v>
      </c>
      <c r="AB381">
        <f>VLOOKUP(CuentosContados[[#This Row],[Column1]],CuentosIndexados[],30,FALSE)</f>
        <v>0</v>
      </c>
      <c r="AC381">
        <f>VLOOKUP(CuentosContados[[#This Row],[Column1]],CuentosIndexados[],31,FALSE)</f>
        <v>0</v>
      </c>
      <c r="AD381" t="str">
        <f>VLOOKUP(CuentosContados[[#This Row],[Column1]],CuentosIndexados[],32,FALSE)</f>
        <v>agotamiento</v>
      </c>
      <c r="AE381">
        <f>VLOOKUP(CuentosContados[[#This Row],[Column1]],CuentosIndexados[],33,FALSE)</f>
        <v>0</v>
      </c>
      <c r="AF381">
        <f>VLOOKUP(CuentosContados[[#This Row],[Column1]],CuentosIndexados[],34,FALSE)</f>
        <v>0</v>
      </c>
      <c r="AG381">
        <f>VLOOKUP(CuentosContados[[#This Row],[Column1]],CuentosIndexados[],35,FALSE)</f>
        <v>0</v>
      </c>
      <c r="AH381">
        <f>VLOOKUP(CuentosContados[[#This Row],[Column1]],CuentosIndexados[],36,FALSE)</f>
        <v>0</v>
      </c>
      <c r="AI381">
        <f>VLOOKUP(CuentosContados[[#This Row],[Column1]],CuentosIndexados[],37,FALSE)</f>
        <v>0</v>
      </c>
      <c r="AJ381">
        <f>VLOOKUP(CuentosContados[[#This Row],[Column1]],CuentosIndexados[],38,FALSE)</f>
        <v>0</v>
      </c>
      <c r="AK381">
        <f>VLOOKUP(CuentosContados[[#This Row],[Column1]],CuentosIndexados[],39,FALSE)</f>
        <v>0</v>
      </c>
    </row>
    <row r="382" spans="1:37" x14ac:dyDescent="0.25">
      <c r="A382" t="s">
        <v>169</v>
      </c>
      <c r="B382">
        <f>VLOOKUP(CuentosContados[[#This Row],[Column1]],CuentosIndexados[],3,FALSE)</f>
        <v>0</v>
      </c>
      <c r="C382">
        <f>VLOOKUP(CuentosContados[[#This Row],[Column1]],CuentosIndexados[],5,FALSE)</f>
        <v>0</v>
      </c>
      <c r="D382">
        <f>VLOOKUP(CuentosContados[[#This Row],[Column1]],CuentosIndexados[],6,FALSE)</f>
        <v>0</v>
      </c>
      <c r="E382" t="str">
        <f>VLOOKUP(CuentosContados[[#This Row],[Column1]],CuentosIndexados[],7,FALSE)</f>
        <v>frustracion</v>
      </c>
      <c r="F382">
        <f>VLOOKUP(CuentosContados[[#This Row],[Column1]],CuentosIndexados[],8,FALSE)</f>
        <v>0</v>
      </c>
      <c r="G382">
        <f>VLOOKUP(CuentosContados[[#This Row],[Column1]],CuentosIndexados[],9,FALSE)</f>
        <v>0</v>
      </c>
      <c r="H382">
        <f>VLOOKUP(CuentosContados[[#This Row],[Column1]],CuentosIndexados[],10,FALSE)</f>
        <v>0</v>
      </c>
      <c r="I382">
        <f>VLOOKUP(CuentosContados[[#This Row],[Column1]],CuentosIndexados[],11,FALSE)</f>
        <v>0</v>
      </c>
      <c r="J382">
        <f>VLOOKUP(CuentosContados[[#This Row],[Column1]],CuentosIndexados[],12,FALSE)</f>
        <v>0</v>
      </c>
      <c r="K382">
        <f>VLOOKUP(CuentosContados[[#This Row],[Column1]],CuentosIndexados[],13,FALSE)</f>
        <v>0</v>
      </c>
      <c r="L382">
        <f>VLOOKUP(CuentosContados[[#This Row],[Column1]],CuentosIndexados[],14,FALSE)</f>
        <v>0</v>
      </c>
      <c r="M382">
        <f>VLOOKUP(CuentosContados[[#This Row],[Column1]],CuentosIndexados[],15,FALSE)</f>
        <v>0</v>
      </c>
      <c r="N382" t="str">
        <f>VLOOKUP(CuentosContados[[#This Row],[Column1]],CuentosIndexados[],16,FALSE)</f>
        <v>resiliencia</v>
      </c>
      <c r="O382">
        <f>VLOOKUP(CuentosContados[[#This Row],[Column1]],CuentosIndexados[],17,FALSE)</f>
        <v>0</v>
      </c>
      <c r="P382">
        <f>VLOOKUP(CuentosContados[[#This Row],[Column1]],CuentosIndexados[],18,FALSE)</f>
        <v>0</v>
      </c>
      <c r="Q382">
        <f>VLOOKUP(CuentosContados[[#This Row],[Column1]],CuentosIndexados[],19,FALSE)</f>
        <v>0</v>
      </c>
      <c r="R382">
        <f>VLOOKUP(CuentosContados[[#This Row],[Column1]],CuentosIndexados[],20,FALSE)</f>
        <v>0</v>
      </c>
      <c r="S382">
        <f>VLOOKUP(CuentosContados[[#This Row],[Column1]],CuentosIndexados[],21,FALSE)</f>
        <v>0</v>
      </c>
      <c r="T382">
        <f>VLOOKUP(CuentosContados[[#This Row],[Column1]],CuentosIndexados[],22,FALSE)</f>
        <v>0</v>
      </c>
      <c r="U382">
        <f>VLOOKUP(CuentosContados[[#This Row],[Column1]],CuentosIndexados[],23,FALSE)</f>
        <v>0</v>
      </c>
      <c r="V382">
        <f>VLOOKUP(CuentosContados[[#This Row],[Column1]],CuentosIndexados[],24,FALSE)</f>
        <v>0</v>
      </c>
      <c r="W382">
        <f>VLOOKUP(CuentosContados[[#This Row],[Column1]],CuentosIndexados[],25,FALSE)</f>
        <v>0</v>
      </c>
      <c r="X382">
        <f>VLOOKUP(CuentosContados[[#This Row],[Column1]],CuentosIndexados[],26,FALSE)</f>
        <v>0</v>
      </c>
      <c r="Y382">
        <f>VLOOKUP(CuentosContados[[#This Row],[Column1]],CuentosIndexados[],27,FALSE)</f>
        <v>0</v>
      </c>
      <c r="Z382">
        <f>VLOOKUP(CuentosContados[[#This Row],[Column1]],CuentosIndexados[],28,FALSE)</f>
        <v>0</v>
      </c>
      <c r="AA382">
        <f>VLOOKUP(CuentosContados[[#This Row],[Column1]],CuentosIndexados[],29,FALSE)</f>
        <v>0</v>
      </c>
      <c r="AB382">
        <f>VLOOKUP(CuentosContados[[#This Row],[Column1]],CuentosIndexados[],30,FALSE)</f>
        <v>0</v>
      </c>
      <c r="AC382">
        <f>VLOOKUP(CuentosContados[[#This Row],[Column1]],CuentosIndexados[],31,FALSE)</f>
        <v>0</v>
      </c>
      <c r="AD382" t="str">
        <f>VLOOKUP(CuentosContados[[#This Row],[Column1]],CuentosIndexados[],32,FALSE)</f>
        <v>agotamiento</v>
      </c>
      <c r="AE382">
        <f>VLOOKUP(CuentosContados[[#This Row],[Column1]],CuentosIndexados[],33,FALSE)</f>
        <v>0</v>
      </c>
      <c r="AF382">
        <f>VLOOKUP(CuentosContados[[#This Row],[Column1]],CuentosIndexados[],34,FALSE)</f>
        <v>0</v>
      </c>
      <c r="AG382">
        <f>VLOOKUP(CuentosContados[[#This Row],[Column1]],CuentosIndexados[],35,FALSE)</f>
        <v>0</v>
      </c>
      <c r="AH382">
        <f>VLOOKUP(CuentosContados[[#This Row],[Column1]],CuentosIndexados[],36,FALSE)</f>
        <v>0</v>
      </c>
      <c r="AI382">
        <f>VLOOKUP(CuentosContados[[#This Row],[Column1]],CuentosIndexados[],37,FALSE)</f>
        <v>0</v>
      </c>
      <c r="AJ382">
        <f>VLOOKUP(CuentosContados[[#This Row],[Column1]],CuentosIndexados[],38,FALSE)</f>
        <v>0</v>
      </c>
      <c r="AK382">
        <f>VLOOKUP(CuentosContados[[#This Row],[Column1]],CuentosIndexados[],39,FALSE)</f>
        <v>0</v>
      </c>
    </row>
    <row r="383" spans="1:37" x14ac:dyDescent="0.25">
      <c r="A383" t="s">
        <v>169</v>
      </c>
      <c r="B383">
        <f>VLOOKUP(CuentosContados[[#This Row],[Column1]],CuentosIndexados[],3,FALSE)</f>
        <v>0</v>
      </c>
      <c r="C383">
        <f>VLOOKUP(CuentosContados[[#This Row],[Column1]],CuentosIndexados[],5,FALSE)</f>
        <v>0</v>
      </c>
      <c r="D383">
        <f>VLOOKUP(CuentosContados[[#This Row],[Column1]],CuentosIndexados[],6,FALSE)</f>
        <v>0</v>
      </c>
      <c r="E383" t="str">
        <f>VLOOKUP(CuentosContados[[#This Row],[Column1]],CuentosIndexados[],7,FALSE)</f>
        <v>frustracion</v>
      </c>
      <c r="F383">
        <f>VLOOKUP(CuentosContados[[#This Row],[Column1]],CuentosIndexados[],8,FALSE)</f>
        <v>0</v>
      </c>
      <c r="G383">
        <f>VLOOKUP(CuentosContados[[#This Row],[Column1]],CuentosIndexados[],9,FALSE)</f>
        <v>0</v>
      </c>
      <c r="H383">
        <f>VLOOKUP(CuentosContados[[#This Row],[Column1]],CuentosIndexados[],10,FALSE)</f>
        <v>0</v>
      </c>
      <c r="I383">
        <f>VLOOKUP(CuentosContados[[#This Row],[Column1]],CuentosIndexados[],11,FALSE)</f>
        <v>0</v>
      </c>
      <c r="J383">
        <f>VLOOKUP(CuentosContados[[#This Row],[Column1]],CuentosIndexados[],12,FALSE)</f>
        <v>0</v>
      </c>
      <c r="K383">
        <f>VLOOKUP(CuentosContados[[#This Row],[Column1]],CuentosIndexados[],13,FALSE)</f>
        <v>0</v>
      </c>
      <c r="L383">
        <f>VLOOKUP(CuentosContados[[#This Row],[Column1]],CuentosIndexados[],14,FALSE)</f>
        <v>0</v>
      </c>
      <c r="M383">
        <f>VLOOKUP(CuentosContados[[#This Row],[Column1]],CuentosIndexados[],15,FALSE)</f>
        <v>0</v>
      </c>
      <c r="N383" t="str">
        <f>VLOOKUP(CuentosContados[[#This Row],[Column1]],CuentosIndexados[],16,FALSE)</f>
        <v>resiliencia</v>
      </c>
      <c r="O383">
        <f>VLOOKUP(CuentosContados[[#This Row],[Column1]],CuentosIndexados[],17,FALSE)</f>
        <v>0</v>
      </c>
      <c r="P383">
        <f>VLOOKUP(CuentosContados[[#This Row],[Column1]],CuentosIndexados[],18,FALSE)</f>
        <v>0</v>
      </c>
      <c r="Q383">
        <f>VLOOKUP(CuentosContados[[#This Row],[Column1]],CuentosIndexados[],19,FALSE)</f>
        <v>0</v>
      </c>
      <c r="R383">
        <f>VLOOKUP(CuentosContados[[#This Row],[Column1]],CuentosIndexados[],20,FALSE)</f>
        <v>0</v>
      </c>
      <c r="S383">
        <f>VLOOKUP(CuentosContados[[#This Row],[Column1]],CuentosIndexados[],21,FALSE)</f>
        <v>0</v>
      </c>
      <c r="T383">
        <f>VLOOKUP(CuentosContados[[#This Row],[Column1]],CuentosIndexados[],22,FALSE)</f>
        <v>0</v>
      </c>
      <c r="U383">
        <f>VLOOKUP(CuentosContados[[#This Row],[Column1]],CuentosIndexados[],23,FALSE)</f>
        <v>0</v>
      </c>
      <c r="V383">
        <f>VLOOKUP(CuentosContados[[#This Row],[Column1]],CuentosIndexados[],24,FALSE)</f>
        <v>0</v>
      </c>
      <c r="W383">
        <f>VLOOKUP(CuentosContados[[#This Row],[Column1]],CuentosIndexados[],25,FALSE)</f>
        <v>0</v>
      </c>
      <c r="X383">
        <f>VLOOKUP(CuentosContados[[#This Row],[Column1]],CuentosIndexados[],26,FALSE)</f>
        <v>0</v>
      </c>
      <c r="Y383">
        <f>VLOOKUP(CuentosContados[[#This Row],[Column1]],CuentosIndexados[],27,FALSE)</f>
        <v>0</v>
      </c>
      <c r="Z383">
        <f>VLOOKUP(CuentosContados[[#This Row],[Column1]],CuentosIndexados[],28,FALSE)</f>
        <v>0</v>
      </c>
      <c r="AA383">
        <f>VLOOKUP(CuentosContados[[#This Row],[Column1]],CuentosIndexados[],29,FALSE)</f>
        <v>0</v>
      </c>
      <c r="AB383">
        <f>VLOOKUP(CuentosContados[[#This Row],[Column1]],CuentosIndexados[],30,FALSE)</f>
        <v>0</v>
      </c>
      <c r="AC383">
        <f>VLOOKUP(CuentosContados[[#This Row],[Column1]],CuentosIndexados[],31,FALSE)</f>
        <v>0</v>
      </c>
      <c r="AD383" t="str">
        <f>VLOOKUP(CuentosContados[[#This Row],[Column1]],CuentosIndexados[],32,FALSE)</f>
        <v>agotamiento</v>
      </c>
      <c r="AE383">
        <f>VLOOKUP(CuentosContados[[#This Row],[Column1]],CuentosIndexados[],33,FALSE)</f>
        <v>0</v>
      </c>
      <c r="AF383">
        <f>VLOOKUP(CuentosContados[[#This Row],[Column1]],CuentosIndexados[],34,FALSE)</f>
        <v>0</v>
      </c>
      <c r="AG383">
        <f>VLOOKUP(CuentosContados[[#This Row],[Column1]],CuentosIndexados[],35,FALSE)</f>
        <v>0</v>
      </c>
      <c r="AH383">
        <f>VLOOKUP(CuentosContados[[#This Row],[Column1]],CuentosIndexados[],36,FALSE)</f>
        <v>0</v>
      </c>
      <c r="AI383">
        <f>VLOOKUP(CuentosContados[[#This Row],[Column1]],CuentosIndexados[],37,FALSE)</f>
        <v>0</v>
      </c>
      <c r="AJ383">
        <f>VLOOKUP(CuentosContados[[#This Row],[Column1]],CuentosIndexados[],38,FALSE)</f>
        <v>0</v>
      </c>
      <c r="AK383">
        <f>VLOOKUP(CuentosContados[[#This Row],[Column1]],CuentosIndexados[],39,FALSE)</f>
        <v>0</v>
      </c>
    </row>
    <row r="384" spans="1:37" x14ac:dyDescent="0.25">
      <c r="A384" t="s">
        <v>169</v>
      </c>
      <c r="B384">
        <f>VLOOKUP(CuentosContados[[#This Row],[Column1]],CuentosIndexados[],3,FALSE)</f>
        <v>0</v>
      </c>
      <c r="C384">
        <f>VLOOKUP(CuentosContados[[#This Row],[Column1]],CuentosIndexados[],5,FALSE)</f>
        <v>0</v>
      </c>
      <c r="D384">
        <f>VLOOKUP(CuentosContados[[#This Row],[Column1]],CuentosIndexados[],6,FALSE)</f>
        <v>0</v>
      </c>
      <c r="E384" t="str">
        <f>VLOOKUP(CuentosContados[[#This Row],[Column1]],CuentosIndexados[],7,FALSE)</f>
        <v>frustracion</v>
      </c>
      <c r="F384">
        <f>VLOOKUP(CuentosContados[[#This Row],[Column1]],CuentosIndexados[],8,FALSE)</f>
        <v>0</v>
      </c>
      <c r="G384">
        <f>VLOOKUP(CuentosContados[[#This Row],[Column1]],CuentosIndexados[],9,FALSE)</f>
        <v>0</v>
      </c>
      <c r="H384">
        <f>VLOOKUP(CuentosContados[[#This Row],[Column1]],CuentosIndexados[],10,FALSE)</f>
        <v>0</v>
      </c>
      <c r="I384">
        <f>VLOOKUP(CuentosContados[[#This Row],[Column1]],CuentosIndexados[],11,FALSE)</f>
        <v>0</v>
      </c>
      <c r="J384">
        <f>VLOOKUP(CuentosContados[[#This Row],[Column1]],CuentosIndexados[],12,FALSE)</f>
        <v>0</v>
      </c>
      <c r="K384">
        <f>VLOOKUP(CuentosContados[[#This Row],[Column1]],CuentosIndexados[],13,FALSE)</f>
        <v>0</v>
      </c>
      <c r="L384">
        <f>VLOOKUP(CuentosContados[[#This Row],[Column1]],CuentosIndexados[],14,FALSE)</f>
        <v>0</v>
      </c>
      <c r="M384">
        <f>VLOOKUP(CuentosContados[[#This Row],[Column1]],CuentosIndexados[],15,FALSE)</f>
        <v>0</v>
      </c>
      <c r="N384" t="str">
        <f>VLOOKUP(CuentosContados[[#This Row],[Column1]],CuentosIndexados[],16,FALSE)</f>
        <v>resiliencia</v>
      </c>
      <c r="O384">
        <f>VLOOKUP(CuentosContados[[#This Row],[Column1]],CuentosIndexados[],17,FALSE)</f>
        <v>0</v>
      </c>
      <c r="P384">
        <f>VLOOKUP(CuentosContados[[#This Row],[Column1]],CuentosIndexados[],18,FALSE)</f>
        <v>0</v>
      </c>
      <c r="Q384">
        <f>VLOOKUP(CuentosContados[[#This Row],[Column1]],CuentosIndexados[],19,FALSE)</f>
        <v>0</v>
      </c>
      <c r="R384">
        <f>VLOOKUP(CuentosContados[[#This Row],[Column1]],CuentosIndexados[],20,FALSE)</f>
        <v>0</v>
      </c>
      <c r="S384">
        <f>VLOOKUP(CuentosContados[[#This Row],[Column1]],CuentosIndexados[],21,FALSE)</f>
        <v>0</v>
      </c>
      <c r="T384">
        <f>VLOOKUP(CuentosContados[[#This Row],[Column1]],CuentosIndexados[],22,FALSE)</f>
        <v>0</v>
      </c>
      <c r="U384">
        <f>VLOOKUP(CuentosContados[[#This Row],[Column1]],CuentosIndexados[],23,FALSE)</f>
        <v>0</v>
      </c>
      <c r="V384">
        <f>VLOOKUP(CuentosContados[[#This Row],[Column1]],CuentosIndexados[],24,FALSE)</f>
        <v>0</v>
      </c>
      <c r="W384">
        <f>VLOOKUP(CuentosContados[[#This Row],[Column1]],CuentosIndexados[],25,FALSE)</f>
        <v>0</v>
      </c>
      <c r="X384">
        <f>VLOOKUP(CuentosContados[[#This Row],[Column1]],CuentosIndexados[],26,FALSE)</f>
        <v>0</v>
      </c>
      <c r="Y384">
        <f>VLOOKUP(CuentosContados[[#This Row],[Column1]],CuentosIndexados[],27,FALSE)</f>
        <v>0</v>
      </c>
      <c r="Z384">
        <f>VLOOKUP(CuentosContados[[#This Row],[Column1]],CuentosIndexados[],28,FALSE)</f>
        <v>0</v>
      </c>
      <c r="AA384">
        <f>VLOOKUP(CuentosContados[[#This Row],[Column1]],CuentosIndexados[],29,FALSE)</f>
        <v>0</v>
      </c>
      <c r="AB384">
        <f>VLOOKUP(CuentosContados[[#This Row],[Column1]],CuentosIndexados[],30,FALSE)</f>
        <v>0</v>
      </c>
      <c r="AC384">
        <f>VLOOKUP(CuentosContados[[#This Row],[Column1]],CuentosIndexados[],31,FALSE)</f>
        <v>0</v>
      </c>
      <c r="AD384" t="str">
        <f>VLOOKUP(CuentosContados[[#This Row],[Column1]],CuentosIndexados[],32,FALSE)</f>
        <v>agotamiento</v>
      </c>
      <c r="AE384">
        <f>VLOOKUP(CuentosContados[[#This Row],[Column1]],CuentosIndexados[],33,FALSE)</f>
        <v>0</v>
      </c>
      <c r="AF384">
        <f>VLOOKUP(CuentosContados[[#This Row],[Column1]],CuentosIndexados[],34,FALSE)</f>
        <v>0</v>
      </c>
      <c r="AG384">
        <f>VLOOKUP(CuentosContados[[#This Row],[Column1]],CuentosIndexados[],35,FALSE)</f>
        <v>0</v>
      </c>
      <c r="AH384">
        <f>VLOOKUP(CuentosContados[[#This Row],[Column1]],CuentosIndexados[],36,FALSE)</f>
        <v>0</v>
      </c>
      <c r="AI384">
        <f>VLOOKUP(CuentosContados[[#This Row],[Column1]],CuentosIndexados[],37,FALSE)</f>
        <v>0</v>
      </c>
      <c r="AJ384">
        <f>VLOOKUP(CuentosContados[[#This Row],[Column1]],CuentosIndexados[],38,FALSE)</f>
        <v>0</v>
      </c>
      <c r="AK384">
        <f>VLOOKUP(CuentosContados[[#This Row],[Column1]],CuentosIndexados[],39,FALSE)</f>
        <v>0</v>
      </c>
    </row>
    <row r="385" spans="1:37" x14ac:dyDescent="0.25">
      <c r="A385" t="s">
        <v>169</v>
      </c>
      <c r="B385">
        <f>VLOOKUP(CuentosContados[[#This Row],[Column1]],CuentosIndexados[],3,FALSE)</f>
        <v>0</v>
      </c>
      <c r="C385">
        <f>VLOOKUP(CuentosContados[[#This Row],[Column1]],CuentosIndexados[],5,FALSE)</f>
        <v>0</v>
      </c>
      <c r="D385">
        <f>VLOOKUP(CuentosContados[[#This Row],[Column1]],CuentosIndexados[],6,FALSE)</f>
        <v>0</v>
      </c>
      <c r="E385" t="str">
        <f>VLOOKUP(CuentosContados[[#This Row],[Column1]],CuentosIndexados[],7,FALSE)</f>
        <v>frustracion</v>
      </c>
      <c r="F385">
        <f>VLOOKUP(CuentosContados[[#This Row],[Column1]],CuentosIndexados[],8,FALSE)</f>
        <v>0</v>
      </c>
      <c r="G385">
        <f>VLOOKUP(CuentosContados[[#This Row],[Column1]],CuentosIndexados[],9,FALSE)</f>
        <v>0</v>
      </c>
      <c r="H385">
        <f>VLOOKUP(CuentosContados[[#This Row],[Column1]],CuentosIndexados[],10,FALSE)</f>
        <v>0</v>
      </c>
      <c r="I385">
        <f>VLOOKUP(CuentosContados[[#This Row],[Column1]],CuentosIndexados[],11,FALSE)</f>
        <v>0</v>
      </c>
      <c r="J385">
        <f>VLOOKUP(CuentosContados[[#This Row],[Column1]],CuentosIndexados[],12,FALSE)</f>
        <v>0</v>
      </c>
      <c r="K385">
        <f>VLOOKUP(CuentosContados[[#This Row],[Column1]],CuentosIndexados[],13,FALSE)</f>
        <v>0</v>
      </c>
      <c r="L385">
        <f>VLOOKUP(CuentosContados[[#This Row],[Column1]],CuentosIndexados[],14,FALSE)</f>
        <v>0</v>
      </c>
      <c r="M385">
        <f>VLOOKUP(CuentosContados[[#This Row],[Column1]],CuentosIndexados[],15,FALSE)</f>
        <v>0</v>
      </c>
      <c r="N385" t="str">
        <f>VLOOKUP(CuentosContados[[#This Row],[Column1]],CuentosIndexados[],16,FALSE)</f>
        <v>resiliencia</v>
      </c>
      <c r="O385">
        <f>VLOOKUP(CuentosContados[[#This Row],[Column1]],CuentosIndexados[],17,FALSE)</f>
        <v>0</v>
      </c>
      <c r="P385">
        <f>VLOOKUP(CuentosContados[[#This Row],[Column1]],CuentosIndexados[],18,FALSE)</f>
        <v>0</v>
      </c>
      <c r="Q385">
        <f>VLOOKUP(CuentosContados[[#This Row],[Column1]],CuentosIndexados[],19,FALSE)</f>
        <v>0</v>
      </c>
      <c r="R385">
        <f>VLOOKUP(CuentosContados[[#This Row],[Column1]],CuentosIndexados[],20,FALSE)</f>
        <v>0</v>
      </c>
      <c r="S385">
        <f>VLOOKUP(CuentosContados[[#This Row],[Column1]],CuentosIndexados[],21,FALSE)</f>
        <v>0</v>
      </c>
      <c r="T385">
        <f>VLOOKUP(CuentosContados[[#This Row],[Column1]],CuentosIndexados[],22,FALSE)</f>
        <v>0</v>
      </c>
      <c r="U385">
        <f>VLOOKUP(CuentosContados[[#This Row],[Column1]],CuentosIndexados[],23,FALSE)</f>
        <v>0</v>
      </c>
      <c r="V385">
        <f>VLOOKUP(CuentosContados[[#This Row],[Column1]],CuentosIndexados[],24,FALSE)</f>
        <v>0</v>
      </c>
      <c r="W385">
        <f>VLOOKUP(CuentosContados[[#This Row],[Column1]],CuentosIndexados[],25,FALSE)</f>
        <v>0</v>
      </c>
      <c r="X385">
        <f>VLOOKUP(CuentosContados[[#This Row],[Column1]],CuentosIndexados[],26,FALSE)</f>
        <v>0</v>
      </c>
      <c r="Y385">
        <f>VLOOKUP(CuentosContados[[#This Row],[Column1]],CuentosIndexados[],27,FALSE)</f>
        <v>0</v>
      </c>
      <c r="Z385">
        <f>VLOOKUP(CuentosContados[[#This Row],[Column1]],CuentosIndexados[],28,FALSE)</f>
        <v>0</v>
      </c>
      <c r="AA385">
        <f>VLOOKUP(CuentosContados[[#This Row],[Column1]],CuentosIndexados[],29,FALSE)</f>
        <v>0</v>
      </c>
      <c r="AB385">
        <f>VLOOKUP(CuentosContados[[#This Row],[Column1]],CuentosIndexados[],30,FALSE)</f>
        <v>0</v>
      </c>
      <c r="AC385">
        <f>VLOOKUP(CuentosContados[[#This Row],[Column1]],CuentosIndexados[],31,FALSE)</f>
        <v>0</v>
      </c>
      <c r="AD385" t="str">
        <f>VLOOKUP(CuentosContados[[#This Row],[Column1]],CuentosIndexados[],32,FALSE)</f>
        <v>agotamiento</v>
      </c>
      <c r="AE385">
        <f>VLOOKUP(CuentosContados[[#This Row],[Column1]],CuentosIndexados[],33,FALSE)</f>
        <v>0</v>
      </c>
      <c r="AF385">
        <f>VLOOKUP(CuentosContados[[#This Row],[Column1]],CuentosIndexados[],34,FALSE)</f>
        <v>0</v>
      </c>
      <c r="AG385">
        <f>VLOOKUP(CuentosContados[[#This Row],[Column1]],CuentosIndexados[],35,FALSE)</f>
        <v>0</v>
      </c>
      <c r="AH385">
        <f>VLOOKUP(CuentosContados[[#This Row],[Column1]],CuentosIndexados[],36,FALSE)</f>
        <v>0</v>
      </c>
      <c r="AI385">
        <f>VLOOKUP(CuentosContados[[#This Row],[Column1]],CuentosIndexados[],37,FALSE)</f>
        <v>0</v>
      </c>
      <c r="AJ385">
        <f>VLOOKUP(CuentosContados[[#This Row],[Column1]],CuentosIndexados[],38,FALSE)</f>
        <v>0</v>
      </c>
      <c r="AK385">
        <f>VLOOKUP(CuentosContados[[#This Row],[Column1]],CuentosIndexados[],39,FALSE)</f>
        <v>0</v>
      </c>
    </row>
    <row r="386" spans="1:37" x14ac:dyDescent="0.25">
      <c r="A386" t="s">
        <v>169</v>
      </c>
      <c r="B386">
        <f>VLOOKUP(CuentosContados[[#This Row],[Column1]],CuentosIndexados[],3,FALSE)</f>
        <v>0</v>
      </c>
      <c r="C386">
        <f>VLOOKUP(CuentosContados[[#This Row],[Column1]],CuentosIndexados[],5,FALSE)</f>
        <v>0</v>
      </c>
      <c r="D386">
        <f>VLOOKUP(CuentosContados[[#This Row],[Column1]],CuentosIndexados[],6,FALSE)</f>
        <v>0</v>
      </c>
      <c r="E386" t="str">
        <f>VLOOKUP(CuentosContados[[#This Row],[Column1]],CuentosIndexados[],7,FALSE)</f>
        <v>frustracion</v>
      </c>
      <c r="F386">
        <f>VLOOKUP(CuentosContados[[#This Row],[Column1]],CuentosIndexados[],8,FALSE)</f>
        <v>0</v>
      </c>
      <c r="G386">
        <f>VLOOKUP(CuentosContados[[#This Row],[Column1]],CuentosIndexados[],9,FALSE)</f>
        <v>0</v>
      </c>
      <c r="H386">
        <f>VLOOKUP(CuentosContados[[#This Row],[Column1]],CuentosIndexados[],10,FALSE)</f>
        <v>0</v>
      </c>
      <c r="I386">
        <f>VLOOKUP(CuentosContados[[#This Row],[Column1]],CuentosIndexados[],11,FALSE)</f>
        <v>0</v>
      </c>
      <c r="J386">
        <f>VLOOKUP(CuentosContados[[#This Row],[Column1]],CuentosIndexados[],12,FALSE)</f>
        <v>0</v>
      </c>
      <c r="K386">
        <f>VLOOKUP(CuentosContados[[#This Row],[Column1]],CuentosIndexados[],13,FALSE)</f>
        <v>0</v>
      </c>
      <c r="L386">
        <f>VLOOKUP(CuentosContados[[#This Row],[Column1]],CuentosIndexados[],14,FALSE)</f>
        <v>0</v>
      </c>
      <c r="M386">
        <f>VLOOKUP(CuentosContados[[#This Row],[Column1]],CuentosIndexados[],15,FALSE)</f>
        <v>0</v>
      </c>
      <c r="N386" t="str">
        <f>VLOOKUP(CuentosContados[[#This Row],[Column1]],CuentosIndexados[],16,FALSE)</f>
        <v>resiliencia</v>
      </c>
      <c r="O386">
        <f>VLOOKUP(CuentosContados[[#This Row],[Column1]],CuentosIndexados[],17,FALSE)</f>
        <v>0</v>
      </c>
      <c r="P386">
        <f>VLOOKUP(CuentosContados[[#This Row],[Column1]],CuentosIndexados[],18,FALSE)</f>
        <v>0</v>
      </c>
      <c r="Q386">
        <f>VLOOKUP(CuentosContados[[#This Row],[Column1]],CuentosIndexados[],19,FALSE)</f>
        <v>0</v>
      </c>
      <c r="R386">
        <f>VLOOKUP(CuentosContados[[#This Row],[Column1]],CuentosIndexados[],20,FALSE)</f>
        <v>0</v>
      </c>
      <c r="S386">
        <f>VLOOKUP(CuentosContados[[#This Row],[Column1]],CuentosIndexados[],21,FALSE)</f>
        <v>0</v>
      </c>
      <c r="T386">
        <f>VLOOKUP(CuentosContados[[#This Row],[Column1]],CuentosIndexados[],22,FALSE)</f>
        <v>0</v>
      </c>
      <c r="U386">
        <f>VLOOKUP(CuentosContados[[#This Row],[Column1]],CuentosIndexados[],23,FALSE)</f>
        <v>0</v>
      </c>
      <c r="V386">
        <f>VLOOKUP(CuentosContados[[#This Row],[Column1]],CuentosIndexados[],24,FALSE)</f>
        <v>0</v>
      </c>
      <c r="W386">
        <f>VLOOKUP(CuentosContados[[#This Row],[Column1]],CuentosIndexados[],25,FALSE)</f>
        <v>0</v>
      </c>
      <c r="X386">
        <f>VLOOKUP(CuentosContados[[#This Row],[Column1]],CuentosIndexados[],26,FALSE)</f>
        <v>0</v>
      </c>
      <c r="Y386">
        <f>VLOOKUP(CuentosContados[[#This Row],[Column1]],CuentosIndexados[],27,FALSE)</f>
        <v>0</v>
      </c>
      <c r="Z386">
        <f>VLOOKUP(CuentosContados[[#This Row],[Column1]],CuentosIndexados[],28,FALSE)</f>
        <v>0</v>
      </c>
      <c r="AA386">
        <f>VLOOKUP(CuentosContados[[#This Row],[Column1]],CuentosIndexados[],29,FALSE)</f>
        <v>0</v>
      </c>
      <c r="AB386">
        <f>VLOOKUP(CuentosContados[[#This Row],[Column1]],CuentosIndexados[],30,FALSE)</f>
        <v>0</v>
      </c>
      <c r="AC386">
        <f>VLOOKUP(CuentosContados[[#This Row],[Column1]],CuentosIndexados[],31,FALSE)</f>
        <v>0</v>
      </c>
      <c r="AD386" t="str">
        <f>VLOOKUP(CuentosContados[[#This Row],[Column1]],CuentosIndexados[],32,FALSE)</f>
        <v>agotamiento</v>
      </c>
      <c r="AE386">
        <f>VLOOKUP(CuentosContados[[#This Row],[Column1]],CuentosIndexados[],33,FALSE)</f>
        <v>0</v>
      </c>
      <c r="AF386">
        <f>VLOOKUP(CuentosContados[[#This Row],[Column1]],CuentosIndexados[],34,FALSE)</f>
        <v>0</v>
      </c>
      <c r="AG386">
        <f>VLOOKUP(CuentosContados[[#This Row],[Column1]],CuentosIndexados[],35,FALSE)</f>
        <v>0</v>
      </c>
      <c r="AH386">
        <f>VLOOKUP(CuentosContados[[#This Row],[Column1]],CuentosIndexados[],36,FALSE)</f>
        <v>0</v>
      </c>
      <c r="AI386">
        <f>VLOOKUP(CuentosContados[[#This Row],[Column1]],CuentosIndexados[],37,FALSE)</f>
        <v>0</v>
      </c>
      <c r="AJ386">
        <f>VLOOKUP(CuentosContados[[#This Row],[Column1]],CuentosIndexados[],38,FALSE)</f>
        <v>0</v>
      </c>
      <c r="AK386">
        <f>VLOOKUP(CuentosContados[[#This Row],[Column1]],CuentosIndexados[],39,FALSE)</f>
        <v>0</v>
      </c>
    </row>
    <row r="387" spans="1:37" x14ac:dyDescent="0.25">
      <c r="A387" t="s">
        <v>169</v>
      </c>
      <c r="B387">
        <f>VLOOKUP(CuentosContados[[#This Row],[Column1]],CuentosIndexados[],3,FALSE)</f>
        <v>0</v>
      </c>
      <c r="C387">
        <f>VLOOKUP(CuentosContados[[#This Row],[Column1]],CuentosIndexados[],5,FALSE)</f>
        <v>0</v>
      </c>
      <c r="D387">
        <f>VLOOKUP(CuentosContados[[#This Row],[Column1]],CuentosIndexados[],6,FALSE)</f>
        <v>0</v>
      </c>
      <c r="E387" t="str">
        <f>VLOOKUP(CuentosContados[[#This Row],[Column1]],CuentosIndexados[],7,FALSE)</f>
        <v>frustracion</v>
      </c>
      <c r="F387">
        <f>VLOOKUP(CuentosContados[[#This Row],[Column1]],CuentosIndexados[],8,FALSE)</f>
        <v>0</v>
      </c>
      <c r="G387">
        <f>VLOOKUP(CuentosContados[[#This Row],[Column1]],CuentosIndexados[],9,FALSE)</f>
        <v>0</v>
      </c>
      <c r="H387">
        <f>VLOOKUP(CuentosContados[[#This Row],[Column1]],CuentosIndexados[],10,FALSE)</f>
        <v>0</v>
      </c>
      <c r="I387">
        <f>VLOOKUP(CuentosContados[[#This Row],[Column1]],CuentosIndexados[],11,FALSE)</f>
        <v>0</v>
      </c>
      <c r="J387">
        <f>VLOOKUP(CuentosContados[[#This Row],[Column1]],CuentosIndexados[],12,FALSE)</f>
        <v>0</v>
      </c>
      <c r="K387">
        <f>VLOOKUP(CuentosContados[[#This Row],[Column1]],CuentosIndexados[],13,FALSE)</f>
        <v>0</v>
      </c>
      <c r="L387">
        <f>VLOOKUP(CuentosContados[[#This Row],[Column1]],CuentosIndexados[],14,FALSE)</f>
        <v>0</v>
      </c>
      <c r="M387">
        <f>VLOOKUP(CuentosContados[[#This Row],[Column1]],CuentosIndexados[],15,FALSE)</f>
        <v>0</v>
      </c>
      <c r="N387" t="str">
        <f>VLOOKUP(CuentosContados[[#This Row],[Column1]],CuentosIndexados[],16,FALSE)</f>
        <v>resiliencia</v>
      </c>
      <c r="O387">
        <f>VLOOKUP(CuentosContados[[#This Row],[Column1]],CuentosIndexados[],17,FALSE)</f>
        <v>0</v>
      </c>
      <c r="P387">
        <f>VLOOKUP(CuentosContados[[#This Row],[Column1]],CuentosIndexados[],18,FALSE)</f>
        <v>0</v>
      </c>
      <c r="Q387">
        <f>VLOOKUP(CuentosContados[[#This Row],[Column1]],CuentosIndexados[],19,FALSE)</f>
        <v>0</v>
      </c>
      <c r="R387">
        <f>VLOOKUP(CuentosContados[[#This Row],[Column1]],CuentosIndexados[],20,FALSE)</f>
        <v>0</v>
      </c>
      <c r="S387">
        <f>VLOOKUP(CuentosContados[[#This Row],[Column1]],CuentosIndexados[],21,FALSE)</f>
        <v>0</v>
      </c>
      <c r="T387">
        <f>VLOOKUP(CuentosContados[[#This Row],[Column1]],CuentosIndexados[],22,FALSE)</f>
        <v>0</v>
      </c>
      <c r="U387">
        <f>VLOOKUP(CuentosContados[[#This Row],[Column1]],CuentosIndexados[],23,FALSE)</f>
        <v>0</v>
      </c>
      <c r="V387">
        <f>VLOOKUP(CuentosContados[[#This Row],[Column1]],CuentosIndexados[],24,FALSE)</f>
        <v>0</v>
      </c>
      <c r="W387">
        <f>VLOOKUP(CuentosContados[[#This Row],[Column1]],CuentosIndexados[],25,FALSE)</f>
        <v>0</v>
      </c>
      <c r="X387">
        <f>VLOOKUP(CuentosContados[[#This Row],[Column1]],CuentosIndexados[],26,FALSE)</f>
        <v>0</v>
      </c>
      <c r="Y387">
        <f>VLOOKUP(CuentosContados[[#This Row],[Column1]],CuentosIndexados[],27,FALSE)</f>
        <v>0</v>
      </c>
      <c r="Z387">
        <f>VLOOKUP(CuentosContados[[#This Row],[Column1]],CuentosIndexados[],28,FALSE)</f>
        <v>0</v>
      </c>
      <c r="AA387">
        <f>VLOOKUP(CuentosContados[[#This Row],[Column1]],CuentosIndexados[],29,FALSE)</f>
        <v>0</v>
      </c>
      <c r="AB387">
        <f>VLOOKUP(CuentosContados[[#This Row],[Column1]],CuentosIndexados[],30,FALSE)</f>
        <v>0</v>
      </c>
      <c r="AC387">
        <f>VLOOKUP(CuentosContados[[#This Row],[Column1]],CuentosIndexados[],31,FALSE)</f>
        <v>0</v>
      </c>
      <c r="AD387" t="str">
        <f>VLOOKUP(CuentosContados[[#This Row],[Column1]],CuentosIndexados[],32,FALSE)</f>
        <v>agotamiento</v>
      </c>
      <c r="AE387">
        <f>VLOOKUP(CuentosContados[[#This Row],[Column1]],CuentosIndexados[],33,FALSE)</f>
        <v>0</v>
      </c>
      <c r="AF387">
        <f>VLOOKUP(CuentosContados[[#This Row],[Column1]],CuentosIndexados[],34,FALSE)</f>
        <v>0</v>
      </c>
      <c r="AG387">
        <f>VLOOKUP(CuentosContados[[#This Row],[Column1]],CuentosIndexados[],35,FALSE)</f>
        <v>0</v>
      </c>
      <c r="AH387">
        <f>VLOOKUP(CuentosContados[[#This Row],[Column1]],CuentosIndexados[],36,FALSE)</f>
        <v>0</v>
      </c>
      <c r="AI387">
        <f>VLOOKUP(CuentosContados[[#This Row],[Column1]],CuentosIndexados[],37,FALSE)</f>
        <v>0</v>
      </c>
      <c r="AJ387">
        <f>VLOOKUP(CuentosContados[[#This Row],[Column1]],CuentosIndexados[],38,FALSE)</f>
        <v>0</v>
      </c>
      <c r="AK387">
        <f>VLOOKUP(CuentosContados[[#This Row],[Column1]],CuentosIndexados[],39,FALSE)</f>
        <v>0</v>
      </c>
    </row>
    <row r="388" spans="1:37" x14ac:dyDescent="0.25">
      <c r="A388" t="s">
        <v>169</v>
      </c>
      <c r="B388">
        <f>VLOOKUP(CuentosContados[[#This Row],[Column1]],CuentosIndexados[],3,FALSE)</f>
        <v>0</v>
      </c>
      <c r="C388">
        <f>VLOOKUP(CuentosContados[[#This Row],[Column1]],CuentosIndexados[],5,FALSE)</f>
        <v>0</v>
      </c>
      <c r="D388">
        <f>VLOOKUP(CuentosContados[[#This Row],[Column1]],CuentosIndexados[],6,FALSE)</f>
        <v>0</v>
      </c>
      <c r="E388" t="str">
        <f>VLOOKUP(CuentosContados[[#This Row],[Column1]],CuentosIndexados[],7,FALSE)</f>
        <v>frustracion</v>
      </c>
      <c r="F388">
        <f>VLOOKUP(CuentosContados[[#This Row],[Column1]],CuentosIndexados[],8,FALSE)</f>
        <v>0</v>
      </c>
      <c r="G388">
        <f>VLOOKUP(CuentosContados[[#This Row],[Column1]],CuentosIndexados[],9,FALSE)</f>
        <v>0</v>
      </c>
      <c r="H388">
        <f>VLOOKUP(CuentosContados[[#This Row],[Column1]],CuentosIndexados[],10,FALSE)</f>
        <v>0</v>
      </c>
      <c r="I388">
        <f>VLOOKUP(CuentosContados[[#This Row],[Column1]],CuentosIndexados[],11,FALSE)</f>
        <v>0</v>
      </c>
      <c r="J388">
        <f>VLOOKUP(CuentosContados[[#This Row],[Column1]],CuentosIndexados[],12,FALSE)</f>
        <v>0</v>
      </c>
      <c r="K388">
        <f>VLOOKUP(CuentosContados[[#This Row],[Column1]],CuentosIndexados[],13,FALSE)</f>
        <v>0</v>
      </c>
      <c r="L388">
        <f>VLOOKUP(CuentosContados[[#This Row],[Column1]],CuentosIndexados[],14,FALSE)</f>
        <v>0</v>
      </c>
      <c r="M388">
        <f>VLOOKUP(CuentosContados[[#This Row],[Column1]],CuentosIndexados[],15,FALSE)</f>
        <v>0</v>
      </c>
      <c r="N388" t="str">
        <f>VLOOKUP(CuentosContados[[#This Row],[Column1]],CuentosIndexados[],16,FALSE)</f>
        <v>resiliencia</v>
      </c>
      <c r="O388">
        <f>VLOOKUP(CuentosContados[[#This Row],[Column1]],CuentosIndexados[],17,FALSE)</f>
        <v>0</v>
      </c>
      <c r="P388">
        <f>VLOOKUP(CuentosContados[[#This Row],[Column1]],CuentosIndexados[],18,FALSE)</f>
        <v>0</v>
      </c>
      <c r="Q388">
        <f>VLOOKUP(CuentosContados[[#This Row],[Column1]],CuentosIndexados[],19,FALSE)</f>
        <v>0</v>
      </c>
      <c r="R388">
        <f>VLOOKUP(CuentosContados[[#This Row],[Column1]],CuentosIndexados[],20,FALSE)</f>
        <v>0</v>
      </c>
      <c r="S388">
        <f>VLOOKUP(CuentosContados[[#This Row],[Column1]],CuentosIndexados[],21,FALSE)</f>
        <v>0</v>
      </c>
      <c r="T388">
        <f>VLOOKUP(CuentosContados[[#This Row],[Column1]],CuentosIndexados[],22,FALSE)</f>
        <v>0</v>
      </c>
      <c r="U388">
        <f>VLOOKUP(CuentosContados[[#This Row],[Column1]],CuentosIndexados[],23,FALSE)</f>
        <v>0</v>
      </c>
      <c r="V388">
        <f>VLOOKUP(CuentosContados[[#This Row],[Column1]],CuentosIndexados[],24,FALSE)</f>
        <v>0</v>
      </c>
      <c r="W388">
        <f>VLOOKUP(CuentosContados[[#This Row],[Column1]],CuentosIndexados[],25,FALSE)</f>
        <v>0</v>
      </c>
      <c r="X388">
        <f>VLOOKUP(CuentosContados[[#This Row],[Column1]],CuentosIndexados[],26,FALSE)</f>
        <v>0</v>
      </c>
      <c r="Y388">
        <f>VLOOKUP(CuentosContados[[#This Row],[Column1]],CuentosIndexados[],27,FALSE)</f>
        <v>0</v>
      </c>
      <c r="Z388">
        <f>VLOOKUP(CuentosContados[[#This Row],[Column1]],CuentosIndexados[],28,FALSE)</f>
        <v>0</v>
      </c>
      <c r="AA388">
        <f>VLOOKUP(CuentosContados[[#This Row],[Column1]],CuentosIndexados[],29,FALSE)</f>
        <v>0</v>
      </c>
      <c r="AB388">
        <f>VLOOKUP(CuentosContados[[#This Row],[Column1]],CuentosIndexados[],30,FALSE)</f>
        <v>0</v>
      </c>
      <c r="AC388">
        <f>VLOOKUP(CuentosContados[[#This Row],[Column1]],CuentosIndexados[],31,FALSE)</f>
        <v>0</v>
      </c>
      <c r="AD388" t="str">
        <f>VLOOKUP(CuentosContados[[#This Row],[Column1]],CuentosIndexados[],32,FALSE)</f>
        <v>agotamiento</v>
      </c>
      <c r="AE388">
        <f>VLOOKUP(CuentosContados[[#This Row],[Column1]],CuentosIndexados[],33,FALSE)</f>
        <v>0</v>
      </c>
      <c r="AF388">
        <f>VLOOKUP(CuentosContados[[#This Row],[Column1]],CuentosIndexados[],34,FALSE)</f>
        <v>0</v>
      </c>
      <c r="AG388">
        <f>VLOOKUP(CuentosContados[[#This Row],[Column1]],CuentosIndexados[],35,FALSE)</f>
        <v>0</v>
      </c>
      <c r="AH388">
        <f>VLOOKUP(CuentosContados[[#This Row],[Column1]],CuentosIndexados[],36,FALSE)</f>
        <v>0</v>
      </c>
      <c r="AI388">
        <f>VLOOKUP(CuentosContados[[#This Row],[Column1]],CuentosIndexados[],37,FALSE)</f>
        <v>0</v>
      </c>
      <c r="AJ388">
        <f>VLOOKUP(CuentosContados[[#This Row],[Column1]],CuentosIndexados[],38,FALSE)</f>
        <v>0</v>
      </c>
      <c r="AK388">
        <f>VLOOKUP(CuentosContados[[#This Row],[Column1]],CuentosIndexados[],39,FALSE)</f>
        <v>0</v>
      </c>
    </row>
    <row r="389" spans="1:37" x14ac:dyDescent="0.25">
      <c r="A389" t="s">
        <v>169</v>
      </c>
      <c r="B389">
        <f>VLOOKUP(CuentosContados[[#This Row],[Column1]],CuentosIndexados[],3,FALSE)</f>
        <v>0</v>
      </c>
      <c r="C389">
        <f>VLOOKUP(CuentosContados[[#This Row],[Column1]],CuentosIndexados[],5,FALSE)</f>
        <v>0</v>
      </c>
      <c r="D389">
        <f>VLOOKUP(CuentosContados[[#This Row],[Column1]],CuentosIndexados[],6,FALSE)</f>
        <v>0</v>
      </c>
      <c r="E389" t="str">
        <f>VLOOKUP(CuentosContados[[#This Row],[Column1]],CuentosIndexados[],7,FALSE)</f>
        <v>frustracion</v>
      </c>
      <c r="F389">
        <f>VLOOKUP(CuentosContados[[#This Row],[Column1]],CuentosIndexados[],8,FALSE)</f>
        <v>0</v>
      </c>
      <c r="G389">
        <f>VLOOKUP(CuentosContados[[#This Row],[Column1]],CuentosIndexados[],9,FALSE)</f>
        <v>0</v>
      </c>
      <c r="H389">
        <f>VLOOKUP(CuentosContados[[#This Row],[Column1]],CuentosIndexados[],10,FALSE)</f>
        <v>0</v>
      </c>
      <c r="I389">
        <f>VLOOKUP(CuentosContados[[#This Row],[Column1]],CuentosIndexados[],11,FALSE)</f>
        <v>0</v>
      </c>
      <c r="J389">
        <f>VLOOKUP(CuentosContados[[#This Row],[Column1]],CuentosIndexados[],12,FALSE)</f>
        <v>0</v>
      </c>
      <c r="K389">
        <f>VLOOKUP(CuentosContados[[#This Row],[Column1]],CuentosIndexados[],13,FALSE)</f>
        <v>0</v>
      </c>
      <c r="L389">
        <f>VLOOKUP(CuentosContados[[#This Row],[Column1]],CuentosIndexados[],14,FALSE)</f>
        <v>0</v>
      </c>
      <c r="M389">
        <f>VLOOKUP(CuentosContados[[#This Row],[Column1]],CuentosIndexados[],15,FALSE)</f>
        <v>0</v>
      </c>
      <c r="N389" t="str">
        <f>VLOOKUP(CuentosContados[[#This Row],[Column1]],CuentosIndexados[],16,FALSE)</f>
        <v>resiliencia</v>
      </c>
      <c r="O389">
        <f>VLOOKUP(CuentosContados[[#This Row],[Column1]],CuentosIndexados[],17,FALSE)</f>
        <v>0</v>
      </c>
      <c r="P389">
        <f>VLOOKUP(CuentosContados[[#This Row],[Column1]],CuentosIndexados[],18,FALSE)</f>
        <v>0</v>
      </c>
      <c r="Q389">
        <f>VLOOKUP(CuentosContados[[#This Row],[Column1]],CuentosIndexados[],19,FALSE)</f>
        <v>0</v>
      </c>
      <c r="R389">
        <f>VLOOKUP(CuentosContados[[#This Row],[Column1]],CuentosIndexados[],20,FALSE)</f>
        <v>0</v>
      </c>
      <c r="S389">
        <f>VLOOKUP(CuentosContados[[#This Row],[Column1]],CuentosIndexados[],21,FALSE)</f>
        <v>0</v>
      </c>
      <c r="T389">
        <f>VLOOKUP(CuentosContados[[#This Row],[Column1]],CuentosIndexados[],22,FALSE)</f>
        <v>0</v>
      </c>
      <c r="U389">
        <f>VLOOKUP(CuentosContados[[#This Row],[Column1]],CuentosIndexados[],23,FALSE)</f>
        <v>0</v>
      </c>
      <c r="V389">
        <f>VLOOKUP(CuentosContados[[#This Row],[Column1]],CuentosIndexados[],24,FALSE)</f>
        <v>0</v>
      </c>
      <c r="W389">
        <f>VLOOKUP(CuentosContados[[#This Row],[Column1]],CuentosIndexados[],25,FALSE)</f>
        <v>0</v>
      </c>
      <c r="X389">
        <f>VLOOKUP(CuentosContados[[#This Row],[Column1]],CuentosIndexados[],26,FALSE)</f>
        <v>0</v>
      </c>
      <c r="Y389">
        <f>VLOOKUP(CuentosContados[[#This Row],[Column1]],CuentosIndexados[],27,FALSE)</f>
        <v>0</v>
      </c>
      <c r="Z389">
        <f>VLOOKUP(CuentosContados[[#This Row],[Column1]],CuentosIndexados[],28,FALSE)</f>
        <v>0</v>
      </c>
      <c r="AA389">
        <f>VLOOKUP(CuentosContados[[#This Row],[Column1]],CuentosIndexados[],29,FALSE)</f>
        <v>0</v>
      </c>
      <c r="AB389">
        <f>VLOOKUP(CuentosContados[[#This Row],[Column1]],CuentosIndexados[],30,FALSE)</f>
        <v>0</v>
      </c>
      <c r="AC389">
        <f>VLOOKUP(CuentosContados[[#This Row],[Column1]],CuentosIndexados[],31,FALSE)</f>
        <v>0</v>
      </c>
      <c r="AD389" t="str">
        <f>VLOOKUP(CuentosContados[[#This Row],[Column1]],CuentosIndexados[],32,FALSE)</f>
        <v>agotamiento</v>
      </c>
      <c r="AE389">
        <f>VLOOKUP(CuentosContados[[#This Row],[Column1]],CuentosIndexados[],33,FALSE)</f>
        <v>0</v>
      </c>
      <c r="AF389">
        <f>VLOOKUP(CuentosContados[[#This Row],[Column1]],CuentosIndexados[],34,FALSE)</f>
        <v>0</v>
      </c>
      <c r="AG389">
        <f>VLOOKUP(CuentosContados[[#This Row],[Column1]],CuentosIndexados[],35,FALSE)</f>
        <v>0</v>
      </c>
      <c r="AH389">
        <f>VLOOKUP(CuentosContados[[#This Row],[Column1]],CuentosIndexados[],36,FALSE)</f>
        <v>0</v>
      </c>
      <c r="AI389">
        <f>VLOOKUP(CuentosContados[[#This Row],[Column1]],CuentosIndexados[],37,FALSE)</f>
        <v>0</v>
      </c>
      <c r="AJ389">
        <f>VLOOKUP(CuentosContados[[#This Row],[Column1]],CuentosIndexados[],38,FALSE)</f>
        <v>0</v>
      </c>
      <c r="AK389">
        <f>VLOOKUP(CuentosContados[[#This Row],[Column1]],CuentosIndexados[],39,FALSE)</f>
        <v>0</v>
      </c>
    </row>
    <row r="390" spans="1:37" x14ac:dyDescent="0.25">
      <c r="A390" t="s">
        <v>169</v>
      </c>
      <c r="B390">
        <f>VLOOKUP(CuentosContados[[#This Row],[Column1]],CuentosIndexados[],3,FALSE)</f>
        <v>0</v>
      </c>
      <c r="C390">
        <f>VLOOKUP(CuentosContados[[#This Row],[Column1]],CuentosIndexados[],5,FALSE)</f>
        <v>0</v>
      </c>
      <c r="D390">
        <f>VLOOKUP(CuentosContados[[#This Row],[Column1]],CuentosIndexados[],6,FALSE)</f>
        <v>0</v>
      </c>
      <c r="E390" t="str">
        <f>VLOOKUP(CuentosContados[[#This Row],[Column1]],CuentosIndexados[],7,FALSE)</f>
        <v>frustracion</v>
      </c>
      <c r="F390">
        <f>VLOOKUP(CuentosContados[[#This Row],[Column1]],CuentosIndexados[],8,FALSE)</f>
        <v>0</v>
      </c>
      <c r="G390">
        <f>VLOOKUP(CuentosContados[[#This Row],[Column1]],CuentosIndexados[],9,FALSE)</f>
        <v>0</v>
      </c>
      <c r="H390">
        <f>VLOOKUP(CuentosContados[[#This Row],[Column1]],CuentosIndexados[],10,FALSE)</f>
        <v>0</v>
      </c>
      <c r="I390">
        <f>VLOOKUP(CuentosContados[[#This Row],[Column1]],CuentosIndexados[],11,FALSE)</f>
        <v>0</v>
      </c>
      <c r="J390">
        <f>VLOOKUP(CuentosContados[[#This Row],[Column1]],CuentosIndexados[],12,FALSE)</f>
        <v>0</v>
      </c>
      <c r="K390">
        <f>VLOOKUP(CuentosContados[[#This Row],[Column1]],CuentosIndexados[],13,FALSE)</f>
        <v>0</v>
      </c>
      <c r="L390">
        <f>VLOOKUP(CuentosContados[[#This Row],[Column1]],CuentosIndexados[],14,FALSE)</f>
        <v>0</v>
      </c>
      <c r="M390">
        <f>VLOOKUP(CuentosContados[[#This Row],[Column1]],CuentosIndexados[],15,FALSE)</f>
        <v>0</v>
      </c>
      <c r="N390" t="str">
        <f>VLOOKUP(CuentosContados[[#This Row],[Column1]],CuentosIndexados[],16,FALSE)</f>
        <v>resiliencia</v>
      </c>
      <c r="O390">
        <f>VLOOKUP(CuentosContados[[#This Row],[Column1]],CuentosIndexados[],17,FALSE)</f>
        <v>0</v>
      </c>
      <c r="P390">
        <f>VLOOKUP(CuentosContados[[#This Row],[Column1]],CuentosIndexados[],18,FALSE)</f>
        <v>0</v>
      </c>
      <c r="Q390">
        <f>VLOOKUP(CuentosContados[[#This Row],[Column1]],CuentosIndexados[],19,FALSE)</f>
        <v>0</v>
      </c>
      <c r="R390">
        <f>VLOOKUP(CuentosContados[[#This Row],[Column1]],CuentosIndexados[],20,FALSE)</f>
        <v>0</v>
      </c>
      <c r="S390">
        <f>VLOOKUP(CuentosContados[[#This Row],[Column1]],CuentosIndexados[],21,FALSE)</f>
        <v>0</v>
      </c>
      <c r="T390">
        <f>VLOOKUP(CuentosContados[[#This Row],[Column1]],CuentosIndexados[],22,FALSE)</f>
        <v>0</v>
      </c>
      <c r="U390">
        <f>VLOOKUP(CuentosContados[[#This Row],[Column1]],CuentosIndexados[],23,FALSE)</f>
        <v>0</v>
      </c>
      <c r="V390">
        <f>VLOOKUP(CuentosContados[[#This Row],[Column1]],CuentosIndexados[],24,FALSE)</f>
        <v>0</v>
      </c>
      <c r="W390">
        <f>VLOOKUP(CuentosContados[[#This Row],[Column1]],CuentosIndexados[],25,FALSE)</f>
        <v>0</v>
      </c>
      <c r="X390">
        <f>VLOOKUP(CuentosContados[[#This Row],[Column1]],CuentosIndexados[],26,FALSE)</f>
        <v>0</v>
      </c>
      <c r="Y390">
        <f>VLOOKUP(CuentosContados[[#This Row],[Column1]],CuentosIndexados[],27,FALSE)</f>
        <v>0</v>
      </c>
      <c r="Z390">
        <f>VLOOKUP(CuentosContados[[#This Row],[Column1]],CuentosIndexados[],28,FALSE)</f>
        <v>0</v>
      </c>
      <c r="AA390">
        <f>VLOOKUP(CuentosContados[[#This Row],[Column1]],CuentosIndexados[],29,FALSE)</f>
        <v>0</v>
      </c>
      <c r="AB390">
        <f>VLOOKUP(CuentosContados[[#This Row],[Column1]],CuentosIndexados[],30,FALSE)</f>
        <v>0</v>
      </c>
      <c r="AC390">
        <f>VLOOKUP(CuentosContados[[#This Row],[Column1]],CuentosIndexados[],31,FALSE)</f>
        <v>0</v>
      </c>
      <c r="AD390" t="str">
        <f>VLOOKUP(CuentosContados[[#This Row],[Column1]],CuentosIndexados[],32,FALSE)</f>
        <v>agotamiento</v>
      </c>
      <c r="AE390">
        <f>VLOOKUP(CuentosContados[[#This Row],[Column1]],CuentosIndexados[],33,FALSE)</f>
        <v>0</v>
      </c>
      <c r="AF390">
        <f>VLOOKUP(CuentosContados[[#This Row],[Column1]],CuentosIndexados[],34,FALSE)</f>
        <v>0</v>
      </c>
      <c r="AG390">
        <f>VLOOKUP(CuentosContados[[#This Row],[Column1]],CuentosIndexados[],35,FALSE)</f>
        <v>0</v>
      </c>
      <c r="AH390">
        <f>VLOOKUP(CuentosContados[[#This Row],[Column1]],CuentosIndexados[],36,FALSE)</f>
        <v>0</v>
      </c>
      <c r="AI390">
        <f>VLOOKUP(CuentosContados[[#This Row],[Column1]],CuentosIndexados[],37,FALSE)</f>
        <v>0</v>
      </c>
      <c r="AJ390">
        <f>VLOOKUP(CuentosContados[[#This Row],[Column1]],CuentosIndexados[],38,FALSE)</f>
        <v>0</v>
      </c>
      <c r="AK390">
        <f>VLOOKUP(CuentosContados[[#This Row],[Column1]],CuentosIndexados[],39,FALSE)</f>
        <v>0</v>
      </c>
    </row>
    <row r="391" spans="1:37" x14ac:dyDescent="0.25">
      <c r="A391" t="s">
        <v>169</v>
      </c>
      <c r="B391">
        <f>VLOOKUP(CuentosContados[[#This Row],[Column1]],CuentosIndexados[],3,FALSE)</f>
        <v>0</v>
      </c>
      <c r="C391">
        <f>VLOOKUP(CuentosContados[[#This Row],[Column1]],CuentosIndexados[],5,FALSE)</f>
        <v>0</v>
      </c>
      <c r="D391">
        <f>VLOOKUP(CuentosContados[[#This Row],[Column1]],CuentosIndexados[],6,FALSE)</f>
        <v>0</v>
      </c>
      <c r="E391" t="str">
        <f>VLOOKUP(CuentosContados[[#This Row],[Column1]],CuentosIndexados[],7,FALSE)</f>
        <v>frustracion</v>
      </c>
      <c r="F391">
        <f>VLOOKUP(CuentosContados[[#This Row],[Column1]],CuentosIndexados[],8,FALSE)</f>
        <v>0</v>
      </c>
      <c r="G391">
        <f>VLOOKUP(CuentosContados[[#This Row],[Column1]],CuentosIndexados[],9,FALSE)</f>
        <v>0</v>
      </c>
      <c r="H391">
        <f>VLOOKUP(CuentosContados[[#This Row],[Column1]],CuentosIndexados[],10,FALSE)</f>
        <v>0</v>
      </c>
      <c r="I391">
        <f>VLOOKUP(CuentosContados[[#This Row],[Column1]],CuentosIndexados[],11,FALSE)</f>
        <v>0</v>
      </c>
      <c r="J391">
        <f>VLOOKUP(CuentosContados[[#This Row],[Column1]],CuentosIndexados[],12,FALSE)</f>
        <v>0</v>
      </c>
      <c r="K391">
        <f>VLOOKUP(CuentosContados[[#This Row],[Column1]],CuentosIndexados[],13,FALSE)</f>
        <v>0</v>
      </c>
      <c r="L391">
        <f>VLOOKUP(CuentosContados[[#This Row],[Column1]],CuentosIndexados[],14,FALSE)</f>
        <v>0</v>
      </c>
      <c r="M391">
        <f>VLOOKUP(CuentosContados[[#This Row],[Column1]],CuentosIndexados[],15,FALSE)</f>
        <v>0</v>
      </c>
      <c r="N391" t="str">
        <f>VLOOKUP(CuentosContados[[#This Row],[Column1]],CuentosIndexados[],16,FALSE)</f>
        <v>resiliencia</v>
      </c>
      <c r="O391">
        <f>VLOOKUP(CuentosContados[[#This Row],[Column1]],CuentosIndexados[],17,FALSE)</f>
        <v>0</v>
      </c>
      <c r="P391">
        <f>VLOOKUP(CuentosContados[[#This Row],[Column1]],CuentosIndexados[],18,FALSE)</f>
        <v>0</v>
      </c>
      <c r="Q391">
        <f>VLOOKUP(CuentosContados[[#This Row],[Column1]],CuentosIndexados[],19,FALSE)</f>
        <v>0</v>
      </c>
      <c r="R391">
        <f>VLOOKUP(CuentosContados[[#This Row],[Column1]],CuentosIndexados[],20,FALSE)</f>
        <v>0</v>
      </c>
      <c r="S391">
        <f>VLOOKUP(CuentosContados[[#This Row],[Column1]],CuentosIndexados[],21,FALSE)</f>
        <v>0</v>
      </c>
      <c r="T391">
        <f>VLOOKUP(CuentosContados[[#This Row],[Column1]],CuentosIndexados[],22,FALSE)</f>
        <v>0</v>
      </c>
      <c r="U391">
        <f>VLOOKUP(CuentosContados[[#This Row],[Column1]],CuentosIndexados[],23,FALSE)</f>
        <v>0</v>
      </c>
      <c r="V391">
        <f>VLOOKUP(CuentosContados[[#This Row],[Column1]],CuentosIndexados[],24,FALSE)</f>
        <v>0</v>
      </c>
      <c r="W391">
        <f>VLOOKUP(CuentosContados[[#This Row],[Column1]],CuentosIndexados[],25,FALSE)</f>
        <v>0</v>
      </c>
      <c r="X391">
        <f>VLOOKUP(CuentosContados[[#This Row],[Column1]],CuentosIndexados[],26,FALSE)</f>
        <v>0</v>
      </c>
      <c r="Y391">
        <f>VLOOKUP(CuentosContados[[#This Row],[Column1]],CuentosIndexados[],27,FALSE)</f>
        <v>0</v>
      </c>
      <c r="Z391">
        <f>VLOOKUP(CuentosContados[[#This Row],[Column1]],CuentosIndexados[],28,FALSE)</f>
        <v>0</v>
      </c>
      <c r="AA391">
        <f>VLOOKUP(CuentosContados[[#This Row],[Column1]],CuentosIndexados[],29,FALSE)</f>
        <v>0</v>
      </c>
      <c r="AB391">
        <f>VLOOKUP(CuentosContados[[#This Row],[Column1]],CuentosIndexados[],30,FALSE)</f>
        <v>0</v>
      </c>
      <c r="AC391">
        <f>VLOOKUP(CuentosContados[[#This Row],[Column1]],CuentosIndexados[],31,FALSE)</f>
        <v>0</v>
      </c>
      <c r="AD391" t="str">
        <f>VLOOKUP(CuentosContados[[#This Row],[Column1]],CuentosIndexados[],32,FALSE)</f>
        <v>agotamiento</v>
      </c>
      <c r="AE391">
        <f>VLOOKUP(CuentosContados[[#This Row],[Column1]],CuentosIndexados[],33,FALSE)</f>
        <v>0</v>
      </c>
      <c r="AF391">
        <f>VLOOKUP(CuentosContados[[#This Row],[Column1]],CuentosIndexados[],34,FALSE)</f>
        <v>0</v>
      </c>
      <c r="AG391">
        <f>VLOOKUP(CuentosContados[[#This Row],[Column1]],CuentosIndexados[],35,FALSE)</f>
        <v>0</v>
      </c>
      <c r="AH391">
        <f>VLOOKUP(CuentosContados[[#This Row],[Column1]],CuentosIndexados[],36,FALSE)</f>
        <v>0</v>
      </c>
      <c r="AI391">
        <f>VLOOKUP(CuentosContados[[#This Row],[Column1]],CuentosIndexados[],37,FALSE)</f>
        <v>0</v>
      </c>
      <c r="AJ391">
        <f>VLOOKUP(CuentosContados[[#This Row],[Column1]],CuentosIndexados[],38,FALSE)</f>
        <v>0</v>
      </c>
      <c r="AK391">
        <f>VLOOKUP(CuentosContados[[#This Row],[Column1]],CuentosIndexados[],39,FALSE)</f>
        <v>0</v>
      </c>
    </row>
    <row r="392" spans="1:37" x14ac:dyDescent="0.25">
      <c r="A392" t="s">
        <v>169</v>
      </c>
      <c r="B392">
        <f>VLOOKUP(CuentosContados[[#This Row],[Column1]],CuentosIndexados[],3,FALSE)</f>
        <v>0</v>
      </c>
      <c r="C392">
        <f>VLOOKUP(CuentosContados[[#This Row],[Column1]],CuentosIndexados[],5,FALSE)</f>
        <v>0</v>
      </c>
      <c r="D392">
        <f>VLOOKUP(CuentosContados[[#This Row],[Column1]],CuentosIndexados[],6,FALSE)</f>
        <v>0</v>
      </c>
      <c r="E392" t="str">
        <f>VLOOKUP(CuentosContados[[#This Row],[Column1]],CuentosIndexados[],7,FALSE)</f>
        <v>frustracion</v>
      </c>
      <c r="F392">
        <f>VLOOKUP(CuentosContados[[#This Row],[Column1]],CuentosIndexados[],8,FALSE)</f>
        <v>0</v>
      </c>
      <c r="G392">
        <f>VLOOKUP(CuentosContados[[#This Row],[Column1]],CuentosIndexados[],9,FALSE)</f>
        <v>0</v>
      </c>
      <c r="H392">
        <f>VLOOKUP(CuentosContados[[#This Row],[Column1]],CuentosIndexados[],10,FALSE)</f>
        <v>0</v>
      </c>
      <c r="I392">
        <f>VLOOKUP(CuentosContados[[#This Row],[Column1]],CuentosIndexados[],11,FALSE)</f>
        <v>0</v>
      </c>
      <c r="J392">
        <f>VLOOKUP(CuentosContados[[#This Row],[Column1]],CuentosIndexados[],12,FALSE)</f>
        <v>0</v>
      </c>
      <c r="K392">
        <f>VLOOKUP(CuentosContados[[#This Row],[Column1]],CuentosIndexados[],13,FALSE)</f>
        <v>0</v>
      </c>
      <c r="L392">
        <f>VLOOKUP(CuentosContados[[#This Row],[Column1]],CuentosIndexados[],14,FALSE)</f>
        <v>0</v>
      </c>
      <c r="M392">
        <f>VLOOKUP(CuentosContados[[#This Row],[Column1]],CuentosIndexados[],15,FALSE)</f>
        <v>0</v>
      </c>
      <c r="N392" t="str">
        <f>VLOOKUP(CuentosContados[[#This Row],[Column1]],CuentosIndexados[],16,FALSE)</f>
        <v>resiliencia</v>
      </c>
      <c r="O392">
        <f>VLOOKUP(CuentosContados[[#This Row],[Column1]],CuentosIndexados[],17,FALSE)</f>
        <v>0</v>
      </c>
      <c r="P392">
        <f>VLOOKUP(CuentosContados[[#This Row],[Column1]],CuentosIndexados[],18,FALSE)</f>
        <v>0</v>
      </c>
      <c r="Q392">
        <f>VLOOKUP(CuentosContados[[#This Row],[Column1]],CuentosIndexados[],19,FALSE)</f>
        <v>0</v>
      </c>
      <c r="R392">
        <f>VLOOKUP(CuentosContados[[#This Row],[Column1]],CuentosIndexados[],20,FALSE)</f>
        <v>0</v>
      </c>
      <c r="S392">
        <f>VLOOKUP(CuentosContados[[#This Row],[Column1]],CuentosIndexados[],21,FALSE)</f>
        <v>0</v>
      </c>
      <c r="T392">
        <f>VLOOKUP(CuentosContados[[#This Row],[Column1]],CuentosIndexados[],22,FALSE)</f>
        <v>0</v>
      </c>
      <c r="U392">
        <f>VLOOKUP(CuentosContados[[#This Row],[Column1]],CuentosIndexados[],23,FALSE)</f>
        <v>0</v>
      </c>
      <c r="V392">
        <f>VLOOKUP(CuentosContados[[#This Row],[Column1]],CuentosIndexados[],24,FALSE)</f>
        <v>0</v>
      </c>
      <c r="W392">
        <f>VLOOKUP(CuentosContados[[#This Row],[Column1]],CuentosIndexados[],25,FALSE)</f>
        <v>0</v>
      </c>
      <c r="X392">
        <f>VLOOKUP(CuentosContados[[#This Row],[Column1]],CuentosIndexados[],26,FALSE)</f>
        <v>0</v>
      </c>
      <c r="Y392">
        <f>VLOOKUP(CuentosContados[[#This Row],[Column1]],CuentosIndexados[],27,FALSE)</f>
        <v>0</v>
      </c>
      <c r="Z392">
        <f>VLOOKUP(CuentosContados[[#This Row],[Column1]],CuentosIndexados[],28,FALSE)</f>
        <v>0</v>
      </c>
      <c r="AA392">
        <f>VLOOKUP(CuentosContados[[#This Row],[Column1]],CuentosIndexados[],29,FALSE)</f>
        <v>0</v>
      </c>
      <c r="AB392">
        <f>VLOOKUP(CuentosContados[[#This Row],[Column1]],CuentosIndexados[],30,FALSE)</f>
        <v>0</v>
      </c>
      <c r="AC392">
        <f>VLOOKUP(CuentosContados[[#This Row],[Column1]],CuentosIndexados[],31,FALSE)</f>
        <v>0</v>
      </c>
      <c r="AD392" t="str">
        <f>VLOOKUP(CuentosContados[[#This Row],[Column1]],CuentosIndexados[],32,FALSE)</f>
        <v>agotamiento</v>
      </c>
      <c r="AE392">
        <f>VLOOKUP(CuentosContados[[#This Row],[Column1]],CuentosIndexados[],33,FALSE)</f>
        <v>0</v>
      </c>
      <c r="AF392">
        <f>VLOOKUP(CuentosContados[[#This Row],[Column1]],CuentosIndexados[],34,FALSE)</f>
        <v>0</v>
      </c>
      <c r="AG392">
        <f>VLOOKUP(CuentosContados[[#This Row],[Column1]],CuentosIndexados[],35,FALSE)</f>
        <v>0</v>
      </c>
      <c r="AH392">
        <f>VLOOKUP(CuentosContados[[#This Row],[Column1]],CuentosIndexados[],36,FALSE)</f>
        <v>0</v>
      </c>
      <c r="AI392">
        <f>VLOOKUP(CuentosContados[[#This Row],[Column1]],CuentosIndexados[],37,FALSE)</f>
        <v>0</v>
      </c>
      <c r="AJ392">
        <f>VLOOKUP(CuentosContados[[#This Row],[Column1]],CuentosIndexados[],38,FALSE)</f>
        <v>0</v>
      </c>
      <c r="AK392">
        <f>VLOOKUP(CuentosContados[[#This Row],[Column1]],CuentosIndexados[],39,FALSE)</f>
        <v>0</v>
      </c>
    </row>
    <row r="393" spans="1:37" x14ac:dyDescent="0.25">
      <c r="A393" t="s">
        <v>169</v>
      </c>
      <c r="B393">
        <f>VLOOKUP(CuentosContados[[#This Row],[Column1]],CuentosIndexados[],3,FALSE)</f>
        <v>0</v>
      </c>
      <c r="C393">
        <f>VLOOKUP(CuentosContados[[#This Row],[Column1]],CuentosIndexados[],5,FALSE)</f>
        <v>0</v>
      </c>
      <c r="D393">
        <f>VLOOKUP(CuentosContados[[#This Row],[Column1]],CuentosIndexados[],6,FALSE)</f>
        <v>0</v>
      </c>
      <c r="E393" t="str">
        <f>VLOOKUP(CuentosContados[[#This Row],[Column1]],CuentosIndexados[],7,FALSE)</f>
        <v>frustracion</v>
      </c>
      <c r="F393">
        <f>VLOOKUP(CuentosContados[[#This Row],[Column1]],CuentosIndexados[],8,FALSE)</f>
        <v>0</v>
      </c>
      <c r="G393">
        <f>VLOOKUP(CuentosContados[[#This Row],[Column1]],CuentosIndexados[],9,FALSE)</f>
        <v>0</v>
      </c>
      <c r="H393">
        <f>VLOOKUP(CuentosContados[[#This Row],[Column1]],CuentosIndexados[],10,FALSE)</f>
        <v>0</v>
      </c>
      <c r="I393">
        <f>VLOOKUP(CuentosContados[[#This Row],[Column1]],CuentosIndexados[],11,FALSE)</f>
        <v>0</v>
      </c>
      <c r="J393">
        <f>VLOOKUP(CuentosContados[[#This Row],[Column1]],CuentosIndexados[],12,FALSE)</f>
        <v>0</v>
      </c>
      <c r="K393">
        <f>VLOOKUP(CuentosContados[[#This Row],[Column1]],CuentosIndexados[],13,FALSE)</f>
        <v>0</v>
      </c>
      <c r="L393">
        <f>VLOOKUP(CuentosContados[[#This Row],[Column1]],CuentosIndexados[],14,FALSE)</f>
        <v>0</v>
      </c>
      <c r="M393">
        <f>VLOOKUP(CuentosContados[[#This Row],[Column1]],CuentosIndexados[],15,FALSE)</f>
        <v>0</v>
      </c>
      <c r="N393" t="str">
        <f>VLOOKUP(CuentosContados[[#This Row],[Column1]],CuentosIndexados[],16,FALSE)</f>
        <v>resiliencia</v>
      </c>
      <c r="O393">
        <f>VLOOKUP(CuentosContados[[#This Row],[Column1]],CuentosIndexados[],17,FALSE)</f>
        <v>0</v>
      </c>
      <c r="P393">
        <f>VLOOKUP(CuentosContados[[#This Row],[Column1]],CuentosIndexados[],18,FALSE)</f>
        <v>0</v>
      </c>
      <c r="Q393">
        <f>VLOOKUP(CuentosContados[[#This Row],[Column1]],CuentosIndexados[],19,FALSE)</f>
        <v>0</v>
      </c>
      <c r="R393">
        <f>VLOOKUP(CuentosContados[[#This Row],[Column1]],CuentosIndexados[],20,FALSE)</f>
        <v>0</v>
      </c>
      <c r="S393">
        <f>VLOOKUP(CuentosContados[[#This Row],[Column1]],CuentosIndexados[],21,FALSE)</f>
        <v>0</v>
      </c>
      <c r="T393">
        <f>VLOOKUP(CuentosContados[[#This Row],[Column1]],CuentosIndexados[],22,FALSE)</f>
        <v>0</v>
      </c>
      <c r="U393">
        <f>VLOOKUP(CuentosContados[[#This Row],[Column1]],CuentosIndexados[],23,FALSE)</f>
        <v>0</v>
      </c>
      <c r="V393">
        <f>VLOOKUP(CuentosContados[[#This Row],[Column1]],CuentosIndexados[],24,FALSE)</f>
        <v>0</v>
      </c>
      <c r="W393">
        <f>VLOOKUP(CuentosContados[[#This Row],[Column1]],CuentosIndexados[],25,FALSE)</f>
        <v>0</v>
      </c>
      <c r="X393">
        <f>VLOOKUP(CuentosContados[[#This Row],[Column1]],CuentosIndexados[],26,FALSE)</f>
        <v>0</v>
      </c>
      <c r="Y393">
        <f>VLOOKUP(CuentosContados[[#This Row],[Column1]],CuentosIndexados[],27,FALSE)</f>
        <v>0</v>
      </c>
      <c r="Z393">
        <f>VLOOKUP(CuentosContados[[#This Row],[Column1]],CuentosIndexados[],28,FALSE)</f>
        <v>0</v>
      </c>
      <c r="AA393">
        <f>VLOOKUP(CuentosContados[[#This Row],[Column1]],CuentosIndexados[],29,FALSE)</f>
        <v>0</v>
      </c>
      <c r="AB393">
        <f>VLOOKUP(CuentosContados[[#This Row],[Column1]],CuentosIndexados[],30,FALSE)</f>
        <v>0</v>
      </c>
      <c r="AC393">
        <f>VLOOKUP(CuentosContados[[#This Row],[Column1]],CuentosIndexados[],31,FALSE)</f>
        <v>0</v>
      </c>
      <c r="AD393" t="str">
        <f>VLOOKUP(CuentosContados[[#This Row],[Column1]],CuentosIndexados[],32,FALSE)</f>
        <v>agotamiento</v>
      </c>
      <c r="AE393">
        <f>VLOOKUP(CuentosContados[[#This Row],[Column1]],CuentosIndexados[],33,FALSE)</f>
        <v>0</v>
      </c>
      <c r="AF393">
        <f>VLOOKUP(CuentosContados[[#This Row],[Column1]],CuentosIndexados[],34,FALSE)</f>
        <v>0</v>
      </c>
      <c r="AG393">
        <f>VLOOKUP(CuentosContados[[#This Row],[Column1]],CuentosIndexados[],35,FALSE)</f>
        <v>0</v>
      </c>
      <c r="AH393">
        <f>VLOOKUP(CuentosContados[[#This Row],[Column1]],CuentosIndexados[],36,FALSE)</f>
        <v>0</v>
      </c>
      <c r="AI393">
        <f>VLOOKUP(CuentosContados[[#This Row],[Column1]],CuentosIndexados[],37,FALSE)</f>
        <v>0</v>
      </c>
      <c r="AJ393">
        <f>VLOOKUP(CuentosContados[[#This Row],[Column1]],CuentosIndexados[],38,FALSE)</f>
        <v>0</v>
      </c>
      <c r="AK393">
        <f>VLOOKUP(CuentosContados[[#This Row],[Column1]],CuentosIndexados[],39,FALSE)</f>
        <v>0</v>
      </c>
    </row>
    <row r="394" spans="1:37" x14ac:dyDescent="0.25">
      <c r="A394" t="s">
        <v>169</v>
      </c>
      <c r="B394">
        <f>VLOOKUP(CuentosContados[[#This Row],[Column1]],CuentosIndexados[],3,FALSE)</f>
        <v>0</v>
      </c>
      <c r="C394">
        <f>VLOOKUP(CuentosContados[[#This Row],[Column1]],CuentosIndexados[],5,FALSE)</f>
        <v>0</v>
      </c>
      <c r="D394">
        <f>VLOOKUP(CuentosContados[[#This Row],[Column1]],CuentosIndexados[],6,FALSE)</f>
        <v>0</v>
      </c>
      <c r="E394" t="str">
        <f>VLOOKUP(CuentosContados[[#This Row],[Column1]],CuentosIndexados[],7,FALSE)</f>
        <v>frustracion</v>
      </c>
      <c r="F394">
        <f>VLOOKUP(CuentosContados[[#This Row],[Column1]],CuentosIndexados[],8,FALSE)</f>
        <v>0</v>
      </c>
      <c r="G394">
        <f>VLOOKUP(CuentosContados[[#This Row],[Column1]],CuentosIndexados[],9,FALSE)</f>
        <v>0</v>
      </c>
      <c r="H394">
        <f>VLOOKUP(CuentosContados[[#This Row],[Column1]],CuentosIndexados[],10,FALSE)</f>
        <v>0</v>
      </c>
      <c r="I394">
        <f>VLOOKUP(CuentosContados[[#This Row],[Column1]],CuentosIndexados[],11,FALSE)</f>
        <v>0</v>
      </c>
      <c r="J394">
        <f>VLOOKUP(CuentosContados[[#This Row],[Column1]],CuentosIndexados[],12,FALSE)</f>
        <v>0</v>
      </c>
      <c r="K394">
        <f>VLOOKUP(CuentosContados[[#This Row],[Column1]],CuentosIndexados[],13,FALSE)</f>
        <v>0</v>
      </c>
      <c r="L394">
        <f>VLOOKUP(CuentosContados[[#This Row],[Column1]],CuentosIndexados[],14,FALSE)</f>
        <v>0</v>
      </c>
      <c r="M394">
        <f>VLOOKUP(CuentosContados[[#This Row],[Column1]],CuentosIndexados[],15,FALSE)</f>
        <v>0</v>
      </c>
      <c r="N394" t="str">
        <f>VLOOKUP(CuentosContados[[#This Row],[Column1]],CuentosIndexados[],16,FALSE)</f>
        <v>resiliencia</v>
      </c>
      <c r="O394">
        <f>VLOOKUP(CuentosContados[[#This Row],[Column1]],CuentosIndexados[],17,FALSE)</f>
        <v>0</v>
      </c>
      <c r="P394">
        <f>VLOOKUP(CuentosContados[[#This Row],[Column1]],CuentosIndexados[],18,FALSE)</f>
        <v>0</v>
      </c>
      <c r="Q394">
        <f>VLOOKUP(CuentosContados[[#This Row],[Column1]],CuentosIndexados[],19,FALSE)</f>
        <v>0</v>
      </c>
      <c r="R394">
        <f>VLOOKUP(CuentosContados[[#This Row],[Column1]],CuentosIndexados[],20,FALSE)</f>
        <v>0</v>
      </c>
      <c r="S394">
        <f>VLOOKUP(CuentosContados[[#This Row],[Column1]],CuentosIndexados[],21,FALSE)</f>
        <v>0</v>
      </c>
      <c r="T394">
        <f>VLOOKUP(CuentosContados[[#This Row],[Column1]],CuentosIndexados[],22,FALSE)</f>
        <v>0</v>
      </c>
      <c r="U394">
        <f>VLOOKUP(CuentosContados[[#This Row],[Column1]],CuentosIndexados[],23,FALSE)</f>
        <v>0</v>
      </c>
      <c r="V394">
        <f>VLOOKUP(CuentosContados[[#This Row],[Column1]],CuentosIndexados[],24,FALSE)</f>
        <v>0</v>
      </c>
      <c r="W394">
        <f>VLOOKUP(CuentosContados[[#This Row],[Column1]],CuentosIndexados[],25,FALSE)</f>
        <v>0</v>
      </c>
      <c r="X394">
        <f>VLOOKUP(CuentosContados[[#This Row],[Column1]],CuentosIndexados[],26,FALSE)</f>
        <v>0</v>
      </c>
      <c r="Y394">
        <f>VLOOKUP(CuentosContados[[#This Row],[Column1]],CuentosIndexados[],27,FALSE)</f>
        <v>0</v>
      </c>
      <c r="Z394">
        <f>VLOOKUP(CuentosContados[[#This Row],[Column1]],CuentosIndexados[],28,FALSE)</f>
        <v>0</v>
      </c>
      <c r="AA394">
        <f>VLOOKUP(CuentosContados[[#This Row],[Column1]],CuentosIndexados[],29,FALSE)</f>
        <v>0</v>
      </c>
      <c r="AB394">
        <f>VLOOKUP(CuentosContados[[#This Row],[Column1]],CuentosIndexados[],30,FALSE)</f>
        <v>0</v>
      </c>
      <c r="AC394">
        <f>VLOOKUP(CuentosContados[[#This Row],[Column1]],CuentosIndexados[],31,FALSE)</f>
        <v>0</v>
      </c>
      <c r="AD394" t="str">
        <f>VLOOKUP(CuentosContados[[#This Row],[Column1]],CuentosIndexados[],32,FALSE)</f>
        <v>agotamiento</v>
      </c>
      <c r="AE394">
        <f>VLOOKUP(CuentosContados[[#This Row],[Column1]],CuentosIndexados[],33,FALSE)</f>
        <v>0</v>
      </c>
      <c r="AF394">
        <f>VLOOKUP(CuentosContados[[#This Row],[Column1]],CuentosIndexados[],34,FALSE)</f>
        <v>0</v>
      </c>
      <c r="AG394">
        <f>VLOOKUP(CuentosContados[[#This Row],[Column1]],CuentosIndexados[],35,FALSE)</f>
        <v>0</v>
      </c>
      <c r="AH394">
        <f>VLOOKUP(CuentosContados[[#This Row],[Column1]],CuentosIndexados[],36,FALSE)</f>
        <v>0</v>
      </c>
      <c r="AI394">
        <f>VLOOKUP(CuentosContados[[#This Row],[Column1]],CuentosIndexados[],37,FALSE)</f>
        <v>0</v>
      </c>
      <c r="AJ394">
        <f>VLOOKUP(CuentosContados[[#This Row],[Column1]],CuentosIndexados[],38,FALSE)</f>
        <v>0</v>
      </c>
      <c r="AK394">
        <f>VLOOKUP(CuentosContados[[#This Row],[Column1]],CuentosIndexados[],39,FALSE)</f>
        <v>0</v>
      </c>
    </row>
    <row r="395" spans="1:37" x14ac:dyDescent="0.25">
      <c r="A395" t="s">
        <v>169</v>
      </c>
      <c r="B395">
        <f>VLOOKUP(CuentosContados[[#This Row],[Column1]],CuentosIndexados[],3,FALSE)</f>
        <v>0</v>
      </c>
      <c r="C395">
        <f>VLOOKUP(CuentosContados[[#This Row],[Column1]],CuentosIndexados[],5,FALSE)</f>
        <v>0</v>
      </c>
      <c r="D395">
        <f>VLOOKUP(CuentosContados[[#This Row],[Column1]],CuentosIndexados[],6,FALSE)</f>
        <v>0</v>
      </c>
      <c r="E395" t="str">
        <f>VLOOKUP(CuentosContados[[#This Row],[Column1]],CuentosIndexados[],7,FALSE)</f>
        <v>frustracion</v>
      </c>
      <c r="F395">
        <f>VLOOKUP(CuentosContados[[#This Row],[Column1]],CuentosIndexados[],8,FALSE)</f>
        <v>0</v>
      </c>
      <c r="G395">
        <f>VLOOKUP(CuentosContados[[#This Row],[Column1]],CuentosIndexados[],9,FALSE)</f>
        <v>0</v>
      </c>
      <c r="H395">
        <f>VLOOKUP(CuentosContados[[#This Row],[Column1]],CuentosIndexados[],10,FALSE)</f>
        <v>0</v>
      </c>
      <c r="I395">
        <f>VLOOKUP(CuentosContados[[#This Row],[Column1]],CuentosIndexados[],11,FALSE)</f>
        <v>0</v>
      </c>
      <c r="J395">
        <f>VLOOKUP(CuentosContados[[#This Row],[Column1]],CuentosIndexados[],12,FALSE)</f>
        <v>0</v>
      </c>
      <c r="K395">
        <f>VLOOKUP(CuentosContados[[#This Row],[Column1]],CuentosIndexados[],13,FALSE)</f>
        <v>0</v>
      </c>
      <c r="L395">
        <f>VLOOKUP(CuentosContados[[#This Row],[Column1]],CuentosIndexados[],14,FALSE)</f>
        <v>0</v>
      </c>
      <c r="M395">
        <f>VLOOKUP(CuentosContados[[#This Row],[Column1]],CuentosIndexados[],15,FALSE)</f>
        <v>0</v>
      </c>
      <c r="N395" t="str">
        <f>VLOOKUP(CuentosContados[[#This Row],[Column1]],CuentosIndexados[],16,FALSE)</f>
        <v>resiliencia</v>
      </c>
      <c r="O395">
        <f>VLOOKUP(CuentosContados[[#This Row],[Column1]],CuentosIndexados[],17,FALSE)</f>
        <v>0</v>
      </c>
      <c r="P395">
        <f>VLOOKUP(CuentosContados[[#This Row],[Column1]],CuentosIndexados[],18,FALSE)</f>
        <v>0</v>
      </c>
      <c r="Q395">
        <f>VLOOKUP(CuentosContados[[#This Row],[Column1]],CuentosIndexados[],19,FALSE)</f>
        <v>0</v>
      </c>
      <c r="R395">
        <f>VLOOKUP(CuentosContados[[#This Row],[Column1]],CuentosIndexados[],20,FALSE)</f>
        <v>0</v>
      </c>
      <c r="S395">
        <f>VLOOKUP(CuentosContados[[#This Row],[Column1]],CuentosIndexados[],21,FALSE)</f>
        <v>0</v>
      </c>
      <c r="T395">
        <f>VLOOKUP(CuentosContados[[#This Row],[Column1]],CuentosIndexados[],22,FALSE)</f>
        <v>0</v>
      </c>
      <c r="U395">
        <f>VLOOKUP(CuentosContados[[#This Row],[Column1]],CuentosIndexados[],23,FALSE)</f>
        <v>0</v>
      </c>
      <c r="V395">
        <f>VLOOKUP(CuentosContados[[#This Row],[Column1]],CuentosIndexados[],24,FALSE)</f>
        <v>0</v>
      </c>
      <c r="W395">
        <f>VLOOKUP(CuentosContados[[#This Row],[Column1]],CuentosIndexados[],25,FALSE)</f>
        <v>0</v>
      </c>
      <c r="X395">
        <f>VLOOKUP(CuentosContados[[#This Row],[Column1]],CuentosIndexados[],26,FALSE)</f>
        <v>0</v>
      </c>
      <c r="Y395">
        <f>VLOOKUP(CuentosContados[[#This Row],[Column1]],CuentosIndexados[],27,FALSE)</f>
        <v>0</v>
      </c>
      <c r="Z395">
        <f>VLOOKUP(CuentosContados[[#This Row],[Column1]],CuentosIndexados[],28,FALSE)</f>
        <v>0</v>
      </c>
      <c r="AA395">
        <f>VLOOKUP(CuentosContados[[#This Row],[Column1]],CuentosIndexados[],29,FALSE)</f>
        <v>0</v>
      </c>
      <c r="AB395">
        <f>VLOOKUP(CuentosContados[[#This Row],[Column1]],CuentosIndexados[],30,FALSE)</f>
        <v>0</v>
      </c>
      <c r="AC395">
        <f>VLOOKUP(CuentosContados[[#This Row],[Column1]],CuentosIndexados[],31,FALSE)</f>
        <v>0</v>
      </c>
      <c r="AD395" t="str">
        <f>VLOOKUP(CuentosContados[[#This Row],[Column1]],CuentosIndexados[],32,FALSE)</f>
        <v>agotamiento</v>
      </c>
      <c r="AE395">
        <f>VLOOKUP(CuentosContados[[#This Row],[Column1]],CuentosIndexados[],33,FALSE)</f>
        <v>0</v>
      </c>
      <c r="AF395">
        <f>VLOOKUP(CuentosContados[[#This Row],[Column1]],CuentosIndexados[],34,FALSE)</f>
        <v>0</v>
      </c>
      <c r="AG395">
        <f>VLOOKUP(CuentosContados[[#This Row],[Column1]],CuentosIndexados[],35,FALSE)</f>
        <v>0</v>
      </c>
      <c r="AH395">
        <f>VLOOKUP(CuentosContados[[#This Row],[Column1]],CuentosIndexados[],36,FALSE)</f>
        <v>0</v>
      </c>
      <c r="AI395">
        <f>VLOOKUP(CuentosContados[[#This Row],[Column1]],CuentosIndexados[],37,FALSE)</f>
        <v>0</v>
      </c>
      <c r="AJ395">
        <f>VLOOKUP(CuentosContados[[#This Row],[Column1]],CuentosIndexados[],38,FALSE)</f>
        <v>0</v>
      </c>
      <c r="AK395">
        <f>VLOOKUP(CuentosContados[[#This Row],[Column1]],CuentosIndexados[],39,FALSE)</f>
        <v>0</v>
      </c>
    </row>
    <row r="396" spans="1:37" x14ac:dyDescent="0.25">
      <c r="A396" t="s">
        <v>169</v>
      </c>
      <c r="B396">
        <f>VLOOKUP(CuentosContados[[#This Row],[Column1]],CuentosIndexados[],3,FALSE)</f>
        <v>0</v>
      </c>
      <c r="C396">
        <f>VLOOKUP(CuentosContados[[#This Row],[Column1]],CuentosIndexados[],5,FALSE)</f>
        <v>0</v>
      </c>
      <c r="D396">
        <f>VLOOKUP(CuentosContados[[#This Row],[Column1]],CuentosIndexados[],6,FALSE)</f>
        <v>0</v>
      </c>
      <c r="E396" t="str">
        <f>VLOOKUP(CuentosContados[[#This Row],[Column1]],CuentosIndexados[],7,FALSE)</f>
        <v>frustracion</v>
      </c>
      <c r="F396">
        <f>VLOOKUP(CuentosContados[[#This Row],[Column1]],CuentosIndexados[],8,FALSE)</f>
        <v>0</v>
      </c>
      <c r="G396">
        <f>VLOOKUP(CuentosContados[[#This Row],[Column1]],CuentosIndexados[],9,FALSE)</f>
        <v>0</v>
      </c>
      <c r="H396">
        <f>VLOOKUP(CuentosContados[[#This Row],[Column1]],CuentosIndexados[],10,FALSE)</f>
        <v>0</v>
      </c>
      <c r="I396">
        <f>VLOOKUP(CuentosContados[[#This Row],[Column1]],CuentosIndexados[],11,FALSE)</f>
        <v>0</v>
      </c>
      <c r="J396">
        <f>VLOOKUP(CuentosContados[[#This Row],[Column1]],CuentosIndexados[],12,FALSE)</f>
        <v>0</v>
      </c>
      <c r="K396">
        <f>VLOOKUP(CuentosContados[[#This Row],[Column1]],CuentosIndexados[],13,FALSE)</f>
        <v>0</v>
      </c>
      <c r="L396">
        <f>VLOOKUP(CuentosContados[[#This Row],[Column1]],CuentosIndexados[],14,FALSE)</f>
        <v>0</v>
      </c>
      <c r="M396">
        <f>VLOOKUP(CuentosContados[[#This Row],[Column1]],CuentosIndexados[],15,FALSE)</f>
        <v>0</v>
      </c>
      <c r="N396" t="str">
        <f>VLOOKUP(CuentosContados[[#This Row],[Column1]],CuentosIndexados[],16,FALSE)</f>
        <v>resiliencia</v>
      </c>
      <c r="O396">
        <f>VLOOKUP(CuentosContados[[#This Row],[Column1]],CuentosIndexados[],17,FALSE)</f>
        <v>0</v>
      </c>
      <c r="P396">
        <f>VLOOKUP(CuentosContados[[#This Row],[Column1]],CuentosIndexados[],18,FALSE)</f>
        <v>0</v>
      </c>
      <c r="Q396">
        <f>VLOOKUP(CuentosContados[[#This Row],[Column1]],CuentosIndexados[],19,FALSE)</f>
        <v>0</v>
      </c>
      <c r="R396">
        <f>VLOOKUP(CuentosContados[[#This Row],[Column1]],CuentosIndexados[],20,FALSE)</f>
        <v>0</v>
      </c>
      <c r="S396">
        <f>VLOOKUP(CuentosContados[[#This Row],[Column1]],CuentosIndexados[],21,FALSE)</f>
        <v>0</v>
      </c>
      <c r="T396">
        <f>VLOOKUP(CuentosContados[[#This Row],[Column1]],CuentosIndexados[],22,FALSE)</f>
        <v>0</v>
      </c>
      <c r="U396">
        <f>VLOOKUP(CuentosContados[[#This Row],[Column1]],CuentosIndexados[],23,FALSE)</f>
        <v>0</v>
      </c>
      <c r="V396">
        <f>VLOOKUP(CuentosContados[[#This Row],[Column1]],CuentosIndexados[],24,FALSE)</f>
        <v>0</v>
      </c>
      <c r="W396">
        <f>VLOOKUP(CuentosContados[[#This Row],[Column1]],CuentosIndexados[],25,FALSE)</f>
        <v>0</v>
      </c>
      <c r="X396">
        <f>VLOOKUP(CuentosContados[[#This Row],[Column1]],CuentosIndexados[],26,FALSE)</f>
        <v>0</v>
      </c>
      <c r="Y396">
        <f>VLOOKUP(CuentosContados[[#This Row],[Column1]],CuentosIndexados[],27,FALSE)</f>
        <v>0</v>
      </c>
      <c r="Z396">
        <f>VLOOKUP(CuentosContados[[#This Row],[Column1]],CuentosIndexados[],28,FALSE)</f>
        <v>0</v>
      </c>
      <c r="AA396">
        <f>VLOOKUP(CuentosContados[[#This Row],[Column1]],CuentosIndexados[],29,FALSE)</f>
        <v>0</v>
      </c>
      <c r="AB396">
        <f>VLOOKUP(CuentosContados[[#This Row],[Column1]],CuentosIndexados[],30,FALSE)</f>
        <v>0</v>
      </c>
      <c r="AC396">
        <f>VLOOKUP(CuentosContados[[#This Row],[Column1]],CuentosIndexados[],31,FALSE)</f>
        <v>0</v>
      </c>
      <c r="AD396" t="str">
        <f>VLOOKUP(CuentosContados[[#This Row],[Column1]],CuentosIndexados[],32,FALSE)</f>
        <v>agotamiento</v>
      </c>
      <c r="AE396">
        <f>VLOOKUP(CuentosContados[[#This Row],[Column1]],CuentosIndexados[],33,FALSE)</f>
        <v>0</v>
      </c>
      <c r="AF396">
        <f>VLOOKUP(CuentosContados[[#This Row],[Column1]],CuentosIndexados[],34,FALSE)</f>
        <v>0</v>
      </c>
      <c r="AG396">
        <f>VLOOKUP(CuentosContados[[#This Row],[Column1]],CuentosIndexados[],35,FALSE)</f>
        <v>0</v>
      </c>
      <c r="AH396">
        <f>VLOOKUP(CuentosContados[[#This Row],[Column1]],CuentosIndexados[],36,FALSE)</f>
        <v>0</v>
      </c>
      <c r="AI396">
        <f>VLOOKUP(CuentosContados[[#This Row],[Column1]],CuentosIndexados[],37,FALSE)</f>
        <v>0</v>
      </c>
      <c r="AJ396">
        <f>VLOOKUP(CuentosContados[[#This Row],[Column1]],CuentosIndexados[],38,FALSE)</f>
        <v>0</v>
      </c>
      <c r="AK396">
        <f>VLOOKUP(CuentosContados[[#This Row],[Column1]],CuentosIndexados[],39,FALSE)</f>
        <v>0</v>
      </c>
    </row>
    <row r="397" spans="1:37" x14ac:dyDescent="0.25">
      <c r="A397" t="s">
        <v>169</v>
      </c>
      <c r="B397">
        <f>VLOOKUP(CuentosContados[[#This Row],[Column1]],CuentosIndexados[],3,FALSE)</f>
        <v>0</v>
      </c>
      <c r="C397">
        <f>VLOOKUP(CuentosContados[[#This Row],[Column1]],CuentosIndexados[],5,FALSE)</f>
        <v>0</v>
      </c>
      <c r="D397">
        <f>VLOOKUP(CuentosContados[[#This Row],[Column1]],CuentosIndexados[],6,FALSE)</f>
        <v>0</v>
      </c>
      <c r="E397" t="str">
        <f>VLOOKUP(CuentosContados[[#This Row],[Column1]],CuentosIndexados[],7,FALSE)</f>
        <v>frustracion</v>
      </c>
      <c r="F397">
        <f>VLOOKUP(CuentosContados[[#This Row],[Column1]],CuentosIndexados[],8,FALSE)</f>
        <v>0</v>
      </c>
      <c r="G397">
        <f>VLOOKUP(CuentosContados[[#This Row],[Column1]],CuentosIndexados[],9,FALSE)</f>
        <v>0</v>
      </c>
      <c r="H397">
        <f>VLOOKUP(CuentosContados[[#This Row],[Column1]],CuentosIndexados[],10,FALSE)</f>
        <v>0</v>
      </c>
      <c r="I397">
        <f>VLOOKUP(CuentosContados[[#This Row],[Column1]],CuentosIndexados[],11,FALSE)</f>
        <v>0</v>
      </c>
      <c r="J397">
        <f>VLOOKUP(CuentosContados[[#This Row],[Column1]],CuentosIndexados[],12,FALSE)</f>
        <v>0</v>
      </c>
      <c r="K397">
        <f>VLOOKUP(CuentosContados[[#This Row],[Column1]],CuentosIndexados[],13,FALSE)</f>
        <v>0</v>
      </c>
      <c r="L397">
        <f>VLOOKUP(CuentosContados[[#This Row],[Column1]],CuentosIndexados[],14,FALSE)</f>
        <v>0</v>
      </c>
      <c r="M397">
        <f>VLOOKUP(CuentosContados[[#This Row],[Column1]],CuentosIndexados[],15,FALSE)</f>
        <v>0</v>
      </c>
      <c r="N397" t="str">
        <f>VLOOKUP(CuentosContados[[#This Row],[Column1]],CuentosIndexados[],16,FALSE)</f>
        <v>resiliencia</v>
      </c>
      <c r="O397">
        <f>VLOOKUP(CuentosContados[[#This Row],[Column1]],CuentosIndexados[],17,FALSE)</f>
        <v>0</v>
      </c>
      <c r="P397">
        <f>VLOOKUP(CuentosContados[[#This Row],[Column1]],CuentosIndexados[],18,FALSE)</f>
        <v>0</v>
      </c>
      <c r="Q397">
        <f>VLOOKUP(CuentosContados[[#This Row],[Column1]],CuentosIndexados[],19,FALSE)</f>
        <v>0</v>
      </c>
      <c r="R397">
        <f>VLOOKUP(CuentosContados[[#This Row],[Column1]],CuentosIndexados[],20,FALSE)</f>
        <v>0</v>
      </c>
      <c r="S397">
        <f>VLOOKUP(CuentosContados[[#This Row],[Column1]],CuentosIndexados[],21,FALSE)</f>
        <v>0</v>
      </c>
      <c r="T397">
        <f>VLOOKUP(CuentosContados[[#This Row],[Column1]],CuentosIndexados[],22,FALSE)</f>
        <v>0</v>
      </c>
      <c r="U397">
        <f>VLOOKUP(CuentosContados[[#This Row],[Column1]],CuentosIndexados[],23,FALSE)</f>
        <v>0</v>
      </c>
      <c r="V397">
        <f>VLOOKUP(CuentosContados[[#This Row],[Column1]],CuentosIndexados[],24,FALSE)</f>
        <v>0</v>
      </c>
      <c r="W397">
        <f>VLOOKUP(CuentosContados[[#This Row],[Column1]],CuentosIndexados[],25,FALSE)</f>
        <v>0</v>
      </c>
      <c r="X397">
        <f>VLOOKUP(CuentosContados[[#This Row],[Column1]],CuentosIndexados[],26,FALSE)</f>
        <v>0</v>
      </c>
      <c r="Y397">
        <f>VLOOKUP(CuentosContados[[#This Row],[Column1]],CuentosIndexados[],27,FALSE)</f>
        <v>0</v>
      </c>
      <c r="Z397">
        <f>VLOOKUP(CuentosContados[[#This Row],[Column1]],CuentosIndexados[],28,FALSE)</f>
        <v>0</v>
      </c>
      <c r="AA397">
        <f>VLOOKUP(CuentosContados[[#This Row],[Column1]],CuentosIndexados[],29,FALSE)</f>
        <v>0</v>
      </c>
      <c r="AB397">
        <f>VLOOKUP(CuentosContados[[#This Row],[Column1]],CuentosIndexados[],30,FALSE)</f>
        <v>0</v>
      </c>
      <c r="AC397">
        <f>VLOOKUP(CuentosContados[[#This Row],[Column1]],CuentosIndexados[],31,FALSE)</f>
        <v>0</v>
      </c>
      <c r="AD397" t="str">
        <f>VLOOKUP(CuentosContados[[#This Row],[Column1]],CuentosIndexados[],32,FALSE)</f>
        <v>agotamiento</v>
      </c>
      <c r="AE397">
        <f>VLOOKUP(CuentosContados[[#This Row],[Column1]],CuentosIndexados[],33,FALSE)</f>
        <v>0</v>
      </c>
      <c r="AF397">
        <f>VLOOKUP(CuentosContados[[#This Row],[Column1]],CuentosIndexados[],34,FALSE)</f>
        <v>0</v>
      </c>
      <c r="AG397">
        <f>VLOOKUP(CuentosContados[[#This Row],[Column1]],CuentosIndexados[],35,FALSE)</f>
        <v>0</v>
      </c>
      <c r="AH397">
        <f>VLOOKUP(CuentosContados[[#This Row],[Column1]],CuentosIndexados[],36,FALSE)</f>
        <v>0</v>
      </c>
      <c r="AI397">
        <f>VLOOKUP(CuentosContados[[#This Row],[Column1]],CuentosIndexados[],37,FALSE)</f>
        <v>0</v>
      </c>
      <c r="AJ397">
        <f>VLOOKUP(CuentosContados[[#This Row],[Column1]],CuentosIndexados[],38,FALSE)</f>
        <v>0</v>
      </c>
      <c r="AK397">
        <f>VLOOKUP(CuentosContados[[#This Row],[Column1]],CuentosIndexados[],39,FALSE)</f>
        <v>0</v>
      </c>
    </row>
    <row r="398" spans="1:37" x14ac:dyDescent="0.25">
      <c r="A398" t="s">
        <v>169</v>
      </c>
      <c r="B398">
        <f>VLOOKUP(CuentosContados[[#This Row],[Column1]],CuentosIndexados[],3,FALSE)</f>
        <v>0</v>
      </c>
      <c r="C398">
        <f>VLOOKUP(CuentosContados[[#This Row],[Column1]],CuentosIndexados[],5,FALSE)</f>
        <v>0</v>
      </c>
      <c r="D398">
        <f>VLOOKUP(CuentosContados[[#This Row],[Column1]],CuentosIndexados[],6,FALSE)</f>
        <v>0</v>
      </c>
      <c r="E398" t="str">
        <f>VLOOKUP(CuentosContados[[#This Row],[Column1]],CuentosIndexados[],7,FALSE)</f>
        <v>frustracion</v>
      </c>
      <c r="F398">
        <f>VLOOKUP(CuentosContados[[#This Row],[Column1]],CuentosIndexados[],8,FALSE)</f>
        <v>0</v>
      </c>
      <c r="G398">
        <f>VLOOKUP(CuentosContados[[#This Row],[Column1]],CuentosIndexados[],9,FALSE)</f>
        <v>0</v>
      </c>
      <c r="H398">
        <f>VLOOKUP(CuentosContados[[#This Row],[Column1]],CuentosIndexados[],10,FALSE)</f>
        <v>0</v>
      </c>
      <c r="I398">
        <f>VLOOKUP(CuentosContados[[#This Row],[Column1]],CuentosIndexados[],11,FALSE)</f>
        <v>0</v>
      </c>
      <c r="J398">
        <f>VLOOKUP(CuentosContados[[#This Row],[Column1]],CuentosIndexados[],12,FALSE)</f>
        <v>0</v>
      </c>
      <c r="K398">
        <f>VLOOKUP(CuentosContados[[#This Row],[Column1]],CuentosIndexados[],13,FALSE)</f>
        <v>0</v>
      </c>
      <c r="L398">
        <f>VLOOKUP(CuentosContados[[#This Row],[Column1]],CuentosIndexados[],14,FALSE)</f>
        <v>0</v>
      </c>
      <c r="M398">
        <f>VLOOKUP(CuentosContados[[#This Row],[Column1]],CuentosIndexados[],15,FALSE)</f>
        <v>0</v>
      </c>
      <c r="N398" t="str">
        <f>VLOOKUP(CuentosContados[[#This Row],[Column1]],CuentosIndexados[],16,FALSE)</f>
        <v>resiliencia</v>
      </c>
      <c r="O398">
        <f>VLOOKUP(CuentosContados[[#This Row],[Column1]],CuentosIndexados[],17,FALSE)</f>
        <v>0</v>
      </c>
      <c r="P398">
        <f>VLOOKUP(CuentosContados[[#This Row],[Column1]],CuentosIndexados[],18,FALSE)</f>
        <v>0</v>
      </c>
      <c r="Q398">
        <f>VLOOKUP(CuentosContados[[#This Row],[Column1]],CuentosIndexados[],19,FALSE)</f>
        <v>0</v>
      </c>
      <c r="R398">
        <f>VLOOKUP(CuentosContados[[#This Row],[Column1]],CuentosIndexados[],20,FALSE)</f>
        <v>0</v>
      </c>
      <c r="S398">
        <f>VLOOKUP(CuentosContados[[#This Row],[Column1]],CuentosIndexados[],21,FALSE)</f>
        <v>0</v>
      </c>
      <c r="T398">
        <f>VLOOKUP(CuentosContados[[#This Row],[Column1]],CuentosIndexados[],22,FALSE)</f>
        <v>0</v>
      </c>
      <c r="U398">
        <f>VLOOKUP(CuentosContados[[#This Row],[Column1]],CuentosIndexados[],23,FALSE)</f>
        <v>0</v>
      </c>
      <c r="V398">
        <f>VLOOKUP(CuentosContados[[#This Row],[Column1]],CuentosIndexados[],24,FALSE)</f>
        <v>0</v>
      </c>
      <c r="W398">
        <f>VLOOKUP(CuentosContados[[#This Row],[Column1]],CuentosIndexados[],25,FALSE)</f>
        <v>0</v>
      </c>
      <c r="X398">
        <f>VLOOKUP(CuentosContados[[#This Row],[Column1]],CuentosIndexados[],26,FALSE)</f>
        <v>0</v>
      </c>
      <c r="Y398">
        <f>VLOOKUP(CuentosContados[[#This Row],[Column1]],CuentosIndexados[],27,FALSE)</f>
        <v>0</v>
      </c>
      <c r="Z398">
        <f>VLOOKUP(CuentosContados[[#This Row],[Column1]],CuentosIndexados[],28,FALSE)</f>
        <v>0</v>
      </c>
      <c r="AA398">
        <f>VLOOKUP(CuentosContados[[#This Row],[Column1]],CuentosIndexados[],29,FALSE)</f>
        <v>0</v>
      </c>
      <c r="AB398">
        <f>VLOOKUP(CuentosContados[[#This Row],[Column1]],CuentosIndexados[],30,FALSE)</f>
        <v>0</v>
      </c>
      <c r="AC398">
        <f>VLOOKUP(CuentosContados[[#This Row],[Column1]],CuentosIndexados[],31,FALSE)</f>
        <v>0</v>
      </c>
      <c r="AD398" t="str">
        <f>VLOOKUP(CuentosContados[[#This Row],[Column1]],CuentosIndexados[],32,FALSE)</f>
        <v>agotamiento</v>
      </c>
      <c r="AE398">
        <f>VLOOKUP(CuentosContados[[#This Row],[Column1]],CuentosIndexados[],33,FALSE)</f>
        <v>0</v>
      </c>
      <c r="AF398">
        <f>VLOOKUP(CuentosContados[[#This Row],[Column1]],CuentosIndexados[],34,FALSE)</f>
        <v>0</v>
      </c>
      <c r="AG398">
        <f>VLOOKUP(CuentosContados[[#This Row],[Column1]],CuentosIndexados[],35,FALSE)</f>
        <v>0</v>
      </c>
      <c r="AH398">
        <f>VLOOKUP(CuentosContados[[#This Row],[Column1]],CuentosIndexados[],36,FALSE)</f>
        <v>0</v>
      </c>
      <c r="AI398">
        <f>VLOOKUP(CuentosContados[[#This Row],[Column1]],CuentosIndexados[],37,FALSE)</f>
        <v>0</v>
      </c>
      <c r="AJ398">
        <f>VLOOKUP(CuentosContados[[#This Row],[Column1]],CuentosIndexados[],38,FALSE)</f>
        <v>0</v>
      </c>
      <c r="AK398">
        <f>VLOOKUP(CuentosContados[[#This Row],[Column1]],CuentosIndexados[],39,FALSE)</f>
        <v>0</v>
      </c>
    </row>
    <row r="399" spans="1:37" x14ac:dyDescent="0.25">
      <c r="A399" t="s">
        <v>169</v>
      </c>
      <c r="B399">
        <f>VLOOKUP(CuentosContados[[#This Row],[Column1]],CuentosIndexados[],3,FALSE)</f>
        <v>0</v>
      </c>
      <c r="C399">
        <f>VLOOKUP(CuentosContados[[#This Row],[Column1]],CuentosIndexados[],5,FALSE)</f>
        <v>0</v>
      </c>
      <c r="D399">
        <f>VLOOKUP(CuentosContados[[#This Row],[Column1]],CuentosIndexados[],6,FALSE)</f>
        <v>0</v>
      </c>
      <c r="E399" t="str">
        <f>VLOOKUP(CuentosContados[[#This Row],[Column1]],CuentosIndexados[],7,FALSE)</f>
        <v>frustracion</v>
      </c>
      <c r="F399">
        <f>VLOOKUP(CuentosContados[[#This Row],[Column1]],CuentosIndexados[],8,FALSE)</f>
        <v>0</v>
      </c>
      <c r="G399">
        <f>VLOOKUP(CuentosContados[[#This Row],[Column1]],CuentosIndexados[],9,FALSE)</f>
        <v>0</v>
      </c>
      <c r="H399">
        <f>VLOOKUP(CuentosContados[[#This Row],[Column1]],CuentosIndexados[],10,FALSE)</f>
        <v>0</v>
      </c>
      <c r="I399">
        <f>VLOOKUP(CuentosContados[[#This Row],[Column1]],CuentosIndexados[],11,FALSE)</f>
        <v>0</v>
      </c>
      <c r="J399">
        <f>VLOOKUP(CuentosContados[[#This Row],[Column1]],CuentosIndexados[],12,FALSE)</f>
        <v>0</v>
      </c>
      <c r="K399">
        <f>VLOOKUP(CuentosContados[[#This Row],[Column1]],CuentosIndexados[],13,FALSE)</f>
        <v>0</v>
      </c>
      <c r="L399">
        <f>VLOOKUP(CuentosContados[[#This Row],[Column1]],CuentosIndexados[],14,FALSE)</f>
        <v>0</v>
      </c>
      <c r="M399">
        <f>VLOOKUP(CuentosContados[[#This Row],[Column1]],CuentosIndexados[],15,FALSE)</f>
        <v>0</v>
      </c>
      <c r="N399" t="str">
        <f>VLOOKUP(CuentosContados[[#This Row],[Column1]],CuentosIndexados[],16,FALSE)</f>
        <v>resiliencia</v>
      </c>
      <c r="O399">
        <f>VLOOKUP(CuentosContados[[#This Row],[Column1]],CuentosIndexados[],17,FALSE)</f>
        <v>0</v>
      </c>
      <c r="P399">
        <f>VLOOKUP(CuentosContados[[#This Row],[Column1]],CuentosIndexados[],18,FALSE)</f>
        <v>0</v>
      </c>
      <c r="Q399">
        <f>VLOOKUP(CuentosContados[[#This Row],[Column1]],CuentosIndexados[],19,FALSE)</f>
        <v>0</v>
      </c>
      <c r="R399">
        <f>VLOOKUP(CuentosContados[[#This Row],[Column1]],CuentosIndexados[],20,FALSE)</f>
        <v>0</v>
      </c>
      <c r="S399">
        <f>VLOOKUP(CuentosContados[[#This Row],[Column1]],CuentosIndexados[],21,FALSE)</f>
        <v>0</v>
      </c>
      <c r="T399">
        <f>VLOOKUP(CuentosContados[[#This Row],[Column1]],CuentosIndexados[],22,FALSE)</f>
        <v>0</v>
      </c>
      <c r="U399">
        <f>VLOOKUP(CuentosContados[[#This Row],[Column1]],CuentosIndexados[],23,FALSE)</f>
        <v>0</v>
      </c>
      <c r="V399">
        <f>VLOOKUP(CuentosContados[[#This Row],[Column1]],CuentosIndexados[],24,FALSE)</f>
        <v>0</v>
      </c>
      <c r="W399">
        <f>VLOOKUP(CuentosContados[[#This Row],[Column1]],CuentosIndexados[],25,FALSE)</f>
        <v>0</v>
      </c>
      <c r="X399">
        <f>VLOOKUP(CuentosContados[[#This Row],[Column1]],CuentosIndexados[],26,FALSE)</f>
        <v>0</v>
      </c>
      <c r="Y399">
        <f>VLOOKUP(CuentosContados[[#This Row],[Column1]],CuentosIndexados[],27,FALSE)</f>
        <v>0</v>
      </c>
      <c r="Z399">
        <f>VLOOKUP(CuentosContados[[#This Row],[Column1]],CuentosIndexados[],28,FALSE)</f>
        <v>0</v>
      </c>
      <c r="AA399">
        <f>VLOOKUP(CuentosContados[[#This Row],[Column1]],CuentosIndexados[],29,FALSE)</f>
        <v>0</v>
      </c>
      <c r="AB399">
        <f>VLOOKUP(CuentosContados[[#This Row],[Column1]],CuentosIndexados[],30,FALSE)</f>
        <v>0</v>
      </c>
      <c r="AC399">
        <f>VLOOKUP(CuentosContados[[#This Row],[Column1]],CuentosIndexados[],31,FALSE)</f>
        <v>0</v>
      </c>
      <c r="AD399" t="str">
        <f>VLOOKUP(CuentosContados[[#This Row],[Column1]],CuentosIndexados[],32,FALSE)</f>
        <v>agotamiento</v>
      </c>
      <c r="AE399">
        <f>VLOOKUP(CuentosContados[[#This Row],[Column1]],CuentosIndexados[],33,FALSE)</f>
        <v>0</v>
      </c>
      <c r="AF399">
        <f>VLOOKUP(CuentosContados[[#This Row],[Column1]],CuentosIndexados[],34,FALSE)</f>
        <v>0</v>
      </c>
      <c r="AG399">
        <f>VLOOKUP(CuentosContados[[#This Row],[Column1]],CuentosIndexados[],35,FALSE)</f>
        <v>0</v>
      </c>
      <c r="AH399">
        <f>VLOOKUP(CuentosContados[[#This Row],[Column1]],CuentosIndexados[],36,FALSE)</f>
        <v>0</v>
      </c>
      <c r="AI399">
        <f>VLOOKUP(CuentosContados[[#This Row],[Column1]],CuentosIndexados[],37,FALSE)</f>
        <v>0</v>
      </c>
      <c r="AJ399">
        <f>VLOOKUP(CuentosContados[[#This Row],[Column1]],CuentosIndexados[],38,FALSE)</f>
        <v>0</v>
      </c>
      <c r="AK399">
        <f>VLOOKUP(CuentosContados[[#This Row],[Column1]],CuentosIndexados[],39,FALSE)</f>
        <v>0</v>
      </c>
    </row>
    <row r="400" spans="1:37" x14ac:dyDescent="0.25">
      <c r="A400" t="s">
        <v>169</v>
      </c>
      <c r="B400">
        <f>VLOOKUP(CuentosContados[[#This Row],[Column1]],CuentosIndexados[],3,FALSE)</f>
        <v>0</v>
      </c>
      <c r="C400">
        <f>VLOOKUP(CuentosContados[[#This Row],[Column1]],CuentosIndexados[],5,FALSE)</f>
        <v>0</v>
      </c>
      <c r="D400">
        <f>VLOOKUP(CuentosContados[[#This Row],[Column1]],CuentosIndexados[],6,FALSE)</f>
        <v>0</v>
      </c>
      <c r="E400" t="str">
        <f>VLOOKUP(CuentosContados[[#This Row],[Column1]],CuentosIndexados[],7,FALSE)</f>
        <v>frustracion</v>
      </c>
      <c r="F400">
        <f>VLOOKUP(CuentosContados[[#This Row],[Column1]],CuentosIndexados[],8,FALSE)</f>
        <v>0</v>
      </c>
      <c r="G400">
        <f>VLOOKUP(CuentosContados[[#This Row],[Column1]],CuentosIndexados[],9,FALSE)</f>
        <v>0</v>
      </c>
      <c r="H400">
        <f>VLOOKUP(CuentosContados[[#This Row],[Column1]],CuentosIndexados[],10,FALSE)</f>
        <v>0</v>
      </c>
      <c r="I400">
        <f>VLOOKUP(CuentosContados[[#This Row],[Column1]],CuentosIndexados[],11,FALSE)</f>
        <v>0</v>
      </c>
      <c r="J400">
        <f>VLOOKUP(CuentosContados[[#This Row],[Column1]],CuentosIndexados[],12,FALSE)</f>
        <v>0</v>
      </c>
      <c r="K400">
        <f>VLOOKUP(CuentosContados[[#This Row],[Column1]],CuentosIndexados[],13,FALSE)</f>
        <v>0</v>
      </c>
      <c r="L400">
        <f>VLOOKUP(CuentosContados[[#This Row],[Column1]],CuentosIndexados[],14,FALSE)</f>
        <v>0</v>
      </c>
      <c r="M400">
        <f>VLOOKUP(CuentosContados[[#This Row],[Column1]],CuentosIndexados[],15,FALSE)</f>
        <v>0</v>
      </c>
      <c r="N400" t="str">
        <f>VLOOKUP(CuentosContados[[#This Row],[Column1]],CuentosIndexados[],16,FALSE)</f>
        <v>resiliencia</v>
      </c>
      <c r="O400">
        <f>VLOOKUP(CuentosContados[[#This Row],[Column1]],CuentosIndexados[],17,FALSE)</f>
        <v>0</v>
      </c>
      <c r="P400">
        <f>VLOOKUP(CuentosContados[[#This Row],[Column1]],CuentosIndexados[],18,FALSE)</f>
        <v>0</v>
      </c>
      <c r="Q400">
        <f>VLOOKUP(CuentosContados[[#This Row],[Column1]],CuentosIndexados[],19,FALSE)</f>
        <v>0</v>
      </c>
      <c r="R400">
        <f>VLOOKUP(CuentosContados[[#This Row],[Column1]],CuentosIndexados[],20,FALSE)</f>
        <v>0</v>
      </c>
      <c r="S400">
        <f>VLOOKUP(CuentosContados[[#This Row],[Column1]],CuentosIndexados[],21,FALSE)</f>
        <v>0</v>
      </c>
      <c r="T400">
        <f>VLOOKUP(CuentosContados[[#This Row],[Column1]],CuentosIndexados[],22,FALSE)</f>
        <v>0</v>
      </c>
      <c r="U400">
        <f>VLOOKUP(CuentosContados[[#This Row],[Column1]],CuentosIndexados[],23,FALSE)</f>
        <v>0</v>
      </c>
      <c r="V400">
        <f>VLOOKUP(CuentosContados[[#This Row],[Column1]],CuentosIndexados[],24,FALSE)</f>
        <v>0</v>
      </c>
      <c r="W400">
        <f>VLOOKUP(CuentosContados[[#This Row],[Column1]],CuentosIndexados[],25,FALSE)</f>
        <v>0</v>
      </c>
      <c r="X400">
        <f>VLOOKUP(CuentosContados[[#This Row],[Column1]],CuentosIndexados[],26,FALSE)</f>
        <v>0</v>
      </c>
      <c r="Y400">
        <f>VLOOKUP(CuentosContados[[#This Row],[Column1]],CuentosIndexados[],27,FALSE)</f>
        <v>0</v>
      </c>
      <c r="Z400">
        <f>VLOOKUP(CuentosContados[[#This Row],[Column1]],CuentosIndexados[],28,FALSE)</f>
        <v>0</v>
      </c>
      <c r="AA400">
        <f>VLOOKUP(CuentosContados[[#This Row],[Column1]],CuentosIndexados[],29,FALSE)</f>
        <v>0</v>
      </c>
      <c r="AB400">
        <f>VLOOKUP(CuentosContados[[#This Row],[Column1]],CuentosIndexados[],30,FALSE)</f>
        <v>0</v>
      </c>
      <c r="AC400">
        <f>VLOOKUP(CuentosContados[[#This Row],[Column1]],CuentosIndexados[],31,FALSE)</f>
        <v>0</v>
      </c>
      <c r="AD400" t="str">
        <f>VLOOKUP(CuentosContados[[#This Row],[Column1]],CuentosIndexados[],32,FALSE)</f>
        <v>agotamiento</v>
      </c>
      <c r="AE400">
        <f>VLOOKUP(CuentosContados[[#This Row],[Column1]],CuentosIndexados[],33,FALSE)</f>
        <v>0</v>
      </c>
      <c r="AF400">
        <f>VLOOKUP(CuentosContados[[#This Row],[Column1]],CuentosIndexados[],34,FALSE)</f>
        <v>0</v>
      </c>
      <c r="AG400">
        <f>VLOOKUP(CuentosContados[[#This Row],[Column1]],CuentosIndexados[],35,FALSE)</f>
        <v>0</v>
      </c>
      <c r="AH400">
        <f>VLOOKUP(CuentosContados[[#This Row],[Column1]],CuentosIndexados[],36,FALSE)</f>
        <v>0</v>
      </c>
      <c r="AI400">
        <f>VLOOKUP(CuentosContados[[#This Row],[Column1]],CuentosIndexados[],37,FALSE)</f>
        <v>0</v>
      </c>
      <c r="AJ400">
        <f>VLOOKUP(CuentosContados[[#This Row],[Column1]],CuentosIndexados[],38,FALSE)</f>
        <v>0</v>
      </c>
      <c r="AK400">
        <f>VLOOKUP(CuentosContados[[#This Row],[Column1]],CuentosIndexados[],39,FALSE)</f>
        <v>0</v>
      </c>
    </row>
    <row r="401" spans="1:37" x14ac:dyDescent="0.25">
      <c r="A401" t="s">
        <v>169</v>
      </c>
      <c r="B401">
        <f>VLOOKUP(CuentosContados[[#This Row],[Column1]],CuentosIndexados[],3,FALSE)</f>
        <v>0</v>
      </c>
      <c r="C401">
        <f>VLOOKUP(CuentosContados[[#This Row],[Column1]],CuentosIndexados[],5,FALSE)</f>
        <v>0</v>
      </c>
      <c r="D401">
        <f>VLOOKUP(CuentosContados[[#This Row],[Column1]],CuentosIndexados[],6,FALSE)</f>
        <v>0</v>
      </c>
      <c r="E401" t="str">
        <f>VLOOKUP(CuentosContados[[#This Row],[Column1]],CuentosIndexados[],7,FALSE)</f>
        <v>frustracion</v>
      </c>
      <c r="F401">
        <f>VLOOKUP(CuentosContados[[#This Row],[Column1]],CuentosIndexados[],8,FALSE)</f>
        <v>0</v>
      </c>
      <c r="G401">
        <f>VLOOKUP(CuentosContados[[#This Row],[Column1]],CuentosIndexados[],9,FALSE)</f>
        <v>0</v>
      </c>
      <c r="H401">
        <f>VLOOKUP(CuentosContados[[#This Row],[Column1]],CuentosIndexados[],10,FALSE)</f>
        <v>0</v>
      </c>
      <c r="I401">
        <f>VLOOKUP(CuentosContados[[#This Row],[Column1]],CuentosIndexados[],11,FALSE)</f>
        <v>0</v>
      </c>
      <c r="J401">
        <f>VLOOKUP(CuentosContados[[#This Row],[Column1]],CuentosIndexados[],12,FALSE)</f>
        <v>0</v>
      </c>
      <c r="K401">
        <f>VLOOKUP(CuentosContados[[#This Row],[Column1]],CuentosIndexados[],13,FALSE)</f>
        <v>0</v>
      </c>
      <c r="L401">
        <f>VLOOKUP(CuentosContados[[#This Row],[Column1]],CuentosIndexados[],14,FALSE)</f>
        <v>0</v>
      </c>
      <c r="M401">
        <f>VLOOKUP(CuentosContados[[#This Row],[Column1]],CuentosIndexados[],15,FALSE)</f>
        <v>0</v>
      </c>
      <c r="N401" t="str">
        <f>VLOOKUP(CuentosContados[[#This Row],[Column1]],CuentosIndexados[],16,FALSE)</f>
        <v>resiliencia</v>
      </c>
      <c r="O401">
        <f>VLOOKUP(CuentosContados[[#This Row],[Column1]],CuentosIndexados[],17,FALSE)</f>
        <v>0</v>
      </c>
      <c r="P401">
        <f>VLOOKUP(CuentosContados[[#This Row],[Column1]],CuentosIndexados[],18,FALSE)</f>
        <v>0</v>
      </c>
      <c r="Q401">
        <f>VLOOKUP(CuentosContados[[#This Row],[Column1]],CuentosIndexados[],19,FALSE)</f>
        <v>0</v>
      </c>
      <c r="R401">
        <f>VLOOKUP(CuentosContados[[#This Row],[Column1]],CuentosIndexados[],20,FALSE)</f>
        <v>0</v>
      </c>
      <c r="S401">
        <f>VLOOKUP(CuentosContados[[#This Row],[Column1]],CuentosIndexados[],21,FALSE)</f>
        <v>0</v>
      </c>
      <c r="T401">
        <f>VLOOKUP(CuentosContados[[#This Row],[Column1]],CuentosIndexados[],22,FALSE)</f>
        <v>0</v>
      </c>
      <c r="U401">
        <f>VLOOKUP(CuentosContados[[#This Row],[Column1]],CuentosIndexados[],23,FALSE)</f>
        <v>0</v>
      </c>
      <c r="V401">
        <f>VLOOKUP(CuentosContados[[#This Row],[Column1]],CuentosIndexados[],24,FALSE)</f>
        <v>0</v>
      </c>
      <c r="W401">
        <f>VLOOKUP(CuentosContados[[#This Row],[Column1]],CuentosIndexados[],25,FALSE)</f>
        <v>0</v>
      </c>
      <c r="X401">
        <f>VLOOKUP(CuentosContados[[#This Row],[Column1]],CuentosIndexados[],26,FALSE)</f>
        <v>0</v>
      </c>
      <c r="Y401">
        <f>VLOOKUP(CuentosContados[[#This Row],[Column1]],CuentosIndexados[],27,FALSE)</f>
        <v>0</v>
      </c>
      <c r="Z401">
        <f>VLOOKUP(CuentosContados[[#This Row],[Column1]],CuentosIndexados[],28,FALSE)</f>
        <v>0</v>
      </c>
      <c r="AA401">
        <f>VLOOKUP(CuentosContados[[#This Row],[Column1]],CuentosIndexados[],29,FALSE)</f>
        <v>0</v>
      </c>
      <c r="AB401">
        <f>VLOOKUP(CuentosContados[[#This Row],[Column1]],CuentosIndexados[],30,FALSE)</f>
        <v>0</v>
      </c>
      <c r="AC401">
        <f>VLOOKUP(CuentosContados[[#This Row],[Column1]],CuentosIndexados[],31,FALSE)</f>
        <v>0</v>
      </c>
      <c r="AD401" t="str">
        <f>VLOOKUP(CuentosContados[[#This Row],[Column1]],CuentosIndexados[],32,FALSE)</f>
        <v>agotamiento</v>
      </c>
      <c r="AE401">
        <f>VLOOKUP(CuentosContados[[#This Row],[Column1]],CuentosIndexados[],33,FALSE)</f>
        <v>0</v>
      </c>
      <c r="AF401">
        <f>VLOOKUP(CuentosContados[[#This Row],[Column1]],CuentosIndexados[],34,FALSE)</f>
        <v>0</v>
      </c>
      <c r="AG401">
        <f>VLOOKUP(CuentosContados[[#This Row],[Column1]],CuentosIndexados[],35,FALSE)</f>
        <v>0</v>
      </c>
      <c r="AH401">
        <f>VLOOKUP(CuentosContados[[#This Row],[Column1]],CuentosIndexados[],36,FALSE)</f>
        <v>0</v>
      </c>
      <c r="AI401">
        <f>VLOOKUP(CuentosContados[[#This Row],[Column1]],CuentosIndexados[],37,FALSE)</f>
        <v>0</v>
      </c>
      <c r="AJ401">
        <f>VLOOKUP(CuentosContados[[#This Row],[Column1]],CuentosIndexados[],38,FALSE)</f>
        <v>0</v>
      </c>
      <c r="AK401">
        <f>VLOOKUP(CuentosContados[[#This Row],[Column1]],CuentosIndexados[],39,FALSE)</f>
        <v>0</v>
      </c>
    </row>
    <row r="402" spans="1:37" x14ac:dyDescent="0.25">
      <c r="A402" t="s">
        <v>169</v>
      </c>
      <c r="B402">
        <f>VLOOKUP(CuentosContados[[#This Row],[Column1]],CuentosIndexados[],3,FALSE)</f>
        <v>0</v>
      </c>
      <c r="C402">
        <f>VLOOKUP(CuentosContados[[#This Row],[Column1]],CuentosIndexados[],5,FALSE)</f>
        <v>0</v>
      </c>
      <c r="D402">
        <f>VLOOKUP(CuentosContados[[#This Row],[Column1]],CuentosIndexados[],6,FALSE)</f>
        <v>0</v>
      </c>
      <c r="E402" t="str">
        <f>VLOOKUP(CuentosContados[[#This Row],[Column1]],CuentosIndexados[],7,FALSE)</f>
        <v>frustracion</v>
      </c>
      <c r="F402">
        <f>VLOOKUP(CuentosContados[[#This Row],[Column1]],CuentosIndexados[],8,FALSE)</f>
        <v>0</v>
      </c>
      <c r="G402">
        <f>VLOOKUP(CuentosContados[[#This Row],[Column1]],CuentosIndexados[],9,FALSE)</f>
        <v>0</v>
      </c>
      <c r="H402">
        <f>VLOOKUP(CuentosContados[[#This Row],[Column1]],CuentosIndexados[],10,FALSE)</f>
        <v>0</v>
      </c>
      <c r="I402">
        <f>VLOOKUP(CuentosContados[[#This Row],[Column1]],CuentosIndexados[],11,FALSE)</f>
        <v>0</v>
      </c>
      <c r="J402">
        <f>VLOOKUP(CuentosContados[[#This Row],[Column1]],CuentosIndexados[],12,FALSE)</f>
        <v>0</v>
      </c>
      <c r="K402">
        <f>VLOOKUP(CuentosContados[[#This Row],[Column1]],CuentosIndexados[],13,FALSE)</f>
        <v>0</v>
      </c>
      <c r="L402">
        <f>VLOOKUP(CuentosContados[[#This Row],[Column1]],CuentosIndexados[],14,FALSE)</f>
        <v>0</v>
      </c>
      <c r="M402">
        <f>VLOOKUP(CuentosContados[[#This Row],[Column1]],CuentosIndexados[],15,FALSE)</f>
        <v>0</v>
      </c>
      <c r="N402" t="str">
        <f>VLOOKUP(CuentosContados[[#This Row],[Column1]],CuentosIndexados[],16,FALSE)</f>
        <v>resiliencia</v>
      </c>
      <c r="O402">
        <f>VLOOKUP(CuentosContados[[#This Row],[Column1]],CuentosIndexados[],17,FALSE)</f>
        <v>0</v>
      </c>
      <c r="P402">
        <f>VLOOKUP(CuentosContados[[#This Row],[Column1]],CuentosIndexados[],18,FALSE)</f>
        <v>0</v>
      </c>
      <c r="Q402">
        <f>VLOOKUP(CuentosContados[[#This Row],[Column1]],CuentosIndexados[],19,FALSE)</f>
        <v>0</v>
      </c>
      <c r="R402">
        <f>VLOOKUP(CuentosContados[[#This Row],[Column1]],CuentosIndexados[],20,FALSE)</f>
        <v>0</v>
      </c>
      <c r="S402">
        <f>VLOOKUP(CuentosContados[[#This Row],[Column1]],CuentosIndexados[],21,FALSE)</f>
        <v>0</v>
      </c>
      <c r="T402">
        <f>VLOOKUP(CuentosContados[[#This Row],[Column1]],CuentosIndexados[],22,FALSE)</f>
        <v>0</v>
      </c>
      <c r="U402">
        <f>VLOOKUP(CuentosContados[[#This Row],[Column1]],CuentosIndexados[],23,FALSE)</f>
        <v>0</v>
      </c>
      <c r="V402">
        <f>VLOOKUP(CuentosContados[[#This Row],[Column1]],CuentosIndexados[],24,FALSE)</f>
        <v>0</v>
      </c>
      <c r="W402">
        <f>VLOOKUP(CuentosContados[[#This Row],[Column1]],CuentosIndexados[],25,FALSE)</f>
        <v>0</v>
      </c>
      <c r="X402">
        <f>VLOOKUP(CuentosContados[[#This Row],[Column1]],CuentosIndexados[],26,FALSE)</f>
        <v>0</v>
      </c>
      <c r="Y402">
        <f>VLOOKUP(CuentosContados[[#This Row],[Column1]],CuentosIndexados[],27,FALSE)</f>
        <v>0</v>
      </c>
      <c r="Z402">
        <f>VLOOKUP(CuentosContados[[#This Row],[Column1]],CuentosIndexados[],28,FALSE)</f>
        <v>0</v>
      </c>
      <c r="AA402">
        <f>VLOOKUP(CuentosContados[[#This Row],[Column1]],CuentosIndexados[],29,FALSE)</f>
        <v>0</v>
      </c>
      <c r="AB402">
        <f>VLOOKUP(CuentosContados[[#This Row],[Column1]],CuentosIndexados[],30,FALSE)</f>
        <v>0</v>
      </c>
      <c r="AC402">
        <f>VLOOKUP(CuentosContados[[#This Row],[Column1]],CuentosIndexados[],31,FALSE)</f>
        <v>0</v>
      </c>
      <c r="AD402" t="str">
        <f>VLOOKUP(CuentosContados[[#This Row],[Column1]],CuentosIndexados[],32,FALSE)</f>
        <v>agotamiento</v>
      </c>
      <c r="AE402">
        <f>VLOOKUP(CuentosContados[[#This Row],[Column1]],CuentosIndexados[],33,FALSE)</f>
        <v>0</v>
      </c>
      <c r="AF402">
        <f>VLOOKUP(CuentosContados[[#This Row],[Column1]],CuentosIndexados[],34,FALSE)</f>
        <v>0</v>
      </c>
      <c r="AG402">
        <f>VLOOKUP(CuentosContados[[#This Row],[Column1]],CuentosIndexados[],35,FALSE)</f>
        <v>0</v>
      </c>
      <c r="AH402">
        <f>VLOOKUP(CuentosContados[[#This Row],[Column1]],CuentosIndexados[],36,FALSE)</f>
        <v>0</v>
      </c>
      <c r="AI402">
        <f>VLOOKUP(CuentosContados[[#This Row],[Column1]],CuentosIndexados[],37,FALSE)</f>
        <v>0</v>
      </c>
      <c r="AJ402">
        <f>VLOOKUP(CuentosContados[[#This Row],[Column1]],CuentosIndexados[],38,FALSE)</f>
        <v>0</v>
      </c>
      <c r="AK402">
        <f>VLOOKUP(CuentosContados[[#This Row],[Column1]],CuentosIndexados[],39,FALSE)</f>
        <v>0</v>
      </c>
    </row>
    <row r="403" spans="1:37" x14ac:dyDescent="0.25">
      <c r="A403" t="s">
        <v>169</v>
      </c>
      <c r="B403">
        <f>VLOOKUP(CuentosContados[[#This Row],[Column1]],CuentosIndexados[],3,FALSE)</f>
        <v>0</v>
      </c>
      <c r="C403">
        <f>VLOOKUP(CuentosContados[[#This Row],[Column1]],CuentosIndexados[],5,FALSE)</f>
        <v>0</v>
      </c>
      <c r="D403">
        <f>VLOOKUP(CuentosContados[[#This Row],[Column1]],CuentosIndexados[],6,FALSE)</f>
        <v>0</v>
      </c>
      <c r="E403" t="str">
        <f>VLOOKUP(CuentosContados[[#This Row],[Column1]],CuentosIndexados[],7,FALSE)</f>
        <v>frustracion</v>
      </c>
      <c r="F403">
        <f>VLOOKUP(CuentosContados[[#This Row],[Column1]],CuentosIndexados[],8,FALSE)</f>
        <v>0</v>
      </c>
      <c r="G403">
        <f>VLOOKUP(CuentosContados[[#This Row],[Column1]],CuentosIndexados[],9,FALSE)</f>
        <v>0</v>
      </c>
      <c r="H403">
        <f>VLOOKUP(CuentosContados[[#This Row],[Column1]],CuentosIndexados[],10,FALSE)</f>
        <v>0</v>
      </c>
      <c r="I403">
        <f>VLOOKUP(CuentosContados[[#This Row],[Column1]],CuentosIndexados[],11,FALSE)</f>
        <v>0</v>
      </c>
      <c r="J403">
        <f>VLOOKUP(CuentosContados[[#This Row],[Column1]],CuentosIndexados[],12,FALSE)</f>
        <v>0</v>
      </c>
      <c r="K403">
        <f>VLOOKUP(CuentosContados[[#This Row],[Column1]],CuentosIndexados[],13,FALSE)</f>
        <v>0</v>
      </c>
      <c r="L403">
        <f>VLOOKUP(CuentosContados[[#This Row],[Column1]],CuentosIndexados[],14,FALSE)</f>
        <v>0</v>
      </c>
      <c r="M403">
        <f>VLOOKUP(CuentosContados[[#This Row],[Column1]],CuentosIndexados[],15,FALSE)</f>
        <v>0</v>
      </c>
      <c r="N403" t="str">
        <f>VLOOKUP(CuentosContados[[#This Row],[Column1]],CuentosIndexados[],16,FALSE)</f>
        <v>resiliencia</v>
      </c>
      <c r="O403">
        <f>VLOOKUP(CuentosContados[[#This Row],[Column1]],CuentosIndexados[],17,FALSE)</f>
        <v>0</v>
      </c>
      <c r="P403">
        <f>VLOOKUP(CuentosContados[[#This Row],[Column1]],CuentosIndexados[],18,FALSE)</f>
        <v>0</v>
      </c>
      <c r="Q403">
        <f>VLOOKUP(CuentosContados[[#This Row],[Column1]],CuentosIndexados[],19,FALSE)</f>
        <v>0</v>
      </c>
      <c r="R403">
        <f>VLOOKUP(CuentosContados[[#This Row],[Column1]],CuentosIndexados[],20,FALSE)</f>
        <v>0</v>
      </c>
      <c r="S403">
        <f>VLOOKUP(CuentosContados[[#This Row],[Column1]],CuentosIndexados[],21,FALSE)</f>
        <v>0</v>
      </c>
      <c r="T403">
        <f>VLOOKUP(CuentosContados[[#This Row],[Column1]],CuentosIndexados[],22,FALSE)</f>
        <v>0</v>
      </c>
      <c r="U403">
        <f>VLOOKUP(CuentosContados[[#This Row],[Column1]],CuentosIndexados[],23,FALSE)</f>
        <v>0</v>
      </c>
      <c r="V403">
        <f>VLOOKUP(CuentosContados[[#This Row],[Column1]],CuentosIndexados[],24,FALSE)</f>
        <v>0</v>
      </c>
      <c r="W403">
        <f>VLOOKUP(CuentosContados[[#This Row],[Column1]],CuentosIndexados[],25,FALSE)</f>
        <v>0</v>
      </c>
      <c r="X403">
        <f>VLOOKUP(CuentosContados[[#This Row],[Column1]],CuentosIndexados[],26,FALSE)</f>
        <v>0</v>
      </c>
      <c r="Y403">
        <f>VLOOKUP(CuentosContados[[#This Row],[Column1]],CuentosIndexados[],27,FALSE)</f>
        <v>0</v>
      </c>
      <c r="Z403">
        <f>VLOOKUP(CuentosContados[[#This Row],[Column1]],CuentosIndexados[],28,FALSE)</f>
        <v>0</v>
      </c>
      <c r="AA403">
        <f>VLOOKUP(CuentosContados[[#This Row],[Column1]],CuentosIndexados[],29,FALSE)</f>
        <v>0</v>
      </c>
      <c r="AB403">
        <f>VLOOKUP(CuentosContados[[#This Row],[Column1]],CuentosIndexados[],30,FALSE)</f>
        <v>0</v>
      </c>
      <c r="AC403">
        <f>VLOOKUP(CuentosContados[[#This Row],[Column1]],CuentosIndexados[],31,FALSE)</f>
        <v>0</v>
      </c>
      <c r="AD403" t="str">
        <f>VLOOKUP(CuentosContados[[#This Row],[Column1]],CuentosIndexados[],32,FALSE)</f>
        <v>agotamiento</v>
      </c>
      <c r="AE403">
        <f>VLOOKUP(CuentosContados[[#This Row],[Column1]],CuentosIndexados[],33,FALSE)</f>
        <v>0</v>
      </c>
      <c r="AF403">
        <f>VLOOKUP(CuentosContados[[#This Row],[Column1]],CuentosIndexados[],34,FALSE)</f>
        <v>0</v>
      </c>
      <c r="AG403">
        <f>VLOOKUP(CuentosContados[[#This Row],[Column1]],CuentosIndexados[],35,FALSE)</f>
        <v>0</v>
      </c>
      <c r="AH403">
        <f>VLOOKUP(CuentosContados[[#This Row],[Column1]],CuentosIndexados[],36,FALSE)</f>
        <v>0</v>
      </c>
      <c r="AI403">
        <f>VLOOKUP(CuentosContados[[#This Row],[Column1]],CuentosIndexados[],37,FALSE)</f>
        <v>0</v>
      </c>
      <c r="AJ403">
        <f>VLOOKUP(CuentosContados[[#This Row],[Column1]],CuentosIndexados[],38,FALSE)</f>
        <v>0</v>
      </c>
      <c r="AK403">
        <f>VLOOKUP(CuentosContados[[#This Row],[Column1]],CuentosIndexados[],39,FALSE)</f>
        <v>0</v>
      </c>
    </row>
    <row r="404" spans="1:37" x14ac:dyDescent="0.25">
      <c r="A404" t="s">
        <v>169</v>
      </c>
      <c r="B404">
        <f>VLOOKUP(CuentosContados[[#This Row],[Column1]],CuentosIndexados[],3,FALSE)</f>
        <v>0</v>
      </c>
      <c r="C404">
        <f>VLOOKUP(CuentosContados[[#This Row],[Column1]],CuentosIndexados[],5,FALSE)</f>
        <v>0</v>
      </c>
      <c r="D404">
        <f>VLOOKUP(CuentosContados[[#This Row],[Column1]],CuentosIndexados[],6,FALSE)</f>
        <v>0</v>
      </c>
      <c r="E404" t="str">
        <f>VLOOKUP(CuentosContados[[#This Row],[Column1]],CuentosIndexados[],7,FALSE)</f>
        <v>frustracion</v>
      </c>
      <c r="F404">
        <f>VLOOKUP(CuentosContados[[#This Row],[Column1]],CuentosIndexados[],8,FALSE)</f>
        <v>0</v>
      </c>
      <c r="G404">
        <f>VLOOKUP(CuentosContados[[#This Row],[Column1]],CuentosIndexados[],9,FALSE)</f>
        <v>0</v>
      </c>
      <c r="H404">
        <f>VLOOKUP(CuentosContados[[#This Row],[Column1]],CuentosIndexados[],10,FALSE)</f>
        <v>0</v>
      </c>
      <c r="I404">
        <f>VLOOKUP(CuentosContados[[#This Row],[Column1]],CuentosIndexados[],11,FALSE)</f>
        <v>0</v>
      </c>
      <c r="J404">
        <f>VLOOKUP(CuentosContados[[#This Row],[Column1]],CuentosIndexados[],12,FALSE)</f>
        <v>0</v>
      </c>
      <c r="K404">
        <f>VLOOKUP(CuentosContados[[#This Row],[Column1]],CuentosIndexados[],13,FALSE)</f>
        <v>0</v>
      </c>
      <c r="L404">
        <f>VLOOKUP(CuentosContados[[#This Row],[Column1]],CuentosIndexados[],14,FALSE)</f>
        <v>0</v>
      </c>
      <c r="M404">
        <f>VLOOKUP(CuentosContados[[#This Row],[Column1]],CuentosIndexados[],15,FALSE)</f>
        <v>0</v>
      </c>
      <c r="N404" t="str">
        <f>VLOOKUP(CuentosContados[[#This Row],[Column1]],CuentosIndexados[],16,FALSE)</f>
        <v>resiliencia</v>
      </c>
      <c r="O404">
        <f>VLOOKUP(CuentosContados[[#This Row],[Column1]],CuentosIndexados[],17,FALSE)</f>
        <v>0</v>
      </c>
      <c r="P404">
        <f>VLOOKUP(CuentosContados[[#This Row],[Column1]],CuentosIndexados[],18,FALSE)</f>
        <v>0</v>
      </c>
      <c r="Q404">
        <f>VLOOKUP(CuentosContados[[#This Row],[Column1]],CuentosIndexados[],19,FALSE)</f>
        <v>0</v>
      </c>
      <c r="R404">
        <f>VLOOKUP(CuentosContados[[#This Row],[Column1]],CuentosIndexados[],20,FALSE)</f>
        <v>0</v>
      </c>
      <c r="S404">
        <f>VLOOKUP(CuentosContados[[#This Row],[Column1]],CuentosIndexados[],21,FALSE)</f>
        <v>0</v>
      </c>
      <c r="T404">
        <f>VLOOKUP(CuentosContados[[#This Row],[Column1]],CuentosIndexados[],22,FALSE)</f>
        <v>0</v>
      </c>
      <c r="U404">
        <f>VLOOKUP(CuentosContados[[#This Row],[Column1]],CuentosIndexados[],23,FALSE)</f>
        <v>0</v>
      </c>
      <c r="V404">
        <f>VLOOKUP(CuentosContados[[#This Row],[Column1]],CuentosIndexados[],24,FALSE)</f>
        <v>0</v>
      </c>
      <c r="W404">
        <f>VLOOKUP(CuentosContados[[#This Row],[Column1]],CuentosIndexados[],25,FALSE)</f>
        <v>0</v>
      </c>
      <c r="X404">
        <f>VLOOKUP(CuentosContados[[#This Row],[Column1]],CuentosIndexados[],26,FALSE)</f>
        <v>0</v>
      </c>
      <c r="Y404">
        <f>VLOOKUP(CuentosContados[[#This Row],[Column1]],CuentosIndexados[],27,FALSE)</f>
        <v>0</v>
      </c>
      <c r="Z404">
        <f>VLOOKUP(CuentosContados[[#This Row],[Column1]],CuentosIndexados[],28,FALSE)</f>
        <v>0</v>
      </c>
      <c r="AA404">
        <f>VLOOKUP(CuentosContados[[#This Row],[Column1]],CuentosIndexados[],29,FALSE)</f>
        <v>0</v>
      </c>
      <c r="AB404">
        <f>VLOOKUP(CuentosContados[[#This Row],[Column1]],CuentosIndexados[],30,FALSE)</f>
        <v>0</v>
      </c>
      <c r="AC404">
        <f>VLOOKUP(CuentosContados[[#This Row],[Column1]],CuentosIndexados[],31,FALSE)</f>
        <v>0</v>
      </c>
      <c r="AD404" t="str">
        <f>VLOOKUP(CuentosContados[[#This Row],[Column1]],CuentosIndexados[],32,FALSE)</f>
        <v>agotamiento</v>
      </c>
      <c r="AE404">
        <f>VLOOKUP(CuentosContados[[#This Row],[Column1]],CuentosIndexados[],33,FALSE)</f>
        <v>0</v>
      </c>
      <c r="AF404">
        <f>VLOOKUP(CuentosContados[[#This Row],[Column1]],CuentosIndexados[],34,FALSE)</f>
        <v>0</v>
      </c>
      <c r="AG404">
        <f>VLOOKUP(CuentosContados[[#This Row],[Column1]],CuentosIndexados[],35,FALSE)</f>
        <v>0</v>
      </c>
      <c r="AH404">
        <f>VLOOKUP(CuentosContados[[#This Row],[Column1]],CuentosIndexados[],36,FALSE)</f>
        <v>0</v>
      </c>
      <c r="AI404">
        <f>VLOOKUP(CuentosContados[[#This Row],[Column1]],CuentosIndexados[],37,FALSE)</f>
        <v>0</v>
      </c>
      <c r="AJ404">
        <f>VLOOKUP(CuentosContados[[#This Row],[Column1]],CuentosIndexados[],38,FALSE)</f>
        <v>0</v>
      </c>
      <c r="AK404">
        <f>VLOOKUP(CuentosContados[[#This Row],[Column1]],CuentosIndexados[],39,FALSE)</f>
        <v>0</v>
      </c>
    </row>
    <row r="405" spans="1:37" x14ac:dyDescent="0.25">
      <c r="A405" t="s">
        <v>169</v>
      </c>
      <c r="B405">
        <f>VLOOKUP(CuentosContados[[#This Row],[Column1]],CuentosIndexados[],3,FALSE)</f>
        <v>0</v>
      </c>
      <c r="C405">
        <f>VLOOKUP(CuentosContados[[#This Row],[Column1]],CuentosIndexados[],5,FALSE)</f>
        <v>0</v>
      </c>
      <c r="D405">
        <f>VLOOKUP(CuentosContados[[#This Row],[Column1]],CuentosIndexados[],6,FALSE)</f>
        <v>0</v>
      </c>
      <c r="E405" t="str">
        <f>VLOOKUP(CuentosContados[[#This Row],[Column1]],CuentosIndexados[],7,FALSE)</f>
        <v>frustracion</v>
      </c>
      <c r="F405">
        <f>VLOOKUP(CuentosContados[[#This Row],[Column1]],CuentosIndexados[],8,FALSE)</f>
        <v>0</v>
      </c>
      <c r="G405">
        <f>VLOOKUP(CuentosContados[[#This Row],[Column1]],CuentosIndexados[],9,FALSE)</f>
        <v>0</v>
      </c>
      <c r="H405">
        <f>VLOOKUP(CuentosContados[[#This Row],[Column1]],CuentosIndexados[],10,FALSE)</f>
        <v>0</v>
      </c>
      <c r="I405">
        <f>VLOOKUP(CuentosContados[[#This Row],[Column1]],CuentosIndexados[],11,FALSE)</f>
        <v>0</v>
      </c>
      <c r="J405">
        <f>VLOOKUP(CuentosContados[[#This Row],[Column1]],CuentosIndexados[],12,FALSE)</f>
        <v>0</v>
      </c>
      <c r="K405">
        <f>VLOOKUP(CuentosContados[[#This Row],[Column1]],CuentosIndexados[],13,FALSE)</f>
        <v>0</v>
      </c>
      <c r="L405">
        <f>VLOOKUP(CuentosContados[[#This Row],[Column1]],CuentosIndexados[],14,FALSE)</f>
        <v>0</v>
      </c>
      <c r="M405">
        <f>VLOOKUP(CuentosContados[[#This Row],[Column1]],CuentosIndexados[],15,FALSE)</f>
        <v>0</v>
      </c>
      <c r="N405" t="str">
        <f>VLOOKUP(CuentosContados[[#This Row],[Column1]],CuentosIndexados[],16,FALSE)</f>
        <v>resiliencia</v>
      </c>
      <c r="O405">
        <f>VLOOKUP(CuentosContados[[#This Row],[Column1]],CuentosIndexados[],17,FALSE)</f>
        <v>0</v>
      </c>
      <c r="P405">
        <f>VLOOKUP(CuentosContados[[#This Row],[Column1]],CuentosIndexados[],18,FALSE)</f>
        <v>0</v>
      </c>
      <c r="Q405">
        <f>VLOOKUP(CuentosContados[[#This Row],[Column1]],CuentosIndexados[],19,FALSE)</f>
        <v>0</v>
      </c>
      <c r="R405">
        <f>VLOOKUP(CuentosContados[[#This Row],[Column1]],CuentosIndexados[],20,FALSE)</f>
        <v>0</v>
      </c>
      <c r="S405">
        <f>VLOOKUP(CuentosContados[[#This Row],[Column1]],CuentosIndexados[],21,FALSE)</f>
        <v>0</v>
      </c>
      <c r="T405">
        <f>VLOOKUP(CuentosContados[[#This Row],[Column1]],CuentosIndexados[],22,FALSE)</f>
        <v>0</v>
      </c>
      <c r="U405">
        <f>VLOOKUP(CuentosContados[[#This Row],[Column1]],CuentosIndexados[],23,FALSE)</f>
        <v>0</v>
      </c>
      <c r="V405">
        <f>VLOOKUP(CuentosContados[[#This Row],[Column1]],CuentosIndexados[],24,FALSE)</f>
        <v>0</v>
      </c>
      <c r="W405">
        <f>VLOOKUP(CuentosContados[[#This Row],[Column1]],CuentosIndexados[],25,FALSE)</f>
        <v>0</v>
      </c>
      <c r="X405">
        <f>VLOOKUP(CuentosContados[[#This Row],[Column1]],CuentosIndexados[],26,FALSE)</f>
        <v>0</v>
      </c>
      <c r="Y405">
        <f>VLOOKUP(CuentosContados[[#This Row],[Column1]],CuentosIndexados[],27,FALSE)</f>
        <v>0</v>
      </c>
      <c r="Z405">
        <f>VLOOKUP(CuentosContados[[#This Row],[Column1]],CuentosIndexados[],28,FALSE)</f>
        <v>0</v>
      </c>
      <c r="AA405">
        <f>VLOOKUP(CuentosContados[[#This Row],[Column1]],CuentosIndexados[],29,FALSE)</f>
        <v>0</v>
      </c>
      <c r="AB405">
        <f>VLOOKUP(CuentosContados[[#This Row],[Column1]],CuentosIndexados[],30,FALSE)</f>
        <v>0</v>
      </c>
      <c r="AC405">
        <f>VLOOKUP(CuentosContados[[#This Row],[Column1]],CuentosIndexados[],31,FALSE)</f>
        <v>0</v>
      </c>
      <c r="AD405" t="str">
        <f>VLOOKUP(CuentosContados[[#This Row],[Column1]],CuentosIndexados[],32,FALSE)</f>
        <v>agotamiento</v>
      </c>
      <c r="AE405">
        <f>VLOOKUP(CuentosContados[[#This Row],[Column1]],CuentosIndexados[],33,FALSE)</f>
        <v>0</v>
      </c>
      <c r="AF405">
        <f>VLOOKUP(CuentosContados[[#This Row],[Column1]],CuentosIndexados[],34,FALSE)</f>
        <v>0</v>
      </c>
      <c r="AG405">
        <f>VLOOKUP(CuentosContados[[#This Row],[Column1]],CuentosIndexados[],35,FALSE)</f>
        <v>0</v>
      </c>
      <c r="AH405">
        <f>VLOOKUP(CuentosContados[[#This Row],[Column1]],CuentosIndexados[],36,FALSE)</f>
        <v>0</v>
      </c>
      <c r="AI405">
        <f>VLOOKUP(CuentosContados[[#This Row],[Column1]],CuentosIndexados[],37,FALSE)</f>
        <v>0</v>
      </c>
      <c r="AJ405">
        <f>VLOOKUP(CuentosContados[[#This Row],[Column1]],CuentosIndexados[],38,FALSE)</f>
        <v>0</v>
      </c>
      <c r="AK405">
        <f>VLOOKUP(CuentosContados[[#This Row],[Column1]],CuentosIndexados[],39,FALSE)</f>
        <v>0</v>
      </c>
    </row>
    <row r="406" spans="1:37" x14ac:dyDescent="0.25">
      <c r="A406" t="s">
        <v>169</v>
      </c>
      <c r="B406">
        <f>VLOOKUP(CuentosContados[[#This Row],[Column1]],CuentosIndexados[],3,FALSE)</f>
        <v>0</v>
      </c>
      <c r="C406">
        <f>VLOOKUP(CuentosContados[[#This Row],[Column1]],CuentosIndexados[],5,FALSE)</f>
        <v>0</v>
      </c>
      <c r="D406">
        <f>VLOOKUP(CuentosContados[[#This Row],[Column1]],CuentosIndexados[],6,FALSE)</f>
        <v>0</v>
      </c>
      <c r="E406" t="str">
        <f>VLOOKUP(CuentosContados[[#This Row],[Column1]],CuentosIndexados[],7,FALSE)</f>
        <v>frustracion</v>
      </c>
      <c r="F406">
        <f>VLOOKUP(CuentosContados[[#This Row],[Column1]],CuentosIndexados[],8,FALSE)</f>
        <v>0</v>
      </c>
      <c r="G406">
        <f>VLOOKUP(CuentosContados[[#This Row],[Column1]],CuentosIndexados[],9,FALSE)</f>
        <v>0</v>
      </c>
      <c r="H406">
        <f>VLOOKUP(CuentosContados[[#This Row],[Column1]],CuentosIndexados[],10,FALSE)</f>
        <v>0</v>
      </c>
      <c r="I406">
        <f>VLOOKUP(CuentosContados[[#This Row],[Column1]],CuentosIndexados[],11,FALSE)</f>
        <v>0</v>
      </c>
      <c r="J406">
        <f>VLOOKUP(CuentosContados[[#This Row],[Column1]],CuentosIndexados[],12,FALSE)</f>
        <v>0</v>
      </c>
      <c r="K406">
        <f>VLOOKUP(CuentosContados[[#This Row],[Column1]],CuentosIndexados[],13,FALSE)</f>
        <v>0</v>
      </c>
      <c r="L406">
        <f>VLOOKUP(CuentosContados[[#This Row],[Column1]],CuentosIndexados[],14,FALSE)</f>
        <v>0</v>
      </c>
      <c r="M406">
        <f>VLOOKUP(CuentosContados[[#This Row],[Column1]],CuentosIndexados[],15,FALSE)</f>
        <v>0</v>
      </c>
      <c r="N406" t="str">
        <f>VLOOKUP(CuentosContados[[#This Row],[Column1]],CuentosIndexados[],16,FALSE)</f>
        <v>resiliencia</v>
      </c>
      <c r="O406">
        <f>VLOOKUP(CuentosContados[[#This Row],[Column1]],CuentosIndexados[],17,FALSE)</f>
        <v>0</v>
      </c>
      <c r="P406">
        <f>VLOOKUP(CuentosContados[[#This Row],[Column1]],CuentosIndexados[],18,FALSE)</f>
        <v>0</v>
      </c>
      <c r="Q406">
        <f>VLOOKUP(CuentosContados[[#This Row],[Column1]],CuentosIndexados[],19,FALSE)</f>
        <v>0</v>
      </c>
      <c r="R406">
        <f>VLOOKUP(CuentosContados[[#This Row],[Column1]],CuentosIndexados[],20,FALSE)</f>
        <v>0</v>
      </c>
      <c r="S406">
        <f>VLOOKUP(CuentosContados[[#This Row],[Column1]],CuentosIndexados[],21,FALSE)</f>
        <v>0</v>
      </c>
      <c r="T406">
        <f>VLOOKUP(CuentosContados[[#This Row],[Column1]],CuentosIndexados[],22,FALSE)</f>
        <v>0</v>
      </c>
      <c r="U406">
        <f>VLOOKUP(CuentosContados[[#This Row],[Column1]],CuentosIndexados[],23,FALSE)</f>
        <v>0</v>
      </c>
      <c r="V406">
        <f>VLOOKUP(CuentosContados[[#This Row],[Column1]],CuentosIndexados[],24,FALSE)</f>
        <v>0</v>
      </c>
      <c r="W406">
        <f>VLOOKUP(CuentosContados[[#This Row],[Column1]],CuentosIndexados[],25,FALSE)</f>
        <v>0</v>
      </c>
      <c r="X406">
        <f>VLOOKUP(CuentosContados[[#This Row],[Column1]],CuentosIndexados[],26,FALSE)</f>
        <v>0</v>
      </c>
      <c r="Y406">
        <f>VLOOKUP(CuentosContados[[#This Row],[Column1]],CuentosIndexados[],27,FALSE)</f>
        <v>0</v>
      </c>
      <c r="Z406">
        <f>VLOOKUP(CuentosContados[[#This Row],[Column1]],CuentosIndexados[],28,FALSE)</f>
        <v>0</v>
      </c>
      <c r="AA406">
        <f>VLOOKUP(CuentosContados[[#This Row],[Column1]],CuentosIndexados[],29,FALSE)</f>
        <v>0</v>
      </c>
      <c r="AB406">
        <f>VLOOKUP(CuentosContados[[#This Row],[Column1]],CuentosIndexados[],30,FALSE)</f>
        <v>0</v>
      </c>
      <c r="AC406">
        <f>VLOOKUP(CuentosContados[[#This Row],[Column1]],CuentosIndexados[],31,FALSE)</f>
        <v>0</v>
      </c>
      <c r="AD406" t="str">
        <f>VLOOKUP(CuentosContados[[#This Row],[Column1]],CuentosIndexados[],32,FALSE)</f>
        <v>agotamiento</v>
      </c>
      <c r="AE406">
        <f>VLOOKUP(CuentosContados[[#This Row],[Column1]],CuentosIndexados[],33,FALSE)</f>
        <v>0</v>
      </c>
      <c r="AF406">
        <f>VLOOKUP(CuentosContados[[#This Row],[Column1]],CuentosIndexados[],34,FALSE)</f>
        <v>0</v>
      </c>
      <c r="AG406">
        <f>VLOOKUP(CuentosContados[[#This Row],[Column1]],CuentosIndexados[],35,FALSE)</f>
        <v>0</v>
      </c>
      <c r="AH406">
        <f>VLOOKUP(CuentosContados[[#This Row],[Column1]],CuentosIndexados[],36,FALSE)</f>
        <v>0</v>
      </c>
      <c r="AI406">
        <f>VLOOKUP(CuentosContados[[#This Row],[Column1]],CuentosIndexados[],37,FALSE)</f>
        <v>0</v>
      </c>
      <c r="AJ406">
        <f>VLOOKUP(CuentosContados[[#This Row],[Column1]],CuentosIndexados[],38,FALSE)</f>
        <v>0</v>
      </c>
      <c r="AK406">
        <f>VLOOKUP(CuentosContados[[#This Row],[Column1]],CuentosIndexados[],39,FALSE)</f>
        <v>0</v>
      </c>
    </row>
    <row r="407" spans="1:37" x14ac:dyDescent="0.25">
      <c r="A407" t="s">
        <v>169</v>
      </c>
      <c r="B407">
        <f>VLOOKUP(CuentosContados[[#This Row],[Column1]],CuentosIndexados[],3,FALSE)</f>
        <v>0</v>
      </c>
      <c r="C407">
        <f>VLOOKUP(CuentosContados[[#This Row],[Column1]],CuentosIndexados[],5,FALSE)</f>
        <v>0</v>
      </c>
      <c r="D407">
        <f>VLOOKUP(CuentosContados[[#This Row],[Column1]],CuentosIndexados[],6,FALSE)</f>
        <v>0</v>
      </c>
      <c r="E407" t="str">
        <f>VLOOKUP(CuentosContados[[#This Row],[Column1]],CuentosIndexados[],7,FALSE)</f>
        <v>frustracion</v>
      </c>
      <c r="F407">
        <f>VLOOKUP(CuentosContados[[#This Row],[Column1]],CuentosIndexados[],8,FALSE)</f>
        <v>0</v>
      </c>
      <c r="G407">
        <f>VLOOKUP(CuentosContados[[#This Row],[Column1]],CuentosIndexados[],9,FALSE)</f>
        <v>0</v>
      </c>
      <c r="H407">
        <f>VLOOKUP(CuentosContados[[#This Row],[Column1]],CuentosIndexados[],10,FALSE)</f>
        <v>0</v>
      </c>
      <c r="I407">
        <f>VLOOKUP(CuentosContados[[#This Row],[Column1]],CuentosIndexados[],11,FALSE)</f>
        <v>0</v>
      </c>
      <c r="J407">
        <f>VLOOKUP(CuentosContados[[#This Row],[Column1]],CuentosIndexados[],12,FALSE)</f>
        <v>0</v>
      </c>
      <c r="K407">
        <f>VLOOKUP(CuentosContados[[#This Row],[Column1]],CuentosIndexados[],13,FALSE)</f>
        <v>0</v>
      </c>
      <c r="L407">
        <f>VLOOKUP(CuentosContados[[#This Row],[Column1]],CuentosIndexados[],14,FALSE)</f>
        <v>0</v>
      </c>
      <c r="M407">
        <f>VLOOKUP(CuentosContados[[#This Row],[Column1]],CuentosIndexados[],15,FALSE)</f>
        <v>0</v>
      </c>
      <c r="N407" t="str">
        <f>VLOOKUP(CuentosContados[[#This Row],[Column1]],CuentosIndexados[],16,FALSE)</f>
        <v>resiliencia</v>
      </c>
      <c r="O407">
        <f>VLOOKUP(CuentosContados[[#This Row],[Column1]],CuentosIndexados[],17,FALSE)</f>
        <v>0</v>
      </c>
      <c r="P407">
        <f>VLOOKUP(CuentosContados[[#This Row],[Column1]],CuentosIndexados[],18,FALSE)</f>
        <v>0</v>
      </c>
      <c r="Q407">
        <f>VLOOKUP(CuentosContados[[#This Row],[Column1]],CuentosIndexados[],19,FALSE)</f>
        <v>0</v>
      </c>
      <c r="R407">
        <f>VLOOKUP(CuentosContados[[#This Row],[Column1]],CuentosIndexados[],20,FALSE)</f>
        <v>0</v>
      </c>
      <c r="S407">
        <f>VLOOKUP(CuentosContados[[#This Row],[Column1]],CuentosIndexados[],21,FALSE)</f>
        <v>0</v>
      </c>
      <c r="T407">
        <f>VLOOKUP(CuentosContados[[#This Row],[Column1]],CuentosIndexados[],22,FALSE)</f>
        <v>0</v>
      </c>
      <c r="U407">
        <f>VLOOKUP(CuentosContados[[#This Row],[Column1]],CuentosIndexados[],23,FALSE)</f>
        <v>0</v>
      </c>
      <c r="V407">
        <f>VLOOKUP(CuentosContados[[#This Row],[Column1]],CuentosIndexados[],24,FALSE)</f>
        <v>0</v>
      </c>
      <c r="W407">
        <f>VLOOKUP(CuentosContados[[#This Row],[Column1]],CuentosIndexados[],25,FALSE)</f>
        <v>0</v>
      </c>
      <c r="X407">
        <f>VLOOKUP(CuentosContados[[#This Row],[Column1]],CuentosIndexados[],26,FALSE)</f>
        <v>0</v>
      </c>
      <c r="Y407">
        <f>VLOOKUP(CuentosContados[[#This Row],[Column1]],CuentosIndexados[],27,FALSE)</f>
        <v>0</v>
      </c>
      <c r="Z407">
        <f>VLOOKUP(CuentosContados[[#This Row],[Column1]],CuentosIndexados[],28,FALSE)</f>
        <v>0</v>
      </c>
      <c r="AA407">
        <f>VLOOKUP(CuentosContados[[#This Row],[Column1]],CuentosIndexados[],29,FALSE)</f>
        <v>0</v>
      </c>
      <c r="AB407">
        <f>VLOOKUP(CuentosContados[[#This Row],[Column1]],CuentosIndexados[],30,FALSE)</f>
        <v>0</v>
      </c>
      <c r="AC407">
        <f>VLOOKUP(CuentosContados[[#This Row],[Column1]],CuentosIndexados[],31,FALSE)</f>
        <v>0</v>
      </c>
      <c r="AD407" t="str">
        <f>VLOOKUP(CuentosContados[[#This Row],[Column1]],CuentosIndexados[],32,FALSE)</f>
        <v>agotamiento</v>
      </c>
      <c r="AE407">
        <f>VLOOKUP(CuentosContados[[#This Row],[Column1]],CuentosIndexados[],33,FALSE)</f>
        <v>0</v>
      </c>
      <c r="AF407">
        <f>VLOOKUP(CuentosContados[[#This Row],[Column1]],CuentosIndexados[],34,FALSE)</f>
        <v>0</v>
      </c>
      <c r="AG407">
        <f>VLOOKUP(CuentosContados[[#This Row],[Column1]],CuentosIndexados[],35,FALSE)</f>
        <v>0</v>
      </c>
      <c r="AH407">
        <f>VLOOKUP(CuentosContados[[#This Row],[Column1]],CuentosIndexados[],36,FALSE)</f>
        <v>0</v>
      </c>
      <c r="AI407">
        <f>VLOOKUP(CuentosContados[[#This Row],[Column1]],CuentosIndexados[],37,FALSE)</f>
        <v>0</v>
      </c>
      <c r="AJ407">
        <f>VLOOKUP(CuentosContados[[#This Row],[Column1]],CuentosIndexados[],38,FALSE)</f>
        <v>0</v>
      </c>
      <c r="AK407">
        <f>VLOOKUP(CuentosContados[[#This Row],[Column1]],CuentosIndexados[],39,FALSE)</f>
        <v>0</v>
      </c>
    </row>
    <row r="408" spans="1:37" x14ac:dyDescent="0.25">
      <c r="A408" t="s">
        <v>169</v>
      </c>
      <c r="B408">
        <f>VLOOKUP(CuentosContados[[#This Row],[Column1]],CuentosIndexados[],3,FALSE)</f>
        <v>0</v>
      </c>
      <c r="C408">
        <f>VLOOKUP(CuentosContados[[#This Row],[Column1]],CuentosIndexados[],5,FALSE)</f>
        <v>0</v>
      </c>
      <c r="D408">
        <f>VLOOKUP(CuentosContados[[#This Row],[Column1]],CuentosIndexados[],6,FALSE)</f>
        <v>0</v>
      </c>
      <c r="E408" t="str">
        <f>VLOOKUP(CuentosContados[[#This Row],[Column1]],CuentosIndexados[],7,FALSE)</f>
        <v>frustracion</v>
      </c>
      <c r="F408">
        <f>VLOOKUP(CuentosContados[[#This Row],[Column1]],CuentosIndexados[],8,FALSE)</f>
        <v>0</v>
      </c>
      <c r="G408">
        <f>VLOOKUP(CuentosContados[[#This Row],[Column1]],CuentosIndexados[],9,FALSE)</f>
        <v>0</v>
      </c>
      <c r="H408">
        <f>VLOOKUP(CuentosContados[[#This Row],[Column1]],CuentosIndexados[],10,FALSE)</f>
        <v>0</v>
      </c>
      <c r="I408">
        <f>VLOOKUP(CuentosContados[[#This Row],[Column1]],CuentosIndexados[],11,FALSE)</f>
        <v>0</v>
      </c>
      <c r="J408">
        <f>VLOOKUP(CuentosContados[[#This Row],[Column1]],CuentosIndexados[],12,FALSE)</f>
        <v>0</v>
      </c>
      <c r="K408">
        <f>VLOOKUP(CuentosContados[[#This Row],[Column1]],CuentosIndexados[],13,FALSE)</f>
        <v>0</v>
      </c>
      <c r="L408">
        <f>VLOOKUP(CuentosContados[[#This Row],[Column1]],CuentosIndexados[],14,FALSE)</f>
        <v>0</v>
      </c>
      <c r="M408">
        <f>VLOOKUP(CuentosContados[[#This Row],[Column1]],CuentosIndexados[],15,FALSE)</f>
        <v>0</v>
      </c>
      <c r="N408" t="str">
        <f>VLOOKUP(CuentosContados[[#This Row],[Column1]],CuentosIndexados[],16,FALSE)</f>
        <v>resiliencia</v>
      </c>
      <c r="O408">
        <f>VLOOKUP(CuentosContados[[#This Row],[Column1]],CuentosIndexados[],17,FALSE)</f>
        <v>0</v>
      </c>
      <c r="P408">
        <f>VLOOKUP(CuentosContados[[#This Row],[Column1]],CuentosIndexados[],18,FALSE)</f>
        <v>0</v>
      </c>
      <c r="Q408">
        <f>VLOOKUP(CuentosContados[[#This Row],[Column1]],CuentosIndexados[],19,FALSE)</f>
        <v>0</v>
      </c>
      <c r="R408">
        <f>VLOOKUP(CuentosContados[[#This Row],[Column1]],CuentosIndexados[],20,FALSE)</f>
        <v>0</v>
      </c>
      <c r="S408">
        <f>VLOOKUP(CuentosContados[[#This Row],[Column1]],CuentosIndexados[],21,FALSE)</f>
        <v>0</v>
      </c>
      <c r="T408">
        <f>VLOOKUP(CuentosContados[[#This Row],[Column1]],CuentosIndexados[],22,FALSE)</f>
        <v>0</v>
      </c>
      <c r="U408">
        <f>VLOOKUP(CuentosContados[[#This Row],[Column1]],CuentosIndexados[],23,FALSE)</f>
        <v>0</v>
      </c>
      <c r="V408">
        <f>VLOOKUP(CuentosContados[[#This Row],[Column1]],CuentosIndexados[],24,FALSE)</f>
        <v>0</v>
      </c>
      <c r="W408">
        <f>VLOOKUP(CuentosContados[[#This Row],[Column1]],CuentosIndexados[],25,FALSE)</f>
        <v>0</v>
      </c>
      <c r="X408">
        <f>VLOOKUP(CuentosContados[[#This Row],[Column1]],CuentosIndexados[],26,FALSE)</f>
        <v>0</v>
      </c>
      <c r="Y408">
        <f>VLOOKUP(CuentosContados[[#This Row],[Column1]],CuentosIndexados[],27,FALSE)</f>
        <v>0</v>
      </c>
      <c r="Z408">
        <f>VLOOKUP(CuentosContados[[#This Row],[Column1]],CuentosIndexados[],28,FALSE)</f>
        <v>0</v>
      </c>
      <c r="AA408">
        <f>VLOOKUP(CuentosContados[[#This Row],[Column1]],CuentosIndexados[],29,FALSE)</f>
        <v>0</v>
      </c>
      <c r="AB408">
        <f>VLOOKUP(CuentosContados[[#This Row],[Column1]],CuentosIndexados[],30,FALSE)</f>
        <v>0</v>
      </c>
      <c r="AC408">
        <f>VLOOKUP(CuentosContados[[#This Row],[Column1]],CuentosIndexados[],31,FALSE)</f>
        <v>0</v>
      </c>
      <c r="AD408" t="str">
        <f>VLOOKUP(CuentosContados[[#This Row],[Column1]],CuentosIndexados[],32,FALSE)</f>
        <v>agotamiento</v>
      </c>
      <c r="AE408">
        <f>VLOOKUP(CuentosContados[[#This Row],[Column1]],CuentosIndexados[],33,FALSE)</f>
        <v>0</v>
      </c>
      <c r="AF408">
        <f>VLOOKUP(CuentosContados[[#This Row],[Column1]],CuentosIndexados[],34,FALSE)</f>
        <v>0</v>
      </c>
      <c r="AG408">
        <f>VLOOKUP(CuentosContados[[#This Row],[Column1]],CuentosIndexados[],35,FALSE)</f>
        <v>0</v>
      </c>
      <c r="AH408">
        <f>VLOOKUP(CuentosContados[[#This Row],[Column1]],CuentosIndexados[],36,FALSE)</f>
        <v>0</v>
      </c>
      <c r="AI408">
        <f>VLOOKUP(CuentosContados[[#This Row],[Column1]],CuentosIndexados[],37,FALSE)</f>
        <v>0</v>
      </c>
      <c r="AJ408">
        <f>VLOOKUP(CuentosContados[[#This Row],[Column1]],CuentosIndexados[],38,FALSE)</f>
        <v>0</v>
      </c>
      <c r="AK408">
        <f>VLOOKUP(CuentosContados[[#This Row],[Column1]],CuentosIndexados[],39,FALSE)</f>
        <v>0</v>
      </c>
    </row>
    <row r="409" spans="1:37" x14ac:dyDescent="0.25">
      <c r="A409" t="s">
        <v>169</v>
      </c>
      <c r="B409">
        <f>VLOOKUP(CuentosContados[[#This Row],[Column1]],CuentosIndexados[],3,FALSE)</f>
        <v>0</v>
      </c>
      <c r="C409">
        <f>VLOOKUP(CuentosContados[[#This Row],[Column1]],CuentosIndexados[],5,FALSE)</f>
        <v>0</v>
      </c>
      <c r="D409">
        <f>VLOOKUP(CuentosContados[[#This Row],[Column1]],CuentosIndexados[],6,FALSE)</f>
        <v>0</v>
      </c>
      <c r="E409" t="str">
        <f>VLOOKUP(CuentosContados[[#This Row],[Column1]],CuentosIndexados[],7,FALSE)</f>
        <v>frustracion</v>
      </c>
      <c r="F409">
        <f>VLOOKUP(CuentosContados[[#This Row],[Column1]],CuentosIndexados[],8,FALSE)</f>
        <v>0</v>
      </c>
      <c r="G409">
        <f>VLOOKUP(CuentosContados[[#This Row],[Column1]],CuentosIndexados[],9,FALSE)</f>
        <v>0</v>
      </c>
      <c r="H409">
        <f>VLOOKUP(CuentosContados[[#This Row],[Column1]],CuentosIndexados[],10,FALSE)</f>
        <v>0</v>
      </c>
      <c r="I409">
        <f>VLOOKUP(CuentosContados[[#This Row],[Column1]],CuentosIndexados[],11,FALSE)</f>
        <v>0</v>
      </c>
      <c r="J409">
        <f>VLOOKUP(CuentosContados[[#This Row],[Column1]],CuentosIndexados[],12,FALSE)</f>
        <v>0</v>
      </c>
      <c r="K409">
        <f>VLOOKUP(CuentosContados[[#This Row],[Column1]],CuentosIndexados[],13,FALSE)</f>
        <v>0</v>
      </c>
      <c r="L409">
        <f>VLOOKUP(CuentosContados[[#This Row],[Column1]],CuentosIndexados[],14,FALSE)</f>
        <v>0</v>
      </c>
      <c r="M409">
        <f>VLOOKUP(CuentosContados[[#This Row],[Column1]],CuentosIndexados[],15,FALSE)</f>
        <v>0</v>
      </c>
      <c r="N409" t="str">
        <f>VLOOKUP(CuentosContados[[#This Row],[Column1]],CuentosIndexados[],16,FALSE)</f>
        <v>resiliencia</v>
      </c>
      <c r="O409">
        <f>VLOOKUP(CuentosContados[[#This Row],[Column1]],CuentosIndexados[],17,FALSE)</f>
        <v>0</v>
      </c>
      <c r="P409">
        <f>VLOOKUP(CuentosContados[[#This Row],[Column1]],CuentosIndexados[],18,FALSE)</f>
        <v>0</v>
      </c>
      <c r="Q409">
        <f>VLOOKUP(CuentosContados[[#This Row],[Column1]],CuentosIndexados[],19,FALSE)</f>
        <v>0</v>
      </c>
      <c r="R409">
        <f>VLOOKUP(CuentosContados[[#This Row],[Column1]],CuentosIndexados[],20,FALSE)</f>
        <v>0</v>
      </c>
      <c r="S409">
        <f>VLOOKUP(CuentosContados[[#This Row],[Column1]],CuentosIndexados[],21,FALSE)</f>
        <v>0</v>
      </c>
      <c r="T409">
        <f>VLOOKUP(CuentosContados[[#This Row],[Column1]],CuentosIndexados[],22,FALSE)</f>
        <v>0</v>
      </c>
      <c r="U409">
        <f>VLOOKUP(CuentosContados[[#This Row],[Column1]],CuentosIndexados[],23,FALSE)</f>
        <v>0</v>
      </c>
      <c r="V409">
        <f>VLOOKUP(CuentosContados[[#This Row],[Column1]],CuentosIndexados[],24,FALSE)</f>
        <v>0</v>
      </c>
      <c r="W409">
        <f>VLOOKUP(CuentosContados[[#This Row],[Column1]],CuentosIndexados[],25,FALSE)</f>
        <v>0</v>
      </c>
      <c r="X409">
        <f>VLOOKUP(CuentosContados[[#This Row],[Column1]],CuentosIndexados[],26,FALSE)</f>
        <v>0</v>
      </c>
      <c r="Y409">
        <f>VLOOKUP(CuentosContados[[#This Row],[Column1]],CuentosIndexados[],27,FALSE)</f>
        <v>0</v>
      </c>
      <c r="Z409">
        <f>VLOOKUP(CuentosContados[[#This Row],[Column1]],CuentosIndexados[],28,FALSE)</f>
        <v>0</v>
      </c>
      <c r="AA409">
        <f>VLOOKUP(CuentosContados[[#This Row],[Column1]],CuentosIndexados[],29,FALSE)</f>
        <v>0</v>
      </c>
      <c r="AB409">
        <f>VLOOKUP(CuentosContados[[#This Row],[Column1]],CuentosIndexados[],30,FALSE)</f>
        <v>0</v>
      </c>
      <c r="AC409">
        <f>VLOOKUP(CuentosContados[[#This Row],[Column1]],CuentosIndexados[],31,FALSE)</f>
        <v>0</v>
      </c>
      <c r="AD409" t="str">
        <f>VLOOKUP(CuentosContados[[#This Row],[Column1]],CuentosIndexados[],32,FALSE)</f>
        <v>agotamiento</v>
      </c>
      <c r="AE409">
        <f>VLOOKUP(CuentosContados[[#This Row],[Column1]],CuentosIndexados[],33,FALSE)</f>
        <v>0</v>
      </c>
      <c r="AF409">
        <f>VLOOKUP(CuentosContados[[#This Row],[Column1]],CuentosIndexados[],34,FALSE)</f>
        <v>0</v>
      </c>
      <c r="AG409">
        <f>VLOOKUP(CuentosContados[[#This Row],[Column1]],CuentosIndexados[],35,FALSE)</f>
        <v>0</v>
      </c>
      <c r="AH409">
        <f>VLOOKUP(CuentosContados[[#This Row],[Column1]],CuentosIndexados[],36,FALSE)</f>
        <v>0</v>
      </c>
      <c r="AI409">
        <f>VLOOKUP(CuentosContados[[#This Row],[Column1]],CuentosIndexados[],37,FALSE)</f>
        <v>0</v>
      </c>
      <c r="AJ409">
        <f>VLOOKUP(CuentosContados[[#This Row],[Column1]],CuentosIndexados[],38,FALSE)</f>
        <v>0</v>
      </c>
      <c r="AK409">
        <f>VLOOKUP(CuentosContados[[#This Row],[Column1]],CuentosIndexados[],39,FALSE)</f>
        <v>0</v>
      </c>
    </row>
    <row r="410" spans="1:37" x14ac:dyDescent="0.25">
      <c r="A410" t="s">
        <v>169</v>
      </c>
      <c r="B410">
        <f>VLOOKUP(CuentosContados[[#This Row],[Column1]],CuentosIndexados[],3,FALSE)</f>
        <v>0</v>
      </c>
      <c r="C410">
        <f>VLOOKUP(CuentosContados[[#This Row],[Column1]],CuentosIndexados[],5,FALSE)</f>
        <v>0</v>
      </c>
      <c r="D410">
        <f>VLOOKUP(CuentosContados[[#This Row],[Column1]],CuentosIndexados[],6,FALSE)</f>
        <v>0</v>
      </c>
      <c r="E410" t="str">
        <f>VLOOKUP(CuentosContados[[#This Row],[Column1]],CuentosIndexados[],7,FALSE)</f>
        <v>frustracion</v>
      </c>
      <c r="F410">
        <f>VLOOKUP(CuentosContados[[#This Row],[Column1]],CuentosIndexados[],8,FALSE)</f>
        <v>0</v>
      </c>
      <c r="G410">
        <f>VLOOKUP(CuentosContados[[#This Row],[Column1]],CuentosIndexados[],9,FALSE)</f>
        <v>0</v>
      </c>
      <c r="H410">
        <f>VLOOKUP(CuentosContados[[#This Row],[Column1]],CuentosIndexados[],10,FALSE)</f>
        <v>0</v>
      </c>
      <c r="I410">
        <f>VLOOKUP(CuentosContados[[#This Row],[Column1]],CuentosIndexados[],11,FALSE)</f>
        <v>0</v>
      </c>
      <c r="J410">
        <f>VLOOKUP(CuentosContados[[#This Row],[Column1]],CuentosIndexados[],12,FALSE)</f>
        <v>0</v>
      </c>
      <c r="K410">
        <f>VLOOKUP(CuentosContados[[#This Row],[Column1]],CuentosIndexados[],13,FALSE)</f>
        <v>0</v>
      </c>
      <c r="L410">
        <f>VLOOKUP(CuentosContados[[#This Row],[Column1]],CuentosIndexados[],14,FALSE)</f>
        <v>0</v>
      </c>
      <c r="M410">
        <f>VLOOKUP(CuentosContados[[#This Row],[Column1]],CuentosIndexados[],15,FALSE)</f>
        <v>0</v>
      </c>
      <c r="N410" t="str">
        <f>VLOOKUP(CuentosContados[[#This Row],[Column1]],CuentosIndexados[],16,FALSE)</f>
        <v>resiliencia</v>
      </c>
      <c r="O410">
        <f>VLOOKUP(CuentosContados[[#This Row],[Column1]],CuentosIndexados[],17,FALSE)</f>
        <v>0</v>
      </c>
      <c r="P410">
        <f>VLOOKUP(CuentosContados[[#This Row],[Column1]],CuentosIndexados[],18,FALSE)</f>
        <v>0</v>
      </c>
      <c r="Q410">
        <f>VLOOKUP(CuentosContados[[#This Row],[Column1]],CuentosIndexados[],19,FALSE)</f>
        <v>0</v>
      </c>
      <c r="R410">
        <f>VLOOKUP(CuentosContados[[#This Row],[Column1]],CuentosIndexados[],20,FALSE)</f>
        <v>0</v>
      </c>
      <c r="S410">
        <f>VLOOKUP(CuentosContados[[#This Row],[Column1]],CuentosIndexados[],21,FALSE)</f>
        <v>0</v>
      </c>
      <c r="T410">
        <f>VLOOKUP(CuentosContados[[#This Row],[Column1]],CuentosIndexados[],22,FALSE)</f>
        <v>0</v>
      </c>
      <c r="U410">
        <f>VLOOKUP(CuentosContados[[#This Row],[Column1]],CuentosIndexados[],23,FALSE)</f>
        <v>0</v>
      </c>
      <c r="V410">
        <f>VLOOKUP(CuentosContados[[#This Row],[Column1]],CuentosIndexados[],24,FALSE)</f>
        <v>0</v>
      </c>
      <c r="W410">
        <f>VLOOKUP(CuentosContados[[#This Row],[Column1]],CuentosIndexados[],25,FALSE)</f>
        <v>0</v>
      </c>
      <c r="X410">
        <f>VLOOKUP(CuentosContados[[#This Row],[Column1]],CuentosIndexados[],26,FALSE)</f>
        <v>0</v>
      </c>
      <c r="Y410">
        <f>VLOOKUP(CuentosContados[[#This Row],[Column1]],CuentosIndexados[],27,FALSE)</f>
        <v>0</v>
      </c>
      <c r="Z410">
        <f>VLOOKUP(CuentosContados[[#This Row],[Column1]],CuentosIndexados[],28,FALSE)</f>
        <v>0</v>
      </c>
      <c r="AA410">
        <f>VLOOKUP(CuentosContados[[#This Row],[Column1]],CuentosIndexados[],29,FALSE)</f>
        <v>0</v>
      </c>
      <c r="AB410">
        <f>VLOOKUP(CuentosContados[[#This Row],[Column1]],CuentosIndexados[],30,FALSE)</f>
        <v>0</v>
      </c>
      <c r="AC410">
        <f>VLOOKUP(CuentosContados[[#This Row],[Column1]],CuentosIndexados[],31,FALSE)</f>
        <v>0</v>
      </c>
      <c r="AD410" t="str">
        <f>VLOOKUP(CuentosContados[[#This Row],[Column1]],CuentosIndexados[],32,FALSE)</f>
        <v>agotamiento</v>
      </c>
      <c r="AE410">
        <f>VLOOKUP(CuentosContados[[#This Row],[Column1]],CuentosIndexados[],33,FALSE)</f>
        <v>0</v>
      </c>
      <c r="AF410">
        <f>VLOOKUP(CuentosContados[[#This Row],[Column1]],CuentosIndexados[],34,FALSE)</f>
        <v>0</v>
      </c>
      <c r="AG410">
        <f>VLOOKUP(CuentosContados[[#This Row],[Column1]],CuentosIndexados[],35,FALSE)</f>
        <v>0</v>
      </c>
      <c r="AH410">
        <f>VLOOKUP(CuentosContados[[#This Row],[Column1]],CuentosIndexados[],36,FALSE)</f>
        <v>0</v>
      </c>
      <c r="AI410">
        <f>VLOOKUP(CuentosContados[[#This Row],[Column1]],CuentosIndexados[],37,FALSE)</f>
        <v>0</v>
      </c>
      <c r="AJ410">
        <f>VLOOKUP(CuentosContados[[#This Row],[Column1]],CuentosIndexados[],38,FALSE)</f>
        <v>0</v>
      </c>
      <c r="AK410">
        <f>VLOOKUP(CuentosContados[[#This Row],[Column1]],CuentosIndexados[],39,FALSE)</f>
        <v>0</v>
      </c>
    </row>
    <row r="411" spans="1:37" x14ac:dyDescent="0.25">
      <c r="A411" t="s">
        <v>169</v>
      </c>
      <c r="B411">
        <f>VLOOKUP(CuentosContados[[#This Row],[Column1]],CuentosIndexados[],3,FALSE)</f>
        <v>0</v>
      </c>
      <c r="C411">
        <f>VLOOKUP(CuentosContados[[#This Row],[Column1]],CuentosIndexados[],5,FALSE)</f>
        <v>0</v>
      </c>
      <c r="D411">
        <f>VLOOKUP(CuentosContados[[#This Row],[Column1]],CuentosIndexados[],6,FALSE)</f>
        <v>0</v>
      </c>
      <c r="E411" t="str">
        <f>VLOOKUP(CuentosContados[[#This Row],[Column1]],CuentosIndexados[],7,FALSE)</f>
        <v>frustracion</v>
      </c>
      <c r="F411">
        <f>VLOOKUP(CuentosContados[[#This Row],[Column1]],CuentosIndexados[],8,FALSE)</f>
        <v>0</v>
      </c>
      <c r="G411">
        <f>VLOOKUP(CuentosContados[[#This Row],[Column1]],CuentosIndexados[],9,FALSE)</f>
        <v>0</v>
      </c>
      <c r="H411">
        <f>VLOOKUP(CuentosContados[[#This Row],[Column1]],CuentosIndexados[],10,FALSE)</f>
        <v>0</v>
      </c>
      <c r="I411">
        <f>VLOOKUP(CuentosContados[[#This Row],[Column1]],CuentosIndexados[],11,FALSE)</f>
        <v>0</v>
      </c>
      <c r="J411">
        <f>VLOOKUP(CuentosContados[[#This Row],[Column1]],CuentosIndexados[],12,FALSE)</f>
        <v>0</v>
      </c>
      <c r="K411">
        <f>VLOOKUP(CuentosContados[[#This Row],[Column1]],CuentosIndexados[],13,FALSE)</f>
        <v>0</v>
      </c>
      <c r="L411">
        <f>VLOOKUP(CuentosContados[[#This Row],[Column1]],CuentosIndexados[],14,FALSE)</f>
        <v>0</v>
      </c>
      <c r="M411">
        <f>VLOOKUP(CuentosContados[[#This Row],[Column1]],CuentosIndexados[],15,FALSE)</f>
        <v>0</v>
      </c>
      <c r="N411" t="str">
        <f>VLOOKUP(CuentosContados[[#This Row],[Column1]],CuentosIndexados[],16,FALSE)</f>
        <v>resiliencia</v>
      </c>
      <c r="O411">
        <f>VLOOKUP(CuentosContados[[#This Row],[Column1]],CuentosIndexados[],17,FALSE)</f>
        <v>0</v>
      </c>
      <c r="P411">
        <f>VLOOKUP(CuentosContados[[#This Row],[Column1]],CuentosIndexados[],18,FALSE)</f>
        <v>0</v>
      </c>
      <c r="Q411">
        <f>VLOOKUP(CuentosContados[[#This Row],[Column1]],CuentosIndexados[],19,FALSE)</f>
        <v>0</v>
      </c>
      <c r="R411">
        <f>VLOOKUP(CuentosContados[[#This Row],[Column1]],CuentosIndexados[],20,FALSE)</f>
        <v>0</v>
      </c>
      <c r="S411">
        <f>VLOOKUP(CuentosContados[[#This Row],[Column1]],CuentosIndexados[],21,FALSE)</f>
        <v>0</v>
      </c>
      <c r="T411">
        <f>VLOOKUP(CuentosContados[[#This Row],[Column1]],CuentosIndexados[],22,FALSE)</f>
        <v>0</v>
      </c>
      <c r="U411">
        <f>VLOOKUP(CuentosContados[[#This Row],[Column1]],CuentosIndexados[],23,FALSE)</f>
        <v>0</v>
      </c>
      <c r="V411">
        <f>VLOOKUP(CuentosContados[[#This Row],[Column1]],CuentosIndexados[],24,FALSE)</f>
        <v>0</v>
      </c>
      <c r="W411">
        <f>VLOOKUP(CuentosContados[[#This Row],[Column1]],CuentosIndexados[],25,FALSE)</f>
        <v>0</v>
      </c>
      <c r="X411">
        <f>VLOOKUP(CuentosContados[[#This Row],[Column1]],CuentosIndexados[],26,FALSE)</f>
        <v>0</v>
      </c>
      <c r="Y411">
        <f>VLOOKUP(CuentosContados[[#This Row],[Column1]],CuentosIndexados[],27,FALSE)</f>
        <v>0</v>
      </c>
      <c r="Z411">
        <f>VLOOKUP(CuentosContados[[#This Row],[Column1]],CuentosIndexados[],28,FALSE)</f>
        <v>0</v>
      </c>
      <c r="AA411">
        <f>VLOOKUP(CuentosContados[[#This Row],[Column1]],CuentosIndexados[],29,FALSE)</f>
        <v>0</v>
      </c>
      <c r="AB411">
        <f>VLOOKUP(CuentosContados[[#This Row],[Column1]],CuentosIndexados[],30,FALSE)</f>
        <v>0</v>
      </c>
      <c r="AC411">
        <f>VLOOKUP(CuentosContados[[#This Row],[Column1]],CuentosIndexados[],31,FALSE)</f>
        <v>0</v>
      </c>
      <c r="AD411" t="str">
        <f>VLOOKUP(CuentosContados[[#This Row],[Column1]],CuentosIndexados[],32,FALSE)</f>
        <v>agotamiento</v>
      </c>
      <c r="AE411">
        <f>VLOOKUP(CuentosContados[[#This Row],[Column1]],CuentosIndexados[],33,FALSE)</f>
        <v>0</v>
      </c>
      <c r="AF411">
        <f>VLOOKUP(CuentosContados[[#This Row],[Column1]],CuentosIndexados[],34,FALSE)</f>
        <v>0</v>
      </c>
      <c r="AG411">
        <f>VLOOKUP(CuentosContados[[#This Row],[Column1]],CuentosIndexados[],35,FALSE)</f>
        <v>0</v>
      </c>
      <c r="AH411">
        <f>VLOOKUP(CuentosContados[[#This Row],[Column1]],CuentosIndexados[],36,FALSE)</f>
        <v>0</v>
      </c>
      <c r="AI411">
        <f>VLOOKUP(CuentosContados[[#This Row],[Column1]],CuentosIndexados[],37,FALSE)</f>
        <v>0</v>
      </c>
      <c r="AJ411">
        <f>VLOOKUP(CuentosContados[[#This Row],[Column1]],CuentosIndexados[],38,FALSE)</f>
        <v>0</v>
      </c>
      <c r="AK411">
        <f>VLOOKUP(CuentosContados[[#This Row],[Column1]],CuentosIndexados[],39,FALSE)</f>
        <v>0</v>
      </c>
    </row>
    <row r="412" spans="1:37" x14ac:dyDescent="0.25">
      <c r="A412" t="s">
        <v>169</v>
      </c>
      <c r="B412">
        <f>VLOOKUP(CuentosContados[[#This Row],[Column1]],CuentosIndexados[],3,FALSE)</f>
        <v>0</v>
      </c>
      <c r="C412">
        <f>VLOOKUP(CuentosContados[[#This Row],[Column1]],CuentosIndexados[],5,FALSE)</f>
        <v>0</v>
      </c>
      <c r="D412">
        <f>VLOOKUP(CuentosContados[[#This Row],[Column1]],CuentosIndexados[],6,FALSE)</f>
        <v>0</v>
      </c>
      <c r="E412" t="str">
        <f>VLOOKUP(CuentosContados[[#This Row],[Column1]],CuentosIndexados[],7,FALSE)</f>
        <v>frustracion</v>
      </c>
      <c r="F412">
        <f>VLOOKUP(CuentosContados[[#This Row],[Column1]],CuentosIndexados[],8,FALSE)</f>
        <v>0</v>
      </c>
      <c r="G412">
        <f>VLOOKUP(CuentosContados[[#This Row],[Column1]],CuentosIndexados[],9,FALSE)</f>
        <v>0</v>
      </c>
      <c r="H412">
        <f>VLOOKUP(CuentosContados[[#This Row],[Column1]],CuentosIndexados[],10,FALSE)</f>
        <v>0</v>
      </c>
      <c r="I412">
        <f>VLOOKUP(CuentosContados[[#This Row],[Column1]],CuentosIndexados[],11,FALSE)</f>
        <v>0</v>
      </c>
      <c r="J412">
        <f>VLOOKUP(CuentosContados[[#This Row],[Column1]],CuentosIndexados[],12,FALSE)</f>
        <v>0</v>
      </c>
      <c r="K412">
        <f>VLOOKUP(CuentosContados[[#This Row],[Column1]],CuentosIndexados[],13,FALSE)</f>
        <v>0</v>
      </c>
      <c r="L412">
        <f>VLOOKUP(CuentosContados[[#This Row],[Column1]],CuentosIndexados[],14,FALSE)</f>
        <v>0</v>
      </c>
      <c r="M412">
        <f>VLOOKUP(CuentosContados[[#This Row],[Column1]],CuentosIndexados[],15,FALSE)</f>
        <v>0</v>
      </c>
      <c r="N412" t="str">
        <f>VLOOKUP(CuentosContados[[#This Row],[Column1]],CuentosIndexados[],16,FALSE)</f>
        <v>resiliencia</v>
      </c>
      <c r="O412">
        <f>VLOOKUP(CuentosContados[[#This Row],[Column1]],CuentosIndexados[],17,FALSE)</f>
        <v>0</v>
      </c>
      <c r="P412">
        <f>VLOOKUP(CuentosContados[[#This Row],[Column1]],CuentosIndexados[],18,FALSE)</f>
        <v>0</v>
      </c>
      <c r="Q412">
        <f>VLOOKUP(CuentosContados[[#This Row],[Column1]],CuentosIndexados[],19,FALSE)</f>
        <v>0</v>
      </c>
      <c r="R412">
        <f>VLOOKUP(CuentosContados[[#This Row],[Column1]],CuentosIndexados[],20,FALSE)</f>
        <v>0</v>
      </c>
      <c r="S412">
        <f>VLOOKUP(CuentosContados[[#This Row],[Column1]],CuentosIndexados[],21,FALSE)</f>
        <v>0</v>
      </c>
      <c r="T412">
        <f>VLOOKUP(CuentosContados[[#This Row],[Column1]],CuentosIndexados[],22,FALSE)</f>
        <v>0</v>
      </c>
      <c r="U412">
        <f>VLOOKUP(CuentosContados[[#This Row],[Column1]],CuentosIndexados[],23,FALSE)</f>
        <v>0</v>
      </c>
      <c r="V412">
        <f>VLOOKUP(CuentosContados[[#This Row],[Column1]],CuentosIndexados[],24,FALSE)</f>
        <v>0</v>
      </c>
      <c r="W412">
        <f>VLOOKUP(CuentosContados[[#This Row],[Column1]],CuentosIndexados[],25,FALSE)</f>
        <v>0</v>
      </c>
      <c r="X412">
        <f>VLOOKUP(CuentosContados[[#This Row],[Column1]],CuentosIndexados[],26,FALSE)</f>
        <v>0</v>
      </c>
      <c r="Y412">
        <f>VLOOKUP(CuentosContados[[#This Row],[Column1]],CuentosIndexados[],27,FALSE)</f>
        <v>0</v>
      </c>
      <c r="Z412">
        <f>VLOOKUP(CuentosContados[[#This Row],[Column1]],CuentosIndexados[],28,FALSE)</f>
        <v>0</v>
      </c>
      <c r="AA412">
        <f>VLOOKUP(CuentosContados[[#This Row],[Column1]],CuentosIndexados[],29,FALSE)</f>
        <v>0</v>
      </c>
      <c r="AB412">
        <f>VLOOKUP(CuentosContados[[#This Row],[Column1]],CuentosIndexados[],30,FALSE)</f>
        <v>0</v>
      </c>
      <c r="AC412">
        <f>VLOOKUP(CuentosContados[[#This Row],[Column1]],CuentosIndexados[],31,FALSE)</f>
        <v>0</v>
      </c>
      <c r="AD412" t="str">
        <f>VLOOKUP(CuentosContados[[#This Row],[Column1]],CuentosIndexados[],32,FALSE)</f>
        <v>agotamiento</v>
      </c>
      <c r="AE412">
        <f>VLOOKUP(CuentosContados[[#This Row],[Column1]],CuentosIndexados[],33,FALSE)</f>
        <v>0</v>
      </c>
      <c r="AF412">
        <f>VLOOKUP(CuentosContados[[#This Row],[Column1]],CuentosIndexados[],34,FALSE)</f>
        <v>0</v>
      </c>
      <c r="AG412">
        <f>VLOOKUP(CuentosContados[[#This Row],[Column1]],CuentosIndexados[],35,FALSE)</f>
        <v>0</v>
      </c>
      <c r="AH412">
        <f>VLOOKUP(CuentosContados[[#This Row],[Column1]],CuentosIndexados[],36,FALSE)</f>
        <v>0</v>
      </c>
      <c r="AI412">
        <f>VLOOKUP(CuentosContados[[#This Row],[Column1]],CuentosIndexados[],37,FALSE)</f>
        <v>0</v>
      </c>
      <c r="AJ412">
        <f>VLOOKUP(CuentosContados[[#This Row],[Column1]],CuentosIndexados[],38,FALSE)</f>
        <v>0</v>
      </c>
      <c r="AK412">
        <f>VLOOKUP(CuentosContados[[#This Row],[Column1]],CuentosIndexados[],39,FALSE)</f>
        <v>0</v>
      </c>
    </row>
    <row r="413" spans="1:37" x14ac:dyDescent="0.25">
      <c r="A413" t="s">
        <v>169</v>
      </c>
      <c r="B413">
        <f>VLOOKUP(CuentosContados[[#This Row],[Column1]],CuentosIndexados[],3,FALSE)</f>
        <v>0</v>
      </c>
      <c r="C413">
        <f>VLOOKUP(CuentosContados[[#This Row],[Column1]],CuentosIndexados[],5,FALSE)</f>
        <v>0</v>
      </c>
      <c r="D413">
        <f>VLOOKUP(CuentosContados[[#This Row],[Column1]],CuentosIndexados[],6,FALSE)</f>
        <v>0</v>
      </c>
      <c r="E413" t="str">
        <f>VLOOKUP(CuentosContados[[#This Row],[Column1]],CuentosIndexados[],7,FALSE)</f>
        <v>frustracion</v>
      </c>
      <c r="F413">
        <f>VLOOKUP(CuentosContados[[#This Row],[Column1]],CuentosIndexados[],8,FALSE)</f>
        <v>0</v>
      </c>
      <c r="G413">
        <f>VLOOKUP(CuentosContados[[#This Row],[Column1]],CuentosIndexados[],9,FALSE)</f>
        <v>0</v>
      </c>
      <c r="H413">
        <f>VLOOKUP(CuentosContados[[#This Row],[Column1]],CuentosIndexados[],10,FALSE)</f>
        <v>0</v>
      </c>
      <c r="I413">
        <f>VLOOKUP(CuentosContados[[#This Row],[Column1]],CuentosIndexados[],11,FALSE)</f>
        <v>0</v>
      </c>
      <c r="J413">
        <f>VLOOKUP(CuentosContados[[#This Row],[Column1]],CuentosIndexados[],12,FALSE)</f>
        <v>0</v>
      </c>
      <c r="K413">
        <f>VLOOKUP(CuentosContados[[#This Row],[Column1]],CuentosIndexados[],13,FALSE)</f>
        <v>0</v>
      </c>
      <c r="L413">
        <f>VLOOKUP(CuentosContados[[#This Row],[Column1]],CuentosIndexados[],14,FALSE)</f>
        <v>0</v>
      </c>
      <c r="M413">
        <f>VLOOKUP(CuentosContados[[#This Row],[Column1]],CuentosIndexados[],15,FALSE)</f>
        <v>0</v>
      </c>
      <c r="N413" t="str">
        <f>VLOOKUP(CuentosContados[[#This Row],[Column1]],CuentosIndexados[],16,FALSE)</f>
        <v>resiliencia</v>
      </c>
      <c r="O413">
        <f>VLOOKUP(CuentosContados[[#This Row],[Column1]],CuentosIndexados[],17,FALSE)</f>
        <v>0</v>
      </c>
      <c r="P413">
        <f>VLOOKUP(CuentosContados[[#This Row],[Column1]],CuentosIndexados[],18,FALSE)</f>
        <v>0</v>
      </c>
      <c r="Q413">
        <f>VLOOKUP(CuentosContados[[#This Row],[Column1]],CuentosIndexados[],19,FALSE)</f>
        <v>0</v>
      </c>
      <c r="R413">
        <f>VLOOKUP(CuentosContados[[#This Row],[Column1]],CuentosIndexados[],20,FALSE)</f>
        <v>0</v>
      </c>
      <c r="S413">
        <f>VLOOKUP(CuentosContados[[#This Row],[Column1]],CuentosIndexados[],21,FALSE)</f>
        <v>0</v>
      </c>
      <c r="T413">
        <f>VLOOKUP(CuentosContados[[#This Row],[Column1]],CuentosIndexados[],22,FALSE)</f>
        <v>0</v>
      </c>
      <c r="U413">
        <f>VLOOKUP(CuentosContados[[#This Row],[Column1]],CuentosIndexados[],23,FALSE)</f>
        <v>0</v>
      </c>
      <c r="V413">
        <f>VLOOKUP(CuentosContados[[#This Row],[Column1]],CuentosIndexados[],24,FALSE)</f>
        <v>0</v>
      </c>
      <c r="W413">
        <f>VLOOKUP(CuentosContados[[#This Row],[Column1]],CuentosIndexados[],25,FALSE)</f>
        <v>0</v>
      </c>
      <c r="X413">
        <f>VLOOKUP(CuentosContados[[#This Row],[Column1]],CuentosIndexados[],26,FALSE)</f>
        <v>0</v>
      </c>
      <c r="Y413">
        <f>VLOOKUP(CuentosContados[[#This Row],[Column1]],CuentosIndexados[],27,FALSE)</f>
        <v>0</v>
      </c>
      <c r="Z413">
        <f>VLOOKUP(CuentosContados[[#This Row],[Column1]],CuentosIndexados[],28,FALSE)</f>
        <v>0</v>
      </c>
      <c r="AA413">
        <f>VLOOKUP(CuentosContados[[#This Row],[Column1]],CuentosIndexados[],29,FALSE)</f>
        <v>0</v>
      </c>
      <c r="AB413">
        <f>VLOOKUP(CuentosContados[[#This Row],[Column1]],CuentosIndexados[],30,FALSE)</f>
        <v>0</v>
      </c>
      <c r="AC413">
        <f>VLOOKUP(CuentosContados[[#This Row],[Column1]],CuentosIndexados[],31,FALSE)</f>
        <v>0</v>
      </c>
      <c r="AD413" t="str">
        <f>VLOOKUP(CuentosContados[[#This Row],[Column1]],CuentosIndexados[],32,FALSE)</f>
        <v>agotamiento</v>
      </c>
      <c r="AE413">
        <f>VLOOKUP(CuentosContados[[#This Row],[Column1]],CuentosIndexados[],33,FALSE)</f>
        <v>0</v>
      </c>
      <c r="AF413">
        <f>VLOOKUP(CuentosContados[[#This Row],[Column1]],CuentosIndexados[],34,FALSE)</f>
        <v>0</v>
      </c>
      <c r="AG413">
        <f>VLOOKUP(CuentosContados[[#This Row],[Column1]],CuentosIndexados[],35,FALSE)</f>
        <v>0</v>
      </c>
      <c r="AH413">
        <f>VLOOKUP(CuentosContados[[#This Row],[Column1]],CuentosIndexados[],36,FALSE)</f>
        <v>0</v>
      </c>
      <c r="AI413">
        <f>VLOOKUP(CuentosContados[[#This Row],[Column1]],CuentosIndexados[],37,FALSE)</f>
        <v>0</v>
      </c>
      <c r="AJ413">
        <f>VLOOKUP(CuentosContados[[#This Row],[Column1]],CuentosIndexados[],38,FALSE)</f>
        <v>0</v>
      </c>
      <c r="AK413">
        <f>VLOOKUP(CuentosContados[[#This Row],[Column1]],CuentosIndexados[],39,FALSE)</f>
        <v>0</v>
      </c>
    </row>
    <row r="414" spans="1:37" x14ac:dyDescent="0.25">
      <c r="A414" t="s">
        <v>169</v>
      </c>
      <c r="B414">
        <f>VLOOKUP(CuentosContados[[#This Row],[Column1]],CuentosIndexados[],3,FALSE)</f>
        <v>0</v>
      </c>
      <c r="C414">
        <f>VLOOKUP(CuentosContados[[#This Row],[Column1]],CuentosIndexados[],5,FALSE)</f>
        <v>0</v>
      </c>
      <c r="D414">
        <f>VLOOKUP(CuentosContados[[#This Row],[Column1]],CuentosIndexados[],6,FALSE)</f>
        <v>0</v>
      </c>
      <c r="E414" t="str">
        <f>VLOOKUP(CuentosContados[[#This Row],[Column1]],CuentosIndexados[],7,FALSE)</f>
        <v>frustracion</v>
      </c>
      <c r="F414">
        <f>VLOOKUP(CuentosContados[[#This Row],[Column1]],CuentosIndexados[],8,FALSE)</f>
        <v>0</v>
      </c>
      <c r="G414">
        <f>VLOOKUP(CuentosContados[[#This Row],[Column1]],CuentosIndexados[],9,FALSE)</f>
        <v>0</v>
      </c>
      <c r="H414">
        <f>VLOOKUP(CuentosContados[[#This Row],[Column1]],CuentosIndexados[],10,FALSE)</f>
        <v>0</v>
      </c>
      <c r="I414">
        <f>VLOOKUP(CuentosContados[[#This Row],[Column1]],CuentosIndexados[],11,FALSE)</f>
        <v>0</v>
      </c>
      <c r="J414">
        <f>VLOOKUP(CuentosContados[[#This Row],[Column1]],CuentosIndexados[],12,FALSE)</f>
        <v>0</v>
      </c>
      <c r="K414">
        <f>VLOOKUP(CuentosContados[[#This Row],[Column1]],CuentosIndexados[],13,FALSE)</f>
        <v>0</v>
      </c>
      <c r="L414">
        <f>VLOOKUP(CuentosContados[[#This Row],[Column1]],CuentosIndexados[],14,FALSE)</f>
        <v>0</v>
      </c>
      <c r="M414">
        <f>VLOOKUP(CuentosContados[[#This Row],[Column1]],CuentosIndexados[],15,FALSE)</f>
        <v>0</v>
      </c>
      <c r="N414" t="str">
        <f>VLOOKUP(CuentosContados[[#This Row],[Column1]],CuentosIndexados[],16,FALSE)</f>
        <v>resiliencia</v>
      </c>
      <c r="O414">
        <f>VLOOKUP(CuentosContados[[#This Row],[Column1]],CuentosIndexados[],17,FALSE)</f>
        <v>0</v>
      </c>
      <c r="P414">
        <f>VLOOKUP(CuentosContados[[#This Row],[Column1]],CuentosIndexados[],18,FALSE)</f>
        <v>0</v>
      </c>
      <c r="Q414">
        <f>VLOOKUP(CuentosContados[[#This Row],[Column1]],CuentosIndexados[],19,FALSE)</f>
        <v>0</v>
      </c>
      <c r="R414">
        <f>VLOOKUP(CuentosContados[[#This Row],[Column1]],CuentosIndexados[],20,FALSE)</f>
        <v>0</v>
      </c>
      <c r="S414">
        <f>VLOOKUP(CuentosContados[[#This Row],[Column1]],CuentosIndexados[],21,FALSE)</f>
        <v>0</v>
      </c>
      <c r="T414">
        <f>VLOOKUP(CuentosContados[[#This Row],[Column1]],CuentosIndexados[],22,FALSE)</f>
        <v>0</v>
      </c>
      <c r="U414">
        <f>VLOOKUP(CuentosContados[[#This Row],[Column1]],CuentosIndexados[],23,FALSE)</f>
        <v>0</v>
      </c>
      <c r="V414">
        <f>VLOOKUP(CuentosContados[[#This Row],[Column1]],CuentosIndexados[],24,FALSE)</f>
        <v>0</v>
      </c>
      <c r="W414">
        <f>VLOOKUP(CuentosContados[[#This Row],[Column1]],CuentosIndexados[],25,FALSE)</f>
        <v>0</v>
      </c>
      <c r="X414">
        <f>VLOOKUP(CuentosContados[[#This Row],[Column1]],CuentosIndexados[],26,FALSE)</f>
        <v>0</v>
      </c>
      <c r="Y414">
        <f>VLOOKUP(CuentosContados[[#This Row],[Column1]],CuentosIndexados[],27,FALSE)</f>
        <v>0</v>
      </c>
      <c r="Z414">
        <f>VLOOKUP(CuentosContados[[#This Row],[Column1]],CuentosIndexados[],28,FALSE)</f>
        <v>0</v>
      </c>
      <c r="AA414">
        <f>VLOOKUP(CuentosContados[[#This Row],[Column1]],CuentosIndexados[],29,FALSE)</f>
        <v>0</v>
      </c>
      <c r="AB414">
        <f>VLOOKUP(CuentosContados[[#This Row],[Column1]],CuentosIndexados[],30,FALSE)</f>
        <v>0</v>
      </c>
      <c r="AC414">
        <f>VLOOKUP(CuentosContados[[#This Row],[Column1]],CuentosIndexados[],31,FALSE)</f>
        <v>0</v>
      </c>
      <c r="AD414" t="str">
        <f>VLOOKUP(CuentosContados[[#This Row],[Column1]],CuentosIndexados[],32,FALSE)</f>
        <v>agotamiento</v>
      </c>
      <c r="AE414">
        <f>VLOOKUP(CuentosContados[[#This Row],[Column1]],CuentosIndexados[],33,FALSE)</f>
        <v>0</v>
      </c>
      <c r="AF414">
        <f>VLOOKUP(CuentosContados[[#This Row],[Column1]],CuentosIndexados[],34,FALSE)</f>
        <v>0</v>
      </c>
      <c r="AG414">
        <f>VLOOKUP(CuentosContados[[#This Row],[Column1]],CuentosIndexados[],35,FALSE)</f>
        <v>0</v>
      </c>
      <c r="AH414">
        <f>VLOOKUP(CuentosContados[[#This Row],[Column1]],CuentosIndexados[],36,FALSE)</f>
        <v>0</v>
      </c>
      <c r="AI414">
        <f>VLOOKUP(CuentosContados[[#This Row],[Column1]],CuentosIndexados[],37,FALSE)</f>
        <v>0</v>
      </c>
      <c r="AJ414">
        <f>VLOOKUP(CuentosContados[[#This Row],[Column1]],CuentosIndexados[],38,FALSE)</f>
        <v>0</v>
      </c>
      <c r="AK414">
        <f>VLOOKUP(CuentosContados[[#This Row],[Column1]],CuentosIndexados[],39,FALSE)</f>
        <v>0</v>
      </c>
    </row>
    <row r="415" spans="1:37" x14ac:dyDescent="0.25">
      <c r="A415" t="s">
        <v>169</v>
      </c>
      <c r="B415">
        <f>VLOOKUP(CuentosContados[[#This Row],[Column1]],CuentosIndexados[],3,FALSE)</f>
        <v>0</v>
      </c>
      <c r="C415">
        <f>VLOOKUP(CuentosContados[[#This Row],[Column1]],CuentosIndexados[],5,FALSE)</f>
        <v>0</v>
      </c>
      <c r="D415">
        <f>VLOOKUP(CuentosContados[[#This Row],[Column1]],CuentosIndexados[],6,FALSE)</f>
        <v>0</v>
      </c>
      <c r="E415" t="str">
        <f>VLOOKUP(CuentosContados[[#This Row],[Column1]],CuentosIndexados[],7,FALSE)</f>
        <v>frustracion</v>
      </c>
      <c r="F415">
        <f>VLOOKUP(CuentosContados[[#This Row],[Column1]],CuentosIndexados[],8,FALSE)</f>
        <v>0</v>
      </c>
      <c r="G415">
        <f>VLOOKUP(CuentosContados[[#This Row],[Column1]],CuentosIndexados[],9,FALSE)</f>
        <v>0</v>
      </c>
      <c r="H415">
        <f>VLOOKUP(CuentosContados[[#This Row],[Column1]],CuentosIndexados[],10,FALSE)</f>
        <v>0</v>
      </c>
      <c r="I415">
        <f>VLOOKUP(CuentosContados[[#This Row],[Column1]],CuentosIndexados[],11,FALSE)</f>
        <v>0</v>
      </c>
      <c r="J415">
        <f>VLOOKUP(CuentosContados[[#This Row],[Column1]],CuentosIndexados[],12,FALSE)</f>
        <v>0</v>
      </c>
      <c r="K415">
        <f>VLOOKUP(CuentosContados[[#This Row],[Column1]],CuentosIndexados[],13,FALSE)</f>
        <v>0</v>
      </c>
      <c r="L415">
        <f>VLOOKUP(CuentosContados[[#This Row],[Column1]],CuentosIndexados[],14,FALSE)</f>
        <v>0</v>
      </c>
      <c r="M415">
        <f>VLOOKUP(CuentosContados[[#This Row],[Column1]],CuentosIndexados[],15,FALSE)</f>
        <v>0</v>
      </c>
      <c r="N415" t="str">
        <f>VLOOKUP(CuentosContados[[#This Row],[Column1]],CuentosIndexados[],16,FALSE)</f>
        <v>resiliencia</v>
      </c>
      <c r="O415">
        <f>VLOOKUP(CuentosContados[[#This Row],[Column1]],CuentosIndexados[],17,FALSE)</f>
        <v>0</v>
      </c>
      <c r="P415">
        <f>VLOOKUP(CuentosContados[[#This Row],[Column1]],CuentosIndexados[],18,FALSE)</f>
        <v>0</v>
      </c>
      <c r="Q415">
        <f>VLOOKUP(CuentosContados[[#This Row],[Column1]],CuentosIndexados[],19,FALSE)</f>
        <v>0</v>
      </c>
      <c r="R415">
        <f>VLOOKUP(CuentosContados[[#This Row],[Column1]],CuentosIndexados[],20,FALSE)</f>
        <v>0</v>
      </c>
      <c r="S415">
        <f>VLOOKUP(CuentosContados[[#This Row],[Column1]],CuentosIndexados[],21,FALSE)</f>
        <v>0</v>
      </c>
      <c r="T415">
        <f>VLOOKUP(CuentosContados[[#This Row],[Column1]],CuentosIndexados[],22,FALSE)</f>
        <v>0</v>
      </c>
      <c r="U415">
        <f>VLOOKUP(CuentosContados[[#This Row],[Column1]],CuentosIndexados[],23,FALSE)</f>
        <v>0</v>
      </c>
      <c r="V415">
        <f>VLOOKUP(CuentosContados[[#This Row],[Column1]],CuentosIndexados[],24,FALSE)</f>
        <v>0</v>
      </c>
      <c r="W415">
        <f>VLOOKUP(CuentosContados[[#This Row],[Column1]],CuentosIndexados[],25,FALSE)</f>
        <v>0</v>
      </c>
      <c r="X415">
        <f>VLOOKUP(CuentosContados[[#This Row],[Column1]],CuentosIndexados[],26,FALSE)</f>
        <v>0</v>
      </c>
      <c r="Y415">
        <f>VLOOKUP(CuentosContados[[#This Row],[Column1]],CuentosIndexados[],27,FALSE)</f>
        <v>0</v>
      </c>
      <c r="Z415">
        <f>VLOOKUP(CuentosContados[[#This Row],[Column1]],CuentosIndexados[],28,FALSE)</f>
        <v>0</v>
      </c>
      <c r="AA415">
        <f>VLOOKUP(CuentosContados[[#This Row],[Column1]],CuentosIndexados[],29,FALSE)</f>
        <v>0</v>
      </c>
      <c r="AB415">
        <f>VLOOKUP(CuentosContados[[#This Row],[Column1]],CuentosIndexados[],30,FALSE)</f>
        <v>0</v>
      </c>
      <c r="AC415">
        <f>VLOOKUP(CuentosContados[[#This Row],[Column1]],CuentosIndexados[],31,FALSE)</f>
        <v>0</v>
      </c>
      <c r="AD415" t="str">
        <f>VLOOKUP(CuentosContados[[#This Row],[Column1]],CuentosIndexados[],32,FALSE)</f>
        <v>agotamiento</v>
      </c>
      <c r="AE415">
        <f>VLOOKUP(CuentosContados[[#This Row],[Column1]],CuentosIndexados[],33,FALSE)</f>
        <v>0</v>
      </c>
      <c r="AF415">
        <f>VLOOKUP(CuentosContados[[#This Row],[Column1]],CuentosIndexados[],34,FALSE)</f>
        <v>0</v>
      </c>
      <c r="AG415">
        <f>VLOOKUP(CuentosContados[[#This Row],[Column1]],CuentosIndexados[],35,FALSE)</f>
        <v>0</v>
      </c>
      <c r="AH415">
        <f>VLOOKUP(CuentosContados[[#This Row],[Column1]],CuentosIndexados[],36,FALSE)</f>
        <v>0</v>
      </c>
      <c r="AI415">
        <f>VLOOKUP(CuentosContados[[#This Row],[Column1]],CuentosIndexados[],37,FALSE)</f>
        <v>0</v>
      </c>
      <c r="AJ415">
        <f>VLOOKUP(CuentosContados[[#This Row],[Column1]],CuentosIndexados[],38,FALSE)</f>
        <v>0</v>
      </c>
      <c r="AK415">
        <f>VLOOKUP(CuentosContados[[#This Row],[Column1]],CuentosIndexados[],39,FALSE)</f>
        <v>0</v>
      </c>
    </row>
    <row r="416" spans="1:37" x14ac:dyDescent="0.25">
      <c r="A416" t="s">
        <v>169</v>
      </c>
      <c r="B416">
        <f>VLOOKUP(CuentosContados[[#This Row],[Column1]],CuentosIndexados[],3,FALSE)</f>
        <v>0</v>
      </c>
      <c r="C416">
        <f>VLOOKUP(CuentosContados[[#This Row],[Column1]],CuentosIndexados[],5,FALSE)</f>
        <v>0</v>
      </c>
      <c r="D416">
        <f>VLOOKUP(CuentosContados[[#This Row],[Column1]],CuentosIndexados[],6,FALSE)</f>
        <v>0</v>
      </c>
      <c r="E416" t="str">
        <f>VLOOKUP(CuentosContados[[#This Row],[Column1]],CuentosIndexados[],7,FALSE)</f>
        <v>frustracion</v>
      </c>
      <c r="F416">
        <f>VLOOKUP(CuentosContados[[#This Row],[Column1]],CuentosIndexados[],8,FALSE)</f>
        <v>0</v>
      </c>
      <c r="G416">
        <f>VLOOKUP(CuentosContados[[#This Row],[Column1]],CuentosIndexados[],9,FALSE)</f>
        <v>0</v>
      </c>
      <c r="H416">
        <f>VLOOKUP(CuentosContados[[#This Row],[Column1]],CuentosIndexados[],10,FALSE)</f>
        <v>0</v>
      </c>
      <c r="I416">
        <f>VLOOKUP(CuentosContados[[#This Row],[Column1]],CuentosIndexados[],11,FALSE)</f>
        <v>0</v>
      </c>
      <c r="J416">
        <f>VLOOKUP(CuentosContados[[#This Row],[Column1]],CuentosIndexados[],12,FALSE)</f>
        <v>0</v>
      </c>
      <c r="K416">
        <f>VLOOKUP(CuentosContados[[#This Row],[Column1]],CuentosIndexados[],13,FALSE)</f>
        <v>0</v>
      </c>
      <c r="L416">
        <f>VLOOKUP(CuentosContados[[#This Row],[Column1]],CuentosIndexados[],14,FALSE)</f>
        <v>0</v>
      </c>
      <c r="M416">
        <f>VLOOKUP(CuentosContados[[#This Row],[Column1]],CuentosIndexados[],15,FALSE)</f>
        <v>0</v>
      </c>
      <c r="N416" t="str">
        <f>VLOOKUP(CuentosContados[[#This Row],[Column1]],CuentosIndexados[],16,FALSE)</f>
        <v>resiliencia</v>
      </c>
      <c r="O416">
        <f>VLOOKUP(CuentosContados[[#This Row],[Column1]],CuentosIndexados[],17,FALSE)</f>
        <v>0</v>
      </c>
      <c r="P416">
        <f>VLOOKUP(CuentosContados[[#This Row],[Column1]],CuentosIndexados[],18,FALSE)</f>
        <v>0</v>
      </c>
      <c r="Q416">
        <f>VLOOKUP(CuentosContados[[#This Row],[Column1]],CuentosIndexados[],19,FALSE)</f>
        <v>0</v>
      </c>
      <c r="R416">
        <f>VLOOKUP(CuentosContados[[#This Row],[Column1]],CuentosIndexados[],20,FALSE)</f>
        <v>0</v>
      </c>
      <c r="S416">
        <f>VLOOKUP(CuentosContados[[#This Row],[Column1]],CuentosIndexados[],21,FALSE)</f>
        <v>0</v>
      </c>
      <c r="T416">
        <f>VLOOKUP(CuentosContados[[#This Row],[Column1]],CuentosIndexados[],22,FALSE)</f>
        <v>0</v>
      </c>
      <c r="U416">
        <f>VLOOKUP(CuentosContados[[#This Row],[Column1]],CuentosIndexados[],23,FALSE)</f>
        <v>0</v>
      </c>
      <c r="V416">
        <f>VLOOKUP(CuentosContados[[#This Row],[Column1]],CuentosIndexados[],24,FALSE)</f>
        <v>0</v>
      </c>
      <c r="W416">
        <f>VLOOKUP(CuentosContados[[#This Row],[Column1]],CuentosIndexados[],25,FALSE)</f>
        <v>0</v>
      </c>
      <c r="X416">
        <f>VLOOKUP(CuentosContados[[#This Row],[Column1]],CuentosIndexados[],26,FALSE)</f>
        <v>0</v>
      </c>
      <c r="Y416">
        <f>VLOOKUP(CuentosContados[[#This Row],[Column1]],CuentosIndexados[],27,FALSE)</f>
        <v>0</v>
      </c>
      <c r="Z416">
        <f>VLOOKUP(CuentosContados[[#This Row],[Column1]],CuentosIndexados[],28,FALSE)</f>
        <v>0</v>
      </c>
      <c r="AA416">
        <f>VLOOKUP(CuentosContados[[#This Row],[Column1]],CuentosIndexados[],29,FALSE)</f>
        <v>0</v>
      </c>
      <c r="AB416">
        <f>VLOOKUP(CuentosContados[[#This Row],[Column1]],CuentosIndexados[],30,FALSE)</f>
        <v>0</v>
      </c>
      <c r="AC416">
        <f>VLOOKUP(CuentosContados[[#This Row],[Column1]],CuentosIndexados[],31,FALSE)</f>
        <v>0</v>
      </c>
      <c r="AD416" t="str">
        <f>VLOOKUP(CuentosContados[[#This Row],[Column1]],CuentosIndexados[],32,FALSE)</f>
        <v>agotamiento</v>
      </c>
      <c r="AE416">
        <f>VLOOKUP(CuentosContados[[#This Row],[Column1]],CuentosIndexados[],33,FALSE)</f>
        <v>0</v>
      </c>
      <c r="AF416">
        <f>VLOOKUP(CuentosContados[[#This Row],[Column1]],CuentosIndexados[],34,FALSE)</f>
        <v>0</v>
      </c>
      <c r="AG416">
        <f>VLOOKUP(CuentosContados[[#This Row],[Column1]],CuentosIndexados[],35,FALSE)</f>
        <v>0</v>
      </c>
      <c r="AH416">
        <f>VLOOKUP(CuentosContados[[#This Row],[Column1]],CuentosIndexados[],36,FALSE)</f>
        <v>0</v>
      </c>
      <c r="AI416">
        <f>VLOOKUP(CuentosContados[[#This Row],[Column1]],CuentosIndexados[],37,FALSE)</f>
        <v>0</v>
      </c>
      <c r="AJ416">
        <f>VLOOKUP(CuentosContados[[#This Row],[Column1]],CuentosIndexados[],38,FALSE)</f>
        <v>0</v>
      </c>
      <c r="AK416">
        <f>VLOOKUP(CuentosContados[[#This Row],[Column1]],CuentosIndexados[],39,FALSE)</f>
        <v>0</v>
      </c>
    </row>
    <row r="417" spans="1:37" x14ac:dyDescent="0.25">
      <c r="A417" t="s">
        <v>169</v>
      </c>
      <c r="B417">
        <f>VLOOKUP(CuentosContados[[#This Row],[Column1]],CuentosIndexados[],3,FALSE)</f>
        <v>0</v>
      </c>
      <c r="C417">
        <f>VLOOKUP(CuentosContados[[#This Row],[Column1]],CuentosIndexados[],5,FALSE)</f>
        <v>0</v>
      </c>
      <c r="D417">
        <f>VLOOKUP(CuentosContados[[#This Row],[Column1]],CuentosIndexados[],6,FALSE)</f>
        <v>0</v>
      </c>
      <c r="E417" t="str">
        <f>VLOOKUP(CuentosContados[[#This Row],[Column1]],CuentosIndexados[],7,FALSE)</f>
        <v>frustracion</v>
      </c>
      <c r="F417">
        <f>VLOOKUP(CuentosContados[[#This Row],[Column1]],CuentosIndexados[],8,FALSE)</f>
        <v>0</v>
      </c>
      <c r="G417">
        <f>VLOOKUP(CuentosContados[[#This Row],[Column1]],CuentosIndexados[],9,FALSE)</f>
        <v>0</v>
      </c>
      <c r="H417">
        <f>VLOOKUP(CuentosContados[[#This Row],[Column1]],CuentosIndexados[],10,FALSE)</f>
        <v>0</v>
      </c>
      <c r="I417">
        <f>VLOOKUP(CuentosContados[[#This Row],[Column1]],CuentosIndexados[],11,FALSE)</f>
        <v>0</v>
      </c>
      <c r="J417">
        <f>VLOOKUP(CuentosContados[[#This Row],[Column1]],CuentosIndexados[],12,FALSE)</f>
        <v>0</v>
      </c>
      <c r="K417">
        <f>VLOOKUP(CuentosContados[[#This Row],[Column1]],CuentosIndexados[],13,FALSE)</f>
        <v>0</v>
      </c>
      <c r="L417">
        <f>VLOOKUP(CuentosContados[[#This Row],[Column1]],CuentosIndexados[],14,FALSE)</f>
        <v>0</v>
      </c>
      <c r="M417">
        <f>VLOOKUP(CuentosContados[[#This Row],[Column1]],CuentosIndexados[],15,FALSE)</f>
        <v>0</v>
      </c>
      <c r="N417" t="str">
        <f>VLOOKUP(CuentosContados[[#This Row],[Column1]],CuentosIndexados[],16,FALSE)</f>
        <v>resiliencia</v>
      </c>
      <c r="O417">
        <f>VLOOKUP(CuentosContados[[#This Row],[Column1]],CuentosIndexados[],17,FALSE)</f>
        <v>0</v>
      </c>
      <c r="P417">
        <f>VLOOKUP(CuentosContados[[#This Row],[Column1]],CuentosIndexados[],18,FALSE)</f>
        <v>0</v>
      </c>
      <c r="Q417">
        <f>VLOOKUP(CuentosContados[[#This Row],[Column1]],CuentosIndexados[],19,FALSE)</f>
        <v>0</v>
      </c>
      <c r="R417">
        <f>VLOOKUP(CuentosContados[[#This Row],[Column1]],CuentosIndexados[],20,FALSE)</f>
        <v>0</v>
      </c>
      <c r="S417">
        <f>VLOOKUP(CuentosContados[[#This Row],[Column1]],CuentosIndexados[],21,FALSE)</f>
        <v>0</v>
      </c>
      <c r="T417">
        <f>VLOOKUP(CuentosContados[[#This Row],[Column1]],CuentosIndexados[],22,FALSE)</f>
        <v>0</v>
      </c>
      <c r="U417">
        <f>VLOOKUP(CuentosContados[[#This Row],[Column1]],CuentosIndexados[],23,FALSE)</f>
        <v>0</v>
      </c>
      <c r="V417">
        <f>VLOOKUP(CuentosContados[[#This Row],[Column1]],CuentosIndexados[],24,FALSE)</f>
        <v>0</v>
      </c>
      <c r="W417">
        <f>VLOOKUP(CuentosContados[[#This Row],[Column1]],CuentosIndexados[],25,FALSE)</f>
        <v>0</v>
      </c>
      <c r="X417">
        <f>VLOOKUP(CuentosContados[[#This Row],[Column1]],CuentosIndexados[],26,FALSE)</f>
        <v>0</v>
      </c>
      <c r="Y417">
        <f>VLOOKUP(CuentosContados[[#This Row],[Column1]],CuentosIndexados[],27,FALSE)</f>
        <v>0</v>
      </c>
      <c r="Z417">
        <f>VLOOKUP(CuentosContados[[#This Row],[Column1]],CuentosIndexados[],28,FALSE)</f>
        <v>0</v>
      </c>
      <c r="AA417">
        <f>VLOOKUP(CuentosContados[[#This Row],[Column1]],CuentosIndexados[],29,FALSE)</f>
        <v>0</v>
      </c>
      <c r="AB417">
        <f>VLOOKUP(CuentosContados[[#This Row],[Column1]],CuentosIndexados[],30,FALSE)</f>
        <v>0</v>
      </c>
      <c r="AC417">
        <f>VLOOKUP(CuentosContados[[#This Row],[Column1]],CuentosIndexados[],31,FALSE)</f>
        <v>0</v>
      </c>
      <c r="AD417" t="str">
        <f>VLOOKUP(CuentosContados[[#This Row],[Column1]],CuentosIndexados[],32,FALSE)</f>
        <v>agotamiento</v>
      </c>
      <c r="AE417">
        <f>VLOOKUP(CuentosContados[[#This Row],[Column1]],CuentosIndexados[],33,FALSE)</f>
        <v>0</v>
      </c>
      <c r="AF417">
        <f>VLOOKUP(CuentosContados[[#This Row],[Column1]],CuentosIndexados[],34,FALSE)</f>
        <v>0</v>
      </c>
      <c r="AG417">
        <f>VLOOKUP(CuentosContados[[#This Row],[Column1]],CuentosIndexados[],35,FALSE)</f>
        <v>0</v>
      </c>
      <c r="AH417">
        <f>VLOOKUP(CuentosContados[[#This Row],[Column1]],CuentosIndexados[],36,FALSE)</f>
        <v>0</v>
      </c>
      <c r="AI417">
        <f>VLOOKUP(CuentosContados[[#This Row],[Column1]],CuentosIndexados[],37,FALSE)</f>
        <v>0</v>
      </c>
      <c r="AJ417">
        <f>VLOOKUP(CuentosContados[[#This Row],[Column1]],CuentosIndexados[],38,FALSE)</f>
        <v>0</v>
      </c>
      <c r="AK417">
        <f>VLOOKUP(CuentosContados[[#This Row],[Column1]],CuentosIndexados[],39,FALSE)</f>
        <v>0</v>
      </c>
    </row>
    <row r="418" spans="1:37" x14ac:dyDescent="0.25">
      <c r="A418" t="s">
        <v>169</v>
      </c>
      <c r="B418">
        <f>VLOOKUP(CuentosContados[[#This Row],[Column1]],CuentosIndexados[],3,FALSE)</f>
        <v>0</v>
      </c>
      <c r="C418">
        <f>VLOOKUP(CuentosContados[[#This Row],[Column1]],CuentosIndexados[],5,FALSE)</f>
        <v>0</v>
      </c>
      <c r="D418">
        <f>VLOOKUP(CuentosContados[[#This Row],[Column1]],CuentosIndexados[],6,FALSE)</f>
        <v>0</v>
      </c>
      <c r="E418" t="str">
        <f>VLOOKUP(CuentosContados[[#This Row],[Column1]],CuentosIndexados[],7,FALSE)</f>
        <v>frustracion</v>
      </c>
      <c r="F418">
        <f>VLOOKUP(CuentosContados[[#This Row],[Column1]],CuentosIndexados[],8,FALSE)</f>
        <v>0</v>
      </c>
      <c r="G418">
        <f>VLOOKUP(CuentosContados[[#This Row],[Column1]],CuentosIndexados[],9,FALSE)</f>
        <v>0</v>
      </c>
      <c r="H418">
        <f>VLOOKUP(CuentosContados[[#This Row],[Column1]],CuentosIndexados[],10,FALSE)</f>
        <v>0</v>
      </c>
      <c r="I418">
        <f>VLOOKUP(CuentosContados[[#This Row],[Column1]],CuentosIndexados[],11,FALSE)</f>
        <v>0</v>
      </c>
      <c r="J418">
        <f>VLOOKUP(CuentosContados[[#This Row],[Column1]],CuentosIndexados[],12,FALSE)</f>
        <v>0</v>
      </c>
      <c r="K418">
        <f>VLOOKUP(CuentosContados[[#This Row],[Column1]],CuentosIndexados[],13,FALSE)</f>
        <v>0</v>
      </c>
      <c r="L418">
        <f>VLOOKUP(CuentosContados[[#This Row],[Column1]],CuentosIndexados[],14,FALSE)</f>
        <v>0</v>
      </c>
      <c r="M418">
        <f>VLOOKUP(CuentosContados[[#This Row],[Column1]],CuentosIndexados[],15,FALSE)</f>
        <v>0</v>
      </c>
      <c r="N418" t="str">
        <f>VLOOKUP(CuentosContados[[#This Row],[Column1]],CuentosIndexados[],16,FALSE)</f>
        <v>resiliencia</v>
      </c>
      <c r="O418">
        <f>VLOOKUP(CuentosContados[[#This Row],[Column1]],CuentosIndexados[],17,FALSE)</f>
        <v>0</v>
      </c>
      <c r="P418">
        <f>VLOOKUP(CuentosContados[[#This Row],[Column1]],CuentosIndexados[],18,FALSE)</f>
        <v>0</v>
      </c>
      <c r="Q418">
        <f>VLOOKUP(CuentosContados[[#This Row],[Column1]],CuentosIndexados[],19,FALSE)</f>
        <v>0</v>
      </c>
      <c r="R418">
        <f>VLOOKUP(CuentosContados[[#This Row],[Column1]],CuentosIndexados[],20,FALSE)</f>
        <v>0</v>
      </c>
      <c r="S418">
        <f>VLOOKUP(CuentosContados[[#This Row],[Column1]],CuentosIndexados[],21,FALSE)</f>
        <v>0</v>
      </c>
      <c r="T418">
        <f>VLOOKUP(CuentosContados[[#This Row],[Column1]],CuentosIndexados[],22,FALSE)</f>
        <v>0</v>
      </c>
      <c r="U418">
        <f>VLOOKUP(CuentosContados[[#This Row],[Column1]],CuentosIndexados[],23,FALSE)</f>
        <v>0</v>
      </c>
      <c r="V418">
        <f>VLOOKUP(CuentosContados[[#This Row],[Column1]],CuentosIndexados[],24,FALSE)</f>
        <v>0</v>
      </c>
      <c r="W418">
        <f>VLOOKUP(CuentosContados[[#This Row],[Column1]],CuentosIndexados[],25,FALSE)</f>
        <v>0</v>
      </c>
      <c r="X418">
        <f>VLOOKUP(CuentosContados[[#This Row],[Column1]],CuentosIndexados[],26,FALSE)</f>
        <v>0</v>
      </c>
      <c r="Y418">
        <f>VLOOKUP(CuentosContados[[#This Row],[Column1]],CuentosIndexados[],27,FALSE)</f>
        <v>0</v>
      </c>
      <c r="Z418">
        <f>VLOOKUP(CuentosContados[[#This Row],[Column1]],CuentosIndexados[],28,FALSE)</f>
        <v>0</v>
      </c>
      <c r="AA418">
        <f>VLOOKUP(CuentosContados[[#This Row],[Column1]],CuentosIndexados[],29,FALSE)</f>
        <v>0</v>
      </c>
      <c r="AB418">
        <f>VLOOKUP(CuentosContados[[#This Row],[Column1]],CuentosIndexados[],30,FALSE)</f>
        <v>0</v>
      </c>
      <c r="AC418">
        <f>VLOOKUP(CuentosContados[[#This Row],[Column1]],CuentosIndexados[],31,FALSE)</f>
        <v>0</v>
      </c>
      <c r="AD418" t="str">
        <f>VLOOKUP(CuentosContados[[#This Row],[Column1]],CuentosIndexados[],32,FALSE)</f>
        <v>agotamiento</v>
      </c>
      <c r="AE418">
        <f>VLOOKUP(CuentosContados[[#This Row],[Column1]],CuentosIndexados[],33,FALSE)</f>
        <v>0</v>
      </c>
      <c r="AF418">
        <f>VLOOKUP(CuentosContados[[#This Row],[Column1]],CuentosIndexados[],34,FALSE)</f>
        <v>0</v>
      </c>
      <c r="AG418">
        <f>VLOOKUP(CuentosContados[[#This Row],[Column1]],CuentosIndexados[],35,FALSE)</f>
        <v>0</v>
      </c>
      <c r="AH418">
        <f>VLOOKUP(CuentosContados[[#This Row],[Column1]],CuentosIndexados[],36,FALSE)</f>
        <v>0</v>
      </c>
      <c r="AI418">
        <f>VLOOKUP(CuentosContados[[#This Row],[Column1]],CuentosIndexados[],37,FALSE)</f>
        <v>0</v>
      </c>
      <c r="AJ418">
        <f>VLOOKUP(CuentosContados[[#This Row],[Column1]],CuentosIndexados[],38,FALSE)</f>
        <v>0</v>
      </c>
      <c r="AK418">
        <f>VLOOKUP(CuentosContados[[#This Row],[Column1]],CuentosIndexados[],39,FALSE)</f>
        <v>0</v>
      </c>
    </row>
    <row r="419" spans="1:37" x14ac:dyDescent="0.25">
      <c r="A419" t="s">
        <v>1461</v>
      </c>
      <c r="B419">
        <f>VLOOKUP(CuentosContados[[#This Row],[Column1]],CuentosIndexados[],3,FALSE)</f>
        <v>0</v>
      </c>
      <c r="C419">
        <f>VLOOKUP(CuentosContados[[#This Row],[Column1]],CuentosIndexados[],5,FALSE)</f>
        <v>0</v>
      </c>
      <c r="D419">
        <f>VLOOKUP(CuentosContados[[#This Row],[Column1]],CuentosIndexados[],6,FALSE)</f>
        <v>0</v>
      </c>
      <c r="E419" t="str">
        <f>VLOOKUP(CuentosContados[[#This Row],[Column1]],CuentosIndexados[],7,FALSE)</f>
        <v>frustracion</v>
      </c>
      <c r="F419">
        <f>VLOOKUP(CuentosContados[[#This Row],[Column1]],CuentosIndexados[],8,FALSE)</f>
        <v>0</v>
      </c>
      <c r="G419">
        <f>VLOOKUP(CuentosContados[[#This Row],[Column1]],CuentosIndexados[],9,FALSE)</f>
        <v>0</v>
      </c>
      <c r="H419">
        <f>VLOOKUP(CuentosContados[[#This Row],[Column1]],CuentosIndexados[],10,FALSE)</f>
        <v>0</v>
      </c>
      <c r="I419">
        <f>VLOOKUP(CuentosContados[[#This Row],[Column1]],CuentosIndexados[],11,FALSE)</f>
        <v>0</v>
      </c>
      <c r="J419" t="str">
        <f>VLOOKUP(CuentosContados[[#This Row],[Column1]],CuentosIndexados[],12,FALSE)</f>
        <v>trabajo</v>
      </c>
      <c r="K419">
        <f>VLOOKUP(CuentosContados[[#This Row],[Column1]],CuentosIndexados[],13,FALSE)</f>
        <v>0</v>
      </c>
      <c r="L419">
        <f>VLOOKUP(CuentosContados[[#This Row],[Column1]],CuentosIndexados[],14,FALSE)</f>
        <v>0</v>
      </c>
      <c r="M419">
        <f>VLOOKUP(CuentosContados[[#This Row],[Column1]],CuentosIndexados[],15,FALSE)</f>
        <v>0</v>
      </c>
      <c r="N419">
        <f>VLOOKUP(CuentosContados[[#This Row],[Column1]],CuentosIndexados[],16,FALSE)</f>
        <v>0</v>
      </c>
      <c r="O419">
        <f>VLOOKUP(CuentosContados[[#This Row],[Column1]],CuentosIndexados[],17,FALSE)</f>
        <v>0</v>
      </c>
      <c r="P419">
        <f>VLOOKUP(CuentosContados[[#This Row],[Column1]],CuentosIndexados[],18,FALSE)</f>
        <v>0</v>
      </c>
      <c r="Q419">
        <f>VLOOKUP(CuentosContados[[#This Row],[Column1]],CuentosIndexados[],19,FALSE)</f>
        <v>0</v>
      </c>
      <c r="R419">
        <f>VLOOKUP(CuentosContados[[#This Row],[Column1]],CuentosIndexados[],20,FALSE)</f>
        <v>0</v>
      </c>
      <c r="S419">
        <f>VLOOKUP(CuentosContados[[#This Row],[Column1]],CuentosIndexados[],21,FALSE)</f>
        <v>0</v>
      </c>
      <c r="T419">
        <f>VLOOKUP(CuentosContados[[#This Row],[Column1]],CuentosIndexados[],22,FALSE)</f>
        <v>0</v>
      </c>
      <c r="U419">
        <f>VLOOKUP(CuentosContados[[#This Row],[Column1]],CuentosIndexados[],23,FALSE)</f>
        <v>0</v>
      </c>
      <c r="V419">
        <f>VLOOKUP(CuentosContados[[#This Row],[Column1]],CuentosIndexados[],24,FALSE)</f>
        <v>0</v>
      </c>
      <c r="W419">
        <f>VLOOKUP(CuentosContados[[#This Row],[Column1]],CuentosIndexados[],25,FALSE)</f>
        <v>0</v>
      </c>
      <c r="X419">
        <f>VLOOKUP(CuentosContados[[#This Row],[Column1]],CuentosIndexados[],26,FALSE)</f>
        <v>0</v>
      </c>
      <c r="Y419">
        <f>VLOOKUP(CuentosContados[[#This Row],[Column1]],CuentosIndexados[],27,FALSE)</f>
        <v>0</v>
      </c>
      <c r="Z419">
        <f>VLOOKUP(CuentosContados[[#This Row],[Column1]],CuentosIndexados[],28,FALSE)</f>
        <v>0</v>
      </c>
      <c r="AA419">
        <f>VLOOKUP(CuentosContados[[#This Row],[Column1]],CuentosIndexados[],29,FALSE)</f>
        <v>0</v>
      </c>
      <c r="AB419">
        <f>VLOOKUP(CuentosContados[[#This Row],[Column1]],CuentosIndexados[],30,FALSE)</f>
        <v>0</v>
      </c>
      <c r="AC419">
        <f>VLOOKUP(CuentosContados[[#This Row],[Column1]],CuentosIndexados[],31,FALSE)</f>
        <v>0</v>
      </c>
      <c r="AD419">
        <f>VLOOKUP(CuentosContados[[#This Row],[Column1]],CuentosIndexados[],32,FALSE)</f>
        <v>0</v>
      </c>
      <c r="AE419">
        <f>VLOOKUP(CuentosContados[[#This Row],[Column1]],CuentosIndexados[],33,FALSE)</f>
        <v>0</v>
      </c>
      <c r="AF419">
        <f>VLOOKUP(CuentosContados[[#This Row],[Column1]],CuentosIndexados[],34,FALSE)</f>
        <v>0</v>
      </c>
      <c r="AG419">
        <f>VLOOKUP(CuentosContados[[#This Row],[Column1]],CuentosIndexados[],35,FALSE)</f>
        <v>0</v>
      </c>
      <c r="AH419">
        <f>VLOOKUP(CuentosContados[[#This Row],[Column1]],CuentosIndexados[],36,FALSE)</f>
        <v>0</v>
      </c>
      <c r="AI419">
        <f>VLOOKUP(CuentosContados[[#This Row],[Column1]],CuentosIndexados[],37,FALSE)</f>
        <v>0</v>
      </c>
      <c r="AJ419">
        <f>VLOOKUP(CuentosContados[[#This Row],[Column1]],CuentosIndexados[],38,FALSE)</f>
        <v>0</v>
      </c>
      <c r="AK419">
        <f>VLOOKUP(CuentosContados[[#This Row],[Column1]],CuentosIndexados[],39,FALSE)</f>
        <v>0</v>
      </c>
    </row>
    <row r="420" spans="1:37" x14ac:dyDescent="0.25">
      <c r="A420" t="s">
        <v>1461</v>
      </c>
      <c r="B420">
        <f>VLOOKUP(CuentosContados[[#This Row],[Column1]],CuentosIndexados[],3,FALSE)</f>
        <v>0</v>
      </c>
      <c r="C420">
        <f>VLOOKUP(CuentosContados[[#This Row],[Column1]],CuentosIndexados[],5,FALSE)</f>
        <v>0</v>
      </c>
      <c r="D420">
        <f>VLOOKUP(CuentosContados[[#This Row],[Column1]],CuentosIndexados[],6,FALSE)</f>
        <v>0</v>
      </c>
      <c r="E420" t="str">
        <f>VLOOKUP(CuentosContados[[#This Row],[Column1]],CuentosIndexados[],7,FALSE)</f>
        <v>frustracion</v>
      </c>
      <c r="F420">
        <f>VLOOKUP(CuentosContados[[#This Row],[Column1]],CuentosIndexados[],8,FALSE)</f>
        <v>0</v>
      </c>
      <c r="G420">
        <f>VLOOKUP(CuentosContados[[#This Row],[Column1]],CuentosIndexados[],9,FALSE)</f>
        <v>0</v>
      </c>
      <c r="H420">
        <f>VLOOKUP(CuentosContados[[#This Row],[Column1]],CuentosIndexados[],10,FALSE)</f>
        <v>0</v>
      </c>
      <c r="I420">
        <f>VLOOKUP(CuentosContados[[#This Row],[Column1]],CuentosIndexados[],11,FALSE)</f>
        <v>0</v>
      </c>
      <c r="J420" t="str">
        <f>VLOOKUP(CuentosContados[[#This Row],[Column1]],CuentosIndexados[],12,FALSE)</f>
        <v>trabajo</v>
      </c>
      <c r="K420">
        <f>VLOOKUP(CuentosContados[[#This Row],[Column1]],CuentosIndexados[],13,FALSE)</f>
        <v>0</v>
      </c>
      <c r="L420">
        <f>VLOOKUP(CuentosContados[[#This Row],[Column1]],CuentosIndexados[],14,FALSE)</f>
        <v>0</v>
      </c>
      <c r="M420">
        <f>VLOOKUP(CuentosContados[[#This Row],[Column1]],CuentosIndexados[],15,FALSE)</f>
        <v>0</v>
      </c>
      <c r="N420">
        <f>VLOOKUP(CuentosContados[[#This Row],[Column1]],CuentosIndexados[],16,FALSE)</f>
        <v>0</v>
      </c>
      <c r="O420">
        <f>VLOOKUP(CuentosContados[[#This Row],[Column1]],CuentosIndexados[],17,FALSE)</f>
        <v>0</v>
      </c>
      <c r="P420">
        <f>VLOOKUP(CuentosContados[[#This Row],[Column1]],CuentosIndexados[],18,FALSE)</f>
        <v>0</v>
      </c>
      <c r="Q420">
        <f>VLOOKUP(CuentosContados[[#This Row],[Column1]],CuentosIndexados[],19,FALSE)</f>
        <v>0</v>
      </c>
      <c r="R420">
        <f>VLOOKUP(CuentosContados[[#This Row],[Column1]],CuentosIndexados[],20,FALSE)</f>
        <v>0</v>
      </c>
      <c r="S420">
        <f>VLOOKUP(CuentosContados[[#This Row],[Column1]],CuentosIndexados[],21,FALSE)</f>
        <v>0</v>
      </c>
      <c r="T420">
        <f>VLOOKUP(CuentosContados[[#This Row],[Column1]],CuentosIndexados[],22,FALSE)</f>
        <v>0</v>
      </c>
      <c r="U420">
        <f>VLOOKUP(CuentosContados[[#This Row],[Column1]],CuentosIndexados[],23,FALSE)</f>
        <v>0</v>
      </c>
      <c r="V420">
        <f>VLOOKUP(CuentosContados[[#This Row],[Column1]],CuentosIndexados[],24,FALSE)</f>
        <v>0</v>
      </c>
      <c r="W420">
        <f>VLOOKUP(CuentosContados[[#This Row],[Column1]],CuentosIndexados[],25,FALSE)</f>
        <v>0</v>
      </c>
      <c r="X420">
        <f>VLOOKUP(CuentosContados[[#This Row],[Column1]],CuentosIndexados[],26,FALSE)</f>
        <v>0</v>
      </c>
      <c r="Y420">
        <f>VLOOKUP(CuentosContados[[#This Row],[Column1]],CuentosIndexados[],27,FALSE)</f>
        <v>0</v>
      </c>
      <c r="Z420">
        <f>VLOOKUP(CuentosContados[[#This Row],[Column1]],CuentosIndexados[],28,FALSE)</f>
        <v>0</v>
      </c>
      <c r="AA420">
        <f>VLOOKUP(CuentosContados[[#This Row],[Column1]],CuentosIndexados[],29,FALSE)</f>
        <v>0</v>
      </c>
      <c r="AB420">
        <f>VLOOKUP(CuentosContados[[#This Row],[Column1]],CuentosIndexados[],30,FALSE)</f>
        <v>0</v>
      </c>
      <c r="AC420">
        <f>VLOOKUP(CuentosContados[[#This Row],[Column1]],CuentosIndexados[],31,FALSE)</f>
        <v>0</v>
      </c>
      <c r="AD420">
        <f>VLOOKUP(CuentosContados[[#This Row],[Column1]],CuentosIndexados[],32,FALSE)</f>
        <v>0</v>
      </c>
      <c r="AE420">
        <f>VLOOKUP(CuentosContados[[#This Row],[Column1]],CuentosIndexados[],33,FALSE)</f>
        <v>0</v>
      </c>
      <c r="AF420">
        <f>VLOOKUP(CuentosContados[[#This Row],[Column1]],CuentosIndexados[],34,FALSE)</f>
        <v>0</v>
      </c>
      <c r="AG420">
        <f>VLOOKUP(CuentosContados[[#This Row],[Column1]],CuentosIndexados[],35,FALSE)</f>
        <v>0</v>
      </c>
      <c r="AH420">
        <f>VLOOKUP(CuentosContados[[#This Row],[Column1]],CuentosIndexados[],36,FALSE)</f>
        <v>0</v>
      </c>
      <c r="AI420">
        <f>VLOOKUP(CuentosContados[[#This Row],[Column1]],CuentosIndexados[],37,FALSE)</f>
        <v>0</v>
      </c>
      <c r="AJ420">
        <f>VLOOKUP(CuentosContados[[#This Row],[Column1]],CuentosIndexados[],38,FALSE)</f>
        <v>0</v>
      </c>
      <c r="AK420">
        <f>VLOOKUP(CuentosContados[[#This Row],[Column1]],CuentosIndexados[],39,FALSE)</f>
        <v>0</v>
      </c>
    </row>
    <row r="421" spans="1:37" x14ac:dyDescent="0.25">
      <c r="A421" t="s">
        <v>1461</v>
      </c>
      <c r="B421">
        <f>VLOOKUP(CuentosContados[[#This Row],[Column1]],CuentosIndexados[],3,FALSE)</f>
        <v>0</v>
      </c>
      <c r="C421">
        <f>VLOOKUP(CuentosContados[[#This Row],[Column1]],CuentosIndexados[],5,FALSE)</f>
        <v>0</v>
      </c>
      <c r="D421">
        <f>VLOOKUP(CuentosContados[[#This Row],[Column1]],CuentosIndexados[],6,FALSE)</f>
        <v>0</v>
      </c>
      <c r="E421" t="str">
        <f>VLOOKUP(CuentosContados[[#This Row],[Column1]],CuentosIndexados[],7,FALSE)</f>
        <v>frustracion</v>
      </c>
      <c r="F421">
        <f>VLOOKUP(CuentosContados[[#This Row],[Column1]],CuentosIndexados[],8,FALSE)</f>
        <v>0</v>
      </c>
      <c r="G421">
        <f>VLOOKUP(CuentosContados[[#This Row],[Column1]],CuentosIndexados[],9,FALSE)</f>
        <v>0</v>
      </c>
      <c r="H421">
        <f>VLOOKUP(CuentosContados[[#This Row],[Column1]],CuentosIndexados[],10,FALSE)</f>
        <v>0</v>
      </c>
      <c r="I421">
        <f>VLOOKUP(CuentosContados[[#This Row],[Column1]],CuentosIndexados[],11,FALSE)</f>
        <v>0</v>
      </c>
      <c r="J421" t="str">
        <f>VLOOKUP(CuentosContados[[#This Row],[Column1]],CuentosIndexados[],12,FALSE)</f>
        <v>trabajo</v>
      </c>
      <c r="K421">
        <f>VLOOKUP(CuentosContados[[#This Row],[Column1]],CuentosIndexados[],13,FALSE)</f>
        <v>0</v>
      </c>
      <c r="L421">
        <f>VLOOKUP(CuentosContados[[#This Row],[Column1]],CuentosIndexados[],14,FALSE)</f>
        <v>0</v>
      </c>
      <c r="M421">
        <f>VLOOKUP(CuentosContados[[#This Row],[Column1]],CuentosIndexados[],15,FALSE)</f>
        <v>0</v>
      </c>
      <c r="N421">
        <f>VLOOKUP(CuentosContados[[#This Row],[Column1]],CuentosIndexados[],16,FALSE)</f>
        <v>0</v>
      </c>
      <c r="O421">
        <f>VLOOKUP(CuentosContados[[#This Row],[Column1]],CuentosIndexados[],17,FALSE)</f>
        <v>0</v>
      </c>
      <c r="P421">
        <f>VLOOKUP(CuentosContados[[#This Row],[Column1]],CuentosIndexados[],18,FALSE)</f>
        <v>0</v>
      </c>
      <c r="Q421">
        <f>VLOOKUP(CuentosContados[[#This Row],[Column1]],CuentosIndexados[],19,FALSE)</f>
        <v>0</v>
      </c>
      <c r="R421">
        <f>VLOOKUP(CuentosContados[[#This Row],[Column1]],CuentosIndexados[],20,FALSE)</f>
        <v>0</v>
      </c>
      <c r="S421">
        <f>VLOOKUP(CuentosContados[[#This Row],[Column1]],CuentosIndexados[],21,FALSE)</f>
        <v>0</v>
      </c>
      <c r="T421">
        <f>VLOOKUP(CuentosContados[[#This Row],[Column1]],CuentosIndexados[],22,FALSE)</f>
        <v>0</v>
      </c>
      <c r="U421">
        <f>VLOOKUP(CuentosContados[[#This Row],[Column1]],CuentosIndexados[],23,FALSE)</f>
        <v>0</v>
      </c>
      <c r="V421">
        <f>VLOOKUP(CuentosContados[[#This Row],[Column1]],CuentosIndexados[],24,FALSE)</f>
        <v>0</v>
      </c>
      <c r="W421">
        <f>VLOOKUP(CuentosContados[[#This Row],[Column1]],CuentosIndexados[],25,FALSE)</f>
        <v>0</v>
      </c>
      <c r="X421">
        <f>VLOOKUP(CuentosContados[[#This Row],[Column1]],CuentosIndexados[],26,FALSE)</f>
        <v>0</v>
      </c>
      <c r="Y421">
        <f>VLOOKUP(CuentosContados[[#This Row],[Column1]],CuentosIndexados[],27,FALSE)</f>
        <v>0</v>
      </c>
      <c r="Z421">
        <f>VLOOKUP(CuentosContados[[#This Row],[Column1]],CuentosIndexados[],28,FALSE)</f>
        <v>0</v>
      </c>
      <c r="AA421">
        <f>VLOOKUP(CuentosContados[[#This Row],[Column1]],CuentosIndexados[],29,FALSE)</f>
        <v>0</v>
      </c>
      <c r="AB421">
        <f>VLOOKUP(CuentosContados[[#This Row],[Column1]],CuentosIndexados[],30,FALSE)</f>
        <v>0</v>
      </c>
      <c r="AC421">
        <f>VLOOKUP(CuentosContados[[#This Row],[Column1]],CuentosIndexados[],31,FALSE)</f>
        <v>0</v>
      </c>
      <c r="AD421">
        <f>VLOOKUP(CuentosContados[[#This Row],[Column1]],CuentosIndexados[],32,FALSE)</f>
        <v>0</v>
      </c>
      <c r="AE421">
        <f>VLOOKUP(CuentosContados[[#This Row],[Column1]],CuentosIndexados[],33,FALSE)</f>
        <v>0</v>
      </c>
      <c r="AF421">
        <f>VLOOKUP(CuentosContados[[#This Row],[Column1]],CuentosIndexados[],34,FALSE)</f>
        <v>0</v>
      </c>
      <c r="AG421">
        <f>VLOOKUP(CuentosContados[[#This Row],[Column1]],CuentosIndexados[],35,FALSE)</f>
        <v>0</v>
      </c>
      <c r="AH421">
        <f>VLOOKUP(CuentosContados[[#This Row],[Column1]],CuentosIndexados[],36,FALSE)</f>
        <v>0</v>
      </c>
      <c r="AI421">
        <f>VLOOKUP(CuentosContados[[#This Row],[Column1]],CuentosIndexados[],37,FALSE)</f>
        <v>0</v>
      </c>
      <c r="AJ421">
        <f>VLOOKUP(CuentosContados[[#This Row],[Column1]],CuentosIndexados[],38,FALSE)</f>
        <v>0</v>
      </c>
      <c r="AK421">
        <f>VLOOKUP(CuentosContados[[#This Row],[Column1]],CuentosIndexados[],39,FALSE)</f>
        <v>0</v>
      </c>
    </row>
    <row r="422" spans="1:37" x14ac:dyDescent="0.25">
      <c r="A422" t="s">
        <v>1461</v>
      </c>
      <c r="B422">
        <f>VLOOKUP(CuentosContados[[#This Row],[Column1]],CuentosIndexados[],3,FALSE)</f>
        <v>0</v>
      </c>
      <c r="C422">
        <f>VLOOKUP(CuentosContados[[#This Row],[Column1]],CuentosIndexados[],5,FALSE)</f>
        <v>0</v>
      </c>
      <c r="D422">
        <f>VLOOKUP(CuentosContados[[#This Row],[Column1]],CuentosIndexados[],6,FALSE)</f>
        <v>0</v>
      </c>
      <c r="E422" t="str">
        <f>VLOOKUP(CuentosContados[[#This Row],[Column1]],CuentosIndexados[],7,FALSE)</f>
        <v>frustracion</v>
      </c>
      <c r="F422">
        <f>VLOOKUP(CuentosContados[[#This Row],[Column1]],CuentosIndexados[],8,FALSE)</f>
        <v>0</v>
      </c>
      <c r="G422">
        <f>VLOOKUP(CuentosContados[[#This Row],[Column1]],CuentosIndexados[],9,FALSE)</f>
        <v>0</v>
      </c>
      <c r="H422">
        <f>VLOOKUP(CuentosContados[[#This Row],[Column1]],CuentosIndexados[],10,FALSE)</f>
        <v>0</v>
      </c>
      <c r="I422">
        <f>VLOOKUP(CuentosContados[[#This Row],[Column1]],CuentosIndexados[],11,FALSE)</f>
        <v>0</v>
      </c>
      <c r="J422" t="str">
        <f>VLOOKUP(CuentosContados[[#This Row],[Column1]],CuentosIndexados[],12,FALSE)</f>
        <v>trabajo</v>
      </c>
      <c r="K422">
        <f>VLOOKUP(CuentosContados[[#This Row],[Column1]],CuentosIndexados[],13,FALSE)</f>
        <v>0</v>
      </c>
      <c r="L422">
        <f>VLOOKUP(CuentosContados[[#This Row],[Column1]],CuentosIndexados[],14,FALSE)</f>
        <v>0</v>
      </c>
      <c r="M422">
        <f>VLOOKUP(CuentosContados[[#This Row],[Column1]],CuentosIndexados[],15,FALSE)</f>
        <v>0</v>
      </c>
      <c r="N422">
        <f>VLOOKUP(CuentosContados[[#This Row],[Column1]],CuentosIndexados[],16,FALSE)</f>
        <v>0</v>
      </c>
      <c r="O422">
        <f>VLOOKUP(CuentosContados[[#This Row],[Column1]],CuentosIndexados[],17,FALSE)</f>
        <v>0</v>
      </c>
      <c r="P422">
        <f>VLOOKUP(CuentosContados[[#This Row],[Column1]],CuentosIndexados[],18,FALSE)</f>
        <v>0</v>
      </c>
      <c r="Q422">
        <f>VLOOKUP(CuentosContados[[#This Row],[Column1]],CuentosIndexados[],19,FALSE)</f>
        <v>0</v>
      </c>
      <c r="R422">
        <f>VLOOKUP(CuentosContados[[#This Row],[Column1]],CuentosIndexados[],20,FALSE)</f>
        <v>0</v>
      </c>
      <c r="S422">
        <f>VLOOKUP(CuentosContados[[#This Row],[Column1]],CuentosIndexados[],21,FALSE)</f>
        <v>0</v>
      </c>
      <c r="T422">
        <f>VLOOKUP(CuentosContados[[#This Row],[Column1]],CuentosIndexados[],22,FALSE)</f>
        <v>0</v>
      </c>
      <c r="U422">
        <f>VLOOKUP(CuentosContados[[#This Row],[Column1]],CuentosIndexados[],23,FALSE)</f>
        <v>0</v>
      </c>
      <c r="V422">
        <f>VLOOKUP(CuentosContados[[#This Row],[Column1]],CuentosIndexados[],24,FALSE)</f>
        <v>0</v>
      </c>
      <c r="W422">
        <f>VLOOKUP(CuentosContados[[#This Row],[Column1]],CuentosIndexados[],25,FALSE)</f>
        <v>0</v>
      </c>
      <c r="X422">
        <f>VLOOKUP(CuentosContados[[#This Row],[Column1]],CuentosIndexados[],26,FALSE)</f>
        <v>0</v>
      </c>
      <c r="Y422">
        <f>VLOOKUP(CuentosContados[[#This Row],[Column1]],CuentosIndexados[],27,FALSE)</f>
        <v>0</v>
      </c>
      <c r="Z422">
        <f>VLOOKUP(CuentosContados[[#This Row],[Column1]],CuentosIndexados[],28,FALSE)</f>
        <v>0</v>
      </c>
      <c r="AA422">
        <f>VLOOKUP(CuentosContados[[#This Row],[Column1]],CuentosIndexados[],29,FALSE)</f>
        <v>0</v>
      </c>
      <c r="AB422">
        <f>VLOOKUP(CuentosContados[[#This Row],[Column1]],CuentosIndexados[],30,FALSE)</f>
        <v>0</v>
      </c>
      <c r="AC422">
        <f>VLOOKUP(CuentosContados[[#This Row],[Column1]],CuentosIndexados[],31,FALSE)</f>
        <v>0</v>
      </c>
      <c r="AD422">
        <f>VLOOKUP(CuentosContados[[#This Row],[Column1]],CuentosIndexados[],32,FALSE)</f>
        <v>0</v>
      </c>
      <c r="AE422">
        <f>VLOOKUP(CuentosContados[[#This Row],[Column1]],CuentosIndexados[],33,FALSE)</f>
        <v>0</v>
      </c>
      <c r="AF422">
        <f>VLOOKUP(CuentosContados[[#This Row],[Column1]],CuentosIndexados[],34,FALSE)</f>
        <v>0</v>
      </c>
      <c r="AG422">
        <f>VLOOKUP(CuentosContados[[#This Row],[Column1]],CuentosIndexados[],35,FALSE)</f>
        <v>0</v>
      </c>
      <c r="AH422">
        <f>VLOOKUP(CuentosContados[[#This Row],[Column1]],CuentosIndexados[],36,FALSE)</f>
        <v>0</v>
      </c>
      <c r="AI422">
        <f>VLOOKUP(CuentosContados[[#This Row],[Column1]],CuentosIndexados[],37,FALSE)</f>
        <v>0</v>
      </c>
      <c r="AJ422">
        <f>VLOOKUP(CuentosContados[[#This Row],[Column1]],CuentosIndexados[],38,FALSE)</f>
        <v>0</v>
      </c>
      <c r="AK422">
        <f>VLOOKUP(CuentosContados[[#This Row],[Column1]],CuentosIndexados[],39,FALSE)</f>
        <v>0</v>
      </c>
    </row>
    <row r="423" spans="1:37" x14ac:dyDescent="0.25">
      <c r="A423" t="s">
        <v>1461</v>
      </c>
      <c r="B423">
        <f>VLOOKUP(CuentosContados[[#This Row],[Column1]],CuentosIndexados[],3,FALSE)</f>
        <v>0</v>
      </c>
      <c r="C423">
        <f>VLOOKUP(CuentosContados[[#This Row],[Column1]],CuentosIndexados[],5,FALSE)</f>
        <v>0</v>
      </c>
      <c r="D423">
        <f>VLOOKUP(CuentosContados[[#This Row],[Column1]],CuentosIndexados[],6,FALSE)</f>
        <v>0</v>
      </c>
      <c r="E423" t="str">
        <f>VLOOKUP(CuentosContados[[#This Row],[Column1]],CuentosIndexados[],7,FALSE)</f>
        <v>frustracion</v>
      </c>
      <c r="F423">
        <f>VLOOKUP(CuentosContados[[#This Row],[Column1]],CuentosIndexados[],8,FALSE)</f>
        <v>0</v>
      </c>
      <c r="G423">
        <f>VLOOKUP(CuentosContados[[#This Row],[Column1]],CuentosIndexados[],9,FALSE)</f>
        <v>0</v>
      </c>
      <c r="H423">
        <f>VLOOKUP(CuentosContados[[#This Row],[Column1]],CuentosIndexados[],10,FALSE)</f>
        <v>0</v>
      </c>
      <c r="I423">
        <f>VLOOKUP(CuentosContados[[#This Row],[Column1]],CuentosIndexados[],11,FALSE)</f>
        <v>0</v>
      </c>
      <c r="J423" t="str">
        <f>VLOOKUP(CuentosContados[[#This Row],[Column1]],CuentosIndexados[],12,FALSE)</f>
        <v>trabajo</v>
      </c>
      <c r="K423">
        <f>VLOOKUP(CuentosContados[[#This Row],[Column1]],CuentosIndexados[],13,FALSE)</f>
        <v>0</v>
      </c>
      <c r="L423">
        <f>VLOOKUP(CuentosContados[[#This Row],[Column1]],CuentosIndexados[],14,FALSE)</f>
        <v>0</v>
      </c>
      <c r="M423">
        <f>VLOOKUP(CuentosContados[[#This Row],[Column1]],CuentosIndexados[],15,FALSE)</f>
        <v>0</v>
      </c>
      <c r="N423">
        <f>VLOOKUP(CuentosContados[[#This Row],[Column1]],CuentosIndexados[],16,FALSE)</f>
        <v>0</v>
      </c>
      <c r="O423">
        <f>VLOOKUP(CuentosContados[[#This Row],[Column1]],CuentosIndexados[],17,FALSE)</f>
        <v>0</v>
      </c>
      <c r="P423">
        <f>VLOOKUP(CuentosContados[[#This Row],[Column1]],CuentosIndexados[],18,FALSE)</f>
        <v>0</v>
      </c>
      <c r="Q423">
        <f>VLOOKUP(CuentosContados[[#This Row],[Column1]],CuentosIndexados[],19,FALSE)</f>
        <v>0</v>
      </c>
      <c r="R423">
        <f>VLOOKUP(CuentosContados[[#This Row],[Column1]],CuentosIndexados[],20,FALSE)</f>
        <v>0</v>
      </c>
      <c r="S423">
        <f>VLOOKUP(CuentosContados[[#This Row],[Column1]],CuentosIndexados[],21,FALSE)</f>
        <v>0</v>
      </c>
      <c r="T423">
        <f>VLOOKUP(CuentosContados[[#This Row],[Column1]],CuentosIndexados[],22,FALSE)</f>
        <v>0</v>
      </c>
      <c r="U423">
        <f>VLOOKUP(CuentosContados[[#This Row],[Column1]],CuentosIndexados[],23,FALSE)</f>
        <v>0</v>
      </c>
      <c r="V423">
        <f>VLOOKUP(CuentosContados[[#This Row],[Column1]],CuentosIndexados[],24,FALSE)</f>
        <v>0</v>
      </c>
      <c r="W423">
        <f>VLOOKUP(CuentosContados[[#This Row],[Column1]],CuentosIndexados[],25,FALSE)</f>
        <v>0</v>
      </c>
      <c r="X423">
        <f>VLOOKUP(CuentosContados[[#This Row],[Column1]],CuentosIndexados[],26,FALSE)</f>
        <v>0</v>
      </c>
      <c r="Y423">
        <f>VLOOKUP(CuentosContados[[#This Row],[Column1]],CuentosIndexados[],27,FALSE)</f>
        <v>0</v>
      </c>
      <c r="Z423">
        <f>VLOOKUP(CuentosContados[[#This Row],[Column1]],CuentosIndexados[],28,FALSE)</f>
        <v>0</v>
      </c>
      <c r="AA423">
        <f>VLOOKUP(CuentosContados[[#This Row],[Column1]],CuentosIndexados[],29,FALSE)</f>
        <v>0</v>
      </c>
      <c r="AB423">
        <f>VLOOKUP(CuentosContados[[#This Row],[Column1]],CuentosIndexados[],30,FALSE)</f>
        <v>0</v>
      </c>
      <c r="AC423">
        <f>VLOOKUP(CuentosContados[[#This Row],[Column1]],CuentosIndexados[],31,FALSE)</f>
        <v>0</v>
      </c>
      <c r="AD423">
        <f>VLOOKUP(CuentosContados[[#This Row],[Column1]],CuentosIndexados[],32,FALSE)</f>
        <v>0</v>
      </c>
      <c r="AE423">
        <f>VLOOKUP(CuentosContados[[#This Row],[Column1]],CuentosIndexados[],33,FALSE)</f>
        <v>0</v>
      </c>
      <c r="AF423">
        <f>VLOOKUP(CuentosContados[[#This Row],[Column1]],CuentosIndexados[],34,FALSE)</f>
        <v>0</v>
      </c>
      <c r="AG423">
        <f>VLOOKUP(CuentosContados[[#This Row],[Column1]],CuentosIndexados[],35,FALSE)</f>
        <v>0</v>
      </c>
      <c r="AH423">
        <f>VLOOKUP(CuentosContados[[#This Row],[Column1]],CuentosIndexados[],36,FALSE)</f>
        <v>0</v>
      </c>
      <c r="AI423">
        <f>VLOOKUP(CuentosContados[[#This Row],[Column1]],CuentosIndexados[],37,FALSE)</f>
        <v>0</v>
      </c>
      <c r="AJ423">
        <f>VLOOKUP(CuentosContados[[#This Row],[Column1]],CuentosIndexados[],38,FALSE)</f>
        <v>0</v>
      </c>
      <c r="AK423">
        <f>VLOOKUP(CuentosContados[[#This Row],[Column1]],CuentosIndexados[],39,FALSE)</f>
        <v>0</v>
      </c>
    </row>
    <row r="424" spans="1:37" x14ac:dyDescent="0.25">
      <c r="A424" t="s">
        <v>1461</v>
      </c>
      <c r="B424">
        <f>VLOOKUP(CuentosContados[[#This Row],[Column1]],CuentosIndexados[],3,FALSE)</f>
        <v>0</v>
      </c>
      <c r="C424">
        <f>VLOOKUP(CuentosContados[[#This Row],[Column1]],CuentosIndexados[],5,FALSE)</f>
        <v>0</v>
      </c>
      <c r="D424">
        <f>VLOOKUP(CuentosContados[[#This Row],[Column1]],CuentosIndexados[],6,FALSE)</f>
        <v>0</v>
      </c>
      <c r="E424" t="str">
        <f>VLOOKUP(CuentosContados[[#This Row],[Column1]],CuentosIndexados[],7,FALSE)</f>
        <v>frustracion</v>
      </c>
      <c r="F424">
        <f>VLOOKUP(CuentosContados[[#This Row],[Column1]],CuentosIndexados[],8,FALSE)</f>
        <v>0</v>
      </c>
      <c r="G424">
        <f>VLOOKUP(CuentosContados[[#This Row],[Column1]],CuentosIndexados[],9,FALSE)</f>
        <v>0</v>
      </c>
      <c r="H424">
        <f>VLOOKUP(CuentosContados[[#This Row],[Column1]],CuentosIndexados[],10,FALSE)</f>
        <v>0</v>
      </c>
      <c r="I424">
        <f>VLOOKUP(CuentosContados[[#This Row],[Column1]],CuentosIndexados[],11,FALSE)</f>
        <v>0</v>
      </c>
      <c r="J424" t="str">
        <f>VLOOKUP(CuentosContados[[#This Row],[Column1]],CuentosIndexados[],12,FALSE)</f>
        <v>trabajo</v>
      </c>
      <c r="K424">
        <f>VLOOKUP(CuentosContados[[#This Row],[Column1]],CuentosIndexados[],13,FALSE)</f>
        <v>0</v>
      </c>
      <c r="L424">
        <f>VLOOKUP(CuentosContados[[#This Row],[Column1]],CuentosIndexados[],14,FALSE)</f>
        <v>0</v>
      </c>
      <c r="M424">
        <f>VLOOKUP(CuentosContados[[#This Row],[Column1]],CuentosIndexados[],15,FALSE)</f>
        <v>0</v>
      </c>
      <c r="N424">
        <f>VLOOKUP(CuentosContados[[#This Row],[Column1]],CuentosIndexados[],16,FALSE)</f>
        <v>0</v>
      </c>
      <c r="O424">
        <f>VLOOKUP(CuentosContados[[#This Row],[Column1]],CuentosIndexados[],17,FALSE)</f>
        <v>0</v>
      </c>
      <c r="P424">
        <f>VLOOKUP(CuentosContados[[#This Row],[Column1]],CuentosIndexados[],18,FALSE)</f>
        <v>0</v>
      </c>
      <c r="Q424">
        <f>VLOOKUP(CuentosContados[[#This Row],[Column1]],CuentosIndexados[],19,FALSE)</f>
        <v>0</v>
      </c>
      <c r="R424">
        <f>VLOOKUP(CuentosContados[[#This Row],[Column1]],CuentosIndexados[],20,FALSE)</f>
        <v>0</v>
      </c>
      <c r="S424">
        <f>VLOOKUP(CuentosContados[[#This Row],[Column1]],CuentosIndexados[],21,FALSE)</f>
        <v>0</v>
      </c>
      <c r="T424">
        <f>VLOOKUP(CuentosContados[[#This Row],[Column1]],CuentosIndexados[],22,FALSE)</f>
        <v>0</v>
      </c>
      <c r="U424">
        <f>VLOOKUP(CuentosContados[[#This Row],[Column1]],CuentosIndexados[],23,FALSE)</f>
        <v>0</v>
      </c>
      <c r="V424">
        <f>VLOOKUP(CuentosContados[[#This Row],[Column1]],CuentosIndexados[],24,FALSE)</f>
        <v>0</v>
      </c>
      <c r="W424">
        <f>VLOOKUP(CuentosContados[[#This Row],[Column1]],CuentosIndexados[],25,FALSE)</f>
        <v>0</v>
      </c>
      <c r="X424">
        <f>VLOOKUP(CuentosContados[[#This Row],[Column1]],CuentosIndexados[],26,FALSE)</f>
        <v>0</v>
      </c>
      <c r="Y424">
        <f>VLOOKUP(CuentosContados[[#This Row],[Column1]],CuentosIndexados[],27,FALSE)</f>
        <v>0</v>
      </c>
      <c r="Z424">
        <f>VLOOKUP(CuentosContados[[#This Row],[Column1]],CuentosIndexados[],28,FALSE)</f>
        <v>0</v>
      </c>
      <c r="AA424">
        <f>VLOOKUP(CuentosContados[[#This Row],[Column1]],CuentosIndexados[],29,FALSE)</f>
        <v>0</v>
      </c>
      <c r="AB424">
        <f>VLOOKUP(CuentosContados[[#This Row],[Column1]],CuentosIndexados[],30,FALSE)</f>
        <v>0</v>
      </c>
      <c r="AC424">
        <f>VLOOKUP(CuentosContados[[#This Row],[Column1]],CuentosIndexados[],31,FALSE)</f>
        <v>0</v>
      </c>
      <c r="AD424">
        <f>VLOOKUP(CuentosContados[[#This Row],[Column1]],CuentosIndexados[],32,FALSE)</f>
        <v>0</v>
      </c>
      <c r="AE424">
        <f>VLOOKUP(CuentosContados[[#This Row],[Column1]],CuentosIndexados[],33,FALSE)</f>
        <v>0</v>
      </c>
      <c r="AF424">
        <f>VLOOKUP(CuentosContados[[#This Row],[Column1]],CuentosIndexados[],34,FALSE)</f>
        <v>0</v>
      </c>
      <c r="AG424">
        <f>VLOOKUP(CuentosContados[[#This Row],[Column1]],CuentosIndexados[],35,FALSE)</f>
        <v>0</v>
      </c>
      <c r="AH424">
        <f>VLOOKUP(CuentosContados[[#This Row],[Column1]],CuentosIndexados[],36,FALSE)</f>
        <v>0</v>
      </c>
      <c r="AI424">
        <f>VLOOKUP(CuentosContados[[#This Row],[Column1]],CuentosIndexados[],37,FALSE)</f>
        <v>0</v>
      </c>
      <c r="AJ424">
        <f>VLOOKUP(CuentosContados[[#This Row],[Column1]],CuentosIndexados[],38,FALSE)</f>
        <v>0</v>
      </c>
      <c r="AK424">
        <f>VLOOKUP(CuentosContados[[#This Row],[Column1]],CuentosIndexados[],39,FALSE)</f>
        <v>0</v>
      </c>
    </row>
    <row r="425" spans="1:37" x14ac:dyDescent="0.25">
      <c r="A425" t="s">
        <v>1461</v>
      </c>
      <c r="B425">
        <f>VLOOKUP(CuentosContados[[#This Row],[Column1]],CuentosIndexados[],3,FALSE)</f>
        <v>0</v>
      </c>
      <c r="C425">
        <f>VLOOKUP(CuentosContados[[#This Row],[Column1]],CuentosIndexados[],5,FALSE)</f>
        <v>0</v>
      </c>
      <c r="D425">
        <f>VLOOKUP(CuentosContados[[#This Row],[Column1]],CuentosIndexados[],6,FALSE)</f>
        <v>0</v>
      </c>
      <c r="E425" t="str">
        <f>VLOOKUP(CuentosContados[[#This Row],[Column1]],CuentosIndexados[],7,FALSE)</f>
        <v>frustracion</v>
      </c>
      <c r="F425">
        <f>VLOOKUP(CuentosContados[[#This Row],[Column1]],CuentosIndexados[],8,FALSE)</f>
        <v>0</v>
      </c>
      <c r="G425">
        <f>VLOOKUP(CuentosContados[[#This Row],[Column1]],CuentosIndexados[],9,FALSE)</f>
        <v>0</v>
      </c>
      <c r="H425">
        <f>VLOOKUP(CuentosContados[[#This Row],[Column1]],CuentosIndexados[],10,FALSE)</f>
        <v>0</v>
      </c>
      <c r="I425">
        <f>VLOOKUP(CuentosContados[[#This Row],[Column1]],CuentosIndexados[],11,FALSE)</f>
        <v>0</v>
      </c>
      <c r="J425" t="str">
        <f>VLOOKUP(CuentosContados[[#This Row],[Column1]],CuentosIndexados[],12,FALSE)</f>
        <v>trabajo</v>
      </c>
      <c r="K425">
        <f>VLOOKUP(CuentosContados[[#This Row],[Column1]],CuentosIndexados[],13,FALSE)</f>
        <v>0</v>
      </c>
      <c r="L425">
        <f>VLOOKUP(CuentosContados[[#This Row],[Column1]],CuentosIndexados[],14,FALSE)</f>
        <v>0</v>
      </c>
      <c r="M425">
        <f>VLOOKUP(CuentosContados[[#This Row],[Column1]],CuentosIndexados[],15,FALSE)</f>
        <v>0</v>
      </c>
      <c r="N425">
        <f>VLOOKUP(CuentosContados[[#This Row],[Column1]],CuentosIndexados[],16,FALSE)</f>
        <v>0</v>
      </c>
      <c r="O425">
        <f>VLOOKUP(CuentosContados[[#This Row],[Column1]],CuentosIndexados[],17,FALSE)</f>
        <v>0</v>
      </c>
      <c r="P425">
        <f>VLOOKUP(CuentosContados[[#This Row],[Column1]],CuentosIndexados[],18,FALSE)</f>
        <v>0</v>
      </c>
      <c r="Q425">
        <f>VLOOKUP(CuentosContados[[#This Row],[Column1]],CuentosIndexados[],19,FALSE)</f>
        <v>0</v>
      </c>
      <c r="R425">
        <f>VLOOKUP(CuentosContados[[#This Row],[Column1]],CuentosIndexados[],20,FALSE)</f>
        <v>0</v>
      </c>
      <c r="S425">
        <f>VLOOKUP(CuentosContados[[#This Row],[Column1]],CuentosIndexados[],21,FALSE)</f>
        <v>0</v>
      </c>
      <c r="T425">
        <f>VLOOKUP(CuentosContados[[#This Row],[Column1]],CuentosIndexados[],22,FALSE)</f>
        <v>0</v>
      </c>
      <c r="U425">
        <f>VLOOKUP(CuentosContados[[#This Row],[Column1]],CuentosIndexados[],23,FALSE)</f>
        <v>0</v>
      </c>
      <c r="V425">
        <f>VLOOKUP(CuentosContados[[#This Row],[Column1]],CuentosIndexados[],24,FALSE)</f>
        <v>0</v>
      </c>
      <c r="W425">
        <f>VLOOKUP(CuentosContados[[#This Row],[Column1]],CuentosIndexados[],25,FALSE)</f>
        <v>0</v>
      </c>
      <c r="X425">
        <f>VLOOKUP(CuentosContados[[#This Row],[Column1]],CuentosIndexados[],26,FALSE)</f>
        <v>0</v>
      </c>
      <c r="Y425">
        <f>VLOOKUP(CuentosContados[[#This Row],[Column1]],CuentosIndexados[],27,FALSE)</f>
        <v>0</v>
      </c>
      <c r="Z425">
        <f>VLOOKUP(CuentosContados[[#This Row],[Column1]],CuentosIndexados[],28,FALSE)</f>
        <v>0</v>
      </c>
      <c r="AA425">
        <f>VLOOKUP(CuentosContados[[#This Row],[Column1]],CuentosIndexados[],29,FALSE)</f>
        <v>0</v>
      </c>
      <c r="AB425">
        <f>VLOOKUP(CuentosContados[[#This Row],[Column1]],CuentosIndexados[],30,FALSE)</f>
        <v>0</v>
      </c>
      <c r="AC425">
        <f>VLOOKUP(CuentosContados[[#This Row],[Column1]],CuentosIndexados[],31,FALSE)</f>
        <v>0</v>
      </c>
      <c r="AD425">
        <f>VLOOKUP(CuentosContados[[#This Row],[Column1]],CuentosIndexados[],32,FALSE)</f>
        <v>0</v>
      </c>
      <c r="AE425">
        <f>VLOOKUP(CuentosContados[[#This Row],[Column1]],CuentosIndexados[],33,FALSE)</f>
        <v>0</v>
      </c>
      <c r="AF425">
        <f>VLOOKUP(CuentosContados[[#This Row],[Column1]],CuentosIndexados[],34,FALSE)</f>
        <v>0</v>
      </c>
      <c r="AG425">
        <f>VLOOKUP(CuentosContados[[#This Row],[Column1]],CuentosIndexados[],35,FALSE)</f>
        <v>0</v>
      </c>
      <c r="AH425">
        <f>VLOOKUP(CuentosContados[[#This Row],[Column1]],CuentosIndexados[],36,FALSE)</f>
        <v>0</v>
      </c>
      <c r="AI425">
        <f>VLOOKUP(CuentosContados[[#This Row],[Column1]],CuentosIndexados[],37,FALSE)</f>
        <v>0</v>
      </c>
      <c r="AJ425">
        <f>VLOOKUP(CuentosContados[[#This Row],[Column1]],CuentosIndexados[],38,FALSE)</f>
        <v>0</v>
      </c>
      <c r="AK425">
        <f>VLOOKUP(CuentosContados[[#This Row],[Column1]],CuentosIndexados[],39,FALSE)</f>
        <v>0</v>
      </c>
    </row>
    <row r="426" spans="1:37" x14ac:dyDescent="0.25">
      <c r="A426" t="s">
        <v>192</v>
      </c>
      <c r="B426">
        <f>VLOOKUP(CuentosContados[[#This Row],[Column1]],CuentosIndexados[],3,FALSE)</f>
        <v>0</v>
      </c>
      <c r="C426">
        <f>VLOOKUP(CuentosContados[[#This Row],[Column1]],CuentosIndexados[],5,FALSE)</f>
        <v>0</v>
      </c>
      <c r="D426">
        <f>VLOOKUP(CuentosContados[[#This Row],[Column1]],CuentosIndexados[],6,FALSE)</f>
        <v>0</v>
      </c>
      <c r="E426" t="str">
        <f>VLOOKUP(CuentosContados[[#This Row],[Column1]],CuentosIndexados[],7,FALSE)</f>
        <v>frustracion</v>
      </c>
      <c r="F426">
        <f>VLOOKUP(CuentosContados[[#This Row],[Column1]],CuentosIndexados[],8,FALSE)</f>
        <v>0</v>
      </c>
      <c r="G426">
        <f>VLOOKUP(CuentosContados[[#This Row],[Column1]],CuentosIndexados[],9,FALSE)</f>
        <v>0</v>
      </c>
      <c r="H426">
        <f>VLOOKUP(CuentosContados[[#This Row],[Column1]],CuentosIndexados[],10,FALSE)</f>
        <v>0</v>
      </c>
      <c r="I426">
        <f>VLOOKUP(CuentosContados[[#This Row],[Column1]],CuentosIndexados[],11,FALSE)</f>
        <v>0</v>
      </c>
      <c r="J426" t="str">
        <f>VLOOKUP(CuentosContados[[#This Row],[Column1]],CuentosIndexados[],12,FALSE)</f>
        <v>trabajo</v>
      </c>
      <c r="K426">
        <f>VLOOKUP(CuentosContados[[#This Row],[Column1]],CuentosIndexados[],13,FALSE)</f>
        <v>0</v>
      </c>
      <c r="L426">
        <f>VLOOKUP(CuentosContados[[#This Row],[Column1]],CuentosIndexados[],14,FALSE)</f>
        <v>0</v>
      </c>
      <c r="M426">
        <f>VLOOKUP(CuentosContados[[#This Row],[Column1]],CuentosIndexados[],15,FALSE)</f>
        <v>0</v>
      </c>
      <c r="N426" t="str">
        <f>VLOOKUP(CuentosContados[[#This Row],[Column1]],CuentosIndexados[],16,FALSE)</f>
        <v>resiliencia</v>
      </c>
      <c r="O426">
        <f>VLOOKUP(CuentosContados[[#This Row],[Column1]],CuentosIndexados[],17,FALSE)</f>
        <v>0</v>
      </c>
      <c r="P426">
        <f>VLOOKUP(CuentosContados[[#This Row],[Column1]],CuentosIndexados[],18,FALSE)</f>
        <v>0</v>
      </c>
      <c r="Q426">
        <f>VLOOKUP(CuentosContados[[#This Row],[Column1]],CuentosIndexados[],19,FALSE)</f>
        <v>0</v>
      </c>
      <c r="R426">
        <f>VLOOKUP(CuentosContados[[#This Row],[Column1]],CuentosIndexados[],20,FALSE)</f>
        <v>0</v>
      </c>
      <c r="S426" t="str">
        <f>VLOOKUP(CuentosContados[[#This Row],[Column1]],CuentosIndexados[],21,FALSE)</f>
        <v>fortaleza</v>
      </c>
      <c r="T426">
        <f>VLOOKUP(CuentosContados[[#This Row],[Column1]],CuentosIndexados[],22,FALSE)</f>
        <v>0</v>
      </c>
      <c r="U426">
        <f>VLOOKUP(CuentosContados[[#This Row],[Column1]],CuentosIndexados[],23,FALSE)</f>
        <v>0</v>
      </c>
      <c r="V426">
        <f>VLOOKUP(CuentosContados[[#This Row],[Column1]],CuentosIndexados[],24,FALSE)</f>
        <v>0</v>
      </c>
      <c r="W426">
        <f>VLOOKUP(CuentosContados[[#This Row],[Column1]],CuentosIndexados[],25,FALSE)</f>
        <v>0</v>
      </c>
      <c r="X426">
        <f>VLOOKUP(CuentosContados[[#This Row],[Column1]],CuentosIndexados[],26,FALSE)</f>
        <v>0</v>
      </c>
      <c r="Y426">
        <f>VLOOKUP(CuentosContados[[#This Row],[Column1]],CuentosIndexados[],27,FALSE)</f>
        <v>0</v>
      </c>
      <c r="Z426">
        <f>VLOOKUP(CuentosContados[[#This Row],[Column1]],CuentosIndexados[],28,FALSE)</f>
        <v>0</v>
      </c>
      <c r="AA426">
        <f>VLOOKUP(CuentosContados[[#This Row],[Column1]],CuentosIndexados[],29,FALSE)</f>
        <v>0</v>
      </c>
      <c r="AB426">
        <f>VLOOKUP(CuentosContados[[#This Row],[Column1]],CuentosIndexados[],30,FALSE)</f>
        <v>0</v>
      </c>
      <c r="AC426">
        <f>VLOOKUP(CuentosContados[[#This Row],[Column1]],CuentosIndexados[],31,FALSE)</f>
        <v>0</v>
      </c>
      <c r="AD426">
        <f>VLOOKUP(CuentosContados[[#This Row],[Column1]],CuentosIndexados[],32,FALSE)</f>
        <v>0</v>
      </c>
      <c r="AE426">
        <f>VLOOKUP(CuentosContados[[#This Row],[Column1]],CuentosIndexados[],33,FALSE)</f>
        <v>0</v>
      </c>
      <c r="AF426">
        <f>VLOOKUP(CuentosContados[[#This Row],[Column1]],CuentosIndexados[],34,FALSE)</f>
        <v>0</v>
      </c>
      <c r="AG426">
        <f>VLOOKUP(CuentosContados[[#This Row],[Column1]],CuentosIndexados[],35,FALSE)</f>
        <v>0</v>
      </c>
      <c r="AH426">
        <f>VLOOKUP(CuentosContados[[#This Row],[Column1]],CuentosIndexados[],36,FALSE)</f>
        <v>0</v>
      </c>
      <c r="AI426">
        <f>VLOOKUP(CuentosContados[[#This Row],[Column1]],CuentosIndexados[],37,FALSE)</f>
        <v>0</v>
      </c>
      <c r="AJ426">
        <f>VLOOKUP(CuentosContados[[#This Row],[Column1]],CuentosIndexados[],38,FALSE)</f>
        <v>0</v>
      </c>
      <c r="AK426">
        <f>VLOOKUP(CuentosContados[[#This Row],[Column1]],CuentosIndexados[],39,FALSE)</f>
        <v>0</v>
      </c>
    </row>
    <row r="427" spans="1:37" x14ac:dyDescent="0.25">
      <c r="A427" t="s">
        <v>192</v>
      </c>
      <c r="B427">
        <f>VLOOKUP(CuentosContados[[#This Row],[Column1]],CuentosIndexados[],3,FALSE)</f>
        <v>0</v>
      </c>
      <c r="C427">
        <f>VLOOKUP(CuentosContados[[#This Row],[Column1]],CuentosIndexados[],5,FALSE)</f>
        <v>0</v>
      </c>
      <c r="D427">
        <f>VLOOKUP(CuentosContados[[#This Row],[Column1]],CuentosIndexados[],6,FALSE)</f>
        <v>0</v>
      </c>
      <c r="E427" t="str">
        <f>VLOOKUP(CuentosContados[[#This Row],[Column1]],CuentosIndexados[],7,FALSE)</f>
        <v>frustracion</v>
      </c>
      <c r="F427">
        <f>VLOOKUP(CuentosContados[[#This Row],[Column1]],CuentosIndexados[],8,FALSE)</f>
        <v>0</v>
      </c>
      <c r="G427">
        <f>VLOOKUP(CuentosContados[[#This Row],[Column1]],CuentosIndexados[],9,FALSE)</f>
        <v>0</v>
      </c>
      <c r="H427">
        <f>VLOOKUP(CuentosContados[[#This Row],[Column1]],CuentosIndexados[],10,FALSE)</f>
        <v>0</v>
      </c>
      <c r="I427">
        <f>VLOOKUP(CuentosContados[[#This Row],[Column1]],CuentosIndexados[],11,FALSE)</f>
        <v>0</v>
      </c>
      <c r="J427" t="str">
        <f>VLOOKUP(CuentosContados[[#This Row],[Column1]],CuentosIndexados[],12,FALSE)</f>
        <v>trabajo</v>
      </c>
      <c r="K427">
        <f>VLOOKUP(CuentosContados[[#This Row],[Column1]],CuentosIndexados[],13,FALSE)</f>
        <v>0</v>
      </c>
      <c r="L427">
        <f>VLOOKUP(CuentosContados[[#This Row],[Column1]],CuentosIndexados[],14,FALSE)</f>
        <v>0</v>
      </c>
      <c r="M427">
        <f>VLOOKUP(CuentosContados[[#This Row],[Column1]],CuentosIndexados[],15,FALSE)</f>
        <v>0</v>
      </c>
      <c r="N427" t="str">
        <f>VLOOKUP(CuentosContados[[#This Row],[Column1]],CuentosIndexados[],16,FALSE)</f>
        <v>resiliencia</v>
      </c>
      <c r="O427">
        <f>VLOOKUP(CuentosContados[[#This Row],[Column1]],CuentosIndexados[],17,FALSE)</f>
        <v>0</v>
      </c>
      <c r="P427">
        <f>VLOOKUP(CuentosContados[[#This Row],[Column1]],CuentosIndexados[],18,FALSE)</f>
        <v>0</v>
      </c>
      <c r="Q427">
        <f>VLOOKUP(CuentosContados[[#This Row],[Column1]],CuentosIndexados[],19,FALSE)</f>
        <v>0</v>
      </c>
      <c r="R427">
        <f>VLOOKUP(CuentosContados[[#This Row],[Column1]],CuentosIndexados[],20,FALSE)</f>
        <v>0</v>
      </c>
      <c r="S427" t="str">
        <f>VLOOKUP(CuentosContados[[#This Row],[Column1]],CuentosIndexados[],21,FALSE)</f>
        <v>fortaleza</v>
      </c>
      <c r="T427">
        <f>VLOOKUP(CuentosContados[[#This Row],[Column1]],CuentosIndexados[],22,FALSE)</f>
        <v>0</v>
      </c>
      <c r="U427">
        <f>VLOOKUP(CuentosContados[[#This Row],[Column1]],CuentosIndexados[],23,FALSE)</f>
        <v>0</v>
      </c>
      <c r="V427">
        <f>VLOOKUP(CuentosContados[[#This Row],[Column1]],CuentosIndexados[],24,FALSE)</f>
        <v>0</v>
      </c>
      <c r="W427">
        <f>VLOOKUP(CuentosContados[[#This Row],[Column1]],CuentosIndexados[],25,FALSE)</f>
        <v>0</v>
      </c>
      <c r="X427">
        <f>VLOOKUP(CuentosContados[[#This Row],[Column1]],CuentosIndexados[],26,FALSE)</f>
        <v>0</v>
      </c>
      <c r="Y427">
        <f>VLOOKUP(CuentosContados[[#This Row],[Column1]],CuentosIndexados[],27,FALSE)</f>
        <v>0</v>
      </c>
      <c r="Z427">
        <f>VLOOKUP(CuentosContados[[#This Row],[Column1]],CuentosIndexados[],28,FALSE)</f>
        <v>0</v>
      </c>
      <c r="AA427">
        <f>VLOOKUP(CuentosContados[[#This Row],[Column1]],CuentosIndexados[],29,FALSE)</f>
        <v>0</v>
      </c>
      <c r="AB427">
        <f>VLOOKUP(CuentosContados[[#This Row],[Column1]],CuentosIndexados[],30,FALSE)</f>
        <v>0</v>
      </c>
      <c r="AC427">
        <f>VLOOKUP(CuentosContados[[#This Row],[Column1]],CuentosIndexados[],31,FALSE)</f>
        <v>0</v>
      </c>
      <c r="AD427">
        <f>VLOOKUP(CuentosContados[[#This Row],[Column1]],CuentosIndexados[],32,FALSE)</f>
        <v>0</v>
      </c>
      <c r="AE427">
        <f>VLOOKUP(CuentosContados[[#This Row],[Column1]],CuentosIndexados[],33,FALSE)</f>
        <v>0</v>
      </c>
      <c r="AF427">
        <f>VLOOKUP(CuentosContados[[#This Row],[Column1]],CuentosIndexados[],34,FALSE)</f>
        <v>0</v>
      </c>
      <c r="AG427">
        <f>VLOOKUP(CuentosContados[[#This Row],[Column1]],CuentosIndexados[],35,FALSE)</f>
        <v>0</v>
      </c>
      <c r="AH427">
        <f>VLOOKUP(CuentosContados[[#This Row],[Column1]],CuentosIndexados[],36,FALSE)</f>
        <v>0</v>
      </c>
      <c r="AI427">
        <f>VLOOKUP(CuentosContados[[#This Row],[Column1]],CuentosIndexados[],37,FALSE)</f>
        <v>0</v>
      </c>
      <c r="AJ427">
        <f>VLOOKUP(CuentosContados[[#This Row],[Column1]],CuentosIndexados[],38,FALSE)</f>
        <v>0</v>
      </c>
      <c r="AK427">
        <f>VLOOKUP(CuentosContados[[#This Row],[Column1]],CuentosIndexados[],39,FALSE)</f>
        <v>0</v>
      </c>
    </row>
    <row r="428" spans="1:37" x14ac:dyDescent="0.25">
      <c r="A428" t="s">
        <v>192</v>
      </c>
      <c r="B428">
        <f>VLOOKUP(CuentosContados[[#This Row],[Column1]],CuentosIndexados[],3,FALSE)</f>
        <v>0</v>
      </c>
      <c r="C428">
        <f>VLOOKUP(CuentosContados[[#This Row],[Column1]],CuentosIndexados[],5,FALSE)</f>
        <v>0</v>
      </c>
      <c r="D428">
        <f>VLOOKUP(CuentosContados[[#This Row],[Column1]],CuentosIndexados[],6,FALSE)</f>
        <v>0</v>
      </c>
      <c r="E428" t="str">
        <f>VLOOKUP(CuentosContados[[#This Row],[Column1]],CuentosIndexados[],7,FALSE)</f>
        <v>frustracion</v>
      </c>
      <c r="F428">
        <f>VLOOKUP(CuentosContados[[#This Row],[Column1]],CuentosIndexados[],8,FALSE)</f>
        <v>0</v>
      </c>
      <c r="G428">
        <f>VLOOKUP(CuentosContados[[#This Row],[Column1]],CuentosIndexados[],9,FALSE)</f>
        <v>0</v>
      </c>
      <c r="H428">
        <f>VLOOKUP(CuentosContados[[#This Row],[Column1]],CuentosIndexados[],10,FALSE)</f>
        <v>0</v>
      </c>
      <c r="I428">
        <f>VLOOKUP(CuentosContados[[#This Row],[Column1]],CuentosIndexados[],11,FALSE)</f>
        <v>0</v>
      </c>
      <c r="J428" t="str">
        <f>VLOOKUP(CuentosContados[[#This Row],[Column1]],CuentosIndexados[],12,FALSE)</f>
        <v>trabajo</v>
      </c>
      <c r="K428">
        <f>VLOOKUP(CuentosContados[[#This Row],[Column1]],CuentosIndexados[],13,FALSE)</f>
        <v>0</v>
      </c>
      <c r="L428">
        <f>VLOOKUP(CuentosContados[[#This Row],[Column1]],CuentosIndexados[],14,FALSE)</f>
        <v>0</v>
      </c>
      <c r="M428">
        <f>VLOOKUP(CuentosContados[[#This Row],[Column1]],CuentosIndexados[],15,FALSE)</f>
        <v>0</v>
      </c>
      <c r="N428" t="str">
        <f>VLOOKUP(CuentosContados[[#This Row],[Column1]],CuentosIndexados[],16,FALSE)</f>
        <v>resiliencia</v>
      </c>
      <c r="O428">
        <f>VLOOKUP(CuentosContados[[#This Row],[Column1]],CuentosIndexados[],17,FALSE)</f>
        <v>0</v>
      </c>
      <c r="P428">
        <f>VLOOKUP(CuentosContados[[#This Row],[Column1]],CuentosIndexados[],18,FALSE)</f>
        <v>0</v>
      </c>
      <c r="Q428">
        <f>VLOOKUP(CuentosContados[[#This Row],[Column1]],CuentosIndexados[],19,FALSE)</f>
        <v>0</v>
      </c>
      <c r="R428">
        <f>VLOOKUP(CuentosContados[[#This Row],[Column1]],CuentosIndexados[],20,FALSE)</f>
        <v>0</v>
      </c>
      <c r="S428" t="str">
        <f>VLOOKUP(CuentosContados[[#This Row],[Column1]],CuentosIndexados[],21,FALSE)</f>
        <v>fortaleza</v>
      </c>
      <c r="T428">
        <f>VLOOKUP(CuentosContados[[#This Row],[Column1]],CuentosIndexados[],22,FALSE)</f>
        <v>0</v>
      </c>
      <c r="U428">
        <f>VLOOKUP(CuentosContados[[#This Row],[Column1]],CuentosIndexados[],23,FALSE)</f>
        <v>0</v>
      </c>
      <c r="V428">
        <f>VLOOKUP(CuentosContados[[#This Row],[Column1]],CuentosIndexados[],24,FALSE)</f>
        <v>0</v>
      </c>
      <c r="W428">
        <f>VLOOKUP(CuentosContados[[#This Row],[Column1]],CuentosIndexados[],25,FALSE)</f>
        <v>0</v>
      </c>
      <c r="X428">
        <f>VLOOKUP(CuentosContados[[#This Row],[Column1]],CuentosIndexados[],26,FALSE)</f>
        <v>0</v>
      </c>
      <c r="Y428">
        <f>VLOOKUP(CuentosContados[[#This Row],[Column1]],CuentosIndexados[],27,FALSE)</f>
        <v>0</v>
      </c>
      <c r="Z428">
        <f>VLOOKUP(CuentosContados[[#This Row],[Column1]],CuentosIndexados[],28,FALSE)</f>
        <v>0</v>
      </c>
      <c r="AA428">
        <f>VLOOKUP(CuentosContados[[#This Row],[Column1]],CuentosIndexados[],29,FALSE)</f>
        <v>0</v>
      </c>
      <c r="AB428">
        <f>VLOOKUP(CuentosContados[[#This Row],[Column1]],CuentosIndexados[],30,FALSE)</f>
        <v>0</v>
      </c>
      <c r="AC428">
        <f>VLOOKUP(CuentosContados[[#This Row],[Column1]],CuentosIndexados[],31,FALSE)</f>
        <v>0</v>
      </c>
      <c r="AD428">
        <f>VLOOKUP(CuentosContados[[#This Row],[Column1]],CuentosIndexados[],32,FALSE)</f>
        <v>0</v>
      </c>
      <c r="AE428">
        <f>VLOOKUP(CuentosContados[[#This Row],[Column1]],CuentosIndexados[],33,FALSE)</f>
        <v>0</v>
      </c>
      <c r="AF428">
        <f>VLOOKUP(CuentosContados[[#This Row],[Column1]],CuentosIndexados[],34,FALSE)</f>
        <v>0</v>
      </c>
      <c r="AG428">
        <f>VLOOKUP(CuentosContados[[#This Row],[Column1]],CuentosIndexados[],35,FALSE)</f>
        <v>0</v>
      </c>
      <c r="AH428">
        <f>VLOOKUP(CuentosContados[[#This Row],[Column1]],CuentosIndexados[],36,FALSE)</f>
        <v>0</v>
      </c>
      <c r="AI428">
        <f>VLOOKUP(CuentosContados[[#This Row],[Column1]],CuentosIndexados[],37,FALSE)</f>
        <v>0</v>
      </c>
      <c r="AJ428">
        <f>VLOOKUP(CuentosContados[[#This Row],[Column1]],CuentosIndexados[],38,FALSE)</f>
        <v>0</v>
      </c>
      <c r="AK428">
        <f>VLOOKUP(CuentosContados[[#This Row],[Column1]],CuentosIndexados[],39,FALSE)</f>
        <v>0</v>
      </c>
    </row>
    <row r="429" spans="1:37" x14ac:dyDescent="0.25">
      <c r="A429" t="s">
        <v>192</v>
      </c>
      <c r="B429">
        <f>VLOOKUP(CuentosContados[[#This Row],[Column1]],CuentosIndexados[],3,FALSE)</f>
        <v>0</v>
      </c>
      <c r="C429">
        <f>VLOOKUP(CuentosContados[[#This Row],[Column1]],CuentosIndexados[],5,FALSE)</f>
        <v>0</v>
      </c>
      <c r="D429">
        <f>VLOOKUP(CuentosContados[[#This Row],[Column1]],CuentosIndexados[],6,FALSE)</f>
        <v>0</v>
      </c>
      <c r="E429" t="str">
        <f>VLOOKUP(CuentosContados[[#This Row],[Column1]],CuentosIndexados[],7,FALSE)</f>
        <v>frustracion</v>
      </c>
      <c r="F429">
        <f>VLOOKUP(CuentosContados[[#This Row],[Column1]],CuentosIndexados[],8,FALSE)</f>
        <v>0</v>
      </c>
      <c r="G429">
        <f>VLOOKUP(CuentosContados[[#This Row],[Column1]],CuentosIndexados[],9,FALSE)</f>
        <v>0</v>
      </c>
      <c r="H429">
        <f>VLOOKUP(CuentosContados[[#This Row],[Column1]],CuentosIndexados[],10,FALSE)</f>
        <v>0</v>
      </c>
      <c r="I429">
        <f>VLOOKUP(CuentosContados[[#This Row],[Column1]],CuentosIndexados[],11,FALSE)</f>
        <v>0</v>
      </c>
      <c r="J429" t="str">
        <f>VLOOKUP(CuentosContados[[#This Row],[Column1]],CuentosIndexados[],12,FALSE)</f>
        <v>trabajo</v>
      </c>
      <c r="K429">
        <f>VLOOKUP(CuentosContados[[#This Row],[Column1]],CuentosIndexados[],13,FALSE)</f>
        <v>0</v>
      </c>
      <c r="L429">
        <f>VLOOKUP(CuentosContados[[#This Row],[Column1]],CuentosIndexados[],14,FALSE)</f>
        <v>0</v>
      </c>
      <c r="M429">
        <f>VLOOKUP(CuentosContados[[#This Row],[Column1]],CuentosIndexados[],15,FALSE)</f>
        <v>0</v>
      </c>
      <c r="N429" t="str">
        <f>VLOOKUP(CuentosContados[[#This Row],[Column1]],CuentosIndexados[],16,FALSE)</f>
        <v>resiliencia</v>
      </c>
      <c r="O429">
        <f>VLOOKUP(CuentosContados[[#This Row],[Column1]],CuentosIndexados[],17,FALSE)</f>
        <v>0</v>
      </c>
      <c r="P429">
        <f>VLOOKUP(CuentosContados[[#This Row],[Column1]],CuentosIndexados[],18,FALSE)</f>
        <v>0</v>
      </c>
      <c r="Q429">
        <f>VLOOKUP(CuentosContados[[#This Row],[Column1]],CuentosIndexados[],19,FALSE)</f>
        <v>0</v>
      </c>
      <c r="R429">
        <f>VLOOKUP(CuentosContados[[#This Row],[Column1]],CuentosIndexados[],20,FALSE)</f>
        <v>0</v>
      </c>
      <c r="S429" t="str">
        <f>VLOOKUP(CuentosContados[[#This Row],[Column1]],CuentosIndexados[],21,FALSE)</f>
        <v>fortaleza</v>
      </c>
      <c r="T429">
        <f>VLOOKUP(CuentosContados[[#This Row],[Column1]],CuentosIndexados[],22,FALSE)</f>
        <v>0</v>
      </c>
      <c r="U429">
        <f>VLOOKUP(CuentosContados[[#This Row],[Column1]],CuentosIndexados[],23,FALSE)</f>
        <v>0</v>
      </c>
      <c r="V429">
        <f>VLOOKUP(CuentosContados[[#This Row],[Column1]],CuentosIndexados[],24,FALSE)</f>
        <v>0</v>
      </c>
      <c r="W429">
        <f>VLOOKUP(CuentosContados[[#This Row],[Column1]],CuentosIndexados[],25,FALSE)</f>
        <v>0</v>
      </c>
      <c r="X429">
        <f>VLOOKUP(CuentosContados[[#This Row],[Column1]],CuentosIndexados[],26,FALSE)</f>
        <v>0</v>
      </c>
      <c r="Y429">
        <f>VLOOKUP(CuentosContados[[#This Row],[Column1]],CuentosIndexados[],27,FALSE)</f>
        <v>0</v>
      </c>
      <c r="Z429">
        <f>VLOOKUP(CuentosContados[[#This Row],[Column1]],CuentosIndexados[],28,FALSE)</f>
        <v>0</v>
      </c>
      <c r="AA429">
        <f>VLOOKUP(CuentosContados[[#This Row],[Column1]],CuentosIndexados[],29,FALSE)</f>
        <v>0</v>
      </c>
      <c r="AB429">
        <f>VLOOKUP(CuentosContados[[#This Row],[Column1]],CuentosIndexados[],30,FALSE)</f>
        <v>0</v>
      </c>
      <c r="AC429">
        <f>VLOOKUP(CuentosContados[[#This Row],[Column1]],CuentosIndexados[],31,FALSE)</f>
        <v>0</v>
      </c>
      <c r="AD429">
        <f>VLOOKUP(CuentosContados[[#This Row],[Column1]],CuentosIndexados[],32,FALSE)</f>
        <v>0</v>
      </c>
      <c r="AE429">
        <f>VLOOKUP(CuentosContados[[#This Row],[Column1]],CuentosIndexados[],33,FALSE)</f>
        <v>0</v>
      </c>
      <c r="AF429">
        <f>VLOOKUP(CuentosContados[[#This Row],[Column1]],CuentosIndexados[],34,FALSE)</f>
        <v>0</v>
      </c>
      <c r="AG429">
        <f>VLOOKUP(CuentosContados[[#This Row],[Column1]],CuentosIndexados[],35,FALSE)</f>
        <v>0</v>
      </c>
      <c r="AH429">
        <f>VLOOKUP(CuentosContados[[#This Row],[Column1]],CuentosIndexados[],36,FALSE)</f>
        <v>0</v>
      </c>
      <c r="AI429">
        <f>VLOOKUP(CuentosContados[[#This Row],[Column1]],CuentosIndexados[],37,FALSE)</f>
        <v>0</v>
      </c>
      <c r="AJ429">
        <f>VLOOKUP(CuentosContados[[#This Row],[Column1]],CuentosIndexados[],38,FALSE)</f>
        <v>0</v>
      </c>
      <c r="AK429">
        <f>VLOOKUP(CuentosContados[[#This Row],[Column1]],CuentosIndexados[],39,FALSE)</f>
        <v>0</v>
      </c>
    </row>
    <row r="430" spans="1:37" x14ac:dyDescent="0.25">
      <c r="A430" t="s">
        <v>192</v>
      </c>
      <c r="B430">
        <f>VLOOKUP(CuentosContados[[#This Row],[Column1]],CuentosIndexados[],3,FALSE)</f>
        <v>0</v>
      </c>
      <c r="C430">
        <f>VLOOKUP(CuentosContados[[#This Row],[Column1]],CuentosIndexados[],5,FALSE)</f>
        <v>0</v>
      </c>
      <c r="D430">
        <f>VLOOKUP(CuentosContados[[#This Row],[Column1]],CuentosIndexados[],6,FALSE)</f>
        <v>0</v>
      </c>
      <c r="E430" t="str">
        <f>VLOOKUP(CuentosContados[[#This Row],[Column1]],CuentosIndexados[],7,FALSE)</f>
        <v>frustracion</v>
      </c>
      <c r="F430">
        <f>VLOOKUP(CuentosContados[[#This Row],[Column1]],CuentosIndexados[],8,FALSE)</f>
        <v>0</v>
      </c>
      <c r="G430">
        <f>VLOOKUP(CuentosContados[[#This Row],[Column1]],CuentosIndexados[],9,FALSE)</f>
        <v>0</v>
      </c>
      <c r="H430">
        <f>VLOOKUP(CuentosContados[[#This Row],[Column1]],CuentosIndexados[],10,FALSE)</f>
        <v>0</v>
      </c>
      <c r="I430">
        <f>VLOOKUP(CuentosContados[[#This Row],[Column1]],CuentosIndexados[],11,FALSE)</f>
        <v>0</v>
      </c>
      <c r="J430" t="str">
        <f>VLOOKUP(CuentosContados[[#This Row],[Column1]],CuentosIndexados[],12,FALSE)</f>
        <v>trabajo</v>
      </c>
      <c r="K430">
        <f>VLOOKUP(CuentosContados[[#This Row],[Column1]],CuentosIndexados[],13,FALSE)</f>
        <v>0</v>
      </c>
      <c r="L430">
        <f>VLOOKUP(CuentosContados[[#This Row],[Column1]],CuentosIndexados[],14,FALSE)</f>
        <v>0</v>
      </c>
      <c r="M430">
        <f>VLOOKUP(CuentosContados[[#This Row],[Column1]],CuentosIndexados[],15,FALSE)</f>
        <v>0</v>
      </c>
      <c r="N430" t="str">
        <f>VLOOKUP(CuentosContados[[#This Row],[Column1]],CuentosIndexados[],16,FALSE)</f>
        <v>resiliencia</v>
      </c>
      <c r="O430">
        <f>VLOOKUP(CuentosContados[[#This Row],[Column1]],CuentosIndexados[],17,FALSE)</f>
        <v>0</v>
      </c>
      <c r="P430">
        <f>VLOOKUP(CuentosContados[[#This Row],[Column1]],CuentosIndexados[],18,FALSE)</f>
        <v>0</v>
      </c>
      <c r="Q430">
        <f>VLOOKUP(CuentosContados[[#This Row],[Column1]],CuentosIndexados[],19,FALSE)</f>
        <v>0</v>
      </c>
      <c r="R430">
        <f>VLOOKUP(CuentosContados[[#This Row],[Column1]],CuentosIndexados[],20,FALSE)</f>
        <v>0</v>
      </c>
      <c r="S430" t="str">
        <f>VLOOKUP(CuentosContados[[#This Row],[Column1]],CuentosIndexados[],21,FALSE)</f>
        <v>fortaleza</v>
      </c>
      <c r="T430">
        <f>VLOOKUP(CuentosContados[[#This Row],[Column1]],CuentosIndexados[],22,FALSE)</f>
        <v>0</v>
      </c>
      <c r="U430">
        <f>VLOOKUP(CuentosContados[[#This Row],[Column1]],CuentosIndexados[],23,FALSE)</f>
        <v>0</v>
      </c>
      <c r="V430">
        <f>VLOOKUP(CuentosContados[[#This Row],[Column1]],CuentosIndexados[],24,FALSE)</f>
        <v>0</v>
      </c>
      <c r="W430">
        <f>VLOOKUP(CuentosContados[[#This Row],[Column1]],CuentosIndexados[],25,FALSE)</f>
        <v>0</v>
      </c>
      <c r="X430">
        <f>VLOOKUP(CuentosContados[[#This Row],[Column1]],CuentosIndexados[],26,FALSE)</f>
        <v>0</v>
      </c>
      <c r="Y430">
        <f>VLOOKUP(CuentosContados[[#This Row],[Column1]],CuentosIndexados[],27,FALSE)</f>
        <v>0</v>
      </c>
      <c r="Z430">
        <f>VLOOKUP(CuentosContados[[#This Row],[Column1]],CuentosIndexados[],28,FALSE)</f>
        <v>0</v>
      </c>
      <c r="AA430">
        <f>VLOOKUP(CuentosContados[[#This Row],[Column1]],CuentosIndexados[],29,FALSE)</f>
        <v>0</v>
      </c>
      <c r="AB430">
        <f>VLOOKUP(CuentosContados[[#This Row],[Column1]],CuentosIndexados[],30,FALSE)</f>
        <v>0</v>
      </c>
      <c r="AC430">
        <f>VLOOKUP(CuentosContados[[#This Row],[Column1]],CuentosIndexados[],31,FALSE)</f>
        <v>0</v>
      </c>
      <c r="AD430">
        <f>VLOOKUP(CuentosContados[[#This Row],[Column1]],CuentosIndexados[],32,FALSE)</f>
        <v>0</v>
      </c>
      <c r="AE430">
        <f>VLOOKUP(CuentosContados[[#This Row],[Column1]],CuentosIndexados[],33,FALSE)</f>
        <v>0</v>
      </c>
      <c r="AF430">
        <f>VLOOKUP(CuentosContados[[#This Row],[Column1]],CuentosIndexados[],34,FALSE)</f>
        <v>0</v>
      </c>
      <c r="AG430">
        <f>VLOOKUP(CuentosContados[[#This Row],[Column1]],CuentosIndexados[],35,FALSE)</f>
        <v>0</v>
      </c>
      <c r="AH430">
        <f>VLOOKUP(CuentosContados[[#This Row],[Column1]],CuentosIndexados[],36,FALSE)</f>
        <v>0</v>
      </c>
      <c r="AI430">
        <f>VLOOKUP(CuentosContados[[#This Row],[Column1]],CuentosIndexados[],37,FALSE)</f>
        <v>0</v>
      </c>
      <c r="AJ430">
        <f>VLOOKUP(CuentosContados[[#This Row],[Column1]],CuentosIndexados[],38,FALSE)</f>
        <v>0</v>
      </c>
      <c r="AK430">
        <f>VLOOKUP(CuentosContados[[#This Row],[Column1]],CuentosIndexados[],39,FALSE)</f>
        <v>0</v>
      </c>
    </row>
    <row r="431" spans="1:37" x14ac:dyDescent="0.25">
      <c r="A431" t="s">
        <v>192</v>
      </c>
      <c r="B431">
        <f>VLOOKUP(CuentosContados[[#This Row],[Column1]],CuentosIndexados[],3,FALSE)</f>
        <v>0</v>
      </c>
      <c r="C431">
        <f>VLOOKUP(CuentosContados[[#This Row],[Column1]],CuentosIndexados[],5,FALSE)</f>
        <v>0</v>
      </c>
      <c r="D431">
        <f>VLOOKUP(CuentosContados[[#This Row],[Column1]],CuentosIndexados[],6,FALSE)</f>
        <v>0</v>
      </c>
      <c r="E431" t="str">
        <f>VLOOKUP(CuentosContados[[#This Row],[Column1]],CuentosIndexados[],7,FALSE)</f>
        <v>frustracion</v>
      </c>
      <c r="F431">
        <f>VLOOKUP(CuentosContados[[#This Row],[Column1]],CuentosIndexados[],8,FALSE)</f>
        <v>0</v>
      </c>
      <c r="G431">
        <f>VLOOKUP(CuentosContados[[#This Row],[Column1]],CuentosIndexados[],9,FALSE)</f>
        <v>0</v>
      </c>
      <c r="H431">
        <f>VLOOKUP(CuentosContados[[#This Row],[Column1]],CuentosIndexados[],10,FALSE)</f>
        <v>0</v>
      </c>
      <c r="I431">
        <f>VLOOKUP(CuentosContados[[#This Row],[Column1]],CuentosIndexados[],11,FALSE)</f>
        <v>0</v>
      </c>
      <c r="J431" t="str">
        <f>VLOOKUP(CuentosContados[[#This Row],[Column1]],CuentosIndexados[],12,FALSE)</f>
        <v>trabajo</v>
      </c>
      <c r="K431">
        <f>VLOOKUP(CuentosContados[[#This Row],[Column1]],CuentosIndexados[],13,FALSE)</f>
        <v>0</v>
      </c>
      <c r="L431">
        <f>VLOOKUP(CuentosContados[[#This Row],[Column1]],CuentosIndexados[],14,FALSE)</f>
        <v>0</v>
      </c>
      <c r="M431">
        <f>VLOOKUP(CuentosContados[[#This Row],[Column1]],CuentosIndexados[],15,FALSE)</f>
        <v>0</v>
      </c>
      <c r="N431" t="str">
        <f>VLOOKUP(CuentosContados[[#This Row],[Column1]],CuentosIndexados[],16,FALSE)</f>
        <v>resiliencia</v>
      </c>
      <c r="O431">
        <f>VLOOKUP(CuentosContados[[#This Row],[Column1]],CuentosIndexados[],17,FALSE)</f>
        <v>0</v>
      </c>
      <c r="P431">
        <f>VLOOKUP(CuentosContados[[#This Row],[Column1]],CuentosIndexados[],18,FALSE)</f>
        <v>0</v>
      </c>
      <c r="Q431">
        <f>VLOOKUP(CuentosContados[[#This Row],[Column1]],CuentosIndexados[],19,FALSE)</f>
        <v>0</v>
      </c>
      <c r="R431">
        <f>VLOOKUP(CuentosContados[[#This Row],[Column1]],CuentosIndexados[],20,FALSE)</f>
        <v>0</v>
      </c>
      <c r="S431" t="str">
        <f>VLOOKUP(CuentosContados[[#This Row],[Column1]],CuentosIndexados[],21,FALSE)</f>
        <v>fortaleza</v>
      </c>
      <c r="T431">
        <f>VLOOKUP(CuentosContados[[#This Row],[Column1]],CuentosIndexados[],22,FALSE)</f>
        <v>0</v>
      </c>
      <c r="U431">
        <f>VLOOKUP(CuentosContados[[#This Row],[Column1]],CuentosIndexados[],23,FALSE)</f>
        <v>0</v>
      </c>
      <c r="V431">
        <f>VLOOKUP(CuentosContados[[#This Row],[Column1]],CuentosIndexados[],24,FALSE)</f>
        <v>0</v>
      </c>
      <c r="W431">
        <f>VLOOKUP(CuentosContados[[#This Row],[Column1]],CuentosIndexados[],25,FALSE)</f>
        <v>0</v>
      </c>
      <c r="X431">
        <f>VLOOKUP(CuentosContados[[#This Row],[Column1]],CuentosIndexados[],26,FALSE)</f>
        <v>0</v>
      </c>
      <c r="Y431">
        <f>VLOOKUP(CuentosContados[[#This Row],[Column1]],CuentosIndexados[],27,FALSE)</f>
        <v>0</v>
      </c>
      <c r="Z431">
        <f>VLOOKUP(CuentosContados[[#This Row],[Column1]],CuentosIndexados[],28,FALSE)</f>
        <v>0</v>
      </c>
      <c r="AA431">
        <f>VLOOKUP(CuentosContados[[#This Row],[Column1]],CuentosIndexados[],29,FALSE)</f>
        <v>0</v>
      </c>
      <c r="AB431">
        <f>VLOOKUP(CuentosContados[[#This Row],[Column1]],CuentosIndexados[],30,FALSE)</f>
        <v>0</v>
      </c>
      <c r="AC431">
        <f>VLOOKUP(CuentosContados[[#This Row],[Column1]],CuentosIndexados[],31,FALSE)</f>
        <v>0</v>
      </c>
      <c r="AD431">
        <f>VLOOKUP(CuentosContados[[#This Row],[Column1]],CuentosIndexados[],32,FALSE)</f>
        <v>0</v>
      </c>
      <c r="AE431">
        <f>VLOOKUP(CuentosContados[[#This Row],[Column1]],CuentosIndexados[],33,FALSE)</f>
        <v>0</v>
      </c>
      <c r="AF431">
        <f>VLOOKUP(CuentosContados[[#This Row],[Column1]],CuentosIndexados[],34,FALSE)</f>
        <v>0</v>
      </c>
      <c r="AG431">
        <f>VLOOKUP(CuentosContados[[#This Row],[Column1]],CuentosIndexados[],35,FALSE)</f>
        <v>0</v>
      </c>
      <c r="AH431">
        <f>VLOOKUP(CuentosContados[[#This Row],[Column1]],CuentosIndexados[],36,FALSE)</f>
        <v>0</v>
      </c>
      <c r="AI431">
        <f>VLOOKUP(CuentosContados[[#This Row],[Column1]],CuentosIndexados[],37,FALSE)</f>
        <v>0</v>
      </c>
      <c r="AJ431">
        <f>VLOOKUP(CuentosContados[[#This Row],[Column1]],CuentosIndexados[],38,FALSE)</f>
        <v>0</v>
      </c>
      <c r="AK431">
        <f>VLOOKUP(CuentosContados[[#This Row],[Column1]],CuentosIndexados[],39,FALSE)</f>
        <v>0</v>
      </c>
    </row>
    <row r="432" spans="1:37" x14ac:dyDescent="0.25">
      <c r="A432" t="s">
        <v>192</v>
      </c>
      <c r="B432">
        <f>VLOOKUP(CuentosContados[[#This Row],[Column1]],CuentosIndexados[],3,FALSE)</f>
        <v>0</v>
      </c>
      <c r="C432">
        <f>VLOOKUP(CuentosContados[[#This Row],[Column1]],CuentosIndexados[],5,FALSE)</f>
        <v>0</v>
      </c>
      <c r="D432">
        <f>VLOOKUP(CuentosContados[[#This Row],[Column1]],CuentosIndexados[],6,FALSE)</f>
        <v>0</v>
      </c>
      <c r="E432" t="str">
        <f>VLOOKUP(CuentosContados[[#This Row],[Column1]],CuentosIndexados[],7,FALSE)</f>
        <v>frustracion</v>
      </c>
      <c r="F432">
        <f>VLOOKUP(CuentosContados[[#This Row],[Column1]],CuentosIndexados[],8,FALSE)</f>
        <v>0</v>
      </c>
      <c r="G432">
        <f>VLOOKUP(CuentosContados[[#This Row],[Column1]],CuentosIndexados[],9,FALSE)</f>
        <v>0</v>
      </c>
      <c r="H432">
        <f>VLOOKUP(CuentosContados[[#This Row],[Column1]],CuentosIndexados[],10,FALSE)</f>
        <v>0</v>
      </c>
      <c r="I432">
        <f>VLOOKUP(CuentosContados[[#This Row],[Column1]],CuentosIndexados[],11,FALSE)</f>
        <v>0</v>
      </c>
      <c r="J432" t="str">
        <f>VLOOKUP(CuentosContados[[#This Row],[Column1]],CuentosIndexados[],12,FALSE)</f>
        <v>trabajo</v>
      </c>
      <c r="K432">
        <f>VLOOKUP(CuentosContados[[#This Row],[Column1]],CuentosIndexados[],13,FALSE)</f>
        <v>0</v>
      </c>
      <c r="L432">
        <f>VLOOKUP(CuentosContados[[#This Row],[Column1]],CuentosIndexados[],14,FALSE)</f>
        <v>0</v>
      </c>
      <c r="M432">
        <f>VLOOKUP(CuentosContados[[#This Row],[Column1]],CuentosIndexados[],15,FALSE)</f>
        <v>0</v>
      </c>
      <c r="N432" t="str">
        <f>VLOOKUP(CuentosContados[[#This Row],[Column1]],CuentosIndexados[],16,FALSE)</f>
        <v>resiliencia</v>
      </c>
      <c r="O432">
        <f>VLOOKUP(CuentosContados[[#This Row],[Column1]],CuentosIndexados[],17,FALSE)</f>
        <v>0</v>
      </c>
      <c r="P432">
        <f>VLOOKUP(CuentosContados[[#This Row],[Column1]],CuentosIndexados[],18,FALSE)</f>
        <v>0</v>
      </c>
      <c r="Q432">
        <f>VLOOKUP(CuentosContados[[#This Row],[Column1]],CuentosIndexados[],19,FALSE)</f>
        <v>0</v>
      </c>
      <c r="R432">
        <f>VLOOKUP(CuentosContados[[#This Row],[Column1]],CuentosIndexados[],20,FALSE)</f>
        <v>0</v>
      </c>
      <c r="S432" t="str">
        <f>VLOOKUP(CuentosContados[[#This Row],[Column1]],CuentosIndexados[],21,FALSE)</f>
        <v>fortaleza</v>
      </c>
      <c r="T432">
        <f>VLOOKUP(CuentosContados[[#This Row],[Column1]],CuentosIndexados[],22,FALSE)</f>
        <v>0</v>
      </c>
      <c r="U432">
        <f>VLOOKUP(CuentosContados[[#This Row],[Column1]],CuentosIndexados[],23,FALSE)</f>
        <v>0</v>
      </c>
      <c r="V432">
        <f>VLOOKUP(CuentosContados[[#This Row],[Column1]],CuentosIndexados[],24,FALSE)</f>
        <v>0</v>
      </c>
      <c r="W432">
        <f>VLOOKUP(CuentosContados[[#This Row],[Column1]],CuentosIndexados[],25,FALSE)</f>
        <v>0</v>
      </c>
      <c r="X432">
        <f>VLOOKUP(CuentosContados[[#This Row],[Column1]],CuentosIndexados[],26,FALSE)</f>
        <v>0</v>
      </c>
      <c r="Y432">
        <f>VLOOKUP(CuentosContados[[#This Row],[Column1]],CuentosIndexados[],27,FALSE)</f>
        <v>0</v>
      </c>
      <c r="Z432">
        <f>VLOOKUP(CuentosContados[[#This Row],[Column1]],CuentosIndexados[],28,FALSE)</f>
        <v>0</v>
      </c>
      <c r="AA432">
        <f>VLOOKUP(CuentosContados[[#This Row],[Column1]],CuentosIndexados[],29,FALSE)</f>
        <v>0</v>
      </c>
      <c r="AB432">
        <f>VLOOKUP(CuentosContados[[#This Row],[Column1]],CuentosIndexados[],30,FALSE)</f>
        <v>0</v>
      </c>
      <c r="AC432">
        <f>VLOOKUP(CuentosContados[[#This Row],[Column1]],CuentosIndexados[],31,FALSE)</f>
        <v>0</v>
      </c>
      <c r="AD432">
        <f>VLOOKUP(CuentosContados[[#This Row],[Column1]],CuentosIndexados[],32,FALSE)</f>
        <v>0</v>
      </c>
      <c r="AE432">
        <f>VLOOKUP(CuentosContados[[#This Row],[Column1]],CuentosIndexados[],33,FALSE)</f>
        <v>0</v>
      </c>
      <c r="AF432">
        <f>VLOOKUP(CuentosContados[[#This Row],[Column1]],CuentosIndexados[],34,FALSE)</f>
        <v>0</v>
      </c>
      <c r="AG432">
        <f>VLOOKUP(CuentosContados[[#This Row],[Column1]],CuentosIndexados[],35,FALSE)</f>
        <v>0</v>
      </c>
      <c r="AH432">
        <f>VLOOKUP(CuentosContados[[#This Row],[Column1]],CuentosIndexados[],36,FALSE)</f>
        <v>0</v>
      </c>
      <c r="AI432">
        <f>VLOOKUP(CuentosContados[[#This Row],[Column1]],CuentosIndexados[],37,FALSE)</f>
        <v>0</v>
      </c>
      <c r="AJ432">
        <f>VLOOKUP(CuentosContados[[#This Row],[Column1]],CuentosIndexados[],38,FALSE)</f>
        <v>0</v>
      </c>
      <c r="AK432">
        <f>VLOOKUP(CuentosContados[[#This Row],[Column1]],CuentosIndexados[],39,FALSE)</f>
        <v>0</v>
      </c>
    </row>
    <row r="433" spans="1:37" x14ac:dyDescent="0.25">
      <c r="A433" t="s">
        <v>192</v>
      </c>
      <c r="B433">
        <f>VLOOKUP(CuentosContados[[#This Row],[Column1]],CuentosIndexados[],3,FALSE)</f>
        <v>0</v>
      </c>
      <c r="C433">
        <f>VLOOKUP(CuentosContados[[#This Row],[Column1]],CuentosIndexados[],5,FALSE)</f>
        <v>0</v>
      </c>
      <c r="D433">
        <f>VLOOKUP(CuentosContados[[#This Row],[Column1]],CuentosIndexados[],6,FALSE)</f>
        <v>0</v>
      </c>
      <c r="E433" t="str">
        <f>VLOOKUP(CuentosContados[[#This Row],[Column1]],CuentosIndexados[],7,FALSE)</f>
        <v>frustracion</v>
      </c>
      <c r="F433">
        <f>VLOOKUP(CuentosContados[[#This Row],[Column1]],CuentosIndexados[],8,FALSE)</f>
        <v>0</v>
      </c>
      <c r="G433">
        <f>VLOOKUP(CuentosContados[[#This Row],[Column1]],CuentosIndexados[],9,FALSE)</f>
        <v>0</v>
      </c>
      <c r="H433">
        <f>VLOOKUP(CuentosContados[[#This Row],[Column1]],CuentosIndexados[],10,FALSE)</f>
        <v>0</v>
      </c>
      <c r="I433">
        <f>VLOOKUP(CuentosContados[[#This Row],[Column1]],CuentosIndexados[],11,FALSE)</f>
        <v>0</v>
      </c>
      <c r="J433" t="str">
        <f>VLOOKUP(CuentosContados[[#This Row],[Column1]],CuentosIndexados[],12,FALSE)</f>
        <v>trabajo</v>
      </c>
      <c r="K433">
        <f>VLOOKUP(CuentosContados[[#This Row],[Column1]],CuentosIndexados[],13,FALSE)</f>
        <v>0</v>
      </c>
      <c r="L433">
        <f>VLOOKUP(CuentosContados[[#This Row],[Column1]],CuentosIndexados[],14,FALSE)</f>
        <v>0</v>
      </c>
      <c r="M433">
        <f>VLOOKUP(CuentosContados[[#This Row],[Column1]],CuentosIndexados[],15,FALSE)</f>
        <v>0</v>
      </c>
      <c r="N433" t="str">
        <f>VLOOKUP(CuentosContados[[#This Row],[Column1]],CuentosIndexados[],16,FALSE)</f>
        <v>resiliencia</v>
      </c>
      <c r="O433">
        <f>VLOOKUP(CuentosContados[[#This Row],[Column1]],CuentosIndexados[],17,FALSE)</f>
        <v>0</v>
      </c>
      <c r="P433">
        <f>VLOOKUP(CuentosContados[[#This Row],[Column1]],CuentosIndexados[],18,FALSE)</f>
        <v>0</v>
      </c>
      <c r="Q433">
        <f>VLOOKUP(CuentosContados[[#This Row],[Column1]],CuentosIndexados[],19,FALSE)</f>
        <v>0</v>
      </c>
      <c r="R433">
        <f>VLOOKUP(CuentosContados[[#This Row],[Column1]],CuentosIndexados[],20,FALSE)</f>
        <v>0</v>
      </c>
      <c r="S433" t="str">
        <f>VLOOKUP(CuentosContados[[#This Row],[Column1]],CuentosIndexados[],21,FALSE)</f>
        <v>fortaleza</v>
      </c>
      <c r="T433">
        <f>VLOOKUP(CuentosContados[[#This Row],[Column1]],CuentosIndexados[],22,FALSE)</f>
        <v>0</v>
      </c>
      <c r="U433">
        <f>VLOOKUP(CuentosContados[[#This Row],[Column1]],CuentosIndexados[],23,FALSE)</f>
        <v>0</v>
      </c>
      <c r="V433">
        <f>VLOOKUP(CuentosContados[[#This Row],[Column1]],CuentosIndexados[],24,FALSE)</f>
        <v>0</v>
      </c>
      <c r="W433">
        <f>VLOOKUP(CuentosContados[[#This Row],[Column1]],CuentosIndexados[],25,FALSE)</f>
        <v>0</v>
      </c>
      <c r="X433">
        <f>VLOOKUP(CuentosContados[[#This Row],[Column1]],CuentosIndexados[],26,FALSE)</f>
        <v>0</v>
      </c>
      <c r="Y433">
        <f>VLOOKUP(CuentosContados[[#This Row],[Column1]],CuentosIndexados[],27,FALSE)</f>
        <v>0</v>
      </c>
      <c r="Z433">
        <f>VLOOKUP(CuentosContados[[#This Row],[Column1]],CuentosIndexados[],28,FALSE)</f>
        <v>0</v>
      </c>
      <c r="AA433">
        <f>VLOOKUP(CuentosContados[[#This Row],[Column1]],CuentosIndexados[],29,FALSE)</f>
        <v>0</v>
      </c>
      <c r="AB433">
        <f>VLOOKUP(CuentosContados[[#This Row],[Column1]],CuentosIndexados[],30,FALSE)</f>
        <v>0</v>
      </c>
      <c r="AC433">
        <f>VLOOKUP(CuentosContados[[#This Row],[Column1]],CuentosIndexados[],31,FALSE)</f>
        <v>0</v>
      </c>
      <c r="AD433">
        <f>VLOOKUP(CuentosContados[[#This Row],[Column1]],CuentosIndexados[],32,FALSE)</f>
        <v>0</v>
      </c>
      <c r="AE433">
        <f>VLOOKUP(CuentosContados[[#This Row],[Column1]],CuentosIndexados[],33,FALSE)</f>
        <v>0</v>
      </c>
      <c r="AF433">
        <f>VLOOKUP(CuentosContados[[#This Row],[Column1]],CuentosIndexados[],34,FALSE)</f>
        <v>0</v>
      </c>
      <c r="AG433">
        <f>VLOOKUP(CuentosContados[[#This Row],[Column1]],CuentosIndexados[],35,FALSE)</f>
        <v>0</v>
      </c>
      <c r="AH433">
        <f>VLOOKUP(CuentosContados[[#This Row],[Column1]],CuentosIndexados[],36,FALSE)</f>
        <v>0</v>
      </c>
      <c r="AI433">
        <f>VLOOKUP(CuentosContados[[#This Row],[Column1]],CuentosIndexados[],37,FALSE)</f>
        <v>0</v>
      </c>
      <c r="AJ433">
        <f>VLOOKUP(CuentosContados[[#This Row],[Column1]],CuentosIndexados[],38,FALSE)</f>
        <v>0</v>
      </c>
      <c r="AK433">
        <f>VLOOKUP(CuentosContados[[#This Row],[Column1]],CuentosIndexados[],39,FALSE)</f>
        <v>0</v>
      </c>
    </row>
    <row r="434" spans="1:37" x14ac:dyDescent="0.25">
      <c r="A434" t="s">
        <v>192</v>
      </c>
      <c r="B434">
        <f>VLOOKUP(CuentosContados[[#This Row],[Column1]],CuentosIndexados[],3,FALSE)</f>
        <v>0</v>
      </c>
      <c r="C434">
        <f>VLOOKUP(CuentosContados[[#This Row],[Column1]],CuentosIndexados[],5,FALSE)</f>
        <v>0</v>
      </c>
      <c r="D434">
        <f>VLOOKUP(CuentosContados[[#This Row],[Column1]],CuentosIndexados[],6,FALSE)</f>
        <v>0</v>
      </c>
      <c r="E434" t="str">
        <f>VLOOKUP(CuentosContados[[#This Row],[Column1]],CuentosIndexados[],7,FALSE)</f>
        <v>frustracion</v>
      </c>
      <c r="F434">
        <f>VLOOKUP(CuentosContados[[#This Row],[Column1]],CuentosIndexados[],8,FALSE)</f>
        <v>0</v>
      </c>
      <c r="G434">
        <f>VLOOKUP(CuentosContados[[#This Row],[Column1]],CuentosIndexados[],9,FALSE)</f>
        <v>0</v>
      </c>
      <c r="H434">
        <f>VLOOKUP(CuentosContados[[#This Row],[Column1]],CuentosIndexados[],10,FALSE)</f>
        <v>0</v>
      </c>
      <c r="I434">
        <f>VLOOKUP(CuentosContados[[#This Row],[Column1]],CuentosIndexados[],11,FALSE)</f>
        <v>0</v>
      </c>
      <c r="J434" t="str">
        <f>VLOOKUP(CuentosContados[[#This Row],[Column1]],CuentosIndexados[],12,FALSE)</f>
        <v>trabajo</v>
      </c>
      <c r="K434">
        <f>VLOOKUP(CuentosContados[[#This Row],[Column1]],CuentosIndexados[],13,FALSE)</f>
        <v>0</v>
      </c>
      <c r="L434">
        <f>VLOOKUP(CuentosContados[[#This Row],[Column1]],CuentosIndexados[],14,FALSE)</f>
        <v>0</v>
      </c>
      <c r="M434">
        <f>VLOOKUP(CuentosContados[[#This Row],[Column1]],CuentosIndexados[],15,FALSE)</f>
        <v>0</v>
      </c>
      <c r="N434" t="str">
        <f>VLOOKUP(CuentosContados[[#This Row],[Column1]],CuentosIndexados[],16,FALSE)</f>
        <v>resiliencia</v>
      </c>
      <c r="O434">
        <f>VLOOKUP(CuentosContados[[#This Row],[Column1]],CuentosIndexados[],17,FALSE)</f>
        <v>0</v>
      </c>
      <c r="P434">
        <f>VLOOKUP(CuentosContados[[#This Row],[Column1]],CuentosIndexados[],18,FALSE)</f>
        <v>0</v>
      </c>
      <c r="Q434">
        <f>VLOOKUP(CuentosContados[[#This Row],[Column1]],CuentosIndexados[],19,FALSE)</f>
        <v>0</v>
      </c>
      <c r="R434">
        <f>VLOOKUP(CuentosContados[[#This Row],[Column1]],CuentosIndexados[],20,FALSE)</f>
        <v>0</v>
      </c>
      <c r="S434" t="str">
        <f>VLOOKUP(CuentosContados[[#This Row],[Column1]],CuentosIndexados[],21,FALSE)</f>
        <v>fortaleza</v>
      </c>
      <c r="T434">
        <f>VLOOKUP(CuentosContados[[#This Row],[Column1]],CuentosIndexados[],22,FALSE)</f>
        <v>0</v>
      </c>
      <c r="U434">
        <f>VLOOKUP(CuentosContados[[#This Row],[Column1]],CuentosIndexados[],23,FALSE)</f>
        <v>0</v>
      </c>
      <c r="V434">
        <f>VLOOKUP(CuentosContados[[#This Row],[Column1]],CuentosIndexados[],24,FALSE)</f>
        <v>0</v>
      </c>
      <c r="W434">
        <f>VLOOKUP(CuentosContados[[#This Row],[Column1]],CuentosIndexados[],25,FALSE)</f>
        <v>0</v>
      </c>
      <c r="X434">
        <f>VLOOKUP(CuentosContados[[#This Row],[Column1]],CuentosIndexados[],26,FALSE)</f>
        <v>0</v>
      </c>
      <c r="Y434">
        <f>VLOOKUP(CuentosContados[[#This Row],[Column1]],CuentosIndexados[],27,FALSE)</f>
        <v>0</v>
      </c>
      <c r="Z434">
        <f>VLOOKUP(CuentosContados[[#This Row],[Column1]],CuentosIndexados[],28,FALSE)</f>
        <v>0</v>
      </c>
      <c r="AA434">
        <f>VLOOKUP(CuentosContados[[#This Row],[Column1]],CuentosIndexados[],29,FALSE)</f>
        <v>0</v>
      </c>
      <c r="AB434">
        <f>VLOOKUP(CuentosContados[[#This Row],[Column1]],CuentosIndexados[],30,FALSE)</f>
        <v>0</v>
      </c>
      <c r="AC434">
        <f>VLOOKUP(CuentosContados[[#This Row],[Column1]],CuentosIndexados[],31,FALSE)</f>
        <v>0</v>
      </c>
      <c r="AD434">
        <f>VLOOKUP(CuentosContados[[#This Row],[Column1]],CuentosIndexados[],32,FALSE)</f>
        <v>0</v>
      </c>
      <c r="AE434">
        <f>VLOOKUP(CuentosContados[[#This Row],[Column1]],CuentosIndexados[],33,FALSE)</f>
        <v>0</v>
      </c>
      <c r="AF434">
        <f>VLOOKUP(CuentosContados[[#This Row],[Column1]],CuentosIndexados[],34,FALSE)</f>
        <v>0</v>
      </c>
      <c r="AG434">
        <f>VLOOKUP(CuentosContados[[#This Row],[Column1]],CuentosIndexados[],35,FALSE)</f>
        <v>0</v>
      </c>
      <c r="AH434">
        <f>VLOOKUP(CuentosContados[[#This Row],[Column1]],CuentosIndexados[],36,FALSE)</f>
        <v>0</v>
      </c>
      <c r="AI434">
        <f>VLOOKUP(CuentosContados[[#This Row],[Column1]],CuentosIndexados[],37,FALSE)</f>
        <v>0</v>
      </c>
      <c r="AJ434">
        <f>VLOOKUP(CuentosContados[[#This Row],[Column1]],CuentosIndexados[],38,FALSE)</f>
        <v>0</v>
      </c>
      <c r="AK434">
        <f>VLOOKUP(CuentosContados[[#This Row],[Column1]],CuentosIndexados[],39,FALSE)</f>
        <v>0</v>
      </c>
    </row>
    <row r="435" spans="1:37" x14ac:dyDescent="0.25">
      <c r="A435" t="s">
        <v>192</v>
      </c>
      <c r="B435">
        <f>VLOOKUP(CuentosContados[[#This Row],[Column1]],CuentosIndexados[],3,FALSE)</f>
        <v>0</v>
      </c>
      <c r="C435">
        <f>VLOOKUP(CuentosContados[[#This Row],[Column1]],CuentosIndexados[],5,FALSE)</f>
        <v>0</v>
      </c>
      <c r="D435">
        <f>VLOOKUP(CuentosContados[[#This Row],[Column1]],CuentosIndexados[],6,FALSE)</f>
        <v>0</v>
      </c>
      <c r="E435" t="str">
        <f>VLOOKUP(CuentosContados[[#This Row],[Column1]],CuentosIndexados[],7,FALSE)</f>
        <v>frustracion</v>
      </c>
      <c r="F435">
        <f>VLOOKUP(CuentosContados[[#This Row],[Column1]],CuentosIndexados[],8,FALSE)</f>
        <v>0</v>
      </c>
      <c r="G435">
        <f>VLOOKUP(CuentosContados[[#This Row],[Column1]],CuentosIndexados[],9,FALSE)</f>
        <v>0</v>
      </c>
      <c r="H435">
        <f>VLOOKUP(CuentosContados[[#This Row],[Column1]],CuentosIndexados[],10,FALSE)</f>
        <v>0</v>
      </c>
      <c r="I435">
        <f>VLOOKUP(CuentosContados[[#This Row],[Column1]],CuentosIndexados[],11,FALSE)</f>
        <v>0</v>
      </c>
      <c r="J435" t="str">
        <f>VLOOKUP(CuentosContados[[#This Row],[Column1]],CuentosIndexados[],12,FALSE)</f>
        <v>trabajo</v>
      </c>
      <c r="K435">
        <f>VLOOKUP(CuentosContados[[#This Row],[Column1]],CuentosIndexados[],13,FALSE)</f>
        <v>0</v>
      </c>
      <c r="L435">
        <f>VLOOKUP(CuentosContados[[#This Row],[Column1]],CuentosIndexados[],14,FALSE)</f>
        <v>0</v>
      </c>
      <c r="M435">
        <f>VLOOKUP(CuentosContados[[#This Row],[Column1]],CuentosIndexados[],15,FALSE)</f>
        <v>0</v>
      </c>
      <c r="N435" t="str">
        <f>VLOOKUP(CuentosContados[[#This Row],[Column1]],CuentosIndexados[],16,FALSE)</f>
        <v>resiliencia</v>
      </c>
      <c r="O435">
        <f>VLOOKUP(CuentosContados[[#This Row],[Column1]],CuentosIndexados[],17,FALSE)</f>
        <v>0</v>
      </c>
      <c r="P435">
        <f>VLOOKUP(CuentosContados[[#This Row],[Column1]],CuentosIndexados[],18,FALSE)</f>
        <v>0</v>
      </c>
      <c r="Q435">
        <f>VLOOKUP(CuentosContados[[#This Row],[Column1]],CuentosIndexados[],19,FALSE)</f>
        <v>0</v>
      </c>
      <c r="R435">
        <f>VLOOKUP(CuentosContados[[#This Row],[Column1]],CuentosIndexados[],20,FALSE)</f>
        <v>0</v>
      </c>
      <c r="S435" t="str">
        <f>VLOOKUP(CuentosContados[[#This Row],[Column1]],CuentosIndexados[],21,FALSE)</f>
        <v>fortaleza</v>
      </c>
      <c r="T435">
        <f>VLOOKUP(CuentosContados[[#This Row],[Column1]],CuentosIndexados[],22,FALSE)</f>
        <v>0</v>
      </c>
      <c r="U435">
        <f>VLOOKUP(CuentosContados[[#This Row],[Column1]],CuentosIndexados[],23,FALSE)</f>
        <v>0</v>
      </c>
      <c r="V435">
        <f>VLOOKUP(CuentosContados[[#This Row],[Column1]],CuentosIndexados[],24,FALSE)</f>
        <v>0</v>
      </c>
      <c r="W435">
        <f>VLOOKUP(CuentosContados[[#This Row],[Column1]],CuentosIndexados[],25,FALSE)</f>
        <v>0</v>
      </c>
      <c r="X435">
        <f>VLOOKUP(CuentosContados[[#This Row],[Column1]],CuentosIndexados[],26,FALSE)</f>
        <v>0</v>
      </c>
      <c r="Y435">
        <f>VLOOKUP(CuentosContados[[#This Row],[Column1]],CuentosIndexados[],27,FALSE)</f>
        <v>0</v>
      </c>
      <c r="Z435">
        <f>VLOOKUP(CuentosContados[[#This Row],[Column1]],CuentosIndexados[],28,FALSE)</f>
        <v>0</v>
      </c>
      <c r="AA435">
        <f>VLOOKUP(CuentosContados[[#This Row],[Column1]],CuentosIndexados[],29,FALSE)</f>
        <v>0</v>
      </c>
      <c r="AB435">
        <f>VLOOKUP(CuentosContados[[#This Row],[Column1]],CuentosIndexados[],30,FALSE)</f>
        <v>0</v>
      </c>
      <c r="AC435">
        <f>VLOOKUP(CuentosContados[[#This Row],[Column1]],CuentosIndexados[],31,FALSE)</f>
        <v>0</v>
      </c>
      <c r="AD435">
        <f>VLOOKUP(CuentosContados[[#This Row],[Column1]],CuentosIndexados[],32,FALSE)</f>
        <v>0</v>
      </c>
      <c r="AE435">
        <f>VLOOKUP(CuentosContados[[#This Row],[Column1]],CuentosIndexados[],33,FALSE)</f>
        <v>0</v>
      </c>
      <c r="AF435">
        <f>VLOOKUP(CuentosContados[[#This Row],[Column1]],CuentosIndexados[],34,FALSE)</f>
        <v>0</v>
      </c>
      <c r="AG435">
        <f>VLOOKUP(CuentosContados[[#This Row],[Column1]],CuentosIndexados[],35,FALSE)</f>
        <v>0</v>
      </c>
      <c r="AH435">
        <f>VLOOKUP(CuentosContados[[#This Row],[Column1]],CuentosIndexados[],36,FALSE)</f>
        <v>0</v>
      </c>
      <c r="AI435">
        <f>VLOOKUP(CuentosContados[[#This Row],[Column1]],CuentosIndexados[],37,FALSE)</f>
        <v>0</v>
      </c>
      <c r="AJ435">
        <f>VLOOKUP(CuentosContados[[#This Row],[Column1]],CuentosIndexados[],38,FALSE)</f>
        <v>0</v>
      </c>
      <c r="AK435">
        <f>VLOOKUP(CuentosContados[[#This Row],[Column1]],CuentosIndexados[],39,FALSE)</f>
        <v>0</v>
      </c>
    </row>
    <row r="436" spans="1:37" x14ac:dyDescent="0.25">
      <c r="A436" t="s">
        <v>192</v>
      </c>
      <c r="B436">
        <f>VLOOKUP(CuentosContados[[#This Row],[Column1]],CuentosIndexados[],3,FALSE)</f>
        <v>0</v>
      </c>
      <c r="C436">
        <f>VLOOKUP(CuentosContados[[#This Row],[Column1]],CuentosIndexados[],5,FALSE)</f>
        <v>0</v>
      </c>
      <c r="D436">
        <f>VLOOKUP(CuentosContados[[#This Row],[Column1]],CuentosIndexados[],6,FALSE)</f>
        <v>0</v>
      </c>
      <c r="E436" t="str">
        <f>VLOOKUP(CuentosContados[[#This Row],[Column1]],CuentosIndexados[],7,FALSE)</f>
        <v>frustracion</v>
      </c>
      <c r="F436">
        <f>VLOOKUP(CuentosContados[[#This Row],[Column1]],CuentosIndexados[],8,FALSE)</f>
        <v>0</v>
      </c>
      <c r="G436">
        <f>VLOOKUP(CuentosContados[[#This Row],[Column1]],CuentosIndexados[],9,FALSE)</f>
        <v>0</v>
      </c>
      <c r="H436">
        <f>VLOOKUP(CuentosContados[[#This Row],[Column1]],CuentosIndexados[],10,FALSE)</f>
        <v>0</v>
      </c>
      <c r="I436">
        <f>VLOOKUP(CuentosContados[[#This Row],[Column1]],CuentosIndexados[],11,FALSE)</f>
        <v>0</v>
      </c>
      <c r="J436" t="str">
        <f>VLOOKUP(CuentosContados[[#This Row],[Column1]],CuentosIndexados[],12,FALSE)</f>
        <v>trabajo</v>
      </c>
      <c r="K436">
        <f>VLOOKUP(CuentosContados[[#This Row],[Column1]],CuentosIndexados[],13,FALSE)</f>
        <v>0</v>
      </c>
      <c r="L436">
        <f>VLOOKUP(CuentosContados[[#This Row],[Column1]],CuentosIndexados[],14,FALSE)</f>
        <v>0</v>
      </c>
      <c r="M436">
        <f>VLOOKUP(CuentosContados[[#This Row],[Column1]],CuentosIndexados[],15,FALSE)</f>
        <v>0</v>
      </c>
      <c r="N436" t="str">
        <f>VLOOKUP(CuentosContados[[#This Row],[Column1]],CuentosIndexados[],16,FALSE)</f>
        <v>resiliencia</v>
      </c>
      <c r="O436">
        <f>VLOOKUP(CuentosContados[[#This Row],[Column1]],CuentosIndexados[],17,FALSE)</f>
        <v>0</v>
      </c>
      <c r="P436">
        <f>VLOOKUP(CuentosContados[[#This Row],[Column1]],CuentosIndexados[],18,FALSE)</f>
        <v>0</v>
      </c>
      <c r="Q436">
        <f>VLOOKUP(CuentosContados[[#This Row],[Column1]],CuentosIndexados[],19,FALSE)</f>
        <v>0</v>
      </c>
      <c r="R436">
        <f>VLOOKUP(CuentosContados[[#This Row],[Column1]],CuentosIndexados[],20,FALSE)</f>
        <v>0</v>
      </c>
      <c r="S436" t="str">
        <f>VLOOKUP(CuentosContados[[#This Row],[Column1]],CuentosIndexados[],21,FALSE)</f>
        <v>fortaleza</v>
      </c>
      <c r="T436">
        <f>VLOOKUP(CuentosContados[[#This Row],[Column1]],CuentosIndexados[],22,FALSE)</f>
        <v>0</v>
      </c>
      <c r="U436">
        <f>VLOOKUP(CuentosContados[[#This Row],[Column1]],CuentosIndexados[],23,FALSE)</f>
        <v>0</v>
      </c>
      <c r="V436">
        <f>VLOOKUP(CuentosContados[[#This Row],[Column1]],CuentosIndexados[],24,FALSE)</f>
        <v>0</v>
      </c>
      <c r="W436">
        <f>VLOOKUP(CuentosContados[[#This Row],[Column1]],CuentosIndexados[],25,FALSE)</f>
        <v>0</v>
      </c>
      <c r="X436">
        <f>VLOOKUP(CuentosContados[[#This Row],[Column1]],CuentosIndexados[],26,FALSE)</f>
        <v>0</v>
      </c>
      <c r="Y436">
        <f>VLOOKUP(CuentosContados[[#This Row],[Column1]],CuentosIndexados[],27,FALSE)</f>
        <v>0</v>
      </c>
      <c r="Z436">
        <f>VLOOKUP(CuentosContados[[#This Row],[Column1]],CuentosIndexados[],28,FALSE)</f>
        <v>0</v>
      </c>
      <c r="AA436">
        <f>VLOOKUP(CuentosContados[[#This Row],[Column1]],CuentosIndexados[],29,FALSE)</f>
        <v>0</v>
      </c>
      <c r="AB436">
        <f>VLOOKUP(CuentosContados[[#This Row],[Column1]],CuentosIndexados[],30,FALSE)</f>
        <v>0</v>
      </c>
      <c r="AC436">
        <f>VLOOKUP(CuentosContados[[#This Row],[Column1]],CuentosIndexados[],31,FALSE)</f>
        <v>0</v>
      </c>
      <c r="AD436">
        <f>VLOOKUP(CuentosContados[[#This Row],[Column1]],CuentosIndexados[],32,FALSE)</f>
        <v>0</v>
      </c>
      <c r="AE436">
        <f>VLOOKUP(CuentosContados[[#This Row],[Column1]],CuentosIndexados[],33,FALSE)</f>
        <v>0</v>
      </c>
      <c r="AF436">
        <f>VLOOKUP(CuentosContados[[#This Row],[Column1]],CuentosIndexados[],34,FALSE)</f>
        <v>0</v>
      </c>
      <c r="AG436">
        <f>VLOOKUP(CuentosContados[[#This Row],[Column1]],CuentosIndexados[],35,FALSE)</f>
        <v>0</v>
      </c>
      <c r="AH436">
        <f>VLOOKUP(CuentosContados[[#This Row],[Column1]],CuentosIndexados[],36,FALSE)</f>
        <v>0</v>
      </c>
      <c r="AI436">
        <f>VLOOKUP(CuentosContados[[#This Row],[Column1]],CuentosIndexados[],37,FALSE)</f>
        <v>0</v>
      </c>
      <c r="AJ436">
        <f>VLOOKUP(CuentosContados[[#This Row],[Column1]],CuentosIndexados[],38,FALSE)</f>
        <v>0</v>
      </c>
      <c r="AK436">
        <f>VLOOKUP(CuentosContados[[#This Row],[Column1]],CuentosIndexados[],39,FALSE)</f>
        <v>0</v>
      </c>
    </row>
    <row r="437" spans="1:37" x14ac:dyDescent="0.25">
      <c r="A437" t="s">
        <v>192</v>
      </c>
      <c r="B437">
        <f>VLOOKUP(CuentosContados[[#This Row],[Column1]],CuentosIndexados[],3,FALSE)</f>
        <v>0</v>
      </c>
      <c r="C437">
        <f>VLOOKUP(CuentosContados[[#This Row],[Column1]],CuentosIndexados[],5,FALSE)</f>
        <v>0</v>
      </c>
      <c r="D437">
        <f>VLOOKUP(CuentosContados[[#This Row],[Column1]],CuentosIndexados[],6,FALSE)</f>
        <v>0</v>
      </c>
      <c r="E437" t="str">
        <f>VLOOKUP(CuentosContados[[#This Row],[Column1]],CuentosIndexados[],7,FALSE)</f>
        <v>frustracion</v>
      </c>
      <c r="F437">
        <f>VLOOKUP(CuentosContados[[#This Row],[Column1]],CuentosIndexados[],8,FALSE)</f>
        <v>0</v>
      </c>
      <c r="G437">
        <f>VLOOKUP(CuentosContados[[#This Row],[Column1]],CuentosIndexados[],9,FALSE)</f>
        <v>0</v>
      </c>
      <c r="H437">
        <f>VLOOKUP(CuentosContados[[#This Row],[Column1]],CuentosIndexados[],10,FALSE)</f>
        <v>0</v>
      </c>
      <c r="I437">
        <f>VLOOKUP(CuentosContados[[#This Row],[Column1]],CuentosIndexados[],11,FALSE)</f>
        <v>0</v>
      </c>
      <c r="J437" t="str">
        <f>VLOOKUP(CuentosContados[[#This Row],[Column1]],CuentosIndexados[],12,FALSE)</f>
        <v>trabajo</v>
      </c>
      <c r="K437">
        <f>VLOOKUP(CuentosContados[[#This Row],[Column1]],CuentosIndexados[],13,FALSE)</f>
        <v>0</v>
      </c>
      <c r="L437">
        <f>VLOOKUP(CuentosContados[[#This Row],[Column1]],CuentosIndexados[],14,FALSE)</f>
        <v>0</v>
      </c>
      <c r="M437">
        <f>VLOOKUP(CuentosContados[[#This Row],[Column1]],CuentosIndexados[],15,FALSE)</f>
        <v>0</v>
      </c>
      <c r="N437" t="str">
        <f>VLOOKUP(CuentosContados[[#This Row],[Column1]],CuentosIndexados[],16,FALSE)</f>
        <v>resiliencia</v>
      </c>
      <c r="O437">
        <f>VLOOKUP(CuentosContados[[#This Row],[Column1]],CuentosIndexados[],17,FALSE)</f>
        <v>0</v>
      </c>
      <c r="P437">
        <f>VLOOKUP(CuentosContados[[#This Row],[Column1]],CuentosIndexados[],18,FALSE)</f>
        <v>0</v>
      </c>
      <c r="Q437">
        <f>VLOOKUP(CuentosContados[[#This Row],[Column1]],CuentosIndexados[],19,FALSE)</f>
        <v>0</v>
      </c>
      <c r="R437">
        <f>VLOOKUP(CuentosContados[[#This Row],[Column1]],CuentosIndexados[],20,FALSE)</f>
        <v>0</v>
      </c>
      <c r="S437" t="str">
        <f>VLOOKUP(CuentosContados[[#This Row],[Column1]],CuentosIndexados[],21,FALSE)</f>
        <v>fortaleza</v>
      </c>
      <c r="T437">
        <f>VLOOKUP(CuentosContados[[#This Row],[Column1]],CuentosIndexados[],22,FALSE)</f>
        <v>0</v>
      </c>
      <c r="U437">
        <f>VLOOKUP(CuentosContados[[#This Row],[Column1]],CuentosIndexados[],23,FALSE)</f>
        <v>0</v>
      </c>
      <c r="V437">
        <f>VLOOKUP(CuentosContados[[#This Row],[Column1]],CuentosIndexados[],24,FALSE)</f>
        <v>0</v>
      </c>
      <c r="W437">
        <f>VLOOKUP(CuentosContados[[#This Row],[Column1]],CuentosIndexados[],25,FALSE)</f>
        <v>0</v>
      </c>
      <c r="X437">
        <f>VLOOKUP(CuentosContados[[#This Row],[Column1]],CuentosIndexados[],26,FALSE)</f>
        <v>0</v>
      </c>
      <c r="Y437">
        <f>VLOOKUP(CuentosContados[[#This Row],[Column1]],CuentosIndexados[],27,FALSE)</f>
        <v>0</v>
      </c>
      <c r="Z437">
        <f>VLOOKUP(CuentosContados[[#This Row],[Column1]],CuentosIndexados[],28,FALSE)</f>
        <v>0</v>
      </c>
      <c r="AA437">
        <f>VLOOKUP(CuentosContados[[#This Row],[Column1]],CuentosIndexados[],29,FALSE)</f>
        <v>0</v>
      </c>
      <c r="AB437">
        <f>VLOOKUP(CuentosContados[[#This Row],[Column1]],CuentosIndexados[],30,FALSE)</f>
        <v>0</v>
      </c>
      <c r="AC437">
        <f>VLOOKUP(CuentosContados[[#This Row],[Column1]],CuentosIndexados[],31,FALSE)</f>
        <v>0</v>
      </c>
      <c r="AD437">
        <f>VLOOKUP(CuentosContados[[#This Row],[Column1]],CuentosIndexados[],32,FALSE)</f>
        <v>0</v>
      </c>
      <c r="AE437">
        <f>VLOOKUP(CuentosContados[[#This Row],[Column1]],CuentosIndexados[],33,FALSE)</f>
        <v>0</v>
      </c>
      <c r="AF437">
        <f>VLOOKUP(CuentosContados[[#This Row],[Column1]],CuentosIndexados[],34,FALSE)</f>
        <v>0</v>
      </c>
      <c r="AG437">
        <f>VLOOKUP(CuentosContados[[#This Row],[Column1]],CuentosIndexados[],35,FALSE)</f>
        <v>0</v>
      </c>
      <c r="AH437">
        <f>VLOOKUP(CuentosContados[[#This Row],[Column1]],CuentosIndexados[],36,FALSE)</f>
        <v>0</v>
      </c>
      <c r="AI437">
        <f>VLOOKUP(CuentosContados[[#This Row],[Column1]],CuentosIndexados[],37,FALSE)</f>
        <v>0</v>
      </c>
      <c r="AJ437">
        <f>VLOOKUP(CuentosContados[[#This Row],[Column1]],CuentosIndexados[],38,FALSE)</f>
        <v>0</v>
      </c>
      <c r="AK437">
        <f>VLOOKUP(CuentosContados[[#This Row],[Column1]],CuentosIndexados[],39,FALSE)</f>
        <v>0</v>
      </c>
    </row>
    <row r="438" spans="1:37" x14ac:dyDescent="0.25">
      <c r="A438" t="s">
        <v>192</v>
      </c>
      <c r="B438">
        <f>VLOOKUP(CuentosContados[[#This Row],[Column1]],CuentosIndexados[],3,FALSE)</f>
        <v>0</v>
      </c>
      <c r="C438">
        <f>VLOOKUP(CuentosContados[[#This Row],[Column1]],CuentosIndexados[],5,FALSE)</f>
        <v>0</v>
      </c>
      <c r="D438">
        <f>VLOOKUP(CuentosContados[[#This Row],[Column1]],CuentosIndexados[],6,FALSE)</f>
        <v>0</v>
      </c>
      <c r="E438" t="str">
        <f>VLOOKUP(CuentosContados[[#This Row],[Column1]],CuentosIndexados[],7,FALSE)</f>
        <v>frustracion</v>
      </c>
      <c r="F438">
        <f>VLOOKUP(CuentosContados[[#This Row],[Column1]],CuentosIndexados[],8,FALSE)</f>
        <v>0</v>
      </c>
      <c r="G438">
        <f>VLOOKUP(CuentosContados[[#This Row],[Column1]],CuentosIndexados[],9,FALSE)</f>
        <v>0</v>
      </c>
      <c r="H438">
        <f>VLOOKUP(CuentosContados[[#This Row],[Column1]],CuentosIndexados[],10,FALSE)</f>
        <v>0</v>
      </c>
      <c r="I438">
        <f>VLOOKUP(CuentosContados[[#This Row],[Column1]],CuentosIndexados[],11,FALSE)</f>
        <v>0</v>
      </c>
      <c r="J438" t="str">
        <f>VLOOKUP(CuentosContados[[#This Row],[Column1]],CuentosIndexados[],12,FALSE)</f>
        <v>trabajo</v>
      </c>
      <c r="K438">
        <f>VLOOKUP(CuentosContados[[#This Row],[Column1]],CuentosIndexados[],13,FALSE)</f>
        <v>0</v>
      </c>
      <c r="L438">
        <f>VLOOKUP(CuentosContados[[#This Row],[Column1]],CuentosIndexados[],14,FALSE)</f>
        <v>0</v>
      </c>
      <c r="M438">
        <f>VLOOKUP(CuentosContados[[#This Row],[Column1]],CuentosIndexados[],15,FALSE)</f>
        <v>0</v>
      </c>
      <c r="N438" t="str">
        <f>VLOOKUP(CuentosContados[[#This Row],[Column1]],CuentosIndexados[],16,FALSE)</f>
        <v>resiliencia</v>
      </c>
      <c r="O438">
        <f>VLOOKUP(CuentosContados[[#This Row],[Column1]],CuentosIndexados[],17,FALSE)</f>
        <v>0</v>
      </c>
      <c r="P438">
        <f>VLOOKUP(CuentosContados[[#This Row],[Column1]],CuentosIndexados[],18,FALSE)</f>
        <v>0</v>
      </c>
      <c r="Q438">
        <f>VLOOKUP(CuentosContados[[#This Row],[Column1]],CuentosIndexados[],19,FALSE)</f>
        <v>0</v>
      </c>
      <c r="R438">
        <f>VLOOKUP(CuentosContados[[#This Row],[Column1]],CuentosIndexados[],20,FALSE)</f>
        <v>0</v>
      </c>
      <c r="S438" t="str">
        <f>VLOOKUP(CuentosContados[[#This Row],[Column1]],CuentosIndexados[],21,FALSE)</f>
        <v>fortaleza</v>
      </c>
      <c r="T438">
        <f>VLOOKUP(CuentosContados[[#This Row],[Column1]],CuentosIndexados[],22,FALSE)</f>
        <v>0</v>
      </c>
      <c r="U438">
        <f>VLOOKUP(CuentosContados[[#This Row],[Column1]],CuentosIndexados[],23,FALSE)</f>
        <v>0</v>
      </c>
      <c r="V438">
        <f>VLOOKUP(CuentosContados[[#This Row],[Column1]],CuentosIndexados[],24,FALSE)</f>
        <v>0</v>
      </c>
      <c r="W438">
        <f>VLOOKUP(CuentosContados[[#This Row],[Column1]],CuentosIndexados[],25,FALSE)</f>
        <v>0</v>
      </c>
      <c r="X438">
        <f>VLOOKUP(CuentosContados[[#This Row],[Column1]],CuentosIndexados[],26,FALSE)</f>
        <v>0</v>
      </c>
      <c r="Y438">
        <f>VLOOKUP(CuentosContados[[#This Row],[Column1]],CuentosIndexados[],27,FALSE)</f>
        <v>0</v>
      </c>
      <c r="Z438">
        <f>VLOOKUP(CuentosContados[[#This Row],[Column1]],CuentosIndexados[],28,FALSE)</f>
        <v>0</v>
      </c>
      <c r="AA438">
        <f>VLOOKUP(CuentosContados[[#This Row],[Column1]],CuentosIndexados[],29,FALSE)</f>
        <v>0</v>
      </c>
      <c r="AB438">
        <f>VLOOKUP(CuentosContados[[#This Row],[Column1]],CuentosIndexados[],30,FALSE)</f>
        <v>0</v>
      </c>
      <c r="AC438">
        <f>VLOOKUP(CuentosContados[[#This Row],[Column1]],CuentosIndexados[],31,FALSE)</f>
        <v>0</v>
      </c>
      <c r="AD438">
        <f>VLOOKUP(CuentosContados[[#This Row],[Column1]],CuentosIndexados[],32,FALSE)</f>
        <v>0</v>
      </c>
      <c r="AE438">
        <f>VLOOKUP(CuentosContados[[#This Row],[Column1]],CuentosIndexados[],33,FALSE)</f>
        <v>0</v>
      </c>
      <c r="AF438">
        <f>VLOOKUP(CuentosContados[[#This Row],[Column1]],CuentosIndexados[],34,FALSE)</f>
        <v>0</v>
      </c>
      <c r="AG438">
        <f>VLOOKUP(CuentosContados[[#This Row],[Column1]],CuentosIndexados[],35,FALSE)</f>
        <v>0</v>
      </c>
      <c r="AH438">
        <f>VLOOKUP(CuentosContados[[#This Row],[Column1]],CuentosIndexados[],36,FALSE)</f>
        <v>0</v>
      </c>
      <c r="AI438">
        <f>VLOOKUP(CuentosContados[[#This Row],[Column1]],CuentosIndexados[],37,FALSE)</f>
        <v>0</v>
      </c>
      <c r="AJ438">
        <f>VLOOKUP(CuentosContados[[#This Row],[Column1]],CuentosIndexados[],38,FALSE)</f>
        <v>0</v>
      </c>
      <c r="AK438">
        <f>VLOOKUP(CuentosContados[[#This Row],[Column1]],CuentosIndexados[],39,FALSE)</f>
        <v>0</v>
      </c>
    </row>
    <row r="439" spans="1:37" x14ac:dyDescent="0.25">
      <c r="A439" t="s">
        <v>186</v>
      </c>
      <c r="B439" t="str">
        <f>VLOOKUP(CuentosContados[[#This Row],[Column1]],CuentosIndexados[],3,FALSE)</f>
        <v>amor</v>
      </c>
      <c r="C439" t="str">
        <f>VLOOKUP(CuentosContados[[#This Row],[Column1]],CuentosIndexados[],5,FALSE)</f>
        <v>depresion</v>
      </c>
      <c r="D439" t="str">
        <f>VLOOKUP(CuentosContados[[#This Row],[Column1]],CuentosIndexados[],6,FALSE)</f>
        <v>envejecimiento</v>
      </c>
      <c r="E439">
        <f>VLOOKUP(CuentosContados[[#This Row],[Column1]],CuentosIndexados[],7,FALSE)</f>
        <v>0</v>
      </c>
      <c r="F439">
        <f>VLOOKUP(CuentosContados[[#This Row],[Column1]],CuentosIndexados[],8,FALSE)</f>
        <v>0</v>
      </c>
      <c r="G439">
        <f>VLOOKUP(CuentosContados[[#This Row],[Column1]],CuentosIndexados[],9,FALSE)</f>
        <v>0</v>
      </c>
      <c r="H439">
        <f>VLOOKUP(CuentosContados[[#This Row],[Column1]],CuentosIndexados[],10,FALSE)</f>
        <v>0</v>
      </c>
      <c r="I439">
        <f>VLOOKUP(CuentosContados[[#This Row],[Column1]],CuentosIndexados[],11,FALSE)</f>
        <v>0</v>
      </c>
      <c r="J439">
        <f>VLOOKUP(CuentosContados[[#This Row],[Column1]],CuentosIndexados[],12,FALSE)</f>
        <v>0</v>
      </c>
      <c r="K439">
        <f>VLOOKUP(CuentosContados[[#This Row],[Column1]],CuentosIndexados[],13,FALSE)</f>
        <v>0</v>
      </c>
      <c r="L439">
        <f>VLOOKUP(CuentosContados[[#This Row],[Column1]],CuentosIndexados[],14,FALSE)</f>
        <v>0</v>
      </c>
      <c r="M439">
        <f>VLOOKUP(CuentosContados[[#This Row],[Column1]],CuentosIndexados[],15,FALSE)</f>
        <v>0</v>
      </c>
      <c r="N439">
        <f>VLOOKUP(CuentosContados[[#This Row],[Column1]],CuentosIndexados[],16,FALSE)</f>
        <v>0</v>
      </c>
      <c r="O439">
        <f>VLOOKUP(CuentosContados[[#This Row],[Column1]],CuentosIndexados[],17,FALSE)</f>
        <v>0</v>
      </c>
      <c r="P439">
        <f>VLOOKUP(CuentosContados[[#This Row],[Column1]],CuentosIndexados[],18,FALSE)</f>
        <v>0</v>
      </c>
      <c r="Q439">
        <f>VLOOKUP(CuentosContados[[#This Row],[Column1]],CuentosIndexados[],19,FALSE)</f>
        <v>0</v>
      </c>
      <c r="R439">
        <f>VLOOKUP(CuentosContados[[#This Row],[Column1]],CuentosIndexados[],20,FALSE)</f>
        <v>0</v>
      </c>
      <c r="S439">
        <f>VLOOKUP(CuentosContados[[#This Row],[Column1]],CuentosIndexados[],21,FALSE)</f>
        <v>0</v>
      </c>
      <c r="T439">
        <f>VLOOKUP(CuentosContados[[#This Row],[Column1]],CuentosIndexados[],22,FALSE)</f>
        <v>0</v>
      </c>
      <c r="U439">
        <f>VLOOKUP(CuentosContados[[#This Row],[Column1]],CuentosIndexados[],23,FALSE)</f>
        <v>0</v>
      </c>
      <c r="V439">
        <f>VLOOKUP(CuentosContados[[#This Row],[Column1]],CuentosIndexados[],24,FALSE)</f>
        <v>0</v>
      </c>
      <c r="W439">
        <f>VLOOKUP(CuentosContados[[#This Row],[Column1]],CuentosIndexados[],25,FALSE)</f>
        <v>0</v>
      </c>
      <c r="X439">
        <f>VLOOKUP(CuentosContados[[#This Row],[Column1]],CuentosIndexados[],26,FALSE)</f>
        <v>0</v>
      </c>
      <c r="Y439">
        <f>VLOOKUP(CuentosContados[[#This Row],[Column1]],CuentosIndexados[],27,FALSE)</f>
        <v>0</v>
      </c>
      <c r="Z439">
        <f>VLOOKUP(CuentosContados[[#This Row],[Column1]],CuentosIndexados[],28,FALSE)</f>
        <v>0</v>
      </c>
      <c r="AA439">
        <f>VLOOKUP(CuentosContados[[#This Row],[Column1]],CuentosIndexados[],29,FALSE)</f>
        <v>0</v>
      </c>
      <c r="AB439">
        <f>VLOOKUP(CuentosContados[[#This Row],[Column1]],CuentosIndexados[],30,FALSE)</f>
        <v>0</v>
      </c>
      <c r="AC439">
        <f>VLOOKUP(CuentosContados[[#This Row],[Column1]],CuentosIndexados[],31,FALSE)</f>
        <v>0</v>
      </c>
      <c r="AD439">
        <f>VLOOKUP(CuentosContados[[#This Row],[Column1]],CuentosIndexados[],32,FALSE)</f>
        <v>0</v>
      </c>
      <c r="AE439">
        <f>VLOOKUP(CuentosContados[[#This Row],[Column1]],CuentosIndexados[],33,FALSE)</f>
        <v>0</v>
      </c>
      <c r="AF439">
        <f>VLOOKUP(CuentosContados[[#This Row],[Column1]],CuentosIndexados[],34,FALSE)</f>
        <v>0</v>
      </c>
      <c r="AG439">
        <f>VLOOKUP(CuentosContados[[#This Row],[Column1]],CuentosIndexados[],35,FALSE)</f>
        <v>0</v>
      </c>
      <c r="AH439">
        <f>VLOOKUP(CuentosContados[[#This Row],[Column1]],CuentosIndexados[],36,FALSE)</f>
        <v>0</v>
      </c>
      <c r="AI439">
        <f>VLOOKUP(CuentosContados[[#This Row],[Column1]],CuentosIndexados[],37,FALSE)</f>
        <v>0</v>
      </c>
      <c r="AJ439">
        <f>VLOOKUP(CuentosContados[[#This Row],[Column1]],CuentosIndexados[],38,FALSE)</f>
        <v>0</v>
      </c>
      <c r="AK439">
        <f>VLOOKUP(CuentosContados[[#This Row],[Column1]],CuentosIndexados[],39,FALSE)</f>
        <v>0</v>
      </c>
    </row>
    <row r="440" spans="1:37" x14ac:dyDescent="0.25">
      <c r="A440" t="s">
        <v>186</v>
      </c>
      <c r="B440" t="str">
        <f>VLOOKUP(CuentosContados[[#This Row],[Column1]],CuentosIndexados[],3,FALSE)</f>
        <v>amor</v>
      </c>
      <c r="C440" t="str">
        <f>VLOOKUP(CuentosContados[[#This Row],[Column1]],CuentosIndexados[],5,FALSE)</f>
        <v>depresion</v>
      </c>
      <c r="D440" t="str">
        <f>VLOOKUP(CuentosContados[[#This Row],[Column1]],CuentosIndexados[],6,FALSE)</f>
        <v>envejecimiento</v>
      </c>
      <c r="E440">
        <f>VLOOKUP(CuentosContados[[#This Row],[Column1]],CuentosIndexados[],7,FALSE)</f>
        <v>0</v>
      </c>
      <c r="F440">
        <f>VLOOKUP(CuentosContados[[#This Row],[Column1]],CuentosIndexados[],8,FALSE)</f>
        <v>0</v>
      </c>
      <c r="G440">
        <f>VLOOKUP(CuentosContados[[#This Row],[Column1]],CuentosIndexados[],9,FALSE)</f>
        <v>0</v>
      </c>
      <c r="H440">
        <f>VLOOKUP(CuentosContados[[#This Row],[Column1]],CuentosIndexados[],10,FALSE)</f>
        <v>0</v>
      </c>
      <c r="I440">
        <f>VLOOKUP(CuentosContados[[#This Row],[Column1]],CuentosIndexados[],11,FALSE)</f>
        <v>0</v>
      </c>
      <c r="J440">
        <f>VLOOKUP(CuentosContados[[#This Row],[Column1]],CuentosIndexados[],12,FALSE)</f>
        <v>0</v>
      </c>
      <c r="K440">
        <f>VLOOKUP(CuentosContados[[#This Row],[Column1]],CuentosIndexados[],13,FALSE)</f>
        <v>0</v>
      </c>
      <c r="L440">
        <f>VLOOKUP(CuentosContados[[#This Row],[Column1]],CuentosIndexados[],14,FALSE)</f>
        <v>0</v>
      </c>
      <c r="M440">
        <f>VLOOKUP(CuentosContados[[#This Row],[Column1]],CuentosIndexados[],15,FALSE)</f>
        <v>0</v>
      </c>
      <c r="N440">
        <f>VLOOKUP(CuentosContados[[#This Row],[Column1]],CuentosIndexados[],16,FALSE)</f>
        <v>0</v>
      </c>
      <c r="O440">
        <f>VLOOKUP(CuentosContados[[#This Row],[Column1]],CuentosIndexados[],17,FALSE)</f>
        <v>0</v>
      </c>
      <c r="P440">
        <f>VLOOKUP(CuentosContados[[#This Row],[Column1]],CuentosIndexados[],18,FALSE)</f>
        <v>0</v>
      </c>
      <c r="Q440">
        <f>VLOOKUP(CuentosContados[[#This Row],[Column1]],CuentosIndexados[],19,FALSE)</f>
        <v>0</v>
      </c>
      <c r="R440">
        <f>VLOOKUP(CuentosContados[[#This Row],[Column1]],CuentosIndexados[],20,FALSE)</f>
        <v>0</v>
      </c>
      <c r="S440">
        <f>VLOOKUP(CuentosContados[[#This Row],[Column1]],CuentosIndexados[],21,FALSE)</f>
        <v>0</v>
      </c>
      <c r="T440">
        <f>VLOOKUP(CuentosContados[[#This Row],[Column1]],CuentosIndexados[],22,FALSE)</f>
        <v>0</v>
      </c>
      <c r="U440">
        <f>VLOOKUP(CuentosContados[[#This Row],[Column1]],CuentosIndexados[],23,FALSE)</f>
        <v>0</v>
      </c>
      <c r="V440">
        <f>VLOOKUP(CuentosContados[[#This Row],[Column1]],CuentosIndexados[],24,FALSE)</f>
        <v>0</v>
      </c>
      <c r="W440">
        <f>VLOOKUP(CuentosContados[[#This Row],[Column1]],CuentosIndexados[],25,FALSE)</f>
        <v>0</v>
      </c>
      <c r="X440">
        <f>VLOOKUP(CuentosContados[[#This Row],[Column1]],CuentosIndexados[],26,FALSE)</f>
        <v>0</v>
      </c>
      <c r="Y440">
        <f>VLOOKUP(CuentosContados[[#This Row],[Column1]],CuentosIndexados[],27,FALSE)</f>
        <v>0</v>
      </c>
      <c r="Z440">
        <f>VLOOKUP(CuentosContados[[#This Row],[Column1]],CuentosIndexados[],28,FALSE)</f>
        <v>0</v>
      </c>
      <c r="AA440">
        <f>VLOOKUP(CuentosContados[[#This Row],[Column1]],CuentosIndexados[],29,FALSE)</f>
        <v>0</v>
      </c>
      <c r="AB440">
        <f>VLOOKUP(CuentosContados[[#This Row],[Column1]],CuentosIndexados[],30,FALSE)</f>
        <v>0</v>
      </c>
      <c r="AC440">
        <f>VLOOKUP(CuentosContados[[#This Row],[Column1]],CuentosIndexados[],31,FALSE)</f>
        <v>0</v>
      </c>
      <c r="AD440">
        <f>VLOOKUP(CuentosContados[[#This Row],[Column1]],CuentosIndexados[],32,FALSE)</f>
        <v>0</v>
      </c>
      <c r="AE440">
        <f>VLOOKUP(CuentosContados[[#This Row],[Column1]],CuentosIndexados[],33,FALSE)</f>
        <v>0</v>
      </c>
      <c r="AF440">
        <f>VLOOKUP(CuentosContados[[#This Row],[Column1]],CuentosIndexados[],34,FALSE)</f>
        <v>0</v>
      </c>
      <c r="AG440">
        <f>VLOOKUP(CuentosContados[[#This Row],[Column1]],CuentosIndexados[],35,FALSE)</f>
        <v>0</v>
      </c>
      <c r="AH440">
        <f>VLOOKUP(CuentosContados[[#This Row],[Column1]],CuentosIndexados[],36,FALSE)</f>
        <v>0</v>
      </c>
      <c r="AI440">
        <f>VLOOKUP(CuentosContados[[#This Row],[Column1]],CuentosIndexados[],37,FALSE)</f>
        <v>0</v>
      </c>
      <c r="AJ440">
        <f>VLOOKUP(CuentosContados[[#This Row],[Column1]],CuentosIndexados[],38,FALSE)</f>
        <v>0</v>
      </c>
      <c r="AK440">
        <f>VLOOKUP(CuentosContados[[#This Row],[Column1]],CuentosIndexados[],39,FALSE)</f>
        <v>0</v>
      </c>
    </row>
    <row r="441" spans="1:37" x14ac:dyDescent="0.25">
      <c r="A441" t="s">
        <v>186</v>
      </c>
      <c r="B441" t="str">
        <f>VLOOKUP(CuentosContados[[#This Row],[Column1]],CuentosIndexados[],3,FALSE)</f>
        <v>amor</v>
      </c>
      <c r="C441" t="str">
        <f>VLOOKUP(CuentosContados[[#This Row],[Column1]],CuentosIndexados[],5,FALSE)</f>
        <v>depresion</v>
      </c>
      <c r="D441" t="str">
        <f>VLOOKUP(CuentosContados[[#This Row],[Column1]],CuentosIndexados[],6,FALSE)</f>
        <v>envejecimiento</v>
      </c>
      <c r="E441">
        <f>VLOOKUP(CuentosContados[[#This Row],[Column1]],CuentosIndexados[],7,FALSE)</f>
        <v>0</v>
      </c>
      <c r="F441">
        <f>VLOOKUP(CuentosContados[[#This Row],[Column1]],CuentosIndexados[],8,FALSE)</f>
        <v>0</v>
      </c>
      <c r="G441">
        <f>VLOOKUP(CuentosContados[[#This Row],[Column1]],CuentosIndexados[],9,FALSE)</f>
        <v>0</v>
      </c>
      <c r="H441">
        <f>VLOOKUP(CuentosContados[[#This Row],[Column1]],CuentosIndexados[],10,FALSE)</f>
        <v>0</v>
      </c>
      <c r="I441">
        <f>VLOOKUP(CuentosContados[[#This Row],[Column1]],CuentosIndexados[],11,FALSE)</f>
        <v>0</v>
      </c>
      <c r="J441">
        <f>VLOOKUP(CuentosContados[[#This Row],[Column1]],CuentosIndexados[],12,FALSE)</f>
        <v>0</v>
      </c>
      <c r="K441">
        <f>VLOOKUP(CuentosContados[[#This Row],[Column1]],CuentosIndexados[],13,FALSE)</f>
        <v>0</v>
      </c>
      <c r="L441">
        <f>VLOOKUP(CuentosContados[[#This Row],[Column1]],CuentosIndexados[],14,FALSE)</f>
        <v>0</v>
      </c>
      <c r="M441">
        <f>VLOOKUP(CuentosContados[[#This Row],[Column1]],CuentosIndexados[],15,FALSE)</f>
        <v>0</v>
      </c>
      <c r="N441">
        <f>VLOOKUP(CuentosContados[[#This Row],[Column1]],CuentosIndexados[],16,FALSE)</f>
        <v>0</v>
      </c>
      <c r="O441">
        <f>VLOOKUP(CuentosContados[[#This Row],[Column1]],CuentosIndexados[],17,FALSE)</f>
        <v>0</v>
      </c>
      <c r="P441">
        <f>VLOOKUP(CuentosContados[[#This Row],[Column1]],CuentosIndexados[],18,FALSE)</f>
        <v>0</v>
      </c>
      <c r="Q441">
        <f>VLOOKUP(CuentosContados[[#This Row],[Column1]],CuentosIndexados[],19,FALSE)</f>
        <v>0</v>
      </c>
      <c r="R441">
        <f>VLOOKUP(CuentosContados[[#This Row],[Column1]],CuentosIndexados[],20,FALSE)</f>
        <v>0</v>
      </c>
      <c r="S441">
        <f>VLOOKUP(CuentosContados[[#This Row],[Column1]],CuentosIndexados[],21,FALSE)</f>
        <v>0</v>
      </c>
      <c r="T441">
        <f>VLOOKUP(CuentosContados[[#This Row],[Column1]],CuentosIndexados[],22,FALSE)</f>
        <v>0</v>
      </c>
      <c r="U441">
        <f>VLOOKUP(CuentosContados[[#This Row],[Column1]],CuentosIndexados[],23,FALSE)</f>
        <v>0</v>
      </c>
      <c r="V441">
        <f>VLOOKUP(CuentosContados[[#This Row],[Column1]],CuentosIndexados[],24,FALSE)</f>
        <v>0</v>
      </c>
      <c r="W441">
        <f>VLOOKUP(CuentosContados[[#This Row],[Column1]],CuentosIndexados[],25,FALSE)</f>
        <v>0</v>
      </c>
      <c r="X441">
        <f>VLOOKUP(CuentosContados[[#This Row],[Column1]],CuentosIndexados[],26,FALSE)</f>
        <v>0</v>
      </c>
      <c r="Y441">
        <f>VLOOKUP(CuentosContados[[#This Row],[Column1]],CuentosIndexados[],27,FALSE)</f>
        <v>0</v>
      </c>
      <c r="Z441">
        <f>VLOOKUP(CuentosContados[[#This Row],[Column1]],CuentosIndexados[],28,FALSE)</f>
        <v>0</v>
      </c>
      <c r="AA441">
        <f>VLOOKUP(CuentosContados[[#This Row],[Column1]],CuentosIndexados[],29,FALSE)</f>
        <v>0</v>
      </c>
      <c r="AB441">
        <f>VLOOKUP(CuentosContados[[#This Row],[Column1]],CuentosIndexados[],30,FALSE)</f>
        <v>0</v>
      </c>
      <c r="AC441">
        <f>VLOOKUP(CuentosContados[[#This Row],[Column1]],CuentosIndexados[],31,FALSE)</f>
        <v>0</v>
      </c>
      <c r="AD441">
        <f>VLOOKUP(CuentosContados[[#This Row],[Column1]],CuentosIndexados[],32,FALSE)</f>
        <v>0</v>
      </c>
      <c r="AE441">
        <f>VLOOKUP(CuentosContados[[#This Row],[Column1]],CuentosIndexados[],33,FALSE)</f>
        <v>0</v>
      </c>
      <c r="AF441">
        <f>VLOOKUP(CuentosContados[[#This Row],[Column1]],CuentosIndexados[],34,FALSE)</f>
        <v>0</v>
      </c>
      <c r="AG441">
        <f>VLOOKUP(CuentosContados[[#This Row],[Column1]],CuentosIndexados[],35,FALSE)</f>
        <v>0</v>
      </c>
      <c r="AH441">
        <f>VLOOKUP(CuentosContados[[#This Row],[Column1]],CuentosIndexados[],36,FALSE)</f>
        <v>0</v>
      </c>
      <c r="AI441">
        <f>VLOOKUP(CuentosContados[[#This Row],[Column1]],CuentosIndexados[],37,FALSE)</f>
        <v>0</v>
      </c>
      <c r="AJ441">
        <f>VLOOKUP(CuentosContados[[#This Row],[Column1]],CuentosIndexados[],38,FALSE)</f>
        <v>0</v>
      </c>
      <c r="AK441">
        <f>VLOOKUP(CuentosContados[[#This Row],[Column1]],CuentosIndexados[],39,FALSE)</f>
        <v>0</v>
      </c>
    </row>
    <row r="442" spans="1:37" x14ac:dyDescent="0.25">
      <c r="A442" t="s">
        <v>186</v>
      </c>
      <c r="B442" t="str">
        <f>VLOOKUP(CuentosContados[[#This Row],[Column1]],CuentosIndexados[],3,FALSE)</f>
        <v>amor</v>
      </c>
      <c r="C442" t="str">
        <f>VLOOKUP(CuentosContados[[#This Row],[Column1]],CuentosIndexados[],5,FALSE)</f>
        <v>depresion</v>
      </c>
      <c r="D442" t="str">
        <f>VLOOKUP(CuentosContados[[#This Row],[Column1]],CuentosIndexados[],6,FALSE)</f>
        <v>envejecimiento</v>
      </c>
      <c r="E442">
        <f>VLOOKUP(CuentosContados[[#This Row],[Column1]],CuentosIndexados[],7,FALSE)</f>
        <v>0</v>
      </c>
      <c r="F442">
        <f>VLOOKUP(CuentosContados[[#This Row],[Column1]],CuentosIndexados[],8,FALSE)</f>
        <v>0</v>
      </c>
      <c r="G442">
        <f>VLOOKUP(CuentosContados[[#This Row],[Column1]],CuentosIndexados[],9,FALSE)</f>
        <v>0</v>
      </c>
      <c r="H442">
        <f>VLOOKUP(CuentosContados[[#This Row],[Column1]],CuentosIndexados[],10,FALSE)</f>
        <v>0</v>
      </c>
      <c r="I442">
        <f>VLOOKUP(CuentosContados[[#This Row],[Column1]],CuentosIndexados[],11,FALSE)</f>
        <v>0</v>
      </c>
      <c r="J442">
        <f>VLOOKUP(CuentosContados[[#This Row],[Column1]],CuentosIndexados[],12,FALSE)</f>
        <v>0</v>
      </c>
      <c r="K442">
        <f>VLOOKUP(CuentosContados[[#This Row],[Column1]],CuentosIndexados[],13,FALSE)</f>
        <v>0</v>
      </c>
      <c r="L442">
        <f>VLOOKUP(CuentosContados[[#This Row],[Column1]],CuentosIndexados[],14,FALSE)</f>
        <v>0</v>
      </c>
      <c r="M442">
        <f>VLOOKUP(CuentosContados[[#This Row],[Column1]],CuentosIndexados[],15,FALSE)</f>
        <v>0</v>
      </c>
      <c r="N442">
        <f>VLOOKUP(CuentosContados[[#This Row],[Column1]],CuentosIndexados[],16,FALSE)</f>
        <v>0</v>
      </c>
      <c r="O442">
        <f>VLOOKUP(CuentosContados[[#This Row],[Column1]],CuentosIndexados[],17,FALSE)</f>
        <v>0</v>
      </c>
      <c r="P442">
        <f>VLOOKUP(CuentosContados[[#This Row],[Column1]],CuentosIndexados[],18,FALSE)</f>
        <v>0</v>
      </c>
      <c r="Q442">
        <f>VLOOKUP(CuentosContados[[#This Row],[Column1]],CuentosIndexados[],19,FALSE)</f>
        <v>0</v>
      </c>
      <c r="R442">
        <f>VLOOKUP(CuentosContados[[#This Row],[Column1]],CuentosIndexados[],20,FALSE)</f>
        <v>0</v>
      </c>
      <c r="S442">
        <f>VLOOKUP(CuentosContados[[#This Row],[Column1]],CuentosIndexados[],21,FALSE)</f>
        <v>0</v>
      </c>
      <c r="T442">
        <f>VLOOKUP(CuentosContados[[#This Row],[Column1]],CuentosIndexados[],22,FALSE)</f>
        <v>0</v>
      </c>
      <c r="U442">
        <f>VLOOKUP(CuentosContados[[#This Row],[Column1]],CuentosIndexados[],23,FALSE)</f>
        <v>0</v>
      </c>
      <c r="V442">
        <f>VLOOKUP(CuentosContados[[#This Row],[Column1]],CuentosIndexados[],24,FALSE)</f>
        <v>0</v>
      </c>
      <c r="W442">
        <f>VLOOKUP(CuentosContados[[#This Row],[Column1]],CuentosIndexados[],25,FALSE)</f>
        <v>0</v>
      </c>
      <c r="X442">
        <f>VLOOKUP(CuentosContados[[#This Row],[Column1]],CuentosIndexados[],26,FALSE)</f>
        <v>0</v>
      </c>
      <c r="Y442">
        <f>VLOOKUP(CuentosContados[[#This Row],[Column1]],CuentosIndexados[],27,FALSE)</f>
        <v>0</v>
      </c>
      <c r="Z442">
        <f>VLOOKUP(CuentosContados[[#This Row],[Column1]],CuentosIndexados[],28,FALSE)</f>
        <v>0</v>
      </c>
      <c r="AA442">
        <f>VLOOKUP(CuentosContados[[#This Row],[Column1]],CuentosIndexados[],29,FALSE)</f>
        <v>0</v>
      </c>
      <c r="AB442">
        <f>VLOOKUP(CuentosContados[[#This Row],[Column1]],CuentosIndexados[],30,FALSE)</f>
        <v>0</v>
      </c>
      <c r="AC442">
        <f>VLOOKUP(CuentosContados[[#This Row],[Column1]],CuentosIndexados[],31,FALSE)</f>
        <v>0</v>
      </c>
      <c r="AD442">
        <f>VLOOKUP(CuentosContados[[#This Row],[Column1]],CuentosIndexados[],32,FALSE)</f>
        <v>0</v>
      </c>
      <c r="AE442">
        <f>VLOOKUP(CuentosContados[[#This Row],[Column1]],CuentosIndexados[],33,FALSE)</f>
        <v>0</v>
      </c>
      <c r="AF442">
        <f>VLOOKUP(CuentosContados[[#This Row],[Column1]],CuentosIndexados[],34,FALSE)</f>
        <v>0</v>
      </c>
      <c r="AG442">
        <f>VLOOKUP(CuentosContados[[#This Row],[Column1]],CuentosIndexados[],35,FALSE)</f>
        <v>0</v>
      </c>
      <c r="AH442">
        <f>VLOOKUP(CuentosContados[[#This Row],[Column1]],CuentosIndexados[],36,FALSE)</f>
        <v>0</v>
      </c>
      <c r="AI442">
        <f>VLOOKUP(CuentosContados[[#This Row],[Column1]],CuentosIndexados[],37,FALSE)</f>
        <v>0</v>
      </c>
      <c r="AJ442">
        <f>VLOOKUP(CuentosContados[[#This Row],[Column1]],CuentosIndexados[],38,FALSE)</f>
        <v>0</v>
      </c>
      <c r="AK442">
        <f>VLOOKUP(CuentosContados[[#This Row],[Column1]],CuentosIndexados[],39,FALSE)</f>
        <v>0</v>
      </c>
    </row>
    <row r="443" spans="1:37" x14ac:dyDescent="0.25">
      <c r="A443" t="s">
        <v>186</v>
      </c>
      <c r="B443" t="str">
        <f>VLOOKUP(CuentosContados[[#This Row],[Column1]],CuentosIndexados[],3,FALSE)</f>
        <v>amor</v>
      </c>
      <c r="C443" t="str">
        <f>VLOOKUP(CuentosContados[[#This Row],[Column1]],CuentosIndexados[],5,FALSE)</f>
        <v>depresion</v>
      </c>
      <c r="D443" t="str">
        <f>VLOOKUP(CuentosContados[[#This Row],[Column1]],CuentosIndexados[],6,FALSE)</f>
        <v>envejecimiento</v>
      </c>
      <c r="E443">
        <f>VLOOKUP(CuentosContados[[#This Row],[Column1]],CuentosIndexados[],7,FALSE)</f>
        <v>0</v>
      </c>
      <c r="F443">
        <f>VLOOKUP(CuentosContados[[#This Row],[Column1]],CuentosIndexados[],8,FALSE)</f>
        <v>0</v>
      </c>
      <c r="G443">
        <f>VLOOKUP(CuentosContados[[#This Row],[Column1]],CuentosIndexados[],9,FALSE)</f>
        <v>0</v>
      </c>
      <c r="H443">
        <f>VLOOKUP(CuentosContados[[#This Row],[Column1]],CuentosIndexados[],10,FALSE)</f>
        <v>0</v>
      </c>
      <c r="I443">
        <f>VLOOKUP(CuentosContados[[#This Row],[Column1]],CuentosIndexados[],11,FALSE)</f>
        <v>0</v>
      </c>
      <c r="J443">
        <f>VLOOKUP(CuentosContados[[#This Row],[Column1]],CuentosIndexados[],12,FALSE)</f>
        <v>0</v>
      </c>
      <c r="K443">
        <f>VLOOKUP(CuentosContados[[#This Row],[Column1]],CuentosIndexados[],13,FALSE)</f>
        <v>0</v>
      </c>
      <c r="L443">
        <f>VLOOKUP(CuentosContados[[#This Row],[Column1]],CuentosIndexados[],14,FALSE)</f>
        <v>0</v>
      </c>
      <c r="M443">
        <f>VLOOKUP(CuentosContados[[#This Row],[Column1]],CuentosIndexados[],15,FALSE)</f>
        <v>0</v>
      </c>
      <c r="N443">
        <f>VLOOKUP(CuentosContados[[#This Row],[Column1]],CuentosIndexados[],16,FALSE)</f>
        <v>0</v>
      </c>
      <c r="O443">
        <f>VLOOKUP(CuentosContados[[#This Row],[Column1]],CuentosIndexados[],17,FALSE)</f>
        <v>0</v>
      </c>
      <c r="P443">
        <f>VLOOKUP(CuentosContados[[#This Row],[Column1]],CuentosIndexados[],18,FALSE)</f>
        <v>0</v>
      </c>
      <c r="Q443">
        <f>VLOOKUP(CuentosContados[[#This Row],[Column1]],CuentosIndexados[],19,FALSE)</f>
        <v>0</v>
      </c>
      <c r="R443">
        <f>VLOOKUP(CuentosContados[[#This Row],[Column1]],CuentosIndexados[],20,FALSE)</f>
        <v>0</v>
      </c>
      <c r="S443">
        <f>VLOOKUP(CuentosContados[[#This Row],[Column1]],CuentosIndexados[],21,FALSE)</f>
        <v>0</v>
      </c>
      <c r="T443">
        <f>VLOOKUP(CuentosContados[[#This Row],[Column1]],CuentosIndexados[],22,FALSE)</f>
        <v>0</v>
      </c>
      <c r="U443">
        <f>VLOOKUP(CuentosContados[[#This Row],[Column1]],CuentosIndexados[],23,FALSE)</f>
        <v>0</v>
      </c>
      <c r="V443">
        <f>VLOOKUP(CuentosContados[[#This Row],[Column1]],CuentosIndexados[],24,FALSE)</f>
        <v>0</v>
      </c>
      <c r="W443">
        <f>VLOOKUP(CuentosContados[[#This Row],[Column1]],CuentosIndexados[],25,FALSE)</f>
        <v>0</v>
      </c>
      <c r="X443">
        <f>VLOOKUP(CuentosContados[[#This Row],[Column1]],CuentosIndexados[],26,FALSE)</f>
        <v>0</v>
      </c>
      <c r="Y443">
        <f>VLOOKUP(CuentosContados[[#This Row],[Column1]],CuentosIndexados[],27,FALSE)</f>
        <v>0</v>
      </c>
      <c r="Z443">
        <f>VLOOKUP(CuentosContados[[#This Row],[Column1]],CuentosIndexados[],28,FALSE)</f>
        <v>0</v>
      </c>
      <c r="AA443">
        <f>VLOOKUP(CuentosContados[[#This Row],[Column1]],CuentosIndexados[],29,FALSE)</f>
        <v>0</v>
      </c>
      <c r="AB443">
        <f>VLOOKUP(CuentosContados[[#This Row],[Column1]],CuentosIndexados[],30,FALSE)</f>
        <v>0</v>
      </c>
      <c r="AC443">
        <f>VLOOKUP(CuentosContados[[#This Row],[Column1]],CuentosIndexados[],31,FALSE)</f>
        <v>0</v>
      </c>
      <c r="AD443">
        <f>VLOOKUP(CuentosContados[[#This Row],[Column1]],CuentosIndexados[],32,FALSE)</f>
        <v>0</v>
      </c>
      <c r="AE443">
        <f>VLOOKUP(CuentosContados[[#This Row],[Column1]],CuentosIndexados[],33,FALSE)</f>
        <v>0</v>
      </c>
      <c r="AF443">
        <f>VLOOKUP(CuentosContados[[#This Row],[Column1]],CuentosIndexados[],34,FALSE)</f>
        <v>0</v>
      </c>
      <c r="AG443">
        <f>VLOOKUP(CuentosContados[[#This Row],[Column1]],CuentosIndexados[],35,FALSE)</f>
        <v>0</v>
      </c>
      <c r="AH443">
        <f>VLOOKUP(CuentosContados[[#This Row],[Column1]],CuentosIndexados[],36,FALSE)</f>
        <v>0</v>
      </c>
      <c r="AI443">
        <f>VLOOKUP(CuentosContados[[#This Row],[Column1]],CuentosIndexados[],37,FALSE)</f>
        <v>0</v>
      </c>
      <c r="AJ443">
        <f>VLOOKUP(CuentosContados[[#This Row],[Column1]],CuentosIndexados[],38,FALSE)</f>
        <v>0</v>
      </c>
      <c r="AK443">
        <f>VLOOKUP(CuentosContados[[#This Row],[Column1]],CuentosIndexados[],39,FALSE)</f>
        <v>0</v>
      </c>
    </row>
    <row r="444" spans="1:37" x14ac:dyDescent="0.25">
      <c r="A444" t="s">
        <v>186</v>
      </c>
      <c r="B444" t="str">
        <f>VLOOKUP(CuentosContados[[#This Row],[Column1]],CuentosIndexados[],3,FALSE)</f>
        <v>amor</v>
      </c>
      <c r="C444" t="str">
        <f>VLOOKUP(CuentosContados[[#This Row],[Column1]],CuentosIndexados[],5,FALSE)</f>
        <v>depresion</v>
      </c>
      <c r="D444" t="str">
        <f>VLOOKUP(CuentosContados[[#This Row],[Column1]],CuentosIndexados[],6,FALSE)</f>
        <v>envejecimiento</v>
      </c>
      <c r="E444">
        <f>VLOOKUP(CuentosContados[[#This Row],[Column1]],CuentosIndexados[],7,FALSE)</f>
        <v>0</v>
      </c>
      <c r="F444">
        <f>VLOOKUP(CuentosContados[[#This Row],[Column1]],CuentosIndexados[],8,FALSE)</f>
        <v>0</v>
      </c>
      <c r="G444">
        <f>VLOOKUP(CuentosContados[[#This Row],[Column1]],CuentosIndexados[],9,FALSE)</f>
        <v>0</v>
      </c>
      <c r="H444">
        <f>VLOOKUP(CuentosContados[[#This Row],[Column1]],CuentosIndexados[],10,FALSE)</f>
        <v>0</v>
      </c>
      <c r="I444">
        <f>VLOOKUP(CuentosContados[[#This Row],[Column1]],CuentosIndexados[],11,FALSE)</f>
        <v>0</v>
      </c>
      <c r="J444">
        <f>VLOOKUP(CuentosContados[[#This Row],[Column1]],CuentosIndexados[],12,FALSE)</f>
        <v>0</v>
      </c>
      <c r="K444">
        <f>VLOOKUP(CuentosContados[[#This Row],[Column1]],CuentosIndexados[],13,FALSE)</f>
        <v>0</v>
      </c>
      <c r="L444">
        <f>VLOOKUP(CuentosContados[[#This Row],[Column1]],CuentosIndexados[],14,FALSE)</f>
        <v>0</v>
      </c>
      <c r="M444">
        <f>VLOOKUP(CuentosContados[[#This Row],[Column1]],CuentosIndexados[],15,FALSE)</f>
        <v>0</v>
      </c>
      <c r="N444">
        <f>VLOOKUP(CuentosContados[[#This Row],[Column1]],CuentosIndexados[],16,FALSE)</f>
        <v>0</v>
      </c>
      <c r="O444">
        <f>VLOOKUP(CuentosContados[[#This Row],[Column1]],CuentosIndexados[],17,FALSE)</f>
        <v>0</v>
      </c>
      <c r="P444">
        <f>VLOOKUP(CuentosContados[[#This Row],[Column1]],CuentosIndexados[],18,FALSE)</f>
        <v>0</v>
      </c>
      <c r="Q444">
        <f>VLOOKUP(CuentosContados[[#This Row],[Column1]],CuentosIndexados[],19,FALSE)</f>
        <v>0</v>
      </c>
      <c r="R444">
        <f>VLOOKUP(CuentosContados[[#This Row],[Column1]],CuentosIndexados[],20,FALSE)</f>
        <v>0</v>
      </c>
      <c r="S444">
        <f>VLOOKUP(CuentosContados[[#This Row],[Column1]],CuentosIndexados[],21,FALSE)</f>
        <v>0</v>
      </c>
      <c r="T444">
        <f>VLOOKUP(CuentosContados[[#This Row],[Column1]],CuentosIndexados[],22,FALSE)</f>
        <v>0</v>
      </c>
      <c r="U444">
        <f>VLOOKUP(CuentosContados[[#This Row],[Column1]],CuentosIndexados[],23,FALSE)</f>
        <v>0</v>
      </c>
      <c r="V444">
        <f>VLOOKUP(CuentosContados[[#This Row],[Column1]],CuentosIndexados[],24,FALSE)</f>
        <v>0</v>
      </c>
      <c r="W444">
        <f>VLOOKUP(CuentosContados[[#This Row],[Column1]],CuentosIndexados[],25,FALSE)</f>
        <v>0</v>
      </c>
      <c r="X444">
        <f>VLOOKUP(CuentosContados[[#This Row],[Column1]],CuentosIndexados[],26,FALSE)</f>
        <v>0</v>
      </c>
      <c r="Y444">
        <f>VLOOKUP(CuentosContados[[#This Row],[Column1]],CuentosIndexados[],27,FALSE)</f>
        <v>0</v>
      </c>
      <c r="Z444">
        <f>VLOOKUP(CuentosContados[[#This Row],[Column1]],CuentosIndexados[],28,FALSE)</f>
        <v>0</v>
      </c>
      <c r="AA444">
        <f>VLOOKUP(CuentosContados[[#This Row],[Column1]],CuentosIndexados[],29,FALSE)</f>
        <v>0</v>
      </c>
      <c r="AB444">
        <f>VLOOKUP(CuentosContados[[#This Row],[Column1]],CuentosIndexados[],30,FALSE)</f>
        <v>0</v>
      </c>
      <c r="AC444">
        <f>VLOOKUP(CuentosContados[[#This Row],[Column1]],CuentosIndexados[],31,FALSE)</f>
        <v>0</v>
      </c>
      <c r="AD444">
        <f>VLOOKUP(CuentosContados[[#This Row],[Column1]],CuentosIndexados[],32,FALSE)</f>
        <v>0</v>
      </c>
      <c r="AE444">
        <f>VLOOKUP(CuentosContados[[#This Row],[Column1]],CuentosIndexados[],33,FALSE)</f>
        <v>0</v>
      </c>
      <c r="AF444">
        <f>VLOOKUP(CuentosContados[[#This Row],[Column1]],CuentosIndexados[],34,FALSE)</f>
        <v>0</v>
      </c>
      <c r="AG444">
        <f>VLOOKUP(CuentosContados[[#This Row],[Column1]],CuentosIndexados[],35,FALSE)</f>
        <v>0</v>
      </c>
      <c r="AH444">
        <f>VLOOKUP(CuentosContados[[#This Row],[Column1]],CuentosIndexados[],36,FALSE)</f>
        <v>0</v>
      </c>
      <c r="AI444">
        <f>VLOOKUP(CuentosContados[[#This Row],[Column1]],CuentosIndexados[],37,FALSE)</f>
        <v>0</v>
      </c>
      <c r="AJ444">
        <f>VLOOKUP(CuentosContados[[#This Row],[Column1]],CuentosIndexados[],38,FALSE)</f>
        <v>0</v>
      </c>
      <c r="AK444">
        <f>VLOOKUP(CuentosContados[[#This Row],[Column1]],CuentosIndexados[],39,FALSE)</f>
        <v>0</v>
      </c>
    </row>
    <row r="445" spans="1:37" x14ac:dyDescent="0.25">
      <c r="A445" t="s">
        <v>186</v>
      </c>
      <c r="B445" t="str">
        <f>VLOOKUP(CuentosContados[[#This Row],[Column1]],CuentosIndexados[],3,FALSE)</f>
        <v>amor</v>
      </c>
      <c r="C445" t="str">
        <f>VLOOKUP(CuentosContados[[#This Row],[Column1]],CuentosIndexados[],5,FALSE)</f>
        <v>depresion</v>
      </c>
      <c r="D445" t="str">
        <f>VLOOKUP(CuentosContados[[#This Row],[Column1]],CuentosIndexados[],6,FALSE)</f>
        <v>envejecimiento</v>
      </c>
      <c r="E445">
        <f>VLOOKUP(CuentosContados[[#This Row],[Column1]],CuentosIndexados[],7,FALSE)</f>
        <v>0</v>
      </c>
      <c r="F445">
        <f>VLOOKUP(CuentosContados[[#This Row],[Column1]],CuentosIndexados[],8,FALSE)</f>
        <v>0</v>
      </c>
      <c r="G445">
        <f>VLOOKUP(CuentosContados[[#This Row],[Column1]],CuentosIndexados[],9,FALSE)</f>
        <v>0</v>
      </c>
      <c r="H445">
        <f>VLOOKUP(CuentosContados[[#This Row],[Column1]],CuentosIndexados[],10,FALSE)</f>
        <v>0</v>
      </c>
      <c r="I445">
        <f>VLOOKUP(CuentosContados[[#This Row],[Column1]],CuentosIndexados[],11,FALSE)</f>
        <v>0</v>
      </c>
      <c r="J445">
        <f>VLOOKUP(CuentosContados[[#This Row],[Column1]],CuentosIndexados[],12,FALSE)</f>
        <v>0</v>
      </c>
      <c r="K445">
        <f>VLOOKUP(CuentosContados[[#This Row],[Column1]],CuentosIndexados[],13,FALSE)</f>
        <v>0</v>
      </c>
      <c r="L445">
        <f>VLOOKUP(CuentosContados[[#This Row],[Column1]],CuentosIndexados[],14,FALSE)</f>
        <v>0</v>
      </c>
      <c r="M445">
        <f>VLOOKUP(CuentosContados[[#This Row],[Column1]],CuentosIndexados[],15,FALSE)</f>
        <v>0</v>
      </c>
      <c r="N445">
        <f>VLOOKUP(CuentosContados[[#This Row],[Column1]],CuentosIndexados[],16,FALSE)</f>
        <v>0</v>
      </c>
      <c r="O445">
        <f>VLOOKUP(CuentosContados[[#This Row],[Column1]],CuentosIndexados[],17,FALSE)</f>
        <v>0</v>
      </c>
      <c r="P445">
        <f>VLOOKUP(CuentosContados[[#This Row],[Column1]],CuentosIndexados[],18,FALSE)</f>
        <v>0</v>
      </c>
      <c r="Q445">
        <f>VLOOKUP(CuentosContados[[#This Row],[Column1]],CuentosIndexados[],19,FALSE)</f>
        <v>0</v>
      </c>
      <c r="R445">
        <f>VLOOKUP(CuentosContados[[#This Row],[Column1]],CuentosIndexados[],20,FALSE)</f>
        <v>0</v>
      </c>
      <c r="S445">
        <f>VLOOKUP(CuentosContados[[#This Row],[Column1]],CuentosIndexados[],21,FALSE)</f>
        <v>0</v>
      </c>
      <c r="T445">
        <f>VLOOKUP(CuentosContados[[#This Row],[Column1]],CuentosIndexados[],22,FALSE)</f>
        <v>0</v>
      </c>
      <c r="U445">
        <f>VLOOKUP(CuentosContados[[#This Row],[Column1]],CuentosIndexados[],23,FALSE)</f>
        <v>0</v>
      </c>
      <c r="V445">
        <f>VLOOKUP(CuentosContados[[#This Row],[Column1]],CuentosIndexados[],24,FALSE)</f>
        <v>0</v>
      </c>
      <c r="W445">
        <f>VLOOKUP(CuentosContados[[#This Row],[Column1]],CuentosIndexados[],25,FALSE)</f>
        <v>0</v>
      </c>
      <c r="X445">
        <f>VLOOKUP(CuentosContados[[#This Row],[Column1]],CuentosIndexados[],26,FALSE)</f>
        <v>0</v>
      </c>
      <c r="Y445">
        <f>VLOOKUP(CuentosContados[[#This Row],[Column1]],CuentosIndexados[],27,FALSE)</f>
        <v>0</v>
      </c>
      <c r="Z445">
        <f>VLOOKUP(CuentosContados[[#This Row],[Column1]],CuentosIndexados[],28,FALSE)</f>
        <v>0</v>
      </c>
      <c r="AA445">
        <f>VLOOKUP(CuentosContados[[#This Row],[Column1]],CuentosIndexados[],29,FALSE)</f>
        <v>0</v>
      </c>
      <c r="AB445">
        <f>VLOOKUP(CuentosContados[[#This Row],[Column1]],CuentosIndexados[],30,FALSE)</f>
        <v>0</v>
      </c>
      <c r="AC445">
        <f>VLOOKUP(CuentosContados[[#This Row],[Column1]],CuentosIndexados[],31,FALSE)</f>
        <v>0</v>
      </c>
      <c r="AD445">
        <f>VLOOKUP(CuentosContados[[#This Row],[Column1]],CuentosIndexados[],32,FALSE)</f>
        <v>0</v>
      </c>
      <c r="AE445">
        <f>VLOOKUP(CuentosContados[[#This Row],[Column1]],CuentosIndexados[],33,FALSE)</f>
        <v>0</v>
      </c>
      <c r="AF445">
        <f>VLOOKUP(CuentosContados[[#This Row],[Column1]],CuentosIndexados[],34,FALSE)</f>
        <v>0</v>
      </c>
      <c r="AG445">
        <f>VLOOKUP(CuentosContados[[#This Row],[Column1]],CuentosIndexados[],35,FALSE)</f>
        <v>0</v>
      </c>
      <c r="AH445">
        <f>VLOOKUP(CuentosContados[[#This Row],[Column1]],CuentosIndexados[],36,FALSE)</f>
        <v>0</v>
      </c>
      <c r="AI445">
        <f>VLOOKUP(CuentosContados[[#This Row],[Column1]],CuentosIndexados[],37,FALSE)</f>
        <v>0</v>
      </c>
      <c r="AJ445">
        <f>VLOOKUP(CuentosContados[[#This Row],[Column1]],CuentosIndexados[],38,FALSE)</f>
        <v>0</v>
      </c>
      <c r="AK445">
        <f>VLOOKUP(CuentosContados[[#This Row],[Column1]],CuentosIndexados[],39,FALSE)</f>
        <v>0</v>
      </c>
    </row>
    <row r="446" spans="1:37" x14ac:dyDescent="0.25">
      <c r="A446" t="s">
        <v>186</v>
      </c>
      <c r="B446" t="str">
        <f>VLOOKUP(CuentosContados[[#This Row],[Column1]],CuentosIndexados[],3,FALSE)</f>
        <v>amor</v>
      </c>
      <c r="C446" t="str">
        <f>VLOOKUP(CuentosContados[[#This Row],[Column1]],CuentosIndexados[],5,FALSE)</f>
        <v>depresion</v>
      </c>
      <c r="D446" t="str">
        <f>VLOOKUP(CuentosContados[[#This Row],[Column1]],CuentosIndexados[],6,FALSE)</f>
        <v>envejecimiento</v>
      </c>
      <c r="E446">
        <f>VLOOKUP(CuentosContados[[#This Row],[Column1]],CuentosIndexados[],7,FALSE)</f>
        <v>0</v>
      </c>
      <c r="F446">
        <f>VLOOKUP(CuentosContados[[#This Row],[Column1]],CuentosIndexados[],8,FALSE)</f>
        <v>0</v>
      </c>
      <c r="G446">
        <f>VLOOKUP(CuentosContados[[#This Row],[Column1]],CuentosIndexados[],9,FALSE)</f>
        <v>0</v>
      </c>
      <c r="H446">
        <f>VLOOKUP(CuentosContados[[#This Row],[Column1]],CuentosIndexados[],10,FALSE)</f>
        <v>0</v>
      </c>
      <c r="I446">
        <f>VLOOKUP(CuentosContados[[#This Row],[Column1]],CuentosIndexados[],11,FALSE)</f>
        <v>0</v>
      </c>
      <c r="J446">
        <f>VLOOKUP(CuentosContados[[#This Row],[Column1]],CuentosIndexados[],12,FALSE)</f>
        <v>0</v>
      </c>
      <c r="K446">
        <f>VLOOKUP(CuentosContados[[#This Row],[Column1]],CuentosIndexados[],13,FALSE)</f>
        <v>0</v>
      </c>
      <c r="L446">
        <f>VLOOKUP(CuentosContados[[#This Row],[Column1]],CuentosIndexados[],14,FALSE)</f>
        <v>0</v>
      </c>
      <c r="M446">
        <f>VLOOKUP(CuentosContados[[#This Row],[Column1]],CuentosIndexados[],15,FALSE)</f>
        <v>0</v>
      </c>
      <c r="N446">
        <f>VLOOKUP(CuentosContados[[#This Row],[Column1]],CuentosIndexados[],16,FALSE)</f>
        <v>0</v>
      </c>
      <c r="O446">
        <f>VLOOKUP(CuentosContados[[#This Row],[Column1]],CuentosIndexados[],17,FALSE)</f>
        <v>0</v>
      </c>
      <c r="P446">
        <f>VLOOKUP(CuentosContados[[#This Row],[Column1]],CuentosIndexados[],18,FALSE)</f>
        <v>0</v>
      </c>
      <c r="Q446">
        <f>VLOOKUP(CuentosContados[[#This Row],[Column1]],CuentosIndexados[],19,FALSE)</f>
        <v>0</v>
      </c>
      <c r="R446">
        <f>VLOOKUP(CuentosContados[[#This Row],[Column1]],CuentosIndexados[],20,FALSE)</f>
        <v>0</v>
      </c>
      <c r="S446">
        <f>VLOOKUP(CuentosContados[[#This Row],[Column1]],CuentosIndexados[],21,FALSE)</f>
        <v>0</v>
      </c>
      <c r="T446">
        <f>VLOOKUP(CuentosContados[[#This Row],[Column1]],CuentosIndexados[],22,FALSE)</f>
        <v>0</v>
      </c>
      <c r="U446">
        <f>VLOOKUP(CuentosContados[[#This Row],[Column1]],CuentosIndexados[],23,FALSE)</f>
        <v>0</v>
      </c>
      <c r="V446">
        <f>VLOOKUP(CuentosContados[[#This Row],[Column1]],CuentosIndexados[],24,FALSE)</f>
        <v>0</v>
      </c>
      <c r="W446">
        <f>VLOOKUP(CuentosContados[[#This Row],[Column1]],CuentosIndexados[],25,FALSE)</f>
        <v>0</v>
      </c>
      <c r="X446">
        <f>VLOOKUP(CuentosContados[[#This Row],[Column1]],CuentosIndexados[],26,FALSE)</f>
        <v>0</v>
      </c>
      <c r="Y446">
        <f>VLOOKUP(CuentosContados[[#This Row],[Column1]],CuentosIndexados[],27,FALSE)</f>
        <v>0</v>
      </c>
      <c r="Z446">
        <f>VLOOKUP(CuentosContados[[#This Row],[Column1]],CuentosIndexados[],28,FALSE)</f>
        <v>0</v>
      </c>
      <c r="AA446">
        <f>VLOOKUP(CuentosContados[[#This Row],[Column1]],CuentosIndexados[],29,FALSE)</f>
        <v>0</v>
      </c>
      <c r="AB446">
        <f>VLOOKUP(CuentosContados[[#This Row],[Column1]],CuentosIndexados[],30,FALSE)</f>
        <v>0</v>
      </c>
      <c r="AC446">
        <f>VLOOKUP(CuentosContados[[#This Row],[Column1]],CuentosIndexados[],31,FALSE)</f>
        <v>0</v>
      </c>
      <c r="AD446">
        <f>VLOOKUP(CuentosContados[[#This Row],[Column1]],CuentosIndexados[],32,FALSE)</f>
        <v>0</v>
      </c>
      <c r="AE446">
        <f>VLOOKUP(CuentosContados[[#This Row],[Column1]],CuentosIndexados[],33,FALSE)</f>
        <v>0</v>
      </c>
      <c r="AF446">
        <f>VLOOKUP(CuentosContados[[#This Row],[Column1]],CuentosIndexados[],34,FALSE)</f>
        <v>0</v>
      </c>
      <c r="AG446">
        <f>VLOOKUP(CuentosContados[[#This Row],[Column1]],CuentosIndexados[],35,FALSE)</f>
        <v>0</v>
      </c>
      <c r="AH446">
        <f>VLOOKUP(CuentosContados[[#This Row],[Column1]],CuentosIndexados[],36,FALSE)</f>
        <v>0</v>
      </c>
      <c r="AI446">
        <f>VLOOKUP(CuentosContados[[#This Row],[Column1]],CuentosIndexados[],37,FALSE)</f>
        <v>0</v>
      </c>
      <c r="AJ446">
        <f>VLOOKUP(CuentosContados[[#This Row],[Column1]],CuentosIndexados[],38,FALSE)</f>
        <v>0</v>
      </c>
      <c r="AK446">
        <f>VLOOKUP(CuentosContados[[#This Row],[Column1]],CuentosIndexados[],39,FALSE)</f>
        <v>0</v>
      </c>
    </row>
    <row r="447" spans="1:37" x14ac:dyDescent="0.25">
      <c r="A447" t="s">
        <v>186</v>
      </c>
      <c r="B447" t="str">
        <f>VLOOKUP(CuentosContados[[#This Row],[Column1]],CuentosIndexados[],3,FALSE)</f>
        <v>amor</v>
      </c>
      <c r="C447" t="str">
        <f>VLOOKUP(CuentosContados[[#This Row],[Column1]],CuentosIndexados[],5,FALSE)</f>
        <v>depresion</v>
      </c>
      <c r="D447" t="str">
        <f>VLOOKUP(CuentosContados[[#This Row],[Column1]],CuentosIndexados[],6,FALSE)</f>
        <v>envejecimiento</v>
      </c>
      <c r="E447">
        <f>VLOOKUP(CuentosContados[[#This Row],[Column1]],CuentosIndexados[],7,FALSE)</f>
        <v>0</v>
      </c>
      <c r="F447">
        <f>VLOOKUP(CuentosContados[[#This Row],[Column1]],CuentosIndexados[],8,FALSE)</f>
        <v>0</v>
      </c>
      <c r="G447">
        <f>VLOOKUP(CuentosContados[[#This Row],[Column1]],CuentosIndexados[],9,FALSE)</f>
        <v>0</v>
      </c>
      <c r="H447">
        <f>VLOOKUP(CuentosContados[[#This Row],[Column1]],CuentosIndexados[],10,FALSE)</f>
        <v>0</v>
      </c>
      <c r="I447">
        <f>VLOOKUP(CuentosContados[[#This Row],[Column1]],CuentosIndexados[],11,FALSE)</f>
        <v>0</v>
      </c>
      <c r="J447">
        <f>VLOOKUP(CuentosContados[[#This Row],[Column1]],CuentosIndexados[],12,FALSE)</f>
        <v>0</v>
      </c>
      <c r="K447">
        <f>VLOOKUP(CuentosContados[[#This Row],[Column1]],CuentosIndexados[],13,FALSE)</f>
        <v>0</v>
      </c>
      <c r="L447">
        <f>VLOOKUP(CuentosContados[[#This Row],[Column1]],CuentosIndexados[],14,FALSE)</f>
        <v>0</v>
      </c>
      <c r="M447">
        <f>VLOOKUP(CuentosContados[[#This Row],[Column1]],CuentosIndexados[],15,FALSE)</f>
        <v>0</v>
      </c>
      <c r="N447">
        <f>VLOOKUP(CuentosContados[[#This Row],[Column1]],CuentosIndexados[],16,FALSE)</f>
        <v>0</v>
      </c>
      <c r="O447">
        <f>VLOOKUP(CuentosContados[[#This Row],[Column1]],CuentosIndexados[],17,FALSE)</f>
        <v>0</v>
      </c>
      <c r="P447">
        <f>VLOOKUP(CuentosContados[[#This Row],[Column1]],CuentosIndexados[],18,FALSE)</f>
        <v>0</v>
      </c>
      <c r="Q447">
        <f>VLOOKUP(CuentosContados[[#This Row],[Column1]],CuentosIndexados[],19,FALSE)</f>
        <v>0</v>
      </c>
      <c r="R447">
        <f>VLOOKUP(CuentosContados[[#This Row],[Column1]],CuentosIndexados[],20,FALSE)</f>
        <v>0</v>
      </c>
      <c r="S447">
        <f>VLOOKUP(CuentosContados[[#This Row],[Column1]],CuentosIndexados[],21,FALSE)</f>
        <v>0</v>
      </c>
      <c r="T447">
        <f>VLOOKUP(CuentosContados[[#This Row],[Column1]],CuentosIndexados[],22,FALSE)</f>
        <v>0</v>
      </c>
      <c r="U447">
        <f>VLOOKUP(CuentosContados[[#This Row],[Column1]],CuentosIndexados[],23,FALSE)</f>
        <v>0</v>
      </c>
      <c r="V447">
        <f>VLOOKUP(CuentosContados[[#This Row],[Column1]],CuentosIndexados[],24,FALSE)</f>
        <v>0</v>
      </c>
      <c r="W447">
        <f>VLOOKUP(CuentosContados[[#This Row],[Column1]],CuentosIndexados[],25,FALSE)</f>
        <v>0</v>
      </c>
      <c r="X447">
        <f>VLOOKUP(CuentosContados[[#This Row],[Column1]],CuentosIndexados[],26,FALSE)</f>
        <v>0</v>
      </c>
      <c r="Y447">
        <f>VLOOKUP(CuentosContados[[#This Row],[Column1]],CuentosIndexados[],27,FALSE)</f>
        <v>0</v>
      </c>
      <c r="Z447">
        <f>VLOOKUP(CuentosContados[[#This Row],[Column1]],CuentosIndexados[],28,FALSE)</f>
        <v>0</v>
      </c>
      <c r="AA447">
        <f>VLOOKUP(CuentosContados[[#This Row],[Column1]],CuentosIndexados[],29,FALSE)</f>
        <v>0</v>
      </c>
      <c r="AB447">
        <f>VLOOKUP(CuentosContados[[#This Row],[Column1]],CuentosIndexados[],30,FALSE)</f>
        <v>0</v>
      </c>
      <c r="AC447">
        <f>VLOOKUP(CuentosContados[[#This Row],[Column1]],CuentosIndexados[],31,FALSE)</f>
        <v>0</v>
      </c>
      <c r="AD447">
        <f>VLOOKUP(CuentosContados[[#This Row],[Column1]],CuentosIndexados[],32,FALSE)</f>
        <v>0</v>
      </c>
      <c r="AE447">
        <f>VLOOKUP(CuentosContados[[#This Row],[Column1]],CuentosIndexados[],33,FALSE)</f>
        <v>0</v>
      </c>
      <c r="AF447">
        <f>VLOOKUP(CuentosContados[[#This Row],[Column1]],CuentosIndexados[],34,FALSE)</f>
        <v>0</v>
      </c>
      <c r="AG447">
        <f>VLOOKUP(CuentosContados[[#This Row],[Column1]],CuentosIndexados[],35,FALSE)</f>
        <v>0</v>
      </c>
      <c r="AH447">
        <f>VLOOKUP(CuentosContados[[#This Row],[Column1]],CuentosIndexados[],36,FALSE)</f>
        <v>0</v>
      </c>
      <c r="AI447">
        <f>VLOOKUP(CuentosContados[[#This Row],[Column1]],CuentosIndexados[],37,FALSE)</f>
        <v>0</v>
      </c>
      <c r="AJ447">
        <f>VLOOKUP(CuentosContados[[#This Row],[Column1]],CuentosIndexados[],38,FALSE)</f>
        <v>0</v>
      </c>
      <c r="AK447">
        <f>VLOOKUP(CuentosContados[[#This Row],[Column1]],CuentosIndexados[],39,FALSE)</f>
        <v>0</v>
      </c>
    </row>
    <row r="448" spans="1:37" x14ac:dyDescent="0.25">
      <c r="A448" t="s">
        <v>1142</v>
      </c>
      <c r="B448" t="str">
        <f>VLOOKUP(CuentosContados[[#This Row],[Column1]],CuentosIndexados[],3,FALSE)</f>
        <v>amor</v>
      </c>
      <c r="C448">
        <f>VLOOKUP(CuentosContados[[#This Row],[Column1]],CuentosIndexados[],5,FALSE)</f>
        <v>0</v>
      </c>
      <c r="D448">
        <f>VLOOKUP(CuentosContados[[#This Row],[Column1]],CuentosIndexados[],6,FALSE)</f>
        <v>0</v>
      </c>
      <c r="E448">
        <f>VLOOKUP(CuentosContados[[#This Row],[Column1]],CuentosIndexados[],7,FALSE)</f>
        <v>0</v>
      </c>
      <c r="F448">
        <f>VLOOKUP(CuentosContados[[#This Row],[Column1]],CuentosIndexados[],8,FALSE)</f>
        <v>0</v>
      </c>
      <c r="G448">
        <f>VLOOKUP(CuentosContados[[#This Row],[Column1]],CuentosIndexados[],9,FALSE)</f>
        <v>0</v>
      </c>
      <c r="H448">
        <f>VLOOKUP(CuentosContados[[#This Row],[Column1]],CuentosIndexados[],10,FALSE)</f>
        <v>0</v>
      </c>
      <c r="I448">
        <f>VLOOKUP(CuentosContados[[#This Row],[Column1]],CuentosIndexados[],11,FALSE)</f>
        <v>0</v>
      </c>
      <c r="J448">
        <f>VLOOKUP(CuentosContados[[#This Row],[Column1]],CuentosIndexados[],12,FALSE)</f>
        <v>0</v>
      </c>
      <c r="K448">
        <f>VLOOKUP(CuentosContados[[#This Row],[Column1]],CuentosIndexados[],13,FALSE)</f>
        <v>0</v>
      </c>
      <c r="L448">
        <f>VLOOKUP(CuentosContados[[#This Row],[Column1]],CuentosIndexados[],14,FALSE)</f>
        <v>0</v>
      </c>
      <c r="M448">
        <f>VLOOKUP(CuentosContados[[#This Row],[Column1]],CuentosIndexados[],15,FALSE)</f>
        <v>0</v>
      </c>
      <c r="N448">
        <f>VLOOKUP(CuentosContados[[#This Row],[Column1]],CuentosIndexados[],16,FALSE)</f>
        <v>0</v>
      </c>
      <c r="O448">
        <f>VLOOKUP(CuentosContados[[#This Row],[Column1]],CuentosIndexados[],17,FALSE)</f>
        <v>0</v>
      </c>
      <c r="P448">
        <f>VLOOKUP(CuentosContados[[#This Row],[Column1]],CuentosIndexados[],18,FALSE)</f>
        <v>0</v>
      </c>
      <c r="Q448">
        <f>VLOOKUP(CuentosContados[[#This Row],[Column1]],CuentosIndexados[],19,FALSE)</f>
        <v>0</v>
      </c>
      <c r="R448">
        <f>VLOOKUP(CuentosContados[[#This Row],[Column1]],CuentosIndexados[],20,FALSE)</f>
        <v>0</v>
      </c>
      <c r="S448">
        <f>VLOOKUP(CuentosContados[[#This Row],[Column1]],CuentosIndexados[],21,FALSE)</f>
        <v>0</v>
      </c>
      <c r="T448">
        <f>VLOOKUP(CuentosContados[[#This Row],[Column1]],CuentosIndexados[],22,FALSE)</f>
        <v>0</v>
      </c>
      <c r="U448">
        <f>VLOOKUP(CuentosContados[[#This Row],[Column1]],CuentosIndexados[],23,FALSE)</f>
        <v>0</v>
      </c>
      <c r="V448">
        <f>VLOOKUP(CuentosContados[[#This Row],[Column1]],CuentosIndexados[],24,FALSE)</f>
        <v>0</v>
      </c>
      <c r="W448">
        <f>VLOOKUP(CuentosContados[[#This Row],[Column1]],CuentosIndexados[],25,FALSE)</f>
        <v>0</v>
      </c>
      <c r="X448" t="str">
        <f>VLOOKUP(CuentosContados[[#This Row],[Column1]],CuentosIndexados[],26,FALSE)</f>
        <v>compasion</v>
      </c>
      <c r="Y448">
        <f>VLOOKUP(CuentosContados[[#This Row],[Column1]],CuentosIndexados[],27,FALSE)</f>
        <v>0</v>
      </c>
      <c r="Z448">
        <f>VLOOKUP(CuentosContados[[#This Row],[Column1]],CuentosIndexados[],28,FALSE)</f>
        <v>0</v>
      </c>
      <c r="AA448">
        <f>VLOOKUP(CuentosContados[[#This Row],[Column1]],CuentosIndexados[],29,FALSE)</f>
        <v>0</v>
      </c>
      <c r="AB448">
        <f>VLOOKUP(CuentosContados[[#This Row],[Column1]],CuentosIndexados[],30,FALSE)</f>
        <v>0</v>
      </c>
      <c r="AC448">
        <f>VLOOKUP(CuentosContados[[#This Row],[Column1]],CuentosIndexados[],31,FALSE)</f>
        <v>0</v>
      </c>
      <c r="AD448">
        <f>VLOOKUP(CuentosContados[[#This Row],[Column1]],CuentosIndexados[],32,FALSE)</f>
        <v>0</v>
      </c>
      <c r="AE448">
        <f>VLOOKUP(CuentosContados[[#This Row],[Column1]],CuentosIndexados[],33,FALSE)</f>
        <v>0</v>
      </c>
      <c r="AF448">
        <f>VLOOKUP(CuentosContados[[#This Row],[Column1]],CuentosIndexados[],34,FALSE)</f>
        <v>0</v>
      </c>
      <c r="AG448">
        <f>VLOOKUP(CuentosContados[[#This Row],[Column1]],CuentosIndexados[],35,FALSE)</f>
        <v>0</v>
      </c>
      <c r="AH448">
        <f>VLOOKUP(CuentosContados[[#This Row],[Column1]],CuentosIndexados[],36,FALSE)</f>
        <v>0</v>
      </c>
      <c r="AI448">
        <f>VLOOKUP(CuentosContados[[#This Row],[Column1]],CuentosIndexados[],37,FALSE)</f>
        <v>0</v>
      </c>
      <c r="AJ448">
        <f>VLOOKUP(CuentosContados[[#This Row],[Column1]],CuentosIndexados[],38,FALSE)</f>
        <v>0</v>
      </c>
      <c r="AK448">
        <f>VLOOKUP(CuentosContados[[#This Row],[Column1]],CuentosIndexados[],39,FALSE)</f>
        <v>0</v>
      </c>
    </row>
    <row r="449" spans="1:37" x14ac:dyDescent="0.25">
      <c r="A449" t="s">
        <v>1142</v>
      </c>
      <c r="B449" t="str">
        <f>VLOOKUP(CuentosContados[[#This Row],[Column1]],CuentosIndexados[],3,FALSE)</f>
        <v>amor</v>
      </c>
      <c r="C449">
        <f>VLOOKUP(CuentosContados[[#This Row],[Column1]],CuentosIndexados[],5,FALSE)</f>
        <v>0</v>
      </c>
      <c r="D449">
        <f>VLOOKUP(CuentosContados[[#This Row],[Column1]],CuentosIndexados[],6,FALSE)</f>
        <v>0</v>
      </c>
      <c r="E449">
        <f>VLOOKUP(CuentosContados[[#This Row],[Column1]],CuentosIndexados[],7,FALSE)</f>
        <v>0</v>
      </c>
      <c r="F449">
        <f>VLOOKUP(CuentosContados[[#This Row],[Column1]],CuentosIndexados[],8,FALSE)</f>
        <v>0</v>
      </c>
      <c r="G449">
        <f>VLOOKUP(CuentosContados[[#This Row],[Column1]],CuentosIndexados[],9,FALSE)</f>
        <v>0</v>
      </c>
      <c r="H449">
        <f>VLOOKUP(CuentosContados[[#This Row],[Column1]],CuentosIndexados[],10,FALSE)</f>
        <v>0</v>
      </c>
      <c r="I449">
        <f>VLOOKUP(CuentosContados[[#This Row],[Column1]],CuentosIndexados[],11,FALSE)</f>
        <v>0</v>
      </c>
      <c r="J449">
        <f>VLOOKUP(CuentosContados[[#This Row],[Column1]],CuentosIndexados[],12,FALSE)</f>
        <v>0</v>
      </c>
      <c r="K449">
        <f>VLOOKUP(CuentosContados[[#This Row],[Column1]],CuentosIndexados[],13,FALSE)</f>
        <v>0</v>
      </c>
      <c r="L449">
        <f>VLOOKUP(CuentosContados[[#This Row],[Column1]],CuentosIndexados[],14,FALSE)</f>
        <v>0</v>
      </c>
      <c r="M449">
        <f>VLOOKUP(CuentosContados[[#This Row],[Column1]],CuentosIndexados[],15,FALSE)</f>
        <v>0</v>
      </c>
      <c r="N449">
        <f>VLOOKUP(CuentosContados[[#This Row],[Column1]],CuentosIndexados[],16,FALSE)</f>
        <v>0</v>
      </c>
      <c r="O449">
        <f>VLOOKUP(CuentosContados[[#This Row],[Column1]],CuentosIndexados[],17,FALSE)</f>
        <v>0</v>
      </c>
      <c r="P449">
        <f>VLOOKUP(CuentosContados[[#This Row],[Column1]],CuentosIndexados[],18,FALSE)</f>
        <v>0</v>
      </c>
      <c r="Q449">
        <f>VLOOKUP(CuentosContados[[#This Row],[Column1]],CuentosIndexados[],19,FALSE)</f>
        <v>0</v>
      </c>
      <c r="R449">
        <f>VLOOKUP(CuentosContados[[#This Row],[Column1]],CuentosIndexados[],20,FALSE)</f>
        <v>0</v>
      </c>
      <c r="S449">
        <f>VLOOKUP(CuentosContados[[#This Row],[Column1]],CuentosIndexados[],21,FALSE)</f>
        <v>0</v>
      </c>
      <c r="T449">
        <f>VLOOKUP(CuentosContados[[#This Row],[Column1]],CuentosIndexados[],22,FALSE)</f>
        <v>0</v>
      </c>
      <c r="U449">
        <f>VLOOKUP(CuentosContados[[#This Row],[Column1]],CuentosIndexados[],23,FALSE)</f>
        <v>0</v>
      </c>
      <c r="V449">
        <f>VLOOKUP(CuentosContados[[#This Row],[Column1]],CuentosIndexados[],24,FALSE)</f>
        <v>0</v>
      </c>
      <c r="W449">
        <f>VLOOKUP(CuentosContados[[#This Row],[Column1]],CuentosIndexados[],25,FALSE)</f>
        <v>0</v>
      </c>
      <c r="X449" t="str">
        <f>VLOOKUP(CuentosContados[[#This Row],[Column1]],CuentosIndexados[],26,FALSE)</f>
        <v>compasion</v>
      </c>
      <c r="Y449">
        <f>VLOOKUP(CuentosContados[[#This Row],[Column1]],CuentosIndexados[],27,FALSE)</f>
        <v>0</v>
      </c>
      <c r="Z449">
        <f>VLOOKUP(CuentosContados[[#This Row],[Column1]],CuentosIndexados[],28,FALSE)</f>
        <v>0</v>
      </c>
      <c r="AA449">
        <f>VLOOKUP(CuentosContados[[#This Row],[Column1]],CuentosIndexados[],29,FALSE)</f>
        <v>0</v>
      </c>
      <c r="AB449">
        <f>VLOOKUP(CuentosContados[[#This Row],[Column1]],CuentosIndexados[],30,FALSE)</f>
        <v>0</v>
      </c>
      <c r="AC449">
        <f>VLOOKUP(CuentosContados[[#This Row],[Column1]],CuentosIndexados[],31,FALSE)</f>
        <v>0</v>
      </c>
      <c r="AD449">
        <f>VLOOKUP(CuentosContados[[#This Row],[Column1]],CuentosIndexados[],32,FALSE)</f>
        <v>0</v>
      </c>
      <c r="AE449">
        <f>VLOOKUP(CuentosContados[[#This Row],[Column1]],CuentosIndexados[],33,FALSE)</f>
        <v>0</v>
      </c>
      <c r="AF449">
        <f>VLOOKUP(CuentosContados[[#This Row],[Column1]],CuentosIndexados[],34,FALSE)</f>
        <v>0</v>
      </c>
      <c r="AG449">
        <f>VLOOKUP(CuentosContados[[#This Row],[Column1]],CuentosIndexados[],35,FALSE)</f>
        <v>0</v>
      </c>
      <c r="AH449">
        <f>VLOOKUP(CuentosContados[[#This Row],[Column1]],CuentosIndexados[],36,FALSE)</f>
        <v>0</v>
      </c>
      <c r="AI449">
        <f>VLOOKUP(CuentosContados[[#This Row],[Column1]],CuentosIndexados[],37,FALSE)</f>
        <v>0</v>
      </c>
      <c r="AJ449">
        <f>VLOOKUP(CuentosContados[[#This Row],[Column1]],CuentosIndexados[],38,FALSE)</f>
        <v>0</v>
      </c>
      <c r="AK449">
        <f>VLOOKUP(CuentosContados[[#This Row],[Column1]],CuentosIndexados[],39,FALSE)</f>
        <v>0</v>
      </c>
    </row>
    <row r="450" spans="1:37" x14ac:dyDescent="0.25">
      <c r="A450" t="s">
        <v>1142</v>
      </c>
      <c r="B450" t="str">
        <f>VLOOKUP(CuentosContados[[#This Row],[Column1]],CuentosIndexados[],3,FALSE)</f>
        <v>amor</v>
      </c>
      <c r="C450">
        <f>VLOOKUP(CuentosContados[[#This Row],[Column1]],CuentosIndexados[],5,FALSE)</f>
        <v>0</v>
      </c>
      <c r="D450">
        <f>VLOOKUP(CuentosContados[[#This Row],[Column1]],CuentosIndexados[],6,FALSE)</f>
        <v>0</v>
      </c>
      <c r="E450">
        <f>VLOOKUP(CuentosContados[[#This Row],[Column1]],CuentosIndexados[],7,FALSE)</f>
        <v>0</v>
      </c>
      <c r="F450">
        <f>VLOOKUP(CuentosContados[[#This Row],[Column1]],CuentosIndexados[],8,FALSE)</f>
        <v>0</v>
      </c>
      <c r="G450">
        <f>VLOOKUP(CuentosContados[[#This Row],[Column1]],CuentosIndexados[],9,FALSE)</f>
        <v>0</v>
      </c>
      <c r="H450">
        <f>VLOOKUP(CuentosContados[[#This Row],[Column1]],CuentosIndexados[],10,FALSE)</f>
        <v>0</v>
      </c>
      <c r="I450">
        <f>VLOOKUP(CuentosContados[[#This Row],[Column1]],CuentosIndexados[],11,FALSE)</f>
        <v>0</v>
      </c>
      <c r="J450">
        <f>VLOOKUP(CuentosContados[[#This Row],[Column1]],CuentosIndexados[],12,FALSE)</f>
        <v>0</v>
      </c>
      <c r="K450">
        <f>VLOOKUP(CuentosContados[[#This Row],[Column1]],CuentosIndexados[],13,FALSE)</f>
        <v>0</v>
      </c>
      <c r="L450">
        <f>VLOOKUP(CuentosContados[[#This Row],[Column1]],CuentosIndexados[],14,FALSE)</f>
        <v>0</v>
      </c>
      <c r="M450">
        <f>VLOOKUP(CuentosContados[[#This Row],[Column1]],CuentosIndexados[],15,FALSE)</f>
        <v>0</v>
      </c>
      <c r="N450">
        <f>VLOOKUP(CuentosContados[[#This Row],[Column1]],CuentosIndexados[],16,FALSE)</f>
        <v>0</v>
      </c>
      <c r="O450">
        <f>VLOOKUP(CuentosContados[[#This Row],[Column1]],CuentosIndexados[],17,FALSE)</f>
        <v>0</v>
      </c>
      <c r="P450">
        <f>VLOOKUP(CuentosContados[[#This Row],[Column1]],CuentosIndexados[],18,FALSE)</f>
        <v>0</v>
      </c>
      <c r="Q450">
        <f>VLOOKUP(CuentosContados[[#This Row],[Column1]],CuentosIndexados[],19,FALSE)</f>
        <v>0</v>
      </c>
      <c r="R450">
        <f>VLOOKUP(CuentosContados[[#This Row],[Column1]],CuentosIndexados[],20,FALSE)</f>
        <v>0</v>
      </c>
      <c r="S450">
        <f>VLOOKUP(CuentosContados[[#This Row],[Column1]],CuentosIndexados[],21,FALSE)</f>
        <v>0</v>
      </c>
      <c r="T450">
        <f>VLOOKUP(CuentosContados[[#This Row],[Column1]],CuentosIndexados[],22,FALSE)</f>
        <v>0</v>
      </c>
      <c r="U450">
        <f>VLOOKUP(CuentosContados[[#This Row],[Column1]],CuentosIndexados[],23,FALSE)</f>
        <v>0</v>
      </c>
      <c r="V450">
        <f>VLOOKUP(CuentosContados[[#This Row],[Column1]],CuentosIndexados[],24,FALSE)</f>
        <v>0</v>
      </c>
      <c r="W450">
        <f>VLOOKUP(CuentosContados[[#This Row],[Column1]],CuentosIndexados[],25,FALSE)</f>
        <v>0</v>
      </c>
      <c r="X450" t="str">
        <f>VLOOKUP(CuentosContados[[#This Row],[Column1]],CuentosIndexados[],26,FALSE)</f>
        <v>compasion</v>
      </c>
      <c r="Y450">
        <f>VLOOKUP(CuentosContados[[#This Row],[Column1]],CuentosIndexados[],27,FALSE)</f>
        <v>0</v>
      </c>
      <c r="Z450">
        <f>VLOOKUP(CuentosContados[[#This Row],[Column1]],CuentosIndexados[],28,FALSE)</f>
        <v>0</v>
      </c>
      <c r="AA450">
        <f>VLOOKUP(CuentosContados[[#This Row],[Column1]],CuentosIndexados[],29,FALSE)</f>
        <v>0</v>
      </c>
      <c r="AB450">
        <f>VLOOKUP(CuentosContados[[#This Row],[Column1]],CuentosIndexados[],30,FALSE)</f>
        <v>0</v>
      </c>
      <c r="AC450">
        <f>VLOOKUP(CuentosContados[[#This Row],[Column1]],CuentosIndexados[],31,FALSE)</f>
        <v>0</v>
      </c>
      <c r="AD450">
        <f>VLOOKUP(CuentosContados[[#This Row],[Column1]],CuentosIndexados[],32,FALSE)</f>
        <v>0</v>
      </c>
      <c r="AE450">
        <f>VLOOKUP(CuentosContados[[#This Row],[Column1]],CuentosIndexados[],33,FALSE)</f>
        <v>0</v>
      </c>
      <c r="AF450">
        <f>VLOOKUP(CuentosContados[[#This Row],[Column1]],CuentosIndexados[],34,FALSE)</f>
        <v>0</v>
      </c>
      <c r="AG450">
        <f>VLOOKUP(CuentosContados[[#This Row],[Column1]],CuentosIndexados[],35,FALSE)</f>
        <v>0</v>
      </c>
      <c r="AH450">
        <f>VLOOKUP(CuentosContados[[#This Row],[Column1]],CuentosIndexados[],36,FALSE)</f>
        <v>0</v>
      </c>
      <c r="AI450">
        <f>VLOOKUP(CuentosContados[[#This Row],[Column1]],CuentosIndexados[],37,FALSE)</f>
        <v>0</v>
      </c>
      <c r="AJ450">
        <f>VLOOKUP(CuentosContados[[#This Row],[Column1]],CuentosIndexados[],38,FALSE)</f>
        <v>0</v>
      </c>
      <c r="AK450">
        <f>VLOOKUP(CuentosContados[[#This Row],[Column1]],CuentosIndexados[],39,FALSE)</f>
        <v>0</v>
      </c>
    </row>
    <row r="451" spans="1:37" x14ac:dyDescent="0.25">
      <c r="A451" t="s">
        <v>1142</v>
      </c>
      <c r="B451" t="str">
        <f>VLOOKUP(CuentosContados[[#This Row],[Column1]],CuentosIndexados[],3,FALSE)</f>
        <v>amor</v>
      </c>
      <c r="C451">
        <f>VLOOKUP(CuentosContados[[#This Row],[Column1]],CuentosIndexados[],5,FALSE)</f>
        <v>0</v>
      </c>
      <c r="D451">
        <f>VLOOKUP(CuentosContados[[#This Row],[Column1]],CuentosIndexados[],6,FALSE)</f>
        <v>0</v>
      </c>
      <c r="E451">
        <f>VLOOKUP(CuentosContados[[#This Row],[Column1]],CuentosIndexados[],7,FALSE)</f>
        <v>0</v>
      </c>
      <c r="F451">
        <f>VLOOKUP(CuentosContados[[#This Row],[Column1]],CuentosIndexados[],8,FALSE)</f>
        <v>0</v>
      </c>
      <c r="G451">
        <f>VLOOKUP(CuentosContados[[#This Row],[Column1]],CuentosIndexados[],9,FALSE)</f>
        <v>0</v>
      </c>
      <c r="H451">
        <f>VLOOKUP(CuentosContados[[#This Row],[Column1]],CuentosIndexados[],10,FALSE)</f>
        <v>0</v>
      </c>
      <c r="I451">
        <f>VLOOKUP(CuentosContados[[#This Row],[Column1]],CuentosIndexados[],11,FALSE)</f>
        <v>0</v>
      </c>
      <c r="J451">
        <f>VLOOKUP(CuentosContados[[#This Row],[Column1]],CuentosIndexados[],12,FALSE)</f>
        <v>0</v>
      </c>
      <c r="K451">
        <f>VLOOKUP(CuentosContados[[#This Row],[Column1]],CuentosIndexados[],13,FALSE)</f>
        <v>0</v>
      </c>
      <c r="L451">
        <f>VLOOKUP(CuentosContados[[#This Row],[Column1]],CuentosIndexados[],14,FALSE)</f>
        <v>0</v>
      </c>
      <c r="M451">
        <f>VLOOKUP(CuentosContados[[#This Row],[Column1]],CuentosIndexados[],15,FALSE)</f>
        <v>0</v>
      </c>
      <c r="N451">
        <f>VLOOKUP(CuentosContados[[#This Row],[Column1]],CuentosIndexados[],16,FALSE)</f>
        <v>0</v>
      </c>
      <c r="O451">
        <f>VLOOKUP(CuentosContados[[#This Row],[Column1]],CuentosIndexados[],17,FALSE)</f>
        <v>0</v>
      </c>
      <c r="P451">
        <f>VLOOKUP(CuentosContados[[#This Row],[Column1]],CuentosIndexados[],18,FALSE)</f>
        <v>0</v>
      </c>
      <c r="Q451">
        <f>VLOOKUP(CuentosContados[[#This Row],[Column1]],CuentosIndexados[],19,FALSE)</f>
        <v>0</v>
      </c>
      <c r="R451">
        <f>VLOOKUP(CuentosContados[[#This Row],[Column1]],CuentosIndexados[],20,FALSE)</f>
        <v>0</v>
      </c>
      <c r="S451">
        <f>VLOOKUP(CuentosContados[[#This Row],[Column1]],CuentosIndexados[],21,FALSE)</f>
        <v>0</v>
      </c>
      <c r="T451">
        <f>VLOOKUP(CuentosContados[[#This Row],[Column1]],CuentosIndexados[],22,FALSE)</f>
        <v>0</v>
      </c>
      <c r="U451">
        <f>VLOOKUP(CuentosContados[[#This Row],[Column1]],CuentosIndexados[],23,FALSE)</f>
        <v>0</v>
      </c>
      <c r="V451">
        <f>VLOOKUP(CuentosContados[[#This Row],[Column1]],CuentosIndexados[],24,FALSE)</f>
        <v>0</v>
      </c>
      <c r="W451">
        <f>VLOOKUP(CuentosContados[[#This Row],[Column1]],CuentosIndexados[],25,FALSE)</f>
        <v>0</v>
      </c>
      <c r="X451" t="str">
        <f>VLOOKUP(CuentosContados[[#This Row],[Column1]],CuentosIndexados[],26,FALSE)</f>
        <v>compasion</v>
      </c>
      <c r="Y451">
        <f>VLOOKUP(CuentosContados[[#This Row],[Column1]],CuentosIndexados[],27,FALSE)</f>
        <v>0</v>
      </c>
      <c r="Z451">
        <f>VLOOKUP(CuentosContados[[#This Row],[Column1]],CuentosIndexados[],28,FALSE)</f>
        <v>0</v>
      </c>
      <c r="AA451">
        <f>VLOOKUP(CuentosContados[[#This Row],[Column1]],CuentosIndexados[],29,FALSE)</f>
        <v>0</v>
      </c>
      <c r="AB451">
        <f>VLOOKUP(CuentosContados[[#This Row],[Column1]],CuentosIndexados[],30,FALSE)</f>
        <v>0</v>
      </c>
      <c r="AC451">
        <f>VLOOKUP(CuentosContados[[#This Row],[Column1]],CuentosIndexados[],31,FALSE)</f>
        <v>0</v>
      </c>
      <c r="AD451">
        <f>VLOOKUP(CuentosContados[[#This Row],[Column1]],CuentosIndexados[],32,FALSE)</f>
        <v>0</v>
      </c>
      <c r="AE451">
        <f>VLOOKUP(CuentosContados[[#This Row],[Column1]],CuentosIndexados[],33,FALSE)</f>
        <v>0</v>
      </c>
      <c r="AF451">
        <f>VLOOKUP(CuentosContados[[#This Row],[Column1]],CuentosIndexados[],34,FALSE)</f>
        <v>0</v>
      </c>
      <c r="AG451">
        <f>VLOOKUP(CuentosContados[[#This Row],[Column1]],CuentosIndexados[],35,FALSE)</f>
        <v>0</v>
      </c>
      <c r="AH451">
        <f>VLOOKUP(CuentosContados[[#This Row],[Column1]],CuentosIndexados[],36,FALSE)</f>
        <v>0</v>
      </c>
      <c r="AI451">
        <f>VLOOKUP(CuentosContados[[#This Row],[Column1]],CuentosIndexados[],37,FALSE)</f>
        <v>0</v>
      </c>
      <c r="AJ451">
        <f>VLOOKUP(CuentosContados[[#This Row],[Column1]],CuentosIndexados[],38,FALSE)</f>
        <v>0</v>
      </c>
      <c r="AK451">
        <f>VLOOKUP(CuentosContados[[#This Row],[Column1]],CuentosIndexados[],39,FALSE)</f>
        <v>0</v>
      </c>
    </row>
    <row r="452" spans="1:37" x14ac:dyDescent="0.25">
      <c r="A452" t="s">
        <v>1142</v>
      </c>
      <c r="B452" t="str">
        <f>VLOOKUP(CuentosContados[[#This Row],[Column1]],CuentosIndexados[],3,FALSE)</f>
        <v>amor</v>
      </c>
      <c r="C452">
        <f>VLOOKUP(CuentosContados[[#This Row],[Column1]],CuentosIndexados[],5,FALSE)</f>
        <v>0</v>
      </c>
      <c r="D452">
        <f>VLOOKUP(CuentosContados[[#This Row],[Column1]],CuentosIndexados[],6,FALSE)</f>
        <v>0</v>
      </c>
      <c r="E452">
        <f>VLOOKUP(CuentosContados[[#This Row],[Column1]],CuentosIndexados[],7,FALSE)</f>
        <v>0</v>
      </c>
      <c r="F452">
        <f>VLOOKUP(CuentosContados[[#This Row],[Column1]],CuentosIndexados[],8,FALSE)</f>
        <v>0</v>
      </c>
      <c r="G452">
        <f>VLOOKUP(CuentosContados[[#This Row],[Column1]],CuentosIndexados[],9,FALSE)</f>
        <v>0</v>
      </c>
      <c r="H452">
        <f>VLOOKUP(CuentosContados[[#This Row],[Column1]],CuentosIndexados[],10,FALSE)</f>
        <v>0</v>
      </c>
      <c r="I452">
        <f>VLOOKUP(CuentosContados[[#This Row],[Column1]],CuentosIndexados[],11,FALSE)</f>
        <v>0</v>
      </c>
      <c r="J452">
        <f>VLOOKUP(CuentosContados[[#This Row],[Column1]],CuentosIndexados[],12,FALSE)</f>
        <v>0</v>
      </c>
      <c r="K452">
        <f>VLOOKUP(CuentosContados[[#This Row],[Column1]],CuentosIndexados[],13,FALSE)</f>
        <v>0</v>
      </c>
      <c r="L452">
        <f>VLOOKUP(CuentosContados[[#This Row],[Column1]],CuentosIndexados[],14,FALSE)</f>
        <v>0</v>
      </c>
      <c r="M452">
        <f>VLOOKUP(CuentosContados[[#This Row],[Column1]],CuentosIndexados[],15,FALSE)</f>
        <v>0</v>
      </c>
      <c r="N452">
        <f>VLOOKUP(CuentosContados[[#This Row],[Column1]],CuentosIndexados[],16,FALSE)</f>
        <v>0</v>
      </c>
      <c r="O452">
        <f>VLOOKUP(CuentosContados[[#This Row],[Column1]],CuentosIndexados[],17,FALSE)</f>
        <v>0</v>
      </c>
      <c r="P452">
        <f>VLOOKUP(CuentosContados[[#This Row],[Column1]],CuentosIndexados[],18,FALSE)</f>
        <v>0</v>
      </c>
      <c r="Q452">
        <f>VLOOKUP(CuentosContados[[#This Row],[Column1]],CuentosIndexados[],19,FALSE)</f>
        <v>0</v>
      </c>
      <c r="R452">
        <f>VLOOKUP(CuentosContados[[#This Row],[Column1]],CuentosIndexados[],20,FALSE)</f>
        <v>0</v>
      </c>
      <c r="S452">
        <f>VLOOKUP(CuentosContados[[#This Row],[Column1]],CuentosIndexados[],21,FALSE)</f>
        <v>0</v>
      </c>
      <c r="T452">
        <f>VLOOKUP(CuentosContados[[#This Row],[Column1]],CuentosIndexados[],22,FALSE)</f>
        <v>0</v>
      </c>
      <c r="U452">
        <f>VLOOKUP(CuentosContados[[#This Row],[Column1]],CuentosIndexados[],23,FALSE)</f>
        <v>0</v>
      </c>
      <c r="V452">
        <f>VLOOKUP(CuentosContados[[#This Row],[Column1]],CuentosIndexados[],24,FALSE)</f>
        <v>0</v>
      </c>
      <c r="W452">
        <f>VLOOKUP(CuentosContados[[#This Row],[Column1]],CuentosIndexados[],25,FALSE)</f>
        <v>0</v>
      </c>
      <c r="X452" t="str">
        <f>VLOOKUP(CuentosContados[[#This Row],[Column1]],CuentosIndexados[],26,FALSE)</f>
        <v>compasion</v>
      </c>
      <c r="Y452">
        <f>VLOOKUP(CuentosContados[[#This Row],[Column1]],CuentosIndexados[],27,FALSE)</f>
        <v>0</v>
      </c>
      <c r="Z452">
        <f>VLOOKUP(CuentosContados[[#This Row],[Column1]],CuentosIndexados[],28,FALSE)</f>
        <v>0</v>
      </c>
      <c r="AA452">
        <f>VLOOKUP(CuentosContados[[#This Row],[Column1]],CuentosIndexados[],29,FALSE)</f>
        <v>0</v>
      </c>
      <c r="AB452">
        <f>VLOOKUP(CuentosContados[[#This Row],[Column1]],CuentosIndexados[],30,FALSE)</f>
        <v>0</v>
      </c>
      <c r="AC452">
        <f>VLOOKUP(CuentosContados[[#This Row],[Column1]],CuentosIndexados[],31,FALSE)</f>
        <v>0</v>
      </c>
      <c r="AD452">
        <f>VLOOKUP(CuentosContados[[#This Row],[Column1]],CuentosIndexados[],32,FALSE)</f>
        <v>0</v>
      </c>
      <c r="AE452">
        <f>VLOOKUP(CuentosContados[[#This Row],[Column1]],CuentosIndexados[],33,FALSE)</f>
        <v>0</v>
      </c>
      <c r="AF452">
        <f>VLOOKUP(CuentosContados[[#This Row],[Column1]],CuentosIndexados[],34,FALSE)</f>
        <v>0</v>
      </c>
      <c r="AG452">
        <f>VLOOKUP(CuentosContados[[#This Row],[Column1]],CuentosIndexados[],35,FALSE)</f>
        <v>0</v>
      </c>
      <c r="AH452">
        <f>VLOOKUP(CuentosContados[[#This Row],[Column1]],CuentosIndexados[],36,FALSE)</f>
        <v>0</v>
      </c>
      <c r="AI452">
        <f>VLOOKUP(CuentosContados[[#This Row],[Column1]],CuentosIndexados[],37,FALSE)</f>
        <v>0</v>
      </c>
      <c r="AJ452">
        <f>VLOOKUP(CuentosContados[[#This Row],[Column1]],CuentosIndexados[],38,FALSE)</f>
        <v>0</v>
      </c>
      <c r="AK452">
        <f>VLOOKUP(CuentosContados[[#This Row],[Column1]],CuentosIndexados[],39,FALSE)</f>
        <v>0</v>
      </c>
    </row>
    <row r="453" spans="1:37" x14ac:dyDescent="0.25">
      <c r="A453" t="s">
        <v>1142</v>
      </c>
      <c r="B453" t="str">
        <f>VLOOKUP(CuentosContados[[#This Row],[Column1]],CuentosIndexados[],3,FALSE)</f>
        <v>amor</v>
      </c>
      <c r="C453">
        <f>VLOOKUP(CuentosContados[[#This Row],[Column1]],CuentosIndexados[],5,FALSE)</f>
        <v>0</v>
      </c>
      <c r="D453">
        <f>VLOOKUP(CuentosContados[[#This Row],[Column1]],CuentosIndexados[],6,FALSE)</f>
        <v>0</v>
      </c>
      <c r="E453">
        <f>VLOOKUP(CuentosContados[[#This Row],[Column1]],CuentosIndexados[],7,FALSE)</f>
        <v>0</v>
      </c>
      <c r="F453">
        <f>VLOOKUP(CuentosContados[[#This Row],[Column1]],CuentosIndexados[],8,FALSE)</f>
        <v>0</v>
      </c>
      <c r="G453">
        <f>VLOOKUP(CuentosContados[[#This Row],[Column1]],CuentosIndexados[],9,FALSE)</f>
        <v>0</v>
      </c>
      <c r="H453">
        <f>VLOOKUP(CuentosContados[[#This Row],[Column1]],CuentosIndexados[],10,FALSE)</f>
        <v>0</v>
      </c>
      <c r="I453">
        <f>VLOOKUP(CuentosContados[[#This Row],[Column1]],CuentosIndexados[],11,FALSE)</f>
        <v>0</v>
      </c>
      <c r="J453">
        <f>VLOOKUP(CuentosContados[[#This Row],[Column1]],CuentosIndexados[],12,FALSE)</f>
        <v>0</v>
      </c>
      <c r="K453">
        <f>VLOOKUP(CuentosContados[[#This Row],[Column1]],CuentosIndexados[],13,FALSE)</f>
        <v>0</v>
      </c>
      <c r="L453">
        <f>VLOOKUP(CuentosContados[[#This Row],[Column1]],CuentosIndexados[],14,FALSE)</f>
        <v>0</v>
      </c>
      <c r="M453">
        <f>VLOOKUP(CuentosContados[[#This Row],[Column1]],CuentosIndexados[],15,FALSE)</f>
        <v>0</v>
      </c>
      <c r="N453">
        <f>VLOOKUP(CuentosContados[[#This Row],[Column1]],CuentosIndexados[],16,FALSE)</f>
        <v>0</v>
      </c>
      <c r="O453">
        <f>VLOOKUP(CuentosContados[[#This Row],[Column1]],CuentosIndexados[],17,FALSE)</f>
        <v>0</v>
      </c>
      <c r="P453">
        <f>VLOOKUP(CuentosContados[[#This Row],[Column1]],CuentosIndexados[],18,FALSE)</f>
        <v>0</v>
      </c>
      <c r="Q453">
        <f>VLOOKUP(CuentosContados[[#This Row],[Column1]],CuentosIndexados[],19,FALSE)</f>
        <v>0</v>
      </c>
      <c r="R453">
        <f>VLOOKUP(CuentosContados[[#This Row],[Column1]],CuentosIndexados[],20,FALSE)</f>
        <v>0</v>
      </c>
      <c r="S453">
        <f>VLOOKUP(CuentosContados[[#This Row],[Column1]],CuentosIndexados[],21,FALSE)</f>
        <v>0</v>
      </c>
      <c r="T453">
        <f>VLOOKUP(CuentosContados[[#This Row],[Column1]],CuentosIndexados[],22,FALSE)</f>
        <v>0</v>
      </c>
      <c r="U453">
        <f>VLOOKUP(CuentosContados[[#This Row],[Column1]],CuentosIndexados[],23,FALSE)</f>
        <v>0</v>
      </c>
      <c r="V453">
        <f>VLOOKUP(CuentosContados[[#This Row],[Column1]],CuentosIndexados[],24,FALSE)</f>
        <v>0</v>
      </c>
      <c r="W453">
        <f>VLOOKUP(CuentosContados[[#This Row],[Column1]],CuentosIndexados[],25,FALSE)</f>
        <v>0</v>
      </c>
      <c r="X453" t="str">
        <f>VLOOKUP(CuentosContados[[#This Row],[Column1]],CuentosIndexados[],26,FALSE)</f>
        <v>compasion</v>
      </c>
      <c r="Y453">
        <f>VLOOKUP(CuentosContados[[#This Row],[Column1]],CuentosIndexados[],27,FALSE)</f>
        <v>0</v>
      </c>
      <c r="Z453">
        <f>VLOOKUP(CuentosContados[[#This Row],[Column1]],CuentosIndexados[],28,FALSE)</f>
        <v>0</v>
      </c>
      <c r="AA453">
        <f>VLOOKUP(CuentosContados[[#This Row],[Column1]],CuentosIndexados[],29,FALSE)</f>
        <v>0</v>
      </c>
      <c r="AB453">
        <f>VLOOKUP(CuentosContados[[#This Row],[Column1]],CuentosIndexados[],30,FALSE)</f>
        <v>0</v>
      </c>
      <c r="AC453">
        <f>VLOOKUP(CuentosContados[[#This Row],[Column1]],CuentosIndexados[],31,FALSE)</f>
        <v>0</v>
      </c>
      <c r="AD453">
        <f>VLOOKUP(CuentosContados[[#This Row],[Column1]],CuentosIndexados[],32,FALSE)</f>
        <v>0</v>
      </c>
      <c r="AE453">
        <f>VLOOKUP(CuentosContados[[#This Row],[Column1]],CuentosIndexados[],33,FALSE)</f>
        <v>0</v>
      </c>
      <c r="AF453">
        <f>VLOOKUP(CuentosContados[[#This Row],[Column1]],CuentosIndexados[],34,FALSE)</f>
        <v>0</v>
      </c>
      <c r="AG453">
        <f>VLOOKUP(CuentosContados[[#This Row],[Column1]],CuentosIndexados[],35,FALSE)</f>
        <v>0</v>
      </c>
      <c r="AH453">
        <f>VLOOKUP(CuentosContados[[#This Row],[Column1]],CuentosIndexados[],36,FALSE)</f>
        <v>0</v>
      </c>
      <c r="AI453">
        <f>VLOOKUP(CuentosContados[[#This Row],[Column1]],CuentosIndexados[],37,FALSE)</f>
        <v>0</v>
      </c>
      <c r="AJ453">
        <f>VLOOKUP(CuentosContados[[#This Row],[Column1]],CuentosIndexados[],38,FALSE)</f>
        <v>0</v>
      </c>
      <c r="AK453">
        <f>VLOOKUP(CuentosContados[[#This Row],[Column1]],CuentosIndexados[],39,FALSE)</f>
        <v>0</v>
      </c>
    </row>
    <row r="454" spans="1:37" x14ac:dyDescent="0.25">
      <c r="A454" t="s">
        <v>1457</v>
      </c>
      <c r="B454" t="str">
        <f>VLOOKUP(CuentosContados[[#This Row],[Column1]],CuentosIndexados[],3,FALSE)</f>
        <v>amor</v>
      </c>
      <c r="C454">
        <f>VLOOKUP(CuentosContados[[#This Row],[Column1]],CuentosIndexados[],5,FALSE)</f>
        <v>0</v>
      </c>
      <c r="D454">
        <f>VLOOKUP(CuentosContados[[#This Row],[Column1]],CuentosIndexados[],6,FALSE)</f>
        <v>0</v>
      </c>
      <c r="E454">
        <f>VLOOKUP(CuentosContados[[#This Row],[Column1]],CuentosIndexados[],7,FALSE)</f>
        <v>0</v>
      </c>
      <c r="F454">
        <f>VLOOKUP(CuentosContados[[#This Row],[Column1]],CuentosIndexados[],8,FALSE)</f>
        <v>0</v>
      </c>
      <c r="G454">
        <f>VLOOKUP(CuentosContados[[#This Row],[Column1]],CuentosIndexados[],9,FALSE)</f>
        <v>0</v>
      </c>
      <c r="H454">
        <f>VLOOKUP(CuentosContados[[#This Row],[Column1]],CuentosIndexados[],10,FALSE)</f>
        <v>0</v>
      </c>
      <c r="I454">
        <f>VLOOKUP(CuentosContados[[#This Row],[Column1]],CuentosIndexados[],11,FALSE)</f>
        <v>0</v>
      </c>
      <c r="J454">
        <f>VLOOKUP(CuentosContados[[#This Row],[Column1]],CuentosIndexados[],12,FALSE)</f>
        <v>0</v>
      </c>
      <c r="K454">
        <f>VLOOKUP(CuentosContados[[#This Row],[Column1]],CuentosIndexados[],13,FALSE)</f>
        <v>0</v>
      </c>
      <c r="L454">
        <f>VLOOKUP(CuentosContados[[#This Row],[Column1]],CuentosIndexados[],14,FALSE)</f>
        <v>0</v>
      </c>
      <c r="M454">
        <f>VLOOKUP(CuentosContados[[#This Row],[Column1]],CuentosIndexados[],15,FALSE)</f>
        <v>0</v>
      </c>
      <c r="N454">
        <f>VLOOKUP(CuentosContados[[#This Row],[Column1]],CuentosIndexados[],16,FALSE)</f>
        <v>0</v>
      </c>
      <c r="O454">
        <f>VLOOKUP(CuentosContados[[#This Row],[Column1]],CuentosIndexados[],17,FALSE)</f>
        <v>0</v>
      </c>
      <c r="P454">
        <f>VLOOKUP(CuentosContados[[#This Row],[Column1]],CuentosIndexados[],18,FALSE)</f>
        <v>0</v>
      </c>
      <c r="Q454">
        <f>VLOOKUP(CuentosContados[[#This Row],[Column1]],CuentosIndexados[],19,FALSE)</f>
        <v>0</v>
      </c>
      <c r="R454">
        <f>VLOOKUP(CuentosContados[[#This Row],[Column1]],CuentosIndexados[],20,FALSE)</f>
        <v>0</v>
      </c>
      <c r="S454">
        <f>VLOOKUP(CuentosContados[[#This Row],[Column1]],CuentosIndexados[],21,FALSE)</f>
        <v>0</v>
      </c>
      <c r="T454">
        <f>VLOOKUP(CuentosContados[[#This Row],[Column1]],CuentosIndexados[],22,FALSE)</f>
        <v>0</v>
      </c>
      <c r="U454">
        <f>VLOOKUP(CuentosContados[[#This Row],[Column1]],CuentosIndexados[],23,FALSE)</f>
        <v>0</v>
      </c>
      <c r="V454">
        <f>VLOOKUP(CuentosContados[[#This Row],[Column1]],CuentosIndexados[],24,FALSE)</f>
        <v>0</v>
      </c>
      <c r="W454">
        <f>VLOOKUP(CuentosContados[[#This Row],[Column1]],CuentosIndexados[],25,FALSE)</f>
        <v>0</v>
      </c>
      <c r="X454" t="str">
        <f>VLOOKUP(CuentosContados[[#This Row],[Column1]],CuentosIndexados[],26,FALSE)</f>
        <v>compasion</v>
      </c>
      <c r="Y454">
        <f>VLOOKUP(CuentosContados[[#This Row],[Column1]],CuentosIndexados[],27,FALSE)</f>
        <v>0</v>
      </c>
      <c r="Z454">
        <f>VLOOKUP(CuentosContados[[#This Row],[Column1]],CuentosIndexados[],28,FALSE)</f>
        <v>0</v>
      </c>
      <c r="AA454">
        <f>VLOOKUP(CuentosContados[[#This Row],[Column1]],CuentosIndexados[],29,FALSE)</f>
        <v>0</v>
      </c>
      <c r="AB454">
        <f>VLOOKUP(CuentosContados[[#This Row],[Column1]],CuentosIndexados[],30,FALSE)</f>
        <v>0</v>
      </c>
      <c r="AC454">
        <f>VLOOKUP(CuentosContados[[#This Row],[Column1]],CuentosIndexados[],31,FALSE)</f>
        <v>0</v>
      </c>
      <c r="AD454">
        <f>VLOOKUP(CuentosContados[[#This Row],[Column1]],CuentosIndexados[],32,FALSE)</f>
        <v>0</v>
      </c>
      <c r="AE454">
        <f>VLOOKUP(CuentosContados[[#This Row],[Column1]],CuentosIndexados[],33,FALSE)</f>
        <v>0</v>
      </c>
      <c r="AF454">
        <f>VLOOKUP(CuentosContados[[#This Row],[Column1]],CuentosIndexados[],34,FALSE)</f>
        <v>0</v>
      </c>
      <c r="AG454">
        <f>VLOOKUP(CuentosContados[[#This Row],[Column1]],CuentosIndexados[],35,FALSE)</f>
        <v>0</v>
      </c>
      <c r="AH454">
        <f>VLOOKUP(CuentosContados[[#This Row],[Column1]],CuentosIndexados[],36,FALSE)</f>
        <v>0</v>
      </c>
      <c r="AI454">
        <f>VLOOKUP(CuentosContados[[#This Row],[Column1]],CuentosIndexados[],37,FALSE)</f>
        <v>0</v>
      </c>
      <c r="AJ454">
        <f>VLOOKUP(CuentosContados[[#This Row],[Column1]],CuentosIndexados[],38,FALSE)</f>
        <v>0</v>
      </c>
      <c r="AK454">
        <f>VLOOKUP(CuentosContados[[#This Row],[Column1]],CuentosIndexados[],39,FALSE)</f>
        <v>0</v>
      </c>
    </row>
    <row r="455" spans="1:37" x14ac:dyDescent="0.25">
      <c r="A455" t="s">
        <v>1457</v>
      </c>
      <c r="B455" t="str">
        <f>VLOOKUP(CuentosContados[[#This Row],[Column1]],CuentosIndexados[],3,FALSE)</f>
        <v>amor</v>
      </c>
      <c r="C455">
        <f>VLOOKUP(CuentosContados[[#This Row],[Column1]],CuentosIndexados[],5,FALSE)</f>
        <v>0</v>
      </c>
      <c r="D455">
        <f>VLOOKUP(CuentosContados[[#This Row],[Column1]],CuentosIndexados[],6,FALSE)</f>
        <v>0</v>
      </c>
      <c r="E455">
        <f>VLOOKUP(CuentosContados[[#This Row],[Column1]],CuentosIndexados[],7,FALSE)</f>
        <v>0</v>
      </c>
      <c r="F455">
        <f>VLOOKUP(CuentosContados[[#This Row],[Column1]],CuentosIndexados[],8,FALSE)</f>
        <v>0</v>
      </c>
      <c r="G455">
        <f>VLOOKUP(CuentosContados[[#This Row],[Column1]],CuentosIndexados[],9,FALSE)</f>
        <v>0</v>
      </c>
      <c r="H455">
        <f>VLOOKUP(CuentosContados[[#This Row],[Column1]],CuentosIndexados[],10,FALSE)</f>
        <v>0</v>
      </c>
      <c r="I455">
        <f>VLOOKUP(CuentosContados[[#This Row],[Column1]],CuentosIndexados[],11,FALSE)</f>
        <v>0</v>
      </c>
      <c r="J455">
        <f>VLOOKUP(CuentosContados[[#This Row],[Column1]],CuentosIndexados[],12,FALSE)</f>
        <v>0</v>
      </c>
      <c r="K455">
        <f>VLOOKUP(CuentosContados[[#This Row],[Column1]],CuentosIndexados[],13,FALSE)</f>
        <v>0</v>
      </c>
      <c r="L455">
        <f>VLOOKUP(CuentosContados[[#This Row],[Column1]],CuentosIndexados[],14,FALSE)</f>
        <v>0</v>
      </c>
      <c r="M455">
        <f>VLOOKUP(CuentosContados[[#This Row],[Column1]],CuentosIndexados[],15,FALSE)</f>
        <v>0</v>
      </c>
      <c r="N455">
        <f>VLOOKUP(CuentosContados[[#This Row],[Column1]],CuentosIndexados[],16,FALSE)</f>
        <v>0</v>
      </c>
      <c r="O455">
        <f>VLOOKUP(CuentosContados[[#This Row],[Column1]],CuentosIndexados[],17,FALSE)</f>
        <v>0</v>
      </c>
      <c r="P455">
        <f>VLOOKUP(CuentosContados[[#This Row],[Column1]],CuentosIndexados[],18,FALSE)</f>
        <v>0</v>
      </c>
      <c r="Q455">
        <f>VLOOKUP(CuentosContados[[#This Row],[Column1]],CuentosIndexados[],19,FALSE)</f>
        <v>0</v>
      </c>
      <c r="R455">
        <f>VLOOKUP(CuentosContados[[#This Row],[Column1]],CuentosIndexados[],20,FALSE)</f>
        <v>0</v>
      </c>
      <c r="S455">
        <f>VLOOKUP(CuentosContados[[#This Row],[Column1]],CuentosIndexados[],21,FALSE)</f>
        <v>0</v>
      </c>
      <c r="T455">
        <f>VLOOKUP(CuentosContados[[#This Row],[Column1]],CuentosIndexados[],22,FALSE)</f>
        <v>0</v>
      </c>
      <c r="U455">
        <f>VLOOKUP(CuentosContados[[#This Row],[Column1]],CuentosIndexados[],23,FALSE)</f>
        <v>0</v>
      </c>
      <c r="V455">
        <f>VLOOKUP(CuentosContados[[#This Row],[Column1]],CuentosIndexados[],24,FALSE)</f>
        <v>0</v>
      </c>
      <c r="W455">
        <f>VLOOKUP(CuentosContados[[#This Row],[Column1]],CuentosIndexados[],25,FALSE)</f>
        <v>0</v>
      </c>
      <c r="X455" t="str">
        <f>VLOOKUP(CuentosContados[[#This Row],[Column1]],CuentosIndexados[],26,FALSE)</f>
        <v>compasion</v>
      </c>
      <c r="Y455">
        <f>VLOOKUP(CuentosContados[[#This Row],[Column1]],CuentosIndexados[],27,FALSE)</f>
        <v>0</v>
      </c>
      <c r="Z455">
        <f>VLOOKUP(CuentosContados[[#This Row],[Column1]],CuentosIndexados[],28,FALSE)</f>
        <v>0</v>
      </c>
      <c r="AA455">
        <f>VLOOKUP(CuentosContados[[#This Row],[Column1]],CuentosIndexados[],29,FALSE)</f>
        <v>0</v>
      </c>
      <c r="AB455">
        <f>VLOOKUP(CuentosContados[[#This Row],[Column1]],CuentosIndexados[],30,FALSE)</f>
        <v>0</v>
      </c>
      <c r="AC455">
        <f>VLOOKUP(CuentosContados[[#This Row],[Column1]],CuentosIndexados[],31,FALSE)</f>
        <v>0</v>
      </c>
      <c r="AD455">
        <f>VLOOKUP(CuentosContados[[#This Row],[Column1]],CuentosIndexados[],32,FALSE)</f>
        <v>0</v>
      </c>
      <c r="AE455">
        <f>VLOOKUP(CuentosContados[[#This Row],[Column1]],CuentosIndexados[],33,FALSE)</f>
        <v>0</v>
      </c>
      <c r="AF455">
        <f>VLOOKUP(CuentosContados[[#This Row],[Column1]],CuentosIndexados[],34,FALSE)</f>
        <v>0</v>
      </c>
      <c r="AG455">
        <f>VLOOKUP(CuentosContados[[#This Row],[Column1]],CuentosIndexados[],35,FALSE)</f>
        <v>0</v>
      </c>
      <c r="AH455">
        <f>VLOOKUP(CuentosContados[[#This Row],[Column1]],CuentosIndexados[],36,FALSE)</f>
        <v>0</v>
      </c>
      <c r="AI455">
        <f>VLOOKUP(CuentosContados[[#This Row],[Column1]],CuentosIndexados[],37,FALSE)</f>
        <v>0</v>
      </c>
      <c r="AJ455">
        <f>VLOOKUP(CuentosContados[[#This Row],[Column1]],CuentosIndexados[],38,FALSE)</f>
        <v>0</v>
      </c>
      <c r="AK455">
        <f>VLOOKUP(CuentosContados[[#This Row],[Column1]],CuentosIndexados[],39,FALSE)</f>
        <v>0</v>
      </c>
    </row>
    <row r="456" spans="1:37" x14ac:dyDescent="0.25">
      <c r="A456" t="s">
        <v>1457</v>
      </c>
      <c r="B456" t="str">
        <f>VLOOKUP(CuentosContados[[#This Row],[Column1]],CuentosIndexados[],3,FALSE)</f>
        <v>amor</v>
      </c>
      <c r="C456">
        <f>VLOOKUP(CuentosContados[[#This Row],[Column1]],CuentosIndexados[],5,FALSE)</f>
        <v>0</v>
      </c>
      <c r="D456">
        <f>VLOOKUP(CuentosContados[[#This Row],[Column1]],CuentosIndexados[],6,FALSE)</f>
        <v>0</v>
      </c>
      <c r="E456">
        <f>VLOOKUP(CuentosContados[[#This Row],[Column1]],CuentosIndexados[],7,FALSE)</f>
        <v>0</v>
      </c>
      <c r="F456">
        <f>VLOOKUP(CuentosContados[[#This Row],[Column1]],CuentosIndexados[],8,FALSE)</f>
        <v>0</v>
      </c>
      <c r="G456">
        <f>VLOOKUP(CuentosContados[[#This Row],[Column1]],CuentosIndexados[],9,FALSE)</f>
        <v>0</v>
      </c>
      <c r="H456">
        <f>VLOOKUP(CuentosContados[[#This Row],[Column1]],CuentosIndexados[],10,FALSE)</f>
        <v>0</v>
      </c>
      <c r="I456">
        <f>VLOOKUP(CuentosContados[[#This Row],[Column1]],CuentosIndexados[],11,FALSE)</f>
        <v>0</v>
      </c>
      <c r="J456">
        <f>VLOOKUP(CuentosContados[[#This Row],[Column1]],CuentosIndexados[],12,FALSE)</f>
        <v>0</v>
      </c>
      <c r="K456">
        <f>VLOOKUP(CuentosContados[[#This Row],[Column1]],CuentosIndexados[],13,FALSE)</f>
        <v>0</v>
      </c>
      <c r="L456">
        <f>VLOOKUP(CuentosContados[[#This Row],[Column1]],CuentosIndexados[],14,FALSE)</f>
        <v>0</v>
      </c>
      <c r="M456">
        <f>VLOOKUP(CuentosContados[[#This Row],[Column1]],CuentosIndexados[],15,FALSE)</f>
        <v>0</v>
      </c>
      <c r="N456">
        <f>VLOOKUP(CuentosContados[[#This Row],[Column1]],CuentosIndexados[],16,FALSE)</f>
        <v>0</v>
      </c>
      <c r="O456">
        <f>VLOOKUP(CuentosContados[[#This Row],[Column1]],CuentosIndexados[],17,FALSE)</f>
        <v>0</v>
      </c>
      <c r="P456">
        <f>VLOOKUP(CuentosContados[[#This Row],[Column1]],CuentosIndexados[],18,FALSE)</f>
        <v>0</v>
      </c>
      <c r="Q456">
        <f>VLOOKUP(CuentosContados[[#This Row],[Column1]],CuentosIndexados[],19,FALSE)</f>
        <v>0</v>
      </c>
      <c r="R456">
        <f>VLOOKUP(CuentosContados[[#This Row],[Column1]],CuentosIndexados[],20,FALSE)</f>
        <v>0</v>
      </c>
      <c r="S456">
        <f>VLOOKUP(CuentosContados[[#This Row],[Column1]],CuentosIndexados[],21,FALSE)</f>
        <v>0</v>
      </c>
      <c r="T456">
        <f>VLOOKUP(CuentosContados[[#This Row],[Column1]],CuentosIndexados[],22,FALSE)</f>
        <v>0</v>
      </c>
      <c r="U456">
        <f>VLOOKUP(CuentosContados[[#This Row],[Column1]],CuentosIndexados[],23,FALSE)</f>
        <v>0</v>
      </c>
      <c r="V456">
        <f>VLOOKUP(CuentosContados[[#This Row],[Column1]],CuentosIndexados[],24,FALSE)</f>
        <v>0</v>
      </c>
      <c r="W456">
        <f>VLOOKUP(CuentosContados[[#This Row],[Column1]],CuentosIndexados[],25,FALSE)</f>
        <v>0</v>
      </c>
      <c r="X456" t="str">
        <f>VLOOKUP(CuentosContados[[#This Row],[Column1]],CuentosIndexados[],26,FALSE)</f>
        <v>compasion</v>
      </c>
      <c r="Y456">
        <f>VLOOKUP(CuentosContados[[#This Row],[Column1]],CuentosIndexados[],27,FALSE)</f>
        <v>0</v>
      </c>
      <c r="Z456">
        <f>VLOOKUP(CuentosContados[[#This Row],[Column1]],CuentosIndexados[],28,FALSE)</f>
        <v>0</v>
      </c>
      <c r="AA456">
        <f>VLOOKUP(CuentosContados[[#This Row],[Column1]],CuentosIndexados[],29,FALSE)</f>
        <v>0</v>
      </c>
      <c r="AB456">
        <f>VLOOKUP(CuentosContados[[#This Row],[Column1]],CuentosIndexados[],30,FALSE)</f>
        <v>0</v>
      </c>
      <c r="AC456">
        <f>VLOOKUP(CuentosContados[[#This Row],[Column1]],CuentosIndexados[],31,FALSE)</f>
        <v>0</v>
      </c>
      <c r="AD456">
        <f>VLOOKUP(CuentosContados[[#This Row],[Column1]],CuentosIndexados[],32,FALSE)</f>
        <v>0</v>
      </c>
      <c r="AE456">
        <f>VLOOKUP(CuentosContados[[#This Row],[Column1]],CuentosIndexados[],33,FALSE)</f>
        <v>0</v>
      </c>
      <c r="AF456">
        <f>VLOOKUP(CuentosContados[[#This Row],[Column1]],CuentosIndexados[],34,FALSE)</f>
        <v>0</v>
      </c>
      <c r="AG456">
        <f>VLOOKUP(CuentosContados[[#This Row],[Column1]],CuentosIndexados[],35,FALSE)</f>
        <v>0</v>
      </c>
      <c r="AH456">
        <f>VLOOKUP(CuentosContados[[#This Row],[Column1]],CuentosIndexados[],36,FALSE)</f>
        <v>0</v>
      </c>
      <c r="AI456">
        <f>VLOOKUP(CuentosContados[[#This Row],[Column1]],CuentosIndexados[],37,FALSE)</f>
        <v>0</v>
      </c>
      <c r="AJ456">
        <f>VLOOKUP(CuentosContados[[#This Row],[Column1]],CuentosIndexados[],38,FALSE)</f>
        <v>0</v>
      </c>
      <c r="AK456">
        <f>VLOOKUP(CuentosContados[[#This Row],[Column1]],CuentosIndexados[],39,FALSE)</f>
        <v>0</v>
      </c>
    </row>
    <row r="457" spans="1:37" x14ac:dyDescent="0.25">
      <c r="A457" t="s">
        <v>1457</v>
      </c>
      <c r="B457" t="str">
        <f>VLOOKUP(CuentosContados[[#This Row],[Column1]],CuentosIndexados[],3,FALSE)</f>
        <v>amor</v>
      </c>
      <c r="C457">
        <f>VLOOKUP(CuentosContados[[#This Row],[Column1]],CuentosIndexados[],5,FALSE)</f>
        <v>0</v>
      </c>
      <c r="D457">
        <f>VLOOKUP(CuentosContados[[#This Row],[Column1]],CuentosIndexados[],6,FALSE)</f>
        <v>0</v>
      </c>
      <c r="E457">
        <f>VLOOKUP(CuentosContados[[#This Row],[Column1]],CuentosIndexados[],7,FALSE)</f>
        <v>0</v>
      </c>
      <c r="F457">
        <f>VLOOKUP(CuentosContados[[#This Row],[Column1]],CuentosIndexados[],8,FALSE)</f>
        <v>0</v>
      </c>
      <c r="G457">
        <f>VLOOKUP(CuentosContados[[#This Row],[Column1]],CuentosIndexados[],9,FALSE)</f>
        <v>0</v>
      </c>
      <c r="H457">
        <f>VLOOKUP(CuentosContados[[#This Row],[Column1]],CuentosIndexados[],10,FALSE)</f>
        <v>0</v>
      </c>
      <c r="I457">
        <f>VLOOKUP(CuentosContados[[#This Row],[Column1]],CuentosIndexados[],11,FALSE)</f>
        <v>0</v>
      </c>
      <c r="J457">
        <f>VLOOKUP(CuentosContados[[#This Row],[Column1]],CuentosIndexados[],12,FALSE)</f>
        <v>0</v>
      </c>
      <c r="K457">
        <f>VLOOKUP(CuentosContados[[#This Row],[Column1]],CuentosIndexados[],13,FALSE)</f>
        <v>0</v>
      </c>
      <c r="L457">
        <f>VLOOKUP(CuentosContados[[#This Row],[Column1]],CuentosIndexados[],14,FALSE)</f>
        <v>0</v>
      </c>
      <c r="M457">
        <f>VLOOKUP(CuentosContados[[#This Row],[Column1]],CuentosIndexados[],15,FALSE)</f>
        <v>0</v>
      </c>
      <c r="N457">
        <f>VLOOKUP(CuentosContados[[#This Row],[Column1]],CuentosIndexados[],16,FALSE)</f>
        <v>0</v>
      </c>
      <c r="O457">
        <f>VLOOKUP(CuentosContados[[#This Row],[Column1]],CuentosIndexados[],17,FALSE)</f>
        <v>0</v>
      </c>
      <c r="P457">
        <f>VLOOKUP(CuentosContados[[#This Row],[Column1]],CuentosIndexados[],18,FALSE)</f>
        <v>0</v>
      </c>
      <c r="Q457">
        <f>VLOOKUP(CuentosContados[[#This Row],[Column1]],CuentosIndexados[],19,FALSE)</f>
        <v>0</v>
      </c>
      <c r="R457">
        <f>VLOOKUP(CuentosContados[[#This Row],[Column1]],CuentosIndexados[],20,FALSE)</f>
        <v>0</v>
      </c>
      <c r="S457">
        <f>VLOOKUP(CuentosContados[[#This Row],[Column1]],CuentosIndexados[],21,FALSE)</f>
        <v>0</v>
      </c>
      <c r="T457">
        <f>VLOOKUP(CuentosContados[[#This Row],[Column1]],CuentosIndexados[],22,FALSE)</f>
        <v>0</v>
      </c>
      <c r="U457">
        <f>VLOOKUP(CuentosContados[[#This Row],[Column1]],CuentosIndexados[],23,FALSE)</f>
        <v>0</v>
      </c>
      <c r="V457">
        <f>VLOOKUP(CuentosContados[[#This Row],[Column1]],CuentosIndexados[],24,FALSE)</f>
        <v>0</v>
      </c>
      <c r="W457">
        <f>VLOOKUP(CuentosContados[[#This Row],[Column1]],CuentosIndexados[],25,FALSE)</f>
        <v>0</v>
      </c>
      <c r="X457" t="str">
        <f>VLOOKUP(CuentosContados[[#This Row],[Column1]],CuentosIndexados[],26,FALSE)</f>
        <v>compasion</v>
      </c>
      <c r="Y457">
        <f>VLOOKUP(CuentosContados[[#This Row],[Column1]],CuentosIndexados[],27,FALSE)</f>
        <v>0</v>
      </c>
      <c r="Z457">
        <f>VLOOKUP(CuentosContados[[#This Row],[Column1]],CuentosIndexados[],28,FALSE)</f>
        <v>0</v>
      </c>
      <c r="AA457">
        <f>VLOOKUP(CuentosContados[[#This Row],[Column1]],CuentosIndexados[],29,FALSE)</f>
        <v>0</v>
      </c>
      <c r="AB457">
        <f>VLOOKUP(CuentosContados[[#This Row],[Column1]],CuentosIndexados[],30,FALSE)</f>
        <v>0</v>
      </c>
      <c r="AC457">
        <f>VLOOKUP(CuentosContados[[#This Row],[Column1]],CuentosIndexados[],31,FALSE)</f>
        <v>0</v>
      </c>
      <c r="AD457">
        <f>VLOOKUP(CuentosContados[[#This Row],[Column1]],CuentosIndexados[],32,FALSE)</f>
        <v>0</v>
      </c>
      <c r="AE457">
        <f>VLOOKUP(CuentosContados[[#This Row],[Column1]],CuentosIndexados[],33,FALSE)</f>
        <v>0</v>
      </c>
      <c r="AF457">
        <f>VLOOKUP(CuentosContados[[#This Row],[Column1]],CuentosIndexados[],34,FALSE)</f>
        <v>0</v>
      </c>
      <c r="AG457">
        <f>VLOOKUP(CuentosContados[[#This Row],[Column1]],CuentosIndexados[],35,FALSE)</f>
        <v>0</v>
      </c>
      <c r="AH457">
        <f>VLOOKUP(CuentosContados[[#This Row],[Column1]],CuentosIndexados[],36,FALSE)</f>
        <v>0</v>
      </c>
      <c r="AI457">
        <f>VLOOKUP(CuentosContados[[#This Row],[Column1]],CuentosIndexados[],37,FALSE)</f>
        <v>0</v>
      </c>
      <c r="AJ457">
        <f>VLOOKUP(CuentosContados[[#This Row],[Column1]],CuentosIndexados[],38,FALSE)</f>
        <v>0</v>
      </c>
      <c r="AK457">
        <f>VLOOKUP(CuentosContados[[#This Row],[Column1]],CuentosIndexados[],39,FALSE)</f>
        <v>0</v>
      </c>
    </row>
    <row r="458" spans="1:37" x14ac:dyDescent="0.25">
      <c r="A458" t="s">
        <v>1457</v>
      </c>
      <c r="B458" t="str">
        <f>VLOOKUP(CuentosContados[[#This Row],[Column1]],CuentosIndexados[],3,FALSE)</f>
        <v>amor</v>
      </c>
      <c r="C458">
        <f>VLOOKUP(CuentosContados[[#This Row],[Column1]],CuentosIndexados[],5,FALSE)</f>
        <v>0</v>
      </c>
      <c r="D458">
        <f>VLOOKUP(CuentosContados[[#This Row],[Column1]],CuentosIndexados[],6,FALSE)</f>
        <v>0</v>
      </c>
      <c r="E458">
        <f>VLOOKUP(CuentosContados[[#This Row],[Column1]],CuentosIndexados[],7,FALSE)</f>
        <v>0</v>
      </c>
      <c r="F458">
        <f>VLOOKUP(CuentosContados[[#This Row],[Column1]],CuentosIndexados[],8,FALSE)</f>
        <v>0</v>
      </c>
      <c r="G458">
        <f>VLOOKUP(CuentosContados[[#This Row],[Column1]],CuentosIndexados[],9,FALSE)</f>
        <v>0</v>
      </c>
      <c r="H458">
        <f>VLOOKUP(CuentosContados[[#This Row],[Column1]],CuentosIndexados[],10,FALSE)</f>
        <v>0</v>
      </c>
      <c r="I458">
        <f>VLOOKUP(CuentosContados[[#This Row],[Column1]],CuentosIndexados[],11,FALSE)</f>
        <v>0</v>
      </c>
      <c r="J458">
        <f>VLOOKUP(CuentosContados[[#This Row],[Column1]],CuentosIndexados[],12,FALSE)</f>
        <v>0</v>
      </c>
      <c r="K458">
        <f>VLOOKUP(CuentosContados[[#This Row],[Column1]],CuentosIndexados[],13,FALSE)</f>
        <v>0</v>
      </c>
      <c r="L458">
        <f>VLOOKUP(CuentosContados[[#This Row],[Column1]],CuentosIndexados[],14,FALSE)</f>
        <v>0</v>
      </c>
      <c r="M458">
        <f>VLOOKUP(CuentosContados[[#This Row],[Column1]],CuentosIndexados[],15,FALSE)</f>
        <v>0</v>
      </c>
      <c r="N458">
        <f>VLOOKUP(CuentosContados[[#This Row],[Column1]],CuentosIndexados[],16,FALSE)</f>
        <v>0</v>
      </c>
      <c r="O458">
        <f>VLOOKUP(CuentosContados[[#This Row],[Column1]],CuentosIndexados[],17,FALSE)</f>
        <v>0</v>
      </c>
      <c r="P458">
        <f>VLOOKUP(CuentosContados[[#This Row],[Column1]],CuentosIndexados[],18,FALSE)</f>
        <v>0</v>
      </c>
      <c r="Q458">
        <f>VLOOKUP(CuentosContados[[#This Row],[Column1]],CuentosIndexados[],19,FALSE)</f>
        <v>0</v>
      </c>
      <c r="R458">
        <f>VLOOKUP(CuentosContados[[#This Row],[Column1]],CuentosIndexados[],20,FALSE)</f>
        <v>0</v>
      </c>
      <c r="S458">
        <f>VLOOKUP(CuentosContados[[#This Row],[Column1]],CuentosIndexados[],21,FALSE)</f>
        <v>0</v>
      </c>
      <c r="T458">
        <f>VLOOKUP(CuentosContados[[#This Row],[Column1]],CuentosIndexados[],22,FALSE)</f>
        <v>0</v>
      </c>
      <c r="U458">
        <f>VLOOKUP(CuentosContados[[#This Row],[Column1]],CuentosIndexados[],23,FALSE)</f>
        <v>0</v>
      </c>
      <c r="V458">
        <f>VLOOKUP(CuentosContados[[#This Row],[Column1]],CuentosIndexados[],24,FALSE)</f>
        <v>0</v>
      </c>
      <c r="W458">
        <f>VLOOKUP(CuentosContados[[#This Row],[Column1]],CuentosIndexados[],25,FALSE)</f>
        <v>0</v>
      </c>
      <c r="X458" t="str">
        <f>VLOOKUP(CuentosContados[[#This Row],[Column1]],CuentosIndexados[],26,FALSE)</f>
        <v>compasion</v>
      </c>
      <c r="Y458">
        <f>VLOOKUP(CuentosContados[[#This Row],[Column1]],CuentosIndexados[],27,FALSE)</f>
        <v>0</v>
      </c>
      <c r="Z458">
        <f>VLOOKUP(CuentosContados[[#This Row],[Column1]],CuentosIndexados[],28,FALSE)</f>
        <v>0</v>
      </c>
      <c r="AA458">
        <f>VLOOKUP(CuentosContados[[#This Row],[Column1]],CuentosIndexados[],29,FALSE)</f>
        <v>0</v>
      </c>
      <c r="AB458">
        <f>VLOOKUP(CuentosContados[[#This Row],[Column1]],CuentosIndexados[],30,FALSE)</f>
        <v>0</v>
      </c>
      <c r="AC458">
        <f>VLOOKUP(CuentosContados[[#This Row],[Column1]],CuentosIndexados[],31,FALSE)</f>
        <v>0</v>
      </c>
      <c r="AD458">
        <f>VLOOKUP(CuentosContados[[#This Row],[Column1]],CuentosIndexados[],32,FALSE)</f>
        <v>0</v>
      </c>
      <c r="AE458">
        <f>VLOOKUP(CuentosContados[[#This Row],[Column1]],CuentosIndexados[],33,FALSE)</f>
        <v>0</v>
      </c>
      <c r="AF458">
        <f>VLOOKUP(CuentosContados[[#This Row],[Column1]],CuentosIndexados[],34,FALSE)</f>
        <v>0</v>
      </c>
      <c r="AG458">
        <f>VLOOKUP(CuentosContados[[#This Row],[Column1]],CuentosIndexados[],35,FALSE)</f>
        <v>0</v>
      </c>
      <c r="AH458">
        <f>VLOOKUP(CuentosContados[[#This Row],[Column1]],CuentosIndexados[],36,FALSE)</f>
        <v>0</v>
      </c>
      <c r="AI458">
        <f>VLOOKUP(CuentosContados[[#This Row],[Column1]],CuentosIndexados[],37,FALSE)</f>
        <v>0</v>
      </c>
      <c r="AJ458">
        <f>VLOOKUP(CuentosContados[[#This Row],[Column1]],CuentosIndexados[],38,FALSE)</f>
        <v>0</v>
      </c>
      <c r="AK458">
        <f>VLOOKUP(CuentosContados[[#This Row],[Column1]],CuentosIndexados[],39,FALSE)</f>
        <v>0</v>
      </c>
    </row>
    <row r="459" spans="1:37" x14ac:dyDescent="0.25">
      <c r="A459" t="s">
        <v>1457</v>
      </c>
      <c r="B459" t="str">
        <f>VLOOKUP(CuentosContados[[#This Row],[Column1]],CuentosIndexados[],3,FALSE)</f>
        <v>amor</v>
      </c>
      <c r="C459">
        <f>VLOOKUP(CuentosContados[[#This Row],[Column1]],CuentosIndexados[],5,FALSE)</f>
        <v>0</v>
      </c>
      <c r="D459">
        <f>VLOOKUP(CuentosContados[[#This Row],[Column1]],CuentosIndexados[],6,FALSE)</f>
        <v>0</v>
      </c>
      <c r="E459">
        <f>VLOOKUP(CuentosContados[[#This Row],[Column1]],CuentosIndexados[],7,FALSE)</f>
        <v>0</v>
      </c>
      <c r="F459">
        <f>VLOOKUP(CuentosContados[[#This Row],[Column1]],CuentosIndexados[],8,FALSE)</f>
        <v>0</v>
      </c>
      <c r="G459">
        <f>VLOOKUP(CuentosContados[[#This Row],[Column1]],CuentosIndexados[],9,FALSE)</f>
        <v>0</v>
      </c>
      <c r="H459">
        <f>VLOOKUP(CuentosContados[[#This Row],[Column1]],CuentosIndexados[],10,FALSE)</f>
        <v>0</v>
      </c>
      <c r="I459">
        <f>VLOOKUP(CuentosContados[[#This Row],[Column1]],CuentosIndexados[],11,FALSE)</f>
        <v>0</v>
      </c>
      <c r="J459">
        <f>VLOOKUP(CuentosContados[[#This Row],[Column1]],CuentosIndexados[],12,FALSE)</f>
        <v>0</v>
      </c>
      <c r="K459">
        <f>VLOOKUP(CuentosContados[[#This Row],[Column1]],CuentosIndexados[],13,FALSE)</f>
        <v>0</v>
      </c>
      <c r="L459">
        <f>VLOOKUP(CuentosContados[[#This Row],[Column1]],CuentosIndexados[],14,FALSE)</f>
        <v>0</v>
      </c>
      <c r="M459">
        <f>VLOOKUP(CuentosContados[[#This Row],[Column1]],CuentosIndexados[],15,FALSE)</f>
        <v>0</v>
      </c>
      <c r="N459">
        <f>VLOOKUP(CuentosContados[[#This Row],[Column1]],CuentosIndexados[],16,FALSE)</f>
        <v>0</v>
      </c>
      <c r="O459">
        <f>VLOOKUP(CuentosContados[[#This Row],[Column1]],CuentosIndexados[],17,FALSE)</f>
        <v>0</v>
      </c>
      <c r="P459">
        <f>VLOOKUP(CuentosContados[[#This Row],[Column1]],CuentosIndexados[],18,FALSE)</f>
        <v>0</v>
      </c>
      <c r="Q459">
        <f>VLOOKUP(CuentosContados[[#This Row],[Column1]],CuentosIndexados[],19,FALSE)</f>
        <v>0</v>
      </c>
      <c r="R459">
        <f>VLOOKUP(CuentosContados[[#This Row],[Column1]],CuentosIndexados[],20,FALSE)</f>
        <v>0</v>
      </c>
      <c r="S459">
        <f>VLOOKUP(CuentosContados[[#This Row],[Column1]],CuentosIndexados[],21,FALSE)</f>
        <v>0</v>
      </c>
      <c r="T459">
        <f>VLOOKUP(CuentosContados[[#This Row],[Column1]],CuentosIndexados[],22,FALSE)</f>
        <v>0</v>
      </c>
      <c r="U459">
        <f>VLOOKUP(CuentosContados[[#This Row],[Column1]],CuentosIndexados[],23,FALSE)</f>
        <v>0</v>
      </c>
      <c r="V459">
        <f>VLOOKUP(CuentosContados[[#This Row],[Column1]],CuentosIndexados[],24,FALSE)</f>
        <v>0</v>
      </c>
      <c r="W459">
        <f>VLOOKUP(CuentosContados[[#This Row],[Column1]],CuentosIndexados[],25,FALSE)</f>
        <v>0</v>
      </c>
      <c r="X459" t="str">
        <f>VLOOKUP(CuentosContados[[#This Row],[Column1]],CuentosIndexados[],26,FALSE)</f>
        <v>compasion</v>
      </c>
      <c r="Y459">
        <f>VLOOKUP(CuentosContados[[#This Row],[Column1]],CuentosIndexados[],27,FALSE)</f>
        <v>0</v>
      </c>
      <c r="Z459">
        <f>VLOOKUP(CuentosContados[[#This Row],[Column1]],CuentosIndexados[],28,FALSE)</f>
        <v>0</v>
      </c>
      <c r="AA459">
        <f>VLOOKUP(CuentosContados[[#This Row],[Column1]],CuentosIndexados[],29,FALSE)</f>
        <v>0</v>
      </c>
      <c r="AB459">
        <f>VLOOKUP(CuentosContados[[#This Row],[Column1]],CuentosIndexados[],30,FALSE)</f>
        <v>0</v>
      </c>
      <c r="AC459">
        <f>VLOOKUP(CuentosContados[[#This Row],[Column1]],CuentosIndexados[],31,FALSE)</f>
        <v>0</v>
      </c>
      <c r="AD459">
        <f>VLOOKUP(CuentosContados[[#This Row],[Column1]],CuentosIndexados[],32,FALSE)</f>
        <v>0</v>
      </c>
      <c r="AE459">
        <f>VLOOKUP(CuentosContados[[#This Row],[Column1]],CuentosIndexados[],33,FALSE)</f>
        <v>0</v>
      </c>
      <c r="AF459">
        <f>VLOOKUP(CuentosContados[[#This Row],[Column1]],CuentosIndexados[],34,FALSE)</f>
        <v>0</v>
      </c>
      <c r="AG459">
        <f>VLOOKUP(CuentosContados[[#This Row],[Column1]],CuentosIndexados[],35,FALSE)</f>
        <v>0</v>
      </c>
      <c r="AH459">
        <f>VLOOKUP(CuentosContados[[#This Row],[Column1]],CuentosIndexados[],36,FALSE)</f>
        <v>0</v>
      </c>
      <c r="AI459">
        <f>VLOOKUP(CuentosContados[[#This Row],[Column1]],CuentosIndexados[],37,FALSE)</f>
        <v>0</v>
      </c>
      <c r="AJ459">
        <f>VLOOKUP(CuentosContados[[#This Row],[Column1]],CuentosIndexados[],38,FALSE)</f>
        <v>0</v>
      </c>
      <c r="AK459">
        <f>VLOOKUP(CuentosContados[[#This Row],[Column1]],CuentosIndexados[],39,FALSE)</f>
        <v>0</v>
      </c>
    </row>
    <row r="460" spans="1:37" x14ac:dyDescent="0.25">
      <c r="A460" t="s">
        <v>1457</v>
      </c>
      <c r="B460" t="str">
        <f>VLOOKUP(CuentosContados[[#This Row],[Column1]],CuentosIndexados[],3,FALSE)</f>
        <v>amor</v>
      </c>
      <c r="C460">
        <f>VLOOKUP(CuentosContados[[#This Row],[Column1]],CuentosIndexados[],5,FALSE)</f>
        <v>0</v>
      </c>
      <c r="D460">
        <f>VLOOKUP(CuentosContados[[#This Row],[Column1]],CuentosIndexados[],6,FALSE)</f>
        <v>0</v>
      </c>
      <c r="E460">
        <f>VLOOKUP(CuentosContados[[#This Row],[Column1]],CuentosIndexados[],7,FALSE)</f>
        <v>0</v>
      </c>
      <c r="F460">
        <f>VLOOKUP(CuentosContados[[#This Row],[Column1]],CuentosIndexados[],8,FALSE)</f>
        <v>0</v>
      </c>
      <c r="G460">
        <f>VLOOKUP(CuentosContados[[#This Row],[Column1]],CuentosIndexados[],9,FALSE)</f>
        <v>0</v>
      </c>
      <c r="H460">
        <f>VLOOKUP(CuentosContados[[#This Row],[Column1]],CuentosIndexados[],10,FALSE)</f>
        <v>0</v>
      </c>
      <c r="I460">
        <f>VLOOKUP(CuentosContados[[#This Row],[Column1]],CuentosIndexados[],11,FALSE)</f>
        <v>0</v>
      </c>
      <c r="J460">
        <f>VLOOKUP(CuentosContados[[#This Row],[Column1]],CuentosIndexados[],12,FALSE)</f>
        <v>0</v>
      </c>
      <c r="K460">
        <f>VLOOKUP(CuentosContados[[#This Row],[Column1]],CuentosIndexados[],13,FALSE)</f>
        <v>0</v>
      </c>
      <c r="L460">
        <f>VLOOKUP(CuentosContados[[#This Row],[Column1]],CuentosIndexados[],14,FALSE)</f>
        <v>0</v>
      </c>
      <c r="M460">
        <f>VLOOKUP(CuentosContados[[#This Row],[Column1]],CuentosIndexados[],15,FALSE)</f>
        <v>0</v>
      </c>
      <c r="N460">
        <f>VLOOKUP(CuentosContados[[#This Row],[Column1]],CuentosIndexados[],16,FALSE)</f>
        <v>0</v>
      </c>
      <c r="O460">
        <f>VLOOKUP(CuentosContados[[#This Row],[Column1]],CuentosIndexados[],17,FALSE)</f>
        <v>0</v>
      </c>
      <c r="P460">
        <f>VLOOKUP(CuentosContados[[#This Row],[Column1]],CuentosIndexados[],18,FALSE)</f>
        <v>0</v>
      </c>
      <c r="Q460">
        <f>VLOOKUP(CuentosContados[[#This Row],[Column1]],CuentosIndexados[],19,FALSE)</f>
        <v>0</v>
      </c>
      <c r="R460">
        <f>VLOOKUP(CuentosContados[[#This Row],[Column1]],CuentosIndexados[],20,FALSE)</f>
        <v>0</v>
      </c>
      <c r="S460">
        <f>VLOOKUP(CuentosContados[[#This Row],[Column1]],CuentosIndexados[],21,FALSE)</f>
        <v>0</v>
      </c>
      <c r="T460">
        <f>VLOOKUP(CuentosContados[[#This Row],[Column1]],CuentosIndexados[],22,FALSE)</f>
        <v>0</v>
      </c>
      <c r="U460">
        <f>VLOOKUP(CuentosContados[[#This Row],[Column1]],CuentosIndexados[],23,FALSE)</f>
        <v>0</v>
      </c>
      <c r="V460">
        <f>VLOOKUP(CuentosContados[[#This Row],[Column1]],CuentosIndexados[],24,FALSE)</f>
        <v>0</v>
      </c>
      <c r="W460">
        <f>VLOOKUP(CuentosContados[[#This Row],[Column1]],CuentosIndexados[],25,FALSE)</f>
        <v>0</v>
      </c>
      <c r="X460" t="str">
        <f>VLOOKUP(CuentosContados[[#This Row],[Column1]],CuentosIndexados[],26,FALSE)</f>
        <v>compasion</v>
      </c>
      <c r="Y460">
        <f>VLOOKUP(CuentosContados[[#This Row],[Column1]],CuentosIndexados[],27,FALSE)</f>
        <v>0</v>
      </c>
      <c r="Z460">
        <f>VLOOKUP(CuentosContados[[#This Row],[Column1]],CuentosIndexados[],28,FALSE)</f>
        <v>0</v>
      </c>
      <c r="AA460">
        <f>VLOOKUP(CuentosContados[[#This Row],[Column1]],CuentosIndexados[],29,FALSE)</f>
        <v>0</v>
      </c>
      <c r="AB460">
        <f>VLOOKUP(CuentosContados[[#This Row],[Column1]],CuentosIndexados[],30,FALSE)</f>
        <v>0</v>
      </c>
      <c r="AC460">
        <f>VLOOKUP(CuentosContados[[#This Row],[Column1]],CuentosIndexados[],31,FALSE)</f>
        <v>0</v>
      </c>
      <c r="AD460">
        <f>VLOOKUP(CuentosContados[[#This Row],[Column1]],CuentosIndexados[],32,FALSE)</f>
        <v>0</v>
      </c>
      <c r="AE460">
        <f>VLOOKUP(CuentosContados[[#This Row],[Column1]],CuentosIndexados[],33,FALSE)</f>
        <v>0</v>
      </c>
      <c r="AF460">
        <f>VLOOKUP(CuentosContados[[#This Row],[Column1]],CuentosIndexados[],34,FALSE)</f>
        <v>0</v>
      </c>
      <c r="AG460">
        <f>VLOOKUP(CuentosContados[[#This Row],[Column1]],CuentosIndexados[],35,FALSE)</f>
        <v>0</v>
      </c>
      <c r="AH460">
        <f>VLOOKUP(CuentosContados[[#This Row],[Column1]],CuentosIndexados[],36,FALSE)</f>
        <v>0</v>
      </c>
      <c r="AI460">
        <f>VLOOKUP(CuentosContados[[#This Row],[Column1]],CuentosIndexados[],37,FALSE)</f>
        <v>0</v>
      </c>
      <c r="AJ460">
        <f>VLOOKUP(CuentosContados[[#This Row],[Column1]],CuentosIndexados[],38,FALSE)</f>
        <v>0</v>
      </c>
      <c r="AK460">
        <f>VLOOKUP(CuentosContados[[#This Row],[Column1]],CuentosIndexados[],39,FALSE)</f>
        <v>0</v>
      </c>
    </row>
    <row r="461" spans="1:37" x14ac:dyDescent="0.25">
      <c r="A461" t="s">
        <v>1457</v>
      </c>
      <c r="B461" t="str">
        <f>VLOOKUP(CuentosContados[[#This Row],[Column1]],CuentosIndexados[],3,FALSE)</f>
        <v>amor</v>
      </c>
      <c r="C461">
        <f>VLOOKUP(CuentosContados[[#This Row],[Column1]],CuentosIndexados[],5,FALSE)</f>
        <v>0</v>
      </c>
      <c r="D461">
        <f>VLOOKUP(CuentosContados[[#This Row],[Column1]],CuentosIndexados[],6,FALSE)</f>
        <v>0</v>
      </c>
      <c r="E461">
        <f>VLOOKUP(CuentosContados[[#This Row],[Column1]],CuentosIndexados[],7,FALSE)</f>
        <v>0</v>
      </c>
      <c r="F461">
        <f>VLOOKUP(CuentosContados[[#This Row],[Column1]],CuentosIndexados[],8,FALSE)</f>
        <v>0</v>
      </c>
      <c r="G461">
        <f>VLOOKUP(CuentosContados[[#This Row],[Column1]],CuentosIndexados[],9,FALSE)</f>
        <v>0</v>
      </c>
      <c r="H461">
        <f>VLOOKUP(CuentosContados[[#This Row],[Column1]],CuentosIndexados[],10,FALSE)</f>
        <v>0</v>
      </c>
      <c r="I461">
        <f>VLOOKUP(CuentosContados[[#This Row],[Column1]],CuentosIndexados[],11,FALSE)</f>
        <v>0</v>
      </c>
      <c r="J461">
        <f>VLOOKUP(CuentosContados[[#This Row],[Column1]],CuentosIndexados[],12,FALSE)</f>
        <v>0</v>
      </c>
      <c r="K461">
        <f>VLOOKUP(CuentosContados[[#This Row],[Column1]],CuentosIndexados[],13,FALSE)</f>
        <v>0</v>
      </c>
      <c r="L461">
        <f>VLOOKUP(CuentosContados[[#This Row],[Column1]],CuentosIndexados[],14,FALSE)</f>
        <v>0</v>
      </c>
      <c r="M461">
        <f>VLOOKUP(CuentosContados[[#This Row],[Column1]],CuentosIndexados[],15,FALSE)</f>
        <v>0</v>
      </c>
      <c r="N461">
        <f>VLOOKUP(CuentosContados[[#This Row],[Column1]],CuentosIndexados[],16,FALSE)</f>
        <v>0</v>
      </c>
      <c r="O461">
        <f>VLOOKUP(CuentosContados[[#This Row],[Column1]],CuentosIndexados[],17,FALSE)</f>
        <v>0</v>
      </c>
      <c r="P461">
        <f>VLOOKUP(CuentosContados[[#This Row],[Column1]],CuentosIndexados[],18,FALSE)</f>
        <v>0</v>
      </c>
      <c r="Q461">
        <f>VLOOKUP(CuentosContados[[#This Row],[Column1]],CuentosIndexados[],19,FALSE)</f>
        <v>0</v>
      </c>
      <c r="R461">
        <f>VLOOKUP(CuentosContados[[#This Row],[Column1]],CuentosIndexados[],20,FALSE)</f>
        <v>0</v>
      </c>
      <c r="S461">
        <f>VLOOKUP(CuentosContados[[#This Row],[Column1]],CuentosIndexados[],21,FALSE)</f>
        <v>0</v>
      </c>
      <c r="T461">
        <f>VLOOKUP(CuentosContados[[#This Row],[Column1]],CuentosIndexados[],22,FALSE)</f>
        <v>0</v>
      </c>
      <c r="U461">
        <f>VLOOKUP(CuentosContados[[#This Row],[Column1]],CuentosIndexados[],23,FALSE)</f>
        <v>0</v>
      </c>
      <c r="V461">
        <f>VLOOKUP(CuentosContados[[#This Row],[Column1]],CuentosIndexados[],24,FALSE)</f>
        <v>0</v>
      </c>
      <c r="W461">
        <f>VLOOKUP(CuentosContados[[#This Row],[Column1]],CuentosIndexados[],25,FALSE)</f>
        <v>0</v>
      </c>
      <c r="X461" t="str">
        <f>VLOOKUP(CuentosContados[[#This Row],[Column1]],CuentosIndexados[],26,FALSE)</f>
        <v>compasion</v>
      </c>
      <c r="Y461">
        <f>VLOOKUP(CuentosContados[[#This Row],[Column1]],CuentosIndexados[],27,FALSE)</f>
        <v>0</v>
      </c>
      <c r="Z461">
        <f>VLOOKUP(CuentosContados[[#This Row],[Column1]],CuentosIndexados[],28,FALSE)</f>
        <v>0</v>
      </c>
      <c r="AA461">
        <f>VLOOKUP(CuentosContados[[#This Row],[Column1]],CuentosIndexados[],29,FALSE)</f>
        <v>0</v>
      </c>
      <c r="AB461">
        <f>VLOOKUP(CuentosContados[[#This Row],[Column1]],CuentosIndexados[],30,FALSE)</f>
        <v>0</v>
      </c>
      <c r="AC461">
        <f>VLOOKUP(CuentosContados[[#This Row],[Column1]],CuentosIndexados[],31,FALSE)</f>
        <v>0</v>
      </c>
      <c r="AD461">
        <f>VLOOKUP(CuentosContados[[#This Row],[Column1]],CuentosIndexados[],32,FALSE)</f>
        <v>0</v>
      </c>
      <c r="AE461">
        <f>VLOOKUP(CuentosContados[[#This Row],[Column1]],CuentosIndexados[],33,FALSE)</f>
        <v>0</v>
      </c>
      <c r="AF461">
        <f>VLOOKUP(CuentosContados[[#This Row],[Column1]],CuentosIndexados[],34,FALSE)</f>
        <v>0</v>
      </c>
      <c r="AG461">
        <f>VLOOKUP(CuentosContados[[#This Row],[Column1]],CuentosIndexados[],35,FALSE)</f>
        <v>0</v>
      </c>
      <c r="AH461">
        <f>VLOOKUP(CuentosContados[[#This Row],[Column1]],CuentosIndexados[],36,FALSE)</f>
        <v>0</v>
      </c>
      <c r="AI461">
        <f>VLOOKUP(CuentosContados[[#This Row],[Column1]],CuentosIndexados[],37,FALSE)</f>
        <v>0</v>
      </c>
      <c r="AJ461">
        <f>VLOOKUP(CuentosContados[[#This Row],[Column1]],CuentosIndexados[],38,FALSE)</f>
        <v>0</v>
      </c>
      <c r="AK461">
        <f>VLOOKUP(CuentosContados[[#This Row],[Column1]],CuentosIndexados[],39,FALSE)</f>
        <v>0</v>
      </c>
    </row>
    <row r="462" spans="1:37" x14ac:dyDescent="0.25">
      <c r="A462" t="s">
        <v>1457</v>
      </c>
      <c r="B462" t="str">
        <f>VLOOKUP(CuentosContados[[#This Row],[Column1]],CuentosIndexados[],3,FALSE)</f>
        <v>amor</v>
      </c>
      <c r="C462">
        <f>VLOOKUP(CuentosContados[[#This Row],[Column1]],CuentosIndexados[],5,FALSE)</f>
        <v>0</v>
      </c>
      <c r="D462">
        <f>VLOOKUP(CuentosContados[[#This Row],[Column1]],CuentosIndexados[],6,FALSE)</f>
        <v>0</v>
      </c>
      <c r="E462">
        <f>VLOOKUP(CuentosContados[[#This Row],[Column1]],CuentosIndexados[],7,FALSE)</f>
        <v>0</v>
      </c>
      <c r="F462">
        <f>VLOOKUP(CuentosContados[[#This Row],[Column1]],CuentosIndexados[],8,FALSE)</f>
        <v>0</v>
      </c>
      <c r="G462">
        <f>VLOOKUP(CuentosContados[[#This Row],[Column1]],CuentosIndexados[],9,FALSE)</f>
        <v>0</v>
      </c>
      <c r="H462">
        <f>VLOOKUP(CuentosContados[[#This Row],[Column1]],CuentosIndexados[],10,FALSE)</f>
        <v>0</v>
      </c>
      <c r="I462">
        <f>VLOOKUP(CuentosContados[[#This Row],[Column1]],CuentosIndexados[],11,FALSE)</f>
        <v>0</v>
      </c>
      <c r="J462">
        <f>VLOOKUP(CuentosContados[[#This Row],[Column1]],CuentosIndexados[],12,FALSE)</f>
        <v>0</v>
      </c>
      <c r="K462">
        <f>VLOOKUP(CuentosContados[[#This Row],[Column1]],CuentosIndexados[],13,FALSE)</f>
        <v>0</v>
      </c>
      <c r="L462">
        <f>VLOOKUP(CuentosContados[[#This Row],[Column1]],CuentosIndexados[],14,FALSE)</f>
        <v>0</v>
      </c>
      <c r="M462">
        <f>VLOOKUP(CuentosContados[[#This Row],[Column1]],CuentosIndexados[],15,FALSE)</f>
        <v>0</v>
      </c>
      <c r="N462">
        <f>VLOOKUP(CuentosContados[[#This Row],[Column1]],CuentosIndexados[],16,FALSE)</f>
        <v>0</v>
      </c>
      <c r="O462">
        <f>VLOOKUP(CuentosContados[[#This Row],[Column1]],CuentosIndexados[],17,FALSE)</f>
        <v>0</v>
      </c>
      <c r="P462">
        <f>VLOOKUP(CuentosContados[[#This Row],[Column1]],CuentosIndexados[],18,FALSE)</f>
        <v>0</v>
      </c>
      <c r="Q462">
        <f>VLOOKUP(CuentosContados[[#This Row],[Column1]],CuentosIndexados[],19,FALSE)</f>
        <v>0</v>
      </c>
      <c r="R462">
        <f>VLOOKUP(CuentosContados[[#This Row],[Column1]],CuentosIndexados[],20,FALSE)</f>
        <v>0</v>
      </c>
      <c r="S462">
        <f>VLOOKUP(CuentosContados[[#This Row],[Column1]],CuentosIndexados[],21,FALSE)</f>
        <v>0</v>
      </c>
      <c r="T462">
        <f>VLOOKUP(CuentosContados[[#This Row],[Column1]],CuentosIndexados[],22,FALSE)</f>
        <v>0</v>
      </c>
      <c r="U462">
        <f>VLOOKUP(CuentosContados[[#This Row],[Column1]],CuentosIndexados[],23,FALSE)</f>
        <v>0</v>
      </c>
      <c r="V462">
        <f>VLOOKUP(CuentosContados[[#This Row],[Column1]],CuentosIndexados[],24,FALSE)</f>
        <v>0</v>
      </c>
      <c r="W462">
        <f>VLOOKUP(CuentosContados[[#This Row],[Column1]],CuentosIndexados[],25,FALSE)</f>
        <v>0</v>
      </c>
      <c r="X462" t="str">
        <f>VLOOKUP(CuentosContados[[#This Row],[Column1]],CuentosIndexados[],26,FALSE)</f>
        <v>compasion</v>
      </c>
      <c r="Y462">
        <f>VLOOKUP(CuentosContados[[#This Row],[Column1]],CuentosIndexados[],27,FALSE)</f>
        <v>0</v>
      </c>
      <c r="Z462">
        <f>VLOOKUP(CuentosContados[[#This Row],[Column1]],CuentosIndexados[],28,FALSE)</f>
        <v>0</v>
      </c>
      <c r="AA462">
        <f>VLOOKUP(CuentosContados[[#This Row],[Column1]],CuentosIndexados[],29,FALSE)</f>
        <v>0</v>
      </c>
      <c r="AB462">
        <f>VLOOKUP(CuentosContados[[#This Row],[Column1]],CuentosIndexados[],30,FALSE)</f>
        <v>0</v>
      </c>
      <c r="AC462">
        <f>VLOOKUP(CuentosContados[[#This Row],[Column1]],CuentosIndexados[],31,FALSE)</f>
        <v>0</v>
      </c>
      <c r="AD462">
        <f>VLOOKUP(CuentosContados[[#This Row],[Column1]],CuentosIndexados[],32,FALSE)</f>
        <v>0</v>
      </c>
      <c r="AE462">
        <f>VLOOKUP(CuentosContados[[#This Row],[Column1]],CuentosIndexados[],33,FALSE)</f>
        <v>0</v>
      </c>
      <c r="AF462">
        <f>VLOOKUP(CuentosContados[[#This Row],[Column1]],CuentosIndexados[],34,FALSE)</f>
        <v>0</v>
      </c>
      <c r="AG462">
        <f>VLOOKUP(CuentosContados[[#This Row],[Column1]],CuentosIndexados[],35,FALSE)</f>
        <v>0</v>
      </c>
      <c r="AH462">
        <f>VLOOKUP(CuentosContados[[#This Row],[Column1]],CuentosIndexados[],36,FALSE)</f>
        <v>0</v>
      </c>
      <c r="AI462">
        <f>VLOOKUP(CuentosContados[[#This Row],[Column1]],CuentosIndexados[],37,FALSE)</f>
        <v>0</v>
      </c>
      <c r="AJ462">
        <f>VLOOKUP(CuentosContados[[#This Row],[Column1]],CuentosIndexados[],38,FALSE)</f>
        <v>0</v>
      </c>
      <c r="AK462">
        <f>VLOOKUP(CuentosContados[[#This Row],[Column1]],CuentosIndexados[],39,FALSE)</f>
        <v>0</v>
      </c>
    </row>
    <row r="463" spans="1:37" x14ac:dyDescent="0.25">
      <c r="A463" t="s">
        <v>1457</v>
      </c>
      <c r="B463" t="str">
        <f>VLOOKUP(CuentosContados[[#This Row],[Column1]],CuentosIndexados[],3,FALSE)</f>
        <v>amor</v>
      </c>
      <c r="C463">
        <f>VLOOKUP(CuentosContados[[#This Row],[Column1]],CuentosIndexados[],5,FALSE)</f>
        <v>0</v>
      </c>
      <c r="D463">
        <f>VLOOKUP(CuentosContados[[#This Row],[Column1]],CuentosIndexados[],6,FALSE)</f>
        <v>0</v>
      </c>
      <c r="E463">
        <f>VLOOKUP(CuentosContados[[#This Row],[Column1]],CuentosIndexados[],7,FALSE)</f>
        <v>0</v>
      </c>
      <c r="F463">
        <f>VLOOKUP(CuentosContados[[#This Row],[Column1]],CuentosIndexados[],8,FALSE)</f>
        <v>0</v>
      </c>
      <c r="G463">
        <f>VLOOKUP(CuentosContados[[#This Row],[Column1]],CuentosIndexados[],9,FALSE)</f>
        <v>0</v>
      </c>
      <c r="H463">
        <f>VLOOKUP(CuentosContados[[#This Row],[Column1]],CuentosIndexados[],10,FALSE)</f>
        <v>0</v>
      </c>
      <c r="I463">
        <f>VLOOKUP(CuentosContados[[#This Row],[Column1]],CuentosIndexados[],11,FALSE)</f>
        <v>0</v>
      </c>
      <c r="J463">
        <f>VLOOKUP(CuentosContados[[#This Row],[Column1]],CuentosIndexados[],12,FALSE)</f>
        <v>0</v>
      </c>
      <c r="K463">
        <f>VLOOKUP(CuentosContados[[#This Row],[Column1]],CuentosIndexados[],13,FALSE)</f>
        <v>0</v>
      </c>
      <c r="L463">
        <f>VLOOKUP(CuentosContados[[#This Row],[Column1]],CuentosIndexados[],14,FALSE)</f>
        <v>0</v>
      </c>
      <c r="M463">
        <f>VLOOKUP(CuentosContados[[#This Row],[Column1]],CuentosIndexados[],15,FALSE)</f>
        <v>0</v>
      </c>
      <c r="N463">
        <f>VLOOKUP(CuentosContados[[#This Row],[Column1]],CuentosIndexados[],16,FALSE)</f>
        <v>0</v>
      </c>
      <c r="O463">
        <f>VLOOKUP(CuentosContados[[#This Row],[Column1]],CuentosIndexados[],17,FALSE)</f>
        <v>0</v>
      </c>
      <c r="P463">
        <f>VLOOKUP(CuentosContados[[#This Row],[Column1]],CuentosIndexados[],18,FALSE)</f>
        <v>0</v>
      </c>
      <c r="Q463">
        <f>VLOOKUP(CuentosContados[[#This Row],[Column1]],CuentosIndexados[],19,FALSE)</f>
        <v>0</v>
      </c>
      <c r="R463">
        <f>VLOOKUP(CuentosContados[[#This Row],[Column1]],CuentosIndexados[],20,FALSE)</f>
        <v>0</v>
      </c>
      <c r="S463">
        <f>VLOOKUP(CuentosContados[[#This Row],[Column1]],CuentosIndexados[],21,FALSE)</f>
        <v>0</v>
      </c>
      <c r="T463">
        <f>VLOOKUP(CuentosContados[[#This Row],[Column1]],CuentosIndexados[],22,FALSE)</f>
        <v>0</v>
      </c>
      <c r="U463">
        <f>VLOOKUP(CuentosContados[[#This Row],[Column1]],CuentosIndexados[],23,FALSE)</f>
        <v>0</v>
      </c>
      <c r="V463">
        <f>VLOOKUP(CuentosContados[[#This Row],[Column1]],CuentosIndexados[],24,FALSE)</f>
        <v>0</v>
      </c>
      <c r="W463">
        <f>VLOOKUP(CuentosContados[[#This Row],[Column1]],CuentosIndexados[],25,FALSE)</f>
        <v>0</v>
      </c>
      <c r="X463" t="str">
        <f>VLOOKUP(CuentosContados[[#This Row],[Column1]],CuentosIndexados[],26,FALSE)</f>
        <v>compasion</v>
      </c>
      <c r="Y463">
        <f>VLOOKUP(CuentosContados[[#This Row],[Column1]],CuentosIndexados[],27,FALSE)</f>
        <v>0</v>
      </c>
      <c r="Z463">
        <f>VLOOKUP(CuentosContados[[#This Row],[Column1]],CuentosIndexados[],28,FALSE)</f>
        <v>0</v>
      </c>
      <c r="AA463">
        <f>VLOOKUP(CuentosContados[[#This Row],[Column1]],CuentosIndexados[],29,FALSE)</f>
        <v>0</v>
      </c>
      <c r="AB463">
        <f>VLOOKUP(CuentosContados[[#This Row],[Column1]],CuentosIndexados[],30,FALSE)</f>
        <v>0</v>
      </c>
      <c r="AC463">
        <f>VLOOKUP(CuentosContados[[#This Row],[Column1]],CuentosIndexados[],31,FALSE)</f>
        <v>0</v>
      </c>
      <c r="AD463">
        <f>VLOOKUP(CuentosContados[[#This Row],[Column1]],CuentosIndexados[],32,FALSE)</f>
        <v>0</v>
      </c>
      <c r="AE463">
        <f>VLOOKUP(CuentosContados[[#This Row],[Column1]],CuentosIndexados[],33,FALSE)</f>
        <v>0</v>
      </c>
      <c r="AF463">
        <f>VLOOKUP(CuentosContados[[#This Row],[Column1]],CuentosIndexados[],34,FALSE)</f>
        <v>0</v>
      </c>
      <c r="AG463">
        <f>VLOOKUP(CuentosContados[[#This Row],[Column1]],CuentosIndexados[],35,FALSE)</f>
        <v>0</v>
      </c>
      <c r="AH463">
        <f>VLOOKUP(CuentosContados[[#This Row],[Column1]],CuentosIndexados[],36,FALSE)</f>
        <v>0</v>
      </c>
      <c r="AI463">
        <f>VLOOKUP(CuentosContados[[#This Row],[Column1]],CuentosIndexados[],37,FALSE)</f>
        <v>0</v>
      </c>
      <c r="AJ463">
        <f>VLOOKUP(CuentosContados[[#This Row],[Column1]],CuentosIndexados[],38,FALSE)</f>
        <v>0</v>
      </c>
      <c r="AK463">
        <f>VLOOKUP(CuentosContados[[#This Row],[Column1]],CuentosIndexados[],39,FALSE)</f>
        <v>0</v>
      </c>
    </row>
    <row r="464" spans="1:37" x14ac:dyDescent="0.25">
      <c r="A464" t="s">
        <v>1457</v>
      </c>
      <c r="B464" t="str">
        <f>VLOOKUP(CuentosContados[[#This Row],[Column1]],CuentosIndexados[],3,FALSE)</f>
        <v>amor</v>
      </c>
      <c r="C464">
        <f>VLOOKUP(CuentosContados[[#This Row],[Column1]],CuentosIndexados[],5,FALSE)</f>
        <v>0</v>
      </c>
      <c r="D464">
        <f>VLOOKUP(CuentosContados[[#This Row],[Column1]],CuentosIndexados[],6,FALSE)</f>
        <v>0</v>
      </c>
      <c r="E464">
        <f>VLOOKUP(CuentosContados[[#This Row],[Column1]],CuentosIndexados[],7,FALSE)</f>
        <v>0</v>
      </c>
      <c r="F464">
        <f>VLOOKUP(CuentosContados[[#This Row],[Column1]],CuentosIndexados[],8,FALSE)</f>
        <v>0</v>
      </c>
      <c r="G464">
        <f>VLOOKUP(CuentosContados[[#This Row],[Column1]],CuentosIndexados[],9,FALSE)</f>
        <v>0</v>
      </c>
      <c r="H464">
        <f>VLOOKUP(CuentosContados[[#This Row],[Column1]],CuentosIndexados[],10,FALSE)</f>
        <v>0</v>
      </c>
      <c r="I464">
        <f>VLOOKUP(CuentosContados[[#This Row],[Column1]],CuentosIndexados[],11,FALSE)</f>
        <v>0</v>
      </c>
      <c r="J464">
        <f>VLOOKUP(CuentosContados[[#This Row],[Column1]],CuentosIndexados[],12,FALSE)</f>
        <v>0</v>
      </c>
      <c r="K464">
        <f>VLOOKUP(CuentosContados[[#This Row],[Column1]],CuentosIndexados[],13,FALSE)</f>
        <v>0</v>
      </c>
      <c r="L464">
        <f>VLOOKUP(CuentosContados[[#This Row],[Column1]],CuentosIndexados[],14,FALSE)</f>
        <v>0</v>
      </c>
      <c r="M464">
        <f>VLOOKUP(CuentosContados[[#This Row],[Column1]],CuentosIndexados[],15,FALSE)</f>
        <v>0</v>
      </c>
      <c r="N464">
        <f>VLOOKUP(CuentosContados[[#This Row],[Column1]],CuentosIndexados[],16,FALSE)</f>
        <v>0</v>
      </c>
      <c r="O464">
        <f>VLOOKUP(CuentosContados[[#This Row],[Column1]],CuentosIndexados[],17,FALSE)</f>
        <v>0</v>
      </c>
      <c r="P464">
        <f>VLOOKUP(CuentosContados[[#This Row],[Column1]],CuentosIndexados[],18,FALSE)</f>
        <v>0</v>
      </c>
      <c r="Q464">
        <f>VLOOKUP(CuentosContados[[#This Row],[Column1]],CuentosIndexados[],19,FALSE)</f>
        <v>0</v>
      </c>
      <c r="R464">
        <f>VLOOKUP(CuentosContados[[#This Row],[Column1]],CuentosIndexados[],20,FALSE)</f>
        <v>0</v>
      </c>
      <c r="S464">
        <f>VLOOKUP(CuentosContados[[#This Row],[Column1]],CuentosIndexados[],21,FALSE)</f>
        <v>0</v>
      </c>
      <c r="T464">
        <f>VLOOKUP(CuentosContados[[#This Row],[Column1]],CuentosIndexados[],22,FALSE)</f>
        <v>0</v>
      </c>
      <c r="U464">
        <f>VLOOKUP(CuentosContados[[#This Row],[Column1]],CuentosIndexados[],23,FALSE)</f>
        <v>0</v>
      </c>
      <c r="V464">
        <f>VLOOKUP(CuentosContados[[#This Row],[Column1]],CuentosIndexados[],24,FALSE)</f>
        <v>0</v>
      </c>
      <c r="W464">
        <f>VLOOKUP(CuentosContados[[#This Row],[Column1]],CuentosIndexados[],25,FALSE)</f>
        <v>0</v>
      </c>
      <c r="X464" t="str">
        <f>VLOOKUP(CuentosContados[[#This Row],[Column1]],CuentosIndexados[],26,FALSE)</f>
        <v>compasion</v>
      </c>
      <c r="Y464">
        <f>VLOOKUP(CuentosContados[[#This Row],[Column1]],CuentosIndexados[],27,FALSE)</f>
        <v>0</v>
      </c>
      <c r="Z464">
        <f>VLOOKUP(CuentosContados[[#This Row],[Column1]],CuentosIndexados[],28,FALSE)</f>
        <v>0</v>
      </c>
      <c r="AA464">
        <f>VLOOKUP(CuentosContados[[#This Row],[Column1]],CuentosIndexados[],29,FALSE)</f>
        <v>0</v>
      </c>
      <c r="AB464">
        <f>VLOOKUP(CuentosContados[[#This Row],[Column1]],CuentosIndexados[],30,FALSE)</f>
        <v>0</v>
      </c>
      <c r="AC464">
        <f>VLOOKUP(CuentosContados[[#This Row],[Column1]],CuentosIndexados[],31,FALSE)</f>
        <v>0</v>
      </c>
      <c r="AD464">
        <f>VLOOKUP(CuentosContados[[#This Row],[Column1]],CuentosIndexados[],32,FALSE)</f>
        <v>0</v>
      </c>
      <c r="AE464">
        <f>VLOOKUP(CuentosContados[[#This Row],[Column1]],CuentosIndexados[],33,FALSE)</f>
        <v>0</v>
      </c>
      <c r="AF464">
        <f>VLOOKUP(CuentosContados[[#This Row],[Column1]],CuentosIndexados[],34,FALSE)</f>
        <v>0</v>
      </c>
      <c r="AG464">
        <f>VLOOKUP(CuentosContados[[#This Row],[Column1]],CuentosIndexados[],35,FALSE)</f>
        <v>0</v>
      </c>
      <c r="AH464">
        <f>VLOOKUP(CuentosContados[[#This Row],[Column1]],CuentosIndexados[],36,FALSE)</f>
        <v>0</v>
      </c>
      <c r="AI464">
        <f>VLOOKUP(CuentosContados[[#This Row],[Column1]],CuentosIndexados[],37,FALSE)</f>
        <v>0</v>
      </c>
      <c r="AJ464">
        <f>VLOOKUP(CuentosContados[[#This Row],[Column1]],CuentosIndexados[],38,FALSE)</f>
        <v>0</v>
      </c>
      <c r="AK464">
        <f>VLOOKUP(CuentosContados[[#This Row],[Column1]],CuentosIndexados[],39,FALSE)</f>
        <v>0</v>
      </c>
    </row>
    <row r="465" spans="1:37" x14ac:dyDescent="0.25">
      <c r="A465" t="s">
        <v>1457</v>
      </c>
      <c r="B465" t="str">
        <f>VLOOKUP(CuentosContados[[#This Row],[Column1]],CuentosIndexados[],3,FALSE)</f>
        <v>amor</v>
      </c>
      <c r="C465">
        <f>VLOOKUP(CuentosContados[[#This Row],[Column1]],CuentosIndexados[],5,FALSE)</f>
        <v>0</v>
      </c>
      <c r="D465">
        <f>VLOOKUP(CuentosContados[[#This Row],[Column1]],CuentosIndexados[],6,FALSE)</f>
        <v>0</v>
      </c>
      <c r="E465">
        <f>VLOOKUP(CuentosContados[[#This Row],[Column1]],CuentosIndexados[],7,FALSE)</f>
        <v>0</v>
      </c>
      <c r="F465">
        <f>VLOOKUP(CuentosContados[[#This Row],[Column1]],CuentosIndexados[],8,FALSE)</f>
        <v>0</v>
      </c>
      <c r="G465">
        <f>VLOOKUP(CuentosContados[[#This Row],[Column1]],CuentosIndexados[],9,FALSE)</f>
        <v>0</v>
      </c>
      <c r="H465">
        <f>VLOOKUP(CuentosContados[[#This Row],[Column1]],CuentosIndexados[],10,FALSE)</f>
        <v>0</v>
      </c>
      <c r="I465">
        <f>VLOOKUP(CuentosContados[[#This Row],[Column1]],CuentosIndexados[],11,FALSE)</f>
        <v>0</v>
      </c>
      <c r="J465">
        <f>VLOOKUP(CuentosContados[[#This Row],[Column1]],CuentosIndexados[],12,FALSE)</f>
        <v>0</v>
      </c>
      <c r="K465">
        <f>VLOOKUP(CuentosContados[[#This Row],[Column1]],CuentosIndexados[],13,FALSE)</f>
        <v>0</v>
      </c>
      <c r="L465">
        <f>VLOOKUP(CuentosContados[[#This Row],[Column1]],CuentosIndexados[],14,FALSE)</f>
        <v>0</v>
      </c>
      <c r="M465">
        <f>VLOOKUP(CuentosContados[[#This Row],[Column1]],CuentosIndexados[],15,FALSE)</f>
        <v>0</v>
      </c>
      <c r="N465">
        <f>VLOOKUP(CuentosContados[[#This Row],[Column1]],CuentosIndexados[],16,FALSE)</f>
        <v>0</v>
      </c>
      <c r="O465">
        <f>VLOOKUP(CuentosContados[[#This Row],[Column1]],CuentosIndexados[],17,FALSE)</f>
        <v>0</v>
      </c>
      <c r="P465">
        <f>VLOOKUP(CuentosContados[[#This Row],[Column1]],CuentosIndexados[],18,FALSE)</f>
        <v>0</v>
      </c>
      <c r="Q465">
        <f>VLOOKUP(CuentosContados[[#This Row],[Column1]],CuentosIndexados[],19,FALSE)</f>
        <v>0</v>
      </c>
      <c r="R465">
        <f>VLOOKUP(CuentosContados[[#This Row],[Column1]],CuentosIndexados[],20,FALSE)</f>
        <v>0</v>
      </c>
      <c r="S465">
        <f>VLOOKUP(CuentosContados[[#This Row],[Column1]],CuentosIndexados[],21,FALSE)</f>
        <v>0</v>
      </c>
      <c r="T465">
        <f>VLOOKUP(CuentosContados[[#This Row],[Column1]],CuentosIndexados[],22,FALSE)</f>
        <v>0</v>
      </c>
      <c r="U465">
        <f>VLOOKUP(CuentosContados[[#This Row],[Column1]],CuentosIndexados[],23,FALSE)</f>
        <v>0</v>
      </c>
      <c r="V465">
        <f>VLOOKUP(CuentosContados[[#This Row],[Column1]],CuentosIndexados[],24,FALSE)</f>
        <v>0</v>
      </c>
      <c r="W465">
        <f>VLOOKUP(CuentosContados[[#This Row],[Column1]],CuentosIndexados[],25,FALSE)</f>
        <v>0</v>
      </c>
      <c r="X465" t="str">
        <f>VLOOKUP(CuentosContados[[#This Row],[Column1]],CuentosIndexados[],26,FALSE)</f>
        <v>compasion</v>
      </c>
      <c r="Y465">
        <f>VLOOKUP(CuentosContados[[#This Row],[Column1]],CuentosIndexados[],27,FALSE)</f>
        <v>0</v>
      </c>
      <c r="Z465">
        <f>VLOOKUP(CuentosContados[[#This Row],[Column1]],CuentosIndexados[],28,FALSE)</f>
        <v>0</v>
      </c>
      <c r="AA465">
        <f>VLOOKUP(CuentosContados[[#This Row],[Column1]],CuentosIndexados[],29,FALSE)</f>
        <v>0</v>
      </c>
      <c r="AB465">
        <f>VLOOKUP(CuentosContados[[#This Row],[Column1]],CuentosIndexados[],30,FALSE)</f>
        <v>0</v>
      </c>
      <c r="AC465">
        <f>VLOOKUP(CuentosContados[[#This Row],[Column1]],CuentosIndexados[],31,FALSE)</f>
        <v>0</v>
      </c>
      <c r="AD465">
        <f>VLOOKUP(CuentosContados[[#This Row],[Column1]],CuentosIndexados[],32,FALSE)</f>
        <v>0</v>
      </c>
      <c r="AE465">
        <f>VLOOKUP(CuentosContados[[#This Row],[Column1]],CuentosIndexados[],33,FALSE)</f>
        <v>0</v>
      </c>
      <c r="AF465">
        <f>VLOOKUP(CuentosContados[[#This Row],[Column1]],CuentosIndexados[],34,FALSE)</f>
        <v>0</v>
      </c>
      <c r="AG465">
        <f>VLOOKUP(CuentosContados[[#This Row],[Column1]],CuentosIndexados[],35,FALSE)</f>
        <v>0</v>
      </c>
      <c r="AH465">
        <f>VLOOKUP(CuentosContados[[#This Row],[Column1]],CuentosIndexados[],36,FALSE)</f>
        <v>0</v>
      </c>
      <c r="AI465">
        <f>VLOOKUP(CuentosContados[[#This Row],[Column1]],CuentosIndexados[],37,FALSE)</f>
        <v>0</v>
      </c>
      <c r="AJ465">
        <f>VLOOKUP(CuentosContados[[#This Row],[Column1]],CuentosIndexados[],38,FALSE)</f>
        <v>0</v>
      </c>
      <c r="AK465">
        <f>VLOOKUP(CuentosContados[[#This Row],[Column1]],CuentosIndexados[],39,FALSE)</f>
        <v>0</v>
      </c>
    </row>
    <row r="466" spans="1:37" x14ac:dyDescent="0.25">
      <c r="A466" t="s">
        <v>1457</v>
      </c>
      <c r="B466" t="str">
        <f>VLOOKUP(CuentosContados[[#This Row],[Column1]],CuentosIndexados[],3,FALSE)</f>
        <v>amor</v>
      </c>
      <c r="C466">
        <f>VLOOKUP(CuentosContados[[#This Row],[Column1]],CuentosIndexados[],5,FALSE)</f>
        <v>0</v>
      </c>
      <c r="D466">
        <f>VLOOKUP(CuentosContados[[#This Row],[Column1]],CuentosIndexados[],6,FALSE)</f>
        <v>0</v>
      </c>
      <c r="E466">
        <f>VLOOKUP(CuentosContados[[#This Row],[Column1]],CuentosIndexados[],7,FALSE)</f>
        <v>0</v>
      </c>
      <c r="F466">
        <f>VLOOKUP(CuentosContados[[#This Row],[Column1]],CuentosIndexados[],8,FALSE)</f>
        <v>0</v>
      </c>
      <c r="G466">
        <f>VLOOKUP(CuentosContados[[#This Row],[Column1]],CuentosIndexados[],9,FALSE)</f>
        <v>0</v>
      </c>
      <c r="H466">
        <f>VLOOKUP(CuentosContados[[#This Row],[Column1]],CuentosIndexados[],10,FALSE)</f>
        <v>0</v>
      </c>
      <c r="I466">
        <f>VLOOKUP(CuentosContados[[#This Row],[Column1]],CuentosIndexados[],11,FALSE)</f>
        <v>0</v>
      </c>
      <c r="J466">
        <f>VLOOKUP(CuentosContados[[#This Row],[Column1]],CuentosIndexados[],12,FALSE)</f>
        <v>0</v>
      </c>
      <c r="K466">
        <f>VLOOKUP(CuentosContados[[#This Row],[Column1]],CuentosIndexados[],13,FALSE)</f>
        <v>0</v>
      </c>
      <c r="L466">
        <f>VLOOKUP(CuentosContados[[#This Row],[Column1]],CuentosIndexados[],14,FALSE)</f>
        <v>0</v>
      </c>
      <c r="M466">
        <f>VLOOKUP(CuentosContados[[#This Row],[Column1]],CuentosIndexados[],15,FALSE)</f>
        <v>0</v>
      </c>
      <c r="N466">
        <f>VLOOKUP(CuentosContados[[#This Row],[Column1]],CuentosIndexados[],16,FALSE)</f>
        <v>0</v>
      </c>
      <c r="O466">
        <f>VLOOKUP(CuentosContados[[#This Row],[Column1]],CuentosIndexados[],17,FALSE)</f>
        <v>0</v>
      </c>
      <c r="P466">
        <f>VLOOKUP(CuentosContados[[#This Row],[Column1]],CuentosIndexados[],18,FALSE)</f>
        <v>0</v>
      </c>
      <c r="Q466">
        <f>VLOOKUP(CuentosContados[[#This Row],[Column1]],CuentosIndexados[],19,FALSE)</f>
        <v>0</v>
      </c>
      <c r="R466">
        <f>VLOOKUP(CuentosContados[[#This Row],[Column1]],CuentosIndexados[],20,FALSE)</f>
        <v>0</v>
      </c>
      <c r="S466">
        <f>VLOOKUP(CuentosContados[[#This Row],[Column1]],CuentosIndexados[],21,FALSE)</f>
        <v>0</v>
      </c>
      <c r="T466">
        <f>VLOOKUP(CuentosContados[[#This Row],[Column1]],CuentosIndexados[],22,FALSE)</f>
        <v>0</v>
      </c>
      <c r="U466">
        <f>VLOOKUP(CuentosContados[[#This Row],[Column1]],CuentosIndexados[],23,FALSE)</f>
        <v>0</v>
      </c>
      <c r="V466">
        <f>VLOOKUP(CuentosContados[[#This Row],[Column1]],CuentosIndexados[],24,FALSE)</f>
        <v>0</v>
      </c>
      <c r="W466">
        <f>VLOOKUP(CuentosContados[[#This Row],[Column1]],CuentosIndexados[],25,FALSE)</f>
        <v>0</v>
      </c>
      <c r="X466" t="str">
        <f>VLOOKUP(CuentosContados[[#This Row],[Column1]],CuentosIndexados[],26,FALSE)</f>
        <v>compasion</v>
      </c>
      <c r="Y466">
        <f>VLOOKUP(CuentosContados[[#This Row],[Column1]],CuentosIndexados[],27,FALSE)</f>
        <v>0</v>
      </c>
      <c r="Z466">
        <f>VLOOKUP(CuentosContados[[#This Row],[Column1]],CuentosIndexados[],28,FALSE)</f>
        <v>0</v>
      </c>
      <c r="AA466">
        <f>VLOOKUP(CuentosContados[[#This Row],[Column1]],CuentosIndexados[],29,FALSE)</f>
        <v>0</v>
      </c>
      <c r="AB466">
        <f>VLOOKUP(CuentosContados[[#This Row],[Column1]],CuentosIndexados[],30,FALSE)</f>
        <v>0</v>
      </c>
      <c r="AC466">
        <f>VLOOKUP(CuentosContados[[#This Row],[Column1]],CuentosIndexados[],31,FALSE)</f>
        <v>0</v>
      </c>
      <c r="AD466">
        <f>VLOOKUP(CuentosContados[[#This Row],[Column1]],CuentosIndexados[],32,FALSE)</f>
        <v>0</v>
      </c>
      <c r="AE466">
        <f>VLOOKUP(CuentosContados[[#This Row],[Column1]],CuentosIndexados[],33,FALSE)</f>
        <v>0</v>
      </c>
      <c r="AF466">
        <f>VLOOKUP(CuentosContados[[#This Row],[Column1]],CuentosIndexados[],34,FALSE)</f>
        <v>0</v>
      </c>
      <c r="AG466">
        <f>VLOOKUP(CuentosContados[[#This Row],[Column1]],CuentosIndexados[],35,FALSE)</f>
        <v>0</v>
      </c>
      <c r="AH466">
        <f>VLOOKUP(CuentosContados[[#This Row],[Column1]],CuentosIndexados[],36,FALSE)</f>
        <v>0</v>
      </c>
      <c r="AI466">
        <f>VLOOKUP(CuentosContados[[#This Row],[Column1]],CuentosIndexados[],37,FALSE)</f>
        <v>0</v>
      </c>
      <c r="AJ466">
        <f>VLOOKUP(CuentosContados[[#This Row],[Column1]],CuentosIndexados[],38,FALSE)</f>
        <v>0</v>
      </c>
      <c r="AK466">
        <f>VLOOKUP(CuentosContados[[#This Row],[Column1]],CuentosIndexados[],39,FALSE)</f>
        <v>0</v>
      </c>
    </row>
    <row r="467" spans="1:37" x14ac:dyDescent="0.25">
      <c r="A467" t="s">
        <v>184</v>
      </c>
      <c r="B467" t="str">
        <f>VLOOKUP(CuentosContados[[#This Row],[Column1]],CuentosIndexados[],3,FALSE)</f>
        <v>amor</v>
      </c>
      <c r="C467">
        <f>VLOOKUP(CuentosContados[[#This Row],[Column1]],CuentosIndexados[],5,FALSE)</f>
        <v>0</v>
      </c>
      <c r="D467">
        <f>VLOOKUP(CuentosContados[[#This Row],[Column1]],CuentosIndexados[],6,FALSE)</f>
        <v>0</v>
      </c>
      <c r="E467">
        <f>VLOOKUP(CuentosContados[[#This Row],[Column1]],CuentosIndexados[],7,FALSE)</f>
        <v>0</v>
      </c>
      <c r="F467">
        <f>VLOOKUP(CuentosContados[[#This Row],[Column1]],CuentosIndexados[],8,FALSE)</f>
        <v>0</v>
      </c>
      <c r="G467">
        <f>VLOOKUP(CuentosContados[[#This Row],[Column1]],CuentosIndexados[],9,FALSE)</f>
        <v>0</v>
      </c>
      <c r="H467">
        <f>VLOOKUP(CuentosContados[[#This Row],[Column1]],CuentosIndexados[],10,FALSE)</f>
        <v>0</v>
      </c>
      <c r="I467">
        <f>VLOOKUP(CuentosContados[[#This Row],[Column1]],CuentosIndexados[],11,FALSE)</f>
        <v>0</v>
      </c>
      <c r="J467">
        <f>VLOOKUP(CuentosContados[[#This Row],[Column1]],CuentosIndexados[],12,FALSE)</f>
        <v>0</v>
      </c>
      <c r="K467">
        <f>VLOOKUP(CuentosContados[[#This Row],[Column1]],CuentosIndexados[],13,FALSE)</f>
        <v>0</v>
      </c>
      <c r="L467">
        <f>VLOOKUP(CuentosContados[[#This Row],[Column1]],CuentosIndexados[],14,FALSE)</f>
        <v>0</v>
      </c>
      <c r="M467">
        <f>VLOOKUP(CuentosContados[[#This Row],[Column1]],CuentosIndexados[],15,FALSE)</f>
        <v>0</v>
      </c>
      <c r="N467">
        <f>VLOOKUP(CuentosContados[[#This Row],[Column1]],CuentosIndexados[],16,FALSE)</f>
        <v>0</v>
      </c>
      <c r="O467">
        <f>VLOOKUP(CuentosContados[[#This Row],[Column1]],CuentosIndexados[],17,FALSE)</f>
        <v>0</v>
      </c>
      <c r="P467">
        <f>VLOOKUP(CuentosContados[[#This Row],[Column1]],CuentosIndexados[],18,FALSE)</f>
        <v>0</v>
      </c>
      <c r="Q467">
        <f>VLOOKUP(CuentosContados[[#This Row],[Column1]],CuentosIndexados[],19,FALSE)</f>
        <v>0</v>
      </c>
      <c r="R467">
        <f>VLOOKUP(CuentosContados[[#This Row],[Column1]],CuentosIndexados[],20,FALSE)</f>
        <v>0</v>
      </c>
      <c r="S467">
        <f>VLOOKUP(CuentosContados[[#This Row],[Column1]],CuentosIndexados[],21,FALSE)</f>
        <v>0</v>
      </c>
      <c r="T467">
        <f>VLOOKUP(CuentosContados[[#This Row],[Column1]],CuentosIndexados[],22,FALSE)</f>
        <v>0</v>
      </c>
      <c r="U467">
        <f>VLOOKUP(CuentosContados[[#This Row],[Column1]],CuentosIndexados[],23,FALSE)</f>
        <v>0</v>
      </c>
      <c r="V467">
        <f>VLOOKUP(CuentosContados[[#This Row],[Column1]],CuentosIndexados[],24,FALSE)</f>
        <v>0</v>
      </c>
      <c r="W467">
        <f>VLOOKUP(CuentosContados[[#This Row],[Column1]],CuentosIndexados[],25,FALSE)</f>
        <v>0</v>
      </c>
      <c r="X467">
        <f>VLOOKUP(CuentosContados[[#This Row],[Column1]],CuentosIndexados[],26,FALSE)</f>
        <v>0</v>
      </c>
      <c r="Y467">
        <f>VLOOKUP(CuentosContados[[#This Row],[Column1]],CuentosIndexados[],27,FALSE)</f>
        <v>0</v>
      </c>
      <c r="Z467">
        <f>VLOOKUP(CuentosContados[[#This Row],[Column1]],CuentosIndexados[],28,FALSE)</f>
        <v>0</v>
      </c>
      <c r="AA467">
        <f>VLOOKUP(CuentosContados[[#This Row],[Column1]],CuentosIndexados[],29,FALSE)</f>
        <v>0</v>
      </c>
      <c r="AB467">
        <f>VLOOKUP(CuentosContados[[#This Row],[Column1]],CuentosIndexados[],30,FALSE)</f>
        <v>0</v>
      </c>
      <c r="AC467">
        <f>VLOOKUP(CuentosContados[[#This Row],[Column1]],CuentosIndexados[],31,FALSE)</f>
        <v>0</v>
      </c>
      <c r="AD467">
        <f>VLOOKUP(CuentosContados[[#This Row],[Column1]],CuentosIndexados[],32,FALSE)</f>
        <v>0</v>
      </c>
      <c r="AE467">
        <f>VLOOKUP(CuentosContados[[#This Row],[Column1]],CuentosIndexados[],33,FALSE)</f>
        <v>0</v>
      </c>
      <c r="AF467">
        <f>VLOOKUP(CuentosContados[[#This Row],[Column1]],CuentosIndexados[],34,FALSE)</f>
        <v>0</v>
      </c>
      <c r="AG467">
        <f>VLOOKUP(CuentosContados[[#This Row],[Column1]],CuentosIndexados[],35,FALSE)</f>
        <v>0</v>
      </c>
      <c r="AH467">
        <f>VLOOKUP(CuentosContados[[#This Row],[Column1]],CuentosIndexados[],36,FALSE)</f>
        <v>0</v>
      </c>
      <c r="AI467">
        <f>VLOOKUP(CuentosContados[[#This Row],[Column1]],CuentosIndexados[],37,FALSE)</f>
        <v>0</v>
      </c>
      <c r="AJ467">
        <f>VLOOKUP(CuentosContados[[#This Row],[Column1]],CuentosIndexados[],38,FALSE)</f>
        <v>0</v>
      </c>
      <c r="AK467">
        <f>VLOOKUP(CuentosContados[[#This Row],[Column1]],CuentosIndexados[],39,FALSE)</f>
        <v>0</v>
      </c>
    </row>
    <row r="468" spans="1:37" x14ac:dyDescent="0.25">
      <c r="A468" t="s">
        <v>184</v>
      </c>
      <c r="B468" t="str">
        <f>VLOOKUP(CuentosContados[[#This Row],[Column1]],CuentosIndexados[],3,FALSE)</f>
        <v>amor</v>
      </c>
      <c r="C468">
        <f>VLOOKUP(CuentosContados[[#This Row],[Column1]],CuentosIndexados[],5,FALSE)</f>
        <v>0</v>
      </c>
      <c r="D468">
        <f>VLOOKUP(CuentosContados[[#This Row],[Column1]],CuentosIndexados[],6,FALSE)</f>
        <v>0</v>
      </c>
      <c r="E468">
        <f>VLOOKUP(CuentosContados[[#This Row],[Column1]],CuentosIndexados[],7,FALSE)</f>
        <v>0</v>
      </c>
      <c r="F468">
        <f>VLOOKUP(CuentosContados[[#This Row],[Column1]],CuentosIndexados[],8,FALSE)</f>
        <v>0</v>
      </c>
      <c r="G468">
        <f>VLOOKUP(CuentosContados[[#This Row],[Column1]],CuentosIndexados[],9,FALSE)</f>
        <v>0</v>
      </c>
      <c r="H468">
        <f>VLOOKUP(CuentosContados[[#This Row],[Column1]],CuentosIndexados[],10,FALSE)</f>
        <v>0</v>
      </c>
      <c r="I468">
        <f>VLOOKUP(CuentosContados[[#This Row],[Column1]],CuentosIndexados[],11,FALSE)</f>
        <v>0</v>
      </c>
      <c r="J468">
        <f>VLOOKUP(CuentosContados[[#This Row],[Column1]],CuentosIndexados[],12,FALSE)</f>
        <v>0</v>
      </c>
      <c r="K468">
        <f>VLOOKUP(CuentosContados[[#This Row],[Column1]],CuentosIndexados[],13,FALSE)</f>
        <v>0</v>
      </c>
      <c r="L468">
        <f>VLOOKUP(CuentosContados[[#This Row],[Column1]],CuentosIndexados[],14,FALSE)</f>
        <v>0</v>
      </c>
      <c r="M468">
        <f>VLOOKUP(CuentosContados[[#This Row],[Column1]],CuentosIndexados[],15,FALSE)</f>
        <v>0</v>
      </c>
      <c r="N468">
        <f>VLOOKUP(CuentosContados[[#This Row],[Column1]],CuentosIndexados[],16,FALSE)</f>
        <v>0</v>
      </c>
      <c r="O468">
        <f>VLOOKUP(CuentosContados[[#This Row],[Column1]],CuentosIndexados[],17,FALSE)</f>
        <v>0</v>
      </c>
      <c r="P468">
        <f>VLOOKUP(CuentosContados[[#This Row],[Column1]],CuentosIndexados[],18,FALSE)</f>
        <v>0</v>
      </c>
      <c r="Q468">
        <f>VLOOKUP(CuentosContados[[#This Row],[Column1]],CuentosIndexados[],19,FALSE)</f>
        <v>0</v>
      </c>
      <c r="R468">
        <f>VLOOKUP(CuentosContados[[#This Row],[Column1]],CuentosIndexados[],20,FALSE)</f>
        <v>0</v>
      </c>
      <c r="S468">
        <f>VLOOKUP(CuentosContados[[#This Row],[Column1]],CuentosIndexados[],21,FALSE)</f>
        <v>0</v>
      </c>
      <c r="T468">
        <f>VLOOKUP(CuentosContados[[#This Row],[Column1]],CuentosIndexados[],22,FALSE)</f>
        <v>0</v>
      </c>
      <c r="U468">
        <f>VLOOKUP(CuentosContados[[#This Row],[Column1]],CuentosIndexados[],23,FALSE)</f>
        <v>0</v>
      </c>
      <c r="V468">
        <f>VLOOKUP(CuentosContados[[#This Row],[Column1]],CuentosIndexados[],24,FALSE)</f>
        <v>0</v>
      </c>
      <c r="W468">
        <f>VLOOKUP(CuentosContados[[#This Row],[Column1]],CuentosIndexados[],25,FALSE)</f>
        <v>0</v>
      </c>
      <c r="X468">
        <f>VLOOKUP(CuentosContados[[#This Row],[Column1]],CuentosIndexados[],26,FALSE)</f>
        <v>0</v>
      </c>
      <c r="Y468">
        <f>VLOOKUP(CuentosContados[[#This Row],[Column1]],CuentosIndexados[],27,FALSE)</f>
        <v>0</v>
      </c>
      <c r="Z468">
        <f>VLOOKUP(CuentosContados[[#This Row],[Column1]],CuentosIndexados[],28,FALSE)</f>
        <v>0</v>
      </c>
      <c r="AA468">
        <f>VLOOKUP(CuentosContados[[#This Row],[Column1]],CuentosIndexados[],29,FALSE)</f>
        <v>0</v>
      </c>
      <c r="AB468">
        <f>VLOOKUP(CuentosContados[[#This Row],[Column1]],CuentosIndexados[],30,FALSE)</f>
        <v>0</v>
      </c>
      <c r="AC468">
        <f>VLOOKUP(CuentosContados[[#This Row],[Column1]],CuentosIndexados[],31,FALSE)</f>
        <v>0</v>
      </c>
      <c r="AD468">
        <f>VLOOKUP(CuentosContados[[#This Row],[Column1]],CuentosIndexados[],32,FALSE)</f>
        <v>0</v>
      </c>
      <c r="AE468">
        <f>VLOOKUP(CuentosContados[[#This Row],[Column1]],CuentosIndexados[],33,FALSE)</f>
        <v>0</v>
      </c>
      <c r="AF468">
        <f>VLOOKUP(CuentosContados[[#This Row],[Column1]],CuentosIndexados[],34,FALSE)</f>
        <v>0</v>
      </c>
      <c r="AG468">
        <f>VLOOKUP(CuentosContados[[#This Row],[Column1]],CuentosIndexados[],35,FALSE)</f>
        <v>0</v>
      </c>
      <c r="AH468">
        <f>VLOOKUP(CuentosContados[[#This Row],[Column1]],CuentosIndexados[],36,FALSE)</f>
        <v>0</v>
      </c>
      <c r="AI468">
        <f>VLOOKUP(CuentosContados[[#This Row],[Column1]],CuentosIndexados[],37,FALSE)</f>
        <v>0</v>
      </c>
      <c r="AJ468">
        <f>VLOOKUP(CuentosContados[[#This Row],[Column1]],CuentosIndexados[],38,FALSE)</f>
        <v>0</v>
      </c>
      <c r="AK468">
        <f>VLOOKUP(CuentosContados[[#This Row],[Column1]],CuentosIndexados[],39,FALSE)</f>
        <v>0</v>
      </c>
    </row>
    <row r="469" spans="1:37" x14ac:dyDescent="0.25">
      <c r="A469" t="s">
        <v>184</v>
      </c>
      <c r="B469" t="str">
        <f>VLOOKUP(CuentosContados[[#This Row],[Column1]],CuentosIndexados[],3,FALSE)</f>
        <v>amor</v>
      </c>
      <c r="C469">
        <f>VLOOKUP(CuentosContados[[#This Row],[Column1]],CuentosIndexados[],5,FALSE)</f>
        <v>0</v>
      </c>
      <c r="D469">
        <f>VLOOKUP(CuentosContados[[#This Row],[Column1]],CuentosIndexados[],6,FALSE)</f>
        <v>0</v>
      </c>
      <c r="E469">
        <f>VLOOKUP(CuentosContados[[#This Row],[Column1]],CuentosIndexados[],7,FALSE)</f>
        <v>0</v>
      </c>
      <c r="F469">
        <f>VLOOKUP(CuentosContados[[#This Row],[Column1]],CuentosIndexados[],8,FALSE)</f>
        <v>0</v>
      </c>
      <c r="G469">
        <f>VLOOKUP(CuentosContados[[#This Row],[Column1]],CuentosIndexados[],9,FALSE)</f>
        <v>0</v>
      </c>
      <c r="H469">
        <f>VLOOKUP(CuentosContados[[#This Row],[Column1]],CuentosIndexados[],10,FALSE)</f>
        <v>0</v>
      </c>
      <c r="I469">
        <f>VLOOKUP(CuentosContados[[#This Row],[Column1]],CuentosIndexados[],11,FALSE)</f>
        <v>0</v>
      </c>
      <c r="J469">
        <f>VLOOKUP(CuentosContados[[#This Row],[Column1]],CuentosIndexados[],12,FALSE)</f>
        <v>0</v>
      </c>
      <c r="K469">
        <f>VLOOKUP(CuentosContados[[#This Row],[Column1]],CuentosIndexados[],13,FALSE)</f>
        <v>0</v>
      </c>
      <c r="L469">
        <f>VLOOKUP(CuentosContados[[#This Row],[Column1]],CuentosIndexados[],14,FALSE)</f>
        <v>0</v>
      </c>
      <c r="M469">
        <f>VLOOKUP(CuentosContados[[#This Row],[Column1]],CuentosIndexados[],15,FALSE)</f>
        <v>0</v>
      </c>
      <c r="N469">
        <f>VLOOKUP(CuentosContados[[#This Row],[Column1]],CuentosIndexados[],16,FALSE)</f>
        <v>0</v>
      </c>
      <c r="O469">
        <f>VLOOKUP(CuentosContados[[#This Row],[Column1]],CuentosIndexados[],17,FALSE)</f>
        <v>0</v>
      </c>
      <c r="P469">
        <f>VLOOKUP(CuentosContados[[#This Row],[Column1]],CuentosIndexados[],18,FALSE)</f>
        <v>0</v>
      </c>
      <c r="Q469">
        <f>VLOOKUP(CuentosContados[[#This Row],[Column1]],CuentosIndexados[],19,FALSE)</f>
        <v>0</v>
      </c>
      <c r="R469">
        <f>VLOOKUP(CuentosContados[[#This Row],[Column1]],CuentosIndexados[],20,FALSE)</f>
        <v>0</v>
      </c>
      <c r="S469">
        <f>VLOOKUP(CuentosContados[[#This Row],[Column1]],CuentosIndexados[],21,FALSE)</f>
        <v>0</v>
      </c>
      <c r="T469">
        <f>VLOOKUP(CuentosContados[[#This Row],[Column1]],CuentosIndexados[],22,FALSE)</f>
        <v>0</v>
      </c>
      <c r="U469">
        <f>VLOOKUP(CuentosContados[[#This Row],[Column1]],CuentosIndexados[],23,FALSE)</f>
        <v>0</v>
      </c>
      <c r="V469">
        <f>VLOOKUP(CuentosContados[[#This Row],[Column1]],CuentosIndexados[],24,FALSE)</f>
        <v>0</v>
      </c>
      <c r="W469">
        <f>VLOOKUP(CuentosContados[[#This Row],[Column1]],CuentosIndexados[],25,FALSE)</f>
        <v>0</v>
      </c>
      <c r="X469">
        <f>VLOOKUP(CuentosContados[[#This Row],[Column1]],CuentosIndexados[],26,FALSE)</f>
        <v>0</v>
      </c>
      <c r="Y469">
        <f>VLOOKUP(CuentosContados[[#This Row],[Column1]],CuentosIndexados[],27,FALSE)</f>
        <v>0</v>
      </c>
      <c r="Z469">
        <f>VLOOKUP(CuentosContados[[#This Row],[Column1]],CuentosIndexados[],28,FALSE)</f>
        <v>0</v>
      </c>
      <c r="AA469">
        <f>VLOOKUP(CuentosContados[[#This Row],[Column1]],CuentosIndexados[],29,FALSE)</f>
        <v>0</v>
      </c>
      <c r="AB469">
        <f>VLOOKUP(CuentosContados[[#This Row],[Column1]],CuentosIndexados[],30,FALSE)</f>
        <v>0</v>
      </c>
      <c r="AC469">
        <f>VLOOKUP(CuentosContados[[#This Row],[Column1]],CuentosIndexados[],31,FALSE)</f>
        <v>0</v>
      </c>
      <c r="AD469">
        <f>VLOOKUP(CuentosContados[[#This Row],[Column1]],CuentosIndexados[],32,FALSE)</f>
        <v>0</v>
      </c>
      <c r="AE469">
        <f>VLOOKUP(CuentosContados[[#This Row],[Column1]],CuentosIndexados[],33,FALSE)</f>
        <v>0</v>
      </c>
      <c r="AF469">
        <f>VLOOKUP(CuentosContados[[#This Row],[Column1]],CuentosIndexados[],34,FALSE)</f>
        <v>0</v>
      </c>
      <c r="AG469">
        <f>VLOOKUP(CuentosContados[[#This Row],[Column1]],CuentosIndexados[],35,FALSE)</f>
        <v>0</v>
      </c>
      <c r="AH469">
        <f>VLOOKUP(CuentosContados[[#This Row],[Column1]],CuentosIndexados[],36,FALSE)</f>
        <v>0</v>
      </c>
      <c r="AI469">
        <f>VLOOKUP(CuentosContados[[#This Row],[Column1]],CuentosIndexados[],37,FALSE)</f>
        <v>0</v>
      </c>
      <c r="AJ469">
        <f>VLOOKUP(CuentosContados[[#This Row],[Column1]],CuentosIndexados[],38,FALSE)</f>
        <v>0</v>
      </c>
      <c r="AK469">
        <f>VLOOKUP(CuentosContados[[#This Row],[Column1]],CuentosIndexados[],39,FALSE)</f>
        <v>0</v>
      </c>
    </row>
    <row r="470" spans="1:37" x14ac:dyDescent="0.25">
      <c r="A470" t="s">
        <v>184</v>
      </c>
      <c r="B470" t="str">
        <f>VLOOKUP(CuentosContados[[#This Row],[Column1]],CuentosIndexados[],3,FALSE)</f>
        <v>amor</v>
      </c>
      <c r="C470">
        <f>VLOOKUP(CuentosContados[[#This Row],[Column1]],CuentosIndexados[],5,FALSE)</f>
        <v>0</v>
      </c>
      <c r="D470">
        <f>VLOOKUP(CuentosContados[[#This Row],[Column1]],CuentosIndexados[],6,FALSE)</f>
        <v>0</v>
      </c>
      <c r="E470">
        <f>VLOOKUP(CuentosContados[[#This Row],[Column1]],CuentosIndexados[],7,FALSE)</f>
        <v>0</v>
      </c>
      <c r="F470">
        <f>VLOOKUP(CuentosContados[[#This Row],[Column1]],CuentosIndexados[],8,FALSE)</f>
        <v>0</v>
      </c>
      <c r="G470">
        <f>VLOOKUP(CuentosContados[[#This Row],[Column1]],CuentosIndexados[],9,FALSE)</f>
        <v>0</v>
      </c>
      <c r="H470">
        <f>VLOOKUP(CuentosContados[[#This Row],[Column1]],CuentosIndexados[],10,FALSE)</f>
        <v>0</v>
      </c>
      <c r="I470">
        <f>VLOOKUP(CuentosContados[[#This Row],[Column1]],CuentosIndexados[],11,FALSE)</f>
        <v>0</v>
      </c>
      <c r="J470">
        <f>VLOOKUP(CuentosContados[[#This Row],[Column1]],CuentosIndexados[],12,FALSE)</f>
        <v>0</v>
      </c>
      <c r="K470">
        <f>VLOOKUP(CuentosContados[[#This Row],[Column1]],CuentosIndexados[],13,FALSE)</f>
        <v>0</v>
      </c>
      <c r="L470">
        <f>VLOOKUP(CuentosContados[[#This Row],[Column1]],CuentosIndexados[],14,FALSE)</f>
        <v>0</v>
      </c>
      <c r="M470">
        <f>VLOOKUP(CuentosContados[[#This Row],[Column1]],CuentosIndexados[],15,FALSE)</f>
        <v>0</v>
      </c>
      <c r="N470">
        <f>VLOOKUP(CuentosContados[[#This Row],[Column1]],CuentosIndexados[],16,FALSE)</f>
        <v>0</v>
      </c>
      <c r="O470">
        <f>VLOOKUP(CuentosContados[[#This Row],[Column1]],CuentosIndexados[],17,FALSE)</f>
        <v>0</v>
      </c>
      <c r="P470">
        <f>VLOOKUP(CuentosContados[[#This Row],[Column1]],CuentosIndexados[],18,FALSE)</f>
        <v>0</v>
      </c>
      <c r="Q470">
        <f>VLOOKUP(CuentosContados[[#This Row],[Column1]],CuentosIndexados[],19,FALSE)</f>
        <v>0</v>
      </c>
      <c r="R470">
        <f>VLOOKUP(CuentosContados[[#This Row],[Column1]],CuentosIndexados[],20,FALSE)</f>
        <v>0</v>
      </c>
      <c r="S470">
        <f>VLOOKUP(CuentosContados[[#This Row],[Column1]],CuentosIndexados[],21,FALSE)</f>
        <v>0</v>
      </c>
      <c r="T470">
        <f>VLOOKUP(CuentosContados[[#This Row],[Column1]],CuentosIndexados[],22,FALSE)</f>
        <v>0</v>
      </c>
      <c r="U470">
        <f>VLOOKUP(CuentosContados[[#This Row],[Column1]],CuentosIndexados[],23,FALSE)</f>
        <v>0</v>
      </c>
      <c r="V470">
        <f>VLOOKUP(CuentosContados[[#This Row],[Column1]],CuentosIndexados[],24,FALSE)</f>
        <v>0</v>
      </c>
      <c r="W470">
        <f>VLOOKUP(CuentosContados[[#This Row],[Column1]],CuentosIndexados[],25,FALSE)</f>
        <v>0</v>
      </c>
      <c r="X470">
        <f>VLOOKUP(CuentosContados[[#This Row],[Column1]],CuentosIndexados[],26,FALSE)</f>
        <v>0</v>
      </c>
      <c r="Y470">
        <f>VLOOKUP(CuentosContados[[#This Row],[Column1]],CuentosIndexados[],27,FALSE)</f>
        <v>0</v>
      </c>
      <c r="Z470">
        <f>VLOOKUP(CuentosContados[[#This Row],[Column1]],CuentosIndexados[],28,FALSE)</f>
        <v>0</v>
      </c>
      <c r="AA470">
        <f>VLOOKUP(CuentosContados[[#This Row],[Column1]],CuentosIndexados[],29,FALSE)</f>
        <v>0</v>
      </c>
      <c r="AB470">
        <f>VLOOKUP(CuentosContados[[#This Row],[Column1]],CuentosIndexados[],30,FALSE)</f>
        <v>0</v>
      </c>
      <c r="AC470">
        <f>VLOOKUP(CuentosContados[[#This Row],[Column1]],CuentosIndexados[],31,FALSE)</f>
        <v>0</v>
      </c>
      <c r="AD470">
        <f>VLOOKUP(CuentosContados[[#This Row],[Column1]],CuentosIndexados[],32,FALSE)</f>
        <v>0</v>
      </c>
      <c r="AE470">
        <f>VLOOKUP(CuentosContados[[#This Row],[Column1]],CuentosIndexados[],33,FALSE)</f>
        <v>0</v>
      </c>
      <c r="AF470">
        <f>VLOOKUP(CuentosContados[[#This Row],[Column1]],CuentosIndexados[],34,FALSE)</f>
        <v>0</v>
      </c>
      <c r="AG470">
        <f>VLOOKUP(CuentosContados[[#This Row],[Column1]],CuentosIndexados[],35,FALSE)</f>
        <v>0</v>
      </c>
      <c r="AH470">
        <f>VLOOKUP(CuentosContados[[#This Row],[Column1]],CuentosIndexados[],36,FALSE)</f>
        <v>0</v>
      </c>
      <c r="AI470">
        <f>VLOOKUP(CuentosContados[[#This Row],[Column1]],CuentosIndexados[],37,FALSE)</f>
        <v>0</v>
      </c>
      <c r="AJ470">
        <f>VLOOKUP(CuentosContados[[#This Row],[Column1]],CuentosIndexados[],38,FALSE)</f>
        <v>0</v>
      </c>
      <c r="AK470">
        <f>VLOOKUP(CuentosContados[[#This Row],[Column1]],CuentosIndexados[],39,FALSE)</f>
        <v>0</v>
      </c>
    </row>
    <row r="471" spans="1:37" x14ac:dyDescent="0.25">
      <c r="A471" t="s">
        <v>184</v>
      </c>
      <c r="B471" t="str">
        <f>VLOOKUP(CuentosContados[[#This Row],[Column1]],CuentosIndexados[],3,FALSE)</f>
        <v>amor</v>
      </c>
      <c r="C471">
        <f>VLOOKUP(CuentosContados[[#This Row],[Column1]],CuentosIndexados[],5,FALSE)</f>
        <v>0</v>
      </c>
      <c r="D471">
        <f>VLOOKUP(CuentosContados[[#This Row],[Column1]],CuentosIndexados[],6,FALSE)</f>
        <v>0</v>
      </c>
      <c r="E471">
        <f>VLOOKUP(CuentosContados[[#This Row],[Column1]],CuentosIndexados[],7,FALSE)</f>
        <v>0</v>
      </c>
      <c r="F471">
        <f>VLOOKUP(CuentosContados[[#This Row],[Column1]],CuentosIndexados[],8,FALSE)</f>
        <v>0</v>
      </c>
      <c r="G471">
        <f>VLOOKUP(CuentosContados[[#This Row],[Column1]],CuentosIndexados[],9,FALSE)</f>
        <v>0</v>
      </c>
      <c r="H471">
        <f>VLOOKUP(CuentosContados[[#This Row],[Column1]],CuentosIndexados[],10,FALSE)</f>
        <v>0</v>
      </c>
      <c r="I471">
        <f>VLOOKUP(CuentosContados[[#This Row],[Column1]],CuentosIndexados[],11,FALSE)</f>
        <v>0</v>
      </c>
      <c r="J471">
        <f>VLOOKUP(CuentosContados[[#This Row],[Column1]],CuentosIndexados[],12,FALSE)</f>
        <v>0</v>
      </c>
      <c r="K471">
        <f>VLOOKUP(CuentosContados[[#This Row],[Column1]],CuentosIndexados[],13,FALSE)</f>
        <v>0</v>
      </c>
      <c r="L471">
        <f>VLOOKUP(CuentosContados[[#This Row],[Column1]],CuentosIndexados[],14,FALSE)</f>
        <v>0</v>
      </c>
      <c r="M471">
        <f>VLOOKUP(CuentosContados[[#This Row],[Column1]],CuentosIndexados[],15,FALSE)</f>
        <v>0</v>
      </c>
      <c r="N471">
        <f>VLOOKUP(CuentosContados[[#This Row],[Column1]],CuentosIndexados[],16,FALSE)</f>
        <v>0</v>
      </c>
      <c r="O471">
        <f>VLOOKUP(CuentosContados[[#This Row],[Column1]],CuentosIndexados[],17,FALSE)</f>
        <v>0</v>
      </c>
      <c r="P471">
        <f>VLOOKUP(CuentosContados[[#This Row],[Column1]],CuentosIndexados[],18,FALSE)</f>
        <v>0</v>
      </c>
      <c r="Q471">
        <f>VLOOKUP(CuentosContados[[#This Row],[Column1]],CuentosIndexados[],19,FALSE)</f>
        <v>0</v>
      </c>
      <c r="R471">
        <f>VLOOKUP(CuentosContados[[#This Row],[Column1]],CuentosIndexados[],20,FALSE)</f>
        <v>0</v>
      </c>
      <c r="S471">
        <f>VLOOKUP(CuentosContados[[#This Row],[Column1]],CuentosIndexados[],21,FALSE)</f>
        <v>0</v>
      </c>
      <c r="T471">
        <f>VLOOKUP(CuentosContados[[#This Row],[Column1]],CuentosIndexados[],22,FALSE)</f>
        <v>0</v>
      </c>
      <c r="U471">
        <f>VLOOKUP(CuentosContados[[#This Row],[Column1]],CuentosIndexados[],23,FALSE)</f>
        <v>0</v>
      </c>
      <c r="V471">
        <f>VLOOKUP(CuentosContados[[#This Row],[Column1]],CuentosIndexados[],24,FALSE)</f>
        <v>0</v>
      </c>
      <c r="W471">
        <f>VLOOKUP(CuentosContados[[#This Row],[Column1]],CuentosIndexados[],25,FALSE)</f>
        <v>0</v>
      </c>
      <c r="X471">
        <f>VLOOKUP(CuentosContados[[#This Row],[Column1]],CuentosIndexados[],26,FALSE)</f>
        <v>0</v>
      </c>
      <c r="Y471">
        <f>VLOOKUP(CuentosContados[[#This Row],[Column1]],CuentosIndexados[],27,FALSE)</f>
        <v>0</v>
      </c>
      <c r="Z471">
        <f>VLOOKUP(CuentosContados[[#This Row],[Column1]],CuentosIndexados[],28,FALSE)</f>
        <v>0</v>
      </c>
      <c r="AA471">
        <f>VLOOKUP(CuentosContados[[#This Row],[Column1]],CuentosIndexados[],29,FALSE)</f>
        <v>0</v>
      </c>
      <c r="AB471">
        <f>VLOOKUP(CuentosContados[[#This Row],[Column1]],CuentosIndexados[],30,FALSE)</f>
        <v>0</v>
      </c>
      <c r="AC471">
        <f>VLOOKUP(CuentosContados[[#This Row],[Column1]],CuentosIndexados[],31,FALSE)</f>
        <v>0</v>
      </c>
      <c r="AD471">
        <f>VLOOKUP(CuentosContados[[#This Row],[Column1]],CuentosIndexados[],32,FALSE)</f>
        <v>0</v>
      </c>
      <c r="AE471">
        <f>VLOOKUP(CuentosContados[[#This Row],[Column1]],CuentosIndexados[],33,FALSE)</f>
        <v>0</v>
      </c>
      <c r="AF471">
        <f>VLOOKUP(CuentosContados[[#This Row],[Column1]],CuentosIndexados[],34,FALSE)</f>
        <v>0</v>
      </c>
      <c r="AG471">
        <f>VLOOKUP(CuentosContados[[#This Row],[Column1]],CuentosIndexados[],35,FALSE)</f>
        <v>0</v>
      </c>
      <c r="AH471">
        <f>VLOOKUP(CuentosContados[[#This Row],[Column1]],CuentosIndexados[],36,FALSE)</f>
        <v>0</v>
      </c>
      <c r="AI471">
        <f>VLOOKUP(CuentosContados[[#This Row],[Column1]],CuentosIndexados[],37,FALSE)</f>
        <v>0</v>
      </c>
      <c r="AJ471">
        <f>VLOOKUP(CuentosContados[[#This Row],[Column1]],CuentosIndexados[],38,FALSE)</f>
        <v>0</v>
      </c>
      <c r="AK471">
        <f>VLOOKUP(CuentosContados[[#This Row],[Column1]],CuentosIndexados[],39,FALSE)</f>
        <v>0</v>
      </c>
    </row>
    <row r="472" spans="1:37" x14ac:dyDescent="0.25">
      <c r="A472" t="s">
        <v>184</v>
      </c>
      <c r="B472" t="str">
        <f>VLOOKUP(CuentosContados[[#This Row],[Column1]],CuentosIndexados[],3,FALSE)</f>
        <v>amor</v>
      </c>
      <c r="C472">
        <f>VLOOKUP(CuentosContados[[#This Row],[Column1]],CuentosIndexados[],5,FALSE)</f>
        <v>0</v>
      </c>
      <c r="D472">
        <f>VLOOKUP(CuentosContados[[#This Row],[Column1]],CuentosIndexados[],6,FALSE)</f>
        <v>0</v>
      </c>
      <c r="E472">
        <f>VLOOKUP(CuentosContados[[#This Row],[Column1]],CuentosIndexados[],7,FALSE)</f>
        <v>0</v>
      </c>
      <c r="F472">
        <f>VLOOKUP(CuentosContados[[#This Row],[Column1]],CuentosIndexados[],8,FALSE)</f>
        <v>0</v>
      </c>
      <c r="G472">
        <f>VLOOKUP(CuentosContados[[#This Row],[Column1]],CuentosIndexados[],9,FALSE)</f>
        <v>0</v>
      </c>
      <c r="H472">
        <f>VLOOKUP(CuentosContados[[#This Row],[Column1]],CuentosIndexados[],10,FALSE)</f>
        <v>0</v>
      </c>
      <c r="I472">
        <f>VLOOKUP(CuentosContados[[#This Row],[Column1]],CuentosIndexados[],11,FALSE)</f>
        <v>0</v>
      </c>
      <c r="J472">
        <f>VLOOKUP(CuentosContados[[#This Row],[Column1]],CuentosIndexados[],12,FALSE)</f>
        <v>0</v>
      </c>
      <c r="K472">
        <f>VLOOKUP(CuentosContados[[#This Row],[Column1]],CuentosIndexados[],13,FALSE)</f>
        <v>0</v>
      </c>
      <c r="L472">
        <f>VLOOKUP(CuentosContados[[#This Row],[Column1]],CuentosIndexados[],14,FALSE)</f>
        <v>0</v>
      </c>
      <c r="M472">
        <f>VLOOKUP(CuentosContados[[#This Row],[Column1]],CuentosIndexados[],15,FALSE)</f>
        <v>0</v>
      </c>
      <c r="N472">
        <f>VLOOKUP(CuentosContados[[#This Row],[Column1]],CuentosIndexados[],16,FALSE)</f>
        <v>0</v>
      </c>
      <c r="O472">
        <f>VLOOKUP(CuentosContados[[#This Row],[Column1]],CuentosIndexados[],17,FALSE)</f>
        <v>0</v>
      </c>
      <c r="P472">
        <f>VLOOKUP(CuentosContados[[#This Row],[Column1]],CuentosIndexados[],18,FALSE)</f>
        <v>0</v>
      </c>
      <c r="Q472">
        <f>VLOOKUP(CuentosContados[[#This Row],[Column1]],CuentosIndexados[],19,FALSE)</f>
        <v>0</v>
      </c>
      <c r="R472">
        <f>VLOOKUP(CuentosContados[[#This Row],[Column1]],CuentosIndexados[],20,FALSE)</f>
        <v>0</v>
      </c>
      <c r="S472">
        <f>VLOOKUP(CuentosContados[[#This Row],[Column1]],CuentosIndexados[],21,FALSE)</f>
        <v>0</v>
      </c>
      <c r="T472">
        <f>VLOOKUP(CuentosContados[[#This Row],[Column1]],CuentosIndexados[],22,FALSE)</f>
        <v>0</v>
      </c>
      <c r="U472">
        <f>VLOOKUP(CuentosContados[[#This Row],[Column1]],CuentosIndexados[],23,FALSE)</f>
        <v>0</v>
      </c>
      <c r="V472">
        <f>VLOOKUP(CuentosContados[[#This Row],[Column1]],CuentosIndexados[],24,FALSE)</f>
        <v>0</v>
      </c>
      <c r="W472">
        <f>VLOOKUP(CuentosContados[[#This Row],[Column1]],CuentosIndexados[],25,FALSE)</f>
        <v>0</v>
      </c>
      <c r="X472">
        <f>VLOOKUP(CuentosContados[[#This Row],[Column1]],CuentosIndexados[],26,FALSE)</f>
        <v>0</v>
      </c>
      <c r="Y472">
        <f>VLOOKUP(CuentosContados[[#This Row],[Column1]],CuentosIndexados[],27,FALSE)</f>
        <v>0</v>
      </c>
      <c r="Z472">
        <f>VLOOKUP(CuentosContados[[#This Row],[Column1]],CuentosIndexados[],28,FALSE)</f>
        <v>0</v>
      </c>
      <c r="AA472">
        <f>VLOOKUP(CuentosContados[[#This Row],[Column1]],CuentosIndexados[],29,FALSE)</f>
        <v>0</v>
      </c>
      <c r="AB472">
        <f>VLOOKUP(CuentosContados[[#This Row],[Column1]],CuentosIndexados[],30,FALSE)</f>
        <v>0</v>
      </c>
      <c r="AC472">
        <f>VLOOKUP(CuentosContados[[#This Row],[Column1]],CuentosIndexados[],31,FALSE)</f>
        <v>0</v>
      </c>
      <c r="AD472">
        <f>VLOOKUP(CuentosContados[[#This Row],[Column1]],CuentosIndexados[],32,FALSE)</f>
        <v>0</v>
      </c>
      <c r="AE472">
        <f>VLOOKUP(CuentosContados[[#This Row],[Column1]],CuentosIndexados[],33,FALSE)</f>
        <v>0</v>
      </c>
      <c r="AF472">
        <f>VLOOKUP(CuentosContados[[#This Row],[Column1]],CuentosIndexados[],34,FALSE)</f>
        <v>0</v>
      </c>
      <c r="AG472">
        <f>VLOOKUP(CuentosContados[[#This Row],[Column1]],CuentosIndexados[],35,FALSE)</f>
        <v>0</v>
      </c>
      <c r="AH472">
        <f>VLOOKUP(CuentosContados[[#This Row],[Column1]],CuentosIndexados[],36,FALSE)</f>
        <v>0</v>
      </c>
      <c r="AI472">
        <f>VLOOKUP(CuentosContados[[#This Row],[Column1]],CuentosIndexados[],37,FALSE)</f>
        <v>0</v>
      </c>
      <c r="AJ472">
        <f>VLOOKUP(CuentosContados[[#This Row],[Column1]],CuentosIndexados[],38,FALSE)</f>
        <v>0</v>
      </c>
      <c r="AK472">
        <f>VLOOKUP(CuentosContados[[#This Row],[Column1]],CuentosIndexados[],39,FALSE)</f>
        <v>0</v>
      </c>
    </row>
    <row r="473" spans="1:37" x14ac:dyDescent="0.25">
      <c r="A473" t="s">
        <v>184</v>
      </c>
      <c r="B473" t="str">
        <f>VLOOKUP(CuentosContados[[#This Row],[Column1]],CuentosIndexados[],3,FALSE)</f>
        <v>amor</v>
      </c>
      <c r="C473">
        <f>VLOOKUP(CuentosContados[[#This Row],[Column1]],CuentosIndexados[],5,FALSE)</f>
        <v>0</v>
      </c>
      <c r="D473">
        <f>VLOOKUP(CuentosContados[[#This Row],[Column1]],CuentosIndexados[],6,FALSE)</f>
        <v>0</v>
      </c>
      <c r="E473">
        <f>VLOOKUP(CuentosContados[[#This Row],[Column1]],CuentosIndexados[],7,FALSE)</f>
        <v>0</v>
      </c>
      <c r="F473">
        <f>VLOOKUP(CuentosContados[[#This Row],[Column1]],CuentosIndexados[],8,FALSE)</f>
        <v>0</v>
      </c>
      <c r="G473">
        <f>VLOOKUP(CuentosContados[[#This Row],[Column1]],CuentosIndexados[],9,FALSE)</f>
        <v>0</v>
      </c>
      <c r="H473">
        <f>VLOOKUP(CuentosContados[[#This Row],[Column1]],CuentosIndexados[],10,FALSE)</f>
        <v>0</v>
      </c>
      <c r="I473">
        <f>VLOOKUP(CuentosContados[[#This Row],[Column1]],CuentosIndexados[],11,FALSE)</f>
        <v>0</v>
      </c>
      <c r="J473">
        <f>VLOOKUP(CuentosContados[[#This Row],[Column1]],CuentosIndexados[],12,FALSE)</f>
        <v>0</v>
      </c>
      <c r="K473">
        <f>VLOOKUP(CuentosContados[[#This Row],[Column1]],CuentosIndexados[],13,FALSE)</f>
        <v>0</v>
      </c>
      <c r="L473">
        <f>VLOOKUP(CuentosContados[[#This Row],[Column1]],CuentosIndexados[],14,FALSE)</f>
        <v>0</v>
      </c>
      <c r="M473">
        <f>VLOOKUP(CuentosContados[[#This Row],[Column1]],CuentosIndexados[],15,FALSE)</f>
        <v>0</v>
      </c>
      <c r="N473">
        <f>VLOOKUP(CuentosContados[[#This Row],[Column1]],CuentosIndexados[],16,FALSE)</f>
        <v>0</v>
      </c>
      <c r="O473">
        <f>VLOOKUP(CuentosContados[[#This Row],[Column1]],CuentosIndexados[],17,FALSE)</f>
        <v>0</v>
      </c>
      <c r="P473">
        <f>VLOOKUP(CuentosContados[[#This Row],[Column1]],CuentosIndexados[],18,FALSE)</f>
        <v>0</v>
      </c>
      <c r="Q473">
        <f>VLOOKUP(CuentosContados[[#This Row],[Column1]],CuentosIndexados[],19,FALSE)</f>
        <v>0</v>
      </c>
      <c r="R473">
        <f>VLOOKUP(CuentosContados[[#This Row],[Column1]],CuentosIndexados[],20,FALSE)</f>
        <v>0</v>
      </c>
      <c r="S473">
        <f>VLOOKUP(CuentosContados[[#This Row],[Column1]],CuentosIndexados[],21,FALSE)</f>
        <v>0</v>
      </c>
      <c r="T473">
        <f>VLOOKUP(CuentosContados[[#This Row],[Column1]],CuentosIndexados[],22,FALSE)</f>
        <v>0</v>
      </c>
      <c r="U473">
        <f>VLOOKUP(CuentosContados[[#This Row],[Column1]],CuentosIndexados[],23,FALSE)</f>
        <v>0</v>
      </c>
      <c r="V473">
        <f>VLOOKUP(CuentosContados[[#This Row],[Column1]],CuentosIndexados[],24,FALSE)</f>
        <v>0</v>
      </c>
      <c r="W473">
        <f>VLOOKUP(CuentosContados[[#This Row],[Column1]],CuentosIndexados[],25,FALSE)</f>
        <v>0</v>
      </c>
      <c r="X473">
        <f>VLOOKUP(CuentosContados[[#This Row],[Column1]],CuentosIndexados[],26,FALSE)</f>
        <v>0</v>
      </c>
      <c r="Y473">
        <f>VLOOKUP(CuentosContados[[#This Row],[Column1]],CuentosIndexados[],27,FALSE)</f>
        <v>0</v>
      </c>
      <c r="Z473">
        <f>VLOOKUP(CuentosContados[[#This Row],[Column1]],CuentosIndexados[],28,FALSE)</f>
        <v>0</v>
      </c>
      <c r="AA473">
        <f>VLOOKUP(CuentosContados[[#This Row],[Column1]],CuentosIndexados[],29,FALSE)</f>
        <v>0</v>
      </c>
      <c r="AB473">
        <f>VLOOKUP(CuentosContados[[#This Row],[Column1]],CuentosIndexados[],30,FALSE)</f>
        <v>0</v>
      </c>
      <c r="AC473">
        <f>VLOOKUP(CuentosContados[[#This Row],[Column1]],CuentosIndexados[],31,FALSE)</f>
        <v>0</v>
      </c>
      <c r="AD473">
        <f>VLOOKUP(CuentosContados[[#This Row],[Column1]],CuentosIndexados[],32,FALSE)</f>
        <v>0</v>
      </c>
      <c r="AE473">
        <f>VLOOKUP(CuentosContados[[#This Row],[Column1]],CuentosIndexados[],33,FALSE)</f>
        <v>0</v>
      </c>
      <c r="AF473">
        <f>VLOOKUP(CuentosContados[[#This Row],[Column1]],CuentosIndexados[],34,FALSE)</f>
        <v>0</v>
      </c>
      <c r="AG473">
        <f>VLOOKUP(CuentosContados[[#This Row],[Column1]],CuentosIndexados[],35,FALSE)</f>
        <v>0</v>
      </c>
      <c r="AH473">
        <f>VLOOKUP(CuentosContados[[#This Row],[Column1]],CuentosIndexados[],36,FALSE)</f>
        <v>0</v>
      </c>
      <c r="AI473">
        <f>VLOOKUP(CuentosContados[[#This Row],[Column1]],CuentosIndexados[],37,FALSE)</f>
        <v>0</v>
      </c>
      <c r="AJ473">
        <f>VLOOKUP(CuentosContados[[#This Row],[Column1]],CuentosIndexados[],38,FALSE)</f>
        <v>0</v>
      </c>
      <c r="AK473">
        <f>VLOOKUP(CuentosContados[[#This Row],[Column1]],CuentosIndexados[],39,FALSE)</f>
        <v>0</v>
      </c>
    </row>
    <row r="474" spans="1:37" x14ac:dyDescent="0.25">
      <c r="A474" t="s">
        <v>184</v>
      </c>
      <c r="B474" t="str">
        <f>VLOOKUP(CuentosContados[[#This Row],[Column1]],CuentosIndexados[],3,FALSE)</f>
        <v>amor</v>
      </c>
      <c r="C474">
        <f>VLOOKUP(CuentosContados[[#This Row],[Column1]],CuentosIndexados[],5,FALSE)</f>
        <v>0</v>
      </c>
      <c r="D474">
        <f>VLOOKUP(CuentosContados[[#This Row],[Column1]],CuentosIndexados[],6,FALSE)</f>
        <v>0</v>
      </c>
      <c r="E474">
        <f>VLOOKUP(CuentosContados[[#This Row],[Column1]],CuentosIndexados[],7,FALSE)</f>
        <v>0</v>
      </c>
      <c r="F474">
        <f>VLOOKUP(CuentosContados[[#This Row],[Column1]],CuentosIndexados[],8,FALSE)</f>
        <v>0</v>
      </c>
      <c r="G474">
        <f>VLOOKUP(CuentosContados[[#This Row],[Column1]],CuentosIndexados[],9,FALSE)</f>
        <v>0</v>
      </c>
      <c r="H474">
        <f>VLOOKUP(CuentosContados[[#This Row],[Column1]],CuentosIndexados[],10,FALSE)</f>
        <v>0</v>
      </c>
      <c r="I474">
        <f>VLOOKUP(CuentosContados[[#This Row],[Column1]],CuentosIndexados[],11,FALSE)</f>
        <v>0</v>
      </c>
      <c r="J474">
        <f>VLOOKUP(CuentosContados[[#This Row],[Column1]],CuentosIndexados[],12,FALSE)</f>
        <v>0</v>
      </c>
      <c r="K474">
        <f>VLOOKUP(CuentosContados[[#This Row],[Column1]],CuentosIndexados[],13,FALSE)</f>
        <v>0</v>
      </c>
      <c r="L474">
        <f>VLOOKUP(CuentosContados[[#This Row],[Column1]],CuentosIndexados[],14,FALSE)</f>
        <v>0</v>
      </c>
      <c r="M474">
        <f>VLOOKUP(CuentosContados[[#This Row],[Column1]],CuentosIndexados[],15,FALSE)</f>
        <v>0</v>
      </c>
      <c r="N474">
        <f>VLOOKUP(CuentosContados[[#This Row],[Column1]],CuentosIndexados[],16,FALSE)</f>
        <v>0</v>
      </c>
      <c r="O474">
        <f>VLOOKUP(CuentosContados[[#This Row],[Column1]],CuentosIndexados[],17,FALSE)</f>
        <v>0</v>
      </c>
      <c r="P474">
        <f>VLOOKUP(CuentosContados[[#This Row],[Column1]],CuentosIndexados[],18,FALSE)</f>
        <v>0</v>
      </c>
      <c r="Q474">
        <f>VLOOKUP(CuentosContados[[#This Row],[Column1]],CuentosIndexados[],19,FALSE)</f>
        <v>0</v>
      </c>
      <c r="R474">
        <f>VLOOKUP(CuentosContados[[#This Row],[Column1]],CuentosIndexados[],20,FALSE)</f>
        <v>0</v>
      </c>
      <c r="S474">
        <f>VLOOKUP(CuentosContados[[#This Row],[Column1]],CuentosIndexados[],21,FALSE)</f>
        <v>0</v>
      </c>
      <c r="T474">
        <f>VLOOKUP(CuentosContados[[#This Row],[Column1]],CuentosIndexados[],22,FALSE)</f>
        <v>0</v>
      </c>
      <c r="U474">
        <f>VLOOKUP(CuentosContados[[#This Row],[Column1]],CuentosIndexados[],23,FALSE)</f>
        <v>0</v>
      </c>
      <c r="V474">
        <f>VLOOKUP(CuentosContados[[#This Row],[Column1]],CuentosIndexados[],24,FALSE)</f>
        <v>0</v>
      </c>
      <c r="W474">
        <f>VLOOKUP(CuentosContados[[#This Row],[Column1]],CuentosIndexados[],25,FALSE)</f>
        <v>0</v>
      </c>
      <c r="X474">
        <f>VLOOKUP(CuentosContados[[#This Row],[Column1]],CuentosIndexados[],26,FALSE)</f>
        <v>0</v>
      </c>
      <c r="Y474">
        <f>VLOOKUP(CuentosContados[[#This Row],[Column1]],CuentosIndexados[],27,FALSE)</f>
        <v>0</v>
      </c>
      <c r="Z474">
        <f>VLOOKUP(CuentosContados[[#This Row],[Column1]],CuentosIndexados[],28,FALSE)</f>
        <v>0</v>
      </c>
      <c r="AA474">
        <f>VLOOKUP(CuentosContados[[#This Row],[Column1]],CuentosIndexados[],29,FALSE)</f>
        <v>0</v>
      </c>
      <c r="AB474">
        <f>VLOOKUP(CuentosContados[[#This Row],[Column1]],CuentosIndexados[],30,FALSE)</f>
        <v>0</v>
      </c>
      <c r="AC474">
        <f>VLOOKUP(CuentosContados[[#This Row],[Column1]],CuentosIndexados[],31,FALSE)</f>
        <v>0</v>
      </c>
      <c r="AD474">
        <f>VLOOKUP(CuentosContados[[#This Row],[Column1]],CuentosIndexados[],32,FALSE)</f>
        <v>0</v>
      </c>
      <c r="AE474">
        <f>VLOOKUP(CuentosContados[[#This Row],[Column1]],CuentosIndexados[],33,FALSE)</f>
        <v>0</v>
      </c>
      <c r="AF474">
        <f>VLOOKUP(CuentosContados[[#This Row],[Column1]],CuentosIndexados[],34,FALSE)</f>
        <v>0</v>
      </c>
      <c r="AG474">
        <f>VLOOKUP(CuentosContados[[#This Row],[Column1]],CuentosIndexados[],35,FALSE)</f>
        <v>0</v>
      </c>
      <c r="AH474">
        <f>VLOOKUP(CuentosContados[[#This Row],[Column1]],CuentosIndexados[],36,FALSE)</f>
        <v>0</v>
      </c>
      <c r="AI474">
        <f>VLOOKUP(CuentosContados[[#This Row],[Column1]],CuentosIndexados[],37,FALSE)</f>
        <v>0</v>
      </c>
      <c r="AJ474">
        <f>VLOOKUP(CuentosContados[[#This Row],[Column1]],CuentosIndexados[],38,FALSE)</f>
        <v>0</v>
      </c>
      <c r="AK474">
        <f>VLOOKUP(CuentosContados[[#This Row],[Column1]],CuentosIndexados[],39,FALSE)</f>
        <v>0</v>
      </c>
    </row>
    <row r="475" spans="1:37" x14ac:dyDescent="0.25">
      <c r="A475" t="s">
        <v>184</v>
      </c>
      <c r="B475" t="str">
        <f>VLOOKUP(CuentosContados[[#This Row],[Column1]],CuentosIndexados[],3,FALSE)</f>
        <v>amor</v>
      </c>
      <c r="C475">
        <f>VLOOKUP(CuentosContados[[#This Row],[Column1]],CuentosIndexados[],5,FALSE)</f>
        <v>0</v>
      </c>
      <c r="D475">
        <f>VLOOKUP(CuentosContados[[#This Row],[Column1]],CuentosIndexados[],6,FALSE)</f>
        <v>0</v>
      </c>
      <c r="E475">
        <f>VLOOKUP(CuentosContados[[#This Row],[Column1]],CuentosIndexados[],7,FALSE)</f>
        <v>0</v>
      </c>
      <c r="F475">
        <f>VLOOKUP(CuentosContados[[#This Row],[Column1]],CuentosIndexados[],8,FALSE)</f>
        <v>0</v>
      </c>
      <c r="G475">
        <f>VLOOKUP(CuentosContados[[#This Row],[Column1]],CuentosIndexados[],9,FALSE)</f>
        <v>0</v>
      </c>
      <c r="H475">
        <f>VLOOKUP(CuentosContados[[#This Row],[Column1]],CuentosIndexados[],10,FALSE)</f>
        <v>0</v>
      </c>
      <c r="I475">
        <f>VLOOKUP(CuentosContados[[#This Row],[Column1]],CuentosIndexados[],11,FALSE)</f>
        <v>0</v>
      </c>
      <c r="J475">
        <f>VLOOKUP(CuentosContados[[#This Row],[Column1]],CuentosIndexados[],12,FALSE)</f>
        <v>0</v>
      </c>
      <c r="K475">
        <f>VLOOKUP(CuentosContados[[#This Row],[Column1]],CuentosIndexados[],13,FALSE)</f>
        <v>0</v>
      </c>
      <c r="L475">
        <f>VLOOKUP(CuentosContados[[#This Row],[Column1]],CuentosIndexados[],14,FALSE)</f>
        <v>0</v>
      </c>
      <c r="M475">
        <f>VLOOKUP(CuentosContados[[#This Row],[Column1]],CuentosIndexados[],15,FALSE)</f>
        <v>0</v>
      </c>
      <c r="N475">
        <f>VLOOKUP(CuentosContados[[#This Row],[Column1]],CuentosIndexados[],16,FALSE)</f>
        <v>0</v>
      </c>
      <c r="O475">
        <f>VLOOKUP(CuentosContados[[#This Row],[Column1]],CuentosIndexados[],17,FALSE)</f>
        <v>0</v>
      </c>
      <c r="P475">
        <f>VLOOKUP(CuentosContados[[#This Row],[Column1]],CuentosIndexados[],18,FALSE)</f>
        <v>0</v>
      </c>
      <c r="Q475">
        <f>VLOOKUP(CuentosContados[[#This Row],[Column1]],CuentosIndexados[],19,FALSE)</f>
        <v>0</v>
      </c>
      <c r="R475">
        <f>VLOOKUP(CuentosContados[[#This Row],[Column1]],CuentosIndexados[],20,FALSE)</f>
        <v>0</v>
      </c>
      <c r="S475">
        <f>VLOOKUP(CuentosContados[[#This Row],[Column1]],CuentosIndexados[],21,FALSE)</f>
        <v>0</v>
      </c>
      <c r="T475">
        <f>VLOOKUP(CuentosContados[[#This Row],[Column1]],CuentosIndexados[],22,FALSE)</f>
        <v>0</v>
      </c>
      <c r="U475">
        <f>VLOOKUP(CuentosContados[[#This Row],[Column1]],CuentosIndexados[],23,FALSE)</f>
        <v>0</v>
      </c>
      <c r="V475">
        <f>VLOOKUP(CuentosContados[[#This Row],[Column1]],CuentosIndexados[],24,FALSE)</f>
        <v>0</v>
      </c>
      <c r="W475">
        <f>VLOOKUP(CuentosContados[[#This Row],[Column1]],CuentosIndexados[],25,FALSE)</f>
        <v>0</v>
      </c>
      <c r="X475">
        <f>VLOOKUP(CuentosContados[[#This Row],[Column1]],CuentosIndexados[],26,FALSE)</f>
        <v>0</v>
      </c>
      <c r="Y475">
        <f>VLOOKUP(CuentosContados[[#This Row],[Column1]],CuentosIndexados[],27,FALSE)</f>
        <v>0</v>
      </c>
      <c r="Z475">
        <f>VLOOKUP(CuentosContados[[#This Row],[Column1]],CuentosIndexados[],28,FALSE)</f>
        <v>0</v>
      </c>
      <c r="AA475">
        <f>VLOOKUP(CuentosContados[[#This Row],[Column1]],CuentosIndexados[],29,FALSE)</f>
        <v>0</v>
      </c>
      <c r="AB475">
        <f>VLOOKUP(CuentosContados[[#This Row],[Column1]],CuentosIndexados[],30,FALSE)</f>
        <v>0</v>
      </c>
      <c r="AC475">
        <f>VLOOKUP(CuentosContados[[#This Row],[Column1]],CuentosIndexados[],31,FALSE)</f>
        <v>0</v>
      </c>
      <c r="AD475">
        <f>VLOOKUP(CuentosContados[[#This Row],[Column1]],CuentosIndexados[],32,FALSE)</f>
        <v>0</v>
      </c>
      <c r="AE475">
        <f>VLOOKUP(CuentosContados[[#This Row],[Column1]],CuentosIndexados[],33,FALSE)</f>
        <v>0</v>
      </c>
      <c r="AF475">
        <f>VLOOKUP(CuentosContados[[#This Row],[Column1]],CuentosIndexados[],34,FALSE)</f>
        <v>0</v>
      </c>
      <c r="AG475">
        <f>VLOOKUP(CuentosContados[[#This Row],[Column1]],CuentosIndexados[],35,FALSE)</f>
        <v>0</v>
      </c>
      <c r="AH475">
        <f>VLOOKUP(CuentosContados[[#This Row],[Column1]],CuentosIndexados[],36,FALSE)</f>
        <v>0</v>
      </c>
      <c r="AI475">
        <f>VLOOKUP(CuentosContados[[#This Row],[Column1]],CuentosIndexados[],37,FALSE)</f>
        <v>0</v>
      </c>
      <c r="AJ475">
        <f>VLOOKUP(CuentosContados[[#This Row],[Column1]],CuentosIndexados[],38,FALSE)</f>
        <v>0</v>
      </c>
      <c r="AK475">
        <f>VLOOKUP(CuentosContados[[#This Row],[Column1]],CuentosIndexados[],39,FALSE)</f>
        <v>0</v>
      </c>
    </row>
    <row r="476" spans="1:37" x14ac:dyDescent="0.25">
      <c r="A476" t="s">
        <v>184</v>
      </c>
      <c r="B476" t="str">
        <f>VLOOKUP(CuentosContados[[#This Row],[Column1]],CuentosIndexados[],3,FALSE)</f>
        <v>amor</v>
      </c>
      <c r="C476">
        <f>VLOOKUP(CuentosContados[[#This Row],[Column1]],CuentosIndexados[],5,FALSE)</f>
        <v>0</v>
      </c>
      <c r="D476">
        <f>VLOOKUP(CuentosContados[[#This Row],[Column1]],CuentosIndexados[],6,FALSE)</f>
        <v>0</v>
      </c>
      <c r="E476">
        <f>VLOOKUP(CuentosContados[[#This Row],[Column1]],CuentosIndexados[],7,FALSE)</f>
        <v>0</v>
      </c>
      <c r="F476">
        <f>VLOOKUP(CuentosContados[[#This Row],[Column1]],CuentosIndexados[],8,FALSE)</f>
        <v>0</v>
      </c>
      <c r="G476">
        <f>VLOOKUP(CuentosContados[[#This Row],[Column1]],CuentosIndexados[],9,FALSE)</f>
        <v>0</v>
      </c>
      <c r="H476">
        <f>VLOOKUP(CuentosContados[[#This Row],[Column1]],CuentosIndexados[],10,FALSE)</f>
        <v>0</v>
      </c>
      <c r="I476">
        <f>VLOOKUP(CuentosContados[[#This Row],[Column1]],CuentosIndexados[],11,FALSE)</f>
        <v>0</v>
      </c>
      <c r="J476">
        <f>VLOOKUP(CuentosContados[[#This Row],[Column1]],CuentosIndexados[],12,FALSE)</f>
        <v>0</v>
      </c>
      <c r="K476">
        <f>VLOOKUP(CuentosContados[[#This Row],[Column1]],CuentosIndexados[],13,FALSE)</f>
        <v>0</v>
      </c>
      <c r="L476">
        <f>VLOOKUP(CuentosContados[[#This Row],[Column1]],CuentosIndexados[],14,FALSE)</f>
        <v>0</v>
      </c>
      <c r="M476">
        <f>VLOOKUP(CuentosContados[[#This Row],[Column1]],CuentosIndexados[],15,FALSE)</f>
        <v>0</v>
      </c>
      <c r="N476">
        <f>VLOOKUP(CuentosContados[[#This Row],[Column1]],CuentosIndexados[],16,FALSE)</f>
        <v>0</v>
      </c>
      <c r="O476">
        <f>VLOOKUP(CuentosContados[[#This Row],[Column1]],CuentosIndexados[],17,FALSE)</f>
        <v>0</v>
      </c>
      <c r="P476">
        <f>VLOOKUP(CuentosContados[[#This Row],[Column1]],CuentosIndexados[],18,FALSE)</f>
        <v>0</v>
      </c>
      <c r="Q476">
        <f>VLOOKUP(CuentosContados[[#This Row],[Column1]],CuentosIndexados[],19,FALSE)</f>
        <v>0</v>
      </c>
      <c r="R476">
        <f>VLOOKUP(CuentosContados[[#This Row],[Column1]],CuentosIndexados[],20,FALSE)</f>
        <v>0</v>
      </c>
      <c r="S476">
        <f>VLOOKUP(CuentosContados[[#This Row],[Column1]],CuentosIndexados[],21,FALSE)</f>
        <v>0</v>
      </c>
      <c r="T476">
        <f>VLOOKUP(CuentosContados[[#This Row],[Column1]],CuentosIndexados[],22,FALSE)</f>
        <v>0</v>
      </c>
      <c r="U476">
        <f>VLOOKUP(CuentosContados[[#This Row],[Column1]],CuentosIndexados[],23,FALSE)</f>
        <v>0</v>
      </c>
      <c r="V476">
        <f>VLOOKUP(CuentosContados[[#This Row],[Column1]],CuentosIndexados[],24,FALSE)</f>
        <v>0</v>
      </c>
      <c r="W476">
        <f>VLOOKUP(CuentosContados[[#This Row],[Column1]],CuentosIndexados[],25,FALSE)</f>
        <v>0</v>
      </c>
      <c r="X476">
        <f>VLOOKUP(CuentosContados[[#This Row],[Column1]],CuentosIndexados[],26,FALSE)</f>
        <v>0</v>
      </c>
      <c r="Y476">
        <f>VLOOKUP(CuentosContados[[#This Row],[Column1]],CuentosIndexados[],27,FALSE)</f>
        <v>0</v>
      </c>
      <c r="Z476">
        <f>VLOOKUP(CuentosContados[[#This Row],[Column1]],CuentosIndexados[],28,FALSE)</f>
        <v>0</v>
      </c>
      <c r="AA476">
        <f>VLOOKUP(CuentosContados[[#This Row],[Column1]],CuentosIndexados[],29,FALSE)</f>
        <v>0</v>
      </c>
      <c r="AB476">
        <f>VLOOKUP(CuentosContados[[#This Row],[Column1]],CuentosIndexados[],30,FALSE)</f>
        <v>0</v>
      </c>
      <c r="AC476">
        <f>VLOOKUP(CuentosContados[[#This Row],[Column1]],CuentosIndexados[],31,FALSE)</f>
        <v>0</v>
      </c>
      <c r="AD476">
        <f>VLOOKUP(CuentosContados[[#This Row],[Column1]],CuentosIndexados[],32,FALSE)</f>
        <v>0</v>
      </c>
      <c r="AE476">
        <f>VLOOKUP(CuentosContados[[#This Row],[Column1]],CuentosIndexados[],33,FALSE)</f>
        <v>0</v>
      </c>
      <c r="AF476">
        <f>VLOOKUP(CuentosContados[[#This Row],[Column1]],CuentosIndexados[],34,FALSE)</f>
        <v>0</v>
      </c>
      <c r="AG476">
        <f>VLOOKUP(CuentosContados[[#This Row],[Column1]],CuentosIndexados[],35,FALSE)</f>
        <v>0</v>
      </c>
      <c r="AH476">
        <f>VLOOKUP(CuentosContados[[#This Row],[Column1]],CuentosIndexados[],36,FALSE)</f>
        <v>0</v>
      </c>
      <c r="AI476">
        <f>VLOOKUP(CuentosContados[[#This Row],[Column1]],CuentosIndexados[],37,FALSE)</f>
        <v>0</v>
      </c>
      <c r="AJ476">
        <f>VLOOKUP(CuentosContados[[#This Row],[Column1]],CuentosIndexados[],38,FALSE)</f>
        <v>0</v>
      </c>
      <c r="AK476">
        <f>VLOOKUP(CuentosContados[[#This Row],[Column1]],CuentosIndexados[],39,FALSE)</f>
        <v>0</v>
      </c>
    </row>
    <row r="477" spans="1:37" x14ac:dyDescent="0.25">
      <c r="A477" t="s">
        <v>184</v>
      </c>
      <c r="B477" t="str">
        <f>VLOOKUP(CuentosContados[[#This Row],[Column1]],CuentosIndexados[],3,FALSE)</f>
        <v>amor</v>
      </c>
      <c r="C477">
        <f>VLOOKUP(CuentosContados[[#This Row],[Column1]],CuentosIndexados[],5,FALSE)</f>
        <v>0</v>
      </c>
      <c r="D477">
        <f>VLOOKUP(CuentosContados[[#This Row],[Column1]],CuentosIndexados[],6,FALSE)</f>
        <v>0</v>
      </c>
      <c r="E477">
        <f>VLOOKUP(CuentosContados[[#This Row],[Column1]],CuentosIndexados[],7,FALSE)</f>
        <v>0</v>
      </c>
      <c r="F477">
        <f>VLOOKUP(CuentosContados[[#This Row],[Column1]],CuentosIndexados[],8,FALSE)</f>
        <v>0</v>
      </c>
      <c r="G477">
        <f>VLOOKUP(CuentosContados[[#This Row],[Column1]],CuentosIndexados[],9,FALSE)</f>
        <v>0</v>
      </c>
      <c r="H477">
        <f>VLOOKUP(CuentosContados[[#This Row],[Column1]],CuentosIndexados[],10,FALSE)</f>
        <v>0</v>
      </c>
      <c r="I477">
        <f>VLOOKUP(CuentosContados[[#This Row],[Column1]],CuentosIndexados[],11,FALSE)</f>
        <v>0</v>
      </c>
      <c r="J477">
        <f>VLOOKUP(CuentosContados[[#This Row],[Column1]],CuentosIndexados[],12,FALSE)</f>
        <v>0</v>
      </c>
      <c r="K477">
        <f>VLOOKUP(CuentosContados[[#This Row],[Column1]],CuentosIndexados[],13,FALSE)</f>
        <v>0</v>
      </c>
      <c r="L477">
        <f>VLOOKUP(CuentosContados[[#This Row],[Column1]],CuentosIndexados[],14,FALSE)</f>
        <v>0</v>
      </c>
      <c r="M477">
        <f>VLOOKUP(CuentosContados[[#This Row],[Column1]],CuentosIndexados[],15,FALSE)</f>
        <v>0</v>
      </c>
      <c r="N477">
        <f>VLOOKUP(CuentosContados[[#This Row],[Column1]],CuentosIndexados[],16,FALSE)</f>
        <v>0</v>
      </c>
      <c r="O477">
        <f>VLOOKUP(CuentosContados[[#This Row],[Column1]],CuentosIndexados[],17,FALSE)</f>
        <v>0</v>
      </c>
      <c r="P477">
        <f>VLOOKUP(CuentosContados[[#This Row],[Column1]],CuentosIndexados[],18,FALSE)</f>
        <v>0</v>
      </c>
      <c r="Q477">
        <f>VLOOKUP(CuentosContados[[#This Row],[Column1]],CuentosIndexados[],19,FALSE)</f>
        <v>0</v>
      </c>
      <c r="R477">
        <f>VLOOKUP(CuentosContados[[#This Row],[Column1]],CuentosIndexados[],20,FALSE)</f>
        <v>0</v>
      </c>
      <c r="S477">
        <f>VLOOKUP(CuentosContados[[#This Row],[Column1]],CuentosIndexados[],21,FALSE)</f>
        <v>0</v>
      </c>
      <c r="T477">
        <f>VLOOKUP(CuentosContados[[#This Row],[Column1]],CuentosIndexados[],22,FALSE)</f>
        <v>0</v>
      </c>
      <c r="U477">
        <f>VLOOKUP(CuentosContados[[#This Row],[Column1]],CuentosIndexados[],23,FALSE)</f>
        <v>0</v>
      </c>
      <c r="V477">
        <f>VLOOKUP(CuentosContados[[#This Row],[Column1]],CuentosIndexados[],24,FALSE)</f>
        <v>0</v>
      </c>
      <c r="W477">
        <f>VLOOKUP(CuentosContados[[#This Row],[Column1]],CuentosIndexados[],25,FALSE)</f>
        <v>0</v>
      </c>
      <c r="X477">
        <f>VLOOKUP(CuentosContados[[#This Row],[Column1]],CuentosIndexados[],26,FALSE)</f>
        <v>0</v>
      </c>
      <c r="Y477">
        <f>VLOOKUP(CuentosContados[[#This Row],[Column1]],CuentosIndexados[],27,FALSE)</f>
        <v>0</v>
      </c>
      <c r="Z477">
        <f>VLOOKUP(CuentosContados[[#This Row],[Column1]],CuentosIndexados[],28,FALSE)</f>
        <v>0</v>
      </c>
      <c r="AA477">
        <f>VLOOKUP(CuentosContados[[#This Row],[Column1]],CuentosIndexados[],29,FALSE)</f>
        <v>0</v>
      </c>
      <c r="AB477">
        <f>VLOOKUP(CuentosContados[[#This Row],[Column1]],CuentosIndexados[],30,FALSE)</f>
        <v>0</v>
      </c>
      <c r="AC477">
        <f>VLOOKUP(CuentosContados[[#This Row],[Column1]],CuentosIndexados[],31,FALSE)</f>
        <v>0</v>
      </c>
      <c r="AD477">
        <f>VLOOKUP(CuentosContados[[#This Row],[Column1]],CuentosIndexados[],32,FALSE)</f>
        <v>0</v>
      </c>
      <c r="AE477">
        <f>VLOOKUP(CuentosContados[[#This Row],[Column1]],CuentosIndexados[],33,FALSE)</f>
        <v>0</v>
      </c>
      <c r="AF477">
        <f>VLOOKUP(CuentosContados[[#This Row],[Column1]],CuentosIndexados[],34,FALSE)</f>
        <v>0</v>
      </c>
      <c r="AG477">
        <f>VLOOKUP(CuentosContados[[#This Row],[Column1]],CuentosIndexados[],35,FALSE)</f>
        <v>0</v>
      </c>
      <c r="AH477">
        <f>VLOOKUP(CuentosContados[[#This Row],[Column1]],CuentosIndexados[],36,FALSE)</f>
        <v>0</v>
      </c>
      <c r="AI477">
        <f>VLOOKUP(CuentosContados[[#This Row],[Column1]],CuentosIndexados[],37,FALSE)</f>
        <v>0</v>
      </c>
      <c r="AJ477">
        <f>VLOOKUP(CuentosContados[[#This Row],[Column1]],CuentosIndexados[],38,FALSE)</f>
        <v>0</v>
      </c>
      <c r="AK477">
        <f>VLOOKUP(CuentosContados[[#This Row],[Column1]],CuentosIndexados[],39,FALSE)</f>
        <v>0</v>
      </c>
    </row>
    <row r="478" spans="1:37" x14ac:dyDescent="0.25">
      <c r="A478" t="s">
        <v>184</v>
      </c>
      <c r="B478" t="str">
        <f>VLOOKUP(CuentosContados[[#This Row],[Column1]],CuentosIndexados[],3,FALSE)</f>
        <v>amor</v>
      </c>
      <c r="C478">
        <f>VLOOKUP(CuentosContados[[#This Row],[Column1]],CuentosIndexados[],5,FALSE)</f>
        <v>0</v>
      </c>
      <c r="D478">
        <f>VLOOKUP(CuentosContados[[#This Row],[Column1]],CuentosIndexados[],6,FALSE)</f>
        <v>0</v>
      </c>
      <c r="E478">
        <f>VLOOKUP(CuentosContados[[#This Row],[Column1]],CuentosIndexados[],7,FALSE)</f>
        <v>0</v>
      </c>
      <c r="F478">
        <f>VLOOKUP(CuentosContados[[#This Row],[Column1]],CuentosIndexados[],8,FALSE)</f>
        <v>0</v>
      </c>
      <c r="G478">
        <f>VLOOKUP(CuentosContados[[#This Row],[Column1]],CuentosIndexados[],9,FALSE)</f>
        <v>0</v>
      </c>
      <c r="H478">
        <f>VLOOKUP(CuentosContados[[#This Row],[Column1]],CuentosIndexados[],10,FALSE)</f>
        <v>0</v>
      </c>
      <c r="I478">
        <f>VLOOKUP(CuentosContados[[#This Row],[Column1]],CuentosIndexados[],11,FALSE)</f>
        <v>0</v>
      </c>
      <c r="J478">
        <f>VLOOKUP(CuentosContados[[#This Row],[Column1]],CuentosIndexados[],12,FALSE)</f>
        <v>0</v>
      </c>
      <c r="K478">
        <f>VLOOKUP(CuentosContados[[#This Row],[Column1]],CuentosIndexados[],13,FALSE)</f>
        <v>0</v>
      </c>
      <c r="L478">
        <f>VLOOKUP(CuentosContados[[#This Row],[Column1]],CuentosIndexados[],14,FALSE)</f>
        <v>0</v>
      </c>
      <c r="M478">
        <f>VLOOKUP(CuentosContados[[#This Row],[Column1]],CuentosIndexados[],15,FALSE)</f>
        <v>0</v>
      </c>
      <c r="N478">
        <f>VLOOKUP(CuentosContados[[#This Row],[Column1]],CuentosIndexados[],16,FALSE)</f>
        <v>0</v>
      </c>
      <c r="O478">
        <f>VLOOKUP(CuentosContados[[#This Row],[Column1]],CuentosIndexados[],17,FALSE)</f>
        <v>0</v>
      </c>
      <c r="P478">
        <f>VLOOKUP(CuentosContados[[#This Row],[Column1]],CuentosIndexados[],18,FALSE)</f>
        <v>0</v>
      </c>
      <c r="Q478">
        <f>VLOOKUP(CuentosContados[[#This Row],[Column1]],CuentosIndexados[],19,FALSE)</f>
        <v>0</v>
      </c>
      <c r="R478">
        <f>VLOOKUP(CuentosContados[[#This Row],[Column1]],CuentosIndexados[],20,FALSE)</f>
        <v>0</v>
      </c>
      <c r="S478">
        <f>VLOOKUP(CuentosContados[[#This Row],[Column1]],CuentosIndexados[],21,FALSE)</f>
        <v>0</v>
      </c>
      <c r="T478">
        <f>VLOOKUP(CuentosContados[[#This Row],[Column1]],CuentosIndexados[],22,FALSE)</f>
        <v>0</v>
      </c>
      <c r="U478">
        <f>VLOOKUP(CuentosContados[[#This Row],[Column1]],CuentosIndexados[],23,FALSE)</f>
        <v>0</v>
      </c>
      <c r="V478">
        <f>VLOOKUP(CuentosContados[[#This Row],[Column1]],CuentosIndexados[],24,FALSE)</f>
        <v>0</v>
      </c>
      <c r="W478">
        <f>VLOOKUP(CuentosContados[[#This Row],[Column1]],CuentosIndexados[],25,FALSE)</f>
        <v>0</v>
      </c>
      <c r="X478">
        <f>VLOOKUP(CuentosContados[[#This Row],[Column1]],CuentosIndexados[],26,FALSE)</f>
        <v>0</v>
      </c>
      <c r="Y478">
        <f>VLOOKUP(CuentosContados[[#This Row],[Column1]],CuentosIndexados[],27,FALSE)</f>
        <v>0</v>
      </c>
      <c r="Z478">
        <f>VLOOKUP(CuentosContados[[#This Row],[Column1]],CuentosIndexados[],28,FALSE)</f>
        <v>0</v>
      </c>
      <c r="AA478">
        <f>VLOOKUP(CuentosContados[[#This Row],[Column1]],CuentosIndexados[],29,FALSE)</f>
        <v>0</v>
      </c>
      <c r="AB478">
        <f>VLOOKUP(CuentosContados[[#This Row],[Column1]],CuentosIndexados[],30,FALSE)</f>
        <v>0</v>
      </c>
      <c r="AC478">
        <f>VLOOKUP(CuentosContados[[#This Row],[Column1]],CuentosIndexados[],31,FALSE)</f>
        <v>0</v>
      </c>
      <c r="AD478">
        <f>VLOOKUP(CuentosContados[[#This Row],[Column1]],CuentosIndexados[],32,FALSE)</f>
        <v>0</v>
      </c>
      <c r="AE478">
        <f>VLOOKUP(CuentosContados[[#This Row],[Column1]],CuentosIndexados[],33,FALSE)</f>
        <v>0</v>
      </c>
      <c r="AF478">
        <f>VLOOKUP(CuentosContados[[#This Row],[Column1]],CuentosIndexados[],34,FALSE)</f>
        <v>0</v>
      </c>
      <c r="AG478">
        <f>VLOOKUP(CuentosContados[[#This Row],[Column1]],CuentosIndexados[],35,FALSE)</f>
        <v>0</v>
      </c>
      <c r="AH478">
        <f>VLOOKUP(CuentosContados[[#This Row],[Column1]],CuentosIndexados[],36,FALSE)</f>
        <v>0</v>
      </c>
      <c r="AI478">
        <f>VLOOKUP(CuentosContados[[#This Row],[Column1]],CuentosIndexados[],37,FALSE)</f>
        <v>0</v>
      </c>
      <c r="AJ478">
        <f>VLOOKUP(CuentosContados[[#This Row],[Column1]],CuentosIndexados[],38,FALSE)</f>
        <v>0</v>
      </c>
      <c r="AK478">
        <f>VLOOKUP(CuentosContados[[#This Row],[Column1]],CuentosIndexados[],39,FALSE)</f>
        <v>0</v>
      </c>
    </row>
    <row r="479" spans="1:37" x14ac:dyDescent="0.25">
      <c r="A479" t="s">
        <v>184</v>
      </c>
      <c r="B479" t="str">
        <f>VLOOKUP(CuentosContados[[#This Row],[Column1]],CuentosIndexados[],3,FALSE)</f>
        <v>amor</v>
      </c>
      <c r="C479">
        <f>VLOOKUP(CuentosContados[[#This Row],[Column1]],CuentosIndexados[],5,FALSE)</f>
        <v>0</v>
      </c>
      <c r="D479">
        <f>VLOOKUP(CuentosContados[[#This Row],[Column1]],CuentosIndexados[],6,FALSE)</f>
        <v>0</v>
      </c>
      <c r="E479">
        <f>VLOOKUP(CuentosContados[[#This Row],[Column1]],CuentosIndexados[],7,FALSE)</f>
        <v>0</v>
      </c>
      <c r="F479">
        <f>VLOOKUP(CuentosContados[[#This Row],[Column1]],CuentosIndexados[],8,FALSE)</f>
        <v>0</v>
      </c>
      <c r="G479">
        <f>VLOOKUP(CuentosContados[[#This Row],[Column1]],CuentosIndexados[],9,FALSE)</f>
        <v>0</v>
      </c>
      <c r="H479">
        <f>VLOOKUP(CuentosContados[[#This Row],[Column1]],CuentosIndexados[],10,FALSE)</f>
        <v>0</v>
      </c>
      <c r="I479">
        <f>VLOOKUP(CuentosContados[[#This Row],[Column1]],CuentosIndexados[],11,FALSE)</f>
        <v>0</v>
      </c>
      <c r="J479">
        <f>VLOOKUP(CuentosContados[[#This Row],[Column1]],CuentosIndexados[],12,FALSE)</f>
        <v>0</v>
      </c>
      <c r="K479">
        <f>VLOOKUP(CuentosContados[[#This Row],[Column1]],CuentosIndexados[],13,FALSE)</f>
        <v>0</v>
      </c>
      <c r="L479">
        <f>VLOOKUP(CuentosContados[[#This Row],[Column1]],CuentosIndexados[],14,FALSE)</f>
        <v>0</v>
      </c>
      <c r="M479">
        <f>VLOOKUP(CuentosContados[[#This Row],[Column1]],CuentosIndexados[],15,FALSE)</f>
        <v>0</v>
      </c>
      <c r="N479">
        <f>VLOOKUP(CuentosContados[[#This Row],[Column1]],CuentosIndexados[],16,FALSE)</f>
        <v>0</v>
      </c>
      <c r="O479">
        <f>VLOOKUP(CuentosContados[[#This Row],[Column1]],CuentosIndexados[],17,FALSE)</f>
        <v>0</v>
      </c>
      <c r="P479">
        <f>VLOOKUP(CuentosContados[[#This Row],[Column1]],CuentosIndexados[],18,FALSE)</f>
        <v>0</v>
      </c>
      <c r="Q479">
        <f>VLOOKUP(CuentosContados[[#This Row],[Column1]],CuentosIndexados[],19,FALSE)</f>
        <v>0</v>
      </c>
      <c r="R479">
        <f>VLOOKUP(CuentosContados[[#This Row],[Column1]],CuentosIndexados[],20,FALSE)</f>
        <v>0</v>
      </c>
      <c r="S479">
        <f>VLOOKUP(CuentosContados[[#This Row],[Column1]],CuentosIndexados[],21,FALSE)</f>
        <v>0</v>
      </c>
      <c r="T479">
        <f>VLOOKUP(CuentosContados[[#This Row],[Column1]],CuentosIndexados[],22,FALSE)</f>
        <v>0</v>
      </c>
      <c r="U479">
        <f>VLOOKUP(CuentosContados[[#This Row],[Column1]],CuentosIndexados[],23,FALSE)</f>
        <v>0</v>
      </c>
      <c r="V479">
        <f>VLOOKUP(CuentosContados[[#This Row],[Column1]],CuentosIndexados[],24,FALSE)</f>
        <v>0</v>
      </c>
      <c r="W479">
        <f>VLOOKUP(CuentosContados[[#This Row],[Column1]],CuentosIndexados[],25,FALSE)</f>
        <v>0</v>
      </c>
      <c r="X479">
        <f>VLOOKUP(CuentosContados[[#This Row],[Column1]],CuentosIndexados[],26,FALSE)</f>
        <v>0</v>
      </c>
      <c r="Y479">
        <f>VLOOKUP(CuentosContados[[#This Row],[Column1]],CuentosIndexados[],27,FALSE)</f>
        <v>0</v>
      </c>
      <c r="Z479">
        <f>VLOOKUP(CuentosContados[[#This Row],[Column1]],CuentosIndexados[],28,FALSE)</f>
        <v>0</v>
      </c>
      <c r="AA479">
        <f>VLOOKUP(CuentosContados[[#This Row],[Column1]],CuentosIndexados[],29,FALSE)</f>
        <v>0</v>
      </c>
      <c r="AB479">
        <f>VLOOKUP(CuentosContados[[#This Row],[Column1]],CuentosIndexados[],30,FALSE)</f>
        <v>0</v>
      </c>
      <c r="AC479">
        <f>VLOOKUP(CuentosContados[[#This Row],[Column1]],CuentosIndexados[],31,FALSE)</f>
        <v>0</v>
      </c>
      <c r="AD479">
        <f>VLOOKUP(CuentosContados[[#This Row],[Column1]],CuentosIndexados[],32,FALSE)</f>
        <v>0</v>
      </c>
      <c r="AE479">
        <f>VLOOKUP(CuentosContados[[#This Row],[Column1]],CuentosIndexados[],33,FALSE)</f>
        <v>0</v>
      </c>
      <c r="AF479">
        <f>VLOOKUP(CuentosContados[[#This Row],[Column1]],CuentosIndexados[],34,FALSE)</f>
        <v>0</v>
      </c>
      <c r="AG479">
        <f>VLOOKUP(CuentosContados[[#This Row],[Column1]],CuentosIndexados[],35,FALSE)</f>
        <v>0</v>
      </c>
      <c r="AH479">
        <f>VLOOKUP(CuentosContados[[#This Row],[Column1]],CuentosIndexados[],36,FALSE)</f>
        <v>0</v>
      </c>
      <c r="AI479">
        <f>VLOOKUP(CuentosContados[[#This Row],[Column1]],CuentosIndexados[],37,FALSE)</f>
        <v>0</v>
      </c>
      <c r="AJ479">
        <f>VLOOKUP(CuentosContados[[#This Row],[Column1]],CuentosIndexados[],38,FALSE)</f>
        <v>0</v>
      </c>
      <c r="AK479">
        <f>VLOOKUP(CuentosContados[[#This Row],[Column1]],CuentosIndexados[],39,FALSE)</f>
        <v>0</v>
      </c>
    </row>
    <row r="480" spans="1:37" x14ac:dyDescent="0.25">
      <c r="A480" t="s">
        <v>184</v>
      </c>
      <c r="B480" t="str">
        <f>VLOOKUP(CuentosContados[[#This Row],[Column1]],CuentosIndexados[],3,FALSE)</f>
        <v>amor</v>
      </c>
      <c r="C480">
        <f>VLOOKUP(CuentosContados[[#This Row],[Column1]],CuentosIndexados[],5,FALSE)</f>
        <v>0</v>
      </c>
      <c r="D480">
        <f>VLOOKUP(CuentosContados[[#This Row],[Column1]],CuentosIndexados[],6,FALSE)</f>
        <v>0</v>
      </c>
      <c r="E480">
        <f>VLOOKUP(CuentosContados[[#This Row],[Column1]],CuentosIndexados[],7,FALSE)</f>
        <v>0</v>
      </c>
      <c r="F480">
        <f>VLOOKUP(CuentosContados[[#This Row],[Column1]],CuentosIndexados[],8,FALSE)</f>
        <v>0</v>
      </c>
      <c r="G480">
        <f>VLOOKUP(CuentosContados[[#This Row],[Column1]],CuentosIndexados[],9,FALSE)</f>
        <v>0</v>
      </c>
      <c r="H480">
        <f>VLOOKUP(CuentosContados[[#This Row],[Column1]],CuentosIndexados[],10,FALSE)</f>
        <v>0</v>
      </c>
      <c r="I480">
        <f>VLOOKUP(CuentosContados[[#This Row],[Column1]],CuentosIndexados[],11,FALSE)</f>
        <v>0</v>
      </c>
      <c r="J480">
        <f>VLOOKUP(CuentosContados[[#This Row],[Column1]],CuentosIndexados[],12,FALSE)</f>
        <v>0</v>
      </c>
      <c r="K480">
        <f>VLOOKUP(CuentosContados[[#This Row],[Column1]],CuentosIndexados[],13,FALSE)</f>
        <v>0</v>
      </c>
      <c r="L480">
        <f>VLOOKUP(CuentosContados[[#This Row],[Column1]],CuentosIndexados[],14,FALSE)</f>
        <v>0</v>
      </c>
      <c r="M480">
        <f>VLOOKUP(CuentosContados[[#This Row],[Column1]],CuentosIndexados[],15,FALSE)</f>
        <v>0</v>
      </c>
      <c r="N480">
        <f>VLOOKUP(CuentosContados[[#This Row],[Column1]],CuentosIndexados[],16,FALSE)</f>
        <v>0</v>
      </c>
      <c r="O480">
        <f>VLOOKUP(CuentosContados[[#This Row],[Column1]],CuentosIndexados[],17,FALSE)</f>
        <v>0</v>
      </c>
      <c r="P480">
        <f>VLOOKUP(CuentosContados[[#This Row],[Column1]],CuentosIndexados[],18,FALSE)</f>
        <v>0</v>
      </c>
      <c r="Q480">
        <f>VLOOKUP(CuentosContados[[#This Row],[Column1]],CuentosIndexados[],19,FALSE)</f>
        <v>0</v>
      </c>
      <c r="R480">
        <f>VLOOKUP(CuentosContados[[#This Row],[Column1]],CuentosIndexados[],20,FALSE)</f>
        <v>0</v>
      </c>
      <c r="S480">
        <f>VLOOKUP(CuentosContados[[#This Row],[Column1]],CuentosIndexados[],21,FALSE)</f>
        <v>0</v>
      </c>
      <c r="T480">
        <f>VLOOKUP(CuentosContados[[#This Row],[Column1]],CuentosIndexados[],22,FALSE)</f>
        <v>0</v>
      </c>
      <c r="U480">
        <f>VLOOKUP(CuentosContados[[#This Row],[Column1]],CuentosIndexados[],23,FALSE)</f>
        <v>0</v>
      </c>
      <c r="V480">
        <f>VLOOKUP(CuentosContados[[#This Row],[Column1]],CuentosIndexados[],24,FALSE)</f>
        <v>0</v>
      </c>
      <c r="W480">
        <f>VLOOKUP(CuentosContados[[#This Row],[Column1]],CuentosIndexados[],25,FALSE)</f>
        <v>0</v>
      </c>
      <c r="X480">
        <f>VLOOKUP(CuentosContados[[#This Row],[Column1]],CuentosIndexados[],26,FALSE)</f>
        <v>0</v>
      </c>
      <c r="Y480">
        <f>VLOOKUP(CuentosContados[[#This Row],[Column1]],CuentosIndexados[],27,FALSE)</f>
        <v>0</v>
      </c>
      <c r="Z480">
        <f>VLOOKUP(CuentosContados[[#This Row],[Column1]],CuentosIndexados[],28,FALSE)</f>
        <v>0</v>
      </c>
      <c r="AA480">
        <f>VLOOKUP(CuentosContados[[#This Row],[Column1]],CuentosIndexados[],29,FALSE)</f>
        <v>0</v>
      </c>
      <c r="AB480">
        <f>VLOOKUP(CuentosContados[[#This Row],[Column1]],CuentosIndexados[],30,FALSE)</f>
        <v>0</v>
      </c>
      <c r="AC480">
        <f>VLOOKUP(CuentosContados[[#This Row],[Column1]],CuentosIndexados[],31,FALSE)</f>
        <v>0</v>
      </c>
      <c r="AD480">
        <f>VLOOKUP(CuentosContados[[#This Row],[Column1]],CuentosIndexados[],32,FALSE)</f>
        <v>0</v>
      </c>
      <c r="AE480">
        <f>VLOOKUP(CuentosContados[[#This Row],[Column1]],CuentosIndexados[],33,FALSE)</f>
        <v>0</v>
      </c>
      <c r="AF480">
        <f>VLOOKUP(CuentosContados[[#This Row],[Column1]],CuentosIndexados[],34,FALSE)</f>
        <v>0</v>
      </c>
      <c r="AG480">
        <f>VLOOKUP(CuentosContados[[#This Row],[Column1]],CuentosIndexados[],35,FALSE)</f>
        <v>0</v>
      </c>
      <c r="AH480">
        <f>VLOOKUP(CuentosContados[[#This Row],[Column1]],CuentosIndexados[],36,FALSE)</f>
        <v>0</v>
      </c>
      <c r="AI480">
        <f>VLOOKUP(CuentosContados[[#This Row],[Column1]],CuentosIndexados[],37,FALSE)</f>
        <v>0</v>
      </c>
      <c r="AJ480">
        <f>VLOOKUP(CuentosContados[[#This Row],[Column1]],CuentosIndexados[],38,FALSE)</f>
        <v>0</v>
      </c>
      <c r="AK480">
        <f>VLOOKUP(CuentosContados[[#This Row],[Column1]],CuentosIndexados[],39,FALSE)</f>
        <v>0</v>
      </c>
    </row>
    <row r="481" spans="1:37" x14ac:dyDescent="0.25">
      <c r="A481" t="s">
        <v>184</v>
      </c>
      <c r="B481" t="str">
        <f>VLOOKUP(CuentosContados[[#This Row],[Column1]],CuentosIndexados[],3,FALSE)</f>
        <v>amor</v>
      </c>
      <c r="C481">
        <f>VLOOKUP(CuentosContados[[#This Row],[Column1]],CuentosIndexados[],5,FALSE)</f>
        <v>0</v>
      </c>
      <c r="D481">
        <f>VLOOKUP(CuentosContados[[#This Row],[Column1]],CuentosIndexados[],6,FALSE)</f>
        <v>0</v>
      </c>
      <c r="E481">
        <f>VLOOKUP(CuentosContados[[#This Row],[Column1]],CuentosIndexados[],7,FALSE)</f>
        <v>0</v>
      </c>
      <c r="F481">
        <f>VLOOKUP(CuentosContados[[#This Row],[Column1]],CuentosIndexados[],8,FALSE)</f>
        <v>0</v>
      </c>
      <c r="G481">
        <f>VLOOKUP(CuentosContados[[#This Row],[Column1]],CuentosIndexados[],9,FALSE)</f>
        <v>0</v>
      </c>
      <c r="H481">
        <f>VLOOKUP(CuentosContados[[#This Row],[Column1]],CuentosIndexados[],10,FALSE)</f>
        <v>0</v>
      </c>
      <c r="I481">
        <f>VLOOKUP(CuentosContados[[#This Row],[Column1]],CuentosIndexados[],11,FALSE)</f>
        <v>0</v>
      </c>
      <c r="J481">
        <f>VLOOKUP(CuentosContados[[#This Row],[Column1]],CuentosIndexados[],12,FALSE)</f>
        <v>0</v>
      </c>
      <c r="K481">
        <f>VLOOKUP(CuentosContados[[#This Row],[Column1]],CuentosIndexados[],13,FALSE)</f>
        <v>0</v>
      </c>
      <c r="L481">
        <f>VLOOKUP(CuentosContados[[#This Row],[Column1]],CuentosIndexados[],14,FALSE)</f>
        <v>0</v>
      </c>
      <c r="M481">
        <f>VLOOKUP(CuentosContados[[#This Row],[Column1]],CuentosIndexados[],15,FALSE)</f>
        <v>0</v>
      </c>
      <c r="N481">
        <f>VLOOKUP(CuentosContados[[#This Row],[Column1]],CuentosIndexados[],16,FALSE)</f>
        <v>0</v>
      </c>
      <c r="O481">
        <f>VLOOKUP(CuentosContados[[#This Row],[Column1]],CuentosIndexados[],17,FALSE)</f>
        <v>0</v>
      </c>
      <c r="P481">
        <f>VLOOKUP(CuentosContados[[#This Row],[Column1]],CuentosIndexados[],18,FALSE)</f>
        <v>0</v>
      </c>
      <c r="Q481">
        <f>VLOOKUP(CuentosContados[[#This Row],[Column1]],CuentosIndexados[],19,FALSE)</f>
        <v>0</v>
      </c>
      <c r="R481">
        <f>VLOOKUP(CuentosContados[[#This Row],[Column1]],CuentosIndexados[],20,FALSE)</f>
        <v>0</v>
      </c>
      <c r="S481">
        <f>VLOOKUP(CuentosContados[[#This Row],[Column1]],CuentosIndexados[],21,FALSE)</f>
        <v>0</v>
      </c>
      <c r="T481">
        <f>VLOOKUP(CuentosContados[[#This Row],[Column1]],CuentosIndexados[],22,FALSE)</f>
        <v>0</v>
      </c>
      <c r="U481">
        <f>VLOOKUP(CuentosContados[[#This Row],[Column1]],CuentosIndexados[],23,FALSE)</f>
        <v>0</v>
      </c>
      <c r="V481">
        <f>VLOOKUP(CuentosContados[[#This Row],[Column1]],CuentosIndexados[],24,FALSE)</f>
        <v>0</v>
      </c>
      <c r="W481">
        <f>VLOOKUP(CuentosContados[[#This Row],[Column1]],CuentosIndexados[],25,FALSE)</f>
        <v>0</v>
      </c>
      <c r="X481">
        <f>VLOOKUP(CuentosContados[[#This Row],[Column1]],CuentosIndexados[],26,FALSE)</f>
        <v>0</v>
      </c>
      <c r="Y481">
        <f>VLOOKUP(CuentosContados[[#This Row],[Column1]],CuentosIndexados[],27,FALSE)</f>
        <v>0</v>
      </c>
      <c r="Z481">
        <f>VLOOKUP(CuentosContados[[#This Row],[Column1]],CuentosIndexados[],28,FALSE)</f>
        <v>0</v>
      </c>
      <c r="AA481">
        <f>VLOOKUP(CuentosContados[[#This Row],[Column1]],CuentosIndexados[],29,FALSE)</f>
        <v>0</v>
      </c>
      <c r="AB481">
        <f>VLOOKUP(CuentosContados[[#This Row],[Column1]],CuentosIndexados[],30,FALSE)</f>
        <v>0</v>
      </c>
      <c r="AC481">
        <f>VLOOKUP(CuentosContados[[#This Row],[Column1]],CuentosIndexados[],31,FALSE)</f>
        <v>0</v>
      </c>
      <c r="AD481">
        <f>VLOOKUP(CuentosContados[[#This Row],[Column1]],CuentosIndexados[],32,FALSE)</f>
        <v>0</v>
      </c>
      <c r="AE481">
        <f>VLOOKUP(CuentosContados[[#This Row],[Column1]],CuentosIndexados[],33,FALSE)</f>
        <v>0</v>
      </c>
      <c r="AF481">
        <f>VLOOKUP(CuentosContados[[#This Row],[Column1]],CuentosIndexados[],34,FALSE)</f>
        <v>0</v>
      </c>
      <c r="AG481">
        <f>VLOOKUP(CuentosContados[[#This Row],[Column1]],CuentosIndexados[],35,FALSE)</f>
        <v>0</v>
      </c>
      <c r="AH481">
        <f>VLOOKUP(CuentosContados[[#This Row],[Column1]],CuentosIndexados[],36,FALSE)</f>
        <v>0</v>
      </c>
      <c r="AI481">
        <f>VLOOKUP(CuentosContados[[#This Row],[Column1]],CuentosIndexados[],37,FALSE)</f>
        <v>0</v>
      </c>
      <c r="AJ481">
        <f>VLOOKUP(CuentosContados[[#This Row],[Column1]],CuentosIndexados[],38,FALSE)</f>
        <v>0</v>
      </c>
      <c r="AK481">
        <f>VLOOKUP(CuentosContados[[#This Row],[Column1]],CuentosIndexados[],39,FALSE)</f>
        <v>0</v>
      </c>
    </row>
    <row r="482" spans="1:37" x14ac:dyDescent="0.25">
      <c r="A482" t="s">
        <v>184</v>
      </c>
      <c r="B482" t="str">
        <f>VLOOKUP(CuentosContados[[#This Row],[Column1]],CuentosIndexados[],3,FALSE)</f>
        <v>amor</v>
      </c>
      <c r="C482">
        <f>VLOOKUP(CuentosContados[[#This Row],[Column1]],CuentosIndexados[],5,FALSE)</f>
        <v>0</v>
      </c>
      <c r="D482">
        <f>VLOOKUP(CuentosContados[[#This Row],[Column1]],CuentosIndexados[],6,FALSE)</f>
        <v>0</v>
      </c>
      <c r="E482">
        <f>VLOOKUP(CuentosContados[[#This Row],[Column1]],CuentosIndexados[],7,FALSE)</f>
        <v>0</v>
      </c>
      <c r="F482">
        <f>VLOOKUP(CuentosContados[[#This Row],[Column1]],CuentosIndexados[],8,FALSE)</f>
        <v>0</v>
      </c>
      <c r="G482">
        <f>VLOOKUP(CuentosContados[[#This Row],[Column1]],CuentosIndexados[],9,FALSE)</f>
        <v>0</v>
      </c>
      <c r="H482">
        <f>VLOOKUP(CuentosContados[[#This Row],[Column1]],CuentosIndexados[],10,FALSE)</f>
        <v>0</v>
      </c>
      <c r="I482">
        <f>VLOOKUP(CuentosContados[[#This Row],[Column1]],CuentosIndexados[],11,FALSE)</f>
        <v>0</v>
      </c>
      <c r="J482">
        <f>VLOOKUP(CuentosContados[[#This Row],[Column1]],CuentosIndexados[],12,FALSE)</f>
        <v>0</v>
      </c>
      <c r="K482">
        <f>VLOOKUP(CuentosContados[[#This Row],[Column1]],CuentosIndexados[],13,FALSE)</f>
        <v>0</v>
      </c>
      <c r="L482">
        <f>VLOOKUP(CuentosContados[[#This Row],[Column1]],CuentosIndexados[],14,FALSE)</f>
        <v>0</v>
      </c>
      <c r="M482">
        <f>VLOOKUP(CuentosContados[[#This Row],[Column1]],CuentosIndexados[],15,FALSE)</f>
        <v>0</v>
      </c>
      <c r="N482">
        <f>VLOOKUP(CuentosContados[[#This Row],[Column1]],CuentosIndexados[],16,FALSE)</f>
        <v>0</v>
      </c>
      <c r="O482">
        <f>VLOOKUP(CuentosContados[[#This Row],[Column1]],CuentosIndexados[],17,FALSE)</f>
        <v>0</v>
      </c>
      <c r="P482">
        <f>VLOOKUP(CuentosContados[[#This Row],[Column1]],CuentosIndexados[],18,FALSE)</f>
        <v>0</v>
      </c>
      <c r="Q482">
        <f>VLOOKUP(CuentosContados[[#This Row],[Column1]],CuentosIndexados[],19,FALSE)</f>
        <v>0</v>
      </c>
      <c r="R482">
        <f>VLOOKUP(CuentosContados[[#This Row],[Column1]],CuentosIndexados[],20,FALSE)</f>
        <v>0</v>
      </c>
      <c r="S482">
        <f>VLOOKUP(CuentosContados[[#This Row],[Column1]],CuentosIndexados[],21,FALSE)</f>
        <v>0</v>
      </c>
      <c r="T482">
        <f>VLOOKUP(CuentosContados[[#This Row],[Column1]],CuentosIndexados[],22,FALSE)</f>
        <v>0</v>
      </c>
      <c r="U482">
        <f>VLOOKUP(CuentosContados[[#This Row],[Column1]],CuentosIndexados[],23,FALSE)</f>
        <v>0</v>
      </c>
      <c r="V482">
        <f>VLOOKUP(CuentosContados[[#This Row],[Column1]],CuentosIndexados[],24,FALSE)</f>
        <v>0</v>
      </c>
      <c r="W482">
        <f>VLOOKUP(CuentosContados[[#This Row],[Column1]],CuentosIndexados[],25,FALSE)</f>
        <v>0</v>
      </c>
      <c r="X482">
        <f>VLOOKUP(CuentosContados[[#This Row],[Column1]],CuentosIndexados[],26,FALSE)</f>
        <v>0</v>
      </c>
      <c r="Y482">
        <f>VLOOKUP(CuentosContados[[#This Row],[Column1]],CuentosIndexados[],27,FALSE)</f>
        <v>0</v>
      </c>
      <c r="Z482">
        <f>VLOOKUP(CuentosContados[[#This Row],[Column1]],CuentosIndexados[],28,FALSE)</f>
        <v>0</v>
      </c>
      <c r="AA482">
        <f>VLOOKUP(CuentosContados[[#This Row],[Column1]],CuentosIndexados[],29,FALSE)</f>
        <v>0</v>
      </c>
      <c r="AB482">
        <f>VLOOKUP(CuentosContados[[#This Row],[Column1]],CuentosIndexados[],30,FALSE)</f>
        <v>0</v>
      </c>
      <c r="AC482">
        <f>VLOOKUP(CuentosContados[[#This Row],[Column1]],CuentosIndexados[],31,FALSE)</f>
        <v>0</v>
      </c>
      <c r="AD482">
        <f>VLOOKUP(CuentosContados[[#This Row],[Column1]],CuentosIndexados[],32,FALSE)</f>
        <v>0</v>
      </c>
      <c r="AE482">
        <f>VLOOKUP(CuentosContados[[#This Row],[Column1]],CuentosIndexados[],33,FALSE)</f>
        <v>0</v>
      </c>
      <c r="AF482">
        <f>VLOOKUP(CuentosContados[[#This Row],[Column1]],CuentosIndexados[],34,FALSE)</f>
        <v>0</v>
      </c>
      <c r="AG482">
        <f>VLOOKUP(CuentosContados[[#This Row],[Column1]],CuentosIndexados[],35,FALSE)</f>
        <v>0</v>
      </c>
      <c r="AH482">
        <f>VLOOKUP(CuentosContados[[#This Row],[Column1]],CuentosIndexados[],36,FALSE)</f>
        <v>0</v>
      </c>
      <c r="AI482">
        <f>VLOOKUP(CuentosContados[[#This Row],[Column1]],CuentosIndexados[],37,FALSE)</f>
        <v>0</v>
      </c>
      <c r="AJ482">
        <f>VLOOKUP(CuentosContados[[#This Row],[Column1]],CuentosIndexados[],38,FALSE)</f>
        <v>0</v>
      </c>
      <c r="AK482">
        <f>VLOOKUP(CuentosContados[[#This Row],[Column1]],CuentosIndexados[],39,FALSE)</f>
        <v>0</v>
      </c>
    </row>
    <row r="483" spans="1:37" x14ac:dyDescent="0.25">
      <c r="A483" t="s">
        <v>184</v>
      </c>
      <c r="B483" t="str">
        <f>VLOOKUP(CuentosContados[[#This Row],[Column1]],CuentosIndexados[],3,FALSE)</f>
        <v>amor</v>
      </c>
      <c r="C483">
        <f>VLOOKUP(CuentosContados[[#This Row],[Column1]],CuentosIndexados[],5,FALSE)</f>
        <v>0</v>
      </c>
      <c r="D483">
        <f>VLOOKUP(CuentosContados[[#This Row],[Column1]],CuentosIndexados[],6,FALSE)</f>
        <v>0</v>
      </c>
      <c r="E483">
        <f>VLOOKUP(CuentosContados[[#This Row],[Column1]],CuentosIndexados[],7,FALSE)</f>
        <v>0</v>
      </c>
      <c r="F483">
        <f>VLOOKUP(CuentosContados[[#This Row],[Column1]],CuentosIndexados[],8,FALSE)</f>
        <v>0</v>
      </c>
      <c r="G483">
        <f>VLOOKUP(CuentosContados[[#This Row],[Column1]],CuentosIndexados[],9,FALSE)</f>
        <v>0</v>
      </c>
      <c r="H483">
        <f>VLOOKUP(CuentosContados[[#This Row],[Column1]],CuentosIndexados[],10,FALSE)</f>
        <v>0</v>
      </c>
      <c r="I483">
        <f>VLOOKUP(CuentosContados[[#This Row],[Column1]],CuentosIndexados[],11,FALSE)</f>
        <v>0</v>
      </c>
      <c r="J483">
        <f>VLOOKUP(CuentosContados[[#This Row],[Column1]],CuentosIndexados[],12,FALSE)</f>
        <v>0</v>
      </c>
      <c r="K483">
        <f>VLOOKUP(CuentosContados[[#This Row],[Column1]],CuentosIndexados[],13,FALSE)</f>
        <v>0</v>
      </c>
      <c r="L483">
        <f>VLOOKUP(CuentosContados[[#This Row],[Column1]],CuentosIndexados[],14,FALSE)</f>
        <v>0</v>
      </c>
      <c r="M483">
        <f>VLOOKUP(CuentosContados[[#This Row],[Column1]],CuentosIndexados[],15,FALSE)</f>
        <v>0</v>
      </c>
      <c r="N483">
        <f>VLOOKUP(CuentosContados[[#This Row],[Column1]],CuentosIndexados[],16,FALSE)</f>
        <v>0</v>
      </c>
      <c r="O483">
        <f>VLOOKUP(CuentosContados[[#This Row],[Column1]],CuentosIndexados[],17,FALSE)</f>
        <v>0</v>
      </c>
      <c r="P483">
        <f>VLOOKUP(CuentosContados[[#This Row],[Column1]],CuentosIndexados[],18,FALSE)</f>
        <v>0</v>
      </c>
      <c r="Q483">
        <f>VLOOKUP(CuentosContados[[#This Row],[Column1]],CuentosIndexados[],19,FALSE)</f>
        <v>0</v>
      </c>
      <c r="R483">
        <f>VLOOKUP(CuentosContados[[#This Row],[Column1]],CuentosIndexados[],20,FALSE)</f>
        <v>0</v>
      </c>
      <c r="S483">
        <f>VLOOKUP(CuentosContados[[#This Row],[Column1]],CuentosIndexados[],21,FALSE)</f>
        <v>0</v>
      </c>
      <c r="T483">
        <f>VLOOKUP(CuentosContados[[#This Row],[Column1]],CuentosIndexados[],22,FALSE)</f>
        <v>0</v>
      </c>
      <c r="U483">
        <f>VLOOKUP(CuentosContados[[#This Row],[Column1]],CuentosIndexados[],23,FALSE)</f>
        <v>0</v>
      </c>
      <c r="V483">
        <f>VLOOKUP(CuentosContados[[#This Row],[Column1]],CuentosIndexados[],24,FALSE)</f>
        <v>0</v>
      </c>
      <c r="W483">
        <f>VLOOKUP(CuentosContados[[#This Row],[Column1]],CuentosIndexados[],25,FALSE)</f>
        <v>0</v>
      </c>
      <c r="X483">
        <f>VLOOKUP(CuentosContados[[#This Row],[Column1]],CuentosIndexados[],26,FALSE)</f>
        <v>0</v>
      </c>
      <c r="Y483">
        <f>VLOOKUP(CuentosContados[[#This Row],[Column1]],CuentosIndexados[],27,FALSE)</f>
        <v>0</v>
      </c>
      <c r="Z483">
        <f>VLOOKUP(CuentosContados[[#This Row],[Column1]],CuentosIndexados[],28,FALSE)</f>
        <v>0</v>
      </c>
      <c r="AA483">
        <f>VLOOKUP(CuentosContados[[#This Row],[Column1]],CuentosIndexados[],29,FALSE)</f>
        <v>0</v>
      </c>
      <c r="AB483">
        <f>VLOOKUP(CuentosContados[[#This Row],[Column1]],CuentosIndexados[],30,FALSE)</f>
        <v>0</v>
      </c>
      <c r="AC483">
        <f>VLOOKUP(CuentosContados[[#This Row],[Column1]],CuentosIndexados[],31,FALSE)</f>
        <v>0</v>
      </c>
      <c r="AD483">
        <f>VLOOKUP(CuentosContados[[#This Row],[Column1]],CuentosIndexados[],32,FALSE)</f>
        <v>0</v>
      </c>
      <c r="AE483">
        <f>VLOOKUP(CuentosContados[[#This Row],[Column1]],CuentosIndexados[],33,FALSE)</f>
        <v>0</v>
      </c>
      <c r="AF483">
        <f>VLOOKUP(CuentosContados[[#This Row],[Column1]],CuentosIndexados[],34,FALSE)</f>
        <v>0</v>
      </c>
      <c r="AG483">
        <f>VLOOKUP(CuentosContados[[#This Row],[Column1]],CuentosIndexados[],35,FALSE)</f>
        <v>0</v>
      </c>
      <c r="AH483">
        <f>VLOOKUP(CuentosContados[[#This Row],[Column1]],CuentosIndexados[],36,FALSE)</f>
        <v>0</v>
      </c>
      <c r="AI483">
        <f>VLOOKUP(CuentosContados[[#This Row],[Column1]],CuentosIndexados[],37,FALSE)</f>
        <v>0</v>
      </c>
      <c r="AJ483">
        <f>VLOOKUP(CuentosContados[[#This Row],[Column1]],CuentosIndexados[],38,FALSE)</f>
        <v>0</v>
      </c>
      <c r="AK483">
        <f>VLOOKUP(CuentosContados[[#This Row],[Column1]],CuentosIndexados[],39,FALSE)</f>
        <v>0</v>
      </c>
    </row>
    <row r="484" spans="1:37" x14ac:dyDescent="0.25">
      <c r="A484" t="s">
        <v>184</v>
      </c>
      <c r="B484" t="str">
        <f>VLOOKUP(CuentosContados[[#This Row],[Column1]],CuentosIndexados[],3,FALSE)</f>
        <v>amor</v>
      </c>
      <c r="C484">
        <f>VLOOKUP(CuentosContados[[#This Row],[Column1]],CuentosIndexados[],5,FALSE)</f>
        <v>0</v>
      </c>
      <c r="D484">
        <f>VLOOKUP(CuentosContados[[#This Row],[Column1]],CuentosIndexados[],6,FALSE)</f>
        <v>0</v>
      </c>
      <c r="E484">
        <f>VLOOKUP(CuentosContados[[#This Row],[Column1]],CuentosIndexados[],7,FALSE)</f>
        <v>0</v>
      </c>
      <c r="F484">
        <f>VLOOKUP(CuentosContados[[#This Row],[Column1]],CuentosIndexados[],8,FALSE)</f>
        <v>0</v>
      </c>
      <c r="G484">
        <f>VLOOKUP(CuentosContados[[#This Row],[Column1]],CuentosIndexados[],9,FALSE)</f>
        <v>0</v>
      </c>
      <c r="H484">
        <f>VLOOKUP(CuentosContados[[#This Row],[Column1]],CuentosIndexados[],10,FALSE)</f>
        <v>0</v>
      </c>
      <c r="I484">
        <f>VLOOKUP(CuentosContados[[#This Row],[Column1]],CuentosIndexados[],11,FALSE)</f>
        <v>0</v>
      </c>
      <c r="J484">
        <f>VLOOKUP(CuentosContados[[#This Row],[Column1]],CuentosIndexados[],12,FALSE)</f>
        <v>0</v>
      </c>
      <c r="K484">
        <f>VLOOKUP(CuentosContados[[#This Row],[Column1]],CuentosIndexados[],13,FALSE)</f>
        <v>0</v>
      </c>
      <c r="L484">
        <f>VLOOKUP(CuentosContados[[#This Row],[Column1]],CuentosIndexados[],14,FALSE)</f>
        <v>0</v>
      </c>
      <c r="M484">
        <f>VLOOKUP(CuentosContados[[#This Row],[Column1]],CuentosIndexados[],15,FALSE)</f>
        <v>0</v>
      </c>
      <c r="N484">
        <f>VLOOKUP(CuentosContados[[#This Row],[Column1]],CuentosIndexados[],16,FALSE)</f>
        <v>0</v>
      </c>
      <c r="O484">
        <f>VLOOKUP(CuentosContados[[#This Row],[Column1]],CuentosIndexados[],17,FALSE)</f>
        <v>0</v>
      </c>
      <c r="P484">
        <f>VLOOKUP(CuentosContados[[#This Row],[Column1]],CuentosIndexados[],18,FALSE)</f>
        <v>0</v>
      </c>
      <c r="Q484">
        <f>VLOOKUP(CuentosContados[[#This Row],[Column1]],CuentosIndexados[],19,FALSE)</f>
        <v>0</v>
      </c>
      <c r="R484">
        <f>VLOOKUP(CuentosContados[[#This Row],[Column1]],CuentosIndexados[],20,FALSE)</f>
        <v>0</v>
      </c>
      <c r="S484">
        <f>VLOOKUP(CuentosContados[[#This Row],[Column1]],CuentosIndexados[],21,FALSE)</f>
        <v>0</v>
      </c>
      <c r="T484">
        <f>VLOOKUP(CuentosContados[[#This Row],[Column1]],CuentosIndexados[],22,FALSE)</f>
        <v>0</v>
      </c>
      <c r="U484">
        <f>VLOOKUP(CuentosContados[[#This Row],[Column1]],CuentosIndexados[],23,FALSE)</f>
        <v>0</v>
      </c>
      <c r="V484">
        <f>VLOOKUP(CuentosContados[[#This Row],[Column1]],CuentosIndexados[],24,FALSE)</f>
        <v>0</v>
      </c>
      <c r="W484">
        <f>VLOOKUP(CuentosContados[[#This Row],[Column1]],CuentosIndexados[],25,FALSE)</f>
        <v>0</v>
      </c>
      <c r="X484">
        <f>VLOOKUP(CuentosContados[[#This Row],[Column1]],CuentosIndexados[],26,FALSE)</f>
        <v>0</v>
      </c>
      <c r="Y484">
        <f>VLOOKUP(CuentosContados[[#This Row],[Column1]],CuentosIndexados[],27,FALSE)</f>
        <v>0</v>
      </c>
      <c r="Z484">
        <f>VLOOKUP(CuentosContados[[#This Row],[Column1]],CuentosIndexados[],28,FALSE)</f>
        <v>0</v>
      </c>
      <c r="AA484">
        <f>VLOOKUP(CuentosContados[[#This Row],[Column1]],CuentosIndexados[],29,FALSE)</f>
        <v>0</v>
      </c>
      <c r="AB484">
        <f>VLOOKUP(CuentosContados[[#This Row],[Column1]],CuentosIndexados[],30,FALSE)</f>
        <v>0</v>
      </c>
      <c r="AC484">
        <f>VLOOKUP(CuentosContados[[#This Row],[Column1]],CuentosIndexados[],31,FALSE)</f>
        <v>0</v>
      </c>
      <c r="AD484">
        <f>VLOOKUP(CuentosContados[[#This Row],[Column1]],CuentosIndexados[],32,FALSE)</f>
        <v>0</v>
      </c>
      <c r="AE484">
        <f>VLOOKUP(CuentosContados[[#This Row],[Column1]],CuentosIndexados[],33,FALSE)</f>
        <v>0</v>
      </c>
      <c r="AF484">
        <f>VLOOKUP(CuentosContados[[#This Row],[Column1]],CuentosIndexados[],34,FALSE)</f>
        <v>0</v>
      </c>
      <c r="AG484">
        <f>VLOOKUP(CuentosContados[[#This Row],[Column1]],CuentosIndexados[],35,FALSE)</f>
        <v>0</v>
      </c>
      <c r="AH484">
        <f>VLOOKUP(CuentosContados[[#This Row],[Column1]],CuentosIndexados[],36,FALSE)</f>
        <v>0</v>
      </c>
      <c r="AI484">
        <f>VLOOKUP(CuentosContados[[#This Row],[Column1]],CuentosIndexados[],37,FALSE)</f>
        <v>0</v>
      </c>
      <c r="AJ484">
        <f>VLOOKUP(CuentosContados[[#This Row],[Column1]],CuentosIndexados[],38,FALSE)</f>
        <v>0</v>
      </c>
      <c r="AK484">
        <f>VLOOKUP(CuentosContados[[#This Row],[Column1]],CuentosIndexados[],39,FALSE)</f>
        <v>0</v>
      </c>
    </row>
    <row r="485" spans="1:37" x14ac:dyDescent="0.25">
      <c r="A485" t="s">
        <v>184</v>
      </c>
      <c r="B485" t="str">
        <f>VLOOKUP(CuentosContados[[#This Row],[Column1]],CuentosIndexados[],3,FALSE)</f>
        <v>amor</v>
      </c>
      <c r="C485">
        <f>VLOOKUP(CuentosContados[[#This Row],[Column1]],CuentosIndexados[],5,FALSE)</f>
        <v>0</v>
      </c>
      <c r="D485">
        <f>VLOOKUP(CuentosContados[[#This Row],[Column1]],CuentosIndexados[],6,FALSE)</f>
        <v>0</v>
      </c>
      <c r="E485">
        <f>VLOOKUP(CuentosContados[[#This Row],[Column1]],CuentosIndexados[],7,FALSE)</f>
        <v>0</v>
      </c>
      <c r="F485">
        <f>VLOOKUP(CuentosContados[[#This Row],[Column1]],CuentosIndexados[],8,FALSE)</f>
        <v>0</v>
      </c>
      <c r="G485">
        <f>VLOOKUP(CuentosContados[[#This Row],[Column1]],CuentosIndexados[],9,FALSE)</f>
        <v>0</v>
      </c>
      <c r="H485">
        <f>VLOOKUP(CuentosContados[[#This Row],[Column1]],CuentosIndexados[],10,FALSE)</f>
        <v>0</v>
      </c>
      <c r="I485">
        <f>VLOOKUP(CuentosContados[[#This Row],[Column1]],CuentosIndexados[],11,FALSE)</f>
        <v>0</v>
      </c>
      <c r="J485">
        <f>VLOOKUP(CuentosContados[[#This Row],[Column1]],CuentosIndexados[],12,FALSE)</f>
        <v>0</v>
      </c>
      <c r="K485">
        <f>VLOOKUP(CuentosContados[[#This Row],[Column1]],CuentosIndexados[],13,FALSE)</f>
        <v>0</v>
      </c>
      <c r="L485">
        <f>VLOOKUP(CuentosContados[[#This Row],[Column1]],CuentosIndexados[],14,FALSE)</f>
        <v>0</v>
      </c>
      <c r="M485">
        <f>VLOOKUP(CuentosContados[[#This Row],[Column1]],CuentosIndexados[],15,FALSE)</f>
        <v>0</v>
      </c>
      <c r="N485">
        <f>VLOOKUP(CuentosContados[[#This Row],[Column1]],CuentosIndexados[],16,FALSE)</f>
        <v>0</v>
      </c>
      <c r="O485">
        <f>VLOOKUP(CuentosContados[[#This Row],[Column1]],CuentosIndexados[],17,FALSE)</f>
        <v>0</v>
      </c>
      <c r="P485">
        <f>VLOOKUP(CuentosContados[[#This Row],[Column1]],CuentosIndexados[],18,FALSE)</f>
        <v>0</v>
      </c>
      <c r="Q485">
        <f>VLOOKUP(CuentosContados[[#This Row],[Column1]],CuentosIndexados[],19,FALSE)</f>
        <v>0</v>
      </c>
      <c r="R485">
        <f>VLOOKUP(CuentosContados[[#This Row],[Column1]],CuentosIndexados[],20,FALSE)</f>
        <v>0</v>
      </c>
      <c r="S485">
        <f>VLOOKUP(CuentosContados[[#This Row],[Column1]],CuentosIndexados[],21,FALSE)</f>
        <v>0</v>
      </c>
      <c r="T485">
        <f>VLOOKUP(CuentosContados[[#This Row],[Column1]],CuentosIndexados[],22,FALSE)</f>
        <v>0</v>
      </c>
      <c r="U485">
        <f>VLOOKUP(CuentosContados[[#This Row],[Column1]],CuentosIndexados[],23,FALSE)</f>
        <v>0</v>
      </c>
      <c r="V485">
        <f>VLOOKUP(CuentosContados[[#This Row],[Column1]],CuentosIndexados[],24,FALSE)</f>
        <v>0</v>
      </c>
      <c r="W485">
        <f>VLOOKUP(CuentosContados[[#This Row],[Column1]],CuentosIndexados[],25,FALSE)</f>
        <v>0</v>
      </c>
      <c r="X485">
        <f>VLOOKUP(CuentosContados[[#This Row],[Column1]],CuentosIndexados[],26,FALSE)</f>
        <v>0</v>
      </c>
      <c r="Y485">
        <f>VLOOKUP(CuentosContados[[#This Row],[Column1]],CuentosIndexados[],27,FALSE)</f>
        <v>0</v>
      </c>
      <c r="Z485">
        <f>VLOOKUP(CuentosContados[[#This Row],[Column1]],CuentosIndexados[],28,FALSE)</f>
        <v>0</v>
      </c>
      <c r="AA485">
        <f>VLOOKUP(CuentosContados[[#This Row],[Column1]],CuentosIndexados[],29,FALSE)</f>
        <v>0</v>
      </c>
      <c r="AB485">
        <f>VLOOKUP(CuentosContados[[#This Row],[Column1]],CuentosIndexados[],30,FALSE)</f>
        <v>0</v>
      </c>
      <c r="AC485">
        <f>VLOOKUP(CuentosContados[[#This Row],[Column1]],CuentosIndexados[],31,FALSE)</f>
        <v>0</v>
      </c>
      <c r="AD485">
        <f>VLOOKUP(CuentosContados[[#This Row],[Column1]],CuentosIndexados[],32,FALSE)</f>
        <v>0</v>
      </c>
      <c r="AE485">
        <f>VLOOKUP(CuentosContados[[#This Row],[Column1]],CuentosIndexados[],33,FALSE)</f>
        <v>0</v>
      </c>
      <c r="AF485">
        <f>VLOOKUP(CuentosContados[[#This Row],[Column1]],CuentosIndexados[],34,FALSE)</f>
        <v>0</v>
      </c>
      <c r="AG485">
        <f>VLOOKUP(CuentosContados[[#This Row],[Column1]],CuentosIndexados[],35,FALSE)</f>
        <v>0</v>
      </c>
      <c r="AH485">
        <f>VLOOKUP(CuentosContados[[#This Row],[Column1]],CuentosIndexados[],36,FALSE)</f>
        <v>0</v>
      </c>
      <c r="AI485">
        <f>VLOOKUP(CuentosContados[[#This Row],[Column1]],CuentosIndexados[],37,FALSE)</f>
        <v>0</v>
      </c>
      <c r="AJ485">
        <f>VLOOKUP(CuentosContados[[#This Row],[Column1]],CuentosIndexados[],38,FALSE)</f>
        <v>0</v>
      </c>
      <c r="AK485">
        <f>VLOOKUP(CuentosContados[[#This Row],[Column1]],CuentosIndexados[],39,FALSE)</f>
        <v>0</v>
      </c>
    </row>
    <row r="486" spans="1:37" x14ac:dyDescent="0.25">
      <c r="A486" t="s">
        <v>184</v>
      </c>
      <c r="B486" t="str">
        <f>VLOOKUP(CuentosContados[[#This Row],[Column1]],CuentosIndexados[],3,FALSE)</f>
        <v>amor</v>
      </c>
      <c r="C486">
        <f>VLOOKUP(CuentosContados[[#This Row],[Column1]],CuentosIndexados[],5,FALSE)</f>
        <v>0</v>
      </c>
      <c r="D486">
        <f>VLOOKUP(CuentosContados[[#This Row],[Column1]],CuentosIndexados[],6,FALSE)</f>
        <v>0</v>
      </c>
      <c r="E486">
        <f>VLOOKUP(CuentosContados[[#This Row],[Column1]],CuentosIndexados[],7,FALSE)</f>
        <v>0</v>
      </c>
      <c r="F486">
        <f>VLOOKUP(CuentosContados[[#This Row],[Column1]],CuentosIndexados[],8,FALSE)</f>
        <v>0</v>
      </c>
      <c r="G486">
        <f>VLOOKUP(CuentosContados[[#This Row],[Column1]],CuentosIndexados[],9,FALSE)</f>
        <v>0</v>
      </c>
      <c r="H486">
        <f>VLOOKUP(CuentosContados[[#This Row],[Column1]],CuentosIndexados[],10,FALSE)</f>
        <v>0</v>
      </c>
      <c r="I486">
        <f>VLOOKUP(CuentosContados[[#This Row],[Column1]],CuentosIndexados[],11,FALSE)</f>
        <v>0</v>
      </c>
      <c r="J486">
        <f>VLOOKUP(CuentosContados[[#This Row],[Column1]],CuentosIndexados[],12,FALSE)</f>
        <v>0</v>
      </c>
      <c r="K486">
        <f>VLOOKUP(CuentosContados[[#This Row],[Column1]],CuentosIndexados[],13,FALSE)</f>
        <v>0</v>
      </c>
      <c r="L486">
        <f>VLOOKUP(CuentosContados[[#This Row],[Column1]],CuentosIndexados[],14,FALSE)</f>
        <v>0</v>
      </c>
      <c r="M486">
        <f>VLOOKUP(CuentosContados[[#This Row],[Column1]],CuentosIndexados[],15,FALSE)</f>
        <v>0</v>
      </c>
      <c r="N486">
        <f>VLOOKUP(CuentosContados[[#This Row],[Column1]],CuentosIndexados[],16,FALSE)</f>
        <v>0</v>
      </c>
      <c r="O486">
        <f>VLOOKUP(CuentosContados[[#This Row],[Column1]],CuentosIndexados[],17,FALSE)</f>
        <v>0</v>
      </c>
      <c r="P486">
        <f>VLOOKUP(CuentosContados[[#This Row],[Column1]],CuentosIndexados[],18,FALSE)</f>
        <v>0</v>
      </c>
      <c r="Q486">
        <f>VLOOKUP(CuentosContados[[#This Row],[Column1]],CuentosIndexados[],19,FALSE)</f>
        <v>0</v>
      </c>
      <c r="R486">
        <f>VLOOKUP(CuentosContados[[#This Row],[Column1]],CuentosIndexados[],20,FALSE)</f>
        <v>0</v>
      </c>
      <c r="S486">
        <f>VLOOKUP(CuentosContados[[#This Row],[Column1]],CuentosIndexados[],21,FALSE)</f>
        <v>0</v>
      </c>
      <c r="T486">
        <f>VLOOKUP(CuentosContados[[#This Row],[Column1]],CuentosIndexados[],22,FALSE)</f>
        <v>0</v>
      </c>
      <c r="U486">
        <f>VLOOKUP(CuentosContados[[#This Row],[Column1]],CuentosIndexados[],23,FALSE)</f>
        <v>0</v>
      </c>
      <c r="V486">
        <f>VLOOKUP(CuentosContados[[#This Row],[Column1]],CuentosIndexados[],24,FALSE)</f>
        <v>0</v>
      </c>
      <c r="W486">
        <f>VLOOKUP(CuentosContados[[#This Row],[Column1]],CuentosIndexados[],25,FALSE)</f>
        <v>0</v>
      </c>
      <c r="X486">
        <f>VLOOKUP(CuentosContados[[#This Row],[Column1]],CuentosIndexados[],26,FALSE)</f>
        <v>0</v>
      </c>
      <c r="Y486">
        <f>VLOOKUP(CuentosContados[[#This Row],[Column1]],CuentosIndexados[],27,FALSE)</f>
        <v>0</v>
      </c>
      <c r="Z486">
        <f>VLOOKUP(CuentosContados[[#This Row],[Column1]],CuentosIndexados[],28,FALSE)</f>
        <v>0</v>
      </c>
      <c r="AA486">
        <f>VLOOKUP(CuentosContados[[#This Row],[Column1]],CuentosIndexados[],29,FALSE)</f>
        <v>0</v>
      </c>
      <c r="AB486">
        <f>VLOOKUP(CuentosContados[[#This Row],[Column1]],CuentosIndexados[],30,FALSE)</f>
        <v>0</v>
      </c>
      <c r="AC486">
        <f>VLOOKUP(CuentosContados[[#This Row],[Column1]],CuentosIndexados[],31,FALSE)</f>
        <v>0</v>
      </c>
      <c r="AD486">
        <f>VLOOKUP(CuentosContados[[#This Row],[Column1]],CuentosIndexados[],32,FALSE)</f>
        <v>0</v>
      </c>
      <c r="AE486">
        <f>VLOOKUP(CuentosContados[[#This Row],[Column1]],CuentosIndexados[],33,FALSE)</f>
        <v>0</v>
      </c>
      <c r="AF486">
        <f>VLOOKUP(CuentosContados[[#This Row],[Column1]],CuentosIndexados[],34,FALSE)</f>
        <v>0</v>
      </c>
      <c r="AG486">
        <f>VLOOKUP(CuentosContados[[#This Row],[Column1]],CuentosIndexados[],35,FALSE)</f>
        <v>0</v>
      </c>
      <c r="AH486">
        <f>VLOOKUP(CuentosContados[[#This Row],[Column1]],CuentosIndexados[],36,FALSE)</f>
        <v>0</v>
      </c>
      <c r="AI486">
        <f>VLOOKUP(CuentosContados[[#This Row],[Column1]],CuentosIndexados[],37,FALSE)</f>
        <v>0</v>
      </c>
      <c r="AJ486">
        <f>VLOOKUP(CuentosContados[[#This Row],[Column1]],CuentosIndexados[],38,FALSE)</f>
        <v>0</v>
      </c>
      <c r="AK486">
        <f>VLOOKUP(CuentosContados[[#This Row],[Column1]],CuentosIndexados[],39,FALSE)</f>
        <v>0</v>
      </c>
    </row>
    <row r="487" spans="1:37" x14ac:dyDescent="0.25">
      <c r="A487" t="s">
        <v>184</v>
      </c>
      <c r="B487" t="str">
        <f>VLOOKUP(CuentosContados[[#This Row],[Column1]],CuentosIndexados[],3,FALSE)</f>
        <v>amor</v>
      </c>
      <c r="C487">
        <f>VLOOKUP(CuentosContados[[#This Row],[Column1]],CuentosIndexados[],5,FALSE)</f>
        <v>0</v>
      </c>
      <c r="D487">
        <f>VLOOKUP(CuentosContados[[#This Row],[Column1]],CuentosIndexados[],6,FALSE)</f>
        <v>0</v>
      </c>
      <c r="E487">
        <f>VLOOKUP(CuentosContados[[#This Row],[Column1]],CuentosIndexados[],7,FALSE)</f>
        <v>0</v>
      </c>
      <c r="F487">
        <f>VLOOKUP(CuentosContados[[#This Row],[Column1]],CuentosIndexados[],8,FALSE)</f>
        <v>0</v>
      </c>
      <c r="G487">
        <f>VLOOKUP(CuentosContados[[#This Row],[Column1]],CuentosIndexados[],9,FALSE)</f>
        <v>0</v>
      </c>
      <c r="H487">
        <f>VLOOKUP(CuentosContados[[#This Row],[Column1]],CuentosIndexados[],10,FALSE)</f>
        <v>0</v>
      </c>
      <c r="I487">
        <f>VLOOKUP(CuentosContados[[#This Row],[Column1]],CuentosIndexados[],11,FALSE)</f>
        <v>0</v>
      </c>
      <c r="J487">
        <f>VLOOKUP(CuentosContados[[#This Row],[Column1]],CuentosIndexados[],12,FALSE)</f>
        <v>0</v>
      </c>
      <c r="K487">
        <f>VLOOKUP(CuentosContados[[#This Row],[Column1]],CuentosIndexados[],13,FALSE)</f>
        <v>0</v>
      </c>
      <c r="L487">
        <f>VLOOKUP(CuentosContados[[#This Row],[Column1]],CuentosIndexados[],14,FALSE)</f>
        <v>0</v>
      </c>
      <c r="M487">
        <f>VLOOKUP(CuentosContados[[#This Row],[Column1]],CuentosIndexados[],15,FALSE)</f>
        <v>0</v>
      </c>
      <c r="N487">
        <f>VLOOKUP(CuentosContados[[#This Row],[Column1]],CuentosIndexados[],16,FALSE)</f>
        <v>0</v>
      </c>
      <c r="O487">
        <f>VLOOKUP(CuentosContados[[#This Row],[Column1]],CuentosIndexados[],17,FALSE)</f>
        <v>0</v>
      </c>
      <c r="P487">
        <f>VLOOKUP(CuentosContados[[#This Row],[Column1]],CuentosIndexados[],18,FALSE)</f>
        <v>0</v>
      </c>
      <c r="Q487">
        <f>VLOOKUP(CuentosContados[[#This Row],[Column1]],CuentosIndexados[],19,FALSE)</f>
        <v>0</v>
      </c>
      <c r="R487">
        <f>VLOOKUP(CuentosContados[[#This Row],[Column1]],CuentosIndexados[],20,FALSE)</f>
        <v>0</v>
      </c>
      <c r="S487">
        <f>VLOOKUP(CuentosContados[[#This Row],[Column1]],CuentosIndexados[],21,FALSE)</f>
        <v>0</v>
      </c>
      <c r="T487">
        <f>VLOOKUP(CuentosContados[[#This Row],[Column1]],CuentosIndexados[],22,FALSE)</f>
        <v>0</v>
      </c>
      <c r="U487">
        <f>VLOOKUP(CuentosContados[[#This Row],[Column1]],CuentosIndexados[],23,FALSE)</f>
        <v>0</v>
      </c>
      <c r="V487">
        <f>VLOOKUP(CuentosContados[[#This Row],[Column1]],CuentosIndexados[],24,FALSE)</f>
        <v>0</v>
      </c>
      <c r="W487">
        <f>VLOOKUP(CuentosContados[[#This Row],[Column1]],CuentosIndexados[],25,FALSE)</f>
        <v>0</v>
      </c>
      <c r="X487">
        <f>VLOOKUP(CuentosContados[[#This Row],[Column1]],CuentosIndexados[],26,FALSE)</f>
        <v>0</v>
      </c>
      <c r="Y487">
        <f>VLOOKUP(CuentosContados[[#This Row],[Column1]],CuentosIndexados[],27,FALSE)</f>
        <v>0</v>
      </c>
      <c r="Z487">
        <f>VLOOKUP(CuentosContados[[#This Row],[Column1]],CuentosIndexados[],28,FALSE)</f>
        <v>0</v>
      </c>
      <c r="AA487">
        <f>VLOOKUP(CuentosContados[[#This Row],[Column1]],CuentosIndexados[],29,FALSE)</f>
        <v>0</v>
      </c>
      <c r="AB487">
        <f>VLOOKUP(CuentosContados[[#This Row],[Column1]],CuentosIndexados[],30,FALSE)</f>
        <v>0</v>
      </c>
      <c r="AC487">
        <f>VLOOKUP(CuentosContados[[#This Row],[Column1]],CuentosIndexados[],31,FALSE)</f>
        <v>0</v>
      </c>
      <c r="AD487">
        <f>VLOOKUP(CuentosContados[[#This Row],[Column1]],CuentosIndexados[],32,FALSE)</f>
        <v>0</v>
      </c>
      <c r="AE487">
        <f>VLOOKUP(CuentosContados[[#This Row],[Column1]],CuentosIndexados[],33,FALSE)</f>
        <v>0</v>
      </c>
      <c r="AF487">
        <f>VLOOKUP(CuentosContados[[#This Row],[Column1]],CuentosIndexados[],34,FALSE)</f>
        <v>0</v>
      </c>
      <c r="AG487">
        <f>VLOOKUP(CuentosContados[[#This Row],[Column1]],CuentosIndexados[],35,FALSE)</f>
        <v>0</v>
      </c>
      <c r="AH487">
        <f>VLOOKUP(CuentosContados[[#This Row],[Column1]],CuentosIndexados[],36,FALSE)</f>
        <v>0</v>
      </c>
      <c r="AI487">
        <f>VLOOKUP(CuentosContados[[#This Row],[Column1]],CuentosIndexados[],37,FALSE)</f>
        <v>0</v>
      </c>
      <c r="AJ487">
        <f>VLOOKUP(CuentosContados[[#This Row],[Column1]],CuentosIndexados[],38,FALSE)</f>
        <v>0</v>
      </c>
      <c r="AK487">
        <f>VLOOKUP(CuentosContados[[#This Row],[Column1]],CuentosIndexados[],39,FALSE)</f>
        <v>0</v>
      </c>
    </row>
    <row r="488" spans="1:37" x14ac:dyDescent="0.25">
      <c r="A488" t="s">
        <v>184</v>
      </c>
      <c r="B488" t="str">
        <f>VLOOKUP(CuentosContados[[#This Row],[Column1]],CuentosIndexados[],3,FALSE)</f>
        <v>amor</v>
      </c>
      <c r="C488">
        <f>VLOOKUP(CuentosContados[[#This Row],[Column1]],CuentosIndexados[],5,FALSE)</f>
        <v>0</v>
      </c>
      <c r="D488">
        <f>VLOOKUP(CuentosContados[[#This Row],[Column1]],CuentosIndexados[],6,FALSE)</f>
        <v>0</v>
      </c>
      <c r="E488">
        <f>VLOOKUP(CuentosContados[[#This Row],[Column1]],CuentosIndexados[],7,FALSE)</f>
        <v>0</v>
      </c>
      <c r="F488">
        <f>VLOOKUP(CuentosContados[[#This Row],[Column1]],CuentosIndexados[],8,FALSE)</f>
        <v>0</v>
      </c>
      <c r="G488">
        <f>VLOOKUP(CuentosContados[[#This Row],[Column1]],CuentosIndexados[],9,FALSE)</f>
        <v>0</v>
      </c>
      <c r="H488">
        <f>VLOOKUP(CuentosContados[[#This Row],[Column1]],CuentosIndexados[],10,FALSE)</f>
        <v>0</v>
      </c>
      <c r="I488">
        <f>VLOOKUP(CuentosContados[[#This Row],[Column1]],CuentosIndexados[],11,FALSE)</f>
        <v>0</v>
      </c>
      <c r="J488">
        <f>VLOOKUP(CuentosContados[[#This Row],[Column1]],CuentosIndexados[],12,FALSE)</f>
        <v>0</v>
      </c>
      <c r="K488">
        <f>VLOOKUP(CuentosContados[[#This Row],[Column1]],CuentosIndexados[],13,FALSE)</f>
        <v>0</v>
      </c>
      <c r="L488">
        <f>VLOOKUP(CuentosContados[[#This Row],[Column1]],CuentosIndexados[],14,FALSE)</f>
        <v>0</v>
      </c>
      <c r="M488">
        <f>VLOOKUP(CuentosContados[[#This Row],[Column1]],CuentosIndexados[],15,FALSE)</f>
        <v>0</v>
      </c>
      <c r="N488">
        <f>VLOOKUP(CuentosContados[[#This Row],[Column1]],CuentosIndexados[],16,FALSE)</f>
        <v>0</v>
      </c>
      <c r="O488">
        <f>VLOOKUP(CuentosContados[[#This Row],[Column1]],CuentosIndexados[],17,FALSE)</f>
        <v>0</v>
      </c>
      <c r="P488">
        <f>VLOOKUP(CuentosContados[[#This Row],[Column1]],CuentosIndexados[],18,FALSE)</f>
        <v>0</v>
      </c>
      <c r="Q488">
        <f>VLOOKUP(CuentosContados[[#This Row],[Column1]],CuentosIndexados[],19,FALSE)</f>
        <v>0</v>
      </c>
      <c r="R488">
        <f>VLOOKUP(CuentosContados[[#This Row],[Column1]],CuentosIndexados[],20,FALSE)</f>
        <v>0</v>
      </c>
      <c r="S488">
        <f>VLOOKUP(CuentosContados[[#This Row],[Column1]],CuentosIndexados[],21,FALSE)</f>
        <v>0</v>
      </c>
      <c r="T488">
        <f>VLOOKUP(CuentosContados[[#This Row],[Column1]],CuentosIndexados[],22,FALSE)</f>
        <v>0</v>
      </c>
      <c r="U488">
        <f>VLOOKUP(CuentosContados[[#This Row],[Column1]],CuentosIndexados[],23,FALSE)</f>
        <v>0</v>
      </c>
      <c r="V488">
        <f>VLOOKUP(CuentosContados[[#This Row],[Column1]],CuentosIndexados[],24,FALSE)</f>
        <v>0</v>
      </c>
      <c r="W488">
        <f>VLOOKUP(CuentosContados[[#This Row],[Column1]],CuentosIndexados[],25,FALSE)</f>
        <v>0</v>
      </c>
      <c r="X488">
        <f>VLOOKUP(CuentosContados[[#This Row],[Column1]],CuentosIndexados[],26,FALSE)</f>
        <v>0</v>
      </c>
      <c r="Y488">
        <f>VLOOKUP(CuentosContados[[#This Row],[Column1]],CuentosIndexados[],27,FALSE)</f>
        <v>0</v>
      </c>
      <c r="Z488">
        <f>VLOOKUP(CuentosContados[[#This Row],[Column1]],CuentosIndexados[],28,FALSE)</f>
        <v>0</v>
      </c>
      <c r="AA488">
        <f>VLOOKUP(CuentosContados[[#This Row],[Column1]],CuentosIndexados[],29,FALSE)</f>
        <v>0</v>
      </c>
      <c r="AB488">
        <f>VLOOKUP(CuentosContados[[#This Row],[Column1]],CuentosIndexados[],30,FALSE)</f>
        <v>0</v>
      </c>
      <c r="AC488">
        <f>VLOOKUP(CuentosContados[[#This Row],[Column1]],CuentosIndexados[],31,FALSE)</f>
        <v>0</v>
      </c>
      <c r="AD488">
        <f>VLOOKUP(CuentosContados[[#This Row],[Column1]],CuentosIndexados[],32,FALSE)</f>
        <v>0</v>
      </c>
      <c r="AE488">
        <f>VLOOKUP(CuentosContados[[#This Row],[Column1]],CuentosIndexados[],33,FALSE)</f>
        <v>0</v>
      </c>
      <c r="AF488">
        <f>VLOOKUP(CuentosContados[[#This Row],[Column1]],CuentosIndexados[],34,FALSE)</f>
        <v>0</v>
      </c>
      <c r="AG488">
        <f>VLOOKUP(CuentosContados[[#This Row],[Column1]],CuentosIndexados[],35,FALSE)</f>
        <v>0</v>
      </c>
      <c r="AH488">
        <f>VLOOKUP(CuentosContados[[#This Row],[Column1]],CuentosIndexados[],36,FALSE)</f>
        <v>0</v>
      </c>
      <c r="AI488">
        <f>VLOOKUP(CuentosContados[[#This Row],[Column1]],CuentosIndexados[],37,FALSE)</f>
        <v>0</v>
      </c>
      <c r="AJ488">
        <f>VLOOKUP(CuentosContados[[#This Row],[Column1]],CuentosIndexados[],38,FALSE)</f>
        <v>0</v>
      </c>
      <c r="AK488">
        <f>VLOOKUP(CuentosContados[[#This Row],[Column1]],CuentosIndexados[],39,FALSE)</f>
        <v>0</v>
      </c>
    </row>
    <row r="489" spans="1:37" x14ac:dyDescent="0.25">
      <c r="A489" t="s">
        <v>1095</v>
      </c>
      <c r="B489" t="str">
        <f>VLOOKUP(CuentosContados[[#This Row],[Column1]],CuentosIndexados[],3,FALSE)</f>
        <v>amor</v>
      </c>
      <c r="C489">
        <f>VLOOKUP(CuentosContados[[#This Row],[Column1]],CuentosIndexados[],5,FALSE)</f>
        <v>0</v>
      </c>
      <c r="D489">
        <f>VLOOKUP(CuentosContados[[#This Row],[Column1]],CuentosIndexados[],6,FALSE)</f>
        <v>0</v>
      </c>
      <c r="E489">
        <f>VLOOKUP(CuentosContados[[#This Row],[Column1]],CuentosIndexados[],7,FALSE)</f>
        <v>0</v>
      </c>
      <c r="F489">
        <f>VLOOKUP(CuentosContados[[#This Row],[Column1]],CuentosIndexados[],8,FALSE)</f>
        <v>0</v>
      </c>
      <c r="G489">
        <f>VLOOKUP(CuentosContados[[#This Row],[Column1]],CuentosIndexados[],9,FALSE)</f>
        <v>0</v>
      </c>
      <c r="H489">
        <f>VLOOKUP(CuentosContados[[#This Row],[Column1]],CuentosIndexados[],10,FALSE)</f>
        <v>0</v>
      </c>
      <c r="I489">
        <f>VLOOKUP(CuentosContados[[#This Row],[Column1]],CuentosIndexados[],11,FALSE)</f>
        <v>0</v>
      </c>
      <c r="J489" t="str">
        <f>VLOOKUP(CuentosContados[[#This Row],[Column1]],CuentosIndexados[],12,FALSE)</f>
        <v>trabajo</v>
      </c>
      <c r="K489">
        <f>VLOOKUP(CuentosContados[[#This Row],[Column1]],CuentosIndexados[],13,FALSE)</f>
        <v>0</v>
      </c>
      <c r="L489">
        <f>VLOOKUP(CuentosContados[[#This Row],[Column1]],CuentosIndexados[],14,FALSE)</f>
        <v>0</v>
      </c>
      <c r="M489">
        <f>VLOOKUP(CuentosContados[[#This Row],[Column1]],CuentosIndexados[],15,FALSE)</f>
        <v>0</v>
      </c>
      <c r="N489">
        <f>VLOOKUP(CuentosContados[[#This Row],[Column1]],CuentosIndexados[],16,FALSE)</f>
        <v>0</v>
      </c>
      <c r="O489">
        <f>VLOOKUP(CuentosContados[[#This Row],[Column1]],CuentosIndexados[],17,FALSE)</f>
        <v>0</v>
      </c>
      <c r="P489">
        <f>VLOOKUP(CuentosContados[[#This Row],[Column1]],CuentosIndexados[],18,FALSE)</f>
        <v>0</v>
      </c>
      <c r="Q489">
        <f>VLOOKUP(CuentosContados[[#This Row],[Column1]],CuentosIndexados[],19,FALSE)</f>
        <v>0</v>
      </c>
      <c r="R489">
        <f>VLOOKUP(CuentosContados[[#This Row],[Column1]],CuentosIndexados[],20,FALSE)</f>
        <v>0</v>
      </c>
      <c r="S489">
        <f>VLOOKUP(CuentosContados[[#This Row],[Column1]],CuentosIndexados[],21,FALSE)</f>
        <v>0</v>
      </c>
      <c r="T489">
        <f>VLOOKUP(CuentosContados[[#This Row],[Column1]],CuentosIndexados[],22,FALSE)</f>
        <v>0</v>
      </c>
      <c r="U489">
        <f>VLOOKUP(CuentosContados[[#This Row],[Column1]],CuentosIndexados[],23,FALSE)</f>
        <v>0</v>
      </c>
      <c r="V489">
        <f>VLOOKUP(CuentosContados[[#This Row],[Column1]],CuentosIndexados[],24,FALSE)</f>
        <v>0</v>
      </c>
      <c r="W489">
        <f>VLOOKUP(CuentosContados[[#This Row],[Column1]],CuentosIndexados[],25,FALSE)</f>
        <v>0</v>
      </c>
      <c r="X489" t="str">
        <f>VLOOKUP(CuentosContados[[#This Row],[Column1]],CuentosIndexados[],26,FALSE)</f>
        <v>compasion</v>
      </c>
      <c r="Y489">
        <f>VLOOKUP(CuentosContados[[#This Row],[Column1]],CuentosIndexados[],27,FALSE)</f>
        <v>0</v>
      </c>
      <c r="Z489">
        <f>VLOOKUP(CuentosContados[[#This Row],[Column1]],CuentosIndexados[],28,FALSE)</f>
        <v>0</v>
      </c>
      <c r="AA489">
        <f>VLOOKUP(CuentosContados[[#This Row],[Column1]],CuentosIndexados[],29,FALSE)</f>
        <v>0</v>
      </c>
      <c r="AB489">
        <f>VLOOKUP(CuentosContados[[#This Row],[Column1]],CuentosIndexados[],30,FALSE)</f>
        <v>0</v>
      </c>
      <c r="AC489">
        <f>VLOOKUP(CuentosContados[[#This Row],[Column1]],CuentosIndexados[],31,FALSE)</f>
        <v>0</v>
      </c>
      <c r="AD489">
        <f>VLOOKUP(CuentosContados[[#This Row],[Column1]],CuentosIndexados[],32,FALSE)</f>
        <v>0</v>
      </c>
      <c r="AE489">
        <f>VLOOKUP(CuentosContados[[#This Row],[Column1]],CuentosIndexados[],33,FALSE)</f>
        <v>0</v>
      </c>
      <c r="AF489">
        <f>VLOOKUP(CuentosContados[[#This Row],[Column1]],CuentosIndexados[],34,FALSE)</f>
        <v>0</v>
      </c>
      <c r="AG489">
        <f>VLOOKUP(CuentosContados[[#This Row],[Column1]],CuentosIndexados[],35,FALSE)</f>
        <v>0</v>
      </c>
      <c r="AH489">
        <f>VLOOKUP(CuentosContados[[#This Row],[Column1]],CuentosIndexados[],36,FALSE)</f>
        <v>0</v>
      </c>
      <c r="AI489">
        <f>VLOOKUP(CuentosContados[[#This Row],[Column1]],CuentosIndexados[],37,FALSE)</f>
        <v>0</v>
      </c>
      <c r="AJ489">
        <f>VLOOKUP(CuentosContados[[#This Row],[Column1]],CuentosIndexados[],38,FALSE)</f>
        <v>0</v>
      </c>
      <c r="AK489">
        <f>VLOOKUP(CuentosContados[[#This Row],[Column1]],CuentosIndexados[],39,FALSE)</f>
        <v>0</v>
      </c>
    </row>
    <row r="490" spans="1:37" x14ac:dyDescent="0.25">
      <c r="A490" t="s">
        <v>1095</v>
      </c>
      <c r="B490" t="str">
        <f>VLOOKUP(CuentosContados[[#This Row],[Column1]],CuentosIndexados[],3,FALSE)</f>
        <v>amor</v>
      </c>
      <c r="C490">
        <f>VLOOKUP(CuentosContados[[#This Row],[Column1]],CuentosIndexados[],5,FALSE)</f>
        <v>0</v>
      </c>
      <c r="D490">
        <f>VLOOKUP(CuentosContados[[#This Row],[Column1]],CuentosIndexados[],6,FALSE)</f>
        <v>0</v>
      </c>
      <c r="E490">
        <f>VLOOKUP(CuentosContados[[#This Row],[Column1]],CuentosIndexados[],7,FALSE)</f>
        <v>0</v>
      </c>
      <c r="F490">
        <f>VLOOKUP(CuentosContados[[#This Row],[Column1]],CuentosIndexados[],8,FALSE)</f>
        <v>0</v>
      </c>
      <c r="G490">
        <f>VLOOKUP(CuentosContados[[#This Row],[Column1]],CuentosIndexados[],9,FALSE)</f>
        <v>0</v>
      </c>
      <c r="H490">
        <f>VLOOKUP(CuentosContados[[#This Row],[Column1]],CuentosIndexados[],10,FALSE)</f>
        <v>0</v>
      </c>
      <c r="I490">
        <f>VLOOKUP(CuentosContados[[#This Row],[Column1]],CuentosIndexados[],11,FALSE)</f>
        <v>0</v>
      </c>
      <c r="J490" t="str">
        <f>VLOOKUP(CuentosContados[[#This Row],[Column1]],CuentosIndexados[],12,FALSE)</f>
        <v>trabajo</v>
      </c>
      <c r="K490">
        <f>VLOOKUP(CuentosContados[[#This Row],[Column1]],CuentosIndexados[],13,FALSE)</f>
        <v>0</v>
      </c>
      <c r="L490">
        <f>VLOOKUP(CuentosContados[[#This Row],[Column1]],CuentosIndexados[],14,FALSE)</f>
        <v>0</v>
      </c>
      <c r="M490">
        <f>VLOOKUP(CuentosContados[[#This Row],[Column1]],CuentosIndexados[],15,FALSE)</f>
        <v>0</v>
      </c>
      <c r="N490">
        <f>VLOOKUP(CuentosContados[[#This Row],[Column1]],CuentosIndexados[],16,FALSE)</f>
        <v>0</v>
      </c>
      <c r="O490">
        <f>VLOOKUP(CuentosContados[[#This Row],[Column1]],CuentosIndexados[],17,FALSE)</f>
        <v>0</v>
      </c>
      <c r="P490">
        <f>VLOOKUP(CuentosContados[[#This Row],[Column1]],CuentosIndexados[],18,FALSE)</f>
        <v>0</v>
      </c>
      <c r="Q490">
        <f>VLOOKUP(CuentosContados[[#This Row],[Column1]],CuentosIndexados[],19,FALSE)</f>
        <v>0</v>
      </c>
      <c r="R490">
        <f>VLOOKUP(CuentosContados[[#This Row],[Column1]],CuentosIndexados[],20,FALSE)</f>
        <v>0</v>
      </c>
      <c r="S490">
        <f>VLOOKUP(CuentosContados[[#This Row],[Column1]],CuentosIndexados[],21,FALSE)</f>
        <v>0</v>
      </c>
      <c r="T490">
        <f>VLOOKUP(CuentosContados[[#This Row],[Column1]],CuentosIndexados[],22,FALSE)</f>
        <v>0</v>
      </c>
      <c r="U490">
        <f>VLOOKUP(CuentosContados[[#This Row],[Column1]],CuentosIndexados[],23,FALSE)</f>
        <v>0</v>
      </c>
      <c r="V490">
        <f>VLOOKUP(CuentosContados[[#This Row],[Column1]],CuentosIndexados[],24,FALSE)</f>
        <v>0</v>
      </c>
      <c r="W490">
        <f>VLOOKUP(CuentosContados[[#This Row],[Column1]],CuentosIndexados[],25,FALSE)</f>
        <v>0</v>
      </c>
      <c r="X490" t="str">
        <f>VLOOKUP(CuentosContados[[#This Row],[Column1]],CuentosIndexados[],26,FALSE)</f>
        <v>compasion</v>
      </c>
      <c r="Y490">
        <f>VLOOKUP(CuentosContados[[#This Row],[Column1]],CuentosIndexados[],27,FALSE)</f>
        <v>0</v>
      </c>
      <c r="Z490">
        <f>VLOOKUP(CuentosContados[[#This Row],[Column1]],CuentosIndexados[],28,FALSE)</f>
        <v>0</v>
      </c>
      <c r="AA490">
        <f>VLOOKUP(CuentosContados[[#This Row],[Column1]],CuentosIndexados[],29,FALSE)</f>
        <v>0</v>
      </c>
      <c r="AB490">
        <f>VLOOKUP(CuentosContados[[#This Row],[Column1]],CuentosIndexados[],30,FALSE)</f>
        <v>0</v>
      </c>
      <c r="AC490">
        <f>VLOOKUP(CuentosContados[[#This Row],[Column1]],CuentosIndexados[],31,FALSE)</f>
        <v>0</v>
      </c>
      <c r="AD490">
        <f>VLOOKUP(CuentosContados[[#This Row],[Column1]],CuentosIndexados[],32,FALSE)</f>
        <v>0</v>
      </c>
      <c r="AE490">
        <f>VLOOKUP(CuentosContados[[#This Row],[Column1]],CuentosIndexados[],33,FALSE)</f>
        <v>0</v>
      </c>
      <c r="AF490">
        <f>VLOOKUP(CuentosContados[[#This Row],[Column1]],CuentosIndexados[],34,FALSE)</f>
        <v>0</v>
      </c>
      <c r="AG490">
        <f>VLOOKUP(CuentosContados[[#This Row],[Column1]],CuentosIndexados[],35,FALSE)</f>
        <v>0</v>
      </c>
      <c r="AH490">
        <f>VLOOKUP(CuentosContados[[#This Row],[Column1]],CuentosIndexados[],36,FALSE)</f>
        <v>0</v>
      </c>
      <c r="AI490">
        <f>VLOOKUP(CuentosContados[[#This Row],[Column1]],CuentosIndexados[],37,FALSE)</f>
        <v>0</v>
      </c>
      <c r="AJ490">
        <f>VLOOKUP(CuentosContados[[#This Row],[Column1]],CuentosIndexados[],38,FALSE)</f>
        <v>0</v>
      </c>
      <c r="AK490">
        <f>VLOOKUP(CuentosContados[[#This Row],[Column1]],CuentosIndexados[],39,FALSE)</f>
        <v>0</v>
      </c>
    </row>
    <row r="491" spans="1:37" x14ac:dyDescent="0.25">
      <c r="A491" t="s">
        <v>1095</v>
      </c>
      <c r="B491" t="str">
        <f>VLOOKUP(CuentosContados[[#This Row],[Column1]],CuentosIndexados[],3,FALSE)</f>
        <v>amor</v>
      </c>
      <c r="C491">
        <f>VLOOKUP(CuentosContados[[#This Row],[Column1]],CuentosIndexados[],5,FALSE)</f>
        <v>0</v>
      </c>
      <c r="D491">
        <f>VLOOKUP(CuentosContados[[#This Row],[Column1]],CuentosIndexados[],6,FALSE)</f>
        <v>0</v>
      </c>
      <c r="E491">
        <f>VLOOKUP(CuentosContados[[#This Row],[Column1]],CuentosIndexados[],7,FALSE)</f>
        <v>0</v>
      </c>
      <c r="F491">
        <f>VLOOKUP(CuentosContados[[#This Row],[Column1]],CuentosIndexados[],8,FALSE)</f>
        <v>0</v>
      </c>
      <c r="G491">
        <f>VLOOKUP(CuentosContados[[#This Row],[Column1]],CuentosIndexados[],9,FALSE)</f>
        <v>0</v>
      </c>
      <c r="H491">
        <f>VLOOKUP(CuentosContados[[#This Row],[Column1]],CuentosIndexados[],10,FALSE)</f>
        <v>0</v>
      </c>
      <c r="I491">
        <f>VLOOKUP(CuentosContados[[#This Row],[Column1]],CuentosIndexados[],11,FALSE)</f>
        <v>0</v>
      </c>
      <c r="J491" t="str">
        <f>VLOOKUP(CuentosContados[[#This Row],[Column1]],CuentosIndexados[],12,FALSE)</f>
        <v>trabajo</v>
      </c>
      <c r="K491">
        <f>VLOOKUP(CuentosContados[[#This Row],[Column1]],CuentosIndexados[],13,FALSE)</f>
        <v>0</v>
      </c>
      <c r="L491">
        <f>VLOOKUP(CuentosContados[[#This Row],[Column1]],CuentosIndexados[],14,FALSE)</f>
        <v>0</v>
      </c>
      <c r="M491">
        <f>VLOOKUP(CuentosContados[[#This Row],[Column1]],CuentosIndexados[],15,FALSE)</f>
        <v>0</v>
      </c>
      <c r="N491">
        <f>VLOOKUP(CuentosContados[[#This Row],[Column1]],CuentosIndexados[],16,FALSE)</f>
        <v>0</v>
      </c>
      <c r="O491">
        <f>VLOOKUP(CuentosContados[[#This Row],[Column1]],CuentosIndexados[],17,FALSE)</f>
        <v>0</v>
      </c>
      <c r="P491">
        <f>VLOOKUP(CuentosContados[[#This Row],[Column1]],CuentosIndexados[],18,FALSE)</f>
        <v>0</v>
      </c>
      <c r="Q491">
        <f>VLOOKUP(CuentosContados[[#This Row],[Column1]],CuentosIndexados[],19,FALSE)</f>
        <v>0</v>
      </c>
      <c r="R491">
        <f>VLOOKUP(CuentosContados[[#This Row],[Column1]],CuentosIndexados[],20,FALSE)</f>
        <v>0</v>
      </c>
      <c r="S491">
        <f>VLOOKUP(CuentosContados[[#This Row],[Column1]],CuentosIndexados[],21,FALSE)</f>
        <v>0</v>
      </c>
      <c r="T491">
        <f>VLOOKUP(CuentosContados[[#This Row],[Column1]],CuentosIndexados[],22,FALSE)</f>
        <v>0</v>
      </c>
      <c r="U491">
        <f>VLOOKUP(CuentosContados[[#This Row],[Column1]],CuentosIndexados[],23,FALSE)</f>
        <v>0</v>
      </c>
      <c r="V491">
        <f>VLOOKUP(CuentosContados[[#This Row],[Column1]],CuentosIndexados[],24,FALSE)</f>
        <v>0</v>
      </c>
      <c r="W491">
        <f>VLOOKUP(CuentosContados[[#This Row],[Column1]],CuentosIndexados[],25,FALSE)</f>
        <v>0</v>
      </c>
      <c r="X491" t="str">
        <f>VLOOKUP(CuentosContados[[#This Row],[Column1]],CuentosIndexados[],26,FALSE)</f>
        <v>compasion</v>
      </c>
      <c r="Y491">
        <f>VLOOKUP(CuentosContados[[#This Row],[Column1]],CuentosIndexados[],27,FALSE)</f>
        <v>0</v>
      </c>
      <c r="Z491">
        <f>VLOOKUP(CuentosContados[[#This Row],[Column1]],CuentosIndexados[],28,FALSE)</f>
        <v>0</v>
      </c>
      <c r="AA491">
        <f>VLOOKUP(CuentosContados[[#This Row],[Column1]],CuentosIndexados[],29,FALSE)</f>
        <v>0</v>
      </c>
      <c r="AB491">
        <f>VLOOKUP(CuentosContados[[#This Row],[Column1]],CuentosIndexados[],30,FALSE)</f>
        <v>0</v>
      </c>
      <c r="AC491">
        <f>VLOOKUP(CuentosContados[[#This Row],[Column1]],CuentosIndexados[],31,FALSE)</f>
        <v>0</v>
      </c>
      <c r="AD491">
        <f>VLOOKUP(CuentosContados[[#This Row],[Column1]],CuentosIndexados[],32,FALSE)</f>
        <v>0</v>
      </c>
      <c r="AE491">
        <f>VLOOKUP(CuentosContados[[#This Row],[Column1]],CuentosIndexados[],33,FALSE)</f>
        <v>0</v>
      </c>
      <c r="AF491">
        <f>VLOOKUP(CuentosContados[[#This Row],[Column1]],CuentosIndexados[],34,FALSE)</f>
        <v>0</v>
      </c>
      <c r="AG491">
        <f>VLOOKUP(CuentosContados[[#This Row],[Column1]],CuentosIndexados[],35,FALSE)</f>
        <v>0</v>
      </c>
      <c r="AH491">
        <f>VLOOKUP(CuentosContados[[#This Row],[Column1]],CuentosIndexados[],36,FALSE)</f>
        <v>0</v>
      </c>
      <c r="AI491">
        <f>VLOOKUP(CuentosContados[[#This Row],[Column1]],CuentosIndexados[],37,FALSE)</f>
        <v>0</v>
      </c>
      <c r="AJ491">
        <f>VLOOKUP(CuentosContados[[#This Row],[Column1]],CuentosIndexados[],38,FALSE)</f>
        <v>0</v>
      </c>
      <c r="AK491">
        <f>VLOOKUP(CuentosContados[[#This Row],[Column1]],CuentosIndexados[],39,FALSE)</f>
        <v>0</v>
      </c>
    </row>
    <row r="492" spans="1:37" x14ac:dyDescent="0.25">
      <c r="A492" t="s">
        <v>1095</v>
      </c>
      <c r="B492" t="str">
        <f>VLOOKUP(CuentosContados[[#This Row],[Column1]],CuentosIndexados[],3,FALSE)</f>
        <v>amor</v>
      </c>
      <c r="C492">
        <f>VLOOKUP(CuentosContados[[#This Row],[Column1]],CuentosIndexados[],5,FALSE)</f>
        <v>0</v>
      </c>
      <c r="D492">
        <f>VLOOKUP(CuentosContados[[#This Row],[Column1]],CuentosIndexados[],6,FALSE)</f>
        <v>0</v>
      </c>
      <c r="E492">
        <f>VLOOKUP(CuentosContados[[#This Row],[Column1]],CuentosIndexados[],7,FALSE)</f>
        <v>0</v>
      </c>
      <c r="F492">
        <f>VLOOKUP(CuentosContados[[#This Row],[Column1]],CuentosIndexados[],8,FALSE)</f>
        <v>0</v>
      </c>
      <c r="G492">
        <f>VLOOKUP(CuentosContados[[#This Row],[Column1]],CuentosIndexados[],9,FALSE)</f>
        <v>0</v>
      </c>
      <c r="H492">
        <f>VLOOKUP(CuentosContados[[#This Row],[Column1]],CuentosIndexados[],10,FALSE)</f>
        <v>0</v>
      </c>
      <c r="I492">
        <f>VLOOKUP(CuentosContados[[#This Row],[Column1]],CuentosIndexados[],11,FALSE)</f>
        <v>0</v>
      </c>
      <c r="J492" t="str">
        <f>VLOOKUP(CuentosContados[[#This Row],[Column1]],CuentosIndexados[],12,FALSE)</f>
        <v>trabajo</v>
      </c>
      <c r="K492">
        <f>VLOOKUP(CuentosContados[[#This Row],[Column1]],CuentosIndexados[],13,FALSE)</f>
        <v>0</v>
      </c>
      <c r="L492">
        <f>VLOOKUP(CuentosContados[[#This Row],[Column1]],CuentosIndexados[],14,FALSE)</f>
        <v>0</v>
      </c>
      <c r="M492">
        <f>VLOOKUP(CuentosContados[[#This Row],[Column1]],CuentosIndexados[],15,FALSE)</f>
        <v>0</v>
      </c>
      <c r="N492">
        <f>VLOOKUP(CuentosContados[[#This Row],[Column1]],CuentosIndexados[],16,FALSE)</f>
        <v>0</v>
      </c>
      <c r="O492">
        <f>VLOOKUP(CuentosContados[[#This Row],[Column1]],CuentosIndexados[],17,FALSE)</f>
        <v>0</v>
      </c>
      <c r="P492">
        <f>VLOOKUP(CuentosContados[[#This Row],[Column1]],CuentosIndexados[],18,FALSE)</f>
        <v>0</v>
      </c>
      <c r="Q492">
        <f>VLOOKUP(CuentosContados[[#This Row],[Column1]],CuentosIndexados[],19,FALSE)</f>
        <v>0</v>
      </c>
      <c r="R492">
        <f>VLOOKUP(CuentosContados[[#This Row],[Column1]],CuentosIndexados[],20,FALSE)</f>
        <v>0</v>
      </c>
      <c r="S492">
        <f>VLOOKUP(CuentosContados[[#This Row],[Column1]],CuentosIndexados[],21,FALSE)</f>
        <v>0</v>
      </c>
      <c r="T492">
        <f>VLOOKUP(CuentosContados[[#This Row],[Column1]],CuentosIndexados[],22,FALSE)</f>
        <v>0</v>
      </c>
      <c r="U492">
        <f>VLOOKUP(CuentosContados[[#This Row],[Column1]],CuentosIndexados[],23,FALSE)</f>
        <v>0</v>
      </c>
      <c r="V492">
        <f>VLOOKUP(CuentosContados[[#This Row],[Column1]],CuentosIndexados[],24,FALSE)</f>
        <v>0</v>
      </c>
      <c r="W492">
        <f>VLOOKUP(CuentosContados[[#This Row],[Column1]],CuentosIndexados[],25,FALSE)</f>
        <v>0</v>
      </c>
      <c r="X492" t="str">
        <f>VLOOKUP(CuentosContados[[#This Row],[Column1]],CuentosIndexados[],26,FALSE)</f>
        <v>compasion</v>
      </c>
      <c r="Y492">
        <f>VLOOKUP(CuentosContados[[#This Row],[Column1]],CuentosIndexados[],27,FALSE)</f>
        <v>0</v>
      </c>
      <c r="Z492">
        <f>VLOOKUP(CuentosContados[[#This Row],[Column1]],CuentosIndexados[],28,FALSE)</f>
        <v>0</v>
      </c>
      <c r="AA492">
        <f>VLOOKUP(CuentosContados[[#This Row],[Column1]],CuentosIndexados[],29,FALSE)</f>
        <v>0</v>
      </c>
      <c r="AB492">
        <f>VLOOKUP(CuentosContados[[#This Row],[Column1]],CuentosIndexados[],30,FALSE)</f>
        <v>0</v>
      </c>
      <c r="AC492">
        <f>VLOOKUP(CuentosContados[[#This Row],[Column1]],CuentosIndexados[],31,FALSE)</f>
        <v>0</v>
      </c>
      <c r="AD492">
        <f>VLOOKUP(CuentosContados[[#This Row],[Column1]],CuentosIndexados[],32,FALSE)</f>
        <v>0</v>
      </c>
      <c r="AE492">
        <f>VLOOKUP(CuentosContados[[#This Row],[Column1]],CuentosIndexados[],33,FALSE)</f>
        <v>0</v>
      </c>
      <c r="AF492">
        <f>VLOOKUP(CuentosContados[[#This Row],[Column1]],CuentosIndexados[],34,FALSE)</f>
        <v>0</v>
      </c>
      <c r="AG492">
        <f>VLOOKUP(CuentosContados[[#This Row],[Column1]],CuentosIndexados[],35,FALSE)</f>
        <v>0</v>
      </c>
      <c r="AH492">
        <f>VLOOKUP(CuentosContados[[#This Row],[Column1]],CuentosIndexados[],36,FALSE)</f>
        <v>0</v>
      </c>
      <c r="AI492">
        <f>VLOOKUP(CuentosContados[[#This Row],[Column1]],CuentosIndexados[],37,FALSE)</f>
        <v>0</v>
      </c>
      <c r="AJ492">
        <f>VLOOKUP(CuentosContados[[#This Row],[Column1]],CuentosIndexados[],38,FALSE)</f>
        <v>0</v>
      </c>
      <c r="AK492">
        <f>VLOOKUP(CuentosContados[[#This Row],[Column1]],CuentosIndexados[],39,FALSE)</f>
        <v>0</v>
      </c>
    </row>
    <row r="493" spans="1:37" x14ac:dyDescent="0.25">
      <c r="A493" t="s">
        <v>1095</v>
      </c>
      <c r="B493" t="str">
        <f>VLOOKUP(CuentosContados[[#This Row],[Column1]],CuentosIndexados[],3,FALSE)</f>
        <v>amor</v>
      </c>
      <c r="C493">
        <f>VLOOKUP(CuentosContados[[#This Row],[Column1]],CuentosIndexados[],5,FALSE)</f>
        <v>0</v>
      </c>
      <c r="D493">
        <f>VLOOKUP(CuentosContados[[#This Row],[Column1]],CuentosIndexados[],6,FALSE)</f>
        <v>0</v>
      </c>
      <c r="E493">
        <f>VLOOKUP(CuentosContados[[#This Row],[Column1]],CuentosIndexados[],7,FALSE)</f>
        <v>0</v>
      </c>
      <c r="F493">
        <f>VLOOKUP(CuentosContados[[#This Row],[Column1]],CuentosIndexados[],8,FALSE)</f>
        <v>0</v>
      </c>
      <c r="G493">
        <f>VLOOKUP(CuentosContados[[#This Row],[Column1]],CuentosIndexados[],9,FALSE)</f>
        <v>0</v>
      </c>
      <c r="H493">
        <f>VLOOKUP(CuentosContados[[#This Row],[Column1]],CuentosIndexados[],10,FALSE)</f>
        <v>0</v>
      </c>
      <c r="I493">
        <f>VLOOKUP(CuentosContados[[#This Row],[Column1]],CuentosIndexados[],11,FALSE)</f>
        <v>0</v>
      </c>
      <c r="J493" t="str">
        <f>VLOOKUP(CuentosContados[[#This Row],[Column1]],CuentosIndexados[],12,FALSE)</f>
        <v>trabajo</v>
      </c>
      <c r="K493">
        <f>VLOOKUP(CuentosContados[[#This Row],[Column1]],CuentosIndexados[],13,FALSE)</f>
        <v>0</v>
      </c>
      <c r="L493">
        <f>VLOOKUP(CuentosContados[[#This Row],[Column1]],CuentosIndexados[],14,FALSE)</f>
        <v>0</v>
      </c>
      <c r="M493">
        <f>VLOOKUP(CuentosContados[[#This Row],[Column1]],CuentosIndexados[],15,FALSE)</f>
        <v>0</v>
      </c>
      <c r="N493">
        <f>VLOOKUP(CuentosContados[[#This Row],[Column1]],CuentosIndexados[],16,FALSE)</f>
        <v>0</v>
      </c>
      <c r="O493">
        <f>VLOOKUP(CuentosContados[[#This Row],[Column1]],CuentosIndexados[],17,FALSE)</f>
        <v>0</v>
      </c>
      <c r="P493">
        <f>VLOOKUP(CuentosContados[[#This Row],[Column1]],CuentosIndexados[],18,FALSE)</f>
        <v>0</v>
      </c>
      <c r="Q493">
        <f>VLOOKUP(CuentosContados[[#This Row],[Column1]],CuentosIndexados[],19,FALSE)</f>
        <v>0</v>
      </c>
      <c r="R493">
        <f>VLOOKUP(CuentosContados[[#This Row],[Column1]],CuentosIndexados[],20,FALSE)</f>
        <v>0</v>
      </c>
      <c r="S493">
        <f>VLOOKUP(CuentosContados[[#This Row],[Column1]],CuentosIndexados[],21,FALSE)</f>
        <v>0</v>
      </c>
      <c r="T493">
        <f>VLOOKUP(CuentosContados[[#This Row],[Column1]],CuentosIndexados[],22,FALSE)</f>
        <v>0</v>
      </c>
      <c r="U493">
        <f>VLOOKUP(CuentosContados[[#This Row],[Column1]],CuentosIndexados[],23,FALSE)</f>
        <v>0</v>
      </c>
      <c r="V493">
        <f>VLOOKUP(CuentosContados[[#This Row],[Column1]],CuentosIndexados[],24,FALSE)</f>
        <v>0</v>
      </c>
      <c r="W493">
        <f>VLOOKUP(CuentosContados[[#This Row],[Column1]],CuentosIndexados[],25,FALSE)</f>
        <v>0</v>
      </c>
      <c r="X493" t="str">
        <f>VLOOKUP(CuentosContados[[#This Row],[Column1]],CuentosIndexados[],26,FALSE)</f>
        <v>compasion</v>
      </c>
      <c r="Y493">
        <f>VLOOKUP(CuentosContados[[#This Row],[Column1]],CuentosIndexados[],27,FALSE)</f>
        <v>0</v>
      </c>
      <c r="Z493">
        <f>VLOOKUP(CuentosContados[[#This Row],[Column1]],CuentosIndexados[],28,FALSE)</f>
        <v>0</v>
      </c>
      <c r="AA493">
        <f>VLOOKUP(CuentosContados[[#This Row],[Column1]],CuentosIndexados[],29,FALSE)</f>
        <v>0</v>
      </c>
      <c r="AB493">
        <f>VLOOKUP(CuentosContados[[#This Row],[Column1]],CuentosIndexados[],30,FALSE)</f>
        <v>0</v>
      </c>
      <c r="AC493">
        <f>VLOOKUP(CuentosContados[[#This Row],[Column1]],CuentosIndexados[],31,FALSE)</f>
        <v>0</v>
      </c>
      <c r="AD493">
        <f>VLOOKUP(CuentosContados[[#This Row],[Column1]],CuentosIndexados[],32,FALSE)</f>
        <v>0</v>
      </c>
      <c r="AE493">
        <f>VLOOKUP(CuentosContados[[#This Row],[Column1]],CuentosIndexados[],33,FALSE)</f>
        <v>0</v>
      </c>
      <c r="AF493">
        <f>VLOOKUP(CuentosContados[[#This Row],[Column1]],CuentosIndexados[],34,FALSE)</f>
        <v>0</v>
      </c>
      <c r="AG493">
        <f>VLOOKUP(CuentosContados[[#This Row],[Column1]],CuentosIndexados[],35,FALSE)</f>
        <v>0</v>
      </c>
      <c r="AH493">
        <f>VLOOKUP(CuentosContados[[#This Row],[Column1]],CuentosIndexados[],36,FALSE)</f>
        <v>0</v>
      </c>
      <c r="AI493">
        <f>VLOOKUP(CuentosContados[[#This Row],[Column1]],CuentosIndexados[],37,FALSE)</f>
        <v>0</v>
      </c>
      <c r="AJ493">
        <f>VLOOKUP(CuentosContados[[#This Row],[Column1]],CuentosIndexados[],38,FALSE)</f>
        <v>0</v>
      </c>
      <c r="AK493">
        <f>VLOOKUP(CuentosContados[[#This Row],[Column1]],CuentosIndexados[],39,FALSE)</f>
        <v>0</v>
      </c>
    </row>
    <row r="494" spans="1:37" x14ac:dyDescent="0.25">
      <c r="A494" t="s">
        <v>1460</v>
      </c>
      <c r="B494" t="str">
        <f>VLOOKUP(CuentosContados[[#This Row],[Column1]],CuentosIndexados[],3,FALSE)</f>
        <v>amor</v>
      </c>
      <c r="C494">
        <f>VLOOKUP(CuentosContados[[#This Row],[Column1]],CuentosIndexados[],5,FALSE)</f>
        <v>0</v>
      </c>
      <c r="D494">
        <f>VLOOKUP(CuentosContados[[#This Row],[Column1]],CuentosIndexados[],6,FALSE)</f>
        <v>0</v>
      </c>
      <c r="E494">
        <f>VLOOKUP(CuentosContados[[#This Row],[Column1]],CuentosIndexados[],7,FALSE)</f>
        <v>0</v>
      </c>
      <c r="F494">
        <f>VLOOKUP(CuentosContados[[#This Row],[Column1]],CuentosIndexados[],8,FALSE)</f>
        <v>0</v>
      </c>
      <c r="G494">
        <f>VLOOKUP(CuentosContados[[#This Row],[Column1]],CuentosIndexados[],9,FALSE)</f>
        <v>0</v>
      </c>
      <c r="H494">
        <f>VLOOKUP(CuentosContados[[#This Row],[Column1]],CuentosIndexados[],10,FALSE)</f>
        <v>0</v>
      </c>
      <c r="I494">
        <f>VLOOKUP(CuentosContados[[#This Row],[Column1]],CuentosIndexados[],11,FALSE)</f>
        <v>0</v>
      </c>
      <c r="J494" t="str">
        <f>VLOOKUP(CuentosContados[[#This Row],[Column1]],CuentosIndexados[],12,FALSE)</f>
        <v>trabajo</v>
      </c>
      <c r="K494">
        <f>VLOOKUP(CuentosContados[[#This Row],[Column1]],CuentosIndexados[],13,FALSE)</f>
        <v>0</v>
      </c>
      <c r="L494">
        <f>VLOOKUP(CuentosContados[[#This Row],[Column1]],CuentosIndexados[],14,FALSE)</f>
        <v>0</v>
      </c>
      <c r="M494">
        <f>VLOOKUP(CuentosContados[[#This Row],[Column1]],CuentosIndexados[],15,FALSE)</f>
        <v>0</v>
      </c>
      <c r="N494">
        <f>VLOOKUP(CuentosContados[[#This Row],[Column1]],CuentosIndexados[],16,FALSE)</f>
        <v>0</v>
      </c>
      <c r="O494">
        <f>VLOOKUP(CuentosContados[[#This Row],[Column1]],CuentosIndexados[],17,FALSE)</f>
        <v>0</v>
      </c>
      <c r="P494">
        <f>VLOOKUP(CuentosContados[[#This Row],[Column1]],CuentosIndexados[],18,FALSE)</f>
        <v>0</v>
      </c>
      <c r="Q494">
        <f>VLOOKUP(CuentosContados[[#This Row],[Column1]],CuentosIndexados[],19,FALSE)</f>
        <v>0</v>
      </c>
      <c r="R494">
        <f>VLOOKUP(CuentosContados[[#This Row],[Column1]],CuentosIndexados[],20,FALSE)</f>
        <v>0</v>
      </c>
      <c r="S494">
        <f>VLOOKUP(CuentosContados[[#This Row],[Column1]],CuentosIndexados[],21,FALSE)</f>
        <v>0</v>
      </c>
      <c r="T494">
        <f>VLOOKUP(CuentosContados[[#This Row],[Column1]],CuentosIndexados[],22,FALSE)</f>
        <v>0</v>
      </c>
      <c r="U494">
        <f>VLOOKUP(CuentosContados[[#This Row],[Column1]],CuentosIndexados[],23,FALSE)</f>
        <v>0</v>
      </c>
      <c r="V494">
        <f>VLOOKUP(CuentosContados[[#This Row],[Column1]],CuentosIndexados[],24,FALSE)</f>
        <v>0</v>
      </c>
      <c r="W494">
        <f>VLOOKUP(CuentosContados[[#This Row],[Column1]],CuentosIndexados[],25,FALSE)</f>
        <v>0</v>
      </c>
      <c r="X494">
        <f>VLOOKUP(CuentosContados[[#This Row],[Column1]],CuentosIndexados[],26,FALSE)</f>
        <v>0</v>
      </c>
      <c r="Y494">
        <f>VLOOKUP(CuentosContados[[#This Row],[Column1]],CuentosIndexados[],27,FALSE)</f>
        <v>0</v>
      </c>
      <c r="Z494">
        <f>VLOOKUP(CuentosContados[[#This Row],[Column1]],CuentosIndexados[],28,FALSE)</f>
        <v>0</v>
      </c>
      <c r="AA494">
        <f>VLOOKUP(CuentosContados[[#This Row],[Column1]],CuentosIndexados[],29,FALSE)</f>
        <v>0</v>
      </c>
      <c r="AB494">
        <f>VLOOKUP(CuentosContados[[#This Row],[Column1]],CuentosIndexados[],30,FALSE)</f>
        <v>0</v>
      </c>
      <c r="AC494">
        <f>VLOOKUP(CuentosContados[[#This Row],[Column1]],CuentosIndexados[],31,FALSE)</f>
        <v>0</v>
      </c>
      <c r="AD494">
        <f>VLOOKUP(CuentosContados[[#This Row],[Column1]],CuentosIndexados[],32,FALSE)</f>
        <v>0</v>
      </c>
      <c r="AE494">
        <f>VLOOKUP(CuentosContados[[#This Row],[Column1]],CuentosIndexados[],33,FALSE)</f>
        <v>0</v>
      </c>
      <c r="AF494">
        <f>VLOOKUP(CuentosContados[[#This Row],[Column1]],CuentosIndexados[],34,FALSE)</f>
        <v>0</v>
      </c>
      <c r="AG494">
        <f>VLOOKUP(CuentosContados[[#This Row],[Column1]],CuentosIndexados[],35,FALSE)</f>
        <v>0</v>
      </c>
      <c r="AH494">
        <f>VLOOKUP(CuentosContados[[#This Row],[Column1]],CuentosIndexados[],36,FALSE)</f>
        <v>0</v>
      </c>
      <c r="AI494">
        <f>VLOOKUP(CuentosContados[[#This Row],[Column1]],CuentosIndexados[],37,FALSE)</f>
        <v>0</v>
      </c>
      <c r="AJ494">
        <f>VLOOKUP(CuentosContados[[#This Row],[Column1]],CuentosIndexados[],38,FALSE)</f>
        <v>0</v>
      </c>
      <c r="AK494">
        <f>VLOOKUP(CuentosContados[[#This Row],[Column1]],CuentosIndexados[],39,FALSE)</f>
        <v>0</v>
      </c>
    </row>
    <row r="495" spans="1:37" x14ac:dyDescent="0.25">
      <c r="A495" t="s">
        <v>1460</v>
      </c>
      <c r="B495" t="str">
        <f>VLOOKUP(CuentosContados[[#This Row],[Column1]],CuentosIndexados[],3,FALSE)</f>
        <v>amor</v>
      </c>
      <c r="C495">
        <f>VLOOKUP(CuentosContados[[#This Row],[Column1]],CuentosIndexados[],5,FALSE)</f>
        <v>0</v>
      </c>
      <c r="D495">
        <f>VLOOKUP(CuentosContados[[#This Row],[Column1]],CuentosIndexados[],6,FALSE)</f>
        <v>0</v>
      </c>
      <c r="E495">
        <f>VLOOKUP(CuentosContados[[#This Row],[Column1]],CuentosIndexados[],7,FALSE)</f>
        <v>0</v>
      </c>
      <c r="F495">
        <f>VLOOKUP(CuentosContados[[#This Row],[Column1]],CuentosIndexados[],8,FALSE)</f>
        <v>0</v>
      </c>
      <c r="G495">
        <f>VLOOKUP(CuentosContados[[#This Row],[Column1]],CuentosIndexados[],9,FALSE)</f>
        <v>0</v>
      </c>
      <c r="H495">
        <f>VLOOKUP(CuentosContados[[#This Row],[Column1]],CuentosIndexados[],10,FALSE)</f>
        <v>0</v>
      </c>
      <c r="I495">
        <f>VLOOKUP(CuentosContados[[#This Row],[Column1]],CuentosIndexados[],11,FALSE)</f>
        <v>0</v>
      </c>
      <c r="J495" t="str">
        <f>VLOOKUP(CuentosContados[[#This Row],[Column1]],CuentosIndexados[],12,FALSE)</f>
        <v>trabajo</v>
      </c>
      <c r="K495">
        <f>VLOOKUP(CuentosContados[[#This Row],[Column1]],CuentosIndexados[],13,FALSE)</f>
        <v>0</v>
      </c>
      <c r="L495">
        <f>VLOOKUP(CuentosContados[[#This Row],[Column1]],CuentosIndexados[],14,FALSE)</f>
        <v>0</v>
      </c>
      <c r="M495">
        <f>VLOOKUP(CuentosContados[[#This Row],[Column1]],CuentosIndexados[],15,FALSE)</f>
        <v>0</v>
      </c>
      <c r="N495">
        <f>VLOOKUP(CuentosContados[[#This Row],[Column1]],CuentosIndexados[],16,FALSE)</f>
        <v>0</v>
      </c>
      <c r="O495">
        <f>VLOOKUP(CuentosContados[[#This Row],[Column1]],CuentosIndexados[],17,FALSE)</f>
        <v>0</v>
      </c>
      <c r="P495">
        <f>VLOOKUP(CuentosContados[[#This Row],[Column1]],CuentosIndexados[],18,FALSE)</f>
        <v>0</v>
      </c>
      <c r="Q495">
        <f>VLOOKUP(CuentosContados[[#This Row],[Column1]],CuentosIndexados[],19,FALSE)</f>
        <v>0</v>
      </c>
      <c r="R495">
        <f>VLOOKUP(CuentosContados[[#This Row],[Column1]],CuentosIndexados[],20,FALSE)</f>
        <v>0</v>
      </c>
      <c r="S495">
        <f>VLOOKUP(CuentosContados[[#This Row],[Column1]],CuentosIndexados[],21,FALSE)</f>
        <v>0</v>
      </c>
      <c r="T495">
        <f>VLOOKUP(CuentosContados[[#This Row],[Column1]],CuentosIndexados[],22,FALSE)</f>
        <v>0</v>
      </c>
      <c r="U495">
        <f>VLOOKUP(CuentosContados[[#This Row],[Column1]],CuentosIndexados[],23,FALSE)</f>
        <v>0</v>
      </c>
      <c r="V495">
        <f>VLOOKUP(CuentosContados[[#This Row],[Column1]],CuentosIndexados[],24,FALSE)</f>
        <v>0</v>
      </c>
      <c r="W495">
        <f>VLOOKUP(CuentosContados[[#This Row],[Column1]],CuentosIndexados[],25,FALSE)</f>
        <v>0</v>
      </c>
      <c r="X495">
        <f>VLOOKUP(CuentosContados[[#This Row],[Column1]],CuentosIndexados[],26,FALSE)</f>
        <v>0</v>
      </c>
      <c r="Y495">
        <f>VLOOKUP(CuentosContados[[#This Row],[Column1]],CuentosIndexados[],27,FALSE)</f>
        <v>0</v>
      </c>
      <c r="Z495">
        <f>VLOOKUP(CuentosContados[[#This Row],[Column1]],CuentosIndexados[],28,FALSE)</f>
        <v>0</v>
      </c>
      <c r="AA495">
        <f>VLOOKUP(CuentosContados[[#This Row],[Column1]],CuentosIndexados[],29,FALSE)</f>
        <v>0</v>
      </c>
      <c r="AB495">
        <f>VLOOKUP(CuentosContados[[#This Row],[Column1]],CuentosIndexados[],30,FALSE)</f>
        <v>0</v>
      </c>
      <c r="AC495">
        <f>VLOOKUP(CuentosContados[[#This Row],[Column1]],CuentosIndexados[],31,FALSE)</f>
        <v>0</v>
      </c>
      <c r="AD495">
        <f>VLOOKUP(CuentosContados[[#This Row],[Column1]],CuentosIndexados[],32,FALSE)</f>
        <v>0</v>
      </c>
      <c r="AE495">
        <f>VLOOKUP(CuentosContados[[#This Row],[Column1]],CuentosIndexados[],33,FALSE)</f>
        <v>0</v>
      </c>
      <c r="AF495">
        <f>VLOOKUP(CuentosContados[[#This Row],[Column1]],CuentosIndexados[],34,FALSE)</f>
        <v>0</v>
      </c>
      <c r="AG495">
        <f>VLOOKUP(CuentosContados[[#This Row],[Column1]],CuentosIndexados[],35,FALSE)</f>
        <v>0</v>
      </c>
      <c r="AH495">
        <f>VLOOKUP(CuentosContados[[#This Row],[Column1]],CuentosIndexados[],36,FALSE)</f>
        <v>0</v>
      </c>
      <c r="AI495">
        <f>VLOOKUP(CuentosContados[[#This Row],[Column1]],CuentosIndexados[],37,FALSE)</f>
        <v>0</v>
      </c>
      <c r="AJ495">
        <f>VLOOKUP(CuentosContados[[#This Row],[Column1]],CuentosIndexados[],38,FALSE)</f>
        <v>0</v>
      </c>
      <c r="AK495">
        <f>VLOOKUP(CuentosContados[[#This Row],[Column1]],CuentosIndexados[],39,FALSE)</f>
        <v>0</v>
      </c>
    </row>
    <row r="496" spans="1:37" x14ac:dyDescent="0.25">
      <c r="A496" t="s">
        <v>1460</v>
      </c>
      <c r="B496" t="str">
        <f>VLOOKUP(CuentosContados[[#This Row],[Column1]],CuentosIndexados[],3,FALSE)</f>
        <v>amor</v>
      </c>
      <c r="C496">
        <f>VLOOKUP(CuentosContados[[#This Row],[Column1]],CuentosIndexados[],5,FALSE)</f>
        <v>0</v>
      </c>
      <c r="D496">
        <f>VLOOKUP(CuentosContados[[#This Row],[Column1]],CuentosIndexados[],6,FALSE)</f>
        <v>0</v>
      </c>
      <c r="E496">
        <f>VLOOKUP(CuentosContados[[#This Row],[Column1]],CuentosIndexados[],7,FALSE)</f>
        <v>0</v>
      </c>
      <c r="F496">
        <f>VLOOKUP(CuentosContados[[#This Row],[Column1]],CuentosIndexados[],8,FALSE)</f>
        <v>0</v>
      </c>
      <c r="G496">
        <f>VLOOKUP(CuentosContados[[#This Row],[Column1]],CuentosIndexados[],9,FALSE)</f>
        <v>0</v>
      </c>
      <c r="H496">
        <f>VLOOKUP(CuentosContados[[#This Row],[Column1]],CuentosIndexados[],10,FALSE)</f>
        <v>0</v>
      </c>
      <c r="I496">
        <f>VLOOKUP(CuentosContados[[#This Row],[Column1]],CuentosIndexados[],11,FALSE)</f>
        <v>0</v>
      </c>
      <c r="J496" t="str">
        <f>VLOOKUP(CuentosContados[[#This Row],[Column1]],CuentosIndexados[],12,FALSE)</f>
        <v>trabajo</v>
      </c>
      <c r="K496">
        <f>VLOOKUP(CuentosContados[[#This Row],[Column1]],CuentosIndexados[],13,FALSE)</f>
        <v>0</v>
      </c>
      <c r="L496">
        <f>VLOOKUP(CuentosContados[[#This Row],[Column1]],CuentosIndexados[],14,FALSE)</f>
        <v>0</v>
      </c>
      <c r="M496">
        <f>VLOOKUP(CuentosContados[[#This Row],[Column1]],CuentosIndexados[],15,FALSE)</f>
        <v>0</v>
      </c>
      <c r="N496">
        <f>VLOOKUP(CuentosContados[[#This Row],[Column1]],CuentosIndexados[],16,FALSE)</f>
        <v>0</v>
      </c>
      <c r="O496">
        <f>VLOOKUP(CuentosContados[[#This Row],[Column1]],CuentosIndexados[],17,FALSE)</f>
        <v>0</v>
      </c>
      <c r="P496">
        <f>VLOOKUP(CuentosContados[[#This Row],[Column1]],CuentosIndexados[],18,FALSE)</f>
        <v>0</v>
      </c>
      <c r="Q496">
        <f>VLOOKUP(CuentosContados[[#This Row],[Column1]],CuentosIndexados[],19,FALSE)</f>
        <v>0</v>
      </c>
      <c r="R496">
        <f>VLOOKUP(CuentosContados[[#This Row],[Column1]],CuentosIndexados[],20,FALSE)</f>
        <v>0</v>
      </c>
      <c r="S496">
        <f>VLOOKUP(CuentosContados[[#This Row],[Column1]],CuentosIndexados[],21,FALSE)</f>
        <v>0</v>
      </c>
      <c r="T496">
        <f>VLOOKUP(CuentosContados[[#This Row],[Column1]],CuentosIndexados[],22,FALSE)</f>
        <v>0</v>
      </c>
      <c r="U496">
        <f>VLOOKUP(CuentosContados[[#This Row],[Column1]],CuentosIndexados[],23,FALSE)</f>
        <v>0</v>
      </c>
      <c r="V496">
        <f>VLOOKUP(CuentosContados[[#This Row],[Column1]],CuentosIndexados[],24,FALSE)</f>
        <v>0</v>
      </c>
      <c r="W496">
        <f>VLOOKUP(CuentosContados[[#This Row],[Column1]],CuentosIndexados[],25,FALSE)</f>
        <v>0</v>
      </c>
      <c r="X496">
        <f>VLOOKUP(CuentosContados[[#This Row],[Column1]],CuentosIndexados[],26,FALSE)</f>
        <v>0</v>
      </c>
      <c r="Y496">
        <f>VLOOKUP(CuentosContados[[#This Row],[Column1]],CuentosIndexados[],27,FALSE)</f>
        <v>0</v>
      </c>
      <c r="Z496">
        <f>VLOOKUP(CuentosContados[[#This Row],[Column1]],CuentosIndexados[],28,FALSE)</f>
        <v>0</v>
      </c>
      <c r="AA496">
        <f>VLOOKUP(CuentosContados[[#This Row],[Column1]],CuentosIndexados[],29,FALSE)</f>
        <v>0</v>
      </c>
      <c r="AB496">
        <f>VLOOKUP(CuentosContados[[#This Row],[Column1]],CuentosIndexados[],30,FALSE)</f>
        <v>0</v>
      </c>
      <c r="AC496">
        <f>VLOOKUP(CuentosContados[[#This Row],[Column1]],CuentosIndexados[],31,FALSE)</f>
        <v>0</v>
      </c>
      <c r="AD496">
        <f>VLOOKUP(CuentosContados[[#This Row],[Column1]],CuentosIndexados[],32,FALSE)</f>
        <v>0</v>
      </c>
      <c r="AE496">
        <f>VLOOKUP(CuentosContados[[#This Row],[Column1]],CuentosIndexados[],33,FALSE)</f>
        <v>0</v>
      </c>
      <c r="AF496">
        <f>VLOOKUP(CuentosContados[[#This Row],[Column1]],CuentosIndexados[],34,FALSE)</f>
        <v>0</v>
      </c>
      <c r="AG496">
        <f>VLOOKUP(CuentosContados[[#This Row],[Column1]],CuentosIndexados[],35,FALSE)</f>
        <v>0</v>
      </c>
      <c r="AH496">
        <f>VLOOKUP(CuentosContados[[#This Row],[Column1]],CuentosIndexados[],36,FALSE)</f>
        <v>0</v>
      </c>
      <c r="AI496">
        <f>VLOOKUP(CuentosContados[[#This Row],[Column1]],CuentosIndexados[],37,FALSE)</f>
        <v>0</v>
      </c>
      <c r="AJ496">
        <f>VLOOKUP(CuentosContados[[#This Row],[Column1]],CuentosIndexados[],38,FALSE)</f>
        <v>0</v>
      </c>
      <c r="AK496">
        <f>VLOOKUP(CuentosContados[[#This Row],[Column1]],CuentosIndexados[],39,FALSE)</f>
        <v>0</v>
      </c>
    </row>
    <row r="497" spans="1:37" x14ac:dyDescent="0.25">
      <c r="A497" t="s">
        <v>1460</v>
      </c>
      <c r="B497" t="str">
        <f>VLOOKUP(CuentosContados[[#This Row],[Column1]],CuentosIndexados[],3,FALSE)</f>
        <v>amor</v>
      </c>
      <c r="C497">
        <f>VLOOKUP(CuentosContados[[#This Row],[Column1]],CuentosIndexados[],5,FALSE)</f>
        <v>0</v>
      </c>
      <c r="D497">
        <f>VLOOKUP(CuentosContados[[#This Row],[Column1]],CuentosIndexados[],6,FALSE)</f>
        <v>0</v>
      </c>
      <c r="E497">
        <f>VLOOKUP(CuentosContados[[#This Row],[Column1]],CuentosIndexados[],7,FALSE)</f>
        <v>0</v>
      </c>
      <c r="F497">
        <f>VLOOKUP(CuentosContados[[#This Row],[Column1]],CuentosIndexados[],8,FALSE)</f>
        <v>0</v>
      </c>
      <c r="G497">
        <f>VLOOKUP(CuentosContados[[#This Row],[Column1]],CuentosIndexados[],9,FALSE)</f>
        <v>0</v>
      </c>
      <c r="H497">
        <f>VLOOKUP(CuentosContados[[#This Row],[Column1]],CuentosIndexados[],10,FALSE)</f>
        <v>0</v>
      </c>
      <c r="I497">
        <f>VLOOKUP(CuentosContados[[#This Row],[Column1]],CuentosIndexados[],11,FALSE)</f>
        <v>0</v>
      </c>
      <c r="J497" t="str">
        <f>VLOOKUP(CuentosContados[[#This Row],[Column1]],CuentosIndexados[],12,FALSE)</f>
        <v>trabajo</v>
      </c>
      <c r="K497">
        <f>VLOOKUP(CuentosContados[[#This Row],[Column1]],CuentosIndexados[],13,FALSE)</f>
        <v>0</v>
      </c>
      <c r="L497">
        <f>VLOOKUP(CuentosContados[[#This Row],[Column1]],CuentosIndexados[],14,FALSE)</f>
        <v>0</v>
      </c>
      <c r="M497">
        <f>VLOOKUP(CuentosContados[[#This Row],[Column1]],CuentosIndexados[],15,FALSE)</f>
        <v>0</v>
      </c>
      <c r="N497">
        <f>VLOOKUP(CuentosContados[[#This Row],[Column1]],CuentosIndexados[],16,FALSE)</f>
        <v>0</v>
      </c>
      <c r="O497">
        <f>VLOOKUP(CuentosContados[[#This Row],[Column1]],CuentosIndexados[],17,FALSE)</f>
        <v>0</v>
      </c>
      <c r="P497">
        <f>VLOOKUP(CuentosContados[[#This Row],[Column1]],CuentosIndexados[],18,FALSE)</f>
        <v>0</v>
      </c>
      <c r="Q497">
        <f>VLOOKUP(CuentosContados[[#This Row],[Column1]],CuentosIndexados[],19,FALSE)</f>
        <v>0</v>
      </c>
      <c r="R497">
        <f>VLOOKUP(CuentosContados[[#This Row],[Column1]],CuentosIndexados[],20,FALSE)</f>
        <v>0</v>
      </c>
      <c r="S497">
        <f>VLOOKUP(CuentosContados[[#This Row],[Column1]],CuentosIndexados[],21,FALSE)</f>
        <v>0</v>
      </c>
      <c r="T497">
        <f>VLOOKUP(CuentosContados[[#This Row],[Column1]],CuentosIndexados[],22,FALSE)</f>
        <v>0</v>
      </c>
      <c r="U497">
        <f>VLOOKUP(CuentosContados[[#This Row],[Column1]],CuentosIndexados[],23,FALSE)</f>
        <v>0</v>
      </c>
      <c r="V497">
        <f>VLOOKUP(CuentosContados[[#This Row],[Column1]],CuentosIndexados[],24,FALSE)</f>
        <v>0</v>
      </c>
      <c r="W497">
        <f>VLOOKUP(CuentosContados[[#This Row],[Column1]],CuentosIndexados[],25,FALSE)</f>
        <v>0</v>
      </c>
      <c r="X497">
        <f>VLOOKUP(CuentosContados[[#This Row],[Column1]],CuentosIndexados[],26,FALSE)</f>
        <v>0</v>
      </c>
      <c r="Y497">
        <f>VLOOKUP(CuentosContados[[#This Row],[Column1]],CuentosIndexados[],27,FALSE)</f>
        <v>0</v>
      </c>
      <c r="Z497">
        <f>VLOOKUP(CuentosContados[[#This Row],[Column1]],CuentosIndexados[],28,FALSE)</f>
        <v>0</v>
      </c>
      <c r="AA497">
        <f>VLOOKUP(CuentosContados[[#This Row],[Column1]],CuentosIndexados[],29,FALSE)</f>
        <v>0</v>
      </c>
      <c r="AB497">
        <f>VLOOKUP(CuentosContados[[#This Row],[Column1]],CuentosIndexados[],30,FALSE)</f>
        <v>0</v>
      </c>
      <c r="AC497">
        <f>VLOOKUP(CuentosContados[[#This Row],[Column1]],CuentosIndexados[],31,FALSE)</f>
        <v>0</v>
      </c>
      <c r="AD497">
        <f>VLOOKUP(CuentosContados[[#This Row],[Column1]],CuentosIndexados[],32,FALSE)</f>
        <v>0</v>
      </c>
      <c r="AE497">
        <f>VLOOKUP(CuentosContados[[#This Row],[Column1]],CuentosIndexados[],33,FALSE)</f>
        <v>0</v>
      </c>
      <c r="AF497">
        <f>VLOOKUP(CuentosContados[[#This Row],[Column1]],CuentosIndexados[],34,FALSE)</f>
        <v>0</v>
      </c>
      <c r="AG497">
        <f>VLOOKUP(CuentosContados[[#This Row],[Column1]],CuentosIndexados[],35,FALSE)</f>
        <v>0</v>
      </c>
      <c r="AH497">
        <f>VLOOKUP(CuentosContados[[#This Row],[Column1]],CuentosIndexados[],36,FALSE)</f>
        <v>0</v>
      </c>
      <c r="AI497">
        <f>VLOOKUP(CuentosContados[[#This Row],[Column1]],CuentosIndexados[],37,FALSE)</f>
        <v>0</v>
      </c>
      <c r="AJ497">
        <f>VLOOKUP(CuentosContados[[#This Row],[Column1]],CuentosIndexados[],38,FALSE)</f>
        <v>0</v>
      </c>
      <c r="AK497">
        <f>VLOOKUP(CuentosContados[[#This Row],[Column1]],CuentosIndexados[],39,FALSE)</f>
        <v>0</v>
      </c>
    </row>
    <row r="498" spans="1:37" x14ac:dyDescent="0.25">
      <c r="A498" t="s">
        <v>172</v>
      </c>
      <c r="B498" t="str">
        <f>VLOOKUP(CuentosContados[[#This Row],[Column1]],CuentosIndexados[],3,FALSE)</f>
        <v>amor</v>
      </c>
      <c r="C498">
        <f>VLOOKUP(CuentosContados[[#This Row],[Column1]],CuentosIndexados[],5,FALSE)</f>
        <v>0</v>
      </c>
      <c r="D498" t="str">
        <f>VLOOKUP(CuentosContados[[#This Row],[Column1]],CuentosIndexados[],6,FALSE)</f>
        <v>envejecimiento</v>
      </c>
      <c r="E498">
        <f>VLOOKUP(CuentosContados[[#This Row],[Column1]],CuentosIndexados[],7,FALSE)</f>
        <v>0</v>
      </c>
      <c r="F498">
        <f>VLOOKUP(CuentosContados[[#This Row],[Column1]],CuentosIndexados[],8,FALSE)</f>
        <v>0</v>
      </c>
      <c r="G498">
        <f>VLOOKUP(CuentosContados[[#This Row],[Column1]],CuentosIndexados[],9,FALSE)</f>
        <v>0</v>
      </c>
      <c r="H498">
        <f>VLOOKUP(CuentosContados[[#This Row],[Column1]],CuentosIndexados[],10,FALSE)</f>
        <v>0</v>
      </c>
      <c r="I498">
        <f>VLOOKUP(CuentosContados[[#This Row],[Column1]],CuentosIndexados[],11,FALSE)</f>
        <v>0</v>
      </c>
      <c r="J498">
        <f>VLOOKUP(CuentosContados[[#This Row],[Column1]],CuentosIndexados[],12,FALSE)</f>
        <v>0</v>
      </c>
      <c r="K498">
        <f>VLOOKUP(CuentosContados[[#This Row],[Column1]],CuentosIndexados[],13,FALSE)</f>
        <v>0</v>
      </c>
      <c r="L498">
        <f>VLOOKUP(CuentosContados[[#This Row],[Column1]],CuentosIndexados[],14,FALSE)</f>
        <v>0</v>
      </c>
      <c r="M498" t="str">
        <f>VLOOKUP(CuentosContados[[#This Row],[Column1]],CuentosIndexados[],15,FALSE)</f>
        <v>tristeza</v>
      </c>
      <c r="N498">
        <f>VLOOKUP(CuentosContados[[#This Row],[Column1]],CuentosIndexados[],16,FALSE)</f>
        <v>0</v>
      </c>
      <c r="O498">
        <f>VLOOKUP(CuentosContados[[#This Row],[Column1]],CuentosIndexados[],17,FALSE)</f>
        <v>0</v>
      </c>
      <c r="P498">
        <f>VLOOKUP(CuentosContados[[#This Row],[Column1]],CuentosIndexados[],18,FALSE)</f>
        <v>0</v>
      </c>
      <c r="Q498">
        <f>VLOOKUP(CuentosContados[[#This Row],[Column1]],CuentosIndexados[],19,FALSE)</f>
        <v>0</v>
      </c>
      <c r="R498">
        <f>VLOOKUP(CuentosContados[[#This Row],[Column1]],CuentosIndexados[],20,FALSE)</f>
        <v>0</v>
      </c>
      <c r="S498">
        <f>VLOOKUP(CuentosContados[[#This Row],[Column1]],CuentosIndexados[],21,FALSE)</f>
        <v>0</v>
      </c>
      <c r="T498">
        <f>VLOOKUP(CuentosContados[[#This Row],[Column1]],CuentosIndexados[],22,FALSE)</f>
        <v>0</v>
      </c>
      <c r="U498">
        <f>VLOOKUP(CuentosContados[[#This Row],[Column1]],CuentosIndexados[],23,FALSE)</f>
        <v>0</v>
      </c>
      <c r="V498">
        <f>VLOOKUP(CuentosContados[[#This Row],[Column1]],CuentosIndexados[],24,FALSE)</f>
        <v>0</v>
      </c>
      <c r="W498">
        <f>VLOOKUP(CuentosContados[[#This Row],[Column1]],CuentosIndexados[],25,FALSE)</f>
        <v>0</v>
      </c>
      <c r="X498" t="str">
        <f>VLOOKUP(CuentosContados[[#This Row],[Column1]],CuentosIndexados[],26,FALSE)</f>
        <v>compasion</v>
      </c>
      <c r="Y498">
        <f>VLOOKUP(CuentosContados[[#This Row],[Column1]],CuentosIndexados[],27,FALSE)</f>
        <v>0</v>
      </c>
      <c r="Z498">
        <f>VLOOKUP(CuentosContados[[#This Row],[Column1]],CuentosIndexados[],28,FALSE)</f>
        <v>0</v>
      </c>
      <c r="AA498">
        <f>VLOOKUP(CuentosContados[[#This Row],[Column1]],CuentosIndexados[],29,FALSE)</f>
        <v>0</v>
      </c>
      <c r="AB498">
        <f>VLOOKUP(CuentosContados[[#This Row],[Column1]],CuentosIndexados[],30,FALSE)</f>
        <v>0</v>
      </c>
      <c r="AC498">
        <f>VLOOKUP(CuentosContados[[#This Row],[Column1]],CuentosIndexados[],31,FALSE)</f>
        <v>0</v>
      </c>
      <c r="AD498">
        <f>VLOOKUP(CuentosContados[[#This Row],[Column1]],CuentosIndexados[],32,FALSE)</f>
        <v>0</v>
      </c>
      <c r="AE498">
        <f>VLOOKUP(CuentosContados[[#This Row],[Column1]],CuentosIndexados[],33,FALSE)</f>
        <v>0</v>
      </c>
      <c r="AF498">
        <f>VLOOKUP(CuentosContados[[#This Row],[Column1]],CuentosIndexados[],34,FALSE)</f>
        <v>0</v>
      </c>
      <c r="AG498">
        <f>VLOOKUP(CuentosContados[[#This Row],[Column1]],CuentosIndexados[],35,FALSE)</f>
        <v>0</v>
      </c>
      <c r="AH498">
        <f>VLOOKUP(CuentosContados[[#This Row],[Column1]],CuentosIndexados[],36,FALSE)</f>
        <v>0</v>
      </c>
      <c r="AI498">
        <f>VLOOKUP(CuentosContados[[#This Row],[Column1]],CuentosIndexados[],37,FALSE)</f>
        <v>0</v>
      </c>
      <c r="AJ498">
        <f>VLOOKUP(CuentosContados[[#This Row],[Column1]],CuentosIndexados[],38,FALSE)</f>
        <v>0</v>
      </c>
      <c r="AK498">
        <f>VLOOKUP(CuentosContados[[#This Row],[Column1]],CuentosIndexados[],39,FALSE)</f>
        <v>0</v>
      </c>
    </row>
    <row r="499" spans="1:37" x14ac:dyDescent="0.25">
      <c r="A499" t="s">
        <v>172</v>
      </c>
      <c r="B499" t="str">
        <f>VLOOKUP(CuentosContados[[#This Row],[Column1]],CuentosIndexados[],3,FALSE)</f>
        <v>amor</v>
      </c>
      <c r="C499">
        <f>VLOOKUP(CuentosContados[[#This Row],[Column1]],CuentosIndexados[],5,FALSE)</f>
        <v>0</v>
      </c>
      <c r="D499" t="str">
        <f>VLOOKUP(CuentosContados[[#This Row],[Column1]],CuentosIndexados[],6,FALSE)</f>
        <v>envejecimiento</v>
      </c>
      <c r="E499">
        <f>VLOOKUP(CuentosContados[[#This Row],[Column1]],CuentosIndexados[],7,FALSE)</f>
        <v>0</v>
      </c>
      <c r="F499">
        <f>VLOOKUP(CuentosContados[[#This Row],[Column1]],CuentosIndexados[],8,FALSE)</f>
        <v>0</v>
      </c>
      <c r="G499">
        <f>VLOOKUP(CuentosContados[[#This Row],[Column1]],CuentosIndexados[],9,FALSE)</f>
        <v>0</v>
      </c>
      <c r="H499">
        <f>VLOOKUP(CuentosContados[[#This Row],[Column1]],CuentosIndexados[],10,FALSE)</f>
        <v>0</v>
      </c>
      <c r="I499">
        <f>VLOOKUP(CuentosContados[[#This Row],[Column1]],CuentosIndexados[],11,FALSE)</f>
        <v>0</v>
      </c>
      <c r="J499">
        <f>VLOOKUP(CuentosContados[[#This Row],[Column1]],CuentosIndexados[],12,FALSE)</f>
        <v>0</v>
      </c>
      <c r="K499">
        <f>VLOOKUP(CuentosContados[[#This Row],[Column1]],CuentosIndexados[],13,FALSE)</f>
        <v>0</v>
      </c>
      <c r="L499">
        <f>VLOOKUP(CuentosContados[[#This Row],[Column1]],CuentosIndexados[],14,FALSE)</f>
        <v>0</v>
      </c>
      <c r="M499" t="str">
        <f>VLOOKUP(CuentosContados[[#This Row],[Column1]],CuentosIndexados[],15,FALSE)</f>
        <v>tristeza</v>
      </c>
      <c r="N499">
        <f>VLOOKUP(CuentosContados[[#This Row],[Column1]],CuentosIndexados[],16,FALSE)</f>
        <v>0</v>
      </c>
      <c r="O499">
        <f>VLOOKUP(CuentosContados[[#This Row],[Column1]],CuentosIndexados[],17,FALSE)</f>
        <v>0</v>
      </c>
      <c r="P499">
        <f>VLOOKUP(CuentosContados[[#This Row],[Column1]],CuentosIndexados[],18,FALSE)</f>
        <v>0</v>
      </c>
      <c r="Q499">
        <f>VLOOKUP(CuentosContados[[#This Row],[Column1]],CuentosIndexados[],19,FALSE)</f>
        <v>0</v>
      </c>
      <c r="R499">
        <f>VLOOKUP(CuentosContados[[#This Row],[Column1]],CuentosIndexados[],20,FALSE)</f>
        <v>0</v>
      </c>
      <c r="S499">
        <f>VLOOKUP(CuentosContados[[#This Row],[Column1]],CuentosIndexados[],21,FALSE)</f>
        <v>0</v>
      </c>
      <c r="T499">
        <f>VLOOKUP(CuentosContados[[#This Row],[Column1]],CuentosIndexados[],22,FALSE)</f>
        <v>0</v>
      </c>
      <c r="U499">
        <f>VLOOKUP(CuentosContados[[#This Row],[Column1]],CuentosIndexados[],23,FALSE)</f>
        <v>0</v>
      </c>
      <c r="V499">
        <f>VLOOKUP(CuentosContados[[#This Row],[Column1]],CuentosIndexados[],24,FALSE)</f>
        <v>0</v>
      </c>
      <c r="W499">
        <f>VLOOKUP(CuentosContados[[#This Row],[Column1]],CuentosIndexados[],25,FALSE)</f>
        <v>0</v>
      </c>
      <c r="X499" t="str">
        <f>VLOOKUP(CuentosContados[[#This Row],[Column1]],CuentosIndexados[],26,FALSE)</f>
        <v>compasion</v>
      </c>
      <c r="Y499">
        <f>VLOOKUP(CuentosContados[[#This Row],[Column1]],CuentosIndexados[],27,FALSE)</f>
        <v>0</v>
      </c>
      <c r="Z499">
        <f>VLOOKUP(CuentosContados[[#This Row],[Column1]],CuentosIndexados[],28,FALSE)</f>
        <v>0</v>
      </c>
      <c r="AA499">
        <f>VLOOKUP(CuentosContados[[#This Row],[Column1]],CuentosIndexados[],29,FALSE)</f>
        <v>0</v>
      </c>
      <c r="AB499">
        <f>VLOOKUP(CuentosContados[[#This Row],[Column1]],CuentosIndexados[],30,FALSE)</f>
        <v>0</v>
      </c>
      <c r="AC499">
        <f>VLOOKUP(CuentosContados[[#This Row],[Column1]],CuentosIndexados[],31,FALSE)</f>
        <v>0</v>
      </c>
      <c r="AD499">
        <f>VLOOKUP(CuentosContados[[#This Row],[Column1]],CuentosIndexados[],32,FALSE)</f>
        <v>0</v>
      </c>
      <c r="AE499">
        <f>VLOOKUP(CuentosContados[[#This Row],[Column1]],CuentosIndexados[],33,FALSE)</f>
        <v>0</v>
      </c>
      <c r="AF499">
        <f>VLOOKUP(CuentosContados[[#This Row],[Column1]],CuentosIndexados[],34,FALSE)</f>
        <v>0</v>
      </c>
      <c r="AG499">
        <f>VLOOKUP(CuentosContados[[#This Row],[Column1]],CuentosIndexados[],35,FALSE)</f>
        <v>0</v>
      </c>
      <c r="AH499">
        <f>VLOOKUP(CuentosContados[[#This Row],[Column1]],CuentosIndexados[],36,FALSE)</f>
        <v>0</v>
      </c>
      <c r="AI499">
        <f>VLOOKUP(CuentosContados[[#This Row],[Column1]],CuentosIndexados[],37,FALSE)</f>
        <v>0</v>
      </c>
      <c r="AJ499">
        <f>VLOOKUP(CuentosContados[[#This Row],[Column1]],CuentosIndexados[],38,FALSE)</f>
        <v>0</v>
      </c>
      <c r="AK499">
        <f>VLOOKUP(CuentosContados[[#This Row],[Column1]],CuentosIndexados[],39,FALSE)</f>
        <v>0</v>
      </c>
    </row>
    <row r="500" spans="1:37" x14ac:dyDescent="0.25">
      <c r="A500" t="s">
        <v>172</v>
      </c>
      <c r="B500" t="str">
        <f>VLOOKUP(CuentosContados[[#This Row],[Column1]],CuentosIndexados[],3,FALSE)</f>
        <v>amor</v>
      </c>
      <c r="C500">
        <f>VLOOKUP(CuentosContados[[#This Row],[Column1]],CuentosIndexados[],5,FALSE)</f>
        <v>0</v>
      </c>
      <c r="D500" t="str">
        <f>VLOOKUP(CuentosContados[[#This Row],[Column1]],CuentosIndexados[],6,FALSE)</f>
        <v>envejecimiento</v>
      </c>
      <c r="E500">
        <f>VLOOKUP(CuentosContados[[#This Row],[Column1]],CuentosIndexados[],7,FALSE)</f>
        <v>0</v>
      </c>
      <c r="F500">
        <f>VLOOKUP(CuentosContados[[#This Row],[Column1]],CuentosIndexados[],8,FALSE)</f>
        <v>0</v>
      </c>
      <c r="G500">
        <f>VLOOKUP(CuentosContados[[#This Row],[Column1]],CuentosIndexados[],9,FALSE)</f>
        <v>0</v>
      </c>
      <c r="H500">
        <f>VLOOKUP(CuentosContados[[#This Row],[Column1]],CuentosIndexados[],10,FALSE)</f>
        <v>0</v>
      </c>
      <c r="I500">
        <f>VLOOKUP(CuentosContados[[#This Row],[Column1]],CuentosIndexados[],11,FALSE)</f>
        <v>0</v>
      </c>
      <c r="J500">
        <f>VLOOKUP(CuentosContados[[#This Row],[Column1]],CuentosIndexados[],12,FALSE)</f>
        <v>0</v>
      </c>
      <c r="K500">
        <f>VLOOKUP(CuentosContados[[#This Row],[Column1]],CuentosIndexados[],13,FALSE)</f>
        <v>0</v>
      </c>
      <c r="L500">
        <f>VLOOKUP(CuentosContados[[#This Row],[Column1]],CuentosIndexados[],14,FALSE)</f>
        <v>0</v>
      </c>
      <c r="M500" t="str">
        <f>VLOOKUP(CuentosContados[[#This Row],[Column1]],CuentosIndexados[],15,FALSE)</f>
        <v>tristeza</v>
      </c>
      <c r="N500">
        <f>VLOOKUP(CuentosContados[[#This Row],[Column1]],CuentosIndexados[],16,FALSE)</f>
        <v>0</v>
      </c>
      <c r="O500">
        <f>VLOOKUP(CuentosContados[[#This Row],[Column1]],CuentosIndexados[],17,FALSE)</f>
        <v>0</v>
      </c>
      <c r="P500">
        <f>VLOOKUP(CuentosContados[[#This Row],[Column1]],CuentosIndexados[],18,FALSE)</f>
        <v>0</v>
      </c>
      <c r="Q500">
        <f>VLOOKUP(CuentosContados[[#This Row],[Column1]],CuentosIndexados[],19,FALSE)</f>
        <v>0</v>
      </c>
      <c r="R500">
        <f>VLOOKUP(CuentosContados[[#This Row],[Column1]],CuentosIndexados[],20,FALSE)</f>
        <v>0</v>
      </c>
      <c r="S500">
        <f>VLOOKUP(CuentosContados[[#This Row],[Column1]],CuentosIndexados[],21,FALSE)</f>
        <v>0</v>
      </c>
      <c r="T500">
        <f>VLOOKUP(CuentosContados[[#This Row],[Column1]],CuentosIndexados[],22,FALSE)</f>
        <v>0</v>
      </c>
      <c r="U500">
        <f>VLOOKUP(CuentosContados[[#This Row],[Column1]],CuentosIndexados[],23,FALSE)</f>
        <v>0</v>
      </c>
      <c r="V500">
        <f>VLOOKUP(CuentosContados[[#This Row],[Column1]],CuentosIndexados[],24,FALSE)</f>
        <v>0</v>
      </c>
      <c r="W500">
        <f>VLOOKUP(CuentosContados[[#This Row],[Column1]],CuentosIndexados[],25,FALSE)</f>
        <v>0</v>
      </c>
      <c r="X500" t="str">
        <f>VLOOKUP(CuentosContados[[#This Row],[Column1]],CuentosIndexados[],26,FALSE)</f>
        <v>compasion</v>
      </c>
      <c r="Y500">
        <f>VLOOKUP(CuentosContados[[#This Row],[Column1]],CuentosIndexados[],27,FALSE)</f>
        <v>0</v>
      </c>
      <c r="Z500">
        <f>VLOOKUP(CuentosContados[[#This Row],[Column1]],CuentosIndexados[],28,FALSE)</f>
        <v>0</v>
      </c>
      <c r="AA500">
        <f>VLOOKUP(CuentosContados[[#This Row],[Column1]],CuentosIndexados[],29,FALSE)</f>
        <v>0</v>
      </c>
      <c r="AB500">
        <f>VLOOKUP(CuentosContados[[#This Row],[Column1]],CuentosIndexados[],30,FALSE)</f>
        <v>0</v>
      </c>
      <c r="AC500">
        <f>VLOOKUP(CuentosContados[[#This Row],[Column1]],CuentosIndexados[],31,FALSE)</f>
        <v>0</v>
      </c>
      <c r="AD500">
        <f>VLOOKUP(CuentosContados[[#This Row],[Column1]],CuentosIndexados[],32,FALSE)</f>
        <v>0</v>
      </c>
      <c r="AE500">
        <f>VLOOKUP(CuentosContados[[#This Row],[Column1]],CuentosIndexados[],33,FALSE)</f>
        <v>0</v>
      </c>
      <c r="AF500">
        <f>VLOOKUP(CuentosContados[[#This Row],[Column1]],CuentosIndexados[],34,FALSE)</f>
        <v>0</v>
      </c>
      <c r="AG500">
        <f>VLOOKUP(CuentosContados[[#This Row],[Column1]],CuentosIndexados[],35,FALSE)</f>
        <v>0</v>
      </c>
      <c r="AH500">
        <f>VLOOKUP(CuentosContados[[#This Row],[Column1]],CuentosIndexados[],36,FALSE)</f>
        <v>0</v>
      </c>
      <c r="AI500">
        <f>VLOOKUP(CuentosContados[[#This Row],[Column1]],CuentosIndexados[],37,FALSE)</f>
        <v>0</v>
      </c>
      <c r="AJ500">
        <f>VLOOKUP(CuentosContados[[#This Row],[Column1]],CuentosIndexados[],38,FALSE)</f>
        <v>0</v>
      </c>
      <c r="AK500">
        <f>VLOOKUP(CuentosContados[[#This Row],[Column1]],CuentosIndexados[],39,FALSE)</f>
        <v>0</v>
      </c>
    </row>
    <row r="501" spans="1:37" x14ac:dyDescent="0.25">
      <c r="A501" t="s">
        <v>172</v>
      </c>
      <c r="B501" t="str">
        <f>VLOOKUP(CuentosContados[[#This Row],[Column1]],CuentosIndexados[],3,FALSE)</f>
        <v>amor</v>
      </c>
      <c r="C501">
        <f>VLOOKUP(CuentosContados[[#This Row],[Column1]],CuentosIndexados[],5,FALSE)</f>
        <v>0</v>
      </c>
      <c r="D501" t="str">
        <f>VLOOKUP(CuentosContados[[#This Row],[Column1]],CuentosIndexados[],6,FALSE)</f>
        <v>envejecimiento</v>
      </c>
      <c r="E501">
        <f>VLOOKUP(CuentosContados[[#This Row],[Column1]],CuentosIndexados[],7,FALSE)</f>
        <v>0</v>
      </c>
      <c r="F501">
        <f>VLOOKUP(CuentosContados[[#This Row],[Column1]],CuentosIndexados[],8,FALSE)</f>
        <v>0</v>
      </c>
      <c r="G501">
        <f>VLOOKUP(CuentosContados[[#This Row],[Column1]],CuentosIndexados[],9,FALSE)</f>
        <v>0</v>
      </c>
      <c r="H501">
        <f>VLOOKUP(CuentosContados[[#This Row],[Column1]],CuentosIndexados[],10,FALSE)</f>
        <v>0</v>
      </c>
      <c r="I501">
        <f>VLOOKUP(CuentosContados[[#This Row],[Column1]],CuentosIndexados[],11,FALSE)</f>
        <v>0</v>
      </c>
      <c r="J501">
        <f>VLOOKUP(CuentosContados[[#This Row],[Column1]],CuentosIndexados[],12,FALSE)</f>
        <v>0</v>
      </c>
      <c r="K501">
        <f>VLOOKUP(CuentosContados[[#This Row],[Column1]],CuentosIndexados[],13,FALSE)</f>
        <v>0</v>
      </c>
      <c r="L501">
        <f>VLOOKUP(CuentosContados[[#This Row],[Column1]],CuentosIndexados[],14,FALSE)</f>
        <v>0</v>
      </c>
      <c r="M501" t="str">
        <f>VLOOKUP(CuentosContados[[#This Row],[Column1]],CuentosIndexados[],15,FALSE)</f>
        <v>tristeza</v>
      </c>
      <c r="N501">
        <f>VLOOKUP(CuentosContados[[#This Row],[Column1]],CuentosIndexados[],16,FALSE)</f>
        <v>0</v>
      </c>
      <c r="O501">
        <f>VLOOKUP(CuentosContados[[#This Row],[Column1]],CuentosIndexados[],17,FALSE)</f>
        <v>0</v>
      </c>
      <c r="P501">
        <f>VLOOKUP(CuentosContados[[#This Row],[Column1]],CuentosIndexados[],18,FALSE)</f>
        <v>0</v>
      </c>
      <c r="Q501">
        <f>VLOOKUP(CuentosContados[[#This Row],[Column1]],CuentosIndexados[],19,FALSE)</f>
        <v>0</v>
      </c>
      <c r="R501">
        <f>VLOOKUP(CuentosContados[[#This Row],[Column1]],CuentosIndexados[],20,FALSE)</f>
        <v>0</v>
      </c>
      <c r="S501">
        <f>VLOOKUP(CuentosContados[[#This Row],[Column1]],CuentosIndexados[],21,FALSE)</f>
        <v>0</v>
      </c>
      <c r="T501">
        <f>VLOOKUP(CuentosContados[[#This Row],[Column1]],CuentosIndexados[],22,FALSE)</f>
        <v>0</v>
      </c>
      <c r="U501">
        <f>VLOOKUP(CuentosContados[[#This Row],[Column1]],CuentosIndexados[],23,FALSE)</f>
        <v>0</v>
      </c>
      <c r="V501">
        <f>VLOOKUP(CuentosContados[[#This Row],[Column1]],CuentosIndexados[],24,FALSE)</f>
        <v>0</v>
      </c>
      <c r="W501">
        <f>VLOOKUP(CuentosContados[[#This Row],[Column1]],CuentosIndexados[],25,FALSE)</f>
        <v>0</v>
      </c>
      <c r="X501" t="str">
        <f>VLOOKUP(CuentosContados[[#This Row],[Column1]],CuentosIndexados[],26,FALSE)</f>
        <v>compasion</v>
      </c>
      <c r="Y501">
        <f>VLOOKUP(CuentosContados[[#This Row],[Column1]],CuentosIndexados[],27,FALSE)</f>
        <v>0</v>
      </c>
      <c r="Z501">
        <f>VLOOKUP(CuentosContados[[#This Row],[Column1]],CuentosIndexados[],28,FALSE)</f>
        <v>0</v>
      </c>
      <c r="AA501">
        <f>VLOOKUP(CuentosContados[[#This Row],[Column1]],CuentosIndexados[],29,FALSE)</f>
        <v>0</v>
      </c>
      <c r="AB501">
        <f>VLOOKUP(CuentosContados[[#This Row],[Column1]],CuentosIndexados[],30,FALSE)</f>
        <v>0</v>
      </c>
      <c r="AC501">
        <f>VLOOKUP(CuentosContados[[#This Row],[Column1]],CuentosIndexados[],31,FALSE)</f>
        <v>0</v>
      </c>
      <c r="AD501">
        <f>VLOOKUP(CuentosContados[[#This Row],[Column1]],CuentosIndexados[],32,FALSE)</f>
        <v>0</v>
      </c>
      <c r="AE501">
        <f>VLOOKUP(CuentosContados[[#This Row],[Column1]],CuentosIndexados[],33,FALSE)</f>
        <v>0</v>
      </c>
      <c r="AF501">
        <f>VLOOKUP(CuentosContados[[#This Row],[Column1]],CuentosIndexados[],34,FALSE)</f>
        <v>0</v>
      </c>
      <c r="AG501">
        <f>VLOOKUP(CuentosContados[[#This Row],[Column1]],CuentosIndexados[],35,FALSE)</f>
        <v>0</v>
      </c>
      <c r="AH501">
        <f>VLOOKUP(CuentosContados[[#This Row],[Column1]],CuentosIndexados[],36,FALSE)</f>
        <v>0</v>
      </c>
      <c r="AI501">
        <f>VLOOKUP(CuentosContados[[#This Row],[Column1]],CuentosIndexados[],37,FALSE)</f>
        <v>0</v>
      </c>
      <c r="AJ501">
        <f>VLOOKUP(CuentosContados[[#This Row],[Column1]],CuentosIndexados[],38,FALSE)</f>
        <v>0</v>
      </c>
      <c r="AK501">
        <f>VLOOKUP(CuentosContados[[#This Row],[Column1]],CuentosIndexados[],39,FALSE)</f>
        <v>0</v>
      </c>
    </row>
    <row r="502" spans="1:37" x14ac:dyDescent="0.25">
      <c r="A502" t="s">
        <v>172</v>
      </c>
      <c r="B502" t="str">
        <f>VLOOKUP(CuentosContados[[#This Row],[Column1]],CuentosIndexados[],3,FALSE)</f>
        <v>amor</v>
      </c>
      <c r="C502">
        <f>VLOOKUP(CuentosContados[[#This Row],[Column1]],CuentosIndexados[],5,FALSE)</f>
        <v>0</v>
      </c>
      <c r="D502" t="str">
        <f>VLOOKUP(CuentosContados[[#This Row],[Column1]],CuentosIndexados[],6,FALSE)</f>
        <v>envejecimiento</v>
      </c>
      <c r="E502">
        <f>VLOOKUP(CuentosContados[[#This Row],[Column1]],CuentosIndexados[],7,FALSE)</f>
        <v>0</v>
      </c>
      <c r="F502">
        <f>VLOOKUP(CuentosContados[[#This Row],[Column1]],CuentosIndexados[],8,FALSE)</f>
        <v>0</v>
      </c>
      <c r="G502">
        <f>VLOOKUP(CuentosContados[[#This Row],[Column1]],CuentosIndexados[],9,FALSE)</f>
        <v>0</v>
      </c>
      <c r="H502">
        <f>VLOOKUP(CuentosContados[[#This Row],[Column1]],CuentosIndexados[],10,FALSE)</f>
        <v>0</v>
      </c>
      <c r="I502">
        <f>VLOOKUP(CuentosContados[[#This Row],[Column1]],CuentosIndexados[],11,FALSE)</f>
        <v>0</v>
      </c>
      <c r="J502">
        <f>VLOOKUP(CuentosContados[[#This Row],[Column1]],CuentosIndexados[],12,FALSE)</f>
        <v>0</v>
      </c>
      <c r="K502">
        <f>VLOOKUP(CuentosContados[[#This Row],[Column1]],CuentosIndexados[],13,FALSE)</f>
        <v>0</v>
      </c>
      <c r="L502">
        <f>VLOOKUP(CuentosContados[[#This Row],[Column1]],CuentosIndexados[],14,FALSE)</f>
        <v>0</v>
      </c>
      <c r="M502" t="str">
        <f>VLOOKUP(CuentosContados[[#This Row],[Column1]],CuentosIndexados[],15,FALSE)</f>
        <v>tristeza</v>
      </c>
      <c r="N502">
        <f>VLOOKUP(CuentosContados[[#This Row],[Column1]],CuentosIndexados[],16,FALSE)</f>
        <v>0</v>
      </c>
      <c r="O502">
        <f>VLOOKUP(CuentosContados[[#This Row],[Column1]],CuentosIndexados[],17,FALSE)</f>
        <v>0</v>
      </c>
      <c r="P502">
        <f>VLOOKUP(CuentosContados[[#This Row],[Column1]],CuentosIndexados[],18,FALSE)</f>
        <v>0</v>
      </c>
      <c r="Q502">
        <f>VLOOKUP(CuentosContados[[#This Row],[Column1]],CuentosIndexados[],19,FALSE)</f>
        <v>0</v>
      </c>
      <c r="R502">
        <f>VLOOKUP(CuentosContados[[#This Row],[Column1]],CuentosIndexados[],20,FALSE)</f>
        <v>0</v>
      </c>
      <c r="S502">
        <f>VLOOKUP(CuentosContados[[#This Row],[Column1]],CuentosIndexados[],21,FALSE)</f>
        <v>0</v>
      </c>
      <c r="T502">
        <f>VLOOKUP(CuentosContados[[#This Row],[Column1]],CuentosIndexados[],22,FALSE)</f>
        <v>0</v>
      </c>
      <c r="U502">
        <f>VLOOKUP(CuentosContados[[#This Row],[Column1]],CuentosIndexados[],23,FALSE)</f>
        <v>0</v>
      </c>
      <c r="V502">
        <f>VLOOKUP(CuentosContados[[#This Row],[Column1]],CuentosIndexados[],24,FALSE)</f>
        <v>0</v>
      </c>
      <c r="W502">
        <f>VLOOKUP(CuentosContados[[#This Row],[Column1]],CuentosIndexados[],25,FALSE)</f>
        <v>0</v>
      </c>
      <c r="X502" t="str">
        <f>VLOOKUP(CuentosContados[[#This Row],[Column1]],CuentosIndexados[],26,FALSE)</f>
        <v>compasion</v>
      </c>
      <c r="Y502">
        <f>VLOOKUP(CuentosContados[[#This Row],[Column1]],CuentosIndexados[],27,FALSE)</f>
        <v>0</v>
      </c>
      <c r="Z502">
        <f>VLOOKUP(CuentosContados[[#This Row],[Column1]],CuentosIndexados[],28,FALSE)</f>
        <v>0</v>
      </c>
      <c r="AA502">
        <f>VLOOKUP(CuentosContados[[#This Row],[Column1]],CuentosIndexados[],29,FALSE)</f>
        <v>0</v>
      </c>
      <c r="AB502">
        <f>VLOOKUP(CuentosContados[[#This Row],[Column1]],CuentosIndexados[],30,FALSE)</f>
        <v>0</v>
      </c>
      <c r="AC502">
        <f>VLOOKUP(CuentosContados[[#This Row],[Column1]],CuentosIndexados[],31,FALSE)</f>
        <v>0</v>
      </c>
      <c r="AD502">
        <f>VLOOKUP(CuentosContados[[#This Row],[Column1]],CuentosIndexados[],32,FALSE)</f>
        <v>0</v>
      </c>
      <c r="AE502">
        <f>VLOOKUP(CuentosContados[[#This Row],[Column1]],CuentosIndexados[],33,FALSE)</f>
        <v>0</v>
      </c>
      <c r="AF502">
        <f>VLOOKUP(CuentosContados[[#This Row],[Column1]],CuentosIndexados[],34,FALSE)</f>
        <v>0</v>
      </c>
      <c r="AG502">
        <f>VLOOKUP(CuentosContados[[#This Row],[Column1]],CuentosIndexados[],35,FALSE)</f>
        <v>0</v>
      </c>
      <c r="AH502">
        <f>VLOOKUP(CuentosContados[[#This Row],[Column1]],CuentosIndexados[],36,FALSE)</f>
        <v>0</v>
      </c>
      <c r="AI502">
        <f>VLOOKUP(CuentosContados[[#This Row],[Column1]],CuentosIndexados[],37,FALSE)</f>
        <v>0</v>
      </c>
      <c r="AJ502">
        <f>VLOOKUP(CuentosContados[[#This Row],[Column1]],CuentosIndexados[],38,FALSE)</f>
        <v>0</v>
      </c>
      <c r="AK502">
        <f>VLOOKUP(CuentosContados[[#This Row],[Column1]],CuentosIndexados[],39,FALSE)</f>
        <v>0</v>
      </c>
    </row>
    <row r="503" spans="1:37" x14ac:dyDescent="0.25">
      <c r="A503" t="s">
        <v>172</v>
      </c>
      <c r="B503" t="str">
        <f>VLOOKUP(CuentosContados[[#This Row],[Column1]],CuentosIndexados[],3,FALSE)</f>
        <v>amor</v>
      </c>
      <c r="C503">
        <f>VLOOKUP(CuentosContados[[#This Row],[Column1]],CuentosIndexados[],5,FALSE)</f>
        <v>0</v>
      </c>
      <c r="D503" t="str">
        <f>VLOOKUP(CuentosContados[[#This Row],[Column1]],CuentosIndexados[],6,FALSE)</f>
        <v>envejecimiento</v>
      </c>
      <c r="E503">
        <f>VLOOKUP(CuentosContados[[#This Row],[Column1]],CuentosIndexados[],7,FALSE)</f>
        <v>0</v>
      </c>
      <c r="F503">
        <f>VLOOKUP(CuentosContados[[#This Row],[Column1]],CuentosIndexados[],8,FALSE)</f>
        <v>0</v>
      </c>
      <c r="G503">
        <f>VLOOKUP(CuentosContados[[#This Row],[Column1]],CuentosIndexados[],9,FALSE)</f>
        <v>0</v>
      </c>
      <c r="H503">
        <f>VLOOKUP(CuentosContados[[#This Row],[Column1]],CuentosIndexados[],10,FALSE)</f>
        <v>0</v>
      </c>
      <c r="I503">
        <f>VLOOKUP(CuentosContados[[#This Row],[Column1]],CuentosIndexados[],11,FALSE)</f>
        <v>0</v>
      </c>
      <c r="J503">
        <f>VLOOKUP(CuentosContados[[#This Row],[Column1]],CuentosIndexados[],12,FALSE)</f>
        <v>0</v>
      </c>
      <c r="K503">
        <f>VLOOKUP(CuentosContados[[#This Row],[Column1]],CuentosIndexados[],13,FALSE)</f>
        <v>0</v>
      </c>
      <c r="L503">
        <f>VLOOKUP(CuentosContados[[#This Row],[Column1]],CuentosIndexados[],14,FALSE)</f>
        <v>0</v>
      </c>
      <c r="M503" t="str">
        <f>VLOOKUP(CuentosContados[[#This Row],[Column1]],CuentosIndexados[],15,FALSE)</f>
        <v>tristeza</v>
      </c>
      <c r="N503">
        <f>VLOOKUP(CuentosContados[[#This Row],[Column1]],CuentosIndexados[],16,FALSE)</f>
        <v>0</v>
      </c>
      <c r="O503">
        <f>VLOOKUP(CuentosContados[[#This Row],[Column1]],CuentosIndexados[],17,FALSE)</f>
        <v>0</v>
      </c>
      <c r="P503">
        <f>VLOOKUP(CuentosContados[[#This Row],[Column1]],CuentosIndexados[],18,FALSE)</f>
        <v>0</v>
      </c>
      <c r="Q503">
        <f>VLOOKUP(CuentosContados[[#This Row],[Column1]],CuentosIndexados[],19,FALSE)</f>
        <v>0</v>
      </c>
      <c r="R503">
        <f>VLOOKUP(CuentosContados[[#This Row],[Column1]],CuentosIndexados[],20,FALSE)</f>
        <v>0</v>
      </c>
      <c r="S503">
        <f>VLOOKUP(CuentosContados[[#This Row],[Column1]],CuentosIndexados[],21,FALSE)</f>
        <v>0</v>
      </c>
      <c r="T503">
        <f>VLOOKUP(CuentosContados[[#This Row],[Column1]],CuentosIndexados[],22,FALSE)</f>
        <v>0</v>
      </c>
      <c r="U503">
        <f>VLOOKUP(CuentosContados[[#This Row],[Column1]],CuentosIndexados[],23,FALSE)</f>
        <v>0</v>
      </c>
      <c r="V503">
        <f>VLOOKUP(CuentosContados[[#This Row],[Column1]],CuentosIndexados[],24,FALSE)</f>
        <v>0</v>
      </c>
      <c r="W503">
        <f>VLOOKUP(CuentosContados[[#This Row],[Column1]],CuentosIndexados[],25,FALSE)</f>
        <v>0</v>
      </c>
      <c r="X503" t="str">
        <f>VLOOKUP(CuentosContados[[#This Row],[Column1]],CuentosIndexados[],26,FALSE)</f>
        <v>compasion</v>
      </c>
      <c r="Y503">
        <f>VLOOKUP(CuentosContados[[#This Row],[Column1]],CuentosIndexados[],27,FALSE)</f>
        <v>0</v>
      </c>
      <c r="Z503">
        <f>VLOOKUP(CuentosContados[[#This Row],[Column1]],CuentosIndexados[],28,FALSE)</f>
        <v>0</v>
      </c>
      <c r="AA503">
        <f>VLOOKUP(CuentosContados[[#This Row],[Column1]],CuentosIndexados[],29,FALSE)</f>
        <v>0</v>
      </c>
      <c r="AB503">
        <f>VLOOKUP(CuentosContados[[#This Row],[Column1]],CuentosIndexados[],30,FALSE)</f>
        <v>0</v>
      </c>
      <c r="AC503">
        <f>VLOOKUP(CuentosContados[[#This Row],[Column1]],CuentosIndexados[],31,FALSE)</f>
        <v>0</v>
      </c>
      <c r="AD503">
        <f>VLOOKUP(CuentosContados[[#This Row],[Column1]],CuentosIndexados[],32,FALSE)</f>
        <v>0</v>
      </c>
      <c r="AE503">
        <f>VLOOKUP(CuentosContados[[#This Row],[Column1]],CuentosIndexados[],33,FALSE)</f>
        <v>0</v>
      </c>
      <c r="AF503">
        <f>VLOOKUP(CuentosContados[[#This Row],[Column1]],CuentosIndexados[],34,FALSE)</f>
        <v>0</v>
      </c>
      <c r="AG503">
        <f>VLOOKUP(CuentosContados[[#This Row],[Column1]],CuentosIndexados[],35,FALSE)</f>
        <v>0</v>
      </c>
      <c r="AH503">
        <f>VLOOKUP(CuentosContados[[#This Row],[Column1]],CuentosIndexados[],36,FALSE)</f>
        <v>0</v>
      </c>
      <c r="AI503">
        <f>VLOOKUP(CuentosContados[[#This Row],[Column1]],CuentosIndexados[],37,FALSE)</f>
        <v>0</v>
      </c>
      <c r="AJ503">
        <f>VLOOKUP(CuentosContados[[#This Row],[Column1]],CuentosIndexados[],38,FALSE)</f>
        <v>0</v>
      </c>
      <c r="AK503">
        <f>VLOOKUP(CuentosContados[[#This Row],[Column1]],CuentosIndexados[],39,FALSE)</f>
        <v>0</v>
      </c>
    </row>
    <row r="504" spans="1:37" x14ac:dyDescent="0.25">
      <c r="A504" t="s">
        <v>172</v>
      </c>
      <c r="B504" t="str">
        <f>VLOOKUP(CuentosContados[[#This Row],[Column1]],CuentosIndexados[],3,FALSE)</f>
        <v>amor</v>
      </c>
      <c r="C504">
        <f>VLOOKUP(CuentosContados[[#This Row],[Column1]],CuentosIndexados[],5,FALSE)</f>
        <v>0</v>
      </c>
      <c r="D504" t="str">
        <f>VLOOKUP(CuentosContados[[#This Row],[Column1]],CuentosIndexados[],6,FALSE)</f>
        <v>envejecimiento</v>
      </c>
      <c r="E504">
        <f>VLOOKUP(CuentosContados[[#This Row],[Column1]],CuentosIndexados[],7,FALSE)</f>
        <v>0</v>
      </c>
      <c r="F504">
        <f>VLOOKUP(CuentosContados[[#This Row],[Column1]],CuentosIndexados[],8,FALSE)</f>
        <v>0</v>
      </c>
      <c r="G504">
        <f>VLOOKUP(CuentosContados[[#This Row],[Column1]],CuentosIndexados[],9,FALSE)</f>
        <v>0</v>
      </c>
      <c r="H504">
        <f>VLOOKUP(CuentosContados[[#This Row],[Column1]],CuentosIndexados[],10,FALSE)</f>
        <v>0</v>
      </c>
      <c r="I504">
        <f>VLOOKUP(CuentosContados[[#This Row],[Column1]],CuentosIndexados[],11,FALSE)</f>
        <v>0</v>
      </c>
      <c r="J504">
        <f>VLOOKUP(CuentosContados[[#This Row],[Column1]],CuentosIndexados[],12,FALSE)</f>
        <v>0</v>
      </c>
      <c r="K504">
        <f>VLOOKUP(CuentosContados[[#This Row],[Column1]],CuentosIndexados[],13,FALSE)</f>
        <v>0</v>
      </c>
      <c r="L504">
        <f>VLOOKUP(CuentosContados[[#This Row],[Column1]],CuentosIndexados[],14,FALSE)</f>
        <v>0</v>
      </c>
      <c r="M504" t="str">
        <f>VLOOKUP(CuentosContados[[#This Row],[Column1]],CuentosIndexados[],15,FALSE)</f>
        <v>tristeza</v>
      </c>
      <c r="N504">
        <f>VLOOKUP(CuentosContados[[#This Row],[Column1]],CuentosIndexados[],16,FALSE)</f>
        <v>0</v>
      </c>
      <c r="O504">
        <f>VLOOKUP(CuentosContados[[#This Row],[Column1]],CuentosIndexados[],17,FALSE)</f>
        <v>0</v>
      </c>
      <c r="P504">
        <f>VLOOKUP(CuentosContados[[#This Row],[Column1]],CuentosIndexados[],18,FALSE)</f>
        <v>0</v>
      </c>
      <c r="Q504">
        <f>VLOOKUP(CuentosContados[[#This Row],[Column1]],CuentosIndexados[],19,FALSE)</f>
        <v>0</v>
      </c>
      <c r="R504">
        <f>VLOOKUP(CuentosContados[[#This Row],[Column1]],CuentosIndexados[],20,FALSE)</f>
        <v>0</v>
      </c>
      <c r="S504">
        <f>VLOOKUP(CuentosContados[[#This Row],[Column1]],CuentosIndexados[],21,FALSE)</f>
        <v>0</v>
      </c>
      <c r="T504">
        <f>VLOOKUP(CuentosContados[[#This Row],[Column1]],CuentosIndexados[],22,FALSE)</f>
        <v>0</v>
      </c>
      <c r="U504">
        <f>VLOOKUP(CuentosContados[[#This Row],[Column1]],CuentosIndexados[],23,FALSE)</f>
        <v>0</v>
      </c>
      <c r="V504">
        <f>VLOOKUP(CuentosContados[[#This Row],[Column1]],CuentosIndexados[],24,FALSE)</f>
        <v>0</v>
      </c>
      <c r="W504">
        <f>VLOOKUP(CuentosContados[[#This Row],[Column1]],CuentosIndexados[],25,FALSE)</f>
        <v>0</v>
      </c>
      <c r="X504" t="str">
        <f>VLOOKUP(CuentosContados[[#This Row],[Column1]],CuentosIndexados[],26,FALSE)</f>
        <v>compasion</v>
      </c>
      <c r="Y504">
        <f>VLOOKUP(CuentosContados[[#This Row],[Column1]],CuentosIndexados[],27,FALSE)</f>
        <v>0</v>
      </c>
      <c r="Z504">
        <f>VLOOKUP(CuentosContados[[#This Row],[Column1]],CuentosIndexados[],28,FALSE)</f>
        <v>0</v>
      </c>
      <c r="AA504">
        <f>VLOOKUP(CuentosContados[[#This Row],[Column1]],CuentosIndexados[],29,FALSE)</f>
        <v>0</v>
      </c>
      <c r="AB504">
        <f>VLOOKUP(CuentosContados[[#This Row],[Column1]],CuentosIndexados[],30,FALSE)</f>
        <v>0</v>
      </c>
      <c r="AC504">
        <f>VLOOKUP(CuentosContados[[#This Row],[Column1]],CuentosIndexados[],31,FALSE)</f>
        <v>0</v>
      </c>
      <c r="AD504">
        <f>VLOOKUP(CuentosContados[[#This Row],[Column1]],CuentosIndexados[],32,FALSE)</f>
        <v>0</v>
      </c>
      <c r="AE504">
        <f>VLOOKUP(CuentosContados[[#This Row],[Column1]],CuentosIndexados[],33,FALSE)</f>
        <v>0</v>
      </c>
      <c r="AF504">
        <f>VLOOKUP(CuentosContados[[#This Row],[Column1]],CuentosIndexados[],34,FALSE)</f>
        <v>0</v>
      </c>
      <c r="AG504">
        <f>VLOOKUP(CuentosContados[[#This Row],[Column1]],CuentosIndexados[],35,FALSE)</f>
        <v>0</v>
      </c>
      <c r="AH504">
        <f>VLOOKUP(CuentosContados[[#This Row],[Column1]],CuentosIndexados[],36,FALSE)</f>
        <v>0</v>
      </c>
      <c r="AI504">
        <f>VLOOKUP(CuentosContados[[#This Row],[Column1]],CuentosIndexados[],37,FALSE)</f>
        <v>0</v>
      </c>
      <c r="AJ504">
        <f>VLOOKUP(CuentosContados[[#This Row],[Column1]],CuentosIndexados[],38,FALSE)</f>
        <v>0</v>
      </c>
      <c r="AK504">
        <f>VLOOKUP(CuentosContados[[#This Row],[Column1]],CuentosIndexados[],39,FALSE)</f>
        <v>0</v>
      </c>
    </row>
    <row r="505" spans="1:37" x14ac:dyDescent="0.25">
      <c r="A505" t="s">
        <v>172</v>
      </c>
      <c r="B505" t="str">
        <f>VLOOKUP(CuentosContados[[#This Row],[Column1]],CuentosIndexados[],3,FALSE)</f>
        <v>amor</v>
      </c>
      <c r="C505">
        <f>VLOOKUP(CuentosContados[[#This Row],[Column1]],CuentosIndexados[],5,FALSE)</f>
        <v>0</v>
      </c>
      <c r="D505" t="str">
        <f>VLOOKUP(CuentosContados[[#This Row],[Column1]],CuentosIndexados[],6,FALSE)</f>
        <v>envejecimiento</v>
      </c>
      <c r="E505">
        <f>VLOOKUP(CuentosContados[[#This Row],[Column1]],CuentosIndexados[],7,FALSE)</f>
        <v>0</v>
      </c>
      <c r="F505">
        <f>VLOOKUP(CuentosContados[[#This Row],[Column1]],CuentosIndexados[],8,FALSE)</f>
        <v>0</v>
      </c>
      <c r="G505">
        <f>VLOOKUP(CuentosContados[[#This Row],[Column1]],CuentosIndexados[],9,FALSE)</f>
        <v>0</v>
      </c>
      <c r="H505">
        <f>VLOOKUP(CuentosContados[[#This Row],[Column1]],CuentosIndexados[],10,FALSE)</f>
        <v>0</v>
      </c>
      <c r="I505">
        <f>VLOOKUP(CuentosContados[[#This Row],[Column1]],CuentosIndexados[],11,FALSE)</f>
        <v>0</v>
      </c>
      <c r="J505">
        <f>VLOOKUP(CuentosContados[[#This Row],[Column1]],CuentosIndexados[],12,FALSE)</f>
        <v>0</v>
      </c>
      <c r="K505">
        <f>VLOOKUP(CuentosContados[[#This Row],[Column1]],CuentosIndexados[],13,FALSE)</f>
        <v>0</v>
      </c>
      <c r="L505">
        <f>VLOOKUP(CuentosContados[[#This Row],[Column1]],CuentosIndexados[],14,FALSE)</f>
        <v>0</v>
      </c>
      <c r="M505" t="str">
        <f>VLOOKUP(CuentosContados[[#This Row],[Column1]],CuentosIndexados[],15,FALSE)</f>
        <v>tristeza</v>
      </c>
      <c r="N505">
        <f>VLOOKUP(CuentosContados[[#This Row],[Column1]],CuentosIndexados[],16,FALSE)</f>
        <v>0</v>
      </c>
      <c r="O505">
        <f>VLOOKUP(CuentosContados[[#This Row],[Column1]],CuentosIndexados[],17,FALSE)</f>
        <v>0</v>
      </c>
      <c r="P505">
        <f>VLOOKUP(CuentosContados[[#This Row],[Column1]],CuentosIndexados[],18,FALSE)</f>
        <v>0</v>
      </c>
      <c r="Q505">
        <f>VLOOKUP(CuentosContados[[#This Row],[Column1]],CuentosIndexados[],19,FALSE)</f>
        <v>0</v>
      </c>
      <c r="R505">
        <f>VLOOKUP(CuentosContados[[#This Row],[Column1]],CuentosIndexados[],20,FALSE)</f>
        <v>0</v>
      </c>
      <c r="S505">
        <f>VLOOKUP(CuentosContados[[#This Row],[Column1]],CuentosIndexados[],21,FALSE)</f>
        <v>0</v>
      </c>
      <c r="T505">
        <f>VLOOKUP(CuentosContados[[#This Row],[Column1]],CuentosIndexados[],22,FALSE)</f>
        <v>0</v>
      </c>
      <c r="U505">
        <f>VLOOKUP(CuentosContados[[#This Row],[Column1]],CuentosIndexados[],23,FALSE)</f>
        <v>0</v>
      </c>
      <c r="V505">
        <f>VLOOKUP(CuentosContados[[#This Row],[Column1]],CuentosIndexados[],24,FALSE)</f>
        <v>0</v>
      </c>
      <c r="W505">
        <f>VLOOKUP(CuentosContados[[#This Row],[Column1]],CuentosIndexados[],25,FALSE)</f>
        <v>0</v>
      </c>
      <c r="X505" t="str">
        <f>VLOOKUP(CuentosContados[[#This Row],[Column1]],CuentosIndexados[],26,FALSE)</f>
        <v>compasion</v>
      </c>
      <c r="Y505">
        <f>VLOOKUP(CuentosContados[[#This Row],[Column1]],CuentosIndexados[],27,FALSE)</f>
        <v>0</v>
      </c>
      <c r="Z505">
        <f>VLOOKUP(CuentosContados[[#This Row],[Column1]],CuentosIndexados[],28,FALSE)</f>
        <v>0</v>
      </c>
      <c r="AA505">
        <f>VLOOKUP(CuentosContados[[#This Row],[Column1]],CuentosIndexados[],29,FALSE)</f>
        <v>0</v>
      </c>
      <c r="AB505">
        <f>VLOOKUP(CuentosContados[[#This Row],[Column1]],CuentosIndexados[],30,FALSE)</f>
        <v>0</v>
      </c>
      <c r="AC505">
        <f>VLOOKUP(CuentosContados[[#This Row],[Column1]],CuentosIndexados[],31,FALSE)</f>
        <v>0</v>
      </c>
      <c r="AD505">
        <f>VLOOKUP(CuentosContados[[#This Row],[Column1]],CuentosIndexados[],32,FALSE)</f>
        <v>0</v>
      </c>
      <c r="AE505">
        <f>VLOOKUP(CuentosContados[[#This Row],[Column1]],CuentosIndexados[],33,FALSE)</f>
        <v>0</v>
      </c>
      <c r="AF505">
        <f>VLOOKUP(CuentosContados[[#This Row],[Column1]],CuentosIndexados[],34,FALSE)</f>
        <v>0</v>
      </c>
      <c r="AG505">
        <f>VLOOKUP(CuentosContados[[#This Row],[Column1]],CuentosIndexados[],35,FALSE)</f>
        <v>0</v>
      </c>
      <c r="AH505">
        <f>VLOOKUP(CuentosContados[[#This Row],[Column1]],CuentosIndexados[],36,FALSE)</f>
        <v>0</v>
      </c>
      <c r="AI505">
        <f>VLOOKUP(CuentosContados[[#This Row],[Column1]],CuentosIndexados[],37,FALSE)</f>
        <v>0</v>
      </c>
      <c r="AJ505">
        <f>VLOOKUP(CuentosContados[[#This Row],[Column1]],CuentosIndexados[],38,FALSE)</f>
        <v>0</v>
      </c>
      <c r="AK505">
        <f>VLOOKUP(CuentosContados[[#This Row],[Column1]],CuentosIndexados[],39,FALSE)</f>
        <v>0</v>
      </c>
    </row>
    <row r="506" spans="1:37" x14ac:dyDescent="0.25">
      <c r="A506" t="s">
        <v>172</v>
      </c>
      <c r="B506" t="str">
        <f>VLOOKUP(CuentosContados[[#This Row],[Column1]],CuentosIndexados[],3,FALSE)</f>
        <v>amor</v>
      </c>
      <c r="C506">
        <f>VLOOKUP(CuentosContados[[#This Row],[Column1]],CuentosIndexados[],5,FALSE)</f>
        <v>0</v>
      </c>
      <c r="D506" t="str">
        <f>VLOOKUP(CuentosContados[[#This Row],[Column1]],CuentosIndexados[],6,FALSE)</f>
        <v>envejecimiento</v>
      </c>
      <c r="E506">
        <f>VLOOKUP(CuentosContados[[#This Row],[Column1]],CuentosIndexados[],7,FALSE)</f>
        <v>0</v>
      </c>
      <c r="F506">
        <f>VLOOKUP(CuentosContados[[#This Row],[Column1]],CuentosIndexados[],8,FALSE)</f>
        <v>0</v>
      </c>
      <c r="G506">
        <f>VLOOKUP(CuentosContados[[#This Row],[Column1]],CuentosIndexados[],9,FALSE)</f>
        <v>0</v>
      </c>
      <c r="H506">
        <f>VLOOKUP(CuentosContados[[#This Row],[Column1]],CuentosIndexados[],10,FALSE)</f>
        <v>0</v>
      </c>
      <c r="I506">
        <f>VLOOKUP(CuentosContados[[#This Row],[Column1]],CuentosIndexados[],11,FALSE)</f>
        <v>0</v>
      </c>
      <c r="J506">
        <f>VLOOKUP(CuentosContados[[#This Row],[Column1]],CuentosIndexados[],12,FALSE)</f>
        <v>0</v>
      </c>
      <c r="K506">
        <f>VLOOKUP(CuentosContados[[#This Row],[Column1]],CuentosIndexados[],13,FALSE)</f>
        <v>0</v>
      </c>
      <c r="L506">
        <f>VLOOKUP(CuentosContados[[#This Row],[Column1]],CuentosIndexados[],14,FALSE)</f>
        <v>0</v>
      </c>
      <c r="M506" t="str">
        <f>VLOOKUP(CuentosContados[[#This Row],[Column1]],CuentosIndexados[],15,FALSE)</f>
        <v>tristeza</v>
      </c>
      <c r="N506">
        <f>VLOOKUP(CuentosContados[[#This Row],[Column1]],CuentosIndexados[],16,FALSE)</f>
        <v>0</v>
      </c>
      <c r="O506">
        <f>VLOOKUP(CuentosContados[[#This Row],[Column1]],CuentosIndexados[],17,FALSE)</f>
        <v>0</v>
      </c>
      <c r="P506">
        <f>VLOOKUP(CuentosContados[[#This Row],[Column1]],CuentosIndexados[],18,FALSE)</f>
        <v>0</v>
      </c>
      <c r="Q506">
        <f>VLOOKUP(CuentosContados[[#This Row],[Column1]],CuentosIndexados[],19,FALSE)</f>
        <v>0</v>
      </c>
      <c r="R506">
        <f>VLOOKUP(CuentosContados[[#This Row],[Column1]],CuentosIndexados[],20,FALSE)</f>
        <v>0</v>
      </c>
      <c r="S506">
        <f>VLOOKUP(CuentosContados[[#This Row],[Column1]],CuentosIndexados[],21,FALSE)</f>
        <v>0</v>
      </c>
      <c r="T506">
        <f>VLOOKUP(CuentosContados[[#This Row],[Column1]],CuentosIndexados[],22,FALSE)</f>
        <v>0</v>
      </c>
      <c r="U506">
        <f>VLOOKUP(CuentosContados[[#This Row],[Column1]],CuentosIndexados[],23,FALSE)</f>
        <v>0</v>
      </c>
      <c r="V506">
        <f>VLOOKUP(CuentosContados[[#This Row],[Column1]],CuentosIndexados[],24,FALSE)</f>
        <v>0</v>
      </c>
      <c r="W506">
        <f>VLOOKUP(CuentosContados[[#This Row],[Column1]],CuentosIndexados[],25,FALSE)</f>
        <v>0</v>
      </c>
      <c r="X506" t="str">
        <f>VLOOKUP(CuentosContados[[#This Row],[Column1]],CuentosIndexados[],26,FALSE)</f>
        <v>compasion</v>
      </c>
      <c r="Y506">
        <f>VLOOKUP(CuentosContados[[#This Row],[Column1]],CuentosIndexados[],27,FALSE)</f>
        <v>0</v>
      </c>
      <c r="Z506">
        <f>VLOOKUP(CuentosContados[[#This Row],[Column1]],CuentosIndexados[],28,FALSE)</f>
        <v>0</v>
      </c>
      <c r="AA506">
        <f>VLOOKUP(CuentosContados[[#This Row],[Column1]],CuentosIndexados[],29,FALSE)</f>
        <v>0</v>
      </c>
      <c r="AB506">
        <f>VLOOKUP(CuentosContados[[#This Row],[Column1]],CuentosIndexados[],30,FALSE)</f>
        <v>0</v>
      </c>
      <c r="AC506">
        <f>VLOOKUP(CuentosContados[[#This Row],[Column1]],CuentosIndexados[],31,FALSE)</f>
        <v>0</v>
      </c>
      <c r="AD506">
        <f>VLOOKUP(CuentosContados[[#This Row],[Column1]],CuentosIndexados[],32,FALSE)</f>
        <v>0</v>
      </c>
      <c r="AE506">
        <f>VLOOKUP(CuentosContados[[#This Row],[Column1]],CuentosIndexados[],33,FALSE)</f>
        <v>0</v>
      </c>
      <c r="AF506">
        <f>VLOOKUP(CuentosContados[[#This Row],[Column1]],CuentosIndexados[],34,FALSE)</f>
        <v>0</v>
      </c>
      <c r="AG506">
        <f>VLOOKUP(CuentosContados[[#This Row],[Column1]],CuentosIndexados[],35,FALSE)</f>
        <v>0</v>
      </c>
      <c r="AH506">
        <f>VLOOKUP(CuentosContados[[#This Row],[Column1]],CuentosIndexados[],36,FALSE)</f>
        <v>0</v>
      </c>
      <c r="AI506">
        <f>VLOOKUP(CuentosContados[[#This Row],[Column1]],CuentosIndexados[],37,FALSE)</f>
        <v>0</v>
      </c>
      <c r="AJ506">
        <f>VLOOKUP(CuentosContados[[#This Row],[Column1]],CuentosIndexados[],38,FALSE)</f>
        <v>0</v>
      </c>
      <c r="AK506">
        <f>VLOOKUP(CuentosContados[[#This Row],[Column1]],CuentosIndexados[],39,FALSE)</f>
        <v>0</v>
      </c>
    </row>
    <row r="507" spans="1:37" x14ac:dyDescent="0.25">
      <c r="A507" t="s">
        <v>172</v>
      </c>
      <c r="B507" t="str">
        <f>VLOOKUP(CuentosContados[[#This Row],[Column1]],CuentosIndexados[],3,FALSE)</f>
        <v>amor</v>
      </c>
      <c r="C507">
        <f>VLOOKUP(CuentosContados[[#This Row],[Column1]],CuentosIndexados[],5,FALSE)</f>
        <v>0</v>
      </c>
      <c r="D507" t="str">
        <f>VLOOKUP(CuentosContados[[#This Row],[Column1]],CuentosIndexados[],6,FALSE)</f>
        <v>envejecimiento</v>
      </c>
      <c r="E507">
        <f>VLOOKUP(CuentosContados[[#This Row],[Column1]],CuentosIndexados[],7,FALSE)</f>
        <v>0</v>
      </c>
      <c r="F507">
        <f>VLOOKUP(CuentosContados[[#This Row],[Column1]],CuentosIndexados[],8,FALSE)</f>
        <v>0</v>
      </c>
      <c r="G507">
        <f>VLOOKUP(CuentosContados[[#This Row],[Column1]],CuentosIndexados[],9,FALSE)</f>
        <v>0</v>
      </c>
      <c r="H507">
        <f>VLOOKUP(CuentosContados[[#This Row],[Column1]],CuentosIndexados[],10,FALSE)</f>
        <v>0</v>
      </c>
      <c r="I507">
        <f>VLOOKUP(CuentosContados[[#This Row],[Column1]],CuentosIndexados[],11,FALSE)</f>
        <v>0</v>
      </c>
      <c r="J507">
        <f>VLOOKUP(CuentosContados[[#This Row],[Column1]],CuentosIndexados[],12,FALSE)</f>
        <v>0</v>
      </c>
      <c r="K507">
        <f>VLOOKUP(CuentosContados[[#This Row],[Column1]],CuentosIndexados[],13,FALSE)</f>
        <v>0</v>
      </c>
      <c r="L507">
        <f>VLOOKUP(CuentosContados[[#This Row],[Column1]],CuentosIndexados[],14,FALSE)</f>
        <v>0</v>
      </c>
      <c r="M507" t="str">
        <f>VLOOKUP(CuentosContados[[#This Row],[Column1]],CuentosIndexados[],15,FALSE)</f>
        <v>tristeza</v>
      </c>
      <c r="N507">
        <f>VLOOKUP(CuentosContados[[#This Row],[Column1]],CuentosIndexados[],16,FALSE)</f>
        <v>0</v>
      </c>
      <c r="O507">
        <f>VLOOKUP(CuentosContados[[#This Row],[Column1]],CuentosIndexados[],17,FALSE)</f>
        <v>0</v>
      </c>
      <c r="P507">
        <f>VLOOKUP(CuentosContados[[#This Row],[Column1]],CuentosIndexados[],18,FALSE)</f>
        <v>0</v>
      </c>
      <c r="Q507">
        <f>VLOOKUP(CuentosContados[[#This Row],[Column1]],CuentosIndexados[],19,FALSE)</f>
        <v>0</v>
      </c>
      <c r="R507">
        <f>VLOOKUP(CuentosContados[[#This Row],[Column1]],CuentosIndexados[],20,FALSE)</f>
        <v>0</v>
      </c>
      <c r="S507">
        <f>VLOOKUP(CuentosContados[[#This Row],[Column1]],CuentosIndexados[],21,FALSE)</f>
        <v>0</v>
      </c>
      <c r="T507">
        <f>VLOOKUP(CuentosContados[[#This Row],[Column1]],CuentosIndexados[],22,FALSE)</f>
        <v>0</v>
      </c>
      <c r="U507">
        <f>VLOOKUP(CuentosContados[[#This Row],[Column1]],CuentosIndexados[],23,FALSE)</f>
        <v>0</v>
      </c>
      <c r="V507">
        <f>VLOOKUP(CuentosContados[[#This Row],[Column1]],CuentosIndexados[],24,FALSE)</f>
        <v>0</v>
      </c>
      <c r="W507">
        <f>VLOOKUP(CuentosContados[[#This Row],[Column1]],CuentosIndexados[],25,FALSE)</f>
        <v>0</v>
      </c>
      <c r="X507" t="str">
        <f>VLOOKUP(CuentosContados[[#This Row],[Column1]],CuentosIndexados[],26,FALSE)</f>
        <v>compasion</v>
      </c>
      <c r="Y507">
        <f>VLOOKUP(CuentosContados[[#This Row],[Column1]],CuentosIndexados[],27,FALSE)</f>
        <v>0</v>
      </c>
      <c r="Z507">
        <f>VLOOKUP(CuentosContados[[#This Row],[Column1]],CuentosIndexados[],28,FALSE)</f>
        <v>0</v>
      </c>
      <c r="AA507">
        <f>VLOOKUP(CuentosContados[[#This Row],[Column1]],CuentosIndexados[],29,FALSE)</f>
        <v>0</v>
      </c>
      <c r="AB507">
        <f>VLOOKUP(CuentosContados[[#This Row],[Column1]],CuentosIndexados[],30,FALSE)</f>
        <v>0</v>
      </c>
      <c r="AC507">
        <f>VLOOKUP(CuentosContados[[#This Row],[Column1]],CuentosIndexados[],31,FALSE)</f>
        <v>0</v>
      </c>
      <c r="AD507">
        <f>VLOOKUP(CuentosContados[[#This Row],[Column1]],CuentosIndexados[],32,FALSE)</f>
        <v>0</v>
      </c>
      <c r="AE507">
        <f>VLOOKUP(CuentosContados[[#This Row],[Column1]],CuentosIndexados[],33,FALSE)</f>
        <v>0</v>
      </c>
      <c r="AF507">
        <f>VLOOKUP(CuentosContados[[#This Row],[Column1]],CuentosIndexados[],34,FALSE)</f>
        <v>0</v>
      </c>
      <c r="AG507">
        <f>VLOOKUP(CuentosContados[[#This Row],[Column1]],CuentosIndexados[],35,FALSE)</f>
        <v>0</v>
      </c>
      <c r="AH507">
        <f>VLOOKUP(CuentosContados[[#This Row],[Column1]],CuentosIndexados[],36,FALSE)</f>
        <v>0</v>
      </c>
      <c r="AI507">
        <f>VLOOKUP(CuentosContados[[#This Row],[Column1]],CuentosIndexados[],37,FALSE)</f>
        <v>0</v>
      </c>
      <c r="AJ507">
        <f>VLOOKUP(CuentosContados[[#This Row],[Column1]],CuentosIndexados[],38,FALSE)</f>
        <v>0</v>
      </c>
      <c r="AK507">
        <f>VLOOKUP(CuentosContados[[#This Row],[Column1]],CuentosIndexados[],39,FALSE)</f>
        <v>0</v>
      </c>
    </row>
    <row r="508" spans="1:37" x14ac:dyDescent="0.25">
      <c r="A508" t="s">
        <v>172</v>
      </c>
      <c r="B508" t="str">
        <f>VLOOKUP(CuentosContados[[#This Row],[Column1]],CuentosIndexados[],3,FALSE)</f>
        <v>amor</v>
      </c>
      <c r="C508">
        <f>VLOOKUP(CuentosContados[[#This Row],[Column1]],CuentosIndexados[],5,FALSE)</f>
        <v>0</v>
      </c>
      <c r="D508" t="str">
        <f>VLOOKUP(CuentosContados[[#This Row],[Column1]],CuentosIndexados[],6,FALSE)</f>
        <v>envejecimiento</v>
      </c>
      <c r="E508">
        <f>VLOOKUP(CuentosContados[[#This Row],[Column1]],CuentosIndexados[],7,FALSE)</f>
        <v>0</v>
      </c>
      <c r="F508">
        <f>VLOOKUP(CuentosContados[[#This Row],[Column1]],CuentosIndexados[],8,FALSE)</f>
        <v>0</v>
      </c>
      <c r="G508">
        <f>VLOOKUP(CuentosContados[[#This Row],[Column1]],CuentosIndexados[],9,FALSE)</f>
        <v>0</v>
      </c>
      <c r="H508">
        <f>VLOOKUP(CuentosContados[[#This Row],[Column1]],CuentosIndexados[],10,FALSE)</f>
        <v>0</v>
      </c>
      <c r="I508">
        <f>VLOOKUP(CuentosContados[[#This Row],[Column1]],CuentosIndexados[],11,FALSE)</f>
        <v>0</v>
      </c>
      <c r="J508">
        <f>VLOOKUP(CuentosContados[[#This Row],[Column1]],CuentosIndexados[],12,FALSE)</f>
        <v>0</v>
      </c>
      <c r="K508">
        <f>VLOOKUP(CuentosContados[[#This Row],[Column1]],CuentosIndexados[],13,FALSE)</f>
        <v>0</v>
      </c>
      <c r="L508">
        <f>VLOOKUP(CuentosContados[[#This Row],[Column1]],CuentosIndexados[],14,FALSE)</f>
        <v>0</v>
      </c>
      <c r="M508" t="str">
        <f>VLOOKUP(CuentosContados[[#This Row],[Column1]],CuentosIndexados[],15,FALSE)</f>
        <v>tristeza</v>
      </c>
      <c r="N508">
        <f>VLOOKUP(CuentosContados[[#This Row],[Column1]],CuentosIndexados[],16,FALSE)</f>
        <v>0</v>
      </c>
      <c r="O508">
        <f>VLOOKUP(CuentosContados[[#This Row],[Column1]],CuentosIndexados[],17,FALSE)</f>
        <v>0</v>
      </c>
      <c r="P508">
        <f>VLOOKUP(CuentosContados[[#This Row],[Column1]],CuentosIndexados[],18,FALSE)</f>
        <v>0</v>
      </c>
      <c r="Q508">
        <f>VLOOKUP(CuentosContados[[#This Row],[Column1]],CuentosIndexados[],19,FALSE)</f>
        <v>0</v>
      </c>
      <c r="R508">
        <f>VLOOKUP(CuentosContados[[#This Row],[Column1]],CuentosIndexados[],20,FALSE)</f>
        <v>0</v>
      </c>
      <c r="S508">
        <f>VLOOKUP(CuentosContados[[#This Row],[Column1]],CuentosIndexados[],21,FALSE)</f>
        <v>0</v>
      </c>
      <c r="T508">
        <f>VLOOKUP(CuentosContados[[#This Row],[Column1]],CuentosIndexados[],22,FALSE)</f>
        <v>0</v>
      </c>
      <c r="U508">
        <f>VLOOKUP(CuentosContados[[#This Row],[Column1]],CuentosIndexados[],23,FALSE)</f>
        <v>0</v>
      </c>
      <c r="V508">
        <f>VLOOKUP(CuentosContados[[#This Row],[Column1]],CuentosIndexados[],24,FALSE)</f>
        <v>0</v>
      </c>
      <c r="W508">
        <f>VLOOKUP(CuentosContados[[#This Row],[Column1]],CuentosIndexados[],25,FALSE)</f>
        <v>0</v>
      </c>
      <c r="X508" t="str">
        <f>VLOOKUP(CuentosContados[[#This Row],[Column1]],CuentosIndexados[],26,FALSE)</f>
        <v>compasion</v>
      </c>
      <c r="Y508">
        <f>VLOOKUP(CuentosContados[[#This Row],[Column1]],CuentosIndexados[],27,FALSE)</f>
        <v>0</v>
      </c>
      <c r="Z508">
        <f>VLOOKUP(CuentosContados[[#This Row],[Column1]],CuentosIndexados[],28,FALSE)</f>
        <v>0</v>
      </c>
      <c r="AA508">
        <f>VLOOKUP(CuentosContados[[#This Row],[Column1]],CuentosIndexados[],29,FALSE)</f>
        <v>0</v>
      </c>
      <c r="AB508">
        <f>VLOOKUP(CuentosContados[[#This Row],[Column1]],CuentosIndexados[],30,FALSE)</f>
        <v>0</v>
      </c>
      <c r="AC508">
        <f>VLOOKUP(CuentosContados[[#This Row],[Column1]],CuentosIndexados[],31,FALSE)</f>
        <v>0</v>
      </c>
      <c r="AD508">
        <f>VLOOKUP(CuentosContados[[#This Row],[Column1]],CuentosIndexados[],32,FALSE)</f>
        <v>0</v>
      </c>
      <c r="AE508">
        <f>VLOOKUP(CuentosContados[[#This Row],[Column1]],CuentosIndexados[],33,FALSE)</f>
        <v>0</v>
      </c>
      <c r="AF508">
        <f>VLOOKUP(CuentosContados[[#This Row],[Column1]],CuentosIndexados[],34,FALSE)</f>
        <v>0</v>
      </c>
      <c r="AG508">
        <f>VLOOKUP(CuentosContados[[#This Row],[Column1]],CuentosIndexados[],35,FALSE)</f>
        <v>0</v>
      </c>
      <c r="AH508">
        <f>VLOOKUP(CuentosContados[[#This Row],[Column1]],CuentosIndexados[],36,FALSE)</f>
        <v>0</v>
      </c>
      <c r="AI508">
        <f>VLOOKUP(CuentosContados[[#This Row],[Column1]],CuentosIndexados[],37,FALSE)</f>
        <v>0</v>
      </c>
      <c r="AJ508">
        <f>VLOOKUP(CuentosContados[[#This Row],[Column1]],CuentosIndexados[],38,FALSE)</f>
        <v>0</v>
      </c>
      <c r="AK508">
        <f>VLOOKUP(CuentosContados[[#This Row],[Column1]],CuentosIndexados[],39,FALSE)</f>
        <v>0</v>
      </c>
    </row>
    <row r="509" spans="1:37" x14ac:dyDescent="0.25">
      <c r="A509" t="s">
        <v>172</v>
      </c>
      <c r="B509" t="str">
        <f>VLOOKUP(CuentosContados[[#This Row],[Column1]],CuentosIndexados[],3,FALSE)</f>
        <v>amor</v>
      </c>
      <c r="C509">
        <f>VLOOKUP(CuentosContados[[#This Row],[Column1]],CuentosIndexados[],5,FALSE)</f>
        <v>0</v>
      </c>
      <c r="D509" t="str">
        <f>VLOOKUP(CuentosContados[[#This Row],[Column1]],CuentosIndexados[],6,FALSE)</f>
        <v>envejecimiento</v>
      </c>
      <c r="E509">
        <f>VLOOKUP(CuentosContados[[#This Row],[Column1]],CuentosIndexados[],7,FALSE)</f>
        <v>0</v>
      </c>
      <c r="F509">
        <f>VLOOKUP(CuentosContados[[#This Row],[Column1]],CuentosIndexados[],8,FALSE)</f>
        <v>0</v>
      </c>
      <c r="G509">
        <f>VLOOKUP(CuentosContados[[#This Row],[Column1]],CuentosIndexados[],9,FALSE)</f>
        <v>0</v>
      </c>
      <c r="H509">
        <f>VLOOKUP(CuentosContados[[#This Row],[Column1]],CuentosIndexados[],10,FALSE)</f>
        <v>0</v>
      </c>
      <c r="I509">
        <f>VLOOKUP(CuentosContados[[#This Row],[Column1]],CuentosIndexados[],11,FALSE)</f>
        <v>0</v>
      </c>
      <c r="J509">
        <f>VLOOKUP(CuentosContados[[#This Row],[Column1]],CuentosIndexados[],12,FALSE)</f>
        <v>0</v>
      </c>
      <c r="K509">
        <f>VLOOKUP(CuentosContados[[#This Row],[Column1]],CuentosIndexados[],13,FALSE)</f>
        <v>0</v>
      </c>
      <c r="L509">
        <f>VLOOKUP(CuentosContados[[#This Row],[Column1]],CuentosIndexados[],14,FALSE)</f>
        <v>0</v>
      </c>
      <c r="M509" t="str">
        <f>VLOOKUP(CuentosContados[[#This Row],[Column1]],CuentosIndexados[],15,FALSE)</f>
        <v>tristeza</v>
      </c>
      <c r="N509">
        <f>VLOOKUP(CuentosContados[[#This Row],[Column1]],CuentosIndexados[],16,FALSE)</f>
        <v>0</v>
      </c>
      <c r="O509">
        <f>VLOOKUP(CuentosContados[[#This Row],[Column1]],CuentosIndexados[],17,FALSE)</f>
        <v>0</v>
      </c>
      <c r="P509">
        <f>VLOOKUP(CuentosContados[[#This Row],[Column1]],CuentosIndexados[],18,FALSE)</f>
        <v>0</v>
      </c>
      <c r="Q509">
        <f>VLOOKUP(CuentosContados[[#This Row],[Column1]],CuentosIndexados[],19,FALSE)</f>
        <v>0</v>
      </c>
      <c r="R509">
        <f>VLOOKUP(CuentosContados[[#This Row],[Column1]],CuentosIndexados[],20,FALSE)</f>
        <v>0</v>
      </c>
      <c r="S509">
        <f>VLOOKUP(CuentosContados[[#This Row],[Column1]],CuentosIndexados[],21,FALSE)</f>
        <v>0</v>
      </c>
      <c r="T509">
        <f>VLOOKUP(CuentosContados[[#This Row],[Column1]],CuentosIndexados[],22,FALSE)</f>
        <v>0</v>
      </c>
      <c r="U509">
        <f>VLOOKUP(CuentosContados[[#This Row],[Column1]],CuentosIndexados[],23,FALSE)</f>
        <v>0</v>
      </c>
      <c r="V509">
        <f>VLOOKUP(CuentosContados[[#This Row],[Column1]],CuentosIndexados[],24,FALSE)</f>
        <v>0</v>
      </c>
      <c r="W509">
        <f>VLOOKUP(CuentosContados[[#This Row],[Column1]],CuentosIndexados[],25,FALSE)</f>
        <v>0</v>
      </c>
      <c r="X509" t="str">
        <f>VLOOKUP(CuentosContados[[#This Row],[Column1]],CuentosIndexados[],26,FALSE)</f>
        <v>compasion</v>
      </c>
      <c r="Y509">
        <f>VLOOKUP(CuentosContados[[#This Row],[Column1]],CuentosIndexados[],27,FALSE)</f>
        <v>0</v>
      </c>
      <c r="Z509">
        <f>VLOOKUP(CuentosContados[[#This Row],[Column1]],CuentosIndexados[],28,FALSE)</f>
        <v>0</v>
      </c>
      <c r="AA509">
        <f>VLOOKUP(CuentosContados[[#This Row],[Column1]],CuentosIndexados[],29,FALSE)</f>
        <v>0</v>
      </c>
      <c r="AB509">
        <f>VLOOKUP(CuentosContados[[#This Row],[Column1]],CuentosIndexados[],30,FALSE)</f>
        <v>0</v>
      </c>
      <c r="AC509">
        <f>VLOOKUP(CuentosContados[[#This Row],[Column1]],CuentosIndexados[],31,FALSE)</f>
        <v>0</v>
      </c>
      <c r="AD509">
        <f>VLOOKUP(CuentosContados[[#This Row],[Column1]],CuentosIndexados[],32,FALSE)</f>
        <v>0</v>
      </c>
      <c r="AE509">
        <f>VLOOKUP(CuentosContados[[#This Row],[Column1]],CuentosIndexados[],33,FALSE)</f>
        <v>0</v>
      </c>
      <c r="AF509">
        <f>VLOOKUP(CuentosContados[[#This Row],[Column1]],CuentosIndexados[],34,FALSE)</f>
        <v>0</v>
      </c>
      <c r="AG509">
        <f>VLOOKUP(CuentosContados[[#This Row],[Column1]],CuentosIndexados[],35,FALSE)</f>
        <v>0</v>
      </c>
      <c r="AH509">
        <f>VLOOKUP(CuentosContados[[#This Row],[Column1]],CuentosIndexados[],36,FALSE)</f>
        <v>0</v>
      </c>
      <c r="AI509">
        <f>VLOOKUP(CuentosContados[[#This Row],[Column1]],CuentosIndexados[],37,FALSE)</f>
        <v>0</v>
      </c>
      <c r="AJ509">
        <f>VLOOKUP(CuentosContados[[#This Row],[Column1]],CuentosIndexados[],38,FALSE)</f>
        <v>0</v>
      </c>
      <c r="AK509">
        <f>VLOOKUP(CuentosContados[[#This Row],[Column1]],CuentosIndexados[],39,FALSE)</f>
        <v>0</v>
      </c>
    </row>
    <row r="510" spans="1:37" x14ac:dyDescent="0.25">
      <c r="A510" t="s">
        <v>172</v>
      </c>
      <c r="B510" t="str">
        <f>VLOOKUP(CuentosContados[[#This Row],[Column1]],CuentosIndexados[],3,FALSE)</f>
        <v>amor</v>
      </c>
      <c r="C510">
        <f>VLOOKUP(CuentosContados[[#This Row],[Column1]],CuentosIndexados[],5,FALSE)</f>
        <v>0</v>
      </c>
      <c r="D510" t="str">
        <f>VLOOKUP(CuentosContados[[#This Row],[Column1]],CuentosIndexados[],6,FALSE)</f>
        <v>envejecimiento</v>
      </c>
      <c r="E510">
        <f>VLOOKUP(CuentosContados[[#This Row],[Column1]],CuentosIndexados[],7,FALSE)</f>
        <v>0</v>
      </c>
      <c r="F510">
        <f>VLOOKUP(CuentosContados[[#This Row],[Column1]],CuentosIndexados[],8,FALSE)</f>
        <v>0</v>
      </c>
      <c r="G510">
        <f>VLOOKUP(CuentosContados[[#This Row],[Column1]],CuentosIndexados[],9,FALSE)</f>
        <v>0</v>
      </c>
      <c r="H510">
        <f>VLOOKUP(CuentosContados[[#This Row],[Column1]],CuentosIndexados[],10,FALSE)</f>
        <v>0</v>
      </c>
      <c r="I510">
        <f>VLOOKUP(CuentosContados[[#This Row],[Column1]],CuentosIndexados[],11,FALSE)</f>
        <v>0</v>
      </c>
      <c r="J510">
        <f>VLOOKUP(CuentosContados[[#This Row],[Column1]],CuentosIndexados[],12,FALSE)</f>
        <v>0</v>
      </c>
      <c r="K510">
        <f>VLOOKUP(CuentosContados[[#This Row],[Column1]],CuentosIndexados[],13,FALSE)</f>
        <v>0</v>
      </c>
      <c r="L510">
        <f>VLOOKUP(CuentosContados[[#This Row],[Column1]],CuentosIndexados[],14,FALSE)</f>
        <v>0</v>
      </c>
      <c r="M510" t="str">
        <f>VLOOKUP(CuentosContados[[#This Row],[Column1]],CuentosIndexados[],15,FALSE)</f>
        <v>tristeza</v>
      </c>
      <c r="N510">
        <f>VLOOKUP(CuentosContados[[#This Row],[Column1]],CuentosIndexados[],16,FALSE)</f>
        <v>0</v>
      </c>
      <c r="O510">
        <f>VLOOKUP(CuentosContados[[#This Row],[Column1]],CuentosIndexados[],17,FALSE)</f>
        <v>0</v>
      </c>
      <c r="P510">
        <f>VLOOKUP(CuentosContados[[#This Row],[Column1]],CuentosIndexados[],18,FALSE)</f>
        <v>0</v>
      </c>
      <c r="Q510">
        <f>VLOOKUP(CuentosContados[[#This Row],[Column1]],CuentosIndexados[],19,FALSE)</f>
        <v>0</v>
      </c>
      <c r="R510">
        <f>VLOOKUP(CuentosContados[[#This Row],[Column1]],CuentosIndexados[],20,FALSE)</f>
        <v>0</v>
      </c>
      <c r="S510">
        <f>VLOOKUP(CuentosContados[[#This Row],[Column1]],CuentosIndexados[],21,FALSE)</f>
        <v>0</v>
      </c>
      <c r="T510">
        <f>VLOOKUP(CuentosContados[[#This Row],[Column1]],CuentosIndexados[],22,FALSE)</f>
        <v>0</v>
      </c>
      <c r="U510">
        <f>VLOOKUP(CuentosContados[[#This Row],[Column1]],CuentosIndexados[],23,FALSE)</f>
        <v>0</v>
      </c>
      <c r="V510">
        <f>VLOOKUP(CuentosContados[[#This Row],[Column1]],CuentosIndexados[],24,FALSE)</f>
        <v>0</v>
      </c>
      <c r="W510">
        <f>VLOOKUP(CuentosContados[[#This Row],[Column1]],CuentosIndexados[],25,FALSE)</f>
        <v>0</v>
      </c>
      <c r="X510" t="str">
        <f>VLOOKUP(CuentosContados[[#This Row],[Column1]],CuentosIndexados[],26,FALSE)</f>
        <v>compasion</v>
      </c>
      <c r="Y510">
        <f>VLOOKUP(CuentosContados[[#This Row],[Column1]],CuentosIndexados[],27,FALSE)</f>
        <v>0</v>
      </c>
      <c r="Z510">
        <f>VLOOKUP(CuentosContados[[#This Row],[Column1]],CuentosIndexados[],28,FALSE)</f>
        <v>0</v>
      </c>
      <c r="AA510">
        <f>VLOOKUP(CuentosContados[[#This Row],[Column1]],CuentosIndexados[],29,FALSE)</f>
        <v>0</v>
      </c>
      <c r="AB510">
        <f>VLOOKUP(CuentosContados[[#This Row],[Column1]],CuentosIndexados[],30,FALSE)</f>
        <v>0</v>
      </c>
      <c r="AC510">
        <f>VLOOKUP(CuentosContados[[#This Row],[Column1]],CuentosIndexados[],31,FALSE)</f>
        <v>0</v>
      </c>
      <c r="AD510">
        <f>VLOOKUP(CuentosContados[[#This Row],[Column1]],CuentosIndexados[],32,FALSE)</f>
        <v>0</v>
      </c>
      <c r="AE510">
        <f>VLOOKUP(CuentosContados[[#This Row],[Column1]],CuentosIndexados[],33,FALSE)</f>
        <v>0</v>
      </c>
      <c r="AF510">
        <f>VLOOKUP(CuentosContados[[#This Row],[Column1]],CuentosIndexados[],34,FALSE)</f>
        <v>0</v>
      </c>
      <c r="AG510">
        <f>VLOOKUP(CuentosContados[[#This Row],[Column1]],CuentosIndexados[],35,FALSE)</f>
        <v>0</v>
      </c>
      <c r="AH510">
        <f>VLOOKUP(CuentosContados[[#This Row],[Column1]],CuentosIndexados[],36,FALSE)</f>
        <v>0</v>
      </c>
      <c r="AI510">
        <f>VLOOKUP(CuentosContados[[#This Row],[Column1]],CuentosIndexados[],37,FALSE)</f>
        <v>0</v>
      </c>
      <c r="AJ510">
        <f>VLOOKUP(CuentosContados[[#This Row],[Column1]],CuentosIndexados[],38,FALSE)</f>
        <v>0</v>
      </c>
      <c r="AK510">
        <f>VLOOKUP(CuentosContados[[#This Row],[Column1]],CuentosIndexados[],39,FALSE)</f>
        <v>0</v>
      </c>
    </row>
    <row r="511" spans="1:37" x14ac:dyDescent="0.25">
      <c r="A511" t="s">
        <v>172</v>
      </c>
      <c r="B511" t="str">
        <f>VLOOKUP(CuentosContados[[#This Row],[Column1]],CuentosIndexados[],3,FALSE)</f>
        <v>amor</v>
      </c>
      <c r="C511">
        <f>VLOOKUP(CuentosContados[[#This Row],[Column1]],CuentosIndexados[],5,FALSE)</f>
        <v>0</v>
      </c>
      <c r="D511" t="str">
        <f>VLOOKUP(CuentosContados[[#This Row],[Column1]],CuentosIndexados[],6,FALSE)</f>
        <v>envejecimiento</v>
      </c>
      <c r="E511">
        <f>VLOOKUP(CuentosContados[[#This Row],[Column1]],CuentosIndexados[],7,FALSE)</f>
        <v>0</v>
      </c>
      <c r="F511">
        <f>VLOOKUP(CuentosContados[[#This Row],[Column1]],CuentosIndexados[],8,FALSE)</f>
        <v>0</v>
      </c>
      <c r="G511">
        <f>VLOOKUP(CuentosContados[[#This Row],[Column1]],CuentosIndexados[],9,FALSE)</f>
        <v>0</v>
      </c>
      <c r="H511">
        <f>VLOOKUP(CuentosContados[[#This Row],[Column1]],CuentosIndexados[],10,FALSE)</f>
        <v>0</v>
      </c>
      <c r="I511">
        <f>VLOOKUP(CuentosContados[[#This Row],[Column1]],CuentosIndexados[],11,FALSE)</f>
        <v>0</v>
      </c>
      <c r="J511">
        <f>VLOOKUP(CuentosContados[[#This Row],[Column1]],CuentosIndexados[],12,FALSE)</f>
        <v>0</v>
      </c>
      <c r="K511">
        <f>VLOOKUP(CuentosContados[[#This Row],[Column1]],CuentosIndexados[],13,FALSE)</f>
        <v>0</v>
      </c>
      <c r="L511">
        <f>VLOOKUP(CuentosContados[[#This Row],[Column1]],CuentosIndexados[],14,FALSE)</f>
        <v>0</v>
      </c>
      <c r="M511" t="str">
        <f>VLOOKUP(CuentosContados[[#This Row],[Column1]],CuentosIndexados[],15,FALSE)</f>
        <v>tristeza</v>
      </c>
      <c r="N511">
        <f>VLOOKUP(CuentosContados[[#This Row],[Column1]],CuentosIndexados[],16,FALSE)</f>
        <v>0</v>
      </c>
      <c r="O511">
        <f>VLOOKUP(CuentosContados[[#This Row],[Column1]],CuentosIndexados[],17,FALSE)</f>
        <v>0</v>
      </c>
      <c r="P511">
        <f>VLOOKUP(CuentosContados[[#This Row],[Column1]],CuentosIndexados[],18,FALSE)</f>
        <v>0</v>
      </c>
      <c r="Q511">
        <f>VLOOKUP(CuentosContados[[#This Row],[Column1]],CuentosIndexados[],19,FALSE)</f>
        <v>0</v>
      </c>
      <c r="R511">
        <f>VLOOKUP(CuentosContados[[#This Row],[Column1]],CuentosIndexados[],20,FALSE)</f>
        <v>0</v>
      </c>
      <c r="S511">
        <f>VLOOKUP(CuentosContados[[#This Row],[Column1]],CuentosIndexados[],21,FALSE)</f>
        <v>0</v>
      </c>
      <c r="T511">
        <f>VLOOKUP(CuentosContados[[#This Row],[Column1]],CuentosIndexados[],22,FALSE)</f>
        <v>0</v>
      </c>
      <c r="U511">
        <f>VLOOKUP(CuentosContados[[#This Row],[Column1]],CuentosIndexados[],23,FALSE)</f>
        <v>0</v>
      </c>
      <c r="V511">
        <f>VLOOKUP(CuentosContados[[#This Row],[Column1]],CuentosIndexados[],24,FALSE)</f>
        <v>0</v>
      </c>
      <c r="W511">
        <f>VLOOKUP(CuentosContados[[#This Row],[Column1]],CuentosIndexados[],25,FALSE)</f>
        <v>0</v>
      </c>
      <c r="X511" t="str">
        <f>VLOOKUP(CuentosContados[[#This Row],[Column1]],CuentosIndexados[],26,FALSE)</f>
        <v>compasion</v>
      </c>
      <c r="Y511">
        <f>VLOOKUP(CuentosContados[[#This Row],[Column1]],CuentosIndexados[],27,FALSE)</f>
        <v>0</v>
      </c>
      <c r="Z511">
        <f>VLOOKUP(CuentosContados[[#This Row],[Column1]],CuentosIndexados[],28,FALSE)</f>
        <v>0</v>
      </c>
      <c r="AA511">
        <f>VLOOKUP(CuentosContados[[#This Row],[Column1]],CuentosIndexados[],29,FALSE)</f>
        <v>0</v>
      </c>
      <c r="AB511">
        <f>VLOOKUP(CuentosContados[[#This Row],[Column1]],CuentosIndexados[],30,FALSE)</f>
        <v>0</v>
      </c>
      <c r="AC511">
        <f>VLOOKUP(CuentosContados[[#This Row],[Column1]],CuentosIndexados[],31,FALSE)</f>
        <v>0</v>
      </c>
      <c r="AD511">
        <f>VLOOKUP(CuentosContados[[#This Row],[Column1]],CuentosIndexados[],32,FALSE)</f>
        <v>0</v>
      </c>
      <c r="AE511">
        <f>VLOOKUP(CuentosContados[[#This Row],[Column1]],CuentosIndexados[],33,FALSE)</f>
        <v>0</v>
      </c>
      <c r="AF511">
        <f>VLOOKUP(CuentosContados[[#This Row],[Column1]],CuentosIndexados[],34,FALSE)</f>
        <v>0</v>
      </c>
      <c r="AG511">
        <f>VLOOKUP(CuentosContados[[#This Row],[Column1]],CuentosIndexados[],35,FALSE)</f>
        <v>0</v>
      </c>
      <c r="AH511">
        <f>VLOOKUP(CuentosContados[[#This Row],[Column1]],CuentosIndexados[],36,FALSE)</f>
        <v>0</v>
      </c>
      <c r="AI511">
        <f>VLOOKUP(CuentosContados[[#This Row],[Column1]],CuentosIndexados[],37,FALSE)</f>
        <v>0</v>
      </c>
      <c r="AJ511">
        <f>VLOOKUP(CuentosContados[[#This Row],[Column1]],CuentosIndexados[],38,FALSE)</f>
        <v>0</v>
      </c>
      <c r="AK511">
        <f>VLOOKUP(CuentosContados[[#This Row],[Column1]],CuentosIndexados[],39,FALSE)</f>
        <v>0</v>
      </c>
    </row>
    <row r="512" spans="1:37" x14ac:dyDescent="0.25">
      <c r="A512" t="s">
        <v>172</v>
      </c>
      <c r="B512" t="str">
        <f>VLOOKUP(CuentosContados[[#This Row],[Column1]],CuentosIndexados[],3,FALSE)</f>
        <v>amor</v>
      </c>
      <c r="C512">
        <f>VLOOKUP(CuentosContados[[#This Row],[Column1]],CuentosIndexados[],5,FALSE)</f>
        <v>0</v>
      </c>
      <c r="D512" t="str">
        <f>VLOOKUP(CuentosContados[[#This Row],[Column1]],CuentosIndexados[],6,FALSE)</f>
        <v>envejecimiento</v>
      </c>
      <c r="E512">
        <f>VLOOKUP(CuentosContados[[#This Row],[Column1]],CuentosIndexados[],7,FALSE)</f>
        <v>0</v>
      </c>
      <c r="F512">
        <f>VLOOKUP(CuentosContados[[#This Row],[Column1]],CuentosIndexados[],8,FALSE)</f>
        <v>0</v>
      </c>
      <c r="G512">
        <f>VLOOKUP(CuentosContados[[#This Row],[Column1]],CuentosIndexados[],9,FALSE)</f>
        <v>0</v>
      </c>
      <c r="H512">
        <f>VLOOKUP(CuentosContados[[#This Row],[Column1]],CuentosIndexados[],10,FALSE)</f>
        <v>0</v>
      </c>
      <c r="I512">
        <f>VLOOKUP(CuentosContados[[#This Row],[Column1]],CuentosIndexados[],11,FALSE)</f>
        <v>0</v>
      </c>
      <c r="J512">
        <f>VLOOKUP(CuentosContados[[#This Row],[Column1]],CuentosIndexados[],12,FALSE)</f>
        <v>0</v>
      </c>
      <c r="K512">
        <f>VLOOKUP(CuentosContados[[#This Row],[Column1]],CuentosIndexados[],13,FALSE)</f>
        <v>0</v>
      </c>
      <c r="L512">
        <f>VLOOKUP(CuentosContados[[#This Row],[Column1]],CuentosIndexados[],14,FALSE)</f>
        <v>0</v>
      </c>
      <c r="M512" t="str">
        <f>VLOOKUP(CuentosContados[[#This Row],[Column1]],CuentosIndexados[],15,FALSE)</f>
        <v>tristeza</v>
      </c>
      <c r="N512">
        <f>VLOOKUP(CuentosContados[[#This Row],[Column1]],CuentosIndexados[],16,FALSE)</f>
        <v>0</v>
      </c>
      <c r="O512">
        <f>VLOOKUP(CuentosContados[[#This Row],[Column1]],CuentosIndexados[],17,FALSE)</f>
        <v>0</v>
      </c>
      <c r="P512">
        <f>VLOOKUP(CuentosContados[[#This Row],[Column1]],CuentosIndexados[],18,FALSE)</f>
        <v>0</v>
      </c>
      <c r="Q512">
        <f>VLOOKUP(CuentosContados[[#This Row],[Column1]],CuentosIndexados[],19,FALSE)</f>
        <v>0</v>
      </c>
      <c r="R512">
        <f>VLOOKUP(CuentosContados[[#This Row],[Column1]],CuentosIndexados[],20,FALSE)</f>
        <v>0</v>
      </c>
      <c r="S512">
        <f>VLOOKUP(CuentosContados[[#This Row],[Column1]],CuentosIndexados[],21,FALSE)</f>
        <v>0</v>
      </c>
      <c r="T512">
        <f>VLOOKUP(CuentosContados[[#This Row],[Column1]],CuentosIndexados[],22,FALSE)</f>
        <v>0</v>
      </c>
      <c r="U512">
        <f>VLOOKUP(CuentosContados[[#This Row],[Column1]],CuentosIndexados[],23,FALSE)</f>
        <v>0</v>
      </c>
      <c r="V512">
        <f>VLOOKUP(CuentosContados[[#This Row],[Column1]],CuentosIndexados[],24,FALSE)</f>
        <v>0</v>
      </c>
      <c r="W512">
        <f>VLOOKUP(CuentosContados[[#This Row],[Column1]],CuentosIndexados[],25,FALSE)</f>
        <v>0</v>
      </c>
      <c r="X512" t="str">
        <f>VLOOKUP(CuentosContados[[#This Row],[Column1]],CuentosIndexados[],26,FALSE)</f>
        <v>compasion</v>
      </c>
      <c r="Y512">
        <f>VLOOKUP(CuentosContados[[#This Row],[Column1]],CuentosIndexados[],27,FALSE)</f>
        <v>0</v>
      </c>
      <c r="Z512">
        <f>VLOOKUP(CuentosContados[[#This Row],[Column1]],CuentosIndexados[],28,FALSE)</f>
        <v>0</v>
      </c>
      <c r="AA512">
        <f>VLOOKUP(CuentosContados[[#This Row],[Column1]],CuentosIndexados[],29,FALSE)</f>
        <v>0</v>
      </c>
      <c r="AB512">
        <f>VLOOKUP(CuentosContados[[#This Row],[Column1]],CuentosIndexados[],30,FALSE)</f>
        <v>0</v>
      </c>
      <c r="AC512">
        <f>VLOOKUP(CuentosContados[[#This Row],[Column1]],CuentosIndexados[],31,FALSE)</f>
        <v>0</v>
      </c>
      <c r="AD512">
        <f>VLOOKUP(CuentosContados[[#This Row],[Column1]],CuentosIndexados[],32,FALSE)</f>
        <v>0</v>
      </c>
      <c r="AE512">
        <f>VLOOKUP(CuentosContados[[#This Row],[Column1]],CuentosIndexados[],33,FALSE)</f>
        <v>0</v>
      </c>
      <c r="AF512">
        <f>VLOOKUP(CuentosContados[[#This Row],[Column1]],CuentosIndexados[],34,FALSE)</f>
        <v>0</v>
      </c>
      <c r="AG512">
        <f>VLOOKUP(CuentosContados[[#This Row],[Column1]],CuentosIndexados[],35,FALSE)</f>
        <v>0</v>
      </c>
      <c r="AH512">
        <f>VLOOKUP(CuentosContados[[#This Row],[Column1]],CuentosIndexados[],36,FALSE)</f>
        <v>0</v>
      </c>
      <c r="AI512">
        <f>VLOOKUP(CuentosContados[[#This Row],[Column1]],CuentosIndexados[],37,FALSE)</f>
        <v>0</v>
      </c>
      <c r="AJ512">
        <f>VLOOKUP(CuentosContados[[#This Row],[Column1]],CuentosIndexados[],38,FALSE)</f>
        <v>0</v>
      </c>
      <c r="AK512">
        <f>VLOOKUP(CuentosContados[[#This Row],[Column1]],CuentosIndexados[],39,FALSE)</f>
        <v>0</v>
      </c>
    </row>
    <row r="513" spans="1:37" x14ac:dyDescent="0.25">
      <c r="A513" t="s">
        <v>172</v>
      </c>
      <c r="B513" t="str">
        <f>VLOOKUP(CuentosContados[[#This Row],[Column1]],CuentosIndexados[],3,FALSE)</f>
        <v>amor</v>
      </c>
      <c r="C513">
        <f>VLOOKUP(CuentosContados[[#This Row],[Column1]],CuentosIndexados[],5,FALSE)</f>
        <v>0</v>
      </c>
      <c r="D513" t="str">
        <f>VLOOKUP(CuentosContados[[#This Row],[Column1]],CuentosIndexados[],6,FALSE)</f>
        <v>envejecimiento</v>
      </c>
      <c r="E513">
        <f>VLOOKUP(CuentosContados[[#This Row],[Column1]],CuentosIndexados[],7,FALSE)</f>
        <v>0</v>
      </c>
      <c r="F513">
        <f>VLOOKUP(CuentosContados[[#This Row],[Column1]],CuentosIndexados[],8,FALSE)</f>
        <v>0</v>
      </c>
      <c r="G513">
        <f>VLOOKUP(CuentosContados[[#This Row],[Column1]],CuentosIndexados[],9,FALSE)</f>
        <v>0</v>
      </c>
      <c r="H513">
        <f>VLOOKUP(CuentosContados[[#This Row],[Column1]],CuentosIndexados[],10,FALSE)</f>
        <v>0</v>
      </c>
      <c r="I513">
        <f>VLOOKUP(CuentosContados[[#This Row],[Column1]],CuentosIndexados[],11,FALSE)</f>
        <v>0</v>
      </c>
      <c r="J513">
        <f>VLOOKUP(CuentosContados[[#This Row],[Column1]],CuentosIndexados[],12,FALSE)</f>
        <v>0</v>
      </c>
      <c r="K513">
        <f>VLOOKUP(CuentosContados[[#This Row],[Column1]],CuentosIndexados[],13,FALSE)</f>
        <v>0</v>
      </c>
      <c r="L513">
        <f>VLOOKUP(CuentosContados[[#This Row],[Column1]],CuentosIndexados[],14,FALSE)</f>
        <v>0</v>
      </c>
      <c r="M513" t="str">
        <f>VLOOKUP(CuentosContados[[#This Row],[Column1]],CuentosIndexados[],15,FALSE)</f>
        <v>tristeza</v>
      </c>
      <c r="N513">
        <f>VLOOKUP(CuentosContados[[#This Row],[Column1]],CuentosIndexados[],16,FALSE)</f>
        <v>0</v>
      </c>
      <c r="O513">
        <f>VLOOKUP(CuentosContados[[#This Row],[Column1]],CuentosIndexados[],17,FALSE)</f>
        <v>0</v>
      </c>
      <c r="P513">
        <f>VLOOKUP(CuentosContados[[#This Row],[Column1]],CuentosIndexados[],18,FALSE)</f>
        <v>0</v>
      </c>
      <c r="Q513">
        <f>VLOOKUP(CuentosContados[[#This Row],[Column1]],CuentosIndexados[],19,FALSE)</f>
        <v>0</v>
      </c>
      <c r="R513">
        <f>VLOOKUP(CuentosContados[[#This Row],[Column1]],CuentosIndexados[],20,FALSE)</f>
        <v>0</v>
      </c>
      <c r="S513">
        <f>VLOOKUP(CuentosContados[[#This Row],[Column1]],CuentosIndexados[],21,FALSE)</f>
        <v>0</v>
      </c>
      <c r="T513">
        <f>VLOOKUP(CuentosContados[[#This Row],[Column1]],CuentosIndexados[],22,FALSE)</f>
        <v>0</v>
      </c>
      <c r="U513">
        <f>VLOOKUP(CuentosContados[[#This Row],[Column1]],CuentosIndexados[],23,FALSE)</f>
        <v>0</v>
      </c>
      <c r="V513">
        <f>VLOOKUP(CuentosContados[[#This Row],[Column1]],CuentosIndexados[],24,FALSE)</f>
        <v>0</v>
      </c>
      <c r="W513">
        <f>VLOOKUP(CuentosContados[[#This Row],[Column1]],CuentosIndexados[],25,FALSE)</f>
        <v>0</v>
      </c>
      <c r="X513" t="str">
        <f>VLOOKUP(CuentosContados[[#This Row],[Column1]],CuentosIndexados[],26,FALSE)</f>
        <v>compasion</v>
      </c>
      <c r="Y513">
        <f>VLOOKUP(CuentosContados[[#This Row],[Column1]],CuentosIndexados[],27,FALSE)</f>
        <v>0</v>
      </c>
      <c r="Z513">
        <f>VLOOKUP(CuentosContados[[#This Row],[Column1]],CuentosIndexados[],28,FALSE)</f>
        <v>0</v>
      </c>
      <c r="AA513">
        <f>VLOOKUP(CuentosContados[[#This Row],[Column1]],CuentosIndexados[],29,FALSE)</f>
        <v>0</v>
      </c>
      <c r="AB513">
        <f>VLOOKUP(CuentosContados[[#This Row],[Column1]],CuentosIndexados[],30,FALSE)</f>
        <v>0</v>
      </c>
      <c r="AC513">
        <f>VLOOKUP(CuentosContados[[#This Row],[Column1]],CuentosIndexados[],31,FALSE)</f>
        <v>0</v>
      </c>
      <c r="AD513">
        <f>VLOOKUP(CuentosContados[[#This Row],[Column1]],CuentosIndexados[],32,FALSE)</f>
        <v>0</v>
      </c>
      <c r="AE513">
        <f>VLOOKUP(CuentosContados[[#This Row],[Column1]],CuentosIndexados[],33,FALSE)</f>
        <v>0</v>
      </c>
      <c r="AF513">
        <f>VLOOKUP(CuentosContados[[#This Row],[Column1]],CuentosIndexados[],34,FALSE)</f>
        <v>0</v>
      </c>
      <c r="AG513">
        <f>VLOOKUP(CuentosContados[[#This Row],[Column1]],CuentosIndexados[],35,FALSE)</f>
        <v>0</v>
      </c>
      <c r="AH513">
        <f>VLOOKUP(CuentosContados[[#This Row],[Column1]],CuentosIndexados[],36,FALSE)</f>
        <v>0</v>
      </c>
      <c r="AI513">
        <f>VLOOKUP(CuentosContados[[#This Row],[Column1]],CuentosIndexados[],37,FALSE)</f>
        <v>0</v>
      </c>
      <c r="AJ513">
        <f>VLOOKUP(CuentosContados[[#This Row],[Column1]],CuentosIndexados[],38,FALSE)</f>
        <v>0</v>
      </c>
      <c r="AK513">
        <f>VLOOKUP(CuentosContados[[#This Row],[Column1]],CuentosIndexados[],39,FALSE)</f>
        <v>0</v>
      </c>
    </row>
    <row r="514" spans="1:37" x14ac:dyDescent="0.25">
      <c r="A514" t="s">
        <v>172</v>
      </c>
      <c r="B514" t="str">
        <f>VLOOKUP(CuentosContados[[#This Row],[Column1]],CuentosIndexados[],3,FALSE)</f>
        <v>amor</v>
      </c>
      <c r="C514">
        <f>VLOOKUP(CuentosContados[[#This Row],[Column1]],CuentosIndexados[],5,FALSE)</f>
        <v>0</v>
      </c>
      <c r="D514" t="str">
        <f>VLOOKUP(CuentosContados[[#This Row],[Column1]],CuentosIndexados[],6,FALSE)</f>
        <v>envejecimiento</v>
      </c>
      <c r="E514">
        <f>VLOOKUP(CuentosContados[[#This Row],[Column1]],CuentosIndexados[],7,FALSE)</f>
        <v>0</v>
      </c>
      <c r="F514">
        <f>VLOOKUP(CuentosContados[[#This Row],[Column1]],CuentosIndexados[],8,FALSE)</f>
        <v>0</v>
      </c>
      <c r="G514">
        <f>VLOOKUP(CuentosContados[[#This Row],[Column1]],CuentosIndexados[],9,FALSE)</f>
        <v>0</v>
      </c>
      <c r="H514">
        <f>VLOOKUP(CuentosContados[[#This Row],[Column1]],CuentosIndexados[],10,FALSE)</f>
        <v>0</v>
      </c>
      <c r="I514">
        <f>VLOOKUP(CuentosContados[[#This Row],[Column1]],CuentosIndexados[],11,FALSE)</f>
        <v>0</v>
      </c>
      <c r="J514">
        <f>VLOOKUP(CuentosContados[[#This Row],[Column1]],CuentosIndexados[],12,FALSE)</f>
        <v>0</v>
      </c>
      <c r="K514">
        <f>VLOOKUP(CuentosContados[[#This Row],[Column1]],CuentosIndexados[],13,FALSE)</f>
        <v>0</v>
      </c>
      <c r="L514">
        <f>VLOOKUP(CuentosContados[[#This Row],[Column1]],CuentosIndexados[],14,FALSE)</f>
        <v>0</v>
      </c>
      <c r="M514" t="str">
        <f>VLOOKUP(CuentosContados[[#This Row],[Column1]],CuentosIndexados[],15,FALSE)</f>
        <v>tristeza</v>
      </c>
      <c r="N514">
        <f>VLOOKUP(CuentosContados[[#This Row],[Column1]],CuentosIndexados[],16,FALSE)</f>
        <v>0</v>
      </c>
      <c r="O514">
        <f>VLOOKUP(CuentosContados[[#This Row],[Column1]],CuentosIndexados[],17,FALSE)</f>
        <v>0</v>
      </c>
      <c r="P514">
        <f>VLOOKUP(CuentosContados[[#This Row],[Column1]],CuentosIndexados[],18,FALSE)</f>
        <v>0</v>
      </c>
      <c r="Q514">
        <f>VLOOKUP(CuentosContados[[#This Row],[Column1]],CuentosIndexados[],19,FALSE)</f>
        <v>0</v>
      </c>
      <c r="R514">
        <f>VLOOKUP(CuentosContados[[#This Row],[Column1]],CuentosIndexados[],20,FALSE)</f>
        <v>0</v>
      </c>
      <c r="S514">
        <f>VLOOKUP(CuentosContados[[#This Row],[Column1]],CuentosIndexados[],21,FALSE)</f>
        <v>0</v>
      </c>
      <c r="T514">
        <f>VLOOKUP(CuentosContados[[#This Row],[Column1]],CuentosIndexados[],22,FALSE)</f>
        <v>0</v>
      </c>
      <c r="U514">
        <f>VLOOKUP(CuentosContados[[#This Row],[Column1]],CuentosIndexados[],23,FALSE)</f>
        <v>0</v>
      </c>
      <c r="V514">
        <f>VLOOKUP(CuentosContados[[#This Row],[Column1]],CuentosIndexados[],24,FALSE)</f>
        <v>0</v>
      </c>
      <c r="W514">
        <f>VLOOKUP(CuentosContados[[#This Row],[Column1]],CuentosIndexados[],25,FALSE)</f>
        <v>0</v>
      </c>
      <c r="X514" t="str">
        <f>VLOOKUP(CuentosContados[[#This Row],[Column1]],CuentosIndexados[],26,FALSE)</f>
        <v>compasion</v>
      </c>
      <c r="Y514">
        <f>VLOOKUP(CuentosContados[[#This Row],[Column1]],CuentosIndexados[],27,FALSE)</f>
        <v>0</v>
      </c>
      <c r="Z514">
        <f>VLOOKUP(CuentosContados[[#This Row],[Column1]],CuentosIndexados[],28,FALSE)</f>
        <v>0</v>
      </c>
      <c r="AA514">
        <f>VLOOKUP(CuentosContados[[#This Row],[Column1]],CuentosIndexados[],29,FALSE)</f>
        <v>0</v>
      </c>
      <c r="AB514">
        <f>VLOOKUP(CuentosContados[[#This Row],[Column1]],CuentosIndexados[],30,FALSE)</f>
        <v>0</v>
      </c>
      <c r="AC514">
        <f>VLOOKUP(CuentosContados[[#This Row],[Column1]],CuentosIndexados[],31,FALSE)</f>
        <v>0</v>
      </c>
      <c r="AD514">
        <f>VLOOKUP(CuentosContados[[#This Row],[Column1]],CuentosIndexados[],32,FALSE)</f>
        <v>0</v>
      </c>
      <c r="AE514">
        <f>VLOOKUP(CuentosContados[[#This Row],[Column1]],CuentosIndexados[],33,FALSE)</f>
        <v>0</v>
      </c>
      <c r="AF514">
        <f>VLOOKUP(CuentosContados[[#This Row],[Column1]],CuentosIndexados[],34,FALSE)</f>
        <v>0</v>
      </c>
      <c r="AG514">
        <f>VLOOKUP(CuentosContados[[#This Row],[Column1]],CuentosIndexados[],35,FALSE)</f>
        <v>0</v>
      </c>
      <c r="AH514">
        <f>VLOOKUP(CuentosContados[[#This Row],[Column1]],CuentosIndexados[],36,FALSE)</f>
        <v>0</v>
      </c>
      <c r="AI514">
        <f>VLOOKUP(CuentosContados[[#This Row],[Column1]],CuentosIndexados[],37,FALSE)</f>
        <v>0</v>
      </c>
      <c r="AJ514">
        <f>VLOOKUP(CuentosContados[[#This Row],[Column1]],CuentosIndexados[],38,FALSE)</f>
        <v>0</v>
      </c>
      <c r="AK514">
        <f>VLOOKUP(CuentosContados[[#This Row],[Column1]],CuentosIndexados[],39,FALSE)</f>
        <v>0</v>
      </c>
    </row>
    <row r="515" spans="1:37" x14ac:dyDescent="0.25">
      <c r="A515" t="s">
        <v>172</v>
      </c>
      <c r="B515" t="str">
        <f>VLOOKUP(CuentosContados[[#This Row],[Column1]],CuentosIndexados[],3,FALSE)</f>
        <v>amor</v>
      </c>
      <c r="C515">
        <f>VLOOKUP(CuentosContados[[#This Row],[Column1]],CuentosIndexados[],5,FALSE)</f>
        <v>0</v>
      </c>
      <c r="D515" t="str">
        <f>VLOOKUP(CuentosContados[[#This Row],[Column1]],CuentosIndexados[],6,FALSE)</f>
        <v>envejecimiento</v>
      </c>
      <c r="E515">
        <f>VLOOKUP(CuentosContados[[#This Row],[Column1]],CuentosIndexados[],7,FALSE)</f>
        <v>0</v>
      </c>
      <c r="F515">
        <f>VLOOKUP(CuentosContados[[#This Row],[Column1]],CuentosIndexados[],8,FALSE)</f>
        <v>0</v>
      </c>
      <c r="G515">
        <f>VLOOKUP(CuentosContados[[#This Row],[Column1]],CuentosIndexados[],9,FALSE)</f>
        <v>0</v>
      </c>
      <c r="H515">
        <f>VLOOKUP(CuentosContados[[#This Row],[Column1]],CuentosIndexados[],10,FALSE)</f>
        <v>0</v>
      </c>
      <c r="I515">
        <f>VLOOKUP(CuentosContados[[#This Row],[Column1]],CuentosIndexados[],11,FALSE)</f>
        <v>0</v>
      </c>
      <c r="J515">
        <f>VLOOKUP(CuentosContados[[#This Row],[Column1]],CuentosIndexados[],12,FALSE)</f>
        <v>0</v>
      </c>
      <c r="K515">
        <f>VLOOKUP(CuentosContados[[#This Row],[Column1]],CuentosIndexados[],13,FALSE)</f>
        <v>0</v>
      </c>
      <c r="L515">
        <f>VLOOKUP(CuentosContados[[#This Row],[Column1]],CuentosIndexados[],14,FALSE)</f>
        <v>0</v>
      </c>
      <c r="M515" t="str">
        <f>VLOOKUP(CuentosContados[[#This Row],[Column1]],CuentosIndexados[],15,FALSE)</f>
        <v>tristeza</v>
      </c>
      <c r="N515">
        <f>VLOOKUP(CuentosContados[[#This Row],[Column1]],CuentosIndexados[],16,FALSE)</f>
        <v>0</v>
      </c>
      <c r="O515">
        <f>VLOOKUP(CuentosContados[[#This Row],[Column1]],CuentosIndexados[],17,FALSE)</f>
        <v>0</v>
      </c>
      <c r="P515">
        <f>VLOOKUP(CuentosContados[[#This Row],[Column1]],CuentosIndexados[],18,FALSE)</f>
        <v>0</v>
      </c>
      <c r="Q515">
        <f>VLOOKUP(CuentosContados[[#This Row],[Column1]],CuentosIndexados[],19,FALSE)</f>
        <v>0</v>
      </c>
      <c r="R515">
        <f>VLOOKUP(CuentosContados[[#This Row],[Column1]],CuentosIndexados[],20,FALSE)</f>
        <v>0</v>
      </c>
      <c r="S515">
        <f>VLOOKUP(CuentosContados[[#This Row],[Column1]],CuentosIndexados[],21,FALSE)</f>
        <v>0</v>
      </c>
      <c r="T515">
        <f>VLOOKUP(CuentosContados[[#This Row],[Column1]],CuentosIndexados[],22,FALSE)</f>
        <v>0</v>
      </c>
      <c r="U515">
        <f>VLOOKUP(CuentosContados[[#This Row],[Column1]],CuentosIndexados[],23,FALSE)</f>
        <v>0</v>
      </c>
      <c r="V515">
        <f>VLOOKUP(CuentosContados[[#This Row],[Column1]],CuentosIndexados[],24,FALSE)</f>
        <v>0</v>
      </c>
      <c r="W515">
        <f>VLOOKUP(CuentosContados[[#This Row],[Column1]],CuentosIndexados[],25,FALSE)</f>
        <v>0</v>
      </c>
      <c r="X515" t="str">
        <f>VLOOKUP(CuentosContados[[#This Row],[Column1]],CuentosIndexados[],26,FALSE)</f>
        <v>compasion</v>
      </c>
      <c r="Y515">
        <f>VLOOKUP(CuentosContados[[#This Row],[Column1]],CuentosIndexados[],27,FALSE)</f>
        <v>0</v>
      </c>
      <c r="Z515">
        <f>VLOOKUP(CuentosContados[[#This Row],[Column1]],CuentosIndexados[],28,FALSE)</f>
        <v>0</v>
      </c>
      <c r="AA515">
        <f>VLOOKUP(CuentosContados[[#This Row],[Column1]],CuentosIndexados[],29,FALSE)</f>
        <v>0</v>
      </c>
      <c r="AB515">
        <f>VLOOKUP(CuentosContados[[#This Row],[Column1]],CuentosIndexados[],30,FALSE)</f>
        <v>0</v>
      </c>
      <c r="AC515">
        <f>VLOOKUP(CuentosContados[[#This Row],[Column1]],CuentosIndexados[],31,FALSE)</f>
        <v>0</v>
      </c>
      <c r="AD515">
        <f>VLOOKUP(CuentosContados[[#This Row],[Column1]],CuentosIndexados[],32,FALSE)</f>
        <v>0</v>
      </c>
      <c r="AE515">
        <f>VLOOKUP(CuentosContados[[#This Row],[Column1]],CuentosIndexados[],33,FALSE)</f>
        <v>0</v>
      </c>
      <c r="AF515">
        <f>VLOOKUP(CuentosContados[[#This Row],[Column1]],CuentosIndexados[],34,FALSE)</f>
        <v>0</v>
      </c>
      <c r="AG515">
        <f>VLOOKUP(CuentosContados[[#This Row],[Column1]],CuentosIndexados[],35,FALSE)</f>
        <v>0</v>
      </c>
      <c r="AH515">
        <f>VLOOKUP(CuentosContados[[#This Row],[Column1]],CuentosIndexados[],36,FALSE)</f>
        <v>0</v>
      </c>
      <c r="AI515">
        <f>VLOOKUP(CuentosContados[[#This Row],[Column1]],CuentosIndexados[],37,FALSE)</f>
        <v>0</v>
      </c>
      <c r="AJ515">
        <f>VLOOKUP(CuentosContados[[#This Row],[Column1]],CuentosIndexados[],38,FALSE)</f>
        <v>0</v>
      </c>
      <c r="AK515">
        <f>VLOOKUP(CuentosContados[[#This Row],[Column1]],CuentosIndexados[],39,FALSE)</f>
        <v>0</v>
      </c>
    </row>
    <row r="516" spans="1:37" x14ac:dyDescent="0.25">
      <c r="A516" t="s">
        <v>172</v>
      </c>
      <c r="B516" t="str">
        <f>VLOOKUP(CuentosContados[[#This Row],[Column1]],CuentosIndexados[],3,FALSE)</f>
        <v>amor</v>
      </c>
      <c r="C516">
        <f>VLOOKUP(CuentosContados[[#This Row],[Column1]],CuentosIndexados[],5,FALSE)</f>
        <v>0</v>
      </c>
      <c r="D516" t="str">
        <f>VLOOKUP(CuentosContados[[#This Row],[Column1]],CuentosIndexados[],6,FALSE)</f>
        <v>envejecimiento</v>
      </c>
      <c r="E516">
        <f>VLOOKUP(CuentosContados[[#This Row],[Column1]],CuentosIndexados[],7,FALSE)</f>
        <v>0</v>
      </c>
      <c r="F516">
        <f>VLOOKUP(CuentosContados[[#This Row],[Column1]],CuentosIndexados[],8,FALSE)</f>
        <v>0</v>
      </c>
      <c r="G516">
        <f>VLOOKUP(CuentosContados[[#This Row],[Column1]],CuentosIndexados[],9,FALSE)</f>
        <v>0</v>
      </c>
      <c r="H516">
        <f>VLOOKUP(CuentosContados[[#This Row],[Column1]],CuentosIndexados[],10,FALSE)</f>
        <v>0</v>
      </c>
      <c r="I516">
        <f>VLOOKUP(CuentosContados[[#This Row],[Column1]],CuentosIndexados[],11,FALSE)</f>
        <v>0</v>
      </c>
      <c r="J516">
        <f>VLOOKUP(CuentosContados[[#This Row],[Column1]],CuentosIndexados[],12,FALSE)</f>
        <v>0</v>
      </c>
      <c r="K516">
        <f>VLOOKUP(CuentosContados[[#This Row],[Column1]],CuentosIndexados[],13,FALSE)</f>
        <v>0</v>
      </c>
      <c r="L516">
        <f>VLOOKUP(CuentosContados[[#This Row],[Column1]],CuentosIndexados[],14,FALSE)</f>
        <v>0</v>
      </c>
      <c r="M516" t="str">
        <f>VLOOKUP(CuentosContados[[#This Row],[Column1]],CuentosIndexados[],15,FALSE)</f>
        <v>tristeza</v>
      </c>
      <c r="N516">
        <f>VLOOKUP(CuentosContados[[#This Row],[Column1]],CuentosIndexados[],16,FALSE)</f>
        <v>0</v>
      </c>
      <c r="O516">
        <f>VLOOKUP(CuentosContados[[#This Row],[Column1]],CuentosIndexados[],17,FALSE)</f>
        <v>0</v>
      </c>
      <c r="P516">
        <f>VLOOKUP(CuentosContados[[#This Row],[Column1]],CuentosIndexados[],18,FALSE)</f>
        <v>0</v>
      </c>
      <c r="Q516">
        <f>VLOOKUP(CuentosContados[[#This Row],[Column1]],CuentosIndexados[],19,FALSE)</f>
        <v>0</v>
      </c>
      <c r="R516">
        <f>VLOOKUP(CuentosContados[[#This Row],[Column1]],CuentosIndexados[],20,FALSE)</f>
        <v>0</v>
      </c>
      <c r="S516">
        <f>VLOOKUP(CuentosContados[[#This Row],[Column1]],CuentosIndexados[],21,FALSE)</f>
        <v>0</v>
      </c>
      <c r="T516">
        <f>VLOOKUP(CuentosContados[[#This Row],[Column1]],CuentosIndexados[],22,FALSE)</f>
        <v>0</v>
      </c>
      <c r="U516">
        <f>VLOOKUP(CuentosContados[[#This Row],[Column1]],CuentosIndexados[],23,FALSE)</f>
        <v>0</v>
      </c>
      <c r="V516">
        <f>VLOOKUP(CuentosContados[[#This Row],[Column1]],CuentosIndexados[],24,FALSE)</f>
        <v>0</v>
      </c>
      <c r="W516">
        <f>VLOOKUP(CuentosContados[[#This Row],[Column1]],CuentosIndexados[],25,FALSE)</f>
        <v>0</v>
      </c>
      <c r="X516" t="str">
        <f>VLOOKUP(CuentosContados[[#This Row],[Column1]],CuentosIndexados[],26,FALSE)</f>
        <v>compasion</v>
      </c>
      <c r="Y516">
        <f>VLOOKUP(CuentosContados[[#This Row],[Column1]],CuentosIndexados[],27,FALSE)</f>
        <v>0</v>
      </c>
      <c r="Z516">
        <f>VLOOKUP(CuentosContados[[#This Row],[Column1]],CuentosIndexados[],28,FALSE)</f>
        <v>0</v>
      </c>
      <c r="AA516">
        <f>VLOOKUP(CuentosContados[[#This Row],[Column1]],CuentosIndexados[],29,FALSE)</f>
        <v>0</v>
      </c>
      <c r="AB516">
        <f>VLOOKUP(CuentosContados[[#This Row],[Column1]],CuentosIndexados[],30,FALSE)</f>
        <v>0</v>
      </c>
      <c r="AC516">
        <f>VLOOKUP(CuentosContados[[#This Row],[Column1]],CuentosIndexados[],31,FALSE)</f>
        <v>0</v>
      </c>
      <c r="AD516">
        <f>VLOOKUP(CuentosContados[[#This Row],[Column1]],CuentosIndexados[],32,FALSE)</f>
        <v>0</v>
      </c>
      <c r="AE516">
        <f>VLOOKUP(CuentosContados[[#This Row],[Column1]],CuentosIndexados[],33,FALSE)</f>
        <v>0</v>
      </c>
      <c r="AF516">
        <f>VLOOKUP(CuentosContados[[#This Row],[Column1]],CuentosIndexados[],34,FALSE)</f>
        <v>0</v>
      </c>
      <c r="AG516">
        <f>VLOOKUP(CuentosContados[[#This Row],[Column1]],CuentosIndexados[],35,FALSE)</f>
        <v>0</v>
      </c>
      <c r="AH516">
        <f>VLOOKUP(CuentosContados[[#This Row],[Column1]],CuentosIndexados[],36,FALSE)</f>
        <v>0</v>
      </c>
      <c r="AI516">
        <f>VLOOKUP(CuentosContados[[#This Row],[Column1]],CuentosIndexados[],37,FALSE)</f>
        <v>0</v>
      </c>
      <c r="AJ516">
        <f>VLOOKUP(CuentosContados[[#This Row],[Column1]],CuentosIndexados[],38,FALSE)</f>
        <v>0</v>
      </c>
      <c r="AK516">
        <f>VLOOKUP(CuentosContados[[#This Row],[Column1]],CuentosIndexados[],39,FALSE)</f>
        <v>0</v>
      </c>
    </row>
    <row r="517" spans="1:37" x14ac:dyDescent="0.25">
      <c r="A517" t="s">
        <v>172</v>
      </c>
      <c r="B517" t="str">
        <f>VLOOKUP(CuentosContados[[#This Row],[Column1]],CuentosIndexados[],3,FALSE)</f>
        <v>amor</v>
      </c>
      <c r="C517">
        <f>VLOOKUP(CuentosContados[[#This Row],[Column1]],CuentosIndexados[],5,FALSE)</f>
        <v>0</v>
      </c>
      <c r="D517" t="str">
        <f>VLOOKUP(CuentosContados[[#This Row],[Column1]],CuentosIndexados[],6,FALSE)</f>
        <v>envejecimiento</v>
      </c>
      <c r="E517">
        <f>VLOOKUP(CuentosContados[[#This Row],[Column1]],CuentosIndexados[],7,FALSE)</f>
        <v>0</v>
      </c>
      <c r="F517">
        <f>VLOOKUP(CuentosContados[[#This Row],[Column1]],CuentosIndexados[],8,FALSE)</f>
        <v>0</v>
      </c>
      <c r="G517">
        <f>VLOOKUP(CuentosContados[[#This Row],[Column1]],CuentosIndexados[],9,FALSE)</f>
        <v>0</v>
      </c>
      <c r="H517">
        <f>VLOOKUP(CuentosContados[[#This Row],[Column1]],CuentosIndexados[],10,FALSE)</f>
        <v>0</v>
      </c>
      <c r="I517">
        <f>VLOOKUP(CuentosContados[[#This Row],[Column1]],CuentosIndexados[],11,FALSE)</f>
        <v>0</v>
      </c>
      <c r="J517">
        <f>VLOOKUP(CuentosContados[[#This Row],[Column1]],CuentosIndexados[],12,FALSE)</f>
        <v>0</v>
      </c>
      <c r="K517">
        <f>VLOOKUP(CuentosContados[[#This Row],[Column1]],CuentosIndexados[],13,FALSE)</f>
        <v>0</v>
      </c>
      <c r="L517">
        <f>VLOOKUP(CuentosContados[[#This Row],[Column1]],CuentosIndexados[],14,FALSE)</f>
        <v>0</v>
      </c>
      <c r="M517" t="str">
        <f>VLOOKUP(CuentosContados[[#This Row],[Column1]],CuentosIndexados[],15,FALSE)</f>
        <v>tristeza</v>
      </c>
      <c r="N517">
        <f>VLOOKUP(CuentosContados[[#This Row],[Column1]],CuentosIndexados[],16,FALSE)</f>
        <v>0</v>
      </c>
      <c r="O517">
        <f>VLOOKUP(CuentosContados[[#This Row],[Column1]],CuentosIndexados[],17,FALSE)</f>
        <v>0</v>
      </c>
      <c r="P517">
        <f>VLOOKUP(CuentosContados[[#This Row],[Column1]],CuentosIndexados[],18,FALSE)</f>
        <v>0</v>
      </c>
      <c r="Q517">
        <f>VLOOKUP(CuentosContados[[#This Row],[Column1]],CuentosIndexados[],19,FALSE)</f>
        <v>0</v>
      </c>
      <c r="R517">
        <f>VLOOKUP(CuentosContados[[#This Row],[Column1]],CuentosIndexados[],20,FALSE)</f>
        <v>0</v>
      </c>
      <c r="S517">
        <f>VLOOKUP(CuentosContados[[#This Row],[Column1]],CuentosIndexados[],21,FALSE)</f>
        <v>0</v>
      </c>
      <c r="T517">
        <f>VLOOKUP(CuentosContados[[#This Row],[Column1]],CuentosIndexados[],22,FALSE)</f>
        <v>0</v>
      </c>
      <c r="U517">
        <f>VLOOKUP(CuentosContados[[#This Row],[Column1]],CuentosIndexados[],23,FALSE)</f>
        <v>0</v>
      </c>
      <c r="V517">
        <f>VLOOKUP(CuentosContados[[#This Row],[Column1]],CuentosIndexados[],24,FALSE)</f>
        <v>0</v>
      </c>
      <c r="W517">
        <f>VLOOKUP(CuentosContados[[#This Row],[Column1]],CuentosIndexados[],25,FALSE)</f>
        <v>0</v>
      </c>
      <c r="X517" t="str">
        <f>VLOOKUP(CuentosContados[[#This Row],[Column1]],CuentosIndexados[],26,FALSE)</f>
        <v>compasion</v>
      </c>
      <c r="Y517">
        <f>VLOOKUP(CuentosContados[[#This Row],[Column1]],CuentosIndexados[],27,FALSE)</f>
        <v>0</v>
      </c>
      <c r="Z517">
        <f>VLOOKUP(CuentosContados[[#This Row],[Column1]],CuentosIndexados[],28,FALSE)</f>
        <v>0</v>
      </c>
      <c r="AA517">
        <f>VLOOKUP(CuentosContados[[#This Row],[Column1]],CuentosIndexados[],29,FALSE)</f>
        <v>0</v>
      </c>
      <c r="AB517">
        <f>VLOOKUP(CuentosContados[[#This Row],[Column1]],CuentosIndexados[],30,FALSE)</f>
        <v>0</v>
      </c>
      <c r="AC517">
        <f>VLOOKUP(CuentosContados[[#This Row],[Column1]],CuentosIndexados[],31,FALSE)</f>
        <v>0</v>
      </c>
      <c r="AD517">
        <f>VLOOKUP(CuentosContados[[#This Row],[Column1]],CuentosIndexados[],32,FALSE)</f>
        <v>0</v>
      </c>
      <c r="AE517">
        <f>VLOOKUP(CuentosContados[[#This Row],[Column1]],CuentosIndexados[],33,FALSE)</f>
        <v>0</v>
      </c>
      <c r="AF517">
        <f>VLOOKUP(CuentosContados[[#This Row],[Column1]],CuentosIndexados[],34,FALSE)</f>
        <v>0</v>
      </c>
      <c r="AG517">
        <f>VLOOKUP(CuentosContados[[#This Row],[Column1]],CuentosIndexados[],35,FALSE)</f>
        <v>0</v>
      </c>
      <c r="AH517">
        <f>VLOOKUP(CuentosContados[[#This Row],[Column1]],CuentosIndexados[],36,FALSE)</f>
        <v>0</v>
      </c>
      <c r="AI517">
        <f>VLOOKUP(CuentosContados[[#This Row],[Column1]],CuentosIndexados[],37,FALSE)</f>
        <v>0</v>
      </c>
      <c r="AJ517">
        <f>VLOOKUP(CuentosContados[[#This Row],[Column1]],CuentosIndexados[],38,FALSE)</f>
        <v>0</v>
      </c>
      <c r="AK517">
        <f>VLOOKUP(CuentosContados[[#This Row],[Column1]],CuentosIndexados[],39,FALSE)</f>
        <v>0</v>
      </c>
    </row>
    <row r="518" spans="1:37" x14ac:dyDescent="0.25">
      <c r="A518" t="s">
        <v>172</v>
      </c>
      <c r="B518" t="str">
        <f>VLOOKUP(CuentosContados[[#This Row],[Column1]],CuentosIndexados[],3,FALSE)</f>
        <v>amor</v>
      </c>
      <c r="C518">
        <f>VLOOKUP(CuentosContados[[#This Row],[Column1]],CuentosIndexados[],5,FALSE)</f>
        <v>0</v>
      </c>
      <c r="D518" t="str">
        <f>VLOOKUP(CuentosContados[[#This Row],[Column1]],CuentosIndexados[],6,FALSE)</f>
        <v>envejecimiento</v>
      </c>
      <c r="E518">
        <f>VLOOKUP(CuentosContados[[#This Row],[Column1]],CuentosIndexados[],7,FALSE)</f>
        <v>0</v>
      </c>
      <c r="F518">
        <f>VLOOKUP(CuentosContados[[#This Row],[Column1]],CuentosIndexados[],8,FALSE)</f>
        <v>0</v>
      </c>
      <c r="G518">
        <f>VLOOKUP(CuentosContados[[#This Row],[Column1]],CuentosIndexados[],9,FALSE)</f>
        <v>0</v>
      </c>
      <c r="H518">
        <f>VLOOKUP(CuentosContados[[#This Row],[Column1]],CuentosIndexados[],10,FALSE)</f>
        <v>0</v>
      </c>
      <c r="I518">
        <f>VLOOKUP(CuentosContados[[#This Row],[Column1]],CuentosIndexados[],11,FALSE)</f>
        <v>0</v>
      </c>
      <c r="J518">
        <f>VLOOKUP(CuentosContados[[#This Row],[Column1]],CuentosIndexados[],12,FALSE)</f>
        <v>0</v>
      </c>
      <c r="K518">
        <f>VLOOKUP(CuentosContados[[#This Row],[Column1]],CuentosIndexados[],13,FALSE)</f>
        <v>0</v>
      </c>
      <c r="L518">
        <f>VLOOKUP(CuentosContados[[#This Row],[Column1]],CuentosIndexados[],14,FALSE)</f>
        <v>0</v>
      </c>
      <c r="M518" t="str">
        <f>VLOOKUP(CuentosContados[[#This Row],[Column1]],CuentosIndexados[],15,FALSE)</f>
        <v>tristeza</v>
      </c>
      <c r="N518">
        <f>VLOOKUP(CuentosContados[[#This Row],[Column1]],CuentosIndexados[],16,FALSE)</f>
        <v>0</v>
      </c>
      <c r="O518">
        <f>VLOOKUP(CuentosContados[[#This Row],[Column1]],CuentosIndexados[],17,FALSE)</f>
        <v>0</v>
      </c>
      <c r="P518">
        <f>VLOOKUP(CuentosContados[[#This Row],[Column1]],CuentosIndexados[],18,FALSE)</f>
        <v>0</v>
      </c>
      <c r="Q518">
        <f>VLOOKUP(CuentosContados[[#This Row],[Column1]],CuentosIndexados[],19,FALSE)</f>
        <v>0</v>
      </c>
      <c r="R518">
        <f>VLOOKUP(CuentosContados[[#This Row],[Column1]],CuentosIndexados[],20,FALSE)</f>
        <v>0</v>
      </c>
      <c r="S518">
        <f>VLOOKUP(CuentosContados[[#This Row],[Column1]],CuentosIndexados[],21,FALSE)</f>
        <v>0</v>
      </c>
      <c r="T518">
        <f>VLOOKUP(CuentosContados[[#This Row],[Column1]],CuentosIndexados[],22,FALSE)</f>
        <v>0</v>
      </c>
      <c r="U518">
        <f>VLOOKUP(CuentosContados[[#This Row],[Column1]],CuentosIndexados[],23,FALSE)</f>
        <v>0</v>
      </c>
      <c r="V518">
        <f>VLOOKUP(CuentosContados[[#This Row],[Column1]],CuentosIndexados[],24,FALSE)</f>
        <v>0</v>
      </c>
      <c r="W518">
        <f>VLOOKUP(CuentosContados[[#This Row],[Column1]],CuentosIndexados[],25,FALSE)</f>
        <v>0</v>
      </c>
      <c r="X518" t="str">
        <f>VLOOKUP(CuentosContados[[#This Row],[Column1]],CuentosIndexados[],26,FALSE)</f>
        <v>compasion</v>
      </c>
      <c r="Y518">
        <f>VLOOKUP(CuentosContados[[#This Row],[Column1]],CuentosIndexados[],27,FALSE)</f>
        <v>0</v>
      </c>
      <c r="Z518">
        <f>VLOOKUP(CuentosContados[[#This Row],[Column1]],CuentosIndexados[],28,FALSE)</f>
        <v>0</v>
      </c>
      <c r="AA518">
        <f>VLOOKUP(CuentosContados[[#This Row],[Column1]],CuentosIndexados[],29,FALSE)</f>
        <v>0</v>
      </c>
      <c r="AB518">
        <f>VLOOKUP(CuentosContados[[#This Row],[Column1]],CuentosIndexados[],30,FALSE)</f>
        <v>0</v>
      </c>
      <c r="AC518">
        <f>VLOOKUP(CuentosContados[[#This Row],[Column1]],CuentosIndexados[],31,FALSE)</f>
        <v>0</v>
      </c>
      <c r="AD518">
        <f>VLOOKUP(CuentosContados[[#This Row],[Column1]],CuentosIndexados[],32,FALSE)</f>
        <v>0</v>
      </c>
      <c r="AE518">
        <f>VLOOKUP(CuentosContados[[#This Row],[Column1]],CuentosIndexados[],33,FALSE)</f>
        <v>0</v>
      </c>
      <c r="AF518">
        <f>VLOOKUP(CuentosContados[[#This Row],[Column1]],CuentosIndexados[],34,FALSE)</f>
        <v>0</v>
      </c>
      <c r="AG518">
        <f>VLOOKUP(CuentosContados[[#This Row],[Column1]],CuentosIndexados[],35,FALSE)</f>
        <v>0</v>
      </c>
      <c r="AH518">
        <f>VLOOKUP(CuentosContados[[#This Row],[Column1]],CuentosIndexados[],36,FALSE)</f>
        <v>0</v>
      </c>
      <c r="AI518">
        <f>VLOOKUP(CuentosContados[[#This Row],[Column1]],CuentosIndexados[],37,FALSE)</f>
        <v>0</v>
      </c>
      <c r="AJ518">
        <f>VLOOKUP(CuentosContados[[#This Row],[Column1]],CuentosIndexados[],38,FALSE)</f>
        <v>0</v>
      </c>
      <c r="AK518">
        <f>VLOOKUP(CuentosContados[[#This Row],[Column1]],CuentosIndexados[],39,FALSE)</f>
        <v>0</v>
      </c>
    </row>
    <row r="519" spans="1:37" x14ac:dyDescent="0.25">
      <c r="A519" t="s">
        <v>172</v>
      </c>
      <c r="B519" t="str">
        <f>VLOOKUP(CuentosContados[[#This Row],[Column1]],CuentosIndexados[],3,FALSE)</f>
        <v>amor</v>
      </c>
      <c r="C519">
        <f>VLOOKUP(CuentosContados[[#This Row],[Column1]],CuentosIndexados[],5,FALSE)</f>
        <v>0</v>
      </c>
      <c r="D519" t="str">
        <f>VLOOKUP(CuentosContados[[#This Row],[Column1]],CuentosIndexados[],6,FALSE)</f>
        <v>envejecimiento</v>
      </c>
      <c r="E519">
        <f>VLOOKUP(CuentosContados[[#This Row],[Column1]],CuentosIndexados[],7,FALSE)</f>
        <v>0</v>
      </c>
      <c r="F519">
        <f>VLOOKUP(CuentosContados[[#This Row],[Column1]],CuentosIndexados[],8,FALSE)</f>
        <v>0</v>
      </c>
      <c r="G519">
        <f>VLOOKUP(CuentosContados[[#This Row],[Column1]],CuentosIndexados[],9,FALSE)</f>
        <v>0</v>
      </c>
      <c r="H519">
        <f>VLOOKUP(CuentosContados[[#This Row],[Column1]],CuentosIndexados[],10,FALSE)</f>
        <v>0</v>
      </c>
      <c r="I519">
        <f>VLOOKUP(CuentosContados[[#This Row],[Column1]],CuentosIndexados[],11,FALSE)</f>
        <v>0</v>
      </c>
      <c r="J519">
        <f>VLOOKUP(CuentosContados[[#This Row],[Column1]],CuentosIndexados[],12,FALSE)</f>
        <v>0</v>
      </c>
      <c r="K519">
        <f>VLOOKUP(CuentosContados[[#This Row],[Column1]],CuentosIndexados[],13,FALSE)</f>
        <v>0</v>
      </c>
      <c r="L519">
        <f>VLOOKUP(CuentosContados[[#This Row],[Column1]],CuentosIndexados[],14,FALSE)</f>
        <v>0</v>
      </c>
      <c r="M519" t="str">
        <f>VLOOKUP(CuentosContados[[#This Row],[Column1]],CuentosIndexados[],15,FALSE)</f>
        <v>tristeza</v>
      </c>
      <c r="N519">
        <f>VLOOKUP(CuentosContados[[#This Row],[Column1]],CuentosIndexados[],16,FALSE)</f>
        <v>0</v>
      </c>
      <c r="O519">
        <f>VLOOKUP(CuentosContados[[#This Row],[Column1]],CuentosIndexados[],17,FALSE)</f>
        <v>0</v>
      </c>
      <c r="P519">
        <f>VLOOKUP(CuentosContados[[#This Row],[Column1]],CuentosIndexados[],18,FALSE)</f>
        <v>0</v>
      </c>
      <c r="Q519">
        <f>VLOOKUP(CuentosContados[[#This Row],[Column1]],CuentosIndexados[],19,FALSE)</f>
        <v>0</v>
      </c>
      <c r="R519">
        <f>VLOOKUP(CuentosContados[[#This Row],[Column1]],CuentosIndexados[],20,FALSE)</f>
        <v>0</v>
      </c>
      <c r="S519">
        <f>VLOOKUP(CuentosContados[[#This Row],[Column1]],CuentosIndexados[],21,FALSE)</f>
        <v>0</v>
      </c>
      <c r="T519">
        <f>VLOOKUP(CuentosContados[[#This Row],[Column1]],CuentosIndexados[],22,FALSE)</f>
        <v>0</v>
      </c>
      <c r="U519">
        <f>VLOOKUP(CuentosContados[[#This Row],[Column1]],CuentosIndexados[],23,FALSE)</f>
        <v>0</v>
      </c>
      <c r="V519">
        <f>VLOOKUP(CuentosContados[[#This Row],[Column1]],CuentosIndexados[],24,FALSE)</f>
        <v>0</v>
      </c>
      <c r="W519">
        <f>VLOOKUP(CuentosContados[[#This Row],[Column1]],CuentosIndexados[],25,FALSE)</f>
        <v>0</v>
      </c>
      <c r="X519" t="str">
        <f>VLOOKUP(CuentosContados[[#This Row],[Column1]],CuentosIndexados[],26,FALSE)</f>
        <v>compasion</v>
      </c>
      <c r="Y519">
        <f>VLOOKUP(CuentosContados[[#This Row],[Column1]],CuentosIndexados[],27,FALSE)</f>
        <v>0</v>
      </c>
      <c r="Z519">
        <f>VLOOKUP(CuentosContados[[#This Row],[Column1]],CuentosIndexados[],28,FALSE)</f>
        <v>0</v>
      </c>
      <c r="AA519">
        <f>VLOOKUP(CuentosContados[[#This Row],[Column1]],CuentosIndexados[],29,FALSE)</f>
        <v>0</v>
      </c>
      <c r="AB519">
        <f>VLOOKUP(CuentosContados[[#This Row],[Column1]],CuentosIndexados[],30,FALSE)</f>
        <v>0</v>
      </c>
      <c r="AC519">
        <f>VLOOKUP(CuentosContados[[#This Row],[Column1]],CuentosIndexados[],31,FALSE)</f>
        <v>0</v>
      </c>
      <c r="AD519">
        <f>VLOOKUP(CuentosContados[[#This Row],[Column1]],CuentosIndexados[],32,FALSE)</f>
        <v>0</v>
      </c>
      <c r="AE519">
        <f>VLOOKUP(CuentosContados[[#This Row],[Column1]],CuentosIndexados[],33,FALSE)</f>
        <v>0</v>
      </c>
      <c r="AF519">
        <f>VLOOKUP(CuentosContados[[#This Row],[Column1]],CuentosIndexados[],34,FALSE)</f>
        <v>0</v>
      </c>
      <c r="AG519">
        <f>VLOOKUP(CuentosContados[[#This Row],[Column1]],CuentosIndexados[],35,FALSE)</f>
        <v>0</v>
      </c>
      <c r="AH519">
        <f>VLOOKUP(CuentosContados[[#This Row],[Column1]],CuentosIndexados[],36,FALSE)</f>
        <v>0</v>
      </c>
      <c r="AI519">
        <f>VLOOKUP(CuentosContados[[#This Row],[Column1]],CuentosIndexados[],37,FALSE)</f>
        <v>0</v>
      </c>
      <c r="AJ519">
        <f>VLOOKUP(CuentosContados[[#This Row],[Column1]],CuentosIndexados[],38,FALSE)</f>
        <v>0</v>
      </c>
      <c r="AK519">
        <f>VLOOKUP(CuentosContados[[#This Row],[Column1]],CuentosIndexados[],39,FALSE)</f>
        <v>0</v>
      </c>
    </row>
    <row r="520" spans="1:37" x14ac:dyDescent="0.25">
      <c r="A520" t="s">
        <v>172</v>
      </c>
      <c r="B520" t="str">
        <f>VLOOKUP(CuentosContados[[#This Row],[Column1]],CuentosIndexados[],3,FALSE)</f>
        <v>amor</v>
      </c>
      <c r="C520">
        <f>VLOOKUP(CuentosContados[[#This Row],[Column1]],CuentosIndexados[],5,FALSE)</f>
        <v>0</v>
      </c>
      <c r="D520" t="str">
        <f>VLOOKUP(CuentosContados[[#This Row],[Column1]],CuentosIndexados[],6,FALSE)</f>
        <v>envejecimiento</v>
      </c>
      <c r="E520">
        <f>VLOOKUP(CuentosContados[[#This Row],[Column1]],CuentosIndexados[],7,FALSE)</f>
        <v>0</v>
      </c>
      <c r="F520">
        <f>VLOOKUP(CuentosContados[[#This Row],[Column1]],CuentosIndexados[],8,FALSE)</f>
        <v>0</v>
      </c>
      <c r="G520">
        <f>VLOOKUP(CuentosContados[[#This Row],[Column1]],CuentosIndexados[],9,FALSE)</f>
        <v>0</v>
      </c>
      <c r="H520">
        <f>VLOOKUP(CuentosContados[[#This Row],[Column1]],CuentosIndexados[],10,FALSE)</f>
        <v>0</v>
      </c>
      <c r="I520">
        <f>VLOOKUP(CuentosContados[[#This Row],[Column1]],CuentosIndexados[],11,FALSE)</f>
        <v>0</v>
      </c>
      <c r="J520">
        <f>VLOOKUP(CuentosContados[[#This Row],[Column1]],CuentosIndexados[],12,FALSE)</f>
        <v>0</v>
      </c>
      <c r="K520">
        <f>VLOOKUP(CuentosContados[[#This Row],[Column1]],CuentosIndexados[],13,FALSE)</f>
        <v>0</v>
      </c>
      <c r="L520">
        <f>VLOOKUP(CuentosContados[[#This Row],[Column1]],CuentosIndexados[],14,FALSE)</f>
        <v>0</v>
      </c>
      <c r="M520" t="str">
        <f>VLOOKUP(CuentosContados[[#This Row],[Column1]],CuentosIndexados[],15,FALSE)</f>
        <v>tristeza</v>
      </c>
      <c r="N520">
        <f>VLOOKUP(CuentosContados[[#This Row],[Column1]],CuentosIndexados[],16,FALSE)</f>
        <v>0</v>
      </c>
      <c r="O520">
        <f>VLOOKUP(CuentosContados[[#This Row],[Column1]],CuentosIndexados[],17,FALSE)</f>
        <v>0</v>
      </c>
      <c r="P520">
        <f>VLOOKUP(CuentosContados[[#This Row],[Column1]],CuentosIndexados[],18,FALSE)</f>
        <v>0</v>
      </c>
      <c r="Q520">
        <f>VLOOKUP(CuentosContados[[#This Row],[Column1]],CuentosIndexados[],19,FALSE)</f>
        <v>0</v>
      </c>
      <c r="R520">
        <f>VLOOKUP(CuentosContados[[#This Row],[Column1]],CuentosIndexados[],20,FALSE)</f>
        <v>0</v>
      </c>
      <c r="S520">
        <f>VLOOKUP(CuentosContados[[#This Row],[Column1]],CuentosIndexados[],21,FALSE)</f>
        <v>0</v>
      </c>
      <c r="T520">
        <f>VLOOKUP(CuentosContados[[#This Row],[Column1]],CuentosIndexados[],22,FALSE)</f>
        <v>0</v>
      </c>
      <c r="U520">
        <f>VLOOKUP(CuentosContados[[#This Row],[Column1]],CuentosIndexados[],23,FALSE)</f>
        <v>0</v>
      </c>
      <c r="V520">
        <f>VLOOKUP(CuentosContados[[#This Row],[Column1]],CuentosIndexados[],24,FALSE)</f>
        <v>0</v>
      </c>
      <c r="W520">
        <f>VLOOKUP(CuentosContados[[#This Row],[Column1]],CuentosIndexados[],25,FALSE)</f>
        <v>0</v>
      </c>
      <c r="X520" t="str">
        <f>VLOOKUP(CuentosContados[[#This Row],[Column1]],CuentosIndexados[],26,FALSE)</f>
        <v>compasion</v>
      </c>
      <c r="Y520">
        <f>VLOOKUP(CuentosContados[[#This Row],[Column1]],CuentosIndexados[],27,FALSE)</f>
        <v>0</v>
      </c>
      <c r="Z520">
        <f>VLOOKUP(CuentosContados[[#This Row],[Column1]],CuentosIndexados[],28,FALSE)</f>
        <v>0</v>
      </c>
      <c r="AA520">
        <f>VLOOKUP(CuentosContados[[#This Row],[Column1]],CuentosIndexados[],29,FALSE)</f>
        <v>0</v>
      </c>
      <c r="AB520">
        <f>VLOOKUP(CuentosContados[[#This Row],[Column1]],CuentosIndexados[],30,FALSE)</f>
        <v>0</v>
      </c>
      <c r="AC520">
        <f>VLOOKUP(CuentosContados[[#This Row],[Column1]],CuentosIndexados[],31,FALSE)</f>
        <v>0</v>
      </c>
      <c r="AD520">
        <f>VLOOKUP(CuentosContados[[#This Row],[Column1]],CuentosIndexados[],32,FALSE)</f>
        <v>0</v>
      </c>
      <c r="AE520">
        <f>VLOOKUP(CuentosContados[[#This Row],[Column1]],CuentosIndexados[],33,FALSE)</f>
        <v>0</v>
      </c>
      <c r="AF520">
        <f>VLOOKUP(CuentosContados[[#This Row],[Column1]],CuentosIndexados[],34,FALSE)</f>
        <v>0</v>
      </c>
      <c r="AG520">
        <f>VLOOKUP(CuentosContados[[#This Row],[Column1]],CuentosIndexados[],35,FALSE)</f>
        <v>0</v>
      </c>
      <c r="AH520">
        <f>VLOOKUP(CuentosContados[[#This Row],[Column1]],CuentosIndexados[],36,FALSE)</f>
        <v>0</v>
      </c>
      <c r="AI520">
        <f>VLOOKUP(CuentosContados[[#This Row],[Column1]],CuentosIndexados[],37,FALSE)</f>
        <v>0</v>
      </c>
      <c r="AJ520">
        <f>VLOOKUP(CuentosContados[[#This Row],[Column1]],CuentosIndexados[],38,FALSE)</f>
        <v>0</v>
      </c>
      <c r="AK520">
        <f>VLOOKUP(CuentosContados[[#This Row],[Column1]],CuentosIndexados[],39,FALSE)</f>
        <v>0</v>
      </c>
    </row>
    <row r="521" spans="1:37" x14ac:dyDescent="0.25">
      <c r="A521" t="s">
        <v>172</v>
      </c>
      <c r="B521" t="str">
        <f>VLOOKUP(CuentosContados[[#This Row],[Column1]],CuentosIndexados[],3,FALSE)</f>
        <v>amor</v>
      </c>
      <c r="C521">
        <f>VLOOKUP(CuentosContados[[#This Row],[Column1]],CuentosIndexados[],5,FALSE)</f>
        <v>0</v>
      </c>
      <c r="D521" t="str">
        <f>VLOOKUP(CuentosContados[[#This Row],[Column1]],CuentosIndexados[],6,FALSE)</f>
        <v>envejecimiento</v>
      </c>
      <c r="E521">
        <f>VLOOKUP(CuentosContados[[#This Row],[Column1]],CuentosIndexados[],7,FALSE)</f>
        <v>0</v>
      </c>
      <c r="F521">
        <f>VLOOKUP(CuentosContados[[#This Row],[Column1]],CuentosIndexados[],8,FALSE)</f>
        <v>0</v>
      </c>
      <c r="G521">
        <f>VLOOKUP(CuentosContados[[#This Row],[Column1]],CuentosIndexados[],9,FALSE)</f>
        <v>0</v>
      </c>
      <c r="H521">
        <f>VLOOKUP(CuentosContados[[#This Row],[Column1]],CuentosIndexados[],10,FALSE)</f>
        <v>0</v>
      </c>
      <c r="I521">
        <f>VLOOKUP(CuentosContados[[#This Row],[Column1]],CuentosIndexados[],11,FALSE)</f>
        <v>0</v>
      </c>
      <c r="J521">
        <f>VLOOKUP(CuentosContados[[#This Row],[Column1]],CuentosIndexados[],12,FALSE)</f>
        <v>0</v>
      </c>
      <c r="K521">
        <f>VLOOKUP(CuentosContados[[#This Row],[Column1]],CuentosIndexados[],13,FALSE)</f>
        <v>0</v>
      </c>
      <c r="L521">
        <f>VLOOKUP(CuentosContados[[#This Row],[Column1]],CuentosIndexados[],14,FALSE)</f>
        <v>0</v>
      </c>
      <c r="M521" t="str">
        <f>VLOOKUP(CuentosContados[[#This Row],[Column1]],CuentosIndexados[],15,FALSE)</f>
        <v>tristeza</v>
      </c>
      <c r="N521">
        <f>VLOOKUP(CuentosContados[[#This Row],[Column1]],CuentosIndexados[],16,FALSE)</f>
        <v>0</v>
      </c>
      <c r="O521">
        <f>VLOOKUP(CuentosContados[[#This Row],[Column1]],CuentosIndexados[],17,FALSE)</f>
        <v>0</v>
      </c>
      <c r="P521">
        <f>VLOOKUP(CuentosContados[[#This Row],[Column1]],CuentosIndexados[],18,FALSE)</f>
        <v>0</v>
      </c>
      <c r="Q521">
        <f>VLOOKUP(CuentosContados[[#This Row],[Column1]],CuentosIndexados[],19,FALSE)</f>
        <v>0</v>
      </c>
      <c r="R521">
        <f>VLOOKUP(CuentosContados[[#This Row],[Column1]],CuentosIndexados[],20,FALSE)</f>
        <v>0</v>
      </c>
      <c r="S521">
        <f>VLOOKUP(CuentosContados[[#This Row],[Column1]],CuentosIndexados[],21,FALSE)</f>
        <v>0</v>
      </c>
      <c r="T521">
        <f>VLOOKUP(CuentosContados[[#This Row],[Column1]],CuentosIndexados[],22,FALSE)</f>
        <v>0</v>
      </c>
      <c r="U521">
        <f>VLOOKUP(CuentosContados[[#This Row],[Column1]],CuentosIndexados[],23,FALSE)</f>
        <v>0</v>
      </c>
      <c r="V521">
        <f>VLOOKUP(CuentosContados[[#This Row],[Column1]],CuentosIndexados[],24,FALSE)</f>
        <v>0</v>
      </c>
      <c r="W521">
        <f>VLOOKUP(CuentosContados[[#This Row],[Column1]],CuentosIndexados[],25,FALSE)</f>
        <v>0</v>
      </c>
      <c r="X521" t="str">
        <f>VLOOKUP(CuentosContados[[#This Row],[Column1]],CuentosIndexados[],26,FALSE)</f>
        <v>compasion</v>
      </c>
      <c r="Y521">
        <f>VLOOKUP(CuentosContados[[#This Row],[Column1]],CuentosIndexados[],27,FALSE)</f>
        <v>0</v>
      </c>
      <c r="Z521">
        <f>VLOOKUP(CuentosContados[[#This Row],[Column1]],CuentosIndexados[],28,FALSE)</f>
        <v>0</v>
      </c>
      <c r="AA521">
        <f>VLOOKUP(CuentosContados[[#This Row],[Column1]],CuentosIndexados[],29,FALSE)</f>
        <v>0</v>
      </c>
      <c r="AB521">
        <f>VLOOKUP(CuentosContados[[#This Row],[Column1]],CuentosIndexados[],30,FALSE)</f>
        <v>0</v>
      </c>
      <c r="AC521">
        <f>VLOOKUP(CuentosContados[[#This Row],[Column1]],CuentosIndexados[],31,FALSE)</f>
        <v>0</v>
      </c>
      <c r="AD521">
        <f>VLOOKUP(CuentosContados[[#This Row],[Column1]],CuentosIndexados[],32,FALSE)</f>
        <v>0</v>
      </c>
      <c r="AE521">
        <f>VLOOKUP(CuentosContados[[#This Row],[Column1]],CuentosIndexados[],33,FALSE)</f>
        <v>0</v>
      </c>
      <c r="AF521">
        <f>VLOOKUP(CuentosContados[[#This Row],[Column1]],CuentosIndexados[],34,FALSE)</f>
        <v>0</v>
      </c>
      <c r="AG521">
        <f>VLOOKUP(CuentosContados[[#This Row],[Column1]],CuentosIndexados[],35,FALSE)</f>
        <v>0</v>
      </c>
      <c r="AH521">
        <f>VLOOKUP(CuentosContados[[#This Row],[Column1]],CuentosIndexados[],36,FALSE)</f>
        <v>0</v>
      </c>
      <c r="AI521">
        <f>VLOOKUP(CuentosContados[[#This Row],[Column1]],CuentosIndexados[],37,FALSE)</f>
        <v>0</v>
      </c>
      <c r="AJ521">
        <f>VLOOKUP(CuentosContados[[#This Row],[Column1]],CuentosIndexados[],38,FALSE)</f>
        <v>0</v>
      </c>
      <c r="AK521">
        <f>VLOOKUP(CuentosContados[[#This Row],[Column1]],CuentosIndexados[],39,FALSE)</f>
        <v>0</v>
      </c>
    </row>
    <row r="522" spans="1:37" x14ac:dyDescent="0.25">
      <c r="A522" t="s">
        <v>172</v>
      </c>
      <c r="B522" t="str">
        <f>VLOOKUP(CuentosContados[[#This Row],[Column1]],CuentosIndexados[],3,FALSE)</f>
        <v>amor</v>
      </c>
      <c r="C522">
        <f>VLOOKUP(CuentosContados[[#This Row],[Column1]],CuentosIndexados[],5,FALSE)</f>
        <v>0</v>
      </c>
      <c r="D522" t="str">
        <f>VLOOKUP(CuentosContados[[#This Row],[Column1]],CuentosIndexados[],6,FALSE)</f>
        <v>envejecimiento</v>
      </c>
      <c r="E522">
        <f>VLOOKUP(CuentosContados[[#This Row],[Column1]],CuentosIndexados[],7,FALSE)</f>
        <v>0</v>
      </c>
      <c r="F522">
        <f>VLOOKUP(CuentosContados[[#This Row],[Column1]],CuentosIndexados[],8,FALSE)</f>
        <v>0</v>
      </c>
      <c r="G522">
        <f>VLOOKUP(CuentosContados[[#This Row],[Column1]],CuentosIndexados[],9,FALSE)</f>
        <v>0</v>
      </c>
      <c r="H522">
        <f>VLOOKUP(CuentosContados[[#This Row],[Column1]],CuentosIndexados[],10,FALSE)</f>
        <v>0</v>
      </c>
      <c r="I522">
        <f>VLOOKUP(CuentosContados[[#This Row],[Column1]],CuentosIndexados[],11,FALSE)</f>
        <v>0</v>
      </c>
      <c r="J522">
        <f>VLOOKUP(CuentosContados[[#This Row],[Column1]],CuentosIndexados[],12,FALSE)</f>
        <v>0</v>
      </c>
      <c r="K522">
        <f>VLOOKUP(CuentosContados[[#This Row],[Column1]],CuentosIndexados[],13,FALSE)</f>
        <v>0</v>
      </c>
      <c r="L522">
        <f>VLOOKUP(CuentosContados[[#This Row],[Column1]],CuentosIndexados[],14,FALSE)</f>
        <v>0</v>
      </c>
      <c r="M522" t="str">
        <f>VLOOKUP(CuentosContados[[#This Row],[Column1]],CuentosIndexados[],15,FALSE)</f>
        <v>tristeza</v>
      </c>
      <c r="N522">
        <f>VLOOKUP(CuentosContados[[#This Row],[Column1]],CuentosIndexados[],16,FALSE)</f>
        <v>0</v>
      </c>
      <c r="O522">
        <f>VLOOKUP(CuentosContados[[#This Row],[Column1]],CuentosIndexados[],17,FALSE)</f>
        <v>0</v>
      </c>
      <c r="P522">
        <f>VLOOKUP(CuentosContados[[#This Row],[Column1]],CuentosIndexados[],18,FALSE)</f>
        <v>0</v>
      </c>
      <c r="Q522">
        <f>VLOOKUP(CuentosContados[[#This Row],[Column1]],CuentosIndexados[],19,FALSE)</f>
        <v>0</v>
      </c>
      <c r="R522">
        <f>VLOOKUP(CuentosContados[[#This Row],[Column1]],CuentosIndexados[],20,FALSE)</f>
        <v>0</v>
      </c>
      <c r="S522">
        <f>VLOOKUP(CuentosContados[[#This Row],[Column1]],CuentosIndexados[],21,FALSE)</f>
        <v>0</v>
      </c>
      <c r="T522">
        <f>VLOOKUP(CuentosContados[[#This Row],[Column1]],CuentosIndexados[],22,FALSE)</f>
        <v>0</v>
      </c>
      <c r="U522">
        <f>VLOOKUP(CuentosContados[[#This Row],[Column1]],CuentosIndexados[],23,FALSE)</f>
        <v>0</v>
      </c>
      <c r="V522">
        <f>VLOOKUP(CuentosContados[[#This Row],[Column1]],CuentosIndexados[],24,FALSE)</f>
        <v>0</v>
      </c>
      <c r="W522">
        <f>VLOOKUP(CuentosContados[[#This Row],[Column1]],CuentosIndexados[],25,FALSE)</f>
        <v>0</v>
      </c>
      <c r="X522" t="str">
        <f>VLOOKUP(CuentosContados[[#This Row],[Column1]],CuentosIndexados[],26,FALSE)</f>
        <v>compasion</v>
      </c>
      <c r="Y522">
        <f>VLOOKUP(CuentosContados[[#This Row],[Column1]],CuentosIndexados[],27,FALSE)</f>
        <v>0</v>
      </c>
      <c r="Z522">
        <f>VLOOKUP(CuentosContados[[#This Row],[Column1]],CuentosIndexados[],28,FALSE)</f>
        <v>0</v>
      </c>
      <c r="AA522">
        <f>VLOOKUP(CuentosContados[[#This Row],[Column1]],CuentosIndexados[],29,FALSE)</f>
        <v>0</v>
      </c>
      <c r="AB522">
        <f>VLOOKUP(CuentosContados[[#This Row],[Column1]],CuentosIndexados[],30,FALSE)</f>
        <v>0</v>
      </c>
      <c r="AC522">
        <f>VLOOKUP(CuentosContados[[#This Row],[Column1]],CuentosIndexados[],31,FALSE)</f>
        <v>0</v>
      </c>
      <c r="AD522">
        <f>VLOOKUP(CuentosContados[[#This Row],[Column1]],CuentosIndexados[],32,FALSE)</f>
        <v>0</v>
      </c>
      <c r="AE522">
        <f>VLOOKUP(CuentosContados[[#This Row],[Column1]],CuentosIndexados[],33,FALSE)</f>
        <v>0</v>
      </c>
      <c r="AF522">
        <f>VLOOKUP(CuentosContados[[#This Row],[Column1]],CuentosIndexados[],34,FALSE)</f>
        <v>0</v>
      </c>
      <c r="AG522">
        <f>VLOOKUP(CuentosContados[[#This Row],[Column1]],CuentosIndexados[],35,FALSE)</f>
        <v>0</v>
      </c>
      <c r="AH522">
        <f>VLOOKUP(CuentosContados[[#This Row],[Column1]],CuentosIndexados[],36,FALSE)</f>
        <v>0</v>
      </c>
      <c r="AI522">
        <f>VLOOKUP(CuentosContados[[#This Row],[Column1]],CuentosIndexados[],37,FALSE)</f>
        <v>0</v>
      </c>
      <c r="AJ522">
        <f>VLOOKUP(CuentosContados[[#This Row],[Column1]],CuentosIndexados[],38,FALSE)</f>
        <v>0</v>
      </c>
      <c r="AK522">
        <f>VLOOKUP(CuentosContados[[#This Row],[Column1]],CuentosIndexados[],39,FALSE)</f>
        <v>0</v>
      </c>
    </row>
    <row r="523" spans="1:37" x14ac:dyDescent="0.25">
      <c r="A523" t="s">
        <v>175</v>
      </c>
      <c r="B523" t="str">
        <f>VLOOKUP(CuentosContados[[#This Row],[Column1]],CuentosIndexados[],3,FALSE)</f>
        <v>amor</v>
      </c>
      <c r="C523">
        <f>VLOOKUP(CuentosContados[[#This Row],[Column1]],CuentosIndexados[],5,FALSE)</f>
        <v>0</v>
      </c>
      <c r="D523">
        <f>VLOOKUP(CuentosContados[[#This Row],[Column1]],CuentosIndexados[],6,FALSE)</f>
        <v>0</v>
      </c>
      <c r="E523">
        <f>VLOOKUP(CuentosContados[[#This Row],[Column1]],CuentosIndexados[],7,FALSE)</f>
        <v>0</v>
      </c>
      <c r="F523">
        <f>VLOOKUP(CuentosContados[[#This Row],[Column1]],CuentosIndexados[],8,FALSE)</f>
        <v>0</v>
      </c>
      <c r="G523">
        <f>VLOOKUP(CuentosContados[[#This Row],[Column1]],CuentosIndexados[],9,FALSE)</f>
        <v>0</v>
      </c>
      <c r="H523">
        <f>VLOOKUP(CuentosContados[[#This Row],[Column1]],CuentosIndexados[],10,FALSE)</f>
        <v>0</v>
      </c>
      <c r="I523" t="str">
        <f>VLOOKUP(CuentosContados[[#This Row],[Column1]],CuentosIndexados[],11,FALSE)</f>
        <v>educacion</v>
      </c>
      <c r="J523" t="str">
        <f>VLOOKUP(CuentosContados[[#This Row],[Column1]],CuentosIndexados[],12,FALSE)</f>
        <v>trabajo</v>
      </c>
      <c r="K523">
        <f>VLOOKUP(CuentosContados[[#This Row],[Column1]],CuentosIndexados[],13,FALSE)</f>
        <v>0</v>
      </c>
      <c r="L523">
        <f>VLOOKUP(CuentosContados[[#This Row],[Column1]],CuentosIndexados[],14,FALSE)</f>
        <v>0</v>
      </c>
      <c r="M523">
        <f>VLOOKUP(CuentosContados[[#This Row],[Column1]],CuentosIndexados[],15,FALSE)</f>
        <v>0</v>
      </c>
      <c r="N523">
        <f>VLOOKUP(CuentosContados[[#This Row],[Column1]],CuentosIndexados[],16,FALSE)</f>
        <v>0</v>
      </c>
      <c r="O523">
        <f>VLOOKUP(CuentosContados[[#This Row],[Column1]],CuentosIndexados[],17,FALSE)</f>
        <v>0</v>
      </c>
      <c r="P523">
        <f>VLOOKUP(CuentosContados[[#This Row],[Column1]],CuentosIndexados[],18,FALSE)</f>
        <v>0</v>
      </c>
      <c r="Q523">
        <f>VLOOKUP(CuentosContados[[#This Row],[Column1]],CuentosIndexados[],19,FALSE)</f>
        <v>0</v>
      </c>
      <c r="R523">
        <f>VLOOKUP(CuentosContados[[#This Row],[Column1]],CuentosIndexados[],20,FALSE)</f>
        <v>0</v>
      </c>
      <c r="S523" t="str">
        <f>VLOOKUP(CuentosContados[[#This Row],[Column1]],CuentosIndexados[],21,FALSE)</f>
        <v>fortaleza</v>
      </c>
      <c r="T523">
        <f>VLOOKUP(CuentosContados[[#This Row],[Column1]],CuentosIndexados[],22,FALSE)</f>
        <v>0</v>
      </c>
      <c r="U523">
        <f>VLOOKUP(CuentosContados[[#This Row],[Column1]],CuentosIndexados[],23,FALSE)</f>
        <v>0</v>
      </c>
      <c r="V523">
        <f>VLOOKUP(CuentosContados[[#This Row],[Column1]],CuentosIndexados[],24,FALSE)</f>
        <v>0</v>
      </c>
      <c r="W523">
        <f>VLOOKUP(CuentosContados[[#This Row],[Column1]],CuentosIndexados[],25,FALSE)</f>
        <v>0</v>
      </c>
      <c r="X523" t="str">
        <f>VLOOKUP(CuentosContados[[#This Row],[Column1]],CuentosIndexados[],26,FALSE)</f>
        <v>compasion</v>
      </c>
      <c r="Y523">
        <f>VLOOKUP(CuentosContados[[#This Row],[Column1]],CuentosIndexados[],27,FALSE)</f>
        <v>0</v>
      </c>
      <c r="Z523">
        <f>VLOOKUP(CuentosContados[[#This Row],[Column1]],CuentosIndexados[],28,FALSE)</f>
        <v>0</v>
      </c>
      <c r="AA523">
        <f>VLOOKUP(CuentosContados[[#This Row],[Column1]],CuentosIndexados[],29,FALSE)</f>
        <v>0</v>
      </c>
      <c r="AB523">
        <f>VLOOKUP(CuentosContados[[#This Row],[Column1]],CuentosIndexados[],30,FALSE)</f>
        <v>0</v>
      </c>
      <c r="AC523">
        <f>VLOOKUP(CuentosContados[[#This Row],[Column1]],CuentosIndexados[],31,FALSE)</f>
        <v>0</v>
      </c>
      <c r="AD523">
        <f>VLOOKUP(CuentosContados[[#This Row],[Column1]],CuentosIndexados[],32,FALSE)</f>
        <v>0</v>
      </c>
      <c r="AE523">
        <f>VLOOKUP(CuentosContados[[#This Row],[Column1]],CuentosIndexados[],33,FALSE)</f>
        <v>0</v>
      </c>
      <c r="AF523" t="str">
        <f>VLOOKUP(CuentosContados[[#This Row],[Column1]],CuentosIndexados[],34,FALSE)</f>
        <v>diversion</v>
      </c>
      <c r="AG523" t="str">
        <f>VLOOKUP(CuentosContados[[#This Row],[Column1]],CuentosIndexados[],35,FALSE)</f>
        <v>placer</v>
      </c>
      <c r="AH523">
        <f>VLOOKUP(CuentosContados[[#This Row],[Column1]],CuentosIndexados[],36,FALSE)</f>
        <v>0</v>
      </c>
      <c r="AI523">
        <f>VLOOKUP(CuentosContados[[#This Row],[Column1]],CuentosIndexados[],37,FALSE)</f>
        <v>0</v>
      </c>
      <c r="AJ523">
        <f>VLOOKUP(CuentosContados[[#This Row],[Column1]],CuentosIndexados[],38,FALSE)</f>
        <v>0</v>
      </c>
      <c r="AK523">
        <f>VLOOKUP(CuentosContados[[#This Row],[Column1]],CuentosIndexados[],39,FALSE)</f>
        <v>0</v>
      </c>
    </row>
    <row r="524" spans="1:37" x14ac:dyDescent="0.25">
      <c r="A524" t="s">
        <v>175</v>
      </c>
      <c r="B524" t="str">
        <f>VLOOKUP(CuentosContados[[#This Row],[Column1]],CuentosIndexados[],3,FALSE)</f>
        <v>amor</v>
      </c>
      <c r="C524">
        <f>VLOOKUP(CuentosContados[[#This Row],[Column1]],CuentosIndexados[],5,FALSE)</f>
        <v>0</v>
      </c>
      <c r="D524">
        <f>VLOOKUP(CuentosContados[[#This Row],[Column1]],CuentosIndexados[],6,FALSE)</f>
        <v>0</v>
      </c>
      <c r="E524">
        <f>VLOOKUP(CuentosContados[[#This Row],[Column1]],CuentosIndexados[],7,FALSE)</f>
        <v>0</v>
      </c>
      <c r="F524">
        <f>VLOOKUP(CuentosContados[[#This Row],[Column1]],CuentosIndexados[],8,FALSE)</f>
        <v>0</v>
      </c>
      <c r="G524">
        <f>VLOOKUP(CuentosContados[[#This Row],[Column1]],CuentosIndexados[],9,FALSE)</f>
        <v>0</v>
      </c>
      <c r="H524">
        <f>VLOOKUP(CuentosContados[[#This Row],[Column1]],CuentosIndexados[],10,FALSE)</f>
        <v>0</v>
      </c>
      <c r="I524" t="str">
        <f>VLOOKUP(CuentosContados[[#This Row],[Column1]],CuentosIndexados[],11,FALSE)</f>
        <v>educacion</v>
      </c>
      <c r="J524" t="str">
        <f>VLOOKUP(CuentosContados[[#This Row],[Column1]],CuentosIndexados[],12,FALSE)</f>
        <v>trabajo</v>
      </c>
      <c r="K524">
        <f>VLOOKUP(CuentosContados[[#This Row],[Column1]],CuentosIndexados[],13,FALSE)</f>
        <v>0</v>
      </c>
      <c r="L524">
        <f>VLOOKUP(CuentosContados[[#This Row],[Column1]],CuentosIndexados[],14,FALSE)</f>
        <v>0</v>
      </c>
      <c r="M524">
        <f>VLOOKUP(CuentosContados[[#This Row],[Column1]],CuentosIndexados[],15,FALSE)</f>
        <v>0</v>
      </c>
      <c r="N524">
        <f>VLOOKUP(CuentosContados[[#This Row],[Column1]],CuentosIndexados[],16,FALSE)</f>
        <v>0</v>
      </c>
      <c r="O524">
        <f>VLOOKUP(CuentosContados[[#This Row],[Column1]],CuentosIndexados[],17,FALSE)</f>
        <v>0</v>
      </c>
      <c r="P524">
        <f>VLOOKUP(CuentosContados[[#This Row],[Column1]],CuentosIndexados[],18,FALSE)</f>
        <v>0</v>
      </c>
      <c r="Q524">
        <f>VLOOKUP(CuentosContados[[#This Row],[Column1]],CuentosIndexados[],19,FALSE)</f>
        <v>0</v>
      </c>
      <c r="R524">
        <f>VLOOKUP(CuentosContados[[#This Row],[Column1]],CuentosIndexados[],20,FALSE)</f>
        <v>0</v>
      </c>
      <c r="S524" t="str">
        <f>VLOOKUP(CuentosContados[[#This Row],[Column1]],CuentosIndexados[],21,FALSE)</f>
        <v>fortaleza</v>
      </c>
      <c r="T524">
        <f>VLOOKUP(CuentosContados[[#This Row],[Column1]],CuentosIndexados[],22,FALSE)</f>
        <v>0</v>
      </c>
      <c r="U524">
        <f>VLOOKUP(CuentosContados[[#This Row],[Column1]],CuentosIndexados[],23,FALSE)</f>
        <v>0</v>
      </c>
      <c r="V524">
        <f>VLOOKUP(CuentosContados[[#This Row],[Column1]],CuentosIndexados[],24,FALSE)</f>
        <v>0</v>
      </c>
      <c r="W524">
        <f>VLOOKUP(CuentosContados[[#This Row],[Column1]],CuentosIndexados[],25,FALSE)</f>
        <v>0</v>
      </c>
      <c r="X524" t="str">
        <f>VLOOKUP(CuentosContados[[#This Row],[Column1]],CuentosIndexados[],26,FALSE)</f>
        <v>compasion</v>
      </c>
      <c r="Y524">
        <f>VLOOKUP(CuentosContados[[#This Row],[Column1]],CuentosIndexados[],27,FALSE)</f>
        <v>0</v>
      </c>
      <c r="Z524">
        <f>VLOOKUP(CuentosContados[[#This Row],[Column1]],CuentosIndexados[],28,FALSE)</f>
        <v>0</v>
      </c>
      <c r="AA524">
        <f>VLOOKUP(CuentosContados[[#This Row],[Column1]],CuentosIndexados[],29,FALSE)</f>
        <v>0</v>
      </c>
      <c r="AB524">
        <f>VLOOKUP(CuentosContados[[#This Row],[Column1]],CuentosIndexados[],30,FALSE)</f>
        <v>0</v>
      </c>
      <c r="AC524">
        <f>VLOOKUP(CuentosContados[[#This Row],[Column1]],CuentosIndexados[],31,FALSE)</f>
        <v>0</v>
      </c>
      <c r="AD524">
        <f>VLOOKUP(CuentosContados[[#This Row],[Column1]],CuentosIndexados[],32,FALSE)</f>
        <v>0</v>
      </c>
      <c r="AE524">
        <f>VLOOKUP(CuentosContados[[#This Row],[Column1]],CuentosIndexados[],33,FALSE)</f>
        <v>0</v>
      </c>
      <c r="AF524" t="str">
        <f>VLOOKUP(CuentosContados[[#This Row],[Column1]],CuentosIndexados[],34,FALSE)</f>
        <v>diversion</v>
      </c>
      <c r="AG524" t="str">
        <f>VLOOKUP(CuentosContados[[#This Row],[Column1]],CuentosIndexados[],35,FALSE)</f>
        <v>placer</v>
      </c>
      <c r="AH524">
        <f>VLOOKUP(CuentosContados[[#This Row],[Column1]],CuentosIndexados[],36,FALSE)</f>
        <v>0</v>
      </c>
      <c r="AI524">
        <f>VLOOKUP(CuentosContados[[#This Row],[Column1]],CuentosIndexados[],37,FALSE)</f>
        <v>0</v>
      </c>
      <c r="AJ524">
        <f>VLOOKUP(CuentosContados[[#This Row],[Column1]],CuentosIndexados[],38,FALSE)</f>
        <v>0</v>
      </c>
      <c r="AK524">
        <f>VLOOKUP(CuentosContados[[#This Row],[Column1]],CuentosIndexados[],39,FALSE)</f>
        <v>0</v>
      </c>
    </row>
    <row r="525" spans="1:37" x14ac:dyDescent="0.25">
      <c r="A525" t="s">
        <v>175</v>
      </c>
      <c r="B525" t="str">
        <f>VLOOKUP(CuentosContados[[#This Row],[Column1]],CuentosIndexados[],3,FALSE)</f>
        <v>amor</v>
      </c>
      <c r="C525">
        <f>VLOOKUP(CuentosContados[[#This Row],[Column1]],CuentosIndexados[],5,FALSE)</f>
        <v>0</v>
      </c>
      <c r="D525">
        <f>VLOOKUP(CuentosContados[[#This Row],[Column1]],CuentosIndexados[],6,FALSE)</f>
        <v>0</v>
      </c>
      <c r="E525">
        <f>VLOOKUP(CuentosContados[[#This Row],[Column1]],CuentosIndexados[],7,FALSE)</f>
        <v>0</v>
      </c>
      <c r="F525">
        <f>VLOOKUP(CuentosContados[[#This Row],[Column1]],CuentosIndexados[],8,FALSE)</f>
        <v>0</v>
      </c>
      <c r="G525">
        <f>VLOOKUP(CuentosContados[[#This Row],[Column1]],CuentosIndexados[],9,FALSE)</f>
        <v>0</v>
      </c>
      <c r="H525">
        <f>VLOOKUP(CuentosContados[[#This Row],[Column1]],CuentosIndexados[],10,FALSE)</f>
        <v>0</v>
      </c>
      <c r="I525" t="str">
        <f>VLOOKUP(CuentosContados[[#This Row],[Column1]],CuentosIndexados[],11,FALSE)</f>
        <v>educacion</v>
      </c>
      <c r="J525" t="str">
        <f>VLOOKUP(CuentosContados[[#This Row],[Column1]],CuentosIndexados[],12,FALSE)</f>
        <v>trabajo</v>
      </c>
      <c r="K525">
        <f>VLOOKUP(CuentosContados[[#This Row],[Column1]],CuentosIndexados[],13,FALSE)</f>
        <v>0</v>
      </c>
      <c r="L525">
        <f>VLOOKUP(CuentosContados[[#This Row],[Column1]],CuentosIndexados[],14,FALSE)</f>
        <v>0</v>
      </c>
      <c r="M525">
        <f>VLOOKUP(CuentosContados[[#This Row],[Column1]],CuentosIndexados[],15,FALSE)</f>
        <v>0</v>
      </c>
      <c r="N525">
        <f>VLOOKUP(CuentosContados[[#This Row],[Column1]],CuentosIndexados[],16,FALSE)</f>
        <v>0</v>
      </c>
      <c r="O525">
        <f>VLOOKUP(CuentosContados[[#This Row],[Column1]],CuentosIndexados[],17,FALSE)</f>
        <v>0</v>
      </c>
      <c r="P525">
        <f>VLOOKUP(CuentosContados[[#This Row],[Column1]],CuentosIndexados[],18,FALSE)</f>
        <v>0</v>
      </c>
      <c r="Q525">
        <f>VLOOKUP(CuentosContados[[#This Row],[Column1]],CuentosIndexados[],19,FALSE)</f>
        <v>0</v>
      </c>
      <c r="R525">
        <f>VLOOKUP(CuentosContados[[#This Row],[Column1]],CuentosIndexados[],20,FALSE)</f>
        <v>0</v>
      </c>
      <c r="S525" t="str">
        <f>VLOOKUP(CuentosContados[[#This Row],[Column1]],CuentosIndexados[],21,FALSE)</f>
        <v>fortaleza</v>
      </c>
      <c r="T525">
        <f>VLOOKUP(CuentosContados[[#This Row],[Column1]],CuentosIndexados[],22,FALSE)</f>
        <v>0</v>
      </c>
      <c r="U525">
        <f>VLOOKUP(CuentosContados[[#This Row],[Column1]],CuentosIndexados[],23,FALSE)</f>
        <v>0</v>
      </c>
      <c r="V525">
        <f>VLOOKUP(CuentosContados[[#This Row],[Column1]],CuentosIndexados[],24,FALSE)</f>
        <v>0</v>
      </c>
      <c r="W525">
        <f>VLOOKUP(CuentosContados[[#This Row],[Column1]],CuentosIndexados[],25,FALSE)</f>
        <v>0</v>
      </c>
      <c r="X525" t="str">
        <f>VLOOKUP(CuentosContados[[#This Row],[Column1]],CuentosIndexados[],26,FALSE)</f>
        <v>compasion</v>
      </c>
      <c r="Y525">
        <f>VLOOKUP(CuentosContados[[#This Row],[Column1]],CuentosIndexados[],27,FALSE)</f>
        <v>0</v>
      </c>
      <c r="Z525">
        <f>VLOOKUP(CuentosContados[[#This Row],[Column1]],CuentosIndexados[],28,FALSE)</f>
        <v>0</v>
      </c>
      <c r="AA525">
        <f>VLOOKUP(CuentosContados[[#This Row],[Column1]],CuentosIndexados[],29,FALSE)</f>
        <v>0</v>
      </c>
      <c r="AB525">
        <f>VLOOKUP(CuentosContados[[#This Row],[Column1]],CuentosIndexados[],30,FALSE)</f>
        <v>0</v>
      </c>
      <c r="AC525">
        <f>VLOOKUP(CuentosContados[[#This Row],[Column1]],CuentosIndexados[],31,FALSE)</f>
        <v>0</v>
      </c>
      <c r="AD525">
        <f>VLOOKUP(CuentosContados[[#This Row],[Column1]],CuentosIndexados[],32,FALSE)</f>
        <v>0</v>
      </c>
      <c r="AE525">
        <f>VLOOKUP(CuentosContados[[#This Row],[Column1]],CuentosIndexados[],33,FALSE)</f>
        <v>0</v>
      </c>
      <c r="AF525" t="str">
        <f>VLOOKUP(CuentosContados[[#This Row],[Column1]],CuentosIndexados[],34,FALSE)</f>
        <v>diversion</v>
      </c>
      <c r="AG525" t="str">
        <f>VLOOKUP(CuentosContados[[#This Row],[Column1]],CuentosIndexados[],35,FALSE)</f>
        <v>placer</v>
      </c>
      <c r="AH525">
        <f>VLOOKUP(CuentosContados[[#This Row],[Column1]],CuentosIndexados[],36,FALSE)</f>
        <v>0</v>
      </c>
      <c r="AI525">
        <f>VLOOKUP(CuentosContados[[#This Row],[Column1]],CuentosIndexados[],37,FALSE)</f>
        <v>0</v>
      </c>
      <c r="AJ525">
        <f>VLOOKUP(CuentosContados[[#This Row],[Column1]],CuentosIndexados[],38,FALSE)</f>
        <v>0</v>
      </c>
      <c r="AK525">
        <f>VLOOKUP(CuentosContados[[#This Row],[Column1]],CuentosIndexados[],39,FALSE)</f>
        <v>0</v>
      </c>
    </row>
    <row r="526" spans="1:37" x14ac:dyDescent="0.25">
      <c r="A526" t="s">
        <v>175</v>
      </c>
      <c r="B526" t="str">
        <f>VLOOKUP(CuentosContados[[#This Row],[Column1]],CuentosIndexados[],3,FALSE)</f>
        <v>amor</v>
      </c>
      <c r="C526">
        <f>VLOOKUP(CuentosContados[[#This Row],[Column1]],CuentosIndexados[],5,FALSE)</f>
        <v>0</v>
      </c>
      <c r="D526">
        <f>VLOOKUP(CuentosContados[[#This Row],[Column1]],CuentosIndexados[],6,FALSE)</f>
        <v>0</v>
      </c>
      <c r="E526">
        <f>VLOOKUP(CuentosContados[[#This Row],[Column1]],CuentosIndexados[],7,FALSE)</f>
        <v>0</v>
      </c>
      <c r="F526">
        <f>VLOOKUP(CuentosContados[[#This Row],[Column1]],CuentosIndexados[],8,FALSE)</f>
        <v>0</v>
      </c>
      <c r="G526">
        <f>VLOOKUP(CuentosContados[[#This Row],[Column1]],CuentosIndexados[],9,FALSE)</f>
        <v>0</v>
      </c>
      <c r="H526">
        <f>VLOOKUP(CuentosContados[[#This Row],[Column1]],CuentosIndexados[],10,FALSE)</f>
        <v>0</v>
      </c>
      <c r="I526" t="str">
        <f>VLOOKUP(CuentosContados[[#This Row],[Column1]],CuentosIndexados[],11,FALSE)</f>
        <v>educacion</v>
      </c>
      <c r="J526" t="str">
        <f>VLOOKUP(CuentosContados[[#This Row],[Column1]],CuentosIndexados[],12,FALSE)</f>
        <v>trabajo</v>
      </c>
      <c r="K526">
        <f>VLOOKUP(CuentosContados[[#This Row],[Column1]],CuentosIndexados[],13,FALSE)</f>
        <v>0</v>
      </c>
      <c r="L526">
        <f>VLOOKUP(CuentosContados[[#This Row],[Column1]],CuentosIndexados[],14,FALSE)</f>
        <v>0</v>
      </c>
      <c r="M526">
        <f>VLOOKUP(CuentosContados[[#This Row],[Column1]],CuentosIndexados[],15,FALSE)</f>
        <v>0</v>
      </c>
      <c r="N526">
        <f>VLOOKUP(CuentosContados[[#This Row],[Column1]],CuentosIndexados[],16,FALSE)</f>
        <v>0</v>
      </c>
      <c r="O526">
        <f>VLOOKUP(CuentosContados[[#This Row],[Column1]],CuentosIndexados[],17,FALSE)</f>
        <v>0</v>
      </c>
      <c r="P526">
        <f>VLOOKUP(CuentosContados[[#This Row],[Column1]],CuentosIndexados[],18,FALSE)</f>
        <v>0</v>
      </c>
      <c r="Q526">
        <f>VLOOKUP(CuentosContados[[#This Row],[Column1]],CuentosIndexados[],19,FALSE)</f>
        <v>0</v>
      </c>
      <c r="R526">
        <f>VLOOKUP(CuentosContados[[#This Row],[Column1]],CuentosIndexados[],20,FALSE)</f>
        <v>0</v>
      </c>
      <c r="S526" t="str">
        <f>VLOOKUP(CuentosContados[[#This Row],[Column1]],CuentosIndexados[],21,FALSE)</f>
        <v>fortaleza</v>
      </c>
      <c r="T526">
        <f>VLOOKUP(CuentosContados[[#This Row],[Column1]],CuentosIndexados[],22,FALSE)</f>
        <v>0</v>
      </c>
      <c r="U526">
        <f>VLOOKUP(CuentosContados[[#This Row],[Column1]],CuentosIndexados[],23,FALSE)</f>
        <v>0</v>
      </c>
      <c r="V526">
        <f>VLOOKUP(CuentosContados[[#This Row],[Column1]],CuentosIndexados[],24,FALSE)</f>
        <v>0</v>
      </c>
      <c r="W526">
        <f>VLOOKUP(CuentosContados[[#This Row],[Column1]],CuentosIndexados[],25,FALSE)</f>
        <v>0</v>
      </c>
      <c r="X526" t="str">
        <f>VLOOKUP(CuentosContados[[#This Row],[Column1]],CuentosIndexados[],26,FALSE)</f>
        <v>compasion</v>
      </c>
      <c r="Y526">
        <f>VLOOKUP(CuentosContados[[#This Row],[Column1]],CuentosIndexados[],27,FALSE)</f>
        <v>0</v>
      </c>
      <c r="Z526">
        <f>VLOOKUP(CuentosContados[[#This Row],[Column1]],CuentosIndexados[],28,FALSE)</f>
        <v>0</v>
      </c>
      <c r="AA526">
        <f>VLOOKUP(CuentosContados[[#This Row],[Column1]],CuentosIndexados[],29,FALSE)</f>
        <v>0</v>
      </c>
      <c r="AB526">
        <f>VLOOKUP(CuentosContados[[#This Row],[Column1]],CuentosIndexados[],30,FALSE)</f>
        <v>0</v>
      </c>
      <c r="AC526">
        <f>VLOOKUP(CuentosContados[[#This Row],[Column1]],CuentosIndexados[],31,FALSE)</f>
        <v>0</v>
      </c>
      <c r="AD526">
        <f>VLOOKUP(CuentosContados[[#This Row],[Column1]],CuentosIndexados[],32,FALSE)</f>
        <v>0</v>
      </c>
      <c r="AE526">
        <f>VLOOKUP(CuentosContados[[#This Row],[Column1]],CuentosIndexados[],33,FALSE)</f>
        <v>0</v>
      </c>
      <c r="AF526" t="str">
        <f>VLOOKUP(CuentosContados[[#This Row],[Column1]],CuentosIndexados[],34,FALSE)</f>
        <v>diversion</v>
      </c>
      <c r="AG526" t="str">
        <f>VLOOKUP(CuentosContados[[#This Row],[Column1]],CuentosIndexados[],35,FALSE)</f>
        <v>placer</v>
      </c>
      <c r="AH526">
        <f>VLOOKUP(CuentosContados[[#This Row],[Column1]],CuentosIndexados[],36,FALSE)</f>
        <v>0</v>
      </c>
      <c r="AI526">
        <f>VLOOKUP(CuentosContados[[#This Row],[Column1]],CuentosIndexados[],37,FALSE)</f>
        <v>0</v>
      </c>
      <c r="AJ526">
        <f>VLOOKUP(CuentosContados[[#This Row],[Column1]],CuentosIndexados[],38,FALSE)</f>
        <v>0</v>
      </c>
      <c r="AK526">
        <f>VLOOKUP(CuentosContados[[#This Row],[Column1]],CuentosIndexados[],39,FALSE)</f>
        <v>0</v>
      </c>
    </row>
    <row r="527" spans="1:37" x14ac:dyDescent="0.25">
      <c r="A527" t="s">
        <v>175</v>
      </c>
      <c r="B527" t="str">
        <f>VLOOKUP(CuentosContados[[#This Row],[Column1]],CuentosIndexados[],3,FALSE)</f>
        <v>amor</v>
      </c>
      <c r="C527">
        <f>VLOOKUP(CuentosContados[[#This Row],[Column1]],CuentosIndexados[],5,FALSE)</f>
        <v>0</v>
      </c>
      <c r="D527">
        <f>VLOOKUP(CuentosContados[[#This Row],[Column1]],CuentosIndexados[],6,FALSE)</f>
        <v>0</v>
      </c>
      <c r="E527">
        <f>VLOOKUP(CuentosContados[[#This Row],[Column1]],CuentosIndexados[],7,FALSE)</f>
        <v>0</v>
      </c>
      <c r="F527">
        <f>VLOOKUP(CuentosContados[[#This Row],[Column1]],CuentosIndexados[],8,FALSE)</f>
        <v>0</v>
      </c>
      <c r="G527">
        <f>VLOOKUP(CuentosContados[[#This Row],[Column1]],CuentosIndexados[],9,FALSE)</f>
        <v>0</v>
      </c>
      <c r="H527">
        <f>VLOOKUP(CuentosContados[[#This Row],[Column1]],CuentosIndexados[],10,FALSE)</f>
        <v>0</v>
      </c>
      <c r="I527" t="str">
        <f>VLOOKUP(CuentosContados[[#This Row],[Column1]],CuentosIndexados[],11,FALSE)</f>
        <v>educacion</v>
      </c>
      <c r="J527" t="str">
        <f>VLOOKUP(CuentosContados[[#This Row],[Column1]],CuentosIndexados[],12,FALSE)</f>
        <v>trabajo</v>
      </c>
      <c r="K527">
        <f>VLOOKUP(CuentosContados[[#This Row],[Column1]],CuentosIndexados[],13,FALSE)</f>
        <v>0</v>
      </c>
      <c r="L527">
        <f>VLOOKUP(CuentosContados[[#This Row],[Column1]],CuentosIndexados[],14,FALSE)</f>
        <v>0</v>
      </c>
      <c r="M527">
        <f>VLOOKUP(CuentosContados[[#This Row],[Column1]],CuentosIndexados[],15,FALSE)</f>
        <v>0</v>
      </c>
      <c r="N527">
        <f>VLOOKUP(CuentosContados[[#This Row],[Column1]],CuentosIndexados[],16,FALSE)</f>
        <v>0</v>
      </c>
      <c r="O527">
        <f>VLOOKUP(CuentosContados[[#This Row],[Column1]],CuentosIndexados[],17,FALSE)</f>
        <v>0</v>
      </c>
      <c r="P527">
        <f>VLOOKUP(CuentosContados[[#This Row],[Column1]],CuentosIndexados[],18,FALSE)</f>
        <v>0</v>
      </c>
      <c r="Q527">
        <f>VLOOKUP(CuentosContados[[#This Row],[Column1]],CuentosIndexados[],19,FALSE)</f>
        <v>0</v>
      </c>
      <c r="R527">
        <f>VLOOKUP(CuentosContados[[#This Row],[Column1]],CuentosIndexados[],20,FALSE)</f>
        <v>0</v>
      </c>
      <c r="S527" t="str">
        <f>VLOOKUP(CuentosContados[[#This Row],[Column1]],CuentosIndexados[],21,FALSE)</f>
        <v>fortaleza</v>
      </c>
      <c r="T527">
        <f>VLOOKUP(CuentosContados[[#This Row],[Column1]],CuentosIndexados[],22,FALSE)</f>
        <v>0</v>
      </c>
      <c r="U527">
        <f>VLOOKUP(CuentosContados[[#This Row],[Column1]],CuentosIndexados[],23,FALSE)</f>
        <v>0</v>
      </c>
      <c r="V527">
        <f>VLOOKUP(CuentosContados[[#This Row],[Column1]],CuentosIndexados[],24,FALSE)</f>
        <v>0</v>
      </c>
      <c r="W527">
        <f>VLOOKUP(CuentosContados[[#This Row],[Column1]],CuentosIndexados[],25,FALSE)</f>
        <v>0</v>
      </c>
      <c r="X527" t="str">
        <f>VLOOKUP(CuentosContados[[#This Row],[Column1]],CuentosIndexados[],26,FALSE)</f>
        <v>compasion</v>
      </c>
      <c r="Y527">
        <f>VLOOKUP(CuentosContados[[#This Row],[Column1]],CuentosIndexados[],27,FALSE)</f>
        <v>0</v>
      </c>
      <c r="Z527">
        <f>VLOOKUP(CuentosContados[[#This Row],[Column1]],CuentosIndexados[],28,FALSE)</f>
        <v>0</v>
      </c>
      <c r="AA527">
        <f>VLOOKUP(CuentosContados[[#This Row],[Column1]],CuentosIndexados[],29,FALSE)</f>
        <v>0</v>
      </c>
      <c r="AB527">
        <f>VLOOKUP(CuentosContados[[#This Row],[Column1]],CuentosIndexados[],30,FALSE)</f>
        <v>0</v>
      </c>
      <c r="AC527">
        <f>VLOOKUP(CuentosContados[[#This Row],[Column1]],CuentosIndexados[],31,FALSE)</f>
        <v>0</v>
      </c>
      <c r="AD527">
        <f>VLOOKUP(CuentosContados[[#This Row],[Column1]],CuentosIndexados[],32,FALSE)</f>
        <v>0</v>
      </c>
      <c r="AE527">
        <f>VLOOKUP(CuentosContados[[#This Row],[Column1]],CuentosIndexados[],33,FALSE)</f>
        <v>0</v>
      </c>
      <c r="AF527" t="str">
        <f>VLOOKUP(CuentosContados[[#This Row],[Column1]],CuentosIndexados[],34,FALSE)</f>
        <v>diversion</v>
      </c>
      <c r="AG527" t="str">
        <f>VLOOKUP(CuentosContados[[#This Row],[Column1]],CuentosIndexados[],35,FALSE)</f>
        <v>placer</v>
      </c>
      <c r="AH527">
        <f>VLOOKUP(CuentosContados[[#This Row],[Column1]],CuentosIndexados[],36,FALSE)</f>
        <v>0</v>
      </c>
      <c r="AI527">
        <f>VLOOKUP(CuentosContados[[#This Row],[Column1]],CuentosIndexados[],37,FALSE)</f>
        <v>0</v>
      </c>
      <c r="AJ527">
        <f>VLOOKUP(CuentosContados[[#This Row],[Column1]],CuentosIndexados[],38,FALSE)</f>
        <v>0</v>
      </c>
      <c r="AK527">
        <f>VLOOKUP(CuentosContados[[#This Row],[Column1]],CuentosIndexados[],39,FALSE)</f>
        <v>0</v>
      </c>
    </row>
    <row r="528" spans="1:37" x14ac:dyDescent="0.25">
      <c r="A528" t="s">
        <v>175</v>
      </c>
      <c r="B528" t="str">
        <f>VLOOKUP(CuentosContados[[#This Row],[Column1]],CuentosIndexados[],3,FALSE)</f>
        <v>amor</v>
      </c>
      <c r="C528">
        <f>VLOOKUP(CuentosContados[[#This Row],[Column1]],CuentosIndexados[],5,FALSE)</f>
        <v>0</v>
      </c>
      <c r="D528">
        <f>VLOOKUP(CuentosContados[[#This Row],[Column1]],CuentosIndexados[],6,FALSE)</f>
        <v>0</v>
      </c>
      <c r="E528">
        <f>VLOOKUP(CuentosContados[[#This Row],[Column1]],CuentosIndexados[],7,FALSE)</f>
        <v>0</v>
      </c>
      <c r="F528">
        <f>VLOOKUP(CuentosContados[[#This Row],[Column1]],CuentosIndexados[],8,FALSE)</f>
        <v>0</v>
      </c>
      <c r="G528">
        <f>VLOOKUP(CuentosContados[[#This Row],[Column1]],CuentosIndexados[],9,FALSE)</f>
        <v>0</v>
      </c>
      <c r="H528">
        <f>VLOOKUP(CuentosContados[[#This Row],[Column1]],CuentosIndexados[],10,FALSE)</f>
        <v>0</v>
      </c>
      <c r="I528" t="str">
        <f>VLOOKUP(CuentosContados[[#This Row],[Column1]],CuentosIndexados[],11,FALSE)</f>
        <v>educacion</v>
      </c>
      <c r="J528" t="str">
        <f>VLOOKUP(CuentosContados[[#This Row],[Column1]],CuentosIndexados[],12,FALSE)</f>
        <v>trabajo</v>
      </c>
      <c r="K528">
        <f>VLOOKUP(CuentosContados[[#This Row],[Column1]],CuentosIndexados[],13,FALSE)</f>
        <v>0</v>
      </c>
      <c r="L528">
        <f>VLOOKUP(CuentosContados[[#This Row],[Column1]],CuentosIndexados[],14,FALSE)</f>
        <v>0</v>
      </c>
      <c r="M528">
        <f>VLOOKUP(CuentosContados[[#This Row],[Column1]],CuentosIndexados[],15,FALSE)</f>
        <v>0</v>
      </c>
      <c r="N528">
        <f>VLOOKUP(CuentosContados[[#This Row],[Column1]],CuentosIndexados[],16,FALSE)</f>
        <v>0</v>
      </c>
      <c r="O528">
        <f>VLOOKUP(CuentosContados[[#This Row],[Column1]],CuentosIndexados[],17,FALSE)</f>
        <v>0</v>
      </c>
      <c r="P528">
        <f>VLOOKUP(CuentosContados[[#This Row],[Column1]],CuentosIndexados[],18,FALSE)</f>
        <v>0</v>
      </c>
      <c r="Q528">
        <f>VLOOKUP(CuentosContados[[#This Row],[Column1]],CuentosIndexados[],19,FALSE)</f>
        <v>0</v>
      </c>
      <c r="R528">
        <f>VLOOKUP(CuentosContados[[#This Row],[Column1]],CuentosIndexados[],20,FALSE)</f>
        <v>0</v>
      </c>
      <c r="S528" t="str">
        <f>VLOOKUP(CuentosContados[[#This Row],[Column1]],CuentosIndexados[],21,FALSE)</f>
        <v>fortaleza</v>
      </c>
      <c r="T528">
        <f>VLOOKUP(CuentosContados[[#This Row],[Column1]],CuentosIndexados[],22,FALSE)</f>
        <v>0</v>
      </c>
      <c r="U528">
        <f>VLOOKUP(CuentosContados[[#This Row],[Column1]],CuentosIndexados[],23,FALSE)</f>
        <v>0</v>
      </c>
      <c r="V528">
        <f>VLOOKUP(CuentosContados[[#This Row],[Column1]],CuentosIndexados[],24,FALSE)</f>
        <v>0</v>
      </c>
      <c r="W528">
        <f>VLOOKUP(CuentosContados[[#This Row],[Column1]],CuentosIndexados[],25,FALSE)</f>
        <v>0</v>
      </c>
      <c r="X528" t="str">
        <f>VLOOKUP(CuentosContados[[#This Row],[Column1]],CuentosIndexados[],26,FALSE)</f>
        <v>compasion</v>
      </c>
      <c r="Y528">
        <f>VLOOKUP(CuentosContados[[#This Row],[Column1]],CuentosIndexados[],27,FALSE)</f>
        <v>0</v>
      </c>
      <c r="Z528">
        <f>VLOOKUP(CuentosContados[[#This Row],[Column1]],CuentosIndexados[],28,FALSE)</f>
        <v>0</v>
      </c>
      <c r="AA528">
        <f>VLOOKUP(CuentosContados[[#This Row],[Column1]],CuentosIndexados[],29,FALSE)</f>
        <v>0</v>
      </c>
      <c r="AB528">
        <f>VLOOKUP(CuentosContados[[#This Row],[Column1]],CuentosIndexados[],30,FALSE)</f>
        <v>0</v>
      </c>
      <c r="AC528">
        <f>VLOOKUP(CuentosContados[[#This Row],[Column1]],CuentosIndexados[],31,FALSE)</f>
        <v>0</v>
      </c>
      <c r="AD528">
        <f>VLOOKUP(CuentosContados[[#This Row],[Column1]],CuentosIndexados[],32,FALSE)</f>
        <v>0</v>
      </c>
      <c r="AE528">
        <f>VLOOKUP(CuentosContados[[#This Row],[Column1]],CuentosIndexados[],33,FALSE)</f>
        <v>0</v>
      </c>
      <c r="AF528" t="str">
        <f>VLOOKUP(CuentosContados[[#This Row],[Column1]],CuentosIndexados[],34,FALSE)</f>
        <v>diversion</v>
      </c>
      <c r="AG528" t="str">
        <f>VLOOKUP(CuentosContados[[#This Row],[Column1]],CuentosIndexados[],35,FALSE)</f>
        <v>placer</v>
      </c>
      <c r="AH528">
        <f>VLOOKUP(CuentosContados[[#This Row],[Column1]],CuentosIndexados[],36,FALSE)</f>
        <v>0</v>
      </c>
      <c r="AI528">
        <f>VLOOKUP(CuentosContados[[#This Row],[Column1]],CuentosIndexados[],37,FALSE)</f>
        <v>0</v>
      </c>
      <c r="AJ528">
        <f>VLOOKUP(CuentosContados[[#This Row],[Column1]],CuentosIndexados[],38,FALSE)</f>
        <v>0</v>
      </c>
      <c r="AK528">
        <f>VLOOKUP(CuentosContados[[#This Row],[Column1]],CuentosIndexados[],39,FALSE)</f>
        <v>0</v>
      </c>
    </row>
    <row r="529" spans="1:37" x14ac:dyDescent="0.25">
      <c r="A529" t="s">
        <v>175</v>
      </c>
      <c r="B529" t="str">
        <f>VLOOKUP(CuentosContados[[#This Row],[Column1]],CuentosIndexados[],3,FALSE)</f>
        <v>amor</v>
      </c>
      <c r="C529">
        <f>VLOOKUP(CuentosContados[[#This Row],[Column1]],CuentosIndexados[],5,FALSE)</f>
        <v>0</v>
      </c>
      <c r="D529">
        <f>VLOOKUP(CuentosContados[[#This Row],[Column1]],CuentosIndexados[],6,FALSE)</f>
        <v>0</v>
      </c>
      <c r="E529">
        <f>VLOOKUP(CuentosContados[[#This Row],[Column1]],CuentosIndexados[],7,FALSE)</f>
        <v>0</v>
      </c>
      <c r="F529">
        <f>VLOOKUP(CuentosContados[[#This Row],[Column1]],CuentosIndexados[],8,FALSE)</f>
        <v>0</v>
      </c>
      <c r="G529">
        <f>VLOOKUP(CuentosContados[[#This Row],[Column1]],CuentosIndexados[],9,FALSE)</f>
        <v>0</v>
      </c>
      <c r="H529">
        <f>VLOOKUP(CuentosContados[[#This Row],[Column1]],CuentosIndexados[],10,FALSE)</f>
        <v>0</v>
      </c>
      <c r="I529" t="str">
        <f>VLOOKUP(CuentosContados[[#This Row],[Column1]],CuentosIndexados[],11,FALSE)</f>
        <v>educacion</v>
      </c>
      <c r="J529" t="str">
        <f>VLOOKUP(CuentosContados[[#This Row],[Column1]],CuentosIndexados[],12,FALSE)</f>
        <v>trabajo</v>
      </c>
      <c r="K529">
        <f>VLOOKUP(CuentosContados[[#This Row],[Column1]],CuentosIndexados[],13,FALSE)</f>
        <v>0</v>
      </c>
      <c r="L529">
        <f>VLOOKUP(CuentosContados[[#This Row],[Column1]],CuentosIndexados[],14,FALSE)</f>
        <v>0</v>
      </c>
      <c r="M529">
        <f>VLOOKUP(CuentosContados[[#This Row],[Column1]],CuentosIndexados[],15,FALSE)</f>
        <v>0</v>
      </c>
      <c r="N529">
        <f>VLOOKUP(CuentosContados[[#This Row],[Column1]],CuentosIndexados[],16,FALSE)</f>
        <v>0</v>
      </c>
      <c r="O529">
        <f>VLOOKUP(CuentosContados[[#This Row],[Column1]],CuentosIndexados[],17,FALSE)</f>
        <v>0</v>
      </c>
      <c r="P529">
        <f>VLOOKUP(CuentosContados[[#This Row],[Column1]],CuentosIndexados[],18,FALSE)</f>
        <v>0</v>
      </c>
      <c r="Q529">
        <f>VLOOKUP(CuentosContados[[#This Row],[Column1]],CuentosIndexados[],19,FALSE)</f>
        <v>0</v>
      </c>
      <c r="R529">
        <f>VLOOKUP(CuentosContados[[#This Row],[Column1]],CuentosIndexados[],20,FALSE)</f>
        <v>0</v>
      </c>
      <c r="S529" t="str">
        <f>VLOOKUP(CuentosContados[[#This Row],[Column1]],CuentosIndexados[],21,FALSE)</f>
        <v>fortaleza</v>
      </c>
      <c r="T529">
        <f>VLOOKUP(CuentosContados[[#This Row],[Column1]],CuentosIndexados[],22,FALSE)</f>
        <v>0</v>
      </c>
      <c r="U529">
        <f>VLOOKUP(CuentosContados[[#This Row],[Column1]],CuentosIndexados[],23,FALSE)</f>
        <v>0</v>
      </c>
      <c r="V529">
        <f>VLOOKUP(CuentosContados[[#This Row],[Column1]],CuentosIndexados[],24,FALSE)</f>
        <v>0</v>
      </c>
      <c r="W529">
        <f>VLOOKUP(CuentosContados[[#This Row],[Column1]],CuentosIndexados[],25,FALSE)</f>
        <v>0</v>
      </c>
      <c r="X529" t="str">
        <f>VLOOKUP(CuentosContados[[#This Row],[Column1]],CuentosIndexados[],26,FALSE)</f>
        <v>compasion</v>
      </c>
      <c r="Y529">
        <f>VLOOKUP(CuentosContados[[#This Row],[Column1]],CuentosIndexados[],27,FALSE)</f>
        <v>0</v>
      </c>
      <c r="Z529">
        <f>VLOOKUP(CuentosContados[[#This Row],[Column1]],CuentosIndexados[],28,FALSE)</f>
        <v>0</v>
      </c>
      <c r="AA529">
        <f>VLOOKUP(CuentosContados[[#This Row],[Column1]],CuentosIndexados[],29,FALSE)</f>
        <v>0</v>
      </c>
      <c r="AB529">
        <f>VLOOKUP(CuentosContados[[#This Row],[Column1]],CuentosIndexados[],30,FALSE)</f>
        <v>0</v>
      </c>
      <c r="AC529">
        <f>VLOOKUP(CuentosContados[[#This Row],[Column1]],CuentosIndexados[],31,FALSE)</f>
        <v>0</v>
      </c>
      <c r="AD529">
        <f>VLOOKUP(CuentosContados[[#This Row],[Column1]],CuentosIndexados[],32,FALSE)</f>
        <v>0</v>
      </c>
      <c r="AE529">
        <f>VLOOKUP(CuentosContados[[#This Row],[Column1]],CuentosIndexados[],33,FALSE)</f>
        <v>0</v>
      </c>
      <c r="AF529" t="str">
        <f>VLOOKUP(CuentosContados[[#This Row],[Column1]],CuentosIndexados[],34,FALSE)</f>
        <v>diversion</v>
      </c>
      <c r="AG529" t="str">
        <f>VLOOKUP(CuentosContados[[#This Row],[Column1]],CuentosIndexados[],35,FALSE)</f>
        <v>placer</v>
      </c>
      <c r="AH529">
        <f>VLOOKUP(CuentosContados[[#This Row],[Column1]],CuentosIndexados[],36,FALSE)</f>
        <v>0</v>
      </c>
      <c r="AI529">
        <f>VLOOKUP(CuentosContados[[#This Row],[Column1]],CuentosIndexados[],37,FALSE)</f>
        <v>0</v>
      </c>
      <c r="AJ529">
        <f>VLOOKUP(CuentosContados[[#This Row],[Column1]],CuentosIndexados[],38,FALSE)</f>
        <v>0</v>
      </c>
      <c r="AK529">
        <f>VLOOKUP(CuentosContados[[#This Row],[Column1]],CuentosIndexados[],39,FALSE)</f>
        <v>0</v>
      </c>
    </row>
    <row r="530" spans="1:37" x14ac:dyDescent="0.25">
      <c r="A530" t="s">
        <v>175</v>
      </c>
      <c r="B530" t="str">
        <f>VLOOKUP(CuentosContados[[#This Row],[Column1]],CuentosIndexados[],3,FALSE)</f>
        <v>amor</v>
      </c>
      <c r="C530">
        <f>VLOOKUP(CuentosContados[[#This Row],[Column1]],CuentosIndexados[],5,FALSE)</f>
        <v>0</v>
      </c>
      <c r="D530">
        <f>VLOOKUP(CuentosContados[[#This Row],[Column1]],CuentosIndexados[],6,FALSE)</f>
        <v>0</v>
      </c>
      <c r="E530">
        <f>VLOOKUP(CuentosContados[[#This Row],[Column1]],CuentosIndexados[],7,FALSE)</f>
        <v>0</v>
      </c>
      <c r="F530">
        <f>VLOOKUP(CuentosContados[[#This Row],[Column1]],CuentosIndexados[],8,FALSE)</f>
        <v>0</v>
      </c>
      <c r="G530">
        <f>VLOOKUP(CuentosContados[[#This Row],[Column1]],CuentosIndexados[],9,FALSE)</f>
        <v>0</v>
      </c>
      <c r="H530">
        <f>VLOOKUP(CuentosContados[[#This Row],[Column1]],CuentosIndexados[],10,FALSE)</f>
        <v>0</v>
      </c>
      <c r="I530" t="str">
        <f>VLOOKUP(CuentosContados[[#This Row],[Column1]],CuentosIndexados[],11,FALSE)</f>
        <v>educacion</v>
      </c>
      <c r="J530" t="str">
        <f>VLOOKUP(CuentosContados[[#This Row],[Column1]],CuentosIndexados[],12,FALSE)</f>
        <v>trabajo</v>
      </c>
      <c r="K530">
        <f>VLOOKUP(CuentosContados[[#This Row],[Column1]],CuentosIndexados[],13,FALSE)</f>
        <v>0</v>
      </c>
      <c r="L530">
        <f>VLOOKUP(CuentosContados[[#This Row],[Column1]],CuentosIndexados[],14,FALSE)</f>
        <v>0</v>
      </c>
      <c r="M530">
        <f>VLOOKUP(CuentosContados[[#This Row],[Column1]],CuentosIndexados[],15,FALSE)</f>
        <v>0</v>
      </c>
      <c r="N530">
        <f>VLOOKUP(CuentosContados[[#This Row],[Column1]],CuentosIndexados[],16,FALSE)</f>
        <v>0</v>
      </c>
      <c r="O530">
        <f>VLOOKUP(CuentosContados[[#This Row],[Column1]],CuentosIndexados[],17,FALSE)</f>
        <v>0</v>
      </c>
      <c r="P530">
        <f>VLOOKUP(CuentosContados[[#This Row],[Column1]],CuentosIndexados[],18,FALSE)</f>
        <v>0</v>
      </c>
      <c r="Q530">
        <f>VLOOKUP(CuentosContados[[#This Row],[Column1]],CuentosIndexados[],19,FALSE)</f>
        <v>0</v>
      </c>
      <c r="R530">
        <f>VLOOKUP(CuentosContados[[#This Row],[Column1]],CuentosIndexados[],20,FALSE)</f>
        <v>0</v>
      </c>
      <c r="S530" t="str">
        <f>VLOOKUP(CuentosContados[[#This Row],[Column1]],CuentosIndexados[],21,FALSE)</f>
        <v>fortaleza</v>
      </c>
      <c r="T530">
        <f>VLOOKUP(CuentosContados[[#This Row],[Column1]],CuentosIndexados[],22,FALSE)</f>
        <v>0</v>
      </c>
      <c r="U530">
        <f>VLOOKUP(CuentosContados[[#This Row],[Column1]],CuentosIndexados[],23,FALSE)</f>
        <v>0</v>
      </c>
      <c r="V530">
        <f>VLOOKUP(CuentosContados[[#This Row],[Column1]],CuentosIndexados[],24,FALSE)</f>
        <v>0</v>
      </c>
      <c r="W530">
        <f>VLOOKUP(CuentosContados[[#This Row],[Column1]],CuentosIndexados[],25,FALSE)</f>
        <v>0</v>
      </c>
      <c r="X530" t="str">
        <f>VLOOKUP(CuentosContados[[#This Row],[Column1]],CuentosIndexados[],26,FALSE)</f>
        <v>compasion</v>
      </c>
      <c r="Y530">
        <f>VLOOKUP(CuentosContados[[#This Row],[Column1]],CuentosIndexados[],27,FALSE)</f>
        <v>0</v>
      </c>
      <c r="Z530">
        <f>VLOOKUP(CuentosContados[[#This Row],[Column1]],CuentosIndexados[],28,FALSE)</f>
        <v>0</v>
      </c>
      <c r="AA530">
        <f>VLOOKUP(CuentosContados[[#This Row],[Column1]],CuentosIndexados[],29,FALSE)</f>
        <v>0</v>
      </c>
      <c r="AB530">
        <f>VLOOKUP(CuentosContados[[#This Row],[Column1]],CuentosIndexados[],30,FALSE)</f>
        <v>0</v>
      </c>
      <c r="AC530">
        <f>VLOOKUP(CuentosContados[[#This Row],[Column1]],CuentosIndexados[],31,FALSE)</f>
        <v>0</v>
      </c>
      <c r="AD530">
        <f>VLOOKUP(CuentosContados[[#This Row],[Column1]],CuentosIndexados[],32,FALSE)</f>
        <v>0</v>
      </c>
      <c r="AE530">
        <f>VLOOKUP(CuentosContados[[#This Row],[Column1]],CuentosIndexados[],33,FALSE)</f>
        <v>0</v>
      </c>
      <c r="AF530" t="str">
        <f>VLOOKUP(CuentosContados[[#This Row],[Column1]],CuentosIndexados[],34,FALSE)</f>
        <v>diversion</v>
      </c>
      <c r="AG530" t="str">
        <f>VLOOKUP(CuentosContados[[#This Row],[Column1]],CuentosIndexados[],35,FALSE)</f>
        <v>placer</v>
      </c>
      <c r="AH530">
        <f>VLOOKUP(CuentosContados[[#This Row],[Column1]],CuentosIndexados[],36,FALSE)</f>
        <v>0</v>
      </c>
      <c r="AI530">
        <f>VLOOKUP(CuentosContados[[#This Row],[Column1]],CuentosIndexados[],37,FALSE)</f>
        <v>0</v>
      </c>
      <c r="AJ530">
        <f>VLOOKUP(CuentosContados[[#This Row],[Column1]],CuentosIndexados[],38,FALSE)</f>
        <v>0</v>
      </c>
      <c r="AK530">
        <f>VLOOKUP(CuentosContados[[#This Row],[Column1]],CuentosIndexados[],39,FALSE)</f>
        <v>0</v>
      </c>
    </row>
    <row r="531" spans="1:37" x14ac:dyDescent="0.25">
      <c r="A531" t="s">
        <v>175</v>
      </c>
      <c r="B531" t="str">
        <f>VLOOKUP(CuentosContados[[#This Row],[Column1]],CuentosIndexados[],3,FALSE)</f>
        <v>amor</v>
      </c>
      <c r="C531">
        <f>VLOOKUP(CuentosContados[[#This Row],[Column1]],CuentosIndexados[],5,FALSE)</f>
        <v>0</v>
      </c>
      <c r="D531">
        <f>VLOOKUP(CuentosContados[[#This Row],[Column1]],CuentosIndexados[],6,FALSE)</f>
        <v>0</v>
      </c>
      <c r="E531">
        <f>VLOOKUP(CuentosContados[[#This Row],[Column1]],CuentosIndexados[],7,FALSE)</f>
        <v>0</v>
      </c>
      <c r="F531">
        <f>VLOOKUP(CuentosContados[[#This Row],[Column1]],CuentosIndexados[],8,FALSE)</f>
        <v>0</v>
      </c>
      <c r="G531">
        <f>VLOOKUP(CuentosContados[[#This Row],[Column1]],CuentosIndexados[],9,FALSE)</f>
        <v>0</v>
      </c>
      <c r="H531">
        <f>VLOOKUP(CuentosContados[[#This Row],[Column1]],CuentosIndexados[],10,FALSE)</f>
        <v>0</v>
      </c>
      <c r="I531" t="str">
        <f>VLOOKUP(CuentosContados[[#This Row],[Column1]],CuentosIndexados[],11,FALSE)</f>
        <v>educacion</v>
      </c>
      <c r="J531" t="str">
        <f>VLOOKUP(CuentosContados[[#This Row],[Column1]],CuentosIndexados[],12,FALSE)</f>
        <v>trabajo</v>
      </c>
      <c r="K531">
        <f>VLOOKUP(CuentosContados[[#This Row],[Column1]],CuentosIndexados[],13,FALSE)</f>
        <v>0</v>
      </c>
      <c r="L531">
        <f>VLOOKUP(CuentosContados[[#This Row],[Column1]],CuentosIndexados[],14,FALSE)</f>
        <v>0</v>
      </c>
      <c r="M531">
        <f>VLOOKUP(CuentosContados[[#This Row],[Column1]],CuentosIndexados[],15,FALSE)</f>
        <v>0</v>
      </c>
      <c r="N531">
        <f>VLOOKUP(CuentosContados[[#This Row],[Column1]],CuentosIndexados[],16,FALSE)</f>
        <v>0</v>
      </c>
      <c r="O531">
        <f>VLOOKUP(CuentosContados[[#This Row],[Column1]],CuentosIndexados[],17,FALSE)</f>
        <v>0</v>
      </c>
      <c r="P531">
        <f>VLOOKUP(CuentosContados[[#This Row],[Column1]],CuentosIndexados[],18,FALSE)</f>
        <v>0</v>
      </c>
      <c r="Q531">
        <f>VLOOKUP(CuentosContados[[#This Row],[Column1]],CuentosIndexados[],19,FALSE)</f>
        <v>0</v>
      </c>
      <c r="R531">
        <f>VLOOKUP(CuentosContados[[#This Row],[Column1]],CuentosIndexados[],20,FALSE)</f>
        <v>0</v>
      </c>
      <c r="S531" t="str">
        <f>VLOOKUP(CuentosContados[[#This Row],[Column1]],CuentosIndexados[],21,FALSE)</f>
        <v>fortaleza</v>
      </c>
      <c r="T531">
        <f>VLOOKUP(CuentosContados[[#This Row],[Column1]],CuentosIndexados[],22,FALSE)</f>
        <v>0</v>
      </c>
      <c r="U531">
        <f>VLOOKUP(CuentosContados[[#This Row],[Column1]],CuentosIndexados[],23,FALSE)</f>
        <v>0</v>
      </c>
      <c r="V531">
        <f>VLOOKUP(CuentosContados[[#This Row],[Column1]],CuentosIndexados[],24,FALSE)</f>
        <v>0</v>
      </c>
      <c r="W531">
        <f>VLOOKUP(CuentosContados[[#This Row],[Column1]],CuentosIndexados[],25,FALSE)</f>
        <v>0</v>
      </c>
      <c r="X531" t="str">
        <f>VLOOKUP(CuentosContados[[#This Row],[Column1]],CuentosIndexados[],26,FALSE)</f>
        <v>compasion</v>
      </c>
      <c r="Y531">
        <f>VLOOKUP(CuentosContados[[#This Row],[Column1]],CuentosIndexados[],27,FALSE)</f>
        <v>0</v>
      </c>
      <c r="Z531">
        <f>VLOOKUP(CuentosContados[[#This Row],[Column1]],CuentosIndexados[],28,FALSE)</f>
        <v>0</v>
      </c>
      <c r="AA531">
        <f>VLOOKUP(CuentosContados[[#This Row],[Column1]],CuentosIndexados[],29,FALSE)</f>
        <v>0</v>
      </c>
      <c r="AB531">
        <f>VLOOKUP(CuentosContados[[#This Row],[Column1]],CuentosIndexados[],30,FALSE)</f>
        <v>0</v>
      </c>
      <c r="AC531">
        <f>VLOOKUP(CuentosContados[[#This Row],[Column1]],CuentosIndexados[],31,FALSE)</f>
        <v>0</v>
      </c>
      <c r="AD531">
        <f>VLOOKUP(CuentosContados[[#This Row],[Column1]],CuentosIndexados[],32,FALSE)</f>
        <v>0</v>
      </c>
      <c r="AE531">
        <f>VLOOKUP(CuentosContados[[#This Row],[Column1]],CuentosIndexados[],33,FALSE)</f>
        <v>0</v>
      </c>
      <c r="AF531" t="str">
        <f>VLOOKUP(CuentosContados[[#This Row],[Column1]],CuentosIndexados[],34,FALSE)</f>
        <v>diversion</v>
      </c>
      <c r="AG531" t="str">
        <f>VLOOKUP(CuentosContados[[#This Row],[Column1]],CuentosIndexados[],35,FALSE)</f>
        <v>placer</v>
      </c>
      <c r="AH531">
        <f>VLOOKUP(CuentosContados[[#This Row],[Column1]],CuentosIndexados[],36,FALSE)</f>
        <v>0</v>
      </c>
      <c r="AI531">
        <f>VLOOKUP(CuentosContados[[#This Row],[Column1]],CuentosIndexados[],37,FALSE)</f>
        <v>0</v>
      </c>
      <c r="AJ531">
        <f>VLOOKUP(CuentosContados[[#This Row],[Column1]],CuentosIndexados[],38,FALSE)</f>
        <v>0</v>
      </c>
      <c r="AK531">
        <f>VLOOKUP(CuentosContados[[#This Row],[Column1]],CuentosIndexados[],39,FALSE)</f>
        <v>0</v>
      </c>
    </row>
    <row r="532" spans="1:37" x14ac:dyDescent="0.25">
      <c r="A532" t="s">
        <v>175</v>
      </c>
      <c r="B532" t="str">
        <f>VLOOKUP(CuentosContados[[#This Row],[Column1]],CuentosIndexados[],3,FALSE)</f>
        <v>amor</v>
      </c>
      <c r="C532">
        <f>VLOOKUP(CuentosContados[[#This Row],[Column1]],CuentosIndexados[],5,FALSE)</f>
        <v>0</v>
      </c>
      <c r="D532">
        <f>VLOOKUP(CuentosContados[[#This Row],[Column1]],CuentosIndexados[],6,FALSE)</f>
        <v>0</v>
      </c>
      <c r="E532">
        <f>VLOOKUP(CuentosContados[[#This Row],[Column1]],CuentosIndexados[],7,FALSE)</f>
        <v>0</v>
      </c>
      <c r="F532">
        <f>VLOOKUP(CuentosContados[[#This Row],[Column1]],CuentosIndexados[],8,FALSE)</f>
        <v>0</v>
      </c>
      <c r="G532">
        <f>VLOOKUP(CuentosContados[[#This Row],[Column1]],CuentosIndexados[],9,FALSE)</f>
        <v>0</v>
      </c>
      <c r="H532">
        <f>VLOOKUP(CuentosContados[[#This Row],[Column1]],CuentosIndexados[],10,FALSE)</f>
        <v>0</v>
      </c>
      <c r="I532" t="str">
        <f>VLOOKUP(CuentosContados[[#This Row],[Column1]],CuentosIndexados[],11,FALSE)</f>
        <v>educacion</v>
      </c>
      <c r="J532" t="str">
        <f>VLOOKUP(CuentosContados[[#This Row],[Column1]],CuentosIndexados[],12,FALSE)</f>
        <v>trabajo</v>
      </c>
      <c r="K532">
        <f>VLOOKUP(CuentosContados[[#This Row],[Column1]],CuentosIndexados[],13,FALSE)</f>
        <v>0</v>
      </c>
      <c r="L532">
        <f>VLOOKUP(CuentosContados[[#This Row],[Column1]],CuentosIndexados[],14,FALSE)</f>
        <v>0</v>
      </c>
      <c r="M532">
        <f>VLOOKUP(CuentosContados[[#This Row],[Column1]],CuentosIndexados[],15,FALSE)</f>
        <v>0</v>
      </c>
      <c r="N532">
        <f>VLOOKUP(CuentosContados[[#This Row],[Column1]],CuentosIndexados[],16,FALSE)</f>
        <v>0</v>
      </c>
      <c r="O532">
        <f>VLOOKUP(CuentosContados[[#This Row],[Column1]],CuentosIndexados[],17,FALSE)</f>
        <v>0</v>
      </c>
      <c r="P532">
        <f>VLOOKUP(CuentosContados[[#This Row],[Column1]],CuentosIndexados[],18,FALSE)</f>
        <v>0</v>
      </c>
      <c r="Q532">
        <f>VLOOKUP(CuentosContados[[#This Row],[Column1]],CuentosIndexados[],19,FALSE)</f>
        <v>0</v>
      </c>
      <c r="R532">
        <f>VLOOKUP(CuentosContados[[#This Row],[Column1]],CuentosIndexados[],20,FALSE)</f>
        <v>0</v>
      </c>
      <c r="S532" t="str">
        <f>VLOOKUP(CuentosContados[[#This Row],[Column1]],CuentosIndexados[],21,FALSE)</f>
        <v>fortaleza</v>
      </c>
      <c r="T532">
        <f>VLOOKUP(CuentosContados[[#This Row],[Column1]],CuentosIndexados[],22,FALSE)</f>
        <v>0</v>
      </c>
      <c r="U532">
        <f>VLOOKUP(CuentosContados[[#This Row],[Column1]],CuentosIndexados[],23,FALSE)</f>
        <v>0</v>
      </c>
      <c r="V532">
        <f>VLOOKUP(CuentosContados[[#This Row],[Column1]],CuentosIndexados[],24,FALSE)</f>
        <v>0</v>
      </c>
      <c r="W532">
        <f>VLOOKUP(CuentosContados[[#This Row],[Column1]],CuentosIndexados[],25,FALSE)</f>
        <v>0</v>
      </c>
      <c r="X532" t="str">
        <f>VLOOKUP(CuentosContados[[#This Row],[Column1]],CuentosIndexados[],26,FALSE)</f>
        <v>compasion</v>
      </c>
      <c r="Y532">
        <f>VLOOKUP(CuentosContados[[#This Row],[Column1]],CuentosIndexados[],27,FALSE)</f>
        <v>0</v>
      </c>
      <c r="Z532">
        <f>VLOOKUP(CuentosContados[[#This Row],[Column1]],CuentosIndexados[],28,FALSE)</f>
        <v>0</v>
      </c>
      <c r="AA532">
        <f>VLOOKUP(CuentosContados[[#This Row],[Column1]],CuentosIndexados[],29,FALSE)</f>
        <v>0</v>
      </c>
      <c r="AB532">
        <f>VLOOKUP(CuentosContados[[#This Row],[Column1]],CuentosIndexados[],30,FALSE)</f>
        <v>0</v>
      </c>
      <c r="AC532">
        <f>VLOOKUP(CuentosContados[[#This Row],[Column1]],CuentosIndexados[],31,FALSE)</f>
        <v>0</v>
      </c>
      <c r="AD532">
        <f>VLOOKUP(CuentosContados[[#This Row],[Column1]],CuentosIndexados[],32,FALSE)</f>
        <v>0</v>
      </c>
      <c r="AE532">
        <f>VLOOKUP(CuentosContados[[#This Row],[Column1]],CuentosIndexados[],33,FALSE)</f>
        <v>0</v>
      </c>
      <c r="AF532" t="str">
        <f>VLOOKUP(CuentosContados[[#This Row],[Column1]],CuentosIndexados[],34,FALSE)</f>
        <v>diversion</v>
      </c>
      <c r="AG532" t="str">
        <f>VLOOKUP(CuentosContados[[#This Row],[Column1]],CuentosIndexados[],35,FALSE)</f>
        <v>placer</v>
      </c>
      <c r="AH532">
        <f>VLOOKUP(CuentosContados[[#This Row],[Column1]],CuentosIndexados[],36,FALSE)</f>
        <v>0</v>
      </c>
      <c r="AI532">
        <f>VLOOKUP(CuentosContados[[#This Row],[Column1]],CuentosIndexados[],37,FALSE)</f>
        <v>0</v>
      </c>
      <c r="AJ532">
        <f>VLOOKUP(CuentosContados[[#This Row],[Column1]],CuentosIndexados[],38,FALSE)</f>
        <v>0</v>
      </c>
      <c r="AK532">
        <f>VLOOKUP(CuentosContados[[#This Row],[Column1]],CuentosIndexados[],39,FALSE)</f>
        <v>0</v>
      </c>
    </row>
    <row r="533" spans="1:37" x14ac:dyDescent="0.25">
      <c r="A533" t="s">
        <v>175</v>
      </c>
      <c r="B533" t="str">
        <f>VLOOKUP(CuentosContados[[#This Row],[Column1]],CuentosIndexados[],3,FALSE)</f>
        <v>amor</v>
      </c>
      <c r="C533">
        <f>VLOOKUP(CuentosContados[[#This Row],[Column1]],CuentosIndexados[],5,FALSE)</f>
        <v>0</v>
      </c>
      <c r="D533">
        <f>VLOOKUP(CuentosContados[[#This Row],[Column1]],CuentosIndexados[],6,FALSE)</f>
        <v>0</v>
      </c>
      <c r="E533">
        <f>VLOOKUP(CuentosContados[[#This Row],[Column1]],CuentosIndexados[],7,FALSE)</f>
        <v>0</v>
      </c>
      <c r="F533">
        <f>VLOOKUP(CuentosContados[[#This Row],[Column1]],CuentosIndexados[],8,FALSE)</f>
        <v>0</v>
      </c>
      <c r="G533">
        <f>VLOOKUP(CuentosContados[[#This Row],[Column1]],CuentosIndexados[],9,FALSE)</f>
        <v>0</v>
      </c>
      <c r="H533">
        <f>VLOOKUP(CuentosContados[[#This Row],[Column1]],CuentosIndexados[],10,FALSE)</f>
        <v>0</v>
      </c>
      <c r="I533" t="str">
        <f>VLOOKUP(CuentosContados[[#This Row],[Column1]],CuentosIndexados[],11,FALSE)</f>
        <v>educacion</v>
      </c>
      <c r="J533" t="str">
        <f>VLOOKUP(CuentosContados[[#This Row],[Column1]],CuentosIndexados[],12,FALSE)</f>
        <v>trabajo</v>
      </c>
      <c r="K533">
        <f>VLOOKUP(CuentosContados[[#This Row],[Column1]],CuentosIndexados[],13,FALSE)</f>
        <v>0</v>
      </c>
      <c r="L533">
        <f>VLOOKUP(CuentosContados[[#This Row],[Column1]],CuentosIndexados[],14,FALSE)</f>
        <v>0</v>
      </c>
      <c r="M533">
        <f>VLOOKUP(CuentosContados[[#This Row],[Column1]],CuentosIndexados[],15,FALSE)</f>
        <v>0</v>
      </c>
      <c r="N533">
        <f>VLOOKUP(CuentosContados[[#This Row],[Column1]],CuentosIndexados[],16,FALSE)</f>
        <v>0</v>
      </c>
      <c r="O533">
        <f>VLOOKUP(CuentosContados[[#This Row],[Column1]],CuentosIndexados[],17,FALSE)</f>
        <v>0</v>
      </c>
      <c r="P533">
        <f>VLOOKUP(CuentosContados[[#This Row],[Column1]],CuentosIndexados[],18,FALSE)</f>
        <v>0</v>
      </c>
      <c r="Q533">
        <f>VLOOKUP(CuentosContados[[#This Row],[Column1]],CuentosIndexados[],19,FALSE)</f>
        <v>0</v>
      </c>
      <c r="R533">
        <f>VLOOKUP(CuentosContados[[#This Row],[Column1]],CuentosIndexados[],20,FALSE)</f>
        <v>0</v>
      </c>
      <c r="S533" t="str">
        <f>VLOOKUP(CuentosContados[[#This Row],[Column1]],CuentosIndexados[],21,FALSE)</f>
        <v>fortaleza</v>
      </c>
      <c r="T533">
        <f>VLOOKUP(CuentosContados[[#This Row],[Column1]],CuentosIndexados[],22,FALSE)</f>
        <v>0</v>
      </c>
      <c r="U533">
        <f>VLOOKUP(CuentosContados[[#This Row],[Column1]],CuentosIndexados[],23,FALSE)</f>
        <v>0</v>
      </c>
      <c r="V533">
        <f>VLOOKUP(CuentosContados[[#This Row],[Column1]],CuentosIndexados[],24,FALSE)</f>
        <v>0</v>
      </c>
      <c r="W533">
        <f>VLOOKUP(CuentosContados[[#This Row],[Column1]],CuentosIndexados[],25,FALSE)</f>
        <v>0</v>
      </c>
      <c r="X533" t="str">
        <f>VLOOKUP(CuentosContados[[#This Row],[Column1]],CuentosIndexados[],26,FALSE)</f>
        <v>compasion</v>
      </c>
      <c r="Y533">
        <f>VLOOKUP(CuentosContados[[#This Row],[Column1]],CuentosIndexados[],27,FALSE)</f>
        <v>0</v>
      </c>
      <c r="Z533">
        <f>VLOOKUP(CuentosContados[[#This Row],[Column1]],CuentosIndexados[],28,FALSE)</f>
        <v>0</v>
      </c>
      <c r="AA533">
        <f>VLOOKUP(CuentosContados[[#This Row],[Column1]],CuentosIndexados[],29,FALSE)</f>
        <v>0</v>
      </c>
      <c r="AB533">
        <f>VLOOKUP(CuentosContados[[#This Row],[Column1]],CuentosIndexados[],30,FALSE)</f>
        <v>0</v>
      </c>
      <c r="AC533">
        <f>VLOOKUP(CuentosContados[[#This Row],[Column1]],CuentosIndexados[],31,FALSE)</f>
        <v>0</v>
      </c>
      <c r="AD533">
        <f>VLOOKUP(CuentosContados[[#This Row],[Column1]],CuentosIndexados[],32,FALSE)</f>
        <v>0</v>
      </c>
      <c r="AE533">
        <f>VLOOKUP(CuentosContados[[#This Row],[Column1]],CuentosIndexados[],33,FALSE)</f>
        <v>0</v>
      </c>
      <c r="AF533" t="str">
        <f>VLOOKUP(CuentosContados[[#This Row],[Column1]],CuentosIndexados[],34,FALSE)</f>
        <v>diversion</v>
      </c>
      <c r="AG533" t="str">
        <f>VLOOKUP(CuentosContados[[#This Row],[Column1]],CuentosIndexados[],35,FALSE)</f>
        <v>placer</v>
      </c>
      <c r="AH533">
        <f>VLOOKUP(CuentosContados[[#This Row],[Column1]],CuentosIndexados[],36,FALSE)</f>
        <v>0</v>
      </c>
      <c r="AI533">
        <f>VLOOKUP(CuentosContados[[#This Row],[Column1]],CuentosIndexados[],37,FALSE)</f>
        <v>0</v>
      </c>
      <c r="AJ533">
        <f>VLOOKUP(CuentosContados[[#This Row],[Column1]],CuentosIndexados[],38,FALSE)</f>
        <v>0</v>
      </c>
      <c r="AK533">
        <f>VLOOKUP(CuentosContados[[#This Row],[Column1]],CuentosIndexados[],39,FALSE)</f>
        <v>0</v>
      </c>
    </row>
    <row r="534" spans="1:37" x14ac:dyDescent="0.25">
      <c r="A534" t="s">
        <v>175</v>
      </c>
      <c r="B534" t="str">
        <f>VLOOKUP(CuentosContados[[#This Row],[Column1]],CuentosIndexados[],3,FALSE)</f>
        <v>amor</v>
      </c>
      <c r="C534">
        <f>VLOOKUP(CuentosContados[[#This Row],[Column1]],CuentosIndexados[],5,FALSE)</f>
        <v>0</v>
      </c>
      <c r="D534">
        <f>VLOOKUP(CuentosContados[[#This Row],[Column1]],CuentosIndexados[],6,FALSE)</f>
        <v>0</v>
      </c>
      <c r="E534">
        <f>VLOOKUP(CuentosContados[[#This Row],[Column1]],CuentosIndexados[],7,FALSE)</f>
        <v>0</v>
      </c>
      <c r="F534">
        <f>VLOOKUP(CuentosContados[[#This Row],[Column1]],CuentosIndexados[],8,FALSE)</f>
        <v>0</v>
      </c>
      <c r="G534">
        <f>VLOOKUP(CuentosContados[[#This Row],[Column1]],CuentosIndexados[],9,FALSE)</f>
        <v>0</v>
      </c>
      <c r="H534">
        <f>VLOOKUP(CuentosContados[[#This Row],[Column1]],CuentosIndexados[],10,FALSE)</f>
        <v>0</v>
      </c>
      <c r="I534" t="str">
        <f>VLOOKUP(CuentosContados[[#This Row],[Column1]],CuentosIndexados[],11,FALSE)</f>
        <v>educacion</v>
      </c>
      <c r="J534" t="str">
        <f>VLOOKUP(CuentosContados[[#This Row],[Column1]],CuentosIndexados[],12,FALSE)</f>
        <v>trabajo</v>
      </c>
      <c r="K534">
        <f>VLOOKUP(CuentosContados[[#This Row],[Column1]],CuentosIndexados[],13,FALSE)</f>
        <v>0</v>
      </c>
      <c r="L534">
        <f>VLOOKUP(CuentosContados[[#This Row],[Column1]],CuentosIndexados[],14,FALSE)</f>
        <v>0</v>
      </c>
      <c r="M534">
        <f>VLOOKUP(CuentosContados[[#This Row],[Column1]],CuentosIndexados[],15,FALSE)</f>
        <v>0</v>
      </c>
      <c r="N534">
        <f>VLOOKUP(CuentosContados[[#This Row],[Column1]],CuentosIndexados[],16,FALSE)</f>
        <v>0</v>
      </c>
      <c r="O534">
        <f>VLOOKUP(CuentosContados[[#This Row],[Column1]],CuentosIndexados[],17,FALSE)</f>
        <v>0</v>
      </c>
      <c r="P534">
        <f>VLOOKUP(CuentosContados[[#This Row],[Column1]],CuentosIndexados[],18,FALSE)</f>
        <v>0</v>
      </c>
      <c r="Q534">
        <f>VLOOKUP(CuentosContados[[#This Row],[Column1]],CuentosIndexados[],19,FALSE)</f>
        <v>0</v>
      </c>
      <c r="R534">
        <f>VLOOKUP(CuentosContados[[#This Row],[Column1]],CuentosIndexados[],20,FALSE)</f>
        <v>0</v>
      </c>
      <c r="S534" t="str">
        <f>VLOOKUP(CuentosContados[[#This Row],[Column1]],CuentosIndexados[],21,FALSE)</f>
        <v>fortaleza</v>
      </c>
      <c r="T534">
        <f>VLOOKUP(CuentosContados[[#This Row],[Column1]],CuentosIndexados[],22,FALSE)</f>
        <v>0</v>
      </c>
      <c r="U534">
        <f>VLOOKUP(CuentosContados[[#This Row],[Column1]],CuentosIndexados[],23,FALSE)</f>
        <v>0</v>
      </c>
      <c r="V534">
        <f>VLOOKUP(CuentosContados[[#This Row],[Column1]],CuentosIndexados[],24,FALSE)</f>
        <v>0</v>
      </c>
      <c r="W534">
        <f>VLOOKUP(CuentosContados[[#This Row],[Column1]],CuentosIndexados[],25,FALSE)</f>
        <v>0</v>
      </c>
      <c r="X534" t="str">
        <f>VLOOKUP(CuentosContados[[#This Row],[Column1]],CuentosIndexados[],26,FALSE)</f>
        <v>compasion</v>
      </c>
      <c r="Y534">
        <f>VLOOKUP(CuentosContados[[#This Row],[Column1]],CuentosIndexados[],27,FALSE)</f>
        <v>0</v>
      </c>
      <c r="Z534">
        <f>VLOOKUP(CuentosContados[[#This Row],[Column1]],CuentosIndexados[],28,FALSE)</f>
        <v>0</v>
      </c>
      <c r="AA534">
        <f>VLOOKUP(CuentosContados[[#This Row],[Column1]],CuentosIndexados[],29,FALSE)</f>
        <v>0</v>
      </c>
      <c r="AB534">
        <f>VLOOKUP(CuentosContados[[#This Row],[Column1]],CuentosIndexados[],30,FALSE)</f>
        <v>0</v>
      </c>
      <c r="AC534">
        <f>VLOOKUP(CuentosContados[[#This Row],[Column1]],CuentosIndexados[],31,FALSE)</f>
        <v>0</v>
      </c>
      <c r="AD534">
        <f>VLOOKUP(CuentosContados[[#This Row],[Column1]],CuentosIndexados[],32,FALSE)</f>
        <v>0</v>
      </c>
      <c r="AE534">
        <f>VLOOKUP(CuentosContados[[#This Row],[Column1]],CuentosIndexados[],33,FALSE)</f>
        <v>0</v>
      </c>
      <c r="AF534" t="str">
        <f>VLOOKUP(CuentosContados[[#This Row],[Column1]],CuentosIndexados[],34,FALSE)</f>
        <v>diversion</v>
      </c>
      <c r="AG534" t="str">
        <f>VLOOKUP(CuentosContados[[#This Row],[Column1]],CuentosIndexados[],35,FALSE)</f>
        <v>placer</v>
      </c>
      <c r="AH534">
        <f>VLOOKUP(CuentosContados[[#This Row],[Column1]],CuentosIndexados[],36,FALSE)</f>
        <v>0</v>
      </c>
      <c r="AI534">
        <f>VLOOKUP(CuentosContados[[#This Row],[Column1]],CuentosIndexados[],37,FALSE)</f>
        <v>0</v>
      </c>
      <c r="AJ534">
        <f>VLOOKUP(CuentosContados[[#This Row],[Column1]],CuentosIndexados[],38,FALSE)</f>
        <v>0</v>
      </c>
      <c r="AK534">
        <f>VLOOKUP(CuentosContados[[#This Row],[Column1]],CuentosIndexados[],39,FALSE)</f>
        <v>0</v>
      </c>
    </row>
    <row r="535" spans="1:37" x14ac:dyDescent="0.25">
      <c r="A535" t="s">
        <v>175</v>
      </c>
      <c r="B535" t="str">
        <f>VLOOKUP(CuentosContados[[#This Row],[Column1]],CuentosIndexados[],3,FALSE)</f>
        <v>amor</v>
      </c>
      <c r="C535">
        <f>VLOOKUP(CuentosContados[[#This Row],[Column1]],CuentosIndexados[],5,FALSE)</f>
        <v>0</v>
      </c>
      <c r="D535">
        <f>VLOOKUP(CuentosContados[[#This Row],[Column1]],CuentosIndexados[],6,FALSE)</f>
        <v>0</v>
      </c>
      <c r="E535">
        <f>VLOOKUP(CuentosContados[[#This Row],[Column1]],CuentosIndexados[],7,FALSE)</f>
        <v>0</v>
      </c>
      <c r="F535">
        <f>VLOOKUP(CuentosContados[[#This Row],[Column1]],CuentosIndexados[],8,FALSE)</f>
        <v>0</v>
      </c>
      <c r="G535">
        <f>VLOOKUP(CuentosContados[[#This Row],[Column1]],CuentosIndexados[],9,FALSE)</f>
        <v>0</v>
      </c>
      <c r="H535">
        <f>VLOOKUP(CuentosContados[[#This Row],[Column1]],CuentosIndexados[],10,FALSE)</f>
        <v>0</v>
      </c>
      <c r="I535" t="str">
        <f>VLOOKUP(CuentosContados[[#This Row],[Column1]],CuentosIndexados[],11,FALSE)</f>
        <v>educacion</v>
      </c>
      <c r="J535" t="str">
        <f>VLOOKUP(CuentosContados[[#This Row],[Column1]],CuentosIndexados[],12,FALSE)</f>
        <v>trabajo</v>
      </c>
      <c r="K535">
        <f>VLOOKUP(CuentosContados[[#This Row],[Column1]],CuentosIndexados[],13,FALSE)</f>
        <v>0</v>
      </c>
      <c r="L535">
        <f>VLOOKUP(CuentosContados[[#This Row],[Column1]],CuentosIndexados[],14,FALSE)</f>
        <v>0</v>
      </c>
      <c r="M535">
        <f>VLOOKUP(CuentosContados[[#This Row],[Column1]],CuentosIndexados[],15,FALSE)</f>
        <v>0</v>
      </c>
      <c r="N535">
        <f>VLOOKUP(CuentosContados[[#This Row],[Column1]],CuentosIndexados[],16,FALSE)</f>
        <v>0</v>
      </c>
      <c r="O535">
        <f>VLOOKUP(CuentosContados[[#This Row],[Column1]],CuentosIndexados[],17,FALSE)</f>
        <v>0</v>
      </c>
      <c r="P535">
        <f>VLOOKUP(CuentosContados[[#This Row],[Column1]],CuentosIndexados[],18,FALSE)</f>
        <v>0</v>
      </c>
      <c r="Q535">
        <f>VLOOKUP(CuentosContados[[#This Row],[Column1]],CuentosIndexados[],19,FALSE)</f>
        <v>0</v>
      </c>
      <c r="R535">
        <f>VLOOKUP(CuentosContados[[#This Row],[Column1]],CuentosIndexados[],20,FALSE)</f>
        <v>0</v>
      </c>
      <c r="S535" t="str">
        <f>VLOOKUP(CuentosContados[[#This Row],[Column1]],CuentosIndexados[],21,FALSE)</f>
        <v>fortaleza</v>
      </c>
      <c r="T535">
        <f>VLOOKUP(CuentosContados[[#This Row],[Column1]],CuentosIndexados[],22,FALSE)</f>
        <v>0</v>
      </c>
      <c r="U535">
        <f>VLOOKUP(CuentosContados[[#This Row],[Column1]],CuentosIndexados[],23,FALSE)</f>
        <v>0</v>
      </c>
      <c r="V535">
        <f>VLOOKUP(CuentosContados[[#This Row],[Column1]],CuentosIndexados[],24,FALSE)</f>
        <v>0</v>
      </c>
      <c r="W535">
        <f>VLOOKUP(CuentosContados[[#This Row],[Column1]],CuentosIndexados[],25,FALSE)</f>
        <v>0</v>
      </c>
      <c r="X535" t="str">
        <f>VLOOKUP(CuentosContados[[#This Row],[Column1]],CuentosIndexados[],26,FALSE)</f>
        <v>compasion</v>
      </c>
      <c r="Y535">
        <f>VLOOKUP(CuentosContados[[#This Row],[Column1]],CuentosIndexados[],27,FALSE)</f>
        <v>0</v>
      </c>
      <c r="Z535">
        <f>VLOOKUP(CuentosContados[[#This Row],[Column1]],CuentosIndexados[],28,FALSE)</f>
        <v>0</v>
      </c>
      <c r="AA535">
        <f>VLOOKUP(CuentosContados[[#This Row],[Column1]],CuentosIndexados[],29,FALSE)</f>
        <v>0</v>
      </c>
      <c r="AB535">
        <f>VLOOKUP(CuentosContados[[#This Row],[Column1]],CuentosIndexados[],30,FALSE)</f>
        <v>0</v>
      </c>
      <c r="AC535">
        <f>VLOOKUP(CuentosContados[[#This Row],[Column1]],CuentosIndexados[],31,FALSE)</f>
        <v>0</v>
      </c>
      <c r="AD535">
        <f>VLOOKUP(CuentosContados[[#This Row],[Column1]],CuentosIndexados[],32,FALSE)</f>
        <v>0</v>
      </c>
      <c r="AE535">
        <f>VLOOKUP(CuentosContados[[#This Row],[Column1]],CuentosIndexados[],33,FALSE)</f>
        <v>0</v>
      </c>
      <c r="AF535" t="str">
        <f>VLOOKUP(CuentosContados[[#This Row],[Column1]],CuentosIndexados[],34,FALSE)</f>
        <v>diversion</v>
      </c>
      <c r="AG535" t="str">
        <f>VLOOKUP(CuentosContados[[#This Row],[Column1]],CuentosIndexados[],35,FALSE)</f>
        <v>placer</v>
      </c>
      <c r="AH535">
        <f>VLOOKUP(CuentosContados[[#This Row],[Column1]],CuentosIndexados[],36,FALSE)</f>
        <v>0</v>
      </c>
      <c r="AI535">
        <f>VLOOKUP(CuentosContados[[#This Row],[Column1]],CuentosIndexados[],37,FALSE)</f>
        <v>0</v>
      </c>
      <c r="AJ535">
        <f>VLOOKUP(CuentosContados[[#This Row],[Column1]],CuentosIndexados[],38,FALSE)</f>
        <v>0</v>
      </c>
      <c r="AK535">
        <f>VLOOKUP(CuentosContados[[#This Row],[Column1]],CuentosIndexados[],39,FALSE)</f>
        <v>0</v>
      </c>
    </row>
    <row r="536" spans="1:37" x14ac:dyDescent="0.25">
      <c r="A536" t="s">
        <v>175</v>
      </c>
      <c r="B536" t="str">
        <f>VLOOKUP(CuentosContados[[#This Row],[Column1]],CuentosIndexados[],3,FALSE)</f>
        <v>amor</v>
      </c>
      <c r="C536">
        <f>VLOOKUP(CuentosContados[[#This Row],[Column1]],CuentosIndexados[],5,FALSE)</f>
        <v>0</v>
      </c>
      <c r="D536">
        <f>VLOOKUP(CuentosContados[[#This Row],[Column1]],CuentosIndexados[],6,FALSE)</f>
        <v>0</v>
      </c>
      <c r="E536">
        <f>VLOOKUP(CuentosContados[[#This Row],[Column1]],CuentosIndexados[],7,FALSE)</f>
        <v>0</v>
      </c>
      <c r="F536">
        <f>VLOOKUP(CuentosContados[[#This Row],[Column1]],CuentosIndexados[],8,FALSE)</f>
        <v>0</v>
      </c>
      <c r="G536">
        <f>VLOOKUP(CuentosContados[[#This Row],[Column1]],CuentosIndexados[],9,FALSE)</f>
        <v>0</v>
      </c>
      <c r="H536">
        <f>VLOOKUP(CuentosContados[[#This Row],[Column1]],CuentosIndexados[],10,FALSE)</f>
        <v>0</v>
      </c>
      <c r="I536" t="str">
        <f>VLOOKUP(CuentosContados[[#This Row],[Column1]],CuentosIndexados[],11,FALSE)</f>
        <v>educacion</v>
      </c>
      <c r="J536" t="str">
        <f>VLOOKUP(CuentosContados[[#This Row],[Column1]],CuentosIndexados[],12,FALSE)</f>
        <v>trabajo</v>
      </c>
      <c r="K536">
        <f>VLOOKUP(CuentosContados[[#This Row],[Column1]],CuentosIndexados[],13,FALSE)</f>
        <v>0</v>
      </c>
      <c r="L536">
        <f>VLOOKUP(CuentosContados[[#This Row],[Column1]],CuentosIndexados[],14,FALSE)</f>
        <v>0</v>
      </c>
      <c r="M536">
        <f>VLOOKUP(CuentosContados[[#This Row],[Column1]],CuentosIndexados[],15,FALSE)</f>
        <v>0</v>
      </c>
      <c r="N536">
        <f>VLOOKUP(CuentosContados[[#This Row],[Column1]],CuentosIndexados[],16,FALSE)</f>
        <v>0</v>
      </c>
      <c r="O536">
        <f>VLOOKUP(CuentosContados[[#This Row],[Column1]],CuentosIndexados[],17,FALSE)</f>
        <v>0</v>
      </c>
      <c r="P536">
        <f>VLOOKUP(CuentosContados[[#This Row],[Column1]],CuentosIndexados[],18,FALSE)</f>
        <v>0</v>
      </c>
      <c r="Q536">
        <f>VLOOKUP(CuentosContados[[#This Row],[Column1]],CuentosIndexados[],19,FALSE)</f>
        <v>0</v>
      </c>
      <c r="R536">
        <f>VLOOKUP(CuentosContados[[#This Row],[Column1]],CuentosIndexados[],20,FALSE)</f>
        <v>0</v>
      </c>
      <c r="S536" t="str">
        <f>VLOOKUP(CuentosContados[[#This Row],[Column1]],CuentosIndexados[],21,FALSE)</f>
        <v>fortaleza</v>
      </c>
      <c r="T536">
        <f>VLOOKUP(CuentosContados[[#This Row],[Column1]],CuentosIndexados[],22,FALSE)</f>
        <v>0</v>
      </c>
      <c r="U536">
        <f>VLOOKUP(CuentosContados[[#This Row],[Column1]],CuentosIndexados[],23,FALSE)</f>
        <v>0</v>
      </c>
      <c r="V536">
        <f>VLOOKUP(CuentosContados[[#This Row],[Column1]],CuentosIndexados[],24,FALSE)</f>
        <v>0</v>
      </c>
      <c r="W536">
        <f>VLOOKUP(CuentosContados[[#This Row],[Column1]],CuentosIndexados[],25,FALSE)</f>
        <v>0</v>
      </c>
      <c r="X536" t="str">
        <f>VLOOKUP(CuentosContados[[#This Row],[Column1]],CuentosIndexados[],26,FALSE)</f>
        <v>compasion</v>
      </c>
      <c r="Y536">
        <f>VLOOKUP(CuentosContados[[#This Row],[Column1]],CuentosIndexados[],27,FALSE)</f>
        <v>0</v>
      </c>
      <c r="Z536">
        <f>VLOOKUP(CuentosContados[[#This Row],[Column1]],CuentosIndexados[],28,FALSE)</f>
        <v>0</v>
      </c>
      <c r="AA536">
        <f>VLOOKUP(CuentosContados[[#This Row],[Column1]],CuentosIndexados[],29,FALSE)</f>
        <v>0</v>
      </c>
      <c r="AB536">
        <f>VLOOKUP(CuentosContados[[#This Row],[Column1]],CuentosIndexados[],30,FALSE)</f>
        <v>0</v>
      </c>
      <c r="AC536">
        <f>VLOOKUP(CuentosContados[[#This Row],[Column1]],CuentosIndexados[],31,FALSE)</f>
        <v>0</v>
      </c>
      <c r="AD536">
        <f>VLOOKUP(CuentosContados[[#This Row],[Column1]],CuentosIndexados[],32,FALSE)</f>
        <v>0</v>
      </c>
      <c r="AE536">
        <f>VLOOKUP(CuentosContados[[#This Row],[Column1]],CuentosIndexados[],33,FALSE)</f>
        <v>0</v>
      </c>
      <c r="AF536" t="str">
        <f>VLOOKUP(CuentosContados[[#This Row],[Column1]],CuentosIndexados[],34,FALSE)</f>
        <v>diversion</v>
      </c>
      <c r="AG536" t="str">
        <f>VLOOKUP(CuentosContados[[#This Row],[Column1]],CuentosIndexados[],35,FALSE)</f>
        <v>placer</v>
      </c>
      <c r="AH536">
        <f>VLOOKUP(CuentosContados[[#This Row],[Column1]],CuentosIndexados[],36,FALSE)</f>
        <v>0</v>
      </c>
      <c r="AI536">
        <f>VLOOKUP(CuentosContados[[#This Row],[Column1]],CuentosIndexados[],37,FALSE)</f>
        <v>0</v>
      </c>
      <c r="AJ536">
        <f>VLOOKUP(CuentosContados[[#This Row],[Column1]],CuentosIndexados[],38,FALSE)</f>
        <v>0</v>
      </c>
      <c r="AK536">
        <f>VLOOKUP(CuentosContados[[#This Row],[Column1]],CuentosIndexados[],39,FALSE)</f>
        <v>0</v>
      </c>
    </row>
    <row r="537" spans="1:37" x14ac:dyDescent="0.25">
      <c r="A537" t="s">
        <v>175</v>
      </c>
      <c r="B537" t="str">
        <f>VLOOKUP(CuentosContados[[#This Row],[Column1]],CuentosIndexados[],3,FALSE)</f>
        <v>amor</v>
      </c>
      <c r="C537">
        <f>VLOOKUP(CuentosContados[[#This Row],[Column1]],CuentosIndexados[],5,FALSE)</f>
        <v>0</v>
      </c>
      <c r="D537">
        <f>VLOOKUP(CuentosContados[[#This Row],[Column1]],CuentosIndexados[],6,FALSE)</f>
        <v>0</v>
      </c>
      <c r="E537">
        <f>VLOOKUP(CuentosContados[[#This Row],[Column1]],CuentosIndexados[],7,FALSE)</f>
        <v>0</v>
      </c>
      <c r="F537">
        <f>VLOOKUP(CuentosContados[[#This Row],[Column1]],CuentosIndexados[],8,FALSE)</f>
        <v>0</v>
      </c>
      <c r="G537">
        <f>VLOOKUP(CuentosContados[[#This Row],[Column1]],CuentosIndexados[],9,FALSE)</f>
        <v>0</v>
      </c>
      <c r="H537">
        <f>VLOOKUP(CuentosContados[[#This Row],[Column1]],CuentosIndexados[],10,FALSE)</f>
        <v>0</v>
      </c>
      <c r="I537" t="str">
        <f>VLOOKUP(CuentosContados[[#This Row],[Column1]],CuentosIndexados[],11,FALSE)</f>
        <v>educacion</v>
      </c>
      <c r="J537" t="str">
        <f>VLOOKUP(CuentosContados[[#This Row],[Column1]],CuentosIndexados[],12,FALSE)</f>
        <v>trabajo</v>
      </c>
      <c r="K537">
        <f>VLOOKUP(CuentosContados[[#This Row],[Column1]],CuentosIndexados[],13,FALSE)</f>
        <v>0</v>
      </c>
      <c r="L537">
        <f>VLOOKUP(CuentosContados[[#This Row],[Column1]],CuentosIndexados[],14,FALSE)</f>
        <v>0</v>
      </c>
      <c r="M537">
        <f>VLOOKUP(CuentosContados[[#This Row],[Column1]],CuentosIndexados[],15,FALSE)</f>
        <v>0</v>
      </c>
      <c r="N537">
        <f>VLOOKUP(CuentosContados[[#This Row],[Column1]],CuentosIndexados[],16,FALSE)</f>
        <v>0</v>
      </c>
      <c r="O537">
        <f>VLOOKUP(CuentosContados[[#This Row],[Column1]],CuentosIndexados[],17,FALSE)</f>
        <v>0</v>
      </c>
      <c r="P537">
        <f>VLOOKUP(CuentosContados[[#This Row],[Column1]],CuentosIndexados[],18,FALSE)</f>
        <v>0</v>
      </c>
      <c r="Q537">
        <f>VLOOKUP(CuentosContados[[#This Row],[Column1]],CuentosIndexados[],19,FALSE)</f>
        <v>0</v>
      </c>
      <c r="R537">
        <f>VLOOKUP(CuentosContados[[#This Row],[Column1]],CuentosIndexados[],20,FALSE)</f>
        <v>0</v>
      </c>
      <c r="S537" t="str">
        <f>VLOOKUP(CuentosContados[[#This Row],[Column1]],CuentosIndexados[],21,FALSE)</f>
        <v>fortaleza</v>
      </c>
      <c r="T537">
        <f>VLOOKUP(CuentosContados[[#This Row],[Column1]],CuentosIndexados[],22,FALSE)</f>
        <v>0</v>
      </c>
      <c r="U537">
        <f>VLOOKUP(CuentosContados[[#This Row],[Column1]],CuentosIndexados[],23,FALSE)</f>
        <v>0</v>
      </c>
      <c r="V537">
        <f>VLOOKUP(CuentosContados[[#This Row],[Column1]],CuentosIndexados[],24,FALSE)</f>
        <v>0</v>
      </c>
      <c r="W537">
        <f>VLOOKUP(CuentosContados[[#This Row],[Column1]],CuentosIndexados[],25,FALSE)</f>
        <v>0</v>
      </c>
      <c r="X537" t="str">
        <f>VLOOKUP(CuentosContados[[#This Row],[Column1]],CuentosIndexados[],26,FALSE)</f>
        <v>compasion</v>
      </c>
      <c r="Y537">
        <f>VLOOKUP(CuentosContados[[#This Row],[Column1]],CuentosIndexados[],27,FALSE)</f>
        <v>0</v>
      </c>
      <c r="Z537">
        <f>VLOOKUP(CuentosContados[[#This Row],[Column1]],CuentosIndexados[],28,FALSE)</f>
        <v>0</v>
      </c>
      <c r="AA537">
        <f>VLOOKUP(CuentosContados[[#This Row],[Column1]],CuentosIndexados[],29,FALSE)</f>
        <v>0</v>
      </c>
      <c r="AB537">
        <f>VLOOKUP(CuentosContados[[#This Row],[Column1]],CuentosIndexados[],30,FALSE)</f>
        <v>0</v>
      </c>
      <c r="AC537">
        <f>VLOOKUP(CuentosContados[[#This Row],[Column1]],CuentosIndexados[],31,FALSE)</f>
        <v>0</v>
      </c>
      <c r="AD537">
        <f>VLOOKUP(CuentosContados[[#This Row],[Column1]],CuentosIndexados[],32,FALSE)</f>
        <v>0</v>
      </c>
      <c r="AE537">
        <f>VLOOKUP(CuentosContados[[#This Row],[Column1]],CuentosIndexados[],33,FALSE)</f>
        <v>0</v>
      </c>
      <c r="AF537" t="str">
        <f>VLOOKUP(CuentosContados[[#This Row],[Column1]],CuentosIndexados[],34,FALSE)</f>
        <v>diversion</v>
      </c>
      <c r="AG537" t="str">
        <f>VLOOKUP(CuentosContados[[#This Row],[Column1]],CuentosIndexados[],35,FALSE)</f>
        <v>placer</v>
      </c>
      <c r="AH537">
        <f>VLOOKUP(CuentosContados[[#This Row],[Column1]],CuentosIndexados[],36,FALSE)</f>
        <v>0</v>
      </c>
      <c r="AI537">
        <f>VLOOKUP(CuentosContados[[#This Row],[Column1]],CuentosIndexados[],37,FALSE)</f>
        <v>0</v>
      </c>
      <c r="AJ537">
        <f>VLOOKUP(CuentosContados[[#This Row],[Column1]],CuentosIndexados[],38,FALSE)</f>
        <v>0</v>
      </c>
      <c r="AK537">
        <f>VLOOKUP(CuentosContados[[#This Row],[Column1]],CuentosIndexados[],39,FALSE)</f>
        <v>0</v>
      </c>
    </row>
    <row r="538" spans="1:37" x14ac:dyDescent="0.25">
      <c r="A538" t="s">
        <v>175</v>
      </c>
      <c r="B538" t="str">
        <f>VLOOKUP(CuentosContados[[#This Row],[Column1]],CuentosIndexados[],3,FALSE)</f>
        <v>amor</v>
      </c>
      <c r="C538">
        <f>VLOOKUP(CuentosContados[[#This Row],[Column1]],CuentosIndexados[],5,FALSE)</f>
        <v>0</v>
      </c>
      <c r="D538">
        <f>VLOOKUP(CuentosContados[[#This Row],[Column1]],CuentosIndexados[],6,FALSE)</f>
        <v>0</v>
      </c>
      <c r="E538">
        <f>VLOOKUP(CuentosContados[[#This Row],[Column1]],CuentosIndexados[],7,FALSE)</f>
        <v>0</v>
      </c>
      <c r="F538">
        <f>VLOOKUP(CuentosContados[[#This Row],[Column1]],CuentosIndexados[],8,FALSE)</f>
        <v>0</v>
      </c>
      <c r="G538">
        <f>VLOOKUP(CuentosContados[[#This Row],[Column1]],CuentosIndexados[],9,FALSE)</f>
        <v>0</v>
      </c>
      <c r="H538">
        <f>VLOOKUP(CuentosContados[[#This Row],[Column1]],CuentosIndexados[],10,FALSE)</f>
        <v>0</v>
      </c>
      <c r="I538" t="str">
        <f>VLOOKUP(CuentosContados[[#This Row],[Column1]],CuentosIndexados[],11,FALSE)</f>
        <v>educacion</v>
      </c>
      <c r="J538" t="str">
        <f>VLOOKUP(CuentosContados[[#This Row],[Column1]],CuentosIndexados[],12,FALSE)</f>
        <v>trabajo</v>
      </c>
      <c r="K538">
        <f>VLOOKUP(CuentosContados[[#This Row],[Column1]],CuentosIndexados[],13,FALSE)</f>
        <v>0</v>
      </c>
      <c r="L538">
        <f>VLOOKUP(CuentosContados[[#This Row],[Column1]],CuentosIndexados[],14,FALSE)</f>
        <v>0</v>
      </c>
      <c r="M538">
        <f>VLOOKUP(CuentosContados[[#This Row],[Column1]],CuentosIndexados[],15,FALSE)</f>
        <v>0</v>
      </c>
      <c r="N538">
        <f>VLOOKUP(CuentosContados[[#This Row],[Column1]],CuentosIndexados[],16,FALSE)</f>
        <v>0</v>
      </c>
      <c r="O538">
        <f>VLOOKUP(CuentosContados[[#This Row],[Column1]],CuentosIndexados[],17,FALSE)</f>
        <v>0</v>
      </c>
      <c r="P538">
        <f>VLOOKUP(CuentosContados[[#This Row],[Column1]],CuentosIndexados[],18,FALSE)</f>
        <v>0</v>
      </c>
      <c r="Q538">
        <f>VLOOKUP(CuentosContados[[#This Row],[Column1]],CuentosIndexados[],19,FALSE)</f>
        <v>0</v>
      </c>
      <c r="R538">
        <f>VLOOKUP(CuentosContados[[#This Row],[Column1]],CuentosIndexados[],20,FALSE)</f>
        <v>0</v>
      </c>
      <c r="S538" t="str">
        <f>VLOOKUP(CuentosContados[[#This Row],[Column1]],CuentosIndexados[],21,FALSE)</f>
        <v>fortaleza</v>
      </c>
      <c r="T538">
        <f>VLOOKUP(CuentosContados[[#This Row],[Column1]],CuentosIndexados[],22,FALSE)</f>
        <v>0</v>
      </c>
      <c r="U538">
        <f>VLOOKUP(CuentosContados[[#This Row],[Column1]],CuentosIndexados[],23,FALSE)</f>
        <v>0</v>
      </c>
      <c r="V538">
        <f>VLOOKUP(CuentosContados[[#This Row],[Column1]],CuentosIndexados[],24,FALSE)</f>
        <v>0</v>
      </c>
      <c r="W538">
        <f>VLOOKUP(CuentosContados[[#This Row],[Column1]],CuentosIndexados[],25,FALSE)</f>
        <v>0</v>
      </c>
      <c r="X538" t="str">
        <f>VLOOKUP(CuentosContados[[#This Row],[Column1]],CuentosIndexados[],26,FALSE)</f>
        <v>compasion</v>
      </c>
      <c r="Y538">
        <f>VLOOKUP(CuentosContados[[#This Row],[Column1]],CuentosIndexados[],27,FALSE)</f>
        <v>0</v>
      </c>
      <c r="Z538">
        <f>VLOOKUP(CuentosContados[[#This Row],[Column1]],CuentosIndexados[],28,FALSE)</f>
        <v>0</v>
      </c>
      <c r="AA538">
        <f>VLOOKUP(CuentosContados[[#This Row],[Column1]],CuentosIndexados[],29,FALSE)</f>
        <v>0</v>
      </c>
      <c r="AB538">
        <f>VLOOKUP(CuentosContados[[#This Row],[Column1]],CuentosIndexados[],30,FALSE)</f>
        <v>0</v>
      </c>
      <c r="AC538">
        <f>VLOOKUP(CuentosContados[[#This Row],[Column1]],CuentosIndexados[],31,FALSE)</f>
        <v>0</v>
      </c>
      <c r="AD538">
        <f>VLOOKUP(CuentosContados[[#This Row],[Column1]],CuentosIndexados[],32,FALSE)</f>
        <v>0</v>
      </c>
      <c r="AE538">
        <f>VLOOKUP(CuentosContados[[#This Row],[Column1]],CuentosIndexados[],33,FALSE)</f>
        <v>0</v>
      </c>
      <c r="AF538" t="str">
        <f>VLOOKUP(CuentosContados[[#This Row],[Column1]],CuentosIndexados[],34,FALSE)</f>
        <v>diversion</v>
      </c>
      <c r="AG538" t="str">
        <f>VLOOKUP(CuentosContados[[#This Row],[Column1]],CuentosIndexados[],35,FALSE)</f>
        <v>placer</v>
      </c>
      <c r="AH538">
        <f>VLOOKUP(CuentosContados[[#This Row],[Column1]],CuentosIndexados[],36,FALSE)</f>
        <v>0</v>
      </c>
      <c r="AI538">
        <f>VLOOKUP(CuentosContados[[#This Row],[Column1]],CuentosIndexados[],37,FALSE)</f>
        <v>0</v>
      </c>
      <c r="AJ538">
        <f>VLOOKUP(CuentosContados[[#This Row],[Column1]],CuentosIndexados[],38,FALSE)</f>
        <v>0</v>
      </c>
      <c r="AK538">
        <f>VLOOKUP(CuentosContados[[#This Row],[Column1]],CuentosIndexados[],39,FALSE)</f>
        <v>0</v>
      </c>
    </row>
    <row r="539" spans="1:37" x14ac:dyDescent="0.25">
      <c r="A539" t="s">
        <v>175</v>
      </c>
      <c r="B539" t="str">
        <f>VLOOKUP(CuentosContados[[#This Row],[Column1]],CuentosIndexados[],3,FALSE)</f>
        <v>amor</v>
      </c>
      <c r="C539">
        <f>VLOOKUP(CuentosContados[[#This Row],[Column1]],CuentosIndexados[],5,FALSE)</f>
        <v>0</v>
      </c>
      <c r="D539">
        <f>VLOOKUP(CuentosContados[[#This Row],[Column1]],CuentosIndexados[],6,FALSE)</f>
        <v>0</v>
      </c>
      <c r="E539">
        <f>VLOOKUP(CuentosContados[[#This Row],[Column1]],CuentosIndexados[],7,FALSE)</f>
        <v>0</v>
      </c>
      <c r="F539">
        <f>VLOOKUP(CuentosContados[[#This Row],[Column1]],CuentosIndexados[],8,FALSE)</f>
        <v>0</v>
      </c>
      <c r="G539">
        <f>VLOOKUP(CuentosContados[[#This Row],[Column1]],CuentosIndexados[],9,FALSE)</f>
        <v>0</v>
      </c>
      <c r="H539">
        <f>VLOOKUP(CuentosContados[[#This Row],[Column1]],CuentosIndexados[],10,FALSE)</f>
        <v>0</v>
      </c>
      <c r="I539" t="str">
        <f>VLOOKUP(CuentosContados[[#This Row],[Column1]],CuentosIndexados[],11,FALSE)</f>
        <v>educacion</v>
      </c>
      <c r="J539" t="str">
        <f>VLOOKUP(CuentosContados[[#This Row],[Column1]],CuentosIndexados[],12,FALSE)</f>
        <v>trabajo</v>
      </c>
      <c r="K539">
        <f>VLOOKUP(CuentosContados[[#This Row],[Column1]],CuentosIndexados[],13,FALSE)</f>
        <v>0</v>
      </c>
      <c r="L539">
        <f>VLOOKUP(CuentosContados[[#This Row],[Column1]],CuentosIndexados[],14,FALSE)</f>
        <v>0</v>
      </c>
      <c r="M539">
        <f>VLOOKUP(CuentosContados[[#This Row],[Column1]],CuentosIndexados[],15,FALSE)</f>
        <v>0</v>
      </c>
      <c r="N539">
        <f>VLOOKUP(CuentosContados[[#This Row],[Column1]],CuentosIndexados[],16,FALSE)</f>
        <v>0</v>
      </c>
      <c r="O539">
        <f>VLOOKUP(CuentosContados[[#This Row],[Column1]],CuentosIndexados[],17,FALSE)</f>
        <v>0</v>
      </c>
      <c r="P539">
        <f>VLOOKUP(CuentosContados[[#This Row],[Column1]],CuentosIndexados[],18,FALSE)</f>
        <v>0</v>
      </c>
      <c r="Q539">
        <f>VLOOKUP(CuentosContados[[#This Row],[Column1]],CuentosIndexados[],19,FALSE)</f>
        <v>0</v>
      </c>
      <c r="R539">
        <f>VLOOKUP(CuentosContados[[#This Row],[Column1]],CuentosIndexados[],20,FALSE)</f>
        <v>0</v>
      </c>
      <c r="S539" t="str">
        <f>VLOOKUP(CuentosContados[[#This Row],[Column1]],CuentosIndexados[],21,FALSE)</f>
        <v>fortaleza</v>
      </c>
      <c r="T539">
        <f>VLOOKUP(CuentosContados[[#This Row],[Column1]],CuentosIndexados[],22,FALSE)</f>
        <v>0</v>
      </c>
      <c r="U539">
        <f>VLOOKUP(CuentosContados[[#This Row],[Column1]],CuentosIndexados[],23,FALSE)</f>
        <v>0</v>
      </c>
      <c r="V539">
        <f>VLOOKUP(CuentosContados[[#This Row],[Column1]],CuentosIndexados[],24,FALSE)</f>
        <v>0</v>
      </c>
      <c r="W539">
        <f>VLOOKUP(CuentosContados[[#This Row],[Column1]],CuentosIndexados[],25,FALSE)</f>
        <v>0</v>
      </c>
      <c r="X539" t="str">
        <f>VLOOKUP(CuentosContados[[#This Row],[Column1]],CuentosIndexados[],26,FALSE)</f>
        <v>compasion</v>
      </c>
      <c r="Y539">
        <f>VLOOKUP(CuentosContados[[#This Row],[Column1]],CuentosIndexados[],27,FALSE)</f>
        <v>0</v>
      </c>
      <c r="Z539">
        <f>VLOOKUP(CuentosContados[[#This Row],[Column1]],CuentosIndexados[],28,FALSE)</f>
        <v>0</v>
      </c>
      <c r="AA539">
        <f>VLOOKUP(CuentosContados[[#This Row],[Column1]],CuentosIndexados[],29,FALSE)</f>
        <v>0</v>
      </c>
      <c r="AB539">
        <f>VLOOKUP(CuentosContados[[#This Row],[Column1]],CuentosIndexados[],30,FALSE)</f>
        <v>0</v>
      </c>
      <c r="AC539">
        <f>VLOOKUP(CuentosContados[[#This Row],[Column1]],CuentosIndexados[],31,FALSE)</f>
        <v>0</v>
      </c>
      <c r="AD539">
        <f>VLOOKUP(CuentosContados[[#This Row],[Column1]],CuentosIndexados[],32,FALSE)</f>
        <v>0</v>
      </c>
      <c r="AE539">
        <f>VLOOKUP(CuentosContados[[#This Row],[Column1]],CuentosIndexados[],33,FALSE)</f>
        <v>0</v>
      </c>
      <c r="AF539" t="str">
        <f>VLOOKUP(CuentosContados[[#This Row],[Column1]],CuentosIndexados[],34,FALSE)</f>
        <v>diversion</v>
      </c>
      <c r="AG539" t="str">
        <f>VLOOKUP(CuentosContados[[#This Row],[Column1]],CuentosIndexados[],35,FALSE)</f>
        <v>placer</v>
      </c>
      <c r="AH539">
        <f>VLOOKUP(CuentosContados[[#This Row],[Column1]],CuentosIndexados[],36,FALSE)</f>
        <v>0</v>
      </c>
      <c r="AI539">
        <f>VLOOKUP(CuentosContados[[#This Row],[Column1]],CuentosIndexados[],37,FALSE)</f>
        <v>0</v>
      </c>
      <c r="AJ539">
        <f>VLOOKUP(CuentosContados[[#This Row],[Column1]],CuentosIndexados[],38,FALSE)</f>
        <v>0</v>
      </c>
      <c r="AK539">
        <f>VLOOKUP(CuentosContados[[#This Row],[Column1]],CuentosIndexados[],39,FALSE)</f>
        <v>0</v>
      </c>
    </row>
    <row r="540" spans="1:37" x14ac:dyDescent="0.25">
      <c r="A540" t="s">
        <v>175</v>
      </c>
      <c r="B540" t="str">
        <f>VLOOKUP(CuentosContados[[#This Row],[Column1]],CuentosIndexados[],3,FALSE)</f>
        <v>amor</v>
      </c>
      <c r="C540">
        <f>VLOOKUP(CuentosContados[[#This Row],[Column1]],CuentosIndexados[],5,FALSE)</f>
        <v>0</v>
      </c>
      <c r="D540">
        <f>VLOOKUP(CuentosContados[[#This Row],[Column1]],CuentosIndexados[],6,FALSE)</f>
        <v>0</v>
      </c>
      <c r="E540">
        <f>VLOOKUP(CuentosContados[[#This Row],[Column1]],CuentosIndexados[],7,FALSE)</f>
        <v>0</v>
      </c>
      <c r="F540">
        <f>VLOOKUP(CuentosContados[[#This Row],[Column1]],CuentosIndexados[],8,FALSE)</f>
        <v>0</v>
      </c>
      <c r="G540">
        <f>VLOOKUP(CuentosContados[[#This Row],[Column1]],CuentosIndexados[],9,FALSE)</f>
        <v>0</v>
      </c>
      <c r="H540">
        <f>VLOOKUP(CuentosContados[[#This Row],[Column1]],CuentosIndexados[],10,FALSE)</f>
        <v>0</v>
      </c>
      <c r="I540" t="str">
        <f>VLOOKUP(CuentosContados[[#This Row],[Column1]],CuentosIndexados[],11,FALSE)</f>
        <v>educacion</v>
      </c>
      <c r="J540" t="str">
        <f>VLOOKUP(CuentosContados[[#This Row],[Column1]],CuentosIndexados[],12,FALSE)</f>
        <v>trabajo</v>
      </c>
      <c r="K540">
        <f>VLOOKUP(CuentosContados[[#This Row],[Column1]],CuentosIndexados[],13,FALSE)</f>
        <v>0</v>
      </c>
      <c r="L540">
        <f>VLOOKUP(CuentosContados[[#This Row],[Column1]],CuentosIndexados[],14,FALSE)</f>
        <v>0</v>
      </c>
      <c r="M540">
        <f>VLOOKUP(CuentosContados[[#This Row],[Column1]],CuentosIndexados[],15,FALSE)</f>
        <v>0</v>
      </c>
      <c r="N540">
        <f>VLOOKUP(CuentosContados[[#This Row],[Column1]],CuentosIndexados[],16,FALSE)</f>
        <v>0</v>
      </c>
      <c r="O540">
        <f>VLOOKUP(CuentosContados[[#This Row],[Column1]],CuentosIndexados[],17,FALSE)</f>
        <v>0</v>
      </c>
      <c r="P540">
        <f>VLOOKUP(CuentosContados[[#This Row],[Column1]],CuentosIndexados[],18,FALSE)</f>
        <v>0</v>
      </c>
      <c r="Q540">
        <f>VLOOKUP(CuentosContados[[#This Row],[Column1]],CuentosIndexados[],19,FALSE)</f>
        <v>0</v>
      </c>
      <c r="R540">
        <f>VLOOKUP(CuentosContados[[#This Row],[Column1]],CuentosIndexados[],20,FALSE)</f>
        <v>0</v>
      </c>
      <c r="S540" t="str">
        <f>VLOOKUP(CuentosContados[[#This Row],[Column1]],CuentosIndexados[],21,FALSE)</f>
        <v>fortaleza</v>
      </c>
      <c r="T540">
        <f>VLOOKUP(CuentosContados[[#This Row],[Column1]],CuentosIndexados[],22,FALSE)</f>
        <v>0</v>
      </c>
      <c r="U540">
        <f>VLOOKUP(CuentosContados[[#This Row],[Column1]],CuentosIndexados[],23,FALSE)</f>
        <v>0</v>
      </c>
      <c r="V540">
        <f>VLOOKUP(CuentosContados[[#This Row],[Column1]],CuentosIndexados[],24,FALSE)</f>
        <v>0</v>
      </c>
      <c r="W540">
        <f>VLOOKUP(CuentosContados[[#This Row],[Column1]],CuentosIndexados[],25,FALSE)</f>
        <v>0</v>
      </c>
      <c r="X540" t="str">
        <f>VLOOKUP(CuentosContados[[#This Row],[Column1]],CuentosIndexados[],26,FALSE)</f>
        <v>compasion</v>
      </c>
      <c r="Y540">
        <f>VLOOKUP(CuentosContados[[#This Row],[Column1]],CuentosIndexados[],27,FALSE)</f>
        <v>0</v>
      </c>
      <c r="Z540">
        <f>VLOOKUP(CuentosContados[[#This Row],[Column1]],CuentosIndexados[],28,FALSE)</f>
        <v>0</v>
      </c>
      <c r="AA540">
        <f>VLOOKUP(CuentosContados[[#This Row],[Column1]],CuentosIndexados[],29,FALSE)</f>
        <v>0</v>
      </c>
      <c r="AB540">
        <f>VLOOKUP(CuentosContados[[#This Row],[Column1]],CuentosIndexados[],30,FALSE)</f>
        <v>0</v>
      </c>
      <c r="AC540">
        <f>VLOOKUP(CuentosContados[[#This Row],[Column1]],CuentosIndexados[],31,FALSE)</f>
        <v>0</v>
      </c>
      <c r="AD540">
        <f>VLOOKUP(CuentosContados[[#This Row],[Column1]],CuentosIndexados[],32,FALSE)</f>
        <v>0</v>
      </c>
      <c r="AE540">
        <f>VLOOKUP(CuentosContados[[#This Row],[Column1]],CuentosIndexados[],33,FALSE)</f>
        <v>0</v>
      </c>
      <c r="AF540" t="str">
        <f>VLOOKUP(CuentosContados[[#This Row],[Column1]],CuentosIndexados[],34,FALSE)</f>
        <v>diversion</v>
      </c>
      <c r="AG540" t="str">
        <f>VLOOKUP(CuentosContados[[#This Row],[Column1]],CuentosIndexados[],35,FALSE)</f>
        <v>placer</v>
      </c>
      <c r="AH540">
        <f>VLOOKUP(CuentosContados[[#This Row],[Column1]],CuentosIndexados[],36,FALSE)</f>
        <v>0</v>
      </c>
      <c r="AI540">
        <f>VLOOKUP(CuentosContados[[#This Row],[Column1]],CuentosIndexados[],37,FALSE)</f>
        <v>0</v>
      </c>
      <c r="AJ540">
        <f>VLOOKUP(CuentosContados[[#This Row],[Column1]],CuentosIndexados[],38,FALSE)</f>
        <v>0</v>
      </c>
      <c r="AK540">
        <f>VLOOKUP(CuentosContados[[#This Row],[Column1]],CuentosIndexados[],39,FALSE)</f>
        <v>0</v>
      </c>
    </row>
    <row r="541" spans="1:37" x14ac:dyDescent="0.25">
      <c r="A541" t="s">
        <v>175</v>
      </c>
      <c r="B541" t="str">
        <f>VLOOKUP(CuentosContados[[#This Row],[Column1]],CuentosIndexados[],3,FALSE)</f>
        <v>amor</v>
      </c>
      <c r="C541">
        <f>VLOOKUP(CuentosContados[[#This Row],[Column1]],CuentosIndexados[],5,FALSE)</f>
        <v>0</v>
      </c>
      <c r="D541">
        <f>VLOOKUP(CuentosContados[[#This Row],[Column1]],CuentosIndexados[],6,FALSE)</f>
        <v>0</v>
      </c>
      <c r="E541">
        <f>VLOOKUP(CuentosContados[[#This Row],[Column1]],CuentosIndexados[],7,FALSE)</f>
        <v>0</v>
      </c>
      <c r="F541">
        <f>VLOOKUP(CuentosContados[[#This Row],[Column1]],CuentosIndexados[],8,FALSE)</f>
        <v>0</v>
      </c>
      <c r="G541">
        <f>VLOOKUP(CuentosContados[[#This Row],[Column1]],CuentosIndexados[],9,FALSE)</f>
        <v>0</v>
      </c>
      <c r="H541">
        <f>VLOOKUP(CuentosContados[[#This Row],[Column1]],CuentosIndexados[],10,FALSE)</f>
        <v>0</v>
      </c>
      <c r="I541" t="str">
        <f>VLOOKUP(CuentosContados[[#This Row],[Column1]],CuentosIndexados[],11,FALSE)</f>
        <v>educacion</v>
      </c>
      <c r="J541" t="str">
        <f>VLOOKUP(CuentosContados[[#This Row],[Column1]],CuentosIndexados[],12,FALSE)</f>
        <v>trabajo</v>
      </c>
      <c r="K541">
        <f>VLOOKUP(CuentosContados[[#This Row],[Column1]],CuentosIndexados[],13,FALSE)</f>
        <v>0</v>
      </c>
      <c r="L541">
        <f>VLOOKUP(CuentosContados[[#This Row],[Column1]],CuentosIndexados[],14,FALSE)</f>
        <v>0</v>
      </c>
      <c r="M541">
        <f>VLOOKUP(CuentosContados[[#This Row],[Column1]],CuentosIndexados[],15,FALSE)</f>
        <v>0</v>
      </c>
      <c r="N541">
        <f>VLOOKUP(CuentosContados[[#This Row],[Column1]],CuentosIndexados[],16,FALSE)</f>
        <v>0</v>
      </c>
      <c r="O541">
        <f>VLOOKUP(CuentosContados[[#This Row],[Column1]],CuentosIndexados[],17,FALSE)</f>
        <v>0</v>
      </c>
      <c r="P541">
        <f>VLOOKUP(CuentosContados[[#This Row],[Column1]],CuentosIndexados[],18,FALSE)</f>
        <v>0</v>
      </c>
      <c r="Q541">
        <f>VLOOKUP(CuentosContados[[#This Row],[Column1]],CuentosIndexados[],19,FALSE)</f>
        <v>0</v>
      </c>
      <c r="R541">
        <f>VLOOKUP(CuentosContados[[#This Row],[Column1]],CuentosIndexados[],20,FALSE)</f>
        <v>0</v>
      </c>
      <c r="S541" t="str">
        <f>VLOOKUP(CuentosContados[[#This Row],[Column1]],CuentosIndexados[],21,FALSE)</f>
        <v>fortaleza</v>
      </c>
      <c r="T541">
        <f>VLOOKUP(CuentosContados[[#This Row],[Column1]],CuentosIndexados[],22,FALSE)</f>
        <v>0</v>
      </c>
      <c r="U541">
        <f>VLOOKUP(CuentosContados[[#This Row],[Column1]],CuentosIndexados[],23,FALSE)</f>
        <v>0</v>
      </c>
      <c r="V541">
        <f>VLOOKUP(CuentosContados[[#This Row],[Column1]],CuentosIndexados[],24,FALSE)</f>
        <v>0</v>
      </c>
      <c r="W541">
        <f>VLOOKUP(CuentosContados[[#This Row],[Column1]],CuentosIndexados[],25,FALSE)</f>
        <v>0</v>
      </c>
      <c r="X541" t="str">
        <f>VLOOKUP(CuentosContados[[#This Row],[Column1]],CuentosIndexados[],26,FALSE)</f>
        <v>compasion</v>
      </c>
      <c r="Y541">
        <f>VLOOKUP(CuentosContados[[#This Row],[Column1]],CuentosIndexados[],27,FALSE)</f>
        <v>0</v>
      </c>
      <c r="Z541">
        <f>VLOOKUP(CuentosContados[[#This Row],[Column1]],CuentosIndexados[],28,FALSE)</f>
        <v>0</v>
      </c>
      <c r="AA541">
        <f>VLOOKUP(CuentosContados[[#This Row],[Column1]],CuentosIndexados[],29,FALSE)</f>
        <v>0</v>
      </c>
      <c r="AB541">
        <f>VLOOKUP(CuentosContados[[#This Row],[Column1]],CuentosIndexados[],30,FALSE)</f>
        <v>0</v>
      </c>
      <c r="AC541">
        <f>VLOOKUP(CuentosContados[[#This Row],[Column1]],CuentosIndexados[],31,FALSE)</f>
        <v>0</v>
      </c>
      <c r="AD541">
        <f>VLOOKUP(CuentosContados[[#This Row],[Column1]],CuentosIndexados[],32,FALSE)</f>
        <v>0</v>
      </c>
      <c r="AE541">
        <f>VLOOKUP(CuentosContados[[#This Row],[Column1]],CuentosIndexados[],33,FALSE)</f>
        <v>0</v>
      </c>
      <c r="AF541" t="str">
        <f>VLOOKUP(CuentosContados[[#This Row],[Column1]],CuentosIndexados[],34,FALSE)</f>
        <v>diversion</v>
      </c>
      <c r="AG541" t="str">
        <f>VLOOKUP(CuentosContados[[#This Row],[Column1]],CuentosIndexados[],35,FALSE)</f>
        <v>placer</v>
      </c>
      <c r="AH541">
        <f>VLOOKUP(CuentosContados[[#This Row],[Column1]],CuentosIndexados[],36,FALSE)</f>
        <v>0</v>
      </c>
      <c r="AI541">
        <f>VLOOKUP(CuentosContados[[#This Row],[Column1]],CuentosIndexados[],37,FALSE)</f>
        <v>0</v>
      </c>
      <c r="AJ541">
        <f>VLOOKUP(CuentosContados[[#This Row],[Column1]],CuentosIndexados[],38,FALSE)</f>
        <v>0</v>
      </c>
      <c r="AK541">
        <f>VLOOKUP(CuentosContados[[#This Row],[Column1]],CuentosIndexados[],39,FALSE)</f>
        <v>0</v>
      </c>
    </row>
    <row r="542" spans="1:37" x14ac:dyDescent="0.25">
      <c r="A542" t="s">
        <v>175</v>
      </c>
      <c r="B542" t="str">
        <f>VLOOKUP(CuentosContados[[#This Row],[Column1]],CuentosIndexados[],3,FALSE)</f>
        <v>amor</v>
      </c>
      <c r="C542">
        <f>VLOOKUP(CuentosContados[[#This Row],[Column1]],CuentosIndexados[],5,FALSE)</f>
        <v>0</v>
      </c>
      <c r="D542">
        <f>VLOOKUP(CuentosContados[[#This Row],[Column1]],CuentosIndexados[],6,FALSE)</f>
        <v>0</v>
      </c>
      <c r="E542">
        <f>VLOOKUP(CuentosContados[[#This Row],[Column1]],CuentosIndexados[],7,FALSE)</f>
        <v>0</v>
      </c>
      <c r="F542">
        <f>VLOOKUP(CuentosContados[[#This Row],[Column1]],CuentosIndexados[],8,FALSE)</f>
        <v>0</v>
      </c>
      <c r="G542">
        <f>VLOOKUP(CuentosContados[[#This Row],[Column1]],CuentosIndexados[],9,FALSE)</f>
        <v>0</v>
      </c>
      <c r="H542">
        <f>VLOOKUP(CuentosContados[[#This Row],[Column1]],CuentosIndexados[],10,FALSE)</f>
        <v>0</v>
      </c>
      <c r="I542" t="str">
        <f>VLOOKUP(CuentosContados[[#This Row],[Column1]],CuentosIndexados[],11,FALSE)</f>
        <v>educacion</v>
      </c>
      <c r="J542" t="str">
        <f>VLOOKUP(CuentosContados[[#This Row],[Column1]],CuentosIndexados[],12,FALSE)</f>
        <v>trabajo</v>
      </c>
      <c r="K542">
        <f>VLOOKUP(CuentosContados[[#This Row],[Column1]],CuentosIndexados[],13,FALSE)</f>
        <v>0</v>
      </c>
      <c r="L542">
        <f>VLOOKUP(CuentosContados[[#This Row],[Column1]],CuentosIndexados[],14,FALSE)</f>
        <v>0</v>
      </c>
      <c r="M542">
        <f>VLOOKUP(CuentosContados[[#This Row],[Column1]],CuentosIndexados[],15,FALSE)</f>
        <v>0</v>
      </c>
      <c r="N542">
        <f>VLOOKUP(CuentosContados[[#This Row],[Column1]],CuentosIndexados[],16,FALSE)</f>
        <v>0</v>
      </c>
      <c r="O542">
        <f>VLOOKUP(CuentosContados[[#This Row],[Column1]],CuentosIndexados[],17,FALSE)</f>
        <v>0</v>
      </c>
      <c r="P542">
        <f>VLOOKUP(CuentosContados[[#This Row],[Column1]],CuentosIndexados[],18,FALSE)</f>
        <v>0</v>
      </c>
      <c r="Q542">
        <f>VLOOKUP(CuentosContados[[#This Row],[Column1]],CuentosIndexados[],19,FALSE)</f>
        <v>0</v>
      </c>
      <c r="R542">
        <f>VLOOKUP(CuentosContados[[#This Row],[Column1]],CuentosIndexados[],20,FALSE)</f>
        <v>0</v>
      </c>
      <c r="S542" t="str">
        <f>VLOOKUP(CuentosContados[[#This Row],[Column1]],CuentosIndexados[],21,FALSE)</f>
        <v>fortaleza</v>
      </c>
      <c r="T542">
        <f>VLOOKUP(CuentosContados[[#This Row],[Column1]],CuentosIndexados[],22,FALSE)</f>
        <v>0</v>
      </c>
      <c r="U542">
        <f>VLOOKUP(CuentosContados[[#This Row],[Column1]],CuentosIndexados[],23,FALSE)</f>
        <v>0</v>
      </c>
      <c r="V542">
        <f>VLOOKUP(CuentosContados[[#This Row],[Column1]],CuentosIndexados[],24,FALSE)</f>
        <v>0</v>
      </c>
      <c r="W542">
        <f>VLOOKUP(CuentosContados[[#This Row],[Column1]],CuentosIndexados[],25,FALSE)</f>
        <v>0</v>
      </c>
      <c r="X542" t="str">
        <f>VLOOKUP(CuentosContados[[#This Row],[Column1]],CuentosIndexados[],26,FALSE)</f>
        <v>compasion</v>
      </c>
      <c r="Y542">
        <f>VLOOKUP(CuentosContados[[#This Row],[Column1]],CuentosIndexados[],27,FALSE)</f>
        <v>0</v>
      </c>
      <c r="Z542">
        <f>VLOOKUP(CuentosContados[[#This Row],[Column1]],CuentosIndexados[],28,FALSE)</f>
        <v>0</v>
      </c>
      <c r="AA542">
        <f>VLOOKUP(CuentosContados[[#This Row],[Column1]],CuentosIndexados[],29,FALSE)</f>
        <v>0</v>
      </c>
      <c r="AB542">
        <f>VLOOKUP(CuentosContados[[#This Row],[Column1]],CuentosIndexados[],30,FALSE)</f>
        <v>0</v>
      </c>
      <c r="AC542">
        <f>VLOOKUP(CuentosContados[[#This Row],[Column1]],CuentosIndexados[],31,FALSE)</f>
        <v>0</v>
      </c>
      <c r="AD542">
        <f>VLOOKUP(CuentosContados[[#This Row],[Column1]],CuentosIndexados[],32,FALSE)</f>
        <v>0</v>
      </c>
      <c r="AE542">
        <f>VLOOKUP(CuentosContados[[#This Row],[Column1]],CuentosIndexados[],33,FALSE)</f>
        <v>0</v>
      </c>
      <c r="AF542" t="str">
        <f>VLOOKUP(CuentosContados[[#This Row],[Column1]],CuentosIndexados[],34,FALSE)</f>
        <v>diversion</v>
      </c>
      <c r="AG542" t="str">
        <f>VLOOKUP(CuentosContados[[#This Row],[Column1]],CuentosIndexados[],35,FALSE)</f>
        <v>placer</v>
      </c>
      <c r="AH542">
        <f>VLOOKUP(CuentosContados[[#This Row],[Column1]],CuentosIndexados[],36,FALSE)</f>
        <v>0</v>
      </c>
      <c r="AI542">
        <f>VLOOKUP(CuentosContados[[#This Row],[Column1]],CuentosIndexados[],37,FALSE)</f>
        <v>0</v>
      </c>
      <c r="AJ542">
        <f>VLOOKUP(CuentosContados[[#This Row],[Column1]],CuentosIndexados[],38,FALSE)</f>
        <v>0</v>
      </c>
      <c r="AK542">
        <f>VLOOKUP(CuentosContados[[#This Row],[Column1]],CuentosIndexados[],39,FALSE)</f>
        <v>0</v>
      </c>
    </row>
    <row r="543" spans="1:37" x14ac:dyDescent="0.25">
      <c r="A543" t="s">
        <v>175</v>
      </c>
      <c r="B543" t="str">
        <f>VLOOKUP(CuentosContados[[#This Row],[Column1]],CuentosIndexados[],3,FALSE)</f>
        <v>amor</v>
      </c>
      <c r="C543">
        <f>VLOOKUP(CuentosContados[[#This Row],[Column1]],CuentosIndexados[],5,FALSE)</f>
        <v>0</v>
      </c>
      <c r="D543">
        <f>VLOOKUP(CuentosContados[[#This Row],[Column1]],CuentosIndexados[],6,FALSE)</f>
        <v>0</v>
      </c>
      <c r="E543">
        <f>VLOOKUP(CuentosContados[[#This Row],[Column1]],CuentosIndexados[],7,FALSE)</f>
        <v>0</v>
      </c>
      <c r="F543">
        <f>VLOOKUP(CuentosContados[[#This Row],[Column1]],CuentosIndexados[],8,FALSE)</f>
        <v>0</v>
      </c>
      <c r="G543">
        <f>VLOOKUP(CuentosContados[[#This Row],[Column1]],CuentosIndexados[],9,FALSE)</f>
        <v>0</v>
      </c>
      <c r="H543">
        <f>VLOOKUP(CuentosContados[[#This Row],[Column1]],CuentosIndexados[],10,FALSE)</f>
        <v>0</v>
      </c>
      <c r="I543" t="str">
        <f>VLOOKUP(CuentosContados[[#This Row],[Column1]],CuentosIndexados[],11,FALSE)</f>
        <v>educacion</v>
      </c>
      <c r="J543" t="str">
        <f>VLOOKUP(CuentosContados[[#This Row],[Column1]],CuentosIndexados[],12,FALSE)</f>
        <v>trabajo</v>
      </c>
      <c r="K543">
        <f>VLOOKUP(CuentosContados[[#This Row],[Column1]],CuentosIndexados[],13,FALSE)</f>
        <v>0</v>
      </c>
      <c r="L543">
        <f>VLOOKUP(CuentosContados[[#This Row],[Column1]],CuentosIndexados[],14,FALSE)</f>
        <v>0</v>
      </c>
      <c r="M543">
        <f>VLOOKUP(CuentosContados[[#This Row],[Column1]],CuentosIndexados[],15,FALSE)</f>
        <v>0</v>
      </c>
      <c r="N543">
        <f>VLOOKUP(CuentosContados[[#This Row],[Column1]],CuentosIndexados[],16,FALSE)</f>
        <v>0</v>
      </c>
      <c r="O543">
        <f>VLOOKUP(CuentosContados[[#This Row],[Column1]],CuentosIndexados[],17,FALSE)</f>
        <v>0</v>
      </c>
      <c r="P543">
        <f>VLOOKUP(CuentosContados[[#This Row],[Column1]],CuentosIndexados[],18,FALSE)</f>
        <v>0</v>
      </c>
      <c r="Q543">
        <f>VLOOKUP(CuentosContados[[#This Row],[Column1]],CuentosIndexados[],19,FALSE)</f>
        <v>0</v>
      </c>
      <c r="R543">
        <f>VLOOKUP(CuentosContados[[#This Row],[Column1]],CuentosIndexados[],20,FALSE)</f>
        <v>0</v>
      </c>
      <c r="S543" t="str">
        <f>VLOOKUP(CuentosContados[[#This Row],[Column1]],CuentosIndexados[],21,FALSE)</f>
        <v>fortaleza</v>
      </c>
      <c r="T543">
        <f>VLOOKUP(CuentosContados[[#This Row],[Column1]],CuentosIndexados[],22,FALSE)</f>
        <v>0</v>
      </c>
      <c r="U543">
        <f>VLOOKUP(CuentosContados[[#This Row],[Column1]],CuentosIndexados[],23,FALSE)</f>
        <v>0</v>
      </c>
      <c r="V543">
        <f>VLOOKUP(CuentosContados[[#This Row],[Column1]],CuentosIndexados[],24,FALSE)</f>
        <v>0</v>
      </c>
      <c r="W543">
        <f>VLOOKUP(CuentosContados[[#This Row],[Column1]],CuentosIndexados[],25,FALSE)</f>
        <v>0</v>
      </c>
      <c r="X543" t="str">
        <f>VLOOKUP(CuentosContados[[#This Row],[Column1]],CuentosIndexados[],26,FALSE)</f>
        <v>compasion</v>
      </c>
      <c r="Y543">
        <f>VLOOKUP(CuentosContados[[#This Row],[Column1]],CuentosIndexados[],27,FALSE)</f>
        <v>0</v>
      </c>
      <c r="Z543">
        <f>VLOOKUP(CuentosContados[[#This Row],[Column1]],CuentosIndexados[],28,FALSE)</f>
        <v>0</v>
      </c>
      <c r="AA543">
        <f>VLOOKUP(CuentosContados[[#This Row],[Column1]],CuentosIndexados[],29,FALSE)</f>
        <v>0</v>
      </c>
      <c r="AB543">
        <f>VLOOKUP(CuentosContados[[#This Row],[Column1]],CuentosIndexados[],30,FALSE)</f>
        <v>0</v>
      </c>
      <c r="AC543">
        <f>VLOOKUP(CuentosContados[[#This Row],[Column1]],CuentosIndexados[],31,FALSE)</f>
        <v>0</v>
      </c>
      <c r="AD543">
        <f>VLOOKUP(CuentosContados[[#This Row],[Column1]],CuentosIndexados[],32,FALSE)</f>
        <v>0</v>
      </c>
      <c r="AE543">
        <f>VLOOKUP(CuentosContados[[#This Row],[Column1]],CuentosIndexados[],33,FALSE)</f>
        <v>0</v>
      </c>
      <c r="AF543" t="str">
        <f>VLOOKUP(CuentosContados[[#This Row],[Column1]],CuentosIndexados[],34,FALSE)</f>
        <v>diversion</v>
      </c>
      <c r="AG543" t="str">
        <f>VLOOKUP(CuentosContados[[#This Row],[Column1]],CuentosIndexados[],35,FALSE)</f>
        <v>placer</v>
      </c>
      <c r="AH543">
        <f>VLOOKUP(CuentosContados[[#This Row],[Column1]],CuentosIndexados[],36,FALSE)</f>
        <v>0</v>
      </c>
      <c r="AI543">
        <f>VLOOKUP(CuentosContados[[#This Row],[Column1]],CuentosIndexados[],37,FALSE)</f>
        <v>0</v>
      </c>
      <c r="AJ543">
        <f>VLOOKUP(CuentosContados[[#This Row],[Column1]],CuentosIndexados[],38,FALSE)</f>
        <v>0</v>
      </c>
      <c r="AK543">
        <f>VLOOKUP(CuentosContados[[#This Row],[Column1]],CuentosIndexados[],39,FALSE)</f>
        <v>0</v>
      </c>
    </row>
    <row r="544" spans="1:37" x14ac:dyDescent="0.25">
      <c r="A544" t="s">
        <v>175</v>
      </c>
      <c r="B544" t="str">
        <f>VLOOKUP(CuentosContados[[#This Row],[Column1]],CuentosIndexados[],3,FALSE)</f>
        <v>amor</v>
      </c>
      <c r="C544">
        <f>VLOOKUP(CuentosContados[[#This Row],[Column1]],CuentosIndexados[],5,FALSE)</f>
        <v>0</v>
      </c>
      <c r="D544">
        <f>VLOOKUP(CuentosContados[[#This Row],[Column1]],CuentosIndexados[],6,FALSE)</f>
        <v>0</v>
      </c>
      <c r="E544">
        <f>VLOOKUP(CuentosContados[[#This Row],[Column1]],CuentosIndexados[],7,FALSE)</f>
        <v>0</v>
      </c>
      <c r="F544">
        <f>VLOOKUP(CuentosContados[[#This Row],[Column1]],CuentosIndexados[],8,FALSE)</f>
        <v>0</v>
      </c>
      <c r="G544">
        <f>VLOOKUP(CuentosContados[[#This Row],[Column1]],CuentosIndexados[],9,FALSE)</f>
        <v>0</v>
      </c>
      <c r="H544">
        <f>VLOOKUP(CuentosContados[[#This Row],[Column1]],CuentosIndexados[],10,FALSE)</f>
        <v>0</v>
      </c>
      <c r="I544" t="str">
        <f>VLOOKUP(CuentosContados[[#This Row],[Column1]],CuentosIndexados[],11,FALSE)</f>
        <v>educacion</v>
      </c>
      <c r="J544" t="str">
        <f>VLOOKUP(CuentosContados[[#This Row],[Column1]],CuentosIndexados[],12,FALSE)</f>
        <v>trabajo</v>
      </c>
      <c r="K544">
        <f>VLOOKUP(CuentosContados[[#This Row],[Column1]],CuentosIndexados[],13,FALSE)</f>
        <v>0</v>
      </c>
      <c r="L544">
        <f>VLOOKUP(CuentosContados[[#This Row],[Column1]],CuentosIndexados[],14,FALSE)</f>
        <v>0</v>
      </c>
      <c r="M544">
        <f>VLOOKUP(CuentosContados[[#This Row],[Column1]],CuentosIndexados[],15,FALSE)</f>
        <v>0</v>
      </c>
      <c r="N544">
        <f>VLOOKUP(CuentosContados[[#This Row],[Column1]],CuentosIndexados[],16,FALSE)</f>
        <v>0</v>
      </c>
      <c r="O544">
        <f>VLOOKUP(CuentosContados[[#This Row],[Column1]],CuentosIndexados[],17,FALSE)</f>
        <v>0</v>
      </c>
      <c r="P544">
        <f>VLOOKUP(CuentosContados[[#This Row],[Column1]],CuentosIndexados[],18,FALSE)</f>
        <v>0</v>
      </c>
      <c r="Q544">
        <f>VLOOKUP(CuentosContados[[#This Row],[Column1]],CuentosIndexados[],19,FALSE)</f>
        <v>0</v>
      </c>
      <c r="R544">
        <f>VLOOKUP(CuentosContados[[#This Row],[Column1]],CuentosIndexados[],20,FALSE)</f>
        <v>0</v>
      </c>
      <c r="S544" t="str">
        <f>VLOOKUP(CuentosContados[[#This Row],[Column1]],CuentosIndexados[],21,FALSE)</f>
        <v>fortaleza</v>
      </c>
      <c r="T544">
        <f>VLOOKUP(CuentosContados[[#This Row],[Column1]],CuentosIndexados[],22,FALSE)</f>
        <v>0</v>
      </c>
      <c r="U544">
        <f>VLOOKUP(CuentosContados[[#This Row],[Column1]],CuentosIndexados[],23,FALSE)</f>
        <v>0</v>
      </c>
      <c r="V544">
        <f>VLOOKUP(CuentosContados[[#This Row],[Column1]],CuentosIndexados[],24,FALSE)</f>
        <v>0</v>
      </c>
      <c r="W544">
        <f>VLOOKUP(CuentosContados[[#This Row],[Column1]],CuentosIndexados[],25,FALSE)</f>
        <v>0</v>
      </c>
      <c r="X544" t="str">
        <f>VLOOKUP(CuentosContados[[#This Row],[Column1]],CuentosIndexados[],26,FALSE)</f>
        <v>compasion</v>
      </c>
      <c r="Y544">
        <f>VLOOKUP(CuentosContados[[#This Row],[Column1]],CuentosIndexados[],27,FALSE)</f>
        <v>0</v>
      </c>
      <c r="Z544">
        <f>VLOOKUP(CuentosContados[[#This Row],[Column1]],CuentosIndexados[],28,FALSE)</f>
        <v>0</v>
      </c>
      <c r="AA544">
        <f>VLOOKUP(CuentosContados[[#This Row],[Column1]],CuentosIndexados[],29,FALSE)</f>
        <v>0</v>
      </c>
      <c r="AB544">
        <f>VLOOKUP(CuentosContados[[#This Row],[Column1]],CuentosIndexados[],30,FALSE)</f>
        <v>0</v>
      </c>
      <c r="AC544">
        <f>VLOOKUP(CuentosContados[[#This Row],[Column1]],CuentosIndexados[],31,FALSE)</f>
        <v>0</v>
      </c>
      <c r="AD544">
        <f>VLOOKUP(CuentosContados[[#This Row],[Column1]],CuentosIndexados[],32,FALSE)</f>
        <v>0</v>
      </c>
      <c r="AE544">
        <f>VLOOKUP(CuentosContados[[#This Row],[Column1]],CuentosIndexados[],33,FALSE)</f>
        <v>0</v>
      </c>
      <c r="AF544" t="str">
        <f>VLOOKUP(CuentosContados[[#This Row],[Column1]],CuentosIndexados[],34,FALSE)</f>
        <v>diversion</v>
      </c>
      <c r="AG544" t="str">
        <f>VLOOKUP(CuentosContados[[#This Row],[Column1]],CuentosIndexados[],35,FALSE)</f>
        <v>placer</v>
      </c>
      <c r="AH544">
        <f>VLOOKUP(CuentosContados[[#This Row],[Column1]],CuentosIndexados[],36,FALSE)</f>
        <v>0</v>
      </c>
      <c r="AI544">
        <f>VLOOKUP(CuentosContados[[#This Row],[Column1]],CuentosIndexados[],37,FALSE)</f>
        <v>0</v>
      </c>
      <c r="AJ544">
        <f>VLOOKUP(CuentosContados[[#This Row],[Column1]],CuentosIndexados[],38,FALSE)</f>
        <v>0</v>
      </c>
      <c r="AK544">
        <f>VLOOKUP(CuentosContados[[#This Row],[Column1]],CuentosIndexados[],39,FALSE)</f>
        <v>0</v>
      </c>
    </row>
    <row r="545" spans="1:37" x14ac:dyDescent="0.25">
      <c r="A545" t="s">
        <v>175</v>
      </c>
      <c r="B545" t="str">
        <f>VLOOKUP(CuentosContados[[#This Row],[Column1]],CuentosIndexados[],3,FALSE)</f>
        <v>amor</v>
      </c>
      <c r="C545">
        <f>VLOOKUP(CuentosContados[[#This Row],[Column1]],CuentosIndexados[],5,FALSE)</f>
        <v>0</v>
      </c>
      <c r="D545">
        <f>VLOOKUP(CuentosContados[[#This Row],[Column1]],CuentosIndexados[],6,FALSE)</f>
        <v>0</v>
      </c>
      <c r="E545">
        <f>VLOOKUP(CuentosContados[[#This Row],[Column1]],CuentosIndexados[],7,FALSE)</f>
        <v>0</v>
      </c>
      <c r="F545">
        <f>VLOOKUP(CuentosContados[[#This Row],[Column1]],CuentosIndexados[],8,FALSE)</f>
        <v>0</v>
      </c>
      <c r="G545">
        <f>VLOOKUP(CuentosContados[[#This Row],[Column1]],CuentosIndexados[],9,FALSE)</f>
        <v>0</v>
      </c>
      <c r="H545">
        <f>VLOOKUP(CuentosContados[[#This Row],[Column1]],CuentosIndexados[],10,FALSE)</f>
        <v>0</v>
      </c>
      <c r="I545" t="str">
        <f>VLOOKUP(CuentosContados[[#This Row],[Column1]],CuentosIndexados[],11,FALSE)</f>
        <v>educacion</v>
      </c>
      <c r="J545" t="str">
        <f>VLOOKUP(CuentosContados[[#This Row],[Column1]],CuentosIndexados[],12,FALSE)</f>
        <v>trabajo</v>
      </c>
      <c r="K545">
        <f>VLOOKUP(CuentosContados[[#This Row],[Column1]],CuentosIndexados[],13,FALSE)</f>
        <v>0</v>
      </c>
      <c r="L545">
        <f>VLOOKUP(CuentosContados[[#This Row],[Column1]],CuentosIndexados[],14,FALSE)</f>
        <v>0</v>
      </c>
      <c r="M545">
        <f>VLOOKUP(CuentosContados[[#This Row],[Column1]],CuentosIndexados[],15,FALSE)</f>
        <v>0</v>
      </c>
      <c r="N545">
        <f>VLOOKUP(CuentosContados[[#This Row],[Column1]],CuentosIndexados[],16,FALSE)</f>
        <v>0</v>
      </c>
      <c r="O545">
        <f>VLOOKUP(CuentosContados[[#This Row],[Column1]],CuentosIndexados[],17,FALSE)</f>
        <v>0</v>
      </c>
      <c r="P545">
        <f>VLOOKUP(CuentosContados[[#This Row],[Column1]],CuentosIndexados[],18,FALSE)</f>
        <v>0</v>
      </c>
      <c r="Q545">
        <f>VLOOKUP(CuentosContados[[#This Row],[Column1]],CuentosIndexados[],19,FALSE)</f>
        <v>0</v>
      </c>
      <c r="R545">
        <f>VLOOKUP(CuentosContados[[#This Row],[Column1]],CuentosIndexados[],20,FALSE)</f>
        <v>0</v>
      </c>
      <c r="S545" t="str">
        <f>VLOOKUP(CuentosContados[[#This Row],[Column1]],CuentosIndexados[],21,FALSE)</f>
        <v>fortaleza</v>
      </c>
      <c r="T545">
        <f>VLOOKUP(CuentosContados[[#This Row],[Column1]],CuentosIndexados[],22,FALSE)</f>
        <v>0</v>
      </c>
      <c r="U545">
        <f>VLOOKUP(CuentosContados[[#This Row],[Column1]],CuentosIndexados[],23,FALSE)</f>
        <v>0</v>
      </c>
      <c r="V545">
        <f>VLOOKUP(CuentosContados[[#This Row],[Column1]],CuentosIndexados[],24,FALSE)</f>
        <v>0</v>
      </c>
      <c r="W545">
        <f>VLOOKUP(CuentosContados[[#This Row],[Column1]],CuentosIndexados[],25,FALSE)</f>
        <v>0</v>
      </c>
      <c r="X545" t="str">
        <f>VLOOKUP(CuentosContados[[#This Row],[Column1]],CuentosIndexados[],26,FALSE)</f>
        <v>compasion</v>
      </c>
      <c r="Y545">
        <f>VLOOKUP(CuentosContados[[#This Row],[Column1]],CuentosIndexados[],27,FALSE)</f>
        <v>0</v>
      </c>
      <c r="Z545">
        <f>VLOOKUP(CuentosContados[[#This Row],[Column1]],CuentosIndexados[],28,FALSE)</f>
        <v>0</v>
      </c>
      <c r="AA545">
        <f>VLOOKUP(CuentosContados[[#This Row],[Column1]],CuentosIndexados[],29,FALSE)</f>
        <v>0</v>
      </c>
      <c r="AB545">
        <f>VLOOKUP(CuentosContados[[#This Row],[Column1]],CuentosIndexados[],30,FALSE)</f>
        <v>0</v>
      </c>
      <c r="AC545">
        <f>VLOOKUP(CuentosContados[[#This Row],[Column1]],CuentosIndexados[],31,FALSE)</f>
        <v>0</v>
      </c>
      <c r="AD545">
        <f>VLOOKUP(CuentosContados[[#This Row],[Column1]],CuentosIndexados[],32,FALSE)</f>
        <v>0</v>
      </c>
      <c r="AE545">
        <f>VLOOKUP(CuentosContados[[#This Row],[Column1]],CuentosIndexados[],33,FALSE)</f>
        <v>0</v>
      </c>
      <c r="AF545" t="str">
        <f>VLOOKUP(CuentosContados[[#This Row],[Column1]],CuentosIndexados[],34,FALSE)</f>
        <v>diversion</v>
      </c>
      <c r="AG545" t="str">
        <f>VLOOKUP(CuentosContados[[#This Row],[Column1]],CuentosIndexados[],35,FALSE)</f>
        <v>placer</v>
      </c>
      <c r="AH545">
        <f>VLOOKUP(CuentosContados[[#This Row],[Column1]],CuentosIndexados[],36,FALSE)</f>
        <v>0</v>
      </c>
      <c r="AI545">
        <f>VLOOKUP(CuentosContados[[#This Row],[Column1]],CuentosIndexados[],37,FALSE)</f>
        <v>0</v>
      </c>
      <c r="AJ545">
        <f>VLOOKUP(CuentosContados[[#This Row],[Column1]],CuentosIndexados[],38,FALSE)</f>
        <v>0</v>
      </c>
      <c r="AK545">
        <f>VLOOKUP(CuentosContados[[#This Row],[Column1]],CuentosIndexados[],39,FALSE)</f>
        <v>0</v>
      </c>
    </row>
    <row r="546" spans="1:37" x14ac:dyDescent="0.25">
      <c r="A546" t="s">
        <v>175</v>
      </c>
      <c r="B546" t="str">
        <f>VLOOKUP(CuentosContados[[#This Row],[Column1]],CuentosIndexados[],3,FALSE)</f>
        <v>amor</v>
      </c>
      <c r="C546">
        <f>VLOOKUP(CuentosContados[[#This Row],[Column1]],CuentosIndexados[],5,FALSE)</f>
        <v>0</v>
      </c>
      <c r="D546">
        <f>VLOOKUP(CuentosContados[[#This Row],[Column1]],CuentosIndexados[],6,FALSE)</f>
        <v>0</v>
      </c>
      <c r="E546">
        <f>VLOOKUP(CuentosContados[[#This Row],[Column1]],CuentosIndexados[],7,FALSE)</f>
        <v>0</v>
      </c>
      <c r="F546">
        <f>VLOOKUP(CuentosContados[[#This Row],[Column1]],CuentosIndexados[],8,FALSE)</f>
        <v>0</v>
      </c>
      <c r="G546">
        <f>VLOOKUP(CuentosContados[[#This Row],[Column1]],CuentosIndexados[],9,FALSE)</f>
        <v>0</v>
      </c>
      <c r="H546">
        <f>VLOOKUP(CuentosContados[[#This Row],[Column1]],CuentosIndexados[],10,FALSE)</f>
        <v>0</v>
      </c>
      <c r="I546" t="str">
        <f>VLOOKUP(CuentosContados[[#This Row],[Column1]],CuentosIndexados[],11,FALSE)</f>
        <v>educacion</v>
      </c>
      <c r="J546" t="str">
        <f>VLOOKUP(CuentosContados[[#This Row],[Column1]],CuentosIndexados[],12,FALSE)</f>
        <v>trabajo</v>
      </c>
      <c r="K546">
        <f>VLOOKUP(CuentosContados[[#This Row],[Column1]],CuentosIndexados[],13,FALSE)</f>
        <v>0</v>
      </c>
      <c r="L546">
        <f>VLOOKUP(CuentosContados[[#This Row],[Column1]],CuentosIndexados[],14,FALSE)</f>
        <v>0</v>
      </c>
      <c r="M546">
        <f>VLOOKUP(CuentosContados[[#This Row],[Column1]],CuentosIndexados[],15,FALSE)</f>
        <v>0</v>
      </c>
      <c r="N546">
        <f>VLOOKUP(CuentosContados[[#This Row],[Column1]],CuentosIndexados[],16,FALSE)</f>
        <v>0</v>
      </c>
      <c r="O546">
        <f>VLOOKUP(CuentosContados[[#This Row],[Column1]],CuentosIndexados[],17,FALSE)</f>
        <v>0</v>
      </c>
      <c r="P546">
        <f>VLOOKUP(CuentosContados[[#This Row],[Column1]],CuentosIndexados[],18,FALSE)</f>
        <v>0</v>
      </c>
      <c r="Q546">
        <f>VLOOKUP(CuentosContados[[#This Row],[Column1]],CuentosIndexados[],19,FALSE)</f>
        <v>0</v>
      </c>
      <c r="R546">
        <f>VLOOKUP(CuentosContados[[#This Row],[Column1]],CuentosIndexados[],20,FALSE)</f>
        <v>0</v>
      </c>
      <c r="S546" t="str">
        <f>VLOOKUP(CuentosContados[[#This Row],[Column1]],CuentosIndexados[],21,FALSE)</f>
        <v>fortaleza</v>
      </c>
      <c r="T546">
        <f>VLOOKUP(CuentosContados[[#This Row],[Column1]],CuentosIndexados[],22,FALSE)</f>
        <v>0</v>
      </c>
      <c r="U546">
        <f>VLOOKUP(CuentosContados[[#This Row],[Column1]],CuentosIndexados[],23,FALSE)</f>
        <v>0</v>
      </c>
      <c r="V546">
        <f>VLOOKUP(CuentosContados[[#This Row],[Column1]],CuentosIndexados[],24,FALSE)</f>
        <v>0</v>
      </c>
      <c r="W546">
        <f>VLOOKUP(CuentosContados[[#This Row],[Column1]],CuentosIndexados[],25,FALSE)</f>
        <v>0</v>
      </c>
      <c r="X546" t="str">
        <f>VLOOKUP(CuentosContados[[#This Row],[Column1]],CuentosIndexados[],26,FALSE)</f>
        <v>compasion</v>
      </c>
      <c r="Y546">
        <f>VLOOKUP(CuentosContados[[#This Row],[Column1]],CuentosIndexados[],27,FALSE)</f>
        <v>0</v>
      </c>
      <c r="Z546">
        <f>VLOOKUP(CuentosContados[[#This Row],[Column1]],CuentosIndexados[],28,FALSE)</f>
        <v>0</v>
      </c>
      <c r="AA546">
        <f>VLOOKUP(CuentosContados[[#This Row],[Column1]],CuentosIndexados[],29,FALSE)</f>
        <v>0</v>
      </c>
      <c r="AB546">
        <f>VLOOKUP(CuentosContados[[#This Row],[Column1]],CuentosIndexados[],30,FALSE)</f>
        <v>0</v>
      </c>
      <c r="AC546">
        <f>VLOOKUP(CuentosContados[[#This Row],[Column1]],CuentosIndexados[],31,FALSE)</f>
        <v>0</v>
      </c>
      <c r="AD546">
        <f>VLOOKUP(CuentosContados[[#This Row],[Column1]],CuentosIndexados[],32,FALSE)</f>
        <v>0</v>
      </c>
      <c r="AE546">
        <f>VLOOKUP(CuentosContados[[#This Row],[Column1]],CuentosIndexados[],33,FALSE)</f>
        <v>0</v>
      </c>
      <c r="AF546" t="str">
        <f>VLOOKUP(CuentosContados[[#This Row],[Column1]],CuentosIndexados[],34,FALSE)</f>
        <v>diversion</v>
      </c>
      <c r="AG546" t="str">
        <f>VLOOKUP(CuentosContados[[#This Row],[Column1]],CuentosIndexados[],35,FALSE)</f>
        <v>placer</v>
      </c>
      <c r="AH546">
        <f>VLOOKUP(CuentosContados[[#This Row],[Column1]],CuentosIndexados[],36,FALSE)</f>
        <v>0</v>
      </c>
      <c r="AI546">
        <f>VLOOKUP(CuentosContados[[#This Row],[Column1]],CuentosIndexados[],37,FALSE)</f>
        <v>0</v>
      </c>
      <c r="AJ546">
        <f>VLOOKUP(CuentosContados[[#This Row],[Column1]],CuentosIndexados[],38,FALSE)</f>
        <v>0</v>
      </c>
      <c r="AK546">
        <f>VLOOKUP(CuentosContados[[#This Row],[Column1]],CuentosIndexados[],39,FALSE)</f>
        <v>0</v>
      </c>
    </row>
    <row r="547" spans="1:37" x14ac:dyDescent="0.25">
      <c r="A547" t="s">
        <v>175</v>
      </c>
      <c r="B547" t="str">
        <f>VLOOKUP(CuentosContados[[#This Row],[Column1]],CuentosIndexados[],3,FALSE)</f>
        <v>amor</v>
      </c>
      <c r="C547">
        <f>VLOOKUP(CuentosContados[[#This Row],[Column1]],CuentosIndexados[],5,FALSE)</f>
        <v>0</v>
      </c>
      <c r="D547">
        <f>VLOOKUP(CuentosContados[[#This Row],[Column1]],CuentosIndexados[],6,FALSE)</f>
        <v>0</v>
      </c>
      <c r="E547">
        <f>VLOOKUP(CuentosContados[[#This Row],[Column1]],CuentosIndexados[],7,FALSE)</f>
        <v>0</v>
      </c>
      <c r="F547">
        <f>VLOOKUP(CuentosContados[[#This Row],[Column1]],CuentosIndexados[],8,FALSE)</f>
        <v>0</v>
      </c>
      <c r="G547">
        <f>VLOOKUP(CuentosContados[[#This Row],[Column1]],CuentosIndexados[],9,FALSE)</f>
        <v>0</v>
      </c>
      <c r="H547">
        <f>VLOOKUP(CuentosContados[[#This Row],[Column1]],CuentosIndexados[],10,FALSE)</f>
        <v>0</v>
      </c>
      <c r="I547" t="str">
        <f>VLOOKUP(CuentosContados[[#This Row],[Column1]],CuentosIndexados[],11,FALSE)</f>
        <v>educacion</v>
      </c>
      <c r="J547" t="str">
        <f>VLOOKUP(CuentosContados[[#This Row],[Column1]],CuentosIndexados[],12,FALSE)</f>
        <v>trabajo</v>
      </c>
      <c r="K547">
        <f>VLOOKUP(CuentosContados[[#This Row],[Column1]],CuentosIndexados[],13,FALSE)</f>
        <v>0</v>
      </c>
      <c r="L547">
        <f>VLOOKUP(CuentosContados[[#This Row],[Column1]],CuentosIndexados[],14,FALSE)</f>
        <v>0</v>
      </c>
      <c r="M547">
        <f>VLOOKUP(CuentosContados[[#This Row],[Column1]],CuentosIndexados[],15,FALSE)</f>
        <v>0</v>
      </c>
      <c r="N547">
        <f>VLOOKUP(CuentosContados[[#This Row],[Column1]],CuentosIndexados[],16,FALSE)</f>
        <v>0</v>
      </c>
      <c r="O547">
        <f>VLOOKUP(CuentosContados[[#This Row],[Column1]],CuentosIndexados[],17,FALSE)</f>
        <v>0</v>
      </c>
      <c r="P547">
        <f>VLOOKUP(CuentosContados[[#This Row],[Column1]],CuentosIndexados[],18,FALSE)</f>
        <v>0</v>
      </c>
      <c r="Q547">
        <f>VLOOKUP(CuentosContados[[#This Row],[Column1]],CuentosIndexados[],19,FALSE)</f>
        <v>0</v>
      </c>
      <c r="R547">
        <f>VLOOKUP(CuentosContados[[#This Row],[Column1]],CuentosIndexados[],20,FALSE)</f>
        <v>0</v>
      </c>
      <c r="S547" t="str">
        <f>VLOOKUP(CuentosContados[[#This Row],[Column1]],CuentosIndexados[],21,FALSE)</f>
        <v>fortaleza</v>
      </c>
      <c r="T547">
        <f>VLOOKUP(CuentosContados[[#This Row],[Column1]],CuentosIndexados[],22,FALSE)</f>
        <v>0</v>
      </c>
      <c r="U547">
        <f>VLOOKUP(CuentosContados[[#This Row],[Column1]],CuentosIndexados[],23,FALSE)</f>
        <v>0</v>
      </c>
      <c r="V547">
        <f>VLOOKUP(CuentosContados[[#This Row],[Column1]],CuentosIndexados[],24,FALSE)</f>
        <v>0</v>
      </c>
      <c r="W547">
        <f>VLOOKUP(CuentosContados[[#This Row],[Column1]],CuentosIndexados[],25,FALSE)</f>
        <v>0</v>
      </c>
      <c r="X547" t="str">
        <f>VLOOKUP(CuentosContados[[#This Row],[Column1]],CuentosIndexados[],26,FALSE)</f>
        <v>compasion</v>
      </c>
      <c r="Y547">
        <f>VLOOKUP(CuentosContados[[#This Row],[Column1]],CuentosIndexados[],27,FALSE)</f>
        <v>0</v>
      </c>
      <c r="Z547">
        <f>VLOOKUP(CuentosContados[[#This Row],[Column1]],CuentosIndexados[],28,FALSE)</f>
        <v>0</v>
      </c>
      <c r="AA547">
        <f>VLOOKUP(CuentosContados[[#This Row],[Column1]],CuentosIndexados[],29,FALSE)</f>
        <v>0</v>
      </c>
      <c r="AB547">
        <f>VLOOKUP(CuentosContados[[#This Row],[Column1]],CuentosIndexados[],30,FALSE)</f>
        <v>0</v>
      </c>
      <c r="AC547">
        <f>VLOOKUP(CuentosContados[[#This Row],[Column1]],CuentosIndexados[],31,FALSE)</f>
        <v>0</v>
      </c>
      <c r="AD547">
        <f>VLOOKUP(CuentosContados[[#This Row],[Column1]],CuentosIndexados[],32,FALSE)</f>
        <v>0</v>
      </c>
      <c r="AE547">
        <f>VLOOKUP(CuentosContados[[#This Row],[Column1]],CuentosIndexados[],33,FALSE)</f>
        <v>0</v>
      </c>
      <c r="AF547" t="str">
        <f>VLOOKUP(CuentosContados[[#This Row],[Column1]],CuentosIndexados[],34,FALSE)</f>
        <v>diversion</v>
      </c>
      <c r="AG547" t="str">
        <f>VLOOKUP(CuentosContados[[#This Row],[Column1]],CuentosIndexados[],35,FALSE)</f>
        <v>placer</v>
      </c>
      <c r="AH547">
        <f>VLOOKUP(CuentosContados[[#This Row],[Column1]],CuentosIndexados[],36,FALSE)</f>
        <v>0</v>
      </c>
      <c r="AI547">
        <f>VLOOKUP(CuentosContados[[#This Row],[Column1]],CuentosIndexados[],37,FALSE)</f>
        <v>0</v>
      </c>
      <c r="AJ547">
        <f>VLOOKUP(CuentosContados[[#This Row],[Column1]],CuentosIndexados[],38,FALSE)</f>
        <v>0</v>
      </c>
      <c r="AK547">
        <f>VLOOKUP(CuentosContados[[#This Row],[Column1]],CuentosIndexados[],39,FALSE)</f>
        <v>0</v>
      </c>
    </row>
    <row r="548" spans="1:37" x14ac:dyDescent="0.25">
      <c r="A548" t="s">
        <v>175</v>
      </c>
      <c r="B548" t="str">
        <f>VLOOKUP(CuentosContados[[#This Row],[Column1]],CuentosIndexados[],3,FALSE)</f>
        <v>amor</v>
      </c>
      <c r="C548">
        <f>VLOOKUP(CuentosContados[[#This Row],[Column1]],CuentosIndexados[],5,FALSE)</f>
        <v>0</v>
      </c>
      <c r="D548">
        <f>VLOOKUP(CuentosContados[[#This Row],[Column1]],CuentosIndexados[],6,FALSE)</f>
        <v>0</v>
      </c>
      <c r="E548">
        <f>VLOOKUP(CuentosContados[[#This Row],[Column1]],CuentosIndexados[],7,FALSE)</f>
        <v>0</v>
      </c>
      <c r="F548">
        <f>VLOOKUP(CuentosContados[[#This Row],[Column1]],CuentosIndexados[],8,FALSE)</f>
        <v>0</v>
      </c>
      <c r="G548">
        <f>VLOOKUP(CuentosContados[[#This Row],[Column1]],CuentosIndexados[],9,FALSE)</f>
        <v>0</v>
      </c>
      <c r="H548">
        <f>VLOOKUP(CuentosContados[[#This Row],[Column1]],CuentosIndexados[],10,FALSE)</f>
        <v>0</v>
      </c>
      <c r="I548" t="str">
        <f>VLOOKUP(CuentosContados[[#This Row],[Column1]],CuentosIndexados[],11,FALSE)</f>
        <v>educacion</v>
      </c>
      <c r="J548" t="str">
        <f>VLOOKUP(CuentosContados[[#This Row],[Column1]],CuentosIndexados[],12,FALSE)</f>
        <v>trabajo</v>
      </c>
      <c r="K548">
        <f>VLOOKUP(CuentosContados[[#This Row],[Column1]],CuentosIndexados[],13,FALSE)</f>
        <v>0</v>
      </c>
      <c r="L548">
        <f>VLOOKUP(CuentosContados[[#This Row],[Column1]],CuentosIndexados[],14,FALSE)</f>
        <v>0</v>
      </c>
      <c r="M548">
        <f>VLOOKUP(CuentosContados[[#This Row],[Column1]],CuentosIndexados[],15,FALSE)</f>
        <v>0</v>
      </c>
      <c r="N548">
        <f>VLOOKUP(CuentosContados[[#This Row],[Column1]],CuentosIndexados[],16,FALSE)</f>
        <v>0</v>
      </c>
      <c r="O548">
        <f>VLOOKUP(CuentosContados[[#This Row],[Column1]],CuentosIndexados[],17,FALSE)</f>
        <v>0</v>
      </c>
      <c r="P548">
        <f>VLOOKUP(CuentosContados[[#This Row],[Column1]],CuentosIndexados[],18,FALSE)</f>
        <v>0</v>
      </c>
      <c r="Q548">
        <f>VLOOKUP(CuentosContados[[#This Row],[Column1]],CuentosIndexados[],19,FALSE)</f>
        <v>0</v>
      </c>
      <c r="R548">
        <f>VLOOKUP(CuentosContados[[#This Row],[Column1]],CuentosIndexados[],20,FALSE)</f>
        <v>0</v>
      </c>
      <c r="S548" t="str">
        <f>VLOOKUP(CuentosContados[[#This Row],[Column1]],CuentosIndexados[],21,FALSE)</f>
        <v>fortaleza</v>
      </c>
      <c r="T548">
        <f>VLOOKUP(CuentosContados[[#This Row],[Column1]],CuentosIndexados[],22,FALSE)</f>
        <v>0</v>
      </c>
      <c r="U548">
        <f>VLOOKUP(CuentosContados[[#This Row],[Column1]],CuentosIndexados[],23,FALSE)</f>
        <v>0</v>
      </c>
      <c r="V548">
        <f>VLOOKUP(CuentosContados[[#This Row],[Column1]],CuentosIndexados[],24,FALSE)</f>
        <v>0</v>
      </c>
      <c r="W548">
        <f>VLOOKUP(CuentosContados[[#This Row],[Column1]],CuentosIndexados[],25,FALSE)</f>
        <v>0</v>
      </c>
      <c r="X548" t="str">
        <f>VLOOKUP(CuentosContados[[#This Row],[Column1]],CuentosIndexados[],26,FALSE)</f>
        <v>compasion</v>
      </c>
      <c r="Y548">
        <f>VLOOKUP(CuentosContados[[#This Row],[Column1]],CuentosIndexados[],27,FALSE)</f>
        <v>0</v>
      </c>
      <c r="Z548">
        <f>VLOOKUP(CuentosContados[[#This Row],[Column1]],CuentosIndexados[],28,FALSE)</f>
        <v>0</v>
      </c>
      <c r="AA548">
        <f>VLOOKUP(CuentosContados[[#This Row],[Column1]],CuentosIndexados[],29,FALSE)</f>
        <v>0</v>
      </c>
      <c r="AB548">
        <f>VLOOKUP(CuentosContados[[#This Row],[Column1]],CuentosIndexados[],30,FALSE)</f>
        <v>0</v>
      </c>
      <c r="AC548">
        <f>VLOOKUP(CuentosContados[[#This Row],[Column1]],CuentosIndexados[],31,FALSE)</f>
        <v>0</v>
      </c>
      <c r="AD548">
        <f>VLOOKUP(CuentosContados[[#This Row],[Column1]],CuentosIndexados[],32,FALSE)</f>
        <v>0</v>
      </c>
      <c r="AE548">
        <f>VLOOKUP(CuentosContados[[#This Row],[Column1]],CuentosIndexados[],33,FALSE)</f>
        <v>0</v>
      </c>
      <c r="AF548" t="str">
        <f>VLOOKUP(CuentosContados[[#This Row],[Column1]],CuentosIndexados[],34,FALSE)</f>
        <v>diversion</v>
      </c>
      <c r="AG548" t="str">
        <f>VLOOKUP(CuentosContados[[#This Row],[Column1]],CuentosIndexados[],35,FALSE)</f>
        <v>placer</v>
      </c>
      <c r="AH548">
        <f>VLOOKUP(CuentosContados[[#This Row],[Column1]],CuentosIndexados[],36,FALSE)</f>
        <v>0</v>
      </c>
      <c r="AI548">
        <f>VLOOKUP(CuentosContados[[#This Row],[Column1]],CuentosIndexados[],37,FALSE)</f>
        <v>0</v>
      </c>
      <c r="AJ548">
        <f>VLOOKUP(CuentosContados[[#This Row],[Column1]],CuentosIndexados[],38,FALSE)</f>
        <v>0</v>
      </c>
      <c r="AK548">
        <f>VLOOKUP(CuentosContados[[#This Row],[Column1]],CuentosIndexados[],39,FALSE)</f>
        <v>0</v>
      </c>
    </row>
    <row r="549" spans="1:37" x14ac:dyDescent="0.25">
      <c r="A549" t="s">
        <v>175</v>
      </c>
      <c r="B549" t="str">
        <f>VLOOKUP(CuentosContados[[#This Row],[Column1]],CuentosIndexados[],3,FALSE)</f>
        <v>amor</v>
      </c>
      <c r="C549">
        <f>VLOOKUP(CuentosContados[[#This Row],[Column1]],CuentosIndexados[],5,FALSE)</f>
        <v>0</v>
      </c>
      <c r="D549">
        <f>VLOOKUP(CuentosContados[[#This Row],[Column1]],CuentosIndexados[],6,FALSE)</f>
        <v>0</v>
      </c>
      <c r="E549">
        <f>VLOOKUP(CuentosContados[[#This Row],[Column1]],CuentosIndexados[],7,FALSE)</f>
        <v>0</v>
      </c>
      <c r="F549">
        <f>VLOOKUP(CuentosContados[[#This Row],[Column1]],CuentosIndexados[],8,FALSE)</f>
        <v>0</v>
      </c>
      <c r="G549">
        <f>VLOOKUP(CuentosContados[[#This Row],[Column1]],CuentosIndexados[],9,FALSE)</f>
        <v>0</v>
      </c>
      <c r="H549">
        <f>VLOOKUP(CuentosContados[[#This Row],[Column1]],CuentosIndexados[],10,FALSE)</f>
        <v>0</v>
      </c>
      <c r="I549" t="str">
        <f>VLOOKUP(CuentosContados[[#This Row],[Column1]],CuentosIndexados[],11,FALSE)</f>
        <v>educacion</v>
      </c>
      <c r="J549" t="str">
        <f>VLOOKUP(CuentosContados[[#This Row],[Column1]],CuentosIndexados[],12,FALSE)</f>
        <v>trabajo</v>
      </c>
      <c r="K549">
        <f>VLOOKUP(CuentosContados[[#This Row],[Column1]],CuentosIndexados[],13,FALSE)</f>
        <v>0</v>
      </c>
      <c r="L549">
        <f>VLOOKUP(CuentosContados[[#This Row],[Column1]],CuentosIndexados[],14,FALSE)</f>
        <v>0</v>
      </c>
      <c r="M549">
        <f>VLOOKUP(CuentosContados[[#This Row],[Column1]],CuentosIndexados[],15,FALSE)</f>
        <v>0</v>
      </c>
      <c r="N549">
        <f>VLOOKUP(CuentosContados[[#This Row],[Column1]],CuentosIndexados[],16,FALSE)</f>
        <v>0</v>
      </c>
      <c r="O549">
        <f>VLOOKUP(CuentosContados[[#This Row],[Column1]],CuentosIndexados[],17,FALSE)</f>
        <v>0</v>
      </c>
      <c r="P549">
        <f>VLOOKUP(CuentosContados[[#This Row],[Column1]],CuentosIndexados[],18,FALSE)</f>
        <v>0</v>
      </c>
      <c r="Q549">
        <f>VLOOKUP(CuentosContados[[#This Row],[Column1]],CuentosIndexados[],19,FALSE)</f>
        <v>0</v>
      </c>
      <c r="R549">
        <f>VLOOKUP(CuentosContados[[#This Row],[Column1]],CuentosIndexados[],20,FALSE)</f>
        <v>0</v>
      </c>
      <c r="S549" t="str">
        <f>VLOOKUP(CuentosContados[[#This Row],[Column1]],CuentosIndexados[],21,FALSE)</f>
        <v>fortaleza</v>
      </c>
      <c r="T549">
        <f>VLOOKUP(CuentosContados[[#This Row],[Column1]],CuentosIndexados[],22,FALSE)</f>
        <v>0</v>
      </c>
      <c r="U549">
        <f>VLOOKUP(CuentosContados[[#This Row],[Column1]],CuentosIndexados[],23,FALSE)</f>
        <v>0</v>
      </c>
      <c r="V549">
        <f>VLOOKUP(CuentosContados[[#This Row],[Column1]],CuentosIndexados[],24,FALSE)</f>
        <v>0</v>
      </c>
      <c r="W549">
        <f>VLOOKUP(CuentosContados[[#This Row],[Column1]],CuentosIndexados[],25,FALSE)</f>
        <v>0</v>
      </c>
      <c r="X549" t="str">
        <f>VLOOKUP(CuentosContados[[#This Row],[Column1]],CuentosIndexados[],26,FALSE)</f>
        <v>compasion</v>
      </c>
      <c r="Y549">
        <f>VLOOKUP(CuentosContados[[#This Row],[Column1]],CuentosIndexados[],27,FALSE)</f>
        <v>0</v>
      </c>
      <c r="Z549">
        <f>VLOOKUP(CuentosContados[[#This Row],[Column1]],CuentosIndexados[],28,FALSE)</f>
        <v>0</v>
      </c>
      <c r="AA549">
        <f>VLOOKUP(CuentosContados[[#This Row],[Column1]],CuentosIndexados[],29,FALSE)</f>
        <v>0</v>
      </c>
      <c r="AB549">
        <f>VLOOKUP(CuentosContados[[#This Row],[Column1]],CuentosIndexados[],30,FALSE)</f>
        <v>0</v>
      </c>
      <c r="AC549">
        <f>VLOOKUP(CuentosContados[[#This Row],[Column1]],CuentosIndexados[],31,FALSE)</f>
        <v>0</v>
      </c>
      <c r="AD549">
        <f>VLOOKUP(CuentosContados[[#This Row],[Column1]],CuentosIndexados[],32,FALSE)</f>
        <v>0</v>
      </c>
      <c r="AE549">
        <f>VLOOKUP(CuentosContados[[#This Row],[Column1]],CuentosIndexados[],33,FALSE)</f>
        <v>0</v>
      </c>
      <c r="AF549" t="str">
        <f>VLOOKUP(CuentosContados[[#This Row],[Column1]],CuentosIndexados[],34,FALSE)</f>
        <v>diversion</v>
      </c>
      <c r="AG549" t="str">
        <f>VLOOKUP(CuentosContados[[#This Row],[Column1]],CuentosIndexados[],35,FALSE)</f>
        <v>placer</v>
      </c>
      <c r="AH549">
        <f>VLOOKUP(CuentosContados[[#This Row],[Column1]],CuentosIndexados[],36,FALSE)</f>
        <v>0</v>
      </c>
      <c r="AI549">
        <f>VLOOKUP(CuentosContados[[#This Row],[Column1]],CuentosIndexados[],37,FALSE)</f>
        <v>0</v>
      </c>
      <c r="AJ549">
        <f>VLOOKUP(CuentosContados[[#This Row],[Column1]],CuentosIndexados[],38,FALSE)</f>
        <v>0</v>
      </c>
      <c r="AK549">
        <f>VLOOKUP(CuentosContados[[#This Row],[Column1]],CuentosIndexados[],39,FALSE)</f>
        <v>0</v>
      </c>
    </row>
    <row r="550" spans="1:37" x14ac:dyDescent="0.25">
      <c r="A550" t="s">
        <v>175</v>
      </c>
      <c r="B550" t="str">
        <f>VLOOKUP(CuentosContados[[#This Row],[Column1]],CuentosIndexados[],3,FALSE)</f>
        <v>amor</v>
      </c>
      <c r="C550">
        <f>VLOOKUP(CuentosContados[[#This Row],[Column1]],CuentosIndexados[],5,FALSE)</f>
        <v>0</v>
      </c>
      <c r="D550">
        <f>VLOOKUP(CuentosContados[[#This Row],[Column1]],CuentosIndexados[],6,FALSE)</f>
        <v>0</v>
      </c>
      <c r="E550">
        <f>VLOOKUP(CuentosContados[[#This Row],[Column1]],CuentosIndexados[],7,FALSE)</f>
        <v>0</v>
      </c>
      <c r="F550">
        <f>VLOOKUP(CuentosContados[[#This Row],[Column1]],CuentosIndexados[],8,FALSE)</f>
        <v>0</v>
      </c>
      <c r="G550">
        <f>VLOOKUP(CuentosContados[[#This Row],[Column1]],CuentosIndexados[],9,FALSE)</f>
        <v>0</v>
      </c>
      <c r="H550">
        <f>VLOOKUP(CuentosContados[[#This Row],[Column1]],CuentosIndexados[],10,FALSE)</f>
        <v>0</v>
      </c>
      <c r="I550" t="str">
        <f>VLOOKUP(CuentosContados[[#This Row],[Column1]],CuentosIndexados[],11,FALSE)</f>
        <v>educacion</v>
      </c>
      <c r="J550" t="str">
        <f>VLOOKUP(CuentosContados[[#This Row],[Column1]],CuentosIndexados[],12,FALSE)</f>
        <v>trabajo</v>
      </c>
      <c r="K550">
        <f>VLOOKUP(CuentosContados[[#This Row],[Column1]],CuentosIndexados[],13,FALSE)</f>
        <v>0</v>
      </c>
      <c r="L550">
        <f>VLOOKUP(CuentosContados[[#This Row],[Column1]],CuentosIndexados[],14,FALSE)</f>
        <v>0</v>
      </c>
      <c r="M550">
        <f>VLOOKUP(CuentosContados[[#This Row],[Column1]],CuentosIndexados[],15,FALSE)</f>
        <v>0</v>
      </c>
      <c r="N550">
        <f>VLOOKUP(CuentosContados[[#This Row],[Column1]],CuentosIndexados[],16,FALSE)</f>
        <v>0</v>
      </c>
      <c r="O550">
        <f>VLOOKUP(CuentosContados[[#This Row],[Column1]],CuentosIndexados[],17,FALSE)</f>
        <v>0</v>
      </c>
      <c r="P550">
        <f>VLOOKUP(CuentosContados[[#This Row],[Column1]],CuentosIndexados[],18,FALSE)</f>
        <v>0</v>
      </c>
      <c r="Q550">
        <f>VLOOKUP(CuentosContados[[#This Row],[Column1]],CuentosIndexados[],19,FALSE)</f>
        <v>0</v>
      </c>
      <c r="R550">
        <f>VLOOKUP(CuentosContados[[#This Row],[Column1]],CuentosIndexados[],20,FALSE)</f>
        <v>0</v>
      </c>
      <c r="S550" t="str">
        <f>VLOOKUP(CuentosContados[[#This Row],[Column1]],CuentosIndexados[],21,FALSE)</f>
        <v>fortaleza</v>
      </c>
      <c r="T550">
        <f>VLOOKUP(CuentosContados[[#This Row],[Column1]],CuentosIndexados[],22,FALSE)</f>
        <v>0</v>
      </c>
      <c r="U550">
        <f>VLOOKUP(CuentosContados[[#This Row],[Column1]],CuentosIndexados[],23,FALSE)</f>
        <v>0</v>
      </c>
      <c r="V550">
        <f>VLOOKUP(CuentosContados[[#This Row],[Column1]],CuentosIndexados[],24,FALSE)</f>
        <v>0</v>
      </c>
      <c r="W550">
        <f>VLOOKUP(CuentosContados[[#This Row],[Column1]],CuentosIndexados[],25,FALSE)</f>
        <v>0</v>
      </c>
      <c r="X550" t="str">
        <f>VLOOKUP(CuentosContados[[#This Row],[Column1]],CuentosIndexados[],26,FALSE)</f>
        <v>compasion</v>
      </c>
      <c r="Y550">
        <f>VLOOKUP(CuentosContados[[#This Row],[Column1]],CuentosIndexados[],27,FALSE)</f>
        <v>0</v>
      </c>
      <c r="Z550">
        <f>VLOOKUP(CuentosContados[[#This Row],[Column1]],CuentosIndexados[],28,FALSE)</f>
        <v>0</v>
      </c>
      <c r="AA550">
        <f>VLOOKUP(CuentosContados[[#This Row],[Column1]],CuentosIndexados[],29,FALSE)</f>
        <v>0</v>
      </c>
      <c r="AB550">
        <f>VLOOKUP(CuentosContados[[#This Row],[Column1]],CuentosIndexados[],30,FALSE)</f>
        <v>0</v>
      </c>
      <c r="AC550">
        <f>VLOOKUP(CuentosContados[[#This Row],[Column1]],CuentosIndexados[],31,FALSE)</f>
        <v>0</v>
      </c>
      <c r="AD550">
        <f>VLOOKUP(CuentosContados[[#This Row],[Column1]],CuentosIndexados[],32,FALSE)</f>
        <v>0</v>
      </c>
      <c r="AE550">
        <f>VLOOKUP(CuentosContados[[#This Row],[Column1]],CuentosIndexados[],33,FALSE)</f>
        <v>0</v>
      </c>
      <c r="AF550" t="str">
        <f>VLOOKUP(CuentosContados[[#This Row],[Column1]],CuentosIndexados[],34,FALSE)</f>
        <v>diversion</v>
      </c>
      <c r="AG550" t="str">
        <f>VLOOKUP(CuentosContados[[#This Row],[Column1]],CuentosIndexados[],35,FALSE)</f>
        <v>placer</v>
      </c>
      <c r="AH550">
        <f>VLOOKUP(CuentosContados[[#This Row],[Column1]],CuentosIndexados[],36,FALSE)</f>
        <v>0</v>
      </c>
      <c r="AI550">
        <f>VLOOKUP(CuentosContados[[#This Row],[Column1]],CuentosIndexados[],37,FALSE)</f>
        <v>0</v>
      </c>
      <c r="AJ550">
        <f>VLOOKUP(CuentosContados[[#This Row],[Column1]],CuentosIndexados[],38,FALSE)</f>
        <v>0</v>
      </c>
      <c r="AK550">
        <f>VLOOKUP(CuentosContados[[#This Row],[Column1]],CuentosIndexados[],39,FALSE)</f>
        <v>0</v>
      </c>
    </row>
    <row r="551" spans="1:37" x14ac:dyDescent="0.25">
      <c r="A551" t="s">
        <v>175</v>
      </c>
      <c r="B551" t="str">
        <f>VLOOKUP(CuentosContados[[#This Row],[Column1]],CuentosIndexados[],3,FALSE)</f>
        <v>amor</v>
      </c>
      <c r="C551">
        <f>VLOOKUP(CuentosContados[[#This Row],[Column1]],CuentosIndexados[],5,FALSE)</f>
        <v>0</v>
      </c>
      <c r="D551">
        <f>VLOOKUP(CuentosContados[[#This Row],[Column1]],CuentosIndexados[],6,FALSE)</f>
        <v>0</v>
      </c>
      <c r="E551">
        <f>VLOOKUP(CuentosContados[[#This Row],[Column1]],CuentosIndexados[],7,FALSE)</f>
        <v>0</v>
      </c>
      <c r="F551">
        <f>VLOOKUP(CuentosContados[[#This Row],[Column1]],CuentosIndexados[],8,FALSE)</f>
        <v>0</v>
      </c>
      <c r="G551">
        <f>VLOOKUP(CuentosContados[[#This Row],[Column1]],CuentosIndexados[],9,FALSE)</f>
        <v>0</v>
      </c>
      <c r="H551">
        <f>VLOOKUP(CuentosContados[[#This Row],[Column1]],CuentosIndexados[],10,FALSE)</f>
        <v>0</v>
      </c>
      <c r="I551" t="str">
        <f>VLOOKUP(CuentosContados[[#This Row],[Column1]],CuentosIndexados[],11,FALSE)</f>
        <v>educacion</v>
      </c>
      <c r="J551" t="str">
        <f>VLOOKUP(CuentosContados[[#This Row],[Column1]],CuentosIndexados[],12,FALSE)</f>
        <v>trabajo</v>
      </c>
      <c r="K551">
        <f>VLOOKUP(CuentosContados[[#This Row],[Column1]],CuentosIndexados[],13,FALSE)</f>
        <v>0</v>
      </c>
      <c r="L551">
        <f>VLOOKUP(CuentosContados[[#This Row],[Column1]],CuentosIndexados[],14,FALSE)</f>
        <v>0</v>
      </c>
      <c r="M551">
        <f>VLOOKUP(CuentosContados[[#This Row],[Column1]],CuentosIndexados[],15,FALSE)</f>
        <v>0</v>
      </c>
      <c r="N551">
        <f>VLOOKUP(CuentosContados[[#This Row],[Column1]],CuentosIndexados[],16,FALSE)</f>
        <v>0</v>
      </c>
      <c r="O551">
        <f>VLOOKUP(CuentosContados[[#This Row],[Column1]],CuentosIndexados[],17,FALSE)</f>
        <v>0</v>
      </c>
      <c r="P551">
        <f>VLOOKUP(CuentosContados[[#This Row],[Column1]],CuentosIndexados[],18,FALSE)</f>
        <v>0</v>
      </c>
      <c r="Q551">
        <f>VLOOKUP(CuentosContados[[#This Row],[Column1]],CuentosIndexados[],19,FALSE)</f>
        <v>0</v>
      </c>
      <c r="R551">
        <f>VLOOKUP(CuentosContados[[#This Row],[Column1]],CuentosIndexados[],20,FALSE)</f>
        <v>0</v>
      </c>
      <c r="S551" t="str">
        <f>VLOOKUP(CuentosContados[[#This Row],[Column1]],CuentosIndexados[],21,FALSE)</f>
        <v>fortaleza</v>
      </c>
      <c r="T551">
        <f>VLOOKUP(CuentosContados[[#This Row],[Column1]],CuentosIndexados[],22,FALSE)</f>
        <v>0</v>
      </c>
      <c r="U551">
        <f>VLOOKUP(CuentosContados[[#This Row],[Column1]],CuentosIndexados[],23,FALSE)</f>
        <v>0</v>
      </c>
      <c r="V551">
        <f>VLOOKUP(CuentosContados[[#This Row],[Column1]],CuentosIndexados[],24,FALSE)</f>
        <v>0</v>
      </c>
      <c r="W551">
        <f>VLOOKUP(CuentosContados[[#This Row],[Column1]],CuentosIndexados[],25,FALSE)</f>
        <v>0</v>
      </c>
      <c r="X551" t="str">
        <f>VLOOKUP(CuentosContados[[#This Row],[Column1]],CuentosIndexados[],26,FALSE)</f>
        <v>compasion</v>
      </c>
      <c r="Y551">
        <f>VLOOKUP(CuentosContados[[#This Row],[Column1]],CuentosIndexados[],27,FALSE)</f>
        <v>0</v>
      </c>
      <c r="Z551">
        <f>VLOOKUP(CuentosContados[[#This Row],[Column1]],CuentosIndexados[],28,FALSE)</f>
        <v>0</v>
      </c>
      <c r="AA551">
        <f>VLOOKUP(CuentosContados[[#This Row],[Column1]],CuentosIndexados[],29,FALSE)</f>
        <v>0</v>
      </c>
      <c r="AB551">
        <f>VLOOKUP(CuentosContados[[#This Row],[Column1]],CuentosIndexados[],30,FALSE)</f>
        <v>0</v>
      </c>
      <c r="AC551">
        <f>VLOOKUP(CuentosContados[[#This Row],[Column1]],CuentosIndexados[],31,FALSE)</f>
        <v>0</v>
      </c>
      <c r="AD551">
        <f>VLOOKUP(CuentosContados[[#This Row],[Column1]],CuentosIndexados[],32,FALSE)</f>
        <v>0</v>
      </c>
      <c r="AE551">
        <f>VLOOKUP(CuentosContados[[#This Row],[Column1]],CuentosIndexados[],33,FALSE)</f>
        <v>0</v>
      </c>
      <c r="AF551" t="str">
        <f>VLOOKUP(CuentosContados[[#This Row],[Column1]],CuentosIndexados[],34,FALSE)</f>
        <v>diversion</v>
      </c>
      <c r="AG551" t="str">
        <f>VLOOKUP(CuentosContados[[#This Row],[Column1]],CuentosIndexados[],35,FALSE)</f>
        <v>placer</v>
      </c>
      <c r="AH551">
        <f>VLOOKUP(CuentosContados[[#This Row],[Column1]],CuentosIndexados[],36,FALSE)</f>
        <v>0</v>
      </c>
      <c r="AI551">
        <f>VLOOKUP(CuentosContados[[#This Row],[Column1]],CuentosIndexados[],37,FALSE)</f>
        <v>0</v>
      </c>
      <c r="AJ551">
        <f>VLOOKUP(CuentosContados[[#This Row],[Column1]],CuentosIndexados[],38,FALSE)</f>
        <v>0</v>
      </c>
      <c r="AK551">
        <f>VLOOKUP(CuentosContados[[#This Row],[Column1]],CuentosIndexados[],39,FALSE)</f>
        <v>0</v>
      </c>
    </row>
    <row r="552" spans="1:37" x14ac:dyDescent="0.25">
      <c r="A552" t="s">
        <v>175</v>
      </c>
      <c r="B552" t="str">
        <f>VLOOKUP(CuentosContados[[#This Row],[Column1]],CuentosIndexados[],3,FALSE)</f>
        <v>amor</v>
      </c>
      <c r="C552">
        <f>VLOOKUP(CuentosContados[[#This Row],[Column1]],CuentosIndexados[],5,FALSE)</f>
        <v>0</v>
      </c>
      <c r="D552">
        <f>VLOOKUP(CuentosContados[[#This Row],[Column1]],CuentosIndexados[],6,FALSE)</f>
        <v>0</v>
      </c>
      <c r="E552">
        <f>VLOOKUP(CuentosContados[[#This Row],[Column1]],CuentosIndexados[],7,FALSE)</f>
        <v>0</v>
      </c>
      <c r="F552">
        <f>VLOOKUP(CuentosContados[[#This Row],[Column1]],CuentosIndexados[],8,FALSE)</f>
        <v>0</v>
      </c>
      <c r="G552">
        <f>VLOOKUP(CuentosContados[[#This Row],[Column1]],CuentosIndexados[],9,FALSE)</f>
        <v>0</v>
      </c>
      <c r="H552">
        <f>VLOOKUP(CuentosContados[[#This Row],[Column1]],CuentosIndexados[],10,FALSE)</f>
        <v>0</v>
      </c>
      <c r="I552" t="str">
        <f>VLOOKUP(CuentosContados[[#This Row],[Column1]],CuentosIndexados[],11,FALSE)</f>
        <v>educacion</v>
      </c>
      <c r="J552" t="str">
        <f>VLOOKUP(CuentosContados[[#This Row],[Column1]],CuentosIndexados[],12,FALSE)</f>
        <v>trabajo</v>
      </c>
      <c r="K552">
        <f>VLOOKUP(CuentosContados[[#This Row],[Column1]],CuentosIndexados[],13,FALSE)</f>
        <v>0</v>
      </c>
      <c r="L552">
        <f>VLOOKUP(CuentosContados[[#This Row],[Column1]],CuentosIndexados[],14,FALSE)</f>
        <v>0</v>
      </c>
      <c r="M552">
        <f>VLOOKUP(CuentosContados[[#This Row],[Column1]],CuentosIndexados[],15,FALSE)</f>
        <v>0</v>
      </c>
      <c r="N552">
        <f>VLOOKUP(CuentosContados[[#This Row],[Column1]],CuentosIndexados[],16,FALSE)</f>
        <v>0</v>
      </c>
      <c r="O552">
        <f>VLOOKUP(CuentosContados[[#This Row],[Column1]],CuentosIndexados[],17,FALSE)</f>
        <v>0</v>
      </c>
      <c r="P552">
        <f>VLOOKUP(CuentosContados[[#This Row],[Column1]],CuentosIndexados[],18,FALSE)</f>
        <v>0</v>
      </c>
      <c r="Q552">
        <f>VLOOKUP(CuentosContados[[#This Row],[Column1]],CuentosIndexados[],19,FALSE)</f>
        <v>0</v>
      </c>
      <c r="R552">
        <f>VLOOKUP(CuentosContados[[#This Row],[Column1]],CuentosIndexados[],20,FALSE)</f>
        <v>0</v>
      </c>
      <c r="S552" t="str">
        <f>VLOOKUP(CuentosContados[[#This Row],[Column1]],CuentosIndexados[],21,FALSE)</f>
        <v>fortaleza</v>
      </c>
      <c r="T552">
        <f>VLOOKUP(CuentosContados[[#This Row],[Column1]],CuentosIndexados[],22,FALSE)</f>
        <v>0</v>
      </c>
      <c r="U552">
        <f>VLOOKUP(CuentosContados[[#This Row],[Column1]],CuentosIndexados[],23,FALSE)</f>
        <v>0</v>
      </c>
      <c r="V552">
        <f>VLOOKUP(CuentosContados[[#This Row],[Column1]],CuentosIndexados[],24,FALSE)</f>
        <v>0</v>
      </c>
      <c r="W552">
        <f>VLOOKUP(CuentosContados[[#This Row],[Column1]],CuentosIndexados[],25,FALSE)</f>
        <v>0</v>
      </c>
      <c r="X552" t="str">
        <f>VLOOKUP(CuentosContados[[#This Row],[Column1]],CuentosIndexados[],26,FALSE)</f>
        <v>compasion</v>
      </c>
      <c r="Y552">
        <f>VLOOKUP(CuentosContados[[#This Row],[Column1]],CuentosIndexados[],27,FALSE)</f>
        <v>0</v>
      </c>
      <c r="Z552">
        <f>VLOOKUP(CuentosContados[[#This Row],[Column1]],CuentosIndexados[],28,FALSE)</f>
        <v>0</v>
      </c>
      <c r="AA552">
        <f>VLOOKUP(CuentosContados[[#This Row],[Column1]],CuentosIndexados[],29,FALSE)</f>
        <v>0</v>
      </c>
      <c r="AB552">
        <f>VLOOKUP(CuentosContados[[#This Row],[Column1]],CuentosIndexados[],30,FALSE)</f>
        <v>0</v>
      </c>
      <c r="AC552">
        <f>VLOOKUP(CuentosContados[[#This Row],[Column1]],CuentosIndexados[],31,FALSE)</f>
        <v>0</v>
      </c>
      <c r="AD552">
        <f>VLOOKUP(CuentosContados[[#This Row],[Column1]],CuentosIndexados[],32,FALSE)</f>
        <v>0</v>
      </c>
      <c r="AE552">
        <f>VLOOKUP(CuentosContados[[#This Row],[Column1]],CuentosIndexados[],33,FALSE)</f>
        <v>0</v>
      </c>
      <c r="AF552" t="str">
        <f>VLOOKUP(CuentosContados[[#This Row],[Column1]],CuentosIndexados[],34,FALSE)</f>
        <v>diversion</v>
      </c>
      <c r="AG552" t="str">
        <f>VLOOKUP(CuentosContados[[#This Row],[Column1]],CuentosIndexados[],35,FALSE)</f>
        <v>placer</v>
      </c>
      <c r="AH552">
        <f>VLOOKUP(CuentosContados[[#This Row],[Column1]],CuentosIndexados[],36,FALSE)</f>
        <v>0</v>
      </c>
      <c r="AI552">
        <f>VLOOKUP(CuentosContados[[#This Row],[Column1]],CuentosIndexados[],37,FALSE)</f>
        <v>0</v>
      </c>
      <c r="AJ552">
        <f>VLOOKUP(CuentosContados[[#This Row],[Column1]],CuentosIndexados[],38,FALSE)</f>
        <v>0</v>
      </c>
      <c r="AK552">
        <f>VLOOKUP(CuentosContados[[#This Row],[Column1]],CuentosIndexados[],39,FALSE)</f>
        <v>0</v>
      </c>
    </row>
    <row r="553" spans="1:37" x14ac:dyDescent="0.25">
      <c r="A553" t="s">
        <v>175</v>
      </c>
      <c r="B553" t="str">
        <f>VLOOKUP(CuentosContados[[#This Row],[Column1]],CuentosIndexados[],3,FALSE)</f>
        <v>amor</v>
      </c>
      <c r="C553">
        <f>VLOOKUP(CuentosContados[[#This Row],[Column1]],CuentosIndexados[],5,FALSE)</f>
        <v>0</v>
      </c>
      <c r="D553">
        <f>VLOOKUP(CuentosContados[[#This Row],[Column1]],CuentosIndexados[],6,FALSE)</f>
        <v>0</v>
      </c>
      <c r="E553">
        <f>VLOOKUP(CuentosContados[[#This Row],[Column1]],CuentosIndexados[],7,FALSE)</f>
        <v>0</v>
      </c>
      <c r="F553">
        <f>VLOOKUP(CuentosContados[[#This Row],[Column1]],CuentosIndexados[],8,FALSE)</f>
        <v>0</v>
      </c>
      <c r="G553">
        <f>VLOOKUP(CuentosContados[[#This Row],[Column1]],CuentosIndexados[],9,FALSE)</f>
        <v>0</v>
      </c>
      <c r="H553">
        <f>VLOOKUP(CuentosContados[[#This Row],[Column1]],CuentosIndexados[],10,FALSE)</f>
        <v>0</v>
      </c>
      <c r="I553" t="str">
        <f>VLOOKUP(CuentosContados[[#This Row],[Column1]],CuentosIndexados[],11,FALSE)</f>
        <v>educacion</v>
      </c>
      <c r="J553" t="str">
        <f>VLOOKUP(CuentosContados[[#This Row],[Column1]],CuentosIndexados[],12,FALSE)</f>
        <v>trabajo</v>
      </c>
      <c r="K553">
        <f>VLOOKUP(CuentosContados[[#This Row],[Column1]],CuentosIndexados[],13,FALSE)</f>
        <v>0</v>
      </c>
      <c r="L553">
        <f>VLOOKUP(CuentosContados[[#This Row],[Column1]],CuentosIndexados[],14,FALSE)</f>
        <v>0</v>
      </c>
      <c r="M553">
        <f>VLOOKUP(CuentosContados[[#This Row],[Column1]],CuentosIndexados[],15,FALSE)</f>
        <v>0</v>
      </c>
      <c r="N553">
        <f>VLOOKUP(CuentosContados[[#This Row],[Column1]],CuentosIndexados[],16,FALSE)</f>
        <v>0</v>
      </c>
      <c r="O553">
        <f>VLOOKUP(CuentosContados[[#This Row],[Column1]],CuentosIndexados[],17,FALSE)</f>
        <v>0</v>
      </c>
      <c r="P553">
        <f>VLOOKUP(CuentosContados[[#This Row],[Column1]],CuentosIndexados[],18,FALSE)</f>
        <v>0</v>
      </c>
      <c r="Q553">
        <f>VLOOKUP(CuentosContados[[#This Row],[Column1]],CuentosIndexados[],19,FALSE)</f>
        <v>0</v>
      </c>
      <c r="R553">
        <f>VLOOKUP(CuentosContados[[#This Row],[Column1]],CuentosIndexados[],20,FALSE)</f>
        <v>0</v>
      </c>
      <c r="S553" t="str">
        <f>VLOOKUP(CuentosContados[[#This Row],[Column1]],CuentosIndexados[],21,FALSE)</f>
        <v>fortaleza</v>
      </c>
      <c r="T553">
        <f>VLOOKUP(CuentosContados[[#This Row],[Column1]],CuentosIndexados[],22,FALSE)</f>
        <v>0</v>
      </c>
      <c r="U553">
        <f>VLOOKUP(CuentosContados[[#This Row],[Column1]],CuentosIndexados[],23,FALSE)</f>
        <v>0</v>
      </c>
      <c r="V553">
        <f>VLOOKUP(CuentosContados[[#This Row],[Column1]],CuentosIndexados[],24,FALSE)</f>
        <v>0</v>
      </c>
      <c r="W553">
        <f>VLOOKUP(CuentosContados[[#This Row],[Column1]],CuentosIndexados[],25,FALSE)</f>
        <v>0</v>
      </c>
      <c r="X553" t="str">
        <f>VLOOKUP(CuentosContados[[#This Row],[Column1]],CuentosIndexados[],26,FALSE)</f>
        <v>compasion</v>
      </c>
      <c r="Y553">
        <f>VLOOKUP(CuentosContados[[#This Row],[Column1]],CuentosIndexados[],27,FALSE)</f>
        <v>0</v>
      </c>
      <c r="Z553">
        <f>VLOOKUP(CuentosContados[[#This Row],[Column1]],CuentosIndexados[],28,FALSE)</f>
        <v>0</v>
      </c>
      <c r="AA553">
        <f>VLOOKUP(CuentosContados[[#This Row],[Column1]],CuentosIndexados[],29,FALSE)</f>
        <v>0</v>
      </c>
      <c r="AB553">
        <f>VLOOKUP(CuentosContados[[#This Row],[Column1]],CuentosIndexados[],30,FALSE)</f>
        <v>0</v>
      </c>
      <c r="AC553">
        <f>VLOOKUP(CuentosContados[[#This Row],[Column1]],CuentosIndexados[],31,FALSE)</f>
        <v>0</v>
      </c>
      <c r="AD553">
        <f>VLOOKUP(CuentosContados[[#This Row],[Column1]],CuentosIndexados[],32,FALSE)</f>
        <v>0</v>
      </c>
      <c r="AE553">
        <f>VLOOKUP(CuentosContados[[#This Row],[Column1]],CuentosIndexados[],33,FALSE)</f>
        <v>0</v>
      </c>
      <c r="AF553" t="str">
        <f>VLOOKUP(CuentosContados[[#This Row],[Column1]],CuentosIndexados[],34,FALSE)</f>
        <v>diversion</v>
      </c>
      <c r="AG553" t="str">
        <f>VLOOKUP(CuentosContados[[#This Row],[Column1]],CuentosIndexados[],35,FALSE)</f>
        <v>placer</v>
      </c>
      <c r="AH553">
        <f>VLOOKUP(CuentosContados[[#This Row],[Column1]],CuentosIndexados[],36,FALSE)</f>
        <v>0</v>
      </c>
      <c r="AI553">
        <f>VLOOKUP(CuentosContados[[#This Row],[Column1]],CuentosIndexados[],37,FALSE)</f>
        <v>0</v>
      </c>
      <c r="AJ553">
        <f>VLOOKUP(CuentosContados[[#This Row],[Column1]],CuentosIndexados[],38,FALSE)</f>
        <v>0</v>
      </c>
      <c r="AK553">
        <f>VLOOKUP(CuentosContados[[#This Row],[Column1]],CuentosIndexados[],39,FALSE)</f>
        <v>0</v>
      </c>
    </row>
    <row r="554" spans="1:37" x14ac:dyDescent="0.25">
      <c r="A554" t="s">
        <v>175</v>
      </c>
      <c r="B554" t="str">
        <f>VLOOKUP(CuentosContados[[#This Row],[Column1]],CuentosIndexados[],3,FALSE)</f>
        <v>amor</v>
      </c>
      <c r="C554">
        <f>VLOOKUP(CuentosContados[[#This Row],[Column1]],CuentosIndexados[],5,FALSE)</f>
        <v>0</v>
      </c>
      <c r="D554">
        <f>VLOOKUP(CuentosContados[[#This Row],[Column1]],CuentosIndexados[],6,FALSE)</f>
        <v>0</v>
      </c>
      <c r="E554">
        <f>VLOOKUP(CuentosContados[[#This Row],[Column1]],CuentosIndexados[],7,FALSE)</f>
        <v>0</v>
      </c>
      <c r="F554">
        <f>VLOOKUP(CuentosContados[[#This Row],[Column1]],CuentosIndexados[],8,FALSE)</f>
        <v>0</v>
      </c>
      <c r="G554">
        <f>VLOOKUP(CuentosContados[[#This Row],[Column1]],CuentosIndexados[],9,FALSE)</f>
        <v>0</v>
      </c>
      <c r="H554">
        <f>VLOOKUP(CuentosContados[[#This Row],[Column1]],CuentosIndexados[],10,FALSE)</f>
        <v>0</v>
      </c>
      <c r="I554" t="str">
        <f>VLOOKUP(CuentosContados[[#This Row],[Column1]],CuentosIndexados[],11,FALSE)</f>
        <v>educacion</v>
      </c>
      <c r="J554" t="str">
        <f>VLOOKUP(CuentosContados[[#This Row],[Column1]],CuentosIndexados[],12,FALSE)</f>
        <v>trabajo</v>
      </c>
      <c r="K554">
        <f>VLOOKUP(CuentosContados[[#This Row],[Column1]],CuentosIndexados[],13,FALSE)</f>
        <v>0</v>
      </c>
      <c r="L554">
        <f>VLOOKUP(CuentosContados[[#This Row],[Column1]],CuentosIndexados[],14,FALSE)</f>
        <v>0</v>
      </c>
      <c r="M554">
        <f>VLOOKUP(CuentosContados[[#This Row],[Column1]],CuentosIndexados[],15,FALSE)</f>
        <v>0</v>
      </c>
      <c r="N554">
        <f>VLOOKUP(CuentosContados[[#This Row],[Column1]],CuentosIndexados[],16,FALSE)</f>
        <v>0</v>
      </c>
      <c r="O554">
        <f>VLOOKUP(CuentosContados[[#This Row],[Column1]],CuentosIndexados[],17,FALSE)</f>
        <v>0</v>
      </c>
      <c r="P554">
        <f>VLOOKUP(CuentosContados[[#This Row],[Column1]],CuentosIndexados[],18,FALSE)</f>
        <v>0</v>
      </c>
      <c r="Q554">
        <f>VLOOKUP(CuentosContados[[#This Row],[Column1]],CuentosIndexados[],19,FALSE)</f>
        <v>0</v>
      </c>
      <c r="R554">
        <f>VLOOKUP(CuentosContados[[#This Row],[Column1]],CuentosIndexados[],20,FALSE)</f>
        <v>0</v>
      </c>
      <c r="S554" t="str">
        <f>VLOOKUP(CuentosContados[[#This Row],[Column1]],CuentosIndexados[],21,FALSE)</f>
        <v>fortaleza</v>
      </c>
      <c r="T554">
        <f>VLOOKUP(CuentosContados[[#This Row],[Column1]],CuentosIndexados[],22,FALSE)</f>
        <v>0</v>
      </c>
      <c r="U554">
        <f>VLOOKUP(CuentosContados[[#This Row],[Column1]],CuentosIndexados[],23,FALSE)</f>
        <v>0</v>
      </c>
      <c r="V554">
        <f>VLOOKUP(CuentosContados[[#This Row],[Column1]],CuentosIndexados[],24,FALSE)</f>
        <v>0</v>
      </c>
      <c r="W554">
        <f>VLOOKUP(CuentosContados[[#This Row],[Column1]],CuentosIndexados[],25,FALSE)</f>
        <v>0</v>
      </c>
      <c r="X554" t="str">
        <f>VLOOKUP(CuentosContados[[#This Row],[Column1]],CuentosIndexados[],26,FALSE)</f>
        <v>compasion</v>
      </c>
      <c r="Y554">
        <f>VLOOKUP(CuentosContados[[#This Row],[Column1]],CuentosIndexados[],27,FALSE)</f>
        <v>0</v>
      </c>
      <c r="Z554">
        <f>VLOOKUP(CuentosContados[[#This Row],[Column1]],CuentosIndexados[],28,FALSE)</f>
        <v>0</v>
      </c>
      <c r="AA554">
        <f>VLOOKUP(CuentosContados[[#This Row],[Column1]],CuentosIndexados[],29,FALSE)</f>
        <v>0</v>
      </c>
      <c r="AB554">
        <f>VLOOKUP(CuentosContados[[#This Row],[Column1]],CuentosIndexados[],30,FALSE)</f>
        <v>0</v>
      </c>
      <c r="AC554">
        <f>VLOOKUP(CuentosContados[[#This Row],[Column1]],CuentosIndexados[],31,FALSE)</f>
        <v>0</v>
      </c>
      <c r="AD554">
        <f>VLOOKUP(CuentosContados[[#This Row],[Column1]],CuentosIndexados[],32,FALSE)</f>
        <v>0</v>
      </c>
      <c r="AE554">
        <f>VLOOKUP(CuentosContados[[#This Row],[Column1]],CuentosIndexados[],33,FALSE)</f>
        <v>0</v>
      </c>
      <c r="AF554" t="str">
        <f>VLOOKUP(CuentosContados[[#This Row],[Column1]],CuentosIndexados[],34,FALSE)</f>
        <v>diversion</v>
      </c>
      <c r="AG554" t="str">
        <f>VLOOKUP(CuentosContados[[#This Row],[Column1]],CuentosIndexados[],35,FALSE)</f>
        <v>placer</v>
      </c>
      <c r="AH554">
        <f>VLOOKUP(CuentosContados[[#This Row],[Column1]],CuentosIndexados[],36,FALSE)</f>
        <v>0</v>
      </c>
      <c r="AI554">
        <f>VLOOKUP(CuentosContados[[#This Row],[Column1]],CuentosIndexados[],37,FALSE)</f>
        <v>0</v>
      </c>
      <c r="AJ554">
        <f>VLOOKUP(CuentosContados[[#This Row],[Column1]],CuentosIndexados[],38,FALSE)</f>
        <v>0</v>
      </c>
      <c r="AK554">
        <f>VLOOKUP(CuentosContados[[#This Row],[Column1]],CuentosIndexados[],39,FALSE)</f>
        <v>0</v>
      </c>
    </row>
    <row r="555" spans="1:37" x14ac:dyDescent="0.25">
      <c r="A555" t="s">
        <v>175</v>
      </c>
      <c r="B555" t="str">
        <f>VLOOKUP(CuentosContados[[#This Row],[Column1]],CuentosIndexados[],3,FALSE)</f>
        <v>amor</v>
      </c>
      <c r="C555">
        <f>VLOOKUP(CuentosContados[[#This Row],[Column1]],CuentosIndexados[],5,FALSE)</f>
        <v>0</v>
      </c>
      <c r="D555">
        <f>VLOOKUP(CuentosContados[[#This Row],[Column1]],CuentosIndexados[],6,FALSE)</f>
        <v>0</v>
      </c>
      <c r="E555">
        <f>VLOOKUP(CuentosContados[[#This Row],[Column1]],CuentosIndexados[],7,FALSE)</f>
        <v>0</v>
      </c>
      <c r="F555">
        <f>VLOOKUP(CuentosContados[[#This Row],[Column1]],CuentosIndexados[],8,FALSE)</f>
        <v>0</v>
      </c>
      <c r="G555">
        <f>VLOOKUP(CuentosContados[[#This Row],[Column1]],CuentosIndexados[],9,FALSE)</f>
        <v>0</v>
      </c>
      <c r="H555">
        <f>VLOOKUP(CuentosContados[[#This Row],[Column1]],CuentosIndexados[],10,FALSE)</f>
        <v>0</v>
      </c>
      <c r="I555" t="str">
        <f>VLOOKUP(CuentosContados[[#This Row],[Column1]],CuentosIndexados[],11,FALSE)</f>
        <v>educacion</v>
      </c>
      <c r="J555" t="str">
        <f>VLOOKUP(CuentosContados[[#This Row],[Column1]],CuentosIndexados[],12,FALSE)</f>
        <v>trabajo</v>
      </c>
      <c r="K555">
        <f>VLOOKUP(CuentosContados[[#This Row],[Column1]],CuentosIndexados[],13,FALSE)</f>
        <v>0</v>
      </c>
      <c r="L555">
        <f>VLOOKUP(CuentosContados[[#This Row],[Column1]],CuentosIndexados[],14,FALSE)</f>
        <v>0</v>
      </c>
      <c r="M555">
        <f>VLOOKUP(CuentosContados[[#This Row],[Column1]],CuentosIndexados[],15,FALSE)</f>
        <v>0</v>
      </c>
      <c r="N555">
        <f>VLOOKUP(CuentosContados[[#This Row],[Column1]],CuentosIndexados[],16,FALSE)</f>
        <v>0</v>
      </c>
      <c r="O555">
        <f>VLOOKUP(CuentosContados[[#This Row],[Column1]],CuentosIndexados[],17,FALSE)</f>
        <v>0</v>
      </c>
      <c r="P555">
        <f>VLOOKUP(CuentosContados[[#This Row],[Column1]],CuentosIndexados[],18,FALSE)</f>
        <v>0</v>
      </c>
      <c r="Q555">
        <f>VLOOKUP(CuentosContados[[#This Row],[Column1]],CuentosIndexados[],19,FALSE)</f>
        <v>0</v>
      </c>
      <c r="R555">
        <f>VLOOKUP(CuentosContados[[#This Row],[Column1]],CuentosIndexados[],20,FALSE)</f>
        <v>0</v>
      </c>
      <c r="S555" t="str">
        <f>VLOOKUP(CuentosContados[[#This Row],[Column1]],CuentosIndexados[],21,FALSE)</f>
        <v>fortaleza</v>
      </c>
      <c r="T555">
        <f>VLOOKUP(CuentosContados[[#This Row],[Column1]],CuentosIndexados[],22,FALSE)</f>
        <v>0</v>
      </c>
      <c r="U555">
        <f>VLOOKUP(CuentosContados[[#This Row],[Column1]],CuentosIndexados[],23,FALSE)</f>
        <v>0</v>
      </c>
      <c r="V555">
        <f>VLOOKUP(CuentosContados[[#This Row],[Column1]],CuentosIndexados[],24,FALSE)</f>
        <v>0</v>
      </c>
      <c r="W555">
        <f>VLOOKUP(CuentosContados[[#This Row],[Column1]],CuentosIndexados[],25,FALSE)</f>
        <v>0</v>
      </c>
      <c r="X555" t="str">
        <f>VLOOKUP(CuentosContados[[#This Row],[Column1]],CuentosIndexados[],26,FALSE)</f>
        <v>compasion</v>
      </c>
      <c r="Y555">
        <f>VLOOKUP(CuentosContados[[#This Row],[Column1]],CuentosIndexados[],27,FALSE)</f>
        <v>0</v>
      </c>
      <c r="Z555">
        <f>VLOOKUP(CuentosContados[[#This Row],[Column1]],CuentosIndexados[],28,FALSE)</f>
        <v>0</v>
      </c>
      <c r="AA555">
        <f>VLOOKUP(CuentosContados[[#This Row],[Column1]],CuentosIndexados[],29,FALSE)</f>
        <v>0</v>
      </c>
      <c r="AB555">
        <f>VLOOKUP(CuentosContados[[#This Row],[Column1]],CuentosIndexados[],30,FALSE)</f>
        <v>0</v>
      </c>
      <c r="AC555">
        <f>VLOOKUP(CuentosContados[[#This Row],[Column1]],CuentosIndexados[],31,FALSE)</f>
        <v>0</v>
      </c>
      <c r="AD555">
        <f>VLOOKUP(CuentosContados[[#This Row],[Column1]],CuentosIndexados[],32,FALSE)</f>
        <v>0</v>
      </c>
      <c r="AE555">
        <f>VLOOKUP(CuentosContados[[#This Row],[Column1]],CuentosIndexados[],33,FALSE)</f>
        <v>0</v>
      </c>
      <c r="AF555" t="str">
        <f>VLOOKUP(CuentosContados[[#This Row],[Column1]],CuentosIndexados[],34,FALSE)</f>
        <v>diversion</v>
      </c>
      <c r="AG555" t="str">
        <f>VLOOKUP(CuentosContados[[#This Row],[Column1]],CuentosIndexados[],35,FALSE)</f>
        <v>placer</v>
      </c>
      <c r="AH555">
        <f>VLOOKUP(CuentosContados[[#This Row],[Column1]],CuentosIndexados[],36,FALSE)</f>
        <v>0</v>
      </c>
      <c r="AI555">
        <f>VLOOKUP(CuentosContados[[#This Row],[Column1]],CuentosIndexados[],37,FALSE)</f>
        <v>0</v>
      </c>
      <c r="AJ555">
        <f>VLOOKUP(CuentosContados[[#This Row],[Column1]],CuentosIndexados[],38,FALSE)</f>
        <v>0</v>
      </c>
      <c r="AK555">
        <f>VLOOKUP(CuentosContados[[#This Row],[Column1]],CuentosIndexados[],39,FALSE)</f>
        <v>0</v>
      </c>
    </row>
    <row r="556" spans="1:37" x14ac:dyDescent="0.25">
      <c r="A556" t="s">
        <v>175</v>
      </c>
      <c r="B556" t="str">
        <f>VLOOKUP(CuentosContados[[#This Row],[Column1]],CuentosIndexados[],3,FALSE)</f>
        <v>amor</v>
      </c>
      <c r="C556">
        <f>VLOOKUP(CuentosContados[[#This Row],[Column1]],CuentosIndexados[],5,FALSE)</f>
        <v>0</v>
      </c>
      <c r="D556">
        <f>VLOOKUP(CuentosContados[[#This Row],[Column1]],CuentosIndexados[],6,FALSE)</f>
        <v>0</v>
      </c>
      <c r="E556">
        <f>VLOOKUP(CuentosContados[[#This Row],[Column1]],CuentosIndexados[],7,FALSE)</f>
        <v>0</v>
      </c>
      <c r="F556">
        <f>VLOOKUP(CuentosContados[[#This Row],[Column1]],CuentosIndexados[],8,FALSE)</f>
        <v>0</v>
      </c>
      <c r="G556">
        <f>VLOOKUP(CuentosContados[[#This Row],[Column1]],CuentosIndexados[],9,FALSE)</f>
        <v>0</v>
      </c>
      <c r="H556">
        <f>VLOOKUP(CuentosContados[[#This Row],[Column1]],CuentosIndexados[],10,FALSE)</f>
        <v>0</v>
      </c>
      <c r="I556" t="str">
        <f>VLOOKUP(CuentosContados[[#This Row],[Column1]],CuentosIndexados[],11,FALSE)</f>
        <v>educacion</v>
      </c>
      <c r="J556" t="str">
        <f>VLOOKUP(CuentosContados[[#This Row],[Column1]],CuentosIndexados[],12,FALSE)</f>
        <v>trabajo</v>
      </c>
      <c r="K556">
        <f>VLOOKUP(CuentosContados[[#This Row],[Column1]],CuentosIndexados[],13,FALSE)</f>
        <v>0</v>
      </c>
      <c r="L556">
        <f>VLOOKUP(CuentosContados[[#This Row],[Column1]],CuentosIndexados[],14,FALSE)</f>
        <v>0</v>
      </c>
      <c r="M556">
        <f>VLOOKUP(CuentosContados[[#This Row],[Column1]],CuentosIndexados[],15,FALSE)</f>
        <v>0</v>
      </c>
      <c r="N556">
        <f>VLOOKUP(CuentosContados[[#This Row],[Column1]],CuentosIndexados[],16,FALSE)</f>
        <v>0</v>
      </c>
      <c r="O556">
        <f>VLOOKUP(CuentosContados[[#This Row],[Column1]],CuentosIndexados[],17,FALSE)</f>
        <v>0</v>
      </c>
      <c r="P556">
        <f>VLOOKUP(CuentosContados[[#This Row],[Column1]],CuentosIndexados[],18,FALSE)</f>
        <v>0</v>
      </c>
      <c r="Q556">
        <f>VLOOKUP(CuentosContados[[#This Row],[Column1]],CuentosIndexados[],19,FALSE)</f>
        <v>0</v>
      </c>
      <c r="R556">
        <f>VLOOKUP(CuentosContados[[#This Row],[Column1]],CuentosIndexados[],20,FALSE)</f>
        <v>0</v>
      </c>
      <c r="S556" t="str">
        <f>VLOOKUP(CuentosContados[[#This Row],[Column1]],CuentosIndexados[],21,FALSE)</f>
        <v>fortaleza</v>
      </c>
      <c r="T556">
        <f>VLOOKUP(CuentosContados[[#This Row],[Column1]],CuentosIndexados[],22,FALSE)</f>
        <v>0</v>
      </c>
      <c r="U556">
        <f>VLOOKUP(CuentosContados[[#This Row],[Column1]],CuentosIndexados[],23,FALSE)</f>
        <v>0</v>
      </c>
      <c r="V556">
        <f>VLOOKUP(CuentosContados[[#This Row],[Column1]],CuentosIndexados[],24,FALSE)</f>
        <v>0</v>
      </c>
      <c r="W556">
        <f>VLOOKUP(CuentosContados[[#This Row],[Column1]],CuentosIndexados[],25,FALSE)</f>
        <v>0</v>
      </c>
      <c r="X556" t="str">
        <f>VLOOKUP(CuentosContados[[#This Row],[Column1]],CuentosIndexados[],26,FALSE)</f>
        <v>compasion</v>
      </c>
      <c r="Y556">
        <f>VLOOKUP(CuentosContados[[#This Row],[Column1]],CuentosIndexados[],27,FALSE)</f>
        <v>0</v>
      </c>
      <c r="Z556">
        <f>VLOOKUP(CuentosContados[[#This Row],[Column1]],CuentosIndexados[],28,FALSE)</f>
        <v>0</v>
      </c>
      <c r="AA556">
        <f>VLOOKUP(CuentosContados[[#This Row],[Column1]],CuentosIndexados[],29,FALSE)</f>
        <v>0</v>
      </c>
      <c r="AB556">
        <f>VLOOKUP(CuentosContados[[#This Row],[Column1]],CuentosIndexados[],30,FALSE)</f>
        <v>0</v>
      </c>
      <c r="AC556">
        <f>VLOOKUP(CuentosContados[[#This Row],[Column1]],CuentosIndexados[],31,FALSE)</f>
        <v>0</v>
      </c>
      <c r="AD556">
        <f>VLOOKUP(CuentosContados[[#This Row],[Column1]],CuentosIndexados[],32,FALSE)</f>
        <v>0</v>
      </c>
      <c r="AE556">
        <f>VLOOKUP(CuentosContados[[#This Row],[Column1]],CuentosIndexados[],33,FALSE)</f>
        <v>0</v>
      </c>
      <c r="AF556" t="str">
        <f>VLOOKUP(CuentosContados[[#This Row],[Column1]],CuentosIndexados[],34,FALSE)</f>
        <v>diversion</v>
      </c>
      <c r="AG556" t="str">
        <f>VLOOKUP(CuentosContados[[#This Row],[Column1]],CuentosIndexados[],35,FALSE)</f>
        <v>placer</v>
      </c>
      <c r="AH556">
        <f>VLOOKUP(CuentosContados[[#This Row],[Column1]],CuentosIndexados[],36,FALSE)</f>
        <v>0</v>
      </c>
      <c r="AI556">
        <f>VLOOKUP(CuentosContados[[#This Row],[Column1]],CuentosIndexados[],37,FALSE)</f>
        <v>0</v>
      </c>
      <c r="AJ556">
        <f>VLOOKUP(CuentosContados[[#This Row],[Column1]],CuentosIndexados[],38,FALSE)</f>
        <v>0</v>
      </c>
      <c r="AK556">
        <f>VLOOKUP(CuentosContados[[#This Row],[Column1]],CuentosIndexados[],39,FALSE)</f>
        <v>0</v>
      </c>
    </row>
    <row r="557" spans="1:37" x14ac:dyDescent="0.25">
      <c r="A557" t="s">
        <v>175</v>
      </c>
      <c r="B557" t="str">
        <f>VLOOKUP(CuentosContados[[#This Row],[Column1]],CuentosIndexados[],3,FALSE)</f>
        <v>amor</v>
      </c>
      <c r="C557">
        <f>VLOOKUP(CuentosContados[[#This Row],[Column1]],CuentosIndexados[],5,FALSE)</f>
        <v>0</v>
      </c>
      <c r="D557">
        <f>VLOOKUP(CuentosContados[[#This Row],[Column1]],CuentosIndexados[],6,FALSE)</f>
        <v>0</v>
      </c>
      <c r="E557">
        <f>VLOOKUP(CuentosContados[[#This Row],[Column1]],CuentosIndexados[],7,FALSE)</f>
        <v>0</v>
      </c>
      <c r="F557">
        <f>VLOOKUP(CuentosContados[[#This Row],[Column1]],CuentosIndexados[],8,FALSE)</f>
        <v>0</v>
      </c>
      <c r="G557">
        <f>VLOOKUP(CuentosContados[[#This Row],[Column1]],CuentosIndexados[],9,FALSE)</f>
        <v>0</v>
      </c>
      <c r="H557">
        <f>VLOOKUP(CuentosContados[[#This Row],[Column1]],CuentosIndexados[],10,FALSE)</f>
        <v>0</v>
      </c>
      <c r="I557" t="str">
        <f>VLOOKUP(CuentosContados[[#This Row],[Column1]],CuentosIndexados[],11,FALSE)</f>
        <v>educacion</v>
      </c>
      <c r="J557" t="str">
        <f>VLOOKUP(CuentosContados[[#This Row],[Column1]],CuentosIndexados[],12,FALSE)</f>
        <v>trabajo</v>
      </c>
      <c r="K557">
        <f>VLOOKUP(CuentosContados[[#This Row],[Column1]],CuentosIndexados[],13,FALSE)</f>
        <v>0</v>
      </c>
      <c r="L557">
        <f>VLOOKUP(CuentosContados[[#This Row],[Column1]],CuentosIndexados[],14,FALSE)</f>
        <v>0</v>
      </c>
      <c r="M557">
        <f>VLOOKUP(CuentosContados[[#This Row],[Column1]],CuentosIndexados[],15,FALSE)</f>
        <v>0</v>
      </c>
      <c r="N557">
        <f>VLOOKUP(CuentosContados[[#This Row],[Column1]],CuentosIndexados[],16,FALSE)</f>
        <v>0</v>
      </c>
      <c r="O557">
        <f>VLOOKUP(CuentosContados[[#This Row],[Column1]],CuentosIndexados[],17,FALSE)</f>
        <v>0</v>
      </c>
      <c r="P557">
        <f>VLOOKUP(CuentosContados[[#This Row],[Column1]],CuentosIndexados[],18,FALSE)</f>
        <v>0</v>
      </c>
      <c r="Q557">
        <f>VLOOKUP(CuentosContados[[#This Row],[Column1]],CuentosIndexados[],19,FALSE)</f>
        <v>0</v>
      </c>
      <c r="R557">
        <f>VLOOKUP(CuentosContados[[#This Row],[Column1]],CuentosIndexados[],20,FALSE)</f>
        <v>0</v>
      </c>
      <c r="S557" t="str">
        <f>VLOOKUP(CuentosContados[[#This Row],[Column1]],CuentosIndexados[],21,FALSE)</f>
        <v>fortaleza</v>
      </c>
      <c r="T557">
        <f>VLOOKUP(CuentosContados[[#This Row],[Column1]],CuentosIndexados[],22,FALSE)</f>
        <v>0</v>
      </c>
      <c r="U557">
        <f>VLOOKUP(CuentosContados[[#This Row],[Column1]],CuentosIndexados[],23,FALSE)</f>
        <v>0</v>
      </c>
      <c r="V557">
        <f>VLOOKUP(CuentosContados[[#This Row],[Column1]],CuentosIndexados[],24,FALSE)</f>
        <v>0</v>
      </c>
      <c r="W557">
        <f>VLOOKUP(CuentosContados[[#This Row],[Column1]],CuentosIndexados[],25,FALSE)</f>
        <v>0</v>
      </c>
      <c r="X557" t="str">
        <f>VLOOKUP(CuentosContados[[#This Row],[Column1]],CuentosIndexados[],26,FALSE)</f>
        <v>compasion</v>
      </c>
      <c r="Y557">
        <f>VLOOKUP(CuentosContados[[#This Row],[Column1]],CuentosIndexados[],27,FALSE)</f>
        <v>0</v>
      </c>
      <c r="Z557">
        <f>VLOOKUP(CuentosContados[[#This Row],[Column1]],CuentosIndexados[],28,FALSE)</f>
        <v>0</v>
      </c>
      <c r="AA557">
        <f>VLOOKUP(CuentosContados[[#This Row],[Column1]],CuentosIndexados[],29,FALSE)</f>
        <v>0</v>
      </c>
      <c r="AB557">
        <f>VLOOKUP(CuentosContados[[#This Row],[Column1]],CuentosIndexados[],30,FALSE)</f>
        <v>0</v>
      </c>
      <c r="AC557">
        <f>VLOOKUP(CuentosContados[[#This Row],[Column1]],CuentosIndexados[],31,FALSE)</f>
        <v>0</v>
      </c>
      <c r="AD557">
        <f>VLOOKUP(CuentosContados[[#This Row],[Column1]],CuentosIndexados[],32,FALSE)</f>
        <v>0</v>
      </c>
      <c r="AE557">
        <f>VLOOKUP(CuentosContados[[#This Row],[Column1]],CuentosIndexados[],33,FALSE)</f>
        <v>0</v>
      </c>
      <c r="AF557" t="str">
        <f>VLOOKUP(CuentosContados[[#This Row],[Column1]],CuentosIndexados[],34,FALSE)</f>
        <v>diversion</v>
      </c>
      <c r="AG557" t="str">
        <f>VLOOKUP(CuentosContados[[#This Row],[Column1]],CuentosIndexados[],35,FALSE)</f>
        <v>placer</v>
      </c>
      <c r="AH557">
        <f>VLOOKUP(CuentosContados[[#This Row],[Column1]],CuentosIndexados[],36,FALSE)</f>
        <v>0</v>
      </c>
      <c r="AI557">
        <f>VLOOKUP(CuentosContados[[#This Row],[Column1]],CuentosIndexados[],37,FALSE)</f>
        <v>0</v>
      </c>
      <c r="AJ557">
        <f>VLOOKUP(CuentosContados[[#This Row],[Column1]],CuentosIndexados[],38,FALSE)</f>
        <v>0</v>
      </c>
      <c r="AK557">
        <f>VLOOKUP(CuentosContados[[#This Row],[Column1]],CuentosIndexados[],39,FALSE)</f>
        <v>0</v>
      </c>
    </row>
    <row r="558" spans="1:37" x14ac:dyDescent="0.25">
      <c r="A558" t="s">
        <v>175</v>
      </c>
      <c r="B558" t="str">
        <f>VLOOKUP(CuentosContados[[#This Row],[Column1]],CuentosIndexados[],3,FALSE)</f>
        <v>amor</v>
      </c>
      <c r="C558">
        <f>VLOOKUP(CuentosContados[[#This Row],[Column1]],CuentosIndexados[],5,FALSE)</f>
        <v>0</v>
      </c>
      <c r="D558">
        <f>VLOOKUP(CuentosContados[[#This Row],[Column1]],CuentosIndexados[],6,FALSE)</f>
        <v>0</v>
      </c>
      <c r="E558">
        <f>VLOOKUP(CuentosContados[[#This Row],[Column1]],CuentosIndexados[],7,FALSE)</f>
        <v>0</v>
      </c>
      <c r="F558">
        <f>VLOOKUP(CuentosContados[[#This Row],[Column1]],CuentosIndexados[],8,FALSE)</f>
        <v>0</v>
      </c>
      <c r="G558">
        <f>VLOOKUP(CuentosContados[[#This Row],[Column1]],CuentosIndexados[],9,FALSE)</f>
        <v>0</v>
      </c>
      <c r="H558">
        <f>VLOOKUP(CuentosContados[[#This Row],[Column1]],CuentosIndexados[],10,FALSE)</f>
        <v>0</v>
      </c>
      <c r="I558" t="str">
        <f>VLOOKUP(CuentosContados[[#This Row],[Column1]],CuentosIndexados[],11,FALSE)</f>
        <v>educacion</v>
      </c>
      <c r="J558" t="str">
        <f>VLOOKUP(CuentosContados[[#This Row],[Column1]],CuentosIndexados[],12,FALSE)</f>
        <v>trabajo</v>
      </c>
      <c r="K558">
        <f>VLOOKUP(CuentosContados[[#This Row],[Column1]],CuentosIndexados[],13,FALSE)</f>
        <v>0</v>
      </c>
      <c r="L558">
        <f>VLOOKUP(CuentosContados[[#This Row],[Column1]],CuentosIndexados[],14,FALSE)</f>
        <v>0</v>
      </c>
      <c r="M558">
        <f>VLOOKUP(CuentosContados[[#This Row],[Column1]],CuentosIndexados[],15,FALSE)</f>
        <v>0</v>
      </c>
      <c r="N558">
        <f>VLOOKUP(CuentosContados[[#This Row],[Column1]],CuentosIndexados[],16,FALSE)</f>
        <v>0</v>
      </c>
      <c r="O558">
        <f>VLOOKUP(CuentosContados[[#This Row],[Column1]],CuentosIndexados[],17,FALSE)</f>
        <v>0</v>
      </c>
      <c r="P558">
        <f>VLOOKUP(CuentosContados[[#This Row],[Column1]],CuentosIndexados[],18,FALSE)</f>
        <v>0</v>
      </c>
      <c r="Q558">
        <f>VLOOKUP(CuentosContados[[#This Row],[Column1]],CuentosIndexados[],19,FALSE)</f>
        <v>0</v>
      </c>
      <c r="R558">
        <f>VLOOKUP(CuentosContados[[#This Row],[Column1]],CuentosIndexados[],20,FALSE)</f>
        <v>0</v>
      </c>
      <c r="S558" t="str">
        <f>VLOOKUP(CuentosContados[[#This Row],[Column1]],CuentosIndexados[],21,FALSE)</f>
        <v>fortaleza</v>
      </c>
      <c r="T558">
        <f>VLOOKUP(CuentosContados[[#This Row],[Column1]],CuentosIndexados[],22,FALSE)</f>
        <v>0</v>
      </c>
      <c r="U558">
        <f>VLOOKUP(CuentosContados[[#This Row],[Column1]],CuentosIndexados[],23,FALSE)</f>
        <v>0</v>
      </c>
      <c r="V558">
        <f>VLOOKUP(CuentosContados[[#This Row],[Column1]],CuentosIndexados[],24,FALSE)</f>
        <v>0</v>
      </c>
      <c r="W558">
        <f>VLOOKUP(CuentosContados[[#This Row],[Column1]],CuentosIndexados[],25,FALSE)</f>
        <v>0</v>
      </c>
      <c r="X558" t="str">
        <f>VLOOKUP(CuentosContados[[#This Row],[Column1]],CuentosIndexados[],26,FALSE)</f>
        <v>compasion</v>
      </c>
      <c r="Y558">
        <f>VLOOKUP(CuentosContados[[#This Row],[Column1]],CuentosIndexados[],27,FALSE)</f>
        <v>0</v>
      </c>
      <c r="Z558">
        <f>VLOOKUP(CuentosContados[[#This Row],[Column1]],CuentosIndexados[],28,FALSE)</f>
        <v>0</v>
      </c>
      <c r="AA558">
        <f>VLOOKUP(CuentosContados[[#This Row],[Column1]],CuentosIndexados[],29,FALSE)</f>
        <v>0</v>
      </c>
      <c r="AB558">
        <f>VLOOKUP(CuentosContados[[#This Row],[Column1]],CuentosIndexados[],30,FALSE)</f>
        <v>0</v>
      </c>
      <c r="AC558">
        <f>VLOOKUP(CuentosContados[[#This Row],[Column1]],CuentosIndexados[],31,FALSE)</f>
        <v>0</v>
      </c>
      <c r="AD558">
        <f>VLOOKUP(CuentosContados[[#This Row],[Column1]],CuentosIndexados[],32,FALSE)</f>
        <v>0</v>
      </c>
      <c r="AE558">
        <f>VLOOKUP(CuentosContados[[#This Row],[Column1]],CuentosIndexados[],33,FALSE)</f>
        <v>0</v>
      </c>
      <c r="AF558" t="str">
        <f>VLOOKUP(CuentosContados[[#This Row],[Column1]],CuentosIndexados[],34,FALSE)</f>
        <v>diversion</v>
      </c>
      <c r="AG558" t="str">
        <f>VLOOKUP(CuentosContados[[#This Row],[Column1]],CuentosIndexados[],35,FALSE)</f>
        <v>placer</v>
      </c>
      <c r="AH558">
        <f>VLOOKUP(CuentosContados[[#This Row],[Column1]],CuentosIndexados[],36,FALSE)</f>
        <v>0</v>
      </c>
      <c r="AI558">
        <f>VLOOKUP(CuentosContados[[#This Row],[Column1]],CuentosIndexados[],37,FALSE)</f>
        <v>0</v>
      </c>
      <c r="AJ558">
        <f>VLOOKUP(CuentosContados[[#This Row],[Column1]],CuentosIndexados[],38,FALSE)</f>
        <v>0</v>
      </c>
      <c r="AK558">
        <f>VLOOKUP(CuentosContados[[#This Row],[Column1]],CuentosIndexados[],39,FALSE)</f>
        <v>0</v>
      </c>
    </row>
    <row r="559" spans="1:37" x14ac:dyDescent="0.25">
      <c r="A559" t="s">
        <v>175</v>
      </c>
      <c r="B559" t="str">
        <f>VLOOKUP(CuentosContados[[#This Row],[Column1]],CuentosIndexados[],3,FALSE)</f>
        <v>amor</v>
      </c>
      <c r="C559">
        <f>VLOOKUP(CuentosContados[[#This Row],[Column1]],CuentosIndexados[],5,FALSE)</f>
        <v>0</v>
      </c>
      <c r="D559">
        <f>VLOOKUP(CuentosContados[[#This Row],[Column1]],CuentosIndexados[],6,FALSE)</f>
        <v>0</v>
      </c>
      <c r="E559">
        <f>VLOOKUP(CuentosContados[[#This Row],[Column1]],CuentosIndexados[],7,FALSE)</f>
        <v>0</v>
      </c>
      <c r="F559">
        <f>VLOOKUP(CuentosContados[[#This Row],[Column1]],CuentosIndexados[],8,FALSE)</f>
        <v>0</v>
      </c>
      <c r="G559">
        <f>VLOOKUP(CuentosContados[[#This Row],[Column1]],CuentosIndexados[],9,FALSE)</f>
        <v>0</v>
      </c>
      <c r="H559">
        <f>VLOOKUP(CuentosContados[[#This Row],[Column1]],CuentosIndexados[],10,FALSE)</f>
        <v>0</v>
      </c>
      <c r="I559" t="str">
        <f>VLOOKUP(CuentosContados[[#This Row],[Column1]],CuentosIndexados[],11,FALSE)</f>
        <v>educacion</v>
      </c>
      <c r="J559" t="str">
        <f>VLOOKUP(CuentosContados[[#This Row],[Column1]],CuentosIndexados[],12,FALSE)</f>
        <v>trabajo</v>
      </c>
      <c r="K559">
        <f>VLOOKUP(CuentosContados[[#This Row],[Column1]],CuentosIndexados[],13,FALSE)</f>
        <v>0</v>
      </c>
      <c r="L559">
        <f>VLOOKUP(CuentosContados[[#This Row],[Column1]],CuentosIndexados[],14,FALSE)</f>
        <v>0</v>
      </c>
      <c r="M559">
        <f>VLOOKUP(CuentosContados[[#This Row],[Column1]],CuentosIndexados[],15,FALSE)</f>
        <v>0</v>
      </c>
      <c r="N559">
        <f>VLOOKUP(CuentosContados[[#This Row],[Column1]],CuentosIndexados[],16,FALSE)</f>
        <v>0</v>
      </c>
      <c r="O559">
        <f>VLOOKUP(CuentosContados[[#This Row],[Column1]],CuentosIndexados[],17,FALSE)</f>
        <v>0</v>
      </c>
      <c r="P559">
        <f>VLOOKUP(CuentosContados[[#This Row],[Column1]],CuentosIndexados[],18,FALSE)</f>
        <v>0</v>
      </c>
      <c r="Q559">
        <f>VLOOKUP(CuentosContados[[#This Row],[Column1]],CuentosIndexados[],19,FALSE)</f>
        <v>0</v>
      </c>
      <c r="R559">
        <f>VLOOKUP(CuentosContados[[#This Row],[Column1]],CuentosIndexados[],20,FALSE)</f>
        <v>0</v>
      </c>
      <c r="S559" t="str">
        <f>VLOOKUP(CuentosContados[[#This Row],[Column1]],CuentosIndexados[],21,FALSE)</f>
        <v>fortaleza</v>
      </c>
      <c r="T559">
        <f>VLOOKUP(CuentosContados[[#This Row],[Column1]],CuentosIndexados[],22,FALSE)</f>
        <v>0</v>
      </c>
      <c r="U559">
        <f>VLOOKUP(CuentosContados[[#This Row],[Column1]],CuentosIndexados[],23,FALSE)</f>
        <v>0</v>
      </c>
      <c r="V559">
        <f>VLOOKUP(CuentosContados[[#This Row],[Column1]],CuentosIndexados[],24,FALSE)</f>
        <v>0</v>
      </c>
      <c r="W559">
        <f>VLOOKUP(CuentosContados[[#This Row],[Column1]],CuentosIndexados[],25,FALSE)</f>
        <v>0</v>
      </c>
      <c r="X559" t="str">
        <f>VLOOKUP(CuentosContados[[#This Row],[Column1]],CuentosIndexados[],26,FALSE)</f>
        <v>compasion</v>
      </c>
      <c r="Y559">
        <f>VLOOKUP(CuentosContados[[#This Row],[Column1]],CuentosIndexados[],27,FALSE)</f>
        <v>0</v>
      </c>
      <c r="Z559">
        <f>VLOOKUP(CuentosContados[[#This Row],[Column1]],CuentosIndexados[],28,FALSE)</f>
        <v>0</v>
      </c>
      <c r="AA559">
        <f>VLOOKUP(CuentosContados[[#This Row],[Column1]],CuentosIndexados[],29,FALSE)</f>
        <v>0</v>
      </c>
      <c r="AB559">
        <f>VLOOKUP(CuentosContados[[#This Row],[Column1]],CuentosIndexados[],30,FALSE)</f>
        <v>0</v>
      </c>
      <c r="AC559">
        <f>VLOOKUP(CuentosContados[[#This Row],[Column1]],CuentosIndexados[],31,FALSE)</f>
        <v>0</v>
      </c>
      <c r="AD559">
        <f>VLOOKUP(CuentosContados[[#This Row],[Column1]],CuentosIndexados[],32,FALSE)</f>
        <v>0</v>
      </c>
      <c r="AE559">
        <f>VLOOKUP(CuentosContados[[#This Row],[Column1]],CuentosIndexados[],33,FALSE)</f>
        <v>0</v>
      </c>
      <c r="AF559" t="str">
        <f>VLOOKUP(CuentosContados[[#This Row],[Column1]],CuentosIndexados[],34,FALSE)</f>
        <v>diversion</v>
      </c>
      <c r="AG559" t="str">
        <f>VLOOKUP(CuentosContados[[#This Row],[Column1]],CuentosIndexados[],35,FALSE)</f>
        <v>placer</v>
      </c>
      <c r="AH559">
        <f>VLOOKUP(CuentosContados[[#This Row],[Column1]],CuentosIndexados[],36,FALSE)</f>
        <v>0</v>
      </c>
      <c r="AI559">
        <f>VLOOKUP(CuentosContados[[#This Row],[Column1]],CuentosIndexados[],37,FALSE)</f>
        <v>0</v>
      </c>
      <c r="AJ559">
        <f>VLOOKUP(CuentosContados[[#This Row],[Column1]],CuentosIndexados[],38,FALSE)</f>
        <v>0</v>
      </c>
      <c r="AK559">
        <f>VLOOKUP(CuentosContados[[#This Row],[Column1]],CuentosIndexados[],39,FALSE)</f>
        <v>0</v>
      </c>
    </row>
    <row r="560" spans="1:37" x14ac:dyDescent="0.25">
      <c r="A560" t="s">
        <v>175</v>
      </c>
      <c r="B560" t="str">
        <f>VLOOKUP(CuentosContados[[#This Row],[Column1]],CuentosIndexados[],3,FALSE)</f>
        <v>amor</v>
      </c>
      <c r="C560">
        <f>VLOOKUP(CuentosContados[[#This Row],[Column1]],CuentosIndexados[],5,FALSE)</f>
        <v>0</v>
      </c>
      <c r="D560">
        <f>VLOOKUP(CuentosContados[[#This Row],[Column1]],CuentosIndexados[],6,FALSE)</f>
        <v>0</v>
      </c>
      <c r="E560">
        <f>VLOOKUP(CuentosContados[[#This Row],[Column1]],CuentosIndexados[],7,FALSE)</f>
        <v>0</v>
      </c>
      <c r="F560">
        <f>VLOOKUP(CuentosContados[[#This Row],[Column1]],CuentosIndexados[],8,FALSE)</f>
        <v>0</v>
      </c>
      <c r="G560">
        <f>VLOOKUP(CuentosContados[[#This Row],[Column1]],CuentosIndexados[],9,FALSE)</f>
        <v>0</v>
      </c>
      <c r="H560">
        <f>VLOOKUP(CuentosContados[[#This Row],[Column1]],CuentosIndexados[],10,FALSE)</f>
        <v>0</v>
      </c>
      <c r="I560" t="str">
        <f>VLOOKUP(CuentosContados[[#This Row],[Column1]],CuentosIndexados[],11,FALSE)</f>
        <v>educacion</v>
      </c>
      <c r="J560" t="str">
        <f>VLOOKUP(CuentosContados[[#This Row],[Column1]],CuentosIndexados[],12,FALSE)</f>
        <v>trabajo</v>
      </c>
      <c r="K560">
        <f>VLOOKUP(CuentosContados[[#This Row],[Column1]],CuentosIndexados[],13,FALSE)</f>
        <v>0</v>
      </c>
      <c r="L560">
        <f>VLOOKUP(CuentosContados[[#This Row],[Column1]],CuentosIndexados[],14,FALSE)</f>
        <v>0</v>
      </c>
      <c r="M560">
        <f>VLOOKUP(CuentosContados[[#This Row],[Column1]],CuentosIndexados[],15,FALSE)</f>
        <v>0</v>
      </c>
      <c r="N560">
        <f>VLOOKUP(CuentosContados[[#This Row],[Column1]],CuentosIndexados[],16,FALSE)</f>
        <v>0</v>
      </c>
      <c r="O560">
        <f>VLOOKUP(CuentosContados[[#This Row],[Column1]],CuentosIndexados[],17,FALSE)</f>
        <v>0</v>
      </c>
      <c r="P560">
        <f>VLOOKUP(CuentosContados[[#This Row],[Column1]],CuentosIndexados[],18,FALSE)</f>
        <v>0</v>
      </c>
      <c r="Q560">
        <f>VLOOKUP(CuentosContados[[#This Row],[Column1]],CuentosIndexados[],19,FALSE)</f>
        <v>0</v>
      </c>
      <c r="R560">
        <f>VLOOKUP(CuentosContados[[#This Row],[Column1]],CuentosIndexados[],20,FALSE)</f>
        <v>0</v>
      </c>
      <c r="S560" t="str">
        <f>VLOOKUP(CuentosContados[[#This Row],[Column1]],CuentosIndexados[],21,FALSE)</f>
        <v>fortaleza</v>
      </c>
      <c r="T560">
        <f>VLOOKUP(CuentosContados[[#This Row],[Column1]],CuentosIndexados[],22,FALSE)</f>
        <v>0</v>
      </c>
      <c r="U560">
        <f>VLOOKUP(CuentosContados[[#This Row],[Column1]],CuentosIndexados[],23,FALSE)</f>
        <v>0</v>
      </c>
      <c r="V560">
        <f>VLOOKUP(CuentosContados[[#This Row],[Column1]],CuentosIndexados[],24,FALSE)</f>
        <v>0</v>
      </c>
      <c r="W560">
        <f>VLOOKUP(CuentosContados[[#This Row],[Column1]],CuentosIndexados[],25,FALSE)</f>
        <v>0</v>
      </c>
      <c r="X560" t="str">
        <f>VLOOKUP(CuentosContados[[#This Row],[Column1]],CuentosIndexados[],26,FALSE)</f>
        <v>compasion</v>
      </c>
      <c r="Y560">
        <f>VLOOKUP(CuentosContados[[#This Row],[Column1]],CuentosIndexados[],27,FALSE)</f>
        <v>0</v>
      </c>
      <c r="Z560">
        <f>VLOOKUP(CuentosContados[[#This Row],[Column1]],CuentosIndexados[],28,FALSE)</f>
        <v>0</v>
      </c>
      <c r="AA560">
        <f>VLOOKUP(CuentosContados[[#This Row],[Column1]],CuentosIndexados[],29,FALSE)</f>
        <v>0</v>
      </c>
      <c r="AB560">
        <f>VLOOKUP(CuentosContados[[#This Row],[Column1]],CuentosIndexados[],30,FALSE)</f>
        <v>0</v>
      </c>
      <c r="AC560">
        <f>VLOOKUP(CuentosContados[[#This Row],[Column1]],CuentosIndexados[],31,FALSE)</f>
        <v>0</v>
      </c>
      <c r="AD560">
        <f>VLOOKUP(CuentosContados[[#This Row],[Column1]],CuentosIndexados[],32,FALSE)</f>
        <v>0</v>
      </c>
      <c r="AE560">
        <f>VLOOKUP(CuentosContados[[#This Row],[Column1]],CuentosIndexados[],33,FALSE)</f>
        <v>0</v>
      </c>
      <c r="AF560" t="str">
        <f>VLOOKUP(CuentosContados[[#This Row],[Column1]],CuentosIndexados[],34,FALSE)</f>
        <v>diversion</v>
      </c>
      <c r="AG560" t="str">
        <f>VLOOKUP(CuentosContados[[#This Row],[Column1]],CuentosIndexados[],35,FALSE)</f>
        <v>placer</v>
      </c>
      <c r="AH560">
        <f>VLOOKUP(CuentosContados[[#This Row],[Column1]],CuentosIndexados[],36,FALSE)</f>
        <v>0</v>
      </c>
      <c r="AI560">
        <f>VLOOKUP(CuentosContados[[#This Row],[Column1]],CuentosIndexados[],37,FALSE)</f>
        <v>0</v>
      </c>
      <c r="AJ560">
        <f>VLOOKUP(CuentosContados[[#This Row],[Column1]],CuentosIndexados[],38,FALSE)</f>
        <v>0</v>
      </c>
      <c r="AK560">
        <f>VLOOKUP(CuentosContados[[#This Row],[Column1]],CuentosIndexados[],39,FALSE)</f>
        <v>0</v>
      </c>
    </row>
    <row r="561" spans="1:37" x14ac:dyDescent="0.25">
      <c r="A561" t="s">
        <v>175</v>
      </c>
      <c r="B561" t="str">
        <f>VLOOKUP(CuentosContados[[#This Row],[Column1]],CuentosIndexados[],3,FALSE)</f>
        <v>amor</v>
      </c>
      <c r="C561">
        <f>VLOOKUP(CuentosContados[[#This Row],[Column1]],CuentosIndexados[],5,FALSE)</f>
        <v>0</v>
      </c>
      <c r="D561">
        <f>VLOOKUP(CuentosContados[[#This Row],[Column1]],CuentosIndexados[],6,FALSE)</f>
        <v>0</v>
      </c>
      <c r="E561">
        <f>VLOOKUP(CuentosContados[[#This Row],[Column1]],CuentosIndexados[],7,FALSE)</f>
        <v>0</v>
      </c>
      <c r="F561">
        <f>VLOOKUP(CuentosContados[[#This Row],[Column1]],CuentosIndexados[],8,FALSE)</f>
        <v>0</v>
      </c>
      <c r="G561">
        <f>VLOOKUP(CuentosContados[[#This Row],[Column1]],CuentosIndexados[],9,FALSE)</f>
        <v>0</v>
      </c>
      <c r="H561">
        <f>VLOOKUP(CuentosContados[[#This Row],[Column1]],CuentosIndexados[],10,FALSE)</f>
        <v>0</v>
      </c>
      <c r="I561" t="str">
        <f>VLOOKUP(CuentosContados[[#This Row],[Column1]],CuentosIndexados[],11,FALSE)</f>
        <v>educacion</v>
      </c>
      <c r="J561" t="str">
        <f>VLOOKUP(CuentosContados[[#This Row],[Column1]],CuentosIndexados[],12,FALSE)</f>
        <v>trabajo</v>
      </c>
      <c r="K561">
        <f>VLOOKUP(CuentosContados[[#This Row],[Column1]],CuentosIndexados[],13,FALSE)</f>
        <v>0</v>
      </c>
      <c r="L561">
        <f>VLOOKUP(CuentosContados[[#This Row],[Column1]],CuentosIndexados[],14,FALSE)</f>
        <v>0</v>
      </c>
      <c r="M561">
        <f>VLOOKUP(CuentosContados[[#This Row],[Column1]],CuentosIndexados[],15,FALSE)</f>
        <v>0</v>
      </c>
      <c r="N561">
        <f>VLOOKUP(CuentosContados[[#This Row],[Column1]],CuentosIndexados[],16,FALSE)</f>
        <v>0</v>
      </c>
      <c r="O561">
        <f>VLOOKUP(CuentosContados[[#This Row],[Column1]],CuentosIndexados[],17,FALSE)</f>
        <v>0</v>
      </c>
      <c r="P561">
        <f>VLOOKUP(CuentosContados[[#This Row],[Column1]],CuentosIndexados[],18,FALSE)</f>
        <v>0</v>
      </c>
      <c r="Q561">
        <f>VLOOKUP(CuentosContados[[#This Row],[Column1]],CuentosIndexados[],19,FALSE)</f>
        <v>0</v>
      </c>
      <c r="R561">
        <f>VLOOKUP(CuentosContados[[#This Row],[Column1]],CuentosIndexados[],20,FALSE)</f>
        <v>0</v>
      </c>
      <c r="S561" t="str">
        <f>VLOOKUP(CuentosContados[[#This Row],[Column1]],CuentosIndexados[],21,FALSE)</f>
        <v>fortaleza</v>
      </c>
      <c r="T561">
        <f>VLOOKUP(CuentosContados[[#This Row],[Column1]],CuentosIndexados[],22,FALSE)</f>
        <v>0</v>
      </c>
      <c r="U561">
        <f>VLOOKUP(CuentosContados[[#This Row],[Column1]],CuentosIndexados[],23,FALSE)</f>
        <v>0</v>
      </c>
      <c r="V561">
        <f>VLOOKUP(CuentosContados[[#This Row],[Column1]],CuentosIndexados[],24,FALSE)</f>
        <v>0</v>
      </c>
      <c r="W561">
        <f>VLOOKUP(CuentosContados[[#This Row],[Column1]],CuentosIndexados[],25,FALSE)</f>
        <v>0</v>
      </c>
      <c r="X561" t="str">
        <f>VLOOKUP(CuentosContados[[#This Row],[Column1]],CuentosIndexados[],26,FALSE)</f>
        <v>compasion</v>
      </c>
      <c r="Y561">
        <f>VLOOKUP(CuentosContados[[#This Row],[Column1]],CuentosIndexados[],27,FALSE)</f>
        <v>0</v>
      </c>
      <c r="Z561">
        <f>VLOOKUP(CuentosContados[[#This Row],[Column1]],CuentosIndexados[],28,FALSE)</f>
        <v>0</v>
      </c>
      <c r="AA561">
        <f>VLOOKUP(CuentosContados[[#This Row],[Column1]],CuentosIndexados[],29,FALSE)</f>
        <v>0</v>
      </c>
      <c r="AB561">
        <f>VLOOKUP(CuentosContados[[#This Row],[Column1]],CuentosIndexados[],30,FALSE)</f>
        <v>0</v>
      </c>
      <c r="AC561">
        <f>VLOOKUP(CuentosContados[[#This Row],[Column1]],CuentosIndexados[],31,FALSE)</f>
        <v>0</v>
      </c>
      <c r="AD561">
        <f>VLOOKUP(CuentosContados[[#This Row],[Column1]],CuentosIndexados[],32,FALSE)</f>
        <v>0</v>
      </c>
      <c r="AE561">
        <f>VLOOKUP(CuentosContados[[#This Row],[Column1]],CuentosIndexados[],33,FALSE)</f>
        <v>0</v>
      </c>
      <c r="AF561" t="str">
        <f>VLOOKUP(CuentosContados[[#This Row],[Column1]],CuentosIndexados[],34,FALSE)</f>
        <v>diversion</v>
      </c>
      <c r="AG561" t="str">
        <f>VLOOKUP(CuentosContados[[#This Row],[Column1]],CuentosIndexados[],35,FALSE)</f>
        <v>placer</v>
      </c>
      <c r="AH561">
        <f>VLOOKUP(CuentosContados[[#This Row],[Column1]],CuentosIndexados[],36,FALSE)</f>
        <v>0</v>
      </c>
      <c r="AI561">
        <f>VLOOKUP(CuentosContados[[#This Row],[Column1]],CuentosIndexados[],37,FALSE)</f>
        <v>0</v>
      </c>
      <c r="AJ561">
        <f>VLOOKUP(CuentosContados[[#This Row],[Column1]],CuentosIndexados[],38,FALSE)</f>
        <v>0</v>
      </c>
      <c r="AK561">
        <f>VLOOKUP(CuentosContados[[#This Row],[Column1]],CuentosIndexados[],39,FALSE)</f>
        <v>0</v>
      </c>
    </row>
    <row r="562" spans="1:37" x14ac:dyDescent="0.25">
      <c r="A562" t="s">
        <v>175</v>
      </c>
      <c r="B562" t="str">
        <f>VLOOKUP(CuentosContados[[#This Row],[Column1]],CuentosIndexados[],3,FALSE)</f>
        <v>amor</v>
      </c>
      <c r="C562">
        <f>VLOOKUP(CuentosContados[[#This Row],[Column1]],CuentosIndexados[],5,FALSE)</f>
        <v>0</v>
      </c>
      <c r="D562">
        <f>VLOOKUP(CuentosContados[[#This Row],[Column1]],CuentosIndexados[],6,FALSE)</f>
        <v>0</v>
      </c>
      <c r="E562">
        <f>VLOOKUP(CuentosContados[[#This Row],[Column1]],CuentosIndexados[],7,FALSE)</f>
        <v>0</v>
      </c>
      <c r="F562">
        <f>VLOOKUP(CuentosContados[[#This Row],[Column1]],CuentosIndexados[],8,FALSE)</f>
        <v>0</v>
      </c>
      <c r="G562">
        <f>VLOOKUP(CuentosContados[[#This Row],[Column1]],CuentosIndexados[],9,FALSE)</f>
        <v>0</v>
      </c>
      <c r="H562">
        <f>VLOOKUP(CuentosContados[[#This Row],[Column1]],CuentosIndexados[],10,FALSE)</f>
        <v>0</v>
      </c>
      <c r="I562" t="str">
        <f>VLOOKUP(CuentosContados[[#This Row],[Column1]],CuentosIndexados[],11,FALSE)</f>
        <v>educacion</v>
      </c>
      <c r="J562" t="str">
        <f>VLOOKUP(CuentosContados[[#This Row],[Column1]],CuentosIndexados[],12,FALSE)</f>
        <v>trabajo</v>
      </c>
      <c r="K562">
        <f>VLOOKUP(CuentosContados[[#This Row],[Column1]],CuentosIndexados[],13,FALSE)</f>
        <v>0</v>
      </c>
      <c r="L562">
        <f>VLOOKUP(CuentosContados[[#This Row],[Column1]],CuentosIndexados[],14,FALSE)</f>
        <v>0</v>
      </c>
      <c r="M562">
        <f>VLOOKUP(CuentosContados[[#This Row],[Column1]],CuentosIndexados[],15,FALSE)</f>
        <v>0</v>
      </c>
      <c r="N562">
        <f>VLOOKUP(CuentosContados[[#This Row],[Column1]],CuentosIndexados[],16,FALSE)</f>
        <v>0</v>
      </c>
      <c r="O562">
        <f>VLOOKUP(CuentosContados[[#This Row],[Column1]],CuentosIndexados[],17,FALSE)</f>
        <v>0</v>
      </c>
      <c r="P562">
        <f>VLOOKUP(CuentosContados[[#This Row],[Column1]],CuentosIndexados[],18,FALSE)</f>
        <v>0</v>
      </c>
      <c r="Q562">
        <f>VLOOKUP(CuentosContados[[#This Row],[Column1]],CuentosIndexados[],19,FALSE)</f>
        <v>0</v>
      </c>
      <c r="R562">
        <f>VLOOKUP(CuentosContados[[#This Row],[Column1]],CuentosIndexados[],20,FALSE)</f>
        <v>0</v>
      </c>
      <c r="S562" t="str">
        <f>VLOOKUP(CuentosContados[[#This Row],[Column1]],CuentosIndexados[],21,FALSE)</f>
        <v>fortaleza</v>
      </c>
      <c r="T562">
        <f>VLOOKUP(CuentosContados[[#This Row],[Column1]],CuentosIndexados[],22,FALSE)</f>
        <v>0</v>
      </c>
      <c r="U562">
        <f>VLOOKUP(CuentosContados[[#This Row],[Column1]],CuentosIndexados[],23,FALSE)</f>
        <v>0</v>
      </c>
      <c r="V562">
        <f>VLOOKUP(CuentosContados[[#This Row],[Column1]],CuentosIndexados[],24,FALSE)</f>
        <v>0</v>
      </c>
      <c r="W562">
        <f>VLOOKUP(CuentosContados[[#This Row],[Column1]],CuentosIndexados[],25,FALSE)</f>
        <v>0</v>
      </c>
      <c r="X562" t="str">
        <f>VLOOKUP(CuentosContados[[#This Row],[Column1]],CuentosIndexados[],26,FALSE)</f>
        <v>compasion</v>
      </c>
      <c r="Y562">
        <f>VLOOKUP(CuentosContados[[#This Row],[Column1]],CuentosIndexados[],27,FALSE)</f>
        <v>0</v>
      </c>
      <c r="Z562">
        <f>VLOOKUP(CuentosContados[[#This Row],[Column1]],CuentosIndexados[],28,FALSE)</f>
        <v>0</v>
      </c>
      <c r="AA562">
        <f>VLOOKUP(CuentosContados[[#This Row],[Column1]],CuentosIndexados[],29,FALSE)</f>
        <v>0</v>
      </c>
      <c r="AB562">
        <f>VLOOKUP(CuentosContados[[#This Row],[Column1]],CuentosIndexados[],30,FALSE)</f>
        <v>0</v>
      </c>
      <c r="AC562">
        <f>VLOOKUP(CuentosContados[[#This Row],[Column1]],CuentosIndexados[],31,FALSE)</f>
        <v>0</v>
      </c>
      <c r="AD562">
        <f>VLOOKUP(CuentosContados[[#This Row],[Column1]],CuentosIndexados[],32,FALSE)</f>
        <v>0</v>
      </c>
      <c r="AE562">
        <f>VLOOKUP(CuentosContados[[#This Row],[Column1]],CuentosIndexados[],33,FALSE)</f>
        <v>0</v>
      </c>
      <c r="AF562" t="str">
        <f>VLOOKUP(CuentosContados[[#This Row],[Column1]],CuentosIndexados[],34,FALSE)</f>
        <v>diversion</v>
      </c>
      <c r="AG562" t="str">
        <f>VLOOKUP(CuentosContados[[#This Row],[Column1]],CuentosIndexados[],35,FALSE)</f>
        <v>placer</v>
      </c>
      <c r="AH562">
        <f>VLOOKUP(CuentosContados[[#This Row],[Column1]],CuentosIndexados[],36,FALSE)</f>
        <v>0</v>
      </c>
      <c r="AI562">
        <f>VLOOKUP(CuentosContados[[#This Row],[Column1]],CuentosIndexados[],37,FALSE)</f>
        <v>0</v>
      </c>
      <c r="AJ562">
        <f>VLOOKUP(CuentosContados[[#This Row],[Column1]],CuentosIndexados[],38,FALSE)</f>
        <v>0</v>
      </c>
      <c r="AK562">
        <f>VLOOKUP(CuentosContados[[#This Row],[Column1]],CuentosIndexados[],39,FALSE)</f>
        <v>0</v>
      </c>
    </row>
    <row r="563" spans="1:37" x14ac:dyDescent="0.25">
      <c r="A563" t="s">
        <v>175</v>
      </c>
      <c r="B563" t="str">
        <f>VLOOKUP(CuentosContados[[#This Row],[Column1]],CuentosIndexados[],3,FALSE)</f>
        <v>amor</v>
      </c>
      <c r="C563">
        <f>VLOOKUP(CuentosContados[[#This Row],[Column1]],CuentosIndexados[],5,FALSE)</f>
        <v>0</v>
      </c>
      <c r="D563">
        <f>VLOOKUP(CuentosContados[[#This Row],[Column1]],CuentosIndexados[],6,FALSE)</f>
        <v>0</v>
      </c>
      <c r="E563">
        <f>VLOOKUP(CuentosContados[[#This Row],[Column1]],CuentosIndexados[],7,FALSE)</f>
        <v>0</v>
      </c>
      <c r="F563">
        <f>VLOOKUP(CuentosContados[[#This Row],[Column1]],CuentosIndexados[],8,FALSE)</f>
        <v>0</v>
      </c>
      <c r="G563">
        <f>VLOOKUP(CuentosContados[[#This Row],[Column1]],CuentosIndexados[],9,FALSE)</f>
        <v>0</v>
      </c>
      <c r="H563">
        <f>VLOOKUP(CuentosContados[[#This Row],[Column1]],CuentosIndexados[],10,FALSE)</f>
        <v>0</v>
      </c>
      <c r="I563" t="str">
        <f>VLOOKUP(CuentosContados[[#This Row],[Column1]],CuentosIndexados[],11,FALSE)</f>
        <v>educacion</v>
      </c>
      <c r="J563" t="str">
        <f>VLOOKUP(CuentosContados[[#This Row],[Column1]],CuentosIndexados[],12,FALSE)</f>
        <v>trabajo</v>
      </c>
      <c r="K563">
        <f>VLOOKUP(CuentosContados[[#This Row],[Column1]],CuentosIndexados[],13,FALSE)</f>
        <v>0</v>
      </c>
      <c r="L563">
        <f>VLOOKUP(CuentosContados[[#This Row],[Column1]],CuentosIndexados[],14,FALSE)</f>
        <v>0</v>
      </c>
      <c r="M563">
        <f>VLOOKUP(CuentosContados[[#This Row],[Column1]],CuentosIndexados[],15,FALSE)</f>
        <v>0</v>
      </c>
      <c r="N563">
        <f>VLOOKUP(CuentosContados[[#This Row],[Column1]],CuentosIndexados[],16,FALSE)</f>
        <v>0</v>
      </c>
      <c r="O563">
        <f>VLOOKUP(CuentosContados[[#This Row],[Column1]],CuentosIndexados[],17,FALSE)</f>
        <v>0</v>
      </c>
      <c r="P563">
        <f>VLOOKUP(CuentosContados[[#This Row],[Column1]],CuentosIndexados[],18,FALSE)</f>
        <v>0</v>
      </c>
      <c r="Q563">
        <f>VLOOKUP(CuentosContados[[#This Row],[Column1]],CuentosIndexados[],19,FALSE)</f>
        <v>0</v>
      </c>
      <c r="R563">
        <f>VLOOKUP(CuentosContados[[#This Row],[Column1]],CuentosIndexados[],20,FALSE)</f>
        <v>0</v>
      </c>
      <c r="S563" t="str">
        <f>VLOOKUP(CuentosContados[[#This Row],[Column1]],CuentosIndexados[],21,FALSE)</f>
        <v>fortaleza</v>
      </c>
      <c r="T563">
        <f>VLOOKUP(CuentosContados[[#This Row],[Column1]],CuentosIndexados[],22,FALSE)</f>
        <v>0</v>
      </c>
      <c r="U563">
        <f>VLOOKUP(CuentosContados[[#This Row],[Column1]],CuentosIndexados[],23,FALSE)</f>
        <v>0</v>
      </c>
      <c r="V563">
        <f>VLOOKUP(CuentosContados[[#This Row],[Column1]],CuentosIndexados[],24,FALSE)</f>
        <v>0</v>
      </c>
      <c r="W563">
        <f>VLOOKUP(CuentosContados[[#This Row],[Column1]],CuentosIndexados[],25,FALSE)</f>
        <v>0</v>
      </c>
      <c r="X563" t="str">
        <f>VLOOKUP(CuentosContados[[#This Row],[Column1]],CuentosIndexados[],26,FALSE)</f>
        <v>compasion</v>
      </c>
      <c r="Y563">
        <f>VLOOKUP(CuentosContados[[#This Row],[Column1]],CuentosIndexados[],27,FALSE)</f>
        <v>0</v>
      </c>
      <c r="Z563">
        <f>VLOOKUP(CuentosContados[[#This Row],[Column1]],CuentosIndexados[],28,FALSE)</f>
        <v>0</v>
      </c>
      <c r="AA563">
        <f>VLOOKUP(CuentosContados[[#This Row],[Column1]],CuentosIndexados[],29,FALSE)</f>
        <v>0</v>
      </c>
      <c r="AB563">
        <f>VLOOKUP(CuentosContados[[#This Row],[Column1]],CuentosIndexados[],30,FALSE)</f>
        <v>0</v>
      </c>
      <c r="AC563">
        <f>VLOOKUP(CuentosContados[[#This Row],[Column1]],CuentosIndexados[],31,FALSE)</f>
        <v>0</v>
      </c>
      <c r="AD563">
        <f>VLOOKUP(CuentosContados[[#This Row],[Column1]],CuentosIndexados[],32,FALSE)</f>
        <v>0</v>
      </c>
      <c r="AE563">
        <f>VLOOKUP(CuentosContados[[#This Row],[Column1]],CuentosIndexados[],33,FALSE)</f>
        <v>0</v>
      </c>
      <c r="AF563" t="str">
        <f>VLOOKUP(CuentosContados[[#This Row],[Column1]],CuentosIndexados[],34,FALSE)</f>
        <v>diversion</v>
      </c>
      <c r="AG563" t="str">
        <f>VLOOKUP(CuentosContados[[#This Row],[Column1]],CuentosIndexados[],35,FALSE)</f>
        <v>placer</v>
      </c>
      <c r="AH563">
        <f>VLOOKUP(CuentosContados[[#This Row],[Column1]],CuentosIndexados[],36,FALSE)</f>
        <v>0</v>
      </c>
      <c r="AI563">
        <f>VLOOKUP(CuentosContados[[#This Row],[Column1]],CuentosIndexados[],37,FALSE)</f>
        <v>0</v>
      </c>
      <c r="AJ563">
        <f>VLOOKUP(CuentosContados[[#This Row],[Column1]],CuentosIndexados[],38,FALSE)</f>
        <v>0</v>
      </c>
      <c r="AK563">
        <f>VLOOKUP(CuentosContados[[#This Row],[Column1]],CuentosIndexados[],39,FALSE)</f>
        <v>0</v>
      </c>
    </row>
    <row r="564" spans="1:37" x14ac:dyDescent="0.25">
      <c r="A564" t="s">
        <v>175</v>
      </c>
      <c r="B564" t="str">
        <f>VLOOKUP(CuentosContados[[#This Row],[Column1]],CuentosIndexados[],3,FALSE)</f>
        <v>amor</v>
      </c>
      <c r="C564">
        <f>VLOOKUP(CuentosContados[[#This Row],[Column1]],CuentosIndexados[],5,FALSE)</f>
        <v>0</v>
      </c>
      <c r="D564">
        <f>VLOOKUP(CuentosContados[[#This Row],[Column1]],CuentosIndexados[],6,FALSE)</f>
        <v>0</v>
      </c>
      <c r="E564">
        <f>VLOOKUP(CuentosContados[[#This Row],[Column1]],CuentosIndexados[],7,FALSE)</f>
        <v>0</v>
      </c>
      <c r="F564">
        <f>VLOOKUP(CuentosContados[[#This Row],[Column1]],CuentosIndexados[],8,FALSE)</f>
        <v>0</v>
      </c>
      <c r="G564">
        <f>VLOOKUP(CuentosContados[[#This Row],[Column1]],CuentosIndexados[],9,FALSE)</f>
        <v>0</v>
      </c>
      <c r="H564">
        <f>VLOOKUP(CuentosContados[[#This Row],[Column1]],CuentosIndexados[],10,FALSE)</f>
        <v>0</v>
      </c>
      <c r="I564" t="str">
        <f>VLOOKUP(CuentosContados[[#This Row],[Column1]],CuentosIndexados[],11,FALSE)</f>
        <v>educacion</v>
      </c>
      <c r="J564" t="str">
        <f>VLOOKUP(CuentosContados[[#This Row],[Column1]],CuentosIndexados[],12,FALSE)</f>
        <v>trabajo</v>
      </c>
      <c r="K564">
        <f>VLOOKUP(CuentosContados[[#This Row],[Column1]],CuentosIndexados[],13,FALSE)</f>
        <v>0</v>
      </c>
      <c r="L564">
        <f>VLOOKUP(CuentosContados[[#This Row],[Column1]],CuentosIndexados[],14,FALSE)</f>
        <v>0</v>
      </c>
      <c r="M564">
        <f>VLOOKUP(CuentosContados[[#This Row],[Column1]],CuentosIndexados[],15,FALSE)</f>
        <v>0</v>
      </c>
      <c r="N564">
        <f>VLOOKUP(CuentosContados[[#This Row],[Column1]],CuentosIndexados[],16,FALSE)</f>
        <v>0</v>
      </c>
      <c r="O564">
        <f>VLOOKUP(CuentosContados[[#This Row],[Column1]],CuentosIndexados[],17,FALSE)</f>
        <v>0</v>
      </c>
      <c r="P564">
        <f>VLOOKUP(CuentosContados[[#This Row],[Column1]],CuentosIndexados[],18,FALSE)</f>
        <v>0</v>
      </c>
      <c r="Q564">
        <f>VLOOKUP(CuentosContados[[#This Row],[Column1]],CuentosIndexados[],19,FALSE)</f>
        <v>0</v>
      </c>
      <c r="R564">
        <f>VLOOKUP(CuentosContados[[#This Row],[Column1]],CuentosIndexados[],20,FALSE)</f>
        <v>0</v>
      </c>
      <c r="S564" t="str">
        <f>VLOOKUP(CuentosContados[[#This Row],[Column1]],CuentosIndexados[],21,FALSE)</f>
        <v>fortaleza</v>
      </c>
      <c r="T564">
        <f>VLOOKUP(CuentosContados[[#This Row],[Column1]],CuentosIndexados[],22,FALSE)</f>
        <v>0</v>
      </c>
      <c r="U564">
        <f>VLOOKUP(CuentosContados[[#This Row],[Column1]],CuentosIndexados[],23,FALSE)</f>
        <v>0</v>
      </c>
      <c r="V564">
        <f>VLOOKUP(CuentosContados[[#This Row],[Column1]],CuentosIndexados[],24,FALSE)</f>
        <v>0</v>
      </c>
      <c r="W564">
        <f>VLOOKUP(CuentosContados[[#This Row],[Column1]],CuentosIndexados[],25,FALSE)</f>
        <v>0</v>
      </c>
      <c r="X564" t="str">
        <f>VLOOKUP(CuentosContados[[#This Row],[Column1]],CuentosIndexados[],26,FALSE)</f>
        <v>compasion</v>
      </c>
      <c r="Y564">
        <f>VLOOKUP(CuentosContados[[#This Row],[Column1]],CuentosIndexados[],27,FALSE)</f>
        <v>0</v>
      </c>
      <c r="Z564">
        <f>VLOOKUP(CuentosContados[[#This Row],[Column1]],CuentosIndexados[],28,FALSE)</f>
        <v>0</v>
      </c>
      <c r="AA564">
        <f>VLOOKUP(CuentosContados[[#This Row],[Column1]],CuentosIndexados[],29,FALSE)</f>
        <v>0</v>
      </c>
      <c r="AB564">
        <f>VLOOKUP(CuentosContados[[#This Row],[Column1]],CuentosIndexados[],30,FALSE)</f>
        <v>0</v>
      </c>
      <c r="AC564">
        <f>VLOOKUP(CuentosContados[[#This Row],[Column1]],CuentosIndexados[],31,FALSE)</f>
        <v>0</v>
      </c>
      <c r="AD564">
        <f>VLOOKUP(CuentosContados[[#This Row],[Column1]],CuentosIndexados[],32,FALSE)</f>
        <v>0</v>
      </c>
      <c r="AE564">
        <f>VLOOKUP(CuentosContados[[#This Row],[Column1]],CuentosIndexados[],33,FALSE)</f>
        <v>0</v>
      </c>
      <c r="AF564" t="str">
        <f>VLOOKUP(CuentosContados[[#This Row],[Column1]],CuentosIndexados[],34,FALSE)</f>
        <v>diversion</v>
      </c>
      <c r="AG564" t="str">
        <f>VLOOKUP(CuentosContados[[#This Row],[Column1]],CuentosIndexados[],35,FALSE)</f>
        <v>placer</v>
      </c>
      <c r="AH564">
        <f>VLOOKUP(CuentosContados[[#This Row],[Column1]],CuentosIndexados[],36,FALSE)</f>
        <v>0</v>
      </c>
      <c r="AI564">
        <f>VLOOKUP(CuentosContados[[#This Row],[Column1]],CuentosIndexados[],37,FALSE)</f>
        <v>0</v>
      </c>
      <c r="AJ564">
        <f>VLOOKUP(CuentosContados[[#This Row],[Column1]],CuentosIndexados[],38,FALSE)</f>
        <v>0</v>
      </c>
      <c r="AK564">
        <f>VLOOKUP(CuentosContados[[#This Row],[Column1]],CuentosIndexados[],39,FALSE)</f>
        <v>0</v>
      </c>
    </row>
    <row r="565" spans="1:37" x14ac:dyDescent="0.25">
      <c r="A565" t="s">
        <v>175</v>
      </c>
      <c r="B565" t="str">
        <f>VLOOKUP(CuentosContados[[#This Row],[Column1]],CuentosIndexados[],3,FALSE)</f>
        <v>amor</v>
      </c>
      <c r="C565">
        <f>VLOOKUP(CuentosContados[[#This Row],[Column1]],CuentosIndexados[],5,FALSE)</f>
        <v>0</v>
      </c>
      <c r="D565">
        <f>VLOOKUP(CuentosContados[[#This Row],[Column1]],CuentosIndexados[],6,FALSE)</f>
        <v>0</v>
      </c>
      <c r="E565">
        <f>VLOOKUP(CuentosContados[[#This Row],[Column1]],CuentosIndexados[],7,FALSE)</f>
        <v>0</v>
      </c>
      <c r="F565">
        <f>VLOOKUP(CuentosContados[[#This Row],[Column1]],CuentosIndexados[],8,FALSE)</f>
        <v>0</v>
      </c>
      <c r="G565">
        <f>VLOOKUP(CuentosContados[[#This Row],[Column1]],CuentosIndexados[],9,FALSE)</f>
        <v>0</v>
      </c>
      <c r="H565">
        <f>VLOOKUP(CuentosContados[[#This Row],[Column1]],CuentosIndexados[],10,FALSE)</f>
        <v>0</v>
      </c>
      <c r="I565" t="str">
        <f>VLOOKUP(CuentosContados[[#This Row],[Column1]],CuentosIndexados[],11,FALSE)</f>
        <v>educacion</v>
      </c>
      <c r="J565" t="str">
        <f>VLOOKUP(CuentosContados[[#This Row],[Column1]],CuentosIndexados[],12,FALSE)</f>
        <v>trabajo</v>
      </c>
      <c r="K565">
        <f>VLOOKUP(CuentosContados[[#This Row],[Column1]],CuentosIndexados[],13,FALSE)</f>
        <v>0</v>
      </c>
      <c r="L565">
        <f>VLOOKUP(CuentosContados[[#This Row],[Column1]],CuentosIndexados[],14,FALSE)</f>
        <v>0</v>
      </c>
      <c r="M565">
        <f>VLOOKUP(CuentosContados[[#This Row],[Column1]],CuentosIndexados[],15,FALSE)</f>
        <v>0</v>
      </c>
      <c r="N565">
        <f>VLOOKUP(CuentosContados[[#This Row],[Column1]],CuentosIndexados[],16,FALSE)</f>
        <v>0</v>
      </c>
      <c r="O565">
        <f>VLOOKUP(CuentosContados[[#This Row],[Column1]],CuentosIndexados[],17,FALSE)</f>
        <v>0</v>
      </c>
      <c r="P565">
        <f>VLOOKUP(CuentosContados[[#This Row],[Column1]],CuentosIndexados[],18,FALSE)</f>
        <v>0</v>
      </c>
      <c r="Q565">
        <f>VLOOKUP(CuentosContados[[#This Row],[Column1]],CuentosIndexados[],19,FALSE)</f>
        <v>0</v>
      </c>
      <c r="R565">
        <f>VLOOKUP(CuentosContados[[#This Row],[Column1]],CuentosIndexados[],20,FALSE)</f>
        <v>0</v>
      </c>
      <c r="S565" t="str">
        <f>VLOOKUP(CuentosContados[[#This Row],[Column1]],CuentosIndexados[],21,FALSE)</f>
        <v>fortaleza</v>
      </c>
      <c r="T565">
        <f>VLOOKUP(CuentosContados[[#This Row],[Column1]],CuentosIndexados[],22,FALSE)</f>
        <v>0</v>
      </c>
      <c r="U565">
        <f>VLOOKUP(CuentosContados[[#This Row],[Column1]],CuentosIndexados[],23,FALSE)</f>
        <v>0</v>
      </c>
      <c r="V565">
        <f>VLOOKUP(CuentosContados[[#This Row],[Column1]],CuentosIndexados[],24,FALSE)</f>
        <v>0</v>
      </c>
      <c r="W565">
        <f>VLOOKUP(CuentosContados[[#This Row],[Column1]],CuentosIndexados[],25,FALSE)</f>
        <v>0</v>
      </c>
      <c r="X565" t="str">
        <f>VLOOKUP(CuentosContados[[#This Row],[Column1]],CuentosIndexados[],26,FALSE)</f>
        <v>compasion</v>
      </c>
      <c r="Y565">
        <f>VLOOKUP(CuentosContados[[#This Row],[Column1]],CuentosIndexados[],27,FALSE)</f>
        <v>0</v>
      </c>
      <c r="Z565">
        <f>VLOOKUP(CuentosContados[[#This Row],[Column1]],CuentosIndexados[],28,FALSE)</f>
        <v>0</v>
      </c>
      <c r="AA565">
        <f>VLOOKUP(CuentosContados[[#This Row],[Column1]],CuentosIndexados[],29,FALSE)</f>
        <v>0</v>
      </c>
      <c r="AB565">
        <f>VLOOKUP(CuentosContados[[#This Row],[Column1]],CuentosIndexados[],30,FALSE)</f>
        <v>0</v>
      </c>
      <c r="AC565">
        <f>VLOOKUP(CuentosContados[[#This Row],[Column1]],CuentosIndexados[],31,FALSE)</f>
        <v>0</v>
      </c>
      <c r="AD565">
        <f>VLOOKUP(CuentosContados[[#This Row],[Column1]],CuentosIndexados[],32,FALSE)</f>
        <v>0</v>
      </c>
      <c r="AE565">
        <f>VLOOKUP(CuentosContados[[#This Row],[Column1]],CuentosIndexados[],33,FALSE)</f>
        <v>0</v>
      </c>
      <c r="AF565" t="str">
        <f>VLOOKUP(CuentosContados[[#This Row],[Column1]],CuentosIndexados[],34,FALSE)</f>
        <v>diversion</v>
      </c>
      <c r="AG565" t="str">
        <f>VLOOKUP(CuentosContados[[#This Row],[Column1]],CuentosIndexados[],35,FALSE)</f>
        <v>placer</v>
      </c>
      <c r="AH565">
        <f>VLOOKUP(CuentosContados[[#This Row],[Column1]],CuentosIndexados[],36,FALSE)</f>
        <v>0</v>
      </c>
      <c r="AI565">
        <f>VLOOKUP(CuentosContados[[#This Row],[Column1]],CuentosIndexados[],37,FALSE)</f>
        <v>0</v>
      </c>
      <c r="AJ565">
        <f>VLOOKUP(CuentosContados[[#This Row],[Column1]],CuentosIndexados[],38,FALSE)</f>
        <v>0</v>
      </c>
      <c r="AK565">
        <f>VLOOKUP(CuentosContados[[#This Row],[Column1]],CuentosIndexados[],39,FALSE)</f>
        <v>0</v>
      </c>
    </row>
    <row r="566" spans="1:37" x14ac:dyDescent="0.25">
      <c r="A566" t="s">
        <v>175</v>
      </c>
      <c r="B566" t="str">
        <f>VLOOKUP(CuentosContados[[#This Row],[Column1]],CuentosIndexados[],3,FALSE)</f>
        <v>amor</v>
      </c>
      <c r="C566">
        <f>VLOOKUP(CuentosContados[[#This Row],[Column1]],CuentosIndexados[],5,FALSE)</f>
        <v>0</v>
      </c>
      <c r="D566">
        <f>VLOOKUP(CuentosContados[[#This Row],[Column1]],CuentosIndexados[],6,FALSE)</f>
        <v>0</v>
      </c>
      <c r="E566">
        <f>VLOOKUP(CuentosContados[[#This Row],[Column1]],CuentosIndexados[],7,FALSE)</f>
        <v>0</v>
      </c>
      <c r="F566">
        <f>VLOOKUP(CuentosContados[[#This Row],[Column1]],CuentosIndexados[],8,FALSE)</f>
        <v>0</v>
      </c>
      <c r="G566">
        <f>VLOOKUP(CuentosContados[[#This Row],[Column1]],CuentosIndexados[],9,FALSE)</f>
        <v>0</v>
      </c>
      <c r="H566">
        <f>VLOOKUP(CuentosContados[[#This Row],[Column1]],CuentosIndexados[],10,FALSE)</f>
        <v>0</v>
      </c>
      <c r="I566" t="str">
        <f>VLOOKUP(CuentosContados[[#This Row],[Column1]],CuentosIndexados[],11,FALSE)</f>
        <v>educacion</v>
      </c>
      <c r="J566" t="str">
        <f>VLOOKUP(CuentosContados[[#This Row],[Column1]],CuentosIndexados[],12,FALSE)</f>
        <v>trabajo</v>
      </c>
      <c r="K566">
        <f>VLOOKUP(CuentosContados[[#This Row],[Column1]],CuentosIndexados[],13,FALSE)</f>
        <v>0</v>
      </c>
      <c r="L566">
        <f>VLOOKUP(CuentosContados[[#This Row],[Column1]],CuentosIndexados[],14,FALSE)</f>
        <v>0</v>
      </c>
      <c r="M566">
        <f>VLOOKUP(CuentosContados[[#This Row],[Column1]],CuentosIndexados[],15,FALSE)</f>
        <v>0</v>
      </c>
      <c r="N566">
        <f>VLOOKUP(CuentosContados[[#This Row],[Column1]],CuentosIndexados[],16,FALSE)</f>
        <v>0</v>
      </c>
      <c r="O566">
        <f>VLOOKUP(CuentosContados[[#This Row],[Column1]],CuentosIndexados[],17,FALSE)</f>
        <v>0</v>
      </c>
      <c r="P566">
        <f>VLOOKUP(CuentosContados[[#This Row],[Column1]],CuentosIndexados[],18,FALSE)</f>
        <v>0</v>
      </c>
      <c r="Q566">
        <f>VLOOKUP(CuentosContados[[#This Row],[Column1]],CuentosIndexados[],19,FALSE)</f>
        <v>0</v>
      </c>
      <c r="R566">
        <f>VLOOKUP(CuentosContados[[#This Row],[Column1]],CuentosIndexados[],20,FALSE)</f>
        <v>0</v>
      </c>
      <c r="S566" t="str">
        <f>VLOOKUP(CuentosContados[[#This Row],[Column1]],CuentosIndexados[],21,FALSE)</f>
        <v>fortaleza</v>
      </c>
      <c r="T566">
        <f>VLOOKUP(CuentosContados[[#This Row],[Column1]],CuentosIndexados[],22,FALSE)</f>
        <v>0</v>
      </c>
      <c r="U566">
        <f>VLOOKUP(CuentosContados[[#This Row],[Column1]],CuentosIndexados[],23,FALSE)</f>
        <v>0</v>
      </c>
      <c r="V566">
        <f>VLOOKUP(CuentosContados[[#This Row],[Column1]],CuentosIndexados[],24,FALSE)</f>
        <v>0</v>
      </c>
      <c r="W566">
        <f>VLOOKUP(CuentosContados[[#This Row],[Column1]],CuentosIndexados[],25,FALSE)</f>
        <v>0</v>
      </c>
      <c r="X566" t="str">
        <f>VLOOKUP(CuentosContados[[#This Row],[Column1]],CuentosIndexados[],26,FALSE)</f>
        <v>compasion</v>
      </c>
      <c r="Y566">
        <f>VLOOKUP(CuentosContados[[#This Row],[Column1]],CuentosIndexados[],27,FALSE)</f>
        <v>0</v>
      </c>
      <c r="Z566">
        <f>VLOOKUP(CuentosContados[[#This Row],[Column1]],CuentosIndexados[],28,FALSE)</f>
        <v>0</v>
      </c>
      <c r="AA566">
        <f>VLOOKUP(CuentosContados[[#This Row],[Column1]],CuentosIndexados[],29,FALSE)</f>
        <v>0</v>
      </c>
      <c r="AB566">
        <f>VLOOKUP(CuentosContados[[#This Row],[Column1]],CuentosIndexados[],30,FALSE)</f>
        <v>0</v>
      </c>
      <c r="AC566">
        <f>VLOOKUP(CuentosContados[[#This Row],[Column1]],CuentosIndexados[],31,FALSE)</f>
        <v>0</v>
      </c>
      <c r="AD566">
        <f>VLOOKUP(CuentosContados[[#This Row],[Column1]],CuentosIndexados[],32,FALSE)</f>
        <v>0</v>
      </c>
      <c r="AE566">
        <f>VLOOKUP(CuentosContados[[#This Row],[Column1]],CuentosIndexados[],33,FALSE)</f>
        <v>0</v>
      </c>
      <c r="AF566" t="str">
        <f>VLOOKUP(CuentosContados[[#This Row],[Column1]],CuentosIndexados[],34,FALSE)</f>
        <v>diversion</v>
      </c>
      <c r="AG566" t="str">
        <f>VLOOKUP(CuentosContados[[#This Row],[Column1]],CuentosIndexados[],35,FALSE)</f>
        <v>placer</v>
      </c>
      <c r="AH566">
        <f>VLOOKUP(CuentosContados[[#This Row],[Column1]],CuentosIndexados[],36,FALSE)</f>
        <v>0</v>
      </c>
      <c r="AI566">
        <f>VLOOKUP(CuentosContados[[#This Row],[Column1]],CuentosIndexados[],37,FALSE)</f>
        <v>0</v>
      </c>
      <c r="AJ566">
        <f>VLOOKUP(CuentosContados[[#This Row],[Column1]],CuentosIndexados[],38,FALSE)</f>
        <v>0</v>
      </c>
      <c r="AK566">
        <f>VLOOKUP(CuentosContados[[#This Row],[Column1]],CuentosIndexados[],39,FALSE)</f>
        <v>0</v>
      </c>
    </row>
    <row r="567" spans="1:37" x14ac:dyDescent="0.25">
      <c r="A567" t="s">
        <v>175</v>
      </c>
      <c r="B567" t="str">
        <f>VLOOKUP(CuentosContados[[#This Row],[Column1]],CuentosIndexados[],3,FALSE)</f>
        <v>amor</v>
      </c>
      <c r="C567">
        <f>VLOOKUP(CuentosContados[[#This Row],[Column1]],CuentosIndexados[],5,FALSE)</f>
        <v>0</v>
      </c>
      <c r="D567">
        <f>VLOOKUP(CuentosContados[[#This Row],[Column1]],CuentosIndexados[],6,FALSE)</f>
        <v>0</v>
      </c>
      <c r="E567">
        <f>VLOOKUP(CuentosContados[[#This Row],[Column1]],CuentosIndexados[],7,FALSE)</f>
        <v>0</v>
      </c>
      <c r="F567">
        <f>VLOOKUP(CuentosContados[[#This Row],[Column1]],CuentosIndexados[],8,FALSE)</f>
        <v>0</v>
      </c>
      <c r="G567">
        <f>VLOOKUP(CuentosContados[[#This Row],[Column1]],CuentosIndexados[],9,FALSE)</f>
        <v>0</v>
      </c>
      <c r="H567">
        <f>VLOOKUP(CuentosContados[[#This Row],[Column1]],CuentosIndexados[],10,FALSE)</f>
        <v>0</v>
      </c>
      <c r="I567" t="str">
        <f>VLOOKUP(CuentosContados[[#This Row],[Column1]],CuentosIndexados[],11,FALSE)</f>
        <v>educacion</v>
      </c>
      <c r="J567" t="str">
        <f>VLOOKUP(CuentosContados[[#This Row],[Column1]],CuentosIndexados[],12,FALSE)</f>
        <v>trabajo</v>
      </c>
      <c r="K567">
        <f>VLOOKUP(CuentosContados[[#This Row],[Column1]],CuentosIndexados[],13,FALSE)</f>
        <v>0</v>
      </c>
      <c r="L567">
        <f>VLOOKUP(CuentosContados[[#This Row],[Column1]],CuentosIndexados[],14,FALSE)</f>
        <v>0</v>
      </c>
      <c r="M567">
        <f>VLOOKUP(CuentosContados[[#This Row],[Column1]],CuentosIndexados[],15,FALSE)</f>
        <v>0</v>
      </c>
      <c r="N567">
        <f>VLOOKUP(CuentosContados[[#This Row],[Column1]],CuentosIndexados[],16,FALSE)</f>
        <v>0</v>
      </c>
      <c r="O567">
        <f>VLOOKUP(CuentosContados[[#This Row],[Column1]],CuentosIndexados[],17,FALSE)</f>
        <v>0</v>
      </c>
      <c r="P567">
        <f>VLOOKUP(CuentosContados[[#This Row],[Column1]],CuentosIndexados[],18,FALSE)</f>
        <v>0</v>
      </c>
      <c r="Q567">
        <f>VLOOKUP(CuentosContados[[#This Row],[Column1]],CuentosIndexados[],19,FALSE)</f>
        <v>0</v>
      </c>
      <c r="R567">
        <f>VLOOKUP(CuentosContados[[#This Row],[Column1]],CuentosIndexados[],20,FALSE)</f>
        <v>0</v>
      </c>
      <c r="S567" t="str">
        <f>VLOOKUP(CuentosContados[[#This Row],[Column1]],CuentosIndexados[],21,FALSE)</f>
        <v>fortaleza</v>
      </c>
      <c r="T567">
        <f>VLOOKUP(CuentosContados[[#This Row],[Column1]],CuentosIndexados[],22,FALSE)</f>
        <v>0</v>
      </c>
      <c r="U567">
        <f>VLOOKUP(CuentosContados[[#This Row],[Column1]],CuentosIndexados[],23,FALSE)</f>
        <v>0</v>
      </c>
      <c r="V567">
        <f>VLOOKUP(CuentosContados[[#This Row],[Column1]],CuentosIndexados[],24,FALSE)</f>
        <v>0</v>
      </c>
      <c r="W567">
        <f>VLOOKUP(CuentosContados[[#This Row],[Column1]],CuentosIndexados[],25,FALSE)</f>
        <v>0</v>
      </c>
      <c r="X567" t="str">
        <f>VLOOKUP(CuentosContados[[#This Row],[Column1]],CuentosIndexados[],26,FALSE)</f>
        <v>compasion</v>
      </c>
      <c r="Y567">
        <f>VLOOKUP(CuentosContados[[#This Row],[Column1]],CuentosIndexados[],27,FALSE)</f>
        <v>0</v>
      </c>
      <c r="Z567">
        <f>VLOOKUP(CuentosContados[[#This Row],[Column1]],CuentosIndexados[],28,FALSE)</f>
        <v>0</v>
      </c>
      <c r="AA567">
        <f>VLOOKUP(CuentosContados[[#This Row],[Column1]],CuentosIndexados[],29,FALSE)</f>
        <v>0</v>
      </c>
      <c r="AB567">
        <f>VLOOKUP(CuentosContados[[#This Row],[Column1]],CuentosIndexados[],30,FALSE)</f>
        <v>0</v>
      </c>
      <c r="AC567">
        <f>VLOOKUP(CuentosContados[[#This Row],[Column1]],CuentosIndexados[],31,FALSE)</f>
        <v>0</v>
      </c>
      <c r="AD567">
        <f>VLOOKUP(CuentosContados[[#This Row],[Column1]],CuentosIndexados[],32,FALSE)</f>
        <v>0</v>
      </c>
      <c r="AE567">
        <f>VLOOKUP(CuentosContados[[#This Row],[Column1]],CuentosIndexados[],33,FALSE)</f>
        <v>0</v>
      </c>
      <c r="AF567" t="str">
        <f>VLOOKUP(CuentosContados[[#This Row],[Column1]],CuentosIndexados[],34,FALSE)</f>
        <v>diversion</v>
      </c>
      <c r="AG567" t="str">
        <f>VLOOKUP(CuentosContados[[#This Row],[Column1]],CuentosIndexados[],35,FALSE)</f>
        <v>placer</v>
      </c>
      <c r="AH567">
        <f>VLOOKUP(CuentosContados[[#This Row],[Column1]],CuentosIndexados[],36,FALSE)</f>
        <v>0</v>
      </c>
      <c r="AI567">
        <f>VLOOKUP(CuentosContados[[#This Row],[Column1]],CuentosIndexados[],37,FALSE)</f>
        <v>0</v>
      </c>
      <c r="AJ567">
        <f>VLOOKUP(CuentosContados[[#This Row],[Column1]],CuentosIndexados[],38,FALSE)</f>
        <v>0</v>
      </c>
      <c r="AK567">
        <f>VLOOKUP(CuentosContados[[#This Row],[Column1]],CuentosIndexados[],39,FALSE)</f>
        <v>0</v>
      </c>
    </row>
    <row r="568" spans="1:37" x14ac:dyDescent="0.25">
      <c r="A568" t="s">
        <v>175</v>
      </c>
      <c r="B568" t="str">
        <f>VLOOKUP(CuentosContados[[#This Row],[Column1]],CuentosIndexados[],3,FALSE)</f>
        <v>amor</v>
      </c>
      <c r="C568">
        <f>VLOOKUP(CuentosContados[[#This Row],[Column1]],CuentosIndexados[],5,FALSE)</f>
        <v>0</v>
      </c>
      <c r="D568">
        <f>VLOOKUP(CuentosContados[[#This Row],[Column1]],CuentosIndexados[],6,FALSE)</f>
        <v>0</v>
      </c>
      <c r="E568">
        <f>VLOOKUP(CuentosContados[[#This Row],[Column1]],CuentosIndexados[],7,FALSE)</f>
        <v>0</v>
      </c>
      <c r="F568">
        <f>VLOOKUP(CuentosContados[[#This Row],[Column1]],CuentosIndexados[],8,FALSE)</f>
        <v>0</v>
      </c>
      <c r="G568">
        <f>VLOOKUP(CuentosContados[[#This Row],[Column1]],CuentosIndexados[],9,FALSE)</f>
        <v>0</v>
      </c>
      <c r="H568">
        <f>VLOOKUP(CuentosContados[[#This Row],[Column1]],CuentosIndexados[],10,FALSE)</f>
        <v>0</v>
      </c>
      <c r="I568" t="str">
        <f>VLOOKUP(CuentosContados[[#This Row],[Column1]],CuentosIndexados[],11,FALSE)</f>
        <v>educacion</v>
      </c>
      <c r="J568" t="str">
        <f>VLOOKUP(CuentosContados[[#This Row],[Column1]],CuentosIndexados[],12,FALSE)</f>
        <v>trabajo</v>
      </c>
      <c r="K568">
        <f>VLOOKUP(CuentosContados[[#This Row],[Column1]],CuentosIndexados[],13,FALSE)</f>
        <v>0</v>
      </c>
      <c r="L568">
        <f>VLOOKUP(CuentosContados[[#This Row],[Column1]],CuentosIndexados[],14,FALSE)</f>
        <v>0</v>
      </c>
      <c r="M568">
        <f>VLOOKUP(CuentosContados[[#This Row],[Column1]],CuentosIndexados[],15,FALSE)</f>
        <v>0</v>
      </c>
      <c r="N568">
        <f>VLOOKUP(CuentosContados[[#This Row],[Column1]],CuentosIndexados[],16,FALSE)</f>
        <v>0</v>
      </c>
      <c r="O568">
        <f>VLOOKUP(CuentosContados[[#This Row],[Column1]],CuentosIndexados[],17,FALSE)</f>
        <v>0</v>
      </c>
      <c r="P568">
        <f>VLOOKUP(CuentosContados[[#This Row],[Column1]],CuentosIndexados[],18,FALSE)</f>
        <v>0</v>
      </c>
      <c r="Q568">
        <f>VLOOKUP(CuentosContados[[#This Row],[Column1]],CuentosIndexados[],19,FALSE)</f>
        <v>0</v>
      </c>
      <c r="R568">
        <f>VLOOKUP(CuentosContados[[#This Row],[Column1]],CuentosIndexados[],20,FALSE)</f>
        <v>0</v>
      </c>
      <c r="S568" t="str">
        <f>VLOOKUP(CuentosContados[[#This Row],[Column1]],CuentosIndexados[],21,FALSE)</f>
        <v>fortaleza</v>
      </c>
      <c r="T568">
        <f>VLOOKUP(CuentosContados[[#This Row],[Column1]],CuentosIndexados[],22,FALSE)</f>
        <v>0</v>
      </c>
      <c r="U568">
        <f>VLOOKUP(CuentosContados[[#This Row],[Column1]],CuentosIndexados[],23,FALSE)</f>
        <v>0</v>
      </c>
      <c r="V568">
        <f>VLOOKUP(CuentosContados[[#This Row],[Column1]],CuentosIndexados[],24,FALSE)</f>
        <v>0</v>
      </c>
      <c r="W568">
        <f>VLOOKUP(CuentosContados[[#This Row],[Column1]],CuentosIndexados[],25,FALSE)</f>
        <v>0</v>
      </c>
      <c r="X568" t="str">
        <f>VLOOKUP(CuentosContados[[#This Row],[Column1]],CuentosIndexados[],26,FALSE)</f>
        <v>compasion</v>
      </c>
      <c r="Y568">
        <f>VLOOKUP(CuentosContados[[#This Row],[Column1]],CuentosIndexados[],27,FALSE)</f>
        <v>0</v>
      </c>
      <c r="Z568">
        <f>VLOOKUP(CuentosContados[[#This Row],[Column1]],CuentosIndexados[],28,FALSE)</f>
        <v>0</v>
      </c>
      <c r="AA568">
        <f>VLOOKUP(CuentosContados[[#This Row],[Column1]],CuentosIndexados[],29,FALSE)</f>
        <v>0</v>
      </c>
      <c r="AB568">
        <f>VLOOKUP(CuentosContados[[#This Row],[Column1]],CuentosIndexados[],30,FALSE)</f>
        <v>0</v>
      </c>
      <c r="AC568">
        <f>VLOOKUP(CuentosContados[[#This Row],[Column1]],CuentosIndexados[],31,FALSE)</f>
        <v>0</v>
      </c>
      <c r="AD568">
        <f>VLOOKUP(CuentosContados[[#This Row],[Column1]],CuentosIndexados[],32,FALSE)</f>
        <v>0</v>
      </c>
      <c r="AE568">
        <f>VLOOKUP(CuentosContados[[#This Row],[Column1]],CuentosIndexados[],33,FALSE)</f>
        <v>0</v>
      </c>
      <c r="AF568" t="str">
        <f>VLOOKUP(CuentosContados[[#This Row],[Column1]],CuentosIndexados[],34,FALSE)</f>
        <v>diversion</v>
      </c>
      <c r="AG568" t="str">
        <f>VLOOKUP(CuentosContados[[#This Row],[Column1]],CuentosIndexados[],35,FALSE)</f>
        <v>placer</v>
      </c>
      <c r="AH568">
        <f>VLOOKUP(CuentosContados[[#This Row],[Column1]],CuentosIndexados[],36,FALSE)</f>
        <v>0</v>
      </c>
      <c r="AI568">
        <f>VLOOKUP(CuentosContados[[#This Row],[Column1]],CuentosIndexados[],37,FALSE)</f>
        <v>0</v>
      </c>
      <c r="AJ568">
        <f>VLOOKUP(CuentosContados[[#This Row],[Column1]],CuentosIndexados[],38,FALSE)</f>
        <v>0</v>
      </c>
      <c r="AK568">
        <f>VLOOKUP(CuentosContados[[#This Row],[Column1]],CuentosIndexados[],39,FALSE)</f>
        <v>0</v>
      </c>
    </row>
    <row r="569" spans="1:37" x14ac:dyDescent="0.25">
      <c r="A569" t="s">
        <v>175</v>
      </c>
      <c r="B569" t="str">
        <f>VLOOKUP(CuentosContados[[#This Row],[Column1]],CuentosIndexados[],3,FALSE)</f>
        <v>amor</v>
      </c>
      <c r="C569">
        <f>VLOOKUP(CuentosContados[[#This Row],[Column1]],CuentosIndexados[],5,FALSE)</f>
        <v>0</v>
      </c>
      <c r="D569">
        <f>VLOOKUP(CuentosContados[[#This Row],[Column1]],CuentosIndexados[],6,FALSE)</f>
        <v>0</v>
      </c>
      <c r="E569">
        <f>VLOOKUP(CuentosContados[[#This Row],[Column1]],CuentosIndexados[],7,FALSE)</f>
        <v>0</v>
      </c>
      <c r="F569">
        <f>VLOOKUP(CuentosContados[[#This Row],[Column1]],CuentosIndexados[],8,FALSE)</f>
        <v>0</v>
      </c>
      <c r="G569">
        <f>VLOOKUP(CuentosContados[[#This Row],[Column1]],CuentosIndexados[],9,FALSE)</f>
        <v>0</v>
      </c>
      <c r="H569">
        <f>VLOOKUP(CuentosContados[[#This Row],[Column1]],CuentosIndexados[],10,FALSE)</f>
        <v>0</v>
      </c>
      <c r="I569" t="str">
        <f>VLOOKUP(CuentosContados[[#This Row],[Column1]],CuentosIndexados[],11,FALSE)</f>
        <v>educacion</v>
      </c>
      <c r="J569" t="str">
        <f>VLOOKUP(CuentosContados[[#This Row],[Column1]],CuentosIndexados[],12,FALSE)</f>
        <v>trabajo</v>
      </c>
      <c r="K569">
        <f>VLOOKUP(CuentosContados[[#This Row],[Column1]],CuentosIndexados[],13,FALSE)</f>
        <v>0</v>
      </c>
      <c r="L569">
        <f>VLOOKUP(CuentosContados[[#This Row],[Column1]],CuentosIndexados[],14,FALSE)</f>
        <v>0</v>
      </c>
      <c r="M569">
        <f>VLOOKUP(CuentosContados[[#This Row],[Column1]],CuentosIndexados[],15,FALSE)</f>
        <v>0</v>
      </c>
      <c r="N569">
        <f>VLOOKUP(CuentosContados[[#This Row],[Column1]],CuentosIndexados[],16,FALSE)</f>
        <v>0</v>
      </c>
      <c r="O569">
        <f>VLOOKUP(CuentosContados[[#This Row],[Column1]],CuentosIndexados[],17,FALSE)</f>
        <v>0</v>
      </c>
      <c r="P569">
        <f>VLOOKUP(CuentosContados[[#This Row],[Column1]],CuentosIndexados[],18,FALSE)</f>
        <v>0</v>
      </c>
      <c r="Q569">
        <f>VLOOKUP(CuentosContados[[#This Row],[Column1]],CuentosIndexados[],19,FALSE)</f>
        <v>0</v>
      </c>
      <c r="R569">
        <f>VLOOKUP(CuentosContados[[#This Row],[Column1]],CuentosIndexados[],20,FALSE)</f>
        <v>0</v>
      </c>
      <c r="S569" t="str">
        <f>VLOOKUP(CuentosContados[[#This Row],[Column1]],CuentosIndexados[],21,FALSE)</f>
        <v>fortaleza</v>
      </c>
      <c r="T569">
        <f>VLOOKUP(CuentosContados[[#This Row],[Column1]],CuentosIndexados[],22,FALSE)</f>
        <v>0</v>
      </c>
      <c r="U569">
        <f>VLOOKUP(CuentosContados[[#This Row],[Column1]],CuentosIndexados[],23,FALSE)</f>
        <v>0</v>
      </c>
      <c r="V569">
        <f>VLOOKUP(CuentosContados[[#This Row],[Column1]],CuentosIndexados[],24,FALSE)</f>
        <v>0</v>
      </c>
      <c r="W569">
        <f>VLOOKUP(CuentosContados[[#This Row],[Column1]],CuentosIndexados[],25,FALSE)</f>
        <v>0</v>
      </c>
      <c r="X569" t="str">
        <f>VLOOKUP(CuentosContados[[#This Row],[Column1]],CuentosIndexados[],26,FALSE)</f>
        <v>compasion</v>
      </c>
      <c r="Y569">
        <f>VLOOKUP(CuentosContados[[#This Row],[Column1]],CuentosIndexados[],27,FALSE)</f>
        <v>0</v>
      </c>
      <c r="Z569">
        <f>VLOOKUP(CuentosContados[[#This Row],[Column1]],CuentosIndexados[],28,FALSE)</f>
        <v>0</v>
      </c>
      <c r="AA569">
        <f>VLOOKUP(CuentosContados[[#This Row],[Column1]],CuentosIndexados[],29,FALSE)</f>
        <v>0</v>
      </c>
      <c r="AB569">
        <f>VLOOKUP(CuentosContados[[#This Row],[Column1]],CuentosIndexados[],30,FALSE)</f>
        <v>0</v>
      </c>
      <c r="AC569">
        <f>VLOOKUP(CuentosContados[[#This Row],[Column1]],CuentosIndexados[],31,FALSE)</f>
        <v>0</v>
      </c>
      <c r="AD569">
        <f>VLOOKUP(CuentosContados[[#This Row],[Column1]],CuentosIndexados[],32,FALSE)</f>
        <v>0</v>
      </c>
      <c r="AE569">
        <f>VLOOKUP(CuentosContados[[#This Row],[Column1]],CuentosIndexados[],33,FALSE)</f>
        <v>0</v>
      </c>
      <c r="AF569" t="str">
        <f>VLOOKUP(CuentosContados[[#This Row],[Column1]],CuentosIndexados[],34,FALSE)</f>
        <v>diversion</v>
      </c>
      <c r="AG569" t="str">
        <f>VLOOKUP(CuentosContados[[#This Row],[Column1]],CuentosIndexados[],35,FALSE)</f>
        <v>placer</v>
      </c>
      <c r="AH569">
        <f>VLOOKUP(CuentosContados[[#This Row],[Column1]],CuentosIndexados[],36,FALSE)</f>
        <v>0</v>
      </c>
      <c r="AI569">
        <f>VLOOKUP(CuentosContados[[#This Row],[Column1]],CuentosIndexados[],37,FALSE)</f>
        <v>0</v>
      </c>
      <c r="AJ569">
        <f>VLOOKUP(CuentosContados[[#This Row],[Column1]],CuentosIndexados[],38,FALSE)</f>
        <v>0</v>
      </c>
      <c r="AK569">
        <f>VLOOKUP(CuentosContados[[#This Row],[Column1]],CuentosIndexados[],39,FALSE)</f>
        <v>0</v>
      </c>
    </row>
    <row r="570" spans="1:37" x14ac:dyDescent="0.25">
      <c r="A570" t="s">
        <v>175</v>
      </c>
      <c r="B570" t="str">
        <f>VLOOKUP(CuentosContados[[#This Row],[Column1]],CuentosIndexados[],3,FALSE)</f>
        <v>amor</v>
      </c>
      <c r="C570">
        <f>VLOOKUP(CuentosContados[[#This Row],[Column1]],CuentosIndexados[],5,FALSE)</f>
        <v>0</v>
      </c>
      <c r="D570">
        <f>VLOOKUP(CuentosContados[[#This Row],[Column1]],CuentosIndexados[],6,FALSE)</f>
        <v>0</v>
      </c>
      <c r="E570">
        <f>VLOOKUP(CuentosContados[[#This Row],[Column1]],CuentosIndexados[],7,FALSE)</f>
        <v>0</v>
      </c>
      <c r="F570">
        <f>VLOOKUP(CuentosContados[[#This Row],[Column1]],CuentosIndexados[],8,FALSE)</f>
        <v>0</v>
      </c>
      <c r="G570">
        <f>VLOOKUP(CuentosContados[[#This Row],[Column1]],CuentosIndexados[],9,FALSE)</f>
        <v>0</v>
      </c>
      <c r="H570">
        <f>VLOOKUP(CuentosContados[[#This Row],[Column1]],CuentosIndexados[],10,FALSE)</f>
        <v>0</v>
      </c>
      <c r="I570" t="str">
        <f>VLOOKUP(CuentosContados[[#This Row],[Column1]],CuentosIndexados[],11,FALSE)</f>
        <v>educacion</v>
      </c>
      <c r="J570" t="str">
        <f>VLOOKUP(CuentosContados[[#This Row],[Column1]],CuentosIndexados[],12,FALSE)</f>
        <v>trabajo</v>
      </c>
      <c r="K570">
        <f>VLOOKUP(CuentosContados[[#This Row],[Column1]],CuentosIndexados[],13,FALSE)</f>
        <v>0</v>
      </c>
      <c r="L570">
        <f>VLOOKUP(CuentosContados[[#This Row],[Column1]],CuentosIndexados[],14,FALSE)</f>
        <v>0</v>
      </c>
      <c r="M570">
        <f>VLOOKUP(CuentosContados[[#This Row],[Column1]],CuentosIndexados[],15,FALSE)</f>
        <v>0</v>
      </c>
      <c r="N570">
        <f>VLOOKUP(CuentosContados[[#This Row],[Column1]],CuentosIndexados[],16,FALSE)</f>
        <v>0</v>
      </c>
      <c r="O570">
        <f>VLOOKUP(CuentosContados[[#This Row],[Column1]],CuentosIndexados[],17,FALSE)</f>
        <v>0</v>
      </c>
      <c r="P570">
        <f>VLOOKUP(CuentosContados[[#This Row],[Column1]],CuentosIndexados[],18,FALSE)</f>
        <v>0</v>
      </c>
      <c r="Q570">
        <f>VLOOKUP(CuentosContados[[#This Row],[Column1]],CuentosIndexados[],19,FALSE)</f>
        <v>0</v>
      </c>
      <c r="R570">
        <f>VLOOKUP(CuentosContados[[#This Row],[Column1]],CuentosIndexados[],20,FALSE)</f>
        <v>0</v>
      </c>
      <c r="S570" t="str">
        <f>VLOOKUP(CuentosContados[[#This Row],[Column1]],CuentosIndexados[],21,FALSE)</f>
        <v>fortaleza</v>
      </c>
      <c r="T570">
        <f>VLOOKUP(CuentosContados[[#This Row],[Column1]],CuentosIndexados[],22,FALSE)</f>
        <v>0</v>
      </c>
      <c r="U570">
        <f>VLOOKUP(CuentosContados[[#This Row],[Column1]],CuentosIndexados[],23,FALSE)</f>
        <v>0</v>
      </c>
      <c r="V570">
        <f>VLOOKUP(CuentosContados[[#This Row],[Column1]],CuentosIndexados[],24,FALSE)</f>
        <v>0</v>
      </c>
      <c r="W570">
        <f>VLOOKUP(CuentosContados[[#This Row],[Column1]],CuentosIndexados[],25,FALSE)</f>
        <v>0</v>
      </c>
      <c r="X570" t="str">
        <f>VLOOKUP(CuentosContados[[#This Row],[Column1]],CuentosIndexados[],26,FALSE)</f>
        <v>compasion</v>
      </c>
      <c r="Y570">
        <f>VLOOKUP(CuentosContados[[#This Row],[Column1]],CuentosIndexados[],27,FALSE)</f>
        <v>0</v>
      </c>
      <c r="Z570">
        <f>VLOOKUP(CuentosContados[[#This Row],[Column1]],CuentosIndexados[],28,FALSE)</f>
        <v>0</v>
      </c>
      <c r="AA570">
        <f>VLOOKUP(CuentosContados[[#This Row],[Column1]],CuentosIndexados[],29,FALSE)</f>
        <v>0</v>
      </c>
      <c r="AB570">
        <f>VLOOKUP(CuentosContados[[#This Row],[Column1]],CuentosIndexados[],30,FALSE)</f>
        <v>0</v>
      </c>
      <c r="AC570">
        <f>VLOOKUP(CuentosContados[[#This Row],[Column1]],CuentosIndexados[],31,FALSE)</f>
        <v>0</v>
      </c>
      <c r="AD570">
        <f>VLOOKUP(CuentosContados[[#This Row],[Column1]],CuentosIndexados[],32,FALSE)</f>
        <v>0</v>
      </c>
      <c r="AE570">
        <f>VLOOKUP(CuentosContados[[#This Row],[Column1]],CuentosIndexados[],33,FALSE)</f>
        <v>0</v>
      </c>
      <c r="AF570" t="str">
        <f>VLOOKUP(CuentosContados[[#This Row],[Column1]],CuentosIndexados[],34,FALSE)</f>
        <v>diversion</v>
      </c>
      <c r="AG570" t="str">
        <f>VLOOKUP(CuentosContados[[#This Row],[Column1]],CuentosIndexados[],35,FALSE)</f>
        <v>placer</v>
      </c>
      <c r="AH570">
        <f>VLOOKUP(CuentosContados[[#This Row],[Column1]],CuentosIndexados[],36,FALSE)</f>
        <v>0</v>
      </c>
      <c r="AI570">
        <f>VLOOKUP(CuentosContados[[#This Row],[Column1]],CuentosIndexados[],37,FALSE)</f>
        <v>0</v>
      </c>
      <c r="AJ570">
        <f>VLOOKUP(CuentosContados[[#This Row],[Column1]],CuentosIndexados[],38,FALSE)</f>
        <v>0</v>
      </c>
      <c r="AK570">
        <f>VLOOKUP(CuentosContados[[#This Row],[Column1]],CuentosIndexados[],39,FALSE)</f>
        <v>0</v>
      </c>
    </row>
    <row r="571" spans="1:37" x14ac:dyDescent="0.25">
      <c r="A571" t="s">
        <v>175</v>
      </c>
      <c r="B571" t="str">
        <f>VLOOKUP(CuentosContados[[#This Row],[Column1]],CuentosIndexados[],3,FALSE)</f>
        <v>amor</v>
      </c>
      <c r="C571">
        <f>VLOOKUP(CuentosContados[[#This Row],[Column1]],CuentosIndexados[],5,FALSE)</f>
        <v>0</v>
      </c>
      <c r="D571">
        <f>VLOOKUP(CuentosContados[[#This Row],[Column1]],CuentosIndexados[],6,FALSE)</f>
        <v>0</v>
      </c>
      <c r="E571">
        <f>VLOOKUP(CuentosContados[[#This Row],[Column1]],CuentosIndexados[],7,FALSE)</f>
        <v>0</v>
      </c>
      <c r="F571">
        <f>VLOOKUP(CuentosContados[[#This Row],[Column1]],CuentosIndexados[],8,FALSE)</f>
        <v>0</v>
      </c>
      <c r="G571">
        <f>VLOOKUP(CuentosContados[[#This Row],[Column1]],CuentosIndexados[],9,FALSE)</f>
        <v>0</v>
      </c>
      <c r="H571">
        <f>VLOOKUP(CuentosContados[[#This Row],[Column1]],CuentosIndexados[],10,FALSE)</f>
        <v>0</v>
      </c>
      <c r="I571" t="str">
        <f>VLOOKUP(CuentosContados[[#This Row],[Column1]],CuentosIndexados[],11,FALSE)</f>
        <v>educacion</v>
      </c>
      <c r="J571" t="str">
        <f>VLOOKUP(CuentosContados[[#This Row],[Column1]],CuentosIndexados[],12,FALSE)</f>
        <v>trabajo</v>
      </c>
      <c r="K571">
        <f>VLOOKUP(CuentosContados[[#This Row],[Column1]],CuentosIndexados[],13,FALSE)</f>
        <v>0</v>
      </c>
      <c r="L571">
        <f>VLOOKUP(CuentosContados[[#This Row],[Column1]],CuentosIndexados[],14,FALSE)</f>
        <v>0</v>
      </c>
      <c r="M571">
        <f>VLOOKUP(CuentosContados[[#This Row],[Column1]],CuentosIndexados[],15,FALSE)</f>
        <v>0</v>
      </c>
      <c r="N571">
        <f>VLOOKUP(CuentosContados[[#This Row],[Column1]],CuentosIndexados[],16,FALSE)</f>
        <v>0</v>
      </c>
      <c r="O571">
        <f>VLOOKUP(CuentosContados[[#This Row],[Column1]],CuentosIndexados[],17,FALSE)</f>
        <v>0</v>
      </c>
      <c r="P571">
        <f>VLOOKUP(CuentosContados[[#This Row],[Column1]],CuentosIndexados[],18,FALSE)</f>
        <v>0</v>
      </c>
      <c r="Q571">
        <f>VLOOKUP(CuentosContados[[#This Row],[Column1]],CuentosIndexados[],19,FALSE)</f>
        <v>0</v>
      </c>
      <c r="R571">
        <f>VLOOKUP(CuentosContados[[#This Row],[Column1]],CuentosIndexados[],20,FALSE)</f>
        <v>0</v>
      </c>
      <c r="S571" t="str">
        <f>VLOOKUP(CuentosContados[[#This Row],[Column1]],CuentosIndexados[],21,FALSE)</f>
        <v>fortaleza</v>
      </c>
      <c r="T571">
        <f>VLOOKUP(CuentosContados[[#This Row],[Column1]],CuentosIndexados[],22,FALSE)</f>
        <v>0</v>
      </c>
      <c r="U571">
        <f>VLOOKUP(CuentosContados[[#This Row],[Column1]],CuentosIndexados[],23,FALSE)</f>
        <v>0</v>
      </c>
      <c r="V571">
        <f>VLOOKUP(CuentosContados[[#This Row],[Column1]],CuentosIndexados[],24,FALSE)</f>
        <v>0</v>
      </c>
      <c r="W571">
        <f>VLOOKUP(CuentosContados[[#This Row],[Column1]],CuentosIndexados[],25,FALSE)</f>
        <v>0</v>
      </c>
      <c r="X571" t="str">
        <f>VLOOKUP(CuentosContados[[#This Row],[Column1]],CuentosIndexados[],26,FALSE)</f>
        <v>compasion</v>
      </c>
      <c r="Y571">
        <f>VLOOKUP(CuentosContados[[#This Row],[Column1]],CuentosIndexados[],27,FALSE)</f>
        <v>0</v>
      </c>
      <c r="Z571">
        <f>VLOOKUP(CuentosContados[[#This Row],[Column1]],CuentosIndexados[],28,FALSE)</f>
        <v>0</v>
      </c>
      <c r="AA571">
        <f>VLOOKUP(CuentosContados[[#This Row],[Column1]],CuentosIndexados[],29,FALSE)</f>
        <v>0</v>
      </c>
      <c r="AB571">
        <f>VLOOKUP(CuentosContados[[#This Row],[Column1]],CuentosIndexados[],30,FALSE)</f>
        <v>0</v>
      </c>
      <c r="AC571">
        <f>VLOOKUP(CuentosContados[[#This Row],[Column1]],CuentosIndexados[],31,FALSE)</f>
        <v>0</v>
      </c>
      <c r="AD571">
        <f>VLOOKUP(CuentosContados[[#This Row],[Column1]],CuentosIndexados[],32,FALSE)</f>
        <v>0</v>
      </c>
      <c r="AE571">
        <f>VLOOKUP(CuentosContados[[#This Row],[Column1]],CuentosIndexados[],33,FALSE)</f>
        <v>0</v>
      </c>
      <c r="AF571" t="str">
        <f>VLOOKUP(CuentosContados[[#This Row],[Column1]],CuentosIndexados[],34,FALSE)</f>
        <v>diversion</v>
      </c>
      <c r="AG571" t="str">
        <f>VLOOKUP(CuentosContados[[#This Row],[Column1]],CuentosIndexados[],35,FALSE)</f>
        <v>placer</v>
      </c>
      <c r="AH571">
        <f>VLOOKUP(CuentosContados[[#This Row],[Column1]],CuentosIndexados[],36,FALSE)</f>
        <v>0</v>
      </c>
      <c r="AI571">
        <f>VLOOKUP(CuentosContados[[#This Row],[Column1]],CuentosIndexados[],37,FALSE)</f>
        <v>0</v>
      </c>
      <c r="AJ571">
        <f>VLOOKUP(CuentosContados[[#This Row],[Column1]],CuentosIndexados[],38,FALSE)</f>
        <v>0</v>
      </c>
      <c r="AK571">
        <f>VLOOKUP(CuentosContados[[#This Row],[Column1]],CuentosIndexados[],39,FALSE)</f>
        <v>0</v>
      </c>
    </row>
    <row r="572" spans="1:37" x14ac:dyDescent="0.25">
      <c r="A572" t="s">
        <v>175</v>
      </c>
      <c r="B572" t="str">
        <f>VLOOKUP(CuentosContados[[#This Row],[Column1]],CuentosIndexados[],3,FALSE)</f>
        <v>amor</v>
      </c>
      <c r="C572">
        <f>VLOOKUP(CuentosContados[[#This Row],[Column1]],CuentosIndexados[],5,FALSE)</f>
        <v>0</v>
      </c>
      <c r="D572">
        <f>VLOOKUP(CuentosContados[[#This Row],[Column1]],CuentosIndexados[],6,FALSE)</f>
        <v>0</v>
      </c>
      <c r="E572">
        <f>VLOOKUP(CuentosContados[[#This Row],[Column1]],CuentosIndexados[],7,FALSE)</f>
        <v>0</v>
      </c>
      <c r="F572">
        <f>VLOOKUP(CuentosContados[[#This Row],[Column1]],CuentosIndexados[],8,FALSE)</f>
        <v>0</v>
      </c>
      <c r="G572">
        <f>VLOOKUP(CuentosContados[[#This Row],[Column1]],CuentosIndexados[],9,FALSE)</f>
        <v>0</v>
      </c>
      <c r="H572">
        <f>VLOOKUP(CuentosContados[[#This Row],[Column1]],CuentosIndexados[],10,FALSE)</f>
        <v>0</v>
      </c>
      <c r="I572" t="str">
        <f>VLOOKUP(CuentosContados[[#This Row],[Column1]],CuentosIndexados[],11,FALSE)</f>
        <v>educacion</v>
      </c>
      <c r="J572" t="str">
        <f>VLOOKUP(CuentosContados[[#This Row],[Column1]],CuentosIndexados[],12,FALSE)</f>
        <v>trabajo</v>
      </c>
      <c r="K572">
        <f>VLOOKUP(CuentosContados[[#This Row],[Column1]],CuentosIndexados[],13,FALSE)</f>
        <v>0</v>
      </c>
      <c r="L572">
        <f>VLOOKUP(CuentosContados[[#This Row],[Column1]],CuentosIndexados[],14,FALSE)</f>
        <v>0</v>
      </c>
      <c r="M572">
        <f>VLOOKUP(CuentosContados[[#This Row],[Column1]],CuentosIndexados[],15,FALSE)</f>
        <v>0</v>
      </c>
      <c r="N572">
        <f>VLOOKUP(CuentosContados[[#This Row],[Column1]],CuentosIndexados[],16,FALSE)</f>
        <v>0</v>
      </c>
      <c r="O572">
        <f>VLOOKUP(CuentosContados[[#This Row],[Column1]],CuentosIndexados[],17,FALSE)</f>
        <v>0</v>
      </c>
      <c r="P572">
        <f>VLOOKUP(CuentosContados[[#This Row],[Column1]],CuentosIndexados[],18,FALSE)</f>
        <v>0</v>
      </c>
      <c r="Q572">
        <f>VLOOKUP(CuentosContados[[#This Row],[Column1]],CuentosIndexados[],19,FALSE)</f>
        <v>0</v>
      </c>
      <c r="R572">
        <f>VLOOKUP(CuentosContados[[#This Row],[Column1]],CuentosIndexados[],20,FALSE)</f>
        <v>0</v>
      </c>
      <c r="S572" t="str">
        <f>VLOOKUP(CuentosContados[[#This Row],[Column1]],CuentosIndexados[],21,FALSE)</f>
        <v>fortaleza</v>
      </c>
      <c r="T572">
        <f>VLOOKUP(CuentosContados[[#This Row],[Column1]],CuentosIndexados[],22,FALSE)</f>
        <v>0</v>
      </c>
      <c r="U572">
        <f>VLOOKUP(CuentosContados[[#This Row],[Column1]],CuentosIndexados[],23,FALSE)</f>
        <v>0</v>
      </c>
      <c r="V572">
        <f>VLOOKUP(CuentosContados[[#This Row],[Column1]],CuentosIndexados[],24,FALSE)</f>
        <v>0</v>
      </c>
      <c r="W572">
        <f>VLOOKUP(CuentosContados[[#This Row],[Column1]],CuentosIndexados[],25,FALSE)</f>
        <v>0</v>
      </c>
      <c r="X572" t="str">
        <f>VLOOKUP(CuentosContados[[#This Row],[Column1]],CuentosIndexados[],26,FALSE)</f>
        <v>compasion</v>
      </c>
      <c r="Y572">
        <f>VLOOKUP(CuentosContados[[#This Row],[Column1]],CuentosIndexados[],27,FALSE)</f>
        <v>0</v>
      </c>
      <c r="Z572">
        <f>VLOOKUP(CuentosContados[[#This Row],[Column1]],CuentosIndexados[],28,FALSE)</f>
        <v>0</v>
      </c>
      <c r="AA572">
        <f>VLOOKUP(CuentosContados[[#This Row],[Column1]],CuentosIndexados[],29,FALSE)</f>
        <v>0</v>
      </c>
      <c r="AB572">
        <f>VLOOKUP(CuentosContados[[#This Row],[Column1]],CuentosIndexados[],30,FALSE)</f>
        <v>0</v>
      </c>
      <c r="AC572">
        <f>VLOOKUP(CuentosContados[[#This Row],[Column1]],CuentosIndexados[],31,FALSE)</f>
        <v>0</v>
      </c>
      <c r="AD572">
        <f>VLOOKUP(CuentosContados[[#This Row],[Column1]],CuentosIndexados[],32,FALSE)</f>
        <v>0</v>
      </c>
      <c r="AE572">
        <f>VLOOKUP(CuentosContados[[#This Row],[Column1]],CuentosIndexados[],33,FALSE)</f>
        <v>0</v>
      </c>
      <c r="AF572" t="str">
        <f>VLOOKUP(CuentosContados[[#This Row],[Column1]],CuentosIndexados[],34,FALSE)</f>
        <v>diversion</v>
      </c>
      <c r="AG572" t="str">
        <f>VLOOKUP(CuentosContados[[#This Row],[Column1]],CuentosIndexados[],35,FALSE)</f>
        <v>placer</v>
      </c>
      <c r="AH572">
        <f>VLOOKUP(CuentosContados[[#This Row],[Column1]],CuentosIndexados[],36,FALSE)</f>
        <v>0</v>
      </c>
      <c r="AI572">
        <f>VLOOKUP(CuentosContados[[#This Row],[Column1]],CuentosIndexados[],37,FALSE)</f>
        <v>0</v>
      </c>
      <c r="AJ572">
        <f>VLOOKUP(CuentosContados[[#This Row],[Column1]],CuentosIndexados[],38,FALSE)</f>
        <v>0</v>
      </c>
      <c r="AK572">
        <f>VLOOKUP(CuentosContados[[#This Row],[Column1]],CuentosIndexados[],39,FALSE)</f>
        <v>0</v>
      </c>
    </row>
    <row r="573" spans="1:37" x14ac:dyDescent="0.25">
      <c r="A573" t="s">
        <v>175</v>
      </c>
      <c r="B573" t="str">
        <f>VLOOKUP(CuentosContados[[#This Row],[Column1]],CuentosIndexados[],3,FALSE)</f>
        <v>amor</v>
      </c>
      <c r="C573">
        <f>VLOOKUP(CuentosContados[[#This Row],[Column1]],CuentosIndexados[],5,FALSE)</f>
        <v>0</v>
      </c>
      <c r="D573">
        <f>VLOOKUP(CuentosContados[[#This Row],[Column1]],CuentosIndexados[],6,FALSE)</f>
        <v>0</v>
      </c>
      <c r="E573">
        <f>VLOOKUP(CuentosContados[[#This Row],[Column1]],CuentosIndexados[],7,FALSE)</f>
        <v>0</v>
      </c>
      <c r="F573">
        <f>VLOOKUP(CuentosContados[[#This Row],[Column1]],CuentosIndexados[],8,FALSE)</f>
        <v>0</v>
      </c>
      <c r="G573">
        <f>VLOOKUP(CuentosContados[[#This Row],[Column1]],CuentosIndexados[],9,FALSE)</f>
        <v>0</v>
      </c>
      <c r="H573">
        <f>VLOOKUP(CuentosContados[[#This Row],[Column1]],CuentosIndexados[],10,FALSE)</f>
        <v>0</v>
      </c>
      <c r="I573" t="str">
        <f>VLOOKUP(CuentosContados[[#This Row],[Column1]],CuentosIndexados[],11,FALSE)</f>
        <v>educacion</v>
      </c>
      <c r="J573" t="str">
        <f>VLOOKUP(CuentosContados[[#This Row],[Column1]],CuentosIndexados[],12,FALSE)</f>
        <v>trabajo</v>
      </c>
      <c r="K573">
        <f>VLOOKUP(CuentosContados[[#This Row],[Column1]],CuentosIndexados[],13,FALSE)</f>
        <v>0</v>
      </c>
      <c r="L573">
        <f>VLOOKUP(CuentosContados[[#This Row],[Column1]],CuentosIndexados[],14,FALSE)</f>
        <v>0</v>
      </c>
      <c r="M573">
        <f>VLOOKUP(CuentosContados[[#This Row],[Column1]],CuentosIndexados[],15,FALSE)</f>
        <v>0</v>
      </c>
      <c r="N573">
        <f>VLOOKUP(CuentosContados[[#This Row],[Column1]],CuentosIndexados[],16,FALSE)</f>
        <v>0</v>
      </c>
      <c r="O573">
        <f>VLOOKUP(CuentosContados[[#This Row],[Column1]],CuentosIndexados[],17,FALSE)</f>
        <v>0</v>
      </c>
      <c r="P573">
        <f>VLOOKUP(CuentosContados[[#This Row],[Column1]],CuentosIndexados[],18,FALSE)</f>
        <v>0</v>
      </c>
      <c r="Q573">
        <f>VLOOKUP(CuentosContados[[#This Row],[Column1]],CuentosIndexados[],19,FALSE)</f>
        <v>0</v>
      </c>
      <c r="R573">
        <f>VLOOKUP(CuentosContados[[#This Row],[Column1]],CuentosIndexados[],20,FALSE)</f>
        <v>0</v>
      </c>
      <c r="S573" t="str">
        <f>VLOOKUP(CuentosContados[[#This Row],[Column1]],CuentosIndexados[],21,FALSE)</f>
        <v>fortaleza</v>
      </c>
      <c r="T573">
        <f>VLOOKUP(CuentosContados[[#This Row],[Column1]],CuentosIndexados[],22,FALSE)</f>
        <v>0</v>
      </c>
      <c r="U573">
        <f>VLOOKUP(CuentosContados[[#This Row],[Column1]],CuentosIndexados[],23,FALSE)</f>
        <v>0</v>
      </c>
      <c r="V573">
        <f>VLOOKUP(CuentosContados[[#This Row],[Column1]],CuentosIndexados[],24,FALSE)</f>
        <v>0</v>
      </c>
      <c r="W573">
        <f>VLOOKUP(CuentosContados[[#This Row],[Column1]],CuentosIndexados[],25,FALSE)</f>
        <v>0</v>
      </c>
      <c r="X573" t="str">
        <f>VLOOKUP(CuentosContados[[#This Row],[Column1]],CuentosIndexados[],26,FALSE)</f>
        <v>compasion</v>
      </c>
      <c r="Y573">
        <f>VLOOKUP(CuentosContados[[#This Row],[Column1]],CuentosIndexados[],27,FALSE)</f>
        <v>0</v>
      </c>
      <c r="Z573">
        <f>VLOOKUP(CuentosContados[[#This Row],[Column1]],CuentosIndexados[],28,FALSE)</f>
        <v>0</v>
      </c>
      <c r="AA573">
        <f>VLOOKUP(CuentosContados[[#This Row],[Column1]],CuentosIndexados[],29,FALSE)</f>
        <v>0</v>
      </c>
      <c r="AB573">
        <f>VLOOKUP(CuentosContados[[#This Row],[Column1]],CuentosIndexados[],30,FALSE)</f>
        <v>0</v>
      </c>
      <c r="AC573">
        <f>VLOOKUP(CuentosContados[[#This Row],[Column1]],CuentosIndexados[],31,FALSE)</f>
        <v>0</v>
      </c>
      <c r="AD573">
        <f>VLOOKUP(CuentosContados[[#This Row],[Column1]],CuentosIndexados[],32,FALSE)</f>
        <v>0</v>
      </c>
      <c r="AE573">
        <f>VLOOKUP(CuentosContados[[#This Row],[Column1]],CuentosIndexados[],33,FALSE)</f>
        <v>0</v>
      </c>
      <c r="AF573" t="str">
        <f>VLOOKUP(CuentosContados[[#This Row],[Column1]],CuentosIndexados[],34,FALSE)</f>
        <v>diversion</v>
      </c>
      <c r="AG573" t="str">
        <f>VLOOKUP(CuentosContados[[#This Row],[Column1]],CuentosIndexados[],35,FALSE)</f>
        <v>placer</v>
      </c>
      <c r="AH573">
        <f>VLOOKUP(CuentosContados[[#This Row],[Column1]],CuentosIndexados[],36,FALSE)</f>
        <v>0</v>
      </c>
      <c r="AI573">
        <f>VLOOKUP(CuentosContados[[#This Row],[Column1]],CuentosIndexados[],37,FALSE)</f>
        <v>0</v>
      </c>
      <c r="AJ573">
        <f>VLOOKUP(CuentosContados[[#This Row],[Column1]],CuentosIndexados[],38,FALSE)</f>
        <v>0</v>
      </c>
      <c r="AK573">
        <f>VLOOKUP(CuentosContados[[#This Row],[Column1]],CuentosIndexados[],39,FALSE)</f>
        <v>0</v>
      </c>
    </row>
    <row r="574" spans="1:37" x14ac:dyDescent="0.25">
      <c r="A574" t="s">
        <v>175</v>
      </c>
      <c r="B574" t="str">
        <f>VLOOKUP(CuentosContados[[#This Row],[Column1]],CuentosIndexados[],3,FALSE)</f>
        <v>amor</v>
      </c>
      <c r="C574">
        <f>VLOOKUP(CuentosContados[[#This Row],[Column1]],CuentosIndexados[],5,FALSE)</f>
        <v>0</v>
      </c>
      <c r="D574">
        <f>VLOOKUP(CuentosContados[[#This Row],[Column1]],CuentosIndexados[],6,FALSE)</f>
        <v>0</v>
      </c>
      <c r="E574">
        <f>VLOOKUP(CuentosContados[[#This Row],[Column1]],CuentosIndexados[],7,FALSE)</f>
        <v>0</v>
      </c>
      <c r="F574">
        <f>VLOOKUP(CuentosContados[[#This Row],[Column1]],CuentosIndexados[],8,FALSE)</f>
        <v>0</v>
      </c>
      <c r="G574">
        <f>VLOOKUP(CuentosContados[[#This Row],[Column1]],CuentosIndexados[],9,FALSE)</f>
        <v>0</v>
      </c>
      <c r="H574">
        <f>VLOOKUP(CuentosContados[[#This Row],[Column1]],CuentosIndexados[],10,FALSE)</f>
        <v>0</v>
      </c>
      <c r="I574" t="str">
        <f>VLOOKUP(CuentosContados[[#This Row],[Column1]],CuentosIndexados[],11,FALSE)</f>
        <v>educacion</v>
      </c>
      <c r="J574" t="str">
        <f>VLOOKUP(CuentosContados[[#This Row],[Column1]],CuentosIndexados[],12,FALSE)</f>
        <v>trabajo</v>
      </c>
      <c r="K574">
        <f>VLOOKUP(CuentosContados[[#This Row],[Column1]],CuentosIndexados[],13,FALSE)</f>
        <v>0</v>
      </c>
      <c r="L574">
        <f>VLOOKUP(CuentosContados[[#This Row],[Column1]],CuentosIndexados[],14,FALSE)</f>
        <v>0</v>
      </c>
      <c r="M574">
        <f>VLOOKUP(CuentosContados[[#This Row],[Column1]],CuentosIndexados[],15,FALSE)</f>
        <v>0</v>
      </c>
      <c r="N574">
        <f>VLOOKUP(CuentosContados[[#This Row],[Column1]],CuentosIndexados[],16,FALSE)</f>
        <v>0</v>
      </c>
      <c r="O574">
        <f>VLOOKUP(CuentosContados[[#This Row],[Column1]],CuentosIndexados[],17,FALSE)</f>
        <v>0</v>
      </c>
      <c r="P574">
        <f>VLOOKUP(CuentosContados[[#This Row],[Column1]],CuentosIndexados[],18,FALSE)</f>
        <v>0</v>
      </c>
      <c r="Q574">
        <f>VLOOKUP(CuentosContados[[#This Row],[Column1]],CuentosIndexados[],19,FALSE)</f>
        <v>0</v>
      </c>
      <c r="R574">
        <f>VLOOKUP(CuentosContados[[#This Row],[Column1]],CuentosIndexados[],20,FALSE)</f>
        <v>0</v>
      </c>
      <c r="S574" t="str">
        <f>VLOOKUP(CuentosContados[[#This Row],[Column1]],CuentosIndexados[],21,FALSE)</f>
        <v>fortaleza</v>
      </c>
      <c r="T574">
        <f>VLOOKUP(CuentosContados[[#This Row],[Column1]],CuentosIndexados[],22,FALSE)</f>
        <v>0</v>
      </c>
      <c r="U574">
        <f>VLOOKUP(CuentosContados[[#This Row],[Column1]],CuentosIndexados[],23,FALSE)</f>
        <v>0</v>
      </c>
      <c r="V574">
        <f>VLOOKUP(CuentosContados[[#This Row],[Column1]],CuentosIndexados[],24,FALSE)</f>
        <v>0</v>
      </c>
      <c r="W574">
        <f>VLOOKUP(CuentosContados[[#This Row],[Column1]],CuentosIndexados[],25,FALSE)</f>
        <v>0</v>
      </c>
      <c r="X574" t="str">
        <f>VLOOKUP(CuentosContados[[#This Row],[Column1]],CuentosIndexados[],26,FALSE)</f>
        <v>compasion</v>
      </c>
      <c r="Y574">
        <f>VLOOKUP(CuentosContados[[#This Row],[Column1]],CuentosIndexados[],27,FALSE)</f>
        <v>0</v>
      </c>
      <c r="Z574">
        <f>VLOOKUP(CuentosContados[[#This Row],[Column1]],CuentosIndexados[],28,FALSE)</f>
        <v>0</v>
      </c>
      <c r="AA574">
        <f>VLOOKUP(CuentosContados[[#This Row],[Column1]],CuentosIndexados[],29,FALSE)</f>
        <v>0</v>
      </c>
      <c r="AB574">
        <f>VLOOKUP(CuentosContados[[#This Row],[Column1]],CuentosIndexados[],30,FALSE)</f>
        <v>0</v>
      </c>
      <c r="AC574">
        <f>VLOOKUP(CuentosContados[[#This Row],[Column1]],CuentosIndexados[],31,FALSE)</f>
        <v>0</v>
      </c>
      <c r="AD574">
        <f>VLOOKUP(CuentosContados[[#This Row],[Column1]],CuentosIndexados[],32,FALSE)</f>
        <v>0</v>
      </c>
      <c r="AE574">
        <f>VLOOKUP(CuentosContados[[#This Row],[Column1]],CuentosIndexados[],33,FALSE)</f>
        <v>0</v>
      </c>
      <c r="AF574" t="str">
        <f>VLOOKUP(CuentosContados[[#This Row],[Column1]],CuentosIndexados[],34,FALSE)</f>
        <v>diversion</v>
      </c>
      <c r="AG574" t="str">
        <f>VLOOKUP(CuentosContados[[#This Row],[Column1]],CuentosIndexados[],35,FALSE)</f>
        <v>placer</v>
      </c>
      <c r="AH574">
        <f>VLOOKUP(CuentosContados[[#This Row],[Column1]],CuentosIndexados[],36,FALSE)</f>
        <v>0</v>
      </c>
      <c r="AI574">
        <f>VLOOKUP(CuentosContados[[#This Row],[Column1]],CuentosIndexados[],37,FALSE)</f>
        <v>0</v>
      </c>
      <c r="AJ574">
        <f>VLOOKUP(CuentosContados[[#This Row],[Column1]],CuentosIndexados[],38,FALSE)</f>
        <v>0</v>
      </c>
      <c r="AK574">
        <f>VLOOKUP(CuentosContados[[#This Row],[Column1]],CuentosIndexados[],39,FALSE)</f>
        <v>0</v>
      </c>
    </row>
    <row r="575" spans="1:37" x14ac:dyDescent="0.25">
      <c r="A575" t="s">
        <v>175</v>
      </c>
      <c r="B575" t="str">
        <f>VLOOKUP(CuentosContados[[#This Row],[Column1]],CuentosIndexados[],3,FALSE)</f>
        <v>amor</v>
      </c>
      <c r="C575">
        <f>VLOOKUP(CuentosContados[[#This Row],[Column1]],CuentosIndexados[],5,FALSE)</f>
        <v>0</v>
      </c>
      <c r="D575">
        <f>VLOOKUP(CuentosContados[[#This Row],[Column1]],CuentosIndexados[],6,FALSE)</f>
        <v>0</v>
      </c>
      <c r="E575">
        <f>VLOOKUP(CuentosContados[[#This Row],[Column1]],CuentosIndexados[],7,FALSE)</f>
        <v>0</v>
      </c>
      <c r="F575">
        <f>VLOOKUP(CuentosContados[[#This Row],[Column1]],CuentosIndexados[],8,FALSE)</f>
        <v>0</v>
      </c>
      <c r="G575">
        <f>VLOOKUP(CuentosContados[[#This Row],[Column1]],CuentosIndexados[],9,FALSE)</f>
        <v>0</v>
      </c>
      <c r="H575">
        <f>VLOOKUP(CuentosContados[[#This Row],[Column1]],CuentosIndexados[],10,FALSE)</f>
        <v>0</v>
      </c>
      <c r="I575" t="str">
        <f>VLOOKUP(CuentosContados[[#This Row],[Column1]],CuentosIndexados[],11,FALSE)</f>
        <v>educacion</v>
      </c>
      <c r="J575" t="str">
        <f>VLOOKUP(CuentosContados[[#This Row],[Column1]],CuentosIndexados[],12,FALSE)</f>
        <v>trabajo</v>
      </c>
      <c r="K575">
        <f>VLOOKUP(CuentosContados[[#This Row],[Column1]],CuentosIndexados[],13,FALSE)</f>
        <v>0</v>
      </c>
      <c r="L575">
        <f>VLOOKUP(CuentosContados[[#This Row],[Column1]],CuentosIndexados[],14,FALSE)</f>
        <v>0</v>
      </c>
      <c r="M575">
        <f>VLOOKUP(CuentosContados[[#This Row],[Column1]],CuentosIndexados[],15,FALSE)</f>
        <v>0</v>
      </c>
      <c r="N575">
        <f>VLOOKUP(CuentosContados[[#This Row],[Column1]],CuentosIndexados[],16,FALSE)</f>
        <v>0</v>
      </c>
      <c r="O575">
        <f>VLOOKUP(CuentosContados[[#This Row],[Column1]],CuentosIndexados[],17,FALSE)</f>
        <v>0</v>
      </c>
      <c r="P575">
        <f>VLOOKUP(CuentosContados[[#This Row],[Column1]],CuentosIndexados[],18,FALSE)</f>
        <v>0</v>
      </c>
      <c r="Q575">
        <f>VLOOKUP(CuentosContados[[#This Row],[Column1]],CuentosIndexados[],19,FALSE)</f>
        <v>0</v>
      </c>
      <c r="R575">
        <f>VLOOKUP(CuentosContados[[#This Row],[Column1]],CuentosIndexados[],20,FALSE)</f>
        <v>0</v>
      </c>
      <c r="S575" t="str">
        <f>VLOOKUP(CuentosContados[[#This Row],[Column1]],CuentosIndexados[],21,FALSE)</f>
        <v>fortaleza</v>
      </c>
      <c r="T575">
        <f>VLOOKUP(CuentosContados[[#This Row],[Column1]],CuentosIndexados[],22,FALSE)</f>
        <v>0</v>
      </c>
      <c r="U575">
        <f>VLOOKUP(CuentosContados[[#This Row],[Column1]],CuentosIndexados[],23,FALSE)</f>
        <v>0</v>
      </c>
      <c r="V575">
        <f>VLOOKUP(CuentosContados[[#This Row],[Column1]],CuentosIndexados[],24,FALSE)</f>
        <v>0</v>
      </c>
      <c r="W575">
        <f>VLOOKUP(CuentosContados[[#This Row],[Column1]],CuentosIndexados[],25,FALSE)</f>
        <v>0</v>
      </c>
      <c r="X575" t="str">
        <f>VLOOKUP(CuentosContados[[#This Row],[Column1]],CuentosIndexados[],26,FALSE)</f>
        <v>compasion</v>
      </c>
      <c r="Y575">
        <f>VLOOKUP(CuentosContados[[#This Row],[Column1]],CuentosIndexados[],27,FALSE)</f>
        <v>0</v>
      </c>
      <c r="Z575">
        <f>VLOOKUP(CuentosContados[[#This Row],[Column1]],CuentosIndexados[],28,FALSE)</f>
        <v>0</v>
      </c>
      <c r="AA575">
        <f>VLOOKUP(CuentosContados[[#This Row],[Column1]],CuentosIndexados[],29,FALSE)</f>
        <v>0</v>
      </c>
      <c r="AB575">
        <f>VLOOKUP(CuentosContados[[#This Row],[Column1]],CuentosIndexados[],30,FALSE)</f>
        <v>0</v>
      </c>
      <c r="AC575">
        <f>VLOOKUP(CuentosContados[[#This Row],[Column1]],CuentosIndexados[],31,FALSE)</f>
        <v>0</v>
      </c>
      <c r="AD575">
        <f>VLOOKUP(CuentosContados[[#This Row],[Column1]],CuentosIndexados[],32,FALSE)</f>
        <v>0</v>
      </c>
      <c r="AE575">
        <f>VLOOKUP(CuentosContados[[#This Row],[Column1]],CuentosIndexados[],33,FALSE)</f>
        <v>0</v>
      </c>
      <c r="AF575" t="str">
        <f>VLOOKUP(CuentosContados[[#This Row],[Column1]],CuentosIndexados[],34,FALSE)</f>
        <v>diversion</v>
      </c>
      <c r="AG575" t="str">
        <f>VLOOKUP(CuentosContados[[#This Row],[Column1]],CuentosIndexados[],35,FALSE)</f>
        <v>placer</v>
      </c>
      <c r="AH575">
        <f>VLOOKUP(CuentosContados[[#This Row],[Column1]],CuentosIndexados[],36,FALSE)</f>
        <v>0</v>
      </c>
      <c r="AI575">
        <f>VLOOKUP(CuentosContados[[#This Row],[Column1]],CuentosIndexados[],37,FALSE)</f>
        <v>0</v>
      </c>
      <c r="AJ575">
        <f>VLOOKUP(CuentosContados[[#This Row],[Column1]],CuentosIndexados[],38,FALSE)</f>
        <v>0</v>
      </c>
      <c r="AK575">
        <f>VLOOKUP(CuentosContados[[#This Row],[Column1]],CuentosIndexados[],39,FALSE)</f>
        <v>0</v>
      </c>
    </row>
    <row r="576" spans="1:37" x14ac:dyDescent="0.25">
      <c r="A576" t="s">
        <v>175</v>
      </c>
      <c r="B576" t="str">
        <f>VLOOKUP(CuentosContados[[#This Row],[Column1]],CuentosIndexados[],3,FALSE)</f>
        <v>amor</v>
      </c>
      <c r="C576">
        <f>VLOOKUP(CuentosContados[[#This Row],[Column1]],CuentosIndexados[],5,FALSE)</f>
        <v>0</v>
      </c>
      <c r="D576">
        <f>VLOOKUP(CuentosContados[[#This Row],[Column1]],CuentosIndexados[],6,FALSE)</f>
        <v>0</v>
      </c>
      <c r="E576">
        <f>VLOOKUP(CuentosContados[[#This Row],[Column1]],CuentosIndexados[],7,FALSE)</f>
        <v>0</v>
      </c>
      <c r="F576">
        <f>VLOOKUP(CuentosContados[[#This Row],[Column1]],CuentosIndexados[],8,FALSE)</f>
        <v>0</v>
      </c>
      <c r="G576">
        <f>VLOOKUP(CuentosContados[[#This Row],[Column1]],CuentosIndexados[],9,FALSE)</f>
        <v>0</v>
      </c>
      <c r="H576">
        <f>VLOOKUP(CuentosContados[[#This Row],[Column1]],CuentosIndexados[],10,FALSE)</f>
        <v>0</v>
      </c>
      <c r="I576" t="str">
        <f>VLOOKUP(CuentosContados[[#This Row],[Column1]],CuentosIndexados[],11,FALSE)</f>
        <v>educacion</v>
      </c>
      <c r="J576" t="str">
        <f>VLOOKUP(CuentosContados[[#This Row],[Column1]],CuentosIndexados[],12,FALSE)</f>
        <v>trabajo</v>
      </c>
      <c r="K576">
        <f>VLOOKUP(CuentosContados[[#This Row],[Column1]],CuentosIndexados[],13,FALSE)</f>
        <v>0</v>
      </c>
      <c r="L576">
        <f>VLOOKUP(CuentosContados[[#This Row],[Column1]],CuentosIndexados[],14,FALSE)</f>
        <v>0</v>
      </c>
      <c r="M576">
        <f>VLOOKUP(CuentosContados[[#This Row],[Column1]],CuentosIndexados[],15,FALSE)</f>
        <v>0</v>
      </c>
      <c r="N576">
        <f>VLOOKUP(CuentosContados[[#This Row],[Column1]],CuentosIndexados[],16,FALSE)</f>
        <v>0</v>
      </c>
      <c r="O576">
        <f>VLOOKUP(CuentosContados[[#This Row],[Column1]],CuentosIndexados[],17,FALSE)</f>
        <v>0</v>
      </c>
      <c r="P576">
        <f>VLOOKUP(CuentosContados[[#This Row],[Column1]],CuentosIndexados[],18,FALSE)</f>
        <v>0</v>
      </c>
      <c r="Q576">
        <f>VLOOKUP(CuentosContados[[#This Row],[Column1]],CuentosIndexados[],19,FALSE)</f>
        <v>0</v>
      </c>
      <c r="R576">
        <f>VLOOKUP(CuentosContados[[#This Row],[Column1]],CuentosIndexados[],20,FALSE)</f>
        <v>0</v>
      </c>
      <c r="S576" t="str">
        <f>VLOOKUP(CuentosContados[[#This Row],[Column1]],CuentosIndexados[],21,FALSE)</f>
        <v>fortaleza</v>
      </c>
      <c r="T576">
        <f>VLOOKUP(CuentosContados[[#This Row],[Column1]],CuentosIndexados[],22,FALSE)</f>
        <v>0</v>
      </c>
      <c r="U576">
        <f>VLOOKUP(CuentosContados[[#This Row],[Column1]],CuentosIndexados[],23,FALSE)</f>
        <v>0</v>
      </c>
      <c r="V576">
        <f>VLOOKUP(CuentosContados[[#This Row],[Column1]],CuentosIndexados[],24,FALSE)</f>
        <v>0</v>
      </c>
      <c r="W576">
        <f>VLOOKUP(CuentosContados[[#This Row],[Column1]],CuentosIndexados[],25,FALSE)</f>
        <v>0</v>
      </c>
      <c r="X576" t="str">
        <f>VLOOKUP(CuentosContados[[#This Row],[Column1]],CuentosIndexados[],26,FALSE)</f>
        <v>compasion</v>
      </c>
      <c r="Y576">
        <f>VLOOKUP(CuentosContados[[#This Row],[Column1]],CuentosIndexados[],27,FALSE)</f>
        <v>0</v>
      </c>
      <c r="Z576">
        <f>VLOOKUP(CuentosContados[[#This Row],[Column1]],CuentosIndexados[],28,FALSE)</f>
        <v>0</v>
      </c>
      <c r="AA576">
        <f>VLOOKUP(CuentosContados[[#This Row],[Column1]],CuentosIndexados[],29,FALSE)</f>
        <v>0</v>
      </c>
      <c r="AB576">
        <f>VLOOKUP(CuentosContados[[#This Row],[Column1]],CuentosIndexados[],30,FALSE)</f>
        <v>0</v>
      </c>
      <c r="AC576">
        <f>VLOOKUP(CuentosContados[[#This Row],[Column1]],CuentosIndexados[],31,FALSE)</f>
        <v>0</v>
      </c>
      <c r="AD576">
        <f>VLOOKUP(CuentosContados[[#This Row],[Column1]],CuentosIndexados[],32,FALSE)</f>
        <v>0</v>
      </c>
      <c r="AE576">
        <f>VLOOKUP(CuentosContados[[#This Row],[Column1]],CuentosIndexados[],33,FALSE)</f>
        <v>0</v>
      </c>
      <c r="AF576" t="str">
        <f>VLOOKUP(CuentosContados[[#This Row],[Column1]],CuentosIndexados[],34,FALSE)</f>
        <v>diversion</v>
      </c>
      <c r="AG576" t="str">
        <f>VLOOKUP(CuentosContados[[#This Row],[Column1]],CuentosIndexados[],35,FALSE)</f>
        <v>placer</v>
      </c>
      <c r="AH576">
        <f>VLOOKUP(CuentosContados[[#This Row],[Column1]],CuentosIndexados[],36,FALSE)</f>
        <v>0</v>
      </c>
      <c r="AI576">
        <f>VLOOKUP(CuentosContados[[#This Row],[Column1]],CuentosIndexados[],37,FALSE)</f>
        <v>0</v>
      </c>
      <c r="AJ576">
        <f>VLOOKUP(CuentosContados[[#This Row],[Column1]],CuentosIndexados[],38,FALSE)</f>
        <v>0</v>
      </c>
      <c r="AK576">
        <f>VLOOKUP(CuentosContados[[#This Row],[Column1]],CuentosIndexados[],39,FALSE)</f>
        <v>0</v>
      </c>
    </row>
    <row r="577" spans="1:37" x14ac:dyDescent="0.25">
      <c r="A577" t="s">
        <v>175</v>
      </c>
      <c r="B577" t="str">
        <f>VLOOKUP(CuentosContados[[#This Row],[Column1]],CuentosIndexados[],3,FALSE)</f>
        <v>amor</v>
      </c>
      <c r="C577">
        <f>VLOOKUP(CuentosContados[[#This Row],[Column1]],CuentosIndexados[],5,FALSE)</f>
        <v>0</v>
      </c>
      <c r="D577">
        <f>VLOOKUP(CuentosContados[[#This Row],[Column1]],CuentosIndexados[],6,FALSE)</f>
        <v>0</v>
      </c>
      <c r="E577">
        <f>VLOOKUP(CuentosContados[[#This Row],[Column1]],CuentosIndexados[],7,FALSE)</f>
        <v>0</v>
      </c>
      <c r="F577">
        <f>VLOOKUP(CuentosContados[[#This Row],[Column1]],CuentosIndexados[],8,FALSE)</f>
        <v>0</v>
      </c>
      <c r="G577">
        <f>VLOOKUP(CuentosContados[[#This Row],[Column1]],CuentosIndexados[],9,FALSE)</f>
        <v>0</v>
      </c>
      <c r="H577">
        <f>VLOOKUP(CuentosContados[[#This Row],[Column1]],CuentosIndexados[],10,FALSE)</f>
        <v>0</v>
      </c>
      <c r="I577" t="str">
        <f>VLOOKUP(CuentosContados[[#This Row],[Column1]],CuentosIndexados[],11,FALSE)</f>
        <v>educacion</v>
      </c>
      <c r="J577" t="str">
        <f>VLOOKUP(CuentosContados[[#This Row],[Column1]],CuentosIndexados[],12,FALSE)</f>
        <v>trabajo</v>
      </c>
      <c r="K577">
        <f>VLOOKUP(CuentosContados[[#This Row],[Column1]],CuentosIndexados[],13,FALSE)</f>
        <v>0</v>
      </c>
      <c r="L577">
        <f>VLOOKUP(CuentosContados[[#This Row],[Column1]],CuentosIndexados[],14,FALSE)</f>
        <v>0</v>
      </c>
      <c r="M577">
        <f>VLOOKUP(CuentosContados[[#This Row],[Column1]],CuentosIndexados[],15,FALSE)</f>
        <v>0</v>
      </c>
      <c r="N577">
        <f>VLOOKUP(CuentosContados[[#This Row],[Column1]],CuentosIndexados[],16,FALSE)</f>
        <v>0</v>
      </c>
      <c r="O577">
        <f>VLOOKUP(CuentosContados[[#This Row],[Column1]],CuentosIndexados[],17,FALSE)</f>
        <v>0</v>
      </c>
      <c r="P577">
        <f>VLOOKUP(CuentosContados[[#This Row],[Column1]],CuentosIndexados[],18,FALSE)</f>
        <v>0</v>
      </c>
      <c r="Q577">
        <f>VLOOKUP(CuentosContados[[#This Row],[Column1]],CuentosIndexados[],19,FALSE)</f>
        <v>0</v>
      </c>
      <c r="R577">
        <f>VLOOKUP(CuentosContados[[#This Row],[Column1]],CuentosIndexados[],20,FALSE)</f>
        <v>0</v>
      </c>
      <c r="S577" t="str">
        <f>VLOOKUP(CuentosContados[[#This Row],[Column1]],CuentosIndexados[],21,FALSE)</f>
        <v>fortaleza</v>
      </c>
      <c r="T577">
        <f>VLOOKUP(CuentosContados[[#This Row],[Column1]],CuentosIndexados[],22,FALSE)</f>
        <v>0</v>
      </c>
      <c r="U577">
        <f>VLOOKUP(CuentosContados[[#This Row],[Column1]],CuentosIndexados[],23,FALSE)</f>
        <v>0</v>
      </c>
      <c r="V577">
        <f>VLOOKUP(CuentosContados[[#This Row],[Column1]],CuentosIndexados[],24,FALSE)</f>
        <v>0</v>
      </c>
      <c r="W577">
        <f>VLOOKUP(CuentosContados[[#This Row],[Column1]],CuentosIndexados[],25,FALSE)</f>
        <v>0</v>
      </c>
      <c r="X577" t="str">
        <f>VLOOKUP(CuentosContados[[#This Row],[Column1]],CuentosIndexados[],26,FALSE)</f>
        <v>compasion</v>
      </c>
      <c r="Y577">
        <f>VLOOKUP(CuentosContados[[#This Row],[Column1]],CuentosIndexados[],27,FALSE)</f>
        <v>0</v>
      </c>
      <c r="Z577">
        <f>VLOOKUP(CuentosContados[[#This Row],[Column1]],CuentosIndexados[],28,FALSE)</f>
        <v>0</v>
      </c>
      <c r="AA577">
        <f>VLOOKUP(CuentosContados[[#This Row],[Column1]],CuentosIndexados[],29,FALSE)</f>
        <v>0</v>
      </c>
      <c r="AB577">
        <f>VLOOKUP(CuentosContados[[#This Row],[Column1]],CuentosIndexados[],30,FALSE)</f>
        <v>0</v>
      </c>
      <c r="AC577">
        <f>VLOOKUP(CuentosContados[[#This Row],[Column1]],CuentosIndexados[],31,FALSE)</f>
        <v>0</v>
      </c>
      <c r="AD577">
        <f>VLOOKUP(CuentosContados[[#This Row],[Column1]],CuentosIndexados[],32,FALSE)</f>
        <v>0</v>
      </c>
      <c r="AE577">
        <f>VLOOKUP(CuentosContados[[#This Row],[Column1]],CuentosIndexados[],33,FALSE)</f>
        <v>0</v>
      </c>
      <c r="AF577" t="str">
        <f>VLOOKUP(CuentosContados[[#This Row],[Column1]],CuentosIndexados[],34,FALSE)</f>
        <v>diversion</v>
      </c>
      <c r="AG577" t="str">
        <f>VLOOKUP(CuentosContados[[#This Row],[Column1]],CuentosIndexados[],35,FALSE)</f>
        <v>placer</v>
      </c>
      <c r="AH577">
        <f>VLOOKUP(CuentosContados[[#This Row],[Column1]],CuentosIndexados[],36,FALSE)</f>
        <v>0</v>
      </c>
      <c r="AI577">
        <f>VLOOKUP(CuentosContados[[#This Row],[Column1]],CuentosIndexados[],37,FALSE)</f>
        <v>0</v>
      </c>
      <c r="AJ577">
        <f>VLOOKUP(CuentosContados[[#This Row],[Column1]],CuentosIndexados[],38,FALSE)</f>
        <v>0</v>
      </c>
      <c r="AK577">
        <f>VLOOKUP(CuentosContados[[#This Row],[Column1]],CuentosIndexados[],39,FALSE)</f>
        <v>0</v>
      </c>
    </row>
    <row r="578" spans="1:37" x14ac:dyDescent="0.25">
      <c r="A578" t="s">
        <v>175</v>
      </c>
      <c r="B578" t="str">
        <f>VLOOKUP(CuentosContados[[#This Row],[Column1]],CuentosIndexados[],3,FALSE)</f>
        <v>amor</v>
      </c>
      <c r="C578">
        <f>VLOOKUP(CuentosContados[[#This Row],[Column1]],CuentosIndexados[],5,FALSE)</f>
        <v>0</v>
      </c>
      <c r="D578">
        <f>VLOOKUP(CuentosContados[[#This Row],[Column1]],CuentosIndexados[],6,FALSE)</f>
        <v>0</v>
      </c>
      <c r="E578">
        <f>VLOOKUP(CuentosContados[[#This Row],[Column1]],CuentosIndexados[],7,FALSE)</f>
        <v>0</v>
      </c>
      <c r="F578">
        <f>VLOOKUP(CuentosContados[[#This Row],[Column1]],CuentosIndexados[],8,FALSE)</f>
        <v>0</v>
      </c>
      <c r="G578">
        <f>VLOOKUP(CuentosContados[[#This Row],[Column1]],CuentosIndexados[],9,FALSE)</f>
        <v>0</v>
      </c>
      <c r="H578">
        <f>VLOOKUP(CuentosContados[[#This Row],[Column1]],CuentosIndexados[],10,FALSE)</f>
        <v>0</v>
      </c>
      <c r="I578" t="str">
        <f>VLOOKUP(CuentosContados[[#This Row],[Column1]],CuentosIndexados[],11,FALSE)</f>
        <v>educacion</v>
      </c>
      <c r="J578" t="str">
        <f>VLOOKUP(CuentosContados[[#This Row],[Column1]],CuentosIndexados[],12,FALSE)</f>
        <v>trabajo</v>
      </c>
      <c r="K578">
        <f>VLOOKUP(CuentosContados[[#This Row],[Column1]],CuentosIndexados[],13,FALSE)</f>
        <v>0</v>
      </c>
      <c r="L578">
        <f>VLOOKUP(CuentosContados[[#This Row],[Column1]],CuentosIndexados[],14,FALSE)</f>
        <v>0</v>
      </c>
      <c r="M578">
        <f>VLOOKUP(CuentosContados[[#This Row],[Column1]],CuentosIndexados[],15,FALSE)</f>
        <v>0</v>
      </c>
      <c r="N578">
        <f>VLOOKUP(CuentosContados[[#This Row],[Column1]],CuentosIndexados[],16,FALSE)</f>
        <v>0</v>
      </c>
      <c r="O578">
        <f>VLOOKUP(CuentosContados[[#This Row],[Column1]],CuentosIndexados[],17,FALSE)</f>
        <v>0</v>
      </c>
      <c r="P578">
        <f>VLOOKUP(CuentosContados[[#This Row],[Column1]],CuentosIndexados[],18,FALSE)</f>
        <v>0</v>
      </c>
      <c r="Q578">
        <f>VLOOKUP(CuentosContados[[#This Row],[Column1]],CuentosIndexados[],19,FALSE)</f>
        <v>0</v>
      </c>
      <c r="R578">
        <f>VLOOKUP(CuentosContados[[#This Row],[Column1]],CuentosIndexados[],20,FALSE)</f>
        <v>0</v>
      </c>
      <c r="S578" t="str">
        <f>VLOOKUP(CuentosContados[[#This Row],[Column1]],CuentosIndexados[],21,FALSE)</f>
        <v>fortaleza</v>
      </c>
      <c r="T578">
        <f>VLOOKUP(CuentosContados[[#This Row],[Column1]],CuentosIndexados[],22,FALSE)</f>
        <v>0</v>
      </c>
      <c r="U578">
        <f>VLOOKUP(CuentosContados[[#This Row],[Column1]],CuentosIndexados[],23,FALSE)</f>
        <v>0</v>
      </c>
      <c r="V578">
        <f>VLOOKUP(CuentosContados[[#This Row],[Column1]],CuentosIndexados[],24,FALSE)</f>
        <v>0</v>
      </c>
      <c r="W578">
        <f>VLOOKUP(CuentosContados[[#This Row],[Column1]],CuentosIndexados[],25,FALSE)</f>
        <v>0</v>
      </c>
      <c r="X578" t="str">
        <f>VLOOKUP(CuentosContados[[#This Row],[Column1]],CuentosIndexados[],26,FALSE)</f>
        <v>compasion</v>
      </c>
      <c r="Y578">
        <f>VLOOKUP(CuentosContados[[#This Row],[Column1]],CuentosIndexados[],27,FALSE)</f>
        <v>0</v>
      </c>
      <c r="Z578">
        <f>VLOOKUP(CuentosContados[[#This Row],[Column1]],CuentosIndexados[],28,FALSE)</f>
        <v>0</v>
      </c>
      <c r="AA578">
        <f>VLOOKUP(CuentosContados[[#This Row],[Column1]],CuentosIndexados[],29,FALSE)</f>
        <v>0</v>
      </c>
      <c r="AB578">
        <f>VLOOKUP(CuentosContados[[#This Row],[Column1]],CuentosIndexados[],30,FALSE)</f>
        <v>0</v>
      </c>
      <c r="AC578">
        <f>VLOOKUP(CuentosContados[[#This Row],[Column1]],CuentosIndexados[],31,FALSE)</f>
        <v>0</v>
      </c>
      <c r="AD578">
        <f>VLOOKUP(CuentosContados[[#This Row],[Column1]],CuentosIndexados[],32,FALSE)</f>
        <v>0</v>
      </c>
      <c r="AE578">
        <f>VLOOKUP(CuentosContados[[#This Row],[Column1]],CuentosIndexados[],33,FALSE)</f>
        <v>0</v>
      </c>
      <c r="AF578" t="str">
        <f>VLOOKUP(CuentosContados[[#This Row],[Column1]],CuentosIndexados[],34,FALSE)</f>
        <v>diversion</v>
      </c>
      <c r="AG578" t="str">
        <f>VLOOKUP(CuentosContados[[#This Row],[Column1]],CuentosIndexados[],35,FALSE)</f>
        <v>placer</v>
      </c>
      <c r="AH578">
        <f>VLOOKUP(CuentosContados[[#This Row],[Column1]],CuentosIndexados[],36,FALSE)</f>
        <v>0</v>
      </c>
      <c r="AI578">
        <f>VLOOKUP(CuentosContados[[#This Row],[Column1]],CuentosIndexados[],37,FALSE)</f>
        <v>0</v>
      </c>
      <c r="AJ578">
        <f>VLOOKUP(CuentosContados[[#This Row],[Column1]],CuentosIndexados[],38,FALSE)</f>
        <v>0</v>
      </c>
      <c r="AK578">
        <f>VLOOKUP(CuentosContados[[#This Row],[Column1]],CuentosIndexados[],39,FALSE)</f>
        <v>0</v>
      </c>
    </row>
    <row r="579" spans="1:37" x14ac:dyDescent="0.25">
      <c r="A579" t="s">
        <v>175</v>
      </c>
      <c r="B579" t="str">
        <f>VLOOKUP(CuentosContados[[#This Row],[Column1]],CuentosIndexados[],3,FALSE)</f>
        <v>amor</v>
      </c>
      <c r="C579">
        <f>VLOOKUP(CuentosContados[[#This Row],[Column1]],CuentosIndexados[],5,FALSE)</f>
        <v>0</v>
      </c>
      <c r="D579">
        <f>VLOOKUP(CuentosContados[[#This Row],[Column1]],CuentosIndexados[],6,FALSE)</f>
        <v>0</v>
      </c>
      <c r="E579">
        <f>VLOOKUP(CuentosContados[[#This Row],[Column1]],CuentosIndexados[],7,FALSE)</f>
        <v>0</v>
      </c>
      <c r="F579">
        <f>VLOOKUP(CuentosContados[[#This Row],[Column1]],CuentosIndexados[],8,FALSE)</f>
        <v>0</v>
      </c>
      <c r="G579">
        <f>VLOOKUP(CuentosContados[[#This Row],[Column1]],CuentosIndexados[],9,FALSE)</f>
        <v>0</v>
      </c>
      <c r="H579">
        <f>VLOOKUP(CuentosContados[[#This Row],[Column1]],CuentosIndexados[],10,FALSE)</f>
        <v>0</v>
      </c>
      <c r="I579" t="str">
        <f>VLOOKUP(CuentosContados[[#This Row],[Column1]],CuentosIndexados[],11,FALSE)</f>
        <v>educacion</v>
      </c>
      <c r="J579" t="str">
        <f>VLOOKUP(CuentosContados[[#This Row],[Column1]],CuentosIndexados[],12,FALSE)</f>
        <v>trabajo</v>
      </c>
      <c r="K579">
        <f>VLOOKUP(CuentosContados[[#This Row],[Column1]],CuentosIndexados[],13,FALSE)</f>
        <v>0</v>
      </c>
      <c r="L579">
        <f>VLOOKUP(CuentosContados[[#This Row],[Column1]],CuentosIndexados[],14,FALSE)</f>
        <v>0</v>
      </c>
      <c r="M579">
        <f>VLOOKUP(CuentosContados[[#This Row],[Column1]],CuentosIndexados[],15,FALSE)</f>
        <v>0</v>
      </c>
      <c r="N579">
        <f>VLOOKUP(CuentosContados[[#This Row],[Column1]],CuentosIndexados[],16,FALSE)</f>
        <v>0</v>
      </c>
      <c r="O579">
        <f>VLOOKUP(CuentosContados[[#This Row],[Column1]],CuentosIndexados[],17,FALSE)</f>
        <v>0</v>
      </c>
      <c r="P579">
        <f>VLOOKUP(CuentosContados[[#This Row],[Column1]],CuentosIndexados[],18,FALSE)</f>
        <v>0</v>
      </c>
      <c r="Q579">
        <f>VLOOKUP(CuentosContados[[#This Row],[Column1]],CuentosIndexados[],19,FALSE)</f>
        <v>0</v>
      </c>
      <c r="R579">
        <f>VLOOKUP(CuentosContados[[#This Row],[Column1]],CuentosIndexados[],20,FALSE)</f>
        <v>0</v>
      </c>
      <c r="S579" t="str">
        <f>VLOOKUP(CuentosContados[[#This Row],[Column1]],CuentosIndexados[],21,FALSE)</f>
        <v>fortaleza</v>
      </c>
      <c r="T579">
        <f>VLOOKUP(CuentosContados[[#This Row],[Column1]],CuentosIndexados[],22,FALSE)</f>
        <v>0</v>
      </c>
      <c r="U579">
        <f>VLOOKUP(CuentosContados[[#This Row],[Column1]],CuentosIndexados[],23,FALSE)</f>
        <v>0</v>
      </c>
      <c r="V579">
        <f>VLOOKUP(CuentosContados[[#This Row],[Column1]],CuentosIndexados[],24,FALSE)</f>
        <v>0</v>
      </c>
      <c r="W579">
        <f>VLOOKUP(CuentosContados[[#This Row],[Column1]],CuentosIndexados[],25,FALSE)</f>
        <v>0</v>
      </c>
      <c r="X579" t="str">
        <f>VLOOKUP(CuentosContados[[#This Row],[Column1]],CuentosIndexados[],26,FALSE)</f>
        <v>compasion</v>
      </c>
      <c r="Y579">
        <f>VLOOKUP(CuentosContados[[#This Row],[Column1]],CuentosIndexados[],27,FALSE)</f>
        <v>0</v>
      </c>
      <c r="Z579">
        <f>VLOOKUP(CuentosContados[[#This Row],[Column1]],CuentosIndexados[],28,FALSE)</f>
        <v>0</v>
      </c>
      <c r="AA579">
        <f>VLOOKUP(CuentosContados[[#This Row],[Column1]],CuentosIndexados[],29,FALSE)</f>
        <v>0</v>
      </c>
      <c r="AB579">
        <f>VLOOKUP(CuentosContados[[#This Row],[Column1]],CuentosIndexados[],30,FALSE)</f>
        <v>0</v>
      </c>
      <c r="AC579">
        <f>VLOOKUP(CuentosContados[[#This Row],[Column1]],CuentosIndexados[],31,FALSE)</f>
        <v>0</v>
      </c>
      <c r="AD579">
        <f>VLOOKUP(CuentosContados[[#This Row],[Column1]],CuentosIndexados[],32,FALSE)</f>
        <v>0</v>
      </c>
      <c r="AE579">
        <f>VLOOKUP(CuentosContados[[#This Row],[Column1]],CuentosIndexados[],33,FALSE)</f>
        <v>0</v>
      </c>
      <c r="AF579" t="str">
        <f>VLOOKUP(CuentosContados[[#This Row],[Column1]],CuentosIndexados[],34,FALSE)</f>
        <v>diversion</v>
      </c>
      <c r="AG579" t="str">
        <f>VLOOKUP(CuentosContados[[#This Row],[Column1]],CuentosIndexados[],35,FALSE)</f>
        <v>placer</v>
      </c>
      <c r="AH579">
        <f>VLOOKUP(CuentosContados[[#This Row],[Column1]],CuentosIndexados[],36,FALSE)</f>
        <v>0</v>
      </c>
      <c r="AI579">
        <f>VLOOKUP(CuentosContados[[#This Row],[Column1]],CuentosIndexados[],37,FALSE)</f>
        <v>0</v>
      </c>
      <c r="AJ579">
        <f>VLOOKUP(CuentosContados[[#This Row],[Column1]],CuentosIndexados[],38,FALSE)</f>
        <v>0</v>
      </c>
      <c r="AK579">
        <f>VLOOKUP(CuentosContados[[#This Row],[Column1]],CuentosIndexados[],39,FALSE)</f>
        <v>0</v>
      </c>
    </row>
    <row r="580" spans="1:37" x14ac:dyDescent="0.25">
      <c r="A580" t="s">
        <v>175</v>
      </c>
      <c r="B580" t="str">
        <f>VLOOKUP(CuentosContados[[#This Row],[Column1]],CuentosIndexados[],3,FALSE)</f>
        <v>amor</v>
      </c>
      <c r="C580">
        <f>VLOOKUP(CuentosContados[[#This Row],[Column1]],CuentosIndexados[],5,FALSE)</f>
        <v>0</v>
      </c>
      <c r="D580">
        <f>VLOOKUP(CuentosContados[[#This Row],[Column1]],CuentosIndexados[],6,FALSE)</f>
        <v>0</v>
      </c>
      <c r="E580">
        <f>VLOOKUP(CuentosContados[[#This Row],[Column1]],CuentosIndexados[],7,FALSE)</f>
        <v>0</v>
      </c>
      <c r="F580">
        <f>VLOOKUP(CuentosContados[[#This Row],[Column1]],CuentosIndexados[],8,FALSE)</f>
        <v>0</v>
      </c>
      <c r="G580">
        <f>VLOOKUP(CuentosContados[[#This Row],[Column1]],CuentosIndexados[],9,FALSE)</f>
        <v>0</v>
      </c>
      <c r="H580">
        <f>VLOOKUP(CuentosContados[[#This Row],[Column1]],CuentosIndexados[],10,FALSE)</f>
        <v>0</v>
      </c>
      <c r="I580" t="str">
        <f>VLOOKUP(CuentosContados[[#This Row],[Column1]],CuentosIndexados[],11,FALSE)</f>
        <v>educacion</v>
      </c>
      <c r="J580" t="str">
        <f>VLOOKUP(CuentosContados[[#This Row],[Column1]],CuentosIndexados[],12,FALSE)</f>
        <v>trabajo</v>
      </c>
      <c r="K580">
        <f>VLOOKUP(CuentosContados[[#This Row],[Column1]],CuentosIndexados[],13,FALSE)</f>
        <v>0</v>
      </c>
      <c r="L580">
        <f>VLOOKUP(CuentosContados[[#This Row],[Column1]],CuentosIndexados[],14,FALSE)</f>
        <v>0</v>
      </c>
      <c r="M580">
        <f>VLOOKUP(CuentosContados[[#This Row],[Column1]],CuentosIndexados[],15,FALSE)</f>
        <v>0</v>
      </c>
      <c r="N580">
        <f>VLOOKUP(CuentosContados[[#This Row],[Column1]],CuentosIndexados[],16,FALSE)</f>
        <v>0</v>
      </c>
      <c r="O580">
        <f>VLOOKUP(CuentosContados[[#This Row],[Column1]],CuentosIndexados[],17,FALSE)</f>
        <v>0</v>
      </c>
      <c r="P580">
        <f>VLOOKUP(CuentosContados[[#This Row],[Column1]],CuentosIndexados[],18,FALSE)</f>
        <v>0</v>
      </c>
      <c r="Q580">
        <f>VLOOKUP(CuentosContados[[#This Row],[Column1]],CuentosIndexados[],19,FALSE)</f>
        <v>0</v>
      </c>
      <c r="R580">
        <f>VLOOKUP(CuentosContados[[#This Row],[Column1]],CuentosIndexados[],20,FALSE)</f>
        <v>0</v>
      </c>
      <c r="S580" t="str">
        <f>VLOOKUP(CuentosContados[[#This Row],[Column1]],CuentosIndexados[],21,FALSE)</f>
        <v>fortaleza</v>
      </c>
      <c r="T580">
        <f>VLOOKUP(CuentosContados[[#This Row],[Column1]],CuentosIndexados[],22,FALSE)</f>
        <v>0</v>
      </c>
      <c r="U580">
        <f>VLOOKUP(CuentosContados[[#This Row],[Column1]],CuentosIndexados[],23,FALSE)</f>
        <v>0</v>
      </c>
      <c r="V580">
        <f>VLOOKUP(CuentosContados[[#This Row],[Column1]],CuentosIndexados[],24,FALSE)</f>
        <v>0</v>
      </c>
      <c r="W580">
        <f>VLOOKUP(CuentosContados[[#This Row],[Column1]],CuentosIndexados[],25,FALSE)</f>
        <v>0</v>
      </c>
      <c r="X580" t="str">
        <f>VLOOKUP(CuentosContados[[#This Row],[Column1]],CuentosIndexados[],26,FALSE)</f>
        <v>compasion</v>
      </c>
      <c r="Y580">
        <f>VLOOKUP(CuentosContados[[#This Row],[Column1]],CuentosIndexados[],27,FALSE)</f>
        <v>0</v>
      </c>
      <c r="Z580">
        <f>VLOOKUP(CuentosContados[[#This Row],[Column1]],CuentosIndexados[],28,FALSE)</f>
        <v>0</v>
      </c>
      <c r="AA580">
        <f>VLOOKUP(CuentosContados[[#This Row],[Column1]],CuentosIndexados[],29,FALSE)</f>
        <v>0</v>
      </c>
      <c r="AB580">
        <f>VLOOKUP(CuentosContados[[#This Row],[Column1]],CuentosIndexados[],30,FALSE)</f>
        <v>0</v>
      </c>
      <c r="AC580">
        <f>VLOOKUP(CuentosContados[[#This Row],[Column1]],CuentosIndexados[],31,FALSE)</f>
        <v>0</v>
      </c>
      <c r="AD580">
        <f>VLOOKUP(CuentosContados[[#This Row],[Column1]],CuentosIndexados[],32,FALSE)</f>
        <v>0</v>
      </c>
      <c r="AE580">
        <f>VLOOKUP(CuentosContados[[#This Row],[Column1]],CuentosIndexados[],33,FALSE)</f>
        <v>0</v>
      </c>
      <c r="AF580" t="str">
        <f>VLOOKUP(CuentosContados[[#This Row],[Column1]],CuentosIndexados[],34,FALSE)</f>
        <v>diversion</v>
      </c>
      <c r="AG580" t="str">
        <f>VLOOKUP(CuentosContados[[#This Row],[Column1]],CuentosIndexados[],35,FALSE)</f>
        <v>placer</v>
      </c>
      <c r="AH580">
        <f>VLOOKUP(CuentosContados[[#This Row],[Column1]],CuentosIndexados[],36,FALSE)</f>
        <v>0</v>
      </c>
      <c r="AI580">
        <f>VLOOKUP(CuentosContados[[#This Row],[Column1]],CuentosIndexados[],37,FALSE)</f>
        <v>0</v>
      </c>
      <c r="AJ580">
        <f>VLOOKUP(CuentosContados[[#This Row],[Column1]],CuentosIndexados[],38,FALSE)</f>
        <v>0</v>
      </c>
      <c r="AK580">
        <f>VLOOKUP(CuentosContados[[#This Row],[Column1]],CuentosIndexados[],39,FALSE)</f>
        <v>0</v>
      </c>
    </row>
    <row r="581" spans="1:37" x14ac:dyDescent="0.25">
      <c r="A581" t="s">
        <v>175</v>
      </c>
      <c r="B581" t="str">
        <f>VLOOKUP(CuentosContados[[#This Row],[Column1]],CuentosIndexados[],3,FALSE)</f>
        <v>amor</v>
      </c>
      <c r="C581">
        <f>VLOOKUP(CuentosContados[[#This Row],[Column1]],CuentosIndexados[],5,FALSE)</f>
        <v>0</v>
      </c>
      <c r="D581">
        <f>VLOOKUP(CuentosContados[[#This Row],[Column1]],CuentosIndexados[],6,FALSE)</f>
        <v>0</v>
      </c>
      <c r="E581">
        <f>VLOOKUP(CuentosContados[[#This Row],[Column1]],CuentosIndexados[],7,FALSE)</f>
        <v>0</v>
      </c>
      <c r="F581">
        <f>VLOOKUP(CuentosContados[[#This Row],[Column1]],CuentosIndexados[],8,FALSE)</f>
        <v>0</v>
      </c>
      <c r="G581">
        <f>VLOOKUP(CuentosContados[[#This Row],[Column1]],CuentosIndexados[],9,FALSE)</f>
        <v>0</v>
      </c>
      <c r="H581">
        <f>VLOOKUP(CuentosContados[[#This Row],[Column1]],CuentosIndexados[],10,FALSE)</f>
        <v>0</v>
      </c>
      <c r="I581" t="str">
        <f>VLOOKUP(CuentosContados[[#This Row],[Column1]],CuentosIndexados[],11,FALSE)</f>
        <v>educacion</v>
      </c>
      <c r="J581" t="str">
        <f>VLOOKUP(CuentosContados[[#This Row],[Column1]],CuentosIndexados[],12,FALSE)</f>
        <v>trabajo</v>
      </c>
      <c r="K581">
        <f>VLOOKUP(CuentosContados[[#This Row],[Column1]],CuentosIndexados[],13,FALSE)</f>
        <v>0</v>
      </c>
      <c r="L581">
        <f>VLOOKUP(CuentosContados[[#This Row],[Column1]],CuentosIndexados[],14,FALSE)</f>
        <v>0</v>
      </c>
      <c r="M581">
        <f>VLOOKUP(CuentosContados[[#This Row],[Column1]],CuentosIndexados[],15,FALSE)</f>
        <v>0</v>
      </c>
      <c r="N581">
        <f>VLOOKUP(CuentosContados[[#This Row],[Column1]],CuentosIndexados[],16,FALSE)</f>
        <v>0</v>
      </c>
      <c r="O581">
        <f>VLOOKUP(CuentosContados[[#This Row],[Column1]],CuentosIndexados[],17,FALSE)</f>
        <v>0</v>
      </c>
      <c r="P581">
        <f>VLOOKUP(CuentosContados[[#This Row],[Column1]],CuentosIndexados[],18,FALSE)</f>
        <v>0</v>
      </c>
      <c r="Q581">
        <f>VLOOKUP(CuentosContados[[#This Row],[Column1]],CuentosIndexados[],19,FALSE)</f>
        <v>0</v>
      </c>
      <c r="R581">
        <f>VLOOKUP(CuentosContados[[#This Row],[Column1]],CuentosIndexados[],20,FALSE)</f>
        <v>0</v>
      </c>
      <c r="S581" t="str">
        <f>VLOOKUP(CuentosContados[[#This Row],[Column1]],CuentosIndexados[],21,FALSE)</f>
        <v>fortaleza</v>
      </c>
      <c r="T581">
        <f>VLOOKUP(CuentosContados[[#This Row],[Column1]],CuentosIndexados[],22,FALSE)</f>
        <v>0</v>
      </c>
      <c r="U581">
        <f>VLOOKUP(CuentosContados[[#This Row],[Column1]],CuentosIndexados[],23,FALSE)</f>
        <v>0</v>
      </c>
      <c r="V581">
        <f>VLOOKUP(CuentosContados[[#This Row],[Column1]],CuentosIndexados[],24,FALSE)</f>
        <v>0</v>
      </c>
      <c r="W581">
        <f>VLOOKUP(CuentosContados[[#This Row],[Column1]],CuentosIndexados[],25,FALSE)</f>
        <v>0</v>
      </c>
      <c r="X581" t="str">
        <f>VLOOKUP(CuentosContados[[#This Row],[Column1]],CuentosIndexados[],26,FALSE)</f>
        <v>compasion</v>
      </c>
      <c r="Y581">
        <f>VLOOKUP(CuentosContados[[#This Row],[Column1]],CuentosIndexados[],27,FALSE)</f>
        <v>0</v>
      </c>
      <c r="Z581">
        <f>VLOOKUP(CuentosContados[[#This Row],[Column1]],CuentosIndexados[],28,FALSE)</f>
        <v>0</v>
      </c>
      <c r="AA581">
        <f>VLOOKUP(CuentosContados[[#This Row],[Column1]],CuentosIndexados[],29,FALSE)</f>
        <v>0</v>
      </c>
      <c r="AB581">
        <f>VLOOKUP(CuentosContados[[#This Row],[Column1]],CuentosIndexados[],30,FALSE)</f>
        <v>0</v>
      </c>
      <c r="AC581">
        <f>VLOOKUP(CuentosContados[[#This Row],[Column1]],CuentosIndexados[],31,FALSE)</f>
        <v>0</v>
      </c>
      <c r="AD581">
        <f>VLOOKUP(CuentosContados[[#This Row],[Column1]],CuentosIndexados[],32,FALSE)</f>
        <v>0</v>
      </c>
      <c r="AE581">
        <f>VLOOKUP(CuentosContados[[#This Row],[Column1]],CuentosIndexados[],33,FALSE)</f>
        <v>0</v>
      </c>
      <c r="AF581" t="str">
        <f>VLOOKUP(CuentosContados[[#This Row],[Column1]],CuentosIndexados[],34,FALSE)</f>
        <v>diversion</v>
      </c>
      <c r="AG581" t="str">
        <f>VLOOKUP(CuentosContados[[#This Row],[Column1]],CuentosIndexados[],35,FALSE)</f>
        <v>placer</v>
      </c>
      <c r="AH581">
        <f>VLOOKUP(CuentosContados[[#This Row],[Column1]],CuentosIndexados[],36,FALSE)</f>
        <v>0</v>
      </c>
      <c r="AI581">
        <f>VLOOKUP(CuentosContados[[#This Row],[Column1]],CuentosIndexados[],37,FALSE)</f>
        <v>0</v>
      </c>
      <c r="AJ581">
        <f>VLOOKUP(CuentosContados[[#This Row],[Column1]],CuentosIndexados[],38,FALSE)</f>
        <v>0</v>
      </c>
      <c r="AK581">
        <f>VLOOKUP(CuentosContados[[#This Row],[Column1]],CuentosIndexados[],39,FALSE)</f>
        <v>0</v>
      </c>
    </row>
    <row r="582" spans="1:37" x14ac:dyDescent="0.25">
      <c r="A582" t="s">
        <v>175</v>
      </c>
      <c r="B582" t="str">
        <f>VLOOKUP(CuentosContados[[#This Row],[Column1]],CuentosIndexados[],3,FALSE)</f>
        <v>amor</v>
      </c>
      <c r="C582">
        <f>VLOOKUP(CuentosContados[[#This Row],[Column1]],CuentosIndexados[],5,FALSE)</f>
        <v>0</v>
      </c>
      <c r="D582">
        <f>VLOOKUP(CuentosContados[[#This Row],[Column1]],CuentosIndexados[],6,FALSE)</f>
        <v>0</v>
      </c>
      <c r="E582">
        <f>VLOOKUP(CuentosContados[[#This Row],[Column1]],CuentosIndexados[],7,FALSE)</f>
        <v>0</v>
      </c>
      <c r="F582">
        <f>VLOOKUP(CuentosContados[[#This Row],[Column1]],CuentosIndexados[],8,FALSE)</f>
        <v>0</v>
      </c>
      <c r="G582">
        <f>VLOOKUP(CuentosContados[[#This Row],[Column1]],CuentosIndexados[],9,FALSE)</f>
        <v>0</v>
      </c>
      <c r="H582">
        <f>VLOOKUP(CuentosContados[[#This Row],[Column1]],CuentosIndexados[],10,FALSE)</f>
        <v>0</v>
      </c>
      <c r="I582" t="str">
        <f>VLOOKUP(CuentosContados[[#This Row],[Column1]],CuentosIndexados[],11,FALSE)</f>
        <v>educacion</v>
      </c>
      <c r="J582" t="str">
        <f>VLOOKUP(CuentosContados[[#This Row],[Column1]],CuentosIndexados[],12,FALSE)</f>
        <v>trabajo</v>
      </c>
      <c r="K582">
        <f>VLOOKUP(CuentosContados[[#This Row],[Column1]],CuentosIndexados[],13,FALSE)</f>
        <v>0</v>
      </c>
      <c r="L582">
        <f>VLOOKUP(CuentosContados[[#This Row],[Column1]],CuentosIndexados[],14,FALSE)</f>
        <v>0</v>
      </c>
      <c r="M582">
        <f>VLOOKUP(CuentosContados[[#This Row],[Column1]],CuentosIndexados[],15,FALSE)</f>
        <v>0</v>
      </c>
      <c r="N582">
        <f>VLOOKUP(CuentosContados[[#This Row],[Column1]],CuentosIndexados[],16,FALSE)</f>
        <v>0</v>
      </c>
      <c r="O582">
        <f>VLOOKUP(CuentosContados[[#This Row],[Column1]],CuentosIndexados[],17,FALSE)</f>
        <v>0</v>
      </c>
      <c r="P582">
        <f>VLOOKUP(CuentosContados[[#This Row],[Column1]],CuentosIndexados[],18,FALSE)</f>
        <v>0</v>
      </c>
      <c r="Q582">
        <f>VLOOKUP(CuentosContados[[#This Row],[Column1]],CuentosIndexados[],19,FALSE)</f>
        <v>0</v>
      </c>
      <c r="R582">
        <f>VLOOKUP(CuentosContados[[#This Row],[Column1]],CuentosIndexados[],20,FALSE)</f>
        <v>0</v>
      </c>
      <c r="S582" t="str">
        <f>VLOOKUP(CuentosContados[[#This Row],[Column1]],CuentosIndexados[],21,FALSE)</f>
        <v>fortaleza</v>
      </c>
      <c r="T582">
        <f>VLOOKUP(CuentosContados[[#This Row],[Column1]],CuentosIndexados[],22,FALSE)</f>
        <v>0</v>
      </c>
      <c r="U582">
        <f>VLOOKUP(CuentosContados[[#This Row],[Column1]],CuentosIndexados[],23,FALSE)</f>
        <v>0</v>
      </c>
      <c r="V582">
        <f>VLOOKUP(CuentosContados[[#This Row],[Column1]],CuentosIndexados[],24,FALSE)</f>
        <v>0</v>
      </c>
      <c r="W582">
        <f>VLOOKUP(CuentosContados[[#This Row],[Column1]],CuentosIndexados[],25,FALSE)</f>
        <v>0</v>
      </c>
      <c r="X582" t="str">
        <f>VLOOKUP(CuentosContados[[#This Row],[Column1]],CuentosIndexados[],26,FALSE)</f>
        <v>compasion</v>
      </c>
      <c r="Y582">
        <f>VLOOKUP(CuentosContados[[#This Row],[Column1]],CuentosIndexados[],27,FALSE)</f>
        <v>0</v>
      </c>
      <c r="Z582">
        <f>VLOOKUP(CuentosContados[[#This Row],[Column1]],CuentosIndexados[],28,FALSE)</f>
        <v>0</v>
      </c>
      <c r="AA582">
        <f>VLOOKUP(CuentosContados[[#This Row],[Column1]],CuentosIndexados[],29,FALSE)</f>
        <v>0</v>
      </c>
      <c r="AB582">
        <f>VLOOKUP(CuentosContados[[#This Row],[Column1]],CuentosIndexados[],30,FALSE)</f>
        <v>0</v>
      </c>
      <c r="AC582">
        <f>VLOOKUP(CuentosContados[[#This Row],[Column1]],CuentosIndexados[],31,FALSE)</f>
        <v>0</v>
      </c>
      <c r="AD582">
        <f>VLOOKUP(CuentosContados[[#This Row],[Column1]],CuentosIndexados[],32,FALSE)</f>
        <v>0</v>
      </c>
      <c r="AE582">
        <f>VLOOKUP(CuentosContados[[#This Row],[Column1]],CuentosIndexados[],33,FALSE)</f>
        <v>0</v>
      </c>
      <c r="AF582" t="str">
        <f>VLOOKUP(CuentosContados[[#This Row],[Column1]],CuentosIndexados[],34,FALSE)</f>
        <v>diversion</v>
      </c>
      <c r="AG582" t="str">
        <f>VLOOKUP(CuentosContados[[#This Row],[Column1]],CuentosIndexados[],35,FALSE)</f>
        <v>placer</v>
      </c>
      <c r="AH582">
        <f>VLOOKUP(CuentosContados[[#This Row],[Column1]],CuentosIndexados[],36,FALSE)</f>
        <v>0</v>
      </c>
      <c r="AI582">
        <f>VLOOKUP(CuentosContados[[#This Row],[Column1]],CuentosIndexados[],37,FALSE)</f>
        <v>0</v>
      </c>
      <c r="AJ582">
        <f>VLOOKUP(CuentosContados[[#This Row],[Column1]],CuentosIndexados[],38,FALSE)</f>
        <v>0</v>
      </c>
      <c r="AK582">
        <f>VLOOKUP(CuentosContados[[#This Row],[Column1]],CuentosIndexados[],39,FALSE)</f>
        <v>0</v>
      </c>
    </row>
    <row r="583" spans="1:37" x14ac:dyDescent="0.25">
      <c r="A583" t="s">
        <v>175</v>
      </c>
      <c r="B583" t="str">
        <f>VLOOKUP(CuentosContados[[#This Row],[Column1]],CuentosIndexados[],3,FALSE)</f>
        <v>amor</v>
      </c>
      <c r="C583">
        <f>VLOOKUP(CuentosContados[[#This Row],[Column1]],CuentosIndexados[],5,FALSE)</f>
        <v>0</v>
      </c>
      <c r="D583">
        <f>VLOOKUP(CuentosContados[[#This Row],[Column1]],CuentosIndexados[],6,FALSE)</f>
        <v>0</v>
      </c>
      <c r="E583">
        <f>VLOOKUP(CuentosContados[[#This Row],[Column1]],CuentosIndexados[],7,FALSE)</f>
        <v>0</v>
      </c>
      <c r="F583">
        <f>VLOOKUP(CuentosContados[[#This Row],[Column1]],CuentosIndexados[],8,FALSE)</f>
        <v>0</v>
      </c>
      <c r="G583">
        <f>VLOOKUP(CuentosContados[[#This Row],[Column1]],CuentosIndexados[],9,FALSE)</f>
        <v>0</v>
      </c>
      <c r="H583">
        <f>VLOOKUP(CuentosContados[[#This Row],[Column1]],CuentosIndexados[],10,FALSE)</f>
        <v>0</v>
      </c>
      <c r="I583" t="str">
        <f>VLOOKUP(CuentosContados[[#This Row],[Column1]],CuentosIndexados[],11,FALSE)</f>
        <v>educacion</v>
      </c>
      <c r="J583" t="str">
        <f>VLOOKUP(CuentosContados[[#This Row],[Column1]],CuentosIndexados[],12,FALSE)</f>
        <v>trabajo</v>
      </c>
      <c r="K583">
        <f>VLOOKUP(CuentosContados[[#This Row],[Column1]],CuentosIndexados[],13,FALSE)</f>
        <v>0</v>
      </c>
      <c r="L583">
        <f>VLOOKUP(CuentosContados[[#This Row],[Column1]],CuentosIndexados[],14,FALSE)</f>
        <v>0</v>
      </c>
      <c r="M583">
        <f>VLOOKUP(CuentosContados[[#This Row],[Column1]],CuentosIndexados[],15,FALSE)</f>
        <v>0</v>
      </c>
      <c r="N583">
        <f>VLOOKUP(CuentosContados[[#This Row],[Column1]],CuentosIndexados[],16,FALSE)</f>
        <v>0</v>
      </c>
      <c r="O583">
        <f>VLOOKUP(CuentosContados[[#This Row],[Column1]],CuentosIndexados[],17,FALSE)</f>
        <v>0</v>
      </c>
      <c r="P583">
        <f>VLOOKUP(CuentosContados[[#This Row],[Column1]],CuentosIndexados[],18,FALSE)</f>
        <v>0</v>
      </c>
      <c r="Q583">
        <f>VLOOKUP(CuentosContados[[#This Row],[Column1]],CuentosIndexados[],19,FALSE)</f>
        <v>0</v>
      </c>
      <c r="R583">
        <f>VLOOKUP(CuentosContados[[#This Row],[Column1]],CuentosIndexados[],20,FALSE)</f>
        <v>0</v>
      </c>
      <c r="S583" t="str">
        <f>VLOOKUP(CuentosContados[[#This Row],[Column1]],CuentosIndexados[],21,FALSE)</f>
        <v>fortaleza</v>
      </c>
      <c r="T583">
        <f>VLOOKUP(CuentosContados[[#This Row],[Column1]],CuentosIndexados[],22,FALSE)</f>
        <v>0</v>
      </c>
      <c r="U583">
        <f>VLOOKUP(CuentosContados[[#This Row],[Column1]],CuentosIndexados[],23,FALSE)</f>
        <v>0</v>
      </c>
      <c r="V583">
        <f>VLOOKUP(CuentosContados[[#This Row],[Column1]],CuentosIndexados[],24,FALSE)</f>
        <v>0</v>
      </c>
      <c r="W583">
        <f>VLOOKUP(CuentosContados[[#This Row],[Column1]],CuentosIndexados[],25,FALSE)</f>
        <v>0</v>
      </c>
      <c r="X583" t="str">
        <f>VLOOKUP(CuentosContados[[#This Row],[Column1]],CuentosIndexados[],26,FALSE)</f>
        <v>compasion</v>
      </c>
      <c r="Y583">
        <f>VLOOKUP(CuentosContados[[#This Row],[Column1]],CuentosIndexados[],27,FALSE)</f>
        <v>0</v>
      </c>
      <c r="Z583">
        <f>VLOOKUP(CuentosContados[[#This Row],[Column1]],CuentosIndexados[],28,FALSE)</f>
        <v>0</v>
      </c>
      <c r="AA583">
        <f>VLOOKUP(CuentosContados[[#This Row],[Column1]],CuentosIndexados[],29,FALSE)</f>
        <v>0</v>
      </c>
      <c r="AB583">
        <f>VLOOKUP(CuentosContados[[#This Row],[Column1]],CuentosIndexados[],30,FALSE)</f>
        <v>0</v>
      </c>
      <c r="AC583">
        <f>VLOOKUP(CuentosContados[[#This Row],[Column1]],CuentosIndexados[],31,FALSE)</f>
        <v>0</v>
      </c>
      <c r="AD583">
        <f>VLOOKUP(CuentosContados[[#This Row],[Column1]],CuentosIndexados[],32,FALSE)</f>
        <v>0</v>
      </c>
      <c r="AE583">
        <f>VLOOKUP(CuentosContados[[#This Row],[Column1]],CuentosIndexados[],33,FALSE)</f>
        <v>0</v>
      </c>
      <c r="AF583" t="str">
        <f>VLOOKUP(CuentosContados[[#This Row],[Column1]],CuentosIndexados[],34,FALSE)</f>
        <v>diversion</v>
      </c>
      <c r="AG583" t="str">
        <f>VLOOKUP(CuentosContados[[#This Row],[Column1]],CuentosIndexados[],35,FALSE)</f>
        <v>placer</v>
      </c>
      <c r="AH583">
        <f>VLOOKUP(CuentosContados[[#This Row],[Column1]],CuentosIndexados[],36,FALSE)</f>
        <v>0</v>
      </c>
      <c r="AI583">
        <f>VLOOKUP(CuentosContados[[#This Row],[Column1]],CuentosIndexados[],37,FALSE)</f>
        <v>0</v>
      </c>
      <c r="AJ583">
        <f>VLOOKUP(CuentosContados[[#This Row],[Column1]],CuentosIndexados[],38,FALSE)</f>
        <v>0</v>
      </c>
      <c r="AK583">
        <f>VLOOKUP(CuentosContados[[#This Row],[Column1]],CuentosIndexados[],39,FALSE)</f>
        <v>0</v>
      </c>
    </row>
    <row r="584" spans="1:37" x14ac:dyDescent="0.25">
      <c r="A584" t="s">
        <v>175</v>
      </c>
      <c r="B584" t="str">
        <f>VLOOKUP(CuentosContados[[#This Row],[Column1]],CuentosIndexados[],3,FALSE)</f>
        <v>amor</v>
      </c>
      <c r="C584">
        <f>VLOOKUP(CuentosContados[[#This Row],[Column1]],CuentosIndexados[],5,FALSE)</f>
        <v>0</v>
      </c>
      <c r="D584">
        <f>VLOOKUP(CuentosContados[[#This Row],[Column1]],CuentosIndexados[],6,FALSE)</f>
        <v>0</v>
      </c>
      <c r="E584">
        <f>VLOOKUP(CuentosContados[[#This Row],[Column1]],CuentosIndexados[],7,FALSE)</f>
        <v>0</v>
      </c>
      <c r="F584">
        <f>VLOOKUP(CuentosContados[[#This Row],[Column1]],CuentosIndexados[],8,FALSE)</f>
        <v>0</v>
      </c>
      <c r="G584">
        <f>VLOOKUP(CuentosContados[[#This Row],[Column1]],CuentosIndexados[],9,FALSE)</f>
        <v>0</v>
      </c>
      <c r="H584">
        <f>VLOOKUP(CuentosContados[[#This Row],[Column1]],CuentosIndexados[],10,FALSE)</f>
        <v>0</v>
      </c>
      <c r="I584" t="str">
        <f>VLOOKUP(CuentosContados[[#This Row],[Column1]],CuentosIndexados[],11,FALSE)</f>
        <v>educacion</v>
      </c>
      <c r="J584" t="str">
        <f>VLOOKUP(CuentosContados[[#This Row],[Column1]],CuentosIndexados[],12,FALSE)</f>
        <v>trabajo</v>
      </c>
      <c r="K584">
        <f>VLOOKUP(CuentosContados[[#This Row],[Column1]],CuentosIndexados[],13,FALSE)</f>
        <v>0</v>
      </c>
      <c r="L584">
        <f>VLOOKUP(CuentosContados[[#This Row],[Column1]],CuentosIndexados[],14,FALSE)</f>
        <v>0</v>
      </c>
      <c r="M584">
        <f>VLOOKUP(CuentosContados[[#This Row],[Column1]],CuentosIndexados[],15,FALSE)</f>
        <v>0</v>
      </c>
      <c r="N584">
        <f>VLOOKUP(CuentosContados[[#This Row],[Column1]],CuentosIndexados[],16,FALSE)</f>
        <v>0</v>
      </c>
      <c r="O584">
        <f>VLOOKUP(CuentosContados[[#This Row],[Column1]],CuentosIndexados[],17,FALSE)</f>
        <v>0</v>
      </c>
      <c r="P584">
        <f>VLOOKUP(CuentosContados[[#This Row],[Column1]],CuentosIndexados[],18,FALSE)</f>
        <v>0</v>
      </c>
      <c r="Q584">
        <f>VLOOKUP(CuentosContados[[#This Row],[Column1]],CuentosIndexados[],19,FALSE)</f>
        <v>0</v>
      </c>
      <c r="R584">
        <f>VLOOKUP(CuentosContados[[#This Row],[Column1]],CuentosIndexados[],20,FALSE)</f>
        <v>0</v>
      </c>
      <c r="S584" t="str">
        <f>VLOOKUP(CuentosContados[[#This Row],[Column1]],CuentosIndexados[],21,FALSE)</f>
        <v>fortaleza</v>
      </c>
      <c r="T584">
        <f>VLOOKUP(CuentosContados[[#This Row],[Column1]],CuentosIndexados[],22,FALSE)</f>
        <v>0</v>
      </c>
      <c r="U584">
        <f>VLOOKUP(CuentosContados[[#This Row],[Column1]],CuentosIndexados[],23,FALSE)</f>
        <v>0</v>
      </c>
      <c r="V584">
        <f>VLOOKUP(CuentosContados[[#This Row],[Column1]],CuentosIndexados[],24,FALSE)</f>
        <v>0</v>
      </c>
      <c r="W584">
        <f>VLOOKUP(CuentosContados[[#This Row],[Column1]],CuentosIndexados[],25,FALSE)</f>
        <v>0</v>
      </c>
      <c r="X584" t="str">
        <f>VLOOKUP(CuentosContados[[#This Row],[Column1]],CuentosIndexados[],26,FALSE)</f>
        <v>compasion</v>
      </c>
      <c r="Y584">
        <f>VLOOKUP(CuentosContados[[#This Row],[Column1]],CuentosIndexados[],27,FALSE)</f>
        <v>0</v>
      </c>
      <c r="Z584">
        <f>VLOOKUP(CuentosContados[[#This Row],[Column1]],CuentosIndexados[],28,FALSE)</f>
        <v>0</v>
      </c>
      <c r="AA584">
        <f>VLOOKUP(CuentosContados[[#This Row],[Column1]],CuentosIndexados[],29,FALSE)</f>
        <v>0</v>
      </c>
      <c r="AB584">
        <f>VLOOKUP(CuentosContados[[#This Row],[Column1]],CuentosIndexados[],30,FALSE)</f>
        <v>0</v>
      </c>
      <c r="AC584">
        <f>VLOOKUP(CuentosContados[[#This Row],[Column1]],CuentosIndexados[],31,FALSE)</f>
        <v>0</v>
      </c>
      <c r="AD584">
        <f>VLOOKUP(CuentosContados[[#This Row],[Column1]],CuentosIndexados[],32,FALSE)</f>
        <v>0</v>
      </c>
      <c r="AE584">
        <f>VLOOKUP(CuentosContados[[#This Row],[Column1]],CuentosIndexados[],33,FALSE)</f>
        <v>0</v>
      </c>
      <c r="AF584" t="str">
        <f>VLOOKUP(CuentosContados[[#This Row],[Column1]],CuentosIndexados[],34,FALSE)</f>
        <v>diversion</v>
      </c>
      <c r="AG584" t="str">
        <f>VLOOKUP(CuentosContados[[#This Row],[Column1]],CuentosIndexados[],35,FALSE)</f>
        <v>placer</v>
      </c>
      <c r="AH584">
        <f>VLOOKUP(CuentosContados[[#This Row],[Column1]],CuentosIndexados[],36,FALSE)</f>
        <v>0</v>
      </c>
      <c r="AI584">
        <f>VLOOKUP(CuentosContados[[#This Row],[Column1]],CuentosIndexados[],37,FALSE)</f>
        <v>0</v>
      </c>
      <c r="AJ584">
        <f>VLOOKUP(CuentosContados[[#This Row],[Column1]],CuentosIndexados[],38,FALSE)</f>
        <v>0</v>
      </c>
      <c r="AK584">
        <f>VLOOKUP(CuentosContados[[#This Row],[Column1]],CuentosIndexados[],39,FALSE)</f>
        <v>0</v>
      </c>
    </row>
    <row r="585" spans="1:37" x14ac:dyDescent="0.25">
      <c r="A585" t="s">
        <v>175</v>
      </c>
      <c r="B585" t="str">
        <f>VLOOKUP(CuentosContados[[#This Row],[Column1]],CuentosIndexados[],3,FALSE)</f>
        <v>amor</v>
      </c>
      <c r="C585">
        <f>VLOOKUP(CuentosContados[[#This Row],[Column1]],CuentosIndexados[],5,FALSE)</f>
        <v>0</v>
      </c>
      <c r="D585">
        <f>VLOOKUP(CuentosContados[[#This Row],[Column1]],CuentosIndexados[],6,FALSE)</f>
        <v>0</v>
      </c>
      <c r="E585">
        <f>VLOOKUP(CuentosContados[[#This Row],[Column1]],CuentosIndexados[],7,FALSE)</f>
        <v>0</v>
      </c>
      <c r="F585">
        <f>VLOOKUP(CuentosContados[[#This Row],[Column1]],CuentosIndexados[],8,FALSE)</f>
        <v>0</v>
      </c>
      <c r="G585">
        <f>VLOOKUP(CuentosContados[[#This Row],[Column1]],CuentosIndexados[],9,FALSE)</f>
        <v>0</v>
      </c>
      <c r="H585">
        <f>VLOOKUP(CuentosContados[[#This Row],[Column1]],CuentosIndexados[],10,FALSE)</f>
        <v>0</v>
      </c>
      <c r="I585" t="str">
        <f>VLOOKUP(CuentosContados[[#This Row],[Column1]],CuentosIndexados[],11,FALSE)</f>
        <v>educacion</v>
      </c>
      <c r="J585" t="str">
        <f>VLOOKUP(CuentosContados[[#This Row],[Column1]],CuentosIndexados[],12,FALSE)</f>
        <v>trabajo</v>
      </c>
      <c r="K585">
        <f>VLOOKUP(CuentosContados[[#This Row],[Column1]],CuentosIndexados[],13,FALSE)</f>
        <v>0</v>
      </c>
      <c r="L585">
        <f>VLOOKUP(CuentosContados[[#This Row],[Column1]],CuentosIndexados[],14,FALSE)</f>
        <v>0</v>
      </c>
      <c r="M585">
        <f>VLOOKUP(CuentosContados[[#This Row],[Column1]],CuentosIndexados[],15,FALSE)</f>
        <v>0</v>
      </c>
      <c r="N585">
        <f>VLOOKUP(CuentosContados[[#This Row],[Column1]],CuentosIndexados[],16,FALSE)</f>
        <v>0</v>
      </c>
      <c r="O585">
        <f>VLOOKUP(CuentosContados[[#This Row],[Column1]],CuentosIndexados[],17,FALSE)</f>
        <v>0</v>
      </c>
      <c r="P585">
        <f>VLOOKUP(CuentosContados[[#This Row],[Column1]],CuentosIndexados[],18,FALSE)</f>
        <v>0</v>
      </c>
      <c r="Q585">
        <f>VLOOKUP(CuentosContados[[#This Row],[Column1]],CuentosIndexados[],19,FALSE)</f>
        <v>0</v>
      </c>
      <c r="R585">
        <f>VLOOKUP(CuentosContados[[#This Row],[Column1]],CuentosIndexados[],20,FALSE)</f>
        <v>0</v>
      </c>
      <c r="S585" t="str">
        <f>VLOOKUP(CuentosContados[[#This Row],[Column1]],CuentosIndexados[],21,FALSE)</f>
        <v>fortaleza</v>
      </c>
      <c r="T585">
        <f>VLOOKUP(CuentosContados[[#This Row],[Column1]],CuentosIndexados[],22,FALSE)</f>
        <v>0</v>
      </c>
      <c r="U585">
        <f>VLOOKUP(CuentosContados[[#This Row],[Column1]],CuentosIndexados[],23,FALSE)</f>
        <v>0</v>
      </c>
      <c r="V585">
        <f>VLOOKUP(CuentosContados[[#This Row],[Column1]],CuentosIndexados[],24,FALSE)</f>
        <v>0</v>
      </c>
      <c r="W585">
        <f>VLOOKUP(CuentosContados[[#This Row],[Column1]],CuentosIndexados[],25,FALSE)</f>
        <v>0</v>
      </c>
      <c r="X585" t="str">
        <f>VLOOKUP(CuentosContados[[#This Row],[Column1]],CuentosIndexados[],26,FALSE)</f>
        <v>compasion</v>
      </c>
      <c r="Y585">
        <f>VLOOKUP(CuentosContados[[#This Row],[Column1]],CuentosIndexados[],27,FALSE)</f>
        <v>0</v>
      </c>
      <c r="Z585">
        <f>VLOOKUP(CuentosContados[[#This Row],[Column1]],CuentosIndexados[],28,FALSE)</f>
        <v>0</v>
      </c>
      <c r="AA585">
        <f>VLOOKUP(CuentosContados[[#This Row],[Column1]],CuentosIndexados[],29,FALSE)</f>
        <v>0</v>
      </c>
      <c r="AB585">
        <f>VLOOKUP(CuentosContados[[#This Row],[Column1]],CuentosIndexados[],30,FALSE)</f>
        <v>0</v>
      </c>
      <c r="AC585">
        <f>VLOOKUP(CuentosContados[[#This Row],[Column1]],CuentosIndexados[],31,FALSE)</f>
        <v>0</v>
      </c>
      <c r="AD585">
        <f>VLOOKUP(CuentosContados[[#This Row],[Column1]],CuentosIndexados[],32,FALSE)</f>
        <v>0</v>
      </c>
      <c r="AE585">
        <f>VLOOKUP(CuentosContados[[#This Row],[Column1]],CuentosIndexados[],33,FALSE)</f>
        <v>0</v>
      </c>
      <c r="AF585" t="str">
        <f>VLOOKUP(CuentosContados[[#This Row],[Column1]],CuentosIndexados[],34,FALSE)</f>
        <v>diversion</v>
      </c>
      <c r="AG585" t="str">
        <f>VLOOKUP(CuentosContados[[#This Row],[Column1]],CuentosIndexados[],35,FALSE)</f>
        <v>placer</v>
      </c>
      <c r="AH585">
        <f>VLOOKUP(CuentosContados[[#This Row],[Column1]],CuentosIndexados[],36,FALSE)</f>
        <v>0</v>
      </c>
      <c r="AI585">
        <f>VLOOKUP(CuentosContados[[#This Row],[Column1]],CuentosIndexados[],37,FALSE)</f>
        <v>0</v>
      </c>
      <c r="AJ585">
        <f>VLOOKUP(CuentosContados[[#This Row],[Column1]],CuentosIndexados[],38,FALSE)</f>
        <v>0</v>
      </c>
      <c r="AK585">
        <f>VLOOKUP(CuentosContados[[#This Row],[Column1]],CuentosIndexados[],39,FALSE)</f>
        <v>0</v>
      </c>
    </row>
    <row r="586" spans="1:37" x14ac:dyDescent="0.25">
      <c r="A586" t="s">
        <v>187</v>
      </c>
      <c r="B586" t="str">
        <f>VLOOKUP(CuentosContados[[#This Row],[Column1]],CuentosIndexados[],3,FALSE)</f>
        <v>amor</v>
      </c>
      <c r="C586">
        <f>VLOOKUP(CuentosContados[[#This Row],[Column1]],CuentosIndexados[],5,FALSE)</f>
        <v>0</v>
      </c>
      <c r="D586">
        <f>VLOOKUP(CuentosContados[[#This Row],[Column1]],CuentosIndexados[],6,FALSE)</f>
        <v>0</v>
      </c>
      <c r="E586">
        <f>VLOOKUP(CuentosContados[[#This Row],[Column1]],CuentosIndexados[],7,FALSE)</f>
        <v>0</v>
      </c>
      <c r="F586">
        <f>VLOOKUP(CuentosContados[[#This Row],[Column1]],CuentosIndexados[],8,FALSE)</f>
        <v>0</v>
      </c>
      <c r="G586">
        <f>VLOOKUP(CuentosContados[[#This Row],[Column1]],CuentosIndexados[],9,FALSE)</f>
        <v>0</v>
      </c>
      <c r="H586">
        <f>VLOOKUP(CuentosContados[[#This Row],[Column1]],CuentosIndexados[],10,FALSE)</f>
        <v>0</v>
      </c>
      <c r="I586" t="str">
        <f>VLOOKUP(CuentosContados[[#This Row],[Column1]],CuentosIndexados[],11,FALSE)</f>
        <v>educacion</v>
      </c>
      <c r="J586" t="str">
        <f>VLOOKUP(CuentosContados[[#This Row],[Column1]],CuentosIndexados[],12,FALSE)</f>
        <v>trabajo</v>
      </c>
      <c r="K586">
        <f>VLOOKUP(CuentosContados[[#This Row],[Column1]],CuentosIndexados[],13,FALSE)</f>
        <v>0</v>
      </c>
      <c r="L586">
        <f>VLOOKUP(CuentosContados[[#This Row],[Column1]],CuentosIndexados[],14,FALSE)</f>
        <v>0</v>
      </c>
      <c r="M586">
        <f>VLOOKUP(CuentosContados[[#This Row],[Column1]],CuentosIndexados[],15,FALSE)</f>
        <v>0</v>
      </c>
      <c r="N586">
        <f>VLOOKUP(CuentosContados[[#This Row],[Column1]],CuentosIndexados[],16,FALSE)</f>
        <v>0</v>
      </c>
      <c r="O586">
        <f>VLOOKUP(CuentosContados[[#This Row],[Column1]],CuentosIndexados[],17,FALSE)</f>
        <v>0</v>
      </c>
      <c r="P586">
        <f>VLOOKUP(CuentosContados[[#This Row],[Column1]],CuentosIndexados[],18,FALSE)</f>
        <v>0</v>
      </c>
      <c r="Q586">
        <f>VLOOKUP(CuentosContados[[#This Row],[Column1]],CuentosIndexados[],19,FALSE)</f>
        <v>0</v>
      </c>
      <c r="R586">
        <f>VLOOKUP(CuentosContados[[#This Row],[Column1]],CuentosIndexados[],20,FALSE)</f>
        <v>0</v>
      </c>
      <c r="S586">
        <f>VLOOKUP(CuentosContados[[#This Row],[Column1]],CuentosIndexados[],21,FALSE)</f>
        <v>0</v>
      </c>
      <c r="T586">
        <f>VLOOKUP(CuentosContados[[#This Row],[Column1]],CuentosIndexados[],22,FALSE)</f>
        <v>0</v>
      </c>
      <c r="U586">
        <f>VLOOKUP(CuentosContados[[#This Row],[Column1]],CuentosIndexados[],23,FALSE)</f>
        <v>0</v>
      </c>
      <c r="V586">
        <f>VLOOKUP(CuentosContados[[#This Row],[Column1]],CuentosIndexados[],24,FALSE)</f>
        <v>0</v>
      </c>
      <c r="W586">
        <f>VLOOKUP(CuentosContados[[#This Row],[Column1]],CuentosIndexados[],25,FALSE)</f>
        <v>0</v>
      </c>
      <c r="X586">
        <f>VLOOKUP(CuentosContados[[#This Row],[Column1]],CuentosIndexados[],26,FALSE)</f>
        <v>0</v>
      </c>
      <c r="Y586">
        <f>VLOOKUP(CuentosContados[[#This Row],[Column1]],CuentosIndexados[],27,FALSE)</f>
        <v>0</v>
      </c>
      <c r="Z586">
        <f>VLOOKUP(CuentosContados[[#This Row],[Column1]],CuentosIndexados[],28,FALSE)</f>
        <v>0</v>
      </c>
      <c r="AA586">
        <f>VLOOKUP(CuentosContados[[#This Row],[Column1]],CuentosIndexados[],29,FALSE)</f>
        <v>0</v>
      </c>
      <c r="AB586">
        <f>VLOOKUP(CuentosContados[[#This Row],[Column1]],CuentosIndexados[],30,FALSE)</f>
        <v>0</v>
      </c>
      <c r="AC586">
        <f>VLOOKUP(CuentosContados[[#This Row],[Column1]],CuentosIndexados[],31,FALSE)</f>
        <v>0</v>
      </c>
      <c r="AD586">
        <f>VLOOKUP(CuentosContados[[#This Row],[Column1]],CuentosIndexados[],32,FALSE)</f>
        <v>0</v>
      </c>
      <c r="AE586">
        <f>VLOOKUP(CuentosContados[[#This Row],[Column1]],CuentosIndexados[],33,FALSE)</f>
        <v>0</v>
      </c>
      <c r="AF586">
        <f>VLOOKUP(CuentosContados[[#This Row],[Column1]],CuentosIndexados[],34,FALSE)</f>
        <v>0</v>
      </c>
      <c r="AG586">
        <f>VLOOKUP(CuentosContados[[#This Row],[Column1]],CuentosIndexados[],35,FALSE)</f>
        <v>0</v>
      </c>
      <c r="AH586">
        <f>VLOOKUP(CuentosContados[[#This Row],[Column1]],CuentosIndexados[],36,FALSE)</f>
        <v>0</v>
      </c>
      <c r="AI586">
        <f>VLOOKUP(CuentosContados[[#This Row],[Column1]],CuentosIndexados[],37,FALSE)</f>
        <v>0</v>
      </c>
      <c r="AJ586">
        <f>VLOOKUP(CuentosContados[[#This Row],[Column1]],CuentosIndexados[],38,FALSE)</f>
        <v>0</v>
      </c>
      <c r="AK586">
        <f>VLOOKUP(CuentosContados[[#This Row],[Column1]],CuentosIndexados[],39,FALSE)</f>
        <v>0</v>
      </c>
    </row>
    <row r="587" spans="1:37" x14ac:dyDescent="0.25">
      <c r="A587" t="s">
        <v>187</v>
      </c>
      <c r="B587" t="str">
        <f>VLOOKUP(CuentosContados[[#This Row],[Column1]],CuentosIndexados[],3,FALSE)</f>
        <v>amor</v>
      </c>
      <c r="C587">
        <f>VLOOKUP(CuentosContados[[#This Row],[Column1]],CuentosIndexados[],5,FALSE)</f>
        <v>0</v>
      </c>
      <c r="D587">
        <f>VLOOKUP(CuentosContados[[#This Row],[Column1]],CuentosIndexados[],6,FALSE)</f>
        <v>0</v>
      </c>
      <c r="E587">
        <f>VLOOKUP(CuentosContados[[#This Row],[Column1]],CuentosIndexados[],7,FALSE)</f>
        <v>0</v>
      </c>
      <c r="F587">
        <f>VLOOKUP(CuentosContados[[#This Row],[Column1]],CuentosIndexados[],8,FALSE)</f>
        <v>0</v>
      </c>
      <c r="G587">
        <f>VLOOKUP(CuentosContados[[#This Row],[Column1]],CuentosIndexados[],9,FALSE)</f>
        <v>0</v>
      </c>
      <c r="H587">
        <f>VLOOKUP(CuentosContados[[#This Row],[Column1]],CuentosIndexados[],10,FALSE)</f>
        <v>0</v>
      </c>
      <c r="I587" t="str">
        <f>VLOOKUP(CuentosContados[[#This Row],[Column1]],CuentosIndexados[],11,FALSE)</f>
        <v>educacion</v>
      </c>
      <c r="J587" t="str">
        <f>VLOOKUP(CuentosContados[[#This Row],[Column1]],CuentosIndexados[],12,FALSE)</f>
        <v>trabajo</v>
      </c>
      <c r="K587">
        <f>VLOOKUP(CuentosContados[[#This Row],[Column1]],CuentosIndexados[],13,FALSE)</f>
        <v>0</v>
      </c>
      <c r="L587">
        <f>VLOOKUP(CuentosContados[[#This Row],[Column1]],CuentosIndexados[],14,FALSE)</f>
        <v>0</v>
      </c>
      <c r="M587">
        <f>VLOOKUP(CuentosContados[[#This Row],[Column1]],CuentosIndexados[],15,FALSE)</f>
        <v>0</v>
      </c>
      <c r="N587">
        <f>VLOOKUP(CuentosContados[[#This Row],[Column1]],CuentosIndexados[],16,FALSE)</f>
        <v>0</v>
      </c>
      <c r="O587">
        <f>VLOOKUP(CuentosContados[[#This Row],[Column1]],CuentosIndexados[],17,FALSE)</f>
        <v>0</v>
      </c>
      <c r="P587">
        <f>VLOOKUP(CuentosContados[[#This Row],[Column1]],CuentosIndexados[],18,FALSE)</f>
        <v>0</v>
      </c>
      <c r="Q587">
        <f>VLOOKUP(CuentosContados[[#This Row],[Column1]],CuentosIndexados[],19,FALSE)</f>
        <v>0</v>
      </c>
      <c r="R587">
        <f>VLOOKUP(CuentosContados[[#This Row],[Column1]],CuentosIndexados[],20,FALSE)</f>
        <v>0</v>
      </c>
      <c r="S587">
        <f>VLOOKUP(CuentosContados[[#This Row],[Column1]],CuentosIndexados[],21,FALSE)</f>
        <v>0</v>
      </c>
      <c r="T587">
        <f>VLOOKUP(CuentosContados[[#This Row],[Column1]],CuentosIndexados[],22,FALSE)</f>
        <v>0</v>
      </c>
      <c r="U587">
        <f>VLOOKUP(CuentosContados[[#This Row],[Column1]],CuentosIndexados[],23,FALSE)</f>
        <v>0</v>
      </c>
      <c r="V587">
        <f>VLOOKUP(CuentosContados[[#This Row],[Column1]],CuentosIndexados[],24,FALSE)</f>
        <v>0</v>
      </c>
      <c r="W587">
        <f>VLOOKUP(CuentosContados[[#This Row],[Column1]],CuentosIndexados[],25,FALSE)</f>
        <v>0</v>
      </c>
      <c r="X587">
        <f>VLOOKUP(CuentosContados[[#This Row],[Column1]],CuentosIndexados[],26,FALSE)</f>
        <v>0</v>
      </c>
      <c r="Y587">
        <f>VLOOKUP(CuentosContados[[#This Row],[Column1]],CuentosIndexados[],27,FALSE)</f>
        <v>0</v>
      </c>
      <c r="Z587">
        <f>VLOOKUP(CuentosContados[[#This Row],[Column1]],CuentosIndexados[],28,FALSE)</f>
        <v>0</v>
      </c>
      <c r="AA587">
        <f>VLOOKUP(CuentosContados[[#This Row],[Column1]],CuentosIndexados[],29,FALSE)</f>
        <v>0</v>
      </c>
      <c r="AB587">
        <f>VLOOKUP(CuentosContados[[#This Row],[Column1]],CuentosIndexados[],30,FALSE)</f>
        <v>0</v>
      </c>
      <c r="AC587">
        <f>VLOOKUP(CuentosContados[[#This Row],[Column1]],CuentosIndexados[],31,FALSE)</f>
        <v>0</v>
      </c>
      <c r="AD587">
        <f>VLOOKUP(CuentosContados[[#This Row],[Column1]],CuentosIndexados[],32,FALSE)</f>
        <v>0</v>
      </c>
      <c r="AE587">
        <f>VLOOKUP(CuentosContados[[#This Row],[Column1]],CuentosIndexados[],33,FALSE)</f>
        <v>0</v>
      </c>
      <c r="AF587">
        <f>VLOOKUP(CuentosContados[[#This Row],[Column1]],CuentosIndexados[],34,FALSE)</f>
        <v>0</v>
      </c>
      <c r="AG587">
        <f>VLOOKUP(CuentosContados[[#This Row],[Column1]],CuentosIndexados[],35,FALSE)</f>
        <v>0</v>
      </c>
      <c r="AH587">
        <f>VLOOKUP(CuentosContados[[#This Row],[Column1]],CuentosIndexados[],36,FALSE)</f>
        <v>0</v>
      </c>
      <c r="AI587">
        <f>VLOOKUP(CuentosContados[[#This Row],[Column1]],CuentosIndexados[],37,FALSE)</f>
        <v>0</v>
      </c>
      <c r="AJ587">
        <f>VLOOKUP(CuentosContados[[#This Row],[Column1]],CuentosIndexados[],38,FALSE)</f>
        <v>0</v>
      </c>
      <c r="AK587">
        <f>VLOOKUP(CuentosContados[[#This Row],[Column1]],CuentosIndexados[],39,FALSE)</f>
        <v>0</v>
      </c>
    </row>
    <row r="588" spans="1:37" x14ac:dyDescent="0.25">
      <c r="A588" t="s">
        <v>187</v>
      </c>
      <c r="B588" t="str">
        <f>VLOOKUP(CuentosContados[[#This Row],[Column1]],CuentosIndexados[],3,FALSE)</f>
        <v>amor</v>
      </c>
      <c r="C588">
        <f>VLOOKUP(CuentosContados[[#This Row],[Column1]],CuentosIndexados[],5,FALSE)</f>
        <v>0</v>
      </c>
      <c r="D588">
        <f>VLOOKUP(CuentosContados[[#This Row],[Column1]],CuentosIndexados[],6,FALSE)</f>
        <v>0</v>
      </c>
      <c r="E588">
        <f>VLOOKUP(CuentosContados[[#This Row],[Column1]],CuentosIndexados[],7,FALSE)</f>
        <v>0</v>
      </c>
      <c r="F588">
        <f>VLOOKUP(CuentosContados[[#This Row],[Column1]],CuentosIndexados[],8,FALSE)</f>
        <v>0</v>
      </c>
      <c r="G588">
        <f>VLOOKUP(CuentosContados[[#This Row],[Column1]],CuentosIndexados[],9,FALSE)</f>
        <v>0</v>
      </c>
      <c r="H588">
        <f>VLOOKUP(CuentosContados[[#This Row],[Column1]],CuentosIndexados[],10,FALSE)</f>
        <v>0</v>
      </c>
      <c r="I588" t="str">
        <f>VLOOKUP(CuentosContados[[#This Row],[Column1]],CuentosIndexados[],11,FALSE)</f>
        <v>educacion</v>
      </c>
      <c r="J588" t="str">
        <f>VLOOKUP(CuentosContados[[#This Row],[Column1]],CuentosIndexados[],12,FALSE)</f>
        <v>trabajo</v>
      </c>
      <c r="K588">
        <f>VLOOKUP(CuentosContados[[#This Row],[Column1]],CuentosIndexados[],13,FALSE)</f>
        <v>0</v>
      </c>
      <c r="L588">
        <f>VLOOKUP(CuentosContados[[#This Row],[Column1]],CuentosIndexados[],14,FALSE)</f>
        <v>0</v>
      </c>
      <c r="M588">
        <f>VLOOKUP(CuentosContados[[#This Row],[Column1]],CuentosIndexados[],15,FALSE)</f>
        <v>0</v>
      </c>
      <c r="N588">
        <f>VLOOKUP(CuentosContados[[#This Row],[Column1]],CuentosIndexados[],16,FALSE)</f>
        <v>0</v>
      </c>
      <c r="O588">
        <f>VLOOKUP(CuentosContados[[#This Row],[Column1]],CuentosIndexados[],17,FALSE)</f>
        <v>0</v>
      </c>
      <c r="P588">
        <f>VLOOKUP(CuentosContados[[#This Row],[Column1]],CuentosIndexados[],18,FALSE)</f>
        <v>0</v>
      </c>
      <c r="Q588">
        <f>VLOOKUP(CuentosContados[[#This Row],[Column1]],CuentosIndexados[],19,FALSE)</f>
        <v>0</v>
      </c>
      <c r="R588">
        <f>VLOOKUP(CuentosContados[[#This Row],[Column1]],CuentosIndexados[],20,FALSE)</f>
        <v>0</v>
      </c>
      <c r="S588">
        <f>VLOOKUP(CuentosContados[[#This Row],[Column1]],CuentosIndexados[],21,FALSE)</f>
        <v>0</v>
      </c>
      <c r="T588">
        <f>VLOOKUP(CuentosContados[[#This Row],[Column1]],CuentosIndexados[],22,FALSE)</f>
        <v>0</v>
      </c>
      <c r="U588">
        <f>VLOOKUP(CuentosContados[[#This Row],[Column1]],CuentosIndexados[],23,FALSE)</f>
        <v>0</v>
      </c>
      <c r="V588">
        <f>VLOOKUP(CuentosContados[[#This Row],[Column1]],CuentosIndexados[],24,FALSE)</f>
        <v>0</v>
      </c>
      <c r="W588">
        <f>VLOOKUP(CuentosContados[[#This Row],[Column1]],CuentosIndexados[],25,FALSE)</f>
        <v>0</v>
      </c>
      <c r="X588">
        <f>VLOOKUP(CuentosContados[[#This Row],[Column1]],CuentosIndexados[],26,FALSE)</f>
        <v>0</v>
      </c>
      <c r="Y588">
        <f>VLOOKUP(CuentosContados[[#This Row],[Column1]],CuentosIndexados[],27,FALSE)</f>
        <v>0</v>
      </c>
      <c r="Z588">
        <f>VLOOKUP(CuentosContados[[#This Row],[Column1]],CuentosIndexados[],28,FALSE)</f>
        <v>0</v>
      </c>
      <c r="AA588">
        <f>VLOOKUP(CuentosContados[[#This Row],[Column1]],CuentosIndexados[],29,FALSE)</f>
        <v>0</v>
      </c>
      <c r="AB588">
        <f>VLOOKUP(CuentosContados[[#This Row],[Column1]],CuentosIndexados[],30,FALSE)</f>
        <v>0</v>
      </c>
      <c r="AC588">
        <f>VLOOKUP(CuentosContados[[#This Row],[Column1]],CuentosIndexados[],31,FALSE)</f>
        <v>0</v>
      </c>
      <c r="AD588">
        <f>VLOOKUP(CuentosContados[[#This Row],[Column1]],CuentosIndexados[],32,FALSE)</f>
        <v>0</v>
      </c>
      <c r="AE588">
        <f>VLOOKUP(CuentosContados[[#This Row],[Column1]],CuentosIndexados[],33,FALSE)</f>
        <v>0</v>
      </c>
      <c r="AF588">
        <f>VLOOKUP(CuentosContados[[#This Row],[Column1]],CuentosIndexados[],34,FALSE)</f>
        <v>0</v>
      </c>
      <c r="AG588">
        <f>VLOOKUP(CuentosContados[[#This Row],[Column1]],CuentosIndexados[],35,FALSE)</f>
        <v>0</v>
      </c>
      <c r="AH588">
        <f>VLOOKUP(CuentosContados[[#This Row],[Column1]],CuentosIndexados[],36,FALSE)</f>
        <v>0</v>
      </c>
      <c r="AI588">
        <f>VLOOKUP(CuentosContados[[#This Row],[Column1]],CuentosIndexados[],37,FALSE)</f>
        <v>0</v>
      </c>
      <c r="AJ588">
        <f>VLOOKUP(CuentosContados[[#This Row],[Column1]],CuentosIndexados[],38,FALSE)</f>
        <v>0</v>
      </c>
      <c r="AK588">
        <f>VLOOKUP(CuentosContados[[#This Row],[Column1]],CuentosIndexados[],39,FALSE)</f>
        <v>0</v>
      </c>
    </row>
    <row r="589" spans="1:37" x14ac:dyDescent="0.25">
      <c r="A589" t="s">
        <v>187</v>
      </c>
      <c r="B589" t="str">
        <f>VLOOKUP(CuentosContados[[#This Row],[Column1]],CuentosIndexados[],3,FALSE)</f>
        <v>amor</v>
      </c>
      <c r="C589">
        <f>VLOOKUP(CuentosContados[[#This Row],[Column1]],CuentosIndexados[],5,FALSE)</f>
        <v>0</v>
      </c>
      <c r="D589">
        <f>VLOOKUP(CuentosContados[[#This Row],[Column1]],CuentosIndexados[],6,FALSE)</f>
        <v>0</v>
      </c>
      <c r="E589">
        <f>VLOOKUP(CuentosContados[[#This Row],[Column1]],CuentosIndexados[],7,FALSE)</f>
        <v>0</v>
      </c>
      <c r="F589">
        <f>VLOOKUP(CuentosContados[[#This Row],[Column1]],CuentosIndexados[],8,FALSE)</f>
        <v>0</v>
      </c>
      <c r="G589">
        <f>VLOOKUP(CuentosContados[[#This Row],[Column1]],CuentosIndexados[],9,FALSE)</f>
        <v>0</v>
      </c>
      <c r="H589">
        <f>VLOOKUP(CuentosContados[[#This Row],[Column1]],CuentosIndexados[],10,FALSE)</f>
        <v>0</v>
      </c>
      <c r="I589" t="str">
        <f>VLOOKUP(CuentosContados[[#This Row],[Column1]],CuentosIndexados[],11,FALSE)</f>
        <v>educacion</v>
      </c>
      <c r="J589" t="str">
        <f>VLOOKUP(CuentosContados[[#This Row],[Column1]],CuentosIndexados[],12,FALSE)</f>
        <v>trabajo</v>
      </c>
      <c r="K589">
        <f>VLOOKUP(CuentosContados[[#This Row],[Column1]],CuentosIndexados[],13,FALSE)</f>
        <v>0</v>
      </c>
      <c r="L589">
        <f>VLOOKUP(CuentosContados[[#This Row],[Column1]],CuentosIndexados[],14,FALSE)</f>
        <v>0</v>
      </c>
      <c r="M589">
        <f>VLOOKUP(CuentosContados[[#This Row],[Column1]],CuentosIndexados[],15,FALSE)</f>
        <v>0</v>
      </c>
      <c r="N589">
        <f>VLOOKUP(CuentosContados[[#This Row],[Column1]],CuentosIndexados[],16,FALSE)</f>
        <v>0</v>
      </c>
      <c r="O589">
        <f>VLOOKUP(CuentosContados[[#This Row],[Column1]],CuentosIndexados[],17,FALSE)</f>
        <v>0</v>
      </c>
      <c r="P589">
        <f>VLOOKUP(CuentosContados[[#This Row],[Column1]],CuentosIndexados[],18,FALSE)</f>
        <v>0</v>
      </c>
      <c r="Q589">
        <f>VLOOKUP(CuentosContados[[#This Row],[Column1]],CuentosIndexados[],19,FALSE)</f>
        <v>0</v>
      </c>
      <c r="R589">
        <f>VLOOKUP(CuentosContados[[#This Row],[Column1]],CuentosIndexados[],20,FALSE)</f>
        <v>0</v>
      </c>
      <c r="S589">
        <f>VLOOKUP(CuentosContados[[#This Row],[Column1]],CuentosIndexados[],21,FALSE)</f>
        <v>0</v>
      </c>
      <c r="T589">
        <f>VLOOKUP(CuentosContados[[#This Row],[Column1]],CuentosIndexados[],22,FALSE)</f>
        <v>0</v>
      </c>
      <c r="U589">
        <f>VLOOKUP(CuentosContados[[#This Row],[Column1]],CuentosIndexados[],23,FALSE)</f>
        <v>0</v>
      </c>
      <c r="V589">
        <f>VLOOKUP(CuentosContados[[#This Row],[Column1]],CuentosIndexados[],24,FALSE)</f>
        <v>0</v>
      </c>
      <c r="W589">
        <f>VLOOKUP(CuentosContados[[#This Row],[Column1]],CuentosIndexados[],25,FALSE)</f>
        <v>0</v>
      </c>
      <c r="X589">
        <f>VLOOKUP(CuentosContados[[#This Row],[Column1]],CuentosIndexados[],26,FALSE)</f>
        <v>0</v>
      </c>
      <c r="Y589">
        <f>VLOOKUP(CuentosContados[[#This Row],[Column1]],CuentosIndexados[],27,FALSE)</f>
        <v>0</v>
      </c>
      <c r="Z589">
        <f>VLOOKUP(CuentosContados[[#This Row],[Column1]],CuentosIndexados[],28,FALSE)</f>
        <v>0</v>
      </c>
      <c r="AA589">
        <f>VLOOKUP(CuentosContados[[#This Row],[Column1]],CuentosIndexados[],29,FALSE)</f>
        <v>0</v>
      </c>
      <c r="AB589">
        <f>VLOOKUP(CuentosContados[[#This Row],[Column1]],CuentosIndexados[],30,FALSE)</f>
        <v>0</v>
      </c>
      <c r="AC589">
        <f>VLOOKUP(CuentosContados[[#This Row],[Column1]],CuentosIndexados[],31,FALSE)</f>
        <v>0</v>
      </c>
      <c r="AD589">
        <f>VLOOKUP(CuentosContados[[#This Row],[Column1]],CuentosIndexados[],32,FALSE)</f>
        <v>0</v>
      </c>
      <c r="AE589">
        <f>VLOOKUP(CuentosContados[[#This Row],[Column1]],CuentosIndexados[],33,FALSE)</f>
        <v>0</v>
      </c>
      <c r="AF589">
        <f>VLOOKUP(CuentosContados[[#This Row],[Column1]],CuentosIndexados[],34,FALSE)</f>
        <v>0</v>
      </c>
      <c r="AG589">
        <f>VLOOKUP(CuentosContados[[#This Row],[Column1]],CuentosIndexados[],35,FALSE)</f>
        <v>0</v>
      </c>
      <c r="AH589">
        <f>VLOOKUP(CuentosContados[[#This Row],[Column1]],CuentosIndexados[],36,FALSE)</f>
        <v>0</v>
      </c>
      <c r="AI589">
        <f>VLOOKUP(CuentosContados[[#This Row],[Column1]],CuentosIndexados[],37,FALSE)</f>
        <v>0</v>
      </c>
      <c r="AJ589">
        <f>VLOOKUP(CuentosContados[[#This Row],[Column1]],CuentosIndexados[],38,FALSE)</f>
        <v>0</v>
      </c>
      <c r="AK589">
        <f>VLOOKUP(CuentosContados[[#This Row],[Column1]],CuentosIndexados[],39,FALSE)</f>
        <v>0</v>
      </c>
    </row>
    <row r="590" spans="1:37" x14ac:dyDescent="0.25">
      <c r="A590" t="s">
        <v>187</v>
      </c>
      <c r="B590" t="str">
        <f>VLOOKUP(CuentosContados[[#This Row],[Column1]],CuentosIndexados[],3,FALSE)</f>
        <v>amor</v>
      </c>
      <c r="C590">
        <f>VLOOKUP(CuentosContados[[#This Row],[Column1]],CuentosIndexados[],5,FALSE)</f>
        <v>0</v>
      </c>
      <c r="D590">
        <f>VLOOKUP(CuentosContados[[#This Row],[Column1]],CuentosIndexados[],6,FALSE)</f>
        <v>0</v>
      </c>
      <c r="E590">
        <f>VLOOKUP(CuentosContados[[#This Row],[Column1]],CuentosIndexados[],7,FALSE)</f>
        <v>0</v>
      </c>
      <c r="F590">
        <f>VLOOKUP(CuentosContados[[#This Row],[Column1]],CuentosIndexados[],8,FALSE)</f>
        <v>0</v>
      </c>
      <c r="G590">
        <f>VLOOKUP(CuentosContados[[#This Row],[Column1]],CuentosIndexados[],9,FALSE)</f>
        <v>0</v>
      </c>
      <c r="H590">
        <f>VLOOKUP(CuentosContados[[#This Row],[Column1]],CuentosIndexados[],10,FALSE)</f>
        <v>0</v>
      </c>
      <c r="I590" t="str">
        <f>VLOOKUP(CuentosContados[[#This Row],[Column1]],CuentosIndexados[],11,FALSE)</f>
        <v>educacion</v>
      </c>
      <c r="J590" t="str">
        <f>VLOOKUP(CuentosContados[[#This Row],[Column1]],CuentosIndexados[],12,FALSE)</f>
        <v>trabajo</v>
      </c>
      <c r="K590">
        <f>VLOOKUP(CuentosContados[[#This Row],[Column1]],CuentosIndexados[],13,FALSE)</f>
        <v>0</v>
      </c>
      <c r="L590">
        <f>VLOOKUP(CuentosContados[[#This Row],[Column1]],CuentosIndexados[],14,FALSE)</f>
        <v>0</v>
      </c>
      <c r="M590">
        <f>VLOOKUP(CuentosContados[[#This Row],[Column1]],CuentosIndexados[],15,FALSE)</f>
        <v>0</v>
      </c>
      <c r="N590">
        <f>VLOOKUP(CuentosContados[[#This Row],[Column1]],CuentosIndexados[],16,FALSE)</f>
        <v>0</v>
      </c>
      <c r="O590">
        <f>VLOOKUP(CuentosContados[[#This Row],[Column1]],CuentosIndexados[],17,FALSE)</f>
        <v>0</v>
      </c>
      <c r="P590">
        <f>VLOOKUP(CuentosContados[[#This Row],[Column1]],CuentosIndexados[],18,FALSE)</f>
        <v>0</v>
      </c>
      <c r="Q590">
        <f>VLOOKUP(CuentosContados[[#This Row],[Column1]],CuentosIndexados[],19,FALSE)</f>
        <v>0</v>
      </c>
      <c r="R590">
        <f>VLOOKUP(CuentosContados[[#This Row],[Column1]],CuentosIndexados[],20,FALSE)</f>
        <v>0</v>
      </c>
      <c r="S590">
        <f>VLOOKUP(CuentosContados[[#This Row],[Column1]],CuentosIndexados[],21,FALSE)</f>
        <v>0</v>
      </c>
      <c r="T590">
        <f>VLOOKUP(CuentosContados[[#This Row],[Column1]],CuentosIndexados[],22,FALSE)</f>
        <v>0</v>
      </c>
      <c r="U590">
        <f>VLOOKUP(CuentosContados[[#This Row],[Column1]],CuentosIndexados[],23,FALSE)</f>
        <v>0</v>
      </c>
      <c r="V590">
        <f>VLOOKUP(CuentosContados[[#This Row],[Column1]],CuentosIndexados[],24,FALSE)</f>
        <v>0</v>
      </c>
      <c r="W590">
        <f>VLOOKUP(CuentosContados[[#This Row],[Column1]],CuentosIndexados[],25,FALSE)</f>
        <v>0</v>
      </c>
      <c r="X590">
        <f>VLOOKUP(CuentosContados[[#This Row],[Column1]],CuentosIndexados[],26,FALSE)</f>
        <v>0</v>
      </c>
      <c r="Y590">
        <f>VLOOKUP(CuentosContados[[#This Row],[Column1]],CuentosIndexados[],27,FALSE)</f>
        <v>0</v>
      </c>
      <c r="Z590">
        <f>VLOOKUP(CuentosContados[[#This Row],[Column1]],CuentosIndexados[],28,FALSE)</f>
        <v>0</v>
      </c>
      <c r="AA590">
        <f>VLOOKUP(CuentosContados[[#This Row],[Column1]],CuentosIndexados[],29,FALSE)</f>
        <v>0</v>
      </c>
      <c r="AB590">
        <f>VLOOKUP(CuentosContados[[#This Row],[Column1]],CuentosIndexados[],30,FALSE)</f>
        <v>0</v>
      </c>
      <c r="AC590">
        <f>VLOOKUP(CuentosContados[[#This Row],[Column1]],CuentosIndexados[],31,FALSE)</f>
        <v>0</v>
      </c>
      <c r="AD590">
        <f>VLOOKUP(CuentosContados[[#This Row],[Column1]],CuentosIndexados[],32,FALSE)</f>
        <v>0</v>
      </c>
      <c r="AE590">
        <f>VLOOKUP(CuentosContados[[#This Row],[Column1]],CuentosIndexados[],33,FALSE)</f>
        <v>0</v>
      </c>
      <c r="AF590">
        <f>VLOOKUP(CuentosContados[[#This Row],[Column1]],CuentosIndexados[],34,FALSE)</f>
        <v>0</v>
      </c>
      <c r="AG590">
        <f>VLOOKUP(CuentosContados[[#This Row],[Column1]],CuentosIndexados[],35,FALSE)</f>
        <v>0</v>
      </c>
      <c r="AH590">
        <f>VLOOKUP(CuentosContados[[#This Row],[Column1]],CuentosIndexados[],36,FALSE)</f>
        <v>0</v>
      </c>
      <c r="AI590">
        <f>VLOOKUP(CuentosContados[[#This Row],[Column1]],CuentosIndexados[],37,FALSE)</f>
        <v>0</v>
      </c>
      <c r="AJ590">
        <f>VLOOKUP(CuentosContados[[#This Row],[Column1]],CuentosIndexados[],38,FALSE)</f>
        <v>0</v>
      </c>
      <c r="AK590">
        <f>VLOOKUP(CuentosContados[[#This Row],[Column1]],CuentosIndexados[],39,FALSE)</f>
        <v>0</v>
      </c>
    </row>
    <row r="591" spans="1:37" x14ac:dyDescent="0.25">
      <c r="A591" t="s">
        <v>187</v>
      </c>
      <c r="B591" t="str">
        <f>VLOOKUP(CuentosContados[[#This Row],[Column1]],CuentosIndexados[],3,FALSE)</f>
        <v>amor</v>
      </c>
      <c r="C591">
        <f>VLOOKUP(CuentosContados[[#This Row],[Column1]],CuentosIndexados[],5,FALSE)</f>
        <v>0</v>
      </c>
      <c r="D591">
        <f>VLOOKUP(CuentosContados[[#This Row],[Column1]],CuentosIndexados[],6,FALSE)</f>
        <v>0</v>
      </c>
      <c r="E591">
        <f>VLOOKUP(CuentosContados[[#This Row],[Column1]],CuentosIndexados[],7,FALSE)</f>
        <v>0</v>
      </c>
      <c r="F591">
        <f>VLOOKUP(CuentosContados[[#This Row],[Column1]],CuentosIndexados[],8,FALSE)</f>
        <v>0</v>
      </c>
      <c r="G591">
        <f>VLOOKUP(CuentosContados[[#This Row],[Column1]],CuentosIndexados[],9,FALSE)</f>
        <v>0</v>
      </c>
      <c r="H591">
        <f>VLOOKUP(CuentosContados[[#This Row],[Column1]],CuentosIndexados[],10,FALSE)</f>
        <v>0</v>
      </c>
      <c r="I591" t="str">
        <f>VLOOKUP(CuentosContados[[#This Row],[Column1]],CuentosIndexados[],11,FALSE)</f>
        <v>educacion</v>
      </c>
      <c r="J591" t="str">
        <f>VLOOKUP(CuentosContados[[#This Row],[Column1]],CuentosIndexados[],12,FALSE)</f>
        <v>trabajo</v>
      </c>
      <c r="K591">
        <f>VLOOKUP(CuentosContados[[#This Row],[Column1]],CuentosIndexados[],13,FALSE)</f>
        <v>0</v>
      </c>
      <c r="L591">
        <f>VLOOKUP(CuentosContados[[#This Row],[Column1]],CuentosIndexados[],14,FALSE)</f>
        <v>0</v>
      </c>
      <c r="M591">
        <f>VLOOKUP(CuentosContados[[#This Row],[Column1]],CuentosIndexados[],15,FALSE)</f>
        <v>0</v>
      </c>
      <c r="N591">
        <f>VLOOKUP(CuentosContados[[#This Row],[Column1]],CuentosIndexados[],16,FALSE)</f>
        <v>0</v>
      </c>
      <c r="O591">
        <f>VLOOKUP(CuentosContados[[#This Row],[Column1]],CuentosIndexados[],17,FALSE)</f>
        <v>0</v>
      </c>
      <c r="P591">
        <f>VLOOKUP(CuentosContados[[#This Row],[Column1]],CuentosIndexados[],18,FALSE)</f>
        <v>0</v>
      </c>
      <c r="Q591">
        <f>VLOOKUP(CuentosContados[[#This Row],[Column1]],CuentosIndexados[],19,FALSE)</f>
        <v>0</v>
      </c>
      <c r="R591">
        <f>VLOOKUP(CuentosContados[[#This Row],[Column1]],CuentosIndexados[],20,FALSE)</f>
        <v>0</v>
      </c>
      <c r="S591">
        <f>VLOOKUP(CuentosContados[[#This Row],[Column1]],CuentosIndexados[],21,FALSE)</f>
        <v>0</v>
      </c>
      <c r="T591">
        <f>VLOOKUP(CuentosContados[[#This Row],[Column1]],CuentosIndexados[],22,FALSE)</f>
        <v>0</v>
      </c>
      <c r="U591">
        <f>VLOOKUP(CuentosContados[[#This Row],[Column1]],CuentosIndexados[],23,FALSE)</f>
        <v>0</v>
      </c>
      <c r="V591">
        <f>VLOOKUP(CuentosContados[[#This Row],[Column1]],CuentosIndexados[],24,FALSE)</f>
        <v>0</v>
      </c>
      <c r="W591">
        <f>VLOOKUP(CuentosContados[[#This Row],[Column1]],CuentosIndexados[],25,FALSE)</f>
        <v>0</v>
      </c>
      <c r="X591">
        <f>VLOOKUP(CuentosContados[[#This Row],[Column1]],CuentosIndexados[],26,FALSE)</f>
        <v>0</v>
      </c>
      <c r="Y591">
        <f>VLOOKUP(CuentosContados[[#This Row],[Column1]],CuentosIndexados[],27,FALSE)</f>
        <v>0</v>
      </c>
      <c r="Z591">
        <f>VLOOKUP(CuentosContados[[#This Row],[Column1]],CuentosIndexados[],28,FALSE)</f>
        <v>0</v>
      </c>
      <c r="AA591">
        <f>VLOOKUP(CuentosContados[[#This Row],[Column1]],CuentosIndexados[],29,FALSE)</f>
        <v>0</v>
      </c>
      <c r="AB591">
        <f>VLOOKUP(CuentosContados[[#This Row],[Column1]],CuentosIndexados[],30,FALSE)</f>
        <v>0</v>
      </c>
      <c r="AC591">
        <f>VLOOKUP(CuentosContados[[#This Row],[Column1]],CuentosIndexados[],31,FALSE)</f>
        <v>0</v>
      </c>
      <c r="AD591">
        <f>VLOOKUP(CuentosContados[[#This Row],[Column1]],CuentosIndexados[],32,FALSE)</f>
        <v>0</v>
      </c>
      <c r="AE591">
        <f>VLOOKUP(CuentosContados[[#This Row],[Column1]],CuentosIndexados[],33,FALSE)</f>
        <v>0</v>
      </c>
      <c r="AF591">
        <f>VLOOKUP(CuentosContados[[#This Row],[Column1]],CuentosIndexados[],34,FALSE)</f>
        <v>0</v>
      </c>
      <c r="AG591">
        <f>VLOOKUP(CuentosContados[[#This Row],[Column1]],CuentosIndexados[],35,FALSE)</f>
        <v>0</v>
      </c>
      <c r="AH591">
        <f>VLOOKUP(CuentosContados[[#This Row],[Column1]],CuentosIndexados[],36,FALSE)</f>
        <v>0</v>
      </c>
      <c r="AI591">
        <f>VLOOKUP(CuentosContados[[#This Row],[Column1]],CuentosIndexados[],37,FALSE)</f>
        <v>0</v>
      </c>
      <c r="AJ591">
        <f>VLOOKUP(CuentosContados[[#This Row],[Column1]],CuentosIndexados[],38,FALSE)</f>
        <v>0</v>
      </c>
      <c r="AK591">
        <f>VLOOKUP(CuentosContados[[#This Row],[Column1]],CuentosIndexados[],39,FALSE)</f>
        <v>0</v>
      </c>
    </row>
    <row r="592" spans="1:37" x14ac:dyDescent="0.25">
      <c r="A592" t="s">
        <v>187</v>
      </c>
      <c r="B592" t="str">
        <f>VLOOKUP(CuentosContados[[#This Row],[Column1]],CuentosIndexados[],3,FALSE)</f>
        <v>amor</v>
      </c>
      <c r="C592">
        <f>VLOOKUP(CuentosContados[[#This Row],[Column1]],CuentosIndexados[],5,FALSE)</f>
        <v>0</v>
      </c>
      <c r="D592">
        <f>VLOOKUP(CuentosContados[[#This Row],[Column1]],CuentosIndexados[],6,FALSE)</f>
        <v>0</v>
      </c>
      <c r="E592">
        <f>VLOOKUP(CuentosContados[[#This Row],[Column1]],CuentosIndexados[],7,FALSE)</f>
        <v>0</v>
      </c>
      <c r="F592">
        <f>VLOOKUP(CuentosContados[[#This Row],[Column1]],CuentosIndexados[],8,FALSE)</f>
        <v>0</v>
      </c>
      <c r="G592">
        <f>VLOOKUP(CuentosContados[[#This Row],[Column1]],CuentosIndexados[],9,FALSE)</f>
        <v>0</v>
      </c>
      <c r="H592">
        <f>VLOOKUP(CuentosContados[[#This Row],[Column1]],CuentosIndexados[],10,FALSE)</f>
        <v>0</v>
      </c>
      <c r="I592" t="str">
        <f>VLOOKUP(CuentosContados[[#This Row],[Column1]],CuentosIndexados[],11,FALSE)</f>
        <v>educacion</v>
      </c>
      <c r="J592" t="str">
        <f>VLOOKUP(CuentosContados[[#This Row],[Column1]],CuentosIndexados[],12,FALSE)</f>
        <v>trabajo</v>
      </c>
      <c r="K592">
        <f>VLOOKUP(CuentosContados[[#This Row],[Column1]],CuentosIndexados[],13,FALSE)</f>
        <v>0</v>
      </c>
      <c r="L592">
        <f>VLOOKUP(CuentosContados[[#This Row],[Column1]],CuentosIndexados[],14,FALSE)</f>
        <v>0</v>
      </c>
      <c r="M592">
        <f>VLOOKUP(CuentosContados[[#This Row],[Column1]],CuentosIndexados[],15,FALSE)</f>
        <v>0</v>
      </c>
      <c r="N592">
        <f>VLOOKUP(CuentosContados[[#This Row],[Column1]],CuentosIndexados[],16,FALSE)</f>
        <v>0</v>
      </c>
      <c r="O592">
        <f>VLOOKUP(CuentosContados[[#This Row],[Column1]],CuentosIndexados[],17,FALSE)</f>
        <v>0</v>
      </c>
      <c r="P592">
        <f>VLOOKUP(CuentosContados[[#This Row],[Column1]],CuentosIndexados[],18,FALSE)</f>
        <v>0</v>
      </c>
      <c r="Q592">
        <f>VLOOKUP(CuentosContados[[#This Row],[Column1]],CuentosIndexados[],19,FALSE)</f>
        <v>0</v>
      </c>
      <c r="R592">
        <f>VLOOKUP(CuentosContados[[#This Row],[Column1]],CuentosIndexados[],20,FALSE)</f>
        <v>0</v>
      </c>
      <c r="S592">
        <f>VLOOKUP(CuentosContados[[#This Row],[Column1]],CuentosIndexados[],21,FALSE)</f>
        <v>0</v>
      </c>
      <c r="T592">
        <f>VLOOKUP(CuentosContados[[#This Row],[Column1]],CuentosIndexados[],22,FALSE)</f>
        <v>0</v>
      </c>
      <c r="U592">
        <f>VLOOKUP(CuentosContados[[#This Row],[Column1]],CuentosIndexados[],23,FALSE)</f>
        <v>0</v>
      </c>
      <c r="V592">
        <f>VLOOKUP(CuentosContados[[#This Row],[Column1]],CuentosIndexados[],24,FALSE)</f>
        <v>0</v>
      </c>
      <c r="W592">
        <f>VLOOKUP(CuentosContados[[#This Row],[Column1]],CuentosIndexados[],25,FALSE)</f>
        <v>0</v>
      </c>
      <c r="X592">
        <f>VLOOKUP(CuentosContados[[#This Row],[Column1]],CuentosIndexados[],26,FALSE)</f>
        <v>0</v>
      </c>
      <c r="Y592">
        <f>VLOOKUP(CuentosContados[[#This Row],[Column1]],CuentosIndexados[],27,FALSE)</f>
        <v>0</v>
      </c>
      <c r="Z592">
        <f>VLOOKUP(CuentosContados[[#This Row],[Column1]],CuentosIndexados[],28,FALSE)</f>
        <v>0</v>
      </c>
      <c r="AA592">
        <f>VLOOKUP(CuentosContados[[#This Row],[Column1]],CuentosIndexados[],29,FALSE)</f>
        <v>0</v>
      </c>
      <c r="AB592">
        <f>VLOOKUP(CuentosContados[[#This Row],[Column1]],CuentosIndexados[],30,FALSE)</f>
        <v>0</v>
      </c>
      <c r="AC592">
        <f>VLOOKUP(CuentosContados[[#This Row],[Column1]],CuentosIndexados[],31,FALSE)</f>
        <v>0</v>
      </c>
      <c r="AD592">
        <f>VLOOKUP(CuentosContados[[#This Row],[Column1]],CuentosIndexados[],32,FALSE)</f>
        <v>0</v>
      </c>
      <c r="AE592">
        <f>VLOOKUP(CuentosContados[[#This Row],[Column1]],CuentosIndexados[],33,FALSE)</f>
        <v>0</v>
      </c>
      <c r="AF592">
        <f>VLOOKUP(CuentosContados[[#This Row],[Column1]],CuentosIndexados[],34,FALSE)</f>
        <v>0</v>
      </c>
      <c r="AG592">
        <f>VLOOKUP(CuentosContados[[#This Row],[Column1]],CuentosIndexados[],35,FALSE)</f>
        <v>0</v>
      </c>
      <c r="AH592">
        <f>VLOOKUP(CuentosContados[[#This Row],[Column1]],CuentosIndexados[],36,FALSE)</f>
        <v>0</v>
      </c>
      <c r="AI592">
        <f>VLOOKUP(CuentosContados[[#This Row],[Column1]],CuentosIndexados[],37,FALSE)</f>
        <v>0</v>
      </c>
      <c r="AJ592">
        <f>VLOOKUP(CuentosContados[[#This Row],[Column1]],CuentosIndexados[],38,FALSE)</f>
        <v>0</v>
      </c>
      <c r="AK592">
        <f>VLOOKUP(CuentosContados[[#This Row],[Column1]],CuentosIndexados[],39,FALSE)</f>
        <v>0</v>
      </c>
    </row>
    <row r="593" spans="1:37" x14ac:dyDescent="0.25">
      <c r="A593" t="s">
        <v>966</v>
      </c>
      <c r="B593" t="str">
        <f>VLOOKUP(CuentosContados[[#This Row],[Column1]],CuentosIndexados[],3,FALSE)</f>
        <v>amor</v>
      </c>
      <c r="C593">
        <f>VLOOKUP(CuentosContados[[#This Row],[Column1]],CuentosIndexados[],5,FALSE)</f>
        <v>0</v>
      </c>
      <c r="D593">
        <f>VLOOKUP(CuentosContados[[#This Row],[Column1]],CuentosIndexados[],6,FALSE)</f>
        <v>0</v>
      </c>
      <c r="E593">
        <f>VLOOKUP(CuentosContados[[#This Row],[Column1]],CuentosIndexados[],7,FALSE)</f>
        <v>0</v>
      </c>
      <c r="F593" t="str">
        <f>VLOOKUP(CuentosContados[[#This Row],[Column1]],CuentosIndexados[],8,FALSE)</f>
        <v>deseo</v>
      </c>
      <c r="G593">
        <f>VLOOKUP(CuentosContados[[#This Row],[Column1]],CuentosIndexados[],9,FALSE)</f>
        <v>0</v>
      </c>
      <c r="H593">
        <f>VLOOKUP(CuentosContados[[#This Row],[Column1]],CuentosIndexados[],10,FALSE)</f>
        <v>0</v>
      </c>
      <c r="I593" t="str">
        <f>VLOOKUP(CuentosContados[[#This Row],[Column1]],CuentosIndexados[],11,FALSE)</f>
        <v>educacion</v>
      </c>
      <c r="J593" t="str">
        <f>VLOOKUP(CuentosContados[[#This Row],[Column1]],CuentosIndexados[],12,FALSE)</f>
        <v>trabajo</v>
      </c>
      <c r="K593">
        <f>VLOOKUP(CuentosContados[[#This Row],[Column1]],CuentosIndexados[],13,FALSE)</f>
        <v>0</v>
      </c>
      <c r="L593">
        <f>VLOOKUP(CuentosContados[[#This Row],[Column1]],CuentosIndexados[],14,FALSE)</f>
        <v>0</v>
      </c>
      <c r="M593">
        <f>VLOOKUP(CuentosContados[[#This Row],[Column1]],CuentosIndexados[],15,FALSE)</f>
        <v>0</v>
      </c>
      <c r="N593">
        <f>VLOOKUP(CuentosContados[[#This Row],[Column1]],CuentosIndexados[],16,FALSE)</f>
        <v>0</v>
      </c>
      <c r="O593">
        <f>VLOOKUP(CuentosContados[[#This Row],[Column1]],CuentosIndexados[],17,FALSE)</f>
        <v>0</v>
      </c>
      <c r="P593">
        <f>VLOOKUP(CuentosContados[[#This Row],[Column1]],CuentosIndexados[],18,FALSE)</f>
        <v>0</v>
      </c>
      <c r="Q593">
        <f>VLOOKUP(CuentosContados[[#This Row],[Column1]],CuentosIndexados[],19,FALSE)</f>
        <v>0</v>
      </c>
      <c r="R593">
        <f>VLOOKUP(CuentosContados[[#This Row],[Column1]],CuentosIndexados[],20,FALSE)</f>
        <v>0</v>
      </c>
      <c r="S593">
        <f>VLOOKUP(CuentosContados[[#This Row],[Column1]],CuentosIndexados[],21,FALSE)</f>
        <v>0</v>
      </c>
      <c r="T593">
        <f>VLOOKUP(CuentosContados[[#This Row],[Column1]],CuentosIndexados[],22,FALSE)</f>
        <v>0</v>
      </c>
      <c r="U593">
        <f>VLOOKUP(CuentosContados[[#This Row],[Column1]],CuentosIndexados[],23,FALSE)</f>
        <v>0</v>
      </c>
      <c r="V593">
        <f>VLOOKUP(CuentosContados[[#This Row],[Column1]],CuentosIndexados[],24,FALSE)</f>
        <v>0</v>
      </c>
      <c r="W593">
        <f>VLOOKUP(CuentosContados[[#This Row],[Column1]],CuentosIndexados[],25,FALSE)</f>
        <v>0</v>
      </c>
      <c r="X593">
        <f>VLOOKUP(CuentosContados[[#This Row],[Column1]],CuentosIndexados[],26,FALSE)</f>
        <v>0</v>
      </c>
      <c r="Y593">
        <f>VLOOKUP(CuentosContados[[#This Row],[Column1]],CuentosIndexados[],27,FALSE)</f>
        <v>0</v>
      </c>
      <c r="Z593">
        <f>VLOOKUP(CuentosContados[[#This Row],[Column1]],CuentosIndexados[],28,FALSE)</f>
        <v>0</v>
      </c>
      <c r="AA593">
        <f>VLOOKUP(CuentosContados[[#This Row],[Column1]],CuentosIndexados[],29,FALSE)</f>
        <v>0</v>
      </c>
      <c r="AB593" t="str">
        <f>VLOOKUP(CuentosContados[[#This Row],[Column1]],CuentosIndexados[],30,FALSE)</f>
        <v>adolescencia</v>
      </c>
      <c r="AC593">
        <f>VLOOKUP(CuentosContados[[#This Row],[Column1]],CuentosIndexados[],31,FALSE)</f>
        <v>0</v>
      </c>
      <c r="AD593">
        <f>VLOOKUP(CuentosContados[[#This Row],[Column1]],CuentosIndexados[],32,FALSE)</f>
        <v>0</v>
      </c>
      <c r="AE593">
        <f>VLOOKUP(CuentosContados[[#This Row],[Column1]],CuentosIndexados[],33,FALSE)</f>
        <v>0</v>
      </c>
      <c r="AF593">
        <f>VLOOKUP(CuentosContados[[#This Row],[Column1]],CuentosIndexados[],34,FALSE)</f>
        <v>0</v>
      </c>
      <c r="AG593">
        <f>VLOOKUP(CuentosContados[[#This Row],[Column1]],CuentosIndexados[],35,FALSE)</f>
        <v>0</v>
      </c>
      <c r="AH593">
        <f>VLOOKUP(CuentosContados[[#This Row],[Column1]],CuentosIndexados[],36,FALSE)</f>
        <v>0</v>
      </c>
      <c r="AI593">
        <f>VLOOKUP(CuentosContados[[#This Row],[Column1]],CuentosIndexados[],37,FALSE)</f>
        <v>0</v>
      </c>
      <c r="AJ593">
        <f>VLOOKUP(CuentosContados[[#This Row],[Column1]],CuentosIndexados[],38,FALSE)</f>
        <v>0</v>
      </c>
      <c r="AK593">
        <f>VLOOKUP(CuentosContados[[#This Row],[Column1]],CuentosIndexados[],39,FALSE)</f>
        <v>0</v>
      </c>
    </row>
    <row r="594" spans="1:37" x14ac:dyDescent="0.25">
      <c r="A594" t="s">
        <v>966</v>
      </c>
      <c r="B594" t="str">
        <f>VLOOKUP(CuentosContados[[#This Row],[Column1]],CuentosIndexados[],3,FALSE)</f>
        <v>amor</v>
      </c>
      <c r="C594">
        <f>VLOOKUP(CuentosContados[[#This Row],[Column1]],CuentosIndexados[],5,FALSE)</f>
        <v>0</v>
      </c>
      <c r="D594">
        <f>VLOOKUP(CuentosContados[[#This Row],[Column1]],CuentosIndexados[],6,FALSE)</f>
        <v>0</v>
      </c>
      <c r="E594">
        <f>VLOOKUP(CuentosContados[[#This Row],[Column1]],CuentosIndexados[],7,FALSE)</f>
        <v>0</v>
      </c>
      <c r="F594" t="str">
        <f>VLOOKUP(CuentosContados[[#This Row],[Column1]],CuentosIndexados[],8,FALSE)</f>
        <v>deseo</v>
      </c>
      <c r="G594">
        <f>VLOOKUP(CuentosContados[[#This Row],[Column1]],CuentosIndexados[],9,FALSE)</f>
        <v>0</v>
      </c>
      <c r="H594">
        <f>VLOOKUP(CuentosContados[[#This Row],[Column1]],CuentosIndexados[],10,FALSE)</f>
        <v>0</v>
      </c>
      <c r="I594" t="str">
        <f>VLOOKUP(CuentosContados[[#This Row],[Column1]],CuentosIndexados[],11,FALSE)</f>
        <v>educacion</v>
      </c>
      <c r="J594" t="str">
        <f>VLOOKUP(CuentosContados[[#This Row],[Column1]],CuentosIndexados[],12,FALSE)</f>
        <v>trabajo</v>
      </c>
      <c r="K594">
        <f>VLOOKUP(CuentosContados[[#This Row],[Column1]],CuentosIndexados[],13,FALSE)</f>
        <v>0</v>
      </c>
      <c r="L594">
        <f>VLOOKUP(CuentosContados[[#This Row],[Column1]],CuentosIndexados[],14,FALSE)</f>
        <v>0</v>
      </c>
      <c r="M594">
        <f>VLOOKUP(CuentosContados[[#This Row],[Column1]],CuentosIndexados[],15,FALSE)</f>
        <v>0</v>
      </c>
      <c r="N594">
        <f>VLOOKUP(CuentosContados[[#This Row],[Column1]],CuentosIndexados[],16,FALSE)</f>
        <v>0</v>
      </c>
      <c r="O594">
        <f>VLOOKUP(CuentosContados[[#This Row],[Column1]],CuentosIndexados[],17,FALSE)</f>
        <v>0</v>
      </c>
      <c r="P594">
        <f>VLOOKUP(CuentosContados[[#This Row],[Column1]],CuentosIndexados[],18,FALSE)</f>
        <v>0</v>
      </c>
      <c r="Q594">
        <f>VLOOKUP(CuentosContados[[#This Row],[Column1]],CuentosIndexados[],19,FALSE)</f>
        <v>0</v>
      </c>
      <c r="R594">
        <f>VLOOKUP(CuentosContados[[#This Row],[Column1]],CuentosIndexados[],20,FALSE)</f>
        <v>0</v>
      </c>
      <c r="S594">
        <f>VLOOKUP(CuentosContados[[#This Row],[Column1]],CuentosIndexados[],21,FALSE)</f>
        <v>0</v>
      </c>
      <c r="T594">
        <f>VLOOKUP(CuentosContados[[#This Row],[Column1]],CuentosIndexados[],22,FALSE)</f>
        <v>0</v>
      </c>
      <c r="U594">
        <f>VLOOKUP(CuentosContados[[#This Row],[Column1]],CuentosIndexados[],23,FALSE)</f>
        <v>0</v>
      </c>
      <c r="V594">
        <f>VLOOKUP(CuentosContados[[#This Row],[Column1]],CuentosIndexados[],24,FALSE)</f>
        <v>0</v>
      </c>
      <c r="W594">
        <f>VLOOKUP(CuentosContados[[#This Row],[Column1]],CuentosIndexados[],25,FALSE)</f>
        <v>0</v>
      </c>
      <c r="X594">
        <f>VLOOKUP(CuentosContados[[#This Row],[Column1]],CuentosIndexados[],26,FALSE)</f>
        <v>0</v>
      </c>
      <c r="Y594">
        <f>VLOOKUP(CuentosContados[[#This Row],[Column1]],CuentosIndexados[],27,FALSE)</f>
        <v>0</v>
      </c>
      <c r="Z594">
        <f>VLOOKUP(CuentosContados[[#This Row],[Column1]],CuentosIndexados[],28,FALSE)</f>
        <v>0</v>
      </c>
      <c r="AA594">
        <f>VLOOKUP(CuentosContados[[#This Row],[Column1]],CuentosIndexados[],29,FALSE)</f>
        <v>0</v>
      </c>
      <c r="AB594" t="str">
        <f>VLOOKUP(CuentosContados[[#This Row],[Column1]],CuentosIndexados[],30,FALSE)</f>
        <v>adolescencia</v>
      </c>
      <c r="AC594">
        <f>VLOOKUP(CuentosContados[[#This Row],[Column1]],CuentosIndexados[],31,FALSE)</f>
        <v>0</v>
      </c>
      <c r="AD594">
        <f>VLOOKUP(CuentosContados[[#This Row],[Column1]],CuentosIndexados[],32,FALSE)</f>
        <v>0</v>
      </c>
      <c r="AE594">
        <f>VLOOKUP(CuentosContados[[#This Row],[Column1]],CuentosIndexados[],33,FALSE)</f>
        <v>0</v>
      </c>
      <c r="AF594">
        <f>VLOOKUP(CuentosContados[[#This Row],[Column1]],CuentosIndexados[],34,FALSE)</f>
        <v>0</v>
      </c>
      <c r="AG594">
        <f>VLOOKUP(CuentosContados[[#This Row],[Column1]],CuentosIndexados[],35,FALSE)</f>
        <v>0</v>
      </c>
      <c r="AH594">
        <f>VLOOKUP(CuentosContados[[#This Row],[Column1]],CuentosIndexados[],36,FALSE)</f>
        <v>0</v>
      </c>
      <c r="AI594">
        <f>VLOOKUP(CuentosContados[[#This Row],[Column1]],CuentosIndexados[],37,FALSE)</f>
        <v>0</v>
      </c>
      <c r="AJ594">
        <f>VLOOKUP(CuentosContados[[#This Row],[Column1]],CuentosIndexados[],38,FALSE)</f>
        <v>0</v>
      </c>
      <c r="AK594">
        <f>VLOOKUP(CuentosContados[[#This Row],[Column1]],CuentosIndexados[],39,FALSE)</f>
        <v>0</v>
      </c>
    </row>
    <row r="595" spans="1:37" x14ac:dyDescent="0.25">
      <c r="A595" t="s">
        <v>966</v>
      </c>
      <c r="B595" t="str">
        <f>VLOOKUP(CuentosContados[[#This Row],[Column1]],CuentosIndexados[],3,FALSE)</f>
        <v>amor</v>
      </c>
      <c r="C595">
        <f>VLOOKUP(CuentosContados[[#This Row],[Column1]],CuentosIndexados[],5,FALSE)</f>
        <v>0</v>
      </c>
      <c r="D595">
        <f>VLOOKUP(CuentosContados[[#This Row],[Column1]],CuentosIndexados[],6,FALSE)</f>
        <v>0</v>
      </c>
      <c r="E595">
        <f>VLOOKUP(CuentosContados[[#This Row],[Column1]],CuentosIndexados[],7,FALSE)</f>
        <v>0</v>
      </c>
      <c r="F595" t="str">
        <f>VLOOKUP(CuentosContados[[#This Row],[Column1]],CuentosIndexados[],8,FALSE)</f>
        <v>deseo</v>
      </c>
      <c r="G595">
        <f>VLOOKUP(CuentosContados[[#This Row],[Column1]],CuentosIndexados[],9,FALSE)</f>
        <v>0</v>
      </c>
      <c r="H595">
        <f>VLOOKUP(CuentosContados[[#This Row],[Column1]],CuentosIndexados[],10,FALSE)</f>
        <v>0</v>
      </c>
      <c r="I595" t="str">
        <f>VLOOKUP(CuentosContados[[#This Row],[Column1]],CuentosIndexados[],11,FALSE)</f>
        <v>educacion</v>
      </c>
      <c r="J595" t="str">
        <f>VLOOKUP(CuentosContados[[#This Row],[Column1]],CuentosIndexados[],12,FALSE)</f>
        <v>trabajo</v>
      </c>
      <c r="K595">
        <f>VLOOKUP(CuentosContados[[#This Row],[Column1]],CuentosIndexados[],13,FALSE)</f>
        <v>0</v>
      </c>
      <c r="L595">
        <f>VLOOKUP(CuentosContados[[#This Row],[Column1]],CuentosIndexados[],14,FALSE)</f>
        <v>0</v>
      </c>
      <c r="M595">
        <f>VLOOKUP(CuentosContados[[#This Row],[Column1]],CuentosIndexados[],15,FALSE)</f>
        <v>0</v>
      </c>
      <c r="N595">
        <f>VLOOKUP(CuentosContados[[#This Row],[Column1]],CuentosIndexados[],16,FALSE)</f>
        <v>0</v>
      </c>
      <c r="O595">
        <f>VLOOKUP(CuentosContados[[#This Row],[Column1]],CuentosIndexados[],17,FALSE)</f>
        <v>0</v>
      </c>
      <c r="P595">
        <f>VLOOKUP(CuentosContados[[#This Row],[Column1]],CuentosIndexados[],18,FALSE)</f>
        <v>0</v>
      </c>
      <c r="Q595">
        <f>VLOOKUP(CuentosContados[[#This Row],[Column1]],CuentosIndexados[],19,FALSE)</f>
        <v>0</v>
      </c>
      <c r="R595">
        <f>VLOOKUP(CuentosContados[[#This Row],[Column1]],CuentosIndexados[],20,FALSE)</f>
        <v>0</v>
      </c>
      <c r="S595">
        <f>VLOOKUP(CuentosContados[[#This Row],[Column1]],CuentosIndexados[],21,FALSE)</f>
        <v>0</v>
      </c>
      <c r="T595">
        <f>VLOOKUP(CuentosContados[[#This Row],[Column1]],CuentosIndexados[],22,FALSE)</f>
        <v>0</v>
      </c>
      <c r="U595">
        <f>VLOOKUP(CuentosContados[[#This Row],[Column1]],CuentosIndexados[],23,FALSE)</f>
        <v>0</v>
      </c>
      <c r="V595">
        <f>VLOOKUP(CuentosContados[[#This Row],[Column1]],CuentosIndexados[],24,FALSE)</f>
        <v>0</v>
      </c>
      <c r="W595">
        <f>VLOOKUP(CuentosContados[[#This Row],[Column1]],CuentosIndexados[],25,FALSE)</f>
        <v>0</v>
      </c>
      <c r="X595">
        <f>VLOOKUP(CuentosContados[[#This Row],[Column1]],CuentosIndexados[],26,FALSE)</f>
        <v>0</v>
      </c>
      <c r="Y595">
        <f>VLOOKUP(CuentosContados[[#This Row],[Column1]],CuentosIndexados[],27,FALSE)</f>
        <v>0</v>
      </c>
      <c r="Z595">
        <f>VLOOKUP(CuentosContados[[#This Row],[Column1]],CuentosIndexados[],28,FALSE)</f>
        <v>0</v>
      </c>
      <c r="AA595">
        <f>VLOOKUP(CuentosContados[[#This Row],[Column1]],CuentosIndexados[],29,FALSE)</f>
        <v>0</v>
      </c>
      <c r="AB595" t="str">
        <f>VLOOKUP(CuentosContados[[#This Row],[Column1]],CuentosIndexados[],30,FALSE)</f>
        <v>adolescencia</v>
      </c>
      <c r="AC595">
        <f>VLOOKUP(CuentosContados[[#This Row],[Column1]],CuentosIndexados[],31,FALSE)</f>
        <v>0</v>
      </c>
      <c r="AD595">
        <f>VLOOKUP(CuentosContados[[#This Row],[Column1]],CuentosIndexados[],32,FALSE)</f>
        <v>0</v>
      </c>
      <c r="AE595">
        <f>VLOOKUP(CuentosContados[[#This Row],[Column1]],CuentosIndexados[],33,FALSE)</f>
        <v>0</v>
      </c>
      <c r="AF595">
        <f>VLOOKUP(CuentosContados[[#This Row],[Column1]],CuentosIndexados[],34,FALSE)</f>
        <v>0</v>
      </c>
      <c r="AG595">
        <f>VLOOKUP(CuentosContados[[#This Row],[Column1]],CuentosIndexados[],35,FALSE)</f>
        <v>0</v>
      </c>
      <c r="AH595">
        <f>VLOOKUP(CuentosContados[[#This Row],[Column1]],CuentosIndexados[],36,FALSE)</f>
        <v>0</v>
      </c>
      <c r="AI595">
        <f>VLOOKUP(CuentosContados[[#This Row],[Column1]],CuentosIndexados[],37,FALSE)</f>
        <v>0</v>
      </c>
      <c r="AJ595">
        <f>VLOOKUP(CuentosContados[[#This Row],[Column1]],CuentosIndexados[],38,FALSE)</f>
        <v>0</v>
      </c>
      <c r="AK595">
        <f>VLOOKUP(CuentosContados[[#This Row],[Column1]],CuentosIndexados[],39,FALSE)</f>
        <v>0</v>
      </c>
    </row>
    <row r="596" spans="1:37" x14ac:dyDescent="0.25">
      <c r="A596" t="s">
        <v>966</v>
      </c>
      <c r="B596" t="str">
        <f>VLOOKUP(CuentosContados[[#This Row],[Column1]],CuentosIndexados[],3,FALSE)</f>
        <v>amor</v>
      </c>
      <c r="C596">
        <f>VLOOKUP(CuentosContados[[#This Row],[Column1]],CuentosIndexados[],5,FALSE)</f>
        <v>0</v>
      </c>
      <c r="D596">
        <f>VLOOKUP(CuentosContados[[#This Row],[Column1]],CuentosIndexados[],6,FALSE)</f>
        <v>0</v>
      </c>
      <c r="E596">
        <f>VLOOKUP(CuentosContados[[#This Row],[Column1]],CuentosIndexados[],7,FALSE)</f>
        <v>0</v>
      </c>
      <c r="F596" t="str">
        <f>VLOOKUP(CuentosContados[[#This Row],[Column1]],CuentosIndexados[],8,FALSE)</f>
        <v>deseo</v>
      </c>
      <c r="G596">
        <f>VLOOKUP(CuentosContados[[#This Row],[Column1]],CuentosIndexados[],9,FALSE)</f>
        <v>0</v>
      </c>
      <c r="H596">
        <f>VLOOKUP(CuentosContados[[#This Row],[Column1]],CuentosIndexados[],10,FALSE)</f>
        <v>0</v>
      </c>
      <c r="I596" t="str">
        <f>VLOOKUP(CuentosContados[[#This Row],[Column1]],CuentosIndexados[],11,FALSE)</f>
        <v>educacion</v>
      </c>
      <c r="J596" t="str">
        <f>VLOOKUP(CuentosContados[[#This Row],[Column1]],CuentosIndexados[],12,FALSE)</f>
        <v>trabajo</v>
      </c>
      <c r="K596">
        <f>VLOOKUP(CuentosContados[[#This Row],[Column1]],CuentosIndexados[],13,FALSE)</f>
        <v>0</v>
      </c>
      <c r="L596">
        <f>VLOOKUP(CuentosContados[[#This Row],[Column1]],CuentosIndexados[],14,FALSE)</f>
        <v>0</v>
      </c>
      <c r="M596">
        <f>VLOOKUP(CuentosContados[[#This Row],[Column1]],CuentosIndexados[],15,FALSE)</f>
        <v>0</v>
      </c>
      <c r="N596">
        <f>VLOOKUP(CuentosContados[[#This Row],[Column1]],CuentosIndexados[],16,FALSE)</f>
        <v>0</v>
      </c>
      <c r="O596">
        <f>VLOOKUP(CuentosContados[[#This Row],[Column1]],CuentosIndexados[],17,FALSE)</f>
        <v>0</v>
      </c>
      <c r="P596">
        <f>VLOOKUP(CuentosContados[[#This Row],[Column1]],CuentosIndexados[],18,FALSE)</f>
        <v>0</v>
      </c>
      <c r="Q596">
        <f>VLOOKUP(CuentosContados[[#This Row],[Column1]],CuentosIndexados[],19,FALSE)</f>
        <v>0</v>
      </c>
      <c r="R596">
        <f>VLOOKUP(CuentosContados[[#This Row],[Column1]],CuentosIndexados[],20,FALSE)</f>
        <v>0</v>
      </c>
      <c r="S596">
        <f>VLOOKUP(CuentosContados[[#This Row],[Column1]],CuentosIndexados[],21,FALSE)</f>
        <v>0</v>
      </c>
      <c r="T596">
        <f>VLOOKUP(CuentosContados[[#This Row],[Column1]],CuentosIndexados[],22,FALSE)</f>
        <v>0</v>
      </c>
      <c r="U596">
        <f>VLOOKUP(CuentosContados[[#This Row],[Column1]],CuentosIndexados[],23,FALSE)</f>
        <v>0</v>
      </c>
      <c r="V596">
        <f>VLOOKUP(CuentosContados[[#This Row],[Column1]],CuentosIndexados[],24,FALSE)</f>
        <v>0</v>
      </c>
      <c r="W596">
        <f>VLOOKUP(CuentosContados[[#This Row],[Column1]],CuentosIndexados[],25,FALSE)</f>
        <v>0</v>
      </c>
      <c r="X596">
        <f>VLOOKUP(CuentosContados[[#This Row],[Column1]],CuentosIndexados[],26,FALSE)</f>
        <v>0</v>
      </c>
      <c r="Y596">
        <f>VLOOKUP(CuentosContados[[#This Row],[Column1]],CuentosIndexados[],27,FALSE)</f>
        <v>0</v>
      </c>
      <c r="Z596">
        <f>VLOOKUP(CuentosContados[[#This Row],[Column1]],CuentosIndexados[],28,FALSE)</f>
        <v>0</v>
      </c>
      <c r="AA596">
        <f>VLOOKUP(CuentosContados[[#This Row],[Column1]],CuentosIndexados[],29,FALSE)</f>
        <v>0</v>
      </c>
      <c r="AB596" t="str">
        <f>VLOOKUP(CuentosContados[[#This Row],[Column1]],CuentosIndexados[],30,FALSE)</f>
        <v>adolescencia</v>
      </c>
      <c r="AC596">
        <f>VLOOKUP(CuentosContados[[#This Row],[Column1]],CuentosIndexados[],31,FALSE)</f>
        <v>0</v>
      </c>
      <c r="AD596">
        <f>VLOOKUP(CuentosContados[[#This Row],[Column1]],CuentosIndexados[],32,FALSE)</f>
        <v>0</v>
      </c>
      <c r="AE596">
        <f>VLOOKUP(CuentosContados[[#This Row],[Column1]],CuentosIndexados[],33,FALSE)</f>
        <v>0</v>
      </c>
      <c r="AF596">
        <f>VLOOKUP(CuentosContados[[#This Row],[Column1]],CuentosIndexados[],34,FALSE)</f>
        <v>0</v>
      </c>
      <c r="AG596">
        <f>VLOOKUP(CuentosContados[[#This Row],[Column1]],CuentosIndexados[],35,FALSE)</f>
        <v>0</v>
      </c>
      <c r="AH596">
        <f>VLOOKUP(CuentosContados[[#This Row],[Column1]],CuentosIndexados[],36,FALSE)</f>
        <v>0</v>
      </c>
      <c r="AI596">
        <f>VLOOKUP(CuentosContados[[#This Row],[Column1]],CuentosIndexados[],37,FALSE)</f>
        <v>0</v>
      </c>
      <c r="AJ596">
        <f>VLOOKUP(CuentosContados[[#This Row],[Column1]],CuentosIndexados[],38,FALSE)</f>
        <v>0</v>
      </c>
      <c r="AK596">
        <f>VLOOKUP(CuentosContados[[#This Row],[Column1]],CuentosIndexados[],39,FALSE)</f>
        <v>0</v>
      </c>
    </row>
    <row r="597" spans="1:37" x14ac:dyDescent="0.25">
      <c r="A597" t="s">
        <v>966</v>
      </c>
      <c r="B597" t="str">
        <f>VLOOKUP(CuentosContados[[#This Row],[Column1]],CuentosIndexados[],3,FALSE)</f>
        <v>amor</v>
      </c>
      <c r="C597">
        <f>VLOOKUP(CuentosContados[[#This Row],[Column1]],CuentosIndexados[],5,FALSE)</f>
        <v>0</v>
      </c>
      <c r="D597">
        <f>VLOOKUP(CuentosContados[[#This Row],[Column1]],CuentosIndexados[],6,FALSE)</f>
        <v>0</v>
      </c>
      <c r="E597">
        <f>VLOOKUP(CuentosContados[[#This Row],[Column1]],CuentosIndexados[],7,FALSE)</f>
        <v>0</v>
      </c>
      <c r="F597" t="str">
        <f>VLOOKUP(CuentosContados[[#This Row],[Column1]],CuentosIndexados[],8,FALSE)</f>
        <v>deseo</v>
      </c>
      <c r="G597">
        <f>VLOOKUP(CuentosContados[[#This Row],[Column1]],CuentosIndexados[],9,FALSE)</f>
        <v>0</v>
      </c>
      <c r="H597">
        <f>VLOOKUP(CuentosContados[[#This Row],[Column1]],CuentosIndexados[],10,FALSE)</f>
        <v>0</v>
      </c>
      <c r="I597" t="str">
        <f>VLOOKUP(CuentosContados[[#This Row],[Column1]],CuentosIndexados[],11,FALSE)</f>
        <v>educacion</v>
      </c>
      <c r="J597" t="str">
        <f>VLOOKUP(CuentosContados[[#This Row],[Column1]],CuentosIndexados[],12,FALSE)</f>
        <v>trabajo</v>
      </c>
      <c r="K597">
        <f>VLOOKUP(CuentosContados[[#This Row],[Column1]],CuentosIndexados[],13,FALSE)</f>
        <v>0</v>
      </c>
      <c r="L597">
        <f>VLOOKUP(CuentosContados[[#This Row],[Column1]],CuentosIndexados[],14,FALSE)</f>
        <v>0</v>
      </c>
      <c r="M597">
        <f>VLOOKUP(CuentosContados[[#This Row],[Column1]],CuentosIndexados[],15,FALSE)</f>
        <v>0</v>
      </c>
      <c r="N597">
        <f>VLOOKUP(CuentosContados[[#This Row],[Column1]],CuentosIndexados[],16,FALSE)</f>
        <v>0</v>
      </c>
      <c r="O597">
        <f>VLOOKUP(CuentosContados[[#This Row],[Column1]],CuentosIndexados[],17,FALSE)</f>
        <v>0</v>
      </c>
      <c r="P597">
        <f>VLOOKUP(CuentosContados[[#This Row],[Column1]],CuentosIndexados[],18,FALSE)</f>
        <v>0</v>
      </c>
      <c r="Q597">
        <f>VLOOKUP(CuentosContados[[#This Row],[Column1]],CuentosIndexados[],19,FALSE)</f>
        <v>0</v>
      </c>
      <c r="R597">
        <f>VLOOKUP(CuentosContados[[#This Row],[Column1]],CuentosIndexados[],20,FALSE)</f>
        <v>0</v>
      </c>
      <c r="S597">
        <f>VLOOKUP(CuentosContados[[#This Row],[Column1]],CuentosIndexados[],21,FALSE)</f>
        <v>0</v>
      </c>
      <c r="T597">
        <f>VLOOKUP(CuentosContados[[#This Row],[Column1]],CuentosIndexados[],22,FALSE)</f>
        <v>0</v>
      </c>
      <c r="U597">
        <f>VLOOKUP(CuentosContados[[#This Row],[Column1]],CuentosIndexados[],23,FALSE)</f>
        <v>0</v>
      </c>
      <c r="V597">
        <f>VLOOKUP(CuentosContados[[#This Row],[Column1]],CuentosIndexados[],24,FALSE)</f>
        <v>0</v>
      </c>
      <c r="W597">
        <f>VLOOKUP(CuentosContados[[#This Row],[Column1]],CuentosIndexados[],25,FALSE)</f>
        <v>0</v>
      </c>
      <c r="X597">
        <f>VLOOKUP(CuentosContados[[#This Row],[Column1]],CuentosIndexados[],26,FALSE)</f>
        <v>0</v>
      </c>
      <c r="Y597">
        <f>VLOOKUP(CuentosContados[[#This Row],[Column1]],CuentosIndexados[],27,FALSE)</f>
        <v>0</v>
      </c>
      <c r="Z597">
        <f>VLOOKUP(CuentosContados[[#This Row],[Column1]],CuentosIndexados[],28,FALSE)</f>
        <v>0</v>
      </c>
      <c r="AA597">
        <f>VLOOKUP(CuentosContados[[#This Row],[Column1]],CuentosIndexados[],29,FALSE)</f>
        <v>0</v>
      </c>
      <c r="AB597" t="str">
        <f>VLOOKUP(CuentosContados[[#This Row],[Column1]],CuentosIndexados[],30,FALSE)</f>
        <v>adolescencia</v>
      </c>
      <c r="AC597">
        <f>VLOOKUP(CuentosContados[[#This Row],[Column1]],CuentosIndexados[],31,FALSE)</f>
        <v>0</v>
      </c>
      <c r="AD597">
        <f>VLOOKUP(CuentosContados[[#This Row],[Column1]],CuentosIndexados[],32,FALSE)</f>
        <v>0</v>
      </c>
      <c r="AE597">
        <f>VLOOKUP(CuentosContados[[#This Row],[Column1]],CuentosIndexados[],33,FALSE)</f>
        <v>0</v>
      </c>
      <c r="AF597">
        <f>VLOOKUP(CuentosContados[[#This Row],[Column1]],CuentosIndexados[],34,FALSE)</f>
        <v>0</v>
      </c>
      <c r="AG597">
        <f>VLOOKUP(CuentosContados[[#This Row],[Column1]],CuentosIndexados[],35,FALSE)</f>
        <v>0</v>
      </c>
      <c r="AH597">
        <f>VLOOKUP(CuentosContados[[#This Row],[Column1]],CuentosIndexados[],36,FALSE)</f>
        <v>0</v>
      </c>
      <c r="AI597">
        <f>VLOOKUP(CuentosContados[[#This Row],[Column1]],CuentosIndexados[],37,FALSE)</f>
        <v>0</v>
      </c>
      <c r="AJ597">
        <f>VLOOKUP(CuentosContados[[#This Row],[Column1]],CuentosIndexados[],38,FALSE)</f>
        <v>0</v>
      </c>
      <c r="AK597">
        <f>VLOOKUP(CuentosContados[[#This Row],[Column1]],CuentosIndexados[],39,FALSE)</f>
        <v>0</v>
      </c>
    </row>
    <row r="598" spans="1:37" x14ac:dyDescent="0.25">
      <c r="A598" t="s">
        <v>966</v>
      </c>
      <c r="B598" t="str">
        <f>VLOOKUP(CuentosContados[[#This Row],[Column1]],CuentosIndexados[],3,FALSE)</f>
        <v>amor</v>
      </c>
      <c r="C598">
        <f>VLOOKUP(CuentosContados[[#This Row],[Column1]],CuentosIndexados[],5,FALSE)</f>
        <v>0</v>
      </c>
      <c r="D598">
        <f>VLOOKUP(CuentosContados[[#This Row],[Column1]],CuentosIndexados[],6,FALSE)</f>
        <v>0</v>
      </c>
      <c r="E598">
        <f>VLOOKUP(CuentosContados[[#This Row],[Column1]],CuentosIndexados[],7,FALSE)</f>
        <v>0</v>
      </c>
      <c r="F598" t="str">
        <f>VLOOKUP(CuentosContados[[#This Row],[Column1]],CuentosIndexados[],8,FALSE)</f>
        <v>deseo</v>
      </c>
      <c r="G598">
        <f>VLOOKUP(CuentosContados[[#This Row],[Column1]],CuentosIndexados[],9,FALSE)</f>
        <v>0</v>
      </c>
      <c r="H598">
        <f>VLOOKUP(CuentosContados[[#This Row],[Column1]],CuentosIndexados[],10,FALSE)</f>
        <v>0</v>
      </c>
      <c r="I598" t="str">
        <f>VLOOKUP(CuentosContados[[#This Row],[Column1]],CuentosIndexados[],11,FALSE)</f>
        <v>educacion</v>
      </c>
      <c r="J598" t="str">
        <f>VLOOKUP(CuentosContados[[#This Row],[Column1]],CuentosIndexados[],12,FALSE)</f>
        <v>trabajo</v>
      </c>
      <c r="K598">
        <f>VLOOKUP(CuentosContados[[#This Row],[Column1]],CuentosIndexados[],13,FALSE)</f>
        <v>0</v>
      </c>
      <c r="L598">
        <f>VLOOKUP(CuentosContados[[#This Row],[Column1]],CuentosIndexados[],14,FALSE)</f>
        <v>0</v>
      </c>
      <c r="M598">
        <f>VLOOKUP(CuentosContados[[#This Row],[Column1]],CuentosIndexados[],15,FALSE)</f>
        <v>0</v>
      </c>
      <c r="N598">
        <f>VLOOKUP(CuentosContados[[#This Row],[Column1]],CuentosIndexados[],16,FALSE)</f>
        <v>0</v>
      </c>
      <c r="O598">
        <f>VLOOKUP(CuentosContados[[#This Row],[Column1]],CuentosIndexados[],17,FALSE)</f>
        <v>0</v>
      </c>
      <c r="P598">
        <f>VLOOKUP(CuentosContados[[#This Row],[Column1]],CuentosIndexados[],18,FALSE)</f>
        <v>0</v>
      </c>
      <c r="Q598">
        <f>VLOOKUP(CuentosContados[[#This Row],[Column1]],CuentosIndexados[],19,FALSE)</f>
        <v>0</v>
      </c>
      <c r="R598">
        <f>VLOOKUP(CuentosContados[[#This Row],[Column1]],CuentosIndexados[],20,FALSE)</f>
        <v>0</v>
      </c>
      <c r="S598">
        <f>VLOOKUP(CuentosContados[[#This Row],[Column1]],CuentosIndexados[],21,FALSE)</f>
        <v>0</v>
      </c>
      <c r="T598">
        <f>VLOOKUP(CuentosContados[[#This Row],[Column1]],CuentosIndexados[],22,FALSE)</f>
        <v>0</v>
      </c>
      <c r="U598">
        <f>VLOOKUP(CuentosContados[[#This Row],[Column1]],CuentosIndexados[],23,FALSE)</f>
        <v>0</v>
      </c>
      <c r="V598">
        <f>VLOOKUP(CuentosContados[[#This Row],[Column1]],CuentosIndexados[],24,FALSE)</f>
        <v>0</v>
      </c>
      <c r="W598">
        <f>VLOOKUP(CuentosContados[[#This Row],[Column1]],CuentosIndexados[],25,FALSE)</f>
        <v>0</v>
      </c>
      <c r="X598">
        <f>VLOOKUP(CuentosContados[[#This Row],[Column1]],CuentosIndexados[],26,FALSE)</f>
        <v>0</v>
      </c>
      <c r="Y598">
        <f>VLOOKUP(CuentosContados[[#This Row],[Column1]],CuentosIndexados[],27,FALSE)</f>
        <v>0</v>
      </c>
      <c r="Z598">
        <f>VLOOKUP(CuentosContados[[#This Row],[Column1]],CuentosIndexados[],28,FALSE)</f>
        <v>0</v>
      </c>
      <c r="AA598">
        <f>VLOOKUP(CuentosContados[[#This Row],[Column1]],CuentosIndexados[],29,FALSE)</f>
        <v>0</v>
      </c>
      <c r="AB598" t="str">
        <f>VLOOKUP(CuentosContados[[#This Row],[Column1]],CuentosIndexados[],30,FALSE)</f>
        <v>adolescencia</v>
      </c>
      <c r="AC598">
        <f>VLOOKUP(CuentosContados[[#This Row],[Column1]],CuentosIndexados[],31,FALSE)</f>
        <v>0</v>
      </c>
      <c r="AD598">
        <f>VLOOKUP(CuentosContados[[#This Row],[Column1]],CuentosIndexados[],32,FALSE)</f>
        <v>0</v>
      </c>
      <c r="AE598">
        <f>VLOOKUP(CuentosContados[[#This Row],[Column1]],CuentosIndexados[],33,FALSE)</f>
        <v>0</v>
      </c>
      <c r="AF598">
        <f>VLOOKUP(CuentosContados[[#This Row],[Column1]],CuentosIndexados[],34,FALSE)</f>
        <v>0</v>
      </c>
      <c r="AG598">
        <f>VLOOKUP(CuentosContados[[#This Row],[Column1]],CuentosIndexados[],35,FALSE)</f>
        <v>0</v>
      </c>
      <c r="AH598">
        <f>VLOOKUP(CuentosContados[[#This Row],[Column1]],CuentosIndexados[],36,FALSE)</f>
        <v>0</v>
      </c>
      <c r="AI598">
        <f>VLOOKUP(CuentosContados[[#This Row],[Column1]],CuentosIndexados[],37,FALSE)</f>
        <v>0</v>
      </c>
      <c r="AJ598">
        <f>VLOOKUP(CuentosContados[[#This Row],[Column1]],CuentosIndexados[],38,FALSE)</f>
        <v>0</v>
      </c>
      <c r="AK598">
        <f>VLOOKUP(CuentosContados[[#This Row],[Column1]],CuentosIndexados[],39,FALSE)</f>
        <v>0</v>
      </c>
    </row>
    <row r="599" spans="1:37" x14ac:dyDescent="0.25">
      <c r="A599" t="s">
        <v>966</v>
      </c>
      <c r="B599" t="str">
        <f>VLOOKUP(CuentosContados[[#This Row],[Column1]],CuentosIndexados[],3,FALSE)</f>
        <v>amor</v>
      </c>
      <c r="C599">
        <f>VLOOKUP(CuentosContados[[#This Row],[Column1]],CuentosIndexados[],5,FALSE)</f>
        <v>0</v>
      </c>
      <c r="D599">
        <f>VLOOKUP(CuentosContados[[#This Row],[Column1]],CuentosIndexados[],6,FALSE)</f>
        <v>0</v>
      </c>
      <c r="E599">
        <f>VLOOKUP(CuentosContados[[#This Row],[Column1]],CuentosIndexados[],7,FALSE)</f>
        <v>0</v>
      </c>
      <c r="F599" t="str">
        <f>VLOOKUP(CuentosContados[[#This Row],[Column1]],CuentosIndexados[],8,FALSE)</f>
        <v>deseo</v>
      </c>
      <c r="G599">
        <f>VLOOKUP(CuentosContados[[#This Row],[Column1]],CuentosIndexados[],9,FALSE)</f>
        <v>0</v>
      </c>
      <c r="H599">
        <f>VLOOKUP(CuentosContados[[#This Row],[Column1]],CuentosIndexados[],10,FALSE)</f>
        <v>0</v>
      </c>
      <c r="I599" t="str">
        <f>VLOOKUP(CuentosContados[[#This Row],[Column1]],CuentosIndexados[],11,FALSE)</f>
        <v>educacion</v>
      </c>
      <c r="J599" t="str">
        <f>VLOOKUP(CuentosContados[[#This Row],[Column1]],CuentosIndexados[],12,FALSE)</f>
        <v>trabajo</v>
      </c>
      <c r="K599">
        <f>VLOOKUP(CuentosContados[[#This Row],[Column1]],CuentosIndexados[],13,FALSE)</f>
        <v>0</v>
      </c>
      <c r="L599">
        <f>VLOOKUP(CuentosContados[[#This Row],[Column1]],CuentosIndexados[],14,FALSE)</f>
        <v>0</v>
      </c>
      <c r="M599">
        <f>VLOOKUP(CuentosContados[[#This Row],[Column1]],CuentosIndexados[],15,FALSE)</f>
        <v>0</v>
      </c>
      <c r="N599">
        <f>VLOOKUP(CuentosContados[[#This Row],[Column1]],CuentosIndexados[],16,FALSE)</f>
        <v>0</v>
      </c>
      <c r="O599">
        <f>VLOOKUP(CuentosContados[[#This Row],[Column1]],CuentosIndexados[],17,FALSE)</f>
        <v>0</v>
      </c>
      <c r="P599">
        <f>VLOOKUP(CuentosContados[[#This Row],[Column1]],CuentosIndexados[],18,FALSE)</f>
        <v>0</v>
      </c>
      <c r="Q599">
        <f>VLOOKUP(CuentosContados[[#This Row],[Column1]],CuentosIndexados[],19,FALSE)</f>
        <v>0</v>
      </c>
      <c r="R599">
        <f>VLOOKUP(CuentosContados[[#This Row],[Column1]],CuentosIndexados[],20,FALSE)</f>
        <v>0</v>
      </c>
      <c r="S599">
        <f>VLOOKUP(CuentosContados[[#This Row],[Column1]],CuentosIndexados[],21,FALSE)</f>
        <v>0</v>
      </c>
      <c r="T599">
        <f>VLOOKUP(CuentosContados[[#This Row],[Column1]],CuentosIndexados[],22,FALSE)</f>
        <v>0</v>
      </c>
      <c r="U599">
        <f>VLOOKUP(CuentosContados[[#This Row],[Column1]],CuentosIndexados[],23,FALSE)</f>
        <v>0</v>
      </c>
      <c r="V599">
        <f>VLOOKUP(CuentosContados[[#This Row],[Column1]],CuentosIndexados[],24,FALSE)</f>
        <v>0</v>
      </c>
      <c r="W599">
        <f>VLOOKUP(CuentosContados[[#This Row],[Column1]],CuentosIndexados[],25,FALSE)</f>
        <v>0</v>
      </c>
      <c r="X599">
        <f>VLOOKUP(CuentosContados[[#This Row],[Column1]],CuentosIndexados[],26,FALSE)</f>
        <v>0</v>
      </c>
      <c r="Y599">
        <f>VLOOKUP(CuentosContados[[#This Row],[Column1]],CuentosIndexados[],27,FALSE)</f>
        <v>0</v>
      </c>
      <c r="Z599">
        <f>VLOOKUP(CuentosContados[[#This Row],[Column1]],CuentosIndexados[],28,FALSE)</f>
        <v>0</v>
      </c>
      <c r="AA599">
        <f>VLOOKUP(CuentosContados[[#This Row],[Column1]],CuentosIndexados[],29,FALSE)</f>
        <v>0</v>
      </c>
      <c r="AB599" t="str">
        <f>VLOOKUP(CuentosContados[[#This Row],[Column1]],CuentosIndexados[],30,FALSE)</f>
        <v>adolescencia</v>
      </c>
      <c r="AC599">
        <f>VLOOKUP(CuentosContados[[#This Row],[Column1]],CuentosIndexados[],31,FALSE)</f>
        <v>0</v>
      </c>
      <c r="AD599">
        <f>VLOOKUP(CuentosContados[[#This Row],[Column1]],CuentosIndexados[],32,FALSE)</f>
        <v>0</v>
      </c>
      <c r="AE599">
        <f>VLOOKUP(CuentosContados[[#This Row],[Column1]],CuentosIndexados[],33,FALSE)</f>
        <v>0</v>
      </c>
      <c r="AF599">
        <f>VLOOKUP(CuentosContados[[#This Row],[Column1]],CuentosIndexados[],34,FALSE)</f>
        <v>0</v>
      </c>
      <c r="AG599">
        <f>VLOOKUP(CuentosContados[[#This Row],[Column1]],CuentosIndexados[],35,FALSE)</f>
        <v>0</v>
      </c>
      <c r="AH599">
        <f>VLOOKUP(CuentosContados[[#This Row],[Column1]],CuentosIndexados[],36,FALSE)</f>
        <v>0</v>
      </c>
      <c r="AI599">
        <f>VLOOKUP(CuentosContados[[#This Row],[Column1]],CuentosIndexados[],37,FALSE)</f>
        <v>0</v>
      </c>
      <c r="AJ599">
        <f>VLOOKUP(CuentosContados[[#This Row],[Column1]],CuentosIndexados[],38,FALSE)</f>
        <v>0</v>
      </c>
      <c r="AK599">
        <f>VLOOKUP(CuentosContados[[#This Row],[Column1]],CuentosIndexados[],39,FALSE)</f>
        <v>0</v>
      </c>
    </row>
    <row r="600" spans="1:37" x14ac:dyDescent="0.25">
      <c r="A600" t="s">
        <v>966</v>
      </c>
      <c r="B600" t="str">
        <f>VLOOKUP(CuentosContados[[#This Row],[Column1]],CuentosIndexados[],3,FALSE)</f>
        <v>amor</v>
      </c>
      <c r="C600">
        <f>VLOOKUP(CuentosContados[[#This Row],[Column1]],CuentosIndexados[],5,FALSE)</f>
        <v>0</v>
      </c>
      <c r="D600">
        <f>VLOOKUP(CuentosContados[[#This Row],[Column1]],CuentosIndexados[],6,FALSE)</f>
        <v>0</v>
      </c>
      <c r="E600">
        <f>VLOOKUP(CuentosContados[[#This Row],[Column1]],CuentosIndexados[],7,FALSE)</f>
        <v>0</v>
      </c>
      <c r="F600" t="str">
        <f>VLOOKUP(CuentosContados[[#This Row],[Column1]],CuentosIndexados[],8,FALSE)</f>
        <v>deseo</v>
      </c>
      <c r="G600">
        <f>VLOOKUP(CuentosContados[[#This Row],[Column1]],CuentosIndexados[],9,FALSE)</f>
        <v>0</v>
      </c>
      <c r="H600">
        <f>VLOOKUP(CuentosContados[[#This Row],[Column1]],CuentosIndexados[],10,FALSE)</f>
        <v>0</v>
      </c>
      <c r="I600" t="str">
        <f>VLOOKUP(CuentosContados[[#This Row],[Column1]],CuentosIndexados[],11,FALSE)</f>
        <v>educacion</v>
      </c>
      <c r="J600" t="str">
        <f>VLOOKUP(CuentosContados[[#This Row],[Column1]],CuentosIndexados[],12,FALSE)</f>
        <v>trabajo</v>
      </c>
      <c r="K600">
        <f>VLOOKUP(CuentosContados[[#This Row],[Column1]],CuentosIndexados[],13,FALSE)</f>
        <v>0</v>
      </c>
      <c r="L600">
        <f>VLOOKUP(CuentosContados[[#This Row],[Column1]],CuentosIndexados[],14,FALSE)</f>
        <v>0</v>
      </c>
      <c r="M600">
        <f>VLOOKUP(CuentosContados[[#This Row],[Column1]],CuentosIndexados[],15,FALSE)</f>
        <v>0</v>
      </c>
      <c r="N600">
        <f>VLOOKUP(CuentosContados[[#This Row],[Column1]],CuentosIndexados[],16,FALSE)</f>
        <v>0</v>
      </c>
      <c r="O600">
        <f>VLOOKUP(CuentosContados[[#This Row],[Column1]],CuentosIndexados[],17,FALSE)</f>
        <v>0</v>
      </c>
      <c r="P600">
        <f>VLOOKUP(CuentosContados[[#This Row],[Column1]],CuentosIndexados[],18,FALSE)</f>
        <v>0</v>
      </c>
      <c r="Q600">
        <f>VLOOKUP(CuentosContados[[#This Row],[Column1]],CuentosIndexados[],19,FALSE)</f>
        <v>0</v>
      </c>
      <c r="R600">
        <f>VLOOKUP(CuentosContados[[#This Row],[Column1]],CuentosIndexados[],20,FALSE)</f>
        <v>0</v>
      </c>
      <c r="S600">
        <f>VLOOKUP(CuentosContados[[#This Row],[Column1]],CuentosIndexados[],21,FALSE)</f>
        <v>0</v>
      </c>
      <c r="T600">
        <f>VLOOKUP(CuentosContados[[#This Row],[Column1]],CuentosIndexados[],22,FALSE)</f>
        <v>0</v>
      </c>
      <c r="U600">
        <f>VLOOKUP(CuentosContados[[#This Row],[Column1]],CuentosIndexados[],23,FALSE)</f>
        <v>0</v>
      </c>
      <c r="V600">
        <f>VLOOKUP(CuentosContados[[#This Row],[Column1]],CuentosIndexados[],24,FALSE)</f>
        <v>0</v>
      </c>
      <c r="W600">
        <f>VLOOKUP(CuentosContados[[#This Row],[Column1]],CuentosIndexados[],25,FALSE)</f>
        <v>0</v>
      </c>
      <c r="X600">
        <f>VLOOKUP(CuentosContados[[#This Row],[Column1]],CuentosIndexados[],26,FALSE)</f>
        <v>0</v>
      </c>
      <c r="Y600">
        <f>VLOOKUP(CuentosContados[[#This Row],[Column1]],CuentosIndexados[],27,FALSE)</f>
        <v>0</v>
      </c>
      <c r="Z600">
        <f>VLOOKUP(CuentosContados[[#This Row],[Column1]],CuentosIndexados[],28,FALSE)</f>
        <v>0</v>
      </c>
      <c r="AA600">
        <f>VLOOKUP(CuentosContados[[#This Row],[Column1]],CuentosIndexados[],29,FALSE)</f>
        <v>0</v>
      </c>
      <c r="AB600" t="str">
        <f>VLOOKUP(CuentosContados[[#This Row],[Column1]],CuentosIndexados[],30,FALSE)</f>
        <v>adolescencia</v>
      </c>
      <c r="AC600">
        <f>VLOOKUP(CuentosContados[[#This Row],[Column1]],CuentosIndexados[],31,FALSE)</f>
        <v>0</v>
      </c>
      <c r="AD600">
        <f>VLOOKUP(CuentosContados[[#This Row],[Column1]],CuentosIndexados[],32,FALSE)</f>
        <v>0</v>
      </c>
      <c r="AE600">
        <f>VLOOKUP(CuentosContados[[#This Row],[Column1]],CuentosIndexados[],33,FALSE)</f>
        <v>0</v>
      </c>
      <c r="AF600">
        <f>VLOOKUP(CuentosContados[[#This Row],[Column1]],CuentosIndexados[],34,FALSE)</f>
        <v>0</v>
      </c>
      <c r="AG600">
        <f>VLOOKUP(CuentosContados[[#This Row],[Column1]],CuentosIndexados[],35,FALSE)</f>
        <v>0</v>
      </c>
      <c r="AH600">
        <f>VLOOKUP(CuentosContados[[#This Row],[Column1]],CuentosIndexados[],36,FALSE)</f>
        <v>0</v>
      </c>
      <c r="AI600">
        <f>VLOOKUP(CuentosContados[[#This Row],[Column1]],CuentosIndexados[],37,FALSE)</f>
        <v>0</v>
      </c>
      <c r="AJ600">
        <f>VLOOKUP(CuentosContados[[#This Row],[Column1]],CuentosIndexados[],38,FALSE)</f>
        <v>0</v>
      </c>
      <c r="AK600">
        <f>VLOOKUP(CuentosContados[[#This Row],[Column1]],CuentosIndexados[],39,FALSE)</f>
        <v>0</v>
      </c>
    </row>
    <row r="601" spans="1:37" x14ac:dyDescent="0.25">
      <c r="A601" t="s">
        <v>966</v>
      </c>
      <c r="B601" t="str">
        <f>VLOOKUP(CuentosContados[[#This Row],[Column1]],CuentosIndexados[],3,FALSE)</f>
        <v>amor</v>
      </c>
      <c r="C601">
        <f>VLOOKUP(CuentosContados[[#This Row],[Column1]],CuentosIndexados[],5,FALSE)</f>
        <v>0</v>
      </c>
      <c r="D601">
        <f>VLOOKUP(CuentosContados[[#This Row],[Column1]],CuentosIndexados[],6,FALSE)</f>
        <v>0</v>
      </c>
      <c r="E601">
        <f>VLOOKUP(CuentosContados[[#This Row],[Column1]],CuentosIndexados[],7,FALSE)</f>
        <v>0</v>
      </c>
      <c r="F601" t="str">
        <f>VLOOKUP(CuentosContados[[#This Row],[Column1]],CuentosIndexados[],8,FALSE)</f>
        <v>deseo</v>
      </c>
      <c r="G601">
        <f>VLOOKUP(CuentosContados[[#This Row],[Column1]],CuentosIndexados[],9,FALSE)</f>
        <v>0</v>
      </c>
      <c r="H601">
        <f>VLOOKUP(CuentosContados[[#This Row],[Column1]],CuentosIndexados[],10,FALSE)</f>
        <v>0</v>
      </c>
      <c r="I601" t="str">
        <f>VLOOKUP(CuentosContados[[#This Row],[Column1]],CuentosIndexados[],11,FALSE)</f>
        <v>educacion</v>
      </c>
      <c r="J601" t="str">
        <f>VLOOKUP(CuentosContados[[#This Row],[Column1]],CuentosIndexados[],12,FALSE)</f>
        <v>trabajo</v>
      </c>
      <c r="K601">
        <f>VLOOKUP(CuentosContados[[#This Row],[Column1]],CuentosIndexados[],13,FALSE)</f>
        <v>0</v>
      </c>
      <c r="L601">
        <f>VLOOKUP(CuentosContados[[#This Row],[Column1]],CuentosIndexados[],14,FALSE)</f>
        <v>0</v>
      </c>
      <c r="M601">
        <f>VLOOKUP(CuentosContados[[#This Row],[Column1]],CuentosIndexados[],15,FALSE)</f>
        <v>0</v>
      </c>
      <c r="N601">
        <f>VLOOKUP(CuentosContados[[#This Row],[Column1]],CuentosIndexados[],16,FALSE)</f>
        <v>0</v>
      </c>
      <c r="O601">
        <f>VLOOKUP(CuentosContados[[#This Row],[Column1]],CuentosIndexados[],17,FALSE)</f>
        <v>0</v>
      </c>
      <c r="P601">
        <f>VLOOKUP(CuentosContados[[#This Row],[Column1]],CuentosIndexados[],18,FALSE)</f>
        <v>0</v>
      </c>
      <c r="Q601">
        <f>VLOOKUP(CuentosContados[[#This Row],[Column1]],CuentosIndexados[],19,FALSE)</f>
        <v>0</v>
      </c>
      <c r="R601">
        <f>VLOOKUP(CuentosContados[[#This Row],[Column1]],CuentosIndexados[],20,FALSE)</f>
        <v>0</v>
      </c>
      <c r="S601">
        <f>VLOOKUP(CuentosContados[[#This Row],[Column1]],CuentosIndexados[],21,FALSE)</f>
        <v>0</v>
      </c>
      <c r="T601">
        <f>VLOOKUP(CuentosContados[[#This Row],[Column1]],CuentosIndexados[],22,FALSE)</f>
        <v>0</v>
      </c>
      <c r="U601">
        <f>VLOOKUP(CuentosContados[[#This Row],[Column1]],CuentosIndexados[],23,FALSE)</f>
        <v>0</v>
      </c>
      <c r="V601">
        <f>VLOOKUP(CuentosContados[[#This Row],[Column1]],CuentosIndexados[],24,FALSE)</f>
        <v>0</v>
      </c>
      <c r="W601">
        <f>VLOOKUP(CuentosContados[[#This Row],[Column1]],CuentosIndexados[],25,FALSE)</f>
        <v>0</v>
      </c>
      <c r="X601">
        <f>VLOOKUP(CuentosContados[[#This Row],[Column1]],CuentosIndexados[],26,FALSE)</f>
        <v>0</v>
      </c>
      <c r="Y601">
        <f>VLOOKUP(CuentosContados[[#This Row],[Column1]],CuentosIndexados[],27,FALSE)</f>
        <v>0</v>
      </c>
      <c r="Z601">
        <f>VLOOKUP(CuentosContados[[#This Row],[Column1]],CuentosIndexados[],28,FALSE)</f>
        <v>0</v>
      </c>
      <c r="AA601">
        <f>VLOOKUP(CuentosContados[[#This Row],[Column1]],CuentosIndexados[],29,FALSE)</f>
        <v>0</v>
      </c>
      <c r="AB601" t="str">
        <f>VLOOKUP(CuentosContados[[#This Row],[Column1]],CuentosIndexados[],30,FALSE)</f>
        <v>adolescencia</v>
      </c>
      <c r="AC601">
        <f>VLOOKUP(CuentosContados[[#This Row],[Column1]],CuentosIndexados[],31,FALSE)</f>
        <v>0</v>
      </c>
      <c r="AD601">
        <f>VLOOKUP(CuentosContados[[#This Row],[Column1]],CuentosIndexados[],32,FALSE)</f>
        <v>0</v>
      </c>
      <c r="AE601">
        <f>VLOOKUP(CuentosContados[[#This Row],[Column1]],CuentosIndexados[],33,FALSE)</f>
        <v>0</v>
      </c>
      <c r="AF601">
        <f>VLOOKUP(CuentosContados[[#This Row],[Column1]],CuentosIndexados[],34,FALSE)</f>
        <v>0</v>
      </c>
      <c r="AG601">
        <f>VLOOKUP(CuentosContados[[#This Row],[Column1]],CuentosIndexados[],35,FALSE)</f>
        <v>0</v>
      </c>
      <c r="AH601">
        <f>VLOOKUP(CuentosContados[[#This Row],[Column1]],CuentosIndexados[],36,FALSE)</f>
        <v>0</v>
      </c>
      <c r="AI601">
        <f>VLOOKUP(CuentosContados[[#This Row],[Column1]],CuentosIndexados[],37,FALSE)</f>
        <v>0</v>
      </c>
      <c r="AJ601">
        <f>VLOOKUP(CuentosContados[[#This Row],[Column1]],CuentosIndexados[],38,FALSE)</f>
        <v>0</v>
      </c>
      <c r="AK601">
        <f>VLOOKUP(CuentosContados[[#This Row],[Column1]],CuentosIndexados[],39,FALSE)</f>
        <v>0</v>
      </c>
    </row>
    <row r="602" spans="1:37" x14ac:dyDescent="0.25">
      <c r="A602" t="s">
        <v>966</v>
      </c>
      <c r="B602" t="str">
        <f>VLOOKUP(CuentosContados[[#This Row],[Column1]],CuentosIndexados[],3,FALSE)</f>
        <v>amor</v>
      </c>
      <c r="C602">
        <f>VLOOKUP(CuentosContados[[#This Row],[Column1]],CuentosIndexados[],5,FALSE)</f>
        <v>0</v>
      </c>
      <c r="D602">
        <f>VLOOKUP(CuentosContados[[#This Row],[Column1]],CuentosIndexados[],6,FALSE)</f>
        <v>0</v>
      </c>
      <c r="E602">
        <f>VLOOKUP(CuentosContados[[#This Row],[Column1]],CuentosIndexados[],7,FALSE)</f>
        <v>0</v>
      </c>
      <c r="F602" t="str">
        <f>VLOOKUP(CuentosContados[[#This Row],[Column1]],CuentosIndexados[],8,FALSE)</f>
        <v>deseo</v>
      </c>
      <c r="G602">
        <f>VLOOKUP(CuentosContados[[#This Row],[Column1]],CuentosIndexados[],9,FALSE)</f>
        <v>0</v>
      </c>
      <c r="H602">
        <f>VLOOKUP(CuentosContados[[#This Row],[Column1]],CuentosIndexados[],10,FALSE)</f>
        <v>0</v>
      </c>
      <c r="I602" t="str">
        <f>VLOOKUP(CuentosContados[[#This Row],[Column1]],CuentosIndexados[],11,FALSE)</f>
        <v>educacion</v>
      </c>
      <c r="J602" t="str">
        <f>VLOOKUP(CuentosContados[[#This Row],[Column1]],CuentosIndexados[],12,FALSE)</f>
        <v>trabajo</v>
      </c>
      <c r="K602">
        <f>VLOOKUP(CuentosContados[[#This Row],[Column1]],CuentosIndexados[],13,FALSE)</f>
        <v>0</v>
      </c>
      <c r="L602">
        <f>VLOOKUP(CuentosContados[[#This Row],[Column1]],CuentosIndexados[],14,FALSE)</f>
        <v>0</v>
      </c>
      <c r="M602">
        <f>VLOOKUP(CuentosContados[[#This Row],[Column1]],CuentosIndexados[],15,FALSE)</f>
        <v>0</v>
      </c>
      <c r="N602">
        <f>VLOOKUP(CuentosContados[[#This Row],[Column1]],CuentosIndexados[],16,FALSE)</f>
        <v>0</v>
      </c>
      <c r="O602">
        <f>VLOOKUP(CuentosContados[[#This Row],[Column1]],CuentosIndexados[],17,FALSE)</f>
        <v>0</v>
      </c>
      <c r="P602">
        <f>VLOOKUP(CuentosContados[[#This Row],[Column1]],CuentosIndexados[],18,FALSE)</f>
        <v>0</v>
      </c>
      <c r="Q602">
        <f>VLOOKUP(CuentosContados[[#This Row],[Column1]],CuentosIndexados[],19,FALSE)</f>
        <v>0</v>
      </c>
      <c r="R602">
        <f>VLOOKUP(CuentosContados[[#This Row],[Column1]],CuentosIndexados[],20,FALSE)</f>
        <v>0</v>
      </c>
      <c r="S602">
        <f>VLOOKUP(CuentosContados[[#This Row],[Column1]],CuentosIndexados[],21,FALSE)</f>
        <v>0</v>
      </c>
      <c r="T602">
        <f>VLOOKUP(CuentosContados[[#This Row],[Column1]],CuentosIndexados[],22,FALSE)</f>
        <v>0</v>
      </c>
      <c r="U602">
        <f>VLOOKUP(CuentosContados[[#This Row],[Column1]],CuentosIndexados[],23,FALSE)</f>
        <v>0</v>
      </c>
      <c r="V602">
        <f>VLOOKUP(CuentosContados[[#This Row],[Column1]],CuentosIndexados[],24,FALSE)</f>
        <v>0</v>
      </c>
      <c r="W602">
        <f>VLOOKUP(CuentosContados[[#This Row],[Column1]],CuentosIndexados[],25,FALSE)</f>
        <v>0</v>
      </c>
      <c r="X602">
        <f>VLOOKUP(CuentosContados[[#This Row],[Column1]],CuentosIndexados[],26,FALSE)</f>
        <v>0</v>
      </c>
      <c r="Y602">
        <f>VLOOKUP(CuentosContados[[#This Row],[Column1]],CuentosIndexados[],27,FALSE)</f>
        <v>0</v>
      </c>
      <c r="Z602">
        <f>VLOOKUP(CuentosContados[[#This Row],[Column1]],CuentosIndexados[],28,FALSE)</f>
        <v>0</v>
      </c>
      <c r="AA602">
        <f>VLOOKUP(CuentosContados[[#This Row],[Column1]],CuentosIndexados[],29,FALSE)</f>
        <v>0</v>
      </c>
      <c r="AB602" t="str">
        <f>VLOOKUP(CuentosContados[[#This Row],[Column1]],CuentosIndexados[],30,FALSE)</f>
        <v>adolescencia</v>
      </c>
      <c r="AC602">
        <f>VLOOKUP(CuentosContados[[#This Row],[Column1]],CuentosIndexados[],31,FALSE)</f>
        <v>0</v>
      </c>
      <c r="AD602">
        <f>VLOOKUP(CuentosContados[[#This Row],[Column1]],CuentosIndexados[],32,FALSE)</f>
        <v>0</v>
      </c>
      <c r="AE602">
        <f>VLOOKUP(CuentosContados[[#This Row],[Column1]],CuentosIndexados[],33,FALSE)</f>
        <v>0</v>
      </c>
      <c r="AF602">
        <f>VLOOKUP(CuentosContados[[#This Row],[Column1]],CuentosIndexados[],34,FALSE)</f>
        <v>0</v>
      </c>
      <c r="AG602">
        <f>VLOOKUP(CuentosContados[[#This Row],[Column1]],CuentosIndexados[],35,FALSE)</f>
        <v>0</v>
      </c>
      <c r="AH602">
        <f>VLOOKUP(CuentosContados[[#This Row],[Column1]],CuentosIndexados[],36,FALSE)</f>
        <v>0</v>
      </c>
      <c r="AI602">
        <f>VLOOKUP(CuentosContados[[#This Row],[Column1]],CuentosIndexados[],37,FALSE)</f>
        <v>0</v>
      </c>
      <c r="AJ602">
        <f>VLOOKUP(CuentosContados[[#This Row],[Column1]],CuentosIndexados[],38,FALSE)</f>
        <v>0</v>
      </c>
      <c r="AK602">
        <f>VLOOKUP(CuentosContados[[#This Row],[Column1]],CuentosIndexados[],39,FALSE)</f>
        <v>0</v>
      </c>
    </row>
    <row r="603" spans="1:37" x14ac:dyDescent="0.25">
      <c r="A603" t="s">
        <v>966</v>
      </c>
      <c r="B603" t="str">
        <f>VLOOKUP(CuentosContados[[#This Row],[Column1]],CuentosIndexados[],3,FALSE)</f>
        <v>amor</v>
      </c>
      <c r="C603">
        <f>VLOOKUP(CuentosContados[[#This Row],[Column1]],CuentosIndexados[],5,FALSE)</f>
        <v>0</v>
      </c>
      <c r="D603">
        <f>VLOOKUP(CuentosContados[[#This Row],[Column1]],CuentosIndexados[],6,FALSE)</f>
        <v>0</v>
      </c>
      <c r="E603">
        <f>VLOOKUP(CuentosContados[[#This Row],[Column1]],CuentosIndexados[],7,FALSE)</f>
        <v>0</v>
      </c>
      <c r="F603" t="str">
        <f>VLOOKUP(CuentosContados[[#This Row],[Column1]],CuentosIndexados[],8,FALSE)</f>
        <v>deseo</v>
      </c>
      <c r="G603">
        <f>VLOOKUP(CuentosContados[[#This Row],[Column1]],CuentosIndexados[],9,FALSE)</f>
        <v>0</v>
      </c>
      <c r="H603">
        <f>VLOOKUP(CuentosContados[[#This Row],[Column1]],CuentosIndexados[],10,FALSE)</f>
        <v>0</v>
      </c>
      <c r="I603" t="str">
        <f>VLOOKUP(CuentosContados[[#This Row],[Column1]],CuentosIndexados[],11,FALSE)</f>
        <v>educacion</v>
      </c>
      <c r="J603" t="str">
        <f>VLOOKUP(CuentosContados[[#This Row],[Column1]],CuentosIndexados[],12,FALSE)</f>
        <v>trabajo</v>
      </c>
      <c r="K603">
        <f>VLOOKUP(CuentosContados[[#This Row],[Column1]],CuentosIndexados[],13,FALSE)</f>
        <v>0</v>
      </c>
      <c r="L603">
        <f>VLOOKUP(CuentosContados[[#This Row],[Column1]],CuentosIndexados[],14,FALSE)</f>
        <v>0</v>
      </c>
      <c r="M603">
        <f>VLOOKUP(CuentosContados[[#This Row],[Column1]],CuentosIndexados[],15,FALSE)</f>
        <v>0</v>
      </c>
      <c r="N603">
        <f>VLOOKUP(CuentosContados[[#This Row],[Column1]],CuentosIndexados[],16,FALSE)</f>
        <v>0</v>
      </c>
      <c r="O603">
        <f>VLOOKUP(CuentosContados[[#This Row],[Column1]],CuentosIndexados[],17,FALSE)</f>
        <v>0</v>
      </c>
      <c r="P603">
        <f>VLOOKUP(CuentosContados[[#This Row],[Column1]],CuentosIndexados[],18,FALSE)</f>
        <v>0</v>
      </c>
      <c r="Q603">
        <f>VLOOKUP(CuentosContados[[#This Row],[Column1]],CuentosIndexados[],19,FALSE)</f>
        <v>0</v>
      </c>
      <c r="R603">
        <f>VLOOKUP(CuentosContados[[#This Row],[Column1]],CuentosIndexados[],20,FALSE)</f>
        <v>0</v>
      </c>
      <c r="S603">
        <f>VLOOKUP(CuentosContados[[#This Row],[Column1]],CuentosIndexados[],21,FALSE)</f>
        <v>0</v>
      </c>
      <c r="T603">
        <f>VLOOKUP(CuentosContados[[#This Row],[Column1]],CuentosIndexados[],22,FALSE)</f>
        <v>0</v>
      </c>
      <c r="U603">
        <f>VLOOKUP(CuentosContados[[#This Row],[Column1]],CuentosIndexados[],23,FALSE)</f>
        <v>0</v>
      </c>
      <c r="V603">
        <f>VLOOKUP(CuentosContados[[#This Row],[Column1]],CuentosIndexados[],24,FALSE)</f>
        <v>0</v>
      </c>
      <c r="W603">
        <f>VLOOKUP(CuentosContados[[#This Row],[Column1]],CuentosIndexados[],25,FALSE)</f>
        <v>0</v>
      </c>
      <c r="X603">
        <f>VLOOKUP(CuentosContados[[#This Row],[Column1]],CuentosIndexados[],26,FALSE)</f>
        <v>0</v>
      </c>
      <c r="Y603">
        <f>VLOOKUP(CuentosContados[[#This Row],[Column1]],CuentosIndexados[],27,FALSE)</f>
        <v>0</v>
      </c>
      <c r="Z603">
        <f>VLOOKUP(CuentosContados[[#This Row],[Column1]],CuentosIndexados[],28,FALSE)</f>
        <v>0</v>
      </c>
      <c r="AA603">
        <f>VLOOKUP(CuentosContados[[#This Row],[Column1]],CuentosIndexados[],29,FALSE)</f>
        <v>0</v>
      </c>
      <c r="AB603" t="str">
        <f>VLOOKUP(CuentosContados[[#This Row],[Column1]],CuentosIndexados[],30,FALSE)</f>
        <v>adolescencia</v>
      </c>
      <c r="AC603">
        <f>VLOOKUP(CuentosContados[[#This Row],[Column1]],CuentosIndexados[],31,FALSE)</f>
        <v>0</v>
      </c>
      <c r="AD603">
        <f>VLOOKUP(CuentosContados[[#This Row],[Column1]],CuentosIndexados[],32,FALSE)</f>
        <v>0</v>
      </c>
      <c r="AE603">
        <f>VLOOKUP(CuentosContados[[#This Row],[Column1]],CuentosIndexados[],33,FALSE)</f>
        <v>0</v>
      </c>
      <c r="AF603">
        <f>VLOOKUP(CuentosContados[[#This Row],[Column1]],CuentosIndexados[],34,FALSE)</f>
        <v>0</v>
      </c>
      <c r="AG603">
        <f>VLOOKUP(CuentosContados[[#This Row],[Column1]],CuentosIndexados[],35,FALSE)</f>
        <v>0</v>
      </c>
      <c r="AH603">
        <f>VLOOKUP(CuentosContados[[#This Row],[Column1]],CuentosIndexados[],36,FALSE)</f>
        <v>0</v>
      </c>
      <c r="AI603">
        <f>VLOOKUP(CuentosContados[[#This Row],[Column1]],CuentosIndexados[],37,FALSE)</f>
        <v>0</v>
      </c>
      <c r="AJ603">
        <f>VLOOKUP(CuentosContados[[#This Row],[Column1]],CuentosIndexados[],38,FALSE)</f>
        <v>0</v>
      </c>
      <c r="AK603">
        <f>VLOOKUP(CuentosContados[[#This Row],[Column1]],CuentosIndexados[],39,FALSE)</f>
        <v>0</v>
      </c>
    </row>
    <row r="604" spans="1:37" x14ac:dyDescent="0.25">
      <c r="A604" t="s">
        <v>966</v>
      </c>
      <c r="B604" t="str">
        <f>VLOOKUP(CuentosContados[[#This Row],[Column1]],CuentosIndexados[],3,FALSE)</f>
        <v>amor</v>
      </c>
      <c r="C604">
        <f>VLOOKUP(CuentosContados[[#This Row],[Column1]],CuentosIndexados[],5,FALSE)</f>
        <v>0</v>
      </c>
      <c r="D604">
        <f>VLOOKUP(CuentosContados[[#This Row],[Column1]],CuentosIndexados[],6,FALSE)</f>
        <v>0</v>
      </c>
      <c r="E604">
        <f>VLOOKUP(CuentosContados[[#This Row],[Column1]],CuentosIndexados[],7,FALSE)</f>
        <v>0</v>
      </c>
      <c r="F604" t="str">
        <f>VLOOKUP(CuentosContados[[#This Row],[Column1]],CuentosIndexados[],8,FALSE)</f>
        <v>deseo</v>
      </c>
      <c r="G604">
        <f>VLOOKUP(CuentosContados[[#This Row],[Column1]],CuentosIndexados[],9,FALSE)</f>
        <v>0</v>
      </c>
      <c r="H604">
        <f>VLOOKUP(CuentosContados[[#This Row],[Column1]],CuentosIndexados[],10,FALSE)</f>
        <v>0</v>
      </c>
      <c r="I604" t="str">
        <f>VLOOKUP(CuentosContados[[#This Row],[Column1]],CuentosIndexados[],11,FALSE)</f>
        <v>educacion</v>
      </c>
      <c r="J604" t="str">
        <f>VLOOKUP(CuentosContados[[#This Row],[Column1]],CuentosIndexados[],12,FALSE)</f>
        <v>trabajo</v>
      </c>
      <c r="K604">
        <f>VLOOKUP(CuentosContados[[#This Row],[Column1]],CuentosIndexados[],13,FALSE)</f>
        <v>0</v>
      </c>
      <c r="L604">
        <f>VLOOKUP(CuentosContados[[#This Row],[Column1]],CuentosIndexados[],14,FALSE)</f>
        <v>0</v>
      </c>
      <c r="M604">
        <f>VLOOKUP(CuentosContados[[#This Row],[Column1]],CuentosIndexados[],15,FALSE)</f>
        <v>0</v>
      </c>
      <c r="N604">
        <f>VLOOKUP(CuentosContados[[#This Row],[Column1]],CuentosIndexados[],16,FALSE)</f>
        <v>0</v>
      </c>
      <c r="O604">
        <f>VLOOKUP(CuentosContados[[#This Row],[Column1]],CuentosIndexados[],17,FALSE)</f>
        <v>0</v>
      </c>
      <c r="P604">
        <f>VLOOKUP(CuentosContados[[#This Row],[Column1]],CuentosIndexados[],18,FALSE)</f>
        <v>0</v>
      </c>
      <c r="Q604">
        <f>VLOOKUP(CuentosContados[[#This Row],[Column1]],CuentosIndexados[],19,FALSE)</f>
        <v>0</v>
      </c>
      <c r="R604">
        <f>VLOOKUP(CuentosContados[[#This Row],[Column1]],CuentosIndexados[],20,FALSE)</f>
        <v>0</v>
      </c>
      <c r="S604">
        <f>VLOOKUP(CuentosContados[[#This Row],[Column1]],CuentosIndexados[],21,FALSE)</f>
        <v>0</v>
      </c>
      <c r="T604">
        <f>VLOOKUP(CuentosContados[[#This Row],[Column1]],CuentosIndexados[],22,FALSE)</f>
        <v>0</v>
      </c>
      <c r="U604">
        <f>VLOOKUP(CuentosContados[[#This Row],[Column1]],CuentosIndexados[],23,FALSE)</f>
        <v>0</v>
      </c>
      <c r="V604">
        <f>VLOOKUP(CuentosContados[[#This Row],[Column1]],CuentosIndexados[],24,FALSE)</f>
        <v>0</v>
      </c>
      <c r="W604">
        <f>VLOOKUP(CuentosContados[[#This Row],[Column1]],CuentosIndexados[],25,FALSE)</f>
        <v>0</v>
      </c>
      <c r="X604">
        <f>VLOOKUP(CuentosContados[[#This Row],[Column1]],CuentosIndexados[],26,FALSE)</f>
        <v>0</v>
      </c>
      <c r="Y604">
        <f>VLOOKUP(CuentosContados[[#This Row],[Column1]],CuentosIndexados[],27,FALSE)</f>
        <v>0</v>
      </c>
      <c r="Z604">
        <f>VLOOKUP(CuentosContados[[#This Row],[Column1]],CuentosIndexados[],28,FALSE)</f>
        <v>0</v>
      </c>
      <c r="AA604">
        <f>VLOOKUP(CuentosContados[[#This Row],[Column1]],CuentosIndexados[],29,FALSE)</f>
        <v>0</v>
      </c>
      <c r="AB604" t="str">
        <f>VLOOKUP(CuentosContados[[#This Row],[Column1]],CuentosIndexados[],30,FALSE)</f>
        <v>adolescencia</v>
      </c>
      <c r="AC604">
        <f>VLOOKUP(CuentosContados[[#This Row],[Column1]],CuentosIndexados[],31,FALSE)</f>
        <v>0</v>
      </c>
      <c r="AD604">
        <f>VLOOKUP(CuentosContados[[#This Row],[Column1]],CuentosIndexados[],32,FALSE)</f>
        <v>0</v>
      </c>
      <c r="AE604">
        <f>VLOOKUP(CuentosContados[[#This Row],[Column1]],CuentosIndexados[],33,FALSE)</f>
        <v>0</v>
      </c>
      <c r="AF604">
        <f>VLOOKUP(CuentosContados[[#This Row],[Column1]],CuentosIndexados[],34,FALSE)</f>
        <v>0</v>
      </c>
      <c r="AG604">
        <f>VLOOKUP(CuentosContados[[#This Row],[Column1]],CuentosIndexados[],35,FALSE)</f>
        <v>0</v>
      </c>
      <c r="AH604">
        <f>VLOOKUP(CuentosContados[[#This Row],[Column1]],CuentosIndexados[],36,FALSE)</f>
        <v>0</v>
      </c>
      <c r="AI604">
        <f>VLOOKUP(CuentosContados[[#This Row],[Column1]],CuentosIndexados[],37,FALSE)</f>
        <v>0</v>
      </c>
      <c r="AJ604">
        <f>VLOOKUP(CuentosContados[[#This Row],[Column1]],CuentosIndexados[],38,FALSE)</f>
        <v>0</v>
      </c>
      <c r="AK604">
        <f>VLOOKUP(CuentosContados[[#This Row],[Column1]],CuentosIndexados[],39,FALSE)</f>
        <v>0</v>
      </c>
    </row>
    <row r="605" spans="1:37" x14ac:dyDescent="0.25">
      <c r="A605" t="s">
        <v>966</v>
      </c>
      <c r="B605" t="str">
        <f>VLOOKUP(CuentosContados[[#This Row],[Column1]],CuentosIndexados[],3,FALSE)</f>
        <v>amor</v>
      </c>
      <c r="C605">
        <f>VLOOKUP(CuentosContados[[#This Row],[Column1]],CuentosIndexados[],5,FALSE)</f>
        <v>0</v>
      </c>
      <c r="D605">
        <f>VLOOKUP(CuentosContados[[#This Row],[Column1]],CuentosIndexados[],6,FALSE)</f>
        <v>0</v>
      </c>
      <c r="E605">
        <f>VLOOKUP(CuentosContados[[#This Row],[Column1]],CuentosIndexados[],7,FALSE)</f>
        <v>0</v>
      </c>
      <c r="F605" t="str">
        <f>VLOOKUP(CuentosContados[[#This Row],[Column1]],CuentosIndexados[],8,FALSE)</f>
        <v>deseo</v>
      </c>
      <c r="G605">
        <f>VLOOKUP(CuentosContados[[#This Row],[Column1]],CuentosIndexados[],9,FALSE)</f>
        <v>0</v>
      </c>
      <c r="H605">
        <f>VLOOKUP(CuentosContados[[#This Row],[Column1]],CuentosIndexados[],10,FALSE)</f>
        <v>0</v>
      </c>
      <c r="I605" t="str">
        <f>VLOOKUP(CuentosContados[[#This Row],[Column1]],CuentosIndexados[],11,FALSE)</f>
        <v>educacion</v>
      </c>
      <c r="J605" t="str">
        <f>VLOOKUP(CuentosContados[[#This Row],[Column1]],CuentosIndexados[],12,FALSE)</f>
        <v>trabajo</v>
      </c>
      <c r="K605">
        <f>VLOOKUP(CuentosContados[[#This Row],[Column1]],CuentosIndexados[],13,FALSE)</f>
        <v>0</v>
      </c>
      <c r="L605">
        <f>VLOOKUP(CuentosContados[[#This Row],[Column1]],CuentosIndexados[],14,FALSE)</f>
        <v>0</v>
      </c>
      <c r="M605">
        <f>VLOOKUP(CuentosContados[[#This Row],[Column1]],CuentosIndexados[],15,FALSE)</f>
        <v>0</v>
      </c>
      <c r="N605">
        <f>VLOOKUP(CuentosContados[[#This Row],[Column1]],CuentosIndexados[],16,FALSE)</f>
        <v>0</v>
      </c>
      <c r="O605">
        <f>VLOOKUP(CuentosContados[[#This Row],[Column1]],CuentosIndexados[],17,FALSE)</f>
        <v>0</v>
      </c>
      <c r="P605">
        <f>VLOOKUP(CuentosContados[[#This Row],[Column1]],CuentosIndexados[],18,FALSE)</f>
        <v>0</v>
      </c>
      <c r="Q605">
        <f>VLOOKUP(CuentosContados[[#This Row],[Column1]],CuentosIndexados[],19,FALSE)</f>
        <v>0</v>
      </c>
      <c r="R605">
        <f>VLOOKUP(CuentosContados[[#This Row],[Column1]],CuentosIndexados[],20,FALSE)</f>
        <v>0</v>
      </c>
      <c r="S605">
        <f>VLOOKUP(CuentosContados[[#This Row],[Column1]],CuentosIndexados[],21,FALSE)</f>
        <v>0</v>
      </c>
      <c r="T605">
        <f>VLOOKUP(CuentosContados[[#This Row],[Column1]],CuentosIndexados[],22,FALSE)</f>
        <v>0</v>
      </c>
      <c r="U605">
        <f>VLOOKUP(CuentosContados[[#This Row],[Column1]],CuentosIndexados[],23,FALSE)</f>
        <v>0</v>
      </c>
      <c r="V605">
        <f>VLOOKUP(CuentosContados[[#This Row],[Column1]],CuentosIndexados[],24,FALSE)</f>
        <v>0</v>
      </c>
      <c r="W605">
        <f>VLOOKUP(CuentosContados[[#This Row],[Column1]],CuentosIndexados[],25,FALSE)</f>
        <v>0</v>
      </c>
      <c r="X605">
        <f>VLOOKUP(CuentosContados[[#This Row],[Column1]],CuentosIndexados[],26,FALSE)</f>
        <v>0</v>
      </c>
      <c r="Y605">
        <f>VLOOKUP(CuentosContados[[#This Row],[Column1]],CuentosIndexados[],27,FALSE)</f>
        <v>0</v>
      </c>
      <c r="Z605">
        <f>VLOOKUP(CuentosContados[[#This Row],[Column1]],CuentosIndexados[],28,FALSE)</f>
        <v>0</v>
      </c>
      <c r="AA605">
        <f>VLOOKUP(CuentosContados[[#This Row],[Column1]],CuentosIndexados[],29,FALSE)</f>
        <v>0</v>
      </c>
      <c r="AB605" t="str">
        <f>VLOOKUP(CuentosContados[[#This Row],[Column1]],CuentosIndexados[],30,FALSE)</f>
        <v>adolescencia</v>
      </c>
      <c r="AC605">
        <f>VLOOKUP(CuentosContados[[#This Row],[Column1]],CuentosIndexados[],31,FALSE)</f>
        <v>0</v>
      </c>
      <c r="AD605">
        <f>VLOOKUP(CuentosContados[[#This Row],[Column1]],CuentosIndexados[],32,FALSE)</f>
        <v>0</v>
      </c>
      <c r="AE605">
        <f>VLOOKUP(CuentosContados[[#This Row],[Column1]],CuentosIndexados[],33,FALSE)</f>
        <v>0</v>
      </c>
      <c r="AF605">
        <f>VLOOKUP(CuentosContados[[#This Row],[Column1]],CuentosIndexados[],34,FALSE)</f>
        <v>0</v>
      </c>
      <c r="AG605">
        <f>VLOOKUP(CuentosContados[[#This Row],[Column1]],CuentosIndexados[],35,FALSE)</f>
        <v>0</v>
      </c>
      <c r="AH605">
        <f>VLOOKUP(CuentosContados[[#This Row],[Column1]],CuentosIndexados[],36,FALSE)</f>
        <v>0</v>
      </c>
      <c r="AI605">
        <f>VLOOKUP(CuentosContados[[#This Row],[Column1]],CuentosIndexados[],37,FALSE)</f>
        <v>0</v>
      </c>
      <c r="AJ605">
        <f>VLOOKUP(CuentosContados[[#This Row],[Column1]],CuentosIndexados[],38,FALSE)</f>
        <v>0</v>
      </c>
      <c r="AK605">
        <f>VLOOKUP(CuentosContados[[#This Row],[Column1]],CuentosIndexados[],39,FALSE)</f>
        <v>0</v>
      </c>
    </row>
    <row r="606" spans="1:37" x14ac:dyDescent="0.25">
      <c r="A606" t="s">
        <v>966</v>
      </c>
      <c r="B606" t="str">
        <f>VLOOKUP(CuentosContados[[#This Row],[Column1]],CuentosIndexados[],3,FALSE)</f>
        <v>amor</v>
      </c>
      <c r="C606">
        <f>VLOOKUP(CuentosContados[[#This Row],[Column1]],CuentosIndexados[],5,FALSE)</f>
        <v>0</v>
      </c>
      <c r="D606">
        <f>VLOOKUP(CuentosContados[[#This Row],[Column1]],CuentosIndexados[],6,FALSE)</f>
        <v>0</v>
      </c>
      <c r="E606">
        <f>VLOOKUP(CuentosContados[[#This Row],[Column1]],CuentosIndexados[],7,FALSE)</f>
        <v>0</v>
      </c>
      <c r="F606" t="str">
        <f>VLOOKUP(CuentosContados[[#This Row],[Column1]],CuentosIndexados[],8,FALSE)</f>
        <v>deseo</v>
      </c>
      <c r="G606">
        <f>VLOOKUP(CuentosContados[[#This Row],[Column1]],CuentosIndexados[],9,FALSE)</f>
        <v>0</v>
      </c>
      <c r="H606">
        <f>VLOOKUP(CuentosContados[[#This Row],[Column1]],CuentosIndexados[],10,FALSE)</f>
        <v>0</v>
      </c>
      <c r="I606" t="str">
        <f>VLOOKUP(CuentosContados[[#This Row],[Column1]],CuentosIndexados[],11,FALSE)</f>
        <v>educacion</v>
      </c>
      <c r="J606" t="str">
        <f>VLOOKUP(CuentosContados[[#This Row],[Column1]],CuentosIndexados[],12,FALSE)</f>
        <v>trabajo</v>
      </c>
      <c r="K606">
        <f>VLOOKUP(CuentosContados[[#This Row],[Column1]],CuentosIndexados[],13,FALSE)</f>
        <v>0</v>
      </c>
      <c r="L606">
        <f>VLOOKUP(CuentosContados[[#This Row],[Column1]],CuentosIndexados[],14,FALSE)</f>
        <v>0</v>
      </c>
      <c r="M606">
        <f>VLOOKUP(CuentosContados[[#This Row],[Column1]],CuentosIndexados[],15,FALSE)</f>
        <v>0</v>
      </c>
      <c r="N606">
        <f>VLOOKUP(CuentosContados[[#This Row],[Column1]],CuentosIndexados[],16,FALSE)</f>
        <v>0</v>
      </c>
      <c r="O606">
        <f>VLOOKUP(CuentosContados[[#This Row],[Column1]],CuentosIndexados[],17,FALSE)</f>
        <v>0</v>
      </c>
      <c r="P606">
        <f>VLOOKUP(CuentosContados[[#This Row],[Column1]],CuentosIndexados[],18,FALSE)</f>
        <v>0</v>
      </c>
      <c r="Q606">
        <f>VLOOKUP(CuentosContados[[#This Row],[Column1]],CuentosIndexados[],19,FALSE)</f>
        <v>0</v>
      </c>
      <c r="R606">
        <f>VLOOKUP(CuentosContados[[#This Row],[Column1]],CuentosIndexados[],20,FALSE)</f>
        <v>0</v>
      </c>
      <c r="S606">
        <f>VLOOKUP(CuentosContados[[#This Row],[Column1]],CuentosIndexados[],21,FALSE)</f>
        <v>0</v>
      </c>
      <c r="T606">
        <f>VLOOKUP(CuentosContados[[#This Row],[Column1]],CuentosIndexados[],22,FALSE)</f>
        <v>0</v>
      </c>
      <c r="U606">
        <f>VLOOKUP(CuentosContados[[#This Row],[Column1]],CuentosIndexados[],23,FALSE)</f>
        <v>0</v>
      </c>
      <c r="V606">
        <f>VLOOKUP(CuentosContados[[#This Row],[Column1]],CuentosIndexados[],24,FALSE)</f>
        <v>0</v>
      </c>
      <c r="W606">
        <f>VLOOKUP(CuentosContados[[#This Row],[Column1]],CuentosIndexados[],25,FALSE)</f>
        <v>0</v>
      </c>
      <c r="X606">
        <f>VLOOKUP(CuentosContados[[#This Row],[Column1]],CuentosIndexados[],26,FALSE)</f>
        <v>0</v>
      </c>
      <c r="Y606">
        <f>VLOOKUP(CuentosContados[[#This Row],[Column1]],CuentosIndexados[],27,FALSE)</f>
        <v>0</v>
      </c>
      <c r="Z606">
        <f>VLOOKUP(CuentosContados[[#This Row],[Column1]],CuentosIndexados[],28,FALSE)</f>
        <v>0</v>
      </c>
      <c r="AA606">
        <f>VLOOKUP(CuentosContados[[#This Row],[Column1]],CuentosIndexados[],29,FALSE)</f>
        <v>0</v>
      </c>
      <c r="AB606" t="str">
        <f>VLOOKUP(CuentosContados[[#This Row],[Column1]],CuentosIndexados[],30,FALSE)</f>
        <v>adolescencia</v>
      </c>
      <c r="AC606">
        <f>VLOOKUP(CuentosContados[[#This Row],[Column1]],CuentosIndexados[],31,FALSE)</f>
        <v>0</v>
      </c>
      <c r="AD606">
        <f>VLOOKUP(CuentosContados[[#This Row],[Column1]],CuentosIndexados[],32,FALSE)</f>
        <v>0</v>
      </c>
      <c r="AE606">
        <f>VLOOKUP(CuentosContados[[#This Row],[Column1]],CuentosIndexados[],33,FALSE)</f>
        <v>0</v>
      </c>
      <c r="AF606">
        <f>VLOOKUP(CuentosContados[[#This Row],[Column1]],CuentosIndexados[],34,FALSE)</f>
        <v>0</v>
      </c>
      <c r="AG606">
        <f>VLOOKUP(CuentosContados[[#This Row],[Column1]],CuentosIndexados[],35,FALSE)</f>
        <v>0</v>
      </c>
      <c r="AH606">
        <f>VLOOKUP(CuentosContados[[#This Row],[Column1]],CuentosIndexados[],36,FALSE)</f>
        <v>0</v>
      </c>
      <c r="AI606">
        <f>VLOOKUP(CuentosContados[[#This Row],[Column1]],CuentosIndexados[],37,FALSE)</f>
        <v>0</v>
      </c>
      <c r="AJ606">
        <f>VLOOKUP(CuentosContados[[#This Row],[Column1]],CuentosIndexados[],38,FALSE)</f>
        <v>0</v>
      </c>
      <c r="AK606">
        <f>VLOOKUP(CuentosContados[[#This Row],[Column1]],CuentosIndexados[],39,FALSE)</f>
        <v>0</v>
      </c>
    </row>
    <row r="607" spans="1:37" x14ac:dyDescent="0.25">
      <c r="A607" t="s">
        <v>966</v>
      </c>
      <c r="B607" t="str">
        <f>VLOOKUP(CuentosContados[[#This Row],[Column1]],CuentosIndexados[],3,FALSE)</f>
        <v>amor</v>
      </c>
      <c r="C607">
        <f>VLOOKUP(CuentosContados[[#This Row],[Column1]],CuentosIndexados[],5,FALSE)</f>
        <v>0</v>
      </c>
      <c r="D607">
        <f>VLOOKUP(CuentosContados[[#This Row],[Column1]],CuentosIndexados[],6,FALSE)</f>
        <v>0</v>
      </c>
      <c r="E607">
        <f>VLOOKUP(CuentosContados[[#This Row],[Column1]],CuentosIndexados[],7,FALSE)</f>
        <v>0</v>
      </c>
      <c r="F607" t="str">
        <f>VLOOKUP(CuentosContados[[#This Row],[Column1]],CuentosIndexados[],8,FALSE)</f>
        <v>deseo</v>
      </c>
      <c r="G607">
        <f>VLOOKUP(CuentosContados[[#This Row],[Column1]],CuentosIndexados[],9,FALSE)</f>
        <v>0</v>
      </c>
      <c r="H607">
        <f>VLOOKUP(CuentosContados[[#This Row],[Column1]],CuentosIndexados[],10,FALSE)</f>
        <v>0</v>
      </c>
      <c r="I607" t="str">
        <f>VLOOKUP(CuentosContados[[#This Row],[Column1]],CuentosIndexados[],11,FALSE)</f>
        <v>educacion</v>
      </c>
      <c r="J607" t="str">
        <f>VLOOKUP(CuentosContados[[#This Row],[Column1]],CuentosIndexados[],12,FALSE)</f>
        <v>trabajo</v>
      </c>
      <c r="K607">
        <f>VLOOKUP(CuentosContados[[#This Row],[Column1]],CuentosIndexados[],13,FALSE)</f>
        <v>0</v>
      </c>
      <c r="L607">
        <f>VLOOKUP(CuentosContados[[#This Row],[Column1]],CuentosIndexados[],14,FALSE)</f>
        <v>0</v>
      </c>
      <c r="M607">
        <f>VLOOKUP(CuentosContados[[#This Row],[Column1]],CuentosIndexados[],15,FALSE)</f>
        <v>0</v>
      </c>
      <c r="N607">
        <f>VLOOKUP(CuentosContados[[#This Row],[Column1]],CuentosIndexados[],16,FALSE)</f>
        <v>0</v>
      </c>
      <c r="O607">
        <f>VLOOKUP(CuentosContados[[#This Row],[Column1]],CuentosIndexados[],17,FALSE)</f>
        <v>0</v>
      </c>
      <c r="P607">
        <f>VLOOKUP(CuentosContados[[#This Row],[Column1]],CuentosIndexados[],18,FALSE)</f>
        <v>0</v>
      </c>
      <c r="Q607">
        <f>VLOOKUP(CuentosContados[[#This Row],[Column1]],CuentosIndexados[],19,FALSE)</f>
        <v>0</v>
      </c>
      <c r="R607">
        <f>VLOOKUP(CuentosContados[[#This Row],[Column1]],CuentosIndexados[],20,FALSE)</f>
        <v>0</v>
      </c>
      <c r="S607">
        <f>VLOOKUP(CuentosContados[[#This Row],[Column1]],CuentosIndexados[],21,FALSE)</f>
        <v>0</v>
      </c>
      <c r="T607">
        <f>VLOOKUP(CuentosContados[[#This Row],[Column1]],CuentosIndexados[],22,FALSE)</f>
        <v>0</v>
      </c>
      <c r="U607">
        <f>VLOOKUP(CuentosContados[[#This Row],[Column1]],CuentosIndexados[],23,FALSE)</f>
        <v>0</v>
      </c>
      <c r="V607">
        <f>VLOOKUP(CuentosContados[[#This Row],[Column1]],CuentosIndexados[],24,FALSE)</f>
        <v>0</v>
      </c>
      <c r="W607">
        <f>VLOOKUP(CuentosContados[[#This Row],[Column1]],CuentosIndexados[],25,FALSE)</f>
        <v>0</v>
      </c>
      <c r="X607">
        <f>VLOOKUP(CuentosContados[[#This Row],[Column1]],CuentosIndexados[],26,FALSE)</f>
        <v>0</v>
      </c>
      <c r="Y607">
        <f>VLOOKUP(CuentosContados[[#This Row],[Column1]],CuentosIndexados[],27,FALSE)</f>
        <v>0</v>
      </c>
      <c r="Z607">
        <f>VLOOKUP(CuentosContados[[#This Row],[Column1]],CuentosIndexados[],28,FALSE)</f>
        <v>0</v>
      </c>
      <c r="AA607">
        <f>VLOOKUP(CuentosContados[[#This Row],[Column1]],CuentosIndexados[],29,FALSE)</f>
        <v>0</v>
      </c>
      <c r="AB607" t="str">
        <f>VLOOKUP(CuentosContados[[#This Row],[Column1]],CuentosIndexados[],30,FALSE)</f>
        <v>adolescencia</v>
      </c>
      <c r="AC607">
        <f>VLOOKUP(CuentosContados[[#This Row],[Column1]],CuentosIndexados[],31,FALSE)</f>
        <v>0</v>
      </c>
      <c r="AD607">
        <f>VLOOKUP(CuentosContados[[#This Row],[Column1]],CuentosIndexados[],32,FALSE)</f>
        <v>0</v>
      </c>
      <c r="AE607">
        <f>VLOOKUP(CuentosContados[[#This Row],[Column1]],CuentosIndexados[],33,FALSE)</f>
        <v>0</v>
      </c>
      <c r="AF607">
        <f>VLOOKUP(CuentosContados[[#This Row],[Column1]],CuentosIndexados[],34,FALSE)</f>
        <v>0</v>
      </c>
      <c r="AG607">
        <f>VLOOKUP(CuentosContados[[#This Row],[Column1]],CuentosIndexados[],35,FALSE)</f>
        <v>0</v>
      </c>
      <c r="AH607">
        <f>VLOOKUP(CuentosContados[[#This Row],[Column1]],CuentosIndexados[],36,FALSE)</f>
        <v>0</v>
      </c>
      <c r="AI607">
        <f>VLOOKUP(CuentosContados[[#This Row],[Column1]],CuentosIndexados[],37,FALSE)</f>
        <v>0</v>
      </c>
      <c r="AJ607">
        <f>VLOOKUP(CuentosContados[[#This Row],[Column1]],CuentosIndexados[],38,FALSE)</f>
        <v>0</v>
      </c>
      <c r="AK607">
        <f>VLOOKUP(CuentosContados[[#This Row],[Column1]],CuentosIndexados[],39,FALSE)</f>
        <v>0</v>
      </c>
    </row>
    <row r="608" spans="1:37" x14ac:dyDescent="0.25">
      <c r="A608" t="s">
        <v>966</v>
      </c>
      <c r="B608" t="str">
        <f>VLOOKUP(CuentosContados[[#This Row],[Column1]],CuentosIndexados[],3,FALSE)</f>
        <v>amor</v>
      </c>
      <c r="C608">
        <f>VLOOKUP(CuentosContados[[#This Row],[Column1]],CuentosIndexados[],5,FALSE)</f>
        <v>0</v>
      </c>
      <c r="D608">
        <f>VLOOKUP(CuentosContados[[#This Row],[Column1]],CuentosIndexados[],6,FALSE)</f>
        <v>0</v>
      </c>
      <c r="E608">
        <f>VLOOKUP(CuentosContados[[#This Row],[Column1]],CuentosIndexados[],7,FALSE)</f>
        <v>0</v>
      </c>
      <c r="F608" t="str">
        <f>VLOOKUP(CuentosContados[[#This Row],[Column1]],CuentosIndexados[],8,FALSE)</f>
        <v>deseo</v>
      </c>
      <c r="G608">
        <f>VLOOKUP(CuentosContados[[#This Row],[Column1]],CuentosIndexados[],9,FALSE)</f>
        <v>0</v>
      </c>
      <c r="H608">
        <f>VLOOKUP(CuentosContados[[#This Row],[Column1]],CuentosIndexados[],10,FALSE)</f>
        <v>0</v>
      </c>
      <c r="I608" t="str">
        <f>VLOOKUP(CuentosContados[[#This Row],[Column1]],CuentosIndexados[],11,FALSE)</f>
        <v>educacion</v>
      </c>
      <c r="J608" t="str">
        <f>VLOOKUP(CuentosContados[[#This Row],[Column1]],CuentosIndexados[],12,FALSE)</f>
        <v>trabajo</v>
      </c>
      <c r="K608">
        <f>VLOOKUP(CuentosContados[[#This Row],[Column1]],CuentosIndexados[],13,FALSE)</f>
        <v>0</v>
      </c>
      <c r="L608">
        <f>VLOOKUP(CuentosContados[[#This Row],[Column1]],CuentosIndexados[],14,FALSE)</f>
        <v>0</v>
      </c>
      <c r="M608">
        <f>VLOOKUP(CuentosContados[[#This Row],[Column1]],CuentosIndexados[],15,FALSE)</f>
        <v>0</v>
      </c>
      <c r="N608">
        <f>VLOOKUP(CuentosContados[[#This Row],[Column1]],CuentosIndexados[],16,FALSE)</f>
        <v>0</v>
      </c>
      <c r="O608">
        <f>VLOOKUP(CuentosContados[[#This Row],[Column1]],CuentosIndexados[],17,FALSE)</f>
        <v>0</v>
      </c>
      <c r="P608">
        <f>VLOOKUP(CuentosContados[[#This Row],[Column1]],CuentosIndexados[],18,FALSE)</f>
        <v>0</v>
      </c>
      <c r="Q608">
        <f>VLOOKUP(CuentosContados[[#This Row],[Column1]],CuentosIndexados[],19,FALSE)</f>
        <v>0</v>
      </c>
      <c r="R608">
        <f>VLOOKUP(CuentosContados[[#This Row],[Column1]],CuentosIndexados[],20,FALSE)</f>
        <v>0</v>
      </c>
      <c r="S608">
        <f>VLOOKUP(CuentosContados[[#This Row],[Column1]],CuentosIndexados[],21,FALSE)</f>
        <v>0</v>
      </c>
      <c r="T608">
        <f>VLOOKUP(CuentosContados[[#This Row],[Column1]],CuentosIndexados[],22,FALSE)</f>
        <v>0</v>
      </c>
      <c r="U608">
        <f>VLOOKUP(CuentosContados[[#This Row],[Column1]],CuentosIndexados[],23,FALSE)</f>
        <v>0</v>
      </c>
      <c r="V608">
        <f>VLOOKUP(CuentosContados[[#This Row],[Column1]],CuentosIndexados[],24,FALSE)</f>
        <v>0</v>
      </c>
      <c r="W608">
        <f>VLOOKUP(CuentosContados[[#This Row],[Column1]],CuentosIndexados[],25,FALSE)</f>
        <v>0</v>
      </c>
      <c r="X608">
        <f>VLOOKUP(CuentosContados[[#This Row],[Column1]],CuentosIndexados[],26,FALSE)</f>
        <v>0</v>
      </c>
      <c r="Y608">
        <f>VLOOKUP(CuentosContados[[#This Row],[Column1]],CuentosIndexados[],27,FALSE)</f>
        <v>0</v>
      </c>
      <c r="Z608">
        <f>VLOOKUP(CuentosContados[[#This Row],[Column1]],CuentosIndexados[],28,FALSE)</f>
        <v>0</v>
      </c>
      <c r="AA608">
        <f>VLOOKUP(CuentosContados[[#This Row],[Column1]],CuentosIndexados[],29,FALSE)</f>
        <v>0</v>
      </c>
      <c r="AB608" t="str">
        <f>VLOOKUP(CuentosContados[[#This Row],[Column1]],CuentosIndexados[],30,FALSE)</f>
        <v>adolescencia</v>
      </c>
      <c r="AC608">
        <f>VLOOKUP(CuentosContados[[#This Row],[Column1]],CuentosIndexados[],31,FALSE)</f>
        <v>0</v>
      </c>
      <c r="AD608">
        <f>VLOOKUP(CuentosContados[[#This Row],[Column1]],CuentosIndexados[],32,FALSE)</f>
        <v>0</v>
      </c>
      <c r="AE608">
        <f>VLOOKUP(CuentosContados[[#This Row],[Column1]],CuentosIndexados[],33,FALSE)</f>
        <v>0</v>
      </c>
      <c r="AF608">
        <f>VLOOKUP(CuentosContados[[#This Row],[Column1]],CuentosIndexados[],34,FALSE)</f>
        <v>0</v>
      </c>
      <c r="AG608">
        <f>VLOOKUP(CuentosContados[[#This Row],[Column1]],CuentosIndexados[],35,FALSE)</f>
        <v>0</v>
      </c>
      <c r="AH608">
        <f>VLOOKUP(CuentosContados[[#This Row],[Column1]],CuentosIndexados[],36,FALSE)</f>
        <v>0</v>
      </c>
      <c r="AI608">
        <f>VLOOKUP(CuentosContados[[#This Row],[Column1]],CuentosIndexados[],37,FALSE)</f>
        <v>0</v>
      </c>
      <c r="AJ608">
        <f>VLOOKUP(CuentosContados[[#This Row],[Column1]],CuentosIndexados[],38,FALSE)</f>
        <v>0</v>
      </c>
      <c r="AK608">
        <f>VLOOKUP(CuentosContados[[#This Row],[Column1]],CuentosIndexados[],39,FALSE)</f>
        <v>0</v>
      </c>
    </row>
    <row r="609" spans="1:37" x14ac:dyDescent="0.25">
      <c r="A609" t="s">
        <v>966</v>
      </c>
      <c r="B609" t="str">
        <f>VLOOKUP(CuentosContados[[#This Row],[Column1]],CuentosIndexados[],3,FALSE)</f>
        <v>amor</v>
      </c>
      <c r="C609">
        <f>VLOOKUP(CuentosContados[[#This Row],[Column1]],CuentosIndexados[],5,FALSE)</f>
        <v>0</v>
      </c>
      <c r="D609">
        <f>VLOOKUP(CuentosContados[[#This Row],[Column1]],CuentosIndexados[],6,FALSE)</f>
        <v>0</v>
      </c>
      <c r="E609">
        <f>VLOOKUP(CuentosContados[[#This Row],[Column1]],CuentosIndexados[],7,FALSE)</f>
        <v>0</v>
      </c>
      <c r="F609" t="str">
        <f>VLOOKUP(CuentosContados[[#This Row],[Column1]],CuentosIndexados[],8,FALSE)</f>
        <v>deseo</v>
      </c>
      <c r="G609">
        <f>VLOOKUP(CuentosContados[[#This Row],[Column1]],CuentosIndexados[],9,FALSE)</f>
        <v>0</v>
      </c>
      <c r="H609">
        <f>VLOOKUP(CuentosContados[[#This Row],[Column1]],CuentosIndexados[],10,FALSE)</f>
        <v>0</v>
      </c>
      <c r="I609" t="str">
        <f>VLOOKUP(CuentosContados[[#This Row],[Column1]],CuentosIndexados[],11,FALSE)</f>
        <v>educacion</v>
      </c>
      <c r="J609" t="str">
        <f>VLOOKUP(CuentosContados[[#This Row],[Column1]],CuentosIndexados[],12,FALSE)</f>
        <v>trabajo</v>
      </c>
      <c r="K609">
        <f>VLOOKUP(CuentosContados[[#This Row],[Column1]],CuentosIndexados[],13,FALSE)</f>
        <v>0</v>
      </c>
      <c r="L609">
        <f>VLOOKUP(CuentosContados[[#This Row],[Column1]],CuentosIndexados[],14,FALSE)</f>
        <v>0</v>
      </c>
      <c r="M609">
        <f>VLOOKUP(CuentosContados[[#This Row],[Column1]],CuentosIndexados[],15,FALSE)</f>
        <v>0</v>
      </c>
      <c r="N609">
        <f>VLOOKUP(CuentosContados[[#This Row],[Column1]],CuentosIndexados[],16,FALSE)</f>
        <v>0</v>
      </c>
      <c r="O609">
        <f>VLOOKUP(CuentosContados[[#This Row],[Column1]],CuentosIndexados[],17,FALSE)</f>
        <v>0</v>
      </c>
      <c r="P609">
        <f>VLOOKUP(CuentosContados[[#This Row],[Column1]],CuentosIndexados[],18,FALSE)</f>
        <v>0</v>
      </c>
      <c r="Q609">
        <f>VLOOKUP(CuentosContados[[#This Row],[Column1]],CuentosIndexados[],19,FALSE)</f>
        <v>0</v>
      </c>
      <c r="R609">
        <f>VLOOKUP(CuentosContados[[#This Row],[Column1]],CuentosIndexados[],20,FALSE)</f>
        <v>0</v>
      </c>
      <c r="S609">
        <f>VLOOKUP(CuentosContados[[#This Row],[Column1]],CuentosIndexados[],21,FALSE)</f>
        <v>0</v>
      </c>
      <c r="T609">
        <f>VLOOKUP(CuentosContados[[#This Row],[Column1]],CuentosIndexados[],22,FALSE)</f>
        <v>0</v>
      </c>
      <c r="U609">
        <f>VLOOKUP(CuentosContados[[#This Row],[Column1]],CuentosIndexados[],23,FALSE)</f>
        <v>0</v>
      </c>
      <c r="V609">
        <f>VLOOKUP(CuentosContados[[#This Row],[Column1]],CuentosIndexados[],24,FALSE)</f>
        <v>0</v>
      </c>
      <c r="W609">
        <f>VLOOKUP(CuentosContados[[#This Row],[Column1]],CuentosIndexados[],25,FALSE)</f>
        <v>0</v>
      </c>
      <c r="X609">
        <f>VLOOKUP(CuentosContados[[#This Row],[Column1]],CuentosIndexados[],26,FALSE)</f>
        <v>0</v>
      </c>
      <c r="Y609">
        <f>VLOOKUP(CuentosContados[[#This Row],[Column1]],CuentosIndexados[],27,FALSE)</f>
        <v>0</v>
      </c>
      <c r="Z609">
        <f>VLOOKUP(CuentosContados[[#This Row],[Column1]],CuentosIndexados[],28,FALSE)</f>
        <v>0</v>
      </c>
      <c r="AA609">
        <f>VLOOKUP(CuentosContados[[#This Row],[Column1]],CuentosIndexados[],29,FALSE)</f>
        <v>0</v>
      </c>
      <c r="AB609" t="str">
        <f>VLOOKUP(CuentosContados[[#This Row],[Column1]],CuentosIndexados[],30,FALSE)</f>
        <v>adolescencia</v>
      </c>
      <c r="AC609">
        <f>VLOOKUP(CuentosContados[[#This Row],[Column1]],CuentosIndexados[],31,FALSE)</f>
        <v>0</v>
      </c>
      <c r="AD609">
        <f>VLOOKUP(CuentosContados[[#This Row],[Column1]],CuentosIndexados[],32,FALSE)</f>
        <v>0</v>
      </c>
      <c r="AE609">
        <f>VLOOKUP(CuentosContados[[#This Row],[Column1]],CuentosIndexados[],33,FALSE)</f>
        <v>0</v>
      </c>
      <c r="AF609">
        <f>VLOOKUP(CuentosContados[[#This Row],[Column1]],CuentosIndexados[],34,FALSE)</f>
        <v>0</v>
      </c>
      <c r="AG609">
        <f>VLOOKUP(CuentosContados[[#This Row],[Column1]],CuentosIndexados[],35,FALSE)</f>
        <v>0</v>
      </c>
      <c r="AH609">
        <f>VLOOKUP(CuentosContados[[#This Row],[Column1]],CuentosIndexados[],36,FALSE)</f>
        <v>0</v>
      </c>
      <c r="AI609">
        <f>VLOOKUP(CuentosContados[[#This Row],[Column1]],CuentosIndexados[],37,FALSE)</f>
        <v>0</v>
      </c>
      <c r="AJ609">
        <f>VLOOKUP(CuentosContados[[#This Row],[Column1]],CuentosIndexados[],38,FALSE)</f>
        <v>0</v>
      </c>
      <c r="AK609">
        <f>VLOOKUP(CuentosContados[[#This Row],[Column1]],CuentosIndexados[],39,FALSE)</f>
        <v>0</v>
      </c>
    </row>
    <row r="610" spans="1:37" x14ac:dyDescent="0.25">
      <c r="A610" t="s">
        <v>966</v>
      </c>
      <c r="B610" t="str">
        <f>VLOOKUP(CuentosContados[[#This Row],[Column1]],CuentosIndexados[],3,FALSE)</f>
        <v>amor</v>
      </c>
      <c r="C610">
        <f>VLOOKUP(CuentosContados[[#This Row],[Column1]],CuentosIndexados[],5,FALSE)</f>
        <v>0</v>
      </c>
      <c r="D610">
        <f>VLOOKUP(CuentosContados[[#This Row],[Column1]],CuentosIndexados[],6,FALSE)</f>
        <v>0</v>
      </c>
      <c r="E610">
        <f>VLOOKUP(CuentosContados[[#This Row],[Column1]],CuentosIndexados[],7,FALSE)</f>
        <v>0</v>
      </c>
      <c r="F610" t="str">
        <f>VLOOKUP(CuentosContados[[#This Row],[Column1]],CuentosIndexados[],8,FALSE)</f>
        <v>deseo</v>
      </c>
      <c r="G610">
        <f>VLOOKUP(CuentosContados[[#This Row],[Column1]],CuentosIndexados[],9,FALSE)</f>
        <v>0</v>
      </c>
      <c r="H610">
        <f>VLOOKUP(CuentosContados[[#This Row],[Column1]],CuentosIndexados[],10,FALSE)</f>
        <v>0</v>
      </c>
      <c r="I610" t="str">
        <f>VLOOKUP(CuentosContados[[#This Row],[Column1]],CuentosIndexados[],11,FALSE)</f>
        <v>educacion</v>
      </c>
      <c r="J610" t="str">
        <f>VLOOKUP(CuentosContados[[#This Row],[Column1]],CuentosIndexados[],12,FALSE)</f>
        <v>trabajo</v>
      </c>
      <c r="K610">
        <f>VLOOKUP(CuentosContados[[#This Row],[Column1]],CuentosIndexados[],13,FALSE)</f>
        <v>0</v>
      </c>
      <c r="L610">
        <f>VLOOKUP(CuentosContados[[#This Row],[Column1]],CuentosIndexados[],14,FALSE)</f>
        <v>0</v>
      </c>
      <c r="M610">
        <f>VLOOKUP(CuentosContados[[#This Row],[Column1]],CuentosIndexados[],15,FALSE)</f>
        <v>0</v>
      </c>
      <c r="N610">
        <f>VLOOKUP(CuentosContados[[#This Row],[Column1]],CuentosIndexados[],16,FALSE)</f>
        <v>0</v>
      </c>
      <c r="O610">
        <f>VLOOKUP(CuentosContados[[#This Row],[Column1]],CuentosIndexados[],17,FALSE)</f>
        <v>0</v>
      </c>
      <c r="P610">
        <f>VLOOKUP(CuentosContados[[#This Row],[Column1]],CuentosIndexados[],18,FALSE)</f>
        <v>0</v>
      </c>
      <c r="Q610">
        <f>VLOOKUP(CuentosContados[[#This Row],[Column1]],CuentosIndexados[],19,FALSE)</f>
        <v>0</v>
      </c>
      <c r="R610">
        <f>VLOOKUP(CuentosContados[[#This Row],[Column1]],CuentosIndexados[],20,FALSE)</f>
        <v>0</v>
      </c>
      <c r="S610">
        <f>VLOOKUP(CuentosContados[[#This Row],[Column1]],CuentosIndexados[],21,FALSE)</f>
        <v>0</v>
      </c>
      <c r="T610">
        <f>VLOOKUP(CuentosContados[[#This Row],[Column1]],CuentosIndexados[],22,FALSE)</f>
        <v>0</v>
      </c>
      <c r="U610">
        <f>VLOOKUP(CuentosContados[[#This Row],[Column1]],CuentosIndexados[],23,FALSE)</f>
        <v>0</v>
      </c>
      <c r="V610">
        <f>VLOOKUP(CuentosContados[[#This Row],[Column1]],CuentosIndexados[],24,FALSE)</f>
        <v>0</v>
      </c>
      <c r="W610">
        <f>VLOOKUP(CuentosContados[[#This Row],[Column1]],CuentosIndexados[],25,FALSE)</f>
        <v>0</v>
      </c>
      <c r="X610">
        <f>VLOOKUP(CuentosContados[[#This Row],[Column1]],CuentosIndexados[],26,FALSE)</f>
        <v>0</v>
      </c>
      <c r="Y610">
        <f>VLOOKUP(CuentosContados[[#This Row],[Column1]],CuentosIndexados[],27,FALSE)</f>
        <v>0</v>
      </c>
      <c r="Z610">
        <f>VLOOKUP(CuentosContados[[#This Row],[Column1]],CuentosIndexados[],28,FALSE)</f>
        <v>0</v>
      </c>
      <c r="AA610">
        <f>VLOOKUP(CuentosContados[[#This Row],[Column1]],CuentosIndexados[],29,FALSE)</f>
        <v>0</v>
      </c>
      <c r="AB610" t="str">
        <f>VLOOKUP(CuentosContados[[#This Row],[Column1]],CuentosIndexados[],30,FALSE)</f>
        <v>adolescencia</v>
      </c>
      <c r="AC610">
        <f>VLOOKUP(CuentosContados[[#This Row],[Column1]],CuentosIndexados[],31,FALSE)</f>
        <v>0</v>
      </c>
      <c r="AD610">
        <f>VLOOKUP(CuentosContados[[#This Row],[Column1]],CuentosIndexados[],32,FALSE)</f>
        <v>0</v>
      </c>
      <c r="AE610">
        <f>VLOOKUP(CuentosContados[[#This Row],[Column1]],CuentosIndexados[],33,FALSE)</f>
        <v>0</v>
      </c>
      <c r="AF610">
        <f>VLOOKUP(CuentosContados[[#This Row],[Column1]],CuentosIndexados[],34,FALSE)</f>
        <v>0</v>
      </c>
      <c r="AG610">
        <f>VLOOKUP(CuentosContados[[#This Row],[Column1]],CuentosIndexados[],35,FALSE)</f>
        <v>0</v>
      </c>
      <c r="AH610">
        <f>VLOOKUP(CuentosContados[[#This Row],[Column1]],CuentosIndexados[],36,FALSE)</f>
        <v>0</v>
      </c>
      <c r="AI610">
        <f>VLOOKUP(CuentosContados[[#This Row],[Column1]],CuentosIndexados[],37,FALSE)</f>
        <v>0</v>
      </c>
      <c r="AJ610">
        <f>VLOOKUP(CuentosContados[[#This Row],[Column1]],CuentosIndexados[],38,FALSE)</f>
        <v>0</v>
      </c>
      <c r="AK610">
        <f>VLOOKUP(CuentosContados[[#This Row],[Column1]],CuentosIndexados[],39,FALSE)</f>
        <v>0</v>
      </c>
    </row>
    <row r="611" spans="1:37" x14ac:dyDescent="0.25">
      <c r="A611" t="s">
        <v>966</v>
      </c>
      <c r="B611" t="str">
        <f>VLOOKUP(CuentosContados[[#This Row],[Column1]],CuentosIndexados[],3,FALSE)</f>
        <v>amor</v>
      </c>
      <c r="C611">
        <f>VLOOKUP(CuentosContados[[#This Row],[Column1]],CuentosIndexados[],5,FALSE)</f>
        <v>0</v>
      </c>
      <c r="D611">
        <f>VLOOKUP(CuentosContados[[#This Row],[Column1]],CuentosIndexados[],6,FALSE)</f>
        <v>0</v>
      </c>
      <c r="E611">
        <f>VLOOKUP(CuentosContados[[#This Row],[Column1]],CuentosIndexados[],7,FALSE)</f>
        <v>0</v>
      </c>
      <c r="F611" t="str">
        <f>VLOOKUP(CuentosContados[[#This Row],[Column1]],CuentosIndexados[],8,FALSE)</f>
        <v>deseo</v>
      </c>
      <c r="G611">
        <f>VLOOKUP(CuentosContados[[#This Row],[Column1]],CuentosIndexados[],9,FALSE)</f>
        <v>0</v>
      </c>
      <c r="H611">
        <f>VLOOKUP(CuentosContados[[#This Row],[Column1]],CuentosIndexados[],10,FALSE)</f>
        <v>0</v>
      </c>
      <c r="I611" t="str">
        <f>VLOOKUP(CuentosContados[[#This Row],[Column1]],CuentosIndexados[],11,FALSE)</f>
        <v>educacion</v>
      </c>
      <c r="J611" t="str">
        <f>VLOOKUP(CuentosContados[[#This Row],[Column1]],CuentosIndexados[],12,FALSE)</f>
        <v>trabajo</v>
      </c>
      <c r="K611">
        <f>VLOOKUP(CuentosContados[[#This Row],[Column1]],CuentosIndexados[],13,FALSE)</f>
        <v>0</v>
      </c>
      <c r="L611">
        <f>VLOOKUP(CuentosContados[[#This Row],[Column1]],CuentosIndexados[],14,FALSE)</f>
        <v>0</v>
      </c>
      <c r="M611">
        <f>VLOOKUP(CuentosContados[[#This Row],[Column1]],CuentosIndexados[],15,FALSE)</f>
        <v>0</v>
      </c>
      <c r="N611">
        <f>VLOOKUP(CuentosContados[[#This Row],[Column1]],CuentosIndexados[],16,FALSE)</f>
        <v>0</v>
      </c>
      <c r="O611">
        <f>VLOOKUP(CuentosContados[[#This Row],[Column1]],CuentosIndexados[],17,FALSE)</f>
        <v>0</v>
      </c>
      <c r="P611">
        <f>VLOOKUP(CuentosContados[[#This Row],[Column1]],CuentosIndexados[],18,FALSE)</f>
        <v>0</v>
      </c>
      <c r="Q611">
        <f>VLOOKUP(CuentosContados[[#This Row],[Column1]],CuentosIndexados[],19,FALSE)</f>
        <v>0</v>
      </c>
      <c r="R611">
        <f>VLOOKUP(CuentosContados[[#This Row],[Column1]],CuentosIndexados[],20,FALSE)</f>
        <v>0</v>
      </c>
      <c r="S611">
        <f>VLOOKUP(CuentosContados[[#This Row],[Column1]],CuentosIndexados[],21,FALSE)</f>
        <v>0</v>
      </c>
      <c r="T611">
        <f>VLOOKUP(CuentosContados[[#This Row],[Column1]],CuentosIndexados[],22,FALSE)</f>
        <v>0</v>
      </c>
      <c r="U611">
        <f>VLOOKUP(CuentosContados[[#This Row],[Column1]],CuentosIndexados[],23,FALSE)</f>
        <v>0</v>
      </c>
      <c r="V611">
        <f>VLOOKUP(CuentosContados[[#This Row],[Column1]],CuentosIndexados[],24,FALSE)</f>
        <v>0</v>
      </c>
      <c r="W611">
        <f>VLOOKUP(CuentosContados[[#This Row],[Column1]],CuentosIndexados[],25,FALSE)</f>
        <v>0</v>
      </c>
      <c r="X611">
        <f>VLOOKUP(CuentosContados[[#This Row],[Column1]],CuentosIndexados[],26,FALSE)</f>
        <v>0</v>
      </c>
      <c r="Y611">
        <f>VLOOKUP(CuentosContados[[#This Row],[Column1]],CuentosIndexados[],27,FALSE)</f>
        <v>0</v>
      </c>
      <c r="Z611">
        <f>VLOOKUP(CuentosContados[[#This Row],[Column1]],CuentosIndexados[],28,FALSE)</f>
        <v>0</v>
      </c>
      <c r="AA611">
        <f>VLOOKUP(CuentosContados[[#This Row],[Column1]],CuentosIndexados[],29,FALSE)</f>
        <v>0</v>
      </c>
      <c r="AB611" t="str">
        <f>VLOOKUP(CuentosContados[[#This Row],[Column1]],CuentosIndexados[],30,FALSE)</f>
        <v>adolescencia</v>
      </c>
      <c r="AC611">
        <f>VLOOKUP(CuentosContados[[#This Row],[Column1]],CuentosIndexados[],31,FALSE)</f>
        <v>0</v>
      </c>
      <c r="AD611">
        <f>VLOOKUP(CuentosContados[[#This Row],[Column1]],CuentosIndexados[],32,FALSE)</f>
        <v>0</v>
      </c>
      <c r="AE611">
        <f>VLOOKUP(CuentosContados[[#This Row],[Column1]],CuentosIndexados[],33,FALSE)</f>
        <v>0</v>
      </c>
      <c r="AF611">
        <f>VLOOKUP(CuentosContados[[#This Row],[Column1]],CuentosIndexados[],34,FALSE)</f>
        <v>0</v>
      </c>
      <c r="AG611">
        <f>VLOOKUP(CuentosContados[[#This Row],[Column1]],CuentosIndexados[],35,FALSE)</f>
        <v>0</v>
      </c>
      <c r="AH611">
        <f>VLOOKUP(CuentosContados[[#This Row],[Column1]],CuentosIndexados[],36,FALSE)</f>
        <v>0</v>
      </c>
      <c r="AI611">
        <f>VLOOKUP(CuentosContados[[#This Row],[Column1]],CuentosIndexados[],37,FALSE)</f>
        <v>0</v>
      </c>
      <c r="AJ611">
        <f>VLOOKUP(CuentosContados[[#This Row],[Column1]],CuentosIndexados[],38,FALSE)</f>
        <v>0</v>
      </c>
      <c r="AK611">
        <f>VLOOKUP(CuentosContados[[#This Row],[Column1]],CuentosIndexados[],39,FALSE)</f>
        <v>0</v>
      </c>
    </row>
    <row r="612" spans="1:37" x14ac:dyDescent="0.25">
      <c r="A612" t="s">
        <v>966</v>
      </c>
      <c r="B612" t="str">
        <f>VLOOKUP(CuentosContados[[#This Row],[Column1]],CuentosIndexados[],3,FALSE)</f>
        <v>amor</v>
      </c>
      <c r="C612">
        <f>VLOOKUP(CuentosContados[[#This Row],[Column1]],CuentosIndexados[],5,FALSE)</f>
        <v>0</v>
      </c>
      <c r="D612">
        <f>VLOOKUP(CuentosContados[[#This Row],[Column1]],CuentosIndexados[],6,FALSE)</f>
        <v>0</v>
      </c>
      <c r="E612">
        <f>VLOOKUP(CuentosContados[[#This Row],[Column1]],CuentosIndexados[],7,FALSE)</f>
        <v>0</v>
      </c>
      <c r="F612" t="str">
        <f>VLOOKUP(CuentosContados[[#This Row],[Column1]],CuentosIndexados[],8,FALSE)</f>
        <v>deseo</v>
      </c>
      <c r="G612">
        <f>VLOOKUP(CuentosContados[[#This Row],[Column1]],CuentosIndexados[],9,FALSE)</f>
        <v>0</v>
      </c>
      <c r="H612">
        <f>VLOOKUP(CuentosContados[[#This Row],[Column1]],CuentosIndexados[],10,FALSE)</f>
        <v>0</v>
      </c>
      <c r="I612" t="str">
        <f>VLOOKUP(CuentosContados[[#This Row],[Column1]],CuentosIndexados[],11,FALSE)</f>
        <v>educacion</v>
      </c>
      <c r="J612" t="str">
        <f>VLOOKUP(CuentosContados[[#This Row],[Column1]],CuentosIndexados[],12,FALSE)</f>
        <v>trabajo</v>
      </c>
      <c r="K612">
        <f>VLOOKUP(CuentosContados[[#This Row],[Column1]],CuentosIndexados[],13,FALSE)</f>
        <v>0</v>
      </c>
      <c r="L612">
        <f>VLOOKUP(CuentosContados[[#This Row],[Column1]],CuentosIndexados[],14,FALSE)</f>
        <v>0</v>
      </c>
      <c r="M612">
        <f>VLOOKUP(CuentosContados[[#This Row],[Column1]],CuentosIndexados[],15,FALSE)</f>
        <v>0</v>
      </c>
      <c r="N612">
        <f>VLOOKUP(CuentosContados[[#This Row],[Column1]],CuentosIndexados[],16,FALSE)</f>
        <v>0</v>
      </c>
      <c r="O612">
        <f>VLOOKUP(CuentosContados[[#This Row],[Column1]],CuentosIndexados[],17,FALSE)</f>
        <v>0</v>
      </c>
      <c r="P612">
        <f>VLOOKUP(CuentosContados[[#This Row],[Column1]],CuentosIndexados[],18,FALSE)</f>
        <v>0</v>
      </c>
      <c r="Q612">
        <f>VLOOKUP(CuentosContados[[#This Row],[Column1]],CuentosIndexados[],19,FALSE)</f>
        <v>0</v>
      </c>
      <c r="R612">
        <f>VLOOKUP(CuentosContados[[#This Row],[Column1]],CuentosIndexados[],20,FALSE)</f>
        <v>0</v>
      </c>
      <c r="S612">
        <f>VLOOKUP(CuentosContados[[#This Row],[Column1]],CuentosIndexados[],21,FALSE)</f>
        <v>0</v>
      </c>
      <c r="T612">
        <f>VLOOKUP(CuentosContados[[#This Row],[Column1]],CuentosIndexados[],22,FALSE)</f>
        <v>0</v>
      </c>
      <c r="U612">
        <f>VLOOKUP(CuentosContados[[#This Row],[Column1]],CuentosIndexados[],23,FALSE)</f>
        <v>0</v>
      </c>
      <c r="V612">
        <f>VLOOKUP(CuentosContados[[#This Row],[Column1]],CuentosIndexados[],24,FALSE)</f>
        <v>0</v>
      </c>
      <c r="W612">
        <f>VLOOKUP(CuentosContados[[#This Row],[Column1]],CuentosIndexados[],25,FALSE)</f>
        <v>0</v>
      </c>
      <c r="X612">
        <f>VLOOKUP(CuentosContados[[#This Row],[Column1]],CuentosIndexados[],26,FALSE)</f>
        <v>0</v>
      </c>
      <c r="Y612">
        <f>VLOOKUP(CuentosContados[[#This Row],[Column1]],CuentosIndexados[],27,FALSE)</f>
        <v>0</v>
      </c>
      <c r="Z612">
        <f>VLOOKUP(CuentosContados[[#This Row],[Column1]],CuentosIndexados[],28,FALSE)</f>
        <v>0</v>
      </c>
      <c r="AA612">
        <f>VLOOKUP(CuentosContados[[#This Row],[Column1]],CuentosIndexados[],29,FALSE)</f>
        <v>0</v>
      </c>
      <c r="AB612" t="str">
        <f>VLOOKUP(CuentosContados[[#This Row],[Column1]],CuentosIndexados[],30,FALSE)</f>
        <v>adolescencia</v>
      </c>
      <c r="AC612">
        <f>VLOOKUP(CuentosContados[[#This Row],[Column1]],CuentosIndexados[],31,FALSE)</f>
        <v>0</v>
      </c>
      <c r="AD612">
        <f>VLOOKUP(CuentosContados[[#This Row],[Column1]],CuentosIndexados[],32,FALSE)</f>
        <v>0</v>
      </c>
      <c r="AE612">
        <f>VLOOKUP(CuentosContados[[#This Row],[Column1]],CuentosIndexados[],33,FALSE)</f>
        <v>0</v>
      </c>
      <c r="AF612">
        <f>VLOOKUP(CuentosContados[[#This Row],[Column1]],CuentosIndexados[],34,FALSE)</f>
        <v>0</v>
      </c>
      <c r="AG612">
        <f>VLOOKUP(CuentosContados[[#This Row],[Column1]],CuentosIndexados[],35,FALSE)</f>
        <v>0</v>
      </c>
      <c r="AH612">
        <f>VLOOKUP(CuentosContados[[#This Row],[Column1]],CuentosIndexados[],36,FALSE)</f>
        <v>0</v>
      </c>
      <c r="AI612">
        <f>VLOOKUP(CuentosContados[[#This Row],[Column1]],CuentosIndexados[],37,FALSE)</f>
        <v>0</v>
      </c>
      <c r="AJ612">
        <f>VLOOKUP(CuentosContados[[#This Row],[Column1]],CuentosIndexados[],38,FALSE)</f>
        <v>0</v>
      </c>
      <c r="AK612">
        <f>VLOOKUP(CuentosContados[[#This Row],[Column1]],CuentosIndexados[],39,FALSE)</f>
        <v>0</v>
      </c>
    </row>
    <row r="613" spans="1:37" x14ac:dyDescent="0.25">
      <c r="A613" t="s">
        <v>966</v>
      </c>
      <c r="B613" t="str">
        <f>VLOOKUP(CuentosContados[[#This Row],[Column1]],CuentosIndexados[],3,FALSE)</f>
        <v>amor</v>
      </c>
      <c r="C613">
        <f>VLOOKUP(CuentosContados[[#This Row],[Column1]],CuentosIndexados[],5,FALSE)</f>
        <v>0</v>
      </c>
      <c r="D613">
        <f>VLOOKUP(CuentosContados[[#This Row],[Column1]],CuentosIndexados[],6,FALSE)</f>
        <v>0</v>
      </c>
      <c r="E613">
        <f>VLOOKUP(CuentosContados[[#This Row],[Column1]],CuentosIndexados[],7,FALSE)</f>
        <v>0</v>
      </c>
      <c r="F613" t="str">
        <f>VLOOKUP(CuentosContados[[#This Row],[Column1]],CuentosIndexados[],8,FALSE)</f>
        <v>deseo</v>
      </c>
      <c r="G613">
        <f>VLOOKUP(CuentosContados[[#This Row],[Column1]],CuentosIndexados[],9,FALSE)</f>
        <v>0</v>
      </c>
      <c r="H613">
        <f>VLOOKUP(CuentosContados[[#This Row],[Column1]],CuentosIndexados[],10,FALSE)</f>
        <v>0</v>
      </c>
      <c r="I613" t="str">
        <f>VLOOKUP(CuentosContados[[#This Row],[Column1]],CuentosIndexados[],11,FALSE)</f>
        <v>educacion</v>
      </c>
      <c r="J613" t="str">
        <f>VLOOKUP(CuentosContados[[#This Row],[Column1]],CuentosIndexados[],12,FALSE)</f>
        <v>trabajo</v>
      </c>
      <c r="K613">
        <f>VLOOKUP(CuentosContados[[#This Row],[Column1]],CuentosIndexados[],13,FALSE)</f>
        <v>0</v>
      </c>
      <c r="L613">
        <f>VLOOKUP(CuentosContados[[#This Row],[Column1]],CuentosIndexados[],14,FALSE)</f>
        <v>0</v>
      </c>
      <c r="M613">
        <f>VLOOKUP(CuentosContados[[#This Row],[Column1]],CuentosIndexados[],15,FALSE)</f>
        <v>0</v>
      </c>
      <c r="N613">
        <f>VLOOKUP(CuentosContados[[#This Row],[Column1]],CuentosIndexados[],16,FALSE)</f>
        <v>0</v>
      </c>
      <c r="O613">
        <f>VLOOKUP(CuentosContados[[#This Row],[Column1]],CuentosIndexados[],17,FALSE)</f>
        <v>0</v>
      </c>
      <c r="P613">
        <f>VLOOKUP(CuentosContados[[#This Row],[Column1]],CuentosIndexados[],18,FALSE)</f>
        <v>0</v>
      </c>
      <c r="Q613">
        <f>VLOOKUP(CuentosContados[[#This Row],[Column1]],CuentosIndexados[],19,FALSE)</f>
        <v>0</v>
      </c>
      <c r="R613">
        <f>VLOOKUP(CuentosContados[[#This Row],[Column1]],CuentosIndexados[],20,FALSE)</f>
        <v>0</v>
      </c>
      <c r="S613">
        <f>VLOOKUP(CuentosContados[[#This Row],[Column1]],CuentosIndexados[],21,FALSE)</f>
        <v>0</v>
      </c>
      <c r="T613">
        <f>VLOOKUP(CuentosContados[[#This Row],[Column1]],CuentosIndexados[],22,FALSE)</f>
        <v>0</v>
      </c>
      <c r="U613">
        <f>VLOOKUP(CuentosContados[[#This Row],[Column1]],CuentosIndexados[],23,FALSE)</f>
        <v>0</v>
      </c>
      <c r="V613">
        <f>VLOOKUP(CuentosContados[[#This Row],[Column1]],CuentosIndexados[],24,FALSE)</f>
        <v>0</v>
      </c>
      <c r="W613">
        <f>VLOOKUP(CuentosContados[[#This Row],[Column1]],CuentosIndexados[],25,FALSE)</f>
        <v>0</v>
      </c>
      <c r="X613">
        <f>VLOOKUP(CuentosContados[[#This Row],[Column1]],CuentosIndexados[],26,FALSE)</f>
        <v>0</v>
      </c>
      <c r="Y613">
        <f>VLOOKUP(CuentosContados[[#This Row],[Column1]],CuentosIndexados[],27,FALSE)</f>
        <v>0</v>
      </c>
      <c r="Z613">
        <f>VLOOKUP(CuentosContados[[#This Row],[Column1]],CuentosIndexados[],28,FALSE)</f>
        <v>0</v>
      </c>
      <c r="AA613">
        <f>VLOOKUP(CuentosContados[[#This Row],[Column1]],CuentosIndexados[],29,FALSE)</f>
        <v>0</v>
      </c>
      <c r="AB613" t="str">
        <f>VLOOKUP(CuentosContados[[#This Row],[Column1]],CuentosIndexados[],30,FALSE)</f>
        <v>adolescencia</v>
      </c>
      <c r="AC613">
        <f>VLOOKUP(CuentosContados[[#This Row],[Column1]],CuentosIndexados[],31,FALSE)</f>
        <v>0</v>
      </c>
      <c r="AD613">
        <f>VLOOKUP(CuentosContados[[#This Row],[Column1]],CuentosIndexados[],32,FALSE)</f>
        <v>0</v>
      </c>
      <c r="AE613">
        <f>VLOOKUP(CuentosContados[[#This Row],[Column1]],CuentosIndexados[],33,FALSE)</f>
        <v>0</v>
      </c>
      <c r="AF613">
        <f>VLOOKUP(CuentosContados[[#This Row],[Column1]],CuentosIndexados[],34,FALSE)</f>
        <v>0</v>
      </c>
      <c r="AG613">
        <f>VLOOKUP(CuentosContados[[#This Row],[Column1]],CuentosIndexados[],35,FALSE)</f>
        <v>0</v>
      </c>
      <c r="AH613">
        <f>VLOOKUP(CuentosContados[[#This Row],[Column1]],CuentosIndexados[],36,FALSE)</f>
        <v>0</v>
      </c>
      <c r="AI613">
        <f>VLOOKUP(CuentosContados[[#This Row],[Column1]],CuentosIndexados[],37,FALSE)</f>
        <v>0</v>
      </c>
      <c r="AJ613">
        <f>VLOOKUP(CuentosContados[[#This Row],[Column1]],CuentosIndexados[],38,FALSE)</f>
        <v>0</v>
      </c>
      <c r="AK613">
        <f>VLOOKUP(CuentosContados[[#This Row],[Column1]],CuentosIndexados[],39,FALSE)</f>
        <v>0</v>
      </c>
    </row>
    <row r="614" spans="1:37" x14ac:dyDescent="0.25">
      <c r="A614" t="s">
        <v>966</v>
      </c>
      <c r="B614" t="str">
        <f>VLOOKUP(CuentosContados[[#This Row],[Column1]],CuentosIndexados[],3,FALSE)</f>
        <v>amor</v>
      </c>
      <c r="C614">
        <f>VLOOKUP(CuentosContados[[#This Row],[Column1]],CuentosIndexados[],5,FALSE)</f>
        <v>0</v>
      </c>
      <c r="D614">
        <f>VLOOKUP(CuentosContados[[#This Row],[Column1]],CuentosIndexados[],6,FALSE)</f>
        <v>0</v>
      </c>
      <c r="E614">
        <f>VLOOKUP(CuentosContados[[#This Row],[Column1]],CuentosIndexados[],7,FALSE)</f>
        <v>0</v>
      </c>
      <c r="F614" t="str">
        <f>VLOOKUP(CuentosContados[[#This Row],[Column1]],CuentosIndexados[],8,FALSE)</f>
        <v>deseo</v>
      </c>
      <c r="G614">
        <f>VLOOKUP(CuentosContados[[#This Row],[Column1]],CuentosIndexados[],9,FALSE)</f>
        <v>0</v>
      </c>
      <c r="H614">
        <f>VLOOKUP(CuentosContados[[#This Row],[Column1]],CuentosIndexados[],10,FALSE)</f>
        <v>0</v>
      </c>
      <c r="I614" t="str">
        <f>VLOOKUP(CuentosContados[[#This Row],[Column1]],CuentosIndexados[],11,FALSE)</f>
        <v>educacion</v>
      </c>
      <c r="J614" t="str">
        <f>VLOOKUP(CuentosContados[[#This Row],[Column1]],CuentosIndexados[],12,FALSE)</f>
        <v>trabajo</v>
      </c>
      <c r="K614">
        <f>VLOOKUP(CuentosContados[[#This Row],[Column1]],CuentosIndexados[],13,FALSE)</f>
        <v>0</v>
      </c>
      <c r="L614">
        <f>VLOOKUP(CuentosContados[[#This Row],[Column1]],CuentosIndexados[],14,FALSE)</f>
        <v>0</v>
      </c>
      <c r="M614">
        <f>VLOOKUP(CuentosContados[[#This Row],[Column1]],CuentosIndexados[],15,FALSE)</f>
        <v>0</v>
      </c>
      <c r="N614">
        <f>VLOOKUP(CuentosContados[[#This Row],[Column1]],CuentosIndexados[],16,FALSE)</f>
        <v>0</v>
      </c>
      <c r="O614">
        <f>VLOOKUP(CuentosContados[[#This Row],[Column1]],CuentosIndexados[],17,FALSE)</f>
        <v>0</v>
      </c>
      <c r="P614">
        <f>VLOOKUP(CuentosContados[[#This Row],[Column1]],CuentosIndexados[],18,FALSE)</f>
        <v>0</v>
      </c>
      <c r="Q614">
        <f>VLOOKUP(CuentosContados[[#This Row],[Column1]],CuentosIndexados[],19,FALSE)</f>
        <v>0</v>
      </c>
      <c r="R614">
        <f>VLOOKUP(CuentosContados[[#This Row],[Column1]],CuentosIndexados[],20,FALSE)</f>
        <v>0</v>
      </c>
      <c r="S614">
        <f>VLOOKUP(CuentosContados[[#This Row],[Column1]],CuentosIndexados[],21,FALSE)</f>
        <v>0</v>
      </c>
      <c r="T614">
        <f>VLOOKUP(CuentosContados[[#This Row],[Column1]],CuentosIndexados[],22,FALSE)</f>
        <v>0</v>
      </c>
      <c r="U614">
        <f>VLOOKUP(CuentosContados[[#This Row],[Column1]],CuentosIndexados[],23,FALSE)</f>
        <v>0</v>
      </c>
      <c r="V614">
        <f>VLOOKUP(CuentosContados[[#This Row],[Column1]],CuentosIndexados[],24,FALSE)</f>
        <v>0</v>
      </c>
      <c r="W614">
        <f>VLOOKUP(CuentosContados[[#This Row],[Column1]],CuentosIndexados[],25,FALSE)</f>
        <v>0</v>
      </c>
      <c r="X614">
        <f>VLOOKUP(CuentosContados[[#This Row],[Column1]],CuentosIndexados[],26,FALSE)</f>
        <v>0</v>
      </c>
      <c r="Y614">
        <f>VLOOKUP(CuentosContados[[#This Row],[Column1]],CuentosIndexados[],27,FALSE)</f>
        <v>0</v>
      </c>
      <c r="Z614">
        <f>VLOOKUP(CuentosContados[[#This Row],[Column1]],CuentosIndexados[],28,FALSE)</f>
        <v>0</v>
      </c>
      <c r="AA614">
        <f>VLOOKUP(CuentosContados[[#This Row],[Column1]],CuentosIndexados[],29,FALSE)</f>
        <v>0</v>
      </c>
      <c r="AB614" t="str">
        <f>VLOOKUP(CuentosContados[[#This Row],[Column1]],CuentosIndexados[],30,FALSE)</f>
        <v>adolescencia</v>
      </c>
      <c r="AC614">
        <f>VLOOKUP(CuentosContados[[#This Row],[Column1]],CuentosIndexados[],31,FALSE)</f>
        <v>0</v>
      </c>
      <c r="AD614">
        <f>VLOOKUP(CuentosContados[[#This Row],[Column1]],CuentosIndexados[],32,FALSE)</f>
        <v>0</v>
      </c>
      <c r="AE614">
        <f>VLOOKUP(CuentosContados[[#This Row],[Column1]],CuentosIndexados[],33,FALSE)</f>
        <v>0</v>
      </c>
      <c r="AF614">
        <f>VLOOKUP(CuentosContados[[#This Row],[Column1]],CuentosIndexados[],34,FALSE)</f>
        <v>0</v>
      </c>
      <c r="AG614">
        <f>VLOOKUP(CuentosContados[[#This Row],[Column1]],CuentosIndexados[],35,FALSE)</f>
        <v>0</v>
      </c>
      <c r="AH614">
        <f>VLOOKUP(CuentosContados[[#This Row],[Column1]],CuentosIndexados[],36,FALSE)</f>
        <v>0</v>
      </c>
      <c r="AI614">
        <f>VLOOKUP(CuentosContados[[#This Row],[Column1]],CuentosIndexados[],37,FALSE)</f>
        <v>0</v>
      </c>
      <c r="AJ614">
        <f>VLOOKUP(CuentosContados[[#This Row],[Column1]],CuentosIndexados[],38,FALSE)</f>
        <v>0</v>
      </c>
      <c r="AK614">
        <f>VLOOKUP(CuentosContados[[#This Row],[Column1]],CuentosIndexados[],39,FALSE)</f>
        <v>0</v>
      </c>
    </row>
    <row r="615" spans="1:37" x14ac:dyDescent="0.25">
      <c r="A615" t="s">
        <v>966</v>
      </c>
      <c r="B615" t="str">
        <f>VLOOKUP(CuentosContados[[#This Row],[Column1]],CuentosIndexados[],3,FALSE)</f>
        <v>amor</v>
      </c>
      <c r="C615">
        <f>VLOOKUP(CuentosContados[[#This Row],[Column1]],CuentosIndexados[],5,FALSE)</f>
        <v>0</v>
      </c>
      <c r="D615">
        <f>VLOOKUP(CuentosContados[[#This Row],[Column1]],CuentosIndexados[],6,FALSE)</f>
        <v>0</v>
      </c>
      <c r="E615">
        <f>VLOOKUP(CuentosContados[[#This Row],[Column1]],CuentosIndexados[],7,FALSE)</f>
        <v>0</v>
      </c>
      <c r="F615" t="str">
        <f>VLOOKUP(CuentosContados[[#This Row],[Column1]],CuentosIndexados[],8,FALSE)</f>
        <v>deseo</v>
      </c>
      <c r="G615">
        <f>VLOOKUP(CuentosContados[[#This Row],[Column1]],CuentosIndexados[],9,FALSE)</f>
        <v>0</v>
      </c>
      <c r="H615">
        <f>VLOOKUP(CuentosContados[[#This Row],[Column1]],CuentosIndexados[],10,FALSE)</f>
        <v>0</v>
      </c>
      <c r="I615" t="str">
        <f>VLOOKUP(CuentosContados[[#This Row],[Column1]],CuentosIndexados[],11,FALSE)</f>
        <v>educacion</v>
      </c>
      <c r="J615" t="str">
        <f>VLOOKUP(CuentosContados[[#This Row],[Column1]],CuentosIndexados[],12,FALSE)</f>
        <v>trabajo</v>
      </c>
      <c r="K615">
        <f>VLOOKUP(CuentosContados[[#This Row],[Column1]],CuentosIndexados[],13,FALSE)</f>
        <v>0</v>
      </c>
      <c r="L615">
        <f>VLOOKUP(CuentosContados[[#This Row],[Column1]],CuentosIndexados[],14,FALSE)</f>
        <v>0</v>
      </c>
      <c r="M615">
        <f>VLOOKUP(CuentosContados[[#This Row],[Column1]],CuentosIndexados[],15,FALSE)</f>
        <v>0</v>
      </c>
      <c r="N615">
        <f>VLOOKUP(CuentosContados[[#This Row],[Column1]],CuentosIndexados[],16,FALSE)</f>
        <v>0</v>
      </c>
      <c r="O615">
        <f>VLOOKUP(CuentosContados[[#This Row],[Column1]],CuentosIndexados[],17,FALSE)</f>
        <v>0</v>
      </c>
      <c r="P615">
        <f>VLOOKUP(CuentosContados[[#This Row],[Column1]],CuentosIndexados[],18,FALSE)</f>
        <v>0</v>
      </c>
      <c r="Q615">
        <f>VLOOKUP(CuentosContados[[#This Row],[Column1]],CuentosIndexados[],19,FALSE)</f>
        <v>0</v>
      </c>
      <c r="R615">
        <f>VLOOKUP(CuentosContados[[#This Row],[Column1]],CuentosIndexados[],20,FALSE)</f>
        <v>0</v>
      </c>
      <c r="S615">
        <f>VLOOKUP(CuentosContados[[#This Row],[Column1]],CuentosIndexados[],21,FALSE)</f>
        <v>0</v>
      </c>
      <c r="T615">
        <f>VLOOKUP(CuentosContados[[#This Row],[Column1]],CuentosIndexados[],22,FALSE)</f>
        <v>0</v>
      </c>
      <c r="U615">
        <f>VLOOKUP(CuentosContados[[#This Row],[Column1]],CuentosIndexados[],23,FALSE)</f>
        <v>0</v>
      </c>
      <c r="V615">
        <f>VLOOKUP(CuentosContados[[#This Row],[Column1]],CuentosIndexados[],24,FALSE)</f>
        <v>0</v>
      </c>
      <c r="W615">
        <f>VLOOKUP(CuentosContados[[#This Row],[Column1]],CuentosIndexados[],25,FALSE)</f>
        <v>0</v>
      </c>
      <c r="X615">
        <f>VLOOKUP(CuentosContados[[#This Row],[Column1]],CuentosIndexados[],26,FALSE)</f>
        <v>0</v>
      </c>
      <c r="Y615">
        <f>VLOOKUP(CuentosContados[[#This Row],[Column1]],CuentosIndexados[],27,FALSE)</f>
        <v>0</v>
      </c>
      <c r="Z615">
        <f>VLOOKUP(CuentosContados[[#This Row],[Column1]],CuentosIndexados[],28,FALSE)</f>
        <v>0</v>
      </c>
      <c r="AA615">
        <f>VLOOKUP(CuentosContados[[#This Row],[Column1]],CuentosIndexados[],29,FALSE)</f>
        <v>0</v>
      </c>
      <c r="AB615" t="str">
        <f>VLOOKUP(CuentosContados[[#This Row],[Column1]],CuentosIndexados[],30,FALSE)</f>
        <v>adolescencia</v>
      </c>
      <c r="AC615">
        <f>VLOOKUP(CuentosContados[[#This Row],[Column1]],CuentosIndexados[],31,FALSE)</f>
        <v>0</v>
      </c>
      <c r="AD615">
        <f>VLOOKUP(CuentosContados[[#This Row],[Column1]],CuentosIndexados[],32,FALSE)</f>
        <v>0</v>
      </c>
      <c r="AE615">
        <f>VLOOKUP(CuentosContados[[#This Row],[Column1]],CuentosIndexados[],33,FALSE)</f>
        <v>0</v>
      </c>
      <c r="AF615">
        <f>VLOOKUP(CuentosContados[[#This Row],[Column1]],CuentosIndexados[],34,FALSE)</f>
        <v>0</v>
      </c>
      <c r="AG615">
        <f>VLOOKUP(CuentosContados[[#This Row],[Column1]],CuentosIndexados[],35,FALSE)</f>
        <v>0</v>
      </c>
      <c r="AH615">
        <f>VLOOKUP(CuentosContados[[#This Row],[Column1]],CuentosIndexados[],36,FALSE)</f>
        <v>0</v>
      </c>
      <c r="AI615">
        <f>VLOOKUP(CuentosContados[[#This Row],[Column1]],CuentosIndexados[],37,FALSE)</f>
        <v>0</v>
      </c>
      <c r="AJ615">
        <f>VLOOKUP(CuentosContados[[#This Row],[Column1]],CuentosIndexados[],38,FALSE)</f>
        <v>0</v>
      </c>
      <c r="AK615">
        <f>VLOOKUP(CuentosContados[[#This Row],[Column1]],CuentosIndexados[],39,FALSE)</f>
        <v>0</v>
      </c>
    </row>
    <row r="616" spans="1:37" x14ac:dyDescent="0.25">
      <c r="A616" t="s">
        <v>966</v>
      </c>
      <c r="B616" t="str">
        <f>VLOOKUP(CuentosContados[[#This Row],[Column1]],CuentosIndexados[],3,FALSE)</f>
        <v>amor</v>
      </c>
      <c r="C616">
        <f>VLOOKUP(CuentosContados[[#This Row],[Column1]],CuentosIndexados[],5,FALSE)</f>
        <v>0</v>
      </c>
      <c r="D616">
        <f>VLOOKUP(CuentosContados[[#This Row],[Column1]],CuentosIndexados[],6,FALSE)</f>
        <v>0</v>
      </c>
      <c r="E616">
        <f>VLOOKUP(CuentosContados[[#This Row],[Column1]],CuentosIndexados[],7,FALSE)</f>
        <v>0</v>
      </c>
      <c r="F616" t="str">
        <f>VLOOKUP(CuentosContados[[#This Row],[Column1]],CuentosIndexados[],8,FALSE)</f>
        <v>deseo</v>
      </c>
      <c r="G616">
        <f>VLOOKUP(CuentosContados[[#This Row],[Column1]],CuentosIndexados[],9,FALSE)</f>
        <v>0</v>
      </c>
      <c r="H616">
        <f>VLOOKUP(CuentosContados[[#This Row],[Column1]],CuentosIndexados[],10,FALSE)</f>
        <v>0</v>
      </c>
      <c r="I616" t="str">
        <f>VLOOKUP(CuentosContados[[#This Row],[Column1]],CuentosIndexados[],11,FALSE)</f>
        <v>educacion</v>
      </c>
      <c r="J616" t="str">
        <f>VLOOKUP(CuentosContados[[#This Row],[Column1]],CuentosIndexados[],12,FALSE)</f>
        <v>trabajo</v>
      </c>
      <c r="K616">
        <f>VLOOKUP(CuentosContados[[#This Row],[Column1]],CuentosIndexados[],13,FALSE)</f>
        <v>0</v>
      </c>
      <c r="L616">
        <f>VLOOKUP(CuentosContados[[#This Row],[Column1]],CuentosIndexados[],14,FALSE)</f>
        <v>0</v>
      </c>
      <c r="M616">
        <f>VLOOKUP(CuentosContados[[#This Row],[Column1]],CuentosIndexados[],15,FALSE)</f>
        <v>0</v>
      </c>
      <c r="N616">
        <f>VLOOKUP(CuentosContados[[#This Row],[Column1]],CuentosIndexados[],16,FALSE)</f>
        <v>0</v>
      </c>
      <c r="O616">
        <f>VLOOKUP(CuentosContados[[#This Row],[Column1]],CuentosIndexados[],17,FALSE)</f>
        <v>0</v>
      </c>
      <c r="P616">
        <f>VLOOKUP(CuentosContados[[#This Row],[Column1]],CuentosIndexados[],18,FALSE)</f>
        <v>0</v>
      </c>
      <c r="Q616">
        <f>VLOOKUP(CuentosContados[[#This Row],[Column1]],CuentosIndexados[],19,FALSE)</f>
        <v>0</v>
      </c>
      <c r="R616">
        <f>VLOOKUP(CuentosContados[[#This Row],[Column1]],CuentosIndexados[],20,FALSE)</f>
        <v>0</v>
      </c>
      <c r="S616">
        <f>VLOOKUP(CuentosContados[[#This Row],[Column1]],CuentosIndexados[],21,FALSE)</f>
        <v>0</v>
      </c>
      <c r="T616">
        <f>VLOOKUP(CuentosContados[[#This Row],[Column1]],CuentosIndexados[],22,FALSE)</f>
        <v>0</v>
      </c>
      <c r="U616">
        <f>VLOOKUP(CuentosContados[[#This Row],[Column1]],CuentosIndexados[],23,FALSE)</f>
        <v>0</v>
      </c>
      <c r="V616">
        <f>VLOOKUP(CuentosContados[[#This Row],[Column1]],CuentosIndexados[],24,FALSE)</f>
        <v>0</v>
      </c>
      <c r="W616">
        <f>VLOOKUP(CuentosContados[[#This Row],[Column1]],CuentosIndexados[],25,FALSE)</f>
        <v>0</v>
      </c>
      <c r="X616">
        <f>VLOOKUP(CuentosContados[[#This Row],[Column1]],CuentosIndexados[],26,FALSE)</f>
        <v>0</v>
      </c>
      <c r="Y616">
        <f>VLOOKUP(CuentosContados[[#This Row],[Column1]],CuentosIndexados[],27,FALSE)</f>
        <v>0</v>
      </c>
      <c r="Z616">
        <f>VLOOKUP(CuentosContados[[#This Row],[Column1]],CuentosIndexados[],28,FALSE)</f>
        <v>0</v>
      </c>
      <c r="AA616">
        <f>VLOOKUP(CuentosContados[[#This Row],[Column1]],CuentosIndexados[],29,FALSE)</f>
        <v>0</v>
      </c>
      <c r="AB616" t="str">
        <f>VLOOKUP(CuentosContados[[#This Row],[Column1]],CuentosIndexados[],30,FALSE)</f>
        <v>adolescencia</v>
      </c>
      <c r="AC616">
        <f>VLOOKUP(CuentosContados[[#This Row],[Column1]],CuentosIndexados[],31,FALSE)</f>
        <v>0</v>
      </c>
      <c r="AD616">
        <f>VLOOKUP(CuentosContados[[#This Row],[Column1]],CuentosIndexados[],32,FALSE)</f>
        <v>0</v>
      </c>
      <c r="AE616">
        <f>VLOOKUP(CuentosContados[[#This Row],[Column1]],CuentosIndexados[],33,FALSE)</f>
        <v>0</v>
      </c>
      <c r="AF616">
        <f>VLOOKUP(CuentosContados[[#This Row],[Column1]],CuentosIndexados[],34,FALSE)</f>
        <v>0</v>
      </c>
      <c r="AG616">
        <f>VLOOKUP(CuentosContados[[#This Row],[Column1]],CuentosIndexados[],35,FALSE)</f>
        <v>0</v>
      </c>
      <c r="AH616">
        <f>VLOOKUP(CuentosContados[[#This Row],[Column1]],CuentosIndexados[],36,FALSE)</f>
        <v>0</v>
      </c>
      <c r="AI616">
        <f>VLOOKUP(CuentosContados[[#This Row],[Column1]],CuentosIndexados[],37,FALSE)</f>
        <v>0</v>
      </c>
      <c r="AJ616">
        <f>VLOOKUP(CuentosContados[[#This Row],[Column1]],CuentosIndexados[],38,FALSE)</f>
        <v>0</v>
      </c>
      <c r="AK616">
        <f>VLOOKUP(CuentosContados[[#This Row],[Column1]],CuentosIndexados[],39,FALSE)</f>
        <v>0</v>
      </c>
    </row>
    <row r="617" spans="1:37" x14ac:dyDescent="0.25">
      <c r="A617" t="s">
        <v>188</v>
      </c>
      <c r="B617" t="str">
        <f>VLOOKUP(CuentosContados[[#This Row],[Column1]],CuentosIndexados[],3,FALSE)</f>
        <v>amor</v>
      </c>
      <c r="C617">
        <f>VLOOKUP(CuentosContados[[#This Row],[Column1]],CuentosIndexados[],5,FALSE)</f>
        <v>0</v>
      </c>
      <c r="D617">
        <f>VLOOKUP(CuentosContados[[#This Row],[Column1]],CuentosIndexados[],6,FALSE)</f>
        <v>0</v>
      </c>
      <c r="E617">
        <f>VLOOKUP(CuentosContados[[#This Row],[Column1]],CuentosIndexados[],7,FALSE)</f>
        <v>0</v>
      </c>
      <c r="F617">
        <f>VLOOKUP(CuentosContados[[#This Row],[Column1]],CuentosIndexados[],8,FALSE)</f>
        <v>0</v>
      </c>
      <c r="G617">
        <f>VLOOKUP(CuentosContados[[#This Row],[Column1]],CuentosIndexados[],9,FALSE)</f>
        <v>0</v>
      </c>
      <c r="H617">
        <f>VLOOKUP(CuentosContados[[#This Row],[Column1]],CuentosIndexados[],10,FALSE)</f>
        <v>0</v>
      </c>
      <c r="I617">
        <f>VLOOKUP(CuentosContados[[#This Row],[Column1]],CuentosIndexados[],11,FALSE)</f>
        <v>0</v>
      </c>
      <c r="J617">
        <f>VLOOKUP(CuentosContados[[#This Row],[Column1]],CuentosIndexados[],12,FALSE)</f>
        <v>0</v>
      </c>
      <c r="K617">
        <f>VLOOKUP(CuentosContados[[#This Row],[Column1]],CuentosIndexados[],13,FALSE)</f>
        <v>0</v>
      </c>
      <c r="L617">
        <f>VLOOKUP(CuentosContados[[#This Row],[Column1]],CuentosIndexados[],14,FALSE)</f>
        <v>0</v>
      </c>
      <c r="M617">
        <f>VLOOKUP(CuentosContados[[#This Row],[Column1]],CuentosIndexados[],15,FALSE)</f>
        <v>0</v>
      </c>
      <c r="N617">
        <f>VLOOKUP(CuentosContados[[#This Row],[Column1]],CuentosIndexados[],16,FALSE)</f>
        <v>0</v>
      </c>
      <c r="O617">
        <f>VLOOKUP(CuentosContados[[#This Row],[Column1]],CuentosIndexados[],17,FALSE)</f>
        <v>0</v>
      </c>
      <c r="P617">
        <f>VLOOKUP(CuentosContados[[#This Row],[Column1]],CuentosIndexados[],18,FALSE)</f>
        <v>0</v>
      </c>
      <c r="Q617">
        <f>VLOOKUP(CuentosContados[[#This Row],[Column1]],CuentosIndexados[],19,FALSE)</f>
        <v>0</v>
      </c>
      <c r="R617">
        <f>VLOOKUP(CuentosContados[[#This Row],[Column1]],CuentosIndexados[],20,FALSE)</f>
        <v>0</v>
      </c>
      <c r="S617">
        <f>VLOOKUP(CuentosContados[[#This Row],[Column1]],CuentosIndexados[],21,FALSE)</f>
        <v>0</v>
      </c>
      <c r="T617">
        <f>VLOOKUP(CuentosContados[[#This Row],[Column1]],CuentosIndexados[],22,FALSE)</f>
        <v>0</v>
      </c>
      <c r="U617">
        <f>VLOOKUP(CuentosContados[[#This Row],[Column1]],CuentosIndexados[],23,FALSE)</f>
        <v>0</v>
      </c>
      <c r="V617">
        <f>VLOOKUP(CuentosContados[[#This Row],[Column1]],CuentosIndexados[],24,FALSE)</f>
        <v>0</v>
      </c>
      <c r="W617">
        <f>VLOOKUP(CuentosContados[[#This Row],[Column1]],CuentosIndexados[],25,FALSE)</f>
        <v>0</v>
      </c>
      <c r="X617" t="str">
        <f>VLOOKUP(CuentosContados[[#This Row],[Column1]],CuentosIndexados[],26,FALSE)</f>
        <v>compasion</v>
      </c>
      <c r="Y617">
        <f>VLOOKUP(CuentosContados[[#This Row],[Column1]],CuentosIndexados[],27,FALSE)</f>
        <v>0</v>
      </c>
      <c r="Z617">
        <f>VLOOKUP(CuentosContados[[#This Row],[Column1]],CuentosIndexados[],28,FALSE)</f>
        <v>0</v>
      </c>
      <c r="AA617">
        <f>VLOOKUP(CuentosContados[[#This Row],[Column1]],CuentosIndexados[],29,FALSE)</f>
        <v>0</v>
      </c>
      <c r="AB617">
        <f>VLOOKUP(CuentosContados[[#This Row],[Column1]],CuentosIndexados[],30,FALSE)</f>
        <v>0</v>
      </c>
      <c r="AC617">
        <f>VLOOKUP(CuentosContados[[#This Row],[Column1]],CuentosIndexados[],31,FALSE)</f>
        <v>0</v>
      </c>
      <c r="AD617">
        <f>VLOOKUP(CuentosContados[[#This Row],[Column1]],CuentosIndexados[],32,FALSE)</f>
        <v>0</v>
      </c>
      <c r="AE617">
        <f>VLOOKUP(CuentosContados[[#This Row],[Column1]],CuentosIndexados[],33,FALSE)</f>
        <v>0</v>
      </c>
      <c r="AF617">
        <f>VLOOKUP(CuentosContados[[#This Row],[Column1]],CuentosIndexados[],34,FALSE)</f>
        <v>0</v>
      </c>
      <c r="AG617">
        <f>VLOOKUP(CuentosContados[[#This Row],[Column1]],CuentosIndexados[],35,FALSE)</f>
        <v>0</v>
      </c>
      <c r="AH617">
        <f>VLOOKUP(CuentosContados[[#This Row],[Column1]],CuentosIndexados[],36,FALSE)</f>
        <v>0</v>
      </c>
      <c r="AI617">
        <f>VLOOKUP(CuentosContados[[#This Row],[Column1]],CuentosIndexados[],37,FALSE)</f>
        <v>0</v>
      </c>
      <c r="AJ617">
        <f>VLOOKUP(CuentosContados[[#This Row],[Column1]],CuentosIndexados[],38,FALSE)</f>
        <v>0</v>
      </c>
      <c r="AK617">
        <f>VLOOKUP(CuentosContados[[#This Row],[Column1]],CuentosIndexados[],39,FALSE)</f>
        <v>0</v>
      </c>
    </row>
    <row r="618" spans="1:37" x14ac:dyDescent="0.25">
      <c r="A618" t="s">
        <v>188</v>
      </c>
      <c r="B618" t="str">
        <f>VLOOKUP(CuentosContados[[#This Row],[Column1]],CuentosIndexados[],3,FALSE)</f>
        <v>amor</v>
      </c>
      <c r="C618">
        <f>VLOOKUP(CuentosContados[[#This Row],[Column1]],CuentosIndexados[],5,FALSE)</f>
        <v>0</v>
      </c>
      <c r="D618">
        <f>VLOOKUP(CuentosContados[[#This Row],[Column1]],CuentosIndexados[],6,FALSE)</f>
        <v>0</v>
      </c>
      <c r="E618">
        <f>VLOOKUP(CuentosContados[[#This Row],[Column1]],CuentosIndexados[],7,FALSE)</f>
        <v>0</v>
      </c>
      <c r="F618">
        <f>VLOOKUP(CuentosContados[[#This Row],[Column1]],CuentosIndexados[],8,FALSE)</f>
        <v>0</v>
      </c>
      <c r="G618">
        <f>VLOOKUP(CuentosContados[[#This Row],[Column1]],CuentosIndexados[],9,FALSE)</f>
        <v>0</v>
      </c>
      <c r="H618">
        <f>VLOOKUP(CuentosContados[[#This Row],[Column1]],CuentosIndexados[],10,FALSE)</f>
        <v>0</v>
      </c>
      <c r="I618">
        <f>VLOOKUP(CuentosContados[[#This Row],[Column1]],CuentosIndexados[],11,FALSE)</f>
        <v>0</v>
      </c>
      <c r="J618">
        <f>VLOOKUP(CuentosContados[[#This Row],[Column1]],CuentosIndexados[],12,FALSE)</f>
        <v>0</v>
      </c>
      <c r="K618">
        <f>VLOOKUP(CuentosContados[[#This Row],[Column1]],CuentosIndexados[],13,FALSE)</f>
        <v>0</v>
      </c>
      <c r="L618">
        <f>VLOOKUP(CuentosContados[[#This Row],[Column1]],CuentosIndexados[],14,FALSE)</f>
        <v>0</v>
      </c>
      <c r="M618">
        <f>VLOOKUP(CuentosContados[[#This Row],[Column1]],CuentosIndexados[],15,FALSE)</f>
        <v>0</v>
      </c>
      <c r="N618">
        <f>VLOOKUP(CuentosContados[[#This Row],[Column1]],CuentosIndexados[],16,FALSE)</f>
        <v>0</v>
      </c>
      <c r="O618">
        <f>VLOOKUP(CuentosContados[[#This Row],[Column1]],CuentosIndexados[],17,FALSE)</f>
        <v>0</v>
      </c>
      <c r="P618">
        <f>VLOOKUP(CuentosContados[[#This Row],[Column1]],CuentosIndexados[],18,FALSE)</f>
        <v>0</v>
      </c>
      <c r="Q618">
        <f>VLOOKUP(CuentosContados[[#This Row],[Column1]],CuentosIndexados[],19,FALSE)</f>
        <v>0</v>
      </c>
      <c r="R618">
        <f>VLOOKUP(CuentosContados[[#This Row],[Column1]],CuentosIndexados[],20,FALSE)</f>
        <v>0</v>
      </c>
      <c r="S618">
        <f>VLOOKUP(CuentosContados[[#This Row],[Column1]],CuentosIndexados[],21,FALSE)</f>
        <v>0</v>
      </c>
      <c r="T618">
        <f>VLOOKUP(CuentosContados[[#This Row],[Column1]],CuentosIndexados[],22,FALSE)</f>
        <v>0</v>
      </c>
      <c r="U618">
        <f>VLOOKUP(CuentosContados[[#This Row],[Column1]],CuentosIndexados[],23,FALSE)</f>
        <v>0</v>
      </c>
      <c r="V618">
        <f>VLOOKUP(CuentosContados[[#This Row],[Column1]],CuentosIndexados[],24,FALSE)</f>
        <v>0</v>
      </c>
      <c r="W618">
        <f>VLOOKUP(CuentosContados[[#This Row],[Column1]],CuentosIndexados[],25,FALSE)</f>
        <v>0</v>
      </c>
      <c r="X618" t="str">
        <f>VLOOKUP(CuentosContados[[#This Row],[Column1]],CuentosIndexados[],26,FALSE)</f>
        <v>compasion</v>
      </c>
      <c r="Y618">
        <f>VLOOKUP(CuentosContados[[#This Row],[Column1]],CuentosIndexados[],27,FALSE)</f>
        <v>0</v>
      </c>
      <c r="Z618">
        <f>VLOOKUP(CuentosContados[[#This Row],[Column1]],CuentosIndexados[],28,FALSE)</f>
        <v>0</v>
      </c>
      <c r="AA618">
        <f>VLOOKUP(CuentosContados[[#This Row],[Column1]],CuentosIndexados[],29,FALSE)</f>
        <v>0</v>
      </c>
      <c r="AB618">
        <f>VLOOKUP(CuentosContados[[#This Row],[Column1]],CuentosIndexados[],30,FALSE)</f>
        <v>0</v>
      </c>
      <c r="AC618">
        <f>VLOOKUP(CuentosContados[[#This Row],[Column1]],CuentosIndexados[],31,FALSE)</f>
        <v>0</v>
      </c>
      <c r="AD618">
        <f>VLOOKUP(CuentosContados[[#This Row],[Column1]],CuentosIndexados[],32,FALSE)</f>
        <v>0</v>
      </c>
      <c r="AE618">
        <f>VLOOKUP(CuentosContados[[#This Row],[Column1]],CuentosIndexados[],33,FALSE)</f>
        <v>0</v>
      </c>
      <c r="AF618">
        <f>VLOOKUP(CuentosContados[[#This Row],[Column1]],CuentosIndexados[],34,FALSE)</f>
        <v>0</v>
      </c>
      <c r="AG618">
        <f>VLOOKUP(CuentosContados[[#This Row],[Column1]],CuentosIndexados[],35,FALSE)</f>
        <v>0</v>
      </c>
      <c r="AH618">
        <f>VLOOKUP(CuentosContados[[#This Row],[Column1]],CuentosIndexados[],36,FALSE)</f>
        <v>0</v>
      </c>
      <c r="AI618">
        <f>VLOOKUP(CuentosContados[[#This Row],[Column1]],CuentosIndexados[],37,FALSE)</f>
        <v>0</v>
      </c>
      <c r="AJ618">
        <f>VLOOKUP(CuentosContados[[#This Row],[Column1]],CuentosIndexados[],38,FALSE)</f>
        <v>0</v>
      </c>
      <c r="AK618">
        <f>VLOOKUP(CuentosContados[[#This Row],[Column1]],CuentosIndexados[],39,FALSE)</f>
        <v>0</v>
      </c>
    </row>
    <row r="619" spans="1:37" x14ac:dyDescent="0.25">
      <c r="A619" t="s">
        <v>188</v>
      </c>
      <c r="B619" t="str">
        <f>VLOOKUP(CuentosContados[[#This Row],[Column1]],CuentosIndexados[],3,FALSE)</f>
        <v>amor</v>
      </c>
      <c r="C619">
        <f>VLOOKUP(CuentosContados[[#This Row],[Column1]],CuentosIndexados[],5,FALSE)</f>
        <v>0</v>
      </c>
      <c r="D619">
        <f>VLOOKUP(CuentosContados[[#This Row],[Column1]],CuentosIndexados[],6,FALSE)</f>
        <v>0</v>
      </c>
      <c r="E619">
        <f>VLOOKUP(CuentosContados[[#This Row],[Column1]],CuentosIndexados[],7,FALSE)</f>
        <v>0</v>
      </c>
      <c r="F619">
        <f>VLOOKUP(CuentosContados[[#This Row],[Column1]],CuentosIndexados[],8,FALSE)</f>
        <v>0</v>
      </c>
      <c r="G619">
        <f>VLOOKUP(CuentosContados[[#This Row],[Column1]],CuentosIndexados[],9,FALSE)</f>
        <v>0</v>
      </c>
      <c r="H619">
        <f>VLOOKUP(CuentosContados[[#This Row],[Column1]],CuentosIndexados[],10,FALSE)</f>
        <v>0</v>
      </c>
      <c r="I619">
        <f>VLOOKUP(CuentosContados[[#This Row],[Column1]],CuentosIndexados[],11,FALSE)</f>
        <v>0</v>
      </c>
      <c r="J619">
        <f>VLOOKUP(CuentosContados[[#This Row],[Column1]],CuentosIndexados[],12,FALSE)</f>
        <v>0</v>
      </c>
      <c r="K619">
        <f>VLOOKUP(CuentosContados[[#This Row],[Column1]],CuentosIndexados[],13,FALSE)</f>
        <v>0</v>
      </c>
      <c r="L619">
        <f>VLOOKUP(CuentosContados[[#This Row],[Column1]],CuentosIndexados[],14,FALSE)</f>
        <v>0</v>
      </c>
      <c r="M619">
        <f>VLOOKUP(CuentosContados[[#This Row],[Column1]],CuentosIndexados[],15,FALSE)</f>
        <v>0</v>
      </c>
      <c r="N619">
        <f>VLOOKUP(CuentosContados[[#This Row],[Column1]],CuentosIndexados[],16,FALSE)</f>
        <v>0</v>
      </c>
      <c r="O619">
        <f>VLOOKUP(CuentosContados[[#This Row],[Column1]],CuentosIndexados[],17,FALSE)</f>
        <v>0</v>
      </c>
      <c r="P619">
        <f>VLOOKUP(CuentosContados[[#This Row],[Column1]],CuentosIndexados[],18,FALSE)</f>
        <v>0</v>
      </c>
      <c r="Q619">
        <f>VLOOKUP(CuentosContados[[#This Row],[Column1]],CuentosIndexados[],19,FALSE)</f>
        <v>0</v>
      </c>
      <c r="R619">
        <f>VLOOKUP(CuentosContados[[#This Row],[Column1]],CuentosIndexados[],20,FALSE)</f>
        <v>0</v>
      </c>
      <c r="S619">
        <f>VLOOKUP(CuentosContados[[#This Row],[Column1]],CuentosIndexados[],21,FALSE)</f>
        <v>0</v>
      </c>
      <c r="T619">
        <f>VLOOKUP(CuentosContados[[#This Row],[Column1]],CuentosIndexados[],22,FALSE)</f>
        <v>0</v>
      </c>
      <c r="U619">
        <f>VLOOKUP(CuentosContados[[#This Row],[Column1]],CuentosIndexados[],23,FALSE)</f>
        <v>0</v>
      </c>
      <c r="V619">
        <f>VLOOKUP(CuentosContados[[#This Row],[Column1]],CuentosIndexados[],24,FALSE)</f>
        <v>0</v>
      </c>
      <c r="W619">
        <f>VLOOKUP(CuentosContados[[#This Row],[Column1]],CuentosIndexados[],25,FALSE)</f>
        <v>0</v>
      </c>
      <c r="X619" t="str">
        <f>VLOOKUP(CuentosContados[[#This Row],[Column1]],CuentosIndexados[],26,FALSE)</f>
        <v>compasion</v>
      </c>
      <c r="Y619">
        <f>VLOOKUP(CuentosContados[[#This Row],[Column1]],CuentosIndexados[],27,FALSE)</f>
        <v>0</v>
      </c>
      <c r="Z619">
        <f>VLOOKUP(CuentosContados[[#This Row],[Column1]],CuentosIndexados[],28,FALSE)</f>
        <v>0</v>
      </c>
      <c r="AA619">
        <f>VLOOKUP(CuentosContados[[#This Row],[Column1]],CuentosIndexados[],29,FALSE)</f>
        <v>0</v>
      </c>
      <c r="AB619">
        <f>VLOOKUP(CuentosContados[[#This Row],[Column1]],CuentosIndexados[],30,FALSE)</f>
        <v>0</v>
      </c>
      <c r="AC619">
        <f>VLOOKUP(CuentosContados[[#This Row],[Column1]],CuentosIndexados[],31,FALSE)</f>
        <v>0</v>
      </c>
      <c r="AD619">
        <f>VLOOKUP(CuentosContados[[#This Row],[Column1]],CuentosIndexados[],32,FALSE)</f>
        <v>0</v>
      </c>
      <c r="AE619">
        <f>VLOOKUP(CuentosContados[[#This Row],[Column1]],CuentosIndexados[],33,FALSE)</f>
        <v>0</v>
      </c>
      <c r="AF619">
        <f>VLOOKUP(CuentosContados[[#This Row],[Column1]],CuentosIndexados[],34,FALSE)</f>
        <v>0</v>
      </c>
      <c r="AG619">
        <f>VLOOKUP(CuentosContados[[#This Row],[Column1]],CuentosIndexados[],35,FALSE)</f>
        <v>0</v>
      </c>
      <c r="AH619">
        <f>VLOOKUP(CuentosContados[[#This Row],[Column1]],CuentosIndexados[],36,FALSE)</f>
        <v>0</v>
      </c>
      <c r="AI619">
        <f>VLOOKUP(CuentosContados[[#This Row],[Column1]],CuentosIndexados[],37,FALSE)</f>
        <v>0</v>
      </c>
      <c r="AJ619">
        <f>VLOOKUP(CuentosContados[[#This Row],[Column1]],CuentosIndexados[],38,FALSE)</f>
        <v>0</v>
      </c>
      <c r="AK619">
        <f>VLOOKUP(CuentosContados[[#This Row],[Column1]],CuentosIndexados[],39,FALSE)</f>
        <v>0</v>
      </c>
    </row>
    <row r="620" spans="1:37" x14ac:dyDescent="0.25">
      <c r="A620" t="s">
        <v>188</v>
      </c>
      <c r="B620" t="str">
        <f>VLOOKUP(CuentosContados[[#This Row],[Column1]],CuentosIndexados[],3,FALSE)</f>
        <v>amor</v>
      </c>
      <c r="C620">
        <f>VLOOKUP(CuentosContados[[#This Row],[Column1]],CuentosIndexados[],5,FALSE)</f>
        <v>0</v>
      </c>
      <c r="D620">
        <f>VLOOKUP(CuentosContados[[#This Row],[Column1]],CuentosIndexados[],6,FALSE)</f>
        <v>0</v>
      </c>
      <c r="E620">
        <f>VLOOKUP(CuentosContados[[#This Row],[Column1]],CuentosIndexados[],7,FALSE)</f>
        <v>0</v>
      </c>
      <c r="F620">
        <f>VLOOKUP(CuentosContados[[#This Row],[Column1]],CuentosIndexados[],8,FALSE)</f>
        <v>0</v>
      </c>
      <c r="G620">
        <f>VLOOKUP(CuentosContados[[#This Row],[Column1]],CuentosIndexados[],9,FALSE)</f>
        <v>0</v>
      </c>
      <c r="H620">
        <f>VLOOKUP(CuentosContados[[#This Row],[Column1]],CuentosIndexados[],10,FALSE)</f>
        <v>0</v>
      </c>
      <c r="I620">
        <f>VLOOKUP(CuentosContados[[#This Row],[Column1]],CuentosIndexados[],11,FALSE)</f>
        <v>0</v>
      </c>
      <c r="J620">
        <f>VLOOKUP(CuentosContados[[#This Row],[Column1]],CuentosIndexados[],12,FALSE)</f>
        <v>0</v>
      </c>
      <c r="K620">
        <f>VLOOKUP(CuentosContados[[#This Row],[Column1]],CuentosIndexados[],13,FALSE)</f>
        <v>0</v>
      </c>
      <c r="L620">
        <f>VLOOKUP(CuentosContados[[#This Row],[Column1]],CuentosIndexados[],14,FALSE)</f>
        <v>0</v>
      </c>
      <c r="M620">
        <f>VLOOKUP(CuentosContados[[#This Row],[Column1]],CuentosIndexados[],15,FALSE)</f>
        <v>0</v>
      </c>
      <c r="N620">
        <f>VLOOKUP(CuentosContados[[#This Row],[Column1]],CuentosIndexados[],16,FALSE)</f>
        <v>0</v>
      </c>
      <c r="O620">
        <f>VLOOKUP(CuentosContados[[#This Row],[Column1]],CuentosIndexados[],17,FALSE)</f>
        <v>0</v>
      </c>
      <c r="P620">
        <f>VLOOKUP(CuentosContados[[#This Row],[Column1]],CuentosIndexados[],18,FALSE)</f>
        <v>0</v>
      </c>
      <c r="Q620">
        <f>VLOOKUP(CuentosContados[[#This Row],[Column1]],CuentosIndexados[],19,FALSE)</f>
        <v>0</v>
      </c>
      <c r="R620">
        <f>VLOOKUP(CuentosContados[[#This Row],[Column1]],CuentosIndexados[],20,FALSE)</f>
        <v>0</v>
      </c>
      <c r="S620">
        <f>VLOOKUP(CuentosContados[[#This Row],[Column1]],CuentosIndexados[],21,FALSE)</f>
        <v>0</v>
      </c>
      <c r="T620">
        <f>VLOOKUP(CuentosContados[[#This Row],[Column1]],CuentosIndexados[],22,FALSE)</f>
        <v>0</v>
      </c>
      <c r="U620">
        <f>VLOOKUP(CuentosContados[[#This Row],[Column1]],CuentosIndexados[],23,FALSE)</f>
        <v>0</v>
      </c>
      <c r="V620">
        <f>VLOOKUP(CuentosContados[[#This Row],[Column1]],CuentosIndexados[],24,FALSE)</f>
        <v>0</v>
      </c>
      <c r="W620">
        <f>VLOOKUP(CuentosContados[[#This Row],[Column1]],CuentosIndexados[],25,FALSE)</f>
        <v>0</v>
      </c>
      <c r="X620" t="str">
        <f>VLOOKUP(CuentosContados[[#This Row],[Column1]],CuentosIndexados[],26,FALSE)</f>
        <v>compasion</v>
      </c>
      <c r="Y620">
        <f>VLOOKUP(CuentosContados[[#This Row],[Column1]],CuentosIndexados[],27,FALSE)</f>
        <v>0</v>
      </c>
      <c r="Z620">
        <f>VLOOKUP(CuentosContados[[#This Row],[Column1]],CuentosIndexados[],28,FALSE)</f>
        <v>0</v>
      </c>
      <c r="AA620">
        <f>VLOOKUP(CuentosContados[[#This Row],[Column1]],CuentosIndexados[],29,FALSE)</f>
        <v>0</v>
      </c>
      <c r="AB620">
        <f>VLOOKUP(CuentosContados[[#This Row],[Column1]],CuentosIndexados[],30,FALSE)</f>
        <v>0</v>
      </c>
      <c r="AC620">
        <f>VLOOKUP(CuentosContados[[#This Row],[Column1]],CuentosIndexados[],31,FALSE)</f>
        <v>0</v>
      </c>
      <c r="AD620">
        <f>VLOOKUP(CuentosContados[[#This Row],[Column1]],CuentosIndexados[],32,FALSE)</f>
        <v>0</v>
      </c>
      <c r="AE620">
        <f>VLOOKUP(CuentosContados[[#This Row],[Column1]],CuentosIndexados[],33,FALSE)</f>
        <v>0</v>
      </c>
      <c r="AF620">
        <f>VLOOKUP(CuentosContados[[#This Row],[Column1]],CuentosIndexados[],34,FALSE)</f>
        <v>0</v>
      </c>
      <c r="AG620">
        <f>VLOOKUP(CuentosContados[[#This Row],[Column1]],CuentosIndexados[],35,FALSE)</f>
        <v>0</v>
      </c>
      <c r="AH620">
        <f>VLOOKUP(CuentosContados[[#This Row],[Column1]],CuentosIndexados[],36,FALSE)</f>
        <v>0</v>
      </c>
      <c r="AI620">
        <f>VLOOKUP(CuentosContados[[#This Row],[Column1]],CuentosIndexados[],37,FALSE)</f>
        <v>0</v>
      </c>
      <c r="AJ620">
        <f>VLOOKUP(CuentosContados[[#This Row],[Column1]],CuentosIndexados[],38,FALSE)</f>
        <v>0</v>
      </c>
      <c r="AK620">
        <f>VLOOKUP(CuentosContados[[#This Row],[Column1]],CuentosIndexados[],39,FALSE)</f>
        <v>0</v>
      </c>
    </row>
    <row r="621" spans="1:37" x14ac:dyDescent="0.25">
      <c r="A621" t="s">
        <v>188</v>
      </c>
      <c r="B621" t="str">
        <f>VLOOKUP(CuentosContados[[#This Row],[Column1]],CuentosIndexados[],3,FALSE)</f>
        <v>amor</v>
      </c>
      <c r="C621">
        <f>VLOOKUP(CuentosContados[[#This Row],[Column1]],CuentosIndexados[],5,FALSE)</f>
        <v>0</v>
      </c>
      <c r="D621">
        <f>VLOOKUP(CuentosContados[[#This Row],[Column1]],CuentosIndexados[],6,FALSE)</f>
        <v>0</v>
      </c>
      <c r="E621">
        <f>VLOOKUP(CuentosContados[[#This Row],[Column1]],CuentosIndexados[],7,FALSE)</f>
        <v>0</v>
      </c>
      <c r="F621">
        <f>VLOOKUP(CuentosContados[[#This Row],[Column1]],CuentosIndexados[],8,FALSE)</f>
        <v>0</v>
      </c>
      <c r="G621">
        <f>VLOOKUP(CuentosContados[[#This Row],[Column1]],CuentosIndexados[],9,FALSE)</f>
        <v>0</v>
      </c>
      <c r="H621">
        <f>VLOOKUP(CuentosContados[[#This Row],[Column1]],CuentosIndexados[],10,FALSE)</f>
        <v>0</v>
      </c>
      <c r="I621">
        <f>VLOOKUP(CuentosContados[[#This Row],[Column1]],CuentosIndexados[],11,FALSE)</f>
        <v>0</v>
      </c>
      <c r="J621">
        <f>VLOOKUP(CuentosContados[[#This Row],[Column1]],CuentosIndexados[],12,FALSE)</f>
        <v>0</v>
      </c>
      <c r="K621">
        <f>VLOOKUP(CuentosContados[[#This Row],[Column1]],CuentosIndexados[],13,FALSE)</f>
        <v>0</v>
      </c>
      <c r="L621">
        <f>VLOOKUP(CuentosContados[[#This Row],[Column1]],CuentosIndexados[],14,FALSE)</f>
        <v>0</v>
      </c>
      <c r="M621">
        <f>VLOOKUP(CuentosContados[[#This Row],[Column1]],CuentosIndexados[],15,FALSE)</f>
        <v>0</v>
      </c>
      <c r="N621">
        <f>VLOOKUP(CuentosContados[[#This Row],[Column1]],CuentosIndexados[],16,FALSE)</f>
        <v>0</v>
      </c>
      <c r="O621">
        <f>VLOOKUP(CuentosContados[[#This Row],[Column1]],CuentosIndexados[],17,FALSE)</f>
        <v>0</v>
      </c>
      <c r="P621">
        <f>VLOOKUP(CuentosContados[[#This Row],[Column1]],CuentosIndexados[],18,FALSE)</f>
        <v>0</v>
      </c>
      <c r="Q621">
        <f>VLOOKUP(CuentosContados[[#This Row],[Column1]],CuentosIndexados[],19,FALSE)</f>
        <v>0</v>
      </c>
      <c r="R621">
        <f>VLOOKUP(CuentosContados[[#This Row],[Column1]],CuentosIndexados[],20,FALSE)</f>
        <v>0</v>
      </c>
      <c r="S621">
        <f>VLOOKUP(CuentosContados[[#This Row],[Column1]],CuentosIndexados[],21,FALSE)</f>
        <v>0</v>
      </c>
      <c r="T621">
        <f>VLOOKUP(CuentosContados[[#This Row],[Column1]],CuentosIndexados[],22,FALSE)</f>
        <v>0</v>
      </c>
      <c r="U621">
        <f>VLOOKUP(CuentosContados[[#This Row],[Column1]],CuentosIndexados[],23,FALSE)</f>
        <v>0</v>
      </c>
      <c r="V621">
        <f>VLOOKUP(CuentosContados[[#This Row],[Column1]],CuentosIndexados[],24,FALSE)</f>
        <v>0</v>
      </c>
      <c r="W621">
        <f>VLOOKUP(CuentosContados[[#This Row],[Column1]],CuentosIndexados[],25,FALSE)</f>
        <v>0</v>
      </c>
      <c r="X621" t="str">
        <f>VLOOKUP(CuentosContados[[#This Row],[Column1]],CuentosIndexados[],26,FALSE)</f>
        <v>compasion</v>
      </c>
      <c r="Y621">
        <f>VLOOKUP(CuentosContados[[#This Row],[Column1]],CuentosIndexados[],27,FALSE)</f>
        <v>0</v>
      </c>
      <c r="Z621">
        <f>VLOOKUP(CuentosContados[[#This Row],[Column1]],CuentosIndexados[],28,FALSE)</f>
        <v>0</v>
      </c>
      <c r="AA621">
        <f>VLOOKUP(CuentosContados[[#This Row],[Column1]],CuentosIndexados[],29,FALSE)</f>
        <v>0</v>
      </c>
      <c r="AB621">
        <f>VLOOKUP(CuentosContados[[#This Row],[Column1]],CuentosIndexados[],30,FALSE)</f>
        <v>0</v>
      </c>
      <c r="AC621">
        <f>VLOOKUP(CuentosContados[[#This Row],[Column1]],CuentosIndexados[],31,FALSE)</f>
        <v>0</v>
      </c>
      <c r="AD621">
        <f>VLOOKUP(CuentosContados[[#This Row],[Column1]],CuentosIndexados[],32,FALSE)</f>
        <v>0</v>
      </c>
      <c r="AE621">
        <f>VLOOKUP(CuentosContados[[#This Row],[Column1]],CuentosIndexados[],33,FALSE)</f>
        <v>0</v>
      </c>
      <c r="AF621">
        <f>VLOOKUP(CuentosContados[[#This Row],[Column1]],CuentosIndexados[],34,FALSE)</f>
        <v>0</v>
      </c>
      <c r="AG621">
        <f>VLOOKUP(CuentosContados[[#This Row],[Column1]],CuentosIndexados[],35,FALSE)</f>
        <v>0</v>
      </c>
      <c r="AH621">
        <f>VLOOKUP(CuentosContados[[#This Row],[Column1]],CuentosIndexados[],36,FALSE)</f>
        <v>0</v>
      </c>
      <c r="AI621">
        <f>VLOOKUP(CuentosContados[[#This Row],[Column1]],CuentosIndexados[],37,FALSE)</f>
        <v>0</v>
      </c>
      <c r="AJ621">
        <f>VLOOKUP(CuentosContados[[#This Row],[Column1]],CuentosIndexados[],38,FALSE)</f>
        <v>0</v>
      </c>
      <c r="AK621">
        <f>VLOOKUP(CuentosContados[[#This Row],[Column1]],CuentosIndexados[],39,FALSE)</f>
        <v>0</v>
      </c>
    </row>
    <row r="622" spans="1:37" x14ac:dyDescent="0.25">
      <c r="A622" t="s">
        <v>188</v>
      </c>
      <c r="B622" t="str">
        <f>VLOOKUP(CuentosContados[[#This Row],[Column1]],CuentosIndexados[],3,FALSE)</f>
        <v>amor</v>
      </c>
      <c r="C622">
        <f>VLOOKUP(CuentosContados[[#This Row],[Column1]],CuentosIndexados[],5,FALSE)</f>
        <v>0</v>
      </c>
      <c r="D622">
        <f>VLOOKUP(CuentosContados[[#This Row],[Column1]],CuentosIndexados[],6,FALSE)</f>
        <v>0</v>
      </c>
      <c r="E622">
        <f>VLOOKUP(CuentosContados[[#This Row],[Column1]],CuentosIndexados[],7,FALSE)</f>
        <v>0</v>
      </c>
      <c r="F622">
        <f>VLOOKUP(CuentosContados[[#This Row],[Column1]],CuentosIndexados[],8,FALSE)</f>
        <v>0</v>
      </c>
      <c r="G622">
        <f>VLOOKUP(CuentosContados[[#This Row],[Column1]],CuentosIndexados[],9,FALSE)</f>
        <v>0</v>
      </c>
      <c r="H622">
        <f>VLOOKUP(CuentosContados[[#This Row],[Column1]],CuentosIndexados[],10,FALSE)</f>
        <v>0</v>
      </c>
      <c r="I622">
        <f>VLOOKUP(CuentosContados[[#This Row],[Column1]],CuentosIndexados[],11,FALSE)</f>
        <v>0</v>
      </c>
      <c r="J622">
        <f>VLOOKUP(CuentosContados[[#This Row],[Column1]],CuentosIndexados[],12,FALSE)</f>
        <v>0</v>
      </c>
      <c r="K622">
        <f>VLOOKUP(CuentosContados[[#This Row],[Column1]],CuentosIndexados[],13,FALSE)</f>
        <v>0</v>
      </c>
      <c r="L622">
        <f>VLOOKUP(CuentosContados[[#This Row],[Column1]],CuentosIndexados[],14,FALSE)</f>
        <v>0</v>
      </c>
      <c r="M622">
        <f>VLOOKUP(CuentosContados[[#This Row],[Column1]],CuentosIndexados[],15,FALSE)</f>
        <v>0</v>
      </c>
      <c r="N622">
        <f>VLOOKUP(CuentosContados[[#This Row],[Column1]],CuentosIndexados[],16,FALSE)</f>
        <v>0</v>
      </c>
      <c r="O622">
        <f>VLOOKUP(CuentosContados[[#This Row],[Column1]],CuentosIndexados[],17,FALSE)</f>
        <v>0</v>
      </c>
      <c r="P622">
        <f>VLOOKUP(CuentosContados[[#This Row],[Column1]],CuentosIndexados[],18,FALSE)</f>
        <v>0</v>
      </c>
      <c r="Q622">
        <f>VLOOKUP(CuentosContados[[#This Row],[Column1]],CuentosIndexados[],19,FALSE)</f>
        <v>0</v>
      </c>
      <c r="R622">
        <f>VLOOKUP(CuentosContados[[#This Row],[Column1]],CuentosIndexados[],20,FALSE)</f>
        <v>0</v>
      </c>
      <c r="S622">
        <f>VLOOKUP(CuentosContados[[#This Row],[Column1]],CuentosIndexados[],21,FALSE)</f>
        <v>0</v>
      </c>
      <c r="T622">
        <f>VLOOKUP(CuentosContados[[#This Row],[Column1]],CuentosIndexados[],22,FALSE)</f>
        <v>0</v>
      </c>
      <c r="U622">
        <f>VLOOKUP(CuentosContados[[#This Row],[Column1]],CuentosIndexados[],23,FALSE)</f>
        <v>0</v>
      </c>
      <c r="V622">
        <f>VLOOKUP(CuentosContados[[#This Row],[Column1]],CuentosIndexados[],24,FALSE)</f>
        <v>0</v>
      </c>
      <c r="W622">
        <f>VLOOKUP(CuentosContados[[#This Row],[Column1]],CuentosIndexados[],25,FALSE)</f>
        <v>0</v>
      </c>
      <c r="X622" t="str">
        <f>VLOOKUP(CuentosContados[[#This Row],[Column1]],CuentosIndexados[],26,FALSE)</f>
        <v>compasion</v>
      </c>
      <c r="Y622">
        <f>VLOOKUP(CuentosContados[[#This Row],[Column1]],CuentosIndexados[],27,FALSE)</f>
        <v>0</v>
      </c>
      <c r="Z622">
        <f>VLOOKUP(CuentosContados[[#This Row],[Column1]],CuentosIndexados[],28,FALSE)</f>
        <v>0</v>
      </c>
      <c r="AA622">
        <f>VLOOKUP(CuentosContados[[#This Row],[Column1]],CuentosIndexados[],29,FALSE)</f>
        <v>0</v>
      </c>
      <c r="AB622">
        <f>VLOOKUP(CuentosContados[[#This Row],[Column1]],CuentosIndexados[],30,FALSE)</f>
        <v>0</v>
      </c>
      <c r="AC622">
        <f>VLOOKUP(CuentosContados[[#This Row],[Column1]],CuentosIndexados[],31,FALSE)</f>
        <v>0</v>
      </c>
      <c r="AD622">
        <f>VLOOKUP(CuentosContados[[#This Row],[Column1]],CuentosIndexados[],32,FALSE)</f>
        <v>0</v>
      </c>
      <c r="AE622">
        <f>VLOOKUP(CuentosContados[[#This Row],[Column1]],CuentosIndexados[],33,FALSE)</f>
        <v>0</v>
      </c>
      <c r="AF622">
        <f>VLOOKUP(CuentosContados[[#This Row],[Column1]],CuentosIndexados[],34,FALSE)</f>
        <v>0</v>
      </c>
      <c r="AG622">
        <f>VLOOKUP(CuentosContados[[#This Row],[Column1]],CuentosIndexados[],35,FALSE)</f>
        <v>0</v>
      </c>
      <c r="AH622">
        <f>VLOOKUP(CuentosContados[[#This Row],[Column1]],CuentosIndexados[],36,FALSE)</f>
        <v>0</v>
      </c>
      <c r="AI622">
        <f>VLOOKUP(CuentosContados[[#This Row],[Column1]],CuentosIndexados[],37,FALSE)</f>
        <v>0</v>
      </c>
      <c r="AJ622">
        <f>VLOOKUP(CuentosContados[[#This Row],[Column1]],CuentosIndexados[],38,FALSE)</f>
        <v>0</v>
      </c>
      <c r="AK622">
        <f>VLOOKUP(CuentosContados[[#This Row],[Column1]],CuentosIndexados[],39,FALSE)</f>
        <v>0</v>
      </c>
    </row>
    <row r="623" spans="1:37" x14ac:dyDescent="0.25">
      <c r="A623" t="s">
        <v>188</v>
      </c>
      <c r="B623" t="str">
        <f>VLOOKUP(CuentosContados[[#This Row],[Column1]],CuentosIndexados[],3,FALSE)</f>
        <v>amor</v>
      </c>
      <c r="C623">
        <f>VLOOKUP(CuentosContados[[#This Row],[Column1]],CuentosIndexados[],5,FALSE)</f>
        <v>0</v>
      </c>
      <c r="D623">
        <f>VLOOKUP(CuentosContados[[#This Row],[Column1]],CuentosIndexados[],6,FALSE)</f>
        <v>0</v>
      </c>
      <c r="E623">
        <f>VLOOKUP(CuentosContados[[#This Row],[Column1]],CuentosIndexados[],7,FALSE)</f>
        <v>0</v>
      </c>
      <c r="F623">
        <f>VLOOKUP(CuentosContados[[#This Row],[Column1]],CuentosIndexados[],8,FALSE)</f>
        <v>0</v>
      </c>
      <c r="G623">
        <f>VLOOKUP(CuentosContados[[#This Row],[Column1]],CuentosIndexados[],9,FALSE)</f>
        <v>0</v>
      </c>
      <c r="H623">
        <f>VLOOKUP(CuentosContados[[#This Row],[Column1]],CuentosIndexados[],10,FALSE)</f>
        <v>0</v>
      </c>
      <c r="I623">
        <f>VLOOKUP(CuentosContados[[#This Row],[Column1]],CuentosIndexados[],11,FALSE)</f>
        <v>0</v>
      </c>
      <c r="J623">
        <f>VLOOKUP(CuentosContados[[#This Row],[Column1]],CuentosIndexados[],12,FALSE)</f>
        <v>0</v>
      </c>
      <c r="K623">
        <f>VLOOKUP(CuentosContados[[#This Row],[Column1]],CuentosIndexados[],13,FALSE)</f>
        <v>0</v>
      </c>
      <c r="L623">
        <f>VLOOKUP(CuentosContados[[#This Row],[Column1]],CuentosIndexados[],14,FALSE)</f>
        <v>0</v>
      </c>
      <c r="M623">
        <f>VLOOKUP(CuentosContados[[#This Row],[Column1]],CuentosIndexados[],15,FALSE)</f>
        <v>0</v>
      </c>
      <c r="N623">
        <f>VLOOKUP(CuentosContados[[#This Row],[Column1]],CuentosIndexados[],16,FALSE)</f>
        <v>0</v>
      </c>
      <c r="O623">
        <f>VLOOKUP(CuentosContados[[#This Row],[Column1]],CuentosIndexados[],17,FALSE)</f>
        <v>0</v>
      </c>
      <c r="P623">
        <f>VLOOKUP(CuentosContados[[#This Row],[Column1]],CuentosIndexados[],18,FALSE)</f>
        <v>0</v>
      </c>
      <c r="Q623">
        <f>VLOOKUP(CuentosContados[[#This Row],[Column1]],CuentosIndexados[],19,FALSE)</f>
        <v>0</v>
      </c>
      <c r="R623">
        <f>VLOOKUP(CuentosContados[[#This Row],[Column1]],CuentosIndexados[],20,FALSE)</f>
        <v>0</v>
      </c>
      <c r="S623">
        <f>VLOOKUP(CuentosContados[[#This Row],[Column1]],CuentosIndexados[],21,FALSE)</f>
        <v>0</v>
      </c>
      <c r="T623">
        <f>VLOOKUP(CuentosContados[[#This Row],[Column1]],CuentosIndexados[],22,FALSE)</f>
        <v>0</v>
      </c>
      <c r="U623">
        <f>VLOOKUP(CuentosContados[[#This Row],[Column1]],CuentosIndexados[],23,FALSE)</f>
        <v>0</v>
      </c>
      <c r="V623">
        <f>VLOOKUP(CuentosContados[[#This Row],[Column1]],CuentosIndexados[],24,FALSE)</f>
        <v>0</v>
      </c>
      <c r="W623">
        <f>VLOOKUP(CuentosContados[[#This Row],[Column1]],CuentosIndexados[],25,FALSE)</f>
        <v>0</v>
      </c>
      <c r="X623" t="str">
        <f>VLOOKUP(CuentosContados[[#This Row],[Column1]],CuentosIndexados[],26,FALSE)</f>
        <v>compasion</v>
      </c>
      <c r="Y623">
        <f>VLOOKUP(CuentosContados[[#This Row],[Column1]],CuentosIndexados[],27,FALSE)</f>
        <v>0</v>
      </c>
      <c r="Z623">
        <f>VLOOKUP(CuentosContados[[#This Row],[Column1]],CuentosIndexados[],28,FALSE)</f>
        <v>0</v>
      </c>
      <c r="AA623">
        <f>VLOOKUP(CuentosContados[[#This Row],[Column1]],CuentosIndexados[],29,FALSE)</f>
        <v>0</v>
      </c>
      <c r="AB623">
        <f>VLOOKUP(CuentosContados[[#This Row],[Column1]],CuentosIndexados[],30,FALSE)</f>
        <v>0</v>
      </c>
      <c r="AC623">
        <f>VLOOKUP(CuentosContados[[#This Row],[Column1]],CuentosIndexados[],31,FALSE)</f>
        <v>0</v>
      </c>
      <c r="AD623">
        <f>VLOOKUP(CuentosContados[[#This Row],[Column1]],CuentosIndexados[],32,FALSE)</f>
        <v>0</v>
      </c>
      <c r="AE623">
        <f>VLOOKUP(CuentosContados[[#This Row],[Column1]],CuentosIndexados[],33,FALSE)</f>
        <v>0</v>
      </c>
      <c r="AF623">
        <f>VLOOKUP(CuentosContados[[#This Row],[Column1]],CuentosIndexados[],34,FALSE)</f>
        <v>0</v>
      </c>
      <c r="AG623">
        <f>VLOOKUP(CuentosContados[[#This Row],[Column1]],CuentosIndexados[],35,FALSE)</f>
        <v>0</v>
      </c>
      <c r="AH623">
        <f>VLOOKUP(CuentosContados[[#This Row],[Column1]],CuentosIndexados[],36,FALSE)</f>
        <v>0</v>
      </c>
      <c r="AI623">
        <f>VLOOKUP(CuentosContados[[#This Row],[Column1]],CuentosIndexados[],37,FALSE)</f>
        <v>0</v>
      </c>
      <c r="AJ623">
        <f>VLOOKUP(CuentosContados[[#This Row],[Column1]],CuentosIndexados[],38,FALSE)</f>
        <v>0</v>
      </c>
      <c r="AK623">
        <f>VLOOKUP(CuentosContados[[#This Row],[Column1]],CuentosIndexados[],39,FALSE)</f>
        <v>0</v>
      </c>
    </row>
    <row r="624" spans="1:37" x14ac:dyDescent="0.25">
      <c r="A624" t="s">
        <v>188</v>
      </c>
      <c r="B624" t="str">
        <f>VLOOKUP(CuentosContados[[#This Row],[Column1]],CuentosIndexados[],3,FALSE)</f>
        <v>amor</v>
      </c>
      <c r="C624">
        <f>VLOOKUP(CuentosContados[[#This Row],[Column1]],CuentosIndexados[],5,FALSE)</f>
        <v>0</v>
      </c>
      <c r="D624">
        <f>VLOOKUP(CuentosContados[[#This Row],[Column1]],CuentosIndexados[],6,FALSE)</f>
        <v>0</v>
      </c>
      <c r="E624">
        <f>VLOOKUP(CuentosContados[[#This Row],[Column1]],CuentosIndexados[],7,FALSE)</f>
        <v>0</v>
      </c>
      <c r="F624">
        <f>VLOOKUP(CuentosContados[[#This Row],[Column1]],CuentosIndexados[],8,FALSE)</f>
        <v>0</v>
      </c>
      <c r="G624">
        <f>VLOOKUP(CuentosContados[[#This Row],[Column1]],CuentosIndexados[],9,FALSE)</f>
        <v>0</v>
      </c>
      <c r="H624">
        <f>VLOOKUP(CuentosContados[[#This Row],[Column1]],CuentosIndexados[],10,FALSE)</f>
        <v>0</v>
      </c>
      <c r="I624">
        <f>VLOOKUP(CuentosContados[[#This Row],[Column1]],CuentosIndexados[],11,FALSE)</f>
        <v>0</v>
      </c>
      <c r="J624">
        <f>VLOOKUP(CuentosContados[[#This Row],[Column1]],CuentosIndexados[],12,FALSE)</f>
        <v>0</v>
      </c>
      <c r="K624">
        <f>VLOOKUP(CuentosContados[[#This Row],[Column1]],CuentosIndexados[],13,FALSE)</f>
        <v>0</v>
      </c>
      <c r="L624">
        <f>VLOOKUP(CuentosContados[[#This Row],[Column1]],CuentosIndexados[],14,FALSE)</f>
        <v>0</v>
      </c>
      <c r="M624">
        <f>VLOOKUP(CuentosContados[[#This Row],[Column1]],CuentosIndexados[],15,FALSE)</f>
        <v>0</v>
      </c>
      <c r="N624">
        <f>VLOOKUP(CuentosContados[[#This Row],[Column1]],CuentosIndexados[],16,FALSE)</f>
        <v>0</v>
      </c>
      <c r="O624">
        <f>VLOOKUP(CuentosContados[[#This Row],[Column1]],CuentosIndexados[],17,FALSE)</f>
        <v>0</v>
      </c>
      <c r="P624">
        <f>VLOOKUP(CuentosContados[[#This Row],[Column1]],CuentosIndexados[],18,FALSE)</f>
        <v>0</v>
      </c>
      <c r="Q624">
        <f>VLOOKUP(CuentosContados[[#This Row],[Column1]],CuentosIndexados[],19,FALSE)</f>
        <v>0</v>
      </c>
      <c r="R624">
        <f>VLOOKUP(CuentosContados[[#This Row],[Column1]],CuentosIndexados[],20,FALSE)</f>
        <v>0</v>
      </c>
      <c r="S624">
        <f>VLOOKUP(CuentosContados[[#This Row],[Column1]],CuentosIndexados[],21,FALSE)</f>
        <v>0</v>
      </c>
      <c r="T624">
        <f>VLOOKUP(CuentosContados[[#This Row],[Column1]],CuentosIndexados[],22,FALSE)</f>
        <v>0</v>
      </c>
      <c r="U624">
        <f>VLOOKUP(CuentosContados[[#This Row],[Column1]],CuentosIndexados[],23,FALSE)</f>
        <v>0</v>
      </c>
      <c r="V624">
        <f>VLOOKUP(CuentosContados[[#This Row],[Column1]],CuentosIndexados[],24,FALSE)</f>
        <v>0</v>
      </c>
      <c r="W624">
        <f>VLOOKUP(CuentosContados[[#This Row],[Column1]],CuentosIndexados[],25,FALSE)</f>
        <v>0</v>
      </c>
      <c r="X624" t="str">
        <f>VLOOKUP(CuentosContados[[#This Row],[Column1]],CuentosIndexados[],26,FALSE)</f>
        <v>compasion</v>
      </c>
      <c r="Y624">
        <f>VLOOKUP(CuentosContados[[#This Row],[Column1]],CuentosIndexados[],27,FALSE)</f>
        <v>0</v>
      </c>
      <c r="Z624">
        <f>VLOOKUP(CuentosContados[[#This Row],[Column1]],CuentosIndexados[],28,FALSE)</f>
        <v>0</v>
      </c>
      <c r="AA624">
        <f>VLOOKUP(CuentosContados[[#This Row],[Column1]],CuentosIndexados[],29,FALSE)</f>
        <v>0</v>
      </c>
      <c r="AB624">
        <f>VLOOKUP(CuentosContados[[#This Row],[Column1]],CuentosIndexados[],30,FALSE)</f>
        <v>0</v>
      </c>
      <c r="AC624">
        <f>VLOOKUP(CuentosContados[[#This Row],[Column1]],CuentosIndexados[],31,FALSE)</f>
        <v>0</v>
      </c>
      <c r="AD624">
        <f>VLOOKUP(CuentosContados[[#This Row],[Column1]],CuentosIndexados[],32,FALSE)</f>
        <v>0</v>
      </c>
      <c r="AE624">
        <f>VLOOKUP(CuentosContados[[#This Row],[Column1]],CuentosIndexados[],33,FALSE)</f>
        <v>0</v>
      </c>
      <c r="AF624">
        <f>VLOOKUP(CuentosContados[[#This Row],[Column1]],CuentosIndexados[],34,FALSE)</f>
        <v>0</v>
      </c>
      <c r="AG624">
        <f>VLOOKUP(CuentosContados[[#This Row],[Column1]],CuentosIndexados[],35,FALSE)</f>
        <v>0</v>
      </c>
      <c r="AH624">
        <f>VLOOKUP(CuentosContados[[#This Row],[Column1]],CuentosIndexados[],36,FALSE)</f>
        <v>0</v>
      </c>
      <c r="AI624">
        <f>VLOOKUP(CuentosContados[[#This Row],[Column1]],CuentosIndexados[],37,FALSE)</f>
        <v>0</v>
      </c>
      <c r="AJ624">
        <f>VLOOKUP(CuentosContados[[#This Row],[Column1]],CuentosIndexados[],38,FALSE)</f>
        <v>0</v>
      </c>
      <c r="AK624">
        <f>VLOOKUP(CuentosContados[[#This Row],[Column1]],CuentosIndexados[],39,FALSE)</f>
        <v>0</v>
      </c>
    </row>
    <row r="625" spans="1:37" x14ac:dyDescent="0.25">
      <c r="A625" t="s">
        <v>188</v>
      </c>
      <c r="B625" t="str">
        <f>VLOOKUP(CuentosContados[[#This Row],[Column1]],CuentosIndexados[],3,FALSE)</f>
        <v>amor</v>
      </c>
      <c r="C625">
        <f>VLOOKUP(CuentosContados[[#This Row],[Column1]],CuentosIndexados[],5,FALSE)</f>
        <v>0</v>
      </c>
      <c r="D625">
        <f>VLOOKUP(CuentosContados[[#This Row],[Column1]],CuentosIndexados[],6,FALSE)</f>
        <v>0</v>
      </c>
      <c r="E625">
        <f>VLOOKUP(CuentosContados[[#This Row],[Column1]],CuentosIndexados[],7,FALSE)</f>
        <v>0</v>
      </c>
      <c r="F625">
        <f>VLOOKUP(CuentosContados[[#This Row],[Column1]],CuentosIndexados[],8,FALSE)</f>
        <v>0</v>
      </c>
      <c r="G625">
        <f>VLOOKUP(CuentosContados[[#This Row],[Column1]],CuentosIndexados[],9,FALSE)</f>
        <v>0</v>
      </c>
      <c r="H625">
        <f>VLOOKUP(CuentosContados[[#This Row],[Column1]],CuentosIndexados[],10,FALSE)</f>
        <v>0</v>
      </c>
      <c r="I625">
        <f>VLOOKUP(CuentosContados[[#This Row],[Column1]],CuentosIndexados[],11,FALSE)</f>
        <v>0</v>
      </c>
      <c r="J625">
        <f>VLOOKUP(CuentosContados[[#This Row],[Column1]],CuentosIndexados[],12,FALSE)</f>
        <v>0</v>
      </c>
      <c r="K625">
        <f>VLOOKUP(CuentosContados[[#This Row],[Column1]],CuentosIndexados[],13,FALSE)</f>
        <v>0</v>
      </c>
      <c r="L625">
        <f>VLOOKUP(CuentosContados[[#This Row],[Column1]],CuentosIndexados[],14,FALSE)</f>
        <v>0</v>
      </c>
      <c r="M625">
        <f>VLOOKUP(CuentosContados[[#This Row],[Column1]],CuentosIndexados[],15,FALSE)</f>
        <v>0</v>
      </c>
      <c r="N625">
        <f>VLOOKUP(CuentosContados[[#This Row],[Column1]],CuentosIndexados[],16,FALSE)</f>
        <v>0</v>
      </c>
      <c r="O625">
        <f>VLOOKUP(CuentosContados[[#This Row],[Column1]],CuentosIndexados[],17,FALSE)</f>
        <v>0</v>
      </c>
      <c r="P625">
        <f>VLOOKUP(CuentosContados[[#This Row],[Column1]],CuentosIndexados[],18,FALSE)</f>
        <v>0</v>
      </c>
      <c r="Q625">
        <f>VLOOKUP(CuentosContados[[#This Row],[Column1]],CuentosIndexados[],19,FALSE)</f>
        <v>0</v>
      </c>
      <c r="R625">
        <f>VLOOKUP(CuentosContados[[#This Row],[Column1]],CuentosIndexados[],20,FALSE)</f>
        <v>0</v>
      </c>
      <c r="S625">
        <f>VLOOKUP(CuentosContados[[#This Row],[Column1]],CuentosIndexados[],21,FALSE)</f>
        <v>0</v>
      </c>
      <c r="T625">
        <f>VLOOKUP(CuentosContados[[#This Row],[Column1]],CuentosIndexados[],22,FALSE)</f>
        <v>0</v>
      </c>
      <c r="U625">
        <f>VLOOKUP(CuentosContados[[#This Row],[Column1]],CuentosIndexados[],23,FALSE)</f>
        <v>0</v>
      </c>
      <c r="V625">
        <f>VLOOKUP(CuentosContados[[#This Row],[Column1]],CuentosIndexados[],24,FALSE)</f>
        <v>0</v>
      </c>
      <c r="W625">
        <f>VLOOKUP(CuentosContados[[#This Row],[Column1]],CuentosIndexados[],25,FALSE)</f>
        <v>0</v>
      </c>
      <c r="X625" t="str">
        <f>VLOOKUP(CuentosContados[[#This Row],[Column1]],CuentosIndexados[],26,FALSE)</f>
        <v>compasion</v>
      </c>
      <c r="Y625">
        <f>VLOOKUP(CuentosContados[[#This Row],[Column1]],CuentosIndexados[],27,FALSE)</f>
        <v>0</v>
      </c>
      <c r="Z625">
        <f>VLOOKUP(CuentosContados[[#This Row],[Column1]],CuentosIndexados[],28,FALSE)</f>
        <v>0</v>
      </c>
      <c r="AA625">
        <f>VLOOKUP(CuentosContados[[#This Row],[Column1]],CuentosIndexados[],29,FALSE)</f>
        <v>0</v>
      </c>
      <c r="AB625">
        <f>VLOOKUP(CuentosContados[[#This Row],[Column1]],CuentosIndexados[],30,FALSE)</f>
        <v>0</v>
      </c>
      <c r="AC625">
        <f>VLOOKUP(CuentosContados[[#This Row],[Column1]],CuentosIndexados[],31,FALSE)</f>
        <v>0</v>
      </c>
      <c r="AD625">
        <f>VLOOKUP(CuentosContados[[#This Row],[Column1]],CuentosIndexados[],32,FALSE)</f>
        <v>0</v>
      </c>
      <c r="AE625">
        <f>VLOOKUP(CuentosContados[[#This Row],[Column1]],CuentosIndexados[],33,FALSE)</f>
        <v>0</v>
      </c>
      <c r="AF625">
        <f>VLOOKUP(CuentosContados[[#This Row],[Column1]],CuentosIndexados[],34,FALSE)</f>
        <v>0</v>
      </c>
      <c r="AG625">
        <f>VLOOKUP(CuentosContados[[#This Row],[Column1]],CuentosIndexados[],35,FALSE)</f>
        <v>0</v>
      </c>
      <c r="AH625">
        <f>VLOOKUP(CuentosContados[[#This Row],[Column1]],CuentosIndexados[],36,FALSE)</f>
        <v>0</v>
      </c>
      <c r="AI625">
        <f>VLOOKUP(CuentosContados[[#This Row],[Column1]],CuentosIndexados[],37,FALSE)</f>
        <v>0</v>
      </c>
      <c r="AJ625">
        <f>VLOOKUP(CuentosContados[[#This Row],[Column1]],CuentosIndexados[],38,FALSE)</f>
        <v>0</v>
      </c>
      <c r="AK625">
        <f>VLOOKUP(CuentosContados[[#This Row],[Column1]],CuentosIndexados[],39,FALSE)</f>
        <v>0</v>
      </c>
    </row>
    <row r="626" spans="1:37" x14ac:dyDescent="0.25">
      <c r="A626" t="s">
        <v>188</v>
      </c>
      <c r="B626" t="str">
        <f>VLOOKUP(CuentosContados[[#This Row],[Column1]],CuentosIndexados[],3,FALSE)</f>
        <v>amor</v>
      </c>
      <c r="C626">
        <f>VLOOKUP(CuentosContados[[#This Row],[Column1]],CuentosIndexados[],5,FALSE)</f>
        <v>0</v>
      </c>
      <c r="D626">
        <f>VLOOKUP(CuentosContados[[#This Row],[Column1]],CuentosIndexados[],6,FALSE)</f>
        <v>0</v>
      </c>
      <c r="E626">
        <f>VLOOKUP(CuentosContados[[#This Row],[Column1]],CuentosIndexados[],7,FALSE)</f>
        <v>0</v>
      </c>
      <c r="F626">
        <f>VLOOKUP(CuentosContados[[#This Row],[Column1]],CuentosIndexados[],8,FALSE)</f>
        <v>0</v>
      </c>
      <c r="G626">
        <f>VLOOKUP(CuentosContados[[#This Row],[Column1]],CuentosIndexados[],9,FALSE)</f>
        <v>0</v>
      </c>
      <c r="H626">
        <f>VLOOKUP(CuentosContados[[#This Row],[Column1]],CuentosIndexados[],10,FALSE)</f>
        <v>0</v>
      </c>
      <c r="I626">
        <f>VLOOKUP(CuentosContados[[#This Row],[Column1]],CuentosIndexados[],11,FALSE)</f>
        <v>0</v>
      </c>
      <c r="J626">
        <f>VLOOKUP(CuentosContados[[#This Row],[Column1]],CuentosIndexados[],12,FALSE)</f>
        <v>0</v>
      </c>
      <c r="K626">
        <f>VLOOKUP(CuentosContados[[#This Row],[Column1]],CuentosIndexados[],13,FALSE)</f>
        <v>0</v>
      </c>
      <c r="L626">
        <f>VLOOKUP(CuentosContados[[#This Row],[Column1]],CuentosIndexados[],14,FALSE)</f>
        <v>0</v>
      </c>
      <c r="M626">
        <f>VLOOKUP(CuentosContados[[#This Row],[Column1]],CuentosIndexados[],15,FALSE)</f>
        <v>0</v>
      </c>
      <c r="N626">
        <f>VLOOKUP(CuentosContados[[#This Row],[Column1]],CuentosIndexados[],16,FALSE)</f>
        <v>0</v>
      </c>
      <c r="O626">
        <f>VLOOKUP(CuentosContados[[#This Row],[Column1]],CuentosIndexados[],17,FALSE)</f>
        <v>0</v>
      </c>
      <c r="P626">
        <f>VLOOKUP(CuentosContados[[#This Row],[Column1]],CuentosIndexados[],18,FALSE)</f>
        <v>0</v>
      </c>
      <c r="Q626">
        <f>VLOOKUP(CuentosContados[[#This Row],[Column1]],CuentosIndexados[],19,FALSE)</f>
        <v>0</v>
      </c>
      <c r="R626">
        <f>VLOOKUP(CuentosContados[[#This Row],[Column1]],CuentosIndexados[],20,FALSE)</f>
        <v>0</v>
      </c>
      <c r="S626">
        <f>VLOOKUP(CuentosContados[[#This Row],[Column1]],CuentosIndexados[],21,FALSE)</f>
        <v>0</v>
      </c>
      <c r="T626">
        <f>VLOOKUP(CuentosContados[[#This Row],[Column1]],CuentosIndexados[],22,FALSE)</f>
        <v>0</v>
      </c>
      <c r="U626">
        <f>VLOOKUP(CuentosContados[[#This Row],[Column1]],CuentosIndexados[],23,FALSE)</f>
        <v>0</v>
      </c>
      <c r="V626">
        <f>VLOOKUP(CuentosContados[[#This Row],[Column1]],CuentosIndexados[],24,FALSE)</f>
        <v>0</v>
      </c>
      <c r="W626">
        <f>VLOOKUP(CuentosContados[[#This Row],[Column1]],CuentosIndexados[],25,FALSE)</f>
        <v>0</v>
      </c>
      <c r="X626" t="str">
        <f>VLOOKUP(CuentosContados[[#This Row],[Column1]],CuentosIndexados[],26,FALSE)</f>
        <v>compasion</v>
      </c>
      <c r="Y626">
        <f>VLOOKUP(CuentosContados[[#This Row],[Column1]],CuentosIndexados[],27,FALSE)</f>
        <v>0</v>
      </c>
      <c r="Z626">
        <f>VLOOKUP(CuentosContados[[#This Row],[Column1]],CuentosIndexados[],28,FALSE)</f>
        <v>0</v>
      </c>
      <c r="AA626">
        <f>VLOOKUP(CuentosContados[[#This Row],[Column1]],CuentosIndexados[],29,FALSE)</f>
        <v>0</v>
      </c>
      <c r="AB626">
        <f>VLOOKUP(CuentosContados[[#This Row],[Column1]],CuentosIndexados[],30,FALSE)</f>
        <v>0</v>
      </c>
      <c r="AC626">
        <f>VLOOKUP(CuentosContados[[#This Row],[Column1]],CuentosIndexados[],31,FALSE)</f>
        <v>0</v>
      </c>
      <c r="AD626">
        <f>VLOOKUP(CuentosContados[[#This Row],[Column1]],CuentosIndexados[],32,FALSE)</f>
        <v>0</v>
      </c>
      <c r="AE626">
        <f>VLOOKUP(CuentosContados[[#This Row],[Column1]],CuentosIndexados[],33,FALSE)</f>
        <v>0</v>
      </c>
      <c r="AF626">
        <f>VLOOKUP(CuentosContados[[#This Row],[Column1]],CuentosIndexados[],34,FALSE)</f>
        <v>0</v>
      </c>
      <c r="AG626">
        <f>VLOOKUP(CuentosContados[[#This Row],[Column1]],CuentosIndexados[],35,FALSE)</f>
        <v>0</v>
      </c>
      <c r="AH626">
        <f>VLOOKUP(CuentosContados[[#This Row],[Column1]],CuentosIndexados[],36,FALSE)</f>
        <v>0</v>
      </c>
      <c r="AI626">
        <f>VLOOKUP(CuentosContados[[#This Row],[Column1]],CuentosIndexados[],37,FALSE)</f>
        <v>0</v>
      </c>
      <c r="AJ626">
        <f>VLOOKUP(CuentosContados[[#This Row],[Column1]],CuentosIndexados[],38,FALSE)</f>
        <v>0</v>
      </c>
      <c r="AK626">
        <f>VLOOKUP(CuentosContados[[#This Row],[Column1]],CuentosIndexados[],39,FALSE)</f>
        <v>0</v>
      </c>
    </row>
    <row r="627" spans="1:37" x14ac:dyDescent="0.25">
      <c r="A627" t="s">
        <v>188</v>
      </c>
      <c r="B627" t="str">
        <f>VLOOKUP(CuentosContados[[#This Row],[Column1]],CuentosIndexados[],3,FALSE)</f>
        <v>amor</v>
      </c>
      <c r="C627">
        <f>VLOOKUP(CuentosContados[[#This Row],[Column1]],CuentosIndexados[],5,FALSE)</f>
        <v>0</v>
      </c>
      <c r="D627">
        <f>VLOOKUP(CuentosContados[[#This Row],[Column1]],CuentosIndexados[],6,FALSE)</f>
        <v>0</v>
      </c>
      <c r="E627">
        <f>VLOOKUP(CuentosContados[[#This Row],[Column1]],CuentosIndexados[],7,FALSE)</f>
        <v>0</v>
      </c>
      <c r="F627">
        <f>VLOOKUP(CuentosContados[[#This Row],[Column1]],CuentosIndexados[],8,FALSE)</f>
        <v>0</v>
      </c>
      <c r="G627">
        <f>VLOOKUP(CuentosContados[[#This Row],[Column1]],CuentosIndexados[],9,FALSE)</f>
        <v>0</v>
      </c>
      <c r="H627">
        <f>VLOOKUP(CuentosContados[[#This Row],[Column1]],CuentosIndexados[],10,FALSE)</f>
        <v>0</v>
      </c>
      <c r="I627">
        <f>VLOOKUP(CuentosContados[[#This Row],[Column1]],CuentosIndexados[],11,FALSE)</f>
        <v>0</v>
      </c>
      <c r="J627">
        <f>VLOOKUP(CuentosContados[[#This Row],[Column1]],CuentosIndexados[],12,FALSE)</f>
        <v>0</v>
      </c>
      <c r="K627">
        <f>VLOOKUP(CuentosContados[[#This Row],[Column1]],CuentosIndexados[],13,FALSE)</f>
        <v>0</v>
      </c>
      <c r="L627">
        <f>VLOOKUP(CuentosContados[[#This Row],[Column1]],CuentosIndexados[],14,FALSE)</f>
        <v>0</v>
      </c>
      <c r="M627">
        <f>VLOOKUP(CuentosContados[[#This Row],[Column1]],CuentosIndexados[],15,FALSE)</f>
        <v>0</v>
      </c>
      <c r="N627">
        <f>VLOOKUP(CuentosContados[[#This Row],[Column1]],CuentosIndexados[],16,FALSE)</f>
        <v>0</v>
      </c>
      <c r="O627">
        <f>VLOOKUP(CuentosContados[[#This Row],[Column1]],CuentosIndexados[],17,FALSE)</f>
        <v>0</v>
      </c>
      <c r="P627">
        <f>VLOOKUP(CuentosContados[[#This Row],[Column1]],CuentosIndexados[],18,FALSE)</f>
        <v>0</v>
      </c>
      <c r="Q627">
        <f>VLOOKUP(CuentosContados[[#This Row],[Column1]],CuentosIndexados[],19,FALSE)</f>
        <v>0</v>
      </c>
      <c r="R627">
        <f>VLOOKUP(CuentosContados[[#This Row],[Column1]],CuentosIndexados[],20,FALSE)</f>
        <v>0</v>
      </c>
      <c r="S627">
        <f>VLOOKUP(CuentosContados[[#This Row],[Column1]],CuentosIndexados[],21,FALSE)</f>
        <v>0</v>
      </c>
      <c r="T627">
        <f>VLOOKUP(CuentosContados[[#This Row],[Column1]],CuentosIndexados[],22,FALSE)</f>
        <v>0</v>
      </c>
      <c r="U627">
        <f>VLOOKUP(CuentosContados[[#This Row],[Column1]],CuentosIndexados[],23,FALSE)</f>
        <v>0</v>
      </c>
      <c r="V627">
        <f>VLOOKUP(CuentosContados[[#This Row],[Column1]],CuentosIndexados[],24,FALSE)</f>
        <v>0</v>
      </c>
      <c r="W627">
        <f>VLOOKUP(CuentosContados[[#This Row],[Column1]],CuentosIndexados[],25,FALSE)</f>
        <v>0</v>
      </c>
      <c r="X627" t="str">
        <f>VLOOKUP(CuentosContados[[#This Row],[Column1]],CuentosIndexados[],26,FALSE)</f>
        <v>compasion</v>
      </c>
      <c r="Y627">
        <f>VLOOKUP(CuentosContados[[#This Row],[Column1]],CuentosIndexados[],27,FALSE)</f>
        <v>0</v>
      </c>
      <c r="Z627">
        <f>VLOOKUP(CuentosContados[[#This Row],[Column1]],CuentosIndexados[],28,FALSE)</f>
        <v>0</v>
      </c>
      <c r="AA627">
        <f>VLOOKUP(CuentosContados[[#This Row],[Column1]],CuentosIndexados[],29,FALSE)</f>
        <v>0</v>
      </c>
      <c r="AB627">
        <f>VLOOKUP(CuentosContados[[#This Row],[Column1]],CuentosIndexados[],30,FALSE)</f>
        <v>0</v>
      </c>
      <c r="AC627">
        <f>VLOOKUP(CuentosContados[[#This Row],[Column1]],CuentosIndexados[],31,FALSE)</f>
        <v>0</v>
      </c>
      <c r="AD627">
        <f>VLOOKUP(CuentosContados[[#This Row],[Column1]],CuentosIndexados[],32,FALSE)</f>
        <v>0</v>
      </c>
      <c r="AE627">
        <f>VLOOKUP(CuentosContados[[#This Row],[Column1]],CuentosIndexados[],33,FALSE)</f>
        <v>0</v>
      </c>
      <c r="AF627">
        <f>VLOOKUP(CuentosContados[[#This Row],[Column1]],CuentosIndexados[],34,FALSE)</f>
        <v>0</v>
      </c>
      <c r="AG627">
        <f>VLOOKUP(CuentosContados[[#This Row],[Column1]],CuentosIndexados[],35,FALSE)</f>
        <v>0</v>
      </c>
      <c r="AH627">
        <f>VLOOKUP(CuentosContados[[#This Row],[Column1]],CuentosIndexados[],36,FALSE)</f>
        <v>0</v>
      </c>
      <c r="AI627">
        <f>VLOOKUP(CuentosContados[[#This Row],[Column1]],CuentosIndexados[],37,FALSE)</f>
        <v>0</v>
      </c>
      <c r="AJ627">
        <f>VLOOKUP(CuentosContados[[#This Row],[Column1]],CuentosIndexados[],38,FALSE)</f>
        <v>0</v>
      </c>
      <c r="AK627">
        <f>VLOOKUP(CuentosContados[[#This Row],[Column1]],CuentosIndexados[],39,FALSE)</f>
        <v>0</v>
      </c>
    </row>
    <row r="628" spans="1:37" x14ac:dyDescent="0.25">
      <c r="A628" t="s">
        <v>188</v>
      </c>
      <c r="B628" t="str">
        <f>VLOOKUP(CuentosContados[[#This Row],[Column1]],CuentosIndexados[],3,FALSE)</f>
        <v>amor</v>
      </c>
      <c r="C628">
        <f>VLOOKUP(CuentosContados[[#This Row],[Column1]],CuentosIndexados[],5,FALSE)</f>
        <v>0</v>
      </c>
      <c r="D628">
        <f>VLOOKUP(CuentosContados[[#This Row],[Column1]],CuentosIndexados[],6,FALSE)</f>
        <v>0</v>
      </c>
      <c r="E628">
        <f>VLOOKUP(CuentosContados[[#This Row],[Column1]],CuentosIndexados[],7,FALSE)</f>
        <v>0</v>
      </c>
      <c r="F628">
        <f>VLOOKUP(CuentosContados[[#This Row],[Column1]],CuentosIndexados[],8,FALSE)</f>
        <v>0</v>
      </c>
      <c r="G628">
        <f>VLOOKUP(CuentosContados[[#This Row],[Column1]],CuentosIndexados[],9,FALSE)</f>
        <v>0</v>
      </c>
      <c r="H628">
        <f>VLOOKUP(CuentosContados[[#This Row],[Column1]],CuentosIndexados[],10,FALSE)</f>
        <v>0</v>
      </c>
      <c r="I628">
        <f>VLOOKUP(CuentosContados[[#This Row],[Column1]],CuentosIndexados[],11,FALSE)</f>
        <v>0</v>
      </c>
      <c r="J628">
        <f>VLOOKUP(CuentosContados[[#This Row],[Column1]],CuentosIndexados[],12,FALSE)</f>
        <v>0</v>
      </c>
      <c r="K628">
        <f>VLOOKUP(CuentosContados[[#This Row],[Column1]],CuentosIndexados[],13,FALSE)</f>
        <v>0</v>
      </c>
      <c r="L628">
        <f>VLOOKUP(CuentosContados[[#This Row],[Column1]],CuentosIndexados[],14,FALSE)</f>
        <v>0</v>
      </c>
      <c r="M628">
        <f>VLOOKUP(CuentosContados[[#This Row],[Column1]],CuentosIndexados[],15,FALSE)</f>
        <v>0</v>
      </c>
      <c r="N628">
        <f>VLOOKUP(CuentosContados[[#This Row],[Column1]],CuentosIndexados[],16,FALSE)</f>
        <v>0</v>
      </c>
      <c r="O628">
        <f>VLOOKUP(CuentosContados[[#This Row],[Column1]],CuentosIndexados[],17,FALSE)</f>
        <v>0</v>
      </c>
      <c r="P628">
        <f>VLOOKUP(CuentosContados[[#This Row],[Column1]],CuentosIndexados[],18,FALSE)</f>
        <v>0</v>
      </c>
      <c r="Q628">
        <f>VLOOKUP(CuentosContados[[#This Row],[Column1]],CuentosIndexados[],19,FALSE)</f>
        <v>0</v>
      </c>
      <c r="R628">
        <f>VLOOKUP(CuentosContados[[#This Row],[Column1]],CuentosIndexados[],20,FALSE)</f>
        <v>0</v>
      </c>
      <c r="S628">
        <f>VLOOKUP(CuentosContados[[#This Row],[Column1]],CuentosIndexados[],21,FALSE)</f>
        <v>0</v>
      </c>
      <c r="T628">
        <f>VLOOKUP(CuentosContados[[#This Row],[Column1]],CuentosIndexados[],22,FALSE)</f>
        <v>0</v>
      </c>
      <c r="U628">
        <f>VLOOKUP(CuentosContados[[#This Row],[Column1]],CuentosIndexados[],23,FALSE)</f>
        <v>0</v>
      </c>
      <c r="V628">
        <f>VLOOKUP(CuentosContados[[#This Row],[Column1]],CuentosIndexados[],24,FALSE)</f>
        <v>0</v>
      </c>
      <c r="W628">
        <f>VLOOKUP(CuentosContados[[#This Row],[Column1]],CuentosIndexados[],25,FALSE)</f>
        <v>0</v>
      </c>
      <c r="X628" t="str">
        <f>VLOOKUP(CuentosContados[[#This Row],[Column1]],CuentosIndexados[],26,FALSE)</f>
        <v>compasion</v>
      </c>
      <c r="Y628">
        <f>VLOOKUP(CuentosContados[[#This Row],[Column1]],CuentosIndexados[],27,FALSE)</f>
        <v>0</v>
      </c>
      <c r="Z628">
        <f>VLOOKUP(CuentosContados[[#This Row],[Column1]],CuentosIndexados[],28,FALSE)</f>
        <v>0</v>
      </c>
      <c r="AA628">
        <f>VLOOKUP(CuentosContados[[#This Row],[Column1]],CuentosIndexados[],29,FALSE)</f>
        <v>0</v>
      </c>
      <c r="AB628">
        <f>VLOOKUP(CuentosContados[[#This Row],[Column1]],CuentosIndexados[],30,FALSE)</f>
        <v>0</v>
      </c>
      <c r="AC628">
        <f>VLOOKUP(CuentosContados[[#This Row],[Column1]],CuentosIndexados[],31,FALSE)</f>
        <v>0</v>
      </c>
      <c r="AD628">
        <f>VLOOKUP(CuentosContados[[#This Row],[Column1]],CuentosIndexados[],32,FALSE)</f>
        <v>0</v>
      </c>
      <c r="AE628">
        <f>VLOOKUP(CuentosContados[[#This Row],[Column1]],CuentosIndexados[],33,FALSE)</f>
        <v>0</v>
      </c>
      <c r="AF628">
        <f>VLOOKUP(CuentosContados[[#This Row],[Column1]],CuentosIndexados[],34,FALSE)</f>
        <v>0</v>
      </c>
      <c r="AG628">
        <f>VLOOKUP(CuentosContados[[#This Row],[Column1]],CuentosIndexados[],35,FALSE)</f>
        <v>0</v>
      </c>
      <c r="AH628">
        <f>VLOOKUP(CuentosContados[[#This Row],[Column1]],CuentosIndexados[],36,FALSE)</f>
        <v>0</v>
      </c>
      <c r="AI628">
        <f>VLOOKUP(CuentosContados[[#This Row],[Column1]],CuentosIndexados[],37,FALSE)</f>
        <v>0</v>
      </c>
      <c r="AJ628">
        <f>VLOOKUP(CuentosContados[[#This Row],[Column1]],CuentosIndexados[],38,FALSE)</f>
        <v>0</v>
      </c>
      <c r="AK628">
        <f>VLOOKUP(CuentosContados[[#This Row],[Column1]],CuentosIndexados[],39,FALSE)</f>
        <v>0</v>
      </c>
    </row>
    <row r="629" spans="1:37" x14ac:dyDescent="0.25">
      <c r="A629" t="s">
        <v>188</v>
      </c>
      <c r="B629" t="str">
        <f>VLOOKUP(CuentosContados[[#This Row],[Column1]],CuentosIndexados[],3,FALSE)</f>
        <v>amor</v>
      </c>
      <c r="C629">
        <f>VLOOKUP(CuentosContados[[#This Row],[Column1]],CuentosIndexados[],5,FALSE)</f>
        <v>0</v>
      </c>
      <c r="D629">
        <f>VLOOKUP(CuentosContados[[#This Row],[Column1]],CuentosIndexados[],6,FALSE)</f>
        <v>0</v>
      </c>
      <c r="E629">
        <f>VLOOKUP(CuentosContados[[#This Row],[Column1]],CuentosIndexados[],7,FALSE)</f>
        <v>0</v>
      </c>
      <c r="F629">
        <f>VLOOKUP(CuentosContados[[#This Row],[Column1]],CuentosIndexados[],8,FALSE)</f>
        <v>0</v>
      </c>
      <c r="G629">
        <f>VLOOKUP(CuentosContados[[#This Row],[Column1]],CuentosIndexados[],9,FALSE)</f>
        <v>0</v>
      </c>
      <c r="H629">
        <f>VLOOKUP(CuentosContados[[#This Row],[Column1]],CuentosIndexados[],10,FALSE)</f>
        <v>0</v>
      </c>
      <c r="I629">
        <f>VLOOKUP(CuentosContados[[#This Row],[Column1]],CuentosIndexados[],11,FALSE)</f>
        <v>0</v>
      </c>
      <c r="J629">
        <f>VLOOKUP(CuentosContados[[#This Row],[Column1]],CuentosIndexados[],12,FALSE)</f>
        <v>0</v>
      </c>
      <c r="K629">
        <f>VLOOKUP(CuentosContados[[#This Row],[Column1]],CuentosIndexados[],13,FALSE)</f>
        <v>0</v>
      </c>
      <c r="L629">
        <f>VLOOKUP(CuentosContados[[#This Row],[Column1]],CuentosIndexados[],14,FALSE)</f>
        <v>0</v>
      </c>
      <c r="M629">
        <f>VLOOKUP(CuentosContados[[#This Row],[Column1]],CuentosIndexados[],15,FALSE)</f>
        <v>0</v>
      </c>
      <c r="N629">
        <f>VLOOKUP(CuentosContados[[#This Row],[Column1]],CuentosIndexados[],16,FALSE)</f>
        <v>0</v>
      </c>
      <c r="O629">
        <f>VLOOKUP(CuentosContados[[#This Row],[Column1]],CuentosIndexados[],17,FALSE)</f>
        <v>0</v>
      </c>
      <c r="P629">
        <f>VLOOKUP(CuentosContados[[#This Row],[Column1]],CuentosIndexados[],18,FALSE)</f>
        <v>0</v>
      </c>
      <c r="Q629">
        <f>VLOOKUP(CuentosContados[[#This Row],[Column1]],CuentosIndexados[],19,FALSE)</f>
        <v>0</v>
      </c>
      <c r="R629">
        <f>VLOOKUP(CuentosContados[[#This Row],[Column1]],CuentosIndexados[],20,FALSE)</f>
        <v>0</v>
      </c>
      <c r="S629">
        <f>VLOOKUP(CuentosContados[[#This Row],[Column1]],CuentosIndexados[],21,FALSE)</f>
        <v>0</v>
      </c>
      <c r="T629">
        <f>VLOOKUP(CuentosContados[[#This Row],[Column1]],CuentosIndexados[],22,FALSE)</f>
        <v>0</v>
      </c>
      <c r="U629">
        <f>VLOOKUP(CuentosContados[[#This Row],[Column1]],CuentosIndexados[],23,FALSE)</f>
        <v>0</v>
      </c>
      <c r="V629">
        <f>VLOOKUP(CuentosContados[[#This Row],[Column1]],CuentosIndexados[],24,FALSE)</f>
        <v>0</v>
      </c>
      <c r="W629">
        <f>VLOOKUP(CuentosContados[[#This Row],[Column1]],CuentosIndexados[],25,FALSE)</f>
        <v>0</v>
      </c>
      <c r="X629" t="str">
        <f>VLOOKUP(CuentosContados[[#This Row],[Column1]],CuentosIndexados[],26,FALSE)</f>
        <v>compasion</v>
      </c>
      <c r="Y629">
        <f>VLOOKUP(CuentosContados[[#This Row],[Column1]],CuentosIndexados[],27,FALSE)</f>
        <v>0</v>
      </c>
      <c r="Z629">
        <f>VLOOKUP(CuentosContados[[#This Row],[Column1]],CuentosIndexados[],28,FALSE)</f>
        <v>0</v>
      </c>
      <c r="AA629">
        <f>VLOOKUP(CuentosContados[[#This Row],[Column1]],CuentosIndexados[],29,FALSE)</f>
        <v>0</v>
      </c>
      <c r="AB629">
        <f>VLOOKUP(CuentosContados[[#This Row],[Column1]],CuentosIndexados[],30,FALSE)</f>
        <v>0</v>
      </c>
      <c r="AC629">
        <f>VLOOKUP(CuentosContados[[#This Row],[Column1]],CuentosIndexados[],31,FALSE)</f>
        <v>0</v>
      </c>
      <c r="AD629">
        <f>VLOOKUP(CuentosContados[[#This Row],[Column1]],CuentosIndexados[],32,FALSE)</f>
        <v>0</v>
      </c>
      <c r="AE629">
        <f>VLOOKUP(CuentosContados[[#This Row],[Column1]],CuentosIndexados[],33,FALSE)</f>
        <v>0</v>
      </c>
      <c r="AF629">
        <f>VLOOKUP(CuentosContados[[#This Row],[Column1]],CuentosIndexados[],34,FALSE)</f>
        <v>0</v>
      </c>
      <c r="AG629">
        <f>VLOOKUP(CuentosContados[[#This Row],[Column1]],CuentosIndexados[],35,FALSE)</f>
        <v>0</v>
      </c>
      <c r="AH629">
        <f>VLOOKUP(CuentosContados[[#This Row],[Column1]],CuentosIndexados[],36,FALSE)</f>
        <v>0</v>
      </c>
      <c r="AI629">
        <f>VLOOKUP(CuentosContados[[#This Row],[Column1]],CuentosIndexados[],37,FALSE)</f>
        <v>0</v>
      </c>
      <c r="AJ629">
        <f>VLOOKUP(CuentosContados[[#This Row],[Column1]],CuentosIndexados[],38,FALSE)</f>
        <v>0</v>
      </c>
      <c r="AK629">
        <f>VLOOKUP(CuentosContados[[#This Row],[Column1]],CuentosIndexados[],39,FALSE)</f>
        <v>0</v>
      </c>
    </row>
    <row r="630" spans="1:37" x14ac:dyDescent="0.25">
      <c r="A630" t="s">
        <v>188</v>
      </c>
      <c r="B630" t="str">
        <f>VLOOKUP(CuentosContados[[#This Row],[Column1]],CuentosIndexados[],3,FALSE)</f>
        <v>amor</v>
      </c>
      <c r="C630">
        <f>VLOOKUP(CuentosContados[[#This Row],[Column1]],CuentosIndexados[],5,FALSE)</f>
        <v>0</v>
      </c>
      <c r="D630">
        <f>VLOOKUP(CuentosContados[[#This Row],[Column1]],CuentosIndexados[],6,FALSE)</f>
        <v>0</v>
      </c>
      <c r="E630">
        <f>VLOOKUP(CuentosContados[[#This Row],[Column1]],CuentosIndexados[],7,FALSE)</f>
        <v>0</v>
      </c>
      <c r="F630">
        <f>VLOOKUP(CuentosContados[[#This Row],[Column1]],CuentosIndexados[],8,FALSE)</f>
        <v>0</v>
      </c>
      <c r="G630">
        <f>VLOOKUP(CuentosContados[[#This Row],[Column1]],CuentosIndexados[],9,FALSE)</f>
        <v>0</v>
      </c>
      <c r="H630">
        <f>VLOOKUP(CuentosContados[[#This Row],[Column1]],CuentosIndexados[],10,FALSE)</f>
        <v>0</v>
      </c>
      <c r="I630">
        <f>VLOOKUP(CuentosContados[[#This Row],[Column1]],CuentosIndexados[],11,FALSE)</f>
        <v>0</v>
      </c>
      <c r="J630">
        <f>VLOOKUP(CuentosContados[[#This Row],[Column1]],CuentosIndexados[],12,FALSE)</f>
        <v>0</v>
      </c>
      <c r="K630">
        <f>VLOOKUP(CuentosContados[[#This Row],[Column1]],CuentosIndexados[],13,FALSE)</f>
        <v>0</v>
      </c>
      <c r="L630">
        <f>VLOOKUP(CuentosContados[[#This Row],[Column1]],CuentosIndexados[],14,FALSE)</f>
        <v>0</v>
      </c>
      <c r="M630">
        <f>VLOOKUP(CuentosContados[[#This Row],[Column1]],CuentosIndexados[],15,FALSE)</f>
        <v>0</v>
      </c>
      <c r="N630">
        <f>VLOOKUP(CuentosContados[[#This Row],[Column1]],CuentosIndexados[],16,FALSE)</f>
        <v>0</v>
      </c>
      <c r="O630">
        <f>VLOOKUP(CuentosContados[[#This Row],[Column1]],CuentosIndexados[],17,FALSE)</f>
        <v>0</v>
      </c>
      <c r="P630">
        <f>VLOOKUP(CuentosContados[[#This Row],[Column1]],CuentosIndexados[],18,FALSE)</f>
        <v>0</v>
      </c>
      <c r="Q630">
        <f>VLOOKUP(CuentosContados[[#This Row],[Column1]],CuentosIndexados[],19,FALSE)</f>
        <v>0</v>
      </c>
      <c r="R630">
        <f>VLOOKUP(CuentosContados[[#This Row],[Column1]],CuentosIndexados[],20,FALSE)</f>
        <v>0</v>
      </c>
      <c r="S630">
        <f>VLOOKUP(CuentosContados[[#This Row],[Column1]],CuentosIndexados[],21,FALSE)</f>
        <v>0</v>
      </c>
      <c r="T630">
        <f>VLOOKUP(CuentosContados[[#This Row],[Column1]],CuentosIndexados[],22,FALSE)</f>
        <v>0</v>
      </c>
      <c r="U630">
        <f>VLOOKUP(CuentosContados[[#This Row],[Column1]],CuentosIndexados[],23,FALSE)</f>
        <v>0</v>
      </c>
      <c r="V630">
        <f>VLOOKUP(CuentosContados[[#This Row],[Column1]],CuentosIndexados[],24,FALSE)</f>
        <v>0</v>
      </c>
      <c r="W630">
        <f>VLOOKUP(CuentosContados[[#This Row],[Column1]],CuentosIndexados[],25,FALSE)</f>
        <v>0</v>
      </c>
      <c r="X630" t="str">
        <f>VLOOKUP(CuentosContados[[#This Row],[Column1]],CuentosIndexados[],26,FALSE)</f>
        <v>compasion</v>
      </c>
      <c r="Y630">
        <f>VLOOKUP(CuentosContados[[#This Row],[Column1]],CuentosIndexados[],27,FALSE)</f>
        <v>0</v>
      </c>
      <c r="Z630">
        <f>VLOOKUP(CuentosContados[[#This Row],[Column1]],CuentosIndexados[],28,FALSE)</f>
        <v>0</v>
      </c>
      <c r="AA630">
        <f>VLOOKUP(CuentosContados[[#This Row],[Column1]],CuentosIndexados[],29,FALSE)</f>
        <v>0</v>
      </c>
      <c r="AB630">
        <f>VLOOKUP(CuentosContados[[#This Row],[Column1]],CuentosIndexados[],30,FALSE)</f>
        <v>0</v>
      </c>
      <c r="AC630">
        <f>VLOOKUP(CuentosContados[[#This Row],[Column1]],CuentosIndexados[],31,FALSE)</f>
        <v>0</v>
      </c>
      <c r="AD630">
        <f>VLOOKUP(CuentosContados[[#This Row],[Column1]],CuentosIndexados[],32,FALSE)</f>
        <v>0</v>
      </c>
      <c r="AE630">
        <f>VLOOKUP(CuentosContados[[#This Row],[Column1]],CuentosIndexados[],33,FALSE)</f>
        <v>0</v>
      </c>
      <c r="AF630">
        <f>VLOOKUP(CuentosContados[[#This Row],[Column1]],CuentosIndexados[],34,FALSE)</f>
        <v>0</v>
      </c>
      <c r="AG630">
        <f>VLOOKUP(CuentosContados[[#This Row],[Column1]],CuentosIndexados[],35,FALSE)</f>
        <v>0</v>
      </c>
      <c r="AH630">
        <f>VLOOKUP(CuentosContados[[#This Row],[Column1]],CuentosIndexados[],36,FALSE)</f>
        <v>0</v>
      </c>
      <c r="AI630">
        <f>VLOOKUP(CuentosContados[[#This Row],[Column1]],CuentosIndexados[],37,FALSE)</f>
        <v>0</v>
      </c>
      <c r="AJ630">
        <f>VLOOKUP(CuentosContados[[#This Row],[Column1]],CuentosIndexados[],38,FALSE)</f>
        <v>0</v>
      </c>
      <c r="AK630">
        <f>VLOOKUP(CuentosContados[[#This Row],[Column1]],CuentosIndexados[],39,FALSE)</f>
        <v>0</v>
      </c>
    </row>
    <row r="631" spans="1:37" x14ac:dyDescent="0.25">
      <c r="A631" t="s">
        <v>188</v>
      </c>
      <c r="B631" t="str">
        <f>VLOOKUP(CuentosContados[[#This Row],[Column1]],CuentosIndexados[],3,FALSE)</f>
        <v>amor</v>
      </c>
      <c r="C631">
        <f>VLOOKUP(CuentosContados[[#This Row],[Column1]],CuentosIndexados[],5,FALSE)</f>
        <v>0</v>
      </c>
      <c r="D631">
        <f>VLOOKUP(CuentosContados[[#This Row],[Column1]],CuentosIndexados[],6,FALSE)</f>
        <v>0</v>
      </c>
      <c r="E631">
        <f>VLOOKUP(CuentosContados[[#This Row],[Column1]],CuentosIndexados[],7,FALSE)</f>
        <v>0</v>
      </c>
      <c r="F631">
        <f>VLOOKUP(CuentosContados[[#This Row],[Column1]],CuentosIndexados[],8,FALSE)</f>
        <v>0</v>
      </c>
      <c r="G631">
        <f>VLOOKUP(CuentosContados[[#This Row],[Column1]],CuentosIndexados[],9,FALSE)</f>
        <v>0</v>
      </c>
      <c r="H631">
        <f>VLOOKUP(CuentosContados[[#This Row],[Column1]],CuentosIndexados[],10,FALSE)</f>
        <v>0</v>
      </c>
      <c r="I631">
        <f>VLOOKUP(CuentosContados[[#This Row],[Column1]],CuentosIndexados[],11,FALSE)</f>
        <v>0</v>
      </c>
      <c r="J631">
        <f>VLOOKUP(CuentosContados[[#This Row],[Column1]],CuentosIndexados[],12,FALSE)</f>
        <v>0</v>
      </c>
      <c r="K631">
        <f>VLOOKUP(CuentosContados[[#This Row],[Column1]],CuentosIndexados[],13,FALSE)</f>
        <v>0</v>
      </c>
      <c r="L631">
        <f>VLOOKUP(CuentosContados[[#This Row],[Column1]],CuentosIndexados[],14,FALSE)</f>
        <v>0</v>
      </c>
      <c r="M631">
        <f>VLOOKUP(CuentosContados[[#This Row],[Column1]],CuentosIndexados[],15,FALSE)</f>
        <v>0</v>
      </c>
      <c r="N631">
        <f>VLOOKUP(CuentosContados[[#This Row],[Column1]],CuentosIndexados[],16,FALSE)</f>
        <v>0</v>
      </c>
      <c r="O631">
        <f>VLOOKUP(CuentosContados[[#This Row],[Column1]],CuentosIndexados[],17,FALSE)</f>
        <v>0</v>
      </c>
      <c r="P631">
        <f>VLOOKUP(CuentosContados[[#This Row],[Column1]],CuentosIndexados[],18,FALSE)</f>
        <v>0</v>
      </c>
      <c r="Q631">
        <f>VLOOKUP(CuentosContados[[#This Row],[Column1]],CuentosIndexados[],19,FALSE)</f>
        <v>0</v>
      </c>
      <c r="R631">
        <f>VLOOKUP(CuentosContados[[#This Row],[Column1]],CuentosIndexados[],20,FALSE)</f>
        <v>0</v>
      </c>
      <c r="S631">
        <f>VLOOKUP(CuentosContados[[#This Row],[Column1]],CuentosIndexados[],21,FALSE)</f>
        <v>0</v>
      </c>
      <c r="T631">
        <f>VLOOKUP(CuentosContados[[#This Row],[Column1]],CuentosIndexados[],22,FALSE)</f>
        <v>0</v>
      </c>
      <c r="U631">
        <f>VLOOKUP(CuentosContados[[#This Row],[Column1]],CuentosIndexados[],23,FALSE)</f>
        <v>0</v>
      </c>
      <c r="V631">
        <f>VLOOKUP(CuentosContados[[#This Row],[Column1]],CuentosIndexados[],24,FALSE)</f>
        <v>0</v>
      </c>
      <c r="W631">
        <f>VLOOKUP(CuentosContados[[#This Row],[Column1]],CuentosIndexados[],25,FALSE)</f>
        <v>0</v>
      </c>
      <c r="X631" t="str">
        <f>VLOOKUP(CuentosContados[[#This Row],[Column1]],CuentosIndexados[],26,FALSE)</f>
        <v>compasion</v>
      </c>
      <c r="Y631">
        <f>VLOOKUP(CuentosContados[[#This Row],[Column1]],CuentosIndexados[],27,FALSE)</f>
        <v>0</v>
      </c>
      <c r="Z631">
        <f>VLOOKUP(CuentosContados[[#This Row],[Column1]],CuentosIndexados[],28,FALSE)</f>
        <v>0</v>
      </c>
      <c r="AA631">
        <f>VLOOKUP(CuentosContados[[#This Row],[Column1]],CuentosIndexados[],29,FALSE)</f>
        <v>0</v>
      </c>
      <c r="AB631">
        <f>VLOOKUP(CuentosContados[[#This Row],[Column1]],CuentosIndexados[],30,FALSE)</f>
        <v>0</v>
      </c>
      <c r="AC631">
        <f>VLOOKUP(CuentosContados[[#This Row],[Column1]],CuentosIndexados[],31,FALSE)</f>
        <v>0</v>
      </c>
      <c r="AD631">
        <f>VLOOKUP(CuentosContados[[#This Row],[Column1]],CuentosIndexados[],32,FALSE)</f>
        <v>0</v>
      </c>
      <c r="AE631">
        <f>VLOOKUP(CuentosContados[[#This Row],[Column1]],CuentosIndexados[],33,FALSE)</f>
        <v>0</v>
      </c>
      <c r="AF631">
        <f>VLOOKUP(CuentosContados[[#This Row],[Column1]],CuentosIndexados[],34,FALSE)</f>
        <v>0</v>
      </c>
      <c r="AG631">
        <f>VLOOKUP(CuentosContados[[#This Row],[Column1]],CuentosIndexados[],35,FALSE)</f>
        <v>0</v>
      </c>
      <c r="AH631">
        <f>VLOOKUP(CuentosContados[[#This Row],[Column1]],CuentosIndexados[],36,FALSE)</f>
        <v>0</v>
      </c>
      <c r="AI631">
        <f>VLOOKUP(CuentosContados[[#This Row],[Column1]],CuentosIndexados[],37,FALSE)</f>
        <v>0</v>
      </c>
      <c r="AJ631">
        <f>VLOOKUP(CuentosContados[[#This Row],[Column1]],CuentosIndexados[],38,FALSE)</f>
        <v>0</v>
      </c>
      <c r="AK631">
        <f>VLOOKUP(CuentosContados[[#This Row],[Column1]],CuentosIndexados[],39,FALSE)</f>
        <v>0</v>
      </c>
    </row>
    <row r="632" spans="1:37" x14ac:dyDescent="0.25">
      <c r="A632" t="s">
        <v>188</v>
      </c>
      <c r="B632" t="str">
        <f>VLOOKUP(CuentosContados[[#This Row],[Column1]],CuentosIndexados[],3,FALSE)</f>
        <v>amor</v>
      </c>
      <c r="C632">
        <f>VLOOKUP(CuentosContados[[#This Row],[Column1]],CuentosIndexados[],5,FALSE)</f>
        <v>0</v>
      </c>
      <c r="D632">
        <f>VLOOKUP(CuentosContados[[#This Row],[Column1]],CuentosIndexados[],6,FALSE)</f>
        <v>0</v>
      </c>
      <c r="E632">
        <f>VLOOKUP(CuentosContados[[#This Row],[Column1]],CuentosIndexados[],7,FALSE)</f>
        <v>0</v>
      </c>
      <c r="F632">
        <f>VLOOKUP(CuentosContados[[#This Row],[Column1]],CuentosIndexados[],8,FALSE)</f>
        <v>0</v>
      </c>
      <c r="G632">
        <f>VLOOKUP(CuentosContados[[#This Row],[Column1]],CuentosIndexados[],9,FALSE)</f>
        <v>0</v>
      </c>
      <c r="H632">
        <f>VLOOKUP(CuentosContados[[#This Row],[Column1]],CuentosIndexados[],10,FALSE)</f>
        <v>0</v>
      </c>
      <c r="I632">
        <f>VLOOKUP(CuentosContados[[#This Row],[Column1]],CuentosIndexados[],11,FALSE)</f>
        <v>0</v>
      </c>
      <c r="J632">
        <f>VLOOKUP(CuentosContados[[#This Row],[Column1]],CuentosIndexados[],12,FALSE)</f>
        <v>0</v>
      </c>
      <c r="K632">
        <f>VLOOKUP(CuentosContados[[#This Row],[Column1]],CuentosIndexados[],13,FALSE)</f>
        <v>0</v>
      </c>
      <c r="L632">
        <f>VLOOKUP(CuentosContados[[#This Row],[Column1]],CuentosIndexados[],14,FALSE)</f>
        <v>0</v>
      </c>
      <c r="M632">
        <f>VLOOKUP(CuentosContados[[#This Row],[Column1]],CuentosIndexados[],15,FALSE)</f>
        <v>0</v>
      </c>
      <c r="N632">
        <f>VLOOKUP(CuentosContados[[#This Row],[Column1]],CuentosIndexados[],16,FALSE)</f>
        <v>0</v>
      </c>
      <c r="O632">
        <f>VLOOKUP(CuentosContados[[#This Row],[Column1]],CuentosIndexados[],17,FALSE)</f>
        <v>0</v>
      </c>
      <c r="P632">
        <f>VLOOKUP(CuentosContados[[#This Row],[Column1]],CuentosIndexados[],18,FALSE)</f>
        <v>0</v>
      </c>
      <c r="Q632">
        <f>VLOOKUP(CuentosContados[[#This Row],[Column1]],CuentosIndexados[],19,FALSE)</f>
        <v>0</v>
      </c>
      <c r="R632">
        <f>VLOOKUP(CuentosContados[[#This Row],[Column1]],CuentosIndexados[],20,FALSE)</f>
        <v>0</v>
      </c>
      <c r="S632">
        <f>VLOOKUP(CuentosContados[[#This Row],[Column1]],CuentosIndexados[],21,FALSE)</f>
        <v>0</v>
      </c>
      <c r="T632">
        <f>VLOOKUP(CuentosContados[[#This Row],[Column1]],CuentosIndexados[],22,FALSE)</f>
        <v>0</v>
      </c>
      <c r="U632">
        <f>VLOOKUP(CuentosContados[[#This Row],[Column1]],CuentosIndexados[],23,FALSE)</f>
        <v>0</v>
      </c>
      <c r="V632">
        <f>VLOOKUP(CuentosContados[[#This Row],[Column1]],CuentosIndexados[],24,FALSE)</f>
        <v>0</v>
      </c>
      <c r="W632">
        <f>VLOOKUP(CuentosContados[[#This Row],[Column1]],CuentosIndexados[],25,FALSE)</f>
        <v>0</v>
      </c>
      <c r="X632" t="str">
        <f>VLOOKUP(CuentosContados[[#This Row],[Column1]],CuentosIndexados[],26,FALSE)</f>
        <v>compasion</v>
      </c>
      <c r="Y632">
        <f>VLOOKUP(CuentosContados[[#This Row],[Column1]],CuentosIndexados[],27,FALSE)</f>
        <v>0</v>
      </c>
      <c r="Z632">
        <f>VLOOKUP(CuentosContados[[#This Row],[Column1]],CuentosIndexados[],28,FALSE)</f>
        <v>0</v>
      </c>
      <c r="AA632">
        <f>VLOOKUP(CuentosContados[[#This Row],[Column1]],CuentosIndexados[],29,FALSE)</f>
        <v>0</v>
      </c>
      <c r="AB632">
        <f>VLOOKUP(CuentosContados[[#This Row],[Column1]],CuentosIndexados[],30,FALSE)</f>
        <v>0</v>
      </c>
      <c r="AC632">
        <f>VLOOKUP(CuentosContados[[#This Row],[Column1]],CuentosIndexados[],31,FALSE)</f>
        <v>0</v>
      </c>
      <c r="AD632">
        <f>VLOOKUP(CuentosContados[[#This Row],[Column1]],CuentosIndexados[],32,FALSE)</f>
        <v>0</v>
      </c>
      <c r="AE632">
        <f>VLOOKUP(CuentosContados[[#This Row],[Column1]],CuentosIndexados[],33,FALSE)</f>
        <v>0</v>
      </c>
      <c r="AF632">
        <f>VLOOKUP(CuentosContados[[#This Row],[Column1]],CuentosIndexados[],34,FALSE)</f>
        <v>0</v>
      </c>
      <c r="AG632">
        <f>VLOOKUP(CuentosContados[[#This Row],[Column1]],CuentosIndexados[],35,FALSE)</f>
        <v>0</v>
      </c>
      <c r="AH632">
        <f>VLOOKUP(CuentosContados[[#This Row],[Column1]],CuentosIndexados[],36,FALSE)</f>
        <v>0</v>
      </c>
      <c r="AI632">
        <f>VLOOKUP(CuentosContados[[#This Row],[Column1]],CuentosIndexados[],37,FALSE)</f>
        <v>0</v>
      </c>
      <c r="AJ632">
        <f>VLOOKUP(CuentosContados[[#This Row],[Column1]],CuentosIndexados[],38,FALSE)</f>
        <v>0</v>
      </c>
      <c r="AK632">
        <f>VLOOKUP(CuentosContados[[#This Row],[Column1]],CuentosIndexados[],39,FALSE)</f>
        <v>0</v>
      </c>
    </row>
    <row r="633" spans="1:37" x14ac:dyDescent="0.25">
      <c r="A633" t="s">
        <v>188</v>
      </c>
      <c r="B633" t="str">
        <f>VLOOKUP(CuentosContados[[#This Row],[Column1]],CuentosIndexados[],3,FALSE)</f>
        <v>amor</v>
      </c>
      <c r="C633">
        <f>VLOOKUP(CuentosContados[[#This Row],[Column1]],CuentosIndexados[],5,FALSE)</f>
        <v>0</v>
      </c>
      <c r="D633">
        <f>VLOOKUP(CuentosContados[[#This Row],[Column1]],CuentosIndexados[],6,FALSE)</f>
        <v>0</v>
      </c>
      <c r="E633">
        <f>VLOOKUP(CuentosContados[[#This Row],[Column1]],CuentosIndexados[],7,FALSE)</f>
        <v>0</v>
      </c>
      <c r="F633">
        <f>VLOOKUP(CuentosContados[[#This Row],[Column1]],CuentosIndexados[],8,FALSE)</f>
        <v>0</v>
      </c>
      <c r="G633">
        <f>VLOOKUP(CuentosContados[[#This Row],[Column1]],CuentosIndexados[],9,FALSE)</f>
        <v>0</v>
      </c>
      <c r="H633">
        <f>VLOOKUP(CuentosContados[[#This Row],[Column1]],CuentosIndexados[],10,FALSE)</f>
        <v>0</v>
      </c>
      <c r="I633">
        <f>VLOOKUP(CuentosContados[[#This Row],[Column1]],CuentosIndexados[],11,FALSE)</f>
        <v>0</v>
      </c>
      <c r="J633">
        <f>VLOOKUP(CuentosContados[[#This Row],[Column1]],CuentosIndexados[],12,FALSE)</f>
        <v>0</v>
      </c>
      <c r="K633">
        <f>VLOOKUP(CuentosContados[[#This Row],[Column1]],CuentosIndexados[],13,FALSE)</f>
        <v>0</v>
      </c>
      <c r="L633">
        <f>VLOOKUP(CuentosContados[[#This Row],[Column1]],CuentosIndexados[],14,FALSE)</f>
        <v>0</v>
      </c>
      <c r="M633">
        <f>VLOOKUP(CuentosContados[[#This Row],[Column1]],CuentosIndexados[],15,FALSE)</f>
        <v>0</v>
      </c>
      <c r="N633">
        <f>VLOOKUP(CuentosContados[[#This Row],[Column1]],CuentosIndexados[],16,FALSE)</f>
        <v>0</v>
      </c>
      <c r="O633">
        <f>VLOOKUP(CuentosContados[[#This Row],[Column1]],CuentosIndexados[],17,FALSE)</f>
        <v>0</v>
      </c>
      <c r="P633">
        <f>VLOOKUP(CuentosContados[[#This Row],[Column1]],CuentosIndexados[],18,FALSE)</f>
        <v>0</v>
      </c>
      <c r="Q633">
        <f>VLOOKUP(CuentosContados[[#This Row],[Column1]],CuentosIndexados[],19,FALSE)</f>
        <v>0</v>
      </c>
      <c r="R633">
        <f>VLOOKUP(CuentosContados[[#This Row],[Column1]],CuentosIndexados[],20,FALSE)</f>
        <v>0</v>
      </c>
      <c r="S633">
        <f>VLOOKUP(CuentosContados[[#This Row],[Column1]],CuentosIndexados[],21,FALSE)</f>
        <v>0</v>
      </c>
      <c r="T633">
        <f>VLOOKUP(CuentosContados[[#This Row],[Column1]],CuentosIndexados[],22,FALSE)</f>
        <v>0</v>
      </c>
      <c r="U633">
        <f>VLOOKUP(CuentosContados[[#This Row],[Column1]],CuentosIndexados[],23,FALSE)</f>
        <v>0</v>
      </c>
      <c r="V633">
        <f>VLOOKUP(CuentosContados[[#This Row],[Column1]],CuentosIndexados[],24,FALSE)</f>
        <v>0</v>
      </c>
      <c r="W633">
        <f>VLOOKUP(CuentosContados[[#This Row],[Column1]],CuentosIndexados[],25,FALSE)</f>
        <v>0</v>
      </c>
      <c r="X633" t="str">
        <f>VLOOKUP(CuentosContados[[#This Row],[Column1]],CuentosIndexados[],26,FALSE)</f>
        <v>compasion</v>
      </c>
      <c r="Y633">
        <f>VLOOKUP(CuentosContados[[#This Row],[Column1]],CuentosIndexados[],27,FALSE)</f>
        <v>0</v>
      </c>
      <c r="Z633">
        <f>VLOOKUP(CuentosContados[[#This Row],[Column1]],CuentosIndexados[],28,FALSE)</f>
        <v>0</v>
      </c>
      <c r="AA633">
        <f>VLOOKUP(CuentosContados[[#This Row],[Column1]],CuentosIndexados[],29,FALSE)</f>
        <v>0</v>
      </c>
      <c r="AB633">
        <f>VLOOKUP(CuentosContados[[#This Row],[Column1]],CuentosIndexados[],30,FALSE)</f>
        <v>0</v>
      </c>
      <c r="AC633">
        <f>VLOOKUP(CuentosContados[[#This Row],[Column1]],CuentosIndexados[],31,FALSE)</f>
        <v>0</v>
      </c>
      <c r="AD633">
        <f>VLOOKUP(CuentosContados[[#This Row],[Column1]],CuentosIndexados[],32,FALSE)</f>
        <v>0</v>
      </c>
      <c r="AE633">
        <f>VLOOKUP(CuentosContados[[#This Row],[Column1]],CuentosIndexados[],33,FALSE)</f>
        <v>0</v>
      </c>
      <c r="AF633">
        <f>VLOOKUP(CuentosContados[[#This Row],[Column1]],CuentosIndexados[],34,FALSE)</f>
        <v>0</v>
      </c>
      <c r="AG633">
        <f>VLOOKUP(CuentosContados[[#This Row],[Column1]],CuentosIndexados[],35,FALSE)</f>
        <v>0</v>
      </c>
      <c r="AH633">
        <f>VLOOKUP(CuentosContados[[#This Row],[Column1]],CuentosIndexados[],36,FALSE)</f>
        <v>0</v>
      </c>
      <c r="AI633">
        <f>VLOOKUP(CuentosContados[[#This Row],[Column1]],CuentosIndexados[],37,FALSE)</f>
        <v>0</v>
      </c>
      <c r="AJ633">
        <f>VLOOKUP(CuentosContados[[#This Row],[Column1]],CuentosIndexados[],38,FALSE)</f>
        <v>0</v>
      </c>
      <c r="AK633">
        <f>VLOOKUP(CuentosContados[[#This Row],[Column1]],CuentosIndexados[],39,FALSE)</f>
        <v>0</v>
      </c>
    </row>
    <row r="634" spans="1:37" x14ac:dyDescent="0.25">
      <c r="A634" t="s">
        <v>188</v>
      </c>
      <c r="B634" t="str">
        <f>VLOOKUP(CuentosContados[[#This Row],[Column1]],CuentosIndexados[],3,FALSE)</f>
        <v>amor</v>
      </c>
      <c r="C634">
        <f>VLOOKUP(CuentosContados[[#This Row],[Column1]],CuentosIndexados[],5,FALSE)</f>
        <v>0</v>
      </c>
      <c r="D634">
        <f>VLOOKUP(CuentosContados[[#This Row],[Column1]],CuentosIndexados[],6,FALSE)</f>
        <v>0</v>
      </c>
      <c r="E634">
        <f>VLOOKUP(CuentosContados[[#This Row],[Column1]],CuentosIndexados[],7,FALSE)</f>
        <v>0</v>
      </c>
      <c r="F634">
        <f>VLOOKUP(CuentosContados[[#This Row],[Column1]],CuentosIndexados[],8,FALSE)</f>
        <v>0</v>
      </c>
      <c r="G634">
        <f>VLOOKUP(CuentosContados[[#This Row],[Column1]],CuentosIndexados[],9,FALSE)</f>
        <v>0</v>
      </c>
      <c r="H634">
        <f>VLOOKUP(CuentosContados[[#This Row],[Column1]],CuentosIndexados[],10,FALSE)</f>
        <v>0</v>
      </c>
      <c r="I634">
        <f>VLOOKUP(CuentosContados[[#This Row],[Column1]],CuentosIndexados[],11,FALSE)</f>
        <v>0</v>
      </c>
      <c r="J634">
        <f>VLOOKUP(CuentosContados[[#This Row],[Column1]],CuentosIndexados[],12,FALSE)</f>
        <v>0</v>
      </c>
      <c r="K634">
        <f>VLOOKUP(CuentosContados[[#This Row],[Column1]],CuentosIndexados[],13,FALSE)</f>
        <v>0</v>
      </c>
      <c r="L634">
        <f>VLOOKUP(CuentosContados[[#This Row],[Column1]],CuentosIndexados[],14,FALSE)</f>
        <v>0</v>
      </c>
      <c r="M634">
        <f>VLOOKUP(CuentosContados[[#This Row],[Column1]],CuentosIndexados[],15,FALSE)</f>
        <v>0</v>
      </c>
      <c r="N634">
        <f>VLOOKUP(CuentosContados[[#This Row],[Column1]],CuentosIndexados[],16,FALSE)</f>
        <v>0</v>
      </c>
      <c r="O634">
        <f>VLOOKUP(CuentosContados[[#This Row],[Column1]],CuentosIndexados[],17,FALSE)</f>
        <v>0</v>
      </c>
      <c r="P634">
        <f>VLOOKUP(CuentosContados[[#This Row],[Column1]],CuentosIndexados[],18,FALSE)</f>
        <v>0</v>
      </c>
      <c r="Q634">
        <f>VLOOKUP(CuentosContados[[#This Row],[Column1]],CuentosIndexados[],19,FALSE)</f>
        <v>0</v>
      </c>
      <c r="R634">
        <f>VLOOKUP(CuentosContados[[#This Row],[Column1]],CuentosIndexados[],20,FALSE)</f>
        <v>0</v>
      </c>
      <c r="S634">
        <f>VLOOKUP(CuentosContados[[#This Row],[Column1]],CuentosIndexados[],21,FALSE)</f>
        <v>0</v>
      </c>
      <c r="T634">
        <f>VLOOKUP(CuentosContados[[#This Row],[Column1]],CuentosIndexados[],22,FALSE)</f>
        <v>0</v>
      </c>
      <c r="U634">
        <f>VLOOKUP(CuentosContados[[#This Row],[Column1]],CuentosIndexados[],23,FALSE)</f>
        <v>0</v>
      </c>
      <c r="V634">
        <f>VLOOKUP(CuentosContados[[#This Row],[Column1]],CuentosIndexados[],24,FALSE)</f>
        <v>0</v>
      </c>
      <c r="W634">
        <f>VLOOKUP(CuentosContados[[#This Row],[Column1]],CuentosIndexados[],25,FALSE)</f>
        <v>0</v>
      </c>
      <c r="X634" t="str">
        <f>VLOOKUP(CuentosContados[[#This Row],[Column1]],CuentosIndexados[],26,FALSE)</f>
        <v>compasion</v>
      </c>
      <c r="Y634">
        <f>VLOOKUP(CuentosContados[[#This Row],[Column1]],CuentosIndexados[],27,FALSE)</f>
        <v>0</v>
      </c>
      <c r="Z634">
        <f>VLOOKUP(CuentosContados[[#This Row],[Column1]],CuentosIndexados[],28,FALSE)</f>
        <v>0</v>
      </c>
      <c r="AA634">
        <f>VLOOKUP(CuentosContados[[#This Row],[Column1]],CuentosIndexados[],29,FALSE)</f>
        <v>0</v>
      </c>
      <c r="AB634">
        <f>VLOOKUP(CuentosContados[[#This Row],[Column1]],CuentosIndexados[],30,FALSE)</f>
        <v>0</v>
      </c>
      <c r="AC634">
        <f>VLOOKUP(CuentosContados[[#This Row],[Column1]],CuentosIndexados[],31,FALSE)</f>
        <v>0</v>
      </c>
      <c r="AD634">
        <f>VLOOKUP(CuentosContados[[#This Row],[Column1]],CuentosIndexados[],32,FALSE)</f>
        <v>0</v>
      </c>
      <c r="AE634">
        <f>VLOOKUP(CuentosContados[[#This Row],[Column1]],CuentosIndexados[],33,FALSE)</f>
        <v>0</v>
      </c>
      <c r="AF634">
        <f>VLOOKUP(CuentosContados[[#This Row],[Column1]],CuentosIndexados[],34,FALSE)</f>
        <v>0</v>
      </c>
      <c r="AG634">
        <f>VLOOKUP(CuentosContados[[#This Row],[Column1]],CuentosIndexados[],35,FALSE)</f>
        <v>0</v>
      </c>
      <c r="AH634">
        <f>VLOOKUP(CuentosContados[[#This Row],[Column1]],CuentosIndexados[],36,FALSE)</f>
        <v>0</v>
      </c>
      <c r="AI634">
        <f>VLOOKUP(CuentosContados[[#This Row],[Column1]],CuentosIndexados[],37,FALSE)</f>
        <v>0</v>
      </c>
      <c r="AJ634">
        <f>VLOOKUP(CuentosContados[[#This Row],[Column1]],CuentosIndexados[],38,FALSE)</f>
        <v>0</v>
      </c>
      <c r="AK634">
        <f>VLOOKUP(CuentosContados[[#This Row],[Column1]],CuentosIndexados[],39,FALSE)</f>
        <v>0</v>
      </c>
    </row>
    <row r="635" spans="1:37" x14ac:dyDescent="0.25">
      <c r="A635" t="s">
        <v>188</v>
      </c>
      <c r="B635" t="str">
        <f>VLOOKUP(CuentosContados[[#This Row],[Column1]],CuentosIndexados[],3,FALSE)</f>
        <v>amor</v>
      </c>
      <c r="C635">
        <f>VLOOKUP(CuentosContados[[#This Row],[Column1]],CuentosIndexados[],5,FALSE)</f>
        <v>0</v>
      </c>
      <c r="D635">
        <f>VLOOKUP(CuentosContados[[#This Row],[Column1]],CuentosIndexados[],6,FALSE)</f>
        <v>0</v>
      </c>
      <c r="E635">
        <f>VLOOKUP(CuentosContados[[#This Row],[Column1]],CuentosIndexados[],7,FALSE)</f>
        <v>0</v>
      </c>
      <c r="F635">
        <f>VLOOKUP(CuentosContados[[#This Row],[Column1]],CuentosIndexados[],8,FALSE)</f>
        <v>0</v>
      </c>
      <c r="G635">
        <f>VLOOKUP(CuentosContados[[#This Row],[Column1]],CuentosIndexados[],9,FALSE)</f>
        <v>0</v>
      </c>
      <c r="H635">
        <f>VLOOKUP(CuentosContados[[#This Row],[Column1]],CuentosIndexados[],10,FALSE)</f>
        <v>0</v>
      </c>
      <c r="I635">
        <f>VLOOKUP(CuentosContados[[#This Row],[Column1]],CuentosIndexados[],11,FALSE)</f>
        <v>0</v>
      </c>
      <c r="J635">
        <f>VLOOKUP(CuentosContados[[#This Row],[Column1]],CuentosIndexados[],12,FALSE)</f>
        <v>0</v>
      </c>
      <c r="K635">
        <f>VLOOKUP(CuentosContados[[#This Row],[Column1]],CuentosIndexados[],13,FALSE)</f>
        <v>0</v>
      </c>
      <c r="L635">
        <f>VLOOKUP(CuentosContados[[#This Row],[Column1]],CuentosIndexados[],14,FALSE)</f>
        <v>0</v>
      </c>
      <c r="M635">
        <f>VLOOKUP(CuentosContados[[#This Row],[Column1]],CuentosIndexados[],15,FALSE)</f>
        <v>0</v>
      </c>
      <c r="N635">
        <f>VLOOKUP(CuentosContados[[#This Row],[Column1]],CuentosIndexados[],16,FALSE)</f>
        <v>0</v>
      </c>
      <c r="O635">
        <f>VLOOKUP(CuentosContados[[#This Row],[Column1]],CuentosIndexados[],17,FALSE)</f>
        <v>0</v>
      </c>
      <c r="P635">
        <f>VLOOKUP(CuentosContados[[#This Row],[Column1]],CuentosIndexados[],18,FALSE)</f>
        <v>0</v>
      </c>
      <c r="Q635">
        <f>VLOOKUP(CuentosContados[[#This Row],[Column1]],CuentosIndexados[],19,FALSE)</f>
        <v>0</v>
      </c>
      <c r="R635">
        <f>VLOOKUP(CuentosContados[[#This Row],[Column1]],CuentosIndexados[],20,FALSE)</f>
        <v>0</v>
      </c>
      <c r="S635">
        <f>VLOOKUP(CuentosContados[[#This Row],[Column1]],CuentosIndexados[],21,FALSE)</f>
        <v>0</v>
      </c>
      <c r="T635">
        <f>VLOOKUP(CuentosContados[[#This Row],[Column1]],CuentosIndexados[],22,FALSE)</f>
        <v>0</v>
      </c>
      <c r="U635">
        <f>VLOOKUP(CuentosContados[[#This Row],[Column1]],CuentosIndexados[],23,FALSE)</f>
        <v>0</v>
      </c>
      <c r="V635">
        <f>VLOOKUP(CuentosContados[[#This Row],[Column1]],CuentosIndexados[],24,FALSE)</f>
        <v>0</v>
      </c>
      <c r="W635">
        <f>VLOOKUP(CuentosContados[[#This Row],[Column1]],CuentosIndexados[],25,FALSE)</f>
        <v>0</v>
      </c>
      <c r="X635" t="str">
        <f>VLOOKUP(CuentosContados[[#This Row],[Column1]],CuentosIndexados[],26,FALSE)</f>
        <v>compasion</v>
      </c>
      <c r="Y635">
        <f>VLOOKUP(CuentosContados[[#This Row],[Column1]],CuentosIndexados[],27,FALSE)</f>
        <v>0</v>
      </c>
      <c r="Z635">
        <f>VLOOKUP(CuentosContados[[#This Row],[Column1]],CuentosIndexados[],28,FALSE)</f>
        <v>0</v>
      </c>
      <c r="AA635">
        <f>VLOOKUP(CuentosContados[[#This Row],[Column1]],CuentosIndexados[],29,FALSE)</f>
        <v>0</v>
      </c>
      <c r="AB635">
        <f>VLOOKUP(CuentosContados[[#This Row],[Column1]],CuentosIndexados[],30,FALSE)</f>
        <v>0</v>
      </c>
      <c r="AC635">
        <f>VLOOKUP(CuentosContados[[#This Row],[Column1]],CuentosIndexados[],31,FALSE)</f>
        <v>0</v>
      </c>
      <c r="AD635">
        <f>VLOOKUP(CuentosContados[[#This Row],[Column1]],CuentosIndexados[],32,FALSE)</f>
        <v>0</v>
      </c>
      <c r="AE635">
        <f>VLOOKUP(CuentosContados[[#This Row],[Column1]],CuentosIndexados[],33,FALSE)</f>
        <v>0</v>
      </c>
      <c r="AF635">
        <f>VLOOKUP(CuentosContados[[#This Row],[Column1]],CuentosIndexados[],34,FALSE)</f>
        <v>0</v>
      </c>
      <c r="AG635">
        <f>VLOOKUP(CuentosContados[[#This Row],[Column1]],CuentosIndexados[],35,FALSE)</f>
        <v>0</v>
      </c>
      <c r="AH635">
        <f>VLOOKUP(CuentosContados[[#This Row],[Column1]],CuentosIndexados[],36,FALSE)</f>
        <v>0</v>
      </c>
      <c r="AI635">
        <f>VLOOKUP(CuentosContados[[#This Row],[Column1]],CuentosIndexados[],37,FALSE)</f>
        <v>0</v>
      </c>
      <c r="AJ635">
        <f>VLOOKUP(CuentosContados[[#This Row],[Column1]],CuentosIndexados[],38,FALSE)</f>
        <v>0</v>
      </c>
      <c r="AK635">
        <f>VLOOKUP(CuentosContados[[#This Row],[Column1]],CuentosIndexados[],39,FALSE)</f>
        <v>0</v>
      </c>
    </row>
    <row r="636" spans="1:37" x14ac:dyDescent="0.25">
      <c r="A636" t="s">
        <v>188</v>
      </c>
      <c r="B636" t="str">
        <f>VLOOKUP(CuentosContados[[#This Row],[Column1]],CuentosIndexados[],3,FALSE)</f>
        <v>amor</v>
      </c>
      <c r="C636">
        <f>VLOOKUP(CuentosContados[[#This Row],[Column1]],CuentosIndexados[],5,FALSE)</f>
        <v>0</v>
      </c>
      <c r="D636">
        <f>VLOOKUP(CuentosContados[[#This Row],[Column1]],CuentosIndexados[],6,FALSE)</f>
        <v>0</v>
      </c>
      <c r="E636">
        <f>VLOOKUP(CuentosContados[[#This Row],[Column1]],CuentosIndexados[],7,FALSE)</f>
        <v>0</v>
      </c>
      <c r="F636">
        <f>VLOOKUP(CuentosContados[[#This Row],[Column1]],CuentosIndexados[],8,FALSE)</f>
        <v>0</v>
      </c>
      <c r="G636">
        <f>VLOOKUP(CuentosContados[[#This Row],[Column1]],CuentosIndexados[],9,FALSE)</f>
        <v>0</v>
      </c>
      <c r="H636">
        <f>VLOOKUP(CuentosContados[[#This Row],[Column1]],CuentosIndexados[],10,FALSE)</f>
        <v>0</v>
      </c>
      <c r="I636">
        <f>VLOOKUP(CuentosContados[[#This Row],[Column1]],CuentosIndexados[],11,FALSE)</f>
        <v>0</v>
      </c>
      <c r="J636">
        <f>VLOOKUP(CuentosContados[[#This Row],[Column1]],CuentosIndexados[],12,FALSE)</f>
        <v>0</v>
      </c>
      <c r="K636">
        <f>VLOOKUP(CuentosContados[[#This Row],[Column1]],CuentosIndexados[],13,FALSE)</f>
        <v>0</v>
      </c>
      <c r="L636">
        <f>VLOOKUP(CuentosContados[[#This Row],[Column1]],CuentosIndexados[],14,FALSE)</f>
        <v>0</v>
      </c>
      <c r="M636">
        <f>VLOOKUP(CuentosContados[[#This Row],[Column1]],CuentosIndexados[],15,FALSE)</f>
        <v>0</v>
      </c>
      <c r="N636">
        <f>VLOOKUP(CuentosContados[[#This Row],[Column1]],CuentosIndexados[],16,FALSE)</f>
        <v>0</v>
      </c>
      <c r="O636">
        <f>VLOOKUP(CuentosContados[[#This Row],[Column1]],CuentosIndexados[],17,FALSE)</f>
        <v>0</v>
      </c>
      <c r="P636">
        <f>VLOOKUP(CuentosContados[[#This Row],[Column1]],CuentosIndexados[],18,FALSE)</f>
        <v>0</v>
      </c>
      <c r="Q636">
        <f>VLOOKUP(CuentosContados[[#This Row],[Column1]],CuentosIndexados[],19,FALSE)</f>
        <v>0</v>
      </c>
      <c r="R636">
        <f>VLOOKUP(CuentosContados[[#This Row],[Column1]],CuentosIndexados[],20,FALSE)</f>
        <v>0</v>
      </c>
      <c r="S636">
        <f>VLOOKUP(CuentosContados[[#This Row],[Column1]],CuentosIndexados[],21,FALSE)</f>
        <v>0</v>
      </c>
      <c r="T636">
        <f>VLOOKUP(CuentosContados[[#This Row],[Column1]],CuentosIndexados[],22,FALSE)</f>
        <v>0</v>
      </c>
      <c r="U636">
        <f>VLOOKUP(CuentosContados[[#This Row],[Column1]],CuentosIndexados[],23,FALSE)</f>
        <v>0</v>
      </c>
      <c r="V636">
        <f>VLOOKUP(CuentosContados[[#This Row],[Column1]],CuentosIndexados[],24,FALSE)</f>
        <v>0</v>
      </c>
      <c r="W636">
        <f>VLOOKUP(CuentosContados[[#This Row],[Column1]],CuentosIndexados[],25,FALSE)</f>
        <v>0</v>
      </c>
      <c r="X636" t="str">
        <f>VLOOKUP(CuentosContados[[#This Row],[Column1]],CuentosIndexados[],26,FALSE)</f>
        <v>compasion</v>
      </c>
      <c r="Y636">
        <f>VLOOKUP(CuentosContados[[#This Row],[Column1]],CuentosIndexados[],27,FALSE)</f>
        <v>0</v>
      </c>
      <c r="Z636">
        <f>VLOOKUP(CuentosContados[[#This Row],[Column1]],CuentosIndexados[],28,FALSE)</f>
        <v>0</v>
      </c>
      <c r="AA636">
        <f>VLOOKUP(CuentosContados[[#This Row],[Column1]],CuentosIndexados[],29,FALSE)</f>
        <v>0</v>
      </c>
      <c r="AB636">
        <f>VLOOKUP(CuentosContados[[#This Row],[Column1]],CuentosIndexados[],30,FALSE)</f>
        <v>0</v>
      </c>
      <c r="AC636">
        <f>VLOOKUP(CuentosContados[[#This Row],[Column1]],CuentosIndexados[],31,FALSE)</f>
        <v>0</v>
      </c>
      <c r="AD636">
        <f>VLOOKUP(CuentosContados[[#This Row],[Column1]],CuentosIndexados[],32,FALSE)</f>
        <v>0</v>
      </c>
      <c r="AE636">
        <f>VLOOKUP(CuentosContados[[#This Row],[Column1]],CuentosIndexados[],33,FALSE)</f>
        <v>0</v>
      </c>
      <c r="AF636">
        <f>VLOOKUP(CuentosContados[[#This Row],[Column1]],CuentosIndexados[],34,FALSE)</f>
        <v>0</v>
      </c>
      <c r="AG636">
        <f>VLOOKUP(CuentosContados[[#This Row],[Column1]],CuentosIndexados[],35,FALSE)</f>
        <v>0</v>
      </c>
      <c r="AH636">
        <f>VLOOKUP(CuentosContados[[#This Row],[Column1]],CuentosIndexados[],36,FALSE)</f>
        <v>0</v>
      </c>
      <c r="AI636">
        <f>VLOOKUP(CuentosContados[[#This Row],[Column1]],CuentosIndexados[],37,FALSE)</f>
        <v>0</v>
      </c>
      <c r="AJ636">
        <f>VLOOKUP(CuentosContados[[#This Row],[Column1]],CuentosIndexados[],38,FALSE)</f>
        <v>0</v>
      </c>
      <c r="AK636">
        <f>VLOOKUP(CuentosContados[[#This Row],[Column1]],CuentosIndexados[],39,FALSE)</f>
        <v>0</v>
      </c>
    </row>
    <row r="637" spans="1:37" x14ac:dyDescent="0.25">
      <c r="A637" t="s">
        <v>188</v>
      </c>
      <c r="B637" t="str">
        <f>VLOOKUP(CuentosContados[[#This Row],[Column1]],CuentosIndexados[],3,FALSE)</f>
        <v>amor</v>
      </c>
      <c r="C637">
        <f>VLOOKUP(CuentosContados[[#This Row],[Column1]],CuentosIndexados[],5,FALSE)</f>
        <v>0</v>
      </c>
      <c r="D637">
        <f>VLOOKUP(CuentosContados[[#This Row],[Column1]],CuentosIndexados[],6,FALSE)</f>
        <v>0</v>
      </c>
      <c r="E637">
        <f>VLOOKUP(CuentosContados[[#This Row],[Column1]],CuentosIndexados[],7,FALSE)</f>
        <v>0</v>
      </c>
      <c r="F637">
        <f>VLOOKUP(CuentosContados[[#This Row],[Column1]],CuentosIndexados[],8,FALSE)</f>
        <v>0</v>
      </c>
      <c r="G637">
        <f>VLOOKUP(CuentosContados[[#This Row],[Column1]],CuentosIndexados[],9,FALSE)</f>
        <v>0</v>
      </c>
      <c r="H637">
        <f>VLOOKUP(CuentosContados[[#This Row],[Column1]],CuentosIndexados[],10,FALSE)</f>
        <v>0</v>
      </c>
      <c r="I637">
        <f>VLOOKUP(CuentosContados[[#This Row],[Column1]],CuentosIndexados[],11,FALSE)</f>
        <v>0</v>
      </c>
      <c r="J637">
        <f>VLOOKUP(CuentosContados[[#This Row],[Column1]],CuentosIndexados[],12,FALSE)</f>
        <v>0</v>
      </c>
      <c r="K637">
        <f>VLOOKUP(CuentosContados[[#This Row],[Column1]],CuentosIndexados[],13,FALSE)</f>
        <v>0</v>
      </c>
      <c r="L637">
        <f>VLOOKUP(CuentosContados[[#This Row],[Column1]],CuentosIndexados[],14,FALSE)</f>
        <v>0</v>
      </c>
      <c r="M637">
        <f>VLOOKUP(CuentosContados[[#This Row],[Column1]],CuentosIndexados[],15,FALSE)</f>
        <v>0</v>
      </c>
      <c r="N637">
        <f>VLOOKUP(CuentosContados[[#This Row],[Column1]],CuentosIndexados[],16,FALSE)</f>
        <v>0</v>
      </c>
      <c r="O637">
        <f>VLOOKUP(CuentosContados[[#This Row],[Column1]],CuentosIndexados[],17,FALSE)</f>
        <v>0</v>
      </c>
      <c r="P637">
        <f>VLOOKUP(CuentosContados[[#This Row],[Column1]],CuentosIndexados[],18,FALSE)</f>
        <v>0</v>
      </c>
      <c r="Q637">
        <f>VLOOKUP(CuentosContados[[#This Row],[Column1]],CuentosIndexados[],19,FALSE)</f>
        <v>0</v>
      </c>
      <c r="R637">
        <f>VLOOKUP(CuentosContados[[#This Row],[Column1]],CuentosIndexados[],20,FALSE)</f>
        <v>0</v>
      </c>
      <c r="S637">
        <f>VLOOKUP(CuentosContados[[#This Row],[Column1]],CuentosIndexados[],21,FALSE)</f>
        <v>0</v>
      </c>
      <c r="T637">
        <f>VLOOKUP(CuentosContados[[#This Row],[Column1]],CuentosIndexados[],22,FALSE)</f>
        <v>0</v>
      </c>
      <c r="U637">
        <f>VLOOKUP(CuentosContados[[#This Row],[Column1]],CuentosIndexados[],23,FALSE)</f>
        <v>0</v>
      </c>
      <c r="V637">
        <f>VLOOKUP(CuentosContados[[#This Row],[Column1]],CuentosIndexados[],24,FALSE)</f>
        <v>0</v>
      </c>
      <c r="W637">
        <f>VLOOKUP(CuentosContados[[#This Row],[Column1]],CuentosIndexados[],25,FALSE)</f>
        <v>0</v>
      </c>
      <c r="X637" t="str">
        <f>VLOOKUP(CuentosContados[[#This Row],[Column1]],CuentosIndexados[],26,FALSE)</f>
        <v>compasion</v>
      </c>
      <c r="Y637">
        <f>VLOOKUP(CuentosContados[[#This Row],[Column1]],CuentosIndexados[],27,FALSE)</f>
        <v>0</v>
      </c>
      <c r="Z637">
        <f>VLOOKUP(CuentosContados[[#This Row],[Column1]],CuentosIndexados[],28,FALSE)</f>
        <v>0</v>
      </c>
      <c r="AA637">
        <f>VLOOKUP(CuentosContados[[#This Row],[Column1]],CuentosIndexados[],29,FALSE)</f>
        <v>0</v>
      </c>
      <c r="AB637">
        <f>VLOOKUP(CuentosContados[[#This Row],[Column1]],CuentosIndexados[],30,FALSE)</f>
        <v>0</v>
      </c>
      <c r="AC637">
        <f>VLOOKUP(CuentosContados[[#This Row],[Column1]],CuentosIndexados[],31,FALSE)</f>
        <v>0</v>
      </c>
      <c r="AD637">
        <f>VLOOKUP(CuentosContados[[#This Row],[Column1]],CuentosIndexados[],32,FALSE)</f>
        <v>0</v>
      </c>
      <c r="AE637">
        <f>VLOOKUP(CuentosContados[[#This Row],[Column1]],CuentosIndexados[],33,FALSE)</f>
        <v>0</v>
      </c>
      <c r="AF637">
        <f>VLOOKUP(CuentosContados[[#This Row],[Column1]],CuentosIndexados[],34,FALSE)</f>
        <v>0</v>
      </c>
      <c r="AG637">
        <f>VLOOKUP(CuentosContados[[#This Row],[Column1]],CuentosIndexados[],35,FALSE)</f>
        <v>0</v>
      </c>
      <c r="AH637">
        <f>VLOOKUP(CuentosContados[[#This Row],[Column1]],CuentosIndexados[],36,FALSE)</f>
        <v>0</v>
      </c>
      <c r="AI637">
        <f>VLOOKUP(CuentosContados[[#This Row],[Column1]],CuentosIndexados[],37,FALSE)</f>
        <v>0</v>
      </c>
      <c r="AJ637">
        <f>VLOOKUP(CuentosContados[[#This Row],[Column1]],CuentosIndexados[],38,FALSE)</f>
        <v>0</v>
      </c>
      <c r="AK637">
        <f>VLOOKUP(CuentosContados[[#This Row],[Column1]],CuentosIndexados[],39,FALSE)</f>
        <v>0</v>
      </c>
    </row>
    <row r="638" spans="1:37" x14ac:dyDescent="0.25">
      <c r="A638" t="s">
        <v>188</v>
      </c>
      <c r="B638" t="str">
        <f>VLOOKUP(CuentosContados[[#This Row],[Column1]],CuentosIndexados[],3,FALSE)</f>
        <v>amor</v>
      </c>
      <c r="C638">
        <f>VLOOKUP(CuentosContados[[#This Row],[Column1]],CuentosIndexados[],5,FALSE)</f>
        <v>0</v>
      </c>
      <c r="D638">
        <f>VLOOKUP(CuentosContados[[#This Row],[Column1]],CuentosIndexados[],6,FALSE)</f>
        <v>0</v>
      </c>
      <c r="E638">
        <f>VLOOKUP(CuentosContados[[#This Row],[Column1]],CuentosIndexados[],7,FALSE)</f>
        <v>0</v>
      </c>
      <c r="F638">
        <f>VLOOKUP(CuentosContados[[#This Row],[Column1]],CuentosIndexados[],8,FALSE)</f>
        <v>0</v>
      </c>
      <c r="G638">
        <f>VLOOKUP(CuentosContados[[#This Row],[Column1]],CuentosIndexados[],9,FALSE)</f>
        <v>0</v>
      </c>
      <c r="H638">
        <f>VLOOKUP(CuentosContados[[#This Row],[Column1]],CuentosIndexados[],10,FALSE)</f>
        <v>0</v>
      </c>
      <c r="I638">
        <f>VLOOKUP(CuentosContados[[#This Row],[Column1]],CuentosIndexados[],11,FALSE)</f>
        <v>0</v>
      </c>
      <c r="J638">
        <f>VLOOKUP(CuentosContados[[#This Row],[Column1]],CuentosIndexados[],12,FALSE)</f>
        <v>0</v>
      </c>
      <c r="K638">
        <f>VLOOKUP(CuentosContados[[#This Row],[Column1]],CuentosIndexados[],13,FALSE)</f>
        <v>0</v>
      </c>
      <c r="L638">
        <f>VLOOKUP(CuentosContados[[#This Row],[Column1]],CuentosIndexados[],14,FALSE)</f>
        <v>0</v>
      </c>
      <c r="M638">
        <f>VLOOKUP(CuentosContados[[#This Row],[Column1]],CuentosIndexados[],15,FALSE)</f>
        <v>0</v>
      </c>
      <c r="N638">
        <f>VLOOKUP(CuentosContados[[#This Row],[Column1]],CuentosIndexados[],16,FALSE)</f>
        <v>0</v>
      </c>
      <c r="O638">
        <f>VLOOKUP(CuentosContados[[#This Row],[Column1]],CuentosIndexados[],17,FALSE)</f>
        <v>0</v>
      </c>
      <c r="P638">
        <f>VLOOKUP(CuentosContados[[#This Row],[Column1]],CuentosIndexados[],18,FALSE)</f>
        <v>0</v>
      </c>
      <c r="Q638">
        <f>VLOOKUP(CuentosContados[[#This Row],[Column1]],CuentosIndexados[],19,FALSE)</f>
        <v>0</v>
      </c>
      <c r="R638">
        <f>VLOOKUP(CuentosContados[[#This Row],[Column1]],CuentosIndexados[],20,FALSE)</f>
        <v>0</v>
      </c>
      <c r="S638">
        <f>VLOOKUP(CuentosContados[[#This Row],[Column1]],CuentosIndexados[],21,FALSE)</f>
        <v>0</v>
      </c>
      <c r="T638">
        <f>VLOOKUP(CuentosContados[[#This Row],[Column1]],CuentosIndexados[],22,FALSE)</f>
        <v>0</v>
      </c>
      <c r="U638">
        <f>VLOOKUP(CuentosContados[[#This Row],[Column1]],CuentosIndexados[],23,FALSE)</f>
        <v>0</v>
      </c>
      <c r="V638">
        <f>VLOOKUP(CuentosContados[[#This Row],[Column1]],CuentosIndexados[],24,FALSE)</f>
        <v>0</v>
      </c>
      <c r="W638">
        <f>VLOOKUP(CuentosContados[[#This Row],[Column1]],CuentosIndexados[],25,FALSE)</f>
        <v>0</v>
      </c>
      <c r="X638" t="str">
        <f>VLOOKUP(CuentosContados[[#This Row],[Column1]],CuentosIndexados[],26,FALSE)</f>
        <v>compasion</v>
      </c>
      <c r="Y638">
        <f>VLOOKUP(CuentosContados[[#This Row],[Column1]],CuentosIndexados[],27,FALSE)</f>
        <v>0</v>
      </c>
      <c r="Z638">
        <f>VLOOKUP(CuentosContados[[#This Row],[Column1]],CuentosIndexados[],28,FALSE)</f>
        <v>0</v>
      </c>
      <c r="AA638">
        <f>VLOOKUP(CuentosContados[[#This Row],[Column1]],CuentosIndexados[],29,FALSE)</f>
        <v>0</v>
      </c>
      <c r="AB638">
        <f>VLOOKUP(CuentosContados[[#This Row],[Column1]],CuentosIndexados[],30,FALSE)</f>
        <v>0</v>
      </c>
      <c r="AC638">
        <f>VLOOKUP(CuentosContados[[#This Row],[Column1]],CuentosIndexados[],31,FALSE)</f>
        <v>0</v>
      </c>
      <c r="AD638">
        <f>VLOOKUP(CuentosContados[[#This Row],[Column1]],CuentosIndexados[],32,FALSE)</f>
        <v>0</v>
      </c>
      <c r="AE638">
        <f>VLOOKUP(CuentosContados[[#This Row],[Column1]],CuentosIndexados[],33,FALSE)</f>
        <v>0</v>
      </c>
      <c r="AF638">
        <f>VLOOKUP(CuentosContados[[#This Row],[Column1]],CuentosIndexados[],34,FALSE)</f>
        <v>0</v>
      </c>
      <c r="AG638">
        <f>VLOOKUP(CuentosContados[[#This Row],[Column1]],CuentosIndexados[],35,FALSE)</f>
        <v>0</v>
      </c>
      <c r="AH638">
        <f>VLOOKUP(CuentosContados[[#This Row],[Column1]],CuentosIndexados[],36,FALSE)</f>
        <v>0</v>
      </c>
      <c r="AI638">
        <f>VLOOKUP(CuentosContados[[#This Row],[Column1]],CuentosIndexados[],37,FALSE)</f>
        <v>0</v>
      </c>
      <c r="AJ638">
        <f>VLOOKUP(CuentosContados[[#This Row],[Column1]],CuentosIndexados[],38,FALSE)</f>
        <v>0</v>
      </c>
      <c r="AK638">
        <f>VLOOKUP(CuentosContados[[#This Row],[Column1]],CuentosIndexados[],39,FALSE)</f>
        <v>0</v>
      </c>
    </row>
    <row r="639" spans="1:37" x14ac:dyDescent="0.25">
      <c r="A639" t="s">
        <v>188</v>
      </c>
      <c r="B639" t="str">
        <f>VLOOKUP(CuentosContados[[#This Row],[Column1]],CuentosIndexados[],3,FALSE)</f>
        <v>amor</v>
      </c>
      <c r="C639">
        <f>VLOOKUP(CuentosContados[[#This Row],[Column1]],CuentosIndexados[],5,FALSE)</f>
        <v>0</v>
      </c>
      <c r="D639">
        <f>VLOOKUP(CuentosContados[[#This Row],[Column1]],CuentosIndexados[],6,FALSE)</f>
        <v>0</v>
      </c>
      <c r="E639">
        <f>VLOOKUP(CuentosContados[[#This Row],[Column1]],CuentosIndexados[],7,FALSE)</f>
        <v>0</v>
      </c>
      <c r="F639">
        <f>VLOOKUP(CuentosContados[[#This Row],[Column1]],CuentosIndexados[],8,FALSE)</f>
        <v>0</v>
      </c>
      <c r="G639">
        <f>VLOOKUP(CuentosContados[[#This Row],[Column1]],CuentosIndexados[],9,FALSE)</f>
        <v>0</v>
      </c>
      <c r="H639">
        <f>VLOOKUP(CuentosContados[[#This Row],[Column1]],CuentosIndexados[],10,FALSE)</f>
        <v>0</v>
      </c>
      <c r="I639">
        <f>VLOOKUP(CuentosContados[[#This Row],[Column1]],CuentosIndexados[],11,FALSE)</f>
        <v>0</v>
      </c>
      <c r="J639">
        <f>VLOOKUP(CuentosContados[[#This Row],[Column1]],CuentosIndexados[],12,FALSE)</f>
        <v>0</v>
      </c>
      <c r="K639">
        <f>VLOOKUP(CuentosContados[[#This Row],[Column1]],CuentosIndexados[],13,FALSE)</f>
        <v>0</v>
      </c>
      <c r="L639">
        <f>VLOOKUP(CuentosContados[[#This Row],[Column1]],CuentosIndexados[],14,FALSE)</f>
        <v>0</v>
      </c>
      <c r="M639">
        <f>VLOOKUP(CuentosContados[[#This Row],[Column1]],CuentosIndexados[],15,FALSE)</f>
        <v>0</v>
      </c>
      <c r="N639">
        <f>VLOOKUP(CuentosContados[[#This Row],[Column1]],CuentosIndexados[],16,FALSE)</f>
        <v>0</v>
      </c>
      <c r="O639">
        <f>VLOOKUP(CuentosContados[[#This Row],[Column1]],CuentosIndexados[],17,FALSE)</f>
        <v>0</v>
      </c>
      <c r="P639">
        <f>VLOOKUP(CuentosContados[[#This Row],[Column1]],CuentosIndexados[],18,FALSE)</f>
        <v>0</v>
      </c>
      <c r="Q639">
        <f>VLOOKUP(CuentosContados[[#This Row],[Column1]],CuentosIndexados[],19,FALSE)</f>
        <v>0</v>
      </c>
      <c r="R639">
        <f>VLOOKUP(CuentosContados[[#This Row],[Column1]],CuentosIndexados[],20,FALSE)</f>
        <v>0</v>
      </c>
      <c r="S639">
        <f>VLOOKUP(CuentosContados[[#This Row],[Column1]],CuentosIndexados[],21,FALSE)</f>
        <v>0</v>
      </c>
      <c r="T639">
        <f>VLOOKUP(CuentosContados[[#This Row],[Column1]],CuentosIndexados[],22,FALSE)</f>
        <v>0</v>
      </c>
      <c r="U639">
        <f>VLOOKUP(CuentosContados[[#This Row],[Column1]],CuentosIndexados[],23,FALSE)</f>
        <v>0</v>
      </c>
      <c r="V639">
        <f>VLOOKUP(CuentosContados[[#This Row],[Column1]],CuentosIndexados[],24,FALSE)</f>
        <v>0</v>
      </c>
      <c r="W639">
        <f>VLOOKUP(CuentosContados[[#This Row],[Column1]],CuentosIndexados[],25,FALSE)</f>
        <v>0</v>
      </c>
      <c r="X639" t="str">
        <f>VLOOKUP(CuentosContados[[#This Row],[Column1]],CuentosIndexados[],26,FALSE)</f>
        <v>compasion</v>
      </c>
      <c r="Y639">
        <f>VLOOKUP(CuentosContados[[#This Row],[Column1]],CuentosIndexados[],27,FALSE)</f>
        <v>0</v>
      </c>
      <c r="Z639">
        <f>VLOOKUP(CuentosContados[[#This Row],[Column1]],CuentosIndexados[],28,FALSE)</f>
        <v>0</v>
      </c>
      <c r="AA639">
        <f>VLOOKUP(CuentosContados[[#This Row],[Column1]],CuentosIndexados[],29,FALSE)</f>
        <v>0</v>
      </c>
      <c r="AB639">
        <f>VLOOKUP(CuentosContados[[#This Row],[Column1]],CuentosIndexados[],30,FALSE)</f>
        <v>0</v>
      </c>
      <c r="AC639">
        <f>VLOOKUP(CuentosContados[[#This Row],[Column1]],CuentosIndexados[],31,FALSE)</f>
        <v>0</v>
      </c>
      <c r="AD639">
        <f>VLOOKUP(CuentosContados[[#This Row],[Column1]],CuentosIndexados[],32,FALSE)</f>
        <v>0</v>
      </c>
      <c r="AE639">
        <f>VLOOKUP(CuentosContados[[#This Row],[Column1]],CuentosIndexados[],33,FALSE)</f>
        <v>0</v>
      </c>
      <c r="AF639">
        <f>VLOOKUP(CuentosContados[[#This Row],[Column1]],CuentosIndexados[],34,FALSE)</f>
        <v>0</v>
      </c>
      <c r="AG639">
        <f>VLOOKUP(CuentosContados[[#This Row],[Column1]],CuentosIndexados[],35,FALSE)</f>
        <v>0</v>
      </c>
      <c r="AH639">
        <f>VLOOKUP(CuentosContados[[#This Row],[Column1]],CuentosIndexados[],36,FALSE)</f>
        <v>0</v>
      </c>
      <c r="AI639">
        <f>VLOOKUP(CuentosContados[[#This Row],[Column1]],CuentosIndexados[],37,FALSE)</f>
        <v>0</v>
      </c>
      <c r="AJ639">
        <f>VLOOKUP(CuentosContados[[#This Row],[Column1]],CuentosIndexados[],38,FALSE)</f>
        <v>0</v>
      </c>
      <c r="AK639">
        <f>VLOOKUP(CuentosContados[[#This Row],[Column1]],CuentosIndexados[],39,FALSE)</f>
        <v>0</v>
      </c>
    </row>
    <row r="640" spans="1:37" x14ac:dyDescent="0.25">
      <c r="A640" t="s">
        <v>178</v>
      </c>
      <c r="B640">
        <f>VLOOKUP(CuentosContados[[#This Row],[Column1]],CuentosIndexados[],3,FALSE)</f>
        <v>0</v>
      </c>
      <c r="C640">
        <f>VLOOKUP(CuentosContados[[#This Row],[Column1]],CuentosIndexados[],5,FALSE)</f>
        <v>0</v>
      </c>
      <c r="D640">
        <f>VLOOKUP(CuentosContados[[#This Row],[Column1]],CuentosIndexados[],6,FALSE)</f>
        <v>0</v>
      </c>
      <c r="E640">
        <f>VLOOKUP(CuentosContados[[#This Row],[Column1]],CuentosIndexados[],7,FALSE)</f>
        <v>0</v>
      </c>
      <c r="F640">
        <f>VLOOKUP(CuentosContados[[#This Row],[Column1]],CuentosIndexados[],8,FALSE)</f>
        <v>0</v>
      </c>
      <c r="G640" t="str">
        <f>VLOOKUP(CuentosContados[[#This Row],[Column1]],CuentosIndexados[],9,FALSE)</f>
        <v>aburrimiento</v>
      </c>
      <c r="H640" t="str">
        <f>VLOOKUP(CuentosContados[[#This Row],[Column1]],CuentosIndexados[],10,FALSE)</f>
        <v>entusiasmo</v>
      </c>
      <c r="I640" t="str">
        <f>VLOOKUP(CuentosContados[[#This Row],[Column1]],CuentosIndexados[],11,FALSE)</f>
        <v>educacion</v>
      </c>
      <c r="J640" t="str">
        <f>VLOOKUP(CuentosContados[[#This Row],[Column1]],CuentosIndexados[],12,FALSE)</f>
        <v>trabajo</v>
      </c>
      <c r="K640">
        <f>VLOOKUP(CuentosContados[[#This Row],[Column1]],CuentosIndexados[],13,FALSE)</f>
        <v>0</v>
      </c>
      <c r="L640">
        <f>VLOOKUP(CuentosContados[[#This Row],[Column1]],CuentosIndexados[],14,FALSE)</f>
        <v>0</v>
      </c>
      <c r="M640">
        <f>VLOOKUP(CuentosContados[[#This Row],[Column1]],CuentosIndexados[],15,FALSE)</f>
        <v>0</v>
      </c>
      <c r="N640">
        <f>VLOOKUP(CuentosContados[[#This Row],[Column1]],CuentosIndexados[],16,FALSE)</f>
        <v>0</v>
      </c>
      <c r="O640">
        <f>VLOOKUP(CuentosContados[[#This Row],[Column1]],CuentosIndexados[],17,FALSE)</f>
        <v>0</v>
      </c>
      <c r="P640">
        <f>VLOOKUP(CuentosContados[[#This Row],[Column1]],CuentosIndexados[],18,FALSE)</f>
        <v>0</v>
      </c>
      <c r="Q640">
        <f>VLOOKUP(CuentosContados[[#This Row],[Column1]],CuentosIndexados[],19,FALSE)</f>
        <v>0</v>
      </c>
      <c r="R640">
        <f>VLOOKUP(CuentosContados[[#This Row],[Column1]],CuentosIndexados[],20,FALSE)</f>
        <v>0</v>
      </c>
      <c r="S640">
        <f>VLOOKUP(CuentosContados[[#This Row],[Column1]],CuentosIndexados[],21,FALSE)</f>
        <v>0</v>
      </c>
      <c r="T640">
        <f>VLOOKUP(CuentosContados[[#This Row],[Column1]],CuentosIndexados[],22,FALSE)</f>
        <v>0</v>
      </c>
      <c r="U640">
        <f>VLOOKUP(CuentosContados[[#This Row],[Column1]],CuentosIndexados[],23,FALSE)</f>
        <v>0</v>
      </c>
      <c r="V640">
        <f>VLOOKUP(CuentosContados[[#This Row],[Column1]],CuentosIndexados[],24,FALSE)</f>
        <v>0</v>
      </c>
      <c r="W640">
        <f>VLOOKUP(CuentosContados[[#This Row],[Column1]],CuentosIndexados[],25,FALSE)</f>
        <v>0</v>
      </c>
      <c r="X640">
        <f>VLOOKUP(CuentosContados[[#This Row],[Column1]],CuentosIndexados[],26,FALSE)</f>
        <v>0</v>
      </c>
      <c r="Y640">
        <f>VLOOKUP(CuentosContados[[#This Row],[Column1]],CuentosIndexados[],27,FALSE)</f>
        <v>0</v>
      </c>
      <c r="Z640">
        <f>VLOOKUP(CuentosContados[[#This Row],[Column1]],CuentosIndexados[],28,FALSE)</f>
        <v>0</v>
      </c>
      <c r="AA640">
        <f>VLOOKUP(CuentosContados[[#This Row],[Column1]],CuentosIndexados[],29,FALSE)</f>
        <v>0</v>
      </c>
      <c r="AB640">
        <f>VLOOKUP(CuentosContados[[#This Row],[Column1]],CuentosIndexados[],30,FALSE)</f>
        <v>0</v>
      </c>
      <c r="AC640">
        <f>VLOOKUP(CuentosContados[[#This Row],[Column1]],CuentosIndexados[],31,FALSE)</f>
        <v>0</v>
      </c>
      <c r="AD640">
        <f>VLOOKUP(CuentosContados[[#This Row],[Column1]],CuentosIndexados[],32,FALSE)</f>
        <v>0</v>
      </c>
      <c r="AE640">
        <f>VLOOKUP(CuentosContados[[#This Row],[Column1]],CuentosIndexados[],33,FALSE)</f>
        <v>0</v>
      </c>
      <c r="AF640">
        <f>VLOOKUP(CuentosContados[[#This Row],[Column1]],CuentosIndexados[],34,FALSE)</f>
        <v>0</v>
      </c>
      <c r="AG640">
        <f>VLOOKUP(CuentosContados[[#This Row],[Column1]],CuentosIndexados[],35,FALSE)</f>
        <v>0</v>
      </c>
      <c r="AH640">
        <f>VLOOKUP(CuentosContados[[#This Row],[Column1]],CuentosIndexados[],36,FALSE)</f>
        <v>0</v>
      </c>
      <c r="AI640">
        <f>VLOOKUP(CuentosContados[[#This Row],[Column1]],CuentosIndexados[],37,FALSE)</f>
        <v>0</v>
      </c>
      <c r="AJ640">
        <f>VLOOKUP(CuentosContados[[#This Row],[Column1]],CuentosIndexados[],38,FALSE)</f>
        <v>0</v>
      </c>
      <c r="AK640">
        <f>VLOOKUP(CuentosContados[[#This Row],[Column1]],CuentosIndexados[],39,FALSE)</f>
        <v>0</v>
      </c>
    </row>
    <row r="641" spans="1:37" x14ac:dyDescent="0.25">
      <c r="A641" t="s">
        <v>178</v>
      </c>
      <c r="B641">
        <f>VLOOKUP(CuentosContados[[#This Row],[Column1]],CuentosIndexados[],3,FALSE)</f>
        <v>0</v>
      </c>
      <c r="C641">
        <f>VLOOKUP(CuentosContados[[#This Row],[Column1]],CuentosIndexados[],5,FALSE)</f>
        <v>0</v>
      </c>
      <c r="D641">
        <f>VLOOKUP(CuentosContados[[#This Row],[Column1]],CuentosIndexados[],6,FALSE)</f>
        <v>0</v>
      </c>
      <c r="E641">
        <f>VLOOKUP(CuentosContados[[#This Row],[Column1]],CuentosIndexados[],7,FALSE)</f>
        <v>0</v>
      </c>
      <c r="F641">
        <f>VLOOKUP(CuentosContados[[#This Row],[Column1]],CuentosIndexados[],8,FALSE)</f>
        <v>0</v>
      </c>
      <c r="G641" t="str">
        <f>VLOOKUP(CuentosContados[[#This Row],[Column1]],CuentosIndexados[],9,FALSE)</f>
        <v>aburrimiento</v>
      </c>
      <c r="H641" t="str">
        <f>VLOOKUP(CuentosContados[[#This Row],[Column1]],CuentosIndexados[],10,FALSE)</f>
        <v>entusiasmo</v>
      </c>
      <c r="I641" t="str">
        <f>VLOOKUP(CuentosContados[[#This Row],[Column1]],CuentosIndexados[],11,FALSE)</f>
        <v>educacion</v>
      </c>
      <c r="J641" t="str">
        <f>VLOOKUP(CuentosContados[[#This Row],[Column1]],CuentosIndexados[],12,FALSE)</f>
        <v>trabajo</v>
      </c>
      <c r="K641">
        <f>VLOOKUP(CuentosContados[[#This Row],[Column1]],CuentosIndexados[],13,FALSE)</f>
        <v>0</v>
      </c>
      <c r="L641">
        <f>VLOOKUP(CuentosContados[[#This Row],[Column1]],CuentosIndexados[],14,FALSE)</f>
        <v>0</v>
      </c>
      <c r="M641">
        <f>VLOOKUP(CuentosContados[[#This Row],[Column1]],CuentosIndexados[],15,FALSE)</f>
        <v>0</v>
      </c>
      <c r="N641">
        <f>VLOOKUP(CuentosContados[[#This Row],[Column1]],CuentosIndexados[],16,FALSE)</f>
        <v>0</v>
      </c>
      <c r="O641">
        <f>VLOOKUP(CuentosContados[[#This Row],[Column1]],CuentosIndexados[],17,FALSE)</f>
        <v>0</v>
      </c>
      <c r="P641">
        <f>VLOOKUP(CuentosContados[[#This Row],[Column1]],CuentosIndexados[],18,FALSE)</f>
        <v>0</v>
      </c>
      <c r="Q641">
        <f>VLOOKUP(CuentosContados[[#This Row],[Column1]],CuentosIndexados[],19,FALSE)</f>
        <v>0</v>
      </c>
      <c r="R641">
        <f>VLOOKUP(CuentosContados[[#This Row],[Column1]],CuentosIndexados[],20,FALSE)</f>
        <v>0</v>
      </c>
      <c r="S641">
        <f>VLOOKUP(CuentosContados[[#This Row],[Column1]],CuentosIndexados[],21,FALSE)</f>
        <v>0</v>
      </c>
      <c r="T641">
        <f>VLOOKUP(CuentosContados[[#This Row],[Column1]],CuentosIndexados[],22,FALSE)</f>
        <v>0</v>
      </c>
      <c r="U641">
        <f>VLOOKUP(CuentosContados[[#This Row],[Column1]],CuentosIndexados[],23,FALSE)</f>
        <v>0</v>
      </c>
      <c r="V641">
        <f>VLOOKUP(CuentosContados[[#This Row],[Column1]],CuentosIndexados[],24,FALSE)</f>
        <v>0</v>
      </c>
      <c r="W641">
        <f>VLOOKUP(CuentosContados[[#This Row],[Column1]],CuentosIndexados[],25,FALSE)</f>
        <v>0</v>
      </c>
      <c r="X641">
        <f>VLOOKUP(CuentosContados[[#This Row],[Column1]],CuentosIndexados[],26,FALSE)</f>
        <v>0</v>
      </c>
      <c r="Y641">
        <f>VLOOKUP(CuentosContados[[#This Row],[Column1]],CuentosIndexados[],27,FALSE)</f>
        <v>0</v>
      </c>
      <c r="Z641">
        <f>VLOOKUP(CuentosContados[[#This Row],[Column1]],CuentosIndexados[],28,FALSE)</f>
        <v>0</v>
      </c>
      <c r="AA641">
        <f>VLOOKUP(CuentosContados[[#This Row],[Column1]],CuentosIndexados[],29,FALSE)</f>
        <v>0</v>
      </c>
      <c r="AB641">
        <f>VLOOKUP(CuentosContados[[#This Row],[Column1]],CuentosIndexados[],30,FALSE)</f>
        <v>0</v>
      </c>
      <c r="AC641">
        <f>VLOOKUP(CuentosContados[[#This Row],[Column1]],CuentosIndexados[],31,FALSE)</f>
        <v>0</v>
      </c>
      <c r="AD641">
        <f>VLOOKUP(CuentosContados[[#This Row],[Column1]],CuentosIndexados[],32,FALSE)</f>
        <v>0</v>
      </c>
      <c r="AE641">
        <f>VLOOKUP(CuentosContados[[#This Row],[Column1]],CuentosIndexados[],33,FALSE)</f>
        <v>0</v>
      </c>
      <c r="AF641">
        <f>VLOOKUP(CuentosContados[[#This Row],[Column1]],CuentosIndexados[],34,FALSE)</f>
        <v>0</v>
      </c>
      <c r="AG641">
        <f>VLOOKUP(CuentosContados[[#This Row],[Column1]],CuentosIndexados[],35,FALSE)</f>
        <v>0</v>
      </c>
      <c r="AH641">
        <f>VLOOKUP(CuentosContados[[#This Row],[Column1]],CuentosIndexados[],36,FALSE)</f>
        <v>0</v>
      </c>
      <c r="AI641">
        <f>VLOOKUP(CuentosContados[[#This Row],[Column1]],CuentosIndexados[],37,FALSE)</f>
        <v>0</v>
      </c>
      <c r="AJ641">
        <f>VLOOKUP(CuentosContados[[#This Row],[Column1]],CuentosIndexados[],38,FALSE)</f>
        <v>0</v>
      </c>
      <c r="AK641">
        <f>VLOOKUP(CuentosContados[[#This Row],[Column1]],CuentosIndexados[],39,FALSE)</f>
        <v>0</v>
      </c>
    </row>
    <row r="642" spans="1:37" x14ac:dyDescent="0.25">
      <c r="A642" t="s">
        <v>178</v>
      </c>
      <c r="B642">
        <f>VLOOKUP(CuentosContados[[#This Row],[Column1]],CuentosIndexados[],3,FALSE)</f>
        <v>0</v>
      </c>
      <c r="C642">
        <f>VLOOKUP(CuentosContados[[#This Row],[Column1]],CuentosIndexados[],5,FALSE)</f>
        <v>0</v>
      </c>
      <c r="D642">
        <f>VLOOKUP(CuentosContados[[#This Row],[Column1]],CuentosIndexados[],6,FALSE)</f>
        <v>0</v>
      </c>
      <c r="E642">
        <f>VLOOKUP(CuentosContados[[#This Row],[Column1]],CuentosIndexados[],7,FALSE)</f>
        <v>0</v>
      </c>
      <c r="F642">
        <f>VLOOKUP(CuentosContados[[#This Row],[Column1]],CuentosIndexados[],8,FALSE)</f>
        <v>0</v>
      </c>
      <c r="G642" t="str">
        <f>VLOOKUP(CuentosContados[[#This Row],[Column1]],CuentosIndexados[],9,FALSE)</f>
        <v>aburrimiento</v>
      </c>
      <c r="H642" t="str">
        <f>VLOOKUP(CuentosContados[[#This Row],[Column1]],CuentosIndexados[],10,FALSE)</f>
        <v>entusiasmo</v>
      </c>
      <c r="I642" t="str">
        <f>VLOOKUP(CuentosContados[[#This Row],[Column1]],CuentosIndexados[],11,FALSE)</f>
        <v>educacion</v>
      </c>
      <c r="J642" t="str">
        <f>VLOOKUP(CuentosContados[[#This Row],[Column1]],CuentosIndexados[],12,FALSE)</f>
        <v>trabajo</v>
      </c>
      <c r="K642">
        <f>VLOOKUP(CuentosContados[[#This Row],[Column1]],CuentosIndexados[],13,FALSE)</f>
        <v>0</v>
      </c>
      <c r="L642">
        <f>VLOOKUP(CuentosContados[[#This Row],[Column1]],CuentosIndexados[],14,FALSE)</f>
        <v>0</v>
      </c>
      <c r="M642">
        <f>VLOOKUP(CuentosContados[[#This Row],[Column1]],CuentosIndexados[],15,FALSE)</f>
        <v>0</v>
      </c>
      <c r="N642">
        <f>VLOOKUP(CuentosContados[[#This Row],[Column1]],CuentosIndexados[],16,FALSE)</f>
        <v>0</v>
      </c>
      <c r="O642">
        <f>VLOOKUP(CuentosContados[[#This Row],[Column1]],CuentosIndexados[],17,FALSE)</f>
        <v>0</v>
      </c>
      <c r="P642">
        <f>VLOOKUP(CuentosContados[[#This Row],[Column1]],CuentosIndexados[],18,FALSE)</f>
        <v>0</v>
      </c>
      <c r="Q642">
        <f>VLOOKUP(CuentosContados[[#This Row],[Column1]],CuentosIndexados[],19,FALSE)</f>
        <v>0</v>
      </c>
      <c r="R642">
        <f>VLOOKUP(CuentosContados[[#This Row],[Column1]],CuentosIndexados[],20,FALSE)</f>
        <v>0</v>
      </c>
      <c r="S642">
        <f>VLOOKUP(CuentosContados[[#This Row],[Column1]],CuentosIndexados[],21,FALSE)</f>
        <v>0</v>
      </c>
      <c r="T642">
        <f>VLOOKUP(CuentosContados[[#This Row],[Column1]],CuentosIndexados[],22,FALSE)</f>
        <v>0</v>
      </c>
      <c r="U642">
        <f>VLOOKUP(CuentosContados[[#This Row],[Column1]],CuentosIndexados[],23,FALSE)</f>
        <v>0</v>
      </c>
      <c r="V642">
        <f>VLOOKUP(CuentosContados[[#This Row],[Column1]],CuentosIndexados[],24,FALSE)</f>
        <v>0</v>
      </c>
      <c r="W642">
        <f>VLOOKUP(CuentosContados[[#This Row],[Column1]],CuentosIndexados[],25,FALSE)</f>
        <v>0</v>
      </c>
      <c r="X642">
        <f>VLOOKUP(CuentosContados[[#This Row],[Column1]],CuentosIndexados[],26,FALSE)</f>
        <v>0</v>
      </c>
      <c r="Y642">
        <f>VLOOKUP(CuentosContados[[#This Row],[Column1]],CuentosIndexados[],27,FALSE)</f>
        <v>0</v>
      </c>
      <c r="Z642">
        <f>VLOOKUP(CuentosContados[[#This Row],[Column1]],CuentosIndexados[],28,FALSE)</f>
        <v>0</v>
      </c>
      <c r="AA642">
        <f>VLOOKUP(CuentosContados[[#This Row],[Column1]],CuentosIndexados[],29,FALSE)</f>
        <v>0</v>
      </c>
      <c r="AB642">
        <f>VLOOKUP(CuentosContados[[#This Row],[Column1]],CuentosIndexados[],30,FALSE)</f>
        <v>0</v>
      </c>
      <c r="AC642">
        <f>VLOOKUP(CuentosContados[[#This Row],[Column1]],CuentosIndexados[],31,FALSE)</f>
        <v>0</v>
      </c>
      <c r="AD642">
        <f>VLOOKUP(CuentosContados[[#This Row],[Column1]],CuentosIndexados[],32,FALSE)</f>
        <v>0</v>
      </c>
      <c r="AE642">
        <f>VLOOKUP(CuentosContados[[#This Row],[Column1]],CuentosIndexados[],33,FALSE)</f>
        <v>0</v>
      </c>
      <c r="AF642">
        <f>VLOOKUP(CuentosContados[[#This Row],[Column1]],CuentosIndexados[],34,FALSE)</f>
        <v>0</v>
      </c>
      <c r="AG642">
        <f>VLOOKUP(CuentosContados[[#This Row],[Column1]],CuentosIndexados[],35,FALSE)</f>
        <v>0</v>
      </c>
      <c r="AH642">
        <f>VLOOKUP(CuentosContados[[#This Row],[Column1]],CuentosIndexados[],36,FALSE)</f>
        <v>0</v>
      </c>
      <c r="AI642">
        <f>VLOOKUP(CuentosContados[[#This Row],[Column1]],CuentosIndexados[],37,FALSE)</f>
        <v>0</v>
      </c>
      <c r="AJ642">
        <f>VLOOKUP(CuentosContados[[#This Row],[Column1]],CuentosIndexados[],38,FALSE)</f>
        <v>0</v>
      </c>
      <c r="AK642">
        <f>VLOOKUP(CuentosContados[[#This Row],[Column1]],CuentosIndexados[],39,FALSE)</f>
        <v>0</v>
      </c>
    </row>
    <row r="643" spans="1:37" x14ac:dyDescent="0.25">
      <c r="A643" t="s">
        <v>178</v>
      </c>
      <c r="B643">
        <f>VLOOKUP(CuentosContados[[#This Row],[Column1]],CuentosIndexados[],3,FALSE)</f>
        <v>0</v>
      </c>
      <c r="C643">
        <f>VLOOKUP(CuentosContados[[#This Row],[Column1]],CuentosIndexados[],5,FALSE)</f>
        <v>0</v>
      </c>
      <c r="D643">
        <f>VLOOKUP(CuentosContados[[#This Row],[Column1]],CuentosIndexados[],6,FALSE)</f>
        <v>0</v>
      </c>
      <c r="E643">
        <f>VLOOKUP(CuentosContados[[#This Row],[Column1]],CuentosIndexados[],7,FALSE)</f>
        <v>0</v>
      </c>
      <c r="F643">
        <f>VLOOKUP(CuentosContados[[#This Row],[Column1]],CuentosIndexados[],8,FALSE)</f>
        <v>0</v>
      </c>
      <c r="G643" t="str">
        <f>VLOOKUP(CuentosContados[[#This Row],[Column1]],CuentosIndexados[],9,FALSE)</f>
        <v>aburrimiento</v>
      </c>
      <c r="H643" t="str">
        <f>VLOOKUP(CuentosContados[[#This Row],[Column1]],CuentosIndexados[],10,FALSE)</f>
        <v>entusiasmo</v>
      </c>
      <c r="I643" t="str">
        <f>VLOOKUP(CuentosContados[[#This Row],[Column1]],CuentosIndexados[],11,FALSE)</f>
        <v>educacion</v>
      </c>
      <c r="J643" t="str">
        <f>VLOOKUP(CuentosContados[[#This Row],[Column1]],CuentosIndexados[],12,FALSE)</f>
        <v>trabajo</v>
      </c>
      <c r="K643">
        <f>VLOOKUP(CuentosContados[[#This Row],[Column1]],CuentosIndexados[],13,FALSE)</f>
        <v>0</v>
      </c>
      <c r="L643">
        <f>VLOOKUP(CuentosContados[[#This Row],[Column1]],CuentosIndexados[],14,FALSE)</f>
        <v>0</v>
      </c>
      <c r="M643">
        <f>VLOOKUP(CuentosContados[[#This Row],[Column1]],CuentosIndexados[],15,FALSE)</f>
        <v>0</v>
      </c>
      <c r="N643">
        <f>VLOOKUP(CuentosContados[[#This Row],[Column1]],CuentosIndexados[],16,FALSE)</f>
        <v>0</v>
      </c>
      <c r="O643">
        <f>VLOOKUP(CuentosContados[[#This Row],[Column1]],CuentosIndexados[],17,FALSE)</f>
        <v>0</v>
      </c>
      <c r="P643">
        <f>VLOOKUP(CuentosContados[[#This Row],[Column1]],CuentosIndexados[],18,FALSE)</f>
        <v>0</v>
      </c>
      <c r="Q643">
        <f>VLOOKUP(CuentosContados[[#This Row],[Column1]],CuentosIndexados[],19,FALSE)</f>
        <v>0</v>
      </c>
      <c r="R643">
        <f>VLOOKUP(CuentosContados[[#This Row],[Column1]],CuentosIndexados[],20,FALSE)</f>
        <v>0</v>
      </c>
      <c r="S643">
        <f>VLOOKUP(CuentosContados[[#This Row],[Column1]],CuentosIndexados[],21,FALSE)</f>
        <v>0</v>
      </c>
      <c r="T643">
        <f>VLOOKUP(CuentosContados[[#This Row],[Column1]],CuentosIndexados[],22,FALSE)</f>
        <v>0</v>
      </c>
      <c r="U643">
        <f>VLOOKUP(CuentosContados[[#This Row],[Column1]],CuentosIndexados[],23,FALSE)</f>
        <v>0</v>
      </c>
      <c r="V643">
        <f>VLOOKUP(CuentosContados[[#This Row],[Column1]],CuentosIndexados[],24,FALSE)</f>
        <v>0</v>
      </c>
      <c r="W643">
        <f>VLOOKUP(CuentosContados[[#This Row],[Column1]],CuentosIndexados[],25,FALSE)</f>
        <v>0</v>
      </c>
      <c r="X643">
        <f>VLOOKUP(CuentosContados[[#This Row],[Column1]],CuentosIndexados[],26,FALSE)</f>
        <v>0</v>
      </c>
      <c r="Y643">
        <f>VLOOKUP(CuentosContados[[#This Row],[Column1]],CuentosIndexados[],27,FALSE)</f>
        <v>0</v>
      </c>
      <c r="Z643">
        <f>VLOOKUP(CuentosContados[[#This Row],[Column1]],CuentosIndexados[],28,FALSE)</f>
        <v>0</v>
      </c>
      <c r="AA643">
        <f>VLOOKUP(CuentosContados[[#This Row],[Column1]],CuentosIndexados[],29,FALSE)</f>
        <v>0</v>
      </c>
      <c r="AB643">
        <f>VLOOKUP(CuentosContados[[#This Row],[Column1]],CuentosIndexados[],30,FALSE)</f>
        <v>0</v>
      </c>
      <c r="AC643">
        <f>VLOOKUP(CuentosContados[[#This Row],[Column1]],CuentosIndexados[],31,FALSE)</f>
        <v>0</v>
      </c>
      <c r="AD643">
        <f>VLOOKUP(CuentosContados[[#This Row],[Column1]],CuentosIndexados[],32,FALSE)</f>
        <v>0</v>
      </c>
      <c r="AE643">
        <f>VLOOKUP(CuentosContados[[#This Row],[Column1]],CuentosIndexados[],33,FALSE)</f>
        <v>0</v>
      </c>
      <c r="AF643">
        <f>VLOOKUP(CuentosContados[[#This Row],[Column1]],CuentosIndexados[],34,FALSE)</f>
        <v>0</v>
      </c>
      <c r="AG643">
        <f>VLOOKUP(CuentosContados[[#This Row],[Column1]],CuentosIndexados[],35,FALSE)</f>
        <v>0</v>
      </c>
      <c r="AH643">
        <f>VLOOKUP(CuentosContados[[#This Row],[Column1]],CuentosIndexados[],36,FALSE)</f>
        <v>0</v>
      </c>
      <c r="AI643">
        <f>VLOOKUP(CuentosContados[[#This Row],[Column1]],CuentosIndexados[],37,FALSE)</f>
        <v>0</v>
      </c>
      <c r="AJ643">
        <f>VLOOKUP(CuentosContados[[#This Row],[Column1]],CuentosIndexados[],38,FALSE)</f>
        <v>0</v>
      </c>
      <c r="AK643">
        <f>VLOOKUP(CuentosContados[[#This Row],[Column1]],CuentosIndexados[],39,FALSE)</f>
        <v>0</v>
      </c>
    </row>
    <row r="644" spans="1:37" x14ac:dyDescent="0.25">
      <c r="A644" t="s">
        <v>178</v>
      </c>
      <c r="B644">
        <f>VLOOKUP(CuentosContados[[#This Row],[Column1]],CuentosIndexados[],3,FALSE)</f>
        <v>0</v>
      </c>
      <c r="C644">
        <f>VLOOKUP(CuentosContados[[#This Row],[Column1]],CuentosIndexados[],5,FALSE)</f>
        <v>0</v>
      </c>
      <c r="D644">
        <f>VLOOKUP(CuentosContados[[#This Row],[Column1]],CuentosIndexados[],6,FALSE)</f>
        <v>0</v>
      </c>
      <c r="E644">
        <f>VLOOKUP(CuentosContados[[#This Row],[Column1]],CuentosIndexados[],7,FALSE)</f>
        <v>0</v>
      </c>
      <c r="F644">
        <f>VLOOKUP(CuentosContados[[#This Row],[Column1]],CuentosIndexados[],8,FALSE)</f>
        <v>0</v>
      </c>
      <c r="G644" t="str">
        <f>VLOOKUP(CuentosContados[[#This Row],[Column1]],CuentosIndexados[],9,FALSE)</f>
        <v>aburrimiento</v>
      </c>
      <c r="H644" t="str">
        <f>VLOOKUP(CuentosContados[[#This Row],[Column1]],CuentosIndexados[],10,FALSE)</f>
        <v>entusiasmo</v>
      </c>
      <c r="I644" t="str">
        <f>VLOOKUP(CuentosContados[[#This Row],[Column1]],CuentosIndexados[],11,FALSE)</f>
        <v>educacion</v>
      </c>
      <c r="J644" t="str">
        <f>VLOOKUP(CuentosContados[[#This Row],[Column1]],CuentosIndexados[],12,FALSE)</f>
        <v>trabajo</v>
      </c>
      <c r="K644">
        <f>VLOOKUP(CuentosContados[[#This Row],[Column1]],CuentosIndexados[],13,FALSE)</f>
        <v>0</v>
      </c>
      <c r="L644">
        <f>VLOOKUP(CuentosContados[[#This Row],[Column1]],CuentosIndexados[],14,FALSE)</f>
        <v>0</v>
      </c>
      <c r="M644">
        <f>VLOOKUP(CuentosContados[[#This Row],[Column1]],CuentosIndexados[],15,FALSE)</f>
        <v>0</v>
      </c>
      <c r="N644">
        <f>VLOOKUP(CuentosContados[[#This Row],[Column1]],CuentosIndexados[],16,FALSE)</f>
        <v>0</v>
      </c>
      <c r="O644">
        <f>VLOOKUP(CuentosContados[[#This Row],[Column1]],CuentosIndexados[],17,FALSE)</f>
        <v>0</v>
      </c>
      <c r="P644">
        <f>VLOOKUP(CuentosContados[[#This Row],[Column1]],CuentosIndexados[],18,FALSE)</f>
        <v>0</v>
      </c>
      <c r="Q644">
        <f>VLOOKUP(CuentosContados[[#This Row],[Column1]],CuentosIndexados[],19,FALSE)</f>
        <v>0</v>
      </c>
      <c r="R644">
        <f>VLOOKUP(CuentosContados[[#This Row],[Column1]],CuentosIndexados[],20,FALSE)</f>
        <v>0</v>
      </c>
      <c r="S644">
        <f>VLOOKUP(CuentosContados[[#This Row],[Column1]],CuentosIndexados[],21,FALSE)</f>
        <v>0</v>
      </c>
      <c r="T644">
        <f>VLOOKUP(CuentosContados[[#This Row],[Column1]],CuentosIndexados[],22,FALSE)</f>
        <v>0</v>
      </c>
      <c r="U644">
        <f>VLOOKUP(CuentosContados[[#This Row],[Column1]],CuentosIndexados[],23,FALSE)</f>
        <v>0</v>
      </c>
      <c r="V644">
        <f>VLOOKUP(CuentosContados[[#This Row],[Column1]],CuentosIndexados[],24,FALSE)</f>
        <v>0</v>
      </c>
      <c r="W644">
        <f>VLOOKUP(CuentosContados[[#This Row],[Column1]],CuentosIndexados[],25,FALSE)</f>
        <v>0</v>
      </c>
      <c r="X644">
        <f>VLOOKUP(CuentosContados[[#This Row],[Column1]],CuentosIndexados[],26,FALSE)</f>
        <v>0</v>
      </c>
      <c r="Y644">
        <f>VLOOKUP(CuentosContados[[#This Row],[Column1]],CuentosIndexados[],27,FALSE)</f>
        <v>0</v>
      </c>
      <c r="Z644">
        <f>VLOOKUP(CuentosContados[[#This Row],[Column1]],CuentosIndexados[],28,FALSE)</f>
        <v>0</v>
      </c>
      <c r="AA644">
        <f>VLOOKUP(CuentosContados[[#This Row],[Column1]],CuentosIndexados[],29,FALSE)</f>
        <v>0</v>
      </c>
      <c r="AB644">
        <f>VLOOKUP(CuentosContados[[#This Row],[Column1]],CuentosIndexados[],30,FALSE)</f>
        <v>0</v>
      </c>
      <c r="AC644">
        <f>VLOOKUP(CuentosContados[[#This Row],[Column1]],CuentosIndexados[],31,FALSE)</f>
        <v>0</v>
      </c>
      <c r="AD644">
        <f>VLOOKUP(CuentosContados[[#This Row],[Column1]],CuentosIndexados[],32,FALSE)</f>
        <v>0</v>
      </c>
      <c r="AE644">
        <f>VLOOKUP(CuentosContados[[#This Row],[Column1]],CuentosIndexados[],33,FALSE)</f>
        <v>0</v>
      </c>
      <c r="AF644">
        <f>VLOOKUP(CuentosContados[[#This Row],[Column1]],CuentosIndexados[],34,FALSE)</f>
        <v>0</v>
      </c>
      <c r="AG644">
        <f>VLOOKUP(CuentosContados[[#This Row],[Column1]],CuentosIndexados[],35,FALSE)</f>
        <v>0</v>
      </c>
      <c r="AH644">
        <f>VLOOKUP(CuentosContados[[#This Row],[Column1]],CuentosIndexados[],36,FALSE)</f>
        <v>0</v>
      </c>
      <c r="AI644">
        <f>VLOOKUP(CuentosContados[[#This Row],[Column1]],CuentosIndexados[],37,FALSE)</f>
        <v>0</v>
      </c>
      <c r="AJ644">
        <f>VLOOKUP(CuentosContados[[#This Row],[Column1]],CuentosIndexados[],38,FALSE)</f>
        <v>0</v>
      </c>
      <c r="AK644">
        <f>VLOOKUP(CuentosContados[[#This Row],[Column1]],CuentosIndexados[],39,FALSE)</f>
        <v>0</v>
      </c>
    </row>
    <row r="645" spans="1:37" x14ac:dyDescent="0.25">
      <c r="A645" t="s">
        <v>178</v>
      </c>
      <c r="B645">
        <f>VLOOKUP(CuentosContados[[#This Row],[Column1]],CuentosIndexados[],3,FALSE)</f>
        <v>0</v>
      </c>
      <c r="C645">
        <f>VLOOKUP(CuentosContados[[#This Row],[Column1]],CuentosIndexados[],5,FALSE)</f>
        <v>0</v>
      </c>
      <c r="D645">
        <f>VLOOKUP(CuentosContados[[#This Row],[Column1]],CuentosIndexados[],6,FALSE)</f>
        <v>0</v>
      </c>
      <c r="E645">
        <f>VLOOKUP(CuentosContados[[#This Row],[Column1]],CuentosIndexados[],7,FALSE)</f>
        <v>0</v>
      </c>
      <c r="F645">
        <f>VLOOKUP(CuentosContados[[#This Row],[Column1]],CuentosIndexados[],8,FALSE)</f>
        <v>0</v>
      </c>
      <c r="G645" t="str">
        <f>VLOOKUP(CuentosContados[[#This Row],[Column1]],CuentosIndexados[],9,FALSE)</f>
        <v>aburrimiento</v>
      </c>
      <c r="H645" t="str">
        <f>VLOOKUP(CuentosContados[[#This Row],[Column1]],CuentosIndexados[],10,FALSE)</f>
        <v>entusiasmo</v>
      </c>
      <c r="I645" t="str">
        <f>VLOOKUP(CuentosContados[[#This Row],[Column1]],CuentosIndexados[],11,FALSE)</f>
        <v>educacion</v>
      </c>
      <c r="J645" t="str">
        <f>VLOOKUP(CuentosContados[[#This Row],[Column1]],CuentosIndexados[],12,FALSE)</f>
        <v>trabajo</v>
      </c>
      <c r="K645">
        <f>VLOOKUP(CuentosContados[[#This Row],[Column1]],CuentosIndexados[],13,FALSE)</f>
        <v>0</v>
      </c>
      <c r="L645">
        <f>VLOOKUP(CuentosContados[[#This Row],[Column1]],CuentosIndexados[],14,FALSE)</f>
        <v>0</v>
      </c>
      <c r="M645">
        <f>VLOOKUP(CuentosContados[[#This Row],[Column1]],CuentosIndexados[],15,FALSE)</f>
        <v>0</v>
      </c>
      <c r="N645">
        <f>VLOOKUP(CuentosContados[[#This Row],[Column1]],CuentosIndexados[],16,FALSE)</f>
        <v>0</v>
      </c>
      <c r="O645">
        <f>VLOOKUP(CuentosContados[[#This Row],[Column1]],CuentosIndexados[],17,FALSE)</f>
        <v>0</v>
      </c>
      <c r="P645">
        <f>VLOOKUP(CuentosContados[[#This Row],[Column1]],CuentosIndexados[],18,FALSE)</f>
        <v>0</v>
      </c>
      <c r="Q645">
        <f>VLOOKUP(CuentosContados[[#This Row],[Column1]],CuentosIndexados[],19,FALSE)</f>
        <v>0</v>
      </c>
      <c r="R645">
        <f>VLOOKUP(CuentosContados[[#This Row],[Column1]],CuentosIndexados[],20,FALSE)</f>
        <v>0</v>
      </c>
      <c r="S645">
        <f>VLOOKUP(CuentosContados[[#This Row],[Column1]],CuentosIndexados[],21,FALSE)</f>
        <v>0</v>
      </c>
      <c r="T645">
        <f>VLOOKUP(CuentosContados[[#This Row],[Column1]],CuentosIndexados[],22,FALSE)</f>
        <v>0</v>
      </c>
      <c r="U645">
        <f>VLOOKUP(CuentosContados[[#This Row],[Column1]],CuentosIndexados[],23,FALSE)</f>
        <v>0</v>
      </c>
      <c r="V645">
        <f>VLOOKUP(CuentosContados[[#This Row],[Column1]],CuentosIndexados[],24,FALSE)</f>
        <v>0</v>
      </c>
      <c r="W645">
        <f>VLOOKUP(CuentosContados[[#This Row],[Column1]],CuentosIndexados[],25,FALSE)</f>
        <v>0</v>
      </c>
      <c r="X645">
        <f>VLOOKUP(CuentosContados[[#This Row],[Column1]],CuentosIndexados[],26,FALSE)</f>
        <v>0</v>
      </c>
      <c r="Y645">
        <f>VLOOKUP(CuentosContados[[#This Row],[Column1]],CuentosIndexados[],27,FALSE)</f>
        <v>0</v>
      </c>
      <c r="Z645">
        <f>VLOOKUP(CuentosContados[[#This Row],[Column1]],CuentosIndexados[],28,FALSE)</f>
        <v>0</v>
      </c>
      <c r="AA645">
        <f>VLOOKUP(CuentosContados[[#This Row],[Column1]],CuentosIndexados[],29,FALSE)</f>
        <v>0</v>
      </c>
      <c r="AB645">
        <f>VLOOKUP(CuentosContados[[#This Row],[Column1]],CuentosIndexados[],30,FALSE)</f>
        <v>0</v>
      </c>
      <c r="AC645">
        <f>VLOOKUP(CuentosContados[[#This Row],[Column1]],CuentosIndexados[],31,FALSE)</f>
        <v>0</v>
      </c>
      <c r="AD645">
        <f>VLOOKUP(CuentosContados[[#This Row],[Column1]],CuentosIndexados[],32,FALSE)</f>
        <v>0</v>
      </c>
      <c r="AE645">
        <f>VLOOKUP(CuentosContados[[#This Row],[Column1]],CuentosIndexados[],33,FALSE)</f>
        <v>0</v>
      </c>
      <c r="AF645">
        <f>VLOOKUP(CuentosContados[[#This Row],[Column1]],CuentosIndexados[],34,FALSE)</f>
        <v>0</v>
      </c>
      <c r="AG645">
        <f>VLOOKUP(CuentosContados[[#This Row],[Column1]],CuentosIndexados[],35,FALSE)</f>
        <v>0</v>
      </c>
      <c r="AH645">
        <f>VLOOKUP(CuentosContados[[#This Row],[Column1]],CuentosIndexados[],36,FALSE)</f>
        <v>0</v>
      </c>
      <c r="AI645">
        <f>VLOOKUP(CuentosContados[[#This Row],[Column1]],CuentosIndexados[],37,FALSE)</f>
        <v>0</v>
      </c>
      <c r="AJ645">
        <f>VLOOKUP(CuentosContados[[#This Row],[Column1]],CuentosIndexados[],38,FALSE)</f>
        <v>0</v>
      </c>
      <c r="AK645">
        <f>VLOOKUP(CuentosContados[[#This Row],[Column1]],CuentosIndexados[],39,FALSE)</f>
        <v>0</v>
      </c>
    </row>
    <row r="646" spans="1:37" x14ac:dyDescent="0.25">
      <c r="A646" t="s">
        <v>178</v>
      </c>
      <c r="B646">
        <f>VLOOKUP(CuentosContados[[#This Row],[Column1]],CuentosIndexados[],3,FALSE)</f>
        <v>0</v>
      </c>
      <c r="C646">
        <f>VLOOKUP(CuentosContados[[#This Row],[Column1]],CuentosIndexados[],5,FALSE)</f>
        <v>0</v>
      </c>
      <c r="D646">
        <f>VLOOKUP(CuentosContados[[#This Row],[Column1]],CuentosIndexados[],6,FALSE)</f>
        <v>0</v>
      </c>
      <c r="E646">
        <f>VLOOKUP(CuentosContados[[#This Row],[Column1]],CuentosIndexados[],7,FALSE)</f>
        <v>0</v>
      </c>
      <c r="F646">
        <f>VLOOKUP(CuentosContados[[#This Row],[Column1]],CuentosIndexados[],8,FALSE)</f>
        <v>0</v>
      </c>
      <c r="G646" t="str">
        <f>VLOOKUP(CuentosContados[[#This Row],[Column1]],CuentosIndexados[],9,FALSE)</f>
        <v>aburrimiento</v>
      </c>
      <c r="H646" t="str">
        <f>VLOOKUP(CuentosContados[[#This Row],[Column1]],CuentosIndexados[],10,FALSE)</f>
        <v>entusiasmo</v>
      </c>
      <c r="I646" t="str">
        <f>VLOOKUP(CuentosContados[[#This Row],[Column1]],CuentosIndexados[],11,FALSE)</f>
        <v>educacion</v>
      </c>
      <c r="J646" t="str">
        <f>VLOOKUP(CuentosContados[[#This Row],[Column1]],CuentosIndexados[],12,FALSE)</f>
        <v>trabajo</v>
      </c>
      <c r="K646">
        <f>VLOOKUP(CuentosContados[[#This Row],[Column1]],CuentosIndexados[],13,FALSE)</f>
        <v>0</v>
      </c>
      <c r="L646">
        <f>VLOOKUP(CuentosContados[[#This Row],[Column1]],CuentosIndexados[],14,FALSE)</f>
        <v>0</v>
      </c>
      <c r="M646">
        <f>VLOOKUP(CuentosContados[[#This Row],[Column1]],CuentosIndexados[],15,FALSE)</f>
        <v>0</v>
      </c>
      <c r="N646">
        <f>VLOOKUP(CuentosContados[[#This Row],[Column1]],CuentosIndexados[],16,FALSE)</f>
        <v>0</v>
      </c>
      <c r="O646">
        <f>VLOOKUP(CuentosContados[[#This Row],[Column1]],CuentosIndexados[],17,FALSE)</f>
        <v>0</v>
      </c>
      <c r="P646">
        <f>VLOOKUP(CuentosContados[[#This Row],[Column1]],CuentosIndexados[],18,FALSE)</f>
        <v>0</v>
      </c>
      <c r="Q646">
        <f>VLOOKUP(CuentosContados[[#This Row],[Column1]],CuentosIndexados[],19,FALSE)</f>
        <v>0</v>
      </c>
      <c r="R646">
        <f>VLOOKUP(CuentosContados[[#This Row],[Column1]],CuentosIndexados[],20,FALSE)</f>
        <v>0</v>
      </c>
      <c r="S646">
        <f>VLOOKUP(CuentosContados[[#This Row],[Column1]],CuentosIndexados[],21,FALSE)</f>
        <v>0</v>
      </c>
      <c r="T646">
        <f>VLOOKUP(CuentosContados[[#This Row],[Column1]],CuentosIndexados[],22,FALSE)</f>
        <v>0</v>
      </c>
      <c r="U646">
        <f>VLOOKUP(CuentosContados[[#This Row],[Column1]],CuentosIndexados[],23,FALSE)</f>
        <v>0</v>
      </c>
      <c r="V646">
        <f>VLOOKUP(CuentosContados[[#This Row],[Column1]],CuentosIndexados[],24,FALSE)</f>
        <v>0</v>
      </c>
      <c r="W646">
        <f>VLOOKUP(CuentosContados[[#This Row],[Column1]],CuentosIndexados[],25,FALSE)</f>
        <v>0</v>
      </c>
      <c r="X646">
        <f>VLOOKUP(CuentosContados[[#This Row],[Column1]],CuentosIndexados[],26,FALSE)</f>
        <v>0</v>
      </c>
      <c r="Y646">
        <f>VLOOKUP(CuentosContados[[#This Row],[Column1]],CuentosIndexados[],27,FALSE)</f>
        <v>0</v>
      </c>
      <c r="Z646">
        <f>VLOOKUP(CuentosContados[[#This Row],[Column1]],CuentosIndexados[],28,FALSE)</f>
        <v>0</v>
      </c>
      <c r="AA646">
        <f>VLOOKUP(CuentosContados[[#This Row],[Column1]],CuentosIndexados[],29,FALSE)</f>
        <v>0</v>
      </c>
      <c r="AB646">
        <f>VLOOKUP(CuentosContados[[#This Row],[Column1]],CuentosIndexados[],30,FALSE)</f>
        <v>0</v>
      </c>
      <c r="AC646">
        <f>VLOOKUP(CuentosContados[[#This Row],[Column1]],CuentosIndexados[],31,FALSE)</f>
        <v>0</v>
      </c>
      <c r="AD646">
        <f>VLOOKUP(CuentosContados[[#This Row],[Column1]],CuentosIndexados[],32,FALSE)</f>
        <v>0</v>
      </c>
      <c r="AE646">
        <f>VLOOKUP(CuentosContados[[#This Row],[Column1]],CuentosIndexados[],33,FALSE)</f>
        <v>0</v>
      </c>
      <c r="AF646">
        <f>VLOOKUP(CuentosContados[[#This Row],[Column1]],CuentosIndexados[],34,FALSE)</f>
        <v>0</v>
      </c>
      <c r="AG646">
        <f>VLOOKUP(CuentosContados[[#This Row],[Column1]],CuentosIndexados[],35,FALSE)</f>
        <v>0</v>
      </c>
      <c r="AH646">
        <f>VLOOKUP(CuentosContados[[#This Row],[Column1]],CuentosIndexados[],36,FALSE)</f>
        <v>0</v>
      </c>
      <c r="AI646">
        <f>VLOOKUP(CuentosContados[[#This Row],[Column1]],CuentosIndexados[],37,FALSE)</f>
        <v>0</v>
      </c>
      <c r="AJ646">
        <f>VLOOKUP(CuentosContados[[#This Row],[Column1]],CuentosIndexados[],38,FALSE)</f>
        <v>0</v>
      </c>
      <c r="AK646">
        <f>VLOOKUP(CuentosContados[[#This Row],[Column1]],CuentosIndexados[],39,FALSE)</f>
        <v>0</v>
      </c>
    </row>
    <row r="647" spans="1:37" x14ac:dyDescent="0.25">
      <c r="A647" t="s">
        <v>178</v>
      </c>
      <c r="B647">
        <f>VLOOKUP(CuentosContados[[#This Row],[Column1]],CuentosIndexados[],3,FALSE)</f>
        <v>0</v>
      </c>
      <c r="C647">
        <f>VLOOKUP(CuentosContados[[#This Row],[Column1]],CuentosIndexados[],5,FALSE)</f>
        <v>0</v>
      </c>
      <c r="D647">
        <f>VLOOKUP(CuentosContados[[#This Row],[Column1]],CuentosIndexados[],6,FALSE)</f>
        <v>0</v>
      </c>
      <c r="E647">
        <f>VLOOKUP(CuentosContados[[#This Row],[Column1]],CuentosIndexados[],7,FALSE)</f>
        <v>0</v>
      </c>
      <c r="F647">
        <f>VLOOKUP(CuentosContados[[#This Row],[Column1]],CuentosIndexados[],8,FALSE)</f>
        <v>0</v>
      </c>
      <c r="G647" t="str">
        <f>VLOOKUP(CuentosContados[[#This Row],[Column1]],CuentosIndexados[],9,FALSE)</f>
        <v>aburrimiento</v>
      </c>
      <c r="H647" t="str">
        <f>VLOOKUP(CuentosContados[[#This Row],[Column1]],CuentosIndexados[],10,FALSE)</f>
        <v>entusiasmo</v>
      </c>
      <c r="I647" t="str">
        <f>VLOOKUP(CuentosContados[[#This Row],[Column1]],CuentosIndexados[],11,FALSE)</f>
        <v>educacion</v>
      </c>
      <c r="J647" t="str">
        <f>VLOOKUP(CuentosContados[[#This Row],[Column1]],CuentosIndexados[],12,FALSE)</f>
        <v>trabajo</v>
      </c>
      <c r="K647">
        <f>VLOOKUP(CuentosContados[[#This Row],[Column1]],CuentosIndexados[],13,FALSE)</f>
        <v>0</v>
      </c>
      <c r="L647">
        <f>VLOOKUP(CuentosContados[[#This Row],[Column1]],CuentosIndexados[],14,FALSE)</f>
        <v>0</v>
      </c>
      <c r="M647">
        <f>VLOOKUP(CuentosContados[[#This Row],[Column1]],CuentosIndexados[],15,FALSE)</f>
        <v>0</v>
      </c>
      <c r="N647">
        <f>VLOOKUP(CuentosContados[[#This Row],[Column1]],CuentosIndexados[],16,FALSE)</f>
        <v>0</v>
      </c>
      <c r="O647">
        <f>VLOOKUP(CuentosContados[[#This Row],[Column1]],CuentosIndexados[],17,FALSE)</f>
        <v>0</v>
      </c>
      <c r="P647">
        <f>VLOOKUP(CuentosContados[[#This Row],[Column1]],CuentosIndexados[],18,FALSE)</f>
        <v>0</v>
      </c>
      <c r="Q647">
        <f>VLOOKUP(CuentosContados[[#This Row],[Column1]],CuentosIndexados[],19,FALSE)</f>
        <v>0</v>
      </c>
      <c r="R647">
        <f>VLOOKUP(CuentosContados[[#This Row],[Column1]],CuentosIndexados[],20,FALSE)</f>
        <v>0</v>
      </c>
      <c r="S647">
        <f>VLOOKUP(CuentosContados[[#This Row],[Column1]],CuentosIndexados[],21,FALSE)</f>
        <v>0</v>
      </c>
      <c r="T647">
        <f>VLOOKUP(CuentosContados[[#This Row],[Column1]],CuentosIndexados[],22,FALSE)</f>
        <v>0</v>
      </c>
      <c r="U647">
        <f>VLOOKUP(CuentosContados[[#This Row],[Column1]],CuentosIndexados[],23,FALSE)</f>
        <v>0</v>
      </c>
      <c r="V647">
        <f>VLOOKUP(CuentosContados[[#This Row],[Column1]],CuentosIndexados[],24,FALSE)</f>
        <v>0</v>
      </c>
      <c r="W647">
        <f>VLOOKUP(CuentosContados[[#This Row],[Column1]],CuentosIndexados[],25,FALSE)</f>
        <v>0</v>
      </c>
      <c r="X647">
        <f>VLOOKUP(CuentosContados[[#This Row],[Column1]],CuentosIndexados[],26,FALSE)</f>
        <v>0</v>
      </c>
      <c r="Y647">
        <f>VLOOKUP(CuentosContados[[#This Row],[Column1]],CuentosIndexados[],27,FALSE)</f>
        <v>0</v>
      </c>
      <c r="Z647">
        <f>VLOOKUP(CuentosContados[[#This Row],[Column1]],CuentosIndexados[],28,FALSE)</f>
        <v>0</v>
      </c>
      <c r="AA647">
        <f>VLOOKUP(CuentosContados[[#This Row],[Column1]],CuentosIndexados[],29,FALSE)</f>
        <v>0</v>
      </c>
      <c r="AB647">
        <f>VLOOKUP(CuentosContados[[#This Row],[Column1]],CuentosIndexados[],30,FALSE)</f>
        <v>0</v>
      </c>
      <c r="AC647">
        <f>VLOOKUP(CuentosContados[[#This Row],[Column1]],CuentosIndexados[],31,FALSE)</f>
        <v>0</v>
      </c>
      <c r="AD647">
        <f>VLOOKUP(CuentosContados[[#This Row],[Column1]],CuentosIndexados[],32,FALSE)</f>
        <v>0</v>
      </c>
      <c r="AE647">
        <f>VLOOKUP(CuentosContados[[#This Row],[Column1]],CuentosIndexados[],33,FALSE)</f>
        <v>0</v>
      </c>
      <c r="AF647">
        <f>VLOOKUP(CuentosContados[[#This Row],[Column1]],CuentosIndexados[],34,FALSE)</f>
        <v>0</v>
      </c>
      <c r="AG647">
        <f>VLOOKUP(CuentosContados[[#This Row],[Column1]],CuentosIndexados[],35,FALSE)</f>
        <v>0</v>
      </c>
      <c r="AH647">
        <f>VLOOKUP(CuentosContados[[#This Row],[Column1]],CuentosIndexados[],36,FALSE)</f>
        <v>0</v>
      </c>
      <c r="AI647">
        <f>VLOOKUP(CuentosContados[[#This Row],[Column1]],CuentosIndexados[],37,FALSE)</f>
        <v>0</v>
      </c>
      <c r="AJ647">
        <f>VLOOKUP(CuentosContados[[#This Row],[Column1]],CuentosIndexados[],38,FALSE)</f>
        <v>0</v>
      </c>
      <c r="AK647">
        <f>VLOOKUP(CuentosContados[[#This Row],[Column1]],CuentosIndexados[],39,FALSE)</f>
        <v>0</v>
      </c>
    </row>
    <row r="648" spans="1:37" x14ac:dyDescent="0.25">
      <c r="A648" t="s">
        <v>178</v>
      </c>
      <c r="B648">
        <f>VLOOKUP(CuentosContados[[#This Row],[Column1]],CuentosIndexados[],3,FALSE)</f>
        <v>0</v>
      </c>
      <c r="C648">
        <f>VLOOKUP(CuentosContados[[#This Row],[Column1]],CuentosIndexados[],5,FALSE)</f>
        <v>0</v>
      </c>
      <c r="D648">
        <f>VLOOKUP(CuentosContados[[#This Row],[Column1]],CuentosIndexados[],6,FALSE)</f>
        <v>0</v>
      </c>
      <c r="E648">
        <f>VLOOKUP(CuentosContados[[#This Row],[Column1]],CuentosIndexados[],7,FALSE)</f>
        <v>0</v>
      </c>
      <c r="F648">
        <f>VLOOKUP(CuentosContados[[#This Row],[Column1]],CuentosIndexados[],8,FALSE)</f>
        <v>0</v>
      </c>
      <c r="G648" t="str">
        <f>VLOOKUP(CuentosContados[[#This Row],[Column1]],CuentosIndexados[],9,FALSE)</f>
        <v>aburrimiento</v>
      </c>
      <c r="H648" t="str">
        <f>VLOOKUP(CuentosContados[[#This Row],[Column1]],CuentosIndexados[],10,FALSE)</f>
        <v>entusiasmo</v>
      </c>
      <c r="I648" t="str">
        <f>VLOOKUP(CuentosContados[[#This Row],[Column1]],CuentosIndexados[],11,FALSE)</f>
        <v>educacion</v>
      </c>
      <c r="J648" t="str">
        <f>VLOOKUP(CuentosContados[[#This Row],[Column1]],CuentosIndexados[],12,FALSE)</f>
        <v>trabajo</v>
      </c>
      <c r="K648">
        <f>VLOOKUP(CuentosContados[[#This Row],[Column1]],CuentosIndexados[],13,FALSE)</f>
        <v>0</v>
      </c>
      <c r="L648">
        <f>VLOOKUP(CuentosContados[[#This Row],[Column1]],CuentosIndexados[],14,FALSE)</f>
        <v>0</v>
      </c>
      <c r="M648">
        <f>VLOOKUP(CuentosContados[[#This Row],[Column1]],CuentosIndexados[],15,FALSE)</f>
        <v>0</v>
      </c>
      <c r="N648">
        <f>VLOOKUP(CuentosContados[[#This Row],[Column1]],CuentosIndexados[],16,FALSE)</f>
        <v>0</v>
      </c>
      <c r="O648">
        <f>VLOOKUP(CuentosContados[[#This Row],[Column1]],CuentosIndexados[],17,FALSE)</f>
        <v>0</v>
      </c>
      <c r="P648">
        <f>VLOOKUP(CuentosContados[[#This Row],[Column1]],CuentosIndexados[],18,FALSE)</f>
        <v>0</v>
      </c>
      <c r="Q648">
        <f>VLOOKUP(CuentosContados[[#This Row],[Column1]],CuentosIndexados[],19,FALSE)</f>
        <v>0</v>
      </c>
      <c r="R648">
        <f>VLOOKUP(CuentosContados[[#This Row],[Column1]],CuentosIndexados[],20,FALSE)</f>
        <v>0</v>
      </c>
      <c r="S648">
        <f>VLOOKUP(CuentosContados[[#This Row],[Column1]],CuentosIndexados[],21,FALSE)</f>
        <v>0</v>
      </c>
      <c r="T648">
        <f>VLOOKUP(CuentosContados[[#This Row],[Column1]],CuentosIndexados[],22,FALSE)</f>
        <v>0</v>
      </c>
      <c r="U648">
        <f>VLOOKUP(CuentosContados[[#This Row],[Column1]],CuentosIndexados[],23,FALSE)</f>
        <v>0</v>
      </c>
      <c r="V648">
        <f>VLOOKUP(CuentosContados[[#This Row],[Column1]],CuentosIndexados[],24,FALSE)</f>
        <v>0</v>
      </c>
      <c r="W648">
        <f>VLOOKUP(CuentosContados[[#This Row],[Column1]],CuentosIndexados[],25,FALSE)</f>
        <v>0</v>
      </c>
      <c r="X648">
        <f>VLOOKUP(CuentosContados[[#This Row],[Column1]],CuentosIndexados[],26,FALSE)</f>
        <v>0</v>
      </c>
      <c r="Y648">
        <f>VLOOKUP(CuentosContados[[#This Row],[Column1]],CuentosIndexados[],27,FALSE)</f>
        <v>0</v>
      </c>
      <c r="Z648">
        <f>VLOOKUP(CuentosContados[[#This Row],[Column1]],CuentosIndexados[],28,FALSE)</f>
        <v>0</v>
      </c>
      <c r="AA648">
        <f>VLOOKUP(CuentosContados[[#This Row],[Column1]],CuentosIndexados[],29,FALSE)</f>
        <v>0</v>
      </c>
      <c r="AB648">
        <f>VLOOKUP(CuentosContados[[#This Row],[Column1]],CuentosIndexados[],30,FALSE)</f>
        <v>0</v>
      </c>
      <c r="AC648">
        <f>VLOOKUP(CuentosContados[[#This Row],[Column1]],CuentosIndexados[],31,FALSE)</f>
        <v>0</v>
      </c>
      <c r="AD648">
        <f>VLOOKUP(CuentosContados[[#This Row],[Column1]],CuentosIndexados[],32,FALSE)</f>
        <v>0</v>
      </c>
      <c r="AE648">
        <f>VLOOKUP(CuentosContados[[#This Row],[Column1]],CuentosIndexados[],33,FALSE)</f>
        <v>0</v>
      </c>
      <c r="AF648">
        <f>VLOOKUP(CuentosContados[[#This Row],[Column1]],CuentosIndexados[],34,FALSE)</f>
        <v>0</v>
      </c>
      <c r="AG648">
        <f>VLOOKUP(CuentosContados[[#This Row],[Column1]],CuentosIndexados[],35,FALSE)</f>
        <v>0</v>
      </c>
      <c r="AH648">
        <f>VLOOKUP(CuentosContados[[#This Row],[Column1]],CuentosIndexados[],36,FALSE)</f>
        <v>0</v>
      </c>
      <c r="AI648">
        <f>VLOOKUP(CuentosContados[[#This Row],[Column1]],CuentosIndexados[],37,FALSE)</f>
        <v>0</v>
      </c>
      <c r="AJ648">
        <f>VLOOKUP(CuentosContados[[#This Row],[Column1]],CuentosIndexados[],38,FALSE)</f>
        <v>0</v>
      </c>
      <c r="AK648">
        <f>VLOOKUP(CuentosContados[[#This Row],[Column1]],CuentosIndexados[],39,FALSE)</f>
        <v>0</v>
      </c>
    </row>
    <row r="649" spans="1:37" x14ac:dyDescent="0.25">
      <c r="A649" t="s">
        <v>178</v>
      </c>
      <c r="B649">
        <f>VLOOKUP(CuentosContados[[#This Row],[Column1]],CuentosIndexados[],3,FALSE)</f>
        <v>0</v>
      </c>
      <c r="C649">
        <f>VLOOKUP(CuentosContados[[#This Row],[Column1]],CuentosIndexados[],5,FALSE)</f>
        <v>0</v>
      </c>
      <c r="D649">
        <f>VLOOKUP(CuentosContados[[#This Row],[Column1]],CuentosIndexados[],6,FALSE)</f>
        <v>0</v>
      </c>
      <c r="E649">
        <f>VLOOKUP(CuentosContados[[#This Row],[Column1]],CuentosIndexados[],7,FALSE)</f>
        <v>0</v>
      </c>
      <c r="F649">
        <f>VLOOKUP(CuentosContados[[#This Row],[Column1]],CuentosIndexados[],8,FALSE)</f>
        <v>0</v>
      </c>
      <c r="G649" t="str">
        <f>VLOOKUP(CuentosContados[[#This Row],[Column1]],CuentosIndexados[],9,FALSE)</f>
        <v>aburrimiento</v>
      </c>
      <c r="H649" t="str">
        <f>VLOOKUP(CuentosContados[[#This Row],[Column1]],CuentosIndexados[],10,FALSE)</f>
        <v>entusiasmo</v>
      </c>
      <c r="I649" t="str">
        <f>VLOOKUP(CuentosContados[[#This Row],[Column1]],CuentosIndexados[],11,FALSE)</f>
        <v>educacion</v>
      </c>
      <c r="J649" t="str">
        <f>VLOOKUP(CuentosContados[[#This Row],[Column1]],CuentosIndexados[],12,FALSE)</f>
        <v>trabajo</v>
      </c>
      <c r="K649">
        <f>VLOOKUP(CuentosContados[[#This Row],[Column1]],CuentosIndexados[],13,FALSE)</f>
        <v>0</v>
      </c>
      <c r="L649">
        <f>VLOOKUP(CuentosContados[[#This Row],[Column1]],CuentosIndexados[],14,FALSE)</f>
        <v>0</v>
      </c>
      <c r="M649">
        <f>VLOOKUP(CuentosContados[[#This Row],[Column1]],CuentosIndexados[],15,FALSE)</f>
        <v>0</v>
      </c>
      <c r="N649">
        <f>VLOOKUP(CuentosContados[[#This Row],[Column1]],CuentosIndexados[],16,FALSE)</f>
        <v>0</v>
      </c>
      <c r="O649">
        <f>VLOOKUP(CuentosContados[[#This Row],[Column1]],CuentosIndexados[],17,FALSE)</f>
        <v>0</v>
      </c>
      <c r="P649">
        <f>VLOOKUP(CuentosContados[[#This Row],[Column1]],CuentosIndexados[],18,FALSE)</f>
        <v>0</v>
      </c>
      <c r="Q649">
        <f>VLOOKUP(CuentosContados[[#This Row],[Column1]],CuentosIndexados[],19,FALSE)</f>
        <v>0</v>
      </c>
      <c r="R649">
        <f>VLOOKUP(CuentosContados[[#This Row],[Column1]],CuentosIndexados[],20,FALSE)</f>
        <v>0</v>
      </c>
      <c r="S649">
        <f>VLOOKUP(CuentosContados[[#This Row],[Column1]],CuentosIndexados[],21,FALSE)</f>
        <v>0</v>
      </c>
      <c r="T649">
        <f>VLOOKUP(CuentosContados[[#This Row],[Column1]],CuentosIndexados[],22,FALSE)</f>
        <v>0</v>
      </c>
      <c r="U649">
        <f>VLOOKUP(CuentosContados[[#This Row],[Column1]],CuentosIndexados[],23,FALSE)</f>
        <v>0</v>
      </c>
      <c r="V649">
        <f>VLOOKUP(CuentosContados[[#This Row],[Column1]],CuentosIndexados[],24,FALSE)</f>
        <v>0</v>
      </c>
      <c r="W649">
        <f>VLOOKUP(CuentosContados[[#This Row],[Column1]],CuentosIndexados[],25,FALSE)</f>
        <v>0</v>
      </c>
      <c r="X649">
        <f>VLOOKUP(CuentosContados[[#This Row],[Column1]],CuentosIndexados[],26,FALSE)</f>
        <v>0</v>
      </c>
      <c r="Y649">
        <f>VLOOKUP(CuentosContados[[#This Row],[Column1]],CuentosIndexados[],27,FALSE)</f>
        <v>0</v>
      </c>
      <c r="Z649">
        <f>VLOOKUP(CuentosContados[[#This Row],[Column1]],CuentosIndexados[],28,FALSE)</f>
        <v>0</v>
      </c>
      <c r="AA649">
        <f>VLOOKUP(CuentosContados[[#This Row],[Column1]],CuentosIndexados[],29,FALSE)</f>
        <v>0</v>
      </c>
      <c r="AB649">
        <f>VLOOKUP(CuentosContados[[#This Row],[Column1]],CuentosIndexados[],30,FALSE)</f>
        <v>0</v>
      </c>
      <c r="AC649">
        <f>VLOOKUP(CuentosContados[[#This Row],[Column1]],CuentosIndexados[],31,FALSE)</f>
        <v>0</v>
      </c>
      <c r="AD649">
        <f>VLOOKUP(CuentosContados[[#This Row],[Column1]],CuentosIndexados[],32,FALSE)</f>
        <v>0</v>
      </c>
      <c r="AE649">
        <f>VLOOKUP(CuentosContados[[#This Row],[Column1]],CuentosIndexados[],33,FALSE)</f>
        <v>0</v>
      </c>
      <c r="AF649">
        <f>VLOOKUP(CuentosContados[[#This Row],[Column1]],CuentosIndexados[],34,FALSE)</f>
        <v>0</v>
      </c>
      <c r="AG649">
        <f>VLOOKUP(CuentosContados[[#This Row],[Column1]],CuentosIndexados[],35,FALSE)</f>
        <v>0</v>
      </c>
      <c r="AH649">
        <f>VLOOKUP(CuentosContados[[#This Row],[Column1]],CuentosIndexados[],36,FALSE)</f>
        <v>0</v>
      </c>
      <c r="AI649">
        <f>VLOOKUP(CuentosContados[[#This Row],[Column1]],CuentosIndexados[],37,FALSE)</f>
        <v>0</v>
      </c>
      <c r="AJ649">
        <f>VLOOKUP(CuentosContados[[#This Row],[Column1]],CuentosIndexados[],38,FALSE)</f>
        <v>0</v>
      </c>
      <c r="AK649">
        <f>VLOOKUP(CuentosContados[[#This Row],[Column1]],CuentosIndexados[],39,FALSE)</f>
        <v>0</v>
      </c>
    </row>
    <row r="650" spans="1:37" x14ac:dyDescent="0.25">
      <c r="A650" t="s">
        <v>178</v>
      </c>
      <c r="B650">
        <f>VLOOKUP(CuentosContados[[#This Row],[Column1]],CuentosIndexados[],3,FALSE)</f>
        <v>0</v>
      </c>
      <c r="C650">
        <f>VLOOKUP(CuentosContados[[#This Row],[Column1]],CuentosIndexados[],5,FALSE)</f>
        <v>0</v>
      </c>
      <c r="D650">
        <f>VLOOKUP(CuentosContados[[#This Row],[Column1]],CuentosIndexados[],6,FALSE)</f>
        <v>0</v>
      </c>
      <c r="E650">
        <f>VLOOKUP(CuentosContados[[#This Row],[Column1]],CuentosIndexados[],7,FALSE)</f>
        <v>0</v>
      </c>
      <c r="F650">
        <f>VLOOKUP(CuentosContados[[#This Row],[Column1]],CuentosIndexados[],8,FALSE)</f>
        <v>0</v>
      </c>
      <c r="G650" t="str">
        <f>VLOOKUP(CuentosContados[[#This Row],[Column1]],CuentosIndexados[],9,FALSE)</f>
        <v>aburrimiento</v>
      </c>
      <c r="H650" t="str">
        <f>VLOOKUP(CuentosContados[[#This Row],[Column1]],CuentosIndexados[],10,FALSE)</f>
        <v>entusiasmo</v>
      </c>
      <c r="I650" t="str">
        <f>VLOOKUP(CuentosContados[[#This Row],[Column1]],CuentosIndexados[],11,FALSE)</f>
        <v>educacion</v>
      </c>
      <c r="J650" t="str">
        <f>VLOOKUP(CuentosContados[[#This Row],[Column1]],CuentosIndexados[],12,FALSE)</f>
        <v>trabajo</v>
      </c>
      <c r="K650">
        <f>VLOOKUP(CuentosContados[[#This Row],[Column1]],CuentosIndexados[],13,FALSE)</f>
        <v>0</v>
      </c>
      <c r="L650">
        <f>VLOOKUP(CuentosContados[[#This Row],[Column1]],CuentosIndexados[],14,FALSE)</f>
        <v>0</v>
      </c>
      <c r="M650">
        <f>VLOOKUP(CuentosContados[[#This Row],[Column1]],CuentosIndexados[],15,FALSE)</f>
        <v>0</v>
      </c>
      <c r="N650">
        <f>VLOOKUP(CuentosContados[[#This Row],[Column1]],CuentosIndexados[],16,FALSE)</f>
        <v>0</v>
      </c>
      <c r="O650">
        <f>VLOOKUP(CuentosContados[[#This Row],[Column1]],CuentosIndexados[],17,FALSE)</f>
        <v>0</v>
      </c>
      <c r="P650">
        <f>VLOOKUP(CuentosContados[[#This Row],[Column1]],CuentosIndexados[],18,FALSE)</f>
        <v>0</v>
      </c>
      <c r="Q650">
        <f>VLOOKUP(CuentosContados[[#This Row],[Column1]],CuentosIndexados[],19,FALSE)</f>
        <v>0</v>
      </c>
      <c r="R650">
        <f>VLOOKUP(CuentosContados[[#This Row],[Column1]],CuentosIndexados[],20,FALSE)</f>
        <v>0</v>
      </c>
      <c r="S650">
        <f>VLOOKUP(CuentosContados[[#This Row],[Column1]],CuentosIndexados[],21,FALSE)</f>
        <v>0</v>
      </c>
      <c r="T650">
        <f>VLOOKUP(CuentosContados[[#This Row],[Column1]],CuentosIndexados[],22,FALSE)</f>
        <v>0</v>
      </c>
      <c r="U650">
        <f>VLOOKUP(CuentosContados[[#This Row],[Column1]],CuentosIndexados[],23,FALSE)</f>
        <v>0</v>
      </c>
      <c r="V650">
        <f>VLOOKUP(CuentosContados[[#This Row],[Column1]],CuentosIndexados[],24,FALSE)</f>
        <v>0</v>
      </c>
      <c r="W650">
        <f>VLOOKUP(CuentosContados[[#This Row],[Column1]],CuentosIndexados[],25,FALSE)</f>
        <v>0</v>
      </c>
      <c r="X650">
        <f>VLOOKUP(CuentosContados[[#This Row],[Column1]],CuentosIndexados[],26,FALSE)</f>
        <v>0</v>
      </c>
      <c r="Y650">
        <f>VLOOKUP(CuentosContados[[#This Row],[Column1]],CuentosIndexados[],27,FALSE)</f>
        <v>0</v>
      </c>
      <c r="Z650">
        <f>VLOOKUP(CuentosContados[[#This Row],[Column1]],CuentosIndexados[],28,FALSE)</f>
        <v>0</v>
      </c>
      <c r="AA650">
        <f>VLOOKUP(CuentosContados[[#This Row],[Column1]],CuentosIndexados[],29,FALSE)</f>
        <v>0</v>
      </c>
      <c r="AB650">
        <f>VLOOKUP(CuentosContados[[#This Row],[Column1]],CuentosIndexados[],30,FALSE)</f>
        <v>0</v>
      </c>
      <c r="AC650">
        <f>VLOOKUP(CuentosContados[[#This Row],[Column1]],CuentosIndexados[],31,FALSE)</f>
        <v>0</v>
      </c>
      <c r="AD650">
        <f>VLOOKUP(CuentosContados[[#This Row],[Column1]],CuentosIndexados[],32,FALSE)</f>
        <v>0</v>
      </c>
      <c r="AE650">
        <f>VLOOKUP(CuentosContados[[#This Row],[Column1]],CuentosIndexados[],33,FALSE)</f>
        <v>0</v>
      </c>
      <c r="AF650">
        <f>VLOOKUP(CuentosContados[[#This Row],[Column1]],CuentosIndexados[],34,FALSE)</f>
        <v>0</v>
      </c>
      <c r="AG650">
        <f>VLOOKUP(CuentosContados[[#This Row],[Column1]],CuentosIndexados[],35,FALSE)</f>
        <v>0</v>
      </c>
      <c r="AH650">
        <f>VLOOKUP(CuentosContados[[#This Row],[Column1]],CuentosIndexados[],36,FALSE)</f>
        <v>0</v>
      </c>
      <c r="AI650">
        <f>VLOOKUP(CuentosContados[[#This Row],[Column1]],CuentosIndexados[],37,FALSE)</f>
        <v>0</v>
      </c>
      <c r="AJ650">
        <f>VLOOKUP(CuentosContados[[#This Row],[Column1]],CuentosIndexados[],38,FALSE)</f>
        <v>0</v>
      </c>
      <c r="AK650">
        <f>VLOOKUP(CuentosContados[[#This Row],[Column1]],CuentosIndexados[],39,FALSE)</f>
        <v>0</v>
      </c>
    </row>
    <row r="651" spans="1:37" x14ac:dyDescent="0.25">
      <c r="A651" t="s">
        <v>178</v>
      </c>
      <c r="B651">
        <f>VLOOKUP(CuentosContados[[#This Row],[Column1]],CuentosIndexados[],3,FALSE)</f>
        <v>0</v>
      </c>
      <c r="C651">
        <f>VLOOKUP(CuentosContados[[#This Row],[Column1]],CuentosIndexados[],5,FALSE)</f>
        <v>0</v>
      </c>
      <c r="D651">
        <f>VLOOKUP(CuentosContados[[#This Row],[Column1]],CuentosIndexados[],6,FALSE)</f>
        <v>0</v>
      </c>
      <c r="E651">
        <f>VLOOKUP(CuentosContados[[#This Row],[Column1]],CuentosIndexados[],7,FALSE)</f>
        <v>0</v>
      </c>
      <c r="F651">
        <f>VLOOKUP(CuentosContados[[#This Row],[Column1]],CuentosIndexados[],8,FALSE)</f>
        <v>0</v>
      </c>
      <c r="G651" t="str">
        <f>VLOOKUP(CuentosContados[[#This Row],[Column1]],CuentosIndexados[],9,FALSE)</f>
        <v>aburrimiento</v>
      </c>
      <c r="H651" t="str">
        <f>VLOOKUP(CuentosContados[[#This Row],[Column1]],CuentosIndexados[],10,FALSE)</f>
        <v>entusiasmo</v>
      </c>
      <c r="I651" t="str">
        <f>VLOOKUP(CuentosContados[[#This Row],[Column1]],CuentosIndexados[],11,FALSE)</f>
        <v>educacion</v>
      </c>
      <c r="J651" t="str">
        <f>VLOOKUP(CuentosContados[[#This Row],[Column1]],CuentosIndexados[],12,FALSE)</f>
        <v>trabajo</v>
      </c>
      <c r="K651">
        <f>VLOOKUP(CuentosContados[[#This Row],[Column1]],CuentosIndexados[],13,FALSE)</f>
        <v>0</v>
      </c>
      <c r="L651">
        <f>VLOOKUP(CuentosContados[[#This Row],[Column1]],CuentosIndexados[],14,FALSE)</f>
        <v>0</v>
      </c>
      <c r="M651">
        <f>VLOOKUP(CuentosContados[[#This Row],[Column1]],CuentosIndexados[],15,FALSE)</f>
        <v>0</v>
      </c>
      <c r="N651">
        <f>VLOOKUP(CuentosContados[[#This Row],[Column1]],CuentosIndexados[],16,FALSE)</f>
        <v>0</v>
      </c>
      <c r="O651">
        <f>VLOOKUP(CuentosContados[[#This Row],[Column1]],CuentosIndexados[],17,FALSE)</f>
        <v>0</v>
      </c>
      <c r="P651">
        <f>VLOOKUP(CuentosContados[[#This Row],[Column1]],CuentosIndexados[],18,FALSE)</f>
        <v>0</v>
      </c>
      <c r="Q651">
        <f>VLOOKUP(CuentosContados[[#This Row],[Column1]],CuentosIndexados[],19,FALSE)</f>
        <v>0</v>
      </c>
      <c r="R651">
        <f>VLOOKUP(CuentosContados[[#This Row],[Column1]],CuentosIndexados[],20,FALSE)</f>
        <v>0</v>
      </c>
      <c r="S651">
        <f>VLOOKUP(CuentosContados[[#This Row],[Column1]],CuentosIndexados[],21,FALSE)</f>
        <v>0</v>
      </c>
      <c r="T651">
        <f>VLOOKUP(CuentosContados[[#This Row],[Column1]],CuentosIndexados[],22,FALSE)</f>
        <v>0</v>
      </c>
      <c r="U651">
        <f>VLOOKUP(CuentosContados[[#This Row],[Column1]],CuentosIndexados[],23,FALSE)</f>
        <v>0</v>
      </c>
      <c r="V651">
        <f>VLOOKUP(CuentosContados[[#This Row],[Column1]],CuentosIndexados[],24,FALSE)</f>
        <v>0</v>
      </c>
      <c r="W651">
        <f>VLOOKUP(CuentosContados[[#This Row],[Column1]],CuentosIndexados[],25,FALSE)</f>
        <v>0</v>
      </c>
      <c r="X651">
        <f>VLOOKUP(CuentosContados[[#This Row],[Column1]],CuentosIndexados[],26,FALSE)</f>
        <v>0</v>
      </c>
      <c r="Y651">
        <f>VLOOKUP(CuentosContados[[#This Row],[Column1]],CuentosIndexados[],27,FALSE)</f>
        <v>0</v>
      </c>
      <c r="Z651">
        <f>VLOOKUP(CuentosContados[[#This Row],[Column1]],CuentosIndexados[],28,FALSE)</f>
        <v>0</v>
      </c>
      <c r="AA651">
        <f>VLOOKUP(CuentosContados[[#This Row],[Column1]],CuentosIndexados[],29,FALSE)</f>
        <v>0</v>
      </c>
      <c r="AB651">
        <f>VLOOKUP(CuentosContados[[#This Row],[Column1]],CuentosIndexados[],30,FALSE)</f>
        <v>0</v>
      </c>
      <c r="AC651">
        <f>VLOOKUP(CuentosContados[[#This Row],[Column1]],CuentosIndexados[],31,FALSE)</f>
        <v>0</v>
      </c>
      <c r="AD651">
        <f>VLOOKUP(CuentosContados[[#This Row],[Column1]],CuentosIndexados[],32,FALSE)</f>
        <v>0</v>
      </c>
      <c r="AE651">
        <f>VLOOKUP(CuentosContados[[#This Row],[Column1]],CuentosIndexados[],33,FALSE)</f>
        <v>0</v>
      </c>
      <c r="AF651">
        <f>VLOOKUP(CuentosContados[[#This Row],[Column1]],CuentosIndexados[],34,FALSE)</f>
        <v>0</v>
      </c>
      <c r="AG651">
        <f>VLOOKUP(CuentosContados[[#This Row],[Column1]],CuentosIndexados[],35,FALSE)</f>
        <v>0</v>
      </c>
      <c r="AH651">
        <f>VLOOKUP(CuentosContados[[#This Row],[Column1]],CuentosIndexados[],36,FALSE)</f>
        <v>0</v>
      </c>
      <c r="AI651">
        <f>VLOOKUP(CuentosContados[[#This Row],[Column1]],CuentosIndexados[],37,FALSE)</f>
        <v>0</v>
      </c>
      <c r="AJ651">
        <f>VLOOKUP(CuentosContados[[#This Row],[Column1]],CuentosIndexados[],38,FALSE)</f>
        <v>0</v>
      </c>
      <c r="AK651">
        <f>VLOOKUP(CuentosContados[[#This Row],[Column1]],CuentosIndexados[],39,FALSE)</f>
        <v>0</v>
      </c>
    </row>
    <row r="652" spans="1:37" x14ac:dyDescent="0.25">
      <c r="A652" t="s">
        <v>178</v>
      </c>
      <c r="B652">
        <f>VLOOKUP(CuentosContados[[#This Row],[Column1]],CuentosIndexados[],3,FALSE)</f>
        <v>0</v>
      </c>
      <c r="C652">
        <f>VLOOKUP(CuentosContados[[#This Row],[Column1]],CuentosIndexados[],5,FALSE)</f>
        <v>0</v>
      </c>
      <c r="D652">
        <f>VLOOKUP(CuentosContados[[#This Row],[Column1]],CuentosIndexados[],6,FALSE)</f>
        <v>0</v>
      </c>
      <c r="E652">
        <f>VLOOKUP(CuentosContados[[#This Row],[Column1]],CuentosIndexados[],7,FALSE)</f>
        <v>0</v>
      </c>
      <c r="F652">
        <f>VLOOKUP(CuentosContados[[#This Row],[Column1]],CuentosIndexados[],8,FALSE)</f>
        <v>0</v>
      </c>
      <c r="G652" t="str">
        <f>VLOOKUP(CuentosContados[[#This Row],[Column1]],CuentosIndexados[],9,FALSE)</f>
        <v>aburrimiento</v>
      </c>
      <c r="H652" t="str">
        <f>VLOOKUP(CuentosContados[[#This Row],[Column1]],CuentosIndexados[],10,FALSE)</f>
        <v>entusiasmo</v>
      </c>
      <c r="I652" t="str">
        <f>VLOOKUP(CuentosContados[[#This Row],[Column1]],CuentosIndexados[],11,FALSE)</f>
        <v>educacion</v>
      </c>
      <c r="J652" t="str">
        <f>VLOOKUP(CuentosContados[[#This Row],[Column1]],CuentosIndexados[],12,FALSE)</f>
        <v>trabajo</v>
      </c>
      <c r="K652">
        <f>VLOOKUP(CuentosContados[[#This Row],[Column1]],CuentosIndexados[],13,FALSE)</f>
        <v>0</v>
      </c>
      <c r="L652">
        <f>VLOOKUP(CuentosContados[[#This Row],[Column1]],CuentosIndexados[],14,FALSE)</f>
        <v>0</v>
      </c>
      <c r="M652">
        <f>VLOOKUP(CuentosContados[[#This Row],[Column1]],CuentosIndexados[],15,FALSE)</f>
        <v>0</v>
      </c>
      <c r="N652">
        <f>VLOOKUP(CuentosContados[[#This Row],[Column1]],CuentosIndexados[],16,FALSE)</f>
        <v>0</v>
      </c>
      <c r="O652">
        <f>VLOOKUP(CuentosContados[[#This Row],[Column1]],CuentosIndexados[],17,FALSE)</f>
        <v>0</v>
      </c>
      <c r="P652">
        <f>VLOOKUP(CuentosContados[[#This Row],[Column1]],CuentosIndexados[],18,FALSE)</f>
        <v>0</v>
      </c>
      <c r="Q652">
        <f>VLOOKUP(CuentosContados[[#This Row],[Column1]],CuentosIndexados[],19,FALSE)</f>
        <v>0</v>
      </c>
      <c r="R652">
        <f>VLOOKUP(CuentosContados[[#This Row],[Column1]],CuentosIndexados[],20,FALSE)</f>
        <v>0</v>
      </c>
      <c r="S652">
        <f>VLOOKUP(CuentosContados[[#This Row],[Column1]],CuentosIndexados[],21,FALSE)</f>
        <v>0</v>
      </c>
      <c r="T652">
        <f>VLOOKUP(CuentosContados[[#This Row],[Column1]],CuentosIndexados[],22,FALSE)</f>
        <v>0</v>
      </c>
      <c r="U652">
        <f>VLOOKUP(CuentosContados[[#This Row],[Column1]],CuentosIndexados[],23,FALSE)</f>
        <v>0</v>
      </c>
      <c r="V652">
        <f>VLOOKUP(CuentosContados[[#This Row],[Column1]],CuentosIndexados[],24,FALSE)</f>
        <v>0</v>
      </c>
      <c r="W652">
        <f>VLOOKUP(CuentosContados[[#This Row],[Column1]],CuentosIndexados[],25,FALSE)</f>
        <v>0</v>
      </c>
      <c r="X652">
        <f>VLOOKUP(CuentosContados[[#This Row],[Column1]],CuentosIndexados[],26,FALSE)</f>
        <v>0</v>
      </c>
      <c r="Y652">
        <f>VLOOKUP(CuentosContados[[#This Row],[Column1]],CuentosIndexados[],27,FALSE)</f>
        <v>0</v>
      </c>
      <c r="Z652">
        <f>VLOOKUP(CuentosContados[[#This Row],[Column1]],CuentosIndexados[],28,FALSE)</f>
        <v>0</v>
      </c>
      <c r="AA652">
        <f>VLOOKUP(CuentosContados[[#This Row],[Column1]],CuentosIndexados[],29,FALSE)</f>
        <v>0</v>
      </c>
      <c r="AB652">
        <f>VLOOKUP(CuentosContados[[#This Row],[Column1]],CuentosIndexados[],30,FALSE)</f>
        <v>0</v>
      </c>
      <c r="AC652">
        <f>VLOOKUP(CuentosContados[[#This Row],[Column1]],CuentosIndexados[],31,FALSE)</f>
        <v>0</v>
      </c>
      <c r="AD652">
        <f>VLOOKUP(CuentosContados[[#This Row],[Column1]],CuentosIndexados[],32,FALSE)</f>
        <v>0</v>
      </c>
      <c r="AE652">
        <f>VLOOKUP(CuentosContados[[#This Row],[Column1]],CuentosIndexados[],33,FALSE)</f>
        <v>0</v>
      </c>
      <c r="AF652">
        <f>VLOOKUP(CuentosContados[[#This Row],[Column1]],CuentosIndexados[],34,FALSE)</f>
        <v>0</v>
      </c>
      <c r="AG652">
        <f>VLOOKUP(CuentosContados[[#This Row],[Column1]],CuentosIndexados[],35,FALSE)</f>
        <v>0</v>
      </c>
      <c r="AH652">
        <f>VLOOKUP(CuentosContados[[#This Row],[Column1]],CuentosIndexados[],36,FALSE)</f>
        <v>0</v>
      </c>
      <c r="AI652">
        <f>VLOOKUP(CuentosContados[[#This Row],[Column1]],CuentosIndexados[],37,FALSE)</f>
        <v>0</v>
      </c>
      <c r="AJ652">
        <f>VLOOKUP(CuentosContados[[#This Row],[Column1]],CuentosIndexados[],38,FALSE)</f>
        <v>0</v>
      </c>
      <c r="AK652">
        <f>VLOOKUP(CuentosContados[[#This Row],[Column1]],CuentosIndexados[],39,FALSE)</f>
        <v>0</v>
      </c>
    </row>
    <row r="653" spans="1:37" x14ac:dyDescent="0.25">
      <c r="A653" t="s">
        <v>178</v>
      </c>
      <c r="B653">
        <f>VLOOKUP(CuentosContados[[#This Row],[Column1]],CuentosIndexados[],3,FALSE)</f>
        <v>0</v>
      </c>
      <c r="C653">
        <f>VLOOKUP(CuentosContados[[#This Row],[Column1]],CuentosIndexados[],5,FALSE)</f>
        <v>0</v>
      </c>
      <c r="D653">
        <f>VLOOKUP(CuentosContados[[#This Row],[Column1]],CuentosIndexados[],6,FALSE)</f>
        <v>0</v>
      </c>
      <c r="E653">
        <f>VLOOKUP(CuentosContados[[#This Row],[Column1]],CuentosIndexados[],7,FALSE)</f>
        <v>0</v>
      </c>
      <c r="F653">
        <f>VLOOKUP(CuentosContados[[#This Row],[Column1]],CuentosIndexados[],8,FALSE)</f>
        <v>0</v>
      </c>
      <c r="G653" t="str">
        <f>VLOOKUP(CuentosContados[[#This Row],[Column1]],CuentosIndexados[],9,FALSE)</f>
        <v>aburrimiento</v>
      </c>
      <c r="H653" t="str">
        <f>VLOOKUP(CuentosContados[[#This Row],[Column1]],CuentosIndexados[],10,FALSE)</f>
        <v>entusiasmo</v>
      </c>
      <c r="I653" t="str">
        <f>VLOOKUP(CuentosContados[[#This Row],[Column1]],CuentosIndexados[],11,FALSE)</f>
        <v>educacion</v>
      </c>
      <c r="J653" t="str">
        <f>VLOOKUP(CuentosContados[[#This Row],[Column1]],CuentosIndexados[],12,FALSE)</f>
        <v>trabajo</v>
      </c>
      <c r="K653">
        <f>VLOOKUP(CuentosContados[[#This Row],[Column1]],CuentosIndexados[],13,FALSE)</f>
        <v>0</v>
      </c>
      <c r="L653">
        <f>VLOOKUP(CuentosContados[[#This Row],[Column1]],CuentosIndexados[],14,FALSE)</f>
        <v>0</v>
      </c>
      <c r="M653">
        <f>VLOOKUP(CuentosContados[[#This Row],[Column1]],CuentosIndexados[],15,FALSE)</f>
        <v>0</v>
      </c>
      <c r="N653">
        <f>VLOOKUP(CuentosContados[[#This Row],[Column1]],CuentosIndexados[],16,FALSE)</f>
        <v>0</v>
      </c>
      <c r="O653">
        <f>VLOOKUP(CuentosContados[[#This Row],[Column1]],CuentosIndexados[],17,FALSE)</f>
        <v>0</v>
      </c>
      <c r="P653">
        <f>VLOOKUP(CuentosContados[[#This Row],[Column1]],CuentosIndexados[],18,FALSE)</f>
        <v>0</v>
      </c>
      <c r="Q653">
        <f>VLOOKUP(CuentosContados[[#This Row],[Column1]],CuentosIndexados[],19,FALSE)</f>
        <v>0</v>
      </c>
      <c r="R653">
        <f>VLOOKUP(CuentosContados[[#This Row],[Column1]],CuentosIndexados[],20,FALSE)</f>
        <v>0</v>
      </c>
      <c r="S653">
        <f>VLOOKUP(CuentosContados[[#This Row],[Column1]],CuentosIndexados[],21,FALSE)</f>
        <v>0</v>
      </c>
      <c r="T653">
        <f>VLOOKUP(CuentosContados[[#This Row],[Column1]],CuentosIndexados[],22,FALSE)</f>
        <v>0</v>
      </c>
      <c r="U653">
        <f>VLOOKUP(CuentosContados[[#This Row],[Column1]],CuentosIndexados[],23,FALSE)</f>
        <v>0</v>
      </c>
      <c r="V653">
        <f>VLOOKUP(CuentosContados[[#This Row],[Column1]],CuentosIndexados[],24,FALSE)</f>
        <v>0</v>
      </c>
      <c r="W653">
        <f>VLOOKUP(CuentosContados[[#This Row],[Column1]],CuentosIndexados[],25,FALSE)</f>
        <v>0</v>
      </c>
      <c r="X653">
        <f>VLOOKUP(CuentosContados[[#This Row],[Column1]],CuentosIndexados[],26,FALSE)</f>
        <v>0</v>
      </c>
      <c r="Y653">
        <f>VLOOKUP(CuentosContados[[#This Row],[Column1]],CuentosIndexados[],27,FALSE)</f>
        <v>0</v>
      </c>
      <c r="Z653">
        <f>VLOOKUP(CuentosContados[[#This Row],[Column1]],CuentosIndexados[],28,FALSE)</f>
        <v>0</v>
      </c>
      <c r="AA653">
        <f>VLOOKUP(CuentosContados[[#This Row],[Column1]],CuentosIndexados[],29,FALSE)</f>
        <v>0</v>
      </c>
      <c r="AB653">
        <f>VLOOKUP(CuentosContados[[#This Row],[Column1]],CuentosIndexados[],30,FALSE)</f>
        <v>0</v>
      </c>
      <c r="AC653">
        <f>VLOOKUP(CuentosContados[[#This Row],[Column1]],CuentosIndexados[],31,FALSE)</f>
        <v>0</v>
      </c>
      <c r="AD653">
        <f>VLOOKUP(CuentosContados[[#This Row],[Column1]],CuentosIndexados[],32,FALSE)</f>
        <v>0</v>
      </c>
      <c r="AE653">
        <f>VLOOKUP(CuentosContados[[#This Row],[Column1]],CuentosIndexados[],33,FALSE)</f>
        <v>0</v>
      </c>
      <c r="AF653">
        <f>VLOOKUP(CuentosContados[[#This Row],[Column1]],CuentosIndexados[],34,FALSE)</f>
        <v>0</v>
      </c>
      <c r="AG653">
        <f>VLOOKUP(CuentosContados[[#This Row],[Column1]],CuentosIndexados[],35,FALSE)</f>
        <v>0</v>
      </c>
      <c r="AH653">
        <f>VLOOKUP(CuentosContados[[#This Row],[Column1]],CuentosIndexados[],36,FALSE)</f>
        <v>0</v>
      </c>
      <c r="AI653">
        <f>VLOOKUP(CuentosContados[[#This Row],[Column1]],CuentosIndexados[],37,FALSE)</f>
        <v>0</v>
      </c>
      <c r="AJ653">
        <f>VLOOKUP(CuentosContados[[#This Row],[Column1]],CuentosIndexados[],38,FALSE)</f>
        <v>0</v>
      </c>
      <c r="AK653">
        <f>VLOOKUP(CuentosContados[[#This Row],[Column1]],CuentosIndexados[],39,FALSE)</f>
        <v>0</v>
      </c>
    </row>
    <row r="654" spans="1:37" x14ac:dyDescent="0.25">
      <c r="A654" t="s">
        <v>178</v>
      </c>
      <c r="B654">
        <f>VLOOKUP(CuentosContados[[#This Row],[Column1]],CuentosIndexados[],3,FALSE)</f>
        <v>0</v>
      </c>
      <c r="C654">
        <f>VLOOKUP(CuentosContados[[#This Row],[Column1]],CuentosIndexados[],5,FALSE)</f>
        <v>0</v>
      </c>
      <c r="D654">
        <f>VLOOKUP(CuentosContados[[#This Row],[Column1]],CuentosIndexados[],6,FALSE)</f>
        <v>0</v>
      </c>
      <c r="E654">
        <f>VLOOKUP(CuentosContados[[#This Row],[Column1]],CuentosIndexados[],7,FALSE)</f>
        <v>0</v>
      </c>
      <c r="F654">
        <f>VLOOKUP(CuentosContados[[#This Row],[Column1]],CuentosIndexados[],8,FALSE)</f>
        <v>0</v>
      </c>
      <c r="G654" t="str">
        <f>VLOOKUP(CuentosContados[[#This Row],[Column1]],CuentosIndexados[],9,FALSE)</f>
        <v>aburrimiento</v>
      </c>
      <c r="H654" t="str">
        <f>VLOOKUP(CuentosContados[[#This Row],[Column1]],CuentosIndexados[],10,FALSE)</f>
        <v>entusiasmo</v>
      </c>
      <c r="I654" t="str">
        <f>VLOOKUP(CuentosContados[[#This Row],[Column1]],CuentosIndexados[],11,FALSE)</f>
        <v>educacion</v>
      </c>
      <c r="J654" t="str">
        <f>VLOOKUP(CuentosContados[[#This Row],[Column1]],CuentosIndexados[],12,FALSE)</f>
        <v>trabajo</v>
      </c>
      <c r="K654">
        <f>VLOOKUP(CuentosContados[[#This Row],[Column1]],CuentosIndexados[],13,FALSE)</f>
        <v>0</v>
      </c>
      <c r="L654">
        <f>VLOOKUP(CuentosContados[[#This Row],[Column1]],CuentosIndexados[],14,FALSE)</f>
        <v>0</v>
      </c>
      <c r="M654">
        <f>VLOOKUP(CuentosContados[[#This Row],[Column1]],CuentosIndexados[],15,FALSE)</f>
        <v>0</v>
      </c>
      <c r="N654">
        <f>VLOOKUP(CuentosContados[[#This Row],[Column1]],CuentosIndexados[],16,FALSE)</f>
        <v>0</v>
      </c>
      <c r="O654">
        <f>VLOOKUP(CuentosContados[[#This Row],[Column1]],CuentosIndexados[],17,FALSE)</f>
        <v>0</v>
      </c>
      <c r="P654">
        <f>VLOOKUP(CuentosContados[[#This Row],[Column1]],CuentosIndexados[],18,FALSE)</f>
        <v>0</v>
      </c>
      <c r="Q654">
        <f>VLOOKUP(CuentosContados[[#This Row],[Column1]],CuentosIndexados[],19,FALSE)</f>
        <v>0</v>
      </c>
      <c r="R654">
        <f>VLOOKUP(CuentosContados[[#This Row],[Column1]],CuentosIndexados[],20,FALSE)</f>
        <v>0</v>
      </c>
      <c r="S654">
        <f>VLOOKUP(CuentosContados[[#This Row],[Column1]],CuentosIndexados[],21,FALSE)</f>
        <v>0</v>
      </c>
      <c r="T654">
        <f>VLOOKUP(CuentosContados[[#This Row],[Column1]],CuentosIndexados[],22,FALSE)</f>
        <v>0</v>
      </c>
      <c r="U654">
        <f>VLOOKUP(CuentosContados[[#This Row],[Column1]],CuentosIndexados[],23,FALSE)</f>
        <v>0</v>
      </c>
      <c r="V654">
        <f>VLOOKUP(CuentosContados[[#This Row],[Column1]],CuentosIndexados[],24,FALSE)</f>
        <v>0</v>
      </c>
      <c r="W654">
        <f>VLOOKUP(CuentosContados[[#This Row],[Column1]],CuentosIndexados[],25,FALSE)</f>
        <v>0</v>
      </c>
      <c r="X654">
        <f>VLOOKUP(CuentosContados[[#This Row],[Column1]],CuentosIndexados[],26,FALSE)</f>
        <v>0</v>
      </c>
      <c r="Y654">
        <f>VLOOKUP(CuentosContados[[#This Row],[Column1]],CuentosIndexados[],27,FALSE)</f>
        <v>0</v>
      </c>
      <c r="Z654">
        <f>VLOOKUP(CuentosContados[[#This Row],[Column1]],CuentosIndexados[],28,FALSE)</f>
        <v>0</v>
      </c>
      <c r="AA654">
        <f>VLOOKUP(CuentosContados[[#This Row],[Column1]],CuentosIndexados[],29,FALSE)</f>
        <v>0</v>
      </c>
      <c r="AB654">
        <f>VLOOKUP(CuentosContados[[#This Row],[Column1]],CuentosIndexados[],30,FALSE)</f>
        <v>0</v>
      </c>
      <c r="AC654">
        <f>VLOOKUP(CuentosContados[[#This Row],[Column1]],CuentosIndexados[],31,FALSE)</f>
        <v>0</v>
      </c>
      <c r="AD654">
        <f>VLOOKUP(CuentosContados[[#This Row],[Column1]],CuentosIndexados[],32,FALSE)</f>
        <v>0</v>
      </c>
      <c r="AE654">
        <f>VLOOKUP(CuentosContados[[#This Row],[Column1]],CuentosIndexados[],33,FALSE)</f>
        <v>0</v>
      </c>
      <c r="AF654">
        <f>VLOOKUP(CuentosContados[[#This Row],[Column1]],CuentosIndexados[],34,FALSE)</f>
        <v>0</v>
      </c>
      <c r="AG654">
        <f>VLOOKUP(CuentosContados[[#This Row],[Column1]],CuentosIndexados[],35,FALSE)</f>
        <v>0</v>
      </c>
      <c r="AH654">
        <f>VLOOKUP(CuentosContados[[#This Row],[Column1]],CuentosIndexados[],36,FALSE)</f>
        <v>0</v>
      </c>
      <c r="AI654">
        <f>VLOOKUP(CuentosContados[[#This Row],[Column1]],CuentosIndexados[],37,FALSE)</f>
        <v>0</v>
      </c>
      <c r="AJ654">
        <f>VLOOKUP(CuentosContados[[#This Row],[Column1]],CuentosIndexados[],38,FALSE)</f>
        <v>0</v>
      </c>
      <c r="AK654">
        <f>VLOOKUP(CuentosContados[[#This Row],[Column1]],CuentosIndexados[],39,FALSE)</f>
        <v>0</v>
      </c>
    </row>
    <row r="655" spans="1:37" x14ac:dyDescent="0.25">
      <c r="A655" t="s">
        <v>178</v>
      </c>
      <c r="B655">
        <f>VLOOKUP(CuentosContados[[#This Row],[Column1]],CuentosIndexados[],3,FALSE)</f>
        <v>0</v>
      </c>
      <c r="C655">
        <f>VLOOKUP(CuentosContados[[#This Row],[Column1]],CuentosIndexados[],5,FALSE)</f>
        <v>0</v>
      </c>
      <c r="D655">
        <f>VLOOKUP(CuentosContados[[#This Row],[Column1]],CuentosIndexados[],6,FALSE)</f>
        <v>0</v>
      </c>
      <c r="E655">
        <f>VLOOKUP(CuentosContados[[#This Row],[Column1]],CuentosIndexados[],7,FALSE)</f>
        <v>0</v>
      </c>
      <c r="F655">
        <f>VLOOKUP(CuentosContados[[#This Row],[Column1]],CuentosIndexados[],8,FALSE)</f>
        <v>0</v>
      </c>
      <c r="G655" t="str">
        <f>VLOOKUP(CuentosContados[[#This Row],[Column1]],CuentosIndexados[],9,FALSE)</f>
        <v>aburrimiento</v>
      </c>
      <c r="H655" t="str">
        <f>VLOOKUP(CuentosContados[[#This Row],[Column1]],CuentosIndexados[],10,FALSE)</f>
        <v>entusiasmo</v>
      </c>
      <c r="I655" t="str">
        <f>VLOOKUP(CuentosContados[[#This Row],[Column1]],CuentosIndexados[],11,FALSE)</f>
        <v>educacion</v>
      </c>
      <c r="J655" t="str">
        <f>VLOOKUP(CuentosContados[[#This Row],[Column1]],CuentosIndexados[],12,FALSE)</f>
        <v>trabajo</v>
      </c>
      <c r="K655">
        <f>VLOOKUP(CuentosContados[[#This Row],[Column1]],CuentosIndexados[],13,FALSE)</f>
        <v>0</v>
      </c>
      <c r="L655">
        <f>VLOOKUP(CuentosContados[[#This Row],[Column1]],CuentosIndexados[],14,FALSE)</f>
        <v>0</v>
      </c>
      <c r="M655">
        <f>VLOOKUP(CuentosContados[[#This Row],[Column1]],CuentosIndexados[],15,FALSE)</f>
        <v>0</v>
      </c>
      <c r="N655">
        <f>VLOOKUP(CuentosContados[[#This Row],[Column1]],CuentosIndexados[],16,FALSE)</f>
        <v>0</v>
      </c>
      <c r="O655">
        <f>VLOOKUP(CuentosContados[[#This Row],[Column1]],CuentosIndexados[],17,FALSE)</f>
        <v>0</v>
      </c>
      <c r="P655">
        <f>VLOOKUP(CuentosContados[[#This Row],[Column1]],CuentosIndexados[],18,FALSE)</f>
        <v>0</v>
      </c>
      <c r="Q655">
        <f>VLOOKUP(CuentosContados[[#This Row],[Column1]],CuentosIndexados[],19,FALSE)</f>
        <v>0</v>
      </c>
      <c r="R655">
        <f>VLOOKUP(CuentosContados[[#This Row],[Column1]],CuentosIndexados[],20,FALSE)</f>
        <v>0</v>
      </c>
      <c r="S655">
        <f>VLOOKUP(CuentosContados[[#This Row],[Column1]],CuentosIndexados[],21,FALSE)</f>
        <v>0</v>
      </c>
      <c r="T655">
        <f>VLOOKUP(CuentosContados[[#This Row],[Column1]],CuentosIndexados[],22,FALSE)</f>
        <v>0</v>
      </c>
      <c r="U655">
        <f>VLOOKUP(CuentosContados[[#This Row],[Column1]],CuentosIndexados[],23,FALSE)</f>
        <v>0</v>
      </c>
      <c r="V655">
        <f>VLOOKUP(CuentosContados[[#This Row],[Column1]],CuentosIndexados[],24,FALSE)</f>
        <v>0</v>
      </c>
      <c r="W655">
        <f>VLOOKUP(CuentosContados[[#This Row],[Column1]],CuentosIndexados[],25,FALSE)</f>
        <v>0</v>
      </c>
      <c r="X655">
        <f>VLOOKUP(CuentosContados[[#This Row],[Column1]],CuentosIndexados[],26,FALSE)</f>
        <v>0</v>
      </c>
      <c r="Y655">
        <f>VLOOKUP(CuentosContados[[#This Row],[Column1]],CuentosIndexados[],27,FALSE)</f>
        <v>0</v>
      </c>
      <c r="Z655">
        <f>VLOOKUP(CuentosContados[[#This Row],[Column1]],CuentosIndexados[],28,FALSE)</f>
        <v>0</v>
      </c>
      <c r="AA655">
        <f>VLOOKUP(CuentosContados[[#This Row],[Column1]],CuentosIndexados[],29,FALSE)</f>
        <v>0</v>
      </c>
      <c r="AB655">
        <f>VLOOKUP(CuentosContados[[#This Row],[Column1]],CuentosIndexados[],30,FALSE)</f>
        <v>0</v>
      </c>
      <c r="AC655">
        <f>VLOOKUP(CuentosContados[[#This Row],[Column1]],CuentosIndexados[],31,FALSE)</f>
        <v>0</v>
      </c>
      <c r="AD655">
        <f>VLOOKUP(CuentosContados[[#This Row],[Column1]],CuentosIndexados[],32,FALSE)</f>
        <v>0</v>
      </c>
      <c r="AE655">
        <f>VLOOKUP(CuentosContados[[#This Row],[Column1]],CuentosIndexados[],33,FALSE)</f>
        <v>0</v>
      </c>
      <c r="AF655">
        <f>VLOOKUP(CuentosContados[[#This Row],[Column1]],CuentosIndexados[],34,FALSE)</f>
        <v>0</v>
      </c>
      <c r="AG655">
        <f>VLOOKUP(CuentosContados[[#This Row],[Column1]],CuentosIndexados[],35,FALSE)</f>
        <v>0</v>
      </c>
      <c r="AH655">
        <f>VLOOKUP(CuentosContados[[#This Row],[Column1]],CuentosIndexados[],36,FALSE)</f>
        <v>0</v>
      </c>
      <c r="AI655">
        <f>VLOOKUP(CuentosContados[[#This Row],[Column1]],CuentosIndexados[],37,FALSE)</f>
        <v>0</v>
      </c>
      <c r="AJ655">
        <f>VLOOKUP(CuentosContados[[#This Row],[Column1]],CuentosIndexados[],38,FALSE)</f>
        <v>0</v>
      </c>
      <c r="AK655">
        <f>VLOOKUP(CuentosContados[[#This Row],[Column1]],CuentosIndexados[],39,FALSE)</f>
        <v>0</v>
      </c>
    </row>
    <row r="656" spans="1:37" x14ac:dyDescent="0.25">
      <c r="A656" t="s">
        <v>178</v>
      </c>
      <c r="B656">
        <f>VLOOKUP(CuentosContados[[#This Row],[Column1]],CuentosIndexados[],3,FALSE)</f>
        <v>0</v>
      </c>
      <c r="C656">
        <f>VLOOKUP(CuentosContados[[#This Row],[Column1]],CuentosIndexados[],5,FALSE)</f>
        <v>0</v>
      </c>
      <c r="D656">
        <f>VLOOKUP(CuentosContados[[#This Row],[Column1]],CuentosIndexados[],6,FALSE)</f>
        <v>0</v>
      </c>
      <c r="E656">
        <f>VLOOKUP(CuentosContados[[#This Row],[Column1]],CuentosIndexados[],7,FALSE)</f>
        <v>0</v>
      </c>
      <c r="F656">
        <f>VLOOKUP(CuentosContados[[#This Row],[Column1]],CuentosIndexados[],8,FALSE)</f>
        <v>0</v>
      </c>
      <c r="G656" t="str">
        <f>VLOOKUP(CuentosContados[[#This Row],[Column1]],CuentosIndexados[],9,FALSE)</f>
        <v>aburrimiento</v>
      </c>
      <c r="H656" t="str">
        <f>VLOOKUP(CuentosContados[[#This Row],[Column1]],CuentosIndexados[],10,FALSE)</f>
        <v>entusiasmo</v>
      </c>
      <c r="I656" t="str">
        <f>VLOOKUP(CuentosContados[[#This Row],[Column1]],CuentosIndexados[],11,FALSE)</f>
        <v>educacion</v>
      </c>
      <c r="J656" t="str">
        <f>VLOOKUP(CuentosContados[[#This Row],[Column1]],CuentosIndexados[],12,FALSE)</f>
        <v>trabajo</v>
      </c>
      <c r="K656">
        <f>VLOOKUP(CuentosContados[[#This Row],[Column1]],CuentosIndexados[],13,FALSE)</f>
        <v>0</v>
      </c>
      <c r="L656">
        <f>VLOOKUP(CuentosContados[[#This Row],[Column1]],CuentosIndexados[],14,FALSE)</f>
        <v>0</v>
      </c>
      <c r="M656">
        <f>VLOOKUP(CuentosContados[[#This Row],[Column1]],CuentosIndexados[],15,FALSE)</f>
        <v>0</v>
      </c>
      <c r="N656">
        <f>VLOOKUP(CuentosContados[[#This Row],[Column1]],CuentosIndexados[],16,FALSE)</f>
        <v>0</v>
      </c>
      <c r="O656">
        <f>VLOOKUP(CuentosContados[[#This Row],[Column1]],CuentosIndexados[],17,FALSE)</f>
        <v>0</v>
      </c>
      <c r="P656">
        <f>VLOOKUP(CuentosContados[[#This Row],[Column1]],CuentosIndexados[],18,FALSE)</f>
        <v>0</v>
      </c>
      <c r="Q656">
        <f>VLOOKUP(CuentosContados[[#This Row],[Column1]],CuentosIndexados[],19,FALSE)</f>
        <v>0</v>
      </c>
      <c r="R656">
        <f>VLOOKUP(CuentosContados[[#This Row],[Column1]],CuentosIndexados[],20,FALSE)</f>
        <v>0</v>
      </c>
      <c r="S656">
        <f>VLOOKUP(CuentosContados[[#This Row],[Column1]],CuentosIndexados[],21,FALSE)</f>
        <v>0</v>
      </c>
      <c r="T656">
        <f>VLOOKUP(CuentosContados[[#This Row],[Column1]],CuentosIndexados[],22,FALSE)</f>
        <v>0</v>
      </c>
      <c r="U656">
        <f>VLOOKUP(CuentosContados[[#This Row],[Column1]],CuentosIndexados[],23,FALSE)</f>
        <v>0</v>
      </c>
      <c r="V656">
        <f>VLOOKUP(CuentosContados[[#This Row],[Column1]],CuentosIndexados[],24,FALSE)</f>
        <v>0</v>
      </c>
      <c r="W656">
        <f>VLOOKUP(CuentosContados[[#This Row],[Column1]],CuentosIndexados[],25,FALSE)</f>
        <v>0</v>
      </c>
      <c r="X656">
        <f>VLOOKUP(CuentosContados[[#This Row],[Column1]],CuentosIndexados[],26,FALSE)</f>
        <v>0</v>
      </c>
      <c r="Y656">
        <f>VLOOKUP(CuentosContados[[#This Row],[Column1]],CuentosIndexados[],27,FALSE)</f>
        <v>0</v>
      </c>
      <c r="Z656">
        <f>VLOOKUP(CuentosContados[[#This Row],[Column1]],CuentosIndexados[],28,FALSE)</f>
        <v>0</v>
      </c>
      <c r="AA656">
        <f>VLOOKUP(CuentosContados[[#This Row],[Column1]],CuentosIndexados[],29,FALSE)</f>
        <v>0</v>
      </c>
      <c r="AB656">
        <f>VLOOKUP(CuentosContados[[#This Row],[Column1]],CuentosIndexados[],30,FALSE)</f>
        <v>0</v>
      </c>
      <c r="AC656">
        <f>VLOOKUP(CuentosContados[[#This Row],[Column1]],CuentosIndexados[],31,FALSE)</f>
        <v>0</v>
      </c>
      <c r="AD656">
        <f>VLOOKUP(CuentosContados[[#This Row],[Column1]],CuentosIndexados[],32,FALSE)</f>
        <v>0</v>
      </c>
      <c r="AE656">
        <f>VLOOKUP(CuentosContados[[#This Row],[Column1]],CuentosIndexados[],33,FALSE)</f>
        <v>0</v>
      </c>
      <c r="AF656">
        <f>VLOOKUP(CuentosContados[[#This Row],[Column1]],CuentosIndexados[],34,FALSE)</f>
        <v>0</v>
      </c>
      <c r="AG656">
        <f>VLOOKUP(CuentosContados[[#This Row],[Column1]],CuentosIndexados[],35,FALSE)</f>
        <v>0</v>
      </c>
      <c r="AH656">
        <f>VLOOKUP(CuentosContados[[#This Row],[Column1]],CuentosIndexados[],36,FALSE)</f>
        <v>0</v>
      </c>
      <c r="AI656">
        <f>VLOOKUP(CuentosContados[[#This Row],[Column1]],CuentosIndexados[],37,FALSE)</f>
        <v>0</v>
      </c>
      <c r="AJ656">
        <f>VLOOKUP(CuentosContados[[#This Row],[Column1]],CuentosIndexados[],38,FALSE)</f>
        <v>0</v>
      </c>
      <c r="AK656">
        <f>VLOOKUP(CuentosContados[[#This Row],[Column1]],CuentosIndexados[],39,FALSE)</f>
        <v>0</v>
      </c>
    </row>
    <row r="657" spans="1:37" x14ac:dyDescent="0.25">
      <c r="A657" t="s">
        <v>178</v>
      </c>
      <c r="B657">
        <f>VLOOKUP(CuentosContados[[#This Row],[Column1]],CuentosIndexados[],3,FALSE)</f>
        <v>0</v>
      </c>
      <c r="C657">
        <f>VLOOKUP(CuentosContados[[#This Row],[Column1]],CuentosIndexados[],5,FALSE)</f>
        <v>0</v>
      </c>
      <c r="D657">
        <f>VLOOKUP(CuentosContados[[#This Row],[Column1]],CuentosIndexados[],6,FALSE)</f>
        <v>0</v>
      </c>
      <c r="E657">
        <f>VLOOKUP(CuentosContados[[#This Row],[Column1]],CuentosIndexados[],7,FALSE)</f>
        <v>0</v>
      </c>
      <c r="F657">
        <f>VLOOKUP(CuentosContados[[#This Row],[Column1]],CuentosIndexados[],8,FALSE)</f>
        <v>0</v>
      </c>
      <c r="G657" t="str">
        <f>VLOOKUP(CuentosContados[[#This Row],[Column1]],CuentosIndexados[],9,FALSE)</f>
        <v>aburrimiento</v>
      </c>
      <c r="H657" t="str">
        <f>VLOOKUP(CuentosContados[[#This Row],[Column1]],CuentosIndexados[],10,FALSE)</f>
        <v>entusiasmo</v>
      </c>
      <c r="I657" t="str">
        <f>VLOOKUP(CuentosContados[[#This Row],[Column1]],CuentosIndexados[],11,FALSE)</f>
        <v>educacion</v>
      </c>
      <c r="J657" t="str">
        <f>VLOOKUP(CuentosContados[[#This Row],[Column1]],CuentosIndexados[],12,FALSE)</f>
        <v>trabajo</v>
      </c>
      <c r="K657">
        <f>VLOOKUP(CuentosContados[[#This Row],[Column1]],CuentosIndexados[],13,FALSE)</f>
        <v>0</v>
      </c>
      <c r="L657">
        <f>VLOOKUP(CuentosContados[[#This Row],[Column1]],CuentosIndexados[],14,FALSE)</f>
        <v>0</v>
      </c>
      <c r="M657">
        <f>VLOOKUP(CuentosContados[[#This Row],[Column1]],CuentosIndexados[],15,FALSE)</f>
        <v>0</v>
      </c>
      <c r="N657">
        <f>VLOOKUP(CuentosContados[[#This Row],[Column1]],CuentosIndexados[],16,FALSE)</f>
        <v>0</v>
      </c>
      <c r="O657">
        <f>VLOOKUP(CuentosContados[[#This Row],[Column1]],CuentosIndexados[],17,FALSE)</f>
        <v>0</v>
      </c>
      <c r="P657">
        <f>VLOOKUP(CuentosContados[[#This Row],[Column1]],CuentosIndexados[],18,FALSE)</f>
        <v>0</v>
      </c>
      <c r="Q657">
        <f>VLOOKUP(CuentosContados[[#This Row],[Column1]],CuentosIndexados[],19,FALSE)</f>
        <v>0</v>
      </c>
      <c r="R657">
        <f>VLOOKUP(CuentosContados[[#This Row],[Column1]],CuentosIndexados[],20,FALSE)</f>
        <v>0</v>
      </c>
      <c r="S657">
        <f>VLOOKUP(CuentosContados[[#This Row],[Column1]],CuentosIndexados[],21,FALSE)</f>
        <v>0</v>
      </c>
      <c r="T657">
        <f>VLOOKUP(CuentosContados[[#This Row],[Column1]],CuentosIndexados[],22,FALSE)</f>
        <v>0</v>
      </c>
      <c r="U657">
        <f>VLOOKUP(CuentosContados[[#This Row],[Column1]],CuentosIndexados[],23,FALSE)</f>
        <v>0</v>
      </c>
      <c r="V657">
        <f>VLOOKUP(CuentosContados[[#This Row],[Column1]],CuentosIndexados[],24,FALSE)</f>
        <v>0</v>
      </c>
      <c r="W657">
        <f>VLOOKUP(CuentosContados[[#This Row],[Column1]],CuentosIndexados[],25,FALSE)</f>
        <v>0</v>
      </c>
      <c r="X657">
        <f>VLOOKUP(CuentosContados[[#This Row],[Column1]],CuentosIndexados[],26,FALSE)</f>
        <v>0</v>
      </c>
      <c r="Y657">
        <f>VLOOKUP(CuentosContados[[#This Row],[Column1]],CuentosIndexados[],27,FALSE)</f>
        <v>0</v>
      </c>
      <c r="Z657">
        <f>VLOOKUP(CuentosContados[[#This Row],[Column1]],CuentosIndexados[],28,FALSE)</f>
        <v>0</v>
      </c>
      <c r="AA657">
        <f>VLOOKUP(CuentosContados[[#This Row],[Column1]],CuentosIndexados[],29,FALSE)</f>
        <v>0</v>
      </c>
      <c r="AB657">
        <f>VLOOKUP(CuentosContados[[#This Row],[Column1]],CuentosIndexados[],30,FALSE)</f>
        <v>0</v>
      </c>
      <c r="AC657">
        <f>VLOOKUP(CuentosContados[[#This Row],[Column1]],CuentosIndexados[],31,FALSE)</f>
        <v>0</v>
      </c>
      <c r="AD657">
        <f>VLOOKUP(CuentosContados[[#This Row],[Column1]],CuentosIndexados[],32,FALSE)</f>
        <v>0</v>
      </c>
      <c r="AE657">
        <f>VLOOKUP(CuentosContados[[#This Row],[Column1]],CuentosIndexados[],33,FALSE)</f>
        <v>0</v>
      </c>
      <c r="AF657">
        <f>VLOOKUP(CuentosContados[[#This Row],[Column1]],CuentosIndexados[],34,FALSE)</f>
        <v>0</v>
      </c>
      <c r="AG657">
        <f>VLOOKUP(CuentosContados[[#This Row],[Column1]],CuentosIndexados[],35,FALSE)</f>
        <v>0</v>
      </c>
      <c r="AH657">
        <f>VLOOKUP(CuentosContados[[#This Row],[Column1]],CuentosIndexados[],36,FALSE)</f>
        <v>0</v>
      </c>
      <c r="AI657">
        <f>VLOOKUP(CuentosContados[[#This Row],[Column1]],CuentosIndexados[],37,FALSE)</f>
        <v>0</v>
      </c>
      <c r="AJ657">
        <f>VLOOKUP(CuentosContados[[#This Row],[Column1]],CuentosIndexados[],38,FALSE)</f>
        <v>0</v>
      </c>
      <c r="AK657">
        <f>VLOOKUP(CuentosContados[[#This Row],[Column1]],CuentosIndexados[],39,FALSE)</f>
        <v>0</v>
      </c>
    </row>
    <row r="658" spans="1:37" x14ac:dyDescent="0.25">
      <c r="A658" t="s">
        <v>178</v>
      </c>
      <c r="B658">
        <f>VLOOKUP(CuentosContados[[#This Row],[Column1]],CuentosIndexados[],3,FALSE)</f>
        <v>0</v>
      </c>
      <c r="C658">
        <f>VLOOKUP(CuentosContados[[#This Row],[Column1]],CuentosIndexados[],5,FALSE)</f>
        <v>0</v>
      </c>
      <c r="D658">
        <f>VLOOKUP(CuentosContados[[#This Row],[Column1]],CuentosIndexados[],6,FALSE)</f>
        <v>0</v>
      </c>
      <c r="E658">
        <f>VLOOKUP(CuentosContados[[#This Row],[Column1]],CuentosIndexados[],7,FALSE)</f>
        <v>0</v>
      </c>
      <c r="F658">
        <f>VLOOKUP(CuentosContados[[#This Row],[Column1]],CuentosIndexados[],8,FALSE)</f>
        <v>0</v>
      </c>
      <c r="G658" t="str">
        <f>VLOOKUP(CuentosContados[[#This Row],[Column1]],CuentosIndexados[],9,FALSE)</f>
        <v>aburrimiento</v>
      </c>
      <c r="H658" t="str">
        <f>VLOOKUP(CuentosContados[[#This Row],[Column1]],CuentosIndexados[],10,FALSE)</f>
        <v>entusiasmo</v>
      </c>
      <c r="I658" t="str">
        <f>VLOOKUP(CuentosContados[[#This Row],[Column1]],CuentosIndexados[],11,FALSE)</f>
        <v>educacion</v>
      </c>
      <c r="J658" t="str">
        <f>VLOOKUP(CuentosContados[[#This Row],[Column1]],CuentosIndexados[],12,FALSE)</f>
        <v>trabajo</v>
      </c>
      <c r="K658">
        <f>VLOOKUP(CuentosContados[[#This Row],[Column1]],CuentosIndexados[],13,FALSE)</f>
        <v>0</v>
      </c>
      <c r="L658">
        <f>VLOOKUP(CuentosContados[[#This Row],[Column1]],CuentosIndexados[],14,FALSE)</f>
        <v>0</v>
      </c>
      <c r="M658">
        <f>VLOOKUP(CuentosContados[[#This Row],[Column1]],CuentosIndexados[],15,FALSE)</f>
        <v>0</v>
      </c>
      <c r="N658">
        <f>VLOOKUP(CuentosContados[[#This Row],[Column1]],CuentosIndexados[],16,FALSE)</f>
        <v>0</v>
      </c>
      <c r="O658">
        <f>VLOOKUP(CuentosContados[[#This Row],[Column1]],CuentosIndexados[],17,FALSE)</f>
        <v>0</v>
      </c>
      <c r="P658">
        <f>VLOOKUP(CuentosContados[[#This Row],[Column1]],CuentosIndexados[],18,FALSE)</f>
        <v>0</v>
      </c>
      <c r="Q658">
        <f>VLOOKUP(CuentosContados[[#This Row],[Column1]],CuentosIndexados[],19,FALSE)</f>
        <v>0</v>
      </c>
      <c r="R658">
        <f>VLOOKUP(CuentosContados[[#This Row],[Column1]],CuentosIndexados[],20,FALSE)</f>
        <v>0</v>
      </c>
      <c r="S658">
        <f>VLOOKUP(CuentosContados[[#This Row],[Column1]],CuentosIndexados[],21,FALSE)</f>
        <v>0</v>
      </c>
      <c r="T658">
        <f>VLOOKUP(CuentosContados[[#This Row],[Column1]],CuentosIndexados[],22,FALSE)</f>
        <v>0</v>
      </c>
      <c r="U658">
        <f>VLOOKUP(CuentosContados[[#This Row],[Column1]],CuentosIndexados[],23,FALSE)</f>
        <v>0</v>
      </c>
      <c r="V658">
        <f>VLOOKUP(CuentosContados[[#This Row],[Column1]],CuentosIndexados[],24,FALSE)</f>
        <v>0</v>
      </c>
      <c r="W658">
        <f>VLOOKUP(CuentosContados[[#This Row],[Column1]],CuentosIndexados[],25,FALSE)</f>
        <v>0</v>
      </c>
      <c r="X658">
        <f>VLOOKUP(CuentosContados[[#This Row],[Column1]],CuentosIndexados[],26,FALSE)</f>
        <v>0</v>
      </c>
      <c r="Y658">
        <f>VLOOKUP(CuentosContados[[#This Row],[Column1]],CuentosIndexados[],27,FALSE)</f>
        <v>0</v>
      </c>
      <c r="Z658">
        <f>VLOOKUP(CuentosContados[[#This Row],[Column1]],CuentosIndexados[],28,FALSE)</f>
        <v>0</v>
      </c>
      <c r="AA658">
        <f>VLOOKUP(CuentosContados[[#This Row],[Column1]],CuentosIndexados[],29,FALSE)</f>
        <v>0</v>
      </c>
      <c r="AB658">
        <f>VLOOKUP(CuentosContados[[#This Row],[Column1]],CuentosIndexados[],30,FALSE)</f>
        <v>0</v>
      </c>
      <c r="AC658">
        <f>VLOOKUP(CuentosContados[[#This Row],[Column1]],CuentosIndexados[],31,FALSE)</f>
        <v>0</v>
      </c>
      <c r="AD658">
        <f>VLOOKUP(CuentosContados[[#This Row],[Column1]],CuentosIndexados[],32,FALSE)</f>
        <v>0</v>
      </c>
      <c r="AE658">
        <f>VLOOKUP(CuentosContados[[#This Row],[Column1]],CuentosIndexados[],33,FALSE)</f>
        <v>0</v>
      </c>
      <c r="AF658">
        <f>VLOOKUP(CuentosContados[[#This Row],[Column1]],CuentosIndexados[],34,FALSE)</f>
        <v>0</v>
      </c>
      <c r="AG658">
        <f>VLOOKUP(CuentosContados[[#This Row],[Column1]],CuentosIndexados[],35,FALSE)</f>
        <v>0</v>
      </c>
      <c r="AH658">
        <f>VLOOKUP(CuentosContados[[#This Row],[Column1]],CuentosIndexados[],36,FALSE)</f>
        <v>0</v>
      </c>
      <c r="AI658">
        <f>VLOOKUP(CuentosContados[[#This Row],[Column1]],CuentosIndexados[],37,FALSE)</f>
        <v>0</v>
      </c>
      <c r="AJ658">
        <f>VLOOKUP(CuentosContados[[#This Row],[Column1]],CuentosIndexados[],38,FALSE)</f>
        <v>0</v>
      </c>
      <c r="AK658">
        <f>VLOOKUP(CuentosContados[[#This Row],[Column1]],CuentosIndexados[],39,FALSE)</f>
        <v>0</v>
      </c>
    </row>
    <row r="659" spans="1:37" x14ac:dyDescent="0.25">
      <c r="A659" t="s">
        <v>178</v>
      </c>
      <c r="B659">
        <f>VLOOKUP(CuentosContados[[#This Row],[Column1]],CuentosIndexados[],3,FALSE)</f>
        <v>0</v>
      </c>
      <c r="C659">
        <f>VLOOKUP(CuentosContados[[#This Row],[Column1]],CuentosIndexados[],5,FALSE)</f>
        <v>0</v>
      </c>
      <c r="D659">
        <f>VLOOKUP(CuentosContados[[#This Row],[Column1]],CuentosIndexados[],6,FALSE)</f>
        <v>0</v>
      </c>
      <c r="E659">
        <f>VLOOKUP(CuentosContados[[#This Row],[Column1]],CuentosIndexados[],7,FALSE)</f>
        <v>0</v>
      </c>
      <c r="F659">
        <f>VLOOKUP(CuentosContados[[#This Row],[Column1]],CuentosIndexados[],8,FALSE)</f>
        <v>0</v>
      </c>
      <c r="G659" t="str">
        <f>VLOOKUP(CuentosContados[[#This Row],[Column1]],CuentosIndexados[],9,FALSE)</f>
        <v>aburrimiento</v>
      </c>
      <c r="H659" t="str">
        <f>VLOOKUP(CuentosContados[[#This Row],[Column1]],CuentosIndexados[],10,FALSE)</f>
        <v>entusiasmo</v>
      </c>
      <c r="I659" t="str">
        <f>VLOOKUP(CuentosContados[[#This Row],[Column1]],CuentosIndexados[],11,FALSE)</f>
        <v>educacion</v>
      </c>
      <c r="J659" t="str">
        <f>VLOOKUP(CuentosContados[[#This Row],[Column1]],CuentosIndexados[],12,FALSE)</f>
        <v>trabajo</v>
      </c>
      <c r="K659">
        <f>VLOOKUP(CuentosContados[[#This Row],[Column1]],CuentosIndexados[],13,FALSE)</f>
        <v>0</v>
      </c>
      <c r="L659">
        <f>VLOOKUP(CuentosContados[[#This Row],[Column1]],CuentosIndexados[],14,FALSE)</f>
        <v>0</v>
      </c>
      <c r="M659">
        <f>VLOOKUP(CuentosContados[[#This Row],[Column1]],CuentosIndexados[],15,FALSE)</f>
        <v>0</v>
      </c>
      <c r="N659">
        <f>VLOOKUP(CuentosContados[[#This Row],[Column1]],CuentosIndexados[],16,FALSE)</f>
        <v>0</v>
      </c>
      <c r="O659">
        <f>VLOOKUP(CuentosContados[[#This Row],[Column1]],CuentosIndexados[],17,FALSE)</f>
        <v>0</v>
      </c>
      <c r="P659">
        <f>VLOOKUP(CuentosContados[[#This Row],[Column1]],CuentosIndexados[],18,FALSE)</f>
        <v>0</v>
      </c>
      <c r="Q659">
        <f>VLOOKUP(CuentosContados[[#This Row],[Column1]],CuentosIndexados[],19,FALSE)</f>
        <v>0</v>
      </c>
      <c r="R659">
        <f>VLOOKUP(CuentosContados[[#This Row],[Column1]],CuentosIndexados[],20,FALSE)</f>
        <v>0</v>
      </c>
      <c r="S659">
        <f>VLOOKUP(CuentosContados[[#This Row],[Column1]],CuentosIndexados[],21,FALSE)</f>
        <v>0</v>
      </c>
      <c r="T659">
        <f>VLOOKUP(CuentosContados[[#This Row],[Column1]],CuentosIndexados[],22,FALSE)</f>
        <v>0</v>
      </c>
      <c r="U659">
        <f>VLOOKUP(CuentosContados[[#This Row],[Column1]],CuentosIndexados[],23,FALSE)</f>
        <v>0</v>
      </c>
      <c r="V659">
        <f>VLOOKUP(CuentosContados[[#This Row],[Column1]],CuentosIndexados[],24,FALSE)</f>
        <v>0</v>
      </c>
      <c r="W659">
        <f>VLOOKUP(CuentosContados[[#This Row],[Column1]],CuentosIndexados[],25,FALSE)</f>
        <v>0</v>
      </c>
      <c r="X659">
        <f>VLOOKUP(CuentosContados[[#This Row],[Column1]],CuentosIndexados[],26,FALSE)</f>
        <v>0</v>
      </c>
      <c r="Y659">
        <f>VLOOKUP(CuentosContados[[#This Row],[Column1]],CuentosIndexados[],27,FALSE)</f>
        <v>0</v>
      </c>
      <c r="Z659">
        <f>VLOOKUP(CuentosContados[[#This Row],[Column1]],CuentosIndexados[],28,FALSE)</f>
        <v>0</v>
      </c>
      <c r="AA659">
        <f>VLOOKUP(CuentosContados[[#This Row],[Column1]],CuentosIndexados[],29,FALSE)</f>
        <v>0</v>
      </c>
      <c r="AB659">
        <f>VLOOKUP(CuentosContados[[#This Row],[Column1]],CuentosIndexados[],30,FALSE)</f>
        <v>0</v>
      </c>
      <c r="AC659">
        <f>VLOOKUP(CuentosContados[[#This Row],[Column1]],CuentosIndexados[],31,FALSE)</f>
        <v>0</v>
      </c>
      <c r="AD659">
        <f>VLOOKUP(CuentosContados[[#This Row],[Column1]],CuentosIndexados[],32,FALSE)</f>
        <v>0</v>
      </c>
      <c r="AE659">
        <f>VLOOKUP(CuentosContados[[#This Row],[Column1]],CuentosIndexados[],33,FALSE)</f>
        <v>0</v>
      </c>
      <c r="AF659">
        <f>VLOOKUP(CuentosContados[[#This Row],[Column1]],CuentosIndexados[],34,FALSE)</f>
        <v>0</v>
      </c>
      <c r="AG659">
        <f>VLOOKUP(CuentosContados[[#This Row],[Column1]],CuentosIndexados[],35,FALSE)</f>
        <v>0</v>
      </c>
      <c r="AH659">
        <f>VLOOKUP(CuentosContados[[#This Row],[Column1]],CuentosIndexados[],36,FALSE)</f>
        <v>0</v>
      </c>
      <c r="AI659">
        <f>VLOOKUP(CuentosContados[[#This Row],[Column1]],CuentosIndexados[],37,FALSE)</f>
        <v>0</v>
      </c>
      <c r="AJ659">
        <f>VLOOKUP(CuentosContados[[#This Row],[Column1]],CuentosIndexados[],38,FALSE)</f>
        <v>0</v>
      </c>
      <c r="AK659">
        <f>VLOOKUP(CuentosContados[[#This Row],[Column1]],CuentosIndexados[],39,FALSE)</f>
        <v>0</v>
      </c>
    </row>
    <row r="660" spans="1:37" x14ac:dyDescent="0.25">
      <c r="A660" t="s">
        <v>178</v>
      </c>
      <c r="B660">
        <f>VLOOKUP(CuentosContados[[#This Row],[Column1]],CuentosIndexados[],3,FALSE)</f>
        <v>0</v>
      </c>
      <c r="C660">
        <f>VLOOKUP(CuentosContados[[#This Row],[Column1]],CuentosIndexados[],5,FALSE)</f>
        <v>0</v>
      </c>
      <c r="D660">
        <f>VLOOKUP(CuentosContados[[#This Row],[Column1]],CuentosIndexados[],6,FALSE)</f>
        <v>0</v>
      </c>
      <c r="E660">
        <f>VLOOKUP(CuentosContados[[#This Row],[Column1]],CuentosIndexados[],7,FALSE)</f>
        <v>0</v>
      </c>
      <c r="F660">
        <f>VLOOKUP(CuentosContados[[#This Row],[Column1]],CuentosIndexados[],8,FALSE)</f>
        <v>0</v>
      </c>
      <c r="G660" t="str">
        <f>VLOOKUP(CuentosContados[[#This Row],[Column1]],CuentosIndexados[],9,FALSE)</f>
        <v>aburrimiento</v>
      </c>
      <c r="H660" t="str">
        <f>VLOOKUP(CuentosContados[[#This Row],[Column1]],CuentosIndexados[],10,FALSE)</f>
        <v>entusiasmo</v>
      </c>
      <c r="I660" t="str">
        <f>VLOOKUP(CuentosContados[[#This Row],[Column1]],CuentosIndexados[],11,FALSE)</f>
        <v>educacion</v>
      </c>
      <c r="J660" t="str">
        <f>VLOOKUP(CuentosContados[[#This Row],[Column1]],CuentosIndexados[],12,FALSE)</f>
        <v>trabajo</v>
      </c>
      <c r="K660">
        <f>VLOOKUP(CuentosContados[[#This Row],[Column1]],CuentosIndexados[],13,FALSE)</f>
        <v>0</v>
      </c>
      <c r="L660">
        <f>VLOOKUP(CuentosContados[[#This Row],[Column1]],CuentosIndexados[],14,FALSE)</f>
        <v>0</v>
      </c>
      <c r="M660">
        <f>VLOOKUP(CuentosContados[[#This Row],[Column1]],CuentosIndexados[],15,FALSE)</f>
        <v>0</v>
      </c>
      <c r="N660">
        <f>VLOOKUP(CuentosContados[[#This Row],[Column1]],CuentosIndexados[],16,FALSE)</f>
        <v>0</v>
      </c>
      <c r="O660">
        <f>VLOOKUP(CuentosContados[[#This Row],[Column1]],CuentosIndexados[],17,FALSE)</f>
        <v>0</v>
      </c>
      <c r="P660">
        <f>VLOOKUP(CuentosContados[[#This Row],[Column1]],CuentosIndexados[],18,FALSE)</f>
        <v>0</v>
      </c>
      <c r="Q660">
        <f>VLOOKUP(CuentosContados[[#This Row],[Column1]],CuentosIndexados[],19,FALSE)</f>
        <v>0</v>
      </c>
      <c r="R660">
        <f>VLOOKUP(CuentosContados[[#This Row],[Column1]],CuentosIndexados[],20,FALSE)</f>
        <v>0</v>
      </c>
      <c r="S660">
        <f>VLOOKUP(CuentosContados[[#This Row],[Column1]],CuentosIndexados[],21,FALSE)</f>
        <v>0</v>
      </c>
      <c r="T660">
        <f>VLOOKUP(CuentosContados[[#This Row],[Column1]],CuentosIndexados[],22,FALSE)</f>
        <v>0</v>
      </c>
      <c r="U660">
        <f>VLOOKUP(CuentosContados[[#This Row],[Column1]],CuentosIndexados[],23,FALSE)</f>
        <v>0</v>
      </c>
      <c r="V660">
        <f>VLOOKUP(CuentosContados[[#This Row],[Column1]],CuentosIndexados[],24,FALSE)</f>
        <v>0</v>
      </c>
      <c r="W660">
        <f>VLOOKUP(CuentosContados[[#This Row],[Column1]],CuentosIndexados[],25,FALSE)</f>
        <v>0</v>
      </c>
      <c r="X660">
        <f>VLOOKUP(CuentosContados[[#This Row],[Column1]],CuentosIndexados[],26,FALSE)</f>
        <v>0</v>
      </c>
      <c r="Y660">
        <f>VLOOKUP(CuentosContados[[#This Row],[Column1]],CuentosIndexados[],27,FALSE)</f>
        <v>0</v>
      </c>
      <c r="Z660">
        <f>VLOOKUP(CuentosContados[[#This Row],[Column1]],CuentosIndexados[],28,FALSE)</f>
        <v>0</v>
      </c>
      <c r="AA660">
        <f>VLOOKUP(CuentosContados[[#This Row],[Column1]],CuentosIndexados[],29,FALSE)</f>
        <v>0</v>
      </c>
      <c r="AB660">
        <f>VLOOKUP(CuentosContados[[#This Row],[Column1]],CuentosIndexados[],30,FALSE)</f>
        <v>0</v>
      </c>
      <c r="AC660">
        <f>VLOOKUP(CuentosContados[[#This Row],[Column1]],CuentosIndexados[],31,FALSE)</f>
        <v>0</v>
      </c>
      <c r="AD660">
        <f>VLOOKUP(CuentosContados[[#This Row],[Column1]],CuentosIndexados[],32,FALSE)</f>
        <v>0</v>
      </c>
      <c r="AE660">
        <f>VLOOKUP(CuentosContados[[#This Row],[Column1]],CuentosIndexados[],33,FALSE)</f>
        <v>0</v>
      </c>
      <c r="AF660">
        <f>VLOOKUP(CuentosContados[[#This Row],[Column1]],CuentosIndexados[],34,FALSE)</f>
        <v>0</v>
      </c>
      <c r="AG660">
        <f>VLOOKUP(CuentosContados[[#This Row],[Column1]],CuentosIndexados[],35,FALSE)</f>
        <v>0</v>
      </c>
      <c r="AH660">
        <f>VLOOKUP(CuentosContados[[#This Row],[Column1]],CuentosIndexados[],36,FALSE)</f>
        <v>0</v>
      </c>
      <c r="AI660">
        <f>VLOOKUP(CuentosContados[[#This Row],[Column1]],CuentosIndexados[],37,FALSE)</f>
        <v>0</v>
      </c>
      <c r="AJ660">
        <f>VLOOKUP(CuentosContados[[#This Row],[Column1]],CuentosIndexados[],38,FALSE)</f>
        <v>0</v>
      </c>
      <c r="AK660">
        <f>VLOOKUP(CuentosContados[[#This Row],[Column1]],CuentosIndexados[],39,FALSE)</f>
        <v>0</v>
      </c>
    </row>
    <row r="661" spans="1:37" x14ac:dyDescent="0.25">
      <c r="A661" t="s">
        <v>178</v>
      </c>
      <c r="B661">
        <f>VLOOKUP(CuentosContados[[#This Row],[Column1]],CuentosIndexados[],3,FALSE)</f>
        <v>0</v>
      </c>
      <c r="C661">
        <f>VLOOKUP(CuentosContados[[#This Row],[Column1]],CuentosIndexados[],5,FALSE)</f>
        <v>0</v>
      </c>
      <c r="D661">
        <f>VLOOKUP(CuentosContados[[#This Row],[Column1]],CuentosIndexados[],6,FALSE)</f>
        <v>0</v>
      </c>
      <c r="E661">
        <f>VLOOKUP(CuentosContados[[#This Row],[Column1]],CuentosIndexados[],7,FALSE)</f>
        <v>0</v>
      </c>
      <c r="F661">
        <f>VLOOKUP(CuentosContados[[#This Row],[Column1]],CuentosIndexados[],8,FALSE)</f>
        <v>0</v>
      </c>
      <c r="G661" t="str">
        <f>VLOOKUP(CuentosContados[[#This Row],[Column1]],CuentosIndexados[],9,FALSE)</f>
        <v>aburrimiento</v>
      </c>
      <c r="H661" t="str">
        <f>VLOOKUP(CuentosContados[[#This Row],[Column1]],CuentosIndexados[],10,FALSE)</f>
        <v>entusiasmo</v>
      </c>
      <c r="I661" t="str">
        <f>VLOOKUP(CuentosContados[[#This Row],[Column1]],CuentosIndexados[],11,FALSE)</f>
        <v>educacion</v>
      </c>
      <c r="J661" t="str">
        <f>VLOOKUP(CuentosContados[[#This Row],[Column1]],CuentosIndexados[],12,FALSE)</f>
        <v>trabajo</v>
      </c>
      <c r="K661">
        <f>VLOOKUP(CuentosContados[[#This Row],[Column1]],CuentosIndexados[],13,FALSE)</f>
        <v>0</v>
      </c>
      <c r="L661">
        <f>VLOOKUP(CuentosContados[[#This Row],[Column1]],CuentosIndexados[],14,FALSE)</f>
        <v>0</v>
      </c>
      <c r="M661">
        <f>VLOOKUP(CuentosContados[[#This Row],[Column1]],CuentosIndexados[],15,FALSE)</f>
        <v>0</v>
      </c>
      <c r="N661">
        <f>VLOOKUP(CuentosContados[[#This Row],[Column1]],CuentosIndexados[],16,FALSE)</f>
        <v>0</v>
      </c>
      <c r="O661">
        <f>VLOOKUP(CuentosContados[[#This Row],[Column1]],CuentosIndexados[],17,FALSE)</f>
        <v>0</v>
      </c>
      <c r="P661">
        <f>VLOOKUP(CuentosContados[[#This Row],[Column1]],CuentosIndexados[],18,FALSE)</f>
        <v>0</v>
      </c>
      <c r="Q661">
        <f>VLOOKUP(CuentosContados[[#This Row],[Column1]],CuentosIndexados[],19,FALSE)</f>
        <v>0</v>
      </c>
      <c r="R661">
        <f>VLOOKUP(CuentosContados[[#This Row],[Column1]],CuentosIndexados[],20,FALSE)</f>
        <v>0</v>
      </c>
      <c r="S661">
        <f>VLOOKUP(CuentosContados[[#This Row],[Column1]],CuentosIndexados[],21,FALSE)</f>
        <v>0</v>
      </c>
      <c r="T661">
        <f>VLOOKUP(CuentosContados[[#This Row],[Column1]],CuentosIndexados[],22,FALSE)</f>
        <v>0</v>
      </c>
      <c r="U661">
        <f>VLOOKUP(CuentosContados[[#This Row],[Column1]],CuentosIndexados[],23,FALSE)</f>
        <v>0</v>
      </c>
      <c r="V661">
        <f>VLOOKUP(CuentosContados[[#This Row],[Column1]],CuentosIndexados[],24,FALSE)</f>
        <v>0</v>
      </c>
      <c r="W661">
        <f>VLOOKUP(CuentosContados[[#This Row],[Column1]],CuentosIndexados[],25,FALSE)</f>
        <v>0</v>
      </c>
      <c r="X661">
        <f>VLOOKUP(CuentosContados[[#This Row],[Column1]],CuentosIndexados[],26,FALSE)</f>
        <v>0</v>
      </c>
      <c r="Y661">
        <f>VLOOKUP(CuentosContados[[#This Row],[Column1]],CuentosIndexados[],27,FALSE)</f>
        <v>0</v>
      </c>
      <c r="Z661">
        <f>VLOOKUP(CuentosContados[[#This Row],[Column1]],CuentosIndexados[],28,FALSE)</f>
        <v>0</v>
      </c>
      <c r="AA661">
        <f>VLOOKUP(CuentosContados[[#This Row],[Column1]],CuentosIndexados[],29,FALSE)</f>
        <v>0</v>
      </c>
      <c r="AB661">
        <f>VLOOKUP(CuentosContados[[#This Row],[Column1]],CuentosIndexados[],30,FALSE)</f>
        <v>0</v>
      </c>
      <c r="AC661">
        <f>VLOOKUP(CuentosContados[[#This Row],[Column1]],CuentosIndexados[],31,FALSE)</f>
        <v>0</v>
      </c>
      <c r="AD661">
        <f>VLOOKUP(CuentosContados[[#This Row],[Column1]],CuentosIndexados[],32,FALSE)</f>
        <v>0</v>
      </c>
      <c r="AE661">
        <f>VLOOKUP(CuentosContados[[#This Row],[Column1]],CuentosIndexados[],33,FALSE)</f>
        <v>0</v>
      </c>
      <c r="AF661">
        <f>VLOOKUP(CuentosContados[[#This Row],[Column1]],CuentosIndexados[],34,FALSE)</f>
        <v>0</v>
      </c>
      <c r="AG661">
        <f>VLOOKUP(CuentosContados[[#This Row],[Column1]],CuentosIndexados[],35,FALSE)</f>
        <v>0</v>
      </c>
      <c r="AH661">
        <f>VLOOKUP(CuentosContados[[#This Row],[Column1]],CuentosIndexados[],36,FALSE)</f>
        <v>0</v>
      </c>
      <c r="AI661">
        <f>VLOOKUP(CuentosContados[[#This Row],[Column1]],CuentosIndexados[],37,FALSE)</f>
        <v>0</v>
      </c>
      <c r="AJ661">
        <f>VLOOKUP(CuentosContados[[#This Row],[Column1]],CuentosIndexados[],38,FALSE)</f>
        <v>0</v>
      </c>
      <c r="AK661">
        <f>VLOOKUP(CuentosContados[[#This Row],[Column1]],CuentosIndexados[],39,FALSE)</f>
        <v>0</v>
      </c>
    </row>
    <row r="662" spans="1:37" x14ac:dyDescent="0.25">
      <c r="A662" t="s">
        <v>178</v>
      </c>
      <c r="B662">
        <f>VLOOKUP(CuentosContados[[#This Row],[Column1]],CuentosIndexados[],3,FALSE)</f>
        <v>0</v>
      </c>
      <c r="C662">
        <f>VLOOKUP(CuentosContados[[#This Row],[Column1]],CuentosIndexados[],5,FALSE)</f>
        <v>0</v>
      </c>
      <c r="D662">
        <f>VLOOKUP(CuentosContados[[#This Row],[Column1]],CuentosIndexados[],6,FALSE)</f>
        <v>0</v>
      </c>
      <c r="E662">
        <f>VLOOKUP(CuentosContados[[#This Row],[Column1]],CuentosIndexados[],7,FALSE)</f>
        <v>0</v>
      </c>
      <c r="F662">
        <f>VLOOKUP(CuentosContados[[#This Row],[Column1]],CuentosIndexados[],8,FALSE)</f>
        <v>0</v>
      </c>
      <c r="G662" t="str">
        <f>VLOOKUP(CuentosContados[[#This Row],[Column1]],CuentosIndexados[],9,FALSE)</f>
        <v>aburrimiento</v>
      </c>
      <c r="H662" t="str">
        <f>VLOOKUP(CuentosContados[[#This Row],[Column1]],CuentosIndexados[],10,FALSE)</f>
        <v>entusiasmo</v>
      </c>
      <c r="I662" t="str">
        <f>VLOOKUP(CuentosContados[[#This Row],[Column1]],CuentosIndexados[],11,FALSE)</f>
        <v>educacion</v>
      </c>
      <c r="J662" t="str">
        <f>VLOOKUP(CuentosContados[[#This Row],[Column1]],CuentosIndexados[],12,FALSE)</f>
        <v>trabajo</v>
      </c>
      <c r="K662">
        <f>VLOOKUP(CuentosContados[[#This Row],[Column1]],CuentosIndexados[],13,FALSE)</f>
        <v>0</v>
      </c>
      <c r="L662">
        <f>VLOOKUP(CuentosContados[[#This Row],[Column1]],CuentosIndexados[],14,FALSE)</f>
        <v>0</v>
      </c>
      <c r="M662">
        <f>VLOOKUP(CuentosContados[[#This Row],[Column1]],CuentosIndexados[],15,FALSE)</f>
        <v>0</v>
      </c>
      <c r="N662">
        <f>VLOOKUP(CuentosContados[[#This Row],[Column1]],CuentosIndexados[],16,FALSE)</f>
        <v>0</v>
      </c>
      <c r="O662">
        <f>VLOOKUP(CuentosContados[[#This Row],[Column1]],CuentosIndexados[],17,FALSE)</f>
        <v>0</v>
      </c>
      <c r="P662">
        <f>VLOOKUP(CuentosContados[[#This Row],[Column1]],CuentosIndexados[],18,FALSE)</f>
        <v>0</v>
      </c>
      <c r="Q662">
        <f>VLOOKUP(CuentosContados[[#This Row],[Column1]],CuentosIndexados[],19,FALSE)</f>
        <v>0</v>
      </c>
      <c r="R662">
        <f>VLOOKUP(CuentosContados[[#This Row],[Column1]],CuentosIndexados[],20,FALSE)</f>
        <v>0</v>
      </c>
      <c r="S662">
        <f>VLOOKUP(CuentosContados[[#This Row],[Column1]],CuentosIndexados[],21,FALSE)</f>
        <v>0</v>
      </c>
      <c r="T662">
        <f>VLOOKUP(CuentosContados[[#This Row],[Column1]],CuentosIndexados[],22,FALSE)</f>
        <v>0</v>
      </c>
      <c r="U662">
        <f>VLOOKUP(CuentosContados[[#This Row],[Column1]],CuentosIndexados[],23,FALSE)</f>
        <v>0</v>
      </c>
      <c r="V662">
        <f>VLOOKUP(CuentosContados[[#This Row],[Column1]],CuentosIndexados[],24,FALSE)</f>
        <v>0</v>
      </c>
      <c r="W662">
        <f>VLOOKUP(CuentosContados[[#This Row],[Column1]],CuentosIndexados[],25,FALSE)</f>
        <v>0</v>
      </c>
      <c r="X662">
        <f>VLOOKUP(CuentosContados[[#This Row],[Column1]],CuentosIndexados[],26,FALSE)</f>
        <v>0</v>
      </c>
      <c r="Y662">
        <f>VLOOKUP(CuentosContados[[#This Row],[Column1]],CuentosIndexados[],27,FALSE)</f>
        <v>0</v>
      </c>
      <c r="Z662">
        <f>VLOOKUP(CuentosContados[[#This Row],[Column1]],CuentosIndexados[],28,FALSE)</f>
        <v>0</v>
      </c>
      <c r="AA662">
        <f>VLOOKUP(CuentosContados[[#This Row],[Column1]],CuentosIndexados[],29,FALSE)</f>
        <v>0</v>
      </c>
      <c r="AB662">
        <f>VLOOKUP(CuentosContados[[#This Row],[Column1]],CuentosIndexados[],30,FALSE)</f>
        <v>0</v>
      </c>
      <c r="AC662">
        <f>VLOOKUP(CuentosContados[[#This Row],[Column1]],CuentosIndexados[],31,FALSE)</f>
        <v>0</v>
      </c>
      <c r="AD662">
        <f>VLOOKUP(CuentosContados[[#This Row],[Column1]],CuentosIndexados[],32,FALSE)</f>
        <v>0</v>
      </c>
      <c r="AE662">
        <f>VLOOKUP(CuentosContados[[#This Row],[Column1]],CuentosIndexados[],33,FALSE)</f>
        <v>0</v>
      </c>
      <c r="AF662">
        <f>VLOOKUP(CuentosContados[[#This Row],[Column1]],CuentosIndexados[],34,FALSE)</f>
        <v>0</v>
      </c>
      <c r="AG662">
        <f>VLOOKUP(CuentosContados[[#This Row],[Column1]],CuentosIndexados[],35,FALSE)</f>
        <v>0</v>
      </c>
      <c r="AH662">
        <f>VLOOKUP(CuentosContados[[#This Row],[Column1]],CuentosIndexados[],36,FALSE)</f>
        <v>0</v>
      </c>
      <c r="AI662">
        <f>VLOOKUP(CuentosContados[[#This Row],[Column1]],CuentosIndexados[],37,FALSE)</f>
        <v>0</v>
      </c>
      <c r="AJ662">
        <f>VLOOKUP(CuentosContados[[#This Row],[Column1]],CuentosIndexados[],38,FALSE)</f>
        <v>0</v>
      </c>
      <c r="AK662">
        <f>VLOOKUP(CuentosContados[[#This Row],[Column1]],CuentosIndexados[],39,FALSE)</f>
        <v>0</v>
      </c>
    </row>
    <row r="663" spans="1:37" x14ac:dyDescent="0.25">
      <c r="A663" t="s">
        <v>178</v>
      </c>
      <c r="B663">
        <f>VLOOKUP(CuentosContados[[#This Row],[Column1]],CuentosIndexados[],3,FALSE)</f>
        <v>0</v>
      </c>
      <c r="C663">
        <f>VLOOKUP(CuentosContados[[#This Row],[Column1]],CuentosIndexados[],5,FALSE)</f>
        <v>0</v>
      </c>
      <c r="D663">
        <f>VLOOKUP(CuentosContados[[#This Row],[Column1]],CuentosIndexados[],6,FALSE)</f>
        <v>0</v>
      </c>
      <c r="E663">
        <f>VLOOKUP(CuentosContados[[#This Row],[Column1]],CuentosIndexados[],7,FALSE)</f>
        <v>0</v>
      </c>
      <c r="F663">
        <f>VLOOKUP(CuentosContados[[#This Row],[Column1]],CuentosIndexados[],8,FALSE)</f>
        <v>0</v>
      </c>
      <c r="G663" t="str">
        <f>VLOOKUP(CuentosContados[[#This Row],[Column1]],CuentosIndexados[],9,FALSE)</f>
        <v>aburrimiento</v>
      </c>
      <c r="H663" t="str">
        <f>VLOOKUP(CuentosContados[[#This Row],[Column1]],CuentosIndexados[],10,FALSE)</f>
        <v>entusiasmo</v>
      </c>
      <c r="I663" t="str">
        <f>VLOOKUP(CuentosContados[[#This Row],[Column1]],CuentosIndexados[],11,FALSE)</f>
        <v>educacion</v>
      </c>
      <c r="J663" t="str">
        <f>VLOOKUP(CuentosContados[[#This Row],[Column1]],CuentosIndexados[],12,FALSE)</f>
        <v>trabajo</v>
      </c>
      <c r="K663">
        <f>VLOOKUP(CuentosContados[[#This Row],[Column1]],CuentosIndexados[],13,FALSE)</f>
        <v>0</v>
      </c>
      <c r="L663">
        <f>VLOOKUP(CuentosContados[[#This Row],[Column1]],CuentosIndexados[],14,FALSE)</f>
        <v>0</v>
      </c>
      <c r="M663">
        <f>VLOOKUP(CuentosContados[[#This Row],[Column1]],CuentosIndexados[],15,FALSE)</f>
        <v>0</v>
      </c>
      <c r="N663">
        <f>VLOOKUP(CuentosContados[[#This Row],[Column1]],CuentosIndexados[],16,FALSE)</f>
        <v>0</v>
      </c>
      <c r="O663">
        <f>VLOOKUP(CuentosContados[[#This Row],[Column1]],CuentosIndexados[],17,FALSE)</f>
        <v>0</v>
      </c>
      <c r="P663">
        <f>VLOOKUP(CuentosContados[[#This Row],[Column1]],CuentosIndexados[],18,FALSE)</f>
        <v>0</v>
      </c>
      <c r="Q663">
        <f>VLOOKUP(CuentosContados[[#This Row],[Column1]],CuentosIndexados[],19,FALSE)</f>
        <v>0</v>
      </c>
      <c r="R663">
        <f>VLOOKUP(CuentosContados[[#This Row],[Column1]],CuentosIndexados[],20,FALSE)</f>
        <v>0</v>
      </c>
      <c r="S663">
        <f>VLOOKUP(CuentosContados[[#This Row],[Column1]],CuentosIndexados[],21,FALSE)</f>
        <v>0</v>
      </c>
      <c r="T663">
        <f>VLOOKUP(CuentosContados[[#This Row],[Column1]],CuentosIndexados[],22,FALSE)</f>
        <v>0</v>
      </c>
      <c r="U663">
        <f>VLOOKUP(CuentosContados[[#This Row],[Column1]],CuentosIndexados[],23,FALSE)</f>
        <v>0</v>
      </c>
      <c r="V663">
        <f>VLOOKUP(CuentosContados[[#This Row],[Column1]],CuentosIndexados[],24,FALSE)</f>
        <v>0</v>
      </c>
      <c r="W663">
        <f>VLOOKUP(CuentosContados[[#This Row],[Column1]],CuentosIndexados[],25,FALSE)</f>
        <v>0</v>
      </c>
      <c r="X663">
        <f>VLOOKUP(CuentosContados[[#This Row],[Column1]],CuentosIndexados[],26,FALSE)</f>
        <v>0</v>
      </c>
      <c r="Y663">
        <f>VLOOKUP(CuentosContados[[#This Row],[Column1]],CuentosIndexados[],27,FALSE)</f>
        <v>0</v>
      </c>
      <c r="Z663">
        <f>VLOOKUP(CuentosContados[[#This Row],[Column1]],CuentosIndexados[],28,FALSE)</f>
        <v>0</v>
      </c>
      <c r="AA663">
        <f>VLOOKUP(CuentosContados[[#This Row],[Column1]],CuentosIndexados[],29,FALSE)</f>
        <v>0</v>
      </c>
      <c r="AB663">
        <f>VLOOKUP(CuentosContados[[#This Row],[Column1]],CuentosIndexados[],30,FALSE)</f>
        <v>0</v>
      </c>
      <c r="AC663">
        <f>VLOOKUP(CuentosContados[[#This Row],[Column1]],CuentosIndexados[],31,FALSE)</f>
        <v>0</v>
      </c>
      <c r="AD663">
        <f>VLOOKUP(CuentosContados[[#This Row],[Column1]],CuentosIndexados[],32,FALSE)</f>
        <v>0</v>
      </c>
      <c r="AE663">
        <f>VLOOKUP(CuentosContados[[#This Row],[Column1]],CuentosIndexados[],33,FALSE)</f>
        <v>0</v>
      </c>
      <c r="AF663">
        <f>VLOOKUP(CuentosContados[[#This Row],[Column1]],CuentosIndexados[],34,FALSE)</f>
        <v>0</v>
      </c>
      <c r="AG663">
        <f>VLOOKUP(CuentosContados[[#This Row],[Column1]],CuentosIndexados[],35,FALSE)</f>
        <v>0</v>
      </c>
      <c r="AH663">
        <f>VLOOKUP(CuentosContados[[#This Row],[Column1]],CuentosIndexados[],36,FALSE)</f>
        <v>0</v>
      </c>
      <c r="AI663">
        <f>VLOOKUP(CuentosContados[[#This Row],[Column1]],CuentosIndexados[],37,FALSE)</f>
        <v>0</v>
      </c>
      <c r="AJ663">
        <f>VLOOKUP(CuentosContados[[#This Row],[Column1]],CuentosIndexados[],38,FALSE)</f>
        <v>0</v>
      </c>
      <c r="AK663">
        <f>VLOOKUP(CuentosContados[[#This Row],[Column1]],CuentosIndexados[],39,FALSE)</f>
        <v>0</v>
      </c>
    </row>
    <row r="664" spans="1:37" x14ac:dyDescent="0.25">
      <c r="A664" t="s">
        <v>178</v>
      </c>
      <c r="B664">
        <f>VLOOKUP(CuentosContados[[#This Row],[Column1]],CuentosIndexados[],3,FALSE)</f>
        <v>0</v>
      </c>
      <c r="C664">
        <f>VLOOKUP(CuentosContados[[#This Row],[Column1]],CuentosIndexados[],5,FALSE)</f>
        <v>0</v>
      </c>
      <c r="D664">
        <f>VLOOKUP(CuentosContados[[#This Row],[Column1]],CuentosIndexados[],6,FALSE)</f>
        <v>0</v>
      </c>
      <c r="E664">
        <f>VLOOKUP(CuentosContados[[#This Row],[Column1]],CuentosIndexados[],7,FALSE)</f>
        <v>0</v>
      </c>
      <c r="F664">
        <f>VLOOKUP(CuentosContados[[#This Row],[Column1]],CuentosIndexados[],8,FALSE)</f>
        <v>0</v>
      </c>
      <c r="G664" t="str">
        <f>VLOOKUP(CuentosContados[[#This Row],[Column1]],CuentosIndexados[],9,FALSE)</f>
        <v>aburrimiento</v>
      </c>
      <c r="H664" t="str">
        <f>VLOOKUP(CuentosContados[[#This Row],[Column1]],CuentosIndexados[],10,FALSE)</f>
        <v>entusiasmo</v>
      </c>
      <c r="I664" t="str">
        <f>VLOOKUP(CuentosContados[[#This Row],[Column1]],CuentosIndexados[],11,FALSE)</f>
        <v>educacion</v>
      </c>
      <c r="J664" t="str">
        <f>VLOOKUP(CuentosContados[[#This Row],[Column1]],CuentosIndexados[],12,FALSE)</f>
        <v>trabajo</v>
      </c>
      <c r="K664">
        <f>VLOOKUP(CuentosContados[[#This Row],[Column1]],CuentosIndexados[],13,FALSE)</f>
        <v>0</v>
      </c>
      <c r="L664">
        <f>VLOOKUP(CuentosContados[[#This Row],[Column1]],CuentosIndexados[],14,FALSE)</f>
        <v>0</v>
      </c>
      <c r="M664">
        <f>VLOOKUP(CuentosContados[[#This Row],[Column1]],CuentosIndexados[],15,FALSE)</f>
        <v>0</v>
      </c>
      <c r="N664">
        <f>VLOOKUP(CuentosContados[[#This Row],[Column1]],CuentosIndexados[],16,FALSE)</f>
        <v>0</v>
      </c>
      <c r="O664">
        <f>VLOOKUP(CuentosContados[[#This Row],[Column1]],CuentosIndexados[],17,FALSE)</f>
        <v>0</v>
      </c>
      <c r="P664">
        <f>VLOOKUP(CuentosContados[[#This Row],[Column1]],CuentosIndexados[],18,FALSE)</f>
        <v>0</v>
      </c>
      <c r="Q664">
        <f>VLOOKUP(CuentosContados[[#This Row],[Column1]],CuentosIndexados[],19,FALSE)</f>
        <v>0</v>
      </c>
      <c r="R664">
        <f>VLOOKUP(CuentosContados[[#This Row],[Column1]],CuentosIndexados[],20,FALSE)</f>
        <v>0</v>
      </c>
      <c r="S664">
        <f>VLOOKUP(CuentosContados[[#This Row],[Column1]],CuentosIndexados[],21,FALSE)</f>
        <v>0</v>
      </c>
      <c r="T664">
        <f>VLOOKUP(CuentosContados[[#This Row],[Column1]],CuentosIndexados[],22,FALSE)</f>
        <v>0</v>
      </c>
      <c r="U664">
        <f>VLOOKUP(CuentosContados[[#This Row],[Column1]],CuentosIndexados[],23,FALSE)</f>
        <v>0</v>
      </c>
      <c r="V664">
        <f>VLOOKUP(CuentosContados[[#This Row],[Column1]],CuentosIndexados[],24,FALSE)</f>
        <v>0</v>
      </c>
      <c r="W664">
        <f>VLOOKUP(CuentosContados[[#This Row],[Column1]],CuentosIndexados[],25,FALSE)</f>
        <v>0</v>
      </c>
      <c r="X664">
        <f>VLOOKUP(CuentosContados[[#This Row],[Column1]],CuentosIndexados[],26,FALSE)</f>
        <v>0</v>
      </c>
      <c r="Y664">
        <f>VLOOKUP(CuentosContados[[#This Row],[Column1]],CuentosIndexados[],27,FALSE)</f>
        <v>0</v>
      </c>
      <c r="Z664">
        <f>VLOOKUP(CuentosContados[[#This Row],[Column1]],CuentosIndexados[],28,FALSE)</f>
        <v>0</v>
      </c>
      <c r="AA664">
        <f>VLOOKUP(CuentosContados[[#This Row],[Column1]],CuentosIndexados[],29,FALSE)</f>
        <v>0</v>
      </c>
      <c r="AB664">
        <f>VLOOKUP(CuentosContados[[#This Row],[Column1]],CuentosIndexados[],30,FALSE)</f>
        <v>0</v>
      </c>
      <c r="AC664">
        <f>VLOOKUP(CuentosContados[[#This Row],[Column1]],CuentosIndexados[],31,FALSE)</f>
        <v>0</v>
      </c>
      <c r="AD664">
        <f>VLOOKUP(CuentosContados[[#This Row],[Column1]],CuentosIndexados[],32,FALSE)</f>
        <v>0</v>
      </c>
      <c r="AE664">
        <f>VLOOKUP(CuentosContados[[#This Row],[Column1]],CuentosIndexados[],33,FALSE)</f>
        <v>0</v>
      </c>
      <c r="AF664">
        <f>VLOOKUP(CuentosContados[[#This Row],[Column1]],CuentosIndexados[],34,FALSE)</f>
        <v>0</v>
      </c>
      <c r="AG664">
        <f>VLOOKUP(CuentosContados[[#This Row],[Column1]],CuentosIndexados[],35,FALSE)</f>
        <v>0</v>
      </c>
      <c r="AH664">
        <f>VLOOKUP(CuentosContados[[#This Row],[Column1]],CuentosIndexados[],36,FALSE)</f>
        <v>0</v>
      </c>
      <c r="AI664">
        <f>VLOOKUP(CuentosContados[[#This Row],[Column1]],CuentosIndexados[],37,FALSE)</f>
        <v>0</v>
      </c>
      <c r="AJ664">
        <f>VLOOKUP(CuentosContados[[#This Row],[Column1]],CuentosIndexados[],38,FALSE)</f>
        <v>0</v>
      </c>
      <c r="AK664">
        <f>VLOOKUP(CuentosContados[[#This Row],[Column1]],CuentosIndexados[],39,FALSE)</f>
        <v>0</v>
      </c>
    </row>
    <row r="665" spans="1:37" x14ac:dyDescent="0.25">
      <c r="A665" t="s">
        <v>178</v>
      </c>
      <c r="B665">
        <f>VLOOKUP(CuentosContados[[#This Row],[Column1]],CuentosIndexados[],3,FALSE)</f>
        <v>0</v>
      </c>
      <c r="C665">
        <f>VLOOKUP(CuentosContados[[#This Row],[Column1]],CuentosIndexados[],5,FALSE)</f>
        <v>0</v>
      </c>
      <c r="D665">
        <f>VLOOKUP(CuentosContados[[#This Row],[Column1]],CuentosIndexados[],6,FALSE)</f>
        <v>0</v>
      </c>
      <c r="E665">
        <f>VLOOKUP(CuentosContados[[#This Row],[Column1]],CuentosIndexados[],7,FALSE)</f>
        <v>0</v>
      </c>
      <c r="F665">
        <f>VLOOKUP(CuentosContados[[#This Row],[Column1]],CuentosIndexados[],8,FALSE)</f>
        <v>0</v>
      </c>
      <c r="G665" t="str">
        <f>VLOOKUP(CuentosContados[[#This Row],[Column1]],CuentosIndexados[],9,FALSE)</f>
        <v>aburrimiento</v>
      </c>
      <c r="H665" t="str">
        <f>VLOOKUP(CuentosContados[[#This Row],[Column1]],CuentosIndexados[],10,FALSE)</f>
        <v>entusiasmo</v>
      </c>
      <c r="I665" t="str">
        <f>VLOOKUP(CuentosContados[[#This Row],[Column1]],CuentosIndexados[],11,FALSE)</f>
        <v>educacion</v>
      </c>
      <c r="J665" t="str">
        <f>VLOOKUP(CuentosContados[[#This Row],[Column1]],CuentosIndexados[],12,FALSE)</f>
        <v>trabajo</v>
      </c>
      <c r="K665">
        <f>VLOOKUP(CuentosContados[[#This Row],[Column1]],CuentosIndexados[],13,FALSE)</f>
        <v>0</v>
      </c>
      <c r="L665">
        <f>VLOOKUP(CuentosContados[[#This Row],[Column1]],CuentosIndexados[],14,FALSE)</f>
        <v>0</v>
      </c>
      <c r="M665">
        <f>VLOOKUP(CuentosContados[[#This Row],[Column1]],CuentosIndexados[],15,FALSE)</f>
        <v>0</v>
      </c>
      <c r="N665">
        <f>VLOOKUP(CuentosContados[[#This Row],[Column1]],CuentosIndexados[],16,FALSE)</f>
        <v>0</v>
      </c>
      <c r="O665">
        <f>VLOOKUP(CuentosContados[[#This Row],[Column1]],CuentosIndexados[],17,FALSE)</f>
        <v>0</v>
      </c>
      <c r="P665">
        <f>VLOOKUP(CuentosContados[[#This Row],[Column1]],CuentosIndexados[],18,FALSE)</f>
        <v>0</v>
      </c>
      <c r="Q665">
        <f>VLOOKUP(CuentosContados[[#This Row],[Column1]],CuentosIndexados[],19,FALSE)</f>
        <v>0</v>
      </c>
      <c r="R665">
        <f>VLOOKUP(CuentosContados[[#This Row],[Column1]],CuentosIndexados[],20,FALSE)</f>
        <v>0</v>
      </c>
      <c r="S665">
        <f>VLOOKUP(CuentosContados[[#This Row],[Column1]],CuentosIndexados[],21,FALSE)</f>
        <v>0</v>
      </c>
      <c r="T665">
        <f>VLOOKUP(CuentosContados[[#This Row],[Column1]],CuentosIndexados[],22,FALSE)</f>
        <v>0</v>
      </c>
      <c r="U665">
        <f>VLOOKUP(CuentosContados[[#This Row],[Column1]],CuentosIndexados[],23,FALSE)</f>
        <v>0</v>
      </c>
      <c r="V665">
        <f>VLOOKUP(CuentosContados[[#This Row],[Column1]],CuentosIndexados[],24,FALSE)</f>
        <v>0</v>
      </c>
      <c r="W665">
        <f>VLOOKUP(CuentosContados[[#This Row],[Column1]],CuentosIndexados[],25,FALSE)</f>
        <v>0</v>
      </c>
      <c r="X665">
        <f>VLOOKUP(CuentosContados[[#This Row],[Column1]],CuentosIndexados[],26,FALSE)</f>
        <v>0</v>
      </c>
      <c r="Y665">
        <f>VLOOKUP(CuentosContados[[#This Row],[Column1]],CuentosIndexados[],27,FALSE)</f>
        <v>0</v>
      </c>
      <c r="Z665">
        <f>VLOOKUP(CuentosContados[[#This Row],[Column1]],CuentosIndexados[],28,FALSE)</f>
        <v>0</v>
      </c>
      <c r="AA665">
        <f>VLOOKUP(CuentosContados[[#This Row],[Column1]],CuentosIndexados[],29,FALSE)</f>
        <v>0</v>
      </c>
      <c r="AB665">
        <f>VLOOKUP(CuentosContados[[#This Row],[Column1]],CuentosIndexados[],30,FALSE)</f>
        <v>0</v>
      </c>
      <c r="AC665">
        <f>VLOOKUP(CuentosContados[[#This Row],[Column1]],CuentosIndexados[],31,FALSE)</f>
        <v>0</v>
      </c>
      <c r="AD665">
        <f>VLOOKUP(CuentosContados[[#This Row],[Column1]],CuentosIndexados[],32,FALSE)</f>
        <v>0</v>
      </c>
      <c r="AE665">
        <f>VLOOKUP(CuentosContados[[#This Row],[Column1]],CuentosIndexados[],33,FALSE)</f>
        <v>0</v>
      </c>
      <c r="AF665">
        <f>VLOOKUP(CuentosContados[[#This Row],[Column1]],CuentosIndexados[],34,FALSE)</f>
        <v>0</v>
      </c>
      <c r="AG665">
        <f>VLOOKUP(CuentosContados[[#This Row],[Column1]],CuentosIndexados[],35,FALSE)</f>
        <v>0</v>
      </c>
      <c r="AH665">
        <f>VLOOKUP(CuentosContados[[#This Row],[Column1]],CuentosIndexados[],36,FALSE)</f>
        <v>0</v>
      </c>
      <c r="AI665">
        <f>VLOOKUP(CuentosContados[[#This Row],[Column1]],CuentosIndexados[],37,FALSE)</f>
        <v>0</v>
      </c>
      <c r="AJ665">
        <f>VLOOKUP(CuentosContados[[#This Row],[Column1]],CuentosIndexados[],38,FALSE)</f>
        <v>0</v>
      </c>
      <c r="AK665">
        <f>VLOOKUP(CuentosContados[[#This Row],[Column1]],CuentosIndexados[],39,FALSE)</f>
        <v>0</v>
      </c>
    </row>
    <row r="666" spans="1:37" x14ac:dyDescent="0.25">
      <c r="A666" t="s">
        <v>178</v>
      </c>
      <c r="B666">
        <f>VLOOKUP(CuentosContados[[#This Row],[Column1]],CuentosIndexados[],3,FALSE)</f>
        <v>0</v>
      </c>
      <c r="C666">
        <f>VLOOKUP(CuentosContados[[#This Row],[Column1]],CuentosIndexados[],5,FALSE)</f>
        <v>0</v>
      </c>
      <c r="D666">
        <f>VLOOKUP(CuentosContados[[#This Row],[Column1]],CuentosIndexados[],6,FALSE)</f>
        <v>0</v>
      </c>
      <c r="E666">
        <f>VLOOKUP(CuentosContados[[#This Row],[Column1]],CuentosIndexados[],7,FALSE)</f>
        <v>0</v>
      </c>
      <c r="F666">
        <f>VLOOKUP(CuentosContados[[#This Row],[Column1]],CuentosIndexados[],8,FALSE)</f>
        <v>0</v>
      </c>
      <c r="G666" t="str">
        <f>VLOOKUP(CuentosContados[[#This Row],[Column1]],CuentosIndexados[],9,FALSE)</f>
        <v>aburrimiento</v>
      </c>
      <c r="H666" t="str">
        <f>VLOOKUP(CuentosContados[[#This Row],[Column1]],CuentosIndexados[],10,FALSE)</f>
        <v>entusiasmo</v>
      </c>
      <c r="I666" t="str">
        <f>VLOOKUP(CuentosContados[[#This Row],[Column1]],CuentosIndexados[],11,FALSE)</f>
        <v>educacion</v>
      </c>
      <c r="J666" t="str">
        <f>VLOOKUP(CuentosContados[[#This Row],[Column1]],CuentosIndexados[],12,FALSE)</f>
        <v>trabajo</v>
      </c>
      <c r="K666">
        <f>VLOOKUP(CuentosContados[[#This Row],[Column1]],CuentosIndexados[],13,FALSE)</f>
        <v>0</v>
      </c>
      <c r="L666">
        <f>VLOOKUP(CuentosContados[[#This Row],[Column1]],CuentosIndexados[],14,FALSE)</f>
        <v>0</v>
      </c>
      <c r="M666">
        <f>VLOOKUP(CuentosContados[[#This Row],[Column1]],CuentosIndexados[],15,FALSE)</f>
        <v>0</v>
      </c>
      <c r="N666">
        <f>VLOOKUP(CuentosContados[[#This Row],[Column1]],CuentosIndexados[],16,FALSE)</f>
        <v>0</v>
      </c>
      <c r="O666">
        <f>VLOOKUP(CuentosContados[[#This Row],[Column1]],CuentosIndexados[],17,FALSE)</f>
        <v>0</v>
      </c>
      <c r="P666">
        <f>VLOOKUP(CuentosContados[[#This Row],[Column1]],CuentosIndexados[],18,FALSE)</f>
        <v>0</v>
      </c>
      <c r="Q666">
        <f>VLOOKUP(CuentosContados[[#This Row],[Column1]],CuentosIndexados[],19,FALSE)</f>
        <v>0</v>
      </c>
      <c r="R666">
        <f>VLOOKUP(CuentosContados[[#This Row],[Column1]],CuentosIndexados[],20,FALSE)</f>
        <v>0</v>
      </c>
      <c r="S666">
        <f>VLOOKUP(CuentosContados[[#This Row],[Column1]],CuentosIndexados[],21,FALSE)</f>
        <v>0</v>
      </c>
      <c r="T666">
        <f>VLOOKUP(CuentosContados[[#This Row],[Column1]],CuentosIndexados[],22,FALSE)</f>
        <v>0</v>
      </c>
      <c r="U666">
        <f>VLOOKUP(CuentosContados[[#This Row],[Column1]],CuentosIndexados[],23,FALSE)</f>
        <v>0</v>
      </c>
      <c r="V666">
        <f>VLOOKUP(CuentosContados[[#This Row],[Column1]],CuentosIndexados[],24,FALSE)</f>
        <v>0</v>
      </c>
      <c r="W666">
        <f>VLOOKUP(CuentosContados[[#This Row],[Column1]],CuentosIndexados[],25,FALSE)</f>
        <v>0</v>
      </c>
      <c r="X666">
        <f>VLOOKUP(CuentosContados[[#This Row],[Column1]],CuentosIndexados[],26,FALSE)</f>
        <v>0</v>
      </c>
      <c r="Y666">
        <f>VLOOKUP(CuentosContados[[#This Row],[Column1]],CuentosIndexados[],27,FALSE)</f>
        <v>0</v>
      </c>
      <c r="Z666">
        <f>VLOOKUP(CuentosContados[[#This Row],[Column1]],CuentosIndexados[],28,FALSE)</f>
        <v>0</v>
      </c>
      <c r="AA666">
        <f>VLOOKUP(CuentosContados[[#This Row],[Column1]],CuentosIndexados[],29,FALSE)</f>
        <v>0</v>
      </c>
      <c r="AB666">
        <f>VLOOKUP(CuentosContados[[#This Row],[Column1]],CuentosIndexados[],30,FALSE)</f>
        <v>0</v>
      </c>
      <c r="AC666">
        <f>VLOOKUP(CuentosContados[[#This Row],[Column1]],CuentosIndexados[],31,FALSE)</f>
        <v>0</v>
      </c>
      <c r="AD666">
        <f>VLOOKUP(CuentosContados[[#This Row],[Column1]],CuentosIndexados[],32,FALSE)</f>
        <v>0</v>
      </c>
      <c r="AE666">
        <f>VLOOKUP(CuentosContados[[#This Row],[Column1]],CuentosIndexados[],33,FALSE)</f>
        <v>0</v>
      </c>
      <c r="AF666">
        <f>VLOOKUP(CuentosContados[[#This Row],[Column1]],CuentosIndexados[],34,FALSE)</f>
        <v>0</v>
      </c>
      <c r="AG666">
        <f>VLOOKUP(CuentosContados[[#This Row],[Column1]],CuentosIndexados[],35,FALSE)</f>
        <v>0</v>
      </c>
      <c r="AH666">
        <f>VLOOKUP(CuentosContados[[#This Row],[Column1]],CuentosIndexados[],36,FALSE)</f>
        <v>0</v>
      </c>
      <c r="AI666">
        <f>VLOOKUP(CuentosContados[[#This Row],[Column1]],CuentosIndexados[],37,FALSE)</f>
        <v>0</v>
      </c>
      <c r="AJ666">
        <f>VLOOKUP(CuentosContados[[#This Row],[Column1]],CuentosIndexados[],38,FALSE)</f>
        <v>0</v>
      </c>
      <c r="AK666">
        <f>VLOOKUP(CuentosContados[[#This Row],[Column1]],CuentosIndexados[],39,FALSE)</f>
        <v>0</v>
      </c>
    </row>
    <row r="667" spans="1:37" x14ac:dyDescent="0.25">
      <c r="A667" t="s">
        <v>178</v>
      </c>
      <c r="B667">
        <f>VLOOKUP(CuentosContados[[#This Row],[Column1]],CuentosIndexados[],3,FALSE)</f>
        <v>0</v>
      </c>
      <c r="C667">
        <f>VLOOKUP(CuentosContados[[#This Row],[Column1]],CuentosIndexados[],5,FALSE)</f>
        <v>0</v>
      </c>
      <c r="D667">
        <f>VLOOKUP(CuentosContados[[#This Row],[Column1]],CuentosIndexados[],6,FALSE)</f>
        <v>0</v>
      </c>
      <c r="E667">
        <f>VLOOKUP(CuentosContados[[#This Row],[Column1]],CuentosIndexados[],7,FALSE)</f>
        <v>0</v>
      </c>
      <c r="F667">
        <f>VLOOKUP(CuentosContados[[#This Row],[Column1]],CuentosIndexados[],8,FALSE)</f>
        <v>0</v>
      </c>
      <c r="G667" t="str">
        <f>VLOOKUP(CuentosContados[[#This Row],[Column1]],CuentosIndexados[],9,FALSE)</f>
        <v>aburrimiento</v>
      </c>
      <c r="H667" t="str">
        <f>VLOOKUP(CuentosContados[[#This Row],[Column1]],CuentosIndexados[],10,FALSE)</f>
        <v>entusiasmo</v>
      </c>
      <c r="I667" t="str">
        <f>VLOOKUP(CuentosContados[[#This Row],[Column1]],CuentosIndexados[],11,FALSE)</f>
        <v>educacion</v>
      </c>
      <c r="J667" t="str">
        <f>VLOOKUP(CuentosContados[[#This Row],[Column1]],CuentosIndexados[],12,FALSE)</f>
        <v>trabajo</v>
      </c>
      <c r="K667">
        <f>VLOOKUP(CuentosContados[[#This Row],[Column1]],CuentosIndexados[],13,FALSE)</f>
        <v>0</v>
      </c>
      <c r="L667">
        <f>VLOOKUP(CuentosContados[[#This Row],[Column1]],CuentosIndexados[],14,FALSE)</f>
        <v>0</v>
      </c>
      <c r="M667">
        <f>VLOOKUP(CuentosContados[[#This Row],[Column1]],CuentosIndexados[],15,FALSE)</f>
        <v>0</v>
      </c>
      <c r="N667">
        <f>VLOOKUP(CuentosContados[[#This Row],[Column1]],CuentosIndexados[],16,FALSE)</f>
        <v>0</v>
      </c>
      <c r="O667">
        <f>VLOOKUP(CuentosContados[[#This Row],[Column1]],CuentosIndexados[],17,FALSE)</f>
        <v>0</v>
      </c>
      <c r="P667">
        <f>VLOOKUP(CuentosContados[[#This Row],[Column1]],CuentosIndexados[],18,FALSE)</f>
        <v>0</v>
      </c>
      <c r="Q667">
        <f>VLOOKUP(CuentosContados[[#This Row],[Column1]],CuentosIndexados[],19,FALSE)</f>
        <v>0</v>
      </c>
      <c r="R667">
        <f>VLOOKUP(CuentosContados[[#This Row],[Column1]],CuentosIndexados[],20,FALSE)</f>
        <v>0</v>
      </c>
      <c r="S667">
        <f>VLOOKUP(CuentosContados[[#This Row],[Column1]],CuentosIndexados[],21,FALSE)</f>
        <v>0</v>
      </c>
      <c r="T667">
        <f>VLOOKUP(CuentosContados[[#This Row],[Column1]],CuentosIndexados[],22,FALSE)</f>
        <v>0</v>
      </c>
      <c r="U667">
        <f>VLOOKUP(CuentosContados[[#This Row],[Column1]],CuentosIndexados[],23,FALSE)</f>
        <v>0</v>
      </c>
      <c r="V667">
        <f>VLOOKUP(CuentosContados[[#This Row],[Column1]],CuentosIndexados[],24,FALSE)</f>
        <v>0</v>
      </c>
      <c r="W667">
        <f>VLOOKUP(CuentosContados[[#This Row],[Column1]],CuentosIndexados[],25,FALSE)</f>
        <v>0</v>
      </c>
      <c r="X667">
        <f>VLOOKUP(CuentosContados[[#This Row],[Column1]],CuentosIndexados[],26,FALSE)</f>
        <v>0</v>
      </c>
      <c r="Y667">
        <f>VLOOKUP(CuentosContados[[#This Row],[Column1]],CuentosIndexados[],27,FALSE)</f>
        <v>0</v>
      </c>
      <c r="Z667">
        <f>VLOOKUP(CuentosContados[[#This Row],[Column1]],CuentosIndexados[],28,FALSE)</f>
        <v>0</v>
      </c>
      <c r="AA667">
        <f>VLOOKUP(CuentosContados[[#This Row],[Column1]],CuentosIndexados[],29,FALSE)</f>
        <v>0</v>
      </c>
      <c r="AB667">
        <f>VLOOKUP(CuentosContados[[#This Row],[Column1]],CuentosIndexados[],30,FALSE)</f>
        <v>0</v>
      </c>
      <c r="AC667">
        <f>VLOOKUP(CuentosContados[[#This Row],[Column1]],CuentosIndexados[],31,FALSE)</f>
        <v>0</v>
      </c>
      <c r="AD667">
        <f>VLOOKUP(CuentosContados[[#This Row],[Column1]],CuentosIndexados[],32,FALSE)</f>
        <v>0</v>
      </c>
      <c r="AE667">
        <f>VLOOKUP(CuentosContados[[#This Row],[Column1]],CuentosIndexados[],33,FALSE)</f>
        <v>0</v>
      </c>
      <c r="AF667">
        <f>VLOOKUP(CuentosContados[[#This Row],[Column1]],CuentosIndexados[],34,FALSE)</f>
        <v>0</v>
      </c>
      <c r="AG667">
        <f>VLOOKUP(CuentosContados[[#This Row],[Column1]],CuentosIndexados[],35,FALSE)</f>
        <v>0</v>
      </c>
      <c r="AH667">
        <f>VLOOKUP(CuentosContados[[#This Row],[Column1]],CuentosIndexados[],36,FALSE)</f>
        <v>0</v>
      </c>
      <c r="AI667">
        <f>VLOOKUP(CuentosContados[[#This Row],[Column1]],CuentosIndexados[],37,FALSE)</f>
        <v>0</v>
      </c>
      <c r="AJ667">
        <f>VLOOKUP(CuentosContados[[#This Row],[Column1]],CuentosIndexados[],38,FALSE)</f>
        <v>0</v>
      </c>
      <c r="AK667">
        <f>VLOOKUP(CuentosContados[[#This Row],[Column1]],CuentosIndexados[],39,FALSE)</f>
        <v>0</v>
      </c>
    </row>
    <row r="668" spans="1:37" x14ac:dyDescent="0.25">
      <c r="A668" t="s">
        <v>178</v>
      </c>
      <c r="B668">
        <f>VLOOKUP(CuentosContados[[#This Row],[Column1]],CuentosIndexados[],3,FALSE)</f>
        <v>0</v>
      </c>
      <c r="C668">
        <f>VLOOKUP(CuentosContados[[#This Row],[Column1]],CuentosIndexados[],5,FALSE)</f>
        <v>0</v>
      </c>
      <c r="D668">
        <f>VLOOKUP(CuentosContados[[#This Row],[Column1]],CuentosIndexados[],6,FALSE)</f>
        <v>0</v>
      </c>
      <c r="E668">
        <f>VLOOKUP(CuentosContados[[#This Row],[Column1]],CuentosIndexados[],7,FALSE)</f>
        <v>0</v>
      </c>
      <c r="F668">
        <f>VLOOKUP(CuentosContados[[#This Row],[Column1]],CuentosIndexados[],8,FALSE)</f>
        <v>0</v>
      </c>
      <c r="G668" t="str">
        <f>VLOOKUP(CuentosContados[[#This Row],[Column1]],CuentosIndexados[],9,FALSE)</f>
        <v>aburrimiento</v>
      </c>
      <c r="H668" t="str">
        <f>VLOOKUP(CuentosContados[[#This Row],[Column1]],CuentosIndexados[],10,FALSE)</f>
        <v>entusiasmo</v>
      </c>
      <c r="I668" t="str">
        <f>VLOOKUP(CuentosContados[[#This Row],[Column1]],CuentosIndexados[],11,FALSE)</f>
        <v>educacion</v>
      </c>
      <c r="J668" t="str">
        <f>VLOOKUP(CuentosContados[[#This Row],[Column1]],CuentosIndexados[],12,FALSE)</f>
        <v>trabajo</v>
      </c>
      <c r="K668">
        <f>VLOOKUP(CuentosContados[[#This Row],[Column1]],CuentosIndexados[],13,FALSE)</f>
        <v>0</v>
      </c>
      <c r="L668">
        <f>VLOOKUP(CuentosContados[[#This Row],[Column1]],CuentosIndexados[],14,FALSE)</f>
        <v>0</v>
      </c>
      <c r="M668">
        <f>VLOOKUP(CuentosContados[[#This Row],[Column1]],CuentosIndexados[],15,FALSE)</f>
        <v>0</v>
      </c>
      <c r="N668">
        <f>VLOOKUP(CuentosContados[[#This Row],[Column1]],CuentosIndexados[],16,FALSE)</f>
        <v>0</v>
      </c>
      <c r="O668">
        <f>VLOOKUP(CuentosContados[[#This Row],[Column1]],CuentosIndexados[],17,FALSE)</f>
        <v>0</v>
      </c>
      <c r="P668">
        <f>VLOOKUP(CuentosContados[[#This Row],[Column1]],CuentosIndexados[],18,FALSE)</f>
        <v>0</v>
      </c>
      <c r="Q668">
        <f>VLOOKUP(CuentosContados[[#This Row],[Column1]],CuentosIndexados[],19,FALSE)</f>
        <v>0</v>
      </c>
      <c r="R668">
        <f>VLOOKUP(CuentosContados[[#This Row],[Column1]],CuentosIndexados[],20,FALSE)</f>
        <v>0</v>
      </c>
      <c r="S668">
        <f>VLOOKUP(CuentosContados[[#This Row],[Column1]],CuentosIndexados[],21,FALSE)</f>
        <v>0</v>
      </c>
      <c r="T668">
        <f>VLOOKUP(CuentosContados[[#This Row],[Column1]],CuentosIndexados[],22,FALSE)</f>
        <v>0</v>
      </c>
      <c r="U668">
        <f>VLOOKUP(CuentosContados[[#This Row],[Column1]],CuentosIndexados[],23,FALSE)</f>
        <v>0</v>
      </c>
      <c r="V668">
        <f>VLOOKUP(CuentosContados[[#This Row],[Column1]],CuentosIndexados[],24,FALSE)</f>
        <v>0</v>
      </c>
      <c r="W668">
        <f>VLOOKUP(CuentosContados[[#This Row],[Column1]],CuentosIndexados[],25,FALSE)</f>
        <v>0</v>
      </c>
      <c r="X668">
        <f>VLOOKUP(CuentosContados[[#This Row],[Column1]],CuentosIndexados[],26,FALSE)</f>
        <v>0</v>
      </c>
      <c r="Y668">
        <f>VLOOKUP(CuentosContados[[#This Row],[Column1]],CuentosIndexados[],27,FALSE)</f>
        <v>0</v>
      </c>
      <c r="Z668">
        <f>VLOOKUP(CuentosContados[[#This Row],[Column1]],CuentosIndexados[],28,FALSE)</f>
        <v>0</v>
      </c>
      <c r="AA668">
        <f>VLOOKUP(CuentosContados[[#This Row],[Column1]],CuentosIndexados[],29,FALSE)</f>
        <v>0</v>
      </c>
      <c r="AB668">
        <f>VLOOKUP(CuentosContados[[#This Row],[Column1]],CuentosIndexados[],30,FALSE)</f>
        <v>0</v>
      </c>
      <c r="AC668">
        <f>VLOOKUP(CuentosContados[[#This Row],[Column1]],CuentosIndexados[],31,FALSE)</f>
        <v>0</v>
      </c>
      <c r="AD668">
        <f>VLOOKUP(CuentosContados[[#This Row],[Column1]],CuentosIndexados[],32,FALSE)</f>
        <v>0</v>
      </c>
      <c r="AE668">
        <f>VLOOKUP(CuentosContados[[#This Row],[Column1]],CuentosIndexados[],33,FALSE)</f>
        <v>0</v>
      </c>
      <c r="AF668">
        <f>VLOOKUP(CuentosContados[[#This Row],[Column1]],CuentosIndexados[],34,FALSE)</f>
        <v>0</v>
      </c>
      <c r="AG668">
        <f>VLOOKUP(CuentosContados[[#This Row],[Column1]],CuentosIndexados[],35,FALSE)</f>
        <v>0</v>
      </c>
      <c r="AH668">
        <f>VLOOKUP(CuentosContados[[#This Row],[Column1]],CuentosIndexados[],36,FALSE)</f>
        <v>0</v>
      </c>
      <c r="AI668">
        <f>VLOOKUP(CuentosContados[[#This Row],[Column1]],CuentosIndexados[],37,FALSE)</f>
        <v>0</v>
      </c>
      <c r="AJ668">
        <f>VLOOKUP(CuentosContados[[#This Row],[Column1]],CuentosIndexados[],38,FALSE)</f>
        <v>0</v>
      </c>
      <c r="AK668">
        <f>VLOOKUP(CuentosContados[[#This Row],[Column1]],CuentosIndexados[],39,FALSE)</f>
        <v>0</v>
      </c>
    </row>
    <row r="669" spans="1:37" x14ac:dyDescent="0.25">
      <c r="A669" t="s">
        <v>178</v>
      </c>
      <c r="B669">
        <f>VLOOKUP(CuentosContados[[#This Row],[Column1]],CuentosIndexados[],3,FALSE)</f>
        <v>0</v>
      </c>
      <c r="C669">
        <f>VLOOKUP(CuentosContados[[#This Row],[Column1]],CuentosIndexados[],5,FALSE)</f>
        <v>0</v>
      </c>
      <c r="D669">
        <f>VLOOKUP(CuentosContados[[#This Row],[Column1]],CuentosIndexados[],6,FALSE)</f>
        <v>0</v>
      </c>
      <c r="E669">
        <f>VLOOKUP(CuentosContados[[#This Row],[Column1]],CuentosIndexados[],7,FALSE)</f>
        <v>0</v>
      </c>
      <c r="F669">
        <f>VLOOKUP(CuentosContados[[#This Row],[Column1]],CuentosIndexados[],8,FALSE)</f>
        <v>0</v>
      </c>
      <c r="G669" t="str">
        <f>VLOOKUP(CuentosContados[[#This Row],[Column1]],CuentosIndexados[],9,FALSE)</f>
        <v>aburrimiento</v>
      </c>
      <c r="H669" t="str">
        <f>VLOOKUP(CuentosContados[[#This Row],[Column1]],CuentosIndexados[],10,FALSE)</f>
        <v>entusiasmo</v>
      </c>
      <c r="I669" t="str">
        <f>VLOOKUP(CuentosContados[[#This Row],[Column1]],CuentosIndexados[],11,FALSE)</f>
        <v>educacion</v>
      </c>
      <c r="J669" t="str">
        <f>VLOOKUP(CuentosContados[[#This Row],[Column1]],CuentosIndexados[],12,FALSE)</f>
        <v>trabajo</v>
      </c>
      <c r="K669">
        <f>VLOOKUP(CuentosContados[[#This Row],[Column1]],CuentosIndexados[],13,FALSE)</f>
        <v>0</v>
      </c>
      <c r="L669">
        <f>VLOOKUP(CuentosContados[[#This Row],[Column1]],CuentosIndexados[],14,FALSE)</f>
        <v>0</v>
      </c>
      <c r="M669">
        <f>VLOOKUP(CuentosContados[[#This Row],[Column1]],CuentosIndexados[],15,FALSE)</f>
        <v>0</v>
      </c>
      <c r="N669">
        <f>VLOOKUP(CuentosContados[[#This Row],[Column1]],CuentosIndexados[],16,FALSE)</f>
        <v>0</v>
      </c>
      <c r="O669">
        <f>VLOOKUP(CuentosContados[[#This Row],[Column1]],CuentosIndexados[],17,FALSE)</f>
        <v>0</v>
      </c>
      <c r="P669">
        <f>VLOOKUP(CuentosContados[[#This Row],[Column1]],CuentosIndexados[],18,FALSE)</f>
        <v>0</v>
      </c>
      <c r="Q669">
        <f>VLOOKUP(CuentosContados[[#This Row],[Column1]],CuentosIndexados[],19,FALSE)</f>
        <v>0</v>
      </c>
      <c r="R669">
        <f>VLOOKUP(CuentosContados[[#This Row],[Column1]],CuentosIndexados[],20,FALSE)</f>
        <v>0</v>
      </c>
      <c r="S669">
        <f>VLOOKUP(CuentosContados[[#This Row],[Column1]],CuentosIndexados[],21,FALSE)</f>
        <v>0</v>
      </c>
      <c r="T669">
        <f>VLOOKUP(CuentosContados[[#This Row],[Column1]],CuentosIndexados[],22,FALSE)</f>
        <v>0</v>
      </c>
      <c r="U669">
        <f>VLOOKUP(CuentosContados[[#This Row],[Column1]],CuentosIndexados[],23,FALSE)</f>
        <v>0</v>
      </c>
      <c r="V669">
        <f>VLOOKUP(CuentosContados[[#This Row],[Column1]],CuentosIndexados[],24,FALSE)</f>
        <v>0</v>
      </c>
      <c r="W669">
        <f>VLOOKUP(CuentosContados[[#This Row],[Column1]],CuentosIndexados[],25,FALSE)</f>
        <v>0</v>
      </c>
      <c r="X669">
        <f>VLOOKUP(CuentosContados[[#This Row],[Column1]],CuentosIndexados[],26,FALSE)</f>
        <v>0</v>
      </c>
      <c r="Y669">
        <f>VLOOKUP(CuentosContados[[#This Row],[Column1]],CuentosIndexados[],27,FALSE)</f>
        <v>0</v>
      </c>
      <c r="Z669">
        <f>VLOOKUP(CuentosContados[[#This Row],[Column1]],CuentosIndexados[],28,FALSE)</f>
        <v>0</v>
      </c>
      <c r="AA669">
        <f>VLOOKUP(CuentosContados[[#This Row],[Column1]],CuentosIndexados[],29,FALSE)</f>
        <v>0</v>
      </c>
      <c r="AB669">
        <f>VLOOKUP(CuentosContados[[#This Row],[Column1]],CuentosIndexados[],30,FALSE)</f>
        <v>0</v>
      </c>
      <c r="AC669">
        <f>VLOOKUP(CuentosContados[[#This Row],[Column1]],CuentosIndexados[],31,FALSE)</f>
        <v>0</v>
      </c>
      <c r="AD669">
        <f>VLOOKUP(CuentosContados[[#This Row],[Column1]],CuentosIndexados[],32,FALSE)</f>
        <v>0</v>
      </c>
      <c r="AE669">
        <f>VLOOKUP(CuentosContados[[#This Row],[Column1]],CuentosIndexados[],33,FALSE)</f>
        <v>0</v>
      </c>
      <c r="AF669">
        <f>VLOOKUP(CuentosContados[[#This Row],[Column1]],CuentosIndexados[],34,FALSE)</f>
        <v>0</v>
      </c>
      <c r="AG669">
        <f>VLOOKUP(CuentosContados[[#This Row],[Column1]],CuentosIndexados[],35,FALSE)</f>
        <v>0</v>
      </c>
      <c r="AH669">
        <f>VLOOKUP(CuentosContados[[#This Row],[Column1]],CuentosIndexados[],36,FALSE)</f>
        <v>0</v>
      </c>
      <c r="AI669">
        <f>VLOOKUP(CuentosContados[[#This Row],[Column1]],CuentosIndexados[],37,FALSE)</f>
        <v>0</v>
      </c>
      <c r="AJ669">
        <f>VLOOKUP(CuentosContados[[#This Row],[Column1]],CuentosIndexados[],38,FALSE)</f>
        <v>0</v>
      </c>
      <c r="AK669">
        <f>VLOOKUP(CuentosContados[[#This Row],[Column1]],CuentosIndexados[],39,FALSE)</f>
        <v>0</v>
      </c>
    </row>
    <row r="670" spans="1:37" x14ac:dyDescent="0.25">
      <c r="A670" t="s">
        <v>178</v>
      </c>
      <c r="B670">
        <f>VLOOKUP(CuentosContados[[#This Row],[Column1]],CuentosIndexados[],3,FALSE)</f>
        <v>0</v>
      </c>
      <c r="C670">
        <f>VLOOKUP(CuentosContados[[#This Row],[Column1]],CuentosIndexados[],5,FALSE)</f>
        <v>0</v>
      </c>
      <c r="D670">
        <f>VLOOKUP(CuentosContados[[#This Row],[Column1]],CuentosIndexados[],6,FALSE)</f>
        <v>0</v>
      </c>
      <c r="E670">
        <f>VLOOKUP(CuentosContados[[#This Row],[Column1]],CuentosIndexados[],7,FALSE)</f>
        <v>0</v>
      </c>
      <c r="F670">
        <f>VLOOKUP(CuentosContados[[#This Row],[Column1]],CuentosIndexados[],8,FALSE)</f>
        <v>0</v>
      </c>
      <c r="G670" t="str">
        <f>VLOOKUP(CuentosContados[[#This Row],[Column1]],CuentosIndexados[],9,FALSE)</f>
        <v>aburrimiento</v>
      </c>
      <c r="H670" t="str">
        <f>VLOOKUP(CuentosContados[[#This Row],[Column1]],CuentosIndexados[],10,FALSE)</f>
        <v>entusiasmo</v>
      </c>
      <c r="I670" t="str">
        <f>VLOOKUP(CuentosContados[[#This Row],[Column1]],CuentosIndexados[],11,FALSE)</f>
        <v>educacion</v>
      </c>
      <c r="J670" t="str">
        <f>VLOOKUP(CuentosContados[[#This Row],[Column1]],CuentosIndexados[],12,FALSE)</f>
        <v>trabajo</v>
      </c>
      <c r="K670">
        <f>VLOOKUP(CuentosContados[[#This Row],[Column1]],CuentosIndexados[],13,FALSE)</f>
        <v>0</v>
      </c>
      <c r="L670">
        <f>VLOOKUP(CuentosContados[[#This Row],[Column1]],CuentosIndexados[],14,FALSE)</f>
        <v>0</v>
      </c>
      <c r="M670">
        <f>VLOOKUP(CuentosContados[[#This Row],[Column1]],CuentosIndexados[],15,FALSE)</f>
        <v>0</v>
      </c>
      <c r="N670">
        <f>VLOOKUP(CuentosContados[[#This Row],[Column1]],CuentosIndexados[],16,FALSE)</f>
        <v>0</v>
      </c>
      <c r="O670">
        <f>VLOOKUP(CuentosContados[[#This Row],[Column1]],CuentosIndexados[],17,FALSE)</f>
        <v>0</v>
      </c>
      <c r="P670">
        <f>VLOOKUP(CuentosContados[[#This Row],[Column1]],CuentosIndexados[],18,FALSE)</f>
        <v>0</v>
      </c>
      <c r="Q670">
        <f>VLOOKUP(CuentosContados[[#This Row],[Column1]],CuentosIndexados[],19,FALSE)</f>
        <v>0</v>
      </c>
      <c r="R670">
        <f>VLOOKUP(CuentosContados[[#This Row],[Column1]],CuentosIndexados[],20,FALSE)</f>
        <v>0</v>
      </c>
      <c r="S670">
        <f>VLOOKUP(CuentosContados[[#This Row],[Column1]],CuentosIndexados[],21,FALSE)</f>
        <v>0</v>
      </c>
      <c r="T670">
        <f>VLOOKUP(CuentosContados[[#This Row],[Column1]],CuentosIndexados[],22,FALSE)</f>
        <v>0</v>
      </c>
      <c r="U670">
        <f>VLOOKUP(CuentosContados[[#This Row],[Column1]],CuentosIndexados[],23,FALSE)</f>
        <v>0</v>
      </c>
      <c r="V670">
        <f>VLOOKUP(CuentosContados[[#This Row],[Column1]],CuentosIndexados[],24,FALSE)</f>
        <v>0</v>
      </c>
      <c r="W670">
        <f>VLOOKUP(CuentosContados[[#This Row],[Column1]],CuentosIndexados[],25,FALSE)</f>
        <v>0</v>
      </c>
      <c r="X670">
        <f>VLOOKUP(CuentosContados[[#This Row],[Column1]],CuentosIndexados[],26,FALSE)</f>
        <v>0</v>
      </c>
      <c r="Y670">
        <f>VLOOKUP(CuentosContados[[#This Row],[Column1]],CuentosIndexados[],27,FALSE)</f>
        <v>0</v>
      </c>
      <c r="Z670">
        <f>VLOOKUP(CuentosContados[[#This Row],[Column1]],CuentosIndexados[],28,FALSE)</f>
        <v>0</v>
      </c>
      <c r="AA670">
        <f>VLOOKUP(CuentosContados[[#This Row],[Column1]],CuentosIndexados[],29,FALSE)</f>
        <v>0</v>
      </c>
      <c r="AB670">
        <f>VLOOKUP(CuentosContados[[#This Row],[Column1]],CuentosIndexados[],30,FALSE)</f>
        <v>0</v>
      </c>
      <c r="AC670">
        <f>VLOOKUP(CuentosContados[[#This Row],[Column1]],CuentosIndexados[],31,FALSE)</f>
        <v>0</v>
      </c>
      <c r="AD670">
        <f>VLOOKUP(CuentosContados[[#This Row],[Column1]],CuentosIndexados[],32,FALSE)</f>
        <v>0</v>
      </c>
      <c r="AE670">
        <f>VLOOKUP(CuentosContados[[#This Row],[Column1]],CuentosIndexados[],33,FALSE)</f>
        <v>0</v>
      </c>
      <c r="AF670">
        <f>VLOOKUP(CuentosContados[[#This Row],[Column1]],CuentosIndexados[],34,FALSE)</f>
        <v>0</v>
      </c>
      <c r="AG670">
        <f>VLOOKUP(CuentosContados[[#This Row],[Column1]],CuentosIndexados[],35,FALSE)</f>
        <v>0</v>
      </c>
      <c r="AH670">
        <f>VLOOKUP(CuentosContados[[#This Row],[Column1]],CuentosIndexados[],36,FALSE)</f>
        <v>0</v>
      </c>
      <c r="AI670">
        <f>VLOOKUP(CuentosContados[[#This Row],[Column1]],CuentosIndexados[],37,FALSE)</f>
        <v>0</v>
      </c>
      <c r="AJ670">
        <f>VLOOKUP(CuentosContados[[#This Row],[Column1]],CuentosIndexados[],38,FALSE)</f>
        <v>0</v>
      </c>
      <c r="AK670">
        <f>VLOOKUP(CuentosContados[[#This Row],[Column1]],CuentosIndexados[],39,FALSE)</f>
        <v>0</v>
      </c>
    </row>
    <row r="671" spans="1:37" x14ac:dyDescent="0.25">
      <c r="A671" t="s">
        <v>178</v>
      </c>
      <c r="B671">
        <f>VLOOKUP(CuentosContados[[#This Row],[Column1]],CuentosIndexados[],3,FALSE)</f>
        <v>0</v>
      </c>
      <c r="C671">
        <f>VLOOKUP(CuentosContados[[#This Row],[Column1]],CuentosIndexados[],5,FALSE)</f>
        <v>0</v>
      </c>
      <c r="D671">
        <f>VLOOKUP(CuentosContados[[#This Row],[Column1]],CuentosIndexados[],6,FALSE)</f>
        <v>0</v>
      </c>
      <c r="E671">
        <f>VLOOKUP(CuentosContados[[#This Row],[Column1]],CuentosIndexados[],7,FALSE)</f>
        <v>0</v>
      </c>
      <c r="F671">
        <f>VLOOKUP(CuentosContados[[#This Row],[Column1]],CuentosIndexados[],8,FALSE)</f>
        <v>0</v>
      </c>
      <c r="G671" t="str">
        <f>VLOOKUP(CuentosContados[[#This Row],[Column1]],CuentosIndexados[],9,FALSE)</f>
        <v>aburrimiento</v>
      </c>
      <c r="H671" t="str">
        <f>VLOOKUP(CuentosContados[[#This Row],[Column1]],CuentosIndexados[],10,FALSE)</f>
        <v>entusiasmo</v>
      </c>
      <c r="I671" t="str">
        <f>VLOOKUP(CuentosContados[[#This Row],[Column1]],CuentosIndexados[],11,FALSE)</f>
        <v>educacion</v>
      </c>
      <c r="J671" t="str">
        <f>VLOOKUP(CuentosContados[[#This Row],[Column1]],CuentosIndexados[],12,FALSE)</f>
        <v>trabajo</v>
      </c>
      <c r="K671">
        <f>VLOOKUP(CuentosContados[[#This Row],[Column1]],CuentosIndexados[],13,FALSE)</f>
        <v>0</v>
      </c>
      <c r="L671">
        <f>VLOOKUP(CuentosContados[[#This Row],[Column1]],CuentosIndexados[],14,FALSE)</f>
        <v>0</v>
      </c>
      <c r="M671">
        <f>VLOOKUP(CuentosContados[[#This Row],[Column1]],CuentosIndexados[],15,FALSE)</f>
        <v>0</v>
      </c>
      <c r="N671">
        <f>VLOOKUP(CuentosContados[[#This Row],[Column1]],CuentosIndexados[],16,FALSE)</f>
        <v>0</v>
      </c>
      <c r="O671">
        <f>VLOOKUP(CuentosContados[[#This Row],[Column1]],CuentosIndexados[],17,FALSE)</f>
        <v>0</v>
      </c>
      <c r="P671">
        <f>VLOOKUP(CuentosContados[[#This Row],[Column1]],CuentosIndexados[],18,FALSE)</f>
        <v>0</v>
      </c>
      <c r="Q671">
        <f>VLOOKUP(CuentosContados[[#This Row],[Column1]],CuentosIndexados[],19,FALSE)</f>
        <v>0</v>
      </c>
      <c r="R671">
        <f>VLOOKUP(CuentosContados[[#This Row],[Column1]],CuentosIndexados[],20,FALSE)</f>
        <v>0</v>
      </c>
      <c r="S671">
        <f>VLOOKUP(CuentosContados[[#This Row],[Column1]],CuentosIndexados[],21,FALSE)</f>
        <v>0</v>
      </c>
      <c r="T671">
        <f>VLOOKUP(CuentosContados[[#This Row],[Column1]],CuentosIndexados[],22,FALSE)</f>
        <v>0</v>
      </c>
      <c r="U671">
        <f>VLOOKUP(CuentosContados[[#This Row],[Column1]],CuentosIndexados[],23,FALSE)</f>
        <v>0</v>
      </c>
      <c r="V671">
        <f>VLOOKUP(CuentosContados[[#This Row],[Column1]],CuentosIndexados[],24,FALSE)</f>
        <v>0</v>
      </c>
      <c r="W671">
        <f>VLOOKUP(CuentosContados[[#This Row],[Column1]],CuentosIndexados[],25,FALSE)</f>
        <v>0</v>
      </c>
      <c r="X671">
        <f>VLOOKUP(CuentosContados[[#This Row],[Column1]],CuentosIndexados[],26,FALSE)</f>
        <v>0</v>
      </c>
      <c r="Y671">
        <f>VLOOKUP(CuentosContados[[#This Row],[Column1]],CuentosIndexados[],27,FALSE)</f>
        <v>0</v>
      </c>
      <c r="Z671">
        <f>VLOOKUP(CuentosContados[[#This Row],[Column1]],CuentosIndexados[],28,FALSE)</f>
        <v>0</v>
      </c>
      <c r="AA671">
        <f>VLOOKUP(CuentosContados[[#This Row],[Column1]],CuentosIndexados[],29,FALSE)</f>
        <v>0</v>
      </c>
      <c r="AB671">
        <f>VLOOKUP(CuentosContados[[#This Row],[Column1]],CuentosIndexados[],30,FALSE)</f>
        <v>0</v>
      </c>
      <c r="AC671">
        <f>VLOOKUP(CuentosContados[[#This Row],[Column1]],CuentosIndexados[],31,FALSE)</f>
        <v>0</v>
      </c>
      <c r="AD671">
        <f>VLOOKUP(CuentosContados[[#This Row],[Column1]],CuentosIndexados[],32,FALSE)</f>
        <v>0</v>
      </c>
      <c r="AE671">
        <f>VLOOKUP(CuentosContados[[#This Row],[Column1]],CuentosIndexados[],33,FALSE)</f>
        <v>0</v>
      </c>
      <c r="AF671">
        <f>VLOOKUP(CuentosContados[[#This Row],[Column1]],CuentosIndexados[],34,FALSE)</f>
        <v>0</v>
      </c>
      <c r="AG671">
        <f>VLOOKUP(CuentosContados[[#This Row],[Column1]],CuentosIndexados[],35,FALSE)</f>
        <v>0</v>
      </c>
      <c r="AH671">
        <f>VLOOKUP(CuentosContados[[#This Row],[Column1]],CuentosIndexados[],36,FALSE)</f>
        <v>0</v>
      </c>
      <c r="AI671">
        <f>VLOOKUP(CuentosContados[[#This Row],[Column1]],CuentosIndexados[],37,FALSE)</f>
        <v>0</v>
      </c>
      <c r="AJ671">
        <f>VLOOKUP(CuentosContados[[#This Row],[Column1]],CuentosIndexados[],38,FALSE)</f>
        <v>0</v>
      </c>
      <c r="AK671">
        <f>VLOOKUP(CuentosContados[[#This Row],[Column1]],CuentosIndexados[],39,FALSE)</f>
        <v>0</v>
      </c>
    </row>
    <row r="672" spans="1:37" x14ac:dyDescent="0.25">
      <c r="A672" t="s">
        <v>178</v>
      </c>
      <c r="B672">
        <f>VLOOKUP(CuentosContados[[#This Row],[Column1]],CuentosIndexados[],3,FALSE)</f>
        <v>0</v>
      </c>
      <c r="C672">
        <f>VLOOKUP(CuentosContados[[#This Row],[Column1]],CuentosIndexados[],5,FALSE)</f>
        <v>0</v>
      </c>
      <c r="D672">
        <f>VLOOKUP(CuentosContados[[#This Row],[Column1]],CuentosIndexados[],6,FALSE)</f>
        <v>0</v>
      </c>
      <c r="E672">
        <f>VLOOKUP(CuentosContados[[#This Row],[Column1]],CuentosIndexados[],7,FALSE)</f>
        <v>0</v>
      </c>
      <c r="F672">
        <f>VLOOKUP(CuentosContados[[#This Row],[Column1]],CuentosIndexados[],8,FALSE)</f>
        <v>0</v>
      </c>
      <c r="G672" t="str">
        <f>VLOOKUP(CuentosContados[[#This Row],[Column1]],CuentosIndexados[],9,FALSE)</f>
        <v>aburrimiento</v>
      </c>
      <c r="H672" t="str">
        <f>VLOOKUP(CuentosContados[[#This Row],[Column1]],CuentosIndexados[],10,FALSE)</f>
        <v>entusiasmo</v>
      </c>
      <c r="I672" t="str">
        <f>VLOOKUP(CuentosContados[[#This Row],[Column1]],CuentosIndexados[],11,FALSE)</f>
        <v>educacion</v>
      </c>
      <c r="J672" t="str">
        <f>VLOOKUP(CuentosContados[[#This Row],[Column1]],CuentosIndexados[],12,FALSE)</f>
        <v>trabajo</v>
      </c>
      <c r="K672">
        <f>VLOOKUP(CuentosContados[[#This Row],[Column1]],CuentosIndexados[],13,FALSE)</f>
        <v>0</v>
      </c>
      <c r="L672">
        <f>VLOOKUP(CuentosContados[[#This Row],[Column1]],CuentosIndexados[],14,FALSE)</f>
        <v>0</v>
      </c>
      <c r="M672">
        <f>VLOOKUP(CuentosContados[[#This Row],[Column1]],CuentosIndexados[],15,FALSE)</f>
        <v>0</v>
      </c>
      <c r="N672">
        <f>VLOOKUP(CuentosContados[[#This Row],[Column1]],CuentosIndexados[],16,FALSE)</f>
        <v>0</v>
      </c>
      <c r="O672">
        <f>VLOOKUP(CuentosContados[[#This Row],[Column1]],CuentosIndexados[],17,FALSE)</f>
        <v>0</v>
      </c>
      <c r="P672">
        <f>VLOOKUP(CuentosContados[[#This Row],[Column1]],CuentosIndexados[],18,FALSE)</f>
        <v>0</v>
      </c>
      <c r="Q672">
        <f>VLOOKUP(CuentosContados[[#This Row],[Column1]],CuentosIndexados[],19,FALSE)</f>
        <v>0</v>
      </c>
      <c r="R672">
        <f>VLOOKUP(CuentosContados[[#This Row],[Column1]],CuentosIndexados[],20,FALSE)</f>
        <v>0</v>
      </c>
      <c r="S672">
        <f>VLOOKUP(CuentosContados[[#This Row],[Column1]],CuentosIndexados[],21,FALSE)</f>
        <v>0</v>
      </c>
      <c r="T672">
        <f>VLOOKUP(CuentosContados[[#This Row],[Column1]],CuentosIndexados[],22,FALSE)</f>
        <v>0</v>
      </c>
      <c r="U672">
        <f>VLOOKUP(CuentosContados[[#This Row],[Column1]],CuentosIndexados[],23,FALSE)</f>
        <v>0</v>
      </c>
      <c r="V672">
        <f>VLOOKUP(CuentosContados[[#This Row],[Column1]],CuentosIndexados[],24,FALSE)</f>
        <v>0</v>
      </c>
      <c r="W672">
        <f>VLOOKUP(CuentosContados[[#This Row],[Column1]],CuentosIndexados[],25,FALSE)</f>
        <v>0</v>
      </c>
      <c r="X672">
        <f>VLOOKUP(CuentosContados[[#This Row],[Column1]],CuentosIndexados[],26,FALSE)</f>
        <v>0</v>
      </c>
      <c r="Y672">
        <f>VLOOKUP(CuentosContados[[#This Row],[Column1]],CuentosIndexados[],27,FALSE)</f>
        <v>0</v>
      </c>
      <c r="Z672">
        <f>VLOOKUP(CuentosContados[[#This Row],[Column1]],CuentosIndexados[],28,FALSE)</f>
        <v>0</v>
      </c>
      <c r="AA672">
        <f>VLOOKUP(CuentosContados[[#This Row],[Column1]],CuentosIndexados[],29,FALSE)</f>
        <v>0</v>
      </c>
      <c r="AB672">
        <f>VLOOKUP(CuentosContados[[#This Row],[Column1]],CuentosIndexados[],30,FALSE)</f>
        <v>0</v>
      </c>
      <c r="AC672">
        <f>VLOOKUP(CuentosContados[[#This Row],[Column1]],CuentosIndexados[],31,FALSE)</f>
        <v>0</v>
      </c>
      <c r="AD672">
        <f>VLOOKUP(CuentosContados[[#This Row],[Column1]],CuentosIndexados[],32,FALSE)</f>
        <v>0</v>
      </c>
      <c r="AE672">
        <f>VLOOKUP(CuentosContados[[#This Row],[Column1]],CuentosIndexados[],33,FALSE)</f>
        <v>0</v>
      </c>
      <c r="AF672">
        <f>VLOOKUP(CuentosContados[[#This Row],[Column1]],CuentosIndexados[],34,FALSE)</f>
        <v>0</v>
      </c>
      <c r="AG672">
        <f>VLOOKUP(CuentosContados[[#This Row],[Column1]],CuentosIndexados[],35,FALSE)</f>
        <v>0</v>
      </c>
      <c r="AH672">
        <f>VLOOKUP(CuentosContados[[#This Row],[Column1]],CuentosIndexados[],36,FALSE)</f>
        <v>0</v>
      </c>
      <c r="AI672">
        <f>VLOOKUP(CuentosContados[[#This Row],[Column1]],CuentosIndexados[],37,FALSE)</f>
        <v>0</v>
      </c>
      <c r="AJ672">
        <f>VLOOKUP(CuentosContados[[#This Row],[Column1]],CuentosIndexados[],38,FALSE)</f>
        <v>0</v>
      </c>
      <c r="AK672">
        <f>VLOOKUP(CuentosContados[[#This Row],[Column1]],CuentosIndexados[],39,FALSE)</f>
        <v>0</v>
      </c>
    </row>
    <row r="673" spans="1:37" x14ac:dyDescent="0.25">
      <c r="A673" t="s">
        <v>178</v>
      </c>
      <c r="B673">
        <f>VLOOKUP(CuentosContados[[#This Row],[Column1]],CuentosIndexados[],3,FALSE)</f>
        <v>0</v>
      </c>
      <c r="C673">
        <f>VLOOKUP(CuentosContados[[#This Row],[Column1]],CuentosIndexados[],5,FALSE)</f>
        <v>0</v>
      </c>
      <c r="D673">
        <f>VLOOKUP(CuentosContados[[#This Row],[Column1]],CuentosIndexados[],6,FALSE)</f>
        <v>0</v>
      </c>
      <c r="E673">
        <f>VLOOKUP(CuentosContados[[#This Row],[Column1]],CuentosIndexados[],7,FALSE)</f>
        <v>0</v>
      </c>
      <c r="F673">
        <f>VLOOKUP(CuentosContados[[#This Row],[Column1]],CuentosIndexados[],8,FALSE)</f>
        <v>0</v>
      </c>
      <c r="G673" t="str">
        <f>VLOOKUP(CuentosContados[[#This Row],[Column1]],CuentosIndexados[],9,FALSE)</f>
        <v>aburrimiento</v>
      </c>
      <c r="H673" t="str">
        <f>VLOOKUP(CuentosContados[[#This Row],[Column1]],CuentosIndexados[],10,FALSE)</f>
        <v>entusiasmo</v>
      </c>
      <c r="I673" t="str">
        <f>VLOOKUP(CuentosContados[[#This Row],[Column1]],CuentosIndexados[],11,FALSE)</f>
        <v>educacion</v>
      </c>
      <c r="J673" t="str">
        <f>VLOOKUP(CuentosContados[[#This Row],[Column1]],CuentosIndexados[],12,FALSE)</f>
        <v>trabajo</v>
      </c>
      <c r="K673">
        <f>VLOOKUP(CuentosContados[[#This Row],[Column1]],CuentosIndexados[],13,FALSE)</f>
        <v>0</v>
      </c>
      <c r="L673">
        <f>VLOOKUP(CuentosContados[[#This Row],[Column1]],CuentosIndexados[],14,FALSE)</f>
        <v>0</v>
      </c>
      <c r="M673">
        <f>VLOOKUP(CuentosContados[[#This Row],[Column1]],CuentosIndexados[],15,FALSE)</f>
        <v>0</v>
      </c>
      <c r="N673">
        <f>VLOOKUP(CuentosContados[[#This Row],[Column1]],CuentosIndexados[],16,FALSE)</f>
        <v>0</v>
      </c>
      <c r="O673">
        <f>VLOOKUP(CuentosContados[[#This Row],[Column1]],CuentosIndexados[],17,FALSE)</f>
        <v>0</v>
      </c>
      <c r="P673">
        <f>VLOOKUP(CuentosContados[[#This Row],[Column1]],CuentosIndexados[],18,FALSE)</f>
        <v>0</v>
      </c>
      <c r="Q673">
        <f>VLOOKUP(CuentosContados[[#This Row],[Column1]],CuentosIndexados[],19,FALSE)</f>
        <v>0</v>
      </c>
      <c r="R673">
        <f>VLOOKUP(CuentosContados[[#This Row],[Column1]],CuentosIndexados[],20,FALSE)</f>
        <v>0</v>
      </c>
      <c r="S673">
        <f>VLOOKUP(CuentosContados[[#This Row],[Column1]],CuentosIndexados[],21,FALSE)</f>
        <v>0</v>
      </c>
      <c r="T673">
        <f>VLOOKUP(CuentosContados[[#This Row],[Column1]],CuentosIndexados[],22,FALSE)</f>
        <v>0</v>
      </c>
      <c r="U673">
        <f>VLOOKUP(CuentosContados[[#This Row],[Column1]],CuentosIndexados[],23,FALSE)</f>
        <v>0</v>
      </c>
      <c r="V673">
        <f>VLOOKUP(CuentosContados[[#This Row],[Column1]],CuentosIndexados[],24,FALSE)</f>
        <v>0</v>
      </c>
      <c r="W673">
        <f>VLOOKUP(CuentosContados[[#This Row],[Column1]],CuentosIndexados[],25,FALSE)</f>
        <v>0</v>
      </c>
      <c r="X673">
        <f>VLOOKUP(CuentosContados[[#This Row],[Column1]],CuentosIndexados[],26,FALSE)</f>
        <v>0</v>
      </c>
      <c r="Y673">
        <f>VLOOKUP(CuentosContados[[#This Row],[Column1]],CuentosIndexados[],27,FALSE)</f>
        <v>0</v>
      </c>
      <c r="Z673">
        <f>VLOOKUP(CuentosContados[[#This Row],[Column1]],CuentosIndexados[],28,FALSE)</f>
        <v>0</v>
      </c>
      <c r="AA673">
        <f>VLOOKUP(CuentosContados[[#This Row],[Column1]],CuentosIndexados[],29,FALSE)</f>
        <v>0</v>
      </c>
      <c r="AB673">
        <f>VLOOKUP(CuentosContados[[#This Row],[Column1]],CuentosIndexados[],30,FALSE)</f>
        <v>0</v>
      </c>
      <c r="AC673">
        <f>VLOOKUP(CuentosContados[[#This Row],[Column1]],CuentosIndexados[],31,FALSE)</f>
        <v>0</v>
      </c>
      <c r="AD673">
        <f>VLOOKUP(CuentosContados[[#This Row],[Column1]],CuentosIndexados[],32,FALSE)</f>
        <v>0</v>
      </c>
      <c r="AE673">
        <f>VLOOKUP(CuentosContados[[#This Row],[Column1]],CuentosIndexados[],33,FALSE)</f>
        <v>0</v>
      </c>
      <c r="AF673">
        <f>VLOOKUP(CuentosContados[[#This Row],[Column1]],CuentosIndexados[],34,FALSE)</f>
        <v>0</v>
      </c>
      <c r="AG673">
        <f>VLOOKUP(CuentosContados[[#This Row],[Column1]],CuentosIndexados[],35,FALSE)</f>
        <v>0</v>
      </c>
      <c r="AH673">
        <f>VLOOKUP(CuentosContados[[#This Row],[Column1]],CuentosIndexados[],36,FALSE)</f>
        <v>0</v>
      </c>
      <c r="AI673">
        <f>VLOOKUP(CuentosContados[[#This Row],[Column1]],CuentosIndexados[],37,FALSE)</f>
        <v>0</v>
      </c>
      <c r="AJ673">
        <f>VLOOKUP(CuentosContados[[#This Row],[Column1]],CuentosIndexados[],38,FALSE)</f>
        <v>0</v>
      </c>
      <c r="AK673">
        <f>VLOOKUP(CuentosContados[[#This Row],[Column1]],CuentosIndexados[],39,FALSE)</f>
        <v>0</v>
      </c>
    </row>
    <row r="674" spans="1:37" x14ac:dyDescent="0.25">
      <c r="A674" t="s">
        <v>178</v>
      </c>
      <c r="B674">
        <f>VLOOKUP(CuentosContados[[#This Row],[Column1]],CuentosIndexados[],3,FALSE)</f>
        <v>0</v>
      </c>
      <c r="C674">
        <f>VLOOKUP(CuentosContados[[#This Row],[Column1]],CuentosIndexados[],5,FALSE)</f>
        <v>0</v>
      </c>
      <c r="D674">
        <f>VLOOKUP(CuentosContados[[#This Row],[Column1]],CuentosIndexados[],6,FALSE)</f>
        <v>0</v>
      </c>
      <c r="E674">
        <f>VLOOKUP(CuentosContados[[#This Row],[Column1]],CuentosIndexados[],7,FALSE)</f>
        <v>0</v>
      </c>
      <c r="F674">
        <f>VLOOKUP(CuentosContados[[#This Row],[Column1]],CuentosIndexados[],8,FALSE)</f>
        <v>0</v>
      </c>
      <c r="G674" t="str">
        <f>VLOOKUP(CuentosContados[[#This Row],[Column1]],CuentosIndexados[],9,FALSE)</f>
        <v>aburrimiento</v>
      </c>
      <c r="H674" t="str">
        <f>VLOOKUP(CuentosContados[[#This Row],[Column1]],CuentosIndexados[],10,FALSE)</f>
        <v>entusiasmo</v>
      </c>
      <c r="I674" t="str">
        <f>VLOOKUP(CuentosContados[[#This Row],[Column1]],CuentosIndexados[],11,FALSE)</f>
        <v>educacion</v>
      </c>
      <c r="J674" t="str">
        <f>VLOOKUP(CuentosContados[[#This Row],[Column1]],CuentosIndexados[],12,FALSE)</f>
        <v>trabajo</v>
      </c>
      <c r="K674">
        <f>VLOOKUP(CuentosContados[[#This Row],[Column1]],CuentosIndexados[],13,FALSE)</f>
        <v>0</v>
      </c>
      <c r="L674">
        <f>VLOOKUP(CuentosContados[[#This Row],[Column1]],CuentosIndexados[],14,FALSE)</f>
        <v>0</v>
      </c>
      <c r="M674">
        <f>VLOOKUP(CuentosContados[[#This Row],[Column1]],CuentosIndexados[],15,FALSE)</f>
        <v>0</v>
      </c>
      <c r="N674">
        <f>VLOOKUP(CuentosContados[[#This Row],[Column1]],CuentosIndexados[],16,FALSE)</f>
        <v>0</v>
      </c>
      <c r="O674">
        <f>VLOOKUP(CuentosContados[[#This Row],[Column1]],CuentosIndexados[],17,FALSE)</f>
        <v>0</v>
      </c>
      <c r="P674">
        <f>VLOOKUP(CuentosContados[[#This Row],[Column1]],CuentosIndexados[],18,FALSE)</f>
        <v>0</v>
      </c>
      <c r="Q674">
        <f>VLOOKUP(CuentosContados[[#This Row],[Column1]],CuentosIndexados[],19,FALSE)</f>
        <v>0</v>
      </c>
      <c r="R674">
        <f>VLOOKUP(CuentosContados[[#This Row],[Column1]],CuentosIndexados[],20,FALSE)</f>
        <v>0</v>
      </c>
      <c r="S674">
        <f>VLOOKUP(CuentosContados[[#This Row],[Column1]],CuentosIndexados[],21,FALSE)</f>
        <v>0</v>
      </c>
      <c r="T674">
        <f>VLOOKUP(CuentosContados[[#This Row],[Column1]],CuentosIndexados[],22,FALSE)</f>
        <v>0</v>
      </c>
      <c r="U674">
        <f>VLOOKUP(CuentosContados[[#This Row],[Column1]],CuentosIndexados[],23,FALSE)</f>
        <v>0</v>
      </c>
      <c r="V674">
        <f>VLOOKUP(CuentosContados[[#This Row],[Column1]],CuentosIndexados[],24,FALSE)</f>
        <v>0</v>
      </c>
      <c r="W674">
        <f>VLOOKUP(CuentosContados[[#This Row],[Column1]],CuentosIndexados[],25,FALSE)</f>
        <v>0</v>
      </c>
      <c r="X674">
        <f>VLOOKUP(CuentosContados[[#This Row],[Column1]],CuentosIndexados[],26,FALSE)</f>
        <v>0</v>
      </c>
      <c r="Y674">
        <f>VLOOKUP(CuentosContados[[#This Row],[Column1]],CuentosIndexados[],27,FALSE)</f>
        <v>0</v>
      </c>
      <c r="Z674">
        <f>VLOOKUP(CuentosContados[[#This Row],[Column1]],CuentosIndexados[],28,FALSE)</f>
        <v>0</v>
      </c>
      <c r="AA674">
        <f>VLOOKUP(CuentosContados[[#This Row],[Column1]],CuentosIndexados[],29,FALSE)</f>
        <v>0</v>
      </c>
      <c r="AB674">
        <f>VLOOKUP(CuentosContados[[#This Row],[Column1]],CuentosIndexados[],30,FALSE)</f>
        <v>0</v>
      </c>
      <c r="AC674">
        <f>VLOOKUP(CuentosContados[[#This Row],[Column1]],CuentosIndexados[],31,FALSE)</f>
        <v>0</v>
      </c>
      <c r="AD674">
        <f>VLOOKUP(CuentosContados[[#This Row],[Column1]],CuentosIndexados[],32,FALSE)</f>
        <v>0</v>
      </c>
      <c r="AE674">
        <f>VLOOKUP(CuentosContados[[#This Row],[Column1]],CuentosIndexados[],33,FALSE)</f>
        <v>0</v>
      </c>
      <c r="AF674">
        <f>VLOOKUP(CuentosContados[[#This Row],[Column1]],CuentosIndexados[],34,FALSE)</f>
        <v>0</v>
      </c>
      <c r="AG674">
        <f>VLOOKUP(CuentosContados[[#This Row],[Column1]],CuentosIndexados[],35,FALSE)</f>
        <v>0</v>
      </c>
      <c r="AH674">
        <f>VLOOKUP(CuentosContados[[#This Row],[Column1]],CuentosIndexados[],36,FALSE)</f>
        <v>0</v>
      </c>
      <c r="AI674">
        <f>VLOOKUP(CuentosContados[[#This Row],[Column1]],CuentosIndexados[],37,FALSE)</f>
        <v>0</v>
      </c>
      <c r="AJ674">
        <f>VLOOKUP(CuentosContados[[#This Row],[Column1]],CuentosIndexados[],38,FALSE)</f>
        <v>0</v>
      </c>
      <c r="AK674">
        <f>VLOOKUP(CuentosContados[[#This Row],[Column1]],CuentosIndexados[],39,FALSE)</f>
        <v>0</v>
      </c>
    </row>
    <row r="675" spans="1:37" x14ac:dyDescent="0.25">
      <c r="A675" t="s">
        <v>178</v>
      </c>
      <c r="B675">
        <f>VLOOKUP(CuentosContados[[#This Row],[Column1]],CuentosIndexados[],3,FALSE)</f>
        <v>0</v>
      </c>
      <c r="C675">
        <f>VLOOKUP(CuentosContados[[#This Row],[Column1]],CuentosIndexados[],5,FALSE)</f>
        <v>0</v>
      </c>
      <c r="D675">
        <f>VLOOKUP(CuentosContados[[#This Row],[Column1]],CuentosIndexados[],6,FALSE)</f>
        <v>0</v>
      </c>
      <c r="E675">
        <f>VLOOKUP(CuentosContados[[#This Row],[Column1]],CuentosIndexados[],7,FALSE)</f>
        <v>0</v>
      </c>
      <c r="F675">
        <f>VLOOKUP(CuentosContados[[#This Row],[Column1]],CuentosIndexados[],8,FALSE)</f>
        <v>0</v>
      </c>
      <c r="G675" t="str">
        <f>VLOOKUP(CuentosContados[[#This Row],[Column1]],CuentosIndexados[],9,FALSE)</f>
        <v>aburrimiento</v>
      </c>
      <c r="H675" t="str">
        <f>VLOOKUP(CuentosContados[[#This Row],[Column1]],CuentosIndexados[],10,FALSE)</f>
        <v>entusiasmo</v>
      </c>
      <c r="I675" t="str">
        <f>VLOOKUP(CuentosContados[[#This Row],[Column1]],CuentosIndexados[],11,FALSE)</f>
        <v>educacion</v>
      </c>
      <c r="J675" t="str">
        <f>VLOOKUP(CuentosContados[[#This Row],[Column1]],CuentosIndexados[],12,FALSE)</f>
        <v>trabajo</v>
      </c>
      <c r="K675">
        <f>VLOOKUP(CuentosContados[[#This Row],[Column1]],CuentosIndexados[],13,FALSE)</f>
        <v>0</v>
      </c>
      <c r="L675">
        <f>VLOOKUP(CuentosContados[[#This Row],[Column1]],CuentosIndexados[],14,FALSE)</f>
        <v>0</v>
      </c>
      <c r="M675">
        <f>VLOOKUP(CuentosContados[[#This Row],[Column1]],CuentosIndexados[],15,FALSE)</f>
        <v>0</v>
      </c>
      <c r="N675">
        <f>VLOOKUP(CuentosContados[[#This Row],[Column1]],CuentosIndexados[],16,FALSE)</f>
        <v>0</v>
      </c>
      <c r="O675">
        <f>VLOOKUP(CuentosContados[[#This Row],[Column1]],CuentosIndexados[],17,FALSE)</f>
        <v>0</v>
      </c>
      <c r="P675">
        <f>VLOOKUP(CuentosContados[[#This Row],[Column1]],CuentosIndexados[],18,FALSE)</f>
        <v>0</v>
      </c>
      <c r="Q675">
        <f>VLOOKUP(CuentosContados[[#This Row],[Column1]],CuentosIndexados[],19,FALSE)</f>
        <v>0</v>
      </c>
      <c r="R675">
        <f>VLOOKUP(CuentosContados[[#This Row],[Column1]],CuentosIndexados[],20,FALSE)</f>
        <v>0</v>
      </c>
      <c r="S675">
        <f>VLOOKUP(CuentosContados[[#This Row],[Column1]],CuentosIndexados[],21,FALSE)</f>
        <v>0</v>
      </c>
      <c r="T675">
        <f>VLOOKUP(CuentosContados[[#This Row],[Column1]],CuentosIndexados[],22,FALSE)</f>
        <v>0</v>
      </c>
      <c r="U675">
        <f>VLOOKUP(CuentosContados[[#This Row],[Column1]],CuentosIndexados[],23,FALSE)</f>
        <v>0</v>
      </c>
      <c r="V675">
        <f>VLOOKUP(CuentosContados[[#This Row],[Column1]],CuentosIndexados[],24,FALSE)</f>
        <v>0</v>
      </c>
      <c r="W675">
        <f>VLOOKUP(CuentosContados[[#This Row],[Column1]],CuentosIndexados[],25,FALSE)</f>
        <v>0</v>
      </c>
      <c r="X675">
        <f>VLOOKUP(CuentosContados[[#This Row],[Column1]],CuentosIndexados[],26,FALSE)</f>
        <v>0</v>
      </c>
      <c r="Y675">
        <f>VLOOKUP(CuentosContados[[#This Row],[Column1]],CuentosIndexados[],27,FALSE)</f>
        <v>0</v>
      </c>
      <c r="Z675">
        <f>VLOOKUP(CuentosContados[[#This Row],[Column1]],CuentosIndexados[],28,FALSE)</f>
        <v>0</v>
      </c>
      <c r="AA675">
        <f>VLOOKUP(CuentosContados[[#This Row],[Column1]],CuentosIndexados[],29,FALSE)</f>
        <v>0</v>
      </c>
      <c r="AB675">
        <f>VLOOKUP(CuentosContados[[#This Row],[Column1]],CuentosIndexados[],30,FALSE)</f>
        <v>0</v>
      </c>
      <c r="AC675">
        <f>VLOOKUP(CuentosContados[[#This Row],[Column1]],CuentosIndexados[],31,FALSE)</f>
        <v>0</v>
      </c>
      <c r="AD675">
        <f>VLOOKUP(CuentosContados[[#This Row],[Column1]],CuentosIndexados[],32,FALSE)</f>
        <v>0</v>
      </c>
      <c r="AE675">
        <f>VLOOKUP(CuentosContados[[#This Row],[Column1]],CuentosIndexados[],33,FALSE)</f>
        <v>0</v>
      </c>
      <c r="AF675">
        <f>VLOOKUP(CuentosContados[[#This Row],[Column1]],CuentosIndexados[],34,FALSE)</f>
        <v>0</v>
      </c>
      <c r="AG675">
        <f>VLOOKUP(CuentosContados[[#This Row],[Column1]],CuentosIndexados[],35,FALSE)</f>
        <v>0</v>
      </c>
      <c r="AH675">
        <f>VLOOKUP(CuentosContados[[#This Row],[Column1]],CuentosIndexados[],36,FALSE)</f>
        <v>0</v>
      </c>
      <c r="AI675">
        <f>VLOOKUP(CuentosContados[[#This Row],[Column1]],CuentosIndexados[],37,FALSE)</f>
        <v>0</v>
      </c>
      <c r="AJ675">
        <f>VLOOKUP(CuentosContados[[#This Row],[Column1]],CuentosIndexados[],38,FALSE)</f>
        <v>0</v>
      </c>
      <c r="AK675">
        <f>VLOOKUP(CuentosContados[[#This Row],[Column1]],CuentosIndexados[],39,FALSE)</f>
        <v>0</v>
      </c>
    </row>
    <row r="676" spans="1:37" x14ac:dyDescent="0.25">
      <c r="A676" t="s">
        <v>178</v>
      </c>
      <c r="B676">
        <f>VLOOKUP(CuentosContados[[#This Row],[Column1]],CuentosIndexados[],3,FALSE)</f>
        <v>0</v>
      </c>
      <c r="C676">
        <f>VLOOKUP(CuentosContados[[#This Row],[Column1]],CuentosIndexados[],5,FALSE)</f>
        <v>0</v>
      </c>
      <c r="D676">
        <f>VLOOKUP(CuentosContados[[#This Row],[Column1]],CuentosIndexados[],6,FALSE)</f>
        <v>0</v>
      </c>
      <c r="E676">
        <f>VLOOKUP(CuentosContados[[#This Row],[Column1]],CuentosIndexados[],7,FALSE)</f>
        <v>0</v>
      </c>
      <c r="F676">
        <f>VLOOKUP(CuentosContados[[#This Row],[Column1]],CuentosIndexados[],8,FALSE)</f>
        <v>0</v>
      </c>
      <c r="G676" t="str">
        <f>VLOOKUP(CuentosContados[[#This Row],[Column1]],CuentosIndexados[],9,FALSE)</f>
        <v>aburrimiento</v>
      </c>
      <c r="H676" t="str">
        <f>VLOOKUP(CuentosContados[[#This Row],[Column1]],CuentosIndexados[],10,FALSE)</f>
        <v>entusiasmo</v>
      </c>
      <c r="I676" t="str">
        <f>VLOOKUP(CuentosContados[[#This Row],[Column1]],CuentosIndexados[],11,FALSE)</f>
        <v>educacion</v>
      </c>
      <c r="J676" t="str">
        <f>VLOOKUP(CuentosContados[[#This Row],[Column1]],CuentosIndexados[],12,FALSE)</f>
        <v>trabajo</v>
      </c>
      <c r="K676">
        <f>VLOOKUP(CuentosContados[[#This Row],[Column1]],CuentosIndexados[],13,FALSE)</f>
        <v>0</v>
      </c>
      <c r="L676">
        <f>VLOOKUP(CuentosContados[[#This Row],[Column1]],CuentosIndexados[],14,FALSE)</f>
        <v>0</v>
      </c>
      <c r="M676">
        <f>VLOOKUP(CuentosContados[[#This Row],[Column1]],CuentosIndexados[],15,FALSE)</f>
        <v>0</v>
      </c>
      <c r="N676">
        <f>VLOOKUP(CuentosContados[[#This Row],[Column1]],CuentosIndexados[],16,FALSE)</f>
        <v>0</v>
      </c>
      <c r="O676">
        <f>VLOOKUP(CuentosContados[[#This Row],[Column1]],CuentosIndexados[],17,FALSE)</f>
        <v>0</v>
      </c>
      <c r="P676">
        <f>VLOOKUP(CuentosContados[[#This Row],[Column1]],CuentosIndexados[],18,FALSE)</f>
        <v>0</v>
      </c>
      <c r="Q676">
        <f>VLOOKUP(CuentosContados[[#This Row],[Column1]],CuentosIndexados[],19,FALSE)</f>
        <v>0</v>
      </c>
      <c r="R676">
        <f>VLOOKUP(CuentosContados[[#This Row],[Column1]],CuentosIndexados[],20,FALSE)</f>
        <v>0</v>
      </c>
      <c r="S676">
        <f>VLOOKUP(CuentosContados[[#This Row],[Column1]],CuentosIndexados[],21,FALSE)</f>
        <v>0</v>
      </c>
      <c r="T676">
        <f>VLOOKUP(CuentosContados[[#This Row],[Column1]],CuentosIndexados[],22,FALSE)</f>
        <v>0</v>
      </c>
      <c r="U676">
        <f>VLOOKUP(CuentosContados[[#This Row],[Column1]],CuentosIndexados[],23,FALSE)</f>
        <v>0</v>
      </c>
      <c r="V676">
        <f>VLOOKUP(CuentosContados[[#This Row],[Column1]],CuentosIndexados[],24,FALSE)</f>
        <v>0</v>
      </c>
      <c r="W676">
        <f>VLOOKUP(CuentosContados[[#This Row],[Column1]],CuentosIndexados[],25,FALSE)</f>
        <v>0</v>
      </c>
      <c r="X676">
        <f>VLOOKUP(CuentosContados[[#This Row],[Column1]],CuentosIndexados[],26,FALSE)</f>
        <v>0</v>
      </c>
      <c r="Y676">
        <f>VLOOKUP(CuentosContados[[#This Row],[Column1]],CuentosIndexados[],27,FALSE)</f>
        <v>0</v>
      </c>
      <c r="Z676">
        <f>VLOOKUP(CuentosContados[[#This Row],[Column1]],CuentosIndexados[],28,FALSE)</f>
        <v>0</v>
      </c>
      <c r="AA676">
        <f>VLOOKUP(CuentosContados[[#This Row],[Column1]],CuentosIndexados[],29,FALSE)</f>
        <v>0</v>
      </c>
      <c r="AB676">
        <f>VLOOKUP(CuentosContados[[#This Row],[Column1]],CuentosIndexados[],30,FALSE)</f>
        <v>0</v>
      </c>
      <c r="AC676">
        <f>VLOOKUP(CuentosContados[[#This Row],[Column1]],CuentosIndexados[],31,FALSE)</f>
        <v>0</v>
      </c>
      <c r="AD676">
        <f>VLOOKUP(CuentosContados[[#This Row],[Column1]],CuentosIndexados[],32,FALSE)</f>
        <v>0</v>
      </c>
      <c r="AE676">
        <f>VLOOKUP(CuentosContados[[#This Row],[Column1]],CuentosIndexados[],33,FALSE)</f>
        <v>0</v>
      </c>
      <c r="AF676">
        <f>VLOOKUP(CuentosContados[[#This Row],[Column1]],CuentosIndexados[],34,FALSE)</f>
        <v>0</v>
      </c>
      <c r="AG676">
        <f>VLOOKUP(CuentosContados[[#This Row],[Column1]],CuentosIndexados[],35,FALSE)</f>
        <v>0</v>
      </c>
      <c r="AH676">
        <f>VLOOKUP(CuentosContados[[#This Row],[Column1]],CuentosIndexados[],36,FALSE)</f>
        <v>0</v>
      </c>
      <c r="AI676">
        <f>VLOOKUP(CuentosContados[[#This Row],[Column1]],CuentosIndexados[],37,FALSE)</f>
        <v>0</v>
      </c>
      <c r="AJ676">
        <f>VLOOKUP(CuentosContados[[#This Row],[Column1]],CuentosIndexados[],38,FALSE)</f>
        <v>0</v>
      </c>
      <c r="AK676">
        <f>VLOOKUP(CuentosContados[[#This Row],[Column1]],CuentosIndexados[],39,FALSE)</f>
        <v>0</v>
      </c>
    </row>
    <row r="677" spans="1:37" x14ac:dyDescent="0.25">
      <c r="A677" t="s">
        <v>182</v>
      </c>
      <c r="B677">
        <f>VLOOKUP(CuentosContados[[#This Row],[Column1]],CuentosIndexados[],3,FALSE)</f>
        <v>0</v>
      </c>
      <c r="C677">
        <f>VLOOKUP(CuentosContados[[#This Row],[Column1]],CuentosIndexados[],5,FALSE)</f>
        <v>0</v>
      </c>
      <c r="D677">
        <f>VLOOKUP(CuentosContados[[#This Row],[Column1]],CuentosIndexados[],6,FALSE)</f>
        <v>0</v>
      </c>
      <c r="E677">
        <f>VLOOKUP(CuentosContados[[#This Row],[Column1]],CuentosIndexados[],7,FALSE)</f>
        <v>0</v>
      </c>
      <c r="F677">
        <f>VLOOKUP(CuentosContados[[#This Row],[Column1]],CuentosIndexados[],8,FALSE)</f>
        <v>0</v>
      </c>
      <c r="G677">
        <f>VLOOKUP(CuentosContados[[#This Row],[Column1]],CuentosIndexados[],9,FALSE)</f>
        <v>0</v>
      </c>
      <c r="H677">
        <f>VLOOKUP(CuentosContados[[#This Row],[Column1]],CuentosIndexados[],10,FALSE)</f>
        <v>0</v>
      </c>
      <c r="I677" t="str">
        <f>VLOOKUP(CuentosContados[[#This Row],[Column1]],CuentosIndexados[],11,FALSE)</f>
        <v>educacion</v>
      </c>
      <c r="J677" t="str">
        <f>VLOOKUP(CuentosContados[[#This Row],[Column1]],CuentosIndexados[],12,FALSE)</f>
        <v>trabajo</v>
      </c>
      <c r="K677">
        <f>VLOOKUP(CuentosContados[[#This Row],[Column1]],CuentosIndexados[],13,FALSE)</f>
        <v>0</v>
      </c>
      <c r="L677" t="str">
        <f>VLOOKUP(CuentosContados[[#This Row],[Column1]],CuentosIndexados[],14,FALSE)</f>
        <v>duda</v>
      </c>
      <c r="M677">
        <f>VLOOKUP(CuentosContados[[#This Row],[Column1]],CuentosIndexados[],15,FALSE)</f>
        <v>0</v>
      </c>
      <c r="N677">
        <f>VLOOKUP(CuentosContados[[#This Row],[Column1]],CuentosIndexados[],16,FALSE)</f>
        <v>0</v>
      </c>
      <c r="O677">
        <f>VLOOKUP(CuentosContados[[#This Row],[Column1]],CuentosIndexados[],17,FALSE)</f>
        <v>0</v>
      </c>
      <c r="P677">
        <f>VLOOKUP(CuentosContados[[#This Row],[Column1]],CuentosIndexados[],18,FALSE)</f>
        <v>0</v>
      </c>
      <c r="Q677">
        <f>VLOOKUP(CuentosContados[[#This Row],[Column1]],CuentosIndexados[],19,FALSE)</f>
        <v>0</v>
      </c>
      <c r="R677">
        <f>VLOOKUP(CuentosContados[[#This Row],[Column1]],CuentosIndexados[],20,FALSE)</f>
        <v>0</v>
      </c>
      <c r="S677">
        <f>VLOOKUP(CuentosContados[[#This Row],[Column1]],CuentosIndexados[],21,FALSE)</f>
        <v>0</v>
      </c>
      <c r="T677">
        <f>VLOOKUP(CuentosContados[[#This Row],[Column1]],CuentosIndexados[],22,FALSE)</f>
        <v>0</v>
      </c>
      <c r="U677">
        <f>VLOOKUP(CuentosContados[[#This Row],[Column1]],CuentosIndexados[],23,FALSE)</f>
        <v>0</v>
      </c>
      <c r="V677">
        <f>VLOOKUP(CuentosContados[[#This Row],[Column1]],CuentosIndexados[],24,FALSE)</f>
        <v>0</v>
      </c>
      <c r="W677">
        <f>VLOOKUP(CuentosContados[[#This Row],[Column1]],CuentosIndexados[],25,FALSE)</f>
        <v>0</v>
      </c>
      <c r="X677">
        <f>VLOOKUP(CuentosContados[[#This Row],[Column1]],CuentosIndexados[],26,FALSE)</f>
        <v>0</v>
      </c>
      <c r="Y677">
        <f>VLOOKUP(CuentosContados[[#This Row],[Column1]],CuentosIndexados[],27,FALSE)</f>
        <v>0</v>
      </c>
      <c r="Z677">
        <f>VLOOKUP(CuentosContados[[#This Row],[Column1]],CuentosIndexados[],28,FALSE)</f>
        <v>0</v>
      </c>
      <c r="AA677">
        <f>VLOOKUP(CuentosContados[[#This Row],[Column1]],CuentosIndexados[],29,FALSE)</f>
        <v>0</v>
      </c>
      <c r="AB677">
        <f>VLOOKUP(CuentosContados[[#This Row],[Column1]],CuentosIndexados[],30,FALSE)</f>
        <v>0</v>
      </c>
      <c r="AC677">
        <f>VLOOKUP(CuentosContados[[#This Row],[Column1]],CuentosIndexados[],31,FALSE)</f>
        <v>0</v>
      </c>
      <c r="AD677">
        <f>VLOOKUP(CuentosContados[[#This Row],[Column1]],CuentosIndexados[],32,FALSE)</f>
        <v>0</v>
      </c>
      <c r="AE677">
        <f>VLOOKUP(CuentosContados[[#This Row],[Column1]],CuentosIndexados[],33,FALSE)</f>
        <v>0</v>
      </c>
      <c r="AF677">
        <f>VLOOKUP(CuentosContados[[#This Row],[Column1]],CuentosIndexados[],34,FALSE)</f>
        <v>0</v>
      </c>
      <c r="AG677">
        <f>VLOOKUP(CuentosContados[[#This Row],[Column1]],CuentosIndexados[],35,FALSE)</f>
        <v>0</v>
      </c>
      <c r="AH677">
        <f>VLOOKUP(CuentosContados[[#This Row],[Column1]],CuentosIndexados[],36,FALSE)</f>
        <v>0</v>
      </c>
      <c r="AI677">
        <f>VLOOKUP(CuentosContados[[#This Row],[Column1]],CuentosIndexados[],37,FALSE)</f>
        <v>0</v>
      </c>
      <c r="AJ677">
        <f>VLOOKUP(CuentosContados[[#This Row],[Column1]],CuentosIndexados[],38,FALSE)</f>
        <v>0</v>
      </c>
      <c r="AK677">
        <f>VLOOKUP(CuentosContados[[#This Row],[Column1]],CuentosIndexados[],39,FALSE)</f>
        <v>0</v>
      </c>
    </row>
    <row r="678" spans="1:37" x14ac:dyDescent="0.25">
      <c r="A678" t="s">
        <v>182</v>
      </c>
      <c r="B678">
        <f>VLOOKUP(CuentosContados[[#This Row],[Column1]],CuentosIndexados[],3,FALSE)</f>
        <v>0</v>
      </c>
      <c r="C678">
        <f>VLOOKUP(CuentosContados[[#This Row],[Column1]],CuentosIndexados[],5,FALSE)</f>
        <v>0</v>
      </c>
      <c r="D678">
        <f>VLOOKUP(CuentosContados[[#This Row],[Column1]],CuentosIndexados[],6,FALSE)</f>
        <v>0</v>
      </c>
      <c r="E678">
        <f>VLOOKUP(CuentosContados[[#This Row],[Column1]],CuentosIndexados[],7,FALSE)</f>
        <v>0</v>
      </c>
      <c r="F678">
        <f>VLOOKUP(CuentosContados[[#This Row],[Column1]],CuentosIndexados[],8,FALSE)</f>
        <v>0</v>
      </c>
      <c r="G678">
        <f>VLOOKUP(CuentosContados[[#This Row],[Column1]],CuentosIndexados[],9,FALSE)</f>
        <v>0</v>
      </c>
      <c r="H678">
        <f>VLOOKUP(CuentosContados[[#This Row],[Column1]],CuentosIndexados[],10,FALSE)</f>
        <v>0</v>
      </c>
      <c r="I678" t="str">
        <f>VLOOKUP(CuentosContados[[#This Row],[Column1]],CuentosIndexados[],11,FALSE)</f>
        <v>educacion</v>
      </c>
      <c r="J678" t="str">
        <f>VLOOKUP(CuentosContados[[#This Row],[Column1]],CuentosIndexados[],12,FALSE)</f>
        <v>trabajo</v>
      </c>
      <c r="K678">
        <f>VLOOKUP(CuentosContados[[#This Row],[Column1]],CuentosIndexados[],13,FALSE)</f>
        <v>0</v>
      </c>
      <c r="L678" t="str">
        <f>VLOOKUP(CuentosContados[[#This Row],[Column1]],CuentosIndexados[],14,FALSE)</f>
        <v>duda</v>
      </c>
      <c r="M678">
        <f>VLOOKUP(CuentosContados[[#This Row],[Column1]],CuentosIndexados[],15,FALSE)</f>
        <v>0</v>
      </c>
      <c r="N678">
        <f>VLOOKUP(CuentosContados[[#This Row],[Column1]],CuentosIndexados[],16,FALSE)</f>
        <v>0</v>
      </c>
      <c r="O678">
        <f>VLOOKUP(CuentosContados[[#This Row],[Column1]],CuentosIndexados[],17,FALSE)</f>
        <v>0</v>
      </c>
      <c r="P678">
        <f>VLOOKUP(CuentosContados[[#This Row],[Column1]],CuentosIndexados[],18,FALSE)</f>
        <v>0</v>
      </c>
      <c r="Q678">
        <f>VLOOKUP(CuentosContados[[#This Row],[Column1]],CuentosIndexados[],19,FALSE)</f>
        <v>0</v>
      </c>
      <c r="R678">
        <f>VLOOKUP(CuentosContados[[#This Row],[Column1]],CuentosIndexados[],20,FALSE)</f>
        <v>0</v>
      </c>
      <c r="S678">
        <f>VLOOKUP(CuentosContados[[#This Row],[Column1]],CuentosIndexados[],21,FALSE)</f>
        <v>0</v>
      </c>
      <c r="T678">
        <f>VLOOKUP(CuentosContados[[#This Row],[Column1]],CuentosIndexados[],22,FALSE)</f>
        <v>0</v>
      </c>
      <c r="U678">
        <f>VLOOKUP(CuentosContados[[#This Row],[Column1]],CuentosIndexados[],23,FALSE)</f>
        <v>0</v>
      </c>
      <c r="V678">
        <f>VLOOKUP(CuentosContados[[#This Row],[Column1]],CuentosIndexados[],24,FALSE)</f>
        <v>0</v>
      </c>
      <c r="W678">
        <f>VLOOKUP(CuentosContados[[#This Row],[Column1]],CuentosIndexados[],25,FALSE)</f>
        <v>0</v>
      </c>
      <c r="X678">
        <f>VLOOKUP(CuentosContados[[#This Row],[Column1]],CuentosIndexados[],26,FALSE)</f>
        <v>0</v>
      </c>
      <c r="Y678">
        <f>VLOOKUP(CuentosContados[[#This Row],[Column1]],CuentosIndexados[],27,FALSE)</f>
        <v>0</v>
      </c>
      <c r="Z678">
        <f>VLOOKUP(CuentosContados[[#This Row],[Column1]],CuentosIndexados[],28,FALSE)</f>
        <v>0</v>
      </c>
      <c r="AA678">
        <f>VLOOKUP(CuentosContados[[#This Row],[Column1]],CuentosIndexados[],29,FALSE)</f>
        <v>0</v>
      </c>
      <c r="AB678">
        <f>VLOOKUP(CuentosContados[[#This Row],[Column1]],CuentosIndexados[],30,FALSE)</f>
        <v>0</v>
      </c>
      <c r="AC678">
        <f>VLOOKUP(CuentosContados[[#This Row],[Column1]],CuentosIndexados[],31,FALSE)</f>
        <v>0</v>
      </c>
      <c r="AD678">
        <f>VLOOKUP(CuentosContados[[#This Row],[Column1]],CuentosIndexados[],32,FALSE)</f>
        <v>0</v>
      </c>
      <c r="AE678">
        <f>VLOOKUP(CuentosContados[[#This Row],[Column1]],CuentosIndexados[],33,FALSE)</f>
        <v>0</v>
      </c>
      <c r="AF678">
        <f>VLOOKUP(CuentosContados[[#This Row],[Column1]],CuentosIndexados[],34,FALSE)</f>
        <v>0</v>
      </c>
      <c r="AG678">
        <f>VLOOKUP(CuentosContados[[#This Row],[Column1]],CuentosIndexados[],35,FALSE)</f>
        <v>0</v>
      </c>
      <c r="AH678">
        <f>VLOOKUP(CuentosContados[[#This Row],[Column1]],CuentosIndexados[],36,FALSE)</f>
        <v>0</v>
      </c>
      <c r="AI678">
        <f>VLOOKUP(CuentosContados[[#This Row],[Column1]],CuentosIndexados[],37,FALSE)</f>
        <v>0</v>
      </c>
      <c r="AJ678">
        <f>VLOOKUP(CuentosContados[[#This Row],[Column1]],CuentosIndexados[],38,FALSE)</f>
        <v>0</v>
      </c>
      <c r="AK678">
        <f>VLOOKUP(CuentosContados[[#This Row],[Column1]],CuentosIndexados[],39,FALSE)</f>
        <v>0</v>
      </c>
    </row>
    <row r="679" spans="1:37" x14ac:dyDescent="0.25">
      <c r="A679" t="s">
        <v>182</v>
      </c>
      <c r="B679">
        <f>VLOOKUP(CuentosContados[[#This Row],[Column1]],CuentosIndexados[],3,FALSE)</f>
        <v>0</v>
      </c>
      <c r="C679">
        <f>VLOOKUP(CuentosContados[[#This Row],[Column1]],CuentosIndexados[],5,FALSE)</f>
        <v>0</v>
      </c>
      <c r="D679">
        <f>VLOOKUP(CuentosContados[[#This Row],[Column1]],CuentosIndexados[],6,FALSE)</f>
        <v>0</v>
      </c>
      <c r="E679">
        <f>VLOOKUP(CuentosContados[[#This Row],[Column1]],CuentosIndexados[],7,FALSE)</f>
        <v>0</v>
      </c>
      <c r="F679">
        <f>VLOOKUP(CuentosContados[[#This Row],[Column1]],CuentosIndexados[],8,FALSE)</f>
        <v>0</v>
      </c>
      <c r="G679">
        <f>VLOOKUP(CuentosContados[[#This Row],[Column1]],CuentosIndexados[],9,FALSE)</f>
        <v>0</v>
      </c>
      <c r="H679">
        <f>VLOOKUP(CuentosContados[[#This Row],[Column1]],CuentosIndexados[],10,FALSE)</f>
        <v>0</v>
      </c>
      <c r="I679" t="str">
        <f>VLOOKUP(CuentosContados[[#This Row],[Column1]],CuentosIndexados[],11,FALSE)</f>
        <v>educacion</v>
      </c>
      <c r="J679" t="str">
        <f>VLOOKUP(CuentosContados[[#This Row],[Column1]],CuentosIndexados[],12,FALSE)</f>
        <v>trabajo</v>
      </c>
      <c r="K679">
        <f>VLOOKUP(CuentosContados[[#This Row],[Column1]],CuentosIndexados[],13,FALSE)</f>
        <v>0</v>
      </c>
      <c r="L679" t="str">
        <f>VLOOKUP(CuentosContados[[#This Row],[Column1]],CuentosIndexados[],14,FALSE)</f>
        <v>duda</v>
      </c>
      <c r="M679">
        <f>VLOOKUP(CuentosContados[[#This Row],[Column1]],CuentosIndexados[],15,FALSE)</f>
        <v>0</v>
      </c>
      <c r="N679">
        <f>VLOOKUP(CuentosContados[[#This Row],[Column1]],CuentosIndexados[],16,FALSE)</f>
        <v>0</v>
      </c>
      <c r="O679">
        <f>VLOOKUP(CuentosContados[[#This Row],[Column1]],CuentosIndexados[],17,FALSE)</f>
        <v>0</v>
      </c>
      <c r="P679">
        <f>VLOOKUP(CuentosContados[[#This Row],[Column1]],CuentosIndexados[],18,FALSE)</f>
        <v>0</v>
      </c>
      <c r="Q679">
        <f>VLOOKUP(CuentosContados[[#This Row],[Column1]],CuentosIndexados[],19,FALSE)</f>
        <v>0</v>
      </c>
      <c r="R679">
        <f>VLOOKUP(CuentosContados[[#This Row],[Column1]],CuentosIndexados[],20,FALSE)</f>
        <v>0</v>
      </c>
      <c r="S679">
        <f>VLOOKUP(CuentosContados[[#This Row],[Column1]],CuentosIndexados[],21,FALSE)</f>
        <v>0</v>
      </c>
      <c r="T679">
        <f>VLOOKUP(CuentosContados[[#This Row],[Column1]],CuentosIndexados[],22,FALSE)</f>
        <v>0</v>
      </c>
      <c r="U679">
        <f>VLOOKUP(CuentosContados[[#This Row],[Column1]],CuentosIndexados[],23,FALSE)</f>
        <v>0</v>
      </c>
      <c r="V679">
        <f>VLOOKUP(CuentosContados[[#This Row],[Column1]],CuentosIndexados[],24,FALSE)</f>
        <v>0</v>
      </c>
      <c r="W679">
        <f>VLOOKUP(CuentosContados[[#This Row],[Column1]],CuentosIndexados[],25,FALSE)</f>
        <v>0</v>
      </c>
      <c r="X679">
        <f>VLOOKUP(CuentosContados[[#This Row],[Column1]],CuentosIndexados[],26,FALSE)</f>
        <v>0</v>
      </c>
      <c r="Y679">
        <f>VLOOKUP(CuentosContados[[#This Row],[Column1]],CuentosIndexados[],27,FALSE)</f>
        <v>0</v>
      </c>
      <c r="Z679">
        <f>VLOOKUP(CuentosContados[[#This Row],[Column1]],CuentosIndexados[],28,FALSE)</f>
        <v>0</v>
      </c>
      <c r="AA679">
        <f>VLOOKUP(CuentosContados[[#This Row],[Column1]],CuentosIndexados[],29,FALSE)</f>
        <v>0</v>
      </c>
      <c r="AB679">
        <f>VLOOKUP(CuentosContados[[#This Row],[Column1]],CuentosIndexados[],30,FALSE)</f>
        <v>0</v>
      </c>
      <c r="AC679">
        <f>VLOOKUP(CuentosContados[[#This Row],[Column1]],CuentosIndexados[],31,FALSE)</f>
        <v>0</v>
      </c>
      <c r="AD679">
        <f>VLOOKUP(CuentosContados[[#This Row],[Column1]],CuentosIndexados[],32,FALSE)</f>
        <v>0</v>
      </c>
      <c r="AE679">
        <f>VLOOKUP(CuentosContados[[#This Row],[Column1]],CuentosIndexados[],33,FALSE)</f>
        <v>0</v>
      </c>
      <c r="AF679">
        <f>VLOOKUP(CuentosContados[[#This Row],[Column1]],CuentosIndexados[],34,FALSE)</f>
        <v>0</v>
      </c>
      <c r="AG679">
        <f>VLOOKUP(CuentosContados[[#This Row],[Column1]],CuentosIndexados[],35,FALSE)</f>
        <v>0</v>
      </c>
      <c r="AH679">
        <f>VLOOKUP(CuentosContados[[#This Row],[Column1]],CuentosIndexados[],36,FALSE)</f>
        <v>0</v>
      </c>
      <c r="AI679">
        <f>VLOOKUP(CuentosContados[[#This Row],[Column1]],CuentosIndexados[],37,FALSE)</f>
        <v>0</v>
      </c>
      <c r="AJ679">
        <f>VLOOKUP(CuentosContados[[#This Row],[Column1]],CuentosIndexados[],38,FALSE)</f>
        <v>0</v>
      </c>
      <c r="AK679">
        <f>VLOOKUP(CuentosContados[[#This Row],[Column1]],CuentosIndexados[],39,FALSE)</f>
        <v>0</v>
      </c>
    </row>
    <row r="680" spans="1:37" x14ac:dyDescent="0.25">
      <c r="A680" t="s">
        <v>182</v>
      </c>
      <c r="B680">
        <f>VLOOKUP(CuentosContados[[#This Row],[Column1]],CuentosIndexados[],3,FALSE)</f>
        <v>0</v>
      </c>
      <c r="C680">
        <f>VLOOKUP(CuentosContados[[#This Row],[Column1]],CuentosIndexados[],5,FALSE)</f>
        <v>0</v>
      </c>
      <c r="D680">
        <f>VLOOKUP(CuentosContados[[#This Row],[Column1]],CuentosIndexados[],6,FALSE)</f>
        <v>0</v>
      </c>
      <c r="E680">
        <f>VLOOKUP(CuentosContados[[#This Row],[Column1]],CuentosIndexados[],7,FALSE)</f>
        <v>0</v>
      </c>
      <c r="F680">
        <f>VLOOKUP(CuentosContados[[#This Row],[Column1]],CuentosIndexados[],8,FALSE)</f>
        <v>0</v>
      </c>
      <c r="G680">
        <f>VLOOKUP(CuentosContados[[#This Row],[Column1]],CuentosIndexados[],9,FALSE)</f>
        <v>0</v>
      </c>
      <c r="H680">
        <f>VLOOKUP(CuentosContados[[#This Row],[Column1]],CuentosIndexados[],10,FALSE)</f>
        <v>0</v>
      </c>
      <c r="I680" t="str">
        <f>VLOOKUP(CuentosContados[[#This Row],[Column1]],CuentosIndexados[],11,FALSE)</f>
        <v>educacion</v>
      </c>
      <c r="J680" t="str">
        <f>VLOOKUP(CuentosContados[[#This Row],[Column1]],CuentosIndexados[],12,FALSE)</f>
        <v>trabajo</v>
      </c>
      <c r="K680">
        <f>VLOOKUP(CuentosContados[[#This Row],[Column1]],CuentosIndexados[],13,FALSE)</f>
        <v>0</v>
      </c>
      <c r="L680" t="str">
        <f>VLOOKUP(CuentosContados[[#This Row],[Column1]],CuentosIndexados[],14,FALSE)</f>
        <v>duda</v>
      </c>
      <c r="M680">
        <f>VLOOKUP(CuentosContados[[#This Row],[Column1]],CuentosIndexados[],15,FALSE)</f>
        <v>0</v>
      </c>
      <c r="N680">
        <f>VLOOKUP(CuentosContados[[#This Row],[Column1]],CuentosIndexados[],16,FALSE)</f>
        <v>0</v>
      </c>
      <c r="O680">
        <f>VLOOKUP(CuentosContados[[#This Row],[Column1]],CuentosIndexados[],17,FALSE)</f>
        <v>0</v>
      </c>
      <c r="P680">
        <f>VLOOKUP(CuentosContados[[#This Row],[Column1]],CuentosIndexados[],18,FALSE)</f>
        <v>0</v>
      </c>
      <c r="Q680">
        <f>VLOOKUP(CuentosContados[[#This Row],[Column1]],CuentosIndexados[],19,FALSE)</f>
        <v>0</v>
      </c>
      <c r="R680">
        <f>VLOOKUP(CuentosContados[[#This Row],[Column1]],CuentosIndexados[],20,FALSE)</f>
        <v>0</v>
      </c>
      <c r="S680">
        <f>VLOOKUP(CuentosContados[[#This Row],[Column1]],CuentosIndexados[],21,FALSE)</f>
        <v>0</v>
      </c>
      <c r="T680">
        <f>VLOOKUP(CuentosContados[[#This Row],[Column1]],CuentosIndexados[],22,FALSE)</f>
        <v>0</v>
      </c>
      <c r="U680">
        <f>VLOOKUP(CuentosContados[[#This Row],[Column1]],CuentosIndexados[],23,FALSE)</f>
        <v>0</v>
      </c>
      <c r="V680">
        <f>VLOOKUP(CuentosContados[[#This Row],[Column1]],CuentosIndexados[],24,FALSE)</f>
        <v>0</v>
      </c>
      <c r="W680">
        <f>VLOOKUP(CuentosContados[[#This Row],[Column1]],CuentosIndexados[],25,FALSE)</f>
        <v>0</v>
      </c>
      <c r="X680">
        <f>VLOOKUP(CuentosContados[[#This Row],[Column1]],CuentosIndexados[],26,FALSE)</f>
        <v>0</v>
      </c>
      <c r="Y680">
        <f>VLOOKUP(CuentosContados[[#This Row],[Column1]],CuentosIndexados[],27,FALSE)</f>
        <v>0</v>
      </c>
      <c r="Z680">
        <f>VLOOKUP(CuentosContados[[#This Row],[Column1]],CuentosIndexados[],28,FALSE)</f>
        <v>0</v>
      </c>
      <c r="AA680">
        <f>VLOOKUP(CuentosContados[[#This Row],[Column1]],CuentosIndexados[],29,FALSE)</f>
        <v>0</v>
      </c>
      <c r="AB680">
        <f>VLOOKUP(CuentosContados[[#This Row],[Column1]],CuentosIndexados[],30,FALSE)</f>
        <v>0</v>
      </c>
      <c r="AC680">
        <f>VLOOKUP(CuentosContados[[#This Row],[Column1]],CuentosIndexados[],31,FALSE)</f>
        <v>0</v>
      </c>
      <c r="AD680">
        <f>VLOOKUP(CuentosContados[[#This Row],[Column1]],CuentosIndexados[],32,FALSE)</f>
        <v>0</v>
      </c>
      <c r="AE680">
        <f>VLOOKUP(CuentosContados[[#This Row],[Column1]],CuentosIndexados[],33,FALSE)</f>
        <v>0</v>
      </c>
      <c r="AF680">
        <f>VLOOKUP(CuentosContados[[#This Row],[Column1]],CuentosIndexados[],34,FALSE)</f>
        <v>0</v>
      </c>
      <c r="AG680">
        <f>VLOOKUP(CuentosContados[[#This Row],[Column1]],CuentosIndexados[],35,FALSE)</f>
        <v>0</v>
      </c>
      <c r="AH680">
        <f>VLOOKUP(CuentosContados[[#This Row],[Column1]],CuentosIndexados[],36,FALSE)</f>
        <v>0</v>
      </c>
      <c r="AI680">
        <f>VLOOKUP(CuentosContados[[#This Row],[Column1]],CuentosIndexados[],37,FALSE)</f>
        <v>0</v>
      </c>
      <c r="AJ680">
        <f>VLOOKUP(CuentosContados[[#This Row],[Column1]],CuentosIndexados[],38,FALSE)</f>
        <v>0</v>
      </c>
      <c r="AK680">
        <f>VLOOKUP(CuentosContados[[#This Row],[Column1]],CuentosIndexados[],39,FALSE)</f>
        <v>0</v>
      </c>
    </row>
    <row r="681" spans="1:37" x14ac:dyDescent="0.25">
      <c r="A681" t="s">
        <v>182</v>
      </c>
      <c r="B681">
        <f>VLOOKUP(CuentosContados[[#This Row],[Column1]],CuentosIndexados[],3,FALSE)</f>
        <v>0</v>
      </c>
      <c r="C681">
        <f>VLOOKUP(CuentosContados[[#This Row],[Column1]],CuentosIndexados[],5,FALSE)</f>
        <v>0</v>
      </c>
      <c r="D681">
        <f>VLOOKUP(CuentosContados[[#This Row],[Column1]],CuentosIndexados[],6,FALSE)</f>
        <v>0</v>
      </c>
      <c r="E681">
        <f>VLOOKUP(CuentosContados[[#This Row],[Column1]],CuentosIndexados[],7,FALSE)</f>
        <v>0</v>
      </c>
      <c r="F681">
        <f>VLOOKUP(CuentosContados[[#This Row],[Column1]],CuentosIndexados[],8,FALSE)</f>
        <v>0</v>
      </c>
      <c r="G681">
        <f>VLOOKUP(CuentosContados[[#This Row],[Column1]],CuentosIndexados[],9,FALSE)</f>
        <v>0</v>
      </c>
      <c r="H681">
        <f>VLOOKUP(CuentosContados[[#This Row],[Column1]],CuentosIndexados[],10,FALSE)</f>
        <v>0</v>
      </c>
      <c r="I681" t="str">
        <f>VLOOKUP(CuentosContados[[#This Row],[Column1]],CuentosIndexados[],11,FALSE)</f>
        <v>educacion</v>
      </c>
      <c r="J681" t="str">
        <f>VLOOKUP(CuentosContados[[#This Row],[Column1]],CuentosIndexados[],12,FALSE)</f>
        <v>trabajo</v>
      </c>
      <c r="K681">
        <f>VLOOKUP(CuentosContados[[#This Row],[Column1]],CuentosIndexados[],13,FALSE)</f>
        <v>0</v>
      </c>
      <c r="L681" t="str">
        <f>VLOOKUP(CuentosContados[[#This Row],[Column1]],CuentosIndexados[],14,FALSE)</f>
        <v>duda</v>
      </c>
      <c r="M681">
        <f>VLOOKUP(CuentosContados[[#This Row],[Column1]],CuentosIndexados[],15,FALSE)</f>
        <v>0</v>
      </c>
      <c r="N681">
        <f>VLOOKUP(CuentosContados[[#This Row],[Column1]],CuentosIndexados[],16,FALSE)</f>
        <v>0</v>
      </c>
      <c r="O681">
        <f>VLOOKUP(CuentosContados[[#This Row],[Column1]],CuentosIndexados[],17,FALSE)</f>
        <v>0</v>
      </c>
      <c r="P681">
        <f>VLOOKUP(CuentosContados[[#This Row],[Column1]],CuentosIndexados[],18,FALSE)</f>
        <v>0</v>
      </c>
      <c r="Q681">
        <f>VLOOKUP(CuentosContados[[#This Row],[Column1]],CuentosIndexados[],19,FALSE)</f>
        <v>0</v>
      </c>
      <c r="R681">
        <f>VLOOKUP(CuentosContados[[#This Row],[Column1]],CuentosIndexados[],20,FALSE)</f>
        <v>0</v>
      </c>
      <c r="S681">
        <f>VLOOKUP(CuentosContados[[#This Row],[Column1]],CuentosIndexados[],21,FALSE)</f>
        <v>0</v>
      </c>
      <c r="T681">
        <f>VLOOKUP(CuentosContados[[#This Row],[Column1]],CuentosIndexados[],22,FALSE)</f>
        <v>0</v>
      </c>
      <c r="U681">
        <f>VLOOKUP(CuentosContados[[#This Row],[Column1]],CuentosIndexados[],23,FALSE)</f>
        <v>0</v>
      </c>
      <c r="V681">
        <f>VLOOKUP(CuentosContados[[#This Row],[Column1]],CuentosIndexados[],24,FALSE)</f>
        <v>0</v>
      </c>
      <c r="W681">
        <f>VLOOKUP(CuentosContados[[#This Row],[Column1]],CuentosIndexados[],25,FALSE)</f>
        <v>0</v>
      </c>
      <c r="X681">
        <f>VLOOKUP(CuentosContados[[#This Row],[Column1]],CuentosIndexados[],26,FALSE)</f>
        <v>0</v>
      </c>
      <c r="Y681">
        <f>VLOOKUP(CuentosContados[[#This Row],[Column1]],CuentosIndexados[],27,FALSE)</f>
        <v>0</v>
      </c>
      <c r="Z681">
        <f>VLOOKUP(CuentosContados[[#This Row],[Column1]],CuentosIndexados[],28,FALSE)</f>
        <v>0</v>
      </c>
      <c r="AA681">
        <f>VLOOKUP(CuentosContados[[#This Row],[Column1]],CuentosIndexados[],29,FALSE)</f>
        <v>0</v>
      </c>
      <c r="AB681">
        <f>VLOOKUP(CuentosContados[[#This Row],[Column1]],CuentosIndexados[],30,FALSE)</f>
        <v>0</v>
      </c>
      <c r="AC681">
        <f>VLOOKUP(CuentosContados[[#This Row],[Column1]],CuentosIndexados[],31,FALSE)</f>
        <v>0</v>
      </c>
      <c r="AD681">
        <f>VLOOKUP(CuentosContados[[#This Row],[Column1]],CuentosIndexados[],32,FALSE)</f>
        <v>0</v>
      </c>
      <c r="AE681">
        <f>VLOOKUP(CuentosContados[[#This Row],[Column1]],CuentosIndexados[],33,FALSE)</f>
        <v>0</v>
      </c>
      <c r="AF681">
        <f>VLOOKUP(CuentosContados[[#This Row],[Column1]],CuentosIndexados[],34,FALSE)</f>
        <v>0</v>
      </c>
      <c r="AG681">
        <f>VLOOKUP(CuentosContados[[#This Row],[Column1]],CuentosIndexados[],35,FALSE)</f>
        <v>0</v>
      </c>
      <c r="AH681">
        <f>VLOOKUP(CuentosContados[[#This Row],[Column1]],CuentosIndexados[],36,FALSE)</f>
        <v>0</v>
      </c>
      <c r="AI681">
        <f>VLOOKUP(CuentosContados[[#This Row],[Column1]],CuentosIndexados[],37,FALSE)</f>
        <v>0</v>
      </c>
      <c r="AJ681">
        <f>VLOOKUP(CuentosContados[[#This Row],[Column1]],CuentosIndexados[],38,FALSE)</f>
        <v>0</v>
      </c>
      <c r="AK681">
        <f>VLOOKUP(CuentosContados[[#This Row],[Column1]],CuentosIndexados[],39,FALSE)</f>
        <v>0</v>
      </c>
    </row>
    <row r="682" spans="1:37" x14ac:dyDescent="0.25">
      <c r="A682" t="s">
        <v>182</v>
      </c>
      <c r="B682">
        <f>VLOOKUP(CuentosContados[[#This Row],[Column1]],CuentosIndexados[],3,FALSE)</f>
        <v>0</v>
      </c>
      <c r="C682">
        <f>VLOOKUP(CuentosContados[[#This Row],[Column1]],CuentosIndexados[],5,FALSE)</f>
        <v>0</v>
      </c>
      <c r="D682">
        <f>VLOOKUP(CuentosContados[[#This Row],[Column1]],CuentosIndexados[],6,FALSE)</f>
        <v>0</v>
      </c>
      <c r="E682">
        <f>VLOOKUP(CuentosContados[[#This Row],[Column1]],CuentosIndexados[],7,FALSE)</f>
        <v>0</v>
      </c>
      <c r="F682">
        <f>VLOOKUP(CuentosContados[[#This Row],[Column1]],CuentosIndexados[],8,FALSE)</f>
        <v>0</v>
      </c>
      <c r="G682">
        <f>VLOOKUP(CuentosContados[[#This Row],[Column1]],CuentosIndexados[],9,FALSE)</f>
        <v>0</v>
      </c>
      <c r="H682">
        <f>VLOOKUP(CuentosContados[[#This Row],[Column1]],CuentosIndexados[],10,FALSE)</f>
        <v>0</v>
      </c>
      <c r="I682" t="str">
        <f>VLOOKUP(CuentosContados[[#This Row],[Column1]],CuentosIndexados[],11,FALSE)</f>
        <v>educacion</v>
      </c>
      <c r="J682" t="str">
        <f>VLOOKUP(CuentosContados[[#This Row],[Column1]],CuentosIndexados[],12,FALSE)</f>
        <v>trabajo</v>
      </c>
      <c r="K682">
        <f>VLOOKUP(CuentosContados[[#This Row],[Column1]],CuentosIndexados[],13,FALSE)</f>
        <v>0</v>
      </c>
      <c r="L682" t="str">
        <f>VLOOKUP(CuentosContados[[#This Row],[Column1]],CuentosIndexados[],14,FALSE)</f>
        <v>duda</v>
      </c>
      <c r="M682">
        <f>VLOOKUP(CuentosContados[[#This Row],[Column1]],CuentosIndexados[],15,FALSE)</f>
        <v>0</v>
      </c>
      <c r="N682">
        <f>VLOOKUP(CuentosContados[[#This Row],[Column1]],CuentosIndexados[],16,FALSE)</f>
        <v>0</v>
      </c>
      <c r="O682">
        <f>VLOOKUP(CuentosContados[[#This Row],[Column1]],CuentosIndexados[],17,FALSE)</f>
        <v>0</v>
      </c>
      <c r="P682">
        <f>VLOOKUP(CuentosContados[[#This Row],[Column1]],CuentosIndexados[],18,FALSE)</f>
        <v>0</v>
      </c>
      <c r="Q682">
        <f>VLOOKUP(CuentosContados[[#This Row],[Column1]],CuentosIndexados[],19,FALSE)</f>
        <v>0</v>
      </c>
      <c r="R682">
        <f>VLOOKUP(CuentosContados[[#This Row],[Column1]],CuentosIndexados[],20,FALSE)</f>
        <v>0</v>
      </c>
      <c r="S682">
        <f>VLOOKUP(CuentosContados[[#This Row],[Column1]],CuentosIndexados[],21,FALSE)</f>
        <v>0</v>
      </c>
      <c r="T682">
        <f>VLOOKUP(CuentosContados[[#This Row],[Column1]],CuentosIndexados[],22,FALSE)</f>
        <v>0</v>
      </c>
      <c r="U682">
        <f>VLOOKUP(CuentosContados[[#This Row],[Column1]],CuentosIndexados[],23,FALSE)</f>
        <v>0</v>
      </c>
      <c r="V682">
        <f>VLOOKUP(CuentosContados[[#This Row],[Column1]],CuentosIndexados[],24,FALSE)</f>
        <v>0</v>
      </c>
      <c r="W682">
        <f>VLOOKUP(CuentosContados[[#This Row],[Column1]],CuentosIndexados[],25,FALSE)</f>
        <v>0</v>
      </c>
      <c r="X682">
        <f>VLOOKUP(CuentosContados[[#This Row],[Column1]],CuentosIndexados[],26,FALSE)</f>
        <v>0</v>
      </c>
      <c r="Y682">
        <f>VLOOKUP(CuentosContados[[#This Row],[Column1]],CuentosIndexados[],27,FALSE)</f>
        <v>0</v>
      </c>
      <c r="Z682">
        <f>VLOOKUP(CuentosContados[[#This Row],[Column1]],CuentosIndexados[],28,FALSE)</f>
        <v>0</v>
      </c>
      <c r="AA682">
        <f>VLOOKUP(CuentosContados[[#This Row],[Column1]],CuentosIndexados[],29,FALSE)</f>
        <v>0</v>
      </c>
      <c r="AB682">
        <f>VLOOKUP(CuentosContados[[#This Row],[Column1]],CuentosIndexados[],30,FALSE)</f>
        <v>0</v>
      </c>
      <c r="AC682">
        <f>VLOOKUP(CuentosContados[[#This Row],[Column1]],CuentosIndexados[],31,FALSE)</f>
        <v>0</v>
      </c>
      <c r="AD682">
        <f>VLOOKUP(CuentosContados[[#This Row],[Column1]],CuentosIndexados[],32,FALSE)</f>
        <v>0</v>
      </c>
      <c r="AE682">
        <f>VLOOKUP(CuentosContados[[#This Row],[Column1]],CuentosIndexados[],33,FALSE)</f>
        <v>0</v>
      </c>
      <c r="AF682">
        <f>VLOOKUP(CuentosContados[[#This Row],[Column1]],CuentosIndexados[],34,FALSE)</f>
        <v>0</v>
      </c>
      <c r="AG682">
        <f>VLOOKUP(CuentosContados[[#This Row],[Column1]],CuentosIndexados[],35,FALSE)</f>
        <v>0</v>
      </c>
      <c r="AH682">
        <f>VLOOKUP(CuentosContados[[#This Row],[Column1]],CuentosIndexados[],36,FALSE)</f>
        <v>0</v>
      </c>
      <c r="AI682">
        <f>VLOOKUP(CuentosContados[[#This Row],[Column1]],CuentosIndexados[],37,FALSE)</f>
        <v>0</v>
      </c>
      <c r="AJ682">
        <f>VLOOKUP(CuentosContados[[#This Row],[Column1]],CuentosIndexados[],38,FALSE)</f>
        <v>0</v>
      </c>
      <c r="AK682">
        <f>VLOOKUP(CuentosContados[[#This Row],[Column1]],CuentosIndexados[],39,FALSE)</f>
        <v>0</v>
      </c>
    </row>
    <row r="683" spans="1:37" x14ac:dyDescent="0.25">
      <c r="A683" t="s">
        <v>177</v>
      </c>
      <c r="B683">
        <f>VLOOKUP(CuentosContados[[#This Row],[Column1]],CuentosIndexados[],3,FALSE)</f>
        <v>0</v>
      </c>
      <c r="C683">
        <f>VLOOKUP(CuentosContados[[#This Row],[Column1]],CuentosIndexados[],5,FALSE)</f>
        <v>0</v>
      </c>
      <c r="D683">
        <f>VLOOKUP(CuentosContados[[#This Row],[Column1]],CuentosIndexados[],6,FALSE)</f>
        <v>0</v>
      </c>
      <c r="E683">
        <f>VLOOKUP(CuentosContados[[#This Row],[Column1]],CuentosIndexados[],7,FALSE)</f>
        <v>0</v>
      </c>
      <c r="F683">
        <f>VLOOKUP(CuentosContados[[#This Row],[Column1]],CuentosIndexados[],8,FALSE)</f>
        <v>0</v>
      </c>
      <c r="G683">
        <f>VLOOKUP(CuentosContados[[#This Row],[Column1]],CuentosIndexados[],9,FALSE)</f>
        <v>0</v>
      </c>
      <c r="H683">
        <f>VLOOKUP(CuentosContados[[#This Row],[Column1]],CuentosIndexados[],10,FALSE)</f>
        <v>0</v>
      </c>
      <c r="I683">
        <f>VLOOKUP(CuentosContados[[#This Row],[Column1]],CuentosIndexados[],11,FALSE)</f>
        <v>0</v>
      </c>
      <c r="J683">
        <f>VLOOKUP(CuentosContados[[#This Row],[Column1]],CuentosIndexados[],12,FALSE)</f>
        <v>0</v>
      </c>
      <c r="K683">
        <f>VLOOKUP(CuentosContados[[#This Row],[Column1]],CuentosIndexados[],13,FALSE)</f>
        <v>0</v>
      </c>
      <c r="L683">
        <f>VLOOKUP(CuentosContados[[#This Row],[Column1]],CuentosIndexados[],14,FALSE)</f>
        <v>0</v>
      </c>
      <c r="M683" t="str">
        <f>VLOOKUP(CuentosContados[[#This Row],[Column1]],CuentosIndexados[],15,FALSE)</f>
        <v>tristeza</v>
      </c>
      <c r="N683" t="str">
        <f>VLOOKUP(CuentosContados[[#This Row],[Column1]],CuentosIndexados[],16,FALSE)</f>
        <v>resiliencia</v>
      </c>
      <c r="O683">
        <f>VLOOKUP(CuentosContados[[#This Row],[Column1]],CuentosIndexados[],17,FALSE)</f>
        <v>0</v>
      </c>
      <c r="P683">
        <f>VLOOKUP(CuentosContados[[#This Row],[Column1]],CuentosIndexados[],18,FALSE)</f>
        <v>0</v>
      </c>
      <c r="Q683">
        <f>VLOOKUP(CuentosContados[[#This Row],[Column1]],CuentosIndexados[],19,FALSE)</f>
        <v>0</v>
      </c>
      <c r="R683">
        <f>VLOOKUP(CuentosContados[[#This Row],[Column1]],CuentosIndexados[],20,FALSE)</f>
        <v>0</v>
      </c>
      <c r="S683">
        <f>VLOOKUP(CuentosContados[[#This Row],[Column1]],CuentosIndexados[],21,FALSE)</f>
        <v>0</v>
      </c>
      <c r="T683">
        <f>VLOOKUP(CuentosContados[[#This Row],[Column1]],CuentosIndexados[],22,FALSE)</f>
        <v>0</v>
      </c>
      <c r="U683">
        <f>VLOOKUP(CuentosContados[[#This Row],[Column1]],CuentosIndexados[],23,FALSE)</f>
        <v>0</v>
      </c>
      <c r="V683">
        <f>VLOOKUP(CuentosContados[[#This Row],[Column1]],CuentosIndexados[],24,FALSE)</f>
        <v>0</v>
      </c>
      <c r="W683">
        <f>VLOOKUP(CuentosContados[[#This Row],[Column1]],CuentosIndexados[],25,FALSE)</f>
        <v>0</v>
      </c>
      <c r="X683">
        <f>VLOOKUP(CuentosContados[[#This Row],[Column1]],CuentosIndexados[],26,FALSE)</f>
        <v>0</v>
      </c>
      <c r="Y683">
        <f>VLOOKUP(CuentosContados[[#This Row],[Column1]],CuentosIndexados[],27,FALSE)</f>
        <v>0</v>
      </c>
      <c r="Z683">
        <f>VLOOKUP(CuentosContados[[#This Row],[Column1]],CuentosIndexados[],28,FALSE)</f>
        <v>0</v>
      </c>
      <c r="AA683">
        <f>VLOOKUP(CuentosContados[[#This Row],[Column1]],CuentosIndexados[],29,FALSE)</f>
        <v>0</v>
      </c>
      <c r="AB683">
        <f>VLOOKUP(CuentosContados[[#This Row],[Column1]],CuentosIndexados[],30,FALSE)</f>
        <v>0</v>
      </c>
      <c r="AC683">
        <f>VLOOKUP(CuentosContados[[#This Row],[Column1]],CuentosIndexados[],31,FALSE)</f>
        <v>0</v>
      </c>
      <c r="AD683">
        <f>VLOOKUP(CuentosContados[[#This Row],[Column1]],CuentosIndexados[],32,FALSE)</f>
        <v>0</v>
      </c>
      <c r="AE683">
        <f>VLOOKUP(CuentosContados[[#This Row],[Column1]],CuentosIndexados[],33,FALSE)</f>
        <v>0</v>
      </c>
      <c r="AF683">
        <f>VLOOKUP(CuentosContados[[#This Row],[Column1]],CuentosIndexados[],34,FALSE)</f>
        <v>0</v>
      </c>
      <c r="AG683">
        <f>VLOOKUP(CuentosContados[[#This Row],[Column1]],CuentosIndexados[],35,FALSE)</f>
        <v>0</v>
      </c>
      <c r="AH683">
        <f>VLOOKUP(CuentosContados[[#This Row],[Column1]],CuentosIndexados[],36,FALSE)</f>
        <v>0</v>
      </c>
      <c r="AI683">
        <f>VLOOKUP(CuentosContados[[#This Row],[Column1]],CuentosIndexados[],37,FALSE)</f>
        <v>0</v>
      </c>
      <c r="AJ683">
        <f>VLOOKUP(CuentosContados[[#This Row],[Column1]],CuentosIndexados[],38,FALSE)</f>
        <v>0</v>
      </c>
      <c r="AK683">
        <f>VLOOKUP(CuentosContados[[#This Row],[Column1]],CuentosIndexados[],39,FALSE)</f>
        <v>0</v>
      </c>
    </row>
    <row r="684" spans="1:37" x14ac:dyDescent="0.25">
      <c r="A684" t="s">
        <v>177</v>
      </c>
      <c r="B684">
        <f>VLOOKUP(CuentosContados[[#This Row],[Column1]],CuentosIndexados[],3,FALSE)</f>
        <v>0</v>
      </c>
      <c r="C684">
        <f>VLOOKUP(CuentosContados[[#This Row],[Column1]],CuentosIndexados[],5,FALSE)</f>
        <v>0</v>
      </c>
      <c r="D684">
        <f>VLOOKUP(CuentosContados[[#This Row],[Column1]],CuentosIndexados[],6,FALSE)</f>
        <v>0</v>
      </c>
      <c r="E684">
        <f>VLOOKUP(CuentosContados[[#This Row],[Column1]],CuentosIndexados[],7,FALSE)</f>
        <v>0</v>
      </c>
      <c r="F684">
        <f>VLOOKUP(CuentosContados[[#This Row],[Column1]],CuentosIndexados[],8,FALSE)</f>
        <v>0</v>
      </c>
      <c r="G684">
        <f>VLOOKUP(CuentosContados[[#This Row],[Column1]],CuentosIndexados[],9,FALSE)</f>
        <v>0</v>
      </c>
      <c r="H684">
        <f>VLOOKUP(CuentosContados[[#This Row],[Column1]],CuentosIndexados[],10,FALSE)</f>
        <v>0</v>
      </c>
      <c r="I684">
        <f>VLOOKUP(CuentosContados[[#This Row],[Column1]],CuentosIndexados[],11,FALSE)</f>
        <v>0</v>
      </c>
      <c r="J684">
        <f>VLOOKUP(CuentosContados[[#This Row],[Column1]],CuentosIndexados[],12,FALSE)</f>
        <v>0</v>
      </c>
      <c r="K684">
        <f>VLOOKUP(CuentosContados[[#This Row],[Column1]],CuentosIndexados[],13,FALSE)</f>
        <v>0</v>
      </c>
      <c r="L684">
        <f>VLOOKUP(CuentosContados[[#This Row],[Column1]],CuentosIndexados[],14,FALSE)</f>
        <v>0</v>
      </c>
      <c r="M684" t="str">
        <f>VLOOKUP(CuentosContados[[#This Row],[Column1]],CuentosIndexados[],15,FALSE)</f>
        <v>tristeza</v>
      </c>
      <c r="N684" t="str">
        <f>VLOOKUP(CuentosContados[[#This Row],[Column1]],CuentosIndexados[],16,FALSE)</f>
        <v>resiliencia</v>
      </c>
      <c r="O684">
        <f>VLOOKUP(CuentosContados[[#This Row],[Column1]],CuentosIndexados[],17,FALSE)</f>
        <v>0</v>
      </c>
      <c r="P684">
        <f>VLOOKUP(CuentosContados[[#This Row],[Column1]],CuentosIndexados[],18,FALSE)</f>
        <v>0</v>
      </c>
      <c r="Q684">
        <f>VLOOKUP(CuentosContados[[#This Row],[Column1]],CuentosIndexados[],19,FALSE)</f>
        <v>0</v>
      </c>
      <c r="R684">
        <f>VLOOKUP(CuentosContados[[#This Row],[Column1]],CuentosIndexados[],20,FALSE)</f>
        <v>0</v>
      </c>
      <c r="S684">
        <f>VLOOKUP(CuentosContados[[#This Row],[Column1]],CuentosIndexados[],21,FALSE)</f>
        <v>0</v>
      </c>
      <c r="T684">
        <f>VLOOKUP(CuentosContados[[#This Row],[Column1]],CuentosIndexados[],22,FALSE)</f>
        <v>0</v>
      </c>
      <c r="U684">
        <f>VLOOKUP(CuentosContados[[#This Row],[Column1]],CuentosIndexados[],23,FALSE)</f>
        <v>0</v>
      </c>
      <c r="V684">
        <f>VLOOKUP(CuentosContados[[#This Row],[Column1]],CuentosIndexados[],24,FALSE)</f>
        <v>0</v>
      </c>
      <c r="W684">
        <f>VLOOKUP(CuentosContados[[#This Row],[Column1]],CuentosIndexados[],25,FALSE)</f>
        <v>0</v>
      </c>
      <c r="X684">
        <f>VLOOKUP(CuentosContados[[#This Row],[Column1]],CuentosIndexados[],26,FALSE)</f>
        <v>0</v>
      </c>
      <c r="Y684">
        <f>VLOOKUP(CuentosContados[[#This Row],[Column1]],CuentosIndexados[],27,FALSE)</f>
        <v>0</v>
      </c>
      <c r="Z684">
        <f>VLOOKUP(CuentosContados[[#This Row],[Column1]],CuentosIndexados[],28,FALSE)</f>
        <v>0</v>
      </c>
      <c r="AA684">
        <f>VLOOKUP(CuentosContados[[#This Row],[Column1]],CuentosIndexados[],29,FALSE)</f>
        <v>0</v>
      </c>
      <c r="AB684">
        <f>VLOOKUP(CuentosContados[[#This Row],[Column1]],CuentosIndexados[],30,FALSE)</f>
        <v>0</v>
      </c>
      <c r="AC684">
        <f>VLOOKUP(CuentosContados[[#This Row],[Column1]],CuentosIndexados[],31,FALSE)</f>
        <v>0</v>
      </c>
      <c r="AD684">
        <f>VLOOKUP(CuentosContados[[#This Row],[Column1]],CuentosIndexados[],32,FALSE)</f>
        <v>0</v>
      </c>
      <c r="AE684">
        <f>VLOOKUP(CuentosContados[[#This Row],[Column1]],CuentosIndexados[],33,FALSE)</f>
        <v>0</v>
      </c>
      <c r="AF684">
        <f>VLOOKUP(CuentosContados[[#This Row],[Column1]],CuentosIndexados[],34,FALSE)</f>
        <v>0</v>
      </c>
      <c r="AG684">
        <f>VLOOKUP(CuentosContados[[#This Row],[Column1]],CuentosIndexados[],35,FALSE)</f>
        <v>0</v>
      </c>
      <c r="AH684">
        <f>VLOOKUP(CuentosContados[[#This Row],[Column1]],CuentosIndexados[],36,FALSE)</f>
        <v>0</v>
      </c>
      <c r="AI684">
        <f>VLOOKUP(CuentosContados[[#This Row],[Column1]],CuentosIndexados[],37,FALSE)</f>
        <v>0</v>
      </c>
      <c r="AJ684">
        <f>VLOOKUP(CuentosContados[[#This Row],[Column1]],CuentosIndexados[],38,FALSE)</f>
        <v>0</v>
      </c>
      <c r="AK684">
        <f>VLOOKUP(CuentosContados[[#This Row],[Column1]],CuentosIndexados[],39,FALSE)</f>
        <v>0</v>
      </c>
    </row>
    <row r="685" spans="1:37" x14ac:dyDescent="0.25">
      <c r="A685" t="s">
        <v>177</v>
      </c>
      <c r="B685">
        <f>VLOOKUP(CuentosContados[[#This Row],[Column1]],CuentosIndexados[],3,FALSE)</f>
        <v>0</v>
      </c>
      <c r="C685">
        <f>VLOOKUP(CuentosContados[[#This Row],[Column1]],CuentosIndexados[],5,FALSE)</f>
        <v>0</v>
      </c>
      <c r="D685">
        <f>VLOOKUP(CuentosContados[[#This Row],[Column1]],CuentosIndexados[],6,FALSE)</f>
        <v>0</v>
      </c>
      <c r="E685">
        <f>VLOOKUP(CuentosContados[[#This Row],[Column1]],CuentosIndexados[],7,FALSE)</f>
        <v>0</v>
      </c>
      <c r="F685">
        <f>VLOOKUP(CuentosContados[[#This Row],[Column1]],CuentosIndexados[],8,FALSE)</f>
        <v>0</v>
      </c>
      <c r="G685">
        <f>VLOOKUP(CuentosContados[[#This Row],[Column1]],CuentosIndexados[],9,FALSE)</f>
        <v>0</v>
      </c>
      <c r="H685">
        <f>VLOOKUP(CuentosContados[[#This Row],[Column1]],CuentosIndexados[],10,FALSE)</f>
        <v>0</v>
      </c>
      <c r="I685">
        <f>VLOOKUP(CuentosContados[[#This Row],[Column1]],CuentosIndexados[],11,FALSE)</f>
        <v>0</v>
      </c>
      <c r="J685">
        <f>VLOOKUP(CuentosContados[[#This Row],[Column1]],CuentosIndexados[],12,FALSE)</f>
        <v>0</v>
      </c>
      <c r="K685">
        <f>VLOOKUP(CuentosContados[[#This Row],[Column1]],CuentosIndexados[],13,FALSE)</f>
        <v>0</v>
      </c>
      <c r="L685">
        <f>VLOOKUP(CuentosContados[[#This Row],[Column1]],CuentosIndexados[],14,FALSE)</f>
        <v>0</v>
      </c>
      <c r="M685" t="str">
        <f>VLOOKUP(CuentosContados[[#This Row],[Column1]],CuentosIndexados[],15,FALSE)</f>
        <v>tristeza</v>
      </c>
      <c r="N685" t="str">
        <f>VLOOKUP(CuentosContados[[#This Row],[Column1]],CuentosIndexados[],16,FALSE)</f>
        <v>resiliencia</v>
      </c>
      <c r="O685">
        <f>VLOOKUP(CuentosContados[[#This Row],[Column1]],CuentosIndexados[],17,FALSE)</f>
        <v>0</v>
      </c>
      <c r="P685">
        <f>VLOOKUP(CuentosContados[[#This Row],[Column1]],CuentosIndexados[],18,FALSE)</f>
        <v>0</v>
      </c>
      <c r="Q685">
        <f>VLOOKUP(CuentosContados[[#This Row],[Column1]],CuentosIndexados[],19,FALSE)</f>
        <v>0</v>
      </c>
      <c r="R685">
        <f>VLOOKUP(CuentosContados[[#This Row],[Column1]],CuentosIndexados[],20,FALSE)</f>
        <v>0</v>
      </c>
      <c r="S685">
        <f>VLOOKUP(CuentosContados[[#This Row],[Column1]],CuentosIndexados[],21,FALSE)</f>
        <v>0</v>
      </c>
      <c r="T685">
        <f>VLOOKUP(CuentosContados[[#This Row],[Column1]],CuentosIndexados[],22,FALSE)</f>
        <v>0</v>
      </c>
      <c r="U685">
        <f>VLOOKUP(CuentosContados[[#This Row],[Column1]],CuentosIndexados[],23,FALSE)</f>
        <v>0</v>
      </c>
      <c r="V685">
        <f>VLOOKUP(CuentosContados[[#This Row],[Column1]],CuentosIndexados[],24,FALSE)</f>
        <v>0</v>
      </c>
      <c r="W685">
        <f>VLOOKUP(CuentosContados[[#This Row],[Column1]],CuentosIndexados[],25,FALSE)</f>
        <v>0</v>
      </c>
      <c r="X685">
        <f>VLOOKUP(CuentosContados[[#This Row],[Column1]],CuentosIndexados[],26,FALSE)</f>
        <v>0</v>
      </c>
      <c r="Y685">
        <f>VLOOKUP(CuentosContados[[#This Row],[Column1]],CuentosIndexados[],27,FALSE)</f>
        <v>0</v>
      </c>
      <c r="Z685">
        <f>VLOOKUP(CuentosContados[[#This Row],[Column1]],CuentosIndexados[],28,FALSE)</f>
        <v>0</v>
      </c>
      <c r="AA685">
        <f>VLOOKUP(CuentosContados[[#This Row],[Column1]],CuentosIndexados[],29,FALSE)</f>
        <v>0</v>
      </c>
      <c r="AB685">
        <f>VLOOKUP(CuentosContados[[#This Row],[Column1]],CuentosIndexados[],30,FALSE)</f>
        <v>0</v>
      </c>
      <c r="AC685">
        <f>VLOOKUP(CuentosContados[[#This Row],[Column1]],CuentosIndexados[],31,FALSE)</f>
        <v>0</v>
      </c>
      <c r="AD685">
        <f>VLOOKUP(CuentosContados[[#This Row],[Column1]],CuentosIndexados[],32,FALSE)</f>
        <v>0</v>
      </c>
      <c r="AE685">
        <f>VLOOKUP(CuentosContados[[#This Row],[Column1]],CuentosIndexados[],33,FALSE)</f>
        <v>0</v>
      </c>
      <c r="AF685">
        <f>VLOOKUP(CuentosContados[[#This Row],[Column1]],CuentosIndexados[],34,FALSE)</f>
        <v>0</v>
      </c>
      <c r="AG685">
        <f>VLOOKUP(CuentosContados[[#This Row],[Column1]],CuentosIndexados[],35,FALSE)</f>
        <v>0</v>
      </c>
      <c r="AH685">
        <f>VLOOKUP(CuentosContados[[#This Row],[Column1]],CuentosIndexados[],36,FALSE)</f>
        <v>0</v>
      </c>
      <c r="AI685">
        <f>VLOOKUP(CuentosContados[[#This Row],[Column1]],CuentosIndexados[],37,FALSE)</f>
        <v>0</v>
      </c>
      <c r="AJ685">
        <f>VLOOKUP(CuentosContados[[#This Row],[Column1]],CuentosIndexados[],38,FALSE)</f>
        <v>0</v>
      </c>
      <c r="AK685">
        <f>VLOOKUP(CuentosContados[[#This Row],[Column1]],CuentosIndexados[],39,FALSE)</f>
        <v>0</v>
      </c>
    </row>
    <row r="686" spans="1:37" x14ac:dyDescent="0.25">
      <c r="A686" t="s">
        <v>177</v>
      </c>
      <c r="B686">
        <f>VLOOKUP(CuentosContados[[#This Row],[Column1]],CuentosIndexados[],3,FALSE)</f>
        <v>0</v>
      </c>
      <c r="C686">
        <f>VLOOKUP(CuentosContados[[#This Row],[Column1]],CuentosIndexados[],5,FALSE)</f>
        <v>0</v>
      </c>
      <c r="D686">
        <f>VLOOKUP(CuentosContados[[#This Row],[Column1]],CuentosIndexados[],6,FALSE)</f>
        <v>0</v>
      </c>
      <c r="E686">
        <f>VLOOKUP(CuentosContados[[#This Row],[Column1]],CuentosIndexados[],7,FALSE)</f>
        <v>0</v>
      </c>
      <c r="F686">
        <f>VLOOKUP(CuentosContados[[#This Row],[Column1]],CuentosIndexados[],8,FALSE)</f>
        <v>0</v>
      </c>
      <c r="G686">
        <f>VLOOKUP(CuentosContados[[#This Row],[Column1]],CuentosIndexados[],9,FALSE)</f>
        <v>0</v>
      </c>
      <c r="H686">
        <f>VLOOKUP(CuentosContados[[#This Row],[Column1]],CuentosIndexados[],10,FALSE)</f>
        <v>0</v>
      </c>
      <c r="I686">
        <f>VLOOKUP(CuentosContados[[#This Row],[Column1]],CuentosIndexados[],11,FALSE)</f>
        <v>0</v>
      </c>
      <c r="J686">
        <f>VLOOKUP(CuentosContados[[#This Row],[Column1]],CuentosIndexados[],12,FALSE)</f>
        <v>0</v>
      </c>
      <c r="K686">
        <f>VLOOKUP(CuentosContados[[#This Row],[Column1]],CuentosIndexados[],13,FALSE)</f>
        <v>0</v>
      </c>
      <c r="L686">
        <f>VLOOKUP(CuentosContados[[#This Row],[Column1]],CuentosIndexados[],14,FALSE)</f>
        <v>0</v>
      </c>
      <c r="M686" t="str">
        <f>VLOOKUP(CuentosContados[[#This Row],[Column1]],CuentosIndexados[],15,FALSE)</f>
        <v>tristeza</v>
      </c>
      <c r="N686" t="str">
        <f>VLOOKUP(CuentosContados[[#This Row],[Column1]],CuentosIndexados[],16,FALSE)</f>
        <v>resiliencia</v>
      </c>
      <c r="O686">
        <f>VLOOKUP(CuentosContados[[#This Row],[Column1]],CuentosIndexados[],17,FALSE)</f>
        <v>0</v>
      </c>
      <c r="P686">
        <f>VLOOKUP(CuentosContados[[#This Row],[Column1]],CuentosIndexados[],18,FALSE)</f>
        <v>0</v>
      </c>
      <c r="Q686">
        <f>VLOOKUP(CuentosContados[[#This Row],[Column1]],CuentosIndexados[],19,FALSE)</f>
        <v>0</v>
      </c>
      <c r="R686">
        <f>VLOOKUP(CuentosContados[[#This Row],[Column1]],CuentosIndexados[],20,FALSE)</f>
        <v>0</v>
      </c>
      <c r="S686">
        <f>VLOOKUP(CuentosContados[[#This Row],[Column1]],CuentosIndexados[],21,FALSE)</f>
        <v>0</v>
      </c>
      <c r="T686">
        <f>VLOOKUP(CuentosContados[[#This Row],[Column1]],CuentosIndexados[],22,FALSE)</f>
        <v>0</v>
      </c>
      <c r="U686">
        <f>VLOOKUP(CuentosContados[[#This Row],[Column1]],CuentosIndexados[],23,FALSE)</f>
        <v>0</v>
      </c>
      <c r="V686">
        <f>VLOOKUP(CuentosContados[[#This Row],[Column1]],CuentosIndexados[],24,FALSE)</f>
        <v>0</v>
      </c>
      <c r="W686">
        <f>VLOOKUP(CuentosContados[[#This Row],[Column1]],CuentosIndexados[],25,FALSE)</f>
        <v>0</v>
      </c>
      <c r="X686">
        <f>VLOOKUP(CuentosContados[[#This Row],[Column1]],CuentosIndexados[],26,FALSE)</f>
        <v>0</v>
      </c>
      <c r="Y686">
        <f>VLOOKUP(CuentosContados[[#This Row],[Column1]],CuentosIndexados[],27,FALSE)</f>
        <v>0</v>
      </c>
      <c r="Z686">
        <f>VLOOKUP(CuentosContados[[#This Row],[Column1]],CuentosIndexados[],28,FALSE)</f>
        <v>0</v>
      </c>
      <c r="AA686">
        <f>VLOOKUP(CuentosContados[[#This Row],[Column1]],CuentosIndexados[],29,FALSE)</f>
        <v>0</v>
      </c>
      <c r="AB686">
        <f>VLOOKUP(CuentosContados[[#This Row],[Column1]],CuentosIndexados[],30,FALSE)</f>
        <v>0</v>
      </c>
      <c r="AC686">
        <f>VLOOKUP(CuentosContados[[#This Row],[Column1]],CuentosIndexados[],31,FALSE)</f>
        <v>0</v>
      </c>
      <c r="AD686">
        <f>VLOOKUP(CuentosContados[[#This Row],[Column1]],CuentosIndexados[],32,FALSE)</f>
        <v>0</v>
      </c>
      <c r="AE686">
        <f>VLOOKUP(CuentosContados[[#This Row],[Column1]],CuentosIndexados[],33,FALSE)</f>
        <v>0</v>
      </c>
      <c r="AF686">
        <f>VLOOKUP(CuentosContados[[#This Row],[Column1]],CuentosIndexados[],34,FALSE)</f>
        <v>0</v>
      </c>
      <c r="AG686">
        <f>VLOOKUP(CuentosContados[[#This Row],[Column1]],CuentosIndexados[],35,FALSE)</f>
        <v>0</v>
      </c>
      <c r="AH686">
        <f>VLOOKUP(CuentosContados[[#This Row],[Column1]],CuentosIndexados[],36,FALSE)</f>
        <v>0</v>
      </c>
      <c r="AI686">
        <f>VLOOKUP(CuentosContados[[#This Row],[Column1]],CuentosIndexados[],37,FALSE)</f>
        <v>0</v>
      </c>
      <c r="AJ686">
        <f>VLOOKUP(CuentosContados[[#This Row],[Column1]],CuentosIndexados[],38,FALSE)</f>
        <v>0</v>
      </c>
      <c r="AK686">
        <f>VLOOKUP(CuentosContados[[#This Row],[Column1]],CuentosIndexados[],39,FALSE)</f>
        <v>0</v>
      </c>
    </row>
    <row r="687" spans="1:37" x14ac:dyDescent="0.25">
      <c r="A687" t="s">
        <v>177</v>
      </c>
      <c r="B687">
        <f>VLOOKUP(CuentosContados[[#This Row],[Column1]],CuentosIndexados[],3,FALSE)</f>
        <v>0</v>
      </c>
      <c r="C687">
        <f>VLOOKUP(CuentosContados[[#This Row],[Column1]],CuentosIndexados[],5,FALSE)</f>
        <v>0</v>
      </c>
      <c r="D687">
        <f>VLOOKUP(CuentosContados[[#This Row],[Column1]],CuentosIndexados[],6,FALSE)</f>
        <v>0</v>
      </c>
      <c r="E687">
        <f>VLOOKUP(CuentosContados[[#This Row],[Column1]],CuentosIndexados[],7,FALSE)</f>
        <v>0</v>
      </c>
      <c r="F687">
        <f>VLOOKUP(CuentosContados[[#This Row],[Column1]],CuentosIndexados[],8,FALSE)</f>
        <v>0</v>
      </c>
      <c r="G687">
        <f>VLOOKUP(CuentosContados[[#This Row],[Column1]],CuentosIndexados[],9,FALSE)</f>
        <v>0</v>
      </c>
      <c r="H687">
        <f>VLOOKUP(CuentosContados[[#This Row],[Column1]],CuentosIndexados[],10,FALSE)</f>
        <v>0</v>
      </c>
      <c r="I687">
        <f>VLOOKUP(CuentosContados[[#This Row],[Column1]],CuentosIndexados[],11,FALSE)</f>
        <v>0</v>
      </c>
      <c r="J687">
        <f>VLOOKUP(CuentosContados[[#This Row],[Column1]],CuentosIndexados[],12,FALSE)</f>
        <v>0</v>
      </c>
      <c r="K687">
        <f>VLOOKUP(CuentosContados[[#This Row],[Column1]],CuentosIndexados[],13,FALSE)</f>
        <v>0</v>
      </c>
      <c r="L687">
        <f>VLOOKUP(CuentosContados[[#This Row],[Column1]],CuentosIndexados[],14,FALSE)</f>
        <v>0</v>
      </c>
      <c r="M687" t="str">
        <f>VLOOKUP(CuentosContados[[#This Row],[Column1]],CuentosIndexados[],15,FALSE)</f>
        <v>tristeza</v>
      </c>
      <c r="N687" t="str">
        <f>VLOOKUP(CuentosContados[[#This Row],[Column1]],CuentosIndexados[],16,FALSE)</f>
        <v>resiliencia</v>
      </c>
      <c r="O687">
        <f>VLOOKUP(CuentosContados[[#This Row],[Column1]],CuentosIndexados[],17,FALSE)</f>
        <v>0</v>
      </c>
      <c r="P687">
        <f>VLOOKUP(CuentosContados[[#This Row],[Column1]],CuentosIndexados[],18,FALSE)</f>
        <v>0</v>
      </c>
      <c r="Q687">
        <f>VLOOKUP(CuentosContados[[#This Row],[Column1]],CuentosIndexados[],19,FALSE)</f>
        <v>0</v>
      </c>
      <c r="R687">
        <f>VLOOKUP(CuentosContados[[#This Row],[Column1]],CuentosIndexados[],20,FALSE)</f>
        <v>0</v>
      </c>
      <c r="S687">
        <f>VLOOKUP(CuentosContados[[#This Row],[Column1]],CuentosIndexados[],21,FALSE)</f>
        <v>0</v>
      </c>
      <c r="T687">
        <f>VLOOKUP(CuentosContados[[#This Row],[Column1]],CuentosIndexados[],22,FALSE)</f>
        <v>0</v>
      </c>
      <c r="U687">
        <f>VLOOKUP(CuentosContados[[#This Row],[Column1]],CuentosIndexados[],23,FALSE)</f>
        <v>0</v>
      </c>
      <c r="V687">
        <f>VLOOKUP(CuentosContados[[#This Row],[Column1]],CuentosIndexados[],24,FALSE)</f>
        <v>0</v>
      </c>
      <c r="W687">
        <f>VLOOKUP(CuentosContados[[#This Row],[Column1]],CuentosIndexados[],25,FALSE)</f>
        <v>0</v>
      </c>
      <c r="X687">
        <f>VLOOKUP(CuentosContados[[#This Row],[Column1]],CuentosIndexados[],26,FALSE)</f>
        <v>0</v>
      </c>
      <c r="Y687">
        <f>VLOOKUP(CuentosContados[[#This Row],[Column1]],CuentosIndexados[],27,FALSE)</f>
        <v>0</v>
      </c>
      <c r="Z687">
        <f>VLOOKUP(CuentosContados[[#This Row],[Column1]],CuentosIndexados[],28,FALSE)</f>
        <v>0</v>
      </c>
      <c r="AA687">
        <f>VLOOKUP(CuentosContados[[#This Row],[Column1]],CuentosIndexados[],29,FALSE)</f>
        <v>0</v>
      </c>
      <c r="AB687">
        <f>VLOOKUP(CuentosContados[[#This Row],[Column1]],CuentosIndexados[],30,FALSE)</f>
        <v>0</v>
      </c>
      <c r="AC687">
        <f>VLOOKUP(CuentosContados[[#This Row],[Column1]],CuentosIndexados[],31,FALSE)</f>
        <v>0</v>
      </c>
      <c r="AD687">
        <f>VLOOKUP(CuentosContados[[#This Row],[Column1]],CuentosIndexados[],32,FALSE)</f>
        <v>0</v>
      </c>
      <c r="AE687">
        <f>VLOOKUP(CuentosContados[[#This Row],[Column1]],CuentosIndexados[],33,FALSE)</f>
        <v>0</v>
      </c>
      <c r="AF687">
        <f>VLOOKUP(CuentosContados[[#This Row],[Column1]],CuentosIndexados[],34,FALSE)</f>
        <v>0</v>
      </c>
      <c r="AG687">
        <f>VLOOKUP(CuentosContados[[#This Row],[Column1]],CuentosIndexados[],35,FALSE)</f>
        <v>0</v>
      </c>
      <c r="AH687">
        <f>VLOOKUP(CuentosContados[[#This Row],[Column1]],CuentosIndexados[],36,FALSE)</f>
        <v>0</v>
      </c>
      <c r="AI687">
        <f>VLOOKUP(CuentosContados[[#This Row],[Column1]],CuentosIndexados[],37,FALSE)</f>
        <v>0</v>
      </c>
      <c r="AJ687">
        <f>VLOOKUP(CuentosContados[[#This Row],[Column1]],CuentosIndexados[],38,FALSE)</f>
        <v>0</v>
      </c>
      <c r="AK687">
        <f>VLOOKUP(CuentosContados[[#This Row],[Column1]],CuentosIndexados[],39,FALSE)</f>
        <v>0</v>
      </c>
    </row>
    <row r="688" spans="1:37" x14ac:dyDescent="0.25">
      <c r="A688" t="s">
        <v>177</v>
      </c>
      <c r="B688">
        <f>VLOOKUP(CuentosContados[[#This Row],[Column1]],CuentosIndexados[],3,FALSE)</f>
        <v>0</v>
      </c>
      <c r="C688">
        <f>VLOOKUP(CuentosContados[[#This Row],[Column1]],CuentosIndexados[],5,FALSE)</f>
        <v>0</v>
      </c>
      <c r="D688">
        <f>VLOOKUP(CuentosContados[[#This Row],[Column1]],CuentosIndexados[],6,FALSE)</f>
        <v>0</v>
      </c>
      <c r="E688">
        <f>VLOOKUP(CuentosContados[[#This Row],[Column1]],CuentosIndexados[],7,FALSE)</f>
        <v>0</v>
      </c>
      <c r="F688">
        <f>VLOOKUP(CuentosContados[[#This Row],[Column1]],CuentosIndexados[],8,FALSE)</f>
        <v>0</v>
      </c>
      <c r="G688">
        <f>VLOOKUP(CuentosContados[[#This Row],[Column1]],CuentosIndexados[],9,FALSE)</f>
        <v>0</v>
      </c>
      <c r="H688">
        <f>VLOOKUP(CuentosContados[[#This Row],[Column1]],CuentosIndexados[],10,FALSE)</f>
        <v>0</v>
      </c>
      <c r="I688">
        <f>VLOOKUP(CuentosContados[[#This Row],[Column1]],CuentosIndexados[],11,FALSE)</f>
        <v>0</v>
      </c>
      <c r="J688">
        <f>VLOOKUP(CuentosContados[[#This Row],[Column1]],CuentosIndexados[],12,FALSE)</f>
        <v>0</v>
      </c>
      <c r="K688">
        <f>VLOOKUP(CuentosContados[[#This Row],[Column1]],CuentosIndexados[],13,FALSE)</f>
        <v>0</v>
      </c>
      <c r="L688">
        <f>VLOOKUP(CuentosContados[[#This Row],[Column1]],CuentosIndexados[],14,FALSE)</f>
        <v>0</v>
      </c>
      <c r="M688" t="str">
        <f>VLOOKUP(CuentosContados[[#This Row],[Column1]],CuentosIndexados[],15,FALSE)</f>
        <v>tristeza</v>
      </c>
      <c r="N688" t="str">
        <f>VLOOKUP(CuentosContados[[#This Row],[Column1]],CuentosIndexados[],16,FALSE)</f>
        <v>resiliencia</v>
      </c>
      <c r="O688">
        <f>VLOOKUP(CuentosContados[[#This Row],[Column1]],CuentosIndexados[],17,FALSE)</f>
        <v>0</v>
      </c>
      <c r="P688">
        <f>VLOOKUP(CuentosContados[[#This Row],[Column1]],CuentosIndexados[],18,FALSE)</f>
        <v>0</v>
      </c>
      <c r="Q688">
        <f>VLOOKUP(CuentosContados[[#This Row],[Column1]],CuentosIndexados[],19,FALSE)</f>
        <v>0</v>
      </c>
      <c r="R688">
        <f>VLOOKUP(CuentosContados[[#This Row],[Column1]],CuentosIndexados[],20,FALSE)</f>
        <v>0</v>
      </c>
      <c r="S688">
        <f>VLOOKUP(CuentosContados[[#This Row],[Column1]],CuentosIndexados[],21,FALSE)</f>
        <v>0</v>
      </c>
      <c r="T688">
        <f>VLOOKUP(CuentosContados[[#This Row],[Column1]],CuentosIndexados[],22,FALSE)</f>
        <v>0</v>
      </c>
      <c r="U688">
        <f>VLOOKUP(CuentosContados[[#This Row],[Column1]],CuentosIndexados[],23,FALSE)</f>
        <v>0</v>
      </c>
      <c r="V688">
        <f>VLOOKUP(CuentosContados[[#This Row],[Column1]],CuentosIndexados[],24,FALSE)</f>
        <v>0</v>
      </c>
      <c r="W688">
        <f>VLOOKUP(CuentosContados[[#This Row],[Column1]],CuentosIndexados[],25,FALSE)</f>
        <v>0</v>
      </c>
      <c r="X688">
        <f>VLOOKUP(CuentosContados[[#This Row],[Column1]],CuentosIndexados[],26,FALSE)</f>
        <v>0</v>
      </c>
      <c r="Y688">
        <f>VLOOKUP(CuentosContados[[#This Row],[Column1]],CuentosIndexados[],27,FALSE)</f>
        <v>0</v>
      </c>
      <c r="Z688">
        <f>VLOOKUP(CuentosContados[[#This Row],[Column1]],CuentosIndexados[],28,FALSE)</f>
        <v>0</v>
      </c>
      <c r="AA688">
        <f>VLOOKUP(CuentosContados[[#This Row],[Column1]],CuentosIndexados[],29,FALSE)</f>
        <v>0</v>
      </c>
      <c r="AB688">
        <f>VLOOKUP(CuentosContados[[#This Row],[Column1]],CuentosIndexados[],30,FALSE)</f>
        <v>0</v>
      </c>
      <c r="AC688">
        <f>VLOOKUP(CuentosContados[[#This Row],[Column1]],CuentosIndexados[],31,FALSE)</f>
        <v>0</v>
      </c>
      <c r="AD688">
        <f>VLOOKUP(CuentosContados[[#This Row],[Column1]],CuentosIndexados[],32,FALSE)</f>
        <v>0</v>
      </c>
      <c r="AE688">
        <f>VLOOKUP(CuentosContados[[#This Row],[Column1]],CuentosIndexados[],33,FALSE)</f>
        <v>0</v>
      </c>
      <c r="AF688">
        <f>VLOOKUP(CuentosContados[[#This Row],[Column1]],CuentosIndexados[],34,FALSE)</f>
        <v>0</v>
      </c>
      <c r="AG688">
        <f>VLOOKUP(CuentosContados[[#This Row],[Column1]],CuentosIndexados[],35,FALSE)</f>
        <v>0</v>
      </c>
      <c r="AH688">
        <f>VLOOKUP(CuentosContados[[#This Row],[Column1]],CuentosIndexados[],36,FALSE)</f>
        <v>0</v>
      </c>
      <c r="AI688">
        <f>VLOOKUP(CuentosContados[[#This Row],[Column1]],CuentosIndexados[],37,FALSE)</f>
        <v>0</v>
      </c>
      <c r="AJ688">
        <f>VLOOKUP(CuentosContados[[#This Row],[Column1]],CuentosIndexados[],38,FALSE)</f>
        <v>0</v>
      </c>
      <c r="AK688">
        <f>VLOOKUP(CuentosContados[[#This Row],[Column1]],CuentosIndexados[],39,FALSE)</f>
        <v>0</v>
      </c>
    </row>
    <row r="689" spans="1:37" x14ac:dyDescent="0.25">
      <c r="A689" t="s">
        <v>177</v>
      </c>
      <c r="B689">
        <f>VLOOKUP(CuentosContados[[#This Row],[Column1]],CuentosIndexados[],3,FALSE)</f>
        <v>0</v>
      </c>
      <c r="C689">
        <f>VLOOKUP(CuentosContados[[#This Row],[Column1]],CuentosIndexados[],5,FALSE)</f>
        <v>0</v>
      </c>
      <c r="D689">
        <f>VLOOKUP(CuentosContados[[#This Row],[Column1]],CuentosIndexados[],6,FALSE)</f>
        <v>0</v>
      </c>
      <c r="E689">
        <f>VLOOKUP(CuentosContados[[#This Row],[Column1]],CuentosIndexados[],7,FALSE)</f>
        <v>0</v>
      </c>
      <c r="F689">
        <f>VLOOKUP(CuentosContados[[#This Row],[Column1]],CuentosIndexados[],8,FALSE)</f>
        <v>0</v>
      </c>
      <c r="G689">
        <f>VLOOKUP(CuentosContados[[#This Row],[Column1]],CuentosIndexados[],9,FALSE)</f>
        <v>0</v>
      </c>
      <c r="H689">
        <f>VLOOKUP(CuentosContados[[#This Row],[Column1]],CuentosIndexados[],10,FALSE)</f>
        <v>0</v>
      </c>
      <c r="I689">
        <f>VLOOKUP(CuentosContados[[#This Row],[Column1]],CuentosIndexados[],11,FALSE)</f>
        <v>0</v>
      </c>
      <c r="J689">
        <f>VLOOKUP(CuentosContados[[#This Row],[Column1]],CuentosIndexados[],12,FALSE)</f>
        <v>0</v>
      </c>
      <c r="K689">
        <f>VLOOKUP(CuentosContados[[#This Row],[Column1]],CuentosIndexados[],13,FALSE)</f>
        <v>0</v>
      </c>
      <c r="L689">
        <f>VLOOKUP(CuentosContados[[#This Row],[Column1]],CuentosIndexados[],14,FALSE)</f>
        <v>0</v>
      </c>
      <c r="M689" t="str">
        <f>VLOOKUP(CuentosContados[[#This Row],[Column1]],CuentosIndexados[],15,FALSE)</f>
        <v>tristeza</v>
      </c>
      <c r="N689" t="str">
        <f>VLOOKUP(CuentosContados[[#This Row],[Column1]],CuentosIndexados[],16,FALSE)</f>
        <v>resiliencia</v>
      </c>
      <c r="O689">
        <f>VLOOKUP(CuentosContados[[#This Row],[Column1]],CuentosIndexados[],17,FALSE)</f>
        <v>0</v>
      </c>
      <c r="P689">
        <f>VLOOKUP(CuentosContados[[#This Row],[Column1]],CuentosIndexados[],18,FALSE)</f>
        <v>0</v>
      </c>
      <c r="Q689">
        <f>VLOOKUP(CuentosContados[[#This Row],[Column1]],CuentosIndexados[],19,FALSE)</f>
        <v>0</v>
      </c>
      <c r="R689">
        <f>VLOOKUP(CuentosContados[[#This Row],[Column1]],CuentosIndexados[],20,FALSE)</f>
        <v>0</v>
      </c>
      <c r="S689">
        <f>VLOOKUP(CuentosContados[[#This Row],[Column1]],CuentosIndexados[],21,FALSE)</f>
        <v>0</v>
      </c>
      <c r="T689">
        <f>VLOOKUP(CuentosContados[[#This Row],[Column1]],CuentosIndexados[],22,FALSE)</f>
        <v>0</v>
      </c>
      <c r="U689">
        <f>VLOOKUP(CuentosContados[[#This Row],[Column1]],CuentosIndexados[],23,FALSE)</f>
        <v>0</v>
      </c>
      <c r="V689">
        <f>VLOOKUP(CuentosContados[[#This Row],[Column1]],CuentosIndexados[],24,FALSE)</f>
        <v>0</v>
      </c>
      <c r="W689">
        <f>VLOOKUP(CuentosContados[[#This Row],[Column1]],CuentosIndexados[],25,FALSE)</f>
        <v>0</v>
      </c>
      <c r="X689">
        <f>VLOOKUP(CuentosContados[[#This Row],[Column1]],CuentosIndexados[],26,FALSE)</f>
        <v>0</v>
      </c>
      <c r="Y689">
        <f>VLOOKUP(CuentosContados[[#This Row],[Column1]],CuentosIndexados[],27,FALSE)</f>
        <v>0</v>
      </c>
      <c r="Z689">
        <f>VLOOKUP(CuentosContados[[#This Row],[Column1]],CuentosIndexados[],28,FALSE)</f>
        <v>0</v>
      </c>
      <c r="AA689">
        <f>VLOOKUP(CuentosContados[[#This Row],[Column1]],CuentosIndexados[],29,FALSE)</f>
        <v>0</v>
      </c>
      <c r="AB689">
        <f>VLOOKUP(CuentosContados[[#This Row],[Column1]],CuentosIndexados[],30,FALSE)</f>
        <v>0</v>
      </c>
      <c r="AC689">
        <f>VLOOKUP(CuentosContados[[#This Row],[Column1]],CuentosIndexados[],31,FALSE)</f>
        <v>0</v>
      </c>
      <c r="AD689">
        <f>VLOOKUP(CuentosContados[[#This Row],[Column1]],CuentosIndexados[],32,FALSE)</f>
        <v>0</v>
      </c>
      <c r="AE689">
        <f>VLOOKUP(CuentosContados[[#This Row],[Column1]],CuentosIndexados[],33,FALSE)</f>
        <v>0</v>
      </c>
      <c r="AF689">
        <f>VLOOKUP(CuentosContados[[#This Row],[Column1]],CuentosIndexados[],34,FALSE)</f>
        <v>0</v>
      </c>
      <c r="AG689">
        <f>VLOOKUP(CuentosContados[[#This Row],[Column1]],CuentosIndexados[],35,FALSE)</f>
        <v>0</v>
      </c>
      <c r="AH689">
        <f>VLOOKUP(CuentosContados[[#This Row],[Column1]],CuentosIndexados[],36,FALSE)</f>
        <v>0</v>
      </c>
      <c r="AI689">
        <f>VLOOKUP(CuentosContados[[#This Row],[Column1]],CuentosIndexados[],37,FALSE)</f>
        <v>0</v>
      </c>
      <c r="AJ689">
        <f>VLOOKUP(CuentosContados[[#This Row],[Column1]],CuentosIndexados[],38,FALSE)</f>
        <v>0</v>
      </c>
      <c r="AK689">
        <f>VLOOKUP(CuentosContados[[#This Row],[Column1]],CuentosIndexados[],39,FALSE)</f>
        <v>0</v>
      </c>
    </row>
    <row r="690" spans="1:37" x14ac:dyDescent="0.25">
      <c r="A690" t="s">
        <v>1147</v>
      </c>
      <c r="B690">
        <f>VLOOKUP(CuentosContados[[#This Row],[Column1]],CuentosIndexados[],3,FALSE)</f>
        <v>0</v>
      </c>
      <c r="C690">
        <f>VLOOKUP(CuentosContados[[#This Row],[Column1]],CuentosIndexados[],5,FALSE)</f>
        <v>0</v>
      </c>
      <c r="D690">
        <f>VLOOKUP(CuentosContados[[#This Row],[Column1]],CuentosIndexados[],6,FALSE)</f>
        <v>0</v>
      </c>
      <c r="E690">
        <f>VLOOKUP(CuentosContados[[#This Row],[Column1]],CuentosIndexados[],7,FALSE)</f>
        <v>0</v>
      </c>
      <c r="F690">
        <f>VLOOKUP(CuentosContados[[#This Row],[Column1]],CuentosIndexados[],8,FALSE)</f>
        <v>0</v>
      </c>
      <c r="G690">
        <f>VLOOKUP(CuentosContados[[#This Row],[Column1]],CuentosIndexados[],9,FALSE)</f>
        <v>0</v>
      </c>
      <c r="H690">
        <f>VLOOKUP(CuentosContados[[#This Row],[Column1]],CuentosIndexados[],10,FALSE)</f>
        <v>0</v>
      </c>
      <c r="I690">
        <f>VLOOKUP(CuentosContados[[#This Row],[Column1]],CuentosIndexados[],11,FALSE)</f>
        <v>0</v>
      </c>
      <c r="J690" t="str">
        <f>VLOOKUP(CuentosContados[[#This Row],[Column1]],CuentosIndexados[],12,FALSE)</f>
        <v>trabajo</v>
      </c>
      <c r="K690" t="str">
        <f>VLOOKUP(CuentosContados[[#This Row],[Column1]],CuentosIndexados[],13,FALSE)</f>
        <v>malestar</v>
      </c>
      <c r="L690">
        <f>VLOOKUP(CuentosContados[[#This Row],[Column1]],CuentosIndexados[],14,FALSE)</f>
        <v>0</v>
      </c>
      <c r="M690">
        <f>VLOOKUP(CuentosContados[[#This Row],[Column1]],CuentosIndexados[],15,FALSE)</f>
        <v>0</v>
      </c>
      <c r="N690">
        <f>VLOOKUP(CuentosContados[[#This Row],[Column1]],CuentosIndexados[],16,FALSE)</f>
        <v>0</v>
      </c>
      <c r="O690" t="str">
        <f>VLOOKUP(CuentosContados[[#This Row],[Column1]],CuentosIndexados[],17,FALSE)</f>
        <v>ira</v>
      </c>
      <c r="P690">
        <f>VLOOKUP(CuentosContados[[#This Row],[Column1]],CuentosIndexados[],18,FALSE)</f>
        <v>0</v>
      </c>
      <c r="Q690" t="str">
        <f>VLOOKUP(CuentosContados[[#This Row],[Column1]],CuentosIndexados[],19,FALSE)</f>
        <v>odio</v>
      </c>
      <c r="R690">
        <f>VLOOKUP(CuentosContados[[#This Row],[Column1]],CuentosIndexados[],20,FALSE)</f>
        <v>0</v>
      </c>
      <c r="S690">
        <f>VLOOKUP(CuentosContados[[#This Row],[Column1]],CuentosIndexados[],21,FALSE)</f>
        <v>0</v>
      </c>
      <c r="T690">
        <f>VLOOKUP(CuentosContados[[#This Row],[Column1]],CuentosIndexados[],22,FALSE)</f>
        <v>0</v>
      </c>
      <c r="U690">
        <f>VLOOKUP(CuentosContados[[#This Row],[Column1]],CuentosIndexados[],23,FALSE)</f>
        <v>0</v>
      </c>
      <c r="V690">
        <f>VLOOKUP(CuentosContados[[#This Row],[Column1]],CuentosIndexados[],24,FALSE)</f>
        <v>0</v>
      </c>
      <c r="W690">
        <f>VLOOKUP(CuentosContados[[#This Row],[Column1]],CuentosIndexados[],25,FALSE)</f>
        <v>0</v>
      </c>
      <c r="X690">
        <f>VLOOKUP(CuentosContados[[#This Row],[Column1]],CuentosIndexados[],26,FALSE)</f>
        <v>0</v>
      </c>
      <c r="Y690">
        <f>VLOOKUP(CuentosContados[[#This Row],[Column1]],CuentosIndexados[],27,FALSE)</f>
        <v>0</v>
      </c>
      <c r="Z690">
        <f>VLOOKUP(CuentosContados[[#This Row],[Column1]],CuentosIndexados[],28,FALSE)</f>
        <v>0</v>
      </c>
      <c r="AA690">
        <f>VLOOKUP(CuentosContados[[#This Row],[Column1]],CuentosIndexados[],29,FALSE)</f>
        <v>0</v>
      </c>
      <c r="AB690">
        <f>VLOOKUP(CuentosContados[[#This Row],[Column1]],CuentosIndexados[],30,FALSE)</f>
        <v>0</v>
      </c>
      <c r="AC690">
        <f>VLOOKUP(CuentosContados[[#This Row],[Column1]],CuentosIndexados[],31,FALSE)</f>
        <v>0</v>
      </c>
      <c r="AD690">
        <f>VLOOKUP(CuentosContados[[#This Row],[Column1]],CuentosIndexados[],32,FALSE)</f>
        <v>0</v>
      </c>
      <c r="AE690">
        <f>VLOOKUP(CuentosContados[[#This Row],[Column1]],CuentosIndexados[],33,FALSE)</f>
        <v>0</v>
      </c>
      <c r="AF690">
        <f>VLOOKUP(CuentosContados[[#This Row],[Column1]],CuentosIndexados[],34,FALSE)</f>
        <v>0</v>
      </c>
      <c r="AG690">
        <f>VLOOKUP(CuentosContados[[#This Row],[Column1]],CuentosIndexados[],35,FALSE)</f>
        <v>0</v>
      </c>
      <c r="AH690">
        <f>VLOOKUP(CuentosContados[[#This Row],[Column1]],CuentosIndexados[],36,FALSE)</f>
        <v>0</v>
      </c>
      <c r="AI690">
        <f>VLOOKUP(CuentosContados[[#This Row],[Column1]],CuentosIndexados[],37,FALSE)</f>
        <v>0</v>
      </c>
      <c r="AJ690">
        <f>VLOOKUP(CuentosContados[[#This Row],[Column1]],CuentosIndexados[],38,FALSE)</f>
        <v>0</v>
      </c>
      <c r="AK690">
        <f>VLOOKUP(CuentosContados[[#This Row],[Column1]],CuentosIndexados[],39,FALSE)</f>
        <v>0</v>
      </c>
    </row>
    <row r="691" spans="1:37" x14ac:dyDescent="0.25">
      <c r="A691" t="s">
        <v>1147</v>
      </c>
      <c r="B691">
        <f>VLOOKUP(CuentosContados[[#This Row],[Column1]],CuentosIndexados[],3,FALSE)</f>
        <v>0</v>
      </c>
      <c r="C691">
        <f>VLOOKUP(CuentosContados[[#This Row],[Column1]],CuentosIndexados[],5,FALSE)</f>
        <v>0</v>
      </c>
      <c r="D691">
        <f>VLOOKUP(CuentosContados[[#This Row],[Column1]],CuentosIndexados[],6,FALSE)</f>
        <v>0</v>
      </c>
      <c r="E691">
        <f>VLOOKUP(CuentosContados[[#This Row],[Column1]],CuentosIndexados[],7,FALSE)</f>
        <v>0</v>
      </c>
      <c r="F691">
        <f>VLOOKUP(CuentosContados[[#This Row],[Column1]],CuentosIndexados[],8,FALSE)</f>
        <v>0</v>
      </c>
      <c r="G691">
        <f>VLOOKUP(CuentosContados[[#This Row],[Column1]],CuentosIndexados[],9,FALSE)</f>
        <v>0</v>
      </c>
      <c r="H691">
        <f>VLOOKUP(CuentosContados[[#This Row],[Column1]],CuentosIndexados[],10,FALSE)</f>
        <v>0</v>
      </c>
      <c r="I691">
        <f>VLOOKUP(CuentosContados[[#This Row],[Column1]],CuentosIndexados[],11,FALSE)</f>
        <v>0</v>
      </c>
      <c r="J691" t="str">
        <f>VLOOKUP(CuentosContados[[#This Row],[Column1]],CuentosIndexados[],12,FALSE)</f>
        <v>trabajo</v>
      </c>
      <c r="K691" t="str">
        <f>VLOOKUP(CuentosContados[[#This Row],[Column1]],CuentosIndexados[],13,FALSE)</f>
        <v>malestar</v>
      </c>
      <c r="L691">
        <f>VLOOKUP(CuentosContados[[#This Row],[Column1]],CuentosIndexados[],14,FALSE)</f>
        <v>0</v>
      </c>
      <c r="M691">
        <f>VLOOKUP(CuentosContados[[#This Row],[Column1]],CuentosIndexados[],15,FALSE)</f>
        <v>0</v>
      </c>
      <c r="N691">
        <f>VLOOKUP(CuentosContados[[#This Row],[Column1]],CuentosIndexados[],16,FALSE)</f>
        <v>0</v>
      </c>
      <c r="O691" t="str">
        <f>VLOOKUP(CuentosContados[[#This Row],[Column1]],CuentosIndexados[],17,FALSE)</f>
        <v>ira</v>
      </c>
      <c r="P691">
        <f>VLOOKUP(CuentosContados[[#This Row],[Column1]],CuentosIndexados[],18,FALSE)</f>
        <v>0</v>
      </c>
      <c r="Q691" t="str">
        <f>VLOOKUP(CuentosContados[[#This Row],[Column1]],CuentosIndexados[],19,FALSE)</f>
        <v>odio</v>
      </c>
      <c r="R691">
        <f>VLOOKUP(CuentosContados[[#This Row],[Column1]],CuentosIndexados[],20,FALSE)</f>
        <v>0</v>
      </c>
      <c r="S691">
        <f>VLOOKUP(CuentosContados[[#This Row],[Column1]],CuentosIndexados[],21,FALSE)</f>
        <v>0</v>
      </c>
      <c r="T691">
        <f>VLOOKUP(CuentosContados[[#This Row],[Column1]],CuentosIndexados[],22,FALSE)</f>
        <v>0</v>
      </c>
      <c r="U691">
        <f>VLOOKUP(CuentosContados[[#This Row],[Column1]],CuentosIndexados[],23,FALSE)</f>
        <v>0</v>
      </c>
      <c r="V691">
        <f>VLOOKUP(CuentosContados[[#This Row],[Column1]],CuentosIndexados[],24,FALSE)</f>
        <v>0</v>
      </c>
      <c r="W691">
        <f>VLOOKUP(CuentosContados[[#This Row],[Column1]],CuentosIndexados[],25,FALSE)</f>
        <v>0</v>
      </c>
      <c r="X691">
        <f>VLOOKUP(CuentosContados[[#This Row],[Column1]],CuentosIndexados[],26,FALSE)</f>
        <v>0</v>
      </c>
      <c r="Y691">
        <f>VLOOKUP(CuentosContados[[#This Row],[Column1]],CuentosIndexados[],27,FALSE)</f>
        <v>0</v>
      </c>
      <c r="Z691">
        <f>VLOOKUP(CuentosContados[[#This Row],[Column1]],CuentosIndexados[],28,FALSE)</f>
        <v>0</v>
      </c>
      <c r="AA691">
        <f>VLOOKUP(CuentosContados[[#This Row],[Column1]],CuentosIndexados[],29,FALSE)</f>
        <v>0</v>
      </c>
      <c r="AB691">
        <f>VLOOKUP(CuentosContados[[#This Row],[Column1]],CuentosIndexados[],30,FALSE)</f>
        <v>0</v>
      </c>
      <c r="AC691">
        <f>VLOOKUP(CuentosContados[[#This Row],[Column1]],CuentosIndexados[],31,FALSE)</f>
        <v>0</v>
      </c>
      <c r="AD691">
        <f>VLOOKUP(CuentosContados[[#This Row],[Column1]],CuentosIndexados[],32,FALSE)</f>
        <v>0</v>
      </c>
      <c r="AE691">
        <f>VLOOKUP(CuentosContados[[#This Row],[Column1]],CuentosIndexados[],33,FALSE)</f>
        <v>0</v>
      </c>
      <c r="AF691">
        <f>VLOOKUP(CuentosContados[[#This Row],[Column1]],CuentosIndexados[],34,FALSE)</f>
        <v>0</v>
      </c>
      <c r="AG691">
        <f>VLOOKUP(CuentosContados[[#This Row],[Column1]],CuentosIndexados[],35,FALSE)</f>
        <v>0</v>
      </c>
      <c r="AH691">
        <f>VLOOKUP(CuentosContados[[#This Row],[Column1]],CuentosIndexados[],36,FALSE)</f>
        <v>0</v>
      </c>
      <c r="AI691">
        <f>VLOOKUP(CuentosContados[[#This Row],[Column1]],CuentosIndexados[],37,FALSE)</f>
        <v>0</v>
      </c>
      <c r="AJ691">
        <f>VLOOKUP(CuentosContados[[#This Row],[Column1]],CuentosIndexados[],38,FALSE)</f>
        <v>0</v>
      </c>
      <c r="AK691">
        <f>VLOOKUP(CuentosContados[[#This Row],[Column1]],CuentosIndexados[],39,FALSE)</f>
        <v>0</v>
      </c>
    </row>
    <row r="692" spans="1:37" x14ac:dyDescent="0.25">
      <c r="A692" t="s">
        <v>1147</v>
      </c>
      <c r="B692">
        <f>VLOOKUP(CuentosContados[[#This Row],[Column1]],CuentosIndexados[],3,FALSE)</f>
        <v>0</v>
      </c>
      <c r="C692">
        <f>VLOOKUP(CuentosContados[[#This Row],[Column1]],CuentosIndexados[],5,FALSE)</f>
        <v>0</v>
      </c>
      <c r="D692">
        <f>VLOOKUP(CuentosContados[[#This Row],[Column1]],CuentosIndexados[],6,FALSE)</f>
        <v>0</v>
      </c>
      <c r="E692">
        <f>VLOOKUP(CuentosContados[[#This Row],[Column1]],CuentosIndexados[],7,FALSE)</f>
        <v>0</v>
      </c>
      <c r="F692">
        <f>VLOOKUP(CuentosContados[[#This Row],[Column1]],CuentosIndexados[],8,FALSE)</f>
        <v>0</v>
      </c>
      <c r="G692">
        <f>VLOOKUP(CuentosContados[[#This Row],[Column1]],CuentosIndexados[],9,FALSE)</f>
        <v>0</v>
      </c>
      <c r="H692">
        <f>VLOOKUP(CuentosContados[[#This Row],[Column1]],CuentosIndexados[],10,FALSE)</f>
        <v>0</v>
      </c>
      <c r="I692">
        <f>VLOOKUP(CuentosContados[[#This Row],[Column1]],CuentosIndexados[],11,FALSE)</f>
        <v>0</v>
      </c>
      <c r="J692" t="str">
        <f>VLOOKUP(CuentosContados[[#This Row],[Column1]],CuentosIndexados[],12,FALSE)</f>
        <v>trabajo</v>
      </c>
      <c r="K692" t="str">
        <f>VLOOKUP(CuentosContados[[#This Row],[Column1]],CuentosIndexados[],13,FALSE)</f>
        <v>malestar</v>
      </c>
      <c r="L692">
        <f>VLOOKUP(CuentosContados[[#This Row],[Column1]],CuentosIndexados[],14,FALSE)</f>
        <v>0</v>
      </c>
      <c r="M692">
        <f>VLOOKUP(CuentosContados[[#This Row],[Column1]],CuentosIndexados[],15,FALSE)</f>
        <v>0</v>
      </c>
      <c r="N692">
        <f>VLOOKUP(CuentosContados[[#This Row],[Column1]],CuentosIndexados[],16,FALSE)</f>
        <v>0</v>
      </c>
      <c r="O692" t="str">
        <f>VLOOKUP(CuentosContados[[#This Row],[Column1]],CuentosIndexados[],17,FALSE)</f>
        <v>ira</v>
      </c>
      <c r="P692">
        <f>VLOOKUP(CuentosContados[[#This Row],[Column1]],CuentosIndexados[],18,FALSE)</f>
        <v>0</v>
      </c>
      <c r="Q692" t="str">
        <f>VLOOKUP(CuentosContados[[#This Row],[Column1]],CuentosIndexados[],19,FALSE)</f>
        <v>odio</v>
      </c>
      <c r="R692">
        <f>VLOOKUP(CuentosContados[[#This Row],[Column1]],CuentosIndexados[],20,FALSE)</f>
        <v>0</v>
      </c>
      <c r="S692">
        <f>VLOOKUP(CuentosContados[[#This Row],[Column1]],CuentosIndexados[],21,FALSE)</f>
        <v>0</v>
      </c>
      <c r="T692">
        <f>VLOOKUP(CuentosContados[[#This Row],[Column1]],CuentosIndexados[],22,FALSE)</f>
        <v>0</v>
      </c>
      <c r="U692">
        <f>VLOOKUP(CuentosContados[[#This Row],[Column1]],CuentosIndexados[],23,FALSE)</f>
        <v>0</v>
      </c>
      <c r="V692">
        <f>VLOOKUP(CuentosContados[[#This Row],[Column1]],CuentosIndexados[],24,FALSE)</f>
        <v>0</v>
      </c>
      <c r="W692">
        <f>VLOOKUP(CuentosContados[[#This Row],[Column1]],CuentosIndexados[],25,FALSE)</f>
        <v>0</v>
      </c>
      <c r="X692">
        <f>VLOOKUP(CuentosContados[[#This Row],[Column1]],CuentosIndexados[],26,FALSE)</f>
        <v>0</v>
      </c>
      <c r="Y692">
        <f>VLOOKUP(CuentosContados[[#This Row],[Column1]],CuentosIndexados[],27,FALSE)</f>
        <v>0</v>
      </c>
      <c r="Z692">
        <f>VLOOKUP(CuentosContados[[#This Row],[Column1]],CuentosIndexados[],28,FALSE)</f>
        <v>0</v>
      </c>
      <c r="AA692">
        <f>VLOOKUP(CuentosContados[[#This Row],[Column1]],CuentosIndexados[],29,FALSE)</f>
        <v>0</v>
      </c>
      <c r="AB692">
        <f>VLOOKUP(CuentosContados[[#This Row],[Column1]],CuentosIndexados[],30,FALSE)</f>
        <v>0</v>
      </c>
      <c r="AC692">
        <f>VLOOKUP(CuentosContados[[#This Row],[Column1]],CuentosIndexados[],31,FALSE)</f>
        <v>0</v>
      </c>
      <c r="AD692">
        <f>VLOOKUP(CuentosContados[[#This Row],[Column1]],CuentosIndexados[],32,FALSE)</f>
        <v>0</v>
      </c>
      <c r="AE692">
        <f>VLOOKUP(CuentosContados[[#This Row],[Column1]],CuentosIndexados[],33,FALSE)</f>
        <v>0</v>
      </c>
      <c r="AF692">
        <f>VLOOKUP(CuentosContados[[#This Row],[Column1]],CuentosIndexados[],34,FALSE)</f>
        <v>0</v>
      </c>
      <c r="AG692">
        <f>VLOOKUP(CuentosContados[[#This Row],[Column1]],CuentosIndexados[],35,FALSE)</f>
        <v>0</v>
      </c>
      <c r="AH692">
        <f>VLOOKUP(CuentosContados[[#This Row],[Column1]],CuentosIndexados[],36,FALSE)</f>
        <v>0</v>
      </c>
      <c r="AI692">
        <f>VLOOKUP(CuentosContados[[#This Row],[Column1]],CuentosIndexados[],37,FALSE)</f>
        <v>0</v>
      </c>
      <c r="AJ692">
        <f>VLOOKUP(CuentosContados[[#This Row],[Column1]],CuentosIndexados[],38,FALSE)</f>
        <v>0</v>
      </c>
      <c r="AK692">
        <f>VLOOKUP(CuentosContados[[#This Row],[Column1]],CuentosIndexados[],39,FALSE)</f>
        <v>0</v>
      </c>
    </row>
    <row r="693" spans="1:37" x14ac:dyDescent="0.25">
      <c r="A693" t="s">
        <v>1147</v>
      </c>
      <c r="B693">
        <f>VLOOKUP(CuentosContados[[#This Row],[Column1]],CuentosIndexados[],3,FALSE)</f>
        <v>0</v>
      </c>
      <c r="C693">
        <f>VLOOKUP(CuentosContados[[#This Row],[Column1]],CuentosIndexados[],5,FALSE)</f>
        <v>0</v>
      </c>
      <c r="D693">
        <f>VLOOKUP(CuentosContados[[#This Row],[Column1]],CuentosIndexados[],6,FALSE)</f>
        <v>0</v>
      </c>
      <c r="E693">
        <f>VLOOKUP(CuentosContados[[#This Row],[Column1]],CuentosIndexados[],7,FALSE)</f>
        <v>0</v>
      </c>
      <c r="F693">
        <f>VLOOKUP(CuentosContados[[#This Row],[Column1]],CuentosIndexados[],8,FALSE)</f>
        <v>0</v>
      </c>
      <c r="G693">
        <f>VLOOKUP(CuentosContados[[#This Row],[Column1]],CuentosIndexados[],9,FALSE)</f>
        <v>0</v>
      </c>
      <c r="H693">
        <f>VLOOKUP(CuentosContados[[#This Row],[Column1]],CuentosIndexados[],10,FALSE)</f>
        <v>0</v>
      </c>
      <c r="I693">
        <f>VLOOKUP(CuentosContados[[#This Row],[Column1]],CuentosIndexados[],11,FALSE)</f>
        <v>0</v>
      </c>
      <c r="J693" t="str">
        <f>VLOOKUP(CuentosContados[[#This Row],[Column1]],CuentosIndexados[],12,FALSE)</f>
        <v>trabajo</v>
      </c>
      <c r="K693" t="str">
        <f>VLOOKUP(CuentosContados[[#This Row],[Column1]],CuentosIndexados[],13,FALSE)</f>
        <v>malestar</v>
      </c>
      <c r="L693">
        <f>VLOOKUP(CuentosContados[[#This Row],[Column1]],CuentosIndexados[],14,FALSE)</f>
        <v>0</v>
      </c>
      <c r="M693">
        <f>VLOOKUP(CuentosContados[[#This Row],[Column1]],CuentosIndexados[],15,FALSE)</f>
        <v>0</v>
      </c>
      <c r="N693">
        <f>VLOOKUP(CuentosContados[[#This Row],[Column1]],CuentosIndexados[],16,FALSE)</f>
        <v>0</v>
      </c>
      <c r="O693" t="str">
        <f>VLOOKUP(CuentosContados[[#This Row],[Column1]],CuentosIndexados[],17,FALSE)</f>
        <v>ira</v>
      </c>
      <c r="P693">
        <f>VLOOKUP(CuentosContados[[#This Row],[Column1]],CuentosIndexados[],18,FALSE)</f>
        <v>0</v>
      </c>
      <c r="Q693" t="str">
        <f>VLOOKUP(CuentosContados[[#This Row],[Column1]],CuentosIndexados[],19,FALSE)</f>
        <v>odio</v>
      </c>
      <c r="R693">
        <f>VLOOKUP(CuentosContados[[#This Row],[Column1]],CuentosIndexados[],20,FALSE)</f>
        <v>0</v>
      </c>
      <c r="S693">
        <f>VLOOKUP(CuentosContados[[#This Row],[Column1]],CuentosIndexados[],21,FALSE)</f>
        <v>0</v>
      </c>
      <c r="T693">
        <f>VLOOKUP(CuentosContados[[#This Row],[Column1]],CuentosIndexados[],22,FALSE)</f>
        <v>0</v>
      </c>
      <c r="U693">
        <f>VLOOKUP(CuentosContados[[#This Row],[Column1]],CuentosIndexados[],23,FALSE)</f>
        <v>0</v>
      </c>
      <c r="V693">
        <f>VLOOKUP(CuentosContados[[#This Row],[Column1]],CuentosIndexados[],24,FALSE)</f>
        <v>0</v>
      </c>
      <c r="W693">
        <f>VLOOKUP(CuentosContados[[#This Row],[Column1]],CuentosIndexados[],25,FALSE)</f>
        <v>0</v>
      </c>
      <c r="X693">
        <f>VLOOKUP(CuentosContados[[#This Row],[Column1]],CuentosIndexados[],26,FALSE)</f>
        <v>0</v>
      </c>
      <c r="Y693">
        <f>VLOOKUP(CuentosContados[[#This Row],[Column1]],CuentosIndexados[],27,FALSE)</f>
        <v>0</v>
      </c>
      <c r="Z693">
        <f>VLOOKUP(CuentosContados[[#This Row],[Column1]],CuentosIndexados[],28,FALSE)</f>
        <v>0</v>
      </c>
      <c r="AA693">
        <f>VLOOKUP(CuentosContados[[#This Row],[Column1]],CuentosIndexados[],29,FALSE)</f>
        <v>0</v>
      </c>
      <c r="AB693">
        <f>VLOOKUP(CuentosContados[[#This Row],[Column1]],CuentosIndexados[],30,FALSE)</f>
        <v>0</v>
      </c>
      <c r="AC693">
        <f>VLOOKUP(CuentosContados[[#This Row],[Column1]],CuentosIndexados[],31,FALSE)</f>
        <v>0</v>
      </c>
      <c r="AD693">
        <f>VLOOKUP(CuentosContados[[#This Row],[Column1]],CuentosIndexados[],32,FALSE)</f>
        <v>0</v>
      </c>
      <c r="AE693">
        <f>VLOOKUP(CuentosContados[[#This Row],[Column1]],CuentosIndexados[],33,FALSE)</f>
        <v>0</v>
      </c>
      <c r="AF693">
        <f>VLOOKUP(CuentosContados[[#This Row],[Column1]],CuentosIndexados[],34,FALSE)</f>
        <v>0</v>
      </c>
      <c r="AG693">
        <f>VLOOKUP(CuentosContados[[#This Row],[Column1]],CuentosIndexados[],35,FALSE)</f>
        <v>0</v>
      </c>
      <c r="AH693">
        <f>VLOOKUP(CuentosContados[[#This Row],[Column1]],CuentosIndexados[],36,FALSE)</f>
        <v>0</v>
      </c>
      <c r="AI693">
        <f>VLOOKUP(CuentosContados[[#This Row],[Column1]],CuentosIndexados[],37,FALSE)</f>
        <v>0</v>
      </c>
      <c r="AJ693">
        <f>VLOOKUP(CuentosContados[[#This Row],[Column1]],CuentosIndexados[],38,FALSE)</f>
        <v>0</v>
      </c>
      <c r="AK693">
        <f>VLOOKUP(CuentosContados[[#This Row],[Column1]],CuentosIndexados[],39,FALSE)</f>
        <v>0</v>
      </c>
    </row>
    <row r="694" spans="1:37" x14ac:dyDescent="0.25">
      <c r="A694" t="s">
        <v>1147</v>
      </c>
      <c r="B694">
        <f>VLOOKUP(CuentosContados[[#This Row],[Column1]],CuentosIndexados[],3,FALSE)</f>
        <v>0</v>
      </c>
      <c r="C694">
        <f>VLOOKUP(CuentosContados[[#This Row],[Column1]],CuentosIndexados[],5,FALSE)</f>
        <v>0</v>
      </c>
      <c r="D694">
        <f>VLOOKUP(CuentosContados[[#This Row],[Column1]],CuentosIndexados[],6,FALSE)</f>
        <v>0</v>
      </c>
      <c r="E694">
        <f>VLOOKUP(CuentosContados[[#This Row],[Column1]],CuentosIndexados[],7,FALSE)</f>
        <v>0</v>
      </c>
      <c r="F694">
        <f>VLOOKUP(CuentosContados[[#This Row],[Column1]],CuentosIndexados[],8,FALSE)</f>
        <v>0</v>
      </c>
      <c r="G694">
        <f>VLOOKUP(CuentosContados[[#This Row],[Column1]],CuentosIndexados[],9,FALSE)</f>
        <v>0</v>
      </c>
      <c r="H694">
        <f>VLOOKUP(CuentosContados[[#This Row],[Column1]],CuentosIndexados[],10,FALSE)</f>
        <v>0</v>
      </c>
      <c r="I694">
        <f>VLOOKUP(CuentosContados[[#This Row],[Column1]],CuentosIndexados[],11,FALSE)</f>
        <v>0</v>
      </c>
      <c r="J694" t="str">
        <f>VLOOKUP(CuentosContados[[#This Row],[Column1]],CuentosIndexados[],12,FALSE)</f>
        <v>trabajo</v>
      </c>
      <c r="K694" t="str">
        <f>VLOOKUP(CuentosContados[[#This Row],[Column1]],CuentosIndexados[],13,FALSE)</f>
        <v>malestar</v>
      </c>
      <c r="L694">
        <f>VLOOKUP(CuentosContados[[#This Row],[Column1]],CuentosIndexados[],14,FALSE)</f>
        <v>0</v>
      </c>
      <c r="M694">
        <f>VLOOKUP(CuentosContados[[#This Row],[Column1]],CuentosIndexados[],15,FALSE)</f>
        <v>0</v>
      </c>
      <c r="N694">
        <f>VLOOKUP(CuentosContados[[#This Row],[Column1]],CuentosIndexados[],16,FALSE)</f>
        <v>0</v>
      </c>
      <c r="O694" t="str">
        <f>VLOOKUP(CuentosContados[[#This Row],[Column1]],CuentosIndexados[],17,FALSE)</f>
        <v>ira</v>
      </c>
      <c r="P694">
        <f>VLOOKUP(CuentosContados[[#This Row],[Column1]],CuentosIndexados[],18,FALSE)</f>
        <v>0</v>
      </c>
      <c r="Q694" t="str">
        <f>VLOOKUP(CuentosContados[[#This Row],[Column1]],CuentosIndexados[],19,FALSE)</f>
        <v>odio</v>
      </c>
      <c r="R694">
        <f>VLOOKUP(CuentosContados[[#This Row],[Column1]],CuentosIndexados[],20,FALSE)</f>
        <v>0</v>
      </c>
      <c r="S694">
        <f>VLOOKUP(CuentosContados[[#This Row],[Column1]],CuentosIndexados[],21,FALSE)</f>
        <v>0</v>
      </c>
      <c r="T694">
        <f>VLOOKUP(CuentosContados[[#This Row],[Column1]],CuentosIndexados[],22,FALSE)</f>
        <v>0</v>
      </c>
      <c r="U694">
        <f>VLOOKUP(CuentosContados[[#This Row],[Column1]],CuentosIndexados[],23,FALSE)</f>
        <v>0</v>
      </c>
      <c r="V694">
        <f>VLOOKUP(CuentosContados[[#This Row],[Column1]],CuentosIndexados[],24,FALSE)</f>
        <v>0</v>
      </c>
      <c r="W694">
        <f>VLOOKUP(CuentosContados[[#This Row],[Column1]],CuentosIndexados[],25,FALSE)</f>
        <v>0</v>
      </c>
      <c r="X694">
        <f>VLOOKUP(CuentosContados[[#This Row],[Column1]],CuentosIndexados[],26,FALSE)</f>
        <v>0</v>
      </c>
      <c r="Y694">
        <f>VLOOKUP(CuentosContados[[#This Row],[Column1]],CuentosIndexados[],27,FALSE)</f>
        <v>0</v>
      </c>
      <c r="Z694">
        <f>VLOOKUP(CuentosContados[[#This Row],[Column1]],CuentosIndexados[],28,FALSE)</f>
        <v>0</v>
      </c>
      <c r="AA694">
        <f>VLOOKUP(CuentosContados[[#This Row],[Column1]],CuentosIndexados[],29,FALSE)</f>
        <v>0</v>
      </c>
      <c r="AB694">
        <f>VLOOKUP(CuentosContados[[#This Row],[Column1]],CuentosIndexados[],30,FALSE)</f>
        <v>0</v>
      </c>
      <c r="AC694">
        <f>VLOOKUP(CuentosContados[[#This Row],[Column1]],CuentosIndexados[],31,FALSE)</f>
        <v>0</v>
      </c>
      <c r="AD694">
        <f>VLOOKUP(CuentosContados[[#This Row],[Column1]],CuentosIndexados[],32,FALSE)</f>
        <v>0</v>
      </c>
      <c r="AE694">
        <f>VLOOKUP(CuentosContados[[#This Row],[Column1]],CuentosIndexados[],33,FALSE)</f>
        <v>0</v>
      </c>
      <c r="AF694">
        <f>VLOOKUP(CuentosContados[[#This Row],[Column1]],CuentosIndexados[],34,FALSE)</f>
        <v>0</v>
      </c>
      <c r="AG694">
        <f>VLOOKUP(CuentosContados[[#This Row],[Column1]],CuentosIndexados[],35,FALSE)</f>
        <v>0</v>
      </c>
      <c r="AH694">
        <f>VLOOKUP(CuentosContados[[#This Row],[Column1]],CuentosIndexados[],36,FALSE)</f>
        <v>0</v>
      </c>
      <c r="AI694">
        <f>VLOOKUP(CuentosContados[[#This Row],[Column1]],CuentosIndexados[],37,FALSE)</f>
        <v>0</v>
      </c>
      <c r="AJ694">
        <f>VLOOKUP(CuentosContados[[#This Row],[Column1]],CuentosIndexados[],38,FALSE)</f>
        <v>0</v>
      </c>
      <c r="AK694">
        <f>VLOOKUP(CuentosContados[[#This Row],[Column1]],CuentosIndexados[],39,FALSE)</f>
        <v>0</v>
      </c>
    </row>
    <row r="695" spans="1:37" x14ac:dyDescent="0.25">
      <c r="A695" t="s">
        <v>1147</v>
      </c>
      <c r="B695">
        <f>VLOOKUP(CuentosContados[[#This Row],[Column1]],CuentosIndexados[],3,FALSE)</f>
        <v>0</v>
      </c>
      <c r="C695">
        <f>VLOOKUP(CuentosContados[[#This Row],[Column1]],CuentosIndexados[],5,FALSE)</f>
        <v>0</v>
      </c>
      <c r="D695">
        <f>VLOOKUP(CuentosContados[[#This Row],[Column1]],CuentosIndexados[],6,FALSE)</f>
        <v>0</v>
      </c>
      <c r="E695">
        <f>VLOOKUP(CuentosContados[[#This Row],[Column1]],CuentosIndexados[],7,FALSE)</f>
        <v>0</v>
      </c>
      <c r="F695">
        <f>VLOOKUP(CuentosContados[[#This Row],[Column1]],CuentosIndexados[],8,FALSE)</f>
        <v>0</v>
      </c>
      <c r="G695">
        <f>VLOOKUP(CuentosContados[[#This Row],[Column1]],CuentosIndexados[],9,FALSE)</f>
        <v>0</v>
      </c>
      <c r="H695">
        <f>VLOOKUP(CuentosContados[[#This Row],[Column1]],CuentosIndexados[],10,FALSE)</f>
        <v>0</v>
      </c>
      <c r="I695">
        <f>VLOOKUP(CuentosContados[[#This Row],[Column1]],CuentosIndexados[],11,FALSE)</f>
        <v>0</v>
      </c>
      <c r="J695" t="str">
        <f>VLOOKUP(CuentosContados[[#This Row],[Column1]],CuentosIndexados[],12,FALSE)</f>
        <v>trabajo</v>
      </c>
      <c r="K695" t="str">
        <f>VLOOKUP(CuentosContados[[#This Row],[Column1]],CuentosIndexados[],13,FALSE)</f>
        <v>malestar</v>
      </c>
      <c r="L695">
        <f>VLOOKUP(CuentosContados[[#This Row],[Column1]],CuentosIndexados[],14,FALSE)</f>
        <v>0</v>
      </c>
      <c r="M695">
        <f>VLOOKUP(CuentosContados[[#This Row],[Column1]],CuentosIndexados[],15,FALSE)</f>
        <v>0</v>
      </c>
      <c r="N695">
        <f>VLOOKUP(CuentosContados[[#This Row],[Column1]],CuentosIndexados[],16,FALSE)</f>
        <v>0</v>
      </c>
      <c r="O695" t="str">
        <f>VLOOKUP(CuentosContados[[#This Row],[Column1]],CuentosIndexados[],17,FALSE)</f>
        <v>ira</v>
      </c>
      <c r="P695">
        <f>VLOOKUP(CuentosContados[[#This Row],[Column1]],CuentosIndexados[],18,FALSE)</f>
        <v>0</v>
      </c>
      <c r="Q695" t="str">
        <f>VLOOKUP(CuentosContados[[#This Row],[Column1]],CuentosIndexados[],19,FALSE)</f>
        <v>odio</v>
      </c>
      <c r="R695">
        <f>VLOOKUP(CuentosContados[[#This Row],[Column1]],CuentosIndexados[],20,FALSE)</f>
        <v>0</v>
      </c>
      <c r="S695">
        <f>VLOOKUP(CuentosContados[[#This Row],[Column1]],CuentosIndexados[],21,FALSE)</f>
        <v>0</v>
      </c>
      <c r="T695">
        <f>VLOOKUP(CuentosContados[[#This Row],[Column1]],CuentosIndexados[],22,FALSE)</f>
        <v>0</v>
      </c>
      <c r="U695">
        <f>VLOOKUP(CuentosContados[[#This Row],[Column1]],CuentosIndexados[],23,FALSE)</f>
        <v>0</v>
      </c>
      <c r="V695">
        <f>VLOOKUP(CuentosContados[[#This Row],[Column1]],CuentosIndexados[],24,FALSE)</f>
        <v>0</v>
      </c>
      <c r="W695">
        <f>VLOOKUP(CuentosContados[[#This Row],[Column1]],CuentosIndexados[],25,FALSE)</f>
        <v>0</v>
      </c>
      <c r="X695">
        <f>VLOOKUP(CuentosContados[[#This Row],[Column1]],CuentosIndexados[],26,FALSE)</f>
        <v>0</v>
      </c>
      <c r="Y695">
        <f>VLOOKUP(CuentosContados[[#This Row],[Column1]],CuentosIndexados[],27,FALSE)</f>
        <v>0</v>
      </c>
      <c r="Z695">
        <f>VLOOKUP(CuentosContados[[#This Row],[Column1]],CuentosIndexados[],28,FALSE)</f>
        <v>0</v>
      </c>
      <c r="AA695">
        <f>VLOOKUP(CuentosContados[[#This Row],[Column1]],CuentosIndexados[],29,FALSE)</f>
        <v>0</v>
      </c>
      <c r="AB695">
        <f>VLOOKUP(CuentosContados[[#This Row],[Column1]],CuentosIndexados[],30,FALSE)</f>
        <v>0</v>
      </c>
      <c r="AC695">
        <f>VLOOKUP(CuentosContados[[#This Row],[Column1]],CuentosIndexados[],31,FALSE)</f>
        <v>0</v>
      </c>
      <c r="AD695">
        <f>VLOOKUP(CuentosContados[[#This Row],[Column1]],CuentosIndexados[],32,FALSE)</f>
        <v>0</v>
      </c>
      <c r="AE695">
        <f>VLOOKUP(CuentosContados[[#This Row],[Column1]],CuentosIndexados[],33,FALSE)</f>
        <v>0</v>
      </c>
      <c r="AF695">
        <f>VLOOKUP(CuentosContados[[#This Row],[Column1]],CuentosIndexados[],34,FALSE)</f>
        <v>0</v>
      </c>
      <c r="AG695">
        <f>VLOOKUP(CuentosContados[[#This Row],[Column1]],CuentosIndexados[],35,FALSE)</f>
        <v>0</v>
      </c>
      <c r="AH695">
        <f>VLOOKUP(CuentosContados[[#This Row],[Column1]],CuentosIndexados[],36,FALSE)</f>
        <v>0</v>
      </c>
      <c r="AI695">
        <f>VLOOKUP(CuentosContados[[#This Row],[Column1]],CuentosIndexados[],37,FALSE)</f>
        <v>0</v>
      </c>
      <c r="AJ695">
        <f>VLOOKUP(CuentosContados[[#This Row],[Column1]],CuentosIndexados[],38,FALSE)</f>
        <v>0</v>
      </c>
      <c r="AK695">
        <f>VLOOKUP(CuentosContados[[#This Row],[Column1]],CuentosIndexados[],39,FALSE)</f>
        <v>0</v>
      </c>
    </row>
    <row r="696" spans="1:37" x14ac:dyDescent="0.25">
      <c r="A696" t="s">
        <v>1147</v>
      </c>
      <c r="B696">
        <f>VLOOKUP(CuentosContados[[#This Row],[Column1]],CuentosIndexados[],3,FALSE)</f>
        <v>0</v>
      </c>
      <c r="C696">
        <f>VLOOKUP(CuentosContados[[#This Row],[Column1]],CuentosIndexados[],5,FALSE)</f>
        <v>0</v>
      </c>
      <c r="D696">
        <f>VLOOKUP(CuentosContados[[#This Row],[Column1]],CuentosIndexados[],6,FALSE)</f>
        <v>0</v>
      </c>
      <c r="E696">
        <f>VLOOKUP(CuentosContados[[#This Row],[Column1]],CuentosIndexados[],7,FALSE)</f>
        <v>0</v>
      </c>
      <c r="F696">
        <f>VLOOKUP(CuentosContados[[#This Row],[Column1]],CuentosIndexados[],8,FALSE)</f>
        <v>0</v>
      </c>
      <c r="G696">
        <f>VLOOKUP(CuentosContados[[#This Row],[Column1]],CuentosIndexados[],9,FALSE)</f>
        <v>0</v>
      </c>
      <c r="H696">
        <f>VLOOKUP(CuentosContados[[#This Row],[Column1]],CuentosIndexados[],10,FALSE)</f>
        <v>0</v>
      </c>
      <c r="I696">
        <f>VLOOKUP(CuentosContados[[#This Row],[Column1]],CuentosIndexados[],11,FALSE)</f>
        <v>0</v>
      </c>
      <c r="J696" t="str">
        <f>VLOOKUP(CuentosContados[[#This Row],[Column1]],CuentosIndexados[],12,FALSE)</f>
        <v>trabajo</v>
      </c>
      <c r="K696" t="str">
        <f>VLOOKUP(CuentosContados[[#This Row],[Column1]],CuentosIndexados[],13,FALSE)</f>
        <v>malestar</v>
      </c>
      <c r="L696">
        <f>VLOOKUP(CuentosContados[[#This Row],[Column1]],CuentosIndexados[],14,FALSE)</f>
        <v>0</v>
      </c>
      <c r="M696">
        <f>VLOOKUP(CuentosContados[[#This Row],[Column1]],CuentosIndexados[],15,FALSE)</f>
        <v>0</v>
      </c>
      <c r="N696">
        <f>VLOOKUP(CuentosContados[[#This Row],[Column1]],CuentosIndexados[],16,FALSE)</f>
        <v>0</v>
      </c>
      <c r="O696" t="str">
        <f>VLOOKUP(CuentosContados[[#This Row],[Column1]],CuentosIndexados[],17,FALSE)</f>
        <v>ira</v>
      </c>
      <c r="P696">
        <f>VLOOKUP(CuentosContados[[#This Row],[Column1]],CuentosIndexados[],18,FALSE)</f>
        <v>0</v>
      </c>
      <c r="Q696" t="str">
        <f>VLOOKUP(CuentosContados[[#This Row],[Column1]],CuentosIndexados[],19,FALSE)</f>
        <v>odio</v>
      </c>
      <c r="R696">
        <f>VLOOKUP(CuentosContados[[#This Row],[Column1]],CuentosIndexados[],20,FALSE)</f>
        <v>0</v>
      </c>
      <c r="S696">
        <f>VLOOKUP(CuentosContados[[#This Row],[Column1]],CuentosIndexados[],21,FALSE)</f>
        <v>0</v>
      </c>
      <c r="T696">
        <f>VLOOKUP(CuentosContados[[#This Row],[Column1]],CuentosIndexados[],22,FALSE)</f>
        <v>0</v>
      </c>
      <c r="U696">
        <f>VLOOKUP(CuentosContados[[#This Row],[Column1]],CuentosIndexados[],23,FALSE)</f>
        <v>0</v>
      </c>
      <c r="V696">
        <f>VLOOKUP(CuentosContados[[#This Row],[Column1]],CuentosIndexados[],24,FALSE)</f>
        <v>0</v>
      </c>
      <c r="W696">
        <f>VLOOKUP(CuentosContados[[#This Row],[Column1]],CuentosIndexados[],25,FALSE)</f>
        <v>0</v>
      </c>
      <c r="X696">
        <f>VLOOKUP(CuentosContados[[#This Row],[Column1]],CuentosIndexados[],26,FALSE)</f>
        <v>0</v>
      </c>
      <c r="Y696">
        <f>VLOOKUP(CuentosContados[[#This Row],[Column1]],CuentosIndexados[],27,FALSE)</f>
        <v>0</v>
      </c>
      <c r="Z696">
        <f>VLOOKUP(CuentosContados[[#This Row],[Column1]],CuentosIndexados[],28,FALSE)</f>
        <v>0</v>
      </c>
      <c r="AA696">
        <f>VLOOKUP(CuentosContados[[#This Row],[Column1]],CuentosIndexados[],29,FALSE)</f>
        <v>0</v>
      </c>
      <c r="AB696">
        <f>VLOOKUP(CuentosContados[[#This Row],[Column1]],CuentosIndexados[],30,FALSE)</f>
        <v>0</v>
      </c>
      <c r="AC696">
        <f>VLOOKUP(CuentosContados[[#This Row],[Column1]],CuentosIndexados[],31,FALSE)</f>
        <v>0</v>
      </c>
      <c r="AD696">
        <f>VLOOKUP(CuentosContados[[#This Row],[Column1]],CuentosIndexados[],32,FALSE)</f>
        <v>0</v>
      </c>
      <c r="AE696">
        <f>VLOOKUP(CuentosContados[[#This Row],[Column1]],CuentosIndexados[],33,FALSE)</f>
        <v>0</v>
      </c>
      <c r="AF696">
        <f>VLOOKUP(CuentosContados[[#This Row],[Column1]],CuentosIndexados[],34,FALSE)</f>
        <v>0</v>
      </c>
      <c r="AG696">
        <f>VLOOKUP(CuentosContados[[#This Row],[Column1]],CuentosIndexados[],35,FALSE)</f>
        <v>0</v>
      </c>
      <c r="AH696">
        <f>VLOOKUP(CuentosContados[[#This Row],[Column1]],CuentosIndexados[],36,FALSE)</f>
        <v>0</v>
      </c>
      <c r="AI696">
        <f>VLOOKUP(CuentosContados[[#This Row],[Column1]],CuentosIndexados[],37,FALSE)</f>
        <v>0</v>
      </c>
      <c r="AJ696">
        <f>VLOOKUP(CuentosContados[[#This Row],[Column1]],CuentosIndexados[],38,FALSE)</f>
        <v>0</v>
      </c>
      <c r="AK696">
        <f>VLOOKUP(CuentosContados[[#This Row],[Column1]],CuentosIndexados[],39,FALSE)</f>
        <v>0</v>
      </c>
    </row>
    <row r="697" spans="1:37" x14ac:dyDescent="0.25">
      <c r="A697" t="s">
        <v>1147</v>
      </c>
      <c r="B697">
        <f>VLOOKUP(CuentosContados[[#This Row],[Column1]],CuentosIndexados[],3,FALSE)</f>
        <v>0</v>
      </c>
      <c r="C697">
        <f>VLOOKUP(CuentosContados[[#This Row],[Column1]],CuentosIndexados[],5,FALSE)</f>
        <v>0</v>
      </c>
      <c r="D697">
        <f>VLOOKUP(CuentosContados[[#This Row],[Column1]],CuentosIndexados[],6,FALSE)</f>
        <v>0</v>
      </c>
      <c r="E697">
        <f>VLOOKUP(CuentosContados[[#This Row],[Column1]],CuentosIndexados[],7,FALSE)</f>
        <v>0</v>
      </c>
      <c r="F697">
        <f>VLOOKUP(CuentosContados[[#This Row],[Column1]],CuentosIndexados[],8,FALSE)</f>
        <v>0</v>
      </c>
      <c r="G697">
        <f>VLOOKUP(CuentosContados[[#This Row],[Column1]],CuentosIndexados[],9,FALSE)</f>
        <v>0</v>
      </c>
      <c r="H697">
        <f>VLOOKUP(CuentosContados[[#This Row],[Column1]],CuentosIndexados[],10,FALSE)</f>
        <v>0</v>
      </c>
      <c r="I697">
        <f>VLOOKUP(CuentosContados[[#This Row],[Column1]],CuentosIndexados[],11,FALSE)</f>
        <v>0</v>
      </c>
      <c r="J697" t="str">
        <f>VLOOKUP(CuentosContados[[#This Row],[Column1]],CuentosIndexados[],12,FALSE)</f>
        <v>trabajo</v>
      </c>
      <c r="K697" t="str">
        <f>VLOOKUP(CuentosContados[[#This Row],[Column1]],CuentosIndexados[],13,FALSE)</f>
        <v>malestar</v>
      </c>
      <c r="L697">
        <f>VLOOKUP(CuentosContados[[#This Row],[Column1]],CuentosIndexados[],14,FALSE)</f>
        <v>0</v>
      </c>
      <c r="M697">
        <f>VLOOKUP(CuentosContados[[#This Row],[Column1]],CuentosIndexados[],15,FALSE)</f>
        <v>0</v>
      </c>
      <c r="N697">
        <f>VLOOKUP(CuentosContados[[#This Row],[Column1]],CuentosIndexados[],16,FALSE)</f>
        <v>0</v>
      </c>
      <c r="O697" t="str">
        <f>VLOOKUP(CuentosContados[[#This Row],[Column1]],CuentosIndexados[],17,FALSE)</f>
        <v>ira</v>
      </c>
      <c r="P697">
        <f>VLOOKUP(CuentosContados[[#This Row],[Column1]],CuentosIndexados[],18,FALSE)</f>
        <v>0</v>
      </c>
      <c r="Q697" t="str">
        <f>VLOOKUP(CuentosContados[[#This Row],[Column1]],CuentosIndexados[],19,FALSE)</f>
        <v>odio</v>
      </c>
      <c r="R697">
        <f>VLOOKUP(CuentosContados[[#This Row],[Column1]],CuentosIndexados[],20,FALSE)</f>
        <v>0</v>
      </c>
      <c r="S697">
        <f>VLOOKUP(CuentosContados[[#This Row],[Column1]],CuentosIndexados[],21,FALSE)</f>
        <v>0</v>
      </c>
      <c r="T697">
        <f>VLOOKUP(CuentosContados[[#This Row],[Column1]],CuentosIndexados[],22,FALSE)</f>
        <v>0</v>
      </c>
      <c r="U697">
        <f>VLOOKUP(CuentosContados[[#This Row],[Column1]],CuentosIndexados[],23,FALSE)</f>
        <v>0</v>
      </c>
      <c r="V697">
        <f>VLOOKUP(CuentosContados[[#This Row],[Column1]],CuentosIndexados[],24,FALSE)</f>
        <v>0</v>
      </c>
      <c r="W697">
        <f>VLOOKUP(CuentosContados[[#This Row],[Column1]],CuentosIndexados[],25,FALSE)</f>
        <v>0</v>
      </c>
      <c r="X697">
        <f>VLOOKUP(CuentosContados[[#This Row],[Column1]],CuentosIndexados[],26,FALSE)</f>
        <v>0</v>
      </c>
      <c r="Y697">
        <f>VLOOKUP(CuentosContados[[#This Row],[Column1]],CuentosIndexados[],27,FALSE)</f>
        <v>0</v>
      </c>
      <c r="Z697">
        <f>VLOOKUP(CuentosContados[[#This Row],[Column1]],CuentosIndexados[],28,FALSE)</f>
        <v>0</v>
      </c>
      <c r="AA697">
        <f>VLOOKUP(CuentosContados[[#This Row],[Column1]],CuentosIndexados[],29,FALSE)</f>
        <v>0</v>
      </c>
      <c r="AB697">
        <f>VLOOKUP(CuentosContados[[#This Row],[Column1]],CuentosIndexados[],30,FALSE)</f>
        <v>0</v>
      </c>
      <c r="AC697">
        <f>VLOOKUP(CuentosContados[[#This Row],[Column1]],CuentosIndexados[],31,FALSE)</f>
        <v>0</v>
      </c>
      <c r="AD697">
        <f>VLOOKUP(CuentosContados[[#This Row],[Column1]],CuentosIndexados[],32,FALSE)</f>
        <v>0</v>
      </c>
      <c r="AE697">
        <f>VLOOKUP(CuentosContados[[#This Row],[Column1]],CuentosIndexados[],33,FALSE)</f>
        <v>0</v>
      </c>
      <c r="AF697">
        <f>VLOOKUP(CuentosContados[[#This Row],[Column1]],CuentosIndexados[],34,FALSE)</f>
        <v>0</v>
      </c>
      <c r="AG697">
        <f>VLOOKUP(CuentosContados[[#This Row],[Column1]],CuentosIndexados[],35,FALSE)</f>
        <v>0</v>
      </c>
      <c r="AH697">
        <f>VLOOKUP(CuentosContados[[#This Row],[Column1]],CuentosIndexados[],36,FALSE)</f>
        <v>0</v>
      </c>
      <c r="AI697">
        <f>VLOOKUP(CuentosContados[[#This Row],[Column1]],CuentosIndexados[],37,FALSE)</f>
        <v>0</v>
      </c>
      <c r="AJ697">
        <f>VLOOKUP(CuentosContados[[#This Row],[Column1]],CuentosIndexados[],38,FALSE)</f>
        <v>0</v>
      </c>
      <c r="AK697">
        <f>VLOOKUP(CuentosContados[[#This Row],[Column1]],CuentosIndexados[],39,FALSE)</f>
        <v>0</v>
      </c>
    </row>
    <row r="698" spans="1:37" x14ac:dyDescent="0.25">
      <c r="A698" t="s">
        <v>1147</v>
      </c>
      <c r="B698">
        <f>VLOOKUP(CuentosContados[[#This Row],[Column1]],CuentosIndexados[],3,FALSE)</f>
        <v>0</v>
      </c>
      <c r="C698">
        <f>VLOOKUP(CuentosContados[[#This Row],[Column1]],CuentosIndexados[],5,FALSE)</f>
        <v>0</v>
      </c>
      <c r="D698">
        <f>VLOOKUP(CuentosContados[[#This Row],[Column1]],CuentosIndexados[],6,FALSE)</f>
        <v>0</v>
      </c>
      <c r="E698">
        <f>VLOOKUP(CuentosContados[[#This Row],[Column1]],CuentosIndexados[],7,FALSE)</f>
        <v>0</v>
      </c>
      <c r="F698">
        <f>VLOOKUP(CuentosContados[[#This Row],[Column1]],CuentosIndexados[],8,FALSE)</f>
        <v>0</v>
      </c>
      <c r="G698">
        <f>VLOOKUP(CuentosContados[[#This Row],[Column1]],CuentosIndexados[],9,FALSE)</f>
        <v>0</v>
      </c>
      <c r="H698">
        <f>VLOOKUP(CuentosContados[[#This Row],[Column1]],CuentosIndexados[],10,FALSE)</f>
        <v>0</v>
      </c>
      <c r="I698">
        <f>VLOOKUP(CuentosContados[[#This Row],[Column1]],CuentosIndexados[],11,FALSE)</f>
        <v>0</v>
      </c>
      <c r="J698" t="str">
        <f>VLOOKUP(CuentosContados[[#This Row],[Column1]],CuentosIndexados[],12,FALSE)</f>
        <v>trabajo</v>
      </c>
      <c r="K698" t="str">
        <f>VLOOKUP(CuentosContados[[#This Row],[Column1]],CuentosIndexados[],13,FALSE)</f>
        <v>malestar</v>
      </c>
      <c r="L698">
        <f>VLOOKUP(CuentosContados[[#This Row],[Column1]],CuentosIndexados[],14,FALSE)</f>
        <v>0</v>
      </c>
      <c r="M698">
        <f>VLOOKUP(CuentosContados[[#This Row],[Column1]],CuentosIndexados[],15,FALSE)</f>
        <v>0</v>
      </c>
      <c r="N698">
        <f>VLOOKUP(CuentosContados[[#This Row],[Column1]],CuentosIndexados[],16,FALSE)</f>
        <v>0</v>
      </c>
      <c r="O698" t="str">
        <f>VLOOKUP(CuentosContados[[#This Row],[Column1]],CuentosIndexados[],17,FALSE)</f>
        <v>ira</v>
      </c>
      <c r="P698">
        <f>VLOOKUP(CuentosContados[[#This Row],[Column1]],CuentosIndexados[],18,FALSE)</f>
        <v>0</v>
      </c>
      <c r="Q698" t="str">
        <f>VLOOKUP(CuentosContados[[#This Row],[Column1]],CuentosIndexados[],19,FALSE)</f>
        <v>odio</v>
      </c>
      <c r="R698">
        <f>VLOOKUP(CuentosContados[[#This Row],[Column1]],CuentosIndexados[],20,FALSE)</f>
        <v>0</v>
      </c>
      <c r="S698">
        <f>VLOOKUP(CuentosContados[[#This Row],[Column1]],CuentosIndexados[],21,FALSE)</f>
        <v>0</v>
      </c>
      <c r="T698">
        <f>VLOOKUP(CuentosContados[[#This Row],[Column1]],CuentosIndexados[],22,FALSE)</f>
        <v>0</v>
      </c>
      <c r="U698">
        <f>VLOOKUP(CuentosContados[[#This Row],[Column1]],CuentosIndexados[],23,FALSE)</f>
        <v>0</v>
      </c>
      <c r="V698">
        <f>VLOOKUP(CuentosContados[[#This Row],[Column1]],CuentosIndexados[],24,FALSE)</f>
        <v>0</v>
      </c>
      <c r="W698">
        <f>VLOOKUP(CuentosContados[[#This Row],[Column1]],CuentosIndexados[],25,FALSE)</f>
        <v>0</v>
      </c>
      <c r="X698">
        <f>VLOOKUP(CuentosContados[[#This Row],[Column1]],CuentosIndexados[],26,FALSE)</f>
        <v>0</v>
      </c>
      <c r="Y698">
        <f>VLOOKUP(CuentosContados[[#This Row],[Column1]],CuentosIndexados[],27,FALSE)</f>
        <v>0</v>
      </c>
      <c r="Z698">
        <f>VLOOKUP(CuentosContados[[#This Row],[Column1]],CuentosIndexados[],28,FALSE)</f>
        <v>0</v>
      </c>
      <c r="AA698">
        <f>VLOOKUP(CuentosContados[[#This Row],[Column1]],CuentosIndexados[],29,FALSE)</f>
        <v>0</v>
      </c>
      <c r="AB698">
        <f>VLOOKUP(CuentosContados[[#This Row],[Column1]],CuentosIndexados[],30,FALSE)</f>
        <v>0</v>
      </c>
      <c r="AC698">
        <f>VLOOKUP(CuentosContados[[#This Row],[Column1]],CuentosIndexados[],31,FALSE)</f>
        <v>0</v>
      </c>
      <c r="AD698">
        <f>VLOOKUP(CuentosContados[[#This Row],[Column1]],CuentosIndexados[],32,FALSE)</f>
        <v>0</v>
      </c>
      <c r="AE698">
        <f>VLOOKUP(CuentosContados[[#This Row],[Column1]],CuentosIndexados[],33,FALSE)</f>
        <v>0</v>
      </c>
      <c r="AF698">
        <f>VLOOKUP(CuentosContados[[#This Row],[Column1]],CuentosIndexados[],34,FALSE)</f>
        <v>0</v>
      </c>
      <c r="AG698">
        <f>VLOOKUP(CuentosContados[[#This Row],[Column1]],CuentosIndexados[],35,FALSE)</f>
        <v>0</v>
      </c>
      <c r="AH698">
        <f>VLOOKUP(CuentosContados[[#This Row],[Column1]],CuentosIndexados[],36,FALSE)</f>
        <v>0</v>
      </c>
      <c r="AI698">
        <f>VLOOKUP(CuentosContados[[#This Row],[Column1]],CuentosIndexados[],37,FALSE)</f>
        <v>0</v>
      </c>
      <c r="AJ698">
        <f>VLOOKUP(CuentosContados[[#This Row],[Column1]],CuentosIndexados[],38,FALSE)</f>
        <v>0</v>
      </c>
      <c r="AK698">
        <f>VLOOKUP(CuentosContados[[#This Row],[Column1]],CuentosIndexados[],39,FALSE)</f>
        <v>0</v>
      </c>
    </row>
    <row r="699" spans="1:37" x14ac:dyDescent="0.25">
      <c r="A699" t="s">
        <v>1147</v>
      </c>
      <c r="B699">
        <f>VLOOKUP(CuentosContados[[#This Row],[Column1]],CuentosIndexados[],3,FALSE)</f>
        <v>0</v>
      </c>
      <c r="C699">
        <f>VLOOKUP(CuentosContados[[#This Row],[Column1]],CuentosIndexados[],5,FALSE)</f>
        <v>0</v>
      </c>
      <c r="D699">
        <f>VLOOKUP(CuentosContados[[#This Row],[Column1]],CuentosIndexados[],6,FALSE)</f>
        <v>0</v>
      </c>
      <c r="E699">
        <f>VLOOKUP(CuentosContados[[#This Row],[Column1]],CuentosIndexados[],7,FALSE)</f>
        <v>0</v>
      </c>
      <c r="F699">
        <f>VLOOKUP(CuentosContados[[#This Row],[Column1]],CuentosIndexados[],8,FALSE)</f>
        <v>0</v>
      </c>
      <c r="G699">
        <f>VLOOKUP(CuentosContados[[#This Row],[Column1]],CuentosIndexados[],9,FALSE)</f>
        <v>0</v>
      </c>
      <c r="H699">
        <f>VLOOKUP(CuentosContados[[#This Row],[Column1]],CuentosIndexados[],10,FALSE)</f>
        <v>0</v>
      </c>
      <c r="I699">
        <f>VLOOKUP(CuentosContados[[#This Row],[Column1]],CuentosIndexados[],11,FALSE)</f>
        <v>0</v>
      </c>
      <c r="J699" t="str">
        <f>VLOOKUP(CuentosContados[[#This Row],[Column1]],CuentosIndexados[],12,FALSE)</f>
        <v>trabajo</v>
      </c>
      <c r="K699" t="str">
        <f>VLOOKUP(CuentosContados[[#This Row],[Column1]],CuentosIndexados[],13,FALSE)</f>
        <v>malestar</v>
      </c>
      <c r="L699">
        <f>VLOOKUP(CuentosContados[[#This Row],[Column1]],CuentosIndexados[],14,FALSE)</f>
        <v>0</v>
      </c>
      <c r="M699">
        <f>VLOOKUP(CuentosContados[[#This Row],[Column1]],CuentosIndexados[],15,FALSE)</f>
        <v>0</v>
      </c>
      <c r="N699">
        <f>VLOOKUP(CuentosContados[[#This Row],[Column1]],CuentosIndexados[],16,FALSE)</f>
        <v>0</v>
      </c>
      <c r="O699" t="str">
        <f>VLOOKUP(CuentosContados[[#This Row],[Column1]],CuentosIndexados[],17,FALSE)</f>
        <v>ira</v>
      </c>
      <c r="P699">
        <f>VLOOKUP(CuentosContados[[#This Row],[Column1]],CuentosIndexados[],18,FALSE)</f>
        <v>0</v>
      </c>
      <c r="Q699" t="str">
        <f>VLOOKUP(CuentosContados[[#This Row],[Column1]],CuentosIndexados[],19,FALSE)</f>
        <v>odio</v>
      </c>
      <c r="R699">
        <f>VLOOKUP(CuentosContados[[#This Row],[Column1]],CuentosIndexados[],20,FALSE)</f>
        <v>0</v>
      </c>
      <c r="S699">
        <f>VLOOKUP(CuentosContados[[#This Row],[Column1]],CuentosIndexados[],21,FALSE)</f>
        <v>0</v>
      </c>
      <c r="T699">
        <f>VLOOKUP(CuentosContados[[#This Row],[Column1]],CuentosIndexados[],22,FALSE)</f>
        <v>0</v>
      </c>
      <c r="U699">
        <f>VLOOKUP(CuentosContados[[#This Row],[Column1]],CuentosIndexados[],23,FALSE)</f>
        <v>0</v>
      </c>
      <c r="V699">
        <f>VLOOKUP(CuentosContados[[#This Row],[Column1]],CuentosIndexados[],24,FALSE)</f>
        <v>0</v>
      </c>
      <c r="W699">
        <f>VLOOKUP(CuentosContados[[#This Row],[Column1]],CuentosIndexados[],25,FALSE)</f>
        <v>0</v>
      </c>
      <c r="X699">
        <f>VLOOKUP(CuentosContados[[#This Row],[Column1]],CuentosIndexados[],26,FALSE)</f>
        <v>0</v>
      </c>
      <c r="Y699">
        <f>VLOOKUP(CuentosContados[[#This Row],[Column1]],CuentosIndexados[],27,FALSE)</f>
        <v>0</v>
      </c>
      <c r="Z699">
        <f>VLOOKUP(CuentosContados[[#This Row],[Column1]],CuentosIndexados[],28,FALSE)</f>
        <v>0</v>
      </c>
      <c r="AA699">
        <f>VLOOKUP(CuentosContados[[#This Row],[Column1]],CuentosIndexados[],29,FALSE)</f>
        <v>0</v>
      </c>
      <c r="AB699">
        <f>VLOOKUP(CuentosContados[[#This Row],[Column1]],CuentosIndexados[],30,FALSE)</f>
        <v>0</v>
      </c>
      <c r="AC699">
        <f>VLOOKUP(CuentosContados[[#This Row],[Column1]],CuentosIndexados[],31,FALSE)</f>
        <v>0</v>
      </c>
      <c r="AD699">
        <f>VLOOKUP(CuentosContados[[#This Row],[Column1]],CuentosIndexados[],32,FALSE)</f>
        <v>0</v>
      </c>
      <c r="AE699">
        <f>VLOOKUP(CuentosContados[[#This Row],[Column1]],CuentosIndexados[],33,FALSE)</f>
        <v>0</v>
      </c>
      <c r="AF699">
        <f>VLOOKUP(CuentosContados[[#This Row],[Column1]],CuentosIndexados[],34,FALSE)</f>
        <v>0</v>
      </c>
      <c r="AG699">
        <f>VLOOKUP(CuentosContados[[#This Row],[Column1]],CuentosIndexados[],35,FALSE)</f>
        <v>0</v>
      </c>
      <c r="AH699">
        <f>VLOOKUP(CuentosContados[[#This Row],[Column1]],CuentosIndexados[],36,FALSE)</f>
        <v>0</v>
      </c>
      <c r="AI699">
        <f>VLOOKUP(CuentosContados[[#This Row],[Column1]],CuentosIndexados[],37,FALSE)</f>
        <v>0</v>
      </c>
      <c r="AJ699">
        <f>VLOOKUP(CuentosContados[[#This Row],[Column1]],CuentosIndexados[],38,FALSE)</f>
        <v>0</v>
      </c>
      <c r="AK699">
        <f>VLOOKUP(CuentosContados[[#This Row],[Column1]],CuentosIndexados[],39,FALSE)</f>
        <v>0</v>
      </c>
    </row>
    <row r="700" spans="1:37" x14ac:dyDescent="0.25">
      <c r="A700" t="s">
        <v>1147</v>
      </c>
      <c r="B700">
        <f>VLOOKUP(CuentosContados[[#This Row],[Column1]],CuentosIndexados[],3,FALSE)</f>
        <v>0</v>
      </c>
      <c r="C700">
        <f>VLOOKUP(CuentosContados[[#This Row],[Column1]],CuentosIndexados[],5,FALSE)</f>
        <v>0</v>
      </c>
      <c r="D700">
        <f>VLOOKUP(CuentosContados[[#This Row],[Column1]],CuentosIndexados[],6,FALSE)</f>
        <v>0</v>
      </c>
      <c r="E700">
        <f>VLOOKUP(CuentosContados[[#This Row],[Column1]],CuentosIndexados[],7,FALSE)</f>
        <v>0</v>
      </c>
      <c r="F700">
        <f>VLOOKUP(CuentosContados[[#This Row],[Column1]],CuentosIndexados[],8,FALSE)</f>
        <v>0</v>
      </c>
      <c r="G700">
        <f>VLOOKUP(CuentosContados[[#This Row],[Column1]],CuentosIndexados[],9,FALSE)</f>
        <v>0</v>
      </c>
      <c r="H700">
        <f>VLOOKUP(CuentosContados[[#This Row],[Column1]],CuentosIndexados[],10,FALSE)</f>
        <v>0</v>
      </c>
      <c r="I700">
        <f>VLOOKUP(CuentosContados[[#This Row],[Column1]],CuentosIndexados[],11,FALSE)</f>
        <v>0</v>
      </c>
      <c r="J700" t="str">
        <f>VLOOKUP(CuentosContados[[#This Row],[Column1]],CuentosIndexados[],12,FALSE)</f>
        <v>trabajo</v>
      </c>
      <c r="K700" t="str">
        <f>VLOOKUP(CuentosContados[[#This Row],[Column1]],CuentosIndexados[],13,FALSE)</f>
        <v>malestar</v>
      </c>
      <c r="L700">
        <f>VLOOKUP(CuentosContados[[#This Row],[Column1]],CuentosIndexados[],14,FALSE)</f>
        <v>0</v>
      </c>
      <c r="M700">
        <f>VLOOKUP(CuentosContados[[#This Row],[Column1]],CuentosIndexados[],15,FALSE)</f>
        <v>0</v>
      </c>
      <c r="N700">
        <f>VLOOKUP(CuentosContados[[#This Row],[Column1]],CuentosIndexados[],16,FALSE)</f>
        <v>0</v>
      </c>
      <c r="O700" t="str">
        <f>VLOOKUP(CuentosContados[[#This Row],[Column1]],CuentosIndexados[],17,FALSE)</f>
        <v>ira</v>
      </c>
      <c r="P700">
        <f>VLOOKUP(CuentosContados[[#This Row],[Column1]],CuentosIndexados[],18,FALSE)</f>
        <v>0</v>
      </c>
      <c r="Q700" t="str">
        <f>VLOOKUP(CuentosContados[[#This Row],[Column1]],CuentosIndexados[],19,FALSE)</f>
        <v>odio</v>
      </c>
      <c r="R700">
        <f>VLOOKUP(CuentosContados[[#This Row],[Column1]],CuentosIndexados[],20,FALSE)</f>
        <v>0</v>
      </c>
      <c r="S700">
        <f>VLOOKUP(CuentosContados[[#This Row],[Column1]],CuentosIndexados[],21,FALSE)</f>
        <v>0</v>
      </c>
      <c r="T700">
        <f>VLOOKUP(CuentosContados[[#This Row],[Column1]],CuentosIndexados[],22,FALSE)</f>
        <v>0</v>
      </c>
      <c r="U700">
        <f>VLOOKUP(CuentosContados[[#This Row],[Column1]],CuentosIndexados[],23,FALSE)</f>
        <v>0</v>
      </c>
      <c r="V700">
        <f>VLOOKUP(CuentosContados[[#This Row],[Column1]],CuentosIndexados[],24,FALSE)</f>
        <v>0</v>
      </c>
      <c r="W700">
        <f>VLOOKUP(CuentosContados[[#This Row],[Column1]],CuentosIndexados[],25,FALSE)</f>
        <v>0</v>
      </c>
      <c r="X700">
        <f>VLOOKUP(CuentosContados[[#This Row],[Column1]],CuentosIndexados[],26,FALSE)</f>
        <v>0</v>
      </c>
      <c r="Y700">
        <f>VLOOKUP(CuentosContados[[#This Row],[Column1]],CuentosIndexados[],27,FALSE)</f>
        <v>0</v>
      </c>
      <c r="Z700">
        <f>VLOOKUP(CuentosContados[[#This Row],[Column1]],CuentosIndexados[],28,FALSE)</f>
        <v>0</v>
      </c>
      <c r="AA700">
        <f>VLOOKUP(CuentosContados[[#This Row],[Column1]],CuentosIndexados[],29,FALSE)</f>
        <v>0</v>
      </c>
      <c r="AB700">
        <f>VLOOKUP(CuentosContados[[#This Row],[Column1]],CuentosIndexados[],30,FALSE)</f>
        <v>0</v>
      </c>
      <c r="AC700">
        <f>VLOOKUP(CuentosContados[[#This Row],[Column1]],CuentosIndexados[],31,FALSE)</f>
        <v>0</v>
      </c>
      <c r="AD700">
        <f>VLOOKUP(CuentosContados[[#This Row],[Column1]],CuentosIndexados[],32,FALSE)</f>
        <v>0</v>
      </c>
      <c r="AE700">
        <f>VLOOKUP(CuentosContados[[#This Row],[Column1]],CuentosIndexados[],33,FALSE)</f>
        <v>0</v>
      </c>
      <c r="AF700">
        <f>VLOOKUP(CuentosContados[[#This Row],[Column1]],CuentosIndexados[],34,FALSE)</f>
        <v>0</v>
      </c>
      <c r="AG700">
        <f>VLOOKUP(CuentosContados[[#This Row],[Column1]],CuentosIndexados[],35,FALSE)</f>
        <v>0</v>
      </c>
      <c r="AH700">
        <f>VLOOKUP(CuentosContados[[#This Row],[Column1]],CuentosIndexados[],36,FALSE)</f>
        <v>0</v>
      </c>
      <c r="AI700">
        <f>VLOOKUP(CuentosContados[[#This Row],[Column1]],CuentosIndexados[],37,FALSE)</f>
        <v>0</v>
      </c>
      <c r="AJ700">
        <f>VLOOKUP(CuentosContados[[#This Row],[Column1]],CuentosIndexados[],38,FALSE)</f>
        <v>0</v>
      </c>
      <c r="AK700">
        <f>VLOOKUP(CuentosContados[[#This Row],[Column1]],CuentosIndexados[],39,FALSE)</f>
        <v>0</v>
      </c>
    </row>
    <row r="701" spans="1:37" x14ac:dyDescent="0.25">
      <c r="A701" t="s">
        <v>1147</v>
      </c>
      <c r="B701">
        <f>VLOOKUP(CuentosContados[[#This Row],[Column1]],CuentosIndexados[],3,FALSE)</f>
        <v>0</v>
      </c>
      <c r="C701">
        <f>VLOOKUP(CuentosContados[[#This Row],[Column1]],CuentosIndexados[],5,FALSE)</f>
        <v>0</v>
      </c>
      <c r="D701">
        <f>VLOOKUP(CuentosContados[[#This Row],[Column1]],CuentosIndexados[],6,FALSE)</f>
        <v>0</v>
      </c>
      <c r="E701">
        <f>VLOOKUP(CuentosContados[[#This Row],[Column1]],CuentosIndexados[],7,FALSE)</f>
        <v>0</v>
      </c>
      <c r="F701">
        <f>VLOOKUP(CuentosContados[[#This Row],[Column1]],CuentosIndexados[],8,FALSE)</f>
        <v>0</v>
      </c>
      <c r="G701">
        <f>VLOOKUP(CuentosContados[[#This Row],[Column1]],CuentosIndexados[],9,FALSE)</f>
        <v>0</v>
      </c>
      <c r="H701">
        <f>VLOOKUP(CuentosContados[[#This Row],[Column1]],CuentosIndexados[],10,FALSE)</f>
        <v>0</v>
      </c>
      <c r="I701">
        <f>VLOOKUP(CuentosContados[[#This Row],[Column1]],CuentosIndexados[],11,FALSE)</f>
        <v>0</v>
      </c>
      <c r="J701" t="str">
        <f>VLOOKUP(CuentosContados[[#This Row],[Column1]],CuentosIndexados[],12,FALSE)</f>
        <v>trabajo</v>
      </c>
      <c r="K701" t="str">
        <f>VLOOKUP(CuentosContados[[#This Row],[Column1]],CuentosIndexados[],13,FALSE)</f>
        <v>malestar</v>
      </c>
      <c r="L701">
        <f>VLOOKUP(CuentosContados[[#This Row],[Column1]],CuentosIndexados[],14,FALSE)</f>
        <v>0</v>
      </c>
      <c r="M701">
        <f>VLOOKUP(CuentosContados[[#This Row],[Column1]],CuentosIndexados[],15,FALSE)</f>
        <v>0</v>
      </c>
      <c r="N701">
        <f>VLOOKUP(CuentosContados[[#This Row],[Column1]],CuentosIndexados[],16,FALSE)</f>
        <v>0</v>
      </c>
      <c r="O701" t="str">
        <f>VLOOKUP(CuentosContados[[#This Row],[Column1]],CuentosIndexados[],17,FALSE)</f>
        <v>ira</v>
      </c>
      <c r="P701">
        <f>VLOOKUP(CuentosContados[[#This Row],[Column1]],CuentosIndexados[],18,FALSE)</f>
        <v>0</v>
      </c>
      <c r="Q701" t="str">
        <f>VLOOKUP(CuentosContados[[#This Row],[Column1]],CuentosIndexados[],19,FALSE)</f>
        <v>odio</v>
      </c>
      <c r="R701">
        <f>VLOOKUP(CuentosContados[[#This Row],[Column1]],CuentosIndexados[],20,FALSE)</f>
        <v>0</v>
      </c>
      <c r="S701">
        <f>VLOOKUP(CuentosContados[[#This Row],[Column1]],CuentosIndexados[],21,FALSE)</f>
        <v>0</v>
      </c>
      <c r="T701">
        <f>VLOOKUP(CuentosContados[[#This Row],[Column1]],CuentosIndexados[],22,FALSE)</f>
        <v>0</v>
      </c>
      <c r="U701">
        <f>VLOOKUP(CuentosContados[[#This Row],[Column1]],CuentosIndexados[],23,FALSE)</f>
        <v>0</v>
      </c>
      <c r="V701">
        <f>VLOOKUP(CuentosContados[[#This Row],[Column1]],CuentosIndexados[],24,FALSE)</f>
        <v>0</v>
      </c>
      <c r="W701">
        <f>VLOOKUP(CuentosContados[[#This Row],[Column1]],CuentosIndexados[],25,FALSE)</f>
        <v>0</v>
      </c>
      <c r="X701">
        <f>VLOOKUP(CuentosContados[[#This Row],[Column1]],CuentosIndexados[],26,FALSE)</f>
        <v>0</v>
      </c>
      <c r="Y701">
        <f>VLOOKUP(CuentosContados[[#This Row],[Column1]],CuentosIndexados[],27,FALSE)</f>
        <v>0</v>
      </c>
      <c r="Z701">
        <f>VLOOKUP(CuentosContados[[#This Row],[Column1]],CuentosIndexados[],28,FALSE)</f>
        <v>0</v>
      </c>
      <c r="AA701">
        <f>VLOOKUP(CuentosContados[[#This Row],[Column1]],CuentosIndexados[],29,FALSE)</f>
        <v>0</v>
      </c>
      <c r="AB701">
        <f>VLOOKUP(CuentosContados[[#This Row],[Column1]],CuentosIndexados[],30,FALSE)</f>
        <v>0</v>
      </c>
      <c r="AC701">
        <f>VLOOKUP(CuentosContados[[#This Row],[Column1]],CuentosIndexados[],31,FALSE)</f>
        <v>0</v>
      </c>
      <c r="AD701">
        <f>VLOOKUP(CuentosContados[[#This Row],[Column1]],CuentosIndexados[],32,FALSE)</f>
        <v>0</v>
      </c>
      <c r="AE701">
        <f>VLOOKUP(CuentosContados[[#This Row],[Column1]],CuentosIndexados[],33,FALSE)</f>
        <v>0</v>
      </c>
      <c r="AF701">
        <f>VLOOKUP(CuentosContados[[#This Row],[Column1]],CuentosIndexados[],34,FALSE)</f>
        <v>0</v>
      </c>
      <c r="AG701">
        <f>VLOOKUP(CuentosContados[[#This Row],[Column1]],CuentosIndexados[],35,FALSE)</f>
        <v>0</v>
      </c>
      <c r="AH701">
        <f>VLOOKUP(CuentosContados[[#This Row],[Column1]],CuentosIndexados[],36,FALSE)</f>
        <v>0</v>
      </c>
      <c r="AI701">
        <f>VLOOKUP(CuentosContados[[#This Row],[Column1]],CuentosIndexados[],37,FALSE)</f>
        <v>0</v>
      </c>
      <c r="AJ701">
        <f>VLOOKUP(CuentosContados[[#This Row],[Column1]],CuentosIndexados[],38,FALSE)</f>
        <v>0</v>
      </c>
      <c r="AK701">
        <f>VLOOKUP(CuentosContados[[#This Row],[Column1]],CuentosIndexados[],39,FALSE)</f>
        <v>0</v>
      </c>
    </row>
    <row r="702" spans="1:37" x14ac:dyDescent="0.25">
      <c r="A702" t="s">
        <v>1147</v>
      </c>
      <c r="B702">
        <f>VLOOKUP(CuentosContados[[#This Row],[Column1]],CuentosIndexados[],3,FALSE)</f>
        <v>0</v>
      </c>
      <c r="C702">
        <f>VLOOKUP(CuentosContados[[#This Row],[Column1]],CuentosIndexados[],5,FALSE)</f>
        <v>0</v>
      </c>
      <c r="D702">
        <f>VLOOKUP(CuentosContados[[#This Row],[Column1]],CuentosIndexados[],6,FALSE)</f>
        <v>0</v>
      </c>
      <c r="E702">
        <f>VLOOKUP(CuentosContados[[#This Row],[Column1]],CuentosIndexados[],7,FALSE)</f>
        <v>0</v>
      </c>
      <c r="F702">
        <f>VLOOKUP(CuentosContados[[#This Row],[Column1]],CuentosIndexados[],8,FALSE)</f>
        <v>0</v>
      </c>
      <c r="G702">
        <f>VLOOKUP(CuentosContados[[#This Row],[Column1]],CuentosIndexados[],9,FALSE)</f>
        <v>0</v>
      </c>
      <c r="H702">
        <f>VLOOKUP(CuentosContados[[#This Row],[Column1]],CuentosIndexados[],10,FALSE)</f>
        <v>0</v>
      </c>
      <c r="I702">
        <f>VLOOKUP(CuentosContados[[#This Row],[Column1]],CuentosIndexados[],11,FALSE)</f>
        <v>0</v>
      </c>
      <c r="J702" t="str">
        <f>VLOOKUP(CuentosContados[[#This Row],[Column1]],CuentosIndexados[],12,FALSE)</f>
        <v>trabajo</v>
      </c>
      <c r="K702" t="str">
        <f>VLOOKUP(CuentosContados[[#This Row],[Column1]],CuentosIndexados[],13,FALSE)</f>
        <v>malestar</v>
      </c>
      <c r="L702">
        <f>VLOOKUP(CuentosContados[[#This Row],[Column1]],CuentosIndexados[],14,FALSE)</f>
        <v>0</v>
      </c>
      <c r="M702">
        <f>VLOOKUP(CuentosContados[[#This Row],[Column1]],CuentosIndexados[],15,FALSE)</f>
        <v>0</v>
      </c>
      <c r="N702">
        <f>VLOOKUP(CuentosContados[[#This Row],[Column1]],CuentosIndexados[],16,FALSE)</f>
        <v>0</v>
      </c>
      <c r="O702" t="str">
        <f>VLOOKUP(CuentosContados[[#This Row],[Column1]],CuentosIndexados[],17,FALSE)</f>
        <v>ira</v>
      </c>
      <c r="P702">
        <f>VLOOKUP(CuentosContados[[#This Row],[Column1]],CuentosIndexados[],18,FALSE)</f>
        <v>0</v>
      </c>
      <c r="Q702" t="str">
        <f>VLOOKUP(CuentosContados[[#This Row],[Column1]],CuentosIndexados[],19,FALSE)</f>
        <v>odio</v>
      </c>
      <c r="R702">
        <f>VLOOKUP(CuentosContados[[#This Row],[Column1]],CuentosIndexados[],20,FALSE)</f>
        <v>0</v>
      </c>
      <c r="S702">
        <f>VLOOKUP(CuentosContados[[#This Row],[Column1]],CuentosIndexados[],21,FALSE)</f>
        <v>0</v>
      </c>
      <c r="T702">
        <f>VLOOKUP(CuentosContados[[#This Row],[Column1]],CuentosIndexados[],22,FALSE)</f>
        <v>0</v>
      </c>
      <c r="U702">
        <f>VLOOKUP(CuentosContados[[#This Row],[Column1]],CuentosIndexados[],23,FALSE)</f>
        <v>0</v>
      </c>
      <c r="V702">
        <f>VLOOKUP(CuentosContados[[#This Row],[Column1]],CuentosIndexados[],24,FALSE)</f>
        <v>0</v>
      </c>
      <c r="W702">
        <f>VLOOKUP(CuentosContados[[#This Row],[Column1]],CuentosIndexados[],25,FALSE)</f>
        <v>0</v>
      </c>
      <c r="X702">
        <f>VLOOKUP(CuentosContados[[#This Row],[Column1]],CuentosIndexados[],26,FALSE)</f>
        <v>0</v>
      </c>
      <c r="Y702">
        <f>VLOOKUP(CuentosContados[[#This Row],[Column1]],CuentosIndexados[],27,FALSE)</f>
        <v>0</v>
      </c>
      <c r="Z702">
        <f>VLOOKUP(CuentosContados[[#This Row],[Column1]],CuentosIndexados[],28,FALSE)</f>
        <v>0</v>
      </c>
      <c r="AA702">
        <f>VLOOKUP(CuentosContados[[#This Row],[Column1]],CuentosIndexados[],29,FALSE)</f>
        <v>0</v>
      </c>
      <c r="AB702">
        <f>VLOOKUP(CuentosContados[[#This Row],[Column1]],CuentosIndexados[],30,FALSE)</f>
        <v>0</v>
      </c>
      <c r="AC702">
        <f>VLOOKUP(CuentosContados[[#This Row],[Column1]],CuentosIndexados[],31,FALSE)</f>
        <v>0</v>
      </c>
      <c r="AD702">
        <f>VLOOKUP(CuentosContados[[#This Row],[Column1]],CuentosIndexados[],32,FALSE)</f>
        <v>0</v>
      </c>
      <c r="AE702">
        <f>VLOOKUP(CuentosContados[[#This Row],[Column1]],CuentosIndexados[],33,FALSE)</f>
        <v>0</v>
      </c>
      <c r="AF702">
        <f>VLOOKUP(CuentosContados[[#This Row],[Column1]],CuentosIndexados[],34,FALSE)</f>
        <v>0</v>
      </c>
      <c r="AG702">
        <f>VLOOKUP(CuentosContados[[#This Row],[Column1]],CuentosIndexados[],35,FALSE)</f>
        <v>0</v>
      </c>
      <c r="AH702">
        <f>VLOOKUP(CuentosContados[[#This Row],[Column1]],CuentosIndexados[],36,FALSE)</f>
        <v>0</v>
      </c>
      <c r="AI702">
        <f>VLOOKUP(CuentosContados[[#This Row],[Column1]],CuentosIndexados[],37,FALSE)</f>
        <v>0</v>
      </c>
      <c r="AJ702">
        <f>VLOOKUP(CuentosContados[[#This Row],[Column1]],CuentosIndexados[],38,FALSE)</f>
        <v>0</v>
      </c>
      <c r="AK702">
        <f>VLOOKUP(CuentosContados[[#This Row],[Column1]],CuentosIndexados[],39,FALSE)</f>
        <v>0</v>
      </c>
    </row>
    <row r="703" spans="1:37" x14ac:dyDescent="0.25">
      <c r="A703" t="s">
        <v>1147</v>
      </c>
      <c r="B703">
        <f>VLOOKUP(CuentosContados[[#This Row],[Column1]],CuentosIndexados[],3,FALSE)</f>
        <v>0</v>
      </c>
      <c r="C703">
        <f>VLOOKUP(CuentosContados[[#This Row],[Column1]],CuentosIndexados[],5,FALSE)</f>
        <v>0</v>
      </c>
      <c r="D703">
        <f>VLOOKUP(CuentosContados[[#This Row],[Column1]],CuentosIndexados[],6,FALSE)</f>
        <v>0</v>
      </c>
      <c r="E703">
        <f>VLOOKUP(CuentosContados[[#This Row],[Column1]],CuentosIndexados[],7,FALSE)</f>
        <v>0</v>
      </c>
      <c r="F703">
        <f>VLOOKUP(CuentosContados[[#This Row],[Column1]],CuentosIndexados[],8,FALSE)</f>
        <v>0</v>
      </c>
      <c r="G703">
        <f>VLOOKUP(CuentosContados[[#This Row],[Column1]],CuentosIndexados[],9,FALSE)</f>
        <v>0</v>
      </c>
      <c r="H703">
        <f>VLOOKUP(CuentosContados[[#This Row],[Column1]],CuentosIndexados[],10,FALSE)</f>
        <v>0</v>
      </c>
      <c r="I703">
        <f>VLOOKUP(CuentosContados[[#This Row],[Column1]],CuentosIndexados[],11,FALSE)</f>
        <v>0</v>
      </c>
      <c r="J703" t="str">
        <f>VLOOKUP(CuentosContados[[#This Row],[Column1]],CuentosIndexados[],12,FALSE)</f>
        <v>trabajo</v>
      </c>
      <c r="K703" t="str">
        <f>VLOOKUP(CuentosContados[[#This Row],[Column1]],CuentosIndexados[],13,FALSE)</f>
        <v>malestar</v>
      </c>
      <c r="L703">
        <f>VLOOKUP(CuentosContados[[#This Row],[Column1]],CuentosIndexados[],14,FALSE)</f>
        <v>0</v>
      </c>
      <c r="M703">
        <f>VLOOKUP(CuentosContados[[#This Row],[Column1]],CuentosIndexados[],15,FALSE)</f>
        <v>0</v>
      </c>
      <c r="N703">
        <f>VLOOKUP(CuentosContados[[#This Row],[Column1]],CuentosIndexados[],16,FALSE)</f>
        <v>0</v>
      </c>
      <c r="O703" t="str">
        <f>VLOOKUP(CuentosContados[[#This Row],[Column1]],CuentosIndexados[],17,FALSE)</f>
        <v>ira</v>
      </c>
      <c r="P703">
        <f>VLOOKUP(CuentosContados[[#This Row],[Column1]],CuentosIndexados[],18,FALSE)</f>
        <v>0</v>
      </c>
      <c r="Q703" t="str">
        <f>VLOOKUP(CuentosContados[[#This Row],[Column1]],CuentosIndexados[],19,FALSE)</f>
        <v>odio</v>
      </c>
      <c r="R703">
        <f>VLOOKUP(CuentosContados[[#This Row],[Column1]],CuentosIndexados[],20,FALSE)</f>
        <v>0</v>
      </c>
      <c r="S703">
        <f>VLOOKUP(CuentosContados[[#This Row],[Column1]],CuentosIndexados[],21,FALSE)</f>
        <v>0</v>
      </c>
      <c r="T703">
        <f>VLOOKUP(CuentosContados[[#This Row],[Column1]],CuentosIndexados[],22,FALSE)</f>
        <v>0</v>
      </c>
      <c r="U703">
        <f>VLOOKUP(CuentosContados[[#This Row],[Column1]],CuentosIndexados[],23,FALSE)</f>
        <v>0</v>
      </c>
      <c r="V703">
        <f>VLOOKUP(CuentosContados[[#This Row],[Column1]],CuentosIndexados[],24,FALSE)</f>
        <v>0</v>
      </c>
      <c r="W703">
        <f>VLOOKUP(CuentosContados[[#This Row],[Column1]],CuentosIndexados[],25,FALSE)</f>
        <v>0</v>
      </c>
      <c r="X703">
        <f>VLOOKUP(CuentosContados[[#This Row],[Column1]],CuentosIndexados[],26,FALSE)</f>
        <v>0</v>
      </c>
      <c r="Y703">
        <f>VLOOKUP(CuentosContados[[#This Row],[Column1]],CuentosIndexados[],27,FALSE)</f>
        <v>0</v>
      </c>
      <c r="Z703">
        <f>VLOOKUP(CuentosContados[[#This Row],[Column1]],CuentosIndexados[],28,FALSE)</f>
        <v>0</v>
      </c>
      <c r="AA703">
        <f>VLOOKUP(CuentosContados[[#This Row],[Column1]],CuentosIndexados[],29,FALSE)</f>
        <v>0</v>
      </c>
      <c r="AB703">
        <f>VLOOKUP(CuentosContados[[#This Row],[Column1]],CuentosIndexados[],30,FALSE)</f>
        <v>0</v>
      </c>
      <c r="AC703">
        <f>VLOOKUP(CuentosContados[[#This Row],[Column1]],CuentosIndexados[],31,FALSE)</f>
        <v>0</v>
      </c>
      <c r="AD703">
        <f>VLOOKUP(CuentosContados[[#This Row],[Column1]],CuentosIndexados[],32,FALSE)</f>
        <v>0</v>
      </c>
      <c r="AE703">
        <f>VLOOKUP(CuentosContados[[#This Row],[Column1]],CuentosIndexados[],33,FALSE)</f>
        <v>0</v>
      </c>
      <c r="AF703">
        <f>VLOOKUP(CuentosContados[[#This Row],[Column1]],CuentosIndexados[],34,FALSE)</f>
        <v>0</v>
      </c>
      <c r="AG703">
        <f>VLOOKUP(CuentosContados[[#This Row],[Column1]],CuentosIndexados[],35,FALSE)</f>
        <v>0</v>
      </c>
      <c r="AH703">
        <f>VLOOKUP(CuentosContados[[#This Row],[Column1]],CuentosIndexados[],36,FALSE)</f>
        <v>0</v>
      </c>
      <c r="AI703">
        <f>VLOOKUP(CuentosContados[[#This Row],[Column1]],CuentosIndexados[],37,FALSE)</f>
        <v>0</v>
      </c>
      <c r="AJ703">
        <f>VLOOKUP(CuentosContados[[#This Row],[Column1]],CuentosIndexados[],38,FALSE)</f>
        <v>0</v>
      </c>
      <c r="AK703">
        <f>VLOOKUP(CuentosContados[[#This Row],[Column1]],CuentosIndexados[],39,FALSE)</f>
        <v>0</v>
      </c>
    </row>
    <row r="704" spans="1:37" x14ac:dyDescent="0.25">
      <c r="A704" t="s">
        <v>1147</v>
      </c>
      <c r="B704">
        <f>VLOOKUP(CuentosContados[[#This Row],[Column1]],CuentosIndexados[],3,FALSE)</f>
        <v>0</v>
      </c>
      <c r="C704">
        <f>VLOOKUP(CuentosContados[[#This Row],[Column1]],CuentosIndexados[],5,FALSE)</f>
        <v>0</v>
      </c>
      <c r="D704">
        <f>VLOOKUP(CuentosContados[[#This Row],[Column1]],CuentosIndexados[],6,FALSE)</f>
        <v>0</v>
      </c>
      <c r="E704">
        <f>VLOOKUP(CuentosContados[[#This Row],[Column1]],CuentosIndexados[],7,FALSE)</f>
        <v>0</v>
      </c>
      <c r="F704">
        <f>VLOOKUP(CuentosContados[[#This Row],[Column1]],CuentosIndexados[],8,FALSE)</f>
        <v>0</v>
      </c>
      <c r="G704">
        <f>VLOOKUP(CuentosContados[[#This Row],[Column1]],CuentosIndexados[],9,FALSE)</f>
        <v>0</v>
      </c>
      <c r="H704">
        <f>VLOOKUP(CuentosContados[[#This Row],[Column1]],CuentosIndexados[],10,FALSE)</f>
        <v>0</v>
      </c>
      <c r="I704">
        <f>VLOOKUP(CuentosContados[[#This Row],[Column1]],CuentosIndexados[],11,FALSE)</f>
        <v>0</v>
      </c>
      <c r="J704" t="str">
        <f>VLOOKUP(CuentosContados[[#This Row],[Column1]],CuentosIndexados[],12,FALSE)</f>
        <v>trabajo</v>
      </c>
      <c r="K704" t="str">
        <f>VLOOKUP(CuentosContados[[#This Row],[Column1]],CuentosIndexados[],13,FALSE)</f>
        <v>malestar</v>
      </c>
      <c r="L704">
        <f>VLOOKUP(CuentosContados[[#This Row],[Column1]],CuentosIndexados[],14,FALSE)</f>
        <v>0</v>
      </c>
      <c r="M704">
        <f>VLOOKUP(CuentosContados[[#This Row],[Column1]],CuentosIndexados[],15,FALSE)</f>
        <v>0</v>
      </c>
      <c r="N704">
        <f>VLOOKUP(CuentosContados[[#This Row],[Column1]],CuentosIndexados[],16,FALSE)</f>
        <v>0</v>
      </c>
      <c r="O704" t="str">
        <f>VLOOKUP(CuentosContados[[#This Row],[Column1]],CuentosIndexados[],17,FALSE)</f>
        <v>ira</v>
      </c>
      <c r="P704">
        <f>VLOOKUP(CuentosContados[[#This Row],[Column1]],CuentosIndexados[],18,FALSE)</f>
        <v>0</v>
      </c>
      <c r="Q704" t="str">
        <f>VLOOKUP(CuentosContados[[#This Row],[Column1]],CuentosIndexados[],19,FALSE)</f>
        <v>odio</v>
      </c>
      <c r="R704">
        <f>VLOOKUP(CuentosContados[[#This Row],[Column1]],CuentosIndexados[],20,FALSE)</f>
        <v>0</v>
      </c>
      <c r="S704">
        <f>VLOOKUP(CuentosContados[[#This Row],[Column1]],CuentosIndexados[],21,FALSE)</f>
        <v>0</v>
      </c>
      <c r="T704">
        <f>VLOOKUP(CuentosContados[[#This Row],[Column1]],CuentosIndexados[],22,FALSE)</f>
        <v>0</v>
      </c>
      <c r="U704">
        <f>VLOOKUP(CuentosContados[[#This Row],[Column1]],CuentosIndexados[],23,FALSE)</f>
        <v>0</v>
      </c>
      <c r="V704">
        <f>VLOOKUP(CuentosContados[[#This Row],[Column1]],CuentosIndexados[],24,FALSE)</f>
        <v>0</v>
      </c>
      <c r="W704">
        <f>VLOOKUP(CuentosContados[[#This Row],[Column1]],CuentosIndexados[],25,FALSE)</f>
        <v>0</v>
      </c>
      <c r="X704">
        <f>VLOOKUP(CuentosContados[[#This Row],[Column1]],CuentosIndexados[],26,FALSE)</f>
        <v>0</v>
      </c>
      <c r="Y704">
        <f>VLOOKUP(CuentosContados[[#This Row],[Column1]],CuentosIndexados[],27,FALSE)</f>
        <v>0</v>
      </c>
      <c r="Z704">
        <f>VLOOKUP(CuentosContados[[#This Row],[Column1]],CuentosIndexados[],28,FALSE)</f>
        <v>0</v>
      </c>
      <c r="AA704">
        <f>VLOOKUP(CuentosContados[[#This Row],[Column1]],CuentosIndexados[],29,FALSE)</f>
        <v>0</v>
      </c>
      <c r="AB704">
        <f>VLOOKUP(CuentosContados[[#This Row],[Column1]],CuentosIndexados[],30,FALSE)</f>
        <v>0</v>
      </c>
      <c r="AC704">
        <f>VLOOKUP(CuentosContados[[#This Row],[Column1]],CuentosIndexados[],31,FALSE)</f>
        <v>0</v>
      </c>
      <c r="AD704">
        <f>VLOOKUP(CuentosContados[[#This Row],[Column1]],CuentosIndexados[],32,FALSE)</f>
        <v>0</v>
      </c>
      <c r="AE704">
        <f>VLOOKUP(CuentosContados[[#This Row],[Column1]],CuentosIndexados[],33,FALSE)</f>
        <v>0</v>
      </c>
      <c r="AF704">
        <f>VLOOKUP(CuentosContados[[#This Row],[Column1]],CuentosIndexados[],34,FALSE)</f>
        <v>0</v>
      </c>
      <c r="AG704">
        <f>VLOOKUP(CuentosContados[[#This Row],[Column1]],CuentosIndexados[],35,FALSE)</f>
        <v>0</v>
      </c>
      <c r="AH704">
        <f>VLOOKUP(CuentosContados[[#This Row],[Column1]],CuentosIndexados[],36,FALSE)</f>
        <v>0</v>
      </c>
      <c r="AI704">
        <f>VLOOKUP(CuentosContados[[#This Row],[Column1]],CuentosIndexados[],37,FALSE)</f>
        <v>0</v>
      </c>
      <c r="AJ704">
        <f>VLOOKUP(CuentosContados[[#This Row],[Column1]],CuentosIndexados[],38,FALSE)</f>
        <v>0</v>
      </c>
      <c r="AK704">
        <f>VLOOKUP(CuentosContados[[#This Row],[Column1]],CuentosIndexados[],39,FALSE)</f>
        <v>0</v>
      </c>
    </row>
    <row r="705" spans="1:37" x14ac:dyDescent="0.25">
      <c r="A705" t="s">
        <v>1147</v>
      </c>
      <c r="B705">
        <f>VLOOKUP(CuentosContados[[#This Row],[Column1]],CuentosIndexados[],3,FALSE)</f>
        <v>0</v>
      </c>
      <c r="C705">
        <f>VLOOKUP(CuentosContados[[#This Row],[Column1]],CuentosIndexados[],5,FALSE)</f>
        <v>0</v>
      </c>
      <c r="D705">
        <f>VLOOKUP(CuentosContados[[#This Row],[Column1]],CuentosIndexados[],6,FALSE)</f>
        <v>0</v>
      </c>
      <c r="E705">
        <f>VLOOKUP(CuentosContados[[#This Row],[Column1]],CuentosIndexados[],7,FALSE)</f>
        <v>0</v>
      </c>
      <c r="F705">
        <f>VLOOKUP(CuentosContados[[#This Row],[Column1]],CuentosIndexados[],8,FALSE)</f>
        <v>0</v>
      </c>
      <c r="G705">
        <f>VLOOKUP(CuentosContados[[#This Row],[Column1]],CuentosIndexados[],9,FALSE)</f>
        <v>0</v>
      </c>
      <c r="H705">
        <f>VLOOKUP(CuentosContados[[#This Row],[Column1]],CuentosIndexados[],10,FALSE)</f>
        <v>0</v>
      </c>
      <c r="I705">
        <f>VLOOKUP(CuentosContados[[#This Row],[Column1]],CuentosIndexados[],11,FALSE)</f>
        <v>0</v>
      </c>
      <c r="J705" t="str">
        <f>VLOOKUP(CuentosContados[[#This Row],[Column1]],CuentosIndexados[],12,FALSE)</f>
        <v>trabajo</v>
      </c>
      <c r="K705" t="str">
        <f>VLOOKUP(CuentosContados[[#This Row],[Column1]],CuentosIndexados[],13,FALSE)</f>
        <v>malestar</v>
      </c>
      <c r="L705">
        <f>VLOOKUP(CuentosContados[[#This Row],[Column1]],CuentosIndexados[],14,FALSE)</f>
        <v>0</v>
      </c>
      <c r="M705">
        <f>VLOOKUP(CuentosContados[[#This Row],[Column1]],CuentosIndexados[],15,FALSE)</f>
        <v>0</v>
      </c>
      <c r="N705">
        <f>VLOOKUP(CuentosContados[[#This Row],[Column1]],CuentosIndexados[],16,FALSE)</f>
        <v>0</v>
      </c>
      <c r="O705" t="str">
        <f>VLOOKUP(CuentosContados[[#This Row],[Column1]],CuentosIndexados[],17,FALSE)</f>
        <v>ira</v>
      </c>
      <c r="P705">
        <f>VLOOKUP(CuentosContados[[#This Row],[Column1]],CuentosIndexados[],18,FALSE)</f>
        <v>0</v>
      </c>
      <c r="Q705" t="str">
        <f>VLOOKUP(CuentosContados[[#This Row],[Column1]],CuentosIndexados[],19,FALSE)</f>
        <v>odio</v>
      </c>
      <c r="R705">
        <f>VLOOKUP(CuentosContados[[#This Row],[Column1]],CuentosIndexados[],20,FALSE)</f>
        <v>0</v>
      </c>
      <c r="S705">
        <f>VLOOKUP(CuentosContados[[#This Row],[Column1]],CuentosIndexados[],21,FALSE)</f>
        <v>0</v>
      </c>
      <c r="T705">
        <f>VLOOKUP(CuentosContados[[#This Row],[Column1]],CuentosIndexados[],22,FALSE)</f>
        <v>0</v>
      </c>
      <c r="U705">
        <f>VLOOKUP(CuentosContados[[#This Row],[Column1]],CuentosIndexados[],23,FALSE)</f>
        <v>0</v>
      </c>
      <c r="V705">
        <f>VLOOKUP(CuentosContados[[#This Row],[Column1]],CuentosIndexados[],24,FALSE)</f>
        <v>0</v>
      </c>
      <c r="W705">
        <f>VLOOKUP(CuentosContados[[#This Row],[Column1]],CuentosIndexados[],25,FALSE)</f>
        <v>0</v>
      </c>
      <c r="X705">
        <f>VLOOKUP(CuentosContados[[#This Row],[Column1]],CuentosIndexados[],26,FALSE)</f>
        <v>0</v>
      </c>
      <c r="Y705">
        <f>VLOOKUP(CuentosContados[[#This Row],[Column1]],CuentosIndexados[],27,FALSE)</f>
        <v>0</v>
      </c>
      <c r="Z705">
        <f>VLOOKUP(CuentosContados[[#This Row],[Column1]],CuentosIndexados[],28,FALSE)</f>
        <v>0</v>
      </c>
      <c r="AA705">
        <f>VLOOKUP(CuentosContados[[#This Row],[Column1]],CuentosIndexados[],29,FALSE)</f>
        <v>0</v>
      </c>
      <c r="AB705">
        <f>VLOOKUP(CuentosContados[[#This Row],[Column1]],CuentosIndexados[],30,FALSE)</f>
        <v>0</v>
      </c>
      <c r="AC705">
        <f>VLOOKUP(CuentosContados[[#This Row],[Column1]],CuentosIndexados[],31,FALSE)</f>
        <v>0</v>
      </c>
      <c r="AD705">
        <f>VLOOKUP(CuentosContados[[#This Row],[Column1]],CuentosIndexados[],32,FALSE)</f>
        <v>0</v>
      </c>
      <c r="AE705">
        <f>VLOOKUP(CuentosContados[[#This Row],[Column1]],CuentosIndexados[],33,FALSE)</f>
        <v>0</v>
      </c>
      <c r="AF705">
        <f>VLOOKUP(CuentosContados[[#This Row],[Column1]],CuentosIndexados[],34,FALSE)</f>
        <v>0</v>
      </c>
      <c r="AG705">
        <f>VLOOKUP(CuentosContados[[#This Row],[Column1]],CuentosIndexados[],35,FALSE)</f>
        <v>0</v>
      </c>
      <c r="AH705">
        <f>VLOOKUP(CuentosContados[[#This Row],[Column1]],CuentosIndexados[],36,FALSE)</f>
        <v>0</v>
      </c>
      <c r="AI705">
        <f>VLOOKUP(CuentosContados[[#This Row],[Column1]],CuentosIndexados[],37,FALSE)</f>
        <v>0</v>
      </c>
      <c r="AJ705">
        <f>VLOOKUP(CuentosContados[[#This Row],[Column1]],CuentosIndexados[],38,FALSE)</f>
        <v>0</v>
      </c>
      <c r="AK705">
        <f>VLOOKUP(CuentosContados[[#This Row],[Column1]],CuentosIndexados[],39,FALSE)</f>
        <v>0</v>
      </c>
    </row>
    <row r="706" spans="1:37" x14ac:dyDescent="0.25">
      <c r="A706" t="s">
        <v>1456</v>
      </c>
      <c r="B706">
        <f>VLOOKUP(CuentosContados[[#This Row],[Column1]],CuentosIndexados[],3,FALSE)</f>
        <v>0</v>
      </c>
      <c r="C706">
        <f>VLOOKUP(CuentosContados[[#This Row],[Column1]],CuentosIndexados[],5,FALSE)</f>
        <v>0</v>
      </c>
      <c r="D706">
        <f>VLOOKUP(CuentosContados[[#This Row],[Column1]],CuentosIndexados[],6,FALSE)</f>
        <v>0</v>
      </c>
      <c r="E706">
        <f>VLOOKUP(CuentosContados[[#This Row],[Column1]],CuentosIndexados[],7,FALSE)</f>
        <v>0</v>
      </c>
      <c r="F706">
        <f>VLOOKUP(CuentosContados[[#This Row],[Column1]],CuentosIndexados[],8,FALSE)</f>
        <v>0</v>
      </c>
      <c r="G706">
        <f>VLOOKUP(CuentosContados[[#This Row],[Column1]],CuentosIndexados[],9,FALSE)</f>
        <v>0</v>
      </c>
      <c r="H706">
        <f>VLOOKUP(CuentosContados[[#This Row],[Column1]],CuentosIndexados[],10,FALSE)</f>
        <v>0</v>
      </c>
      <c r="I706">
        <f>VLOOKUP(CuentosContados[[#This Row],[Column1]],CuentosIndexados[],11,FALSE)</f>
        <v>0</v>
      </c>
      <c r="J706" t="str">
        <f>VLOOKUP(CuentosContados[[#This Row],[Column1]],CuentosIndexados[],12,FALSE)</f>
        <v>trabajo</v>
      </c>
      <c r="K706">
        <f>VLOOKUP(CuentosContados[[#This Row],[Column1]],CuentosIndexados[],13,FALSE)</f>
        <v>0</v>
      </c>
      <c r="L706">
        <f>VLOOKUP(CuentosContados[[#This Row],[Column1]],CuentosIndexados[],14,FALSE)</f>
        <v>0</v>
      </c>
      <c r="M706">
        <f>VLOOKUP(CuentosContados[[#This Row],[Column1]],CuentosIndexados[],15,FALSE)</f>
        <v>0</v>
      </c>
      <c r="N706" t="str">
        <f>VLOOKUP(CuentosContados[[#This Row],[Column1]],CuentosIndexados[],16,FALSE)</f>
        <v>resiliencia</v>
      </c>
      <c r="O706">
        <f>VLOOKUP(CuentosContados[[#This Row],[Column1]],CuentosIndexados[],17,FALSE)</f>
        <v>0</v>
      </c>
      <c r="P706">
        <f>VLOOKUP(CuentosContados[[#This Row],[Column1]],CuentosIndexados[],18,FALSE)</f>
        <v>0</v>
      </c>
      <c r="Q706">
        <f>VLOOKUP(CuentosContados[[#This Row],[Column1]],CuentosIndexados[],19,FALSE)</f>
        <v>0</v>
      </c>
      <c r="R706" t="str">
        <f>VLOOKUP(CuentosContados[[#This Row],[Column1]],CuentosIndexados[],20,FALSE)</f>
        <v>certeza</v>
      </c>
      <c r="S706" t="str">
        <f>VLOOKUP(CuentosContados[[#This Row],[Column1]],CuentosIndexados[],21,FALSE)</f>
        <v>fortaleza</v>
      </c>
      <c r="T706">
        <f>VLOOKUP(CuentosContados[[#This Row],[Column1]],CuentosIndexados[],22,FALSE)</f>
        <v>0</v>
      </c>
      <c r="U706">
        <f>VLOOKUP(CuentosContados[[#This Row],[Column1]],CuentosIndexados[],23,FALSE)</f>
        <v>0</v>
      </c>
      <c r="V706">
        <f>VLOOKUP(CuentosContados[[#This Row],[Column1]],CuentosIndexados[],24,FALSE)</f>
        <v>0</v>
      </c>
      <c r="W706">
        <f>VLOOKUP(CuentosContados[[#This Row],[Column1]],CuentosIndexados[],25,FALSE)</f>
        <v>0</v>
      </c>
      <c r="X706">
        <f>VLOOKUP(CuentosContados[[#This Row],[Column1]],CuentosIndexados[],26,FALSE)</f>
        <v>0</v>
      </c>
      <c r="Y706">
        <f>VLOOKUP(CuentosContados[[#This Row],[Column1]],CuentosIndexados[],27,FALSE)</f>
        <v>0</v>
      </c>
      <c r="Z706">
        <f>VLOOKUP(CuentosContados[[#This Row],[Column1]],CuentosIndexados[],28,FALSE)</f>
        <v>0</v>
      </c>
      <c r="AA706">
        <f>VLOOKUP(CuentosContados[[#This Row],[Column1]],CuentosIndexados[],29,FALSE)</f>
        <v>0</v>
      </c>
      <c r="AB706">
        <f>VLOOKUP(CuentosContados[[#This Row],[Column1]],CuentosIndexados[],30,FALSE)</f>
        <v>0</v>
      </c>
      <c r="AC706">
        <f>VLOOKUP(CuentosContados[[#This Row],[Column1]],CuentosIndexados[],31,FALSE)</f>
        <v>0</v>
      </c>
      <c r="AD706">
        <f>VLOOKUP(CuentosContados[[#This Row],[Column1]],CuentosIndexados[],32,FALSE)</f>
        <v>0</v>
      </c>
      <c r="AE706">
        <f>VLOOKUP(CuentosContados[[#This Row],[Column1]],CuentosIndexados[],33,FALSE)</f>
        <v>0</v>
      </c>
      <c r="AF706">
        <f>VLOOKUP(CuentosContados[[#This Row],[Column1]],CuentosIndexados[],34,FALSE)</f>
        <v>0</v>
      </c>
      <c r="AG706">
        <f>VLOOKUP(CuentosContados[[#This Row],[Column1]],CuentosIndexados[],35,FALSE)</f>
        <v>0</v>
      </c>
      <c r="AH706">
        <f>VLOOKUP(CuentosContados[[#This Row],[Column1]],CuentosIndexados[],36,FALSE)</f>
        <v>0</v>
      </c>
      <c r="AI706">
        <f>VLOOKUP(CuentosContados[[#This Row],[Column1]],CuentosIndexados[],37,FALSE)</f>
        <v>0</v>
      </c>
      <c r="AJ706">
        <f>VLOOKUP(CuentosContados[[#This Row],[Column1]],CuentosIndexados[],38,FALSE)</f>
        <v>0</v>
      </c>
      <c r="AK706">
        <f>VLOOKUP(CuentosContados[[#This Row],[Column1]],CuentosIndexados[],39,FALSE)</f>
        <v>0</v>
      </c>
    </row>
    <row r="707" spans="1:37" x14ac:dyDescent="0.25">
      <c r="A707" t="s">
        <v>1456</v>
      </c>
      <c r="B707">
        <f>VLOOKUP(CuentosContados[[#This Row],[Column1]],CuentosIndexados[],3,FALSE)</f>
        <v>0</v>
      </c>
      <c r="C707">
        <f>VLOOKUP(CuentosContados[[#This Row],[Column1]],CuentosIndexados[],5,FALSE)</f>
        <v>0</v>
      </c>
      <c r="D707">
        <f>VLOOKUP(CuentosContados[[#This Row],[Column1]],CuentosIndexados[],6,FALSE)</f>
        <v>0</v>
      </c>
      <c r="E707">
        <f>VLOOKUP(CuentosContados[[#This Row],[Column1]],CuentosIndexados[],7,FALSE)</f>
        <v>0</v>
      </c>
      <c r="F707">
        <f>VLOOKUP(CuentosContados[[#This Row],[Column1]],CuentosIndexados[],8,FALSE)</f>
        <v>0</v>
      </c>
      <c r="G707">
        <f>VLOOKUP(CuentosContados[[#This Row],[Column1]],CuentosIndexados[],9,FALSE)</f>
        <v>0</v>
      </c>
      <c r="H707">
        <f>VLOOKUP(CuentosContados[[#This Row],[Column1]],CuentosIndexados[],10,FALSE)</f>
        <v>0</v>
      </c>
      <c r="I707">
        <f>VLOOKUP(CuentosContados[[#This Row],[Column1]],CuentosIndexados[],11,FALSE)</f>
        <v>0</v>
      </c>
      <c r="J707" t="str">
        <f>VLOOKUP(CuentosContados[[#This Row],[Column1]],CuentosIndexados[],12,FALSE)</f>
        <v>trabajo</v>
      </c>
      <c r="K707">
        <f>VLOOKUP(CuentosContados[[#This Row],[Column1]],CuentosIndexados[],13,FALSE)</f>
        <v>0</v>
      </c>
      <c r="L707">
        <f>VLOOKUP(CuentosContados[[#This Row],[Column1]],CuentosIndexados[],14,FALSE)</f>
        <v>0</v>
      </c>
      <c r="M707">
        <f>VLOOKUP(CuentosContados[[#This Row],[Column1]],CuentosIndexados[],15,FALSE)</f>
        <v>0</v>
      </c>
      <c r="N707" t="str">
        <f>VLOOKUP(CuentosContados[[#This Row],[Column1]],CuentosIndexados[],16,FALSE)</f>
        <v>resiliencia</v>
      </c>
      <c r="O707">
        <f>VLOOKUP(CuentosContados[[#This Row],[Column1]],CuentosIndexados[],17,FALSE)</f>
        <v>0</v>
      </c>
      <c r="P707">
        <f>VLOOKUP(CuentosContados[[#This Row],[Column1]],CuentosIndexados[],18,FALSE)</f>
        <v>0</v>
      </c>
      <c r="Q707">
        <f>VLOOKUP(CuentosContados[[#This Row],[Column1]],CuentosIndexados[],19,FALSE)</f>
        <v>0</v>
      </c>
      <c r="R707" t="str">
        <f>VLOOKUP(CuentosContados[[#This Row],[Column1]],CuentosIndexados[],20,FALSE)</f>
        <v>certeza</v>
      </c>
      <c r="S707" t="str">
        <f>VLOOKUP(CuentosContados[[#This Row],[Column1]],CuentosIndexados[],21,FALSE)</f>
        <v>fortaleza</v>
      </c>
      <c r="T707">
        <f>VLOOKUP(CuentosContados[[#This Row],[Column1]],CuentosIndexados[],22,FALSE)</f>
        <v>0</v>
      </c>
      <c r="U707">
        <f>VLOOKUP(CuentosContados[[#This Row],[Column1]],CuentosIndexados[],23,FALSE)</f>
        <v>0</v>
      </c>
      <c r="V707">
        <f>VLOOKUP(CuentosContados[[#This Row],[Column1]],CuentosIndexados[],24,FALSE)</f>
        <v>0</v>
      </c>
      <c r="W707">
        <f>VLOOKUP(CuentosContados[[#This Row],[Column1]],CuentosIndexados[],25,FALSE)</f>
        <v>0</v>
      </c>
      <c r="X707">
        <f>VLOOKUP(CuentosContados[[#This Row],[Column1]],CuentosIndexados[],26,FALSE)</f>
        <v>0</v>
      </c>
      <c r="Y707">
        <f>VLOOKUP(CuentosContados[[#This Row],[Column1]],CuentosIndexados[],27,FALSE)</f>
        <v>0</v>
      </c>
      <c r="Z707">
        <f>VLOOKUP(CuentosContados[[#This Row],[Column1]],CuentosIndexados[],28,FALSE)</f>
        <v>0</v>
      </c>
      <c r="AA707">
        <f>VLOOKUP(CuentosContados[[#This Row],[Column1]],CuentosIndexados[],29,FALSE)</f>
        <v>0</v>
      </c>
      <c r="AB707">
        <f>VLOOKUP(CuentosContados[[#This Row],[Column1]],CuentosIndexados[],30,FALSE)</f>
        <v>0</v>
      </c>
      <c r="AC707">
        <f>VLOOKUP(CuentosContados[[#This Row],[Column1]],CuentosIndexados[],31,FALSE)</f>
        <v>0</v>
      </c>
      <c r="AD707">
        <f>VLOOKUP(CuentosContados[[#This Row],[Column1]],CuentosIndexados[],32,FALSE)</f>
        <v>0</v>
      </c>
      <c r="AE707">
        <f>VLOOKUP(CuentosContados[[#This Row],[Column1]],CuentosIndexados[],33,FALSE)</f>
        <v>0</v>
      </c>
      <c r="AF707">
        <f>VLOOKUP(CuentosContados[[#This Row],[Column1]],CuentosIndexados[],34,FALSE)</f>
        <v>0</v>
      </c>
      <c r="AG707">
        <f>VLOOKUP(CuentosContados[[#This Row],[Column1]],CuentosIndexados[],35,FALSE)</f>
        <v>0</v>
      </c>
      <c r="AH707">
        <f>VLOOKUP(CuentosContados[[#This Row],[Column1]],CuentosIndexados[],36,FALSE)</f>
        <v>0</v>
      </c>
      <c r="AI707">
        <f>VLOOKUP(CuentosContados[[#This Row],[Column1]],CuentosIndexados[],37,FALSE)</f>
        <v>0</v>
      </c>
      <c r="AJ707">
        <f>VLOOKUP(CuentosContados[[#This Row],[Column1]],CuentosIndexados[],38,FALSE)</f>
        <v>0</v>
      </c>
      <c r="AK707">
        <f>VLOOKUP(CuentosContados[[#This Row],[Column1]],CuentosIndexados[],39,FALSE)</f>
        <v>0</v>
      </c>
    </row>
    <row r="708" spans="1:37" x14ac:dyDescent="0.25">
      <c r="A708" t="s">
        <v>1456</v>
      </c>
      <c r="B708">
        <f>VLOOKUP(CuentosContados[[#This Row],[Column1]],CuentosIndexados[],3,FALSE)</f>
        <v>0</v>
      </c>
      <c r="C708">
        <f>VLOOKUP(CuentosContados[[#This Row],[Column1]],CuentosIndexados[],5,FALSE)</f>
        <v>0</v>
      </c>
      <c r="D708">
        <f>VLOOKUP(CuentosContados[[#This Row],[Column1]],CuentosIndexados[],6,FALSE)</f>
        <v>0</v>
      </c>
      <c r="E708">
        <f>VLOOKUP(CuentosContados[[#This Row],[Column1]],CuentosIndexados[],7,FALSE)</f>
        <v>0</v>
      </c>
      <c r="F708">
        <f>VLOOKUP(CuentosContados[[#This Row],[Column1]],CuentosIndexados[],8,FALSE)</f>
        <v>0</v>
      </c>
      <c r="G708">
        <f>VLOOKUP(CuentosContados[[#This Row],[Column1]],CuentosIndexados[],9,FALSE)</f>
        <v>0</v>
      </c>
      <c r="H708">
        <f>VLOOKUP(CuentosContados[[#This Row],[Column1]],CuentosIndexados[],10,FALSE)</f>
        <v>0</v>
      </c>
      <c r="I708">
        <f>VLOOKUP(CuentosContados[[#This Row],[Column1]],CuentosIndexados[],11,FALSE)</f>
        <v>0</v>
      </c>
      <c r="J708" t="str">
        <f>VLOOKUP(CuentosContados[[#This Row],[Column1]],CuentosIndexados[],12,FALSE)</f>
        <v>trabajo</v>
      </c>
      <c r="K708">
        <f>VLOOKUP(CuentosContados[[#This Row],[Column1]],CuentosIndexados[],13,FALSE)</f>
        <v>0</v>
      </c>
      <c r="L708">
        <f>VLOOKUP(CuentosContados[[#This Row],[Column1]],CuentosIndexados[],14,FALSE)</f>
        <v>0</v>
      </c>
      <c r="M708">
        <f>VLOOKUP(CuentosContados[[#This Row],[Column1]],CuentosIndexados[],15,FALSE)</f>
        <v>0</v>
      </c>
      <c r="N708" t="str">
        <f>VLOOKUP(CuentosContados[[#This Row],[Column1]],CuentosIndexados[],16,FALSE)</f>
        <v>resiliencia</v>
      </c>
      <c r="O708">
        <f>VLOOKUP(CuentosContados[[#This Row],[Column1]],CuentosIndexados[],17,FALSE)</f>
        <v>0</v>
      </c>
      <c r="P708">
        <f>VLOOKUP(CuentosContados[[#This Row],[Column1]],CuentosIndexados[],18,FALSE)</f>
        <v>0</v>
      </c>
      <c r="Q708">
        <f>VLOOKUP(CuentosContados[[#This Row],[Column1]],CuentosIndexados[],19,FALSE)</f>
        <v>0</v>
      </c>
      <c r="R708" t="str">
        <f>VLOOKUP(CuentosContados[[#This Row],[Column1]],CuentosIndexados[],20,FALSE)</f>
        <v>certeza</v>
      </c>
      <c r="S708" t="str">
        <f>VLOOKUP(CuentosContados[[#This Row],[Column1]],CuentosIndexados[],21,FALSE)</f>
        <v>fortaleza</v>
      </c>
      <c r="T708">
        <f>VLOOKUP(CuentosContados[[#This Row],[Column1]],CuentosIndexados[],22,FALSE)</f>
        <v>0</v>
      </c>
      <c r="U708">
        <f>VLOOKUP(CuentosContados[[#This Row],[Column1]],CuentosIndexados[],23,FALSE)</f>
        <v>0</v>
      </c>
      <c r="V708">
        <f>VLOOKUP(CuentosContados[[#This Row],[Column1]],CuentosIndexados[],24,FALSE)</f>
        <v>0</v>
      </c>
      <c r="W708">
        <f>VLOOKUP(CuentosContados[[#This Row],[Column1]],CuentosIndexados[],25,FALSE)</f>
        <v>0</v>
      </c>
      <c r="X708">
        <f>VLOOKUP(CuentosContados[[#This Row],[Column1]],CuentosIndexados[],26,FALSE)</f>
        <v>0</v>
      </c>
      <c r="Y708">
        <f>VLOOKUP(CuentosContados[[#This Row],[Column1]],CuentosIndexados[],27,FALSE)</f>
        <v>0</v>
      </c>
      <c r="Z708">
        <f>VLOOKUP(CuentosContados[[#This Row],[Column1]],CuentosIndexados[],28,FALSE)</f>
        <v>0</v>
      </c>
      <c r="AA708">
        <f>VLOOKUP(CuentosContados[[#This Row],[Column1]],CuentosIndexados[],29,FALSE)</f>
        <v>0</v>
      </c>
      <c r="AB708">
        <f>VLOOKUP(CuentosContados[[#This Row],[Column1]],CuentosIndexados[],30,FALSE)</f>
        <v>0</v>
      </c>
      <c r="AC708">
        <f>VLOOKUP(CuentosContados[[#This Row],[Column1]],CuentosIndexados[],31,FALSE)</f>
        <v>0</v>
      </c>
      <c r="AD708">
        <f>VLOOKUP(CuentosContados[[#This Row],[Column1]],CuentosIndexados[],32,FALSE)</f>
        <v>0</v>
      </c>
      <c r="AE708">
        <f>VLOOKUP(CuentosContados[[#This Row],[Column1]],CuentosIndexados[],33,FALSE)</f>
        <v>0</v>
      </c>
      <c r="AF708">
        <f>VLOOKUP(CuentosContados[[#This Row],[Column1]],CuentosIndexados[],34,FALSE)</f>
        <v>0</v>
      </c>
      <c r="AG708">
        <f>VLOOKUP(CuentosContados[[#This Row],[Column1]],CuentosIndexados[],35,FALSE)</f>
        <v>0</v>
      </c>
      <c r="AH708">
        <f>VLOOKUP(CuentosContados[[#This Row],[Column1]],CuentosIndexados[],36,FALSE)</f>
        <v>0</v>
      </c>
      <c r="AI708">
        <f>VLOOKUP(CuentosContados[[#This Row],[Column1]],CuentosIndexados[],37,FALSE)</f>
        <v>0</v>
      </c>
      <c r="AJ708">
        <f>VLOOKUP(CuentosContados[[#This Row],[Column1]],CuentosIndexados[],38,FALSE)</f>
        <v>0</v>
      </c>
      <c r="AK708">
        <f>VLOOKUP(CuentosContados[[#This Row],[Column1]],CuentosIndexados[],39,FALSE)</f>
        <v>0</v>
      </c>
    </row>
    <row r="709" spans="1:37" x14ac:dyDescent="0.25">
      <c r="A709" t="s">
        <v>1456</v>
      </c>
      <c r="B709">
        <f>VLOOKUP(CuentosContados[[#This Row],[Column1]],CuentosIndexados[],3,FALSE)</f>
        <v>0</v>
      </c>
      <c r="C709">
        <f>VLOOKUP(CuentosContados[[#This Row],[Column1]],CuentosIndexados[],5,FALSE)</f>
        <v>0</v>
      </c>
      <c r="D709">
        <f>VLOOKUP(CuentosContados[[#This Row],[Column1]],CuentosIndexados[],6,FALSE)</f>
        <v>0</v>
      </c>
      <c r="E709">
        <f>VLOOKUP(CuentosContados[[#This Row],[Column1]],CuentosIndexados[],7,FALSE)</f>
        <v>0</v>
      </c>
      <c r="F709">
        <f>VLOOKUP(CuentosContados[[#This Row],[Column1]],CuentosIndexados[],8,FALSE)</f>
        <v>0</v>
      </c>
      <c r="G709">
        <f>VLOOKUP(CuentosContados[[#This Row],[Column1]],CuentosIndexados[],9,FALSE)</f>
        <v>0</v>
      </c>
      <c r="H709">
        <f>VLOOKUP(CuentosContados[[#This Row],[Column1]],CuentosIndexados[],10,FALSE)</f>
        <v>0</v>
      </c>
      <c r="I709">
        <f>VLOOKUP(CuentosContados[[#This Row],[Column1]],CuentosIndexados[],11,FALSE)</f>
        <v>0</v>
      </c>
      <c r="J709" t="str">
        <f>VLOOKUP(CuentosContados[[#This Row],[Column1]],CuentosIndexados[],12,FALSE)</f>
        <v>trabajo</v>
      </c>
      <c r="K709">
        <f>VLOOKUP(CuentosContados[[#This Row],[Column1]],CuentosIndexados[],13,FALSE)</f>
        <v>0</v>
      </c>
      <c r="L709">
        <f>VLOOKUP(CuentosContados[[#This Row],[Column1]],CuentosIndexados[],14,FALSE)</f>
        <v>0</v>
      </c>
      <c r="M709">
        <f>VLOOKUP(CuentosContados[[#This Row],[Column1]],CuentosIndexados[],15,FALSE)</f>
        <v>0</v>
      </c>
      <c r="N709" t="str">
        <f>VLOOKUP(CuentosContados[[#This Row],[Column1]],CuentosIndexados[],16,FALSE)</f>
        <v>resiliencia</v>
      </c>
      <c r="O709">
        <f>VLOOKUP(CuentosContados[[#This Row],[Column1]],CuentosIndexados[],17,FALSE)</f>
        <v>0</v>
      </c>
      <c r="P709">
        <f>VLOOKUP(CuentosContados[[#This Row],[Column1]],CuentosIndexados[],18,FALSE)</f>
        <v>0</v>
      </c>
      <c r="Q709">
        <f>VLOOKUP(CuentosContados[[#This Row],[Column1]],CuentosIndexados[],19,FALSE)</f>
        <v>0</v>
      </c>
      <c r="R709" t="str">
        <f>VLOOKUP(CuentosContados[[#This Row],[Column1]],CuentosIndexados[],20,FALSE)</f>
        <v>certeza</v>
      </c>
      <c r="S709" t="str">
        <f>VLOOKUP(CuentosContados[[#This Row],[Column1]],CuentosIndexados[],21,FALSE)</f>
        <v>fortaleza</v>
      </c>
      <c r="T709">
        <f>VLOOKUP(CuentosContados[[#This Row],[Column1]],CuentosIndexados[],22,FALSE)</f>
        <v>0</v>
      </c>
      <c r="U709">
        <f>VLOOKUP(CuentosContados[[#This Row],[Column1]],CuentosIndexados[],23,FALSE)</f>
        <v>0</v>
      </c>
      <c r="V709">
        <f>VLOOKUP(CuentosContados[[#This Row],[Column1]],CuentosIndexados[],24,FALSE)</f>
        <v>0</v>
      </c>
      <c r="W709">
        <f>VLOOKUP(CuentosContados[[#This Row],[Column1]],CuentosIndexados[],25,FALSE)</f>
        <v>0</v>
      </c>
      <c r="X709">
        <f>VLOOKUP(CuentosContados[[#This Row],[Column1]],CuentosIndexados[],26,FALSE)</f>
        <v>0</v>
      </c>
      <c r="Y709">
        <f>VLOOKUP(CuentosContados[[#This Row],[Column1]],CuentosIndexados[],27,FALSE)</f>
        <v>0</v>
      </c>
      <c r="Z709">
        <f>VLOOKUP(CuentosContados[[#This Row],[Column1]],CuentosIndexados[],28,FALSE)</f>
        <v>0</v>
      </c>
      <c r="AA709">
        <f>VLOOKUP(CuentosContados[[#This Row],[Column1]],CuentosIndexados[],29,FALSE)</f>
        <v>0</v>
      </c>
      <c r="AB709">
        <f>VLOOKUP(CuentosContados[[#This Row],[Column1]],CuentosIndexados[],30,FALSE)</f>
        <v>0</v>
      </c>
      <c r="AC709">
        <f>VLOOKUP(CuentosContados[[#This Row],[Column1]],CuentosIndexados[],31,FALSE)</f>
        <v>0</v>
      </c>
      <c r="AD709">
        <f>VLOOKUP(CuentosContados[[#This Row],[Column1]],CuentosIndexados[],32,FALSE)</f>
        <v>0</v>
      </c>
      <c r="AE709">
        <f>VLOOKUP(CuentosContados[[#This Row],[Column1]],CuentosIndexados[],33,FALSE)</f>
        <v>0</v>
      </c>
      <c r="AF709">
        <f>VLOOKUP(CuentosContados[[#This Row],[Column1]],CuentosIndexados[],34,FALSE)</f>
        <v>0</v>
      </c>
      <c r="AG709">
        <f>VLOOKUP(CuentosContados[[#This Row],[Column1]],CuentosIndexados[],35,FALSE)</f>
        <v>0</v>
      </c>
      <c r="AH709">
        <f>VLOOKUP(CuentosContados[[#This Row],[Column1]],CuentosIndexados[],36,FALSE)</f>
        <v>0</v>
      </c>
      <c r="AI709">
        <f>VLOOKUP(CuentosContados[[#This Row],[Column1]],CuentosIndexados[],37,FALSE)</f>
        <v>0</v>
      </c>
      <c r="AJ709">
        <f>VLOOKUP(CuentosContados[[#This Row],[Column1]],CuentosIndexados[],38,FALSE)</f>
        <v>0</v>
      </c>
      <c r="AK709">
        <f>VLOOKUP(CuentosContados[[#This Row],[Column1]],CuentosIndexados[],39,FALSE)</f>
        <v>0</v>
      </c>
    </row>
    <row r="710" spans="1:37" x14ac:dyDescent="0.25">
      <c r="A710" t="s">
        <v>1456</v>
      </c>
      <c r="B710">
        <f>VLOOKUP(CuentosContados[[#This Row],[Column1]],CuentosIndexados[],3,FALSE)</f>
        <v>0</v>
      </c>
      <c r="C710">
        <f>VLOOKUP(CuentosContados[[#This Row],[Column1]],CuentosIndexados[],5,FALSE)</f>
        <v>0</v>
      </c>
      <c r="D710">
        <f>VLOOKUP(CuentosContados[[#This Row],[Column1]],CuentosIndexados[],6,FALSE)</f>
        <v>0</v>
      </c>
      <c r="E710">
        <f>VLOOKUP(CuentosContados[[#This Row],[Column1]],CuentosIndexados[],7,FALSE)</f>
        <v>0</v>
      </c>
      <c r="F710">
        <f>VLOOKUP(CuentosContados[[#This Row],[Column1]],CuentosIndexados[],8,FALSE)</f>
        <v>0</v>
      </c>
      <c r="G710">
        <f>VLOOKUP(CuentosContados[[#This Row],[Column1]],CuentosIndexados[],9,FALSE)</f>
        <v>0</v>
      </c>
      <c r="H710">
        <f>VLOOKUP(CuentosContados[[#This Row],[Column1]],CuentosIndexados[],10,FALSE)</f>
        <v>0</v>
      </c>
      <c r="I710">
        <f>VLOOKUP(CuentosContados[[#This Row],[Column1]],CuentosIndexados[],11,FALSE)</f>
        <v>0</v>
      </c>
      <c r="J710" t="str">
        <f>VLOOKUP(CuentosContados[[#This Row],[Column1]],CuentosIndexados[],12,FALSE)</f>
        <v>trabajo</v>
      </c>
      <c r="K710">
        <f>VLOOKUP(CuentosContados[[#This Row],[Column1]],CuentosIndexados[],13,FALSE)</f>
        <v>0</v>
      </c>
      <c r="L710">
        <f>VLOOKUP(CuentosContados[[#This Row],[Column1]],CuentosIndexados[],14,FALSE)</f>
        <v>0</v>
      </c>
      <c r="M710">
        <f>VLOOKUP(CuentosContados[[#This Row],[Column1]],CuentosIndexados[],15,FALSE)</f>
        <v>0</v>
      </c>
      <c r="N710" t="str">
        <f>VLOOKUP(CuentosContados[[#This Row],[Column1]],CuentosIndexados[],16,FALSE)</f>
        <v>resiliencia</v>
      </c>
      <c r="O710">
        <f>VLOOKUP(CuentosContados[[#This Row],[Column1]],CuentosIndexados[],17,FALSE)</f>
        <v>0</v>
      </c>
      <c r="P710">
        <f>VLOOKUP(CuentosContados[[#This Row],[Column1]],CuentosIndexados[],18,FALSE)</f>
        <v>0</v>
      </c>
      <c r="Q710">
        <f>VLOOKUP(CuentosContados[[#This Row],[Column1]],CuentosIndexados[],19,FALSE)</f>
        <v>0</v>
      </c>
      <c r="R710" t="str">
        <f>VLOOKUP(CuentosContados[[#This Row],[Column1]],CuentosIndexados[],20,FALSE)</f>
        <v>certeza</v>
      </c>
      <c r="S710" t="str">
        <f>VLOOKUP(CuentosContados[[#This Row],[Column1]],CuentosIndexados[],21,FALSE)</f>
        <v>fortaleza</v>
      </c>
      <c r="T710">
        <f>VLOOKUP(CuentosContados[[#This Row],[Column1]],CuentosIndexados[],22,FALSE)</f>
        <v>0</v>
      </c>
      <c r="U710">
        <f>VLOOKUP(CuentosContados[[#This Row],[Column1]],CuentosIndexados[],23,FALSE)</f>
        <v>0</v>
      </c>
      <c r="V710">
        <f>VLOOKUP(CuentosContados[[#This Row],[Column1]],CuentosIndexados[],24,FALSE)</f>
        <v>0</v>
      </c>
      <c r="W710">
        <f>VLOOKUP(CuentosContados[[#This Row],[Column1]],CuentosIndexados[],25,FALSE)</f>
        <v>0</v>
      </c>
      <c r="X710">
        <f>VLOOKUP(CuentosContados[[#This Row],[Column1]],CuentosIndexados[],26,FALSE)</f>
        <v>0</v>
      </c>
      <c r="Y710">
        <f>VLOOKUP(CuentosContados[[#This Row],[Column1]],CuentosIndexados[],27,FALSE)</f>
        <v>0</v>
      </c>
      <c r="Z710">
        <f>VLOOKUP(CuentosContados[[#This Row],[Column1]],CuentosIndexados[],28,FALSE)</f>
        <v>0</v>
      </c>
      <c r="AA710">
        <f>VLOOKUP(CuentosContados[[#This Row],[Column1]],CuentosIndexados[],29,FALSE)</f>
        <v>0</v>
      </c>
      <c r="AB710">
        <f>VLOOKUP(CuentosContados[[#This Row],[Column1]],CuentosIndexados[],30,FALSE)</f>
        <v>0</v>
      </c>
      <c r="AC710">
        <f>VLOOKUP(CuentosContados[[#This Row],[Column1]],CuentosIndexados[],31,FALSE)</f>
        <v>0</v>
      </c>
      <c r="AD710">
        <f>VLOOKUP(CuentosContados[[#This Row],[Column1]],CuentosIndexados[],32,FALSE)</f>
        <v>0</v>
      </c>
      <c r="AE710">
        <f>VLOOKUP(CuentosContados[[#This Row],[Column1]],CuentosIndexados[],33,FALSE)</f>
        <v>0</v>
      </c>
      <c r="AF710">
        <f>VLOOKUP(CuentosContados[[#This Row],[Column1]],CuentosIndexados[],34,FALSE)</f>
        <v>0</v>
      </c>
      <c r="AG710">
        <f>VLOOKUP(CuentosContados[[#This Row],[Column1]],CuentosIndexados[],35,FALSE)</f>
        <v>0</v>
      </c>
      <c r="AH710">
        <f>VLOOKUP(CuentosContados[[#This Row],[Column1]],CuentosIndexados[],36,FALSE)</f>
        <v>0</v>
      </c>
      <c r="AI710">
        <f>VLOOKUP(CuentosContados[[#This Row],[Column1]],CuentosIndexados[],37,FALSE)</f>
        <v>0</v>
      </c>
      <c r="AJ710">
        <f>VLOOKUP(CuentosContados[[#This Row],[Column1]],CuentosIndexados[],38,FALSE)</f>
        <v>0</v>
      </c>
      <c r="AK710">
        <f>VLOOKUP(CuentosContados[[#This Row],[Column1]],CuentosIndexados[],39,FALSE)</f>
        <v>0</v>
      </c>
    </row>
    <row r="711" spans="1:37" x14ac:dyDescent="0.25">
      <c r="A711" t="s">
        <v>1456</v>
      </c>
      <c r="B711">
        <f>VLOOKUP(CuentosContados[[#This Row],[Column1]],CuentosIndexados[],3,FALSE)</f>
        <v>0</v>
      </c>
      <c r="C711">
        <f>VLOOKUP(CuentosContados[[#This Row],[Column1]],CuentosIndexados[],5,FALSE)</f>
        <v>0</v>
      </c>
      <c r="D711">
        <f>VLOOKUP(CuentosContados[[#This Row],[Column1]],CuentosIndexados[],6,FALSE)</f>
        <v>0</v>
      </c>
      <c r="E711">
        <f>VLOOKUP(CuentosContados[[#This Row],[Column1]],CuentosIndexados[],7,FALSE)</f>
        <v>0</v>
      </c>
      <c r="F711">
        <f>VLOOKUP(CuentosContados[[#This Row],[Column1]],CuentosIndexados[],8,FALSE)</f>
        <v>0</v>
      </c>
      <c r="G711">
        <f>VLOOKUP(CuentosContados[[#This Row],[Column1]],CuentosIndexados[],9,FALSE)</f>
        <v>0</v>
      </c>
      <c r="H711">
        <f>VLOOKUP(CuentosContados[[#This Row],[Column1]],CuentosIndexados[],10,FALSE)</f>
        <v>0</v>
      </c>
      <c r="I711">
        <f>VLOOKUP(CuentosContados[[#This Row],[Column1]],CuentosIndexados[],11,FALSE)</f>
        <v>0</v>
      </c>
      <c r="J711" t="str">
        <f>VLOOKUP(CuentosContados[[#This Row],[Column1]],CuentosIndexados[],12,FALSE)</f>
        <v>trabajo</v>
      </c>
      <c r="K711">
        <f>VLOOKUP(CuentosContados[[#This Row],[Column1]],CuentosIndexados[],13,FALSE)</f>
        <v>0</v>
      </c>
      <c r="L711">
        <f>VLOOKUP(CuentosContados[[#This Row],[Column1]],CuentosIndexados[],14,FALSE)</f>
        <v>0</v>
      </c>
      <c r="M711">
        <f>VLOOKUP(CuentosContados[[#This Row],[Column1]],CuentosIndexados[],15,FALSE)</f>
        <v>0</v>
      </c>
      <c r="N711" t="str">
        <f>VLOOKUP(CuentosContados[[#This Row],[Column1]],CuentosIndexados[],16,FALSE)</f>
        <v>resiliencia</v>
      </c>
      <c r="O711">
        <f>VLOOKUP(CuentosContados[[#This Row],[Column1]],CuentosIndexados[],17,FALSE)</f>
        <v>0</v>
      </c>
      <c r="P711">
        <f>VLOOKUP(CuentosContados[[#This Row],[Column1]],CuentosIndexados[],18,FALSE)</f>
        <v>0</v>
      </c>
      <c r="Q711">
        <f>VLOOKUP(CuentosContados[[#This Row],[Column1]],CuentosIndexados[],19,FALSE)</f>
        <v>0</v>
      </c>
      <c r="R711" t="str">
        <f>VLOOKUP(CuentosContados[[#This Row],[Column1]],CuentosIndexados[],20,FALSE)</f>
        <v>certeza</v>
      </c>
      <c r="S711" t="str">
        <f>VLOOKUP(CuentosContados[[#This Row],[Column1]],CuentosIndexados[],21,FALSE)</f>
        <v>fortaleza</v>
      </c>
      <c r="T711">
        <f>VLOOKUP(CuentosContados[[#This Row],[Column1]],CuentosIndexados[],22,FALSE)</f>
        <v>0</v>
      </c>
      <c r="U711">
        <f>VLOOKUP(CuentosContados[[#This Row],[Column1]],CuentosIndexados[],23,FALSE)</f>
        <v>0</v>
      </c>
      <c r="V711">
        <f>VLOOKUP(CuentosContados[[#This Row],[Column1]],CuentosIndexados[],24,FALSE)</f>
        <v>0</v>
      </c>
      <c r="W711">
        <f>VLOOKUP(CuentosContados[[#This Row],[Column1]],CuentosIndexados[],25,FALSE)</f>
        <v>0</v>
      </c>
      <c r="X711">
        <f>VLOOKUP(CuentosContados[[#This Row],[Column1]],CuentosIndexados[],26,FALSE)</f>
        <v>0</v>
      </c>
      <c r="Y711">
        <f>VLOOKUP(CuentosContados[[#This Row],[Column1]],CuentosIndexados[],27,FALSE)</f>
        <v>0</v>
      </c>
      <c r="Z711">
        <f>VLOOKUP(CuentosContados[[#This Row],[Column1]],CuentosIndexados[],28,FALSE)</f>
        <v>0</v>
      </c>
      <c r="AA711">
        <f>VLOOKUP(CuentosContados[[#This Row],[Column1]],CuentosIndexados[],29,FALSE)</f>
        <v>0</v>
      </c>
      <c r="AB711">
        <f>VLOOKUP(CuentosContados[[#This Row],[Column1]],CuentosIndexados[],30,FALSE)</f>
        <v>0</v>
      </c>
      <c r="AC711">
        <f>VLOOKUP(CuentosContados[[#This Row],[Column1]],CuentosIndexados[],31,FALSE)</f>
        <v>0</v>
      </c>
      <c r="AD711">
        <f>VLOOKUP(CuentosContados[[#This Row],[Column1]],CuentosIndexados[],32,FALSE)</f>
        <v>0</v>
      </c>
      <c r="AE711">
        <f>VLOOKUP(CuentosContados[[#This Row],[Column1]],CuentosIndexados[],33,FALSE)</f>
        <v>0</v>
      </c>
      <c r="AF711">
        <f>VLOOKUP(CuentosContados[[#This Row],[Column1]],CuentosIndexados[],34,FALSE)</f>
        <v>0</v>
      </c>
      <c r="AG711">
        <f>VLOOKUP(CuentosContados[[#This Row],[Column1]],CuentosIndexados[],35,FALSE)</f>
        <v>0</v>
      </c>
      <c r="AH711">
        <f>VLOOKUP(CuentosContados[[#This Row],[Column1]],CuentosIndexados[],36,FALSE)</f>
        <v>0</v>
      </c>
      <c r="AI711">
        <f>VLOOKUP(CuentosContados[[#This Row],[Column1]],CuentosIndexados[],37,FALSE)</f>
        <v>0</v>
      </c>
      <c r="AJ711">
        <f>VLOOKUP(CuentosContados[[#This Row],[Column1]],CuentosIndexados[],38,FALSE)</f>
        <v>0</v>
      </c>
      <c r="AK711">
        <f>VLOOKUP(CuentosContados[[#This Row],[Column1]],CuentosIndexados[],39,FALSE)</f>
        <v>0</v>
      </c>
    </row>
    <row r="712" spans="1:37" x14ac:dyDescent="0.25">
      <c r="A712" t="s">
        <v>1456</v>
      </c>
      <c r="B712">
        <f>VLOOKUP(CuentosContados[[#This Row],[Column1]],CuentosIndexados[],3,FALSE)</f>
        <v>0</v>
      </c>
      <c r="C712">
        <f>VLOOKUP(CuentosContados[[#This Row],[Column1]],CuentosIndexados[],5,FALSE)</f>
        <v>0</v>
      </c>
      <c r="D712">
        <f>VLOOKUP(CuentosContados[[#This Row],[Column1]],CuentosIndexados[],6,FALSE)</f>
        <v>0</v>
      </c>
      <c r="E712">
        <f>VLOOKUP(CuentosContados[[#This Row],[Column1]],CuentosIndexados[],7,FALSE)</f>
        <v>0</v>
      </c>
      <c r="F712">
        <f>VLOOKUP(CuentosContados[[#This Row],[Column1]],CuentosIndexados[],8,FALSE)</f>
        <v>0</v>
      </c>
      <c r="G712">
        <f>VLOOKUP(CuentosContados[[#This Row],[Column1]],CuentosIndexados[],9,FALSE)</f>
        <v>0</v>
      </c>
      <c r="H712">
        <f>VLOOKUP(CuentosContados[[#This Row],[Column1]],CuentosIndexados[],10,FALSE)</f>
        <v>0</v>
      </c>
      <c r="I712">
        <f>VLOOKUP(CuentosContados[[#This Row],[Column1]],CuentosIndexados[],11,FALSE)</f>
        <v>0</v>
      </c>
      <c r="J712" t="str">
        <f>VLOOKUP(CuentosContados[[#This Row],[Column1]],CuentosIndexados[],12,FALSE)</f>
        <v>trabajo</v>
      </c>
      <c r="K712">
        <f>VLOOKUP(CuentosContados[[#This Row],[Column1]],CuentosIndexados[],13,FALSE)</f>
        <v>0</v>
      </c>
      <c r="L712">
        <f>VLOOKUP(CuentosContados[[#This Row],[Column1]],CuentosIndexados[],14,FALSE)</f>
        <v>0</v>
      </c>
      <c r="M712">
        <f>VLOOKUP(CuentosContados[[#This Row],[Column1]],CuentosIndexados[],15,FALSE)</f>
        <v>0</v>
      </c>
      <c r="N712" t="str">
        <f>VLOOKUP(CuentosContados[[#This Row],[Column1]],CuentosIndexados[],16,FALSE)</f>
        <v>resiliencia</v>
      </c>
      <c r="O712">
        <f>VLOOKUP(CuentosContados[[#This Row],[Column1]],CuentosIndexados[],17,FALSE)</f>
        <v>0</v>
      </c>
      <c r="P712">
        <f>VLOOKUP(CuentosContados[[#This Row],[Column1]],CuentosIndexados[],18,FALSE)</f>
        <v>0</v>
      </c>
      <c r="Q712">
        <f>VLOOKUP(CuentosContados[[#This Row],[Column1]],CuentosIndexados[],19,FALSE)</f>
        <v>0</v>
      </c>
      <c r="R712" t="str">
        <f>VLOOKUP(CuentosContados[[#This Row],[Column1]],CuentosIndexados[],20,FALSE)</f>
        <v>certeza</v>
      </c>
      <c r="S712" t="str">
        <f>VLOOKUP(CuentosContados[[#This Row],[Column1]],CuentosIndexados[],21,FALSE)</f>
        <v>fortaleza</v>
      </c>
      <c r="T712">
        <f>VLOOKUP(CuentosContados[[#This Row],[Column1]],CuentosIndexados[],22,FALSE)</f>
        <v>0</v>
      </c>
      <c r="U712">
        <f>VLOOKUP(CuentosContados[[#This Row],[Column1]],CuentosIndexados[],23,FALSE)</f>
        <v>0</v>
      </c>
      <c r="V712">
        <f>VLOOKUP(CuentosContados[[#This Row],[Column1]],CuentosIndexados[],24,FALSE)</f>
        <v>0</v>
      </c>
      <c r="W712">
        <f>VLOOKUP(CuentosContados[[#This Row],[Column1]],CuentosIndexados[],25,FALSE)</f>
        <v>0</v>
      </c>
      <c r="X712">
        <f>VLOOKUP(CuentosContados[[#This Row],[Column1]],CuentosIndexados[],26,FALSE)</f>
        <v>0</v>
      </c>
      <c r="Y712">
        <f>VLOOKUP(CuentosContados[[#This Row],[Column1]],CuentosIndexados[],27,FALSE)</f>
        <v>0</v>
      </c>
      <c r="Z712">
        <f>VLOOKUP(CuentosContados[[#This Row],[Column1]],CuentosIndexados[],28,FALSE)</f>
        <v>0</v>
      </c>
      <c r="AA712">
        <f>VLOOKUP(CuentosContados[[#This Row],[Column1]],CuentosIndexados[],29,FALSE)</f>
        <v>0</v>
      </c>
      <c r="AB712">
        <f>VLOOKUP(CuentosContados[[#This Row],[Column1]],CuentosIndexados[],30,FALSE)</f>
        <v>0</v>
      </c>
      <c r="AC712">
        <f>VLOOKUP(CuentosContados[[#This Row],[Column1]],CuentosIndexados[],31,FALSE)</f>
        <v>0</v>
      </c>
      <c r="AD712">
        <f>VLOOKUP(CuentosContados[[#This Row],[Column1]],CuentosIndexados[],32,FALSE)</f>
        <v>0</v>
      </c>
      <c r="AE712">
        <f>VLOOKUP(CuentosContados[[#This Row],[Column1]],CuentosIndexados[],33,FALSE)</f>
        <v>0</v>
      </c>
      <c r="AF712">
        <f>VLOOKUP(CuentosContados[[#This Row],[Column1]],CuentosIndexados[],34,FALSE)</f>
        <v>0</v>
      </c>
      <c r="AG712">
        <f>VLOOKUP(CuentosContados[[#This Row],[Column1]],CuentosIndexados[],35,FALSE)</f>
        <v>0</v>
      </c>
      <c r="AH712">
        <f>VLOOKUP(CuentosContados[[#This Row],[Column1]],CuentosIndexados[],36,FALSE)</f>
        <v>0</v>
      </c>
      <c r="AI712">
        <f>VLOOKUP(CuentosContados[[#This Row],[Column1]],CuentosIndexados[],37,FALSE)</f>
        <v>0</v>
      </c>
      <c r="AJ712">
        <f>VLOOKUP(CuentosContados[[#This Row],[Column1]],CuentosIndexados[],38,FALSE)</f>
        <v>0</v>
      </c>
      <c r="AK712">
        <f>VLOOKUP(CuentosContados[[#This Row],[Column1]],CuentosIndexados[],39,FALSE)</f>
        <v>0</v>
      </c>
    </row>
    <row r="713" spans="1:37" x14ac:dyDescent="0.25">
      <c r="A713" t="s">
        <v>162</v>
      </c>
      <c r="B713">
        <f>VLOOKUP(CuentosContados[[#This Row],[Column1]],CuentosIndexados[],3,FALSE)</f>
        <v>0</v>
      </c>
      <c r="C713">
        <f>VLOOKUP(CuentosContados[[#This Row],[Column1]],CuentosIndexados[],5,FALSE)</f>
        <v>0</v>
      </c>
      <c r="D713">
        <f>VLOOKUP(CuentosContados[[#This Row],[Column1]],CuentosIndexados[],6,FALSE)</f>
        <v>0</v>
      </c>
      <c r="E713">
        <f>VLOOKUP(CuentosContados[[#This Row],[Column1]],CuentosIndexados[],7,FALSE)</f>
        <v>0</v>
      </c>
      <c r="F713">
        <f>VLOOKUP(CuentosContados[[#This Row],[Column1]],CuentosIndexados[],8,FALSE)</f>
        <v>0</v>
      </c>
      <c r="G713">
        <f>VLOOKUP(CuentosContados[[#This Row],[Column1]],CuentosIndexados[],9,FALSE)</f>
        <v>0</v>
      </c>
      <c r="H713">
        <f>VLOOKUP(CuentosContados[[#This Row],[Column1]],CuentosIndexados[],10,FALSE)</f>
        <v>0</v>
      </c>
      <c r="I713">
        <f>VLOOKUP(CuentosContados[[#This Row],[Column1]],CuentosIndexados[],11,FALSE)</f>
        <v>0</v>
      </c>
      <c r="J713">
        <f>VLOOKUP(CuentosContados[[#This Row],[Column1]],CuentosIndexados[],12,FALSE)</f>
        <v>0</v>
      </c>
      <c r="K713">
        <f>VLOOKUP(CuentosContados[[#This Row],[Column1]],CuentosIndexados[],13,FALSE)</f>
        <v>0</v>
      </c>
      <c r="L713">
        <f>VLOOKUP(CuentosContados[[#This Row],[Column1]],CuentosIndexados[],14,FALSE)</f>
        <v>0</v>
      </c>
      <c r="M713">
        <f>VLOOKUP(CuentosContados[[#This Row],[Column1]],CuentosIndexados[],15,FALSE)</f>
        <v>0</v>
      </c>
      <c r="N713">
        <f>VLOOKUP(CuentosContados[[#This Row],[Column1]],CuentosIndexados[],16,FALSE)</f>
        <v>0</v>
      </c>
      <c r="O713">
        <f>VLOOKUP(CuentosContados[[#This Row],[Column1]],CuentosIndexados[],17,FALSE)</f>
        <v>0</v>
      </c>
      <c r="P713">
        <f>VLOOKUP(CuentosContados[[#This Row],[Column1]],CuentosIndexados[],18,FALSE)</f>
        <v>0</v>
      </c>
      <c r="Q713">
        <f>VLOOKUP(CuentosContados[[#This Row],[Column1]],CuentosIndexados[],19,FALSE)</f>
        <v>0</v>
      </c>
      <c r="R713">
        <f>VLOOKUP(CuentosContados[[#This Row],[Column1]],CuentosIndexados[],20,FALSE)</f>
        <v>0</v>
      </c>
      <c r="S713">
        <f>VLOOKUP(CuentosContados[[#This Row],[Column1]],CuentosIndexados[],21,FALSE)</f>
        <v>0</v>
      </c>
      <c r="T713" t="str">
        <f>VLOOKUP(CuentosContados[[#This Row],[Column1]],CuentosIndexados[],22,FALSE)</f>
        <v>calma</v>
      </c>
      <c r="U713" t="str">
        <f>VLOOKUP(CuentosContados[[#This Row],[Column1]],CuentosIndexados[],23,FALSE)</f>
        <v>tension</v>
      </c>
      <c r="V713" t="str">
        <f>VLOOKUP(CuentosContados[[#This Row],[Column1]],CuentosIndexados[],24,FALSE)</f>
        <v>estres</v>
      </c>
      <c r="W713">
        <f>VLOOKUP(CuentosContados[[#This Row],[Column1]],CuentosIndexados[],25,FALSE)</f>
        <v>0</v>
      </c>
      <c r="X713">
        <f>VLOOKUP(CuentosContados[[#This Row],[Column1]],CuentosIndexados[],26,FALSE)</f>
        <v>0</v>
      </c>
      <c r="Y713">
        <f>VLOOKUP(CuentosContados[[#This Row],[Column1]],CuentosIndexados[],27,FALSE)</f>
        <v>0</v>
      </c>
      <c r="Z713">
        <f>VLOOKUP(CuentosContados[[#This Row],[Column1]],CuentosIndexados[],28,FALSE)</f>
        <v>0</v>
      </c>
      <c r="AA713">
        <f>VLOOKUP(CuentosContados[[#This Row],[Column1]],CuentosIndexados[],29,FALSE)</f>
        <v>0</v>
      </c>
      <c r="AB713">
        <f>VLOOKUP(CuentosContados[[#This Row],[Column1]],CuentosIndexados[],30,FALSE)</f>
        <v>0</v>
      </c>
      <c r="AC713">
        <f>VLOOKUP(CuentosContados[[#This Row],[Column1]],CuentosIndexados[],31,FALSE)</f>
        <v>0</v>
      </c>
      <c r="AD713">
        <f>VLOOKUP(CuentosContados[[#This Row],[Column1]],CuentosIndexados[],32,FALSE)</f>
        <v>0</v>
      </c>
      <c r="AE713">
        <f>VLOOKUP(CuentosContados[[#This Row],[Column1]],CuentosIndexados[],33,FALSE)</f>
        <v>0</v>
      </c>
      <c r="AF713">
        <f>VLOOKUP(CuentosContados[[#This Row],[Column1]],CuentosIndexados[],34,FALSE)</f>
        <v>0</v>
      </c>
      <c r="AG713">
        <f>VLOOKUP(CuentosContados[[#This Row],[Column1]],CuentosIndexados[],35,FALSE)</f>
        <v>0</v>
      </c>
      <c r="AH713">
        <f>VLOOKUP(CuentosContados[[#This Row],[Column1]],CuentosIndexados[],36,FALSE)</f>
        <v>0</v>
      </c>
      <c r="AI713">
        <f>VLOOKUP(CuentosContados[[#This Row],[Column1]],CuentosIndexados[],37,FALSE)</f>
        <v>0</v>
      </c>
      <c r="AJ713">
        <f>VLOOKUP(CuentosContados[[#This Row],[Column1]],CuentosIndexados[],38,FALSE)</f>
        <v>0</v>
      </c>
      <c r="AK713">
        <f>VLOOKUP(CuentosContados[[#This Row],[Column1]],CuentosIndexados[],39,FALSE)</f>
        <v>0</v>
      </c>
    </row>
    <row r="714" spans="1:37" x14ac:dyDescent="0.25">
      <c r="A714" t="s">
        <v>162</v>
      </c>
      <c r="B714">
        <f>VLOOKUP(CuentosContados[[#This Row],[Column1]],CuentosIndexados[],3,FALSE)</f>
        <v>0</v>
      </c>
      <c r="C714">
        <f>VLOOKUP(CuentosContados[[#This Row],[Column1]],CuentosIndexados[],5,FALSE)</f>
        <v>0</v>
      </c>
      <c r="D714">
        <f>VLOOKUP(CuentosContados[[#This Row],[Column1]],CuentosIndexados[],6,FALSE)</f>
        <v>0</v>
      </c>
      <c r="E714">
        <f>VLOOKUP(CuentosContados[[#This Row],[Column1]],CuentosIndexados[],7,FALSE)</f>
        <v>0</v>
      </c>
      <c r="F714">
        <f>VLOOKUP(CuentosContados[[#This Row],[Column1]],CuentosIndexados[],8,FALSE)</f>
        <v>0</v>
      </c>
      <c r="G714">
        <f>VLOOKUP(CuentosContados[[#This Row],[Column1]],CuentosIndexados[],9,FALSE)</f>
        <v>0</v>
      </c>
      <c r="H714">
        <f>VLOOKUP(CuentosContados[[#This Row],[Column1]],CuentosIndexados[],10,FALSE)</f>
        <v>0</v>
      </c>
      <c r="I714">
        <f>VLOOKUP(CuentosContados[[#This Row],[Column1]],CuentosIndexados[],11,FALSE)</f>
        <v>0</v>
      </c>
      <c r="J714">
        <f>VLOOKUP(CuentosContados[[#This Row],[Column1]],CuentosIndexados[],12,FALSE)</f>
        <v>0</v>
      </c>
      <c r="K714">
        <f>VLOOKUP(CuentosContados[[#This Row],[Column1]],CuentosIndexados[],13,FALSE)</f>
        <v>0</v>
      </c>
      <c r="L714">
        <f>VLOOKUP(CuentosContados[[#This Row],[Column1]],CuentosIndexados[],14,FALSE)</f>
        <v>0</v>
      </c>
      <c r="M714">
        <f>VLOOKUP(CuentosContados[[#This Row],[Column1]],CuentosIndexados[],15,FALSE)</f>
        <v>0</v>
      </c>
      <c r="N714">
        <f>VLOOKUP(CuentosContados[[#This Row],[Column1]],CuentosIndexados[],16,FALSE)</f>
        <v>0</v>
      </c>
      <c r="O714">
        <f>VLOOKUP(CuentosContados[[#This Row],[Column1]],CuentosIndexados[],17,FALSE)</f>
        <v>0</v>
      </c>
      <c r="P714">
        <f>VLOOKUP(CuentosContados[[#This Row],[Column1]],CuentosIndexados[],18,FALSE)</f>
        <v>0</v>
      </c>
      <c r="Q714">
        <f>VLOOKUP(CuentosContados[[#This Row],[Column1]],CuentosIndexados[],19,FALSE)</f>
        <v>0</v>
      </c>
      <c r="R714">
        <f>VLOOKUP(CuentosContados[[#This Row],[Column1]],CuentosIndexados[],20,FALSE)</f>
        <v>0</v>
      </c>
      <c r="S714">
        <f>VLOOKUP(CuentosContados[[#This Row],[Column1]],CuentosIndexados[],21,FALSE)</f>
        <v>0</v>
      </c>
      <c r="T714" t="str">
        <f>VLOOKUP(CuentosContados[[#This Row],[Column1]],CuentosIndexados[],22,FALSE)</f>
        <v>calma</v>
      </c>
      <c r="U714" t="str">
        <f>VLOOKUP(CuentosContados[[#This Row],[Column1]],CuentosIndexados[],23,FALSE)</f>
        <v>tension</v>
      </c>
      <c r="V714" t="str">
        <f>VLOOKUP(CuentosContados[[#This Row],[Column1]],CuentosIndexados[],24,FALSE)</f>
        <v>estres</v>
      </c>
      <c r="W714">
        <f>VLOOKUP(CuentosContados[[#This Row],[Column1]],CuentosIndexados[],25,FALSE)</f>
        <v>0</v>
      </c>
      <c r="X714">
        <f>VLOOKUP(CuentosContados[[#This Row],[Column1]],CuentosIndexados[],26,FALSE)</f>
        <v>0</v>
      </c>
      <c r="Y714">
        <f>VLOOKUP(CuentosContados[[#This Row],[Column1]],CuentosIndexados[],27,FALSE)</f>
        <v>0</v>
      </c>
      <c r="Z714">
        <f>VLOOKUP(CuentosContados[[#This Row],[Column1]],CuentosIndexados[],28,FALSE)</f>
        <v>0</v>
      </c>
      <c r="AA714">
        <f>VLOOKUP(CuentosContados[[#This Row],[Column1]],CuentosIndexados[],29,FALSE)</f>
        <v>0</v>
      </c>
      <c r="AB714">
        <f>VLOOKUP(CuentosContados[[#This Row],[Column1]],CuentosIndexados[],30,FALSE)</f>
        <v>0</v>
      </c>
      <c r="AC714">
        <f>VLOOKUP(CuentosContados[[#This Row],[Column1]],CuentosIndexados[],31,FALSE)</f>
        <v>0</v>
      </c>
      <c r="AD714">
        <f>VLOOKUP(CuentosContados[[#This Row],[Column1]],CuentosIndexados[],32,FALSE)</f>
        <v>0</v>
      </c>
      <c r="AE714">
        <f>VLOOKUP(CuentosContados[[#This Row],[Column1]],CuentosIndexados[],33,FALSE)</f>
        <v>0</v>
      </c>
      <c r="AF714">
        <f>VLOOKUP(CuentosContados[[#This Row],[Column1]],CuentosIndexados[],34,FALSE)</f>
        <v>0</v>
      </c>
      <c r="AG714">
        <f>VLOOKUP(CuentosContados[[#This Row],[Column1]],CuentosIndexados[],35,FALSE)</f>
        <v>0</v>
      </c>
      <c r="AH714">
        <f>VLOOKUP(CuentosContados[[#This Row],[Column1]],CuentosIndexados[],36,FALSE)</f>
        <v>0</v>
      </c>
      <c r="AI714">
        <f>VLOOKUP(CuentosContados[[#This Row],[Column1]],CuentosIndexados[],37,FALSE)</f>
        <v>0</v>
      </c>
      <c r="AJ714">
        <f>VLOOKUP(CuentosContados[[#This Row],[Column1]],CuentosIndexados[],38,FALSE)</f>
        <v>0</v>
      </c>
      <c r="AK714">
        <f>VLOOKUP(CuentosContados[[#This Row],[Column1]],CuentosIndexados[],39,FALSE)</f>
        <v>0</v>
      </c>
    </row>
    <row r="715" spans="1:37" x14ac:dyDescent="0.25">
      <c r="A715" t="s">
        <v>162</v>
      </c>
      <c r="B715">
        <f>VLOOKUP(CuentosContados[[#This Row],[Column1]],CuentosIndexados[],3,FALSE)</f>
        <v>0</v>
      </c>
      <c r="C715">
        <f>VLOOKUP(CuentosContados[[#This Row],[Column1]],CuentosIndexados[],5,FALSE)</f>
        <v>0</v>
      </c>
      <c r="D715">
        <f>VLOOKUP(CuentosContados[[#This Row],[Column1]],CuentosIndexados[],6,FALSE)</f>
        <v>0</v>
      </c>
      <c r="E715">
        <f>VLOOKUP(CuentosContados[[#This Row],[Column1]],CuentosIndexados[],7,FALSE)</f>
        <v>0</v>
      </c>
      <c r="F715">
        <f>VLOOKUP(CuentosContados[[#This Row],[Column1]],CuentosIndexados[],8,FALSE)</f>
        <v>0</v>
      </c>
      <c r="G715">
        <f>VLOOKUP(CuentosContados[[#This Row],[Column1]],CuentosIndexados[],9,FALSE)</f>
        <v>0</v>
      </c>
      <c r="H715">
        <f>VLOOKUP(CuentosContados[[#This Row],[Column1]],CuentosIndexados[],10,FALSE)</f>
        <v>0</v>
      </c>
      <c r="I715">
        <f>VLOOKUP(CuentosContados[[#This Row],[Column1]],CuentosIndexados[],11,FALSE)</f>
        <v>0</v>
      </c>
      <c r="J715">
        <f>VLOOKUP(CuentosContados[[#This Row],[Column1]],CuentosIndexados[],12,FALSE)</f>
        <v>0</v>
      </c>
      <c r="K715">
        <f>VLOOKUP(CuentosContados[[#This Row],[Column1]],CuentosIndexados[],13,FALSE)</f>
        <v>0</v>
      </c>
      <c r="L715">
        <f>VLOOKUP(CuentosContados[[#This Row],[Column1]],CuentosIndexados[],14,FALSE)</f>
        <v>0</v>
      </c>
      <c r="M715">
        <f>VLOOKUP(CuentosContados[[#This Row],[Column1]],CuentosIndexados[],15,FALSE)</f>
        <v>0</v>
      </c>
      <c r="N715">
        <f>VLOOKUP(CuentosContados[[#This Row],[Column1]],CuentosIndexados[],16,FALSE)</f>
        <v>0</v>
      </c>
      <c r="O715">
        <f>VLOOKUP(CuentosContados[[#This Row],[Column1]],CuentosIndexados[],17,FALSE)</f>
        <v>0</v>
      </c>
      <c r="P715">
        <f>VLOOKUP(CuentosContados[[#This Row],[Column1]],CuentosIndexados[],18,FALSE)</f>
        <v>0</v>
      </c>
      <c r="Q715">
        <f>VLOOKUP(CuentosContados[[#This Row],[Column1]],CuentosIndexados[],19,FALSE)</f>
        <v>0</v>
      </c>
      <c r="R715">
        <f>VLOOKUP(CuentosContados[[#This Row],[Column1]],CuentosIndexados[],20,FALSE)</f>
        <v>0</v>
      </c>
      <c r="S715">
        <f>VLOOKUP(CuentosContados[[#This Row],[Column1]],CuentosIndexados[],21,FALSE)</f>
        <v>0</v>
      </c>
      <c r="T715" t="str">
        <f>VLOOKUP(CuentosContados[[#This Row],[Column1]],CuentosIndexados[],22,FALSE)</f>
        <v>calma</v>
      </c>
      <c r="U715" t="str">
        <f>VLOOKUP(CuentosContados[[#This Row],[Column1]],CuentosIndexados[],23,FALSE)</f>
        <v>tension</v>
      </c>
      <c r="V715" t="str">
        <f>VLOOKUP(CuentosContados[[#This Row],[Column1]],CuentosIndexados[],24,FALSE)</f>
        <v>estres</v>
      </c>
      <c r="W715">
        <f>VLOOKUP(CuentosContados[[#This Row],[Column1]],CuentosIndexados[],25,FALSE)</f>
        <v>0</v>
      </c>
      <c r="X715">
        <f>VLOOKUP(CuentosContados[[#This Row],[Column1]],CuentosIndexados[],26,FALSE)</f>
        <v>0</v>
      </c>
      <c r="Y715">
        <f>VLOOKUP(CuentosContados[[#This Row],[Column1]],CuentosIndexados[],27,FALSE)</f>
        <v>0</v>
      </c>
      <c r="Z715">
        <f>VLOOKUP(CuentosContados[[#This Row],[Column1]],CuentosIndexados[],28,FALSE)</f>
        <v>0</v>
      </c>
      <c r="AA715">
        <f>VLOOKUP(CuentosContados[[#This Row],[Column1]],CuentosIndexados[],29,FALSE)</f>
        <v>0</v>
      </c>
      <c r="AB715">
        <f>VLOOKUP(CuentosContados[[#This Row],[Column1]],CuentosIndexados[],30,FALSE)</f>
        <v>0</v>
      </c>
      <c r="AC715">
        <f>VLOOKUP(CuentosContados[[#This Row],[Column1]],CuentosIndexados[],31,FALSE)</f>
        <v>0</v>
      </c>
      <c r="AD715">
        <f>VLOOKUP(CuentosContados[[#This Row],[Column1]],CuentosIndexados[],32,FALSE)</f>
        <v>0</v>
      </c>
      <c r="AE715">
        <f>VLOOKUP(CuentosContados[[#This Row],[Column1]],CuentosIndexados[],33,FALSE)</f>
        <v>0</v>
      </c>
      <c r="AF715">
        <f>VLOOKUP(CuentosContados[[#This Row],[Column1]],CuentosIndexados[],34,FALSE)</f>
        <v>0</v>
      </c>
      <c r="AG715">
        <f>VLOOKUP(CuentosContados[[#This Row],[Column1]],CuentosIndexados[],35,FALSE)</f>
        <v>0</v>
      </c>
      <c r="AH715">
        <f>VLOOKUP(CuentosContados[[#This Row],[Column1]],CuentosIndexados[],36,FALSE)</f>
        <v>0</v>
      </c>
      <c r="AI715">
        <f>VLOOKUP(CuentosContados[[#This Row],[Column1]],CuentosIndexados[],37,FALSE)</f>
        <v>0</v>
      </c>
      <c r="AJ715">
        <f>VLOOKUP(CuentosContados[[#This Row],[Column1]],CuentosIndexados[],38,FALSE)</f>
        <v>0</v>
      </c>
      <c r="AK715">
        <f>VLOOKUP(CuentosContados[[#This Row],[Column1]],CuentosIndexados[],39,FALSE)</f>
        <v>0</v>
      </c>
    </row>
    <row r="716" spans="1:37" x14ac:dyDescent="0.25">
      <c r="A716" t="s">
        <v>162</v>
      </c>
      <c r="B716">
        <f>VLOOKUP(CuentosContados[[#This Row],[Column1]],CuentosIndexados[],3,FALSE)</f>
        <v>0</v>
      </c>
      <c r="C716">
        <f>VLOOKUP(CuentosContados[[#This Row],[Column1]],CuentosIndexados[],5,FALSE)</f>
        <v>0</v>
      </c>
      <c r="D716">
        <f>VLOOKUP(CuentosContados[[#This Row],[Column1]],CuentosIndexados[],6,FALSE)</f>
        <v>0</v>
      </c>
      <c r="E716">
        <f>VLOOKUP(CuentosContados[[#This Row],[Column1]],CuentosIndexados[],7,FALSE)</f>
        <v>0</v>
      </c>
      <c r="F716">
        <f>VLOOKUP(CuentosContados[[#This Row],[Column1]],CuentosIndexados[],8,FALSE)</f>
        <v>0</v>
      </c>
      <c r="G716">
        <f>VLOOKUP(CuentosContados[[#This Row],[Column1]],CuentosIndexados[],9,FALSE)</f>
        <v>0</v>
      </c>
      <c r="H716">
        <f>VLOOKUP(CuentosContados[[#This Row],[Column1]],CuentosIndexados[],10,FALSE)</f>
        <v>0</v>
      </c>
      <c r="I716">
        <f>VLOOKUP(CuentosContados[[#This Row],[Column1]],CuentosIndexados[],11,FALSE)</f>
        <v>0</v>
      </c>
      <c r="J716">
        <f>VLOOKUP(CuentosContados[[#This Row],[Column1]],CuentosIndexados[],12,FALSE)</f>
        <v>0</v>
      </c>
      <c r="K716">
        <f>VLOOKUP(CuentosContados[[#This Row],[Column1]],CuentosIndexados[],13,FALSE)</f>
        <v>0</v>
      </c>
      <c r="L716">
        <f>VLOOKUP(CuentosContados[[#This Row],[Column1]],CuentosIndexados[],14,FALSE)</f>
        <v>0</v>
      </c>
      <c r="M716">
        <f>VLOOKUP(CuentosContados[[#This Row],[Column1]],CuentosIndexados[],15,FALSE)</f>
        <v>0</v>
      </c>
      <c r="N716">
        <f>VLOOKUP(CuentosContados[[#This Row],[Column1]],CuentosIndexados[],16,FALSE)</f>
        <v>0</v>
      </c>
      <c r="O716">
        <f>VLOOKUP(CuentosContados[[#This Row],[Column1]],CuentosIndexados[],17,FALSE)</f>
        <v>0</v>
      </c>
      <c r="P716">
        <f>VLOOKUP(CuentosContados[[#This Row],[Column1]],CuentosIndexados[],18,FALSE)</f>
        <v>0</v>
      </c>
      <c r="Q716">
        <f>VLOOKUP(CuentosContados[[#This Row],[Column1]],CuentosIndexados[],19,FALSE)</f>
        <v>0</v>
      </c>
      <c r="R716">
        <f>VLOOKUP(CuentosContados[[#This Row],[Column1]],CuentosIndexados[],20,FALSE)</f>
        <v>0</v>
      </c>
      <c r="S716">
        <f>VLOOKUP(CuentosContados[[#This Row],[Column1]],CuentosIndexados[],21,FALSE)</f>
        <v>0</v>
      </c>
      <c r="T716" t="str">
        <f>VLOOKUP(CuentosContados[[#This Row],[Column1]],CuentosIndexados[],22,FALSE)</f>
        <v>calma</v>
      </c>
      <c r="U716" t="str">
        <f>VLOOKUP(CuentosContados[[#This Row],[Column1]],CuentosIndexados[],23,FALSE)</f>
        <v>tension</v>
      </c>
      <c r="V716" t="str">
        <f>VLOOKUP(CuentosContados[[#This Row],[Column1]],CuentosIndexados[],24,FALSE)</f>
        <v>estres</v>
      </c>
      <c r="W716">
        <f>VLOOKUP(CuentosContados[[#This Row],[Column1]],CuentosIndexados[],25,FALSE)</f>
        <v>0</v>
      </c>
      <c r="X716">
        <f>VLOOKUP(CuentosContados[[#This Row],[Column1]],CuentosIndexados[],26,FALSE)</f>
        <v>0</v>
      </c>
      <c r="Y716">
        <f>VLOOKUP(CuentosContados[[#This Row],[Column1]],CuentosIndexados[],27,FALSE)</f>
        <v>0</v>
      </c>
      <c r="Z716">
        <f>VLOOKUP(CuentosContados[[#This Row],[Column1]],CuentosIndexados[],28,FALSE)</f>
        <v>0</v>
      </c>
      <c r="AA716">
        <f>VLOOKUP(CuentosContados[[#This Row],[Column1]],CuentosIndexados[],29,FALSE)</f>
        <v>0</v>
      </c>
      <c r="AB716">
        <f>VLOOKUP(CuentosContados[[#This Row],[Column1]],CuentosIndexados[],30,FALSE)</f>
        <v>0</v>
      </c>
      <c r="AC716">
        <f>VLOOKUP(CuentosContados[[#This Row],[Column1]],CuentosIndexados[],31,FALSE)</f>
        <v>0</v>
      </c>
      <c r="AD716">
        <f>VLOOKUP(CuentosContados[[#This Row],[Column1]],CuentosIndexados[],32,FALSE)</f>
        <v>0</v>
      </c>
      <c r="AE716">
        <f>VLOOKUP(CuentosContados[[#This Row],[Column1]],CuentosIndexados[],33,FALSE)</f>
        <v>0</v>
      </c>
      <c r="AF716">
        <f>VLOOKUP(CuentosContados[[#This Row],[Column1]],CuentosIndexados[],34,FALSE)</f>
        <v>0</v>
      </c>
      <c r="AG716">
        <f>VLOOKUP(CuentosContados[[#This Row],[Column1]],CuentosIndexados[],35,FALSE)</f>
        <v>0</v>
      </c>
      <c r="AH716">
        <f>VLOOKUP(CuentosContados[[#This Row],[Column1]],CuentosIndexados[],36,FALSE)</f>
        <v>0</v>
      </c>
      <c r="AI716">
        <f>VLOOKUP(CuentosContados[[#This Row],[Column1]],CuentosIndexados[],37,FALSE)</f>
        <v>0</v>
      </c>
      <c r="AJ716">
        <f>VLOOKUP(CuentosContados[[#This Row],[Column1]],CuentosIndexados[],38,FALSE)</f>
        <v>0</v>
      </c>
      <c r="AK716">
        <f>VLOOKUP(CuentosContados[[#This Row],[Column1]],CuentosIndexados[],39,FALSE)</f>
        <v>0</v>
      </c>
    </row>
    <row r="717" spans="1:37" x14ac:dyDescent="0.25">
      <c r="A717" t="s">
        <v>162</v>
      </c>
      <c r="B717">
        <f>VLOOKUP(CuentosContados[[#This Row],[Column1]],CuentosIndexados[],3,FALSE)</f>
        <v>0</v>
      </c>
      <c r="C717">
        <f>VLOOKUP(CuentosContados[[#This Row],[Column1]],CuentosIndexados[],5,FALSE)</f>
        <v>0</v>
      </c>
      <c r="D717">
        <f>VLOOKUP(CuentosContados[[#This Row],[Column1]],CuentosIndexados[],6,FALSE)</f>
        <v>0</v>
      </c>
      <c r="E717">
        <f>VLOOKUP(CuentosContados[[#This Row],[Column1]],CuentosIndexados[],7,FALSE)</f>
        <v>0</v>
      </c>
      <c r="F717">
        <f>VLOOKUP(CuentosContados[[#This Row],[Column1]],CuentosIndexados[],8,FALSE)</f>
        <v>0</v>
      </c>
      <c r="G717">
        <f>VLOOKUP(CuentosContados[[#This Row],[Column1]],CuentosIndexados[],9,FALSE)</f>
        <v>0</v>
      </c>
      <c r="H717">
        <f>VLOOKUP(CuentosContados[[#This Row],[Column1]],CuentosIndexados[],10,FALSE)</f>
        <v>0</v>
      </c>
      <c r="I717">
        <f>VLOOKUP(CuentosContados[[#This Row],[Column1]],CuentosIndexados[],11,FALSE)</f>
        <v>0</v>
      </c>
      <c r="J717">
        <f>VLOOKUP(CuentosContados[[#This Row],[Column1]],CuentosIndexados[],12,FALSE)</f>
        <v>0</v>
      </c>
      <c r="K717">
        <f>VLOOKUP(CuentosContados[[#This Row],[Column1]],CuentosIndexados[],13,FALSE)</f>
        <v>0</v>
      </c>
      <c r="L717">
        <f>VLOOKUP(CuentosContados[[#This Row],[Column1]],CuentosIndexados[],14,FALSE)</f>
        <v>0</v>
      </c>
      <c r="M717">
        <f>VLOOKUP(CuentosContados[[#This Row],[Column1]],CuentosIndexados[],15,FALSE)</f>
        <v>0</v>
      </c>
      <c r="N717">
        <f>VLOOKUP(CuentosContados[[#This Row],[Column1]],CuentosIndexados[],16,FALSE)</f>
        <v>0</v>
      </c>
      <c r="O717">
        <f>VLOOKUP(CuentosContados[[#This Row],[Column1]],CuentosIndexados[],17,FALSE)</f>
        <v>0</v>
      </c>
      <c r="P717">
        <f>VLOOKUP(CuentosContados[[#This Row],[Column1]],CuentosIndexados[],18,FALSE)</f>
        <v>0</v>
      </c>
      <c r="Q717">
        <f>VLOOKUP(CuentosContados[[#This Row],[Column1]],CuentosIndexados[],19,FALSE)</f>
        <v>0</v>
      </c>
      <c r="R717">
        <f>VLOOKUP(CuentosContados[[#This Row],[Column1]],CuentosIndexados[],20,FALSE)</f>
        <v>0</v>
      </c>
      <c r="S717">
        <f>VLOOKUP(CuentosContados[[#This Row],[Column1]],CuentosIndexados[],21,FALSE)</f>
        <v>0</v>
      </c>
      <c r="T717" t="str">
        <f>VLOOKUP(CuentosContados[[#This Row],[Column1]],CuentosIndexados[],22,FALSE)</f>
        <v>calma</v>
      </c>
      <c r="U717" t="str">
        <f>VLOOKUP(CuentosContados[[#This Row],[Column1]],CuentosIndexados[],23,FALSE)</f>
        <v>tension</v>
      </c>
      <c r="V717" t="str">
        <f>VLOOKUP(CuentosContados[[#This Row],[Column1]],CuentosIndexados[],24,FALSE)</f>
        <v>estres</v>
      </c>
      <c r="W717">
        <f>VLOOKUP(CuentosContados[[#This Row],[Column1]],CuentosIndexados[],25,FALSE)</f>
        <v>0</v>
      </c>
      <c r="X717">
        <f>VLOOKUP(CuentosContados[[#This Row],[Column1]],CuentosIndexados[],26,FALSE)</f>
        <v>0</v>
      </c>
      <c r="Y717">
        <f>VLOOKUP(CuentosContados[[#This Row],[Column1]],CuentosIndexados[],27,FALSE)</f>
        <v>0</v>
      </c>
      <c r="Z717">
        <f>VLOOKUP(CuentosContados[[#This Row],[Column1]],CuentosIndexados[],28,FALSE)</f>
        <v>0</v>
      </c>
      <c r="AA717">
        <f>VLOOKUP(CuentosContados[[#This Row],[Column1]],CuentosIndexados[],29,FALSE)</f>
        <v>0</v>
      </c>
      <c r="AB717">
        <f>VLOOKUP(CuentosContados[[#This Row],[Column1]],CuentosIndexados[],30,FALSE)</f>
        <v>0</v>
      </c>
      <c r="AC717">
        <f>VLOOKUP(CuentosContados[[#This Row],[Column1]],CuentosIndexados[],31,FALSE)</f>
        <v>0</v>
      </c>
      <c r="AD717">
        <f>VLOOKUP(CuentosContados[[#This Row],[Column1]],CuentosIndexados[],32,FALSE)</f>
        <v>0</v>
      </c>
      <c r="AE717">
        <f>VLOOKUP(CuentosContados[[#This Row],[Column1]],CuentosIndexados[],33,FALSE)</f>
        <v>0</v>
      </c>
      <c r="AF717">
        <f>VLOOKUP(CuentosContados[[#This Row],[Column1]],CuentosIndexados[],34,FALSE)</f>
        <v>0</v>
      </c>
      <c r="AG717">
        <f>VLOOKUP(CuentosContados[[#This Row],[Column1]],CuentosIndexados[],35,FALSE)</f>
        <v>0</v>
      </c>
      <c r="AH717">
        <f>VLOOKUP(CuentosContados[[#This Row],[Column1]],CuentosIndexados[],36,FALSE)</f>
        <v>0</v>
      </c>
      <c r="AI717">
        <f>VLOOKUP(CuentosContados[[#This Row],[Column1]],CuentosIndexados[],37,FALSE)</f>
        <v>0</v>
      </c>
      <c r="AJ717">
        <f>VLOOKUP(CuentosContados[[#This Row],[Column1]],CuentosIndexados[],38,FALSE)</f>
        <v>0</v>
      </c>
      <c r="AK717">
        <f>VLOOKUP(CuentosContados[[#This Row],[Column1]],CuentosIndexados[],39,FALSE)</f>
        <v>0</v>
      </c>
    </row>
    <row r="718" spans="1:37" x14ac:dyDescent="0.25">
      <c r="A718" t="s">
        <v>162</v>
      </c>
      <c r="B718">
        <f>VLOOKUP(CuentosContados[[#This Row],[Column1]],CuentosIndexados[],3,FALSE)</f>
        <v>0</v>
      </c>
      <c r="C718">
        <f>VLOOKUP(CuentosContados[[#This Row],[Column1]],CuentosIndexados[],5,FALSE)</f>
        <v>0</v>
      </c>
      <c r="D718">
        <f>VLOOKUP(CuentosContados[[#This Row],[Column1]],CuentosIndexados[],6,FALSE)</f>
        <v>0</v>
      </c>
      <c r="E718">
        <f>VLOOKUP(CuentosContados[[#This Row],[Column1]],CuentosIndexados[],7,FALSE)</f>
        <v>0</v>
      </c>
      <c r="F718">
        <f>VLOOKUP(CuentosContados[[#This Row],[Column1]],CuentosIndexados[],8,FALSE)</f>
        <v>0</v>
      </c>
      <c r="G718">
        <f>VLOOKUP(CuentosContados[[#This Row],[Column1]],CuentosIndexados[],9,FALSE)</f>
        <v>0</v>
      </c>
      <c r="H718">
        <f>VLOOKUP(CuentosContados[[#This Row],[Column1]],CuentosIndexados[],10,FALSE)</f>
        <v>0</v>
      </c>
      <c r="I718">
        <f>VLOOKUP(CuentosContados[[#This Row],[Column1]],CuentosIndexados[],11,FALSE)</f>
        <v>0</v>
      </c>
      <c r="J718">
        <f>VLOOKUP(CuentosContados[[#This Row],[Column1]],CuentosIndexados[],12,FALSE)</f>
        <v>0</v>
      </c>
      <c r="K718">
        <f>VLOOKUP(CuentosContados[[#This Row],[Column1]],CuentosIndexados[],13,FALSE)</f>
        <v>0</v>
      </c>
      <c r="L718">
        <f>VLOOKUP(CuentosContados[[#This Row],[Column1]],CuentosIndexados[],14,FALSE)</f>
        <v>0</v>
      </c>
      <c r="M718">
        <f>VLOOKUP(CuentosContados[[#This Row],[Column1]],CuentosIndexados[],15,FALSE)</f>
        <v>0</v>
      </c>
      <c r="N718">
        <f>VLOOKUP(CuentosContados[[#This Row],[Column1]],CuentosIndexados[],16,FALSE)</f>
        <v>0</v>
      </c>
      <c r="O718">
        <f>VLOOKUP(CuentosContados[[#This Row],[Column1]],CuentosIndexados[],17,FALSE)</f>
        <v>0</v>
      </c>
      <c r="P718">
        <f>VLOOKUP(CuentosContados[[#This Row],[Column1]],CuentosIndexados[],18,FALSE)</f>
        <v>0</v>
      </c>
      <c r="Q718">
        <f>VLOOKUP(CuentosContados[[#This Row],[Column1]],CuentosIndexados[],19,FALSE)</f>
        <v>0</v>
      </c>
      <c r="R718">
        <f>VLOOKUP(CuentosContados[[#This Row],[Column1]],CuentosIndexados[],20,FALSE)</f>
        <v>0</v>
      </c>
      <c r="S718">
        <f>VLOOKUP(CuentosContados[[#This Row],[Column1]],CuentosIndexados[],21,FALSE)</f>
        <v>0</v>
      </c>
      <c r="T718" t="str">
        <f>VLOOKUP(CuentosContados[[#This Row],[Column1]],CuentosIndexados[],22,FALSE)</f>
        <v>calma</v>
      </c>
      <c r="U718" t="str">
        <f>VLOOKUP(CuentosContados[[#This Row],[Column1]],CuentosIndexados[],23,FALSE)</f>
        <v>tension</v>
      </c>
      <c r="V718" t="str">
        <f>VLOOKUP(CuentosContados[[#This Row],[Column1]],CuentosIndexados[],24,FALSE)</f>
        <v>estres</v>
      </c>
      <c r="W718">
        <f>VLOOKUP(CuentosContados[[#This Row],[Column1]],CuentosIndexados[],25,FALSE)</f>
        <v>0</v>
      </c>
      <c r="X718">
        <f>VLOOKUP(CuentosContados[[#This Row],[Column1]],CuentosIndexados[],26,FALSE)</f>
        <v>0</v>
      </c>
      <c r="Y718">
        <f>VLOOKUP(CuentosContados[[#This Row],[Column1]],CuentosIndexados[],27,FALSE)</f>
        <v>0</v>
      </c>
      <c r="Z718">
        <f>VLOOKUP(CuentosContados[[#This Row],[Column1]],CuentosIndexados[],28,FALSE)</f>
        <v>0</v>
      </c>
      <c r="AA718">
        <f>VLOOKUP(CuentosContados[[#This Row],[Column1]],CuentosIndexados[],29,FALSE)</f>
        <v>0</v>
      </c>
      <c r="AB718">
        <f>VLOOKUP(CuentosContados[[#This Row],[Column1]],CuentosIndexados[],30,FALSE)</f>
        <v>0</v>
      </c>
      <c r="AC718">
        <f>VLOOKUP(CuentosContados[[#This Row],[Column1]],CuentosIndexados[],31,FALSE)</f>
        <v>0</v>
      </c>
      <c r="AD718">
        <f>VLOOKUP(CuentosContados[[#This Row],[Column1]],CuentosIndexados[],32,FALSE)</f>
        <v>0</v>
      </c>
      <c r="AE718">
        <f>VLOOKUP(CuentosContados[[#This Row],[Column1]],CuentosIndexados[],33,FALSE)</f>
        <v>0</v>
      </c>
      <c r="AF718">
        <f>VLOOKUP(CuentosContados[[#This Row],[Column1]],CuentosIndexados[],34,FALSE)</f>
        <v>0</v>
      </c>
      <c r="AG718">
        <f>VLOOKUP(CuentosContados[[#This Row],[Column1]],CuentosIndexados[],35,FALSE)</f>
        <v>0</v>
      </c>
      <c r="AH718">
        <f>VLOOKUP(CuentosContados[[#This Row],[Column1]],CuentosIndexados[],36,FALSE)</f>
        <v>0</v>
      </c>
      <c r="AI718">
        <f>VLOOKUP(CuentosContados[[#This Row],[Column1]],CuentosIndexados[],37,FALSE)</f>
        <v>0</v>
      </c>
      <c r="AJ718">
        <f>VLOOKUP(CuentosContados[[#This Row],[Column1]],CuentosIndexados[],38,FALSE)</f>
        <v>0</v>
      </c>
      <c r="AK718">
        <f>VLOOKUP(CuentosContados[[#This Row],[Column1]],CuentosIndexados[],39,FALSE)</f>
        <v>0</v>
      </c>
    </row>
    <row r="719" spans="1:37" x14ac:dyDescent="0.25">
      <c r="A719" t="s">
        <v>162</v>
      </c>
      <c r="B719">
        <f>VLOOKUP(CuentosContados[[#This Row],[Column1]],CuentosIndexados[],3,FALSE)</f>
        <v>0</v>
      </c>
      <c r="C719">
        <f>VLOOKUP(CuentosContados[[#This Row],[Column1]],CuentosIndexados[],5,FALSE)</f>
        <v>0</v>
      </c>
      <c r="D719">
        <f>VLOOKUP(CuentosContados[[#This Row],[Column1]],CuentosIndexados[],6,FALSE)</f>
        <v>0</v>
      </c>
      <c r="E719">
        <f>VLOOKUP(CuentosContados[[#This Row],[Column1]],CuentosIndexados[],7,FALSE)</f>
        <v>0</v>
      </c>
      <c r="F719">
        <f>VLOOKUP(CuentosContados[[#This Row],[Column1]],CuentosIndexados[],8,FALSE)</f>
        <v>0</v>
      </c>
      <c r="G719">
        <f>VLOOKUP(CuentosContados[[#This Row],[Column1]],CuentosIndexados[],9,FALSE)</f>
        <v>0</v>
      </c>
      <c r="H719">
        <f>VLOOKUP(CuentosContados[[#This Row],[Column1]],CuentosIndexados[],10,FALSE)</f>
        <v>0</v>
      </c>
      <c r="I719">
        <f>VLOOKUP(CuentosContados[[#This Row],[Column1]],CuentosIndexados[],11,FALSE)</f>
        <v>0</v>
      </c>
      <c r="J719">
        <f>VLOOKUP(CuentosContados[[#This Row],[Column1]],CuentosIndexados[],12,FALSE)</f>
        <v>0</v>
      </c>
      <c r="K719">
        <f>VLOOKUP(CuentosContados[[#This Row],[Column1]],CuentosIndexados[],13,FALSE)</f>
        <v>0</v>
      </c>
      <c r="L719">
        <f>VLOOKUP(CuentosContados[[#This Row],[Column1]],CuentosIndexados[],14,FALSE)</f>
        <v>0</v>
      </c>
      <c r="M719">
        <f>VLOOKUP(CuentosContados[[#This Row],[Column1]],CuentosIndexados[],15,FALSE)</f>
        <v>0</v>
      </c>
      <c r="N719">
        <f>VLOOKUP(CuentosContados[[#This Row],[Column1]],CuentosIndexados[],16,FALSE)</f>
        <v>0</v>
      </c>
      <c r="O719">
        <f>VLOOKUP(CuentosContados[[#This Row],[Column1]],CuentosIndexados[],17,FALSE)</f>
        <v>0</v>
      </c>
      <c r="P719">
        <f>VLOOKUP(CuentosContados[[#This Row],[Column1]],CuentosIndexados[],18,FALSE)</f>
        <v>0</v>
      </c>
      <c r="Q719">
        <f>VLOOKUP(CuentosContados[[#This Row],[Column1]],CuentosIndexados[],19,FALSE)</f>
        <v>0</v>
      </c>
      <c r="R719">
        <f>VLOOKUP(CuentosContados[[#This Row],[Column1]],CuentosIndexados[],20,FALSE)</f>
        <v>0</v>
      </c>
      <c r="S719">
        <f>VLOOKUP(CuentosContados[[#This Row],[Column1]],CuentosIndexados[],21,FALSE)</f>
        <v>0</v>
      </c>
      <c r="T719" t="str">
        <f>VLOOKUP(CuentosContados[[#This Row],[Column1]],CuentosIndexados[],22,FALSE)</f>
        <v>calma</v>
      </c>
      <c r="U719" t="str">
        <f>VLOOKUP(CuentosContados[[#This Row],[Column1]],CuentosIndexados[],23,FALSE)</f>
        <v>tension</v>
      </c>
      <c r="V719" t="str">
        <f>VLOOKUP(CuentosContados[[#This Row],[Column1]],CuentosIndexados[],24,FALSE)</f>
        <v>estres</v>
      </c>
      <c r="W719">
        <f>VLOOKUP(CuentosContados[[#This Row],[Column1]],CuentosIndexados[],25,FALSE)</f>
        <v>0</v>
      </c>
      <c r="X719">
        <f>VLOOKUP(CuentosContados[[#This Row],[Column1]],CuentosIndexados[],26,FALSE)</f>
        <v>0</v>
      </c>
      <c r="Y719">
        <f>VLOOKUP(CuentosContados[[#This Row],[Column1]],CuentosIndexados[],27,FALSE)</f>
        <v>0</v>
      </c>
      <c r="Z719">
        <f>VLOOKUP(CuentosContados[[#This Row],[Column1]],CuentosIndexados[],28,FALSE)</f>
        <v>0</v>
      </c>
      <c r="AA719">
        <f>VLOOKUP(CuentosContados[[#This Row],[Column1]],CuentosIndexados[],29,FALSE)</f>
        <v>0</v>
      </c>
      <c r="AB719">
        <f>VLOOKUP(CuentosContados[[#This Row],[Column1]],CuentosIndexados[],30,FALSE)</f>
        <v>0</v>
      </c>
      <c r="AC719">
        <f>VLOOKUP(CuentosContados[[#This Row],[Column1]],CuentosIndexados[],31,FALSE)</f>
        <v>0</v>
      </c>
      <c r="AD719">
        <f>VLOOKUP(CuentosContados[[#This Row],[Column1]],CuentosIndexados[],32,FALSE)</f>
        <v>0</v>
      </c>
      <c r="AE719">
        <f>VLOOKUP(CuentosContados[[#This Row],[Column1]],CuentosIndexados[],33,FALSE)</f>
        <v>0</v>
      </c>
      <c r="AF719">
        <f>VLOOKUP(CuentosContados[[#This Row],[Column1]],CuentosIndexados[],34,FALSE)</f>
        <v>0</v>
      </c>
      <c r="AG719">
        <f>VLOOKUP(CuentosContados[[#This Row],[Column1]],CuentosIndexados[],35,FALSE)</f>
        <v>0</v>
      </c>
      <c r="AH719">
        <f>VLOOKUP(CuentosContados[[#This Row],[Column1]],CuentosIndexados[],36,FALSE)</f>
        <v>0</v>
      </c>
      <c r="AI719">
        <f>VLOOKUP(CuentosContados[[#This Row],[Column1]],CuentosIndexados[],37,FALSE)</f>
        <v>0</v>
      </c>
      <c r="AJ719">
        <f>VLOOKUP(CuentosContados[[#This Row],[Column1]],CuentosIndexados[],38,FALSE)</f>
        <v>0</v>
      </c>
      <c r="AK719">
        <f>VLOOKUP(CuentosContados[[#This Row],[Column1]],CuentosIndexados[],39,FALSE)</f>
        <v>0</v>
      </c>
    </row>
    <row r="720" spans="1:37" x14ac:dyDescent="0.25">
      <c r="A720" t="s">
        <v>162</v>
      </c>
      <c r="B720">
        <f>VLOOKUP(CuentosContados[[#This Row],[Column1]],CuentosIndexados[],3,FALSE)</f>
        <v>0</v>
      </c>
      <c r="C720">
        <f>VLOOKUP(CuentosContados[[#This Row],[Column1]],CuentosIndexados[],5,FALSE)</f>
        <v>0</v>
      </c>
      <c r="D720">
        <f>VLOOKUP(CuentosContados[[#This Row],[Column1]],CuentosIndexados[],6,FALSE)</f>
        <v>0</v>
      </c>
      <c r="E720">
        <f>VLOOKUP(CuentosContados[[#This Row],[Column1]],CuentosIndexados[],7,FALSE)</f>
        <v>0</v>
      </c>
      <c r="F720">
        <f>VLOOKUP(CuentosContados[[#This Row],[Column1]],CuentosIndexados[],8,FALSE)</f>
        <v>0</v>
      </c>
      <c r="G720">
        <f>VLOOKUP(CuentosContados[[#This Row],[Column1]],CuentosIndexados[],9,FALSE)</f>
        <v>0</v>
      </c>
      <c r="H720">
        <f>VLOOKUP(CuentosContados[[#This Row],[Column1]],CuentosIndexados[],10,FALSE)</f>
        <v>0</v>
      </c>
      <c r="I720">
        <f>VLOOKUP(CuentosContados[[#This Row],[Column1]],CuentosIndexados[],11,FALSE)</f>
        <v>0</v>
      </c>
      <c r="J720">
        <f>VLOOKUP(CuentosContados[[#This Row],[Column1]],CuentosIndexados[],12,FALSE)</f>
        <v>0</v>
      </c>
      <c r="K720">
        <f>VLOOKUP(CuentosContados[[#This Row],[Column1]],CuentosIndexados[],13,FALSE)</f>
        <v>0</v>
      </c>
      <c r="L720">
        <f>VLOOKUP(CuentosContados[[#This Row],[Column1]],CuentosIndexados[],14,FALSE)</f>
        <v>0</v>
      </c>
      <c r="M720">
        <f>VLOOKUP(CuentosContados[[#This Row],[Column1]],CuentosIndexados[],15,FALSE)</f>
        <v>0</v>
      </c>
      <c r="N720">
        <f>VLOOKUP(CuentosContados[[#This Row],[Column1]],CuentosIndexados[],16,FALSE)</f>
        <v>0</v>
      </c>
      <c r="O720">
        <f>VLOOKUP(CuentosContados[[#This Row],[Column1]],CuentosIndexados[],17,FALSE)</f>
        <v>0</v>
      </c>
      <c r="P720">
        <f>VLOOKUP(CuentosContados[[#This Row],[Column1]],CuentosIndexados[],18,FALSE)</f>
        <v>0</v>
      </c>
      <c r="Q720">
        <f>VLOOKUP(CuentosContados[[#This Row],[Column1]],CuentosIndexados[],19,FALSE)</f>
        <v>0</v>
      </c>
      <c r="R720">
        <f>VLOOKUP(CuentosContados[[#This Row],[Column1]],CuentosIndexados[],20,FALSE)</f>
        <v>0</v>
      </c>
      <c r="S720">
        <f>VLOOKUP(CuentosContados[[#This Row],[Column1]],CuentosIndexados[],21,FALSE)</f>
        <v>0</v>
      </c>
      <c r="T720" t="str">
        <f>VLOOKUP(CuentosContados[[#This Row],[Column1]],CuentosIndexados[],22,FALSE)</f>
        <v>calma</v>
      </c>
      <c r="U720" t="str">
        <f>VLOOKUP(CuentosContados[[#This Row],[Column1]],CuentosIndexados[],23,FALSE)</f>
        <v>tension</v>
      </c>
      <c r="V720" t="str">
        <f>VLOOKUP(CuentosContados[[#This Row],[Column1]],CuentosIndexados[],24,FALSE)</f>
        <v>estres</v>
      </c>
      <c r="W720">
        <f>VLOOKUP(CuentosContados[[#This Row],[Column1]],CuentosIndexados[],25,FALSE)</f>
        <v>0</v>
      </c>
      <c r="X720">
        <f>VLOOKUP(CuentosContados[[#This Row],[Column1]],CuentosIndexados[],26,FALSE)</f>
        <v>0</v>
      </c>
      <c r="Y720">
        <f>VLOOKUP(CuentosContados[[#This Row],[Column1]],CuentosIndexados[],27,FALSE)</f>
        <v>0</v>
      </c>
      <c r="Z720">
        <f>VLOOKUP(CuentosContados[[#This Row],[Column1]],CuentosIndexados[],28,FALSE)</f>
        <v>0</v>
      </c>
      <c r="AA720">
        <f>VLOOKUP(CuentosContados[[#This Row],[Column1]],CuentosIndexados[],29,FALSE)</f>
        <v>0</v>
      </c>
      <c r="AB720">
        <f>VLOOKUP(CuentosContados[[#This Row],[Column1]],CuentosIndexados[],30,FALSE)</f>
        <v>0</v>
      </c>
      <c r="AC720">
        <f>VLOOKUP(CuentosContados[[#This Row],[Column1]],CuentosIndexados[],31,FALSE)</f>
        <v>0</v>
      </c>
      <c r="AD720">
        <f>VLOOKUP(CuentosContados[[#This Row],[Column1]],CuentosIndexados[],32,FALSE)</f>
        <v>0</v>
      </c>
      <c r="AE720">
        <f>VLOOKUP(CuentosContados[[#This Row],[Column1]],CuentosIndexados[],33,FALSE)</f>
        <v>0</v>
      </c>
      <c r="AF720">
        <f>VLOOKUP(CuentosContados[[#This Row],[Column1]],CuentosIndexados[],34,FALSE)</f>
        <v>0</v>
      </c>
      <c r="AG720">
        <f>VLOOKUP(CuentosContados[[#This Row],[Column1]],CuentosIndexados[],35,FALSE)</f>
        <v>0</v>
      </c>
      <c r="AH720">
        <f>VLOOKUP(CuentosContados[[#This Row],[Column1]],CuentosIndexados[],36,FALSE)</f>
        <v>0</v>
      </c>
      <c r="AI720">
        <f>VLOOKUP(CuentosContados[[#This Row],[Column1]],CuentosIndexados[],37,FALSE)</f>
        <v>0</v>
      </c>
      <c r="AJ720">
        <f>VLOOKUP(CuentosContados[[#This Row],[Column1]],CuentosIndexados[],38,FALSE)</f>
        <v>0</v>
      </c>
      <c r="AK720">
        <f>VLOOKUP(CuentosContados[[#This Row],[Column1]],CuentosIndexados[],39,FALSE)</f>
        <v>0</v>
      </c>
    </row>
    <row r="721" spans="1:37" x14ac:dyDescent="0.25">
      <c r="A721" t="s">
        <v>162</v>
      </c>
      <c r="B721">
        <f>VLOOKUP(CuentosContados[[#This Row],[Column1]],CuentosIndexados[],3,FALSE)</f>
        <v>0</v>
      </c>
      <c r="C721">
        <f>VLOOKUP(CuentosContados[[#This Row],[Column1]],CuentosIndexados[],5,FALSE)</f>
        <v>0</v>
      </c>
      <c r="D721">
        <f>VLOOKUP(CuentosContados[[#This Row],[Column1]],CuentosIndexados[],6,FALSE)</f>
        <v>0</v>
      </c>
      <c r="E721">
        <f>VLOOKUP(CuentosContados[[#This Row],[Column1]],CuentosIndexados[],7,FALSE)</f>
        <v>0</v>
      </c>
      <c r="F721">
        <f>VLOOKUP(CuentosContados[[#This Row],[Column1]],CuentosIndexados[],8,FALSE)</f>
        <v>0</v>
      </c>
      <c r="G721">
        <f>VLOOKUP(CuentosContados[[#This Row],[Column1]],CuentosIndexados[],9,FALSE)</f>
        <v>0</v>
      </c>
      <c r="H721">
        <f>VLOOKUP(CuentosContados[[#This Row],[Column1]],CuentosIndexados[],10,FALSE)</f>
        <v>0</v>
      </c>
      <c r="I721">
        <f>VLOOKUP(CuentosContados[[#This Row],[Column1]],CuentosIndexados[],11,FALSE)</f>
        <v>0</v>
      </c>
      <c r="J721">
        <f>VLOOKUP(CuentosContados[[#This Row],[Column1]],CuentosIndexados[],12,FALSE)</f>
        <v>0</v>
      </c>
      <c r="K721">
        <f>VLOOKUP(CuentosContados[[#This Row],[Column1]],CuentosIndexados[],13,FALSE)</f>
        <v>0</v>
      </c>
      <c r="L721">
        <f>VLOOKUP(CuentosContados[[#This Row],[Column1]],CuentosIndexados[],14,FALSE)</f>
        <v>0</v>
      </c>
      <c r="M721">
        <f>VLOOKUP(CuentosContados[[#This Row],[Column1]],CuentosIndexados[],15,FALSE)</f>
        <v>0</v>
      </c>
      <c r="N721">
        <f>VLOOKUP(CuentosContados[[#This Row],[Column1]],CuentosIndexados[],16,FALSE)</f>
        <v>0</v>
      </c>
      <c r="O721">
        <f>VLOOKUP(CuentosContados[[#This Row],[Column1]],CuentosIndexados[],17,FALSE)</f>
        <v>0</v>
      </c>
      <c r="P721">
        <f>VLOOKUP(CuentosContados[[#This Row],[Column1]],CuentosIndexados[],18,FALSE)</f>
        <v>0</v>
      </c>
      <c r="Q721">
        <f>VLOOKUP(CuentosContados[[#This Row],[Column1]],CuentosIndexados[],19,FALSE)</f>
        <v>0</v>
      </c>
      <c r="R721">
        <f>VLOOKUP(CuentosContados[[#This Row],[Column1]],CuentosIndexados[],20,FALSE)</f>
        <v>0</v>
      </c>
      <c r="S721">
        <f>VLOOKUP(CuentosContados[[#This Row],[Column1]],CuentosIndexados[],21,FALSE)</f>
        <v>0</v>
      </c>
      <c r="T721" t="str">
        <f>VLOOKUP(CuentosContados[[#This Row],[Column1]],CuentosIndexados[],22,FALSE)</f>
        <v>calma</v>
      </c>
      <c r="U721" t="str">
        <f>VLOOKUP(CuentosContados[[#This Row],[Column1]],CuentosIndexados[],23,FALSE)</f>
        <v>tension</v>
      </c>
      <c r="V721" t="str">
        <f>VLOOKUP(CuentosContados[[#This Row],[Column1]],CuentosIndexados[],24,FALSE)</f>
        <v>estres</v>
      </c>
      <c r="W721">
        <f>VLOOKUP(CuentosContados[[#This Row],[Column1]],CuentosIndexados[],25,FALSE)</f>
        <v>0</v>
      </c>
      <c r="X721">
        <f>VLOOKUP(CuentosContados[[#This Row],[Column1]],CuentosIndexados[],26,FALSE)</f>
        <v>0</v>
      </c>
      <c r="Y721">
        <f>VLOOKUP(CuentosContados[[#This Row],[Column1]],CuentosIndexados[],27,FALSE)</f>
        <v>0</v>
      </c>
      <c r="Z721">
        <f>VLOOKUP(CuentosContados[[#This Row],[Column1]],CuentosIndexados[],28,FALSE)</f>
        <v>0</v>
      </c>
      <c r="AA721">
        <f>VLOOKUP(CuentosContados[[#This Row],[Column1]],CuentosIndexados[],29,FALSE)</f>
        <v>0</v>
      </c>
      <c r="AB721">
        <f>VLOOKUP(CuentosContados[[#This Row],[Column1]],CuentosIndexados[],30,FALSE)</f>
        <v>0</v>
      </c>
      <c r="AC721">
        <f>VLOOKUP(CuentosContados[[#This Row],[Column1]],CuentosIndexados[],31,FALSE)</f>
        <v>0</v>
      </c>
      <c r="AD721">
        <f>VLOOKUP(CuentosContados[[#This Row],[Column1]],CuentosIndexados[],32,FALSE)</f>
        <v>0</v>
      </c>
      <c r="AE721">
        <f>VLOOKUP(CuentosContados[[#This Row],[Column1]],CuentosIndexados[],33,FALSE)</f>
        <v>0</v>
      </c>
      <c r="AF721">
        <f>VLOOKUP(CuentosContados[[#This Row],[Column1]],CuentosIndexados[],34,FALSE)</f>
        <v>0</v>
      </c>
      <c r="AG721">
        <f>VLOOKUP(CuentosContados[[#This Row],[Column1]],CuentosIndexados[],35,FALSE)</f>
        <v>0</v>
      </c>
      <c r="AH721">
        <f>VLOOKUP(CuentosContados[[#This Row],[Column1]],CuentosIndexados[],36,FALSE)</f>
        <v>0</v>
      </c>
      <c r="AI721">
        <f>VLOOKUP(CuentosContados[[#This Row],[Column1]],CuentosIndexados[],37,FALSE)</f>
        <v>0</v>
      </c>
      <c r="AJ721">
        <f>VLOOKUP(CuentosContados[[#This Row],[Column1]],CuentosIndexados[],38,FALSE)</f>
        <v>0</v>
      </c>
      <c r="AK721">
        <f>VLOOKUP(CuentosContados[[#This Row],[Column1]],CuentosIndexados[],39,FALSE)</f>
        <v>0</v>
      </c>
    </row>
    <row r="722" spans="1:37" x14ac:dyDescent="0.25">
      <c r="A722" t="s">
        <v>162</v>
      </c>
      <c r="B722">
        <f>VLOOKUP(CuentosContados[[#This Row],[Column1]],CuentosIndexados[],3,FALSE)</f>
        <v>0</v>
      </c>
      <c r="C722">
        <f>VLOOKUP(CuentosContados[[#This Row],[Column1]],CuentosIndexados[],5,FALSE)</f>
        <v>0</v>
      </c>
      <c r="D722">
        <f>VLOOKUP(CuentosContados[[#This Row],[Column1]],CuentosIndexados[],6,FALSE)</f>
        <v>0</v>
      </c>
      <c r="E722">
        <f>VLOOKUP(CuentosContados[[#This Row],[Column1]],CuentosIndexados[],7,FALSE)</f>
        <v>0</v>
      </c>
      <c r="F722">
        <f>VLOOKUP(CuentosContados[[#This Row],[Column1]],CuentosIndexados[],8,FALSE)</f>
        <v>0</v>
      </c>
      <c r="G722">
        <f>VLOOKUP(CuentosContados[[#This Row],[Column1]],CuentosIndexados[],9,FALSE)</f>
        <v>0</v>
      </c>
      <c r="H722">
        <f>VLOOKUP(CuentosContados[[#This Row],[Column1]],CuentosIndexados[],10,FALSE)</f>
        <v>0</v>
      </c>
      <c r="I722">
        <f>VLOOKUP(CuentosContados[[#This Row],[Column1]],CuentosIndexados[],11,FALSE)</f>
        <v>0</v>
      </c>
      <c r="J722">
        <f>VLOOKUP(CuentosContados[[#This Row],[Column1]],CuentosIndexados[],12,FALSE)</f>
        <v>0</v>
      </c>
      <c r="K722">
        <f>VLOOKUP(CuentosContados[[#This Row],[Column1]],CuentosIndexados[],13,FALSE)</f>
        <v>0</v>
      </c>
      <c r="L722">
        <f>VLOOKUP(CuentosContados[[#This Row],[Column1]],CuentosIndexados[],14,FALSE)</f>
        <v>0</v>
      </c>
      <c r="M722">
        <f>VLOOKUP(CuentosContados[[#This Row],[Column1]],CuentosIndexados[],15,FALSE)</f>
        <v>0</v>
      </c>
      <c r="N722">
        <f>VLOOKUP(CuentosContados[[#This Row],[Column1]],CuentosIndexados[],16,FALSE)</f>
        <v>0</v>
      </c>
      <c r="O722">
        <f>VLOOKUP(CuentosContados[[#This Row],[Column1]],CuentosIndexados[],17,FALSE)</f>
        <v>0</v>
      </c>
      <c r="P722">
        <f>VLOOKUP(CuentosContados[[#This Row],[Column1]],CuentosIndexados[],18,FALSE)</f>
        <v>0</v>
      </c>
      <c r="Q722">
        <f>VLOOKUP(CuentosContados[[#This Row],[Column1]],CuentosIndexados[],19,FALSE)</f>
        <v>0</v>
      </c>
      <c r="R722">
        <f>VLOOKUP(CuentosContados[[#This Row],[Column1]],CuentosIndexados[],20,FALSE)</f>
        <v>0</v>
      </c>
      <c r="S722">
        <f>VLOOKUP(CuentosContados[[#This Row],[Column1]],CuentosIndexados[],21,FALSE)</f>
        <v>0</v>
      </c>
      <c r="T722" t="str">
        <f>VLOOKUP(CuentosContados[[#This Row],[Column1]],CuentosIndexados[],22,FALSE)</f>
        <v>calma</v>
      </c>
      <c r="U722" t="str">
        <f>VLOOKUP(CuentosContados[[#This Row],[Column1]],CuentosIndexados[],23,FALSE)</f>
        <v>tension</v>
      </c>
      <c r="V722" t="str">
        <f>VLOOKUP(CuentosContados[[#This Row],[Column1]],CuentosIndexados[],24,FALSE)</f>
        <v>estres</v>
      </c>
      <c r="W722">
        <f>VLOOKUP(CuentosContados[[#This Row],[Column1]],CuentosIndexados[],25,FALSE)</f>
        <v>0</v>
      </c>
      <c r="X722">
        <f>VLOOKUP(CuentosContados[[#This Row],[Column1]],CuentosIndexados[],26,FALSE)</f>
        <v>0</v>
      </c>
      <c r="Y722">
        <f>VLOOKUP(CuentosContados[[#This Row],[Column1]],CuentosIndexados[],27,FALSE)</f>
        <v>0</v>
      </c>
      <c r="Z722">
        <f>VLOOKUP(CuentosContados[[#This Row],[Column1]],CuentosIndexados[],28,FALSE)</f>
        <v>0</v>
      </c>
      <c r="AA722">
        <f>VLOOKUP(CuentosContados[[#This Row],[Column1]],CuentosIndexados[],29,FALSE)</f>
        <v>0</v>
      </c>
      <c r="AB722">
        <f>VLOOKUP(CuentosContados[[#This Row],[Column1]],CuentosIndexados[],30,FALSE)</f>
        <v>0</v>
      </c>
      <c r="AC722">
        <f>VLOOKUP(CuentosContados[[#This Row],[Column1]],CuentosIndexados[],31,FALSE)</f>
        <v>0</v>
      </c>
      <c r="AD722">
        <f>VLOOKUP(CuentosContados[[#This Row],[Column1]],CuentosIndexados[],32,FALSE)</f>
        <v>0</v>
      </c>
      <c r="AE722">
        <f>VLOOKUP(CuentosContados[[#This Row],[Column1]],CuentosIndexados[],33,FALSE)</f>
        <v>0</v>
      </c>
      <c r="AF722">
        <f>VLOOKUP(CuentosContados[[#This Row],[Column1]],CuentosIndexados[],34,FALSE)</f>
        <v>0</v>
      </c>
      <c r="AG722">
        <f>VLOOKUP(CuentosContados[[#This Row],[Column1]],CuentosIndexados[],35,FALSE)</f>
        <v>0</v>
      </c>
      <c r="AH722">
        <f>VLOOKUP(CuentosContados[[#This Row],[Column1]],CuentosIndexados[],36,FALSE)</f>
        <v>0</v>
      </c>
      <c r="AI722">
        <f>VLOOKUP(CuentosContados[[#This Row],[Column1]],CuentosIndexados[],37,FALSE)</f>
        <v>0</v>
      </c>
      <c r="AJ722">
        <f>VLOOKUP(CuentosContados[[#This Row],[Column1]],CuentosIndexados[],38,FALSE)</f>
        <v>0</v>
      </c>
      <c r="AK722">
        <f>VLOOKUP(CuentosContados[[#This Row],[Column1]],CuentosIndexados[],39,FALSE)</f>
        <v>0</v>
      </c>
    </row>
    <row r="723" spans="1:37" x14ac:dyDescent="0.25">
      <c r="A723" t="s">
        <v>162</v>
      </c>
      <c r="B723">
        <f>VLOOKUP(CuentosContados[[#This Row],[Column1]],CuentosIndexados[],3,FALSE)</f>
        <v>0</v>
      </c>
      <c r="C723">
        <f>VLOOKUP(CuentosContados[[#This Row],[Column1]],CuentosIndexados[],5,FALSE)</f>
        <v>0</v>
      </c>
      <c r="D723">
        <f>VLOOKUP(CuentosContados[[#This Row],[Column1]],CuentosIndexados[],6,FALSE)</f>
        <v>0</v>
      </c>
      <c r="E723">
        <f>VLOOKUP(CuentosContados[[#This Row],[Column1]],CuentosIndexados[],7,FALSE)</f>
        <v>0</v>
      </c>
      <c r="F723">
        <f>VLOOKUP(CuentosContados[[#This Row],[Column1]],CuentosIndexados[],8,FALSE)</f>
        <v>0</v>
      </c>
      <c r="G723">
        <f>VLOOKUP(CuentosContados[[#This Row],[Column1]],CuentosIndexados[],9,FALSE)</f>
        <v>0</v>
      </c>
      <c r="H723">
        <f>VLOOKUP(CuentosContados[[#This Row],[Column1]],CuentosIndexados[],10,FALSE)</f>
        <v>0</v>
      </c>
      <c r="I723">
        <f>VLOOKUP(CuentosContados[[#This Row],[Column1]],CuentosIndexados[],11,FALSE)</f>
        <v>0</v>
      </c>
      <c r="J723">
        <f>VLOOKUP(CuentosContados[[#This Row],[Column1]],CuentosIndexados[],12,FALSE)</f>
        <v>0</v>
      </c>
      <c r="K723">
        <f>VLOOKUP(CuentosContados[[#This Row],[Column1]],CuentosIndexados[],13,FALSE)</f>
        <v>0</v>
      </c>
      <c r="L723">
        <f>VLOOKUP(CuentosContados[[#This Row],[Column1]],CuentosIndexados[],14,FALSE)</f>
        <v>0</v>
      </c>
      <c r="M723">
        <f>VLOOKUP(CuentosContados[[#This Row],[Column1]],CuentosIndexados[],15,FALSE)</f>
        <v>0</v>
      </c>
      <c r="N723">
        <f>VLOOKUP(CuentosContados[[#This Row],[Column1]],CuentosIndexados[],16,FALSE)</f>
        <v>0</v>
      </c>
      <c r="O723">
        <f>VLOOKUP(CuentosContados[[#This Row],[Column1]],CuentosIndexados[],17,FALSE)</f>
        <v>0</v>
      </c>
      <c r="P723">
        <f>VLOOKUP(CuentosContados[[#This Row],[Column1]],CuentosIndexados[],18,FALSE)</f>
        <v>0</v>
      </c>
      <c r="Q723">
        <f>VLOOKUP(CuentosContados[[#This Row],[Column1]],CuentosIndexados[],19,FALSE)</f>
        <v>0</v>
      </c>
      <c r="R723">
        <f>VLOOKUP(CuentosContados[[#This Row],[Column1]],CuentosIndexados[],20,FALSE)</f>
        <v>0</v>
      </c>
      <c r="S723">
        <f>VLOOKUP(CuentosContados[[#This Row],[Column1]],CuentosIndexados[],21,FALSE)</f>
        <v>0</v>
      </c>
      <c r="T723" t="str">
        <f>VLOOKUP(CuentosContados[[#This Row],[Column1]],CuentosIndexados[],22,FALSE)</f>
        <v>calma</v>
      </c>
      <c r="U723" t="str">
        <f>VLOOKUP(CuentosContados[[#This Row],[Column1]],CuentosIndexados[],23,FALSE)</f>
        <v>tension</v>
      </c>
      <c r="V723" t="str">
        <f>VLOOKUP(CuentosContados[[#This Row],[Column1]],CuentosIndexados[],24,FALSE)</f>
        <v>estres</v>
      </c>
      <c r="W723">
        <f>VLOOKUP(CuentosContados[[#This Row],[Column1]],CuentosIndexados[],25,FALSE)</f>
        <v>0</v>
      </c>
      <c r="X723">
        <f>VLOOKUP(CuentosContados[[#This Row],[Column1]],CuentosIndexados[],26,FALSE)</f>
        <v>0</v>
      </c>
      <c r="Y723">
        <f>VLOOKUP(CuentosContados[[#This Row],[Column1]],CuentosIndexados[],27,FALSE)</f>
        <v>0</v>
      </c>
      <c r="Z723">
        <f>VLOOKUP(CuentosContados[[#This Row],[Column1]],CuentosIndexados[],28,FALSE)</f>
        <v>0</v>
      </c>
      <c r="AA723">
        <f>VLOOKUP(CuentosContados[[#This Row],[Column1]],CuentosIndexados[],29,FALSE)</f>
        <v>0</v>
      </c>
      <c r="AB723">
        <f>VLOOKUP(CuentosContados[[#This Row],[Column1]],CuentosIndexados[],30,FALSE)</f>
        <v>0</v>
      </c>
      <c r="AC723">
        <f>VLOOKUP(CuentosContados[[#This Row],[Column1]],CuentosIndexados[],31,FALSE)</f>
        <v>0</v>
      </c>
      <c r="AD723">
        <f>VLOOKUP(CuentosContados[[#This Row],[Column1]],CuentosIndexados[],32,FALSE)</f>
        <v>0</v>
      </c>
      <c r="AE723">
        <f>VLOOKUP(CuentosContados[[#This Row],[Column1]],CuentosIndexados[],33,FALSE)</f>
        <v>0</v>
      </c>
      <c r="AF723">
        <f>VLOOKUP(CuentosContados[[#This Row],[Column1]],CuentosIndexados[],34,FALSE)</f>
        <v>0</v>
      </c>
      <c r="AG723">
        <f>VLOOKUP(CuentosContados[[#This Row],[Column1]],CuentosIndexados[],35,FALSE)</f>
        <v>0</v>
      </c>
      <c r="AH723">
        <f>VLOOKUP(CuentosContados[[#This Row],[Column1]],CuentosIndexados[],36,FALSE)</f>
        <v>0</v>
      </c>
      <c r="AI723">
        <f>VLOOKUP(CuentosContados[[#This Row],[Column1]],CuentosIndexados[],37,FALSE)</f>
        <v>0</v>
      </c>
      <c r="AJ723">
        <f>VLOOKUP(CuentosContados[[#This Row],[Column1]],CuentosIndexados[],38,FALSE)</f>
        <v>0</v>
      </c>
      <c r="AK723">
        <f>VLOOKUP(CuentosContados[[#This Row],[Column1]],CuentosIndexados[],39,FALSE)</f>
        <v>0</v>
      </c>
    </row>
    <row r="724" spans="1:37" x14ac:dyDescent="0.25">
      <c r="A724" t="s">
        <v>162</v>
      </c>
      <c r="B724">
        <f>VLOOKUP(CuentosContados[[#This Row],[Column1]],CuentosIndexados[],3,FALSE)</f>
        <v>0</v>
      </c>
      <c r="C724">
        <f>VLOOKUP(CuentosContados[[#This Row],[Column1]],CuentosIndexados[],5,FALSE)</f>
        <v>0</v>
      </c>
      <c r="D724">
        <f>VLOOKUP(CuentosContados[[#This Row],[Column1]],CuentosIndexados[],6,FALSE)</f>
        <v>0</v>
      </c>
      <c r="E724">
        <f>VLOOKUP(CuentosContados[[#This Row],[Column1]],CuentosIndexados[],7,FALSE)</f>
        <v>0</v>
      </c>
      <c r="F724">
        <f>VLOOKUP(CuentosContados[[#This Row],[Column1]],CuentosIndexados[],8,FALSE)</f>
        <v>0</v>
      </c>
      <c r="G724">
        <f>VLOOKUP(CuentosContados[[#This Row],[Column1]],CuentosIndexados[],9,FALSE)</f>
        <v>0</v>
      </c>
      <c r="H724">
        <f>VLOOKUP(CuentosContados[[#This Row],[Column1]],CuentosIndexados[],10,FALSE)</f>
        <v>0</v>
      </c>
      <c r="I724">
        <f>VLOOKUP(CuentosContados[[#This Row],[Column1]],CuentosIndexados[],11,FALSE)</f>
        <v>0</v>
      </c>
      <c r="J724">
        <f>VLOOKUP(CuentosContados[[#This Row],[Column1]],CuentosIndexados[],12,FALSE)</f>
        <v>0</v>
      </c>
      <c r="K724">
        <f>VLOOKUP(CuentosContados[[#This Row],[Column1]],CuentosIndexados[],13,FALSE)</f>
        <v>0</v>
      </c>
      <c r="L724">
        <f>VLOOKUP(CuentosContados[[#This Row],[Column1]],CuentosIndexados[],14,FALSE)</f>
        <v>0</v>
      </c>
      <c r="M724">
        <f>VLOOKUP(CuentosContados[[#This Row],[Column1]],CuentosIndexados[],15,FALSE)</f>
        <v>0</v>
      </c>
      <c r="N724">
        <f>VLOOKUP(CuentosContados[[#This Row],[Column1]],CuentosIndexados[],16,FALSE)</f>
        <v>0</v>
      </c>
      <c r="O724">
        <f>VLOOKUP(CuentosContados[[#This Row],[Column1]],CuentosIndexados[],17,FALSE)</f>
        <v>0</v>
      </c>
      <c r="P724">
        <f>VLOOKUP(CuentosContados[[#This Row],[Column1]],CuentosIndexados[],18,FALSE)</f>
        <v>0</v>
      </c>
      <c r="Q724">
        <f>VLOOKUP(CuentosContados[[#This Row],[Column1]],CuentosIndexados[],19,FALSE)</f>
        <v>0</v>
      </c>
      <c r="R724">
        <f>VLOOKUP(CuentosContados[[#This Row],[Column1]],CuentosIndexados[],20,FALSE)</f>
        <v>0</v>
      </c>
      <c r="S724">
        <f>VLOOKUP(CuentosContados[[#This Row],[Column1]],CuentosIndexados[],21,FALSE)</f>
        <v>0</v>
      </c>
      <c r="T724" t="str">
        <f>VLOOKUP(CuentosContados[[#This Row],[Column1]],CuentosIndexados[],22,FALSE)</f>
        <v>calma</v>
      </c>
      <c r="U724" t="str">
        <f>VLOOKUP(CuentosContados[[#This Row],[Column1]],CuentosIndexados[],23,FALSE)</f>
        <v>tension</v>
      </c>
      <c r="V724" t="str">
        <f>VLOOKUP(CuentosContados[[#This Row],[Column1]],CuentosIndexados[],24,FALSE)</f>
        <v>estres</v>
      </c>
      <c r="W724">
        <f>VLOOKUP(CuentosContados[[#This Row],[Column1]],CuentosIndexados[],25,FALSE)</f>
        <v>0</v>
      </c>
      <c r="X724">
        <f>VLOOKUP(CuentosContados[[#This Row],[Column1]],CuentosIndexados[],26,FALSE)</f>
        <v>0</v>
      </c>
      <c r="Y724">
        <f>VLOOKUP(CuentosContados[[#This Row],[Column1]],CuentosIndexados[],27,FALSE)</f>
        <v>0</v>
      </c>
      <c r="Z724">
        <f>VLOOKUP(CuentosContados[[#This Row],[Column1]],CuentosIndexados[],28,FALSE)</f>
        <v>0</v>
      </c>
      <c r="AA724">
        <f>VLOOKUP(CuentosContados[[#This Row],[Column1]],CuentosIndexados[],29,FALSE)</f>
        <v>0</v>
      </c>
      <c r="AB724">
        <f>VLOOKUP(CuentosContados[[#This Row],[Column1]],CuentosIndexados[],30,FALSE)</f>
        <v>0</v>
      </c>
      <c r="AC724">
        <f>VLOOKUP(CuentosContados[[#This Row],[Column1]],CuentosIndexados[],31,FALSE)</f>
        <v>0</v>
      </c>
      <c r="AD724">
        <f>VLOOKUP(CuentosContados[[#This Row],[Column1]],CuentosIndexados[],32,FALSE)</f>
        <v>0</v>
      </c>
      <c r="AE724">
        <f>VLOOKUP(CuentosContados[[#This Row],[Column1]],CuentosIndexados[],33,FALSE)</f>
        <v>0</v>
      </c>
      <c r="AF724">
        <f>VLOOKUP(CuentosContados[[#This Row],[Column1]],CuentosIndexados[],34,FALSE)</f>
        <v>0</v>
      </c>
      <c r="AG724">
        <f>VLOOKUP(CuentosContados[[#This Row],[Column1]],CuentosIndexados[],35,FALSE)</f>
        <v>0</v>
      </c>
      <c r="AH724">
        <f>VLOOKUP(CuentosContados[[#This Row],[Column1]],CuentosIndexados[],36,FALSE)</f>
        <v>0</v>
      </c>
      <c r="AI724">
        <f>VLOOKUP(CuentosContados[[#This Row],[Column1]],CuentosIndexados[],37,FALSE)</f>
        <v>0</v>
      </c>
      <c r="AJ724">
        <f>VLOOKUP(CuentosContados[[#This Row],[Column1]],CuentosIndexados[],38,FALSE)</f>
        <v>0</v>
      </c>
      <c r="AK724">
        <f>VLOOKUP(CuentosContados[[#This Row],[Column1]],CuentosIndexados[],39,FALSE)</f>
        <v>0</v>
      </c>
    </row>
    <row r="725" spans="1:37" x14ac:dyDescent="0.25">
      <c r="A725" t="s">
        <v>162</v>
      </c>
      <c r="B725">
        <f>VLOOKUP(CuentosContados[[#This Row],[Column1]],CuentosIndexados[],3,FALSE)</f>
        <v>0</v>
      </c>
      <c r="C725">
        <f>VLOOKUP(CuentosContados[[#This Row],[Column1]],CuentosIndexados[],5,FALSE)</f>
        <v>0</v>
      </c>
      <c r="D725">
        <f>VLOOKUP(CuentosContados[[#This Row],[Column1]],CuentosIndexados[],6,FALSE)</f>
        <v>0</v>
      </c>
      <c r="E725">
        <f>VLOOKUP(CuentosContados[[#This Row],[Column1]],CuentosIndexados[],7,FALSE)</f>
        <v>0</v>
      </c>
      <c r="F725">
        <f>VLOOKUP(CuentosContados[[#This Row],[Column1]],CuentosIndexados[],8,FALSE)</f>
        <v>0</v>
      </c>
      <c r="G725">
        <f>VLOOKUP(CuentosContados[[#This Row],[Column1]],CuentosIndexados[],9,FALSE)</f>
        <v>0</v>
      </c>
      <c r="H725">
        <f>VLOOKUP(CuentosContados[[#This Row],[Column1]],CuentosIndexados[],10,FALSE)</f>
        <v>0</v>
      </c>
      <c r="I725">
        <f>VLOOKUP(CuentosContados[[#This Row],[Column1]],CuentosIndexados[],11,FALSE)</f>
        <v>0</v>
      </c>
      <c r="J725">
        <f>VLOOKUP(CuentosContados[[#This Row],[Column1]],CuentosIndexados[],12,FALSE)</f>
        <v>0</v>
      </c>
      <c r="K725">
        <f>VLOOKUP(CuentosContados[[#This Row],[Column1]],CuentosIndexados[],13,FALSE)</f>
        <v>0</v>
      </c>
      <c r="L725">
        <f>VLOOKUP(CuentosContados[[#This Row],[Column1]],CuentosIndexados[],14,FALSE)</f>
        <v>0</v>
      </c>
      <c r="M725">
        <f>VLOOKUP(CuentosContados[[#This Row],[Column1]],CuentosIndexados[],15,FALSE)</f>
        <v>0</v>
      </c>
      <c r="N725">
        <f>VLOOKUP(CuentosContados[[#This Row],[Column1]],CuentosIndexados[],16,FALSE)</f>
        <v>0</v>
      </c>
      <c r="O725">
        <f>VLOOKUP(CuentosContados[[#This Row],[Column1]],CuentosIndexados[],17,FALSE)</f>
        <v>0</v>
      </c>
      <c r="P725">
        <f>VLOOKUP(CuentosContados[[#This Row],[Column1]],CuentosIndexados[],18,FALSE)</f>
        <v>0</v>
      </c>
      <c r="Q725">
        <f>VLOOKUP(CuentosContados[[#This Row],[Column1]],CuentosIndexados[],19,FALSE)</f>
        <v>0</v>
      </c>
      <c r="R725">
        <f>VLOOKUP(CuentosContados[[#This Row],[Column1]],CuentosIndexados[],20,FALSE)</f>
        <v>0</v>
      </c>
      <c r="S725">
        <f>VLOOKUP(CuentosContados[[#This Row],[Column1]],CuentosIndexados[],21,FALSE)</f>
        <v>0</v>
      </c>
      <c r="T725" t="str">
        <f>VLOOKUP(CuentosContados[[#This Row],[Column1]],CuentosIndexados[],22,FALSE)</f>
        <v>calma</v>
      </c>
      <c r="U725" t="str">
        <f>VLOOKUP(CuentosContados[[#This Row],[Column1]],CuentosIndexados[],23,FALSE)</f>
        <v>tension</v>
      </c>
      <c r="V725" t="str">
        <f>VLOOKUP(CuentosContados[[#This Row],[Column1]],CuentosIndexados[],24,FALSE)</f>
        <v>estres</v>
      </c>
      <c r="W725">
        <f>VLOOKUP(CuentosContados[[#This Row],[Column1]],CuentosIndexados[],25,FALSE)</f>
        <v>0</v>
      </c>
      <c r="X725">
        <f>VLOOKUP(CuentosContados[[#This Row],[Column1]],CuentosIndexados[],26,FALSE)</f>
        <v>0</v>
      </c>
      <c r="Y725">
        <f>VLOOKUP(CuentosContados[[#This Row],[Column1]],CuentosIndexados[],27,FALSE)</f>
        <v>0</v>
      </c>
      <c r="Z725">
        <f>VLOOKUP(CuentosContados[[#This Row],[Column1]],CuentosIndexados[],28,FALSE)</f>
        <v>0</v>
      </c>
      <c r="AA725">
        <f>VLOOKUP(CuentosContados[[#This Row],[Column1]],CuentosIndexados[],29,FALSE)</f>
        <v>0</v>
      </c>
      <c r="AB725">
        <f>VLOOKUP(CuentosContados[[#This Row],[Column1]],CuentosIndexados[],30,FALSE)</f>
        <v>0</v>
      </c>
      <c r="AC725">
        <f>VLOOKUP(CuentosContados[[#This Row],[Column1]],CuentosIndexados[],31,FALSE)</f>
        <v>0</v>
      </c>
      <c r="AD725">
        <f>VLOOKUP(CuentosContados[[#This Row],[Column1]],CuentosIndexados[],32,FALSE)</f>
        <v>0</v>
      </c>
      <c r="AE725">
        <f>VLOOKUP(CuentosContados[[#This Row],[Column1]],CuentosIndexados[],33,FALSE)</f>
        <v>0</v>
      </c>
      <c r="AF725">
        <f>VLOOKUP(CuentosContados[[#This Row],[Column1]],CuentosIndexados[],34,FALSE)</f>
        <v>0</v>
      </c>
      <c r="AG725">
        <f>VLOOKUP(CuentosContados[[#This Row],[Column1]],CuentosIndexados[],35,FALSE)</f>
        <v>0</v>
      </c>
      <c r="AH725">
        <f>VLOOKUP(CuentosContados[[#This Row],[Column1]],CuentosIndexados[],36,FALSE)</f>
        <v>0</v>
      </c>
      <c r="AI725">
        <f>VLOOKUP(CuentosContados[[#This Row],[Column1]],CuentosIndexados[],37,FALSE)</f>
        <v>0</v>
      </c>
      <c r="AJ725">
        <f>VLOOKUP(CuentosContados[[#This Row],[Column1]],CuentosIndexados[],38,FALSE)</f>
        <v>0</v>
      </c>
      <c r="AK725">
        <f>VLOOKUP(CuentosContados[[#This Row],[Column1]],CuentosIndexados[],39,FALSE)</f>
        <v>0</v>
      </c>
    </row>
    <row r="726" spans="1:37" x14ac:dyDescent="0.25">
      <c r="A726" t="s">
        <v>162</v>
      </c>
      <c r="B726">
        <f>VLOOKUP(CuentosContados[[#This Row],[Column1]],CuentosIndexados[],3,FALSE)</f>
        <v>0</v>
      </c>
      <c r="C726">
        <f>VLOOKUP(CuentosContados[[#This Row],[Column1]],CuentosIndexados[],5,FALSE)</f>
        <v>0</v>
      </c>
      <c r="D726">
        <f>VLOOKUP(CuentosContados[[#This Row],[Column1]],CuentosIndexados[],6,FALSE)</f>
        <v>0</v>
      </c>
      <c r="E726">
        <f>VLOOKUP(CuentosContados[[#This Row],[Column1]],CuentosIndexados[],7,FALSE)</f>
        <v>0</v>
      </c>
      <c r="F726">
        <f>VLOOKUP(CuentosContados[[#This Row],[Column1]],CuentosIndexados[],8,FALSE)</f>
        <v>0</v>
      </c>
      <c r="G726">
        <f>VLOOKUP(CuentosContados[[#This Row],[Column1]],CuentosIndexados[],9,FALSE)</f>
        <v>0</v>
      </c>
      <c r="H726">
        <f>VLOOKUP(CuentosContados[[#This Row],[Column1]],CuentosIndexados[],10,FALSE)</f>
        <v>0</v>
      </c>
      <c r="I726">
        <f>VLOOKUP(CuentosContados[[#This Row],[Column1]],CuentosIndexados[],11,FALSE)</f>
        <v>0</v>
      </c>
      <c r="J726">
        <f>VLOOKUP(CuentosContados[[#This Row],[Column1]],CuentosIndexados[],12,FALSE)</f>
        <v>0</v>
      </c>
      <c r="K726">
        <f>VLOOKUP(CuentosContados[[#This Row],[Column1]],CuentosIndexados[],13,FALSE)</f>
        <v>0</v>
      </c>
      <c r="L726">
        <f>VLOOKUP(CuentosContados[[#This Row],[Column1]],CuentosIndexados[],14,FALSE)</f>
        <v>0</v>
      </c>
      <c r="M726">
        <f>VLOOKUP(CuentosContados[[#This Row],[Column1]],CuentosIndexados[],15,FALSE)</f>
        <v>0</v>
      </c>
      <c r="N726">
        <f>VLOOKUP(CuentosContados[[#This Row],[Column1]],CuentosIndexados[],16,FALSE)</f>
        <v>0</v>
      </c>
      <c r="O726">
        <f>VLOOKUP(CuentosContados[[#This Row],[Column1]],CuentosIndexados[],17,FALSE)</f>
        <v>0</v>
      </c>
      <c r="P726">
        <f>VLOOKUP(CuentosContados[[#This Row],[Column1]],CuentosIndexados[],18,FALSE)</f>
        <v>0</v>
      </c>
      <c r="Q726">
        <f>VLOOKUP(CuentosContados[[#This Row],[Column1]],CuentosIndexados[],19,FALSE)</f>
        <v>0</v>
      </c>
      <c r="R726">
        <f>VLOOKUP(CuentosContados[[#This Row],[Column1]],CuentosIndexados[],20,FALSE)</f>
        <v>0</v>
      </c>
      <c r="S726">
        <f>VLOOKUP(CuentosContados[[#This Row],[Column1]],CuentosIndexados[],21,FALSE)</f>
        <v>0</v>
      </c>
      <c r="T726" t="str">
        <f>VLOOKUP(CuentosContados[[#This Row],[Column1]],CuentosIndexados[],22,FALSE)</f>
        <v>calma</v>
      </c>
      <c r="U726" t="str">
        <f>VLOOKUP(CuentosContados[[#This Row],[Column1]],CuentosIndexados[],23,FALSE)</f>
        <v>tension</v>
      </c>
      <c r="V726" t="str">
        <f>VLOOKUP(CuentosContados[[#This Row],[Column1]],CuentosIndexados[],24,FALSE)</f>
        <v>estres</v>
      </c>
      <c r="W726">
        <f>VLOOKUP(CuentosContados[[#This Row],[Column1]],CuentosIndexados[],25,FALSE)</f>
        <v>0</v>
      </c>
      <c r="X726">
        <f>VLOOKUP(CuentosContados[[#This Row],[Column1]],CuentosIndexados[],26,FALSE)</f>
        <v>0</v>
      </c>
      <c r="Y726">
        <f>VLOOKUP(CuentosContados[[#This Row],[Column1]],CuentosIndexados[],27,FALSE)</f>
        <v>0</v>
      </c>
      <c r="Z726">
        <f>VLOOKUP(CuentosContados[[#This Row],[Column1]],CuentosIndexados[],28,FALSE)</f>
        <v>0</v>
      </c>
      <c r="AA726">
        <f>VLOOKUP(CuentosContados[[#This Row],[Column1]],CuentosIndexados[],29,FALSE)</f>
        <v>0</v>
      </c>
      <c r="AB726">
        <f>VLOOKUP(CuentosContados[[#This Row],[Column1]],CuentosIndexados[],30,FALSE)</f>
        <v>0</v>
      </c>
      <c r="AC726">
        <f>VLOOKUP(CuentosContados[[#This Row],[Column1]],CuentosIndexados[],31,FALSE)</f>
        <v>0</v>
      </c>
      <c r="AD726">
        <f>VLOOKUP(CuentosContados[[#This Row],[Column1]],CuentosIndexados[],32,FALSE)</f>
        <v>0</v>
      </c>
      <c r="AE726">
        <f>VLOOKUP(CuentosContados[[#This Row],[Column1]],CuentosIndexados[],33,FALSE)</f>
        <v>0</v>
      </c>
      <c r="AF726">
        <f>VLOOKUP(CuentosContados[[#This Row],[Column1]],CuentosIndexados[],34,FALSE)</f>
        <v>0</v>
      </c>
      <c r="AG726">
        <f>VLOOKUP(CuentosContados[[#This Row],[Column1]],CuentosIndexados[],35,FALSE)</f>
        <v>0</v>
      </c>
      <c r="AH726">
        <f>VLOOKUP(CuentosContados[[#This Row],[Column1]],CuentosIndexados[],36,FALSE)</f>
        <v>0</v>
      </c>
      <c r="AI726">
        <f>VLOOKUP(CuentosContados[[#This Row],[Column1]],CuentosIndexados[],37,FALSE)</f>
        <v>0</v>
      </c>
      <c r="AJ726">
        <f>VLOOKUP(CuentosContados[[#This Row],[Column1]],CuentosIndexados[],38,FALSE)</f>
        <v>0</v>
      </c>
      <c r="AK726">
        <f>VLOOKUP(CuentosContados[[#This Row],[Column1]],CuentosIndexados[],39,FALSE)</f>
        <v>0</v>
      </c>
    </row>
    <row r="727" spans="1:37" x14ac:dyDescent="0.25">
      <c r="A727" t="s">
        <v>162</v>
      </c>
      <c r="B727">
        <f>VLOOKUP(CuentosContados[[#This Row],[Column1]],CuentosIndexados[],3,FALSE)</f>
        <v>0</v>
      </c>
      <c r="C727">
        <f>VLOOKUP(CuentosContados[[#This Row],[Column1]],CuentosIndexados[],5,FALSE)</f>
        <v>0</v>
      </c>
      <c r="D727">
        <f>VLOOKUP(CuentosContados[[#This Row],[Column1]],CuentosIndexados[],6,FALSE)</f>
        <v>0</v>
      </c>
      <c r="E727">
        <f>VLOOKUP(CuentosContados[[#This Row],[Column1]],CuentosIndexados[],7,FALSE)</f>
        <v>0</v>
      </c>
      <c r="F727">
        <f>VLOOKUP(CuentosContados[[#This Row],[Column1]],CuentosIndexados[],8,FALSE)</f>
        <v>0</v>
      </c>
      <c r="G727">
        <f>VLOOKUP(CuentosContados[[#This Row],[Column1]],CuentosIndexados[],9,FALSE)</f>
        <v>0</v>
      </c>
      <c r="H727">
        <f>VLOOKUP(CuentosContados[[#This Row],[Column1]],CuentosIndexados[],10,FALSE)</f>
        <v>0</v>
      </c>
      <c r="I727">
        <f>VLOOKUP(CuentosContados[[#This Row],[Column1]],CuentosIndexados[],11,FALSE)</f>
        <v>0</v>
      </c>
      <c r="J727">
        <f>VLOOKUP(CuentosContados[[#This Row],[Column1]],CuentosIndexados[],12,FALSE)</f>
        <v>0</v>
      </c>
      <c r="K727">
        <f>VLOOKUP(CuentosContados[[#This Row],[Column1]],CuentosIndexados[],13,FALSE)</f>
        <v>0</v>
      </c>
      <c r="L727">
        <f>VLOOKUP(CuentosContados[[#This Row],[Column1]],CuentosIndexados[],14,FALSE)</f>
        <v>0</v>
      </c>
      <c r="M727">
        <f>VLOOKUP(CuentosContados[[#This Row],[Column1]],CuentosIndexados[],15,FALSE)</f>
        <v>0</v>
      </c>
      <c r="N727">
        <f>VLOOKUP(CuentosContados[[#This Row],[Column1]],CuentosIndexados[],16,FALSE)</f>
        <v>0</v>
      </c>
      <c r="O727">
        <f>VLOOKUP(CuentosContados[[#This Row],[Column1]],CuentosIndexados[],17,FALSE)</f>
        <v>0</v>
      </c>
      <c r="P727">
        <f>VLOOKUP(CuentosContados[[#This Row],[Column1]],CuentosIndexados[],18,FALSE)</f>
        <v>0</v>
      </c>
      <c r="Q727">
        <f>VLOOKUP(CuentosContados[[#This Row],[Column1]],CuentosIndexados[],19,FALSE)</f>
        <v>0</v>
      </c>
      <c r="R727">
        <f>VLOOKUP(CuentosContados[[#This Row],[Column1]],CuentosIndexados[],20,FALSE)</f>
        <v>0</v>
      </c>
      <c r="S727">
        <f>VLOOKUP(CuentosContados[[#This Row],[Column1]],CuentosIndexados[],21,FALSE)</f>
        <v>0</v>
      </c>
      <c r="T727" t="str">
        <f>VLOOKUP(CuentosContados[[#This Row],[Column1]],CuentosIndexados[],22,FALSE)</f>
        <v>calma</v>
      </c>
      <c r="U727" t="str">
        <f>VLOOKUP(CuentosContados[[#This Row],[Column1]],CuentosIndexados[],23,FALSE)</f>
        <v>tension</v>
      </c>
      <c r="V727" t="str">
        <f>VLOOKUP(CuentosContados[[#This Row],[Column1]],CuentosIndexados[],24,FALSE)</f>
        <v>estres</v>
      </c>
      <c r="W727">
        <f>VLOOKUP(CuentosContados[[#This Row],[Column1]],CuentosIndexados[],25,FALSE)</f>
        <v>0</v>
      </c>
      <c r="X727">
        <f>VLOOKUP(CuentosContados[[#This Row],[Column1]],CuentosIndexados[],26,FALSE)</f>
        <v>0</v>
      </c>
      <c r="Y727">
        <f>VLOOKUP(CuentosContados[[#This Row],[Column1]],CuentosIndexados[],27,FALSE)</f>
        <v>0</v>
      </c>
      <c r="Z727">
        <f>VLOOKUP(CuentosContados[[#This Row],[Column1]],CuentosIndexados[],28,FALSE)</f>
        <v>0</v>
      </c>
      <c r="AA727">
        <f>VLOOKUP(CuentosContados[[#This Row],[Column1]],CuentosIndexados[],29,FALSE)</f>
        <v>0</v>
      </c>
      <c r="AB727">
        <f>VLOOKUP(CuentosContados[[#This Row],[Column1]],CuentosIndexados[],30,FALSE)</f>
        <v>0</v>
      </c>
      <c r="AC727">
        <f>VLOOKUP(CuentosContados[[#This Row],[Column1]],CuentosIndexados[],31,FALSE)</f>
        <v>0</v>
      </c>
      <c r="AD727">
        <f>VLOOKUP(CuentosContados[[#This Row],[Column1]],CuentosIndexados[],32,FALSE)</f>
        <v>0</v>
      </c>
      <c r="AE727">
        <f>VLOOKUP(CuentosContados[[#This Row],[Column1]],CuentosIndexados[],33,FALSE)</f>
        <v>0</v>
      </c>
      <c r="AF727">
        <f>VLOOKUP(CuentosContados[[#This Row],[Column1]],CuentosIndexados[],34,FALSE)</f>
        <v>0</v>
      </c>
      <c r="AG727">
        <f>VLOOKUP(CuentosContados[[#This Row],[Column1]],CuentosIndexados[],35,FALSE)</f>
        <v>0</v>
      </c>
      <c r="AH727">
        <f>VLOOKUP(CuentosContados[[#This Row],[Column1]],CuentosIndexados[],36,FALSE)</f>
        <v>0</v>
      </c>
      <c r="AI727">
        <f>VLOOKUP(CuentosContados[[#This Row],[Column1]],CuentosIndexados[],37,FALSE)</f>
        <v>0</v>
      </c>
      <c r="AJ727">
        <f>VLOOKUP(CuentosContados[[#This Row],[Column1]],CuentosIndexados[],38,FALSE)</f>
        <v>0</v>
      </c>
      <c r="AK727">
        <f>VLOOKUP(CuentosContados[[#This Row],[Column1]],CuentosIndexados[],39,FALSE)</f>
        <v>0</v>
      </c>
    </row>
    <row r="728" spans="1:37" x14ac:dyDescent="0.25">
      <c r="A728" t="s">
        <v>162</v>
      </c>
      <c r="B728">
        <f>VLOOKUP(CuentosContados[[#This Row],[Column1]],CuentosIndexados[],3,FALSE)</f>
        <v>0</v>
      </c>
      <c r="C728">
        <f>VLOOKUP(CuentosContados[[#This Row],[Column1]],CuentosIndexados[],5,FALSE)</f>
        <v>0</v>
      </c>
      <c r="D728">
        <f>VLOOKUP(CuentosContados[[#This Row],[Column1]],CuentosIndexados[],6,FALSE)</f>
        <v>0</v>
      </c>
      <c r="E728">
        <f>VLOOKUP(CuentosContados[[#This Row],[Column1]],CuentosIndexados[],7,FALSE)</f>
        <v>0</v>
      </c>
      <c r="F728">
        <f>VLOOKUP(CuentosContados[[#This Row],[Column1]],CuentosIndexados[],8,FALSE)</f>
        <v>0</v>
      </c>
      <c r="G728">
        <f>VLOOKUP(CuentosContados[[#This Row],[Column1]],CuentosIndexados[],9,FALSE)</f>
        <v>0</v>
      </c>
      <c r="H728">
        <f>VLOOKUP(CuentosContados[[#This Row],[Column1]],CuentosIndexados[],10,FALSE)</f>
        <v>0</v>
      </c>
      <c r="I728">
        <f>VLOOKUP(CuentosContados[[#This Row],[Column1]],CuentosIndexados[],11,FALSE)</f>
        <v>0</v>
      </c>
      <c r="J728">
        <f>VLOOKUP(CuentosContados[[#This Row],[Column1]],CuentosIndexados[],12,FALSE)</f>
        <v>0</v>
      </c>
      <c r="K728">
        <f>VLOOKUP(CuentosContados[[#This Row],[Column1]],CuentosIndexados[],13,FALSE)</f>
        <v>0</v>
      </c>
      <c r="L728">
        <f>VLOOKUP(CuentosContados[[#This Row],[Column1]],CuentosIndexados[],14,FALSE)</f>
        <v>0</v>
      </c>
      <c r="M728">
        <f>VLOOKUP(CuentosContados[[#This Row],[Column1]],CuentosIndexados[],15,FALSE)</f>
        <v>0</v>
      </c>
      <c r="N728">
        <f>VLOOKUP(CuentosContados[[#This Row],[Column1]],CuentosIndexados[],16,FALSE)</f>
        <v>0</v>
      </c>
      <c r="O728">
        <f>VLOOKUP(CuentosContados[[#This Row],[Column1]],CuentosIndexados[],17,FALSE)</f>
        <v>0</v>
      </c>
      <c r="P728">
        <f>VLOOKUP(CuentosContados[[#This Row],[Column1]],CuentosIndexados[],18,FALSE)</f>
        <v>0</v>
      </c>
      <c r="Q728">
        <f>VLOOKUP(CuentosContados[[#This Row],[Column1]],CuentosIndexados[],19,FALSE)</f>
        <v>0</v>
      </c>
      <c r="R728">
        <f>VLOOKUP(CuentosContados[[#This Row],[Column1]],CuentosIndexados[],20,FALSE)</f>
        <v>0</v>
      </c>
      <c r="S728">
        <f>VLOOKUP(CuentosContados[[#This Row],[Column1]],CuentosIndexados[],21,FALSE)</f>
        <v>0</v>
      </c>
      <c r="T728" t="str">
        <f>VLOOKUP(CuentosContados[[#This Row],[Column1]],CuentosIndexados[],22,FALSE)</f>
        <v>calma</v>
      </c>
      <c r="U728" t="str">
        <f>VLOOKUP(CuentosContados[[#This Row],[Column1]],CuentosIndexados[],23,FALSE)</f>
        <v>tension</v>
      </c>
      <c r="V728" t="str">
        <f>VLOOKUP(CuentosContados[[#This Row],[Column1]],CuentosIndexados[],24,FALSE)</f>
        <v>estres</v>
      </c>
      <c r="W728">
        <f>VLOOKUP(CuentosContados[[#This Row],[Column1]],CuentosIndexados[],25,FALSE)</f>
        <v>0</v>
      </c>
      <c r="X728">
        <f>VLOOKUP(CuentosContados[[#This Row],[Column1]],CuentosIndexados[],26,FALSE)</f>
        <v>0</v>
      </c>
      <c r="Y728">
        <f>VLOOKUP(CuentosContados[[#This Row],[Column1]],CuentosIndexados[],27,FALSE)</f>
        <v>0</v>
      </c>
      <c r="Z728">
        <f>VLOOKUP(CuentosContados[[#This Row],[Column1]],CuentosIndexados[],28,FALSE)</f>
        <v>0</v>
      </c>
      <c r="AA728">
        <f>VLOOKUP(CuentosContados[[#This Row],[Column1]],CuentosIndexados[],29,FALSE)</f>
        <v>0</v>
      </c>
      <c r="AB728">
        <f>VLOOKUP(CuentosContados[[#This Row],[Column1]],CuentosIndexados[],30,FALSE)</f>
        <v>0</v>
      </c>
      <c r="AC728">
        <f>VLOOKUP(CuentosContados[[#This Row],[Column1]],CuentosIndexados[],31,FALSE)</f>
        <v>0</v>
      </c>
      <c r="AD728">
        <f>VLOOKUP(CuentosContados[[#This Row],[Column1]],CuentosIndexados[],32,FALSE)</f>
        <v>0</v>
      </c>
      <c r="AE728">
        <f>VLOOKUP(CuentosContados[[#This Row],[Column1]],CuentosIndexados[],33,FALSE)</f>
        <v>0</v>
      </c>
      <c r="AF728">
        <f>VLOOKUP(CuentosContados[[#This Row],[Column1]],CuentosIndexados[],34,FALSE)</f>
        <v>0</v>
      </c>
      <c r="AG728">
        <f>VLOOKUP(CuentosContados[[#This Row],[Column1]],CuentosIndexados[],35,FALSE)</f>
        <v>0</v>
      </c>
      <c r="AH728">
        <f>VLOOKUP(CuentosContados[[#This Row],[Column1]],CuentosIndexados[],36,FALSE)</f>
        <v>0</v>
      </c>
      <c r="AI728">
        <f>VLOOKUP(CuentosContados[[#This Row],[Column1]],CuentosIndexados[],37,FALSE)</f>
        <v>0</v>
      </c>
      <c r="AJ728">
        <f>VLOOKUP(CuentosContados[[#This Row],[Column1]],CuentosIndexados[],38,FALSE)</f>
        <v>0</v>
      </c>
      <c r="AK728">
        <f>VLOOKUP(CuentosContados[[#This Row],[Column1]],CuentosIndexados[],39,FALSE)</f>
        <v>0</v>
      </c>
    </row>
    <row r="729" spans="1:37" x14ac:dyDescent="0.25">
      <c r="A729" t="s">
        <v>162</v>
      </c>
      <c r="B729">
        <f>VLOOKUP(CuentosContados[[#This Row],[Column1]],CuentosIndexados[],3,FALSE)</f>
        <v>0</v>
      </c>
      <c r="C729">
        <f>VLOOKUP(CuentosContados[[#This Row],[Column1]],CuentosIndexados[],5,FALSE)</f>
        <v>0</v>
      </c>
      <c r="D729">
        <f>VLOOKUP(CuentosContados[[#This Row],[Column1]],CuentosIndexados[],6,FALSE)</f>
        <v>0</v>
      </c>
      <c r="E729">
        <f>VLOOKUP(CuentosContados[[#This Row],[Column1]],CuentosIndexados[],7,FALSE)</f>
        <v>0</v>
      </c>
      <c r="F729">
        <f>VLOOKUP(CuentosContados[[#This Row],[Column1]],CuentosIndexados[],8,FALSE)</f>
        <v>0</v>
      </c>
      <c r="G729">
        <f>VLOOKUP(CuentosContados[[#This Row],[Column1]],CuentosIndexados[],9,FALSE)</f>
        <v>0</v>
      </c>
      <c r="H729">
        <f>VLOOKUP(CuentosContados[[#This Row],[Column1]],CuentosIndexados[],10,FALSE)</f>
        <v>0</v>
      </c>
      <c r="I729">
        <f>VLOOKUP(CuentosContados[[#This Row],[Column1]],CuentosIndexados[],11,FALSE)</f>
        <v>0</v>
      </c>
      <c r="J729">
        <f>VLOOKUP(CuentosContados[[#This Row],[Column1]],CuentosIndexados[],12,FALSE)</f>
        <v>0</v>
      </c>
      <c r="K729">
        <f>VLOOKUP(CuentosContados[[#This Row],[Column1]],CuentosIndexados[],13,FALSE)</f>
        <v>0</v>
      </c>
      <c r="L729">
        <f>VLOOKUP(CuentosContados[[#This Row],[Column1]],CuentosIndexados[],14,FALSE)</f>
        <v>0</v>
      </c>
      <c r="M729">
        <f>VLOOKUP(CuentosContados[[#This Row],[Column1]],CuentosIndexados[],15,FALSE)</f>
        <v>0</v>
      </c>
      <c r="N729">
        <f>VLOOKUP(CuentosContados[[#This Row],[Column1]],CuentosIndexados[],16,FALSE)</f>
        <v>0</v>
      </c>
      <c r="O729">
        <f>VLOOKUP(CuentosContados[[#This Row],[Column1]],CuentosIndexados[],17,FALSE)</f>
        <v>0</v>
      </c>
      <c r="P729">
        <f>VLOOKUP(CuentosContados[[#This Row],[Column1]],CuentosIndexados[],18,FALSE)</f>
        <v>0</v>
      </c>
      <c r="Q729">
        <f>VLOOKUP(CuentosContados[[#This Row],[Column1]],CuentosIndexados[],19,FALSE)</f>
        <v>0</v>
      </c>
      <c r="R729">
        <f>VLOOKUP(CuentosContados[[#This Row],[Column1]],CuentosIndexados[],20,FALSE)</f>
        <v>0</v>
      </c>
      <c r="S729">
        <f>VLOOKUP(CuentosContados[[#This Row],[Column1]],CuentosIndexados[],21,FALSE)</f>
        <v>0</v>
      </c>
      <c r="T729" t="str">
        <f>VLOOKUP(CuentosContados[[#This Row],[Column1]],CuentosIndexados[],22,FALSE)</f>
        <v>calma</v>
      </c>
      <c r="U729" t="str">
        <f>VLOOKUP(CuentosContados[[#This Row],[Column1]],CuentosIndexados[],23,FALSE)</f>
        <v>tension</v>
      </c>
      <c r="V729" t="str">
        <f>VLOOKUP(CuentosContados[[#This Row],[Column1]],CuentosIndexados[],24,FALSE)</f>
        <v>estres</v>
      </c>
      <c r="W729">
        <f>VLOOKUP(CuentosContados[[#This Row],[Column1]],CuentosIndexados[],25,FALSE)</f>
        <v>0</v>
      </c>
      <c r="X729">
        <f>VLOOKUP(CuentosContados[[#This Row],[Column1]],CuentosIndexados[],26,FALSE)</f>
        <v>0</v>
      </c>
      <c r="Y729">
        <f>VLOOKUP(CuentosContados[[#This Row],[Column1]],CuentosIndexados[],27,FALSE)</f>
        <v>0</v>
      </c>
      <c r="Z729">
        <f>VLOOKUP(CuentosContados[[#This Row],[Column1]],CuentosIndexados[],28,FALSE)</f>
        <v>0</v>
      </c>
      <c r="AA729">
        <f>VLOOKUP(CuentosContados[[#This Row],[Column1]],CuentosIndexados[],29,FALSE)</f>
        <v>0</v>
      </c>
      <c r="AB729">
        <f>VLOOKUP(CuentosContados[[#This Row],[Column1]],CuentosIndexados[],30,FALSE)</f>
        <v>0</v>
      </c>
      <c r="AC729">
        <f>VLOOKUP(CuentosContados[[#This Row],[Column1]],CuentosIndexados[],31,FALSE)</f>
        <v>0</v>
      </c>
      <c r="AD729">
        <f>VLOOKUP(CuentosContados[[#This Row],[Column1]],CuentosIndexados[],32,FALSE)</f>
        <v>0</v>
      </c>
      <c r="AE729">
        <f>VLOOKUP(CuentosContados[[#This Row],[Column1]],CuentosIndexados[],33,FALSE)</f>
        <v>0</v>
      </c>
      <c r="AF729">
        <f>VLOOKUP(CuentosContados[[#This Row],[Column1]],CuentosIndexados[],34,FALSE)</f>
        <v>0</v>
      </c>
      <c r="AG729">
        <f>VLOOKUP(CuentosContados[[#This Row],[Column1]],CuentosIndexados[],35,FALSE)</f>
        <v>0</v>
      </c>
      <c r="AH729">
        <f>VLOOKUP(CuentosContados[[#This Row],[Column1]],CuentosIndexados[],36,FALSE)</f>
        <v>0</v>
      </c>
      <c r="AI729">
        <f>VLOOKUP(CuentosContados[[#This Row],[Column1]],CuentosIndexados[],37,FALSE)</f>
        <v>0</v>
      </c>
      <c r="AJ729">
        <f>VLOOKUP(CuentosContados[[#This Row],[Column1]],CuentosIndexados[],38,FALSE)</f>
        <v>0</v>
      </c>
      <c r="AK729">
        <f>VLOOKUP(CuentosContados[[#This Row],[Column1]],CuentosIndexados[],39,FALSE)</f>
        <v>0</v>
      </c>
    </row>
    <row r="730" spans="1:37" x14ac:dyDescent="0.25">
      <c r="A730" t="s">
        <v>162</v>
      </c>
      <c r="B730">
        <f>VLOOKUP(CuentosContados[[#This Row],[Column1]],CuentosIndexados[],3,FALSE)</f>
        <v>0</v>
      </c>
      <c r="C730">
        <f>VLOOKUP(CuentosContados[[#This Row],[Column1]],CuentosIndexados[],5,FALSE)</f>
        <v>0</v>
      </c>
      <c r="D730">
        <f>VLOOKUP(CuentosContados[[#This Row],[Column1]],CuentosIndexados[],6,FALSE)</f>
        <v>0</v>
      </c>
      <c r="E730">
        <f>VLOOKUP(CuentosContados[[#This Row],[Column1]],CuentosIndexados[],7,FALSE)</f>
        <v>0</v>
      </c>
      <c r="F730">
        <f>VLOOKUP(CuentosContados[[#This Row],[Column1]],CuentosIndexados[],8,FALSE)</f>
        <v>0</v>
      </c>
      <c r="G730">
        <f>VLOOKUP(CuentosContados[[#This Row],[Column1]],CuentosIndexados[],9,FALSE)</f>
        <v>0</v>
      </c>
      <c r="H730">
        <f>VLOOKUP(CuentosContados[[#This Row],[Column1]],CuentosIndexados[],10,FALSE)</f>
        <v>0</v>
      </c>
      <c r="I730">
        <f>VLOOKUP(CuentosContados[[#This Row],[Column1]],CuentosIndexados[],11,FALSE)</f>
        <v>0</v>
      </c>
      <c r="J730">
        <f>VLOOKUP(CuentosContados[[#This Row],[Column1]],CuentosIndexados[],12,FALSE)</f>
        <v>0</v>
      </c>
      <c r="K730">
        <f>VLOOKUP(CuentosContados[[#This Row],[Column1]],CuentosIndexados[],13,FALSE)</f>
        <v>0</v>
      </c>
      <c r="L730">
        <f>VLOOKUP(CuentosContados[[#This Row],[Column1]],CuentosIndexados[],14,FALSE)</f>
        <v>0</v>
      </c>
      <c r="M730">
        <f>VLOOKUP(CuentosContados[[#This Row],[Column1]],CuentosIndexados[],15,FALSE)</f>
        <v>0</v>
      </c>
      <c r="N730">
        <f>VLOOKUP(CuentosContados[[#This Row],[Column1]],CuentosIndexados[],16,FALSE)</f>
        <v>0</v>
      </c>
      <c r="O730">
        <f>VLOOKUP(CuentosContados[[#This Row],[Column1]],CuentosIndexados[],17,FALSE)</f>
        <v>0</v>
      </c>
      <c r="P730">
        <f>VLOOKUP(CuentosContados[[#This Row],[Column1]],CuentosIndexados[],18,FALSE)</f>
        <v>0</v>
      </c>
      <c r="Q730">
        <f>VLOOKUP(CuentosContados[[#This Row],[Column1]],CuentosIndexados[],19,FALSE)</f>
        <v>0</v>
      </c>
      <c r="R730">
        <f>VLOOKUP(CuentosContados[[#This Row],[Column1]],CuentosIndexados[],20,FALSE)</f>
        <v>0</v>
      </c>
      <c r="S730">
        <f>VLOOKUP(CuentosContados[[#This Row],[Column1]],CuentosIndexados[],21,FALSE)</f>
        <v>0</v>
      </c>
      <c r="T730" t="str">
        <f>VLOOKUP(CuentosContados[[#This Row],[Column1]],CuentosIndexados[],22,FALSE)</f>
        <v>calma</v>
      </c>
      <c r="U730" t="str">
        <f>VLOOKUP(CuentosContados[[#This Row],[Column1]],CuentosIndexados[],23,FALSE)</f>
        <v>tension</v>
      </c>
      <c r="V730" t="str">
        <f>VLOOKUP(CuentosContados[[#This Row],[Column1]],CuentosIndexados[],24,FALSE)</f>
        <v>estres</v>
      </c>
      <c r="W730">
        <f>VLOOKUP(CuentosContados[[#This Row],[Column1]],CuentosIndexados[],25,FALSE)</f>
        <v>0</v>
      </c>
      <c r="X730">
        <f>VLOOKUP(CuentosContados[[#This Row],[Column1]],CuentosIndexados[],26,FALSE)</f>
        <v>0</v>
      </c>
      <c r="Y730">
        <f>VLOOKUP(CuentosContados[[#This Row],[Column1]],CuentosIndexados[],27,FALSE)</f>
        <v>0</v>
      </c>
      <c r="Z730">
        <f>VLOOKUP(CuentosContados[[#This Row],[Column1]],CuentosIndexados[],28,FALSE)</f>
        <v>0</v>
      </c>
      <c r="AA730">
        <f>VLOOKUP(CuentosContados[[#This Row],[Column1]],CuentosIndexados[],29,FALSE)</f>
        <v>0</v>
      </c>
      <c r="AB730">
        <f>VLOOKUP(CuentosContados[[#This Row],[Column1]],CuentosIndexados[],30,FALSE)</f>
        <v>0</v>
      </c>
      <c r="AC730">
        <f>VLOOKUP(CuentosContados[[#This Row],[Column1]],CuentosIndexados[],31,FALSE)</f>
        <v>0</v>
      </c>
      <c r="AD730">
        <f>VLOOKUP(CuentosContados[[#This Row],[Column1]],CuentosIndexados[],32,FALSE)</f>
        <v>0</v>
      </c>
      <c r="AE730">
        <f>VLOOKUP(CuentosContados[[#This Row],[Column1]],CuentosIndexados[],33,FALSE)</f>
        <v>0</v>
      </c>
      <c r="AF730">
        <f>VLOOKUP(CuentosContados[[#This Row],[Column1]],CuentosIndexados[],34,FALSE)</f>
        <v>0</v>
      </c>
      <c r="AG730">
        <f>VLOOKUP(CuentosContados[[#This Row],[Column1]],CuentosIndexados[],35,FALSE)</f>
        <v>0</v>
      </c>
      <c r="AH730">
        <f>VLOOKUP(CuentosContados[[#This Row],[Column1]],CuentosIndexados[],36,FALSE)</f>
        <v>0</v>
      </c>
      <c r="AI730">
        <f>VLOOKUP(CuentosContados[[#This Row],[Column1]],CuentosIndexados[],37,FALSE)</f>
        <v>0</v>
      </c>
      <c r="AJ730">
        <f>VLOOKUP(CuentosContados[[#This Row],[Column1]],CuentosIndexados[],38,FALSE)</f>
        <v>0</v>
      </c>
      <c r="AK730">
        <f>VLOOKUP(CuentosContados[[#This Row],[Column1]],CuentosIndexados[],39,FALSE)</f>
        <v>0</v>
      </c>
    </row>
    <row r="731" spans="1:37" x14ac:dyDescent="0.25">
      <c r="A731" t="s">
        <v>162</v>
      </c>
      <c r="B731">
        <f>VLOOKUP(CuentosContados[[#This Row],[Column1]],CuentosIndexados[],3,FALSE)</f>
        <v>0</v>
      </c>
      <c r="C731">
        <f>VLOOKUP(CuentosContados[[#This Row],[Column1]],CuentosIndexados[],5,FALSE)</f>
        <v>0</v>
      </c>
      <c r="D731">
        <f>VLOOKUP(CuentosContados[[#This Row],[Column1]],CuentosIndexados[],6,FALSE)</f>
        <v>0</v>
      </c>
      <c r="E731">
        <f>VLOOKUP(CuentosContados[[#This Row],[Column1]],CuentosIndexados[],7,FALSE)</f>
        <v>0</v>
      </c>
      <c r="F731">
        <f>VLOOKUP(CuentosContados[[#This Row],[Column1]],CuentosIndexados[],8,FALSE)</f>
        <v>0</v>
      </c>
      <c r="G731">
        <f>VLOOKUP(CuentosContados[[#This Row],[Column1]],CuentosIndexados[],9,FALSE)</f>
        <v>0</v>
      </c>
      <c r="H731">
        <f>VLOOKUP(CuentosContados[[#This Row],[Column1]],CuentosIndexados[],10,FALSE)</f>
        <v>0</v>
      </c>
      <c r="I731">
        <f>VLOOKUP(CuentosContados[[#This Row],[Column1]],CuentosIndexados[],11,FALSE)</f>
        <v>0</v>
      </c>
      <c r="J731">
        <f>VLOOKUP(CuentosContados[[#This Row],[Column1]],CuentosIndexados[],12,FALSE)</f>
        <v>0</v>
      </c>
      <c r="K731">
        <f>VLOOKUP(CuentosContados[[#This Row],[Column1]],CuentosIndexados[],13,FALSE)</f>
        <v>0</v>
      </c>
      <c r="L731">
        <f>VLOOKUP(CuentosContados[[#This Row],[Column1]],CuentosIndexados[],14,FALSE)</f>
        <v>0</v>
      </c>
      <c r="M731">
        <f>VLOOKUP(CuentosContados[[#This Row],[Column1]],CuentosIndexados[],15,FALSE)</f>
        <v>0</v>
      </c>
      <c r="N731">
        <f>VLOOKUP(CuentosContados[[#This Row],[Column1]],CuentosIndexados[],16,FALSE)</f>
        <v>0</v>
      </c>
      <c r="O731">
        <f>VLOOKUP(CuentosContados[[#This Row],[Column1]],CuentosIndexados[],17,FALSE)</f>
        <v>0</v>
      </c>
      <c r="P731">
        <f>VLOOKUP(CuentosContados[[#This Row],[Column1]],CuentosIndexados[],18,FALSE)</f>
        <v>0</v>
      </c>
      <c r="Q731">
        <f>VLOOKUP(CuentosContados[[#This Row],[Column1]],CuentosIndexados[],19,FALSE)</f>
        <v>0</v>
      </c>
      <c r="R731">
        <f>VLOOKUP(CuentosContados[[#This Row],[Column1]],CuentosIndexados[],20,FALSE)</f>
        <v>0</v>
      </c>
      <c r="S731">
        <f>VLOOKUP(CuentosContados[[#This Row],[Column1]],CuentosIndexados[],21,FALSE)</f>
        <v>0</v>
      </c>
      <c r="T731" t="str">
        <f>VLOOKUP(CuentosContados[[#This Row],[Column1]],CuentosIndexados[],22,FALSE)</f>
        <v>calma</v>
      </c>
      <c r="U731" t="str">
        <f>VLOOKUP(CuentosContados[[#This Row],[Column1]],CuentosIndexados[],23,FALSE)</f>
        <v>tension</v>
      </c>
      <c r="V731" t="str">
        <f>VLOOKUP(CuentosContados[[#This Row],[Column1]],CuentosIndexados[],24,FALSE)</f>
        <v>estres</v>
      </c>
      <c r="W731">
        <f>VLOOKUP(CuentosContados[[#This Row],[Column1]],CuentosIndexados[],25,FALSE)</f>
        <v>0</v>
      </c>
      <c r="X731">
        <f>VLOOKUP(CuentosContados[[#This Row],[Column1]],CuentosIndexados[],26,FALSE)</f>
        <v>0</v>
      </c>
      <c r="Y731">
        <f>VLOOKUP(CuentosContados[[#This Row],[Column1]],CuentosIndexados[],27,FALSE)</f>
        <v>0</v>
      </c>
      <c r="Z731">
        <f>VLOOKUP(CuentosContados[[#This Row],[Column1]],CuentosIndexados[],28,FALSE)</f>
        <v>0</v>
      </c>
      <c r="AA731">
        <f>VLOOKUP(CuentosContados[[#This Row],[Column1]],CuentosIndexados[],29,FALSE)</f>
        <v>0</v>
      </c>
      <c r="AB731">
        <f>VLOOKUP(CuentosContados[[#This Row],[Column1]],CuentosIndexados[],30,FALSE)</f>
        <v>0</v>
      </c>
      <c r="AC731">
        <f>VLOOKUP(CuentosContados[[#This Row],[Column1]],CuentosIndexados[],31,FALSE)</f>
        <v>0</v>
      </c>
      <c r="AD731">
        <f>VLOOKUP(CuentosContados[[#This Row],[Column1]],CuentosIndexados[],32,FALSE)</f>
        <v>0</v>
      </c>
      <c r="AE731">
        <f>VLOOKUP(CuentosContados[[#This Row],[Column1]],CuentosIndexados[],33,FALSE)</f>
        <v>0</v>
      </c>
      <c r="AF731">
        <f>VLOOKUP(CuentosContados[[#This Row],[Column1]],CuentosIndexados[],34,FALSE)</f>
        <v>0</v>
      </c>
      <c r="AG731">
        <f>VLOOKUP(CuentosContados[[#This Row],[Column1]],CuentosIndexados[],35,FALSE)</f>
        <v>0</v>
      </c>
      <c r="AH731">
        <f>VLOOKUP(CuentosContados[[#This Row],[Column1]],CuentosIndexados[],36,FALSE)</f>
        <v>0</v>
      </c>
      <c r="AI731">
        <f>VLOOKUP(CuentosContados[[#This Row],[Column1]],CuentosIndexados[],37,FALSE)</f>
        <v>0</v>
      </c>
      <c r="AJ731">
        <f>VLOOKUP(CuentosContados[[#This Row],[Column1]],CuentosIndexados[],38,FALSE)</f>
        <v>0</v>
      </c>
      <c r="AK731">
        <f>VLOOKUP(CuentosContados[[#This Row],[Column1]],CuentosIndexados[],39,FALSE)</f>
        <v>0</v>
      </c>
    </row>
    <row r="732" spans="1:37" x14ac:dyDescent="0.25">
      <c r="A732" t="s">
        <v>162</v>
      </c>
      <c r="B732">
        <f>VLOOKUP(CuentosContados[[#This Row],[Column1]],CuentosIndexados[],3,FALSE)</f>
        <v>0</v>
      </c>
      <c r="C732">
        <f>VLOOKUP(CuentosContados[[#This Row],[Column1]],CuentosIndexados[],5,FALSE)</f>
        <v>0</v>
      </c>
      <c r="D732">
        <f>VLOOKUP(CuentosContados[[#This Row],[Column1]],CuentosIndexados[],6,FALSE)</f>
        <v>0</v>
      </c>
      <c r="E732">
        <f>VLOOKUP(CuentosContados[[#This Row],[Column1]],CuentosIndexados[],7,FALSE)</f>
        <v>0</v>
      </c>
      <c r="F732">
        <f>VLOOKUP(CuentosContados[[#This Row],[Column1]],CuentosIndexados[],8,FALSE)</f>
        <v>0</v>
      </c>
      <c r="G732">
        <f>VLOOKUP(CuentosContados[[#This Row],[Column1]],CuentosIndexados[],9,FALSE)</f>
        <v>0</v>
      </c>
      <c r="H732">
        <f>VLOOKUP(CuentosContados[[#This Row],[Column1]],CuentosIndexados[],10,FALSE)</f>
        <v>0</v>
      </c>
      <c r="I732">
        <f>VLOOKUP(CuentosContados[[#This Row],[Column1]],CuentosIndexados[],11,FALSE)</f>
        <v>0</v>
      </c>
      <c r="J732">
        <f>VLOOKUP(CuentosContados[[#This Row],[Column1]],CuentosIndexados[],12,FALSE)</f>
        <v>0</v>
      </c>
      <c r="K732">
        <f>VLOOKUP(CuentosContados[[#This Row],[Column1]],CuentosIndexados[],13,FALSE)</f>
        <v>0</v>
      </c>
      <c r="L732">
        <f>VLOOKUP(CuentosContados[[#This Row],[Column1]],CuentosIndexados[],14,FALSE)</f>
        <v>0</v>
      </c>
      <c r="M732">
        <f>VLOOKUP(CuentosContados[[#This Row],[Column1]],CuentosIndexados[],15,FALSE)</f>
        <v>0</v>
      </c>
      <c r="N732">
        <f>VLOOKUP(CuentosContados[[#This Row],[Column1]],CuentosIndexados[],16,FALSE)</f>
        <v>0</v>
      </c>
      <c r="O732">
        <f>VLOOKUP(CuentosContados[[#This Row],[Column1]],CuentosIndexados[],17,FALSE)</f>
        <v>0</v>
      </c>
      <c r="P732">
        <f>VLOOKUP(CuentosContados[[#This Row],[Column1]],CuentosIndexados[],18,FALSE)</f>
        <v>0</v>
      </c>
      <c r="Q732">
        <f>VLOOKUP(CuentosContados[[#This Row],[Column1]],CuentosIndexados[],19,FALSE)</f>
        <v>0</v>
      </c>
      <c r="R732">
        <f>VLOOKUP(CuentosContados[[#This Row],[Column1]],CuentosIndexados[],20,FALSE)</f>
        <v>0</v>
      </c>
      <c r="S732">
        <f>VLOOKUP(CuentosContados[[#This Row],[Column1]],CuentosIndexados[],21,FALSE)</f>
        <v>0</v>
      </c>
      <c r="T732" t="str">
        <f>VLOOKUP(CuentosContados[[#This Row],[Column1]],CuentosIndexados[],22,FALSE)</f>
        <v>calma</v>
      </c>
      <c r="U732" t="str">
        <f>VLOOKUP(CuentosContados[[#This Row],[Column1]],CuentosIndexados[],23,FALSE)</f>
        <v>tension</v>
      </c>
      <c r="V732" t="str">
        <f>VLOOKUP(CuentosContados[[#This Row],[Column1]],CuentosIndexados[],24,FALSE)</f>
        <v>estres</v>
      </c>
      <c r="W732">
        <f>VLOOKUP(CuentosContados[[#This Row],[Column1]],CuentosIndexados[],25,FALSE)</f>
        <v>0</v>
      </c>
      <c r="X732">
        <f>VLOOKUP(CuentosContados[[#This Row],[Column1]],CuentosIndexados[],26,FALSE)</f>
        <v>0</v>
      </c>
      <c r="Y732">
        <f>VLOOKUP(CuentosContados[[#This Row],[Column1]],CuentosIndexados[],27,FALSE)</f>
        <v>0</v>
      </c>
      <c r="Z732">
        <f>VLOOKUP(CuentosContados[[#This Row],[Column1]],CuentosIndexados[],28,FALSE)</f>
        <v>0</v>
      </c>
      <c r="AA732">
        <f>VLOOKUP(CuentosContados[[#This Row],[Column1]],CuentosIndexados[],29,FALSE)</f>
        <v>0</v>
      </c>
      <c r="AB732">
        <f>VLOOKUP(CuentosContados[[#This Row],[Column1]],CuentosIndexados[],30,FALSE)</f>
        <v>0</v>
      </c>
      <c r="AC732">
        <f>VLOOKUP(CuentosContados[[#This Row],[Column1]],CuentosIndexados[],31,FALSE)</f>
        <v>0</v>
      </c>
      <c r="AD732">
        <f>VLOOKUP(CuentosContados[[#This Row],[Column1]],CuentosIndexados[],32,FALSE)</f>
        <v>0</v>
      </c>
      <c r="AE732">
        <f>VLOOKUP(CuentosContados[[#This Row],[Column1]],CuentosIndexados[],33,FALSE)</f>
        <v>0</v>
      </c>
      <c r="AF732">
        <f>VLOOKUP(CuentosContados[[#This Row],[Column1]],CuentosIndexados[],34,FALSE)</f>
        <v>0</v>
      </c>
      <c r="AG732">
        <f>VLOOKUP(CuentosContados[[#This Row],[Column1]],CuentosIndexados[],35,FALSE)</f>
        <v>0</v>
      </c>
      <c r="AH732">
        <f>VLOOKUP(CuentosContados[[#This Row],[Column1]],CuentosIndexados[],36,FALSE)</f>
        <v>0</v>
      </c>
      <c r="AI732">
        <f>VLOOKUP(CuentosContados[[#This Row],[Column1]],CuentosIndexados[],37,FALSE)</f>
        <v>0</v>
      </c>
      <c r="AJ732">
        <f>VLOOKUP(CuentosContados[[#This Row],[Column1]],CuentosIndexados[],38,FALSE)</f>
        <v>0</v>
      </c>
      <c r="AK732">
        <f>VLOOKUP(CuentosContados[[#This Row],[Column1]],CuentosIndexados[],39,FALSE)</f>
        <v>0</v>
      </c>
    </row>
    <row r="733" spans="1:37" x14ac:dyDescent="0.25">
      <c r="A733" t="s">
        <v>162</v>
      </c>
      <c r="B733">
        <f>VLOOKUP(CuentosContados[[#This Row],[Column1]],CuentosIndexados[],3,FALSE)</f>
        <v>0</v>
      </c>
      <c r="C733">
        <f>VLOOKUP(CuentosContados[[#This Row],[Column1]],CuentosIndexados[],5,FALSE)</f>
        <v>0</v>
      </c>
      <c r="D733">
        <f>VLOOKUP(CuentosContados[[#This Row],[Column1]],CuentosIndexados[],6,FALSE)</f>
        <v>0</v>
      </c>
      <c r="E733">
        <f>VLOOKUP(CuentosContados[[#This Row],[Column1]],CuentosIndexados[],7,FALSE)</f>
        <v>0</v>
      </c>
      <c r="F733">
        <f>VLOOKUP(CuentosContados[[#This Row],[Column1]],CuentosIndexados[],8,FALSE)</f>
        <v>0</v>
      </c>
      <c r="G733">
        <f>VLOOKUP(CuentosContados[[#This Row],[Column1]],CuentosIndexados[],9,FALSE)</f>
        <v>0</v>
      </c>
      <c r="H733">
        <f>VLOOKUP(CuentosContados[[#This Row],[Column1]],CuentosIndexados[],10,FALSE)</f>
        <v>0</v>
      </c>
      <c r="I733">
        <f>VLOOKUP(CuentosContados[[#This Row],[Column1]],CuentosIndexados[],11,FALSE)</f>
        <v>0</v>
      </c>
      <c r="J733">
        <f>VLOOKUP(CuentosContados[[#This Row],[Column1]],CuentosIndexados[],12,FALSE)</f>
        <v>0</v>
      </c>
      <c r="K733">
        <f>VLOOKUP(CuentosContados[[#This Row],[Column1]],CuentosIndexados[],13,FALSE)</f>
        <v>0</v>
      </c>
      <c r="L733">
        <f>VLOOKUP(CuentosContados[[#This Row],[Column1]],CuentosIndexados[],14,FALSE)</f>
        <v>0</v>
      </c>
      <c r="M733">
        <f>VLOOKUP(CuentosContados[[#This Row],[Column1]],CuentosIndexados[],15,FALSE)</f>
        <v>0</v>
      </c>
      <c r="N733">
        <f>VLOOKUP(CuentosContados[[#This Row],[Column1]],CuentosIndexados[],16,FALSE)</f>
        <v>0</v>
      </c>
      <c r="O733">
        <f>VLOOKUP(CuentosContados[[#This Row],[Column1]],CuentosIndexados[],17,FALSE)</f>
        <v>0</v>
      </c>
      <c r="P733">
        <f>VLOOKUP(CuentosContados[[#This Row],[Column1]],CuentosIndexados[],18,FALSE)</f>
        <v>0</v>
      </c>
      <c r="Q733">
        <f>VLOOKUP(CuentosContados[[#This Row],[Column1]],CuentosIndexados[],19,FALSE)</f>
        <v>0</v>
      </c>
      <c r="R733">
        <f>VLOOKUP(CuentosContados[[#This Row],[Column1]],CuentosIndexados[],20,FALSE)</f>
        <v>0</v>
      </c>
      <c r="S733">
        <f>VLOOKUP(CuentosContados[[#This Row],[Column1]],CuentosIndexados[],21,FALSE)</f>
        <v>0</v>
      </c>
      <c r="T733" t="str">
        <f>VLOOKUP(CuentosContados[[#This Row],[Column1]],CuentosIndexados[],22,FALSE)</f>
        <v>calma</v>
      </c>
      <c r="U733" t="str">
        <f>VLOOKUP(CuentosContados[[#This Row],[Column1]],CuentosIndexados[],23,FALSE)</f>
        <v>tension</v>
      </c>
      <c r="V733" t="str">
        <f>VLOOKUP(CuentosContados[[#This Row],[Column1]],CuentosIndexados[],24,FALSE)</f>
        <v>estres</v>
      </c>
      <c r="W733">
        <f>VLOOKUP(CuentosContados[[#This Row],[Column1]],CuentosIndexados[],25,FALSE)</f>
        <v>0</v>
      </c>
      <c r="X733">
        <f>VLOOKUP(CuentosContados[[#This Row],[Column1]],CuentosIndexados[],26,FALSE)</f>
        <v>0</v>
      </c>
      <c r="Y733">
        <f>VLOOKUP(CuentosContados[[#This Row],[Column1]],CuentosIndexados[],27,FALSE)</f>
        <v>0</v>
      </c>
      <c r="Z733">
        <f>VLOOKUP(CuentosContados[[#This Row],[Column1]],CuentosIndexados[],28,FALSE)</f>
        <v>0</v>
      </c>
      <c r="AA733">
        <f>VLOOKUP(CuentosContados[[#This Row],[Column1]],CuentosIndexados[],29,FALSE)</f>
        <v>0</v>
      </c>
      <c r="AB733">
        <f>VLOOKUP(CuentosContados[[#This Row],[Column1]],CuentosIndexados[],30,FALSE)</f>
        <v>0</v>
      </c>
      <c r="AC733">
        <f>VLOOKUP(CuentosContados[[#This Row],[Column1]],CuentosIndexados[],31,FALSE)</f>
        <v>0</v>
      </c>
      <c r="AD733">
        <f>VLOOKUP(CuentosContados[[#This Row],[Column1]],CuentosIndexados[],32,FALSE)</f>
        <v>0</v>
      </c>
      <c r="AE733">
        <f>VLOOKUP(CuentosContados[[#This Row],[Column1]],CuentosIndexados[],33,FALSE)</f>
        <v>0</v>
      </c>
      <c r="AF733">
        <f>VLOOKUP(CuentosContados[[#This Row],[Column1]],CuentosIndexados[],34,FALSE)</f>
        <v>0</v>
      </c>
      <c r="AG733">
        <f>VLOOKUP(CuentosContados[[#This Row],[Column1]],CuentosIndexados[],35,FALSE)</f>
        <v>0</v>
      </c>
      <c r="AH733">
        <f>VLOOKUP(CuentosContados[[#This Row],[Column1]],CuentosIndexados[],36,FALSE)</f>
        <v>0</v>
      </c>
      <c r="AI733">
        <f>VLOOKUP(CuentosContados[[#This Row],[Column1]],CuentosIndexados[],37,FALSE)</f>
        <v>0</v>
      </c>
      <c r="AJ733">
        <f>VLOOKUP(CuentosContados[[#This Row],[Column1]],CuentosIndexados[],38,FALSE)</f>
        <v>0</v>
      </c>
      <c r="AK733">
        <f>VLOOKUP(CuentosContados[[#This Row],[Column1]],CuentosIndexados[],39,FALSE)</f>
        <v>0</v>
      </c>
    </row>
    <row r="734" spans="1:37" x14ac:dyDescent="0.25">
      <c r="A734" t="s">
        <v>162</v>
      </c>
      <c r="B734">
        <f>VLOOKUP(CuentosContados[[#This Row],[Column1]],CuentosIndexados[],3,FALSE)</f>
        <v>0</v>
      </c>
      <c r="C734">
        <f>VLOOKUP(CuentosContados[[#This Row],[Column1]],CuentosIndexados[],5,FALSE)</f>
        <v>0</v>
      </c>
      <c r="D734">
        <f>VLOOKUP(CuentosContados[[#This Row],[Column1]],CuentosIndexados[],6,FALSE)</f>
        <v>0</v>
      </c>
      <c r="E734">
        <f>VLOOKUP(CuentosContados[[#This Row],[Column1]],CuentosIndexados[],7,FALSE)</f>
        <v>0</v>
      </c>
      <c r="F734">
        <f>VLOOKUP(CuentosContados[[#This Row],[Column1]],CuentosIndexados[],8,FALSE)</f>
        <v>0</v>
      </c>
      <c r="G734">
        <f>VLOOKUP(CuentosContados[[#This Row],[Column1]],CuentosIndexados[],9,FALSE)</f>
        <v>0</v>
      </c>
      <c r="H734">
        <f>VLOOKUP(CuentosContados[[#This Row],[Column1]],CuentosIndexados[],10,FALSE)</f>
        <v>0</v>
      </c>
      <c r="I734">
        <f>VLOOKUP(CuentosContados[[#This Row],[Column1]],CuentosIndexados[],11,FALSE)</f>
        <v>0</v>
      </c>
      <c r="J734">
        <f>VLOOKUP(CuentosContados[[#This Row],[Column1]],CuentosIndexados[],12,FALSE)</f>
        <v>0</v>
      </c>
      <c r="K734">
        <f>VLOOKUP(CuentosContados[[#This Row],[Column1]],CuentosIndexados[],13,FALSE)</f>
        <v>0</v>
      </c>
      <c r="L734">
        <f>VLOOKUP(CuentosContados[[#This Row],[Column1]],CuentosIndexados[],14,FALSE)</f>
        <v>0</v>
      </c>
      <c r="M734">
        <f>VLOOKUP(CuentosContados[[#This Row],[Column1]],CuentosIndexados[],15,FALSE)</f>
        <v>0</v>
      </c>
      <c r="N734">
        <f>VLOOKUP(CuentosContados[[#This Row],[Column1]],CuentosIndexados[],16,FALSE)</f>
        <v>0</v>
      </c>
      <c r="O734">
        <f>VLOOKUP(CuentosContados[[#This Row],[Column1]],CuentosIndexados[],17,FALSE)</f>
        <v>0</v>
      </c>
      <c r="P734">
        <f>VLOOKUP(CuentosContados[[#This Row],[Column1]],CuentosIndexados[],18,FALSE)</f>
        <v>0</v>
      </c>
      <c r="Q734">
        <f>VLOOKUP(CuentosContados[[#This Row],[Column1]],CuentosIndexados[],19,FALSE)</f>
        <v>0</v>
      </c>
      <c r="R734">
        <f>VLOOKUP(CuentosContados[[#This Row],[Column1]],CuentosIndexados[],20,FALSE)</f>
        <v>0</v>
      </c>
      <c r="S734">
        <f>VLOOKUP(CuentosContados[[#This Row],[Column1]],CuentosIndexados[],21,FALSE)</f>
        <v>0</v>
      </c>
      <c r="T734" t="str">
        <f>VLOOKUP(CuentosContados[[#This Row],[Column1]],CuentosIndexados[],22,FALSE)</f>
        <v>calma</v>
      </c>
      <c r="U734" t="str">
        <f>VLOOKUP(CuentosContados[[#This Row],[Column1]],CuentosIndexados[],23,FALSE)</f>
        <v>tension</v>
      </c>
      <c r="V734" t="str">
        <f>VLOOKUP(CuentosContados[[#This Row],[Column1]],CuentosIndexados[],24,FALSE)</f>
        <v>estres</v>
      </c>
      <c r="W734">
        <f>VLOOKUP(CuentosContados[[#This Row],[Column1]],CuentosIndexados[],25,FALSE)</f>
        <v>0</v>
      </c>
      <c r="X734">
        <f>VLOOKUP(CuentosContados[[#This Row],[Column1]],CuentosIndexados[],26,FALSE)</f>
        <v>0</v>
      </c>
      <c r="Y734">
        <f>VLOOKUP(CuentosContados[[#This Row],[Column1]],CuentosIndexados[],27,FALSE)</f>
        <v>0</v>
      </c>
      <c r="Z734">
        <f>VLOOKUP(CuentosContados[[#This Row],[Column1]],CuentosIndexados[],28,FALSE)</f>
        <v>0</v>
      </c>
      <c r="AA734">
        <f>VLOOKUP(CuentosContados[[#This Row],[Column1]],CuentosIndexados[],29,FALSE)</f>
        <v>0</v>
      </c>
      <c r="AB734">
        <f>VLOOKUP(CuentosContados[[#This Row],[Column1]],CuentosIndexados[],30,FALSE)</f>
        <v>0</v>
      </c>
      <c r="AC734">
        <f>VLOOKUP(CuentosContados[[#This Row],[Column1]],CuentosIndexados[],31,FALSE)</f>
        <v>0</v>
      </c>
      <c r="AD734">
        <f>VLOOKUP(CuentosContados[[#This Row],[Column1]],CuentosIndexados[],32,FALSE)</f>
        <v>0</v>
      </c>
      <c r="AE734">
        <f>VLOOKUP(CuentosContados[[#This Row],[Column1]],CuentosIndexados[],33,FALSE)</f>
        <v>0</v>
      </c>
      <c r="AF734">
        <f>VLOOKUP(CuentosContados[[#This Row],[Column1]],CuentosIndexados[],34,FALSE)</f>
        <v>0</v>
      </c>
      <c r="AG734">
        <f>VLOOKUP(CuentosContados[[#This Row],[Column1]],CuentosIndexados[],35,FALSE)</f>
        <v>0</v>
      </c>
      <c r="AH734">
        <f>VLOOKUP(CuentosContados[[#This Row],[Column1]],CuentosIndexados[],36,FALSE)</f>
        <v>0</v>
      </c>
      <c r="AI734">
        <f>VLOOKUP(CuentosContados[[#This Row],[Column1]],CuentosIndexados[],37,FALSE)</f>
        <v>0</v>
      </c>
      <c r="AJ734">
        <f>VLOOKUP(CuentosContados[[#This Row],[Column1]],CuentosIndexados[],38,FALSE)</f>
        <v>0</v>
      </c>
      <c r="AK734">
        <f>VLOOKUP(CuentosContados[[#This Row],[Column1]],CuentosIndexados[],39,FALSE)</f>
        <v>0</v>
      </c>
    </row>
    <row r="735" spans="1:37" x14ac:dyDescent="0.25">
      <c r="A735" t="s">
        <v>162</v>
      </c>
      <c r="B735">
        <f>VLOOKUP(CuentosContados[[#This Row],[Column1]],CuentosIndexados[],3,FALSE)</f>
        <v>0</v>
      </c>
      <c r="C735">
        <f>VLOOKUP(CuentosContados[[#This Row],[Column1]],CuentosIndexados[],5,FALSE)</f>
        <v>0</v>
      </c>
      <c r="D735">
        <f>VLOOKUP(CuentosContados[[#This Row],[Column1]],CuentosIndexados[],6,FALSE)</f>
        <v>0</v>
      </c>
      <c r="E735">
        <f>VLOOKUP(CuentosContados[[#This Row],[Column1]],CuentosIndexados[],7,FALSE)</f>
        <v>0</v>
      </c>
      <c r="F735">
        <f>VLOOKUP(CuentosContados[[#This Row],[Column1]],CuentosIndexados[],8,FALSE)</f>
        <v>0</v>
      </c>
      <c r="G735">
        <f>VLOOKUP(CuentosContados[[#This Row],[Column1]],CuentosIndexados[],9,FALSE)</f>
        <v>0</v>
      </c>
      <c r="H735">
        <f>VLOOKUP(CuentosContados[[#This Row],[Column1]],CuentosIndexados[],10,FALSE)</f>
        <v>0</v>
      </c>
      <c r="I735">
        <f>VLOOKUP(CuentosContados[[#This Row],[Column1]],CuentosIndexados[],11,FALSE)</f>
        <v>0</v>
      </c>
      <c r="J735">
        <f>VLOOKUP(CuentosContados[[#This Row],[Column1]],CuentosIndexados[],12,FALSE)</f>
        <v>0</v>
      </c>
      <c r="K735">
        <f>VLOOKUP(CuentosContados[[#This Row],[Column1]],CuentosIndexados[],13,FALSE)</f>
        <v>0</v>
      </c>
      <c r="L735">
        <f>VLOOKUP(CuentosContados[[#This Row],[Column1]],CuentosIndexados[],14,FALSE)</f>
        <v>0</v>
      </c>
      <c r="M735">
        <f>VLOOKUP(CuentosContados[[#This Row],[Column1]],CuentosIndexados[],15,FALSE)</f>
        <v>0</v>
      </c>
      <c r="N735">
        <f>VLOOKUP(CuentosContados[[#This Row],[Column1]],CuentosIndexados[],16,FALSE)</f>
        <v>0</v>
      </c>
      <c r="O735">
        <f>VLOOKUP(CuentosContados[[#This Row],[Column1]],CuentosIndexados[],17,FALSE)</f>
        <v>0</v>
      </c>
      <c r="P735">
        <f>VLOOKUP(CuentosContados[[#This Row],[Column1]],CuentosIndexados[],18,FALSE)</f>
        <v>0</v>
      </c>
      <c r="Q735">
        <f>VLOOKUP(CuentosContados[[#This Row],[Column1]],CuentosIndexados[],19,FALSE)</f>
        <v>0</v>
      </c>
      <c r="R735">
        <f>VLOOKUP(CuentosContados[[#This Row],[Column1]],CuentosIndexados[],20,FALSE)</f>
        <v>0</v>
      </c>
      <c r="S735">
        <f>VLOOKUP(CuentosContados[[#This Row],[Column1]],CuentosIndexados[],21,FALSE)</f>
        <v>0</v>
      </c>
      <c r="T735" t="str">
        <f>VLOOKUP(CuentosContados[[#This Row],[Column1]],CuentosIndexados[],22,FALSE)</f>
        <v>calma</v>
      </c>
      <c r="U735" t="str">
        <f>VLOOKUP(CuentosContados[[#This Row],[Column1]],CuentosIndexados[],23,FALSE)</f>
        <v>tension</v>
      </c>
      <c r="V735" t="str">
        <f>VLOOKUP(CuentosContados[[#This Row],[Column1]],CuentosIndexados[],24,FALSE)</f>
        <v>estres</v>
      </c>
      <c r="W735">
        <f>VLOOKUP(CuentosContados[[#This Row],[Column1]],CuentosIndexados[],25,FALSE)</f>
        <v>0</v>
      </c>
      <c r="X735">
        <f>VLOOKUP(CuentosContados[[#This Row],[Column1]],CuentosIndexados[],26,FALSE)</f>
        <v>0</v>
      </c>
      <c r="Y735">
        <f>VLOOKUP(CuentosContados[[#This Row],[Column1]],CuentosIndexados[],27,FALSE)</f>
        <v>0</v>
      </c>
      <c r="Z735">
        <f>VLOOKUP(CuentosContados[[#This Row],[Column1]],CuentosIndexados[],28,FALSE)</f>
        <v>0</v>
      </c>
      <c r="AA735">
        <f>VLOOKUP(CuentosContados[[#This Row],[Column1]],CuentosIndexados[],29,FALSE)</f>
        <v>0</v>
      </c>
      <c r="AB735">
        <f>VLOOKUP(CuentosContados[[#This Row],[Column1]],CuentosIndexados[],30,FALSE)</f>
        <v>0</v>
      </c>
      <c r="AC735">
        <f>VLOOKUP(CuentosContados[[#This Row],[Column1]],CuentosIndexados[],31,FALSE)</f>
        <v>0</v>
      </c>
      <c r="AD735">
        <f>VLOOKUP(CuentosContados[[#This Row],[Column1]],CuentosIndexados[],32,FALSE)</f>
        <v>0</v>
      </c>
      <c r="AE735">
        <f>VLOOKUP(CuentosContados[[#This Row],[Column1]],CuentosIndexados[],33,FALSE)</f>
        <v>0</v>
      </c>
      <c r="AF735">
        <f>VLOOKUP(CuentosContados[[#This Row],[Column1]],CuentosIndexados[],34,FALSE)</f>
        <v>0</v>
      </c>
      <c r="AG735">
        <f>VLOOKUP(CuentosContados[[#This Row],[Column1]],CuentosIndexados[],35,FALSE)</f>
        <v>0</v>
      </c>
      <c r="AH735">
        <f>VLOOKUP(CuentosContados[[#This Row],[Column1]],CuentosIndexados[],36,FALSE)</f>
        <v>0</v>
      </c>
      <c r="AI735">
        <f>VLOOKUP(CuentosContados[[#This Row],[Column1]],CuentosIndexados[],37,FALSE)</f>
        <v>0</v>
      </c>
      <c r="AJ735">
        <f>VLOOKUP(CuentosContados[[#This Row],[Column1]],CuentosIndexados[],38,FALSE)</f>
        <v>0</v>
      </c>
      <c r="AK735">
        <f>VLOOKUP(CuentosContados[[#This Row],[Column1]],CuentosIndexados[],39,FALSE)</f>
        <v>0</v>
      </c>
    </row>
    <row r="736" spans="1:37" x14ac:dyDescent="0.25">
      <c r="A736" t="s">
        <v>162</v>
      </c>
      <c r="B736">
        <f>VLOOKUP(CuentosContados[[#This Row],[Column1]],CuentosIndexados[],3,FALSE)</f>
        <v>0</v>
      </c>
      <c r="C736">
        <f>VLOOKUP(CuentosContados[[#This Row],[Column1]],CuentosIndexados[],5,FALSE)</f>
        <v>0</v>
      </c>
      <c r="D736">
        <f>VLOOKUP(CuentosContados[[#This Row],[Column1]],CuentosIndexados[],6,FALSE)</f>
        <v>0</v>
      </c>
      <c r="E736">
        <f>VLOOKUP(CuentosContados[[#This Row],[Column1]],CuentosIndexados[],7,FALSE)</f>
        <v>0</v>
      </c>
      <c r="F736">
        <f>VLOOKUP(CuentosContados[[#This Row],[Column1]],CuentosIndexados[],8,FALSE)</f>
        <v>0</v>
      </c>
      <c r="G736">
        <f>VLOOKUP(CuentosContados[[#This Row],[Column1]],CuentosIndexados[],9,FALSE)</f>
        <v>0</v>
      </c>
      <c r="H736">
        <f>VLOOKUP(CuentosContados[[#This Row],[Column1]],CuentosIndexados[],10,FALSE)</f>
        <v>0</v>
      </c>
      <c r="I736">
        <f>VLOOKUP(CuentosContados[[#This Row],[Column1]],CuentosIndexados[],11,FALSE)</f>
        <v>0</v>
      </c>
      <c r="J736">
        <f>VLOOKUP(CuentosContados[[#This Row],[Column1]],CuentosIndexados[],12,FALSE)</f>
        <v>0</v>
      </c>
      <c r="K736">
        <f>VLOOKUP(CuentosContados[[#This Row],[Column1]],CuentosIndexados[],13,FALSE)</f>
        <v>0</v>
      </c>
      <c r="L736">
        <f>VLOOKUP(CuentosContados[[#This Row],[Column1]],CuentosIndexados[],14,FALSE)</f>
        <v>0</v>
      </c>
      <c r="M736">
        <f>VLOOKUP(CuentosContados[[#This Row],[Column1]],CuentosIndexados[],15,FALSE)</f>
        <v>0</v>
      </c>
      <c r="N736">
        <f>VLOOKUP(CuentosContados[[#This Row],[Column1]],CuentosIndexados[],16,FALSE)</f>
        <v>0</v>
      </c>
      <c r="O736">
        <f>VLOOKUP(CuentosContados[[#This Row],[Column1]],CuentosIndexados[],17,FALSE)</f>
        <v>0</v>
      </c>
      <c r="P736">
        <f>VLOOKUP(CuentosContados[[#This Row],[Column1]],CuentosIndexados[],18,FALSE)</f>
        <v>0</v>
      </c>
      <c r="Q736">
        <f>VLOOKUP(CuentosContados[[#This Row],[Column1]],CuentosIndexados[],19,FALSE)</f>
        <v>0</v>
      </c>
      <c r="R736">
        <f>VLOOKUP(CuentosContados[[#This Row],[Column1]],CuentosIndexados[],20,FALSE)</f>
        <v>0</v>
      </c>
      <c r="S736">
        <f>VLOOKUP(CuentosContados[[#This Row],[Column1]],CuentosIndexados[],21,FALSE)</f>
        <v>0</v>
      </c>
      <c r="T736" t="str">
        <f>VLOOKUP(CuentosContados[[#This Row],[Column1]],CuentosIndexados[],22,FALSE)</f>
        <v>calma</v>
      </c>
      <c r="U736" t="str">
        <f>VLOOKUP(CuentosContados[[#This Row],[Column1]],CuentosIndexados[],23,FALSE)</f>
        <v>tension</v>
      </c>
      <c r="V736" t="str">
        <f>VLOOKUP(CuentosContados[[#This Row],[Column1]],CuentosIndexados[],24,FALSE)</f>
        <v>estres</v>
      </c>
      <c r="W736">
        <f>VLOOKUP(CuentosContados[[#This Row],[Column1]],CuentosIndexados[],25,FALSE)</f>
        <v>0</v>
      </c>
      <c r="X736">
        <f>VLOOKUP(CuentosContados[[#This Row],[Column1]],CuentosIndexados[],26,FALSE)</f>
        <v>0</v>
      </c>
      <c r="Y736">
        <f>VLOOKUP(CuentosContados[[#This Row],[Column1]],CuentosIndexados[],27,FALSE)</f>
        <v>0</v>
      </c>
      <c r="Z736">
        <f>VLOOKUP(CuentosContados[[#This Row],[Column1]],CuentosIndexados[],28,FALSE)</f>
        <v>0</v>
      </c>
      <c r="AA736">
        <f>VLOOKUP(CuentosContados[[#This Row],[Column1]],CuentosIndexados[],29,FALSE)</f>
        <v>0</v>
      </c>
      <c r="AB736">
        <f>VLOOKUP(CuentosContados[[#This Row],[Column1]],CuentosIndexados[],30,FALSE)</f>
        <v>0</v>
      </c>
      <c r="AC736">
        <f>VLOOKUP(CuentosContados[[#This Row],[Column1]],CuentosIndexados[],31,FALSE)</f>
        <v>0</v>
      </c>
      <c r="AD736">
        <f>VLOOKUP(CuentosContados[[#This Row],[Column1]],CuentosIndexados[],32,FALSE)</f>
        <v>0</v>
      </c>
      <c r="AE736">
        <f>VLOOKUP(CuentosContados[[#This Row],[Column1]],CuentosIndexados[],33,FALSE)</f>
        <v>0</v>
      </c>
      <c r="AF736">
        <f>VLOOKUP(CuentosContados[[#This Row],[Column1]],CuentosIndexados[],34,FALSE)</f>
        <v>0</v>
      </c>
      <c r="AG736">
        <f>VLOOKUP(CuentosContados[[#This Row],[Column1]],CuentosIndexados[],35,FALSE)</f>
        <v>0</v>
      </c>
      <c r="AH736">
        <f>VLOOKUP(CuentosContados[[#This Row],[Column1]],CuentosIndexados[],36,FALSE)</f>
        <v>0</v>
      </c>
      <c r="AI736">
        <f>VLOOKUP(CuentosContados[[#This Row],[Column1]],CuentosIndexados[],37,FALSE)</f>
        <v>0</v>
      </c>
      <c r="AJ736">
        <f>VLOOKUP(CuentosContados[[#This Row],[Column1]],CuentosIndexados[],38,FALSE)</f>
        <v>0</v>
      </c>
      <c r="AK736">
        <f>VLOOKUP(CuentosContados[[#This Row],[Column1]],CuentosIndexados[],39,FALSE)</f>
        <v>0</v>
      </c>
    </row>
    <row r="737" spans="1:37" x14ac:dyDescent="0.25">
      <c r="A737" t="s">
        <v>162</v>
      </c>
      <c r="B737">
        <f>VLOOKUP(CuentosContados[[#This Row],[Column1]],CuentosIndexados[],3,FALSE)</f>
        <v>0</v>
      </c>
      <c r="C737">
        <f>VLOOKUP(CuentosContados[[#This Row],[Column1]],CuentosIndexados[],5,FALSE)</f>
        <v>0</v>
      </c>
      <c r="D737">
        <f>VLOOKUP(CuentosContados[[#This Row],[Column1]],CuentosIndexados[],6,FALSE)</f>
        <v>0</v>
      </c>
      <c r="E737">
        <f>VLOOKUP(CuentosContados[[#This Row],[Column1]],CuentosIndexados[],7,FALSE)</f>
        <v>0</v>
      </c>
      <c r="F737">
        <f>VLOOKUP(CuentosContados[[#This Row],[Column1]],CuentosIndexados[],8,FALSE)</f>
        <v>0</v>
      </c>
      <c r="G737">
        <f>VLOOKUP(CuentosContados[[#This Row],[Column1]],CuentosIndexados[],9,FALSE)</f>
        <v>0</v>
      </c>
      <c r="H737">
        <f>VLOOKUP(CuentosContados[[#This Row],[Column1]],CuentosIndexados[],10,FALSE)</f>
        <v>0</v>
      </c>
      <c r="I737">
        <f>VLOOKUP(CuentosContados[[#This Row],[Column1]],CuentosIndexados[],11,FALSE)</f>
        <v>0</v>
      </c>
      <c r="J737">
        <f>VLOOKUP(CuentosContados[[#This Row],[Column1]],CuentosIndexados[],12,FALSE)</f>
        <v>0</v>
      </c>
      <c r="K737">
        <f>VLOOKUP(CuentosContados[[#This Row],[Column1]],CuentosIndexados[],13,FALSE)</f>
        <v>0</v>
      </c>
      <c r="L737">
        <f>VLOOKUP(CuentosContados[[#This Row],[Column1]],CuentosIndexados[],14,FALSE)</f>
        <v>0</v>
      </c>
      <c r="M737">
        <f>VLOOKUP(CuentosContados[[#This Row],[Column1]],CuentosIndexados[],15,FALSE)</f>
        <v>0</v>
      </c>
      <c r="N737">
        <f>VLOOKUP(CuentosContados[[#This Row],[Column1]],CuentosIndexados[],16,FALSE)</f>
        <v>0</v>
      </c>
      <c r="O737">
        <f>VLOOKUP(CuentosContados[[#This Row],[Column1]],CuentosIndexados[],17,FALSE)</f>
        <v>0</v>
      </c>
      <c r="P737">
        <f>VLOOKUP(CuentosContados[[#This Row],[Column1]],CuentosIndexados[],18,FALSE)</f>
        <v>0</v>
      </c>
      <c r="Q737">
        <f>VLOOKUP(CuentosContados[[#This Row],[Column1]],CuentosIndexados[],19,FALSE)</f>
        <v>0</v>
      </c>
      <c r="R737">
        <f>VLOOKUP(CuentosContados[[#This Row],[Column1]],CuentosIndexados[],20,FALSE)</f>
        <v>0</v>
      </c>
      <c r="S737">
        <f>VLOOKUP(CuentosContados[[#This Row],[Column1]],CuentosIndexados[],21,FALSE)</f>
        <v>0</v>
      </c>
      <c r="T737" t="str">
        <f>VLOOKUP(CuentosContados[[#This Row],[Column1]],CuentosIndexados[],22,FALSE)</f>
        <v>calma</v>
      </c>
      <c r="U737" t="str">
        <f>VLOOKUP(CuentosContados[[#This Row],[Column1]],CuentosIndexados[],23,FALSE)</f>
        <v>tension</v>
      </c>
      <c r="V737" t="str">
        <f>VLOOKUP(CuentosContados[[#This Row],[Column1]],CuentosIndexados[],24,FALSE)</f>
        <v>estres</v>
      </c>
      <c r="W737">
        <f>VLOOKUP(CuentosContados[[#This Row],[Column1]],CuentosIndexados[],25,FALSE)</f>
        <v>0</v>
      </c>
      <c r="X737">
        <f>VLOOKUP(CuentosContados[[#This Row],[Column1]],CuentosIndexados[],26,FALSE)</f>
        <v>0</v>
      </c>
      <c r="Y737">
        <f>VLOOKUP(CuentosContados[[#This Row],[Column1]],CuentosIndexados[],27,FALSE)</f>
        <v>0</v>
      </c>
      <c r="Z737">
        <f>VLOOKUP(CuentosContados[[#This Row],[Column1]],CuentosIndexados[],28,FALSE)</f>
        <v>0</v>
      </c>
      <c r="AA737">
        <f>VLOOKUP(CuentosContados[[#This Row],[Column1]],CuentosIndexados[],29,FALSE)</f>
        <v>0</v>
      </c>
      <c r="AB737">
        <f>VLOOKUP(CuentosContados[[#This Row],[Column1]],CuentosIndexados[],30,FALSE)</f>
        <v>0</v>
      </c>
      <c r="AC737">
        <f>VLOOKUP(CuentosContados[[#This Row],[Column1]],CuentosIndexados[],31,FALSE)</f>
        <v>0</v>
      </c>
      <c r="AD737">
        <f>VLOOKUP(CuentosContados[[#This Row],[Column1]],CuentosIndexados[],32,FALSE)</f>
        <v>0</v>
      </c>
      <c r="AE737">
        <f>VLOOKUP(CuentosContados[[#This Row],[Column1]],CuentosIndexados[],33,FALSE)</f>
        <v>0</v>
      </c>
      <c r="AF737">
        <f>VLOOKUP(CuentosContados[[#This Row],[Column1]],CuentosIndexados[],34,FALSE)</f>
        <v>0</v>
      </c>
      <c r="AG737">
        <f>VLOOKUP(CuentosContados[[#This Row],[Column1]],CuentosIndexados[],35,FALSE)</f>
        <v>0</v>
      </c>
      <c r="AH737">
        <f>VLOOKUP(CuentosContados[[#This Row],[Column1]],CuentosIndexados[],36,FALSE)</f>
        <v>0</v>
      </c>
      <c r="AI737">
        <f>VLOOKUP(CuentosContados[[#This Row],[Column1]],CuentosIndexados[],37,FALSE)</f>
        <v>0</v>
      </c>
      <c r="AJ737">
        <f>VLOOKUP(CuentosContados[[#This Row],[Column1]],CuentosIndexados[],38,FALSE)</f>
        <v>0</v>
      </c>
      <c r="AK737">
        <f>VLOOKUP(CuentosContados[[#This Row],[Column1]],CuentosIndexados[],39,FALSE)</f>
        <v>0</v>
      </c>
    </row>
    <row r="738" spans="1:37" x14ac:dyDescent="0.25">
      <c r="A738" t="s">
        <v>162</v>
      </c>
      <c r="B738">
        <f>VLOOKUP(CuentosContados[[#This Row],[Column1]],CuentosIndexados[],3,FALSE)</f>
        <v>0</v>
      </c>
      <c r="C738">
        <f>VLOOKUP(CuentosContados[[#This Row],[Column1]],CuentosIndexados[],5,FALSE)</f>
        <v>0</v>
      </c>
      <c r="D738">
        <f>VLOOKUP(CuentosContados[[#This Row],[Column1]],CuentosIndexados[],6,FALSE)</f>
        <v>0</v>
      </c>
      <c r="E738">
        <f>VLOOKUP(CuentosContados[[#This Row],[Column1]],CuentosIndexados[],7,FALSE)</f>
        <v>0</v>
      </c>
      <c r="F738">
        <f>VLOOKUP(CuentosContados[[#This Row],[Column1]],CuentosIndexados[],8,FALSE)</f>
        <v>0</v>
      </c>
      <c r="G738">
        <f>VLOOKUP(CuentosContados[[#This Row],[Column1]],CuentosIndexados[],9,FALSE)</f>
        <v>0</v>
      </c>
      <c r="H738">
        <f>VLOOKUP(CuentosContados[[#This Row],[Column1]],CuentosIndexados[],10,FALSE)</f>
        <v>0</v>
      </c>
      <c r="I738">
        <f>VLOOKUP(CuentosContados[[#This Row],[Column1]],CuentosIndexados[],11,FALSE)</f>
        <v>0</v>
      </c>
      <c r="J738">
        <f>VLOOKUP(CuentosContados[[#This Row],[Column1]],CuentosIndexados[],12,FALSE)</f>
        <v>0</v>
      </c>
      <c r="K738">
        <f>VLOOKUP(CuentosContados[[#This Row],[Column1]],CuentosIndexados[],13,FALSE)</f>
        <v>0</v>
      </c>
      <c r="L738">
        <f>VLOOKUP(CuentosContados[[#This Row],[Column1]],CuentosIndexados[],14,FALSE)</f>
        <v>0</v>
      </c>
      <c r="M738">
        <f>VLOOKUP(CuentosContados[[#This Row],[Column1]],CuentosIndexados[],15,FALSE)</f>
        <v>0</v>
      </c>
      <c r="N738">
        <f>VLOOKUP(CuentosContados[[#This Row],[Column1]],CuentosIndexados[],16,FALSE)</f>
        <v>0</v>
      </c>
      <c r="O738">
        <f>VLOOKUP(CuentosContados[[#This Row],[Column1]],CuentosIndexados[],17,FALSE)</f>
        <v>0</v>
      </c>
      <c r="P738">
        <f>VLOOKUP(CuentosContados[[#This Row],[Column1]],CuentosIndexados[],18,FALSE)</f>
        <v>0</v>
      </c>
      <c r="Q738">
        <f>VLOOKUP(CuentosContados[[#This Row],[Column1]],CuentosIndexados[],19,FALSE)</f>
        <v>0</v>
      </c>
      <c r="R738">
        <f>VLOOKUP(CuentosContados[[#This Row],[Column1]],CuentosIndexados[],20,FALSE)</f>
        <v>0</v>
      </c>
      <c r="S738">
        <f>VLOOKUP(CuentosContados[[#This Row],[Column1]],CuentosIndexados[],21,FALSE)</f>
        <v>0</v>
      </c>
      <c r="T738" t="str">
        <f>VLOOKUP(CuentosContados[[#This Row],[Column1]],CuentosIndexados[],22,FALSE)</f>
        <v>calma</v>
      </c>
      <c r="U738" t="str">
        <f>VLOOKUP(CuentosContados[[#This Row],[Column1]],CuentosIndexados[],23,FALSE)</f>
        <v>tension</v>
      </c>
      <c r="V738" t="str">
        <f>VLOOKUP(CuentosContados[[#This Row],[Column1]],CuentosIndexados[],24,FALSE)</f>
        <v>estres</v>
      </c>
      <c r="W738">
        <f>VLOOKUP(CuentosContados[[#This Row],[Column1]],CuentosIndexados[],25,FALSE)</f>
        <v>0</v>
      </c>
      <c r="X738">
        <f>VLOOKUP(CuentosContados[[#This Row],[Column1]],CuentosIndexados[],26,FALSE)</f>
        <v>0</v>
      </c>
      <c r="Y738">
        <f>VLOOKUP(CuentosContados[[#This Row],[Column1]],CuentosIndexados[],27,FALSE)</f>
        <v>0</v>
      </c>
      <c r="Z738">
        <f>VLOOKUP(CuentosContados[[#This Row],[Column1]],CuentosIndexados[],28,FALSE)</f>
        <v>0</v>
      </c>
      <c r="AA738">
        <f>VLOOKUP(CuentosContados[[#This Row],[Column1]],CuentosIndexados[],29,FALSE)</f>
        <v>0</v>
      </c>
      <c r="AB738">
        <f>VLOOKUP(CuentosContados[[#This Row],[Column1]],CuentosIndexados[],30,FALSE)</f>
        <v>0</v>
      </c>
      <c r="AC738">
        <f>VLOOKUP(CuentosContados[[#This Row],[Column1]],CuentosIndexados[],31,FALSE)</f>
        <v>0</v>
      </c>
      <c r="AD738">
        <f>VLOOKUP(CuentosContados[[#This Row],[Column1]],CuentosIndexados[],32,FALSE)</f>
        <v>0</v>
      </c>
      <c r="AE738">
        <f>VLOOKUP(CuentosContados[[#This Row],[Column1]],CuentosIndexados[],33,FALSE)</f>
        <v>0</v>
      </c>
      <c r="AF738">
        <f>VLOOKUP(CuentosContados[[#This Row],[Column1]],CuentosIndexados[],34,FALSE)</f>
        <v>0</v>
      </c>
      <c r="AG738">
        <f>VLOOKUP(CuentosContados[[#This Row],[Column1]],CuentosIndexados[],35,FALSE)</f>
        <v>0</v>
      </c>
      <c r="AH738">
        <f>VLOOKUP(CuentosContados[[#This Row],[Column1]],CuentosIndexados[],36,FALSE)</f>
        <v>0</v>
      </c>
      <c r="AI738">
        <f>VLOOKUP(CuentosContados[[#This Row],[Column1]],CuentosIndexados[],37,FALSE)</f>
        <v>0</v>
      </c>
      <c r="AJ738">
        <f>VLOOKUP(CuentosContados[[#This Row],[Column1]],CuentosIndexados[],38,FALSE)</f>
        <v>0</v>
      </c>
      <c r="AK738">
        <f>VLOOKUP(CuentosContados[[#This Row],[Column1]],CuentosIndexados[],39,FALSE)</f>
        <v>0</v>
      </c>
    </row>
    <row r="739" spans="1:37" x14ac:dyDescent="0.25">
      <c r="A739" t="s">
        <v>162</v>
      </c>
      <c r="B739">
        <f>VLOOKUP(CuentosContados[[#This Row],[Column1]],CuentosIndexados[],3,FALSE)</f>
        <v>0</v>
      </c>
      <c r="C739">
        <f>VLOOKUP(CuentosContados[[#This Row],[Column1]],CuentosIndexados[],5,FALSE)</f>
        <v>0</v>
      </c>
      <c r="D739">
        <f>VLOOKUP(CuentosContados[[#This Row],[Column1]],CuentosIndexados[],6,FALSE)</f>
        <v>0</v>
      </c>
      <c r="E739">
        <f>VLOOKUP(CuentosContados[[#This Row],[Column1]],CuentosIndexados[],7,FALSE)</f>
        <v>0</v>
      </c>
      <c r="F739">
        <f>VLOOKUP(CuentosContados[[#This Row],[Column1]],CuentosIndexados[],8,FALSE)</f>
        <v>0</v>
      </c>
      <c r="G739">
        <f>VLOOKUP(CuentosContados[[#This Row],[Column1]],CuentosIndexados[],9,FALSE)</f>
        <v>0</v>
      </c>
      <c r="H739">
        <f>VLOOKUP(CuentosContados[[#This Row],[Column1]],CuentosIndexados[],10,FALSE)</f>
        <v>0</v>
      </c>
      <c r="I739">
        <f>VLOOKUP(CuentosContados[[#This Row],[Column1]],CuentosIndexados[],11,FALSE)</f>
        <v>0</v>
      </c>
      <c r="J739">
        <f>VLOOKUP(CuentosContados[[#This Row],[Column1]],CuentosIndexados[],12,FALSE)</f>
        <v>0</v>
      </c>
      <c r="K739">
        <f>VLOOKUP(CuentosContados[[#This Row],[Column1]],CuentosIndexados[],13,FALSE)</f>
        <v>0</v>
      </c>
      <c r="L739">
        <f>VLOOKUP(CuentosContados[[#This Row],[Column1]],CuentosIndexados[],14,FALSE)</f>
        <v>0</v>
      </c>
      <c r="M739">
        <f>VLOOKUP(CuentosContados[[#This Row],[Column1]],CuentosIndexados[],15,FALSE)</f>
        <v>0</v>
      </c>
      <c r="N739">
        <f>VLOOKUP(CuentosContados[[#This Row],[Column1]],CuentosIndexados[],16,FALSE)</f>
        <v>0</v>
      </c>
      <c r="O739">
        <f>VLOOKUP(CuentosContados[[#This Row],[Column1]],CuentosIndexados[],17,FALSE)</f>
        <v>0</v>
      </c>
      <c r="P739">
        <f>VLOOKUP(CuentosContados[[#This Row],[Column1]],CuentosIndexados[],18,FALSE)</f>
        <v>0</v>
      </c>
      <c r="Q739">
        <f>VLOOKUP(CuentosContados[[#This Row],[Column1]],CuentosIndexados[],19,FALSE)</f>
        <v>0</v>
      </c>
      <c r="R739">
        <f>VLOOKUP(CuentosContados[[#This Row],[Column1]],CuentosIndexados[],20,FALSE)</f>
        <v>0</v>
      </c>
      <c r="S739">
        <f>VLOOKUP(CuentosContados[[#This Row],[Column1]],CuentosIndexados[],21,FALSE)</f>
        <v>0</v>
      </c>
      <c r="T739" t="str">
        <f>VLOOKUP(CuentosContados[[#This Row],[Column1]],CuentosIndexados[],22,FALSE)</f>
        <v>calma</v>
      </c>
      <c r="U739" t="str">
        <f>VLOOKUP(CuentosContados[[#This Row],[Column1]],CuentosIndexados[],23,FALSE)</f>
        <v>tension</v>
      </c>
      <c r="V739" t="str">
        <f>VLOOKUP(CuentosContados[[#This Row],[Column1]],CuentosIndexados[],24,FALSE)</f>
        <v>estres</v>
      </c>
      <c r="W739">
        <f>VLOOKUP(CuentosContados[[#This Row],[Column1]],CuentosIndexados[],25,FALSE)</f>
        <v>0</v>
      </c>
      <c r="X739">
        <f>VLOOKUP(CuentosContados[[#This Row],[Column1]],CuentosIndexados[],26,FALSE)</f>
        <v>0</v>
      </c>
      <c r="Y739">
        <f>VLOOKUP(CuentosContados[[#This Row],[Column1]],CuentosIndexados[],27,FALSE)</f>
        <v>0</v>
      </c>
      <c r="Z739">
        <f>VLOOKUP(CuentosContados[[#This Row],[Column1]],CuentosIndexados[],28,FALSE)</f>
        <v>0</v>
      </c>
      <c r="AA739">
        <f>VLOOKUP(CuentosContados[[#This Row],[Column1]],CuentosIndexados[],29,FALSE)</f>
        <v>0</v>
      </c>
      <c r="AB739">
        <f>VLOOKUP(CuentosContados[[#This Row],[Column1]],CuentosIndexados[],30,FALSE)</f>
        <v>0</v>
      </c>
      <c r="AC739">
        <f>VLOOKUP(CuentosContados[[#This Row],[Column1]],CuentosIndexados[],31,FALSE)</f>
        <v>0</v>
      </c>
      <c r="AD739">
        <f>VLOOKUP(CuentosContados[[#This Row],[Column1]],CuentosIndexados[],32,FALSE)</f>
        <v>0</v>
      </c>
      <c r="AE739">
        <f>VLOOKUP(CuentosContados[[#This Row],[Column1]],CuentosIndexados[],33,FALSE)</f>
        <v>0</v>
      </c>
      <c r="AF739">
        <f>VLOOKUP(CuentosContados[[#This Row],[Column1]],CuentosIndexados[],34,FALSE)</f>
        <v>0</v>
      </c>
      <c r="AG739">
        <f>VLOOKUP(CuentosContados[[#This Row],[Column1]],CuentosIndexados[],35,FALSE)</f>
        <v>0</v>
      </c>
      <c r="AH739">
        <f>VLOOKUP(CuentosContados[[#This Row],[Column1]],CuentosIndexados[],36,FALSE)</f>
        <v>0</v>
      </c>
      <c r="AI739">
        <f>VLOOKUP(CuentosContados[[#This Row],[Column1]],CuentosIndexados[],37,FALSE)</f>
        <v>0</v>
      </c>
      <c r="AJ739">
        <f>VLOOKUP(CuentosContados[[#This Row],[Column1]],CuentosIndexados[],38,FALSE)</f>
        <v>0</v>
      </c>
      <c r="AK739">
        <f>VLOOKUP(CuentosContados[[#This Row],[Column1]],CuentosIndexados[],39,FALSE)</f>
        <v>0</v>
      </c>
    </row>
    <row r="740" spans="1:37" x14ac:dyDescent="0.25">
      <c r="A740" t="s">
        <v>162</v>
      </c>
      <c r="B740">
        <f>VLOOKUP(CuentosContados[[#This Row],[Column1]],CuentosIndexados[],3,FALSE)</f>
        <v>0</v>
      </c>
      <c r="C740">
        <f>VLOOKUP(CuentosContados[[#This Row],[Column1]],CuentosIndexados[],5,FALSE)</f>
        <v>0</v>
      </c>
      <c r="D740">
        <f>VLOOKUP(CuentosContados[[#This Row],[Column1]],CuentosIndexados[],6,FALSE)</f>
        <v>0</v>
      </c>
      <c r="E740">
        <f>VLOOKUP(CuentosContados[[#This Row],[Column1]],CuentosIndexados[],7,FALSE)</f>
        <v>0</v>
      </c>
      <c r="F740">
        <f>VLOOKUP(CuentosContados[[#This Row],[Column1]],CuentosIndexados[],8,FALSE)</f>
        <v>0</v>
      </c>
      <c r="G740">
        <f>VLOOKUP(CuentosContados[[#This Row],[Column1]],CuentosIndexados[],9,FALSE)</f>
        <v>0</v>
      </c>
      <c r="H740">
        <f>VLOOKUP(CuentosContados[[#This Row],[Column1]],CuentosIndexados[],10,FALSE)</f>
        <v>0</v>
      </c>
      <c r="I740">
        <f>VLOOKUP(CuentosContados[[#This Row],[Column1]],CuentosIndexados[],11,FALSE)</f>
        <v>0</v>
      </c>
      <c r="J740">
        <f>VLOOKUP(CuentosContados[[#This Row],[Column1]],CuentosIndexados[],12,FALSE)</f>
        <v>0</v>
      </c>
      <c r="K740">
        <f>VLOOKUP(CuentosContados[[#This Row],[Column1]],CuentosIndexados[],13,FALSE)</f>
        <v>0</v>
      </c>
      <c r="L740">
        <f>VLOOKUP(CuentosContados[[#This Row],[Column1]],CuentosIndexados[],14,FALSE)</f>
        <v>0</v>
      </c>
      <c r="M740">
        <f>VLOOKUP(CuentosContados[[#This Row],[Column1]],CuentosIndexados[],15,FALSE)</f>
        <v>0</v>
      </c>
      <c r="N740">
        <f>VLOOKUP(CuentosContados[[#This Row],[Column1]],CuentosIndexados[],16,FALSE)</f>
        <v>0</v>
      </c>
      <c r="O740">
        <f>VLOOKUP(CuentosContados[[#This Row],[Column1]],CuentosIndexados[],17,FALSE)</f>
        <v>0</v>
      </c>
      <c r="P740">
        <f>VLOOKUP(CuentosContados[[#This Row],[Column1]],CuentosIndexados[],18,FALSE)</f>
        <v>0</v>
      </c>
      <c r="Q740">
        <f>VLOOKUP(CuentosContados[[#This Row],[Column1]],CuentosIndexados[],19,FALSE)</f>
        <v>0</v>
      </c>
      <c r="R740">
        <f>VLOOKUP(CuentosContados[[#This Row],[Column1]],CuentosIndexados[],20,FALSE)</f>
        <v>0</v>
      </c>
      <c r="S740">
        <f>VLOOKUP(CuentosContados[[#This Row],[Column1]],CuentosIndexados[],21,FALSE)</f>
        <v>0</v>
      </c>
      <c r="T740" t="str">
        <f>VLOOKUP(CuentosContados[[#This Row],[Column1]],CuentosIndexados[],22,FALSE)</f>
        <v>calma</v>
      </c>
      <c r="U740" t="str">
        <f>VLOOKUP(CuentosContados[[#This Row],[Column1]],CuentosIndexados[],23,FALSE)</f>
        <v>tension</v>
      </c>
      <c r="V740" t="str">
        <f>VLOOKUP(CuentosContados[[#This Row],[Column1]],CuentosIndexados[],24,FALSE)</f>
        <v>estres</v>
      </c>
      <c r="W740">
        <f>VLOOKUP(CuentosContados[[#This Row],[Column1]],CuentosIndexados[],25,FALSE)</f>
        <v>0</v>
      </c>
      <c r="X740">
        <f>VLOOKUP(CuentosContados[[#This Row],[Column1]],CuentosIndexados[],26,FALSE)</f>
        <v>0</v>
      </c>
      <c r="Y740">
        <f>VLOOKUP(CuentosContados[[#This Row],[Column1]],CuentosIndexados[],27,FALSE)</f>
        <v>0</v>
      </c>
      <c r="Z740">
        <f>VLOOKUP(CuentosContados[[#This Row],[Column1]],CuentosIndexados[],28,FALSE)</f>
        <v>0</v>
      </c>
      <c r="AA740">
        <f>VLOOKUP(CuentosContados[[#This Row],[Column1]],CuentosIndexados[],29,FALSE)</f>
        <v>0</v>
      </c>
      <c r="AB740">
        <f>VLOOKUP(CuentosContados[[#This Row],[Column1]],CuentosIndexados[],30,FALSE)</f>
        <v>0</v>
      </c>
      <c r="AC740">
        <f>VLOOKUP(CuentosContados[[#This Row],[Column1]],CuentosIndexados[],31,FALSE)</f>
        <v>0</v>
      </c>
      <c r="AD740">
        <f>VLOOKUP(CuentosContados[[#This Row],[Column1]],CuentosIndexados[],32,FALSE)</f>
        <v>0</v>
      </c>
      <c r="AE740">
        <f>VLOOKUP(CuentosContados[[#This Row],[Column1]],CuentosIndexados[],33,FALSE)</f>
        <v>0</v>
      </c>
      <c r="AF740">
        <f>VLOOKUP(CuentosContados[[#This Row],[Column1]],CuentosIndexados[],34,FALSE)</f>
        <v>0</v>
      </c>
      <c r="AG740">
        <f>VLOOKUP(CuentosContados[[#This Row],[Column1]],CuentosIndexados[],35,FALSE)</f>
        <v>0</v>
      </c>
      <c r="AH740">
        <f>VLOOKUP(CuentosContados[[#This Row],[Column1]],CuentosIndexados[],36,FALSE)</f>
        <v>0</v>
      </c>
      <c r="AI740">
        <f>VLOOKUP(CuentosContados[[#This Row],[Column1]],CuentosIndexados[],37,FALSE)</f>
        <v>0</v>
      </c>
      <c r="AJ740">
        <f>VLOOKUP(CuentosContados[[#This Row],[Column1]],CuentosIndexados[],38,FALSE)</f>
        <v>0</v>
      </c>
      <c r="AK740">
        <f>VLOOKUP(CuentosContados[[#This Row],[Column1]],CuentosIndexados[],39,FALSE)</f>
        <v>0</v>
      </c>
    </row>
    <row r="741" spans="1:37" x14ac:dyDescent="0.25">
      <c r="A741" t="s">
        <v>162</v>
      </c>
      <c r="B741">
        <f>VLOOKUP(CuentosContados[[#This Row],[Column1]],CuentosIndexados[],3,FALSE)</f>
        <v>0</v>
      </c>
      <c r="C741">
        <f>VLOOKUP(CuentosContados[[#This Row],[Column1]],CuentosIndexados[],5,FALSE)</f>
        <v>0</v>
      </c>
      <c r="D741">
        <f>VLOOKUP(CuentosContados[[#This Row],[Column1]],CuentosIndexados[],6,FALSE)</f>
        <v>0</v>
      </c>
      <c r="E741">
        <f>VLOOKUP(CuentosContados[[#This Row],[Column1]],CuentosIndexados[],7,FALSE)</f>
        <v>0</v>
      </c>
      <c r="F741">
        <f>VLOOKUP(CuentosContados[[#This Row],[Column1]],CuentosIndexados[],8,FALSE)</f>
        <v>0</v>
      </c>
      <c r="G741">
        <f>VLOOKUP(CuentosContados[[#This Row],[Column1]],CuentosIndexados[],9,FALSE)</f>
        <v>0</v>
      </c>
      <c r="H741">
        <f>VLOOKUP(CuentosContados[[#This Row],[Column1]],CuentosIndexados[],10,FALSE)</f>
        <v>0</v>
      </c>
      <c r="I741">
        <f>VLOOKUP(CuentosContados[[#This Row],[Column1]],CuentosIndexados[],11,FALSE)</f>
        <v>0</v>
      </c>
      <c r="J741">
        <f>VLOOKUP(CuentosContados[[#This Row],[Column1]],CuentosIndexados[],12,FALSE)</f>
        <v>0</v>
      </c>
      <c r="K741">
        <f>VLOOKUP(CuentosContados[[#This Row],[Column1]],CuentosIndexados[],13,FALSE)</f>
        <v>0</v>
      </c>
      <c r="L741">
        <f>VLOOKUP(CuentosContados[[#This Row],[Column1]],CuentosIndexados[],14,FALSE)</f>
        <v>0</v>
      </c>
      <c r="M741">
        <f>VLOOKUP(CuentosContados[[#This Row],[Column1]],CuentosIndexados[],15,FALSE)</f>
        <v>0</v>
      </c>
      <c r="N741">
        <f>VLOOKUP(CuentosContados[[#This Row],[Column1]],CuentosIndexados[],16,FALSE)</f>
        <v>0</v>
      </c>
      <c r="O741">
        <f>VLOOKUP(CuentosContados[[#This Row],[Column1]],CuentosIndexados[],17,FALSE)</f>
        <v>0</v>
      </c>
      <c r="P741">
        <f>VLOOKUP(CuentosContados[[#This Row],[Column1]],CuentosIndexados[],18,FALSE)</f>
        <v>0</v>
      </c>
      <c r="Q741">
        <f>VLOOKUP(CuentosContados[[#This Row],[Column1]],CuentosIndexados[],19,FALSE)</f>
        <v>0</v>
      </c>
      <c r="R741">
        <f>VLOOKUP(CuentosContados[[#This Row],[Column1]],CuentosIndexados[],20,FALSE)</f>
        <v>0</v>
      </c>
      <c r="S741">
        <f>VLOOKUP(CuentosContados[[#This Row],[Column1]],CuentosIndexados[],21,FALSE)</f>
        <v>0</v>
      </c>
      <c r="T741" t="str">
        <f>VLOOKUP(CuentosContados[[#This Row],[Column1]],CuentosIndexados[],22,FALSE)</f>
        <v>calma</v>
      </c>
      <c r="U741" t="str">
        <f>VLOOKUP(CuentosContados[[#This Row],[Column1]],CuentosIndexados[],23,FALSE)</f>
        <v>tension</v>
      </c>
      <c r="V741" t="str">
        <f>VLOOKUP(CuentosContados[[#This Row],[Column1]],CuentosIndexados[],24,FALSE)</f>
        <v>estres</v>
      </c>
      <c r="W741">
        <f>VLOOKUP(CuentosContados[[#This Row],[Column1]],CuentosIndexados[],25,FALSE)</f>
        <v>0</v>
      </c>
      <c r="X741">
        <f>VLOOKUP(CuentosContados[[#This Row],[Column1]],CuentosIndexados[],26,FALSE)</f>
        <v>0</v>
      </c>
      <c r="Y741">
        <f>VLOOKUP(CuentosContados[[#This Row],[Column1]],CuentosIndexados[],27,FALSE)</f>
        <v>0</v>
      </c>
      <c r="Z741">
        <f>VLOOKUP(CuentosContados[[#This Row],[Column1]],CuentosIndexados[],28,FALSE)</f>
        <v>0</v>
      </c>
      <c r="AA741">
        <f>VLOOKUP(CuentosContados[[#This Row],[Column1]],CuentosIndexados[],29,FALSE)</f>
        <v>0</v>
      </c>
      <c r="AB741">
        <f>VLOOKUP(CuentosContados[[#This Row],[Column1]],CuentosIndexados[],30,FALSE)</f>
        <v>0</v>
      </c>
      <c r="AC741">
        <f>VLOOKUP(CuentosContados[[#This Row],[Column1]],CuentosIndexados[],31,FALSE)</f>
        <v>0</v>
      </c>
      <c r="AD741">
        <f>VLOOKUP(CuentosContados[[#This Row],[Column1]],CuentosIndexados[],32,FALSE)</f>
        <v>0</v>
      </c>
      <c r="AE741">
        <f>VLOOKUP(CuentosContados[[#This Row],[Column1]],CuentosIndexados[],33,FALSE)</f>
        <v>0</v>
      </c>
      <c r="AF741">
        <f>VLOOKUP(CuentosContados[[#This Row],[Column1]],CuentosIndexados[],34,FALSE)</f>
        <v>0</v>
      </c>
      <c r="AG741">
        <f>VLOOKUP(CuentosContados[[#This Row],[Column1]],CuentosIndexados[],35,FALSE)</f>
        <v>0</v>
      </c>
      <c r="AH741">
        <f>VLOOKUP(CuentosContados[[#This Row],[Column1]],CuentosIndexados[],36,FALSE)</f>
        <v>0</v>
      </c>
      <c r="AI741">
        <f>VLOOKUP(CuentosContados[[#This Row],[Column1]],CuentosIndexados[],37,FALSE)</f>
        <v>0</v>
      </c>
      <c r="AJ741">
        <f>VLOOKUP(CuentosContados[[#This Row],[Column1]],CuentosIndexados[],38,FALSE)</f>
        <v>0</v>
      </c>
      <c r="AK741">
        <f>VLOOKUP(CuentosContados[[#This Row],[Column1]],CuentosIndexados[],39,FALSE)</f>
        <v>0</v>
      </c>
    </row>
    <row r="742" spans="1:37" x14ac:dyDescent="0.25">
      <c r="A742" t="s">
        <v>162</v>
      </c>
      <c r="B742">
        <f>VLOOKUP(CuentosContados[[#This Row],[Column1]],CuentosIndexados[],3,FALSE)</f>
        <v>0</v>
      </c>
      <c r="C742">
        <f>VLOOKUP(CuentosContados[[#This Row],[Column1]],CuentosIndexados[],5,FALSE)</f>
        <v>0</v>
      </c>
      <c r="D742">
        <f>VLOOKUP(CuentosContados[[#This Row],[Column1]],CuentosIndexados[],6,FALSE)</f>
        <v>0</v>
      </c>
      <c r="E742">
        <f>VLOOKUP(CuentosContados[[#This Row],[Column1]],CuentosIndexados[],7,FALSE)</f>
        <v>0</v>
      </c>
      <c r="F742">
        <f>VLOOKUP(CuentosContados[[#This Row],[Column1]],CuentosIndexados[],8,FALSE)</f>
        <v>0</v>
      </c>
      <c r="G742">
        <f>VLOOKUP(CuentosContados[[#This Row],[Column1]],CuentosIndexados[],9,FALSE)</f>
        <v>0</v>
      </c>
      <c r="H742">
        <f>VLOOKUP(CuentosContados[[#This Row],[Column1]],CuentosIndexados[],10,FALSE)</f>
        <v>0</v>
      </c>
      <c r="I742">
        <f>VLOOKUP(CuentosContados[[#This Row],[Column1]],CuentosIndexados[],11,FALSE)</f>
        <v>0</v>
      </c>
      <c r="J742">
        <f>VLOOKUP(CuentosContados[[#This Row],[Column1]],CuentosIndexados[],12,FALSE)</f>
        <v>0</v>
      </c>
      <c r="K742">
        <f>VLOOKUP(CuentosContados[[#This Row],[Column1]],CuentosIndexados[],13,FALSE)</f>
        <v>0</v>
      </c>
      <c r="L742">
        <f>VLOOKUP(CuentosContados[[#This Row],[Column1]],CuentosIndexados[],14,FALSE)</f>
        <v>0</v>
      </c>
      <c r="M742">
        <f>VLOOKUP(CuentosContados[[#This Row],[Column1]],CuentosIndexados[],15,FALSE)</f>
        <v>0</v>
      </c>
      <c r="N742">
        <f>VLOOKUP(CuentosContados[[#This Row],[Column1]],CuentosIndexados[],16,FALSE)</f>
        <v>0</v>
      </c>
      <c r="O742">
        <f>VLOOKUP(CuentosContados[[#This Row],[Column1]],CuentosIndexados[],17,FALSE)</f>
        <v>0</v>
      </c>
      <c r="P742">
        <f>VLOOKUP(CuentosContados[[#This Row],[Column1]],CuentosIndexados[],18,FALSE)</f>
        <v>0</v>
      </c>
      <c r="Q742">
        <f>VLOOKUP(CuentosContados[[#This Row],[Column1]],CuentosIndexados[],19,FALSE)</f>
        <v>0</v>
      </c>
      <c r="R742">
        <f>VLOOKUP(CuentosContados[[#This Row],[Column1]],CuentosIndexados[],20,FALSE)</f>
        <v>0</v>
      </c>
      <c r="S742">
        <f>VLOOKUP(CuentosContados[[#This Row],[Column1]],CuentosIndexados[],21,FALSE)</f>
        <v>0</v>
      </c>
      <c r="T742" t="str">
        <f>VLOOKUP(CuentosContados[[#This Row],[Column1]],CuentosIndexados[],22,FALSE)</f>
        <v>calma</v>
      </c>
      <c r="U742" t="str">
        <f>VLOOKUP(CuentosContados[[#This Row],[Column1]],CuentosIndexados[],23,FALSE)</f>
        <v>tension</v>
      </c>
      <c r="V742" t="str">
        <f>VLOOKUP(CuentosContados[[#This Row],[Column1]],CuentosIndexados[],24,FALSE)</f>
        <v>estres</v>
      </c>
      <c r="W742">
        <f>VLOOKUP(CuentosContados[[#This Row],[Column1]],CuentosIndexados[],25,FALSE)</f>
        <v>0</v>
      </c>
      <c r="X742">
        <f>VLOOKUP(CuentosContados[[#This Row],[Column1]],CuentosIndexados[],26,FALSE)</f>
        <v>0</v>
      </c>
      <c r="Y742">
        <f>VLOOKUP(CuentosContados[[#This Row],[Column1]],CuentosIndexados[],27,FALSE)</f>
        <v>0</v>
      </c>
      <c r="Z742">
        <f>VLOOKUP(CuentosContados[[#This Row],[Column1]],CuentosIndexados[],28,FALSE)</f>
        <v>0</v>
      </c>
      <c r="AA742">
        <f>VLOOKUP(CuentosContados[[#This Row],[Column1]],CuentosIndexados[],29,FALSE)</f>
        <v>0</v>
      </c>
      <c r="AB742">
        <f>VLOOKUP(CuentosContados[[#This Row],[Column1]],CuentosIndexados[],30,FALSE)</f>
        <v>0</v>
      </c>
      <c r="AC742">
        <f>VLOOKUP(CuentosContados[[#This Row],[Column1]],CuentosIndexados[],31,FALSE)</f>
        <v>0</v>
      </c>
      <c r="AD742">
        <f>VLOOKUP(CuentosContados[[#This Row],[Column1]],CuentosIndexados[],32,FALSE)</f>
        <v>0</v>
      </c>
      <c r="AE742">
        <f>VLOOKUP(CuentosContados[[#This Row],[Column1]],CuentosIndexados[],33,FALSE)</f>
        <v>0</v>
      </c>
      <c r="AF742">
        <f>VLOOKUP(CuentosContados[[#This Row],[Column1]],CuentosIndexados[],34,FALSE)</f>
        <v>0</v>
      </c>
      <c r="AG742">
        <f>VLOOKUP(CuentosContados[[#This Row],[Column1]],CuentosIndexados[],35,FALSE)</f>
        <v>0</v>
      </c>
      <c r="AH742">
        <f>VLOOKUP(CuentosContados[[#This Row],[Column1]],CuentosIndexados[],36,FALSE)</f>
        <v>0</v>
      </c>
      <c r="AI742">
        <f>VLOOKUP(CuentosContados[[#This Row],[Column1]],CuentosIndexados[],37,FALSE)</f>
        <v>0</v>
      </c>
      <c r="AJ742">
        <f>VLOOKUP(CuentosContados[[#This Row],[Column1]],CuentosIndexados[],38,FALSE)</f>
        <v>0</v>
      </c>
      <c r="AK742">
        <f>VLOOKUP(CuentosContados[[#This Row],[Column1]],CuentosIndexados[],39,FALSE)</f>
        <v>0</v>
      </c>
    </row>
    <row r="743" spans="1:37" x14ac:dyDescent="0.25">
      <c r="A743" t="s">
        <v>162</v>
      </c>
      <c r="B743">
        <f>VLOOKUP(CuentosContados[[#This Row],[Column1]],CuentosIndexados[],3,FALSE)</f>
        <v>0</v>
      </c>
      <c r="C743">
        <f>VLOOKUP(CuentosContados[[#This Row],[Column1]],CuentosIndexados[],5,FALSE)</f>
        <v>0</v>
      </c>
      <c r="D743">
        <f>VLOOKUP(CuentosContados[[#This Row],[Column1]],CuentosIndexados[],6,FALSE)</f>
        <v>0</v>
      </c>
      <c r="E743">
        <f>VLOOKUP(CuentosContados[[#This Row],[Column1]],CuentosIndexados[],7,FALSE)</f>
        <v>0</v>
      </c>
      <c r="F743">
        <f>VLOOKUP(CuentosContados[[#This Row],[Column1]],CuentosIndexados[],8,FALSE)</f>
        <v>0</v>
      </c>
      <c r="G743">
        <f>VLOOKUP(CuentosContados[[#This Row],[Column1]],CuentosIndexados[],9,FALSE)</f>
        <v>0</v>
      </c>
      <c r="H743">
        <f>VLOOKUP(CuentosContados[[#This Row],[Column1]],CuentosIndexados[],10,FALSE)</f>
        <v>0</v>
      </c>
      <c r="I743">
        <f>VLOOKUP(CuentosContados[[#This Row],[Column1]],CuentosIndexados[],11,FALSE)</f>
        <v>0</v>
      </c>
      <c r="J743">
        <f>VLOOKUP(CuentosContados[[#This Row],[Column1]],CuentosIndexados[],12,FALSE)</f>
        <v>0</v>
      </c>
      <c r="K743">
        <f>VLOOKUP(CuentosContados[[#This Row],[Column1]],CuentosIndexados[],13,FALSE)</f>
        <v>0</v>
      </c>
      <c r="L743">
        <f>VLOOKUP(CuentosContados[[#This Row],[Column1]],CuentosIndexados[],14,FALSE)</f>
        <v>0</v>
      </c>
      <c r="M743">
        <f>VLOOKUP(CuentosContados[[#This Row],[Column1]],CuentosIndexados[],15,FALSE)</f>
        <v>0</v>
      </c>
      <c r="N743">
        <f>VLOOKUP(CuentosContados[[#This Row],[Column1]],CuentosIndexados[],16,FALSE)</f>
        <v>0</v>
      </c>
      <c r="O743">
        <f>VLOOKUP(CuentosContados[[#This Row],[Column1]],CuentosIndexados[],17,FALSE)</f>
        <v>0</v>
      </c>
      <c r="P743">
        <f>VLOOKUP(CuentosContados[[#This Row],[Column1]],CuentosIndexados[],18,FALSE)</f>
        <v>0</v>
      </c>
      <c r="Q743">
        <f>VLOOKUP(CuentosContados[[#This Row],[Column1]],CuentosIndexados[],19,FALSE)</f>
        <v>0</v>
      </c>
      <c r="R743">
        <f>VLOOKUP(CuentosContados[[#This Row],[Column1]],CuentosIndexados[],20,FALSE)</f>
        <v>0</v>
      </c>
      <c r="S743">
        <f>VLOOKUP(CuentosContados[[#This Row],[Column1]],CuentosIndexados[],21,FALSE)</f>
        <v>0</v>
      </c>
      <c r="T743" t="str">
        <f>VLOOKUP(CuentosContados[[#This Row],[Column1]],CuentosIndexados[],22,FALSE)</f>
        <v>calma</v>
      </c>
      <c r="U743" t="str">
        <f>VLOOKUP(CuentosContados[[#This Row],[Column1]],CuentosIndexados[],23,FALSE)</f>
        <v>tension</v>
      </c>
      <c r="V743" t="str">
        <f>VLOOKUP(CuentosContados[[#This Row],[Column1]],CuentosIndexados[],24,FALSE)</f>
        <v>estres</v>
      </c>
      <c r="W743">
        <f>VLOOKUP(CuentosContados[[#This Row],[Column1]],CuentosIndexados[],25,FALSE)</f>
        <v>0</v>
      </c>
      <c r="X743">
        <f>VLOOKUP(CuentosContados[[#This Row],[Column1]],CuentosIndexados[],26,FALSE)</f>
        <v>0</v>
      </c>
      <c r="Y743">
        <f>VLOOKUP(CuentosContados[[#This Row],[Column1]],CuentosIndexados[],27,FALSE)</f>
        <v>0</v>
      </c>
      <c r="Z743">
        <f>VLOOKUP(CuentosContados[[#This Row],[Column1]],CuentosIndexados[],28,FALSE)</f>
        <v>0</v>
      </c>
      <c r="AA743">
        <f>VLOOKUP(CuentosContados[[#This Row],[Column1]],CuentosIndexados[],29,FALSE)</f>
        <v>0</v>
      </c>
      <c r="AB743">
        <f>VLOOKUP(CuentosContados[[#This Row],[Column1]],CuentosIndexados[],30,FALSE)</f>
        <v>0</v>
      </c>
      <c r="AC743">
        <f>VLOOKUP(CuentosContados[[#This Row],[Column1]],CuentosIndexados[],31,FALSE)</f>
        <v>0</v>
      </c>
      <c r="AD743">
        <f>VLOOKUP(CuentosContados[[#This Row],[Column1]],CuentosIndexados[],32,FALSE)</f>
        <v>0</v>
      </c>
      <c r="AE743">
        <f>VLOOKUP(CuentosContados[[#This Row],[Column1]],CuentosIndexados[],33,FALSE)</f>
        <v>0</v>
      </c>
      <c r="AF743">
        <f>VLOOKUP(CuentosContados[[#This Row],[Column1]],CuentosIndexados[],34,FALSE)</f>
        <v>0</v>
      </c>
      <c r="AG743">
        <f>VLOOKUP(CuentosContados[[#This Row],[Column1]],CuentosIndexados[],35,FALSE)</f>
        <v>0</v>
      </c>
      <c r="AH743">
        <f>VLOOKUP(CuentosContados[[#This Row],[Column1]],CuentosIndexados[],36,FALSE)</f>
        <v>0</v>
      </c>
      <c r="AI743">
        <f>VLOOKUP(CuentosContados[[#This Row],[Column1]],CuentosIndexados[],37,FALSE)</f>
        <v>0</v>
      </c>
      <c r="AJ743">
        <f>VLOOKUP(CuentosContados[[#This Row],[Column1]],CuentosIndexados[],38,FALSE)</f>
        <v>0</v>
      </c>
      <c r="AK743">
        <f>VLOOKUP(CuentosContados[[#This Row],[Column1]],CuentosIndexados[],39,FALSE)</f>
        <v>0</v>
      </c>
    </row>
    <row r="744" spans="1:37" x14ac:dyDescent="0.25">
      <c r="A744" t="s">
        <v>162</v>
      </c>
      <c r="B744">
        <f>VLOOKUP(CuentosContados[[#This Row],[Column1]],CuentosIndexados[],3,FALSE)</f>
        <v>0</v>
      </c>
      <c r="C744">
        <f>VLOOKUP(CuentosContados[[#This Row],[Column1]],CuentosIndexados[],5,FALSE)</f>
        <v>0</v>
      </c>
      <c r="D744">
        <f>VLOOKUP(CuentosContados[[#This Row],[Column1]],CuentosIndexados[],6,FALSE)</f>
        <v>0</v>
      </c>
      <c r="E744">
        <f>VLOOKUP(CuentosContados[[#This Row],[Column1]],CuentosIndexados[],7,FALSE)</f>
        <v>0</v>
      </c>
      <c r="F744">
        <f>VLOOKUP(CuentosContados[[#This Row],[Column1]],CuentosIndexados[],8,FALSE)</f>
        <v>0</v>
      </c>
      <c r="G744">
        <f>VLOOKUP(CuentosContados[[#This Row],[Column1]],CuentosIndexados[],9,FALSE)</f>
        <v>0</v>
      </c>
      <c r="H744">
        <f>VLOOKUP(CuentosContados[[#This Row],[Column1]],CuentosIndexados[],10,FALSE)</f>
        <v>0</v>
      </c>
      <c r="I744">
        <f>VLOOKUP(CuentosContados[[#This Row],[Column1]],CuentosIndexados[],11,FALSE)</f>
        <v>0</v>
      </c>
      <c r="J744">
        <f>VLOOKUP(CuentosContados[[#This Row],[Column1]],CuentosIndexados[],12,FALSE)</f>
        <v>0</v>
      </c>
      <c r="K744">
        <f>VLOOKUP(CuentosContados[[#This Row],[Column1]],CuentosIndexados[],13,FALSE)</f>
        <v>0</v>
      </c>
      <c r="L744">
        <f>VLOOKUP(CuentosContados[[#This Row],[Column1]],CuentosIndexados[],14,FALSE)</f>
        <v>0</v>
      </c>
      <c r="M744">
        <f>VLOOKUP(CuentosContados[[#This Row],[Column1]],CuentosIndexados[],15,FALSE)</f>
        <v>0</v>
      </c>
      <c r="N744">
        <f>VLOOKUP(CuentosContados[[#This Row],[Column1]],CuentosIndexados[],16,FALSE)</f>
        <v>0</v>
      </c>
      <c r="O744">
        <f>VLOOKUP(CuentosContados[[#This Row],[Column1]],CuentosIndexados[],17,FALSE)</f>
        <v>0</v>
      </c>
      <c r="P744">
        <f>VLOOKUP(CuentosContados[[#This Row],[Column1]],CuentosIndexados[],18,FALSE)</f>
        <v>0</v>
      </c>
      <c r="Q744">
        <f>VLOOKUP(CuentosContados[[#This Row],[Column1]],CuentosIndexados[],19,FALSE)</f>
        <v>0</v>
      </c>
      <c r="R744">
        <f>VLOOKUP(CuentosContados[[#This Row],[Column1]],CuentosIndexados[],20,FALSE)</f>
        <v>0</v>
      </c>
      <c r="S744">
        <f>VLOOKUP(CuentosContados[[#This Row],[Column1]],CuentosIndexados[],21,FALSE)</f>
        <v>0</v>
      </c>
      <c r="T744" t="str">
        <f>VLOOKUP(CuentosContados[[#This Row],[Column1]],CuentosIndexados[],22,FALSE)</f>
        <v>calma</v>
      </c>
      <c r="U744" t="str">
        <f>VLOOKUP(CuentosContados[[#This Row],[Column1]],CuentosIndexados[],23,FALSE)</f>
        <v>tension</v>
      </c>
      <c r="V744" t="str">
        <f>VLOOKUP(CuentosContados[[#This Row],[Column1]],CuentosIndexados[],24,FALSE)</f>
        <v>estres</v>
      </c>
      <c r="W744">
        <f>VLOOKUP(CuentosContados[[#This Row],[Column1]],CuentosIndexados[],25,FALSE)</f>
        <v>0</v>
      </c>
      <c r="X744">
        <f>VLOOKUP(CuentosContados[[#This Row],[Column1]],CuentosIndexados[],26,FALSE)</f>
        <v>0</v>
      </c>
      <c r="Y744">
        <f>VLOOKUP(CuentosContados[[#This Row],[Column1]],CuentosIndexados[],27,FALSE)</f>
        <v>0</v>
      </c>
      <c r="Z744">
        <f>VLOOKUP(CuentosContados[[#This Row],[Column1]],CuentosIndexados[],28,FALSE)</f>
        <v>0</v>
      </c>
      <c r="AA744">
        <f>VLOOKUP(CuentosContados[[#This Row],[Column1]],CuentosIndexados[],29,FALSE)</f>
        <v>0</v>
      </c>
      <c r="AB744">
        <f>VLOOKUP(CuentosContados[[#This Row],[Column1]],CuentosIndexados[],30,FALSE)</f>
        <v>0</v>
      </c>
      <c r="AC744">
        <f>VLOOKUP(CuentosContados[[#This Row],[Column1]],CuentosIndexados[],31,FALSE)</f>
        <v>0</v>
      </c>
      <c r="AD744">
        <f>VLOOKUP(CuentosContados[[#This Row],[Column1]],CuentosIndexados[],32,FALSE)</f>
        <v>0</v>
      </c>
      <c r="AE744">
        <f>VLOOKUP(CuentosContados[[#This Row],[Column1]],CuentosIndexados[],33,FALSE)</f>
        <v>0</v>
      </c>
      <c r="AF744">
        <f>VLOOKUP(CuentosContados[[#This Row],[Column1]],CuentosIndexados[],34,FALSE)</f>
        <v>0</v>
      </c>
      <c r="AG744">
        <f>VLOOKUP(CuentosContados[[#This Row],[Column1]],CuentosIndexados[],35,FALSE)</f>
        <v>0</v>
      </c>
      <c r="AH744">
        <f>VLOOKUP(CuentosContados[[#This Row],[Column1]],CuentosIndexados[],36,FALSE)</f>
        <v>0</v>
      </c>
      <c r="AI744">
        <f>VLOOKUP(CuentosContados[[#This Row],[Column1]],CuentosIndexados[],37,FALSE)</f>
        <v>0</v>
      </c>
      <c r="AJ744">
        <f>VLOOKUP(CuentosContados[[#This Row],[Column1]],CuentosIndexados[],38,FALSE)</f>
        <v>0</v>
      </c>
      <c r="AK744">
        <f>VLOOKUP(CuentosContados[[#This Row],[Column1]],CuentosIndexados[],39,FALSE)</f>
        <v>0</v>
      </c>
    </row>
    <row r="745" spans="1:37" x14ac:dyDescent="0.25">
      <c r="A745" t="s">
        <v>162</v>
      </c>
      <c r="B745">
        <f>VLOOKUP(CuentosContados[[#This Row],[Column1]],CuentosIndexados[],3,FALSE)</f>
        <v>0</v>
      </c>
      <c r="C745">
        <f>VLOOKUP(CuentosContados[[#This Row],[Column1]],CuentosIndexados[],5,FALSE)</f>
        <v>0</v>
      </c>
      <c r="D745">
        <f>VLOOKUP(CuentosContados[[#This Row],[Column1]],CuentosIndexados[],6,FALSE)</f>
        <v>0</v>
      </c>
      <c r="E745">
        <f>VLOOKUP(CuentosContados[[#This Row],[Column1]],CuentosIndexados[],7,FALSE)</f>
        <v>0</v>
      </c>
      <c r="F745">
        <f>VLOOKUP(CuentosContados[[#This Row],[Column1]],CuentosIndexados[],8,FALSE)</f>
        <v>0</v>
      </c>
      <c r="G745">
        <f>VLOOKUP(CuentosContados[[#This Row],[Column1]],CuentosIndexados[],9,FALSE)</f>
        <v>0</v>
      </c>
      <c r="H745">
        <f>VLOOKUP(CuentosContados[[#This Row],[Column1]],CuentosIndexados[],10,FALSE)</f>
        <v>0</v>
      </c>
      <c r="I745">
        <f>VLOOKUP(CuentosContados[[#This Row],[Column1]],CuentosIndexados[],11,FALSE)</f>
        <v>0</v>
      </c>
      <c r="J745">
        <f>VLOOKUP(CuentosContados[[#This Row],[Column1]],CuentosIndexados[],12,FALSE)</f>
        <v>0</v>
      </c>
      <c r="K745">
        <f>VLOOKUP(CuentosContados[[#This Row],[Column1]],CuentosIndexados[],13,FALSE)</f>
        <v>0</v>
      </c>
      <c r="L745">
        <f>VLOOKUP(CuentosContados[[#This Row],[Column1]],CuentosIndexados[],14,FALSE)</f>
        <v>0</v>
      </c>
      <c r="M745">
        <f>VLOOKUP(CuentosContados[[#This Row],[Column1]],CuentosIndexados[],15,FALSE)</f>
        <v>0</v>
      </c>
      <c r="N745">
        <f>VLOOKUP(CuentosContados[[#This Row],[Column1]],CuentosIndexados[],16,FALSE)</f>
        <v>0</v>
      </c>
      <c r="O745">
        <f>VLOOKUP(CuentosContados[[#This Row],[Column1]],CuentosIndexados[],17,FALSE)</f>
        <v>0</v>
      </c>
      <c r="P745">
        <f>VLOOKUP(CuentosContados[[#This Row],[Column1]],CuentosIndexados[],18,FALSE)</f>
        <v>0</v>
      </c>
      <c r="Q745">
        <f>VLOOKUP(CuentosContados[[#This Row],[Column1]],CuentosIndexados[],19,FALSE)</f>
        <v>0</v>
      </c>
      <c r="R745">
        <f>VLOOKUP(CuentosContados[[#This Row],[Column1]],CuentosIndexados[],20,FALSE)</f>
        <v>0</v>
      </c>
      <c r="S745">
        <f>VLOOKUP(CuentosContados[[#This Row],[Column1]],CuentosIndexados[],21,FALSE)</f>
        <v>0</v>
      </c>
      <c r="T745" t="str">
        <f>VLOOKUP(CuentosContados[[#This Row],[Column1]],CuentosIndexados[],22,FALSE)</f>
        <v>calma</v>
      </c>
      <c r="U745" t="str">
        <f>VLOOKUP(CuentosContados[[#This Row],[Column1]],CuentosIndexados[],23,FALSE)</f>
        <v>tension</v>
      </c>
      <c r="V745" t="str">
        <f>VLOOKUP(CuentosContados[[#This Row],[Column1]],CuentosIndexados[],24,FALSE)</f>
        <v>estres</v>
      </c>
      <c r="W745">
        <f>VLOOKUP(CuentosContados[[#This Row],[Column1]],CuentosIndexados[],25,FALSE)</f>
        <v>0</v>
      </c>
      <c r="X745">
        <f>VLOOKUP(CuentosContados[[#This Row],[Column1]],CuentosIndexados[],26,FALSE)</f>
        <v>0</v>
      </c>
      <c r="Y745">
        <f>VLOOKUP(CuentosContados[[#This Row],[Column1]],CuentosIndexados[],27,FALSE)</f>
        <v>0</v>
      </c>
      <c r="Z745">
        <f>VLOOKUP(CuentosContados[[#This Row],[Column1]],CuentosIndexados[],28,FALSE)</f>
        <v>0</v>
      </c>
      <c r="AA745">
        <f>VLOOKUP(CuentosContados[[#This Row],[Column1]],CuentosIndexados[],29,FALSE)</f>
        <v>0</v>
      </c>
      <c r="AB745">
        <f>VLOOKUP(CuentosContados[[#This Row],[Column1]],CuentosIndexados[],30,FALSE)</f>
        <v>0</v>
      </c>
      <c r="AC745">
        <f>VLOOKUP(CuentosContados[[#This Row],[Column1]],CuentosIndexados[],31,FALSE)</f>
        <v>0</v>
      </c>
      <c r="AD745">
        <f>VLOOKUP(CuentosContados[[#This Row],[Column1]],CuentosIndexados[],32,FALSE)</f>
        <v>0</v>
      </c>
      <c r="AE745">
        <f>VLOOKUP(CuentosContados[[#This Row],[Column1]],CuentosIndexados[],33,FALSE)</f>
        <v>0</v>
      </c>
      <c r="AF745">
        <f>VLOOKUP(CuentosContados[[#This Row],[Column1]],CuentosIndexados[],34,FALSE)</f>
        <v>0</v>
      </c>
      <c r="AG745">
        <f>VLOOKUP(CuentosContados[[#This Row],[Column1]],CuentosIndexados[],35,FALSE)</f>
        <v>0</v>
      </c>
      <c r="AH745">
        <f>VLOOKUP(CuentosContados[[#This Row],[Column1]],CuentosIndexados[],36,FALSE)</f>
        <v>0</v>
      </c>
      <c r="AI745">
        <f>VLOOKUP(CuentosContados[[#This Row],[Column1]],CuentosIndexados[],37,FALSE)</f>
        <v>0</v>
      </c>
      <c r="AJ745">
        <f>VLOOKUP(CuentosContados[[#This Row],[Column1]],CuentosIndexados[],38,FALSE)</f>
        <v>0</v>
      </c>
      <c r="AK745">
        <f>VLOOKUP(CuentosContados[[#This Row],[Column1]],CuentosIndexados[],39,FALSE)</f>
        <v>0</v>
      </c>
    </row>
    <row r="746" spans="1:37" x14ac:dyDescent="0.25">
      <c r="A746" t="s">
        <v>162</v>
      </c>
      <c r="B746">
        <f>VLOOKUP(CuentosContados[[#This Row],[Column1]],CuentosIndexados[],3,FALSE)</f>
        <v>0</v>
      </c>
      <c r="C746">
        <f>VLOOKUP(CuentosContados[[#This Row],[Column1]],CuentosIndexados[],5,FALSE)</f>
        <v>0</v>
      </c>
      <c r="D746">
        <f>VLOOKUP(CuentosContados[[#This Row],[Column1]],CuentosIndexados[],6,FALSE)</f>
        <v>0</v>
      </c>
      <c r="E746">
        <f>VLOOKUP(CuentosContados[[#This Row],[Column1]],CuentosIndexados[],7,FALSE)</f>
        <v>0</v>
      </c>
      <c r="F746">
        <f>VLOOKUP(CuentosContados[[#This Row],[Column1]],CuentosIndexados[],8,FALSE)</f>
        <v>0</v>
      </c>
      <c r="G746">
        <f>VLOOKUP(CuentosContados[[#This Row],[Column1]],CuentosIndexados[],9,FALSE)</f>
        <v>0</v>
      </c>
      <c r="H746">
        <f>VLOOKUP(CuentosContados[[#This Row],[Column1]],CuentosIndexados[],10,FALSE)</f>
        <v>0</v>
      </c>
      <c r="I746">
        <f>VLOOKUP(CuentosContados[[#This Row],[Column1]],CuentosIndexados[],11,FALSE)</f>
        <v>0</v>
      </c>
      <c r="J746">
        <f>VLOOKUP(CuentosContados[[#This Row],[Column1]],CuentosIndexados[],12,FALSE)</f>
        <v>0</v>
      </c>
      <c r="K746">
        <f>VLOOKUP(CuentosContados[[#This Row],[Column1]],CuentosIndexados[],13,FALSE)</f>
        <v>0</v>
      </c>
      <c r="L746">
        <f>VLOOKUP(CuentosContados[[#This Row],[Column1]],CuentosIndexados[],14,FALSE)</f>
        <v>0</v>
      </c>
      <c r="M746">
        <f>VLOOKUP(CuentosContados[[#This Row],[Column1]],CuentosIndexados[],15,FALSE)</f>
        <v>0</v>
      </c>
      <c r="N746">
        <f>VLOOKUP(CuentosContados[[#This Row],[Column1]],CuentosIndexados[],16,FALSE)</f>
        <v>0</v>
      </c>
      <c r="O746">
        <f>VLOOKUP(CuentosContados[[#This Row],[Column1]],CuentosIndexados[],17,FALSE)</f>
        <v>0</v>
      </c>
      <c r="P746">
        <f>VLOOKUP(CuentosContados[[#This Row],[Column1]],CuentosIndexados[],18,FALSE)</f>
        <v>0</v>
      </c>
      <c r="Q746">
        <f>VLOOKUP(CuentosContados[[#This Row],[Column1]],CuentosIndexados[],19,FALSE)</f>
        <v>0</v>
      </c>
      <c r="R746">
        <f>VLOOKUP(CuentosContados[[#This Row],[Column1]],CuentosIndexados[],20,FALSE)</f>
        <v>0</v>
      </c>
      <c r="S746">
        <f>VLOOKUP(CuentosContados[[#This Row],[Column1]],CuentosIndexados[],21,FALSE)</f>
        <v>0</v>
      </c>
      <c r="T746" t="str">
        <f>VLOOKUP(CuentosContados[[#This Row],[Column1]],CuentosIndexados[],22,FALSE)</f>
        <v>calma</v>
      </c>
      <c r="U746" t="str">
        <f>VLOOKUP(CuentosContados[[#This Row],[Column1]],CuentosIndexados[],23,FALSE)</f>
        <v>tension</v>
      </c>
      <c r="V746" t="str">
        <f>VLOOKUP(CuentosContados[[#This Row],[Column1]],CuentosIndexados[],24,FALSE)</f>
        <v>estres</v>
      </c>
      <c r="W746">
        <f>VLOOKUP(CuentosContados[[#This Row],[Column1]],CuentosIndexados[],25,FALSE)</f>
        <v>0</v>
      </c>
      <c r="X746">
        <f>VLOOKUP(CuentosContados[[#This Row],[Column1]],CuentosIndexados[],26,FALSE)</f>
        <v>0</v>
      </c>
      <c r="Y746">
        <f>VLOOKUP(CuentosContados[[#This Row],[Column1]],CuentosIndexados[],27,FALSE)</f>
        <v>0</v>
      </c>
      <c r="Z746">
        <f>VLOOKUP(CuentosContados[[#This Row],[Column1]],CuentosIndexados[],28,FALSE)</f>
        <v>0</v>
      </c>
      <c r="AA746">
        <f>VLOOKUP(CuentosContados[[#This Row],[Column1]],CuentosIndexados[],29,FALSE)</f>
        <v>0</v>
      </c>
      <c r="AB746">
        <f>VLOOKUP(CuentosContados[[#This Row],[Column1]],CuentosIndexados[],30,FALSE)</f>
        <v>0</v>
      </c>
      <c r="AC746">
        <f>VLOOKUP(CuentosContados[[#This Row],[Column1]],CuentosIndexados[],31,FALSE)</f>
        <v>0</v>
      </c>
      <c r="AD746">
        <f>VLOOKUP(CuentosContados[[#This Row],[Column1]],CuentosIndexados[],32,FALSE)</f>
        <v>0</v>
      </c>
      <c r="AE746">
        <f>VLOOKUP(CuentosContados[[#This Row],[Column1]],CuentosIndexados[],33,FALSE)</f>
        <v>0</v>
      </c>
      <c r="AF746">
        <f>VLOOKUP(CuentosContados[[#This Row],[Column1]],CuentosIndexados[],34,FALSE)</f>
        <v>0</v>
      </c>
      <c r="AG746">
        <f>VLOOKUP(CuentosContados[[#This Row],[Column1]],CuentosIndexados[],35,FALSE)</f>
        <v>0</v>
      </c>
      <c r="AH746">
        <f>VLOOKUP(CuentosContados[[#This Row],[Column1]],CuentosIndexados[],36,FALSE)</f>
        <v>0</v>
      </c>
      <c r="AI746">
        <f>VLOOKUP(CuentosContados[[#This Row],[Column1]],CuentosIndexados[],37,FALSE)</f>
        <v>0</v>
      </c>
      <c r="AJ746">
        <f>VLOOKUP(CuentosContados[[#This Row],[Column1]],CuentosIndexados[],38,FALSE)</f>
        <v>0</v>
      </c>
      <c r="AK746">
        <f>VLOOKUP(CuentosContados[[#This Row],[Column1]],CuentosIndexados[],39,FALSE)</f>
        <v>0</v>
      </c>
    </row>
    <row r="747" spans="1:37" x14ac:dyDescent="0.25">
      <c r="A747" t="s">
        <v>162</v>
      </c>
      <c r="B747">
        <f>VLOOKUP(CuentosContados[[#This Row],[Column1]],CuentosIndexados[],3,FALSE)</f>
        <v>0</v>
      </c>
      <c r="C747">
        <f>VLOOKUP(CuentosContados[[#This Row],[Column1]],CuentosIndexados[],5,FALSE)</f>
        <v>0</v>
      </c>
      <c r="D747">
        <f>VLOOKUP(CuentosContados[[#This Row],[Column1]],CuentosIndexados[],6,FALSE)</f>
        <v>0</v>
      </c>
      <c r="E747">
        <f>VLOOKUP(CuentosContados[[#This Row],[Column1]],CuentosIndexados[],7,FALSE)</f>
        <v>0</v>
      </c>
      <c r="F747">
        <f>VLOOKUP(CuentosContados[[#This Row],[Column1]],CuentosIndexados[],8,FALSE)</f>
        <v>0</v>
      </c>
      <c r="G747">
        <f>VLOOKUP(CuentosContados[[#This Row],[Column1]],CuentosIndexados[],9,FALSE)</f>
        <v>0</v>
      </c>
      <c r="H747">
        <f>VLOOKUP(CuentosContados[[#This Row],[Column1]],CuentosIndexados[],10,FALSE)</f>
        <v>0</v>
      </c>
      <c r="I747">
        <f>VLOOKUP(CuentosContados[[#This Row],[Column1]],CuentosIndexados[],11,FALSE)</f>
        <v>0</v>
      </c>
      <c r="J747">
        <f>VLOOKUP(CuentosContados[[#This Row],[Column1]],CuentosIndexados[],12,FALSE)</f>
        <v>0</v>
      </c>
      <c r="K747">
        <f>VLOOKUP(CuentosContados[[#This Row],[Column1]],CuentosIndexados[],13,FALSE)</f>
        <v>0</v>
      </c>
      <c r="L747">
        <f>VLOOKUP(CuentosContados[[#This Row],[Column1]],CuentosIndexados[],14,FALSE)</f>
        <v>0</v>
      </c>
      <c r="M747">
        <f>VLOOKUP(CuentosContados[[#This Row],[Column1]],CuentosIndexados[],15,FALSE)</f>
        <v>0</v>
      </c>
      <c r="N747">
        <f>VLOOKUP(CuentosContados[[#This Row],[Column1]],CuentosIndexados[],16,FALSE)</f>
        <v>0</v>
      </c>
      <c r="O747">
        <f>VLOOKUP(CuentosContados[[#This Row],[Column1]],CuentosIndexados[],17,FALSE)</f>
        <v>0</v>
      </c>
      <c r="P747">
        <f>VLOOKUP(CuentosContados[[#This Row],[Column1]],CuentosIndexados[],18,FALSE)</f>
        <v>0</v>
      </c>
      <c r="Q747">
        <f>VLOOKUP(CuentosContados[[#This Row],[Column1]],CuentosIndexados[],19,FALSE)</f>
        <v>0</v>
      </c>
      <c r="R747">
        <f>VLOOKUP(CuentosContados[[#This Row],[Column1]],CuentosIndexados[],20,FALSE)</f>
        <v>0</v>
      </c>
      <c r="S747">
        <f>VLOOKUP(CuentosContados[[#This Row],[Column1]],CuentosIndexados[],21,FALSE)</f>
        <v>0</v>
      </c>
      <c r="T747" t="str">
        <f>VLOOKUP(CuentosContados[[#This Row],[Column1]],CuentosIndexados[],22,FALSE)</f>
        <v>calma</v>
      </c>
      <c r="U747" t="str">
        <f>VLOOKUP(CuentosContados[[#This Row],[Column1]],CuentosIndexados[],23,FALSE)</f>
        <v>tension</v>
      </c>
      <c r="V747" t="str">
        <f>VLOOKUP(CuentosContados[[#This Row],[Column1]],CuentosIndexados[],24,FALSE)</f>
        <v>estres</v>
      </c>
      <c r="W747">
        <f>VLOOKUP(CuentosContados[[#This Row],[Column1]],CuentosIndexados[],25,FALSE)</f>
        <v>0</v>
      </c>
      <c r="X747">
        <f>VLOOKUP(CuentosContados[[#This Row],[Column1]],CuentosIndexados[],26,FALSE)</f>
        <v>0</v>
      </c>
      <c r="Y747">
        <f>VLOOKUP(CuentosContados[[#This Row],[Column1]],CuentosIndexados[],27,FALSE)</f>
        <v>0</v>
      </c>
      <c r="Z747">
        <f>VLOOKUP(CuentosContados[[#This Row],[Column1]],CuentosIndexados[],28,FALSE)</f>
        <v>0</v>
      </c>
      <c r="AA747">
        <f>VLOOKUP(CuentosContados[[#This Row],[Column1]],CuentosIndexados[],29,FALSE)</f>
        <v>0</v>
      </c>
      <c r="AB747">
        <f>VLOOKUP(CuentosContados[[#This Row],[Column1]],CuentosIndexados[],30,FALSE)</f>
        <v>0</v>
      </c>
      <c r="AC747">
        <f>VLOOKUP(CuentosContados[[#This Row],[Column1]],CuentosIndexados[],31,FALSE)</f>
        <v>0</v>
      </c>
      <c r="AD747">
        <f>VLOOKUP(CuentosContados[[#This Row],[Column1]],CuentosIndexados[],32,FALSE)</f>
        <v>0</v>
      </c>
      <c r="AE747">
        <f>VLOOKUP(CuentosContados[[#This Row],[Column1]],CuentosIndexados[],33,FALSE)</f>
        <v>0</v>
      </c>
      <c r="AF747">
        <f>VLOOKUP(CuentosContados[[#This Row],[Column1]],CuentosIndexados[],34,FALSE)</f>
        <v>0</v>
      </c>
      <c r="AG747">
        <f>VLOOKUP(CuentosContados[[#This Row],[Column1]],CuentosIndexados[],35,FALSE)</f>
        <v>0</v>
      </c>
      <c r="AH747">
        <f>VLOOKUP(CuentosContados[[#This Row],[Column1]],CuentosIndexados[],36,FALSE)</f>
        <v>0</v>
      </c>
      <c r="AI747">
        <f>VLOOKUP(CuentosContados[[#This Row],[Column1]],CuentosIndexados[],37,FALSE)</f>
        <v>0</v>
      </c>
      <c r="AJ747">
        <f>VLOOKUP(CuentosContados[[#This Row],[Column1]],CuentosIndexados[],38,FALSE)</f>
        <v>0</v>
      </c>
      <c r="AK747">
        <f>VLOOKUP(CuentosContados[[#This Row],[Column1]],CuentosIndexados[],39,FALSE)</f>
        <v>0</v>
      </c>
    </row>
    <row r="748" spans="1:37" x14ac:dyDescent="0.25">
      <c r="A748" t="s">
        <v>162</v>
      </c>
      <c r="B748">
        <f>VLOOKUP(CuentosContados[[#This Row],[Column1]],CuentosIndexados[],3,FALSE)</f>
        <v>0</v>
      </c>
      <c r="C748">
        <f>VLOOKUP(CuentosContados[[#This Row],[Column1]],CuentosIndexados[],5,FALSE)</f>
        <v>0</v>
      </c>
      <c r="D748">
        <f>VLOOKUP(CuentosContados[[#This Row],[Column1]],CuentosIndexados[],6,FALSE)</f>
        <v>0</v>
      </c>
      <c r="E748">
        <f>VLOOKUP(CuentosContados[[#This Row],[Column1]],CuentosIndexados[],7,FALSE)</f>
        <v>0</v>
      </c>
      <c r="F748">
        <f>VLOOKUP(CuentosContados[[#This Row],[Column1]],CuentosIndexados[],8,FALSE)</f>
        <v>0</v>
      </c>
      <c r="G748">
        <f>VLOOKUP(CuentosContados[[#This Row],[Column1]],CuentosIndexados[],9,FALSE)</f>
        <v>0</v>
      </c>
      <c r="H748">
        <f>VLOOKUP(CuentosContados[[#This Row],[Column1]],CuentosIndexados[],10,FALSE)</f>
        <v>0</v>
      </c>
      <c r="I748">
        <f>VLOOKUP(CuentosContados[[#This Row],[Column1]],CuentosIndexados[],11,FALSE)</f>
        <v>0</v>
      </c>
      <c r="J748">
        <f>VLOOKUP(CuentosContados[[#This Row],[Column1]],CuentosIndexados[],12,FALSE)</f>
        <v>0</v>
      </c>
      <c r="K748">
        <f>VLOOKUP(CuentosContados[[#This Row],[Column1]],CuentosIndexados[],13,FALSE)</f>
        <v>0</v>
      </c>
      <c r="L748">
        <f>VLOOKUP(CuentosContados[[#This Row],[Column1]],CuentosIndexados[],14,FALSE)</f>
        <v>0</v>
      </c>
      <c r="M748">
        <f>VLOOKUP(CuentosContados[[#This Row],[Column1]],CuentosIndexados[],15,FALSE)</f>
        <v>0</v>
      </c>
      <c r="N748">
        <f>VLOOKUP(CuentosContados[[#This Row],[Column1]],CuentosIndexados[],16,FALSE)</f>
        <v>0</v>
      </c>
      <c r="O748">
        <f>VLOOKUP(CuentosContados[[#This Row],[Column1]],CuentosIndexados[],17,FALSE)</f>
        <v>0</v>
      </c>
      <c r="P748">
        <f>VLOOKUP(CuentosContados[[#This Row],[Column1]],CuentosIndexados[],18,FALSE)</f>
        <v>0</v>
      </c>
      <c r="Q748">
        <f>VLOOKUP(CuentosContados[[#This Row],[Column1]],CuentosIndexados[],19,FALSE)</f>
        <v>0</v>
      </c>
      <c r="R748">
        <f>VLOOKUP(CuentosContados[[#This Row],[Column1]],CuentosIndexados[],20,FALSE)</f>
        <v>0</v>
      </c>
      <c r="S748">
        <f>VLOOKUP(CuentosContados[[#This Row],[Column1]],CuentosIndexados[],21,FALSE)</f>
        <v>0</v>
      </c>
      <c r="T748" t="str">
        <f>VLOOKUP(CuentosContados[[#This Row],[Column1]],CuentosIndexados[],22,FALSE)</f>
        <v>calma</v>
      </c>
      <c r="U748" t="str">
        <f>VLOOKUP(CuentosContados[[#This Row],[Column1]],CuentosIndexados[],23,FALSE)</f>
        <v>tension</v>
      </c>
      <c r="V748" t="str">
        <f>VLOOKUP(CuentosContados[[#This Row],[Column1]],CuentosIndexados[],24,FALSE)</f>
        <v>estres</v>
      </c>
      <c r="W748">
        <f>VLOOKUP(CuentosContados[[#This Row],[Column1]],CuentosIndexados[],25,FALSE)</f>
        <v>0</v>
      </c>
      <c r="X748">
        <f>VLOOKUP(CuentosContados[[#This Row],[Column1]],CuentosIndexados[],26,FALSE)</f>
        <v>0</v>
      </c>
      <c r="Y748">
        <f>VLOOKUP(CuentosContados[[#This Row],[Column1]],CuentosIndexados[],27,FALSE)</f>
        <v>0</v>
      </c>
      <c r="Z748">
        <f>VLOOKUP(CuentosContados[[#This Row],[Column1]],CuentosIndexados[],28,FALSE)</f>
        <v>0</v>
      </c>
      <c r="AA748">
        <f>VLOOKUP(CuentosContados[[#This Row],[Column1]],CuentosIndexados[],29,FALSE)</f>
        <v>0</v>
      </c>
      <c r="AB748">
        <f>VLOOKUP(CuentosContados[[#This Row],[Column1]],CuentosIndexados[],30,FALSE)</f>
        <v>0</v>
      </c>
      <c r="AC748">
        <f>VLOOKUP(CuentosContados[[#This Row],[Column1]],CuentosIndexados[],31,FALSE)</f>
        <v>0</v>
      </c>
      <c r="AD748">
        <f>VLOOKUP(CuentosContados[[#This Row],[Column1]],CuentosIndexados[],32,FALSE)</f>
        <v>0</v>
      </c>
      <c r="AE748">
        <f>VLOOKUP(CuentosContados[[#This Row],[Column1]],CuentosIndexados[],33,FALSE)</f>
        <v>0</v>
      </c>
      <c r="AF748">
        <f>VLOOKUP(CuentosContados[[#This Row],[Column1]],CuentosIndexados[],34,FALSE)</f>
        <v>0</v>
      </c>
      <c r="AG748">
        <f>VLOOKUP(CuentosContados[[#This Row],[Column1]],CuentosIndexados[],35,FALSE)</f>
        <v>0</v>
      </c>
      <c r="AH748">
        <f>VLOOKUP(CuentosContados[[#This Row],[Column1]],CuentosIndexados[],36,FALSE)</f>
        <v>0</v>
      </c>
      <c r="AI748">
        <f>VLOOKUP(CuentosContados[[#This Row],[Column1]],CuentosIndexados[],37,FALSE)</f>
        <v>0</v>
      </c>
      <c r="AJ748">
        <f>VLOOKUP(CuentosContados[[#This Row],[Column1]],CuentosIndexados[],38,FALSE)</f>
        <v>0</v>
      </c>
      <c r="AK748">
        <f>VLOOKUP(CuentosContados[[#This Row],[Column1]],CuentosIndexados[],39,FALSE)</f>
        <v>0</v>
      </c>
    </row>
    <row r="749" spans="1:37" x14ac:dyDescent="0.25">
      <c r="A749" t="s">
        <v>162</v>
      </c>
      <c r="B749">
        <f>VLOOKUP(CuentosContados[[#This Row],[Column1]],CuentosIndexados[],3,FALSE)</f>
        <v>0</v>
      </c>
      <c r="C749">
        <f>VLOOKUP(CuentosContados[[#This Row],[Column1]],CuentosIndexados[],5,FALSE)</f>
        <v>0</v>
      </c>
      <c r="D749">
        <f>VLOOKUP(CuentosContados[[#This Row],[Column1]],CuentosIndexados[],6,FALSE)</f>
        <v>0</v>
      </c>
      <c r="E749">
        <f>VLOOKUP(CuentosContados[[#This Row],[Column1]],CuentosIndexados[],7,FALSE)</f>
        <v>0</v>
      </c>
      <c r="F749">
        <f>VLOOKUP(CuentosContados[[#This Row],[Column1]],CuentosIndexados[],8,FALSE)</f>
        <v>0</v>
      </c>
      <c r="G749">
        <f>VLOOKUP(CuentosContados[[#This Row],[Column1]],CuentosIndexados[],9,FALSE)</f>
        <v>0</v>
      </c>
      <c r="H749">
        <f>VLOOKUP(CuentosContados[[#This Row],[Column1]],CuentosIndexados[],10,FALSE)</f>
        <v>0</v>
      </c>
      <c r="I749">
        <f>VLOOKUP(CuentosContados[[#This Row],[Column1]],CuentosIndexados[],11,FALSE)</f>
        <v>0</v>
      </c>
      <c r="J749">
        <f>VLOOKUP(CuentosContados[[#This Row],[Column1]],CuentosIndexados[],12,FALSE)</f>
        <v>0</v>
      </c>
      <c r="K749">
        <f>VLOOKUP(CuentosContados[[#This Row],[Column1]],CuentosIndexados[],13,FALSE)</f>
        <v>0</v>
      </c>
      <c r="L749">
        <f>VLOOKUP(CuentosContados[[#This Row],[Column1]],CuentosIndexados[],14,FALSE)</f>
        <v>0</v>
      </c>
      <c r="M749">
        <f>VLOOKUP(CuentosContados[[#This Row],[Column1]],CuentosIndexados[],15,FALSE)</f>
        <v>0</v>
      </c>
      <c r="N749">
        <f>VLOOKUP(CuentosContados[[#This Row],[Column1]],CuentosIndexados[],16,FALSE)</f>
        <v>0</v>
      </c>
      <c r="O749">
        <f>VLOOKUP(CuentosContados[[#This Row],[Column1]],CuentosIndexados[],17,FALSE)</f>
        <v>0</v>
      </c>
      <c r="P749">
        <f>VLOOKUP(CuentosContados[[#This Row],[Column1]],CuentosIndexados[],18,FALSE)</f>
        <v>0</v>
      </c>
      <c r="Q749">
        <f>VLOOKUP(CuentosContados[[#This Row],[Column1]],CuentosIndexados[],19,FALSE)</f>
        <v>0</v>
      </c>
      <c r="R749">
        <f>VLOOKUP(CuentosContados[[#This Row],[Column1]],CuentosIndexados[],20,FALSE)</f>
        <v>0</v>
      </c>
      <c r="S749">
        <f>VLOOKUP(CuentosContados[[#This Row],[Column1]],CuentosIndexados[],21,FALSE)</f>
        <v>0</v>
      </c>
      <c r="T749" t="str">
        <f>VLOOKUP(CuentosContados[[#This Row],[Column1]],CuentosIndexados[],22,FALSE)</f>
        <v>calma</v>
      </c>
      <c r="U749" t="str">
        <f>VLOOKUP(CuentosContados[[#This Row],[Column1]],CuentosIndexados[],23,FALSE)</f>
        <v>tension</v>
      </c>
      <c r="V749" t="str">
        <f>VLOOKUP(CuentosContados[[#This Row],[Column1]],CuentosIndexados[],24,FALSE)</f>
        <v>estres</v>
      </c>
      <c r="W749">
        <f>VLOOKUP(CuentosContados[[#This Row],[Column1]],CuentosIndexados[],25,FALSE)</f>
        <v>0</v>
      </c>
      <c r="X749">
        <f>VLOOKUP(CuentosContados[[#This Row],[Column1]],CuentosIndexados[],26,FALSE)</f>
        <v>0</v>
      </c>
      <c r="Y749">
        <f>VLOOKUP(CuentosContados[[#This Row],[Column1]],CuentosIndexados[],27,FALSE)</f>
        <v>0</v>
      </c>
      <c r="Z749">
        <f>VLOOKUP(CuentosContados[[#This Row],[Column1]],CuentosIndexados[],28,FALSE)</f>
        <v>0</v>
      </c>
      <c r="AA749">
        <f>VLOOKUP(CuentosContados[[#This Row],[Column1]],CuentosIndexados[],29,FALSE)</f>
        <v>0</v>
      </c>
      <c r="AB749">
        <f>VLOOKUP(CuentosContados[[#This Row],[Column1]],CuentosIndexados[],30,FALSE)</f>
        <v>0</v>
      </c>
      <c r="AC749">
        <f>VLOOKUP(CuentosContados[[#This Row],[Column1]],CuentosIndexados[],31,FALSE)</f>
        <v>0</v>
      </c>
      <c r="AD749">
        <f>VLOOKUP(CuentosContados[[#This Row],[Column1]],CuentosIndexados[],32,FALSE)</f>
        <v>0</v>
      </c>
      <c r="AE749">
        <f>VLOOKUP(CuentosContados[[#This Row],[Column1]],CuentosIndexados[],33,FALSE)</f>
        <v>0</v>
      </c>
      <c r="AF749">
        <f>VLOOKUP(CuentosContados[[#This Row],[Column1]],CuentosIndexados[],34,FALSE)</f>
        <v>0</v>
      </c>
      <c r="AG749">
        <f>VLOOKUP(CuentosContados[[#This Row],[Column1]],CuentosIndexados[],35,FALSE)</f>
        <v>0</v>
      </c>
      <c r="AH749">
        <f>VLOOKUP(CuentosContados[[#This Row],[Column1]],CuentosIndexados[],36,FALSE)</f>
        <v>0</v>
      </c>
      <c r="AI749">
        <f>VLOOKUP(CuentosContados[[#This Row],[Column1]],CuentosIndexados[],37,FALSE)</f>
        <v>0</v>
      </c>
      <c r="AJ749">
        <f>VLOOKUP(CuentosContados[[#This Row],[Column1]],CuentosIndexados[],38,FALSE)</f>
        <v>0</v>
      </c>
      <c r="AK749">
        <f>VLOOKUP(CuentosContados[[#This Row],[Column1]],CuentosIndexados[],39,FALSE)</f>
        <v>0</v>
      </c>
    </row>
    <row r="750" spans="1:37" x14ac:dyDescent="0.25">
      <c r="A750" t="s">
        <v>162</v>
      </c>
      <c r="B750">
        <f>VLOOKUP(CuentosContados[[#This Row],[Column1]],CuentosIndexados[],3,FALSE)</f>
        <v>0</v>
      </c>
      <c r="C750">
        <f>VLOOKUP(CuentosContados[[#This Row],[Column1]],CuentosIndexados[],5,FALSE)</f>
        <v>0</v>
      </c>
      <c r="D750">
        <f>VLOOKUP(CuentosContados[[#This Row],[Column1]],CuentosIndexados[],6,FALSE)</f>
        <v>0</v>
      </c>
      <c r="E750">
        <f>VLOOKUP(CuentosContados[[#This Row],[Column1]],CuentosIndexados[],7,FALSE)</f>
        <v>0</v>
      </c>
      <c r="F750">
        <f>VLOOKUP(CuentosContados[[#This Row],[Column1]],CuentosIndexados[],8,FALSE)</f>
        <v>0</v>
      </c>
      <c r="G750">
        <f>VLOOKUP(CuentosContados[[#This Row],[Column1]],CuentosIndexados[],9,FALSE)</f>
        <v>0</v>
      </c>
      <c r="H750">
        <f>VLOOKUP(CuentosContados[[#This Row],[Column1]],CuentosIndexados[],10,FALSE)</f>
        <v>0</v>
      </c>
      <c r="I750">
        <f>VLOOKUP(CuentosContados[[#This Row],[Column1]],CuentosIndexados[],11,FALSE)</f>
        <v>0</v>
      </c>
      <c r="J750">
        <f>VLOOKUP(CuentosContados[[#This Row],[Column1]],CuentosIndexados[],12,FALSE)</f>
        <v>0</v>
      </c>
      <c r="K750">
        <f>VLOOKUP(CuentosContados[[#This Row],[Column1]],CuentosIndexados[],13,FALSE)</f>
        <v>0</v>
      </c>
      <c r="L750">
        <f>VLOOKUP(CuentosContados[[#This Row],[Column1]],CuentosIndexados[],14,FALSE)</f>
        <v>0</v>
      </c>
      <c r="M750">
        <f>VLOOKUP(CuentosContados[[#This Row],[Column1]],CuentosIndexados[],15,FALSE)</f>
        <v>0</v>
      </c>
      <c r="N750">
        <f>VLOOKUP(CuentosContados[[#This Row],[Column1]],CuentosIndexados[],16,FALSE)</f>
        <v>0</v>
      </c>
      <c r="O750">
        <f>VLOOKUP(CuentosContados[[#This Row],[Column1]],CuentosIndexados[],17,FALSE)</f>
        <v>0</v>
      </c>
      <c r="P750">
        <f>VLOOKUP(CuentosContados[[#This Row],[Column1]],CuentosIndexados[],18,FALSE)</f>
        <v>0</v>
      </c>
      <c r="Q750">
        <f>VLOOKUP(CuentosContados[[#This Row],[Column1]],CuentosIndexados[],19,FALSE)</f>
        <v>0</v>
      </c>
      <c r="R750">
        <f>VLOOKUP(CuentosContados[[#This Row],[Column1]],CuentosIndexados[],20,FALSE)</f>
        <v>0</v>
      </c>
      <c r="S750">
        <f>VLOOKUP(CuentosContados[[#This Row],[Column1]],CuentosIndexados[],21,FALSE)</f>
        <v>0</v>
      </c>
      <c r="T750" t="str">
        <f>VLOOKUP(CuentosContados[[#This Row],[Column1]],CuentosIndexados[],22,FALSE)</f>
        <v>calma</v>
      </c>
      <c r="U750" t="str">
        <f>VLOOKUP(CuentosContados[[#This Row],[Column1]],CuentosIndexados[],23,FALSE)</f>
        <v>tension</v>
      </c>
      <c r="V750" t="str">
        <f>VLOOKUP(CuentosContados[[#This Row],[Column1]],CuentosIndexados[],24,FALSE)</f>
        <v>estres</v>
      </c>
      <c r="W750">
        <f>VLOOKUP(CuentosContados[[#This Row],[Column1]],CuentosIndexados[],25,FALSE)</f>
        <v>0</v>
      </c>
      <c r="X750">
        <f>VLOOKUP(CuentosContados[[#This Row],[Column1]],CuentosIndexados[],26,FALSE)</f>
        <v>0</v>
      </c>
      <c r="Y750">
        <f>VLOOKUP(CuentosContados[[#This Row],[Column1]],CuentosIndexados[],27,FALSE)</f>
        <v>0</v>
      </c>
      <c r="Z750">
        <f>VLOOKUP(CuentosContados[[#This Row],[Column1]],CuentosIndexados[],28,FALSE)</f>
        <v>0</v>
      </c>
      <c r="AA750">
        <f>VLOOKUP(CuentosContados[[#This Row],[Column1]],CuentosIndexados[],29,FALSE)</f>
        <v>0</v>
      </c>
      <c r="AB750">
        <f>VLOOKUP(CuentosContados[[#This Row],[Column1]],CuentosIndexados[],30,FALSE)</f>
        <v>0</v>
      </c>
      <c r="AC750">
        <f>VLOOKUP(CuentosContados[[#This Row],[Column1]],CuentosIndexados[],31,FALSE)</f>
        <v>0</v>
      </c>
      <c r="AD750">
        <f>VLOOKUP(CuentosContados[[#This Row],[Column1]],CuentosIndexados[],32,FALSE)</f>
        <v>0</v>
      </c>
      <c r="AE750">
        <f>VLOOKUP(CuentosContados[[#This Row],[Column1]],CuentosIndexados[],33,FALSE)</f>
        <v>0</v>
      </c>
      <c r="AF750">
        <f>VLOOKUP(CuentosContados[[#This Row],[Column1]],CuentosIndexados[],34,FALSE)</f>
        <v>0</v>
      </c>
      <c r="AG750">
        <f>VLOOKUP(CuentosContados[[#This Row],[Column1]],CuentosIndexados[],35,FALSE)</f>
        <v>0</v>
      </c>
      <c r="AH750">
        <f>VLOOKUP(CuentosContados[[#This Row],[Column1]],CuentosIndexados[],36,FALSE)</f>
        <v>0</v>
      </c>
      <c r="AI750">
        <f>VLOOKUP(CuentosContados[[#This Row],[Column1]],CuentosIndexados[],37,FALSE)</f>
        <v>0</v>
      </c>
      <c r="AJ750">
        <f>VLOOKUP(CuentosContados[[#This Row],[Column1]],CuentosIndexados[],38,FALSE)</f>
        <v>0</v>
      </c>
      <c r="AK750">
        <f>VLOOKUP(CuentosContados[[#This Row],[Column1]],CuentosIndexados[],39,FALSE)</f>
        <v>0</v>
      </c>
    </row>
    <row r="751" spans="1:37" x14ac:dyDescent="0.25">
      <c r="A751" t="s">
        <v>162</v>
      </c>
      <c r="B751">
        <f>VLOOKUP(CuentosContados[[#This Row],[Column1]],CuentosIndexados[],3,FALSE)</f>
        <v>0</v>
      </c>
      <c r="C751">
        <f>VLOOKUP(CuentosContados[[#This Row],[Column1]],CuentosIndexados[],5,FALSE)</f>
        <v>0</v>
      </c>
      <c r="D751">
        <f>VLOOKUP(CuentosContados[[#This Row],[Column1]],CuentosIndexados[],6,FALSE)</f>
        <v>0</v>
      </c>
      <c r="E751">
        <f>VLOOKUP(CuentosContados[[#This Row],[Column1]],CuentosIndexados[],7,FALSE)</f>
        <v>0</v>
      </c>
      <c r="F751">
        <f>VLOOKUP(CuentosContados[[#This Row],[Column1]],CuentosIndexados[],8,FALSE)</f>
        <v>0</v>
      </c>
      <c r="G751">
        <f>VLOOKUP(CuentosContados[[#This Row],[Column1]],CuentosIndexados[],9,FALSE)</f>
        <v>0</v>
      </c>
      <c r="H751">
        <f>VLOOKUP(CuentosContados[[#This Row],[Column1]],CuentosIndexados[],10,FALSE)</f>
        <v>0</v>
      </c>
      <c r="I751">
        <f>VLOOKUP(CuentosContados[[#This Row],[Column1]],CuentosIndexados[],11,FALSE)</f>
        <v>0</v>
      </c>
      <c r="J751">
        <f>VLOOKUP(CuentosContados[[#This Row],[Column1]],CuentosIndexados[],12,FALSE)</f>
        <v>0</v>
      </c>
      <c r="K751">
        <f>VLOOKUP(CuentosContados[[#This Row],[Column1]],CuentosIndexados[],13,FALSE)</f>
        <v>0</v>
      </c>
      <c r="L751">
        <f>VLOOKUP(CuentosContados[[#This Row],[Column1]],CuentosIndexados[],14,FALSE)</f>
        <v>0</v>
      </c>
      <c r="M751">
        <f>VLOOKUP(CuentosContados[[#This Row],[Column1]],CuentosIndexados[],15,FALSE)</f>
        <v>0</v>
      </c>
      <c r="N751">
        <f>VLOOKUP(CuentosContados[[#This Row],[Column1]],CuentosIndexados[],16,FALSE)</f>
        <v>0</v>
      </c>
      <c r="O751">
        <f>VLOOKUP(CuentosContados[[#This Row],[Column1]],CuentosIndexados[],17,FALSE)</f>
        <v>0</v>
      </c>
      <c r="P751">
        <f>VLOOKUP(CuentosContados[[#This Row],[Column1]],CuentosIndexados[],18,FALSE)</f>
        <v>0</v>
      </c>
      <c r="Q751">
        <f>VLOOKUP(CuentosContados[[#This Row],[Column1]],CuentosIndexados[],19,FALSE)</f>
        <v>0</v>
      </c>
      <c r="R751">
        <f>VLOOKUP(CuentosContados[[#This Row],[Column1]],CuentosIndexados[],20,FALSE)</f>
        <v>0</v>
      </c>
      <c r="S751">
        <f>VLOOKUP(CuentosContados[[#This Row],[Column1]],CuentosIndexados[],21,FALSE)</f>
        <v>0</v>
      </c>
      <c r="T751" t="str">
        <f>VLOOKUP(CuentosContados[[#This Row],[Column1]],CuentosIndexados[],22,FALSE)</f>
        <v>calma</v>
      </c>
      <c r="U751" t="str">
        <f>VLOOKUP(CuentosContados[[#This Row],[Column1]],CuentosIndexados[],23,FALSE)</f>
        <v>tension</v>
      </c>
      <c r="V751" t="str">
        <f>VLOOKUP(CuentosContados[[#This Row],[Column1]],CuentosIndexados[],24,FALSE)</f>
        <v>estres</v>
      </c>
      <c r="W751">
        <f>VLOOKUP(CuentosContados[[#This Row],[Column1]],CuentosIndexados[],25,FALSE)</f>
        <v>0</v>
      </c>
      <c r="X751">
        <f>VLOOKUP(CuentosContados[[#This Row],[Column1]],CuentosIndexados[],26,FALSE)</f>
        <v>0</v>
      </c>
      <c r="Y751">
        <f>VLOOKUP(CuentosContados[[#This Row],[Column1]],CuentosIndexados[],27,FALSE)</f>
        <v>0</v>
      </c>
      <c r="Z751">
        <f>VLOOKUP(CuentosContados[[#This Row],[Column1]],CuentosIndexados[],28,FALSE)</f>
        <v>0</v>
      </c>
      <c r="AA751">
        <f>VLOOKUP(CuentosContados[[#This Row],[Column1]],CuentosIndexados[],29,FALSE)</f>
        <v>0</v>
      </c>
      <c r="AB751">
        <f>VLOOKUP(CuentosContados[[#This Row],[Column1]],CuentosIndexados[],30,FALSE)</f>
        <v>0</v>
      </c>
      <c r="AC751">
        <f>VLOOKUP(CuentosContados[[#This Row],[Column1]],CuentosIndexados[],31,FALSE)</f>
        <v>0</v>
      </c>
      <c r="AD751">
        <f>VLOOKUP(CuentosContados[[#This Row],[Column1]],CuentosIndexados[],32,FALSE)</f>
        <v>0</v>
      </c>
      <c r="AE751">
        <f>VLOOKUP(CuentosContados[[#This Row],[Column1]],CuentosIndexados[],33,FALSE)</f>
        <v>0</v>
      </c>
      <c r="AF751">
        <f>VLOOKUP(CuentosContados[[#This Row],[Column1]],CuentosIndexados[],34,FALSE)</f>
        <v>0</v>
      </c>
      <c r="AG751">
        <f>VLOOKUP(CuentosContados[[#This Row],[Column1]],CuentosIndexados[],35,FALSE)</f>
        <v>0</v>
      </c>
      <c r="AH751">
        <f>VLOOKUP(CuentosContados[[#This Row],[Column1]],CuentosIndexados[],36,FALSE)</f>
        <v>0</v>
      </c>
      <c r="AI751">
        <f>VLOOKUP(CuentosContados[[#This Row],[Column1]],CuentosIndexados[],37,FALSE)</f>
        <v>0</v>
      </c>
      <c r="AJ751">
        <f>VLOOKUP(CuentosContados[[#This Row],[Column1]],CuentosIndexados[],38,FALSE)</f>
        <v>0</v>
      </c>
      <c r="AK751">
        <f>VLOOKUP(CuentosContados[[#This Row],[Column1]],CuentosIndexados[],39,FALSE)</f>
        <v>0</v>
      </c>
    </row>
    <row r="752" spans="1:37" x14ac:dyDescent="0.25">
      <c r="A752" t="s">
        <v>162</v>
      </c>
      <c r="B752">
        <f>VLOOKUP(CuentosContados[[#This Row],[Column1]],CuentosIndexados[],3,FALSE)</f>
        <v>0</v>
      </c>
      <c r="C752">
        <f>VLOOKUP(CuentosContados[[#This Row],[Column1]],CuentosIndexados[],5,FALSE)</f>
        <v>0</v>
      </c>
      <c r="D752">
        <f>VLOOKUP(CuentosContados[[#This Row],[Column1]],CuentosIndexados[],6,FALSE)</f>
        <v>0</v>
      </c>
      <c r="E752">
        <f>VLOOKUP(CuentosContados[[#This Row],[Column1]],CuentosIndexados[],7,FALSE)</f>
        <v>0</v>
      </c>
      <c r="F752">
        <f>VLOOKUP(CuentosContados[[#This Row],[Column1]],CuentosIndexados[],8,FALSE)</f>
        <v>0</v>
      </c>
      <c r="G752">
        <f>VLOOKUP(CuentosContados[[#This Row],[Column1]],CuentosIndexados[],9,FALSE)</f>
        <v>0</v>
      </c>
      <c r="H752">
        <f>VLOOKUP(CuentosContados[[#This Row],[Column1]],CuentosIndexados[],10,FALSE)</f>
        <v>0</v>
      </c>
      <c r="I752">
        <f>VLOOKUP(CuentosContados[[#This Row],[Column1]],CuentosIndexados[],11,FALSE)</f>
        <v>0</v>
      </c>
      <c r="J752">
        <f>VLOOKUP(CuentosContados[[#This Row],[Column1]],CuentosIndexados[],12,FALSE)</f>
        <v>0</v>
      </c>
      <c r="K752">
        <f>VLOOKUP(CuentosContados[[#This Row],[Column1]],CuentosIndexados[],13,FALSE)</f>
        <v>0</v>
      </c>
      <c r="L752">
        <f>VLOOKUP(CuentosContados[[#This Row],[Column1]],CuentosIndexados[],14,FALSE)</f>
        <v>0</v>
      </c>
      <c r="M752">
        <f>VLOOKUP(CuentosContados[[#This Row],[Column1]],CuentosIndexados[],15,FALSE)</f>
        <v>0</v>
      </c>
      <c r="N752">
        <f>VLOOKUP(CuentosContados[[#This Row],[Column1]],CuentosIndexados[],16,FALSE)</f>
        <v>0</v>
      </c>
      <c r="O752">
        <f>VLOOKUP(CuentosContados[[#This Row],[Column1]],CuentosIndexados[],17,FALSE)</f>
        <v>0</v>
      </c>
      <c r="P752">
        <f>VLOOKUP(CuentosContados[[#This Row],[Column1]],CuentosIndexados[],18,FALSE)</f>
        <v>0</v>
      </c>
      <c r="Q752">
        <f>VLOOKUP(CuentosContados[[#This Row],[Column1]],CuentosIndexados[],19,FALSE)</f>
        <v>0</v>
      </c>
      <c r="R752">
        <f>VLOOKUP(CuentosContados[[#This Row],[Column1]],CuentosIndexados[],20,FALSE)</f>
        <v>0</v>
      </c>
      <c r="S752">
        <f>VLOOKUP(CuentosContados[[#This Row],[Column1]],CuentosIndexados[],21,FALSE)</f>
        <v>0</v>
      </c>
      <c r="T752" t="str">
        <f>VLOOKUP(CuentosContados[[#This Row],[Column1]],CuentosIndexados[],22,FALSE)</f>
        <v>calma</v>
      </c>
      <c r="U752" t="str">
        <f>VLOOKUP(CuentosContados[[#This Row],[Column1]],CuentosIndexados[],23,FALSE)</f>
        <v>tension</v>
      </c>
      <c r="V752" t="str">
        <f>VLOOKUP(CuentosContados[[#This Row],[Column1]],CuentosIndexados[],24,FALSE)</f>
        <v>estres</v>
      </c>
      <c r="W752">
        <f>VLOOKUP(CuentosContados[[#This Row],[Column1]],CuentosIndexados[],25,FALSE)</f>
        <v>0</v>
      </c>
      <c r="X752">
        <f>VLOOKUP(CuentosContados[[#This Row],[Column1]],CuentosIndexados[],26,FALSE)</f>
        <v>0</v>
      </c>
      <c r="Y752">
        <f>VLOOKUP(CuentosContados[[#This Row],[Column1]],CuentosIndexados[],27,FALSE)</f>
        <v>0</v>
      </c>
      <c r="Z752">
        <f>VLOOKUP(CuentosContados[[#This Row],[Column1]],CuentosIndexados[],28,FALSE)</f>
        <v>0</v>
      </c>
      <c r="AA752">
        <f>VLOOKUP(CuentosContados[[#This Row],[Column1]],CuentosIndexados[],29,FALSE)</f>
        <v>0</v>
      </c>
      <c r="AB752">
        <f>VLOOKUP(CuentosContados[[#This Row],[Column1]],CuentosIndexados[],30,FALSE)</f>
        <v>0</v>
      </c>
      <c r="AC752">
        <f>VLOOKUP(CuentosContados[[#This Row],[Column1]],CuentosIndexados[],31,FALSE)</f>
        <v>0</v>
      </c>
      <c r="AD752">
        <f>VLOOKUP(CuentosContados[[#This Row],[Column1]],CuentosIndexados[],32,FALSE)</f>
        <v>0</v>
      </c>
      <c r="AE752">
        <f>VLOOKUP(CuentosContados[[#This Row],[Column1]],CuentosIndexados[],33,FALSE)</f>
        <v>0</v>
      </c>
      <c r="AF752">
        <f>VLOOKUP(CuentosContados[[#This Row],[Column1]],CuentosIndexados[],34,FALSE)</f>
        <v>0</v>
      </c>
      <c r="AG752">
        <f>VLOOKUP(CuentosContados[[#This Row],[Column1]],CuentosIndexados[],35,FALSE)</f>
        <v>0</v>
      </c>
      <c r="AH752">
        <f>VLOOKUP(CuentosContados[[#This Row],[Column1]],CuentosIndexados[],36,FALSE)</f>
        <v>0</v>
      </c>
      <c r="AI752">
        <f>VLOOKUP(CuentosContados[[#This Row],[Column1]],CuentosIndexados[],37,FALSE)</f>
        <v>0</v>
      </c>
      <c r="AJ752">
        <f>VLOOKUP(CuentosContados[[#This Row],[Column1]],CuentosIndexados[],38,FALSE)</f>
        <v>0</v>
      </c>
      <c r="AK752">
        <f>VLOOKUP(CuentosContados[[#This Row],[Column1]],CuentosIndexados[],39,FALSE)</f>
        <v>0</v>
      </c>
    </row>
    <row r="753" spans="1:37" x14ac:dyDescent="0.25">
      <c r="A753" t="s">
        <v>162</v>
      </c>
      <c r="B753">
        <f>VLOOKUP(CuentosContados[[#This Row],[Column1]],CuentosIndexados[],3,FALSE)</f>
        <v>0</v>
      </c>
      <c r="C753">
        <f>VLOOKUP(CuentosContados[[#This Row],[Column1]],CuentosIndexados[],5,FALSE)</f>
        <v>0</v>
      </c>
      <c r="D753">
        <f>VLOOKUP(CuentosContados[[#This Row],[Column1]],CuentosIndexados[],6,FALSE)</f>
        <v>0</v>
      </c>
      <c r="E753">
        <f>VLOOKUP(CuentosContados[[#This Row],[Column1]],CuentosIndexados[],7,FALSE)</f>
        <v>0</v>
      </c>
      <c r="F753">
        <f>VLOOKUP(CuentosContados[[#This Row],[Column1]],CuentosIndexados[],8,FALSE)</f>
        <v>0</v>
      </c>
      <c r="G753">
        <f>VLOOKUP(CuentosContados[[#This Row],[Column1]],CuentosIndexados[],9,FALSE)</f>
        <v>0</v>
      </c>
      <c r="H753">
        <f>VLOOKUP(CuentosContados[[#This Row],[Column1]],CuentosIndexados[],10,FALSE)</f>
        <v>0</v>
      </c>
      <c r="I753">
        <f>VLOOKUP(CuentosContados[[#This Row],[Column1]],CuentosIndexados[],11,FALSE)</f>
        <v>0</v>
      </c>
      <c r="J753">
        <f>VLOOKUP(CuentosContados[[#This Row],[Column1]],CuentosIndexados[],12,FALSE)</f>
        <v>0</v>
      </c>
      <c r="K753">
        <f>VLOOKUP(CuentosContados[[#This Row],[Column1]],CuentosIndexados[],13,FALSE)</f>
        <v>0</v>
      </c>
      <c r="L753">
        <f>VLOOKUP(CuentosContados[[#This Row],[Column1]],CuentosIndexados[],14,FALSE)</f>
        <v>0</v>
      </c>
      <c r="M753">
        <f>VLOOKUP(CuentosContados[[#This Row],[Column1]],CuentosIndexados[],15,FALSE)</f>
        <v>0</v>
      </c>
      <c r="N753">
        <f>VLOOKUP(CuentosContados[[#This Row],[Column1]],CuentosIndexados[],16,FALSE)</f>
        <v>0</v>
      </c>
      <c r="O753">
        <f>VLOOKUP(CuentosContados[[#This Row],[Column1]],CuentosIndexados[],17,FALSE)</f>
        <v>0</v>
      </c>
      <c r="P753">
        <f>VLOOKUP(CuentosContados[[#This Row],[Column1]],CuentosIndexados[],18,FALSE)</f>
        <v>0</v>
      </c>
      <c r="Q753">
        <f>VLOOKUP(CuentosContados[[#This Row],[Column1]],CuentosIndexados[],19,FALSE)</f>
        <v>0</v>
      </c>
      <c r="R753">
        <f>VLOOKUP(CuentosContados[[#This Row],[Column1]],CuentosIndexados[],20,FALSE)</f>
        <v>0</v>
      </c>
      <c r="S753">
        <f>VLOOKUP(CuentosContados[[#This Row],[Column1]],CuentosIndexados[],21,FALSE)</f>
        <v>0</v>
      </c>
      <c r="T753" t="str">
        <f>VLOOKUP(CuentosContados[[#This Row],[Column1]],CuentosIndexados[],22,FALSE)</f>
        <v>calma</v>
      </c>
      <c r="U753" t="str">
        <f>VLOOKUP(CuentosContados[[#This Row],[Column1]],CuentosIndexados[],23,FALSE)</f>
        <v>tension</v>
      </c>
      <c r="V753" t="str">
        <f>VLOOKUP(CuentosContados[[#This Row],[Column1]],CuentosIndexados[],24,FALSE)</f>
        <v>estres</v>
      </c>
      <c r="W753">
        <f>VLOOKUP(CuentosContados[[#This Row],[Column1]],CuentosIndexados[],25,FALSE)</f>
        <v>0</v>
      </c>
      <c r="X753">
        <f>VLOOKUP(CuentosContados[[#This Row],[Column1]],CuentosIndexados[],26,FALSE)</f>
        <v>0</v>
      </c>
      <c r="Y753">
        <f>VLOOKUP(CuentosContados[[#This Row],[Column1]],CuentosIndexados[],27,FALSE)</f>
        <v>0</v>
      </c>
      <c r="Z753">
        <f>VLOOKUP(CuentosContados[[#This Row],[Column1]],CuentosIndexados[],28,FALSE)</f>
        <v>0</v>
      </c>
      <c r="AA753">
        <f>VLOOKUP(CuentosContados[[#This Row],[Column1]],CuentosIndexados[],29,FALSE)</f>
        <v>0</v>
      </c>
      <c r="AB753">
        <f>VLOOKUP(CuentosContados[[#This Row],[Column1]],CuentosIndexados[],30,FALSE)</f>
        <v>0</v>
      </c>
      <c r="AC753">
        <f>VLOOKUP(CuentosContados[[#This Row],[Column1]],CuentosIndexados[],31,FALSE)</f>
        <v>0</v>
      </c>
      <c r="AD753">
        <f>VLOOKUP(CuentosContados[[#This Row],[Column1]],CuentosIndexados[],32,FALSE)</f>
        <v>0</v>
      </c>
      <c r="AE753">
        <f>VLOOKUP(CuentosContados[[#This Row],[Column1]],CuentosIndexados[],33,FALSE)</f>
        <v>0</v>
      </c>
      <c r="AF753">
        <f>VLOOKUP(CuentosContados[[#This Row],[Column1]],CuentosIndexados[],34,FALSE)</f>
        <v>0</v>
      </c>
      <c r="AG753">
        <f>VLOOKUP(CuentosContados[[#This Row],[Column1]],CuentosIndexados[],35,FALSE)</f>
        <v>0</v>
      </c>
      <c r="AH753">
        <f>VLOOKUP(CuentosContados[[#This Row],[Column1]],CuentosIndexados[],36,FALSE)</f>
        <v>0</v>
      </c>
      <c r="AI753">
        <f>VLOOKUP(CuentosContados[[#This Row],[Column1]],CuentosIndexados[],37,FALSE)</f>
        <v>0</v>
      </c>
      <c r="AJ753">
        <f>VLOOKUP(CuentosContados[[#This Row],[Column1]],CuentosIndexados[],38,FALSE)</f>
        <v>0</v>
      </c>
      <c r="AK753">
        <f>VLOOKUP(CuentosContados[[#This Row],[Column1]],CuentosIndexados[],39,FALSE)</f>
        <v>0</v>
      </c>
    </row>
    <row r="754" spans="1:37" x14ac:dyDescent="0.25">
      <c r="A754" t="s">
        <v>162</v>
      </c>
      <c r="B754">
        <f>VLOOKUP(CuentosContados[[#This Row],[Column1]],CuentosIndexados[],3,FALSE)</f>
        <v>0</v>
      </c>
      <c r="C754">
        <f>VLOOKUP(CuentosContados[[#This Row],[Column1]],CuentosIndexados[],5,FALSE)</f>
        <v>0</v>
      </c>
      <c r="D754">
        <f>VLOOKUP(CuentosContados[[#This Row],[Column1]],CuentosIndexados[],6,FALSE)</f>
        <v>0</v>
      </c>
      <c r="E754">
        <f>VLOOKUP(CuentosContados[[#This Row],[Column1]],CuentosIndexados[],7,FALSE)</f>
        <v>0</v>
      </c>
      <c r="F754">
        <f>VLOOKUP(CuentosContados[[#This Row],[Column1]],CuentosIndexados[],8,FALSE)</f>
        <v>0</v>
      </c>
      <c r="G754">
        <f>VLOOKUP(CuentosContados[[#This Row],[Column1]],CuentosIndexados[],9,FALSE)</f>
        <v>0</v>
      </c>
      <c r="H754">
        <f>VLOOKUP(CuentosContados[[#This Row],[Column1]],CuentosIndexados[],10,FALSE)</f>
        <v>0</v>
      </c>
      <c r="I754">
        <f>VLOOKUP(CuentosContados[[#This Row],[Column1]],CuentosIndexados[],11,FALSE)</f>
        <v>0</v>
      </c>
      <c r="J754">
        <f>VLOOKUP(CuentosContados[[#This Row],[Column1]],CuentosIndexados[],12,FALSE)</f>
        <v>0</v>
      </c>
      <c r="K754">
        <f>VLOOKUP(CuentosContados[[#This Row],[Column1]],CuentosIndexados[],13,FALSE)</f>
        <v>0</v>
      </c>
      <c r="L754">
        <f>VLOOKUP(CuentosContados[[#This Row],[Column1]],CuentosIndexados[],14,FALSE)</f>
        <v>0</v>
      </c>
      <c r="M754">
        <f>VLOOKUP(CuentosContados[[#This Row],[Column1]],CuentosIndexados[],15,FALSE)</f>
        <v>0</v>
      </c>
      <c r="N754">
        <f>VLOOKUP(CuentosContados[[#This Row],[Column1]],CuentosIndexados[],16,FALSE)</f>
        <v>0</v>
      </c>
      <c r="O754">
        <f>VLOOKUP(CuentosContados[[#This Row],[Column1]],CuentosIndexados[],17,FALSE)</f>
        <v>0</v>
      </c>
      <c r="P754">
        <f>VLOOKUP(CuentosContados[[#This Row],[Column1]],CuentosIndexados[],18,FALSE)</f>
        <v>0</v>
      </c>
      <c r="Q754">
        <f>VLOOKUP(CuentosContados[[#This Row],[Column1]],CuentosIndexados[],19,FALSE)</f>
        <v>0</v>
      </c>
      <c r="R754">
        <f>VLOOKUP(CuentosContados[[#This Row],[Column1]],CuentosIndexados[],20,FALSE)</f>
        <v>0</v>
      </c>
      <c r="S754">
        <f>VLOOKUP(CuentosContados[[#This Row],[Column1]],CuentosIndexados[],21,FALSE)</f>
        <v>0</v>
      </c>
      <c r="T754" t="str">
        <f>VLOOKUP(CuentosContados[[#This Row],[Column1]],CuentosIndexados[],22,FALSE)</f>
        <v>calma</v>
      </c>
      <c r="U754" t="str">
        <f>VLOOKUP(CuentosContados[[#This Row],[Column1]],CuentosIndexados[],23,FALSE)</f>
        <v>tension</v>
      </c>
      <c r="V754" t="str">
        <f>VLOOKUP(CuentosContados[[#This Row],[Column1]],CuentosIndexados[],24,FALSE)</f>
        <v>estres</v>
      </c>
      <c r="W754">
        <f>VLOOKUP(CuentosContados[[#This Row],[Column1]],CuentosIndexados[],25,FALSE)</f>
        <v>0</v>
      </c>
      <c r="X754">
        <f>VLOOKUP(CuentosContados[[#This Row],[Column1]],CuentosIndexados[],26,FALSE)</f>
        <v>0</v>
      </c>
      <c r="Y754">
        <f>VLOOKUP(CuentosContados[[#This Row],[Column1]],CuentosIndexados[],27,FALSE)</f>
        <v>0</v>
      </c>
      <c r="Z754">
        <f>VLOOKUP(CuentosContados[[#This Row],[Column1]],CuentosIndexados[],28,FALSE)</f>
        <v>0</v>
      </c>
      <c r="AA754">
        <f>VLOOKUP(CuentosContados[[#This Row],[Column1]],CuentosIndexados[],29,FALSE)</f>
        <v>0</v>
      </c>
      <c r="AB754">
        <f>VLOOKUP(CuentosContados[[#This Row],[Column1]],CuentosIndexados[],30,FALSE)</f>
        <v>0</v>
      </c>
      <c r="AC754">
        <f>VLOOKUP(CuentosContados[[#This Row],[Column1]],CuentosIndexados[],31,FALSE)</f>
        <v>0</v>
      </c>
      <c r="AD754">
        <f>VLOOKUP(CuentosContados[[#This Row],[Column1]],CuentosIndexados[],32,FALSE)</f>
        <v>0</v>
      </c>
      <c r="AE754">
        <f>VLOOKUP(CuentosContados[[#This Row],[Column1]],CuentosIndexados[],33,FALSE)</f>
        <v>0</v>
      </c>
      <c r="AF754">
        <f>VLOOKUP(CuentosContados[[#This Row],[Column1]],CuentosIndexados[],34,FALSE)</f>
        <v>0</v>
      </c>
      <c r="AG754">
        <f>VLOOKUP(CuentosContados[[#This Row],[Column1]],CuentosIndexados[],35,FALSE)</f>
        <v>0</v>
      </c>
      <c r="AH754">
        <f>VLOOKUP(CuentosContados[[#This Row],[Column1]],CuentosIndexados[],36,FALSE)</f>
        <v>0</v>
      </c>
      <c r="AI754">
        <f>VLOOKUP(CuentosContados[[#This Row],[Column1]],CuentosIndexados[],37,FALSE)</f>
        <v>0</v>
      </c>
      <c r="AJ754">
        <f>VLOOKUP(CuentosContados[[#This Row],[Column1]],CuentosIndexados[],38,FALSE)</f>
        <v>0</v>
      </c>
      <c r="AK754">
        <f>VLOOKUP(CuentosContados[[#This Row],[Column1]],CuentosIndexados[],39,FALSE)</f>
        <v>0</v>
      </c>
    </row>
    <row r="755" spans="1:37" x14ac:dyDescent="0.25">
      <c r="A755" t="s">
        <v>162</v>
      </c>
      <c r="B755">
        <f>VLOOKUP(CuentosContados[[#This Row],[Column1]],CuentosIndexados[],3,FALSE)</f>
        <v>0</v>
      </c>
      <c r="C755">
        <f>VLOOKUP(CuentosContados[[#This Row],[Column1]],CuentosIndexados[],5,FALSE)</f>
        <v>0</v>
      </c>
      <c r="D755">
        <f>VLOOKUP(CuentosContados[[#This Row],[Column1]],CuentosIndexados[],6,FALSE)</f>
        <v>0</v>
      </c>
      <c r="E755">
        <f>VLOOKUP(CuentosContados[[#This Row],[Column1]],CuentosIndexados[],7,FALSE)</f>
        <v>0</v>
      </c>
      <c r="F755">
        <f>VLOOKUP(CuentosContados[[#This Row],[Column1]],CuentosIndexados[],8,FALSE)</f>
        <v>0</v>
      </c>
      <c r="G755">
        <f>VLOOKUP(CuentosContados[[#This Row],[Column1]],CuentosIndexados[],9,FALSE)</f>
        <v>0</v>
      </c>
      <c r="H755">
        <f>VLOOKUP(CuentosContados[[#This Row],[Column1]],CuentosIndexados[],10,FALSE)</f>
        <v>0</v>
      </c>
      <c r="I755">
        <f>VLOOKUP(CuentosContados[[#This Row],[Column1]],CuentosIndexados[],11,FALSE)</f>
        <v>0</v>
      </c>
      <c r="J755">
        <f>VLOOKUP(CuentosContados[[#This Row],[Column1]],CuentosIndexados[],12,FALSE)</f>
        <v>0</v>
      </c>
      <c r="K755">
        <f>VLOOKUP(CuentosContados[[#This Row],[Column1]],CuentosIndexados[],13,FALSE)</f>
        <v>0</v>
      </c>
      <c r="L755">
        <f>VLOOKUP(CuentosContados[[#This Row],[Column1]],CuentosIndexados[],14,FALSE)</f>
        <v>0</v>
      </c>
      <c r="M755">
        <f>VLOOKUP(CuentosContados[[#This Row],[Column1]],CuentosIndexados[],15,FALSE)</f>
        <v>0</v>
      </c>
      <c r="N755">
        <f>VLOOKUP(CuentosContados[[#This Row],[Column1]],CuentosIndexados[],16,FALSE)</f>
        <v>0</v>
      </c>
      <c r="O755">
        <f>VLOOKUP(CuentosContados[[#This Row],[Column1]],CuentosIndexados[],17,FALSE)</f>
        <v>0</v>
      </c>
      <c r="P755">
        <f>VLOOKUP(CuentosContados[[#This Row],[Column1]],CuentosIndexados[],18,FALSE)</f>
        <v>0</v>
      </c>
      <c r="Q755">
        <f>VLOOKUP(CuentosContados[[#This Row],[Column1]],CuentosIndexados[],19,FALSE)</f>
        <v>0</v>
      </c>
      <c r="R755">
        <f>VLOOKUP(CuentosContados[[#This Row],[Column1]],CuentosIndexados[],20,FALSE)</f>
        <v>0</v>
      </c>
      <c r="S755">
        <f>VLOOKUP(CuentosContados[[#This Row],[Column1]],CuentosIndexados[],21,FALSE)</f>
        <v>0</v>
      </c>
      <c r="T755" t="str">
        <f>VLOOKUP(CuentosContados[[#This Row],[Column1]],CuentosIndexados[],22,FALSE)</f>
        <v>calma</v>
      </c>
      <c r="U755" t="str">
        <f>VLOOKUP(CuentosContados[[#This Row],[Column1]],CuentosIndexados[],23,FALSE)</f>
        <v>tension</v>
      </c>
      <c r="V755" t="str">
        <f>VLOOKUP(CuentosContados[[#This Row],[Column1]],CuentosIndexados[],24,FALSE)</f>
        <v>estres</v>
      </c>
      <c r="W755">
        <f>VLOOKUP(CuentosContados[[#This Row],[Column1]],CuentosIndexados[],25,FALSE)</f>
        <v>0</v>
      </c>
      <c r="X755">
        <f>VLOOKUP(CuentosContados[[#This Row],[Column1]],CuentosIndexados[],26,FALSE)</f>
        <v>0</v>
      </c>
      <c r="Y755">
        <f>VLOOKUP(CuentosContados[[#This Row],[Column1]],CuentosIndexados[],27,FALSE)</f>
        <v>0</v>
      </c>
      <c r="Z755">
        <f>VLOOKUP(CuentosContados[[#This Row],[Column1]],CuentosIndexados[],28,FALSE)</f>
        <v>0</v>
      </c>
      <c r="AA755">
        <f>VLOOKUP(CuentosContados[[#This Row],[Column1]],CuentosIndexados[],29,FALSE)</f>
        <v>0</v>
      </c>
      <c r="AB755">
        <f>VLOOKUP(CuentosContados[[#This Row],[Column1]],CuentosIndexados[],30,FALSE)</f>
        <v>0</v>
      </c>
      <c r="AC755">
        <f>VLOOKUP(CuentosContados[[#This Row],[Column1]],CuentosIndexados[],31,FALSE)</f>
        <v>0</v>
      </c>
      <c r="AD755">
        <f>VLOOKUP(CuentosContados[[#This Row],[Column1]],CuentosIndexados[],32,FALSE)</f>
        <v>0</v>
      </c>
      <c r="AE755">
        <f>VLOOKUP(CuentosContados[[#This Row],[Column1]],CuentosIndexados[],33,FALSE)</f>
        <v>0</v>
      </c>
      <c r="AF755">
        <f>VLOOKUP(CuentosContados[[#This Row],[Column1]],CuentosIndexados[],34,FALSE)</f>
        <v>0</v>
      </c>
      <c r="AG755">
        <f>VLOOKUP(CuentosContados[[#This Row],[Column1]],CuentosIndexados[],35,FALSE)</f>
        <v>0</v>
      </c>
      <c r="AH755">
        <f>VLOOKUP(CuentosContados[[#This Row],[Column1]],CuentosIndexados[],36,FALSE)</f>
        <v>0</v>
      </c>
      <c r="AI755">
        <f>VLOOKUP(CuentosContados[[#This Row],[Column1]],CuentosIndexados[],37,FALSE)</f>
        <v>0</v>
      </c>
      <c r="AJ755">
        <f>VLOOKUP(CuentosContados[[#This Row],[Column1]],CuentosIndexados[],38,FALSE)</f>
        <v>0</v>
      </c>
      <c r="AK755">
        <f>VLOOKUP(CuentosContados[[#This Row],[Column1]],CuentosIndexados[],39,FALSE)</f>
        <v>0</v>
      </c>
    </row>
    <row r="756" spans="1:37" x14ac:dyDescent="0.25">
      <c r="A756" t="s">
        <v>162</v>
      </c>
      <c r="B756">
        <f>VLOOKUP(CuentosContados[[#This Row],[Column1]],CuentosIndexados[],3,FALSE)</f>
        <v>0</v>
      </c>
      <c r="C756">
        <f>VLOOKUP(CuentosContados[[#This Row],[Column1]],CuentosIndexados[],5,FALSE)</f>
        <v>0</v>
      </c>
      <c r="D756">
        <f>VLOOKUP(CuentosContados[[#This Row],[Column1]],CuentosIndexados[],6,FALSE)</f>
        <v>0</v>
      </c>
      <c r="E756">
        <f>VLOOKUP(CuentosContados[[#This Row],[Column1]],CuentosIndexados[],7,FALSE)</f>
        <v>0</v>
      </c>
      <c r="F756">
        <f>VLOOKUP(CuentosContados[[#This Row],[Column1]],CuentosIndexados[],8,FALSE)</f>
        <v>0</v>
      </c>
      <c r="G756">
        <f>VLOOKUP(CuentosContados[[#This Row],[Column1]],CuentosIndexados[],9,FALSE)</f>
        <v>0</v>
      </c>
      <c r="H756">
        <f>VLOOKUP(CuentosContados[[#This Row],[Column1]],CuentosIndexados[],10,FALSE)</f>
        <v>0</v>
      </c>
      <c r="I756">
        <f>VLOOKUP(CuentosContados[[#This Row],[Column1]],CuentosIndexados[],11,FALSE)</f>
        <v>0</v>
      </c>
      <c r="J756">
        <f>VLOOKUP(CuentosContados[[#This Row],[Column1]],CuentosIndexados[],12,FALSE)</f>
        <v>0</v>
      </c>
      <c r="K756">
        <f>VLOOKUP(CuentosContados[[#This Row],[Column1]],CuentosIndexados[],13,FALSE)</f>
        <v>0</v>
      </c>
      <c r="L756">
        <f>VLOOKUP(CuentosContados[[#This Row],[Column1]],CuentosIndexados[],14,FALSE)</f>
        <v>0</v>
      </c>
      <c r="M756">
        <f>VLOOKUP(CuentosContados[[#This Row],[Column1]],CuentosIndexados[],15,FALSE)</f>
        <v>0</v>
      </c>
      <c r="N756">
        <f>VLOOKUP(CuentosContados[[#This Row],[Column1]],CuentosIndexados[],16,FALSE)</f>
        <v>0</v>
      </c>
      <c r="O756">
        <f>VLOOKUP(CuentosContados[[#This Row],[Column1]],CuentosIndexados[],17,FALSE)</f>
        <v>0</v>
      </c>
      <c r="P756">
        <f>VLOOKUP(CuentosContados[[#This Row],[Column1]],CuentosIndexados[],18,FALSE)</f>
        <v>0</v>
      </c>
      <c r="Q756">
        <f>VLOOKUP(CuentosContados[[#This Row],[Column1]],CuentosIndexados[],19,FALSE)</f>
        <v>0</v>
      </c>
      <c r="R756">
        <f>VLOOKUP(CuentosContados[[#This Row],[Column1]],CuentosIndexados[],20,FALSE)</f>
        <v>0</v>
      </c>
      <c r="S756">
        <f>VLOOKUP(CuentosContados[[#This Row],[Column1]],CuentosIndexados[],21,FALSE)</f>
        <v>0</v>
      </c>
      <c r="T756" t="str">
        <f>VLOOKUP(CuentosContados[[#This Row],[Column1]],CuentosIndexados[],22,FALSE)</f>
        <v>calma</v>
      </c>
      <c r="U756" t="str">
        <f>VLOOKUP(CuentosContados[[#This Row],[Column1]],CuentosIndexados[],23,FALSE)</f>
        <v>tension</v>
      </c>
      <c r="V756" t="str">
        <f>VLOOKUP(CuentosContados[[#This Row],[Column1]],CuentosIndexados[],24,FALSE)</f>
        <v>estres</v>
      </c>
      <c r="W756">
        <f>VLOOKUP(CuentosContados[[#This Row],[Column1]],CuentosIndexados[],25,FALSE)</f>
        <v>0</v>
      </c>
      <c r="X756">
        <f>VLOOKUP(CuentosContados[[#This Row],[Column1]],CuentosIndexados[],26,FALSE)</f>
        <v>0</v>
      </c>
      <c r="Y756">
        <f>VLOOKUP(CuentosContados[[#This Row],[Column1]],CuentosIndexados[],27,FALSE)</f>
        <v>0</v>
      </c>
      <c r="Z756">
        <f>VLOOKUP(CuentosContados[[#This Row],[Column1]],CuentosIndexados[],28,FALSE)</f>
        <v>0</v>
      </c>
      <c r="AA756">
        <f>VLOOKUP(CuentosContados[[#This Row],[Column1]],CuentosIndexados[],29,FALSE)</f>
        <v>0</v>
      </c>
      <c r="AB756">
        <f>VLOOKUP(CuentosContados[[#This Row],[Column1]],CuentosIndexados[],30,FALSE)</f>
        <v>0</v>
      </c>
      <c r="AC756">
        <f>VLOOKUP(CuentosContados[[#This Row],[Column1]],CuentosIndexados[],31,FALSE)</f>
        <v>0</v>
      </c>
      <c r="AD756">
        <f>VLOOKUP(CuentosContados[[#This Row],[Column1]],CuentosIndexados[],32,FALSE)</f>
        <v>0</v>
      </c>
      <c r="AE756">
        <f>VLOOKUP(CuentosContados[[#This Row],[Column1]],CuentosIndexados[],33,FALSE)</f>
        <v>0</v>
      </c>
      <c r="AF756">
        <f>VLOOKUP(CuentosContados[[#This Row],[Column1]],CuentosIndexados[],34,FALSE)</f>
        <v>0</v>
      </c>
      <c r="AG756">
        <f>VLOOKUP(CuentosContados[[#This Row],[Column1]],CuentosIndexados[],35,FALSE)</f>
        <v>0</v>
      </c>
      <c r="AH756">
        <f>VLOOKUP(CuentosContados[[#This Row],[Column1]],CuentosIndexados[],36,FALSE)</f>
        <v>0</v>
      </c>
      <c r="AI756">
        <f>VLOOKUP(CuentosContados[[#This Row],[Column1]],CuentosIndexados[],37,FALSE)</f>
        <v>0</v>
      </c>
      <c r="AJ756">
        <f>VLOOKUP(CuentosContados[[#This Row],[Column1]],CuentosIndexados[],38,FALSE)</f>
        <v>0</v>
      </c>
      <c r="AK756">
        <f>VLOOKUP(CuentosContados[[#This Row],[Column1]],CuentosIndexados[],39,FALSE)</f>
        <v>0</v>
      </c>
    </row>
    <row r="757" spans="1:37" x14ac:dyDescent="0.25">
      <c r="A757" t="s">
        <v>162</v>
      </c>
      <c r="B757">
        <f>VLOOKUP(CuentosContados[[#This Row],[Column1]],CuentosIndexados[],3,FALSE)</f>
        <v>0</v>
      </c>
      <c r="C757">
        <f>VLOOKUP(CuentosContados[[#This Row],[Column1]],CuentosIndexados[],5,FALSE)</f>
        <v>0</v>
      </c>
      <c r="D757">
        <f>VLOOKUP(CuentosContados[[#This Row],[Column1]],CuentosIndexados[],6,FALSE)</f>
        <v>0</v>
      </c>
      <c r="E757">
        <f>VLOOKUP(CuentosContados[[#This Row],[Column1]],CuentosIndexados[],7,FALSE)</f>
        <v>0</v>
      </c>
      <c r="F757">
        <f>VLOOKUP(CuentosContados[[#This Row],[Column1]],CuentosIndexados[],8,FALSE)</f>
        <v>0</v>
      </c>
      <c r="G757">
        <f>VLOOKUP(CuentosContados[[#This Row],[Column1]],CuentosIndexados[],9,FALSE)</f>
        <v>0</v>
      </c>
      <c r="H757">
        <f>VLOOKUP(CuentosContados[[#This Row],[Column1]],CuentosIndexados[],10,FALSE)</f>
        <v>0</v>
      </c>
      <c r="I757">
        <f>VLOOKUP(CuentosContados[[#This Row],[Column1]],CuentosIndexados[],11,FALSE)</f>
        <v>0</v>
      </c>
      <c r="J757">
        <f>VLOOKUP(CuentosContados[[#This Row],[Column1]],CuentosIndexados[],12,FALSE)</f>
        <v>0</v>
      </c>
      <c r="K757">
        <f>VLOOKUP(CuentosContados[[#This Row],[Column1]],CuentosIndexados[],13,FALSE)</f>
        <v>0</v>
      </c>
      <c r="L757">
        <f>VLOOKUP(CuentosContados[[#This Row],[Column1]],CuentosIndexados[],14,FALSE)</f>
        <v>0</v>
      </c>
      <c r="M757">
        <f>VLOOKUP(CuentosContados[[#This Row],[Column1]],CuentosIndexados[],15,FALSE)</f>
        <v>0</v>
      </c>
      <c r="N757">
        <f>VLOOKUP(CuentosContados[[#This Row],[Column1]],CuentosIndexados[],16,FALSE)</f>
        <v>0</v>
      </c>
      <c r="O757">
        <f>VLOOKUP(CuentosContados[[#This Row],[Column1]],CuentosIndexados[],17,FALSE)</f>
        <v>0</v>
      </c>
      <c r="P757">
        <f>VLOOKUP(CuentosContados[[#This Row],[Column1]],CuentosIndexados[],18,FALSE)</f>
        <v>0</v>
      </c>
      <c r="Q757">
        <f>VLOOKUP(CuentosContados[[#This Row],[Column1]],CuentosIndexados[],19,FALSE)</f>
        <v>0</v>
      </c>
      <c r="R757">
        <f>VLOOKUP(CuentosContados[[#This Row],[Column1]],CuentosIndexados[],20,FALSE)</f>
        <v>0</v>
      </c>
      <c r="S757">
        <f>VLOOKUP(CuentosContados[[#This Row],[Column1]],CuentosIndexados[],21,FALSE)</f>
        <v>0</v>
      </c>
      <c r="T757" t="str">
        <f>VLOOKUP(CuentosContados[[#This Row],[Column1]],CuentosIndexados[],22,FALSE)</f>
        <v>calma</v>
      </c>
      <c r="U757" t="str">
        <f>VLOOKUP(CuentosContados[[#This Row],[Column1]],CuentosIndexados[],23,FALSE)</f>
        <v>tension</v>
      </c>
      <c r="V757" t="str">
        <f>VLOOKUP(CuentosContados[[#This Row],[Column1]],CuentosIndexados[],24,FALSE)</f>
        <v>estres</v>
      </c>
      <c r="W757">
        <f>VLOOKUP(CuentosContados[[#This Row],[Column1]],CuentosIndexados[],25,FALSE)</f>
        <v>0</v>
      </c>
      <c r="X757">
        <f>VLOOKUP(CuentosContados[[#This Row],[Column1]],CuentosIndexados[],26,FALSE)</f>
        <v>0</v>
      </c>
      <c r="Y757">
        <f>VLOOKUP(CuentosContados[[#This Row],[Column1]],CuentosIndexados[],27,FALSE)</f>
        <v>0</v>
      </c>
      <c r="Z757">
        <f>VLOOKUP(CuentosContados[[#This Row],[Column1]],CuentosIndexados[],28,FALSE)</f>
        <v>0</v>
      </c>
      <c r="AA757">
        <f>VLOOKUP(CuentosContados[[#This Row],[Column1]],CuentosIndexados[],29,FALSE)</f>
        <v>0</v>
      </c>
      <c r="AB757">
        <f>VLOOKUP(CuentosContados[[#This Row],[Column1]],CuentosIndexados[],30,FALSE)</f>
        <v>0</v>
      </c>
      <c r="AC757">
        <f>VLOOKUP(CuentosContados[[#This Row],[Column1]],CuentosIndexados[],31,FALSE)</f>
        <v>0</v>
      </c>
      <c r="AD757">
        <f>VLOOKUP(CuentosContados[[#This Row],[Column1]],CuentosIndexados[],32,FALSE)</f>
        <v>0</v>
      </c>
      <c r="AE757">
        <f>VLOOKUP(CuentosContados[[#This Row],[Column1]],CuentosIndexados[],33,FALSE)</f>
        <v>0</v>
      </c>
      <c r="AF757">
        <f>VLOOKUP(CuentosContados[[#This Row],[Column1]],CuentosIndexados[],34,FALSE)</f>
        <v>0</v>
      </c>
      <c r="AG757">
        <f>VLOOKUP(CuentosContados[[#This Row],[Column1]],CuentosIndexados[],35,FALSE)</f>
        <v>0</v>
      </c>
      <c r="AH757">
        <f>VLOOKUP(CuentosContados[[#This Row],[Column1]],CuentosIndexados[],36,FALSE)</f>
        <v>0</v>
      </c>
      <c r="AI757">
        <f>VLOOKUP(CuentosContados[[#This Row],[Column1]],CuentosIndexados[],37,FALSE)</f>
        <v>0</v>
      </c>
      <c r="AJ757">
        <f>VLOOKUP(CuentosContados[[#This Row],[Column1]],CuentosIndexados[],38,FALSE)</f>
        <v>0</v>
      </c>
      <c r="AK757">
        <f>VLOOKUP(CuentosContados[[#This Row],[Column1]],CuentosIndexados[],39,FALSE)</f>
        <v>0</v>
      </c>
    </row>
    <row r="758" spans="1:37" x14ac:dyDescent="0.25">
      <c r="A758" t="s">
        <v>162</v>
      </c>
      <c r="B758">
        <f>VLOOKUP(CuentosContados[[#This Row],[Column1]],CuentosIndexados[],3,FALSE)</f>
        <v>0</v>
      </c>
      <c r="C758">
        <f>VLOOKUP(CuentosContados[[#This Row],[Column1]],CuentosIndexados[],5,FALSE)</f>
        <v>0</v>
      </c>
      <c r="D758">
        <f>VLOOKUP(CuentosContados[[#This Row],[Column1]],CuentosIndexados[],6,FALSE)</f>
        <v>0</v>
      </c>
      <c r="E758">
        <f>VLOOKUP(CuentosContados[[#This Row],[Column1]],CuentosIndexados[],7,FALSE)</f>
        <v>0</v>
      </c>
      <c r="F758">
        <f>VLOOKUP(CuentosContados[[#This Row],[Column1]],CuentosIndexados[],8,FALSE)</f>
        <v>0</v>
      </c>
      <c r="G758">
        <f>VLOOKUP(CuentosContados[[#This Row],[Column1]],CuentosIndexados[],9,FALSE)</f>
        <v>0</v>
      </c>
      <c r="H758">
        <f>VLOOKUP(CuentosContados[[#This Row],[Column1]],CuentosIndexados[],10,FALSE)</f>
        <v>0</v>
      </c>
      <c r="I758">
        <f>VLOOKUP(CuentosContados[[#This Row],[Column1]],CuentosIndexados[],11,FALSE)</f>
        <v>0</v>
      </c>
      <c r="J758">
        <f>VLOOKUP(CuentosContados[[#This Row],[Column1]],CuentosIndexados[],12,FALSE)</f>
        <v>0</v>
      </c>
      <c r="K758">
        <f>VLOOKUP(CuentosContados[[#This Row],[Column1]],CuentosIndexados[],13,FALSE)</f>
        <v>0</v>
      </c>
      <c r="L758">
        <f>VLOOKUP(CuentosContados[[#This Row],[Column1]],CuentosIndexados[],14,FALSE)</f>
        <v>0</v>
      </c>
      <c r="M758">
        <f>VLOOKUP(CuentosContados[[#This Row],[Column1]],CuentosIndexados[],15,FALSE)</f>
        <v>0</v>
      </c>
      <c r="N758">
        <f>VLOOKUP(CuentosContados[[#This Row],[Column1]],CuentosIndexados[],16,FALSE)</f>
        <v>0</v>
      </c>
      <c r="O758">
        <f>VLOOKUP(CuentosContados[[#This Row],[Column1]],CuentosIndexados[],17,FALSE)</f>
        <v>0</v>
      </c>
      <c r="P758">
        <f>VLOOKUP(CuentosContados[[#This Row],[Column1]],CuentosIndexados[],18,FALSE)</f>
        <v>0</v>
      </c>
      <c r="Q758">
        <f>VLOOKUP(CuentosContados[[#This Row],[Column1]],CuentosIndexados[],19,FALSE)</f>
        <v>0</v>
      </c>
      <c r="R758">
        <f>VLOOKUP(CuentosContados[[#This Row],[Column1]],CuentosIndexados[],20,FALSE)</f>
        <v>0</v>
      </c>
      <c r="S758">
        <f>VLOOKUP(CuentosContados[[#This Row],[Column1]],CuentosIndexados[],21,FALSE)</f>
        <v>0</v>
      </c>
      <c r="T758" t="str">
        <f>VLOOKUP(CuentosContados[[#This Row],[Column1]],CuentosIndexados[],22,FALSE)</f>
        <v>calma</v>
      </c>
      <c r="U758" t="str">
        <f>VLOOKUP(CuentosContados[[#This Row],[Column1]],CuentosIndexados[],23,FALSE)</f>
        <v>tension</v>
      </c>
      <c r="V758" t="str">
        <f>VLOOKUP(CuentosContados[[#This Row],[Column1]],CuentosIndexados[],24,FALSE)</f>
        <v>estres</v>
      </c>
      <c r="W758">
        <f>VLOOKUP(CuentosContados[[#This Row],[Column1]],CuentosIndexados[],25,FALSE)</f>
        <v>0</v>
      </c>
      <c r="X758">
        <f>VLOOKUP(CuentosContados[[#This Row],[Column1]],CuentosIndexados[],26,FALSE)</f>
        <v>0</v>
      </c>
      <c r="Y758">
        <f>VLOOKUP(CuentosContados[[#This Row],[Column1]],CuentosIndexados[],27,FALSE)</f>
        <v>0</v>
      </c>
      <c r="Z758">
        <f>VLOOKUP(CuentosContados[[#This Row],[Column1]],CuentosIndexados[],28,FALSE)</f>
        <v>0</v>
      </c>
      <c r="AA758">
        <f>VLOOKUP(CuentosContados[[#This Row],[Column1]],CuentosIndexados[],29,FALSE)</f>
        <v>0</v>
      </c>
      <c r="AB758">
        <f>VLOOKUP(CuentosContados[[#This Row],[Column1]],CuentosIndexados[],30,FALSE)</f>
        <v>0</v>
      </c>
      <c r="AC758">
        <f>VLOOKUP(CuentosContados[[#This Row],[Column1]],CuentosIndexados[],31,FALSE)</f>
        <v>0</v>
      </c>
      <c r="AD758">
        <f>VLOOKUP(CuentosContados[[#This Row],[Column1]],CuentosIndexados[],32,FALSE)</f>
        <v>0</v>
      </c>
      <c r="AE758">
        <f>VLOOKUP(CuentosContados[[#This Row],[Column1]],CuentosIndexados[],33,FALSE)</f>
        <v>0</v>
      </c>
      <c r="AF758">
        <f>VLOOKUP(CuentosContados[[#This Row],[Column1]],CuentosIndexados[],34,FALSE)</f>
        <v>0</v>
      </c>
      <c r="AG758">
        <f>VLOOKUP(CuentosContados[[#This Row],[Column1]],CuentosIndexados[],35,FALSE)</f>
        <v>0</v>
      </c>
      <c r="AH758">
        <f>VLOOKUP(CuentosContados[[#This Row],[Column1]],CuentosIndexados[],36,FALSE)</f>
        <v>0</v>
      </c>
      <c r="AI758">
        <f>VLOOKUP(CuentosContados[[#This Row],[Column1]],CuentosIndexados[],37,FALSE)</f>
        <v>0</v>
      </c>
      <c r="AJ758">
        <f>VLOOKUP(CuentosContados[[#This Row],[Column1]],CuentosIndexados[],38,FALSE)</f>
        <v>0</v>
      </c>
      <c r="AK758">
        <f>VLOOKUP(CuentosContados[[#This Row],[Column1]],CuentosIndexados[],39,FALSE)</f>
        <v>0</v>
      </c>
    </row>
    <row r="759" spans="1:37" x14ac:dyDescent="0.25">
      <c r="A759" t="s">
        <v>162</v>
      </c>
      <c r="B759">
        <f>VLOOKUP(CuentosContados[[#This Row],[Column1]],CuentosIndexados[],3,FALSE)</f>
        <v>0</v>
      </c>
      <c r="C759">
        <f>VLOOKUP(CuentosContados[[#This Row],[Column1]],CuentosIndexados[],5,FALSE)</f>
        <v>0</v>
      </c>
      <c r="D759">
        <f>VLOOKUP(CuentosContados[[#This Row],[Column1]],CuentosIndexados[],6,FALSE)</f>
        <v>0</v>
      </c>
      <c r="E759">
        <f>VLOOKUP(CuentosContados[[#This Row],[Column1]],CuentosIndexados[],7,FALSE)</f>
        <v>0</v>
      </c>
      <c r="F759">
        <f>VLOOKUP(CuentosContados[[#This Row],[Column1]],CuentosIndexados[],8,FALSE)</f>
        <v>0</v>
      </c>
      <c r="G759">
        <f>VLOOKUP(CuentosContados[[#This Row],[Column1]],CuentosIndexados[],9,FALSE)</f>
        <v>0</v>
      </c>
      <c r="H759">
        <f>VLOOKUP(CuentosContados[[#This Row],[Column1]],CuentosIndexados[],10,FALSE)</f>
        <v>0</v>
      </c>
      <c r="I759">
        <f>VLOOKUP(CuentosContados[[#This Row],[Column1]],CuentosIndexados[],11,FALSE)</f>
        <v>0</v>
      </c>
      <c r="J759">
        <f>VLOOKUP(CuentosContados[[#This Row],[Column1]],CuentosIndexados[],12,FALSE)</f>
        <v>0</v>
      </c>
      <c r="K759">
        <f>VLOOKUP(CuentosContados[[#This Row],[Column1]],CuentosIndexados[],13,FALSE)</f>
        <v>0</v>
      </c>
      <c r="L759">
        <f>VLOOKUP(CuentosContados[[#This Row],[Column1]],CuentosIndexados[],14,FALSE)</f>
        <v>0</v>
      </c>
      <c r="M759">
        <f>VLOOKUP(CuentosContados[[#This Row],[Column1]],CuentosIndexados[],15,FALSE)</f>
        <v>0</v>
      </c>
      <c r="N759">
        <f>VLOOKUP(CuentosContados[[#This Row],[Column1]],CuentosIndexados[],16,FALSE)</f>
        <v>0</v>
      </c>
      <c r="O759">
        <f>VLOOKUP(CuentosContados[[#This Row],[Column1]],CuentosIndexados[],17,FALSE)</f>
        <v>0</v>
      </c>
      <c r="P759">
        <f>VLOOKUP(CuentosContados[[#This Row],[Column1]],CuentosIndexados[],18,FALSE)</f>
        <v>0</v>
      </c>
      <c r="Q759">
        <f>VLOOKUP(CuentosContados[[#This Row],[Column1]],CuentosIndexados[],19,FALSE)</f>
        <v>0</v>
      </c>
      <c r="R759">
        <f>VLOOKUP(CuentosContados[[#This Row],[Column1]],CuentosIndexados[],20,FALSE)</f>
        <v>0</v>
      </c>
      <c r="S759">
        <f>VLOOKUP(CuentosContados[[#This Row],[Column1]],CuentosIndexados[],21,FALSE)</f>
        <v>0</v>
      </c>
      <c r="T759" t="str">
        <f>VLOOKUP(CuentosContados[[#This Row],[Column1]],CuentosIndexados[],22,FALSE)</f>
        <v>calma</v>
      </c>
      <c r="U759" t="str">
        <f>VLOOKUP(CuentosContados[[#This Row],[Column1]],CuentosIndexados[],23,FALSE)</f>
        <v>tension</v>
      </c>
      <c r="V759" t="str">
        <f>VLOOKUP(CuentosContados[[#This Row],[Column1]],CuentosIndexados[],24,FALSE)</f>
        <v>estres</v>
      </c>
      <c r="W759">
        <f>VLOOKUP(CuentosContados[[#This Row],[Column1]],CuentosIndexados[],25,FALSE)</f>
        <v>0</v>
      </c>
      <c r="X759">
        <f>VLOOKUP(CuentosContados[[#This Row],[Column1]],CuentosIndexados[],26,FALSE)</f>
        <v>0</v>
      </c>
      <c r="Y759">
        <f>VLOOKUP(CuentosContados[[#This Row],[Column1]],CuentosIndexados[],27,FALSE)</f>
        <v>0</v>
      </c>
      <c r="Z759">
        <f>VLOOKUP(CuentosContados[[#This Row],[Column1]],CuentosIndexados[],28,FALSE)</f>
        <v>0</v>
      </c>
      <c r="AA759">
        <f>VLOOKUP(CuentosContados[[#This Row],[Column1]],CuentosIndexados[],29,FALSE)</f>
        <v>0</v>
      </c>
      <c r="AB759">
        <f>VLOOKUP(CuentosContados[[#This Row],[Column1]],CuentosIndexados[],30,FALSE)</f>
        <v>0</v>
      </c>
      <c r="AC759">
        <f>VLOOKUP(CuentosContados[[#This Row],[Column1]],CuentosIndexados[],31,FALSE)</f>
        <v>0</v>
      </c>
      <c r="AD759">
        <f>VLOOKUP(CuentosContados[[#This Row],[Column1]],CuentosIndexados[],32,FALSE)</f>
        <v>0</v>
      </c>
      <c r="AE759">
        <f>VLOOKUP(CuentosContados[[#This Row],[Column1]],CuentosIndexados[],33,FALSE)</f>
        <v>0</v>
      </c>
      <c r="AF759">
        <f>VLOOKUP(CuentosContados[[#This Row],[Column1]],CuentosIndexados[],34,FALSE)</f>
        <v>0</v>
      </c>
      <c r="AG759">
        <f>VLOOKUP(CuentosContados[[#This Row],[Column1]],CuentosIndexados[],35,FALSE)</f>
        <v>0</v>
      </c>
      <c r="AH759">
        <f>VLOOKUP(CuentosContados[[#This Row],[Column1]],CuentosIndexados[],36,FALSE)</f>
        <v>0</v>
      </c>
      <c r="AI759">
        <f>VLOOKUP(CuentosContados[[#This Row],[Column1]],CuentosIndexados[],37,FALSE)</f>
        <v>0</v>
      </c>
      <c r="AJ759">
        <f>VLOOKUP(CuentosContados[[#This Row],[Column1]],CuentosIndexados[],38,FALSE)</f>
        <v>0</v>
      </c>
      <c r="AK759">
        <f>VLOOKUP(CuentosContados[[#This Row],[Column1]],CuentosIndexados[],39,FALSE)</f>
        <v>0</v>
      </c>
    </row>
    <row r="760" spans="1:37" x14ac:dyDescent="0.25">
      <c r="A760" t="s">
        <v>162</v>
      </c>
      <c r="B760">
        <f>VLOOKUP(CuentosContados[[#This Row],[Column1]],CuentosIndexados[],3,FALSE)</f>
        <v>0</v>
      </c>
      <c r="C760">
        <f>VLOOKUP(CuentosContados[[#This Row],[Column1]],CuentosIndexados[],5,FALSE)</f>
        <v>0</v>
      </c>
      <c r="D760">
        <f>VLOOKUP(CuentosContados[[#This Row],[Column1]],CuentosIndexados[],6,FALSE)</f>
        <v>0</v>
      </c>
      <c r="E760">
        <f>VLOOKUP(CuentosContados[[#This Row],[Column1]],CuentosIndexados[],7,FALSE)</f>
        <v>0</v>
      </c>
      <c r="F760">
        <f>VLOOKUP(CuentosContados[[#This Row],[Column1]],CuentosIndexados[],8,FALSE)</f>
        <v>0</v>
      </c>
      <c r="G760">
        <f>VLOOKUP(CuentosContados[[#This Row],[Column1]],CuentosIndexados[],9,FALSE)</f>
        <v>0</v>
      </c>
      <c r="H760">
        <f>VLOOKUP(CuentosContados[[#This Row],[Column1]],CuentosIndexados[],10,FALSE)</f>
        <v>0</v>
      </c>
      <c r="I760">
        <f>VLOOKUP(CuentosContados[[#This Row],[Column1]],CuentosIndexados[],11,FALSE)</f>
        <v>0</v>
      </c>
      <c r="J760">
        <f>VLOOKUP(CuentosContados[[#This Row],[Column1]],CuentosIndexados[],12,FALSE)</f>
        <v>0</v>
      </c>
      <c r="K760">
        <f>VLOOKUP(CuentosContados[[#This Row],[Column1]],CuentosIndexados[],13,FALSE)</f>
        <v>0</v>
      </c>
      <c r="L760">
        <f>VLOOKUP(CuentosContados[[#This Row],[Column1]],CuentosIndexados[],14,FALSE)</f>
        <v>0</v>
      </c>
      <c r="M760">
        <f>VLOOKUP(CuentosContados[[#This Row],[Column1]],CuentosIndexados[],15,FALSE)</f>
        <v>0</v>
      </c>
      <c r="N760">
        <f>VLOOKUP(CuentosContados[[#This Row],[Column1]],CuentosIndexados[],16,FALSE)</f>
        <v>0</v>
      </c>
      <c r="O760">
        <f>VLOOKUP(CuentosContados[[#This Row],[Column1]],CuentosIndexados[],17,FALSE)</f>
        <v>0</v>
      </c>
      <c r="P760">
        <f>VLOOKUP(CuentosContados[[#This Row],[Column1]],CuentosIndexados[],18,FALSE)</f>
        <v>0</v>
      </c>
      <c r="Q760">
        <f>VLOOKUP(CuentosContados[[#This Row],[Column1]],CuentosIndexados[],19,FALSE)</f>
        <v>0</v>
      </c>
      <c r="R760">
        <f>VLOOKUP(CuentosContados[[#This Row],[Column1]],CuentosIndexados[],20,FALSE)</f>
        <v>0</v>
      </c>
      <c r="S760">
        <f>VLOOKUP(CuentosContados[[#This Row],[Column1]],CuentosIndexados[],21,FALSE)</f>
        <v>0</v>
      </c>
      <c r="T760" t="str">
        <f>VLOOKUP(CuentosContados[[#This Row],[Column1]],CuentosIndexados[],22,FALSE)</f>
        <v>calma</v>
      </c>
      <c r="U760" t="str">
        <f>VLOOKUP(CuentosContados[[#This Row],[Column1]],CuentosIndexados[],23,FALSE)</f>
        <v>tension</v>
      </c>
      <c r="V760" t="str">
        <f>VLOOKUP(CuentosContados[[#This Row],[Column1]],CuentosIndexados[],24,FALSE)</f>
        <v>estres</v>
      </c>
      <c r="W760">
        <f>VLOOKUP(CuentosContados[[#This Row],[Column1]],CuentosIndexados[],25,FALSE)</f>
        <v>0</v>
      </c>
      <c r="X760">
        <f>VLOOKUP(CuentosContados[[#This Row],[Column1]],CuentosIndexados[],26,FALSE)</f>
        <v>0</v>
      </c>
      <c r="Y760">
        <f>VLOOKUP(CuentosContados[[#This Row],[Column1]],CuentosIndexados[],27,FALSE)</f>
        <v>0</v>
      </c>
      <c r="Z760">
        <f>VLOOKUP(CuentosContados[[#This Row],[Column1]],CuentosIndexados[],28,FALSE)</f>
        <v>0</v>
      </c>
      <c r="AA760">
        <f>VLOOKUP(CuentosContados[[#This Row],[Column1]],CuentosIndexados[],29,FALSE)</f>
        <v>0</v>
      </c>
      <c r="AB760">
        <f>VLOOKUP(CuentosContados[[#This Row],[Column1]],CuentosIndexados[],30,FALSE)</f>
        <v>0</v>
      </c>
      <c r="AC760">
        <f>VLOOKUP(CuentosContados[[#This Row],[Column1]],CuentosIndexados[],31,FALSE)</f>
        <v>0</v>
      </c>
      <c r="AD760">
        <f>VLOOKUP(CuentosContados[[#This Row],[Column1]],CuentosIndexados[],32,FALSE)</f>
        <v>0</v>
      </c>
      <c r="AE760">
        <f>VLOOKUP(CuentosContados[[#This Row],[Column1]],CuentosIndexados[],33,FALSE)</f>
        <v>0</v>
      </c>
      <c r="AF760">
        <f>VLOOKUP(CuentosContados[[#This Row],[Column1]],CuentosIndexados[],34,FALSE)</f>
        <v>0</v>
      </c>
      <c r="AG760">
        <f>VLOOKUP(CuentosContados[[#This Row],[Column1]],CuentosIndexados[],35,FALSE)</f>
        <v>0</v>
      </c>
      <c r="AH760">
        <f>VLOOKUP(CuentosContados[[#This Row],[Column1]],CuentosIndexados[],36,FALSE)</f>
        <v>0</v>
      </c>
      <c r="AI760">
        <f>VLOOKUP(CuentosContados[[#This Row],[Column1]],CuentosIndexados[],37,FALSE)</f>
        <v>0</v>
      </c>
      <c r="AJ760">
        <f>VLOOKUP(CuentosContados[[#This Row],[Column1]],CuentosIndexados[],38,FALSE)</f>
        <v>0</v>
      </c>
      <c r="AK760">
        <f>VLOOKUP(CuentosContados[[#This Row],[Column1]],CuentosIndexados[],39,FALSE)</f>
        <v>0</v>
      </c>
    </row>
    <row r="761" spans="1:37" x14ac:dyDescent="0.25">
      <c r="A761" t="s">
        <v>162</v>
      </c>
      <c r="B761">
        <f>VLOOKUP(CuentosContados[[#This Row],[Column1]],CuentosIndexados[],3,FALSE)</f>
        <v>0</v>
      </c>
      <c r="C761">
        <f>VLOOKUP(CuentosContados[[#This Row],[Column1]],CuentosIndexados[],5,FALSE)</f>
        <v>0</v>
      </c>
      <c r="D761">
        <f>VLOOKUP(CuentosContados[[#This Row],[Column1]],CuentosIndexados[],6,FALSE)</f>
        <v>0</v>
      </c>
      <c r="E761">
        <f>VLOOKUP(CuentosContados[[#This Row],[Column1]],CuentosIndexados[],7,FALSE)</f>
        <v>0</v>
      </c>
      <c r="F761">
        <f>VLOOKUP(CuentosContados[[#This Row],[Column1]],CuentosIndexados[],8,FALSE)</f>
        <v>0</v>
      </c>
      <c r="G761">
        <f>VLOOKUP(CuentosContados[[#This Row],[Column1]],CuentosIndexados[],9,FALSE)</f>
        <v>0</v>
      </c>
      <c r="H761">
        <f>VLOOKUP(CuentosContados[[#This Row],[Column1]],CuentosIndexados[],10,FALSE)</f>
        <v>0</v>
      </c>
      <c r="I761">
        <f>VLOOKUP(CuentosContados[[#This Row],[Column1]],CuentosIndexados[],11,FALSE)</f>
        <v>0</v>
      </c>
      <c r="J761">
        <f>VLOOKUP(CuentosContados[[#This Row],[Column1]],CuentosIndexados[],12,FALSE)</f>
        <v>0</v>
      </c>
      <c r="K761">
        <f>VLOOKUP(CuentosContados[[#This Row],[Column1]],CuentosIndexados[],13,FALSE)</f>
        <v>0</v>
      </c>
      <c r="L761">
        <f>VLOOKUP(CuentosContados[[#This Row],[Column1]],CuentosIndexados[],14,FALSE)</f>
        <v>0</v>
      </c>
      <c r="M761">
        <f>VLOOKUP(CuentosContados[[#This Row],[Column1]],CuentosIndexados[],15,FALSE)</f>
        <v>0</v>
      </c>
      <c r="N761">
        <f>VLOOKUP(CuentosContados[[#This Row],[Column1]],CuentosIndexados[],16,FALSE)</f>
        <v>0</v>
      </c>
      <c r="O761">
        <f>VLOOKUP(CuentosContados[[#This Row],[Column1]],CuentosIndexados[],17,FALSE)</f>
        <v>0</v>
      </c>
      <c r="P761">
        <f>VLOOKUP(CuentosContados[[#This Row],[Column1]],CuentosIndexados[],18,FALSE)</f>
        <v>0</v>
      </c>
      <c r="Q761">
        <f>VLOOKUP(CuentosContados[[#This Row],[Column1]],CuentosIndexados[],19,FALSE)</f>
        <v>0</v>
      </c>
      <c r="R761">
        <f>VLOOKUP(CuentosContados[[#This Row],[Column1]],CuentosIndexados[],20,FALSE)</f>
        <v>0</v>
      </c>
      <c r="S761">
        <f>VLOOKUP(CuentosContados[[#This Row],[Column1]],CuentosIndexados[],21,FALSE)</f>
        <v>0</v>
      </c>
      <c r="T761" t="str">
        <f>VLOOKUP(CuentosContados[[#This Row],[Column1]],CuentosIndexados[],22,FALSE)</f>
        <v>calma</v>
      </c>
      <c r="U761" t="str">
        <f>VLOOKUP(CuentosContados[[#This Row],[Column1]],CuentosIndexados[],23,FALSE)</f>
        <v>tension</v>
      </c>
      <c r="V761" t="str">
        <f>VLOOKUP(CuentosContados[[#This Row],[Column1]],CuentosIndexados[],24,FALSE)</f>
        <v>estres</v>
      </c>
      <c r="W761">
        <f>VLOOKUP(CuentosContados[[#This Row],[Column1]],CuentosIndexados[],25,FALSE)</f>
        <v>0</v>
      </c>
      <c r="X761">
        <f>VLOOKUP(CuentosContados[[#This Row],[Column1]],CuentosIndexados[],26,FALSE)</f>
        <v>0</v>
      </c>
      <c r="Y761">
        <f>VLOOKUP(CuentosContados[[#This Row],[Column1]],CuentosIndexados[],27,FALSE)</f>
        <v>0</v>
      </c>
      <c r="Z761">
        <f>VLOOKUP(CuentosContados[[#This Row],[Column1]],CuentosIndexados[],28,FALSE)</f>
        <v>0</v>
      </c>
      <c r="AA761">
        <f>VLOOKUP(CuentosContados[[#This Row],[Column1]],CuentosIndexados[],29,FALSE)</f>
        <v>0</v>
      </c>
      <c r="AB761">
        <f>VLOOKUP(CuentosContados[[#This Row],[Column1]],CuentosIndexados[],30,FALSE)</f>
        <v>0</v>
      </c>
      <c r="AC761">
        <f>VLOOKUP(CuentosContados[[#This Row],[Column1]],CuentosIndexados[],31,FALSE)</f>
        <v>0</v>
      </c>
      <c r="AD761">
        <f>VLOOKUP(CuentosContados[[#This Row],[Column1]],CuentosIndexados[],32,FALSE)</f>
        <v>0</v>
      </c>
      <c r="AE761">
        <f>VLOOKUP(CuentosContados[[#This Row],[Column1]],CuentosIndexados[],33,FALSE)</f>
        <v>0</v>
      </c>
      <c r="AF761">
        <f>VLOOKUP(CuentosContados[[#This Row],[Column1]],CuentosIndexados[],34,FALSE)</f>
        <v>0</v>
      </c>
      <c r="AG761">
        <f>VLOOKUP(CuentosContados[[#This Row],[Column1]],CuentosIndexados[],35,FALSE)</f>
        <v>0</v>
      </c>
      <c r="AH761">
        <f>VLOOKUP(CuentosContados[[#This Row],[Column1]],CuentosIndexados[],36,FALSE)</f>
        <v>0</v>
      </c>
      <c r="AI761">
        <f>VLOOKUP(CuentosContados[[#This Row],[Column1]],CuentosIndexados[],37,FALSE)</f>
        <v>0</v>
      </c>
      <c r="AJ761">
        <f>VLOOKUP(CuentosContados[[#This Row],[Column1]],CuentosIndexados[],38,FALSE)</f>
        <v>0</v>
      </c>
      <c r="AK761">
        <f>VLOOKUP(CuentosContados[[#This Row],[Column1]],CuentosIndexados[],39,FALSE)</f>
        <v>0</v>
      </c>
    </row>
    <row r="762" spans="1:37" x14ac:dyDescent="0.25">
      <c r="A762" t="s">
        <v>162</v>
      </c>
      <c r="B762">
        <f>VLOOKUP(CuentosContados[[#This Row],[Column1]],CuentosIndexados[],3,FALSE)</f>
        <v>0</v>
      </c>
      <c r="C762">
        <f>VLOOKUP(CuentosContados[[#This Row],[Column1]],CuentosIndexados[],5,FALSE)</f>
        <v>0</v>
      </c>
      <c r="D762">
        <f>VLOOKUP(CuentosContados[[#This Row],[Column1]],CuentosIndexados[],6,FALSE)</f>
        <v>0</v>
      </c>
      <c r="E762">
        <f>VLOOKUP(CuentosContados[[#This Row],[Column1]],CuentosIndexados[],7,FALSE)</f>
        <v>0</v>
      </c>
      <c r="F762">
        <f>VLOOKUP(CuentosContados[[#This Row],[Column1]],CuentosIndexados[],8,FALSE)</f>
        <v>0</v>
      </c>
      <c r="G762">
        <f>VLOOKUP(CuentosContados[[#This Row],[Column1]],CuentosIndexados[],9,FALSE)</f>
        <v>0</v>
      </c>
      <c r="H762">
        <f>VLOOKUP(CuentosContados[[#This Row],[Column1]],CuentosIndexados[],10,FALSE)</f>
        <v>0</v>
      </c>
      <c r="I762">
        <f>VLOOKUP(CuentosContados[[#This Row],[Column1]],CuentosIndexados[],11,FALSE)</f>
        <v>0</v>
      </c>
      <c r="J762">
        <f>VLOOKUP(CuentosContados[[#This Row],[Column1]],CuentosIndexados[],12,FALSE)</f>
        <v>0</v>
      </c>
      <c r="K762">
        <f>VLOOKUP(CuentosContados[[#This Row],[Column1]],CuentosIndexados[],13,FALSE)</f>
        <v>0</v>
      </c>
      <c r="L762">
        <f>VLOOKUP(CuentosContados[[#This Row],[Column1]],CuentosIndexados[],14,FALSE)</f>
        <v>0</v>
      </c>
      <c r="M762">
        <f>VLOOKUP(CuentosContados[[#This Row],[Column1]],CuentosIndexados[],15,FALSE)</f>
        <v>0</v>
      </c>
      <c r="N762">
        <f>VLOOKUP(CuentosContados[[#This Row],[Column1]],CuentosIndexados[],16,FALSE)</f>
        <v>0</v>
      </c>
      <c r="O762">
        <f>VLOOKUP(CuentosContados[[#This Row],[Column1]],CuentosIndexados[],17,FALSE)</f>
        <v>0</v>
      </c>
      <c r="P762">
        <f>VLOOKUP(CuentosContados[[#This Row],[Column1]],CuentosIndexados[],18,FALSE)</f>
        <v>0</v>
      </c>
      <c r="Q762">
        <f>VLOOKUP(CuentosContados[[#This Row],[Column1]],CuentosIndexados[],19,FALSE)</f>
        <v>0</v>
      </c>
      <c r="R762">
        <f>VLOOKUP(CuentosContados[[#This Row],[Column1]],CuentosIndexados[],20,FALSE)</f>
        <v>0</v>
      </c>
      <c r="S762">
        <f>VLOOKUP(CuentosContados[[#This Row],[Column1]],CuentosIndexados[],21,FALSE)</f>
        <v>0</v>
      </c>
      <c r="T762" t="str">
        <f>VLOOKUP(CuentosContados[[#This Row],[Column1]],CuentosIndexados[],22,FALSE)</f>
        <v>calma</v>
      </c>
      <c r="U762" t="str">
        <f>VLOOKUP(CuentosContados[[#This Row],[Column1]],CuentosIndexados[],23,FALSE)</f>
        <v>tension</v>
      </c>
      <c r="V762" t="str">
        <f>VLOOKUP(CuentosContados[[#This Row],[Column1]],CuentosIndexados[],24,FALSE)</f>
        <v>estres</v>
      </c>
      <c r="W762">
        <f>VLOOKUP(CuentosContados[[#This Row],[Column1]],CuentosIndexados[],25,FALSE)</f>
        <v>0</v>
      </c>
      <c r="X762">
        <f>VLOOKUP(CuentosContados[[#This Row],[Column1]],CuentosIndexados[],26,FALSE)</f>
        <v>0</v>
      </c>
      <c r="Y762">
        <f>VLOOKUP(CuentosContados[[#This Row],[Column1]],CuentosIndexados[],27,FALSE)</f>
        <v>0</v>
      </c>
      <c r="Z762">
        <f>VLOOKUP(CuentosContados[[#This Row],[Column1]],CuentosIndexados[],28,FALSE)</f>
        <v>0</v>
      </c>
      <c r="AA762">
        <f>VLOOKUP(CuentosContados[[#This Row],[Column1]],CuentosIndexados[],29,FALSE)</f>
        <v>0</v>
      </c>
      <c r="AB762">
        <f>VLOOKUP(CuentosContados[[#This Row],[Column1]],CuentosIndexados[],30,FALSE)</f>
        <v>0</v>
      </c>
      <c r="AC762">
        <f>VLOOKUP(CuentosContados[[#This Row],[Column1]],CuentosIndexados[],31,FALSE)</f>
        <v>0</v>
      </c>
      <c r="AD762">
        <f>VLOOKUP(CuentosContados[[#This Row],[Column1]],CuentosIndexados[],32,FALSE)</f>
        <v>0</v>
      </c>
      <c r="AE762">
        <f>VLOOKUP(CuentosContados[[#This Row],[Column1]],CuentosIndexados[],33,FALSE)</f>
        <v>0</v>
      </c>
      <c r="AF762">
        <f>VLOOKUP(CuentosContados[[#This Row],[Column1]],CuentosIndexados[],34,FALSE)</f>
        <v>0</v>
      </c>
      <c r="AG762">
        <f>VLOOKUP(CuentosContados[[#This Row],[Column1]],CuentosIndexados[],35,FALSE)</f>
        <v>0</v>
      </c>
      <c r="AH762">
        <f>VLOOKUP(CuentosContados[[#This Row],[Column1]],CuentosIndexados[],36,FALSE)</f>
        <v>0</v>
      </c>
      <c r="AI762">
        <f>VLOOKUP(CuentosContados[[#This Row],[Column1]],CuentosIndexados[],37,FALSE)</f>
        <v>0</v>
      </c>
      <c r="AJ762">
        <f>VLOOKUP(CuentosContados[[#This Row],[Column1]],CuentosIndexados[],38,FALSE)</f>
        <v>0</v>
      </c>
      <c r="AK762">
        <f>VLOOKUP(CuentosContados[[#This Row],[Column1]],CuentosIndexados[],39,FALSE)</f>
        <v>0</v>
      </c>
    </row>
    <row r="763" spans="1:37" x14ac:dyDescent="0.25">
      <c r="A763" t="s">
        <v>162</v>
      </c>
      <c r="B763">
        <f>VLOOKUP(CuentosContados[[#This Row],[Column1]],CuentosIndexados[],3,FALSE)</f>
        <v>0</v>
      </c>
      <c r="C763">
        <f>VLOOKUP(CuentosContados[[#This Row],[Column1]],CuentosIndexados[],5,FALSE)</f>
        <v>0</v>
      </c>
      <c r="D763">
        <f>VLOOKUP(CuentosContados[[#This Row],[Column1]],CuentosIndexados[],6,FALSE)</f>
        <v>0</v>
      </c>
      <c r="E763">
        <f>VLOOKUP(CuentosContados[[#This Row],[Column1]],CuentosIndexados[],7,FALSE)</f>
        <v>0</v>
      </c>
      <c r="F763">
        <f>VLOOKUP(CuentosContados[[#This Row],[Column1]],CuentosIndexados[],8,FALSE)</f>
        <v>0</v>
      </c>
      <c r="G763">
        <f>VLOOKUP(CuentosContados[[#This Row],[Column1]],CuentosIndexados[],9,FALSE)</f>
        <v>0</v>
      </c>
      <c r="H763">
        <f>VLOOKUP(CuentosContados[[#This Row],[Column1]],CuentosIndexados[],10,FALSE)</f>
        <v>0</v>
      </c>
      <c r="I763">
        <f>VLOOKUP(CuentosContados[[#This Row],[Column1]],CuentosIndexados[],11,FALSE)</f>
        <v>0</v>
      </c>
      <c r="J763">
        <f>VLOOKUP(CuentosContados[[#This Row],[Column1]],CuentosIndexados[],12,FALSE)</f>
        <v>0</v>
      </c>
      <c r="K763">
        <f>VLOOKUP(CuentosContados[[#This Row],[Column1]],CuentosIndexados[],13,FALSE)</f>
        <v>0</v>
      </c>
      <c r="L763">
        <f>VLOOKUP(CuentosContados[[#This Row],[Column1]],CuentosIndexados[],14,FALSE)</f>
        <v>0</v>
      </c>
      <c r="M763">
        <f>VLOOKUP(CuentosContados[[#This Row],[Column1]],CuentosIndexados[],15,FALSE)</f>
        <v>0</v>
      </c>
      <c r="N763">
        <f>VLOOKUP(CuentosContados[[#This Row],[Column1]],CuentosIndexados[],16,FALSE)</f>
        <v>0</v>
      </c>
      <c r="O763">
        <f>VLOOKUP(CuentosContados[[#This Row],[Column1]],CuentosIndexados[],17,FALSE)</f>
        <v>0</v>
      </c>
      <c r="P763">
        <f>VLOOKUP(CuentosContados[[#This Row],[Column1]],CuentosIndexados[],18,FALSE)</f>
        <v>0</v>
      </c>
      <c r="Q763">
        <f>VLOOKUP(CuentosContados[[#This Row],[Column1]],CuentosIndexados[],19,FALSE)</f>
        <v>0</v>
      </c>
      <c r="R763">
        <f>VLOOKUP(CuentosContados[[#This Row],[Column1]],CuentosIndexados[],20,FALSE)</f>
        <v>0</v>
      </c>
      <c r="S763">
        <f>VLOOKUP(CuentosContados[[#This Row],[Column1]],CuentosIndexados[],21,FALSE)</f>
        <v>0</v>
      </c>
      <c r="T763" t="str">
        <f>VLOOKUP(CuentosContados[[#This Row],[Column1]],CuentosIndexados[],22,FALSE)</f>
        <v>calma</v>
      </c>
      <c r="U763" t="str">
        <f>VLOOKUP(CuentosContados[[#This Row],[Column1]],CuentosIndexados[],23,FALSE)</f>
        <v>tension</v>
      </c>
      <c r="V763" t="str">
        <f>VLOOKUP(CuentosContados[[#This Row],[Column1]],CuentosIndexados[],24,FALSE)</f>
        <v>estres</v>
      </c>
      <c r="W763">
        <f>VLOOKUP(CuentosContados[[#This Row],[Column1]],CuentosIndexados[],25,FALSE)</f>
        <v>0</v>
      </c>
      <c r="X763">
        <f>VLOOKUP(CuentosContados[[#This Row],[Column1]],CuentosIndexados[],26,FALSE)</f>
        <v>0</v>
      </c>
      <c r="Y763">
        <f>VLOOKUP(CuentosContados[[#This Row],[Column1]],CuentosIndexados[],27,FALSE)</f>
        <v>0</v>
      </c>
      <c r="Z763">
        <f>VLOOKUP(CuentosContados[[#This Row],[Column1]],CuentosIndexados[],28,FALSE)</f>
        <v>0</v>
      </c>
      <c r="AA763">
        <f>VLOOKUP(CuentosContados[[#This Row],[Column1]],CuentosIndexados[],29,FALSE)</f>
        <v>0</v>
      </c>
      <c r="AB763">
        <f>VLOOKUP(CuentosContados[[#This Row],[Column1]],CuentosIndexados[],30,FALSE)</f>
        <v>0</v>
      </c>
      <c r="AC763">
        <f>VLOOKUP(CuentosContados[[#This Row],[Column1]],CuentosIndexados[],31,FALSE)</f>
        <v>0</v>
      </c>
      <c r="AD763">
        <f>VLOOKUP(CuentosContados[[#This Row],[Column1]],CuentosIndexados[],32,FALSE)</f>
        <v>0</v>
      </c>
      <c r="AE763">
        <f>VLOOKUP(CuentosContados[[#This Row],[Column1]],CuentosIndexados[],33,FALSE)</f>
        <v>0</v>
      </c>
      <c r="AF763">
        <f>VLOOKUP(CuentosContados[[#This Row],[Column1]],CuentosIndexados[],34,FALSE)</f>
        <v>0</v>
      </c>
      <c r="AG763">
        <f>VLOOKUP(CuentosContados[[#This Row],[Column1]],CuentosIndexados[],35,FALSE)</f>
        <v>0</v>
      </c>
      <c r="AH763">
        <f>VLOOKUP(CuentosContados[[#This Row],[Column1]],CuentosIndexados[],36,FALSE)</f>
        <v>0</v>
      </c>
      <c r="AI763">
        <f>VLOOKUP(CuentosContados[[#This Row],[Column1]],CuentosIndexados[],37,FALSE)</f>
        <v>0</v>
      </c>
      <c r="AJ763">
        <f>VLOOKUP(CuentosContados[[#This Row],[Column1]],CuentosIndexados[],38,FALSE)</f>
        <v>0</v>
      </c>
      <c r="AK763">
        <f>VLOOKUP(CuentosContados[[#This Row],[Column1]],CuentosIndexados[],39,FALSE)</f>
        <v>0</v>
      </c>
    </row>
    <row r="764" spans="1:37" x14ac:dyDescent="0.25">
      <c r="A764" t="s">
        <v>162</v>
      </c>
      <c r="B764">
        <f>VLOOKUP(CuentosContados[[#This Row],[Column1]],CuentosIndexados[],3,FALSE)</f>
        <v>0</v>
      </c>
      <c r="C764">
        <f>VLOOKUP(CuentosContados[[#This Row],[Column1]],CuentosIndexados[],5,FALSE)</f>
        <v>0</v>
      </c>
      <c r="D764">
        <f>VLOOKUP(CuentosContados[[#This Row],[Column1]],CuentosIndexados[],6,FALSE)</f>
        <v>0</v>
      </c>
      <c r="E764">
        <f>VLOOKUP(CuentosContados[[#This Row],[Column1]],CuentosIndexados[],7,FALSE)</f>
        <v>0</v>
      </c>
      <c r="F764">
        <f>VLOOKUP(CuentosContados[[#This Row],[Column1]],CuentosIndexados[],8,FALSE)</f>
        <v>0</v>
      </c>
      <c r="G764">
        <f>VLOOKUP(CuentosContados[[#This Row],[Column1]],CuentosIndexados[],9,FALSE)</f>
        <v>0</v>
      </c>
      <c r="H764">
        <f>VLOOKUP(CuentosContados[[#This Row],[Column1]],CuentosIndexados[],10,FALSE)</f>
        <v>0</v>
      </c>
      <c r="I764">
        <f>VLOOKUP(CuentosContados[[#This Row],[Column1]],CuentosIndexados[],11,FALSE)</f>
        <v>0</v>
      </c>
      <c r="J764">
        <f>VLOOKUP(CuentosContados[[#This Row],[Column1]],CuentosIndexados[],12,FALSE)</f>
        <v>0</v>
      </c>
      <c r="K764">
        <f>VLOOKUP(CuentosContados[[#This Row],[Column1]],CuentosIndexados[],13,FALSE)</f>
        <v>0</v>
      </c>
      <c r="L764">
        <f>VLOOKUP(CuentosContados[[#This Row],[Column1]],CuentosIndexados[],14,FALSE)</f>
        <v>0</v>
      </c>
      <c r="M764">
        <f>VLOOKUP(CuentosContados[[#This Row],[Column1]],CuentosIndexados[],15,FALSE)</f>
        <v>0</v>
      </c>
      <c r="N764">
        <f>VLOOKUP(CuentosContados[[#This Row],[Column1]],CuentosIndexados[],16,FALSE)</f>
        <v>0</v>
      </c>
      <c r="O764">
        <f>VLOOKUP(CuentosContados[[#This Row],[Column1]],CuentosIndexados[],17,FALSE)</f>
        <v>0</v>
      </c>
      <c r="P764">
        <f>VLOOKUP(CuentosContados[[#This Row],[Column1]],CuentosIndexados[],18,FALSE)</f>
        <v>0</v>
      </c>
      <c r="Q764">
        <f>VLOOKUP(CuentosContados[[#This Row],[Column1]],CuentosIndexados[],19,FALSE)</f>
        <v>0</v>
      </c>
      <c r="R764">
        <f>VLOOKUP(CuentosContados[[#This Row],[Column1]],CuentosIndexados[],20,FALSE)</f>
        <v>0</v>
      </c>
      <c r="S764">
        <f>VLOOKUP(CuentosContados[[#This Row],[Column1]],CuentosIndexados[],21,FALSE)</f>
        <v>0</v>
      </c>
      <c r="T764" t="str">
        <f>VLOOKUP(CuentosContados[[#This Row],[Column1]],CuentosIndexados[],22,FALSE)</f>
        <v>calma</v>
      </c>
      <c r="U764" t="str">
        <f>VLOOKUP(CuentosContados[[#This Row],[Column1]],CuentosIndexados[],23,FALSE)</f>
        <v>tension</v>
      </c>
      <c r="V764" t="str">
        <f>VLOOKUP(CuentosContados[[#This Row],[Column1]],CuentosIndexados[],24,FALSE)</f>
        <v>estres</v>
      </c>
      <c r="W764">
        <f>VLOOKUP(CuentosContados[[#This Row],[Column1]],CuentosIndexados[],25,FALSE)</f>
        <v>0</v>
      </c>
      <c r="X764">
        <f>VLOOKUP(CuentosContados[[#This Row],[Column1]],CuentosIndexados[],26,FALSE)</f>
        <v>0</v>
      </c>
      <c r="Y764">
        <f>VLOOKUP(CuentosContados[[#This Row],[Column1]],CuentosIndexados[],27,FALSE)</f>
        <v>0</v>
      </c>
      <c r="Z764">
        <f>VLOOKUP(CuentosContados[[#This Row],[Column1]],CuentosIndexados[],28,FALSE)</f>
        <v>0</v>
      </c>
      <c r="AA764">
        <f>VLOOKUP(CuentosContados[[#This Row],[Column1]],CuentosIndexados[],29,FALSE)</f>
        <v>0</v>
      </c>
      <c r="AB764">
        <f>VLOOKUP(CuentosContados[[#This Row],[Column1]],CuentosIndexados[],30,FALSE)</f>
        <v>0</v>
      </c>
      <c r="AC764">
        <f>VLOOKUP(CuentosContados[[#This Row],[Column1]],CuentosIndexados[],31,FALSE)</f>
        <v>0</v>
      </c>
      <c r="AD764">
        <f>VLOOKUP(CuentosContados[[#This Row],[Column1]],CuentosIndexados[],32,FALSE)</f>
        <v>0</v>
      </c>
      <c r="AE764">
        <f>VLOOKUP(CuentosContados[[#This Row],[Column1]],CuentosIndexados[],33,FALSE)</f>
        <v>0</v>
      </c>
      <c r="AF764">
        <f>VLOOKUP(CuentosContados[[#This Row],[Column1]],CuentosIndexados[],34,FALSE)</f>
        <v>0</v>
      </c>
      <c r="AG764">
        <f>VLOOKUP(CuentosContados[[#This Row],[Column1]],CuentosIndexados[],35,FALSE)</f>
        <v>0</v>
      </c>
      <c r="AH764">
        <f>VLOOKUP(CuentosContados[[#This Row],[Column1]],CuentosIndexados[],36,FALSE)</f>
        <v>0</v>
      </c>
      <c r="AI764">
        <f>VLOOKUP(CuentosContados[[#This Row],[Column1]],CuentosIndexados[],37,FALSE)</f>
        <v>0</v>
      </c>
      <c r="AJ764">
        <f>VLOOKUP(CuentosContados[[#This Row],[Column1]],CuentosIndexados[],38,FALSE)</f>
        <v>0</v>
      </c>
      <c r="AK764">
        <f>VLOOKUP(CuentosContados[[#This Row],[Column1]],CuentosIndexados[],39,FALSE)</f>
        <v>0</v>
      </c>
    </row>
    <row r="765" spans="1:37" x14ac:dyDescent="0.25">
      <c r="A765" t="s">
        <v>162</v>
      </c>
      <c r="B765">
        <f>VLOOKUP(CuentosContados[[#This Row],[Column1]],CuentosIndexados[],3,FALSE)</f>
        <v>0</v>
      </c>
      <c r="C765">
        <f>VLOOKUP(CuentosContados[[#This Row],[Column1]],CuentosIndexados[],5,FALSE)</f>
        <v>0</v>
      </c>
      <c r="D765">
        <f>VLOOKUP(CuentosContados[[#This Row],[Column1]],CuentosIndexados[],6,FALSE)</f>
        <v>0</v>
      </c>
      <c r="E765">
        <f>VLOOKUP(CuentosContados[[#This Row],[Column1]],CuentosIndexados[],7,FALSE)</f>
        <v>0</v>
      </c>
      <c r="F765">
        <f>VLOOKUP(CuentosContados[[#This Row],[Column1]],CuentosIndexados[],8,FALSE)</f>
        <v>0</v>
      </c>
      <c r="G765">
        <f>VLOOKUP(CuentosContados[[#This Row],[Column1]],CuentosIndexados[],9,FALSE)</f>
        <v>0</v>
      </c>
      <c r="H765">
        <f>VLOOKUP(CuentosContados[[#This Row],[Column1]],CuentosIndexados[],10,FALSE)</f>
        <v>0</v>
      </c>
      <c r="I765">
        <f>VLOOKUP(CuentosContados[[#This Row],[Column1]],CuentosIndexados[],11,FALSE)</f>
        <v>0</v>
      </c>
      <c r="J765">
        <f>VLOOKUP(CuentosContados[[#This Row],[Column1]],CuentosIndexados[],12,FALSE)</f>
        <v>0</v>
      </c>
      <c r="K765">
        <f>VLOOKUP(CuentosContados[[#This Row],[Column1]],CuentosIndexados[],13,FALSE)</f>
        <v>0</v>
      </c>
      <c r="L765">
        <f>VLOOKUP(CuentosContados[[#This Row],[Column1]],CuentosIndexados[],14,FALSE)</f>
        <v>0</v>
      </c>
      <c r="M765">
        <f>VLOOKUP(CuentosContados[[#This Row],[Column1]],CuentosIndexados[],15,FALSE)</f>
        <v>0</v>
      </c>
      <c r="N765">
        <f>VLOOKUP(CuentosContados[[#This Row],[Column1]],CuentosIndexados[],16,FALSE)</f>
        <v>0</v>
      </c>
      <c r="O765">
        <f>VLOOKUP(CuentosContados[[#This Row],[Column1]],CuentosIndexados[],17,FALSE)</f>
        <v>0</v>
      </c>
      <c r="P765">
        <f>VLOOKUP(CuentosContados[[#This Row],[Column1]],CuentosIndexados[],18,FALSE)</f>
        <v>0</v>
      </c>
      <c r="Q765">
        <f>VLOOKUP(CuentosContados[[#This Row],[Column1]],CuentosIndexados[],19,FALSE)</f>
        <v>0</v>
      </c>
      <c r="R765">
        <f>VLOOKUP(CuentosContados[[#This Row],[Column1]],CuentosIndexados[],20,FALSE)</f>
        <v>0</v>
      </c>
      <c r="S765">
        <f>VLOOKUP(CuentosContados[[#This Row],[Column1]],CuentosIndexados[],21,FALSE)</f>
        <v>0</v>
      </c>
      <c r="T765" t="str">
        <f>VLOOKUP(CuentosContados[[#This Row],[Column1]],CuentosIndexados[],22,FALSE)</f>
        <v>calma</v>
      </c>
      <c r="U765" t="str">
        <f>VLOOKUP(CuentosContados[[#This Row],[Column1]],CuentosIndexados[],23,FALSE)</f>
        <v>tension</v>
      </c>
      <c r="V765" t="str">
        <f>VLOOKUP(CuentosContados[[#This Row],[Column1]],CuentosIndexados[],24,FALSE)</f>
        <v>estres</v>
      </c>
      <c r="W765">
        <f>VLOOKUP(CuentosContados[[#This Row],[Column1]],CuentosIndexados[],25,FALSE)</f>
        <v>0</v>
      </c>
      <c r="X765">
        <f>VLOOKUP(CuentosContados[[#This Row],[Column1]],CuentosIndexados[],26,FALSE)</f>
        <v>0</v>
      </c>
      <c r="Y765">
        <f>VLOOKUP(CuentosContados[[#This Row],[Column1]],CuentosIndexados[],27,FALSE)</f>
        <v>0</v>
      </c>
      <c r="Z765">
        <f>VLOOKUP(CuentosContados[[#This Row],[Column1]],CuentosIndexados[],28,FALSE)</f>
        <v>0</v>
      </c>
      <c r="AA765">
        <f>VLOOKUP(CuentosContados[[#This Row],[Column1]],CuentosIndexados[],29,FALSE)</f>
        <v>0</v>
      </c>
      <c r="AB765">
        <f>VLOOKUP(CuentosContados[[#This Row],[Column1]],CuentosIndexados[],30,FALSE)</f>
        <v>0</v>
      </c>
      <c r="AC765">
        <f>VLOOKUP(CuentosContados[[#This Row],[Column1]],CuentosIndexados[],31,FALSE)</f>
        <v>0</v>
      </c>
      <c r="AD765">
        <f>VLOOKUP(CuentosContados[[#This Row],[Column1]],CuentosIndexados[],32,FALSE)</f>
        <v>0</v>
      </c>
      <c r="AE765">
        <f>VLOOKUP(CuentosContados[[#This Row],[Column1]],CuentosIndexados[],33,FALSE)</f>
        <v>0</v>
      </c>
      <c r="AF765">
        <f>VLOOKUP(CuentosContados[[#This Row],[Column1]],CuentosIndexados[],34,FALSE)</f>
        <v>0</v>
      </c>
      <c r="AG765">
        <f>VLOOKUP(CuentosContados[[#This Row],[Column1]],CuentosIndexados[],35,FALSE)</f>
        <v>0</v>
      </c>
      <c r="AH765">
        <f>VLOOKUP(CuentosContados[[#This Row],[Column1]],CuentosIndexados[],36,FALSE)</f>
        <v>0</v>
      </c>
      <c r="AI765">
        <f>VLOOKUP(CuentosContados[[#This Row],[Column1]],CuentosIndexados[],37,FALSE)</f>
        <v>0</v>
      </c>
      <c r="AJ765">
        <f>VLOOKUP(CuentosContados[[#This Row],[Column1]],CuentosIndexados[],38,FALSE)</f>
        <v>0</v>
      </c>
      <c r="AK765">
        <f>VLOOKUP(CuentosContados[[#This Row],[Column1]],CuentosIndexados[],39,FALSE)</f>
        <v>0</v>
      </c>
    </row>
    <row r="766" spans="1:37" x14ac:dyDescent="0.25">
      <c r="A766" t="s">
        <v>162</v>
      </c>
      <c r="B766">
        <f>VLOOKUP(CuentosContados[[#This Row],[Column1]],CuentosIndexados[],3,FALSE)</f>
        <v>0</v>
      </c>
      <c r="C766">
        <f>VLOOKUP(CuentosContados[[#This Row],[Column1]],CuentosIndexados[],5,FALSE)</f>
        <v>0</v>
      </c>
      <c r="D766">
        <f>VLOOKUP(CuentosContados[[#This Row],[Column1]],CuentosIndexados[],6,FALSE)</f>
        <v>0</v>
      </c>
      <c r="E766">
        <f>VLOOKUP(CuentosContados[[#This Row],[Column1]],CuentosIndexados[],7,FALSE)</f>
        <v>0</v>
      </c>
      <c r="F766">
        <f>VLOOKUP(CuentosContados[[#This Row],[Column1]],CuentosIndexados[],8,FALSE)</f>
        <v>0</v>
      </c>
      <c r="G766">
        <f>VLOOKUP(CuentosContados[[#This Row],[Column1]],CuentosIndexados[],9,FALSE)</f>
        <v>0</v>
      </c>
      <c r="H766">
        <f>VLOOKUP(CuentosContados[[#This Row],[Column1]],CuentosIndexados[],10,FALSE)</f>
        <v>0</v>
      </c>
      <c r="I766">
        <f>VLOOKUP(CuentosContados[[#This Row],[Column1]],CuentosIndexados[],11,FALSE)</f>
        <v>0</v>
      </c>
      <c r="J766">
        <f>VLOOKUP(CuentosContados[[#This Row],[Column1]],CuentosIndexados[],12,FALSE)</f>
        <v>0</v>
      </c>
      <c r="K766">
        <f>VLOOKUP(CuentosContados[[#This Row],[Column1]],CuentosIndexados[],13,FALSE)</f>
        <v>0</v>
      </c>
      <c r="L766">
        <f>VLOOKUP(CuentosContados[[#This Row],[Column1]],CuentosIndexados[],14,FALSE)</f>
        <v>0</v>
      </c>
      <c r="M766">
        <f>VLOOKUP(CuentosContados[[#This Row],[Column1]],CuentosIndexados[],15,FALSE)</f>
        <v>0</v>
      </c>
      <c r="N766">
        <f>VLOOKUP(CuentosContados[[#This Row],[Column1]],CuentosIndexados[],16,FALSE)</f>
        <v>0</v>
      </c>
      <c r="O766">
        <f>VLOOKUP(CuentosContados[[#This Row],[Column1]],CuentosIndexados[],17,FALSE)</f>
        <v>0</v>
      </c>
      <c r="P766">
        <f>VLOOKUP(CuentosContados[[#This Row],[Column1]],CuentosIndexados[],18,FALSE)</f>
        <v>0</v>
      </c>
      <c r="Q766">
        <f>VLOOKUP(CuentosContados[[#This Row],[Column1]],CuentosIndexados[],19,FALSE)</f>
        <v>0</v>
      </c>
      <c r="R766">
        <f>VLOOKUP(CuentosContados[[#This Row],[Column1]],CuentosIndexados[],20,FALSE)</f>
        <v>0</v>
      </c>
      <c r="S766">
        <f>VLOOKUP(CuentosContados[[#This Row],[Column1]],CuentosIndexados[],21,FALSE)</f>
        <v>0</v>
      </c>
      <c r="T766" t="str">
        <f>VLOOKUP(CuentosContados[[#This Row],[Column1]],CuentosIndexados[],22,FALSE)</f>
        <v>calma</v>
      </c>
      <c r="U766" t="str">
        <f>VLOOKUP(CuentosContados[[#This Row],[Column1]],CuentosIndexados[],23,FALSE)</f>
        <v>tension</v>
      </c>
      <c r="V766" t="str">
        <f>VLOOKUP(CuentosContados[[#This Row],[Column1]],CuentosIndexados[],24,FALSE)</f>
        <v>estres</v>
      </c>
      <c r="W766">
        <f>VLOOKUP(CuentosContados[[#This Row],[Column1]],CuentosIndexados[],25,FALSE)</f>
        <v>0</v>
      </c>
      <c r="X766">
        <f>VLOOKUP(CuentosContados[[#This Row],[Column1]],CuentosIndexados[],26,FALSE)</f>
        <v>0</v>
      </c>
      <c r="Y766">
        <f>VLOOKUP(CuentosContados[[#This Row],[Column1]],CuentosIndexados[],27,FALSE)</f>
        <v>0</v>
      </c>
      <c r="Z766">
        <f>VLOOKUP(CuentosContados[[#This Row],[Column1]],CuentosIndexados[],28,FALSE)</f>
        <v>0</v>
      </c>
      <c r="AA766">
        <f>VLOOKUP(CuentosContados[[#This Row],[Column1]],CuentosIndexados[],29,FALSE)</f>
        <v>0</v>
      </c>
      <c r="AB766">
        <f>VLOOKUP(CuentosContados[[#This Row],[Column1]],CuentosIndexados[],30,FALSE)</f>
        <v>0</v>
      </c>
      <c r="AC766">
        <f>VLOOKUP(CuentosContados[[#This Row],[Column1]],CuentosIndexados[],31,FALSE)</f>
        <v>0</v>
      </c>
      <c r="AD766">
        <f>VLOOKUP(CuentosContados[[#This Row],[Column1]],CuentosIndexados[],32,FALSE)</f>
        <v>0</v>
      </c>
      <c r="AE766">
        <f>VLOOKUP(CuentosContados[[#This Row],[Column1]],CuentosIndexados[],33,FALSE)</f>
        <v>0</v>
      </c>
      <c r="AF766">
        <f>VLOOKUP(CuentosContados[[#This Row],[Column1]],CuentosIndexados[],34,FALSE)</f>
        <v>0</v>
      </c>
      <c r="AG766">
        <f>VLOOKUP(CuentosContados[[#This Row],[Column1]],CuentosIndexados[],35,FALSE)</f>
        <v>0</v>
      </c>
      <c r="AH766">
        <f>VLOOKUP(CuentosContados[[#This Row],[Column1]],CuentosIndexados[],36,FALSE)</f>
        <v>0</v>
      </c>
      <c r="AI766">
        <f>VLOOKUP(CuentosContados[[#This Row],[Column1]],CuentosIndexados[],37,FALSE)</f>
        <v>0</v>
      </c>
      <c r="AJ766">
        <f>VLOOKUP(CuentosContados[[#This Row],[Column1]],CuentosIndexados[],38,FALSE)</f>
        <v>0</v>
      </c>
      <c r="AK766">
        <f>VLOOKUP(CuentosContados[[#This Row],[Column1]],CuentosIndexados[],39,FALSE)</f>
        <v>0</v>
      </c>
    </row>
    <row r="767" spans="1:37" x14ac:dyDescent="0.25">
      <c r="A767" t="s">
        <v>162</v>
      </c>
      <c r="B767">
        <f>VLOOKUP(CuentosContados[[#This Row],[Column1]],CuentosIndexados[],3,FALSE)</f>
        <v>0</v>
      </c>
      <c r="C767">
        <f>VLOOKUP(CuentosContados[[#This Row],[Column1]],CuentosIndexados[],5,FALSE)</f>
        <v>0</v>
      </c>
      <c r="D767">
        <f>VLOOKUP(CuentosContados[[#This Row],[Column1]],CuentosIndexados[],6,FALSE)</f>
        <v>0</v>
      </c>
      <c r="E767">
        <f>VLOOKUP(CuentosContados[[#This Row],[Column1]],CuentosIndexados[],7,FALSE)</f>
        <v>0</v>
      </c>
      <c r="F767">
        <f>VLOOKUP(CuentosContados[[#This Row],[Column1]],CuentosIndexados[],8,FALSE)</f>
        <v>0</v>
      </c>
      <c r="G767">
        <f>VLOOKUP(CuentosContados[[#This Row],[Column1]],CuentosIndexados[],9,FALSE)</f>
        <v>0</v>
      </c>
      <c r="H767">
        <f>VLOOKUP(CuentosContados[[#This Row],[Column1]],CuentosIndexados[],10,FALSE)</f>
        <v>0</v>
      </c>
      <c r="I767">
        <f>VLOOKUP(CuentosContados[[#This Row],[Column1]],CuentosIndexados[],11,FALSE)</f>
        <v>0</v>
      </c>
      <c r="J767">
        <f>VLOOKUP(CuentosContados[[#This Row],[Column1]],CuentosIndexados[],12,FALSE)</f>
        <v>0</v>
      </c>
      <c r="K767">
        <f>VLOOKUP(CuentosContados[[#This Row],[Column1]],CuentosIndexados[],13,FALSE)</f>
        <v>0</v>
      </c>
      <c r="L767">
        <f>VLOOKUP(CuentosContados[[#This Row],[Column1]],CuentosIndexados[],14,FALSE)</f>
        <v>0</v>
      </c>
      <c r="M767">
        <f>VLOOKUP(CuentosContados[[#This Row],[Column1]],CuentosIndexados[],15,FALSE)</f>
        <v>0</v>
      </c>
      <c r="N767">
        <f>VLOOKUP(CuentosContados[[#This Row],[Column1]],CuentosIndexados[],16,FALSE)</f>
        <v>0</v>
      </c>
      <c r="O767">
        <f>VLOOKUP(CuentosContados[[#This Row],[Column1]],CuentosIndexados[],17,FALSE)</f>
        <v>0</v>
      </c>
      <c r="P767">
        <f>VLOOKUP(CuentosContados[[#This Row],[Column1]],CuentosIndexados[],18,FALSE)</f>
        <v>0</v>
      </c>
      <c r="Q767">
        <f>VLOOKUP(CuentosContados[[#This Row],[Column1]],CuentosIndexados[],19,FALSE)</f>
        <v>0</v>
      </c>
      <c r="R767">
        <f>VLOOKUP(CuentosContados[[#This Row],[Column1]],CuentosIndexados[],20,FALSE)</f>
        <v>0</v>
      </c>
      <c r="S767">
        <f>VLOOKUP(CuentosContados[[#This Row],[Column1]],CuentosIndexados[],21,FALSE)</f>
        <v>0</v>
      </c>
      <c r="T767" t="str">
        <f>VLOOKUP(CuentosContados[[#This Row],[Column1]],CuentosIndexados[],22,FALSE)</f>
        <v>calma</v>
      </c>
      <c r="U767" t="str">
        <f>VLOOKUP(CuentosContados[[#This Row],[Column1]],CuentosIndexados[],23,FALSE)</f>
        <v>tension</v>
      </c>
      <c r="V767" t="str">
        <f>VLOOKUP(CuentosContados[[#This Row],[Column1]],CuentosIndexados[],24,FALSE)</f>
        <v>estres</v>
      </c>
      <c r="W767">
        <f>VLOOKUP(CuentosContados[[#This Row],[Column1]],CuentosIndexados[],25,FALSE)</f>
        <v>0</v>
      </c>
      <c r="X767">
        <f>VLOOKUP(CuentosContados[[#This Row],[Column1]],CuentosIndexados[],26,FALSE)</f>
        <v>0</v>
      </c>
      <c r="Y767">
        <f>VLOOKUP(CuentosContados[[#This Row],[Column1]],CuentosIndexados[],27,FALSE)</f>
        <v>0</v>
      </c>
      <c r="Z767">
        <f>VLOOKUP(CuentosContados[[#This Row],[Column1]],CuentosIndexados[],28,FALSE)</f>
        <v>0</v>
      </c>
      <c r="AA767">
        <f>VLOOKUP(CuentosContados[[#This Row],[Column1]],CuentosIndexados[],29,FALSE)</f>
        <v>0</v>
      </c>
      <c r="AB767">
        <f>VLOOKUP(CuentosContados[[#This Row],[Column1]],CuentosIndexados[],30,FALSE)</f>
        <v>0</v>
      </c>
      <c r="AC767">
        <f>VLOOKUP(CuentosContados[[#This Row],[Column1]],CuentosIndexados[],31,FALSE)</f>
        <v>0</v>
      </c>
      <c r="AD767">
        <f>VLOOKUP(CuentosContados[[#This Row],[Column1]],CuentosIndexados[],32,FALSE)</f>
        <v>0</v>
      </c>
      <c r="AE767">
        <f>VLOOKUP(CuentosContados[[#This Row],[Column1]],CuentosIndexados[],33,FALSE)</f>
        <v>0</v>
      </c>
      <c r="AF767">
        <f>VLOOKUP(CuentosContados[[#This Row],[Column1]],CuentosIndexados[],34,FALSE)</f>
        <v>0</v>
      </c>
      <c r="AG767">
        <f>VLOOKUP(CuentosContados[[#This Row],[Column1]],CuentosIndexados[],35,FALSE)</f>
        <v>0</v>
      </c>
      <c r="AH767">
        <f>VLOOKUP(CuentosContados[[#This Row],[Column1]],CuentosIndexados[],36,FALSE)</f>
        <v>0</v>
      </c>
      <c r="AI767">
        <f>VLOOKUP(CuentosContados[[#This Row],[Column1]],CuentosIndexados[],37,FALSE)</f>
        <v>0</v>
      </c>
      <c r="AJ767">
        <f>VLOOKUP(CuentosContados[[#This Row],[Column1]],CuentosIndexados[],38,FALSE)</f>
        <v>0</v>
      </c>
      <c r="AK767">
        <f>VLOOKUP(CuentosContados[[#This Row],[Column1]],CuentosIndexados[],39,FALSE)</f>
        <v>0</v>
      </c>
    </row>
    <row r="768" spans="1:37" x14ac:dyDescent="0.25">
      <c r="A768" t="s">
        <v>162</v>
      </c>
      <c r="B768">
        <f>VLOOKUP(CuentosContados[[#This Row],[Column1]],CuentosIndexados[],3,FALSE)</f>
        <v>0</v>
      </c>
      <c r="C768">
        <f>VLOOKUP(CuentosContados[[#This Row],[Column1]],CuentosIndexados[],5,FALSE)</f>
        <v>0</v>
      </c>
      <c r="D768">
        <f>VLOOKUP(CuentosContados[[#This Row],[Column1]],CuentosIndexados[],6,FALSE)</f>
        <v>0</v>
      </c>
      <c r="E768">
        <f>VLOOKUP(CuentosContados[[#This Row],[Column1]],CuentosIndexados[],7,FALSE)</f>
        <v>0</v>
      </c>
      <c r="F768">
        <f>VLOOKUP(CuentosContados[[#This Row],[Column1]],CuentosIndexados[],8,FALSE)</f>
        <v>0</v>
      </c>
      <c r="G768">
        <f>VLOOKUP(CuentosContados[[#This Row],[Column1]],CuentosIndexados[],9,FALSE)</f>
        <v>0</v>
      </c>
      <c r="H768">
        <f>VLOOKUP(CuentosContados[[#This Row],[Column1]],CuentosIndexados[],10,FALSE)</f>
        <v>0</v>
      </c>
      <c r="I768">
        <f>VLOOKUP(CuentosContados[[#This Row],[Column1]],CuentosIndexados[],11,FALSE)</f>
        <v>0</v>
      </c>
      <c r="J768">
        <f>VLOOKUP(CuentosContados[[#This Row],[Column1]],CuentosIndexados[],12,FALSE)</f>
        <v>0</v>
      </c>
      <c r="K768">
        <f>VLOOKUP(CuentosContados[[#This Row],[Column1]],CuentosIndexados[],13,FALSE)</f>
        <v>0</v>
      </c>
      <c r="L768">
        <f>VLOOKUP(CuentosContados[[#This Row],[Column1]],CuentosIndexados[],14,FALSE)</f>
        <v>0</v>
      </c>
      <c r="M768">
        <f>VLOOKUP(CuentosContados[[#This Row],[Column1]],CuentosIndexados[],15,FALSE)</f>
        <v>0</v>
      </c>
      <c r="N768">
        <f>VLOOKUP(CuentosContados[[#This Row],[Column1]],CuentosIndexados[],16,FALSE)</f>
        <v>0</v>
      </c>
      <c r="O768">
        <f>VLOOKUP(CuentosContados[[#This Row],[Column1]],CuentosIndexados[],17,FALSE)</f>
        <v>0</v>
      </c>
      <c r="P768">
        <f>VLOOKUP(CuentosContados[[#This Row],[Column1]],CuentosIndexados[],18,FALSE)</f>
        <v>0</v>
      </c>
      <c r="Q768">
        <f>VLOOKUP(CuentosContados[[#This Row],[Column1]],CuentosIndexados[],19,FALSE)</f>
        <v>0</v>
      </c>
      <c r="R768">
        <f>VLOOKUP(CuentosContados[[#This Row],[Column1]],CuentosIndexados[],20,FALSE)</f>
        <v>0</v>
      </c>
      <c r="S768">
        <f>VLOOKUP(CuentosContados[[#This Row],[Column1]],CuentosIndexados[],21,FALSE)</f>
        <v>0</v>
      </c>
      <c r="T768" t="str">
        <f>VLOOKUP(CuentosContados[[#This Row],[Column1]],CuentosIndexados[],22,FALSE)</f>
        <v>calma</v>
      </c>
      <c r="U768" t="str">
        <f>VLOOKUP(CuentosContados[[#This Row],[Column1]],CuentosIndexados[],23,FALSE)</f>
        <v>tension</v>
      </c>
      <c r="V768" t="str">
        <f>VLOOKUP(CuentosContados[[#This Row],[Column1]],CuentosIndexados[],24,FALSE)</f>
        <v>estres</v>
      </c>
      <c r="W768">
        <f>VLOOKUP(CuentosContados[[#This Row],[Column1]],CuentosIndexados[],25,FALSE)</f>
        <v>0</v>
      </c>
      <c r="X768">
        <f>VLOOKUP(CuentosContados[[#This Row],[Column1]],CuentosIndexados[],26,FALSE)</f>
        <v>0</v>
      </c>
      <c r="Y768">
        <f>VLOOKUP(CuentosContados[[#This Row],[Column1]],CuentosIndexados[],27,FALSE)</f>
        <v>0</v>
      </c>
      <c r="Z768">
        <f>VLOOKUP(CuentosContados[[#This Row],[Column1]],CuentosIndexados[],28,FALSE)</f>
        <v>0</v>
      </c>
      <c r="AA768">
        <f>VLOOKUP(CuentosContados[[#This Row],[Column1]],CuentosIndexados[],29,FALSE)</f>
        <v>0</v>
      </c>
      <c r="AB768">
        <f>VLOOKUP(CuentosContados[[#This Row],[Column1]],CuentosIndexados[],30,FALSE)</f>
        <v>0</v>
      </c>
      <c r="AC768">
        <f>VLOOKUP(CuentosContados[[#This Row],[Column1]],CuentosIndexados[],31,FALSE)</f>
        <v>0</v>
      </c>
      <c r="AD768">
        <f>VLOOKUP(CuentosContados[[#This Row],[Column1]],CuentosIndexados[],32,FALSE)</f>
        <v>0</v>
      </c>
      <c r="AE768">
        <f>VLOOKUP(CuentosContados[[#This Row],[Column1]],CuentosIndexados[],33,FALSE)</f>
        <v>0</v>
      </c>
      <c r="AF768">
        <f>VLOOKUP(CuentosContados[[#This Row],[Column1]],CuentosIndexados[],34,FALSE)</f>
        <v>0</v>
      </c>
      <c r="AG768">
        <f>VLOOKUP(CuentosContados[[#This Row],[Column1]],CuentosIndexados[],35,FALSE)</f>
        <v>0</v>
      </c>
      <c r="AH768">
        <f>VLOOKUP(CuentosContados[[#This Row],[Column1]],CuentosIndexados[],36,FALSE)</f>
        <v>0</v>
      </c>
      <c r="AI768">
        <f>VLOOKUP(CuentosContados[[#This Row],[Column1]],CuentosIndexados[],37,FALSE)</f>
        <v>0</v>
      </c>
      <c r="AJ768">
        <f>VLOOKUP(CuentosContados[[#This Row],[Column1]],CuentosIndexados[],38,FALSE)</f>
        <v>0</v>
      </c>
      <c r="AK768">
        <f>VLOOKUP(CuentosContados[[#This Row],[Column1]],CuentosIndexados[],39,FALSE)</f>
        <v>0</v>
      </c>
    </row>
    <row r="769" spans="1:37" x14ac:dyDescent="0.25">
      <c r="A769" t="s">
        <v>162</v>
      </c>
      <c r="B769">
        <f>VLOOKUP(CuentosContados[[#This Row],[Column1]],CuentosIndexados[],3,FALSE)</f>
        <v>0</v>
      </c>
      <c r="C769">
        <f>VLOOKUP(CuentosContados[[#This Row],[Column1]],CuentosIndexados[],5,FALSE)</f>
        <v>0</v>
      </c>
      <c r="D769">
        <f>VLOOKUP(CuentosContados[[#This Row],[Column1]],CuentosIndexados[],6,FALSE)</f>
        <v>0</v>
      </c>
      <c r="E769">
        <f>VLOOKUP(CuentosContados[[#This Row],[Column1]],CuentosIndexados[],7,FALSE)</f>
        <v>0</v>
      </c>
      <c r="F769">
        <f>VLOOKUP(CuentosContados[[#This Row],[Column1]],CuentosIndexados[],8,FALSE)</f>
        <v>0</v>
      </c>
      <c r="G769">
        <f>VLOOKUP(CuentosContados[[#This Row],[Column1]],CuentosIndexados[],9,FALSE)</f>
        <v>0</v>
      </c>
      <c r="H769">
        <f>VLOOKUP(CuentosContados[[#This Row],[Column1]],CuentosIndexados[],10,FALSE)</f>
        <v>0</v>
      </c>
      <c r="I769">
        <f>VLOOKUP(CuentosContados[[#This Row],[Column1]],CuentosIndexados[],11,FALSE)</f>
        <v>0</v>
      </c>
      <c r="J769">
        <f>VLOOKUP(CuentosContados[[#This Row],[Column1]],CuentosIndexados[],12,FALSE)</f>
        <v>0</v>
      </c>
      <c r="K769">
        <f>VLOOKUP(CuentosContados[[#This Row],[Column1]],CuentosIndexados[],13,FALSE)</f>
        <v>0</v>
      </c>
      <c r="L769">
        <f>VLOOKUP(CuentosContados[[#This Row],[Column1]],CuentosIndexados[],14,FALSE)</f>
        <v>0</v>
      </c>
      <c r="M769">
        <f>VLOOKUP(CuentosContados[[#This Row],[Column1]],CuentosIndexados[],15,FALSE)</f>
        <v>0</v>
      </c>
      <c r="N769">
        <f>VLOOKUP(CuentosContados[[#This Row],[Column1]],CuentosIndexados[],16,FALSE)</f>
        <v>0</v>
      </c>
      <c r="O769">
        <f>VLOOKUP(CuentosContados[[#This Row],[Column1]],CuentosIndexados[],17,FALSE)</f>
        <v>0</v>
      </c>
      <c r="P769">
        <f>VLOOKUP(CuentosContados[[#This Row],[Column1]],CuentosIndexados[],18,FALSE)</f>
        <v>0</v>
      </c>
      <c r="Q769">
        <f>VLOOKUP(CuentosContados[[#This Row],[Column1]],CuentosIndexados[],19,FALSE)</f>
        <v>0</v>
      </c>
      <c r="R769">
        <f>VLOOKUP(CuentosContados[[#This Row],[Column1]],CuentosIndexados[],20,FALSE)</f>
        <v>0</v>
      </c>
      <c r="S769">
        <f>VLOOKUP(CuentosContados[[#This Row],[Column1]],CuentosIndexados[],21,FALSE)</f>
        <v>0</v>
      </c>
      <c r="T769" t="str">
        <f>VLOOKUP(CuentosContados[[#This Row],[Column1]],CuentosIndexados[],22,FALSE)</f>
        <v>calma</v>
      </c>
      <c r="U769" t="str">
        <f>VLOOKUP(CuentosContados[[#This Row],[Column1]],CuentosIndexados[],23,FALSE)</f>
        <v>tension</v>
      </c>
      <c r="V769" t="str">
        <f>VLOOKUP(CuentosContados[[#This Row],[Column1]],CuentosIndexados[],24,FALSE)</f>
        <v>estres</v>
      </c>
      <c r="W769">
        <f>VLOOKUP(CuentosContados[[#This Row],[Column1]],CuentosIndexados[],25,FALSE)</f>
        <v>0</v>
      </c>
      <c r="X769">
        <f>VLOOKUP(CuentosContados[[#This Row],[Column1]],CuentosIndexados[],26,FALSE)</f>
        <v>0</v>
      </c>
      <c r="Y769">
        <f>VLOOKUP(CuentosContados[[#This Row],[Column1]],CuentosIndexados[],27,FALSE)</f>
        <v>0</v>
      </c>
      <c r="Z769">
        <f>VLOOKUP(CuentosContados[[#This Row],[Column1]],CuentosIndexados[],28,FALSE)</f>
        <v>0</v>
      </c>
      <c r="AA769">
        <f>VLOOKUP(CuentosContados[[#This Row],[Column1]],CuentosIndexados[],29,FALSE)</f>
        <v>0</v>
      </c>
      <c r="AB769">
        <f>VLOOKUP(CuentosContados[[#This Row],[Column1]],CuentosIndexados[],30,FALSE)</f>
        <v>0</v>
      </c>
      <c r="AC769">
        <f>VLOOKUP(CuentosContados[[#This Row],[Column1]],CuentosIndexados[],31,FALSE)</f>
        <v>0</v>
      </c>
      <c r="AD769">
        <f>VLOOKUP(CuentosContados[[#This Row],[Column1]],CuentosIndexados[],32,FALSE)</f>
        <v>0</v>
      </c>
      <c r="AE769">
        <f>VLOOKUP(CuentosContados[[#This Row],[Column1]],CuentosIndexados[],33,FALSE)</f>
        <v>0</v>
      </c>
      <c r="AF769">
        <f>VLOOKUP(CuentosContados[[#This Row],[Column1]],CuentosIndexados[],34,FALSE)</f>
        <v>0</v>
      </c>
      <c r="AG769">
        <f>VLOOKUP(CuentosContados[[#This Row],[Column1]],CuentosIndexados[],35,FALSE)</f>
        <v>0</v>
      </c>
      <c r="AH769">
        <f>VLOOKUP(CuentosContados[[#This Row],[Column1]],CuentosIndexados[],36,FALSE)</f>
        <v>0</v>
      </c>
      <c r="AI769">
        <f>VLOOKUP(CuentosContados[[#This Row],[Column1]],CuentosIndexados[],37,FALSE)</f>
        <v>0</v>
      </c>
      <c r="AJ769">
        <f>VLOOKUP(CuentosContados[[#This Row],[Column1]],CuentosIndexados[],38,FALSE)</f>
        <v>0</v>
      </c>
      <c r="AK769">
        <f>VLOOKUP(CuentosContados[[#This Row],[Column1]],CuentosIndexados[],39,FALSE)</f>
        <v>0</v>
      </c>
    </row>
    <row r="770" spans="1:37" x14ac:dyDescent="0.25">
      <c r="A770" t="s">
        <v>162</v>
      </c>
      <c r="B770">
        <f>VLOOKUP(CuentosContados[[#This Row],[Column1]],CuentosIndexados[],3,FALSE)</f>
        <v>0</v>
      </c>
      <c r="C770">
        <f>VLOOKUP(CuentosContados[[#This Row],[Column1]],CuentosIndexados[],5,FALSE)</f>
        <v>0</v>
      </c>
      <c r="D770">
        <f>VLOOKUP(CuentosContados[[#This Row],[Column1]],CuentosIndexados[],6,FALSE)</f>
        <v>0</v>
      </c>
      <c r="E770">
        <f>VLOOKUP(CuentosContados[[#This Row],[Column1]],CuentosIndexados[],7,FALSE)</f>
        <v>0</v>
      </c>
      <c r="F770">
        <f>VLOOKUP(CuentosContados[[#This Row],[Column1]],CuentosIndexados[],8,FALSE)</f>
        <v>0</v>
      </c>
      <c r="G770">
        <f>VLOOKUP(CuentosContados[[#This Row],[Column1]],CuentosIndexados[],9,FALSE)</f>
        <v>0</v>
      </c>
      <c r="H770">
        <f>VLOOKUP(CuentosContados[[#This Row],[Column1]],CuentosIndexados[],10,FALSE)</f>
        <v>0</v>
      </c>
      <c r="I770">
        <f>VLOOKUP(CuentosContados[[#This Row],[Column1]],CuentosIndexados[],11,FALSE)</f>
        <v>0</v>
      </c>
      <c r="J770">
        <f>VLOOKUP(CuentosContados[[#This Row],[Column1]],CuentosIndexados[],12,FALSE)</f>
        <v>0</v>
      </c>
      <c r="K770">
        <f>VLOOKUP(CuentosContados[[#This Row],[Column1]],CuentosIndexados[],13,FALSE)</f>
        <v>0</v>
      </c>
      <c r="L770">
        <f>VLOOKUP(CuentosContados[[#This Row],[Column1]],CuentosIndexados[],14,FALSE)</f>
        <v>0</v>
      </c>
      <c r="M770">
        <f>VLOOKUP(CuentosContados[[#This Row],[Column1]],CuentosIndexados[],15,FALSE)</f>
        <v>0</v>
      </c>
      <c r="N770">
        <f>VLOOKUP(CuentosContados[[#This Row],[Column1]],CuentosIndexados[],16,FALSE)</f>
        <v>0</v>
      </c>
      <c r="O770">
        <f>VLOOKUP(CuentosContados[[#This Row],[Column1]],CuentosIndexados[],17,FALSE)</f>
        <v>0</v>
      </c>
      <c r="P770">
        <f>VLOOKUP(CuentosContados[[#This Row],[Column1]],CuentosIndexados[],18,FALSE)</f>
        <v>0</v>
      </c>
      <c r="Q770">
        <f>VLOOKUP(CuentosContados[[#This Row],[Column1]],CuentosIndexados[],19,FALSE)</f>
        <v>0</v>
      </c>
      <c r="R770">
        <f>VLOOKUP(CuentosContados[[#This Row],[Column1]],CuentosIndexados[],20,FALSE)</f>
        <v>0</v>
      </c>
      <c r="S770">
        <f>VLOOKUP(CuentosContados[[#This Row],[Column1]],CuentosIndexados[],21,FALSE)</f>
        <v>0</v>
      </c>
      <c r="T770" t="str">
        <f>VLOOKUP(CuentosContados[[#This Row],[Column1]],CuentosIndexados[],22,FALSE)</f>
        <v>calma</v>
      </c>
      <c r="U770" t="str">
        <f>VLOOKUP(CuentosContados[[#This Row],[Column1]],CuentosIndexados[],23,FALSE)</f>
        <v>tension</v>
      </c>
      <c r="V770" t="str">
        <f>VLOOKUP(CuentosContados[[#This Row],[Column1]],CuentosIndexados[],24,FALSE)</f>
        <v>estres</v>
      </c>
      <c r="W770">
        <f>VLOOKUP(CuentosContados[[#This Row],[Column1]],CuentosIndexados[],25,FALSE)</f>
        <v>0</v>
      </c>
      <c r="X770">
        <f>VLOOKUP(CuentosContados[[#This Row],[Column1]],CuentosIndexados[],26,FALSE)</f>
        <v>0</v>
      </c>
      <c r="Y770">
        <f>VLOOKUP(CuentosContados[[#This Row],[Column1]],CuentosIndexados[],27,FALSE)</f>
        <v>0</v>
      </c>
      <c r="Z770">
        <f>VLOOKUP(CuentosContados[[#This Row],[Column1]],CuentosIndexados[],28,FALSE)</f>
        <v>0</v>
      </c>
      <c r="AA770">
        <f>VLOOKUP(CuentosContados[[#This Row],[Column1]],CuentosIndexados[],29,FALSE)</f>
        <v>0</v>
      </c>
      <c r="AB770">
        <f>VLOOKUP(CuentosContados[[#This Row],[Column1]],CuentosIndexados[],30,FALSE)</f>
        <v>0</v>
      </c>
      <c r="AC770">
        <f>VLOOKUP(CuentosContados[[#This Row],[Column1]],CuentosIndexados[],31,FALSE)</f>
        <v>0</v>
      </c>
      <c r="AD770">
        <f>VLOOKUP(CuentosContados[[#This Row],[Column1]],CuentosIndexados[],32,FALSE)</f>
        <v>0</v>
      </c>
      <c r="AE770">
        <f>VLOOKUP(CuentosContados[[#This Row],[Column1]],CuentosIndexados[],33,FALSE)</f>
        <v>0</v>
      </c>
      <c r="AF770">
        <f>VLOOKUP(CuentosContados[[#This Row],[Column1]],CuentosIndexados[],34,FALSE)</f>
        <v>0</v>
      </c>
      <c r="AG770">
        <f>VLOOKUP(CuentosContados[[#This Row],[Column1]],CuentosIndexados[],35,FALSE)</f>
        <v>0</v>
      </c>
      <c r="AH770">
        <f>VLOOKUP(CuentosContados[[#This Row],[Column1]],CuentosIndexados[],36,FALSE)</f>
        <v>0</v>
      </c>
      <c r="AI770">
        <f>VLOOKUP(CuentosContados[[#This Row],[Column1]],CuentosIndexados[],37,FALSE)</f>
        <v>0</v>
      </c>
      <c r="AJ770">
        <f>VLOOKUP(CuentosContados[[#This Row],[Column1]],CuentosIndexados[],38,FALSE)</f>
        <v>0</v>
      </c>
      <c r="AK770">
        <f>VLOOKUP(CuentosContados[[#This Row],[Column1]],CuentosIndexados[],39,FALSE)</f>
        <v>0</v>
      </c>
    </row>
    <row r="771" spans="1:37" x14ac:dyDescent="0.25">
      <c r="A771" t="s">
        <v>162</v>
      </c>
      <c r="B771">
        <f>VLOOKUP(CuentosContados[[#This Row],[Column1]],CuentosIndexados[],3,FALSE)</f>
        <v>0</v>
      </c>
      <c r="C771">
        <f>VLOOKUP(CuentosContados[[#This Row],[Column1]],CuentosIndexados[],5,FALSE)</f>
        <v>0</v>
      </c>
      <c r="D771">
        <f>VLOOKUP(CuentosContados[[#This Row],[Column1]],CuentosIndexados[],6,FALSE)</f>
        <v>0</v>
      </c>
      <c r="E771">
        <f>VLOOKUP(CuentosContados[[#This Row],[Column1]],CuentosIndexados[],7,FALSE)</f>
        <v>0</v>
      </c>
      <c r="F771">
        <f>VLOOKUP(CuentosContados[[#This Row],[Column1]],CuentosIndexados[],8,FALSE)</f>
        <v>0</v>
      </c>
      <c r="G771">
        <f>VLOOKUP(CuentosContados[[#This Row],[Column1]],CuentosIndexados[],9,FALSE)</f>
        <v>0</v>
      </c>
      <c r="H771">
        <f>VLOOKUP(CuentosContados[[#This Row],[Column1]],CuentosIndexados[],10,FALSE)</f>
        <v>0</v>
      </c>
      <c r="I771">
        <f>VLOOKUP(CuentosContados[[#This Row],[Column1]],CuentosIndexados[],11,FALSE)</f>
        <v>0</v>
      </c>
      <c r="J771">
        <f>VLOOKUP(CuentosContados[[#This Row],[Column1]],CuentosIndexados[],12,FALSE)</f>
        <v>0</v>
      </c>
      <c r="K771">
        <f>VLOOKUP(CuentosContados[[#This Row],[Column1]],CuentosIndexados[],13,FALSE)</f>
        <v>0</v>
      </c>
      <c r="L771">
        <f>VLOOKUP(CuentosContados[[#This Row],[Column1]],CuentosIndexados[],14,FALSE)</f>
        <v>0</v>
      </c>
      <c r="M771">
        <f>VLOOKUP(CuentosContados[[#This Row],[Column1]],CuentosIndexados[],15,FALSE)</f>
        <v>0</v>
      </c>
      <c r="N771">
        <f>VLOOKUP(CuentosContados[[#This Row],[Column1]],CuentosIndexados[],16,FALSE)</f>
        <v>0</v>
      </c>
      <c r="O771">
        <f>VLOOKUP(CuentosContados[[#This Row],[Column1]],CuentosIndexados[],17,FALSE)</f>
        <v>0</v>
      </c>
      <c r="P771">
        <f>VLOOKUP(CuentosContados[[#This Row],[Column1]],CuentosIndexados[],18,FALSE)</f>
        <v>0</v>
      </c>
      <c r="Q771">
        <f>VLOOKUP(CuentosContados[[#This Row],[Column1]],CuentosIndexados[],19,FALSE)</f>
        <v>0</v>
      </c>
      <c r="R771">
        <f>VLOOKUP(CuentosContados[[#This Row],[Column1]],CuentosIndexados[],20,FALSE)</f>
        <v>0</v>
      </c>
      <c r="S771">
        <f>VLOOKUP(CuentosContados[[#This Row],[Column1]],CuentosIndexados[],21,FALSE)</f>
        <v>0</v>
      </c>
      <c r="T771" t="str">
        <f>VLOOKUP(CuentosContados[[#This Row],[Column1]],CuentosIndexados[],22,FALSE)</f>
        <v>calma</v>
      </c>
      <c r="U771" t="str">
        <f>VLOOKUP(CuentosContados[[#This Row],[Column1]],CuentosIndexados[],23,FALSE)</f>
        <v>tension</v>
      </c>
      <c r="V771" t="str">
        <f>VLOOKUP(CuentosContados[[#This Row],[Column1]],CuentosIndexados[],24,FALSE)</f>
        <v>estres</v>
      </c>
      <c r="W771">
        <f>VLOOKUP(CuentosContados[[#This Row],[Column1]],CuentosIndexados[],25,FALSE)</f>
        <v>0</v>
      </c>
      <c r="X771">
        <f>VLOOKUP(CuentosContados[[#This Row],[Column1]],CuentosIndexados[],26,FALSE)</f>
        <v>0</v>
      </c>
      <c r="Y771">
        <f>VLOOKUP(CuentosContados[[#This Row],[Column1]],CuentosIndexados[],27,FALSE)</f>
        <v>0</v>
      </c>
      <c r="Z771">
        <f>VLOOKUP(CuentosContados[[#This Row],[Column1]],CuentosIndexados[],28,FALSE)</f>
        <v>0</v>
      </c>
      <c r="AA771">
        <f>VLOOKUP(CuentosContados[[#This Row],[Column1]],CuentosIndexados[],29,FALSE)</f>
        <v>0</v>
      </c>
      <c r="AB771">
        <f>VLOOKUP(CuentosContados[[#This Row],[Column1]],CuentosIndexados[],30,FALSE)</f>
        <v>0</v>
      </c>
      <c r="AC771">
        <f>VLOOKUP(CuentosContados[[#This Row],[Column1]],CuentosIndexados[],31,FALSE)</f>
        <v>0</v>
      </c>
      <c r="AD771">
        <f>VLOOKUP(CuentosContados[[#This Row],[Column1]],CuentosIndexados[],32,FALSE)</f>
        <v>0</v>
      </c>
      <c r="AE771">
        <f>VLOOKUP(CuentosContados[[#This Row],[Column1]],CuentosIndexados[],33,FALSE)</f>
        <v>0</v>
      </c>
      <c r="AF771">
        <f>VLOOKUP(CuentosContados[[#This Row],[Column1]],CuentosIndexados[],34,FALSE)</f>
        <v>0</v>
      </c>
      <c r="AG771">
        <f>VLOOKUP(CuentosContados[[#This Row],[Column1]],CuentosIndexados[],35,FALSE)</f>
        <v>0</v>
      </c>
      <c r="AH771">
        <f>VLOOKUP(CuentosContados[[#This Row],[Column1]],CuentosIndexados[],36,FALSE)</f>
        <v>0</v>
      </c>
      <c r="AI771">
        <f>VLOOKUP(CuentosContados[[#This Row],[Column1]],CuentosIndexados[],37,FALSE)</f>
        <v>0</v>
      </c>
      <c r="AJ771">
        <f>VLOOKUP(CuentosContados[[#This Row],[Column1]],CuentosIndexados[],38,FALSE)</f>
        <v>0</v>
      </c>
      <c r="AK771">
        <f>VLOOKUP(CuentosContados[[#This Row],[Column1]],CuentosIndexados[],39,FALSE)</f>
        <v>0</v>
      </c>
    </row>
    <row r="772" spans="1:37" x14ac:dyDescent="0.25">
      <c r="A772" t="s">
        <v>162</v>
      </c>
      <c r="B772">
        <f>VLOOKUP(CuentosContados[[#This Row],[Column1]],CuentosIndexados[],3,FALSE)</f>
        <v>0</v>
      </c>
      <c r="C772">
        <f>VLOOKUP(CuentosContados[[#This Row],[Column1]],CuentosIndexados[],5,FALSE)</f>
        <v>0</v>
      </c>
      <c r="D772">
        <f>VLOOKUP(CuentosContados[[#This Row],[Column1]],CuentosIndexados[],6,FALSE)</f>
        <v>0</v>
      </c>
      <c r="E772">
        <f>VLOOKUP(CuentosContados[[#This Row],[Column1]],CuentosIndexados[],7,FALSE)</f>
        <v>0</v>
      </c>
      <c r="F772">
        <f>VLOOKUP(CuentosContados[[#This Row],[Column1]],CuentosIndexados[],8,FALSE)</f>
        <v>0</v>
      </c>
      <c r="G772">
        <f>VLOOKUP(CuentosContados[[#This Row],[Column1]],CuentosIndexados[],9,FALSE)</f>
        <v>0</v>
      </c>
      <c r="H772">
        <f>VLOOKUP(CuentosContados[[#This Row],[Column1]],CuentosIndexados[],10,FALSE)</f>
        <v>0</v>
      </c>
      <c r="I772">
        <f>VLOOKUP(CuentosContados[[#This Row],[Column1]],CuentosIndexados[],11,FALSE)</f>
        <v>0</v>
      </c>
      <c r="J772">
        <f>VLOOKUP(CuentosContados[[#This Row],[Column1]],CuentosIndexados[],12,FALSE)</f>
        <v>0</v>
      </c>
      <c r="K772">
        <f>VLOOKUP(CuentosContados[[#This Row],[Column1]],CuentosIndexados[],13,FALSE)</f>
        <v>0</v>
      </c>
      <c r="L772">
        <f>VLOOKUP(CuentosContados[[#This Row],[Column1]],CuentosIndexados[],14,FALSE)</f>
        <v>0</v>
      </c>
      <c r="M772">
        <f>VLOOKUP(CuentosContados[[#This Row],[Column1]],CuentosIndexados[],15,FALSE)</f>
        <v>0</v>
      </c>
      <c r="N772">
        <f>VLOOKUP(CuentosContados[[#This Row],[Column1]],CuentosIndexados[],16,FALSE)</f>
        <v>0</v>
      </c>
      <c r="O772">
        <f>VLOOKUP(CuentosContados[[#This Row],[Column1]],CuentosIndexados[],17,FALSE)</f>
        <v>0</v>
      </c>
      <c r="P772">
        <f>VLOOKUP(CuentosContados[[#This Row],[Column1]],CuentosIndexados[],18,FALSE)</f>
        <v>0</v>
      </c>
      <c r="Q772">
        <f>VLOOKUP(CuentosContados[[#This Row],[Column1]],CuentosIndexados[],19,FALSE)</f>
        <v>0</v>
      </c>
      <c r="R772">
        <f>VLOOKUP(CuentosContados[[#This Row],[Column1]],CuentosIndexados[],20,FALSE)</f>
        <v>0</v>
      </c>
      <c r="S772">
        <f>VLOOKUP(CuentosContados[[#This Row],[Column1]],CuentosIndexados[],21,FALSE)</f>
        <v>0</v>
      </c>
      <c r="T772" t="str">
        <f>VLOOKUP(CuentosContados[[#This Row],[Column1]],CuentosIndexados[],22,FALSE)</f>
        <v>calma</v>
      </c>
      <c r="U772" t="str">
        <f>VLOOKUP(CuentosContados[[#This Row],[Column1]],CuentosIndexados[],23,FALSE)</f>
        <v>tension</v>
      </c>
      <c r="V772" t="str">
        <f>VLOOKUP(CuentosContados[[#This Row],[Column1]],CuentosIndexados[],24,FALSE)</f>
        <v>estres</v>
      </c>
      <c r="W772">
        <f>VLOOKUP(CuentosContados[[#This Row],[Column1]],CuentosIndexados[],25,FALSE)</f>
        <v>0</v>
      </c>
      <c r="X772">
        <f>VLOOKUP(CuentosContados[[#This Row],[Column1]],CuentosIndexados[],26,FALSE)</f>
        <v>0</v>
      </c>
      <c r="Y772">
        <f>VLOOKUP(CuentosContados[[#This Row],[Column1]],CuentosIndexados[],27,FALSE)</f>
        <v>0</v>
      </c>
      <c r="Z772">
        <f>VLOOKUP(CuentosContados[[#This Row],[Column1]],CuentosIndexados[],28,FALSE)</f>
        <v>0</v>
      </c>
      <c r="AA772">
        <f>VLOOKUP(CuentosContados[[#This Row],[Column1]],CuentosIndexados[],29,FALSE)</f>
        <v>0</v>
      </c>
      <c r="AB772">
        <f>VLOOKUP(CuentosContados[[#This Row],[Column1]],CuentosIndexados[],30,FALSE)</f>
        <v>0</v>
      </c>
      <c r="AC772">
        <f>VLOOKUP(CuentosContados[[#This Row],[Column1]],CuentosIndexados[],31,FALSE)</f>
        <v>0</v>
      </c>
      <c r="AD772">
        <f>VLOOKUP(CuentosContados[[#This Row],[Column1]],CuentosIndexados[],32,FALSE)</f>
        <v>0</v>
      </c>
      <c r="AE772">
        <f>VLOOKUP(CuentosContados[[#This Row],[Column1]],CuentosIndexados[],33,FALSE)</f>
        <v>0</v>
      </c>
      <c r="AF772">
        <f>VLOOKUP(CuentosContados[[#This Row],[Column1]],CuentosIndexados[],34,FALSE)</f>
        <v>0</v>
      </c>
      <c r="AG772">
        <f>VLOOKUP(CuentosContados[[#This Row],[Column1]],CuentosIndexados[],35,FALSE)</f>
        <v>0</v>
      </c>
      <c r="AH772">
        <f>VLOOKUP(CuentosContados[[#This Row],[Column1]],CuentosIndexados[],36,FALSE)</f>
        <v>0</v>
      </c>
      <c r="AI772">
        <f>VLOOKUP(CuentosContados[[#This Row],[Column1]],CuentosIndexados[],37,FALSE)</f>
        <v>0</v>
      </c>
      <c r="AJ772">
        <f>VLOOKUP(CuentosContados[[#This Row],[Column1]],CuentosIndexados[],38,FALSE)</f>
        <v>0</v>
      </c>
      <c r="AK772">
        <f>VLOOKUP(CuentosContados[[#This Row],[Column1]],CuentosIndexados[],39,FALSE)</f>
        <v>0</v>
      </c>
    </row>
    <row r="773" spans="1:37" x14ac:dyDescent="0.25">
      <c r="A773" t="s">
        <v>162</v>
      </c>
      <c r="B773">
        <f>VLOOKUP(CuentosContados[[#This Row],[Column1]],CuentosIndexados[],3,FALSE)</f>
        <v>0</v>
      </c>
      <c r="C773">
        <f>VLOOKUP(CuentosContados[[#This Row],[Column1]],CuentosIndexados[],5,FALSE)</f>
        <v>0</v>
      </c>
      <c r="D773">
        <f>VLOOKUP(CuentosContados[[#This Row],[Column1]],CuentosIndexados[],6,FALSE)</f>
        <v>0</v>
      </c>
      <c r="E773">
        <f>VLOOKUP(CuentosContados[[#This Row],[Column1]],CuentosIndexados[],7,FALSE)</f>
        <v>0</v>
      </c>
      <c r="F773">
        <f>VLOOKUP(CuentosContados[[#This Row],[Column1]],CuentosIndexados[],8,FALSE)</f>
        <v>0</v>
      </c>
      <c r="G773">
        <f>VLOOKUP(CuentosContados[[#This Row],[Column1]],CuentosIndexados[],9,FALSE)</f>
        <v>0</v>
      </c>
      <c r="H773">
        <f>VLOOKUP(CuentosContados[[#This Row],[Column1]],CuentosIndexados[],10,FALSE)</f>
        <v>0</v>
      </c>
      <c r="I773">
        <f>VLOOKUP(CuentosContados[[#This Row],[Column1]],CuentosIndexados[],11,FALSE)</f>
        <v>0</v>
      </c>
      <c r="J773">
        <f>VLOOKUP(CuentosContados[[#This Row],[Column1]],CuentosIndexados[],12,FALSE)</f>
        <v>0</v>
      </c>
      <c r="K773">
        <f>VLOOKUP(CuentosContados[[#This Row],[Column1]],CuentosIndexados[],13,FALSE)</f>
        <v>0</v>
      </c>
      <c r="L773">
        <f>VLOOKUP(CuentosContados[[#This Row],[Column1]],CuentosIndexados[],14,FALSE)</f>
        <v>0</v>
      </c>
      <c r="M773">
        <f>VLOOKUP(CuentosContados[[#This Row],[Column1]],CuentosIndexados[],15,FALSE)</f>
        <v>0</v>
      </c>
      <c r="N773">
        <f>VLOOKUP(CuentosContados[[#This Row],[Column1]],CuentosIndexados[],16,FALSE)</f>
        <v>0</v>
      </c>
      <c r="O773">
        <f>VLOOKUP(CuentosContados[[#This Row],[Column1]],CuentosIndexados[],17,FALSE)</f>
        <v>0</v>
      </c>
      <c r="P773">
        <f>VLOOKUP(CuentosContados[[#This Row],[Column1]],CuentosIndexados[],18,FALSE)</f>
        <v>0</v>
      </c>
      <c r="Q773">
        <f>VLOOKUP(CuentosContados[[#This Row],[Column1]],CuentosIndexados[],19,FALSE)</f>
        <v>0</v>
      </c>
      <c r="R773">
        <f>VLOOKUP(CuentosContados[[#This Row],[Column1]],CuentosIndexados[],20,FALSE)</f>
        <v>0</v>
      </c>
      <c r="S773">
        <f>VLOOKUP(CuentosContados[[#This Row],[Column1]],CuentosIndexados[],21,FALSE)</f>
        <v>0</v>
      </c>
      <c r="T773" t="str">
        <f>VLOOKUP(CuentosContados[[#This Row],[Column1]],CuentosIndexados[],22,FALSE)</f>
        <v>calma</v>
      </c>
      <c r="U773" t="str">
        <f>VLOOKUP(CuentosContados[[#This Row],[Column1]],CuentosIndexados[],23,FALSE)</f>
        <v>tension</v>
      </c>
      <c r="V773" t="str">
        <f>VLOOKUP(CuentosContados[[#This Row],[Column1]],CuentosIndexados[],24,FALSE)</f>
        <v>estres</v>
      </c>
      <c r="W773">
        <f>VLOOKUP(CuentosContados[[#This Row],[Column1]],CuentosIndexados[],25,FALSE)</f>
        <v>0</v>
      </c>
      <c r="X773">
        <f>VLOOKUP(CuentosContados[[#This Row],[Column1]],CuentosIndexados[],26,FALSE)</f>
        <v>0</v>
      </c>
      <c r="Y773">
        <f>VLOOKUP(CuentosContados[[#This Row],[Column1]],CuentosIndexados[],27,FALSE)</f>
        <v>0</v>
      </c>
      <c r="Z773">
        <f>VLOOKUP(CuentosContados[[#This Row],[Column1]],CuentosIndexados[],28,FALSE)</f>
        <v>0</v>
      </c>
      <c r="AA773">
        <f>VLOOKUP(CuentosContados[[#This Row],[Column1]],CuentosIndexados[],29,FALSE)</f>
        <v>0</v>
      </c>
      <c r="AB773">
        <f>VLOOKUP(CuentosContados[[#This Row],[Column1]],CuentosIndexados[],30,FALSE)</f>
        <v>0</v>
      </c>
      <c r="AC773">
        <f>VLOOKUP(CuentosContados[[#This Row],[Column1]],CuentosIndexados[],31,FALSE)</f>
        <v>0</v>
      </c>
      <c r="AD773">
        <f>VLOOKUP(CuentosContados[[#This Row],[Column1]],CuentosIndexados[],32,FALSE)</f>
        <v>0</v>
      </c>
      <c r="AE773">
        <f>VLOOKUP(CuentosContados[[#This Row],[Column1]],CuentosIndexados[],33,FALSE)</f>
        <v>0</v>
      </c>
      <c r="AF773">
        <f>VLOOKUP(CuentosContados[[#This Row],[Column1]],CuentosIndexados[],34,FALSE)</f>
        <v>0</v>
      </c>
      <c r="AG773">
        <f>VLOOKUP(CuentosContados[[#This Row],[Column1]],CuentosIndexados[],35,FALSE)</f>
        <v>0</v>
      </c>
      <c r="AH773">
        <f>VLOOKUP(CuentosContados[[#This Row],[Column1]],CuentosIndexados[],36,FALSE)</f>
        <v>0</v>
      </c>
      <c r="AI773">
        <f>VLOOKUP(CuentosContados[[#This Row],[Column1]],CuentosIndexados[],37,FALSE)</f>
        <v>0</v>
      </c>
      <c r="AJ773">
        <f>VLOOKUP(CuentosContados[[#This Row],[Column1]],CuentosIndexados[],38,FALSE)</f>
        <v>0</v>
      </c>
      <c r="AK773">
        <f>VLOOKUP(CuentosContados[[#This Row],[Column1]],CuentosIndexados[],39,FALSE)</f>
        <v>0</v>
      </c>
    </row>
    <row r="774" spans="1:37" x14ac:dyDescent="0.25">
      <c r="A774" t="s">
        <v>162</v>
      </c>
      <c r="B774">
        <f>VLOOKUP(CuentosContados[[#This Row],[Column1]],CuentosIndexados[],3,FALSE)</f>
        <v>0</v>
      </c>
      <c r="C774">
        <f>VLOOKUP(CuentosContados[[#This Row],[Column1]],CuentosIndexados[],5,FALSE)</f>
        <v>0</v>
      </c>
      <c r="D774">
        <f>VLOOKUP(CuentosContados[[#This Row],[Column1]],CuentosIndexados[],6,FALSE)</f>
        <v>0</v>
      </c>
      <c r="E774">
        <f>VLOOKUP(CuentosContados[[#This Row],[Column1]],CuentosIndexados[],7,FALSE)</f>
        <v>0</v>
      </c>
      <c r="F774">
        <f>VLOOKUP(CuentosContados[[#This Row],[Column1]],CuentosIndexados[],8,FALSE)</f>
        <v>0</v>
      </c>
      <c r="G774">
        <f>VLOOKUP(CuentosContados[[#This Row],[Column1]],CuentosIndexados[],9,FALSE)</f>
        <v>0</v>
      </c>
      <c r="H774">
        <f>VLOOKUP(CuentosContados[[#This Row],[Column1]],CuentosIndexados[],10,FALSE)</f>
        <v>0</v>
      </c>
      <c r="I774">
        <f>VLOOKUP(CuentosContados[[#This Row],[Column1]],CuentosIndexados[],11,FALSE)</f>
        <v>0</v>
      </c>
      <c r="J774">
        <f>VLOOKUP(CuentosContados[[#This Row],[Column1]],CuentosIndexados[],12,FALSE)</f>
        <v>0</v>
      </c>
      <c r="K774">
        <f>VLOOKUP(CuentosContados[[#This Row],[Column1]],CuentosIndexados[],13,FALSE)</f>
        <v>0</v>
      </c>
      <c r="L774">
        <f>VLOOKUP(CuentosContados[[#This Row],[Column1]],CuentosIndexados[],14,FALSE)</f>
        <v>0</v>
      </c>
      <c r="M774">
        <f>VLOOKUP(CuentosContados[[#This Row],[Column1]],CuentosIndexados[],15,FALSE)</f>
        <v>0</v>
      </c>
      <c r="N774">
        <f>VLOOKUP(CuentosContados[[#This Row],[Column1]],CuentosIndexados[],16,FALSE)</f>
        <v>0</v>
      </c>
      <c r="O774">
        <f>VLOOKUP(CuentosContados[[#This Row],[Column1]],CuentosIndexados[],17,FALSE)</f>
        <v>0</v>
      </c>
      <c r="P774">
        <f>VLOOKUP(CuentosContados[[#This Row],[Column1]],CuentosIndexados[],18,FALSE)</f>
        <v>0</v>
      </c>
      <c r="Q774">
        <f>VLOOKUP(CuentosContados[[#This Row],[Column1]],CuentosIndexados[],19,FALSE)</f>
        <v>0</v>
      </c>
      <c r="R774">
        <f>VLOOKUP(CuentosContados[[#This Row],[Column1]],CuentosIndexados[],20,FALSE)</f>
        <v>0</v>
      </c>
      <c r="S774">
        <f>VLOOKUP(CuentosContados[[#This Row],[Column1]],CuentosIndexados[],21,FALSE)</f>
        <v>0</v>
      </c>
      <c r="T774" t="str">
        <f>VLOOKUP(CuentosContados[[#This Row],[Column1]],CuentosIndexados[],22,FALSE)</f>
        <v>calma</v>
      </c>
      <c r="U774" t="str">
        <f>VLOOKUP(CuentosContados[[#This Row],[Column1]],CuentosIndexados[],23,FALSE)</f>
        <v>tension</v>
      </c>
      <c r="V774" t="str">
        <f>VLOOKUP(CuentosContados[[#This Row],[Column1]],CuentosIndexados[],24,FALSE)</f>
        <v>estres</v>
      </c>
      <c r="W774">
        <f>VLOOKUP(CuentosContados[[#This Row],[Column1]],CuentosIndexados[],25,FALSE)</f>
        <v>0</v>
      </c>
      <c r="X774">
        <f>VLOOKUP(CuentosContados[[#This Row],[Column1]],CuentosIndexados[],26,FALSE)</f>
        <v>0</v>
      </c>
      <c r="Y774">
        <f>VLOOKUP(CuentosContados[[#This Row],[Column1]],CuentosIndexados[],27,FALSE)</f>
        <v>0</v>
      </c>
      <c r="Z774">
        <f>VLOOKUP(CuentosContados[[#This Row],[Column1]],CuentosIndexados[],28,FALSE)</f>
        <v>0</v>
      </c>
      <c r="AA774">
        <f>VLOOKUP(CuentosContados[[#This Row],[Column1]],CuentosIndexados[],29,FALSE)</f>
        <v>0</v>
      </c>
      <c r="AB774">
        <f>VLOOKUP(CuentosContados[[#This Row],[Column1]],CuentosIndexados[],30,FALSE)</f>
        <v>0</v>
      </c>
      <c r="AC774">
        <f>VLOOKUP(CuentosContados[[#This Row],[Column1]],CuentosIndexados[],31,FALSE)</f>
        <v>0</v>
      </c>
      <c r="AD774">
        <f>VLOOKUP(CuentosContados[[#This Row],[Column1]],CuentosIndexados[],32,FALSE)</f>
        <v>0</v>
      </c>
      <c r="AE774">
        <f>VLOOKUP(CuentosContados[[#This Row],[Column1]],CuentosIndexados[],33,FALSE)</f>
        <v>0</v>
      </c>
      <c r="AF774">
        <f>VLOOKUP(CuentosContados[[#This Row],[Column1]],CuentosIndexados[],34,FALSE)</f>
        <v>0</v>
      </c>
      <c r="AG774">
        <f>VLOOKUP(CuentosContados[[#This Row],[Column1]],CuentosIndexados[],35,FALSE)</f>
        <v>0</v>
      </c>
      <c r="AH774">
        <f>VLOOKUP(CuentosContados[[#This Row],[Column1]],CuentosIndexados[],36,FALSE)</f>
        <v>0</v>
      </c>
      <c r="AI774">
        <f>VLOOKUP(CuentosContados[[#This Row],[Column1]],CuentosIndexados[],37,FALSE)</f>
        <v>0</v>
      </c>
      <c r="AJ774">
        <f>VLOOKUP(CuentosContados[[#This Row],[Column1]],CuentosIndexados[],38,FALSE)</f>
        <v>0</v>
      </c>
      <c r="AK774">
        <f>VLOOKUP(CuentosContados[[#This Row],[Column1]],CuentosIndexados[],39,FALSE)</f>
        <v>0</v>
      </c>
    </row>
    <row r="775" spans="1:37" x14ac:dyDescent="0.25">
      <c r="A775" t="s">
        <v>162</v>
      </c>
      <c r="B775">
        <f>VLOOKUP(CuentosContados[[#This Row],[Column1]],CuentosIndexados[],3,FALSE)</f>
        <v>0</v>
      </c>
      <c r="C775">
        <f>VLOOKUP(CuentosContados[[#This Row],[Column1]],CuentosIndexados[],5,FALSE)</f>
        <v>0</v>
      </c>
      <c r="D775">
        <f>VLOOKUP(CuentosContados[[#This Row],[Column1]],CuentosIndexados[],6,FALSE)</f>
        <v>0</v>
      </c>
      <c r="E775">
        <f>VLOOKUP(CuentosContados[[#This Row],[Column1]],CuentosIndexados[],7,FALSE)</f>
        <v>0</v>
      </c>
      <c r="F775">
        <f>VLOOKUP(CuentosContados[[#This Row],[Column1]],CuentosIndexados[],8,FALSE)</f>
        <v>0</v>
      </c>
      <c r="G775">
        <f>VLOOKUP(CuentosContados[[#This Row],[Column1]],CuentosIndexados[],9,FALSE)</f>
        <v>0</v>
      </c>
      <c r="H775">
        <f>VLOOKUP(CuentosContados[[#This Row],[Column1]],CuentosIndexados[],10,FALSE)</f>
        <v>0</v>
      </c>
      <c r="I775">
        <f>VLOOKUP(CuentosContados[[#This Row],[Column1]],CuentosIndexados[],11,FALSE)</f>
        <v>0</v>
      </c>
      <c r="J775">
        <f>VLOOKUP(CuentosContados[[#This Row],[Column1]],CuentosIndexados[],12,FALSE)</f>
        <v>0</v>
      </c>
      <c r="K775">
        <f>VLOOKUP(CuentosContados[[#This Row],[Column1]],CuentosIndexados[],13,FALSE)</f>
        <v>0</v>
      </c>
      <c r="L775">
        <f>VLOOKUP(CuentosContados[[#This Row],[Column1]],CuentosIndexados[],14,FALSE)</f>
        <v>0</v>
      </c>
      <c r="M775">
        <f>VLOOKUP(CuentosContados[[#This Row],[Column1]],CuentosIndexados[],15,FALSE)</f>
        <v>0</v>
      </c>
      <c r="N775">
        <f>VLOOKUP(CuentosContados[[#This Row],[Column1]],CuentosIndexados[],16,FALSE)</f>
        <v>0</v>
      </c>
      <c r="O775">
        <f>VLOOKUP(CuentosContados[[#This Row],[Column1]],CuentosIndexados[],17,FALSE)</f>
        <v>0</v>
      </c>
      <c r="P775">
        <f>VLOOKUP(CuentosContados[[#This Row],[Column1]],CuentosIndexados[],18,FALSE)</f>
        <v>0</v>
      </c>
      <c r="Q775">
        <f>VLOOKUP(CuentosContados[[#This Row],[Column1]],CuentosIndexados[],19,FALSE)</f>
        <v>0</v>
      </c>
      <c r="R775">
        <f>VLOOKUP(CuentosContados[[#This Row],[Column1]],CuentosIndexados[],20,FALSE)</f>
        <v>0</v>
      </c>
      <c r="S775">
        <f>VLOOKUP(CuentosContados[[#This Row],[Column1]],CuentosIndexados[],21,FALSE)</f>
        <v>0</v>
      </c>
      <c r="T775" t="str">
        <f>VLOOKUP(CuentosContados[[#This Row],[Column1]],CuentosIndexados[],22,FALSE)</f>
        <v>calma</v>
      </c>
      <c r="U775" t="str">
        <f>VLOOKUP(CuentosContados[[#This Row],[Column1]],CuentosIndexados[],23,FALSE)</f>
        <v>tension</v>
      </c>
      <c r="V775" t="str">
        <f>VLOOKUP(CuentosContados[[#This Row],[Column1]],CuentosIndexados[],24,FALSE)</f>
        <v>estres</v>
      </c>
      <c r="W775">
        <f>VLOOKUP(CuentosContados[[#This Row],[Column1]],CuentosIndexados[],25,FALSE)</f>
        <v>0</v>
      </c>
      <c r="X775">
        <f>VLOOKUP(CuentosContados[[#This Row],[Column1]],CuentosIndexados[],26,FALSE)</f>
        <v>0</v>
      </c>
      <c r="Y775">
        <f>VLOOKUP(CuentosContados[[#This Row],[Column1]],CuentosIndexados[],27,FALSE)</f>
        <v>0</v>
      </c>
      <c r="Z775">
        <f>VLOOKUP(CuentosContados[[#This Row],[Column1]],CuentosIndexados[],28,FALSE)</f>
        <v>0</v>
      </c>
      <c r="AA775">
        <f>VLOOKUP(CuentosContados[[#This Row],[Column1]],CuentosIndexados[],29,FALSE)</f>
        <v>0</v>
      </c>
      <c r="AB775">
        <f>VLOOKUP(CuentosContados[[#This Row],[Column1]],CuentosIndexados[],30,FALSE)</f>
        <v>0</v>
      </c>
      <c r="AC775">
        <f>VLOOKUP(CuentosContados[[#This Row],[Column1]],CuentosIndexados[],31,FALSE)</f>
        <v>0</v>
      </c>
      <c r="AD775">
        <f>VLOOKUP(CuentosContados[[#This Row],[Column1]],CuentosIndexados[],32,FALSE)</f>
        <v>0</v>
      </c>
      <c r="AE775">
        <f>VLOOKUP(CuentosContados[[#This Row],[Column1]],CuentosIndexados[],33,FALSE)</f>
        <v>0</v>
      </c>
      <c r="AF775">
        <f>VLOOKUP(CuentosContados[[#This Row],[Column1]],CuentosIndexados[],34,FALSE)</f>
        <v>0</v>
      </c>
      <c r="AG775">
        <f>VLOOKUP(CuentosContados[[#This Row],[Column1]],CuentosIndexados[],35,FALSE)</f>
        <v>0</v>
      </c>
      <c r="AH775">
        <f>VLOOKUP(CuentosContados[[#This Row],[Column1]],CuentosIndexados[],36,FALSE)</f>
        <v>0</v>
      </c>
      <c r="AI775">
        <f>VLOOKUP(CuentosContados[[#This Row],[Column1]],CuentosIndexados[],37,FALSE)</f>
        <v>0</v>
      </c>
      <c r="AJ775">
        <f>VLOOKUP(CuentosContados[[#This Row],[Column1]],CuentosIndexados[],38,FALSE)</f>
        <v>0</v>
      </c>
      <c r="AK775">
        <f>VLOOKUP(CuentosContados[[#This Row],[Column1]],CuentosIndexados[],39,FALSE)</f>
        <v>0</v>
      </c>
    </row>
    <row r="776" spans="1:37" x14ac:dyDescent="0.25">
      <c r="A776" t="s">
        <v>162</v>
      </c>
      <c r="B776">
        <f>VLOOKUP(CuentosContados[[#This Row],[Column1]],CuentosIndexados[],3,FALSE)</f>
        <v>0</v>
      </c>
      <c r="C776">
        <f>VLOOKUP(CuentosContados[[#This Row],[Column1]],CuentosIndexados[],5,FALSE)</f>
        <v>0</v>
      </c>
      <c r="D776">
        <f>VLOOKUP(CuentosContados[[#This Row],[Column1]],CuentosIndexados[],6,FALSE)</f>
        <v>0</v>
      </c>
      <c r="E776">
        <f>VLOOKUP(CuentosContados[[#This Row],[Column1]],CuentosIndexados[],7,FALSE)</f>
        <v>0</v>
      </c>
      <c r="F776">
        <f>VLOOKUP(CuentosContados[[#This Row],[Column1]],CuentosIndexados[],8,FALSE)</f>
        <v>0</v>
      </c>
      <c r="G776">
        <f>VLOOKUP(CuentosContados[[#This Row],[Column1]],CuentosIndexados[],9,FALSE)</f>
        <v>0</v>
      </c>
      <c r="H776">
        <f>VLOOKUP(CuentosContados[[#This Row],[Column1]],CuentosIndexados[],10,FALSE)</f>
        <v>0</v>
      </c>
      <c r="I776">
        <f>VLOOKUP(CuentosContados[[#This Row],[Column1]],CuentosIndexados[],11,FALSE)</f>
        <v>0</v>
      </c>
      <c r="J776">
        <f>VLOOKUP(CuentosContados[[#This Row],[Column1]],CuentosIndexados[],12,FALSE)</f>
        <v>0</v>
      </c>
      <c r="K776">
        <f>VLOOKUP(CuentosContados[[#This Row],[Column1]],CuentosIndexados[],13,FALSE)</f>
        <v>0</v>
      </c>
      <c r="L776">
        <f>VLOOKUP(CuentosContados[[#This Row],[Column1]],CuentosIndexados[],14,FALSE)</f>
        <v>0</v>
      </c>
      <c r="M776">
        <f>VLOOKUP(CuentosContados[[#This Row],[Column1]],CuentosIndexados[],15,FALSE)</f>
        <v>0</v>
      </c>
      <c r="N776">
        <f>VLOOKUP(CuentosContados[[#This Row],[Column1]],CuentosIndexados[],16,FALSE)</f>
        <v>0</v>
      </c>
      <c r="O776">
        <f>VLOOKUP(CuentosContados[[#This Row],[Column1]],CuentosIndexados[],17,FALSE)</f>
        <v>0</v>
      </c>
      <c r="P776">
        <f>VLOOKUP(CuentosContados[[#This Row],[Column1]],CuentosIndexados[],18,FALSE)</f>
        <v>0</v>
      </c>
      <c r="Q776">
        <f>VLOOKUP(CuentosContados[[#This Row],[Column1]],CuentosIndexados[],19,FALSE)</f>
        <v>0</v>
      </c>
      <c r="R776">
        <f>VLOOKUP(CuentosContados[[#This Row],[Column1]],CuentosIndexados[],20,FALSE)</f>
        <v>0</v>
      </c>
      <c r="S776">
        <f>VLOOKUP(CuentosContados[[#This Row],[Column1]],CuentosIndexados[],21,FALSE)</f>
        <v>0</v>
      </c>
      <c r="T776" t="str">
        <f>VLOOKUP(CuentosContados[[#This Row],[Column1]],CuentosIndexados[],22,FALSE)</f>
        <v>calma</v>
      </c>
      <c r="U776" t="str">
        <f>VLOOKUP(CuentosContados[[#This Row],[Column1]],CuentosIndexados[],23,FALSE)</f>
        <v>tension</v>
      </c>
      <c r="V776" t="str">
        <f>VLOOKUP(CuentosContados[[#This Row],[Column1]],CuentosIndexados[],24,FALSE)</f>
        <v>estres</v>
      </c>
      <c r="W776">
        <f>VLOOKUP(CuentosContados[[#This Row],[Column1]],CuentosIndexados[],25,FALSE)</f>
        <v>0</v>
      </c>
      <c r="X776">
        <f>VLOOKUP(CuentosContados[[#This Row],[Column1]],CuentosIndexados[],26,FALSE)</f>
        <v>0</v>
      </c>
      <c r="Y776">
        <f>VLOOKUP(CuentosContados[[#This Row],[Column1]],CuentosIndexados[],27,FALSE)</f>
        <v>0</v>
      </c>
      <c r="Z776">
        <f>VLOOKUP(CuentosContados[[#This Row],[Column1]],CuentosIndexados[],28,FALSE)</f>
        <v>0</v>
      </c>
      <c r="AA776">
        <f>VLOOKUP(CuentosContados[[#This Row],[Column1]],CuentosIndexados[],29,FALSE)</f>
        <v>0</v>
      </c>
      <c r="AB776">
        <f>VLOOKUP(CuentosContados[[#This Row],[Column1]],CuentosIndexados[],30,FALSE)</f>
        <v>0</v>
      </c>
      <c r="AC776">
        <f>VLOOKUP(CuentosContados[[#This Row],[Column1]],CuentosIndexados[],31,FALSE)</f>
        <v>0</v>
      </c>
      <c r="AD776">
        <f>VLOOKUP(CuentosContados[[#This Row],[Column1]],CuentosIndexados[],32,FALSE)</f>
        <v>0</v>
      </c>
      <c r="AE776">
        <f>VLOOKUP(CuentosContados[[#This Row],[Column1]],CuentosIndexados[],33,FALSE)</f>
        <v>0</v>
      </c>
      <c r="AF776">
        <f>VLOOKUP(CuentosContados[[#This Row],[Column1]],CuentosIndexados[],34,FALSE)</f>
        <v>0</v>
      </c>
      <c r="AG776">
        <f>VLOOKUP(CuentosContados[[#This Row],[Column1]],CuentosIndexados[],35,FALSE)</f>
        <v>0</v>
      </c>
      <c r="AH776">
        <f>VLOOKUP(CuentosContados[[#This Row],[Column1]],CuentosIndexados[],36,FALSE)</f>
        <v>0</v>
      </c>
      <c r="AI776">
        <f>VLOOKUP(CuentosContados[[#This Row],[Column1]],CuentosIndexados[],37,FALSE)</f>
        <v>0</v>
      </c>
      <c r="AJ776">
        <f>VLOOKUP(CuentosContados[[#This Row],[Column1]],CuentosIndexados[],38,FALSE)</f>
        <v>0</v>
      </c>
      <c r="AK776">
        <f>VLOOKUP(CuentosContados[[#This Row],[Column1]],CuentosIndexados[],39,FALSE)</f>
        <v>0</v>
      </c>
    </row>
    <row r="777" spans="1:37" x14ac:dyDescent="0.25">
      <c r="A777" t="s">
        <v>162</v>
      </c>
      <c r="B777">
        <f>VLOOKUP(CuentosContados[[#This Row],[Column1]],CuentosIndexados[],3,FALSE)</f>
        <v>0</v>
      </c>
      <c r="C777">
        <f>VLOOKUP(CuentosContados[[#This Row],[Column1]],CuentosIndexados[],5,FALSE)</f>
        <v>0</v>
      </c>
      <c r="D777">
        <f>VLOOKUP(CuentosContados[[#This Row],[Column1]],CuentosIndexados[],6,FALSE)</f>
        <v>0</v>
      </c>
      <c r="E777">
        <f>VLOOKUP(CuentosContados[[#This Row],[Column1]],CuentosIndexados[],7,FALSE)</f>
        <v>0</v>
      </c>
      <c r="F777">
        <f>VLOOKUP(CuentosContados[[#This Row],[Column1]],CuentosIndexados[],8,FALSE)</f>
        <v>0</v>
      </c>
      <c r="G777">
        <f>VLOOKUP(CuentosContados[[#This Row],[Column1]],CuentosIndexados[],9,FALSE)</f>
        <v>0</v>
      </c>
      <c r="H777">
        <f>VLOOKUP(CuentosContados[[#This Row],[Column1]],CuentosIndexados[],10,FALSE)</f>
        <v>0</v>
      </c>
      <c r="I777">
        <f>VLOOKUP(CuentosContados[[#This Row],[Column1]],CuentosIndexados[],11,FALSE)</f>
        <v>0</v>
      </c>
      <c r="J777">
        <f>VLOOKUP(CuentosContados[[#This Row],[Column1]],CuentosIndexados[],12,FALSE)</f>
        <v>0</v>
      </c>
      <c r="K777">
        <f>VLOOKUP(CuentosContados[[#This Row],[Column1]],CuentosIndexados[],13,FALSE)</f>
        <v>0</v>
      </c>
      <c r="L777">
        <f>VLOOKUP(CuentosContados[[#This Row],[Column1]],CuentosIndexados[],14,FALSE)</f>
        <v>0</v>
      </c>
      <c r="M777">
        <f>VLOOKUP(CuentosContados[[#This Row],[Column1]],CuentosIndexados[],15,FALSE)</f>
        <v>0</v>
      </c>
      <c r="N777">
        <f>VLOOKUP(CuentosContados[[#This Row],[Column1]],CuentosIndexados[],16,FALSE)</f>
        <v>0</v>
      </c>
      <c r="O777">
        <f>VLOOKUP(CuentosContados[[#This Row],[Column1]],CuentosIndexados[],17,FALSE)</f>
        <v>0</v>
      </c>
      <c r="P777">
        <f>VLOOKUP(CuentosContados[[#This Row],[Column1]],CuentosIndexados[],18,FALSE)</f>
        <v>0</v>
      </c>
      <c r="Q777">
        <f>VLOOKUP(CuentosContados[[#This Row],[Column1]],CuentosIndexados[],19,FALSE)</f>
        <v>0</v>
      </c>
      <c r="R777">
        <f>VLOOKUP(CuentosContados[[#This Row],[Column1]],CuentosIndexados[],20,FALSE)</f>
        <v>0</v>
      </c>
      <c r="S777">
        <f>VLOOKUP(CuentosContados[[#This Row],[Column1]],CuentosIndexados[],21,FALSE)</f>
        <v>0</v>
      </c>
      <c r="T777" t="str">
        <f>VLOOKUP(CuentosContados[[#This Row],[Column1]],CuentosIndexados[],22,FALSE)</f>
        <v>calma</v>
      </c>
      <c r="U777" t="str">
        <f>VLOOKUP(CuentosContados[[#This Row],[Column1]],CuentosIndexados[],23,FALSE)</f>
        <v>tension</v>
      </c>
      <c r="V777" t="str">
        <f>VLOOKUP(CuentosContados[[#This Row],[Column1]],CuentosIndexados[],24,FALSE)</f>
        <v>estres</v>
      </c>
      <c r="W777">
        <f>VLOOKUP(CuentosContados[[#This Row],[Column1]],CuentosIndexados[],25,FALSE)</f>
        <v>0</v>
      </c>
      <c r="X777">
        <f>VLOOKUP(CuentosContados[[#This Row],[Column1]],CuentosIndexados[],26,FALSE)</f>
        <v>0</v>
      </c>
      <c r="Y777">
        <f>VLOOKUP(CuentosContados[[#This Row],[Column1]],CuentosIndexados[],27,FALSE)</f>
        <v>0</v>
      </c>
      <c r="Z777">
        <f>VLOOKUP(CuentosContados[[#This Row],[Column1]],CuentosIndexados[],28,FALSE)</f>
        <v>0</v>
      </c>
      <c r="AA777">
        <f>VLOOKUP(CuentosContados[[#This Row],[Column1]],CuentosIndexados[],29,FALSE)</f>
        <v>0</v>
      </c>
      <c r="AB777">
        <f>VLOOKUP(CuentosContados[[#This Row],[Column1]],CuentosIndexados[],30,FALSE)</f>
        <v>0</v>
      </c>
      <c r="AC777">
        <f>VLOOKUP(CuentosContados[[#This Row],[Column1]],CuentosIndexados[],31,FALSE)</f>
        <v>0</v>
      </c>
      <c r="AD777">
        <f>VLOOKUP(CuentosContados[[#This Row],[Column1]],CuentosIndexados[],32,FALSE)</f>
        <v>0</v>
      </c>
      <c r="AE777">
        <f>VLOOKUP(CuentosContados[[#This Row],[Column1]],CuentosIndexados[],33,FALSE)</f>
        <v>0</v>
      </c>
      <c r="AF777">
        <f>VLOOKUP(CuentosContados[[#This Row],[Column1]],CuentosIndexados[],34,FALSE)</f>
        <v>0</v>
      </c>
      <c r="AG777">
        <f>VLOOKUP(CuentosContados[[#This Row],[Column1]],CuentosIndexados[],35,FALSE)</f>
        <v>0</v>
      </c>
      <c r="AH777">
        <f>VLOOKUP(CuentosContados[[#This Row],[Column1]],CuentosIndexados[],36,FALSE)</f>
        <v>0</v>
      </c>
      <c r="AI777">
        <f>VLOOKUP(CuentosContados[[#This Row],[Column1]],CuentosIndexados[],37,FALSE)</f>
        <v>0</v>
      </c>
      <c r="AJ777">
        <f>VLOOKUP(CuentosContados[[#This Row],[Column1]],CuentosIndexados[],38,FALSE)</f>
        <v>0</v>
      </c>
      <c r="AK777">
        <f>VLOOKUP(CuentosContados[[#This Row],[Column1]],CuentosIndexados[],39,FALSE)</f>
        <v>0</v>
      </c>
    </row>
    <row r="778" spans="1:37" x14ac:dyDescent="0.25">
      <c r="A778" t="s">
        <v>162</v>
      </c>
      <c r="B778">
        <f>VLOOKUP(CuentosContados[[#This Row],[Column1]],CuentosIndexados[],3,FALSE)</f>
        <v>0</v>
      </c>
      <c r="C778">
        <f>VLOOKUP(CuentosContados[[#This Row],[Column1]],CuentosIndexados[],5,FALSE)</f>
        <v>0</v>
      </c>
      <c r="D778">
        <f>VLOOKUP(CuentosContados[[#This Row],[Column1]],CuentosIndexados[],6,FALSE)</f>
        <v>0</v>
      </c>
      <c r="E778">
        <f>VLOOKUP(CuentosContados[[#This Row],[Column1]],CuentosIndexados[],7,FALSE)</f>
        <v>0</v>
      </c>
      <c r="F778">
        <f>VLOOKUP(CuentosContados[[#This Row],[Column1]],CuentosIndexados[],8,FALSE)</f>
        <v>0</v>
      </c>
      <c r="G778">
        <f>VLOOKUP(CuentosContados[[#This Row],[Column1]],CuentosIndexados[],9,FALSE)</f>
        <v>0</v>
      </c>
      <c r="H778">
        <f>VLOOKUP(CuentosContados[[#This Row],[Column1]],CuentosIndexados[],10,FALSE)</f>
        <v>0</v>
      </c>
      <c r="I778">
        <f>VLOOKUP(CuentosContados[[#This Row],[Column1]],CuentosIndexados[],11,FALSE)</f>
        <v>0</v>
      </c>
      <c r="J778">
        <f>VLOOKUP(CuentosContados[[#This Row],[Column1]],CuentosIndexados[],12,FALSE)</f>
        <v>0</v>
      </c>
      <c r="K778">
        <f>VLOOKUP(CuentosContados[[#This Row],[Column1]],CuentosIndexados[],13,FALSE)</f>
        <v>0</v>
      </c>
      <c r="L778">
        <f>VLOOKUP(CuentosContados[[#This Row],[Column1]],CuentosIndexados[],14,FALSE)</f>
        <v>0</v>
      </c>
      <c r="M778">
        <f>VLOOKUP(CuentosContados[[#This Row],[Column1]],CuentosIndexados[],15,FALSE)</f>
        <v>0</v>
      </c>
      <c r="N778">
        <f>VLOOKUP(CuentosContados[[#This Row],[Column1]],CuentosIndexados[],16,FALSE)</f>
        <v>0</v>
      </c>
      <c r="O778">
        <f>VLOOKUP(CuentosContados[[#This Row],[Column1]],CuentosIndexados[],17,FALSE)</f>
        <v>0</v>
      </c>
      <c r="P778">
        <f>VLOOKUP(CuentosContados[[#This Row],[Column1]],CuentosIndexados[],18,FALSE)</f>
        <v>0</v>
      </c>
      <c r="Q778">
        <f>VLOOKUP(CuentosContados[[#This Row],[Column1]],CuentosIndexados[],19,FALSE)</f>
        <v>0</v>
      </c>
      <c r="R778">
        <f>VLOOKUP(CuentosContados[[#This Row],[Column1]],CuentosIndexados[],20,FALSE)</f>
        <v>0</v>
      </c>
      <c r="S778">
        <f>VLOOKUP(CuentosContados[[#This Row],[Column1]],CuentosIndexados[],21,FALSE)</f>
        <v>0</v>
      </c>
      <c r="T778" t="str">
        <f>VLOOKUP(CuentosContados[[#This Row],[Column1]],CuentosIndexados[],22,FALSE)</f>
        <v>calma</v>
      </c>
      <c r="U778" t="str">
        <f>VLOOKUP(CuentosContados[[#This Row],[Column1]],CuentosIndexados[],23,FALSE)</f>
        <v>tension</v>
      </c>
      <c r="V778" t="str">
        <f>VLOOKUP(CuentosContados[[#This Row],[Column1]],CuentosIndexados[],24,FALSE)</f>
        <v>estres</v>
      </c>
      <c r="W778">
        <f>VLOOKUP(CuentosContados[[#This Row],[Column1]],CuentosIndexados[],25,FALSE)</f>
        <v>0</v>
      </c>
      <c r="X778">
        <f>VLOOKUP(CuentosContados[[#This Row],[Column1]],CuentosIndexados[],26,FALSE)</f>
        <v>0</v>
      </c>
      <c r="Y778">
        <f>VLOOKUP(CuentosContados[[#This Row],[Column1]],CuentosIndexados[],27,FALSE)</f>
        <v>0</v>
      </c>
      <c r="Z778">
        <f>VLOOKUP(CuentosContados[[#This Row],[Column1]],CuentosIndexados[],28,FALSE)</f>
        <v>0</v>
      </c>
      <c r="AA778">
        <f>VLOOKUP(CuentosContados[[#This Row],[Column1]],CuentosIndexados[],29,FALSE)</f>
        <v>0</v>
      </c>
      <c r="AB778">
        <f>VLOOKUP(CuentosContados[[#This Row],[Column1]],CuentosIndexados[],30,FALSE)</f>
        <v>0</v>
      </c>
      <c r="AC778">
        <f>VLOOKUP(CuentosContados[[#This Row],[Column1]],CuentosIndexados[],31,FALSE)</f>
        <v>0</v>
      </c>
      <c r="AD778">
        <f>VLOOKUP(CuentosContados[[#This Row],[Column1]],CuentosIndexados[],32,FALSE)</f>
        <v>0</v>
      </c>
      <c r="AE778">
        <f>VLOOKUP(CuentosContados[[#This Row],[Column1]],CuentosIndexados[],33,FALSE)</f>
        <v>0</v>
      </c>
      <c r="AF778">
        <f>VLOOKUP(CuentosContados[[#This Row],[Column1]],CuentosIndexados[],34,FALSE)</f>
        <v>0</v>
      </c>
      <c r="AG778">
        <f>VLOOKUP(CuentosContados[[#This Row],[Column1]],CuentosIndexados[],35,FALSE)</f>
        <v>0</v>
      </c>
      <c r="AH778">
        <f>VLOOKUP(CuentosContados[[#This Row],[Column1]],CuentosIndexados[],36,FALSE)</f>
        <v>0</v>
      </c>
      <c r="AI778">
        <f>VLOOKUP(CuentosContados[[#This Row],[Column1]],CuentosIndexados[],37,FALSE)</f>
        <v>0</v>
      </c>
      <c r="AJ778">
        <f>VLOOKUP(CuentosContados[[#This Row],[Column1]],CuentosIndexados[],38,FALSE)</f>
        <v>0</v>
      </c>
      <c r="AK778">
        <f>VLOOKUP(CuentosContados[[#This Row],[Column1]],CuentosIndexados[],39,FALSE)</f>
        <v>0</v>
      </c>
    </row>
    <row r="779" spans="1:37" x14ac:dyDescent="0.25">
      <c r="A779" t="s">
        <v>162</v>
      </c>
      <c r="B779">
        <f>VLOOKUP(CuentosContados[[#This Row],[Column1]],CuentosIndexados[],3,FALSE)</f>
        <v>0</v>
      </c>
      <c r="C779">
        <f>VLOOKUP(CuentosContados[[#This Row],[Column1]],CuentosIndexados[],5,FALSE)</f>
        <v>0</v>
      </c>
      <c r="D779">
        <f>VLOOKUP(CuentosContados[[#This Row],[Column1]],CuentosIndexados[],6,FALSE)</f>
        <v>0</v>
      </c>
      <c r="E779">
        <f>VLOOKUP(CuentosContados[[#This Row],[Column1]],CuentosIndexados[],7,FALSE)</f>
        <v>0</v>
      </c>
      <c r="F779">
        <f>VLOOKUP(CuentosContados[[#This Row],[Column1]],CuentosIndexados[],8,FALSE)</f>
        <v>0</v>
      </c>
      <c r="G779">
        <f>VLOOKUP(CuentosContados[[#This Row],[Column1]],CuentosIndexados[],9,FALSE)</f>
        <v>0</v>
      </c>
      <c r="H779">
        <f>VLOOKUP(CuentosContados[[#This Row],[Column1]],CuentosIndexados[],10,FALSE)</f>
        <v>0</v>
      </c>
      <c r="I779">
        <f>VLOOKUP(CuentosContados[[#This Row],[Column1]],CuentosIndexados[],11,FALSE)</f>
        <v>0</v>
      </c>
      <c r="J779">
        <f>VLOOKUP(CuentosContados[[#This Row],[Column1]],CuentosIndexados[],12,FALSE)</f>
        <v>0</v>
      </c>
      <c r="K779">
        <f>VLOOKUP(CuentosContados[[#This Row],[Column1]],CuentosIndexados[],13,FALSE)</f>
        <v>0</v>
      </c>
      <c r="L779">
        <f>VLOOKUP(CuentosContados[[#This Row],[Column1]],CuentosIndexados[],14,FALSE)</f>
        <v>0</v>
      </c>
      <c r="M779">
        <f>VLOOKUP(CuentosContados[[#This Row],[Column1]],CuentosIndexados[],15,FALSE)</f>
        <v>0</v>
      </c>
      <c r="N779">
        <f>VLOOKUP(CuentosContados[[#This Row],[Column1]],CuentosIndexados[],16,FALSE)</f>
        <v>0</v>
      </c>
      <c r="O779">
        <f>VLOOKUP(CuentosContados[[#This Row],[Column1]],CuentosIndexados[],17,FALSE)</f>
        <v>0</v>
      </c>
      <c r="P779">
        <f>VLOOKUP(CuentosContados[[#This Row],[Column1]],CuentosIndexados[],18,FALSE)</f>
        <v>0</v>
      </c>
      <c r="Q779">
        <f>VLOOKUP(CuentosContados[[#This Row],[Column1]],CuentosIndexados[],19,FALSE)</f>
        <v>0</v>
      </c>
      <c r="R779">
        <f>VLOOKUP(CuentosContados[[#This Row],[Column1]],CuentosIndexados[],20,FALSE)</f>
        <v>0</v>
      </c>
      <c r="S779">
        <f>VLOOKUP(CuentosContados[[#This Row],[Column1]],CuentosIndexados[],21,FALSE)</f>
        <v>0</v>
      </c>
      <c r="T779" t="str">
        <f>VLOOKUP(CuentosContados[[#This Row],[Column1]],CuentosIndexados[],22,FALSE)</f>
        <v>calma</v>
      </c>
      <c r="U779" t="str">
        <f>VLOOKUP(CuentosContados[[#This Row],[Column1]],CuentosIndexados[],23,FALSE)</f>
        <v>tension</v>
      </c>
      <c r="V779" t="str">
        <f>VLOOKUP(CuentosContados[[#This Row],[Column1]],CuentosIndexados[],24,FALSE)</f>
        <v>estres</v>
      </c>
      <c r="W779">
        <f>VLOOKUP(CuentosContados[[#This Row],[Column1]],CuentosIndexados[],25,FALSE)</f>
        <v>0</v>
      </c>
      <c r="X779">
        <f>VLOOKUP(CuentosContados[[#This Row],[Column1]],CuentosIndexados[],26,FALSE)</f>
        <v>0</v>
      </c>
      <c r="Y779">
        <f>VLOOKUP(CuentosContados[[#This Row],[Column1]],CuentosIndexados[],27,FALSE)</f>
        <v>0</v>
      </c>
      <c r="Z779">
        <f>VLOOKUP(CuentosContados[[#This Row],[Column1]],CuentosIndexados[],28,FALSE)</f>
        <v>0</v>
      </c>
      <c r="AA779">
        <f>VLOOKUP(CuentosContados[[#This Row],[Column1]],CuentosIndexados[],29,FALSE)</f>
        <v>0</v>
      </c>
      <c r="AB779">
        <f>VLOOKUP(CuentosContados[[#This Row],[Column1]],CuentosIndexados[],30,FALSE)</f>
        <v>0</v>
      </c>
      <c r="AC779">
        <f>VLOOKUP(CuentosContados[[#This Row],[Column1]],CuentosIndexados[],31,FALSE)</f>
        <v>0</v>
      </c>
      <c r="AD779">
        <f>VLOOKUP(CuentosContados[[#This Row],[Column1]],CuentosIndexados[],32,FALSE)</f>
        <v>0</v>
      </c>
      <c r="AE779">
        <f>VLOOKUP(CuentosContados[[#This Row],[Column1]],CuentosIndexados[],33,FALSE)</f>
        <v>0</v>
      </c>
      <c r="AF779">
        <f>VLOOKUP(CuentosContados[[#This Row],[Column1]],CuentosIndexados[],34,FALSE)</f>
        <v>0</v>
      </c>
      <c r="AG779">
        <f>VLOOKUP(CuentosContados[[#This Row],[Column1]],CuentosIndexados[],35,FALSE)</f>
        <v>0</v>
      </c>
      <c r="AH779">
        <f>VLOOKUP(CuentosContados[[#This Row],[Column1]],CuentosIndexados[],36,FALSE)</f>
        <v>0</v>
      </c>
      <c r="AI779">
        <f>VLOOKUP(CuentosContados[[#This Row],[Column1]],CuentosIndexados[],37,FALSE)</f>
        <v>0</v>
      </c>
      <c r="AJ779">
        <f>VLOOKUP(CuentosContados[[#This Row],[Column1]],CuentosIndexados[],38,FALSE)</f>
        <v>0</v>
      </c>
      <c r="AK779">
        <f>VLOOKUP(CuentosContados[[#This Row],[Column1]],CuentosIndexados[],39,FALSE)</f>
        <v>0</v>
      </c>
    </row>
    <row r="780" spans="1:37" x14ac:dyDescent="0.25">
      <c r="A780" t="s">
        <v>162</v>
      </c>
      <c r="B780">
        <f>VLOOKUP(CuentosContados[[#This Row],[Column1]],CuentosIndexados[],3,FALSE)</f>
        <v>0</v>
      </c>
      <c r="C780">
        <f>VLOOKUP(CuentosContados[[#This Row],[Column1]],CuentosIndexados[],5,FALSE)</f>
        <v>0</v>
      </c>
      <c r="D780">
        <f>VLOOKUP(CuentosContados[[#This Row],[Column1]],CuentosIndexados[],6,FALSE)</f>
        <v>0</v>
      </c>
      <c r="E780">
        <f>VLOOKUP(CuentosContados[[#This Row],[Column1]],CuentosIndexados[],7,FALSE)</f>
        <v>0</v>
      </c>
      <c r="F780">
        <f>VLOOKUP(CuentosContados[[#This Row],[Column1]],CuentosIndexados[],8,FALSE)</f>
        <v>0</v>
      </c>
      <c r="G780">
        <f>VLOOKUP(CuentosContados[[#This Row],[Column1]],CuentosIndexados[],9,FALSE)</f>
        <v>0</v>
      </c>
      <c r="H780">
        <f>VLOOKUP(CuentosContados[[#This Row],[Column1]],CuentosIndexados[],10,FALSE)</f>
        <v>0</v>
      </c>
      <c r="I780">
        <f>VLOOKUP(CuentosContados[[#This Row],[Column1]],CuentosIndexados[],11,FALSE)</f>
        <v>0</v>
      </c>
      <c r="J780">
        <f>VLOOKUP(CuentosContados[[#This Row],[Column1]],CuentosIndexados[],12,FALSE)</f>
        <v>0</v>
      </c>
      <c r="K780">
        <f>VLOOKUP(CuentosContados[[#This Row],[Column1]],CuentosIndexados[],13,FALSE)</f>
        <v>0</v>
      </c>
      <c r="L780">
        <f>VLOOKUP(CuentosContados[[#This Row],[Column1]],CuentosIndexados[],14,FALSE)</f>
        <v>0</v>
      </c>
      <c r="M780">
        <f>VLOOKUP(CuentosContados[[#This Row],[Column1]],CuentosIndexados[],15,FALSE)</f>
        <v>0</v>
      </c>
      <c r="N780">
        <f>VLOOKUP(CuentosContados[[#This Row],[Column1]],CuentosIndexados[],16,FALSE)</f>
        <v>0</v>
      </c>
      <c r="O780">
        <f>VLOOKUP(CuentosContados[[#This Row],[Column1]],CuentosIndexados[],17,FALSE)</f>
        <v>0</v>
      </c>
      <c r="P780">
        <f>VLOOKUP(CuentosContados[[#This Row],[Column1]],CuentosIndexados[],18,FALSE)</f>
        <v>0</v>
      </c>
      <c r="Q780">
        <f>VLOOKUP(CuentosContados[[#This Row],[Column1]],CuentosIndexados[],19,FALSE)</f>
        <v>0</v>
      </c>
      <c r="R780">
        <f>VLOOKUP(CuentosContados[[#This Row],[Column1]],CuentosIndexados[],20,FALSE)</f>
        <v>0</v>
      </c>
      <c r="S780">
        <f>VLOOKUP(CuentosContados[[#This Row],[Column1]],CuentosIndexados[],21,FALSE)</f>
        <v>0</v>
      </c>
      <c r="T780" t="str">
        <f>VLOOKUP(CuentosContados[[#This Row],[Column1]],CuentosIndexados[],22,FALSE)</f>
        <v>calma</v>
      </c>
      <c r="U780" t="str">
        <f>VLOOKUP(CuentosContados[[#This Row],[Column1]],CuentosIndexados[],23,FALSE)</f>
        <v>tension</v>
      </c>
      <c r="V780" t="str">
        <f>VLOOKUP(CuentosContados[[#This Row],[Column1]],CuentosIndexados[],24,FALSE)</f>
        <v>estres</v>
      </c>
      <c r="W780">
        <f>VLOOKUP(CuentosContados[[#This Row],[Column1]],CuentosIndexados[],25,FALSE)</f>
        <v>0</v>
      </c>
      <c r="X780">
        <f>VLOOKUP(CuentosContados[[#This Row],[Column1]],CuentosIndexados[],26,FALSE)</f>
        <v>0</v>
      </c>
      <c r="Y780">
        <f>VLOOKUP(CuentosContados[[#This Row],[Column1]],CuentosIndexados[],27,FALSE)</f>
        <v>0</v>
      </c>
      <c r="Z780">
        <f>VLOOKUP(CuentosContados[[#This Row],[Column1]],CuentosIndexados[],28,FALSE)</f>
        <v>0</v>
      </c>
      <c r="AA780">
        <f>VLOOKUP(CuentosContados[[#This Row],[Column1]],CuentosIndexados[],29,FALSE)</f>
        <v>0</v>
      </c>
      <c r="AB780">
        <f>VLOOKUP(CuentosContados[[#This Row],[Column1]],CuentosIndexados[],30,FALSE)</f>
        <v>0</v>
      </c>
      <c r="AC780">
        <f>VLOOKUP(CuentosContados[[#This Row],[Column1]],CuentosIndexados[],31,FALSE)</f>
        <v>0</v>
      </c>
      <c r="AD780">
        <f>VLOOKUP(CuentosContados[[#This Row],[Column1]],CuentosIndexados[],32,FALSE)</f>
        <v>0</v>
      </c>
      <c r="AE780">
        <f>VLOOKUP(CuentosContados[[#This Row],[Column1]],CuentosIndexados[],33,FALSE)</f>
        <v>0</v>
      </c>
      <c r="AF780">
        <f>VLOOKUP(CuentosContados[[#This Row],[Column1]],CuentosIndexados[],34,FALSE)</f>
        <v>0</v>
      </c>
      <c r="AG780">
        <f>VLOOKUP(CuentosContados[[#This Row],[Column1]],CuentosIndexados[],35,FALSE)</f>
        <v>0</v>
      </c>
      <c r="AH780">
        <f>VLOOKUP(CuentosContados[[#This Row],[Column1]],CuentosIndexados[],36,FALSE)</f>
        <v>0</v>
      </c>
      <c r="AI780">
        <f>VLOOKUP(CuentosContados[[#This Row],[Column1]],CuentosIndexados[],37,FALSE)</f>
        <v>0</v>
      </c>
      <c r="AJ780">
        <f>VLOOKUP(CuentosContados[[#This Row],[Column1]],CuentosIndexados[],38,FALSE)</f>
        <v>0</v>
      </c>
      <c r="AK780">
        <f>VLOOKUP(CuentosContados[[#This Row],[Column1]],CuentosIndexados[],39,FALSE)</f>
        <v>0</v>
      </c>
    </row>
    <row r="781" spans="1:37" x14ac:dyDescent="0.25">
      <c r="A781" t="s">
        <v>162</v>
      </c>
      <c r="B781">
        <f>VLOOKUP(CuentosContados[[#This Row],[Column1]],CuentosIndexados[],3,FALSE)</f>
        <v>0</v>
      </c>
      <c r="C781">
        <f>VLOOKUP(CuentosContados[[#This Row],[Column1]],CuentosIndexados[],5,FALSE)</f>
        <v>0</v>
      </c>
      <c r="D781">
        <f>VLOOKUP(CuentosContados[[#This Row],[Column1]],CuentosIndexados[],6,FALSE)</f>
        <v>0</v>
      </c>
      <c r="E781">
        <f>VLOOKUP(CuentosContados[[#This Row],[Column1]],CuentosIndexados[],7,FALSE)</f>
        <v>0</v>
      </c>
      <c r="F781">
        <f>VLOOKUP(CuentosContados[[#This Row],[Column1]],CuentosIndexados[],8,FALSE)</f>
        <v>0</v>
      </c>
      <c r="G781">
        <f>VLOOKUP(CuentosContados[[#This Row],[Column1]],CuentosIndexados[],9,FALSE)</f>
        <v>0</v>
      </c>
      <c r="H781">
        <f>VLOOKUP(CuentosContados[[#This Row],[Column1]],CuentosIndexados[],10,FALSE)</f>
        <v>0</v>
      </c>
      <c r="I781">
        <f>VLOOKUP(CuentosContados[[#This Row],[Column1]],CuentosIndexados[],11,FALSE)</f>
        <v>0</v>
      </c>
      <c r="J781">
        <f>VLOOKUP(CuentosContados[[#This Row],[Column1]],CuentosIndexados[],12,FALSE)</f>
        <v>0</v>
      </c>
      <c r="K781">
        <f>VLOOKUP(CuentosContados[[#This Row],[Column1]],CuentosIndexados[],13,FALSE)</f>
        <v>0</v>
      </c>
      <c r="L781">
        <f>VLOOKUP(CuentosContados[[#This Row],[Column1]],CuentosIndexados[],14,FALSE)</f>
        <v>0</v>
      </c>
      <c r="M781">
        <f>VLOOKUP(CuentosContados[[#This Row],[Column1]],CuentosIndexados[],15,FALSE)</f>
        <v>0</v>
      </c>
      <c r="N781">
        <f>VLOOKUP(CuentosContados[[#This Row],[Column1]],CuentosIndexados[],16,FALSE)</f>
        <v>0</v>
      </c>
      <c r="O781">
        <f>VLOOKUP(CuentosContados[[#This Row],[Column1]],CuentosIndexados[],17,FALSE)</f>
        <v>0</v>
      </c>
      <c r="P781">
        <f>VLOOKUP(CuentosContados[[#This Row],[Column1]],CuentosIndexados[],18,FALSE)</f>
        <v>0</v>
      </c>
      <c r="Q781">
        <f>VLOOKUP(CuentosContados[[#This Row],[Column1]],CuentosIndexados[],19,FALSE)</f>
        <v>0</v>
      </c>
      <c r="R781">
        <f>VLOOKUP(CuentosContados[[#This Row],[Column1]],CuentosIndexados[],20,FALSE)</f>
        <v>0</v>
      </c>
      <c r="S781">
        <f>VLOOKUP(CuentosContados[[#This Row],[Column1]],CuentosIndexados[],21,FALSE)</f>
        <v>0</v>
      </c>
      <c r="T781" t="str">
        <f>VLOOKUP(CuentosContados[[#This Row],[Column1]],CuentosIndexados[],22,FALSE)</f>
        <v>calma</v>
      </c>
      <c r="U781" t="str">
        <f>VLOOKUP(CuentosContados[[#This Row],[Column1]],CuentosIndexados[],23,FALSE)</f>
        <v>tension</v>
      </c>
      <c r="V781" t="str">
        <f>VLOOKUP(CuentosContados[[#This Row],[Column1]],CuentosIndexados[],24,FALSE)</f>
        <v>estres</v>
      </c>
      <c r="W781">
        <f>VLOOKUP(CuentosContados[[#This Row],[Column1]],CuentosIndexados[],25,FALSE)</f>
        <v>0</v>
      </c>
      <c r="X781">
        <f>VLOOKUP(CuentosContados[[#This Row],[Column1]],CuentosIndexados[],26,FALSE)</f>
        <v>0</v>
      </c>
      <c r="Y781">
        <f>VLOOKUP(CuentosContados[[#This Row],[Column1]],CuentosIndexados[],27,FALSE)</f>
        <v>0</v>
      </c>
      <c r="Z781">
        <f>VLOOKUP(CuentosContados[[#This Row],[Column1]],CuentosIndexados[],28,FALSE)</f>
        <v>0</v>
      </c>
      <c r="AA781">
        <f>VLOOKUP(CuentosContados[[#This Row],[Column1]],CuentosIndexados[],29,FALSE)</f>
        <v>0</v>
      </c>
      <c r="AB781">
        <f>VLOOKUP(CuentosContados[[#This Row],[Column1]],CuentosIndexados[],30,FALSE)</f>
        <v>0</v>
      </c>
      <c r="AC781">
        <f>VLOOKUP(CuentosContados[[#This Row],[Column1]],CuentosIndexados[],31,FALSE)</f>
        <v>0</v>
      </c>
      <c r="AD781">
        <f>VLOOKUP(CuentosContados[[#This Row],[Column1]],CuentosIndexados[],32,FALSE)</f>
        <v>0</v>
      </c>
      <c r="AE781">
        <f>VLOOKUP(CuentosContados[[#This Row],[Column1]],CuentosIndexados[],33,FALSE)</f>
        <v>0</v>
      </c>
      <c r="AF781">
        <f>VLOOKUP(CuentosContados[[#This Row],[Column1]],CuentosIndexados[],34,FALSE)</f>
        <v>0</v>
      </c>
      <c r="AG781">
        <f>VLOOKUP(CuentosContados[[#This Row],[Column1]],CuentosIndexados[],35,FALSE)</f>
        <v>0</v>
      </c>
      <c r="AH781">
        <f>VLOOKUP(CuentosContados[[#This Row],[Column1]],CuentosIndexados[],36,FALSE)</f>
        <v>0</v>
      </c>
      <c r="AI781">
        <f>VLOOKUP(CuentosContados[[#This Row],[Column1]],CuentosIndexados[],37,FALSE)</f>
        <v>0</v>
      </c>
      <c r="AJ781">
        <f>VLOOKUP(CuentosContados[[#This Row],[Column1]],CuentosIndexados[],38,FALSE)</f>
        <v>0</v>
      </c>
      <c r="AK781">
        <f>VLOOKUP(CuentosContados[[#This Row],[Column1]],CuentosIndexados[],39,FALSE)</f>
        <v>0</v>
      </c>
    </row>
    <row r="782" spans="1:37" x14ac:dyDescent="0.25">
      <c r="A782" t="s">
        <v>162</v>
      </c>
      <c r="B782">
        <f>VLOOKUP(CuentosContados[[#This Row],[Column1]],CuentosIndexados[],3,FALSE)</f>
        <v>0</v>
      </c>
      <c r="C782">
        <f>VLOOKUP(CuentosContados[[#This Row],[Column1]],CuentosIndexados[],5,FALSE)</f>
        <v>0</v>
      </c>
      <c r="D782">
        <f>VLOOKUP(CuentosContados[[#This Row],[Column1]],CuentosIndexados[],6,FALSE)</f>
        <v>0</v>
      </c>
      <c r="E782">
        <f>VLOOKUP(CuentosContados[[#This Row],[Column1]],CuentosIndexados[],7,FALSE)</f>
        <v>0</v>
      </c>
      <c r="F782">
        <f>VLOOKUP(CuentosContados[[#This Row],[Column1]],CuentosIndexados[],8,FALSE)</f>
        <v>0</v>
      </c>
      <c r="G782">
        <f>VLOOKUP(CuentosContados[[#This Row],[Column1]],CuentosIndexados[],9,FALSE)</f>
        <v>0</v>
      </c>
      <c r="H782">
        <f>VLOOKUP(CuentosContados[[#This Row],[Column1]],CuentosIndexados[],10,FALSE)</f>
        <v>0</v>
      </c>
      <c r="I782">
        <f>VLOOKUP(CuentosContados[[#This Row],[Column1]],CuentosIndexados[],11,FALSE)</f>
        <v>0</v>
      </c>
      <c r="J782">
        <f>VLOOKUP(CuentosContados[[#This Row],[Column1]],CuentosIndexados[],12,FALSE)</f>
        <v>0</v>
      </c>
      <c r="K782">
        <f>VLOOKUP(CuentosContados[[#This Row],[Column1]],CuentosIndexados[],13,FALSE)</f>
        <v>0</v>
      </c>
      <c r="L782">
        <f>VLOOKUP(CuentosContados[[#This Row],[Column1]],CuentosIndexados[],14,FALSE)</f>
        <v>0</v>
      </c>
      <c r="M782">
        <f>VLOOKUP(CuentosContados[[#This Row],[Column1]],CuentosIndexados[],15,FALSE)</f>
        <v>0</v>
      </c>
      <c r="N782">
        <f>VLOOKUP(CuentosContados[[#This Row],[Column1]],CuentosIndexados[],16,FALSE)</f>
        <v>0</v>
      </c>
      <c r="O782">
        <f>VLOOKUP(CuentosContados[[#This Row],[Column1]],CuentosIndexados[],17,FALSE)</f>
        <v>0</v>
      </c>
      <c r="P782">
        <f>VLOOKUP(CuentosContados[[#This Row],[Column1]],CuentosIndexados[],18,FALSE)</f>
        <v>0</v>
      </c>
      <c r="Q782">
        <f>VLOOKUP(CuentosContados[[#This Row],[Column1]],CuentosIndexados[],19,FALSE)</f>
        <v>0</v>
      </c>
      <c r="R782">
        <f>VLOOKUP(CuentosContados[[#This Row],[Column1]],CuentosIndexados[],20,FALSE)</f>
        <v>0</v>
      </c>
      <c r="S782">
        <f>VLOOKUP(CuentosContados[[#This Row],[Column1]],CuentosIndexados[],21,FALSE)</f>
        <v>0</v>
      </c>
      <c r="T782" t="str">
        <f>VLOOKUP(CuentosContados[[#This Row],[Column1]],CuentosIndexados[],22,FALSE)</f>
        <v>calma</v>
      </c>
      <c r="U782" t="str">
        <f>VLOOKUP(CuentosContados[[#This Row],[Column1]],CuentosIndexados[],23,FALSE)</f>
        <v>tension</v>
      </c>
      <c r="V782" t="str">
        <f>VLOOKUP(CuentosContados[[#This Row],[Column1]],CuentosIndexados[],24,FALSE)</f>
        <v>estres</v>
      </c>
      <c r="W782">
        <f>VLOOKUP(CuentosContados[[#This Row],[Column1]],CuentosIndexados[],25,FALSE)</f>
        <v>0</v>
      </c>
      <c r="X782">
        <f>VLOOKUP(CuentosContados[[#This Row],[Column1]],CuentosIndexados[],26,FALSE)</f>
        <v>0</v>
      </c>
      <c r="Y782">
        <f>VLOOKUP(CuentosContados[[#This Row],[Column1]],CuentosIndexados[],27,FALSE)</f>
        <v>0</v>
      </c>
      <c r="Z782">
        <f>VLOOKUP(CuentosContados[[#This Row],[Column1]],CuentosIndexados[],28,FALSE)</f>
        <v>0</v>
      </c>
      <c r="AA782">
        <f>VLOOKUP(CuentosContados[[#This Row],[Column1]],CuentosIndexados[],29,FALSE)</f>
        <v>0</v>
      </c>
      <c r="AB782">
        <f>VLOOKUP(CuentosContados[[#This Row],[Column1]],CuentosIndexados[],30,FALSE)</f>
        <v>0</v>
      </c>
      <c r="AC782">
        <f>VLOOKUP(CuentosContados[[#This Row],[Column1]],CuentosIndexados[],31,FALSE)</f>
        <v>0</v>
      </c>
      <c r="AD782">
        <f>VLOOKUP(CuentosContados[[#This Row],[Column1]],CuentosIndexados[],32,FALSE)</f>
        <v>0</v>
      </c>
      <c r="AE782">
        <f>VLOOKUP(CuentosContados[[#This Row],[Column1]],CuentosIndexados[],33,FALSE)</f>
        <v>0</v>
      </c>
      <c r="AF782">
        <f>VLOOKUP(CuentosContados[[#This Row],[Column1]],CuentosIndexados[],34,FALSE)</f>
        <v>0</v>
      </c>
      <c r="AG782">
        <f>VLOOKUP(CuentosContados[[#This Row],[Column1]],CuentosIndexados[],35,FALSE)</f>
        <v>0</v>
      </c>
      <c r="AH782">
        <f>VLOOKUP(CuentosContados[[#This Row],[Column1]],CuentosIndexados[],36,FALSE)</f>
        <v>0</v>
      </c>
      <c r="AI782">
        <f>VLOOKUP(CuentosContados[[#This Row],[Column1]],CuentosIndexados[],37,FALSE)</f>
        <v>0</v>
      </c>
      <c r="AJ782">
        <f>VLOOKUP(CuentosContados[[#This Row],[Column1]],CuentosIndexados[],38,FALSE)</f>
        <v>0</v>
      </c>
      <c r="AK782">
        <f>VLOOKUP(CuentosContados[[#This Row],[Column1]],CuentosIndexados[],39,FALSE)</f>
        <v>0</v>
      </c>
    </row>
    <row r="783" spans="1:37" x14ac:dyDescent="0.25">
      <c r="A783" t="s">
        <v>162</v>
      </c>
      <c r="B783">
        <f>VLOOKUP(CuentosContados[[#This Row],[Column1]],CuentosIndexados[],3,FALSE)</f>
        <v>0</v>
      </c>
      <c r="C783">
        <f>VLOOKUP(CuentosContados[[#This Row],[Column1]],CuentosIndexados[],5,FALSE)</f>
        <v>0</v>
      </c>
      <c r="D783">
        <f>VLOOKUP(CuentosContados[[#This Row],[Column1]],CuentosIndexados[],6,FALSE)</f>
        <v>0</v>
      </c>
      <c r="E783">
        <f>VLOOKUP(CuentosContados[[#This Row],[Column1]],CuentosIndexados[],7,FALSE)</f>
        <v>0</v>
      </c>
      <c r="F783">
        <f>VLOOKUP(CuentosContados[[#This Row],[Column1]],CuentosIndexados[],8,FALSE)</f>
        <v>0</v>
      </c>
      <c r="G783">
        <f>VLOOKUP(CuentosContados[[#This Row],[Column1]],CuentosIndexados[],9,FALSE)</f>
        <v>0</v>
      </c>
      <c r="H783">
        <f>VLOOKUP(CuentosContados[[#This Row],[Column1]],CuentosIndexados[],10,FALSE)</f>
        <v>0</v>
      </c>
      <c r="I783">
        <f>VLOOKUP(CuentosContados[[#This Row],[Column1]],CuentosIndexados[],11,FALSE)</f>
        <v>0</v>
      </c>
      <c r="J783">
        <f>VLOOKUP(CuentosContados[[#This Row],[Column1]],CuentosIndexados[],12,FALSE)</f>
        <v>0</v>
      </c>
      <c r="K783">
        <f>VLOOKUP(CuentosContados[[#This Row],[Column1]],CuentosIndexados[],13,FALSE)</f>
        <v>0</v>
      </c>
      <c r="L783">
        <f>VLOOKUP(CuentosContados[[#This Row],[Column1]],CuentosIndexados[],14,FALSE)</f>
        <v>0</v>
      </c>
      <c r="M783">
        <f>VLOOKUP(CuentosContados[[#This Row],[Column1]],CuentosIndexados[],15,FALSE)</f>
        <v>0</v>
      </c>
      <c r="N783">
        <f>VLOOKUP(CuentosContados[[#This Row],[Column1]],CuentosIndexados[],16,FALSE)</f>
        <v>0</v>
      </c>
      <c r="O783">
        <f>VLOOKUP(CuentosContados[[#This Row],[Column1]],CuentosIndexados[],17,FALSE)</f>
        <v>0</v>
      </c>
      <c r="P783">
        <f>VLOOKUP(CuentosContados[[#This Row],[Column1]],CuentosIndexados[],18,FALSE)</f>
        <v>0</v>
      </c>
      <c r="Q783">
        <f>VLOOKUP(CuentosContados[[#This Row],[Column1]],CuentosIndexados[],19,FALSE)</f>
        <v>0</v>
      </c>
      <c r="R783">
        <f>VLOOKUP(CuentosContados[[#This Row],[Column1]],CuentosIndexados[],20,FALSE)</f>
        <v>0</v>
      </c>
      <c r="S783">
        <f>VLOOKUP(CuentosContados[[#This Row],[Column1]],CuentosIndexados[],21,FALSE)</f>
        <v>0</v>
      </c>
      <c r="T783" t="str">
        <f>VLOOKUP(CuentosContados[[#This Row],[Column1]],CuentosIndexados[],22,FALSE)</f>
        <v>calma</v>
      </c>
      <c r="U783" t="str">
        <f>VLOOKUP(CuentosContados[[#This Row],[Column1]],CuentosIndexados[],23,FALSE)</f>
        <v>tension</v>
      </c>
      <c r="V783" t="str">
        <f>VLOOKUP(CuentosContados[[#This Row],[Column1]],CuentosIndexados[],24,FALSE)</f>
        <v>estres</v>
      </c>
      <c r="W783">
        <f>VLOOKUP(CuentosContados[[#This Row],[Column1]],CuentosIndexados[],25,FALSE)</f>
        <v>0</v>
      </c>
      <c r="X783">
        <f>VLOOKUP(CuentosContados[[#This Row],[Column1]],CuentosIndexados[],26,FALSE)</f>
        <v>0</v>
      </c>
      <c r="Y783">
        <f>VLOOKUP(CuentosContados[[#This Row],[Column1]],CuentosIndexados[],27,FALSE)</f>
        <v>0</v>
      </c>
      <c r="Z783">
        <f>VLOOKUP(CuentosContados[[#This Row],[Column1]],CuentosIndexados[],28,FALSE)</f>
        <v>0</v>
      </c>
      <c r="AA783">
        <f>VLOOKUP(CuentosContados[[#This Row],[Column1]],CuentosIndexados[],29,FALSE)</f>
        <v>0</v>
      </c>
      <c r="AB783">
        <f>VLOOKUP(CuentosContados[[#This Row],[Column1]],CuentosIndexados[],30,FALSE)</f>
        <v>0</v>
      </c>
      <c r="AC783">
        <f>VLOOKUP(CuentosContados[[#This Row],[Column1]],CuentosIndexados[],31,FALSE)</f>
        <v>0</v>
      </c>
      <c r="AD783">
        <f>VLOOKUP(CuentosContados[[#This Row],[Column1]],CuentosIndexados[],32,FALSE)</f>
        <v>0</v>
      </c>
      <c r="AE783">
        <f>VLOOKUP(CuentosContados[[#This Row],[Column1]],CuentosIndexados[],33,FALSE)</f>
        <v>0</v>
      </c>
      <c r="AF783">
        <f>VLOOKUP(CuentosContados[[#This Row],[Column1]],CuentosIndexados[],34,FALSE)</f>
        <v>0</v>
      </c>
      <c r="AG783">
        <f>VLOOKUP(CuentosContados[[#This Row],[Column1]],CuentosIndexados[],35,FALSE)</f>
        <v>0</v>
      </c>
      <c r="AH783">
        <f>VLOOKUP(CuentosContados[[#This Row],[Column1]],CuentosIndexados[],36,FALSE)</f>
        <v>0</v>
      </c>
      <c r="AI783">
        <f>VLOOKUP(CuentosContados[[#This Row],[Column1]],CuentosIndexados[],37,FALSE)</f>
        <v>0</v>
      </c>
      <c r="AJ783">
        <f>VLOOKUP(CuentosContados[[#This Row],[Column1]],CuentosIndexados[],38,FALSE)</f>
        <v>0</v>
      </c>
      <c r="AK783">
        <f>VLOOKUP(CuentosContados[[#This Row],[Column1]],CuentosIndexados[],39,FALSE)</f>
        <v>0</v>
      </c>
    </row>
    <row r="784" spans="1:37" x14ac:dyDescent="0.25">
      <c r="A784" t="s">
        <v>162</v>
      </c>
      <c r="B784">
        <f>VLOOKUP(CuentosContados[[#This Row],[Column1]],CuentosIndexados[],3,FALSE)</f>
        <v>0</v>
      </c>
      <c r="C784">
        <f>VLOOKUP(CuentosContados[[#This Row],[Column1]],CuentosIndexados[],5,FALSE)</f>
        <v>0</v>
      </c>
      <c r="D784">
        <f>VLOOKUP(CuentosContados[[#This Row],[Column1]],CuentosIndexados[],6,FALSE)</f>
        <v>0</v>
      </c>
      <c r="E784">
        <f>VLOOKUP(CuentosContados[[#This Row],[Column1]],CuentosIndexados[],7,FALSE)</f>
        <v>0</v>
      </c>
      <c r="F784">
        <f>VLOOKUP(CuentosContados[[#This Row],[Column1]],CuentosIndexados[],8,FALSE)</f>
        <v>0</v>
      </c>
      <c r="G784">
        <f>VLOOKUP(CuentosContados[[#This Row],[Column1]],CuentosIndexados[],9,FALSE)</f>
        <v>0</v>
      </c>
      <c r="H784">
        <f>VLOOKUP(CuentosContados[[#This Row],[Column1]],CuentosIndexados[],10,FALSE)</f>
        <v>0</v>
      </c>
      <c r="I784">
        <f>VLOOKUP(CuentosContados[[#This Row],[Column1]],CuentosIndexados[],11,FALSE)</f>
        <v>0</v>
      </c>
      <c r="J784">
        <f>VLOOKUP(CuentosContados[[#This Row],[Column1]],CuentosIndexados[],12,FALSE)</f>
        <v>0</v>
      </c>
      <c r="K784">
        <f>VLOOKUP(CuentosContados[[#This Row],[Column1]],CuentosIndexados[],13,FALSE)</f>
        <v>0</v>
      </c>
      <c r="L784">
        <f>VLOOKUP(CuentosContados[[#This Row],[Column1]],CuentosIndexados[],14,FALSE)</f>
        <v>0</v>
      </c>
      <c r="M784">
        <f>VLOOKUP(CuentosContados[[#This Row],[Column1]],CuentosIndexados[],15,FALSE)</f>
        <v>0</v>
      </c>
      <c r="N784">
        <f>VLOOKUP(CuentosContados[[#This Row],[Column1]],CuentosIndexados[],16,FALSE)</f>
        <v>0</v>
      </c>
      <c r="O784">
        <f>VLOOKUP(CuentosContados[[#This Row],[Column1]],CuentosIndexados[],17,FALSE)</f>
        <v>0</v>
      </c>
      <c r="P784">
        <f>VLOOKUP(CuentosContados[[#This Row],[Column1]],CuentosIndexados[],18,FALSE)</f>
        <v>0</v>
      </c>
      <c r="Q784">
        <f>VLOOKUP(CuentosContados[[#This Row],[Column1]],CuentosIndexados[],19,FALSE)</f>
        <v>0</v>
      </c>
      <c r="R784">
        <f>VLOOKUP(CuentosContados[[#This Row],[Column1]],CuentosIndexados[],20,FALSE)</f>
        <v>0</v>
      </c>
      <c r="S784">
        <f>VLOOKUP(CuentosContados[[#This Row],[Column1]],CuentosIndexados[],21,FALSE)</f>
        <v>0</v>
      </c>
      <c r="T784" t="str">
        <f>VLOOKUP(CuentosContados[[#This Row],[Column1]],CuentosIndexados[],22,FALSE)</f>
        <v>calma</v>
      </c>
      <c r="U784" t="str">
        <f>VLOOKUP(CuentosContados[[#This Row],[Column1]],CuentosIndexados[],23,FALSE)</f>
        <v>tension</v>
      </c>
      <c r="V784" t="str">
        <f>VLOOKUP(CuentosContados[[#This Row],[Column1]],CuentosIndexados[],24,FALSE)</f>
        <v>estres</v>
      </c>
      <c r="W784">
        <f>VLOOKUP(CuentosContados[[#This Row],[Column1]],CuentosIndexados[],25,FALSE)</f>
        <v>0</v>
      </c>
      <c r="X784">
        <f>VLOOKUP(CuentosContados[[#This Row],[Column1]],CuentosIndexados[],26,FALSE)</f>
        <v>0</v>
      </c>
      <c r="Y784">
        <f>VLOOKUP(CuentosContados[[#This Row],[Column1]],CuentosIndexados[],27,FALSE)</f>
        <v>0</v>
      </c>
      <c r="Z784">
        <f>VLOOKUP(CuentosContados[[#This Row],[Column1]],CuentosIndexados[],28,FALSE)</f>
        <v>0</v>
      </c>
      <c r="AA784">
        <f>VLOOKUP(CuentosContados[[#This Row],[Column1]],CuentosIndexados[],29,FALSE)</f>
        <v>0</v>
      </c>
      <c r="AB784">
        <f>VLOOKUP(CuentosContados[[#This Row],[Column1]],CuentosIndexados[],30,FALSE)</f>
        <v>0</v>
      </c>
      <c r="AC784">
        <f>VLOOKUP(CuentosContados[[#This Row],[Column1]],CuentosIndexados[],31,FALSE)</f>
        <v>0</v>
      </c>
      <c r="AD784">
        <f>VLOOKUP(CuentosContados[[#This Row],[Column1]],CuentosIndexados[],32,FALSE)</f>
        <v>0</v>
      </c>
      <c r="AE784">
        <f>VLOOKUP(CuentosContados[[#This Row],[Column1]],CuentosIndexados[],33,FALSE)</f>
        <v>0</v>
      </c>
      <c r="AF784">
        <f>VLOOKUP(CuentosContados[[#This Row],[Column1]],CuentosIndexados[],34,FALSE)</f>
        <v>0</v>
      </c>
      <c r="AG784">
        <f>VLOOKUP(CuentosContados[[#This Row],[Column1]],CuentosIndexados[],35,FALSE)</f>
        <v>0</v>
      </c>
      <c r="AH784">
        <f>VLOOKUP(CuentosContados[[#This Row],[Column1]],CuentosIndexados[],36,FALSE)</f>
        <v>0</v>
      </c>
      <c r="AI784">
        <f>VLOOKUP(CuentosContados[[#This Row],[Column1]],CuentosIndexados[],37,FALSE)</f>
        <v>0</v>
      </c>
      <c r="AJ784">
        <f>VLOOKUP(CuentosContados[[#This Row],[Column1]],CuentosIndexados[],38,FALSE)</f>
        <v>0</v>
      </c>
      <c r="AK784">
        <f>VLOOKUP(CuentosContados[[#This Row],[Column1]],CuentosIndexados[],39,FALSE)</f>
        <v>0</v>
      </c>
    </row>
    <row r="785" spans="1:37" x14ac:dyDescent="0.25">
      <c r="A785" t="s">
        <v>162</v>
      </c>
      <c r="B785">
        <f>VLOOKUP(CuentosContados[[#This Row],[Column1]],CuentosIndexados[],3,FALSE)</f>
        <v>0</v>
      </c>
      <c r="C785">
        <f>VLOOKUP(CuentosContados[[#This Row],[Column1]],CuentosIndexados[],5,FALSE)</f>
        <v>0</v>
      </c>
      <c r="D785">
        <f>VLOOKUP(CuentosContados[[#This Row],[Column1]],CuentosIndexados[],6,FALSE)</f>
        <v>0</v>
      </c>
      <c r="E785">
        <f>VLOOKUP(CuentosContados[[#This Row],[Column1]],CuentosIndexados[],7,FALSE)</f>
        <v>0</v>
      </c>
      <c r="F785">
        <f>VLOOKUP(CuentosContados[[#This Row],[Column1]],CuentosIndexados[],8,FALSE)</f>
        <v>0</v>
      </c>
      <c r="G785">
        <f>VLOOKUP(CuentosContados[[#This Row],[Column1]],CuentosIndexados[],9,FALSE)</f>
        <v>0</v>
      </c>
      <c r="H785">
        <f>VLOOKUP(CuentosContados[[#This Row],[Column1]],CuentosIndexados[],10,FALSE)</f>
        <v>0</v>
      </c>
      <c r="I785">
        <f>VLOOKUP(CuentosContados[[#This Row],[Column1]],CuentosIndexados[],11,FALSE)</f>
        <v>0</v>
      </c>
      <c r="J785">
        <f>VLOOKUP(CuentosContados[[#This Row],[Column1]],CuentosIndexados[],12,FALSE)</f>
        <v>0</v>
      </c>
      <c r="K785">
        <f>VLOOKUP(CuentosContados[[#This Row],[Column1]],CuentosIndexados[],13,FALSE)</f>
        <v>0</v>
      </c>
      <c r="L785">
        <f>VLOOKUP(CuentosContados[[#This Row],[Column1]],CuentosIndexados[],14,FALSE)</f>
        <v>0</v>
      </c>
      <c r="M785">
        <f>VLOOKUP(CuentosContados[[#This Row],[Column1]],CuentosIndexados[],15,FALSE)</f>
        <v>0</v>
      </c>
      <c r="N785">
        <f>VLOOKUP(CuentosContados[[#This Row],[Column1]],CuentosIndexados[],16,FALSE)</f>
        <v>0</v>
      </c>
      <c r="O785">
        <f>VLOOKUP(CuentosContados[[#This Row],[Column1]],CuentosIndexados[],17,FALSE)</f>
        <v>0</v>
      </c>
      <c r="P785">
        <f>VLOOKUP(CuentosContados[[#This Row],[Column1]],CuentosIndexados[],18,FALSE)</f>
        <v>0</v>
      </c>
      <c r="Q785">
        <f>VLOOKUP(CuentosContados[[#This Row],[Column1]],CuentosIndexados[],19,FALSE)</f>
        <v>0</v>
      </c>
      <c r="R785">
        <f>VLOOKUP(CuentosContados[[#This Row],[Column1]],CuentosIndexados[],20,FALSE)</f>
        <v>0</v>
      </c>
      <c r="S785">
        <f>VLOOKUP(CuentosContados[[#This Row],[Column1]],CuentosIndexados[],21,FALSE)</f>
        <v>0</v>
      </c>
      <c r="T785" t="str">
        <f>VLOOKUP(CuentosContados[[#This Row],[Column1]],CuentosIndexados[],22,FALSE)</f>
        <v>calma</v>
      </c>
      <c r="U785" t="str">
        <f>VLOOKUP(CuentosContados[[#This Row],[Column1]],CuentosIndexados[],23,FALSE)</f>
        <v>tension</v>
      </c>
      <c r="V785" t="str">
        <f>VLOOKUP(CuentosContados[[#This Row],[Column1]],CuentosIndexados[],24,FALSE)</f>
        <v>estres</v>
      </c>
      <c r="W785">
        <f>VLOOKUP(CuentosContados[[#This Row],[Column1]],CuentosIndexados[],25,FALSE)</f>
        <v>0</v>
      </c>
      <c r="X785">
        <f>VLOOKUP(CuentosContados[[#This Row],[Column1]],CuentosIndexados[],26,FALSE)</f>
        <v>0</v>
      </c>
      <c r="Y785">
        <f>VLOOKUP(CuentosContados[[#This Row],[Column1]],CuentosIndexados[],27,FALSE)</f>
        <v>0</v>
      </c>
      <c r="Z785">
        <f>VLOOKUP(CuentosContados[[#This Row],[Column1]],CuentosIndexados[],28,FALSE)</f>
        <v>0</v>
      </c>
      <c r="AA785">
        <f>VLOOKUP(CuentosContados[[#This Row],[Column1]],CuentosIndexados[],29,FALSE)</f>
        <v>0</v>
      </c>
      <c r="AB785">
        <f>VLOOKUP(CuentosContados[[#This Row],[Column1]],CuentosIndexados[],30,FALSE)</f>
        <v>0</v>
      </c>
      <c r="AC785">
        <f>VLOOKUP(CuentosContados[[#This Row],[Column1]],CuentosIndexados[],31,FALSE)</f>
        <v>0</v>
      </c>
      <c r="AD785">
        <f>VLOOKUP(CuentosContados[[#This Row],[Column1]],CuentosIndexados[],32,FALSE)</f>
        <v>0</v>
      </c>
      <c r="AE785">
        <f>VLOOKUP(CuentosContados[[#This Row],[Column1]],CuentosIndexados[],33,FALSE)</f>
        <v>0</v>
      </c>
      <c r="AF785">
        <f>VLOOKUP(CuentosContados[[#This Row],[Column1]],CuentosIndexados[],34,FALSE)</f>
        <v>0</v>
      </c>
      <c r="AG785">
        <f>VLOOKUP(CuentosContados[[#This Row],[Column1]],CuentosIndexados[],35,FALSE)</f>
        <v>0</v>
      </c>
      <c r="AH785">
        <f>VLOOKUP(CuentosContados[[#This Row],[Column1]],CuentosIndexados[],36,FALSE)</f>
        <v>0</v>
      </c>
      <c r="AI785">
        <f>VLOOKUP(CuentosContados[[#This Row],[Column1]],CuentosIndexados[],37,FALSE)</f>
        <v>0</v>
      </c>
      <c r="AJ785">
        <f>VLOOKUP(CuentosContados[[#This Row],[Column1]],CuentosIndexados[],38,FALSE)</f>
        <v>0</v>
      </c>
      <c r="AK785">
        <f>VLOOKUP(CuentosContados[[#This Row],[Column1]],CuentosIndexados[],39,FALSE)</f>
        <v>0</v>
      </c>
    </row>
    <row r="786" spans="1:37" x14ac:dyDescent="0.25">
      <c r="A786" t="s">
        <v>162</v>
      </c>
      <c r="B786">
        <f>VLOOKUP(CuentosContados[[#This Row],[Column1]],CuentosIndexados[],3,FALSE)</f>
        <v>0</v>
      </c>
      <c r="C786">
        <f>VLOOKUP(CuentosContados[[#This Row],[Column1]],CuentosIndexados[],5,FALSE)</f>
        <v>0</v>
      </c>
      <c r="D786">
        <f>VLOOKUP(CuentosContados[[#This Row],[Column1]],CuentosIndexados[],6,FALSE)</f>
        <v>0</v>
      </c>
      <c r="E786">
        <f>VLOOKUP(CuentosContados[[#This Row],[Column1]],CuentosIndexados[],7,FALSE)</f>
        <v>0</v>
      </c>
      <c r="F786">
        <f>VLOOKUP(CuentosContados[[#This Row],[Column1]],CuentosIndexados[],8,FALSE)</f>
        <v>0</v>
      </c>
      <c r="G786">
        <f>VLOOKUP(CuentosContados[[#This Row],[Column1]],CuentosIndexados[],9,FALSE)</f>
        <v>0</v>
      </c>
      <c r="H786">
        <f>VLOOKUP(CuentosContados[[#This Row],[Column1]],CuentosIndexados[],10,FALSE)</f>
        <v>0</v>
      </c>
      <c r="I786">
        <f>VLOOKUP(CuentosContados[[#This Row],[Column1]],CuentosIndexados[],11,FALSE)</f>
        <v>0</v>
      </c>
      <c r="J786">
        <f>VLOOKUP(CuentosContados[[#This Row],[Column1]],CuentosIndexados[],12,FALSE)</f>
        <v>0</v>
      </c>
      <c r="K786">
        <f>VLOOKUP(CuentosContados[[#This Row],[Column1]],CuentosIndexados[],13,FALSE)</f>
        <v>0</v>
      </c>
      <c r="L786">
        <f>VLOOKUP(CuentosContados[[#This Row],[Column1]],CuentosIndexados[],14,FALSE)</f>
        <v>0</v>
      </c>
      <c r="M786">
        <f>VLOOKUP(CuentosContados[[#This Row],[Column1]],CuentosIndexados[],15,FALSE)</f>
        <v>0</v>
      </c>
      <c r="N786">
        <f>VLOOKUP(CuentosContados[[#This Row],[Column1]],CuentosIndexados[],16,FALSE)</f>
        <v>0</v>
      </c>
      <c r="O786">
        <f>VLOOKUP(CuentosContados[[#This Row],[Column1]],CuentosIndexados[],17,FALSE)</f>
        <v>0</v>
      </c>
      <c r="P786">
        <f>VLOOKUP(CuentosContados[[#This Row],[Column1]],CuentosIndexados[],18,FALSE)</f>
        <v>0</v>
      </c>
      <c r="Q786">
        <f>VLOOKUP(CuentosContados[[#This Row],[Column1]],CuentosIndexados[],19,FALSE)</f>
        <v>0</v>
      </c>
      <c r="R786">
        <f>VLOOKUP(CuentosContados[[#This Row],[Column1]],CuentosIndexados[],20,FALSE)</f>
        <v>0</v>
      </c>
      <c r="S786">
        <f>VLOOKUP(CuentosContados[[#This Row],[Column1]],CuentosIndexados[],21,FALSE)</f>
        <v>0</v>
      </c>
      <c r="T786" t="str">
        <f>VLOOKUP(CuentosContados[[#This Row],[Column1]],CuentosIndexados[],22,FALSE)</f>
        <v>calma</v>
      </c>
      <c r="U786" t="str">
        <f>VLOOKUP(CuentosContados[[#This Row],[Column1]],CuentosIndexados[],23,FALSE)</f>
        <v>tension</v>
      </c>
      <c r="V786" t="str">
        <f>VLOOKUP(CuentosContados[[#This Row],[Column1]],CuentosIndexados[],24,FALSE)</f>
        <v>estres</v>
      </c>
      <c r="W786">
        <f>VLOOKUP(CuentosContados[[#This Row],[Column1]],CuentosIndexados[],25,FALSE)</f>
        <v>0</v>
      </c>
      <c r="X786">
        <f>VLOOKUP(CuentosContados[[#This Row],[Column1]],CuentosIndexados[],26,FALSE)</f>
        <v>0</v>
      </c>
      <c r="Y786">
        <f>VLOOKUP(CuentosContados[[#This Row],[Column1]],CuentosIndexados[],27,FALSE)</f>
        <v>0</v>
      </c>
      <c r="Z786">
        <f>VLOOKUP(CuentosContados[[#This Row],[Column1]],CuentosIndexados[],28,FALSE)</f>
        <v>0</v>
      </c>
      <c r="AA786">
        <f>VLOOKUP(CuentosContados[[#This Row],[Column1]],CuentosIndexados[],29,FALSE)</f>
        <v>0</v>
      </c>
      <c r="AB786">
        <f>VLOOKUP(CuentosContados[[#This Row],[Column1]],CuentosIndexados[],30,FALSE)</f>
        <v>0</v>
      </c>
      <c r="AC786">
        <f>VLOOKUP(CuentosContados[[#This Row],[Column1]],CuentosIndexados[],31,FALSE)</f>
        <v>0</v>
      </c>
      <c r="AD786">
        <f>VLOOKUP(CuentosContados[[#This Row],[Column1]],CuentosIndexados[],32,FALSE)</f>
        <v>0</v>
      </c>
      <c r="AE786">
        <f>VLOOKUP(CuentosContados[[#This Row],[Column1]],CuentosIndexados[],33,FALSE)</f>
        <v>0</v>
      </c>
      <c r="AF786">
        <f>VLOOKUP(CuentosContados[[#This Row],[Column1]],CuentosIndexados[],34,FALSE)</f>
        <v>0</v>
      </c>
      <c r="AG786">
        <f>VLOOKUP(CuentosContados[[#This Row],[Column1]],CuentosIndexados[],35,FALSE)</f>
        <v>0</v>
      </c>
      <c r="AH786">
        <f>VLOOKUP(CuentosContados[[#This Row],[Column1]],CuentosIndexados[],36,FALSE)</f>
        <v>0</v>
      </c>
      <c r="AI786">
        <f>VLOOKUP(CuentosContados[[#This Row],[Column1]],CuentosIndexados[],37,FALSE)</f>
        <v>0</v>
      </c>
      <c r="AJ786">
        <f>VLOOKUP(CuentosContados[[#This Row],[Column1]],CuentosIndexados[],38,FALSE)</f>
        <v>0</v>
      </c>
      <c r="AK786">
        <f>VLOOKUP(CuentosContados[[#This Row],[Column1]],CuentosIndexados[],39,FALSE)</f>
        <v>0</v>
      </c>
    </row>
    <row r="787" spans="1:37" x14ac:dyDescent="0.25">
      <c r="A787" t="s">
        <v>162</v>
      </c>
      <c r="B787">
        <f>VLOOKUP(CuentosContados[[#This Row],[Column1]],CuentosIndexados[],3,FALSE)</f>
        <v>0</v>
      </c>
      <c r="C787">
        <f>VLOOKUP(CuentosContados[[#This Row],[Column1]],CuentosIndexados[],5,FALSE)</f>
        <v>0</v>
      </c>
      <c r="D787">
        <f>VLOOKUP(CuentosContados[[#This Row],[Column1]],CuentosIndexados[],6,FALSE)</f>
        <v>0</v>
      </c>
      <c r="E787">
        <f>VLOOKUP(CuentosContados[[#This Row],[Column1]],CuentosIndexados[],7,FALSE)</f>
        <v>0</v>
      </c>
      <c r="F787">
        <f>VLOOKUP(CuentosContados[[#This Row],[Column1]],CuentosIndexados[],8,FALSE)</f>
        <v>0</v>
      </c>
      <c r="G787">
        <f>VLOOKUP(CuentosContados[[#This Row],[Column1]],CuentosIndexados[],9,FALSE)</f>
        <v>0</v>
      </c>
      <c r="H787">
        <f>VLOOKUP(CuentosContados[[#This Row],[Column1]],CuentosIndexados[],10,FALSE)</f>
        <v>0</v>
      </c>
      <c r="I787">
        <f>VLOOKUP(CuentosContados[[#This Row],[Column1]],CuentosIndexados[],11,FALSE)</f>
        <v>0</v>
      </c>
      <c r="J787">
        <f>VLOOKUP(CuentosContados[[#This Row],[Column1]],CuentosIndexados[],12,FALSE)</f>
        <v>0</v>
      </c>
      <c r="K787">
        <f>VLOOKUP(CuentosContados[[#This Row],[Column1]],CuentosIndexados[],13,FALSE)</f>
        <v>0</v>
      </c>
      <c r="L787">
        <f>VLOOKUP(CuentosContados[[#This Row],[Column1]],CuentosIndexados[],14,FALSE)</f>
        <v>0</v>
      </c>
      <c r="M787">
        <f>VLOOKUP(CuentosContados[[#This Row],[Column1]],CuentosIndexados[],15,FALSE)</f>
        <v>0</v>
      </c>
      <c r="N787">
        <f>VLOOKUP(CuentosContados[[#This Row],[Column1]],CuentosIndexados[],16,FALSE)</f>
        <v>0</v>
      </c>
      <c r="O787">
        <f>VLOOKUP(CuentosContados[[#This Row],[Column1]],CuentosIndexados[],17,FALSE)</f>
        <v>0</v>
      </c>
      <c r="P787">
        <f>VLOOKUP(CuentosContados[[#This Row],[Column1]],CuentosIndexados[],18,FALSE)</f>
        <v>0</v>
      </c>
      <c r="Q787">
        <f>VLOOKUP(CuentosContados[[#This Row],[Column1]],CuentosIndexados[],19,FALSE)</f>
        <v>0</v>
      </c>
      <c r="R787">
        <f>VLOOKUP(CuentosContados[[#This Row],[Column1]],CuentosIndexados[],20,FALSE)</f>
        <v>0</v>
      </c>
      <c r="S787">
        <f>VLOOKUP(CuentosContados[[#This Row],[Column1]],CuentosIndexados[],21,FALSE)</f>
        <v>0</v>
      </c>
      <c r="T787" t="str">
        <f>VLOOKUP(CuentosContados[[#This Row],[Column1]],CuentosIndexados[],22,FALSE)</f>
        <v>calma</v>
      </c>
      <c r="U787" t="str">
        <f>VLOOKUP(CuentosContados[[#This Row],[Column1]],CuentosIndexados[],23,FALSE)</f>
        <v>tension</v>
      </c>
      <c r="V787" t="str">
        <f>VLOOKUP(CuentosContados[[#This Row],[Column1]],CuentosIndexados[],24,FALSE)</f>
        <v>estres</v>
      </c>
      <c r="W787">
        <f>VLOOKUP(CuentosContados[[#This Row],[Column1]],CuentosIndexados[],25,FALSE)</f>
        <v>0</v>
      </c>
      <c r="X787">
        <f>VLOOKUP(CuentosContados[[#This Row],[Column1]],CuentosIndexados[],26,FALSE)</f>
        <v>0</v>
      </c>
      <c r="Y787">
        <f>VLOOKUP(CuentosContados[[#This Row],[Column1]],CuentosIndexados[],27,FALSE)</f>
        <v>0</v>
      </c>
      <c r="Z787">
        <f>VLOOKUP(CuentosContados[[#This Row],[Column1]],CuentosIndexados[],28,FALSE)</f>
        <v>0</v>
      </c>
      <c r="AA787">
        <f>VLOOKUP(CuentosContados[[#This Row],[Column1]],CuentosIndexados[],29,FALSE)</f>
        <v>0</v>
      </c>
      <c r="AB787">
        <f>VLOOKUP(CuentosContados[[#This Row],[Column1]],CuentosIndexados[],30,FALSE)</f>
        <v>0</v>
      </c>
      <c r="AC787">
        <f>VLOOKUP(CuentosContados[[#This Row],[Column1]],CuentosIndexados[],31,FALSE)</f>
        <v>0</v>
      </c>
      <c r="AD787">
        <f>VLOOKUP(CuentosContados[[#This Row],[Column1]],CuentosIndexados[],32,FALSE)</f>
        <v>0</v>
      </c>
      <c r="AE787">
        <f>VLOOKUP(CuentosContados[[#This Row],[Column1]],CuentosIndexados[],33,FALSE)</f>
        <v>0</v>
      </c>
      <c r="AF787">
        <f>VLOOKUP(CuentosContados[[#This Row],[Column1]],CuentosIndexados[],34,FALSE)</f>
        <v>0</v>
      </c>
      <c r="AG787">
        <f>VLOOKUP(CuentosContados[[#This Row],[Column1]],CuentosIndexados[],35,FALSE)</f>
        <v>0</v>
      </c>
      <c r="AH787">
        <f>VLOOKUP(CuentosContados[[#This Row],[Column1]],CuentosIndexados[],36,FALSE)</f>
        <v>0</v>
      </c>
      <c r="AI787">
        <f>VLOOKUP(CuentosContados[[#This Row],[Column1]],CuentosIndexados[],37,FALSE)</f>
        <v>0</v>
      </c>
      <c r="AJ787">
        <f>VLOOKUP(CuentosContados[[#This Row],[Column1]],CuentosIndexados[],38,FALSE)</f>
        <v>0</v>
      </c>
      <c r="AK787">
        <f>VLOOKUP(CuentosContados[[#This Row],[Column1]],CuentosIndexados[],39,FALSE)</f>
        <v>0</v>
      </c>
    </row>
    <row r="788" spans="1:37" x14ac:dyDescent="0.25">
      <c r="A788" t="s">
        <v>162</v>
      </c>
      <c r="B788">
        <f>VLOOKUP(CuentosContados[[#This Row],[Column1]],CuentosIndexados[],3,FALSE)</f>
        <v>0</v>
      </c>
      <c r="C788">
        <f>VLOOKUP(CuentosContados[[#This Row],[Column1]],CuentosIndexados[],5,FALSE)</f>
        <v>0</v>
      </c>
      <c r="D788">
        <f>VLOOKUP(CuentosContados[[#This Row],[Column1]],CuentosIndexados[],6,FALSE)</f>
        <v>0</v>
      </c>
      <c r="E788">
        <f>VLOOKUP(CuentosContados[[#This Row],[Column1]],CuentosIndexados[],7,FALSE)</f>
        <v>0</v>
      </c>
      <c r="F788">
        <f>VLOOKUP(CuentosContados[[#This Row],[Column1]],CuentosIndexados[],8,FALSE)</f>
        <v>0</v>
      </c>
      <c r="G788">
        <f>VLOOKUP(CuentosContados[[#This Row],[Column1]],CuentosIndexados[],9,FALSE)</f>
        <v>0</v>
      </c>
      <c r="H788">
        <f>VLOOKUP(CuentosContados[[#This Row],[Column1]],CuentosIndexados[],10,FALSE)</f>
        <v>0</v>
      </c>
      <c r="I788">
        <f>VLOOKUP(CuentosContados[[#This Row],[Column1]],CuentosIndexados[],11,FALSE)</f>
        <v>0</v>
      </c>
      <c r="J788">
        <f>VLOOKUP(CuentosContados[[#This Row],[Column1]],CuentosIndexados[],12,FALSE)</f>
        <v>0</v>
      </c>
      <c r="K788">
        <f>VLOOKUP(CuentosContados[[#This Row],[Column1]],CuentosIndexados[],13,FALSE)</f>
        <v>0</v>
      </c>
      <c r="L788">
        <f>VLOOKUP(CuentosContados[[#This Row],[Column1]],CuentosIndexados[],14,FALSE)</f>
        <v>0</v>
      </c>
      <c r="M788">
        <f>VLOOKUP(CuentosContados[[#This Row],[Column1]],CuentosIndexados[],15,FALSE)</f>
        <v>0</v>
      </c>
      <c r="N788">
        <f>VLOOKUP(CuentosContados[[#This Row],[Column1]],CuentosIndexados[],16,FALSE)</f>
        <v>0</v>
      </c>
      <c r="O788">
        <f>VLOOKUP(CuentosContados[[#This Row],[Column1]],CuentosIndexados[],17,FALSE)</f>
        <v>0</v>
      </c>
      <c r="P788">
        <f>VLOOKUP(CuentosContados[[#This Row],[Column1]],CuentosIndexados[],18,FALSE)</f>
        <v>0</v>
      </c>
      <c r="Q788">
        <f>VLOOKUP(CuentosContados[[#This Row],[Column1]],CuentosIndexados[],19,FALSE)</f>
        <v>0</v>
      </c>
      <c r="R788">
        <f>VLOOKUP(CuentosContados[[#This Row],[Column1]],CuentosIndexados[],20,FALSE)</f>
        <v>0</v>
      </c>
      <c r="S788">
        <f>VLOOKUP(CuentosContados[[#This Row],[Column1]],CuentosIndexados[],21,FALSE)</f>
        <v>0</v>
      </c>
      <c r="T788" t="str">
        <f>VLOOKUP(CuentosContados[[#This Row],[Column1]],CuentosIndexados[],22,FALSE)</f>
        <v>calma</v>
      </c>
      <c r="U788" t="str">
        <f>VLOOKUP(CuentosContados[[#This Row],[Column1]],CuentosIndexados[],23,FALSE)</f>
        <v>tension</v>
      </c>
      <c r="V788" t="str">
        <f>VLOOKUP(CuentosContados[[#This Row],[Column1]],CuentosIndexados[],24,FALSE)</f>
        <v>estres</v>
      </c>
      <c r="W788">
        <f>VLOOKUP(CuentosContados[[#This Row],[Column1]],CuentosIndexados[],25,FALSE)</f>
        <v>0</v>
      </c>
      <c r="X788">
        <f>VLOOKUP(CuentosContados[[#This Row],[Column1]],CuentosIndexados[],26,FALSE)</f>
        <v>0</v>
      </c>
      <c r="Y788">
        <f>VLOOKUP(CuentosContados[[#This Row],[Column1]],CuentosIndexados[],27,FALSE)</f>
        <v>0</v>
      </c>
      <c r="Z788">
        <f>VLOOKUP(CuentosContados[[#This Row],[Column1]],CuentosIndexados[],28,FALSE)</f>
        <v>0</v>
      </c>
      <c r="AA788">
        <f>VLOOKUP(CuentosContados[[#This Row],[Column1]],CuentosIndexados[],29,FALSE)</f>
        <v>0</v>
      </c>
      <c r="AB788">
        <f>VLOOKUP(CuentosContados[[#This Row],[Column1]],CuentosIndexados[],30,FALSE)</f>
        <v>0</v>
      </c>
      <c r="AC788">
        <f>VLOOKUP(CuentosContados[[#This Row],[Column1]],CuentosIndexados[],31,FALSE)</f>
        <v>0</v>
      </c>
      <c r="AD788">
        <f>VLOOKUP(CuentosContados[[#This Row],[Column1]],CuentosIndexados[],32,FALSE)</f>
        <v>0</v>
      </c>
      <c r="AE788">
        <f>VLOOKUP(CuentosContados[[#This Row],[Column1]],CuentosIndexados[],33,FALSE)</f>
        <v>0</v>
      </c>
      <c r="AF788">
        <f>VLOOKUP(CuentosContados[[#This Row],[Column1]],CuentosIndexados[],34,FALSE)</f>
        <v>0</v>
      </c>
      <c r="AG788">
        <f>VLOOKUP(CuentosContados[[#This Row],[Column1]],CuentosIndexados[],35,FALSE)</f>
        <v>0</v>
      </c>
      <c r="AH788">
        <f>VLOOKUP(CuentosContados[[#This Row],[Column1]],CuentosIndexados[],36,FALSE)</f>
        <v>0</v>
      </c>
      <c r="AI788">
        <f>VLOOKUP(CuentosContados[[#This Row],[Column1]],CuentosIndexados[],37,FALSE)</f>
        <v>0</v>
      </c>
      <c r="AJ788">
        <f>VLOOKUP(CuentosContados[[#This Row],[Column1]],CuentosIndexados[],38,FALSE)</f>
        <v>0</v>
      </c>
      <c r="AK788">
        <f>VLOOKUP(CuentosContados[[#This Row],[Column1]],CuentosIndexados[],39,FALSE)</f>
        <v>0</v>
      </c>
    </row>
    <row r="789" spans="1:37" x14ac:dyDescent="0.25">
      <c r="A789" t="s">
        <v>162</v>
      </c>
      <c r="B789">
        <f>VLOOKUP(CuentosContados[[#This Row],[Column1]],CuentosIndexados[],3,FALSE)</f>
        <v>0</v>
      </c>
      <c r="C789">
        <f>VLOOKUP(CuentosContados[[#This Row],[Column1]],CuentosIndexados[],5,FALSE)</f>
        <v>0</v>
      </c>
      <c r="D789">
        <f>VLOOKUP(CuentosContados[[#This Row],[Column1]],CuentosIndexados[],6,FALSE)</f>
        <v>0</v>
      </c>
      <c r="E789">
        <f>VLOOKUP(CuentosContados[[#This Row],[Column1]],CuentosIndexados[],7,FALSE)</f>
        <v>0</v>
      </c>
      <c r="F789">
        <f>VLOOKUP(CuentosContados[[#This Row],[Column1]],CuentosIndexados[],8,FALSE)</f>
        <v>0</v>
      </c>
      <c r="G789">
        <f>VLOOKUP(CuentosContados[[#This Row],[Column1]],CuentosIndexados[],9,FALSE)</f>
        <v>0</v>
      </c>
      <c r="H789">
        <f>VLOOKUP(CuentosContados[[#This Row],[Column1]],CuentosIndexados[],10,FALSE)</f>
        <v>0</v>
      </c>
      <c r="I789">
        <f>VLOOKUP(CuentosContados[[#This Row],[Column1]],CuentosIndexados[],11,FALSE)</f>
        <v>0</v>
      </c>
      <c r="J789">
        <f>VLOOKUP(CuentosContados[[#This Row],[Column1]],CuentosIndexados[],12,FALSE)</f>
        <v>0</v>
      </c>
      <c r="K789">
        <f>VLOOKUP(CuentosContados[[#This Row],[Column1]],CuentosIndexados[],13,FALSE)</f>
        <v>0</v>
      </c>
      <c r="L789">
        <f>VLOOKUP(CuentosContados[[#This Row],[Column1]],CuentosIndexados[],14,FALSE)</f>
        <v>0</v>
      </c>
      <c r="M789">
        <f>VLOOKUP(CuentosContados[[#This Row],[Column1]],CuentosIndexados[],15,FALSE)</f>
        <v>0</v>
      </c>
      <c r="N789">
        <f>VLOOKUP(CuentosContados[[#This Row],[Column1]],CuentosIndexados[],16,FALSE)</f>
        <v>0</v>
      </c>
      <c r="O789">
        <f>VLOOKUP(CuentosContados[[#This Row],[Column1]],CuentosIndexados[],17,FALSE)</f>
        <v>0</v>
      </c>
      <c r="P789">
        <f>VLOOKUP(CuentosContados[[#This Row],[Column1]],CuentosIndexados[],18,FALSE)</f>
        <v>0</v>
      </c>
      <c r="Q789">
        <f>VLOOKUP(CuentosContados[[#This Row],[Column1]],CuentosIndexados[],19,FALSE)</f>
        <v>0</v>
      </c>
      <c r="R789">
        <f>VLOOKUP(CuentosContados[[#This Row],[Column1]],CuentosIndexados[],20,FALSE)</f>
        <v>0</v>
      </c>
      <c r="S789">
        <f>VLOOKUP(CuentosContados[[#This Row],[Column1]],CuentosIndexados[],21,FALSE)</f>
        <v>0</v>
      </c>
      <c r="T789" t="str">
        <f>VLOOKUP(CuentosContados[[#This Row],[Column1]],CuentosIndexados[],22,FALSE)</f>
        <v>calma</v>
      </c>
      <c r="U789" t="str">
        <f>VLOOKUP(CuentosContados[[#This Row],[Column1]],CuentosIndexados[],23,FALSE)</f>
        <v>tension</v>
      </c>
      <c r="V789" t="str">
        <f>VLOOKUP(CuentosContados[[#This Row],[Column1]],CuentosIndexados[],24,FALSE)</f>
        <v>estres</v>
      </c>
      <c r="W789">
        <f>VLOOKUP(CuentosContados[[#This Row],[Column1]],CuentosIndexados[],25,FALSE)</f>
        <v>0</v>
      </c>
      <c r="X789">
        <f>VLOOKUP(CuentosContados[[#This Row],[Column1]],CuentosIndexados[],26,FALSE)</f>
        <v>0</v>
      </c>
      <c r="Y789">
        <f>VLOOKUP(CuentosContados[[#This Row],[Column1]],CuentosIndexados[],27,FALSE)</f>
        <v>0</v>
      </c>
      <c r="Z789">
        <f>VLOOKUP(CuentosContados[[#This Row],[Column1]],CuentosIndexados[],28,FALSE)</f>
        <v>0</v>
      </c>
      <c r="AA789">
        <f>VLOOKUP(CuentosContados[[#This Row],[Column1]],CuentosIndexados[],29,FALSE)</f>
        <v>0</v>
      </c>
      <c r="AB789">
        <f>VLOOKUP(CuentosContados[[#This Row],[Column1]],CuentosIndexados[],30,FALSE)</f>
        <v>0</v>
      </c>
      <c r="AC789">
        <f>VLOOKUP(CuentosContados[[#This Row],[Column1]],CuentosIndexados[],31,FALSE)</f>
        <v>0</v>
      </c>
      <c r="AD789">
        <f>VLOOKUP(CuentosContados[[#This Row],[Column1]],CuentosIndexados[],32,FALSE)</f>
        <v>0</v>
      </c>
      <c r="AE789">
        <f>VLOOKUP(CuentosContados[[#This Row],[Column1]],CuentosIndexados[],33,FALSE)</f>
        <v>0</v>
      </c>
      <c r="AF789">
        <f>VLOOKUP(CuentosContados[[#This Row],[Column1]],CuentosIndexados[],34,FALSE)</f>
        <v>0</v>
      </c>
      <c r="AG789">
        <f>VLOOKUP(CuentosContados[[#This Row],[Column1]],CuentosIndexados[],35,FALSE)</f>
        <v>0</v>
      </c>
      <c r="AH789">
        <f>VLOOKUP(CuentosContados[[#This Row],[Column1]],CuentosIndexados[],36,FALSE)</f>
        <v>0</v>
      </c>
      <c r="AI789">
        <f>VLOOKUP(CuentosContados[[#This Row],[Column1]],CuentosIndexados[],37,FALSE)</f>
        <v>0</v>
      </c>
      <c r="AJ789">
        <f>VLOOKUP(CuentosContados[[#This Row],[Column1]],CuentosIndexados[],38,FALSE)</f>
        <v>0</v>
      </c>
      <c r="AK789">
        <f>VLOOKUP(CuentosContados[[#This Row],[Column1]],CuentosIndexados[],39,FALSE)</f>
        <v>0</v>
      </c>
    </row>
    <row r="790" spans="1:37" x14ac:dyDescent="0.25">
      <c r="A790" t="s">
        <v>162</v>
      </c>
      <c r="B790">
        <f>VLOOKUP(CuentosContados[[#This Row],[Column1]],CuentosIndexados[],3,FALSE)</f>
        <v>0</v>
      </c>
      <c r="C790">
        <f>VLOOKUP(CuentosContados[[#This Row],[Column1]],CuentosIndexados[],5,FALSE)</f>
        <v>0</v>
      </c>
      <c r="D790">
        <f>VLOOKUP(CuentosContados[[#This Row],[Column1]],CuentosIndexados[],6,FALSE)</f>
        <v>0</v>
      </c>
      <c r="E790">
        <f>VLOOKUP(CuentosContados[[#This Row],[Column1]],CuentosIndexados[],7,FALSE)</f>
        <v>0</v>
      </c>
      <c r="F790">
        <f>VLOOKUP(CuentosContados[[#This Row],[Column1]],CuentosIndexados[],8,FALSE)</f>
        <v>0</v>
      </c>
      <c r="G790">
        <f>VLOOKUP(CuentosContados[[#This Row],[Column1]],CuentosIndexados[],9,FALSE)</f>
        <v>0</v>
      </c>
      <c r="H790">
        <f>VLOOKUP(CuentosContados[[#This Row],[Column1]],CuentosIndexados[],10,FALSE)</f>
        <v>0</v>
      </c>
      <c r="I790">
        <f>VLOOKUP(CuentosContados[[#This Row],[Column1]],CuentosIndexados[],11,FALSE)</f>
        <v>0</v>
      </c>
      <c r="J790">
        <f>VLOOKUP(CuentosContados[[#This Row],[Column1]],CuentosIndexados[],12,FALSE)</f>
        <v>0</v>
      </c>
      <c r="K790">
        <f>VLOOKUP(CuentosContados[[#This Row],[Column1]],CuentosIndexados[],13,FALSE)</f>
        <v>0</v>
      </c>
      <c r="L790">
        <f>VLOOKUP(CuentosContados[[#This Row],[Column1]],CuentosIndexados[],14,FALSE)</f>
        <v>0</v>
      </c>
      <c r="M790">
        <f>VLOOKUP(CuentosContados[[#This Row],[Column1]],CuentosIndexados[],15,FALSE)</f>
        <v>0</v>
      </c>
      <c r="N790">
        <f>VLOOKUP(CuentosContados[[#This Row],[Column1]],CuentosIndexados[],16,FALSE)</f>
        <v>0</v>
      </c>
      <c r="O790">
        <f>VLOOKUP(CuentosContados[[#This Row],[Column1]],CuentosIndexados[],17,FALSE)</f>
        <v>0</v>
      </c>
      <c r="P790">
        <f>VLOOKUP(CuentosContados[[#This Row],[Column1]],CuentosIndexados[],18,FALSE)</f>
        <v>0</v>
      </c>
      <c r="Q790">
        <f>VLOOKUP(CuentosContados[[#This Row],[Column1]],CuentosIndexados[],19,FALSE)</f>
        <v>0</v>
      </c>
      <c r="R790">
        <f>VLOOKUP(CuentosContados[[#This Row],[Column1]],CuentosIndexados[],20,FALSE)</f>
        <v>0</v>
      </c>
      <c r="S790">
        <f>VLOOKUP(CuentosContados[[#This Row],[Column1]],CuentosIndexados[],21,FALSE)</f>
        <v>0</v>
      </c>
      <c r="T790" t="str">
        <f>VLOOKUP(CuentosContados[[#This Row],[Column1]],CuentosIndexados[],22,FALSE)</f>
        <v>calma</v>
      </c>
      <c r="U790" t="str">
        <f>VLOOKUP(CuentosContados[[#This Row],[Column1]],CuentosIndexados[],23,FALSE)</f>
        <v>tension</v>
      </c>
      <c r="V790" t="str">
        <f>VLOOKUP(CuentosContados[[#This Row],[Column1]],CuentosIndexados[],24,FALSE)</f>
        <v>estres</v>
      </c>
      <c r="W790">
        <f>VLOOKUP(CuentosContados[[#This Row],[Column1]],CuentosIndexados[],25,FALSE)</f>
        <v>0</v>
      </c>
      <c r="X790">
        <f>VLOOKUP(CuentosContados[[#This Row],[Column1]],CuentosIndexados[],26,FALSE)</f>
        <v>0</v>
      </c>
      <c r="Y790">
        <f>VLOOKUP(CuentosContados[[#This Row],[Column1]],CuentosIndexados[],27,FALSE)</f>
        <v>0</v>
      </c>
      <c r="Z790">
        <f>VLOOKUP(CuentosContados[[#This Row],[Column1]],CuentosIndexados[],28,FALSE)</f>
        <v>0</v>
      </c>
      <c r="AA790">
        <f>VLOOKUP(CuentosContados[[#This Row],[Column1]],CuentosIndexados[],29,FALSE)</f>
        <v>0</v>
      </c>
      <c r="AB790">
        <f>VLOOKUP(CuentosContados[[#This Row],[Column1]],CuentosIndexados[],30,FALSE)</f>
        <v>0</v>
      </c>
      <c r="AC790">
        <f>VLOOKUP(CuentosContados[[#This Row],[Column1]],CuentosIndexados[],31,FALSE)</f>
        <v>0</v>
      </c>
      <c r="AD790">
        <f>VLOOKUP(CuentosContados[[#This Row],[Column1]],CuentosIndexados[],32,FALSE)</f>
        <v>0</v>
      </c>
      <c r="AE790">
        <f>VLOOKUP(CuentosContados[[#This Row],[Column1]],CuentosIndexados[],33,FALSE)</f>
        <v>0</v>
      </c>
      <c r="AF790">
        <f>VLOOKUP(CuentosContados[[#This Row],[Column1]],CuentosIndexados[],34,FALSE)</f>
        <v>0</v>
      </c>
      <c r="AG790">
        <f>VLOOKUP(CuentosContados[[#This Row],[Column1]],CuentosIndexados[],35,FALSE)</f>
        <v>0</v>
      </c>
      <c r="AH790">
        <f>VLOOKUP(CuentosContados[[#This Row],[Column1]],CuentosIndexados[],36,FALSE)</f>
        <v>0</v>
      </c>
      <c r="AI790">
        <f>VLOOKUP(CuentosContados[[#This Row],[Column1]],CuentosIndexados[],37,FALSE)</f>
        <v>0</v>
      </c>
      <c r="AJ790">
        <f>VLOOKUP(CuentosContados[[#This Row],[Column1]],CuentosIndexados[],38,FALSE)</f>
        <v>0</v>
      </c>
      <c r="AK790">
        <f>VLOOKUP(CuentosContados[[#This Row],[Column1]],CuentosIndexados[],39,FALSE)</f>
        <v>0</v>
      </c>
    </row>
    <row r="791" spans="1:37" x14ac:dyDescent="0.25">
      <c r="A791" t="s">
        <v>162</v>
      </c>
      <c r="B791">
        <f>VLOOKUP(CuentosContados[[#This Row],[Column1]],CuentosIndexados[],3,FALSE)</f>
        <v>0</v>
      </c>
      <c r="C791">
        <f>VLOOKUP(CuentosContados[[#This Row],[Column1]],CuentosIndexados[],5,FALSE)</f>
        <v>0</v>
      </c>
      <c r="D791">
        <f>VLOOKUP(CuentosContados[[#This Row],[Column1]],CuentosIndexados[],6,FALSE)</f>
        <v>0</v>
      </c>
      <c r="E791">
        <f>VLOOKUP(CuentosContados[[#This Row],[Column1]],CuentosIndexados[],7,FALSE)</f>
        <v>0</v>
      </c>
      <c r="F791">
        <f>VLOOKUP(CuentosContados[[#This Row],[Column1]],CuentosIndexados[],8,FALSE)</f>
        <v>0</v>
      </c>
      <c r="G791">
        <f>VLOOKUP(CuentosContados[[#This Row],[Column1]],CuentosIndexados[],9,FALSE)</f>
        <v>0</v>
      </c>
      <c r="H791">
        <f>VLOOKUP(CuentosContados[[#This Row],[Column1]],CuentosIndexados[],10,FALSE)</f>
        <v>0</v>
      </c>
      <c r="I791">
        <f>VLOOKUP(CuentosContados[[#This Row],[Column1]],CuentosIndexados[],11,FALSE)</f>
        <v>0</v>
      </c>
      <c r="J791">
        <f>VLOOKUP(CuentosContados[[#This Row],[Column1]],CuentosIndexados[],12,FALSE)</f>
        <v>0</v>
      </c>
      <c r="K791">
        <f>VLOOKUP(CuentosContados[[#This Row],[Column1]],CuentosIndexados[],13,FALSE)</f>
        <v>0</v>
      </c>
      <c r="L791">
        <f>VLOOKUP(CuentosContados[[#This Row],[Column1]],CuentosIndexados[],14,FALSE)</f>
        <v>0</v>
      </c>
      <c r="M791">
        <f>VLOOKUP(CuentosContados[[#This Row],[Column1]],CuentosIndexados[],15,FALSE)</f>
        <v>0</v>
      </c>
      <c r="N791">
        <f>VLOOKUP(CuentosContados[[#This Row],[Column1]],CuentosIndexados[],16,FALSE)</f>
        <v>0</v>
      </c>
      <c r="O791">
        <f>VLOOKUP(CuentosContados[[#This Row],[Column1]],CuentosIndexados[],17,FALSE)</f>
        <v>0</v>
      </c>
      <c r="P791">
        <f>VLOOKUP(CuentosContados[[#This Row],[Column1]],CuentosIndexados[],18,FALSE)</f>
        <v>0</v>
      </c>
      <c r="Q791">
        <f>VLOOKUP(CuentosContados[[#This Row],[Column1]],CuentosIndexados[],19,FALSE)</f>
        <v>0</v>
      </c>
      <c r="R791">
        <f>VLOOKUP(CuentosContados[[#This Row],[Column1]],CuentosIndexados[],20,FALSE)</f>
        <v>0</v>
      </c>
      <c r="S791">
        <f>VLOOKUP(CuentosContados[[#This Row],[Column1]],CuentosIndexados[],21,FALSE)</f>
        <v>0</v>
      </c>
      <c r="T791" t="str">
        <f>VLOOKUP(CuentosContados[[#This Row],[Column1]],CuentosIndexados[],22,FALSE)</f>
        <v>calma</v>
      </c>
      <c r="U791" t="str">
        <f>VLOOKUP(CuentosContados[[#This Row],[Column1]],CuentosIndexados[],23,FALSE)</f>
        <v>tension</v>
      </c>
      <c r="V791" t="str">
        <f>VLOOKUP(CuentosContados[[#This Row],[Column1]],CuentosIndexados[],24,FALSE)</f>
        <v>estres</v>
      </c>
      <c r="W791">
        <f>VLOOKUP(CuentosContados[[#This Row],[Column1]],CuentosIndexados[],25,FALSE)</f>
        <v>0</v>
      </c>
      <c r="X791">
        <f>VLOOKUP(CuentosContados[[#This Row],[Column1]],CuentosIndexados[],26,FALSE)</f>
        <v>0</v>
      </c>
      <c r="Y791">
        <f>VLOOKUP(CuentosContados[[#This Row],[Column1]],CuentosIndexados[],27,FALSE)</f>
        <v>0</v>
      </c>
      <c r="Z791">
        <f>VLOOKUP(CuentosContados[[#This Row],[Column1]],CuentosIndexados[],28,FALSE)</f>
        <v>0</v>
      </c>
      <c r="AA791">
        <f>VLOOKUP(CuentosContados[[#This Row],[Column1]],CuentosIndexados[],29,FALSE)</f>
        <v>0</v>
      </c>
      <c r="AB791">
        <f>VLOOKUP(CuentosContados[[#This Row],[Column1]],CuentosIndexados[],30,FALSE)</f>
        <v>0</v>
      </c>
      <c r="AC791">
        <f>VLOOKUP(CuentosContados[[#This Row],[Column1]],CuentosIndexados[],31,FALSE)</f>
        <v>0</v>
      </c>
      <c r="AD791">
        <f>VLOOKUP(CuentosContados[[#This Row],[Column1]],CuentosIndexados[],32,FALSE)</f>
        <v>0</v>
      </c>
      <c r="AE791">
        <f>VLOOKUP(CuentosContados[[#This Row],[Column1]],CuentosIndexados[],33,FALSE)</f>
        <v>0</v>
      </c>
      <c r="AF791">
        <f>VLOOKUP(CuentosContados[[#This Row],[Column1]],CuentosIndexados[],34,FALSE)</f>
        <v>0</v>
      </c>
      <c r="AG791">
        <f>VLOOKUP(CuentosContados[[#This Row],[Column1]],CuentosIndexados[],35,FALSE)</f>
        <v>0</v>
      </c>
      <c r="AH791">
        <f>VLOOKUP(CuentosContados[[#This Row],[Column1]],CuentosIndexados[],36,FALSE)</f>
        <v>0</v>
      </c>
      <c r="AI791">
        <f>VLOOKUP(CuentosContados[[#This Row],[Column1]],CuentosIndexados[],37,FALSE)</f>
        <v>0</v>
      </c>
      <c r="AJ791">
        <f>VLOOKUP(CuentosContados[[#This Row],[Column1]],CuentosIndexados[],38,FALSE)</f>
        <v>0</v>
      </c>
      <c r="AK791">
        <f>VLOOKUP(CuentosContados[[#This Row],[Column1]],CuentosIndexados[],39,FALSE)</f>
        <v>0</v>
      </c>
    </row>
    <row r="792" spans="1:37" x14ac:dyDescent="0.25">
      <c r="A792" t="s">
        <v>162</v>
      </c>
      <c r="B792">
        <f>VLOOKUP(CuentosContados[[#This Row],[Column1]],CuentosIndexados[],3,FALSE)</f>
        <v>0</v>
      </c>
      <c r="C792">
        <f>VLOOKUP(CuentosContados[[#This Row],[Column1]],CuentosIndexados[],5,FALSE)</f>
        <v>0</v>
      </c>
      <c r="D792">
        <f>VLOOKUP(CuentosContados[[#This Row],[Column1]],CuentosIndexados[],6,FALSE)</f>
        <v>0</v>
      </c>
      <c r="E792">
        <f>VLOOKUP(CuentosContados[[#This Row],[Column1]],CuentosIndexados[],7,FALSE)</f>
        <v>0</v>
      </c>
      <c r="F792">
        <f>VLOOKUP(CuentosContados[[#This Row],[Column1]],CuentosIndexados[],8,FALSE)</f>
        <v>0</v>
      </c>
      <c r="G792">
        <f>VLOOKUP(CuentosContados[[#This Row],[Column1]],CuentosIndexados[],9,FALSE)</f>
        <v>0</v>
      </c>
      <c r="H792">
        <f>VLOOKUP(CuentosContados[[#This Row],[Column1]],CuentosIndexados[],10,FALSE)</f>
        <v>0</v>
      </c>
      <c r="I792">
        <f>VLOOKUP(CuentosContados[[#This Row],[Column1]],CuentosIndexados[],11,FALSE)</f>
        <v>0</v>
      </c>
      <c r="J792">
        <f>VLOOKUP(CuentosContados[[#This Row],[Column1]],CuentosIndexados[],12,FALSE)</f>
        <v>0</v>
      </c>
      <c r="K792">
        <f>VLOOKUP(CuentosContados[[#This Row],[Column1]],CuentosIndexados[],13,FALSE)</f>
        <v>0</v>
      </c>
      <c r="L792">
        <f>VLOOKUP(CuentosContados[[#This Row],[Column1]],CuentosIndexados[],14,FALSE)</f>
        <v>0</v>
      </c>
      <c r="M792">
        <f>VLOOKUP(CuentosContados[[#This Row],[Column1]],CuentosIndexados[],15,FALSE)</f>
        <v>0</v>
      </c>
      <c r="N792">
        <f>VLOOKUP(CuentosContados[[#This Row],[Column1]],CuentosIndexados[],16,FALSE)</f>
        <v>0</v>
      </c>
      <c r="O792">
        <f>VLOOKUP(CuentosContados[[#This Row],[Column1]],CuentosIndexados[],17,FALSE)</f>
        <v>0</v>
      </c>
      <c r="P792">
        <f>VLOOKUP(CuentosContados[[#This Row],[Column1]],CuentosIndexados[],18,FALSE)</f>
        <v>0</v>
      </c>
      <c r="Q792">
        <f>VLOOKUP(CuentosContados[[#This Row],[Column1]],CuentosIndexados[],19,FALSE)</f>
        <v>0</v>
      </c>
      <c r="R792">
        <f>VLOOKUP(CuentosContados[[#This Row],[Column1]],CuentosIndexados[],20,FALSE)</f>
        <v>0</v>
      </c>
      <c r="S792">
        <f>VLOOKUP(CuentosContados[[#This Row],[Column1]],CuentosIndexados[],21,FALSE)</f>
        <v>0</v>
      </c>
      <c r="T792" t="str">
        <f>VLOOKUP(CuentosContados[[#This Row],[Column1]],CuentosIndexados[],22,FALSE)</f>
        <v>calma</v>
      </c>
      <c r="U792" t="str">
        <f>VLOOKUP(CuentosContados[[#This Row],[Column1]],CuentosIndexados[],23,FALSE)</f>
        <v>tension</v>
      </c>
      <c r="V792" t="str">
        <f>VLOOKUP(CuentosContados[[#This Row],[Column1]],CuentosIndexados[],24,FALSE)</f>
        <v>estres</v>
      </c>
      <c r="W792">
        <f>VLOOKUP(CuentosContados[[#This Row],[Column1]],CuentosIndexados[],25,FALSE)</f>
        <v>0</v>
      </c>
      <c r="X792">
        <f>VLOOKUP(CuentosContados[[#This Row],[Column1]],CuentosIndexados[],26,FALSE)</f>
        <v>0</v>
      </c>
      <c r="Y792">
        <f>VLOOKUP(CuentosContados[[#This Row],[Column1]],CuentosIndexados[],27,FALSE)</f>
        <v>0</v>
      </c>
      <c r="Z792">
        <f>VLOOKUP(CuentosContados[[#This Row],[Column1]],CuentosIndexados[],28,FALSE)</f>
        <v>0</v>
      </c>
      <c r="AA792">
        <f>VLOOKUP(CuentosContados[[#This Row],[Column1]],CuentosIndexados[],29,FALSE)</f>
        <v>0</v>
      </c>
      <c r="AB792">
        <f>VLOOKUP(CuentosContados[[#This Row],[Column1]],CuentosIndexados[],30,FALSE)</f>
        <v>0</v>
      </c>
      <c r="AC792">
        <f>VLOOKUP(CuentosContados[[#This Row],[Column1]],CuentosIndexados[],31,FALSE)</f>
        <v>0</v>
      </c>
      <c r="AD792">
        <f>VLOOKUP(CuentosContados[[#This Row],[Column1]],CuentosIndexados[],32,FALSE)</f>
        <v>0</v>
      </c>
      <c r="AE792">
        <f>VLOOKUP(CuentosContados[[#This Row],[Column1]],CuentosIndexados[],33,FALSE)</f>
        <v>0</v>
      </c>
      <c r="AF792">
        <f>VLOOKUP(CuentosContados[[#This Row],[Column1]],CuentosIndexados[],34,FALSE)</f>
        <v>0</v>
      </c>
      <c r="AG792">
        <f>VLOOKUP(CuentosContados[[#This Row],[Column1]],CuentosIndexados[],35,FALSE)</f>
        <v>0</v>
      </c>
      <c r="AH792">
        <f>VLOOKUP(CuentosContados[[#This Row],[Column1]],CuentosIndexados[],36,FALSE)</f>
        <v>0</v>
      </c>
      <c r="AI792">
        <f>VLOOKUP(CuentosContados[[#This Row],[Column1]],CuentosIndexados[],37,FALSE)</f>
        <v>0</v>
      </c>
      <c r="AJ792">
        <f>VLOOKUP(CuentosContados[[#This Row],[Column1]],CuentosIndexados[],38,FALSE)</f>
        <v>0</v>
      </c>
      <c r="AK792">
        <f>VLOOKUP(CuentosContados[[#This Row],[Column1]],CuentosIndexados[],39,FALSE)</f>
        <v>0</v>
      </c>
    </row>
    <row r="793" spans="1:37" x14ac:dyDescent="0.25">
      <c r="A793" t="s">
        <v>162</v>
      </c>
      <c r="B793">
        <f>VLOOKUP(CuentosContados[[#This Row],[Column1]],CuentosIndexados[],3,FALSE)</f>
        <v>0</v>
      </c>
      <c r="C793">
        <f>VLOOKUP(CuentosContados[[#This Row],[Column1]],CuentosIndexados[],5,FALSE)</f>
        <v>0</v>
      </c>
      <c r="D793">
        <f>VLOOKUP(CuentosContados[[#This Row],[Column1]],CuentosIndexados[],6,FALSE)</f>
        <v>0</v>
      </c>
      <c r="E793">
        <f>VLOOKUP(CuentosContados[[#This Row],[Column1]],CuentosIndexados[],7,FALSE)</f>
        <v>0</v>
      </c>
      <c r="F793">
        <f>VLOOKUP(CuentosContados[[#This Row],[Column1]],CuentosIndexados[],8,FALSE)</f>
        <v>0</v>
      </c>
      <c r="G793">
        <f>VLOOKUP(CuentosContados[[#This Row],[Column1]],CuentosIndexados[],9,FALSE)</f>
        <v>0</v>
      </c>
      <c r="H793">
        <f>VLOOKUP(CuentosContados[[#This Row],[Column1]],CuentosIndexados[],10,FALSE)</f>
        <v>0</v>
      </c>
      <c r="I793">
        <f>VLOOKUP(CuentosContados[[#This Row],[Column1]],CuentosIndexados[],11,FALSE)</f>
        <v>0</v>
      </c>
      <c r="J793">
        <f>VLOOKUP(CuentosContados[[#This Row],[Column1]],CuentosIndexados[],12,FALSE)</f>
        <v>0</v>
      </c>
      <c r="K793">
        <f>VLOOKUP(CuentosContados[[#This Row],[Column1]],CuentosIndexados[],13,FALSE)</f>
        <v>0</v>
      </c>
      <c r="L793">
        <f>VLOOKUP(CuentosContados[[#This Row],[Column1]],CuentosIndexados[],14,FALSE)</f>
        <v>0</v>
      </c>
      <c r="M793">
        <f>VLOOKUP(CuentosContados[[#This Row],[Column1]],CuentosIndexados[],15,FALSE)</f>
        <v>0</v>
      </c>
      <c r="N793">
        <f>VLOOKUP(CuentosContados[[#This Row],[Column1]],CuentosIndexados[],16,FALSE)</f>
        <v>0</v>
      </c>
      <c r="O793">
        <f>VLOOKUP(CuentosContados[[#This Row],[Column1]],CuentosIndexados[],17,FALSE)</f>
        <v>0</v>
      </c>
      <c r="P793">
        <f>VLOOKUP(CuentosContados[[#This Row],[Column1]],CuentosIndexados[],18,FALSE)</f>
        <v>0</v>
      </c>
      <c r="Q793">
        <f>VLOOKUP(CuentosContados[[#This Row],[Column1]],CuentosIndexados[],19,FALSE)</f>
        <v>0</v>
      </c>
      <c r="R793">
        <f>VLOOKUP(CuentosContados[[#This Row],[Column1]],CuentosIndexados[],20,FALSE)</f>
        <v>0</v>
      </c>
      <c r="S793">
        <f>VLOOKUP(CuentosContados[[#This Row],[Column1]],CuentosIndexados[],21,FALSE)</f>
        <v>0</v>
      </c>
      <c r="T793" t="str">
        <f>VLOOKUP(CuentosContados[[#This Row],[Column1]],CuentosIndexados[],22,FALSE)</f>
        <v>calma</v>
      </c>
      <c r="U793" t="str">
        <f>VLOOKUP(CuentosContados[[#This Row],[Column1]],CuentosIndexados[],23,FALSE)</f>
        <v>tension</v>
      </c>
      <c r="V793" t="str">
        <f>VLOOKUP(CuentosContados[[#This Row],[Column1]],CuentosIndexados[],24,FALSE)</f>
        <v>estres</v>
      </c>
      <c r="W793">
        <f>VLOOKUP(CuentosContados[[#This Row],[Column1]],CuentosIndexados[],25,FALSE)</f>
        <v>0</v>
      </c>
      <c r="X793">
        <f>VLOOKUP(CuentosContados[[#This Row],[Column1]],CuentosIndexados[],26,FALSE)</f>
        <v>0</v>
      </c>
      <c r="Y793">
        <f>VLOOKUP(CuentosContados[[#This Row],[Column1]],CuentosIndexados[],27,FALSE)</f>
        <v>0</v>
      </c>
      <c r="Z793">
        <f>VLOOKUP(CuentosContados[[#This Row],[Column1]],CuentosIndexados[],28,FALSE)</f>
        <v>0</v>
      </c>
      <c r="AA793">
        <f>VLOOKUP(CuentosContados[[#This Row],[Column1]],CuentosIndexados[],29,FALSE)</f>
        <v>0</v>
      </c>
      <c r="AB793">
        <f>VLOOKUP(CuentosContados[[#This Row],[Column1]],CuentosIndexados[],30,FALSE)</f>
        <v>0</v>
      </c>
      <c r="AC793">
        <f>VLOOKUP(CuentosContados[[#This Row],[Column1]],CuentosIndexados[],31,FALSE)</f>
        <v>0</v>
      </c>
      <c r="AD793">
        <f>VLOOKUP(CuentosContados[[#This Row],[Column1]],CuentosIndexados[],32,FALSE)</f>
        <v>0</v>
      </c>
      <c r="AE793">
        <f>VLOOKUP(CuentosContados[[#This Row],[Column1]],CuentosIndexados[],33,FALSE)</f>
        <v>0</v>
      </c>
      <c r="AF793">
        <f>VLOOKUP(CuentosContados[[#This Row],[Column1]],CuentosIndexados[],34,FALSE)</f>
        <v>0</v>
      </c>
      <c r="AG793">
        <f>VLOOKUP(CuentosContados[[#This Row],[Column1]],CuentosIndexados[],35,FALSE)</f>
        <v>0</v>
      </c>
      <c r="AH793">
        <f>VLOOKUP(CuentosContados[[#This Row],[Column1]],CuentosIndexados[],36,FALSE)</f>
        <v>0</v>
      </c>
      <c r="AI793">
        <f>VLOOKUP(CuentosContados[[#This Row],[Column1]],CuentosIndexados[],37,FALSE)</f>
        <v>0</v>
      </c>
      <c r="AJ793">
        <f>VLOOKUP(CuentosContados[[#This Row],[Column1]],CuentosIndexados[],38,FALSE)</f>
        <v>0</v>
      </c>
      <c r="AK793">
        <f>VLOOKUP(CuentosContados[[#This Row],[Column1]],CuentosIndexados[],39,FALSE)</f>
        <v>0</v>
      </c>
    </row>
    <row r="794" spans="1:37" x14ac:dyDescent="0.25">
      <c r="A794" t="s">
        <v>162</v>
      </c>
      <c r="B794">
        <f>VLOOKUP(CuentosContados[[#This Row],[Column1]],CuentosIndexados[],3,FALSE)</f>
        <v>0</v>
      </c>
      <c r="C794">
        <f>VLOOKUP(CuentosContados[[#This Row],[Column1]],CuentosIndexados[],5,FALSE)</f>
        <v>0</v>
      </c>
      <c r="D794">
        <f>VLOOKUP(CuentosContados[[#This Row],[Column1]],CuentosIndexados[],6,FALSE)</f>
        <v>0</v>
      </c>
      <c r="E794">
        <f>VLOOKUP(CuentosContados[[#This Row],[Column1]],CuentosIndexados[],7,FALSE)</f>
        <v>0</v>
      </c>
      <c r="F794">
        <f>VLOOKUP(CuentosContados[[#This Row],[Column1]],CuentosIndexados[],8,FALSE)</f>
        <v>0</v>
      </c>
      <c r="G794">
        <f>VLOOKUP(CuentosContados[[#This Row],[Column1]],CuentosIndexados[],9,FALSE)</f>
        <v>0</v>
      </c>
      <c r="H794">
        <f>VLOOKUP(CuentosContados[[#This Row],[Column1]],CuentosIndexados[],10,FALSE)</f>
        <v>0</v>
      </c>
      <c r="I794">
        <f>VLOOKUP(CuentosContados[[#This Row],[Column1]],CuentosIndexados[],11,FALSE)</f>
        <v>0</v>
      </c>
      <c r="J794">
        <f>VLOOKUP(CuentosContados[[#This Row],[Column1]],CuentosIndexados[],12,FALSE)</f>
        <v>0</v>
      </c>
      <c r="K794">
        <f>VLOOKUP(CuentosContados[[#This Row],[Column1]],CuentosIndexados[],13,FALSE)</f>
        <v>0</v>
      </c>
      <c r="L794">
        <f>VLOOKUP(CuentosContados[[#This Row],[Column1]],CuentosIndexados[],14,FALSE)</f>
        <v>0</v>
      </c>
      <c r="M794">
        <f>VLOOKUP(CuentosContados[[#This Row],[Column1]],CuentosIndexados[],15,FALSE)</f>
        <v>0</v>
      </c>
      <c r="N794">
        <f>VLOOKUP(CuentosContados[[#This Row],[Column1]],CuentosIndexados[],16,FALSE)</f>
        <v>0</v>
      </c>
      <c r="O794">
        <f>VLOOKUP(CuentosContados[[#This Row],[Column1]],CuentosIndexados[],17,FALSE)</f>
        <v>0</v>
      </c>
      <c r="P794">
        <f>VLOOKUP(CuentosContados[[#This Row],[Column1]],CuentosIndexados[],18,FALSE)</f>
        <v>0</v>
      </c>
      <c r="Q794">
        <f>VLOOKUP(CuentosContados[[#This Row],[Column1]],CuentosIndexados[],19,FALSE)</f>
        <v>0</v>
      </c>
      <c r="R794">
        <f>VLOOKUP(CuentosContados[[#This Row],[Column1]],CuentosIndexados[],20,FALSE)</f>
        <v>0</v>
      </c>
      <c r="S794">
        <f>VLOOKUP(CuentosContados[[#This Row],[Column1]],CuentosIndexados[],21,FALSE)</f>
        <v>0</v>
      </c>
      <c r="T794" t="str">
        <f>VLOOKUP(CuentosContados[[#This Row],[Column1]],CuentosIndexados[],22,FALSE)</f>
        <v>calma</v>
      </c>
      <c r="U794" t="str">
        <f>VLOOKUP(CuentosContados[[#This Row],[Column1]],CuentosIndexados[],23,FALSE)</f>
        <v>tension</v>
      </c>
      <c r="V794" t="str">
        <f>VLOOKUP(CuentosContados[[#This Row],[Column1]],CuentosIndexados[],24,FALSE)</f>
        <v>estres</v>
      </c>
      <c r="W794">
        <f>VLOOKUP(CuentosContados[[#This Row],[Column1]],CuentosIndexados[],25,FALSE)</f>
        <v>0</v>
      </c>
      <c r="X794">
        <f>VLOOKUP(CuentosContados[[#This Row],[Column1]],CuentosIndexados[],26,FALSE)</f>
        <v>0</v>
      </c>
      <c r="Y794">
        <f>VLOOKUP(CuentosContados[[#This Row],[Column1]],CuentosIndexados[],27,FALSE)</f>
        <v>0</v>
      </c>
      <c r="Z794">
        <f>VLOOKUP(CuentosContados[[#This Row],[Column1]],CuentosIndexados[],28,FALSE)</f>
        <v>0</v>
      </c>
      <c r="AA794">
        <f>VLOOKUP(CuentosContados[[#This Row],[Column1]],CuentosIndexados[],29,FALSE)</f>
        <v>0</v>
      </c>
      <c r="AB794">
        <f>VLOOKUP(CuentosContados[[#This Row],[Column1]],CuentosIndexados[],30,FALSE)</f>
        <v>0</v>
      </c>
      <c r="AC794">
        <f>VLOOKUP(CuentosContados[[#This Row],[Column1]],CuentosIndexados[],31,FALSE)</f>
        <v>0</v>
      </c>
      <c r="AD794">
        <f>VLOOKUP(CuentosContados[[#This Row],[Column1]],CuentosIndexados[],32,FALSE)</f>
        <v>0</v>
      </c>
      <c r="AE794">
        <f>VLOOKUP(CuentosContados[[#This Row],[Column1]],CuentosIndexados[],33,FALSE)</f>
        <v>0</v>
      </c>
      <c r="AF794">
        <f>VLOOKUP(CuentosContados[[#This Row],[Column1]],CuentosIndexados[],34,FALSE)</f>
        <v>0</v>
      </c>
      <c r="AG794">
        <f>VLOOKUP(CuentosContados[[#This Row],[Column1]],CuentosIndexados[],35,FALSE)</f>
        <v>0</v>
      </c>
      <c r="AH794">
        <f>VLOOKUP(CuentosContados[[#This Row],[Column1]],CuentosIndexados[],36,FALSE)</f>
        <v>0</v>
      </c>
      <c r="AI794">
        <f>VLOOKUP(CuentosContados[[#This Row],[Column1]],CuentosIndexados[],37,FALSE)</f>
        <v>0</v>
      </c>
      <c r="AJ794">
        <f>VLOOKUP(CuentosContados[[#This Row],[Column1]],CuentosIndexados[],38,FALSE)</f>
        <v>0</v>
      </c>
      <c r="AK794">
        <f>VLOOKUP(CuentosContados[[#This Row],[Column1]],CuentosIndexados[],39,FALSE)</f>
        <v>0</v>
      </c>
    </row>
    <row r="795" spans="1:37" x14ac:dyDescent="0.25">
      <c r="A795" t="s">
        <v>162</v>
      </c>
      <c r="B795">
        <f>VLOOKUP(CuentosContados[[#This Row],[Column1]],CuentosIndexados[],3,FALSE)</f>
        <v>0</v>
      </c>
      <c r="C795">
        <f>VLOOKUP(CuentosContados[[#This Row],[Column1]],CuentosIndexados[],5,FALSE)</f>
        <v>0</v>
      </c>
      <c r="D795">
        <f>VLOOKUP(CuentosContados[[#This Row],[Column1]],CuentosIndexados[],6,FALSE)</f>
        <v>0</v>
      </c>
      <c r="E795">
        <f>VLOOKUP(CuentosContados[[#This Row],[Column1]],CuentosIndexados[],7,FALSE)</f>
        <v>0</v>
      </c>
      <c r="F795">
        <f>VLOOKUP(CuentosContados[[#This Row],[Column1]],CuentosIndexados[],8,FALSE)</f>
        <v>0</v>
      </c>
      <c r="G795">
        <f>VLOOKUP(CuentosContados[[#This Row],[Column1]],CuentosIndexados[],9,FALSE)</f>
        <v>0</v>
      </c>
      <c r="H795">
        <f>VLOOKUP(CuentosContados[[#This Row],[Column1]],CuentosIndexados[],10,FALSE)</f>
        <v>0</v>
      </c>
      <c r="I795">
        <f>VLOOKUP(CuentosContados[[#This Row],[Column1]],CuentosIndexados[],11,FALSE)</f>
        <v>0</v>
      </c>
      <c r="J795">
        <f>VLOOKUP(CuentosContados[[#This Row],[Column1]],CuentosIndexados[],12,FALSE)</f>
        <v>0</v>
      </c>
      <c r="K795">
        <f>VLOOKUP(CuentosContados[[#This Row],[Column1]],CuentosIndexados[],13,FALSE)</f>
        <v>0</v>
      </c>
      <c r="L795">
        <f>VLOOKUP(CuentosContados[[#This Row],[Column1]],CuentosIndexados[],14,FALSE)</f>
        <v>0</v>
      </c>
      <c r="M795">
        <f>VLOOKUP(CuentosContados[[#This Row],[Column1]],CuentosIndexados[],15,FALSE)</f>
        <v>0</v>
      </c>
      <c r="N795">
        <f>VLOOKUP(CuentosContados[[#This Row],[Column1]],CuentosIndexados[],16,FALSE)</f>
        <v>0</v>
      </c>
      <c r="O795">
        <f>VLOOKUP(CuentosContados[[#This Row],[Column1]],CuentosIndexados[],17,FALSE)</f>
        <v>0</v>
      </c>
      <c r="P795">
        <f>VLOOKUP(CuentosContados[[#This Row],[Column1]],CuentosIndexados[],18,FALSE)</f>
        <v>0</v>
      </c>
      <c r="Q795">
        <f>VLOOKUP(CuentosContados[[#This Row],[Column1]],CuentosIndexados[],19,FALSE)</f>
        <v>0</v>
      </c>
      <c r="R795">
        <f>VLOOKUP(CuentosContados[[#This Row],[Column1]],CuentosIndexados[],20,FALSE)</f>
        <v>0</v>
      </c>
      <c r="S795">
        <f>VLOOKUP(CuentosContados[[#This Row],[Column1]],CuentosIndexados[],21,FALSE)</f>
        <v>0</v>
      </c>
      <c r="T795" t="str">
        <f>VLOOKUP(CuentosContados[[#This Row],[Column1]],CuentosIndexados[],22,FALSE)</f>
        <v>calma</v>
      </c>
      <c r="U795" t="str">
        <f>VLOOKUP(CuentosContados[[#This Row],[Column1]],CuentosIndexados[],23,FALSE)</f>
        <v>tension</v>
      </c>
      <c r="V795" t="str">
        <f>VLOOKUP(CuentosContados[[#This Row],[Column1]],CuentosIndexados[],24,FALSE)</f>
        <v>estres</v>
      </c>
      <c r="W795">
        <f>VLOOKUP(CuentosContados[[#This Row],[Column1]],CuentosIndexados[],25,FALSE)</f>
        <v>0</v>
      </c>
      <c r="X795">
        <f>VLOOKUP(CuentosContados[[#This Row],[Column1]],CuentosIndexados[],26,FALSE)</f>
        <v>0</v>
      </c>
      <c r="Y795">
        <f>VLOOKUP(CuentosContados[[#This Row],[Column1]],CuentosIndexados[],27,FALSE)</f>
        <v>0</v>
      </c>
      <c r="Z795">
        <f>VLOOKUP(CuentosContados[[#This Row],[Column1]],CuentosIndexados[],28,FALSE)</f>
        <v>0</v>
      </c>
      <c r="AA795">
        <f>VLOOKUP(CuentosContados[[#This Row],[Column1]],CuentosIndexados[],29,FALSE)</f>
        <v>0</v>
      </c>
      <c r="AB795">
        <f>VLOOKUP(CuentosContados[[#This Row],[Column1]],CuentosIndexados[],30,FALSE)</f>
        <v>0</v>
      </c>
      <c r="AC795">
        <f>VLOOKUP(CuentosContados[[#This Row],[Column1]],CuentosIndexados[],31,FALSE)</f>
        <v>0</v>
      </c>
      <c r="AD795">
        <f>VLOOKUP(CuentosContados[[#This Row],[Column1]],CuentosIndexados[],32,FALSE)</f>
        <v>0</v>
      </c>
      <c r="AE795">
        <f>VLOOKUP(CuentosContados[[#This Row],[Column1]],CuentosIndexados[],33,FALSE)</f>
        <v>0</v>
      </c>
      <c r="AF795">
        <f>VLOOKUP(CuentosContados[[#This Row],[Column1]],CuentosIndexados[],34,FALSE)</f>
        <v>0</v>
      </c>
      <c r="AG795">
        <f>VLOOKUP(CuentosContados[[#This Row],[Column1]],CuentosIndexados[],35,FALSE)</f>
        <v>0</v>
      </c>
      <c r="AH795">
        <f>VLOOKUP(CuentosContados[[#This Row],[Column1]],CuentosIndexados[],36,FALSE)</f>
        <v>0</v>
      </c>
      <c r="AI795">
        <f>VLOOKUP(CuentosContados[[#This Row],[Column1]],CuentosIndexados[],37,FALSE)</f>
        <v>0</v>
      </c>
      <c r="AJ795">
        <f>VLOOKUP(CuentosContados[[#This Row],[Column1]],CuentosIndexados[],38,FALSE)</f>
        <v>0</v>
      </c>
      <c r="AK795">
        <f>VLOOKUP(CuentosContados[[#This Row],[Column1]],CuentosIndexados[],39,FALSE)</f>
        <v>0</v>
      </c>
    </row>
    <row r="796" spans="1:37" x14ac:dyDescent="0.25">
      <c r="A796" t="s">
        <v>162</v>
      </c>
      <c r="B796">
        <f>VLOOKUP(CuentosContados[[#This Row],[Column1]],CuentosIndexados[],3,FALSE)</f>
        <v>0</v>
      </c>
      <c r="C796">
        <f>VLOOKUP(CuentosContados[[#This Row],[Column1]],CuentosIndexados[],5,FALSE)</f>
        <v>0</v>
      </c>
      <c r="D796">
        <f>VLOOKUP(CuentosContados[[#This Row],[Column1]],CuentosIndexados[],6,FALSE)</f>
        <v>0</v>
      </c>
      <c r="E796">
        <f>VLOOKUP(CuentosContados[[#This Row],[Column1]],CuentosIndexados[],7,FALSE)</f>
        <v>0</v>
      </c>
      <c r="F796">
        <f>VLOOKUP(CuentosContados[[#This Row],[Column1]],CuentosIndexados[],8,FALSE)</f>
        <v>0</v>
      </c>
      <c r="G796">
        <f>VLOOKUP(CuentosContados[[#This Row],[Column1]],CuentosIndexados[],9,FALSE)</f>
        <v>0</v>
      </c>
      <c r="H796">
        <f>VLOOKUP(CuentosContados[[#This Row],[Column1]],CuentosIndexados[],10,FALSE)</f>
        <v>0</v>
      </c>
      <c r="I796">
        <f>VLOOKUP(CuentosContados[[#This Row],[Column1]],CuentosIndexados[],11,FALSE)</f>
        <v>0</v>
      </c>
      <c r="J796">
        <f>VLOOKUP(CuentosContados[[#This Row],[Column1]],CuentosIndexados[],12,FALSE)</f>
        <v>0</v>
      </c>
      <c r="K796">
        <f>VLOOKUP(CuentosContados[[#This Row],[Column1]],CuentosIndexados[],13,FALSE)</f>
        <v>0</v>
      </c>
      <c r="L796">
        <f>VLOOKUP(CuentosContados[[#This Row],[Column1]],CuentosIndexados[],14,FALSE)</f>
        <v>0</v>
      </c>
      <c r="M796">
        <f>VLOOKUP(CuentosContados[[#This Row],[Column1]],CuentosIndexados[],15,FALSE)</f>
        <v>0</v>
      </c>
      <c r="N796">
        <f>VLOOKUP(CuentosContados[[#This Row],[Column1]],CuentosIndexados[],16,FALSE)</f>
        <v>0</v>
      </c>
      <c r="O796">
        <f>VLOOKUP(CuentosContados[[#This Row],[Column1]],CuentosIndexados[],17,FALSE)</f>
        <v>0</v>
      </c>
      <c r="P796">
        <f>VLOOKUP(CuentosContados[[#This Row],[Column1]],CuentosIndexados[],18,FALSE)</f>
        <v>0</v>
      </c>
      <c r="Q796">
        <f>VLOOKUP(CuentosContados[[#This Row],[Column1]],CuentosIndexados[],19,FALSE)</f>
        <v>0</v>
      </c>
      <c r="R796">
        <f>VLOOKUP(CuentosContados[[#This Row],[Column1]],CuentosIndexados[],20,FALSE)</f>
        <v>0</v>
      </c>
      <c r="S796">
        <f>VLOOKUP(CuentosContados[[#This Row],[Column1]],CuentosIndexados[],21,FALSE)</f>
        <v>0</v>
      </c>
      <c r="T796" t="str">
        <f>VLOOKUP(CuentosContados[[#This Row],[Column1]],CuentosIndexados[],22,FALSE)</f>
        <v>calma</v>
      </c>
      <c r="U796" t="str">
        <f>VLOOKUP(CuentosContados[[#This Row],[Column1]],CuentosIndexados[],23,FALSE)</f>
        <v>tension</v>
      </c>
      <c r="V796" t="str">
        <f>VLOOKUP(CuentosContados[[#This Row],[Column1]],CuentosIndexados[],24,FALSE)</f>
        <v>estres</v>
      </c>
      <c r="W796">
        <f>VLOOKUP(CuentosContados[[#This Row],[Column1]],CuentosIndexados[],25,FALSE)</f>
        <v>0</v>
      </c>
      <c r="X796">
        <f>VLOOKUP(CuentosContados[[#This Row],[Column1]],CuentosIndexados[],26,FALSE)</f>
        <v>0</v>
      </c>
      <c r="Y796">
        <f>VLOOKUP(CuentosContados[[#This Row],[Column1]],CuentosIndexados[],27,FALSE)</f>
        <v>0</v>
      </c>
      <c r="Z796">
        <f>VLOOKUP(CuentosContados[[#This Row],[Column1]],CuentosIndexados[],28,FALSE)</f>
        <v>0</v>
      </c>
      <c r="AA796">
        <f>VLOOKUP(CuentosContados[[#This Row],[Column1]],CuentosIndexados[],29,FALSE)</f>
        <v>0</v>
      </c>
      <c r="AB796">
        <f>VLOOKUP(CuentosContados[[#This Row],[Column1]],CuentosIndexados[],30,FALSE)</f>
        <v>0</v>
      </c>
      <c r="AC796">
        <f>VLOOKUP(CuentosContados[[#This Row],[Column1]],CuentosIndexados[],31,FALSE)</f>
        <v>0</v>
      </c>
      <c r="AD796">
        <f>VLOOKUP(CuentosContados[[#This Row],[Column1]],CuentosIndexados[],32,FALSE)</f>
        <v>0</v>
      </c>
      <c r="AE796">
        <f>VLOOKUP(CuentosContados[[#This Row],[Column1]],CuentosIndexados[],33,FALSE)</f>
        <v>0</v>
      </c>
      <c r="AF796">
        <f>VLOOKUP(CuentosContados[[#This Row],[Column1]],CuentosIndexados[],34,FALSE)</f>
        <v>0</v>
      </c>
      <c r="AG796">
        <f>VLOOKUP(CuentosContados[[#This Row],[Column1]],CuentosIndexados[],35,FALSE)</f>
        <v>0</v>
      </c>
      <c r="AH796">
        <f>VLOOKUP(CuentosContados[[#This Row],[Column1]],CuentosIndexados[],36,FALSE)</f>
        <v>0</v>
      </c>
      <c r="AI796">
        <f>VLOOKUP(CuentosContados[[#This Row],[Column1]],CuentosIndexados[],37,FALSE)</f>
        <v>0</v>
      </c>
      <c r="AJ796">
        <f>VLOOKUP(CuentosContados[[#This Row],[Column1]],CuentosIndexados[],38,FALSE)</f>
        <v>0</v>
      </c>
      <c r="AK796">
        <f>VLOOKUP(CuentosContados[[#This Row],[Column1]],CuentosIndexados[],39,FALSE)</f>
        <v>0</v>
      </c>
    </row>
    <row r="797" spans="1:37" x14ac:dyDescent="0.25">
      <c r="A797" t="s">
        <v>162</v>
      </c>
      <c r="B797">
        <f>VLOOKUP(CuentosContados[[#This Row],[Column1]],CuentosIndexados[],3,FALSE)</f>
        <v>0</v>
      </c>
      <c r="C797">
        <f>VLOOKUP(CuentosContados[[#This Row],[Column1]],CuentosIndexados[],5,FALSE)</f>
        <v>0</v>
      </c>
      <c r="D797">
        <f>VLOOKUP(CuentosContados[[#This Row],[Column1]],CuentosIndexados[],6,FALSE)</f>
        <v>0</v>
      </c>
      <c r="E797">
        <f>VLOOKUP(CuentosContados[[#This Row],[Column1]],CuentosIndexados[],7,FALSE)</f>
        <v>0</v>
      </c>
      <c r="F797">
        <f>VLOOKUP(CuentosContados[[#This Row],[Column1]],CuentosIndexados[],8,FALSE)</f>
        <v>0</v>
      </c>
      <c r="G797">
        <f>VLOOKUP(CuentosContados[[#This Row],[Column1]],CuentosIndexados[],9,FALSE)</f>
        <v>0</v>
      </c>
      <c r="H797">
        <f>VLOOKUP(CuentosContados[[#This Row],[Column1]],CuentosIndexados[],10,FALSE)</f>
        <v>0</v>
      </c>
      <c r="I797">
        <f>VLOOKUP(CuentosContados[[#This Row],[Column1]],CuentosIndexados[],11,FALSE)</f>
        <v>0</v>
      </c>
      <c r="J797">
        <f>VLOOKUP(CuentosContados[[#This Row],[Column1]],CuentosIndexados[],12,FALSE)</f>
        <v>0</v>
      </c>
      <c r="K797">
        <f>VLOOKUP(CuentosContados[[#This Row],[Column1]],CuentosIndexados[],13,FALSE)</f>
        <v>0</v>
      </c>
      <c r="L797">
        <f>VLOOKUP(CuentosContados[[#This Row],[Column1]],CuentosIndexados[],14,FALSE)</f>
        <v>0</v>
      </c>
      <c r="M797">
        <f>VLOOKUP(CuentosContados[[#This Row],[Column1]],CuentosIndexados[],15,FALSE)</f>
        <v>0</v>
      </c>
      <c r="N797">
        <f>VLOOKUP(CuentosContados[[#This Row],[Column1]],CuentosIndexados[],16,FALSE)</f>
        <v>0</v>
      </c>
      <c r="O797">
        <f>VLOOKUP(CuentosContados[[#This Row],[Column1]],CuentosIndexados[],17,FALSE)</f>
        <v>0</v>
      </c>
      <c r="P797">
        <f>VLOOKUP(CuentosContados[[#This Row],[Column1]],CuentosIndexados[],18,FALSE)</f>
        <v>0</v>
      </c>
      <c r="Q797">
        <f>VLOOKUP(CuentosContados[[#This Row],[Column1]],CuentosIndexados[],19,FALSE)</f>
        <v>0</v>
      </c>
      <c r="R797">
        <f>VLOOKUP(CuentosContados[[#This Row],[Column1]],CuentosIndexados[],20,FALSE)</f>
        <v>0</v>
      </c>
      <c r="S797">
        <f>VLOOKUP(CuentosContados[[#This Row],[Column1]],CuentosIndexados[],21,FALSE)</f>
        <v>0</v>
      </c>
      <c r="T797" t="str">
        <f>VLOOKUP(CuentosContados[[#This Row],[Column1]],CuentosIndexados[],22,FALSE)</f>
        <v>calma</v>
      </c>
      <c r="U797" t="str">
        <f>VLOOKUP(CuentosContados[[#This Row],[Column1]],CuentosIndexados[],23,FALSE)</f>
        <v>tension</v>
      </c>
      <c r="V797" t="str">
        <f>VLOOKUP(CuentosContados[[#This Row],[Column1]],CuentosIndexados[],24,FALSE)</f>
        <v>estres</v>
      </c>
      <c r="W797">
        <f>VLOOKUP(CuentosContados[[#This Row],[Column1]],CuentosIndexados[],25,FALSE)</f>
        <v>0</v>
      </c>
      <c r="X797">
        <f>VLOOKUP(CuentosContados[[#This Row],[Column1]],CuentosIndexados[],26,FALSE)</f>
        <v>0</v>
      </c>
      <c r="Y797">
        <f>VLOOKUP(CuentosContados[[#This Row],[Column1]],CuentosIndexados[],27,FALSE)</f>
        <v>0</v>
      </c>
      <c r="Z797">
        <f>VLOOKUP(CuentosContados[[#This Row],[Column1]],CuentosIndexados[],28,FALSE)</f>
        <v>0</v>
      </c>
      <c r="AA797">
        <f>VLOOKUP(CuentosContados[[#This Row],[Column1]],CuentosIndexados[],29,FALSE)</f>
        <v>0</v>
      </c>
      <c r="AB797">
        <f>VLOOKUP(CuentosContados[[#This Row],[Column1]],CuentosIndexados[],30,FALSE)</f>
        <v>0</v>
      </c>
      <c r="AC797">
        <f>VLOOKUP(CuentosContados[[#This Row],[Column1]],CuentosIndexados[],31,FALSE)</f>
        <v>0</v>
      </c>
      <c r="AD797">
        <f>VLOOKUP(CuentosContados[[#This Row],[Column1]],CuentosIndexados[],32,FALSE)</f>
        <v>0</v>
      </c>
      <c r="AE797">
        <f>VLOOKUP(CuentosContados[[#This Row],[Column1]],CuentosIndexados[],33,FALSE)</f>
        <v>0</v>
      </c>
      <c r="AF797">
        <f>VLOOKUP(CuentosContados[[#This Row],[Column1]],CuentosIndexados[],34,FALSE)</f>
        <v>0</v>
      </c>
      <c r="AG797">
        <f>VLOOKUP(CuentosContados[[#This Row],[Column1]],CuentosIndexados[],35,FALSE)</f>
        <v>0</v>
      </c>
      <c r="AH797">
        <f>VLOOKUP(CuentosContados[[#This Row],[Column1]],CuentosIndexados[],36,FALSE)</f>
        <v>0</v>
      </c>
      <c r="AI797">
        <f>VLOOKUP(CuentosContados[[#This Row],[Column1]],CuentosIndexados[],37,FALSE)</f>
        <v>0</v>
      </c>
      <c r="AJ797">
        <f>VLOOKUP(CuentosContados[[#This Row],[Column1]],CuentosIndexados[],38,FALSE)</f>
        <v>0</v>
      </c>
      <c r="AK797">
        <f>VLOOKUP(CuentosContados[[#This Row],[Column1]],CuentosIndexados[],39,FALSE)</f>
        <v>0</v>
      </c>
    </row>
    <row r="798" spans="1:37" x14ac:dyDescent="0.25">
      <c r="A798" t="s">
        <v>162</v>
      </c>
      <c r="B798">
        <f>VLOOKUP(CuentosContados[[#This Row],[Column1]],CuentosIndexados[],3,FALSE)</f>
        <v>0</v>
      </c>
      <c r="C798">
        <f>VLOOKUP(CuentosContados[[#This Row],[Column1]],CuentosIndexados[],5,FALSE)</f>
        <v>0</v>
      </c>
      <c r="D798">
        <f>VLOOKUP(CuentosContados[[#This Row],[Column1]],CuentosIndexados[],6,FALSE)</f>
        <v>0</v>
      </c>
      <c r="E798">
        <f>VLOOKUP(CuentosContados[[#This Row],[Column1]],CuentosIndexados[],7,FALSE)</f>
        <v>0</v>
      </c>
      <c r="F798">
        <f>VLOOKUP(CuentosContados[[#This Row],[Column1]],CuentosIndexados[],8,FALSE)</f>
        <v>0</v>
      </c>
      <c r="G798">
        <f>VLOOKUP(CuentosContados[[#This Row],[Column1]],CuentosIndexados[],9,FALSE)</f>
        <v>0</v>
      </c>
      <c r="H798">
        <f>VLOOKUP(CuentosContados[[#This Row],[Column1]],CuentosIndexados[],10,FALSE)</f>
        <v>0</v>
      </c>
      <c r="I798">
        <f>VLOOKUP(CuentosContados[[#This Row],[Column1]],CuentosIndexados[],11,FALSE)</f>
        <v>0</v>
      </c>
      <c r="J798">
        <f>VLOOKUP(CuentosContados[[#This Row],[Column1]],CuentosIndexados[],12,FALSE)</f>
        <v>0</v>
      </c>
      <c r="K798">
        <f>VLOOKUP(CuentosContados[[#This Row],[Column1]],CuentosIndexados[],13,FALSE)</f>
        <v>0</v>
      </c>
      <c r="L798">
        <f>VLOOKUP(CuentosContados[[#This Row],[Column1]],CuentosIndexados[],14,FALSE)</f>
        <v>0</v>
      </c>
      <c r="M798">
        <f>VLOOKUP(CuentosContados[[#This Row],[Column1]],CuentosIndexados[],15,FALSE)</f>
        <v>0</v>
      </c>
      <c r="N798">
        <f>VLOOKUP(CuentosContados[[#This Row],[Column1]],CuentosIndexados[],16,FALSE)</f>
        <v>0</v>
      </c>
      <c r="O798">
        <f>VLOOKUP(CuentosContados[[#This Row],[Column1]],CuentosIndexados[],17,FALSE)</f>
        <v>0</v>
      </c>
      <c r="P798">
        <f>VLOOKUP(CuentosContados[[#This Row],[Column1]],CuentosIndexados[],18,FALSE)</f>
        <v>0</v>
      </c>
      <c r="Q798">
        <f>VLOOKUP(CuentosContados[[#This Row],[Column1]],CuentosIndexados[],19,FALSE)</f>
        <v>0</v>
      </c>
      <c r="R798">
        <f>VLOOKUP(CuentosContados[[#This Row],[Column1]],CuentosIndexados[],20,FALSE)</f>
        <v>0</v>
      </c>
      <c r="S798">
        <f>VLOOKUP(CuentosContados[[#This Row],[Column1]],CuentosIndexados[],21,FALSE)</f>
        <v>0</v>
      </c>
      <c r="T798" t="str">
        <f>VLOOKUP(CuentosContados[[#This Row],[Column1]],CuentosIndexados[],22,FALSE)</f>
        <v>calma</v>
      </c>
      <c r="U798" t="str">
        <f>VLOOKUP(CuentosContados[[#This Row],[Column1]],CuentosIndexados[],23,FALSE)</f>
        <v>tension</v>
      </c>
      <c r="V798" t="str">
        <f>VLOOKUP(CuentosContados[[#This Row],[Column1]],CuentosIndexados[],24,FALSE)</f>
        <v>estres</v>
      </c>
      <c r="W798">
        <f>VLOOKUP(CuentosContados[[#This Row],[Column1]],CuentosIndexados[],25,FALSE)</f>
        <v>0</v>
      </c>
      <c r="X798">
        <f>VLOOKUP(CuentosContados[[#This Row],[Column1]],CuentosIndexados[],26,FALSE)</f>
        <v>0</v>
      </c>
      <c r="Y798">
        <f>VLOOKUP(CuentosContados[[#This Row],[Column1]],CuentosIndexados[],27,FALSE)</f>
        <v>0</v>
      </c>
      <c r="Z798">
        <f>VLOOKUP(CuentosContados[[#This Row],[Column1]],CuentosIndexados[],28,FALSE)</f>
        <v>0</v>
      </c>
      <c r="AA798">
        <f>VLOOKUP(CuentosContados[[#This Row],[Column1]],CuentosIndexados[],29,FALSE)</f>
        <v>0</v>
      </c>
      <c r="AB798">
        <f>VLOOKUP(CuentosContados[[#This Row],[Column1]],CuentosIndexados[],30,FALSE)</f>
        <v>0</v>
      </c>
      <c r="AC798">
        <f>VLOOKUP(CuentosContados[[#This Row],[Column1]],CuentosIndexados[],31,FALSE)</f>
        <v>0</v>
      </c>
      <c r="AD798">
        <f>VLOOKUP(CuentosContados[[#This Row],[Column1]],CuentosIndexados[],32,FALSE)</f>
        <v>0</v>
      </c>
      <c r="AE798">
        <f>VLOOKUP(CuentosContados[[#This Row],[Column1]],CuentosIndexados[],33,FALSE)</f>
        <v>0</v>
      </c>
      <c r="AF798">
        <f>VLOOKUP(CuentosContados[[#This Row],[Column1]],CuentosIndexados[],34,FALSE)</f>
        <v>0</v>
      </c>
      <c r="AG798">
        <f>VLOOKUP(CuentosContados[[#This Row],[Column1]],CuentosIndexados[],35,FALSE)</f>
        <v>0</v>
      </c>
      <c r="AH798">
        <f>VLOOKUP(CuentosContados[[#This Row],[Column1]],CuentosIndexados[],36,FALSE)</f>
        <v>0</v>
      </c>
      <c r="AI798">
        <f>VLOOKUP(CuentosContados[[#This Row],[Column1]],CuentosIndexados[],37,FALSE)</f>
        <v>0</v>
      </c>
      <c r="AJ798">
        <f>VLOOKUP(CuentosContados[[#This Row],[Column1]],CuentosIndexados[],38,FALSE)</f>
        <v>0</v>
      </c>
      <c r="AK798">
        <f>VLOOKUP(CuentosContados[[#This Row],[Column1]],CuentosIndexados[],39,FALSE)</f>
        <v>0</v>
      </c>
    </row>
    <row r="799" spans="1:37" x14ac:dyDescent="0.25">
      <c r="A799" t="s">
        <v>162</v>
      </c>
      <c r="B799">
        <f>VLOOKUP(CuentosContados[[#This Row],[Column1]],CuentosIndexados[],3,FALSE)</f>
        <v>0</v>
      </c>
      <c r="C799">
        <f>VLOOKUP(CuentosContados[[#This Row],[Column1]],CuentosIndexados[],5,FALSE)</f>
        <v>0</v>
      </c>
      <c r="D799">
        <f>VLOOKUP(CuentosContados[[#This Row],[Column1]],CuentosIndexados[],6,FALSE)</f>
        <v>0</v>
      </c>
      <c r="E799">
        <f>VLOOKUP(CuentosContados[[#This Row],[Column1]],CuentosIndexados[],7,FALSE)</f>
        <v>0</v>
      </c>
      <c r="F799">
        <f>VLOOKUP(CuentosContados[[#This Row],[Column1]],CuentosIndexados[],8,FALSE)</f>
        <v>0</v>
      </c>
      <c r="G799">
        <f>VLOOKUP(CuentosContados[[#This Row],[Column1]],CuentosIndexados[],9,FALSE)</f>
        <v>0</v>
      </c>
      <c r="H799">
        <f>VLOOKUP(CuentosContados[[#This Row],[Column1]],CuentosIndexados[],10,FALSE)</f>
        <v>0</v>
      </c>
      <c r="I799">
        <f>VLOOKUP(CuentosContados[[#This Row],[Column1]],CuentosIndexados[],11,FALSE)</f>
        <v>0</v>
      </c>
      <c r="J799">
        <f>VLOOKUP(CuentosContados[[#This Row],[Column1]],CuentosIndexados[],12,FALSE)</f>
        <v>0</v>
      </c>
      <c r="K799">
        <f>VLOOKUP(CuentosContados[[#This Row],[Column1]],CuentosIndexados[],13,FALSE)</f>
        <v>0</v>
      </c>
      <c r="L799">
        <f>VLOOKUP(CuentosContados[[#This Row],[Column1]],CuentosIndexados[],14,FALSE)</f>
        <v>0</v>
      </c>
      <c r="M799">
        <f>VLOOKUP(CuentosContados[[#This Row],[Column1]],CuentosIndexados[],15,FALSE)</f>
        <v>0</v>
      </c>
      <c r="N799">
        <f>VLOOKUP(CuentosContados[[#This Row],[Column1]],CuentosIndexados[],16,FALSE)</f>
        <v>0</v>
      </c>
      <c r="O799">
        <f>VLOOKUP(CuentosContados[[#This Row],[Column1]],CuentosIndexados[],17,FALSE)</f>
        <v>0</v>
      </c>
      <c r="P799">
        <f>VLOOKUP(CuentosContados[[#This Row],[Column1]],CuentosIndexados[],18,FALSE)</f>
        <v>0</v>
      </c>
      <c r="Q799">
        <f>VLOOKUP(CuentosContados[[#This Row],[Column1]],CuentosIndexados[],19,FALSE)</f>
        <v>0</v>
      </c>
      <c r="R799">
        <f>VLOOKUP(CuentosContados[[#This Row],[Column1]],CuentosIndexados[],20,FALSE)</f>
        <v>0</v>
      </c>
      <c r="S799">
        <f>VLOOKUP(CuentosContados[[#This Row],[Column1]],CuentosIndexados[],21,FALSE)</f>
        <v>0</v>
      </c>
      <c r="T799" t="str">
        <f>VLOOKUP(CuentosContados[[#This Row],[Column1]],CuentosIndexados[],22,FALSE)</f>
        <v>calma</v>
      </c>
      <c r="U799" t="str">
        <f>VLOOKUP(CuentosContados[[#This Row],[Column1]],CuentosIndexados[],23,FALSE)</f>
        <v>tension</v>
      </c>
      <c r="V799" t="str">
        <f>VLOOKUP(CuentosContados[[#This Row],[Column1]],CuentosIndexados[],24,FALSE)</f>
        <v>estres</v>
      </c>
      <c r="W799">
        <f>VLOOKUP(CuentosContados[[#This Row],[Column1]],CuentosIndexados[],25,FALSE)</f>
        <v>0</v>
      </c>
      <c r="X799">
        <f>VLOOKUP(CuentosContados[[#This Row],[Column1]],CuentosIndexados[],26,FALSE)</f>
        <v>0</v>
      </c>
      <c r="Y799">
        <f>VLOOKUP(CuentosContados[[#This Row],[Column1]],CuentosIndexados[],27,FALSE)</f>
        <v>0</v>
      </c>
      <c r="Z799">
        <f>VLOOKUP(CuentosContados[[#This Row],[Column1]],CuentosIndexados[],28,FALSE)</f>
        <v>0</v>
      </c>
      <c r="AA799">
        <f>VLOOKUP(CuentosContados[[#This Row],[Column1]],CuentosIndexados[],29,FALSE)</f>
        <v>0</v>
      </c>
      <c r="AB799">
        <f>VLOOKUP(CuentosContados[[#This Row],[Column1]],CuentosIndexados[],30,FALSE)</f>
        <v>0</v>
      </c>
      <c r="AC799">
        <f>VLOOKUP(CuentosContados[[#This Row],[Column1]],CuentosIndexados[],31,FALSE)</f>
        <v>0</v>
      </c>
      <c r="AD799">
        <f>VLOOKUP(CuentosContados[[#This Row],[Column1]],CuentosIndexados[],32,FALSE)</f>
        <v>0</v>
      </c>
      <c r="AE799">
        <f>VLOOKUP(CuentosContados[[#This Row],[Column1]],CuentosIndexados[],33,FALSE)</f>
        <v>0</v>
      </c>
      <c r="AF799">
        <f>VLOOKUP(CuentosContados[[#This Row],[Column1]],CuentosIndexados[],34,FALSE)</f>
        <v>0</v>
      </c>
      <c r="AG799">
        <f>VLOOKUP(CuentosContados[[#This Row],[Column1]],CuentosIndexados[],35,FALSE)</f>
        <v>0</v>
      </c>
      <c r="AH799">
        <f>VLOOKUP(CuentosContados[[#This Row],[Column1]],CuentosIndexados[],36,FALSE)</f>
        <v>0</v>
      </c>
      <c r="AI799">
        <f>VLOOKUP(CuentosContados[[#This Row],[Column1]],CuentosIndexados[],37,FALSE)</f>
        <v>0</v>
      </c>
      <c r="AJ799">
        <f>VLOOKUP(CuentosContados[[#This Row],[Column1]],CuentosIndexados[],38,FALSE)</f>
        <v>0</v>
      </c>
      <c r="AK799">
        <f>VLOOKUP(CuentosContados[[#This Row],[Column1]],CuentosIndexados[],39,FALSE)</f>
        <v>0</v>
      </c>
    </row>
    <row r="800" spans="1:37" x14ac:dyDescent="0.25">
      <c r="A800" t="s">
        <v>162</v>
      </c>
      <c r="B800">
        <f>VLOOKUP(CuentosContados[[#This Row],[Column1]],CuentosIndexados[],3,FALSE)</f>
        <v>0</v>
      </c>
      <c r="C800">
        <f>VLOOKUP(CuentosContados[[#This Row],[Column1]],CuentosIndexados[],5,FALSE)</f>
        <v>0</v>
      </c>
      <c r="D800">
        <f>VLOOKUP(CuentosContados[[#This Row],[Column1]],CuentosIndexados[],6,FALSE)</f>
        <v>0</v>
      </c>
      <c r="E800">
        <f>VLOOKUP(CuentosContados[[#This Row],[Column1]],CuentosIndexados[],7,FALSE)</f>
        <v>0</v>
      </c>
      <c r="F800">
        <f>VLOOKUP(CuentosContados[[#This Row],[Column1]],CuentosIndexados[],8,FALSE)</f>
        <v>0</v>
      </c>
      <c r="G800">
        <f>VLOOKUP(CuentosContados[[#This Row],[Column1]],CuentosIndexados[],9,FALSE)</f>
        <v>0</v>
      </c>
      <c r="H800">
        <f>VLOOKUP(CuentosContados[[#This Row],[Column1]],CuentosIndexados[],10,FALSE)</f>
        <v>0</v>
      </c>
      <c r="I800">
        <f>VLOOKUP(CuentosContados[[#This Row],[Column1]],CuentosIndexados[],11,FALSE)</f>
        <v>0</v>
      </c>
      <c r="J800">
        <f>VLOOKUP(CuentosContados[[#This Row],[Column1]],CuentosIndexados[],12,FALSE)</f>
        <v>0</v>
      </c>
      <c r="K800">
        <f>VLOOKUP(CuentosContados[[#This Row],[Column1]],CuentosIndexados[],13,FALSE)</f>
        <v>0</v>
      </c>
      <c r="L800">
        <f>VLOOKUP(CuentosContados[[#This Row],[Column1]],CuentosIndexados[],14,FALSE)</f>
        <v>0</v>
      </c>
      <c r="M800">
        <f>VLOOKUP(CuentosContados[[#This Row],[Column1]],CuentosIndexados[],15,FALSE)</f>
        <v>0</v>
      </c>
      <c r="N800">
        <f>VLOOKUP(CuentosContados[[#This Row],[Column1]],CuentosIndexados[],16,FALSE)</f>
        <v>0</v>
      </c>
      <c r="O800">
        <f>VLOOKUP(CuentosContados[[#This Row],[Column1]],CuentosIndexados[],17,FALSE)</f>
        <v>0</v>
      </c>
      <c r="P800">
        <f>VLOOKUP(CuentosContados[[#This Row],[Column1]],CuentosIndexados[],18,FALSE)</f>
        <v>0</v>
      </c>
      <c r="Q800">
        <f>VLOOKUP(CuentosContados[[#This Row],[Column1]],CuentosIndexados[],19,FALSE)</f>
        <v>0</v>
      </c>
      <c r="R800">
        <f>VLOOKUP(CuentosContados[[#This Row],[Column1]],CuentosIndexados[],20,FALSE)</f>
        <v>0</v>
      </c>
      <c r="S800">
        <f>VLOOKUP(CuentosContados[[#This Row],[Column1]],CuentosIndexados[],21,FALSE)</f>
        <v>0</v>
      </c>
      <c r="T800" t="str">
        <f>VLOOKUP(CuentosContados[[#This Row],[Column1]],CuentosIndexados[],22,FALSE)</f>
        <v>calma</v>
      </c>
      <c r="U800" t="str">
        <f>VLOOKUP(CuentosContados[[#This Row],[Column1]],CuentosIndexados[],23,FALSE)</f>
        <v>tension</v>
      </c>
      <c r="V800" t="str">
        <f>VLOOKUP(CuentosContados[[#This Row],[Column1]],CuentosIndexados[],24,FALSE)</f>
        <v>estres</v>
      </c>
      <c r="W800">
        <f>VLOOKUP(CuentosContados[[#This Row],[Column1]],CuentosIndexados[],25,FALSE)</f>
        <v>0</v>
      </c>
      <c r="X800">
        <f>VLOOKUP(CuentosContados[[#This Row],[Column1]],CuentosIndexados[],26,FALSE)</f>
        <v>0</v>
      </c>
      <c r="Y800">
        <f>VLOOKUP(CuentosContados[[#This Row],[Column1]],CuentosIndexados[],27,FALSE)</f>
        <v>0</v>
      </c>
      <c r="Z800">
        <f>VLOOKUP(CuentosContados[[#This Row],[Column1]],CuentosIndexados[],28,FALSE)</f>
        <v>0</v>
      </c>
      <c r="AA800">
        <f>VLOOKUP(CuentosContados[[#This Row],[Column1]],CuentosIndexados[],29,FALSE)</f>
        <v>0</v>
      </c>
      <c r="AB800">
        <f>VLOOKUP(CuentosContados[[#This Row],[Column1]],CuentosIndexados[],30,FALSE)</f>
        <v>0</v>
      </c>
      <c r="AC800">
        <f>VLOOKUP(CuentosContados[[#This Row],[Column1]],CuentosIndexados[],31,FALSE)</f>
        <v>0</v>
      </c>
      <c r="AD800">
        <f>VLOOKUP(CuentosContados[[#This Row],[Column1]],CuentosIndexados[],32,FALSE)</f>
        <v>0</v>
      </c>
      <c r="AE800">
        <f>VLOOKUP(CuentosContados[[#This Row],[Column1]],CuentosIndexados[],33,FALSE)</f>
        <v>0</v>
      </c>
      <c r="AF800">
        <f>VLOOKUP(CuentosContados[[#This Row],[Column1]],CuentosIndexados[],34,FALSE)</f>
        <v>0</v>
      </c>
      <c r="AG800">
        <f>VLOOKUP(CuentosContados[[#This Row],[Column1]],CuentosIndexados[],35,FALSE)</f>
        <v>0</v>
      </c>
      <c r="AH800">
        <f>VLOOKUP(CuentosContados[[#This Row],[Column1]],CuentosIndexados[],36,FALSE)</f>
        <v>0</v>
      </c>
      <c r="AI800">
        <f>VLOOKUP(CuentosContados[[#This Row],[Column1]],CuentosIndexados[],37,FALSE)</f>
        <v>0</v>
      </c>
      <c r="AJ800">
        <f>VLOOKUP(CuentosContados[[#This Row],[Column1]],CuentosIndexados[],38,FALSE)</f>
        <v>0</v>
      </c>
      <c r="AK800">
        <f>VLOOKUP(CuentosContados[[#This Row],[Column1]],CuentosIndexados[],39,FALSE)</f>
        <v>0</v>
      </c>
    </row>
    <row r="801" spans="1:37" x14ac:dyDescent="0.25">
      <c r="A801" t="s">
        <v>162</v>
      </c>
      <c r="B801">
        <f>VLOOKUP(CuentosContados[[#This Row],[Column1]],CuentosIndexados[],3,FALSE)</f>
        <v>0</v>
      </c>
      <c r="C801">
        <f>VLOOKUP(CuentosContados[[#This Row],[Column1]],CuentosIndexados[],5,FALSE)</f>
        <v>0</v>
      </c>
      <c r="D801">
        <f>VLOOKUP(CuentosContados[[#This Row],[Column1]],CuentosIndexados[],6,FALSE)</f>
        <v>0</v>
      </c>
      <c r="E801">
        <f>VLOOKUP(CuentosContados[[#This Row],[Column1]],CuentosIndexados[],7,FALSE)</f>
        <v>0</v>
      </c>
      <c r="F801">
        <f>VLOOKUP(CuentosContados[[#This Row],[Column1]],CuentosIndexados[],8,FALSE)</f>
        <v>0</v>
      </c>
      <c r="G801">
        <f>VLOOKUP(CuentosContados[[#This Row],[Column1]],CuentosIndexados[],9,FALSE)</f>
        <v>0</v>
      </c>
      <c r="H801">
        <f>VLOOKUP(CuentosContados[[#This Row],[Column1]],CuentosIndexados[],10,FALSE)</f>
        <v>0</v>
      </c>
      <c r="I801">
        <f>VLOOKUP(CuentosContados[[#This Row],[Column1]],CuentosIndexados[],11,FALSE)</f>
        <v>0</v>
      </c>
      <c r="J801">
        <f>VLOOKUP(CuentosContados[[#This Row],[Column1]],CuentosIndexados[],12,FALSE)</f>
        <v>0</v>
      </c>
      <c r="K801">
        <f>VLOOKUP(CuentosContados[[#This Row],[Column1]],CuentosIndexados[],13,FALSE)</f>
        <v>0</v>
      </c>
      <c r="L801">
        <f>VLOOKUP(CuentosContados[[#This Row],[Column1]],CuentosIndexados[],14,FALSE)</f>
        <v>0</v>
      </c>
      <c r="M801">
        <f>VLOOKUP(CuentosContados[[#This Row],[Column1]],CuentosIndexados[],15,FALSE)</f>
        <v>0</v>
      </c>
      <c r="N801">
        <f>VLOOKUP(CuentosContados[[#This Row],[Column1]],CuentosIndexados[],16,FALSE)</f>
        <v>0</v>
      </c>
      <c r="O801">
        <f>VLOOKUP(CuentosContados[[#This Row],[Column1]],CuentosIndexados[],17,FALSE)</f>
        <v>0</v>
      </c>
      <c r="P801">
        <f>VLOOKUP(CuentosContados[[#This Row],[Column1]],CuentosIndexados[],18,FALSE)</f>
        <v>0</v>
      </c>
      <c r="Q801">
        <f>VLOOKUP(CuentosContados[[#This Row],[Column1]],CuentosIndexados[],19,FALSE)</f>
        <v>0</v>
      </c>
      <c r="R801">
        <f>VLOOKUP(CuentosContados[[#This Row],[Column1]],CuentosIndexados[],20,FALSE)</f>
        <v>0</v>
      </c>
      <c r="S801">
        <f>VLOOKUP(CuentosContados[[#This Row],[Column1]],CuentosIndexados[],21,FALSE)</f>
        <v>0</v>
      </c>
      <c r="T801" t="str">
        <f>VLOOKUP(CuentosContados[[#This Row],[Column1]],CuentosIndexados[],22,FALSE)</f>
        <v>calma</v>
      </c>
      <c r="U801" t="str">
        <f>VLOOKUP(CuentosContados[[#This Row],[Column1]],CuentosIndexados[],23,FALSE)</f>
        <v>tension</v>
      </c>
      <c r="V801" t="str">
        <f>VLOOKUP(CuentosContados[[#This Row],[Column1]],CuentosIndexados[],24,FALSE)</f>
        <v>estres</v>
      </c>
      <c r="W801">
        <f>VLOOKUP(CuentosContados[[#This Row],[Column1]],CuentosIndexados[],25,FALSE)</f>
        <v>0</v>
      </c>
      <c r="X801">
        <f>VLOOKUP(CuentosContados[[#This Row],[Column1]],CuentosIndexados[],26,FALSE)</f>
        <v>0</v>
      </c>
      <c r="Y801">
        <f>VLOOKUP(CuentosContados[[#This Row],[Column1]],CuentosIndexados[],27,FALSE)</f>
        <v>0</v>
      </c>
      <c r="Z801">
        <f>VLOOKUP(CuentosContados[[#This Row],[Column1]],CuentosIndexados[],28,FALSE)</f>
        <v>0</v>
      </c>
      <c r="AA801">
        <f>VLOOKUP(CuentosContados[[#This Row],[Column1]],CuentosIndexados[],29,FALSE)</f>
        <v>0</v>
      </c>
      <c r="AB801">
        <f>VLOOKUP(CuentosContados[[#This Row],[Column1]],CuentosIndexados[],30,FALSE)</f>
        <v>0</v>
      </c>
      <c r="AC801">
        <f>VLOOKUP(CuentosContados[[#This Row],[Column1]],CuentosIndexados[],31,FALSE)</f>
        <v>0</v>
      </c>
      <c r="AD801">
        <f>VLOOKUP(CuentosContados[[#This Row],[Column1]],CuentosIndexados[],32,FALSE)</f>
        <v>0</v>
      </c>
      <c r="AE801">
        <f>VLOOKUP(CuentosContados[[#This Row],[Column1]],CuentosIndexados[],33,FALSE)</f>
        <v>0</v>
      </c>
      <c r="AF801">
        <f>VLOOKUP(CuentosContados[[#This Row],[Column1]],CuentosIndexados[],34,FALSE)</f>
        <v>0</v>
      </c>
      <c r="AG801">
        <f>VLOOKUP(CuentosContados[[#This Row],[Column1]],CuentosIndexados[],35,FALSE)</f>
        <v>0</v>
      </c>
      <c r="AH801">
        <f>VLOOKUP(CuentosContados[[#This Row],[Column1]],CuentosIndexados[],36,FALSE)</f>
        <v>0</v>
      </c>
      <c r="AI801">
        <f>VLOOKUP(CuentosContados[[#This Row],[Column1]],CuentosIndexados[],37,FALSE)</f>
        <v>0</v>
      </c>
      <c r="AJ801">
        <f>VLOOKUP(CuentosContados[[#This Row],[Column1]],CuentosIndexados[],38,FALSE)</f>
        <v>0</v>
      </c>
      <c r="AK801">
        <f>VLOOKUP(CuentosContados[[#This Row],[Column1]],CuentosIndexados[],39,FALSE)</f>
        <v>0</v>
      </c>
    </row>
    <row r="802" spans="1:37" x14ac:dyDescent="0.25">
      <c r="A802" t="s">
        <v>162</v>
      </c>
      <c r="B802">
        <f>VLOOKUP(CuentosContados[[#This Row],[Column1]],CuentosIndexados[],3,FALSE)</f>
        <v>0</v>
      </c>
      <c r="C802">
        <f>VLOOKUP(CuentosContados[[#This Row],[Column1]],CuentosIndexados[],5,FALSE)</f>
        <v>0</v>
      </c>
      <c r="D802">
        <f>VLOOKUP(CuentosContados[[#This Row],[Column1]],CuentosIndexados[],6,FALSE)</f>
        <v>0</v>
      </c>
      <c r="E802">
        <f>VLOOKUP(CuentosContados[[#This Row],[Column1]],CuentosIndexados[],7,FALSE)</f>
        <v>0</v>
      </c>
      <c r="F802">
        <f>VLOOKUP(CuentosContados[[#This Row],[Column1]],CuentosIndexados[],8,FALSE)</f>
        <v>0</v>
      </c>
      <c r="G802">
        <f>VLOOKUP(CuentosContados[[#This Row],[Column1]],CuentosIndexados[],9,FALSE)</f>
        <v>0</v>
      </c>
      <c r="H802">
        <f>VLOOKUP(CuentosContados[[#This Row],[Column1]],CuentosIndexados[],10,FALSE)</f>
        <v>0</v>
      </c>
      <c r="I802">
        <f>VLOOKUP(CuentosContados[[#This Row],[Column1]],CuentosIndexados[],11,FALSE)</f>
        <v>0</v>
      </c>
      <c r="J802">
        <f>VLOOKUP(CuentosContados[[#This Row],[Column1]],CuentosIndexados[],12,FALSE)</f>
        <v>0</v>
      </c>
      <c r="K802">
        <f>VLOOKUP(CuentosContados[[#This Row],[Column1]],CuentosIndexados[],13,FALSE)</f>
        <v>0</v>
      </c>
      <c r="L802">
        <f>VLOOKUP(CuentosContados[[#This Row],[Column1]],CuentosIndexados[],14,FALSE)</f>
        <v>0</v>
      </c>
      <c r="M802">
        <f>VLOOKUP(CuentosContados[[#This Row],[Column1]],CuentosIndexados[],15,FALSE)</f>
        <v>0</v>
      </c>
      <c r="N802">
        <f>VLOOKUP(CuentosContados[[#This Row],[Column1]],CuentosIndexados[],16,FALSE)</f>
        <v>0</v>
      </c>
      <c r="O802">
        <f>VLOOKUP(CuentosContados[[#This Row],[Column1]],CuentosIndexados[],17,FALSE)</f>
        <v>0</v>
      </c>
      <c r="P802">
        <f>VLOOKUP(CuentosContados[[#This Row],[Column1]],CuentosIndexados[],18,FALSE)</f>
        <v>0</v>
      </c>
      <c r="Q802">
        <f>VLOOKUP(CuentosContados[[#This Row],[Column1]],CuentosIndexados[],19,FALSE)</f>
        <v>0</v>
      </c>
      <c r="R802">
        <f>VLOOKUP(CuentosContados[[#This Row],[Column1]],CuentosIndexados[],20,FALSE)</f>
        <v>0</v>
      </c>
      <c r="S802">
        <f>VLOOKUP(CuentosContados[[#This Row],[Column1]],CuentosIndexados[],21,FALSE)</f>
        <v>0</v>
      </c>
      <c r="T802" t="str">
        <f>VLOOKUP(CuentosContados[[#This Row],[Column1]],CuentosIndexados[],22,FALSE)</f>
        <v>calma</v>
      </c>
      <c r="U802" t="str">
        <f>VLOOKUP(CuentosContados[[#This Row],[Column1]],CuentosIndexados[],23,FALSE)</f>
        <v>tension</v>
      </c>
      <c r="V802" t="str">
        <f>VLOOKUP(CuentosContados[[#This Row],[Column1]],CuentosIndexados[],24,FALSE)</f>
        <v>estres</v>
      </c>
      <c r="W802">
        <f>VLOOKUP(CuentosContados[[#This Row],[Column1]],CuentosIndexados[],25,FALSE)</f>
        <v>0</v>
      </c>
      <c r="X802">
        <f>VLOOKUP(CuentosContados[[#This Row],[Column1]],CuentosIndexados[],26,FALSE)</f>
        <v>0</v>
      </c>
      <c r="Y802">
        <f>VLOOKUP(CuentosContados[[#This Row],[Column1]],CuentosIndexados[],27,FALSE)</f>
        <v>0</v>
      </c>
      <c r="Z802">
        <f>VLOOKUP(CuentosContados[[#This Row],[Column1]],CuentosIndexados[],28,FALSE)</f>
        <v>0</v>
      </c>
      <c r="AA802">
        <f>VLOOKUP(CuentosContados[[#This Row],[Column1]],CuentosIndexados[],29,FALSE)</f>
        <v>0</v>
      </c>
      <c r="AB802">
        <f>VLOOKUP(CuentosContados[[#This Row],[Column1]],CuentosIndexados[],30,FALSE)</f>
        <v>0</v>
      </c>
      <c r="AC802">
        <f>VLOOKUP(CuentosContados[[#This Row],[Column1]],CuentosIndexados[],31,FALSE)</f>
        <v>0</v>
      </c>
      <c r="AD802">
        <f>VLOOKUP(CuentosContados[[#This Row],[Column1]],CuentosIndexados[],32,FALSE)</f>
        <v>0</v>
      </c>
      <c r="AE802">
        <f>VLOOKUP(CuentosContados[[#This Row],[Column1]],CuentosIndexados[],33,FALSE)</f>
        <v>0</v>
      </c>
      <c r="AF802">
        <f>VLOOKUP(CuentosContados[[#This Row],[Column1]],CuentosIndexados[],34,FALSE)</f>
        <v>0</v>
      </c>
      <c r="AG802">
        <f>VLOOKUP(CuentosContados[[#This Row],[Column1]],CuentosIndexados[],35,FALSE)</f>
        <v>0</v>
      </c>
      <c r="AH802">
        <f>VLOOKUP(CuentosContados[[#This Row],[Column1]],CuentosIndexados[],36,FALSE)</f>
        <v>0</v>
      </c>
      <c r="AI802">
        <f>VLOOKUP(CuentosContados[[#This Row],[Column1]],CuentosIndexados[],37,FALSE)</f>
        <v>0</v>
      </c>
      <c r="AJ802">
        <f>VLOOKUP(CuentosContados[[#This Row],[Column1]],CuentosIndexados[],38,FALSE)</f>
        <v>0</v>
      </c>
      <c r="AK802">
        <f>VLOOKUP(CuentosContados[[#This Row],[Column1]],CuentosIndexados[],39,FALSE)</f>
        <v>0</v>
      </c>
    </row>
    <row r="803" spans="1:37" x14ac:dyDescent="0.25">
      <c r="A803" t="s">
        <v>162</v>
      </c>
      <c r="B803">
        <f>VLOOKUP(CuentosContados[[#This Row],[Column1]],CuentosIndexados[],3,FALSE)</f>
        <v>0</v>
      </c>
      <c r="C803">
        <f>VLOOKUP(CuentosContados[[#This Row],[Column1]],CuentosIndexados[],5,FALSE)</f>
        <v>0</v>
      </c>
      <c r="D803">
        <f>VLOOKUP(CuentosContados[[#This Row],[Column1]],CuentosIndexados[],6,FALSE)</f>
        <v>0</v>
      </c>
      <c r="E803">
        <f>VLOOKUP(CuentosContados[[#This Row],[Column1]],CuentosIndexados[],7,FALSE)</f>
        <v>0</v>
      </c>
      <c r="F803">
        <f>VLOOKUP(CuentosContados[[#This Row],[Column1]],CuentosIndexados[],8,FALSE)</f>
        <v>0</v>
      </c>
      <c r="G803">
        <f>VLOOKUP(CuentosContados[[#This Row],[Column1]],CuentosIndexados[],9,FALSE)</f>
        <v>0</v>
      </c>
      <c r="H803">
        <f>VLOOKUP(CuentosContados[[#This Row],[Column1]],CuentosIndexados[],10,FALSE)</f>
        <v>0</v>
      </c>
      <c r="I803">
        <f>VLOOKUP(CuentosContados[[#This Row],[Column1]],CuentosIndexados[],11,FALSE)</f>
        <v>0</v>
      </c>
      <c r="J803">
        <f>VLOOKUP(CuentosContados[[#This Row],[Column1]],CuentosIndexados[],12,FALSE)</f>
        <v>0</v>
      </c>
      <c r="K803">
        <f>VLOOKUP(CuentosContados[[#This Row],[Column1]],CuentosIndexados[],13,FALSE)</f>
        <v>0</v>
      </c>
      <c r="L803">
        <f>VLOOKUP(CuentosContados[[#This Row],[Column1]],CuentosIndexados[],14,FALSE)</f>
        <v>0</v>
      </c>
      <c r="M803">
        <f>VLOOKUP(CuentosContados[[#This Row],[Column1]],CuentosIndexados[],15,FALSE)</f>
        <v>0</v>
      </c>
      <c r="N803">
        <f>VLOOKUP(CuentosContados[[#This Row],[Column1]],CuentosIndexados[],16,FALSE)</f>
        <v>0</v>
      </c>
      <c r="O803">
        <f>VLOOKUP(CuentosContados[[#This Row],[Column1]],CuentosIndexados[],17,FALSE)</f>
        <v>0</v>
      </c>
      <c r="P803">
        <f>VLOOKUP(CuentosContados[[#This Row],[Column1]],CuentosIndexados[],18,FALSE)</f>
        <v>0</v>
      </c>
      <c r="Q803">
        <f>VLOOKUP(CuentosContados[[#This Row],[Column1]],CuentosIndexados[],19,FALSE)</f>
        <v>0</v>
      </c>
      <c r="R803">
        <f>VLOOKUP(CuentosContados[[#This Row],[Column1]],CuentosIndexados[],20,FALSE)</f>
        <v>0</v>
      </c>
      <c r="S803">
        <f>VLOOKUP(CuentosContados[[#This Row],[Column1]],CuentosIndexados[],21,FALSE)</f>
        <v>0</v>
      </c>
      <c r="T803" t="str">
        <f>VLOOKUP(CuentosContados[[#This Row],[Column1]],CuentosIndexados[],22,FALSE)</f>
        <v>calma</v>
      </c>
      <c r="U803" t="str">
        <f>VLOOKUP(CuentosContados[[#This Row],[Column1]],CuentosIndexados[],23,FALSE)</f>
        <v>tension</v>
      </c>
      <c r="V803" t="str">
        <f>VLOOKUP(CuentosContados[[#This Row],[Column1]],CuentosIndexados[],24,FALSE)</f>
        <v>estres</v>
      </c>
      <c r="W803">
        <f>VLOOKUP(CuentosContados[[#This Row],[Column1]],CuentosIndexados[],25,FALSE)</f>
        <v>0</v>
      </c>
      <c r="X803">
        <f>VLOOKUP(CuentosContados[[#This Row],[Column1]],CuentosIndexados[],26,FALSE)</f>
        <v>0</v>
      </c>
      <c r="Y803">
        <f>VLOOKUP(CuentosContados[[#This Row],[Column1]],CuentosIndexados[],27,FALSE)</f>
        <v>0</v>
      </c>
      <c r="Z803">
        <f>VLOOKUP(CuentosContados[[#This Row],[Column1]],CuentosIndexados[],28,FALSE)</f>
        <v>0</v>
      </c>
      <c r="AA803">
        <f>VLOOKUP(CuentosContados[[#This Row],[Column1]],CuentosIndexados[],29,FALSE)</f>
        <v>0</v>
      </c>
      <c r="AB803">
        <f>VLOOKUP(CuentosContados[[#This Row],[Column1]],CuentosIndexados[],30,FALSE)</f>
        <v>0</v>
      </c>
      <c r="AC803">
        <f>VLOOKUP(CuentosContados[[#This Row],[Column1]],CuentosIndexados[],31,FALSE)</f>
        <v>0</v>
      </c>
      <c r="AD803">
        <f>VLOOKUP(CuentosContados[[#This Row],[Column1]],CuentosIndexados[],32,FALSE)</f>
        <v>0</v>
      </c>
      <c r="AE803">
        <f>VLOOKUP(CuentosContados[[#This Row],[Column1]],CuentosIndexados[],33,FALSE)</f>
        <v>0</v>
      </c>
      <c r="AF803">
        <f>VLOOKUP(CuentosContados[[#This Row],[Column1]],CuentosIndexados[],34,FALSE)</f>
        <v>0</v>
      </c>
      <c r="AG803">
        <f>VLOOKUP(CuentosContados[[#This Row],[Column1]],CuentosIndexados[],35,FALSE)</f>
        <v>0</v>
      </c>
      <c r="AH803">
        <f>VLOOKUP(CuentosContados[[#This Row],[Column1]],CuentosIndexados[],36,FALSE)</f>
        <v>0</v>
      </c>
      <c r="AI803">
        <f>VLOOKUP(CuentosContados[[#This Row],[Column1]],CuentosIndexados[],37,FALSE)</f>
        <v>0</v>
      </c>
      <c r="AJ803">
        <f>VLOOKUP(CuentosContados[[#This Row],[Column1]],CuentosIndexados[],38,FALSE)</f>
        <v>0</v>
      </c>
      <c r="AK803">
        <f>VLOOKUP(CuentosContados[[#This Row],[Column1]],CuentosIndexados[],39,FALSE)</f>
        <v>0</v>
      </c>
    </row>
    <row r="804" spans="1:37" x14ac:dyDescent="0.25">
      <c r="A804" t="s">
        <v>162</v>
      </c>
      <c r="B804">
        <f>VLOOKUP(CuentosContados[[#This Row],[Column1]],CuentosIndexados[],3,FALSE)</f>
        <v>0</v>
      </c>
      <c r="C804">
        <f>VLOOKUP(CuentosContados[[#This Row],[Column1]],CuentosIndexados[],5,FALSE)</f>
        <v>0</v>
      </c>
      <c r="D804">
        <f>VLOOKUP(CuentosContados[[#This Row],[Column1]],CuentosIndexados[],6,FALSE)</f>
        <v>0</v>
      </c>
      <c r="E804">
        <f>VLOOKUP(CuentosContados[[#This Row],[Column1]],CuentosIndexados[],7,FALSE)</f>
        <v>0</v>
      </c>
      <c r="F804">
        <f>VLOOKUP(CuentosContados[[#This Row],[Column1]],CuentosIndexados[],8,FALSE)</f>
        <v>0</v>
      </c>
      <c r="G804">
        <f>VLOOKUP(CuentosContados[[#This Row],[Column1]],CuentosIndexados[],9,FALSE)</f>
        <v>0</v>
      </c>
      <c r="H804">
        <f>VLOOKUP(CuentosContados[[#This Row],[Column1]],CuentosIndexados[],10,FALSE)</f>
        <v>0</v>
      </c>
      <c r="I804">
        <f>VLOOKUP(CuentosContados[[#This Row],[Column1]],CuentosIndexados[],11,FALSE)</f>
        <v>0</v>
      </c>
      <c r="J804">
        <f>VLOOKUP(CuentosContados[[#This Row],[Column1]],CuentosIndexados[],12,FALSE)</f>
        <v>0</v>
      </c>
      <c r="K804">
        <f>VLOOKUP(CuentosContados[[#This Row],[Column1]],CuentosIndexados[],13,FALSE)</f>
        <v>0</v>
      </c>
      <c r="L804">
        <f>VLOOKUP(CuentosContados[[#This Row],[Column1]],CuentosIndexados[],14,FALSE)</f>
        <v>0</v>
      </c>
      <c r="M804">
        <f>VLOOKUP(CuentosContados[[#This Row],[Column1]],CuentosIndexados[],15,FALSE)</f>
        <v>0</v>
      </c>
      <c r="N804">
        <f>VLOOKUP(CuentosContados[[#This Row],[Column1]],CuentosIndexados[],16,FALSE)</f>
        <v>0</v>
      </c>
      <c r="O804">
        <f>VLOOKUP(CuentosContados[[#This Row],[Column1]],CuentosIndexados[],17,FALSE)</f>
        <v>0</v>
      </c>
      <c r="P804">
        <f>VLOOKUP(CuentosContados[[#This Row],[Column1]],CuentosIndexados[],18,FALSE)</f>
        <v>0</v>
      </c>
      <c r="Q804">
        <f>VLOOKUP(CuentosContados[[#This Row],[Column1]],CuentosIndexados[],19,FALSE)</f>
        <v>0</v>
      </c>
      <c r="R804">
        <f>VLOOKUP(CuentosContados[[#This Row],[Column1]],CuentosIndexados[],20,FALSE)</f>
        <v>0</v>
      </c>
      <c r="S804">
        <f>VLOOKUP(CuentosContados[[#This Row],[Column1]],CuentosIndexados[],21,FALSE)</f>
        <v>0</v>
      </c>
      <c r="T804" t="str">
        <f>VLOOKUP(CuentosContados[[#This Row],[Column1]],CuentosIndexados[],22,FALSE)</f>
        <v>calma</v>
      </c>
      <c r="U804" t="str">
        <f>VLOOKUP(CuentosContados[[#This Row],[Column1]],CuentosIndexados[],23,FALSE)</f>
        <v>tension</v>
      </c>
      <c r="V804" t="str">
        <f>VLOOKUP(CuentosContados[[#This Row],[Column1]],CuentosIndexados[],24,FALSE)</f>
        <v>estres</v>
      </c>
      <c r="W804">
        <f>VLOOKUP(CuentosContados[[#This Row],[Column1]],CuentosIndexados[],25,FALSE)</f>
        <v>0</v>
      </c>
      <c r="X804">
        <f>VLOOKUP(CuentosContados[[#This Row],[Column1]],CuentosIndexados[],26,FALSE)</f>
        <v>0</v>
      </c>
      <c r="Y804">
        <f>VLOOKUP(CuentosContados[[#This Row],[Column1]],CuentosIndexados[],27,FALSE)</f>
        <v>0</v>
      </c>
      <c r="Z804">
        <f>VLOOKUP(CuentosContados[[#This Row],[Column1]],CuentosIndexados[],28,FALSE)</f>
        <v>0</v>
      </c>
      <c r="AA804">
        <f>VLOOKUP(CuentosContados[[#This Row],[Column1]],CuentosIndexados[],29,FALSE)</f>
        <v>0</v>
      </c>
      <c r="AB804">
        <f>VLOOKUP(CuentosContados[[#This Row],[Column1]],CuentosIndexados[],30,FALSE)</f>
        <v>0</v>
      </c>
      <c r="AC804">
        <f>VLOOKUP(CuentosContados[[#This Row],[Column1]],CuentosIndexados[],31,FALSE)</f>
        <v>0</v>
      </c>
      <c r="AD804">
        <f>VLOOKUP(CuentosContados[[#This Row],[Column1]],CuentosIndexados[],32,FALSE)</f>
        <v>0</v>
      </c>
      <c r="AE804">
        <f>VLOOKUP(CuentosContados[[#This Row],[Column1]],CuentosIndexados[],33,FALSE)</f>
        <v>0</v>
      </c>
      <c r="AF804">
        <f>VLOOKUP(CuentosContados[[#This Row],[Column1]],CuentosIndexados[],34,FALSE)</f>
        <v>0</v>
      </c>
      <c r="AG804">
        <f>VLOOKUP(CuentosContados[[#This Row],[Column1]],CuentosIndexados[],35,FALSE)</f>
        <v>0</v>
      </c>
      <c r="AH804">
        <f>VLOOKUP(CuentosContados[[#This Row],[Column1]],CuentosIndexados[],36,FALSE)</f>
        <v>0</v>
      </c>
      <c r="AI804">
        <f>VLOOKUP(CuentosContados[[#This Row],[Column1]],CuentosIndexados[],37,FALSE)</f>
        <v>0</v>
      </c>
      <c r="AJ804">
        <f>VLOOKUP(CuentosContados[[#This Row],[Column1]],CuentosIndexados[],38,FALSE)</f>
        <v>0</v>
      </c>
      <c r="AK804">
        <f>VLOOKUP(CuentosContados[[#This Row],[Column1]],CuentosIndexados[],39,FALSE)</f>
        <v>0</v>
      </c>
    </row>
    <row r="805" spans="1:37" x14ac:dyDescent="0.25">
      <c r="A805" t="s">
        <v>162</v>
      </c>
      <c r="B805">
        <f>VLOOKUP(CuentosContados[[#This Row],[Column1]],CuentosIndexados[],3,FALSE)</f>
        <v>0</v>
      </c>
      <c r="C805">
        <f>VLOOKUP(CuentosContados[[#This Row],[Column1]],CuentosIndexados[],5,FALSE)</f>
        <v>0</v>
      </c>
      <c r="D805">
        <f>VLOOKUP(CuentosContados[[#This Row],[Column1]],CuentosIndexados[],6,FALSE)</f>
        <v>0</v>
      </c>
      <c r="E805">
        <f>VLOOKUP(CuentosContados[[#This Row],[Column1]],CuentosIndexados[],7,FALSE)</f>
        <v>0</v>
      </c>
      <c r="F805">
        <f>VLOOKUP(CuentosContados[[#This Row],[Column1]],CuentosIndexados[],8,FALSE)</f>
        <v>0</v>
      </c>
      <c r="G805">
        <f>VLOOKUP(CuentosContados[[#This Row],[Column1]],CuentosIndexados[],9,FALSE)</f>
        <v>0</v>
      </c>
      <c r="H805">
        <f>VLOOKUP(CuentosContados[[#This Row],[Column1]],CuentosIndexados[],10,FALSE)</f>
        <v>0</v>
      </c>
      <c r="I805">
        <f>VLOOKUP(CuentosContados[[#This Row],[Column1]],CuentosIndexados[],11,FALSE)</f>
        <v>0</v>
      </c>
      <c r="J805">
        <f>VLOOKUP(CuentosContados[[#This Row],[Column1]],CuentosIndexados[],12,FALSE)</f>
        <v>0</v>
      </c>
      <c r="K805">
        <f>VLOOKUP(CuentosContados[[#This Row],[Column1]],CuentosIndexados[],13,FALSE)</f>
        <v>0</v>
      </c>
      <c r="L805">
        <f>VLOOKUP(CuentosContados[[#This Row],[Column1]],CuentosIndexados[],14,FALSE)</f>
        <v>0</v>
      </c>
      <c r="M805">
        <f>VLOOKUP(CuentosContados[[#This Row],[Column1]],CuentosIndexados[],15,FALSE)</f>
        <v>0</v>
      </c>
      <c r="N805">
        <f>VLOOKUP(CuentosContados[[#This Row],[Column1]],CuentosIndexados[],16,FALSE)</f>
        <v>0</v>
      </c>
      <c r="O805">
        <f>VLOOKUP(CuentosContados[[#This Row],[Column1]],CuentosIndexados[],17,FALSE)</f>
        <v>0</v>
      </c>
      <c r="P805">
        <f>VLOOKUP(CuentosContados[[#This Row],[Column1]],CuentosIndexados[],18,FALSE)</f>
        <v>0</v>
      </c>
      <c r="Q805">
        <f>VLOOKUP(CuentosContados[[#This Row],[Column1]],CuentosIndexados[],19,FALSE)</f>
        <v>0</v>
      </c>
      <c r="R805">
        <f>VLOOKUP(CuentosContados[[#This Row],[Column1]],CuentosIndexados[],20,FALSE)</f>
        <v>0</v>
      </c>
      <c r="S805">
        <f>VLOOKUP(CuentosContados[[#This Row],[Column1]],CuentosIndexados[],21,FALSE)</f>
        <v>0</v>
      </c>
      <c r="T805" t="str">
        <f>VLOOKUP(CuentosContados[[#This Row],[Column1]],CuentosIndexados[],22,FALSE)</f>
        <v>calma</v>
      </c>
      <c r="U805" t="str">
        <f>VLOOKUP(CuentosContados[[#This Row],[Column1]],CuentosIndexados[],23,FALSE)</f>
        <v>tension</v>
      </c>
      <c r="V805" t="str">
        <f>VLOOKUP(CuentosContados[[#This Row],[Column1]],CuentosIndexados[],24,FALSE)</f>
        <v>estres</v>
      </c>
      <c r="W805">
        <f>VLOOKUP(CuentosContados[[#This Row],[Column1]],CuentosIndexados[],25,FALSE)</f>
        <v>0</v>
      </c>
      <c r="X805">
        <f>VLOOKUP(CuentosContados[[#This Row],[Column1]],CuentosIndexados[],26,FALSE)</f>
        <v>0</v>
      </c>
      <c r="Y805">
        <f>VLOOKUP(CuentosContados[[#This Row],[Column1]],CuentosIndexados[],27,FALSE)</f>
        <v>0</v>
      </c>
      <c r="Z805">
        <f>VLOOKUP(CuentosContados[[#This Row],[Column1]],CuentosIndexados[],28,FALSE)</f>
        <v>0</v>
      </c>
      <c r="AA805">
        <f>VLOOKUP(CuentosContados[[#This Row],[Column1]],CuentosIndexados[],29,FALSE)</f>
        <v>0</v>
      </c>
      <c r="AB805">
        <f>VLOOKUP(CuentosContados[[#This Row],[Column1]],CuentosIndexados[],30,FALSE)</f>
        <v>0</v>
      </c>
      <c r="AC805">
        <f>VLOOKUP(CuentosContados[[#This Row],[Column1]],CuentosIndexados[],31,FALSE)</f>
        <v>0</v>
      </c>
      <c r="AD805">
        <f>VLOOKUP(CuentosContados[[#This Row],[Column1]],CuentosIndexados[],32,FALSE)</f>
        <v>0</v>
      </c>
      <c r="AE805">
        <f>VLOOKUP(CuentosContados[[#This Row],[Column1]],CuentosIndexados[],33,FALSE)</f>
        <v>0</v>
      </c>
      <c r="AF805">
        <f>VLOOKUP(CuentosContados[[#This Row],[Column1]],CuentosIndexados[],34,FALSE)</f>
        <v>0</v>
      </c>
      <c r="AG805">
        <f>VLOOKUP(CuentosContados[[#This Row],[Column1]],CuentosIndexados[],35,FALSE)</f>
        <v>0</v>
      </c>
      <c r="AH805">
        <f>VLOOKUP(CuentosContados[[#This Row],[Column1]],CuentosIndexados[],36,FALSE)</f>
        <v>0</v>
      </c>
      <c r="AI805">
        <f>VLOOKUP(CuentosContados[[#This Row],[Column1]],CuentosIndexados[],37,FALSE)</f>
        <v>0</v>
      </c>
      <c r="AJ805">
        <f>VLOOKUP(CuentosContados[[#This Row],[Column1]],CuentosIndexados[],38,FALSE)</f>
        <v>0</v>
      </c>
      <c r="AK805">
        <f>VLOOKUP(CuentosContados[[#This Row],[Column1]],CuentosIndexados[],39,FALSE)</f>
        <v>0</v>
      </c>
    </row>
    <row r="806" spans="1:37" x14ac:dyDescent="0.25">
      <c r="A806" t="s">
        <v>162</v>
      </c>
      <c r="B806">
        <f>VLOOKUP(CuentosContados[[#This Row],[Column1]],CuentosIndexados[],3,FALSE)</f>
        <v>0</v>
      </c>
      <c r="C806">
        <f>VLOOKUP(CuentosContados[[#This Row],[Column1]],CuentosIndexados[],5,FALSE)</f>
        <v>0</v>
      </c>
      <c r="D806">
        <f>VLOOKUP(CuentosContados[[#This Row],[Column1]],CuentosIndexados[],6,FALSE)</f>
        <v>0</v>
      </c>
      <c r="E806">
        <f>VLOOKUP(CuentosContados[[#This Row],[Column1]],CuentosIndexados[],7,FALSE)</f>
        <v>0</v>
      </c>
      <c r="F806">
        <f>VLOOKUP(CuentosContados[[#This Row],[Column1]],CuentosIndexados[],8,FALSE)</f>
        <v>0</v>
      </c>
      <c r="G806">
        <f>VLOOKUP(CuentosContados[[#This Row],[Column1]],CuentosIndexados[],9,FALSE)</f>
        <v>0</v>
      </c>
      <c r="H806">
        <f>VLOOKUP(CuentosContados[[#This Row],[Column1]],CuentosIndexados[],10,FALSE)</f>
        <v>0</v>
      </c>
      <c r="I806">
        <f>VLOOKUP(CuentosContados[[#This Row],[Column1]],CuentosIndexados[],11,FALSE)</f>
        <v>0</v>
      </c>
      <c r="J806">
        <f>VLOOKUP(CuentosContados[[#This Row],[Column1]],CuentosIndexados[],12,FALSE)</f>
        <v>0</v>
      </c>
      <c r="K806">
        <f>VLOOKUP(CuentosContados[[#This Row],[Column1]],CuentosIndexados[],13,FALSE)</f>
        <v>0</v>
      </c>
      <c r="L806">
        <f>VLOOKUP(CuentosContados[[#This Row],[Column1]],CuentosIndexados[],14,FALSE)</f>
        <v>0</v>
      </c>
      <c r="M806">
        <f>VLOOKUP(CuentosContados[[#This Row],[Column1]],CuentosIndexados[],15,FALSE)</f>
        <v>0</v>
      </c>
      <c r="N806">
        <f>VLOOKUP(CuentosContados[[#This Row],[Column1]],CuentosIndexados[],16,FALSE)</f>
        <v>0</v>
      </c>
      <c r="O806">
        <f>VLOOKUP(CuentosContados[[#This Row],[Column1]],CuentosIndexados[],17,FALSE)</f>
        <v>0</v>
      </c>
      <c r="P806">
        <f>VLOOKUP(CuentosContados[[#This Row],[Column1]],CuentosIndexados[],18,FALSE)</f>
        <v>0</v>
      </c>
      <c r="Q806">
        <f>VLOOKUP(CuentosContados[[#This Row],[Column1]],CuentosIndexados[],19,FALSE)</f>
        <v>0</v>
      </c>
      <c r="R806">
        <f>VLOOKUP(CuentosContados[[#This Row],[Column1]],CuentosIndexados[],20,FALSE)</f>
        <v>0</v>
      </c>
      <c r="S806">
        <f>VLOOKUP(CuentosContados[[#This Row],[Column1]],CuentosIndexados[],21,FALSE)</f>
        <v>0</v>
      </c>
      <c r="T806" t="str">
        <f>VLOOKUP(CuentosContados[[#This Row],[Column1]],CuentosIndexados[],22,FALSE)</f>
        <v>calma</v>
      </c>
      <c r="U806" t="str">
        <f>VLOOKUP(CuentosContados[[#This Row],[Column1]],CuentosIndexados[],23,FALSE)</f>
        <v>tension</v>
      </c>
      <c r="V806" t="str">
        <f>VLOOKUP(CuentosContados[[#This Row],[Column1]],CuentosIndexados[],24,FALSE)</f>
        <v>estres</v>
      </c>
      <c r="W806">
        <f>VLOOKUP(CuentosContados[[#This Row],[Column1]],CuentosIndexados[],25,FALSE)</f>
        <v>0</v>
      </c>
      <c r="X806">
        <f>VLOOKUP(CuentosContados[[#This Row],[Column1]],CuentosIndexados[],26,FALSE)</f>
        <v>0</v>
      </c>
      <c r="Y806">
        <f>VLOOKUP(CuentosContados[[#This Row],[Column1]],CuentosIndexados[],27,FALSE)</f>
        <v>0</v>
      </c>
      <c r="Z806">
        <f>VLOOKUP(CuentosContados[[#This Row],[Column1]],CuentosIndexados[],28,FALSE)</f>
        <v>0</v>
      </c>
      <c r="AA806">
        <f>VLOOKUP(CuentosContados[[#This Row],[Column1]],CuentosIndexados[],29,FALSE)</f>
        <v>0</v>
      </c>
      <c r="AB806">
        <f>VLOOKUP(CuentosContados[[#This Row],[Column1]],CuentosIndexados[],30,FALSE)</f>
        <v>0</v>
      </c>
      <c r="AC806">
        <f>VLOOKUP(CuentosContados[[#This Row],[Column1]],CuentosIndexados[],31,FALSE)</f>
        <v>0</v>
      </c>
      <c r="AD806">
        <f>VLOOKUP(CuentosContados[[#This Row],[Column1]],CuentosIndexados[],32,FALSE)</f>
        <v>0</v>
      </c>
      <c r="AE806">
        <f>VLOOKUP(CuentosContados[[#This Row],[Column1]],CuentosIndexados[],33,FALSE)</f>
        <v>0</v>
      </c>
      <c r="AF806">
        <f>VLOOKUP(CuentosContados[[#This Row],[Column1]],CuentosIndexados[],34,FALSE)</f>
        <v>0</v>
      </c>
      <c r="AG806">
        <f>VLOOKUP(CuentosContados[[#This Row],[Column1]],CuentosIndexados[],35,FALSE)</f>
        <v>0</v>
      </c>
      <c r="AH806">
        <f>VLOOKUP(CuentosContados[[#This Row],[Column1]],CuentosIndexados[],36,FALSE)</f>
        <v>0</v>
      </c>
      <c r="AI806">
        <f>VLOOKUP(CuentosContados[[#This Row],[Column1]],CuentosIndexados[],37,FALSE)</f>
        <v>0</v>
      </c>
      <c r="AJ806">
        <f>VLOOKUP(CuentosContados[[#This Row],[Column1]],CuentosIndexados[],38,FALSE)</f>
        <v>0</v>
      </c>
      <c r="AK806">
        <f>VLOOKUP(CuentosContados[[#This Row],[Column1]],CuentosIndexados[],39,FALSE)</f>
        <v>0</v>
      </c>
    </row>
    <row r="807" spans="1:37" x14ac:dyDescent="0.25">
      <c r="A807" t="s">
        <v>162</v>
      </c>
      <c r="B807">
        <f>VLOOKUP(CuentosContados[[#This Row],[Column1]],CuentosIndexados[],3,FALSE)</f>
        <v>0</v>
      </c>
      <c r="C807">
        <f>VLOOKUP(CuentosContados[[#This Row],[Column1]],CuentosIndexados[],5,FALSE)</f>
        <v>0</v>
      </c>
      <c r="D807">
        <f>VLOOKUP(CuentosContados[[#This Row],[Column1]],CuentosIndexados[],6,FALSE)</f>
        <v>0</v>
      </c>
      <c r="E807">
        <f>VLOOKUP(CuentosContados[[#This Row],[Column1]],CuentosIndexados[],7,FALSE)</f>
        <v>0</v>
      </c>
      <c r="F807">
        <f>VLOOKUP(CuentosContados[[#This Row],[Column1]],CuentosIndexados[],8,FALSE)</f>
        <v>0</v>
      </c>
      <c r="G807">
        <f>VLOOKUP(CuentosContados[[#This Row],[Column1]],CuentosIndexados[],9,FALSE)</f>
        <v>0</v>
      </c>
      <c r="H807">
        <f>VLOOKUP(CuentosContados[[#This Row],[Column1]],CuentosIndexados[],10,FALSE)</f>
        <v>0</v>
      </c>
      <c r="I807">
        <f>VLOOKUP(CuentosContados[[#This Row],[Column1]],CuentosIndexados[],11,FALSE)</f>
        <v>0</v>
      </c>
      <c r="J807">
        <f>VLOOKUP(CuentosContados[[#This Row],[Column1]],CuentosIndexados[],12,FALSE)</f>
        <v>0</v>
      </c>
      <c r="K807">
        <f>VLOOKUP(CuentosContados[[#This Row],[Column1]],CuentosIndexados[],13,FALSE)</f>
        <v>0</v>
      </c>
      <c r="L807">
        <f>VLOOKUP(CuentosContados[[#This Row],[Column1]],CuentosIndexados[],14,FALSE)</f>
        <v>0</v>
      </c>
      <c r="M807">
        <f>VLOOKUP(CuentosContados[[#This Row],[Column1]],CuentosIndexados[],15,FALSE)</f>
        <v>0</v>
      </c>
      <c r="N807">
        <f>VLOOKUP(CuentosContados[[#This Row],[Column1]],CuentosIndexados[],16,FALSE)</f>
        <v>0</v>
      </c>
      <c r="O807">
        <f>VLOOKUP(CuentosContados[[#This Row],[Column1]],CuentosIndexados[],17,FALSE)</f>
        <v>0</v>
      </c>
      <c r="P807">
        <f>VLOOKUP(CuentosContados[[#This Row],[Column1]],CuentosIndexados[],18,FALSE)</f>
        <v>0</v>
      </c>
      <c r="Q807">
        <f>VLOOKUP(CuentosContados[[#This Row],[Column1]],CuentosIndexados[],19,FALSE)</f>
        <v>0</v>
      </c>
      <c r="R807">
        <f>VLOOKUP(CuentosContados[[#This Row],[Column1]],CuentosIndexados[],20,FALSE)</f>
        <v>0</v>
      </c>
      <c r="S807">
        <f>VLOOKUP(CuentosContados[[#This Row],[Column1]],CuentosIndexados[],21,FALSE)</f>
        <v>0</v>
      </c>
      <c r="T807" t="str">
        <f>VLOOKUP(CuentosContados[[#This Row],[Column1]],CuentosIndexados[],22,FALSE)</f>
        <v>calma</v>
      </c>
      <c r="U807" t="str">
        <f>VLOOKUP(CuentosContados[[#This Row],[Column1]],CuentosIndexados[],23,FALSE)</f>
        <v>tension</v>
      </c>
      <c r="V807" t="str">
        <f>VLOOKUP(CuentosContados[[#This Row],[Column1]],CuentosIndexados[],24,FALSE)</f>
        <v>estres</v>
      </c>
      <c r="W807">
        <f>VLOOKUP(CuentosContados[[#This Row],[Column1]],CuentosIndexados[],25,FALSE)</f>
        <v>0</v>
      </c>
      <c r="X807">
        <f>VLOOKUP(CuentosContados[[#This Row],[Column1]],CuentosIndexados[],26,FALSE)</f>
        <v>0</v>
      </c>
      <c r="Y807">
        <f>VLOOKUP(CuentosContados[[#This Row],[Column1]],CuentosIndexados[],27,FALSE)</f>
        <v>0</v>
      </c>
      <c r="Z807">
        <f>VLOOKUP(CuentosContados[[#This Row],[Column1]],CuentosIndexados[],28,FALSE)</f>
        <v>0</v>
      </c>
      <c r="AA807">
        <f>VLOOKUP(CuentosContados[[#This Row],[Column1]],CuentosIndexados[],29,FALSE)</f>
        <v>0</v>
      </c>
      <c r="AB807">
        <f>VLOOKUP(CuentosContados[[#This Row],[Column1]],CuentosIndexados[],30,FALSE)</f>
        <v>0</v>
      </c>
      <c r="AC807">
        <f>VLOOKUP(CuentosContados[[#This Row],[Column1]],CuentosIndexados[],31,FALSE)</f>
        <v>0</v>
      </c>
      <c r="AD807">
        <f>VLOOKUP(CuentosContados[[#This Row],[Column1]],CuentosIndexados[],32,FALSE)</f>
        <v>0</v>
      </c>
      <c r="AE807">
        <f>VLOOKUP(CuentosContados[[#This Row],[Column1]],CuentosIndexados[],33,FALSE)</f>
        <v>0</v>
      </c>
      <c r="AF807">
        <f>VLOOKUP(CuentosContados[[#This Row],[Column1]],CuentosIndexados[],34,FALSE)</f>
        <v>0</v>
      </c>
      <c r="AG807">
        <f>VLOOKUP(CuentosContados[[#This Row],[Column1]],CuentosIndexados[],35,FALSE)</f>
        <v>0</v>
      </c>
      <c r="AH807">
        <f>VLOOKUP(CuentosContados[[#This Row],[Column1]],CuentosIndexados[],36,FALSE)</f>
        <v>0</v>
      </c>
      <c r="AI807">
        <f>VLOOKUP(CuentosContados[[#This Row],[Column1]],CuentosIndexados[],37,FALSE)</f>
        <v>0</v>
      </c>
      <c r="AJ807">
        <f>VLOOKUP(CuentosContados[[#This Row],[Column1]],CuentosIndexados[],38,FALSE)</f>
        <v>0</v>
      </c>
      <c r="AK807">
        <f>VLOOKUP(CuentosContados[[#This Row],[Column1]],CuentosIndexados[],39,FALSE)</f>
        <v>0</v>
      </c>
    </row>
    <row r="808" spans="1:37" x14ac:dyDescent="0.25">
      <c r="A808" t="s">
        <v>162</v>
      </c>
      <c r="B808">
        <f>VLOOKUP(CuentosContados[[#This Row],[Column1]],CuentosIndexados[],3,FALSE)</f>
        <v>0</v>
      </c>
      <c r="C808">
        <f>VLOOKUP(CuentosContados[[#This Row],[Column1]],CuentosIndexados[],5,FALSE)</f>
        <v>0</v>
      </c>
      <c r="D808">
        <f>VLOOKUP(CuentosContados[[#This Row],[Column1]],CuentosIndexados[],6,FALSE)</f>
        <v>0</v>
      </c>
      <c r="E808">
        <f>VLOOKUP(CuentosContados[[#This Row],[Column1]],CuentosIndexados[],7,FALSE)</f>
        <v>0</v>
      </c>
      <c r="F808">
        <f>VLOOKUP(CuentosContados[[#This Row],[Column1]],CuentosIndexados[],8,FALSE)</f>
        <v>0</v>
      </c>
      <c r="G808">
        <f>VLOOKUP(CuentosContados[[#This Row],[Column1]],CuentosIndexados[],9,FALSE)</f>
        <v>0</v>
      </c>
      <c r="H808">
        <f>VLOOKUP(CuentosContados[[#This Row],[Column1]],CuentosIndexados[],10,FALSE)</f>
        <v>0</v>
      </c>
      <c r="I808">
        <f>VLOOKUP(CuentosContados[[#This Row],[Column1]],CuentosIndexados[],11,FALSE)</f>
        <v>0</v>
      </c>
      <c r="J808">
        <f>VLOOKUP(CuentosContados[[#This Row],[Column1]],CuentosIndexados[],12,FALSE)</f>
        <v>0</v>
      </c>
      <c r="K808">
        <f>VLOOKUP(CuentosContados[[#This Row],[Column1]],CuentosIndexados[],13,FALSE)</f>
        <v>0</v>
      </c>
      <c r="L808">
        <f>VLOOKUP(CuentosContados[[#This Row],[Column1]],CuentosIndexados[],14,FALSE)</f>
        <v>0</v>
      </c>
      <c r="M808">
        <f>VLOOKUP(CuentosContados[[#This Row],[Column1]],CuentosIndexados[],15,FALSE)</f>
        <v>0</v>
      </c>
      <c r="N808">
        <f>VLOOKUP(CuentosContados[[#This Row],[Column1]],CuentosIndexados[],16,FALSE)</f>
        <v>0</v>
      </c>
      <c r="O808">
        <f>VLOOKUP(CuentosContados[[#This Row],[Column1]],CuentosIndexados[],17,FALSE)</f>
        <v>0</v>
      </c>
      <c r="P808">
        <f>VLOOKUP(CuentosContados[[#This Row],[Column1]],CuentosIndexados[],18,FALSE)</f>
        <v>0</v>
      </c>
      <c r="Q808">
        <f>VLOOKUP(CuentosContados[[#This Row],[Column1]],CuentosIndexados[],19,FALSE)</f>
        <v>0</v>
      </c>
      <c r="R808">
        <f>VLOOKUP(CuentosContados[[#This Row],[Column1]],CuentosIndexados[],20,FALSE)</f>
        <v>0</v>
      </c>
      <c r="S808">
        <f>VLOOKUP(CuentosContados[[#This Row],[Column1]],CuentosIndexados[],21,FALSE)</f>
        <v>0</v>
      </c>
      <c r="T808" t="str">
        <f>VLOOKUP(CuentosContados[[#This Row],[Column1]],CuentosIndexados[],22,FALSE)</f>
        <v>calma</v>
      </c>
      <c r="U808" t="str">
        <f>VLOOKUP(CuentosContados[[#This Row],[Column1]],CuentosIndexados[],23,FALSE)</f>
        <v>tension</v>
      </c>
      <c r="V808" t="str">
        <f>VLOOKUP(CuentosContados[[#This Row],[Column1]],CuentosIndexados[],24,FALSE)</f>
        <v>estres</v>
      </c>
      <c r="W808">
        <f>VLOOKUP(CuentosContados[[#This Row],[Column1]],CuentosIndexados[],25,FALSE)</f>
        <v>0</v>
      </c>
      <c r="X808">
        <f>VLOOKUP(CuentosContados[[#This Row],[Column1]],CuentosIndexados[],26,FALSE)</f>
        <v>0</v>
      </c>
      <c r="Y808">
        <f>VLOOKUP(CuentosContados[[#This Row],[Column1]],CuentosIndexados[],27,FALSE)</f>
        <v>0</v>
      </c>
      <c r="Z808">
        <f>VLOOKUP(CuentosContados[[#This Row],[Column1]],CuentosIndexados[],28,FALSE)</f>
        <v>0</v>
      </c>
      <c r="AA808">
        <f>VLOOKUP(CuentosContados[[#This Row],[Column1]],CuentosIndexados[],29,FALSE)</f>
        <v>0</v>
      </c>
      <c r="AB808">
        <f>VLOOKUP(CuentosContados[[#This Row],[Column1]],CuentosIndexados[],30,FALSE)</f>
        <v>0</v>
      </c>
      <c r="AC808">
        <f>VLOOKUP(CuentosContados[[#This Row],[Column1]],CuentosIndexados[],31,FALSE)</f>
        <v>0</v>
      </c>
      <c r="AD808">
        <f>VLOOKUP(CuentosContados[[#This Row],[Column1]],CuentosIndexados[],32,FALSE)</f>
        <v>0</v>
      </c>
      <c r="AE808">
        <f>VLOOKUP(CuentosContados[[#This Row],[Column1]],CuentosIndexados[],33,FALSE)</f>
        <v>0</v>
      </c>
      <c r="AF808">
        <f>VLOOKUP(CuentosContados[[#This Row],[Column1]],CuentosIndexados[],34,FALSE)</f>
        <v>0</v>
      </c>
      <c r="AG808">
        <f>VLOOKUP(CuentosContados[[#This Row],[Column1]],CuentosIndexados[],35,FALSE)</f>
        <v>0</v>
      </c>
      <c r="AH808">
        <f>VLOOKUP(CuentosContados[[#This Row],[Column1]],CuentosIndexados[],36,FALSE)</f>
        <v>0</v>
      </c>
      <c r="AI808">
        <f>VLOOKUP(CuentosContados[[#This Row],[Column1]],CuentosIndexados[],37,FALSE)</f>
        <v>0</v>
      </c>
      <c r="AJ808">
        <f>VLOOKUP(CuentosContados[[#This Row],[Column1]],CuentosIndexados[],38,FALSE)</f>
        <v>0</v>
      </c>
      <c r="AK808">
        <f>VLOOKUP(CuentosContados[[#This Row],[Column1]],CuentosIndexados[],39,FALSE)</f>
        <v>0</v>
      </c>
    </row>
    <row r="809" spans="1:37" x14ac:dyDescent="0.25">
      <c r="A809" t="s">
        <v>162</v>
      </c>
      <c r="B809">
        <f>VLOOKUP(CuentosContados[[#This Row],[Column1]],CuentosIndexados[],3,FALSE)</f>
        <v>0</v>
      </c>
      <c r="C809">
        <f>VLOOKUP(CuentosContados[[#This Row],[Column1]],CuentosIndexados[],5,FALSE)</f>
        <v>0</v>
      </c>
      <c r="D809">
        <f>VLOOKUP(CuentosContados[[#This Row],[Column1]],CuentosIndexados[],6,FALSE)</f>
        <v>0</v>
      </c>
      <c r="E809">
        <f>VLOOKUP(CuentosContados[[#This Row],[Column1]],CuentosIndexados[],7,FALSE)</f>
        <v>0</v>
      </c>
      <c r="F809">
        <f>VLOOKUP(CuentosContados[[#This Row],[Column1]],CuentosIndexados[],8,FALSE)</f>
        <v>0</v>
      </c>
      <c r="G809">
        <f>VLOOKUP(CuentosContados[[#This Row],[Column1]],CuentosIndexados[],9,FALSE)</f>
        <v>0</v>
      </c>
      <c r="H809">
        <f>VLOOKUP(CuentosContados[[#This Row],[Column1]],CuentosIndexados[],10,FALSE)</f>
        <v>0</v>
      </c>
      <c r="I809">
        <f>VLOOKUP(CuentosContados[[#This Row],[Column1]],CuentosIndexados[],11,FALSE)</f>
        <v>0</v>
      </c>
      <c r="J809">
        <f>VLOOKUP(CuentosContados[[#This Row],[Column1]],CuentosIndexados[],12,FALSE)</f>
        <v>0</v>
      </c>
      <c r="K809">
        <f>VLOOKUP(CuentosContados[[#This Row],[Column1]],CuentosIndexados[],13,FALSE)</f>
        <v>0</v>
      </c>
      <c r="L809">
        <f>VLOOKUP(CuentosContados[[#This Row],[Column1]],CuentosIndexados[],14,FALSE)</f>
        <v>0</v>
      </c>
      <c r="M809">
        <f>VLOOKUP(CuentosContados[[#This Row],[Column1]],CuentosIndexados[],15,FALSE)</f>
        <v>0</v>
      </c>
      <c r="N809">
        <f>VLOOKUP(CuentosContados[[#This Row],[Column1]],CuentosIndexados[],16,FALSE)</f>
        <v>0</v>
      </c>
      <c r="O809">
        <f>VLOOKUP(CuentosContados[[#This Row],[Column1]],CuentosIndexados[],17,FALSE)</f>
        <v>0</v>
      </c>
      <c r="P809">
        <f>VLOOKUP(CuentosContados[[#This Row],[Column1]],CuentosIndexados[],18,FALSE)</f>
        <v>0</v>
      </c>
      <c r="Q809">
        <f>VLOOKUP(CuentosContados[[#This Row],[Column1]],CuentosIndexados[],19,FALSE)</f>
        <v>0</v>
      </c>
      <c r="R809">
        <f>VLOOKUP(CuentosContados[[#This Row],[Column1]],CuentosIndexados[],20,FALSE)</f>
        <v>0</v>
      </c>
      <c r="S809">
        <f>VLOOKUP(CuentosContados[[#This Row],[Column1]],CuentosIndexados[],21,FALSE)</f>
        <v>0</v>
      </c>
      <c r="T809" t="str">
        <f>VLOOKUP(CuentosContados[[#This Row],[Column1]],CuentosIndexados[],22,FALSE)</f>
        <v>calma</v>
      </c>
      <c r="U809" t="str">
        <f>VLOOKUP(CuentosContados[[#This Row],[Column1]],CuentosIndexados[],23,FALSE)</f>
        <v>tension</v>
      </c>
      <c r="V809" t="str">
        <f>VLOOKUP(CuentosContados[[#This Row],[Column1]],CuentosIndexados[],24,FALSE)</f>
        <v>estres</v>
      </c>
      <c r="W809">
        <f>VLOOKUP(CuentosContados[[#This Row],[Column1]],CuentosIndexados[],25,FALSE)</f>
        <v>0</v>
      </c>
      <c r="X809">
        <f>VLOOKUP(CuentosContados[[#This Row],[Column1]],CuentosIndexados[],26,FALSE)</f>
        <v>0</v>
      </c>
      <c r="Y809">
        <f>VLOOKUP(CuentosContados[[#This Row],[Column1]],CuentosIndexados[],27,FALSE)</f>
        <v>0</v>
      </c>
      <c r="Z809">
        <f>VLOOKUP(CuentosContados[[#This Row],[Column1]],CuentosIndexados[],28,FALSE)</f>
        <v>0</v>
      </c>
      <c r="AA809">
        <f>VLOOKUP(CuentosContados[[#This Row],[Column1]],CuentosIndexados[],29,FALSE)</f>
        <v>0</v>
      </c>
      <c r="AB809">
        <f>VLOOKUP(CuentosContados[[#This Row],[Column1]],CuentosIndexados[],30,FALSE)</f>
        <v>0</v>
      </c>
      <c r="AC809">
        <f>VLOOKUP(CuentosContados[[#This Row],[Column1]],CuentosIndexados[],31,FALSE)</f>
        <v>0</v>
      </c>
      <c r="AD809">
        <f>VLOOKUP(CuentosContados[[#This Row],[Column1]],CuentosIndexados[],32,FALSE)</f>
        <v>0</v>
      </c>
      <c r="AE809">
        <f>VLOOKUP(CuentosContados[[#This Row],[Column1]],CuentosIndexados[],33,FALSE)</f>
        <v>0</v>
      </c>
      <c r="AF809">
        <f>VLOOKUP(CuentosContados[[#This Row],[Column1]],CuentosIndexados[],34,FALSE)</f>
        <v>0</v>
      </c>
      <c r="AG809">
        <f>VLOOKUP(CuentosContados[[#This Row],[Column1]],CuentosIndexados[],35,FALSE)</f>
        <v>0</v>
      </c>
      <c r="AH809">
        <f>VLOOKUP(CuentosContados[[#This Row],[Column1]],CuentosIndexados[],36,FALSE)</f>
        <v>0</v>
      </c>
      <c r="AI809">
        <f>VLOOKUP(CuentosContados[[#This Row],[Column1]],CuentosIndexados[],37,FALSE)</f>
        <v>0</v>
      </c>
      <c r="AJ809">
        <f>VLOOKUP(CuentosContados[[#This Row],[Column1]],CuentosIndexados[],38,FALSE)</f>
        <v>0</v>
      </c>
      <c r="AK809">
        <f>VLOOKUP(CuentosContados[[#This Row],[Column1]],CuentosIndexados[],39,FALSE)</f>
        <v>0</v>
      </c>
    </row>
    <row r="810" spans="1:37" x14ac:dyDescent="0.25">
      <c r="A810" t="s">
        <v>162</v>
      </c>
      <c r="B810">
        <f>VLOOKUP(CuentosContados[[#This Row],[Column1]],CuentosIndexados[],3,FALSE)</f>
        <v>0</v>
      </c>
      <c r="C810">
        <f>VLOOKUP(CuentosContados[[#This Row],[Column1]],CuentosIndexados[],5,FALSE)</f>
        <v>0</v>
      </c>
      <c r="D810">
        <f>VLOOKUP(CuentosContados[[#This Row],[Column1]],CuentosIndexados[],6,FALSE)</f>
        <v>0</v>
      </c>
      <c r="E810">
        <f>VLOOKUP(CuentosContados[[#This Row],[Column1]],CuentosIndexados[],7,FALSE)</f>
        <v>0</v>
      </c>
      <c r="F810">
        <f>VLOOKUP(CuentosContados[[#This Row],[Column1]],CuentosIndexados[],8,FALSE)</f>
        <v>0</v>
      </c>
      <c r="G810">
        <f>VLOOKUP(CuentosContados[[#This Row],[Column1]],CuentosIndexados[],9,FALSE)</f>
        <v>0</v>
      </c>
      <c r="H810">
        <f>VLOOKUP(CuentosContados[[#This Row],[Column1]],CuentosIndexados[],10,FALSE)</f>
        <v>0</v>
      </c>
      <c r="I810">
        <f>VLOOKUP(CuentosContados[[#This Row],[Column1]],CuentosIndexados[],11,FALSE)</f>
        <v>0</v>
      </c>
      <c r="J810">
        <f>VLOOKUP(CuentosContados[[#This Row],[Column1]],CuentosIndexados[],12,FALSE)</f>
        <v>0</v>
      </c>
      <c r="K810">
        <f>VLOOKUP(CuentosContados[[#This Row],[Column1]],CuentosIndexados[],13,FALSE)</f>
        <v>0</v>
      </c>
      <c r="L810">
        <f>VLOOKUP(CuentosContados[[#This Row],[Column1]],CuentosIndexados[],14,FALSE)</f>
        <v>0</v>
      </c>
      <c r="M810">
        <f>VLOOKUP(CuentosContados[[#This Row],[Column1]],CuentosIndexados[],15,FALSE)</f>
        <v>0</v>
      </c>
      <c r="N810">
        <f>VLOOKUP(CuentosContados[[#This Row],[Column1]],CuentosIndexados[],16,FALSE)</f>
        <v>0</v>
      </c>
      <c r="O810">
        <f>VLOOKUP(CuentosContados[[#This Row],[Column1]],CuentosIndexados[],17,FALSE)</f>
        <v>0</v>
      </c>
      <c r="P810">
        <f>VLOOKUP(CuentosContados[[#This Row],[Column1]],CuentosIndexados[],18,FALSE)</f>
        <v>0</v>
      </c>
      <c r="Q810">
        <f>VLOOKUP(CuentosContados[[#This Row],[Column1]],CuentosIndexados[],19,FALSE)</f>
        <v>0</v>
      </c>
      <c r="R810">
        <f>VLOOKUP(CuentosContados[[#This Row],[Column1]],CuentosIndexados[],20,FALSE)</f>
        <v>0</v>
      </c>
      <c r="S810">
        <f>VLOOKUP(CuentosContados[[#This Row],[Column1]],CuentosIndexados[],21,FALSE)</f>
        <v>0</v>
      </c>
      <c r="T810" t="str">
        <f>VLOOKUP(CuentosContados[[#This Row],[Column1]],CuentosIndexados[],22,FALSE)</f>
        <v>calma</v>
      </c>
      <c r="U810" t="str">
        <f>VLOOKUP(CuentosContados[[#This Row],[Column1]],CuentosIndexados[],23,FALSE)</f>
        <v>tension</v>
      </c>
      <c r="V810" t="str">
        <f>VLOOKUP(CuentosContados[[#This Row],[Column1]],CuentosIndexados[],24,FALSE)</f>
        <v>estres</v>
      </c>
      <c r="W810">
        <f>VLOOKUP(CuentosContados[[#This Row],[Column1]],CuentosIndexados[],25,FALSE)</f>
        <v>0</v>
      </c>
      <c r="X810">
        <f>VLOOKUP(CuentosContados[[#This Row],[Column1]],CuentosIndexados[],26,FALSE)</f>
        <v>0</v>
      </c>
      <c r="Y810">
        <f>VLOOKUP(CuentosContados[[#This Row],[Column1]],CuentosIndexados[],27,FALSE)</f>
        <v>0</v>
      </c>
      <c r="Z810">
        <f>VLOOKUP(CuentosContados[[#This Row],[Column1]],CuentosIndexados[],28,FALSE)</f>
        <v>0</v>
      </c>
      <c r="AA810">
        <f>VLOOKUP(CuentosContados[[#This Row],[Column1]],CuentosIndexados[],29,FALSE)</f>
        <v>0</v>
      </c>
      <c r="AB810">
        <f>VLOOKUP(CuentosContados[[#This Row],[Column1]],CuentosIndexados[],30,FALSE)</f>
        <v>0</v>
      </c>
      <c r="AC810">
        <f>VLOOKUP(CuentosContados[[#This Row],[Column1]],CuentosIndexados[],31,FALSE)</f>
        <v>0</v>
      </c>
      <c r="AD810">
        <f>VLOOKUP(CuentosContados[[#This Row],[Column1]],CuentosIndexados[],32,FALSE)</f>
        <v>0</v>
      </c>
      <c r="AE810">
        <f>VLOOKUP(CuentosContados[[#This Row],[Column1]],CuentosIndexados[],33,FALSE)</f>
        <v>0</v>
      </c>
      <c r="AF810">
        <f>VLOOKUP(CuentosContados[[#This Row],[Column1]],CuentosIndexados[],34,FALSE)</f>
        <v>0</v>
      </c>
      <c r="AG810">
        <f>VLOOKUP(CuentosContados[[#This Row],[Column1]],CuentosIndexados[],35,FALSE)</f>
        <v>0</v>
      </c>
      <c r="AH810">
        <f>VLOOKUP(CuentosContados[[#This Row],[Column1]],CuentosIndexados[],36,FALSE)</f>
        <v>0</v>
      </c>
      <c r="AI810">
        <f>VLOOKUP(CuentosContados[[#This Row],[Column1]],CuentosIndexados[],37,FALSE)</f>
        <v>0</v>
      </c>
      <c r="AJ810">
        <f>VLOOKUP(CuentosContados[[#This Row],[Column1]],CuentosIndexados[],38,FALSE)</f>
        <v>0</v>
      </c>
      <c r="AK810">
        <f>VLOOKUP(CuentosContados[[#This Row],[Column1]],CuentosIndexados[],39,FALSE)</f>
        <v>0</v>
      </c>
    </row>
    <row r="811" spans="1:37" x14ac:dyDescent="0.25">
      <c r="A811" t="s">
        <v>162</v>
      </c>
      <c r="B811">
        <f>VLOOKUP(CuentosContados[[#This Row],[Column1]],CuentosIndexados[],3,FALSE)</f>
        <v>0</v>
      </c>
      <c r="C811">
        <f>VLOOKUP(CuentosContados[[#This Row],[Column1]],CuentosIndexados[],5,FALSE)</f>
        <v>0</v>
      </c>
      <c r="D811">
        <f>VLOOKUP(CuentosContados[[#This Row],[Column1]],CuentosIndexados[],6,FALSE)</f>
        <v>0</v>
      </c>
      <c r="E811">
        <f>VLOOKUP(CuentosContados[[#This Row],[Column1]],CuentosIndexados[],7,FALSE)</f>
        <v>0</v>
      </c>
      <c r="F811">
        <f>VLOOKUP(CuentosContados[[#This Row],[Column1]],CuentosIndexados[],8,FALSE)</f>
        <v>0</v>
      </c>
      <c r="G811">
        <f>VLOOKUP(CuentosContados[[#This Row],[Column1]],CuentosIndexados[],9,FALSE)</f>
        <v>0</v>
      </c>
      <c r="H811">
        <f>VLOOKUP(CuentosContados[[#This Row],[Column1]],CuentosIndexados[],10,FALSE)</f>
        <v>0</v>
      </c>
      <c r="I811">
        <f>VLOOKUP(CuentosContados[[#This Row],[Column1]],CuentosIndexados[],11,FALSE)</f>
        <v>0</v>
      </c>
      <c r="J811">
        <f>VLOOKUP(CuentosContados[[#This Row],[Column1]],CuentosIndexados[],12,FALSE)</f>
        <v>0</v>
      </c>
      <c r="K811">
        <f>VLOOKUP(CuentosContados[[#This Row],[Column1]],CuentosIndexados[],13,FALSE)</f>
        <v>0</v>
      </c>
      <c r="L811">
        <f>VLOOKUP(CuentosContados[[#This Row],[Column1]],CuentosIndexados[],14,FALSE)</f>
        <v>0</v>
      </c>
      <c r="M811">
        <f>VLOOKUP(CuentosContados[[#This Row],[Column1]],CuentosIndexados[],15,FALSE)</f>
        <v>0</v>
      </c>
      <c r="N811">
        <f>VLOOKUP(CuentosContados[[#This Row],[Column1]],CuentosIndexados[],16,FALSE)</f>
        <v>0</v>
      </c>
      <c r="O811">
        <f>VLOOKUP(CuentosContados[[#This Row],[Column1]],CuentosIndexados[],17,FALSE)</f>
        <v>0</v>
      </c>
      <c r="P811">
        <f>VLOOKUP(CuentosContados[[#This Row],[Column1]],CuentosIndexados[],18,FALSE)</f>
        <v>0</v>
      </c>
      <c r="Q811">
        <f>VLOOKUP(CuentosContados[[#This Row],[Column1]],CuentosIndexados[],19,FALSE)</f>
        <v>0</v>
      </c>
      <c r="R811">
        <f>VLOOKUP(CuentosContados[[#This Row],[Column1]],CuentosIndexados[],20,FALSE)</f>
        <v>0</v>
      </c>
      <c r="S811">
        <f>VLOOKUP(CuentosContados[[#This Row],[Column1]],CuentosIndexados[],21,FALSE)</f>
        <v>0</v>
      </c>
      <c r="T811" t="str">
        <f>VLOOKUP(CuentosContados[[#This Row],[Column1]],CuentosIndexados[],22,FALSE)</f>
        <v>calma</v>
      </c>
      <c r="U811" t="str">
        <f>VLOOKUP(CuentosContados[[#This Row],[Column1]],CuentosIndexados[],23,FALSE)</f>
        <v>tension</v>
      </c>
      <c r="V811" t="str">
        <f>VLOOKUP(CuentosContados[[#This Row],[Column1]],CuentosIndexados[],24,FALSE)</f>
        <v>estres</v>
      </c>
      <c r="W811">
        <f>VLOOKUP(CuentosContados[[#This Row],[Column1]],CuentosIndexados[],25,FALSE)</f>
        <v>0</v>
      </c>
      <c r="X811">
        <f>VLOOKUP(CuentosContados[[#This Row],[Column1]],CuentosIndexados[],26,FALSE)</f>
        <v>0</v>
      </c>
      <c r="Y811">
        <f>VLOOKUP(CuentosContados[[#This Row],[Column1]],CuentosIndexados[],27,FALSE)</f>
        <v>0</v>
      </c>
      <c r="Z811">
        <f>VLOOKUP(CuentosContados[[#This Row],[Column1]],CuentosIndexados[],28,FALSE)</f>
        <v>0</v>
      </c>
      <c r="AA811">
        <f>VLOOKUP(CuentosContados[[#This Row],[Column1]],CuentosIndexados[],29,FALSE)</f>
        <v>0</v>
      </c>
      <c r="AB811">
        <f>VLOOKUP(CuentosContados[[#This Row],[Column1]],CuentosIndexados[],30,FALSE)</f>
        <v>0</v>
      </c>
      <c r="AC811">
        <f>VLOOKUP(CuentosContados[[#This Row],[Column1]],CuentosIndexados[],31,FALSE)</f>
        <v>0</v>
      </c>
      <c r="AD811">
        <f>VLOOKUP(CuentosContados[[#This Row],[Column1]],CuentosIndexados[],32,FALSE)</f>
        <v>0</v>
      </c>
      <c r="AE811">
        <f>VLOOKUP(CuentosContados[[#This Row],[Column1]],CuentosIndexados[],33,FALSE)</f>
        <v>0</v>
      </c>
      <c r="AF811">
        <f>VLOOKUP(CuentosContados[[#This Row],[Column1]],CuentosIndexados[],34,FALSE)</f>
        <v>0</v>
      </c>
      <c r="AG811">
        <f>VLOOKUP(CuentosContados[[#This Row],[Column1]],CuentosIndexados[],35,FALSE)</f>
        <v>0</v>
      </c>
      <c r="AH811">
        <f>VLOOKUP(CuentosContados[[#This Row],[Column1]],CuentosIndexados[],36,FALSE)</f>
        <v>0</v>
      </c>
      <c r="AI811">
        <f>VLOOKUP(CuentosContados[[#This Row],[Column1]],CuentosIndexados[],37,FALSE)</f>
        <v>0</v>
      </c>
      <c r="AJ811">
        <f>VLOOKUP(CuentosContados[[#This Row],[Column1]],CuentosIndexados[],38,FALSE)</f>
        <v>0</v>
      </c>
      <c r="AK811">
        <f>VLOOKUP(CuentosContados[[#This Row],[Column1]],CuentosIndexados[],39,FALSE)</f>
        <v>0</v>
      </c>
    </row>
    <row r="812" spans="1:37" x14ac:dyDescent="0.25">
      <c r="A812" t="s">
        <v>162</v>
      </c>
      <c r="B812">
        <f>VLOOKUP(CuentosContados[[#This Row],[Column1]],CuentosIndexados[],3,FALSE)</f>
        <v>0</v>
      </c>
      <c r="C812">
        <f>VLOOKUP(CuentosContados[[#This Row],[Column1]],CuentosIndexados[],5,FALSE)</f>
        <v>0</v>
      </c>
      <c r="D812">
        <f>VLOOKUP(CuentosContados[[#This Row],[Column1]],CuentosIndexados[],6,FALSE)</f>
        <v>0</v>
      </c>
      <c r="E812">
        <f>VLOOKUP(CuentosContados[[#This Row],[Column1]],CuentosIndexados[],7,FALSE)</f>
        <v>0</v>
      </c>
      <c r="F812">
        <f>VLOOKUP(CuentosContados[[#This Row],[Column1]],CuentosIndexados[],8,FALSE)</f>
        <v>0</v>
      </c>
      <c r="G812">
        <f>VLOOKUP(CuentosContados[[#This Row],[Column1]],CuentosIndexados[],9,FALSE)</f>
        <v>0</v>
      </c>
      <c r="H812">
        <f>VLOOKUP(CuentosContados[[#This Row],[Column1]],CuentosIndexados[],10,FALSE)</f>
        <v>0</v>
      </c>
      <c r="I812">
        <f>VLOOKUP(CuentosContados[[#This Row],[Column1]],CuentosIndexados[],11,FALSE)</f>
        <v>0</v>
      </c>
      <c r="J812">
        <f>VLOOKUP(CuentosContados[[#This Row],[Column1]],CuentosIndexados[],12,FALSE)</f>
        <v>0</v>
      </c>
      <c r="K812">
        <f>VLOOKUP(CuentosContados[[#This Row],[Column1]],CuentosIndexados[],13,FALSE)</f>
        <v>0</v>
      </c>
      <c r="L812">
        <f>VLOOKUP(CuentosContados[[#This Row],[Column1]],CuentosIndexados[],14,FALSE)</f>
        <v>0</v>
      </c>
      <c r="M812">
        <f>VLOOKUP(CuentosContados[[#This Row],[Column1]],CuentosIndexados[],15,FALSE)</f>
        <v>0</v>
      </c>
      <c r="N812">
        <f>VLOOKUP(CuentosContados[[#This Row],[Column1]],CuentosIndexados[],16,FALSE)</f>
        <v>0</v>
      </c>
      <c r="O812">
        <f>VLOOKUP(CuentosContados[[#This Row],[Column1]],CuentosIndexados[],17,FALSE)</f>
        <v>0</v>
      </c>
      <c r="P812">
        <f>VLOOKUP(CuentosContados[[#This Row],[Column1]],CuentosIndexados[],18,FALSE)</f>
        <v>0</v>
      </c>
      <c r="Q812">
        <f>VLOOKUP(CuentosContados[[#This Row],[Column1]],CuentosIndexados[],19,FALSE)</f>
        <v>0</v>
      </c>
      <c r="R812">
        <f>VLOOKUP(CuentosContados[[#This Row],[Column1]],CuentosIndexados[],20,FALSE)</f>
        <v>0</v>
      </c>
      <c r="S812">
        <f>VLOOKUP(CuentosContados[[#This Row],[Column1]],CuentosIndexados[],21,FALSE)</f>
        <v>0</v>
      </c>
      <c r="T812" t="str">
        <f>VLOOKUP(CuentosContados[[#This Row],[Column1]],CuentosIndexados[],22,FALSE)</f>
        <v>calma</v>
      </c>
      <c r="U812" t="str">
        <f>VLOOKUP(CuentosContados[[#This Row],[Column1]],CuentosIndexados[],23,FALSE)</f>
        <v>tension</v>
      </c>
      <c r="V812" t="str">
        <f>VLOOKUP(CuentosContados[[#This Row],[Column1]],CuentosIndexados[],24,FALSE)</f>
        <v>estres</v>
      </c>
      <c r="W812">
        <f>VLOOKUP(CuentosContados[[#This Row],[Column1]],CuentosIndexados[],25,FALSE)</f>
        <v>0</v>
      </c>
      <c r="X812">
        <f>VLOOKUP(CuentosContados[[#This Row],[Column1]],CuentosIndexados[],26,FALSE)</f>
        <v>0</v>
      </c>
      <c r="Y812">
        <f>VLOOKUP(CuentosContados[[#This Row],[Column1]],CuentosIndexados[],27,FALSE)</f>
        <v>0</v>
      </c>
      <c r="Z812">
        <f>VLOOKUP(CuentosContados[[#This Row],[Column1]],CuentosIndexados[],28,FALSE)</f>
        <v>0</v>
      </c>
      <c r="AA812">
        <f>VLOOKUP(CuentosContados[[#This Row],[Column1]],CuentosIndexados[],29,FALSE)</f>
        <v>0</v>
      </c>
      <c r="AB812">
        <f>VLOOKUP(CuentosContados[[#This Row],[Column1]],CuentosIndexados[],30,FALSE)</f>
        <v>0</v>
      </c>
      <c r="AC812">
        <f>VLOOKUP(CuentosContados[[#This Row],[Column1]],CuentosIndexados[],31,FALSE)</f>
        <v>0</v>
      </c>
      <c r="AD812">
        <f>VLOOKUP(CuentosContados[[#This Row],[Column1]],CuentosIndexados[],32,FALSE)</f>
        <v>0</v>
      </c>
      <c r="AE812">
        <f>VLOOKUP(CuentosContados[[#This Row],[Column1]],CuentosIndexados[],33,FALSE)</f>
        <v>0</v>
      </c>
      <c r="AF812">
        <f>VLOOKUP(CuentosContados[[#This Row],[Column1]],CuentosIndexados[],34,FALSE)</f>
        <v>0</v>
      </c>
      <c r="AG812">
        <f>VLOOKUP(CuentosContados[[#This Row],[Column1]],CuentosIndexados[],35,FALSE)</f>
        <v>0</v>
      </c>
      <c r="AH812">
        <f>VLOOKUP(CuentosContados[[#This Row],[Column1]],CuentosIndexados[],36,FALSE)</f>
        <v>0</v>
      </c>
      <c r="AI812">
        <f>VLOOKUP(CuentosContados[[#This Row],[Column1]],CuentosIndexados[],37,FALSE)</f>
        <v>0</v>
      </c>
      <c r="AJ812">
        <f>VLOOKUP(CuentosContados[[#This Row],[Column1]],CuentosIndexados[],38,FALSE)</f>
        <v>0</v>
      </c>
      <c r="AK812">
        <f>VLOOKUP(CuentosContados[[#This Row],[Column1]],CuentosIndexados[],39,FALSE)</f>
        <v>0</v>
      </c>
    </row>
    <row r="813" spans="1:37" x14ac:dyDescent="0.25">
      <c r="A813" t="s">
        <v>162</v>
      </c>
      <c r="B813">
        <f>VLOOKUP(CuentosContados[[#This Row],[Column1]],CuentosIndexados[],3,FALSE)</f>
        <v>0</v>
      </c>
      <c r="C813">
        <f>VLOOKUP(CuentosContados[[#This Row],[Column1]],CuentosIndexados[],5,FALSE)</f>
        <v>0</v>
      </c>
      <c r="D813">
        <f>VLOOKUP(CuentosContados[[#This Row],[Column1]],CuentosIndexados[],6,FALSE)</f>
        <v>0</v>
      </c>
      <c r="E813">
        <f>VLOOKUP(CuentosContados[[#This Row],[Column1]],CuentosIndexados[],7,FALSE)</f>
        <v>0</v>
      </c>
      <c r="F813">
        <f>VLOOKUP(CuentosContados[[#This Row],[Column1]],CuentosIndexados[],8,FALSE)</f>
        <v>0</v>
      </c>
      <c r="G813">
        <f>VLOOKUP(CuentosContados[[#This Row],[Column1]],CuentosIndexados[],9,FALSE)</f>
        <v>0</v>
      </c>
      <c r="H813">
        <f>VLOOKUP(CuentosContados[[#This Row],[Column1]],CuentosIndexados[],10,FALSE)</f>
        <v>0</v>
      </c>
      <c r="I813">
        <f>VLOOKUP(CuentosContados[[#This Row],[Column1]],CuentosIndexados[],11,FALSE)</f>
        <v>0</v>
      </c>
      <c r="J813">
        <f>VLOOKUP(CuentosContados[[#This Row],[Column1]],CuentosIndexados[],12,FALSE)</f>
        <v>0</v>
      </c>
      <c r="K813">
        <f>VLOOKUP(CuentosContados[[#This Row],[Column1]],CuentosIndexados[],13,FALSE)</f>
        <v>0</v>
      </c>
      <c r="L813">
        <f>VLOOKUP(CuentosContados[[#This Row],[Column1]],CuentosIndexados[],14,FALSE)</f>
        <v>0</v>
      </c>
      <c r="M813">
        <f>VLOOKUP(CuentosContados[[#This Row],[Column1]],CuentosIndexados[],15,FALSE)</f>
        <v>0</v>
      </c>
      <c r="N813">
        <f>VLOOKUP(CuentosContados[[#This Row],[Column1]],CuentosIndexados[],16,FALSE)</f>
        <v>0</v>
      </c>
      <c r="O813">
        <f>VLOOKUP(CuentosContados[[#This Row],[Column1]],CuentosIndexados[],17,FALSE)</f>
        <v>0</v>
      </c>
      <c r="P813">
        <f>VLOOKUP(CuentosContados[[#This Row],[Column1]],CuentosIndexados[],18,FALSE)</f>
        <v>0</v>
      </c>
      <c r="Q813">
        <f>VLOOKUP(CuentosContados[[#This Row],[Column1]],CuentosIndexados[],19,FALSE)</f>
        <v>0</v>
      </c>
      <c r="R813">
        <f>VLOOKUP(CuentosContados[[#This Row],[Column1]],CuentosIndexados[],20,FALSE)</f>
        <v>0</v>
      </c>
      <c r="S813">
        <f>VLOOKUP(CuentosContados[[#This Row],[Column1]],CuentosIndexados[],21,FALSE)</f>
        <v>0</v>
      </c>
      <c r="T813" t="str">
        <f>VLOOKUP(CuentosContados[[#This Row],[Column1]],CuentosIndexados[],22,FALSE)</f>
        <v>calma</v>
      </c>
      <c r="U813" t="str">
        <f>VLOOKUP(CuentosContados[[#This Row],[Column1]],CuentosIndexados[],23,FALSE)</f>
        <v>tension</v>
      </c>
      <c r="V813" t="str">
        <f>VLOOKUP(CuentosContados[[#This Row],[Column1]],CuentosIndexados[],24,FALSE)</f>
        <v>estres</v>
      </c>
      <c r="W813">
        <f>VLOOKUP(CuentosContados[[#This Row],[Column1]],CuentosIndexados[],25,FALSE)</f>
        <v>0</v>
      </c>
      <c r="X813">
        <f>VLOOKUP(CuentosContados[[#This Row],[Column1]],CuentosIndexados[],26,FALSE)</f>
        <v>0</v>
      </c>
      <c r="Y813">
        <f>VLOOKUP(CuentosContados[[#This Row],[Column1]],CuentosIndexados[],27,FALSE)</f>
        <v>0</v>
      </c>
      <c r="Z813">
        <f>VLOOKUP(CuentosContados[[#This Row],[Column1]],CuentosIndexados[],28,FALSE)</f>
        <v>0</v>
      </c>
      <c r="AA813">
        <f>VLOOKUP(CuentosContados[[#This Row],[Column1]],CuentosIndexados[],29,FALSE)</f>
        <v>0</v>
      </c>
      <c r="AB813">
        <f>VLOOKUP(CuentosContados[[#This Row],[Column1]],CuentosIndexados[],30,FALSE)</f>
        <v>0</v>
      </c>
      <c r="AC813">
        <f>VLOOKUP(CuentosContados[[#This Row],[Column1]],CuentosIndexados[],31,FALSE)</f>
        <v>0</v>
      </c>
      <c r="AD813">
        <f>VLOOKUP(CuentosContados[[#This Row],[Column1]],CuentosIndexados[],32,FALSE)</f>
        <v>0</v>
      </c>
      <c r="AE813">
        <f>VLOOKUP(CuentosContados[[#This Row],[Column1]],CuentosIndexados[],33,FALSE)</f>
        <v>0</v>
      </c>
      <c r="AF813">
        <f>VLOOKUP(CuentosContados[[#This Row],[Column1]],CuentosIndexados[],34,FALSE)</f>
        <v>0</v>
      </c>
      <c r="AG813">
        <f>VLOOKUP(CuentosContados[[#This Row],[Column1]],CuentosIndexados[],35,FALSE)</f>
        <v>0</v>
      </c>
      <c r="AH813">
        <f>VLOOKUP(CuentosContados[[#This Row],[Column1]],CuentosIndexados[],36,FALSE)</f>
        <v>0</v>
      </c>
      <c r="AI813">
        <f>VLOOKUP(CuentosContados[[#This Row],[Column1]],CuentosIndexados[],37,FALSE)</f>
        <v>0</v>
      </c>
      <c r="AJ813">
        <f>VLOOKUP(CuentosContados[[#This Row],[Column1]],CuentosIndexados[],38,FALSE)</f>
        <v>0</v>
      </c>
      <c r="AK813">
        <f>VLOOKUP(CuentosContados[[#This Row],[Column1]],CuentosIndexados[],39,FALSE)</f>
        <v>0</v>
      </c>
    </row>
    <row r="814" spans="1:37" x14ac:dyDescent="0.25">
      <c r="A814" t="s">
        <v>162</v>
      </c>
      <c r="B814">
        <f>VLOOKUP(CuentosContados[[#This Row],[Column1]],CuentosIndexados[],3,FALSE)</f>
        <v>0</v>
      </c>
      <c r="C814">
        <f>VLOOKUP(CuentosContados[[#This Row],[Column1]],CuentosIndexados[],5,FALSE)</f>
        <v>0</v>
      </c>
      <c r="D814">
        <f>VLOOKUP(CuentosContados[[#This Row],[Column1]],CuentosIndexados[],6,FALSE)</f>
        <v>0</v>
      </c>
      <c r="E814">
        <f>VLOOKUP(CuentosContados[[#This Row],[Column1]],CuentosIndexados[],7,FALSE)</f>
        <v>0</v>
      </c>
      <c r="F814">
        <f>VLOOKUP(CuentosContados[[#This Row],[Column1]],CuentosIndexados[],8,FALSE)</f>
        <v>0</v>
      </c>
      <c r="G814">
        <f>VLOOKUP(CuentosContados[[#This Row],[Column1]],CuentosIndexados[],9,FALSE)</f>
        <v>0</v>
      </c>
      <c r="H814">
        <f>VLOOKUP(CuentosContados[[#This Row],[Column1]],CuentosIndexados[],10,FALSE)</f>
        <v>0</v>
      </c>
      <c r="I814">
        <f>VLOOKUP(CuentosContados[[#This Row],[Column1]],CuentosIndexados[],11,FALSE)</f>
        <v>0</v>
      </c>
      <c r="J814">
        <f>VLOOKUP(CuentosContados[[#This Row],[Column1]],CuentosIndexados[],12,FALSE)</f>
        <v>0</v>
      </c>
      <c r="K814">
        <f>VLOOKUP(CuentosContados[[#This Row],[Column1]],CuentosIndexados[],13,FALSE)</f>
        <v>0</v>
      </c>
      <c r="L814">
        <f>VLOOKUP(CuentosContados[[#This Row],[Column1]],CuentosIndexados[],14,FALSE)</f>
        <v>0</v>
      </c>
      <c r="M814">
        <f>VLOOKUP(CuentosContados[[#This Row],[Column1]],CuentosIndexados[],15,FALSE)</f>
        <v>0</v>
      </c>
      <c r="N814">
        <f>VLOOKUP(CuentosContados[[#This Row],[Column1]],CuentosIndexados[],16,FALSE)</f>
        <v>0</v>
      </c>
      <c r="O814">
        <f>VLOOKUP(CuentosContados[[#This Row],[Column1]],CuentosIndexados[],17,FALSE)</f>
        <v>0</v>
      </c>
      <c r="P814">
        <f>VLOOKUP(CuentosContados[[#This Row],[Column1]],CuentosIndexados[],18,FALSE)</f>
        <v>0</v>
      </c>
      <c r="Q814">
        <f>VLOOKUP(CuentosContados[[#This Row],[Column1]],CuentosIndexados[],19,FALSE)</f>
        <v>0</v>
      </c>
      <c r="R814">
        <f>VLOOKUP(CuentosContados[[#This Row],[Column1]],CuentosIndexados[],20,FALSE)</f>
        <v>0</v>
      </c>
      <c r="S814">
        <f>VLOOKUP(CuentosContados[[#This Row],[Column1]],CuentosIndexados[],21,FALSE)</f>
        <v>0</v>
      </c>
      <c r="T814" t="str">
        <f>VLOOKUP(CuentosContados[[#This Row],[Column1]],CuentosIndexados[],22,FALSE)</f>
        <v>calma</v>
      </c>
      <c r="U814" t="str">
        <f>VLOOKUP(CuentosContados[[#This Row],[Column1]],CuentosIndexados[],23,FALSE)</f>
        <v>tension</v>
      </c>
      <c r="V814" t="str">
        <f>VLOOKUP(CuentosContados[[#This Row],[Column1]],CuentosIndexados[],24,FALSE)</f>
        <v>estres</v>
      </c>
      <c r="W814">
        <f>VLOOKUP(CuentosContados[[#This Row],[Column1]],CuentosIndexados[],25,FALSE)</f>
        <v>0</v>
      </c>
      <c r="X814">
        <f>VLOOKUP(CuentosContados[[#This Row],[Column1]],CuentosIndexados[],26,FALSE)</f>
        <v>0</v>
      </c>
      <c r="Y814">
        <f>VLOOKUP(CuentosContados[[#This Row],[Column1]],CuentosIndexados[],27,FALSE)</f>
        <v>0</v>
      </c>
      <c r="Z814">
        <f>VLOOKUP(CuentosContados[[#This Row],[Column1]],CuentosIndexados[],28,FALSE)</f>
        <v>0</v>
      </c>
      <c r="AA814">
        <f>VLOOKUP(CuentosContados[[#This Row],[Column1]],CuentosIndexados[],29,FALSE)</f>
        <v>0</v>
      </c>
      <c r="AB814">
        <f>VLOOKUP(CuentosContados[[#This Row],[Column1]],CuentosIndexados[],30,FALSE)</f>
        <v>0</v>
      </c>
      <c r="AC814">
        <f>VLOOKUP(CuentosContados[[#This Row],[Column1]],CuentosIndexados[],31,FALSE)</f>
        <v>0</v>
      </c>
      <c r="AD814">
        <f>VLOOKUP(CuentosContados[[#This Row],[Column1]],CuentosIndexados[],32,FALSE)</f>
        <v>0</v>
      </c>
      <c r="AE814">
        <f>VLOOKUP(CuentosContados[[#This Row],[Column1]],CuentosIndexados[],33,FALSE)</f>
        <v>0</v>
      </c>
      <c r="AF814">
        <f>VLOOKUP(CuentosContados[[#This Row],[Column1]],CuentosIndexados[],34,FALSE)</f>
        <v>0</v>
      </c>
      <c r="AG814">
        <f>VLOOKUP(CuentosContados[[#This Row],[Column1]],CuentosIndexados[],35,FALSE)</f>
        <v>0</v>
      </c>
      <c r="AH814">
        <f>VLOOKUP(CuentosContados[[#This Row],[Column1]],CuentosIndexados[],36,FALSE)</f>
        <v>0</v>
      </c>
      <c r="AI814">
        <f>VLOOKUP(CuentosContados[[#This Row],[Column1]],CuentosIndexados[],37,FALSE)</f>
        <v>0</v>
      </c>
      <c r="AJ814">
        <f>VLOOKUP(CuentosContados[[#This Row],[Column1]],CuentosIndexados[],38,FALSE)</f>
        <v>0</v>
      </c>
      <c r="AK814">
        <f>VLOOKUP(CuentosContados[[#This Row],[Column1]],CuentosIndexados[],39,FALSE)</f>
        <v>0</v>
      </c>
    </row>
    <row r="815" spans="1:37" x14ac:dyDescent="0.25">
      <c r="A815" t="s">
        <v>162</v>
      </c>
      <c r="B815">
        <f>VLOOKUP(CuentosContados[[#This Row],[Column1]],CuentosIndexados[],3,FALSE)</f>
        <v>0</v>
      </c>
      <c r="C815">
        <f>VLOOKUP(CuentosContados[[#This Row],[Column1]],CuentosIndexados[],5,FALSE)</f>
        <v>0</v>
      </c>
      <c r="D815">
        <f>VLOOKUP(CuentosContados[[#This Row],[Column1]],CuentosIndexados[],6,FALSE)</f>
        <v>0</v>
      </c>
      <c r="E815">
        <f>VLOOKUP(CuentosContados[[#This Row],[Column1]],CuentosIndexados[],7,FALSE)</f>
        <v>0</v>
      </c>
      <c r="F815">
        <f>VLOOKUP(CuentosContados[[#This Row],[Column1]],CuentosIndexados[],8,FALSE)</f>
        <v>0</v>
      </c>
      <c r="G815">
        <f>VLOOKUP(CuentosContados[[#This Row],[Column1]],CuentosIndexados[],9,FALSE)</f>
        <v>0</v>
      </c>
      <c r="H815">
        <f>VLOOKUP(CuentosContados[[#This Row],[Column1]],CuentosIndexados[],10,FALSE)</f>
        <v>0</v>
      </c>
      <c r="I815">
        <f>VLOOKUP(CuentosContados[[#This Row],[Column1]],CuentosIndexados[],11,FALSE)</f>
        <v>0</v>
      </c>
      <c r="J815">
        <f>VLOOKUP(CuentosContados[[#This Row],[Column1]],CuentosIndexados[],12,FALSE)</f>
        <v>0</v>
      </c>
      <c r="K815">
        <f>VLOOKUP(CuentosContados[[#This Row],[Column1]],CuentosIndexados[],13,FALSE)</f>
        <v>0</v>
      </c>
      <c r="L815">
        <f>VLOOKUP(CuentosContados[[#This Row],[Column1]],CuentosIndexados[],14,FALSE)</f>
        <v>0</v>
      </c>
      <c r="M815">
        <f>VLOOKUP(CuentosContados[[#This Row],[Column1]],CuentosIndexados[],15,FALSE)</f>
        <v>0</v>
      </c>
      <c r="N815">
        <f>VLOOKUP(CuentosContados[[#This Row],[Column1]],CuentosIndexados[],16,FALSE)</f>
        <v>0</v>
      </c>
      <c r="O815">
        <f>VLOOKUP(CuentosContados[[#This Row],[Column1]],CuentosIndexados[],17,FALSE)</f>
        <v>0</v>
      </c>
      <c r="P815">
        <f>VLOOKUP(CuentosContados[[#This Row],[Column1]],CuentosIndexados[],18,FALSE)</f>
        <v>0</v>
      </c>
      <c r="Q815">
        <f>VLOOKUP(CuentosContados[[#This Row],[Column1]],CuentosIndexados[],19,FALSE)</f>
        <v>0</v>
      </c>
      <c r="R815">
        <f>VLOOKUP(CuentosContados[[#This Row],[Column1]],CuentosIndexados[],20,FALSE)</f>
        <v>0</v>
      </c>
      <c r="S815">
        <f>VLOOKUP(CuentosContados[[#This Row],[Column1]],CuentosIndexados[],21,FALSE)</f>
        <v>0</v>
      </c>
      <c r="T815" t="str">
        <f>VLOOKUP(CuentosContados[[#This Row],[Column1]],CuentosIndexados[],22,FALSE)</f>
        <v>calma</v>
      </c>
      <c r="U815" t="str">
        <f>VLOOKUP(CuentosContados[[#This Row],[Column1]],CuentosIndexados[],23,FALSE)</f>
        <v>tension</v>
      </c>
      <c r="V815" t="str">
        <f>VLOOKUP(CuentosContados[[#This Row],[Column1]],CuentosIndexados[],24,FALSE)</f>
        <v>estres</v>
      </c>
      <c r="W815">
        <f>VLOOKUP(CuentosContados[[#This Row],[Column1]],CuentosIndexados[],25,FALSE)</f>
        <v>0</v>
      </c>
      <c r="X815">
        <f>VLOOKUP(CuentosContados[[#This Row],[Column1]],CuentosIndexados[],26,FALSE)</f>
        <v>0</v>
      </c>
      <c r="Y815">
        <f>VLOOKUP(CuentosContados[[#This Row],[Column1]],CuentosIndexados[],27,FALSE)</f>
        <v>0</v>
      </c>
      <c r="Z815">
        <f>VLOOKUP(CuentosContados[[#This Row],[Column1]],CuentosIndexados[],28,FALSE)</f>
        <v>0</v>
      </c>
      <c r="AA815">
        <f>VLOOKUP(CuentosContados[[#This Row],[Column1]],CuentosIndexados[],29,FALSE)</f>
        <v>0</v>
      </c>
      <c r="AB815">
        <f>VLOOKUP(CuentosContados[[#This Row],[Column1]],CuentosIndexados[],30,FALSE)</f>
        <v>0</v>
      </c>
      <c r="AC815">
        <f>VLOOKUP(CuentosContados[[#This Row],[Column1]],CuentosIndexados[],31,FALSE)</f>
        <v>0</v>
      </c>
      <c r="AD815">
        <f>VLOOKUP(CuentosContados[[#This Row],[Column1]],CuentosIndexados[],32,FALSE)</f>
        <v>0</v>
      </c>
      <c r="AE815">
        <f>VLOOKUP(CuentosContados[[#This Row],[Column1]],CuentosIndexados[],33,FALSE)</f>
        <v>0</v>
      </c>
      <c r="AF815">
        <f>VLOOKUP(CuentosContados[[#This Row],[Column1]],CuentosIndexados[],34,FALSE)</f>
        <v>0</v>
      </c>
      <c r="AG815">
        <f>VLOOKUP(CuentosContados[[#This Row],[Column1]],CuentosIndexados[],35,FALSE)</f>
        <v>0</v>
      </c>
      <c r="AH815">
        <f>VLOOKUP(CuentosContados[[#This Row],[Column1]],CuentosIndexados[],36,FALSE)</f>
        <v>0</v>
      </c>
      <c r="AI815">
        <f>VLOOKUP(CuentosContados[[#This Row],[Column1]],CuentosIndexados[],37,FALSE)</f>
        <v>0</v>
      </c>
      <c r="AJ815">
        <f>VLOOKUP(CuentosContados[[#This Row],[Column1]],CuentosIndexados[],38,FALSE)</f>
        <v>0</v>
      </c>
      <c r="AK815">
        <f>VLOOKUP(CuentosContados[[#This Row],[Column1]],CuentosIndexados[],39,FALSE)</f>
        <v>0</v>
      </c>
    </row>
    <row r="816" spans="1:37" x14ac:dyDescent="0.25">
      <c r="A816" t="s">
        <v>162</v>
      </c>
      <c r="B816">
        <f>VLOOKUP(CuentosContados[[#This Row],[Column1]],CuentosIndexados[],3,FALSE)</f>
        <v>0</v>
      </c>
      <c r="C816">
        <f>VLOOKUP(CuentosContados[[#This Row],[Column1]],CuentosIndexados[],5,FALSE)</f>
        <v>0</v>
      </c>
      <c r="D816">
        <f>VLOOKUP(CuentosContados[[#This Row],[Column1]],CuentosIndexados[],6,FALSE)</f>
        <v>0</v>
      </c>
      <c r="E816">
        <f>VLOOKUP(CuentosContados[[#This Row],[Column1]],CuentosIndexados[],7,FALSE)</f>
        <v>0</v>
      </c>
      <c r="F816">
        <f>VLOOKUP(CuentosContados[[#This Row],[Column1]],CuentosIndexados[],8,FALSE)</f>
        <v>0</v>
      </c>
      <c r="G816">
        <f>VLOOKUP(CuentosContados[[#This Row],[Column1]],CuentosIndexados[],9,FALSE)</f>
        <v>0</v>
      </c>
      <c r="H816">
        <f>VLOOKUP(CuentosContados[[#This Row],[Column1]],CuentosIndexados[],10,FALSE)</f>
        <v>0</v>
      </c>
      <c r="I816">
        <f>VLOOKUP(CuentosContados[[#This Row],[Column1]],CuentosIndexados[],11,FALSE)</f>
        <v>0</v>
      </c>
      <c r="J816">
        <f>VLOOKUP(CuentosContados[[#This Row],[Column1]],CuentosIndexados[],12,FALSE)</f>
        <v>0</v>
      </c>
      <c r="K816">
        <f>VLOOKUP(CuentosContados[[#This Row],[Column1]],CuentosIndexados[],13,FALSE)</f>
        <v>0</v>
      </c>
      <c r="L816">
        <f>VLOOKUP(CuentosContados[[#This Row],[Column1]],CuentosIndexados[],14,FALSE)</f>
        <v>0</v>
      </c>
      <c r="M816">
        <f>VLOOKUP(CuentosContados[[#This Row],[Column1]],CuentosIndexados[],15,FALSE)</f>
        <v>0</v>
      </c>
      <c r="N816">
        <f>VLOOKUP(CuentosContados[[#This Row],[Column1]],CuentosIndexados[],16,FALSE)</f>
        <v>0</v>
      </c>
      <c r="O816">
        <f>VLOOKUP(CuentosContados[[#This Row],[Column1]],CuentosIndexados[],17,FALSE)</f>
        <v>0</v>
      </c>
      <c r="P816">
        <f>VLOOKUP(CuentosContados[[#This Row],[Column1]],CuentosIndexados[],18,FALSE)</f>
        <v>0</v>
      </c>
      <c r="Q816">
        <f>VLOOKUP(CuentosContados[[#This Row],[Column1]],CuentosIndexados[],19,FALSE)</f>
        <v>0</v>
      </c>
      <c r="R816">
        <f>VLOOKUP(CuentosContados[[#This Row],[Column1]],CuentosIndexados[],20,FALSE)</f>
        <v>0</v>
      </c>
      <c r="S816">
        <f>VLOOKUP(CuentosContados[[#This Row],[Column1]],CuentosIndexados[],21,FALSE)</f>
        <v>0</v>
      </c>
      <c r="T816" t="str">
        <f>VLOOKUP(CuentosContados[[#This Row],[Column1]],CuentosIndexados[],22,FALSE)</f>
        <v>calma</v>
      </c>
      <c r="U816" t="str">
        <f>VLOOKUP(CuentosContados[[#This Row],[Column1]],CuentosIndexados[],23,FALSE)</f>
        <v>tension</v>
      </c>
      <c r="V816" t="str">
        <f>VLOOKUP(CuentosContados[[#This Row],[Column1]],CuentosIndexados[],24,FALSE)</f>
        <v>estres</v>
      </c>
      <c r="W816">
        <f>VLOOKUP(CuentosContados[[#This Row],[Column1]],CuentosIndexados[],25,FALSE)</f>
        <v>0</v>
      </c>
      <c r="X816">
        <f>VLOOKUP(CuentosContados[[#This Row],[Column1]],CuentosIndexados[],26,FALSE)</f>
        <v>0</v>
      </c>
      <c r="Y816">
        <f>VLOOKUP(CuentosContados[[#This Row],[Column1]],CuentosIndexados[],27,FALSE)</f>
        <v>0</v>
      </c>
      <c r="Z816">
        <f>VLOOKUP(CuentosContados[[#This Row],[Column1]],CuentosIndexados[],28,FALSE)</f>
        <v>0</v>
      </c>
      <c r="AA816">
        <f>VLOOKUP(CuentosContados[[#This Row],[Column1]],CuentosIndexados[],29,FALSE)</f>
        <v>0</v>
      </c>
      <c r="AB816">
        <f>VLOOKUP(CuentosContados[[#This Row],[Column1]],CuentosIndexados[],30,FALSE)</f>
        <v>0</v>
      </c>
      <c r="AC816">
        <f>VLOOKUP(CuentosContados[[#This Row],[Column1]],CuentosIndexados[],31,FALSE)</f>
        <v>0</v>
      </c>
      <c r="AD816">
        <f>VLOOKUP(CuentosContados[[#This Row],[Column1]],CuentosIndexados[],32,FALSE)</f>
        <v>0</v>
      </c>
      <c r="AE816">
        <f>VLOOKUP(CuentosContados[[#This Row],[Column1]],CuentosIndexados[],33,FALSE)</f>
        <v>0</v>
      </c>
      <c r="AF816">
        <f>VLOOKUP(CuentosContados[[#This Row],[Column1]],CuentosIndexados[],34,FALSE)</f>
        <v>0</v>
      </c>
      <c r="AG816">
        <f>VLOOKUP(CuentosContados[[#This Row],[Column1]],CuentosIndexados[],35,FALSE)</f>
        <v>0</v>
      </c>
      <c r="AH816">
        <f>VLOOKUP(CuentosContados[[#This Row],[Column1]],CuentosIndexados[],36,FALSE)</f>
        <v>0</v>
      </c>
      <c r="AI816">
        <f>VLOOKUP(CuentosContados[[#This Row],[Column1]],CuentosIndexados[],37,FALSE)</f>
        <v>0</v>
      </c>
      <c r="AJ816">
        <f>VLOOKUP(CuentosContados[[#This Row],[Column1]],CuentosIndexados[],38,FALSE)</f>
        <v>0</v>
      </c>
      <c r="AK816">
        <f>VLOOKUP(CuentosContados[[#This Row],[Column1]],CuentosIndexados[],39,FALSE)</f>
        <v>0</v>
      </c>
    </row>
    <row r="817" spans="1:37" x14ac:dyDescent="0.25">
      <c r="A817" t="s">
        <v>162</v>
      </c>
      <c r="B817">
        <f>VLOOKUP(CuentosContados[[#This Row],[Column1]],CuentosIndexados[],3,FALSE)</f>
        <v>0</v>
      </c>
      <c r="C817">
        <f>VLOOKUP(CuentosContados[[#This Row],[Column1]],CuentosIndexados[],5,FALSE)</f>
        <v>0</v>
      </c>
      <c r="D817">
        <f>VLOOKUP(CuentosContados[[#This Row],[Column1]],CuentosIndexados[],6,FALSE)</f>
        <v>0</v>
      </c>
      <c r="E817">
        <f>VLOOKUP(CuentosContados[[#This Row],[Column1]],CuentosIndexados[],7,FALSE)</f>
        <v>0</v>
      </c>
      <c r="F817">
        <f>VLOOKUP(CuentosContados[[#This Row],[Column1]],CuentosIndexados[],8,FALSE)</f>
        <v>0</v>
      </c>
      <c r="G817">
        <f>VLOOKUP(CuentosContados[[#This Row],[Column1]],CuentosIndexados[],9,FALSE)</f>
        <v>0</v>
      </c>
      <c r="H817">
        <f>VLOOKUP(CuentosContados[[#This Row],[Column1]],CuentosIndexados[],10,FALSE)</f>
        <v>0</v>
      </c>
      <c r="I817">
        <f>VLOOKUP(CuentosContados[[#This Row],[Column1]],CuentosIndexados[],11,FALSE)</f>
        <v>0</v>
      </c>
      <c r="J817">
        <f>VLOOKUP(CuentosContados[[#This Row],[Column1]],CuentosIndexados[],12,FALSE)</f>
        <v>0</v>
      </c>
      <c r="K817">
        <f>VLOOKUP(CuentosContados[[#This Row],[Column1]],CuentosIndexados[],13,FALSE)</f>
        <v>0</v>
      </c>
      <c r="L817">
        <f>VLOOKUP(CuentosContados[[#This Row],[Column1]],CuentosIndexados[],14,FALSE)</f>
        <v>0</v>
      </c>
      <c r="M817">
        <f>VLOOKUP(CuentosContados[[#This Row],[Column1]],CuentosIndexados[],15,FALSE)</f>
        <v>0</v>
      </c>
      <c r="N817">
        <f>VLOOKUP(CuentosContados[[#This Row],[Column1]],CuentosIndexados[],16,FALSE)</f>
        <v>0</v>
      </c>
      <c r="O817">
        <f>VLOOKUP(CuentosContados[[#This Row],[Column1]],CuentosIndexados[],17,FALSE)</f>
        <v>0</v>
      </c>
      <c r="P817">
        <f>VLOOKUP(CuentosContados[[#This Row],[Column1]],CuentosIndexados[],18,FALSE)</f>
        <v>0</v>
      </c>
      <c r="Q817">
        <f>VLOOKUP(CuentosContados[[#This Row],[Column1]],CuentosIndexados[],19,FALSE)</f>
        <v>0</v>
      </c>
      <c r="R817">
        <f>VLOOKUP(CuentosContados[[#This Row],[Column1]],CuentosIndexados[],20,FALSE)</f>
        <v>0</v>
      </c>
      <c r="S817">
        <f>VLOOKUP(CuentosContados[[#This Row],[Column1]],CuentosIndexados[],21,FALSE)</f>
        <v>0</v>
      </c>
      <c r="T817" t="str">
        <f>VLOOKUP(CuentosContados[[#This Row],[Column1]],CuentosIndexados[],22,FALSE)</f>
        <v>calma</v>
      </c>
      <c r="U817" t="str">
        <f>VLOOKUP(CuentosContados[[#This Row],[Column1]],CuentosIndexados[],23,FALSE)</f>
        <v>tension</v>
      </c>
      <c r="V817" t="str">
        <f>VLOOKUP(CuentosContados[[#This Row],[Column1]],CuentosIndexados[],24,FALSE)</f>
        <v>estres</v>
      </c>
      <c r="W817">
        <f>VLOOKUP(CuentosContados[[#This Row],[Column1]],CuentosIndexados[],25,FALSE)</f>
        <v>0</v>
      </c>
      <c r="X817">
        <f>VLOOKUP(CuentosContados[[#This Row],[Column1]],CuentosIndexados[],26,FALSE)</f>
        <v>0</v>
      </c>
      <c r="Y817">
        <f>VLOOKUP(CuentosContados[[#This Row],[Column1]],CuentosIndexados[],27,FALSE)</f>
        <v>0</v>
      </c>
      <c r="Z817">
        <f>VLOOKUP(CuentosContados[[#This Row],[Column1]],CuentosIndexados[],28,FALSE)</f>
        <v>0</v>
      </c>
      <c r="AA817">
        <f>VLOOKUP(CuentosContados[[#This Row],[Column1]],CuentosIndexados[],29,FALSE)</f>
        <v>0</v>
      </c>
      <c r="AB817">
        <f>VLOOKUP(CuentosContados[[#This Row],[Column1]],CuentosIndexados[],30,FALSE)</f>
        <v>0</v>
      </c>
      <c r="AC817">
        <f>VLOOKUP(CuentosContados[[#This Row],[Column1]],CuentosIndexados[],31,FALSE)</f>
        <v>0</v>
      </c>
      <c r="AD817">
        <f>VLOOKUP(CuentosContados[[#This Row],[Column1]],CuentosIndexados[],32,FALSE)</f>
        <v>0</v>
      </c>
      <c r="AE817">
        <f>VLOOKUP(CuentosContados[[#This Row],[Column1]],CuentosIndexados[],33,FALSE)</f>
        <v>0</v>
      </c>
      <c r="AF817">
        <f>VLOOKUP(CuentosContados[[#This Row],[Column1]],CuentosIndexados[],34,FALSE)</f>
        <v>0</v>
      </c>
      <c r="AG817">
        <f>VLOOKUP(CuentosContados[[#This Row],[Column1]],CuentosIndexados[],35,FALSE)</f>
        <v>0</v>
      </c>
      <c r="AH817">
        <f>VLOOKUP(CuentosContados[[#This Row],[Column1]],CuentosIndexados[],36,FALSE)</f>
        <v>0</v>
      </c>
      <c r="AI817">
        <f>VLOOKUP(CuentosContados[[#This Row],[Column1]],CuentosIndexados[],37,FALSE)</f>
        <v>0</v>
      </c>
      <c r="AJ817">
        <f>VLOOKUP(CuentosContados[[#This Row],[Column1]],CuentosIndexados[],38,FALSE)</f>
        <v>0</v>
      </c>
      <c r="AK817">
        <f>VLOOKUP(CuentosContados[[#This Row],[Column1]],CuentosIndexados[],39,FALSE)</f>
        <v>0</v>
      </c>
    </row>
    <row r="818" spans="1:37" x14ac:dyDescent="0.25">
      <c r="A818" t="s">
        <v>162</v>
      </c>
      <c r="B818">
        <f>VLOOKUP(CuentosContados[[#This Row],[Column1]],CuentosIndexados[],3,FALSE)</f>
        <v>0</v>
      </c>
      <c r="C818">
        <f>VLOOKUP(CuentosContados[[#This Row],[Column1]],CuentosIndexados[],5,FALSE)</f>
        <v>0</v>
      </c>
      <c r="D818">
        <f>VLOOKUP(CuentosContados[[#This Row],[Column1]],CuentosIndexados[],6,FALSE)</f>
        <v>0</v>
      </c>
      <c r="E818">
        <f>VLOOKUP(CuentosContados[[#This Row],[Column1]],CuentosIndexados[],7,FALSE)</f>
        <v>0</v>
      </c>
      <c r="F818">
        <f>VLOOKUP(CuentosContados[[#This Row],[Column1]],CuentosIndexados[],8,FALSE)</f>
        <v>0</v>
      </c>
      <c r="G818">
        <f>VLOOKUP(CuentosContados[[#This Row],[Column1]],CuentosIndexados[],9,FALSE)</f>
        <v>0</v>
      </c>
      <c r="H818">
        <f>VLOOKUP(CuentosContados[[#This Row],[Column1]],CuentosIndexados[],10,FALSE)</f>
        <v>0</v>
      </c>
      <c r="I818">
        <f>VLOOKUP(CuentosContados[[#This Row],[Column1]],CuentosIndexados[],11,FALSE)</f>
        <v>0</v>
      </c>
      <c r="J818">
        <f>VLOOKUP(CuentosContados[[#This Row],[Column1]],CuentosIndexados[],12,FALSE)</f>
        <v>0</v>
      </c>
      <c r="K818">
        <f>VLOOKUP(CuentosContados[[#This Row],[Column1]],CuentosIndexados[],13,FALSE)</f>
        <v>0</v>
      </c>
      <c r="L818">
        <f>VLOOKUP(CuentosContados[[#This Row],[Column1]],CuentosIndexados[],14,FALSE)</f>
        <v>0</v>
      </c>
      <c r="M818">
        <f>VLOOKUP(CuentosContados[[#This Row],[Column1]],CuentosIndexados[],15,FALSE)</f>
        <v>0</v>
      </c>
      <c r="N818">
        <f>VLOOKUP(CuentosContados[[#This Row],[Column1]],CuentosIndexados[],16,FALSE)</f>
        <v>0</v>
      </c>
      <c r="O818">
        <f>VLOOKUP(CuentosContados[[#This Row],[Column1]],CuentosIndexados[],17,FALSE)</f>
        <v>0</v>
      </c>
      <c r="P818">
        <f>VLOOKUP(CuentosContados[[#This Row],[Column1]],CuentosIndexados[],18,FALSE)</f>
        <v>0</v>
      </c>
      <c r="Q818">
        <f>VLOOKUP(CuentosContados[[#This Row],[Column1]],CuentosIndexados[],19,FALSE)</f>
        <v>0</v>
      </c>
      <c r="R818">
        <f>VLOOKUP(CuentosContados[[#This Row],[Column1]],CuentosIndexados[],20,FALSE)</f>
        <v>0</v>
      </c>
      <c r="S818">
        <f>VLOOKUP(CuentosContados[[#This Row],[Column1]],CuentosIndexados[],21,FALSE)</f>
        <v>0</v>
      </c>
      <c r="T818" t="str">
        <f>VLOOKUP(CuentosContados[[#This Row],[Column1]],CuentosIndexados[],22,FALSE)</f>
        <v>calma</v>
      </c>
      <c r="U818" t="str">
        <f>VLOOKUP(CuentosContados[[#This Row],[Column1]],CuentosIndexados[],23,FALSE)</f>
        <v>tension</v>
      </c>
      <c r="V818" t="str">
        <f>VLOOKUP(CuentosContados[[#This Row],[Column1]],CuentosIndexados[],24,FALSE)</f>
        <v>estres</v>
      </c>
      <c r="W818">
        <f>VLOOKUP(CuentosContados[[#This Row],[Column1]],CuentosIndexados[],25,FALSE)</f>
        <v>0</v>
      </c>
      <c r="X818">
        <f>VLOOKUP(CuentosContados[[#This Row],[Column1]],CuentosIndexados[],26,FALSE)</f>
        <v>0</v>
      </c>
      <c r="Y818">
        <f>VLOOKUP(CuentosContados[[#This Row],[Column1]],CuentosIndexados[],27,FALSE)</f>
        <v>0</v>
      </c>
      <c r="Z818">
        <f>VLOOKUP(CuentosContados[[#This Row],[Column1]],CuentosIndexados[],28,FALSE)</f>
        <v>0</v>
      </c>
      <c r="AA818">
        <f>VLOOKUP(CuentosContados[[#This Row],[Column1]],CuentosIndexados[],29,FALSE)</f>
        <v>0</v>
      </c>
      <c r="AB818">
        <f>VLOOKUP(CuentosContados[[#This Row],[Column1]],CuentosIndexados[],30,FALSE)</f>
        <v>0</v>
      </c>
      <c r="AC818">
        <f>VLOOKUP(CuentosContados[[#This Row],[Column1]],CuentosIndexados[],31,FALSE)</f>
        <v>0</v>
      </c>
      <c r="AD818">
        <f>VLOOKUP(CuentosContados[[#This Row],[Column1]],CuentosIndexados[],32,FALSE)</f>
        <v>0</v>
      </c>
      <c r="AE818">
        <f>VLOOKUP(CuentosContados[[#This Row],[Column1]],CuentosIndexados[],33,FALSE)</f>
        <v>0</v>
      </c>
      <c r="AF818">
        <f>VLOOKUP(CuentosContados[[#This Row],[Column1]],CuentosIndexados[],34,FALSE)</f>
        <v>0</v>
      </c>
      <c r="AG818">
        <f>VLOOKUP(CuentosContados[[#This Row],[Column1]],CuentosIndexados[],35,FALSE)</f>
        <v>0</v>
      </c>
      <c r="AH818">
        <f>VLOOKUP(CuentosContados[[#This Row],[Column1]],CuentosIndexados[],36,FALSE)</f>
        <v>0</v>
      </c>
      <c r="AI818">
        <f>VLOOKUP(CuentosContados[[#This Row],[Column1]],CuentosIndexados[],37,FALSE)</f>
        <v>0</v>
      </c>
      <c r="AJ818">
        <f>VLOOKUP(CuentosContados[[#This Row],[Column1]],CuentosIndexados[],38,FALSE)</f>
        <v>0</v>
      </c>
      <c r="AK818">
        <f>VLOOKUP(CuentosContados[[#This Row],[Column1]],CuentosIndexados[],39,FALSE)</f>
        <v>0</v>
      </c>
    </row>
    <row r="819" spans="1:37" x14ac:dyDescent="0.25">
      <c r="A819" t="s">
        <v>162</v>
      </c>
      <c r="B819">
        <f>VLOOKUP(CuentosContados[[#This Row],[Column1]],CuentosIndexados[],3,FALSE)</f>
        <v>0</v>
      </c>
      <c r="C819">
        <f>VLOOKUP(CuentosContados[[#This Row],[Column1]],CuentosIndexados[],5,FALSE)</f>
        <v>0</v>
      </c>
      <c r="D819">
        <f>VLOOKUP(CuentosContados[[#This Row],[Column1]],CuentosIndexados[],6,FALSE)</f>
        <v>0</v>
      </c>
      <c r="E819">
        <f>VLOOKUP(CuentosContados[[#This Row],[Column1]],CuentosIndexados[],7,FALSE)</f>
        <v>0</v>
      </c>
      <c r="F819">
        <f>VLOOKUP(CuentosContados[[#This Row],[Column1]],CuentosIndexados[],8,FALSE)</f>
        <v>0</v>
      </c>
      <c r="G819">
        <f>VLOOKUP(CuentosContados[[#This Row],[Column1]],CuentosIndexados[],9,FALSE)</f>
        <v>0</v>
      </c>
      <c r="H819">
        <f>VLOOKUP(CuentosContados[[#This Row],[Column1]],CuentosIndexados[],10,FALSE)</f>
        <v>0</v>
      </c>
      <c r="I819">
        <f>VLOOKUP(CuentosContados[[#This Row],[Column1]],CuentosIndexados[],11,FALSE)</f>
        <v>0</v>
      </c>
      <c r="J819">
        <f>VLOOKUP(CuentosContados[[#This Row],[Column1]],CuentosIndexados[],12,FALSE)</f>
        <v>0</v>
      </c>
      <c r="K819">
        <f>VLOOKUP(CuentosContados[[#This Row],[Column1]],CuentosIndexados[],13,FALSE)</f>
        <v>0</v>
      </c>
      <c r="L819">
        <f>VLOOKUP(CuentosContados[[#This Row],[Column1]],CuentosIndexados[],14,FALSE)</f>
        <v>0</v>
      </c>
      <c r="M819">
        <f>VLOOKUP(CuentosContados[[#This Row],[Column1]],CuentosIndexados[],15,FALSE)</f>
        <v>0</v>
      </c>
      <c r="N819">
        <f>VLOOKUP(CuentosContados[[#This Row],[Column1]],CuentosIndexados[],16,FALSE)</f>
        <v>0</v>
      </c>
      <c r="O819">
        <f>VLOOKUP(CuentosContados[[#This Row],[Column1]],CuentosIndexados[],17,FALSE)</f>
        <v>0</v>
      </c>
      <c r="P819">
        <f>VLOOKUP(CuentosContados[[#This Row],[Column1]],CuentosIndexados[],18,FALSE)</f>
        <v>0</v>
      </c>
      <c r="Q819">
        <f>VLOOKUP(CuentosContados[[#This Row],[Column1]],CuentosIndexados[],19,FALSE)</f>
        <v>0</v>
      </c>
      <c r="R819">
        <f>VLOOKUP(CuentosContados[[#This Row],[Column1]],CuentosIndexados[],20,FALSE)</f>
        <v>0</v>
      </c>
      <c r="S819">
        <f>VLOOKUP(CuentosContados[[#This Row],[Column1]],CuentosIndexados[],21,FALSE)</f>
        <v>0</v>
      </c>
      <c r="T819" t="str">
        <f>VLOOKUP(CuentosContados[[#This Row],[Column1]],CuentosIndexados[],22,FALSE)</f>
        <v>calma</v>
      </c>
      <c r="U819" t="str">
        <f>VLOOKUP(CuentosContados[[#This Row],[Column1]],CuentosIndexados[],23,FALSE)</f>
        <v>tension</v>
      </c>
      <c r="V819" t="str">
        <f>VLOOKUP(CuentosContados[[#This Row],[Column1]],CuentosIndexados[],24,FALSE)</f>
        <v>estres</v>
      </c>
      <c r="W819">
        <f>VLOOKUP(CuentosContados[[#This Row],[Column1]],CuentosIndexados[],25,FALSE)</f>
        <v>0</v>
      </c>
      <c r="X819">
        <f>VLOOKUP(CuentosContados[[#This Row],[Column1]],CuentosIndexados[],26,FALSE)</f>
        <v>0</v>
      </c>
      <c r="Y819">
        <f>VLOOKUP(CuentosContados[[#This Row],[Column1]],CuentosIndexados[],27,FALSE)</f>
        <v>0</v>
      </c>
      <c r="Z819">
        <f>VLOOKUP(CuentosContados[[#This Row],[Column1]],CuentosIndexados[],28,FALSE)</f>
        <v>0</v>
      </c>
      <c r="AA819">
        <f>VLOOKUP(CuentosContados[[#This Row],[Column1]],CuentosIndexados[],29,FALSE)</f>
        <v>0</v>
      </c>
      <c r="AB819">
        <f>VLOOKUP(CuentosContados[[#This Row],[Column1]],CuentosIndexados[],30,FALSE)</f>
        <v>0</v>
      </c>
      <c r="AC819">
        <f>VLOOKUP(CuentosContados[[#This Row],[Column1]],CuentosIndexados[],31,FALSE)</f>
        <v>0</v>
      </c>
      <c r="AD819">
        <f>VLOOKUP(CuentosContados[[#This Row],[Column1]],CuentosIndexados[],32,FALSE)</f>
        <v>0</v>
      </c>
      <c r="AE819">
        <f>VLOOKUP(CuentosContados[[#This Row],[Column1]],CuentosIndexados[],33,FALSE)</f>
        <v>0</v>
      </c>
      <c r="AF819">
        <f>VLOOKUP(CuentosContados[[#This Row],[Column1]],CuentosIndexados[],34,FALSE)</f>
        <v>0</v>
      </c>
      <c r="AG819">
        <f>VLOOKUP(CuentosContados[[#This Row],[Column1]],CuentosIndexados[],35,FALSE)</f>
        <v>0</v>
      </c>
      <c r="AH819">
        <f>VLOOKUP(CuentosContados[[#This Row],[Column1]],CuentosIndexados[],36,FALSE)</f>
        <v>0</v>
      </c>
      <c r="AI819">
        <f>VLOOKUP(CuentosContados[[#This Row],[Column1]],CuentosIndexados[],37,FALSE)</f>
        <v>0</v>
      </c>
      <c r="AJ819">
        <f>VLOOKUP(CuentosContados[[#This Row],[Column1]],CuentosIndexados[],38,FALSE)</f>
        <v>0</v>
      </c>
      <c r="AK819">
        <f>VLOOKUP(CuentosContados[[#This Row],[Column1]],CuentosIndexados[],39,FALSE)</f>
        <v>0</v>
      </c>
    </row>
    <row r="820" spans="1:37" x14ac:dyDescent="0.25">
      <c r="A820" t="s">
        <v>162</v>
      </c>
      <c r="B820">
        <f>VLOOKUP(CuentosContados[[#This Row],[Column1]],CuentosIndexados[],3,FALSE)</f>
        <v>0</v>
      </c>
      <c r="C820">
        <f>VLOOKUP(CuentosContados[[#This Row],[Column1]],CuentosIndexados[],5,FALSE)</f>
        <v>0</v>
      </c>
      <c r="D820">
        <f>VLOOKUP(CuentosContados[[#This Row],[Column1]],CuentosIndexados[],6,FALSE)</f>
        <v>0</v>
      </c>
      <c r="E820">
        <f>VLOOKUP(CuentosContados[[#This Row],[Column1]],CuentosIndexados[],7,FALSE)</f>
        <v>0</v>
      </c>
      <c r="F820">
        <f>VLOOKUP(CuentosContados[[#This Row],[Column1]],CuentosIndexados[],8,FALSE)</f>
        <v>0</v>
      </c>
      <c r="G820">
        <f>VLOOKUP(CuentosContados[[#This Row],[Column1]],CuentosIndexados[],9,FALSE)</f>
        <v>0</v>
      </c>
      <c r="H820">
        <f>VLOOKUP(CuentosContados[[#This Row],[Column1]],CuentosIndexados[],10,FALSE)</f>
        <v>0</v>
      </c>
      <c r="I820">
        <f>VLOOKUP(CuentosContados[[#This Row],[Column1]],CuentosIndexados[],11,FALSE)</f>
        <v>0</v>
      </c>
      <c r="J820">
        <f>VLOOKUP(CuentosContados[[#This Row],[Column1]],CuentosIndexados[],12,FALSE)</f>
        <v>0</v>
      </c>
      <c r="K820">
        <f>VLOOKUP(CuentosContados[[#This Row],[Column1]],CuentosIndexados[],13,FALSE)</f>
        <v>0</v>
      </c>
      <c r="L820">
        <f>VLOOKUP(CuentosContados[[#This Row],[Column1]],CuentosIndexados[],14,FALSE)</f>
        <v>0</v>
      </c>
      <c r="M820">
        <f>VLOOKUP(CuentosContados[[#This Row],[Column1]],CuentosIndexados[],15,FALSE)</f>
        <v>0</v>
      </c>
      <c r="N820">
        <f>VLOOKUP(CuentosContados[[#This Row],[Column1]],CuentosIndexados[],16,FALSE)</f>
        <v>0</v>
      </c>
      <c r="O820">
        <f>VLOOKUP(CuentosContados[[#This Row],[Column1]],CuentosIndexados[],17,FALSE)</f>
        <v>0</v>
      </c>
      <c r="P820">
        <f>VLOOKUP(CuentosContados[[#This Row],[Column1]],CuentosIndexados[],18,FALSE)</f>
        <v>0</v>
      </c>
      <c r="Q820">
        <f>VLOOKUP(CuentosContados[[#This Row],[Column1]],CuentosIndexados[],19,FALSE)</f>
        <v>0</v>
      </c>
      <c r="R820">
        <f>VLOOKUP(CuentosContados[[#This Row],[Column1]],CuentosIndexados[],20,FALSE)</f>
        <v>0</v>
      </c>
      <c r="S820">
        <f>VLOOKUP(CuentosContados[[#This Row],[Column1]],CuentosIndexados[],21,FALSE)</f>
        <v>0</v>
      </c>
      <c r="T820" t="str">
        <f>VLOOKUP(CuentosContados[[#This Row],[Column1]],CuentosIndexados[],22,FALSE)</f>
        <v>calma</v>
      </c>
      <c r="U820" t="str">
        <f>VLOOKUP(CuentosContados[[#This Row],[Column1]],CuentosIndexados[],23,FALSE)</f>
        <v>tension</v>
      </c>
      <c r="V820" t="str">
        <f>VLOOKUP(CuentosContados[[#This Row],[Column1]],CuentosIndexados[],24,FALSE)</f>
        <v>estres</v>
      </c>
      <c r="W820">
        <f>VLOOKUP(CuentosContados[[#This Row],[Column1]],CuentosIndexados[],25,FALSE)</f>
        <v>0</v>
      </c>
      <c r="X820">
        <f>VLOOKUP(CuentosContados[[#This Row],[Column1]],CuentosIndexados[],26,FALSE)</f>
        <v>0</v>
      </c>
      <c r="Y820">
        <f>VLOOKUP(CuentosContados[[#This Row],[Column1]],CuentosIndexados[],27,FALSE)</f>
        <v>0</v>
      </c>
      <c r="Z820">
        <f>VLOOKUP(CuentosContados[[#This Row],[Column1]],CuentosIndexados[],28,FALSE)</f>
        <v>0</v>
      </c>
      <c r="AA820">
        <f>VLOOKUP(CuentosContados[[#This Row],[Column1]],CuentosIndexados[],29,FALSE)</f>
        <v>0</v>
      </c>
      <c r="AB820">
        <f>VLOOKUP(CuentosContados[[#This Row],[Column1]],CuentosIndexados[],30,FALSE)</f>
        <v>0</v>
      </c>
      <c r="AC820">
        <f>VLOOKUP(CuentosContados[[#This Row],[Column1]],CuentosIndexados[],31,FALSE)</f>
        <v>0</v>
      </c>
      <c r="AD820">
        <f>VLOOKUP(CuentosContados[[#This Row],[Column1]],CuentosIndexados[],32,FALSE)</f>
        <v>0</v>
      </c>
      <c r="AE820">
        <f>VLOOKUP(CuentosContados[[#This Row],[Column1]],CuentosIndexados[],33,FALSE)</f>
        <v>0</v>
      </c>
      <c r="AF820">
        <f>VLOOKUP(CuentosContados[[#This Row],[Column1]],CuentosIndexados[],34,FALSE)</f>
        <v>0</v>
      </c>
      <c r="AG820">
        <f>VLOOKUP(CuentosContados[[#This Row],[Column1]],CuentosIndexados[],35,FALSE)</f>
        <v>0</v>
      </c>
      <c r="AH820">
        <f>VLOOKUP(CuentosContados[[#This Row],[Column1]],CuentosIndexados[],36,FALSE)</f>
        <v>0</v>
      </c>
      <c r="AI820">
        <f>VLOOKUP(CuentosContados[[#This Row],[Column1]],CuentosIndexados[],37,FALSE)</f>
        <v>0</v>
      </c>
      <c r="AJ820">
        <f>VLOOKUP(CuentosContados[[#This Row],[Column1]],CuentosIndexados[],38,FALSE)</f>
        <v>0</v>
      </c>
      <c r="AK820">
        <f>VLOOKUP(CuentosContados[[#This Row],[Column1]],CuentosIndexados[],39,FALSE)</f>
        <v>0</v>
      </c>
    </row>
    <row r="821" spans="1:37" x14ac:dyDescent="0.25">
      <c r="A821" t="s">
        <v>162</v>
      </c>
      <c r="B821">
        <f>VLOOKUP(CuentosContados[[#This Row],[Column1]],CuentosIndexados[],3,FALSE)</f>
        <v>0</v>
      </c>
      <c r="C821">
        <f>VLOOKUP(CuentosContados[[#This Row],[Column1]],CuentosIndexados[],5,FALSE)</f>
        <v>0</v>
      </c>
      <c r="D821">
        <f>VLOOKUP(CuentosContados[[#This Row],[Column1]],CuentosIndexados[],6,FALSE)</f>
        <v>0</v>
      </c>
      <c r="E821">
        <f>VLOOKUP(CuentosContados[[#This Row],[Column1]],CuentosIndexados[],7,FALSE)</f>
        <v>0</v>
      </c>
      <c r="F821">
        <f>VLOOKUP(CuentosContados[[#This Row],[Column1]],CuentosIndexados[],8,FALSE)</f>
        <v>0</v>
      </c>
      <c r="G821">
        <f>VLOOKUP(CuentosContados[[#This Row],[Column1]],CuentosIndexados[],9,FALSE)</f>
        <v>0</v>
      </c>
      <c r="H821">
        <f>VLOOKUP(CuentosContados[[#This Row],[Column1]],CuentosIndexados[],10,FALSE)</f>
        <v>0</v>
      </c>
      <c r="I821">
        <f>VLOOKUP(CuentosContados[[#This Row],[Column1]],CuentosIndexados[],11,FALSE)</f>
        <v>0</v>
      </c>
      <c r="J821">
        <f>VLOOKUP(CuentosContados[[#This Row],[Column1]],CuentosIndexados[],12,FALSE)</f>
        <v>0</v>
      </c>
      <c r="K821">
        <f>VLOOKUP(CuentosContados[[#This Row],[Column1]],CuentosIndexados[],13,FALSE)</f>
        <v>0</v>
      </c>
      <c r="L821">
        <f>VLOOKUP(CuentosContados[[#This Row],[Column1]],CuentosIndexados[],14,FALSE)</f>
        <v>0</v>
      </c>
      <c r="M821">
        <f>VLOOKUP(CuentosContados[[#This Row],[Column1]],CuentosIndexados[],15,FALSE)</f>
        <v>0</v>
      </c>
      <c r="N821">
        <f>VLOOKUP(CuentosContados[[#This Row],[Column1]],CuentosIndexados[],16,FALSE)</f>
        <v>0</v>
      </c>
      <c r="O821">
        <f>VLOOKUP(CuentosContados[[#This Row],[Column1]],CuentosIndexados[],17,FALSE)</f>
        <v>0</v>
      </c>
      <c r="P821">
        <f>VLOOKUP(CuentosContados[[#This Row],[Column1]],CuentosIndexados[],18,FALSE)</f>
        <v>0</v>
      </c>
      <c r="Q821">
        <f>VLOOKUP(CuentosContados[[#This Row],[Column1]],CuentosIndexados[],19,FALSE)</f>
        <v>0</v>
      </c>
      <c r="R821">
        <f>VLOOKUP(CuentosContados[[#This Row],[Column1]],CuentosIndexados[],20,FALSE)</f>
        <v>0</v>
      </c>
      <c r="S821">
        <f>VLOOKUP(CuentosContados[[#This Row],[Column1]],CuentosIndexados[],21,FALSE)</f>
        <v>0</v>
      </c>
      <c r="T821" t="str">
        <f>VLOOKUP(CuentosContados[[#This Row],[Column1]],CuentosIndexados[],22,FALSE)</f>
        <v>calma</v>
      </c>
      <c r="U821" t="str">
        <f>VLOOKUP(CuentosContados[[#This Row],[Column1]],CuentosIndexados[],23,FALSE)</f>
        <v>tension</v>
      </c>
      <c r="V821" t="str">
        <f>VLOOKUP(CuentosContados[[#This Row],[Column1]],CuentosIndexados[],24,FALSE)</f>
        <v>estres</v>
      </c>
      <c r="W821">
        <f>VLOOKUP(CuentosContados[[#This Row],[Column1]],CuentosIndexados[],25,FALSE)</f>
        <v>0</v>
      </c>
      <c r="X821">
        <f>VLOOKUP(CuentosContados[[#This Row],[Column1]],CuentosIndexados[],26,FALSE)</f>
        <v>0</v>
      </c>
      <c r="Y821">
        <f>VLOOKUP(CuentosContados[[#This Row],[Column1]],CuentosIndexados[],27,FALSE)</f>
        <v>0</v>
      </c>
      <c r="Z821">
        <f>VLOOKUP(CuentosContados[[#This Row],[Column1]],CuentosIndexados[],28,FALSE)</f>
        <v>0</v>
      </c>
      <c r="AA821">
        <f>VLOOKUP(CuentosContados[[#This Row],[Column1]],CuentosIndexados[],29,FALSE)</f>
        <v>0</v>
      </c>
      <c r="AB821">
        <f>VLOOKUP(CuentosContados[[#This Row],[Column1]],CuentosIndexados[],30,FALSE)</f>
        <v>0</v>
      </c>
      <c r="AC821">
        <f>VLOOKUP(CuentosContados[[#This Row],[Column1]],CuentosIndexados[],31,FALSE)</f>
        <v>0</v>
      </c>
      <c r="AD821">
        <f>VLOOKUP(CuentosContados[[#This Row],[Column1]],CuentosIndexados[],32,FALSE)</f>
        <v>0</v>
      </c>
      <c r="AE821">
        <f>VLOOKUP(CuentosContados[[#This Row],[Column1]],CuentosIndexados[],33,FALSE)</f>
        <v>0</v>
      </c>
      <c r="AF821">
        <f>VLOOKUP(CuentosContados[[#This Row],[Column1]],CuentosIndexados[],34,FALSE)</f>
        <v>0</v>
      </c>
      <c r="AG821">
        <f>VLOOKUP(CuentosContados[[#This Row],[Column1]],CuentosIndexados[],35,FALSE)</f>
        <v>0</v>
      </c>
      <c r="AH821">
        <f>VLOOKUP(CuentosContados[[#This Row],[Column1]],CuentosIndexados[],36,FALSE)</f>
        <v>0</v>
      </c>
      <c r="AI821">
        <f>VLOOKUP(CuentosContados[[#This Row],[Column1]],CuentosIndexados[],37,FALSE)</f>
        <v>0</v>
      </c>
      <c r="AJ821">
        <f>VLOOKUP(CuentosContados[[#This Row],[Column1]],CuentosIndexados[],38,FALSE)</f>
        <v>0</v>
      </c>
      <c r="AK821">
        <f>VLOOKUP(CuentosContados[[#This Row],[Column1]],CuentosIndexados[],39,FALSE)</f>
        <v>0</v>
      </c>
    </row>
    <row r="822" spans="1:37" x14ac:dyDescent="0.25">
      <c r="A822" t="s">
        <v>162</v>
      </c>
      <c r="B822">
        <f>VLOOKUP(CuentosContados[[#This Row],[Column1]],CuentosIndexados[],3,FALSE)</f>
        <v>0</v>
      </c>
      <c r="C822">
        <f>VLOOKUP(CuentosContados[[#This Row],[Column1]],CuentosIndexados[],5,FALSE)</f>
        <v>0</v>
      </c>
      <c r="D822">
        <f>VLOOKUP(CuentosContados[[#This Row],[Column1]],CuentosIndexados[],6,FALSE)</f>
        <v>0</v>
      </c>
      <c r="E822">
        <f>VLOOKUP(CuentosContados[[#This Row],[Column1]],CuentosIndexados[],7,FALSE)</f>
        <v>0</v>
      </c>
      <c r="F822">
        <f>VLOOKUP(CuentosContados[[#This Row],[Column1]],CuentosIndexados[],8,FALSE)</f>
        <v>0</v>
      </c>
      <c r="G822">
        <f>VLOOKUP(CuentosContados[[#This Row],[Column1]],CuentosIndexados[],9,FALSE)</f>
        <v>0</v>
      </c>
      <c r="H822">
        <f>VLOOKUP(CuentosContados[[#This Row],[Column1]],CuentosIndexados[],10,FALSE)</f>
        <v>0</v>
      </c>
      <c r="I822">
        <f>VLOOKUP(CuentosContados[[#This Row],[Column1]],CuentosIndexados[],11,FALSE)</f>
        <v>0</v>
      </c>
      <c r="J822">
        <f>VLOOKUP(CuentosContados[[#This Row],[Column1]],CuentosIndexados[],12,FALSE)</f>
        <v>0</v>
      </c>
      <c r="K822">
        <f>VLOOKUP(CuentosContados[[#This Row],[Column1]],CuentosIndexados[],13,FALSE)</f>
        <v>0</v>
      </c>
      <c r="L822">
        <f>VLOOKUP(CuentosContados[[#This Row],[Column1]],CuentosIndexados[],14,FALSE)</f>
        <v>0</v>
      </c>
      <c r="M822">
        <f>VLOOKUP(CuentosContados[[#This Row],[Column1]],CuentosIndexados[],15,FALSE)</f>
        <v>0</v>
      </c>
      <c r="N822">
        <f>VLOOKUP(CuentosContados[[#This Row],[Column1]],CuentosIndexados[],16,FALSE)</f>
        <v>0</v>
      </c>
      <c r="O822">
        <f>VLOOKUP(CuentosContados[[#This Row],[Column1]],CuentosIndexados[],17,FALSE)</f>
        <v>0</v>
      </c>
      <c r="P822">
        <f>VLOOKUP(CuentosContados[[#This Row],[Column1]],CuentosIndexados[],18,FALSE)</f>
        <v>0</v>
      </c>
      <c r="Q822">
        <f>VLOOKUP(CuentosContados[[#This Row],[Column1]],CuentosIndexados[],19,FALSE)</f>
        <v>0</v>
      </c>
      <c r="R822">
        <f>VLOOKUP(CuentosContados[[#This Row],[Column1]],CuentosIndexados[],20,FALSE)</f>
        <v>0</v>
      </c>
      <c r="S822">
        <f>VLOOKUP(CuentosContados[[#This Row],[Column1]],CuentosIndexados[],21,FALSE)</f>
        <v>0</v>
      </c>
      <c r="T822" t="str">
        <f>VLOOKUP(CuentosContados[[#This Row],[Column1]],CuentosIndexados[],22,FALSE)</f>
        <v>calma</v>
      </c>
      <c r="U822" t="str">
        <f>VLOOKUP(CuentosContados[[#This Row],[Column1]],CuentosIndexados[],23,FALSE)</f>
        <v>tension</v>
      </c>
      <c r="V822" t="str">
        <f>VLOOKUP(CuentosContados[[#This Row],[Column1]],CuentosIndexados[],24,FALSE)</f>
        <v>estres</v>
      </c>
      <c r="W822">
        <f>VLOOKUP(CuentosContados[[#This Row],[Column1]],CuentosIndexados[],25,FALSE)</f>
        <v>0</v>
      </c>
      <c r="X822">
        <f>VLOOKUP(CuentosContados[[#This Row],[Column1]],CuentosIndexados[],26,FALSE)</f>
        <v>0</v>
      </c>
      <c r="Y822">
        <f>VLOOKUP(CuentosContados[[#This Row],[Column1]],CuentosIndexados[],27,FALSE)</f>
        <v>0</v>
      </c>
      <c r="Z822">
        <f>VLOOKUP(CuentosContados[[#This Row],[Column1]],CuentosIndexados[],28,FALSE)</f>
        <v>0</v>
      </c>
      <c r="AA822">
        <f>VLOOKUP(CuentosContados[[#This Row],[Column1]],CuentosIndexados[],29,FALSE)</f>
        <v>0</v>
      </c>
      <c r="AB822">
        <f>VLOOKUP(CuentosContados[[#This Row],[Column1]],CuentosIndexados[],30,FALSE)</f>
        <v>0</v>
      </c>
      <c r="AC822">
        <f>VLOOKUP(CuentosContados[[#This Row],[Column1]],CuentosIndexados[],31,FALSE)</f>
        <v>0</v>
      </c>
      <c r="AD822">
        <f>VLOOKUP(CuentosContados[[#This Row],[Column1]],CuentosIndexados[],32,FALSE)</f>
        <v>0</v>
      </c>
      <c r="AE822">
        <f>VLOOKUP(CuentosContados[[#This Row],[Column1]],CuentosIndexados[],33,FALSE)</f>
        <v>0</v>
      </c>
      <c r="AF822">
        <f>VLOOKUP(CuentosContados[[#This Row],[Column1]],CuentosIndexados[],34,FALSE)</f>
        <v>0</v>
      </c>
      <c r="AG822">
        <f>VLOOKUP(CuentosContados[[#This Row],[Column1]],CuentosIndexados[],35,FALSE)</f>
        <v>0</v>
      </c>
      <c r="AH822">
        <f>VLOOKUP(CuentosContados[[#This Row],[Column1]],CuentosIndexados[],36,FALSE)</f>
        <v>0</v>
      </c>
      <c r="AI822">
        <f>VLOOKUP(CuentosContados[[#This Row],[Column1]],CuentosIndexados[],37,FALSE)</f>
        <v>0</v>
      </c>
      <c r="AJ822">
        <f>VLOOKUP(CuentosContados[[#This Row],[Column1]],CuentosIndexados[],38,FALSE)</f>
        <v>0</v>
      </c>
      <c r="AK822">
        <f>VLOOKUP(CuentosContados[[#This Row],[Column1]],CuentosIndexados[],39,FALSE)</f>
        <v>0</v>
      </c>
    </row>
    <row r="823" spans="1:37" x14ac:dyDescent="0.25">
      <c r="A823" t="s">
        <v>162</v>
      </c>
      <c r="B823">
        <f>VLOOKUP(CuentosContados[[#This Row],[Column1]],CuentosIndexados[],3,FALSE)</f>
        <v>0</v>
      </c>
      <c r="C823">
        <f>VLOOKUP(CuentosContados[[#This Row],[Column1]],CuentosIndexados[],5,FALSE)</f>
        <v>0</v>
      </c>
      <c r="D823">
        <f>VLOOKUP(CuentosContados[[#This Row],[Column1]],CuentosIndexados[],6,FALSE)</f>
        <v>0</v>
      </c>
      <c r="E823">
        <f>VLOOKUP(CuentosContados[[#This Row],[Column1]],CuentosIndexados[],7,FALSE)</f>
        <v>0</v>
      </c>
      <c r="F823">
        <f>VLOOKUP(CuentosContados[[#This Row],[Column1]],CuentosIndexados[],8,FALSE)</f>
        <v>0</v>
      </c>
      <c r="G823">
        <f>VLOOKUP(CuentosContados[[#This Row],[Column1]],CuentosIndexados[],9,FALSE)</f>
        <v>0</v>
      </c>
      <c r="H823">
        <f>VLOOKUP(CuentosContados[[#This Row],[Column1]],CuentosIndexados[],10,FALSE)</f>
        <v>0</v>
      </c>
      <c r="I823">
        <f>VLOOKUP(CuentosContados[[#This Row],[Column1]],CuentosIndexados[],11,FALSE)</f>
        <v>0</v>
      </c>
      <c r="J823">
        <f>VLOOKUP(CuentosContados[[#This Row],[Column1]],CuentosIndexados[],12,FALSE)</f>
        <v>0</v>
      </c>
      <c r="K823">
        <f>VLOOKUP(CuentosContados[[#This Row],[Column1]],CuentosIndexados[],13,FALSE)</f>
        <v>0</v>
      </c>
      <c r="L823">
        <f>VLOOKUP(CuentosContados[[#This Row],[Column1]],CuentosIndexados[],14,FALSE)</f>
        <v>0</v>
      </c>
      <c r="M823">
        <f>VLOOKUP(CuentosContados[[#This Row],[Column1]],CuentosIndexados[],15,FALSE)</f>
        <v>0</v>
      </c>
      <c r="N823">
        <f>VLOOKUP(CuentosContados[[#This Row],[Column1]],CuentosIndexados[],16,FALSE)</f>
        <v>0</v>
      </c>
      <c r="O823">
        <f>VLOOKUP(CuentosContados[[#This Row],[Column1]],CuentosIndexados[],17,FALSE)</f>
        <v>0</v>
      </c>
      <c r="P823">
        <f>VLOOKUP(CuentosContados[[#This Row],[Column1]],CuentosIndexados[],18,FALSE)</f>
        <v>0</v>
      </c>
      <c r="Q823">
        <f>VLOOKUP(CuentosContados[[#This Row],[Column1]],CuentosIndexados[],19,FALSE)</f>
        <v>0</v>
      </c>
      <c r="R823">
        <f>VLOOKUP(CuentosContados[[#This Row],[Column1]],CuentosIndexados[],20,FALSE)</f>
        <v>0</v>
      </c>
      <c r="S823">
        <f>VLOOKUP(CuentosContados[[#This Row],[Column1]],CuentosIndexados[],21,FALSE)</f>
        <v>0</v>
      </c>
      <c r="T823" t="str">
        <f>VLOOKUP(CuentosContados[[#This Row],[Column1]],CuentosIndexados[],22,FALSE)</f>
        <v>calma</v>
      </c>
      <c r="U823" t="str">
        <f>VLOOKUP(CuentosContados[[#This Row],[Column1]],CuentosIndexados[],23,FALSE)</f>
        <v>tension</v>
      </c>
      <c r="V823" t="str">
        <f>VLOOKUP(CuentosContados[[#This Row],[Column1]],CuentosIndexados[],24,FALSE)</f>
        <v>estres</v>
      </c>
      <c r="W823">
        <f>VLOOKUP(CuentosContados[[#This Row],[Column1]],CuentosIndexados[],25,FALSE)</f>
        <v>0</v>
      </c>
      <c r="X823">
        <f>VLOOKUP(CuentosContados[[#This Row],[Column1]],CuentosIndexados[],26,FALSE)</f>
        <v>0</v>
      </c>
      <c r="Y823">
        <f>VLOOKUP(CuentosContados[[#This Row],[Column1]],CuentosIndexados[],27,FALSE)</f>
        <v>0</v>
      </c>
      <c r="Z823">
        <f>VLOOKUP(CuentosContados[[#This Row],[Column1]],CuentosIndexados[],28,FALSE)</f>
        <v>0</v>
      </c>
      <c r="AA823">
        <f>VLOOKUP(CuentosContados[[#This Row],[Column1]],CuentosIndexados[],29,FALSE)</f>
        <v>0</v>
      </c>
      <c r="AB823">
        <f>VLOOKUP(CuentosContados[[#This Row],[Column1]],CuentosIndexados[],30,FALSE)</f>
        <v>0</v>
      </c>
      <c r="AC823">
        <f>VLOOKUP(CuentosContados[[#This Row],[Column1]],CuentosIndexados[],31,FALSE)</f>
        <v>0</v>
      </c>
      <c r="AD823">
        <f>VLOOKUP(CuentosContados[[#This Row],[Column1]],CuentosIndexados[],32,FALSE)</f>
        <v>0</v>
      </c>
      <c r="AE823">
        <f>VLOOKUP(CuentosContados[[#This Row],[Column1]],CuentosIndexados[],33,FALSE)</f>
        <v>0</v>
      </c>
      <c r="AF823">
        <f>VLOOKUP(CuentosContados[[#This Row],[Column1]],CuentosIndexados[],34,FALSE)</f>
        <v>0</v>
      </c>
      <c r="AG823">
        <f>VLOOKUP(CuentosContados[[#This Row],[Column1]],CuentosIndexados[],35,FALSE)</f>
        <v>0</v>
      </c>
      <c r="AH823">
        <f>VLOOKUP(CuentosContados[[#This Row],[Column1]],CuentosIndexados[],36,FALSE)</f>
        <v>0</v>
      </c>
      <c r="AI823">
        <f>VLOOKUP(CuentosContados[[#This Row],[Column1]],CuentosIndexados[],37,FALSE)</f>
        <v>0</v>
      </c>
      <c r="AJ823">
        <f>VLOOKUP(CuentosContados[[#This Row],[Column1]],CuentosIndexados[],38,FALSE)</f>
        <v>0</v>
      </c>
      <c r="AK823">
        <f>VLOOKUP(CuentosContados[[#This Row],[Column1]],CuentosIndexados[],39,FALSE)</f>
        <v>0</v>
      </c>
    </row>
    <row r="824" spans="1:37" x14ac:dyDescent="0.25">
      <c r="A824" t="s">
        <v>162</v>
      </c>
      <c r="B824">
        <f>VLOOKUP(CuentosContados[[#This Row],[Column1]],CuentosIndexados[],3,FALSE)</f>
        <v>0</v>
      </c>
      <c r="C824">
        <f>VLOOKUP(CuentosContados[[#This Row],[Column1]],CuentosIndexados[],5,FALSE)</f>
        <v>0</v>
      </c>
      <c r="D824">
        <f>VLOOKUP(CuentosContados[[#This Row],[Column1]],CuentosIndexados[],6,FALSE)</f>
        <v>0</v>
      </c>
      <c r="E824">
        <f>VLOOKUP(CuentosContados[[#This Row],[Column1]],CuentosIndexados[],7,FALSE)</f>
        <v>0</v>
      </c>
      <c r="F824">
        <f>VLOOKUP(CuentosContados[[#This Row],[Column1]],CuentosIndexados[],8,FALSE)</f>
        <v>0</v>
      </c>
      <c r="G824">
        <f>VLOOKUP(CuentosContados[[#This Row],[Column1]],CuentosIndexados[],9,FALSE)</f>
        <v>0</v>
      </c>
      <c r="H824">
        <f>VLOOKUP(CuentosContados[[#This Row],[Column1]],CuentosIndexados[],10,FALSE)</f>
        <v>0</v>
      </c>
      <c r="I824">
        <f>VLOOKUP(CuentosContados[[#This Row],[Column1]],CuentosIndexados[],11,FALSE)</f>
        <v>0</v>
      </c>
      <c r="J824">
        <f>VLOOKUP(CuentosContados[[#This Row],[Column1]],CuentosIndexados[],12,FALSE)</f>
        <v>0</v>
      </c>
      <c r="K824">
        <f>VLOOKUP(CuentosContados[[#This Row],[Column1]],CuentosIndexados[],13,FALSE)</f>
        <v>0</v>
      </c>
      <c r="L824">
        <f>VLOOKUP(CuentosContados[[#This Row],[Column1]],CuentosIndexados[],14,FALSE)</f>
        <v>0</v>
      </c>
      <c r="M824">
        <f>VLOOKUP(CuentosContados[[#This Row],[Column1]],CuentosIndexados[],15,FALSE)</f>
        <v>0</v>
      </c>
      <c r="N824">
        <f>VLOOKUP(CuentosContados[[#This Row],[Column1]],CuentosIndexados[],16,FALSE)</f>
        <v>0</v>
      </c>
      <c r="O824">
        <f>VLOOKUP(CuentosContados[[#This Row],[Column1]],CuentosIndexados[],17,FALSE)</f>
        <v>0</v>
      </c>
      <c r="P824">
        <f>VLOOKUP(CuentosContados[[#This Row],[Column1]],CuentosIndexados[],18,FALSE)</f>
        <v>0</v>
      </c>
      <c r="Q824">
        <f>VLOOKUP(CuentosContados[[#This Row],[Column1]],CuentosIndexados[],19,FALSE)</f>
        <v>0</v>
      </c>
      <c r="R824">
        <f>VLOOKUP(CuentosContados[[#This Row],[Column1]],CuentosIndexados[],20,FALSE)</f>
        <v>0</v>
      </c>
      <c r="S824">
        <f>VLOOKUP(CuentosContados[[#This Row],[Column1]],CuentosIndexados[],21,FALSE)</f>
        <v>0</v>
      </c>
      <c r="T824" t="str">
        <f>VLOOKUP(CuentosContados[[#This Row],[Column1]],CuentosIndexados[],22,FALSE)</f>
        <v>calma</v>
      </c>
      <c r="U824" t="str">
        <f>VLOOKUP(CuentosContados[[#This Row],[Column1]],CuentosIndexados[],23,FALSE)</f>
        <v>tension</v>
      </c>
      <c r="V824" t="str">
        <f>VLOOKUP(CuentosContados[[#This Row],[Column1]],CuentosIndexados[],24,FALSE)</f>
        <v>estres</v>
      </c>
      <c r="W824">
        <f>VLOOKUP(CuentosContados[[#This Row],[Column1]],CuentosIndexados[],25,FALSE)</f>
        <v>0</v>
      </c>
      <c r="X824">
        <f>VLOOKUP(CuentosContados[[#This Row],[Column1]],CuentosIndexados[],26,FALSE)</f>
        <v>0</v>
      </c>
      <c r="Y824">
        <f>VLOOKUP(CuentosContados[[#This Row],[Column1]],CuentosIndexados[],27,FALSE)</f>
        <v>0</v>
      </c>
      <c r="Z824">
        <f>VLOOKUP(CuentosContados[[#This Row],[Column1]],CuentosIndexados[],28,FALSE)</f>
        <v>0</v>
      </c>
      <c r="AA824">
        <f>VLOOKUP(CuentosContados[[#This Row],[Column1]],CuentosIndexados[],29,FALSE)</f>
        <v>0</v>
      </c>
      <c r="AB824">
        <f>VLOOKUP(CuentosContados[[#This Row],[Column1]],CuentosIndexados[],30,FALSE)</f>
        <v>0</v>
      </c>
      <c r="AC824">
        <f>VLOOKUP(CuentosContados[[#This Row],[Column1]],CuentosIndexados[],31,FALSE)</f>
        <v>0</v>
      </c>
      <c r="AD824">
        <f>VLOOKUP(CuentosContados[[#This Row],[Column1]],CuentosIndexados[],32,FALSE)</f>
        <v>0</v>
      </c>
      <c r="AE824">
        <f>VLOOKUP(CuentosContados[[#This Row],[Column1]],CuentosIndexados[],33,FALSE)</f>
        <v>0</v>
      </c>
      <c r="AF824">
        <f>VLOOKUP(CuentosContados[[#This Row],[Column1]],CuentosIndexados[],34,FALSE)</f>
        <v>0</v>
      </c>
      <c r="AG824">
        <f>VLOOKUP(CuentosContados[[#This Row],[Column1]],CuentosIndexados[],35,FALSE)</f>
        <v>0</v>
      </c>
      <c r="AH824">
        <f>VLOOKUP(CuentosContados[[#This Row],[Column1]],CuentosIndexados[],36,FALSE)</f>
        <v>0</v>
      </c>
      <c r="AI824">
        <f>VLOOKUP(CuentosContados[[#This Row],[Column1]],CuentosIndexados[],37,FALSE)</f>
        <v>0</v>
      </c>
      <c r="AJ824">
        <f>VLOOKUP(CuentosContados[[#This Row],[Column1]],CuentosIndexados[],38,FALSE)</f>
        <v>0</v>
      </c>
      <c r="AK824">
        <f>VLOOKUP(CuentosContados[[#This Row],[Column1]],CuentosIndexados[],39,FALSE)</f>
        <v>0</v>
      </c>
    </row>
    <row r="825" spans="1:37" x14ac:dyDescent="0.25">
      <c r="A825" t="s">
        <v>851</v>
      </c>
      <c r="B825">
        <f>VLOOKUP(CuentosContados[[#This Row],[Column1]],CuentosIndexados[],3,FALSE)</f>
        <v>0</v>
      </c>
      <c r="C825">
        <f>VLOOKUP(CuentosContados[[#This Row],[Column1]],CuentosIndexados[],5,FALSE)</f>
        <v>0</v>
      </c>
      <c r="D825">
        <f>VLOOKUP(CuentosContados[[#This Row],[Column1]],CuentosIndexados[],6,FALSE)</f>
        <v>0</v>
      </c>
      <c r="E825">
        <f>VLOOKUP(CuentosContados[[#This Row],[Column1]],CuentosIndexados[],7,FALSE)</f>
        <v>0</v>
      </c>
      <c r="F825">
        <f>VLOOKUP(CuentosContados[[#This Row],[Column1]],CuentosIndexados[],8,FALSE)</f>
        <v>0</v>
      </c>
      <c r="G825">
        <f>VLOOKUP(CuentosContados[[#This Row],[Column1]],CuentosIndexados[],9,FALSE)</f>
        <v>0</v>
      </c>
      <c r="H825">
        <f>VLOOKUP(CuentosContados[[#This Row],[Column1]],CuentosIndexados[],10,FALSE)</f>
        <v>0</v>
      </c>
      <c r="I825">
        <f>VLOOKUP(CuentosContados[[#This Row],[Column1]],CuentosIndexados[],11,FALSE)</f>
        <v>0</v>
      </c>
      <c r="J825" t="str">
        <f>VLOOKUP(CuentosContados[[#This Row],[Column1]],CuentosIndexados[],12,FALSE)</f>
        <v>trabajo</v>
      </c>
      <c r="K825">
        <f>VLOOKUP(CuentosContados[[#This Row],[Column1]],CuentosIndexados[],13,FALSE)</f>
        <v>0</v>
      </c>
      <c r="L825" t="str">
        <f>VLOOKUP(CuentosContados[[#This Row],[Column1]],CuentosIndexados[],14,FALSE)</f>
        <v>duda</v>
      </c>
      <c r="M825">
        <f>VLOOKUP(CuentosContados[[#This Row],[Column1]],CuentosIndexados[],15,FALSE)</f>
        <v>0</v>
      </c>
      <c r="N825" t="str">
        <f>VLOOKUP(CuentosContados[[#This Row],[Column1]],CuentosIndexados[],16,FALSE)</f>
        <v>resiliencia</v>
      </c>
      <c r="O825" t="str">
        <f>VLOOKUP(CuentosContados[[#This Row],[Column1]],CuentosIndexados[],17,FALSE)</f>
        <v>ira</v>
      </c>
      <c r="P825" t="str">
        <f>VLOOKUP(CuentosContados[[#This Row],[Column1]],CuentosIndexados[],18,FALSE)</f>
        <v>arrogancia</v>
      </c>
      <c r="Q825">
        <f>VLOOKUP(CuentosContados[[#This Row],[Column1]],CuentosIndexados[],19,FALSE)</f>
        <v>0</v>
      </c>
      <c r="R825">
        <f>VLOOKUP(CuentosContados[[#This Row],[Column1]],CuentosIndexados[],20,FALSE)</f>
        <v>0</v>
      </c>
      <c r="S825">
        <f>VLOOKUP(CuentosContados[[#This Row],[Column1]],CuentosIndexados[],21,FALSE)</f>
        <v>0</v>
      </c>
      <c r="T825">
        <f>VLOOKUP(CuentosContados[[#This Row],[Column1]],CuentosIndexados[],22,FALSE)</f>
        <v>0</v>
      </c>
      <c r="U825">
        <f>VLOOKUP(CuentosContados[[#This Row],[Column1]],CuentosIndexados[],23,FALSE)</f>
        <v>0</v>
      </c>
      <c r="V825">
        <f>VLOOKUP(CuentosContados[[#This Row],[Column1]],CuentosIndexados[],24,FALSE)</f>
        <v>0</v>
      </c>
      <c r="W825">
        <f>VLOOKUP(CuentosContados[[#This Row],[Column1]],CuentosIndexados[],25,FALSE)</f>
        <v>0</v>
      </c>
      <c r="X825">
        <f>VLOOKUP(CuentosContados[[#This Row],[Column1]],CuentosIndexados[],26,FALSE)</f>
        <v>0</v>
      </c>
      <c r="Y825">
        <f>VLOOKUP(CuentosContados[[#This Row],[Column1]],CuentosIndexados[],27,FALSE)</f>
        <v>0</v>
      </c>
      <c r="Z825">
        <f>VLOOKUP(CuentosContados[[#This Row],[Column1]],CuentosIndexados[],28,FALSE)</f>
        <v>0</v>
      </c>
      <c r="AA825">
        <f>VLOOKUP(CuentosContados[[#This Row],[Column1]],CuentosIndexados[],29,FALSE)</f>
        <v>0</v>
      </c>
      <c r="AB825">
        <f>VLOOKUP(CuentosContados[[#This Row],[Column1]],CuentosIndexados[],30,FALSE)</f>
        <v>0</v>
      </c>
      <c r="AC825">
        <f>VLOOKUP(CuentosContados[[#This Row],[Column1]],CuentosIndexados[],31,FALSE)</f>
        <v>0</v>
      </c>
      <c r="AD825">
        <f>VLOOKUP(CuentosContados[[#This Row],[Column1]],CuentosIndexados[],32,FALSE)</f>
        <v>0</v>
      </c>
      <c r="AE825">
        <f>VLOOKUP(CuentosContados[[#This Row],[Column1]],CuentosIndexados[],33,FALSE)</f>
        <v>0</v>
      </c>
      <c r="AF825">
        <f>VLOOKUP(CuentosContados[[#This Row],[Column1]],CuentosIndexados[],34,FALSE)</f>
        <v>0</v>
      </c>
      <c r="AG825">
        <f>VLOOKUP(CuentosContados[[#This Row],[Column1]],CuentosIndexados[],35,FALSE)</f>
        <v>0</v>
      </c>
      <c r="AH825">
        <f>VLOOKUP(CuentosContados[[#This Row],[Column1]],CuentosIndexados[],36,FALSE)</f>
        <v>0</v>
      </c>
      <c r="AI825">
        <f>VLOOKUP(CuentosContados[[#This Row],[Column1]],CuentosIndexados[],37,FALSE)</f>
        <v>0</v>
      </c>
      <c r="AJ825">
        <f>VLOOKUP(CuentosContados[[#This Row],[Column1]],CuentosIndexados[],38,FALSE)</f>
        <v>0</v>
      </c>
      <c r="AK825">
        <f>VLOOKUP(CuentosContados[[#This Row],[Column1]],CuentosIndexados[],39,FALSE)</f>
        <v>0</v>
      </c>
    </row>
    <row r="826" spans="1:37" x14ac:dyDescent="0.25">
      <c r="A826" t="s">
        <v>851</v>
      </c>
      <c r="B826">
        <f>VLOOKUP(CuentosContados[[#This Row],[Column1]],CuentosIndexados[],3,FALSE)</f>
        <v>0</v>
      </c>
      <c r="C826">
        <f>VLOOKUP(CuentosContados[[#This Row],[Column1]],CuentosIndexados[],5,FALSE)</f>
        <v>0</v>
      </c>
      <c r="D826">
        <f>VLOOKUP(CuentosContados[[#This Row],[Column1]],CuentosIndexados[],6,FALSE)</f>
        <v>0</v>
      </c>
      <c r="E826">
        <f>VLOOKUP(CuentosContados[[#This Row],[Column1]],CuentosIndexados[],7,FALSE)</f>
        <v>0</v>
      </c>
      <c r="F826">
        <f>VLOOKUP(CuentosContados[[#This Row],[Column1]],CuentosIndexados[],8,FALSE)</f>
        <v>0</v>
      </c>
      <c r="G826">
        <f>VLOOKUP(CuentosContados[[#This Row],[Column1]],CuentosIndexados[],9,FALSE)</f>
        <v>0</v>
      </c>
      <c r="H826">
        <f>VLOOKUP(CuentosContados[[#This Row],[Column1]],CuentosIndexados[],10,FALSE)</f>
        <v>0</v>
      </c>
      <c r="I826">
        <f>VLOOKUP(CuentosContados[[#This Row],[Column1]],CuentosIndexados[],11,FALSE)</f>
        <v>0</v>
      </c>
      <c r="J826" t="str">
        <f>VLOOKUP(CuentosContados[[#This Row],[Column1]],CuentosIndexados[],12,FALSE)</f>
        <v>trabajo</v>
      </c>
      <c r="K826">
        <f>VLOOKUP(CuentosContados[[#This Row],[Column1]],CuentosIndexados[],13,FALSE)</f>
        <v>0</v>
      </c>
      <c r="L826" t="str">
        <f>VLOOKUP(CuentosContados[[#This Row],[Column1]],CuentosIndexados[],14,FALSE)</f>
        <v>duda</v>
      </c>
      <c r="M826">
        <f>VLOOKUP(CuentosContados[[#This Row],[Column1]],CuentosIndexados[],15,FALSE)</f>
        <v>0</v>
      </c>
      <c r="N826" t="str">
        <f>VLOOKUP(CuentosContados[[#This Row],[Column1]],CuentosIndexados[],16,FALSE)</f>
        <v>resiliencia</v>
      </c>
      <c r="O826" t="str">
        <f>VLOOKUP(CuentosContados[[#This Row],[Column1]],CuentosIndexados[],17,FALSE)</f>
        <v>ira</v>
      </c>
      <c r="P826" t="str">
        <f>VLOOKUP(CuentosContados[[#This Row],[Column1]],CuentosIndexados[],18,FALSE)</f>
        <v>arrogancia</v>
      </c>
      <c r="Q826">
        <f>VLOOKUP(CuentosContados[[#This Row],[Column1]],CuentosIndexados[],19,FALSE)</f>
        <v>0</v>
      </c>
      <c r="R826">
        <f>VLOOKUP(CuentosContados[[#This Row],[Column1]],CuentosIndexados[],20,FALSE)</f>
        <v>0</v>
      </c>
      <c r="S826">
        <f>VLOOKUP(CuentosContados[[#This Row],[Column1]],CuentosIndexados[],21,FALSE)</f>
        <v>0</v>
      </c>
      <c r="T826">
        <f>VLOOKUP(CuentosContados[[#This Row],[Column1]],CuentosIndexados[],22,FALSE)</f>
        <v>0</v>
      </c>
      <c r="U826">
        <f>VLOOKUP(CuentosContados[[#This Row],[Column1]],CuentosIndexados[],23,FALSE)</f>
        <v>0</v>
      </c>
      <c r="V826">
        <f>VLOOKUP(CuentosContados[[#This Row],[Column1]],CuentosIndexados[],24,FALSE)</f>
        <v>0</v>
      </c>
      <c r="W826">
        <f>VLOOKUP(CuentosContados[[#This Row],[Column1]],CuentosIndexados[],25,FALSE)</f>
        <v>0</v>
      </c>
      <c r="X826">
        <f>VLOOKUP(CuentosContados[[#This Row],[Column1]],CuentosIndexados[],26,FALSE)</f>
        <v>0</v>
      </c>
      <c r="Y826">
        <f>VLOOKUP(CuentosContados[[#This Row],[Column1]],CuentosIndexados[],27,FALSE)</f>
        <v>0</v>
      </c>
      <c r="Z826">
        <f>VLOOKUP(CuentosContados[[#This Row],[Column1]],CuentosIndexados[],28,FALSE)</f>
        <v>0</v>
      </c>
      <c r="AA826">
        <f>VLOOKUP(CuentosContados[[#This Row],[Column1]],CuentosIndexados[],29,FALSE)</f>
        <v>0</v>
      </c>
      <c r="AB826">
        <f>VLOOKUP(CuentosContados[[#This Row],[Column1]],CuentosIndexados[],30,FALSE)</f>
        <v>0</v>
      </c>
      <c r="AC826">
        <f>VLOOKUP(CuentosContados[[#This Row],[Column1]],CuentosIndexados[],31,FALSE)</f>
        <v>0</v>
      </c>
      <c r="AD826">
        <f>VLOOKUP(CuentosContados[[#This Row],[Column1]],CuentosIndexados[],32,FALSE)</f>
        <v>0</v>
      </c>
      <c r="AE826">
        <f>VLOOKUP(CuentosContados[[#This Row],[Column1]],CuentosIndexados[],33,FALSE)</f>
        <v>0</v>
      </c>
      <c r="AF826">
        <f>VLOOKUP(CuentosContados[[#This Row],[Column1]],CuentosIndexados[],34,FALSE)</f>
        <v>0</v>
      </c>
      <c r="AG826">
        <f>VLOOKUP(CuentosContados[[#This Row],[Column1]],CuentosIndexados[],35,FALSE)</f>
        <v>0</v>
      </c>
      <c r="AH826">
        <f>VLOOKUP(CuentosContados[[#This Row],[Column1]],CuentosIndexados[],36,FALSE)</f>
        <v>0</v>
      </c>
      <c r="AI826">
        <f>VLOOKUP(CuentosContados[[#This Row],[Column1]],CuentosIndexados[],37,FALSE)</f>
        <v>0</v>
      </c>
      <c r="AJ826">
        <f>VLOOKUP(CuentosContados[[#This Row],[Column1]],CuentosIndexados[],38,FALSE)</f>
        <v>0</v>
      </c>
      <c r="AK826">
        <f>VLOOKUP(CuentosContados[[#This Row],[Column1]],CuentosIndexados[],39,FALSE)</f>
        <v>0</v>
      </c>
    </row>
    <row r="827" spans="1:37" x14ac:dyDescent="0.25">
      <c r="A827" t="s">
        <v>851</v>
      </c>
      <c r="B827">
        <f>VLOOKUP(CuentosContados[[#This Row],[Column1]],CuentosIndexados[],3,FALSE)</f>
        <v>0</v>
      </c>
      <c r="C827">
        <f>VLOOKUP(CuentosContados[[#This Row],[Column1]],CuentosIndexados[],5,FALSE)</f>
        <v>0</v>
      </c>
      <c r="D827">
        <f>VLOOKUP(CuentosContados[[#This Row],[Column1]],CuentosIndexados[],6,FALSE)</f>
        <v>0</v>
      </c>
      <c r="E827">
        <f>VLOOKUP(CuentosContados[[#This Row],[Column1]],CuentosIndexados[],7,FALSE)</f>
        <v>0</v>
      </c>
      <c r="F827">
        <f>VLOOKUP(CuentosContados[[#This Row],[Column1]],CuentosIndexados[],8,FALSE)</f>
        <v>0</v>
      </c>
      <c r="G827">
        <f>VLOOKUP(CuentosContados[[#This Row],[Column1]],CuentosIndexados[],9,FALSE)</f>
        <v>0</v>
      </c>
      <c r="H827">
        <f>VLOOKUP(CuentosContados[[#This Row],[Column1]],CuentosIndexados[],10,FALSE)</f>
        <v>0</v>
      </c>
      <c r="I827">
        <f>VLOOKUP(CuentosContados[[#This Row],[Column1]],CuentosIndexados[],11,FALSE)</f>
        <v>0</v>
      </c>
      <c r="J827" t="str">
        <f>VLOOKUP(CuentosContados[[#This Row],[Column1]],CuentosIndexados[],12,FALSE)</f>
        <v>trabajo</v>
      </c>
      <c r="K827">
        <f>VLOOKUP(CuentosContados[[#This Row],[Column1]],CuentosIndexados[],13,FALSE)</f>
        <v>0</v>
      </c>
      <c r="L827" t="str">
        <f>VLOOKUP(CuentosContados[[#This Row],[Column1]],CuentosIndexados[],14,FALSE)</f>
        <v>duda</v>
      </c>
      <c r="M827">
        <f>VLOOKUP(CuentosContados[[#This Row],[Column1]],CuentosIndexados[],15,FALSE)</f>
        <v>0</v>
      </c>
      <c r="N827" t="str">
        <f>VLOOKUP(CuentosContados[[#This Row],[Column1]],CuentosIndexados[],16,FALSE)</f>
        <v>resiliencia</v>
      </c>
      <c r="O827" t="str">
        <f>VLOOKUP(CuentosContados[[#This Row],[Column1]],CuentosIndexados[],17,FALSE)</f>
        <v>ira</v>
      </c>
      <c r="P827" t="str">
        <f>VLOOKUP(CuentosContados[[#This Row],[Column1]],CuentosIndexados[],18,FALSE)</f>
        <v>arrogancia</v>
      </c>
      <c r="Q827">
        <f>VLOOKUP(CuentosContados[[#This Row],[Column1]],CuentosIndexados[],19,FALSE)</f>
        <v>0</v>
      </c>
      <c r="R827">
        <f>VLOOKUP(CuentosContados[[#This Row],[Column1]],CuentosIndexados[],20,FALSE)</f>
        <v>0</v>
      </c>
      <c r="S827">
        <f>VLOOKUP(CuentosContados[[#This Row],[Column1]],CuentosIndexados[],21,FALSE)</f>
        <v>0</v>
      </c>
      <c r="T827">
        <f>VLOOKUP(CuentosContados[[#This Row],[Column1]],CuentosIndexados[],22,FALSE)</f>
        <v>0</v>
      </c>
      <c r="U827">
        <f>VLOOKUP(CuentosContados[[#This Row],[Column1]],CuentosIndexados[],23,FALSE)</f>
        <v>0</v>
      </c>
      <c r="V827">
        <f>VLOOKUP(CuentosContados[[#This Row],[Column1]],CuentosIndexados[],24,FALSE)</f>
        <v>0</v>
      </c>
      <c r="W827">
        <f>VLOOKUP(CuentosContados[[#This Row],[Column1]],CuentosIndexados[],25,FALSE)</f>
        <v>0</v>
      </c>
      <c r="X827">
        <f>VLOOKUP(CuentosContados[[#This Row],[Column1]],CuentosIndexados[],26,FALSE)</f>
        <v>0</v>
      </c>
      <c r="Y827">
        <f>VLOOKUP(CuentosContados[[#This Row],[Column1]],CuentosIndexados[],27,FALSE)</f>
        <v>0</v>
      </c>
      <c r="Z827">
        <f>VLOOKUP(CuentosContados[[#This Row],[Column1]],CuentosIndexados[],28,FALSE)</f>
        <v>0</v>
      </c>
      <c r="AA827">
        <f>VLOOKUP(CuentosContados[[#This Row],[Column1]],CuentosIndexados[],29,FALSE)</f>
        <v>0</v>
      </c>
      <c r="AB827">
        <f>VLOOKUP(CuentosContados[[#This Row],[Column1]],CuentosIndexados[],30,FALSE)</f>
        <v>0</v>
      </c>
      <c r="AC827">
        <f>VLOOKUP(CuentosContados[[#This Row],[Column1]],CuentosIndexados[],31,FALSE)</f>
        <v>0</v>
      </c>
      <c r="AD827">
        <f>VLOOKUP(CuentosContados[[#This Row],[Column1]],CuentosIndexados[],32,FALSE)</f>
        <v>0</v>
      </c>
      <c r="AE827">
        <f>VLOOKUP(CuentosContados[[#This Row],[Column1]],CuentosIndexados[],33,FALSE)</f>
        <v>0</v>
      </c>
      <c r="AF827">
        <f>VLOOKUP(CuentosContados[[#This Row],[Column1]],CuentosIndexados[],34,FALSE)</f>
        <v>0</v>
      </c>
      <c r="AG827">
        <f>VLOOKUP(CuentosContados[[#This Row],[Column1]],CuentosIndexados[],35,FALSE)</f>
        <v>0</v>
      </c>
      <c r="AH827">
        <f>VLOOKUP(CuentosContados[[#This Row],[Column1]],CuentosIndexados[],36,FALSE)</f>
        <v>0</v>
      </c>
      <c r="AI827">
        <f>VLOOKUP(CuentosContados[[#This Row],[Column1]],CuentosIndexados[],37,FALSE)</f>
        <v>0</v>
      </c>
      <c r="AJ827">
        <f>VLOOKUP(CuentosContados[[#This Row],[Column1]],CuentosIndexados[],38,FALSE)</f>
        <v>0</v>
      </c>
      <c r="AK827">
        <f>VLOOKUP(CuentosContados[[#This Row],[Column1]],CuentosIndexados[],39,FALSE)</f>
        <v>0</v>
      </c>
    </row>
    <row r="828" spans="1:37" x14ac:dyDescent="0.25">
      <c r="A828" t="s">
        <v>851</v>
      </c>
      <c r="B828">
        <f>VLOOKUP(CuentosContados[[#This Row],[Column1]],CuentosIndexados[],3,FALSE)</f>
        <v>0</v>
      </c>
      <c r="C828">
        <f>VLOOKUP(CuentosContados[[#This Row],[Column1]],CuentosIndexados[],5,FALSE)</f>
        <v>0</v>
      </c>
      <c r="D828">
        <f>VLOOKUP(CuentosContados[[#This Row],[Column1]],CuentosIndexados[],6,FALSE)</f>
        <v>0</v>
      </c>
      <c r="E828">
        <f>VLOOKUP(CuentosContados[[#This Row],[Column1]],CuentosIndexados[],7,FALSE)</f>
        <v>0</v>
      </c>
      <c r="F828">
        <f>VLOOKUP(CuentosContados[[#This Row],[Column1]],CuentosIndexados[],8,FALSE)</f>
        <v>0</v>
      </c>
      <c r="G828">
        <f>VLOOKUP(CuentosContados[[#This Row],[Column1]],CuentosIndexados[],9,FALSE)</f>
        <v>0</v>
      </c>
      <c r="H828">
        <f>VLOOKUP(CuentosContados[[#This Row],[Column1]],CuentosIndexados[],10,FALSE)</f>
        <v>0</v>
      </c>
      <c r="I828">
        <f>VLOOKUP(CuentosContados[[#This Row],[Column1]],CuentosIndexados[],11,FALSE)</f>
        <v>0</v>
      </c>
      <c r="J828" t="str">
        <f>VLOOKUP(CuentosContados[[#This Row],[Column1]],CuentosIndexados[],12,FALSE)</f>
        <v>trabajo</v>
      </c>
      <c r="K828">
        <f>VLOOKUP(CuentosContados[[#This Row],[Column1]],CuentosIndexados[],13,FALSE)</f>
        <v>0</v>
      </c>
      <c r="L828" t="str">
        <f>VLOOKUP(CuentosContados[[#This Row],[Column1]],CuentosIndexados[],14,FALSE)</f>
        <v>duda</v>
      </c>
      <c r="M828">
        <f>VLOOKUP(CuentosContados[[#This Row],[Column1]],CuentosIndexados[],15,FALSE)</f>
        <v>0</v>
      </c>
      <c r="N828" t="str">
        <f>VLOOKUP(CuentosContados[[#This Row],[Column1]],CuentosIndexados[],16,FALSE)</f>
        <v>resiliencia</v>
      </c>
      <c r="O828" t="str">
        <f>VLOOKUP(CuentosContados[[#This Row],[Column1]],CuentosIndexados[],17,FALSE)</f>
        <v>ira</v>
      </c>
      <c r="P828" t="str">
        <f>VLOOKUP(CuentosContados[[#This Row],[Column1]],CuentosIndexados[],18,FALSE)</f>
        <v>arrogancia</v>
      </c>
      <c r="Q828">
        <f>VLOOKUP(CuentosContados[[#This Row],[Column1]],CuentosIndexados[],19,FALSE)</f>
        <v>0</v>
      </c>
      <c r="R828">
        <f>VLOOKUP(CuentosContados[[#This Row],[Column1]],CuentosIndexados[],20,FALSE)</f>
        <v>0</v>
      </c>
      <c r="S828">
        <f>VLOOKUP(CuentosContados[[#This Row],[Column1]],CuentosIndexados[],21,FALSE)</f>
        <v>0</v>
      </c>
      <c r="T828">
        <f>VLOOKUP(CuentosContados[[#This Row],[Column1]],CuentosIndexados[],22,FALSE)</f>
        <v>0</v>
      </c>
      <c r="U828">
        <f>VLOOKUP(CuentosContados[[#This Row],[Column1]],CuentosIndexados[],23,FALSE)</f>
        <v>0</v>
      </c>
      <c r="V828">
        <f>VLOOKUP(CuentosContados[[#This Row],[Column1]],CuentosIndexados[],24,FALSE)</f>
        <v>0</v>
      </c>
      <c r="W828">
        <f>VLOOKUP(CuentosContados[[#This Row],[Column1]],CuentosIndexados[],25,FALSE)</f>
        <v>0</v>
      </c>
      <c r="X828">
        <f>VLOOKUP(CuentosContados[[#This Row],[Column1]],CuentosIndexados[],26,FALSE)</f>
        <v>0</v>
      </c>
      <c r="Y828">
        <f>VLOOKUP(CuentosContados[[#This Row],[Column1]],CuentosIndexados[],27,FALSE)</f>
        <v>0</v>
      </c>
      <c r="Z828">
        <f>VLOOKUP(CuentosContados[[#This Row],[Column1]],CuentosIndexados[],28,FALSE)</f>
        <v>0</v>
      </c>
      <c r="AA828">
        <f>VLOOKUP(CuentosContados[[#This Row],[Column1]],CuentosIndexados[],29,FALSE)</f>
        <v>0</v>
      </c>
      <c r="AB828">
        <f>VLOOKUP(CuentosContados[[#This Row],[Column1]],CuentosIndexados[],30,FALSE)</f>
        <v>0</v>
      </c>
      <c r="AC828">
        <f>VLOOKUP(CuentosContados[[#This Row],[Column1]],CuentosIndexados[],31,FALSE)</f>
        <v>0</v>
      </c>
      <c r="AD828">
        <f>VLOOKUP(CuentosContados[[#This Row],[Column1]],CuentosIndexados[],32,FALSE)</f>
        <v>0</v>
      </c>
      <c r="AE828">
        <f>VLOOKUP(CuentosContados[[#This Row],[Column1]],CuentosIndexados[],33,FALSE)</f>
        <v>0</v>
      </c>
      <c r="AF828">
        <f>VLOOKUP(CuentosContados[[#This Row],[Column1]],CuentosIndexados[],34,FALSE)</f>
        <v>0</v>
      </c>
      <c r="AG828">
        <f>VLOOKUP(CuentosContados[[#This Row],[Column1]],CuentosIndexados[],35,FALSE)</f>
        <v>0</v>
      </c>
      <c r="AH828">
        <f>VLOOKUP(CuentosContados[[#This Row],[Column1]],CuentosIndexados[],36,FALSE)</f>
        <v>0</v>
      </c>
      <c r="AI828">
        <f>VLOOKUP(CuentosContados[[#This Row],[Column1]],CuentosIndexados[],37,FALSE)</f>
        <v>0</v>
      </c>
      <c r="AJ828">
        <f>VLOOKUP(CuentosContados[[#This Row],[Column1]],CuentosIndexados[],38,FALSE)</f>
        <v>0</v>
      </c>
      <c r="AK828">
        <f>VLOOKUP(CuentosContados[[#This Row],[Column1]],CuentosIndexados[],39,FALSE)</f>
        <v>0</v>
      </c>
    </row>
    <row r="829" spans="1:37" x14ac:dyDescent="0.25">
      <c r="A829" t="s">
        <v>851</v>
      </c>
      <c r="B829">
        <f>VLOOKUP(CuentosContados[[#This Row],[Column1]],CuentosIndexados[],3,FALSE)</f>
        <v>0</v>
      </c>
      <c r="C829">
        <f>VLOOKUP(CuentosContados[[#This Row],[Column1]],CuentosIndexados[],5,FALSE)</f>
        <v>0</v>
      </c>
      <c r="D829">
        <f>VLOOKUP(CuentosContados[[#This Row],[Column1]],CuentosIndexados[],6,FALSE)</f>
        <v>0</v>
      </c>
      <c r="E829">
        <f>VLOOKUP(CuentosContados[[#This Row],[Column1]],CuentosIndexados[],7,FALSE)</f>
        <v>0</v>
      </c>
      <c r="F829">
        <f>VLOOKUP(CuentosContados[[#This Row],[Column1]],CuentosIndexados[],8,FALSE)</f>
        <v>0</v>
      </c>
      <c r="G829">
        <f>VLOOKUP(CuentosContados[[#This Row],[Column1]],CuentosIndexados[],9,FALSE)</f>
        <v>0</v>
      </c>
      <c r="H829">
        <f>VLOOKUP(CuentosContados[[#This Row],[Column1]],CuentosIndexados[],10,FALSE)</f>
        <v>0</v>
      </c>
      <c r="I829">
        <f>VLOOKUP(CuentosContados[[#This Row],[Column1]],CuentosIndexados[],11,FALSE)</f>
        <v>0</v>
      </c>
      <c r="J829" t="str">
        <f>VLOOKUP(CuentosContados[[#This Row],[Column1]],CuentosIndexados[],12,FALSE)</f>
        <v>trabajo</v>
      </c>
      <c r="K829">
        <f>VLOOKUP(CuentosContados[[#This Row],[Column1]],CuentosIndexados[],13,FALSE)</f>
        <v>0</v>
      </c>
      <c r="L829" t="str">
        <f>VLOOKUP(CuentosContados[[#This Row],[Column1]],CuentosIndexados[],14,FALSE)</f>
        <v>duda</v>
      </c>
      <c r="M829">
        <f>VLOOKUP(CuentosContados[[#This Row],[Column1]],CuentosIndexados[],15,FALSE)</f>
        <v>0</v>
      </c>
      <c r="N829" t="str">
        <f>VLOOKUP(CuentosContados[[#This Row],[Column1]],CuentosIndexados[],16,FALSE)</f>
        <v>resiliencia</v>
      </c>
      <c r="O829" t="str">
        <f>VLOOKUP(CuentosContados[[#This Row],[Column1]],CuentosIndexados[],17,FALSE)</f>
        <v>ira</v>
      </c>
      <c r="P829" t="str">
        <f>VLOOKUP(CuentosContados[[#This Row],[Column1]],CuentosIndexados[],18,FALSE)</f>
        <v>arrogancia</v>
      </c>
      <c r="Q829">
        <f>VLOOKUP(CuentosContados[[#This Row],[Column1]],CuentosIndexados[],19,FALSE)</f>
        <v>0</v>
      </c>
      <c r="R829">
        <f>VLOOKUP(CuentosContados[[#This Row],[Column1]],CuentosIndexados[],20,FALSE)</f>
        <v>0</v>
      </c>
      <c r="S829">
        <f>VLOOKUP(CuentosContados[[#This Row],[Column1]],CuentosIndexados[],21,FALSE)</f>
        <v>0</v>
      </c>
      <c r="T829">
        <f>VLOOKUP(CuentosContados[[#This Row],[Column1]],CuentosIndexados[],22,FALSE)</f>
        <v>0</v>
      </c>
      <c r="U829">
        <f>VLOOKUP(CuentosContados[[#This Row],[Column1]],CuentosIndexados[],23,FALSE)</f>
        <v>0</v>
      </c>
      <c r="V829">
        <f>VLOOKUP(CuentosContados[[#This Row],[Column1]],CuentosIndexados[],24,FALSE)</f>
        <v>0</v>
      </c>
      <c r="W829">
        <f>VLOOKUP(CuentosContados[[#This Row],[Column1]],CuentosIndexados[],25,FALSE)</f>
        <v>0</v>
      </c>
      <c r="X829">
        <f>VLOOKUP(CuentosContados[[#This Row],[Column1]],CuentosIndexados[],26,FALSE)</f>
        <v>0</v>
      </c>
      <c r="Y829">
        <f>VLOOKUP(CuentosContados[[#This Row],[Column1]],CuentosIndexados[],27,FALSE)</f>
        <v>0</v>
      </c>
      <c r="Z829">
        <f>VLOOKUP(CuentosContados[[#This Row],[Column1]],CuentosIndexados[],28,FALSE)</f>
        <v>0</v>
      </c>
      <c r="AA829">
        <f>VLOOKUP(CuentosContados[[#This Row],[Column1]],CuentosIndexados[],29,FALSE)</f>
        <v>0</v>
      </c>
      <c r="AB829">
        <f>VLOOKUP(CuentosContados[[#This Row],[Column1]],CuentosIndexados[],30,FALSE)</f>
        <v>0</v>
      </c>
      <c r="AC829">
        <f>VLOOKUP(CuentosContados[[#This Row],[Column1]],CuentosIndexados[],31,FALSE)</f>
        <v>0</v>
      </c>
      <c r="AD829">
        <f>VLOOKUP(CuentosContados[[#This Row],[Column1]],CuentosIndexados[],32,FALSE)</f>
        <v>0</v>
      </c>
      <c r="AE829">
        <f>VLOOKUP(CuentosContados[[#This Row],[Column1]],CuentosIndexados[],33,FALSE)</f>
        <v>0</v>
      </c>
      <c r="AF829">
        <f>VLOOKUP(CuentosContados[[#This Row],[Column1]],CuentosIndexados[],34,FALSE)</f>
        <v>0</v>
      </c>
      <c r="AG829">
        <f>VLOOKUP(CuentosContados[[#This Row],[Column1]],CuentosIndexados[],35,FALSE)</f>
        <v>0</v>
      </c>
      <c r="AH829">
        <f>VLOOKUP(CuentosContados[[#This Row],[Column1]],CuentosIndexados[],36,FALSE)</f>
        <v>0</v>
      </c>
      <c r="AI829">
        <f>VLOOKUP(CuentosContados[[#This Row],[Column1]],CuentosIndexados[],37,FALSE)</f>
        <v>0</v>
      </c>
      <c r="AJ829">
        <f>VLOOKUP(CuentosContados[[#This Row],[Column1]],CuentosIndexados[],38,FALSE)</f>
        <v>0</v>
      </c>
      <c r="AK829">
        <f>VLOOKUP(CuentosContados[[#This Row],[Column1]],CuentosIndexados[],39,FALSE)</f>
        <v>0</v>
      </c>
    </row>
    <row r="830" spans="1:37" x14ac:dyDescent="0.25">
      <c r="A830" t="s">
        <v>851</v>
      </c>
      <c r="B830">
        <f>VLOOKUP(CuentosContados[[#This Row],[Column1]],CuentosIndexados[],3,FALSE)</f>
        <v>0</v>
      </c>
      <c r="C830">
        <f>VLOOKUP(CuentosContados[[#This Row],[Column1]],CuentosIndexados[],5,FALSE)</f>
        <v>0</v>
      </c>
      <c r="D830">
        <f>VLOOKUP(CuentosContados[[#This Row],[Column1]],CuentosIndexados[],6,FALSE)</f>
        <v>0</v>
      </c>
      <c r="E830">
        <f>VLOOKUP(CuentosContados[[#This Row],[Column1]],CuentosIndexados[],7,FALSE)</f>
        <v>0</v>
      </c>
      <c r="F830">
        <f>VLOOKUP(CuentosContados[[#This Row],[Column1]],CuentosIndexados[],8,FALSE)</f>
        <v>0</v>
      </c>
      <c r="G830">
        <f>VLOOKUP(CuentosContados[[#This Row],[Column1]],CuentosIndexados[],9,FALSE)</f>
        <v>0</v>
      </c>
      <c r="H830">
        <f>VLOOKUP(CuentosContados[[#This Row],[Column1]],CuentosIndexados[],10,FALSE)</f>
        <v>0</v>
      </c>
      <c r="I830">
        <f>VLOOKUP(CuentosContados[[#This Row],[Column1]],CuentosIndexados[],11,FALSE)</f>
        <v>0</v>
      </c>
      <c r="J830" t="str">
        <f>VLOOKUP(CuentosContados[[#This Row],[Column1]],CuentosIndexados[],12,FALSE)</f>
        <v>trabajo</v>
      </c>
      <c r="K830">
        <f>VLOOKUP(CuentosContados[[#This Row],[Column1]],CuentosIndexados[],13,FALSE)</f>
        <v>0</v>
      </c>
      <c r="L830" t="str">
        <f>VLOOKUP(CuentosContados[[#This Row],[Column1]],CuentosIndexados[],14,FALSE)</f>
        <v>duda</v>
      </c>
      <c r="M830">
        <f>VLOOKUP(CuentosContados[[#This Row],[Column1]],CuentosIndexados[],15,FALSE)</f>
        <v>0</v>
      </c>
      <c r="N830" t="str">
        <f>VLOOKUP(CuentosContados[[#This Row],[Column1]],CuentosIndexados[],16,FALSE)</f>
        <v>resiliencia</v>
      </c>
      <c r="O830" t="str">
        <f>VLOOKUP(CuentosContados[[#This Row],[Column1]],CuentosIndexados[],17,FALSE)</f>
        <v>ira</v>
      </c>
      <c r="P830" t="str">
        <f>VLOOKUP(CuentosContados[[#This Row],[Column1]],CuentosIndexados[],18,FALSE)</f>
        <v>arrogancia</v>
      </c>
      <c r="Q830">
        <f>VLOOKUP(CuentosContados[[#This Row],[Column1]],CuentosIndexados[],19,FALSE)</f>
        <v>0</v>
      </c>
      <c r="R830">
        <f>VLOOKUP(CuentosContados[[#This Row],[Column1]],CuentosIndexados[],20,FALSE)</f>
        <v>0</v>
      </c>
      <c r="S830">
        <f>VLOOKUP(CuentosContados[[#This Row],[Column1]],CuentosIndexados[],21,FALSE)</f>
        <v>0</v>
      </c>
      <c r="T830">
        <f>VLOOKUP(CuentosContados[[#This Row],[Column1]],CuentosIndexados[],22,FALSE)</f>
        <v>0</v>
      </c>
      <c r="U830">
        <f>VLOOKUP(CuentosContados[[#This Row],[Column1]],CuentosIndexados[],23,FALSE)</f>
        <v>0</v>
      </c>
      <c r="V830">
        <f>VLOOKUP(CuentosContados[[#This Row],[Column1]],CuentosIndexados[],24,FALSE)</f>
        <v>0</v>
      </c>
      <c r="W830">
        <f>VLOOKUP(CuentosContados[[#This Row],[Column1]],CuentosIndexados[],25,FALSE)</f>
        <v>0</v>
      </c>
      <c r="X830">
        <f>VLOOKUP(CuentosContados[[#This Row],[Column1]],CuentosIndexados[],26,FALSE)</f>
        <v>0</v>
      </c>
      <c r="Y830">
        <f>VLOOKUP(CuentosContados[[#This Row],[Column1]],CuentosIndexados[],27,FALSE)</f>
        <v>0</v>
      </c>
      <c r="Z830">
        <f>VLOOKUP(CuentosContados[[#This Row],[Column1]],CuentosIndexados[],28,FALSE)</f>
        <v>0</v>
      </c>
      <c r="AA830">
        <f>VLOOKUP(CuentosContados[[#This Row],[Column1]],CuentosIndexados[],29,FALSE)</f>
        <v>0</v>
      </c>
      <c r="AB830">
        <f>VLOOKUP(CuentosContados[[#This Row],[Column1]],CuentosIndexados[],30,FALSE)</f>
        <v>0</v>
      </c>
      <c r="AC830">
        <f>VLOOKUP(CuentosContados[[#This Row],[Column1]],CuentosIndexados[],31,FALSE)</f>
        <v>0</v>
      </c>
      <c r="AD830">
        <f>VLOOKUP(CuentosContados[[#This Row],[Column1]],CuentosIndexados[],32,FALSE)</f>
        <v>0</v>
      </c>
      <c r="AE830">
        <f>VLOOKUP(CuentosContados[[#This Row],[Column1]],CuentosIndexados[],33,FALSE)</f>
        <v>0</v>
      </c>
      <c r="AF830">
        <f>VLOOKUP(CuentosContados[[#This Row],[Column1]],CuentosIndexados[],34,FALSE)</f>
        <v>0</v>
      </c>
      <c r="AG830">
        <f>VLOOKUP(CuentosContados[[#This Row],[Column1]],CuentosIndexados[],35,FALSE)</f>
        <v>0</v>
      </c>
      <c r="AH830">
        <f>VLOOKUP(CuentosContados[[#This Row],[Column1]],CuentosIndexados[],36,FALSE)</f>
        <v>0</v>
      </c>
      <c r="AI830">
        <f>VLOOKUP(CuentosContados[[#This Row],[Column1]],CuentosIndexados[],37,FALSE)</f>
        <v>0</v>
      </c>
      <c r="AJ830">
        <f>VLOOKUP(CuentosContados[[#This Row],[Column1]],CuentosIndexados[],38,FALSE)</f>
        <v>0</v>
      </c>
      <c r="AK830">
        <f>VLOOKUP(CuentosContados[[#This Row],[Column1]],CuentosIndexados[],39,FALSE)</f>
        <v>0</v>
      </c>
    </row>
    <row r="831" spans="1:37" x14ac:dyDescent="0.25">
      <c r="A831" t="s">
        <v>851</v>
      </c>
      <c r="B831">
        <f>VLOOKUP(CuentosContados[[#This Row],[Column1]],CuentosIndexados[],3,FALSE)</f>
        <v>0</v>
      </c>
      <c r="C831">
        <f>VLOOKUP(CuentosContados[[#This Row],[Column1]],CuentosIndexados[],5,FALSE)</f>
        <v>0</v>
      </c>
      <c r="D831">
        <f>VLOOKUP(CuentosContados[[#This Row],[Column1]],CuentosIndexados[],6,FALSE)</f>
        <v>0</v>
      </c>
      <c r="E831">
        <f>VLOOKUP(CuentosContados[[#This Row],[Column1]],CuentosIndexados[],7,FALSE)</f>
        <v>0</v>
      </c>
      <c r="F831">
        <f>VLOOKUP(CuentosContados[[#This Row],[Column1]],CuentosIndexados[],8,FALSE)</f>
        <v>0</v>
      </c>
      <c r="G831">
        <f>VLOOKUP(CuentosContados[[#This Row],[Column1]],CuentosIndexados[],9,FALSE)</f>
        <v>0</v>
      </c>
      <c r="H831">
        <f>VLOOKUP(CuentosContados[[#This Row],[Column1]],CuentosIndexados[],10,FALSE)</f>
        <v>0</v>
      </c>
      <c r="I831">
        <f>VLOOKUP(CuentosContados[[#This Row],[Column1]],CuentosIndexados[],11,FALSE)</f>
        <v>0</v>
      </c>
      <c r="J831" t="str">
        <f>VLOOKUP(CuentosContados[[#This Row],[Column1]],CuentosIndexados[],12,FALSE)</f>
        <v>trabajo</v>
      </c>
      <c r="K831">
        <f>VLOOKUP(CuentosContados[[#This Row],[Column1]],CuentosIndexados[],13,FALSE)</f>
        <v>0</v>
      </c>
      <c r="L831" t="str">
        <f>VLOOKUP(CuentosContados[[#This Row],[Column1]],CuentosIndexados[],14,FALSE)</f>
        <v>duda</v>
      </c>
      <c r="M831">
        <f>VLOOKUP(CuentosContados[[#This Row],[Column1]],CuentosIndexados[],15,FALSE)</f>
        <v>0</v>
      </c>
      <c r="N831" t="str">
        <f>VLOOKUP(CuentosContados[[#This Row],[Column1]],CuentosIndexados[],16,FALSE)</f>
        <v>resiliencia</v>
      </c>
      <c r="O831" t="str">
        <f>VLOOKUP(CuentosContados[[#This Row],[Column1]],CuentosIndexados[],17,FALSE)</f>
        <v>ira</v>
      </c>
      <c r="P831" t="str">
        <f>VLOOKUP(CuentosContados[[#This Row],[Column1]],CuentosIndexados[],18,FALSE)</f>
        <v>arrogancia</v>
      </c>
      <c r="Q831">
        <f>VLOOKUP(CuentosContados[[#This Row],[Column1]],CuentosIndexados[],19,FALSE)</f>
        <v>0</v>
      </c>
      <c r="R831">
        <f>VLOOKUP(CuentosContados[[#This Row],[Column1]],CuentosIndexados[],20,FALSE)</f>
        <v>0</v>
      </c>
      <c r="S831">
        <f>VLOOKUP(CuentosContados[[#This Row],[Column1]],CuentosIndexados[],21,FALSE)</f>
        <v>0</v>
      </c>
      <c r="T831">
        <f>VLOOKUP(CuentosContados[[#This Row],[Column1]],CuentosIndexados[],22,FALSE)</f>
        <v>0</v>
      </c>
      <c r="U831">
        <f>VLOOKUP(CuentosContados[[#This Row],[Column1]],CuentosIndexados[],23,FALSE)</f>
        <v>0</v>
      </c>
      <c r="V831">
        <f>VLOOKUP(CuentosContados[[#This Row],[Column1]],CuentosIndexados[],24,FALSE)</f>
        <v>0</v>
      </c>
      <c r="W831">
        <f>VLOOKUP(CuentosContados[[#This Row],[Column1]],CuentosIndexados[],25,FALSE)</f>
        <v>0</v>
      </c>
      <c r="X831">
        <f>VLOOKUP(CuentosContados[[#This Row],[Column1]],CuentosIndexados[],26,FALSE)</f>
        <v>0</v>
      </c>
      <c r="Y831">
        <f>VLOOKUP(CuentosContados[[#This Row],[Column1]],CuentosIndexados[],27,FALSE)</f>
        <v>0</v>
      </c>
      <c r="Z831">
        <f>VLOOKUP(CuentosContados[[#This Row],[Column1]],CuentosIndexados[],28,FALSE)</f>
        <v>0</v>
      </c>
      <c r="AA831">
        <f>VLOOKUP(CuentosContados[[#This Row],[Column1]],CuentosIndexados[],29,FALSE)</f>
        <v>0</v>
      </c>
      <c r="AB831">
        <f>VLOOKUP(CuentosContados[[#This Row],[Column1]],CuentosIndexados[],30,FALSE)</f>
        <v>0</v>
      </c>
      <c r="AC831">
        <f>VLOOKUP(CuentosContados[[#This Row],[Column1]],CuentosIndexados[],31,FALSE)</f>
        <v>0</v>
      </c>
      <c r="AD831">
        <f>VLOOKUP(CuentosContados[[#This Row],[Column1]],CuentosIndexados[],32,FALSE)</f>
        <v>0</v>
      </c>
      <c r="AE831">
        <f>VLOOKUP(CuentosContados[[#This Row],[Column1]],CuentosIndexados[],33,FALSE)</f>
        <v>0</v>
      </c>
      <c r="AF831">
        <f>VLOOKUP(CuentosContados[[#This Row],[Column1]],CuentosIndexados[],34,FALSE)</f>
        <v>0</v>
      </c>
      <c r="AG831">
        <f>VLOOKUP(CuentosContados[[#This Row],[Column1]],CuentosIndexados[],35,FALSE)</f>
        <v>0</v>
      </c>
      <c r="AH831">
        <f>VLOOKUP(CuentosContados[[#This Row],[Column1]],CuentosIndexados[],36,FALSE)</f>
        <v>0</v>
      </c>
      <c r="AI831">
        <f>VLOOKUP(CuentosContados[[#This Row],[Column1]],CuentosIndexados[],37,FALSE)</f>
        <v>0</v>
      </c>
      <c r="AJ831">
        <f>VLOOKUP(CuentosContados[[#This Row],[Column1]],CuentosIndexados[],38,FALSE)</f>
        <v>0</v>
      </c>
      <c r="AK831">
        <f>VLOOKUP(CuentosContados[[#This Row],[Column1]],CuentosIndexados[],39,FALSE)</f>
        <v>0</v>
      </c>
    </row>
    <row r="832" spans="1:37" x14ac:dyDescent="0.25">
      <c r="A832" t="s">
        <v>851</v>
      </c>
      <c r="B832">
        <f>VLOOKUP(CuentosContados[[#This Row],[Column1]],CuentosIndexados[],3,FALSE)</f>
        <v>0</v>
      </c>
      <c r="C832">
        <f>VLOOKUP(CuentosContados[[#This Row],[Column1]],CuentosIndexados[],5,FALSE)</f>
        <v>0</v>
      </c>
      <c r="D832">
        <f>VLOOKUP(CuentosContados[[#This Row],[Column1]],CuentosIndexados[],6,FALSE)</f>
        <v>0</v>
      </c>
      <c r="E832">
        <f>VLOOKUP(CuentosContados[[#This Row],[Column1]],CuentosIndexados[],7,FALSE)</f>
        <v>0</v>
      </c>
      <c r="F832">
        <f>VLOOKUP(CuentosContados[[#This Row],[Column1]],CuentosIndexados[],8,FALSE)</f>
        <v>0</v>
      </c>
      <c r="G832">
        <f>VLOOKUP(CuentosContados[[#This Row],[Column1]],CuentosIndexados[],9,FALSE)</f>
        <v>0</v>
      </c>
      <c r="H832">
        <f>VLOOKUP(CuentosContados[[#This Row],[Column1]],CuentosIndexados[],10,FALSE)</f>
        <v>0</v>
      </c>
      <c r="I832">
        <f>VLOOKUP(CuentosContados[[#This Row],[Column1]],CuentosIndexados[],11,FALSE)</f>
        <v>0</v>
      </c>
      <c r="J832" t="str">
        <f>VLOOKUP(CuentosContados[[#This Row],[Column1]],CuentosIndexados[],12,FALSE)</f>
        <v>trabajo</v>
      </c>
      <c r="K832">
        <f>VLOOKUP(CuentosContados[[#This Row],[Column1]],CuentosIndexados[],13,FALSE)</f>
        <v>0</v>
      </c>
      <c r="L832" t="str">
        <f>VLOOKUP(CuentosContados[[#This Row],[Column1]],CuentosIndexados[],14,FALSE)</f>
        <v>duda</v>
      </c>
      <c r="M832">
        <f>VLOOKUP(CuentosContados[[#This Row],[Column1]],CuentosIndexados[],15,FALSE)</f>
        <v>0</v>
      </c>
      <c r="N832" t="str">
        <f>VLOOKUP(CuentosContados[[#This Row],[Column1]],CuentosIndexados[],16,FALSE)</f>
        <v>resiliencia</v>
      </c>
      <c r="O832" t="str">
        <f>VLOOKUP(CuentosContados[[#This Row],[Column1]],CuentosIndexados[],17,FALSE)</f>
        <v>ira</v>
      </c>
      <c r="P832" t="str">
        <f>VLOOKUP(CuentosContados[[#This Row],[Column1]],CuentosIndexados[],18,FALSE)</f>
        <v>arrogancia</v>
      </c>
      <c r="Q832">
        <f>VLOOKUP(CuentosContados[[#This Row],[Column1]],CuentosIndexados[],19,FALSE)</f>
        <v>0</v>
      </c>
      <c r="R832">
        <f>VLOOKUP(CuentosContados[[#This Row],[Column1]],CuentosIndexados[],20,FALSE)</f>
        <v>0</v>
      </c>
      <c r="S832">
        <f>VLOOKUP(CuentosContados[[#This Row],[Column1]],CuentosIndexados[],21,FALSE)</f>
        <v>0</v>
      </c>
      <c r="T832">
        <f>VLOOKUP(CuentosContados[[#This Row],[Column1]],CuentosIndexados[],22,FALSE)</f>
        <v>0</v>
      </c>
      <c r="U832">
        <f>VLOOKUP(CuentosContados[[#This Row],[Column1]],CuentosIndexados[],23,FALSE)</f>
        <v>0</v>
      </c>
      <c r="V832">
        <f>VLOOKUP(CuentosContados[[#This Row],[Column1]],CuentosIndexados[],24,FALSE)</f>
        <v>0</v>
      </c>
      <c r="W832">
        <f>VLOOKUP(CuentosContados[[#This Row],[Column1]],CuentosIndexados[],25,FALSE)</f>
        <v>0</v>
      </c>
      <c r="X832">
        <f>VLOOKUP(CuentosContados[[#This Row],[Column1]],CuentosIndexados[],26,FALSE)</f>
        <v>0</v>
      </c>
      <c r="Y832">
        <f>VLOOKUP(CuentosContados[[#This Row],[Column1]],CuentosIndexados[],27,FALSE)</f>
        <v>0</v>
      </c>
      <c r="Z832">
        <f>VLOOKUP(CuentosContados[[#This Row],[Column1]],CuentosIndexados[],28,FALSE)</f>
        <v>0</v>
      </c>
      <c r="AA832">
        <f>VLOOKUP(CuentosContados[[#This Row],[Column1]],CuentosIndexados[],29,FALSE)</f>
        <v>0</v>
      </c>
      <c r="AB832">
        <f>VLOOKUP(CuentosContados[[#This Row],[Column1]],CuentosIndexados[],30,FALSE)</f>
        <v>0</v>
      </c>
      <c r="AC832">
        <f>VLOOKUP(CuentosContados[[#This Row],[Column1]],CuentosIndexados[],31,FALSE)</f>
        <v>0</v>
      </c>
      <c r="AD832">
        <f>VLOOKUP(CuentosContados[[#This Row],[Column1]],CuentosIndexados[],32,FALSE)</f>
        <v>0</v>
      </c>
      <c r="AE832">
        <f>VLOOKUP(CuentosContados[[#This Row],[Column1]],CuentosIndexados[],33,FALSE)</f>
        <v>0</v>
      </c>
      <c r="AF832">
        <f>VLOOKUP(CuentosContados[[#This Row],[Column1]],CuentosIndexados[],34,FALSE)</f>
        <v>0</v>
      </c>
      <c r="AG832">
        <f>VLOOKUP(CuentosContados[[#This Row],[Column1]],CuentosIndexados[],35,FALSE)</f>
        <v>0</v>
      </c>
      <c r="AH832">
        <f>VLOOKUP(CuentosContados[[#This Row],[Column1]],CuentosIndexados[],36,FALSE)</f>
        <v>0</v>
      </c>
      <c r="AI832">
        <f>VLOOKUP(CuentosContados[[#This Row],[Column1]],CuentosIndexados[],37,FALSE)</f>
        <v>0</v>
      </c>
      <c r="AJ832">
        <f>VLOOKUP(CuentosContados[[#This Row],[Column1]],CuentosIndexados[],38,FALSE)</f>
        <v>0</v>
      </c>
      <c r="AK832">
        <f>VLOOKUP(CuentosContados[[#This Row],[Column1]],CuentosIndexados[],39,FALSE)</f>
        <v>0</v>
      </c>
    </row>
    <row r="833" spans="1:37" x14ac:dyDescent="0.25">
      <c r="A833" t="s">
        <v>851</v>
      </c>
      <c r="B833">
        <f>VLOOKUP(CuentosContados[[#This Row],[Column1]],CuentosIndexados[],3,FALSE)</f>
        <v>0</v>
      </c>
      <c r="C833">
        <f>VLOOKUP(CuentosContados[[#This Row],[Column1]],CuentosIndexados[],5,FALSE)</f>
        <v>0</v>
      </c>
      <c r="D833">
        <f>VLOOKUP(CuentosContados[[#This Row],[Column1]],CuentosIndexados[],6,FALSE)</f>
        <v>0</v>
      </c>
      <c r="E833">
        <f>VLOOKUP(CuentosContados[[#This Row],[Column1]],CuentosIndexados[],7,FALSE)</f>
        <v>0</v>
      </c>
      <c r="F833">
        <f>VLOOKUP(CuentosContados[[#This Row],[Column1]],CuentosIndexados[],8,FALSE)</f>
        <v>0</v>
      </c>
      <c r="G833">
        <f>VLOOKUP(CuentosContados[[#This Row],[Column1]],CuentosIndexados[],9,FALSE)</f>
        <v>0</v>
      </c>
      <c r="H833">
        <f>VLOOKUP(CuentosContados[[#This Row],[Column1]],CuentosIndexados[],10,FALSE)</f>
        <v>0</v>
      </c>
      <c r="I833">
        <f>VLOOKUP(CuentosContados[[#This Row],[Column1]],CuentosIndexados[],11,FALSE)</f>
        <v>0</v>
      </c>
      <c r="J833" t="str">
        <f>VLOOKUP(CuentosContados[[#This Row],[Column1]],CuentosIndexados[],12,FALSE)</f>
        <v>trabajo</v>
      </c>
      <c r="K833">
        <f>VLOOKUP(CuentosContados[[#This Row],[Column1]],CuentosIndexados[],13,FALSE)</f>
        <v>0</v>
      </c>
      <c r="L833" t="str">
        <f>VLOOKUP(CuentosContados[[#This Row],[Column1]],CuentosIndexados[],14,FALSE)</f>
        <v>duda</v>
      </c>
      <c r="M833">
        <f>VLOOKUP(CuentosContados[[#This Row],[Column1]],CuentosIndexados[],15,FALSE)</f>
        <v>0</v>
      </c>
      <c r="N833" t="str">
        <f>VLOOKUP(CuentosContados[[#This Row],[Column1]],CuentosIndexados[],16,FALSE)</f>
        <v>resiliencia</v>
      </c>
      <c r="O833" t="str">
        <f>VLOOKUP(CuentosContados[[#This Row],[Column1]],CuentosIndexados[],17,FALSE)</f>
        <v>ira</v>
      </c>
      <c r="P833" t="str">
        <f>VLOOKUP(CuentosContados[[#This Row],[Column1]],CuentosIndexados[],18,FALSE)</f>
        <v>arrogancia</v>
      </c>
      <c r="Q833">
        <f>VLOOKUP(CuentosContados[[#This Row],[Column1]],CuentosIndexados[],19,FALSE)</f>
        <v>0</v>
      </c>
      <c r="R833">
        <f>VLOOKUP(CuentosContados[[#This Row],[Column1]],CuentosIndexados[],20,FALSE)</f>
        <v>0</v>
      </c>
      <c r="S833">
        <f>VLOOKUP(CuentosContados[[#This Row],[Column1]],CuentosIndexados[],21,FALSE)</f>
        <v>0</v>
      </c>
      <c r="T833">
        <f>VLOOKUP(CuentosContados[[#This Row],[Column1]],CuentosIndexados[],22,FALSE)</f>
        <v>0</v>
      </c>
      <c r="U833">
        <f>VLOOKUP(CuentosContados[[#This Row],[Column1]],CuentosIndexados[],23,FALSE)</f>
        <v>0</v>
      </c>
      <c r="V833">
        <f>VLOOKUP(CuentosContados[[#This Row],[Column1]],CuentosIndexados[],24,FALSE)</f>
        <v>0</v>
      </c>
      <c r="W833">
        <f>VLOOKUP(CuentosContados[[#This Row],[Column1]],CuentosIndexados[],25,FALSE)</f>
        <v>0</v>
      </c>
      <c r="X833">
        <f>VLOOKUP(CuentosContados[[#This Row],[Column1]],CuentosIndexados[],26,FALSE)</f>
        <v>0</v>
      </c>
      <c r="Y833">
        <f>VLOOKUP(CuentosContados[[#This Row],[Column1]],CuentosIndexados[],27,FALSE)</f>
        <v>0</v>
      </c>
      <c r="Z833">
        <f>VLOOKUP(CuentosContados[[#This Row],[Column1]],CuentosIndexados[],28,FALSE)</f>
        <v>0</v>
      </c>
      <c r="AA833">
        <f>VLOOKUP(CuentosContados[[#This Row],[Column1]],CuentosIndexados[],29,FALSE)</f>
        <v>0</v>
      </c>
      <c r="AB833">
        <f>VLOOKUP(CuentosContados[[#This Row],[Column1]],CuentosIndexados[],30,FALSE)</f>
        <v>0</v>
      </c>
      <c r="AC833">
        <f>VLOOKUP(CuentosContados[[#This Row],[Column1]],CuentosIndexados[],31,FALSE)</f>
        <v>0</v>
      </c>
      <c r="AD833">
        <f>VLOOKUP(CuentosContados[[#This Row],[Column1]],CuentosIndexados[],32,FALSE)</f>
        <v>0</v>
      </c>
      <c r="AE833">
        <f>VLOOKUP(CuentosContados[[#This Row],[Column1]],CuentosIndexados[],33,FALSE)</f>
        <v>0</v>
      </c>
      <c r="AF833">
        <f>VLOOKUP(CuentosContados[[#This Row],[Column1]],CuentosIndexados[],34,FALSE)</f>
        <v>0</v>
      </c>
      <c r="AG833">
        <f>VLOOKUP(CuentosContados[[#This Row],[Column1]],CuentosIndexados[],35,FALSE)</f>
        <v>0</v>
      </c>
      <c r="AH833">
        <f>VLOOKUP(CuentosContados[[#This Row],[Column1]],CuentosIndexados[],36,FALSE)</f>
        <v>0</v>
      </c>
      <c r="AI833">
        <f>VLOOKUP(CuentosContados[[#This Row],[Column1]],CuentosIndexados[],37,FALSE)</f>
        <v>0</v>
      </c>
      <c r="AJ833">
        <f>VLOOKUP(CuentosContados[[#This Row],[Column1]],CuentosIndexados[],38,FALSE)</f>
        <v>0</v>
      </c>
      <c r="AK833">
        <f>VLOOKUP(CuentosContados[[#This Row],[Column1]],CuentosIndexados[],39,FALSE)</f>
        <v>0</v>
      </c>
    </row>
    <row r="834" spans="1:37" x14ac:dyDescent="0.25">
      <c r="A834" t="s">
        <v>851</v>
      </c>
      <c r="B834">
        <f>VLOOKUP(CuentosContados[[#This Row],[Column1]],CuentosIndexados[],3,FALSE)</f>
        <v>0</v>
      </c>
      <c r="C834">
        <f>VLOOKUP(CuentosContados[[#This Row],[Column1]],CuentosIndexados[],5,FALSE)</f>
        <v>0</v>
      </c>
      <c r="D834">
        <f>VLOOKUP(CuentosContados[[#This Row],[Column1]],CuentosIndexados[],6,FALSE)</f>
        <v>0</v>
      </c>
      <c r="E834">
        <f>VLOOKUP(CuentosContados[[#This Row],[Column1]],CuentosIndexados[],7,FALSE)</f>
        <v>0</v>
      </c>
      <c r="F834">
        <f>VLOOKUP(CuentosContados[[#This Row],[Column1]],CuentosIndexados[],8,FALSE)</f>
        <v>0</v>
      </c>
      <c r="G834">
        <f>VLOOKUP(CuentosContados[[#This Row],[Column1]],CuentosIndexados[],9,FALSE)</f>
        <v>0</v>
      </c>
      <c r="H834">
        <f>VLOOKUP(CuentosContados[[#This Row],[Column1]],CuentosIndexados[],10,FALSE)</f>
        <v>0</v>
      </c>
      <c r="I834">
        <f>VLOOKUP(CuentosContados[[#This Row],[Column1]],CuentosIndexados[],11,FALSE)</f>
        <v>0</v>
      </c>
      <c r="J834" t="str">
        <f>VLOOKUP(CuentosContados[[#This Row],[Column1]],CuentosIndexados[],12,FALSE)</f>
        <v>trabajo</v>
      </c>
      <c r="K834">
        <f>VLOOKUP(CuentosContados[[#This Row],[Column1]],CuentosIndexados[],13,FALSE)</f>
        <v>0</v>
      </c>
      <c r="L834" t="str">
        <f>VLOOKUP(CuentosContados[[#This Row],[Column1]],CuentosIndexados[],14,FALSE)</f>
        <v>duda</v>
      </c>
      <c r="M834">
        <f>VLOOKUP(CuentosContados[[#This Row],[Column1]],CuentosIndexados[],15,FALSE)</f>
        <v>0</v>
      </c>
      <c r="N834" t="str">
        <f>VLOOKUP(CuentosContados[[#This Row],[Column1]],CuentosIndexados[],16,FALSE)</f>
        <v>resiliencia</v>
      </c>
      <c r="O834" t="str">
        <f>VLOOKUP(CuentosContados[[#This Row],[Column1]],CuentosIndexados[],17,FALSE)</f>
        <v>ira</v>
      </c>
      <c r="P834" t="str">
        <f>VLOOKUP(CuentosContados[[#This Row],[Column1]],CuentosIndexados[],18,FALSE)</f>
        <v>arrogancia</v>
      </c>
      <c r="Q834">
        <f>VLOOKUP(CuentosContados[[#This Row],[Column1]],CuentosIndexados[],19,FALSE)</f>
        <v>0</v>
      </c>
      <c r="R834">
        <f>VLOOKUP(CuentosContados[[#This Row],[Column1]],CuentosIndexados[],20,FALSE)</f>
        <v>0</v>
      </c>
      <c r="S834">
        <f>VLOOKUP(CuentosContados[[#This Row],[Column1]],CuentosIndexados[],21,FALSE)</f>
        <v>0</v>
      </c>
      <c r="T834">
        <f>VLOOKUP(CuentosContados[[#This Row],[Column1]],CuentosIndexados[],22,FALSE)</f>
        <v>0</v>
      </c>
      <c r="U834">
        <f>VLOOKUP(CuentosContados[[#This Row],[Column1]],CuentosIndexados[],23,FALSE)</f>
        <v>0</v>
      </c>
      <c r="V834">
        <f>VLOOKUP(CuentosContados[[#This Row],[Column1]],CuentosIndexados[],24,FALSE)</f>
        <v>0</v>
      </c>
      <c r="W834">
        <f>VLOOKUP(CuentosContados[[#This Row],[Column1]],CuentosIndexados[],25,FALSE)</f>
        <v>0</v>
      </c>
      <c r="X834">
        <f>VLOOKUP(CuentosContados[[#This Row],[Column1]],CuentosIndexados[],26,FALSE)</f>
        <v>0</v>
      </c>
      <c r="Y834">
        <f>VLOOKUP(CuentosContados[[#This Row],[Column1]],CuentosIndexados[],27,FALSE)</f>
        <v>0</v>
      </c>
      <c r="Z834">
        <f>VLOOKUP(CuentosContados[[#This Row],[Column1]],CuentosIndexados[],28,FALSE)</f>
        <v>0</v>
      </c>
      <c r="AA834">
        <f>VLOOKUP(CuentosContados[[#This Row],[Column1]],CuentosIndexados[],29,FALSE)</f>
        <v>0</v>
      </c>
      <c r="AB834">
        <f>VLOOKUP(CuentosContados[[#This Row],[Column1]],CuentosIndexados[],30,FALSE)</f>
        <v>0</v>
      </c>
      <c r="AC834">
        <f>VLOOKUP(CuentosContados[[#This Row],[Column1]],CuentosIndexados[],31,FALSE)</f>
        <v>0</v>
      </c>
      <c r="AD834">
        <f>VLOOKUP(CuentosContados[[#This Row],[Column1]],CuentosIndexados[],32,FALSE)</f>
        <v>0</v>
      </c>
      <c r="AE834">
        <f>VLOOKUP(CuentosContados[[#This Row],[Column1]],CuentosIndexados[],33,FALSE)</f>
        <v>0</v>
      </c>
      <c r="AF834">
        <f>VLOOKUP(CuentosContados[[#This Row],[Column1]],CuentosIndexados[],34,FALSE)</f>
        <v>0</v>
      </c>
      <c r="AG834">
        <f>VLOOKUP(CuentosContados[[#This Row],[Column1]],CuentosIndexados[],35,FALSE)</f>
        <v>0</v>
      </c>
      <c r="AH834">
        <f>VLOOKUP(CuentosContados[[#This Row],[Column1]],CuentosIndexados[],36,FALSE)</f>
        <v>0</v>
      </c>
      <c r="AI834">
        <f>VLOOKUP(CuentosContados[[#This Row],[Column1]],CuentosIndexados[],37,FALSE)</f>
        <v>0</v>
      </c>
      <c r="AJ834">
        <f>VLOOKUP(CuentosContados[[#This Row],[Column1]],CuentosIndexados[],38,FALSE)</f>
        <v>0</v>
      </c>
      <c r="AK834">
        <f>VLOOKUP(CuentosContados[[#This Row],[Column1]],CuentosIndexados[],39,FALSE)</f>
        <v>0</v>
      </c>
    </row>
    <row r="835" spans="1:37" x14ac:dyDescent="0.25">
      <c r="A835" t="s">
        <v>851</v>
      </c>
      <c r="B835">
        <f>VLOOKUP(CuentosContados[[#This Row],[Column1]],CuentosIndexados[],3,FALSE)</f>
        <v>0</v>
      </c>
      <c r="C835">
        <f>VLOOKUP(CuentosContados[[#This Row],[Column1]],CuentosIndexados[],5,FALSE)</f>
        <v>0</v>
      </c>
      <c r="D835">
        <f>VLOOKUP(CuentosContados[[#This Row],[Column1]],CuentosIndexados[],6,FALSE)</f>
        <v>0</v>
      </c>
      <c r="E835">
        <f>VLOOKUP(CuentosContados[[#This Row],[Column1]],CuentosIndexados[],7,FALSE)</f>
        <v>0</v>
      </c>
      <c r="F835">
        <f>VLOOKUP(CuentosContados[[#This Row],[Column1]],CuentosIndexados[],8,FALSE)</f>
        <v>0</v>
      </c>
      <c r="G835">
        <f>VLOOKUP(CuentosContados[[#This Row],[Column1]],CuentosIndexados[],9,FALSE)</f>
        <v>0</v>
      </c>
      <c r="H835">
        <f>VLOOKUP(CuentosContados[[#This Row],[Column1]],CuentosIndexados[],10,FALSE)</f>
        <v>0</v>
      </c>
      <c r="I835">
        <f>VLOOKUP(CuentosContados[[#This Row],[Column1]],CuentosIndexados[],11,FALSE)</f>
        <v>0</v>
      </c>
      <c r="J835" t="str">
        <f>VLOOKUP(CuentosContados[[#This Row],[Column1]],CuentosIndexados[],12,FALSE)</f>
        <v>trabajo</v>
      </c>
      <c r="K835">
        <f>VLOOKUP(CuentosContados[[#This Row],[Column1]],CuentosIndexados[],13,FALSE)</f>
        <v>0</v>
      </c>
      <c r="L835" t="str">
        <f>VLOOKUP(CuentosContados[[#This Row],[Column1]],CuentosIndexados[],14,FALSE)</f>
        <v>duda</v>
      </c>
      <c r="M835">
        <f>VLOOKUP(CuentosContados[[#This Row],[Column1]],CuentosIndexados[],15,FALSE)</f>
        <v>0</v>
      </c>
      <c r="N835" t="str">
        <f>VLOOKUP(CuentosContados[[#This Row],[Column1]],CuentosIndexados[],16,FALSE)</f>
        <v>resiliencia</v>
      </c>
      <c r="O835" t="str">
        <f>VLOOKUP(CuentosContados[[#This Row],[Column1]],CuentosIndexados[],17,FALSE)</f>
        <v>ira</v>
      </c>
      <c r="P835" t="str">
        <f>VLOOKUP(CuentosContados[[#This Row],[Column1]],CuentosIndexados[],18,FALSE)</f>
        <v>arrogancia</v>
      </c>
      <c r="Q835">
        <f>VLOOKUP(CuentosContados[[#This Row],[Column1]],CuentosIndexados[],19,FALSE)</f>
        <v>0</v>
      </c>
      <c r="R835">
        <f>VLOOKUP(CuentosContados[[#This Row],[Column1]],CuentosIndexados[],20,FALSE)</f>
        <v>0</v>
      </c>
      <c r="S835">
        <f>VLOOKUP(CuentosContados[[#This Row],[Column1]],CuentosIndexados[],21,FALSE)</f>
        <v>0</v>
      </c>
      <c r="T835">
        <f>VLOOKUP(CuentosContados[[#This Row],[Column1]],CuentosIndexados[],22,FALSE)</f>
        <v>0</v>
      </c>
      <c r="U835">
        <f>VLOOKUP(CuentosContados[[#This Row],[Column1]],CuentosIndexados[],23,FALSE)</f>
        <v>0</v>
      </c>
      <c r="V835">
        <f>VLOOKUP(CuentosContados[[#This Row],[Column1]],CuentosIndexados[],24,FALSE)</f>
        <v>0</v>
      </c>
      <c r="W835">
        <f>VLOOKUP(CuentosContados[[#This Row],[Column1]],CuentosIndexados[],25,FALSE)</f>
        <v>0</v>
      </c>
      <c r="X835">
        <f>VLOOKUP(CuentosContados[[#This Row],[Column1]],CuentosIndexados[],26,FALSE)</f>
        <v>0</v>
      </c>
      <c r="Y835">
        <f>VLOOKUP(CuentosContados[[#This Row],[Column1]],CuentosIndexados[],27,FALSE)</f>
        <v>0</v>
      </c>
      <c r="Z835">
        <f>VLOOKUP(CuentosContados[[#This Row],[Column1]],CuentosIndexados[],28,FALSE)</f>
        <v>0</v>
      </c>
      <c r="AA835">
        <f>VLOOKUP(CuentosContados[[#This Row],[Column1]],CuentosIndexados[],29,FALSE)</f>
        <v>0</v>
      </c>
      <c r="AB835">
        <f>VLOOKUP(CuentosContados[[#This Row],[Column1]],CuentosIndexados[],30,FALSE)</f>
        <v>0</v>
      </c>
      <c r="AC835">
        <f>VLOOKUP(CuentosContados[[#This Row],[Column1]],CuentosIndexados[],31,FALSE)</f>
        <v>0</v>
      </c>
      <c r="AD835">
        <f>VLOOKUP(CuentosContados[[#This Row],[Column1]],CuentosIndexados[],32,FALSE)</f>
        <v>0</v>
      </c>
      <c r="AE835">
        <f>VLOOKUP(CuentosContados[[#This Row],[Column1]],CuentosIndexados[],33,FALSE)</f>
        <v>0</v>
      </c>
      <c r="AF835">
        <f>VLOOKUP(CuentosContados[[#This Row],[Column1]],CuentosIndexados[],34,FALSE)</f>
        <v>0</v>
      </c>
      <c r="AG835">
        <f>VLOOKUP(CuentosContados[[#This Row],[Column1]],CuentosIndexados[],35,FALSE)</f>
        <v>0</v>
      </c>
      <c r="AH835">
        <f>VLOOKUP(CuentosContados[[#This Row],[Column1]],CuentosIndexados[],36,FALSE)</f>
        <v>0</v>
      </c>
      <c r="AI835">
        <f>VLOOKUP(CuentosContados[[#This Row],[Column1]],CuentosIndexados[],37,FALSE)</f>
        <v>0</v>
      </c>
      <c r="AJ835">
        <f>VLOOKUP(CuentosContados[[#This Row],[Column1]],CuentosIndexados[],38,FALSE)</f>
        <v>0</v>
      </c>
      <c r="AK835">
        <f>VLOOKUP(CuentosContados[[#This Row],[Column1]],CuentosIndexados[],39,FALSE)</f>
        <v>0</v>
      </c>
    </row>
    <row r="836" spans="1:37" x14ac:dyDescent="0.25">
      <c r="A836" t="s">
        <v>851</v>
      </c>
      <c r="B836">
        <f>VLOOKUP(CuentosContados[[#This Row],[Column1]],CuentosIndexados[],3,FALSE)</f>
        <v>0</v>
      </c>
      <c r="C836">
        <f>VLOOKUP(CuentosContados[[#This Row],[Column1]],CuentosIndexados[],5,FALSE)</f>
        <v>0</v>
      </c>
      <c r="D836">
        <f>VLOOKUP(CuentosContados[[#This Row],[Column1]],CuentosIndexados[],6,FALSE)</f>
        <v>0</v>
      </c>
      <c r="E836">
        <f>VLOOKUP(CuentosContados[[#This Row],[Column1]],CuentosIndexados[],7,FALSE)</f>
        <v>0</v>
      </c>
      <c r="F836">
        <f>VLOOKUP(CuentosContados[[#This Row],[Column1]],CuentosIndexados[],8,FALSE)</f>
        <v>0</v>
      </c>
      <c r="G836">
        <f>VLOOKUP(CuentosContados[[#This Row],[Column1]],CuentosIndexados[],9,FALSE)</f>
        <v>0</v>
      </c>
      <c r="H836">
        <f>VLOOKUP(CuentosContados[[#This Row],[Column1]],CuentosIndexados[],10,FALSE)</f>
        <v>0</v>
      </c>
      <c r="I836">
        <f>VLOOKUP(CuentosContados[[#This Row],[Column1]],CuentosIndexados[],11,FALSE)</f>
        <v>0</v>
      </c>
      <c r="J836" t="str">
        <f>VLOOKUP(CuentosContados[[#This Row],[Column1]],CuentosIndexados[],12,FALSE)</f>
        <v>trabajo</v>
      </c>
      <c r="K836">
        <f>VLOOKUP(CuentosContados[[#This Row],[Column1]],CuentosIndexados[],13,FALSE)</f>
        <v>0</v>
      </c>
      <c r="L836" t="str">
        <f>VLOOKUP(CuentosContados[[#This Row],[Column1]],CuentosIndexados[],14,FALSE)</f>
        <v>duda</v>
      </c>
      <c r="M836">
        <f>VLOOKUP(CuentosContados[[#This Row],[Column1]],CuentosIndexados[],15,FALSE)</f>
        <v>0</v>
      </c>
      <c r="N836" t="str">
        <f>VLOOKUP(CuentosContados[[#This Row],[Column1]],CuentosIndexados[],16,FALSE)</f>
        <v>resiliencia</v>
      </c>
      <c r="O836" t="str">
        <f>VLOOKUP(CuentosContados[[#This Row],[Column1]],CuentosIndexados[],17,FALSE)</f>
        <v>ira</v>
      </c>
      <c r="P836" t="str">
        <f>VLOOKUP(CuentosContados[[#This Row],[Column1]],CuentosIndexados[],18,FALSE)</f>
        <v>arrogancia</v>
      </c>
      <c r="Q836">
        <f>VLOOKUP(CuentosContados[[#This Row],[Column1]],CuentosIndexados[],19,FALSE)</f>
        <v>0</v>
      </c>
      <c r="R836">
        <f>VLOOKUP(CuentosContados[[#This Row],[Column1]],CuentosIndexados[],20,FALSE)</f>
        <v>0</v>
      </c>
      <c r="S836">
        <f>VLOOKUP(CuentosContados[[#This Row],[Column1]],CuentosIndexados[],21,FALSE)</f>
        <v>0</v>
      </c>
      <c r="T836">
        <f>VLOOKUP(CuentosContados[[#This Row],[Column1]],CuentosIndexados[],22,FALSE)</f>
        <v>0</v>
      </c>
      <c r="U836">
        <f>VLOOKUP(CuentosContados[[#This Row],[Column1]],CuentosIndexados[],23,FALSE)</f>
        <v>0</v>
      </c>
      <c r="V836">
        <f>VLOOKUP(CuentosContados[[#This Row],[Column1]],CuentosIndexados[],24,FALSE)</f>
        <v>0</v>
      </c>
      <c r="W836">
        <f>VLOOKUP(CuentosContados[[#This Row],[Column1]],CuentosIndexados[],25,FALSE)</f>
        <v>0</v>
      </c>
      <c r="X836">
        <f>VLOOKUP(CuentosContados[[#This Row],[Column1]],CuentosIndexados[],26,FALSE)</f>
        <v>0</v>
      </c>
      <c r="Y836">
        <f>VLOOKUP(CuentosContados[[#This Row],[Column1]],CuentosIndexados[],27,FALSE)</f>
        <v>0</v>
      </c>
      <c r="Z836">
        <f>VLOOKUP(CuentosContados[[#This Row],[Column1]],CuentosIndexados[],28,FALSE)</f>
        <v>0</v>
      </c>
      <c r="AA836">
        <f>VLOOKUP(CuentosContados[[#This Row],[Column1]],CuentosIndexados[],29,FALSE)</f>
        <v>0</v>
      </c>
      <c r="AB836">
        <f>VLOOKUP(CuentosContados[[#This Row],[Column1]],CuentosIndexados[],30,FALSE)</f>
        <v>0</v>
      </c>
      <c r="AC836">
        <f>VLOOKUP(CuentosContados[[#This Row],[Column1]],CuentosIndexados[],31,FALSE)</f>
        <v>0</v>
      </c>
      <c r="AD836">
        <f>VLOOKUP(CuentosContados[[#This Row],[Column1]],CuentosIndexados[],32,FALSE)</f>
        <v>0</v>
      </c>
      <c r="AE836">
        <f>VLOOKUP(CuentosContados[[#This Row],[Column1]],CuentosIndexados[],33,FALSE)</f>
        <v>0</v>
      </c>
      <c r="AF836">
        <f>VLOOKUP(CuentosContados[[#This Row],[Column1]],CuentosIndexados[],34,FALSE)</f>
        <v>0</v>
      </c>
      <c r="AG836">
        <f>VLOOKUP(CuentosContados[[#This Row],[Column1]],CuentosIndexados[],35,FALSE)</f>
        <v>0</v>
      </c>
      <c r="AH836">
        <f>VLOOKUP(CuentosContados[[#This Row],[Column1]],CuentosIndexados[],36,FALSE)</f>
        <v>0</v>
      </c>
      <c r="AI836">
        <f>VLOOKUP(CuentosContados[[#This Row],[Column1]],CuentosIndexados[],37,FALSE)</f>
        <v>0</v>
      </c>
      <c r="AJ836">
        <f>VLOOKUP(CuentosContados[[#This Row],[Column1]],CuentosIndexados[],38,FALSE)</f>
        <v>0</v>
      </c>
      <c r="AK836">
        <f>VLOOKUP(CuentosContados[[#This Row],[Column1]],CuentosIndexados[],39,FALSE)</f>
        <v>0</v>
      </c>
    </row>
    <row r="837" spans="1:37" x14ac:dyDescent="0.25">
      <c r="A837" t="s">
        <v>851</v>
      </c>
      <c r="B837">
        <f>VLOOKUP(CuentosContados[[#This Row],[Column1]],CuentosIndexados[],3,FALSE)</f>
        <v>0</v>
      </c>
      <c r="C837">
        <f>VLOOKUP(CuentosContados[[#This Row],[Column1]],CuentosIndexados[],5,FALSE)</f>
        <v>0</v>
      </c>
      <c r="D837">
        <f>VLOOKUP(CuentosContados[[#This Row],[Column1]],CuentosIndexados[],6,FALSE)</f>
        <v>0</v>
      </c>
      <c r="E837">
        <f>VLOOKUP(CuentosContados[[#This Row],[Column1]],CuentosIndexados[],7,FALSE)</f>
        <v>0</v>
      </c>
      <c r="F837">
        <f>VLOOKUP(CuentosContados[[#This Row],[Column1]],CuentosIndexados[],8,FALSE)</f>
        <v>0</v>
      </c>
      <c r="G837">
        <f>VLOOKUP(CuentosContados[[#This Row],[Column1]],CuentosIndexados[],9,FALSE)</f>
        <v>0</v>
      </c>
      <c r="H837">
        <f>VLOOKUP(CuentosContados[[#This Row],[Column1]],CuentosIndexados[],10,FALSE)</f>
        <v>0</v>
      </c>
      <c r="I837">
        <f>VLOOKUP(CuentosContados[[#This Row],[Column1]],CuentosIndexados[],11,FALSE)</f>
        <v>0</v>
      </c>
      <c r="J837" t="str">
        <f>VLOOKUP(CuentosContados[[#This Row],[Column1]],CuentosIndexados[],12,FALSE)</f>
        <v>trabajo</v>
      </c>
      <c r="K837">
        <f>VLOOKUP(CuentosContados[[#This Row],[Column1]],CuentosIndexados[],13,FALSE)</f>
        <v>0</v>
      </c>
      <c r="L837" t="str">
        <f>VLOOKUP(CuentosContados[[#This Row],[Column1]],CuentosIndexados[],14,FALSE)</f>
        <v>duda</v>
      </c>
      <c r="M837">
        <f>VLOOKUP(CuentosContados[[#This Row],[Column1]],CuentosIndexados[],15,FALSE)</f>
        <v>0</v>
      </c>
      <c r="N837" t="str">
        <f>VLOOKUP(CuentosContados[[#This Row],[Column1]],CuentosIndexados[],16,FALSE)</f>
        <v>resiliencia</v>
      </c>
      <c r="O837" t="str">
        <f>VLOOKUP(CuentosContados[[#This Row],[Column1]],CuentosIndexados[],17,FALSE)</f>
        <v>ira</v>
      </c>
      <c r="P837" t="str">
        <f>VLOOKUP(CuentosContados[[#This Row],[Column1]],CuentosIndexados[],18,FALSE)</f>
        <v>arrogancia</v>
      </c>
      <c r="Q837">
        <f>VLOOKUP(CuentosContados[[#This Row],[Column1]],CuentosIndexados[],19,FALSE)</f>
        <v>0</v>
      </c>
      <c r="R837">
        <f>VLOOKUP(CuentosContados[[#This Row],[Column1]],CuentosIndexados[],20,FALSE)</f>
        <v>0</v>
      </c>
      <c r="S837">
        <f>VLOOKUP(CuentosContados[[#This Row],[Column1]],CuentosIndexados[],21,FALSE)</f>
        <v>0</v>
      </c>
      <c r="T837">
        <f>VLOOKUP(CuentosContados[[#This Row],[Column1]],CuentosIndexados[],22,FALSE)</f>
        <v>0</v>
      </c>
      <c r="U837">
        <f>VLOOKUP(CuentosContados[[#This Row],[Column1]],CuentosIndexados[],23,FALSE)</f>
        <v>0</v>
      </c>
      <c r="V837">
        <f>VLOOKUP(CuentosContados[[#This Row],[Column1]],CuentosIndexados[],24,FALSE)</f>
        <v>0</v>
      </c>
      <c r="W837">
        <f>VLOOKUP(CuentosContados[[#This Row],[Column1]],CuentosIndexados[],25,FALSE)</f>
        <v>0</v>
      </c>
      <c r="X837">
        <f>VLOOKUP(CuentosContados[[#This Row],[Column1]],CuentosIndexados[],26,FALSE)</f>
        <v>0</v>
      </c>
      <c r="Y837">
        <f>VLOOKUP(CuentosContados[[#This Row],[Column1]],CuentosIndexados[],27,FALSE)</f>
        <v>0</v>
      </c>
      <c r="Z837">
        <f>VLOOKUP(CuentosContados[[#This Row],[Column1]],CuentosIndexados[],28,FALSE)</f>
        <v>0</v>
      </c>
      <c r="AA837">
        <f>VLOOKUP(CuentosContados[[#This Row],[Column1]],CuentosIndexados[],29,FALSE)</f>
        <v>0</v>
      </c>
      <c r="AB837">
        <f>VLOOKUP(CuentosContados[[#This Row],[Column1]],CuentosIndexados[],30,FALSE)</f>
        <v>0</v>
      </c>
      <c r="AC837">
        <f>VLOOKUP(CuentosContados[[#This Row],[Column1]],CuentosIndexados[],31,FALSE)</f>
        <v>0</v>
      </c>
      <c r="AD837">
        <f>VLOOKUP(CuentosContados[[#This Row],[Column1]],CuentosIndexados[],32,FALSE)</f>
        <v>0</v>
      </c>
      <c r="AE837">
        <f>VLOOKUP(CuentosContados[[#This Row],[Column1]],CuentosIndexados[],33,FALSE)</f>
        <v>0</v>
      </c>
      <c r="AF837">
        <f>VLOOKUP(CuentosContados[[#This Row],[Column1]],CuentosIndexados[],34,FALSE)</f>
        <v>0</v>
      </c>
      <c r="AG837">
        <f>VLOOKUP(CuentosContados[[#This Row],[Column1]],CuentosIndexados[],35,FALSE)</f>
        <v>0</v>
      </c>
      <c r="AH837">
        <f>VLOOKUP(CuentosContados[[#This Row],[Column1]],CuentosIndexados[],36,FALSE)</f>
        <v>0</v>
      </c>
      <c r="AI837">
        <f>VLOOKUP(CuentosContados[[#This Row],[Column1]],CuentosIndexados[],37,FALSE)</f>
        <v>0</v>
      </c>
      <c r="AJ837">
        <f>VLOOKUP(CuentosContados[[#This Row],[Column1]],CuentosIndexados[],38,FALSE)</f>
        <v>0</v>
      </c>
      <c r="AK837">
        <f>VLOOKUP(CuentosContados[[#This Row],[Column1]],CuentosIndexados[],39,FALSE)</f>
        <v>0</v>
      </c>
    </row>
    <row r="838" spans="1:37" x14ac:dyDescent="0.25">
      <c r="A838" t="s">
        <v>851</v>
      </c>
      <c r="B838">
        <f>VLOOKUP(CuentosContados[[#This Row],[Column1]],CuentosIndexados[],3,FALSE)</f>
        <v>0</v>
      </c>
      <c r="C838">
        <f>VLOOKUP(CuentosContados[[#This Row],[Column1]],CuentosIndexados[],5,FALSE)</f>
        <v>0</v>
      </c>
      <c r="D838">
        <f>VLOOKUP(CuentosContados[[#This Row],[Column1]],CuentosIndexados[],6,FALSE)</f>
        <v>0</v>
      </c>
      <c r="E838">
        <f>VLOOKUP(CuentosContados[[#This Row],[Column1]],CuentosIndexados[],7,FALSE)</f>
        <v>0</v>
      </c>
      <c r="F838">
        <f>VLOOKUP(CuentosContados[[#This Row],[Column1]],CuentosIndexados[],8,FALSE)</f>
        <v>0</v>
      </c>
      <c r="G838">
        <f>VLOOKUP(CuentosContados[[#This Row],[Column1]],CuentosIndexados[],9,FALSE)</f>
        <v>0</v>
      </c>
      <c r="H838">
        <f>VLOOKUP(CuentosContados[[#This Row],[Column1]],CuentosIndexados[],10,FALSE)</f>
        <v>0</v>
      </c>
      <c r="I838">
        <f>VLOOKUP(CuentosContados[[#This Row],[Column1]],CuentosIndexados[],11,FALSE)</f>
        <v>0</v>
      </c>
      <c r="J838" t="str">
        <f>VLOOKUP(CuentosContados[[#This Row],[Column1]],CuentosIndexados[],12,FALSE)</f>
        <v>trabajo</v>
      </c>
      <c r="K838">
        <f>VLOOKUP(CuentosContados[[#This Row],[Column1]],CuentosIndexados[],13,FALSE)</f>
        <v>0</v>
      </c>
      <c r="L838" t="str">
        <f>VLOOKUP(CuentosContados[[#This Row],[Column1]],CuentosIndexados[],14,FALSE)</f>
        <v>duda</v>
      </c>
      <c r="M838">
        <f>VLOOKUP(CuentosContados[[#This Row],[Column1]],CuentosIndexados[],15,FALSE)</f>
        <v>0</v>
      </c>
      <c r="N838" t="str">
        <f>VLOOKUP(CuentosContados[[#This Row],[Column1]],CuentosIndexados[],16,FALSE)</f>
        <v>resiliencia</v>
      </c>
      <c r="O838" t="str">
        <f>VLOOKUP(CuentosContados[[#This Row],[Column1]],CuentosIndexados[],17,FALSE)</f>
        <v>ira</v>
      </c>
      <c r="P838" t="str">
        <f>VLOOKUP(CuentosContados[[#This Row],[Column1]],CuentosIndexados[],18,FALSE)</f>
        <v>arrogancia</v>
      </c>
      <c r="Q838">
        <f>VLOOKUP(CuentosContados[[#This Row],[Column1]],CuentosIndexados[],19,FALSE)</f>
        <v>0</v>
      </c>
      <c r="R838">
        <f>VLOOKUP(CuentosContados[[#This Row],[Column1]],CuentosIndexados[],20,FALSE)</f>
        <v>0</v>
      </c>
      <c r="S838">
        <f>VLOOKUP(CuentosContados[[#This Row],[Column1]],CuentosIndexados[],21,FALSE)</f>
        <v>0</v>
      </c>
      <c r="T838">
        <f>VLOOKUP(CuentosContados[[#This Row],[Column1]],CuentosIndexados[],22,FALSE)</f>
        <v>0</v>
      </c>
      <c r="U838">
        <f>VLOOKUP(CuentosContados[[#This Row],[Column1]],CuentosIndexados[],23,FALSE)</f>
        <v>0</v>
      </c>
      <c r="V838">
        <f>VLOOKUP(CuentosContados[[#This Row],[Column1]],CuentosIndexados[],24,FALSE)</f>
        <v>0</v>
      </c>
      <c r="W838">
        <f>VLOOKUP(CuentosContados[[#This Row],[Column1]],CuentosIndexados[],25,FALSE)</f>
        <v>0</v>
      </c>
      <c r="X838">
        <f>VLOOKUP(CuentosContados[[#This Row],[Column1]],CuentosIndexados[],26,FALSE)</f>
        <v>0</v>
      </c>
      <c r="Y838">
        <f>VLOOKUP(CuentosContados[[#This Row],[Column1]],CuentosIndexados[],27,FALSE)</f>
        <v>0</v>
      </c>
      <c r="Z838">
        <f>VLOOKUP(CuentosContados[[#This Row],[Column1]],CuentosIndexados[],28,FALSE)</f>
        <v>0</v>
      </c>
      <c r="AA838">
        <f>VLOOKUP(CuentosContados[[#This Row],[Column1]],CuentosIndexados[],29,FALSE)</f>
        <v>0</v>
      </c>
      <c r="AB838">
        <f>VLOOKUP(CuentosContados[[#This Row],[Column1]],CuentosIndexados[],30,FALSE)</f>
        <v>0</v>
      </c>
      <c r="AC838">
        <f>VLOOKUP(CuentosContados[[#This Row],[Column1]],CuentosIndexados[],31,FALSE)</f>
        <v>0</v>
      </c>
      <c r="AD838">
        <f>VLOOKUP(CuentosContados[[#This Row],[Column1]],CuentosIndexados[],32,FALSE)</f>
        <v>0</v>
      </c>
      <c r="AE838">
        <f>VLOOKUP(CuentosContados[[#This Row],[Column1]],CuentosIndexados[],33,FALSE)</f>
        <v>0</v>
      </c>
      <c r="AF838">
        <f>VLOOKUP(CuentosContados[[#This Row],[Column1]],CuentosIndexados[],34,FALSE)</f>
        <v>0</v>
      </c>
      <c r="AG838">
        <f>VLOOKUP(CuentosContados[[#This Row],[Column1]],CuentosIndexados[],35,FALSE)</f>
        <v>0</v>
      </c>
      <c r="AH838">
        <f>VLOOKUP(CuentosContados[[#This Row],[Column1]],CuentosIndexados[],36,FALSE)</f>
        <v>0</v>
      </c>
      <c r="AI838">
        <f>VLOOKUP(CuentosContados[[#This Row],[Column1]],CuentosIndexados[],37,FALSE)</f>
        <v>0</v>
      </c>
      <c r="AJ838">
        <f>VLOOKUP(CuentosContados[[#This Row],[Column1]],CuentosIndexados[],38,FALSE)</f>
        <v>0</v>
      </c>
      <c r="AK838">
        <f>VLOOKUP(CuentosContados[[#This Row],[Column1]],CuentosIndexados[],39,FALSE)</f>
        <v>0</v>
      </c>
    </row>
    <row r="839" spans="1:37" x14ac:dyDescent="0.25">
      <c r="A839" t="s">
        <v>851</v>
      </c>
      <c r="B839">
        <f>VLOOKUP(CuentosContados[[#This Row],[Column1]],CuentosIndexados[],3,FALSE)</f>
        <v>0</v>
      </c>
      <c r="C839">
        <f>VLOOKUP(CuentosContados[[#This Row],[Column1]],CuentosIndexados[],5,FALSE)</f>
        <v>0</v>
      </c>
      <c r="D839">
        <f>VLOOKUP(CuentosContados[[#This Row],[Column1]],CuentosIndexados[],6,FALSE)</f>
        <v>0</v>
      </c>
      <c r="E839">
        <f>VLOOKUP(CuentosContados[[#This Row],[Column1]],CuentosIndexados[],7,FALSE)</f>
        <v>0</v>
      </c>
      <c r="F839">
        <f>VLOOKUP(CuentosContados[[#This Row],[Column1]],CuentosIndexados[],8,FALSE)</f>
        <v>0</v>
      </c>
      <c r="G839">
        <f>VLOOKUP(CuentosContados[[#This Row],[Column1]],CuentosIndexados[],9,FALSE)</f>
        <v>0</v>
      </c>
      <c r="H839">
        <f>VLOOKUP(CuentosContados[[#This Row],[Column1]],CuentosIndexados[],10,FALSE)</f>
        <v>0</v>
      </c>
      <c r="I839">
        <f>VLOOKUP(CuentosContados[[#This Row],[Column1]],CuentosIndexados[],11,FALSE)</f>
        <v>0</v>
      </c>
      <c r="J839" t="str">
        <f>VLOOKUP(CuentosContados[[#This Row],[Column1]],CuentosIndexados[],12,FALSE)</f>
        <v>trabajo</v>
      </c>
      <c r="K839">
        <f>VLOOKUP(CuentosContados[[#This Row],[Column1]],CuentosIndexados[],13,FALSE)</f>
        <v>0</v>
      </c>
      <c r="L839" t="str">
        <f>VLOOKUP(CuentosContados[[#This Row],[Column1]],CuentosIndexados[],14,FALSE)</f>
        <v>duda</v>
      </c>
      <c r="M839">
        <f>VLOOKUP(CuentosContados[[#This Row],[Column1]],CuentosIndexados[],15,FALSE)</f>
        <v>0</v>
      </c>
      <c r="N839" t="str">
        <f>VLOOKUP(CuentosContados[[#This Row],[Column1]],CuentosIndexados[],16,FALSE)</f>
        <v>resiliencia</v>
      </c>
      <c r="O839" t="str">
        <f>VLOOKUP(CuentosContados[[#This Row],[Column1]],CuentosIndexados[],17,FALSE)</f>
        <v>ira</v>
      </c>
      <c r="P839" t="str">
        <f>VLOOKUP(CuentosContados[[#This Row],[Column1]],CuentosIndexados[],18,FALSE)</f>
        <v>arrogancia</v>
      </c>
      <c r="Q839">
        <f>VLOOKUP(CuentosContados[[#This Row],[Column1]],CuentosIndexados[],19,FALSE)</f>
        <v>0</v>
      </c>
      <c r="R839">
        <f>VLOOKUP(CuentosContados[[#This Row],[Column1]],CuentosIndexados[],20,FALSE)</f>
        <v>0</v>
      </c>
      <c r="S839">
        <f>VLOOKUP(CuentosContados[[#This Row],[Column1]],CuentosIndexados[],21,FALSE)</f>
        <v>0</v>
      </c>
      <c r="T839">
        <f>VLOOKUP(CuentosContados[[#This Row],[Column1]],CuentosIndexados[],22,FALSE)</f>
        <v>0</v>
      </c>
      <c r="U839">
        <f>VLOOKUP(CuentosContados[[#This Row],[Column1]],CuentosIndexados[],23,FALSE)</f>
        <v>0</v>
      </c>
      <c r="V839">
        <f>VLOOKUP(CuentosContados[[#This Row],[Column1]],CuentosIndexados[],24,FALSE)</f>
        <v>0</v>
      </c>
      <c r="W839">
        <f>VLOOKUP(CuentosContados[[#This Row],[Column1]],CuentosIndexados[],25,FALSE)</f>
        <v>0</v>
      </c>
      <c r="X839">
        <f>VLOOKUP(CuentosContados[[#This Row],[Column1]],CuentosIndexados[],26,FALSE)</f>
        <v>0</v>
      </c>
      <c r="Y839">
        <f>VLOOKUP(CuentosContados[[#This Row],[Column1]],CuentosIndexados[],27,FALSE)</f>
        <v>0</v>
      </c>
      <c r="Z839">
        <f>VLOOKUP(CuentosContados[[#This Row],[Column1]],CuentosIndexados[],28,FALSE)</f>
        <v>0</v>
      </c>
      <c r="AA839">
        <f>VLOOKUP(CuentosContados[[#This Row],[Column1]],CuentosIndexados[],29,FALSE)</f>
        <v>0</v>
      </c>
      <c r="AB839">
        <f>VLOOKUP(CuentosContados[[#This Row],[Column1]],CuentosIndexados[],30,FALSE)</f>
        <v>0</v>
      </c>
      <c r="AC839">
        <f>VLOOKUP(CuentosContados[[#This Row],[Column1]],CuentosIndexados[],31,FALSE)</f>
        <v>0</v>
      </c>
      <c r="AD839">
        <f>VLOOKUP(CuentosContados[[#This Row],[Column1]],CuentosIndexados[],32,FALSE)</f>
        <v>0</v>
      </c>
      <c r="AE839">
        <f>VLOOKUP(CuentosContados[[#This Row],[Column1]],CuentosIndexados[],33,FALSE)</f>
        <v>0</v>
      </c>
      <c r="AF839">
        <f>VLOOKUP(CuentosContados[[#This Row],[Column1]],CuentosIndexados[],34,FALSE)</f>
        <v>0</v>
      </c>
      <c r="AG839">
        <f>VLOOKUP(CuentosContados[[#This Row],[Column1]],CuentosIndexados[],35,FALSE)</f>
        <v>0</v>
      </c>
      <c r="AH839">
        <f>VLOOKUP(CuentosContados[[#This Row],[Column1]],CuentosIndexados[],36,FALSE)</f>
        <v>0</v>
      </c>
      <c r="AI839">
        <f>VLOOKUP(CuentosContados[[#This Row],[Column1]],CuentosIndexados[],37,FALSE)</f>
        <v>0</v>
      </c>
      <c r="AJ839">
        <f>VLOOKUP(CuentosContados[[#This Row],[Column1]],CuentosIndexados[],38,FALSE)</f>
        <v>0</v>
      </c>
      <c r="AK839">
        <f>VLOOKUP(CuentosContados[[#This Row],[Column1]],CuentosIndexados[],39,FALSE)</f>
        <v>0</v>
      </c>
    </row>
    <row r="840" spans="1:37" x14ac:dyDescent="0.25">
      <c r="A840" t="s">
        <v>851</v>
      </c>
      <c r="B840">
        <f>VLOOKUP(CuentosContados[[#This Row],[Column1]],CuentosIndexados[],3,FALSE)</f>
        <v>0</v>
      </c>
      <c r="C840">
        <f>VLOOKUP(CuentosContados[[#This Row],[Column1]],CuentosIndexados[],5,FALSE)</f>
        <v>0</v>
      </c>
      <c r="D840">
        <f>VLOOKUP(CuentosContados[[#This Row],[Column1]],CuentosIndexados[],6,FALSE)</f>
        <v>0</v>
      </c>
      <c r="E840">
        <f>VLOOKUP(CuentosContados[[#This Row],[Column1]],CuentosIndexados[],7,FALSE)</f>
        <v>0</v>
      </c>
      <c r="F840">
        <f>VLOOKUP(CuentosContados[[#This Row],[Column1]],CuentosIndexados[],8,FALSE)</f>
        <v>0</v>
      </c>
      <c r="G840">
        <f>VLOOKUP(CuentosContados[[#This Row],[Column1]],CuentosIndexados[],9,FALSE)</f>
        <v>0</v>
      </c>
      <c r="H840">
        <f>VLOOKUP(CuentosContados[[#This Row],[Column1]],CuentosIndexados[],10,FALSE)</f>
        <v>0</v>
      </c>
      <c r="I840">
        <f>VLOOKUP(CuentosContados[[#This Row],[Column1]],CuentosIndexados[],11,FALSE)</f>
        <v>0</v>
      </c>
      <c r="J840" t="str">
        <f>VLOOKUP(CuentosContados[[#This Row],[Column1]],CuentosIndexados[],12,FALSE)</f>
        <v>trabajo</v>
      </c>
      <c r="K840">
        <f>VLOOKUP(CuentosContados[[#This Row],[Column1]],CuentosIndexados[],13,FALSE)</f>
        <v>0</v>
      </c>
      <c r="L840" t="str">
        <f>VLOOKUP(CuentosContados[[#This Row],[Column1]],CuentosIndexados[],14,FALSE)</f>
        <v>duda</v>
      </c>
      <c r="M840">
        <f>VLOOKUP(CuentosContados[[#This Row],[Column1]],CuentosIndexados[],15,FALSE)</f>
        <v>0</v>
      </c>
      <c r="N840" t="str">
        <f>VLOOKUP(CuentosContados[[#This Row],[Column1]],CuentosIndexados[],16,FALSE)</f>
        <v>resiliencia</v>
      </c>
      <c r="O840" t="str">
        <f>VLOOKUP(CuentosContados[[#This Row],[Column1]],CuentosIndexados[],17,FALSE)</f>
        <v>ira</v>
      </c>
      <c r="P840" t="str">
        <f>VLOOKUP(CuentosContados[[#This Row],[Column1]],CuentosIndexados[],18,FALSE)</f>
        <v>arrogancia</v>
      </c>
      <c r="Q840">
        <f>VLOOKUP(CuentosContados[[#This Row],[Column1]],CuentosIndexados[],19,FALSE)</f>
        <v>0</v>
      </c>
      <c r="R840">
        <f>VLOOKUP(CuentosContados[[#This Row],[Column1]],CuentosIndexados[],20,FALSE)</f>
        <v>0</v>
      </c>
      <c r="S840">
        <f>VLOOKUP(CuentosContados[[#This Row],[Column1]],CuentosIndexados[],21,FALSE)</f>
        <v>0</v>
      </c>
      <c r="T840">
        <f>VLOOKUP(CuentosContados[[#This Row],[Column1]],CuentosIndexados[],22,FALSE)</f>
        <v>0</v>
      </c>
      <c r="U840">
        <f>VLOOKUP(CuentosContados[[#This Row],[Column1]],CuentosIndexados[],23,FALSE)</f>
        <v>0</v>
      </c>
      <c r="V840">
        <f>VLOOKUP(CuentosContados[[#This Row],[Column1]],CuentosIndexados[],24,FALSE)</f>
        <v>0</v>
      </c>
      <c r="W840">
        <f>VLOOKUP(CuentosContados[[#This Row],[Column1]],CuentosIndexados[],25,FALSE)</f>
        <v>0</v>
      </c>
      <c r="X840">
        <f>VLOOKUP(CuentosContados[[#This Row],[Column1]],CuentosIndexados[],26,FALSE)</f>
        <v>0</v>
      </c>
      <c r="Y840">
        <f>VLOOKUP(CuentosContados[[#This Row],[Column1]],CuentosIndexados[],27,FALSE)</f>
        <v>0</v>
      </c>
      <c r="Z840">
        <f>VLOOKUP(CuentosContados[[#This Row],[Column1]],CuentosIndexados[],28,FALSE)</f>
        <v>0</v>
      </c>
      <c r="AA840">
        <f>VLOOKUP(CuentosContados[[#This Row],[Column1]],CuentosIndexados[],29,FALSE)</f>
        <v>0</v>
      </c>
      <c r="AB840">
        <f>VLOOKUP(CuentosContados[[#This Row],[Column1]],CuentosIndexados[],30,FALSE)</f>
        <v>0</v>
      </c>
      <c r="AC840">
        <f>VLOOKUP(CuentosContados[[#This Row],[Column1]],CuentosIndexados[],31,FALSE)</f>
        <v>0</v>
      </c>
      <c r="AD840">
        <f>VLOOKUP(CuentosContados[[#This Row],[Column1]],CuentosIndexados[],32,FALSE)</f>
        <v>0</v>
      </c>
      <c r="AE840">
        <f>VLOOKUP(CuentosContados[[#This Row],[Column1]],CuentosIndexados[],33,FALSE)</f>
        <v>0</v>
      </c>
      <c r="AF840">
        <f>VLOOKUP(CuentosContados[[#This Row],[Column1]],CuentosIndexados[],34,FALSE)</f>
        <v>0</v>
      </c>
      <c r="AG840">
        <f>VLOOKUP(CuentosContados[[#This Row],[Column1]],CuentosIndexados[],35,FALSE)</f>
        <v>0</v>
      </c>
      <c r="AH840">
        <f>VLOOKUP(CuentosContados[[#This Row],[Column1]],CuentosIndexados[],36,FALSE)</f>
        <v>0</v>
      </c>
      <c r="AI840">
        <f>VLOOKUP(CuentosContados[[#This Row],[Column1]],CuentosIndexados[],37,FALSE)</f>
        <v>0</v>
      </c>
      <c r="AJ840">
        <f>VLOOKUP(CuentosContados[[#This Row],[Column1]],CuentosIndexados[],38,FALSE)</f>
        <v>0</v>
      </c>
      <c r="AK840">
        <f>VLOOKUP(CuentosContados[[#This Row],[Column1]],CuentosIndexados[],39,FALSE)</f>
        <v>0</v>
      </c>
    </row>
    <row r="841" spans="1:37" x14ac:dyDescent="0.25">
      <c r="A841" t="s">
        <v>851</v>
      </c>
      <c r="B841">
        <f>VLOOKUP(CuentosContados[[#This Row],[Column1]],CuentosIndexados[],3,FALSE)</f>
        <v>0</v>
      </c>
      <c r="C841">
        <f>VLOOKUP(CuentosContados[[#This Row],[Column1]],CuentosIndexados[],5,FALSE)</f>
        <v>0</v>
      </c>
      <c r="D841">
        <f>VLOOKUP(CuentosContados[[#This Row],[Column1]],CuentosIndexados[],6,FALSE)</f>
        <v>0</v>
      </c>
      <c r="E841">
        <f>VLOOKUP(CuentosContados[[#This Row],[Column1]],CuentosIndexados[],7,FALSE)</f>
        <v>0</v>
      </c>
      <c r="F841">
        <f>VLOOKUP(CuentosContados[[#This Row],[Column1]],CuentosIndexados[],8,FALSE)</f>
        <v>0</v>
      </c>
      <c r="G841">
        <f>VLOOKUP(CuentosContados[[#This Row],[Column1]],CuentosIndexados[],9,FALSE)</f>
        <v>0</v>
      </c>
      <c r="H841">
        <f>VLOOKUP(CuentosContados[[#This Row],[Column1]],CuentosIndexados[],10,FALSE)</f>
        <v>0</v>
      </c>
      <c r="I841">
        <f>VLOOKUP(CuentosContados[[#This Row],[Column1]],CuentosIndexados[],11,FALSE)</f>
        <v>0</v>
      </c>
      <c r="J841" t="str">
        <f>VLOOKUP(CuentosContados[[#This Row],[Column1]],CuentosIndexados[],12,FALSE)</f>
        <v>trabajo</v>
      </c>
      <c r="K841">
        <f>VLOOKUP(CuentosContados[[#This Row],[Column1]],CuentosIndexados[],13,FALSE)</f>
        <v>0</v>
      </c>
      <c r="L841" t="str">
        <f>VLOOKUP(CuentosContados[[#This Row],[Column1]],CuentosIndexados[],14,FALSE)</f>
        <v>duda</v>
      </c>
      <c r="M841">
        <f>VLOOKUP(CuentosContados[[#This Row],[Column1]],CuentosIndexados[],15,FALSE)</f>
        <v>0</v>
      </c>
      <c r="N841" t="str">
        <f>VLOOKUP(CuentosContados[[#This Row],[Column1]],CuentosIndexados[],16,FALSE)</f>
        <v>resiliencia</v>
      </c>
      <c r="O841" t="str">
        <f>VLOOKUP(CuentosContados[[#This Row],[Column1]],CuentosIndexados[],17,FALSE)</f>
        <v>ira</v>
      </c>
      <c r="P841" t="str">
        <f>VLOOKUP(CuentosContados[[#This Row],[Column1]],CuentosIndexados[],18,FALSE)</f>
        <v>arrogancia</v>
      </c>
      <c r="Q841">
        <f>VLOOKUP(CuentosContados[[#This Row],[Column1]],CuentosIndexados[],19,FALSE)</f>
        <v>0</v>
      </c>
      <c r="R841">
        <f>VLOOKUP(CuentosContados[[#This Row],[Column1]],CuentosIndexados[],20,FALSE)</f>
        <v>0</v>
      </c>
      <c r="S841">
        <f>VLOOKUP(CuentosContados[[#This Row],[Column1]],CuentosIndexados[],21,FALSE)</f>
        <v>0</v>
      </c>
      <c r="T841">
        <f>VLOOKUP(CuentosContados[[#This Row],[Column1]],CuentosIndexados[],22,FALSE)</f>
        <v>0</v>
      </c>
      <c r="U841">
        <f>VLOOKUP(CuentosContados[[#This Row],[Column1]],CuentosIndexados[],23,FALSE)</f>
        <v>0</v>
      </c>
      <c r="V841">
        <f>VLOOKUP(CuentosContados[[#This Row],[Column1]],CuentosIndexados[],24,FALSE)</f>
        <v>0</v>
      </c>
      <c r="W841">
        <f>VLOOKUP(CuentosContados[[#This Row],[Column1]],CuentosIndexados[],25,FALSE)</f>
        <v>0</v>
      </c>
      <c r="X841">
        <f>VLOOKUP(CuentosContados[[#This Row],[Column1]],CuentosIndexados[],26,FALSE)</f>
        <v>0</v>
      </c>
      <c r="Y841">
        <f>VLOOKUP(CuentosContados[[#This Row],[Column1]],CuentosIndexados[],27,FALSE)</f>
        <v>0</v>
      </c>
      <c r="Z841">
        <f>VLOOKUP(CuentosContados[[#This Row],[Column1]],CuentosIndexados[],28,FALSE)</f>
        <v>0</v>
      </c>
      <c r="AA841">
        <f>VLOOKUP(CuentosContados[[#This Row],[Column1]],CuentosIndexados[],29,FALSE)</f>
        <v>0</v>
      </c>
      <c r="AB841">
        <f>VLOOKUP(CuentosContados[[#This Row],[Column1]],CuentosIndexados[],30,FALSE)</f>
        <v>0</v>
      </c>
      <c r="AC841">
        <f>VLOOKUP(CuentosContados[[#This Row],[Column1]],CuentosIndexados[],31,FALSE)</f>
        <v>0</v>
      </c>
      <c r="AD841">
        <f>VLOOKUP(CuentosContados[[#This Row],[Column1]],CuentosIndexados[],32,FALSE)</f>
        <v>0</v>
      </c>
      <c r="AE841">
        <f>VLOOKUP(CuentosContados[[#This Row],[Column1]],CuentosIndexados[],33,FALSE)</f>
        <v>0</v>
      </c>
      <c r="AF841">
        <f>VLOOKUP(CuentosContados[[#This Row],[Column1]],CuentosIndexados[],34,FALSE)</f>
        <v>0</v>
      </c>
      <c r="AG841">
        <f>VLOOKUP(CuentosContados[[#This Row],[Column1]],CuentosIndexados[],35,FALSE)</f>
        <v>0</v>
      </c>
      <c r="AH841">
        <f>VLOOKUP(CuentosContados[[#This Row],[Column1]],CuentosIndexados[],36,FALSE)</f>
        <v>0</v>
      </c>
      <c r="AI841">
        <f>VLOOKUP(CuentosContados[[#This Row],[Column1]],CuentosIndexados[],37,FALSE)</f>
        <v>0</v>
      </c>
      <c r="AJ841">
        <f>VLOOKUP(CuentosContados[[#This Row],[Column1]],CuentosIndexados[],38,FALSE)</f>
        <v>0</v>
      </c>
      <c r="AK841">
        <f>VLOOKUP(CuentosContados[[#This Row],[Column1]],CuentosIndexados[],39,FALSE)</f>
        <v>0</v>
      </c>
    </row>
    <row r="842" spans="1:37" x14ac:dyDescent="0.25">
      <c r="A842" t="s">
        <v>851</v>
      </c>
      <c r="B842">
        <f>VLOOKUP(CuentosContados[[#This Row],[Column1]],CuentosIndexados[],3,FALSE)</f>
        <v>0</v>
      </c>
      <c r="C842">
        <f>VLOOKUP(CuentosContados[[#This Row],[Column1]],CuentosIndexados[],5,FALSE)</f>
        <v>0</v>
      </c>
      <c r="D842">
        <f>VLOOKUP(CuentosContados[[#This Row],[Column1]],CuentosIndexados[],6,FALSE)</f>
        <v>0</v>
      </c>
      <c r="E842">
        <f>VLOOKUP(CuentosContados[[#This Row],[Column1]],CuentosIndexados[],7,FALSE)</f>
        <v>0</v>
      </c>
      <c r="F842">
        <f>VLOOKUP(CuentosContados[[#This Row],[Column1]],CuentosIndexados[],8,FALSE)</f>
        <v>0</v>
      </c>
      <c r="G842">
        <f>VLOOKUP(CuentosContados[[#This Row],[Column1]],CuentosIndexados[],9,FALSE)</f>
        <v>0</v>
      </c>
      <c r="H842">
        <f>VLOOKUP(CuentosContados[[#This Row],[Column1]],CuentosIndexados[],10,FALSE)</f>
        <v>0</v>
      </c>
      <c r="I842">
        <f>VLOOKUP(CuentosContados[[#This Row],[Column1]],CuentosIndexados[],11,FALSE)</f>
        <v>0</v>
      </c>
      <c r="J842" t="str">
        <f>VLOOKUP(CuentosContados[[#This Row],[Column1]],CuentosIndexados[],12,FALSE)</f>
        <v>trabajo</v>
      </c>
      <c r="K842">
        <f>VLOOKUP(CuentosContados[[#This Row],[Column1]],CuentosIndexados[],13,FALSE)</f>
        <v>0</v>
      </c>
      <c r="L842" t="str">
        <f>VLOOKUP(CuentosContados[[#This Row],[Column1]],CuentosIndexados[],14,FALSE)</f>
        <v>duda</v>
      </c>
      <c r="M842">
        <f>VLOOKUP(CuentosContados[[#This Row],[Column1]],CuentosIndexados[],15,FALSE)</f>
        <v>0</v>
      </c>
      <c r="N842" t="str">
        <f>VLOOKUP(CuentosContados[[#This Row],[Column1]],CuentosIndexados[],16,FALSE)</f>
        <v>resiliencia</v>
      </c>
      <c r="O842" t="str">
        <f>VLOOKUP(CuentosContados[[#This Row],[Column1]],CuentosIndexados[],17,FALSE)</f>
        <v>ira</v>
      </c>
      <c r="P842" t="str">
        <f>VLOOKUP(CuentosContados[[#This Row],[Column1]],CuentosIndexados[],18,FALSE)</f>
        <v>arrogancia</v>
      </c>
      <c r="Q842">
        <f>VLOOKUP(CuentosContados[[#This Row],[Column1]],CuentosIndexados[],19,FALSE)</f>
        <v>0</v>
      </c>
      <c r="R842">
        <f>VLOOKUP(CuentosContados[[#This Row],[Column1]],CuentosIndexados[],20,FALSE)</f>
        <v>0</v>
      </c>
      <c r="S842">
        <f>VLOOKUP(CuentosContados[[#This Row],[Column1]],CuentosIndexados[],21,FALSE)</f>
        <v>0</v>
      </c>
      <c r="T842">
        <f>VLOOKUP(CuentosContados[[#This Row],[Column1]],CuentosIndexados[],22,FALSE)</f>
        <v>0</v>
      </c>
      <c r="U842">
        <f>VLOOKUP(CuentosContados[[#This Row],[Column1]],CuentosIndexados[],23,FALSE)</f>
        <v>0</v>
      </c>
      <c r="V842">
        <f>VLOOKUP(CuentosContados[[#This Row],[Column1]],CuentosIndexados[],24,FALSE)</f>
        <v>0</v>
      </c>
      <c r="W842">
        <f>VLOOKUP(CuentosContados[[#This Row],[Column1]],CuentosIndexados[],25,FALSE)</f>
        <v>0</v>
      </c>
      <c r="X842">
        <f>VLOOKUP(CuentosContados[[#This Row],[Column1]],CuentosIndexados[],26,FALSE)</f>
        <v>0</v>
      </c>
      <c r="Y842">
        <f>VLOOKUP(CuentosContados[[#This Row],[Column1]],CuentosIndexados[],27,FALSE)</f>
        <v>0</v>
      </c>
      <c r="Z842">
        <f>VLOOKUP(CuentosContados[[#This Row],[Column1]],CuentosIndexados[],28,FALSE)</f>
        <v>0</v>
      </c>
      <c r="AA842">
        <f>VLOOKUP(CuentosContados[[#This Row],[Column1]],CuentosIndexados[],29,FALSE)</f>
        <v>0</v>
      </c>
      <c r="AB842">
        <f>VLOOKUP(CuentosContados[[#This Row],[Column1]],CuentosIndexados[],30,FALSE)</f>
        <v>0</v>
      </c>
      <c r="AC842">
        <f>VLOOKUP(CuentosContados[[#This Row],[Column1]],CuentosIndexados[],31,FALSE)</f>
        <v>0</v>
      </c>
      <c r="AD842">
        <f>VLOOKUP(CuentosContados[[#This Row],[Column1]],CuentosIndexados[],32,FALSE)</f>
        <v>0</v>
      </c>
      <c r="AE842">
        <f>VLOOKUP(CuentosContados[[#This Row],[Column1]],CuentosIndexados[],33,FALSE)</f>
        <v>0</v>
      </c>
      <c r="AF842">
        <f>VLOOKUP(CuentosContados[[#This Row],[Column1]],CuentosIndexados[],34,FALSE)</f>
        <v>0</v>
      </c>
      <c r="AG842">
        <f>VLOOKUP(CuentosContados[[#This Row],[Column1]],CuentosIndexados[],35,FALSE)</f>
        <v>0</v>
      </c>
      <c r="AH842">
        <f>VLOOKUP(CuentosContados[[#This Row],[Column1]],CuentosIndexados[],36,FALSE)</f>
        <v>0</v>
      </c>
      <c r="AI842">
        <f>VLOOKUP(CuentosContados[[#This Row],[Column1]],CuentosIndexados[],37,FALSE)</f>
        <v>0</v>
      </c>
      <c r="AJ842">
        <f>VLOOKUP(CuentosContados[[#This Row],[Column1]],CuentosIndexados[],38,FALSE)</f>
        <v>0</v>
      </c>
      <c r="AK842">
        <f>VLOOKUP(CuentosContados[[#This Row],[Column1]],CuentosIndexados[],39,FALSE)</f>
        <v>0</v>
      </c>
    </row>
    <row r="843" spans="1:37" x14ac:dyDescent="0.25">
      <c r="A843" t="s">
        <v>851</v>
      </c>
      <c r="B843">
        <f>VLOOKUP(CuentosContados[[#This Row],[Column1]],CuentosIndexados[],3,FALSE)</f>
        <v>0</v>
      </c>
      <c r="C843">
        <f>VLOOKUP(CuentosContados[[#This Row],[Column1]],CuentosIndexados[],5,FALSE)</f>
        <v>0</v>
      </c>
      <c r="D843">
        <f>VLOOKUP(CuentosContados[[#This Row],[Column1]],CuentosIndexados[],6,FALSE)</f>
        <v>0</v>
      </c>
      <c r="E843">
        <f>VLOOKUP(CuentosContados[[#This Row],[Column1]],CuentosIndexados[],7,FALSE)</f>
        <v>0</v>
      </c>
      <c r="F843">
        <f>VLOOKUP(CuentosContados[[#This Row],[Column1]],CuentosIndexados[],8,FALSE)</f>
        <v>0</v>
      </c>
      <c r="G843">
        <f>VLOOKUP(CuentosContados[[#This Row],[Column1]],CuentosIndexados[],9,FALSE)</f>
        <v>0</v>
      </c>
      <c r="H843">
        <f>VLOOKUP(CuentosContados[[#This Row],[Column1]],CuentosIndexados[],10,FALSE)</f>
        <v>0</v>
      </c>
      <c r="I843">
        <f>VLOOKUP(CuentosContados[[#This Row],[Column1]],CuentosIndexados[],11,FALSE)</f>
        <v>0</v>
      </c>
      <c r="J843" t="str">
        <f>VLOOKUP(CuentosContados[[#This Row],[Column1]],CuentosIndexados[],12,FALSE)</f>
        <v>trabajo</v>
      </c>
      <c r="K843">
        <f>VLOOKUP(CuentosContados[[#This Row],[Column1]],CuentosIndexados[],13,FALSE)</f>
        <v>0</v>
      </c>
      <c r="L843" t="str">
        <f>VLOOKUP(CuentosContados[[#This Row],[Column1]],CuentosIndexados[],14,FALSE)</f>
        <v>duda</v>
      </c>
      <c r="M843">
        <f>VLOOKUP(CuentosContados[[#This Row],[Column1]],CuentosIndexados[],15,FALSE)</f>
        <v>0</v>
      </c>
      <c r="N843" t="str">
        <f>VLOOKUP(CuentosContados[[#This Row],[Column1]],CuentosIndexados[],16,FALSE)</f>
        <v>resiliencia</v>
      </c>
      <c r="O843" t="str">
        <f>VLOOKUP(CuentosContados[[#This Row],[Column1]],CuentosIndexados[],17,FALSE)</f>
        <v>ira</v>
      </c>
      <c r="P843" t="str">
        <f>VLOOKUP(CuentosContados[[#This Row],[Column1]],CuentosIndexados[],18,FALSE)</f>
        <v>arrogancia</v>
      </c>
      <c r="Q843">
        <f>VLOOKUP(CuentosContados[[#This Row],[Column1]],CuentosIndexados[],19,FALSE)</f>
        <v>0</v>
      </c>
      <c r="R843">
        <f>VLOOKUP(CuentosContados[[#This Row],[Column1]],CuentosIndexados[],20,FALSE)</f>
        <v>0</v>
      </c>
      <c r="S843">
        <f>VLOOKUP(CuentosContados[[#This Row],[Column1]],CuentosIndexados[],21,FALSE)</f>
        <v>0</v>
      </c>
      <c r="T843">
        <f>VLOOKUP(CuentosContados[[#This Row],[Column1]],CuentosIndexados[],22,FALSE)</f>
        <v>0</v>
      </c>
      <c r="U843">
        <f>VLOOKUP(CuentosContados[[#This Row],[Column1]],CuentosIndexados[],23,FALSE)</f>
        <v>0</v>
      </c>
      <c r="V843">
        <f>VLOOKUP(CuentosContados[[#This Row],[Column1]],CuentosIndexados[],24,FALSE)</f>
        <v>0</v>
      </c>
      <c r="W843">
        <f>VLOOKUP(CuentosContados[[#This Row],[Column1]],CuentosIndexados[],25,FALSE)</f>
        <v>0</v>
      </c>
      <c r="X843">
        <f>VLOOKUP(CuentosContados[[#This Row],[Column1]],CuentosIndexados[],26,FALSE)</f>
        <v>0</v>
      </c>
      <c r="Y843">
        <f>VLOOKUP(CuentosContados[[#This Row],[Column1]],CuentosIndexados[],27,FALSE)</f>
        <v>0</v>
      </c>
      <c r="Z843">
        <f>VLOOKUP(CuentosContados[[#This Row],[Column1]],CuentosIndexados[],28,FALSE)</f>
        <v>0</v>
      </c>
      <c r="AA843">
        <f>VLOOKUP(CuentosContados[[#This Row],[Column1]],CuentosIndexados[],29,FALSE)</f>
        <v>0</v>
      </c>
      <c r="AB843">
        <f>VLOOKUP(CuentosContados[[#This Row],[Column1]],CuentosIndexados[],30,FALSE)</f>
        <v>0</v>
      </c>
      <c r="AC843">
        <f>VLOOKUP(CuentosContados[[#This Row],[Column1]],CuentosIndexados[],31,FALSE)</f>
        <v>0</v>
      </c>
      <c r="AD843">
        <f>VLOOKUP(CuentosContados[[#This Row],[Column1]],CuentosIndexados[],32,FALSE)</f>
        <v>0</v>
      </c>
      <c r="AE843">
        <f>VLOOKUP(CuentosContados[[#This Row],[Column1]],CuentosIndexados[],33,FALSE)</f>
        <v>0</v>
      </c>
      <c r="AF843">
        <f>VLOOKUP(CuentosContados[[#This Row],[Column1]],CuentosIndexados[],34,FALSE)</f>
        <v>0</v>
      </c>
      <c r="AG843">
        <f>VLOOKUP(CuentosContados[[#This Row],[Column1]],CuentosIndexados[],35,FALSE)</f>
        <v>0</v>
      </c>
      <c r="AH843">
        <f>VLOOKUP(CuentosContados[[#This Row],[Column1]],CuentosIndexados[],36,FALSE)</f>
        <v>0</v>
      </c>
      <c r="AI843">
        <f>VLOOKUP(CuentosContados[[#This Row],[Column1]],CuentosIndexados[],37,FALSE)</f>
        <v>0</v>
      </c>
      <c r="AJ843">
        <f>VLOOKUP(CuentosContados[[#This Row],[Column1]],CuentosIndexados[],38,FALSE)</f>
        <v>0</v>
      </c>
      <c r="AK843">
        <f>VLOOKUP(CuentosContados[[#This Row],[Column1]],CuentosIndexados[],39,FALSE)</f>
        <v>0</v>
      </c>
    </row>
    <row r="844" spans="1:37" x14ac:dyDescent="0.25">
      <c r="A844" t="s">
        <v>851</v>
      </c>
      <c r="B844">
        <f>VLOOKUP(CuentosContados[[#This Row],[Column1]],CuentosIndexados[],3,FALSE)</f>
        <v>0</v>
      </c>
      <c r="C844">
        <f>VLOOKUP(CuentosContados[[#This Row],[Column1]],CuentosIndexados[],5,FALSE)</f>
        <v>0</v>
      </c>
      <c r="D844">
        <f>VLOOKUP(CuentosContados[[#This Row],[Column1]],CuentosIndexados[],6,FALSE)</f>
        <v>0</v>
      </c>
      <c r="E844">
        <f>VLOOKUP(CuentosContados[[#This Row],[Column1]],CuentosIndexados[],7,FALSE)</f>
        <v>0</v>
      </c>
      <c r="F844">
        <f>VLOOKUP(CuentosContados[[#This Row],[Column1]],CuentosIndexados[],8,FALSE)</f>
        <v>0</v>
      </c>
      <c r="G844">
        <f>VLOOKUP(CuentosContados[[#This Row],[Column1]],CuentosIndexados[],9,FALSE)</f>
        <v>0</v>
      </c>
      <c r="H844">
        <f>VLOOKUP(CuentosContados[[#This Row],[Column1]],CuentosIndexados[],10,FALSE)</f>
        <v>0</v>
      </c>
      <c r="I844">
        <f>VLOOKUP(CuentosContados[[#This Row],[Column1]],CuentosIndexados[],11,FALSE)</f>
        <v>0</v>
      </c>
      <c r="J844" t="str">
        <f>VLOOKUP(CuentosContados[[#This Row],[Column1]],CuentosIndexados[],12,FALSE)</f>
        <v>trabajo</v>
      </c>
      <c r="K844">
        <f>VLOOKUP(CuentosContados[[#This Row],[Column1]],CuentosIndexados[],13,FALSE)</f>
        <v>0</v>
      </c>
      <c r="L844" t="str">
        <f>VLOOKUP(CuentosContados[[#This Row],[Column1]],CuentosIndexados[],14,FALSE)</f>
        <v>duda</v>
      </c>
      <c r="M844">
        <f>VLOOKUP(CuentosContados[[#This Row],[Column1]],CuentosIndexados[],15,FALSE)</f>
        <v>0</v>
      </c>
      <c r="N844" t="str">
        <f>VLOOKUP(CuentosContados[[#This Row],[Column1]],CuentosIndexados[],16,FALSE)</f>
        <v>resiliencia</v>
      </c>
      <c r="O844" t="str">
        <f>VLOOKUP(CuentosContados[[#This Row],[Column1]],CuentosIndexados[],17,FALSE)</f>
        <v>ira</v>
      </c>
      <c r="P844" t="str">
        <f>VLOOKUP(CuentosContados[[#This Row],[Column1]],CuentosIndexados[],18,FALSE)</f>
        <v>arrogancia</v>
      </c>
      <c r="Q844">
        <f>VLOOKUP(CuentosContados[[#This Row],[Column1]],CuentosIndexados[],19,FALSE)</f>
        <v>0</v>
      </c>
      <c r="R844">
        <f>VLOOKUP(CuentosContados[[#This Row],[Column1]],CuentosIndexados[],20,FALSE)</f>
        <v>0</v>
      </c>
      <c r="S844">
        <f>VLOOKUP(CuentosContados[[#This Row],[Column1]],CuentosIndexados[],21,FALSE)</f>
        <v>0</v>
      </c>
      <c r="T844">
        <f>VLOOKUP(CuentosContados[[#This Row],[Column1]],CuentosIndexados[],22,FALSE)</f>
        <v>0</v>
      </c>
      <c r="U844">
        <f>VLOOKUP(CuentosContados[[#This Row],[Column1]],CuentosIndexados[],23,FALSE)</f>
        <v>0</v>
      </c>
      <c r="V844">
        <f>VLOOKUP(CuentosContados[[#This Row],[Column1]],CuentosIndexados[],24,FALSE)</f>
        <v>0</v>
      </c>
      <c r="W844">
        <f>VLOOKUP(CuentosContados[[#This Row],[Column1]],CuentosIndexados[],25,FALSE)</f>
        <v>0</v>
      </c>
      <c r="X844">
        <f>VLOOKUP(CuentosContados[[#This Row],[Column1]],CuentosIndexados[],26,FALSE)</f>
        <v>0</v>
      </c>
      <c r="Y844">
        <f>VLOOKUP(CuentosContados[[#This Row],[Column1]],CuentosIndexados[],27,FALSE)</f>
        <v>0</v>
      </c>
      <c r="Z844">
        <f>VLOOKUP(CuentosContados[[#This Row],[Column1]],CuentosIndexados[],28,FALSE)</f>
        <v>0</v>
      </c>
      <c r="AA844">
        <f>VLOOKUP(CuentosContados[[#This Row],[Column1]],CuentosIndexados[],29,FALSE)</f>
        <v>0</v>
      </c>
      <c r="AB844">
        <f>VLOOKUP(CuentosContados[[#This Row],[Column1]],CuentosIndexados[],30,FALSE)</f>
        <v>0</v>
      </c>
      <c r="AC844">
        <f>VLOOKUP(CuentosContados[[#This Row],[Column1]],CuentosIndexados[],31,FALSE)</f>
        <v>0</v>
      </c>
      <c r="AD844">
        <f>VLOOKUP(CuentosContados[[#This Row],[Column1]],CuentosIndexados[],32,FALSE)</f>
        <v>0</v>
      </c>
      <c r="AE844">
        <f>VLOOKUP(CuentosContados[[#This Row],[Column1]],CuentosIndexados[],33,FALSE)</f>
        <v>0</v>
      </c>
      <c r="AF844">
        <f>VLOOKUP(CuentosContados[[#This Row],[Column1]],CuentosIndexados[],34,FALSE)</f>
        <v>0</v>
      </c>
      <c r="AG844">
        <f>VLOOKUP(CuentosContados[[#This Row],[Column1]],CuentosIndexados[],35,FALSE)</f>
        <v>0</v>
      </c>
      <c r="AH844">
        <f>VLOOKUP(CuentosContados[[#This Row],[Column1]],CuentosIndexados[],36,FALSE)</f>
        <v>0</v>
      </c>
      <c r="AI844">
        <f>VLOOKUP(CuentosContados[[#This Row],[Column1]],CuentosIndexados[],37,FALSE)</f>
        <v>0</v>
      </c>
      <c r="AJ844">
        <f>VLOOKUP(CuentosContados[[#This Row],[Column1]],CuentosIndexados[],38,FALSE)</f>
        <v>0</v>
      </c>
      <c r="AK844">
        <f>VLOOKUP(CuentosContados[[#This Row],[Column1]],CuentosIndexados[],39,FALSE)</f>
        <v>0</v>
      </c>
    </row>
    <row r="845" spans="1:37" x14ac:dyDescent="0.25">
      <c r="A845" t="s">
        <v>851</v>
      </c>
      <c r="B845">
        <f>VLOOKUP(CuentosContados[[#This Row],[Column1]],CuentosIndexados[],3,FALSE)</f>
        <v>0</v>
      </c>
      <c r="C845">
        <f>VLOOKUP(CuentosContados[[#This Row],[Column1]],CuentosIndexados[],5,FALSE)</f>
        <v>0</v>
      </c>
      <c r="D845">
        <f>VLOOKUP(CuentosContados[[#This Row],[Column1]],CuentosIndexados[],6,FALSE)</f>
        <v>0</v>
      </c>
      <c r="E845">
        <f>VLOOKUP(CuentosContados[[#This Row],[Column1]],CuentosIndexados[],7,FALSE)</f>
        <v>0</v>
      </c>
      <c r="F845">
        <f>VLOOKUP(CuentosContados[[#This Row],[Column1]],CuentosIndexados[],8,FALSE)</f>
        <v>0</v>
      </c>
      <c r="G845">
        <f>VLOOKUP(CuentosContados[[#This Row],[Column1]],CuentosIndexados[],9,FALSE)</f>
        <v>0</v>
      </c>
      <c r="H845">
        <f>VLOOKUP(CuentosContados[[#This Row],[Column1]],CuentosIndexados[],10,FALSE)</f>
        <v>0</v>
      </c>
      <c r="I845">
        <f>VLOOKUP(CuentosContados[[#This Row],[Column1]],CuentosIndexados[],11,FALSE)</f>
        <v>0</v>
      </c>
      <c r="J845" t="str">
        <f>VLOOKUP(CuentosContados[[#This Row],[Column1]],CuentosIndexados[],12,FALSE)</f>
        <v>trabajo</v>
      </c>
      <c r="K845">
        <f>VLOOKUP(CuentosContados[[#This Row],[Column1]],CuentosIndexados[],13,FALSE)</f>
        <v>0</v>
      </c>
      <c r="L845" t="str">
        <f>VLOOKUP(CuentosContados[[#This Row],[Column1]],CuentosIndexados[],14,FALSE)</f>
        <v>duda</v>
      </c>
      <c r="M845">
        <f>VLOOKUP(CuentosContados[[#This Row],[Column1]],CuentosIndexados[],15,FALSE)</f>
        <v>0</v>
      </c>
      <c r="N845" t="str">
        <f>VLOOKUP(CuentosContados[[#This Row],[Column1]],CuentosIndexados[],16,FALSE)</f>
        <v>resiliencia</v>
      </c>
      <c r="O845" t="str">
        <f>VLOOKUP(CuentosContados[[#This Row],[Column1]],CuentosIndexados[],17,FALSE)</f>
        <v>ira</v>
      </c>
      <c r="P845" t="str">
        <f>VLOOKUP(CuentosContados[[#This Row],[Column1]],CuentosIndexados[],18,FALSE)</f>
        <v>arrogancia</v>
      </c>
      <c r="Q845">
        <f>VLOOKUP(CuentosContados[[#This Row],[Column1]],CuentosIndexados[],19,FALSE)</f>
        <v>0</v>
      </c>
      <c r="R845">
        <f>VLOOKUP(CuentosContados[[#This Row],[Column1]],CuentosIndexados[],20,FALSE)</f>
        <v>0</v>
      </c>
      <c r="S845">
        <f>VLOOKUP(CuentosContados[[#This Row],[Column1]],CuentosIndexados[],21,FALSE)</f>
        <v>0</v>
      </c>
      <c r="T845">
        <f>VLOOKUP(CuentosContados[[#This Row],[Column1]],CuentosIndexados[],22,FALSE)</f>
        <v>0</v>
      </c>
      <c r="U845">
        <f>VLOOKUP(CuentosContados[[#This Row],[Column1]],CuentosIndexados[],23,FALSE)</f>
        <v>0</v>
      </c>
      <c r="V845">
        <f>VLOOKUP(CuentosContados[[#This Row],[Column1]],CuentosIndexados[],24,FALSE)</f>
        <v>0</v>
      </c>
      <c r="W845">
        <f>VLOOKUP(CuentosContados[[#This Row],[Column1]],CuentosIndexados[],25,FALSE)</f>
        <v>0</v>
      </c>
      <c r="X845">
        <f>VLOOKUP(CuentosContados[[#This Row],[Column1]],CuentosIndexados[],26,FALSE)</f>
        <v>0</v>
      </c>
      <c r="Y845">
        <f>VLOOKUP(CuentosContados[[#This Row],[Column1]],CuentosIndexados[],27,FALSE)</f>
        <v>0</v>
      </c>
      <c r="Z845">
        <f>VLOOKUP(CuentosContados[[#This Row],[Column1]],CuentosIndexados[],28,FALSE)</f>
        <v>0</v>
      </c>
      <c r="AA845">
        <f>VLOOKUP(CuentosContados[[#This Row],[Column1]],CuentosIndexados[],29,FALSE)</f>
        <v>0</v>
      </c>
      <c r="AB845">
        <f>VLOOKUP(CuentosContados[[#This Row],[Column1]],CuentosIndexados[],30,FALSE)</f>
        <v>0</v>
      </c>
      <c r="AC845">
        <f>VLOOKUP(CuentosContados[[#This Row],[Column1]],CuentosIndexados[],31,FALSE)</f>
        <v>0</v>
      </c>
      <c r="AD845">
        <f>VLOOKUP(CuentosContados[[#This Row],[Column1]],CuentosIndexados[],32,FALSE)</f>
        <v>0</v>
      </c>
      <c r="AE845">
        <f>VLOOKUP(CuentosContados[[#This Row],[Column1]],CuentosIndexados[],33,FALSE)</f>
        <v>0</v>
      </c>
      <c r="AF845">
        <f>VLOOKUP(CuentosContados[[#This Row],[Column1]],CuentosIndexados[],34,FALSE)</f>
        <v>0</v>
      </c>
      <c r="AG845">
        <f>VLOOKUP(CuentosContados[[#This Row],[Column1]],CuentosIndexados[],35,FALSE)</f>
        <v>0</v>
      </c>
      <c r="AH845">
        <f>VLOOKUP(CuentosContados[[#This Row],[Column1]],CuentosIndexados[],36,FALSE)</f>
        <v>0</v>
      </c>
      <c r="AI845">
        <f>VLOOKUP(CuentosContados[[#This Row],[Column1]],CuentosIndexados[],37,FALSE)</f>
        <v>0</v>
      </c>
      <c r="AJ845">
        <f>VLOOKUP(CuentosContados[[#This Row],[Column1]],CuentosIndexados[],38,FALSE)</f>
        <v>0</v>
      </c>
      <c r="AK845">
        <f>VLOOKUP(CuentosContados[[#This Row],[Column1]],CuentosIndexados[],39,FALSE)</f>
        <v>0</v>
      </c>
    </row>
    <row r="846" spans="1:37" x14ac:dyDescent="0.25">
      <c r="A846" t="s">
        <v>851</v>
      </c>
      <c r="B846">
        <f>VLOOKUP(CuentosContados[[#This Row],[Column1]],CuentosIndexados[],3,FALSE)</f>
        <v>0</v>
      </c>
      <c r="C846">
        <f>VLOOKUP(CuentosContados[[#This Row],[Column1]],CuentosIndexados[],5,FALSE)</f>
        <v>0</v>
      </c>
      <c r="D846">
        <f>VLOOKUP(CuentosContados[[#This Row],[Column1]],CuentosIndexados[],6,FALSE)</f>
        <v>0</v>
      </c>
      <c r="E846">
        <f>VLOOKUP(CuentosContados[[#This Row],[Column1]],CuentosIndexados[],7,FALSE)</f>
        <v>0</v>
      </c>
      <c r="F846">
        <f>VLOOKUP(CuentosContados[[#This Row],[Column1]],CuentosIndexados[],8,FALSE)</f>
        <v>0</v>
      </c>
      <c r="G846">
        <f>VLOOKUP(CuentosContados[[#This Row],[Column1]],CuentosIndexados[],9,FALSE)</f>
        <v>0</v>
      </c>
      <c r="H846">
        <f>VLOOKUP(CuentosContados[[#This Row],[Column1]],CuentosIndexados[],10,FALSE)</f>
        <v>0</v>
      </c>
      <c r="I846">
        <f>VLOOKUP(CuentosContados[[#This Row],[Column1]],CuentosIndexados[],11,FALSE)</f>
        <v>0</v>
      </c>
      <c r="J846" t="str">
        <f>VLOOKUP(CuentosContados[[#This Row],[Column1]],CuentosIndexados[],12,FALSE)</f>
        <v>trabajo</v>
      </c>
      <c r="K846">
        <f>VLOOKUP(CuentosContados[[#This Row],[Column1]],CuentosIndexados[],13,FALSE)</f>
        <v>0</v>
      </c>
      <c r="L846" t="str">
        <f>VLOOKUP(CuentosContados[[#This Row],[Column1]],CuentosIndexados[],14,FALSE)</f>
        <v>duda</v>
      </c>
      <c r="M846">
        <f>VLOOKUP(CuentosContados[[#This Row],[Column1]],CuentosIndexados[],15,FALSE)</f>
        <v>0</v>
      </c>
      <c r="N846" t="str">
        <f>VLOOKUP(CuentosContados[[#This Row],[Column1]],CuentosIndexados[],16,FALSE)</f>
        <v>resiliencia</v>
      </c>
      <c r="O846" t="str">
        <f>VLOOKUP(CuentosContados[[#This Row],[Column1]],CuentosIndexados[],17,FALSE)</f>
        <v>ira</v>
      </c>
      <c r="P846" t="str">
        <f>VLOOKUP(CuentosContados[[#This Row],[Column1]],CuentosIndexados[],18,FALSE)</f>
        <v>arrogancia</v>
      </c>
      <c r="Q846">
        <f>VLOOKUP(CuentosContados[[#This Row],[Column1]],CuentosIndexados[],19,FALSE)</f>
        <v>0</v>
      </c>
      <c r="R846">
        <f>VLOOKUP(CuentosContados[[#This Row],[Column1]],CuentosIndexados[],20,FALSE)</f>
        <v>0</v>
      </c>
      <c r="S846">
        <f>VLOOKUP(CuentosContados[[#This Row],[Column1]],CuentosIndexados[],21,FALSE)</f>
        <v>0</v>
      </c>
      <c r="T846">
        <f>VLOOKUP(CuentosContados[[#This Row],[Column1]],CuentosIndexados[],22,FALSE)</f>
        <v>0</v>
      </c>
      <c r="U846">
        <f>VLOOKUP(CuentosContados[[#This Row],[Column1]],CuentosIndexados[],23,FALSE)</f>
        <v>0</v>
      </c>
      <c r="V846">
        <f>VLOOKUP(CuentosContados[[#This Row],[Column1]],CuentosIndexados[],24,FALSE)</f>
        <v>0</v>
      </c>
      <c r="W846">
        <f>VLOOKUP(CuentosContados[[#This Row],[Column1]],CuentosIndexados[],25,FALSE)</f>
        <v>0</v>
      </c>
      <c r="X846">
        <f>VLOOKUP(CuentosContados[[#This Row],[Column1]],CuentosIndexados[],26,FALSE)</f>
        <v>0</v>
      </c>
      <c r="Y846">
        <f>VLOOKUP(CuentosContados[[#This Row],[Column1]],CuentosIndexados[],27,FALSE)</f>
        <v>0</v>
      </c>
      <c r="Z846">
        <f>VLOOKUP(CuentosContados[[#This Row],[Column1]],CuentosIndexados[],28,FALSE)</f>
        <v>0</v>
      </c>
      <c r="AA846">
        <f>VLOOKUP(CuentosContados[[#This Row],[Column1]],CuentosIndexados[],29,FALSE)</f>
        <v>0</v>
      </c>
      <c r="AB846">
        <f>VLOOKUP(CuentosContados[[#This Row],[Column1]],CuentosIndexados[],30,FALSE)</f>
        <v>0</v>
      </c>
      <c r="AC846">
        <f>VLOOKUP(CuentosContados[[#This Row],[Column1]],CuentosIndexados[],31,FALSE)</f>
        <v>0</v>
      </c>
      <c r="AD846">
        <f>VLOOKUP(CuentosContados[[#This Row],[Column1]],CuentosIndexados[],32,FALSE)</f>
        <v>0</v>
      </c>
      <c r="AE846">
        <f>VLOOKUP(CuentosContados[[#This Row],[Column1]],CuentosIndexados[],33,FALSE)</f>
        <v>0</v>
      </c>
      <c r="AF846">
        <f>VLOOKUP(CuentosContados[[#This Row],[Column1]],CuentosIndexados[],34,FALSE)</f>
        <v>0</v>
      </c>
      <c r="AG846">
        <f>VLOOKUP(CuentosContados[[#This Row],[Column1]],CuentosIndexados[],35,FALSE)</f>
        <v>0</v>
      </c>
      <c r="AH846">
        <f>VLOOKUP(CuentosContados[[#This Row],[Column1]],CuentosIndexados[],36,FALSE)</f>
        <v>0</v>
      </c>
      <c r="AI846">
        <f>VLOOKUP(CuentosContados[[#This Row],[Column1]],CuentosIndexados[],37,FALSE)</f>
        <v>0</v>
      </c>
      <c r="AJ846">
        <f>VLOOKUP(CuentosContados[[#This Row],[Column1]],CuentosIndexados[],38,FALSE)</f>
        <v>0</v>
      </c>
      <c r="AK846">
        <f>VLOOKUP(CuentosContados[[#This Row],[Column1]],CuentosIndexados[],39,FALSE)</f>
        <v>0</v>
      </c>
    </row>
    <row r="847" spans="1:37" x14ac:dyDescent="0.25">
      <c r="A847" t="s">
        <v>851</v>
      </c>
      <c r="B847">
        <f>VLOOKUP(CuentosContados[[#This Row],[Column1]],CuentosIndexados[],3,FALSE)</f>
        <v>0</v>
      </c>
      <c r="C847">
        <f>VLOOKUP(CuentosContados[[#This Row],[Column1]],CuentosIndexados[],5,FALSE)</f>
        <v>0</v>
      </c>
      <c r="D847">
        <f>VLOOKUP(CuentosContados[[#This Row],[Column1]],CuentosIndexados[],6,FALSE)</f>
        <v>0</v>
      </c>
      <c r="E847">
        <f>VLOOKUP(CuentosContados[[#This Row],[Column1]],CuentosIndexados[],7,FALSE)</f>
        <v>0</v>
      </c>
      <c r="F847">
        <f>VLOOKUP(CuentosContados[[#This Row],[Column1]],CuentosIndexados[],8,FALSE)</f>
        <v>0</v>
      </c>
      <c r="G847">
        <f>VLOOKUP(CuentosContados[[#This Row],[Column1]],CuentosIndexados[],9,FALSE)</f>
        <v>0</v>
      </c>
      <c r="H847">
        <f>VLOOKUP(CuentosContados[[#This Row],[Column1]],CuentosIndexados[],10,FALSE)</f>
        <v>0</v>
      </c>
      <c r="I847">
        <f>VLOOKUP(CuentosContados[[#This Row],[Column1]],CuentosIndexados[],11,FALSE)</f>
        <v>0</v>
      </c>
      <c r="J847" t="str">
        <f>VLOOKUP(CuentosContados[[#This Row],[Column1]],CuentosIndexados[],12,FALSE)</f>
        <v>trabajo</v>
      </c>
      <c r="K847">
        <f>VLOOKUP(CuentosContados[[#This Row],[Column1]],CuentosIndexados[],13,FALSE)</f>
        <v>0</v>
      </c>
      <c r="L847" t="str">
        <f>VLOOKUP(CuentosContados[[#This Row],[Column1]],CuentosIndexados[],14,FALSE)</f>
        <v>duda</v>
      </c>
      <c r="M847">
        <f>VLOOKUP(CuentosContados[[#This Row],[Column1]],CuentosIndexados[],15,FALSE)</f>
        <v>0</v>
      </c>
      <c r="N847" t="str">
        <f>VLOOKUP(CuentosContados[[#This Row],[Column1]],CuentosIndexados[],16,FALSE)</f>
        <v>resiliencia</v>
      </c>
      <c r="O847" t="str">
        <f>VLOOKUP(CuentosContados[[#This Row],[Column1]],CuentosIndexados[],17,FALSE)</f>
        <v>ira</v>
      </c>
      <c r="P847" t="str">
        <f>VLOOKUP(CuentosContados[[#This Row],[Column1]],CuentosIndexados[],18,FALSE)</f>
        <v>arrogancia</v>
      </c>
      <c r="Q847">
        <f>VLOOKUP(CuentosContados[[#This Row],[Column1]],CuentosIndexados[],19,FALSE)</f>
        <v>0</v>
      </c>
      <c r="R847">
        <f>VLOOKUP(CuentosContados[[#This Row],[Column1]],CuentosIndexados[],20,FALSE)</f>
        <v>0</v>
      </c>
      <c r="S847">
        <f>VLOOKUP(CuentosContados[[#This Row],[Column1]],CuentosIndexados[],21,FALSE)</f>
        <v>0</v>
      </c>
      <c r="T847">
        <f>VLOOKUP(CuentosContados[[#This Row],[Column1]],CuentosIndexados[],22,FALSE)</f>
        <v>0</v>
      </c>
      <c r="U847">
        <f>VLOOKUP(CuentosContados[[#This Row],[Column1]],CuentosIndexados[],23,FALSE)</f>
        <v>0</v>
      </c>
      <c r="V847">
        <f>VLOOKUP(CuentosContados[[#This Row],[Column1]],CuentosIndexados[],24,FALSE)</f>
        <v>0</v>
      </c>
      <c r="W847">
        <f>VLOOKUP(CuentosContados[[#This Row],[Column1]],CuentosIndexados[],25,FALSE)</f>
        <v>0</v>
      </c>
      <c r="X847">
        <f>VLOOKUP(CuentosContados[[#This Row],[Column1]],CuentosIndexados[],26,FALSE)</f>
        <v>0</v>
      </c>
      <c r="Y847">
        <f>VLOOKUP(CuentosContados[[#This Row],[Column1]],CuentosIndexados[],27,FALSE)</f>
        <v>0</v>
      </c>
      <c r="Z847">
        <f>VLOOKUP(CuentosContados[[#This Row],[Column1]],CuentosIndexados[],28,FALSE)</f>
        <v>0</v>
      </c>
      <c r="AA847">
        <f>VLOOKUP(CuentosContados[[#This Row],[Column1]],CuentosIndexados[],29,FALSE)</f>
        <v>0</v>
      </c>
      <c r="AB847">
        <f>VLOOKUP(CuentosContados[[#This Row],[Column1]],CuentosIndexados[],30,FALSE)</f>
        <v>0</v>
      </c>
      <c r="AC847">
        <f>VLOOKUP(CuentosContados[[#This Row],[Column1]],CuentosIndexados[],31,FALSE)</f>
        <v>0</v>
      </c>
      <c r="AD847">
        <f>VLOOKUP(CuentosContados[[#This Row],[Column1]],CuentosIndexados[],32,FALSE)</f>
        <v>0</v>
      </c>
      <c r="AE847">
        <f>VLOOKUP(CuentosContados[[#This Row],[Column1]],CuentosIndexados[],33,FALSE)</f>
        <v>0</v>
      </c>
      <c r="AF847">
        <f>VLOOKUP(CuentosContados[[#This Row],[Column1]],CuentosIndexados[],34,FALSE)</f>
        <v>0</v>
      </c>
      <c r="AG847">
        <f>VLOOKUP(CuentosContados[[#This Row],[Column1]],CuentosIndexados[],35,FALSE)</f>
        <v>0</v>
      </c>
      <c r="AH847">
        <f>VLOOKUP(CuentosContados[[#This Row],[Column1]],CuentosIndexados[],36,FALSE)</f>
        <v>0</v>
      </c>
      <c r="AI847">
        <f>VLOOKUP(CuentosContados[[#This Row],[Column1]],CuentosIndexados[],37,FALSE)</f>
        <v>0</v>
      </c>
      <c r="AJ847">
        <f>VLOOKUP(CuentosContados[[#This Row],[Column1]],CuentosIndexados[],38,FALSE)</f>
        <v>0</v>
      </c>
      <c r="AK847">
        <f>VLOOKUP(CuentosContados[[#This Row],[Column1]],CuentosIndexados[],39,FALSE)</f>
        <v>0</v>
      </c>
    </row>
    <row r="848" spans="1:37" x14ac:dyDescent="0.25">
      <c r="A848" t="s">
        <v>829</v>
      </c>
      <c r="B848">
        <f>VLOOKUP(CuentosContados[[#This Row],[Column1]],CuentosIndexados[],3,FALSE)</f>
        <v>0</v>
      </c>
      <c r="C848">
        <f>VLOOKUP(CuentosContados[[#This Row],[Column1]],CuentosIndexados[],5,FALSE)</f>
        <v>0</v>
      </c>
      <c r="D848">
        <f>VLOOKUP(CuentosContados[[#This Row],[Column1]],CuentosIndexados[],6,FALSE)</f>
        <v>0</v>
      </c>
      <c r="E848">
        <f>VLOOKUP(CuentosContados[[#This Row],[Column1]],CuentosIndexados[],7,FALSE)</f>
        <v>0</v>
      </c>
      <c r="F848" t="str">
        <f>VLOOKUP(CuentosContados[[#This Row],[Column1]],CuentosIndexados[],8,FALSE)</f>
        <v>deseo</v>
      </c>
      <c r="G848">
        <f>VLOOKUP(CuentosContados[[#This Row],[Column1]],CuentosIndexados[],9,FALSE)</f>
        <v>0</v>
      </c>
      <c r="H848">
        <f>VLOOKUP(CuentosContados[[#This Row],[Column1]],CuentosIndexados[],10,FALSE)</f>
        <v>0</v>
      </c>
      <c r="I848">
        <f>VLOOKUP(CuentosContados[[#This Row],[Column1]],CuentosIndexados[],11,FALSE)</f>
        <v>0</v>
      </c>
      <c r="J848" t="str">
        <f>VLOOKUP(CuentosContados[[#This Row],[Column1]],CuentosIndexados[],12,FALSE)</f>
        <v>trabajo</v>
      </c>
      <c r="K848">
        <f>VLOOKUP(CuentosContados[[#This Row],[Column1]],CuentosIndexados[],13,FALSE)</f>
        <v>0</v>
      </c>
      <c r="L848">
        <f>VLOOKUP(CuentosContados[[#This Row],[Column1]],CuentosIndexados[],14,FALSE)</f>
        <v>0</v>
      </c>
      <c r="M848">
        <f>VLOOKUP(CuentosContados[[#This Row],[Column1]],CuentosIndexados[],15,FALSE)</f>
        <v>0</v>
      </c>
      <c r="N848">
        <f>VLOOKUP(CuentosContados[[#This Row],[Column1]],CuentosIndexados[],16,FALSE)</f>
        <v>0</v>
      </c>
      <c r="O848">
        <f>VLOOKUP(CuentosContados[[#This Row],[Column1]],CuentosIndexados[],17,FALSE)</f>
        <v>0</v>
      </c>
      <c r="P848">
        <f>VLOOKUP(CuentosContados[[#This Row],[Column1]],CuentosIndexados[],18,FALSE)</f>
        <v>0</v>
      </c>
      <c r="Q848">
        <f>VLOOKUP(CuentosContados[[#This Row],[Column1]],CuentosIndexados[],19,FALSE)</f>
        <v>0</v>
      </c>
      <c r="R848">
        <f>VLOOKUP(CuentosContados[[#This Row],[Column1]],CuentosIndexados[],20,FALSE)</f>
        <v>0</v>
      </c>
      <c r="S848">
        <f>VLOOKUP(CuentosContados[[#This Row],[Column1]],CuentosIndexados[],21,FALSE)</f>
        <v>0</v>
      </c>
      <c r="T848">
        <f>VLOOKUP(CuentosContados[[#This Row],[Column1]],CuentosIndexados[],22,FALSE)</f>
        <v>0</v>
      </c>
      <c r="U848">
        <f>VLOOKUP(CuentosContados[[#This Row],[Column1]],CuentosIndexados[],23,FALSE)</f>
        <v>0</v>
      </c>
      <c r="V848">
        <f>VLOOKUP(CuentosContados[[#This Row],[Column1]],CuentosIndexados[],24,FALSE)</f>
        <v>0</v>
      </c>
      <c r="W848" t="str">
        <f>VLOOKUP(CuentosContados[[#This Row],[Column1]],CuentosIndexados[],25,FALSE)</f>
        <v>adicciones</v>
      </c>
      <c r="X848">
        <f>VLOOKUP(CuentosContados[[#This Row],[Column1]],CuentosIndexados[],26,FALSE)</f>
        <v>0</v>
      </c>
      <c r="Y848">
        <f>VLOOKUP(CuentosContados[[#This Row],[Column1]],CuentosIndexados[],27,FALSE)</f>
        <v>0</v>
      </c>
      <c r="Z848">
        <f>VLOOKUP(CuentosContados[[#This Row],[Column1]],CuentosIndexados[],28,FALSE)</f>
        <v>0</v>
      </c>
      <c r="AA848">
        <f>VLOOKUP(CuentosContados[[#This Row],[Column1]],CuentosIndexados[],29,FALSE)</f>
        <v>0</v>
      </c>
      <c r="AB848">
        <f>VLOOKUP(CuentosContados[[#This Row],[Column1]],CuentosIndexados[],30,FALSE)</f>
        <v>0</v>
      </c>
      <c r="AC848">
        <f>VLOOKUP(CuentosContados[[#This Row],[Column1]],CuentosIndexados[],31,FALSE)</f>
        <v>0</v>
      </c>
      <c r="AD848">
        <f>VLOOKUP(CuentosContados[[#This Row],[Column1]],CuentosIndexados[],32,FALSE)</f>
        <v>0</v>
      </c>
      <c r="AE848">
        <f>VLOOKUP(CuentosContados[[#This Row],[Column1]],CuentosIndexados[],33,FALSE)</f>
        <v>0</v>
      </c>
      <c r="AF848">
        <f>VLOOKUP(CuentosContados[[#This Row],[Column1]],CuentosIndexados[],34,FALSE)</f>
        <v>0</v>
      </c>
      <c r="AG848">
        <f>VLOOKUP(CuentosContados[[#This Row],[Column1]],CuentosIndexados[],35,FALSE)</f>
        <v>0</v>
      </c>
      <c r="AH848">
        <f>VLOOKUP(CuentosContados[[#This Row],[Column1]],CuentosIndexados[],36,FALSE)</f>
        <v>0</v>
      </c>
      <c r="AI848">
        <f>VLOOKUP(CuentosContados[[#This Row],[Column1]],CuentosIndexados[],37,FALSE)</f>
        <v>0</v>
      </c>
      <c r="AJ848">
        <f>VLOOKUP(CuentosContados[[#This Row],[Column1]],CuentosIndexados[],38,FALSE)</f>
        <v>0</v>
      </c>
      <c r="AK848">
        <f>VLOOKUP(CuentosContados[[#This Row],[Column1]],CuentosIndexados[],39,FALSE)</f>
        <v>0</v>
      </c>
    </row>
    <row r="849" spans="1:37" x14ac:dyDescent="0.25">
      <c r="A849" t="s">
        <v>829</v>
      </c>
      <c r="B849">
        <f>VLOOKUP(CuentosContados[[#This Row],[Column1]],CuentosIndexados[],3,FALSE)</f>
        <v>0</v>
      </c>
      <c r="C849">
        <f>VLOOKUP(CuentosContados[[#This Row],[Column1]],CuentosIndexados[],5,FALSE)</f>
        <v>0</v>
      </c>
      <c r="D849">
        <f>VLOOKUP(CuentosContados[[#This Row],[Column1]],CuentosIndexados[],6,FALSE)</f>
        <v>0</v>
      </c>
      <c r="E849">
        <f>VLOOKUP(CuentosContados[[#This Row],[Column1]],CuentosIndexados[],7,FALSE)</f>
        <v>0</v>
      </c>
      <c r="F849" t="str">
        <f>VLOOKUP(CuentosContados[[#This Row],[Column1]],CuentosIndexados[],8,FALSE)</f>
        <v>deseo</v>
      </c>
      <c r="G849">
        <f>VLOOKUP(CuentosContados[[#This Row],[Column1]],CuentosIndexados[],9,FALSE)</f>
        <v>0</v>
      </c>
      <c r="H849">
        <f>VLOOKUP(CuentosContados[[#This Row],[Column1]],CuentosIndexados[],10,FALSE)</f>
        <v>0</v>
      </c>
      <c r="I849">
        <f>VLOOKUP(CuentosContados[[#This Row],[Column1]],CuentosIndexados[],11,FALSE)</f>
        <v>0</v>
      </c>
      <c r="J849" t="str">
        <f>VLOOKUP(CuentosContados[[#This Row],[Column1]],CuentosIndexados[],12,FALSE)</f>
        <v>trabajo</v>
      </c>
      <c r="K849">
        <f>VLOOKUP(CuentosContados[[#This Row],[Column1]],CuentosIndexados[],13,FALSE)</f>
        <v>0</v>
      </c>
      <c r="L849">
        <f>VLOOKUP(CuentosContados[[#This Row],[Column1]],CuentosIndexados[],14,FALSE)</f>
        <v>0</v>
      </c>
      <c r="M849">
        <f>VLOOKUP(CuentosContados[[#This Row],[Column1]],CuentosIndexados[],15,FALSE)</f>
        <v>0</v>
      </c>
      <c r="N849">
        <f>VLOOKUP(CuentosContados[[#This Row],[Column1]],CuentosIndexados[],16,FALSE)</f>
        <v>0</v>
      </c>
      <c r="O849">
        <f>VLOOKUP(CuentosContados[[#This Row],[Column1]],CuentosIndexados[],17,FALSE)</f>
        <v>0</v>
      </c>
      <c r="P849">
        <f>VLOOKUP(CuentosContados[[#This Row],[Column1]],CuentosIndexados[],18,FALSE)</f>
        <v>0</v>
      </c>
      <c r="Q849">
        <f>VLOOKUP(CuentosContados[[#This Row],[Column1]],CuentosIndexados[],19,FALSE)</f>
        <v>0</v>
      </c>
      <c r="R849">
        <f>VLOOKUP(CuentosContados[[#This Row],[Column1]],CuentosIndexados[],20,FALSE)</f>
        <v>0</v>
      </c>
      <c r="S849">
        <f>VLOOKUP(CuentosContados[[#This Row],[Column1]],CuentosIndexados[],21,FALSE)</f>
        <v>0</v>
      </c>
      <c r="T849">
        <f>VLOOKUP(CuentosContados[[#This Row],[Column1]],CuentosIndexados[],22,FALSE)</f>
        <v>0</v>
      </c>
      <c r="U849">
        <f>VLOOKUP(CuentosContados[[#This Row],[Column1]],CuentosIndexados[],23,FALSE)</f>
        <v>0</v>
      </c>
      <c r="V849">
        <f>VLOOKUP(CuentosContados[[#This Row],[Column1]],CuentosIndexados[],24,FALSE)</f>
        <v>0</v>
      </c>
      <c r="W849" t="str">
        <f>VLOOKUP(CuentosContados[[#This Row],[Column1]],CuentosIndexados[],25,FALSE)</f>
        <v>adicciones</v>
      </c>
      <c r="X849">
        <f>VLOOKUP(CuentosContados[[#This Row],[Column1]],CuentosIndexados[],26,FALSE)</f>
        <v>0</v>
      </c>
      <c r="Y849">
        <f>VLOOKUP(CuentosContados[[#This Row],[Column1]],CuentosIndexados[],27,FALSE)</f>
        <v>0</v>
      </c>
      <c r="Z849">
        <f>VLOOKUP(CuentosContados[[#This Row],[Column1]],CuentosIndexados[],28,FALSE)</f>
        <v>0</v>
      </c>
      <c r="AA849">
        <f>VLOOKUP(CuentosContados[[#This Row],[Column1]],CuentosIndexados[],29,FALSE)</f>
        <v>0</v>
      </c>
      <c r="AB849">
        <f>VLOOKUP(CuentosContados[[#This Row],[Column1]],CuentosIndexados[],30,FALSE)</f>
        <v>0</v>
      </c>
      <c r="AC849">
        <f>VLOOKUP(CuentosContados[[#This Row],[Column1]],CuentosIndexados[],31,FALSE)</f>
        <v>0</v>
      </c>
      <c r="AD849">
        <f>VLOOKUP(CuentosContados[[#This Row],[Column1]],CuentosIndexados[],32,FALSE)</f>
        <v>0</v>
      </c>
      <c r="AE849">
        <f>VLOOKUP(CuentosContados[[#This Row],[Column1]],CuentosIndexados[],33,FALSE)</f>
        <v>0</v>
      </c>
      <c r="AF849">
        <f>VLOOKUP(CuentosContados[[#This Row],[Column1]],CuentosIndexados[],34,FALSE)</f>
        <v>0</v>
      </c>
      <c r="AG849">
        <f>VLOOKUP(CuentosContados[[#This Row],[Column1]],CuentosIndexados[],35,FALSE)</f>
        <v>0</v>
      </c>
      <c r="AH849">
        <f>VLOOKUP(CuentosContados[[#This Row],[Column1]],CuentosIndexados[],36,FALSE)</f>
        <v>0</v>
      </c>
      <c r="AI849">
        <f>VLOOKUP(CuentosContados[[#This Row],[Column1]],CuentosIndexados[],37,FALSE)</f>
        <v>0</v>
      </c>
      <c r="AJ849">
        <f>VLOOKUP(CuentosContados[[#This Row],[Column1]],CuentosIndexados[],38,FALSE)</f>
        <v>0</v>
      </c>
      <c r="AK849">
        <f>VLOOKUP(CuentosContados[[#This Row],[Column1]],CuentosIndexados[],39,FALSE)</f>
        <v>0</v>
      </c>
    </row>
    <row r="850" spans="1:37" x14ac:dyDescent="0.25">
      <c r="A850" t="s">
        <v>829</v>
      </c>
      <c r="B850">
        <f>VLOOKUP(CuentosContados[[#This Row],[Column1]],CuentosIndexados[],3,FALSE)</f>
        <v>0</v>
      </c>
      <c r="C850">
        <f>VLOOKUP(CuentosContados[[#This Row],[Column1]],CuentosIndexados[],5,FALSE)</f>
        <v>0</v>
      </c>
      <c r="D850">
        <f>VLOOKUP(CuentosContados[[#This Row],[Column1]],CuentosIndexados[],6,FALSE)</f>
        <v>0</v>
      </c>
      <c r="E850">
        <f>VLOOKUP(CuentosContados[[#This Row],[Column1]],CuentosIndexados[],7,FALSE)</f>
        <v>0</v>
      </c>
      <c r="F850" t="str">
        <f>VLOOKUP(CuentosContados[[#This Row],[Column1]],CuentosIndexados[],8,FALSE)</f>
        <v>deseo</v>
      </c>
      <c r="G850">
        <f>VLOOKUP(CuentosContados[[#This Row],[Column1]],CuentosIndexados[],9,FALSE)</f>
        <v>0</v>
      </c>
      <c r="H850">
        <f>VLOOKUP(CuentosContados[[#This Row],[Column1]],CuentosIndexados[],10,FALSE)</f>
        <v>0</v>
      </c>
      <c r="I850">
        <f>VLOOKUP(CuentosContados[[#This Row],[Column1]],CuentosIndexados[],11,FALSE)</f>
        <v>0</v>
      </c>
      <c r="J850" t="str">
        <f>VLOOKUP(CuentosContados[[#This Row],[Column1]],CuentosIndexados[],12,FALSE)</f>
        <v>trabajo</v>
      </c>
      <c r="K850">
        <f>VLOOKUP(CuentosContados[[#This Row],[Column1]],CuentosIndexados[],13,FALSE)</f>
        <v>0</v>
      </c>
      <c r="L850">
        <f>VLOOKUP(CuentosContados[[#This Row],[Column1]],CuentosIndexados[],14,FALSE)</f>
        <v>0</v>
      </c>
      <c r="M850">
        <f>VLOOKUP(CuentosContados[[#This Row],[Column1]],CuentosIndexados[],15,FALSE)</f>
        <v>0</v>
      </c>
      <c r="N850">
        <f>VLOOKUP(CuentosContados[[#This Row],[Column1]],CuentosIndexados[],16,FALSE)</f>
        <v>0</v>
      </c>
      <c r="O850">
        <f>VLOOKUP(CuentosContados[[#This Row],[Column1]],CuentosIndexados[],17,FALSE)</f>
        <v>0</v>
      </c>
      <c r="P850">
        <f>VLOOKUP(CuentosContados[[#This Row],[Column1]],CuentosIndexados[],18,FALSE)</f>
        <v>0</v>
      </c>
      <c r="Q850">
        <f>VLOOKUP(CuentosContados[[#This Row],[Column1]],CuentosIndexados[],19,FALSE)</f>
        <v>0</v>
      </c>
      <c r="R850">
        <f>VLOOKUP(CuentosContados[[#This Row],[Column1]],CuentosIndexados[],20,FALSE)</f>
        <v>0</v>
      </c>
      <c r="S850">
        <f>VLOOKUP(CuentosContados[[#This Row],[Column1]],CuentosIndexados[],21,FALSE)</f>
        <v>0</v>
      </c>
      <c r="T850">
        <f>VLOOKUP(CuentosContados[[#This Row],[Column1]],CuentosIndexados[],22,FALSE)</f>
        <v>0</v>
      </c>
      <c r="U850">
        <f>VLOOKUP(CuentosContados[[#This Row],[Column1]],CuentosIndexados[],23,FALSE)</f>
        <v>0</v>
      </c>
      <c r="V850">
        <f>VLOOKUP(CuentosContados[[#This Row],[Column1]],CuentosIndexados[],24,FALSE)</f>
        <v>0</v>
      </c>
      <c r="W850" t="str">
        <f>VLOOKUP(CuentosContados[[#This Row],[Column1]],CuentosIndexados[],25,FALSE)</f>
        <v>adicciones</v>
      </c>
      <c r="X850">
        <f>VLOOKUP(CuentosContados[[#This Row],[Column1]],CuentosIndexados[],26,FALSE)</f>
        <v>0</v>
      </c>
      <c r="Y850">
        <f>VLOOKUP(CuentosContados[[#This Row],[Column1]],CuentosIndexados[],27,FALSE)</f>
        <v>0</v>
      </c>
      <c r="Z850">
        <f>VLOOKUP(CuentosContados[[#This Row],[Column1]],CuentosIndexados[],28,FALSE)</f>
        <v>0</v>
      </c>
      <c r="AA850">
        <f>VLOOKUP(CuentosContados[[#This Row],[Column1]],CuentosIndexados[],29,FALSE)</f>
        <v>0</v>
      </c>
      <c r="AB850">
        <f>VLOOKUP(CuentosContados[[#This Row],[Column1]],CuentosIndexados[],30,FALSE)</f>
        <v>0</v>
      </c>
      <c r="AC850">
        <f>VLOOKUP(CuentosContados[[#This Row],[Column1]],CuentosIndexados[],31,FALSE)</f>
        <v>0</v>
      </c>
      <c r="AD850">
        <f>VLOOKUP(CuentosContados[[#This Row],[Column1]],CuentosIndexados[],32,FALSE)</f>
        <v>0</v>
      </c>
      <c r="AE850">
        <f>VLOOKUP(CuentosContados[[#This Row],[Column1]],CuentosIndexados[],33,FALSE)</f>
        <v>0</v>
      </c>
      <c r="AF850">
        <f>VLOOKUP(CuentosContados[[#This Row],[Column1]],CuentosIndexados[],34,FALSE)</f>
        <v>0</v>
      </c>
      <c r="AG850">
        <f>VLOOKUP(CuentosContados[[#This Row],[Column1]],CuentosIndexados[],35,FALSE)</f>
        <v>0</v>
      </c>
      <c r="AH850">
        <f>VLOOKUP(CuentosContados[[#This Row],[Column1]],CuentosIndexados[],36,FALSE)</f>
        <v>0</v>
      </c>
      <c r="AI850">
        <f>VLOOKUP(CuentosContados[[#This Row],[Column1]],CuentosIndexados[],37,FALSE)</f>
        <v>0</v>
      </c>
      <c r="AJ850">
        <f>VLOOKUP(CuentosContados[[#This Row],[Column1]],CuentosIndexados[],38,FALSE)</f>
        <v>0</v>
      </c>
      <c r="AK850">
        <f>VLOOKUP(CuentosContados[[#This Row],[Column1]],CuentosIndexados[],39,FALSE)</f>
        <v>0</v>
      </c>
    </row>
    <row r="851" spans="1:37" x14ac:dyDescent="0.25">
      <c r="A851" t="s">
        <v>829</v>
      </c>
      <c r="B851">
        <f>VLOOKUP(CuentosContados[[#This Row],[Column1]],CuentosIndexados[],3,FALSE)</f>
        <v>0</v>
      </c>
      <c r="C851">
        <f>VLOOKUP(CuentosContados[[#This Row],[Column1]],CuentosIndexados[],5,FALSE)</f>
        <v>0</v>
      </c>
      <c r="D851">
        <f>VLOOKUP(CuentosContados[[#This Row],[Column1]],CuentosIndexados[],6,FALSE)</f>
        <v>0</v>
      </c>
      <c r="E851">
        <f>VLOOKUP(CuentosContados[[#This Row],[Column1]],CuentosIndexados[],7,FALSE)</f>
        <v>0</v>
      </c>
      <c r="F851" t="str">
        <f>VLOOKUP(CuentosContados[[#This Row],[Column1]],CuentosIndexados[],8,FALSE)</f>
        <v>deseo</v>
      </c>
      <c r="G851">
        <f>VLOOKUP(CuentosContados[[#This Row],[Column1]],CuentosIndexados[],9,FALSE)</f>
        <v>0</v>
      </c>
      <c r="H851">
        <f>VLOOKUP(CuentosContados[[#This Row],[Column1]],CuentosIndexados[],10,FALSE)</f>
        <v>0</v>
      </c>
      <c r="I851">
        <f>VLOOKUP(CuentosContados[[#This Row],[Column1]],CuentosIndexados[],11,FALSE)</f>
        <v>0</v>
      </c>
      <c r="J851" t="str">
        <f>VLOOKUP(CuentosContados[[#This Row],[Column1]],CuentosIndexados[],12,FALSE)</f>
        <v>trabajo</v>
      </c>
      <c r="K851">
        <f>VLOOKUP(CuentosContados[[#This Row],[Column1]],CuentosIndexados[],13,FALSE)</f>
        <v>0</v>
      </c>
      <c r="L851">
        <f>VLOOKUP(CuentosContados[[#This Row],[Column1]],CuentosIndexados[],14,FALSE)</f>
        <v>0</v>
      </c>
      <c r="M851">
        <f>VLOOKUP(CuentosContados[[#This Row],[Column1]],CuentosIndexados[],15,FALSE)</f>
        <v>0</v>
      </c>
      <c r="N851">
        <f>VLOOKUP(CuentosContados[[#This Row],[Column1]],CuentosIndexados[],16,FALSE)</f>
        <v>0</v>
      </c>
      <c r="O851">
        <f>VLOOKUP(CuentosContados[[#This Row],[Column1]],CuentosIndexados[],17,FALSE)</f>
        <v>0</v>
      </c>
      <c r="P851">
        <f>VLOOKUP(CuentosContados[[#This Row],[Column1]],CuentosIndexados[],18,FALSE)</f>
        <v>0</v>
      </c>
      <c r="Q851">
        <f>VLOOKUP(CuentosContados[[#This Row],[Column1]],CuentosIndexados[],19,FALSE)</f>
        <v>0</v>
      </c>
      <c r="R851">
        <f>VLOOKUP(CuentosContados[[#This Row],[Column1]],CuentosIndexados[],20,FALSE)</f>
        <v>0</v>
      </c>
      <c r="S851">
        <f>VLOOKUP(CuentosContados[[#This Row],[Column1]],CuentosIndexados[],21,FALSE)</f>
        <v>0</v>
      </c>
      <c r="T851">
        <f>VLOOKUP(CuentosContados[[#This Row],[Column1]],CuentosIndexados[],22,FALSE)</f>
        <v>0</v>
      </c>
      <c r="U851">
        <f>VLOOKUP(CuentosContados[[#This Row],[Column1]],CuentosIndexados[],23,FALSE)</f>
        <v>0</v>
      </c>
      <c r="V851">
        <f>VLOOKUP(CuentosContados[[#This Row],[Column1]],CuentosIndexados[],24,FALSE)</f>
        <v>0</v>
      </c>
      <c r="W851" t="str">
        <f>VLOOKUP(CuentosContados[[#This Row],[Column1]],CuentosIndexados[],25,FALSE)</f>
        <v>adicciones</v>
      </c>
      <c r="X851">
        <f>VLOOKUP(CuentosContados[[#This Row],[Column1]],CuentosIndexados[],26,FALSE)</f>
        <v>0</v>
      </c>
      <c r="Y851">
        <f>VLOOKUP(CuentosContados[[#This Row],[Column1]],CuentosIndexados[],27,FALSE)</f>
        <v>0</v>
      </c>
      <c r="Z851">
        <f>VLOOKUP(CuentosContados[[#This Row],[Column1]],CuentosIndexados[],28,FALSE)</f>
        <v>0</v>
      </c>
      <c r="AA851">
        <f>VLOOKUP(CuentosContados[[#This Row],[Column1]],CuentosIndexados[],29,FALSE)</f>
        <v>0</v>
      </c>
      <c r="AB851">
        <f>VLOOKUP(CuentosContados[[#This Row],[Column1]],CuentosIndexados[],30,FALSE)</f>
        <v>0</v>
      </c>
      <c r="AC851">
        <f>VLOOKUP(CuentosContados[[#This Row],[Column1]],CuentosIndexados[],31,FALSE)</f>
        <v>0</v>
      </c>
      <c r="AD851">
        <f>VLOOKUP(CuentosContados[[#This Row],[Column1]],CuentosIndexados[],32,FALSE)</f>
        <v>0</v>
      </c>
      <c r="AE851">
        <f>VLOOKUP(CuentosContados[[#This Row],[Column1]],CuentosIndexados[],33,FALSE)</f>
        <v>0</v>
      </c>
      <c r="AF851">
        <f>VLOOKUP(CuentosContados[[#This Row],[Column1]],CuentosIndexados[],34,FALSE)</f>
        <v>0</v>
      </c>
      <c r="AG851">
        <f>VLOOKUP(CuentosContados[[#This Row],[Column1]],CuentosIndexados[],35,FALSE)</f>
        <v>0</v>
      </c>
      <c r="AH851">
        <f>VLOOKUP(CuentosContados[[#This Row],[Column1]],CuentosIndexados[],36,FALSE)</f>
        <v>0</v>
      </c>
      <c r="AI851">
        <f>VLOOKUP(CuentosContados[[#This Row],[Column1]],CuentosIndexados[],37,FALSE)</f>
        <v>0</v>
      </c>
      <c r="AJ851">
        <f>VLOOKUP(CuentosContados[[#This Row],[Column1]],CuentosIndexados[],38,FALSE)</f>
        <v>0</v>
      </c>
      <c r="AK851">
        <f>VLOOKUP(CuentosContados[[#This Row],[Column1]],CuentosIndexados[],39,FALSE)</f>
        <v>0</v>
      </c>
    </row>
    <row r="852" spans="1:37" x14ac:dyDescent="0.25">
      <c r="A852" t="s">
        <v>829</v>
      </c>
      <c r="B852">
        <f>VLOOKUP(CuentosContados[[#This Row],[Column1]],CuentosIndexados[],3,FALSE)</f>
        <v>0</v>
      </c>
      <c r="C852">
        <f>VLOOKUP(CuentosContados[[#This Row],[Column1]],CuentosIndexados[],5,FALSE)</f>
        <v>0</v>
      </c>
      <c r="D852">
        <f>VLOOKUP(CuentosContados[[#This Row],[Column1]],CuentosIndexados[],6,FALSE)</f>
        <v>0</v>
      </c>
      <c r="E852">
        <f>VLOOKUP(CuentosContados[[#This Row],[Column1]],CuentosIndexados[],7,FALSE)</f>
        <v>0</v>
      </c>
      <c r="F852" t="str">
        <f>VLOOKUP(CuentosContados[[#This Row],[Column1]],CuentosIndexados[],8,FALSE)</f>
        <v>deseo</v>
      </c>
      <c r="G852">
        <f>VLOOKUP(CuentosContados[[#This Row],[Column1]],CuentosIndexados[],9,FALSE)</f>
        <v>0</v>
      </c>
      <c r="H852">
        <f>VLOOKUP(CuentosContados[[#This Row],[Column1]],CuentosIndexados[],10,FALSE)</f>
        <v>0</v>
      </c>
      <c r="I852">
        <f>VLOOKUP(CuentosContados[[#This Row],[Column1]],CuentosIndexados[],11,FALSE)</f>
        <v>0</v>
      </c>
      <c r="J852" t="str">
        <f>VLOOKUP(CuentosContados[[#This Row],[Column1]],CuentosIndexados[],12,FALSE)</f>
        <v>trabajo</v>
      </c>
      <c r="K852">
        <f>VLOOKUP(CuentosContados[[#This Row],[Column1]],CuentosIndexados[],13,FALSE)</f>
        <v>0</v>
      </c>
      <c r="L852">
        <f>VLOOKUP(CuentosContados[[#This Row],[Column1]],CuentosIndexados[],14,FALSE)</f>
        <v>0</v>
      </c>
      <c r="M852">
        <f>VLOOKUP(CuentosContados[[#This Row],[Column1]],CuentosIndexados[],15,FALSE)</f>
        <v>0</v>
      </c>
      <c r="N852">
        <f>VLOOKUP(CuentosContados[[#This Row],[Column1]],CuentosIndexados[],16,FALSE)</f>
        <v>0</v>
      </c>
      <c r="O852">
        <f>VLOOKUP(CuentosContados[[#This Row],[Column1]],CuentosIndexados[],17,FALSE)</f>
        <v>0</v>
      </c>
      <c r="P852">
        <f>VLOOKUP(CuentosContados[[#This Row],[Column1]],CuentosIndexados[],18,FALSE)</f>
        <v>0</v>
      </c>
      <c r="Q852">
        <f>VLOOKUP(CuentosContados[[#This Row],[Column1]],CuentosIndexados[],19,FALSE)</f>
        <v>0</v>
      </c>
      <c r="R852">
        <f>VLOOKUP(CuentosContados[[#This Row],[Column1]],CuentosIndexados[],20,FALSE)</f>
        <v>0</v>
      </c>
      <c r="S852">
        <f>VLOOKUP(CuentosContados[[#This Row],[Column1]],CuentosIndexados[],21,FALSE)</f>
        <v>0</v>
      </c>
      <c r="T852">
        <f>VLOOKUP(CuentosContados[[#This Row],[Column1]],CuentosIndexados[],22,FALSE)</f>
        <v>0</v>
      </c>
      <c r="U852">
        <f>VLOOKUP(CuentosContados[[#This Row],[Column1]],CuentosIndexados[],23,FALSE)</f>
        <v>0</v>
      </c>
      <c r="V852">
        <f>VLOOKUP(CuentosContados[[#This Row],[Column1]],CuentosIndexados[],24,FALSE)</f>
        <v>0</v>
      </c>
      <c r="W852" t="str">
        <f>VLOOKUP(CuentosContados[[#This Row],[Column1]],CuentosIndexados[],25,FALSE)</f>
        <v>adicciones</v>
      </c>
      <c r="X852">
        <f>VLOOKUP(CuentosContados[[#This Row],[Column1]],CuentosIndexados[],26,FALSE)</f>
        <v>0</v>
      </c>
      <c r="Y852">
        <f>VLOOKUP(CuentosContados[[#This Row],[Column1]],CuentosIndexados[],27,FALSE)</f>
        <v>0</v>
      </c>
      <c r="Z852">
        <f>VLOOKUP(CuentosContados[[#This Row],[Column1]],CuentosIndexados[],28,FALSE)</f>
        <v>0</v>
      </c>
      <c r="AA852">
        <f>VLOOKUP(CuentosContados[[#This Row],[Column1]],CuentosIndexados[],29,FALSE)</f>
        <v>0</v>
      </c>
      <c r="AB852">
        <f>VLOOKUP(CuentosContados[[#This Row],[Column1]],CuentosIndexados[],30,FALSE)</f>
        <v>0</v>
      </c>
      <c r="AC852">
        <f>VLOOKUP(CuentosContados[[#This Row],[Column1]],CuentosIndexados[],31,FALSE)</f>
        <v>0</v>
      </c>
      <c r="AD852">
        <f>VLOOKUP(CuentosContados[[#This Row],[Column1]],CuentosIndexados[],32,FALSE)</f>
        <v>0</v>
      </c>
      <c r="AE852">
        <f>VLOOKUP(CuentosContados[[#This Row],[Column1]],CuentosIndexados[],33,FALSE)</f>
        <v>0</v>
      </c>
      <c r="AF852">
        <f>VLOOKUP(CuentosContados[[#This Row],[Column1]],CuentosIndexados[],34,FALSE)</f>
        <v>0</v>
      </c>
      <c r="AG852">
        <f>VLOOKUP(CuentosContados[[#This Row],[Column1]],CuentosIndexados[],35,FALSE)</f>
        <v>0</v>
      </c>
      <c r="AH852">
        <f>VLOOKUP(CuentosContados[[#This Row],[Column1]],CuentosIndexados[],36,FALSE)</f>
        <v>0</v>
      </c>
      <c r="AI852">
        <f>VLOOKUP(CuentosContados[[#This Row],[Column1]],CuentosIndexados[],37,FALSE)</f>
        <v>0</v>
      </c>
      <c r="AJ852">
        <f>VLOOKUP(CuentosContados[[#This Row],[Column1]],CuentosIndexados[],38,FALSE)</f>
        <v>0</v>
      </c>
      <c r="AK852">
        <f>VLOOKUP(CuentosContados[[#This Row],[Column1]],CuentosIndexados[],39,FALSE)</f>
        <v>0</v>
      </c>
    </row>
    <row r="853" spans="1:37" x14ac:dyDescent="0.25">
      <c r="A853" t="s">
        <v>829</v>
      </c>
      <c r="B853">
        <f>VLOOKUP(CuentosContados[[#This Row],[Column1]],CuentosIndexados[],3,FALSE)</f>
        <v>0</v>
      </c>
      <c r="C853">
        <f>VLOOKUP(CuentosContados[[#This Row],[Column1]],CuentosIndexados[],5,FALSE)</f>
        <v>0</v>
      </c>
      <c r="D853">
        <f>VLOOKUP(CuentosContados[[#This Row],[Column1]],CuentosIndexados[],6,FALSE)</f>
        <v>0</v>
      </c>
      <c r="E853">
        <f>VLOOKUP(CuentosContados[[#This Row],[Column1]],CuentosIndexados[],7,FALSE)</f>
        <v>0</v>
      </c>
      <c r="F853" t="str">
        <f>VLOOKUP(CuentosContados[[#This Row],[Column1]],CuentosIndexados[],8,FALSE)</f>
        <v>deseo</v>
      </c>
      <c r="G853">
        <f>VLOOKUP(CuentosContados[[#This Row],[Column1]],CuentosIndexados[],9,FALSE)</f>
        <v>0</v>
      </c>
      <c r="H853">
        <f>VLOOKUP(CuentosContados[[#This Row],[Column1]],CuentosIndexados[],10,FALSE)</f>
        <v>0</v>
      </c>
      <c r="I853">
        <f>VLOOKUP(CuentosContados[[#This Row],[Column1]],CuentosIndexados[],11,FALSE)</f>
        <v>0</v>
      </c>
      <c r="J853" t="str">
        <f>VLOOKUP(CuentosContados[[#This Row],[Column1]],CuentosIndexados[],12,FALSE)</f>
        <v>trabajo</v>
      </c>
      <c r="K853">
        <f>VLOOKUP(CuentosContados[[#This Row],[Column1]],CuentosIndexados[],13,FALSE)</f>
        <v>0</v>
      </c>
      <c r="L853">
        <f>VLOOKUP(CuentosContados[[#This Row],[Column1]],CuentosIndexados[],14,FALSE)</f>
        <v>0</v>
      </c>
      <c r="M853">
        <f>VLOOKUP(CuentosContados[[#This Row],[Column1]],CuentosIndexados[],15,FALSE)</f>
        <v>0</v>
      </c>
      <c r="N853">
        <f>VLOOKUP(CuentosContados[[#This Row],[Column1]],CuentosIndexados[],16,FALSE)</f>
        <v>0</v>
      </c>
      <c r="O853">
        <f>VLOOKUP(CuentosContados[[#This Row],[Column1]],CuentosIndexados[],17,FALSE)</f>
        <v>0</v>
      </c>
      <c r="P853">
        <f>VLOOKUP(CuentosContados[[#This Row],[Column1]],CuentosIndexados[],18,FALSE)</f>
        <v>0</v>
      </c>
      <c r="Q853">
        <f>VLOOKUP(CuentosContados[[#This Row],[Column1]],CuentosIndexados[],19,FALSE)</f>
        <v>0</v>
      </c>
      <c r="R853">
        <f>VLOOKUP(CuentosContados[[#This Row],[Column1]],CuentosIndexados[],20,FALSE)</f>
        <v>0</v>
      </c>
      <c r="S853">
        <f>VLOOKUP(CuentosContados[[#This Row],[Column1]],CuentosIndexados[],21,FALSE)</f>
        <v>0</v>
      </c>
      <c r="T853">
        <f>VLOOKUP(CuentosContados[[#This Row],[Column1]],CuentosIndexados[],22,FALSE)</f>
        <v>0</v>
      </c>
      <c r="U853">
        <f>VLOOKUP(CuentosContados[[#This Row],[Column1]],CuentosIndexados[],23,FALSE)</f>
        <v>0</v>
      </c>
      <c r="V853">
        <f>VLOOKUP(CuentosContados[[#This Row],[Column1]],CuentosIndexados[],24,FALSE)</f>
        <v>0</v>
      </c>
      <c r="W853" t="str">
        <f>VLOOKUP(CuentosContados[[#This Row],[Column1]],CuentosIndexados[],25,FALSE)</f>
        <v>adicciones</v>
      </c>
      <c r="X853">
        <f>VLOOKUP(CuentosContados[[#This Row],[Column1]],CuentosIndexados[],26,FALSE)</f>
        <v>0</v>
      </c>
      <c r="Y853">
        <f>VLOOKUP(CuentosContados[[#This Row],[Column1]],CuentosIndexados[],27,FALSE)</f>
        <v>0</v>
      </c>
      <c r="Z853">
        <f>VLOOKUP(CuentosContados[[#This Row],[Column1]],CuentosIndexados[],28,FALSE)</f>
        <v>0</v>
      </c>
      <c r="AA853">
        <f>VLOOKUP(CuentosContados[[#This Row],[Column1]],CuentosIndexados[],29,FALSE)</f>
        <v>0</v>
      </c>
      <c r="AB853">
        <f>VLOOKUP(CuentosContados[[#This Row],[Column1]],CuentosIndexados[],30,FALSE)</f>
        <v>0</v>
      </c>
      <c r="AC853">
        <f>VLOOKUP(CuentosContados[[#This Row],[Column1]],CuentosIndexados[],31,FALSE)</f>
        <v>0</v>
      </c>
      <c r="AD853">
        <f>VLOOKUP(CuentosContados[[#This Row],[Column1]],CuentosIndexados[],32,FALSE)</f>
        <v>0</v>
      </c>
      <c r="AE853">
        <f>VLOOKUP(CuentosContados[[#This Row],[Column1]],CuentosIndexados[],33,FALSE)</f>
        <v>0</v>
      </c>
      <c r="AF853">
        <f>VLOOKUP(CuentosContados[[#This Row],[Column1]],CuentosIndexados[],34,FALSE)</f>
        <v>0</v>
      </c>
      <c r="AG853">
        <f>VLOOKUP(CuentosContados[[#This Row],[Column1]],CuentosIndexados[],35,FALSE)</f>
        <v>0</v>
      </c>
      <c r="AH853">
        <f>VLOOKUP(CuentosContados[[#This Row],[Column1]],CuentosIndexados[],36,FALSE)</f>
        <v>0</v>
      </c>
      <c r="AI853">
        <f>VLOOKUP(CuentosContados[[#This Row],[Column1]],CuentosIndexados[],37,FALSE)</f>
        <v>0</v>
      </c>
      <c r="AJ853">
        <f>VLOOKUP(CuentosContados[[#This Row],[Column1]],CuentosIndexados[],38,FALSE)</f>
        <v>0</v>
      </c>
      <c r="AK853">
        <f>VLOOKUP(CuentosContados[[#This Row],[Column1]],CuentosIndexados[],39,FALSE)</f>
        <v>0</v>
      </c>
    </row>
    <row r="854" spans="1:37" x14ac:dyDescent="0.25">
      <c r="A854" t="s">
        <v>829</v>
      </c>
      <c r="B854">
        <f>VLOOKUP(CuentosContados[[#This Row],[Column1]],CuentosIndexados[],3,FALSE)</f>
        <v>0</v>
      </c>
      <c r="C854">
        <f>VLOOKUP(CuentosContados[[#This Row],[Column1]],CuentosIndexados[],5,FALSE)</f>
        <v>0</v>
      </c>
      <c r="D854">
        <f>VLOOKUP(CuentosContados[[#This Row],[Column1]],CuentosIndexados[],6,FALSE)</f>
        <v>0</v>
      </c>
      <c r="E854">
        <f>VLOOKUP(CuentosContados[[#This Row],[Column1]],CuentosIndexados[],7,FALSE)</f>
        <v>0</v>
      </c>
      <c r="F854" t="str">
        <f>VLOOKUP(CuentosContados[[#This Row],[Column1]],CuentosIndexados[],8,FALSE)</f>
        <v>deseo</v>
      </c>
      <c r="G854">
        <f>VLOOKUP(CuentosContados[[#This Row],[Column1]],CuentosIndexados[],9,FALSE)</f>
        <v>0</v>
      </c>
      <c r="H854">
        <f>VLOOKUP(CuentosContados[[#This Row],[Column1]],CuentosIndexados[],10,FALSE)</f>
        <v>0</v>
      </c>
      <c r="I854">
        <f>VLOOKUP(CuentosContados[[#This Row],[Column1]],CuentosIndexados[],11,FALSE)</f>
        <v>0</v>
      </c>
      <c r="J854" t="str">
        <f>VLOOKUP(CuentosContados[[#This Row],[Column1]],CuentosIndexados[],12,FALSE)</f>
        <v>trabajo</v>
      </c>
      <c r="K854">
        <f>VLOOKUP(CuentosContados[[#This Row],[Column1]],CuentosIndexados[],13,FALSE)</f>
        <v>0</v>
      </c>
      <c r="L854">
        <f>VLOOKUP(CuentosContados[[#This Row],[Column1]],CuentosIndexados[],14,FALSE)</f>
        <v>0</v>
      </c>
      <c r="M854">
        <f>VLOOKUP(CuentosContados[[#This Row],[Column1]],CuentosIndexados[],15,FALSE)</f>
        <v>0</v>
      </c>
      <c r="N854">
        <f>VLOOKUP(CuentosContados[[#This Row],[Column1]],CuentosIndexados[],16,FALSE)</f>
        <v>0</v>
      </c>
      <c r="O854">
        <f>VLOOKUP(CuentosContados[[#This Row],[Column1]],CuentosIndexados[],17,FALSE)</f>
        <v>0</v>
      </c>
      <c r="P854">
        <f>VLOOKUP(CuentosContados[[#This Row],[Column1]],CuentosIndexados[],18,FALSE)</f>
        <v>0</v>
      </c>
      <c r="Q854">
        <f>VLOOKUP(CuentosContados[[#This Row],[Column1]],CuentosIndexados[],19,FALSE)</f>
        <v>0</v>
      </c>
      <c r="R854">
        <f>VLOOKUP(CuentosContados[[#This Row],[Column1]],CuentosIndexados[],20,FALSE)</f>
        <v>0</v>
      </c>
      <c r="S854">
        <f>VLOOKUP(CuentosContados[[#This Row],[Column1]],CuentosIndexados[],21,FALSE)</f>
        <v>0</v>
      </c>
      <c r="T854">
        <f>VLOOKUP(CuentosContados[[#This Row],[Column1]],CuentosIndexados[],22,FALSE)</f>
        <v>0</v>
      </c>
      <c r="U854">
        <f>VLOOKUP(CuentosContados[[#This Row],[Column1]],CuentosIndexados[],23,FALSE)</f>
        <v>0</v>
      </c>
      <c r="V854">
        <f>VLOOKUP(CuentosContados[[#This Row],[Column1]],CuentosIndexados[],24,FALSE)</f>
        <v>0</v>
      </c>
      <c r="W854" t="str">
        <f>VLOOKUP(CuentosContados[[#This Row],[Column1]],CuentosIndexados[],25,FALSE)</f>
        <v>adicciones</v>
      </c>
      <c r="X854">
        <f>VLOOKUP(CuentosContados[[#This Row],[Column1]],CuentosIndexados[],26,FALSE)</f>
        <v>0</v>
      </c>
      <c r="Y854">
        <f>VLOOKUP(CuentosContados[[#This Row],[Column1]],CuentosIndexados[],27,FALSE)</f>
        <v>0</v>
      </c>
      <c r="Z854">
        <f>VLOOKUP(CuentosContados[[#This Row],[Column1]],CuentosIndexados[],28,FALSE)</f>
        <v>0</v>
      </c>
      <c r="AA854">
        <f>VLOOKUP(CuentosContados[[#This Row],[Column1]],CuentosIndexados[],29,FALSE)</f>
        <v>0</v>
      </c>
      <c r="AB854">
        <f>VLOOKUP(CuentosContados[[#This Row],[Column1]],CuentosIndexados[],30,FALSE)</f>
        <v>0</v>
      </c>
      <c r="AC854">
        <f>VLOOKUP(CuentosContados[[#This Row],[Column1]],CuentosIndexados[],31,FALSE)</f>
        <v>0</v>
      </c>
      <c r="AD854">
        <f>VLOOKUP(CuentosContados[[#This Row],[Column1]],CuentosIndexados[],32,FALSE)</f>
        <v>0</v>
      </c>
      <c r="AE854">
        <f>VLOOKUP(CuentosContados[[#This Row],[Column1]],CuentosIndexados[],33,FALSE)</f>
        <v>0</v>
      </c>
      <c r="AF854">
        <f>VLOOKUP(CuentosContados[[#This Row],[Column1]],CuentosIndexados[],34,FALSE)</f>
        <v>0</v>
      </c>
      <c r="AG854">
        <f>VLOOKUP(CuentosContados[[#This Row],[Column1]],CuentosIndexados[],35,FALSE)</f>
        <v>0</v>
      </c>
      <c r="AH854">
        <f>VLOOKUP(CuentosContados[[#This Row],[Column1]],CuentosIndexados[],36,FALSE)</f>
        <v>0</v>
      </c>
      <c r="AI854">
        <f>VLOOKUP(CuentosContados[[#This Row],[Column1]],CuentosIndexados[],37,FALSE)</f>
        <v>0</v>
      </c>
      <c r="AJ854">
        <f>VLOOKUP(CuentosContados[[#This Row],[Column1]],CuentosIndexados[],38,FALSE)</f>
        <v>0</v>
      </c>
      <c r="AK854">
        <f>VLOOKUP(CuentosContados[[#This Row],[Column1]],CuentosIndexados[],39,FALSE)</f>
        <v>0</v>
      </c>
    </row>
    <row r="855" spans="1:37" x14ac:dyDescent="0.25">
      <c r="A855" t="s">
        <v>829</v>
      </c>
      <c r="B855">
        <f>VLOOKUP(CuentosContados[[#This Row],[Column1]],CuentosIndexados[],3,FALSE)</f>
        <v>0</v>
      </c>
      <c r="C855">
        <f>VLOOKUP(CuentosContados[[#This Row],[Column1]],CuentosIndexados[],5,FALSE)</f>
        <v>0</v>
      </c>
      <c r="D855">
        <f>VLOOKUP(CuentosContados[[#This Row],[Column1]],CuentosIndexados[],6,FALSE)</f>
        <v>0</v>
      </c>
      <c r="E855">
        <f>VLOOKUP(CuentosContados[[#This Row],[Column1]],CuentosIndexados[],7,FALSE)</f>
        <v>0</v>
      </c>
      <c r="F855" t="str">
        <f>VLOOKUP(CuentosContados[[#This Row],[Column1]],CuentosIndexados[],8,FALSE)</f>
        <v>deseo</v>
      </c>
      <c r="G855">
        <f>VLOOKUP(CuentosContados[[#This Row],[Column1]],CuentosIndexados[],9,FALSE)</f>
        <v>0</v>
      </c>
      <c r="H855">
        <f>VLOOKUP(CuentosContados[[#This Row],[Column1]],CuentosIndexados[],10,FALSE)</f>
        <v>0</v>
      </c>
      <c r="I855">
        <f>VLOOKUP(CuentosContados[[#This Row],[Column1]],CuentosIndexados[],11,FALSE)</f>
        <v>0</v>
      </c>
      <c r="J855" t="str">
        <f>VLOOKUP(CuentosContados[[#This Row],[Column1]],CuentosIndexados[],12,FALSE)</f>
        <v>trabajo</v>
      </c>
      <c r="K855">
        <f>VLOOKUP(CuentosContados[[#This Row],[Column1]],CuentosIndexados[],13,FALSE)</f>
        <v>0</v>
      </c>
      <c r="L855">
        <f>VLOOKUP(CuentosContados[[#This Row],[Column1]],CuentosIndexados[],14,FALSE)</f>
        <v>0</v>
      </c>
      <c r="M855">
        <f>VLOOKUP(CuentosContados[[#This Row],[Column1]],CuentosIndexados[],15,FALSE)</f>
        <v>0</v>
      </c>
      <c r="N855">
        <f>VLOOKUP(CuentosContados[[#This Row],[Column1]],CuentosIndexados[],16,FALSE)</f>
        <v>0</v>
      </c>
      <c r="O855">
        <f>VLOOKUP(CuentosContados[[#This Row],[Column1]],CuentosIndexados[],17,FALSE)</f>
        <v>0</v>
      </c>
      <c r="P855">
        <f>VLOOKUP(CuentosContados[[#This Row],[Column1]],CuentosIndexados[],18,FALSE)</f>
        <v>0</v>
      </c>
      <c r="Q855">
        <f>VLOOKUP(CuentosContados[[#This Row],[Column1]],CuentosIndexados[],19,FALSE)</f>
        <v>0</v>
      </c>
      <c r="R855">
        <f>VLOOKUP(CuentosContados[[#This Row],[Column1]],CuentosIndexados[],20,FALSE)</f>
        <v>0</v>
      </c>
      <c r="S855">
        <f>VLOOKUP(CuentosContados[[#This Row],[Column1]],CuentosIndexados[],21,FALSE)</f>
        <v>0</v>
      </c>
      <c r="T855">
        <f>VLOOKUP(CuentosContados[[#This Row],[Column1]],CuentosIndexados[],22,FALSE)</f>
        <v>0</v>
      </c>
      <c r="U855">
        <f>VLOOKUP(CuentosContados[[#This Row],[Column1]],CuentosIndexados[],23,FALSE)</f>
        <v>0</v>
      </c>
      <c r="V855">
        <f>VLOOKUP(CuentosContados[[#This Row],[Column1]],CuentosIndexados[],24,FALSE)</f>
        <v>0</v>
      </c>
      <c r="W855" t="str">
        <f>VLOOKUP(CuentosContados[[#This Row],[Column1]],CuentosIndexados[],25,FALSE)</f>
        <v>adicciones</v>
      </c>
      <c r="X855">
        <f>VLOOKUP(CuentosContados[[#This Row],[Column1]],CuentosIndexados[],26,FALSE)</f>
        <v>0</v>
      </c>
      <c r="Y855">
        <f>VLOOKUP(CuentosContados[[#This Row],[Column1]],CuentosIndexados[],27,FALSE)</f>
        <v>0</v>
      </c>
      <c r="Z855">
        <f>VLOOKUP(CuentosContados[[#This Row],[Column1]],CuentosIndexados[],28,FALSE)</f>
        <v>0</v>
      </c>
      <c r="AA855">
        <f>VLOOKUP(CuentosContados[[#This Row],[Column1]],CuentosIndexados[],29,FALSE)</f>
        <v>0</v>
      </c>
      <c r="AB855">
        <f>VLOOKUP(CuentosContados[[#This Row],[Column1]],CuentosIndexados[],30,FALSE)</f>
        <v>0</v>
      </c>
      <c r="AC855">
        <f>VLOOKUP(CuentosContados[[#This Row],[Column1]],CuentosIndexados[],31,FALSE)</f>
        <v>0</v>
      </c>
      <c r="AD855">
        <f>VLOOKUP(CuentosContados[[#This Row],[Column1]],CuentosIndexados[],32,FALSE)</f>
        <v>0</v>
      </c>
      <c r="AE855">
        <f>VLOOKUP(CuentosContados[[#This Row],[Column1]],CuentosIndexados[],33,FALSE)</f>
        <v>0</v>
      </c>
      <c r="AF855">
        <f>VLOOKUP(CuentosContados[[#This Row],[Column1]],CuentosIndexados[],34,FALSE)</f>
        <v>0</v>
      </c>
      <c r="AG855">
        <f>VLOOKUP(CuentosContados[[#This Row],[Column1]],CuentosIndexados[],35,FALSE)</f>
        <v>0</v>
      </c>
      <c r="AH855">
        <f>VLOOKUP(CuentosContados[[#This Row],[Column1]],CuentosIndexados[],36,FALSE)</f>
        <v>0</v>
      </c>
      <c r="AI855">
        <f>VLOOKUP(CuentosContados[[#This Row],[Column1]],CuentosIndexados[],37,FALSE)</f>
        <v>0</v>
      </c>
      <c r="AJ855">
        <f>VLOOKUP(CuentosContados[[#This Row],[Column1]],CuentosIndexados[],38,FALSE)</f>
        <v>0</v>
      </c>
      <c r="AK855">
        <f>VLOOKUP(CuentosContados[[#This Row],[Column1]],CuentosIndexados[],39,FALSE)</f>
        <v>0</v>
      </c>
    </row>
    <row r="856" spans="1:37" x14ac:dyDescent="0.25">
      <c r="A856" t="s">
        <v>829</v>
      </c>
      <c r="B856">
        <f>VLOOKUP(CuentosContados[[#This Row],[Column1]],CuentosIndexados[],3,FALSE)</f>
        <v>0</v>
      </c>
      <c r="C856">
        <f>VLOOKUP(CuentosContados[[#This Row],[Column1]],CuentosIndexados[],5,FALSE)</f>
        <v>0</v>
      </c>
      <c r="D856">
        <f>VLOOKUP(CuentosContados[[#This Row],[Column1]],CuentosIndexados[],6,FALSE)</f>
        <v>0</v>
      </c>
      <c r="E856">
        <f>VLOOKUP(CuentosContados[[#This Row],[Column1]],CuentosIndexados[],7,FALSE)</f>
        <v>0</v>
      </c>
      <c r="F856" t="str">
        <f>VLOOKUP(CuentosContados[[#This Row],[Column1]],CuentosIndexados[],8,FALSE)</f>
        <v>deseo</v>
      </c>
      <c r="G856">
        <f>VLOOKUP(CuentosContados[[#This Row],[Column1]],CuentosIndexados[],9,FALSE)</f>
        <v>0</v>
      </c>
      <c r="H856">
        <f>VLOOKUP(CuentosContados[[#This Row],[Column1]],CuentosIndexados[],10,FALSE)</f>
        <v>0</v>
      </c>
      <c r="I856">
        <f>VLOOKUP(CuentosContados[[#This Row],[Column1]],CuentosIndexados[],11,FALSE)</f>
        <v>0</v>
      </c>
      <c r="J856" t="str">
        <f>VLOOKUP(CuentosContados[[#This Row],[Column1]],CuentosIndexados[],12,FALSE)</f>
        <v>trabajo</v>
      </c>
      <c r="K856">
        <f>VLOOKUP(CuentosContados[[#This Row],[Column1]],CuentosIndexados[],13,FALSE)</f>
        <v>0</v>
      </c>
      <c r="L856">
        <f>VLOOKUP(CuentosContados[[#This Row],[Column1]],CuentosIndexados[],14,FALSE)</f>
        <v>0</v>
      </c>
      <c r="M856">
        <f>VLOOKUP(CuentosContados[[#This Row],[Column1]],CuentosIndexados[],15,FALSE)</f>
        <v>0</v>
      </c>
      <c r="N856">
        <f>VLOOKUP(CuentosContados[[#This Row],[Column1]],CuentosIndexados[],16,FALSE)</f>
        <v>0</v>
      </c>
      <c r="O856">
        <f>VLOOKUP(CuentosContados[[#This Row],[Column1]],CuentosIndexados[],17,FALSE)</f>
        <v>0</v>
      </c>
      <c r="P856">
        <f>VLOOKUP(CuentosContados[[#This Row],[Column1]],CuentosIndexados[],18,FALSE)</f>
        <v>0</v>
      </c>
      <c r="Q856">
        <f>VLOOKUP(CuentosContados[[#This Row],[Column1]],CuentosIndexados[],19,FALSE)</f>
        <v>0</v>
      </c>
      <c r="R856">
        <f>VLOOKUP(CuentosContados[[#This Row],[Column1]],CuentosIndexados[],20,FALSE)</f>
        <v>0</v>
      </c>
      <c r="S856">
        <f>VLOOKUP(CuentosContados[[#This Row],[Column1]],CuentosIndexados[],21,FALSE)</f>
        <v>0</v>
      </c>
      <c r="T856">
        <f>VLOOKUP(CuentosContados[[#This Row],[Column1]],CuentosIndexados[],22,FALSE)</f>
        <v>0</v>
      </c>
      <c r="U856">
        <f>VLOOKUP(CuentosContados[[#This Row],[Column1]],CuentosIndexados[],23,FALSE)</f>
        <v>0</v>
      </c>
      <c r="V856">
        <f>VLOOKUP(CuentosContados[[#This Row],[Column1]],CuentosIndexados[],24,FALSE)</f>
        <v>0</v>
      </c>
      <c r="W856" t="str">
        <f>VLOOKUP(CuentosContados[[#This Row],[Column1]],CuentosIndexados[],25,FALSE)</f>
        <v>adicciones</v>
      </c>
      <c r="X856">
        <f>VLOOKUP(CuentosContados[[#This Row],[Column1]],CuentosIndexados[],26,FALSE)</f>
        <v>0</v>
      </c>
      <c r="Y856">
        <f>VLOOKUP(CuentosContados[[#This Row],[Column1]],CuentosIndexados[],27,FALSE)</f>
        <v>0</v>
      </c>
      <c r="Z856">
        <f>VLOOKUP(CuentosContados[[#This Row],[Column1]],CuentosIndexados[],28,FALSE)</f>
        <v>0</v>
      </c>
      <c r="AA856">
        <f>VLOOKUP(CuentosContados[[#This Row],[Column1]],CuentosIndexados[],29,FALSE)</f>
        <v>0</v>
      </c>
      <c r="AB856">
        <f>VLOOKUP(CuentosContados[[#This Row],[Column1]],CuentosIndexados[],30,FALSE)</f>
        <v>0</v>
      </c>
      <c r="AC856">
        <f>VLOOKUP(CuentosContados[[#This Row],[Column1]],CuentosIndexados[],31,FALSE)</f>
        <v>0</v>
      </c>
      <c r="AD856">
        <f>VLOOKUP(CuentosContados[[#This Row],[Column1]],CuentosIndexados[],32,FALSE)</f>
        <v>0</v>
      </c>
      <c r="AE856">
        <f>VLOOKUP(CuentosContados[[#This Row],[Column1]],CuentosIndexados[],33,FALSE)</f>
        <v>0</v>
      </c>
      <c r="AF856">
        <f>VLOOKUP(CuentosContados[[#This Row],[Column1]],CuentosIndexados[],34,FALSE)</f>
        <v>0</v>
      </c>
      <c r="AG856">
        <f>VLOOKUP(CuentosContados[[#This Row],[Column1]],CuentosIndexados[],35,FALSE)</f>
        <v>0</v>
      </c>
      <c r="AH856">
        <f>VLOOKUP(CuentosContados[[#This Row],[Column1]],CuentosIndexados[],36,FALSE)</f>
        <v>0</v>
      </c>
      <c r="AI856">
        <f>VLOOKUP(CuentosContados[[#This Row],[Column1]],CuentosIndexados[],37,FALSE)</f>
        <v>0</v>
      </c>
      <c r="AJ856">
        <f>VLOOKUP(CuentosContados[[#This Row],[Column1]],CuentosIndexados[],38,FALSE)</f>
        <v>0</v>
      </c>
      <c r="AK856">
        <f>VLOOKUP(CuentosContados[[#This Row],[Column1]],CuentosIndexados[],39,FALSE)</f>
        <v>0</v>
      </c>
    </row>
    <row r="857" spans="1:37" x14ac:dyDescent="0.25">
      <c r="A857" t="s">
        <v>829</v>
      </c>
      <c r="B857">
        <f>VLOOKUP(CuentosContados[[#This Row],[Column1]],CuentosIndexados[],3,FALSE)</f>
        <v>0</v>
      </c>
      <c r="C857">
        <f>VLOOKUP(CuentosContados[[#This Row],[Column1]],CuentosIndexados[],5,FALSE)</f>
        <v>0</v>
      </c>
      <c r="D857">
        <f>VLOOKUP(CuentosContados[[#This Row],[Column1]],CuentosIndexados[],6,FALSE)</f>
        <v>0</v>
      </c>
      <c r="E857">
        <f>VLOOKUP(CuentosContados[[#This Row],[Column1]],CuentosIndexados[],7,FALSE)</f>
        <v>0</v>
      </c>
      <c r="F857" t="str">
        <f>VLOOKUP(CuentosContados[[#This Row],[Column1]],CuentosIndexados[],8,FALSE)</f>
        <v>deseo</v>
      </c>
      <c r="G857">
        <f>VLOOKUP(CuentosContados[[#This Row],[Column1]],CuentosIndexados[],9,FALSE)</f>
        <v>0</v>
      </c>
      <c r="H857">
        <f>VLOOKUP(CuentosContados[[#This Row],[Column1]],CuentosIndexados[],10,FALSE)</f>
        <v>0</v>
      </c>
      <c r="I857">
        <f>VLOOKUP(CuentosContados[[#This Row],[Column1]],CuentosIndexados[],11,FALSE)</f>
        <v>0</v>
      </c>
      <c r="J857" t="str">
        <f>VLOOKUP(CuentosContados[[#This Row],[Column1]],CuentosIndexados[],12,FALSE)</f>
        <v>trabajo</v>
      </c>
      <c r="K857">
        <f>VLOOKUP(CuentosContados[[#This Row],[Column1]],CuentosIndexados[],13,FALSE)</f>
        <v>0</v>
      </c>
      <c r="L857">
        <f>VLOOKUP(CuentosContados[[#This Row],[Column1]],CuentosIndexados[],14,FALSE)</f>
        <v>0</v>
      </c>
      <c r="M857">
        <f>VLOOKUP(CuentosContados[[#This Row],[Column1]],CuentosIndexados[],15,FALSE)</f>
        <v>0</v>
      </c>
      <c r="N857">
        <f>VLOOKUP(CuentosContados[[#This Row],[Column1]],CuentosIndexados[],16,FALSE)</f>
        <v>0</v>
      </c>
      <c r="O857">
        <f>VLOOKUP(CuentosContados[[#This Row],[Column1]],CuentosIndexados[],17,FALSE)</f>
        <v>0</v>
      </c>
      <c r="P857">
        <f>VLOOKUP(CuentosContados[[#This Row],[Column1]],CuentosIndexados[],18,FALSE)</f>
        <v>0</v>
      </c>
      <c r="Q857">
        <f>VLOOKUP(CuentosContados[[#This Row],[Column1]],CuentosIndexados[],19,FALSE)</f>
        <v>0</v>
      </c>
      <c r="R857">
        <f>VLOOKUP(CuentosContados[[#This Row],[Column1]],CuentosIndexados[],20,FALSE)</f>
        <v>0</v>
      </c>
      <c r="S857">
        <f>VLOOKUP(CuentosContados[[#This Row],[Column1]],CuentosIndexados[],21,FALSE)</f>
        <v>0</v>
      </c>
      <c r="T857">
        <f>VLOOKUP(CuentosContados[[#This Row],[Column1]],CuentosIndexados[],22,FALSE)</f>
        <v>0</v>
      </c>
      <c r="U857">
        <f>VLOOKUP(CuentosContados[[#This Row],[Column1]],CuentosIndexados[],23,FALSE)</f>
        <v>0</v>
      </c>
      <c r="V857">
        <f>VLOOKUP(CuentosContados[[#This Row],[Column1]],CuentosIndexados[],24,FALSE)</f>
        <v>0</v>
      </c>
      <c r="W857" t="str">
        <f>VLOOKUP(CuentosContados[[#This Row],[Column1]],CuentosIndexados[],25,FALSE)</f>
        <v>adicciones</v>
      </c>
      <c r="X857">
        <f>VLOOKUP(CuentosContados[[#This Row],[Column1]],CuentosIndexados[],26,FALSE)</f>
        <v>0</v>
      </c>
      <c r="Y857">
        <f>VLOOKUP(CuentosContados[[#This Row],[Column1]],CuentosIndexados[],27,FALSE)</f>
        <v>0</v>
      </c>
      <c r="Z857">
        <f>VLOOKUP(CuentosContados[[#This Row],[Column1]],CuentosIndexados[],28,FALSE)</f>
        <v>0</v>
      </c>
      <c r="AA857">
        <f>VLOOKUP(CuentosContados[[#This Row],[Column1]],CuentosIndexados[],29,FALSE)</f>
        <v>0</v>
      </c>
      <c r="AB857">
        <f>VLOOKUP(CuentosContados[[#This Row],[Column1]],CuentosIndexados[],30,FALSE)</f>
        <v>0</v>
      </c>
      <c r="AC857">
        <f>VLOOKUP(CuentosContados[[#This Row],[Column1]],CuentosIndexados[],31,FALSE)</f>
        <v>0</v>
      </c>
      <c r="AD857">
        <f>VLOOKUP(CuentosContados[[#This Row],[Column1]],CuentosIndexados[],32,FALSE)</f>
        <v>0</v>
      </c>
      <c r="AE857">
        <f>VLOOKUP(CuentosContados[[#This Row],[Column1]],CuentosIndexados[],33,FALSE)</f>
        <v>0</v>
      </c>
      <c r="AF857">
        <f>VLOOKUP(CuentosContados[[#This Row],[Column1]],CuentosIndexados[],34,FALSE)</f>
        <v>0</v>
      </c>
      <c r="AG857">
        <f>VLOOKUP(CuentosContados[[#This Row],[Column1]],CuentosIndexados[],35,FALSE)</f>
        <v>0</v>
      </c>
      <c r="AH857">
        <f>VLOOKUP(CuentosContados[[#This Row],[Column1]],CuentosIndexados[],36,FALSE)</f>
        <v>0</v>
      </c>
      <c r="AI857">
        <f>VLOOKUP(CuentosContados[[#This Row],[Column1]],CuentosIndexados[],37,FALSE)</f>
        <v>0</v>
      </c>
      <c r="AJ857">
        <f>VLOOKUP(CuentosContados[[#This Row],[Column1]],CuentosIndexados[],38,FALSE)</f>
        <v>0</v>
      </c>
      <c r="AK857">
        <f>VLOOKUP(CuentosContados[[#This Row],[Column1]],CuentosIndexados[],39,FALSE)</f>
        <v>0</v>
      </c>
    </row>
    <row r="858" spans="1:37" x14ac:dyDescent="0.25">
      <c r="A858" t="s">
        <v>829</v>
      </c>
      <c r="B858">
        <f>VLOOKUP(CuentosContados[[#This Row],[Column1]],CuentosIndexados[],3,FALSE)</f>
        <v>0</v>
      </c>
      <c r="C858">
        <f>VLOOKUP(CuentosContados[[#This Row],[Column1]],CuentosIndexados[],5,FALSE)</f>
        <v>0</v>
      </c>
      <c r="D858">
        <f>VLOOKUP(CuentosContados[[#This Row],[Column1]],CuentosIndexados[],6,FALSE)</f>
        <v>0</v>
      </c>
      <c r="E858">
        <f>VLOOKUP(CuentosContados[[#This Row],[Column1]],CuentosIndexados[],7,FALSE)</f>
        <v>0</v>
      </c>
      <c r="F858" t="str">
        <f>VLOOKUP(CuentosContados[[#This Row],[Column1]],CuentosIndexados[],8,FALSE)</f>
        <v>deseo</v>
      </c>
      <c r="G858">
        <f>VLOOKUP(CuentosContados[[#This Row],[Column1]],CuentosIndexados[],9,FALSE)</f>
        <v>0</v>
      </c>
      <c r="H858">
        <f>VLOOKUP(CuentosContados[[#This Row],[Column1]],CuentosIndexados[],10,FALSE)</f>
        <v>0</v>
      </c>
      <c r="I858">
        <f>VLOOKUP(CuentosContados[[#This Row],[Column1]],CuentosIndexados[],11,FALSE)</f>
        <v>0</v>
      </c>
      <c r="J858" t="str">
        <f>VLOOKUP(CuentosContados[[#This Row],[Column1]],CuentosIndexados[],12,FALSE)</f>
        <v>trabajo</v>
      </c>
      <c r="K858">
        <f>VLOOKUP(CuentosContados[[#This Row],[Column1]],CuentosIndexados[],13,FALSE)</f>
        <v>0</v>
      </c>
      <c r="L858">
        <f>VLOOKUP(CuentosContados[[#This Row],[Column1]],CuentosIndexados[],14,FALSE)</f>
        <v>0</v>
      </c>
      <c r="M858">
        <f>VLOOKUP(CuentosContados[[#This Row],[Column1]],CuentosIndexados[],15,FALSE)</f>
        <v>0</v>
      </c>
      <c r="N858">
        <f>VLOOKUP(CuentosContados[[#This Row],[Column1]],CuentosIndexados[],16,FALSE)</f>
        <v>0</v>
      </c>
      <c r="O858">
        <f>VLOOKUP(CuentosContados[[#This Row],[Column1]],CuentosIndexados[],17,FALSE)</f>
        <v>0</v>
      </c>
      <c r="P858">
        <f>VLOOKUP(CuentosContados[[#This Row],[Column1]],CuentosIndexados[],18,FALSE)</f>
        <v>0</v>
      </c>
      <c r="Q858">
        <f>VLOOKUP(CuentosContados[[#This Row],[Column1]],CuentosIndexados[],19,FALSE)</f>
        <v>0</v>
      </c>
      <c r="R858">
        <f>VLOOKUP(CuentosContados[[#This Row],[Column1]],CuentosIndexados[],20,FALSE)</f>
        <v>0</v>
      </c>
      <c r="S858">
        <f>VLOOKUP(CuentosContados[[#This Row],[Column1]],CuentosIndexados[],21,FALSE)</f>
        <v>0</v>
      </c>
      <c r="T858">
        <f>VLOOKUP(CuentosContados[[#This Row],[Column1]],CuentosIndexados[],22,FALSE)</f>
        <v>0</v>
      </c>
      <c r="U858">
        <f>VLOOKUP(CuentosContados[[#This Row],[Column1]],CuentosIndexados[],23,FALSE)</f>
        <v>0</v>
      </c>
      <c r="V858">
        <f>VLOOKUP(CuentosContados[[#This Row],[Column1]],CuentosIndexados[],24,FALSE)</f>
        <v>0</v>
      </c>
      <c r="W858" t="str">
        <f>VLOOKUP(CuentosContados[[#This Row],[Column1]],CuentosIndexados[],25,FALSE)</f>
        <v>adicciones</v>
      </c>
      <c r="X858">
        <f>VLOOKUP(CuentosContados[[#This Row],[Column1]],CuentosIndexados[],26,FALSE)</f>
        <v>0</v>
      </c>
      <c r="Y858">
        <f>VLOOKUP(CuentosContados[[#This Row],[Column1]],CuentosIndexados[],27,FALSE)</f>
        <v>0</v>
      </c>
      <c r="Z858">
        <f>VLOOKUP(CuentosContados[[#This Row],[Column1]],CuentosIndexados[],28,FALSE)</f>
        <v>0</v>
      </c>
      <c r="AA858">
        <f>VLOOKUP(CuentosContados[[#This Row],[Column1]],CuentosIndexados[],29,FALSE)</f>
        <v>0</v>
      </c>
      <c r="AB858">
        <f>VLOOKUP(CuentosContados[[#This Row],[Column1]],CuentosIndexados[],30,FALSE)</f>
        <v>0</v>
      </c>
      <c r="AC858">
        <f>VLOOKUP(CuentosContados[[#This Row],[Column1]],CuentosIndexados[],31,FALSE)</f>
        <v>0</v>
      </c>
      <c r="AD858">
        <f>VLOOKUP(CuentosContados[[#This Row],[Column1]],CuentosIndexados[],32,FALSE)</f>
        <v>0</v>
      </c>
      <c r="AE858">
        <f>VLOOKUP(CuentosContados[[#This Row],[Column1]],CuentosIndexados[],33,FALSE)</f>
        <v>0</v>
      </c>
      <c r="AF858">
        <f>VLOOKUP(CuentosContados[[#This Row],[Column1]],CuentosIndexados[],34,FALSE)</f>
        <v>0</v>
      </c>
      <c r="AG858">
        <f>VLOOKUP(CuentosContados[[#This Row],[Column1]],CuentosIndexados[],35,FALSE)</f>
        <v>0</v>
      </c>
      <c r="AH858">
        <f>VLOOKUP(CuentosContados[[#This Row],[Column1]],CuentosIndexados[],36,FALSE)</f>
        <v>0</v>
      </c>
      <c r="AI858">
        <f>VLOOKUP(CuentosContados[[#This Row],[Column1]],CuentosIndexados[],37,FALSE)</f>
        <v>0</v>
      </c>
      <c r="AJ858">
        <f>VLOOKUP(CuentosContados[[#This Row],[Column1]],CuentosIndexados[],38,FALSE)</f>
        <v>0</v>
      </c>
      <c r="AK858">
        <f>VLOOKUP(CuentosContados[[#This Row],[Column1]],CuentosIndexados[],39,FALSE)</f>
        <v>0</v>
      </c>
    </row>
    <row r="859" spans="1:37" x14ac:dyDescent="0.25">
      <c r="A859" t="s">
        <v>829</v>
      </c>
      <c r="B859">
        <f>VLOOKUP(CuentosContados[[#This Row],[Column1]],CuentosIndexados[],3,FALSE)</f>
        <v>0</v>
      </c>
      <c r="C859">
        <f>VLOOKUP(CuentosContados[[#This Row],[Column1]],CuentosIndexados[],5,FALSE)</f>
        <v>0</v>
      </c>
      <c r="D859">
        <f>VLOOKUP(CuentosContados[[#This Row],[Column1]],CuentosIndexados[],6,FALSE)</f>
        <v>0</v>
      </c>
      <c r="E859">
        <f>VLOOKUP(CuentosContados[[#This Row],[Column1]],CuentosIndexados[],7,FALSE)</f>
        <v>0</v>
      </c>
      <c r="F859" t="str">
        <f>VLOOKUP(CuentosContados[[#This Row],[Column1]],CuentosIndexados[],8,FALSE)</f>
        <v>deseo</v>
      </c>
      <c r="G859">
        <f>VLOOKUP(CuentosContados[[#This Row],[Column1]],CuentosIndexados[],9,FALSE)</f>
        <v>0</v>
      </c>
      <c r="H859">
        <f>VLOOKUP(CuentosContados[[#This Row],[Column1]],CuentosIndexados[],10,FALSE)</f>
        <v>0</v>
      </c>
      <c r="I859">
        <f>VLOOKUP(CuentosContados[[#This Row],[Column1]],CuentosIndexados[],11,FALSE)</f>
        <v>0</v>
      </c>
      <c r="J859" t="str">
        <f>VLOOKUP(CuentosContados[[#This Row],[Column1]],CuentosIndexados[],12,FALSE)</f>
        <v>trabajo</v>
      </c>
      <c r="K859">
        <f>VLOOKUP(CuentosContados[[#This Row],[Column1]],CuentosIndexados[],13,FALSE)</f>
        <v>0</v>
      </c>
      <c r="L859">
        <f>VLOOKUP(CuentosContados[[#This Row],[Column1]],CuentosIndexados[],14,FALSE)</f>
        <v>0</v>
      </c>
      <c r="M859">
        <f>VLOOKUP(CuentosContados[[#This Row],[Column1]],CuentosIndexados[],15,FALSE)</f>
        <v>0</v>
      </c>
      <c r="N859">
        <f>VLOOKUP(CuentosContados[[#This Row],[Column1]],CuentosIndexados[],16,FALSE)</f>
        <v>0</v>
      </c>
      <c r="O859">
        <f>VLOOKUP(CuentosContados[[#This Row],[Column1]],CuentosIndexados[],17,FALSE)</f>
        <v>0</v>
      </c>
      <c r="P859">
        <f>VLOOKUP(CuentosContados[[#This Row],[Column1]],CuentosIndexados[],18,FALSE)</f>
        <v>0</v>
      </c>
      <c r="Q859">
        <f>VLOOKUP(CuentosContados[[#This Row],[Column1]],CuentosIndexados[],19,FALSE)</f>
        <v>0</v>
      </c>
      <c r="R859">
        <f>VLOOKUP(CuentosContados[[#This Row],[Column1]],CuentosIndexados[],20,FALSE)</f>
        <v>0</v>
      </c>
      <c r="S859">
        <f>VLOOKUP(CuentosContados[[#This Row],[Column1]],CuentosIndexados[],21,FALSE)</f>
        <v>0</v>
      </c>
      <c r="T859">
        <f>VLOOKUP(CuentosContados[[#This Row],[Column1]],CuentosIndexados[],22,FALSE)</f>
        <v>0</v>
      </c>
      <c r="U859">
        <f>VLOOKUP(CuentosContados[[#This Row],[Column1]],CuentosIndexados[],23,FALSE)</f>
        <v>0</v>
      </c>
      <c r="V859">
        <f>VLOOKUP(CuentosContados[[#This Row],[Column1]],CuentosIndexados[],24,FALSE)</f>
        <v>0</v>
      </c>
      <c r="W859" t="str">
        <f>VLOOKUP(CuentosContados[[#This Row],[Column1]],CuentosIndexados[],25,FALSE)</f>
        <v>adicciones</v>
      </c>
      <c r="X859">
        <f>VLOOKUP(CuentosContados[[#This Row],[Column1]],CuentosIndexados[],26,FALSE)</f>
        <v>0</v>
      </c>
      <c r="Y859">
        <f>VLOOKUP(CuentosContados[[#This Row],[Column1]],CuentosIndexados[],27,FALSE)</f>
        <v>0</v>
      </c>
      <c r="Z859">
        <f>VLOOKUP(CuentosContados[[#This Row],[Column1]],CuentosIndexados[],28,FALSE)</f>
        <v>0</v>
      </c>
      <c r="AA859">
        <f>VLOOKUP(CuentosContados[[#This Row],[Column1]],CuentosIndexados[],29,FALSE)</f>
        <v>0</v>
      </c>
      <c r="AB859">
        <f>VLOOKUP(CuentosContados[[#This Row],[Column1]],CuentosIndexados[],30,FALSE)</f>
        <v>0</v>
      </c>
      <c r="AC859">
        <f>VLOOKUP(CuentosContados[[#This Row],[Column1]],CuentosIndexados[],31,FALSE)</f>
        <v>0</v>
      </c>
      <c r="AD859">
        <f>VLOOKUP(CuentosContados[[#This Row],[Column1]],CuentosIndexados[],32,FALSE)</f>
        <v>0</v>
      </c>
      <c r="AE859">
        <f>VLOOKUP(CuentosContados[[#This Row],[Column1]],CuentosIndexados[],33,FALSE)</f>
        <v>0</v>
      </c>
      <c r="AF859">
        <f>VLOOKUP(CuentosContados[[#This Row],[Column1]],CuentosIndexados[],34,FALSE)</f>
        <v>0</v>
      </c>
      <c r="AG859">
        <f>VLOOKUP(CuentosContados[[#This Row],[Column1]],CuentosIndexados[],35,FALSE)</f>
        <v>0</v>
      </c>
      <c r="AH859">
        <f>VLOOKUP(CuentosContados[[#This Row],[Column1]],CuentosIndexados[],36,FALSE)</f>
        <v>0</v>
      </c>
      <c r="AI859">
        <f>VLOOKUP(CuentosContados[[#This Row],[Column1]],CuentosIndexados[],37,FALSE)</f>
        <v>0</v>
      </c>
      <c r="AJ859">
        <f>VLOOKUP(CuentosContados[[#This Row],[Column1]],CuentosIndexados[],38,FALSE)</f>
        <v>0</v>
      </c>
      <c r="AK859">
        <f>VLOOKUP(CuentosContados[[#This Row],[Column1]],CuentosIndexados[],39,FALSE)</f>
        <v>0</v>
      </c>
    </row>
    <row r="860" spans="1:37" x14ac:dyDescent="0.25">
      <c r="A860" t="s">
        <v>829</v>
      </c>
      <c r="B860">
        <f>VLOOKUP(CuentosContados[[#This Row],[Column1]],CuentosIndexados[],3,FALSE)</f>
        <v>0</v>
      </c>
      <c r="C860">
        <f>VLOOKUP(CuentosContados[[#This Row],[Column1]],CuentosIndexados[],5,FALSE)</f>
        <v>0</v>
      </c>
      <c r="D860">
        <f>VLOOKUP(CuentosContados[[#This Row],[Column1]],CuentosIndexados[],6,FALSE)</f>
        <v>0</v>
      </c>
      <c r="E860">
        <f>VLOOKUP(CuentosContados[[#This Row],[Column1]],CuentosIndexados[],7,FALSE)</f>
        <v>0</v>
      </c>
      <c r="F860" t="str">
        <f>VLOOKUP(CuentosContados[[#This Row],[Column1]],CuentosIndexados[],8,FALSE)</f>
        <v>deseo</v>
      </c>
      <c r="G860">
        <f>VLOOKUP(CuentosContados[[#This Row],[Column1]],CuentosIndexados[],9,FALSE)</f>
        <v>0</v>
      </c>
      <c r="H860">
        <f>VLOOKUP(CuentosContados[[#This Row],[Column1]],CuentosIndexados[],10,FALSE)</f>
        <v>0</v>
      </c>
      <c r="I860">
        <f>VLOOKUP(CuentosContados[[#This Row],[Column1]],CuentosIndexados[],11,FALSE)</f>
        <v>0</v>
      </c>
      <c r="J860" t="str">
        <f>VLOOKUP(CuentosContados[[#This Row],[Column1]],CuentosIndexados[],12,FALSE)</f>
        <v>trabajo</v>
      </c>
      <c r="K860">
        <f>VLOOKUP(CuentosContados[[#This Row],[Column1]],CuentosIndexados[],13,FALSE)</f>
        <v>0</v>
      </c>
      <c r="L860">
        <f>VLOOKUP(CuentosContados[[#This Row],[Column1]],CuentosIndexados[],14,FALSE)</f>
        <v>0</v>
      </c>
      <c r="M860">
        <f>VLOOKUP(CuentosContados[[#This Row],[Column1]],CuentosIndexados[],15,FALSE)</f>
        <v>0</v>
      </c>
      <c r="N860">
        <f>VLOOKUP(CuentosContados[[#This Row],[Column1]],CuentosIndexados[],16,FALSE)</f>
        <v>0</v>
      </c>
      <c r="O860">
        <f>VLOOKUP(CuentosContados[[#This Row],[Column1]],CuentosIndexados[],17,FALSE)</f>
        <v>0</v>
      </c>
      <c r="P860">
        <f>VLOOKUP(CuentosContados[[#This Row],[Column1]],CuentosIndexados[],18,FALSE)</f>
        <v>0</v>
      </c>
      <c r="Q860">
        <f>VLOOKUP(CuentosContados[[#This Row],[Column1]],CuentosIndexados[],19,FALSE)</f>
        <v>0</v>
      </c>
      <c r="R860">
        <f>VLOOKUP(CuentosContados[[#This Row],[Column1]],CuentosIndexados[],20,FALSE)</f>
        <v>0</v>
      </c>
      <c r="S860">
        <f>VLOOKUP(CuentosContados[[#This Row],[Column1]],CuentosIndexados[],21,FALSE)</f>
        <v>0</v>
      </c>
      <c r="T860">
        <f>VLOOKUP(CuentosContados[[#This Row],[Column1]],CuentosIndexados[],22,FALSE)</f>
        <v>0</v>
      </c>
      <c r="U860">
        <f>VLOOKUP(CuentosContados[[#This Row],[Column1]],CuentosIndexados[],23,FALSE)</f>
        <v>0</v>
      </c>
      <c r="V860">
        <f>VLOOKUP(CuentosContados[[#This Row],[Column1]],CuentosIndexados[],24,FALSE)</f>
        <v>0</v>
      </c>
      <c r="W860" t="str">
        <f>VLOOKUP(CuentosContados[[#This Row],[Column1]],CuentosIndexados[],25,FALSE)</f>
        <v>adicciones</v>
      </c>
      <c r="X860">
        <f>VLOOKUP(CuentosContados[[#This Row],[Column1]],CuentosIndexados[],26,FALSE)</f>
        <v>0</v>
      </c>
      <c r="Y860">
        <f>VLOOKUP(CuentosContados[[#This Row],[Column1]],CuentosIndexados[],27,FALSE)</f>
        <v>0</v>
      </c>
      <c r="Z860">
        <f>VLOOKUP(CuentosContados[[#This Row],[Column1]],CuentosIndexados[],28,FALSE)</f>
        <v>0</v>
      </c>
      <c r="AA860">
        <f>VLOOKUP(CuentosContados[[#This Row],[Column1]],CuentosIndexados[],29,FALSE)</f>
        <v>0</v>
      </c>
      <c r="AB860">
        <f>VLOOKUP(CuentosContados[[#This Row],[Column1]],CuentosIndexados[],30,FALSE)</f>
        <v>0</v>
      </c>
      <c r="AC860">
        <f>VLOOKUP(CuentosContados[[#This Row],[Column1]],CuentosIndexados[],31,FALSE)</f>
        <v>0</v>
      </c>
      <c r="AD860">
        <f>VLOOKUP(CuentosContados[[#This Row],[Column1]],CuentosIndexados[],32,FALSE)</f>
        <v>0</v>
      </c>
      <c r="AE860">
        <f>VLOOKUP(CuentosContados[[#This Row],[Column1]],CuentosIndexados[],33,FALSE)</f>
        <v>0</v>
      </c>
      <c r="AF860">
        <f>VLOOKUP(CuentosContados[[#This Row],[Column1]],CuentosIndexados[],34,FALSE)</f>
        <v>0</v>
      </c>
      <c r="AG860">
        <f>VLOOKUP(CuentosContados[[#This Row],[Column1]],CuentosIndexados[],35,FALSE)</f>
        <v>0</v>
      </c>
      <c r="AH860">
        <f>VLOOKUP(CuentosContados[[#This Row],[Column1]],CuentosIndexados[],36,FALSE)</f>
        <v>0</v>
      </c>
      <c r="AI860">
        <f>VLOOKUP(CuentosContados[[#This Row],[Column1]],CuentosIndexados[],37,FALSE)</f>
        <v>0</v>
      </c>
      <c r="AJ860">
        <f>VLOOKUP(CuentosContados[[#This Row],[Column1]],CuentosIndexados[],38,FALSE)</f>
        <v>0</v>
      </c>
      <c r="AK860">
        <f>VLOOKUP(CuentosContados[[#This Row],[Column1]],CuentosIndexados[],39,FALSE)</f>
        <v>0</v>
      </c>
    </row>
    <row r="861" spans="1:37" x14ac:dyDescent="0.25">
      <c r="A861" t="s">
        <v>829</v>
      </c>
      <c r="B861">
        <f>VLOOKUP(CuentosContados[[#This Row],[Column1]],CuentosIndexados[],3,FALSE)</f>
        <v>0</v>
      </c>
      <c r="C861">
        <f>VLOOKUP(CuentosContados[[#This Row],[Column1]],CuentosIndexados[],5,FALSE)</f>
        <v>0</v>
      </c>
      <c r="D861">
        <f>VLOOKUP(CuentosContados[[#This Row],[Column1]],CuentosIndexados[],6,FALSE)</f>
        <v>0</v>
      </c>
      <c r="E861">
        <f>VLOOKUP(CuentosContados[[#This Row],[Column1]],CuentosIndexados[],7,FALSE)</f>
        <v>0</v>
      </c>
      <c r="F861" t="str">
        <f>VLOOKUP(CuentosContados[[#This Row],[Column1]],CuentosIndexados[],8,FALSE)</f>
        <v>deseo</v>
      </c>
      <c r="G861">
        <f>VLOOKUP(CuentosContados[[#This Row],[Column1]],CuentosIndexados[],9,FALSE)</f>
        <v>0</v>
      </c>
      <c r="H861">
        <f>VLOOKUP(CuentosContados[[#This Row],[Column1]],CuentosIndexados[],10,FALSE)</f>
        <v>0</v>
      </c>
      <c r="I861">
        <f>VLOOKUP(CuentosContados[[#This Row],[Column1]],CuentosIndexados[],11,FALSE)</f>
        <v>0</v>
      </c>
      <c r="J861" t="str">
        <f>VLOOKUP(CuentosContados[[#This Row],[Column1]],CuentosIndexados[],12,FALSE)</f>
        <v>trabajo</v>
      </c>
      <c r="K861">
        <f>VLOOKUP(CuentosContados[[#This Row],[Column1]],CuentosIndexados[],13,FALSE)</f>
        <v>0</v>
      </c>
      <c r="L861">
        <f>VLOOKUP(CuentosContados[[#This Row],[Column1]],CuentosIndexados[],14,FALSE)</f>
        <v>0</v>
      </c>
      <c r="M861">
        <f>VLOOKUP(CuentosContados[[#This Row],[Column1]],CuentosIndexados[],15,FALSE)</f>
        <v>0</v>
      </c>
      <c r="N861">
        <f>VLOOKUP(CuentosContados[[#This Row],[Column1]],CuentosIndexados[],16,FALSE)</f>
        <v>0</v>
      </c>
      <c r="O861">
        <f>VLOOKUP(CuentosContados[[#This Row],[Column1]],CuentosIndexados[],17,FALSE)</f>
        <v>0</v>
      </c>
      <c r="P861">
        <f>VLOOKUP(CuentosContados[[#This Row],[Column1]],CuentosIndexados[],18,FALSE)</f>
        <v>0</v>
      </c>
      <c r="Q861">
        <f>VLOOKUP(CuentosContados[[#This Row],[Column1]],CuentosIndexados[],19,FALSE)</f>
        <v>0</v>
      </c>
      <c r="R861">
        <f>VLOOKUP(CuentosContados[[#This Row],[Column1]],CuentosIndexados[],20,FALSE)</f>
        <v>0</v>
      </c>
      <c r="S861">
        <f>VLOOKUP(CuentosContados[[#This Row],[Column1]],CuentosIndexados[],21,FALSE)</f>
        <v>0</v>
      </c>
      <c r="T861">
        <f>VLOOKUP(CuentosContados[[#This Row],[Column1]],CuentosIndexados[],22,FALSE)</f>
        <v>0</v>
      </c>
      <c r="U861">
        <f>VLOOKUP(CuentosContados[[#This Row],[Column1]],CuentosIndexados[],23,FALSE)</f>
        <v>0</v>
      </c>
      <c r="V861">
        <f>VLOOKUP(CuentosContados[[#This Row],[Column1]],CuentosIndexados[],24,FALSE)</f>
        <v>0</v>
      </c>
      <c r="W861" t="str">
        <f>VLOOKUP(CuentosContados[[#This Row],[Column1]],CuentosIndexados[],25,FALSE)</f>
        <v>adicciones</v>
      </c>
      <c r="X861">
        <f>VLOOKUP(CuentosContados[[#This Row],[Column1]],CuentosIndexados[],26,FALSE)</f>
        <v>0</v>
      </c>
      <c r="Y861">
        <f>VLOOKUP(CuentosContados[[#This Row],[Column1]],CuentosIndexados[],27,FALSE)</f>
        <v>0</v>
      </c>
      <c r="Z861">
        <f>VLOOKUP(CuentosContados[[#This Row],[Column1]],CuentosIndexados[],28,FALSE)</f>
        <v>0</v>
      </c>
      <c r="AA861">
        <f>VLOOKUP(CuentosContados[[#This Row],[Column1]],CuentosIndexados[],29,FALSE)</f>
        <v>0</v>
      </c>
      <c r="AB861">
        <f>VLOOKUP(CuentosContados[[#This Row],[Column1]],CuentosIndexados[],30,FALSE)</f>
        <v>0</v>
      </c>
      <c r="AC861">
        <f>VLOOKUP(CuentosContados[[#This Row],[Column1]],CuentosIndexados[],31,FALSE)</f>
        <v>0</v>
      </c>
      <c r="AD861">
        <f>VLOOKUP(CuentosContados[[#This Row],[Column1]],CuentosIndexados[],32,FALSE)</f>
        <v>0</v>
      </c>
      <c r="AE861">
        <f>VLOOKUP(CuentosContados[[#This Row],[Column1]],CuentosIndexados[],33,FALSE)</f>
        <v>0</v>
      </c>
      <c r="AF861">
        <f>VLOOKUP(CuentosContados[[#This Row],[Column1]],CuentosIndexados[],34,FALSE)</f>
        <v>0</v>
      </c>
      <c r="AG861">
        <f>VLOOKUP(CuentosContados[[#This Row],[Column1]],CuentosIndexados[],35,FALSE)</f>
        <v>0</v>
      </c>
      <c r="AH861">
        <f>VLOOKUP(CuentosContados[[#This Row],[Column1]],CuentosIndexados[],36,FALSE)</f>
        <v>0</v>
      </c>
      <c r="AI861">
        <f>VLOOKUP(CuentosContados[[#This Row],[Column1]],CuentosIndexados[],37,FALSE)</f>
        <v>0</v>
      </c>
      <c r="AJ861">
        <f>VLOOKUP(CuentosContados[[#This Row],[Column1]],CuentosIndexados[],38,FALSE)</f>
        <v>0</v>
      </c>
      <c r="AK861">
        <f>VLOOKUP(CuentosContados[[#This Row],[Column1]],CuentosIndexados[],39,FALSE)</f>
        <v>0</v>
      </c>
    </row>
    <row r="862" spans="1:37" x14ac:dyDescent="0.25">
      <c r="A862" t="s">
        <v>829</v>
      </c>
      <c r="B862">
        <f>VLOOKUP(CuentosContados[[#This Row],[Column1]],CuentosIndexados[],3,FALSE)</f>
        <v>0</v>
      </c>
      <c r="C862">
        <f>VLOOKUP(CuentosContados[[#This Row],[Column1]],CuentosIndexados[],5,FALSE)</f>
        <v>0</v>
      </c>
      <c r="D862">
        <f>VLOOKUP(CuentosContados[[#This Row],[Column1]],CuentosIndexados[],6,FALSE)</f>
        <v>0</v>
      </c>
      <c r="E862">
        <f>VLOOKUP(CuentosContados[[#This Row],[Column1]],CuentosIndexados[],7,FALSE)</f>
        <v>0</v>
      </c>
      <c r="F862" t="str">
        <f>VLOOKUP(CuentosContados[[#This Row],[Column1]],CuentosIndexados[],8,FALSE)</f>
        <v>deseo</v>
      </c>
      <c r="G862">
        <f>VLOOKUP(CuentosContados[[#This Row],[Column1]],CuentosIndexados[],9,FALSE)</f>
        <v>0</v>
      </c>
      <c r="H862">
        <f>VLOOKUP(CuentosContados[[#This Row],[Column1]],CuentosIndexados[],10,FALSE)</f>
        <v>0</v>
      </c>
      <c r="I862">
        <f>VLOOKUP(CuentosContados[[#This Row],[Column1]],CuentosIndexados[],11,FALSE)</f>
        <v>0</v>
      </c>
      <c r="J862" t="str">
        <f>VLOOKUP(CuentosContados[[#This Row],[Column1]],CuentosIndexados[],12,FALSE)</f>
        <v>trabajo</v>
      </c>
      <c r="K862">
        <f>VLOOKUP(CuentosContados[[#This Row],[Column1]],CuentosIndexados[],13,FALSE)</f>
        <v>0</v>
      </c>
      <c r="L862">
        <f>VLOOKUP(CuentosContados[[#This Row],[Column1]],CuentosIndexados[],14,FALSE)</f>
        <v>0</v>
      </c>
      <c r="M862">
        <f>VLOOKUP(CuentosContados[[#This Row],[Column1]],CuentosIndexados[],15,FALSE)</f>
        <v>0</v>
      </c>
      <c r="N862">
        <f>VLOOKUP(CuentosContados[[#This Row],[Column1]],CuentosIndexados[],16,FALSE)</f>
        <v>0</v>
      </c>
      <c r="O862">
        <f>VLOOKUP(CuentosContados[[#This Row],[Column1]],CuentosIndexados[],17,FALSE)</f>
        <v>0</v>
      </c>
      <c r="P862">
        <f>VLOOKUP(CuentosContados[[#This Row],[Column1]],CuentosIndexados[],18,FALSE)</f>
        <v>0</v>
      </c>
      <c r="Q862">
        <f>VLOOKUP(CuentosContados[[#This Row],[Column1]],CuentosIndexados[],19,FALSE)</f>
        <v>0</v>
      </c>
      <c r="R862">
        <f>VLOOKUP(CuentosContados[[#This Row],[Column1]],CuentosIndexados[],20,FALSE)</f>
        <v>0</v>
      </c>
      <c r="S862">
        <f>VLOOKUP(CuentosContados[[#This Row],[Column1]],CuentosIndexados[],21,FALSE)</f>
        <v>0</v>
      </c>
      <c r="T862">
        <f>VLOOKUP(CuentosContados[[#This Row],[Column1]],CuentosIndexados[],22,FALSE)</f>
        <v>0</v>
      </c>
      <c r="U862">
        <f>VLOOKUP(CuentosContados[[#This Row],[Column1]],CuentosIndexados[],23,FALSE)</f>
        <v>0</v>
      </c>
      <c r="V862">
        <f>VLOOKUP(CuentosContados[[#This Row],[Column1]],CuentosIndexados[],24,FALSE)</f>
        <v>0</v>
      </c>
      <c r="W862" t="str">
        <f>VLOOKUP(CuentosContados[[#This Row],[Column1]],CuentosIndexados[],25,FALSE)</f>
        <v>adicciones</v>
      </c>
      <c r="X862">
        <f>VLOOKUP(CuentosContados[[#This Row],[Column1]],CuentosIndexados[],26,FALSE)</f>
        <v>0</v>
      </c>
      <c r="Y862">
        <f>VLOOKUP(CuentosContados[[#This Row],[Column1]],CuentosIndexados[],27,FALSE)</f>
        <v>0</v>
      </c>
      <c r="Z862">
        <f>VLOOKUP(CuentosContados[[#This Row],[Column1]],CuentosIndexados[],28,FALSE)</f>
        <v>0</v>
      </c>
      <c r="AA862">
        <f>VLOOKUP(CuentosContados[[#This Row],[Column1]],CuentosIndexados[],29,FALSE)</f>
        <v>0</v>
      </c>
      <c r="AB862">
        <f>VLOOKUP(CuentosContados[[#This Row],[Column1]],CuentosIndexados[],30,FALSE)</f>
        <v>0</v>
      </c>
      <c r="AC862">
        <f>VLOOKUP(CuentosContados[[#This Row],[Column1]],CuentosIndexados[],31,FALSE)</f>
        <v>0</v>
      </c>
      <c r="AD862">
        <f>VLOOKUP(CuentosContados[[#This Row],[Column1]],CuentosIndexados[],32,FALSE)</f>
        <v>0</v>
      </c>
      <c r="AE862">
        <f>VLOOKUP(CuentosContados[[#This Row],[Column1]],CuentosIndexados[],33,FALSE)</f>
        <v>0</v>
      </c>
      <c r="AF862">
        <f>VLOOKUP(CuentosContados[[#This Row],[Column1]],CuentosIndexados[],34,FALSE)</f>
        <v>0</v>
      </c>
      <c r="AG862">
        <f>VLOOKUP(CuentosContados[[#This Row],[Column1]],CuentosIndexados[],35,FALSE)</f>
        <v>0</v>
      </c>
      <c r="AH862">
        <f>VLOOKUP(CuentosContados[[#This Row],[Column1]],CuentosIndexados[],36,FALSE)</f>
        <v>0</v>
      </c>
      <c r="AI862">
        <f>VLOOKUP(CuentosContados[[#This Row],[Column1]],CuentosIndexados[],37,FALSE)</f>
        <v>0</v>
      </c>
      <c r="AJ862">
        <f>VLOOKUP(CuentosContados[[#This Row],[Column1]],CuentosIndexados[],38,FALSE)</f>
        <v>0</v>
      </c>
      <c r="AK862">
        <f>VLOOKUP(CuentosContados[[#This Row],[Column1]],CuentosIndexados[],39,FALSE)</f>
        <v>0</v>
      </c>
    </row>
    <row r="863" spans="1:37" x14ac:dyDescent="0.25">
      <c r="A863" t="s">
        <v>829</v>
      </c>
      <c r="B863">
        <f>VLOOKUP(CuentosContados[[#This Row],[Column1]],CuentosIndexados[],3,FALSE)</f>
        <v>0</v>
      </c>
      <c r="C863">
        <f>VLOOKUP(CuentosContados[[#This Row],[Column1]],CuentosIndexados[],5,FALSE)</f>
        <v>0</v>
      </c>
      <c r="D863">
        <f>VLOOKUP(CuentosContados[[#This Row],[Column1]],CuentosIndexados[],6,FALSE)</f>
        <v>0</v>
      </c>
      <c r="E863">
        <f>VLOOKUP(CuentosContados[[#This Row],[Column1]],CuentosIndexados[],7,FALSE)</f>
        <v>0</v>
      </c>
      <c r="F863" t="str">
        <f>VLOOKUP(CuentosContados[[#This Row],[Column1]],CuentosIndexados[],8,FALSE)</f>
        <v>deseo</v>
      </c>
      <c r="G863">
        <f>VLOOKUP(CuentosContados[[#This Row],[Column1]],CuentosIndexados[],9,FALSE)</f>
        <v>0</v>
      </c>
      <c r="H863">
        <f>VLOOKUP(CuentosContados[[#This Row],[Column1]],CuentosIndexados[],10,FALSE)</f>
        <v>0</v>
      </c>
      <c r="I863">
        <f>VLOOKUP(CuentosContados[[#This Row],[Column1]],CuentosIndexados[],11,FALSE)</f>
        <v>0</v>
      </c>
      <c r="J863" t="str">
        <f>VLOOKUP(CuentosContados[[#This Row],[Column1]],CuentosIndexados[],12,FALSE)</f>
        <v>trabajo</v>
      </c>
      <c r="K863">
        <f>VLOOKUP(CuentosContados[[#This Row],[Column1]],CuentosIndexados[],13,FALSE)</f>
        <v>0</v>
      </c>
      <c r="L863">
        <f>VLOOKUP(CuentosContados[[#This Row],[Column1]],CuentosIndexados[],14,FALSE)</f>
        <v>0</v>
      </c>
      <c r="M863">
        <f>VLOOKUP(CuentosContados[[#This Row],[Column1]],CuentosIndexados[],15,FALSE)</f>
        <v>0</v>
      </c>
      <c r="N863">
        <f>VLOOKUP(CuentosContados[[#This Row],[Column1]],CuentosIndexados[],16,FALSE)</f>
        <v>0</v>
      </c>
      <c r="O863">
        <f>VLOOKUP(CuentosContados[[#This Row],[Column1]],CuentosIndexados[],17,FALSE)</f>
        <v>0</v>
      </c>
      <c r="P863">
        <f>VLOOKUP(CuentosContados[[#This Row],[Column1]],CuentosIndexados[],18,FALSE)</f>
        <v>0</v>
      </c>
      <c r="Q863">
        <f>VLOOKUP(CuentosContados[[#This Row],[Column1]],CuentosIndexados[],19,FALSE)</f>
        <v>0</v>
      </c>
      <c r="R863">
        <f>VLOOKUP(CuentosContados[[#This Row],[Column1]],CuentosIndexados[],20,FALSE)</f>
        <v>0</v>
      </c>
      <c r="S863">
        <f>VLOOKUP(CuentosContados[[#This Row],[Column1]],CuentosIndexados[],21,FALSE)</f>
        <v>0</v>
      </c>
      <c r="T863">
        <f>VLOOKUP(CuentosContados[[#This Row],[Column1]],CuentosIndexados[],22,FALSE)</f>
        <v>0</v>
      </c>
      <c r="U863">
        <f>VLOOKUP(CuentosContados[[#This Row],[Column1]],CuentosIndexados[],23,FALSE)</f>
        <v>0</v>
      </c>
      <c r="V863">
        <f>VLOOKUP(CuentosContados[[#This Row],[Column1]],CuentosIndexados[],24,FALSE)</f>
        <v>0</v>
      </c>
      <c r="W863" t="str">
        <f>VLOOKUP(CuentosContados[[#This Row],[Column1]],CuentosIndexados[],25,FALSE)</f>
        <v>adicciones</v>
      </c>
      <c r="X863">
        <f>VLOOKUP(CuentosContados[[#This Row],[Column1]],CuentosIndexados[],26,FALSE)</f>
        <v>0</v>
      </c>
      <c r="Y863">
        <f>VLOOKUP(CuentosContados[[#This Row],[Column1]],CuentosIndexados[],27,FALSE)</f>
        <v>0</v>
      </c>
      <c r="Z863">
        <f>VLOOKUP(CuentosContados[[#This Row],[Column1]],CuentosIndexados[],28,FALSE)</f>
        <v>0</v>
      </c>
      <c r="AA863">
        <f>VLOOKUP(CuentosContados[[#This Row],[Column1]],CuentosIndexados[],29,FALSE)</f>
        <v>0</v>
      </c>
      <c r="AB863">
        <f>VLOOKUP(CuentosContados[[#This Row],[Column1]],CuentosIndexados[],30,FALSE)</f>
        <v>0</v>
      </c>
      <c r="AC863">
        <f>VLOOKUP(CuentosContados[[#This Row],[Column1]],CuentosIndexados[],31,FALSE)</f>
        <v>0</v>
      </c>
      <c r="AD863">
        <f>VLOOKUP(CuentosContados[[#This Row],[Column1]],CuentosIndexados[],32,FALSE)</f>
        <v>0</v>
      </c>
      <c r="AE863">
        <f>VLOOKUP(CuentosContados[[#This Row],[Column1]],CuentosIndexados[],33,FALSE)</f>
        <v>0</v>
      </c>
      <c r="AF863">
        <f>VLOOKUP(CuentosContados[[#This Row],[Column1]],CuentosIndexados[],34,FALSE)</f>
        <v>0</v>
      </c>
      <c r="AG863">
        <f>VLOOKUP(CuentosContados[[#This Row],[Column1]],CuentosIndexados[],35,FALSE)</f>
        <v>0</v>
      </c>
      <c r="AH863">
        <f>VLOOKUP(CuentosContados[[#This Row],[Column1]],CuentosIndexados[],36,FALSE)</f>
        <v>0</v>
      </c>
      <c r="AI863">
        <f>VLOOKUP(CuentosContados[[#This Row],[Column1]],CuentosIndexados[],37,FALSE)</f>
        <v>0</v>
      </c>
      <c r="AJ863">
        <f>VLOOKUP(CuentosContados[[#This Row],[Column1]],CuentosIndexados[],38,FALSE)</f>
        <v>0</v>
      </c>
      <c r="AK863">
        <f>VLOOKUP(CuentosContados[[#This Row],[Column1]],CuentosIndexados[],39,FALSE)</f>
        <v>0</v>
      </c>
    </row>
    <row r="864" spans="1:37" x14ac:dyDescent="0.25">
      <c r="A864" t="s">
        <v>829</v>
      </c>
      <c r="B864">
        <f>VLOOKUP(CuentosContados[[#This Row],[Column1]],CuentosIndexados[],3,FALSE)</f>
        <v>0</v>
      </c>
      <c r="C864">
        <f>VLOOKUP(CuentosContados[[#This Row],[Column1]],CuentosIndexados[],5,FALSE)</f>
        <v>0</v>
      </c>
      <c r="D864">
        <f>VLOOKUP(CuentosContados[[#This Row],[Column1]],CuentosIndexados[],6,FALSE)</f>
        <v>0</v>
      </c>
      <c r="E864">
        <f>VLOOKUP(CuentosContados[[#This Row],[Column1]],CuentosIndexados[],7,FALSE)</f>
        <v>0</v>
      </c>
      <c r="F864" t="str">
        <f>VLOOKUP(CuentosContados[[#This Row],[Column1]],CuentosIndexados[],8,FALSE)</f>
        <v>deseo</v>
      </c>
      <c r="G864">
        <f>VLOOKUP(CuentosContados[[#This Row],[Column1]],CuentosIndexados[],9,FALSE)</f>
        <v>0</v>
      </c>
      <c r="H864">
        <f>VLOOKUP(CuentosContados[[#This Row],[Column1]],CuentosIndexados[],10,FALSE)</f>
        <v>0</v>
      </c>
      <c r="I864">
        <f>VLOOKUP(CuentosContados[[#This Row],[Column1]],CuentosIndexados[],11,FALSE)</f>
        <v>0</v>
      </c>
      <c r="J864" t="str">
        <f>VLOOKUP(CuentosContados[[#This Row],[Column1]],CuentosIndexados[],12,FALSE)</f>
        <v>trabajo</v>
      </c>
      <c r="K864">
        <f>VLOOKUP(CuentosContados[[#This Row],[Column1]],CuentosIndexados[],13,FALSE)</f>
        <v>0</v>
      </c>
      <c r="L864">
        <f>VLOOKUP(CuentosContados[[#This Row],[Column1]],CuentosIndexados[],14,FALSE)</f>
        <v>0</v>
      </c>
      <c r="M864">
        <f>VLOOKUP(CuentosContados[[#This Row],[Column1]],CuentosIndexados[],15,FALSE)</f>
        <v>0</v>
      </c>
      <c r="N864">
        <f>VLOOKUP(CuentosContados[[#This Row],[Column1]],CuentosIndexados[],16,FALSE)</f>
        <v>0</v>
      </c>
      <c r="O864">
        <f>VLOOKUP(CuentosContados[[#This Row],[Column1]],CuentosIndexados[],17,FALSE)</f>
        <v>0</v>
      </c>
      <c r="P864">
        <f>VLOOKUP(CuentosContados[[#This Row],[Column1]],CuentosIndexados[],18,FALSE)</f>
        <v>0</v>
      </c>
      <c r="Q864">
        <f>VLOOKUP(CuentosContados[[#This Row],[Column1]],CuentosIndexados[],19,FALSE)</f>
        <v>0</v>
      </c>
      <c r="R864">
        <f>VLOOKUP(CuentosContados[[#This Row],[Column1]],CuentosIndexados[],20,FALSE)</f>
        <v>0</v>
      </c>
      <c r="S864">
        <f>VLOOKUP(CuentosContados[[#This Row],[Column1]],CuentosIndexados[],21,FALSE)</f>
        <v>0</v>
      </c>
      <c r="T864">
        <f>VLOOKUP(CuentosContados[[#This Row],[Column1]],CuentosIndexados[],22,FALSE)</f>
        <v>0</v>
      </c>
      <c r="U864">
        <f>VLOOKUP(CuentosContados[[#This Row],[Column1]],CuentosIndexados[],23,FALSE)</f>
        <v>0</v>
      </c>
      <c r="V864">
        <f>VLOOKUP(CuentosContados[[#This Row],[Column1]],CuentosIndexados[],24,FALSE)</f>
        <v>0</v>
      </c>
      <c r="W864" t="str">
        <f>VLOOKUP(CuentosContados[[#This Row],[Column1]],CuentosIndexados[],25,FALSE)</f>
        <v>adicciones</v>
      </c>
      <c r="X864">
        <f>VLOOKUP(CuentosContados[[#This Row],[Column1]],CuentosIndexados[],26,FALSE)</f>
        <v>0</v>
      </c>
      <c r="Y864">
        <f>VLOOKUP(CuentosContados[[#This Row],[Column1]],CuentosIndexados[],27,FALSE)</f>
        <v>0</v>
      </c>
      <c r="Z864">
        <f>VLOOKUP(CuentosContados[[#This Row],[Column1]],CuentosIndexados[],28,FALSE)</f>
        <v>0</v>
      </c>
      <c r="AA864">
        <f>VLOOKUP(CuentosContados[[#This Row],[Column1]],CuentosIndexados[],29,FALSE)</f>
        <v>0</v>
      </c>
      <c r="AB864">
        <f>VLOOKUP(CuentosContados[[#This Row],[Column1]],CuentosIndexados[],30,FALSE)</f>
        <v>0</v>
      </c>
      <c r="AC864">
        <f>VLOOKUP(CuentosContados[[#This Row],[Column1]],CuentosIndexados[],31,FALSE)</f>
        <v>0</v>
      </c>
      <c r="AD864">
        <f>VLOOKUP(CuentosContados[[#This Row],[Column1]],CuentosIndexados[],32,FALSE)</f>
        <v>0</v>
      </c>
      <c r="AE864">
        <f>VLOOKUP(CuentosContados[[#This Row],[Column1]],CuentosIndexados[],33,FALSE)</f>
        <v>0</v>
      </c>
      <c r="AF864">
        <f>VLOOKUP(CuentosContados[[#This Row],[Column1]],CuentosIndexados[],34,FALSE)</f>
        <v>0</v>
      </c>
      <c r="AG864">
        <f>VLOOKUP(CuentosContados[[#This Row],[Column1]],CuentosIndexados[],35,FALSE)</f>
        <v>0</v>
      </c>
      <c r="AH864">
        <f>VLOOKUP(CuentosContados[[#This Row],[Column1]],CuentosIndexados[],36,FALSE)</f>
        <v>0</v>
      </c>
      <c r="AI864">
        <f>VLOOKUP(CuentosContados[[#This Row],[Column1]],CuentosIndexados[],37,FALSE)</f>
        <v>0</v>
      </c>
      <c r="AJ864">
        <f>VLOOKUP(CuentosContados[[#This Row],[Column1]],CuentosIndexados[],38,FALSE)</f>
        <v>0</v>
      </c>
      <c r="AK864">
        <f>VLOOKUP(CuentosContados[[#This Row],[Column1]],CuentosIndexados[],39,FALSE)</f>
        <v>0</v>
      </c>
    </row>
    <row r="865" spans="1:37" x14ac:dyDescent="0.25">
      <c r="A865" t="s">
        <v>829</v>
      </c>
      <c r="B865">
        <f>VLOOKUP(CuentosContados[[#This Row],[Column1]],CuentosIndexados[],3,FALSE)</f>
        <v>0</v>
      </c>
      <c r="C865">
        <f>VLOOKUP(CuentosContados[[#This Row],[Column1]],CuentosIndexados[],5,FALSE)</f>
        <v>0</v>
      </c>
      <c r="D865">
        <f>VLOOKUP(CuentosContados[[#This Row],[Column1]],CuentosIndexados[],6,FALSE)</f>
        <v>0</v>
      </c>
      <c r="E865">
        <f>VLOOKUP(CuentosContados[[#This Row],[Column1]],CuentosIndexados[],7,FALSE)</f>
        <v>0</v>
      </c>
      <c r="F865" t="str">
        <f>VLOOKUP(CuentosContados[[#This Row],[Column1]],CuentosIndexados[],8,FALSE)</f>
        <v>deseo</v>
      </c>
      <c r="G865">
        <f>VLOOKUP(CuentosContados[[#This Row],[Column1]],CuentosIndexados[],9,FALSE)</f>
        <v>0</v>
      </c>
      <c r="H865">
        <f>VLOOKUP(CuentosContados[[#This Row],[Column1]],CuentosIndexados[],10,FALSE)</f>
        <v>0</v>
      </c>
      <c r="I865">
        <f>VLOOKUP(CuentosContados[[#This Row],[Column1]],CuentosIndexados[],11,FALSE)</f>
        <v>0</v>
      </c>
      <c r="J865" t="str">
        <f>VLOOKUP(CuentosContados[[#This Row],[Column1]],CuentosIndexados[],12,FALSE)</f>
        <v>trabajo</v>
      </c>
      <c r="K865">
        <f>VLOOKUP(CuentosContados[[#This Row],[Column1]],CuentosIndexados[],13,FALSE)</f>
        <v>0</v>
      </c>
      <c r="L865">
        <f>VLOOKUP(CuentosContados[[#This Row],[Column1]],CuentosIndexados[],14,FALSE)</f>
        <v>0</v>
      </c>
      <c r="M865">
        <f>VLOOKUP(CuentosContados[[#This Row],[Column1]],CuentosIndexados[],15,FALSE)</f>
        <v>0</v>
      </c>
      <c r="N865">
        <f>VLOOKUP(CuentosContados[[#This Row],[Column1]],CuentosIndexados[],16,FALSE)</f>
        <v>0</v>
      </c>
      <c r="O865">
        <f>VLOOKUP(CuentosContados[[#This Row],[Column1]],CuentosIndexados[],17,FALSE)</f>
        <v>0</v>
      </c>
      <c r="P865">
        <f>VLOOKUP(CuentosContados[[#This Row],[Column1]],CuentosIndexados[],18,FALSE)</f>
        <v>0</v>
      </c>
      <c r="Q865">
        <f>VLOOKUP(CuentosContados[[#This Row],[Column1]],CuentosIndexados[],19,FALSE)</f>
        <v>0</v>
      </c>
      <c r="R865">
        <f>VLOOKUP(CuentosContados[[#This Row],[Column1]],CuentosIndexados[],20,FALSE)</f>
        <v>0</v>
      </c>
      <c r="S865">
        <f>VLOOKUP(CuentosContados[[#This Row],[Column1]],CuentosIndexados[],21,FALSE)</f>
        <v>0</v>
      </c>
      <c r="T865">
        <f>VLOOKUP(CuentosContados[[#This Row],[Column1]],CuentosIndexados[],22,FALSE)</f>
        <v>0</v>
      </c>
      <c r="U865">
        <f>VLOOKUP(CuentosContados[[#This Row],[Column1]],CuentosIndexados[],23,FALSE)</f>
        <v>0</v>
      </c>
      <c r="V865">
        <f>VLOOKUP(CuentosContados[[#This Row],[Column1]],CuentosIndexados[],24,FALSE)</f>
        <v>0</v>
      </c>
      <c r="W865" t="str">
        <f>VLOOKUP(CuentosContados[[#This Row],[Column1]],CuentosIndexados[],25,FALSE)</f>
        <v>adicciones</v>
      </c>
      <c r="X865">
        <f>VLOOKUP(CuentosContados[[#This Row],[Column1]],CuentosIndexados[],26,FALSE)</f>
        <v>0</v>
      </c>
      <c r="Y865">
        <f>VLOOKUP(CuentosContados[[#This Row],[Column1]],CuentosIndexados[],27,FALSE)</f>
        <v>0</v>
      </c>
      <c r="Z865">
        <f>VLOOKUP(CuentosContados[[#This Row],[Column1]],CuentosIndexados[],28,FALSE)</f>
        <v>0</v>
      </c>
      <c r="AA865">
        <f>VLOOKUP(CuentosContados[[#This Row],[Column1]],CuentosIndexados[],29,FALSE)</f>
        <v>0</v>
      </c>
      <c r="AB865">
        <f>VLOOKUP(CuentosContados[[#This Row],[Column1]],CuentosIndexados[],30,FALSE)</f>
        <v>0</v>
      </c>
      <c r="AC865">
        <f>VLOOKUP(CuentosContados[[#This Row],[Column1]],CuentosIndexados[],31,FALSE)</f>
        <v>0</v>
      </c>
      <c r="AD865">
        <f>VLOOKUP(CuentosContados[[#This Row],[Column1]],CuentosIndexados[],32,FALSE)</f>
        <v>0</v>
      </c>
      <c r="AE865">
        <f>VLOOKUP(CuentosContados[[#This Row],[Column1]],CuentosIndexados[],33,FALSE)</f>
        <v>0</v>
      </c>
      <c r="AF865">
        <f>VLOOKUP(CuentosContados[[#This Row],[Column1]],CuentosIndexados[],34,FALSE)</f>
        <v>0</v>
      </c>
      <c r="AG865">
        <f>VLOOKUP(CuentosContados[[#This Row],[Column1]],CuentosIndexados[],35,FALSE)</f>
        <v>0</v>
      </c>
      <c r="AH865">
        <f>VLOOKUP(CuentosContados[[#This Row],[Column1]],CuentosIndexados[],36,FALSE)</f>
        <v>0</v>
      </c>
      <c r="AI865">
        <f>VLOOKUP(CuentosContados[[#This Row],[Column1]],CuentosIndexados[],37,FALSE)</f>
        <v>0</v>
      </c>
      <c r="AJ865">
        <f>VLOOKUP(CuentosContados[[#This Row],[Column1]],CuentosIndexados[],38,FALSE)</f>
        <v>0</v>
      </c>
      <c r="AK865">
        <f>VLOOKUP(CuentosContados[[#This Row],[Column1]],CuentosIndexados[],39,FALSE)</f>
        <v>0</v>
      </c>
    </row>
    <row r="866" spans="1:37" x14ac:dyDescent="0.25">
      <c r="A866" t="s">
        <v>829</v>
      </c>
      <c r="B866">
        <f>VLOOKUP(CuentosContados[[#This Row],[Column1]],CuentosIndexados[],3,FALSE)</f>
        <v>0</v>
      </c>
      <c r="C866">
        <f>VLOOKUP(CuentosContados[[#This Row],[Column1]],CuentosIndexados[],5,FALSE)</f>
        <v>0</v>
      </c>
      <c r="D866">
        <f>VLOOKUP(CuentosContados[[#This Row],[Column1]],CuentosIndexados[],6,FALSE)</f>
        <v>0</v>
      </c>
      <c r="E866">
        <f>VLOOKUP(CuentosContados[[#This Row],[Column1]],CuentosIndexados[],7,FALSE)</f>
        <v>0</v>
      </c>
      <c r="F866" t="str">
        <f>VLOOKUP(CuentosContados[[#This Row],[Column1]],CuentosIndexados[],8,FALSE)</f>
        <v>deseo</v>
      </c>
      <c r="G866">
        <f>VLOOKUP(CuentosContados[[#This Row],[Column1]],CuentosIndexados[],9,FALSE)</f>
        <v>0</v>
      </c>
      <c r="H866">
        <f>VLOOKUP(CuentosContados[[#This Row],[Column1]],CuentosIndexados[],10,FALSE)</f>
        <v>0</v>
      </c>
      <c r="I866">
        <f>VLOOKUP(CuentosContados[[#This Row],[Column1]],CuentosIndexados[],11,FALSE)</f>
        <v>0</v>
      </c>
      <c r="J866" t="str">
        <f>VLOOKUP(CuentosContados[[#This Row],[Column1]],CuentosIndexados[],12,FALSE)</f>
        <v>trabajo</v>
      </c>
      <c r="K866">
        <f>VLOOKUP(CuentosContados[[#This Row],[Column1]],CuentosIndexados[],13,FALSE)</f>
        <v>0</v>
      </c>
      <c r="L866">
        <f>VLOOKUP(CuentosContados[[#This Row],[Column1]],CuentosIndexados[],14,FALSE)</f>
        <v>0</v>
      </c>
      <c r="M866">
        <f>VLOOKUP(CuentosContados[[#This Row],[Column1]],CuentosIndexados[],15,FALSE)</f>
        <v>0</v>
      </c>
      <c r="N866">
        <f>VLOOKUP(CuentosContados[[#This Row],[Column1]],CuentosIndexados[],16,FALSE)</f>
        <v>0</v>
      </c>
      <c r="O866">
        <f>VLOOKUP(CuentosContados[[#This Row],[Column1]],CuentosIndexados[],17,FALSE)</f>
        <v>0</v>
      </c>
      <c r="P866">
        <f>VLOOKUP(CuentosContados[[#This Row],[Column1]],CuentosIndexados[],18,FALSE)</f>
        <v>0</v>
      </c>
      <c r="Q866">
        <f>VLOOKUP(CuentosContados[[#This Row],[Column1]],CuentosIndexados[],19,FALSE)</f>
        <v>0</v>
      </c>
      <c r="R866">
        <f>VLOOKUP(CuentosContados[[#This Row],[Column1]],CuentosIndexados[],20,FALSE)</f>
        <v>0</v>
      </c>
      <c r="S866">
        <f>VLOOKUP(CuentosContados[[#This Row],[Column1]],CuentosIndexados[],21,FALSE)</f>
        <v>0</v>
      </c>
      <c r="T866">
        <f>VLOOKUP(CuentosContados[[#This Row],[Column1]],CuentosIndexados[],22,FALSE)</f>
        <v>0</v>
      </c>
      <c r="U866">
        <f>VLOOKUP(CuentosContados[[#This Row],[Column1]],CuentosIndexados[],23,FALSE)</f>
        <v>0</v>
      </c>
      <c r="V866">
        <f>VLOOKUP(CuentosContados[[#This Row],[Column1]],CuentosIndexados[],24,FALSE)</f>
        <v>0</v>
      </c>
      <c r="W866" t="str">
        <f>VLOOKUP(CuentosContados[[#This Row],[Column1]],CuentosIndexados[],25,FALSE)</f>
        <v>adicciones</v>
      </c>
      <c r="X866">
        <f>VLOOKUP(CuentosContados[[#This Row],[Column1]],CuentosIndexados[],26,FALSE)</f>
        <v>0</v>
      </c>
      <c r="Y866">
        <f>VLOOKUP(CuentosContados[[#This Row],[Column1]],CuentosIndexados[],27,FALSE)</f>
        <v>0</v>
      </c>
      <c r="Z866">
        <f>VLOOKUP(CuentosContados[[#This Row],[Column1]],CuentosIndexados[],28,FALSE)</f>
        <v>0</v>
      </c>
      <c r="AA866">
        <f>VLOOKUP(CuentosContados[[#This Row],[Column1]],CuentosIndexados[],29,FALSE)</f>
        <v>0</v>
      </c>
      <c r="AB866">
        <f>VLOOKUP(CuentosContados[[#This Row],[Column1]],CuentosIndexados[],30,FALSE)</f>
        <v>0</v>
      </c>
      <c r="AC866">
        <f>VLOOKUP(CuentosContados[[#This Row],[Column1]],CuentosIndexados[],31,FALSE)</f>
        <v>0</v>
      </c>
      <c r="AD866">
        <f>VLOOKUP(CuentosContados[[#This Row],[Column1]],CuentosIndexados[],32,FALSE)</f>
        <v>0</v>
      </c>
      <c r="AE866">
        <f>VLOOKUP(CuentosContados[[#This Row],[Column1]],CuentosIndexados[],33,FALSE)</f>
        <v>0</v>
      </c>
      <c r="AF866">
        <f>VLOOKUP(CuentosContados[[#This Row],[Column1]],CuentosIndexados[],34,FALSE)</f>
        <v>0</v>
      </c>
      <c r="AG866">
        <f>VLOOKUP(CuentosContados[[#This Row],[Column1]],CuentosIndexados[],35,FALSE)</f>
        <v>0</v>
      </c>
      <c r="AH866">
        <f>VLOOKUP(CuentosContados[[#This Row],[Column1]],CuentosIndexados[],36,FALSE)</f>
        <v>0</v>
      </c>
      <c r="AI866">
        <f>VLOOKUP(CuentosContados[[#This Row],[Column1]],CuentosIndexados[],37,FALSE)</f>
        <v>0</v>
      </c>
      <c r="AJ866">
        <f>VLOOKUP(CuentosContados[[#This Row],[Column1]],CuentosIndexados[],38,FALSE)</f>
        <v>0</v>
      </c>
      <c r="AK866">
        <f>VLOOKUP(CuentosContados[[#This Row],[Column1]],CuentosIndexados[],39,FALSE)</f>
        <v>0</v>
      </c>
    </row>
    <row r="867" spans="1:37" x14ac:dyDescent="0.25">
      <c r="A867" t="s">
        <v>829</v>
      </c>
      <c r="B867">
        <f>VLOOKUP(CuentosContados[[#This Row],[Column1]],CuentosIndexados[],3,FALSE)</f>
        <v>0</v>
      </c>
      <c r="C867">
        <f>VLOOKUP(CuentosContados[[#This Row],[Column1]],CuentosIndexados[],5,FALSE)</f>
        <v>0</v>
      </c>
      <c r="D867">
        <f>VLOOKUP(CuentosContados[[#This Row],[Column1]],CuentosIndexados[],6,FALSE)</f>
        <v>0</v>
      </c>
      <c r="E867">
        <f>VLOOKUP(CuentosContados[[#This Row],[Column1]],CuentosIndexados[],7,FALSE)</f>
        <v>0</v>
      </c>
      <c r="F867" t="str">
        <f>VLOOKUP(CuentosContados[[#This Row],[Column1]],CuentosIndexados[],8,FALSE)</f>
        <v>deseo</v>
      </c>
      <c r="G867">
        <f>VLOOKUP(CuentosContados[[#This Row],[Column1]],CuentosIndexados[],9,FALSE)</f>
        <v>0</v>
      </c>
      <c r="H867">
        <f>VLOOKUP(CuentosContados[[#This Row],[Column1]],CuentosIndexados[],10,FALSE)</f>
        <v>0</v>
      </c>
      <c r="I867">
        <f>VLOOKUP(CuentosContados[[#This Row],[Column1]],CuentosIndexados[],11,FALSE)</f>
        <v>0</v>
      </c>
      <c r="J867" t="str">
        <f>VLOOKUP(CuentosContados[[#This Row],[Column1]],CuentosIndexados[],12,FALSE)</f>
        <v>trabajo</v>
      </c>
      <c r="K867">
        <f>VLOOKUP(CuentosContados[[#This Row],[Column1]],CuentosIndexados[],13,FALSE)</f>
        <v>0</v>
      </c>
      <c r="L867">
        <f>VLOOKUP(CuentosContados[[#This Row],[Column1]],CuentosIndexados[],14,FALSE)</f>
        <v>0</v>
      </c>
      <c r="M867">
        <f>VLOOKUP(CuentosContados[[#This Row],[Column1]],CuentosIndexados[],15,FALSE)</f>
        <v>0</v>
      </c>
      <c r="N867">
        <f>VLOOKUP(CuentosContados[[#This Row],[Column1]],CuentosIndexados[],16,FALSE)</f>
        <v>0</v>
      </c>
      <c r="O867">
        <f>VLOOKUP(CuentosContados[[#This Row],[Column1]],CuentosIndexados[],17,FALSE)</f>
        <v>0</v>
      </c>
      <c r="P867">
        <f>VLOOKUP(CuentosContados[[#This Row],[Column1]],CuentosIndexados[],18,FALSE)</f>
        <v>0</v>
      </c>
      <c r="Q867">
        <f>VLOOKUP(CuentosContados[[#This Row],[Column1]],CuentosIndexados[],19,FALSE)</f>
        <v>0</v>
      </c>
      <c r="R867">
        <f>VLOOKUP(CuentosContados[[#This Row],[Column1]],CuentosIndexados[],20,FALSE)</f>
        <v>0</v>
      </c>
      <c r="S867">
        <f>VLOOKUP(CuentosContados[[#This Row],[Column1]],CuentosIndexados[],21,FALSE)</f>
        <v>0</v>
      </c>
      <c r="T867">
        <f>VLOOKUP(CuentosContados[[#This Row],[Column1]],CuentosIndexados[],22,FALSE)</f>
        <v>0</v>
      </c>
      <c r="U867">
        <f>VLOOKUP(CuentosContados[[#This Row],[Column1]],CuentosIndexados[],23,FALSE)</f>
        <v>0</v>
      </c>
      <c r="V867">
        <f>VLOOKUP(CuentosContados[[#This Row],[Column1]],CuentosIndexados[],24,FALSE)</f>
        <v>0</v>
      </c>
      <c r="W867" t="str">
        <f>VLOOKUP(CuentosContados[[#This Row],[Column1]],CuentosIndexados[],25,FALSE)</f>
        <v>adicciones</v>
      </c>
      <c r="X867">
        <f>VLOOKUP(CuentosContados[[#This Row],[Column1]],CuentosIndexados[],26,FALSE)</f>
        <v>0</v>
      </c>
      <c r="Y867">
        <f>VLOOKUP(CuentosContados[[#This Row],[Column1]],CuentosIndexados[],27,FALSE)</f>
        <v>0</v>
      </c>
      <c r="Z867">
        <f>VLOOKUP(CuentosContados[[#This Row],[Column1]],CuentosIndexados[],28,FALSE)</f>
        <v>0</v>
      </c>
      <c r="AA867">
        <f>VLOOKUP(CuentosContados[[#This Row],[Column1]],CuentosIndexados[],29,FALSE)</f>
        <v>0</v>
      </c>
      <c r="AB867">
        <f>VLOOKUP(CuentosContados[[#This Row],[Column1]],CuentosIndexados[],30,FALSE)</f>
        <v>0</v>
      </c>
      <c r="AC867">
        <f>VLOOKUP(CuentosContados[[#This Row],[Column1]],CuentosIndexados[],31,FALSE)</f>
        <v>0</v>
      </c>
      <c r="AD867">
        <f>VLOOKUP(CuentosContados[[#This Row],[Column1]],CuentosIndexados[],32,FALSE)</f>
        <v>0</v>
      </c>
      <c r="AE867">
        <f>VLOOKUP(CuentosContados[[#This Row],[Column1]],CuentosIndexados[],33,FALSE)</f>
        <v>0</v>
      </c>
      <c r="AF867">
        <f>VLOOKUP(CuentosContados[[#This Row],[Column1]],CuentosIndexados[],34,FALSE)</f>
        <v>0</v>
      </c>
      <c r="AG867">
        <f>VLOOKUP(CuentosContados[[#This Row],[Column1]],CuentosIndexados[],35,FALSE)</f>
        <v>0</v>
      </c>
      <c r="AH867">
        <f>VLOOKUP(CuentosContados[[#This Row],[Column1]],CuentosIndexados[],36,FALSE)</f>
        <v>0</v>
      </c>
      <c r="AI867">
        <f>VLOOKUP(CuentosContados[[#This Row],[Column1]],CuentosIndexados[],37,FALSE)</f>
        <v>0</v>
      </c>
      <c r="AJ867">
        <f>VLOOKUP(CuentosContados[[#This Row],[Column1]],CuentosIndexados[],38,FALSE)</f>
        <v>0</v>
      </c>
      <c r="AK867">
        <f>VLOOKUP(CuentosContados[[#This Row],[Column1]],CuentosIndexados[],39,FALSE)</f>
        <v>0</v>
      </c>
    </row>
    <row r="868" spans="1:37" x14ac:dyDescent="0.25">
      <c r="A868" t="s">
        <v>829</v>
      </c>
      <c r="B868">
        <f>VLOOKUP(CuentosContados[[#This Row],[Column1]],CuentosIndexados[],3,FALSE)</f>
        <v>0</v>
      </c>
      <c r="C868">
        <f>VLOOKUP(CuentosContados[[#This Row],[Column1]],CuentosIndexados[],5,FALSE)</f>
        <v>0</v>
      </c>
      <c r="D868">
        <f>VLOOKUP(CuentosContados[[#This Row],[Column1]],CuentosIndexados[],6,FALSE)</f>
        <v>0</v>
      </c>
      <c r="E868">
        <f>VLOOKUP(CuentosContados[[#This Row],[Column1]],CuentosIndexados[],7,FALSE)</f>
        <v>0</v>
      </c>
      <c r="F868" t="str">
        <f>VLOOKUP(CuentosContados[[#This Row],[Column1]],CuentosIndexados[],8,FALSE)</f>
        <v>deseo</v>
      </c>
      <c r="G868">
        <f>VLOOKUP(CuentosContados[[#This Row],[Column1]],CuentosIndexados[],9,FALSE)</f>
        <v>0</v>
      </c>
      <c r="H868">
        <f>VLOOKUP(CuentosContados[[#This Row],[Column1]],CuentosIndexados[],10,FALSE)</f>
        <v>0</v>
      </c>
      <c r="I868">
        <f>VLOOKUP(CuentosContados[[#This Row],[Column1]],CuentosIndexados[],11,FALSE)</f>
        <v>0</v>
      </c>
      <c r="J868" t="str">
        <f>VLOOKUP(CuentosContados[[#This Row],[Column1]],CuentosIndexados[],12,FALSE)</f>
        <v>trabajo</v>
      </c>
      <c r="K868">
        <f>VLOOKUP(CuentosContados[[#This Row],[Column1]],CuentosIndexados[],13,FALSE)</f>
        <v>0</v>
      </c>
      <c r="L868">
        <f>VLOOKUP(CuentosContados[[#This Row],[Column1]],CuentosIndexados[],14,FALSE)</f>
        <v>0</v>
      </c>
      <c r="M868">
        <f>VLOOKUP(CuentosContados[[#This Row],[Column1]],CuentosIndexados[],15,FALSE)</f>
        <v>0</v>
      </c>
      <c r="N868">
        <f>VLOOKUP(CuentosContados[[#This Row],[Column1]],CuentosIndexados[],16,FALSE)</f>
        <v>0</v>
      </c>
      <c r="O868">
        <f>VLOOKUP(CuentosContados[[#This Row],[Column1]],CuentosIndexados[],17,FALSE)</f>
        <v>0</v>
      </c>
      <c r="P868">
        <f>VLOOKUP(CuentosContados[[#This Row],[Column1]],CuentosIndexados[],18,FALSE)</f>
        <v>0</v>
      </c>
      <c r="Q868">
        <f>VLOOKUP(CuentosContados[[#This Row],[Column1]],CuentosIndexados[],19,FALSE)</f>
        <v>0</v>
      </c>
      <c r="R868">
        <f>VLOOKUP(CuentosContados[[#This Row],[Column1]],CuentosIndexados[],20,FALSE)</f>
        <v>0</v>
      </c>
      <c r="S868">
        <f>VLOOKUP(CuentosContados[[#This Row],[Column1]],CuentosIndexados[],21,FALSE)</f>
        <v>0</v>
      </c>
      <c r="T868">
        <f>VLOOKUP(CuentosContados[[#This Row],[Column1]],CuentosIndexados[],22,FALSE)</f>
        <v>0</v>
      </c>
      <c r="U868">
        <f>VLOOKUP(CuentosContados[[#This Row],[Column1]],CuentosIndexados[],23,FALSE)</f>
        <v>0</v>
      </c>
      <c r="V868">
        <f>VLOOKUP(CuentosContados[[#This Row],[Column1]],CuentosIndexados[],24,FALSE)</f>
        <v>0</v>
      </c>
      <c r="W868" t="str">
        <f>VLOOKUP(CuentosContados[[#This Row],[Column1]],CuentosIndexados[],25,FALSE)</f>
        <v>adicciones</v>
      </c>
      <c r="X868">
        <f>VLOOKUP(CuentosContados[[#This Row],[Column1]],CuentosIndexados[],26,FALSE)</f>
        <v>0</v>
      </c>
      <c r="Y868">
        <f>VLOOKUP(CuentosContados[[#This Row],[Column1]],CuentosIndexados[],27,FALSE)</f>
        <v>0</v>
      </c>
      <c r="Z868">
        <f>VLOOKUP(CuentosContados[[#This Row],[Column1]],CuentosIndexados[],28,FALSE)</f>
        <v>0</v>
      </c>
      <c r="AA868">
        <f>VLOOKUP(CuentosContados[[#This Row],[Column1]],CuentosIndexados[],29,FALSE)</f>
        <v>0</v>
      </c>
      <c r="AB868">
        <f>VLOOKUP(CuentosContados[[#This Row],[Column1]],CuentosIndexados[],30,FALSE)</f>
        <v>0</v>
      </c>
      <c r="AC868">
        <f>VLOOKUP(CuentosContados[[#This Row],[Column1]],CuentosIndexados[],31,FALSE)</f>
        <v>0</v>
      </c>
      <c r="AD868">
        <f>VLOOKUP(CuentosContados[[#This Row],[Column1]],CuentosIndexados[],32,FALSE)</f>
        <v>0</v>
      </c>
      <c r="AE868">
        <f>VLOOKUP(CuentosContados[[#This Row],[Column1]],CuentosIndexados[],33,FALSE)</f>
        <v>0</v>
      </c>
      <c r="AF868">
        <f>VLOOKUP(CuentosContados[[#This Row],[Column1]],CuentosIndexados[],34,FALSE)</f>
        <v>0</v>
      </c>
      <c r="AG868">
        <f>VLOOKUP(CuentosContados[[#This Row],[Column1]],CuentosIndexados[],35,FALSE)</f>
        <v>0</v>
      </c>
      <c r="AH868">
        <f>VLOOKUP(CuentosContados[[#This Row],[Column1]],CuentosIndexados[],36,FALSE)</f>
        <v>0</v>
      </c>
      <c r="AI868">
        <f>VLOOKUP(CuentosContados[[#This Row],[Column1]],CuentosIndexados[],37,FALSE)</f>
        <v>0</v>
      </c>
      <c r="AJ868">
        <f>VLOOKUP(CuentosContados[[#This Row],[Column1]],CuentosIndexados[],38,FALSE)</f>
        <v>0</v>
      </c>
      <c r="AK868">
        <f>VLOOKUP(CuentosContados[[#This Row],[Column1]],CuentosIndexados[],39,FALSE)</f>
        <v>0</v>
      </c>
    </row>
    <row r="869" spans="1:37" x14ac:dyDescent="0.25">
      <c r="A869" t="s">
        <v>829</v>
      </c>
      <c r="B869">
        <f>VLOOKUP(CuentosContados[[#This Row],[Column1]],CuentosIndexados[],3,FALSE)</f>
        <v>0</v>
      </c>
      <c r="C869">
        <f>VLOOKUP(CuentosContados[[#This Row],[Column1]],CuentosIndexados[],5,FALSE)</f>
        <v>0</v>
      </c>
      <c r="D869">
        <f>VLOOKUP(CuentosContados[[#This Row],[Column1]],CuentosIndexados[],6,FALSE)</f>
        <v>0</v>
      </c>
      <c r="E869">
        <f>VLOOKUP(CuentosContados[[#This Row],[Column1]],CuentosIndexados[],7,FALSE)</f>
        <v>0</v>
      </c>
      <c r="F869" t="str">
        <f>VLOOKUP(CuentosContados[[#This Row],[Column1]],CuentosIndexados[],8,FALSE)</f>
        <v>deseo</v>
      </c>
      <c r="G869">
        <f>VLOOKUP(CuentosContados[[#This Row],[Column1]],CuentosIndexados[],9,FALSE)</f>
        <v>0</v>
      </c>
      <c r="H869">
        <f>VLOOKUP(CuentosContados[[#This Row],[Column1]],CuentosIndexados[],10,FALSE)</f>
        <v>0</v>
      </c>
      <c r="I869">
        <f>VLOOKUP(CuentosContados[[#This Row],[Column1]],CuentosIndexados[],11,FALSE)</f>
        <v>0</v>
      </c>
      <c r="J869" t="str">
        <f>VLOOKUP(CuentosContados[[#This Row],[Column1]],CuentosIndexados[],12,FALSE)</f>
        <v>trabajo</v>
      </c>
      <c r="K869">
        <f>VLOOKUP(CuentosContados[[#This Row],[Column1]],CuentosIndexados[],13,FALSE)</f>
        <v>0</v>
      </c>
      <c r="L869">
        <f>VLOOKUP(CuentosContados[[#This Row],[Column1]],CuentosIndexados[],14,FALSE)</f>
        <v>0</v>
      </c>
      <c r="M869">
        <f>VLOOKUP(CuentosContados[[#This Row],[Column1]],CuentosIndexados[],15,FALSE)</f>
        <v>0</v>
      </c>
      <c r="N869">
        <f>VLOOKUP(CuentosContados[[#This Row],[Column1]],CuentosIndexados[],16,FALSE)</f>
        <v>0</v>
      </c>
      <c r="O869">
        <f>VLOOKUP(CuentosContados[[#This Row],[Column1]],CuentosIndexados[],17,FALSE)</f>
        <v>0</v>
      </c>
      <c r="P869">
        <f>VLOOKUP(CuentosContados[[#This Row],[Column1]],CuentosIndexados[],18,FALSE)</f>
        <v>0</v>
      </c>
      <c r="Q869">
        <f>VLOOKUP(CuentosContados[[#This Row],[Column1]],CuentosIndexados[],19,FALSE)</f>
        <v>0</v>
      </c>
      <c r="R869">
        <f>VLOOKUP(CuentosContados[[#This Row],[Column1]],CuentosIndexados[],20,FALSE)</f>
        <v>0</v>
      </c>
      <c r="S869">
        <f>VLOOKUP(CuentosContados[[#This Row],[Column1]],CuentosIndexados[],21,FALSE)</f>
        <v>0</v>
      </c>
      <c r="T869">
        <f>VLOOKUP(CuentosContados[[#This Row],[Column1]],CuentosIndexados[],22,FALSE)</f>
        <v>0</v>
      </c>
      <c r="U869">
        <f>VLOOKUP(CuentosContados[[#This Row],[Column1]],CuentosIndexados[],23,FALSE)</f>
        <v>0</v>
      </c>
      <c r="V869">
        <f>VLOOKUP(CuentosContados[[#This Row],[Column1]],CuentosIndexados[],24,FALSE)</f>
        <v>0</v>
      </c>
      <c r="W869" t="str">
        <f>VLOOKUP(CuentosContados[[#This Row],[Column1]],CuentosIndexados[],25,FALSE)</f>
        <v>adicciones</v>
      </c>
      <c r="X869">
        <f>VLOOKUP(CuentosContados[[#This Row],[Column1]],CuentosIndexados[],26,FALSE)</f>
        <v>0</v>
      </c>
      <c r="Y869">
        <f>VLOOKUP(CuentosContados[[#This Row],[Column1]],CuentosIndexados[],27,FALSE)</f>
        <v>0</v>
      </c>
      <c r="Z869">
        <f>VLOOKUP(CuentosContados[[#This Row],[Column1]],CuentosIndexados[],28,FALSE)</f>
        <v>0</v>
      </c>
      <c r="AA869">
        <f>VLOOKUP(CuentosContados[[#This Row],[Column1]],CuentosIndexados[],29,FALSE)</f>
        <v>0</v>
      </c>
      <c r="AB869">
        <f>VLOOKUP(CuentosContados[[#This Row],[Column1]],CuentosIndexados[],30,FALSE)</f>
        <v>0</v>
      </c>
      <c r="AC869">
        <f>VLOOKUP(CuentosContados[[#This Row],[Column1]],CuentosIndexados[],31,FALSE)</f>
        <v>0</v>
      </c>
      <c r="AD869">
        <f>VLOOKUP(CuentosContados[[#This Row],[Column1]],CuentosIndexados[],32,FALSE)</f>
        <v>0</v>
      </c>
      <c r="AE869">
        <f>VLOOKUP(CuentosContados[[#This Row],[Column1]],CuentosIndexados[],33,FALSE)</f>
        <v>0</v>
      </c>
      <c r="AF869">
        <f>VLOOKUP(CuentosContados[[#This Row],[Column1]],CuentosIndexados[],34,FALSE)</f>
        <v>0</v>
      </c>
      <c r="AG869">
        <f>VLOOKUP(CuentosContados[[#This Row],[Column1]],CuentosIndexados[],35,FALSE)</f>
        <v>0</v>
      </c>
      <c r="AH869">
        <f>VLOOKUP(CuentosContados[[#This Row],[Column1]],CuentosIndexados[],36,FALSE)</f>
        <v>0</v>
      </c>
      <c r="AI869">
        <f>VLOOKUP(CuentosContados[[#This Row],[Column1]],CuentosIndexados[],37,FALSE)</f>
        <v>0</v>
      </c>
      <c r="AJ869">
        <f>VLOOKUP(CuentosContados[[#This Row],[Column1]],CuentosIndexados[],38,FALSE)</f>
        <v>0</v>
      </c>
      <c r="AK869">
        <f>VLOOKUP(CuentosContados[[#This Row],[Column1]],CuentosIndexados[],39,FALSE)</f>
        <v>0</v>
      </c>
    </row>
    <row r="870" spans="1:37" x14ac:dyDescent="0.25">
      <c r="A870" t="s">
        <v>170</v>
      </c>
      <c r="B870">
        <f>VLOOKUP(CuentosContados[[#This Row],[Column1]],CuentosIndexados[],3,FALSE)</f>
        <v>0</v>
      </c>
      <c r="C870">
        <f>VLOOKUP(CuentosContados[[#This Row],[Column1]],CuentosIndexados[],5,FALSE)</f>
        <v>0</v>
      </c>
      <c r="D870">
        <f>VLOOKUP(CuentosContados[[#This Row],[Column1]],CuentosIndexados[],6,FALSE)</f>
        <v>0</v>
      </c>
      <c r="E870">
        <f>VLOOKUP(CuentosContados[[#This Row],[Column1]],CuentosIndexados[],7,FALSE)</f>
        <v>0</v>
      </c>
      <c r="F870">
        <f>VLOOKUP(CuentosContados[[#This Row],[Column1]],CuentosIndexados[],8,FALSE)</f>
        <v>0</v>
      </c>
      <c r="G870">
        <f>VLOOKUP(CuentosContados[[#This Row],[Column1]],CuentosIndexados[],9,FALSE)</f>
        <v>0</v>
      </c>
      <c r="H870">
        <f>VLOOKUP(CuentosContados[[#This Row],[Column1]],CuentosIndexados[],10,FALSE)</f>
        <v>0</v>
      </c>
      <c r="I870">
        <f>VLOOKUP(CuentosContados[[#This Row],[Column1]],CuentosIndexados[],11,FALSE)</f>
        <v>0</v>
      </c>
      <c r="J870">
        <f>VLOOKUP(CuentosContados[[#This Row],[Column1]],CuentosIndexados[],12,FALSE)</f>
        <v>0</v>
      </c>
      <c r="K870">
        <f>VLOOKUP(CuentosContados[[#This Row],[Column1]],CuentosIndexados[],13,FALSE)</f>
        <v>0</v>
      </c>
      <c r="L870">
        <f>VLOOKUP(CuentosContados[[#This Row],[Column1]],CuentosIndexados[],14,FALSE)</f>
        <v>0</v>
      </c>
      <c r="M870" t="str">
        <f>VLOOKUP(CuentosContados[[#This Row],[Column1]],CuentosIndexados[],15,FALSE)</f>
        <v>tristeza</v>
      </c>
      <c r="N870">
        <f>VLOOKUP(CuentosContados[[#This Row],[Column1]],CuentosIndexados[],16,FALSE)</f>
        <v>0</v>
      </c>
      <c r="O870">
        <f>VLOOKUP(CuentosContados[[#This Row],[Column1]],CuentosIndexados[],17,FALSE)</f>
        <v>0</v>
      </c>
      <c r="P870">
        <f>VLOOKUP(CuentosContados[[#This Row],[Column1]],CuentosIndexados[],18,FALSE)</f>
        <v>0</v>
      </c>
      <c r="Q870">
        <f>VLOOKUP(CuentosContados[[#This Row],[Column1]],CuentosIndexados[],19,FALSE)</f>
        <v>0</v>
      </c>
      <c r="R870">
        <f>VLOOKUP(CuentosContados[[#This Row],[Column1]],CuentosIndexados[],20,FALSE)</f>
        <v>0</v>
      </c>
      <c r="S870">
        <f>VLOOKUP(CuentosContados[[#This Row],[Column1]],CuentosIndexados[],21,FALSE)</f>
        <v>0</v>
      </c>
      <c r="T870">
        <f>VLOOKUP(CuentosContados[[#This Row],[Column1]],CuentosIndexados[],22,FALSE)</f>
        <v>0</v>
      </c>
      <c r="U870">
        <f>VLOOKUP(CuentosContados[[#This Row],[Column1]],CuentosIndexados[],23,FALSE)</f>
        <v>0</v>
      </c>
      <c r="V870">
        <f>VLOOKUP(CuentosContados[[#This Row],[Column1]],CuentosIndexados[],24,FALSE)</f>
        <v>0</v>
      </c>
      <c r="W870">
        <f>VLOOKUP(CuentosContados[[#This Row],[Column1]],CuentosIndexados[],25,FALSE)</f>
        <v>0</v>
      </c>
      <c r="X870">
        <f>VLOOKUP(CuentosContados[[#This Row],[Column1]],CuentosIndexados[],26,FALSE)</f>
        <v>0</v>
      </c>
      <c r="Y870" t="str">
        <f>VLOOKUP(CuentosContados[[#This Row],[Column1]],CuentosIndexados[],27,FALSE)</f>
        <v>miedo</v>
      </c>
      <c r="Z870" t="str">
        <f>VLOOKUP(CuentosContados[[#This Row],[Column1]],CuentosIndexados[],28,FALSE)</f>
        <v>aborto</v>
      </c>
      <c r="AA870" t="str">
        <f>VLOOKUP(CuentosContados[[#This Row],[Column1]],CuentosIndexados[],29,FALSE)</f>
        <v>sexo</v>
      </c>
      <c r="AB870">
        <f>VLOOKUP(CuentosContados[[#This Row],[Column1]],CuentosIndexados[],30,FALSE)</f>
        <v>0</v>
      </c>
      <c r="AC870">
        <f>VLOOKUP(CuentosContados[[#This Row],[Column1]],CuentosIndexados[],31,FALSE)</f>
        <v>0</v>
      </c>
      <c r="AD870">
        <f>VLOOKUP(CuentosContados[[#This Row],[Column1]],CuentosIndexados[],32,FALSE)</f>
        <v>0</v>
      </c>
      <c r="AE870">
        <f>VLOOKUP(CuentosContados[[#This Row],[Column1]],CuentosIndexados[],33,FALSE)</f>
        <v>0</v>
      </c>
      <c r="AF870">
        <f>VLOOKUP(CuentosContados[[#This Row],[Column1]],CuentosIndexados[],34,FALSE)</f>
        <v>0</v>
      </c>
      <c r="AG870">
        <f>VLOOKUP(CuentosContados[[#This Row],[Column1]],CuentosIndexados[],35,FALSE)</f>
        <v>0</v>
      </c>
      <c r="AH870">
        <f>VLOOKUP(CuentosContados[[#This Row],[Column1]],CuentosIndexados[],36,FALSE)</f>
        <v>0</v>
      </c>
      <c r="AI870">
        <f>VLOOKUP(CuentosContados[[#This Row],[Column1]],CuentosIndexados[],37,FALSE)</f>
        <v>0</v>
      </c>
      <c r="AJ870">
        <f>VLOOKUP(CuentosContados[[#This Row],[Column1]],CuentosIndexados[],38,FALSE)</f>
        <v>0</v>
      </c>
      <c r="AK870">
        <f>VLOOKUP(CuentosContados[[#This Row],[Column1]],CuentosIndexados[],39,FALSE)</f>
        <v>0</v>
      </c>
    </row>
    <row r="871" spans="1:37" x14ac:dyDescent="0.25">
      <c r="A871" t="s">
        <v>170</v>
      </c>
      <c r="B871">
        <f>VLOOKUP(CuentosContados[[#This Row],[Column1]],CuentosIndexados[],3,FALSE)</f>
        <v>0</v>
      </c>
      <c r="C871">
        <f>VLOOKUP(CuentosContados[[#This Row],[Column1]],CuentosIndexados[],5,FALSE)</f>
        <v>0</v>
      </c>
      <c r="D871">
        <f>VLOOKUP(CuentosContados[[#This Row],[Column1]],CuentosIndexados[],6,FALSE)</f>
        <v>0</v>
      </c>
      <c r="E871">
        <f>VLOOKUP(CuentosContados[[#This Row],[Column1]],CuentosIndexados[],7,FALSE)</f>
        <v>0</v>
      </c>
      <c r="F871">
        <f>VLOOKUP(CuentosContados[[#This Row],[Column1]],CuentosIndexados[],8,FALSE)</f>
        <v>0</v>
      </c>
      <c r="G871">
        <f>VLOOKUP(CuentosContados[[#This Row],[Column1]],CuentosIndexados[],9,FALSE)</f>
        <v>0</v>
      </c>
      <c r="H871">
        <f>VLOOKUP(CuentosContados[[#This Row],[Column1]],CuentosIndexados[],10,FALSE)</f>
        <v>0</v>
      </c>
      <c r="I871">
        <f>VLOOKUP(CuentosContados[[#This Row],[Column1]],CuentosIndexados[],11,FALSE)</f>
        <v>0</v>
      </c>
      <c r="J871">
        <f>VLOOKUP(CuentosContados[[#This Row],[Column1]],CuentosIndexados[],12,FALSE)</f>
        <v>0</v>
      </c>
      <c r="K871">
        <f>VLOOKUP(CuentosContados[[#This Row],[Column1]],CuentosIndexados[],13,FALSE)</f>
        <v>0</v>
      </c>
      <c r="L871">
        <f>VLOOKUP(CuentosContados[[#This Row],[Column1]],CuentosIndexados[],14,FALSE)</f>
        <v>0</v>
      </c>
      <c r="M871" t="str">
        <f>VLOOKUP(CuentosContados[[#This Row],[Column1]],CuentosIndexados[],15,FALSE)</f>
        <v>tristeza</v>
      </c>
      <c r="N871">
        <f>VLOOKUP(CuentosContados[[#This Row],[Column1]],CuentosIndexados[],16,FALSE)</f>
        <v>0</v>
      </c>
      <c r="O871">
        <f>VLOOKUP(CuentosContados[[#This Row],[Column1]],CuentosIndexados[],17,FALSE)</f>
        <v>0</v>
      </c>
      <c r="P871">
        <f>VLOOKUP(CuentosContados[[#This Row],[Column1]],CuentosIndexados[],18,FALSE)</f>
        <v>0</v>
      </c>
      <c r="Q871">
        <f>VLOOKUP(CuentosContados[[#This Row],[Column1]],CuentosIndexados[],19,FALSE)</f>
        <v>0</v>
      </c>
      <c r="R871">
        <f>VLOOKUP(CuentosContados[[#This Row],[Column1]],CuentosIndexados[],20,FALSE)</f>
        <v>0</v>
      </c>
      <c r="S871">
        <f>VLOOKUP(CuentosContados[[#This Row],[Column1]],CuentosIndexados[],21,FALSE)</f>
        <v>0</v>
      </c>
      <c r="T871">
        <f>VLOOKUP(CuentosContados[[#This Row],[Column1]],CuentosIndexados[],22,FALSE)</f>
        <v>0</v>
      </c>
      <c r="U871">
        <f>VLOOKUP(CuentosContados[[#This Row],[Column1]],CuentosIndexados[],23,FALSE)</f>
        <v>0</v>
      </c>
      <c r="V871">
        <f>VLOOKUP(CuentosContados[[#This Row],[Column1]],CuentosIndexados[],24,FALSE)</f>
        <v>0</v>
      </c>
      <c r="W871">
        <f>VLOOKUP(CuentosContados[[#This Row],[Column1]],CuentosIndexados[],25,FALSE)</f>
        <v>0</v>
      </c>
      <c r="X871">
        <f>VLOOKUP(CuentosContados[[#This Row],[Column1]],CuentosIndexados[],26,FALSE)</f>
        <v>0</v>
      </c>
      <c r="Y871" t="str">
        <f>VLOOKUP(CuentosContados[[#This Row],[Column1]],CuentosIndexados[],27,FALSE)</f>
        <v>miedo</v>
      </c>
      <c r="Z871" t="str">
        <f>VLOOKUP(CuentosContados[[#This Row],[Column1]],CuentosIndexados[],28,FALSE)</f>
        <v>aborto</v>
      </c>
      <c r="AA871" t="str">
        <f>VLOOKUP(CuentosContados[[#This Row],[Column1]],CuentosIndexados[],29,FALSE)</f>
        <v>sexo</v>
      </c>
      <c r="AB871">
        <f>VLOOKUP(CuentosContados[[#This Row],[Column1]],CuentosIndexados[],30,FALSE)</f>
        <v>0</v>
      </c>
      <c r="AC871">
        <f>VLOOKUP(CuentosContados[[#This Row],[Column1]],CuentosIndexados[],31,FALSE)</f>
        <v>0</v>
      </c>
      <c r="AD871">
        <f>VLOOKUP(CuentosContados[[#This Row],[Column1]],CuentosIndexados[],32,FALSE)</f>
        <v>0</v>
      </c>
      <c r="AE871">
        <f>VLOOKUP(CuentosContados[[#This Row],[Column1]],CuentosIndexados[],33,FALSE)</f>
        <v>0</v>
      </c>
      <c r="AF871">
        <f>VLOOKUP(CuentosContados[[#This Row],[Column1]],CuentosIndexados[],34,FALSE)</f>
        <v>0</v>
      </c>
      <c r="AG871">
        <f>VLOOKUP(CuentosContados[[#This Row],[Column1]],CuentosIndexados[],35,FALSE)</f>
        <v>0</v>
      </c>
      <c r="AH871">
        <f>VLOOKUP(CuentosContados[[#This Row],[Column1]],CuentosIndexados[],36,FALSE)</f>
        <v>0</v>
      </c>
      <c r="AI871">
        <f>VLOOKUP(CuentosContados[[#This Row],[Column1]],CuentosIndexados[],37,FALSE)</f>
        <v>0</v>
      </c>
      <c r="AJ871">
        <f>VLOOKUP(CuentosContados[[#This Row],[Column1]],CuentosIndexados[],38,FALSE)</f>
        <v>0</v>
      </c>
      <c r="AK871">
        <f>VLOOKUP(CuentosContados[[#This Row],[Column1]],CuentosIndexados[],39,FALSE)</f>
        <v>0</v>
      </c>
    </row>
    <row r="872" spans="1:37" x14ac:dyDescent="0.25">
      <c r="A872" t="s">
        <v>170</v>
      </c>
      <c r="B872">
        <f>VLOOKUP(CuentosContados[[#This Row],[Column1]],CuentosIndexados[],3,FALSE)</f>
        <v>0</v>
      </c>
      <c r="C872">
        <f>VLOOKUP(CuentosContados[[#This Row],[Column1]],CuentosIndexados[],5,FALSE)</f>
        <v>0</v>
      </c>
      <c r="D872">
        <f>VLOOKUP(CuentosContados[[#This Row],[Column1]],CuentosIndexados[],6,FALSE)</f>
        <v>0</v>
      </c>
      <c r="E872">
        <f>VLOOKUP(CuentosContados[[#This Row],[Column1]],CuentosIndexados[],7,FALSE)</f>
        <v>0</v>
      </c>
      <c r="F872">
        <f>VLOOKUP(CuentosContados[[#This Row],[Column1]],CuentosIndexados[],8,FALSE)</f>
        <v>0</v>
      </c>
      <c r="G872">
        <f>VLOOKUP(CuentosContados[[#This Row],[Column1]],CuentosIndexados[],9,FALSE)</f>
        <v>0</v>
      </c>
      <c r="H872">
        <f>VLOOKUP(CuentosContados[[#This Row],[Column1]],CuentosIndexados[],10,FALSE)</f>
        <v>0</v>
      </c>
      <c r="I872">
        <f>VLOOKUP(CuentosContados[[#This Row],[Column1]],CuentosIndexados[],11,FALSE)</f>
        <v>0</v>
      </c>
      <c r="J872">
        <f>VLOOKUP(CuentosContados[[#This Row],[Column1]],CuentosIndexados[],12,FALSE)</f>
        <v>0</v>
      </c>
      <c r="K872">
        <f>VLOOKUP(CuentosContados[[#This Row],[Column1]],CuentosIndexados[],13,FALSE)</f>
        <v>0</v>
      </c>
      <c r="L872">
        <f>VLOOKUP(CuentosContados[[#This Row],[Column1]],CuentosIndexados[],14,FALSE)</f>
        <v>0</v>
      </c>
      <c r="M872" t="str">
        <f>VLOOKUP(CuentosContados[[#This Row],[Column1]],CuentosIndexados[],15,FALSE)</f>
        <v>tristeza</v>
      </c>
      <c r="N872">
        <f>VLOOKUP(CuentosContados[[#This Row],[Column1]],CuentosIndexados[],16,FALSE)</f>
        <v>0</v>
      </c>
      <c r="O872">
        <f>VLOOKUP(CuentosContados[[#This Row],[Column1]],CuentosIndexados[],17,FALSE)</f>
        <v>0</v>
      </c>
      <c r="P872">
        <f>VLOOKUP(CuentosContados[[#This Row],[Column1]],CuentosIndexados[],18,FALSE)</f>
        <v>0</v>
      </c>
      <c r="Q872">
        <f>VLOOKUP(CuentosContados[[#This Row],[Column1]],CuentosIndexados[],19,FALSE)</f>
        <v>0</v>
      </c>
      <c r="R872">
        <f>VLOOKUP(CuentosContados[[#This Row],[Column1]],CuentosIndexados[],20,FALSE)</f>
        <v>0</v>
      </c>
      <c r="S872">
        <f>VLOOKUP(CuentosContados[[#This Row],[Column1]],CuentosIndexados[],21,FALSE)</f>
        <v>0</v>
      </c>
      <c r="T872">
        <f>VLOOKUP(CuentosContados[[#This Row],[Column1]],CuentosIndexados[],22,FALSE)</f>
        <v>0</v>
      </c>
      <c r="U872">
        <f>VLOOKUP(CuentosContados[[#This Row],[Column1]],CuentosIndexados[],23,FALSE)</f>
        <v>0</v>
      </c>
      <c r="V872">
        <f>VLOOKUP(CuentosContados[[#This Row],[Column1]],CuentosIndexados[],24,FALSE)</f>
        <v>0</v>
      </c>
      <c r="W872">
        <f>VLOOKUP(CuentosContados[[#This Row],[Column1]],CuentosIndexados[],25,FALSE)</f>
        <v>0</v>
      </c>
      <c r="X872">
        <f>VLOOKUP(CuentosContados[[#This Row],[Column1]],CuentosIndexados[],26,FALSE)</f>
        <v>0</v>
      </c>
      <c r="Y872" t="str">
        <f>VLOOKUP(CuentosContados[[#This Row],[Column1]],CuentosIndexados[],27,FALSE)</f>
        <v>miedo</v>
      </c>
      <c r="Z872" t="str">
        <f>VLOOKUP(CuentosContados[[#This Row],[Column1]],CuentosIndexados[],28,FALSE)</f>
        <v>aborto</v>
      </c>
      <c r="AA872" t="str">
        <f>VLOOKUP(CuentosContados[[#This Row],[Column1]],CuentosIndexados[],29,FALSE)</f>
        <v>sexo</v>
      </c>
      <c r="AB872">
        <f>VLOOKUP(CuentosContados[[#This Row],[Column1]],CuentosIndexados[],30,FALSE)</f>
        <v>0</v>
      </c>
      <c r="AC872">
        <f>VLOOKUP(CuentosContados[[#This Row],[Column1]],CuentosIndexados[],31,FALSE)</f>
        <v>0</v>
      </c>
      <c r="AD872">
        <f>VLOOKUP(CuentosContados[[#This Row],[Column1]],CuentosIndexados[],32,FALSE)</f>
        <v>0</v>
      </c>
      <c r="AE872">
        <f>VLOOKUP(CuentosContados[[#This Row],[Column1]],CuentosIndexados[],33,FALSE)</f>
        <v>0</v>
      </c>
      <c r="AF872">
        <f>VLOOKUP(CuentosContados[[#This Row],[Column1]],CuentosIndexados[],34,FALSE)</f>
        <v>0</v>
      </c>
      <c r="AG872">
        <f>VLOOKUP(CuentosContados[[#This Row],[Column1]],CuentosIndexados[],35,FALSE)</f>
        <v>0</v>
      </c>
      <c r="AH872">
        <f>VLOOKUP(CuentosContados[[#This Row],[Column1]],CuentosIndexados[],36,FALSE)</f>
        <v>0</v>
      </c>
      <c r="AI872">
        <f>VLOOKUP(CuentosContados[[#This Row],[Column1]],CuentosIndexados[],37,FALSE)</f>
        <v>0</v>
      </c>
      <c r="AJ872">
        <f>VLOOKUP(CuentosContados[[#This Row],[Column1]],CuentosIndexados[],38,FALSE)</f>
        <v>0</v>
      </c>
      <c r="AK872">
        <f>VLOOKUP(CuentosContados[[#This Row],[Column1]],CuentosIndexados[],39,FALSE)</f>
        <v>0</v>
      </c>
    </row>
    <row r="873" spans="1:37" x14ac:dyDescent="0.25">
      <c r="A873" t="s">
        <v>170</v>
      </c>
      <c r="B873">
        <f>VLOOKUP(CuentosContados[[#This Row],[Column1]],CuentosIndexados[],3,FALSE)</f>
        <v>0</v>
      </c>
      <c r="C873">
        <f>VLOOKUP(CuentosContados[[#This Row],[Column1]],CuentosIndexados[],5,FALSE)</f>
        <v>0</v>
      </c>
      <c r="D873">
        <f>VLOOKUP(CuentosContados[[#This Row],[Column1]],CuentosIndexados[],6,FALSE)</f>
        <v>0</v>
      </c>
      <c r="E873">
        <f>VLOOKUP(CuentosContados[[#This Row],[Column1]],CuentosIndexados[],7,FALSE)</f>
        <v>0</v>
      </c>
      <c r="F873">
        <f>VLOOKUP(CuentosContados[[#This Row],[Column1]],CuentosIndexados[],8,FALSE)</f>
        <v>0</v>
      </c>
      <c r="G873">
        <f>VLOOKUP(CuentosContados[[#This Row],[Column1]],CuentosIndexados[],9,FALSE)</f>
        <v>0</v>
      </c>
      <c r="H873">
        <f>VLOOKUP(CuentosContados[[#This Row],[Column1]],CuentosIndexados[],10,FALSE)</f>
        <v>0</v>
      </c>
      <c r="I873">
        <f>VLOOKUP(CuentosContados[[#This Row],[Column1]],CuentosIndexados[],11,FALSE)</f>
        <v>0</v>
      </c>
      <c r="J873">
        <f>VLOOKUP(CuentosContados[[#This Row],[Column1]],CuentosIndexados[],12,FALSE)</f>
        <v>0</v>
      </c>
      <c r="K873">
        <f>VLOOKUP(CuentosContados[[#This Row],[Column1]],CuentosIndexados[],13,FALSE)</f>
        <v>0</v>
      </c>
      <c r="L873">
        <f>VLOOKUP(CuentosContados[[#This Row],[Column1]],CuentosIndexados[],14,FALSE)</f>
        <v>0</v>
      </c>
      <c r="M873" t="str">
        <f>VLOOKUP(CuentosContados[[#This Row],[Column1]],CuentosIndexados[],15,FALSE)</f>
        <v>tristeza</v>
      </c>
      <c r="N873">
        <f>VLOOKUP(CuentosContados[[#This Row],[Column1]],CuentosIndexados[],16,FALSE)</f>
        <v>0</v>
      </c>
      <c r="O873">
        <f>VLOOKUP(CuentosContados[[#This Row],[Column1]],CuentosIndexados[],17,FALSE)</f>
        <v>0</v>
      </c>
      <c r="P873">
        <f>VLOOKUP(CuentosContados[[#This Row],[Column1]],CuentosIndexados[],18,FALSE)</f>
        <v>0</v>
      </c>
      <c r="Q873">
        <f>VLOOKUP(CuentosContados[[#This Row],[Column1]],CuentosIndexados[],19,FALSE)</f>
        <v>0</v>
      </c>
      <c r="R873">
        <f>VLOOKUP(CuentosContados[[#This Row],[Column1]],CuentosIndexados[],20,FALSE)</f>
        <v>0</v>
      </c>
      <c r="S873">
        <f>VLOOKUP(CuentosContados[[#This Row],[Column1]],CuentosIndexados[],21,FALSE)</f>
        <v>0</v>
      </c>
      <c r="T873">
        <f>VLOOKUP(CuentosContados[[#This Row],[Column1]],CuentosIndexados[],22,FALSE)</f>
        <v>0</v>
      </c>
      <c r="U873">
        <f>VLOOKUP(CuentosContados[[#This Row],[Column1]],CuentosIndexados[],23,FALSE)</f>
        <v>0</v>
      </c>
      <c r="V873">
        <f>VLOOKUP(CuentosContados[[#This Row],[Column1]],CuentosIndexados[],24,FALSE)</f>
        <v>0</v>
      </c>
      <c r="W873">
        <f>VLOOKUP(CuentosContados[[#This Row],[Column1]],CuentosIndexados[],25,FALSE)</f>
        <v>0</v>
      </c>
      <c r="X873">
        <f>VLOOKUP(CuentosContados[[#This Row],[Column1]],CuentosIndexados[],26,FALSE)</f>
        <v>0</v>
      </c>
      <c r="Y873" t="str">
        <f>VLOOKUP(CuentosContados[[#This Row],[Column1]],CuentosIndexados[],27,FALSE)</f>
        <v>miedo</v>
      </c>
      <c r="Z873" t="str">
        <f>VLOOKUP(CuentosContados[[#This Row],[Column1]],CuentosIndexados[],28,FALSE)</f>
        <v>aborto</v>
      </c>
      <c r="AA873" t="str">
        <f>VLOOKUP(CuentosContados[[#This Row],[Column1]],CuentosIndexados[],29,FALSE)</f>
        <v>sexo</v>
      </c>
      <c r="AB873">
        <f>VLOOKUP(CuentosContados[[#This Row],[Column1]],CuentosIndexados[],30,FALSE)</f>
        <v>0</v>
      </c>
      <c r="AC873">
        <f>VLOOKUP(CuentosContados[[#This Row],[Column1]],CuentosIndexados[],31,FALSE)</f>
        <v>0</v>
      </c>
      <c r="AD873">
        <f>VLOOKUP(CuentosContados[[#This Row],[Column1]],CuentosIndexados[],32,FALSE)</f>
        <v>0</v>
      </c>
      <c r="AE873">
        <f>VLOOKUP(CuentosContados[[#This Row],[Column1]],CuentosIndexados[],33,FALSE)</f>
        <v>0</v>
      </c>
      <c r="AF873">
        <f>VLOOKUP(CuentosContados[[#This Row],[Column1]],CuentosIndexados[],34,FALSE)</f>
        <v>0</v>
      </c>
      <c r="AG873">
        <f>VLOOKUP(CuentosContados[[#This Row],[Column1]],CuentosIndexados[],35,FALSE)</f>
        <v>0</v>
      </c>
      <c r="AH873">
        <f>VLOOKUP(CuentosContados[[#This Row],[Column1]],CuentosIndexados[],36,FALSE)</f>
        <v>0</v>
      </c>
      <c r="AI873">
        <f>VLOOKUP(CuentosContados[[#This Row],[Column1]],CuentosIndexados[],37,FALSE)</f>
        <v>0</v>
      </c>
      <c r="AJ873">
        <f>VLOOKUP(CuentosContados[[#This Row],[Column1]],CuentosIndexados[],38,FALSE)</f>
        <v>0</v>
      </c>
      <c r="AK873">
        <f>VLOOKUP(CuentosContados[[#This Row],[Column1]],CuentosIndexados[],39,FALSE)</f>
        <v>0</v>
      </c>
    </row>
    <row r="874" spans="1:37" x14ac:dyDescent="0.25">
      <c r="A874" t="s">
        <v>170</v>
      </c>
      <c r="B874">
        <f>VLOOKUP(CuentosContados[[#This Row],[Column1]],CuentosIndexados[],3,FALSE)</f>
        <v>0</v>
      </c>
      <c r="C874">
        <f>VLOOKUP(CuentosContados[[#This Row],[Column1]],CuentosIndexados[],5,FALSE)</f>
        <v>0</v>
      </c>
      <c r="D874">
        <f>VLOOKUP(CuentosContados[[#This Row],[Column1]],CuentosIndexados[],6,FALSE)</f>
        <v>0</v>
      </c>
      <c r="E874">
        <f>VLOOKUP(CuentosContados[[#This Row],[Column1]],CuentosIndexados[],7,FALSE)</f>
        <v>0</v>
      </c>
      <c r="F874">
        <f>VLOOKUP(CuentosContados[[#This Row],[Column1]],CuentosIndexados[],8,FALSE)</f>
        <v>0</v>
      </c>
      <c r="G874">
        <f>VLOOKUP(CuentosContados[[#This Row],[Column1]],CuentosIndexados[],9,FALSE)</f>
        <v>0</v>
      </c>
      <c r="H874">
        <f>VLOOKUP(CuentosContados[[#This Row],[Column1]],CuentosIndexados[],10,FALSE)</f>
        <v>0</v>
      </c>
      <c r="I874">
        <f>VLOOKUP(CuentosContados[[#This Row],[Column1]],CuentosIndexados[],11,FALSE)</f>
        <v>0</v>
      </c>
      <c r="J874">
        <f>VLOOKUP(CuentosContados[[#This Row],[Column1]],CuentosIndexados[],12,FALSE)</f>
        <v>0</v>
      </c>
      <c r="K874">
        <f>VLOOKUP(CuentosContados[[#This Row],[Column1]],CuentosIndexados[],13,FALSE)</f>
        <v>0</v>
      </c>
      <c r="L874">
        <f>VLOOKUP(CuentosContados[[#This Row],[Column1]],CuentosIndexados[],14,FALSE)</f>
        <v>0</v>
      </c>
      <c r="M874" t="str">
        <f>VLOOKUP(CuentosContados[[#This Row],[Column1]],CuentosIndexados[],15,FALSE)</f>
        <v>tristeza</v>
      </c>
      <c r="N874">
        <f>VLOOKUP(CuentosContados[[#This Row],[Column1]],CuentosIndexados[],16,FALSE)</f>
        <v>0</v>
      </c>
      <c r="O874">
        <f>VLOOKUP(CuentosContados[[#This Row],[Column1]],CuentosIndexados[],17,FALSE)</f>
        <v>0</v>
      </c>
      <c r="P874">
        <f>VLOOKUP(CuentosContados[[#This Row],[Column1]],CuentosIndexados[],18,FALSE)</f>
        <v>0</v>
      </c>
      <c r="Q874">
        <f>VLOOKUP(CuentosContados[[#This Row],[Column1]],CuentosIndexados[],19,FALSE)</f>
        <v>0</v>
      </c>
      <c r="R874">
        <f>VLOOKUP(CuentosContados[[#This Row],[Column1]],CuentosIndexados[],20,FALSE)</f>
        <v>0</v>
      </c>
      <c r="S874">
        <f>VLOOKUP(CuentosContados[[#This Row],[Column1]],CuentosIndexados[],21,FALSE)</f>
        <v>0</v>
      </c>
      <c r="T874">
        <f>VLOOKUP(CuentosContados[[#This Row],[Column1]],CuentosIndexados[],22,FALSE)</f>
        <v>0</v>
      </c>
      <c r="U874">
        <f>VLOOKUP(CuentosContados[[#This Row],[Column1]],CuentosIndexados[],23,FALSE)</f>
        <v>0</v>
      </c>
      <c r="V874">
        <f>VLOOKUP(CuentosContados[[#This Row],[Column1]],CuentosIndexados[],24,FALSE)</f>
        <v>0</v>
      </c>
      <c r="W874">
        <f>VLOOKUP(CuentosContados[[#This Row],[Column1]],CuentosIndexados[],25,FALSE)</f>
        <v>0</v>
      </c>
      <c r="X874">
        <f>VLOOKUP(CuentosContados[[#This Row],[Column1]],CuentosIndexados[],26,FALSE)</f>
        <v>0</v>
      </c>
      <c r="Y874" t="str">
        <f>VLOOKUP(CuentosContados[[#This Row],[Column1]],CuentosIndexados[],27,FALSE)</f>
        <v>miedo</v>
      </c>
      <c r="Z874" t="str">
        <f>VLOOKUP(CuentosContados[[#This Row],[Column1]],CuentosIndexados[],28,FALSE)</f>
        <v>aborto</v>
      </c>
      <c r="AA874" t="str">
        <f>VLOOKUP(CuentosContados[[#This Row],[Column1]],CuentosIndexados[],29,FALSE)</f>
        <v>sexo</v>
      </c>
      <c r="AB874">
        <f>VLOOKUP(CuentosContados[[#This Row],[Column1]],CuentosIndexados[],30,FALSE)</f>
        <v>0</v>
      </c>
      <c r="AC874">
        <f>VLOOKUP(CuentosContados[[#This Row],[Column1]],CuentosIndexados[],31,FALSE)</f>
        <v>0</v>
      </c>
      <c r="AD874">
        <f>VLOOKUP(CuentosContados[[#This Row],[Column1]],CuentosIndexados[],32,FALSE)</f>
        <v>0</v>
      </c>
      <c r="AE874">
        <f>VLOOKUP(CuentosContados[[#This Row],[Column1]],CuentosIndexados[],33,FALSE)</f>
        <v>0</v>
      </c>
      <c r="AF874">
        <f>VLOOKUP(CuentosContados[[#This Row],[Column1]],CuentosIndexados[],34,FALSE)</f>
        <v>0</v>
      </c>
      <c r="AG874">
        <f>VLOOKUP(CuentosContados[[#This Row],[Column1]],CuentosIndexados[],35,FALSE)</f>
        <v>0</v>
      </c>
      <c r="AH874">
        <f>VLOOKUP(CuentosContados[[#This Row],[Column1]],CuentosIndexados[],36,FALSE)</f>
        <v>0</v>
      </c>
      <c r="AI874">
        <f>VLOOKUP(CuentosContados[[#This Row],[Column1]],CuentosIndexados[],37,FALSE)</f>
        <v>0</v>
      </c>
      <c r="AJ874">
        <f>VLOOKUP(CuentosContados[[#This Row],[Column1]],CuentosIndexados[],38,FALSE)</f>
        <v>0</v>
      </c>
      <c r="AK874">
        <f>VLOOKUP(CuentosContados[[#This Row],[Column1]],CuentosIndexados[],39,FALSE)</f>
        <v>0</v>
      </c>
    </row>
    <row r="875" spans="1:37" x14ac:dyDescent="0.25">
      <c r="A875" t="s">
        <v>170</v>
      </c>
      <c r="B875">
        <f>VLOOKUP(CuentosContados[[#This Row],[Column1]],CuentosIndexados[],3,FALSE)</f>
        <v>0</v>
      </c>
      <c r="C875">
        <f>VLOOKUP(CuentosContados[[#This Row],[Column1]],CuentosIndexados[],5,FALSE)</f>
        <v>0</v>
      </c>
      <c r="D875">
        <f>VLOOKUP(CuentosContados[[#This Row],[Column1]],CuentosIndexados[],6,FALSE)</f>
        <v>0</v>
      </c>
      <c r="E875">
        <f>VLOOKUP(CuentosContados[[#This Row],[Column1]],CuentosIndexados[],7,FALSE)</f>
        <v>0</v>
      </c>
      <c r="F875">
        <f>VLOOKUP(CuentosContados[[#This Row],[Column1]],CuentosIndexados[],8,FALSE)</f>
        <v>0</v>
      </c>
      <c r="G875">
        <f>VLOOKUP(CuentosContados[[#This Row],[Column1]],CuentosIndexados[],9,FALSE)</f>
        <v>0</v>
      </c>
      <c r="H875">
        <f>VLOOKUP(CuentosContados[[#This Row],[Column1]],CuentosIndexados[],10,FALSE)</f>
        <v>0</v>
      </c>
      <c r="I875">
        <f>VLOOKUP(CuentosContados[[#This Row],[Column1]],CuentosIndexados[],11,FALSE)</f>
        <v>0</v>
      </c>
      <c r="J875">
        <f>VLOOKUP(CuentosContados[[#This Row],[Column1]],CuentosIndexados[],12,FALSE)</f>
        <v>0</v>
      </c>
      <c r="K875">
        <f>VLOOKUP(CuentosContados[[#This Row],[Column1]],CuentosIndexados[],13,FALSE)</f>
        <v>0</v>
      </c>
      <c r="L875">
        <f>VLOOKUP(CuentosContados[[#This Row],[Column1]],CuentosIndexados[],14,FALSE)</f>
        <v>0</v>
      </c>
      <c r="M875" t="str">
        <f>VLOOKUP(CuentosContados[[#This Row],[Column1]],CuentosIndexados[],15,FALSE)</f>
        <v>tristeza</v>
      </c>
      <c r="N875">
        <f>VLOOKUP(CuentosContados[[#This Row],[Column1]],CuentosIndexados[],16,FALSE)</f>
        <v>0</v>
      </c>
      <c r="O875">
        <f>VLOOKUP(CuentosContados[[#This Row],[Column1]],CuentosIndexados[],17,FALSE)</f>
        <v>0</v>
      </c>
      <c r="P875">
        <f>VLOOKUP(CuentosContados[[#This Row],[Column1]],CuentosIndexados[],18,FALSE)</f>
        <v>0</v>
      </c>
      <c r="Q875">
        <f>VLOOKUP(CuentosContados[[#This Row],[Column1]],CuentosIndexados[],19,FALSE)</f>
        <v>0</v>
      </c>
      <c r="R875">
        <f>VLOOKUP(CuentosContados[[#This Row],[Column1]],CuentosIndexados[],20,FALSE)</f>
        <v>0</v>
      </c>
      <c r="S875">
        <f>VLOOKUP(CuentosContados[[#This Row],[Column1]],CuentosIndexados[],21,FALSE)</f>
        <v>0</v>
      </c>
      <c r="T875">
        <f>VLOOKUP(CuentosContados[[#This Row],[Column1]],CuentosIndexados[],22,FALSE)</f>
        <v>0</v>
      </c>
      <c r="U875">
        <f>VLOOKUP(CuentosContados[[#This Row],[Column1]],CuentosIndexados[],23,FALSE)</f>
        <v>0</v>
      </c>
      <c r="V875">
        <f>VLOOKUP(CuentosContados[[#This Row],[Column1]],CuentosIndexados[],24,FALSE)</f>
        <v>0</v>
      </c>
      <c r="W875">
        <f>VLOOKUP(CuentosContados[[#This Row],[Column1]],CuentosIndexados[],25,FALSE)</f>
        <v>0</v>
      </c>
      <c r="X875">
        <f>VLOOKUP(CuentosContados[[#This Row],[Column1]],CuentosIndexados[],26,FALSE)</f>
        <v>0</v>
      </c>
      <c r="Y875" t="str">
        <f>VLOOKUP(CuentosContados[[#This Row],[Column1]],CuentosIndexados[],27,FALSE)</f>
        <v>miedo</v>
      </c>
      <c r="Z875" t="str">
        <f>VLOOKUP(CuentosContados[[#This Row],[Column1]],CuentosIndexados[],28,FALSE)</f>
        <v>aborto</v>
      </c>
      <c r="AA875" t="str">
        <f>VLOOKUP(CuentosContados[[#This Row],[Column1]],CuentosIndexados[],29,FALSE)</f>
        <v>sexo</v>
      </c>
      <c r="AB875">
        <f>VLOOKUP(CuentosContados[[#This Row],[Column1]],CuentosIndexados[],30,FALSE)</f>
        <v>0</v>
      </c>
      <c r="AC875">
        <f>VLOOKUP(CuentosContados[[#This Row],[Column1]],CuentosIndexados[],31,FALSE)</f>
        <v>0</v>
      </c>
      <c r="AD875">
        <f>VLOOKUP(CuentosContados[[#This Row],[Column1]],CuentosIndexados[],32,FALSE)</f>
        <v>0</v>
      </c>
      <c r="AE875">
        <f>VLOOKUP(CuentosContados[[#This Row],[Column1]],CuentosIndexados[],33,FALSE)</f>
        <v>0</v>
      </c>
      <c r="AF875">
        <f>VLOOKUP(CuentosContados[[#This Row],[Column1]],CuentosIndexados[],34,FALSE)</f>
        <v>0</v>
      </c>
      <c r="AG875">
        <f>VLOOKUP(CuentosContados[[#This Row],[Column1]],CuentosIndexados[],35,FALSE)</f>
        <v>0</v>
      </c>
      <c r="AH875">
        <f>VLOOKUP(CuentosContados[[#This Row],[Column1]],CuentosIndexados[],36,FALSE)</f>
        <v>0</v>
      </c>
      <c r="AI875">
        <f>VLOOKUP(CuentosContados[[#This Row],[Column1]],CuentosIndexados[],37,FALSE)</f>
        <v>0</v>
      </c>
      <c r="AJ875">
        <f>VLOOKUP(CuentosContados[[#This Row],[Column1]],CuentosIndexados[],38,FALSE)</f>
        <v>0</v>
      </c>
      <c r="AK875">
        <f>VLOOKUP(CuentosContados[[#This Row],[Column1]],CuentosIndexados[],39,FALSE)</f>
        <v>0</v>
      </c>
    </row>
    <row r="876" spans="1:37" x14ac:dyDescent="0.25">
      <c r="A876" t="s">
        <v>170</v>
      </c>
      <c r="B876">
        <f>VLOOKUP(CuentosContados[[#This Row],[Column1]],CuentosIndexados[],3,FALSE)</f>
        <v>0</v>
      </c>
      <c r="C876">
        <f>VLOOKUP(CuentosContados[[#This Row],[Column1]],CuentosIndexados[],5,FALSE)</f>
        <v>0</v>
      </c>
      <c r="D876">
        <f>VLOOKUP(CuentosContados[[#This Row],[Column1]],CuentosIndexados[],6,FALSE)</f>
        <v>0</v>
      </c>
      <c r="E876">
        <f>VLOOKUP(CuentosContados[[#This Row],[Column1]],CuentosIndexados[],7,FALSE)</f>
        <v>0</v>
      </c>
      <c r="F876">
        <f>VLOOKUP(CuentosContados[[#This Row],[Column1]],CuentosIndexados[],8,FALSE)</f>
        <v>0</v>
      </c>
      <c r="G876">
        <f>VLOOKUP(CuentosContados[[#This Row],[Column1]],CuentosIndexados[],9,FALSE)</f>
        <v>0</v>
      </c>
      <c r="H876">
        <f>VLOOKUP(CuentosContados[[#This Row],[Column1]],CuentosIndexados[],10,FALSE)</f>
        <v>0</v>
      </c>
      <c r="I876">
        <f>VLOOKUP(CuentosContados[[#This Row],[Column1]],CuentosIndexados[],11,FALSE)</f>
        <v>0</v>
      </c>
      <c r="J876">
        <f>VLOOKUP(CuentosContados[[#This Row],[Column1]],CuentosIndexados[],12,FALSE)</f>
        <v>0</v>
      </c>
      <c r="K876">
        <f>VLOOKUP(CuentosContados[[#This Row],[Column1]],CuentosIndexados[],13,FALSE)</f>
        <v>0</v>
      </c>
      <c r="L876">
        <f>VLOOKUP(CuentosContados[[#This Row],[Column1]],CuentosIndexados[],14,FALSE)</f>
        <v>0</v>
      </c>
      <c r="M876" t="str">
        <f>VLOOKUP(CuentosContados[[#This Row],[Column1]],CuentosIndexados[],15,FALSE)</f>
        <v>tristeza</v>
      </c>
      <c r="N876">
        <f>VLOOKUP(CuentosContados[[#This Row],[Column1]],CuentosIndexados[],16,FALSE)</f>
        <v>0</v>
      </c>
      <c r="O876">
        <f>VLOOKUP(CuentosContados[[#This Row],[Column1]],CuentosIndexados[],17,FALSE)</f>
        <v>0</v>
      </c>
      <c r="P876">
        <f>VLOOKUP(CuentosContados[[#This Row],[Column1]],CuentosIndexados[],18,FALSE)</f>
        <v>0</v>
      </c>
      <c r="Q876">
        <f>VLOOKUP(CuentosContados[[#This Row],[Column1]],CuentosIndexados[],19,FALSE)</f>
        <v>0</v>
      </c>
      <c r="R876">
        <f>VLOOKUP(CuentosContados[[#This Row],[Column1]],CuentosIndexados[],20,FALSE)</f>
        <v>0</v>
      </c>
      <c r="S876">
        <f>VLOOKUP(CuentosContados[[#This Row],[Column1]],CuentosIndexados[],21,FALSE)</f>
        <v>0</v>
      </c>
      <c r="T876">
        <f>VLOOKUP(CuentosContados[[#This Row],[Column1]],CuentosIndexados[],22,FALSE)</f>
        <v>0</v>
      </c>
      <c r="U876">
        <f>VLOOKUP(CuentosContados[[#This Row],[Column1]],CuentosIndexados[],23,FALSE)</f>
        <v>0</v>
      </c>
      <c r="V876">
        <f>VLOOKUP(CuentosContados[[#This Row],[Column1]],CuentosIndexados[],24,FALSE)</f>
        <v>0</v>
      </c>
      <c r="W876">
        <f>VLOOKUP(CuentosContados[[#This Row],[Column1]],CuentosIndexados[],25,FALSE)</f>
        <v>0</v>
      </c>
      <c r="X876">
        <f>VLOOKUP(CuentosContados[[#This Row],[Column1]],CuentosIndexados[],26,FALSE)</f>
        <v>0</v>
      </c>
      <c r="Y876" t="str">
        <f>VLOOKUP(CuentosContados[[#This Row],[Column1]],CuentosIndexados[],27,FALSE)</f>
        <v>miedo</v>
      </c>
      <c r="Z876" t="str">
        <f>VLOOKUP(CuentosContados[[#This Row],[Column1]],CuentosIndexados[],28,FALSE)</f>
        <v>aborto</v>
      </c>
      <c r="AA876" t="str">
        <f>VLOOKUP(CuentosContados[[#This Row],[Column1]],CuentosIndexados[],29,FALSE)</f>
        <v>sexo</v>
      </c>
      <c r="AB876">
        <f>VLOOKUP(CuentosContados[[#This Row],[Column1]],CuentosIndexados[],30,FALSE)</f>
        <v>0</v>
      </c>
      <c r="AC876">
        <f>VLOOKUP(CuentosContados[[#This Row],[Column1]],CuentosIndexados[],31,FALSE)</f>
        <v>0</v>
      </c>
      <c r="AD876">
        <f>VLOOKUP(CuentosContados[[#This Row],[Column1]],CuentosIndexados[],32,FALSE)</f>
        <v>0</v>
      </c>
      <c r="AE876">
        <f>VLOOKUP(CuentosContados[[#This Row],[Column1]],CuentosIndexados[],33,FALSE)</f>
        <v>0</v>
      </c>
      <c r="AF876">
        <f>VLOOKUP(CuentosContados[[#This Row],[Column1]],CuentosIndexados[],34,FALSE)</f>
        <v>0</v>
      </c>
      <c r="AG876">
        <f>VLOOKUP(CuentosContados[[#This Row],[Column1]],CuentosIndexados[],35,FALSE)</f>
        <v>0</v>
      </c>
      <c r="AH876">
        <f>VLOOKUP(CuentosContados[[#This Row],[Column1]],CuentosIndexados[],36,FALSE)</f>
        <v>0</v>
      </c>
      <c r="AI876">
        <f>VLOOKUP(CuentosContados[[#This Row],[Column1]],CuentosIndexados[],37,FALSE)</f>
        <v>0</v>
      </c>
      <c r="AJ876">
        <f>VLOOKUP(CuentosContados[[#This Row],[Column1]],CuentosIndexados[],38,FALSE)</f>
        <v>0</v>
      </c>
      <c r="AK876">
        <f>VLOOKUP(CuentosContados[[#This Row],[Column1]],CuentosIndexados[],39,FALSE)</f>
        <v>0</v>
      </c>
    </row>
    <row r="877" spans="1:37" x14ac:dyDescent="0.25">
      <c r="A877" t="s">
        <v>170</v>
      </c>
      <c r="B877">
        <f>VLOOKUP(CuentosContados[[#This Row],[Column1]],CuentosIndexados[],3,FALSE)</f>
        <v>0</v>
      </c>
      <c r="C877">
        <f>VLOOKUP(CuentosContados[[#This Row],[Column1]],CuentosIndexados[],5,FALSE)</f>
        <v>0</v>
      </c>
      <c r="D877">
        <f>VLOOKUP(CuentosContados[[#This Row],[Column1]],CuentosIndexados[],6,FALSE)</f>
        <v>0</v>
      </c>
      <c r="E877">
        <f>VLOOKUP(CuentosContados[[#This Row],[Column1]],CuentosIndexados[],7,FALSE)</f>
        <v>0</v>
      </c>
      <c r="F877">
        <f>VLOOKUP(CuentosContados[[#This Row],[Column1]],CuentosIndexados[],8,FALSE)</f>
        <v>0</v>
      </c>
      <c r="G877">
        <f>VLOOKUP(CuentosContados[[#This Row],[Column1]],CuentosIndexados[],9,FALSE)</f>
        <v>0</v>
      </c>
      <c r="H877">
        <f>VLOOKUP(CuentosContados[[#This Row],[Column1]],CuentosIndexados[],10,FALSE)</f>
        <v>0</v>
      </c>
      <c r="I877">
        <f>VLOOKUP(CuentosContados[[#This Row],[Column1]],CuentosIndexados[],11,FALSE)</f>
        <v>0</v>
      </c>
      <c r="J877">
        <f>VLOOKUP(CuentosContados[[#This Row],[Column1]],CuentosIndexados[],12,FALSE)</f>
        <v>0</v>
      </c>
      <c r="K877">
        <f>VLOOKUP(CuentosContados[[#This Row],[Column1]],CuentosIndexados[],13,FALSE)</f>
        <v>0</v>
      </c>
      <c r="L877">
        <f>VLOOKUP(CuentosContados[[#This Row],[Column1]],CuentosIndexados[],14,FALSE)</f>
        <v>0</v>
      </c>
      <c r="M877" t="str">
        <f>VLOOKUP(CuentosContados[[#This Row],[Column1]],CuentosIndexados[],15,FALSE)</f>
        <v>tristeza</v>
      </c>
      <c r="N877">
        <f>VLOOKUP(CuentosContados[[#This Row],[Column1]],CuentosIndexados[],16,FALSE)</f>
        <v>0</v>
      </c>
      <c r="O877">
        <f>VLOOKUP(CuentosContados[[#This Row],[Column1]],CuentosIndexados[],17,FALSE)</f>
        <v>0</v>
      </c>
      <c r="P877">
        <f>VLOOKUP(CuentosContados[[#This Row],[Column1]],CuentosIndexados[],18,FALSE)</f>
        <v>0</v>
      </c>
      <c r="Q877">
        <f>VLOOKUP(CuentosContados[[#This Row],[Column1]],CuentosIndexados[],19,FALSE)</f>
        <v>0</v>
      </c>
      <c r="R877">
        <f>VLOOKUP(CuentosContados[[#This Row],[Column1]],CuentosIndexados[],20,FALSE)</f>
        <v>0</v>
      </c>
      <c r="S877">
        <f>VLOOKUP(CuentosContados[[#This Row],[Column1]],CuentosIndexados[],21,FALSE)</f>
        <v>0</v>
      </c>
      <c r="T877">
        <f>VLOOKUP(CuentosContados[[#This Row],[Column1]],CuentosIndexados[],22,FALSE)</f>
        <v>0</v>
      </c>
      <c r="U877">
        <f>VLOOKUP(CuentosContados[[#This Row],[Column1]],CuentosIndexados[],23,FALSE)</f>
        <v>0</v>
      </c>
      <c r="V877">
        <f>VLOOKUP(CuentosContados[[#This Row],[Column1]],CuentosIndexados[],24,FALSE)</f>
        <v>0</v>
      </c>
      <c r="W877">
        <f>VLOOKUP(CuentosContados[[#This Row],[Column1]],CuentosIndexados[],25,FALSE)</f>
        <v>0</v>
      </c>
      <c r="X877">
        <f>VLOOKUP(CuentosContados[[#This Row],[Column1]],CuentosIndexados[],26,FALSE)</f>
        <v>0</v>
      </c>
      <c r="Y877" t="str">
        <f>VLOOKUP(CuentosContados[[#This Row],[Column1]],CuentosIndexados[],27,FALSE)</f>
        <v>miedo</v>
      </c>
      <c r="Z877" t="str">
        <f>VLOOKUP(CuentosContados[[#This Row],[Column1]],CuentosIndexados[],28,FALSE)</f>
        <v>aborto</v>
      </c>
      <c r="AA877" t="str">
        <f>VLOOKUP(CuentosContados[[#This Row],[Column1]],CuentosIndexados[],29,FALSE)</f>
        <v>sexo</v>
      </c>
      <c r="AB877">
        <f>VLOOKUP(CuentosContados[[#This Row],[Column1]],CuentosIndexados[],30,FALSE)</f>
        <v>0</v>
      </c>
      <c r="AC877">
        <f>VLOOKUP(CuentosContados[[#This Row],[Column1]],CuentosIndexados[],31,FALSE)</f>
        <v>0</v>
      </c>
      <c r="AD877">
        <f>VLOOKUP(CuentosContados[[#This Row],[Column1]],CuentosIndexados[],32,FALSE)</f>
        <v>0</v>
      </c>
      <c r="AE877">
        <f>VLOOKUP(CuentosContados[[#This Row],[Column1]],CuentosIndexados[],33,FALSE)</f>
        <v>0</v>
      </c>
      <c r="AF877">
        <f>VLOOKUP(CuentosContados[[#This Row],[Column1]],CuentosIndexados[],34,FALSE)</f>
        <v>0</v>
      </c>
      <c r="AG877">
        <f>VLOOKUP(CuentosContados[[#This Row],[Column1]],CuentosIndexados[],35,FALSE)</f>
        <v>0</v>
      </c>
      <c r="AH877">
        <f>VLOOKUP(CuentosContados[[#This Row],[Column1]],CuentosIndexados[],36,FALSE)</f>
        <v>0</v>
      </c>
      <c r="AI877">
        <f>VLOOKUP(CuentosContados[[#This Row],[Column1]],CuentosIndexados[],37,FALSE)</f>
        <v>0</v>
      </c>
      <c r="AJ877">
        <f>VLOOKUP(CuentosContados[[#This Row],[Column1]],CuentosIndexados[],38,FALSE)</f>
        <v>0</v>
      </c>
      <c r="AK877">
        <f>VLOOKUP(CuentosContados[[#This Row],[Column1]],CuentosIndexados[],39,FALSE)</f>
        <v>0</v>
      </c>
    </row>
    <row r="878" spans="1:37" x14ac:dyDescent="0.25">
      <c r="A878" t="s">
        <v>170</v>
      </c>
      <c r="B878">
        <f>VLOOKUP(CuentosContados[[#This Row],[Column1]],CuentosIndexados[],3,FALSE)</f>
        <v>0</v>
      </c>
      <c r="C878">
        <f>VLOOKUP(CuentosContados[[#This Row],[Column1]],CuentosIndexados[],5,FALSE)</f>
        <v>0</v>
      </c>
      <c r="D878">
        <f>VLOOKUP(CuentosContados[[#This Row],[Column1]],CuentosIndexados[],6,FALSE)</f>
        <v>0</v>
      </c>
      <c r="E878">
        <f>VLOOKUP(CuentosContados[[#This Row],[Column1]],CuentosIndexados[],7,FALSE)</f>
        <v>0</v>
      </c>
      <c r="F878">
        <f>VLOOKUP(CuentosContados[[#This Row],[Column1]],CuentosIndexados[],8,FALSE)</f>
        <v>0</v>
      </c>
      <c r="G878">
        <f>VLOOKUP(CuentosContados[[#This Row],[Column1]],CuentosIndexados[],9,FALSE)</f>
        <v>0</v>
      </c>
      <c r="H878">
        <f>VLOOKUP(CuentosContados[[#This Row],[Column1]],CuentosIndexados[],10,FALSE)</f>
        <v>0</v>
      </c>
      <c r="I878">
        <f>VLOOKUP(CuentosContados[[#This Row],[Column1]],CuentosIndexados[],11,FALSE)</f>
        <v>0</v>
      </c>
      <c r="J878">
        <f>VLOOKUP(CuentosContados[[#This Row],[Column1]],CuentosIndexados[],12,FALSE)</f>
        <v>0</v>
      </c>
      <c r="K878">
        <f>VLOOKUP(CuentosContados[[#This Row],[Column1]],CuentosIndexados[],13,FALSE)</f>
        <v>0</v>
      </c>
      <c r="L878">
        <f>VLOOKUP(CuentosContados[[#This Row],[Column1]],CuentosIndexados[],14,FALSE)</f>
        <v>0</v>
      </c>
      <c r="M878" t="str">
        <f>VLOOKUP(CuentosContados[[#This Row],[Column1]],CuentosIndexados[],15,FALSE)</f>
        <v>tristeza</v>
      </c>
      <c r="N878">
        <f>VLOOKUP(CuentosContados[[#This Row],[Column1]],CuentosIndexados[],16,FALSE)</f>
        <v>0</v>
      </c>
      <c r="O878">
        <f>VLOOKUP(CuentosContados[[#This Row],[Column1]],CuentosIndexados[],17,FALSE)</f>
        <v>0</v>
      </c>
      <c r="P878">
        <f>VLOOKUP(CuentosContados[[#This Row],[Column1]],CuentosIndexados[],18,FALSE)</f>
        <v>0</v>
      </c>
      <c r="Q878">
        <f>VLOOKUP(CuentosContados[[#This Row],[Column1]],CuentosIndexados[],19,FALSE)</f>
        <v>0</v>
      </c>
      <c r="R878">
        <f>VLOOKUP(CuentosContados[[#This Row],[Column1]],CuentosIndexados[],20,FALSE)</f>
        <v>0</v>
      </c>
      <c r="S878">
        <f>VLOOKUP(CuentosContados[[#This Row],[Column1]],CuentosIndexados[],21,FALSE)</f>
        <v>0</v>
      </c>
      <c r="T878">
        <f>VLOOKUP(CuentosContados[[#This Row],[Column1]],CuentosIndexados[],22,FALSE)</f>
        <v>0</v>
      </c>
      <c r="U878">
        <f>VLOOKUP(CuentosContados[[#This Row],[Column1]],CuentosIndexados[],23,FALSE)</f>
        <v>0</v>
      </c>
      <c r="V878">
        <f>VLOOKUP(CuentosContados[[#This Row],[Column1]],CuentosIndexados[],24,FALSE)</f>
        <v>0</v>
      </c>
      <c r="W878">
        <f>VLOOKUP(CuentosContados[[#This Row],[Column1]],CuentosIndexados[],25,FALSE)</f>
        <v>0</v>
      </c>
      <c r="X878">
        <f>VLOOKUP(CuentosContados[[#This Row],[Column1]],CuentosIndexados[],26,FALSE)</f>
        <v>0</v>
      </c>
      <c r="Y878" t="str">
        <f>VLOOKUP(CuentosContados[[#This Row],[Column1]],CuentosIndexados[],27,FALSE)</f>
        <v>miedo</v>
      </c>
      <c r="Z878" t="str">
        <f>VLOOKUP(CuentosContados[[#This Row],[Column1]],CuentosIndexados[],28,FALSE)</f>
        <v>aborto</v>
      </c>
      <c r="AA878" t="str">
        <f>VLOOKUP(CuentosContados[[#This Row],[Column1]],CuentosIndexados[],29,FALSE)</f>
        <v>sexo</v>
      </c>
      <c r="AB878">
        <f>VLOOKUP(CuentosContados[[#This Row],[Column1]],CuentosIndexados[],30,FALSE)</f>
        <v>0</v>
      </c>
      <c r="AC878">
        <f>VLOOKUP(CuentosContados[[#This Row],[Column1]],CuentosIndexados[],31,FALSE)</f>
        <v>0</v>
      </c>
      <c r="AD878">
        <f>VLOOKUP(CuentosContados[[#This Row],[Column1]],CuentosIndexados[],32,FALSE)</f>
        <v>0</v>
      </c>
      <c r="AE878">
        <f>VLOOKUP(CuentosContados[[#This Row],[Column1]],CuentosIndexados[],33,FALSE)</f>
        <v>0</v>
      </c>
      <c r="AF878">
        <f>VLOOKUP(CuentosContados[[#This Row],[Column1]],CuentosIndexados[],34,FALSE)</f>
        <v>0</v>
      </c>
      <c r="AG878">
        <f>VLOOKUP(CuentosContados[[#This Row],[Column1]],CuentosIndexados[],35,FALSE)</f>
        <v>0</v>
      </c>
      <c r="AH878">
        <f>VLOOKUP(CuentosContados[[#This Row],[Column1]],CuentosIndexados[],36,FALSE)</f>
        <v>0</v>
      </c>
      <c r="AI878">
        <f>VLOOKUP(CuentosContados[[#This Row],[Column1]],CuentosIndexados[],37,FALSE)</f>
        <v>0</v>
      </c>
      <c r="AJ878">
        <f>VLOOKUP(CuentosContados[[#This Row],[Column1]],CuentosIndexados[],38,FALSE)</f>
        <v>0</v>
      </c>
      <c r="AK878">
        <f>VLOOKUP(CuentosContados[[#This Row],[Column1]],CuentosIndexados[],39,FALSE)</f>
        <v>0</v>
      </c>
    </row>
    <row r="879" spans="1:37" x14ac:dyDescent="0.25">
      <c r="A879" t="s">
        <v>170</v>
      </c>
      <c r="B879">
        <f>VLOOKUP(CuentosContados[[#This Row],[Column1]],CuentosIndexados[],3,FALSE)</f>
        <v>0</v>
      </c>
      <c r="C879">
        <f>VLOOKUP(CuentosContados[[#This Row],[Column1]],CuentosIndexados[],5,FALSE)</f>
        <v>0</v>
      </c>
      <c r="D879">
        <f>VLOOKUP(CuentosContados[[#This Row],[Column1]],CuentosIndexados[],6,FALSE)</f>
        <v>0</v>
      </c>
      <c r="E879">
        <f>VLOOKUP(CuentosContados[[#This Row],[Column1]],CuentosIndexados[],7,FALSE)</f>
        <v>0</v>
      </c>
      <c r="F879">
        <f>VLOOKUP(CuentosContados[[#This Row],[Column1]],CuentosIndexados[],8,FALSE)</f>
        <v>0</v>
      </c>
      <c r="G879">
        <f>VLOOKUP(CuentosContados[[#This Row],[Column1]],CuentosIndexados[],9,FALSE)</f>
        <v>0</v>
      </c>
      <c r="H879">
        <f>VLOOKUP(CuentosContados[[#This Row],[Column1]],CuentosIndexados[],10,FALSE)</f>
        <v>0</v>
      </c>
      <c r="I879">
        <f>VLOOKUP(CuentosContados[[#This Row],[Column1]],CuentosIndexados[],11,FALSE)</f>
        <v>0</v>
      </c>
      <c r="J879">
        <f>VLOOKUP(CuentosContados[[#This Row],[Column1]],CuentosIndexados[],12,FALSE)</f>
        <v>0</v>
      </c>
      <c r="K879">
        <f>VLOOKUP(CuentosContados[[#This Row],[Column1]],CuentosIndexados[],13,FALSE)</f>
        <v>0</v>
      </c>
      <c r="L879">
        <f>VLOOKUP(CuentosContados[[#This Row],[Column1]],CuentosIndexados[],14,FALSE)</f>
        <v>0</v>
      </c>
      <c r="M879" t="str">
        <f>VLOOKUP(CuentosContados[[#This Row],[Column1]],CuentosIndexados[],15,FALSE)</f>
        <v>tristeza</v>
      </c>
      <c r="N879">
        <f>VLOOKUP(CuentosContados[[#This Row],[Column1]],CuentosIndexados[],16,FALSE)</f>
        <v>0</v>
      </c>
      <c r="O879">
        <f>VLOOKUP(CuentosContados[[#This Row],[Column1]],CuentosIndexados[],17,FALSE)</f>
        <v>0</v>
      </c>
      <c r="P879">
        <f>VLOOKUP(CuentosContados[[#This Row],[Column1]],CuentosIndexados[],18,FALSE)</f>
        <v>0</v>
      </c>
      <c r="Q879">
        <f>VLOOKUP(CuentosContados[[#This Row],[Column1]],CuentosIndexados[],19,FALSE)</f>
        <v>0</v>
      </c>
      <c r="R879">
        <f>VLOOKUP(CuentosContados[[#This Row],[Column1]],CuentosIndexados[],20,FALSE)</f>
        <v>0</v>
      </c>
      <c r="S879">
        <f>VLOOKUP(CuentosContados[[#This Row],[Column1]],CuentosIndexados[],21,FALSE)</f>
        <v>0</v>
      </c>
      <c r="T879">
        <f>VLOOKUP(CuentosContados[[#This Row],[Column1]],CuentosIndexados[],22,FALSE)</f>
        <v>0</v>
      </c>
      <c r="U879">
        <f>VLOOKUP(CuentosContados[[#This Row],[Column1]],CuentosIndexados[],23,FALSE)</f>
        <v>0</v>
      </c>
      <c r="V879">
        <f>VLOOKUP(CuentosContados[[#This Row],[Column1]],CuentosIndexados[],24,FALSE)</f>
        <v>0</v>
      </c>
      <c r="W879">
        <f>VLOOKUP(CuentosContados[[#This Row],[Column1]],CuentosIndexados[],25,FALSE)</f>
        <v>0</v>
      </c>
      <c r="X879">
        <f>VLOOKUP(CuentosContados[[#This Row],[Column1]],CuentosIndexados[],26,FALSE)</f>
        <v>0</v>
      </c>
      <c r="Y879" t="str">
        <f>VLOOKUP(CuentosContados[[#This Row],[Column1]],CuentosIndexados[],27,FALSE)</f>
        <v>miedo</v>
      </c>
      <c r="Z879" t="str">
        <f>VLOOKUP(CuentosContados[[#This Row],[Column1]],CuentosIndexados[],28,FALSE)</f>
        <v>aborto</v>
      </c>
      <c r="AA879" t="str">
        <f>VLOOKUP(CuentosContados[[#This Row],[Column1]],CuentosIndexados[],29,FALSE)</f>
        <v>sexo</v>
      </c>
      <c r="AB879">
        <f>VLOOKUP(CuentosContados[[#This Row],[Column1]],CuentosIndexados[],30,FALSE)</f>
        <v>0</v>
      </c>
      <c r="AC879">
        <f>VLOOKUP(CuentosContados[[#This Row],[Column1]],CuentosIndexados[],31,FALSE)</f>
        <v>0</v>
      </c>
      <c r="AD879">
        <f>VLOOKUP(CuentosContados[[#This Row],[Column1]],CuentosIndexados[],32,FALSE)</f>
        <v>0</v>
      </c>
      <c r="AE879">
        <f>VLOOKUP(CuentosContados[[#This Row],[Column1]],CuentosIndexados[],33,FALSE)</f>
        <v>0</v>
      </c>
      <c r="AF879">
        <f>VLOOKUP(CuentosContados[[#This Row],[Column1]],CuentosIndexados[],34,FALSE)</f>
        <v>0</v>
      </c>
      <c r="AG879">
        <f>VLOOKUP(CuentosContados[[#This Row],[Column1]],CuentosIndexados[],35,FALSE)</f>
        <v>0</v>
      </c>
      <c r="AH879">
        <f>VLOOKUP(CuentosContados[[#This Row],[Column1]],CuentosIndexados[],36,FALSE)</f>
        <v>0</v>
      </c>
      <c r="AI879">
        <f>VLOOKUP(CuentosContados[[#This Row],[Column1]],CuentosIndexados[],37,FALSE)</f>
        <v>0</v>
      </c>
      <c r="AJ879">
        <f>VLOOKUP(CuentosContados[[#This Row],[Column1]],CuentosIndexados[],38,FALSE)</f>
        <v>0</v>
      </c>
      <c r="AK879">
        <f>VLOOKUP(CuentosContados[[#This Row],[Column1]],CuentosIndexados[],39,FALSE)</f>
        <v>0</v>
      </c>
    </row>
    <row r="880" spans="1:37" x14ac:dyDescent="0.25">
      <c r="A880" t="s">
        <v>170</v>
      </c>
      <c r="B880">
        <f>VLOOKUP(CuentosContados[[#This Row],[Column1]],CuentosIndexados[],3,FALSE)</f>
        <v>0</v>
      </c>
      <c r="C880">
        <f>VLOOKUP(CuentosContados[[#This Row],[Column1]],CuentosIndexados[],5,FALSE)</f>
        <v>0</v>
      </c>
      <c r="D880">
        <f>VLOOKUP(CuentosContados[[#This Row],[Column1]],CuentosIndexados[],6,FALSE)</f>
        <v>0</v>
      </c>
      <c r="E880">
        <f>VLOOKUP(CuentosContados[[#This Row],[Column1]],CuentosIndexados[],7,FALSE)</f>
        <v>0</v>
      </c>
      <c r="F880">
        <f>VLOOKUP(CuentosContados[[#This Row],[Column1]],CuentosIndexados[],8,FALSE)</f>
        <v>0</v>
      </c>
      <c r="G880">
        <f>VLOOKUP(CuentosContados[[#This Row],[Column1]],CuentosIndexados[],9,FALSE)</f>
        <v>0</v>
      </c>
      <c r="H880">
        <f>VLOOKUP(CuentosContados[[#This Row],[Column1]],CuentosIndexados[],10,FALSE)</f>
        <v>0</v>
      </c>
      <c r="I880">
        <f>VLOOKUP(CuentosContados[[#This Row],[Column1]],CuentosIndexados[],11,FALSE)</f>
        <v>0</v>
      </c>
      <c r="J880">
        <f>VLOOKUP(CuentosContados[[#This Row],[Column1]],CuentosIndexados[],12,FALSE)</f>
        <v>0</v>
      </c>
      <c r="K880">
        <f>VLOOKUP(CuentosContados[[#This Row],[Column1]],CuentosIndexados[],13,FALSE)</f>
        <v>0</v>
      </c>
      <c r="L880">
        <f>VLOOKUP(CuentosContados[[#This Row],[Column1]],CuentosIndexados[],14,FALSE)</f>
        <v>0</v>
      </c>
      <c r="M880" t="str">
        <f>VLOOKUP(CuentosContados[[#This Row],[Column1]],CuentosIndexados[],15,FALSE)</f>
        <v>tristeza</v>
      </c>
      <c r="N880">
        <f>VLOOKUP(CuentosContados[[#This Row],[Column1]],CuentosIndexados[],16,FALSE)</f>
        <v>0</v>
      </c>
      <c r="O880">
        <f>VLOOKUP(CuentosContados[[#This Row],[Column1]],CuentosIndexados[],17,FALSE)</f>
        <v>0</v>
      </c>
      <c r="P880">
        <f>VLOOKUP(CuentosContados[[#This Row],[Column1]],CuentosIndexados[],18,FALSE)</f>
        <v>0</v>
      </c>
      <c r="Q880">
        <f>VLOOKUP(CuentosContados[[#This Row],[Column1]],CuentosIndexados[],19,FALSE)</f>
        <v>0</v>
      </c>
      <c r="R880">
        <f>VLOOKUP(CuentosContados[[#This Row],[Column1]],CuentosIndexados[],20,FALSE)</f>
        <v>0</v>
      </c>
      <c r="S880">
        <f>VLOOKUP(CuentosContados[[#This Row],[Column1]],CuentosIndexados[],21,FALSE)</f>
        <v>0</v>
      </c>
      <c r="T880">
        <f>VLOOKUP(CuentosContados[[#This Row],[Column1]],CuentosIndexados[],22,FALSE)</f>
        <v>0</v>
      </c>
      <c r="U880">
        <f>VLOOKUP(CuentosContados[[#This Row],[Column1]],CuentosIndexados[],23,FALSE)</f>
        <v>0</v>
      </c>
      <c r="V880">
        <f>VLOOKUP(CuentosContados[[#This Row],[Column1]],CuentosIndexados[],24,FALSE)</f>
        <v>0</v>
      </c>
      <c r="W880">
        <f>VLOOKUP(CuentosContados[[#This Row],[Column1]],CuentosIndexados[],25,FALSE)</f>
        <v>0</v>
      </c>
      <c r="X880">
        <f>VLOOKUP(CuentosContados[[#This Row],[Column1]],CuentosIndexados[],26,FALSE)</f>
        <v>0</v>
      </c>
      <c r="Y880" t="str">
        <f>VLOOKUP(CuentosContados[[#This Row],[Column1]],CuentosIndexados[],27,FALSE)</f>
        <v>miedo</v>
      </c>
      <c r="Z880" t="str">
        <f>VLOOKUP(CuentosContados[[#This Row],[Column1]],CuentosIndexados[],28,FALSE)</f>
        <v>aborto</v>
      </c>
      <c r="AA880" t="str">
        <f>VLOOKUP(CuentosContados[[#This Row],[Column1]],CuentosIndexados[],29,FALSE)</f>
        <v>sexo</v>
      </c>
      <c r="AB880">
        <f>VLOOKUP(CuentosContados[[#This Row],[Column1]],CuentosIndexados[],30,FALSE)</f>
        <v>0</v>
      </c>
      <c r="AC880">
        <f>VLOOKUP(CuentosContados[[#This Row],[Column1]],CuentosIndexados[],31,FALSE)</f>
        <v>0</v>
      </c>
      <c r="AD880">
        <f>VLOOKUP(CuentosContados[[#This Row],[Column1]],CuentosIndexados[],32,FALSE)</f>
        <v>0</v>
      </c>
      <c r="AE880">
        <f>VLOOKUP(CuentosContados[[#This Row],[Column1]],CuentosIndexados[],33,FALSE)</f>
        <v>0</v>
      </c>
      <c r="AF880">
        <f>VLOOKUP(CuentosContados[[#This Row],[Column1]],CuentosIndexados[],34,FALSE)</f>
        <v>0</v>
      </c>
      <c r="AG880">
        <f>VLOOKUP(CuentosContados[[#This Row],[Column1]],CuentosIndexados[],35,FALSE)</f>
        <v>0</v>
      </c>
      <c r="AH880">
        <f>VLOOKUP(CuentosContados[[#This Row],[Column1]],CuentosIndexados[],36,FALSE)</f>
        <v>0</v>
      </c>
      <c r="AI880">
        <f>VLOOKUP(CuentosContados[[#This Row],[Column1]],CuentosIndexados[],37,FALSE)</f>
        <v>0</v>
      </c>
      <c r="AJ880">
        <f>VLOOKUP(CuentosContados[[#This Row],[Column1]],CuentosIndexados[],38,FALSE)</f>
        <v>0</v>
      </c>
      <c r="AK880">
        <f>VLOOKUP(CuentosContados[[#This Row],[Column1]],CuentosIndexados[],39,FALSE)</f>
        <v>0</v>
      </c>
    </row>
    <row r="881" spans="1:37" x14ac:dyDescent="0.25">
      <c r="A881" t="s">
        <v>170</v>
      </c>
      <c r="B881">
        <f>VLOOKUP(CuentosContados[[#This Row],[Column1]],CuentosIndexados[],3,FALSE)</f>
        <v>0</v>
      </c>
      <c r="C881">
        <f>VLOOKUP(CuentosContados[[#This Row],[Column1]],CuentosIndexados[],5,FALSE)</f>
        <v>0</v>
      </c>
      <c r="D881">
        <f>VLOOKUP(CuentosContados[[#This Row],[Column1]],CuentosIndexados[],6,FALSE)</f>
        <v>0</v>
      </c>
      <c r="E881">
        <f>VLOOKUP(CuentosContados[[#This Row],[Column1]],CuentosIndexados[],7,FALSE)</f>
        <v>0</v>
      </c>
      <c r="F881">
        <f>VLOOKUP(CuentosContados[[#This Row],[Column1]],CuentosIndexados[],8,FALSE)</f>
        <v>0</v>
      </c>
      <c r="G881">
        <f>VLOOKUP(CuentosContados[[#This Row],[Column1]],CuentosIndexados[],9,FALSE)</f>
        <v>0</v>
      </c>
      <c r="H881">
        <f>VLOOKUP(CuentosContados[[#This Row],[Column1]],CuentosIndexados[],10,FALSE)</f>
        <v>0</v>
      </c>
      <c r="I881">
        <f>VLOOKUP(CuentosContados[[#This Row],[Column1]],CuentosIndexados[],11,FALSE)</f>
        <v>0</v>
      </c>
      <c r="J881">
        <f>VLOOKUP(CuentosContados[[#This Row],[Column1]],CuentosIndexados[],12,FALSE)</f>
        <v>0</v>
      </c>
      <c r="K881">
        <f>VLOOKUP(CuentosContados[[#This Row],[Column1]],CuentosIndexados[],13,FALSE)</f>
        <v>0</v>
      </c>
      <c r="L881">
        <f>VLOOKUP(CuentosContados[[#This Row],[Column1]],CuentosIndexados[],14,FALSE)</f>
        <v>0</v>
      </c>
      <c r="M881" t="str">
        <f>VLOOKUP(CuentosContados[[#This Row],[Column1]],CuentosIndexados[],15,FALSE)</f>
        <v>tristeza</v>
      </c>
      <c r="N881">
        <f>VLOOKUP(CuentosContados[[#This Row],[Column1]],CuentosIndexados[],16,FALSE)</f>
        <v>0</v>
      </c>
      <c r="O881">
        <f>VLOOKUP(CuentosContados[[#This Row],[Column1]],CuentosIndexados[],17,FALSE)</f>
        <v>0</v>
      </c>
      <c r="P881">
        <f>VLOOKUP(CuentosContados[[#This Row],[Column1]],CuentosIndexados[],18,FALSE)</f>
        <v>0</v>
      </c>
      <c r="Q881">
        <f>VLOOKUP(CuentosContados[[#This Row],[Column1]],CuentosIndexados[],19,FALSE)</f>
        <v>0</v>
      </c>
      <c r="R881">
        <f>VLOOKUP(CuentosContados[[#This Row],[Column1]],CuentosIndexados[],20,FALSE)</f>
        <v>0</v>
      </c>
      <c r="S881">
        <f>VLOOKUP(CuentosContados[[#This Row],[Column1]],CuentosIndexados[],21,FALSE)</f>
        <v>0</v>
      </c>
      <c r="T881">
        <f>VLOOKUP(CuentosContados[[#This Row],[Column1]],CuentosIndexados[],22,FALSE)</f>
        <v>0</v>
      </c>
      <c r="U881">
        <f>VLOOKUP(CuentosContados[[#This Row],[Column1]],CuentosIndexados[],23,FALSE)</f>
        <v>0</v>
      </c>
      <c r="V881">
        <f>VLOOKUP(CuentosContados[[#This Row],[Column1]],CuentosIndexados[],24,FALSE)</f>
        <v>0</v>
      </c>
      <c r="W881">
        <f>VLOOKUP(CuentosContados[[#This Row],[Column1]],CuentosIndexados[],25,FALSE)</f>
        <v>0</v>
      </c>
      <c r="X881">
        <f>VLOOKUP(CuentosContados[[#This Row],[Column1]],CuentosIndexados[],26,FALSE)</f>
        <v>0</v>
      </c>
      <c r="Y881" t="str">
        <f>VLOOKUP(CuentosContados[[#This Row],[Column1]],CuentosIndexados[],27,FALSE)</f>
        <v>miedo</v>
      </c>
      <c r="Z881" t="str">
        <f>VLOOKUP(CuentosContados[[#This Row],[Column1]],CuentosIndexados[],28,FALSE)</f>
        <v>aborto</v>
      </c>
      <c r="AA881" t="str">
        <f>VLOOKUP(CuentosContados[[#This Row],[Column1]],CuentosIndexados[],29,FALSE)</f>
        <v>sexo</v>
      </c>
      <c r="AB881">
        <f>VLOOKUP(CuentosContados[[#This Row],[Column1]],CuentosIndexados[],30,FALSE)</f>
        <v>0</v>
      </c>
      <c r="AC881">
        <f>VLOOKUP(CuentosContados[[#This Row],[Column1]],CuentosIndexados[],31,FALSE)</f>
        <v>0</v>
      </c>
      <c r="AD881">
        <f>VLOOKUP(CuentosContados[[#This Row],[Column1]],CuentosIndexados[],32,FALSE)</f>
        <v>0</v>
      </c>
      <c r="AE881">
        <f>VLOOKUP(CuentosContados[[#This Row],[Column1]],CuentosIndexados[],33,FALSE)</f>
        <v>0</v>
      </c>
      <c r="AF881">
        <f>VLOOKUP(CuentosContados[[#This Row],[Column1]],CuentosIndexados[],34,FALSE)</f>
        <v>0</v>
      </c>
      <c r="AG881">
        <f>VLOOKUP(CuentosContados[[#This Row],[Column1]],CuentosIndexados[],35,FALSE)</f>
        <v>0</v>
      </c>
      <c r="AH881">
        <f>VLOOKUP(CuentosContados[[#This Row],[Column1]],CuentosIndexados[],36,FALSE)</f>
        <v>0</v>
      </c>
      <c r="AI881">
        <f>VLOOKUP(CuentosContados[[#This Row],[Column1]],CuentosIndexados[],37,FALSE)</f>
        <v>0</v>
      </c>
      <c r="AJ881">
        <f>VLOOKUP(CuentosContados[[#This Row],[Column1]],CuentosIndexados[],38,FALSE)</f>
        <v>0</v>
      </c>
      <c r="AK881">
        <f>VLOOKUP(CuentosContados[[#This Row],[Column1]],CuentosIndexados[],39,FALSE)</f>
        <v>0</v>
      </c>
    </row>
    <row r="882" spans="1:37" x14ac:dyDescent="0.25">
      <c r="A882" t="s">
        <v>170</v>
      </c>
      <c r="B882">
        <f>VLOOKUP(CuentosContados[[#This Row],[Column1]],CuentosIndexados[],3,FALSE)</f>
        <v>0</v>
      </c>
      <c r="C882">
        <f>VLOOKUP(CuentosContados[[#This Row],[Column1]],CuentosIndexados[],5,FALSE)</f>
        <v>0</v>
      </c>
      <c r="D882">
        <f>VLOOKUP(CuentosContados[[#This Row],[Column1]],CuentosIndexados[],6,FALSE)</f>
        <v>0</v>
      </c>
      <c r="E882">
        <f>VLOOKUP(CuentosContados[[#This Row],[Column1]],CuentosIndexados[],7,FALSE)</f>
        <v>0</v>
      </c>
      <c r="F882">
        <f>VLOOKUP(CuentosContados[[#This Row],[Column1]],CuentosIndexados[],8,FALSE)</f>
        <v>0</v>
      </c>
      <c r="G882">
        <f>VLOOKUP(CuentosContados[[#This Row],[Column1]],CuentosIndexados[],9,FALSE)</f>
        <v>0</v>
      </c>
      <c r="H882">
        <f>VLOOKUP(CuentosContados[[#This Row],[Column1]],CuentosIndexados[],10,FALSE)</f>
        <v>0</v>
      </c>
      <c r="I882">
        <f>VLOOKUP(CuentosContados[[#This Row],[Column1]],CuentosIndexados[],11,FALSE)</f>
        <v>0</v>
      </c>
      <c r="J882">
        <f>VLOOKUP(CuentosContados[[#This Row],[Column1]],CuentosIndexados[],12,FALSE)</f>
        <v>0</v>
      </c>
      <c r="K882">
        <f>VLOOKUP(CuentosContados[[#This Row],[Column1]],CuentosIndexados[],13,FALSE)</f>
        <v>0</v>
      </c>
      <c r="L882">
        <f>VLOOKUP(CuentosContados[[#This Row],[Column1]],CuentosIndexados[],14,FALSE)</f>
        <v>0</v>
      </c>
      <c r="M882" t="str">
        <f>VLOOKUP(CuentosContados[[#This Row],[Column1]],CuentosIndexados[],15,FALSE)</f>
        <v>tristeza</v>
      </c>
      <c r="N882">
        <f>VLOOKUP(CuentosContados[[#This Row],[Column1]],CuentosIndexados[],16,FALSE)</f>
        <v>0</v>
      </c>
      <c r="O882">
        <f>VLOOKUP(CuentosContados[[#This Row],[Column1]],CuentosIndexados[],17,FALSE)</f>
        <v>0</v>
      </c>
      <c r="P882">
        <f>VLOOKUP(CuentosContados[[#This Row],[Column1]],CuentosIndexados[],18,FALSE)</f>
        <v>0</v>
      </c>
      <c r="Q882">
        <f>VLOOKUP(CuentosContados[[#This Row],[Column1]],CuentosIndexados[],19,FALSE)</f>
        <v>0</v>
      </c>
      <c r="R882">
        <f>VLOOKUP(CuentosContados[[#This Row],[Column1]],CuentosIndexados[],20,FALSE)</f>
        <v>0</v>
      </c>
      <c r="S882">
        <f>VLOOKUP(CuentosContados[[#This Row],[Column1]],CuentosIndexados[],21,FALSE)</f>
        <v>0</v>
      </c>
      <c r="T882">
        <f>VLOOKUP(CuentosContados[[#This Row],[Column1]],CuentosIndexados[],22,FALSE)</f>
        <v>0</v>
      </c>
      <c r="U882">
        <f>VLOOKUP(CuentosContados[[#This Row],[Column1]],CuentosIndexados[],23,FALSE)</f>
        <v>0</v>
      </c>
      <c r="V882">
        <f>VLOOKUP(CuentosContados[[#This Row],[Column1]],CuentosIndexados[],24,FALSE)</f>
        <v>0</v>
      </c>
      <c r="W882">
        <f>VLOOKUP(CuentosContados[[#This Row],[Column1]],CuentosIndexados[],25,FALSE)</f>
        <v>0</v>
      </c>
      <c r="X882">
        <f>VLOOKUP(CuentosContados[[#This Row],[Column1]],CuentosIndexados[],26,FALSE)</f>
        <v>0</v>
      </c>
      <c r="Y882" t="str">
        <f>VLOOKUP(CuentosContados[[#This Row],[Column1]],CuentosIndexados[],27,FALSE)</f>
        <v>miedo</v>
      </c>
      <c r="Z882" t="str">
        <f>VLOOKUP(CuentosContados[[#This Row],[Column1]],CuentosIndexados[],28,FALSE)</f>
        <v>aborto</v>
      </c>
      <c r="AA882" t="str">
        <f>VLOOKUP(CuentosContados[[#This Row],[Column1]],CuentosIndexados[],29,FALSE)</f>
        <v>sexo</v>
      </c>
      <c r="AB882">
        <f>VLOOKUP(CuentosContados[[#This Row],[Column1]],CuentosIndexados[],30,FALSE)</f>
        <v>0</v>
      </c>
      <c r="AC882">
        <f>VLOOKUP(CuentosContados[[#This Row],[Column1]],CuentosIndexados[],31,FALSE)</f>
        <v>0</v>
      </c>
      <c r="AD882">
        <f>VLOOKUP(CuentosContados[[#This Row],[Column1]],CuentosIndexados[],32,FALSE)</f>
        <v>0</v>
      </c>
      <c r="AE882">
        <f>VLOOKUP(CuentosContados[[#This Row],[Column1]],CuentosIndexados[],33,FALSE)</f>
        <v>0</v>
      </c>
      <c r="AF882">
        <f>VLOOKUP(CuentosContados[[#This Row],[Column1]],CuentosIndexados[],34,FALSE)</f>
        <v>0</v>
      </c>
      <c r="AG882">
        <f>VLOOKUP(CuentosContados[[#This Row],[Column1]],CuentosIndexados[],35,FALSE)</f>
        <v>0</v>
      </c>
      <c r="AH882">
        <f>VLOOKUP(CuentosContados[[#This Row],[Column1]],CuentosIndexados[],36,FALSE)</f>
        <v>0</v>
      </c>
      <c r="AI882">
        <f>VLOOKUP(CuentosContados[[#This Row],[Column1]],CuentosIndexados[],37,FALSE)</f>
        <v>0</v>
      </c>
      <c r="AJ882">
        <f>VLOOKUP(CuentosContados[[#This Row],[Column1]],CuentosIndexados[],38,FALSE)</f>
        <v>0</v>
      </c>
      <c r="AK882">
        <f>VLOOKUP(CuentosContados[[#This Row],[Column1]],CuentosIndexados[],39,FALSE)</f>
        <v>0</v>
      </c>
    </row>
    <row r="883" spans="1:37" x14ac:dyDescent="0.25">
      <c r="A883" t="s">
        <v>170</v>
      </c>
      <c r="B883">
        <f>VLOOKUP(CuentosContados[[#This Row],[Column1]],CuentosIndexados[],3,FALSE)</f>
        <v>0</v>
      </c>
      <c r="C883">
        <f>VLOOKUP(CuentosContados[[#This Row],[Column1]],CuentosIndexados[],5,FALSE)</f>
        <v>0</v>
      </c>
      <c r="D883">
        <f>VLOOKUP(CuentosContados[[#This Row],[Column1]],CuentosIndexados[],6,FALSE)</f>
        <v>0</v>
      </c>
      <c r="E883">
        <f>VLOOKUP(CuentosContados[[#This Row],[Column1]],CuentosIndexados[],7,FALSE)</f>
        <v>0</v>
      </c>
      <c r="F883">
        <f>VLOOKUP(CuentosContados[[#This Row],[Column1]],CuentosIndexados[],8,FALSE)</f>
        <v>0</v>
      </c>
      <c r="G883">
        <f>VLOOKUP(CuentosContados[[#This Row],[Column1]],CuentosIndexados[],9,FALSE)</f>
        <v>0</v>
      </c>
      <c r="H883">
        <f>VLOOKUP(CuentosContados[[#This Row],[Column1]],CuentosIndexados[],10,FALSE)</f>
        <v>0</v>
      </c>
      <c r="I883">
        <f>VLOOKUP(CuentosContados[[#This Row],[Column1]],CuentosIndexados[],11,FALSE)</f>
        <v>0</v>
      </c>
      <c r="J883">
        <f>VLOOKUP(CuentosContados[[#This Row],[Column1]],CuentosIndexados[],12,FALSE)</f>
        <v>0</v>
      </c>
      <c r="K883">
        <f>VLOOKUP(CuentosContados[[#This Row],[Column1]],CuentosIndexados[],13,FALSE)</f>
        <v>0</v>
      </c>
      <c r="L883">
        <f>VLOOKUP(CuentosContados[[#This Row],[Column1]],CuentosIndexados[],14,FALSE)</f>
        <v>0</v>
      </c>
      <c r="M883" t="str">
        <f>VLOOKUP(CuentosContados[[#This Row],[Column1]],CuentosIndexados[],15,FALSE)</f>
        <v>tristeza</v>
      </c>
      <c r="N883">
        <f>VLOOKUP(CuentosContados[[#This Row],[Column1]],CuentosIndexados[],16,FALSE)</f>
        <v>0</v>
      </c>
      <c r="O883">
        <f>VLOOKUP(CuentosContados[[#This Row],[Column1]],CuentosIndexados[],17,FALSE)</f>
        <v>0</v>
      </c>
      <c r="P883">
        <f>VLOOKUP(CuentosContados[[#This Row],[Column1]],CuentosIndexados[],18,FALSE)</f>
        <v>0</v>
      </c>
      <c r="Q883">
        <f>VLOOKUP(CuentosContados[[#This Row],[Column1]],CuentosIndexados[],19,FALSE)</f>
        <v>0</v>
      </c>
      <c r="R883">
        <f>VLOOKUP(CuentosContados[[#This Row],[Column1]],CuentosIndexados[],20,FALSE)</f>
        <v>0</v>
      </c>
      <c r="S883">
        <f>VLOOKUP(CuentosContados[[#This Row],[Column1]],CuentosIndexados[],21,FALSE)</f>
        <v>0</v>
      </c>
      <c r="T883">
        <f>VLOOKUP(CuentosContados[[#This Row],[Column1]],CuentosIndexados[],22,FALSE)</f>
        <v>0</v>
      </c>
      <c r="U883">
        <f>VLOOKUP(CuentosContados[[#This Row],[Column1]],CuentosIndexados[],23,FALSE)</f>
        <v>0</v>
      </c>
      <c r="V883">
        <f>VLOOKUP(CuentosContados[[#This Row],[Column1]],CuentosIndexados[],24,FALSE)</f>
        <v>0</v>
      </c>
      <c r="W883">
        <f>VLOOKUP(CuentosContados[[#This Row],[Column1]],CuentosIndexados[],25,FALSE)</f>
        <v>0</v>
      </c>
      <c r="X883">
        <f>VLOOKUP(CuentosContados[[#This Row],[Column1]],CuentosIndexados[],26,FALSE)</f>
        <v>0</v>
      </c>
      <c r="Y883" t="str">
        <f>VLOOKUP(CuentosContados[[#This Row],[Column1]],CuentosIndexados[],27,FALSE)</f>
        <v>miedo</v>
      </c>
      <c r="Z883" t="str">
        <f>VLOOKUP(CuentosContados[[#This Row],[Column1]],CuentosIndexados[],28,FALSE)</f>
        <v>aborto</v>
      </c>
      <c r="AA883" t="str">
        <f>VLOOKUP(CuentosContados[[#This Row],[Column1]],CuentosIndexados[],29,FALSE)</f>
        <v>sexo</v>
      </c>
      <c r="AB883">
        <f>VLOOKUP(CuentosContados[[#This Row],[Column1]],CuentosIndexados[],30,FALSE)</f>
        <v>0</v>
      </c>
      <c r="AC883">
        <f>VLOOKUP(CuentosContados[[#This Row],[Column1]],CuentosIndexados[],31,FALSE)</f>
        <v>0</v>
      </c>
      <c r="AD883">
        <f>VLOOKUP(CuentosContados[[#This Row],[Column1]],CuentosIndexados[],32,FALSE)</f>
        <v>0</v>
      </c>
      <c r="AE883">
        <f>VLOOKUP(CuentosContados[[#This Row],[Column1]],CuentosIndexados[],33,FALSE)</f>
        <v>0</v>
      </c>
      <c r="AF883">
        <f>VLOOKUP(CuentosContados[[#This Row],[Column1]],CuentosIndexados[],34,FALSE)</f>
        <v>0</v>
      </c>
      <c r="AG883">
        <f>VLOOKUP(CuentosContados[[#This Row],[Column1]],CuentosIndexados[],35,FALSE)</f>
        <v>0</v>
      </c>
      <c r="AH883">
        <f>VLOOKUP(CuentosContados[[#This Row],[Column1]],CuentosIndexados[],36,FALSE)</f>
        <v>0</v>
      </c>
      <c r="AI883">
        <f>VLOOKUP(CuentosContados[[#This Row],[Column1]],CuentosIndexados[],37,FALSE)</f>
        <v>0</v>
      </c>
      <c r="AJ883">
        <f>VLOOKUP(CuentosContados[[#This Row],[Column1]],CuentosIndexados[],38,FALSE)</f>
        <v>0</v>
      </c>
      <c r="AK883">
        <f>VLOOKUP(CuentosContados[[#This Row],[Column1]],CuentosIndexados[],39,FALSE)</f>
        <v>0</v>
      </c>
    </row>
    <row r="884" spans="1:37" x14ac:dyDescent="0.25">
      <c r="A884" t="s">
        <v>170</v>
      </c>
      <c r="B884">
        <f>VLOOKUP(CuentosContados[[#This Row],[Column1]],CuentosIndexados[],3,FALSE)</f>
        <v>0</v>
      </c>
      <c r="C884">
        <f>VLOOKUP(CuentosContados[[#This Row],[Column1]],CuentosIndexados[],5,FALSE)</f>
        <v>0</v>
      </c>
      <c r="D884">
        <f>VLOOKUP(CuentosContados[[#This Row],[Column1]],CuentosIndexados[],6,FALSE)</f>
        <v>0</v>
      </c>
      <c r="E884">
        <f>VLOOKUP(CuentosContados[[#This Row],[Column1]],CuentosIndexados[],7,FALSE)</f>
        <v>0</v>
      </c>
      <c r="F884">
        <f>VLOOKUP(CuentosContados[[#This Row],[Column1]],CuentosIndexados[],8,FALSE)</f>
        <v>0</v>
      </c>
      <c r="G884">
        <f>VLOOKUP(CuentosContados[[#This Row],[Column1]],CuentosIndexados[],9,FALSE)</f>
        <v>0</v>
      </c>
      <c r="H884">
        <f>VLOOKUP(CuentosContados[[#This Row],[Column1]],CuentosIndexados[],10,FALSE)</f>
        <v>0</v>
      </c>
      <c r="I884">
        <f>VLOOKUP(CuentosContados[[#This Row],[Column1]],CuentosIndexados[],11,FALSE)</f>
        <v>0</v>
      </c>
      <c r="J884">
        <f>VLOOKUP(CuentosContados[[#This Row],[Column1]],CuentosIndexados[],12,FALSE)</f>
        <v>0</v>
      </c>
      <c r="K884">
        <f>VLOOKUP(CuentosContados[[#This Row],[Column1]],CuentosIndexados[],13,FALSE)</f>
        <v>0</v>
      </c>
      <c r="L884">
        <f>VLOOKUP(CuentosContados[[#This Row],[Column1]],CuentosIndexados[],14,FALSE)</f>
        <v>0</v>
      </c>
      <c r="M884" t="str">
        <f>VLOOKUP(CuentosContados[[#This Row],[Column1]],CuentosIndexados[],15,FALSE)</f>
        <v>tristeza</v>
      </c>
      <c r="N884">
        <f>VLOOKUP(CuentosContados[[#This Row],[Column1]],CuentosIndexados[],16,FALSE)</f>
        <v>0</v>
      </c>
      <c r="O884">
        <f>VLOOKUP(CuentosContados[[#This Row],[Column1]],CuentosIndexados[],17,FALSE)</f>
        <v>0</v>
      </c>
      <c r="P884">
        <f>VLOOKUP(CuentosContados[[#This Row],[Column1]],CuentosIndexados[],18,FALSE)</f>
        <v>0</v>
      </c>
      <c r="Q884">
        <f>VLOOKUP(CuentosContados[[#This Row],[Column1]],CuentosIndexados[],19,FALSE)</f>
        <v>0</v>
      </c>
      <c r="R884">
        <f>VLOOKUP(CuentosContados[[#This Row],[Column1]],CuentosIndexados[],20,FALSE)</f>
        <v>0</v>
      </c>
      <c r="S884">
        <f>VLOOKUP(CuentosContados[[#This Row],[Column1]],CuentosIndexados[],21,FALSE)</f>
        <v>0</v>
      </c>
      <c r="T884">
        <f>VLOOKUP(CuentosContados[[#This Row],[Column1]],CuentosIndexados[],22,FALSE)</f>
        <v>0</v>
      </c>
      <c r="U884">
        <f>VLOOKUP(CuentosContados[[#This Row],[Column1]],CuentosIndexados[],23,FALSE)</f>
        <v>0</v>
      </c>
      <c r="V884">
        <f>VLOOKUP(CuentosContados[[#This Row],[Column1]],CuentosIndexados[],24,FALSE)</f>
        <v>0</v>
      </c>
      <c r="W884">
        <f>VLOOKUP(CuentosContados[[#This Row],[Column1]],CuentosIndexados[],25,FALSE)</f>
        <v>0</v>
      </c>
      <c r="X884">
        <f>VLOOKUP(CuentosContados[[#This Row],[Column1]],CuentosIndexados[],26,FALSE)</f>
        <v>0</v>
      </c>
      <c r="Y884" t="str">
        <f>VLOOKUP(CuentosContados[[#This Row],[Column1]],CuentosIndexados[],27,FALSE)</f>
        <v>miedo</v>
      </c>
      <c r="Z884" t="str">
        <f>VLOOKUP(CuentosContados[[#This Row],[Column1]],CuentosIndexados[],28,FALSE)</f>
        <v>aborto</v>
      </c>
      <c r="AA884" t="str">
        <f>VLOOKUP(CuentosContados[[#This Row],[Column1]],CuentosIndexados[],29,FALSE)</f>
        <v>sexo</v>
      </c>
      <c r="AB884">
        <f>VLOOKUP(CuentosContados[[#This Row],[Column1]],CuentosIndexados[],30,FALSE)</f>
        <v>0</v>
      </c>
      <c r="AC884">
        <f>VLOOKUP(CuentosContados[[#This Row],[Column1]],CuentosIndexados[],31,FALSE)</f>
        <v>0</v>
      </c>
      <c r="AD884">
        <f>VLOOKUP(CuentosContados[[#This Row],[Column1]],CuentosIndexados[],32,FALSE)</f>
        <v>0</v>
      </c>
      <c r="AE884">
        <f>VLOOKUP(CuentosContados[[#This Row],[Column1]],CuentosIndexados[],33,FALSE)</f>
        <v>0</v>
      </c>
      <c r="AF884">
        <f>VLOOKUP(CuentosContados[[#This Row],[Column1]],CuentosIndexados[],34,FALSE)</f>
        <v>0</v>
      </c>
      <c r="AG884">
        <f>VLOOKUP(CuentosContados[[#This Row],[Column1]],CuentosIndexados[],35,FALSE)</f>
        <v>0</v>
      </c>
      <c r="AH884">
        <f>VLOOKUP(CuentosContados[[#This Row],[Column1]],CuentosIndexados[],36,FALSE)</f>
        <v>0</v>
      </c>
      <c r="AI884">
        <f>VLOOKUP(CuentosContados[[#This Row],[Column1]],CuentosIndexados[],37,FALSE)</f>
        <v>0</v>
      </c>
      <c r="AJ884">
        <f>VLOOKUP(CuentosContados[[#This Row],[Column1]],CuentosIndexados[],38,FALSE)</f>
        <v>0</v>
      </c>
      <c r="AK884">
        <f>VLOOKUP(CuentosContados[[#This Row],[Column1]],CuentosIndexados[],39,FALSE)</f>
        <v>0</v>
      </c>
    </row>
    <row r="885" spans="1:37" x14ac:dyDescent="0.25">
      <c r="A885" t="s">
        <v>170</v>
      </c>
      <c r="B885">
        <f>VLOOKUP(CuentosContados[[#This Row],[Column1]],CuentosIndexados[],3,FALSE)</f>
        <v>0</v>
      </c>
      <c r="C885">
        <f>VLOOKUP(CuentosContados[[#This Row],[Column1]],CuentosIndexados[],5,FALSE)</f>
        <v>0</v>
      </c>
      <c r="D885">
        <f>VLOOKUP(CuentosContados[[#This Row],[Column1]],CuentosIndexados[],6,FALSE)</f>
        <v>0</v>
      </c>
      <c r="E885">
        <f>VLOOKUP(CuentosContados[[#This Row],[Column1]],CuentosIndexados[],7,FALSE)</f>
        <v>0</v>
      </c>
      <c r="F885">
        <f>VLOOKUP(CuentosContados[[#This Row],[Column1]],CuentosIndexados[],8,FALSE)</f>
        <v>0</v>
      </c>
      <c r="G885">
        <f>VLOOKUP(CuentosContados[[#This Row],[Column1]],CuentosIndexados[],9,FALSE)</f>
        <v>0</v>
      </c>
      <c r="H885">
        <f>VLOOKUP(CuentosContados[[#This Row],[Column1]],CuentosIndexados[],10,FALSE)</f>
        <v>0</v>
      </c>
      <c r="I885">
        <f>VLOOKUP(CuentosContados[[#This Row],[Column1]],CuentosIndexados[],11,FALSE)</f>
        <v>0</v>
      </c>
      <c r="J885">
        <f>VLOOKUP(CuentosContados[[#This Row],[Column1]],CuentosIndexados[],12,FALSE)</f>
        <v>0</v>
      </c>
      <c r="K885">
        <f>VLOOKUP(CuentosContados[[#This Row],[Column1]],CuentosIndexados[],13,FALSE)</f>
        <v>0</v>
      </c>
      <c r="L885">
        <f>VLOOKUP(CuentosContados[[#This Row],[Column1]],CuentosIndexados[],14,FALSE)</f>
        <v>0</v>
      </c>
      <c r="M885" t="str">
        <f>VLOOKUP(CuentosContados[[#This Row],[Column1]],CuentosIndexados[],15,FALSE)</f>
        <v>tristeza</v>
      </c>
      <c r="N885">
        <f>VLOOKUP(CuentosContados[[#This Row],[Column1]],CuentosIndexados[],16,FALSE)</f>
        <v>0</v>
      </c>
      <c r="O885">
        <f>VLOOKUP(CuentosContados[[#This Row],[Column1]],CuentosIndexados[],17,FALSE)</f>
        <v>0</v>
      </c>
      <c r="P885">
        <f>VLOOKUP(CuentosContados[[#This Row],[Column1]],CuentosIndexados[],18,FALSE)</f>
        <v>0</v>
      </c>
      <c r="Q885">
        <f>VLOOKUP(CuentosContados[[#This Row],[Column1]],CuentosIndexados[],19,FALSE)</f>
        <v>0</v>
      </c>
      <c r="R885">
        <f>VLOOKUP(CuentosContados[[#This Row],[Column1]],CuentosIndexados[],20,FALSE)</f>
        <v>0</v>
      </c>
      <c r="S885">
        <f>VLOOKUP(CuentosContados[[#This Row],[Column1]],CuentosIndexados[],21,FALSE)</f>
        <v>0</v>
      </c>
      <c r="T885">
        <f>VLOOKUP(CuentosContados[[#This Row],[Column1]],CuentosIndexados[],22,FALSE)</f>
        <v>0</v>
      </c>
      <c r="U885">
        <f>VLOOKUP(CuentosContados[[#This Row],[Column1]],CuentosIndexados[],23,FALSE)</f>
        <v>0</v>
      </c>
      <c r="V885">
        <f>VLOOKUP(CuentosContados[[#This Row],[Column1]],CuentosIndexados[],24,FALSE)</f>
        <v>0</v>
      </c>
      <c r="W885">
        <f>VLOOKUP(CuentosContados[[#This Row],[Column1]],CuentosIndexados[],25,FALSE)</f>
        <v>0</v>
      </c>
      <c r="X885">
        <f>VLOOKUP(CuentosContados[[#This Row],[Column1]],CuentosIndexados[],26,FALSE)</f>
        <v>0</v>
      </c>
      <c r="Y885" t="str">
        <f>VLOOKUP(CuentosContados[[#This Row],[Column1]],CuentosIndexados[],27,FALSE)</f>
        <v>miedo</v>
      </c>
      <c r="Z885" t="str">
        <f>VLOOKUP(CuentosContados[[#This Row],[Column1]],CuentosIndexados[],28,FALSE)</f>
        <v>aborto</v>
      </c>
      <c r="AA885" t="str">
        <f>VLOOKUP(CuentosContados[[#This Row],[Column1]],CuentosIndexados[],29,FALSE)</f>
        <v>sexo</v>
      </c>
      <c r="AB885">
        <f>VLOOKUP(CuentosContados[[#This Row],[Column1]],CuentosIndexados[],30,FALSE)</f>
        <v>0</v>
      </c>
      <c r="AC885">
        <f>VLOOKUP(CuentosContados[[#This Row],[Column1]],CuentosIndexados[],31,FALSE)</f>
        <v>0</v>
      </c>
      <c r="AD885">
        <f>VLOOKUP(CuentosContados[[#This Row],[Column1]],CuentosIndexados[],32,FALSE)</f>
        <v>0</v>
      </c>
      <c r="AE885">
        <f>VLOOKUP(CuentosContados[[#This Row],[Column1]],CuentosIndexados[],33,FALSE)</f>
        <v>0</v>
      </c>
      <c r="AF885">
        <f>VLOOKUP(CuentosContados[[#This Row],[Column1]],CuentosIndexados[],34,FALSE)</f>
        <v>0</v>
      </c>
      <c r="AG885">
        <f>VLOOKUP(CuentosContados[[#This Row],[Column1]],CuentosIndexados[],35,FALSE)</f>
        <v>0</v>
      </c>
      <c r="AH885">
        <f>VLOOKUP(CuentosContados[[#This Row],[Column1]],CuentosIndexados[],36,FALSE)</f>
        <v>0</v>
      </c>
      <c r="AI885">
        <f>VLOOKUP(CuentosContados[[#This Row],[Column1]],CuentosIndexados[],37,FALSE)</f>
        <v>0</v>
      </c>
      <c r="AJ885">
        <f>VLOOKUP(CuentosContados[[#This Row],[Column1]],CuentosIndexados[],38,FALSE)</f>
        <v>0</v>
      </c>
      <c r="AK885">
        <f>VLOOKUP(CuentosContados[[#This Row],[Column1]],CuentosIndexados[],39,FALSE)</f>
        <v>0</v>
      </c>
    </row>
    <row r="886" spans="1:37" x14ac:dyDescent="0.25">
      <c r="A886" t="s">
        <v>170</v>
      </c>
      <c r="B886">
        <f>VLOOKUP(CuentosContados[[#This Row],[Column1]],CuentosIndexados[],3,FALSE)</f>
        <v>0</v>
      </c>
      <c r="C886">
        <f>VLOOKUP(CuentosContados[[#This Row],[Column1]],CuentosIndexados[],5,FALSE)</f>
        <v>0</v>
      </c>
      <c r="D886">
        <f>VLOOKUP(CuentosContados[[#This Row],[Column1]],CuentosIndexados[],6,FALSE)</f>
        <v>0</v>
      </c>
      <c r="E886">
        <f>VLOOKUP(CuentosContados[[#This Row],[Column1]],CuentosIndexados[],7,FALSE)</f>
        <v>0</v>
      </c>
      <c r="F886">
        <f>VLOOKUP(CuentosContados[[#This Row],[Column1]],CuentosIndexados[],8,FALSE)</f>
        <v>0</v>
      </c>
      <c r="G886">
        <f>VLOOKUP(CuentosContados[[#This Row],[Column1]],CuentosIndexados[],9,FALSE)</f>
        <v>0</v>
      </c>
      <c r="H886">
        <f>VLOOKUP(CuentosContados[[#This Row],[Column1]],CuentosIndexados[],10,FALSE)</f>
        <v>0</v>
      </c>
      <c r="I886">
        <f>VLOOKUP(CuentosContados[[#This Row],[Column1]],CuentosIndexados[],11,FALSE)</f>
        <v>0</v>
      </c>
      <c r="J886">
        <f>VLOOKUP(CuentosContados[[#This Row],[Column1]],CuentosIndexados[],12,FALSE)</f>
        <v>0</v>
      </c>
      <c r="K886">
        <f>VLOOKUP(CuentosContados[[#This Row],[Column1]],CuentosIndexados[],13,FALSE)</f>
        <v>0</v>
      </c>
      <c r="L886">
        <f>VLOOKUP(CuentosContados[[#This Row],[Column1]],CuentosIndexados[],14,FALSE)</f>
        <v>0</v>
      </c>
      <c r="M886" t="str">
        <f>VLOOKUP(CuentosContados[[#This Row],[Column1]],CuentosIndexados[],15,FALSE)</f>
        <v>tristeza</v>
      </c>
      <c r="N886">
        <f>VLOOKUP(CuentosContados[[#This Row],[Column1]],CuentosIndexados[],16,FALSE)</f>
        <v>0</v>
      </c>
      <c r="O886">
        <f>VLOOKUP(CuentosContados[[#This Row],[Column1]],CuentosIndexados[],17,FALSE)</f>
        <v>0</v>
      </c>
      <c r="P886">
        <f>VLOOKUP(CuentosContados[[#This Row],[Column1]],CuentosIndexados[],18,FALSE)</f>
        <v>0</v>
      </c>
      <c r="Q886">
        <f>VLOOKUP(CuentosContados[[#This Row],[Column1]],CuentosIndexados[],19,FALSE)</f>
        <v>0</v>
      </c>
      <c r="R886">
        <f>VLOOKUP(CuentosContados[[#This Row],[Column1]],CuentosIndexados[],20,FALSE)</f>
        <v>0</v>
      </c>
      <c r="S886">
        <f>VLOOKUP(CuentosContados[[#This Row],[Column1]],CuentosIndexados[],21,FALSE)</f>
        <v>0</v>
      </c>
      <c r="T886">
        <f>VLOOKUP(CuentosContados[[#This Row],[Column1]],CuentosIndexados[],22,FALSE)</f>
        <v>0</v>
      </c>
      <c r="U886">
        <f>VLOOKUP(CuentosContados[[#This Row],[Column1]],CuentosIndexados[],23,FALSE)</f>
        <v>0</v>
      </c>
      <c r="V886">
        <f>VLOOKUP(CuentosContados[[#This Row],[Column1]],CuentosIndexados[],24,FALSE)</f>
        <v>0</v>
      </c>
      <c r="W886">
        <f>VLOOKUP(CuentosContados[[#This Row],[Column1]],CuentosIndexados[],25,FALSE)</f>
        <v>0</v>
      </c>
      <c r="X886">
        <f>VLOOKUP(CuentosContados[[#This Row],[Column1]],CuentosIndexados[],26,FALSE)</f>
        <v>0</v>
      </c>
      <c r="Y886" t="str">
        <f>VLOOKUP(CuentosContados[[#This Row],[Column1]],CuentosIndexados[],27,FALSE)</f>
        <v>miedo</v>
      </c>
      <c r="Z886" t="str">
        <f>VLOOKUP(CuentosContados[[#This Row],[Column1]],CuentosIndexados[],28,FALSE)</f>
        <v>aborto</v>
      </c>
      <c r="AA886" t="str">
        <f>VLOOKUP(CuentosContados[[#This Row],[Column1]],CuentosIndexados[],29,FALSE)</f>
        <v>sexo</v>
      </c>
      <c r="AB886">
        <f>VLOOKUP(CuentosContados[[#This Row],[Column1]],CuentosIndexados[],30,FALSE)</f>
        <v>0</v>
      </c>
      <c r="AC886">
        <f>VLOOKUP(CuentosContados[[#This Row],[Column1]],CuentosIndexados[],31,FALSE)</f>
        <v>0</v>
      </c>
      <c r="AD886">
        <f>VLOOKUP(CuentosContados[[#This Row],[Column1]],CuentosIndexados[],32,FALSE)</f>
        <v>0</v>
      </c>
      <c r="AE886">
        <f>VLOOKUP(CuentosContados[[#This Row],[Column1]],CuentosIndexados[],33,FALSE)</f>
        <v>0</v>
      </c>
      <c r="AF886">
        <f>VLOOKUP(CuentosContados[[#This Row],[Column1]],CuentosIndexados[],34,FALSE)</f>
        <v>0</v>
      </c>
      <c r="AG886">
        <f>VLOOKUP(CuentosContados[[#This Row],[Column1]],CuentosIndexados[],35,FALSE)</f>
        <v>0</v>
      </c>
      <c r="AH886">
        <f>VLOOKUP(CuentosContados[[#This Row],[Column1]],CuentosIndexados[],36,FALSE)</f>
        <v>0</v>
      </c>
      <c r="AI886">
        <f>VLOOKUP(CuentosContados[[#This Row],[Column1]],CuentosIndexados[],37,FALSE)</f>
        <v>0</v>
      </c>
      <c r="AJ886">
        <f>VLOOKUP(CuentosContados[[#This Row],[Column1]],CuentosIndexados[],38,FALSE)</f>
        <v>0</v>
      </c>
      <c r="AK886">
        <f>VLOOKUP(CuentosContados[[#This Row],[Column1]],CuentosIndexados[],39,FALSE)</f>
        <v>0</v>
      </c>
    </row>
    <row r="887" spans="1:37" x14ac:dyDescent="0.25">
      <c r="A887" t="s">
        <v>170</v>
      </c>
      <c r="B887">
        <f>VLOOKUP(CuentosContados[[#This Row],[Column1]],CuentosIndexados[],3,FALSE)</f>
        <v>0</v>
      </c>
      <c r="C887">
        <f>VLOOKUP(CuentosContados[[#This Row],[Column1]],CuentosIndexados[],5,FALSE)</f>
        <v>0</v>
      </c>
      <c r="D887">
        <f>VLOOKUP(CuentosContados[[#This Row],[Column1]],CuentosIndexados[],6,FALSE)</f>
        <v>0</v>
      </c>
      <c r="E887">
        <f>VLOOKUP(CuentosContados[[#This Row],[Column1]],CuentosIndexados[],7,FALSE)</f>
        <v>0</v>
      </c>
      <c r="F887">
        <f>VLOOKUP(CuentosContados[[#This Row],[Column1]],CuentosIndexados[],8,FALSE)</f>
        <v>0</v>
      </c>
      <c r="G887">
        <f>VLOOKUP(CuentosContados[[#This Row],[Column1]],CuentosIndexados[],9,FALSE)</f>
        <v>0</v>
      </c>
      <c r="H887">
        <f>VLOOKUP(CuentosContados[[#This Row],[Column1]],CuentosIndexados[],10,FALSE)</f>
        <v>0</v>
      </c>
      <c r="I887">
        <f>VLOOKUP(CuentosContados[[#This Row],[Column1]],CuentosIndexados[],11,FALSE)</f>
        <v>0</v>
      </c>
      <c r="J887">
        <f>VLOOKUP(CuentosContados[[#This Row],[Column1]],CuentosIndexados[],12,FALSE)</f>
        <v>0</v>
      </c>
      <c r="K887">
        <f>VLOOKUP(CuentosContados[[#This Row],[Column1]],CuentosIndexados[],13,FALSE)</f>
        <v>0</v>
      </c>
      <c r="L887">
        <f>VLOOKUP(CuentosContados[[#This Row],[Column1]],CuentosIndexados[],14,FALSE)</f>
        <v>0</v>
      </c>
      <c r="M887" t="str">
        <f>VLOOKUP(CuentosContados[[#This Row],[Column1]],CuentosIndexados[],15,FALSE)</f>
        <v>tristeza</v>
      </c>
      <c r="N887">
        <f>VLOOKUP(CuentosContados[[#This Row],[Column1]],CuentosIndexados[],16,FALSE)</f>
        <v>0</v>
      </c>
      <c r="O887">
        <f>VLOOKUP(CuentosContados[[#This Row],[Column1]],CuentosIndexados[],17,FALSE)</f>
        <v>0</v>
      </c>
      <c r="P887">
        <f>VLOOKUP(CuentosContados[[#This Row],[Column1]],CuentosIndexados[],18,FALSE)</f>
        <v>0</v>
      </c>
      <c r="Q887">
        <f>VLOOKUP(CuentosContados[[#This Row],[Column1]],CuentosIndexados[],19,FALSE)</f>
        <v>0</v>
      </c>
      <c r="R887">
        <f>VLOOKUP(CuentosContados[[#This Row],[Column1]],CuentosIndexados[],20,FALSE)</f>
        <v>0</v>
      </c>
      <c r="S887">
        <f>VLOOKUP(CuentosContados[[#This Row],[Column1]],CuentosIndexados[],21,FALSE)</f>
        <v>0</v>
      </c>
      <c r="T887">
        <f>VLOOKUP(CuentosContados[[#This Row],[Column1]],CuentosIndexados[],22,FALSE)</f>
        <v>0</v>
      </c>
      <c r="U887">
        <f>VLOOKUP(CuentosContados[[#This Row],[Column1]],CuentosIndexados[],23,FALSE)</f>
        <v>0</v>
      </c>
      <c r="V887">
        <f>VLOOKUP(CuentosContados[[#This Row],[Column1]],CuentosIndexados[],24,FALSE)</f>
        <v>0</v>
      </c>
      <c r="W887">
        <f>VLOOKUP(CuentosContados[[#This Row],[Column1]],CuentosIndexados[],25,FALSE)</f>
        <v>0</v>
      </c>
      <c r="X887">
        <f>VLOOKUP(CuentosContados[[#This Row],[Column1]],CuentosIndexados[],26,FALSE)</f>
        <v>0</v>
      </c>
      <c r="Y887" t="str">
        <f>VLOOKUP(CuentosContados[[#This Row],[Column1]],CuentosIndexados[],27,FALSE)</f>
        <v>miedo</v>
      </c>
      <c r="Z887" t="str">
        <f>VLOOKUP(CuentosContados[[#This Row],[Column1]],CuentosIndexados[],28,FALSE)</f>
        <v>aborto</v>
      </c>
      <c r="AA887" t="str">
        <f>VLOOKUP(CuentosContados[[#This Row],[Column1]],CuentosIndexados[],29,FALSE)</f>
        <v>sexo</v>
      </c>
      <c r="AB887">
        <f>VLOOKUP(CuentosContados[[#This Row],[Column1]],CuentosIndexados[],30,FALSE)</f>
        <v>0</v>
      </c>
      <c r="AC887">
        <f>VLOOKUP(CuentosContados[[#This Row],[Column1]],CuentosIndexados[],31,FALSE)</f>
        <v>0</v>
      </c>
      <c r="AD887">
        <f>VLOOKUP(CuentosContados[[#This Row],[Column1]],CuentosIndexados[],32,FALSE)</f>
        <v>0</v>
      </c>
      <c r="AE887">
        <f>VLOOKUP(CuentosContados[[#This Row],[Column1]],CuentosIndexados[],33,FALSE)</f>
        <v>0</v>
      </c>
      <c r="AF887">
        <f>VLOOKUP(CuentosContados[[#This Row],[Column1]],CuentosIndexados[],34,FALSE)</f>
        <v>0</v>
      </c>
      <c r="AG887">
        <f>VLOOKUP(CuentosContados[[#This Row],[Column1]],CuentosIndexados[],35,FALSE)</f>
        <v>0</v>
      </c>
      <c r="AH887">
        <f>VLOOKUP(CuentosContados[[#This Row],[Column1]],CuentosIndexados[],36,FALSE)</f>
        <v>0</v>
      </c>
      <c r="AI887">
        <f>VLOOKUP(CuentosContados[[#This Row],[Column1]],CuentosIndexados[],37,FALSE)</f>
        <v>0</v>
      </c>
      <c r="AJ887">
        <f>VLOOKUP(CuentosContados[[#This Row],[Column1]],CuentosIndexados[],38,FALSE)</f>
        <v>0</v>
      </c>
      <c r="AK887">
        <f>VLOOKUP(CuentosContados[[#This Row],[Column1]],CuentosIndexados[],39,FALSE)</f>
        <v>0</v>
      </c>
    </row>
    <row r="888" spans="1:37" x14ac:dyDescent="0.25">
      <c r="A888" t="s">
        <v>170</v>
      </c>
      <c r="B888">
        <f>VLOOKUP(CuentosContados[[#This Row],[Column1]],CuentosIndexados[],3,FALSE)</f>
        <v>0</v>
      </c>
      <c r="C888">
        <f>VLOOKUP(CuentosContados[[#This Row],[Column1]],CuentosIndexados[],5,FALSE)</f>
        <v>0</v>
      </c>
      <c r="D888">
        <f>VLOOKUP(CuentosContados[[#This Row],[Column1]],CuentosIndexados[],6,FALSE)</f>
        <v>0</v>
      </c>
      <c r="E888">
        <f>VLOOKUP(CuentosContados[[#This Row],[Column1]],CuentosIndexados[],7,FALSE)</f>
        <v>0</v>
      </c>
      <c r="F888">
        <f>VLOOKUP(CuentosContados[[#This Row],[Column1]],CuentosIndexados[],8,FALSE)</f>
        <v>0</v>
      </c>
      <c r="G888">
        <f>VLOOKUP(CuentosContados[[#This Row],[Column1]],CuentosIndexados[],9,FALSE)</f>
        <v>0</v>
      </c>
      <c r="H888">
        <f>VLOOKUP(CuentosContados[[#This Row],[Column1]],CuentosIndexados[],10,FALSE)</f>
        <v>0</v>
      </c>
      <c r="I888">
        <f>VLOOKUP(CuentosContados[[#This Row],[Column1]],CuentosIndexados[],11,FALSE)</f>
        <v>0</v>
      </c>
      <c r="J888">
        <f>VLOOKUP(CuentosContados[[#This Row],[Column1]],CuentosIndexados[],12,FALSE)</f>
        <v>0</v>
      </c>
      <c r="K888">
        <f>VLOOKUP(CuentosContados[[#This Row],[Column1]],CuentosIndexados[],13,FALSE)</f>
        <v>0</v>
      </c>
      <c r="L888">
        <f>VLOOKUP(CuentosContados[[#This Row],[Column1]],CuentosIndexados[],14,FALSE)</f>
        <v>0</v>
      </c>
      <c r="M888" t="str">
        <f>VLOOKUP(CuentosContados[[#This Row],[Column1]],CuentosIndexados[],15,FALSE)</f>
        <v>tristeza</v>
      </c>
      <c r="N888">
        <f>VLOOKUP(CuentosContados[[#This Row],[Column1]],CuentosIndexados[],16,FALSE)</f>
        <v>0</v>
      </c>
      <c r="O888">
        <f>VLOOKUP(CuentosContados[[#This Row],[Column1]],CuentosIndexados[],17,FALSE)</f>
        <v>0</v>
      </c>
      <c r="P888">
        <f>VLOOKUP(CuentosContados[[#This Row],[Column1]],CuentosIndexados[],18,FALSE)</f>
        <v>0</v>
      </c>
      <c r="Q888">
        <f>VLOOKUP(CuentosContados[[#This Row],[Column1]],CuentosIndexados[],19,FALSE)</f>
        <v>0</v>
      </c>
      <c r="R888">
        <f>VLOOKUP(CuentosContados[[#This Row],[Column1]],CuentosIndexados[],20,FALSE)</f>
        <v>0</v>
      </c>
      <c r="S888">
        <f>VLOOKUP(CuentosContados[[#This Row],[Column1]],CuentosIndexados[],21,FALSE)</f>
        <v>0</v>
      </c>
      <c r="T888">
        <f>VLOOKUP(CuentosContados[[#This Row],[Column1]],CuentosIndexados[],22,FALSE)</f>
        <v>0</v>
      </c>
      <c r="U888">
        <f>VLOOKUP(CuentosContados[[#This Row],[Column1]],CuentosIndexados[],23,FALSE)</f>
        <v>0</v>
      </c>
      <c r="V888">
        <f>VLOOKUP(CuentosContados[[#This Row],[Column1]],CuentosIndexados[],24,FALSE)</f>
        <v>0</v>
      </c>
      <c r="W888">
        <f>VLOOKUP(CuentosContados[[#This Row],[Column1]],CuentosIndexados[],25,FALSE)</f>
        <v>0</v>
      </c>
      <c r="X888">
        <f>VLOOKUP(CuentosContados[[#This Row],[Column1]],CuentosIndexados[],26,FALSE)</f>
        <v>0</v>
      </c>
      <c r="Y888" t="str">
        <f>VLOOKUP(CuentosContados[[#This Row],[Column1]],CuentosIndexados[],27,FALSE)</f>
        <v>miedo</v>
      </c>
      <c r="Z888" t="str">
        <f>VLOOKUP(CuentosContados[[#This Row],[Column1]],CuentosIndexados[],28,FALSE)</f>
        <v>aborto</v>
      </c>
      <c r="AA888" t="str">
        <f>VLOOKUP(CuentosContados[[#This Row],[Column1]],CuentosIndexados[],29,FALSE)</f>
        <v>sexo</v>
      </c>
      <c r="AB888">
        <f>VLOOKUP(CuentosContados[[#This Row],[Column1]],CuentosIndexados[],30,FALSE)</f>
        <v>0</v>
      </c>
      <c r="AC888">
        <f>VLOOKUP(CuentosContados[[#This Row],[Column1]],CuentosIndexados[],31,FALSE)</f>
        <v>0</v>
      </c>
      <c r="AD888">
        <f>VLOOKUP(CuentosContados[[#This Row],[Column1]],CuentosIndexados[],32,FALSE)</f>
        <v>0</v>
      </c>
      <c r="AE888">
        <f>VLOOKUP(CuentosContados[[#This Row],[Column1]],CuentosIndexados[],33,FALSE)</f>
        <v>0</v>
      </c>
      <c r="AF888">
        <f>VLOOKUP(CuentosContados[[#This Row],[Column1]],CuentosIndexados[],34,FALSE)</f>
        <v>0</v>
      </c>
      <c r="AG888">
        <f>VLOOKUP(CuentosContados[[#This Row],[Column1]],CuentosIndexados[],35,FALSE)</f>
        <v>0</v>
      </c>
      <c r="AH888">
        <f>VLOOKUP(CuentosContados[[#This Row],[Column1]],CuentosIndexados[],36,FALSE)</f>
        <v>0</v>
      </c>
      <c r="AI888">
        <f>VLOOKUP(CuentosContados[[#This Row],[Column1]],CuentosIndexados[],37,FALSE)</f>
        <v>0</v>
      </c>
      <c r="AJ888">
        <f>VLOOKUP(CuentosContados[[#This Row],[Column1]],CuentosIndexados[],38,FALSE)</f>
        <v>0</v>
      </c>
      <c r="AK888">
        <f>VLOOKUP(CuentosContados[[#This Row],[Column1]],CuentosIndexados[],39,FALSE)</f>
        <v>0</v>
      </c>
    </row>
    <row r="889" spans="1:37" x14ac:dyDescent="0.25">
      <c r="A889" t="s">
        <v>170</v>
      </c>
      <c r="B889">
        <f>VLOOKUP(CuentosContados[[#This Row],[Column1]],CuentosIndexados[],3,FALSE)</f>
        <v>0</v>
      </c>
      <c r="C889">
        <f>VLOOKUP(CuentosContados[[#This Row],[Column1]],CuentosIndexados[],5,FALSE)</f>
        <v>0</v>
      </c>
      <c r="D889">
        <f>VLOOKUP(CuentosContados[[#This Row],[Column1]],CuentosIndexados[],6,FALSE)</f>
        <v>0</v>
      </c>
      <c r="E889">
        <f>VLOOKUP(CuentosContados[[#This Row],[Column1]],CuentosIndexados[],7,FALSE)</f>
        <v>0</v>
      </c>
      <c r="F889">
        <f>VLOOKUP(CuentosContados[[#This Row],[Column1]],CuentosIndexados[],8,FALSE)</f>
        <v>0</v>
      </c>
      <c r="G889">
        <f>VLOOKUP(CuentosContados[[#This Row],[Column1]],CuentosIndexados[],9,FALSE)</f>
        <v>0</v>
      </c>
      <c r="H889">
        <f>VLOOKUP(CuentosContados[[#This Row],[Column1]],CuentosIndexados[],10,FALSE)</f>
        <v>0</v>
      </c>
      <c r="I889">
        <f>VLOOKUP(CuentosContados[[#This Row],[Column1]],CuentosIndexados[],11,FALSE)</f>
        <v>0</v>
      </c>
      <c r="J889">
        <f>VLOOKUP(CuentosContados[[#This Row],[Column1]],CuentosIndexados[],12,FALSE)</f>
        <v>0</v>
      </c>
      <c r="K889">
        <f>VLOOKUP(CuentosContados[[#This Row],[Column1]],CuentosIndexados[],13,FALSE)</f>
        <v>0</v>
      </c>
      <c r="L889">
        <f>VLOOKUP(CuentosContados[[#This Row],[Column1]],CuentosIndexados[],14,FALSE)</f>
        <v>0</v>
      </c>
      <c r="M889" t="str">
        <f>VLOOKUP(CuentosContados[[#This Row],[Column1]],CuentosIndexados[],15,FALSE)</f>
        <v>tristeza</v>
      </c>
      <c r="N889">
        <f>VLOOKUP(CuentosContados[[#This Row],[Column1]],CuentosIndexados[],16,FALSE)</f>
        <v>0</v>
      </c>
      <c r="O889">
        <f>VLOOKUP(CuentosContados[[#This Row],[Column1]],CuentosIndexados[],17,FALSE)</f>
        <v>0</v>
      </c>
      <c r="P889">
        <f>VLOOKUP(CuentosContados[[#This Row],[Column1]],CuentosIndexados[],18,FALSE)</f>
        <v>0</v>
      </c>
      <c r="Q889">
        <f>VLOOKUP(CuentosContados[[#This Row],[Column1]],CuentosIndexados[],19,FALSE)</f>
        <v>0</v>
      </c>
      <c r="R889">
        <f>VLOOKUP(CuentosContados[[#This Row],[Column1]],CuentosIndexados[],20,FALSE)</f>
        <v>0</v>
      </c>
      <c r="S889">
        <f>VLOOKUP(CuentosContados[[#This Row],[Column1]],CuentosIndexados[],21,FALSE)</f>
        <v>0</v>
      </c>
      <c r="T889">
        <f>VLOOKUP(CuentosContados[[#This Row],[Column1]],CuentosIndexados[],22,FALSE)</f>
        <v>0</v>
      </c>
      <c r="U889">
        <f>VLOOKUP(CuentosContados[[#This Row],[Column1]],CuentosIndexados[],23,FALSE)</f>
        <v>0</v>
      </c>
      <c r="V889">
        <f>VLOOKUP(CuentosContados[[#This Row],[Column1]],CuentosIndexados[],24,FALSE)</f>
        <v>0</v>
      </c>
      <c r="W889">
        <f>VLOOKUP(CuentosContados[[#This Row],[Column1]],CuentosIndexados[],25,FALSE)</f>
        <v>0</v>
      </c>
      <c r="X889">
        <f>VLOOKUP(CuentosContados[[#This Row],[Column1]],CuentosIndexados[],26,FALSE)</f>
        <v>0</v>
      </c>
      <c r="Y889" t="str">
        <f>VLOOKUP(CuentosContados[[#This Row],[Column1]],CuentosIndexados[],27,FALSE)</f>
        <v>miedo</v>
      </c>
      <c r="Z889" t="str">
        <f>VLOOKUP(CuentosContados[[#This Row],[Column1]],CuentosIndexados[],28,FALSE)</f>
        <v>aborto</v>
      </c>
      <c r="AA889" t="str">
        <f>VLOOKUP(CuentosContados[[#This Row],[Column1]],CuentosIndexados[],29,FALSE)</f>
        <v>sexo</v>
      </c>
      <c r="AB889">
        <f>VLOOKUP(CuentosContados[[#This Row],[Column1]],CuentosIndexados[],30,FALSE)</f>
        <v>0</v>
      </c>
      <c r="AC889">
        <f>VLOOKUP(CuentosContados[[#This Row],[Column1]],CuentosIndexados[],31,FALSE)</f>
        <v>0</v>
      </c>
      <c r="AD889">
        <f>VLOOKUP(CuentosContados[[#This Row],[Column1]],CuentosIndexados[],32,FALSE)</f>
        <v>0</v>
      </c>
      <c r="AE889">
        <f>VLOOKUP(CuentosContados[[#This Row],[Column1]],CuentosIndexados[],33,FALSE)</f>
        <v>0</v>
      </c>
      <c r="AF889">
        <f>VLOOKUP(CuentosContados[[#This Row],[Column1]],CuentosIndexados[],34,FALSE)</f>
        <v>0</v>
      </c>
      <c r="AG889">
        <f>VLOOKUP(CuentosContados[[#This Row],[Column1]],CuentosIndexados[],35,FALSE)</f>
        <v>0</v>
      </c>
      <c r="AH889">
        <f>VLOOKUP(CuentosContados[[#This Row],[Column1]],CuentosIndexados[],36,FALSE)</f>
        <v>0</v>
      </c>
      <c r="AI889">
        <f>VLOOKUP(CuentosContados[[#This Row],[Column1]],CuentosIndexados[],37,FALSE)</f>
        <v>0</v>
      </c>
      <c r="AJ889">
        <f>VLOOKUP(CuentosContados[[#This Row],[Column1]],CuentosIndexados[],38,FALSE)</f>
        <v>0</v>
      </c>
      <c r="AK889">
        <f>VLOOKUP(CuentosContados[[#This Row],[Column1]],CuentosIndexados[],39,FALSE)</f>
        <v>0</v>
      </c>
    </row>
    <row r="890" spans="1:37" x14ac:dyDescent="0.25">
      <c r="A890" t="s">
        <v>170</v>
      </c>
      <c r="B890">
        <f>VLOOKUP(CuentosContados[[#This Row],[Column1]],CuentosIndexados[],3,FALSE)</f>
        <v>0</v>
      </c>
      <c r="C890">
        <f>VLOOKUP(CuentosContados[[#This Row],[Column1]],CuentosIndexados[],5,FALSE)</f>
        <v>0</v>
      </c>
      <c r="D890">
        <f>VLOOKUP(CuentosContados[[#This Row],[Column1]],CuentosIndexados[],6,FALSE)</f>
        <v>0</v>
      </c>
      <c r="E890">
        <f>VLOOKUP(CuentosContados[[#This Row],[Column1]],CuentosIndexados[],7,FALSE)</f>
        <v>0</v>
      </c>
      <c r="F890">
        <f>VLOOKUP(CuentosContados[[#This Row],[Column1]],CuentosIndexados[],8,FALSE)</f>
        <v>0</v>
      </c>
      <c r="G890">
        <f>VLOOKUP(CuentosContados[[#This Row],[Column1]],CuentosIndexados[],9,FALSE)</f>
        <v>0</v>
      </c>
      <c r="H890">
        <f>VLOOKUP(CuentosContados[[#This Row],[Column1]],CuentosIndexados[],10,FALSE)</f>
        <v>0</v>
      </c>
      <c r="I890">
        <f>VLOOKUP(CuentosContados[[#This Row],[Column1]],CuentosIndexados[],11,FALSE)</f>
        <v>0</v>
      </c>
      <c r="J890">
        <f>VLOOKUP(CuentosContados[[#This Row],[Column1]],CuentosIndexados[],12,FALSE)</f>
        <v>0</v>
      </c>
      <c r="K890">
        <f>VLOOKUP(CuentosContados[[#This Row],[Column1]],CuentosIndexados[],13,FALSE)</f>
        <v>0</v>
      </c>
      <c r="L890">
        <f>VLOOKUP(CuentosContados[[#This Row],[Column1]],CuentosIndexados[],14,FALSE)</f>
        <v>0</v>
      </c>
      <c r="M890" t="str">
        <f>VLOOKUP(CuentosContados[[#This Row],[Column1]],CuentosIndexados[],15,FALSE)</f>
        <v>tristeza</v>
      </c>
      <c r="N890">
        <f>VLOOKUP(CuentosContados[[#This Row],[Column1]],CuentosIndexados[],16,FALSE)</f>
        <v>0</v>
      </c>
      <c r="O890">
        <f>VLOOKUP(CuentosContados[[#This Row],[Column1]],CuentosIndexados[],17,FALSE)</f>
        <v>0</v>
      </c>
      <c r="P890">
        <f>VLOOKUP(CuentosContados[[#This Row],[Column1]],CuentosIndexados[],18,FALSE)</f>
        <v>0</v>
      </c>
      <c r="Q890">
        <f>VLOOKUP(CuentosContados[[#This Row],[Column1]],CuentosIndexados[],19,FALSE)</f>
        <v>0</v>
      </c>
      <c r="R890">
        <f>VLOOKUP(CuentosContados[[#This Row],[Column1]],CuentosIndexados[],20,FALSE)</f>
        <v>0</v>
      </c>
      <c r="S890">
        <f>VLOOKUP(CuentosContados[[#This Row],[Column1]],CuentosIndexados[],21,FALSE)</f>
        <v>0</v>
      </c>
      <c r="T890">
        <f>VLOOKUP(CuentosContados[[#This Row],[Column1]],CuentosIndexados[],22,FALSE)</f>
        <v>0</v>
      </c>
      <c r="U890">
        <f>VLOOKUP(CuentosContados[[#This Row],[Column1]],CuentosIndexados[],23,FALSE)</f>
        <v>0</v>
      </c>
      <c r="V890">
        <f>VLOOKUP(CuentosContados[[#This Row],[Column1]],CuentosIndexados[],24,FALSE)</f>
        <v>0</v>
      </c>
      <c r="W890">
        <f>VLOOKUP(CuentosContados[[#This Row],[Column1]],CuentosIndexados[],25,FALSE)</f>
        <v>0</v>
      </c>
      <c r="X890">
        <f>VLOOKUP(CuentosContados[[#This Row],[Column1]],CuentosIndexados[],26,FALSE)</f>
        <v>0</v>
      </c>
      <c r="Y890" t="str">
        <f>VLOOKUP(CuentosContados[[#This Row],[Column1]],CuentosIndexados[],27,FALSE)</f>
        <v>miedo</v>
      </c>
      <c r="Z890" t="str">
        <f>VLOOKUP(CuentosContados[[#This Row],[Column1]],CuentosIndexados[],28,FALSE)</f>
        <v>aborto</v>
      </c>
      <c r="AA890" t="str">
        <f>VLOOKUP(CuentosContados[[#This Row],[Column1]],CuentosIndexados[],29,FALSE)</f>
        <v>sexo</v>
      </c>
      <c r="AB890">
        <f>VLOOKUP(CuentosContados[[#This Row],[Column1]],CuentosIndexados[],30,FALSE)</f>
        <v>0</v>
      </c>
      <c r="AC890">
        <f>VLOOKUP(CuentosContados[[#This Row],[Column1]],CuentosIndexados[],31,FALSE)</f>
        <v>0</v>
      </c>
      <c r="AD890">
        <f>VLOOKUP(CuentosContados[[#This Row],[Column1]],CuentosIndexados[],32,FALSE)</f>
        <v>0</v>
      </c>
      <c r="AE890">
        <f>VLOOKUP(CuentosContados[[#This Row],[Column1]],CuentosIndexados[],33,FALSE)</f>
        <v>0</v>
      </c>
      <c r="AF890">
        <f>VLOOKUP(CuentosContados[[#This Row],[Column1]],CuentosIndexados[],34,FALSE)</f>
        <v>0</v>
      </c>
      <c r="AG890">
        <f>VLOOKUP(CuentosContados[[#This Row],[Column1]],CuentosIndexados[],35,FALSE)</f>
        <v>0</v>
      </c>
      <c r="AH890">
        <f>VLOOKUP(CuentosContados[[#This Row],[Column1]],CuentosIndexados[],36,FALSE)</f>
        <v>0</v>
      </c>
      <c r="AI890">
        <f>VLOOKUP(CuentosContados[[#This Row],[Column1]],CuentosIndexados[],37,FALSE)</f>
        <v>0</v>
      </c>
      <c r="AJ890">
        <f>VLOOKUP(CuentosContados[[#This Row],[Column1]],CuentosIndexados[],38,FALSE)</f>
        <v>0</v>
      </c>
      <c r="AK890">
        <f>VLOOKUP(CuentosContados[[#This Row],[Column1]],CuentosIndexados[],39,FALSE)</f>
        <v>0</v>
      </c>
    </row>
    <row r="891" spans="1:37" x14ac:dyDescent="0.25">
      <c r="A891" t="s">
        <v>170</v>
      </c>
      <c r="B891">
        <f>VLOOKUP(CuentosContados[[#This Row],[Column1]],CuentosIndexados[],3,FALSE)</f>
        <v>0</v>
      </c>
      <c r="C891">
        <f>VLOOKUP(CuentosContados[[#This Row],[Column1]],CuentosIndexados[],5,FALSE)</f>
        <v>0</v>
      </c>
      <c r="D891">
        <f>VLOOKUP(CuentosContados[[#This Row],[Column1]],CuentosIndexados[],6,FALSE)</f>
        <v>0</v>
      </c>
      <c r="E891">
        <f>VLOOKUP(CuentosContados[[#This Row],[Column1]],CuentosIndexados[],7,FALSE)</f>
        <v>0</v>
      </c>
      <c r="F891">
        <f>VLOOKUP(CuentosContados[[#This Row],[Column1]],CuentosIndexados[],8,FALSE)</f>
        <v>0</v>
      </c>
      <c r="G891">
        <f>VLOOKUP(CuentosContados[[#This Row],[Column1]],CuentosIndexados[],9,FALSE)</f>
        <v>0</v>
      </c>
      <c r="H891">
        <f>VLOOKUP(CuentosContados[[#This Row],[Column1]],CuentosIndexados[],10,FALSE)</f>
        <v>0</v>
      </c>
      <c r="I891">
        <f>VLOOKUP(CuentosContados[[#This Row],[Column1]],CuentosIndexados[],11,FALSE)</f>
        <v>0</v>
      </c>
      <c r="J891">
        <f>VLOOKUP(CuentosContados[[#This Row],[Column1]],CuentosIndexados[],12,FALSE)</f>
        <v>0</v>
      </c>
      <c r="K891">
        <f>VLOOKUP(CuentosContados[[#This Row],[Column1]],CuentosIndexados[],13,FALSE)</f>
        <v>0</v>
      </c>
      <c r="L891">
        <f>VLOOKUP(CuentosContados[[#This Row],[Column1]],CuentosIndexados[],14,FALSE)</f>
        <v>0</v>
      </c>
      <c r="M891" t="str">
        <f>VLOOKUP(CuentosContados[[#This Row],[Column1]],CuentosIndexados[],15,FALSE)</f>
        <v>tristeza</v>
      </c>
      <c r="N891">
        <f>VLOOKUP(CuentosContados[[#This Row],[Column1]],CuentosIndexados[],16,FALSE)</f>
        <v>0</v>
      </c>
      <c r="O891">
        <f>VLOOKUP(CuentosContados[[#This Row],[Column1]],CuentosIndexados[],17,FALSE)</f>
        <v>0</v>
      </c>
      <c r="P891">
        <f>VLOOKUP(CuentosContados[[#This Row],[Column1]],CuentosIndexados[],18,FALSE)</f>
        <v>0</v>
      </c>
      <c r="Q891">
        <f>VLOOKUP(CuentosContados[[#This Row],[Column1]],CuentosIndexados[],19,FALSE)</f>
        <v>0</v>
      </c>
      <c r="R891">
        <f>VLOOKUP(CuentosContados[[#This Row],[Column1]],CuentosIndexados[],20,FALSE)</f>
        <v>0</v>
      </c>
      <c r="S891">
        <f>VLOOKUP(CuentosContados[[#This Row],[Column1]],CuentosIndexados[],21,FALSE)</f>
        <v>0</v>
      </c>
      <c r="T891">
        <f>VLOOKUP(CuentosContados[[#This Row],[Column1]],CuentosIndexados[],22,FALSE)</f>
        <v>0</v>
      </c>
      <c r="U891">
        <f>VLOOKUP(CuentosContados[[#This Row],[Column1]],CuentosIndexados[],23,FALSE)</f>
        <v>0</v>
      </c>
      <c r="V891">
        <f>VLOOKUP(CuentosContados[[#This Row],[Column1]],CuentosIndexados[],24,FALSE)</f>
        <v>0</v>
      </c>
      <c r="W891">
        <f>VLOOKUP(CuentosContados[[#This Row],[Column1]],CuentosIndexados[],25,FALSE)</f>
        <v>0</v>
      </c>
      <c r="X891">
        <f>VLOOKUP(CuentosContados[[#This Row],[Column1]],CuentosIndexados[],26,FALSE)</f>
        <v>0</v>
      </c>
      <c r="Y891" t="str">
        <f>VLOOKUP(CuentosContados[[#This Row],[Column1]],CuentosIndexados[],27,FALSE)</f>
        <v>miedo</v>
      </c>
      <c r="Z891" t="str">
        <f>VLOOKUP(CuentosContados[[#This Row],[Column1]],CuentosIndexados[],28,FALSE)</f>
        <v>aborto</v>
      </c>
      <c r="AA891" t="str">
        <f>VLOOKUP(CuentosContados[[#This Row],[Column1]],CuentosIndexados[],29,FALSE)</f>
        <v>sexo</v>
      </c>
      <c r="AB891">
        <f>VLOOKUP(CuentosContados[[#This Row],[Column1]],CuentosIndexados[],30,FALSE)</f>
        <v>0</v>
      </c>
      <c r="AC891">
        <f>VLOOKUP(CuentosContados[[#This Row],[Column1]],CuentosIndexados[],31,FALSE)</f>
        <v>0</v>
      </c>
      <c r="AD891">
        <f>VLOOKUP(CuentosContados[[#This Row],[Column1]],CuentosIndexados[],32,FALSE)</f>
        <v>0</v>
      </c>
      <c r="AE891">
        <f>VLOOKUP(CuentosContados[[#This Row],[Column1]],CuentosIndexados[],33,FALSE)</f>
        <v>0</v>
      </c>
      <c r="AF891">
        <f>VLOOKUP(CuentosContados[[#This Row],[Column1]],CuentosIndexados[],34,FALSE)</f>
        <v>0</v>
      </c>
      <c r="AG891">
        <f>VLOOKUP(CuentosContados[[#This Row],[Column1]],CuentosIndexados[],35,FALSE)</f>
        <v>0</v>
      </c>
      <c r="AH891">
        <f>VLOOKUP(CuentosContados[[#This Row],[Column1]],CuentosIndexados[],36,FALSE)</f>
        <v>0</v>
      </c>
      <c r="AI891">
        <f>VLOOKUP(CuentosContados[[#This Row],[Column1]],CuentosIndexados[],37,FALSE)</f>
        <v>0</v>
      </c>
      <c r="AJ891">
        <f>VLOOKUP(CuentosContados[[#This Row],[Column1]],CuentosIndexados[],38,FALSE)</f>
        <v>0</v>
      </c>
      <c r="AK891">
        <f>VLOOKUP(CuentosContados[[#This Row],[Column1]],CuentosIndexados[],39,FALSE)</f>
        <v>0</v>
      </c>
    </row>
    <row r="892" spans="1:37" x14ac:dyDescent="0.25">
      <c r="A892" t="s">
        <v>170</v>
      </c>
      <c r="B892">
        <f>VLOOKUP(CuentosContados[[#This Row],[Column1]],CuentosIndexados[],3,FALSE)</f>
        <v>0</v>
      </c>
      <c r="C892">
        <f>VLOOKUP(CuentosContados[[#This Row],[Column1]],CuentosIndexados[],5,FALSE)</f>
        <v>0</v>
      </c>
      <c r="D892">
        <f>VLOOKUP(CuentosContados[[#This Row],[Column1]],CuentosIndexados[],6,FALSE)</f>
        <v>0</v>
      </c>
      <c r="E892">
        <f>VLOOKUP(CuentosContados[[#This Row],[Column1]],CuentosIndexados[],7,FALSE)</f>
        <v>0</v>
      </c>
      <c r="F892">
        <f>VLOOKUP(CuentosContados[[#This Row],[Column1]],CuentosIndexados[],8,FALSE)</f>
        <v>0</v>
      </c>
      <c r="G892">
        <f>VLOOKUP(CuentosContados[[#This Row],[Column1]],CuentosIndexados[],9,FALSE)</f>
        <v>0</v>
      </c>
      <c r="H892">
        <f>VLOOKUP(CuentosContados[[#This Row],[Column1]],CuentosIndexados[],10,FALSE)</f>
        <v>0</v>
      </c>
      <c r="I892">
        <f>VLOOKUP(CuentosContados[[#This Row],[Column1]],CuentosIndexados[],11,FALSE)</f>
        <v>0</v>
      </c>
      <c r="J892">
        <f>VLOOKUP(CuentosContados[[#This Row],[Column1]],CuentosIndexados[],12,FALSE)</f>
        <v>0</v>
      </c>
      <c r="K892">
        <f>VLOOKUP(CuentosContados[[#This Row],[Column1]],CuentosIndexados[],13,FALSE)</f>
        <v>0</v>
      </c>
      <c r="L892">
        <f>VLOOKUP(CuentosContados[[#This Row],[Column1]],CuentosIndexados[],14,FALSE)</f>
        <v>0</v>
      </c>
      <c r="M892" t="str">
        <f>VLOOKUP(CuentosContados[[#This Row],[Column1]],CuentosIndexados[],15,FALSE)</f>
        <v>tristeza</v>
      </c>
      <c r="N892">
        <f>VLOOKUP(CuentosContados[[#This Row],[Column1]],CuentosIndexados[],16,FALSE)</f>
        <v>0</v>
      </c>
      <c r="O892">
        <f>VLOOKUP(CuentosContados[[#This Row],[Column1]],CuentosIndexados[],17,FALSE)</f>
        <v>0</v>
      </c>
      <c r="P892">
        <f>VLOOKUP(CuentosContados[[#This Row],[Column1]],CuentosIndexados[],18,FALSE)</f>
        <v>0</v>
      </c>
      <c r="Q892">
        <f>VLOOKUP(CuentosContados[[#This Row],[Column1]],CuentosIndexados[],19,FALSE)</f>
        <v>0</v>
      </c>
      <c r="R892">
        <f>VLOOKUP(CuentosContados[[#This Row],[Column1]],CuentosIndexados[],20,FALSE)</f>
        <v>0</v>
      </c>
      <c r="S892">
        <f>VLOOKUP(CuentosContados[[#This Row],[Column1]],CuentosIndexados[],21,FALSE)</f>
        <v>0</v>
      </c>
      <c r="T892">
        <f>VLOOKUP(CuentosContados[[#This Row],[Column1]],CuentosIndexados[],22,FALSE)</f>
        <v>0</v>
      </c>
      <c r="U892">
        <f>VLOOKUP(CuentosContados[[#This Row],[Column1]],CuentosIndexados[],23,FALSE)</f>
        <v>0</v>
      </c>
      <c r="V892">
        <f>VLOOKUP(CuentosContados[[#This Row],[Column1]],CuentosIndexados[],24,FALSE)</f>
        <v>0</v>
      </c>
      <c r="W892">
        <f>VLOOKUP(CuentosContados[[#This Row],[Column1]],CuentosIndexados[],25,FALSE)</f>
        <v>0</v>
      </c>
      <c r="X892">
        <f>VLOOKUP(CuentosContados[[#This Row],[Column1]],CuentosIndexados[],26,FALSE)</f>
        <v>0</v>
      </c>
      <c r="Y892" t="str">
        <f>VLOOKUP(CuentosContados[[#This Row],[Column1]],CuentosIndexados[],27,FALSE)</f>
        <v>miedo</v>
      </c>
      <c r="Z892" t="str">
        <f>VLOOKUP(CuentosContados[[#This Row],[Column1]],CuentosIndexados[],28,FALSE)</f>
        <v>aborto</v>
      </c>
      <c r="AA892" t="str">
        <f>VLOOKUP(CuentosContados[[#This Row],[Column1]],CuentosIndexados[],29,FALSE)</f>
        <v>sexo</v>
      </c>
      <c r="AB892">
        <f>VLOOKUP(CuentosContados[[#This Row],[Column1]],CuentosIndexados[],30,FALSE)</f>
        <v>0</v>
      </c>
      <c r="AC892">
        <f>VLOOKUP(CuentosContados[[#This Row],[Column1]],CuentosIndexados[],31,FALSE)</f>
        <v>0</v>
      </c>
      <c r="AD892">
        <f>VLOOKUP(CuentosContados[[#This Row],[Column1]],CuentosIndexados[],32,FALSE)</f>
        <v>0</v>
      </c>
      <c r="AE892">
        <f>VLOOKUP(CuentosContados[[#This Row],[Column1]],CuentosIndexados[],33,FALSE)</f>
        <v>0</v>
      </c>
      <c r="AF892">
        <f>VLOOKUP(CuentosContados[[#This Row],[Column1]],CuentosIndexados[],34,FALSE)</f>
        <v>0</v>
      </c>
      <c r="AG892">
        <f>VLOOKUP(CuentosContados[[#This Row],[Column1]],CuentosIndexados[],35,FALSE)</f>
        <v>0</v>
      </c>
      <c r="AH892">
        <f>VLOOKUP(CuentosContados[[#This Row],[Column1]],CuentosIndexados[],36,FALSE)</f>
        <v>0</v>
      </c>
      <c r="AI892">
        <f>VLOOKUP(CuentosContados[[#This Row],[Column1]],CuentosIndexados[],37,FALSE)</f>
        <v>0</v>
      </c>
      <c r="AJ892">
        <f>VLOOKUP(CuentosContados[[#This Row],[Column1]],CuentosIndexados[],38,FALSE)</f>
        <v>0</v>
      </c>
      <c r="AK892">
        <f>VLOOKUP(CuentosContados[[#This Row],[Column1]],CuentosIndexados[],39,FALSE)</f>
        <v>0</v>
      </c>
    </row>
    <row r="893" spans="1:37" x14ac:dyDescent="0.25">
      <c r="A893" t="s">
        <v>170</v>
      </c>
      <c r="B893">
        <f>VLOOKUP(CuentosContados[[#This Row],[Column1]],CuentosIndexados[],3,FALSE)</f>
        <v>0</v>
      </c>
      <c r="C893">
        <f>VLOOKUP(CuentosContados[[#This Row],[Column1]],CuentosIndexados[],5,FALSE)</f>
        <v>0</v>
      </c>
      <c r="D893">
        <f>VLOOKUP(CuentosContados[[#This Row],[Column1]],CuentosIndexados[],6,FALSE)</f>
        <v>0</v>
      </c>
      <c r="E893">
        <f>VLOOKUP(CuentosContados[[#This Row],[Column1]],CuentosIndexados[],7,FALSE)</f>
        <v>0</v>
      </c>
      <c r="F893">
        <f>VLOOKUP(CuentosContados[[#This Row],[Column1]],CuentosIndexados[],8,FALSE)</f>
        <v>0</v>
      </c>
      <c r="G893">
        <f>VLOOKUP(CuentosContados[[#This Row],[Column1]],CuentosIndexados[],9,FALSE)</f>
        <v>0</v>
      </c>
      <c r="H893">
        <f>VLOOKUP(CuentosContados[[#This Row],[Column1]],CuentosIndexados[],10,FALSE)</f>
        <v>0</v>
      </c>
      <c r="I893">
        <f>VLOOKUP(CuentosContados[[#This Row],[Column1]],CuentosIndexados[],11,FALSE)</f>
        <v>0</v>
      </c>
      <c r="J893">
        <f>VLOOKUP(CuentosContados[[#This Row],[Column1]],CuentosIndexados[],12,FALSE)</f>
        <v>0</v>
      </c>
      <c r="K893">
        <f>VLOOKUP(CuentosContados[[#This Row],[Column1]],CuentosIndexados[],13,FALSE)</f>
        <v>0</v>
      </c>
      <c r="L893">
        <f>VLOOKUP(CuentosContados[[#This Row],[Column1]],CuentosIndexados[],14,FALSE)</f>
        <v>0</v>
      </c>
      <c r="M893" t="str">
        <f>VLOOKUP(CuentosContados[[#This Row],[Column1]],CuentosIndexados[],15,FALSE)</f>
        <v>tristeza</v>
      </c>
      <c r="N893">
        <f>VLOOKUP(CuentosContados[[#This Row],[Column1]],CuentosIndexados[],16,FALSE)</f>
        <v>0</v>
      </c>
      <c r="O893">
        <f>VLOOKUP(CuentosContados[[#This Row],[Column1]],CuentosIndexados[],17,FALSE)</f>
        <v>0</v>
      </c>
      <c r="P893">
        <f>VLOOKUP(CuentosContados[[#This Row],[Column1]],CuentosIndexados[],18,FALSE)</f>
        <v>0</v>
      </c>
      <c r="Q893">
        <f>VLOOKUP(CuentosContados[[#This Row],[Column1]],CuentosIndexados[],19,FALSE)</f>
        <v>0</v>
      </c>
      <c r="R893">
        <f>VLOOKUP(CuentosContados[[#This Row],[Column1]],CuentosIndexados[],20,FALSE)</f>
        <v>0</v>
      </c>
      <c r="S893">
        <f>VLOOKUP(CuentosContados[[#This Row],[Column1]],CuentosIndexados[],21,FALSE)</f>
        <v>0</v>
      </c>
      <c r="T893">
        <f>VLOOKUP(CuentosContados[[#This Row],[Column1]],CuentosIndexados[],22,FALSE)</f>
        <v>0</v>
      </c>
      <c r="U893">
        <f>VLOOKUP(CuentosContados[[#This Row],[Column1]],CuentosIndexados[],23,FALSE)</f>
        <v>0</v>
      </c>
      <c r="V893">
        <f>VLOOKUP(CuentosContados[[#This Row],[Column1]],CuentosIndexados[],24,FALSE)</f>
        <v>0</v>
      </c>
      <c r="W893">
        <f>VLOOKUP(CuentosContados[[#This Row],[Column1]],CuentosIndexados[],25,FALSE)</f>
        <v>0</v>
      </c>
      <c r="X893">
        <f>VLOOKUP(CuentosContados[[#This Row],[Column1]],CuentosIndexados[],26,FALSE)</f>
        <v>0</v>
      </c>
      <c r="Y893" t="str">
        <f>VLOOKUP(CuentosContados[[#This Row],[Column1]],CuentosIndexados[],27,FALSE)</f>
        <v>miedo</v>
      </c>
      <c r="Z893" t="str">
        <f>VLOOKUP(CuentosContados[[#This Row],[Column1]],CuentosIndexados[],28,FALSE)</f>
        <v>aborto</v>
      </c>
      <c r="AA893" t="str">
        <f>VLOOKUP(CuentosContados[[#This Row],[Column1]],CuentosIndexados[],29,FALSE)</f>
        <v>sexo</v>
      </c>
      <c r="AB893">
        <f>VLOOKUP(CuentosContados[[#This Row],[Column1]],CuentosIndexados[],30,FALSE)</f>
        <v>0</v>
      </c>
      <c r="AC893">
        <f>VLOOKUP(CuentosContados[[#This Row],[Column1]],CuentosIndexados[],31,FALSE)</f>
        <v>0</v>
      </c>
      <c r="AD893">
        <f>VLOOKUP(CuentosContados[[#This Row],[Column1]],CuentosIndexados[],32,FALSE)</f>
        <v>0</v>
      </c>
      <c r="AE893">
        <f>VLOOKUP(CuentosContados[[#This Row],[Column1]],CuentosIndexados[],33,FALSE)</f>
        <v>0</v>
      </c>
      <c r="AF893">
        <f>VLOOKUP(CuentosContados[[#This Row],[Column1]],CuentosIndexados[],34,FALSE)</f>
        <v>0</v>
      </c>
      <c r="AG893">
        <f>VLOOKUP(CuentosContados[[#This Row],[Column1]],CuentosIndexados[],35,FALSE)</f>
        <v>0</v>
      </c>
      <c r="AH893">
        <f>VLOOKUP(CuentosContados[[#This Row],[Column1]],CuentosIndexados[],36,FALSE)</f>
        <v>0</v>
      </c>
      <c r="AI893">
        <f>VLOOKUP(CuentosContados[[#This Row],[Column1]],CuentosIndexados[],37,FALSE)</f>
        <v>0</v>
      </c>
      <c r="AJ893">
        <f>VLOOKUP(CuentosContados[[#This Row],[Column1]],CuentosIndexados[],38,FALSE)</f>
        <v>0</v>
      </c>
      <c r="AK893">
        <f>VLOOKUP(CuentosContados[[#This Row],[Column1]],CuentosIndexados[],39,FALSE)</f>
        <v>0</v>
      </c>
    </row>
    <row r="894" spans="1:37" x14ac:dyDescent="0.25">
      <c r="A894" t="s">
        <v>170</v>
      </c>
      <c r="B894">
        <f>VLOOKUP(CuentosContados[[#This Row],[Column1]],CuentosIndexados[],3,FALSE)</f>
        <v>0</v>
      </c>
      <c r="C894">
        <f>VLOOKUP(CuentosContados[[#This Row],[Column1]],CuentosIndexados[],5,FALSE)</f>
        <v>0</v>
      </c>
      <c r="D894">
        <f>VLOOKUP(CuentosContados[[#This Row],[Column1]],CuentosIndexados[],6,FALSE)</f>
        <v>0</v>
      </c>
      <c r="E894">
        <f>VLOOKUP(CuentosContados[[#This Row],[Column1]],CuentosIndexados[],7,FALSE)</f>
        <v>0</v>
      </c>
      <c r="F894">
        <f>VLOOKUP(CuentosContados[[#This Row],[Column1]],CuentosIndexados[],8,FALSE)</f>
        <v>0</v>
      </c>
      <c r="G894">
        <f>VLOOKUP(CuentosContados[[#This Row],[Column1]],CuentosIndexados[],9,FALSE)</f>
        <v>0</v>
      </c>
      <c r="H894">
        <f>VLOOKUP(CuentosContados[[#This Row],[Column1]],CuentosIndexados[],10,FALSE)</f>
        <v>0</v>
      </c>
      <c r="I894">
        <f>VLOOKUP(CuentosContados[[#This Row],[Column1]],CuentosIndexados[],11,FALSE)</f>
        <v>0</v>
      </c>
      <c r="J894">
        <f>VLOOKUP(CuentosContados[[#This Row],[Column1]],CuentosIndexados[],12,FALSE)</f>
        <v>0</v>
      </c>
      <c r="K894">
        <f>VLOOKUP(CuentosContados[[#This Row],[Column1]],CuentosIndexados[],13,FALSE)</f>
        <v>0</v>
      </c>
      <c r="L894">
        <f>VLOOKUP(CuentosContados[[#This Row],[Column1]],CuentosIndexados[],14,FALSE)</f>
        <v>0</v>
      </c>
      <c r="M894" t="str">
        <f>VLOOKUP(CuentosContados[[#This Row],[Column1]],CuentosIndexados[],15,FALSE)</f>
        <v>tristeza</v>
      </c>
      <c r="N894">
        <f>VLOOKUP(CuentosContados[[#This Row],[Column1]],CuentosIndexados[],16,FALSE)</f>
        <v>0</v>
      </c>
      <c r="O894">
        <f>VLOOKUP(CuentosContados[[#This Row],[Column1]],CuentosIndexados[],17,FALSE)</f>
        <v>0</v>
      </c>
      <c r="P894">
        <f>VLOOKUP(CuentosContados[[#This Row],[Column1]],CuentosIndexados[],18,FALSE)</f>
        <v>0</v>
      </c>
      <c r="Q894">
        <f>VLOOKUP(CuentosContados[[#This Row],[Column1]],CuentosIndexados[],19,FALSE)</f>
        <v>0</v>
      </c>
      <c r="R894">
        <f>VLOOKUP(CuentosContados[[#This Row],[Column1]],CuentosIndexados[],20,FALSE)</f>
        <v>0</v>
      </c>
      <c r="S894">
        <f>VLOOKUP(CuentosContados[[#This Row],[Column1]],CuentosIndexados[],21,FALSE)</f>
        <v>0</v>
      </c>
      <c r="T894">
        <f>VLOOKUP(CuentosContados[[#This Row],[Column1]],CuentosIndexados[],22,FALSE)</f>
        <v>0</v>
      </c>
      <c r="U894">
        <f>VLOOKUP(CuentosContados[[#This Row],[Column1]],CuentosIndexados[],23,FALSE)</f>
        <v>0</v>
      </c>
      <c r="V894">
        <f>VLOOKUP(CuentosContados[[#This Row],[Column1]],CuentosIndexados[],24,FALSE)</f>
        <v>0</v>
      </c>
      <c r="W894">
        <f>VLOOKUP(CuentosContados[[#This Row],[Column1]],CuentosIndexados[],25,FALSE)</f>
        <v>0</v>
      </c>
      <c r="X894">
        <f>VLOOKUP(CuentosContados[[#This Row],[Column1]],CuentosIndexados[],26,FALSE)</f>
        <v>0</v>
      </c>
      <c r="Y894" t="str">
        <f>VLOOKUP(CuentosContados[[#This Row],[Column1]],CuentosIndexados[],27,FALSE)</f>
        <v>miedo</v>
      </c>
      <c r="Z894" t="str">
        <f>VLOOKUP(CuentosContados[[#This Row],[Column1]],CuentosIndexados[],28,FALSE)</f>
        <v>aborto</v>
      </c>
      <c r="AA894" t="str">
        <f>VLOOKUP(CuentosContados[[#This Row],[Column1]],CuentosIndexados[],29,FALSE)</f>
        <v>sexo</v>
      </c>
      <c r="AB894">
        <f>VLOOKUP(CuentosContados[[#This Row],[Column1]],CuentosIndexados[],30,FALSE)</f>
        <v>0</v>
      </c>
      <c r="AC894">
        <f>VLOOKUP(CuentosContados[[#This Row],[Column1]],CuentosIndexados[],31,FALSE)</f>
        <v>0</v>
      </c>
      <c r="AD894">
        <f>VLOOKUP(CuentosContados[[#This Row],[Column1]],CuentosIndexados[],32,FALSE)</f>
        <v>0</v>
      </c>
      <c r="AE894">
        <f>VLOOKUP(CuentosContados[[#This Row],[Column1]],CuentosIndexados[],33,FALSE)</f>
        <v>0</v>
      </c>
      <c r="AF894">
        <f>VLOOKUP(CuentosContados[[#This Row],[Column1]],CuentosIndexados[],34,FALSE)</f>
        <v>0</v>
      </c>
      <c r="AG894">
        <f>VLOOKUP(CuentosContados[[#This Row],[Column1]],CuentosIndexados[],35,FALSE)</f>
        <v>0</v>
      </c>
      <c r="AH894">
        <f>VLOOKUP(CuentosContados[[#This Row],[Column1]],CuentosIndexados[],36,FALSE)</f>
        <v>0</v>
      </c>
      <c r="AI894">
        <f>VLOOKUP(CuentosContados[[#This Row],[Column1]],CuentosIndexados[],37,FALSE)</f>
        <v>0</v>
      </c>
      <c r="AJ894">
        <f>VLOOKUP(CuentosContados[[#This Row],[Column1]],CuentosIndexados[],38,FALSE)</f>
        <v>0</v>
      </c>
      <c r="AK894">
        <f>VLOOKUP(CuentosContados[[#This Row],[Column1]],CuentosIndexados[],39,FALSE)</f>
        <v>0</v>
      </c>
    </row>
    <row r="895" spans="1:37" x14ac:dyDescent="0.25">
      <c r="A895" t="s">
        <v>170</v>
      </c>
      <c r="B895">
        <f>VLOOKUP(CuentosContados[[#This Row],[Column1]],CuentosIndexados[],3,FALSE)</f>
        <v>0</v>
      </c>
      <c r="C895">
        <f>VLOOKUP(CuentosContados[[#This Row],[Column1]],CuentosIndexados[],5,FALSE)</f>
        <v>0</v>
      </c>
      <c r="D895">
        <f>VLOOKUP(CuentosContados[[#This Row],[Column1]],CuentosIndexados[],6,FALSE)</f>
        <v>0</v>
      </c>
      <c r="E895">
        <f>VLOOKUP(CuentosContados[[#This Row],[Column1]],CuentosIndexados[],7,FALSE)</f>
        <v>0</v>
      </c>
      <c r="F895">
        <f>VLOOKUP(CuentosContados[[#This Row],[Column1]],CuentosIndexados[],8,FALSE)</f>
        <v>0</v>
      </c>
      <c r="G895">
        <f>VLOOKUP(CuentosContados[[#This Row],[Column1]],CuentosIndexados[],9,FALSE)</f>
        <v>0</v>
      </c>
      <c r="H895">
        <f>VLOOKUP(CuentosContados[[#This Row],[Column1]],CuentosIndexados[],10,FALSE)</f>
        <v>0</v>
      </c>
      <c r="I895">
        <f>VLOOKUP(CuentosContados[[#This Row],[Column1]],CuentosIndexados[],11,FALSE)</f>
        <v>0</v>
      </c>
      <c r="J895">
        <f>VLOOKUP(CuentosContados[[#This Row],[Column1]],CuentosIndexados[],12,FALSE)</f>
        <v>0</v>
      </c>
      <c r="K895">
        <f>VLOOKUP(CuentosContados[[#This Row],[Column1]],CuentosIndexados[],13,FALSE)</f>
        <v>0</v>
      </c>
      <c r="L895">
        <f>VLOOKUP(CuentosContados[[#This Row],[Column1]],CuentosIndexados[],14,FALSE)</f>
        <v>0</v>
      </c>
      <c r="M895" t="str">
        <f>VLOOKUP(CuentosContados[[#This Row],[Column1]],CuentosIndexados[],15,FALSE)</f>
        <v>tristeza</v>
      </c>
      <c r="N895">
        <f>VLOOKUP(CuentosContados[[#This Row],[Column1]],CuentosIndexados[],16,FALSE)</f>
        <v>0</v>
      </c>
      <c r="O895">
        <f>VLOOKUP(CuentosContados[[#This Row],[Column1]],CuentosIndexados[],17,FALSE)</f>
        <v>0</v>
      </c>
      <c r="P895">
        <f>VLOOKUP(CuentosContados[[#This Row],[Column1]],CuentosIndexados[],18,FALSE)</f>
        <v>0</v>
      </c>
      <c r="Q895">
        <f>VLOOKUP(CuentosContados[[#This Row],[Column1]],CuentosIndexados[],19,FALSE)</f>
        <v>0</v>
      </c>
      <c r="R895">
        <f>VLOOKUP(CuentosContados[[#This Row],[Column1]],CuentosIndexados[],20,FALSE)</f>
        <v>0</v>
      </c>
      <c r="S895">
        <f>VLOOKUP(CuentosContados[[#This Row],[Column1]],CuentosIndexados[],21,FALSE)</f>
        <v>0</v>
      </c>
      <c r="T895">
        <f>VLOOKUP(CuentosContados[[#This Row],[Column1]],CuentosIndexados[],22,FALSE)</f>
        <v>0</v>
      </c>
      <c r="U895">
        <f>VLOOKUP(CuentosContados[[#This Row],[Column1]],CuentosIndexados[],23,FALSE)</f>
        <v>0</v>
      </c>
      <c r="V895">
        <f>VLOOKUP(CuentosContados[[#This Row],[Column1]],CuentosIndexados[],24,FALSE)</f>
        <v>0</v>
      </c>
      <c r="W895">
        <f>VLOOKUP(CuentosContados[[#This Row],[Column1]],CuentosIndexados[],25,FALSE)</f>
        <v>0</v>
      </c>
      <c r="X895">
        <f>VLOOKUP(CuentosContados[[#This Row],[Column1]],CuentosIndexados[],26,FALSE)</f>
        <v>0</v>
      </c>
      <c r="Y895" t="str">
        <f>VLOOKUP(CuentosContados[[#This Row],[Column1]],CuentosIndexados[],27,FALSE)</f>
        <v>miedo</v>
      </c>
      <c r="Z895" t="str">
        <f>VLOOKUP(CuentosContados[[#This Row],[Column1]],CuentosIndexados[],28,FALSE)</f>
        <v>aborto</v>
      </c>
      <c r="AA895" t="str">
        <f>VLOOKUP(CuentosContados[[#This Row],[Column1]],CuentosIndexados[],29,FALSE)</f>
        <v>sexo</v>
      </c>
      <c r="AB895">
        <f>VLOOKUP(CuentosContados[[#This Row],[Column1]],CuentosIndexados[],30,FALSE)</f>
        <v>0</v>
      </c>
      <c r="AC895">
        <f>VLOOKUP(CuentosContados[[#This Row],[Column1]],CuentosIndexados[],31,FALSE)</f>
        <v>0</v>
      </c>
      <c r="AD895">
        <f>VLOOKUP(CuentosContados[[#This Row],[Column1]],CuentosIndexados[],32,FALSE)</f>
        <v>0</v>
      </c>
      <c r="AE895">
        <f>VLOOKUP(CuentosContados[[#This Row],[Column1]],CuentosIndexados[],33,FALSE)</f>
        <v>0</v>
      </c>
      <c r="AF895">
        <f>VLOOKUP(CuentosContados[[#This Row],[Column1]],CuentosIndexados[],34,FALSE)</f>
        <v>0</v>
      </c>
      <c r="AG895">
        <f>VLOOKUP(CuentosContados[[#This Row],[Column1]],CuentosIndexados[],35,FALSE)</f>
        <v>0</v>
      </c>
      <c r="AH895">
        <f>VLOOKUP(CuentosContados[[#This Row],[Column1]],CuentosIndexados[],36,FALSE)</f>
        <v>0</v>
      </c>
      <c r="AI895">
        <f>VLOOKUP(CuentosContados[[#This Row],[Column1]],CuentosIndexados[],37,FALSE)</f>
        <v>0</v>
      </c>
      <c r="AJ895">
        <f>VLOOKUP(CuentosContados[[#This Row],[Column1]],CuentosIndexados[],38,FALSE)</f>
        <v>0</v>
      </c>
      <c r="AK895">
        <f>VLOOKUP(CuentosContados[[#This Row],[Column1]],CuentosIndexados[],39,FALSE)</f>
        <v>0</v>
      </c>
    </row>
    <row r="896" spans="1:37" x14ac:dyDescent="0.25">
      <c r="A896" t="s">
        <v>170</v>
      </c>
      <c r="B896">
        <f>VLOOKUP(CuentosContados[[#This Row],[Column1]],CuentosIndexados[],3,FALSE)</f>
        <v>0</v>
      </c>
      <c r="C896">
        <f>VLOOKUP(CuentosContados[[#This Row],[Column1]],CuentosIndexados[],5,FALSE)</f>
        <v>0</v>
      </c>
      <c r="D896">
        <f>VLOOKUP(CuentosContados[[#This Row],[Column1]],CuentosIndexados[],6,FALSE)</f>
        <v>0</v>
      </c>
      <c r="E896">
        <f>VLOOKUP(CuentosContados[[#This Row],[Column1]],CuentosIndexados[],7,FALSE)</f>
        <v>0</v>
      </c>
      <c r="F896">
        <f>VLOOKUP(CuentosContados[[#This Row],[Column1]],CuentosIndexados[],8,FALSE)</f>
        <v>0</v>
      </c>
      <c r="G896">
        <f>VLOOKUP(CuentosContados[[#This Row],[Column1]],CuentosIndexados[],9,FALSE)</f>
        <v>0</v>
      </c>
      <c r="H896">
        <f>VLOOKUP(CuentosContados[[#This Row],[Column1]],CuentosIndexados[],10,FALSE)</f>
        <v>0</v>
      </c>
      <c r="I896">
        <f>VLOOKUP(CuentosContados[[#This Row],[Column1]],CuentosIndexados[],11,FALSE)</f>
        <v>0</v>
      </c>
      <c r="J896">
        <f>VLOOKUP(CuentosContados[[#This Row],[Column1]],CuentosIndexados[],12,FALSE)</f>
        <v>0</v>
      </c>
      <c r="K896">
        <f>VLOOKUP(CuentosContados[[#This Row],[Column1]],CuentosIndexados[],13,FALSE)</f>
        <v>0</v>
      </c>
      <c r="L896">
        <f>VLOOKUP(CuentosContados[[#This Row],[Column1]],CuentosIndexados[],14,FALSE)</f>
        <v>0</v>
      </c>
      <c r="M896" t="str">
        <f>VLOOKUP(CuentosContados[[#This Row],[Column1]],CuentosIndexados[],15,FALSE)</f>
        <v>tristeza</v>
      </c>
      <c r="N896">
        <f>VLOOKUP(CuentosContados[[#This Row],[Column1]],CuentosIndexados[],16,FALSE)</f>
        <v>0</v>
      </c>
      <c r="O896">
        <f>VLOOKUP(CuentosContados[[#This Row],[Column1]],CuentosIndexados[],17,FALSE)</f>
        <v>0</v>
      </c>
      <c r="P896">
        <f>VLOOKUP(CuentosContados[[#This Row],[Column1]],CuentosIndexados[],18,FALSE)</f>
        <v>0</v>
      </c>
      <c r="Q896">
        <f>VLOOKUP(CuentosContados[[#This Row],[Column1]],CuentosIndexados[],19,FALSE)</f>
        <v>0</v>
      </c>
      <c r="R896">
        <f>VLOOKUP(CuentosContados[[#This Row],[Column1]],CuentosIndexados[],20,FALSE)</f>
        <v>0</v>
      </c>
      <c r="S896">
        <f>VLOOKUP(CuentosContados[[#This Row],[Column1]],CuentosIndexados[],21,FALSE)</f>
        <v>0</v>
      </c>
      <c r="T896">
        <f>VLOOKUP(CuentosContados[[#This Row],[Column1]],CuentosIndexados[],22,FALSE)</f>
        <v>0</v>
      </c>
      <c r="U896">
        <f>VLOOKUP(CuentosContados[[#This Row],[Column1]],CuentosIndexados[],23,FALSE)</f>
        <v>0</v>
      </c>
      <c r="V896">
        <f>VLOOKUP(CuentosContados[[#This Row],[Column1]],CuentosIndexados[],24,FALSE)</f>
        <v>0</v>
      </c>
      <c r="W896">
        <f>VLOOKUP(CuentosContados[[#This Row],[Column1]],CuentosIndexados[],25,FALSE)</f>
        <v>0</v>
      </c>
      <c r="X896">
        <f>VLOOKUP(CuentosContados[[#This Row],[Column1]],CuentosIndexados[],26,FALSE)</f>
        <v>0</v>
      </c>
      <c r="Y896" t="str">
        <f>VLOOKUP(CuentosContados[[#This Row],[Column1]],CuentosIndexados[],27,FALSE)</f>
        <v>miedo</v>
      </c>
      <c r="Z896" t="str">
        <f>VLOOKUP(CuentosContados[[#This Row],[Column1]],CuentosIndexados[],28,FALSE)</f>
        <v>aborto</v>
      </c>
      <c r="AA896" t="str">
        <f>VLOOKUP(CuentosContados[[#This Row],[Column1]],CuentosIndexados[],29,FALSE)</f>
        <v>sexo</v>
      </c>
      <c r="AB896">
        <f>VLOOKUP(CuentosContados[[#This Row],[Column1]],CuentosIndexados[],30,FALSE)</f>
        <v>0</v>
      </c>
      <c r="AC896">
        <f>VLOOKUP(CuentosContados[[#This Row],[Column1]],CuentosIndexados[],31,FALSE)</f>
        <v>0</v>
      </c>
      <c r="AD896">
        <f>VLOOKUP(CuentosContados[[#This Row],[Column1]],CuentosIndexados[],32,FALSE)</f>
        <v>0</v>
      </c>
      <c r="AE896">
        <f>VLOOKUP(CuentosContados[[#This Row],[Column1]],CuentosIndexados[],33,FALSE)</f>
        <v>0</v>
      </c>
      <c r="AF896">
        <f>VLOOKUP(CuentosContados[[#This Row],[Column1]],CuentosIndexados[],34,FALSE)</f>
        <v>0</v>
      </c>
      <c r="AG896">
        <f>VLOOKUP(CuentosContados[[#This Row],[Column1]],CuentosIndexados[],35,FALSE)</f>
        <v>0</v>
      </c>
      <c r="AH896">
        <f>VLOOKUP(CuentosContados[[#This Row],[Column1]],CuentosIndexados[],36,FALSE)</f>
        <v>0</v>
      </c>
      <c r="AI896">
        <f>VLOOKUP(CuentosContados[[#This Row],[Column1]],CuentosIndexados[],37,FALSE)</f>
        <v>0</v>
      </c>
      <c r="AJ896">
        <f>VLOOKUP(CuentosContados[[#This Row],[Column1]],CuentosIndexados[],38,FALSE)</f>
        <v>0</v>
      </c>
      <c r="AK896">
        <f>VLOOKUP(CuentosContados[[#This Row],[Column1]],CuentosIndexados[],39,FALSE)</f>
        <v>0</v>
      </c>
    </row>
    <row r="897" spans="1:37" x14ac:dyDescent="0.25">
      <c r="A897" t="s">
        <v>170</v>
      </c>
      <c r="B897">
        <f>VLOOKUP(CuentosContados[[#This Row],[Column1]],CuentosIndexados[],3,FALSE)</f>
        <v>0</v>
      </c>
      <c r="C897">
        <f>VLOOKUP(CuentosContados[[#This Row],[Column1]],CuentosIndexados[],5,FALSE)</f>
        <v>0</v>
      </c>
      <c r="D897">
        <f>VLOOKUP(CuentosContados[[#This Row],[Column1]],CuentosIndexados[],6,FALSE)</f>
        <v>0</v>
      </c>
      <c r="E897">
        <f>VLOOKUP(CuentosContados[[#This Row],[Column1]],CuentosIndexados[],7,FALSE)</f>
        <v>0</v>
      </c>
      <c r="F897">
        <f>VLOOKUP(CuentosContados[[#This Row],[Column1]],CuentosIndexados[],8,FALSE)</f>
        <v>0</v>
      </c>
      <c r="G897">
        <f>VLOOKUP(CuentosContados[[#This Row],[Column1]],CuentosIndexados[],9,FALSE)</f>
        <v>0</v>
      </c>
      <c r="H897">
        <f>VLOOKUP(CuentosContados[[#This Row],[Column1]],CuentosIndexados[],10,FALSE)</f>
        <v>0</v>
      </c>
      <c r="I897">
        <f>VLOOKUP(CuentosContados[[#This Row],[Column1]],CuentosIndexados[],11,FALSE)</f>
        <v>0</v>
      </c>
      <c r="J897">
        <f>VLOOKUP(CuentosContados[[#This Row],[Column1]],CuentosIndexados[],12,FALSE)</f>
        <v>0</v>
      </c>
      <c r="K897">
        <f>VLOOKUP(CuentosContados[[#This Row],[Column1]],CuentosIndexados[],13,FALSE)</f>
        <v>0</v>
      </c>
      <c r="L897">
        <f>VLOOKUP(CuentosContados[[#This Row],[Column1]],CuentosIndexados[],14,FALSE)</f>
        <v>0</v>
      </c>
      <c r="M897" t="str">
        <f>VLOOKUP(CuentosContados[[#This Row],[Column1]],CuentosIndexados[],15,FALSE)</f>
        <v>tristeza</v>
      </c>
      <c r="N897">
        <f>VLOOKUP(CuentosContados[[#This Row],[Column1]],CuentosIndexados[],16,FALSE)</f>
        <v>0</v>
      </c>
      <c r="O897">
        <f>VLOOKUP(CuentosContados[[#This Row],[Column1]],CuentosIndexados[],17,FALSE)</f>
        <v>0</v>
      </c>
      <c r="P897">
        <f>VLOOKUP(CuentosContados[[#This Row],[Column1]],CuentosIndexados[],18,FALSE)</f>
        <v>0</v>
      </c>
      <c r="Q897">
        <f>VLOOKUP(CuentosContados[[#This Row],[Column1]],CuentosIndexados[],19,FALSE)</f>
        <v>0</v>
      </c>
      <c r="R897">
        <f>VLOOKUP(CuentosContados[[#This Row],[Column1]],CuentosIndexados[],20,FALSE)</f>
        <v>0</v>
      </c>
      <c r="S897">
        <f>VLOOKUP(CuentosContados[[#This Row],[Column1]],CuentosIndexados[],21,FALSE)</f>
        <v>0</v>
      </c>
      <c r="T897">
        <f>VLOOKUP(CuentosContados[[#This Row],[Column1]],CuentosIndexados[],22,FALSE)</f>
        <v>0</v>
      </c>
      <c r="U897">
        <f>VLOOKUP(CuentosContados[[#This Row],[Column1]],CuentosIndexados[],23,FALSE)</f>
        <v>0</v>
      </c>
      <c r="V897">
        <f>VLOOKUP(CuentosContados[[#This Row],[Column1]],CuentosIndexados[],24,FALSE)</f>
        <v>0</v>
      </c>
      <c r="W897">
        <f>VLOOKUP(CuentosContados[[#This Row],[Column1]],CuentosIndexados[],25,FALSE)</f>
        <v>0</v>
      </c>
      <c r="X897">
        <f>VLOOKUP(CuentosContados[[#This Row],[Column1]],CuentosIndexados[],26,FALSE)</f>
        <v>0</v>
      </c>
      <c r="Y897" t="str">
        <f>VLOOKUP(CuentosContados[[#This Row],[Column1]],CuentosIndexados[],27,FALSE)</f>
        <v>miedo</v>
      </c>
      <c r="Z897" t="str">
        <f>VLOOKUP(CuentosContados[[#This Row],[Column1]],CuentosIndexados[],28,FALSE)</f>
        <v>aborto</v>
      </c>
      <c r="AA897" t="str">
        <f>VLOOKUP(CuentosContados[[#This Row],[Column1]],CuentosIndexados[],29,FALSE)</f>
        <v>sexo</v>
      </c>
      <c r="AB897">
        <f>VLOOKUP(CuentosContados[[#This Row],[Column1]],CuentosIndexados[],30,FALSE)</f>
        <v>0</v>
      </c>
      <c r="AC897">
        <f>VLOOKUP(CuentosContados[[#This Row],[Column1]],CuentosIndexados[],31,FALSE)</f>
        <v>0</v>
      </c>
      <c r="AD897">
        <f>VLOOKUP(CuentosContados[[#This Row],[Column1]],CuentosIndexados[],32,FALSE)</f>
        <v>0</v>
      </c>
      <c r="AE897">
        <f>VLOOKUP(CuentosContados[[#This Row],[Column1]],CuentosIndexados[],33,FALSE)</f>
        <v>0</v>
      </c>
      <c r="AF897">
        <f>VLOOKUP(CuentosContados[[#This Row],[Column1]],CuentosIndexados[],34,FALSE)</f>
        <v>0</v>
      </c>
      <c r="AG897">
        <f>VLOOKUP(CuentosContados[[#This Row],[Column1]],CuentosIndexados[],35,FALSE)</f>
        <v>0</v>
      </c>
      <c r="AH897">
        <f>VLOOKUP(CuentosContados[[#This Row],[Column1]],CuentosIndexados[],36,FALSE)</f>
        <v>0</v>
      </c>
      <c r="AI897">
        <f>VLOOKUP(CuentosContados[[#This Row],[Column1]],CuentosIndexados[],37,FALSE)</f>
        <v>0</v>
      </c>
      <c r="AJ897">
        <f>VLOOKUP(CuentosContados[[#This Row],[Column1]],CuentosIndexados[],38,FALSE)</f>
        <v>0</v>
      </c>
      <c r="AK897">
        <f>VLOOKUP(CuentosContados[[#This Row],[Column1]],CuentosIndexados[],39,FALSE)</f>
        <v>0</v>
      </c>
    </row>
    <row r="898" spans="1:37" x14ac:dyDescent="0.25">
      <c r="A898" t="s">
        <v>170</v>
      </c>
      <c r="B898">
        <f>VLOOKUP(CuentosContados[[#This Row],[Column1]],CuentosIndexados[],3,FALSE)</f>
        <v>0</v>
      </c>
      <c r="C898">
        <f>VLOOKUP(CuentosContados[[#This Row],[Column1]],CuentosIndexados[],5,FALSE)</f>
        <v>0</v>
      </c>
      <c r="D898">
        <f>VLOOKUP(CuentosContados[[#This Row],[Column1]],CuentosIndexados[],6,FALSE)</f>
        <v>0</v>
      </c>
      <c r="E898">
        <f>VLOOKUP(CuentosContados[[#This Row],[Column1]],CuentosIndexados[],7,FALSE)</f>
        <v>0</v>
      </c>
      <c r="F898">
        <f>VLOOKUP(CuentosContados[[#This Row],[Column1]],CuentosIndexados[],8,FALSE)</f>
        <v>0</v>
      </c>
      <c r="G898">
        <f>VLOOKUP(CuentosContados[[#This Row],[Column1]],CuentosIndexados[],9,FALSE)</f>
        <v>0</v>
      </c>
      <c r="H898">
        <f>VLOOKUP(CuentosContados[[#This Row],[Column1]],CuentosIndexados[],10,FALSE)</f>
        <v>0</v>
      </c>
      <c r="I898">
        <f>VLOOKUP(CuentosContados[[#This Row],[Column1]],CuentosIndexados[],11,FALSE)</f>
        <v>0</v>
      </c>
      <c r="J898">
        <f>VLOOKUP(CuentosContados[[#This Row],[Column1]],CuentosIndexados[],12,FALSE)</f>
        <v>0</v>
      </c>
      <c r="K898">
        <f>VLOOKUP(CuentosContados[[#This Row],[Column1]],CuentosIndexados[],13,FALSE)</f>
        <v>0</v>
      </c>
      <c r="L898">
        <f>VLOOKUP(CuentosContados[[#This Row],[Column1]],CuentosIndexados[],14,FALSE)</f>
        <v>0</v>
      </c>
      <c r="M898" t="str">
        <f>VLOOKUP(CuentosContados[[#This Row],[Column1]],CuentosIndexados[],15,FALSE)</f>
        <v>tristeza</v>
      </c>
      <c r="N898">
        <f>VLOOKUP(CuentosContados[[#This Row],[Column1]],CuentosIndexados[],16,FALSE)</f>
        <v>0</v>
      </c>
      <c r="O898">
        <f>VLOOKUP(CuentosContados[[#This Row],[Column1]],CuentosIndexados[],17,FALSE)</f>
        <v>0</v>
      </c>
      <c r="P898">
        <f>VLOOKUP(CuentosContados[[#This Row],[Column1]],CuentosIndexados[],18,FALSE)</f>
        <v>0</v>
      </c>
      <c r="Q898">
        <f>VLOOKUP(CuentosContados[[#This Row],[Column1]],CuentosIndexados[],19,FALSE)</f>
        <v>0</v>
      </c>
      <c r="R898">
        <f>VLOOKUP(CuentosContados[[#This Row],[Column1]],CuentosIndexados[],20,FALSE)</f>
        <v>0</v>
      </c>
      <c r="S898">
        <f>VLOOKUP(CuentosContados[[#This Row],[Column1]],CuentosIndexados[],21,FALSE)</f>
        <v>0</v>
      </c>
      <c r="T898">
        <f>VLOOKUP(CuentosContados[[#This Row],[Column1]],CuentosIndexados[],22,FALSE)</f>
        <v>0</v>
      </c>
      <c r="U898">
        <f>VLOOKUP(CuentosContados[[#This Row],[Column1]],CuentosIndexados[],23,FALSE)</f>
        <v>0</v>
      </c>
      <c r="V898">
        <f>VLOOKUP(CuentosContados[[#This Row],[Column1]],CuentosIndexados[],24,FALSE)</f>
        <v>0</v>
      </c>
      <c r="W898">
        <f>VLOOKUP(CuentosContados[[#This Row],[Column1]],CuentosIndexados[],25,FALSE)</f>
        <v>0</v>
      </c>
      <c r="X898">
        <f>VLOOKUP(CuentosContados[[#This Row],[Column1]],CuentosIndexados[],26,FALSE)</f>
        <v>0</v>
      </c>
      <c r="Y898" t="str">
        <f>VLOOKUP(CuentosContados[[#This Row],[Column1]],CuentosIndexados[],27,FALSE)</f>
        <v>miedo</v>
      </c>
      <c r="Z898" t="str">
        <f>VLOOKUP(CuentosContados[[#This Row],[Column1]],CuentosIndexados[],28,FALSE)</f>
        <v>aborto</v>
      </c>
      <c r="AA898" t="str">
        <f>VLOOKUP(CuentosContados[[#This Row],[Column1]],CuentosIndexados[],29,FALSE)</f>
        <v>sexo</v>
      </c>
      <c r="AB898">
        <f>VLOOKUP(CuentosContados[[#This Row],[Column1]],CuentosIndexados[],30,FALSE)</f>
        <v>0</v>
      </c>
      <c r="AC898">
        <f>VLOOKUP(CuentosContados[[#This Row],[Column1]],CuentosIndexados[],31,FALSE)</f>
        <v>0</v>
      </c>
      <c r="AD898">
        <f>VLOOKUP(CuentosContados[[#This Row],[Column1]],CuentosIndexados[],32,FALSE)</f>
        <v>0</v>
      </c>
      <c r="AE898">
        <f>VLOOKUP(CuentosContados[[#This Row],[Column1]],CuentosIndexados[],33,FALSE)</f>
        <v>0</v>
      </c>
      <c r="AF898">
        <f>VLOOKUP(CuentosContados[[#This Row],[Column1]],CuentosIndexados[],34,FALSE)</f>
        <v>0</v>
      </c>
      <c r="AG898">
        <f>VLOOKUP(CuentosContados[[#This Row],[Column1]],CuentosIndexados[],35,FALSE)</f>
        <v>0</v>
      </c>
      <c r="AH898">
        <f>VLOOKUP(CuentosContados[[#This Row],[Column1]],CuentosIndexados[],36,FALSE)</f>
        <v>0</v>
      </c>
      <c r="AI898">
        <f>VLOOKUP(CuentosContados[[#This Row],[Column1]],CuentosIndexados[],37,FALSE)</f>
        <v>0</v>
      </c>
      <c r="AJ898">
        <f>VLOOKUP(CuentosContados[[#This Row],[Column1]],CuentosIndexados[],38,FALSE)</f>
        <v>0</v>
      </c>
      <c r="AK898">
        <f>VLOOKUP(CuentosContados[[#This Row],[Column1]],CuentosIndexados[],39,FALSE)</f>
        <v>0</v>
      </c>
    </row>
    <row r="899" spans="1:37" x14ac:dyDescent="0.25">
      <c r="A899" t="s">
        <v>170</v>
      </c>
      <c r="B899">
        <f>VLOOKUP(CuentosContados[[#This Row],[Column1]],CuentosIndexados[],3,FALSE)</f>
        <v>0</v>
      </c>
      <c r="C899">
        <f>VLOOKUP(CuentosContados[[#This Row],[Column1]],CuentosIndexados[],5,FALSE)</f>
        <v>0</v>
      </c>
      <c r="D899">
        <f>VLOOKUP(CuentosContados[[#This Row],[Column1]],CuentosIndexados[],6,FALSE)</f>
        <v>0</v>
      </c>
      <c r="E899">
        <f>VLOOKUP(CuentosContados[[#This Row],[Column1]],CuentosIndexados[],7,FALSE)</f>
        <v>0</v>
      </c>
      <c r="F899">
        <f>VLOOKUP(CuentosContados[[#This Row],[Column1]],CuentosIndexados[],8,FALSE)</f>
        <v>0</v>
      </c>
      <c r="G899">
        <f>VLOOKUP(CuentosContados[[#This Row],[Column1]],CuentosIndexados[],9,FALSE)</f>
        <v>0</v>
      </c>
      <c r="H899">
        <f>VLOOKUP(CuentosContados[[#This Row],[Column1]],CuentosIndexados[],10,FALSE)</f>
        <v>0</v>
      </c>
      <c r="I899">
        <f>VLOOKUP(CuentosContados[[#This Row],[Column1]],CuentosIndexados[],11,FALSE)</f>
        <v>0</v>
      </c>
      <c r="J899">
        <f>VLOOKUP(CuentosContados[[#This Row],[Column1]],CuentosIndexados[],12,FALSE)</f>
        <v>0</v>
      </c>
      <c r="K899">
        <f>VLOOKUP(CuentosContados[[#This Row],[Column1]],CuentosIndexados[],13,FALSE)</f>
        <v>0</v>
      </c>
      <c r="L899">
        <f>VLOOKUP(CuentosContados[[#This Row],[Column1]],CuentosIndexados[],14,FALSE)</f>
        <v>0</v>
      </c>
      <c r="M899" t="str">
        <f>VLOOKUP(CuentosContados[[#This Row],[Column1]],CuentosIndexados[],15,FALSE)</f>
        <v>tristeza</v>
      </c>
      <c r="N899">
        <f>VLOOKUP(CuentosContados[[#This Row],[Column1]],CuentosIndexados[],16,FALSE)</f>
        <v>0</v>
      </c>
      <c r="O899">
        <f>VLOOKUP(CuentosContados[[#This Row],[Column1]],CuentosIndexados[],17,FALSE)</f>
        <v>0</v>
      </c>
      <c r="P899">
        <f>VLOOKUP(CuentosContados[[#This Row],[Column1]],CuentosIndexados[],18,FALSE)</f>
        <v>0</v>
      </c>
      <c r="Q899">
        <f>VLOOKUP(CuentosContados[[#This Row],[Column1]],CuentosIndexados[],19,FALSE)</f>
        <v>0</v>
      </c>
      <c r="R899">
        <f>VLOOKUP(CuentosContados[[#This Row],[Column1]],CuentosIndexados[],20,FALSE)</f>
        <v>0</v>
      </c>
      <c r="S899">
        <f>VLOOKUP(CuentosContados[[#This Row],[Column1]],CuentosIndexados[],21,FALSE)</f>
        <v>0</v>
      </c>
      <c r="T899">
        <f>VLOOKUP(CuentosContados[[#This Row],[Column1]],CuentosIndexados[],22,FALSE)</f>
        <v>0</v>
      </c>
      <c r="U899">
        <f>VLOOKUP(CuentosContados[[#This Row],[Column1]],CuentosIndexados[],23,FALSE)</f>
        <v>0</v>
      </c>
      <c r="V899">
        <f>VLOOKUP(CuentosContados[[#This Row],[Column1]],CuentosIndexados[],24,FALSE)</f>
        <v>0</v>
      </c>
      <c r="W899">
        <f>VLOOKUP(CuentosContados[[#This Row],[Column1]],CuentosIndexados[],25,FALSE)</f>
        <v>0</v>
      </c>
      <c r="X899">
        <f>VLOOKUP(CuentosContados[[#This Row],[Column1]],CuentosIndexados[],26,FALSE)</f>
        <v>0</v>
      </c>
      <c r="Y899" t="str">
        <f>VLOOKUP(CuentosContados[[#This Row],[Column1]],CuentosIndexados[],27,FALSE)</f>
        <v>miedo</v>
      </c>
      <c r="Z899" t="str">
        <f>VLOOKUP(CuentosContados[[#This Row],[Column1]],CuentosIndexados[],28,FALSE)</f>
        <v>aborto</v>
      </c>
      <c r="AA899" t="str">
        <f>VLOOKUP(CuentosContados[[#This Row],[Column1]],CuentosIndexados[],29,FALSE)</f>
        <v>sexo</v>
      </c>
      <c r="AB899">
        <f>VLOOKUP(CuentosContados[[#This Row],[Column1]],CuentosIndexados[],30,FALSE)</f>
        <v>0</v>
      </c>
      <c r="AC899">
        <f>VLOOKUP(CuentosContados[[#This Row],[Column1]],CuentosIndexados[],31,FALSE)</f>
        <v>0</v>
      </c>
      <c r="AD899">
        <f>VLOOKUP(CuentosContados[[#This Row],[Column1]],CuentosIndexados[],32,FALSE)</f>
        <v>0</v>
      </c>
      <c r="AE899">
        <f>VLOOKUP(CuentosContados[[#This Row],[Column1]],CuentosIndexados[],33,FALSE)</f>
        <v>0</v>
      </c>
      <c r="AF899">
        <f>VLOOKUP(CuentosContados[[#This Row],[Column1]],CuentosIndexados[],34,FALSE)</f>
        <v>0</v>
      </c>
      <c r="AG899">
        <f>VLOOKUP(CuentosContados[[#This Row],[Column1]],CuentosIndexados[],35,FALSE)</f>
        <v>0</v>
      </c>
      <c r="AH899">
        <f>VLOOKUP(CuentosContados[[#This Row],[Column1]],CuentosIndexados[],36,FALSE)</f>
        <v>0</v>
      </c>
      <c r="AI899">
        <f>VLOOKUP(CuentosContados[[#This Row],[Column1]],CuentosIndexados[],37,FALSE)</f>
        <v>0</v>
      </c>
      <c r="AJ899">
        <f>VLOOKUP(CuentosContados[[#This Row],[Column1]],CuentosIndexados[],38,FALSE)</f>
        <v>0</v>
      </c>
      <c r="AK899">
        <f>VLOOKUP(CuentosContados[[#This Row],[Column1]],CuentosIndexados[],39,FALSE)</f>
        <v>0</v>
      </c>
    </row>
    <row r="900" spans="1:37" x14ac:dyDescent="0.25">
      <c r="A900" t="s">
        <v>170</v>
      </c>
      <c r="B900">
        <f>VLOOKUP(CuentosContados[[#This Row],[Column1]],CuentosIndexados[],3,FALSE)</f>
        <v>0</v>
      </c>
      <c r="C900">
        <f>VLOOKUP(CuentosContados[[#This Row],[Column1]],CuentosIndexados[],5,FALSE)</f>
        <v>0</v>
      </c>
      <c r="D900">
        <f>VLOOKUP(CuentosContados[[#This Row],[Column1]],CuentosIndexados[],6,FALSE)</f>
        <v>0</v>
      </c>
      <c r="E900">
        <f>VLOOKUP(CuentosContados[[#This Row],[Column1]],CuentosIndexados[],7,FALSE)</f>
        <v>0</v>
      </c>
      <c r="F900">
        <f>VLOOKUP(CuentosContados[[#This Row],[Column1]],CuentosIndexados[],8,FALSE)</f>
        <v>0</v>
      </c>
      <c r="G900">
        <f>VLOOKUP(CuentosContados[[#This Row],[Column1]],CuentosIndexados[],9,FALSE)</f>
        <v>0</v>
      </c>
      <c r="H900">
        <f>VLOOKUP(CuentosContados[[#This Row],[Column1]],CuentosIndexados[],10,FALSE)</f>
        <v>0</v>
      </c>
      <c r="I900">
        <f>VLOOKUP(CuentosContados[[#This Row],[Column1]],CuentosIndexados[],11,FALSE)</f>
        <v>0</v>
      </c>
      <c r="J900">
        <f>VLOOKUP(CuentosContados[[#This Row],[Column1]],CuentosIndexados[],12,FALSE)</f>
        <v>0</v>
      </c>
      <c r="K900">
        <f>VLOOKUP(CuentosContados[[#This Row],[Column1]],CuentosIndexados[],13,FALSE)</f>
        <v>0</v>
      </c>
      <c r="L900">
        <f>VLOOKUP(CuentosContados[[#This Row],[Column1]],CuentosIndexados[],14,FALSE)</f>
        <v>0</v>
      </c>
      <c r="M900" t="str">
        <f>VLOOKUP(CuentosContados[[#This Row],[Column1]],CuentosIndexados[],15,FALSE)</f>
        <v>tristeza</v>
      </c>
      <c r="N900">
        <f>VLOOKUP(CuentosContados[[#This Row],[Column1]],CuentosIndexados[],16,FALSE)</f>
        <v>0</v>
      </c>
      <c r="O900">
        <f>VLOOKUP(CuentosContados[[#This Row],[Column1]],CuentosIndexados[],17,FALSE)</f>
        <v>0</v>
      </c>
      <c r="P900">
        <f>VLOOKUP(CuentosContados[[#This Row],[Column1]],CuentosIndexados[],18,FALSE)</f>
        <v>0</v>
      </c>
      <c r="Q900">
        <f>VLOOKUP(CuentosContados[[#This Row],[Column1]],CuentosIndexados[],19,FALSE)</f>
        <v>0</v>
      </c>
      <c r="R900">
        <f>VLOOKUP(CuentosContados[[#This Row],[Column1]],CuentosIndexados[],20,FALSE)</f>
        <v>0</v>
      </c>
      <c r="S900">
        <f>VLOOKUP(CuentosContados[[#This Row],[Column1]],CuentosIndexados[],21,FALSE)</f>
        <v>0</v>
      </c>
      <c r="T900">
        <f>VLOOKUP(CuentosContados[[#This Row],[Column1]],CuentosIndexados[],22,FALSE)</f>
        <v>0</v>
      </c>
      <c r="U900">
        <f>VLOOKUP(CuentosContados[[#This Row],[Column1]],CuentosIndexados[],23,FALSE)</f>
        <v>0</v>
      </c>
      <c r="V900">
        <f>VLOOKUP(CuentosContados[[#This Row],[Column1]],CuentosIndexados[],24,FALSE)</f>
        <v>0</v>
      </c>
      <c r="W900">
        <f>VLOOKUP(CuentosContados[[#This Row],[Column1]],CuentosIndexados[],25,FALSE)</f>
        <v>0</v>
      </c>
      <c r="X900">
        <f>VLOOKUP(CuentosContados[[#This Row],[Column1]],CuentosIndexados[],26,FALSE)</f>
        <v>0</v>
      </c>
      <c r="Y900" t="str">
        <f>VLOOKUP(CuentosContados[[#This Row],[Column1]],CuentosIndexados[],27,FALSE)</f>
        <v>miedo</v>
      </c>
      <c r="Z900" t="str">
        <f>VLOOKUP(CuentosContados[[#This Row],[Column1]],CuentosIndexados[],28,FALSE)</f>
        <v>aborto</v>
      </c>
      <c r="AA900" t="str">
        <f>VLOOKUP(CuentosContados[[#This Row],[Column1]],CuentosIndexados[],29,FALSE)</f>
        <v>sexo</v>
      </c>
      <c r="AB900">
        <f>VLOOKUP(CuentosContados[[#This Row],[Column1]],CuentosIndexados[],30,FALSE)</f>
        <v>0</v>
      </c>
      <c r="AC900">
        <f>VLOOKUP(CuentosContados[[#This Row],[Column1]],CuentosIndexados[],31,FALSE)</f>
        <v>0</v>
      </c>
      <c r="AD900">
        <f>VLOOKUP(CuentosContados[[#This Row],[Column1]],CuentosIndexados[],32,FALSE)</f>
        <v>0</v>
      </c>
      <c r="AE900">
        <f>VLOOKUP(CuentosContados[[#This Row],[Column1]],CuentosIndexados[],33,FALSE)</f>
        <v>0</v>
      </c>
      <c r="AF900">
        <f>VLOOKUP(CuentosContados[[#This Row],[Column1]],CuentosIndexados[],34,FALSE)</f>
        <v>0</v>
      </c>
      <c r="AG900">
        <f>VLOOKUP(CuentosContados[[#This Row],[Column1]],CuentosIndexados[],35,FALSE)</f>
        <v>0</v>
      </c>
      <c r="AH900">
        <f>VLOOKUP(CuentosContados[[#This Row],[Column1]],CuentosIndexados[],36,FALSE)</f>
        <v>0</v>
      </c>
      <c r="AI900">
        <f>VLOOKUP(CuentosContados[[#This Row],[Column1]],CuentosIndexados[],37,FALSE)</f>
        <v>0</v>
      </c>
      <c r="AJ900">
        <f>VLOOKUP(CuentosContados[[#This Row],[Column1]],CuentosIndexados[],38,FALSE)</f>
        <v>0</v>
      </c>
      <c r="AK900">
        <f>VLOOKUP(CuentosContados[[#This Row],[Column1]],CuentosIndexados[],39,FALSE)</f>
        <v>0</v>
      </c>
    </row>
    <row r="901" spans="1:37" x14ac:dyDescent="0.25">
      <c r="A901" t="s">
        <v>170</v>
      </c>
      <c r="B901">
        <f>VLOOKUP(CuentosContados[[#This Row],[Column1]],CuentosIndexados[],3,FALSE)</f>
        <v>0</v>
      </c>
      <c r="C901">
        <f>VLOOKUP(CuentosContados[[#This Row],[Column1]],CuentosIndexados[],5,FALSE)</f>
        <v>0</v>
      </c>
      <c r="D901">
        <f>VLOOKUP(CuentosContados[[#This Row],[Column1]],CuentosIndexados[],6,FALSE)</f>
        <v>0</v>
      </c>
      <c r="E901">
        <f>VLOOKUP(CuentosContados[[#This Row],[Column1]],CuentosIndexados[],7,FALSE)</f>
        <v>0</v>
      </c>
      <c r="F901">
        <f>VLOOKUP(CuentosContados[[#This Row],[Column1]],CuentosIndexados[],8,FALSE)</f>
        <v>0</v>
      </c>
      <c r="G901">
        <f>VLOOKUP(CuentosContados[[#This Row],[Column1]],CuentosIndexados[],9,FALSE)</f>
        <v>0</v>
      </c>
      <c r="H901">
        <f>VLOOKUP(CuentosContados[[#This Row],[Column1]],CuentosIndexados[],10,FALSE)</f>
        <v>0</v>
      </c>
      <c r="I901">
        <f>VLOOKUP(CuentosContados[[#This Row],[Column1]],CuentosIndexados[],11,FALSE)</f>
        <v>0</v>
      </c>
      <c r="J901">
        <f>VLOOKUP(CuentosContados[[#This Row],[Column1]],CuentosIndexados[],12,FALSE)</f>
        <v>0</v>
      </c>
      <c r="K901">
        <f>VLOOKUP(CuentosContados[[#This Row],[Column1]],CuentosIndexados[],13,FALSE)</f>
        <v>0</v>
      </c>
      <c r="L901">
        <f>VLOOKUP(CuentosContados[[#This Row],[Column1]],CuentosIndexados[],14,FALSE)</f>
        <v>0</v>
      </c>
      <c r="M901" t="str">
        <f>VLOOKUP(CuentosContados[[#This Row],[Column1]],CuentosIndexados[],15,FALSE)</f>
        <v>tristeza</v>
      </c>
      <c r="N901">
        <f>VLOOKUP(CuentosContados[[#This Row],[Column1]],CuentosIndexados[],16,FALSE)</f>
        <v>0</v>
      </c>
      <c r="O901">
        <f>VLOOKUP(CuentosContados[[#This Row],[Column1]],CuentosIndexados[],17,FALSE)</f>
        <v>0</v>
      </c>
      <c r="P901">
        <f>VLOOKUP(CuentosContados[[#This Row],[Column1]],CuentosIndexados[],18,FALSE)</f>
        <v>0</v>
      </c>
      <c r="Q901">
        <f>VLOOKUP(CuentosContados[[#This Row],[Column1]],CuentosIndexados[],19,FALSE)</f>
        <v>0</v>
      </c>
      <c r="R901">
        <f>VLOOKUP(CuentosContados[[#This Row],[Column1]],CuentosIndexados[],20,FALSE)</f>
        <v>0</v>
      </c>
      <c r="S901">
        <f>VLOOKUP(CuentosContados[[#This Row],[Column1]],CuentosIndexados[],21,FALSE)</f>
        <v>0</v>
      </c>
      <c r="T901">
        <f>VLOOKUP(CuentosContados[[#This Row],[Column1]],CuentosIndexados[],22,FALSE)</f>
        <v>0</v>
      </c>
      <c r="U901">
        <f>VLOOKUP(CuentosContados[[#This Row],[Column1]],CuentosIndexados[],23,FALSE)</f>
        <v>0</v>
      </c>
      <c r="V901">
        <f>VLOOKUP(CuentosContados[[#This Row],[Column1]],CuentosIndexados[],24,FALSE)</f>
        <v>0</v>
      </c>
      <c r="W901">
        <f>VLOOKUP(CuentosContados[[#This Row],[Column1]],CuentosIndexados[],25,FALSE)</f>
        <v>0</v>
      </c>
      <c r="X901">
        <f>VLOOKUP(CuentosContados[[#This Row],[Column1]],CuentosIndexados[],26,FALSE)</f>
        <v>0</v>
      </c>
      <c r="Y901" t="str">
        <f>VLOOKUP(CuentosContados[[#This Row],[Column1]],CuentosIndexados[],27,FALSE)</f>
        <v>miedo</v>
      </c>
      <c r="Z901" t="str">
        <f>VLOOKUP(CuentosContados[[#This Row],[Column1]],CuentosIndexados[],28,FALSE)</f>
        <v>aborto</v>
      </c>
      <c r="AA901" t="str">
        <f>VLOOKUP(CuentosContados[[#This Row],[Column1]],CuentosIndexados[],29,FALSE)</f>
        <v>sexo</v>
      </c>
      <c r="AB901">
        <f>VLOOKUP(CuentosContados[[#This Row],[Column1]],CuentosIndexados[],30,FALSE)</f>
        <v>0</v>
      </c>
      <c r="AC901">
        <f>VLOOKUP(CuentosContados[[#This Row],[Column1]],CuentosIndexados[],31,FALSE)</f>
        <v>0</v>
      </c>
      <c r="AD901">
        <f>VLOOKUP(CuentosContados[[#This Row],[Column1]],CuentosIndexados[],32,FALSE)</f>
        <v>0</v>
      </c>
      <c r="AE901">
        <f>VLOOKUP(CuentosContados[[#This Row],[Column1]],CuentosIndexados[],33,FALSE)</f>
        <v>0</v>
      </c>
      <c r="AF901">
        <f>VLOOKUP(CuentosContados[[#This Row],[Column1]],CuentosIndexados[],34,FALSE)</f>
        <v>0</v>
      </c>
      <c r="AG901">
        <f>VLOOKUP(CuentosContados[[#This Row],[Column1]],CuentosIndexados[],35,FALSE)</f>
        <v>0</v>
      </c>
      <c r="AH901">
        <f>VLOOKUP(CuentosContados[[#This Row],[Column1]],CuentosIndexados[],36,FALSE)</f>
        <v>0</v>
      </c>
      <c r="AI901">
        <f>VLOOKUP(CuentosContados[[#This Row],[Column1]],CuentosIndexados[],37,FALSE)</f>
        <v>0</v>
      </c>
      <c r="AJ901">
        <f>VLOOKUP(CuentosContados[[#This Row],[Column1]],CuentosIndexados[],38,FALSE)</f>
        <v>0</v>
      </c>
      <c r="AK901">
        <f>VLOOKUP(CuentosContados[[#This Row],[Column1]],CuentosIndexados[],39,FALSE)</f>
        <v>0</v>
      </c>
    </row>
    <row r="902" spans="1:37" x14ac:dyDescent="0.25">
      <c r="A902" t="s">
        <v>170</v>
      </c>
      <c r="B902">
        <f>VLOOKUP(CuentosContados[[#This Row],[Column1]],CuentosIndexados[],3,FALSE)</f>
        <v>0</v>
      </c>
      <c r="C902">
        <f>VLOOKUP(CuentosContados[[#This Row],[Column1]],CuentosIndexados[],5,FALSE)</f>
        <v>0</v>
      </c>
      <c r="D902">
        <f>VLOOKUP(CuentosContados[[#This Row],[Column1]],CuentosIndexados[],6,FALSE)</f>
        <v>0</v>
      </c>
      <c r="E902">
        <f>VLOOKUP(CuentosContados[[#This Row],[Column1]],CuentosIndexados[],7,FALSE)</f>
        <v>0</v>
      </c>
      <c r="F902">
        <f>VLOOKUP(CuentosContados[[#This Row],[Column1]],CuentosIndexados[],8,FALSE)</f>
        <v>0</v>
      </c>
      <c r="G902">
        <f>VLOOKUP(CuentosContados[[#This Row],[Column1]],CuentosIndexados[],9,FALSE)</f>
        <v>0</v>
      </c>
      <c r="H902">
        <f>VLOOKUP(CuentosContados[[#This Row],[Column1]],CuentosIndexados[],10,FALSE)</f>
        <v>0</v>
      </c>
      <c r="I902">
        <f>VLOOKUP(CuentosContados[[#This Row],[Column1]],CuentosIndexados[],11,FALSE)</f>
        <v>0</v>
      </c>
      <c r="J902">
        <f>VLOOKUP(CuentosContados[[#This Row],[Column1]],CuentosIndexados[],12,FALSE)</f>
        <v>0</v>
      </c>
      <c r="K902">
        <f>VLOOKUP(CuentosContados[[#This Row],[Column1]],CuentosIndexados[],13,FALSE)</f>
        <v>0</v>
      </c>
      <c r="L902">
        <f>VLOOKUP(CuentosContados[[#This Row],[Column1]],CuentosIndexados[],14,FALSE)</f>
        <v>0</v>
      </c>
      <c r="M902" t="str">
        <f>VLOOKUP(CuentosContados[[#This Row],[Column1]],CuentosIndexados[],15,FALSE)</f>
        <v>tristeza</v>
      </c>
      <c r="N902">
        <f>VLOOKUP(CuentosContados[[#This Row],[Column1]],CuentosIndexados[],16,FALSE)</f>
        <v>0</v>
      </c>
      <c r="O902">
        <f>VLOOKUP(CuentosContados[[#This Row],[Column1]],CuentosIndexados[],17,FALSE)</f>
        <v>0</v>
      </c>
      <c r="P902">
        <f>VLOOKUP(CuentosContados[[#This Row],[Column1]],CuentosIndexados[],18,FALSE)</f>
        <v>0</v>
      </c>
      <c r="Q902">
        <f>VLOOKUP(CuentosContados[[#This Row],[Column1]],CuentosIndexados[],19,FALSE)</f>
        <v>0</v>
      </c>
      <c r="R902">
        <f>VLOOKUP(CuentosContados[[#This Row],[Column1]],CuentosIndexados[],20,FALSE)</f>
        <v>0</v>
      </c>
      <c r="S902">
        <f>VLOOKUP(CuentosContados[[#This Row],[Column1]],CuentosIndexados[],21,FALSE)</f>
        <v>0</v>
      </c>
      <c r="T902">
        <f>VLOOKUP(CuentosContados[[#This Row],[Column1]],CuentosIndexados[],22,FALSE)</f>
        <v>0</v>
      </c>
      <c r="U902">
        <f>VLOOKUP(CuentosContados[[#This Row],[Column1]],CuentosIndexados[],23,FALSE)</f>
        <v>0</v>
      </c>
      <c r="V902">
        <f>VLOOKUP(CuentosContados[[#This Row],[Column1]],CuentosIndexados[],24,FALSE)</f>
        <v>0</v>
      </c>
      <c r="W902">
        <f>VLOOKUP(CuentosContados[[#This Row],[Column1]],CuentosIndexados[],25,FALSE)</f>
        <v>0</v>
      </c>
      <c r="X902">
        <f>VLOOKUP(CuentosContados[[#This Row],[Column1]],CuentosIndexados[],26,FALSE)</f>
        <v>0</v>
      </c>
      <c r="Y902" t="str">
        <f>VLOOKUP(CuentosContados[[#This Row],[Column1]],CuentosIndexados[],27,FALSE)</f>
        <v>miedo</v>
      </c>
      <c r="Z902" t="str">
        <f>VLOOKUP(CuentosContados[[#This Row],[Column1]],CuentosIndexados[],28,FALSE)</f>
        <v>aborto</v>
      </c>
      <c r="AA902" t="str">
        <f>VLOOKUP(CuentosContados[[#This Row],[Column1]],CuentosIndexados[],29,FALSE)</f>
        <v>sexo</v>
      </c>
      <c r="AB902">
        <f>VLOOKUP(CuentosContados[[#This Row],[Column1]],CuentosIndexados[],30,FALSE)</f>
        <v>0</v>
      </c>
      <c r="AC902">
        <f>VLOOKUP(CuentosContados[[#This Row],[Column1]],CuentosIndexados[],31,FALSE)</f>
        <v>0</v>
      </c>
      <c r="AD902">
        <f>VLOOKUP(CuentosContados[[#This Row],[Column1]],CuentosIndexados[],32,FALSE)</f>
        <v>0</v>
      </c>
      <c r="AE902">
        <f>VLOOKUP(CuentosContados[[#This Row],[Column1]],CuentosIndexados[],33,FALSE)</f>
        <v>0</v>
      </c>
      <c r="AF902">
        <f>VLOOKUP(CuentosContados[[#This Row],[Column1]],CuentosIndexados[],34,FALSE)</f>
        <v>0</v>
      </c>
      <c r="AG902">
        <f>VLOOKUP(CuentosContados[[#This Row],[Column1]],CuentosIndexados[],35,FALSE)</f>
        <v>0</v>
      </c>
      <c r="AH902">
        <f>VLOOKUP(CuentosContados[[#This Row],[Column1]],CuentosIndexados[],36,FALSE)</f>
        <v>0</v>
      </c>
      <c r="AI902">
        <f>VLOOKUP(CuentosContados[[#This Row],[Column1]],CuentosIndexados[],37,FALSE)</f>
        <v>0</v>
      </c>
      <c r="AJ902">
        <f>VLOOKUP(CuentosContados[[#This Row],[Column1]],CuentosIndexados[],38,FALSE)</f>
        <v>0</v>
      </c>
      <c r="AK902">
        <f>VLOOKUP(CuentosContados[[#This Row],[Column1]],CuentosIndexados[],39,FALSE)</f>
        <v>0</v>
      </c>
    </row>
    <row r="903" spans="1:37" x14ac:dyDescent="0.25">
      <c r="A903" t="s">
        <v>171</v>
      </c>
      <c r="B903">
        <f>VLOOKUP(CuentosContados[[#This Row],[Column1]],CuentosIndexados[],3,FALSE)</f>
        <v>0</v>
      </c>
      <c r="C903">
        <f>VLOOKUP(CuentosContados[[#This Row],[Column1]],CuentosIndexados[],5,FALSE)</f>
        <v>0</v>
      </c>
      <c r="D903">
        <f>VLOOKUP(CuentosContados[[#This Row],[Column1]],CuentosIndexados[],6,FALSE)</f>
        <v>0</v>
      </c>
      <c r="E903">
        <f>VLOOKUP(CuentosContados[[#This Row],[Column1]],CuentosIndexados[],7,FALSE)</f>
        <v>0</v>
      </c>
      <c r="F903">
        <f>VLOOKUP(CuentosContados[[#This Row],[Column1]],CuentosIndexados[],8,FALSE)</f>
        <v>0</v>
      </c>
      <c r="G903">
        <f>VLOOKUP(CuentosContados[[#This Row],[Column1]],CuentosIndexados[],9,FALSE)</f>
        <v>0</v>
      </c>
      <c r="H903">
        <f>VLOOKUP(CuentosContados[[#This Row],[Column1]],CuentosIndexados[],10,FALSE)</f>
        <v>0</v>
      </c>
      <c r="I903">
        <f>VLOOKUP(CuentosContados[[#This Row],[Column1]],CuentosIndexados[],11,FALSE)</f>
        <v>0</v>
      </c>
      <c r="J903">
        <f>VLOOKUP(CuentosContados[[#This Row],[Column1]],CuentosIndexados[],12,FALSE)</f>
        <v>0</v>
      </c>
      <c r="K903">
        <f>VLOOKUP(CuentosContados[[#This Row],[Column1]],CuentosIndexados[],13,FALSE)</f>
        <v>0</v>
      </c>
      <c r="L903">
        <f>VLOOKUP(CuentosContados[[#This Row],[Column1]],CuentosIndexados[],14,FALSE)</f>
        <v>0</v>
      </c>
      <c r="M903" t="str">
        <f>VLOOKUP(CuentosContados[[#This Row],[Column1]],CuentosIndexados[],15,FALSE)</f>
        <v>tristeza</v>
      </c>
      <c r="N903">
        <f>VLOOKUP(CuentosContados[[#This Row],[Column1]],CuentosIndexados[],16,FALSE)</f>
        <v>0</v>
      </c>
      <c r="O903" t="str">
        <f>VLOOKUP(CuentosContados[[#This Row],[Column1]],CuentosIndexados[],17,FALSE)</f>
        <v>ira</v>
      </c>
      <c r="P903" t="str">
        <f>VLOOKUP(CuentosContados[[#This Row],[Column1]],CuentosIndexados[],18,FALSE)</f>
        <v>arrogancia</v>
      </c>
      <c r="Q903" t="str">
        <f>VLOOKUP(CuentosContados[[#This Row],[Column1]],CuentosIndexados[],19,FALSE)</f>
        <v>odio</v>
      </c>
      <c r="R903">
        <f>VLOOKUP(CuentosContados[[#This Row],[Column1]],CuentosIndexados[],20,FALSE)</f>
        <v>0</v>
      </c>
      <c r="S903">
        <f>VLOOKUP(CuentosContados[[#This Row],[Column1]],CuentosIndexados[],21,FALSE)</f>
        <v>0</v>
      </c>
      <c r="T903">
        <f>VLOOKUP(CuentosContados[[#This Row],[Column1]],CuentosIndexados[],22,FALSE)</f>
        <v>0</v>
      </c>
      <c r="U903">
        <f>VLOOKUP(CuentosContados[[#This Row],[Column1]],CuentosIndexados[],23,FALSE)</f>
        <v>0</v>
      </c>
      <c r="V903">
        <f>VLOOKUP(CuentosContados[[#This Row],[Column1]],CuentosIndexados[],24,FALSE)</f>
        <v>0</v>
      </c>
      <c r="W903">
        <f>VLOOKUP(CuentosContados[[#This Row],[Column1]],CuentosIndexados[],25,FALSE)</f>
        <v>0</v>
      </c>
      <c r="X903">
        <f>VLOOKUP(CuentosContados[[#This Row],[Column1]],CuentosIndexados[],26,FALSE)</f>
        <v>0</v>
      </c>
      <c r="Y903" t="str">
        <f>VLOOKUP(CuentosContados[[#This Row],[Column1]],CuentosIndexados[],27,FALSE)</f>
        <v>miedo</v>
      </c>
      <c r="Z903">
        <f>VLOOKUP(CuentosContados[[#This Row],[Column1]],CuentosIndexados[],28,FALSE)</f>
        <v>0</v>
      </c>
      <c r="AA903">
        <f>VLOOKUP(CuentosContados[[#This Row],[Column1]],CuentosIndexados[],29,FALSE)</f>
        <v>0</v>
      </c>
      <c r="AB903" t="str">
        <f>VLOOKUP(CuentosContados[[#This Row],[Column1]],CuentosIndexados[],30,FALSE)</f>
        <v>adolescencia</v>
      </c>
      <c r="AC903" t="str">
        <f>VLOOKUP(CuentosContados[[#This Row],[Column1]],CuentosIndexados[],31,FALSE)</f>
        <v>bullying</v>
      </c>
      <c r="AD903">
        <f>VLOOKUP(CuentosContados[[#This Row],[Column1]],CuentosIndexados[],32,FALSE)</f>
        <v>0</v>
      </c>
      <c r="AE903">
        <f>VLOOKUP(CuentosContados[[#This Row],[Column1]],CuentosIndexados[],33,FALSE)</f>
        <v>0</v>
      </c>
      <c r="AF903">
        <f>VLOOKUP(CuentosContados[[#This Row],[Column1]],CuentosIndexados[],34,FALSE)</f>
        <v>0</v>
      </c>
      <c r="AG903">
        <f>VLOOKUP(CuentosContados[[#This Row],[Column1]],CuentosIndexados[],35,FALSE)</f>
        <v>0</v>
      </c>
      <c r="AH903">
        <f>VLOOKUP(CuentosContados[[#This Row],[Column1]],CuentosIndexados[],36,FALSE)</f>
        <v>0</v>
      </c>
      <c r="AI903">
        <f>VLOOKUP(CuentosContados[[#This Row],[Column1]],CuentosIndexados[],37,FALSE)</f>
        <v>0</v>
      </c>
      <c r="AJ903">
        <f>VLOOKUP(CuentosContados[[#This Row],[Column1]],CuentosIndexados[],38,FALSE)</f>
        <v>0</v>
      </c>
      <c r="AK903">
        <f>VLOOKUP(CuentosContados[[#This Row],[Column1]],CuentosIndexados[],39,FALSE)</f>
        <v>0</v>
      </c>
    </row>
    <row r="904" spans="1:37" x14ac:dyDescent="0.25">
      <c r="A904" t="s">
        <v>171</v>
      </c>
      <c r="B904">
        <f>VLOOKUP(CuentosContados[[#This Row],[Column1]],CuentosIndexados[],3,FALSE)</f>
        <v>0</v>
      </c>
      <c r="C904">
        <f>VLOOKUP(CuentosContados[[#This Row],[Column1]],CuentosIndexados[],5,FALSE)</f>
        <v>0</v>
      </c>
      <c r="D904">
        <f>VLOOKUP(CuentosContados[[#This Row],[Column1]],CuentosIndexados[],6,FALSE)</f>
        <v>0</v>
      </c>
      <c r="E904">
        <f>VLOOKUP(CuentosContados[[#This Row],[Column1]],CuentosIndexados[],7,FALSE)</f>
        <v>0</v>
      </c>
      <c r="F904">
        <f>VLOOKUP(CuentosContados[[#This Row],[Column1]],CuentosIndexados[],8,FALSE)</f>
        <v>0</v>
      </c>
      <c r="G904">
        <f>VLOOKUP(CuentosContados[[#This Row],[Column1]],CuentosIndexados[],9,FALSE)</f>
        <v>0</v>
      </c>
      <c r="H904">
        <f>VLOOKUP(CuentosContados[[#This Row],[Column1]],CuentosIndexados[],10,FALSE)</f>
        <v>0</v>
      </c>
      <c r="I904">
        <f>VLOOKUP(CuentosContados[[#This Row],[Column1]],CuentosIndexados[],11,FALSE)</f>
        <v>0</v>
      </c>
      <c r="J904">
        <f>VLOOKUP(CuentosContados[[#This Row],[Column1]],CuentosIndexados[],12,FALSE)</f>
        <v>0</v>
      </c>
      <c r="K904">
        <f>VLOOKUP(CuentosContados[[#This Row],[Column1]],CuentosIndexados[],13,FALSE)</f>
        <v>0</v>
      </c>
      <c r="L904">
        <f>VLOOKUP(CuentosContados[[#This Row],[Column1]],CuentosIndexados[],14,FALSE)</f>
        <v>0</v>
      </c>
      <c r="M904" t="str">
        <f>VLOOKUP(CuentosContados[[#This Row],[Column1]],CuentosIndexados[],15,FALSE)</f>
        <v>tristeza</v>
      </c>
      <c r="N904">
        <f>VLOOKUP(CuentosContados[[#This Row],[Column1]],CuentosIndexados[],16,FALSE)</f>
        <v>0</v>
      </c>
      <c r="O904" t="str">
        <f>VLOOKUP(CuentosContados[[#This Row],[Column1]],CuentosIndexados[],17,FALSE)</f>
        <v>ira</v>
      </c>
      <c r="P904" t="str">
        <f>VLOOKUP(CuentosContados[[#This Row],[Column1]],CuentosIndexados[],18,FALSE)</f>
        <v>arrogancia</v>
      </c>
      <c r="Q904" t="str">
        <f>VLOOKUP(CuentosContados[[#This Row],[Column1]],CuentosIndexados[],19,FALSE)</f>
        <v>odio</v>
      </c>
      <c r="R904">
        <f>VLOOKUP(CuentosContados[[#This Row],[Column1]],CuentosIndexados[],20,FALSE)</f>
        <v>0</v>
      </c>
      <c r="S904">
        <f>VLOOKUP(CuentosContados[[#This Row],[Column1]],CuentosIndexados[],21,FALSE)</f>
        <v>0</v>
      </c>
      <c r="T904">
        <f>VLOOKUP(CuentosContados[[#This Row],[Column1]],CuentosIndexados[],22,FALSE)</f>
        <v>0</v>
      </c>
      <c r="U904">
        <f>VLOOKUP(CuentosContados[[#This Row],[Column1]],CuentosIndexados[],23,FALSE)</f>
        <v>0</v>
      </c>
      <c r="V904">
        <f>VLOOKUP(CuentosContados[[#This Row],[Column1]],CuentosIndexados[],24,FALSE)</f>
        <v>0</v>
      </c>
      <c r="W904">
        <f>VLOOKUP(CuentosContados[[#This Row],[Column1]],CuentosIndexados[],25,FALSE)</f>
        <v>0</v>
      </c>
      <c r="X904">
        <f>VLOOKUP(CuentosContados[[#This Row],[Column1]],CuentosIndexados[],26,FALSE)</f>
        <v>0</v>
      </c>
      <c r="Y904" t="str">
        <f>VLOOKUP(CuentosContados[[#This Row],[Column1]],CuentosIndexados[],27,FALSE)</f>
        <v>miedo</v>
      </c>
      <c r="Z904">
        <f>VLOOKUP(CuentosContados[[#This Row],[Column1]],CuentosIndexados[],28,FALSE)</f>
        <v>0</v>
      </c>
      <c r="AA904">
        <f>VLOOKUP(CuentosContados[[#This Row],[Column1]],CuentosIndexados[],29,FALSE)</f>
        <v>0</v>
      </c>
      <c r="AB904" t="str">
        <f>VLOOKUP(CuentosContados[[#This Row],[Column1]],CuentosIndexados[],30,FALSE)</f>
        <v>adolescencia</v>
      </c>
      <c r="AC904" t="str">
        <f>VLOOKUP(CuentosContados[[#This Row],[Column1]],CuentosIndexados[],31,FALSE)</f>
        <v>bullying</v>
      </c>
      <c r="AD904">
        <f>VLOOKUP(CuentosContados[[#This Row],[Column1]],CuentosIndexados[],32,FALSE)</f>
        <v>0</v>
      </c>
      <c r="AE904">
        <f>VLOOKUP(CuentosContados[[#This Row],[Column1]],CuentosIndexados[],33,FALSE)</f>
        <v>0</v>
      </c>
      <c r="AF904">
        <f>VLOOKUP(CuentosContados[[#This Row],[Column1]],CuentosIndexados[],34,FALSE)</f>
        <v>0</v>
      </c>
      <c r="AG904">
        <f>VLOOKUP(CuentosContados[[#This Row],[Column1]],CuentosIndexados[],35,FALSE)</f>
        <v>0</v>
      </c>
      <c r="AH904">
        <f>VLOOKUP(CuentosContados[[#This Row],[Column1]],CuentosIndexados[],36,FALSE)</f>
        <v>0</v>
      </c>
      <c r="AI904">
        <f>VLOOKUP(CuentosContados[[#This Row],[Column1]],CuentosIndexados[],37,FALSE)</f>
        <v>0</v>
      </c>
      <c r="AJ904">
        <f>VLOOKUP(CuentosContados[[#This Row],[Column1]],CuentosIndexados[],38,FALSE)</f>
        <v>0</v>
      </c>
      <c r="AK904">
        <f>VLOOKUP(CuentosContados[[#This Row],[Column1]],CuentosIndexados[],39,FALSE)</f>
        <v>0</v>
      </c>
    </row>
    <row r="905" spans="1:37" x14ac:dyDescent="0.25">
      <c r="A905" t="s">
        <v>171</v>
      </c>
      <c r="B905">
        <f>VLOOKUP(CuentosContados[[#This Row],[Column1]],CuentosIndexados[],3,FALSE)</f>
        <v>0</v>
      </c>
      <c r="C905">
        <f>VLOOKUP(CuentosContados[[#This Row],[Column1]],CuentosIndexados[],5,FALSE)</f>
        <v>0</v>
      </c>
      <c r="D905">
        <f>VLOOKUP(CuentosContados[[#This Row],[Column1]],CuentosIndexados[],6,FALSE)</f>
        <v>0</v>
      </c>
      <c r="E905">
        <f>VLOOKUP(CuentosContados[[#This Row],[Column1]],CuentosIndexados[],7,FALSE)</f>
        <v>0</v>
      </c>
      <c r="F905">
        <f>VLOOKUP(CuentosContados[[#This Row],[Column1]],CuentosIndexados[],8,FALSE)</f>
        <v>0</v>
      </c>
      <c r="G905">
        <f>VLOOKUP(CuentosContados[[#This Row],[Column1]],CuentosIndexados[],9,FALSE)</f>
        <v>0</v>
      </c>
      <c r="H905">
        <f>VLOOKUP(CuentosContados[[#This Row],[Column1]],CuentosIndexados[],10,FALSE)</f>
        <v>0</v>
      </c>
      <c r="I905">
        <f>VLOOKUP(CuentosContados[[#This Row],[Column1]],CuentosIndexados[],11,FALSE)</f>
        <v>0</v>
      </c>
      <c r="J905">
        <f>VLOOKUP(CuentosContados[[#This Row],[Column1]],CuentosIndexados[],12,FALSE)</f>
        <v>0</v>
      </c>
      <c r="K905">
        <f>VLOOKUP(CuentosContados[[#This Row],[Column1]],CuentosIndexados[],13,FALSE)</f>
        <v>0</v>
      </c>
      <c r="L905">
        <f>VLOOKUP(CuentosContados[[#This Row],[Column1]],CuentosIndexados[],14,FALSE)</f>
        <v>0</v>
      </c>
      <c r="M905" t="str">
        <f>VLOOKUP(CuentosContados[[#This Row],[Column1]],CuentosIndexados[],15,FALSE)</f>
        <v>tristeza</v>
      </c>
      <c r="N905">
        <f>VLOOKUP(CuentosContados[[#This Row],[Column1]],CuentosIndexados[],16,FALSE)</f>
        <v>0</v>
      </c>
      <c r="O905" t="str">
        <f>VLOOKUP(CuentosContados[[#This Row],[Column1]],CuentosIndexados[],17,FALSE)</f>
        <v>ira</v>
      </c>
      <c r="P905" t="str">
        <f>VLOOKUP(CuentosContados[[#This Row],[Column1]],CuentosIndexados[],18,FALSE)</f>
        <v>arrogancia</v>
      </c>
      <c r="Q905" t="str">
        <f>VLOOKUP(CuentosContados[[#This Row],[Column1]],CuentosIndexados[],19,FALSE)</f>
        <v>odio</v>
      </c>
      <c r="R905">
        <f>VLOOKUP(CuentosContados[[#This Row],[Column1]],CuentosIndexados[],20,FALSE)</f>
        <v>0</v>
      </c>
      <c r="S905">
        <f>VLOOKUP(CuentosContados[[#This Row],[Column1]],CuentosIndexados[],21,FALSE)</f>
        <v>0</v>
      </c>
      <c r="T905">
        <f>VLOOKUP(CuentosContados[[#This Row],[Column1]],CuentosIndexados[],22,FALSE)</f>
        <v>0</v>
      </c>
      <c r="U905">
        <f>VLOOKUP(CuentosContados[[#This Row],[Column1]],CuentosIndexados[],23,FALSE)</f>
        <v>0</v>
      </c>
      <c r="V905">
        <f>VLOOKUP(CuentosContados[[#This Row],[Column1]],CuentosIndexados[],24,FALSE)</f>
        <v>0</v>
      </c>
      <c r="W905">
        <f>VLOOKUP(CuentosContados[[#This Row],[Column1]],CuentosIndexados[],25,FALSE)</f>
        <v>0</v>
      </c>
      <c r="X905">
        <f>VLOOKUP(CuentosContados[[#This Row],[Column1]],CuentosIndexados[],26,FALSE)</f>
        <v>0</v>
      </c>
      <c r="Y905" t="str">
        <f>VLOOKUP(CuentosContados[[#This Row],[Column1]],CuentosIndexados[],27,FALSE)</f>
        <v>miedo</v>
      </c>
      <c r="Z905">
        <f>VLOOKUP(CuentosContados[[#This Row],[Column1]],CuentosIndexados[],28,FALSE)</f>
        <v>0</v>
      </c>
      <c r="AA905">
        <f>VLOOKUP(CuentosContados[[#This Row],[Column1]],CuentosIndexados[],29,FALSE)</f>
        <v>0</v>
      </c>
      <c r="AB905" t="str">
        <f>VLOOKUP(CuentosContados[[#This Row],[Column1]],CuentosIndexados[],30,FALSE)</f>
        <v>adolescencia</v>
      </c>
      <c r="AC905" t="str">
        <f>VLOOKUP(CuentosContados[[#This Row],[Column1]],CuentosIndexados[],31,FALSE)</f>
        <v>bullying</v>
      </c>
      <c r="AD905">
        <f>VLOOKUP(CuentosContados[[#This Row],[Column1]],CuentosIndexados[],32,FALSE)</f>
        <v>0</v>
      </c>
      <c r="AE905">
        <f>VLOOKUP(CuentosContados[[#This Row],[Column1]],CuentosIndexados[],33,FALSE)</f>
        <v>0</v>
      </c>
      <c r="AF905">
        <f>VLOOKUP(CuentosContados[[#This Row],[Column1]],CuentosIndexados[],34,FALSE)</f>
        <v>0</v>
      </c>
      <c r="AG905">
        <f>VLOOKUP(CuentosContados[[#This Row],[Column1]],CuentosIndexados[],35,FALSE)</f>
        <v>0</v>
      </c>
      <c r="AH905">
        <f>VLOOKUP(CuentosContados[[#This Row],[Column1]],CuentosIndexados[],36,FALSE)</f>
        <v>0</v>
      </c>
      <c r="AI905">
        <f>VLOOKUP(CuentosContados[[#This Row],[Column1]],CuentosIndexados[],37,FALSE)</f>
        <v>0</v>
      </c>
      <c r="AJ905">
        <f>VLOOKUP(CuentosContados[[#This Row],[Column1]],CuentosIndexados[],38,FALSE)</f>
        <v>0</v>
      </c>
      <c r="AK905">
        <f>VLOOKUP(CuentosContados[[#This Row],[Column1]],CuentosIndexados[],39,FALSE)</f>
        <v>0</v>
      </c>
    </row>
    <row r="906" spans="1:37" x14ac:dyDescent="0.25">
      <c r="A906" t="s">
        <v>171</v>
      </c>
      <c r="B906">
        <f>VLOOKUP(CuentosContados[[#This Row],[Column1]],CuentosIndexados[],3,FALSE)</f>
        <v>0</v>
      </c>
      <c r="C906">
        <f>VLOOKUP(CuentosContados[[#This Row],[Column1]],CuentosIndexados[],5,FALSE)</f>
        <v>0</v>
      </c>
      <c r="D906">
        <f>VLOOKUP(CuentosContados[[#This Row],[Column1]],CuentosIndexados[],6,FALSE)</f>
        <v>0</v>
      </c>
      <c r="E906">
        <f>VLOOKUP(CuentosContados[[#This Row],[Column1]],CuentosIndexados[],7,FALSE)</f>
        <v>0</v>
      </c>
      <c r="F906">
        <f>VLOOKUP(CuentosContados[[#This Row],[Column1]],CuentosIndexados[],8,FALSE)</f>
        <v>0</v>
      </c>
      <c r="G906">
        <f>VLOOKUP(CuentosContados[[#This Row],[Column1]],CuentosIndexados[],9,FALSE)</f>
        <v>0</v>
      </c>
      <c r="H906">
        <f>VLOOKUP(CuentosContados[[#This Row],[Column1]],CuentosIndexados[],10,FALSE)</f>
        <v>0</v>
      </c>
      <c r="I906">
        <f>VLOOKUP(CuentosContados[[#This Row],[Column1]],CuentosIndexados[],11,FALSE)</f>
        <v>0</v>
      </c>
      <c r="J906">
        <f>VLOOKUP(CuentosContados[[#This Row],[Column1]],CuentosIndexados[],12,FALSE)</f>
        <v>0</v>
      </c>
      <c r="K906">
        <f>VLOOKUP(CuentosContados[[#This Row],[Column1]],CuentosIndexados[],13,FALSE)</f>
        <v>0</v>
      </c>
      <c r="L906">
        <f>VLOOKUP(CuentosContados[[#This Row],[Column1]],CuentosIndexados[],14,FALSE)</f>
        <v>0</v>
      </c>
      <c r="M906" t="str">
        <f>VLOOKUP(CuentosContados[[#This Row],[Column1]],CuentosIndexados[],15,FALSE)</f>
        <v>tristeza</v>
      </c>
      <c r="N906">
        <f>VLOOKUP(CuentosContados[[#This Row],[Column1]],CuentosIndexados[],16,FALSE)</f>
        <v>0</v>
      </c>
      <c r="O906" t="str">
        <f>VLOOKUP(CuentosContados[[#This Row],[Column1]],CuentosIndexados[],17,FALSE)</f>
        <v>ira</v>
      </c>
      <c r="P906" t="str">
        <f>VLOOKUP(CuentosContados[[#This Row],[Column1]],CuentosIndexados[],18,FALSE)</f>
        <v>arrogancia</v>
      </c>
      <c r="Q906" t="str">
        <f>VLOOKUP(CuentosContados[[#This Row],[Column1]],CuentosIndexados[],19,FALSE)</f>
        <v>odio</v>
      </c>
      <c r="R906">
        <f>VLOOKUP(CuentosContados[[#This Row],[Column1]],CuentosIndexados[],20,FALSE)</f>
        <v>0</v>
      </c>
      <c r="S906">
        <f>VLOOKUP(CuentosContados[[#This Row],[Column1]],CuentosIndexados[],21,FALSE)</f>
        <v>0</v>
      </c>
      <c r="T906">
        <f>VLOOKUP(CuentosContados[[#This Row],[Column1]],CuentosIndexados[],22,FALSE)</f>
        <v>0</v>
      </c>
      <c r="U906">
        <f>VLOOKUP(CuentosContados[[#This Row],[Column1]],CuentosIndexados[],23,FALSE)</f>
        <v>0</v>
      </c>
      <c r="V906">
        <f>VLOOKUP(CuentosContados[[#This Row],[Column1]],CuentosIndexados[],24,FALSE)</f>
        <v>0</v>
      </c>
      <c r="W906">
        <f>VLOOKUP(CuentosContados[[#This Row],[Column1]],CuentosIndexados[],25,FALSE)</f>
        <v>0</v>
      </c>
      <c r="X906">
        <f>VLOOKUP(CuentosContados[[#This Row],[Column1]],CuentosIndexados[],26,FALSE)</f>
        <v>0</v>
      </c>
      <c r="Y906" t="str">
        <f>VLOOKUP(CuentosContados[[#This Row],[Column1]],CuentosIndexados[],27,FALSE)</f>
        <v>miedo</v>
      </c>
      <c r="Z906">
        <f>VLOOKUP(CuentosContados[[#This Row],[Column1]],CuentosIndexados[],28,FALSE)</f>
        <v>0</v>
      </c>
      <c r="AA906">
        <f>VLOOKUP(CuentosContados[[#This Row],[Column1]],CuentosIndexados[],29,FALSE)</f>
        <v>0</v>
      </c>
      <c r="AB906" t="str">
        <f>VLOOKUP(CuentosContados[[#This Row],[Column1]],CuentosIndexados[],30,FALSE)</f>
        <v>adolescencia</v>
      </c>
      <c r="AC906" t="str">
        <f>VLOOKUP(CuentosContados[[#This Row],[Column1]],CuentosIndexados[],31,FALSE)</f>
        <v>bullying</v>
      </c>
      <c r="AD906">
        <f>VLOOKUP(CuentosContados[[#This Row],[Column1]],CuentosIndexados[],32,FALSE)</f>
        <v>0</v>
      </c>
      <c r="AE906">
        <f>VLOOKUP(CuentosContados[[#This Row],[Column1]],CuentosIndexados[],33,FALSE)</f>
        <v>0</v>
      </c>
      <c r="AF906">
        <f>VLOOKUP(CuentosContados[[#This Row],[Column1]],CuentosIndexados[],34,FALSE)</f>
        <v>0</v>
      </c>
      <c r="AG906">
        <f>VLOOKUP(CuentosContados[[#This Row],[Column1]],CuentosIndexados[],35,FALSE)</f>
        <v>0</v>
      </c>
      <c r="AH906">
        <f>VLOOKUP(CuentosContados[[#This Row],[Column1]],CuentosIndexados[],36,FALSE)</f>
        <v>0</v>
      </c>
      <c r="AI906">
        <f>VLOOKUP(CuentosContados[[#This Row],[Column1]],CuentosIndexados[],37,FALSE)</f>
        <v>0</v>
      </c>
      <c r="AJ906">
        <f>VLOOKUP(CuentosContados[[#This Row],[Column1]],CuentosIndexados[],38,FALSE)</f>
        <v>0</v>
      </c>
      <c r="AK906">
        <f>VLOOKUP(CuentosContados[[#This Row],[Column1]],CuentosIndexados[],39,FALSE)</f>
        <v>0</v>
      </c>
    </row>
    <row r="907" spans="1:37" x14ac:dyDescent="0.25">
      <c r="A907" t="s">
        <v>171</v>
      </c>
      <c r="B907">
        <f>VLOOKUP(CuentosContados[[#This Row],[Column1]],CuentosIndexados[],3,FALSE)</f>
        <v>0</v>
      </c>
      <c r="C907">
        <f>VLOOKUP(CuentosContados[[#This Row],[Column1]],CuentosIndexados[],5,FALSE)</f>
        <v>0</v>
      </c>
      <c r="D907">
        <f>VLOOKUP(CuentosContados[[#This Row],[Column1]],CuentosIndexados[],6,FALSE)</f>
        <v>0</v>
      </c>
      <c r="E907">
        <f>VLOOKUP(CuentosContados[[#This Row],[Column1]],CuentosIndexados[],7,FALSE)</f>
        <v>0</v>
      </c>
      <c r="F907">
        <f>VLOOKUP(CuentosContados[[#This Row],[Column1]],CuentosIndexados[],8,FALSE)</f>
        <v>0</v>
      </c>
      <c r="G907">
        <f>VLOOKUP(CuentosContados[[#This Row],[Column1]],CuentosIndexados[],9,FALSE)</f>
        <v>0</v>
      </c>
      <c r="H907">
        <f>VLOOKUP(CuentosContados[[#This Row],[Column1]],CuentosIndexados[],10,FALSE)</f>
        <v>0</v>
      </c>
      <c r="I907">
        <f>VLOOKUP(CuentosContados[[#This Row],[Column1]],CuentosIndexados[],11,FALSE)</f>
        <v>0</v>
      </c>
      <c r="J907">
        <f>VLOOKUP(CuentosContados[[#This Row],[Column1]],CuentosIndexados[],12,FALSE)</f>
        <v>0</v>
      </c>
      <c r="K907">
        <f>VLOOKUP(CuentosContados[[#This Row],[Column1]],CuentosIndexados[],13,FALSE)</f>
        <v>0</v>
      </c>
      <c r="L907">
        <f>VLOOKUP(CuentosContados[[#This Row],[Column1]],CuentosIndexados[],14,FALSE)</f>
        <v>0</v>
      </c>
      <c r="M907" t="str">
        <f>VLOOKUP(CuentosContados[[#This Row],[Column1]],CuentosIndexados[],15,FALSE)</f>
        <v>tristeza</v>
      </c>
      <c r="N907">
        <f>VLOOKUP(CuentosContados[[#This Row],[Column1]],CuentosIndexados[],16,FALSE)</f>
        <v>0</v>
      </c>
      <c r="O907" t="str">
        <f>VLOOKUP(CuentosContados[[#This Row],[Column1]],CuentosIndexados[],17,FALSE)</f>
        <v>ira</v>
      </c>
      <c r="P907" t="str">
        <f>VLOOKUP(CuentosContados[[#This Row],[Column1]],CuentosIndexados[],18,FALSE)</f>
        <v>arrogancia</v>
      </c>
      <c r="Q907" t="str">
        <f>VLOOKUP(CuentosContados[[#This Row],[Column1]],CuentosIndexados[],19,FALSE)</f>
        <v>odio</v>
      </c>
      <c r="R907">
        <f>VLOOKUP(CuentosContados[[#This Row],[Column1]],CuentosIndexados[],20,FALSE)</f>
        <v>0</v>
      </c>
      <c r="S907">
        <f>VLOOKUP(CuentosContados[[#This Row],[Column1]],CuentosIndexados[],21,FALSE)</f>
        <v>0</v>
      </c>
      <c r="T907">
        <f>VLOOKUP(CuentosContados[[#This Row],[Column1]],CuentosIndexados[],22,FALSE)</f>
        <v>0</v>
      </c>
      <c r="U907">
        <f>VLOOKUP(CuentosContados[[#This Row],[Column1]],CuentosIndexados[],23,FALSE)</f>
        <v>0</v>
      </c>
      <c r="V907">
        <f>VLOOKUP(CuentosContados[[#This Row],[Column1]],CuentosIndexados[],24,FALSE)</f>
        <v>0</v>
      </c>
      <c r="W907">
        <f>VLOOKUP(CuentosContados[[#This Row],[Column1]],CuentosIndexados[],25,FALSE)</f>
        <v>0</v>
      </c>
      <c r="X907">
        <f>VLOOKUP(CuentosContados[[#This Row],[Column1]],CuentosIndexados[],26,FALSE)</f>
        <v>0</v>
      </c>
      <c r="Y907" t="str">
        <f>VLOOKUP(CuentosContados[[#This Row],[Column1]],CuentosIndexados[],27,FALSE)</f>
        <v>miedo</v>
      </c>
      <c r="Z907">
        <f>VLOOKUP(CuentosContados[[#This Row],[Column1]],CuentosIndexados[],28,FALSE)</f>
        <v>0</v>
      </c>
      <c r="AA907">
        <f>VLOOKUP(CuentosContados[[#This Row],[Column1]],CuentosIndexados[],29,FALSE)</f>
        <v>0</v>
      </c>
      <c r="AB907" t="str">
        <f>VLOOKUP(CuentosContados[[#This Row],[Column1]],CuentosIndexados[],30,FALSE)</f>
        <v>adolescencia</v>
      </c>
      <c r="AC907" t="str">
        <f>VLOOKUP(CuentosContados[[#This Row],[Column1]],CuentosIndexados[],31,FALSE)</f>
        <v>bullying</v>
      </c>
      <c r="AD907">
        <f>VLOOKUP(CuentosContados[[#This Row],[Column1]],CuentosIndexados[],32,FALSE)</f>
        <v>0</v>
      </c>
      <c r="AE907">
        <f>VLOOKUP(CuentosContados[[#This Row],[Column1]],CuentosIndexados[],33,FALSE)</f>
        <v>0</v>
      </c>
      <c r="AF907">
        <f>VLOOKUP(CuentosContados[[#This Row],[Column1]],CuentosIndexados[],34,FALSE)</f>
        <v>0</v>
      </c>
      <c r="AG907">
        <f>VLOOKUP(CuentosContados[[#This Row],[Column1]],CuentosIndexados[],35,FALSE)</f>
        <v>0</v>
      </c>
      <c r="AH907">
        <f>VLOOKUP(CuentosContados[[#This Row],[Column1]],CuentosIndexados[],36,FALSE)</f>
        <v>0</v>
      </c>
      <c r="AI907">
        <f>VLOOKUP(CuentosContados[[#This Row],[Column1]],CuentosIndexados[],37,FALSE)</f>
        <v>0</v>
      </c>
      <c r="AJ907">
        <f>VLOOKUP(CuentosContados[[#This Row],[Column1]],CuentosIndexados[],38,FALSE)</f>
        <v>0</v>
      </c>
      <c r="AK907">
        <f>VLOOKUP(CuentosContados[[#This Row],[Column1]],CuentosIndexados[],39,FALSE)</f>
        <v>0</v>
      </c>
    </row>
    <row r="908" spans="1:37" x14ac:dyDescent="0.25">
      <c r="A908" t="s">
        <v>171</v>
      </c>
      <c r="B908">
        <f>VLOOKUP(CuentosContados[[#This Row],[Column1]],CuentosIndexados[],3,FALSE)</f>
        <v>0</v>
      </c>
      <c r="C908">
        <f>VLOOKUP(CuentosContados[[#This Row],[Column1]],CuentosIndexados[],5,FALSE)</f>
        <v>0</v>
      </c>
      <c r="D908">
        <f>VLOOKUP(CuentosContados[[#This Row],[Column1]],CuentosIndexados[],6,FALSE)</f>
        <v>0</v>
      </c>
      <c r="E908">
        <f>VLOOKUP(CuentosContados[[#This Row],[Column1]],CuentosIndexados[],7,FALSE)</f>
        <v>0</v>
      </c>
      <c r="F908">
        <f>VLOOKUP(CuentosContados[[#This Row],[Column1]],CuentosIndexados[],8,FALSE)</f>
        <v>0</v>
      </c>
      <c r="G908">
        <f>VLOOKUP(CuentosContados[[#This Row],[Column1]],CuentosIndexados[],9,FALSE)</f>
        <v>0</v>
      </c>
      <c r="H908">
        <f>VLOOKUP(CuentosContados[[#This Row],[Column1]],CuentosIndexados[],10,FALSE)</f>
        <v>0</v>
      </c>
      <c r="I908">
        <f>VLOOKUP(CuentosContados[[#This Row],[Column1]],CuentosIndexados[],11,FALSE)</f>
        <v>0</v>
      </c>
      <c r="J908">
        <f>VLOOKUP(CuentosContados[[#This Row],[Column1]],CuentosIndexados[],12,FALSE)</f>
        <v>0</v>
      </c>
      <c r="K908">
        <f>VLOOKUP(CuentosContados[[#This Row],[Column1]],CuentosIndexados[],13,FALSE)</f>
        <v>0</v>
      </c>
      <c r="L908">
        <f>VLOOKUP(CuentosContados[[#This Row],[Column1]],CuentosIndexados[],14,FALSE)</f>
        <v>0</v>
      </c>
      <c r="M908" t="str">
        <f>VLOOKUP(CuentosContados[[#This Row],[Column1]],CuentosIndexados[],15,FALSE)</f>
        <v>tristeza</v>
      </c>
      <c r="N908">
        <f>VLOOKUP(CuentosContados[[#This Row],[Column1]],CuentosIndexados[],16,FALSE)</f>
        <v>0</v>
      </c>
      <c r="O908" t="str">
        <f>VLOOKUP(CuentosContados[[#This Row],[Column1]],CuentosIndexados[],17,FALSE)</f>
        <v>ira</v>
      </c>
      <c r="P908" t="str">
        <f>VLOOKUP(CuentosContados[[#This Row],[Column1]],CuentosIndexados[],18,FALSE)</f>
        <v>arrogancia</v>
      </c>
      <c r="Q908" t="str">
        <f>VLOOKUP(CuentosContados[[#This Row],[Column1]],CuentosIndexados[],19,FALSE)</f>
        <v>odio</v>
      </c>
      <c r="R908">
        <f>VLOOKUP(CuentosContados[[#This Row],[Column1]],CuentosIndexados[],20,FALSE)</f>
        <v>0</v>
      </c>
      <c r="S908">
        <f>VLOOKUP(CuentosContados[[#This Row],[Column1]],CuentosIndexados[],21,FALSE)</f>
        <v>0</v>
      </c>
      <c r="T908">
        <f>VLOOKUP(CuentosContados[[#This Row],[Column1]],CuentosIndexados[],22,FALSE)</f>
        <v>0</v>
      </c>
      <c r="U908">
        <f>VLOOKUP(CuentosContados[[#This Row],[Column1]],CuentosIndexados[],23,FALSE)</f>
        <v>0</v>
      </c>
      <c r="V908">
        <f>VLOOKUP(CuentosContados[[#This Row],[Column1]],CuentosIndexados[],24,FALSE)</f>
        <v>0</v>
      </c>
      <c r="W908">
        <f>VLOOKUP(CuentosContados[[#This Row],[Column1]],CuentosIndexados[],25,FALSE)</f>
        <v>0</v>
      </c>
      <c r="X908">
        <f>VLOOKUP(CuentosContados[[#This Row],[Column1]],CuentosIndexados[],26,FALSE)</f>
        <v>0</v>
      </c>
      <c r="Y908" t="str">
        <f>VLOOKUP(CuentosContados[[#This Row],[Column1]],CuentosIndexados[],27,FALSE)</f>
        <v>miedo</v>
      </c>
      <c r="Z908">
        <f>VLOOKUP(CuentosContados[[#This Row],[Column1]],CuentosIndexados[],28,FALSE)</f>
        <v>0</v>
      </c>
      <c r="AA908">
        <f>VLOOKUP(CuentosContados[[#This Row],[Column1]],CuentosIndexados[],29,FALSE)</f>
        <v>0</v>
      </c>
      <c r="AB908" t="str">
        <f>VLOOKUP(CuentosContados[[#This Row],[Column1]],CuentosIndexados[],30,FALSE)</f>
        <v>adolescencia</v>
      </c>
      <c r="AC908" t="str">
        <f>VLOOKUP(CuentosContados[[#This Row],[Column1]],CuentosIndexados[],31,FALSE)</f>
        <v>bullying</v>
      </c>
      <c r="AD908">
        <f>VLOOKUP(CuentosContados[[#This Row],[Column1]],CuentosIndexados[],32,FALSE)</f>
        <v>0</v>
      </c>
      <c r="AE908">
        <f>VLOOKUP(CuentosContados[[#This Row],[Column1]],CuentosIndexados[],33,FALSE)</f>
        <v>0</v>
      </c>
      <c r="AF908">
        <f>VLOOKUP(CuentosContados[[#This Row],[Column1]],CuentosIndexados[],34,FALSE)</f>
        <v>0</v>
      </c>
      <c r="AG908">
        <f>VLOOKUP(CuentosContados[[#This Row],[Column1]],CuentosIndexados[],35,FALSE)</f>
        <v>0</v>
      </c>
      <c r="AH908">
        <f>VLOOKUP(CuentosContados[[#This Row],[Column1]],CuentosIndexados[],36,FALSE)</f>
        <v>0</v>
      </c>
      <c r="AI908">
        <f>VLOOKUP(CuentosContados[[#This Row],[Column1]],CuentosIndexados[],37,FALSE)</f>
        <v>0</v>
      </c>
      <c r="AJ908">
        <f>VLOOKUP(CuentosContados[[#This Row],[Column1]],CuentosIndexados[],38,FALSE)</f>
        <v>0</v>
      </c>
      <c r="AK908">
        <f>VLOOKUP(CuentosContados[[#This Row],[Column1]],CuentosIndexados[],39,FALSE)</f>
        <v>0</v>
      </c>
    </row>
    <row r="909" spans="1:37" x14ac:dyDescent="0.25">
      <c r="A909" t="s">
        <v>171</v>
      </c>
      <c r="B909">
        <f>VLOOKUP(CuentosContados[[#This Row],[Column1]],CuentosIndexados[],3,FALSE)</f>
        <v>0</v>
      </c>
      <c r="C909">
        <f>VLOOKUP(CuentosContados[[#This Row],[Column1]],CuentosIndexados[],5,FALSE)</f>
        <v>0</v>
      </c>
      <c r="D909">
        <f>VLOOKUP(CuentosContados[[#This Row],[Column1]],CuentosIndexados[],6,FALSE)</f>
        <v>0</v>
      </c>
      <c r="E909">
        <f>VLOOKUP(CuentosContados[[#This Row],[Column1]],CuentosIndexados[],7,FALSE)</f>
        <v>0</v>
      </c>
      <c r="F909">
        <f>VLOOKUP(CuentosContados[[#This Row],[Column1]],CuentosIndexados[],8,FALSE)</f>
        <v>0</v>
      </c>
      <c r="G909">
        <f>VLOOKUP(CuentosContados[[#This Row],[Column1]],CuentosIndexados[],9,FALSE)</f>
        <v>0</v>
      </c>
      <c r="H909">
        <f>VLOOKUP(CuentosContados[[#This Row],[Column1]],CuentosIndexados[],10,FALSE)</f>
        <v>0</v>
      </c>
      <c r="I909">
        <f>VLOOKUP(CuentosContados[[#This Row],[Column1]],CuentosIndexados[],11,FALSE)</f>
        <v>0</v>
      </c>
      <c r="J909">
        <f>VLOOKUP(CuentosContados[[#This Row],[Column1]],CuentosIndexados[],12,FALSE)</f>
        <v>0</v>
      </c>
      <c r="K909">
        <f>VLOOKUP(CuentosContados[[#This Row],[Column1]],CuentosIndexados[],13,FALSE)</f>
        <v>0</v>
      </c>
      <c r="L909">
        <f>VLOOKUP(CuentosContados[[#This Row],[Column1]],CuentosIndexados[],14,FALSE)</f>
        <v>0</v>
      </c>
      <c r="M909" t="str">
        <f>VLOOKUP(CuentosContados[[#This Row],[Column1]],CuentosIndexados[],15,FALSE)</f>
        <v>tristeza</v>
      </c>
      <c r="N909">
        <f>VLOOKUP(CuentosContados[[#This Row],[Column1]],CuentosIndexados[],16,FALSE)</f>
        <v>0</v>
      </c>
      <c r="O909" t="str">
        <f>VLOOKUP(CuentosContados[[#This Row],[Column1]],CuentosIndexados[],17,FALSE)</f>
        <v>ira</v>
      </c>
      <c r="P909" t="str">
        <f>VLOOKUP(CuentosContados[[#This Row],[Column1]],CuentosIndexados[],18,FALSE)</f>
        <v>arrogancia</v>
      </c>
      <c r="Q909" t="str">
        <f>VLOOKUP(CuentosContados[[#This Row],[Column1]],CuentosIndexados[],19,FALSE)</f>
        <v>odio</v>
      </c>
      <c r="R909">
        <f>VLOOKUP(CuentosContados[[#This Row],[Column1]],CuentosIndexados[],20,FALSE)</f>
        <v>0</v>
      </c>
      <c r="S909">
        <f>VLOOKUP(CuentosContados[[#This Row],[Column1]],CuentosIndexados[],21,FALSE)</f>
        <v>0</v>
      </c>
      <c r="T909">
        <f>VLOOKUP(CuentosContados[[#This Row],[Column1]],CuentosIndexados[],22,FALSE)</f>
        <v>0</v>
      </c>
      <c r="U909">
        <f>VLOOKUP(CuentosContados[[#This Row],[Column1]],CuentosIndexados[],23,FALSE)</f>
        <v>0</v>
      </c>
      <c r="V909">
        <f>VLOOKUP(CuentosContados[[#This Row],[Column1]],CuentosIndexados[],24,FALSE)</f>
        <v>0</v>
      </c>
      <c r="W909">
        <f>VLOOKUP(CuentosContados[[#This Row],[Column1]],CuentosIndexados[],25,FALSE)</f>
        <v>0</v>
      </c>
      <c r="X909">
        <f>VLOOKUP(CuentosContados[[#This Row],[Column1]],CuentosIndexados[],26,FALSE)</f>
        <v>0</v>
      </c>
      <c r="Y909" t="str">
        <f>VLOOKUP(CuentosContados[[#This Row],[Column1]],CuentosIndexados[],27,FALSE)</f>
        <v>miedo</v>
      </c>
      <c r="Z909">
        <f>VLOOKUP(CuentosContados[[#This Row],[Column1]],CuentosIndexados[],28,FALSE)</f>
        <v>0</v>
      </c>
      <c r="AA909">
        <f>VLOOKUP(CuentosContados[[#This Row],[Column1]],CuentosIndexados[],29,FALSE)</f>
        <v>0</v>
      </c>
      <c r="AB909" t="str">
        <f>VLOOKUP(CuentosContados[[#This Row],[Column1]],CuentosIndexados[],30,FALSE)</f>
        <v>adolescencia</v>
      </c>
      <c r="AC909" t="str">
        <f>VLOOKUP(CuentosContados[[#This Row],[Column1]],CuentosIndexados[],31,FALSE)</f>
        <v>bullying</v>
      </c>
      <c r="AD909">
        <f>VLOOKUP(CuentosContados[[#This Row],[Column1]],CuentosIndexados[],32,FALSE)</f>
        <v>0</v>
      </c>
      <c r="AE909">
        <f>VLOOKUP(CuentosContados[[#This Row],[Column1]],CuentosIndexados[],33,FALSE)</f>
        <v>0</v>
      </c>
      <c r="AF909">
        <f>VLOOKUP(CuentosContados[[#This Row],[Column1]],CuentosIndexados[],34,FALSE)</f>
        <v>0</v>
      </c>
      <c r="AG909">
        <f>VLOOKUP(CuentosContados[[#This Row],[Column1]],CuentosIndexados[],35,FALSE)</f>
        <v>0</v>
      </c>
      <c r="AH909">
        <f>VLOOKUP(CuentosContados[[#This Row],[Column1]],CuentosIndexados[],36,FALSE)</f>
        <v>0</v>
      </c>
      <c r="AI909">
        <f>VLOOKUP(CuentosContados[[#This Row],[Column1]],CuentosIndexados[],37,FALSE)</f>
        <v>0</v>
      </c>
      <c r="AJ909">
        <f>VLOOKUP(CuentosContados[[#This Row],[Column1]],CuentosIndexados[],38,FALSE)</f>
        <v>0</v>
      </c>
      <c r="AK909">
        <f>VLOOKUP(CuentosContados[[#This Row],[Column1]],CuentosIndexados[],39,FALSE)</f>
        <v>0</v>
      </c>
    </row>
    <row r="910" spans="1:37" x14ac:dyDescent="0.25">
      <c r="A910" t="s">
        <v>171</v>
      </c>
      <c r="B910">
        <f>VLOOKUP(CuentosContados[[#This Row],[Column1]],CuentosIndexados[],3,FALSE)</f>
        <v>0</v>
      </c>
      <c r="C910">
        <f>VLOOKUP(CuentosContados[[#This Row],[Column1]],CuentosIndexados[],5,FALSE)</f>
        <v>0</v>
      </c>
      <c r="D910">
        <f>VLOOKUP(CuentosContados[[#This Row],[Column1]],CuentosIndexados[],6,FALSE)</f>
        <v>0</v>
      </c>
      <c r="E910">
        <f>VLOOKUP(CuentosContados[[#This Row],[Column1]],CuentosIndexados[],7,FALSE)</f>
        <v>0</v>
      </c>
      <c r="F910">
        <f>VLOOKUP(CuentosContados[[#This Row],[Column1]],CuentosIndexados[],8,FALSE)</f>
        <v>0</v>
      </c>
      <c r="G910">
        <f>VLOOKUP(CuentosContados[[#This Row],[Column1]],CuentosIndexados[],9,FALSE)</f>
        <v>0</v>
      </c>
      <c r="H910">
        <f>VLOOKUP(CuentosContados[[#This Row],[Column1]],CuentosIndexados[],10,FALSE)</f>
        <v>0</v>
      </c>
      <c r="I910">
        <f>VLOOKUP(CuentosContados[[#This Row],[Column1]],CuentosIndexados[],11,FALSE)</f>
        <v>0</v>
      </c>
      <c r="J910">
        <f>VLOOKUP(CuentosContados[[#This Row],[Column1]],CuentosIndexados[],12,FALSE)</f>
        <v>0</v>
      </c>
      <c r="K910">
        <f>VLOOKUP(CuentosContados[[#This Row],[Column1]],CuentosIndexados[],13,FALSE)</f>
        <v>0</v>
      </c>
      <c r="L910">
        <f>VLOOKUP(CuentosContados[[#This Row],[Column1]],CuentosIndexados[],14,FALSE)</f>
        <v>0</v>
      </c>
      <c r="M910" t="str">
        <f>VLOOKUP(CuentosContados[[#This Row],[Column1]],CuentosIndexados[],15,FALSE)</f>
        <v>tristeza</v>
      </c>
      <c r="N910">
        <f>VLOOKUP(CuentosContados[[#This Row],[Column1]],CuentosIndexados[],16,FALSE)</f>
        <v>0</v>
      </c>
      <c r="O910" t="str">
        <f>VLOOKUP(CuentosContados[[#This Row],[Column1]],CuentosIndexados[],17,FALSE)</f>
        <v>ira</v>
      </c>
      <c r="P910" t="str">
        <f>VLOOKUP(CuentosContados[[#This Row],[Column1]],CuentosIndexados[],18,FALSE)</f>
        <v>arrogancia</v>
      </c>
      <c r="Q910" t="str">
        <f>VLOOKUP(CuentosContados[[#This Row],[Column1]],CuentosIndexados[],19,FALSE)</f>
        <v>odio</v>
      </c>
      <c r="R910">
        <f>VLOOKUP(CuentosContados[[#This Row],[Column1]],CuentosIndexados[],20,FALSE)</f>
        <v>0</v>
      </c>
      <c r="S910">
        <f>VLOOKUP(CuentosContados[[#This Row],[Column1]],CuentosIndexados[],21,FALSE)</f>
        <v>0</v>
      </c>
      <c r="T910">
        <f>VLOOKUP(CuentosContados[[#This Row],[Column1]],CuentosIndexados[],22,FALSE)</f>
        <v>0</v>
      </c>
      <c r="U910">
        <f>VLOOKUP(CuentosContados[[#This Row],[Column1]],CuentosIndexados[],23,FALSE)</f>
        <v>0</v>
      </c>
      <c r="V910">
        <f>VLOOKUP(CuentosContados[[#This Row],[Column1]],CuentosIndexados[],24,FALSE)</f>
        <v>0</v>
      </c>
      <c r="W910">
        <f>VLOOKUP(CuentosContados[[#This Row],[Column1]],CuentosIndexados[],25,FALSE)</f>
        <v>0</v>
      </c>
      <c r="X910">
        <f>VLOOKUP(CuentosContados[[#This Row],[Column1]],CuentosIndexados[],26,FALSE)</f>
        <v>0</v>
      </c>
      <c r="Y910" t="str">
        <f>VLOOKUP(CuentosContados[[#This Row],[Column1]],CuentosIndexados[],27,FALSE)</f>
        <v>miedo</v>
      </c>
      <c r="Z910">
        <f>VLOOKUP(CuentosContados[[#This Row],[Column1]],CuentosIndexados[],28,FALSE)</f>
        <v>0</v>
      </c>
      <c r="AA910">
        <f>VLOOKUP(CuentosContados[[#This Row],[Column1]],CuentosIndexados[],29,FALSE)</f>
        <v>0</v>
      </c>
      <c r="AB910" t="str">
        <f>VLOOKUP(CuentosContados[[#This Row],[Column1]],CuentosIndexados[],30,FALSE)</f>
        <v>adolescencia</v>
      </c>
      <c r="AC910" t="str">
        <f>VLOOKUP(CuentosContados[[#This Row],[Column1]],CuentosIndexados[],31,FALSE)</f>
        <v>bullying</v>
      </c>
      <c r="AD910">
        <f>VLOOKUP(CuentosContados[[#This Row],[Column1]],CuentosIndexados[],32,FALSE)</f>
        <v>0</v>
      </c>
      <c r="AE910">
        <f>VLOOKUP(CuentosContados[[#This Row],[Column1]],CuentosIndexados[],33,FALSE)</f>
        <v>0</v>
      </c>
      <c r="AF910">
        <f>VLOOKUP(CuentosContados[[#This Row],[Column1]],CuentosIndexados[],34,FALSE)</f>
        <v>0</v>
      </c>
      <c r="AG910">
        <f>VLOOKUP(CuentosContados[[#This Row],[Column1]],CuentosIndexados[],35,FALSE)</f>
        <v>0</v>
      </c>
      <c r="AH910">
        <f>VLOOKUP(CuentosContados[[#This Row],[Column1]],CuentosIndexados[],36,FALSE)</f>
        <v>0</v>
      </c>
      <c r="AI910">
        <f>VLOOKUP(CuentosContados[[#This Row],[Column1]],CuentosIndexados[],37,FALSE)</f>
        <v>0</v>
      </c>
      <c r="AJ910">
        <f>VLOOKUP(CuentosContados[[#This Row],[Column1]],CuentosIndexados[],38,FALSE)</f>
        <v>0</v>
      </c>
      <c r="AK910">
        <f>VLOOKUP(CuentosContados[[#This Row],[Column1]],CuentosIndexados[],39,FALSE)</f>
        <v>0</v>
      </c>
    </row>
    <row r="911" spans="1:37" x14ac:dyDescent="0.25">
      <c r="A911" t="s">
        <v>171</v>
      </c>
      <c r="B911">
        <f>VLOOKUP(CuentosContados[[#This Row],[Column1]],CuentosIndexados[],3,FALSE)</f>
        <v>0</v>
      </c>
      <c r="C911">
        <f>VLOOKUP(CuentosContados[[#This Row],[Column1]],CuentosIndexados[],5,FALSE)</f>
        <v>0</v>
      </c>
      <c r="D911">
        <f>VLOOKUP(CuentosContados[[#This Row],[Column1]],CuentosIndexados[],6,FALSE)</f>
        <v>0</v>
      </c>
      <c r="E911">
        <f>VLOOKUP(CuentosContados[[#This Row],[Column1]],CuentosIndexados[],7,FALSE)</f>
        <v>0</v>
      </c>
      <c r="F911">
        <f>VLOOKUP(CuentosContados[[#This Row],[Column1]],CuentosIndexados[],8,FALSE)</f>
        <v>0</v>
      </c>
      <c r="G911">
        <f>VLOOKUP(CuentosContados[[#This Row],[Column1]],CuentosIndexados[],9,FALSE)</f>
        <v>0</v>
      </c>
      <c r="H911">
        <f>VLOOKUP(CuentosContados[[#This Row],[Column1]],CuentosIndexados[],10,FALSE)</f>
        <v>0</v>
      </c>
      <c r="I911">
        <f>VLOOKUP(CuentosContados[[#This Row],[Column1]],CuentosIndexados[],11,FALSE)</f>
        <v>0</v>
      </c>
      <c r="J911">
        <f>VLOOKUP(CuentosContados[[#This Row],[Column1]],CuentosIndexados[],12,FALSE)</f>
        <v>0</v>
      </c>
      <c r="K911">
        <f>VLOOKUP(CuentosContados[[#This Row],[Column1]],CuentosIndexados[],13,FALSE)</f>
        <v>0</v>
      </c>
      <c r="L911">
        <f>VLOOKUP(CuentosContados[[#This Row],[Column1]],CuentosIndexados[],14,FALSE)</f>
        <v>0</v>
      </c>
      <c r="M911" t="str">
        <f>VLOOKUP(CuentosContados[[#This Row],[Column1]],CuentosIndexados[],15,FALSE)</f>
        <v>tristeza</v>
      </c>
      <c r="N911">
        <f>VLOOKUP(CuentosContados[[#This Row],[Column1]],CuentosIndexados[],16,FALSE)</f>
        <v>0</v>
      </c>
      <c r="O911" t="str">
        <f>VLOOKUP(CuentosContados[[#This Row],[Column1]],CuentosIndexados[],17,FALSE)</f>
        <v>ira</v>
      </c>
      <c r="P911" t="str">
        <f>VLOOKUP(CuentosContados[[#This Row],[Column1]],CuentosIndexados[],18,FALSE)</f>
        <v>arrogancia</v>
      </c>
      <c r="Q911" t="str">
        <f>VLOOKUP(CuentosContados[[#This Row],[Column1]],CuentosIndexados[],19,FALSE)</f>
        <v>odio</v>
      </c>
      <c r="R911">
        <f>VLOOKUP(CuentosContados[[#This Row],[Column1]],CuentosIndexados[],20,FALSE)</f>
        <v>0</v>
      </c>
      <c r="S911">
        <f>VLOOKUP(CuentosContados[[#This Row],[Column1]],CuentosIndexados[],21,FALSE)</f>
        <v>0</v>
      </c>
      <c r="T911">
        <f>VLOOKUP(CuentosContados[[#This Row],[Column1]],CuentosIndexados[],22,FALSE)</f>
        <v>0</v>
      </c>
      <c r="U911">
        <f>VLOOKUP(CuentosContados[[#This Row],[Column1]],CuentosIndexados[],23,FALSE)</f>
        <v>0</v>
      </c>
      <c r="V911">
        <f>VLOOKUP(CuentosContados[[#This Row],[Column1]],CuentosIndexados[],24,FALSE)</f>
        <v>0</v>
      </c>
      <c r="W911">
        <f>VLOOKUP(CuentosContados[[#This Row],[Column1]],CuentosIndexados[],25,FALSE)</f>
        <v>0</v>
      </c>
      <c r="X911">
        <f>VLOOKUP(CuentosContados[[#This Row],[Column1]],CuentosIndexados[],26,FALSE)</f>
        <v>0</v>
      </c>
      <c r="Y911" t="str">
        <f>VLOOKUP(CuentosContados[[#This Row],[Column1]],CuentosIndexados[],27,FALSE)</f>
        <v>miedo</v>
      </c>
      <c r="Z911">
        <f>VLOOKUP(CuentosContados[[#This Row],[Column1]],CuentosIndexados[],28,FALSE)</f>
        <v>0</v>
      </c>
      <c r="AA911">
        <f>VLOOKUP(CuentosContados[[#This Row],[Column1]],CuentosIndexados[],29,FALSE)</f>
        <v>0</v>
      </c>
      <c r="AB911" t="str">
        <f>VLOOKUP(CuentosContados[[#This Row],[Column1]],CuentosIndexados[],30,FALSE)</f>
        <v>adolescencia</v>
      </c>
      <c r="AC911" t="str">
        <f>VLOOKUP(CuentosContados[[#This Row],[Column1]],CuentosIndexados[],31,FALSE)</f>
        <v>bullying</v>
      </c>
      <c r="AD911">
        <f>VLOOKUP(CuentosContados[[#This Row],[Column1]],CuentosIndexados[],32,FALSE)</f>
        <v>0</v>
      </c>
      <c r="AE911">
        <f>VLOOKUP(CuentosContados[[#This Row],[Column1]],CuentosIndexados[],33,FALSE)</f>
        <v>0</v>
      </c>
      <c r="AF911">
        <f>VLOOKUP(CuentosContados[[#This Row],[Column1]],CuentosIndexados[],34,FALSE)</f>
        <v>0</v>
      </c>
      <c r="AG911">
        <f>VLOOKUP(CuentosContados[[#This Row],[Column1]],CuentosIndexados[],35,FALSE)</f>
        <v>0</v>
      </c>
      <c r="AH911">
        <f>VLOOKUP(CuentosContados[[#This Row],[Column1]],CuentosIndexados[],36,FALSE)</f>
        <v>0</v>
      </c>
      <c r="AI911">
        <f>VLOOKUP(CuentosContados[[#This Row],[Column1]],CuentosIndexados[],37,FALSE)</f>
        <v>0</v>
      </c>
      <c r="AJ911">
        <f>VLOOKUP(CuentosContados[[#This Row],[Column1]],CuentosIndexados[],38,FALSE)</f>
        <v>0</v>
      </c>
      <c r="AK911">
        <f>VLOOKUP(CuentosContados[[#This Row],[Column1]],CuentosIndexados[],39,FALSE)</f>
        <v>0</v>
      </c>
    </row>
    <row r="912" spans="1:37" x14ac:dyDescent="0.25">
      <c r="A912" t="s">
        <v>171</v>
      </c>
      <c r="B912">
        <f>VLOOKUP(CuentosContados[[#This Row],[Column1]],CuentosIndexados[],3,FALSE)</f>
        <v>0</v>
      </c>
      <c r="C912">
        <f>VLOOKUP(CuentosContados[[#This Row],[Column1]],CuentosIndexados[],5,FALSE)</f>
        <v>0</v>
      </c>
      <c r="D912">
        <f>VLOOKUP(CuentosContados[[#This Row],[Column1]],CuentosIndexados[],6,FALSE)</f>
        <v>0</v>
      </c>
      <c r="E912">
        <f>VLOOKUP(CuentosContados[[#This Row],[Column1]],CuentosIndexados[],7,FALSE)</f>
        <v>0</v>
      </c>
      <c r="F912">
        <f>VLOOKUP(CuentosContados[[#This Row],[Column1]],CuentosIndexados[],8,FALSE)</f>
        <v>0</v>
      </c>
      <c r="G912">
        <f>VLOOKUP(CuentosContados[[#This Row],[Column1]],CuentosIndexados[],9,FALSE)</f>
        <v>0</v>
      </c>
      <c r="H912">
        <f>VLOOKUP(CuentosContados[[#This Row],[Column1]],CuentosIndexados[],10,FALSE)</f>
        <v>0</v>
      </c>
      <c r="I912">
        <f>VLOOKUP(CuentosContados[[#This Row],[Column1]],CuentosIndexados[],11,FALSE)</f>
        <v>0</v>
      </c>
      <c r="J912">
        <f>VLOOKUP(CuentosContados[[#This Row],[Column1]],CuentosIndexados[],12,FALSE)</f>
        <v>0</v>
      </c>
      <c r="K912">
        <f>VLOOKUP(CuentosContados[[#This Row],[Column1]],CuentosIndexados[],13,FALSE)</f>
        <v>0</v>
      </c>
      <c r="L912">
        <f>VLOOKUP(CuentosContados[[#This Row],[Column1]],CuentosIndexados[],14,FALSE)</f>
        <v>0</v>
      </c>
      <c r="M912" t="str">
        <f>VLOOKUP(CuentosContados[[#This Row],[Column1]],CuentosIndexados[],15,FALSE)</f>
        <v>tristeza</v>
      </c>
      <c r="N912">
        <f>VLOOKUP(CuentosContados[[#This Row],[Column1]],CuentosIndexados[],16,FALSE)</f>
        <v>0</v>
      </c>
      <c r="O912" t="str">
        <f>VLOOKUP(CuentosContados[[#This Row],[Column1]],CuentosIndexados[],17,FALSE)</f>
        <v>ira</v>
      </c>
      <c r="P912" t="str">
        <f>VLOOKUP(CuentosContados[[#This Row],[Column1]],CuentosIndexados[],18,FALSE)</f>
        <v>arrogancia</v>
      </c>
      <c r="Q912" t="str">
        <f>VLOOKUP(CuentosContados[[#This Row],[Column1]],CuentosIndexados[],19,FALSE)</f>
        <v>odio</v>
      </c>
      <c r="R912">
        <f>VLOOKUP(CuentosContados[[#This Row],[Column1]],CuentosIndexados[],20,FALSE)</f>
        <v>0</v>
      </c>
      <c r="S912">
        <f>VLOOKUP(CuentosContados[[#This Row],[Column1]],CuentosIndexados[],21,FALSE)</f>
        <v>0</v>
      </c>
      <c r="T912">
        <f>VLOOKUP(CuentosContados[[#This Row],[Column1]],CuentosIndexados[],22,FALSE)</f>
        <v>0</v>
      </c>
      <c r="U912">
        <f>VLOOKUP(CuentosContados[[#This Row],[Column1]],CuentosIndexados[],23,FALSE)</f>
        <v>0</v>
      </c>
      <c r="V912">
        <f>VLOOKUP(CuentosContados[[#This Row],[Column1]],CuentosIndexados[],24,FALSE)</f>
        <v>0</v>
      </c>
      <c r="W912">
        <f>VLOOKUP(CuentosContados[[#This Row],[Column1]],CuentosIndexados[],25,FALSE)</f>
        <v>0</v>
      </c>
      <c r="X912">
        <f>VLOOKUP(CuentosContados[[#This Row],[Column1]],CuentosIndexados[],26,FALSE)</f>
        <v>0</v>
      </c>
      <c r="Y912" t="str">
        <f>VLOOKUP(CuentosContados[[#This Row],[Column1]],CuentosIndexados[],27,FALSE)</f>
        <v>miedo</v>
      </c>
      <c r="Z912">
        <f>VLOOKUP(CuentosContados[[#This Row],[Column1]],CuentosIndexados[],28,FALSE)</f>
        <v>0</v>
      </c>
      <c r="AA912">
        <f>VLOOKUP(CuentosContados[[#This Row],[Column1]],CuentosIndexados[],29,FALSE)</f>
        <v>0</v>
      </c>
      <c r="AB912" t="str">
        <f>VLOOKUP(CuentosContados[[#This Row],[Column1]],CuentosIndexados[],30,FALSE)</f>
        <v>adolescencia</v>
      </c>
      <c r="AC912" t="str">
        <f>VLOOKUP(CuentosContados[[#This Row],[Column1]],CuentosIndexados[],31,FALSE)</f>
        <v>bullying</v>
      </c>
      <c r="AD912">
        <f>VLOOKUP(CuentosContados[[#This Row],[Column1]],CuentosIndexados[],32,FALSE)</f>
        <v>0</v>
      </c>
      <c r="AE912">
        <f>VLOOKUP(CuentosContados[[#This Row],[Column1]],CuentosIndexados[],33,FALSE)</f>
        <v>0</v>
      </c>
      <c r="AF912">
        <f>VLOOKUP(CuentosContados[[#This Row],[Column1]],CuentosIndexados[],34,FALSE)</f>
        <v>0</v>
      </c>
      <c r="AG912">
        <f>VLOOKUP(CuentosContados[[#This Row],[Column1]],CuentosIndexados[],35,FALSE)</f>
        <v>0</v>
      </c>
      <c r="AH912">
        <f>VLOOKUP(CuentosContados[[#This Row],[Column1]],CuentosIndexados[],36,FALSE)</f>
        <v>0</v>
      </c>
      <c r="AI912">
        <f>VLOOKUP(CuentosContados[[#This Row],[Column1]],CuentosIndexados[],37,FALSE)</f>
        <v>0</v>
      </c>
      <c r="AJ912">
        <f>VLOOKUP(CuentosContados[[#This Row],[Column1]],CuentosIndexados[],38,FALSE)</f>
        <v>0</v>
      </c>
      <c r="AK912">
        <f>VLOOKUP(CuentosContados[[#This Row],[Column1]],CuentosIndexados[],39,FALSE)</f>
        <v>0</v>
      </c>
    </row>
    <row r="913" spans="1:37" x14ac:dyDescent="0.25">
      <c r="A913" t="s">
        <v>171</v>
      </c>
      <c r="B913">
        <f>VLOOKUP(CuentosContados[[#This Row],[Column1]],CuentosIndexados[],3,FALSE)</f>
        <v>0</v>
      </c>
      <c r="C913">
        <f>VLOOKUP(CuentosContados[[#This Row],[Column1]],CuentosIndexados[],5,FALSE)</f>
        <v>0</v>
      </c>
      <c r="D913">
        <f>VLOOKUP(CuentosContados[[#This Row],[Column1]],CuentosIndexados[],6,FALSE)</f>
        <v>0</v>
      </c>
      <c r="E913">
        <f>VLOOKUP(CuentosContados[[#This Row],[Column1]],CuentosIndexados[],7,FALSE)</f>
        <v>0</v>
      </c>
      <c r="F913">
        <f>VLOOKUP(CuentosContados[[#This Row],[Column1]],CuentosIndexados[],8,FALSE)</f>
        <v>0</v>
      </c>
      <c r="G913">
        <f>VLOOKUP(CuentosContados[[#This Row],[Column1]],CuentosIndexados[],9,FALSE)</f>
        <v>0</v>
      </c>
      <c r="H913">
        <f>VLOOKUP(CuentosContados[[#This Row],[Column1]],CuentosIndexados[],10,FALSE)</f>
        <v>0</v>
      </c>
      <c r="I913">
        <f>VLOOKUP(CuentosContados[[#This Row],[Column1]],CuentosIndexados[],11,FALSE)</f>
        <v>0</v>
      </c>
      <c r="J913">
        <f>VLOOKUP(CuentosContados[[#This Row],[Column1]],CuentosIndexados[],12,FALSE)</f>
        <v>0</v>
      </c>
      <c r="K913">
        <f>VLOOKUP(CuentosContados[[#This Row],[Column1]],CuentosIndexados[],13,FALSE)</f>
        <v>0</v>
      </c>
      <c r="L913">
        <f>VLOOKUP(CuentosContados[[#This Row],[Column1]],CuentosIndexados[],14,FALSE)</f>
        <v>0</v>
      </c>
      <c r="M913" t="str">
        <f>VLOOKUP(CuentosContados[[#This Row],[Column1]],CuentosIndexados[],15,FALSE)</f>
        <v>tristeza</v>
      </c>
      <c r="N913">
        <f>VLOOKUP(CuentosContados[[#This Row],[Column1]],CuentosIndexados[],16,FALSE)</f>
        <v>0</v>
      </c>
      <c r="O913" t="str">
        <f>VLOOKUP(CuentosContados[[#This Row],[Column1]],CuentosIndexados[],17,FALSE)</f>
        <v>ira</v>
      </c>
      <c r="P913" t="str">
        <f>VLOOKUP(CuentosContados[[#This Row],[Column1]],CuentosIndexados[],18,FALSE)</f>
        <v>arrogancia</v>
      </c>
      <c r="Q913" t="str">
        <f>VLOOKUP(CuentosContados[[#This Row],[Column1]],CuentosIndexados[],19,FALSE)</f>
        <v>odio</v>
      </c>
      <c r="R913">
        <f>VLOOKUP(CuentosContados[[#This Row],[Column1]],CuentosIndexados[],20,FALSE)</f>
        <v>0</v>
      </c>
      <c r="S913">
        <f>VLOOKUP(CuentosContados[[#This Row],[Column1]],CuentosIndexados[],21,FALSE)</f>
        <v>0</v>
      </c>
      <c r="T913">
        <f>VLOOKUP(CuentosContados[[#This Row],[Column1]],CuentosIndexados[],22,FALSE)</f>
        <v>0</v>
      </c>
      <c r="U913">
        <f>VLOOKUP(CuentosContados[[#This Row],[Column1]],CuentosIndexados[],23,FALSE)</f>
        <v>0</v>
      </c>
      <c r="V913">
        <f>VLOOKUP(CuentosContados[[#This Row],[Column1]],CuentosIndexados[],24,FALSE)</f>
        <v>0</v>
      </c>
      <c r="W913">
        <f>VLOOKUP(CuentosContados[[#This Row],[Column1]],CuentosIndexados[],25,FALSE)</f>
        <v>0</v>
      </c>
      <c r="X913">
        <f>VLOOKUP(CuentosContados[[#This Row],[Column1]],CuentosIndexados[],26,FALSE)</f>
        <v>0</v>
      </c>
      <c r="Y913" t="str">
        <f>VLOOKUP(CuentosContados[[#This Row],[Column1]],CuentosIndexados[],27,FALSE)</f>
        <v>miedo</v>
      </c>
      <c r="Z913">
        <f>VLOOKUP(CuentosContados[[#This Row],[Column1]],CuentosIndexados[],28,FALSE)</f>
        <v>0</v>
      </c>
      <c r="AA913">
        <f>VLOOKUP(CuentosContados[[#This Row],[Column1]],CuentosIndexados[],29,FALSE)</f>
        <v>0</v>
      </c>
      <c r="AB913" t="str">
        <f>VLOOKUP(CuentosContados[[#This Row],[Column1]],CuentosIndexados[],30,FALSE)</f>
        <v>adolescencia</v>
      </c>
      <c r="AC913" t="str">
        <f>VLOOKUP(CuentosContados[[#This Row],[Column1]],CuentosIndexados[],31,FALSE)</f>
        <v>bullying</v>
      </c>
      <c r="AD913">
        <f>VLOOKUP(CuentosContados[[#This Row],[Column1]],CuentosIndexados[],32,FALSE)</f>
        <v>0</v>
      </c>
      <c r="AE913">
        <f>VLOOKUP(CuentosContados[[#This Row],[Column1]],CuentosIndexados[],33,FALSE)</f>
        <v>0</v>
      </c>
      <c r="AF913">
        <f>VLOOKUP(CuentosContados[[#This Row],[Column1]],CuentosIndexados[],34,FALSE)</f>
        <v>0</v>
      </c>
      <c r="AG913">
        <f>VLOOKUP(CuentosContados[[#This Row],[Column1]],CuentosIndexados[],35,FALSE)</f>
        <v>0</v>
      </c>
      <c r="AH913">
        <f>VLOOKUP(CuentosContados[[#This Row],[Column1]],CuentosIndexados[],36,FALSE)</f>
        <v>0</v>
      </c>
      <c r="AI913">
        <f>VLOOKUP(CuentosContados[[#This Row],[Column1]],CuentosIndexados[],37,FALSE)</f>
        <v>0</v>
      </c>
      <c r="AJ913">
        <f>VLOOKUP(CuentosContados[[#This Row],[Column1]],CuentosIndexados[],38,FALSE)</f>
        <v>0</v>
      </c>
      <c r="AK913">
        <f>VLOOKUP(CuentosContados[[#This Row],[Column1]],CuentosIndexados[],39,FALSE)</f>
        <v>0</v>
      </c>
    </row>
    <row r="914" spans="1:37" x14ac:dyDescent="0.25">
      <c r="A914" t="s">
        <v>171</v>
      </c>
      <c r="B914">
        <f>VLOOKUP(CuentosContados[[#This Row],[Column1]],CuentosIndexados[],3,FALSE)</f>
        <v>0</v>
      </c>
      <c r="C914">
        <f>VLOOKUP(CuentosContados[[#This Row],[Column1]],CuentosIndexados[],5,FALSE)</f>
        <v>0</v>
      </c>
      <c r="D914">
        <f>VLOOKUP(CuentosContados[[#This Row],[Column1]],CuentosIndexados[],6,FALSE)</f>
        <v>0</v>
      </c>
      <c r="E914">
        <f>VLOOKUP(CuentosContados[[#This Row],[Column1]],CuentosIndexados[],7,FALSE)</f>
        <v>0</v>
      </c>
      <c r="F914">
        <f>VLOOKUP(CuentosContados[[#This Row],[Column1]],CuentosIndexados[],8,FALSE)</f>
        <v>0</v>
      </c>
      <c r="G914">
        <f>VLOOKUP(CuentosContados[[#This Row],[Column1]],CuentosIndexados[],9,FALSE)</f>
        <v>0</v>
      </c>
      <c r="H914">
        <f>VLOOKUP(CuentosContados[[#This Row],[Column1]],CuentosIndexados[],10,FALSE)</f>
        <v>0</v>
      </c>
      <c r="I914">
        <f>VLOOKUP(CuentosContados[[#This Row],[Column1]],CuentosIndexados[],11,FALSE)</f>
        <v>0</v>
      </c>
      <c r="J914">
        <f>VLOOKUP(CuentosContados[[#This Row],[Column1]],CuentosIndexados[],12,FALSE)</f>
        <v>0</v>
      </c>
      <c r="K914">
        <f>VLOOKUP(CuentosContados[[#This Row],[Column1]],CuentosIndexados[],13,FALSE)</f>
        <v>0</v>
      </c>
      <c r="L914">
        <f>VLOOKUP(CuentosContados[[#This Row],[Column1]],CuentosIndexados[],14,FALSE)</f>
        <v>0</v>
      </c>
      <c r="M914" t="str">
        <f>VLOOKUP(CuentosContados[[#This Row],[Column1]],CuentosIndexados[],15,FALSE)</f>
        <v>tristeza</v>
      </c>
      <c r="N914">
        <f>VLOOKUP(CuentosContados[[#This Row],[Column1]],CuentosIndexados[],16,FALSE)</f>
        <v>0</v>
      </c>
      <c r="O914" t="str">
        <f>VLOOKUP(CuentosContados[[#This Row],[Column1]],CuentosIndexados[],17,FALSE)</f>
        <v>ira</v>
      </c>
      <c r="P914" t="str">
        <f>VLOOKUP(CuentosContados[[#This Row],[Column1]],CuentosIndexados[],18,FALSE)</f>
        <v>arrogancia</v>
      </c>
      <c r="Q914" t="str">
        <f>VLOOKUP(CuentosContados[[#This Row],[Column1]],CuentosIndexados[],19,FALSE)</f>
        <v>odio</v>
      </c>
      <c r="R914">
        <f>VLOOKUP(CuentosContados[[#This Row],[Column1]],CuentosIndexados[],20,FALSE)</f>
        <v>0</v>
      </c>
      <c r="S914">
        <f>VLOOKUP(CuentosContados[[#This Row],[Column1]],CuentosIndexados[],21,FALSE)</f>
        <v>0</v>
      </c>
      <c r="T914">
        <f>VLOOKUP(CuentosContados[[#This Row],[Column1]],CuentosIndexados[],22,FALSE)</f>
        <v>0</v>
      </c>
      <c r="U914">
        <f>VLOOKUP(CuentosContados[[#This Row],[Column1]],CuentosIndexados[],23,FALSE)</f>
        <v>0</v>
      </c>
      <c r="V914">
        <f>VLOOKUP(CuentosContados[[#This Row],[Column1]],CuentosIndexados[],24,FALSE)</f>
        <v>0</v>
      </c>
      <c r="W914">
        <f>VLOOKUP(CuentosContados[[#This Row],[Column1]],CuentosIndexados[],25,FALSE)</f>
        <v>0</v>
      </c>
      <c r="X914">
        <f>VLOOKUP(CuentosContados[[#This Row],[Column1]],CuentosIndexados[],26,FALSE)</f>
        <v>0</v>
      </c>
      <c r="Y914" t="str">
        <f>VLOOKUP(CuentosContados[[#This Row],[Column1]],CuentosIndexados[],27,FALSE)</f>
        <v>miedo</v>
      </c>
      <c r="Z914">
        <f>VLOOKUP(CuentosContados[[#This Row],[Column1]],CuentosIndexados[],28,FALSE)</f>
        <v>0</v>
      </c>
      <c r="AA914">
        <f>VLOOKUP(CuentosContados[[#This Row],[Column1]],CuentosIndexados[],29,FALSE)</f>
        <v>0</v>
      </c>
      <c r="AB914" t="str">
        <f>VLOOKUP(CuentosContados[[#This Row],[Column1]],CuentosIndexados[],30,FALSE)</f>
        <v>adolescencia</v>
      </c>
      <c r="AC914" t="str">
        <f>VLOOKUP(CuentosContados[[#This Row],[Column1]],CuentosIndexados[],31,FALSE)</f>
        <v>bullying</v>
      </c>
      <c r="AD914">
        <f>VLOOKUP(CuentosContados[[#This Row],[Column1]],CuentosIndexados[],32,FALSE)</f>
        <v>0</v>
      </c>
      <c r="AE914">
        <f>VLOOKUP(CuentosContados[[#This Row],[Column1]],CuentosIndexados[],33,FALSE)</f>
        <v>0</v>
      </c>
      <c r="AF914">
        <f>VLOOKUP(CuentosContados[[#This Row],[Column1]],CuentosIndexados[],34,FALSE)</f>
        <v>0</v>
      </c>
      <c r="AG914">
        <f>VLOOKUP(CuentosContados[[#This Row],[Column1]],CuentosIndexados[],35,FALSE)</f>
        <v>0</v>
      </c>
      <c r="AH914">
        <f>VLOOKUP(CuentosContados[[#This Row],[Column1]],CuentosIndexados[],36,FALSE)</f>
        <v>0</v>
      </c>
      <c r="AI914">
        <f>VLOOKUP(CuentosContados[[#This Row],[Column1]],CuentosIndexados[],37,FALSE)</f>
        <v>0</v>
      </c>
      <c r="AJ914">
        <f>VLOOKUP(CuentosContados[[#This Row],[Column1]],CuentosIndexados[],38,FALSE)</f>
        <v>0</v>
      </c>
      <c r="AK914">
        <f>VLOOKUP(CuentosContados[[#This Row],[Column1]],CuentosIndexados[],39,FALSE)</f>
        <v>0</v>
      </c>
    </row>
    <row r="915" spans="1:37" x14ac:dyDescent="0.25">
      <c r="A915" t="s">
        <v>171</v>
      </c>
      <c r="B915">
        <f>VLOOKUP(CuentosContados[[#This Row],[Column1]],CuentosIndexados[],3,FALSE)</f>
        <v>0</v>
      </c>
      <c r="C915">
        <f>VLOOKUP(CuentosContados[[#This Row],[Column1]],CuentosIndexados[],5,FALSE)</f>
        <v>0</v>
      </c>
      <c r="D915">
        <f>VLOOKUP(CuentosContados[[#This Row],[Column1]],CuentosIndexados[],6,FALSE)</f>
        <v>0</v>
      </c>
      <c r="E915">
        <f>VLOOKUP(CuentosContados[[#This Row],[Column1]],CuentosIndexados[],7,FALSE)</f>
        <v>0</v>
      </c>
      <c r="F915">
        <f>VLOOKUP(CuentosContados[[#This Row],[Column1]],CuentosIndexados[],8,FALSE)</f>
        <v>0</v>
      </c>
      <c r="G915">
        <f>VLOOKUP(CuentosContados[[#This Row],[Column1]],CuentosIndexados[],9,FALSE)</f>
        <v>0</v>
      </c>
      <c r="H915">
        <f>VLOOKUP(CuentosContados[[#This Row],[Column1]],CuentosIndexados[],10,FALSE)</f>
        <v>0</v>
      </c>
      <c r="I915">
        <f>VLOOKUP(CuentosContados[[#This Row],[Column1]],CuentosIndexados[],11,FALSE)</f>
        <v>0</v>
      </c>
      <c r="J915">
        <f>VLOOKUP(CuentosContados[[#This Row],[Column1]],CuentosIndexados[],12,FALSE)</f>
        <v>0</v>
      </c>
      <c r="K915">
        <f>VLOOKUP(CuentosContados[[#This Row],[Column1]],CuentosIndexados[],13,FALSE)</f>
        <v>0</v>
      </c>
      <c r="L915">
        <f>VLOOKUP(CuentosContados[[#This Row],[Column1]],CuentosIndexados[],14,FALSE)</f>
        <v>0</v>
      </c>
      <c r="M915" t="str">
        <f>VLOOKUP(CuentosContados[[#This Row],[Column1]],CuentosIndexados[],15,FALSE)</f>
        <v>tristeza</v>
      </c>
      <c r="N915">
        <f>VLOOKUP(CuentosContados[[#This Row],[Column1]],CuentosIndexados[],16,FALSE)</f>
        <v>0</v>
      </c>
      <c r="O915" t="str">
        <f>VLOOKUP(CuentosContados[[#This Row],[Column1]],CuentosIndexados[],17,FALSE)</f>
        <v>ira</v>
      </c>
      <c r="P915" t="str">
        <f>VLOOKUP(CuentosContados[[#This Row],[Column1]],CuentosIndexados[],18,FALSE)</f>
        <v>arrogancia</v>
      </c>
      <c r="Q915" t="str">
        <f>VLOOKUP(CuentosContados[[#This Row],[Column1]],CuentosIndexados[],19,FALSE)</f>
        <v>odio</v>
      </c>
      <c r="R915">
        <f>VLOOKUP(CuentosContados[[#This Row],[Column1]],CuentosIndexados[],20,FALSE)</f>
        <v>0</v>
      </c>
      <c r="S915">
        <f>VLOOKUP(CuentosContados[[#This Row],[Column1]],CuentosIndexados[],21,FALSE)</f>
        <v>0</v>
      </c>
      <c r="T915">
        <f>VLOOKUP(CuentosContados[[#This Row],[Column1]],CuentosIndexados[],22,FALSE)</f>
        <v>0</v>
      </c>
      <c r="U915">
        <f>VLOOKUP(CuentosContados[[#This Row],[Column1]],CuentosIndexados[],23,FALSE)</f>
        <v>0</v>
      </c>
      <c r="V915">
        <f>VLOOKUP(CuentosContados[[#This Row],[Column1]],CuentosIndexados[],24,FALSE)</f>
        <v>0</v>
      </c>
      <c r="W915">
        <f>VLOOKUP(CuentosContados[[#This Row],[Column1]],CuentosIndexados[],25,FALSE)</f>
        <v>0</v>
      </c>
      <c r="X915">
        <f>VLOOKUP(CuentosContados[[#This Row],[Column1]],CuentosIndexados[],26,FALSE)</f>
        <v>0</v>
      </c>
      <c r="Y915" t="str">
        <f>VLOOKUP(CuentosContados[[#This Row],[Column1]],CuentosIndexados[],27,FALSE)</f>
        <v>miedo</v>
      </c>
      <c r="Z915">
        <f>VLOOKUP(CuentosContados[[#This Row],[Column1]],CuentosIndexados[],28,FALSE)</f>
        <v>0</v>
      </c>
      <c r="AA915">
        <f>VLOOKUP(CuentosContados[[#This Row],[Column1]],CuentosIndexados[],29,FALSE)</f>
        <v>0</v>
      </c>
      <c r="AB915" t="str">
        <f>VLOOKUP(CuentosContados[[#This Row],[Column1]],CuentosIndexados[],30,FALSE)</f>
        <v>adolescencia</v>
      </c>
      <c r="AC915" t="str">
        <f>VLOOKUP(CuentosContados[[#This Row],[Column1]],CuentosIndexados[],31,FALSE)</f>
        <v>bullying</v>
      </c>
      <c r="AD915">
        <f>VLOOKUP(CuentosContados[[#This Row],[Column1]],CuentosIndexados[],32,FALSE)</f>
        <v>0</v>
      </c>
      <c r="AE915">
        <f>VLOOKUP(CuentosContados[[#This Row],[Column1]],CuentosIndexados[],33,FALSE)</f>
        <v>0</v>
      </c>
      <c r="AF915">
        <f>VLOOKUP(CuentosContados[[#This Row],[Column1]],CuentosIndexados[],34,FALSE)</f>
        <v>0</v>
      </c>
      <c r="AG915">
        <f>VLOOKUP(CuentosContados[[#This Row],[Column1]],CuentosIndexados[],35,FALSE)</f>
        <v>0</v>
      </c>
      <c r="AH915">
        <f>VLOOKUP(CuentosContados[[#This Row],[Column1]],CuentosIndexados[],36,FALSE)</f>
        <v>0</v>
      </c>
      <c r="AI915">
        <f>VLOOKUP(CuentosContados[[#This Row],[Column1]],CuentosIndexados[],37,FALSE)</f>
        <v>0</v>
      </c>
      <c r="AJ915">
        <f>VLOOKUP(CuentosContados[[#This Row],[Column1]],CuentosIndexados[],38,FALSE)</f>
        <v>0</v>
      </c>
      <c r="AK915">
        <f>VLOOKUP(CuentosContados[[#This Row],[Column1]],CuentosIndexados[],39,FALSE)</f>
        <v>0</v>
      </c>
    </row>
    <row r="916" spans="1:37" x14ac:dyDescent="0.25">
      <c r="A916" t="s">
        <v>171</v>
      </c>
      <c r="B916">
        <f>VLOOKUP(CuentosContados[[#This Row],[Column1]],CuentosIndexados[],3,FALSE)</f>
        <v>0</v>
      </c>
      <c r="C916">
        <f>VLOOKUP(CuentosContados[[#This Row],[Column1]],CuentosIndexados[],5,FALSE)</f>
        <v>0</v>
      </c>
      <c r="D916">
        <f>VLOOKUP(CuentosContados[[#This Row],[Column1]],CuentosIndexados[],6,FALSE)</f>
        <v>0</v>
      </c>
      <c r="E916">
        <f>VLOOKUP(CuentosContados[[#This Row],[Column1]],CuentosIndexados[],7,FALSE)</f>
        <v>0</v>
      </c>
      <c r="F916">
        <f>VLOOKUP(CuentosContados[[#This Row],[Column1]],CuentosIndexados[],8,FALSE)</f>
        <v>0</v>
      </c>
      <c r="G916">
        <f>VLOOKUP(CuentosContados[[#This Row],[Column1]],CuentosIndexados[],9,FALSE)</f>
        <v>0</v>
      </c>
      <c r="H916">
        <f>VLOOKUP(CuentosContados[[#This Row],[Column1]],CuentosIndexados[],10,FALSE)</f>
        <v>0</v>
      </c>
      <c r="I916">
        <f>VLOOKUP(CuentosContados[[#This Row],[Column1]],CuentosIndexados[],11,FALSE)</f>
        <v>0</v>
      </c>
      <c r="J916">
        <f>VLOOKUP(CuentosContados[[#This Row],[Column1]],CuentosIndexados[],12,FALSE)</f>
        <v>0</v>
      </c>
      <c r="K916">
        <f>VLOOKUP(CuentosContados[[#This Row],[Column1]],CuentosIndexados[],13,FALSE)</f>
        <v>0</v>
      </c>
      <c r="L916">
        <f>VLOOKUP(CuentosContados[[#This Row],[Column1]],CuentosIndexados[],14,FALSE)</f>
        <v>0</v>
      </c>
      <c r="M916" t="str">
        <f>VLOOKUP(CuentosContados[[#This Row],[Column1]],CuentosIndexados[],15,FALSE)</f>
        <v>tristeza</v>
      </c>
      <c r="N916">
        <f>VLOOKUP(CuentosContados[[#This Row],[Column1]],CuentosIndexados[],16,FALSE)</f>
        <v>0</v>
      </c>
      <c r="O916" t="str">
        <f>VLOOKUP(CuentosContados[[#This Row],[Column1]],CuentosIndexados[],17,FALSE)</f>
        <v>ira</v>
      </c>
      <c r="P916" t="str">
        <f>VLOOKUP(CuentosContados[[#This Row],[Column1]],CuentosIndexados[],18,FALSE)</f>
        <v>arrogancia</v>
      </c>
      <c r="Q916" t="str">
        <f>VLOOKUP(CuentosContados[[#This Row],[Column1]],CuentosIndexados[],19,FALSE)</f>
        <v>odio</v>
      </c>
      <c r="R916">
        <f>VLOOKUP(CuentosContados[[#This Row],[Column1]],CuentosIndexados[],20,FALSE)</f>
        <v>0</v>
      </c>
      <c r="S916">
        <f>VLOOKUP(CuentosContados[[#This Row],[Column1]],CuentosIndexados[],21,FALSE)</f>
        <v>0</v>
      </c>
      <c r="T916">
        <f>VLOOKUP(CuentosContados[[#This Row],[Column1]],CuentosIndexados[],22,FALSE)</f>
        <v>0</v>
      </c>
      <c r="U916">
        <f>VLOOKUP(CuentosContados[[#This Row],[Column1]],CuentosIndexados[],23,FALSE)</f>
        <v>0</v>
      </c>
      <c r="V916">
        <f>VLOOKUP(CuentosContados[[#This Row],[Column1]],CuentosIndexados[],24,FALSE)</f>
        <v>0</v>
      </c>
      <c r="W916">
        <f>VLOOKUP(CuentosContados[[#This Row],[Column1]],CuentosIndexados[],25,FALSE)</f>
        <v>0</v>
      </c>
      <c r="X916">
        <f>VLOOKUP(CuentosContados[[#This Row],[Column1]],CuentosIndexados[],26,FALSE)</f>
        <v>0</v>
      </c>
      <c r="Y916" t="str">
        <f>VLOOKUP(CuentosContados[[#This Row],[Column1]],CuentosIndexados[],27,FALSE)</f>
        <v>miedo</v>
      </c>
      <c r="Z916">
        <f>VLOOKUP(CuentosContados[[#This Row],[Column1]],CuentosIndexados[],28,FALSE)</f>
        <v>0</v>
      </c>
      <c r="AA916">
        <f>VLOOKUP(CuentosContados[[#This Row],[Column1]],CuentosIndexados[],29,FALSE)</f>
        <v>0</v>
      </c>
      <c r="AB916" t="str">
        <f>VLOOKUP(CuentosContados[[#This Row],[Column1]],CuentosIndexados[],30,FALSE)</f>
        <v>adolescencia</v>
      </c>
      <c r="AC916" t="str">
        <f>VLOOKUP(CuentosContados[[#This Row],[Column1]],CuentosIndexados[],31,FALSE)</f>
        <v>bullying</v>
      </c>
      <c r="AD916">
        <f>VLOOKUP(CuentosContados[[#This Row],[Column1]],CuentosIndexados[],32,FALSE)</f>
        <v>0</v>
      </c>
      <c r="AE916">
        <f>VLOOKUP(CuentosContados[[#This Row],[Column1]],CuentosIndexados[],33,FALSE)</f>
        <v>0</v>
      </c>
      <c r="AF916">
        <f>VLOOKUP(CuentosContados[[#This Row],[Column1]],CuentosIndexados[],34,FALSE)</f>
        <v>0</v>
      </c>
      <c r="AG916">
        <f>VLOOKUP(CuentosContados[[#This Row],[Column1]],CuentosIndexados[],35,FALSE)</f>
        <v>0</v>
      </c>
      <c r="AH916">
        <f>VLOOKUP(CuentosContados[[#This Row],[Column1]],CuentosIndexados[],36,FALSE)</f>
        <v>0</v>
      </c>
      <c r="AI916">
        <f>VLOOKUP(CuentosContados[[#This Row],[Column1]],CuentosIndexados[],37,FALSE)</f>
        <v>0</v>
      </c>
      <c r="AJ916">
        <f>VLOOKUP(CuentosContados[[#This Row],[Column1]],CuentosIndexados[],38,FALSE)</f>
        <v>0</v>
      </c>
      <c r="AK916">
        <f>VLOOKUP(CuentosContados[[#This Row],[Column1]],CuentosIndexados[],39,FALSE)</f>
        <v>0</v>
      </c>
    </row>
    <row r="917" spans="1:37" x14ac:dyDescent="0.25">
      <c r="A917" t="s">
        <v>171</v>
      </c>
      <c r="B917">
        <f>VLOOKUP(CuentosContados[[#This Row],[Column1]],CuentosIndexados[],3,FALSE)</f>
        <v>0</v>
      </c>
      <c r="C917">
        <f>VLOOKUP(CuentosContados[[#This Row],[Column1]],CuentosIndexados[],5,FALSE)</f>
        <v>0</v>
      </c>
      <c r="D917">
        <f>VLOOKUP(CuentosContados[[#This Row],[Column1]],CuentosIndexados[],6,FALSE)</f>
        <v>0</v>
      </c>
      <c r="E917">
        <f>VLOOKUP(CuentosContados[[#This Row],[Column1]],CuentosIndexados[],7,FALSE)</f>
        <v>0</v>
      </c>
      <c r="F917">
        <f>VLOOKUP(CuentosContados[[#This Row],[Column1]],CuentosIndexados[],8,FALSE)</f>
        <v>0</v>
      </c>
      <c r="G917">
        <f>VLOOKUP(CuentosContados[[#This Row],[Column1]],CuentosIndexados[],9,FALSE)</f>
        <v>0</v>
      </c>
      <c r="H917">
        <f>VLOOKUP(CuentosContados[[#This Row],[Column1]],CuentosIndexados[],10,FALSE)</f>
        <v>0</v>
      </c>
      <c r="I917">
        <f>VLOOKUP(CuentosContados[[#This Row],[Column1]],CuentosIndexados[],11,FALSE)</f>
        <v>0</v>
      </c>
      <c r="J917">
        <f>VLOOKUP(CuentosContados[[#This Row],[Column1]],CuentosIndexados[],12,FALSE)</f>
        <v>0</v>
      </c>
      <c r="K917">
        <f>VLOOKUP(CuentosContados[[#This Row],[Column1]],CuentosIndexados[],13,FALSE)</f>
        <v>0</v>
      </c>
      <c r="L917">
        <f>VLOOKUP(CuentosContados[[#This Row],[Column1]],CuentosIndexados[],14,FALSE)</f>
        <v>0</v>
      </c>
      <c r="M917" t="str">
        <f>VLOOKUP(CuentosContados[[#This Row],[Column1]],CuentosIndexados[],15,FALSE)</f>
        <v>tristeza</v>
      </c>
      <c r="N917">
        <f>VLOOKUP(CuentosContados[[#This Row],[Column1]],CuentosIndexados[],16,FALSE)</f>
        <v>0</v>
      </c>
      <c r="O917" t="str">
        <f>VLOOKUP(CuentosContados[[#This Row],[Column1]],CuentosIndexados[],17,FALSE)</f>
        <v>ira</v>
      </c>
      <c r="P917" t="str">
        <f>VLOOKUP(CuentosContados[[#This Row],[Column1]],CuentosIndexados[],18,FALSE)</f>
        <v>arrogancia</v>
      </c>
      <c r="Q917" t="str">
        <f>VLOOKUP(CuentosContados[[#This Row],[Column1]],CuentosIndexados[],19,FALSE)</f>
        <v>odio</v>
      </c>
      <c r="R917">
        <f>VLOOKUP(CuentosContados[[#This Row],[Column1]],CuentosIndexados[],20,FALSE)</f>
        <v>0</v>
      </c>
      <c r="S917">
        <f>VLOOKUP(CuentosContados[[#This Row],[Column1]],CuentosIndexados[],21,FALSE)</f>
        <v>0</v>
      </c>
      <c r="T917">
        <f>VLOOKUP(CuentosContados[[#This Row],[Column1]],CuentosIndexados[],22,FALSE)</f>
        <v>0</v>
      </c>
      <c r="U917">
        <f>VLOOKUP(CuentosContados[[#This Row],[Column1]],CuentosIndexados[],23,FALSE)</f>
        <v>0</v>
      </c>
      <c r="V917">
        <f>VLOOKUP(CuentosContados[[#This Row],[Column1]],CuentosIndexados[],24,FALSE)</f>
        <v>0</v>
      </c>
      <c r="W917">
        <f>VLOOKUP(CuentosContados[[#This Row],[Column1]],CuentosIndexados[],25,FALSE)</f>
        <v>0</v>
      </c>
      <c r="X917">
        <f>VLOOKUP(CuentosContados[[#This Row],[Column1]],CuentosIndexados[],26,FALSE)</f>
        <v>0</v>
      </c>
      <c r="Y917" t="str">
        <f>VLOOKUP(CuentosContados[[#This Row],[Column1]],CuentosIndexados[],27,FALSE)</f>
        <v>miedo</v>
      </c>
      <c r="Z917">
        <f>VLOOKUP(CuentosContados[[#This Row],[Column1]],CuentosIndexados[],28,FALSE)</f>
        <v>0</v>
      </c>
      <c r="AA917">
        <f>VLOOKUP(CuentosContados[[#This Row],[Column1]],CuentosIndexados[],29,FALSE)</f>
        <v>0</v>
      </c>
      <c r="AB917" t="str">
        <f>VLOOKUP(CuentosContados[[#This Row],[Column1]],CuentosIndexados[],30,FALSE)</f>
        <v>adolescencia</v>
      </c>
      <c r="AC917" t="str">
        <f>VLOOKUP(CuentosContados[[#This Row],[Column1]],CuentosIndexados[],31,FALSE)</f>
        <v>bullying</v>
      </c>
      <c r="AD917">
        <f>VLOOKUP(CuentosContados[[#This Row],[Column1]],CuentosIndexados[],32,FALSE)</f>
        <v>0</v>
      </c>
      <c r="AE917">
        <f>VLOOKUP(CuentosContados[[#This Row],[Column1]],CuentosIndexados[],33,FALSE)</f>
        <v>0</v>
      </c>
      <c r="AF917">
        <f>VLOOKUP(CuentosContados[[#This Row],[Column1]],CuentosIndexados[],34,FALSE)</f>
        <v>0</v>
      </c>
      <c r="AG917">
        <f>VLOOKUP(CuentosContados[[#This Row],[Column1]],CuentosIndexados[],35,FALSE)</f>
        <v>0</v>
      </c>
      <c r="AH917">
        <f>VLOOKUP(CuentosContados[[#This Row],[Column1]],CuentosIndexados[],36,FALSE)</f>
        <v>0</v>
      </c>
      <c r="AI917">
        <f>VLOOKUP(CuentosContados[[#This Row],[Column1]],CuentosIndexados[],37,FALSE)</f>
        <v>0</v>
      </c>
      <c r="AJ917">
        <f>VLOOKUP(CuentosContados[[#This Row],[Column1]],CuentosIndexados[],38,FALSE)</f>
        <v>0</v>
      </c>
      <c r="AK917">
        <f>VLOOKUP(CuentosContados[[#This Row],[Column1]],CuentosIndexados[],39,FALSE)</f>
        <v>0</v>
      </c>
    </row>
    <row r="918" spans="1:37" x14ac:dyDescent="0.25">
      <c r="A918" t="s">
        <v>171</v>
      </c>
      <c r="B918">
        <f>VLOOKUP(CuentosContados[[#This Row],[Column1]],CuentosIndexados[],3,FALSE)</f>
        <v>0</v>
      </c>
      <c r="C918">
        <f>VLOOKUP(CuentosContados[[#This Row],[Column1]],CuentosIndexados[],5,FALSE)</f>
        <v>0</v>
      </c>
      <c r="D918">
        <f>VLOOKUP(CuentosContados[[#This Row],[Column1]],CuentosIndexados[],6,FALSE)</f>
        <v>0</v>
      </c>
      <c r="E918">
        <f>VLOOKUP(CuentosContados[[#This Row],[Column1]],CuentosIndexados[],7,FALSE)</f>
        <v>0</v>
      </c>
      <c r="F918">
        <f>VLOOKUP(CuentosContados[[#This Row],[Column1]],CuentosIndexados[],8,FALSE)</f>
        <v>0</v>
      </c>
      <c r="G918">
        <f>VLOOKUP(CuentosContados[[#This Row],[Column1]],CuentosIndexados[],9,FALSE)</f>
        <v>0</v>
      </c>
      <c r="H918">
        <f>VLOOKUP(CuentosContados[[#This Row],[Column1]],CuentosIndexados[],10,FALSE)</f>
        <v>0</v>
      </c>
      <c r="I918">
        <f>VLOOKUP(CuentosContados[[#This Row],[Column1]],CuentosIndexados[],11,FALSE)</f>
        <v>0</v>
      </c>
      <c r="J918">
        <f>VLOOKUP(CuentosContados[[#This Row],[Column1]],CuentosIndexados[],12,FALSE)</f>
        <v>0</v>
      </c>
      <c r="K918">
        <f>VLOOKUP(CuentosContados[[#This Row],[Column1]],CuentosIndexados[],13,FALSE)</f>
        <v>0</v>
      </c>
      <c r="L918">
        <f>VLOOKUP(CuentosContados[[#This Row],[Column1]],CuentosIndexados[],14,FALSE)</f>
        <v>0</v>
      </c>
      <c r="M918" t="str">
        <f>VLOOKUP(CuentosContados[[#This Row],[Column1]],CuentosIndexados[],15,FALSE)</f>
        <v>tristeza</v>
      </c>
      <c r="N918">
        <f>VLOOKUP(CuentosContados[[#This Row],[Column1]],CuentosIndexados[],16,FALSE)</f>
        <v>0</v>
      </c>
      <c r="O918" t="str">
        <f>VLOOKUP(CuentosContados[[#This Row],[Column1]],CuentosIndexados[],17,FALSE)</f>
        <v>ira</v>
      </c>
      <c r="P918" t="str">
        <f>VLOOKUP(CuentosContados[[#This Row],[Column1]],CuentosIndexados[],18,FALSE)</f>
        <v>arrogancia</v>
      </c>
      <c r="Q918" t="str">
        <f>VLOOKUP(CuentosContados[[#This Row],[Column1]],CuentosIndexados[],19,FALSE)</f>
        <v>odio</v>
      </c>
      <c r="R918">
        <f>VLOOKUP(CuentosContados[[#This Row],[Column1]],CuentosIndexados[],20,FALSE)</f>
        <v>0</v>
      </c>
      <c r="S918">
        <f>VLOOKUP(CuentosContados[[#This Row],[Column1]],CuentosIndexados[],21,FALSE)</f>
        <v>0</v>
      </c>
      <c r="T918">
        <f>VLOOKUP(CuentosContados[[#This Row],[Column1]],CuentosIndexados[],22,FALSE)</f>
        <v>0</v>
      </c>
      <c r="U918">
        <f>VLOOKUP(CuentosContados[[#This Row],[Column1]],CuentosIndexados[],23,FALSE)</f>
        <v>0</v>
      </c>
      <c r="V918">
        <f>VLOOKUP(CuentosContados[[#This Row],[Column1]],CuentosIndexados[],24,FALSE)</f>
        <v>0</v>
      </c>
      <c r="W918">
        <f>VLOOKUP(CuentosContados[[#This Row],[Column1]],CuentosIndexados[],25,FALSE)</f>
        <v>0</v>
      </c>
      <c r="X918">
        <f>VLOOKUP(CuentosContados[[#This Row],[Column1]],CuentosIndexados[],26,FALSE)</f>
        <v>0</v>
      </c>
      <c r="Y918" t="str">
        <f>VLOOKUP(CuentosContados[[#This Row],[Column1]],CuentosIndexados[],27,FALSE)</f>
        <v>miedo</v>
      </c>
      <c r="Z918">
        <f>VLOOKUP(CuentosContados[[#This Row],[Column1]],CuentosIndexados[],28,FALSE)</f>
        <v>0</v>
      </c>
      <c r="AA918">
        <f>VLOOKUP(CuentosContados[[#This Row],[Column1]],CuentosIndexados[],29,FALSE)</f>
        <v>0</v>
      </c>
      <c r="AB918" t="str">
        <f>VLOOKUP(CuentosContados[[#This Row],[Column1]],CuentosIndexados[],30,FALSE)</f>
        <v>adolescencia</v>
      </c>
      <c r="AC918" t="str">
        <f>VLOOKUP(CuentosContados[[#This Row],[Column1]],CuentosIndexados[],31,FALSE)</f>
        <v>bullying</v>
      </c>
      <c r="AD918">
        <f>VLOOKUP(CuentosContados[[#This Row],[Column1]],CuentosIndexados[],32,FALSE)</f>
        <v>0</v>
      </c>
      <c r="AE918">
        <f>VLOOKUP(CuentosContados[[#This Row],[Column1]],CuentosIndexados[],33,FALSE)</f>
        <v>0</v>
      </c>
      <c r="AF918">
        <f>VLOOKUP(CuentosContados[[#This Row],[Column1]],CuentosIndexados[],34,FALSE)</f>
        <v>0</v>
      </c>
      <c r="AG918">
        <f>VLOOKUP(CuentosContados[[#This Row],[Column1]],CuentosIndexados[],35,FALSE)</f>
        <v>0</v>
      </c>
      <c r="AH918">
        <f>VLOOKUP(CuentosContados[[#This Row],[Column1]],CuentosIndexados[],36,FALSE)</f>
        <v>0</v>
      </c>
      <c r="AI918">
        <f>VLOOKUP(CuentosContados[[#This Row],[Column1]],CuentosIndexados[],37,FALSE)</f>
        <v>0</v>
      </c>
      <c r="AJ918">
        <f>VLOOKUP(CuentosContados[[#This Row],[Column1]],CuentosIndexados[],38,FALSE)</f>
        <v>0</v>
      </c>
      <c r="AK918">
        <f>VLOOKUP(CuentosContados[[#This Row],[Column1]],CuentosIndexados[],39,FALSE)</f>
        <v>0</v>
      </c>
    </row>
    <row r="919" spans="1:37" x14ac:dyDescent="0.25">
      <c r="A919" t="s">
        <v>171</v>
      </c>
      <c r="B919">
        <f>VLOOKUP(CuentosContados[[#This Row],[Column1]],CuentosIndexados[],3,FALSE)</f>
        <v>0</v>
      </c>
      <c r="C919">
        <f>VLOOKUP(CuentosContados[[#This Row],[Column1]],CuentosIndexados[],5,FALSE)</f>
        <v>0</v>
      </c>
      <c r="D919">
        <f>VLOOKUP(CuentosContados[[#This Row],[Column1]],CuentosIndexados[],6,FALSE)</f>
        <v>0</v>
      </c>
      <c r="E919">
        <f>VLOOKUP(CuentosContados[[#This Row],[Column1]],CuentosIndexados[],7,FALSE)</f>
        <v>0</v>
      </c>
      <c r="F919">
        <f>VLOOKUP(CuentosContados[[#This Row],[Column1]],CuentosIndexados[],8,FALSE)</f>
        <v>0</v>
      </c>
      <c r="G919">
        <f>VLOOKUP(CuentosContados[[#This Row],[Column1]],CuentosIndexados[],9,FALSE)</f>
        <v>0</v>
      </c>
      <c r="H919">
        <f>VLOOKUP(CuentosContados[[#This Row],[Column1]],CuentosIndexados[],10,FALSE)</f>
        <v>0</v>
      </c>
      <c r="I919">
        <f>VLOOKUP(CuentosContados[[#This Row],[Column1]],CuentosIndexados[],11,FALSE)</f>
        <v>0</v>
      </c>
      <c r="J919">
        <f>VLOOKUP(CuentosContados[[#This Row],[Column1]],CuentosIndexados[],12,FALSE)</f>
        <v>0</v>
      </c>
      <c r="K919">
        <f>VLOOKUP(CuentosContados[[#This Row],[Column1]],CuentosIndexados[],13,FALSE)</f>
        <v>0</v>
      </c>
      <c r="L919">
        <f>VLOOKUP(CuentosContados[[#This Row],[Column1]],CuentosIndexados[],14,FALSE)</f>
        <v>0</v>
      </c>
      <c r="M919" t="str">
        <f>VLOOKUP(CuentosContados[[#This Row],[Column1]],CuentosIndexados[],15,FALSE)</f>
        <v>tristeza</v>
      </c>
      <c r="N919">
        <f>VLOOKUP(CuentosContados[[#This Row],[Column1]],CuentosIndexados[],16,FALSE)</f>
        <v>0</v>
      </c>
      <c r="O919" t="str">
        <f>VLOOKUP(CuentosContados[[#This Row],[Column1]],CuentosIndexados[],17,FALSE)</f>
        <v>ira</v>
      </c>
      <c r="P919" t="str">
        <f>VLOOKUP(CuentosContados[[#This Row],[Column1]],CuentosIndexados[],18,FALSE)</f>
        <v>arrogancia</v>
      </c>
      <c r="Q919" t="str">
        <f>VLOOKUP(CuentosContados[[#This Row],[Column1]],CuentosIndexados[],19,FALSE)</f>
        <v>odio</v>
      </c>
      <c r="R919">
        <f>VLOOKUP(CuentosContados[[#This Row],[Column1]],CuentosIndexados[],20,FALSE)</f>
        <v>0</v>
      </c>
      <c r="S919">
        <f>VLOOKUP(CuentosContados[[#This Row],[Column1]],CuentosIndexados[],21,FALSE)</f>
        <v>0</v>
      </c>
      <c r="T919">
        <f>VLOOKUP(CuentosContados[[#This Row],[Column1]],CuentosIndexados[],22,FALSE)</f>
        <v>0</v>
      </c>
      <c r="U919">
        <f>VLOOKUP(CuentosContados[[#This Row],[Column1]],CuentosIndexados[],23,FALSE)</f>
        <v>0</v>
      </c>
      <c r="V919">
        <f>VLOOKUP(CuentosContados[[#This Row],[Column1]],CuentosIndexados[],24,FALSE)</f>
        <v>0</v>
      </c>
      <c r="W919">
        <f>VLOOKUP(CuentosContados[[#This Row],[Column1]],CuentosIndexados[],25,FALSE)</f>
        <v>0</v>
      </c>
      <c r="X919">
        <f>VLOOKUP(CuentosContados[[#This Row],[Column1]],CuentosIndexados[],26,FALSE)</f>
        <v>0</v>
      </c>
      <c r="Y919" t="str">
        <f>VLOOKUP(CuentosContados[[#This Row],[Column1]],CuentosIndexados[],27,FALSE)</f>
        <v>miedo</v>
      </c>
      <c r="Z919">
        <f>VLOOKUP(CuentosContados[[#This Row],[Column1]],CuentosIndexados[],28,FALSE)</f>
        <v>0</v>
      </c>
      <c r="AA919">
        <f>VLOOKUP(CuentosContados[[#This Row],[Column1]],CuentosIndexados[],29,FALSE)</f>
        <v>0</v>
      </c>
      <c r="AB919" t="str">
        <f>VLOOKUP(CuentosContados[[#This Row],[Column1]],CuentosIndexados[],30,FALSE)</f>
        <v>adolescencia</v>
      </c>
      <c r="AC919" t="str">
        <f>VLOOKUP(CuentosContados[[#This Row],[Column1]],CuentosIndexados[],31,FALSE)</f>
        <v>bullying</v>
      </c>
      <c r="AD919">
        <f>VLOOKUP(CuentosContados[[#This Row],[Column1]],CuentosIndexados[],32,FALSE)</f>
        <v>0</v>
      </c>
      <c r="AE919">
        <f>VLOOKUP(CuentosContados[[#This Row],[Column1]],CuentosIndexados[],33,FALSE)</f>
        <v>0</v>
      </c>
      <c r="AF919">
        <f>VLOOKUP(CuentosContados[[#This Row],[Column1]],CuentosIndexados[],34,FALSE)</f>
        <v>0</v>
      </c>
      <c r="AG919">
        <f>VLOOKUP(CuentosContados[[#This Row],[Column1]],CuentosIndexados[],35,FALSE)</f>
        <v>0</v>
      </c>
      <c r="AH919">
        <f>VLOOKUP(CuentosContados[[#This Row],[Column1]],CuentosIndexados[],36,FALSE)</f>
        <v>0</v>
      </c>
      <c r="AI919">
        <f>VLOOKUP(CuentosContados[[#This Row],[Column1]],CuentosIndexados[],37,FALSE)</f>
        <v>0</v>
      </c>
      <c r="AJ919">
        <f>VLOOKUP(CuentosContados[[#This Row],[Column1]],CuentosIndexados[],38,FALSE)</f>
        <v>0</v>
      </c>
      <c r="AK919">
        <f>VLOOKUP(CuentosContados[[#This Row],[Column1]],CuentosIndexados[],39,FALSE)</f>
        <v>0</v>
      </c>
    </row>
    <row r="920" spans="1:37" x14ac:dyDescent="0.25">
      <c r="A920" t="s">
        <v>171</v>
      </c>
      <c r="B920">
        <f>VLOOKUP(CuentosContados[[#This Row],[Column1]],CuentosIndexados[],3,FALSE)</f>
        <v>0</v>
      </c>
      <c r="C920">
        <f>VLOOKUP(CuentosContados[[#This Row],[Column1]],CuentosIndexados[],5,FALSE)</f>
        <v>0</v>
      </c>
      <c r="D920">
        <f>VLOOKUP(CuentosContados[[#This Row],[Column1]],CuentosIndexados[],6,FALSE)</f>
        <v>0</v>
      </c>
      <c r="E920">
        <f>VLOOKUP(CuentosContados[[#This Row],[Column1]],CuentosIndexados[],7,FALSE)</f>
        <v>0</v>
      </c>
      <c r="F920">
        <f>VLOOKUP(CuentosContados[[#This Row],[Column1]],CuentosIndexados[],8,FALSE)</f>
        <v>0</v>
      </c>
      <c r="G920">
        <f>VLOOKUP(CuentosContados[[#This Row],[Column1]],CuentosIndexados[],9,FALSE)</f>
        <v>0</v>
      </c>
      <c r="H920">
        <f>VLOOKUP(CuentosContados[[#This Row],[Column1]],CuentosIndexados[],10,FALSE)</f>
        <v>0</v>
      </c>
      <c r="I920">
        <f>VLOOKUP(CuentosContados[[#This Row],[Column1]],CuentosIndexados[],11,FALSE)</f>
        <v>0</v>
      </c>
      <c r="J920">
        <f>VLOOKUP(CuentosContados[[#This Row],[Column1]],CuentosIndexados[],12,FALSE)</f>
        <v>0</v>
      </c>
      <c r="K920">
        <f>VLOOKUP(CuentosContados[[#This Row],[Column1]],CuentosIndexados[],13,FALSE)</f>
        <v>0</v>
      </c>
      <c r="L920">
        <f>VLOOKUP(CuentosContados[[#This Row],[Column1]],CuentosIndexados[],14,FALSE)</f>
        <v>0</v>
      </c>
      <c r="M920" t="str">
        <f>VLOOKUP(CuentosContados[[#This Row],[Column1]],CuentosIndexados[],15,FALSE)</f>
        <v>tristeza</v>
      </c>
      <c r="N920">
        <f>VLOOKUP(CuentosContados[[#This Row],[Column1]],CuentosIndexados[],16,FALSE)</f>
        <v>0</v>
      </c>
      <c r="O920" t="str">
        <f>VLOOKUP(CuentosContados[[#This Row],[Column1]],CuentosIndexados[],17,FALSE)</f>
        <v>ira</v>
      </c>
      <c r="P920" t="str">
        <f>VLOOKUP(CuentosContados[[#This Row],[Column1]],CuentosIndexados[],18,FALSE)</f>
        <v>arrogancia</v>
      </c>
      <c r="Q920" t="str">
        <f>VLOOKUP(CuentosContados[[#This Row],[Column1]],CuentosIndexados[],19,FALSE)</f>
        <v>odio</v>
      </c>
      <c r="R920">
        <f>VLOOKUP(CuentosContados[[#This Row],[Column1]],CuentosIndexados[],20,FALSE)</f>
        <v>0</v>
      </c>
      <c r="S920">
        <f>VLOOKUP(CuentosContados[[#This Row],[Column1]],CuentosIndexados[],21,FALSE)</f>
        <v>0</v>
      </c>
      <c r="T920">
        <f>VLOOKUP(CuentosContados[[#This Row],[Column1]],CuentosIndexados[],22,FALSE)</f>
        <v>0</v>
      </c>
      <c r="U920">
        <f>VLOOKUP(CuentosContados[[#This Row],[Column1]],CuentosIndexados[],23,FALSE)</f>
        <v>0</v>
      </c>
      <c r="V920">
        <f>VLOOKUP(CuentosContados[[#This Row],[Column1]],CuentosIndexados[],24,FALSE)</f>
        <v>0</v>
      </c>
      <c r="W920">
        <f>VLOOKUP(CuentosContados[[#This Row],[Column1]],CuentosIndexados[],25,FALSE)</f>
        <v>0</v>
      </c>
      <c r="X920">
        <f>VLOOKUP(CuentosContados[[#This Row],[Column1]],CuentosIndexados[],26,FALSE)</f>
        <v>0</v>
      </c>
      <c r="Y920" t="str">
        <f>VLOOKUP(CuentosContados[[#This Row],[Column1]],CuentosIndexados[],27,FALSE)</f>
        <v>miedo</v>
      </c>
      <c r="Z920">
        <f>VLOOKUP(CuentosContados[[#This Row],[Column1]],CuentosIndexados[],28,FALSE)</f>
        <v>0</v>
      </c>
      <c r="AA920">
        <f>VLOOKUP(CuentosContados[[#This Row],[Column1]],CuentosIndexados[],29,FALSE)</f>
        <v>0</v>
      </c>
      <c r="AB920" t="str">
        <f>VLOOKUP(CuentosContados[[#This Row],[Column1]],CuentosIndexados[],30,FALSE)</f>
        <v>adolescencia</v>
      </c>
      <c r="AC920" t="str">
        <f>VLOOKUP(CuentosContados[[#This Row],[Column1]],CuentosIndexados[],31,FALSE)</f>
        <v>bullying</v>
      </c>
      <c r="AD920">
        <f>VLOOKUP(CuentosContados[[#This Row],[Column1]],CuentosIndexados[],32,FALSE)</f>
        <v>0</v>
      </c>
      <c r="AE920">
        <f>VLOOKUP(CuentosContados[[#This Row],[Column1]],CuentosIndexados[],33,FALSE)</f>
        <v>0</v>
      </c>
      <c r="AF920">
        <f>VLOOKUP(CuentosContados[[#This Row],[Column1]],CuentosIndexados[],34,FALSE)</f>
        <v>0</v>
      </c>
      <c r="AG920">
        <f>VLOOKUP(CuentosContados[[#This Row],[Column1]],CuentosIndexados[],35,FALSE)</f>
        <v>0</v>
      </c>
      <c r="AH920">
        <f>VLOOKUP(CuentosContados[[#This Row],[Column1]],CuentosIndexados[],36,FALSE)</f>
        <v>0</v>
      </c>
      <c r="AI920">
        <f>VLOOKUP(CuentosContados[[#This Row],[Column1]],CuentosIndexados[],37,FALSE)</f>
        <v>0</v>
      </c>
      <c r="AJ920">
        <f>VLOOKUP(CuentosContados[[#This Row],[Column1]],CuentosIndexados[],38,FALSE)</f>
        <v>0</v>
      </c>
      <c r="AK920">
        <f>VLOOKUP(CuentosContados[[#This Row],[Column1]],CuentosIndexados[],39,FALSE)</f>
        <v>0</v>
      </c>
    </row>
    <row r="921" spans="1:37" x14ac:dyDescent="0.25">
      <c r="A921" t="s">
        <v>171</v>
      </c>
      <c r="B921">
        <f>VLOOKUP(CuentosContados[[#This Row],[Column1]],CuentosIndexados[],3,FALSE)</f>
        <v>0</v>
      </c>
      <c r="C921">
        <f>VLOOKUP(CuentosContados[[#This Row],[Column1]],CuentosIndexados[],5,FALSE)</f>
        <v>0</v>
      </c>
      <c r="D921">
        <f>VLOOKUP(CuentosContados[[#This Row],[Column1]],CuentosIndexados[],6,FALSE)</f>
        <v>0</v>
      </c>
      <c r="E921">
        <f>VLOOKUP(CuentosContados[[#This Row],[Column1]],CuentosIndexados[],7,FALSE)</f>
        <v>0</v>
      </c>
      <c r="F921">
        <f>VLOOKUP(CuentosContados[[#This Row],[Column1]],CuentosIndexados[],8,FALSE)</f>
        <v>0</v>
      </c>
      <c r="G921">
        <f>VLOOKUP(CuentosContados[[#This Row],[Column1]],CuentosIndexados[],9,FALSE)</f>
        <v>0</v>
      </c>
      <c r="H921">
        <f>VLOOKUP(CuentosContados[[#This Row],[Column1]],CuentosIndexados[],10,FALSE)</f>
        <v>0</v>
      </c>
      <c r="I921">
        <f>VLOOKUP(CuentosContados[[#This Row],[Column1]],CuentosIndexados[],11,FALSE)</f>
        <v>0</v>
      </c>
      <c r="J921">
        <f>VLOOKUP(CuentosContados[[#This Row],[Column1]],CuentosIndexados[],12,FALSE)</f>
        <v>0</v>
      </c>
      <c r="K921">
        <f>VLOOKUP(CuentosContados[[#This Row],[Column1]],CuentosIndexados[],13,FALSE)</f>
        <v>0</v>
      </c>
      <c r="L921">
        <f>VLOOKUP(CuentosContados[[#This Row],[Column1]],CuentosIndexados[],14,FALSE)</f>
        <v>0</v>
      </c>
      <c r="M921" t="str">
        <f>VLOOKUP(CuentosContados[[#This Row],[Column1]],CuentosIndexados[],15,FALSE)</f>
        <v>tristeza</v>
      </c>
      <c r="N921">
        <f>VLOOKUP(CuentosContados[[#This Row],[Column1]],CuentosIndexados[],16,FALSE)</f>
        <v>0</v>
      </c>
      <c r="O921" t="str">
        <f>VLOOKUP(CuentosContados[[#This Row],[Column1]],CuentosIndexados[],17,FALSE)</f>
        <v>ira</v>
      </c>
      <c r="P921" t="str">
        <f>VLOOKUP(CuentosContados[[#This Row],[Column1]],CuentosIndexados[],18,FALSE)</f>
        <v>arrogancia</v>
      </c>
      <c r="Q921" t="str">
        <f>VLOOKUP(CuentosContados[[#This Row],[Column1]],CuentosIndexados[],19,FALSE)</f>
        <v>odio</v>
      </c>
      <c r="R921">
        <f>VLOOKUP(CuentosContados[[#This Row],[Column1]],CuentosIndexados[],20,FALSE)</f>
        <v>0</v>
      </c>
      <c r="S921">
        <f>VLOOKUP(CuentosContados[[#This Row],[Column1]],CuentosIndexados[],21,FALSE)</f>
        <v>0</v>
      </c>
      <c r="T921">
        <f>VLOOKUP(CuentosContados[[#This Row],[Column1]],CuentosIndexados[],22,FALSE)</f>
        <v>0</v>
      </c>
      <c r="U921">
        <f>VLOOKUP(CuentosContados[[#This Row],[Column1]],CuentosIndexados[],23,FALSE)</f>
        <v>0</v>
      </c>
      <c r="V921">
        <f>VLOOKUP(CuentosContados[[#This Row],[Column1]],CuentosIndexados[],24,FALSE)</f>
        <v>0</v>
      </c>
      <c r="W921">
        <f>VLOOKUP(CuentosContados[[#This Row],[Column1]],CuentosIndexados[],25,FALSE)</f>
        <v>0</v>
      </c>
      <c r="X921">
        <f>VLOOKUP(CuentosContados[[#This Row],[Column1]],CuentosIndexados[],26,FALSE)</f>
        <v>0</v>
      </c>
      <c r="Y921" t="str">
        <f>VLOOKUP(CuentosContados[[#This Row],[Column1]],CuentosIndexados[],27,FALSE)</f>
        <v>miedo</v>
      </c>
      <c r="Z921">
        <f>VLOOKUP(CuentosContados[[#This Row],[Column1]],CuentosIndexados[],28,FALSE)</f>
        <v>0</v>
      </c>
      <c r="AA921">
        <f>VLOOKUP(CuentosContados[[#This Row],[Column1]],CuentosIndexados[],29,FALSE)</f>
        <v>0</v>
      </c>
      <c r="AB921" t="str">
        <f>VLOOKUP(CuentosContados[[#This Row],[Column1]],CuentosIndexados[],30,FALSE)</f>
        <v>adolescencia</v>
      </c>
      <c r="AC921" t="str">
        <f>VLOOKUP(CuentosContados[[#This Row],[Column1]],CuentosIndexados[],31,FALSE)</f>
        <v>bullying</v>
      </c>
      <c r="AD921">
        <f>VLOOKUP(CuentosContados[[#This Row],[Column1]],CuentosIndexados[],32,FALSE)</f>
        <v>0</v>
      </c>
      <c r="AE921">
        <f>VLOOKUP(CuentosContados[[#This Row],[Column1]],CuentosIndexados[],33,FALSE)</f>
        <v>0</v>
      </c>
      <c r="AF921">
        <f>VLOOKUP(CuentosContados[[#This Row],[Column1]],CuentosIndexados[],34,FALSE)</f>
        <v>0</v>
      </c>
      <c r="AG921">
        <f>VLOOKUP(CuentosContados[[#This Row],[Column1]],CuentosIndexados[],35,FALSE)</f>
        <v>0</v>
      </c>
      <c r="AH921">
        <f>VLOOKUP(CuentosContados[[#This Row],[Column1]],CuentosIndexados[],36,FALSE)</f>
        <v>0</v>
      </c>
      <c r="AI921">
        <f>VLOOKUP(CuentosContados[[#This Row],[Column1]],CuentosIndexados[],37,FALSE)</f>
        <v>0</v>
      </c>
      <c r="AJ921">
        <f>VLOOKUP(CuentosContados[[#This Row],[Column1]],CuentosIndexados[],38,FALSE)</f>
        <v>0</v>
      </c>
      <c r="AK921">
        <f>VLOOKUP(CuentosContados[[#This Row],[Column1]],CuentosIndexados[],39,FALSE)</f>
        <v>0</v>
      </c>
    </row>
    <row r="922" spans="1:37" x14ac:dyDescent="0.25">
      <c r="A922" t="s">
        <v>171</v>
      </c>
      <c r="B922">
        <f>VLOOKUP(CuentosContados[[#This Row],[Column1]],CuentosIndexados[],3,FALSE)</f>
        <v>0</v>
      </c>
      <c r="C922">
        <f>VLOOKUP(CuentosContados[[#This Row],[Column1]],CuentosIndexados[],5,FALSE)</f>
        <v>0</v>
      </c>
      <c r="D922">
        <f>VLOOKUP(CuentosContados[[#This Row],[Column1]],CuentosIndexados[],6,FALSE)</f>
        <v>0</v>
      </c>
      <c r="E922">
        <f>VLOOKUP(CuentosContados[[#This Row],[Column1]],CuentosIndexados[],7,FALSE)</f>
        <v>0</v>
      </c>
      <c r="F922">
        <f>VLOOKUP(CuentosContados[[#This Row],[Column1]],CuentosIndexados[],8,FALSE)</f>
        <v>0</v>
      </c>
      <c r="G922">
        <f>VLOOKUP(CuentosContados[[#This Row],[Column1]],CuentosIndexados[],9,FALSE)</f>
        <v>0</v>
      </c>
      <c r="H922">
        <f>VLOOKUP(CuentosContados[[#This Row],[Column1]],CuentosIndexados[],10,FALSE)</f>
        <v>0</v>
      </c>
      <c r="I922">
        <f>VLOOKUP(CuentosContados[[#This Row],[Column1]],CuentosIndexados[],11,FALSE)</f>
        <v>0</v>
      </c>
      <c r="J922">
        <f>VLOOKUP(CuentosContados[[#This Row],[Column1]],CuentosIndexados[],12,FALSE)</f>
        <v>0</v>
      </c>
      <c r="K922">
        <f>VLOOKUP(CuentosContados[[#This Row],[Column1]],CuentosIndexados[],13,FALSE)</f>
        <v>0</v>
      </c>
      <c r="L922">
        <f>VLOOKUP(CuentosContados[[#This Row],[Column1]],CuentosIndexados[],14,FALSE)</f>
        <v>0</v>
      </c>
      <c r="M922" t="str">
        <f>VLOOKUP(CuentosContados[[#This Row],[Column1]],CuentosIndexados[],15,FALSE)</f>
        <v>tristeza</v>
      </c>
      <c r="N922">
        <f>VLOOKUP(CuentosContados[[#This Row],[Column1]],CuentosIndexados[],16,FALSE)</f>
        <v>0</v>
      </c>
      <c r="O922" t="str">
        <f>VLOOKUP(CuentosContados[[#This Row],[Column1]],CuentosIndexados[],17,FALSE)</f>
        <v>ira</v>
      </c>
      <c r="P922" t="str">
        <f>VLOOKUP(CuentosContados[[#This Row],[Column1]],CuentosIndexados[],18,FALSE)</f>
        <v>arrogancia</v>
      </c>
      <c r="Q922" t="str">
        <f>VLOOKUP(CuentosContados[[#This Row],[Column1]],CuentosIndexados[],19,FALSE)</f>
        <v>odio</v>
      </c>
      <c r="R922">
        <f>VLOOKUP(CuentosContados[[#This Row],[Column1]],CuentosIndexados[],20,FALSE)</f>
        <v>0</v>
      </c>
      <c r="S922">
        <f>VLOOKUP(CuentosContados[[#This Row],[Column1]],CuentosIndexados[],21,FALSE)</f>
        <v>0</v>
      </c>
      <c r="T922">
        <f>VLOOKUP(CuentosContados[[#This Row],[Column1]],CuentosIndexados[],22,FALSE)</f>
        <v>0</v>
      </c>
      <c r="U922">
        <f>VLOOKUP(CuentosContados[[#This Row],[Column1]],CuentosIndexados[],23,FALSE)</f>
        <v>0</v>
      </c>
      <c r="V922">
        <f>VLOOKUP(CuentosContados[[#This Row],[Column1]],CuentosIndexados[],24,FALSE)</f>
        <v>0</v>
      </c>
      <c r="W922">
        <f>VLOOKUP(CuentosContados[[#This Row],[Column1]],CuentosIndexados[],25,FALSE)</f>
        <v>0</v>
      </c>
      <c r="X922">
        <f>VLOOKUP(CuentosContados[[#This Row],[Column1]],CuentosIndexados[],26,FALSE)</f>
        <v>0</v>
      </c>
      <c r="Y922" t="str">
        <f>VLOOKUP(CuentosContados[[#This Row],[Column1]],CuentosIndexados[],27,FALSE)</f>
        <v>miedo</v>
      </c>
      <c r="Z922">
        <f>VLOOKUP(CuentosContados[[#This Row],[Column1]],CuentosIndexados[],28,FALSE)</f>
        <v>0</v>
      </c>
      <c r="AA922">
        <f>VLOOKUP(CuentosContados[[#This Row],[Column1]],CuentosIndexados[],29,FALSE)</f>
        <v>0</v>
      </c>
      <c r="AB922" t="str">
        <f>VLOOKUP(CuentosContados[[#This Row],[Column1]],CuentosIndexados[],30,FALSE)</f>
        <v>adolescencia</v>
      </c>
      <c r="AC922" t="str">
        <f>VLOOKUP(CuentosContados[[#This Row],[Column1]],CuentosIndexados[],31,FALSE)</f>
        <v>bullying</v>
      </c>
      <c r="AD922">
        <f>VLOOKUP(CuentosContados[[#This Row],[Column1]],CuentosIndexados[],32,FALSE)</f>
        <v>0</v>
      </c>
      <c r="AE922">
        <f>VLOOKUP(CuentosContados[[#This Row],[Column1]],CuentosIndexados[],33,FALSE)</f>
        <v>0</v>
      </c>
      <c r="AF922">
        <f>VLOOKUP(CuentosContados[[#This Row],[Column1]],CuentosIndexados[],34,FALSE)</f>
        <v>0</v>
      </c>
      <c r="AG922">
        <f>VLOOKUP(CuentosContados[[#This Row],[Column1]],CuentosIndexados[],35,FALSE)</f>
        <v>0</v>
      </c>
      <c r="AH922">
        <f>VLOOKUP(CuentosContados[[#This Row],[Column1]],CuentosIndexados[],36,FALSE)</f>
        <v>0</v>
      </c>
      <c r="AI922">
        <f>VLOOKUP(CuentosContados[[#This Row],[Column1]],CuentosIndexados[],37,FALSE)</f>
        <v>0</v>
      </c>
      <c r="AJ922">
        <f>VLOOKUP(CuentosContados[[#This Row],[Column1]],CuentosIndexados[],38,FALSE)</f>
        <v>0</v>
      </c>
      <c r="AK922">
        <f>VLOOKUP(CuentosContados[[#This Row],[Column1]],CuentosIndexados[],39,FALSE)</f>
        <v>0</v>
      </c>
    </row>
    <row r="923" spans="1:37" x14ac:dyDescent="0.25">
      <c r="A923" t="s">
        <v>171</v>
      </c>
      <c r="B923">
        <f>VLOOKUP(CuentosContados[[#This Row],[Column1]],CuentosIndexados[],3,FALSE)</f>
        <v>0</v>
      </c>
      <c r="C923">
        <f>VLOOKUP(CuentosContados[[#This Row],[Column1]],CuentosIndexados[],5,FALSE)</f>
        <v>0</v>
      </c>
      <c r="D923">
        <f>VLOOKUP(CuentosContados[[#This Row],[Column1]],CuentosIndexados[],6,FALSE)</f>
        <v>0</v>
      </c>
      <c r="E923">
        <f>VLOOKUP(CuentosContados[[#This Row],[Column1]],CuentosIndexados[],7,FALSE)</f>
        <v>0</v>
      </c>
      <c r="F923">
        <f>VLOOKUP(CuentosContados[[#This Row],[Column1]],CuentosIndexados[],8,FALSE)</f>
        <v>0</v>
      </c>
      <c r="G923">
        <f>VLOOKUP(CuentosContados[[#This Row],[Column1]],CuentosIndexados[],9,FALSE)</f>
        <v>0</v>
      </c>
      <c r="H923">
        <f>VLOOKUP(CuentosContados[[#This Row],[Column1]],CuentosIndexados[],10,FALSE)</f>
        <v>0</v>
      </c>
      <c r="I923">
        <f>VLOOKUP(CuentosContados[[#This Row],[Column1]],CuentosIndexados[],11,FALSE)</f>
        <v>0</v>
      </c>
      <c r="J923">
        <f>VLOOKUP(CuentosContados[[#This Row],[Column1]],CuentosIndexados[],12,FALSE)</f>
        <v>0</v>
      </c>
      <c r="K923">
        <f>VLOOKUP(CuentosContados[[#This Row],[Column1]],CuentosIndexados[],13,FALSE)</f>
        <v>0</v>
      </c>
      <c r="L923">
        <f>VLOOKUP(CuentosContados[[#This Row],[Column1]],CuentosIndexados[],14,FALSE)</f>
        <v>0</v>
      </c>
      <c r="M923" t="str">
        <f>VLOOKUP(CuentosContados[[#This Row],[Column1]],CuentosIndexados[],15,FALSE)</f>
        <v>tristeza</v>
      </c>
      <c r="N923">
        <f>VLOOKUP(CuentosContados[[#This Row],[Column1]],CuentosIndexados[],16,FALSE)</f>
        <v>0</v>
      </c>
      <c r="O923" t="str">
        <f>VLOOKUP(CuentosContados[[#This Row],[Column1]],CuentosIndexados[],17,FALSE)</f>
        <v>ira</v>
      </c>
      <c r="P923" t="str">
        <f>VLOOKUP(CuentosContados[[#This Row],[Column1]],CuentosIndexados[],18,FALSE)</f>
        <v>arrogancia</v>
      </c>
      <c r="Q923" t="str">
        <f>VLOOKUP(CuentosContados[[#This Row],[Column1]],CuentosIndexados[],19,FALSE)</f>
        <v>odio</v>
      </c>
      <c r="R923">
        <f>VLOOKUP(CuentosContados[[#This Row],[Column1]],CuentosIndexados[],20,FALSE)</f>
        <v>0</v>
      </c>
      <c r="S923">
        <f>VLOOKUP(CuentosContados[[#This Row],[Column1]],CuentosIndexados[],21,FALSE)</f>
        <v>0</v>
      </c>
      <c r="T923">
        <f>VLOOKUP(CuentosContados[[#This Row],[Column1]],CuentosIndexados[],22,FALSE)</f>
        <v>0</v>
      </c>
      <c r="U923">
        <f>VLOOKUP(CuentosContados[[#This Row],[Column1]],CuentosIndexados[],23,FALSE)</f>
        <v>0</v>
      </c>
      <c r="V923">
        <f>VLOOKUP(CuentosContados[[#This Row],[Column1]],CuentosIndexados[],24,FALSE)</f>
        <v>0</v>
      </c>
      <c r="W923">
        <f>VLOOKUP(CuentosContados[[#This Row],[Column1]],CuentosIndexados[],25,FALSE)</f>
        <v>0</v>
      </c>
      <c r="X923">
        <f>VLOOKUP(CuentosContados[[#This Row],[Column1]],CuentosIndexados[],26,FALSE)</f>
        <v>0</v>
      </c>
      <c r="Y923" t="str">
        <f>VLOOKUP(CuentosContados[[#This Row],[Column1]],CuentosIndexados[],27,FALSE)</f>
        <v>miedo</v>
      </c>
      <c r="Z923">
        <f>VLOOKUP(CuentosContados[[#This Row],[Column1]],CuentosIndexados[],28,FALSE)</f>
        <v>0</v>
      </c>
      <c r="AA923">
        <f>VLOOKUP(CuentosContados[[#This Row],[Column1]],CuentosIndexados[],29,FALSE)</f>
        <v>0</v>
      </c>
      <c r="AB923" t="str">
        <f>VLOOKUP(CuentosContados[[#This Row],[Column1]],CuentosIndexados[],30,FALSE)</f>
        <v>adolescencia</v>
      </c>
      <c r="AC923" t="str">
        <f>VLOOKUP(CuentosContados[[#This Row],[Column1]],CuentosIndexados[],31,FALSE)</f>
        <v>bullying</v>
      </c>
      <c r="AD923">
        <f>VLOOKUP(CuentosContados[[#This Row],[Column1]],CuentosIndexados[],32,FALSE)</f>
        <v>0</v>
      </c>
      <c r="AE923">
        <f>VLOOKUP(CuentosContados[[#This Row],[Column1]],CuentosIndexados[],33,FALSE)</f>
        <v>0</v>
      </c>
      <c r="AF923">
        <f>VLOOKUP(CuentosContados[[#This Row],[Column1]],CuentosIndexados[],34,FALSE)</f>
        <v>0</v>
      </c>
      <c r="AG923">
        <f>VLOOKUP(CuentosContados[[#This Row],[Column1]],CuentosIndexados[],35,FALSE)</f>
        <v>0</v>
      </c>
      <c r="AH923">
        <f>VLOOKUP(CuentosContados[[#This Row],[Column1]],CuentosIndexados[],36,FALSE)</f>
        <v>0</v>
      </c>
      <c r="AI923">
        <f>VLOOKUP(CuentosContados[[#This Row],[Column1]],CuentosIndexados[],37,FALSE)</f>
        <v>0</v>
      </c>
      <c r="AJ923">
        <f>VLOOKUP(CuentosContados[[#This Row],[Column1]],CuentosIndexados[],38,FALSE)</f>
        <v>0</v>
      </c>
      <c r="AK923">
        <f>VLOOKUP(CuentosContados[[#This Row],[Column1]],CuentosIndexados[],39,FALSE)</f>
        <v>0</v>
      </c>
    </row>
    <row r="924" spans="1:37" x14ac:dyDescent="0.25">
      <c r="A924" t="s">
        <v>171</v>
      </c>
      <c r="B924">
        <f>VLOOKUP(CuentosContados[[#This Row],[Column1]],CuentosIndexados[],3,FALSE)</f>
        <v>0</v>
      </c>
      <c r="C924">
        <f>VLOOKUP(CuentosContados[[#This Row],[Column1]],CuentosIndexados[],5,FALSE)</f>
        <v>0</v>
      </c>
      <c r="D924">
        <f>VLOOKUP(CuentosContados[[#This Row],[Column1]],CuentosIndexados[],6,FALSE)</f>
        <v>0</v>
      </c>
      <c r="E924">
        <f>VLOOKUP(CuentosContados[[#This Row],[Column1]],CuentosIndexados[],7,FALSE)</f>
        <v>0</v>
      </c>
      <c r="F924">
        <f>VLOOKUP(CuentosContados[[#This Row],[Column1]],CuentosIndexados[],8,FALSE)</f>
        <v>0</v>
      </c>
      <c r="G924">
        <f>VLOOKUP(CuentosContados[[#This Row],[Column1]],CuentosIndexados[],9,FALSE)</f>
        <v>0</v>
      </c>
      <c r="H924">
        <f>VLOOKUP(CuentosContados[[#This Row],[Column1]],CuentosIndexados[],10,FALSE)</f>
        <v>0</v>
      </c>
      <c r="I924">
        <f>VLOOKUP(CuentosContados[[#This Row],[Column1]],CuentosIndexados[],11,FALSE)</f>
        <v>0</v>
      </c>
      <c r="J924">
        <f>VLOOKUP(CuentosContados[[#This Row],[Column1]],CuentosIndexados[],12,FALSE)</f>
        <v>0</v>
      </c>
      <c r="K924">
        <f>VLOOKUP(CuentosContados[[#This Row],[Column1]],CuentosIndexados[],13,FALSE)</f>
        <v>0</v>
      </c>
      <c r="L924">
        <f>VLOOKUP(CuentosContados[[#This Row],[Column1]],CuentosIndexados[],14,FALSE)</f>
        <v>0</v>
      </c>
      <c r="M924" t="str">
        <f>VLOOKUP(CuentosContados[[#This Row],[Column1]],CuentosIndexados[],15,FALSE)</f>
        <v>tristeza</v>
      </c>
      <c r="N924">
        <f>VLOOKUP(CuentosContados[[#This Row],[Column1]],CuentosIndexados[],16,FALSE)</f>
        <v>0</v>
      </c>
      <c r="O924" t="str">
        <f>VLOOKUP(CuentosContados[[#This Row],[Column1]],CuentosIndexados[],17,FALSE)</f>
        <v>ira</v>
      </c>
      <c r="P924" t="str">
        <f>VLOOKUP(CuentosContados[[#This Row],[Column1]],CuentosIndexados[],18,FALSE)</f>
        <v>arrogancia</v>
      </c>
      <c r="Q924" t="str">
        <f>VLOOKUP(CuentosContados[[#This Row],[Column1]],CuentosIndexados[],19,FALSE)</f>
        <v>odio</v>
      </c>
      <c r="R924">
        <f>VLOOKUP(CuentosContados[[#This Row],[Column1]],CuentosIndexados[],20,FALSE)</f>
        <v>0</v>
      </c>
      <c r="S924">
        <f>VLOOKUP(CuentosContados[[#This Row],[Column1]],CuentosIndexados[],21,FALSE)</f>
        <v>0</v>
      </c>
      <c r="T924">
        <f>VLOOKUP(CuentosContados[[#This Row],[Column1]],CuentosIndexados[],22,FALSE)</f>
        <v>0</v>
      </c>
      <c r="U924">
        <f>VLOOKUP(CuentosContados[[#This Row],[Column1]],CuentosIndexados[],23,FALSE)</f>
        <v>0</v>
      </c>
      <c r="V924">
        <f>VLOOKUP(CuentosContados[[#This Row],[Column1]],CuentosIndexados[],24,FALSE)</f>
        <v>0</v>
      </c>
      <c r="W924">
        <f>VLOOKUP(CuentosContados[[#This Row],[Column1]],CuentosIndexados[],25,FALSE)</f>
        <v>0</v>
      </c>
      <c r="X924">
        <f>VLOOKUP(CuentosContados[[#This Row],[Column1]],CuentosIndexados[],26,FALSE)</f>
        <v>0</v>
      </c>
      <c r="Y924" t="str">
        <f>VLOOKUP(CuentosContados[[#This Row],[Column1]],CuentosIndexados[],27,FALSE)</f>
        <v>miedo</v>
      </c>
      <c r="Z924">
        <f>VLOOKUP(CuentosContados[[#This Row],[Column1]],CuentosIndexados[],28,FALSE)</f>
        <v>0</v>
      </c>
      <c r="AA924">
        <f>VLOOKUP(CuentosContados[[#This Row],[Column1]],CuentosIndexados[],29,FALSE)</f>
        <v>0</v>
      </c>
      <c r="AB924" t="str">
        <f>VLOOKUP(CuentosContados[[#This Row],[Column1]],CuentosIndexados[],30,FALSE)</f>
        <v>adolescencia</v>
      </c>
      <c r="AC924" t="str">
        <f>VLOOKUP(CuentosContados[[#This Row],[Column1]],CuentosIndexados[],31,FALSE)</f>
        <v>bullying</v>
      </c>
      <c r="AD924">
        <f>VLOOKUP(CuentosContados[[#This Row],[Column1]],CuentosIndexados[],32,FALSE)</f>
        <v>0</v>
      </c>
      <c r="AE924">
        <f>VLOOKUP(CuentosContados[[#This Row],[Column1]],CuentosIndexados[],33,FALSE)</f>
        <v>0</v>
      </c>
      <c r="AF924">
        <f>VLOOKUP(CuentosContados[[#This Row],[Column1]],CuentosIndexados[],34,FALSE)</f>
        <v>0</v>
      </c>
      <c r="AG924">
        <f>VLOOKUP(CuentosContados[[#This Row],[Column1]],CuentosIndexados[],35,FALSE)</f>
        <v>0</v>
      </c>
      <c r="AH924">
        <f>VLOOKUP(CuentosContados[[#This Row],[Column1]],CuentosIndexados[],36,FALSE)</f>
        <v>0</v>
      </c>
      <c r="AI924">
        <f>VLOOKUP(CuentosContados[[#This Row],[Column1]],CuentosIndexados[],37,FALSE)</f>
        <v>0</v>
      </c>
      <c r="AJ924">
        <f>VLOOKUP(CuentosContados[[#This Row],[Column1]],CuentosIndexados[],38,FALSE)</f>
        <v>0</v>
      </c>
      <c r="AK924">
        <f>VLOOKUP(CuentosContados[[#This Row],[Column1]],CuentosIndexados[],39,FALSE)</f>
        <v>0</v>
      </c>
    </row>
    <row r="925" spans="1:37" x14ac:dyDescent="0.25">
      <c r="A925" t="s">
        <v>171</v>
      </c>
      <c r="B925">
        <f>VLOOKUP(CuentosContados[[#This Row],[Column1]],CuentosIndexados[],3,FALSE)</f>
        <v>0</v>
      </c>
      <c r="C925">
        <f>VLOOKUP(CuentosContados[[#This Row],[Column1]],CuentosIndexados[],5,FALSE)</f>
        <v>0</v>
      </c>
      <c r="D925">
        <f>VLOOKUP(CuentosContados[[#This Row],[Column1]],CuentosIndexados[],6,FALSE)</f>
        <v>0</v>
      </c>
      <c r="E925">
        <f>VLOOKUP(CuentosContados[[#This Row],[Column1]],CuentosIndexados[],7,FALSE)</f>
        <v>0</v>
      </c>
      <c r="F925">
        <f>VLOOKUP(CuentosContados[[#This Row],[Column1]],CuentosIndexados[],8,FALSE)</f>
        <v>0</v>
      </c>
      <c r="G925">
        <f>VLOOKUP(CuentosContados[[#This Row],[Column1]],CuentosIndexados[],9,FALSE)</f>
        <v>0</v>
      </c>
      <c r="H925">
        <f>VLOOKUP(CuentosContados[[#This Row],[Column1]],CuentosIndexados[],10,FALSE)</f>
        <v>0</v>
      </c>
      <c r="I925">
        <f>VLOOKUP(CuentosContados[[#This Row],[Column1]],CuentosIndexados[],11,FALSE)</f>
        <v>0</v>
      </c>
      <c r="J925">
        <f>VLOOKUP(CuentosContados[[#This Row],[Column1]],CuentosIndexados[],12,FALSE)</f>
        <v>0</v>
      </c>
      <c r="K925">
        <f>VLOOKUP(CuentosContados[[#This Row],[Column1]],CuentosIndexados[],13,FALSE)</f>
        <v>0</v>
      </c>
      <c r="L925">
        <f>VLOOKUP(CuentosContados[[#This Row],[Column1]],CuentosIndexados[],14,FALSE)</f>
        <v>0</v>
      </c>
      <c r="M925" t="str">
        <f>VLOOKUP(CuentosContados[[#This Row],[Column1]],CuentosIndexados[],15,FALSE)</f>
        <v>tristeza</v>
      </c>
      <c r="N925">
        <f>VLOOKUP(CuentosContados[[#This Row],[Column1]],CuentosIndexados[],16,FALSE)</f>
        <v>0</v>
      </c>
      <c r="O925" t="str">
        <f>VLOOKUP(CuentosContados[[#This Row],[Column1]],CuentosIndexados[],17,FALSE)</f>
        <v>ira</v>
      </c>
      <c r="P925" t="str">
        <f>VLOOKUP(CuentosContados[[#This Row],[Column1]],CuentosIndexados[],18,FALSE)</f>
        <v>arrogancia</v>
      </c>
      <c r="Q925" t="str">
        <f>VLOOKUP(CuentosContados[[#This Row],[Column1]],CuentosIndexados[],19,FALSE)</f>
        <v>odio</v>
      </c>
      <c r="R925">
        <f>VLOOKUP(CuentosContados[[#This Row],[Column1]],CuentosIndexados[],20,FALSE)</f>
        <v>0</v>
      </c>
      <c r="S925">
        <f>VLOOKUP(CuentosContados[[#This Row],[Column1]],CuentosIndexados[],21,FALSE)</f>
        <v>0</v>
      </c>
      <c r="T925">
        <f>VLOOKUP(CuentosContados[[#This Row],[Column1]],CuentosIndexados[],22,FALSE)</f>
        <v>0</v>
      </c>
      <c r="U925">
        <f>VLOOKUP(CuentosContados[[#This Row],[Column1]],CuentosIndexados[],23,FALSE)</f>
        <v>0</v>
      </c>
      <c r="V925">
        <f>VLOOKUP(CuentosContados[[#This Row],[Column1]],CuentosIndexados[],24,FALSE)</f>
        <v>0</v>
      </c>
      <c r="W925">
        <f>VLOOKUP(CuentosContados[[#This Row],[Column1]],CuentosIndexados[],25,FALSE)</f>
        <v>0</v>
      </c>
      <c r="X925">
        <f>VLOOKUP(CuentosContados[[#This Row],[Column1]],CuentosIndexados[],26,FALSE)</f>
        <v>0</v>
      </c>
      <c r="Y925" t="str">
        <f>VLOOKUP(CuentosContados[[#This Row],[Column1]],CuentosIndexados[],27,FALSE)</f>
        <v>miedo</v>
      </c>
      <c r="Z925">
        <f>VLOOKUP(CuentosContados[[#This Row],[Column1]],CuentosIndexados[],28,FALSE)</f>
        <v>0</v>
      </c>
      <c r="AA925">
        <f>VLOOKUP(CuentosContados[[#This Row],[Column1]],CuentosIndexados[],29,FALSE)</f>
        <v>0</v>
      </c>
      <c r="AB925" t="str">
        <f>VLOOKUP(CuentosContados[[#This Row],[Column1]],CuentosIndexados[],30,FALSE)</f>
        <v>adolescencia</v>
      </c>
      <c r="AC925" t="str">
        <f>VLOOKUP(CuentosContados[[#This Row],[Column1]],CuentosIndexados[],31,FALSE)</f>
        <v>bullying</v>
      </c>
      <c r="AD925">
        <f>VLOOKUP(CuentosContados[[#This Row],[Column1]],CuentosIndexados[],32,FALSE)</f>
        <v>0</v>
      </c>
      <c r="AE925">
        <f>VLOOKUP(CuentosContados[[#This Row],[Column1]],CuentosIndexados[],33,FALSE)</f>
        <v>0</v>
      </c>
      <c r="AF925">
        <f>VLOOKUP(CuentosContados[[#This Row],[Column1]],CuentosIndexados[],34,FALSE)</f>
        <v>0</v>
      </c>
      <c r="AG925">
        <f>VLOOKUP(CuentosContados[[#This Row],[Column1]],CuentosIndexados[],35,FALSE)</f>
        <v>0</v>
      </c>
      <c r="AH925">
        <f>VLOOKUP(CuentosContados[[#This Row],[Column1]],CuentosIndexados[],36,FALSE)</f>
        <v>0</v>
      </c>
      <c r="AI925">
        <f>VLOOKUP(CuentosContados[[#This Row],[Column1]],CuentosIndexados[],37,FALSE)</f>
        <v>0</v>
      </c>
      <c r="AJ925">
        <f>VLOOKUP(CuentosContados[[#This Row],[Column1]],CuentosIndexados[],38,FALSE)</f>
        <v>0</v>
      </c>
      <c r="AK925">
        <f>VLOOKUP(CuentosContados[[#This Row],[Column1]],CuentosIndexados[],39,FALSE)</f>
        <v>0</v>
      </c>
    </row>
    <row r="926" spans="1:37" x14ac:dyDescent="0.25">
      <c r="A926" t="s">
        <v>171</v>
      </c>
      <c r="B926">
        <f>VLOOKUP(CuentosContados[[#This Row],[Column1]],CuentosIndexados[],3,FALSE)</f>
        <v>0</v>
      </c>
      <c r="C926">
        <f>VLOOKUP(CuentosContados[[#This Row],[Column1]],CuentosIndexados[],5,FALSE)</f>
        <v>0</v>
      </c>
      <c r="D926">
        <f>VLOOKUP(CuentosContados[[#This Row],[Column1]],CuentosIndexados[],6,FALSE)</f>
        <v>0</v>
      </c>
      <c r="E926">
        <f>VLOOKUP(CuentosContados[[#This Row],[Column1]],CuentosIndexados[],7,FALSE)</f>
        <v>0</v>
      </c>
      <c r="F926">
        <f>VLOOKUP(CuentosContados[[#This Row],[Column1]],CuentosIndexados[],8,FALSE)</f>
        <v>0</v>
      </c>
      <c r="G926">
        <f>VLOOKUP(CuentosContados[[#This Row],[Column1]],CuentosIndexados[],9,FALSE)</f>
        <v>0</v>
      </c>
      <c r="H926">
        <f>VLOOKUP(CuentosContados[[#This Row],[Column1]],CuentosIndexados[],10,FALSE)</f>
        <v>0</v>
      </c>
      <c r="I926">
        <f>VLOOKUP(CuentosContados[[#This Row],[Column1]],CuentosIndexados[],11,FALSE)</f>
        <v>0</v>
      </c>
      <c r="J926">
        <f>VLOOKUP(CuentosContados[[#This Row],[Column1]],CuentosIndexados[],12,FALSE)</f>
        <v>0</v>
      </c>
      <c r="K926">
        <f>VLOOKUP(CuentosContados[[#This Row],[Column1]],CuentosIndexados[],13,FALSE)</f>
        <v>0</v>
      </c>
      <c r="L926">
        <f>VLOOKUP(CuentosContados[[#This Row],[Column1]],CuentosIndexados[],14,FALSE)</f>
        <v>0</v>
      </c>
      <c r="M926" t="str">
        <f>VLOOKUP(CuentosContados[[#This Row],[Column1]],CuentosIndexados[],15,FALSE)</f>
        <v>tristeza</v>
      </c>
      <c r="N926">
        <f>VLOOKUP(CuentosContados[[#This Row],[Column1]],CuentosIndexados[],16,FALSE)</f>
        <v>0</v>
      </c>
      <c r="O926" t="str">
        <f>VLOOKUP(CuentosContados[[#This Row],[Column1]],CuentosIndexados[],17,FALSE)</f>
        <v>ira</v>
      </c>
      <c r="P926" t="str">
        <f>VLOOKUP(CuentosContados[[#This Row],[Column1]],CuentosIndexados[],18,FALSE)</f>
        <v>arrogancia</v>
      </c>
      <c r="Q926" t="str">
        <f>VLOOKUP(CuentosContados[[#This Row],[Column1]],CuentosIndexados[],19,FALSE)</f>
        <v>odio</v>
      </c>
      <c r="R926">
        <f>VLOOKUP(CuentosContados[[#This Row],[Column1]],CuentosIndexados[],20,FALSE)</f>
        <v>0</v>
      </c>
      <c r="S926">
        <f>VLOOKUP(CuentosContados[[#This Row],[Column1]],CuentosIndexados[],21,FALSE)</f>
        <v>0</v>
      </c>
      <c r="T926">
        <f>VLOOKUP(CuentosContados[[#This Row],[Column1]],CuentosIndexados[],22,FALSE)</f>
        <v>0</v>
      </c>
      <c r="U926">
        <f>VLOOKUP(CuentosContados[[#This Row],[Column1]],CuentosIndexados[],23,FALSE)</f>
        <v>0</v>
      </c>
      <c r="V926">
        <f>VLOOKUP(CuentosContados[[#This Row],[Column1]],CuentosIndexados[],24,FALSE)</f>
        <v>0</v>
      </c>
      <c r="W926">
        <f>VLOOKUP(CuentosContados[[#This Row],[Column1]],CuentosIndexados[],25,FALSE)</f>
        <v>0</v>
      </c>
      <c r="X926">
        <f>VLOOKUP(CuentosContados[[#This Row],[Column1]],CuentosIndexados[],26,FALSE)</f>
        <v>0</v>
      </c>
      <c r="Y926" t="str">
        <f>VLOOKUP(CuentosContados[[#This Row],[Column1]],CuentosIndexados[],27,FALSE)</f>
        <v>miedo</v>
      </c>
      <c r="Z926">
        <f>VLOOKUP(CuentosContados[[#This Row],[Column1]],CuentosIndexados[],28,FALSE)</f>
        <v>0</v>
      </c>
      <c r="AA926">
        <f>VLOOKUP(CuentosContados[[#This Row],[Column1]],CuentosIndexados[],29,FALSE)</f>
        <v>0</v>
      </c>
      <c r="AB926" t="str">
        <f>VLOOKUP(CuentosContados[[#This Row],[Column1]],CuentosIndexados[],30,FALSE)</f>
        <v>adolescencia</v>
      </c>
      <c r="AC926" t="str">
        <f>VLOOKUP(CuentosContados[[#This Row],[Column1]],CuentosIndexados[],31,FALSE)</f>
        <v>bullying</v>
      </c>
      <c r="AD926">
        <f>VLOOKUP(CuentosContados[[#This Row],[Column1]],CuentosIndexados[],32,FALSE)</f>
        <v>0</v>
      </c>
      <c r="AE926">
        <f>VLOOKUP(CuentosContados[[#This Row],[Column1]],CuentosIndexados[],33,FALSE)</f>
        <v>0</v>
      </c>
      <c r="AF926">
        <f>VLOOKUP(CuentosContados[[#This Row],[Column1]],CuentosIndexados[],34,FALSE)</f>
        <v>0</v>
      </c>
      <c r="AG926">
        <f>VLOOKUP(CuentosContados[[#This Row],[Column1]],CuentosIndexados[],35,FALSE)</f>
        <v>0</v>
      </c>
      <c r="AH926">
        <f>VLOOKUP(CuentosContados[[#This Row],[Column1]],CuentosIndexados[],36,FALSE)</f>
        <v>0</v>
      </c>
      <c r="AI926">
        <f>VLOOKUP(CuentosContados[[#This Row],[Column1]],CuentosIndexados[],37,FALSE)</f>
        <v>0</v>
      </c>
      <c r="AJ926">
        <f>VLOOKUP(CuentosContados[[#This Row],[Column1]],CuentosIndexados[],38,FALSE)</f>
        <v>0</v>
      </c>
      <c r="AK926">
        <f>VLOOKUP(CuentosContados[[#This Row],[Column1]],CuentosIndexados[],39,FALSE)</f>
        <v>0</v>
      </c>
    </row>
    <row r="927" spans="1:37" x14ac:dyDescent="0.25">
      <c r="A927" t="s">
        <v>171</v>
      </c>
      <c r="B927">
        <f>VLOOKUP(CuentosContados[[#This Row],[Column1]],CuentosIndexados[],3,FALSE)</f>
        <v>0</v>
      </c>
      <c r="C927">
        <f>VLOOKUP(CuentosContados[[#This Row],[Column1]],CuentosIndexados[],5,FALSE)</f>
        <v>0</v>
      </c>
      <c r="D927">
        <f>VLOOKUP(CuentosContados[[#This Row],[Column1]],CuentosIndexados[],6,FALSE)</f>
        <v>0</v>
      </c>
      <c r="E927">
        <f>VLOOKUP(CuentosContados[[#This Row],[Column1]],CuentosIndexados[],7,FALSE)</f>
        <v>0</v>
      </c>
      <c r="F927">
        <f>VLOOKUP(CuentosContados[[#This Row],[Column1]],CuentosIndexados[],8,FALSE)</f>
        <v>0</v>
      </c>
      <c r="G927">
        <f>VLOOKUP(CuentosContados[[#This Row],[Column1]],CuentosIndexados[],9,FALSE)</f>
        <v>0</v>
      </c>
      <c r="H927">
        <f>VLOOKUP(CuentosContados[[#This Row],[Column1]],CuentosIndexados[],10,FALSE)</f>
        <v>0</v>
      </c>
      <c r="I927">
        <f>VLOOKUP(CuentosContados[[#This Row],[Column1]],CuentosIndexados[],11,FALSE)</f>
        <v>0</v>
      </c>
      <c r="J927">
        <f>VLOOKUP(CuentosContados[[#This Row],[Column1]],CuentosIndexados[],12,FALSE)</f>
        <v>0</v>
      </c>
      <c r="K927">
        <f>VLOOKUP(CuentosContados[[#This Row],[Column1]],CuentosIndexados[],13,FALSE)</f>
        <v>0</v>
      </c>
      <c r="L927">
        <f>VLOOKUP(CuentosContados[[#This Row],[Column1]],CuentosIndexados[],14,FALSE)</f>
        <v>0</v>
      </c>
      <c r="M927" t="str">
        <f>VLOOKUP(CuentosContados[[#This Row],[Column1]],CuentosIndexados[],15,FALSE)</f>
        <v>tristeza</v>
      </c>
      <c r="N927">
        <f>VLOOKUP(CuentosContados[[#This Row],[Column1]],CuentosIndexados[],16,FALSE)</f>
        <v>0</v>
      </c>
      <c r="O927" t="str">
        <f>VLOOKUP(CuentosContados[[#This Row],[Column1]],CuentosIndexados[],17,FALSE)</f>
        <v>ira</v>
      </c>
      <c r="P927" t="str">
        <f>VLOOKUP(CuentosContados[[#This Row],[Column1]],CuentosIndexados[],18,FALSE)</f>
        <v>arrogancia</v>
      </c>
      <c r="Q927" t="str">
        <f>VLOOKUP(CuentosContados[[#This Row],[Column1]],CuentosIndexados[],19,FALSE)</f>
        <v>odio</v>
      </c>
      <c r="R927">
        <f>VLOOKUP(CuentosContados[[#This Row],[Column1]],CuentosIndexados[],20,FALSE)</f>
        <v>0</v>
      </c>
      <c r="S927">
        <f>VLOOKUP(CuentosContados[[#This Row],[Column1]],CuentosIndexados[],21,FALSE)</f>
        <v>0</v>
      </c>
      <c r="T927">
        <f>VLOOKUP(CuentosContados[[#This Row],[Column1]],CuentosIndexados[],22,FALSE)</f>
        <v>0</v>
      </c>
      <c r="U927">
        <f>VLOOKUP(CuentosContados[[#This Row],[Column1]],CuentosIndexados[],23,FALSE)</f>
        <v>0</v>
      </c>
      <c r="V927">
        <f>VLOOKUP(CuentosContados[[#This Row],[Column1]],CuentosIndexados[],24,FALSE)</f>
        <v>0</v>
      </c>
      <c r="W927">
        <f>VLOOKUP(CuentosContados[[#This Row],[Column1]],CuentosIndexados[],25,FALSE)</f>
        <v>0</v>
      </c>
      <c r="X927">
        <f>VLOOKUP(CuentosContados[[#This Row],[Column1]],CuentosIndexados[],26,FALSE)</f>
        <v>0</v>
      </c>
      <c r="Y927" t="str">
        <f>VLOOKUP(CuentosContados[[#This Row],[Column1]],CuentosIndexados[],27,FALSE)</f>
        <v>miedo</v>
      </c>
      <c r="Z927">
        <f>VLOOKUP(CuentosContados[[#This Row],[Column1]],CuentosIndexados[],28,FALSE)</f>
        <v>0</v>
      </c>
      <c r="AA927">
        <f>VLOOKUP(CuentosContados[[#This Row],[Column1]],CuentosIndexados[],29,FALSE)</f>
        <v>0</v>
      </c>
      <c r="AB927" t="str">
        <f>VLOOKUP(CuentosContados[[#This Row],[Column1]],CuentosIndexados[],30,FALSE)</f>
        <v>adolescencia</v>
      </c>
      <c r="AC927" t="str">
        <f>VLOOKUP(CuentosContados[[#This Row],[Column1]],CuentosIndexados[],31,FALSE)</f>
        <v>bullying</v>
      </c>
      <c r="AD927">
        <f>VLOOKUP(CuentosContados[[#This Row],[Column1]],CuentosIndexados[],32,FALSE)</f>
        <v>0</v>
      </c>
      <c r="AE927">
        <f>VLOOKUP(CuentosContados[[#This Row],[Column1]],CuentosIndexados[],33,FALSE)</f>
        <v>0</v>
      </c>
      <c r="AF927">
        <f>VLOOKUP(CuentosContados[[#This Row],[Column1]],CuentosIndexados[],34,FALSE)</f>
        <v>0</v>
      </c>
      <c r="AG927">
        <f>VLOOKUP(CuentosContados[[#This Row],[Column1]],CuentosIndexados[],35,FALSE)</f>
        <v>0</v>
      </c>
      <c r="AH927">
        <f>VLOOKUP(CuentosContados[[#This Row],[Column1]],CuentosIndexados[],36,FALSE)</f>
        <v>0</v>
      </c>
      <c r="AI927">
        <f>VLOOKUP(CuentosContados[[#This Row],[Column1]],CuentosIndexados[],37,FALSE)</f>
        <v>0</v>
      </c>
      <c r="AJ927">
        <f>VLOOKUP(CuentosContados[[#This Row],[Column1]],CuentosIndexados[],38,FALSE)</f>
        <v>0</v>
      </c>
      <c r="AK927">
        <f>VLOOKUP(CuentosContados[[#This Row],[Column1]],CuentosIndexados[],39,FALSE)</f>
        <v>0</v>
      </c>
    </row>
    <row r="928" spans="1:37" x14ac:dyDescent="0.25">
      <c r="A928" t="s">
        <v>171</v>
      </c>
      <c r="B928">
        <f>VLOOKUP(CuentosContados[[#This Row],[Column1]],CuentosIndexados[],3,FALSE)</f>
        <v>0</v>
      </c>
      <c r="C928">
        <f>VLOOKUP(CuentosContados[[#This Row],[Column1]],CuentosIndexados[],5,FALSE)</f>
        <v>0</v>
      </c>
      <c r="D928">
        <f>VLOOKUP(CuentosContados[[#This Row],[Column1]],CuentosIndexados[],6,FALSE)</f>
        <v>0</v>
      </c>
      <c r="E928">
        <f>VLOOKUP(CuentosContados[[#This Row],[Column1]],CuentosIndexados[],7,FALSE)</f>
        <v>0</v>
      </c>
      <c r="F928">
        <f>VLOOKUP(CuentosContados[[#This Row],[Column1]],CuentosIndexados[],8,FALSE)</f>
        <v>0</v>
      </c>
      <c r="G928">
        <f>VLOOKUP(CuentosContados[[#This Row],[Column1]],CuentosIndexados[],9,FALSE)</f>
        <v>0</v>
      </c>
      <c r="H928">
        <f>VLOOKUP(CuentosContados[[#This Row],[Column1]],CuentosIndexados[],10,FALSE)</f>
        <v>0</v>
      </c>
      <c r="I928">
        <f>VLOOKUP(CuentosContados[[#This Row],[Column1]],CuentosIndexados[],11,FALSE)</f>
        <v>0</v>
      </c>
      <c r="J928">
        <f>VLOOKUP(CuentosContados[[#This Row],[Column1]],CuentosIndexados[],12,FALSE)</f>
        <v>0</v>
      </c>
      <c r="K928">
        <f>VLOOKUP(CuentosContados[[#This Row],[Column1]],CuentosIndexados[],13,FALSE)</f>
        <v>0</v>
      </c>
      <c r="L928">
        <f>VLOOKUP(CuentosContados[[#This Row],[Column1]],CuentosIndexados[],14,FALSE)</f>
        <v>0</v>
      </c>
      <c r="M928" t="str">
        <f>VLOOKUP(CuentosContados[[#This Row],[Column1]],CuentosIndexados[],15,FALSE)</f>
        <v>tristeza</v>
      </c>
      <c r="N928">
        <f>VLOOKUP(CuentosContados[[#This Row],[Column1]],CuentosIndexados[],16,FALSE)</f>
        <v>0</v>
      </c>
      <c r="O928" t="str">
        <f>VLOOKUP(CuentosContados[[#This Row],[Column1]],CuentosIndexados[],17,FALSE)</f>
        <v>ira</v>
      </c>
      <c r="P928" t="str">
        <f>VLOOKUP(CuentosContados[[#This Row],[Column1]],CuentosIndexados[],18,FALSE)</f>
        <v>arrogancia</v>
      </c>
      <c r="Q928" t="str">
        <f>VLOOKUP(CuentosContados[[#This Row],[Column1]],CuentosIndexados[],19,FALSE)</f>
        <v>odio</v>
      </c>
      <c r="R928">
        <f>VLOOKUP(CuentosContados[[#This Row],[Column1]],CuentosIndexados[],20,FALSE)</f>
        <v>0</v>
      </c>
      <c r="S928">
        <f>VLOOKUP(CuentosContados[[#This Row],[Column1]],CuentosIndexados[],21,FALSE)</f>
        <v>0</v>
      </c>
      <c r="T928">
        <f>VLOOKUP(CuentosContados[[#This Row],[Column1]],CuentosIndexados[],22,FALSE)</f>
        <v>0</v>
      </c>
      <c r="U928">
        <f>VLOOKUP(CuentosContados[[#This Row],[Column1]],CuentosIndexados[],23,FALSE)</f>
        <v>0</v>
      </c>
      <c r="V928">
        <f>VLOOKUP(CuentosContados[[#This Row],[Column1]],CuentosIndexados[],24,FALSE)</f>
        <v>0</v>
      </c>
      <c r="W928">
        <f>VLOOKUP(CuentosContados[[#This Row],[Column1]],CuentosIndexados[],25,FALSE)</f>
        <v>0</v>
      </c>
      <c r="X928">
        <f>VLOOKUP(CuentosContados[[#This Row],[Column1]],CuentosIndexados[],26,FALSE)</f>
        <v>0</v>
      </c>
      <c r="Y928" t="str">
        <f>VLOOKUP(CuentosContados[[#This Row],[Column1]],CuentosIndexados[],27,FALSE)</f>
        <v>miedo</v>
      </c>
      <c r="Z928">
        <f>VLOOKUP(CuentosContados[[#This Row],[Column1]],CuentosIndexados[],28,FALSE)</f>
        <v>0</v>
      </c>
      <c r="AA928">
        <f>VLOOKUP(CuentosContados[[#This Row],[Column1]],CuentosIndexados[],29,FALSE)</f>
        <v>0</v>
      </c>
      <c r="AB928" t="str">
        <f>VLOOKUP(CuentosContados[[#This Row],[Column1]],CuentosIndexados[],30,FALSE)</f>
        <v>adolescencia</v>
      </c>
      <c r="AC928" t="str">
        <f>VLOOKUP(CuentosContados[[#This Row],[Column1]],CuentosIndexados[],31,FALSE)</f>
        <v>bullying</v>
      </c>
      <c r="AD928">
        <f>VLOOKUP(CuentosContados[[#This Row],[Column1]],CuentosIndexados[],32,FALSE)</f>
        <v>0</v>
      </c>
      <c r="AE928">
        <f>VLOOKUP(CuentosContados[[#This Row],[Column1]],CuentosIndexados[],33,FALSE)</f>
        <v>0</v>
      </c>
      <c r="AF928">
        <f>VLOOKUP(CuentosContados[[#This Row],[Column1]],CuentosIndexados[],34,FALSE)</f>
        <v>0</v>
      </c>
      <c r="AG928">
        <f>VLOOKUP(CuentosContados[[#This Row],[Column1]],CuentosIndexados[],35,FALSE)</f>
        <v>0</v>
      </c>
      <c r="AH928">
        <f>VLOOKUP(CuentosContados[[#This Row],[Column1]],CuentosIndexados[],36,FALSE)</f>
        <v>0</v>
      </c>
      <c r="AI928">
        <f>VLOOKUP(CuentosContados[[#This Row],[Column1]],CuentosIndexados[],37,FALSE)</f>
        <v>0</v>
      </c>
      <c r="AJ928">
        <f>VLOOKUP(CuentosContados[[#This Row],[Column1]],CuentosIndexados[],38,FALSE)</f>
        <v>0</v>
      </c>
      <c r="AK928">
        <f>VLOOKUP(CuentosContados[[#This Row],[Column1]],CuentosIndexados[],39,FALSE)</f>
        <v>0</v>
      </c>
    </row>
    <row r="929" spans="1:37" x14ac:dyDescent="0.25">
      <c r="A929" t="s">
        <v>171</v>
      </c>
      <c r="B929">
        <f>VLOOKUP(CuentosContados[[#This Row],[Column1]],CuentosIndexados[],3,FALSE)</f>
        <v>0</v>
      </c>
      <c r="C929">
        <f>VLOOKUP(CuentosContados[[#This Row],[Column1]],CuentosIndexados[],5,FALSE)</f>
        <v>0</v>
      </c>
      <c r="D929">
        <f>VLOOKUP(CuentosContados[[#This Row],[Column1]],CuentosIndexados[],6,FALSE)</f>
        <v>0</v>
      </c>
      <c r="E929">
        <f>VLOOKUP(CuentosContados[[#This Row],[Column1]],CuentosIndexados[],7,FALSE)</f>
        <v>0</v>
      </c>
      <c r="F929">
        <f>VLOOKUP(CuentosContados[[#This Row],[Column1]],CuentosIndexados[],8,FALSE)</f>
        <v>0</v>
      </c>
      <c r="G929">
        <f>VLOOKUP(CuentosContados[[#This Row],[Column1]],CuentosIndexados[],9,FALSE)</f>
        <v>0</v>
      </c>
      <c r="H929">
        <f>VLOOKUP(CuentosContados[[#This Row],[Column1]],CuentosIndexados[],10,FALSE)</f>
        <v>0</v>
      </c>
      <c r="I929">
        <f>VLOOKUP(CuentosContados[[#This Row],[Column1]],CuentosIndexados[],11,FALSE)</f>
        <v>0</v>
      </c>
      <c r="J929">
        <f>VLOOKUP(CuentosContados[[#This Row],[Column1]],CuentosIndexados[],12,FALSE)</f>
        <v>0</v>
      </c>
      <c r="K929">
        <f>VLOOKUP(CuentosContados[[#This Row],[Column1]],CuentosIndexados[],13,FALSE)</f>
        <v>0</v>
      </c>
      <c r="L929">
        <f>VLOOKUP(CuentosContados[[#This Row],[Column1]],CuentosIndexados[],14,FALSE)</f>
        <v>0</v>
      </c>
      <c r="M929" t="str">
        <f>VLOOKUP(CuentosContados[[#This Row],[Column1]],CuentosIndexados[],15,FALSE)</f>
        <v>tristeza</v>
      </c>
      <c r="N929">
        <f>VLOOKUP(CuentosContados[[#This Row],[Column1]],CuentosIndexados[],16,FALSE)</f>
        <v>0</v>
      </c>
      <c r="O929" t="str">
        <f>VLOOKUP(CuentosContados[[#This Row],[Column1]],CuentosIndexados[],17,FALSE)</f>
        <v>ira</v>
      </c>
      <c r="P929" t="str">
        <f>VLOOKUP(CuentosContados[[#This Row],[Column1]],CuentosIndexados[],18,FALSE)</f>
        <v>arrogancia</v>
      </c>
      <c r="Q929" t="str">
        <f>VLOOKUP(CuentosContados[[#This Row],[Column1]],CuentosIndexados[],19,FALSE)</f>
        <v>odio</v>
      </c>
      <c r="R929">
        <f>VLOOKUP(CuentosContados[[#This Row],[Column1]],CuentosIndexados[],20,FALSE)</f>
        <v>0</v>
      </c>
      <c r="S929">
        <f>VLOOKUP(CuentosContados[[#This Row],[Column1]],CuentosIndexados[],21,FALSE)</f>
        <v>0</v>
      </c>
      <c r="T929">
        <f>VLOOKUP(CuentosContados[[#This Row],[Column1]],CuentosIndexados[],22,FALSE)</f>
        <v>0</v>
      </c>
      <c r="U929">
        <f>VLOOKUP(CuentosContados[[#This Row],[Column1]],CuentosIndexados[],23,FALSE)</f>
        <v>0</v>
      </c>
      <c r="V929">
        <f>VLOOKUP(CuentosContados[[#This Row],[Column1]],CuentosIndexados[],24,FALSE)</f>
        <v>0</v>
      </c>
      <c r="W929">
        <f>VLOOKUP(CuentosContados[[#This Row],[Column1]],CuentosIndexados[],25,FALSE)</f>
        <v>0</v>
      </c>
      <c r="X929">
        <f>VLOOKUP(CuentosContados[[#This Row],[Column1]],CuentosIndexados[],26,FALSE)</f>
        <v>0</v>
      </c>
      <c r="Y929" t="str">
        <f>VLOOKUP(CuentosContados[[#This Row],[Column1]],CuentosIndexados[],27,FALSE)</f>
        <v>miedo</v>
      </c>
      <c r="Z929">
        <f>VLOOKUP(CuentosContados[[#This Row],[Column1]],CuentosIndexados[],28,FALSE)</f>
        <v>0</v>
      </c>
      <c r="AA929">
        <f>VLOOKUP(CuentosContados[[#This Row],[Column1]],CuentosIndexados[],29,FALSE)</f>
        <v>0</v>
      </c>
      <c r="AB929" t="str">
        <f>VLOOKUP(CuentosContados[[#This Row],[Column1]],CuentosIndexados[],30,FALSE)</f>
        <v>adolescencia</v>
      </c>
      <c r="AC929" t="str">
        <f>VLOOKUP(CuentosContados[[#This Row],[Column1]],CuentosIndexados[],31,FALSE)</f>
        <v>bullying</v>
      </c>
      <c r="AD929">
        <f>VLOOKUP(CuentosContados[[#This Row],[Column1]],CuentosIndexados[],32,FALSE)</f>
        <v>0</v>
      </c>
      <c r="AE929">
        <f>VLOOKUP(CuentosContados[[#This Row],[Column1]],CuentosIndexados[],33,FALSE)</f>
        <v>0</v>
      </c>
      <c r="AF929">
        <f>VLOOKUP(CuentosContados[[#This Row],[Column1]],CuentosIndexados[],34,FALSE)</f>
        <v>0</v>
      </c>
      <c r="AG929">
        <f>VLOOKUP(CuentosContados[[#This Row],[Column1]],CuentosIndexados[],35,FALSE)</f>
        <v>0</v>
      </c>
      <c r="AH929">
        <f>VLOOKUP(CuentosContados[[#This Row],[Column1]],CuentosIndexados[],36,FALSE)</f>
        <v>0</v>
      </c>
      <c r="AI929">
        <f>VLOOKUP(CuentosContados[[#This Row],[Column1]],CuentosIndexados[],37,FALSE)</f>
        <v>0</v>
      </c>
      <c r="AJ929">
        <f>VLOOKUP(CuentosContados[[#This Row],[Column1]],CuentosIndexados[],38,FALSE)</f>
        <v>0</v>
      </c>
      <c r="AK929">
        <f>VLOOKUP(CuentosContados[[#This Row],[Column1]],CuentosIndexados[],39,FALSE)</f>
        <v>0</v>
      </c>
    </row>
    <row r="930" spans="1:37" x14ac:dyDescent="0.25">
      <c r="A930" t="s">
        <v>174</v>
      </c>
      <c r="B930">
        <f>VLOOKUP(CuentosContados[[#This Row],[Column1]],CuentosIndexados[],3,FALSE)</f>
        <v>0</v>
      </c>
      <c r="C930">
        <f>VLOOKUP(CuentosContados[[#This Row],[Column1]],CuentosIndexados[],5,FALSE)</f>
        <v>0</v>
      </c>
      <c r="D930">
        <f>VLOOKUP(CuentosContados[[#This Row],[Column1]],CuentosIndexados[],6,FALSE)</f>
        <v>0</v>
      </c>
      <c r="E930">
        <f>VLOOKUP(CuentosContados[[#This Row],[Column1]],CuentosIndexados[],7,FALSE)</f>
        <v>0</v>
      </c>
      <c r="F930">
        <f>VLOOKUP(CuentosContados[[#This Row],[Column1]],CuentosIndexados[],8,FALSE)</f>
        <v>0</v>
      </c>
      <c r="G930">
        <f>VLOOKUP(CuentosContados[[#This Row],[Column1]],CuentosIndexados[],9,FALSE)</f>
        <v>0</v>
      </c>
      <c r="H930">
        <f>VLOOKUP(CuentosContados[[#This Row],[Column1]],CuentosIndexados[],10,FALSE)</f>
        <v>0</v>
      </c>
      <c r="I930">
        <f>VLOOKUP(CuentosContados[[#This Row],[Column1]],CuentosIndexados[],11,FALSE)</f>
        <v>0</v>
      </c>
      <c r="J930">
        <f>VLOOKUP(CuentosContados[[#This Row],[Column1]],CuentosIndexados[],12,FALSE)</f>
        <v>0</v>
      </c>
      <c r="K930">
        <f>VLOOKUP(CuentosContados[[#This Row],[Column1]],CuentosIndexados[],13,FALSE)</f>
        <v>0</v>
      </c>
      <c r="L930" t="str">
        <f>VLOOKUP(CuentosContados[[#This Row],[Column1]],CuentosIndexados[],14,FALSE)</f>
        <v>duda</v>
      </c>
      <c r="M930">
        <f>VLOOKUP(CuentosContados[[#This Row],[Column1]],CuentosIndexados[],15,FALSE)</f>
        <v>0</v>
      </c>
      <c r="N930">
        <f>VLOOKUP(CuentosContados[[#This Row],[Column1]],CuentosIndexados[],16,FALSE)</f>
        <v>0</v>
      </c>
      <c r="O930">
        <f>VLOOKUP(CuentosContados[[#This Row],[Column1]],CuentosIndexados[],17,FALSE)</f>
        <v>0</v>
      </c>
      <c r="P930">
        <f>VLOOKUP(CuentosContados[[#This Row],[Column1]],CuentosIndexados[],18,FALSE)</f>
        <v>0</v>
      </c>
      <c r="Q930">
        <f>VLOOKUP(CuentosContados[[#This Row],[Column1]],CuentosIndexados[],19,FALSE)</f>
        <v>0</v>
      </c>
      <c r="R930">
        <f>VLOOKUP(CuentosContados[[#This Row],[Column1]],CuentosIndexados[],20,FALSE)</f>
        <v>0</v>
      </c>
      <c r="S930">
        <f>VLOOKUP(CuentosContados[[#This Row],[Column1]],CuentosIndexados[],21,FALSE)</f>
        <v>0</v>
      </c>
      <c r="T930">
        <f>VLOOKUP(CuentosContados[[#This Row],[Column1]],CuentosIndexados[],22,FALSE)</f>
        <v>0</v>
      </c>
      <c r="U930">
        <f>VLOOKUP(CuentosContados[[#This Row],[Column1]],CuentosIndexados[],23,FALSE)</f>
        <v>0</v>
      </c>
      <c r="V930">
        <f>VLOOKUP(CuentosContados[[#This Row],[Column1]],CuentosIndexados[],24,FALSE)</f>
        <v>0</v>
      </c>
      <c r="W930">
        <f>VLOOKUP(CuentosContados[[#This Row],[Column1]],CuentosIndexados[],25,FALSE)</f>
        <v>0</v>
      </c>
      <c r="X930">
        <f>VLOOKUP(CuentosContados[[#This Row],[Column1]],CuentosIndexados[],26,FALSE)</f>
        <v>0</v>
      </c>
      <c r="Y930">
        <f>VLOOKUP(CuentosContados[[#This Row],[Column1]],CuentosIndexados[],27,FALSE)</f>
        <v>0</v>
      </c>
      <c r="Z930">
        <f>VLOOKUP(CuentosContados[[#This Row],[Column1]],CuentosIndexados[],28,FALSE)</f>
        <v>0</v>
      </c>
      <c r="AA930">
        <f>VLOOKUP(CuentosContados[[#This Row],[Column1]],CuentosIndexados[],29,FALSE)</f>
        <v>0</v>
      </c>
      <c r="AB930">
        <f>VLOOKUP(CuentosContados[[#This Row],[Column1]],CuentosIndexados[],30,FALSE)</f>
        <v>0</v>
      </c>
      <c r="AC930">
        <f>VLOOKUP(CuentosContados[[#This Row],[Column1]],CuentosIndexados[],31,FALSE)</f>
        <v>0</v>
      </c>
      <c r="AD930">
        <f>VLOOKUP(CuentosContados[[#This Row],[Column1]],CuentosIndexados[],32,FALSE)</f>
        <v>0</v>
      </c>
      <c r="AE930">
        <f>VLOOKUP(CuentosContados[[#This Row],[Column1]],CuentosIndexados[],33,FALSE)</f>
        <v>0</v>
      </c>
      <c r="AF930">
        <f>VLOOKUP(CuentosContados[[#This Row],[Column1]],CuentosIndexados[],34,FALSE)</f>
        <v>0</v>
      </c>
      <c r="AG930">
        <f>VLOOKUP(CuentosContados[[#This Row],[Column1]],CuentosIndexados[],35,FALSE)</f>
        <v>0</v>
      </c>
      <c r="AH930">
        <f>VLOOKUP(CuentosContados[[#This Row],[Column1]],CuentosIndexados[],36,FALSE)</f>
        <v>0</v>
      </c>
      <c r="AI930">
        <f>VLOOKUP(CuentosContados[[#This Row],[Column1]],CuentosIndexados[],37,FALSE)</f>
        <v>0</v>
      </c>
      <c r="AJ930">
        <f>VLOOKUP(CuentosContados[[#This Row],[Column1]],CuentosIndexados[],38,FALSE)</f>
        <v>0</v>
      </c>
      <c r="AK930">
        <f>VLOOKUP(CuentosContados[[#This Row],[Column1]],CuentosIndexados[],39,FALSE)</f>
        <v>0</v>
      </c>
    </row>
    <row r="931" spans="1:37" x14ac:dyDescent="0.25">
      <c r="A931" t="s">
        <v>174</v>
      </c>
      <c r="B931">
        <f>VLOOKUP(CuentosContados[[#This Row],[Column1]],CuentosIndexados[],3,FALSE)</f>
        <v>0</v>
      </c>
      <c r="C931">
        <f>VLOOKUP(CuentosContados[[#This Row],[Column1]],CuentosIndexados[],5,FALSE)</f>
        <v>0</v>
      </c>
      <c r="D931">
        <f>VLOOKUP(CuentosContados[[#This Row],[Column1]],CuentosIndexados[],6,FALSE)</f>
        <v>0</v>
      </c>
      <c r="E931">
        <f>VLOOKUP(CuentosContados[[#This Row],[Column1]],CuentosIndexados[],7,FALSE)</f>
        <v>0</v>
      </c>
      <c r="F931">
        <f>VLOOKUP(CuentosContados[[#This Row],[Column1]],CuentosIndexados[],8,FALSE)</f>
        <v>0</v>
      </c>
      <c r="G931">
        <f>VLOOKUP(CuentosContados[[#This Row],[Column1]],CuentosIndexados[],9,FALSE)</f>
        <v>0</v>
      </c>
      <c r="H931">
        <f>VLOOKUP(CuentosContados[[#This Row],[Column1]],CuentosIndexados[],10,FALSE)</f>
        <v>0</v>
      </c>
      <c r="I931">
        <f>VLOOKUP(CuentosContados[[#This Row],[Column1]],CuentosIndexados[],11,FALSE)</f>
        <v>0</v>
      </c>
      <c r="J931">
        <f>VLOOKUP(CuentosContados[[#This Row],[Column1]],CuentosIndexados[],12,FALSE)</f>
        <v>0</v>
      </c>
      <c r="K931">
        <f>VLOOKUP(CuentosContados[[#This Row],[Column1]],CuentosIndexados[],13,FALSE)</f>
        <v>0</v>
      </c>
      <c r="L931" t="str">
        <f>VLOOKUP(CuentosContados[[#This Row],[Column1]],CuentosIndexados[],14,FALSE)</f>
        <v>duda</v>
      </c>
      <c r="M931">
        <f>VLOOKUP(CuentosContados[[#This Row],[Column1]],CuentosIndexados[],15,FALSE)</f>
        <v>0</v>
      </c>
      <c r="N931">
        <f>VLOOKUP(CuentosContados[[#This Row],[Column1]],CuentosIndexados[],16,FALSE)</f>
        <v>0</v>
      </c>
      <c r="O931">
        <f>VLOOKUP(CuentosContados[[#This Row],[Column1]],CuentosIndexados[],17,FALSE)</f>
        <v>0</v>
      </c>
      <c r="P931">
        <f>VLOOKUP(CuentosContados[[#This Row],[Column1]],CuentosIndexados[],18,FALSE)</f>
        <v>0</v>
      </c>
      <c r="Q931">
        <f>VLOOKUP(CuentosContados[[#This Row],[Column1]],CuentosIndexados[],19,FALSE)</f>
        <v>0</v>
      </c>
      <c r="R931">
        <f>VLOOKUP(CuentosContados[[#This Row],[Column1]],CuentosIndexados[],20,FALSE)</f>
        <v>0</v>
      </c>
      <c r="S931">
        <f>VLOOKUP(CuentosContados[[#This Row],[Column1]],CuentosIndexados[],21,FALSE)</f>
        <v>0</v>
      </c>
      <c r="T931">
        <f>VLOOKUP(CuentosContados[[#This Row],[Column1]],CuentosIndexados[],22,FALSE)</f>
        <v>0</v>
      </c>
      <c r="U931">
        <f>VLOOKUP(CuentosContados[[#This Row],[Column1]],CuentosIndexados[],23,FALSE)</f>
        <v>0</v>
      </c>
      <c r="V931">
        <f>VLOOKUP(CuentosContados[[#This Row],[Column1]],CuentosIndexados[],24,FALSE)</f>
        <v>0</v>
      </c>
      <c r="W931">
        <f>VLOOKUP(CuentosContados[[#This Row],[Column1]],CuentosIndexados[],25,FALSE)</f>
        <v>0</v>
      </c>
      <c r="X931">
        <f>VLOOKUP(CuentosContados[[#This Row],[Column1]],CuentosIndexados[],26,FALSE)</f>
        <v>0</v>
      </c>
      <c r="Y931">
        <f>VLOOKUP(CuentosContados[[#This Row],[Column1]],CuentosIndexados[],27,FALSE)</f>
        <v>0</v>
      </c>
      <c r="Z931">
        <f>VLOOKUP(CuentosContados[[#This Row],[Column1]],CuentosIndexados[],28,FALSE)</f>
        <v>0</v>
      </c>
      <c r="AA931">
        <f>VLOOKUP(CuentosContados[[#This Row],[Column1]],CuentosIndexados[],29,FALSE)</f>
        <v>0</v>
      </c>
      <c r="AB931">
        <f>VLOOKUP(CuentosContados[[#This Row],[Column1]],CuentosIndexados[],30,FALSE)</f>
        <v>0</v>
      </c>
      <c r="AC931">
        <f>VLOOKUP(CuentosContados[[#This Row],[Column1]],CuentosIndexados[],31,FALSE)</f>
        <v>0</v>
      </c>
      <c r="AD931">
        <f>VLOOKUP(CuentosContados[[#This Row],[Column1]],CuentosIndexados[],32,FALSE)</f>
        <v>0</v>
      </c>
      <c r="AE931">
        <f>VLOOKUP(CuentosContados[[#This Row],[Column1]],CuentosIndexados[],33,FALSE)</f>
        <v>0</v>
      </c>
      <c r="AF931">
        <f>VLOOKUP(CuentosContados[[#This Row],[Column1]],CuentosIndexados[],34,FALSE)</f>
        <v>0</v>
      </c>
      <c r="AG931">
        <f>VLOOKUP(CuentosContados[[#This Row],[Column1]],CuentosIndexados[],35,FALSE)</f>
        <v>0</v>
      </c>
      <c r="AH931">
        <f>VLOOKUP(CuentosContados[[#This Row],[Column1]],CuentosIndexados[],36,FALSE)</f>
        <v>0</v>
      </c>
      <c r="AI931">
        <f>VLOOKUP(CuentosContados[[#This Row],[Column1]],CuentosIndexados[],37,FALSE)</f>
        <v>0</v>
      </c>
      <c r="AJ931">
        <f>VLOOKUP(CuentosContados[[#This Row],[Column1]],CuentosIndexados[],38,FALSE)</f>
        <v>0</v>
      </c>
      <c r="AK931">
        <f>VLOOKUP(CuentosContados[[#This Row],[Column1]],CuentosIndexados[],39,FALSE)</f>
        <v>0</v>
      </c>
    </row>
    <row r="932" spans="1:37" x14ac:dyDescent="0.25">
      <c r="A932" t="s">
        <v>174</v>
      </c>
      <c r="B932">
        <f>VLOOKUP(CuentosContados[[#This Row],[Column1]],CuentosIndexados[],3,FALSE)</f>
        <v>0</v>
      </c>
      <c r="C932">
        <f>VLOOKUP(CuentosContados[[#This Row],[Column1]],CuentosIndexados[],5,FALSE)</f>
        <v>0</v>
      </c>
      <c r="D932">
        <f>VLOOKUP(CuentosContados[[#This Row],[Column1]],CuentosIndexados[],6,FALSE)</f>
        <v>0</v>
      </c>
      <c r="E932">
        <f>VLOOKUP(CuentosContados[[#This Row],[Column1]],CuentosIndexados[],7,FALSE)</f>
        <v>0</v>
      </c>
      <c r="F932">
        <f>VLOOKUP(CuentosContados[[#This Row],[Column1]],CuentosIndexados[],8,FALSE)</f>
        <v>0</v>
      </c>
      <c r="G932">
        <f>VLOOKUP(CuentosContados[[#This Row],[Column1]],CuentosIndexados[],9,FALSE)</f>
        <v>0</v>
      </c>
      <c r="H932">
        <f>VLOOKUP(CuentosContados[[#This Row],[Column1]],CuentosIndexados[],10,FALSE)</f>
        <v>0</v>
      </c>
      <c r="I932">
        <f>VLOOKUP(CuentosContados[[#This Row],[Column1]],CuentosIndexados[],11,FALSE)</f>
        <v>0</v>
      </c>
      <c r="J932">
        <f>VLOOKUP(CuentosContados[[#This Row],[Column1]],CuentosIndexados[],12,FALSE)</f>
        <v>0</v>
      </c>
      <c r="K932">
        <f>VLOOKUP(CuentosContados[[#This Row],[Column1]],CuentosIndexados[],13,FALSE)</f>
        <v>0</v>
      </c>
      <c r="L932" t="str">
        <f>VLOOKUP(CuentosContados[[#This Row],[Column1]],CuentosIndexados[],14,FALSE)</f>
        <v>duda</v>
      </c>
      <c r="M932">
        <f>VLOOKUP(CuentosContados[[#This Row],[Column1]],CuentosIndexados[],15,FALSE)</f>
        <v>0</v>
      </c>
      <c r="N932">
        <f>VLOOKUP(CuentosContados[[#This Row],[Column1]],CuentosIndexados[],16,FALSE)</f>
        <v>0</v>
      </c>
      <c r="O932">
        <f>VLOOKUP(CuentosContados[[#This Row],[Column1]],CuentosIndexados[],17,FALSE)</f>
        <v>0</v>
      </c>
      <c r="P932">
        <f>VLOOKUP(CuentosContados[[#This Row],[Column1]],CuentosIndexados[],18,FALSE)</f>
        <v>0</v>
      </c>
      <c r="Q932">
        <f>VLOOKUP(CuentosContados[[#This Row],[Column1]],CuentosIndexados[],19,FALSE)</f>
        <v>0</v>
      </c>
      <c r="R932">
        <f>VLOOKUP(CuentosContados[[#This Row],[Column1]],CuentosIndexados[],20,FALSE)</f>
        <v>0</v>
      </c>
      <c r="S932">
        <f>VLOOKUP(CuentosContados[[#This Row],[Column1]],CuentosIndexados[],21,FALSE)</f>
        <v>0</v>
      </c>
      <c r="T932">
        <f>VLOOKUP(CuentosContados[[#This Row],[Column1]],CuentosIndexados[],22,FALSE)</f>
        <v>0</v>
      </c>
      <c r="U932">
        <f>VLOOKUP(CuentosContados[[#This Row],[Column1]],CuentosIndexados[],23,FALSE)</f>
        <v>0</v>
      </c>
      <c r="V932">
        <f>VLOOKUP(CuentosContados[[#This Row],[Column1]],CuentosIndexados[],24,FALSE)</f>
        <v>0</v>
      </c>
      <c r="W932">
        <f>VLOOKUP(CuentosContados[[#This Row],[Column1]],CuentosIndexados[],25,FALSE)</f>
        <v>0</v>
      </c>
      <c r="X932">
        <f>VLOOKUP(CuentosContados[[#This Row],[Column1]],CuentosIndexados[],26,FALSE)</f>
        <v>0</v>
      </c>
      <c r="Y932">
        <f>VLOOKUP(CuentosContados[[#This Row],[Column1]],CuentosIndexados[],27,FALSE)</f>
        <v>0</v>
      </c>
      <c r="Z932">
        <f>VLOOKUP(CuentosContados[[#This Row],[Column1]],CuentosIndexados[],28,FALSE)</f>
        <v>0</v>
      </c>
      <c r="AA932">
        <f>VLOOKUP(CuentosContados[[#This Row],[Column1]],CuentosIndexados[],29,FALSE)</f>
        <v>0</v>
      </c>
      <c r="AB932">
        <f>VLOOKUP(CuentosContados[[#This Row],[Column1]],CuentosIndexados[],30,FALSE)</f>
        <v>0</v>
      </c>
      <c r="AC932">
        <f>VLOOKUP(CuentosContados[[#This Row],[Column1]],CuentosIndexados[],31,FALSE)</f>
        <v>0</v>
      </c>
      <c r="AD932">
        <f>VLOOKUP(CuentosContados[[#This Row],[Column1]],CuentosIndexados[],32,FALSE)</f>
        <v>0</v>
      </c>
      <c r="AE932">
        <f>VLOOKUP(CuentosContados[[#This Row],[Column1]],CuentosIndexados[],33,FALSE)</f>
        <v>0</v>
      </c>
      <c r="AF932">
        <f>VLOOKUP(CuentosContados[[#This Row],[Column1]],CuentosIndexados[],34,FALSE)</f>
        <v>0</v>
      </c>
      <c r="AG932">
        <f>VLOOKUP(CuentosContados[[#This Row],[Column1]],CuentosIndexados[],35,FALSE)</f>
        <v>0</v>
      </c>
      <c r="AH932">
        <f>VLOOKUP(CuentosContados[[#This Row],[Column1]],CuentosIndexados[],36,FALSE)</f>
        <v>0</v>
      </c>
      <c r="AI932">
        <f>VLOOKUP(CuentosContados[[#This Row],[Column1]],CuentosIndexados[],37,FALSE)</f>
        <v>0</v>
      </c>
      <c r="AJ932">
        <f>VLOOKUP(CuentosContados[[#This Row],[Column1]],CuentosIndexados[],38,FALSE)</f>
        <v>0</v>
      </c>
      <c r="AK932">
        <f>VLOOKUP(CuentosContados[[#This Row],[Column1]],CuentosIndexados[],39,FALSE)</f>
        <v>0</v>
      </c>
    </row>
    <row r="933" spans="1:37" x14ac:dyDescent="0.25">
      <c r="A933" t="s">
        <v>174</v>
      </c>
      <c r="B933">
        <f>VLOOKUP(CuentosContados[[#This Row],[Column1]],CuentosIndexados[],3,FALSE)</f>
        <v>0</v>
      </c>
      <c r="C933">
        <f>VLOOKUP(CuentosContados[[#This Row],[Column1]],CuentosIndexados[],5,FALSE)</f>
        <v>0</v>
      </c>
      <c r="D933">
        <f>VLOOKUP(CuentosContados[[#This Row],[Column1]],CuentosIndexados[],6,FALSE)</f>
        <v>0</v>
      </c>
      <c r="E933">
        <f>VLOOKUP(CuentosContados[[#This Row],[Column1]],CuentosIndexados[],7,FALSE)</f>
        <v>0</v>
      </c>
      <c r="F933">
        <f>VLOOKUP(CuentosContados[[#This Row],[Column1]],CuentosIndexados[],8,FALSE)</f>
        <v>0</v>
      </c>
      <c r="G933">
        <f>VLOOKUP(CuentosContados[[#This Row],[Column1]],CuentosIndexados[],9,FALSE)</f>
        <v>0</v>
      </c>
      <c r="H933">
        <f>VLOOKUP(CuentosContados[[#This Row],[Column1]],CuentosIndexados[],10,FALSE)</f>
        <v>0</v>
      </c>
      <c r="I933">
        <f>VLOOKUP(CuentosContados[[#This Row],[Column1]],CuentosIndexados[],11,FALSE)</f>
        <v>0</v>
      </c>
      <c r="J933">
        <f>VLOOKUP(CuentosContados[[#This Row],[Column1]],CuentosIndexados[],12,FALSE)</f>
        <v>0</v>
      </c>
      <c r="K933">
        <f>VLOOKUP(CuentosContados[[#This Row],[Column1]],CuentosIndexados[],13,FALSE)</f>
        <v>0</v>
      </c>
      <c r="L933" t="str">
        <f>VLOOKUP(CuentosContados[[#This Row],[Column1]],CuentosIndexados[],14,FALSE)</f>
        <v>duda</v>
      </c>
      <c r="M933">
        <f>VLOOKUP(CuentosContados[[#This Row],[Column1]],CuentosIndexados[],15,FALSE)</f>
        <v>0</v>
      </c>
      <c r="N933">
        <f>VLOOKUP(CuentosContados[[#This Row],[Column1]],CuentosIndexados[],16,FALSE)</f>
        <v>0</v>
      </c>
      <c r="O933">
        <f>VLOOKUP(CuentosContados[[#This Row],[Column1]],CuentosIndexados[],17,FALSE)</f>
        <v>0</v>
      </c>
      <c r="P933">
        <f>VLOOKUP(CuentosContados[[#This Row],[Column1]],CuentosIndexados[],18,FALSE)</f>
        <v>0</v>
      </c>
      <c r="Q933">
        <f>VLOOKUP(CuentosContados[[#This Row],[Column1]],CuentosIndexados[],19,FALSE)</f>
        <v>0</v>
      </c>
      <c r="R933">
        <f>VLOOKUP(CuentosContados[[#This Row],[Column1]],CuentosIndexados[],20,FALSE)</f>
        <v>0</v>
      </c>
      <c r="S933">
        <f>VLOOKUP(CuentosContados[[#This Row],[Column1]],CuentosIndexados[],21,FALSE)</f>
        <v>0</v>
      </c>
      <c r="T933">
        <f>VLOOKUP(CuentosContados[[#This Row],[Column1]],CuentosIndexados[],22,FALSE)</f>
        <v>0</v>
      </c>
      <c r="U933">
        <f>VLOOKUP(CuentosContados[[#This Row],[Column1]],CuentosIndexados[],23,FALSE)</f>
        <v>0</v>
      </c>
      <c r="V933">
        <f>VLOOKUP(CuentosContados[[#This Row],[Column1]],CuentosIndexados[],24,FALSE)</f>
        <v>0</v>
      </c>
      <c r="W933">
        <f>VLOOKUP(CuentosContados[[#This Row],[Column1]],CuentosIndexados[],25,FALSE)</f>
        <v>0</v>
      </c>
      <c r="X933">
        <f>VLOOKUP(CuentosContados[[#This Row],[Column1]],CuentosIndexados[],26,FALSE)</f>
        <v>0</v>
      </c>
      <c r="Y933">
        <f>VLOOKUP(CuentosContados[[#This Row],[Column1]],CuentosIndexados[],27,FALSE)</f>
        <v>0</v>
      </c>
      <c r="Z933">
        <f>VLOOKUP(CuentosContados[[#This Row],[Column1]],CuentosIndexados[],28,FALSE)</f>
        <v>0</v>
      </c>
      <c r="AA933">
        <f>VLOOKUP(CuentosContados[[#This Row],[Column1]],CuentosIndexados[],29,FALSE)</f>
        <v>0</v>
      </c>
      <c r="AB933">
        <f>VLOOKUP(CuentosContados[[#This Row],[Column1]],CuentosIndexados[],30,FALSE)</f>
        <v>0</v>
      </c>
      <c r="AC933">
        <f>VLOOKUP(CuentosContados[[#This Row],[Column1]],CuentosIndexados[],31,FALSE)</f>
        <v>0</v>
      </c>
      <c r="AD933">
        <f>VLOOKUP(CuentosContados[[#This Row],[Column1]],CuentosIndexados[],32,FALSE)</f>
        <v>0</v>
      </c>
      <c r="AE933">
        <f>VLOOKUP(CuentosContados[[#This Row],[Column1]],CuentosIndexados[],33,FALSE)</f>
        <v>0</v>
      </c>
      <c r="AF933">
        <f>VLOOKUP(CuentosContados[[#This Row],[Column1]],CuentosIndexados[],34,FALSE)</f>
        <v>0</v>
      </c>
      <c r="AG933">
        <f>VLOOKUP(CuentosContados[[#This Row],[Column1]],CuentosIndexados[],35,FALSE)</f>
        <v>0</v>
      </c>
      <c r="AH933">
        <f>VLOOKUP(CuentosContados[[#This Row],[Column1]],CuentosIndexados[],36,FALSE)</f>
        <v>0</v>
      </c>
      <c r="AI933">
        <f>VLOOKUP(CuentosContados[[#This Row],[Column1]],CuentosIndexados[],37,FALSE)</f>
        <v>0</v>
      </c>
      <c r="AJ933">
        <f>VLOOKUP(CuentosContados[[#This Row],[Column1]],CuentosIndexados[],38,FALSE)</f>
        <v>0</v>
      </c>
      <c r="AK933">
        <f>VLOOKUP(CuentosContados[[#This Row],[Column1]],CuentosIndexados[],39,FALSE)</f>
        <v>0</v>
      </c>
    </row>
    <row r="934" spans="1:37" x14ac:dyDescent="0.25">
      <c r="A934" t="s">
        <v>174</v>
      </c>
      <c r="B934">
        <f>VLOOKUP(CuentosContados[[#This Row],[Column1]],CuentosIndexados[],3,FALSE)</f>
        <v>0</v>
      </c>
      <c r="C934">
        <f>VLOOKUP(CuentosContados[[#This Row],[Column1]],CuentosIndexados[],5,FALSE)</f>
        <v>0</v>
      </c>
      <c r="D934">
        <f>VLOOKUP(CuentosContados[[#This Row],[Column1]],CuentosIndexados[],6,FALSE)</f>
        <v>0</v>
      </c>
      <c r="E934">
        <f>VLOOKUP(CuentosContados[[#This Row],[Column1]],CuentosIndexados[],7,FALSE)</f>
        <v>0</v>
      </c>
      <c r="F934">
        <f>VLOOKUP(CuentosContados[[#This Row],[Column1]],CuentosIndexados[],8,FALSE)</f>
        <v>0</v>
      </c>
      <c r="G934">
        <f>VLOOKUP(CuentosContados[[#This Row],[Column1]],CuentosIndexados[],9,FALSE)</f>
        <v>0</v>
      </c>
      <c r="H934">
        <f>VLOOKUP(CuentosContados[[#This Row],[Column1]],CuentosIndexados[],10,FALSE)</f>
        <v>0</v>
      </c>
      <c r="I934">
        <f>VLOOKUP(CuentosContados[[#This Row],[Column1]],CuentosIndexados[],11,FALSE)</f>
        <v>0</v>
      </c>
      <c r="J934">
        <f>VLOOKUP(CuentosContados[[#This Row],[Column1]],CuentosIndexados[],12,FALSE)</f>
        <v>0</v>
      </c>
      <c r="K934">
        <f>VLOOKUP(CuentosContados[[#This Row],[Column1]],CuentosIndexados[],13,FALSE)</f>
        <v>0</v>
      </c>
      <c r="L934" t="str">
        <f>VLOOKUP(CuentosContados[[#This Row],[Column1]],CuentosIndexados[],14,FALSE)</f>
        <v>duda</v>
      </c>
      <c r="M934">
        <f>VLOOKUP(CuentosContados[[#This Row],[Column1]],CuentosIndexados[],15,FALSE)</f>
        <v>0</v>
      </c>
      <c r="N934">
        <f>VLOOKUP(CuentosContados[[#This Row],[Column1]],CuentosIndexados[],16,FALSE)</f>
        <v>0</v>
      </c>
      <c r="O934">
        <f>VLOOKUP(CuentosContados[[#This Row],[Column1]],CuentosIndexados[],17,FALSE)</f>
        <v>0</v>
      </c>
      <c r="P934">
        <f>VLOOKUP(CuentosContados[[#This Row],[Column1]],CuentosIndexados[],18,FALSE)</f>
        <v>0</v>
      </c>
      <c r="Q934">
        <f>VLOOKUP(CuentosContados[[#This Row],[Column1]],CuentosIndexados[],19,FALSE)</f>
        <v>0</v>
      </c>
      <c r="R934">
        <f>VLOOKUP(CuentosContados[[#This Row],[Column1]],CuentosIndexados[],20,FALSE)</f>
        <v>0</v>
      </c>
      <c r="S934">
        <f>VLOOKUP(CuentosContados[[#This Row],[Column1]],CuentosIndexados[],21,FALSE)</f>
        <v>0</v>
      </c>
      <c r="T934">
        <f>VLOOKUP(CuentosContados[[#This Row],[Column1]],CuentosIndexados[],22,FALSE)</f>
        <v>0</v>
      </c>
      <c r="U934">
        <f>VLOOKUP(CuentosContados[[#This Row],[Column1]],CuentosIndexados[],23,FALSE)</f>
        <v>0</v>
      </c>
      <c r="V934">
        <f>VLOOKUP(CuentosContados[[#This Row],[Column1]],CuentosIndexados[],24,FALSE)</f>
        <v>0</v>
      </c>
      <c r="W934">
        <f>VLOOKUP(CuentosContados[[#This Row],[Column1]],CuentosIndexados[],25,FALSE)</f>
        <v>0</v>
      </c>
      <c r="X934">
        <f>VLOOKUP(CuentosContados[[#This Row],[Column1]],CuentosIndexados[],26,FALSE)</f>
        <v>0</v>
      </c>
      <c r="Y934">
        <f>VLOOKUP(CuentosContados[[#This Row],[Column1]],CuentosIndexados[],27,FALSE)</f>
        <v>0</v>
      </c>
      <c r="Z934">
        <f>VLOOKUP(CuentosContados[[#This Row],[Column1]],CuentosIndexados[],28,FALSE)</f>
        <v>0</v>
      </c>
      <c r="AA934">
        <f>VLOOKUP(CuentosContados[[#This Row],[Column1]],CuentosIndexados[],29,FALSE)</f>
        <v>0</v>
      </c>
      <c r="AB934">
        <f>VLOOKUP(CuentosContados[[#This Row],[Column1]],CuentosIndexados[],30,FALSE)</f>
        <v>0</v>
      </c>
      <c r="AC934">
        <f>VLOOKUP(CuentosContados[[#This Row],[Column1]],CuentosIndexados[],31,FALSE)</f>
        <v>0</v>
      </c>
      <c r="AD934">
        <f>VLOOKUP(CuentosContados[[#This Row],[Column1]],CuentosIndexados[],32,FALSE)</f>
        <v>0</v>
      </c>
      <c r="AE934">
        <f>VLOOKUP(CuentosContados[[#This Row],[Column1]],CuentosIndexados[],33,FALSE)</f>
        <v>0</v>
      </c>
      <c r="AF934">
        <f>VLOOKUP(CuentosContados[[#This Row],[Column1]],CuentosIndexados[],34,FALSE)</f>
        <v>0</v>
      </c>
      <c r="AG934">
        <f>VLOOKUP(CuentosContados[[#This Row],[Column1]],CuentosIndexados[],35,FALSE)</f>
        <v>0</v>
      </c>
      <c r="AH934">
        <f>VLOOKUP(CuentosContados[[#This Row],[Column1]],CuentosIndexados[],36,FALSE)</f>
        <v>0</v>
      </c>
      <c r="AI934">
        <f>VLOOKUP(CuentosContados[[#This Row],[Column1]],CuentosIndexados[],37,FALSE)</f>
        <v>0</v>
      </c>
      <c r="AJ934">
        <f>VLOOKUP(CuentosContados[[#This Row],[Column1]],CuentosIndexados[],38,FALSE)</f>
        <v>0</v>
      </c>
      <c r="AK934">
        <f>VLOOKUP(CuentosContados[[#This Row],[Column1]],CuentosIndexados[],39,FALSE)</f>
        <v>0</v>
      </c>
    </row>
    <row r="935" spans="1:37" x14ac:dyDescent="0.25">
      <c r="A935" t="s">
        <v>174</v>
      </c>
      <c r="B935">
        <f>VLOOKUP(CuentosContados[[#This Row],[Column1]],CuentosIndexados[],3,FALSE)</f>
        <v>0</v>
      </c>
      <c r="C935">
        <f>VLOOKUP(CuentosContados[[#This Row],[Column1]],CuentosIndexados[],5,FALSE)</f>
        <v>0</v>
      </c>
      <c r="D935">
        <f>VLOOKUP(CuentosContados[[#This Row],[Column1]],CuentosIndexados[],6,FALSE)</f>
        <v>0</v>
      </c>
      <c r="E935">
        <f>VLOOKUP(CuentosContados[[#This Row],[Column1]],CuentosIndexados[],7,FALSE)</f>
        <v>0</v>
      </c>
      <c r="F935">
        <f>VLOOKUP(CuentosContados[[#This Row],[Column1]],CuentosIndexados[],8,FALSE)</f>
        <v>0</v>
      </c>
      <c r="G935">
        <f>VLOOKUP(CuentosContados[[#This Row],[Column1]],CuentosIndexados[],9,FALSE)</f>
        <v>0</v>
      </c>
      <c r="H935">
        <f>VLOOKUP(CuentosContados[[#This Row],[Column1]],CuentosIndexados[],10,FALSE)</f>
        <v>0</v>
      </c>
      <c r="I935">
        <f>VLOOKUP(CuentosContados[[#This Row],[Column1]],CuentosIndexados[],11,FALSE)</f>
        <v>0</v>
      </c>
      <c r="J935">
        <f>VLOOKUP(CuentosContados[[#This Row],[Column1]],CuentosIndexados[],12,FALSE)</f>
        <v>0</v>
      </c>
      <c r="K935">
        <f>VLOOKUP(CuentosContados[[#This Row],[Column1]],CuentosIndexados[],13,FALSE)</f>
        <v>0</v>
      </c>
      <c r="L935" t="str">
        <f>VLOOKUP(CuentosContados[[#This Row],[Column1]],CuentosIndexados[],14,FALSE)</f>
        <v>duda</v>
      </c>
      <c r="M935">
        <f>VLOOKUP(CuentosContados[[#This Row],[Column1]],CuentosIndexados[],15,FALSE)</f>
        <v>0</v>
      </c>
      <c r="N935">
        <f>VLOOKUP(CuentosContados[[#This Row],[Column1]],CuentosIndexados[],16,FALSE)</f>
        <v>0</v>
      </c>
      <c r="O935">
        <f>VLOOKUP(CuentosContados[[#This Row],[Column1]],CuentosIndexados[],17,FALSE)</f>
        <v>0</v>
      </c>
      <c r="P935">
        <f>VLOOKUP(CuentosContados[[#This Row],[Column1]],CuentosIndexados[],18,FALSE)</f>
        <v>0</v>
      </c>
      <c r="Q935">
        <f>VLOOKUP(CuentosContados[[#This Row],[Column1]],CuentosIndexados[],19,FALSE)</f>
        <v>0</v>
      </c>
      <c r="R935">
        <f>VLOOKUP(CuentosContados[[#This Row],[Column1]],CuentosIndexados[],20,FALSE)</f>
        <v>0</v>
      </c>
      <c r="S935">
        <f>VLOOKUP(CuentosContados[[#This Row],[Column1]],CuentosIndexados[],21,FALSE)</f>
        <v>0</v>
      </c>
      <c r="T935">
        <f>VLOOKUP(CuentosContados[[#This Row],[Column1]],CuentosIndexados[],22,FALSE)</f>
        <v>0</v>
      </c>
      <c r="U935">
        <f>VLOOKUP(CuentosContados[[#This Row],[Column1]],CuentosIndexados[],23,FALSE)</f>
        <v>0</v>
      </c>
      <c r="V935">
        <f>VLOOKUP(CuentosContados[[#This Row],[Column1]],CuentosIndexados[],24,FALSE)</f>
        <v>0</v>
      </c>
      <c r="W935">
        <f>VLOOKUP(CuentosContados[[#This Row],[Column1]],CuentosIndexados[],25,FALSE)</f>
        <v>0</v>
      </c>
      <c r="X935">
        <f>VLOOKUP(CuentosContados[[#This Row],[Column1]],CuentosIndexados[],26,FALSE)</f>
        <v>0</v>
      </c>
      <c r="Y935">
        <f>VLOOKUP(CuentosContados[[#This Row],[Column1]],CuentosIndexados[],27,FALSE)</f>
        <v>0</v>
      </c>
      <c r="Z935">
        <f>VLOOKUP(CuentosContados[[#This Row],[Column1]],CuentosIndexados[],28,FALSE)</f>
        <v>0</v>
      </c>
      <c r="AA935">
        <f>VLOOKUP(CuentosContados[[#This Row],[Column1]],CuentosIndexados[],29,FALSE)</f>
        <v>0</v>
      </c>
      <c r="AB935">
        <f>VLOOKUP(CuentosContados[[#This Row],[Column1]],CuentosIndexados[],30,FALSE)</f>
        <v>0</v>
      </c>
      <c r="AC935">
        <f>VLOOKUP(CuentosContados[[#This Row],[Column1]],CuentosIndexados[],31,FALSE)</f>
        <v>0</v>
      </c>
      <c r="AD935">
        <f>VLOOKUP(CuentosContados[[#This Row],[Column1]],CuentosIndexados[],32,FALSE)</f>
        <v>0</v>
      </c>
      <c r="AE935">
        <f>VLOOKUP(CuentosContados[[#This Row],[Column1]],CuentosIndexados[],33,FALSE)</f>
        <v>0</v>
      </c>
      <c r="AF935">
        <f>VLOOKUP(CuentosContados[[#This Row],[Column1]],CuentosIndexados[],34,FALSE)</f>
        <v>0</v>
      </c>
      <c r="AG935">
        <f>VLOOKUP(CuentosContados[[#This Row],[Column1]],CuentosIndexados[],35,FALSE)</f>
        <v>0</v>
      </c>
      <c r="AH935">
        <f>VLOOKUP(CuentosContados[[#This Row],[Column1]],CuentosIndexados[],36,FALSE)</f>
        <v>0</v>
      </c>
      <c r="AI935">
        <f>VLOOKUP(CuentosContados[[#This Row],[Column1]],CuentosIndexados[],37,FALSE)</f>
        <v>0</v>
      </c>
      <c r="AJ935">
        <f>VLOOKUP(CuentosContados[[#This Row],[Column1]],CuentosIndexados[],38,FALSE)</f>
        <v>0</v>
      </c>
      <c r="AK935">
        <f>VLOOKUP(CuentosContados[[#This Row],[Column1]],CuentosIndexados[],39,FALSE)</f>
        <v>0</v>
      </c>
    </row>
    <row r="936" spans="1:37" x14ac:dyDescent="0.25">
      <c r="A936" t="s">
        <v>174</v>
      </c>
      <c r="B936">
        <f>VLOOKUP(CuentosContados[[#This Row],[Column1]],CuentosIndexados[],3,FALSE)</f>
        <v>0</v>
      </c>
      <c r="C936">
        <f>VLOOKUP(CuentosContados[[#This Row],[Column1]],CuentosIndexados[],5,FALSE)</f>
        <v>0</v>
      </c>
      <c r="D936">
        <f>VLOOKUP(CuentosContados[[#This Row],[Column1]],CuentosIndexados[],6,FALSE)</f>
        <v>0</v>
      </c>
      <c r="E936">
        <f>VLOOKUP(CuentosContados[[#This Row],[Column1]],CuentosIndexados[],7,FALSE)</f>
        <v>0</v>
      </c>
      <c r="F936">
        <f>VLOOKUP(CuentosContados[[#This Row],[Column1]],CuentosIndexados[],8,FALSE)</f>
        <v>0</v>
      </c>
      <c r="G936">
        <f>VLOOKUP(CuentosContados[[#This Row],[Column1]],CuentosIndexados[],9,FALSE)</f>
        <v>0</v>
      </c>
      <c r="H936">
        <f>VLOOKUP(CuentosContados[[#This Row],[Column1]],CuentosIndexados[],10,FALSE)</f>
        <v>0</v>
      </c>
      <c r="I936">
        <f>VLOOKUP(CuentosContados[[#This Row],[Column1]],CuentosIndexados[],11,FALSE)</f>
        <v>0</v>
      </c>
      <c r="J936">
        <f>VLOOKUP(CuentosContados[[#This Row],[Column1]],CuentosIndexados[],12,FALSE)</f>
        <v>0</v>
      </c>
      <c r="K936">
        <f>VLOOKUP(CuentosContados[[#This Row],[Column1]],CuentosIndexados[],13,FALSE)</f>
        <v>0</v>
      </c>
      <c r="L936" t="str">
        <f>VLOOKUP(CuentosContados[[#This Row],[Column1]],CuentosIndexados[],14,FALSE)</f>
        <v>duda</v>
      </c>
      <c r="M936">
        <f>VLOOKUP(CuentosContados[[#This Row],[Column1]],CuentosIndexados[],15,FALSE)</f>
        <v>0</v>
      </c>
      <c r="N936">
        <f>VLOOKUP(CuentosContados[[#This Row],[Column1]],CuentosIndexados[],16,FALSE)</f>
        <v>0</v>
      </c>
      <c r="O936">
        <f>VLOOKUP(CuentosContados[[#This Row],[Column1]],CuentosIndexados[],17,FALSE)</f>
        <v>0</v>
      </c>
      <c r="P936">
        <f>VLOOKUP(CuentosContados[[#This Row],[Column1]],CuentosIndexados[],18,FALSE)</f>
        <v>0</v>
      </c>
      <c r="Q936">
        <f>VLOOKUP(CuentosContados[[#This Row],[Column1]],CuentosIndexados[],19,FALSE)</f>
        <v>0</v>
      </c>
      <c r="R936">
        <f>VLOOKUP(CuentosContados[[#This Row],[Column1]],CuentosIndexados[],20,FALSE)</f>
        <v>0</v>
      </c>
      <c r="S936">
        <f>VLOOKUP(CuentosContados[[#This Row],[Column1]],CuentosIndexados[],21,FALSE)</f>
        <v>0</v>
      </c>
      <c r="T936">
        <f>VLOOKUP(CuentosContados[[#This Row],[Column1]],CuentosIndexados[],22,FALSE)</f>
        <v>0</v>
      </c>
      <c r="U936">
        <f>VLOOKUP(CuentosContados[[#This Row],[Column1]],CuentosIndexados[],23,FALSE)</f>
        <v>0</v>
      </c>
      <c r="V936">
        <f>VLOOKUP(CuentosContados[[#This Row],[Column1]],CuentosIndexados[],24,FALSE)</f>
        <v>0</v>
      </c>
      <c r="W936">
        <f>VLOOKUP(CuentosContados[[#This Row],[Column1]],CuentosIndexados[],25,FALSE)</f>
        <v>0</v>
      </c>
      <c r="X936">
        <f>VLOOKUP(CuentosContados[[#This Row],[Column1]],CuentosIndexados[],26,FALSE)</f>
        <v>0</v>
      </c>
      <c r="Y936">
        <f>VLOOKUP(CuentosContados[[#This Row],[Column1]],CuentosIndexados[],27,FALSE)</f>
        <v>0</v>
      </c>
      <c r="Z936">
        <f>VLOOKUP(CuentosContados[[#This Row],[Column1]],CuentosIndexados[],28,FALSE)</f>
        <v>0</v>
      </c>
      <c r="AA936">
        <f>VLOOKUP(CuentosContados[[#This Row],[Column1]],CuentosIndexados[],29,FALSE)</f>
        <v>0</v>
      </c>
      <c r="AB936">
        <f>VLOOKUP(CuentosContados[[#This Row],[Column1]],CuentosIndexados[],30,FALSE)</f>
        <v>0</v>
      </c>
      <c r="AC936">
        <f>VLOOKUP(CuentosContados[[#This Row],[Column1]],CuentosIndexados[],31,FALSE)</f>
        <v>0</v>
      </c>
      <c r="AD936">
        <f>VLOOKUP(CuentosContados[[#This Row],[Column1]],CuentosIndexados[],32,FALSE)</f>
        <v>0</v>
      </c>
      <c r="AE936">
        <f>VLOOKUP(CuentosContados[[#This Row],[Column1]],CuentosIndexados[],33,FALSE)</f>
        <v>0</v>
      </c>
      <c r="AF936">
        <f>VLOOKUP(CuentosContados[[#This Row],[Column1]],CuentosIndexados[],34,FALSE)</f>
        <v>0</v>
      </c>
      <c r="AG936">
        <f>VLOOKUP(CuentosContados[[#This Row],[Column1]],CuentosIndexados[],35,FALSE)</f>
        <v>0</v>
      </c>
      <c r="AH936">
        <f>VLOOKUP(CuentosContados[[#This Row],[Column1]],CuentosIndexados[],36,FALSE)</f>
        <v>0</v>
      </c>
      <c r="AI936">
        <f>VLOOKUP(CuentosContados[[#This Row],[Column1]],CuentosIndexados[],37,FALSE)</f>
        <v>0</v>
      </c>
      <c r="AJ936">
        <f>VLOOKUP(CuentosContados[[#This Row],[Column1]],CuentosIndexados[],38,FALSE)</f>
        <v>0</v>
      </c>
      <c r="AK936">
        <f>VLOOKUP(CuentosContados[[#This Row],[Column1]],CuentosIndexados[],39,FALSE)</f>
        <v>0</v>
      </c>
    </row>
    <row r="937" spans="1:37" x14ac:dyDescent="0.25">
      <c r="A937" t="s">
        <v>174</v>
      </c>
      <c r="B937">
        <f>VLOOKUP(CuentosContados[[#This Row],[Column1]],CuentosIndexados[],3,FALSE)</f>
        <v>0</v>
      </c>
      <c r="C937">
        <f>VLOOKUP(CuentosContados[[#This Row],[Column1]],CuentosIndexados[],5,FALSE)</f>
        <v>0</v>
      </c>
      <c r="D937">
        <f>VLOOKUP(CuentosContados[[#This Row],[Column1]],CuentosIndexados[],6,FALSE)</f>
        <v>0</v>
      </c>
      <c r="E937">
        <f>VLOOKUP(CuentosContados[[#This Row],[Column1]],CuentosIndexados[],7,FALSE)</f>
        <v>0</v>
      </c>
      <c r="F937">
        <f>VLOOKUP(CuentosContados[[#This Row],[Column1]],CuentosIndexados[],8,FALSE)</f>
        <v>0</v>
      </c>
      <c r="G937">
        <f>VLOOKUP(CuentosContados[[#This Row],[Column1]],CuentosIndexados[],9,FALSE)</f>
        <v>0</v>
      </c>
      <c r="H937">
        <f>VLOOKUP(CuentosContados[[#This Row],[Column1]],CuentosIndexados[],10,FALSE)</f>
        <v>0</v>
      </c>
      <c r="I937">
        <f>VLOOKUP(CuentosContados[[#This Row],[Column1]],CuentosIndexados[],11,FALSE)</f>
        <v>0</v>
      </c>
      <c r="J937">
        <f>VLOOKUP(CuentosContados[[#This Row],[Column1]],CuentosIndexados[],12,FALSE)</f>
        <v>0</v>
      </c>
      <c r="K937">
        <f>VLOOKUP(CuentosContados[[#This Row],[Column1]],CuentosIndexados[],13,FALSE)</f>
        <v>0</v>
      </c>
      <c r="L937" t="str">
        <f>VLOOKUP(CuentosContados[[#This Row],[Column1]],CuentosIndexados[],14,FALSE)</f>
        <v>duda</v>
      </c>
      <c r="M937">
        <f>VLOOKUP(CuentosContados[[#This Row],[Column1]],CuentosIndexados[],15,FALSE)</f>
        <v>0</v>
      </c>
      <c r="N937">
        <f>VLOOKUP(CuentosContados[[#This Row],[Column1]],CuentosIndexados[],16,FALSE)</f>
        <v>0</v>
      </c>
      <c r="O937">
        <f>VLOOKUP(CuentosContados[[#This Row],[Column1]],CuentosIndexados[],17,FALSE)</f>
        <v>0</v>
      </c>
      <c r="P937">
        <f>VLOOKUP(CuentosContados[[#This Row],[Column1]],CuentosIndexados[],18,FALSE)</f>
        <v>0</v>
      </c>
      <c r="Q937">
        <f>VLOOKUP(CuentosContados[[#This Row],[Column1]],CuentosIndexados[],19,FALSE)</f>
        <v>0</v>
      </c>
      <c r="R937">
        <f>VLOOKUP(CuentosContados[[#This Row],[Column1]],CuentosIndexados[],20,FALSE)</f>
        <v>0</v>
      </c>
      <c r="S937">
        <f>VLOOKUP(CuentosContados[[#This Row],[Column1]],CuentosIndexados[],21,FALSE)</f>
        <v>0</v>
      </c>
      <c r="T937">
        <f>VLOOKUP(CuentosContados[[#This Row],[Column1]],CuentosIndexados[],22,FALSE)</f>
        <v>0</v>
      </c>
      <c r="U937">
        <f>VLOOKUP(CuentosContados[[#This Row],[Column1]],CuentosIndexados[],23,FALSE)</f>
        <v>0</v>
      </c>
      <c r="V937">
        <f>VLOOKUP(CuentosContados[[#This Row],[Column1]],CuentosIndexados[],24,FALSE)</f>
        <v>0</v>
      </c>
      <c r="W937">
        <f>VLOOKUP(CuentosContados[[#This Row],[Column1]],CuentosIndexados[],25,FALSE)</f>
        <v>0</v>
      </c>
      <c r="X937">
        <f>VLOOKUP(CuentosContados[[#This Row],[Column1]],CuentosIndexados[],26,FALSE)</f>
        <v>0</v>
      </c>
      <c r="Y937">
        <f>VLOOKUP(CuentosContados[[#This Row],[Column1]],CuentosIndexados[],27,FALSE)</f>
        <v>0</v>
      </c>
      <c r="Z937">
        <f>VLOOKUP(CuentosContados[[#This Row],[Column1]],CuentosIndexados[],28,FALSE)</f>
        <v>0</v>
      </c>
      <c r="AA937">
        <f>VLOOKUP(CuentosContados[[#This Row],[Column1]],CuentosIndexados[],29,FALSE)</f>
        <v>0</v>
      </c>
      <c r="AB937">
        <f>VLOOKUP(CuentosContados[[#This Row],[Column1]],CuentosIndexados[],30,FALSE)</f>
        <v>0</v>
      </c>
      <c r="AC937">
        <f>VLOOKUP(CuentosContados[[#This Row],[Column1]],CuentosIndexados[],31,FALSE)</f>
        <v>0</v>
      </c>
      <c r="AD937">
        <f>VLOOKUP(CuentosContados[[#This Row],[Column1]],CuentosIndexados[],32,FALSE)</f>
        <v>0</v>
      </c>
      <c r="AE937">
        <f>VLOOKUP(CuentosContados[[#This Row],[Column1]],CuentosIndexados[],33,FALSE)</f>
        <v>0</v>
      </c>
      <c r="AF937">
        <f>VLOOKUP(CuentosContados[[#This Row],[Column1]],CuentosIndexados[],34,FALSE)</f>
        <v>0</v>
      </c>
      <c r="AG937">
        <f>VLOOKUP(CuentosContados[[#This Row],[Column1]],CuentosIndexados[],35,FALSE)</f>
        <v>0</v>
      </c>
      <c r="AH937">
        <f>VLOOKUP(CuentosContados[[#This Row],[Column1]],CuentosIndexados[],36,FALSE)</f>
        <v>0</v>
      </c>
      <c r="AI937">
        <f>VLOOKUP(CuentosContados[[#This Row],[Column1]],CuentosIndexados[],37,FALSE)</f>
        <v>0</v>
      </c>
      <c r="AJ937">
        <f>VLOOKUP(CuentosContados[[#This Row],[Column1]],CuentosIndexados[],38,FALSE)</f>
        <v>0</v>
      </c>
      <c r="AK937">
        <f>VLOOKUP(CuentosContados[[#This Row],[Column1]],CuentosIndexados[],39,FALSE)</f>
        <v>0</v>
      </c>
    </row>
    <row r="938" spans="1:37" x14ac:dyDescent="0.25">
      <c r="A938" t="s">
        <v>174</v>
      </c>
      <c r="B938">
        <f>VLOOKUP(CuentosContados[[#This Row],[Column1]],CuentosIndexados[],3,FALSE)</f>
        <v>0</v>
      </c>
      <c r="C938">
        <f>VLOOKUP(CuentosContados[[#This Row],[Column1]],CuentosIndexados[],5,FALSE)</f>
        <v>0</v>
      </c>
      <c r="D938">
        <f>VLOOKUP(CuentosContados[[#This Row],[Column1]],CuentosIndexados[],6,FALSE)</f>
        <v>0</v>
      </c>
      <c r="E938">
        <f>VLOOKUP(CuentosContados[[#This Row],[Column1]],CuentosIndexados[],7,FALSE)</f>
        <v>0</v>
      </c>
      <c r="F938">
        <f>VLOOKUP(CuentosContados[[#This Row],[Column1]],CuentosIndexados[],8,FALSE)</f>
        <v>0</v>
      </c>
      <c r="G938">
        <f>VLOOKUP(CuentosContados[[#This Row],[Column1]],CuentosIndexados[],9,FALSE)</f>
        <v>0</v>
      </c>
      <c r="H938">
        <f>VLOOKUP(CuentosContados[[#This Row],[Column1]],CuentosIndexados[],10,FALSE)</f>
        <v>0</v>
      </c>
      <c r="I938">
        <f>VLOOKUP(CuentosContados[[#This Row],[Column1]],CuentosIndexados[],11,FALSE)</f>
        <v>0</v>
      </c>
      <c r="J938">
        <f>VLOOKUP(CuentosContados[[#This Row],[Column1]],CuentosIndexados[],12,FALSE)</f>
        <v>0</v>
      </c>
      <c r="K938">
        <f>VLOOKUP(CuentosContados[[#This Row],[Column1]],CuentosIndexados[],13,FALSE)</f>
        <v>0</v>
      </c>
      <c r="L938" t="str">
        <f>VLOOKUP(CuentosContados[[#This Row],[Column1]],CuentosIndexados[],14,FALSE)</f>
        <v>duda</v>
      </c>
      <c r="M938">
        <f>VLOOKUP(CuentosContados[[#This Row],[Column1]],CuentosIndexados[],15,FALSE)</f>
        <v>0</v>
      </c>
      <c r="N938">
        <f>VLOOKUP(CuentosContados[[#This Row],[Column1]],CuentosIndexados[],16,FALSE)</f>
        <v>0</v>
      </c>
      <c r="O938">
        <f>VLOOKUP(CuentosContados[[#This Row],[Column1]],CuentosIndexados[],17,FALSE)</f>
        <v>0</v>
      </c>
      <c r="P938">
        <f>VLOOKUP(CuentosContados[[#This Row],[Column1]],CuentosIndexados[],18,FALSE)</f>
        <v>0</v>
      </c>
      <c r="Q938">
        <f>VLOOKUP(CuentosContados[[#This Row],[Column1]],CuentosIndexados[],19,FALSE)</f>
        <v>0</v>
      </c>
      <c r="R938">
        <f>VLOOKUP(CuentosContados[[#This Row],[Column1]],CuentosIndexados[],20,FALSE)</f>
        <v>0</v>
      </c>
      <c r="S938">
        <f>VLOOKUP(CuentosContados[[#This Row],[Column1]],CuentosIndexados[],21,FALSE)</f>
        <v>0</v>
      </c>
      <c r="T938">
        <f>VLOOKUP(CuentosContados[[#This Row],[Column1]],CuentosIndexados[],22,FALSE)</f>
        <v>0</v>
      </c>
      <c r="U938">
        <f>VLOOKUP(CuentosContados[[#This Row],[Column1]],CuentosIndexados[],23,FALSE)</f>
        <v>0</v>
      </c>
      <c r="V938">
        <f>VLOOKUP(CuentosContados[[#This Row],[Column1]],CuentosIndexados[],24,FALSE)</f>
        <v>0</v>
      </c>
      <c r="W938">
        <f>VLOOKUP(CuentosContados[[#This Row],[Column1]],CuentosIndexados[],25,FALSE)</f>
        <v>0</v>
      </c>
      <c r="X938">
        <f>VLOOKUP(CuentosContados[[#This Row],[Column1]],CuentosIndexados[],26,FALSE)</f>
        <v>0</v>
      </c>
      <c r="Y938">
        <f>VLOOKUP(CuentosContados[[#This Row],[Column1]],CuentosIndexados[],27,FALSE)</f>
        <v>0</v>
      </c>
      <c r="Z938">
        <f>VLOOKUP(CuentosContados[[#This Row],[Column1]],CuentosIndexados[],28,FALSE)</f>
        <v>0</v>
      </c>
      <c r="AA938">
        <f>VLOOKUP(CuentosContados[[#This Row],[Column1]],CuentosIndexados[],29,FALSE)</f>
        <v>0</v>
      </c>
      <c r="AB938">
        <f>VLOOKUP(CuentosContados[[#This Row],[Column1]],CuentosIndexados[],30,FALSE)</f>
        <v>0</v>
      </c>
      <c r="AC938">
        <f>VLOOKUP(CuentosContados[[#This Row],[Column1]],CuentosIndexados[],31,FALSE)</f>
        <v>0</v>
      </c>
      <c r="AD938">
        <f>VLOOKUP(CuentosContados[[#This Row],[Column1]],CuentosIndexados[],32,FALSE)</f>
        <v>0</v>
      </c>
      <c r="AE938">
        <f>VLOOKUP(CuentosContados[[#This Row],[Column1]],CuentosIndexados[],33,FALSE)</f>
        <v>0</v>
      </c>
      <c r="AF938">
        <f>VLOOKUP(CuentosContados[[#This Row],[Column1]],CuentosIndexados[],34,FALSE)</f>
        <v>0</v>
      </c>
      <c r="AG938">
        <f>VLOOKUP(CuentosContados[[#This Row],[Column1]],CuentosIndexados[],35,FALSE)</f>
        <v>0</v>
      </c>
      <c r="AH938">
        <f>VLOOKUP(CuentosContados[[#This Row],[Column1]],CuentosIndexados[],36,FALSE)</f>
        <v>0</v>
      </c>
      <c r="AI938">
        <f>VLOOKUP(CuentosContados[[#This Row],[Column1]],CuentosIndexados[],37,FALSE)</f>
        <v>0</v>
      </c>
      <c r="AJ938">
        <f>VLOOKUP(CuentosContados[[#This Row],[Column1]],CuentosIndexados[],38,FALSE)</f>
        <v>0</v>
      </c>
      <c r="AK938">
        <f>VLOOKUP(CuentosContados[[#This Row],[Column1]],CuentosIndexados[],39,FALSE)</f>
        <v>0</v>
      </c>
    </row>
    <row r="939" spans="1:37" x14ac:dyDescent="0.25">
      <c r="A939" t="s">
        <v>174</v>
      </c>
      <c r="B939">
        <f>VLOOKUP(CuentosContados[[#This Row],[Column1]],CuentosIndexados[],3,FALSE)</f>
        <v>0</v>
      </c>
      <c r="C939">
        <f>VLOOKUP(CuentosContados[[#This Row],[Column1]],CuentosIndexados[],5,FALSE)</f>
        <v>0</v>
      </c>
      <c r="D939">
        <f>VLOOKUP(CuentosContados[[#This Row],[Column1]],CuentosIndexados[],6,FALSE)</f>
        <v>0</v>
      </c>
      <c r="E939">
        <f>VLOOKUP(CuentosContados[[#This Row],[Column1]],CuentosIndexados[],7,FALSE)</f>
        <v>0</v>
      </c>
      <c r="F939">
        <f>VLOOKUP(CuentosContados[[#This Row],[Column1]],CuentosIndexados[],8,FALSE)</f>
        <v>0</v>
      </c>
      <c r="G939">
        <f>VLOOKUP(CuentosContados[[#This Row],[Column1]],CuentosIndexados[],9,FALSE)</f>
        <v>0</v>
      </c>
      <c r="H939">
        <f>VLOOKUP(CuentosContados[[#This Row],[Column1]],CuentosIndexados[],10,FALSE)</f>
        <v>0</v>
      </c>
      <c r="I939">
        <f>VLOOKUP(CuentosContados[[#This Row],[Column1]],CuentosIndexados[],11,FALSE)</f>
        <v>0</v>
      </c>
      <c r="J939">
        <f>VLOOKUP(CuentosContados[[#This Row],[Column1]],CuentosIndexados[],12,FALSE)</f>
        <v>0</v>
      </c>
      <c r="K939">
        <f>VLOOKUP(CuentosContados[[#This Row],[Column1]],CuentosIndexados[],13,FALSE)</f>
        <v>0</v>
      </c>
      <c r="L939" t="str">
        <f>VLOOKUP(CuentosContados[[#This Row],[Column1]],CuentosIndexados[],14,FALSE)</f>
        <v>duda</v>
      </c>
      <c r="M939">
        <f>VLOOKUP(CuentosContados[[#This Row],[Column1]],CuentosIndexados[],15,FALSE)</f>
        <v>0</v>
      </c>
      <c r="N939">
        <f>VLOOKUP(CuentosContados[[#This Row],[Column1]],CuentosIndexados[],16,FALSE)</f>
        <v>0</v>
      </c>
      <c r="O939">
        <f>VLOOKUP(CuentosContados[[#This Row],[Column1]],CuentosIndexados[],17,FALSE)</f>
        <v>0</v>
      </c>
      <c r="P939">
        <f>VLOOKUP(CuentosContados[[#This Row],[Column1]],CuentosIndexados[],18,FALSE)</f>
        <v>0</v>
      </c>
      <c r="Q939">
        <f>VLOOKUP(CuentosContados[[#This Row],[Column1]],CuentosIndexados[],19,FALSE)</f>
        <v>0</v>
      </c>
      <c r="R939">
        <f>VLOOKUP(CuentosContados[[#This Row],[Column1]],CuentosIndexados[],20,FALSE)</f>
        <v>0</v>
      </c>
      <c r="S939">
        <f>VLOOKUP(CuentosContados[[#This Row],[Column1]],CuentosIndexados[],21,FALSE)</f>
        <v>0</v>
      </c>
      <c r="T939">
        <f>VLOOKUP(CuentosContados[[#This Row],[Column1]],CuentosIndexados[],22,FALSE)</f>
        <v>0</v>
      </c>
      <c r="U939">
        <f>VLOOKUP(CuentosContados[[#This Row],[Column1]],CuentosIndexados[],23,FALSE)</f>
        <v>0</v>
      </c>
      <c r="V939">
        <f>VLOOKUP(CuentosContados[[#This Row],[Column1]],CuentosIndexados[],24,FALSE)</f>
        <v>0</v>
      </c>
      <c r="W939">
        <f>VLOOKUP(CuentosContados[[#This Row],[Column1]],CuentosIndexados[],25,FALSE)</f>
        <v>0</v>
      </c>
      <c r="X939">
        <f>VLOOKUP(CuentosContados[[#This Row],[Column1]],CuentosIndexados[],26,FALSE)</f>
        <v>0</v>
      </c>
      <c r="Y939">
        <f>VLOOKUP(CuentosContados[[#This Row],[Column1]],CuentosIndexados[],27,FALSE)</f>
        <v>0</v>
      </c>
      <c r="Z939">
        <f>VLOOKUP(CuentosContados[[#This Row],[Column1]],CuentosIndexados[],28,FALSE)</f>
        <v>0</v>
      </c>
      <c r="AA939">
        <f>VLOOKUP(CuentosContados[[#This Row],[Column1]],CuentosIndexados[],29,FALSE)</f>
        <v>0</v>
      </c>
      <c r="AB939">
        <f>VLOOKUP(CuentosContados[[#This Row],[Column1]],CuentosIndexados[],30,FALSE)</f>
        <v>0</v>
      </c>
      <c r="AC939">
        <f>VLOOKUP(CuentosContados[[#This Row],[Column1]],CuentosIndexados[],31,FALSE)</f>
        <v>0</v>
      </c>
      <c r="AD939">
        <f>VLOOKUP(CuentosContados[[#This Row],[Column1]],CuentosIndexados[],32,FALSE)</f>
        <v>0</v>
      </c>
      <c r="AE939">
        <f>VLOOKUP(CuentosContados[[#This Row],[Column1]],CuentosIndexados[],33,FALSE)</f>
        <v>0</v>
      </c>
      <c r="AF939">
        <f>VLOOKUP(CuentosContados[[#This Row],[Column1]],CuentosIndexados[],34,FALSE)</f>
        <v>0</v>
      </c>
      <c r="AG939">
        <f>VLOOKUP(CuentosContados[[#This Row],[Column1]],CuentosIndexados[],35,FALSE)</f>
        <v>0</v>
      </c>
      <c r="AH939">
        <f>VLOOKUP(CuentosContados[[#This Row],[Column1]],CuentosIndexados[],36,FALSE)</f>
        <v>0</v>
      </c>
      <c r="AI939">
        <f>VLOOKUP(CuentosContados[[#This Row],[Column1]],CuentosIndexados[],37,FALSE)</f>
        <v>0</v>
      </c>
      <c r="AJ939">
        <f>VLOOKUP(CuentosContados[[#This Row],[Column1]],CuentosIndexados[],38,FALSE)</f>
        <v>0</v>
      </c>
      <c r="AK939">
        <f>VLOOKUP(CuentosContados[[#This Row],[Column1]],CuentosIndexados[],39,FALSE)</f>
        <v>0</v>
      </c>
    </row>
    <row r="940" spans="1:37" x14ac:dyDescent="0.25">
      <c r="A940" t="s">
        <v>174</v>
      </c>
      <c r="B940">
        <f>VLOOKUP(CuentosContados[[#This Row],[Column1]],CuentosIndexados[],3,FALSE)</f>
        <v>0</v>
      </c>
      <c r="C940">
        <f>VLOOKUP(CuentosContados[[#This Row],[Column1]],CuentosIndexados[],5,FALSE)</f>
        <v>0</v>
      </c>
      <c r="D940">
        <f>VLOOKUP(CuentosContados[[#This Row],[Column1]],CuentosIndexados[],6,FALSE)</f>
        <v>0</v>
      </c>
      <c r="E940">
        <f>VLOOKUP(CuentosContados[[#This Row],[Column1]],CuentosIndexados[],7,FALSE)</f>
        <v>0</v>
      </c>
      <c r="F940">
        <f>VLOOKUP(CuentosContados[[#This Row],[Column1]],CuentosIndexados[],8,FALSE)</f>
        <v>0</v>
      </c>
      <c r="G940">
        <f>VLOOKUP(CuentosContados[[#This Row],[Column1]],CuentosIndexados[],9,FALSE)</f>
        <v>0</v>
      </c>
      <c r="H940">
        <f>VLOOKUP(CuentosContados[[#This Row],[Column1]],CuentosIndexados[],10,FALSE)</f>
        <v>0</v>
      </c>
      <c r="I940">
        <f>VLOOKUP(CuentosContados[[#This Row],[Column1]],CuentosIndexados[],11,FALSE)</f>
        <v>0</v>
      </c>
      <c r="J940">
        <f>VLOOKUP(CuentosContados[[#This Row],[Column1]],CuentosIndexados[],12,FALSE)</f>
        <v>0</v>
      </c>
      <c r="K940">
        <f>VLOOKUP(CuentosContados[[#This Row],[Column1]],CuentosIndexados[],13,FALSE)</f>
        <v>0</v>
      </c>
      <c r="L940" t="str">
        <f>VLOOKUP(CuentosContados[[#This Row],[Column1]],CuentosIndexados[],14,FALSE)</f>
        <v>duda</v>
      </c>
      <c r="M940">
        <f>VLOOKUP(CuentosContados[[#This Row],[Column1]],CuentosIndexados[],15,FALSE)</f>
        <v>0</v>
      </c>
      <c r="N940">
        <f>VLOOKUP(CuentosContados[[#This Row],[Column1]],CuentosIndexados[],16,FALSE)</f>
        <v>0</v>
      </c>
      <c r="O940">
        <f>VLOOKUP(CuentosContados[[#This Row],[Column1]],CuentosIndexados[],17,FALSE)</f>
        <v>0</v>
      </c>
      <c r="P940">
        <f>VLOOKUP(CuentosContados[[#This Row],[Column1]],CuentosIndexados[],18,FALSE)</f>
        <v>0</v>
      </c>
      <c r="Q940">
        <f>VLOOKUP(CuentosContados[[#This Row],[Column1]],CuentosIndexados[],19,FALSE)</f>
        <v>0</v>
      </c>
      <c r="R940">
        <f>VLOOKUP(CuentosContados[[#This Row],[Column1]],CuentosIndexados[],20,FALSE)</f>
        <v>0</v>
      </c>
      <c r="S940">
        <f>VLOOKUP(CuentosContados[[#This Row],[Column1]],CuentosIndexados[],21,FALSE)</f>
        <v>0</v>
      </c>
      <c r="T940">
        <f>VLOOKUP(CuentosContados[[#This Row],[Column1]],CuentosIndexados[],22,FALSE)</f>
        <v>0</v>
      </c>
      <c r="U940">
        <f>VLOOKUP(CuentosContados[[#This Row],[Column1]],CuentosIndexados[],23,FALSE)</f>
        <v>0</v>
      </c>
      <c r="V940">
        <f>VLOOKUP(CuentosContados[[#This Row],[Column1]],CuentosIndexados[],24,FALSE)</f>
        <v>0</v>
      </c>
      <c r="W940">
        <f>VLOOKUP(CuentosContados[[#This Row],[Column1]],CuentosIndexados[],25,FALSE)</f>
        <v>0</v>
      </c>
      <c r="X940">
        <f>VLOOKUP(CuentosContados[[#This Row],[Column1]],CuentosIndexados[],26,FALSE)</f>
        <v>0</v>
      </c>
      <c r="Y940">
        <f>VLOOKUP(CuentosContados[[#This Row],[Column1]],CuentosIndexados[],27,FALSE)</f>
        <v>0</v>
      </c>
      <c r="Z940">
        <f>VLOOKUP(CuentosContados[[#This Row],[Column1]],CuentosIndexados[],28,FALSE)</f>
        <v>0</v>
      </c>
      <c r="AA940">
        <f>VLOOKUP(CuentosContados[[#This Row],[Column1]],CuentosIndexados[],29,FALSE)</f>
        <v>0</v>
      </c>
      <c r="AB940">
        <f>VLOOKUP(CuentosContados[[#This Row],[Column1]],CuentosIndexados[],30,FALSE)</f>
        <v>0</v>
      </c>
      <c r="AC940">
        <f>VLOOKUP(CuentosContados[[#This Row],[Column1]],CuentosIndexados[],31,FALSE)</f>
        <v>0</v>
      </c>
      <c r="AD940">
        <f>VLOOKUP(CuentosContados[[#This Row],[Column1]],CuentosIndexados[],32,FALSE)</f>
        <v>0</v>
      </c>
      <c r="AE940">
        <f>VLOOKUP(CuentosContados[[#This Row],[Column1]],CuentosIndexados[],33,FALSE)</f>
        <v>0</v>
      </c>
      <c r="AF940">
        <f>VLOOKUP(CuentosContados[[#This Row],[Column1]],CuentosIndexados[],34,FALSE)</f>
        <v>0</v>
      </c>
      <c r="AG940">
        <f>VLOOKUP(CuentosContados[[#This Row],[Column1]],CuentosIndexados[],35,FALSE)</f>
        <v>0</v>
      </c>
      <c r="AH940">
        <f>VLOOKUP(CuentosContados[[#This Row],[Column1]],CuentosIndexados[],36,FALSE)</f>
        <v>0</v>
      </c>
      <c r="AI940">
        <f>VLOOKUP(CuentosContados[[#This Row],[Column1]],CuentosIndexados[],37,FALSE)</f>
        <v>0</v>
      </c>
      <c r="AJ940">
        <f>VLOOKUP(CuentosContados[[#This Row],[Column1]],CuentosIndexados[],38,FALSE)</f>
        <v>0</v>
      </c>
      <c r="AK940">
        <f>VLOOKUP(CuentosContados[[#This Row],[Column1]],CuentosIndexados[],39,FALSE)</f>
        <v>0</v>
      </c>
    </row>
    <row r="941" spans="1:37" x14ac:dyDescent="0.25">
      <c r="A941" t="s">
        <v>174</v>
      </c>
      <c r="B941">
        <f>VLOOKUP(CuentosContados[[#This Row],[Column1]],CuentosIndexados[],3,FALSE)</f>
        <v>0</v>
      </c>
      <c r="C941">
        <f>VLOOKUP(CuentosContados[[#This Row],[Column1]],CuentosIndexados[],5,FALSE)</f>
        <v>0</v>
      </c>
      <c r="D941">
        <f>VLOOKUP(CuentosContados[[#This Row],[Column1]],CuentosIndexados[],6,FALSE)</f>
        <v>0</v>
      </c>
      <c r="E941">
        <f>VLOOKUP(CuentosContados[[#This Row],[Column1]],CuentosIndexados[],7,FALSE)</f>
        <v>0</v>
      </c>
      <c r="F941">
        <f>VLOOKUP(CuentosContados[[#This Row],[Column1]],CuentosIndexados[],8,FALSE)</f>
        <v>0</v>
      </c>
      <c r="G941">
        <f>VLOOKUP(CuentosContados[[#This Row],[Column1]],CuentosIndexados[],9,FALSE)</f>
        <v>0</v>
      </c>
      <c r="H941">
        <f>VLOOKUP(CuentosContados[[#This Row],[Column1]],CuentosIndexados[],10,FALSE)</f>
        <v>0</v>
      </c>
      <c r="I941">
        <f>VLOOKUP(CuentosContados[[#This Row],[Column1]],CuentosIndexados[],11,FALSE)</f>
        <v>0</v>
      </c>
      <c r="J941">
        <f>VLOOKUP(CuentosContados[[#This Row],[Column1]],CuentosIndexados[],12,FALSE)</f>
        <v>0</v>
      </c>
      <c r="K941">
        <f>VLOOKUP(CuentosContados[[#This Row],[Column1]],CuentosIndexados[],13,FALSE)</f>
        <v>0</v>
      </c>
      <c r="L941" t="str">
        <f>VLOOKUP(CuentosContados[[#This Row],[Column1]],CuentosIndexados[],14,FALSE)</f>
        <v>duda</v>
      </c>
      <c r="M941">
        <f>VLOOKUP(CuentosContados[[#This Row],[Column1]],CuentosIndexados[],15,FALSE)</f>
        <v>0</v>
      </c>
      <c r="N941">
        <f>VLOOKUP(CuentosContados[[#This Row],[Column1]],CuentosIndexados[],16,FALSE)</f>
        <v>0</v>
      </c>
      <c r="O941">
        <f>VLOOKUP(CuentosContados[[#This Row],[Column1]],CuentosIndexados[],17,FALSE)</f>
        <v>0</v>
      </c>
      <c r="P941">
        <f>VLOOKUP(CuentosContados[[#This Row],[Column1]],CuentosIndexados[],18,FALSE)</f>
        <v>0</v>
      </c>
      <c r="Q941">
        <f>VLOOKUP(CuentosContados[[#This Row],[Column1]],CuentosIndexados[],19,FALSE)</f>
        <v>0</v>
      </c>
      <c r="R941">
        <f>VLOOKUP(CuentosContados[[#This Row],[Column1]],CuentosIndexados[],20,FALSE)</f>
        <v>0</v>
      </c>
      <c r="S941">
        <f>VLOOKUP(CuentosContados[[#This Row],[Column1]],CuentosIndexados[],21,FALSE)</f>
        <v>0</v>
      </c>
      <c r="T941">
        <f>VLOOKUP(CuentosContados[[#This Row],[Column1]],CuentosIndexados[],22,FALSE)</f>
        <v>0</v>
      </c>
      <c r="U941">
        <f>VLOOKUP(CuentosContados[[#This Row],[Column1]],CuentosIndexados[],23,FALSE)</f>
        <v>0</v>
      </c>
      <c r="V941">
        <f>VLOOKUP(CuentosContados[[#This Row],[Column1]],CuentosIndexados[],24,FALSE)</f>
        <v>0</v>
      </c>
      <c r="W941">
        <f>VLOOKUP(CuentosContados[[#This Row],[Column1]],CuentosIndexados[],25,FALSE)</f>
        <v>0</v>
      </c>
      <c r="X941">
        <f>VLOOKUP(CuentosContados[[#This Row],[Column1]],CuentosIndexados[],26,FALSE)</f>
        <v>0</v>
      </c>
      <c r="Y941">
        <f>VLOOKUP(CuentosContados[[#This Row],[Column1]],CuentosIndexados[],27,FALSE)</f>
        <v>0</v>
      </c>
      <c r="Z941">
        <f>VLOOKUP(CuentosContados[[#This Row],[Column1]],CuentosIndexados[],28,FALSE)</f>
        <v>0</v>
      </c>
      <c r="AA941">
        <f>VLOOKUP(CuentosContados[[#This Row],[Column1]],CuentosIndexados[],29,FALSE)</f>
        <v>0</v>
      </c>
      <c r="AB941">
        <f>VLOOKUP(CuentosContados[[#This Row],[Column1]],CuentosIndexados[],30,FALSE)</f>
        <v>0</v>
      </c>
      <c r="AC941">
        <f>VLOOKUP(CuentosContados[[#This Row],[Column1]],CuentosIndexados[],31,FALSE)</f>
        <v>0</v>
      </c>
      <c r="AD941">
        <f>VLOOKUP(CuentosContados[[#This Row],[Column1]],CuentosIndexados[],32,FALSE)</f>
        <v>0</v>
      </c>
      <c r="AE941">
        <f>VLOOKUP(CuentosContados[[#This Row],[Column1]],CuentosIndexados[],33,FALSE)</f>
        <v>0</v>
      </c>
      <c r="AF941">
        <f>VLOOKUP(CuentosContados[[#This Row],[Column1]],CuentosIndexados[],34,FALSE)</f>
        <v>0</v>
      </c>
      <c r="AG941">
        <f>VLOOKUP(CuentosContados[[#This Row],[Column1]],CuentosIndexados[],35,FALSE)</f>
        <v>0</v>
      </c>
      <c r="AH941">
        <f>VLOOKUP(CuentosContados[[#This Row],[Column1]],CuentosIndexados[],36,FALSE)</f>
        <v>0</v>
      </c>
      <c r="AI941">
        <f>VLOOKUP(CuentosContados[[#This Row],[Column1]],CuentosIndexados[],37,FALSE)</f>
        <v>0</v>
      </c>
      <c r="AJ941">
        <f>VLOOKUP(CuentosContados[[#This Row],[Column1]],CuentosIndexados[],38,FALSE)</f>
        <v>0</v>
      </c>
      <c r="AK941">
        <f>VLOOKUP(CuentosContados[[#This Row],[Column1]],CuentosIndexados[],39,FALSE)</f>
        <v>0</v>
      </c>
    </row>
    <row r="942" spans="1:37" x14ac:dyDescent="0.25">
      <c r="A942" t="s">
        <v>174</v>
      </c>
      <c r="B942">
        <f>VLOOKUP(CuentosContados[[#This Row],[Column1]],CuentosIndexados[],3,FALSE)</f>
        <v>0</v>
      </c>
      <c r="C942">
        <f>VLOOKUP(CuentosContados[[#This Row],[Column1]],CuentosIndexados[],5,FALSE)</f>
        <v>0</v>
      </c>
      <c r="D942">
        <f>VLOOKUP(CuentosContados[[#This Row],[Column1]],CuentosIndexados[],6,FALSE)</f>
        <v>0</v>
      </c>
      <c r="E942">
        <f>VLOOKUP(CuentosContados[[#This Row],[Column1]],CuentosIndexados[],7,FALSE)</f>
        <v>0</v>
      </c>
      <c r="F942">
        <f>VLOOKUP(CuentosContados[[#This Row],[Column1]],CuentosIndexados[],8,FALSE)</f>
        <v>0</v>
      </c>
      <c r="G942">
        <f>VLOOKUP(CuentosContados[[#This Row],[Column1]],CuentosIndexados[],9,FALSE)</f>
        <v>0</v>
      </c>
      <c r="H942">
        <f>VLOOKUP(CuentosContados[[#This Row],[Column1]],CuentosIndexados[],10,FALSE)</f>
        <v>0</v>
      </c>
      <c r="I942">
        <f>VLOOKUP(CuentosContados[[#This Row],[Column1]],CuentosIndexados[],11,FALSE)</f>
        <v>0</v>
      </c>
      <c r="J942">
        <f>VLOOKUP(CuentosContados[[#This Row],[Column1]],CuentosIndexados[],12,FALSE)</f>
        <v>0</v>
      </c>
      <c r="K942">
        <f>VLOOKUP(CuentosContados[[#This Row],[Column1]],CuentosIndexados[],13,FALSE)</f>
        <v>0</v>
      </c>
      <c r="L942" t="str">
        <f>VLOOKUP(CuentosContados[[#This Row],[Column1]],CuentosIndexados[],14,FALSE)</f>
        <v>duda</v>
      </c>
      <c r="M942">
        <f>VLOOKUP(CuentosContados[[#This Row],[Column1]],CuentosIndexados[],15,FALSE)</f>
        <v>0</v>
      </c>
      <c r="N942">
        <f>VLOOKUP(CuentosContados[[#This Row],[Column1]],CuentosIndexados[],16,FALSE)</f>
        <v>0</v>
      </c>
      <c r="O942">
        <f>VLOOKUP(CuentosContados[[#This Row],[Column1]],CuentosIndexados[],17,FALSE)</f>
        <v>0</v>
      </c>
      <c r="P942">
        <f>VLOOKUP(CuentosContados[[#This Row],[Column1]],CuentosIndexados[],18,FALSE)</f>
        <v>0</v>
      </c>
      <c r="Q942">
        <f>VLOOKUP(CuentosContados[[#This Row],[Column1]],CuentosIndexados[],19,FALSE)</f>
        <v>0</v>
      </c>
      <c r="R942">
        <f>VLOOKUP(CuentosContados[[#This Row],[Column1]],CuentosIndexados[],20,FALSE)</f>
        <v>0</v>
      </c>
      <c r="S942">
        <f>VLOOKUP(CuentosContados[[#This Row],[Column1]],CuentosIndexados[],21,FALSE)</f>
        <v>0</v>
      </c>
      <c r="T942">
        <f>VLOOKUP(CuentosContados[[#This Row],[Column1]],CuentosIndexados[],22,FALSE)</f>
        <v>0</v>
      </c>
      <c r="U942">
        <f>VLOOKUP(CuentosContados[[#This Row],[Column1]],CuentosIndexados[],23,FALSE)</f>
        <v>0</v>
      </c>
      <c r="V942">
        <f>VLOOKUP(CuentosContados[[#This Row],[Column1]],CuentosIndexados[],24,FALSE)</f>
        <v>0</v>
      </c>
      <c r="W942">
        <f>VLOOKUP(CuentosContados[[#This Row],[Column1]],CuentosIndexados[],25,FALSE)</f>
        <v>0</v>
      </c>
      <c r="X942">
        <f>VLOOKUP(CuentosContados[[#This Row],[Column1]],CuentosIndexados[],26,FALSE)</f>
        <v>0</v>
      </c>
      <c r="Y942">
        <f>VLOOKUP(CuentosContados[[#This Row],[Column1]],CuentosIndexados[],27,FALSE)</f>
        <v>0</v>
      </c>
      <c r="Z942">
        <f>VLOOKUP(CuentosContados[[#This Row],[Column1]],CuentosIndexados[],28,FALSE)</f>
        <v>0</v>
      </c>
      <c r="AA942">
        <f>VLOOKUP(CuentosContados[[#This Row],[Column1]],CuentosIndexados[],29,FALSE)</f>
        <v>0</v>
      </c>
      <c r="AB942">
        <f>VLOOKUP(CuentosContados[[#This Row],[Column1]],CuentosIndexados[],30,FALSE)</f>
        <v>0</v>
      </c>
      <c r="AC942">
        <f>VLOOKUP(CuentosContados[[#This Row],[Column1]],CuentosIndexados[],31,FALSE)</f>
        <v>0</v>
      </c>
      <c r="AD942">
        <f>VLOOKUP(CuentosContados[[#This Row],[Column1]],CuentosIndexados[],32,FALSE)</f>
        <v>0</v>
      </c>
      <c r="AE942">
        <f>VLOOKUP(CuentosContados[[#This Row],[Column1]],CuentosIndexados[],33,FALSE)</f>
        <v>0</v>
      </c>
      <c r="AF942">
        <f>VLOOKUP(CuentosContados[[#This Row],[Column1]],CuentosIndexados[],34,FALSE)</f>
        <v>0</v>
      </c>
      <c r="AG942">
        <f>VLOOKUP(CuentosContados[[#This Row],[Column1]],CuentosIndexados[],35,FALSE)</f>
        <v>0</v>
      </c>
      <c r="AH942">
        <f>VLOOKUP(CuentosContados[[#This Row],[Column1]],CuentosIndexados[],36,FALSE)</f>
        <v>0</v>
      </c>
      <c r="AI942">
        <f>VLOOKUP(CuentosContados[[#This Row],[Column1]],CuentosIndexados[],37,FALSE)</f>
        <v>0</v>
      </c>
      <c r="AJ942">
        <f>VLOOKUP(CuentosContados[[#This Row],[Column1]],CuentosIndexados[],38,FALSE)</f>
        <v>0</v>
      </c>
      <c r="AK942">
        <f>VLOOKUP(CuentosContados[[#This Row],[Column1]],CuentosIndexados[],39,FALSE)</f>
        <v>0</v>
      </c>
    </row>
    <row r="943" spans="1:37" x14ac:dyDescent="0.25">
      <c r="A943" t="s">
        <v>174</v>
      </c>
      <c r="B943">
        <f>VLOOKUP(CuentosContados[[#This Row],[Column1]],CuentosIndexados[],3,FALSE)</f>
        <v>0</v>
      </c>
      <c r="C943">
        <f>VLOOKUP(CuentosContados[[#This Row],[Column1]],CuentosIndexados[],5,FALSE)</f>
        <v>0</v>
      </c>
      <c r="D943">
        <f>VLOOKUP(CuentosContados[[#This Row],[Column1]],CuentosIndexados[],6,FALSE)</f>
        <v>0</v>
      </c>
      <c r="E943">
        <f>VLOOKUP(CuentosContados[[#This Row],[Column1]],CuentosIndexados[],7,FALSE)</f>
        <v>0</v>
      </c>
      <c r="F943">
        <f>VLOOKUP(CuentosContados[[#This Row],[Column1]],CuentosIndexados[],8,FALSE)</f>
        <v>0</v>
      </c>
      <c r="G943">
        <f>VLOOKUP(CuentosContados[[#This Row],[Column1]],CuentosIndexados[],9,FALSE)</f>
        <v>0</v>
      </c>
      <c r="H943">
        <f>VLOOKUP(CuentosContados[[#This Row],[Column1]],CuentosIndexados[],10,FALSE)</f>
        <v>0</v>
      </c>
      <c r="I943">
        <f>VLOOKUP(CuentosContados[[#This Row],[Column1]],CuentosIndexados[],11,FALSE)</f>
        <v>0</v>
      </c>
      <c r="J943">
        <f>VLOOKUP(CuentosContados[[#This Row],[Column1]],CuentosIndexados[],12,FALSE)</f>
        <v>0</v>
      </c>
      <c r="K943">
        <f>VLOOKUP(CuentosContados[[#This Row],[Column1]],CuentosIndexados[],13,FALSE)</f>
        <v>0</v>
      </c>
      <c r="L943" t="str">
        <f>VLOOKUP(CuentosContados[[#This Row],[Column1]],CuentosIndexados[],14,FALSE)</f>
        <v>duda</v>
      </c>
      <c r="M943">
        <f>VLOOKUP(CuentosContados[[#This Row],[Column1]],CuentosIndexados[],15,FALSE)</f>
        <v>0</v>
      </c>
      <c r="N943">
        <f>VLOOKUP(CuentosContados[[#This Row],[Column1]],CuentosIndexados[],16,FALSE)</f>
        <v>0</v>
      </c>
      <c r="O943">
        <f>VLOOKUP(CuentosContados[[#This Row],[Column1]],CuentosIndexados[],17,FALSE)</f>
        <v>0</v>
      </c>
      <c r="P943">
        <f>VLOOKUP(CuentosContados[[#This Row],[Column1]],CuentosIndexados[],18,FALSE)</f>
        <v>0</v>
      </c>
      <c r="Q943">
        <f>VLOOKUP(CuentosContados[[#This Row],[Column1]],CuentosIndexados[],19,FALSE)</f>
        <v>0</v>
      </c>
      <c r="R943">
        <f>VLOOKUP(CuentosContados[[#This Row],[Column1]],CuentosIndexados[],20,FALSE)</f>
        <v>0</v>
      </c>
      <c r="S943">
        <f>VLOOKUP(CuentosContados[[#This Row],[Column1]],CuentosIndexados[],21,FALSE)</f>
        <v>0</v>
      </c>
      <c r="T943">
        <f>VLOOKUP(CuentosContados[[#This Row],[Column1]],CuentosIndexados[],22,FALSE)</f>
        <v>0</v>
      </c>
      <c r="U943">
        <f>VLOOKUP(CuentosContados[[#This Row],[Column1]],CuentosIndexados[],23,FALSE)</f>
        <v>0</v>
      </c>
      <c r="V943">
        <f>VLOOKUP(CuentosContados[[#This Row],[Column1]],CuentosIndexados[],24,FALSE)</f>
        <v>0</v>
      </c>
      <c r="W943">
        <f>VLOOKUP(CuentosContados[[#This Row],[Column1]],CuentosIndexados[],25,FALSE)</f>
        <v>0</v>
      </c>
      <c r="X943">
        <f>VLOOKUP(CuentosContados[[#This Row],[Column1]],CuentosIndexados[],26,FALSE)</f>
        <v>0</v>
      </c>
      <c r="Y943">
        <f>VLOOKUP(CuentosContados[[#This Row],[Column1]],CuentosIndexados[],27,FALSE)</f>
        <v>0</v>
      </c>
      <c r="Z943">
        <f>VLOOKUP(CuentosContados[[#This Row],[Column1]],CuentosIndexados[],28,FALSE)</f>
        <v>0</v>
      </c>
      <c r="AA943">
        <f>VLOOKUP(CuentosContados[[#This Row],[Column1]],CuentosIndexados[],29,FALSE)</f>
        <v>0</v>
      </c>
      <c r="AB943">
        <f>VLOOKUP(CuentosContados[[#This Row],[Column1]],CuentosIndexados[],30,FALSE)</f>
        <v>0</v>
      </c>
      <c r="AC943">
        <f>VLOOKUP(CuentosContados[[#This Row],[Column1]],CuentosIndexados[],31,FALSE)</f>
        <v>0</v>
      </c>
      <c r="AD943">
        <f>VLOOKUP(CuentosContados[[#This Row],[Column1]],CuentosIndexados[],32,FALSE)</f>
        <v>0</v>
      </c>
      <c r="AE943">
        <f>VLOOKUP(CuentosContados[[#This Row],[Column1]],CuentosIndexados[],33,FALSE)</f>
        <v>0</v>
      </c>
      <c r="AF943">
        <f>VLOOKUP(CuentosContados[[#This Row],[Column1]],CuentosIndexados[],34,FALSE)</f>
        <v>0</v>
      </c>
      <c r="AG943">
        <f>VLOOKUP(CuentosContados[[#This Row],[Column1]],CuentosIndexados[],35,FALSE)</f>
        <v>0</v>
      </c>
      <c r="AH943">
        <f>VLOOKUP(CuentosContados[[#This Row],[Column1]],CuentosIndexados[],36,FALSE)</f>
        <v>0</v>
      </c>
      <c r="AI943">
        <f>VLOOKUP(CuentosContados[[#This Row],[Column1]],CuentosIndexados[],37,FALSE)</f>
        <v>0</v>
      </c>
      <c r="AJ943">
        <f>VLOOKUP(CuentosContados[[#This Row],[Column1]],CuentosIndexados[],38,FALSE)</f>
        <v>0</v>
      </c>
      <c r="AK943">
        <f>VLOOKUP(CuentosContados[[#This Row],[Column1]],CuentosIndexados[],39,FALSE)</f>
        <v>0</v>
      </c>
    </row>
    <row r="944" spans="1:37" x14ac:dyDescent="0.25">
      <c r="A944" t="s">
        <v>174</v>
      </c>
      <c r="B944">
        <f>VLOOKUP(CuentosContados[[#This Row],[Column1]],CuentosIndexados[],3,FALSE)</f>
        <v>0</v>
      </c>
      <c r="C944">
        <f>VLOOKUP(CuentosContados[[#This Row],[Column1]],CuentosIndexados[],5,FALSE)</f>
        <v>0</v>
      </c>
      <c r="D944">
        <f>VLOOKUP(CuentosContados[[#This Row],[Column1]],CuentosIndexados[],6,FALSE)</f>
        <v>0</v>
      </c>
      <c r="E944">
        <f>VLOOKUP(CuentosContados[[#This Row],[Column1]],CuentosIndexados[],7,FALSE)</f>
        <v>0</v>
      </c>
      <c r="F944">
        <f>VLOOKUP(CuentosContados[[#This Row],[Column1]],CuentosIndexados[],8,FALSE)</f>
        <v>0</v>
      </c>
      <c r="G944">
        <f>VLOOKUP(CuentosContados[[#This Row],[Column1]],CuentosIndexados[],9,FALSE)</f>
        <v>0</v>
      </c>
      <c r="H944">
        <f>VLOOKUP(CuentosContados[[#This Row],[Column1]],CuentosIndexados[],10,FALSE)</f>
        <v>0</v>
      </c>
      <c r="I944">
        <f>VLOOKUP(CuentosContados[[#This Row],[Column1]],CuentosIndexados[],11,FALSE)</f>
        <v>0</v>
      </c>
      <c r="J944">
        <f>VLOOKUP(CuentosContados[[#This Row],[Column1]],CuentosIndexados[],12,FALSE)</f>
        <v>0</v>
      </c>
      <c r="K944">
        <f>VLOOKUP(CuentosContados[[#This Row],[Column1]],CuentosIndexados[],13,FALSE)</f>
        <v>0</v>
      </c>
      <c r="L944" t="str">
        <f>VLOOKUP(CuentosContados[[#This Row],[Column1]],CuentosIndexados[],14,FALSE)</f>
        <v>duda</v>
      </c>
      <c r="M944">
        <f>VLOOKUP(CuentosContados[[#This Row],[Column1]],CuentosIndexados[],15,FALSE)</f>
        <v>0</v>
      </c>
      <c r="N944">
        <f>VLOOKUP(CuentosContados[[#This Row],[Column1]],CuentosIndexados[],16,FALSE)</f>
        <v>0</v>
      </c>
      <c r="O944">
        <f>VLOOKUP(CuentosContados[[#This Row],[Column1]],CuentosIndexados[],17,FALSE)</f>
        <v>0</v>
      </c>
      <c r="P944">
        <f>VLOOKUP(CuentosContados[[#This Row],[Column1]],CuentosIndexados[],18,FALSE)</f>
        <v>0</v>
      </c>
      <c r="Q944">
        <f>VLOOKUP(CuentosContados[[#This Row],[Column1]],CuentosIndexados[],19,FALSE)</f>
        <v>0</v>
      </c>
      <c r="R944">
        <f>VLOOKUP(CuentosContados[[#This Row],[Column1]],CuentosIndexados[],20,FALSE)</f>
        <v>0</v>
      </c>
      <c r="S944">
        <f>VLOOKUP(CuentosContados[[#This Row],[Column1]],CuentosIndexados[],21,FALSE)</f>
        <v>0</v>
      </c>
      <c r="T944">
        <f>VLOOKUP(CuentosContados[[#This Row],[Column1]],CuentosIndexados[],22,FALSE)</f>
        <v>0</v>
      </c>
      <c r="U944">
        <f>VLOOKUP(CuentosContados[[#This Row],[Column1]],CuentosIndexados[],23,FALSE)</f>
        <v>0</v>
      </c>
      <c r="V944">
        <f>VLOOKUP(CuentosContados[[#This Row],[Column1]],CuentosIndexados[],24,FALSE)</f>
        <v>0</v>
      </c>
      <c r="W944">
        <f>VLOOKUP(CuentosContados[[#This Row],[Column1]],CuentosIndexados[],25,FALSE)</f>
        <v>0</v>
      </c>
      <c r="X944">
        <f>VLOOKUP(CuentosContados[[#This Row],[Column1]],CuentosIndexados[],26,FALSE)</f>
        <v>0</v>
      </c>
      <c r="Y944">
        <f>VLOOKUP(CuentosContados[[#This Row],[Column1]],CuentosIndexados[],27,FALSE)</f>
        <v>0</v>
      </c>
      <c r="Z944">
        <f>VLOOKUP(CuentosContados[[#This Row],[Column1]],CuentosIndexados[],28,FALSE)</f>
        <v>0</v>
      </c>
      <c r="AA944">
        <f>VLOOKUP(CuentosContados[[#This Row],[Column1]],CuentosIndexados[],29,FALSE)</f>
        <v>0</v>
      </c>
      <c r="AB944">
        <f>VLOOKUP(CuentosContados[[#This Row],[Column1]],CuentosIndexados[],30,FALSE)</f>
        <v>0</v>
      </c>
      <c r="AC944">
        <f>VLOOKUP(CuentosContados[[#This Row],[Column1]],CuentosIndexados[],31,FALSE)</f>
        <v>0</v>
      </c>
      <c r="AD944">
        <f>VLOOKUP(CuentosContados[[#This Row],[Column1]],CuentosIndexados[],32,FALSE)</f>
        <v>0</v>
      </c>
      <c r="AE944">
        <f>VLOOKUP(CuentosContados[[#This Row],[Column1]],CuentosIndexados[],33,FALSE)</f>
        <v>0</v>
      </c>
      <c r="AF944">
        <f>VLOOKUP(CuentosContados[[#This Row],[Column1]],CuentosIndexados[],34,FALSE)</f>
        <v>0</v>
      </c>
      <c r="AG944">
        <f>VLOOKUP(CuentosContados[[#This Row],[Column1]],CuentosIndexados[],35,FALSE)</f>
        <v>0</v>
      </c>
      <c r="AH944">
        <f>VLOOKUP(CuentosContados[[#This Row],[Column1]],CuentosIndexados[],36,FALSE)</f>
        <v>0</v>
      </c>
      <c r="AI944">
        <f>VLOOKUP(CuentosContados[[#This Row],[Column1]],CuentosIndexados[],37,FALSE)</f>
        <v>0</v>
      </c>
      <c r="AJ944">
        <f>VLOOKUP(CuentosContados[[#This Row],[Column1]],CuentosIndexados[],38,FALSE)</f>
        <v>0</v>
      </c>
      <c r="AK944">
        <f>VLOOKUP(CuentosContados[[#This Row],[Column1]],CuentosIndexados[],39,FALSE)</f>
        <v>0</v>
      </c>
    </row>
    <row r="945" spans="1:37" x14ac:dyDescent="0.25">
      <c r="A945" t="s">
        <v>174</v>
      </c>
      <c r="B945">
        <f>VLOOKUP(CuentosContados[[#This Row],[Column1]],CuentosIndexados[],3,FALSE)</f>
        <v>0</v>
      </c>
      <c r="C945">
        <f>VLOOKUP(CuentosContados[[#This Row],[Column1]],CuentosIndexados[],5,FALSE)</f>
        <v>0</v>
      </c>
      <c r="D945">
        <f>VLOOKUP(CuentosContados[[#This Row],[Column1]],CuentosIndexados[],6,FALSE)</f>
        <v>0</v>
      </c>
      <c r="E945">
        <f>VLOOKUP(CuentosContados[[#This Row],[Column1]],CuentosIndexados[],7,FALSE)</f>
        <v>0</v>
      </c>
      <c r="F945">
        <f>VLOOKUP(CuentosContados[[#This Row],[Column1]],CuentosIndexados[],8,FALSE)</f>
        <v>0</v>
      </c>
      <c r="G945">
        <f>VLOOKUP(CuentosContados[[#This Row],[Column1]],CuentosIndexados[],9,FALSE)</f>
        <v>0</v>
      </c>
      <c r="H945">
        <f>VLOOKUP(CuentosContados[[#This Row],[Column1]],CuentosIndexados[],10,FALSE)</f>
        <v>0</v>
      </c>
      <c r="I945">
        <f>VLOOKUP(CuentosContados[[#This Row],[Column1]],CuentosIndexados[],11,FALSE)</f>
        <v>0</v>
      </c>
      <c r="J945">
        <f>VLOOKUP(CuentosContados[[#This Row],[Column1]],CuentosIndexados[],12,FALSE)</f>
        <v>0</v>
      </c>
      <c r="K945">
        <f>VLOOKUP(CuentosContados[[#This Row],[Column1]],CuentosIndexados[],13,FALSE)</f>
        <v>0</v>
      </c>
      <c r="L945" t="str">
        <f>VLOOKUP(CuentosContados[[#This Row],[Column1]],CuentosIndexados[],14,FALSE)</f>
        <v>duda</v>
      </c>
      <c r="M945">
        <f>VLOOKUP(CuentosContados[[#This Row],[Column1]],CuentosIndexados[],15,FALSE)</f>
        <v>0</v>
      </c>
      <c r="N945">
        <f>VLOOKUP(CuentosContados[[#This Row],[Column1]],CuentosIndexados[],16,FALSE)</f>
        <v>0</v>
      </c>
      <c r="O945">
        <f>VLOOKUP(CuentosContados[[#This Row],[Column1]],CuentosIndexados[],17,FALSE)</f>
        <v>0</v>
      </c>
      <c r="P945">
        <f>VLOOKUP(CuentosContados[[#This Row],[Column1]],CuentosIndexados[],18,FALSE)</f>
        <v>0</v>
      </c>
      <c r="Q945">
        <f>VLOOKUP(CuentosContados[[#This Row],[Column1]],CuentosIndexados[],19,FALSE)</f>
        <v>0</v>
      </c>
      <c r="R945">
        <f>VLOOKUP(CuentosContados[[#This Row],[Column1]],CuentosIndexados[],20,FALSE)</f>
        <v>0</v>
      </c>
      <c r="S945">
        <f>VLOOKUP(CuentosContados[[#This Row],[Column1]],CuentosIndexados[],21,FALSE)</f>
        <v>0</v>
      </c>
      <c r="T945">
        <f>VLOOKUP(CuentosContados[[#This Row],[Column1]],CuentosIndexados[],22,FALSE)</f>
        <v>0</v>
      </c>
      <c r="U945">
        <f>VLOOKUP(CuentosContados[[#This Row],[Column1]],CuentosIndexados[],23,FALSE)</f>
        <v>0</v>
      </c>
      <c r="V945">
        <f>VLOOKUP(CuentosContados[[#This Row],[Column1]],CuentosIndexados[],24,FALSE)</f>
        <v>0</v>
      </c>
      <c r="W945">
        <f>VLOOKUP(CuentosContados[[#This Row],[Column1]],CuentosIndexados[],25,FALSE)</f>
        <v>0</v>
      </c>
      <c r="X945">
        <f>VLOOKUP(CuentosContados[[#This Row],[Column1]],CuentosIndexados[],26,FALSE)</f>
        <v>0</v>
      </c>
      <c r="Y945">
        <f>VLOOKUP(CuentosContados[[#This Row],[Column1]],CuentosIndexados[],27,FALSE)</f>
        <v>0</v>
      </c>
      <c r="Z945">
        <f>VLOOKUP(CuentosContados[[#This Row],[Column1]],CuentosIndexados[],28,FALSE)</f>
        <v>0</v>
      </c>
      <c r="AA945">
        <f>VLOOKUP(CuentosContados[[#This Row],[Column1]],CuentosIndexados[],29,FALSE)</f>
        <v>0</v>
      </c>
      <c r="AB945">
        <f>VLOOKUP(CuentosContados[[#This Row],[Column1]],CuentosIndexados[],30,FALSE)</f>
        <v>0</v>
      </c>
      <c r="AC945">
        <f>VLOOKUP(CuentosContados[[#This Row],[Column1]],CuentosIndexados[],31,FALSE)</f>
        <v>0</v>
      </c>
      <c r="AD945">
        <f>VLOOKUP(CuentosContados[[#This Row],[Column1]],CuentosIndexados[],32,FALSE)</f>
        <v>0</v>
      </c>
      <c r="AE945">
        <f>VLOOKUP(CuentosContados[[#This Row],[Column1]],CuentosIndexados[],33,FALSE)</f>
        <v>0</v>
      </c>
      <c r="AF945">
        <f>VLOOKUP(CuentosContados[[#This Row],[Column1]],CuentosIndexados[],34,FALSE)</f>
        <v>0</v>
      </c>
      <c r="AG945">
        <f>VLOOKUP(CuentosContados[[#This Row],[Column1]],CuentosIndexados[],35,FALSE)</f>
        <v>0</v>
      </c>
      <c r="AH945">
        <f>VLOOKUP(CuentosContados[[#This Row],[Column1]],CuentosIndexados[],36,FALSE)</f>
        <v>0</v>
      </c>
      <c r="AI945">
        <f>VLOOKUP(CuentosContados[[#This Row],[Column1]],CuentosIndexados[],37,FALSE)</f>
        <v>0</v>
      </c>
      <c r="AJ945">
        <f>VLOOKUP(CuentosContados[[#This Row],[Column1]],CuentosIndexados[],38,FALSE)</f>
        <v>0</v>
      </c>
      <c r="AK945">
        <f>VLOOKUP(CuentosContados[[#This Row],[Column1]],CuentosIndexados[],39,FALSE)</f>
        <v>0</v>
      </c>
    </row>
    <row r="946" spans="1:37" x14ac:dyDescent="0.25">
      <c r="A946" t="s">
        <v>174</v>
      </c>
      <c r="B946">
        <f>VLOOKUP(CuentosContados[[#This Row],[Column1]],CuentosIndexados[],3,FALSE)</f>
        <v>0</v>
      </c>
      <c r="C946">
        <f>VLOOKUP(CuentosContados[[#This Row],[Column1]],CuentosIndexados[],5,FALSE)</f>
        <v>0</v>
      </c>
      <c r="D946">
        <f>VLOOKUP(CuentosContados[[#This Row],[Column1]],CuentosIndexados[],6,FALSE)</f>
        <v>0</v>
      </c>
      <c r="E946">
        <f>VLOOKUP(CuentosContados[[#This Row],[Column1]],CuentosIndexados[],7,FALSE)</f>
        <v>0</v>
      </c>
      <c r="F946">
        <f>VLOOKUP(CuentosContados[[#This Row],[Column1]],CuentosIndexados[],8,FALSE)</f>
        <v>0</v>
      </c>
      <c r="G946">
        <f>VLOOKUP(CuentosContados[[#This Row],[Column1]],CuentosIndexados[],9,FALSE)</f>
        <v>0</v>
      </c>
      <c r="H946">
        <f>VLOOKUP(CuentosContados[[#This Row],[Column1]],CuentosIndexados[],10,FALSE)</f>
        <v>0</v>
      </c>
      <c r="I946">
        <f>VLOOKUP(CuentosContados[[#This Row],[Column1]],CuentosIndexados[],11,FALSE)</f>
        <v>0</v>
      </c>
      <c r="J946">
        <f>VLOOKUP(CuentosContados[[#This Row],[Column1]],CuentosIndexados[],12,FALSE)</f>
        <v>0</v>
      </c>
      <c r="K946">
        <f>VLOOKUP(CuentosContados[[#This Row],[Column1]],CuentosIndexados[],13,FALSE)</f>
        <v>0</v>
      </c>
      <c r="L946" t="str">
        <f>VLOOKUP(CuentosContados[[#This Row],[Column1]],CuentosIndexados[],14,FALSE)</f>
        <v>duda</v>
      </c>
      <c r="M946">
        <f>VLOOKUP(CuentosContados[[#This Row],[Column1]],CuentosIndexados[],15,FALSE)</f>
        <v>0</v>
      </c>
      <c r="N946">
        <f>VLOOKUP(CuentosContados[[#This Row],[Column1]],CuentosIndexados[],16,FALSE)</f>
        <v>0</v>
      </c>
      <c r="O946">
        <f>VLOOKUP(CuentosContados[[#This Row],[Column1]],CuentosIndexados[],17,FALSE)</f>
        <v>0</v>
      </c>
      <c r="P946">
        <f>VLOOKUP(CuentosContados[[#This Row],[Column1]],CuentosIndexados[],18,FALSE)</f>
        <v>0</v>
      </c>
      <c r="Q946">
        <f>VLOOKUP(CuentosContados[[#This Row],[Column1]],CuentosIndexados[],19,FALSE)</f>
        <v>0</v>
      </c>
      <c r="R946">
        <f>VLOOKUP(CuentosContados[[#This Row],[Column1]],CuentosIndexados[],20,FALSE)</f>
        <v>0</v>
      </c>
      <c r="S946">
        <f>VLOOKUP(CuentosContados[[#This Row],[Column1]],CuentosIndexados[],21,FALSE)</f>
        <v>0</v>
      </c>
      <c r="T946">
        <f>VLOOKUP(CuentosContados[[#This Row],[Column1]],CuentosIndexados[],22,FALSE)</f>
        <v>0</v>
      </c>
      <c r="U946">
        <f>VLOOKUP(CuentosContados[[#This Row],[Column1]],CuentosIndexados[],23,FALSE)</f>
        <v>0</v>
      </c>
      <c r="V946">
        <f>VLOOKUP(CuentosContados[[#This Row],[Column1]],CuentosIndexados[],24,FALSE)</f>
        <v>0</v>
      </c>
      <c r="W946">
        <f>VLOOKUP(CuentosContados[[#This Row],[Column1]],CuentosIndexados[],25,FALSE)</f>
        <v>0</v>
      </c>
      <c r="X946">
        <f>VLOOKUP(CuentosContados[[#This Row],[Column1]],CuentosIndexados[],26,FALSE)</f>
        <v>0</v>
      </c>
      <c r="Y946">
        <f>VLOOKUP(CuentosContados[[#This Row],[Column1]],CuentosIndexados[],27,FALSE)</f>
        <v>0</v>
      </c>
      <c r="Z946">
        <f>VLOOKUP(CuentosContados[[#This Row],[Column1]],CuentosIndexados[],28,FALSE)</f>
        <v>0</v>
      </c>
      <c r="AA946">
        <f>VLOOKUP(CuentosContados[[#This Row],[Column1]],CuentosIndexados[],29,FALSE)</f>
        <v>0</v>
      </c>
      <c r="AB946">
        <f>VLOOKUP(CuentosContados[[#This Row],[Column1]],CuentosIndexados[],30,FALSE)</f>
        <v>0</v>
      </c>
      <c r="AC946">
        <f>VLOOKUP(CuentosContados[[#This Row],[Column1]],CuentosIndexados[],31,FALSE)</f>
        <v>0</v>
      </c>
      <c r="AD946">
        <f>VLOOKUP(CuentosContados[[#This Row],[Column1]],CuentosIndexados[],32,FALSE)</f>
        <v>0</v>
      </c>
      <c r="AE946">
        <f>VLOOKUP(CuentosContados[[#This Row],[Column1]],CuentosIndexados[],33,FALSE)</f>
        <v>0</v>
      </c>
      <c r="AF946">
        <f>VLOOKUP(CuentosContados[[#This Row],[Column1]],CuentosIndexados[],34,FALSE)</f>
        <v>0</v>
      </c>
      <c r="AG946">
        <f>VLOOKUP(CuentosContados[[#This Row],[Column1]],CuentosIndexados[],35,FALSE)</f>
        <v>0</v>
      </c>
      <c r="AH946">
        <f>VLOOKUP(CuentosContados[[#This Row],[Column1]],CuentosIndexados[],36,FALSE)</f>
        <v>0</v>
      </c>
      <c r="AI946">
        <f>VLOOKUP(CuentosContados[[#This Row],[Column1]],CuentosIndexados[],37,FALSE)</f>
        <v>0</v>
      </c>
      <c r="AJ946">
        <f>VLOOKUP(CuentosContados[[#This Row],[Column1]],CuentosIndexados[],38,FALSE)</f>
        <v>0</v>
      </c>
      <c r="AK946">
        <f>VLOOKUP(CuentosContados[[#This Row],[Column1]],CuentosIndexados[],39,FALSE)</f>
        <v>0</v>
      </c>
    </row>
    <row r="947" spans="1:37" x14ac:dyDescent="0.25">
      <c r="A947" t="s">
        <v>174</v>
      </c>
      <c r="B947">
        <f>VLOOKUP(CuentosContados[[#This Row],[Column1]],CuentosIndexados[],3,FALSE)</f>
        <v>0</v>
      </c>
      <c r="C947">
        <f>VLOOKUP(CuentosContados[[#This Row],[Column1]],CuentosIndexados[],5,FALSE)</f>
        <v>0</v>
      </c>
      <c r="D947">
        <f>VLOOKUP(CuentosContados[[#This Row],[Column1]],CuentosIndexados[],6,FALSE)</f>
        <v>0</v>
      </c>
      <c r="E947">
        <f>VLOOKUP(CuentosContados[[#This Row],[Column1]],CuentosIndexados[],7,FALSE)</f>
        <v>0</v>
      </c>
      <c r="F947">
        <f>VLOOKUP(CuentosContados[[#This Row],[Column1]],CuentosIndexados[],8,FALSE)</f>
        <v>0</v>
      </c>
      <c r="G947">
        <f>VLOOKUP(CuentosContados[[#This Row],[Column1]],CuentosIndexados[],9,FALSE)</f>
        <v>0</v>
      </c>
      <c r="H947">
        <f>VLOOKUP(CuentosContados[[#This Row],[Column1]],CuentosIndexados[],10,FALSE)</f>
        <v>0</v>
      </c>
      <c r="I947">
        <f>VLOOKUP(CuentosContados[[#This Row],[Column1]],CuentosIndexados[],11,FALSE)</f>
        <v>0</v>
      </c>
      <c r="J947">
        <f>VLOOKUP(CuentosContados[[#This Row],[Column1]],CuentosIndexados[],12,FALSE)</f>
        <v>0</v>
      </c>
      <c r="K947">
        <f>VLOOKUP(CuentosContados[[#This Row],[Column1]],CuentosIndexados[],13,FALSE)</f>
        <v>0</v>
      </c>
      <c r="L947" t="str">
        <f>VLOOKUP(CuentosContados[[#This Row],[Column1]],CuentosIndexados[],14,FALSE)</f>
        <v>duda</v>
      </c>
      <c r="M947">
        <f>VLOOKUP(CuentosContados[[#This Row],[Column1]],CuentosIndexados[],15,FALSE)</f>
        <v>0</v>
      </c>
      <c r="N947">
        <f>VLOOKUP(CuentosContados[[#This Row],[Column1]],CuentosIndexados[],16,FALSE)</f>
        <v>0</v>
      </c>
      <c r="O947">
        <f>VLOOKUP(CuentosContados[[#This Row],[Column1]],CuentosIndexados[],17,FALSE)</f>
        <v>0</v>
      </c>
      <c r="P947">
        <f>VLOOKUP(CuentosContados[[#This Row],[Column1]],CuentosIndexados[],18,FALSE)</f>
        <v>0</v>
      </c>
      <c r="Q947">
        <f>VLOOKUP(CuentosContados[[#This Row],[Column1]],CuentosIndexados[],19,FALSE)</f>
        <v>0</v>
      </c>
      <c r="R947">
        <f>VLOOKUP(CuentosContados[[#This Row],[Column1]],CuentosIndexados[],20,FALSE)</f>
        <v>0</v>
      </c>
      <c r="S947">
        <f>VLOOKUP(CuentosContados[[#This Row],[Column1]],CuentosIndexados[],21,FALSE)</f>
        <v>0</v>
      </c>
      <c r="T947">
        <f>VLOOKUP(CuentosContados[[#This Row],[Column1]],CuentosIndexados[],22,FALSE)</f>
        <v>0</v>
      </c>
      <c r="U947">
        <f>VLOOKUP(CuentosContados[[#This Row],[Column1]],CuentosIndexados[],23,FALSE)</f>
        <v>0</v>
      </c>
      <c r="V947">
        <f>VLOOKUP(CuentosContados[[#This Row],[Column1]],CuentosIndexados[],24,FALSE)</f>
        <v>0</v>
      </c>
      <c r="W947">
        <f>VLOOKUP(CuentosContados[[#This Row],[Column1]],CuentosIndexados[],25,FALSE)</f>
        <v>0</v>
      </c>
      <c r="X947">
        <f>VLOOKUP(CuentosContados[[#This Row],[Column1]],CuentosIndexados[],26,FALSE)</f>
        <v>0</v>
      </c>
      <c r="Y947">
        <f>VLOOKUP(CuentosContados[[#This Row],[Column1]],CuentosIndexados[],27,FALSE)</f>
        <v>0</v>
      </c>
      <c r="Z947">
        <f>VLOOKUP(CuentosContados[[#This Row],[Column1]],CuentosIndexados[],28,FALSE)</f>
        <v>0</v>
      </c>
      <c r="AA947">
        <f>VLOOKUP(CuentosContados[[#This Row],[Column1]],CuentosIndexados[],29,FALSE)</f>
        <v>0</v>
      </c>
      <c r="AB947">
        <f>VLOOKUP(CuentosContados[[#This Row],[Column1]],CuentosIndexados[],30,FALSE)</f>
        <v>0</v>
      </c>
      <c r="AC947">
        <f>VLOOKUP(CuentosContados[[#This Row],[Column1]],CuentosIndexados[],31,FALSE)</f>
        <v>0</v>
      </c>
      <c r="AD947">
        <f>VLOOKUP(CuentosContados[[#This Row],[Column1]],CuentosIndexados[],32,FALSE)</f>
        <v>0</v>
      </c>
      <c r="AE947">
        <f>VLOOKUP(CuentosContados[[#This Row],[Column1]],CuentosIndexados[],33,FALSE)</f>
        <v>0</v>
      </c>
      <c r="AF947">
        <f>VLOOKUP(CuentosContados[[#This Row],[Column1]],CuentosIndexados[],34,FALSE)</f>
        <v>0</v>
      </c>
      <c r="AG947">
        <f>VLOOKUP(CuentosContados[[#This Row],[Column1]],CuentosIndexados[],35,FALSE)</f>
        <v>0</v>
      </c>
      <c r="AH947">
        <f>VLOOKUP(CuentosContados[[#This Row],[Column1]],CuentosIndexados[],36,FALSE)</f>
        <v>0</v>
      </c>
      <c r="AI947">
        <f>VLOOKUP(CuentosContados[[#This Row],[Column1]],CuentosIndexados[],37,FALSE)</f>
        <v>0</v>
      </c>
      <c r="AJ947">
        <f>VLOOKUP(CuentosContados[[#This Row],[Column1]],CuentosIndexados[],38,FALSE)</f>
        <v>0</v>
      </c>
      <c r="AK947">
        <f>VLOOKUP(CuentosContados[[#This Row],[Column1]],CuentosIndexados[],39,FALSE)</f>
        <v>0</v>
      </c>
    </row>
    <row r="948" spans="1:37" x14ac:dyDescent="0.25">
      <c r="A948" t="s">
        <v>174</v>
      </c>
      <c r="B948">
        <f>VLOOKUP(CuentosContados[[#This Row],[Column1]],CuentosIndexados[],3,FALSE)</f>
        <v>0</v>
      </c>
      <c r="C948">
        <f>VLOOKUP(CuentosContados[[#This Row],[Column1]],CuentosIndexados[],5,FALSE)</f>
        <v>0</v>
      </c>
      <c r="D948">
        <f>VLOOKUP(CuentosContados[[#This Row],[Column1]],CuentosIndexados[],6,FALSE)</f>
        <v>0</v>
      </c>
      <c r="E948">
        <f>VLOOKUP(CuentosContados[[#This Row],[Column1]],CuentosIndexados[],7,FALSE)</f>
        <v>0</v>
      </c>
      <c r="F948">
        <f>VLOOKUP(CuentosContados[[#This Row],[Column1]],CuentosIndexados[],8,FALSE)</f>
        <v>0</v>
      </c>
      <c r="G948">
        <f>VLOOKUP(CuentosContados[[#This Row],[Column1]],CuentosIndexados[],9,FALSE)</f>
        <v>0</v>
      </c>
      <c r="H948">
        <f>VLOOKUP(CuentosContados[[#This Row],[Column1]],CuentosIndexados[],10,FALSE)</f>
        <v>0</v>
      </c>
      <c r="I948">
        <f>VLOOKUP(CuentosContados[[#This Row],[Column1]],CuentosIndexados[],11,FALSE)</f>
        <v>0</v>
      </c>
      <c r="J948">
        <f>VLOOKUP(CuentosContados[[#This Row],[Column1]],CuentosIndexados[],12,FALSE)</f>
        <v>0</v>
      </c>
      <c r="K948">
        <f>VLOOKUP(CuentosContados[[#This Row],[Column1]],CuentosIndexados[],13,FALSE)</f>
        <v>0</v>
      </c>
      <c r="L948" t="str">
        <f>VLOOKUP(CuentosContados[[#This Row],[Column1]],CuentosIndexados[],14,FALSE)</f>
        <v>duda</v>
      </c>
      <c r="M948">
        <f>VLOOKUP(CuentosContados[[#This Row],[Column1]],CuentosIndexados[],15,FALSE)</f>
        <v>0</v>
      </c>
      <c r="N948">
        <f>VLOOKUP(CuentosContados[[#This Row],[Column1]],CuentosIndexados[],16,FALSE)</f>
        <v>0</v>
      </c>
      <c r="O948">
        <f>VLOOKUP(CuentosContados[[#This Row],[Column1]],CuentosIndexados[],17,FALSE)</f>
        <v>0</v>
      </c>
      <c r="P948">
        <f>VLOOKUP(CuentosContados[[#This Row],[Column1]],CuentosIndexados[],18,FALSE)</f>
        <v>0</v>
      </c>
      <c r="Q948">
        <f>VLOOKUP(CuentosContados[[#This Row],[Column1]],CuentosIndexados[],19,FALSE)</f>
        <v>0</v>
      </c>
      <c r="R948">
        <f>VLOOKUP(CuentosContados[[#This Row],[Column1]],CuentosIndexados[],20,FALSE)</f>
        <v>0</v>
      </c>
      <c r="S948">
        <f>VLOOKUP(CuentosContados[[#This Row],[Column1]],CuentosIndexados[],21,FALSE)</f>
        <v>0</v>
      </c>
      <c r="T948">
        <f>VLOOKUP(CuentosContados[[#This Row],[Column1]],CuentosIndexados[],22,FALSE)</f>
        <v>0</v>
      </c>
      <c r="U948">
        <f>VLOOKUP(CuentosContados[[#This Row],[Column1]],CuentosIndexados[],23,FALSE)</f>
        <v>0</v>
      </c>
      <c r="V948">
        <f>VLOOKUP(CuentosContados[[#This Row],[Column1]],CuentosIndexados[],24,FALSE)</f>
        <v>0</v>
      </c>
      <c r="W948">
        <f>VLOOKUP(CuentosContados[[#This Row],[Column1]],CuentosIndexados[],25,FALSE)</f>
        <v>0</v>
      </c>
      <c r="X948">
        <f>VLOOKUP(CuentosContados[[#This Row],[Column1]],CuentosIndexados[],26,FALSE)</f>
        <v>0</v>
      </c>
      <c r="Y948">
        <f>VLOOKUP(CuentosContados[[#This Row],[Column1]],CuentosIndexados[],27,FALSE)</f>
        <v>0</v>
      </c>
      <c r="Z948">
        <f>VLOOKUP(CuentosContados[[#This Row],[Column1]],CuentosIndexados[],28,FALSE)</f>
        <v>0</v>
      </c>
      <c r="AA948">
        <f>VLOOKUP(CuentosContados[[#This Row],[Column1]],CuentosIndexados[],29,FALSE)</f>
        <v>0</v>
      </c>
      <c r="AB948">
        <f>VLOOKUP(CuentosContados[[#This Row],[Column1]],CuentosIndexados[],30,FALSE)</f>
        <v>0</v>
      </c>
      <c r="AC948">
        <f>VLOOKUP(CuentosContados[[#This Row],[Column1]],CuentosIndexados[],31,FALSE)</f>
        <v>0</v>
      </c>
      <c r="AD948">
        <f>VLOOKUP(CuentosContados[[#This Row],[Column1]],CuentosIndexados[],32,FALSE)</f>
        <v>0</v>
      </c>
      <c r="AE948">
        <f>VLOOKUP(CuentosContados[[#This Row],[Column1]],CuentosIndexados[],33,FALSE)</f>
        <v>0</v>
      </c>
      <c r="AF948">
        <f>VLOOKUP(CuentosContados[[#This Row],[Column1]],CuentosIndexados[],34,FALSE)</f>
        <v>0</v>
      </c>
      <c r="AG948">
        <f>VLOOKUP(CuentosContados[[#This Row],[Column1]],CuentosIndexados[],35,FALSE)</f>
        <v>0</v>
      </c>
      <c r="AH948">
        <f>VLOOKUP(CuentosContados[[#This Row],[Column1]],CuentosIndexados[],36,FALSE)</f>
        <v>0</v>
      </c>
      <c r="AI948">
        <f>VLOOKUP(CuentosContados[[#This Row],[Column1]],CuentosIndexados[],37,FALSE)</f>
        <v>0</v>
      </c>
      <c r="AJ948">
        <f>VLOOKUP(CuentosContados[[#This Row],[Column1]],CuentosIndexados[],38,FALSE)</f>
        <v>0</v>
      </c>
      <c r="AK948">
        <f>VLOOKUP(CuentosContados[[#This Row],[Column1]],CuentosIndexados[],39,FALSE)</f>
        <v>0</v>
      </c>
    </row>
    <row r="949" spans="1:37" x14ac:dyDescent="0.25">
      <c r="A949" t="s">
        <v>174</v>
      </c>
      <c r="B949">
        <f>VLOOKUP(CuentosContados[[#This Row],[Column1]],CuentosIndexados[],3,FALSE)</f>
        <v>0</v>
      </c>
      <c r="C949">
        <f>VLOOKUP(CuentosContados[[#This Row],[Column1]],CuentosIndexados[],5,FALSE)</f>
        <v>0</v>
      </c>
      <c r="D949">
        <f>VLOOKUP(CuentosContados[[#This Row],[Column1]],CuentosIndexados[],6,FALSE)</f>
        <v>0</v>
      </c>
      <c r="E949">
        <f>VLOOKUP(CuentosContados[[#This Row],[Column1]],CuentosIndexados[],7,FALSE)</f>
        <v>0</v>
      </c>
      <c r="F949">
        <f>VLOOKUP(CuentosContados[[#This Row],[Column1]],CuentosIndexados[],8,FALSE)</f>
        <v>0</v>
      </c>
      <c r="G949">
        <f>VLOOKUP(CuentosContados[[#This Row],[Column1]],CuentosIndexados[],9,FALSE)</f>
        <v>0</v>
      </c>
      <c r="H949">
        <f>VLOOKUP(CuentosContados[[#This Row],[Column1]],CuentosIndexados[],10,FALSE)</f>
        <v>0</v>
      </c>
      <c r="I949">
        <f>VLOOKUP(CuentosContados[[#This Row],[Column1]],CuentosIndexados[],11,FALSE)</f>
        <v>0</v>
      </c>
      <c r="J949">
        <f>VLOOKUP(CuentosContados[[#This Row],[Column1]],CuentosIndexados[],12,FALSE)</f>
        <v>0</v>
      </c>
      <c r="K949">
        <f>VLOOKUP(CuentosContados[[#This Row],[Column1]],CuentosIndexados[],13,FALSE)</f>
        <v>0</v>
      </c>
      <c r="L949" t="str">
        <f>VLOOKUP(CuentosContados[[#This Row],[Column1]],CuentosIndexados[],14,FALSE)</f>
        <v>duda</v>
      </c>
      <c r="M949">
        <f>VLOOKUP(CuentosContados[[#This Row],[Column1]],CuentosIndexados[],15,FALSE)</f>
        <v>0</v>
      </c>
      <c r="N949">
        <f>VLOOKUP(CuentosContados[[#This Row],[Column1]],CuentosIndexados[],16,FALSE)</f>
        <v>0</v>
      </c>
      <c r="O949">
        <f>VLOOKUP(CuentosContados[[#This Row],[Column1]],CuentosIndexados[],17,FALSE)</f>
        <v>0</v>
      </c>
      <c r="P949">
        <f>VLOOKUP(CuentosContados[[#This Row],[Column1]],CuentosIndexados[],18,FALSE)</f>
        <v>0</v>
      </c>
      <c r="Q949">
        <f>VLOOKUP(CuentosContados[[#This Row],[Column1]],CuentosIndexados[],19,FALSE)</f>
        <v>0</v>
      </c>
      <c r="R949">
        <f>VLOOKUP(CuentosContados[[#This Row],[Column1]],CuentosIndexados[],20,FALSE)</f>
        <v>0</v>
      </c>
      <c r="S949">
        <f>VLOOKUP(CuentosContados[[#This Row],[Column1]],CuentosIndexados[],21,FALSE)</f>
        <v>0</v>
      </c>
      <c r="T949">
        <f>VLOOKUP(CuentosContados[[#This Row],[Column1]],CuentosIndexados[],22,FALSE)</f>
        <v>0</v>
      </c>
      <c r="U949">
        <f>VLOOKUP(CuentosContados[[#This Row],[Column1]],CuentosIndexados[],23,FALSE)</f>
        <v>0</v>
      </c>
      <c r="V949">
        <f>VLOOKUP(CuentosContados[[#This Row],[Column1]],CuentosIndexados[],24,FALSE)</f>
        <v>0</v>
      </c>
      <c r="W949">
        <f>VLOOKUP(CuentosContados[[#This Row],[Column1]],CuentosIndexados[],25,FALSE)</f>
        <v>0</v>
      </c>
      <c r="X949">
        <f>VLOOKUP(CuentosContados[[#This Row],[Column1]],CuentosIndexados[],26,FALSE)</f>
        <v>0</v>
      </c>
      <c r="Y949">
        <f>VLOOKUP(CuentosContados[[#This Row],[Column1]],CuentosIndexados[],27,FALSE)</f>
        <v>0</v>
      </c>
      <c r="Z949">
        <f>VLOOKUP(CuentosContados[[#This Row],[Column1]],CuentosIndexados[],28,FALSE)</f>
        <v>0</v>
      </c>
      <c r="AA949">
        <f>VLOOKUP(CuentosContados[[#This Row],[Column1]],CuentosIndexados[],29,FALSE)</f>
        <v>0</v>
      </c>
      <c r="AB949">
        <f>VLOOKUP(CuentosContados[[#This Row],[Column1]],CuentosIndexados[],30,FALSE)</f>
        <v>0</v>
      </c>
      <c r="AC949">
        <f>VLOOKUP(CuentosContados[[#This Row],[Column1]],CuentosIndexados[],31,FALSE)</f>
        <v>0</v>
      </c>
      <c r="AD949">
        <f>VLOOKUP(CuentosContados[[#This Row],[Column1]],CuentosIndexados[],32,FALSE)</f>
        <v>0</v>
      </c>
      <c r="AE949">
        <f>VLOOKUP(CuentosContados[[#This Row],[Column1]],CuentosIndexados[],33,FALSE)</f>
        <v>0</v>
      </c>
      <c r="AF949">
        <f>VLOOKUP(CuentosContados[[#This Row],[Column1]],CuentosIndexados[],34,FALSE)</f>
        <v>0</v>
      </c>
      <c r="AG949">
        <f>VLOOKUP(CuentosContados[[#This Row],[Column1]],CuentosIndexados[],35,FALSE)</f>
        <v>0</v>
      </c>
      <c r="AH949">
        <f>VLOOKUP(CuentosContados[[#This Row],[Column1]],CuentosIndexados[],36,FALSE)</f>
        <v>0</v>
      </c>
      <c r="AI949">
        <f>VLOOKUP(CuentosContados[[#This Row],[Column1]],CuentosIndexados[],37,FALSE)</f>
        <v>0</v>
      </c>
      <c r="AJ949">
        <f>VLOOKUP(CuentosContados[[#This Row],[Column1]],CuentosIndexados[],38,FALSE)</f>
        <v>0</v>
      </c>
      <c r="AK949">
        <f>VLOOKUP(CuentosContados[[#This Row],[Column1]],CuentosIndexados[],39,FALSE)</f>
        <v>0</v>
      </c>
    </row>
    <row r="950" spans="1:37" x14ac:dyDescent="0.25">
      <c r="A950" t="s">
        <v>174</v>
      </c>
      <c r="B950">
        <f>VLOOKUP(CuentosContados[[#This Row],[Column1]],CuentosIndexados[],3,FALSE)</f>
        <v>0</v>
      </c>
      <c r="C950">
        <f>VLOOKUP(CuentosContados[[#This Row],[Column1]],CuentosIndexados[],5,FALSE)</f>
        <v>0</v>
      </c>
      <c r="D950">
        <f>VLOOKUP(CuentosContados[[#This Row],[Column1]],CuentosIndexados[],6,FALSE)</f>
        <v>0</v>
      </c>
      <c r="E950">
        <f>VLOOKUP(CuentosContados[[#This Row],[Column1]],CuentosIndexados[],7,FALSE)</f>
        <v>0</v>
      </c>
      <c r="F950">
        <f>VLOOKUP(CuentosContados[[#This Row],[Column1]],CuentosIndexados[],8,FALSE)</f>
        <v>0</v>
      </c>
      <c r="G950">
        <f>VLOOKUP(CuentosContados[[#This Row],[Column1]],CuentosIndexados[],9,FALSE)</f>
        <v>0</v>
      </c>
      <c r="H950">
        <f>VLOOKUP(CuentosContados[[#This Row],[Column1]],CuentosIndexados[],10,FALSE)</f>
        <v>0</v>
      </c>
      <c r="I950">
        <f>VLOOKUP(CuentosContados[[#This Row],[Column1]],CuentosIndexados[],11,FALSE)</f>
        <v>0</v>
      </c>
      <c r="J950">
        <f>VLOOKUP(CuentosContados[[#This Row],[Column1]],CuentosIndexados[],12,FALSE)</f>
        <v>0</v>
      </c>
      <c r="K950">
        <f>VLOOKUP(CuentosContados[[#This Row],[Column1]],CuentosIndexados[],13,FALSE)</f>
        <v>0</v>
      </c>
      <c r="L950" t="str">
        <f>VLOOKUP(CuentosContados[[#This Row],[Column1]],CuentosIndexados[],14,FALSE)</f>
        <v>duda</v>
      </c>
      <c r="M950">
        <f>VLOOKUP(CuentosContados[[#This Row],[Column1]],CuentosIndexados[],15,FALSE)</f>
        <v>0</v>
      </c>
      <c r="N950">
        <f>VLOOKUP(CuentosContados[[#This Row],[Column1]],CuentosIndexados[],16,FALSE)</f>
        <v>0</v>
      </c>
      <c r="O950">
        <f>VLOOKUP(CuentosContados[[#This Row],[Column1]],CuentosIndexados[],17,FALSE)</f>
        <v>0</v>
      </c>
      <c r="P950">
        <f>VLOOKUP(CuentosContados[[#This Row],[Column1]],CuentosIndexados[],18,FALSE)</f>
        <v>0</v>
      </c>
      <c r="Q950">
        <f>VLOOKUP(CuentosContados[[#This Row],[Column1]],CuentosIndexados[],19,FALSE)</f>
        <v>0</v>
      </c>
      <c r="R950">
        <f>VLOOKUP(CuentosContados[[#This Row],[Column1]],CuentosIndexados[],20,FALSE)</f>
        <v>0</v>
      </c>
      <c r="S950">
        <f>VLOOKUP(CuentosContados[[#This Row],[Column1]],CuentosIndexados[],21,FALSE)</f>
        <v>0</v>
      </c>
      <c r="T950">
        <f>VLOOKUP(CuentosContados[[#This Row],[Column1]],CuentosIndexados[],22,FALSE)</f>
        <v>0</v>
      </c>
      <c r="U950">
        <f>VLOOKUP(CuentosContados[[#This Row],[Column1]],CuentosIndexados[],23,FALSE)</f>
        <v>0</v>
      </c>
      <c r="V950">
        <f>VLOOKUP(CuentosContados[[#This Row],[Column1]],CuentosIndexados[],24,FALSE)</f>
        <v>0</v>
      </c>
      <c r="W950">
        <f>VLOOKUP(CuentosContados[[#This Row],[Column1]],CuentosIndexados[],25,FALSE)</f>
        <v>0</v>
      </c>
      <c r="X950">
        <f>VLOOKUP(CuentosContados[[#This Row],[Column1]],CuentosIndexados[],26,FALSE)</f>
        <v>0</v>
      </c>
      <c r="Y950">
        <f>VLOOKUP(CuentosContados[[#This Row],[Column1]],CuentosIndexados[],27,FALSE)</f>
        <v>0</v>
      </c>
      <c r="Z950">
        <f>VLOOKUP(CuentosContados[[#This Row],[Column1]],CuentosIndexados[],28,FALSE)</f>
        <v>0</v>
      </c>
      <c r="AA950">
        <f>VLOOKUP(CuentosContados[[#This Row],[Column1]],CuentosIndexados[],29,FALSE)</f>
        <v>0</v>
      </c>
      <c r="AB950">
        <f>VLOOKUP(CuentosContados[[#This Row],[Column1]],CuentosIndexados[],30,FALSE)</f>
        <v>0</v>
      </c>
      <c r="AC950">
        <f>VLOOKUP(CuentosContados[[#This Row],[Column1]],CuentosIndexados[],31,FALSE)</f>
        <v>0</v>
      </c>
      <c r="AD950">
        <f>VLOOKUP(CuentosContados[[#This Row],[Column1]],CuentosIndexados[],32,FALSE)</f>
        <v>0</v>
      </c>
      <c r="AE950">
        <f>VLOOKUP(CuentosContados[[#This Row],[Column1]],CuentosIndexados[],33,FALSE)</f>
        <v>0</v>
      </c>
      <c r="AF950">
        <f>VLOOKUP(CuentosContados[[#This Row],[Column1]],CuentosIndexados[],34,FALSE)</f>
        <v>0</v>
      </c>
      <c r="AG950">
        <f>VLOOKUP(CuentosContados[[#This Row],[Column1]],CuentosIndexados[],35,FALSE)</f>
        <v>0</v>
      </c>
      <c r="AH950">
        <f>VLOOKUP(CuentosContados[[#This Row],[Column1]],CuentosIndexados[],36,FALSE)</f>
        <v>0</v>
      </c>
      <c r="AI950">
        <f>VLOOKUP(CuentosContados[[#This Row],[Column1]],CuentosIndexados[],37,FALSE)</f>
        <v>0</v>
      </c>
      <c r="AJ950">
        <f>VLOOKUP(CuentosContados[[#This Row],[Column1]],CuentosIndexados[],38,FALSE)</f>
        <v>0</v>
      </c>
      <c r="AK950">
        <f>VLOOKUP(CuentosContados[[#This Row],[Column1]],CuentosIndexados[],39,FALSE)</f>
        <v>0</v>
      </c>
    </row>
    <row r="951" spans="1:37" x14ac:dyDescent="0.25">
      <c r="A951" t="s">
        <v>174</v>
      </c>
      <c r="B951">
        <f>VLOOKUP(CuentosContados[[#This Row],[Column1]],CuentosIndexados[],3,FALSE)</f>
        <v>0</v>
      </c>
      <c r="C951">
        <f>VLOOKUP(CuentosContados[[#This Row],[Column1]],CuentosIndexados[],5,FALSE)</f>
        <v>0</v>
      </c>
      <c r="D951">
        <f>VLOOKUP(CuentosContados[[#This Row],[Column1]],CuentosIndexados[],6,FALSE)</f>
        <v>0</v>
      </c>
      <c r="E951">
        <f>VLOOKUP(CuentosContados[[#This Row],[Column1]],CuentosIndexados[],7,FALSE)</f>
        <v>0</v>
      </c>
      <c r="F951">
        <f>VLOOKUP(CuentosContados[[#This Row],[Column1]],CuentosIndexados[],8,FALSE)</f>
        <v>0</v>
      </c>
      <c r="G951">
        <f>VLOOKUP(CuentosContados[[#This Row],[Column1]],CuentosIndexados[],9,FALSE)</f>
        <v>0</v>
      </c>
      <c r="H951">
        <f>VLOOKUP(CuentosContados[[#This Row],[Column1]],CuentosIndexados[],10,FALSE)</f>
        <v>0</v>
      </c>
      <c r="I951">
        <f>VLOOKUP(CuentosContados[[#This Row],[Column1]],CuentosIndexados[],11,FALSE)</f>
        <v>0</v>
      </c>
      <c r="J951">
        <f>VLOOKUP(CuentosContados[[#This Row],[Column1]],CuentosIndexados[],12,FALSE)</f>
        <v>0</v>
      </c>
      <c r="K951">
        <f>VLOOKUP(CuentosContados[[#This Row],[Column1]],CuentosIndexados[],13,FALSE)</f>
        <v>0</v>
      </c>
      <c r="L951" t="str">
        <f>VLOOKUP(CuentosContados[[#This Row],[Column1]],CuentosIndexados[],14,FALSE)</f>
        <v>duda</v>
      </c>
      <c r="M951">
        <f>VLOOKUP(CuentosContados[[#This Row],[Column1]],CuentosIndexados[],15,FALSE)</f>
        <v>0</v>
      </c>
      <c r="N951">
        <f>VLOOKUP(CuentosContados[[#This Row],[Column1]],CuentosIndexados[],16,FALSE)</f>
        <v>0</v>
      </c>
      <c r="O951">
        <f>VLOOKUP(CuentosContados[[#This Row],[Column1]],CuentosIndexados[],17,FALSE)</f>
        <v>0</v>
      </c>
      <c r="P951">
        <f>VLOOKUP(CuentosContados[[#This Row],[Column1]],CuentosIndexados[],18,FALSE)</f>
        <v>0</v>
      </c>
      <c r="Q951">
        <f>VLOOKUP(CuentosContados[[#This Row],[Column1]],CuentosIndexados[],19,FALSE)</f>
        <v>0</v>
      </c>
      <c r="R951">
        <f>VLOOKUP(CuentosContados[[#This Row],[Column1]],CuentosIndexados[],20,FALSE)</f>
        <v>0</v>
      </c>
      <c r="S951">
        <f>VLOOKUP(CuentosContados[[#This Row],[Column1]],CuentosIndexados[],21,FALSE)</f>
        <v>0</v>
      </c>
      <c r="T951">
        <f>VLOOKUP(CuentosContados[[#This Row],[Column1]],CuentosIndexados[],22,FALSE)</f>
        <v>0</v>
      </c>
      <c r="U951">
        <f>VLOOKUP(CuentosContados[[#This Row],[Column1]],CuentosIndexados[],23,FALSE)</f>
        <v>0</v>
      </c>
      <c r="V951">
        <f>VLOOKUP(CuentosContados[[#This Row],[Column1]],CuentosIndexados[],24,FALSE)</f>
        <v>0</v>
      </c>
      <c r="W951">
        <f>VLOOKUP(CuentosContados[[#This Row],[Column1]],CuentosIndexados[],25,FALSE)</f>
        <v>0</v>
      </c>
      <c r="X951">
        <f>VLOOKUP(CuentosContados[[#This Row],[Column1]],CuentosIndexados[],26,FALSE)</f>
        <v>0</v>
      </c>
      <c r="Y951">
        <f>VLOOKUP(CuentosContados[[#This Row],[Column1]],CuentosIndexados[],27,FALSE)</f>
        <v>0</v>
      </c>
      <c r="Z951">
        <f>VLOOKUP(CuentosContados[[#This Row],[Column1]],CuentosIndexados[],28,FALSE)</f>
        <v>0</v>
      </c>
      <c r="AA951">
        <f>VLOOKUP(CuentosContados[[#This Row],[Column1]],CuentosIndexados[],29,FALSE)</f>
        <v>0</v>
      </c>
      <c r="AB951">
        <f>VLOOKUP(CuentosContados[[#This Row],[Column1]],CuentosIndexados[],30,FALSE)</f>
        <v>0</v>
      </c>
      <c r="AC951">
        <f>VLOOKUP(CuentosContados[[#This Row],[Column1]],CuentosIndexados[],31,FALSE)</f>
        <v>0</v>
      </c>
      <c r="AD951">
        <f>VLOOKUP(CuentosContados[[#This Row],[Column1]],CuentosIndexados[],32,FALSE)</f>
        <v>0</v>
      </c>
      <c r="AE951">
        <f>VLOOKUP(CuentosContados[[#This Row],[Column1]],CuentosIndexados[],33,FALSE)</f>
        <v>0</v>
      </c>
      <c r="AF951">
        <f>VLOOKUP(CuentosContados[[#This Row],[Column1]],CuentosIndexados[],34,FALSE)</f>
        <v>0</v>
      </c>
      <c r="AG951">
        <f>VLOOKUP(CuentosContados[[#This Row],[Column1]],CuentosIndexados[],35,FALSE)</f>
        <v>0</v>
      </c>
      <c r="AH951">
        <f>VLOOKUP(CuentosContados[[#This Row],[Column1]],CuentosIndexados[],36,FALSE)</f>
        <v>0</v>
      </c>
      <c r="AI951">
        <f>VLOOKUP(CuentosContados[[#This Row],[Column1]],CuentosIndexados[],37,FALSE)</f>
        <v>0</v>
      </c>
      <c r="AJ951">
        <f>VLOOKUP(CuentosContados[[#This Row],[Column1]],CuentosIndexados[],38,FALSE)</f>
        <v>0</v>
      </c>
      <c r="AK951">
        <f>VLOOKUP(CuentosContados[[#This Row],[Column1]],CuentosIndexados[],39,FALSE)</f>
        <v>0</v>
      </c>
    </row>
    <row r="952" spans="1:37" x14ac:dyDescent="0.25">
      <c r="A952" t="s">
        <v>174</v>
      </c>
      <c r="B952">
        <f>VLOOKUP(CuentosContados[[#This Row],[Column1]],CuentosIndexados[],3,FALSE)</f>
        <v>0</v>
      </c>
      <c r="C952">
        <f>VLOOKUP(CuentosContados[[#This Row],[Column1]],CuentosIndexados[],5,FALSE)</f>
        <v>0</v>
      </c>
      <c r="D952">
        <f>VLOOKUP(CuentosContados[[#This Row],[Column1]],CuentosIndexados[],6,FALSE)</f>
        <v>0</v>
      </c>
      <c r="E952">
        <f>VLOOKUP(CuentosContados[[#This Row],[Column1]],CuentosIndexados[],7,FALSE)</f>
        <v>0</v>
      </c>
      <c r="F952">
        <f>VLOOKUP(CuentosContados[[#This Row],[Column1]],CuentosIndexados[],8,FALSE)</f>
        <v>0</v>
      </c>
      <c r="G952">
        <f>VLOOKUP(CuentosContados[[#This Row],[Column1]],CuentosIndexados[],9,FALSE)</f>
        <v>0</v>
      </c>
      <c r="H952">
        <f>VLOOKUP(CuentosContados[[#This Row],[Column1]],CuentosIndexados[],10,FALSE)</f>
        <v>0</v>
      </c>
      <c r="I952">
        <f>VLOOKUP(CuentosContados[[#This Row],[Column1]],CuentosIndexados[],11,FALSE)</f>
        <v>0</v>
      </c>
      <c r="J952">
        <f>VLOOKUP(CuentosContados[[#This Row],[Column1]],CuentosIndexados[],12,FALSE)</f>
        <v>0</v>
      </c>
      <c r="K952">
        <f>VLOOKUP(CuentosContados[[#This Row],[Column1]],CuentosIndexados[],13,FALSE)</f>
        <v>0</v>
      </c>
      <c r="L952" t="str">
        <f>VLOOKUP(CuentosContados[[#This Row],[Column1]],CuentosIndexados[],14,FALSE)</f>
        <v>duda</v>
      </c>
      <c r="M952">
        <f>VLOOKUP(CuentosContados[[#This Row],[Column1]],CuentosIndexados[],15,FALSE)</f>
        <v>0</v>
      </c>
      <c r="N952">
        <f>VLOOKUP(CuentosContados[[#This Row],[Column1]],CuentosIndexados[],16,FALSE)</f>
        <v>0</v>
      </c>
      <c r="O952">
        <f>VLOOKUP(CuentosContados[[#This Row],[Column1]],CuentosIndexados[],17,FALSE)</f>
        <v>0</v>
      </c>
      <c r="P952">
        <f>VLOOKUP(CuentosContados[[#This Row],[Column1]],CuentosIndexados[],18,FALSE)</f>
        <v>0</v>
      </c>
      <c r="Q952">
        <f>VLOOKUP(CuentosContados[[#This Row],[Column1]],CuentosIndexados[],19,FALSE)</f>
        <v>0</v>
      </c>
      <c r="R952">
        <f>VLOOKUP(CuentosContados[[#This Row],[Column1]],CuentosIndexados[],20,FALSE)</f>
        <v>0</v>
      </c>
      <c r="S952">
        <f>VLOOKUP(CuentosContados[[#This Row],[Column1]],CuentosIndexados[],21,FALSE)</f>
        <v>0</v>
      </c>
      <c r="T952">
        <f>VLOOKUP(CuentosContados[[#This Row],[Column1]],CuentosIndexados[],22,FALSE)</f>
        <v>0</v>
      </c>
      <c r="U952">
        <f>VLOOKUP(CuentosContados[[#This Row],[Column1]],CuentosIndexados[],23,FALSE)</f>
        <v>0</v>
      </c>
      <c r="V952">
        <f>VLOOKUP(CuentosContados[[#This Row],[Column1]],CuentosIndexados[],24,FALSE)</f>
        <v>0</v>
      </c>
      <c r="W952">
        <f>VLOOKUP(CuentosContados[[#This Row],[Column1]],CuentosIndexados[],25,FALSE)</f>
        <v>0</v>
      </c>
      <c r="X952">
        <f>VLOOKUP(CuentosContados[[#This Row],[Column1]],CuentosIndexados[],26,FALSE)</f>
        <v>0</v>
      </c>
      <c r="Y952">
        <f>VLOOKUP(CuentosContados[[#This Row],[Column1]],CuentosIndexados[],27,FALSE)</f>
        <v>0</v>
      </c>
      <c r="Z952">
        <f>VLOOKUP(CuentosContados[[#This Row],[Column1]],CuentosIndexados[],28,FALSE)</f>
        <v>0</v>
      </c>
      <c r="AA952">
        <f>VLOOKUP(CuentosContados[[#This Row],[Column1]],CuentosIndexados[],29,FALSE)</f>
        <v>0</v>
      </c>
      <c r="AB952">
        <f>VLOOKUP(CuentosContados[[#This Row],[Column1]],CuentosIndexados[],30,FALSE)</f>
        <v>0</v>
      </c>
      <c r="AC952">
        <f>VLOOKUP(CuentosContados[[#This Row],[Column1]],CuentosIndexados[],31,FALSE)</f>
        <v>0</v>
      </c>
      <c r="AD952">
        <f>VLOOKUP(CuentosContados[[#This Row],[Column1]],CuentosIndexados[],32,FALSE)</f>
        <v>0</v>
      </c>
      <c r="AE952">
        <f>VLOOKUP(CuentosContados[[#This Row],[Column1]],CuentosIndexados[],33,FALSE)</f>
        <v>0</v>
      </c>
      <c r="AF952">
        <f>VLOOKUP(CuentosContados[[#This Row],[Column1]],CuentosIndexados[],34,FALSE)</f>
        <v>0</v>
      </c>
      <c r="AG952">
        <f>VLOOKUP(CuentosContados[[#This Row],[Column1]],CuentosIndexados[],35,FALSE)</f>
        <v>0</v>
      </c>
      <c r="AH952">
        <f>VLOOKUP(CuentosContados[[#This Row],[Column1]],CuentosIndexados[],36,FALSE)</f>
        <v>0</v>
      </c>
      <c r="AI952">
        <f>VLOOKUP(CuentosContados[[#This Row],[Column1]],CuentosIndexados[],37,FALSE)</f>
        <v>0</v>
      </c>
      <c r="AJ952">
        <f>VLOOKUP(CuentosContados[[#This Row],[Column1]],CuentosIndexados[],38,FALSE)</f>
        <v>0</v>
      </c>
      <c r="AK952">
        <f>VLOOKUP(CuentosContados[[#This Row],[Column1]],CuentosIndexados[],39,FALSE)</f>
        <v>0</v>
      </c>
    </row>
    <row r="953" spans="1:37" x14ac:dyDescent="0.25">
      <c r="A953" t="s">
        <v>174</v>
      </c>
      <c r="B953">
        <f>VLOOKUP(CuentosContados[[#This Row],[Column1]],CuentosIndexados[],3,FALSE)</f>
        <v>0</v>
      </c>
      <c r="C953">
        <f>VLOOKUP(CuentosContados[[#This Row],[Column1]],CuentosIndexados[],5,FALSE)</f>
        <v>0</v>
      </c>
      <c r="D953">
        <f>VLOOKUP(CuentosContados[[#This Row],[Column1]],CuentosIndexados[],6,FALSE)</f>
        <v>0</v>
      </c>
      <c r="E953">
        <f>VLOOKUP(CuentosContados[[#This Row],[Column1]],CuentosIndexados[],7,FALSE)</f>
        <v>0</v>
      </c>
      <c r="F953">
        <f>VLOOKUP(CuentosContados[[#This Row],[Column1]],CuentosIndexados[],8,FALSE)</f>
        <v>0</v>
      </c>
      <c r="G953">
        <f>VLOOKUP(CuentosContados[[#This Row],[Column1]],CuentosIndexados[],9,FALSE)</f>
        <v>0</v>
      </c>
      <c r="H953">
        <f>VLOOKUP(CuentosContados[[#This Row],[Column1]],CuentosIndexados[],10,FALSE)</f>
        <v>0</v>
      </c>
      <c r="I953">
        <f>VLOOKUP(CuentosContados[[#This Row],[Column1]],CuentosIndexados[],11,FALSE)</f>
        <v>0</v>
      </c>
      <c r="J953">
        <f>VLOOKUP(CuentosContados[[#This Row],[Column1]],CuentosIndexados[],12,FALSE)</f>
        <v>0</v>
      </c>
      <c r="K953">
        <f>VLOOKUP(CuentosContados[[#This Row],[Column1]],CuentosIndexados[],13,FALSE)</f>
        <v>0</v>
      </c>
      <c r="L953" t="str">
        <f>VLOOKUP(CuentosContados[[#This Row],[Column1]],CuentosIndexados[],14,FALSE)</f>
        <v>duda</v>
      </c>
      <c r="M953">
        <f>VLOOKUP(CuentosContados[[#This Row],[Column1]],CuentosIndexados[],15,FALSE)</f>
        <v>0</v>
      </c>
      <c r="N953">
        <f>VLOOKUP(CuentosContados[[#This Row],[Column1]],CuentosIndexados[],16,FALSE)</f>
        <v>0</v>
      </c>
      <c r="O953">
        <f>VLOOKUP(CuentosContados[[#This Row],[Column1]],CuentosIndexados[],17,FALSE)</f>
        <v>0</v>
      </c>
      <c r="P953">
        <f>VLOOKUP(CuentosContados[[#This Row],[Column1]],CuentosIndexados[],18,FALSE)</f>
        <v>0</v>
      </c>
      <c r="Q953">
        <f>VLOOKUP(CuentosContados[[#This Row],[Column1]],CuentosIndexados[],19,FALSE)</f>
        <v>0</v>
      </c>
      <c r="R953">
        <f>VLOOKUP(CuentosContados[[#This Row],[Column1]],CuentosIndexados[],20,FALSE)</f>
        <v>0</v>
      </c>
      <c r="S953">
        <f>VLOOKUP(CuentosContados[[#This Row],[Column1]],CuentosIndexados[],21,FALSE)</f>
        <v>0</v>
      </c>
      <c r="T953">
        <f>VLOOKUP(CuentosContados[[#This Row],[Column1]],CuentosIndexados[],22,FALSE)</f>
        <v>0</v>
      </c>
      <c r="U953">
        <f>VLOOKUP(CuentosContados[[#This Row],[Column1]],CuentosIndexados[],23,FALSE)</f>
        <v>0</v>
      </c>
      <c r="V953">
        <f>VLOOKUP(CuentosContados[[#This Row],[Column1]],CuentosIndexados[],24,FALSE)</f>
        <v>0</v>
      </c>
      <c r="W953">
        <f>VLOOKUP(CuentosContados[[#This Row],[Column1]],CuentosIndexados[],25,FALSE)</f>
        <v>0</v>
      </c>
      <c r="X953">
        <f>VLOOKUP(CuentosContados[[#This Row],[Column1]],CuentosIndexados[],26,FALSE)</f>
        <v>0</v>
      </c>
      <c r="Y953">
        <f>VLOOKUP(CuentosContados[[#This Row],[Column1]],CuentosIndexados[],27,FALSE)</f>
        <v>0</v>
      </c>
      <c r="Z953">
        <f>VLOOKUP(CuentosContados[[#This Row],[Column1]],CuentosIndexados[],28,FALSE)</f>
        <v>0</v>
      </c>
      <c r="AA953">
        <f>VLOOKUP(CuentosContados[[#This Row],[Column1]],CuentosIndexados[],29,FALSE)</f>
        <v>0</v>
      </c>
      <c r="AB953">
        <f>VLOOKUP(CuentosContados[[#This Row],[Column1]],CuentosIndexados[],30,FALSE)</f>
        <v>0</v>
      </c>
      <c r="AC953">
        <f>VLOOKUP(CuentosContados[[#This Row],[Column1]],CuentosIndexados[],31,FALSE)</f>
        <v>0</v>
      </c>
      <c r="AD953">
        <f>VLOOKUP(CuentosContados[[#This Row],[Column1]],CuentosIndexados[],32,FALSE)</f>
        <v>0</v>
      </c>
      <c r="AE953">
        <f>VLOOKUP(CuentosContados[[#This Row],[Column1]],CuentosIndexados[],33,FALSE)</f>
        <v>0</v>
      </c>
      <c r="AF953">
        <f>VLOOKUP(CuentosContados[[#This Row],[Column1]],CuentosIndexados[],34,FALSE)</f>
        <v>0</v>
      </c>
      <c r="AG953">
        <f>VLOOKUP(CuentosContados[[#This Row],[Column1]],CuentosIndexados[],35,FALSE)</f>
        <v>0</v>
      </c>
      <c r="AH953">
        <f>VLOOKUP(CuentosContados[[#This Row],[Column1]],CuentosIndexados[],36,FALSE)</f>
        <v>0</v>
      </c>
      <c r="AI953">
        <f>VLOOKUP(CuentosContados[[#This Row],[Column1]],CuentosIndexados[],37,FALSE)</f>
        <v>0</v>
      </c>
      <c r="AJ953">
        <f>VLOOKUP(CuentosContados[[#This Row],[Column1]],CuentosIndexados[],38,FALSE)</f>
        <v>0</v>
      </c>
      <c r="AK953">
        <f>VLOOKUP(CuentosContados[[#This Row],[Column1]],CuentosIndexados[],39,FALSE)</f>
        <v>0</v>
      </c>
    </row>
    <row r="954" spans="1:37" x14ac:dyDescent="0.25">
      <c r="A954" t="s">
        <v>174</v>
      </c>
      <c r="B954">
        <f>VLOOKUP(CuentosContados[[#This Row],[Column1]],CuentosIndexados[],3,FALSE)</f>
        <v>0</v>
      </c>
      <c r="C954">
        <f>VLOOKUP(CuentosContados[[#This Row],[Column1]],CuentosIndexados[],5,FALSE)</f>
        <v>0</v>
      </c>
      <c r="D954">
        <f>VLOOKUP(CuentosContados[[#This Row],[Column1]],CuentosIndexados[],6,FALSE)</f>
        <v>0</v>
      </c>
      <c r="E954">
        <f>VLOOKUP(CuentosContados[[#This Row],[Column1]],CuentosIndexados[],7,FALSE)</f>
        <v>0</v>
      </c>
      <c r="F954">
        <f>VLOOKUP(CuentosContados[[#This Row],[Column1]],CuentosIndexados[],8,FALSE)</f>
        <v>0</v>
      </c>
      <c r="G954">
        <f>VLOOKUP(CuentosContados[[#This Row],[Column1]],CuentosIndexados[],9,FALSE)</f>
        <v>0</v>
      </c>
      <c r="H954">
        <f>VLOOKUP(CuentosContados[[#This Row],[Column1]],CuentosIndexados[],10,FALSE)</f>
        <v>0</v>
      </c>
      <c r="I954">
        <f>VLOOKUP(CuentosContados[[#This Row],[Column1]],CuentosIndexados[],11,FALSE)</f>
        <v>0</v>
      </c>
      <c r="J954">
        <f>VLOOKUP(CuentosContados[[#This Row],[Column1]],CuentosIndexados[],12,FALSE)</f>
        <v>0</v>
      </c>
      <c r="K954">
        <f>VLOOKUP(CuentosContados[[#This Row],[Column1]],CuentosIndexados[],13,FALSE)</f>
        <v>0</v>
      </c>
      <c r="L954" t="str">
        <f>VLOOKUP(CuentosContados[[#This Row],[Column1]],CuentosIndexados[],14,FALSE)</f>
        <v>duda</v>
      </c>
      <c r="M954">
        <f>VLOOKUP(CuentosContados[[#This Row],[Column1]],CuentosIndexados[],15,FALSE)</f>
        <v>0</v>
      </c>
      <c r="N954">
        <f>VLOOKUP(CuentosContados[[#This Row],[Column1]],CuentosIndexados[],16,FALSE)</f>
        <v>0</v>
      </c>
      <c r="O954">
        <f>VLOOKUP(CuentosContados[[#This Row],[Column1]],CuentosIndexados[],17,FALSE)</f>
        <v>0</v>
      </c>
      <c r="P954">
        <f>VLOOKUP(CuentosContados[[#This Row],[Column1]],CuentosIndexados[],18,FALSE)</f>
        <v>0</v>
      </c>
      <c r="Q954">
        <f>VLOOKUP(CuentosContados[[#This Row],[Column1]],CuentosIndexados[],19,FALSE)</f>
        <v>0</v>
      </c>
      <c r="R954">
        <f>VLOOKUP(CuentosContados[[#This Row],[Column1]],CuentosIndexados[],20,FALSE)</f>
        <v>0</v>
      </c>
      <c r="S954">
        <f>VLOOKUP(CuentosContados[[#This Row],[Column1]],CuentosIndexados[],21,FALSE)</f>
        <v>0</v>
      </c>
      <c r="T954">
        <f>VLOOKUP(CuentosContados[[#This Row],[Column1]],CuentosIndexados[],22,FALSE)</f>
        <v>0</v>
      </c>
      <c r="U954">
        <f>VLOOKUP(CuentosContados[[#This Row],[Column1]],CuentosIndexados[],23,FALSE)</f>
        <v>0</v>
      </c>
      <c r="V954">
        <f>VLOOKUP(CuentosContados[[#This Row],[Column1]],CuentosIndexados[],24,FALSE)</f>
        <v>0</v>
      </c>
      <c r="W954">
        <f>VLOOKUP(CuentosContados[[#This Row],[Column1]],CuentosIndexados[],25,FALSE)</f>
        <v>0</v>
      </c>
      <c r="X954">
        <f>VLOOKUP(CuentosContados[[#This Row],[Column1]],CuentosIndexados[],26,FALSE)</f>
        <v>0</v>
      </c>
      <c r="Y954">
        <f>VLOOKUP(CuentosContados[[#This Row],[Column1]],CuentosIndexados[],27,FALSE)</f>
        <v>0</v>
      </c>
      <c r="Z954">
        <f>VLOOKUP(CuentosContados[[#This Row],[Column1]],CuentosIndexados[],28,FALSE)</f>
        <v>0</v>
      </c>
      <c r="AA954">
        <f>VLOOKUP(CuentosContados[[#This Row],[Column1]],CuentosIndexados[],29,FALSE)</f>
        <v>0</v>
      </c>
      <c r="AB954">
        <f>VLOOKUP(CuentosContados[[#This Row],[Column1]],CuentosIndexados[],30,FALSE)</f>
        <v>0</v>
      </c>
      <c r="AC954">
        <f>VLOOKUP(CuentosContados[[#This Row],[Column1]],CuentosIndexados[],31,FALSE)</f>
        <v>0</v>
      </c>
      <c r="AD954">
        <f>VLOOKUP(CuentosContados[[#This Row],[Column1]],CuentosIndexados[],32,FALSE)</f>
        <v>0</v>
      </c>
      <c r="AE954">
        <f>VLOOKUP(CuentosContados[[#This Row],[Column1]],CuentosIndexados[],33,FALSE)</f>
        <v>0</v>
      </c>
      <c r="AF954">
        <f>VLOOKUP(CuentosContados[[#This Row],[Column1]],CuentosIndexados[],34,FALSE)</f>
        <v>0</v>
      </c>
      <c r="AG954">
        <f>VLOOKUP(CuentosContados[[#This Row],[Column1]],CuentosIndexados[],35,FALSE)</f>
        <v>0</v>
      </c>
      <c r="AH954">
        <f>VLOOKUP(CuentosContados[[#This Row],[Column1]],CuentosIndexados[],36,FALSE)</f>
        <v>0</v>
      </c>
      <c r="AI954">
        <f>VLOOKUP(CuentosContados[[#This Row],[Column1]],CuentosIndexados[],37,FALSE)</f>
        <v>0</v>
      </c>
      <c r="AJ954">
        <f>VLOOKUP(CuentosContados[[#This Row],[Column1]],CuentosIndexados[],38,FALSE)</f>
        <v>0</v>
      </c>
      <c r="AK954">
        <f>VLOOKUP(CuentosContados[[#This Row],[Column1]],CuentosIndexados[],39,FALSE)</f>
        <v>0</v>
      </c>
    </row>
    <row r="955" spans="1:37" x14ac:dyDescent="0.25">
      <c r="A955" t="s">
        <v>174</v>
      </c>
      <c r="B955">
        <f>VLOOKUP(CuentosContados[[#This Row],[Column1]],CuentosIndexados[],3,FALSE)</f>
        <v>0</v>
      </c>
      <c r="C955">
        <f>VLOOKUP(CuentosContados[[#This Row],[Column1]],CuentosIndexados[],5,FALSE)</f>
        <v>0</v>
      </c>
      <c r="D955">
        <f>VLOOKUP(CuentosContados[[#This Row],[Column1]],CuentosIndexados[],6,FALSE)</f>
        <v>0</v>
      </c>
      <c r="E955">
        <f>VLOOKUP(CuentosContados[[#This Row],[Column1]],CuentosIndexados[],7,FALSE)</f>
        <v>0</v>
      </c>
      <c r="F955">
        <f>VLOOKUP(CuentosContados[[#This Row],[Column1]],CuentosIndexados[],8,FALSE)</f>
        <v>0</v>
      </c>
      <c r="G955">
        <f>VLOOKUP(CuentosContados[[#This Row],[Column1]],CuentosIndexados[],9,FALSE)</f>
        <v>0</v>
      </c>
      <c r="H955">
        <f>VLOOKUP(CuentosContados[[#This Row],[Column1]],CuentosIndexados[],10,FALSE)</f>
        <v>0</v>
      </c>
      <c r="I955">
        <f>VLOOKUP(CuentosContados[[#This Row],[Column1]],CuentosIndexados[],11,FALSE)</f>
        <v>0</v>
      </c>
      <c r="J955">
        <f>VLOOKUP(CuentosContados[[#This Row],[Column1]],CuentosIndexados[],12,FALSE)</f>
        <v>0</v>
      </c>
      <c r="K955">
        <f>VLOOKUP(CuentosContados[[#This Row],[Column1]],CuentosIndexados[],13,FALSE)</f>
        <v>0</v>
      </c>
      <c r="L955" t="str">
        <f>VLOOKUP(CuentosContados[[#This Row],[Column1]],CuentosIndexados[],14,FALSE)</f>
        <v>duda</v>
      </c>
      <c r="M955">
        <f>VLOOKUP(CuentosContados[[#This Row],[Column1]],CuentosIndexados[],15,FALSE)</f>
        <v>0</v>
      </c>
      <c r="N955">
        <f>VLOOKUP(CuentosContados[[#This Row],[Column1]],CuentosIndexados[],16,FALSE)</f>
        <v>0</v>
      </c>
      <c r="O955">
        <f>VLOOKUP(CuentosContados[[#This Row],[Column1]],CuentosIndexados[],17,FALSE)</f>
        <v>0</v>
      </c>
      <c r="P955">
        <f>VLOOKUP(CuentosContados[[#This Row],[Column1]],CuentosIndexados[],18,FALSE)</f>
        <v>0</v>
      </c>
      <c r="Q955">
        <f>VLOOKUP(CuentosContados[[#This Row],[Column1]],CuentosIndexados[],19,FALSE)</f>
        <v>0</v>
      </c>
      <c r="R955">
        <f>VLOOKUP(CuentosContados[[#This Row],[Column1]],CuentosIndexados[],20,FALSE)</f>
        <v>0</v>
      </c>
      <c r="S955">
        <f>VLOOKUP(CuentosContados[[#This Row],[Column1]],CuentosIndexados[],21,FALSE)</f>
        <v>0</v>
      </c>
      <c r="T955">
        <f>VLOOKUP(CuentosContados[[#This Row],[Column1]],CuentosIndexados[],22,FALSE)</f>
        <v>0</v>
      </c>
      <c r="U955">
        <f>VLOOKUP(CuentosContados[[#This Row],[Column1]],CuentosIndexados[],23,FALSE)</f>
        <v>0</v>
      </c>
      <c r="V955">
        <f>VLOOKUP(CuentosContados[[#This Row],[Column1]],CuentosIndexados[],24,FALSE)</f>
        <v>0</v>
      </c>
      <c r="W955">
        <f>VLOOKUP(CuentosContados[[#This Row],[Column1]],CuentosIndexados[],25,FALSE)</f>
        <v>0</v>
      </c>
      <c r="X955">
        <f>VLOOKUP(CuentosContados[[#This Row],[Column1]],CuentosIndexados[],26,FALSE)</f>
        <v>0</v>
      </c>
      <c r="Y955">
        <f>VLOOKUP(CuentosContados[[#This Row],[Column1]],CuentosIndexados[],27,FALSE)</f>
        <v>0</v>
      </c>
      <c r="Z955">
        <f>VLOOKUP(CuentosContados[[#This Row],[Column1]],CuentosIndexados[],28,FALSE)</f>
        <v>0</v>
      </c>
      <c r="AA955">
        <f>VLOOKUP(CuentosContados[[#This Row],[Column1]],CuentosIndexados[],29,FALSE)</f>
        <v>0</v>
      </c>
      <c r="AB955">
        <f>VLOOKUP(CuentosContados[[#This Row],[Column1]],CuentosIndexados[],30,FALSE)</f>
        <v>0</v>
      </c>
      <c r="AC955">
        <f>VLOOKUP(CuentosContados[[#This Row],[Column1]],CuentosIndexados[],31,FALSE)</f>
        <v>0</v>
      </c>
      <c r="AD955">
        <f>VLOOKUP(CuentosContados[[#This Row],[Column1]],CuentosIndexados[],32,FALSE)</f>
        <v>0</v>
      </c>
      <c r="AE955">
        <f>VLOOKUP(CuentosContados[[#This Row],[Column1]],CuentosIndexados[],33,FALSE)</f>
        <v>0</v>
      </c>
      <c r="AF955">
        <f>VLOOKUP(CuentosContados[[#This Row],[Column1]],CuentosIndexados[],34,FALSE)</f>
        <v>0</v>
      </c>
      <c r="AG955">
        <f>VLOOKUP(CuentosContados[[#This Row],[Column1]],CuentosIndexados[],35,FALSE)</f>
        <v>0</v>
      </c>
      <c r="AH955">
        <f>VLOOKUP(CuentosContados[[#This Row],[Column1]],CuentosIndexados[],36,FALSE)</f>
        <v>0</v>
      </c>
      <c r="AI955">
        <f>VLOOKUP(CuentosContados[[#This Row],[Column1]],CuentosIndexados[],37,FALSE)</f>
        <v>0</v>
      </c>
      <c r="AJ955">
        <f>VLOOKUP(CuentosContados[[#This Row],[Column1]],CuentosIndexados[],38,FALSE)</f>
        <v>0</v>
      </c>
      <c r="AK955">
        <f>VLOOKUP(CuentosContados[[#This Row],[Column1]],CuentosIndexados[],39,FALSE)</f>
        <v>0</v>
      </c>
    </row>
    <row r="956" spans="1:37" x14ac:dyDescent="0.25">
      <c r="A956" t="s">
        <v>174</v>
      </c>
      <c r="B956">
        <f>VLOOKUP(CuentosContados[[#This Row],[Column1]],CuentosIndexados[],3,FALSE)</f>
        <v>0</v>
      </c>
      <c r="C956">
        <f>VLOOKUP(CuentosContados[[#This Row],[Column1]],CuentosIndexados[],5,FALSE)</f>
        <v>0</v>
      </c>
      <c r="D956">
        <f>VLOOKUP(CuentosContados[[#This Row],[Column1]],CuentosIndexados[],6,FALSE)</f>
        <v>0</v>
      </c>
      <c r="E956">
        <f>VLOOKUP(CuentosContados[[#This Row],[Column1]],CuentosIndexados[],7,FALSE)</f>
        <v>0</v>
      </c>
      <c r="F956">
        <f>VLOOKUP(CuentosContados[[#This Row],[Column1]],CuentosIndexados[],8,FALSE)</f>
        <v>0</v>
      </c>
      <c r="G956">
        <f>VLOOKUP(CuentosContados[[#This Row],[Column1]],CuentosIndexados[],9,FALSE)</f>
        <v>0</v>
      </c>
      <c r="H956">
        <f>VLOOKUP(CuentosContados[[#This Row],[Column1]],CuentosIndexados[],10,FALSE)</f>
        <v>0</v>
      </c>
      <c r="I956">
        <f>VLOOKUP(CuentosContados[[#This Row],[Column1]],CuentosIndexados[],11,FALSE)</f>
        <v>0</v>
      </c>
      <c r="J956">
        <f>VLOOKUP(CuentosContados[[#This Row],[Column1]],CuentosIndexados[],12,FALSE)</f>
        <v>0</v>
      </c>
      <c r="K956">
        <f>VLOOKUP(CuentosContados[[#This Row],[Column1]],CuentosIndexados[],13,FALSE)</f>
        <v>0</v>
      </c>
      <c r="L956" t="str">
        <f>VLOOKUP(CuentosContados[[#This Row],[Column1]],CuentosIndexados[],14,FALSE)</f>
        <v>duda</v>
      </c>
      <c r="M956">
        <f>VLOOKUP(CuentosContados[[#This Row],[Column1]],CuentosIndexados[],15,FALSE)</f>
        <v>0</v>
      </c>
      <c r="N956">
        <f>VLOOKUP(CuentosContados[[#This Row],[Column1]],CuentosIndexados[],16,FALSE)</f>
        <v>0</v>
      </c>
      <c r="O956">
        <f>VLOOKUP(CuentosContados[[#This Row],[Column1]],CuentosIndexados[],17,FALSE)</f>
        <v>0</v>
      </c>
      <c r="P956">
        <f>VLOOKUP(CuentosContados[[#This Row],[Column1]],CuentosIndexados[],18,FALSE)</f>
        <v>0</v>
      </c>
      <c r="Q956">
        <f>VLOOKUP(CuentosContados[[#This Row],[Column1]],CuentosIndexados[],19,FALSE)</f>
        <v>0</v>
      </c>
      <c r="R956">
        <f>VLOOKUP(CuentosContados[[#This Row],[Column1]],CuentosIndexados[],20,FALSE)</f>
        <v>0</v>
      </c>
      <c r="S956">
        <f>VLOOKUP(CuentosContados[[#This Row],[Column1]],CuentosIndexados[],21,FALSE)</f>
        <v>0</v>
      </c>
      <c r="T956">
        <f>VLOOKUP(CuentosContados[[#This Row],[Column1]],CuentosIndexados[],22,FALSE)</f>
        <v>0</v>
      </c>
      <c r="U956">
        <f>VLOOKUP(CuentosContados[[#This Row],[Column1]],CuentosIndexados[],23,FALSE)</f>
        <v>0</v>
      </c>
      <c r="V956">
        <f>VLOOKUP(CuentosContados[[#This Row],[Column1]],CuentosIndexados[],24,FALSE)</f>
        <v>0</v>
      </c>
      <c r="W956">
        <f>VLOOKUP(CuentosContados[[#This Row],[Column1]],CuentosIndexados[],25,FALSE)</f>
        <v>0</v>
      </c>
      <c r="X956">
        <f>VLOOKUP(CuentosContados[[#This Row],[Column1]],CuentosIndexados[],26,FALSE)</f>
        <v>0</v>
      </c>
      <c r="Y956">
        <f>VLOOKUP(CuentosContados[[#This Row],[Column1]],CuentosIndexados[],27,FALSE)</f>
        <v>0</v>
      </c>
      <c r="Z956">
        <f>VLOOKUP(CuentosContados[[#This Row],[Column1]],CuentosIndexados[],28,FALSE)</f>
        <v>0</v>
      </c>
      <c r="AA956">
        <f>VLOOKUP(CuentosContados[[#This Row],[Column1]],CuentosIndexados[],29,FALSE)</f>
        <v>0</v>
      </c>
      <c r="AB956">
        <f>VLOOKUP(CuentosContados[[#This Row],[Column1]],CuentosIndexados[],30,FALSE)</f>
        <v>0</v>
      </c>
      <c r="AC956">
        <f>VLOOKUP(CuentosContados[[#This Row],[Column1]],CuentosIndexados[],31,FALSE)</f>
        <v>0</v>
      </c>
      <c r="AD956">
        <f>VLOOKUP(CuentosContados[[#This Row],[Column1]],CuentosIndexados[],32,FALSE)</f>
        <v>0</v>
      </c>
      <c r="AE956">
        <f>VLOOKUP(CuentosContados[[#This Row],[Column1]],CuentosIndexados[],33,FALSE)</f>
        <v>0</v>
      </c>
      <c r="AF956">
        <f>VLOOKUP(CuentosContados[[#This Row],[Column1]],CuentosIndexados[],34,FALSE)</f>
        <v>0</v>
      </c>
      <c r="AG956">
        <f>VLOOKUP(CuentosContados[[#This Row],[Column1]],CuentosIndexados[],35,FALSE)</f>
        <v>0</v>
      </c>
      <c r="AH956">
        <f>VLOOKUP(CuentosContados[[#This Row],[Column1]],CuentosIndexados[],36,FALSE)</f>
        <v>0</v>
      </c>
      <c r="AI956">
        <f>VLOOKUP(CuentosContados[[#This Row],[Column1]],CuentosIndexados[],37,FALSE)</f>
        <v>0</v>
      </c>
      <c r="AJ956">
        <f>VLOOKUP(CuentosContados[[#This Row],[Column1]],CuentosIndexados[],38,FALSE)</f>
        <v>0</v>
      </c>
      <c r="AK956">
        <f>VLOOKUP(CuentosContados[[#This Row],[Column1]],CuentosIndexados[],39,FALSE)</f>
        <v>0</v>
      </c>
    </row>
    <row r="957" spans="1:37" x14ac:dyDescent="0.25">
      <c r="A957" t="s">
        <v>1109</v>
      </c>
      <c r="B957">
        <f>VLOOKUP(CuentosContados[[#This Row],[Column1]],CuentosIndexados[],3,FALSE)</f>
        <v>0</v>
      </c>
      <c r="C957">
        <f>VLOOKUP(CuentosContados[[#This Row],[Column1]],CuentosIndexados[],5,FALSE)</f>
        <v>0</v>
      </c>
      <c r="D957">
        <f>VLOOKUP(CuentosContados[[#This Row],[Column1]],CuentosIndexados[],6,FALSE)</f>
        <v>0</v>
      </c>
      <c r="E957">
        <f>VLOOKUP(CuentosContados[[#This Row],[Column1]],CuentosIndexados[],7,FALSE)</f>
        <v>0</v>
      </c>
      <c r="F957" t="str">
        <f>VLOOKUP(CuentosContados[[#This Row],[Column1]],CuentosIndexados[],8,FALSE)</f>
        <v>deseo</v>
      </c>
      <c r="G957">
        <f>VLOOKUP(CuentosContados[[#This Row],[Column1]],CuentosIndexados[],9,FALSE)</f>
        <v>0</v>
      </c>
      <c r="H957">
        <f>VLOOKUP(CuentosContados[[#This Row],[Column1]],CuentosIndexados[],10,FALSE)</f>
        <v>0</v>
      </c>
      <c r="I957" t="str">
        <f>VLOOKUP(CuentosContados[[#This Row],[Column1]],CuentosIndexados[],11,FALSE)</f>
        <v>educacion</v>
      </c>
      <c r="J957">
        <f>VLOOKUP(CuentosContados[[#This Row],[Column1]],CuentosIndexados[],12,FALSE)</f>
        <v>0</v>
      </c>
      <c r="K957">
        <f>VLOOKUP(CuentosContados[[#This Row],[Column1]],CuentosIndexados[],13,FALSE)</f>
        <v>0</v>
      </c>
      <c r="L957">
        <f>VLOOKUP(CuentosContados[[#This Row],[Column1]],CuentosIndexados[],14,FALSE)</f>
        <v>0</v>
      </c>
      <c r="M957">
        <f>VLOOKUP(CuentosContados[[#This Row],[Column1]],CuentosIndexados[],15,FALSE)</f>
        <v>0</v>
      </c>
      <c r="N957">
        <f>VLOOKUP(CuentosContados[[#This Row],[Column1]],CuentosIndexados[],16,FALSE)</f>
        <v>0</v>
      </c>
      <c r="O957">
        <f>VLOOKUP(CuentosContados[[#This Row],[Column1]],CuentosIndexados[],17,FALSE)</f>
        <v>0</v>
      </c>
      <c r="P957">
        <f>VLOOKUP(CuentosContados[[#This Row],[Column1]],CuentosIndexados[],18,FALSE)</f>
        <v>0</v>
      </c>
      <c r="Q957">
        <f>VLOOKUP(CuentosContados[[#This Row],[Column1]],CuentosIndexados[],19,FALSE)</f>
        <v>0</v>
      </c>
      <c r="R957">
        <f>VLOOKUP(CuentosContados[[#This Row],[Column1]],CuentosIndexados[],20,FALSE)</f>
        <v>0</v>
      </c>
      <c r="S957">
        <f>VLOOKUP(CuentosContados[[#This Row],[Column1]],CuentosIndexados[],21,FALSE)</f>
        <v>0</v>
      </c>
      <c r="T957">
        <f>VLOOKUP(CuentosContados[[#This Row],[Column1]],CuentosIndexados[],22,FALSE)</f>
        <v>0</v>
      </c>
      <c r="U957">
        <f>VLOOKUP(CuentosContados[[#This Row],[Column1]],CuentosIndexados[],23,FALSE)</f>
        <v>0</v>
      </c>
      <c r="V957">
        <f>VLOOKUP(CuentosContados[[#This Row],[Column1]],CuentosIndexados[],24,FALSE)</f>
        <v>0</v>
      </c>
      <c r="W957">
        <f>VLOOKUP(CuentosContados[[#This Row],[Column1]],CuentosIndexados[],25,FALSE)</f>
        <v>0</v>
      </c>
      <c r="X957">
        <f>VLOOKUP(CuentosContados[[#This Row],[Column1]],CuentosIndexados[],26,FALSE)</f>
        <v>0</v>
      </c>
      <c r="Y957">
        <f>VLOOKUP(CuentosContados[[#This Row],[Column1]],CuentosIndexados[],27,FALSE)</f>
        <v>0</v>
      </c>
      <c r="Z957">
        <f>VLOOKUP(CuentosContados[[#This Row],[Column1]],CuentosIndexados[],28,FALSE)</f>
        <v>0</v>
      </c>
      <c r="AA957">
        <f>VLOOKUP(CuentosContados[[#This Row],[Column1]],CuentosIndexados[],29,FALSE)</f>
        <v>0</v>
      </c>
      <c r="AB957">
        <f>VLOOKUP(CuentosContados[[#This Row],[Column1]],CuentosIndexados[],30,FALSE)</f>
        <v>0</v>
      </c>
      <c r="AC957">
        <f>VLOOKUP(CuentosContados[[#This Row],[Column1]],CuentosIndexados[],31,FALSE)</f>
        <v>0</v>
      </c>
      <c r="AD957">
        <f>VLOOKUP(CuentosContados[[#This Row],[Column1]],CuentosIndexados[],32,FALSE)</f>
        <v>0</v>
      </c>
      <c r="AE957">
        <f>VLOOKUP(CuentosContados[[#This Row],[Column1]],CuentosIndexados[],33,FALSE)</f>
        <v>0</v>
      </c>
      <c r="AF957">
        <f>VLOOKUP(CuentosContados[[#This Row],[Column1]],CuentosIndexados[],34,FALSE)</f>
        <v>0</v>
      </c>
      <c r="AG957">
        <f>VLOOKUP(CuentosContados[[#This Row],[Column1]],CuentosIndexados[],35,FALSE)</f>
        <v>0</v>
      </c>
      <c r="AH957">
        <f>VLOOKUP(CuentosContados[[#This Row],[Column1]],CuentosIndexados[],36,FALSE)</f>
        <v>0</v>
      </c>
      <c r="AI957">
        <f>VLOOKUP(CuentosContados[[#This Row],[Column1]],CuentosIndexados[],37,FALSE)</f>
        <v>0</v>
      </c>
      <c r="AJ957">
        <f>VLOOKUP(CuentosContados[[#This Row],[Column1]],CuentosIndexados[],38,FALSE)</f>
        <v>0</v>
      </c>
      <c r="AK957">
        <f>VLOOKUP(CuentosContados[[#This Row],[Column1]],CuentosIndexados[],39,FALSE)</f>
        <v>0</v>
      </c>
    </row>
    <row r="958" spans="1:37" x14ac:dyDescent="0.25">
      <c r="A958" t="s">
        <v>1109</v>
      </c>
      <c r="B958">
        <f>VLOOKUP(CuentosContados[[#This Row],[Column1]],CuentosIndexados[],3,FALSE)</f>
        <v>0</v>
      </c>
      <c r="C958">
        <f>VLOOKUP(CuentosContados[[#This Row],[Column1]],CuentosIndexados[],5,FALSE)</f>
        <v>0</v>
      </c>
      <c r="D958">
        <f>VLOOKUP(CuentosContados[[#This Row],[Column1]],CuentosIndexados[],6,FALSE)</f>
        <v>0</v>
      </c>
      <c r="E958">
        <f>VLOOKUP(CuentosContados[[#This Row],[Column1]],CuentosIndexados[],7,FALSE)</f>
        <v>0</v>
      </c>
      <c r="F958" t="str">
        <f>VLOOKUP(CuentosContados[[#This Row],[Column1]],CuentosIndexados[],8,FALSE)</f>
        <v>deseo</v>
      </c>
      <c r="G958">
        <f>VLOOKUP(CuentosContados[[#This Row],[Column1]],CuentosIndexados[],9,FALSE)</f>
        <v>0</v>
      </c>
      <c r="H958">
        <f>VLOOKUP(CuentosContados[[#This Row],[Column1]],CuentosIndexados[],10,FALSE)</f>
        <v>0</v>
      </c>
      <c r="I958" t="str">
        <f>VLOOKUP(CuentosContados[[#This Row],[Column1]],CuentosIndexados[],11,FALSE)</f>
        <v>educacion</v>
      </c>
      <c r="J958">
        <f>VLOOKUP(CuentosContados[[#This Row],[Column1]],CuentosIndexados[],12,FALSE)</f>
        <v>0</v>
      </c>
      <c r="K958">
        <f>VLOOKUP(CuentosContados[[#This Row],[Column1]],CuentosIndexados[],13,FALSE)</f>
        <v>0</v>
      </c>
      <c r="L958">
        <f>VLOOKUP(CuentosContados[[#This Row],[Column1]],CuentosIndexados[],14,FALSE)</f>
        <v>0</v>
      </c>
      <c r="M958">
        <f>VLOOKUP(CuentosContados[[#This Row],[Column1]],CuentosIndexados[],15,FALSE)</f>
        <v>0</v>
      </c>
      <c r="N958">
        <f>VLOOKUP(CuentosContados[[#This Row],[Column1]],CuentosIndexados[],16,FALSE)</f>
        <v>0</v>
      </c>
      <c r="O958">
        <f>VLOOKUP(CuentosContados[[#This Row],[Column1]],CuentosIndexados[],17,FALSE)</f>
        <v>0</v>
      </c>
      <c r="P958">
        <f>VLOOKUP(CuentosContados[[#This Row],[Column1]],CuentosIndexados[],18,FALSE)</f>
        <v>0</v>
      </c>
      <c r="Q958">
        <f>VLOOKUP(CuentosContados[[#This Row],[Column1]],CuentosIndexados[],19,FALSE)</f>
        <v>0</v>
      </c>
      <c r="R958">
        <f>VLOOKUP(CuentosContados[[#This Row],[Column1]],CuentosIndexados[],20,FALSE)</f>
        <v>0</v>
      </c>
      <c r="S958">
        <f>VLOOKUP(CuentosContados[[#This Row],[Column1]],CuentosIndexados[],21,FALSE)</f>
        <v>0</v>
      </c>
      <c r="T958">
        <f>VLOOKUP(CuentosContados[[#This Row],[Column1]],CuentosIndexados[],22,FALSE)</f>
        <v>0</v>
      </c>
      <c r="U958">
        <f>VLOOKUP(CuentosContados[[#This Row],[Column1]],CuentosIndexados[],23,FALSE)</f>
        <v>0</v>
      </c>
      <c r="V958">
        <f>VLOOKUP(CuentosContados[[#This Row],[Column1]],CuentosIndexados[],24,FALSE)</f>
        <v>0</v>
      </c>
      <c r="W958">
        <f>VLOOKUP(CuentosContados[[#This Row],[Column1]],CuentosIndexados[],25,FALSE)</f>
        <v>0</v>
      </c>
      <c r="X958">
        <f>VLOOKUP(CuentosContados[[#This Row],[Column1]],CuentosIndexados[],26,FALSE)</f>
        <v>0</v>
      </c>
      <c r="Y958">
        <f>VLOOKUP(CuentosContados[[#This Row],[Column1]],CuentosIndexados[],27,FALSE)</f>
        <v>0</v>
      </c>
      <c r="Z958">
        <f>VLOOKUP(CuentosContados[[#This Row],[Column1]],CuentosIndexados[],28,FALSE)</f>
        <v>0</v>
      </c>
      <c r="AA958">
        <f>VLOOKUP(CuentosContados[[#This Row],[Column1]],CuentosIndexados[],29,FALSE)</f>
        <v>0</v>
      </c>
      <c r="AB958">
        <f>VLOOKUP(CuentosContados[[#This Row],[Column1]],CuentosIndexados[],30,FALSE)</f>
        <v>0</v>
      </c>
      <c r="AC958">
        <f>VLOOKUP(CuentosContados[[#This Row],[Column1]],CuentosIndexados[],31,FALSE)</f>
        <v>0</v>
      </c>
      <c r="AD958">
        <f>VLOOKUP(CuentosContados[[#This Row],[Column1]],CuentosIndexados[],32,FALSE)</f>
        <v>0</v>
      </c>
      <c r="AE958">
        <f>VLOOKUP(CuentosContados[[#This Row],[Column1]],CuentosIndexados[],33,FALSE)</f>
        <v>0</v>
      </c>
      <c r="AF958">
        <f>VLOOKUP(CuentosContados[[#This Row],[Column1]],CuentosIndexados[],34,FALSE)</f>
        <v>0</v>
      </c>
      <c r="AG958">
        <f>VLOOKUP(CuentosContados[[#This Row],[Column1]],CuentosIndexados[],35,FALSE)</f>
        <v>0</v>
      </c>
      <c r="AH958">
        <f>VLOOKUP(CuentosContados[[#This Row],[Column1]],CuentosIndexados[],36,FALSE)</f>
        <v>0</v>
      </c>
      <c r="AI958">
        <f>VLOOKUP(CuentosContados[[#This Row],[Column1]],CuentosIndexados[],37,FALSE)</f>
        <v>0</v>
      </c>
      <c r="AJ958">
        <f>VLOOKUP(CuentosContados[[#This Row],[Column1]],CuentosIndexados[],38,FALSE)</f>
        <v>0</v>
      </c>
      <c r="AK958">
        <f>VLOOKUP(CuentosContados[[#This Row],[Column1]],CuentosIndexados[],39,FALSE)</f>
        <v>0</v>
      </c>
    </row>
    <row r="959" spans="1:37" x14ac:dyDescent="0.25">
      <c r="A959" t="s">
        <v>1109</v>
      </c>
      <c r="B959">
        <f>VLOOKUP(CuentosContados[[#This Row],[Column1]],CuentosIndexados[],3,FALSE)</f>
        <v>0</v>
      </c>
      <c r="C959">
        <f>VLOOKUP(CuentosContados[[#This Row],[Column1]],CuentosIndexados[],5,FALSE)</f>
        <v>0</v>
      </c>
      <c r="D959">
        <f>VLOOKUP(CuentosContados[[#This Row],[Column1]],CuentosIndexados[],6,FALSE)</f>
        <v>0</v>
      </c>
      <c r="E959">
        <f>VLOOKUP(CuentosContados[[#This Row],[Column1]],CuentosIndexados[],7,FALSE)</f>
        <v>0</v>
      </c>
      <c r="F959" t="str">
        <f>VLOOKUP(CuentosContados[[#This Row],[Column1]],CuentosIndexados[],8,FALSE)</f>
        <v>deseo</v>
      </c>
      <c r="G959">
        <f>VLOOKUP(CuentosContados[[#This Row],[Column1]],CuentosIndexados[],9,FALSE)</f>
        <v>0</v>
      </c>
      <c r="H959">
        <f>VLOOKUP(CuentosContados[[#This Row],[Column1]],CuentosIndexados[],10,FALSE)</f>
        <v>0</v>
      </c>
      <c r="I959" t="str">
        <f>VLOOKUP(CuentosContados[[#This Row],[Column1]],CuentosIndexados[],11,FALSE)</f>
        <v>educacion</v>
      </c>
      <c r="J959">
        <f>VLOOKUP(CuentosContados[[#This Row],[Column1]],CuentosIndexados[],12,FALSE)</f>
        <v>0</v>
      </c>
      <c r="K959">
        <f>VLOOKUP(CuentosContados[[#This Row],[Column1]],CuentosIndexados[],13,FALSE)</f>
        <v>0</v>
      </c>
      <c r="L959">
        <f>VLOOKUP(CuentosContados[[#This Row],[Column1]],CuentosIndexados[],14,FALSE)</f>
        <v>0</v>
      </c>
      <c r="M959">
        <f>VLOOKUP(CuentosContados[[#This Row],[Column1]],CuentosIndexados[],15,FALSE)</f>
        <v>0</v>
      </c>
      <c r="N959">
        <f>VLOOKUP(CuentosContados[[#This Row],[Column1]],CuentosIndexados[],16,FALSE)</f>
        <v>0</v>
      </c>
      <c r="O959">
        <f>VLOOKUP(CuentosContados[[#This Row],[Column1]],CuentosIndexados[],17,FALSE)</f>
        <v>0</v>
      </c>
      <c r="P959">
        <f>VLOOKUP(CuentosContados[[#This Row],[Column1]],CuentosIndexados[],18,FALSE)</f>
        <v>0</v>
      </c>
      <c r="Q959">
        <f>VLOOKUP(CuentosContados[[#This Row],[Column1]],CuentosIndexados[],19,FALSE)</f>
        <v>0</v>
      </c>
      <c r="R959">
        <f>VLOOKUP(CuentosContados[[#This Row],[Column1]],CuentosIndexados[],20,FALSE)</f>
        <v>0</v>
      </c>
      <c r="S959">
        <f>VLOOKUP(CuentosContados[[#This Row],[Column1]],CuentosIndexados[],21,FALSE)</f>
        <v>0</v>
      </c>
      <c r="T959">
        <f>VLOOKUP(CuentosContados[[#This Row],[Column1]],CuentosIndexados[],22,FALSE)</f>
        <v>0</v>
      </c>
      <c r="U959">
        <f>VLOOKUP(CuentosContados[[#This Row],[Column1]],CuentosIndexados[],23,FALSE)</f>
        <v>0</v>
      </c>
      <c r="V959">
        <f>VLOOKUP(CuentosContados[[#This Row],[Column1]],CuentosIndexados[],24,FALSE)</f>
        <v>0</v>
      </c>
      <c r="W959">
        <f>VLOOKUP(CuentosContados[[#This Row],[Column1]],CuentosIndexados[],25,FALSE)</f>
        <v>0</v>
      </c>
      <c r="X959">
        <f>VLOOKUP(CuentosContados[[#This Row],[Column1]],CuentosIndexados[],26,FALSE)</f>
        <v>0</v>
      </c>
      <c r="Y959">
        <f>VLOOKUP(CuentosContados[[#This Row],[Column1]],CuentosIndexados[],27,FALSE)</f>
        <v>0</v>
      </c>
      <c r="Z959">
        <f>VLOOKUP(CuentosContados[[#This Row],[Column1]],CuentosIndexados[],28,FALSE)</f>
        <v>0</v>
      </c>
      <c r="AA959">
        <f>VLOOKUP(CuentosContados[[#This Row],[Column1]],CuentosIndexados[],29,FALSE)</f>
        <v>0</v>
      </c>
      <c r="AB959">
        <f>VLOOKUP(CuentosContados[[#This Row],[Column1]],CuentosIndexados[],30,FALSE)</f>
        <v>0</v>
      </c>
      <c r="AC959">
        <f>VLOOKUP(CuentosContados[[#This Row],[Column1]],CuentosIndexados[],31,FALSE)</f>
        <v>0</v>
      </c>
      <c r="AD959">
        <f>VLOOKUP(CuentosContados[[#This Row],[Column1]],CuentosIndexados[],32,FALSE)</f>
        <v>0</v>
      </c>
      <c r="AE959">
        <f>VLOOKUP(CuentosContados[[#This Row],[Column1]],CuentosIndexados[],33,FALSE)</f>
        <v>0</v>
      </c>
      <c r="AF959">
        <f>VLOOKUP(CuentosContados[[#This Row],[Column1]],CuentosIndexados[],34,FALSE)</f>
        <v>0</v>
      </c>
      <c r="AG959">
        <f>VLOOKUP(CuentosContados[[#This Row],[Column1]],CuentosIndexados[],35,FALSE)</f>
        <v>0</v>
      </c>
      <c r="AH959">
        <f>VLOOKUP(CuentosContados[[#This Row],[Column1]],CuentosIndexados[],36,FALSE)</f>
        <v>0</v>
      </c>
      <c r="AI959">
        <f>VLOOKUP(CuentosContados[[#This Row],[Column1]],CuentosIndexados[],37,FALSE)</f>
        <v>0</v>
      </c>
      <c r="AJ959">
        <f>VLOOKUP(CuentosContados[[#This Row],[Column1]],CuentosIndexados[],38,FALSE)</f>
        <v>0</v>
      </c>
      <c r="AK959">
        <f>VLOOKUP(CuentosContados[[#This Row],[Column1]],CuentosIndexados[],39,FALSE)</f>
        <v>0</v>
      </c>
    </row>
    <row r="960" spans="1:37" x14ac:dyDescent="0.25">
      <c r="A960" t="s">
        <v>1109</v>
      </c>
      <c r="B960">
        <f>VLOOKUP(CuentosContados[[#This Row],[Column1]],CuentosIndexados[],3,FALSE)</f>
        <v>0</v>
      </c>
      <c r="C960">
        <f>VLOOKUP(CuentosContados[[#This Row],[Column1]],CuentosIndexados[],5,FALSE)</f>
        <v>0</v>
      </c>
      <c r="D960">
        <f>VLOOKUP(CuentosContados[[#This Row],[Column1]],CuentosIndexados[],6,FALSE)</f>
        <v>0</v>
      </c>
      <c r="E960">
        <f>VLOOKUP(CuentosContados[[#This Row],[Column1]],CuentosIndexados[],7,FALSE)</f>
        <v>0</v>
      </c>
      <c r="F960" t="str">
        <f>VLOOKUP(CuentosContados[[#This Row],[Column1]],CuentosIndexados[],8,FALSE)</f>
        <v>deseo</v>
      </c>
      <c r="G960">
        <f>VLOOKUP(CuentosContados[[#This Row],[Column1]],CuentosIndexados[],9,FALSE)</f>
        <v>0</v>
      </c>
      <c r="H960">
        <f>VLOOKUP(CuentosContados[[#This Row],[Column1]],CuentosIndexados[],10,FALSE)</f>
        <v>0</v>
      </c>
      <c r="I960" t="str">
        <f>VLOOKUP(CuentosContados[[#This Row],[Column1]],CuentosIndexados[],11,FALSE)</f>
        <v>educacion</v>
      </c>
      <c r="J960">
        <f>VLOOKUP(CuentosContados[[#This Row],[Column1]],CuentosIndexados[],12,FALSE)</f>
        <v>0</v>
      </c>
      <c r="K960">
        <f>VLOOKUP(CuentosContados[[#This Row],[Column1]],CuentosIndexados[],13,FALSE)</f>
        <v>0</v>
      </c>
      <c r="L960">
        <f>VLOOKUP(CuentosContados[[#This Row],[Column1]],CuentosIndexados[],14,FALSE)</f>
        <v>0</v>
      </c>
      <c r="M960">
        <f>VLOOKUP(CuentosContados[[#This Row],[Column1]],CuentosIndexados[],15,FALSE)</f>
        <v>0</v>
      </c>
      <c r="N960">
        <f>VLOOKUP(CuentosContados[[#This Row],[Column1]],CuentosIndexados[],16,FALSE)</f>
        <v>0</v>
      </c>
      <c r="O960">
        <f>VLOOKUP(CuentosContados[[#This Row],[Column1]],CuentosIndexados[],17,FALSE)</f>
        <v>0</v>
      </c>
      <c r="P960">
        <f>VLOOKUP(CuentosContados[[#This Row],[Column1]],CuentosIndexados[],18,FALSE)</f>
        <v>0</v>
      </c>
      <c r="Q960">
        <f>VLOOKUP(CuentosContados[[#This Row],[Column1]],CuentosIndexados[],19,FALSE)</f>
        <v>0</v>
      </c>
      <c r="R960">
        <f>VLOOKUP(CuentosContados[[#This Row],[Column1]],CuentosIndexados[],20,FALSE)</f>
        <v>0</v>
      </c>
      <c r="S960">
        <f>VLOOKUP(CuentosContados[[#This Row],[Column1]],CuentosIndexados[],21,FALSE)</f>
        <v>0</v>
      </c>
      <c r="T960">
        <f>VLOOKUP(CuentosContados[[#This Row],[Column1]],CuentosIndexados[],22,FALSE)</f>
        <v>0</v>
      </c>
      <c r="U960">
        <f>VLOOKUP(CuentosContados[[#This Row],[Column1]],CuentosIndexados[],23,FALSE)</f>
        <v>0</v>
      </c>
      <c r="V960">
        <f>VLOOKUP(CuentosContados[[#This Row],[Column1]],CuentosIndexados[],24,FALSE)</f>
        <v>0</v>
      </c>
      <c r="W960">
        <f>VLOOKUP(CuentosContados[[#This Row],[Column1]],CuentosIndexados[],25,FALSE)</f>
        <v>0</v>
      </c>
      <c r="X960">
        <f>VLOOKUP(CuentosContados[[#This Row],[Column1]],CuentosIndexados[],26,FALSE)</f>
        <v>0</v>
      </c>
      <c r="Y960">
        <f>VLOOKUP(CuentosContados[[#This Row],[Column1]],CuentosIndexados[],27,FALSE)</f>
        <v>0</v>
      </c>
      <c r="Z960">
        <f>VLOOKUP(CuentosContados[[#This Row],[Column1]],CuentosIndexados[],28,FALSE)</f>
        <v>0</v>
      </c>
      <c r="AA960">
        <f>VLOOKUP(CuentosContados[[#This Row],[Column1]],CuentosIndexados[],29,FALSE)</f>
        <v>0</v>
      </c>
      <c r="AB960">
        <f>VLOOKUP(CuentosContados[[#This Row],[Column1]],CuentosIndexados[],30,FALSE)</f>
        <v>0</v>
      </c>
      <c r="AC960">
        <f>VLOOKUP(CuentosContados[[#This Row],[Column1]],CuentosIndexados[],31,FALSE)</f>
        <v>0</v>
      </c>
      <c r="AD960">
        <f>VLOOKUP(CuentosContados[[#This Row],[Column1]],CuentosIndexados[],32,FALSE)</f>
        <v>0</v>
      </c>
      <c r="AE960">
        <f>VLOOKUP(CuentosContados[[#This Row],[Column1]],CuentosIndexados[],33,FALSE)</f>
        <v>0</v>
      </c>
      <c r="AF960">
        <f>VLOOKUP(CuentosContados[[#This Row],[Column1]],CuentosIndexados[],34,FALSE)</f>
        <v>0</v>
      </c>
      <c r="AG960">
        <f>VLOOKUP(CuentosContados[[#This Row],[Column1]],CuentosIndexados[],35,FALSE)</f>
        <v>0</v>
      </c>
      <c r="AH960">
        <f>VLOOKUP(CuentosContados[[#This Row],[Column1]],CuentosIndexados[],36,FALSE)</f>
        <v>0</v>
      </c>
      <c r="AI960">
        <f>VLOOKUP(CuentosContados[[#This Row],[Column1]],CuentosIndexados[],37,FALSE)</f>
        <v>0</v>
      </c>
      <c r="AJ960">
        <f>VLOOKUP(CuentosContados[[#This Row],[Column1]],CuentosIndexados[],38,FALSE)</f>
        <v>0</v>
      </c>
      <c r="AK960">
        <f>VLOOKUP(CuentosContados[[#This Row],[Column1]],CuentosIndexados[],39,FALSE)</f>
        <v>0</v>
      </c>
    </row>
    <row r="961" spans="1:37" x14ac:dyDescent="0.25">
      <c r="A961" t="s">
        <v>1109</v>
      </c>
      <c r="B961">
        <f>VLOOKUP(CuentosContados[[#This Row],[Column1]],CuentosIndexados[],3,FALSE)</f>
        <v>0</v>
      </c>
      <c r="C961">
        <f>VLOOKUP(CuentosContados[[#This Row],[Column1]],CuentosIndexados[],5,FALSE)</f>
        <v>0</v>
      </c>
      <c r="D961">
        <f>VLOOKUP(CuentosContados[[#This Row],[Column1]],CuentosIndexados[],6,FALSE)</f>
        <v>0</v>
      </c>
      <c r="E961">
        <f>VLOOKUP(CuentosContados[[#This Row],[Column1]],CuentosIndexados[],7,FALSE)</f>
        <v>0</v>
      </c>
      <c r="F961" t="str">
        <f>VLOOKUP(CuentosContados[[#This Row],[Column1]],CuentosIndexados[],8,FALSE)</f>
        <v>deseo</v>
      </c>
      <c r="G961">
        <f>VLOOKUP(CuentosContados[[#This Row],[Column1]],CuentosIndexados[],9,FALSE)</f>
        <v>0</v>
      </c>
      <c r="H961">
        <f>VLOOKUP(CuentosContados[[#This Row],[Column1]],CuentosIndexados[],10,FALSE)</f>
        <v>0</v>
      </c>
      <c r="I961" t="str">
        <f>VLOOKUP(CuentosContados[[#This Row],[Column1]],CuentosIndexados[],11,FALSE)</f>
        <v>educacion</v>
      </c>
      <c r="J961">
        <f>VLOOKUP(CuentosContados[[#This Row],[Column1]],CuentosIndexados[],12,FALSE)</f>
        <v>0</v>
      </c>
      <c r="K961">
        <f>VLOOKUP(CuentosContados[[#This Row],[Column1]],CuentosIndexados[],13,FALSE)</f>
        <v>0</v>
      </c>
      <c r="L961">
        <f>VLOOKUP(CuentosContados[[#This Row],[Column1]],CuentosIndexados[],14,FALSE)</f>
        <v>0</v>
      </c>
      <c r="M961">
        <f>VLOOKUP(CuentosContados[[#This Row],[Column1]],CuentosIndexados[],15,FALSE)</f>
        <v>0</v>
      </c>
      <c r="N961">
        <f>VLOOKUP(CuentosContados[[#This Row],[Column1]],CuentosIndexados[],16,FALSE)</f>
        <v>0</v>
      </c>
      <c r="O961">
        <f>VLOOKUP(CuentosContados[[#This Row],[Column1]],CuentosIndexados[],17,FALSE)</f>
        <v>0</v>
      </c>
      <c r="P961">
        <f>VLOOKUP(CuentosContados[[#This Row],[Column1]],CuentosIndexados[],18,FALSE)</f>
        <v>0</v>
      </c>
      <c r="Q961">
        <f>VLOOKUP(CuentosContados[[#This Row],[Column1]],CuentosIndexados[],19,FALSE)</f>
        <v>0</v>
      </c>
      <c r="R961">
        <f>VLOOKUP(CuentosContados[[#This Row],[Column1]],CuentosIndexados[],20,FALSE)</f>
        <v>0</v>
      </c>
      <c r="S961">
        <f>VLOOKUP(CuentosContados[[#This Row],[Column1]],CuentosIndexados[],21,FALSE)</f>
        <v>0</v>
      </c>
      <c r="T961">
        <f>VLOOKUP(CuentosContados[[#This Row],[Column1]],CuentosIndexados[],22,FALSE)</f>
        <v>0</v>
      </c>
      <c r="U961">
        <f>VLOOKUP(CuentosContados[[#This Row],[Column1]],CuentosIndexados[],23,FALSE)</f>
        <v>0</v>
      </c>
      <c r="V961">
        <f>VLOOKUP(CuentosContados[[#This Row],[Column1]],CuentosIndexados[],24,FALSE)</f>
        <v>0</v>
      </c>
      <c r="W961">
        <f>VLOOKUP(CuentosContados[[#This Row],[Column1]],CuentosIndexados[],25,FALSE)</f>
        <v>0</v>
      </c>
      <c r="X961">
        <f>VLOOKUP(CuentosContados[[#This Row],[Column1]],CuentosIndexados[],26,FALSE)</f>
        <v>0</v>
      </c>
      <c r="Y961">
        <f>VLOOKUP(CuentosContados[[#This Row],[Column1]],CuentosIndexados[],27,FALSE)</f>
        <v>0</v>
      </c>
      <c r="Z961">
        <f>VLOOKUP(CuentosContados[[#This Row],[Column1]],CuentosIndexados[],28,FALSE)</f>
        <v>0</v>
      </c>
      <c r="AA961">
        <f>VLOOKUP(CuentosContados[[#This Row],[Column1]],CuentosIndexados[],29,FALSE)</f>
        <v>0</v>
      </c>
      <c r="AB961">
        <f>VLOOKUP(CuentosContados[[#This Row],[Column1]],CuentosIndexados[],30,FALSE)</f>
        <v>0</v>
      </c>
      <c r="AC961">
        <f>VLOOKUP(CuentosContados[[#This Row],[Column1]],CuentosIndexados[],31,FALSE)</f>
        <v>0</v>
      </c>
      <c r="AD961">
        <f>VLOOKUP(CuentosContados[[#This Row],[Column1]],CuentosIndexados[],32,FALSE)</f>
        <v>0</v>
      </c>
      <c r="AE961">
        <f>VLOOKUP(CuentosContados[[#This Row],[Column1]],CuentosIndexados[],33,FALSE)</f>
        <v>0</v>
      </c>
      <c r="AF961">
        <f>VLOOKUP(CuentosContados[[#This Row],[Column1]],CuentosIndexados[],34,FALSE)</f>
        <v>0</v>
      </c>
      <c r="AG961">
        <f>VLOOKUP(CuentosContados[[#This Row],[Column1]],CuentosIndexados[],35,FALSE)</f>
        <v>0</v>
      </c>
      <c r="AH961">
        <f>VLOOKUP(CuentosContados[[#This Row],[Column1]],CuentosIndexados[],36,FALSE)</f>
        <v>0</v>
      </c>
      <c r="AI961">
        <f>VLOOKUP(CuentosContados[[#This Row],[Column1]],CuentosIndexados[],37,FALSE)</f>
        <v>0</v>
      </c>
      <c r="AJ961">
        <f>VLOOKUP(CuentosContados[[#This Row],[Column1]],CuentosIndexados[],38,FALSE)</f>
        <v>0</v>
      </c>
      <c r="AK961">
        <f>VLOOKUP(CuentosContados[[#This Row],[Column1]],CuentosIndexados[],39,FALSE)</f>
        <v>0</v>
      </c>
    </row>
    <row r="962" spans="1:37" x14ac:dyDescent="0.25">
      <c r="A962" t="s">
        <v>1109</v>
      </c>
      <c r="B962">
        <f>VLOOKUP(CuentosContados[[#This Row],[Column1]],CuentosIndexados[],3,FALSE)</f>
        <v>0</v>
      </c>
      <c r="C962">
        <f>VLOOKUP(CuentosContados[[#This Row],[Column1]],CuentosIndexados[],5,FALSE)</f>
        <v>0</v>
      </c>
      <c r="D962">
        <f>VLOOKUP(CuentosContados[[#This Row],[Column1]],CuentosIndexados[],6,FALSE)</f>
        <v>0</v>
      </c>
      <c r="E962">
        <f>VLOOKUP(CuentosContados[[#This Row],[Column1]],CuentosIndexados[],7,FALSE)</f>
        <v>0</v>
      </c>
      <c r="F962" t="str">
        <f>VLOOKUP(CuentosContados[[#This Row],[Column1]],CuentosIndexados[],8,FALSE)</f>
        <v>deseo</v>
      </c>
      <c r="G962">
        <f>VLOOKUP(CuentosContados[[#This Row],[Column1]],CuentosIndexados[],9,FALSE)</f>
        <v>0</v>
      </c>
      <c r="H962">
        <f>VLOOKUP(CuentosContados[[#This Row],[Column1]],CuentosIndexados[],10,FALSE)</f>
        <v>0</v>
      </c>
      <c r="I962" t="str">
        <f>VLOOKUP(CuentosContados[[#This Row],[Column1]],CuentosIndexados[],11,FALSE)</f>
        <v>educacion</v>
      </c>
      <c r="J962">
        <f>VLOOKUP(CuentosContados[[#This Row],[Column1]],CuentosIndexados[],12,FALSE)</f>
        <v>0</v>
      </c>
      <c r="K962">
        <f>VLOOKUP(CuentosContados[[#This Row],[Column1]],CuentosIndexados[],13,FALSE)</f>
        <v>0</v>
      </c>
      <c r="L962">
        <f>VLOOKUP(CuentosContados[[#This Row],[Column1]],CuentosIndexados[],14,FALSE)</f>
        <v>0</v>
      </c>
      <c r="M962">
        <f>VLOOKUP(CuentosContados[[#This Row],[Column1]],CuentosIndexados[],15,FALSE)</f>
        <v>0</v>
      </c>
      <c r="N962">
        <f>VLOOKUP(CuentosContados[[#This Row],[Column1]],CuentosIndexados[],16,FALSE)</f>
        <v>0</v>
      </c>
      <c r="O962">
        <f>VLOOKUP(CuentosContados[[#This Row],[Column1]],CuentosIndexados[],17,FALSE)</f>
        <v>0</v>
      </c>
      <c r="P962">
        <f>VLOOKUP(CuentosContados[[#This Row],[Column1]],CuentosIndexados[],18,FALSE)</f>
        <v>0</v>
      </c>
      <c r="Q962">
        <f>VLOOKUP(CuentosContados[[#This Row],[Column1]],CuentosIndexados[],19,FALSE)</f>
        <v>0</v>
      </c>
      <c r="R962">
        <f>VLOOKUP(CuentosContados[[#This Row],[Column1]],CuentosIndexados[],20,FALSE)</f>
        <v>0</v>
      </c>
      <c r="S962">
        <f>VLOOKUP(CuentosContados[[#This Row],[Column1]],CuentosIndexados[],21,FALSE)</f>
        <v>0</v>
      </c>
      <c r="T962">
        <f>VLOOKUP(CuentosContados[[#This Row],[Column1]],CuentosIndexados[],22,FALSE)</f>
        <v>0</v>
      </c>
      <c r="U962">
        <f>VLOOKUP(CuentosContados[[#This Row],[Column1]],CuentosIndexados[],23,FALSE)</f>
        <v>0</v>
      </c>
      <c r="V962">
        <f>VLOOKUP(CuentosContados[[#This Row],[Column1]],CuentosIndexados[],24,FALSE)</f>
        <v>0</v>
      </c>
      <c r="W962">
        <f>VLOOKUP(CuentosContados[[#This Row],[Column1]],CuentosIndexados[],25,FALSE)</f>
        <v>0</v>
      </c>
      <c r="X962">
        <f>VLOOKUP(CuentosContados[[#This Row],[Column1]],CuentosIndexados[],26,FALSE)</f>
        <v>0</v>
      </c>
      <c r="Y962">
        <f>VLOOKUP(CuentosContados[[#This Row],[Column1]],CuentosIndexados[],27,FALSE)</f>
        <v>0</v>
      </c>
      <c r="Z962">
        <f>VLOOKUP(CuentosContados[[#This Row],[Column1]],CuentosIndexados[],28,FALSE)</f>
        <v>0</v>
      </c>
      <c r="AA962">
        <f>VLOOKUP(CuentosContados[[#This Row],[Column1]],CuentosIndexados[],29,FALSE)</f>
        <v>0</v>
      </c>
      <c r="AB962">
        <f>VLOOKUP(CuentosContados[[#This Row],[Column1]],CuentosIndexados[],30,FALSE)</f>
        <v>0</v>
      </c>
      <c r="AC962">
        <f>VLOOKUP(CuentosContados[[#This Row],[Column1]],CuentosIndexados[],31,FALSE)</f>
        <v>0</v>
      </c>
      <c r="AD962">
        <f>VLOOKUP(CuentosContados[[#This Row],[Column1]],CuentosIndexados[],32,FALSE)</f>
        <v>0</v>
      </c>
      <c r="AE962">
        <f>VLOOKUP(CuentosContados[[#This Row],[Column1]],CuentosIndexados[],33,FALSE)</f>
        <v>0</v>
      </c>
      <c r="AF962">
        <f>VLOOKUP(CuentosContados[[#This Row],[Column1]],CuentosIndexados[],34,FALSE)</f>
        <v>0</v>
      </c>
      <c r="AG962">
        <f>VLOOKUP(CuentosContados[[#This Row],[Column1]],CuentosIndexados[],35,FALSE)</f>
        <v>0</v>
      </c>
      <c r="AH962">
        <f>VLOOKUP(CuentosContados[[#This Row],[Column1]],CuentosIndexados[],36,FALSE)</f>
        <v>0</v>
      </c>
      <c r="AI962">
        <f>VLOOKUP(CuentosContados[[#This Row],[Column1]],CuentosIndexados[],37,FALSE)</f>
        <v>0</v>
      </c>
      <c r="AJ962">
        <f>VLOOKUP(CuentosContados[[#This Row],[Column1]],CuentosIndexados[],38,FALSE)</f>
        <v>0</v>
      </c>
      <c r="AK962">
        <f>VLOOKUP(CuentosContados[[#This Row],[Column1]],CuentosIndexados[],39,FALSE)</f>
        <v>0</v>
      </c>
    </row>
    <row r="963" spans="1:37" x14ac:dyDescent="0.25">
      <c r="A963" t="s">
        <v>181</v>
      </c>
      <c r="B963">
        <f>VLOOKUP(CuentosContados[[#This Row],[Column1]],CuentosIndexados[],3,FALSE)</f>
        <v>0</v>
      </c>
      <c r="C963">
        <f>VLOOKUP(CuentosContados[[#This Row],[Column1]],CuentosIndexados[],5,FALSE)</f>
        <v>0</v>
      </c>
      <c r="D963" t="str">
        <f>VLOOKUP(CuentosContados[[#This Row],[Column1]],CuentosIndexados[],6,FALSE)</f>
        <v>envejecimiento</v>
      </c>
      <c r="E963">
        <f>VLOOKUP(CuentosContados[[#This Row],[Column1]],CuentosIndexados[],7,FALSE)</f>
        <v>0</v>
      </c>
      <c r="F963">
        <f>VLOOKUP(CuentosContados[[#This Row],[Column1]],CuentosIndexados[],8,FALSE)</f>
        <v>0</v>
      </c>
      <c r="G963">
        <f>VLOOKUP(CuentosContados[[#This Row],[Column1]],CuentosIndexados[],9,FALSE)</f>
        <v>0</v>
      </c>
      <c r="H963">
        <f>VLOOKUP(CuentosContados[[#This Row],[Column1]],CuentosIndexados[],10,FALSE)</f>
        <v>0</v>
      </c>
      <c r="I963">
        <f>VLOOKUP(CuentosContados[[#This Row],[Column1]],CuentosIndexados[],11,FALSE)</f>
        <v>0</v>
      </c>
      <c r="J963">
        <f>VLOOKUP(CuentosContados[[#This Row],[Column1]],CuentosIndexados[],12,FALSE)</f>
        <v>0</v>
      </c>
      <c r="K963">
        <f>VLOOKUP(CuentosContados[[#This Row],[Column1]],CuentosIndexados[],13,FALSE)</f>
        <v>0</v>
      </c>
      <c r="L963">
        <f>VLOOKUP(CuentosContados[[#This Row],[Column1]],CuentosIndexados[],14,FALSE)</f>
        <v>0</v>
      </c>
      <c r="M963">
        <f>VLOOKUP(CuentosContados[[#This Row],[Column1]],CuentosIndexados[],15,FALSE)</f>
        <v>0</v>
      </c>
      <c r="N963">
        <f>VLOOKUP(CuentosContados[[#This Row],[Column1]],CuentosIndexados[],16,FALSE)</f>
        <v>0</v>
      </c>
      <c r="O963">
        <f>VLOOKUP(CuentosContados[[#This Row],[Column1]],CuentosIndexados[],17,FALSE)</f>
        <v>0</v>
      </c>
      <c r="P963">
        <f>VLOOKUP(CuentosContados[[#This Row],[Column1]],CuentosIndexados[],18,FALSE)</f>
        <v>0</v>
      </c>
      <c r="Q963">
        <f>VLOOKUP(CuentosContados[[#This Row],[Column1]],CuentosIndexados[],19,FALSE)</f>
        <v>0</v>
      </c>
      <c r="R963">
        <f>VLOOKUP(CuentosContados[[#This Row],[Column1]],CuentosIndexados[],20,FALSE)</f>
        <v>0</v>
      </c>
      <c r="S963">
        <f>VLOOKUP(CuentosContados[[#This Row],[Column1]],CuentosIndexados[],21,FALSE)</f>
        <v>0</v>
      </c>
      <c r="T963">
        <f>VLOOKUP(CuentosContados[[#This Row],[Column1]],CuentosIndexados[],22,FALSE)</f>
        <v>0</v>
      </c>
      <c r="U963">
        <f>VLOOKUP(CuentosContados[[#This Row],[Column1]],CuentosIndexados[],23,FALSE)</f>
        <v>0</v>
      </c>
      <c r="V963">
        <f>VLOOKUP(CuentosContados[[#This Row],[Column1]],CuentosIndexados[],24,FALSE)</f>
        <v>0</v>
      </c>
      <c r="W963">
        <f>VLOOKUP(CuentosContados[[#This Row],[Column1]],CuentosIndexados[],25,FALSE)</f>
        <v>0</v>
      </c>
      <c r="X963">
        <f>VLOOKUP(CuentosContados[[#This Row],[Column1]],CuentosIndexados[],26,FALSE)</f>
        <v>0</v>
      </c>
      <c r="Y963">
        <f>VLOOKUP(CuentosContados[[#This Row],[Column1]],CuentosIndexados[],27,FALSE)</f>
        <v>0</v>
      </c>
      <c r="Z963">
        <f>VLOOKUP(CuentosContados[[#This Row],[Column1]],CuentosIndexados[],28,FALSE)</f>
        <v>0</v>
      </c>
      <c r="AA963">
        <f>VLOOKUP(CuentosContados[[#This Row],[Column1]],CuentosIndexados[],29,FALSE)</f>
        <v>0</v>
      </c>
      <c r="AB963">
        <f>VLOOKUP(CuentosContados[[#This Row],[Column1]],CuentosIndexados[],30,FALSE)</f>
        <v>0</v>
      </c>
      <c r="AC963">
        <f>VLOOKUP(CuentosContados[[#This Row],[Column1]],CuentosIndexados[],31,FALSE)</f>
        <v>0</v>
      </c>
      <c r="AD963">
        <f>VLOOKUP(CuentosContados[[#This Row],[Column1]],CuentosIndexados[],32,FALSE)</f>
        <v>0</v>
      </c>
      <c r="AE963">
        <f>VLOOKUP(CuentosContados[[#This Row],[Column1]],CuentosIndexados[],33,FALSE)</f>
        <v>0</v>
      </c>
      <c r="AF963">
        <f>VLOOKUP(CuentosContados[[#This Row],[Column1]],CuentosIndexados[],34,FALSE)</f>
        <v>0</v>
      </c>
      <c r="AG963">
        <f>VLOOKUP(CuentosContados[[#This Row],[Column1]],CuentosIndexados[],35,FALSE)</f>
        <v>0</v>
      </c>
      <c r="AH963">
        <f>VLOOKUP(CuentosContados[[#This Row],[Column1]],CuentosIndexados[],36,FALSE)</f>
        <v>0</v>
      </c>
      <c r="AI963">
        <f>VLOOKUP(CuentosContados[[#This Row],[Column1]],CuentosIndexados[],37,FALSE)</f>
        <v>0</v>
      </c>
      <c r="AJ963">
        <f>VLOOKUP(CuentosContados[[#This Row],[Column1]],CuentosIndexados[],38,FALSE)</f>
        <v>0</v>
      </c>
      <c r="AK963">
        <f>VLOOKUP(CuentosContados[[#This Row],[Column1]],CuentosIndexados[],39,FALSE)</f>
        <v>0</v>
      </c>
    </row>
    <row r="964" spans="1:37" x14ac:dyDescent="0.25">
      <c r="A964" t="s">
        <v>181</v>
      </c>
      <c r="B964">
        <f>VLOOKUP(CuentosContados[[#This Row],[Column1]],CuentosIndexados[],3,FALSE)</f>
        <v>0</v>
      </c>
      <c r="C964">
        <f>VLOOKUP(CuentosContados[[#This Row],[Column1]],CuentosIndexados[],5,FALSE)</f>
        <v>0</v>
      </c>
      <c r="D964" t="str">
        <f>VLOOKUP(CuentosContados[[#This Row],[Column1]],CuentosIndexados[],6,FALSE)</f>
        <v>envejecimiento</v>
      </c>
      <c r="E964">
        <f>VLOOKUP(CuentosContados[[#This Row],[Column1]],CuentosIndexados[],7,FALSE)</f>
        <v>0</v>
      </c>
      <c r="F964">
        <f>VLOOKUP(CuentosContados[[#This Row],[Column1]],CuentosIndexados[],8,FALSE)</f>
        <v>0</v>
      </c>
      <c r="G964">
        <f>VLOOKUP(CuentosContados[[#This Row],[Column1]],CuentosIndexados[],9,FALSE)</f>
        <v>0</v>
      </c>
      <c r="H964">
        <f>VLOOKUP(CuentosContados[[#This Row],[Column1]],CuentosIndexados[],10,FALSE)</f>
        <v>0</v>
      </c>
      <c r="I964">
        <f>VLOOKUP(CuentosContados[[#This Row],[Column1]],CuentosIndexados[],11,FALSE)</f>
        <v>0</v>
      </c>
      <c r="J964">
        <f>VLOOKUP(CuentosContados[[#This Row],[Column1]],CuentosIndexados[],12,FALSE)</f>
        <v>0</v>
      </c>
      <c r="K964">
        <f>VLOOKUP(CuentosContados[[#This Row],[Column1]],CuentosIndexados[],13,FALSE)</f>
        <v>0</v>
      </c>
      <c r="L964">
        <f>VLOOKUP(CuentosContados[[#This Row],[Column1]],CuentosIndexados[],14,FALSE)</f>
        <v>0</v>
      </c>
      <c r="M964">
        <f>VLOOKUP(CuentosContados[[#This Row],[Column1]],CuentosIndexados[],15,FALSE)</f>
        <v>0</v>
      </c>
      <c r="N964">
        <f>VLOOKUP(CuentosContados[[#This Row],[Column1]],CuentosIndexados[],16,FALSE)</f>
        <v>0</v>
      </c>
      <c r="O964">
        <f>VLOOKUP(CuentosContados[[#This Row],[Column1]],CuentosIndexados[],17,FALSE)</f>
        <v>0</v>
      </c>
      <c r="P964">
        <f>VLOOKUP(CuentosContados[[#This Row],[Column1]],CuentosIndexados[],18,FALSE)</f>
        <v>0</v>
      </c>
      <c r="Q964">
        <f>VLOOKUP(CuentosContados[[#This Row],[Column1]],CuentosIndexados[],19,FALSE)</f>
        <v>0</v>
      </c>
      <c r="R964">
        <f>VLOOKUP(CuentosContados[[#This Row],[Column1]],CuentosIndexados[],20,FALSE)</f>
        <v>0</v>
      </c>
      <c r="S964">
        <f>VLOOKUP(CuentosContados[[#This Row],[Column1]],CuentosIndexados[],21,FALSE)</f>
        <v>0</v>
      </c>
      <c r="T964">
        <f>VLOOKUP(CuentosContados[[#This Row],[Column1]],CuentosIndexados[],22,FALSE)</f>
        <v>0</v>
      </c>
      <c r="U964">
        <f>VLOOKUP(CuentosContados[[#This Row],[Column1]],CuentosIndexados[],23,FALSE)</f>
        <v>0</v>
      </c>
      <c r="V964">
        <f>VLOOKUP(CuentosContados[[#This Row],[Column1]],CuentosIndexados[],24,FALSE)</f>
        <v>0</v>
      </c>
      <c r="W964">
        <f>VLOOKUP(CuentosContados[[#This Row],[Column1]],CuentosIndexados[],25,FALSE)</f>
        <v>0</v>
      </c>
      <c r="X964">
        <f>VLOOKUP(CuentosContados[[#This Row],[Column1]],CuentosIndexados[],26,FALSE)</f>
        <v>0</v>
      </c>
      <c r="Y964">
        <f>VLOOKUP(CuentosContados[[#This Row],[Column1]],CuentosIndexados[],27,FALSE)</f>
        <v>0</v>
      </c>
      <c r="Z964">
        <f>VLOOKUP(CuentosContados[[#This Row],[Column1]],CuentosIndexados[],28,FALSE)</f>
        <v>0</v>
      </c>
      <c r="AA964">
        <f>VLOOKUP(CuentosContados[[#This Row],[Column1]],CuentosIndexados[],29,FALSE)</f>
        <v>0</v>
      </c>
      <c r="AB964">
        <f>VLOOKUP(CuentosContados[[#This Row],[Column1]],CuentosIndexados[],30,FALSE)</f>
        <v>0</v>
      </c>
      <c r="AC964">
        <f>VLOOKUP(CuentosContados[[#This Row],[Column1]],CuentosIndexados[],31,FALSE)</f>
        <v>0</v>
      </c>
      <c r="AD964">
        <f>VLOOKUP(CuentosContados[[#This Row],[Column1]],CuentosIndexados[],32,FALSE)</f>
        <v>0</v>
      </c>
      <c r="AE964">
        <f>VLOOKUP(CuentosContados[[#This Row],[Column1]],CuentosIndexados[],33,FALSE)</f>
        <v>0</v>
      </c>
      <c r="AF964">
        <f>VLOOKUP(CuentosContados[[#This Row],[Column1]],CuentosIndexados[],34,FALSE)</f>
        <v>0</v>
      </c>
      <c r="AG964">
        <f>VLOOKUP(CuentosContados[[#This Row],[Column1]],CuentosIndexados[],35,FALSE)</f>
        <v>0</v>
      </c>
      <c r="AH964">
        <f>VLOOKUP(CuentosContados[[#This Row],[Column1]],CuentosIndexados[],36,FALSE)</f>
        <v>0</v>
      </c>
      <c r="AI964">
        <f>VLOOKUP(CuentosContados[[#This Row],[Column1]],CuentosIndexados[],37,FALSE)</f>
        <v>0</v>
      </c>
      <c r="AJ964">
        <f>VLOOKUP(CuentosContados[[#This Row],[Column1]],CuentosIndexados[],38,FALSE)</f>
        <v>0</v>
      </c>
      <c r="AK964">
        <f>VLOOKUP(CuentosContados[[#This Row],[Column1]],CuentosIndexados[],39,FALSE)</f>
        <v>0</v>
      </c>
    </row>
    <row r="965" spans="1:37" x14ac:dyDescent="0.25">
      <c r="A965" t="s">
        <v>181</v>
      </c>
      <c r="B965">
        <f>VLOOKUP(CuentosContados[[#This Row],[Column1]],CuentosIndexados[],3,FALSE)</f>
        <v>0</v>
      </c>
      <c r="C965">
        <f>VLOOKUP(CuentosContados[[#This Row],[Column1]],CuentosIndexados[],5,FALSE)</f>
        <v>0</v>
      </c>
      <c r="D965" t="str">
        <f>VLOOKUP(CuentosContados[[#This Row],[Column1]],CuentosIndexados[],6,FALSE)</f>
        <v>envejecimiento</v>
      </c>
      <c r="E965">
        <f>VLOOKUP(CuentosContados[[#This Row],[Column1]],CuentosIndexados[],7,FALSE)</f>
        <v>0</v>
      </c>
      <c r="F965">
        <f>VLOOKUP(CuentosContados[[#This Row],[Column1]],CuentosIndexados[],8,FALSE)</f>
        <v>0</v>
      </c>
      <c r="G965">
        <f>VLOOKUP(CuentosContados[[#This Row],[Column1]],CuentosIndexados[],9,FALSE)</f>
        <v>0</v>
      </c>
      <c r="H965">
        <f>VLOOKUP(CuentosContados[[#This Row],[Column1]],CuentosIndexados[],10,FALSE)</f>
        <v>0</v>
      </c>
      <c r="I965">
        <f>VLOOKUP(CuentosContados[[#This Row],[Column1]],CuentosIndexados[],11,FALSE)</f>
        <v>0</v>
      </c>
      <c r="J965">
        <f>VLOOKUP(CuentosContados[[#This Row],[Column1]],CuentosIndexados[],12,FALSE)</f>
        <v>0</v>
      </c>
      <c r="K965">
        <f>VLOOKUP(CuentosContados[[#This Row],[Column1]],CuentosIndexados[],13,FALSE)</f>
        <v>0</v>
      </c>
      <c r="L965">
        <f>VLOOKUP(CuentosContados[[#This Row],[Column1]],CuentosIndexados[],14,FALSE)</f>
        <v>0</v>
      </c>
      <c r="M965">
        <f>VLOOKUP(CuentosContados[[#This Row],[Column1]],CuentosIndexados[],15,FALSE)</f>
        <v>0</v>
      </c>
      <c r="N965">
        <f>VLOOKUP(CuentosContados[[#This Row],[Column1]],CuentosIndexados[],16,FALSE)</f>
        <v>0</v>
      </c>
      <c r="O965">
        <f>VLOOKUP(CuentosContados[[#This Row],[Column1]],CuentosIndexados[],17,FALSE)</f>
        <v>0</v>
      </c>
      <c r="P965">
        <f>VLOOKUP(CuentosContados[[#This Row],[Column1]],CuentosIndexados[],18,FALSE)</f>
        <v>0</v>
      </c>
      <c r="Q965">
        <f>VLOOKUP(CuentosContados[[#This Row],[Column1]],CuentosIndexados[],19,FALSE)</f>
        <v>0</v>
      </c>
      <c r="R965">
        <f>VLOOKUP(CuentosContados[[#This Row],[Column1]],CuentosIndexados[],20,FALSE)</f>
        <v>0</v>
      </c>
      <c r="S965">
        <f>VLOOKUP(CuentosContados[[#This Row],[Column1]],CuentosIndexados[],21,FALSE)</f>
        <v>0</v>
      </c>
      <c r="T965">
        <f>VLOOKUP(CuentosContados[[#This Row],[Column1]],CuentosIndexados[],22,FALSE)</f>
        <v>0</v>
      </c>
      <c r="U965">
        <f>VLOOKUP(CuentosContados[[#This Row],[Column1]],CuentosIndexados[],23,FALSE)</f>
        <v>0</v>
      </c>
      <c r="V965">
        <f>VLOOKUP(CuentosContados[[#This Row],[Column1]],CuentosIndexados[],24,FALSE)</f>
        <v>0</v>
      </c>
      <c r="W965">
        <f>VLOOKUP(CuentosContados[[#This Row],[Column1]],CuentosIndexados[],25,FALSE)</f>
        <v>0</v>
      </c>
      <c r="X965">
        <f>VLOOKUP(CuentosContados[[#This Row],[Column1]],CuentosIndexados[],26,FALSE)</f>
        <v>0</v>
      </c>
      <c r="Y965">
        <f>VLOOKUP(CuentosContados[[#This Row],[Column1]],CuentosIndexados[],27,FALSE)</f>
        <v>0</v>
      </c>
      <c r="Z965">
        <f>VLOOKUP(CuentosContados[[#This Row],[Column1]],CuentosIndexados[],28,FALSE)</f>
        <v>0</v>
      </c>
      <c r="AA965">
        <f>VLOOKUP(CuentosContados[[#This Row],[Column1]],CuentosIndexados[],29,FALSE)</f>
        <v>0</v>
      </c>
      <c r="AB965">
        <f>VLOOKUP(CuentosContados[[#This Row],[Column1]],CuentosIndexados[],30,FALSE)</f>
        <v>0</v>
      </c>
      <c r="AC965">
        <f>VLOOKUP(CuentosContados[[#This Row],[Column1]],CuentosIndexados[],31,FALSE)</f>
        <v>0</v>
      </c>
      <c r="AD965">
        <f>VLOOKUP(CuentosContados[[#This Row],[Column1]],CuentosIndexados[],32,FALSE)</f>
        <v>0</v>
      </c>
      <c r="AE965">
        <f>VLOOKUP(CuentosContados[[#This Row],[Column1]],CuentosIndexados[],33,FALSE)</f>
        <v>0</v>
      </c>
      <c r="AF965">
        <f>VLOOKUP(CuentosContados[[#This Row],[Column1]],CuentosIndexados[],34,FALSE)</f>
        <v>0</v>
      </c>
      <c r="AG965">
        <f>VLOOKUP(CuentosContados[[#This Row],[Column1]],CuentosIndexados[],35,FALSE)</f>
        <v>0</v>
      </c>
      <c r="AH965">
        <f>VLOOKUP(CuentosContados[[#This Row],[Column1]],CuentosIndexados[],36,FALSE)</f>
        <v>0</v>
      </c>
      <c r="AI965">
        <f>VLOOKUP(CuentosContados[[#This Row],[Column1]],CuentosIndexados[],37,FALSE)</f>
        <v>0</v>
      </c>
      <c r="AJ965">
        <f>VLOOKUP(CuentosContados[[#This Row],[Column1]],CuentosIndexados[],38,FALSE)</f>
        <v>0</v>
      </c>
      <c r="AK965">
        <f>VLOOKUP(CuentosContados[[#This Row],[Column1]],CuentosIndexados[],39,FALSE)</f>
        <v>0</v>
      </c>
    </row>
    <row r="966" spans="1:37" x14ac:dyDescent="0.25">
      <c r="A966" t="s">
        <v>181</v>
      </c>
      <c r="B966">
        <f>VLOOKUP(CuentosContados[[#This Row],[Column1]],CuentosIndexados[],3,FALSE)</f>
        <v>0</v>
      </c>
      <c r="C966">
        <f>VLOOKUP(CuentosContados[[#This Row],[Column1]],CuentosIndexados[],5,FALSE)</f>
        <v>0</v>
      </c>
      <c r="D966" t="str">
        <f>VLOOKUP(CuentosContados[[#This Row],[Column1]],CuentosIndexados[],6,FALSE)</f>
        <v>envejecimiento</v>
      </c>
      <c r="E966">
        <f>VLOOKUP(CuentosContados[[#This Row],[Column1]],CuentosIndexados[],7,FALSE)</f>
        <v>0</v>
      </c>
      <c r="F966">
        <f>VLOOKUP(CuentosContados[[#This Row],[Column1]],CuentosIndexados[],8,FALSE)</f>
        <v>0</v>
      </c>
      <c r="G966">
        <f>VLOOKUP(CuentosContados[[#This Row],[Column1]],CuentosIndexados[],9,FALSE)</f>
        <v>0</v>
      </c>
      <c r="H966">
        <f>VLOOKUP(CuentosContados[[#This Row],[Column1]],CuentosIndexados[],10,FALSE)</f>
        <v>0</v>
      </c>
      <c r="I966">
        <f>VLOOKUP(CuentosContados[[#This Row],[Column1]],CuentosIndexados[],11,FALSE)</f>
        <v>0</v>
      </c>
      <c r="J966">
        <f>VLOOKUP(CuentosContados[[#This Row],[Column1]],CuentosIndexados[],12,FALSE)</f>
        <v>0</v>
      </c>
      <c r="K966">
        <f>VLOOKUP(CuentosContados[[#This Row],[Column1]],CuentosIndexados[],13,FALSE)</f>
        <v>0</v>
      </c>
      <c r="L966">
        <f>VLOOKUP(CuentosContados[[#This Row],[Column1]],CuentosIndexados[],14,FALSE)</f>
        <v>0</v>
      </c>
      <c r="M966">
        <f>VLOOKUP(CuentosContados[[#This Row],[Column1]],CuentosIndexados[],15,FALSE)</f>
        <v>0</v>
      </c>
      <c r="N966">
        <f>VLOOKUP(CuentosContados[[#This Row],[Column1]],CuentosIndexados[],16,FALSE)</f>
        <v>0</v>
      </c>
      <c r="O966">
        <f>VLOOKUP(CuentosContados[[#This Row],[Column1]],CuentosIndexados[],17,FALSE)</f>
        <v>0</v>
      </c>
      <c r="P966">
        <f>VLOOKUP(CuentosContados[[#This Row],[Column1]],CuentosIndexados[],18,FALSE)</f>
        <v>0</v>
      </c>
      <c r="Q966">
        <f>VLOOKUP(CuentosContados[[#This Row],[Column1]],CuentosIndexados[],19,FALSE)</f>
        <v>0</v>
      </c>
      <c r="R966">
        <f>VLOOKUP(CuentosContados[[#This Row],[Column1]],CuentosIndexados[],20,FALSE)</f>
        <v>0</v>
      </c>
      <c r="S966">
        <f>VLOOKUP(CuentosContados[[#This Row],[Column1]],CuentosIndexados[],21,FALSE)</f>
        <v>0</v>
      </c>
      <c r="T966">
        <f>VLOOKUP(CuentosContados[[#This Row],[Column1]],CuentosIndexados[],22,FALSE)</f>
        <v>0</v>
      </c>
      <c r="U966">
        <f>VLOOKUP(CuentosContados[[#This Row],[Column1]],CuentosIndexados[],23,FALSE)</f>
        <v>0</v>
      </c>
      <c r="V966">
        <f>VLOOKUP(CuentosContados[[#This Row],[Column1]],CuentosIndexados[],24,FALSE)</f>
        <v>0</v>
      </c>
      <c r="W966">
        <f>VLOOKUP(CuentosContados[[#This Row],[Column1]],CuentosIndexados[],25,FALSE)</f>
        <v>0</v>
      </c>
      <c r="X966">
        <f>VLOOKUP(CuentosContados[[#This Row],[Column1]],CuentosIndexados[],26,FALSE)</f>
        <v>0</v>
      </c>
      <c r="Y966">
        <f>VLOOKUP(CuentosContados[[#This Row],[Column1]],CuentosIndexados[],27,FALSE)</f>
        <v>0</v>
      </c>
      <c r="Z966">
        <f>VLOOKUP(CuentosContados[[#This Row],[Column1]],CuentosIndexados[],28,FALSE)</f>
        <v>0</v>
      </c>
      <c r="AA966">
        <f>VLOOKUP(CuentosContados[[#This Row],[Column1]],CuentosIndexados[],29,FALSE)</f>
        <v>0</v>
      </c>
      <c r="AB966">
        <f>VLOOKUP(CuentosContados[[#This Row],[Column1]],CuentosIndexados[],30,FALSE)</f>
        <v>0</v>
      </c>
      <c r="AC966">
        <f>VLOOKUP(CuentosContados[[#This Row],[Column1]],CuentosIndexados[],31,FALSE)</f>
        <v>0</v>
      </c>
      <c r="AD966">
        <f>VLOOKUP(CuentosContados[[#This Row],[Column1]],CuentosIndexados[],32,FALSE)</f>
        <v>0</v>
      </c>
      <c r="AE966">
        <f>VLOOKUP(CuentosContados[[#This Row],[Column1]],CuentosIndexados[],33,FALSE)</f>
        <v>0</v>
      </c>
      <c r="AF966">
        <f>VLOOKUP(CuentosContados[[#This Row],[Column1]],CuentosIndexados[],34,FALSE)</f>
        <v>0</v>
      </c>
      <c r="AG966">
        <f>VLOOKUP(CuentosContados[[#This Row],[Column1]],CuentosIndexados[],35,FALSE)</f>
        <v>0</v>
      </c>
      <c r="AH966">
        <f>VLOOKUP(CuentosContados[[#This Row],[Column1]],CuentosIndexados[],36,FALSE)</f>
        <v>0</v>
      </c>
      <c r="AI966">
        <f>VLOOKUP(CuentosContados[[#This Row],[Column1]],CuentosIndexados[],37,FALSE)</f>
        <v>0</v>
      </c>
      <c r="AJ966">
        <f>VLOOKUP(CuentosContados[[#This Row],[Column1]],CuentosIndexados[],38,FALSE)</f>
        <v>0</v>
      </c>
      <c r="AK966">
        <f>VLOOKUP(CuentosContados[[#This Row],[Column1]],CuentosIndexados[],39,FALSE)</f>
        <v>0</v>
      </c>
    </row>
    <row r="967" spans="1:37" x14ac:dyDescent="0.25">
      <c r="A967" t="s">
        <v>181</v>
      </c>
      <c r="B967">
        <f>VLOOKUP(CuentosContados[[#This Row],[Column1]],CuentosIndexados[],3,FALSE)</f>
        <v>0</v>
      </c>
      <c r="C967">
        <f>VLOOKUP(CuentosContados[[#This Row],[Column1]],CuentosIndexados[],5,FALSE)</f>
        <v>0</v>
      </c>
      <c r="D967" t="str">
        <f>VLOOKUP(CuentosContados[[#This Row],[Column1]],CuentosIndexados[],6,FALSE)</f>
        <v>envejecimiento</v>
      </c>
      <c r="E967">
        <f>VLOOKUP(CuentosContados[[#This Row],[Column1]],CuentosIndexados[],7,FALSE)</f>
        <v>0</v>
      </c>
      <c r="F967">
        <f>VLOOKUP(CuentosContados[[#This Row],[Column1]],CuentosIndexados[],8,FALSE)</f>
        <v>0</v>
      </c>
      <c r="G967">
        <f>VLOOKUP(CuentosContados[[#This Row],[Column1]],CuentosIndexados[],9,FALSE)</f>
        <v>0</v>
      </c>
      <c r="H967">
        <f>VLOOKUP(CuentosContados[[#This Row],[Column1]],CuentosIndexados[],10,FALSE)</f>
        <v>0</v>
      </c>
      <c r="I967">
        <f>VLOOKUP(CuentosContados[[#This Row],[Column1]],CuentosIndexados[],11,FALSE)</f>
        <v>0</v>
      </c>
      <c r="J967">
        <f>VLOOKUP(CuentosContados[[#This Row],[Column1]],CuentosIndexados[],12,FALSE)</f>
        <v>0</v>
      </c>
      <c r="K967">
        <f>VLOOKUP(CuentosContados[[#This Row],[Column1]],CuentosIndexados[],13,FALSE)</f>
        <v>0</v>
      </c>
      <c r="L967">
        <f>VLOOKUP(CuentosContados[[#This Row],[Column1]],CuentosIndexados[],14,FALSE)</f>
        <v>0</v>
      </c>
      <c r="M967">
        <f>VLOOKUP(CuentosContados[[#This Row],[Column1]],CuentosIndexados[],15,FALSE)</f>
        <v>0</v>
      </c>
      <c r="N967">
        <f>VLOOKUP(CuentosContados[[#This Row],[Column1]],CuentosIndexados[],16,FALSE)</f>
        <v>0</v>
      </c>
      <c r="O967">
        <f>VLOOKUP(CuentosContados[[#This Row],[Column1]],CuentosIndexados[],17,FALSE)</f>
        <v>0</v>
      </c>
      <c r="P967">
        <f>VLOOKUP(CuentosContados[[#This Row],[Column1]],CuentosIndexados[],18,FALSE)</f>
        <v>0</v>
      </c>
      <c r="Q967">
        <f>VLOOKUP(CuentosContados[[#This Row],[Column1]],CuentosIndexados[],19,FALSE)</f>
        <v>0</v>
      </c>
      <c r="R967">
        <f>VLOOKUP(CuentosContados[[#This Row],[Column1]],CuentosIndexados[],20,FALSE)</f>
        <v>0</v>
      </c>
      <c r="S967">
        <f>VLOOKUP(CuentosContados[[#This Row],[Column1]],CuentosIndexados[],21,FALSE)</f>
        <v>0</v>
      </c>
      <c r="T967">
        <f>VLOOKUP(CuentosContados[[#This Row],[Column1]],CuentosIndexados[],22,FALSE)</f>
        <v>0</v>
      </c>
      <c r="U967">
        <f>VLOOKUP(CuentosContados[[#This Row],[Column1]],CuentosIndexados[],23,FALSE)</f>
        <v>0</v>
      </c>
      <c r="V967">
        <f>VLOOKUP(CuentosContados[[#This Row],[Column1]],CuentosIndexados[],24,FALSE)</f>
        <v>0</v>
      </c>
      <c r="W967">
        <f>VLOOKUP(CuentosContados[[#This Row],[Column1]],CuentosIndexados[],25,FALSE)</f>
        <v>0</v>
      </c>
      <c r="X967">
        <f>VLOOKUP(CuentosContados[[#This Row],[Column1]],CuentosIndexados[],26,FALSE)</f>
        <v>0</v>
      </c>
      <c r="Y967">
        <f>VLOOKUP(CuentosContados[[#This Row],[Column1]],CuentosIndexados[],27,FALSE)</f>
        <v>0</v>
      </c>
      <c r="Z967">
        <f>VLOOKUP(CuentosContados[[#This Row],[Column1]],CuentosIndexados[],28,FALSE)</f>
        <v>0</v>
      </c>
      <c r="AA967">
        <f>VLOOKUP(CuentosContados[[#This Row],[Column1]],CuentosIndexados[],29,FALSE)</f>
        <v>0</v>
      </c>
      <c r="AB967">
        <f>VLOOKUP(CuentosContados[[#This Row],[Column1]],CuentosIndexados[],30,FALSE)</f>
        <v>0</v>
      </c>
      <c r="AC967">
        <f>VLOOKUP(CuentosContados[[#This Row],[Column1]],CuentosIndexados[],31,FALSE)</f>
        <v>0</v>
      </c>
      <c r="AD967">
        <f>VLOOKUP(CuentosContados[[#This Row],[Column1]],CuentosIndexados[],32,FALSE)</f>
        <v>0</v>
      </c>
      <c r="AE967">
        <f>VLOOKUP(CuentosContados[[#This Row],[Column1]],CuentosIndexados[],33,FALSE)</f>
        <v>0</v>
      </c>
      <c r="AF967">
        <f>VLOOKUP(CuentosContados[[#This Row],[Column1]],CuentosIndexados[],34,FALSE)</f>
        <v>0</v>
      </c>
      <c r="AG967">
        <f>VLOOKUP(CuentosContados[[#This Row],[Column1]],CuentosIndexados[],35,FALSE)</f>
        <v>0</v>
      </c>
      <c r="AH967">
        <f>VLOOKUP(CuentosContados[[#This Row],[Column1]],CuentosIndexados[],36,FALSE)</f>
        <v>0</v>
      </c>
      <c r="AI967">
        <f>VLOOKUP(CuentosContados[[#This Row],[Column1]],CuentosIndexados[],37,FALSE)</f>
        <v>0</v>
      </c>
      <c r="AJ967">
        <f>VLOOKUP(CuentosContados[[#This Row],[Column1]],CuentosIndexados[],38,FALSE)</f>
        <v>0</v>
      </c>
      <c r="AK967">
        <f>VLOOKUP(CuentosContados[[#This Row],[Column1]],CuentosIndexados[],39,FALSE)</f>
        <v>0</v>
      </c>
    </row>
    <row r="968" spans="1:37" x14ac:dyDescent="0.25">
      <c r="A968" t="s">
        <v>181</v>
      </c>
      <c r="B968">
        <f>VLOOKUP(CuentosContados[[#This Row],[Column1]],CuentosIndexados[],3,FALSE)</f>
        <v>0</v>
      </c>
      <c r="C968">
        <f>VLOOKUP(CuentosContados[[#This Row],[Column1]],CuentosIndexados[],5,FALSE)</f>
        <v>0</v>
      </c>
      <c r="D968" t="str">
        <f>VLOOKUP(CuentosContados[[#This Row],[Column1]],CuentosIndexados[],6,FALSE)</f>
        <v>envejecimiento</v>
      </c>
      <c r="E968">
        <f>VLOOKUP(CuentosContados[[#This Row],[Column1]],CuentosIndexados[],7,FALSE)</f>
        <v>0</v>
      </c>
      <c r="F968">
        <f>VLOOKUP(CuentosContados[[#This Row],[Column1]],CuentosIndexados[],8,FALSE)</f>
        <v>0</v>
      </c>
      <c r="G968">
        <f>VLOOKUP(CuentosContados[[#This Row],[Column1]],CuentosIndexados[],9,FALSE)</f>
        <v>0</v>
      </c>
      <c r="H968">
        <f>VLOOKUP(CuentosContados[[#This Row],[Column1]],CuentosIndexados[],10,FALSE)</f>
        <v>0</v>
      </c>
      <c r="I968">
        <f>VLOOKUP(CuentosContados[[#This Row],[Column1]],CuentosIndexados[],11,FALSE)</f>
        <v>0</v>
      </c>
      <c r="J968">
        <f>VLOOKUP(CuentosContados[[#This Row],[Column1]],CuentosIndexados[],12,FALSE)</f>
        <v>0</v>
      </c>
      <c r="K968">
        <f>VLOOKUP(CuentosContados[[#This Row],[Column1]],CuentosIndexados[],13,FALSE)</f>
        <v>0</v>
      </c>
      <c r="L968">
        <f>VLOOKUP(CuentosContados[[#This Row],[Column1]],CuentosIndexados[],14,FALSE)</f>
        <v>0</v>
      </c>
      <c r="M968">
        <f>VLOOKUP(CuentosContados[[#This Row],[Column1]],CuentosIndexados[],15,FALSE)</f>
        <v>0</v>
      </c>
      <c r="N968">
        <f>VLOOKUP(CuentosContados[[#This Row],[Column1]],CuentosIndexados[],16,FALSE)</f>
        <v>0</v>
      </c>
      <c r="O968">
        <f>VLOOKUP(CuentosContados[[#This Row],[Column1]],CuentosIndexados[],17,FALSE)</f>
        <v>0</v>
      </c>
      <c r="P968">
        <f>VLOOKUP(CuentosContados[[#This Row],[Column1]],CuentosIndexados[],18,FALSE)</f>
        <v>0</v>
      </c>
      <c r="Q968">
        <f>VLOOKUP(CuentosContados[[#This Row],[Column1]],CuentosIndexados[],19,FALSE)</f>
        <v>0</v>
      </c>
      <c r="R968">
        <f>VLOOKUP(CuentosContados[[#This Row],[Column1]],CuentosIndexados[],20,FALSE)</f>
        <v>0</v>
      </c>
      <c r="S968">
        <f>VLOOKUP(CuentosContados[[#This Row],[Column1]],CuentosIndexados[],21,FALSE)</f>
        <v>0</v>
      </c>
      <c r="T968">
        <f>VLOOKUP(CuentosContados[[#This Row],[Column1]],CuentosIndexados[],22,FALSE)</f>
        <v>0</v>
      </c>
      <c r="U968">
        <f>VLOOKUP(CuentosContados[[#This Row],[Column1]],CuentosIndexados[],23,FALSE)</f>
        <v>0</v>
      </c>
      <c r="V968">
        <f>VLOOKUP(CuentosContados[[#This Row],[Column1]],CuentosIndexados[],24,FALSE)</f>
        <v>0</v>
      </c>
      <c r="W968">
        <f>VLOOKUP(CuentosContados[[#This Row],[Column1]],CuentosIndexados[],25,FALSE)</f>
        <v>0</v>
      </c>
      <c r="X968">
        <f>VLOOKUP(CuentosContados[[#This Row],[Column1]],CuentosIndexados[],26,FALSE)</f>
        <v>0</v>
      </c>
      <c r="Y968">
        <f>VLOOKUP(CuentosContados[[#This Row],[Column1]],CuentosIndexados[],27,FALSE)</f>
        <v>0</v>
      </c>
      <c r="Z968">
        <f>VLOOKUP(CuentosContados[[#This Row],[Column1]],CuentosIndexados[],28,FALSE)</f>
        <v>0</v>
      </c>
      <c r="AA968">
        <f>VLOOKUP(CuentosContados[[#This Row],[Column1]],CuentosIndexados[],29,FALSE)</f>
        <v>0</v>
      </c>
      <c r="AB968">
        <f>VLOOKUP(CuentosContados[[#This Row],[Column1]],CuentosIndexados[],30,FALSE)</f>
        <v>0</v>
      </c>
      <c r="AC968">
        <f>VLOOKUP(CuentosContados[[#This Row],[Column1]],CuentosIndexados[],31,FALSE)</f>
        <v>0</v>
      </c>
      <c r="AD968">
        <f>VLOOKUP(CuentosContados[[#This Row],[Column1]],CuentosIndexados[],32,FALSE)</f>
        <v>0</v>
      </c>
      <c r="AE968">
        <f>VLOOKUP(CuentosContados[[#This Row],[Column1]],CuentosIndexados[],33,FALSE)</f>
        <v>0</v>
      </c>
      <c r="AF968">
        <f>VLOOKUP(CuentosContados[[#This Row],[Column1]],CuentosIndexados[],34,FALSE)</f>
        <v>0</v>
      </c>
      <c r="AG968">
        <f>VLOOKUP(CuentosContados[[#This Row],[Column1]],CuentosIndexados[],35,FALSE)</f>
        <v>0</v>
      </c>
      <c r="AH968">
        <f>VLOOKUP(CuentosContados[[#This Row],[Column1]],CuentosIndexados[],36,FALSE)</f>
        <v>0</v>
      </c>
      <c r="AI968">
        <f>VLOOKUP(CuentosContados[[#This Row],[Column1]],CuentosIndexados[],37,FALSE)</f>
        <v>0</v>
      </c>
      <c r="AJ968">
        <f>VLOOKUP(CuentosContados[[#This Row],[Column1]],CuentosIndexados[],38,FALSE)</f>
        <v>0</v>
      </c>
      <c r="AK968">
        <f>VLOOKUP(CuentosContados[[#This Row],[Column1]],CuentosIndexados[],39,FALSE)</f>
        <v>0</v>
      </c>
    </row>
    <row r="969" spans="1:37" x14ac:dyDescent="0.25">
      <c r="A969" t="s">
        <v>181</v>
      </c>
      <c r="B969">
        <f>VLOOKUP(CuentosContados[[#This Row],[Column1]],CuentosIndexados[],3,FALSE)</f>
        <v>0</v>
      </c>
      <c r="C969">
        <f>VLOOKUP(CuentosContados[[#This Row],[Column1]],CuentosIndexados[],5,FALSE)</f>
        <v>0</v>
      </c>
      <c r="D969" t="str">
        <f>VLOOKUP(CuentosContados[[#This Row],[Column1]],CuentosIndexados[],6,FALSE)</f>
        <v>envejecimiento</v>
      </c>
      <c r="E969">
        <f>VLOOKUP(CuentosContados[[#This Row],[Column1]],CuentosIndexados[],7,FALSE)</f>
        <v>0</v>
      </c>
      <c r="F969">
        <f>VLOOKUP(CuentosContados[[#This Row],[Column1]],CuentosIndexados[],8,FALSE)</f>
        <v>0</v>
      </c>
      <c r="G969">
        <f>VLOOKUP(CuentosContados[[#This Row],[Column1]],CuentosIndexados[],9,FALSE)</f>
        <v>0</v>
      </c>
      <c r="H969">
        <f>VLOOKUP(CuentosContados[[#This Row],[Column1]],CuentosIndexados[],10,FALSE)</f>
        <v>0</v>
      </c>
      <c r="I969">
        <f>VLOOKUP(CuentosContados[[#This Row],[Column1]],CuentosIndexados[],11,FALSE)</f>
        <v>0</v>
      </c>
      <c r="J969">
        <f>VLOOKUP(CuentosContados[[#This Row],[Column1]],CuentosIndexados[],12,FALSE)</f>
        <v>0</v>
      </c>
      <c r="K969">
        <f>VLOOKUP(CuentosContados[[#This Row],[Column1]],CuentosIndexados[],13,FALSE)</f>
        <v>0</v>
      </c>
      <c r="L969">
        <f>VLOOKUP(CuentosContados[[#This Row],[Column1]],CuentosIndexados[],14,FALSE)</f>
        <v>0</v>
      </c>
      <c r="M969">
        <f>VLOOKUP(CuentosContados[[#This Row],[Column1]],CuentosIndexados[],15,FALSE)</f>
        <v>0</v>
      </c>
      <c r="N969">
        <f>VLOOKUP(CuentosContados[[#This Row],[Column1]],CuentosIndexados[],16,FALSE)</f>
        <v>0</v>
      </c>
      <c r="O969">
        <f>VLOOKUP(CuentosContados[[#This Row],[Column1]],CuentosIndexados[],17,FALSE)</f>
        <v>0</v>
      </c>
      <c r="P969">
        <f>VLOOKUP(CuentosContados[[#This Row],[Column1]],CuentosIndexados[],18,FALSE)</f>
        <v>0</v>
      </c>
      <c r="Q969">
        <f>VLOOKUP(CuentosContados[[#This Row],[Column1]],CuentosIndexados[],19,FALSE)</f>
        <v>0</v>
      </c>
      <c r="R969">
        <f>VLOOKUP(CuentosContados[[#This Row],[Column1]],CuentosIndexados[],20,FALSE)</f>
        <v>0</v>
      </c>
      <c r="S969">
        <f>VLOOKUP(CuentosContados[[#This Row],[Column1]],CuentosIndexados[],21,FALSE)</f>
        <v>0</v>
      </c>
      <c r="T969">
        <f>VLOOKUP(CuentosContados[[#This Row],[Column1]],CuentosIndexados[],22,FALSE)</f>
        <v>0</v>
      </c>
      <c r="U969">
        <f>VLOOKUP(CuentosContados[[#This Row],[Column1]],CuentosIndexados[],23,FALSE)</f>
        <v>0</v>
      </c>
      <c r="V969">
        <f>VLOOKUP(CuentosContados[[#This Row],[Column1]],CuentosIndexados[],24,FALSE)</f>
        <v>0</v>
      </c>
      <c r="W969">
        <f>VLOOKUP(CuentosContados[[#This Row],[Column1]],CuentosIndexados[],25,FALSE)</f>
        <v>0</v>
      </c>
      <c r="X969">
        <f>VLOOKUP(CuentosContados[[#This Row],[Column1]],CuentosIndexados[],26,FALSE)</f>
        <v>0</v>
      </c>
      <c r="Y969">
        <f>VLOOKUP(CuentosContados[[#This Row],[Column1]],CuentosIndexados[],27,FALSE)</f>
        <v>0</v>
      </c>
      <c r="Z969">
        <f>VLOOKUP(CuentosContados[[#This Row],[Column1]],CuentosIndexados[],28,FALSE)</f>
        <v>0</v>
      </c>
      <c r="AA969">
        <f>VLOOKUP(CuentosContados[[#This Row],[Column1]],CuentosIndexados[],29,FALSE)</f>
        <v>0</v>
      </c>
      <c r="AB969">
        <f>VLOOKUP(CuentosContados[[#This Row],[Column1]],CuentosIndexados[],30,FALSE)</f>
        <v>0</v>
      </c>
      <c r="AC969">
        <f>VLOOKUP(CuentosContados[[#This Row],[Column1]],CuentosIndexados[],31,FALSE)</f>
        <v>0</v>
      </c>
      <c r="AD969">
        <f>VLOOKUP(CuentosContados[[#This Row],[Column1]],CuentosIndexados[],32,FALSE)</f>
        <v>0</v>
      </c>
      <c r="AE969">
        <f>VLOOKUP(CuentosContados[[#This Row],[Column1]],CuentosIndexados[],33,FALSE)</f>
        <v>0</v>
      </c>
      <c r="AF969">
        <f>VLOOKUP(CuentosContados[[#This Row],[Column1]],CuentosIndexados[],34,FALSE)</f>
        <v>0</v>
      </c>
      <c r="AG969">
        <f>VLOOKUP(CuentosContados[[#This Row],[Column1]],CuentosIndexados[],35,FALSE)</f>
        <v>0</v>
      </c>
      <c r="AH969">
        <f>VLOOKUP(CuentosContados[[#This Row],[Column1]],CuentosIndexados[],36,FALSE)</f>
        <v>0</v>
      </c>
      <c r="AI969">
        <f>VLOOKUP(CuentosContados[[#This Row],[Column1]],CuentosIndexados[],37,FALSE)</f>
        <v>0</v>
      </c>
      <c r="AJ969">
        <f>VLOOKUP(CuentosContados[[#This Row],[Column1]],CuentosIndexados[],38,FALSE)</f>
        <v>0</v>
      </c>
      <c r="AK969">
        <f>VLOOKUP(CuentosContados[[#This Row],[Column1]],CuentosIndexados[],39,FALSE)</f>
        <v>0</v>
      </c>
    </row>
    <row r="970" spans="1:37" x14ac:dyDescent="0.25">
      <c r="A970" t="s">
        <v>181</v>
      </c>
      <c r="B970">
        <f>VLOOKUP(CuentosContados[[#This Row],[Column1]],CuentosIndexados[],3,FALSE)</f>
        <v>0</v>
      </c>
      <c r="C970">
        <f>VLOOKUP(CuentosContados[[#This Row],[Column1]],CuentosIndexados[],5,FALSE)</f>
        <v>0</v>
      </c>
      <c r="D970" t="str">
        <f>VLOOKUP(CuentosContados[[#This Row],[Column1]],CuentosIndexados[],6,FALSE)</f>
        <v>envejecimiento</v>
      </c>
      <c r="E970">
        <f>VLOOKUP(CuentosContados[[#This Row],[Column1]],CuentosIndexados[],7,FALSE)</f>
        <v>0</v>
      </c>
      <c r="F970">
        <f>VLOOKUP(CuentosContados[[#This Row],[Column1]],CuentosIndexados[],8,FALSE)</f>
        <v>0</v>
      </c>
      <c r="G970">
        <f>VLOOKUP(CuentosContados[[#This Row],[Column1]],CuentosIndexados[],9,FALSE)</f>
        <v>0</v>
      </c>
      <c r="H970">
        <f>VLOOKUP(CuentosContados[[#This Row],[Column1]],CuentosIndexados[],10,FALSE)</f>
        <v>0</v>
      </c>
      <c r="I970">
        <f>VLOOKUP(CuentosContados[[#This Row],[Column1]],CuentosIndexados[],11,FALSE)</f>
        <v>0</v>
      </c>
      <c r="J970">
        <f>VLOOKUP(CuentosContados[[#This Row],[Column1]],CuentosIndexados[],12,FALSE)</f>
        <v>0</v>
      </c>
      <c r="K970">
        <f>VLOOKUP(CuentosContados[[#This Row],[Column1]],CuentosIndexados[],13,FALSE)</f>
        <v>0</v>
      </c>
      <c r="L970">
        <f>VLOOKUP(CuentosContados[[#This Row],[Column1]],CuentosIndexados[],14,FALSE)</f>
        <v>0</v>
      </c>
      <c r="M970">
        <f>VLOOKUP(CuentosContados[[#This Row],[Column1]],CuentosIndexados[],15,FALSE)</f>
        <v>0</v>
      </c>
      <c r="N970">
        <f>VLOOKUP(CuentosContados[[#This Row],[Column1]],CuentosIndexados[],16,FALSE)</f>
        <v>0</v>
      </c>
      <c r="O970">
        <f>VLOOKUP(CuentosContados[[#This Row],[Column1]],CuentosIndexados[],17,FALSE)</f>
        <v>0</v>
      </c>
      <c r="P970">
        <f>VLOOKUP(CuentosContados[[#This Row],[Column1]],CuentosIndexados[],18,FALSE)</f>
        <v>0</v>
      </c>
      <c r="Q970">
        <f>VLOOKUP(CuentosContados[[#This Row],[Column1]],CuentosIndexados[],19,FALSE)</f>
        <v>0</v>
      </c>
      <c r="R970">
        <f>VLOOKUP(CuentosContados[[#This Row],[Column1]],CuentosIndexados[],20,FALSE)</f>
        <v>0</v>
      </c>
      <c r="S970">
        <f>VLOOKUP(CuentosContados[[#This Row],[Column1]],CuentosIndexados[],21,FALSE)</f>
        <v>0</v>
      </c>
      <c r="T970">
        <f>VLOOKUP(CuentosContados[[#This Row],[Column1]],CuentosIndexados[],22,FALSE)</f>
        <v>0</v>
      </c>
      <c r="U970">
        <f>VLOOKUP(CuentosContados[[#This Row],[Column1]],CuentosIndexados[],23,FALSE)</f>
        <v>0</v>
      </c>
      <c r="V970">
        <f>VLOOKUP(CuentosContados[[#This Row],[Column1]],CuentosIndexados[],24,FALSE)</f>
        <v>0</v>
      </c>
      <c r="W970">
        <f>VLOOKUP(CuentosContados[[#This Row],[Column1]],CuentosIndexados[],25,FALSE)</f>
        <v>0</v>
      </c>
      <c r="X970">
        <f>VLOOKUP(CuentosContados[[#This Row],[Column1]],CuentosIndexados[],26,FALSE)</f>
        <v>0</v>
      </c>
      <c r="Y970">
        <f>VLOOKUP(CuentosContados[[#This Row],[Column1]],CuentosIndexados[],27,FALSE)</f>
        <v>0</v>
      </c>
      <c r="Z970">
        <f>VLOOKUP(CuentosContados[[#This Row],[Column1]],CuentosIndexados[],28,FALSE)</f>
        <v>0</v>
      </c>
      <c r="AA970">
        <f>VLOOKUP(CuentosContados[[#This Row],[Column1]],CuentosIndexados[],29,FALSE)</f>
        <v>0</v>
      </c>
      <c r="AB970">
        <f>VLOOKUP(CuentosContados[[#This Row],[Column1]],CuentosIndexados[],30,FALSE)</f>
        <v>0</v>
      </c>
      <c r="AC970">
        <f>VLOOKUP(CuentosContados[[#This Row],[Column1]],CuentosIndexados[],31,FALSE)</f>
        <v>0</v>
      </c>
      <c r="AD970">
        <f>VLOOKUP(CuentosContados[[#This Row],[Column1]],CuentosIndexados[],32,FALSE)</f>
        <v>0</v>
      </c>
      <c r="AE970">
        <f>VLOOKUP(CuentosContados[[#This Row],[Column1]],CuentosIndexados[],33,FALSE)</f>
        <v>0</v>
      </c>
      <c r="AF970">
        <f>VLOOKUP(CuentosContados[[#This Row],[Column1]],CuentosIndexados[],34,FALSE)</f>
        <v>0</v>
      </c>
      <c r="AG970">
        <f>VLOOKUP(CuentosContados[[#This Row],[Column1]],CuentosIndexados[],35,FALSE)</f>
        <v>0</v>
      </c>
      <c r="AH970">
        <f>VLOOKUP(CuentosContados[[#This Row],[Column1]],CuentosIndexados[],36,FALSE)</f>
        <v>0</v>
      </c>
      <c r="AI970">
        <f>VLOOKUP(CuentosContados[[#This Row],[Column1]],CuentosIndexados[],37,FALSE)</f>
        <v>0</v>
      </c>
      <c r="AJ970">
        <f>VLOOKUP(CuentosContados[[#This Row],[Column1]],CuentosIndexados[],38,FALSE)</f>
        <v>0</v>
      </c>
      <c r="AK970">
        <f>VLOOKUP(CuentosContados[[#This Row],[Column1]],CuentosIndexados[],39,FALSE)</f>
        <v>0</v>
      </c>
    </row>
    <row r="971" spans="1:37" x14ac:dyDescent="0.25">
      <c r="A971" t="s">
        <v>181</v>
      </c>
      <c r="B971">
        <f>VLOOKUP(CuentosContados[[#This Row],[Column1]],CuentosIndexados[],3,FALSE)</f>
        <v>0</v>
      </c>
      <c r="C971">
        <f>VLOOKUP(CuentosContados[[#This Row],[Column1]],CuentosIndexados[],5,FALSE)</f>
        <v>0</v>
      </c>
      <c r="D971" t="str">
        <f>VLOOKUP(CuentosContados[[#This Row],[Column1]],CuentosIndexados[],6,FALSE)</f>
        <v>envejecimiento</v>
      </c>
      <c r="E971">
        <f>VLOOKUP(CuentosContados[[#This Row],[Column1]],CuentosIndexados[],7,FALSE)</f>
        <v>0</v>
      </c>
      <c r="F971">
        <f>VLOOKUP(CuentosContados[[#This Row],[Column1]],CuentosIndexados[],8,FALSE)</f>
        <v>0</v>
      </c>
      <c r="G971">
        <f>VLOOKUP(CuentosContados[[#This Row],[Column1]],CuentosIndexados[],9,FALSE)</f>
        <v>0</v>
      </c>
      <c r="H971">
        <f>VLOOKUP(CuentosContados[[#This Row],[Column1]],CuentosIndexados[],10,FALSE)</f>
        <v>0</v>
      </c>
      <c r="I971">
        <f>VLOOKUP(CuentosContados[[#This Row],[Column1]],CuentosIndexados[],11,FALSE)</f>
        <v>0</v>
      </c>
      <c r="J971">
        <f>VLOOKUP(CuentosContados[[#This Row],[Column1]],CuentosIndexados[],12,FALSE)</f>
        <v>0</v>
      </c>
      <c r="K971">
        <f>VLOOKUP(CuentosContados[[#This Row],[Column1]],CuentosIndexados[],13,FALSE)</f>
        <v>0</v>
      </c>
      <c r="L971">
        <f>VLOOKUP(CuentosContados[[#This Row],[Column1]],CuentosIndexados[],14,FALSE)</f>
        <v>0</v>
      </c>
      <c r="M971">
        <f>VLOOKUP(CuentosContados[[#This Row],[Column1]],CuentosIndexados[],15,FALSE)</f>
        <v>0</v>
      </c>
      <c r="N971">
        <f>VLOOKUP(CuentosContados[[#This Row],[Column1]],CuentosIndexados[],16,FALSE)</f>
        <v>0</v>
      </c>
      <c r="O971">
        <f>VLOOKUP(CuentosContados[[#This Row],[Column1]],CuentosIndexados[],17,FALSE)</f>
        <v>0</v>
      </c>
      <c r="P971">
        <f>VLOOKUP(CuentosContados[[#This Row],[Column1]],CuentosIndexados[],18,FALSE)</f>
        <v>0</v>
      </c>
      <c r="Q971">
        <f>VLOOKUP(CuentosContados[[#This Row],[Column1]],CuentosIndexados[],19,FALSE)</f>
        <v>0</v>
      </c>
      <c r="R971">
        <f>VLOOKUP(CuentosContados[[#This Row],[Column1]],CuentosIndexados[],20,FALSE)</f>
        <v>0</v>
      </c>
      <c r="S971">
        <f>VLOOKUP(CuentosContados[[#This Row],[Column1]],CuentosIndexados[],21,FALSE)</f>
        <v>0</v>
      </c>
      <c r="T971">
        <f>VLOOKUP(CuentosContados[[#This Row],[Column1]],CuentosIndexados[],22,FALSE)</f>
        <v>0</v>
      </c>
      <c r="U971">
        <f>VLOOKUP(CuentosContados[[#This Row],[Column1]],CuentosIndexados[],23,FALSE)</f>
        <v>0</v>
      </c>
      <c r="V971">
        <f>VLOOKUP(CuentosContados[[#This Row],[Column1]],CuentosIndexados[],24,FALSE)</f>
        <v>0</v>
      </c>
      <c r="W971">
        <f>VLOOKUP(CuentosContados[[#This Row],[Column1]],CuentosIndexados[],25,FALSE)</f>
        <v>0</v>
      </c>
      <c r="X971">
        <f>VLOOKUP(CuentosContados[[#This Row],[Column1]],CuentosIndexados[],26,FALSE)</f>
        <v>0</v>
      </c>
      <c r="Y971">
        <f>VLOOKUP(CuentosContados[[#This Row],[Column1]],CuentosIndexados[],27,FALSE)</f>
        <v>0</v>
      </c>
      <c r="Z971">
        <f>VLOOKUP(CuentosContados[[#This Row],[Column1]],CuentosIndexados[],28,FALSE)</f>
        <v>0</v>
      </c>
      <c r="AA971">
        <f>VLOOKUP(CuentosContados[[#This Row],[Column1]],CuentosIndexados[],29,FALSE)</f>
        <v>0</v>
      </c>
      <c r="AB971">
        <f>VLOOKUP(CuentosContados[[#This Row],[Column1]],CuentosIndexados[],30,FALSE)</f>
        <v>0</v>
      </c>
      <c r="AC971">
        <f>VLOOKUP(CuentosContados[[#This Row],[Column1]],CuentosIndexados[],31,FALSE)</f>
        <v>0</v>
      </c>
      <c r="AD971">
        <f>VLOOKUP(CuentosContados[[#This Row],[Column1]],CuentosIndexados[],32,FALSE)</f>
        <v>0</v>
      </c>
      <c r="AE971">
        <f>VLOOKUP(CuentosContados[[#This Row],[Column1]],CuentosIndexados[],33,FALSE)</f>
        <v>0</v>
      </c>
      <c r="AF971">
        <f>VLOOKUP(CuentosContados[[#This Row],[Column1]],CuentosIndexados[],34,FALSE)</f>
        <v>0</v>
      </c>
      <c r="AG971">
        <f>VLOOKUP(CuentosContados[[#This Row],[Column1]],CuentosIndexados[],35,FALSE)</f>
        <v>0</v>
      </c>
      <c r="AH971">
        <f>VLOOKUP(CuentosContados[[#This Row],[Column1]],CuentosIndexados[],36,FALSE)</f>
        <v>0</v>
      </c>
      <c r="AI971">
        <f>VLOOKUP(CuentosContados[[#This Row],[Column1]],CuentosIndexados[],37,FALSE)</f>
        <v>0</v>
      </c>
      <c r="AJ971">
        <f>VLOOKUP(CuentosContados[[#This Row],[Column1]],CuentosIndexados[],38,FALSE)</f>
        <v>0</v>
      </c>
      <c r="AK971">
        <f>VLOOKUP(CuentosContados[[#This Row],[Column1]],CuentosIndexados[],39,FALSE)</f>
        <v>0</v>
      </c>
    </row>
    <row r="972" spans="1:37" x14ac:dyDescent="0.25">
      <c r="A972" t="s">
        <v>181</v>
      </c>
      <c r="B972">
        <f>VLOOKUP(CuentosContados[[#This Row],[Column1]],CuentosIndexados[],3,FALSE)</f>
        <v>0</v>
      </c>
      <c r="C972">
        <f>VLOOKUP(CuentosContados[[#This Row],[Column1]],CuentosIndexados[],5,FALSE)</f>
        <v>0</v>
      </c>
      <c r="D972" t="str">
        <f>VLOOKUP(CuentosContados[[#This Row],[Column1]],CuentosIndexados[],6,FALSE)</f>
        <v>envejecimiento</v>
      </c>
      <c r="E972">
        <f>VLOOKUP(CuentosContados[[#This Row],[Column1]],CuentosIndexados[],7,FALSE)</f>
        <v>0</v>
      </c>
      <c r="F972">
        <f>VLOOKUP(CuentosContados[[#This Row],[Column1]],CuentosIndexados[],8,FALSE)</f>
        <v>0</v>
      </c>
      <c r="G972">
        <f>VLOOKUP(CuentosContados[[#This Row],[Column1]],CuentosIndexados[],9,FALSE)</f>
        <v>0</v>
      </c>
      <c r="H972">
        <f>VLOOKUP(CuentosContados[[#This Row],[Column1]],CuentosIndexados[],10,FALSE)</f>
        <v>0</v>
      </c>
      <c r="I972">
        <f>VLOOKUP(CuentosContados[[#This Row],[Column1]],CuentosIndexados[],11,FALSE)</f>
        <v>0</v>
      </c>
      <c r="J972">
        <f>VLOOKUP(CuentosContados[[#This Row],[Column1]],CuentosIndexados[],12,FALSE)</f>
        <v>0</v>
      </c>
      <c r="K972">
        <f>VLOOKUP(CuentosContados[[#This Row],[Column1]],CuentosIndexados[],13,FALSE)</f>
        <v>0</v>
      </c>
      <c r="L972">
        <f>VLOOKUP(CuentosContados[[#This Row],[Column1]],CuentosIndexados[],14,FALSE)</f>
        <v>0</v>
      </c>
      <c r="M972">
        <f>VLOOKUP(CuentosContados[[#This Row],[Column1]],CuentosIndexados[],15,FALSE)</f>
        <v>0</v>
      </c>
      <c r="N972">
        <f>VLOOKUP(CuentosContados[[#This Row],[Column1]],CuentosIndexados[],16,FALSE)</f>
        <v>0</v>
      </c>
      <c r="O972">
        <f>VLOOKUP(CuentosContados[[#This Row],[Column1]],CuentosIndexados[],17,FALSE)</f>
        <v>0</v>
      </c>
      <c r="P972">
        <f>VLOOKUP(CuentosContados[[#This Row],[Column1]],CuentosIndexados[],18,FALSE)</f>
        <v>0</v>
      </c>
      <c r="Q972">
        <f>VLOOKUP(CuentosContados[[#This Row],[Column1]],CuentosIndexados[],19,FALSE)</f>
        <v>0</v>
      </c>
      <c r="R972">
        <f>VLOOKUP(CuentosContados[[#This Row],[Column1]],CuentosIndexados[],20,FALSE)</f>
        <v>0</v>
      </c>
      <c r="S972">
        <f>VLOOKUP(CuentosContados[[#This Row],[Column1]],CuentosIndexados[],21,FALSE)</f>
        <v>0</v>
      </c>
      <c r="T972">
        <f>VLOOKUP(CuentosContados[[#This Row],[Column1]],CuentosIndexados[],22,FALSE)</f>
        <v>0</v>
      </c>
      <c r="U972">
        <f>VLOOKUP(CuentosContados[[#This Row],[Column1]],CuentosIndexados[],23,FALSE)</f>
        <v>0</v>
      </c>
      <c r="V972">
        <f>VLOOKUP(CuentosContados[[#This Row],[Column1]],CuentosIndexados[],24,FALSE)</f>
        <v>0</v>
      </c>
      <c r="W972">
        <f>VLOOKUP(CuentosContados[[#This Row],[Column1]],CuentosIndexados[],25,FALSE)</f>
        <v>0</v>
      </c>
      <c r="X972">
        <f>VLOOKUP(CuentosContados[[#This Row],[Column1]],CuentosIndexados[],26,FALSE)</f>
        <v>0</v>
      </c>
      <c r="Y972">
        <f>VLOOKUP(CuentosContados[[#This Row],[Column1]],CuentosIndexados[],27,FALSE)</f>
        <v>0</v>
      </c>
      <c r="Z972">
        <f>VLOOKUP(CuentosContados[[#This Row],[Column1]],CuentosIndexados[],28,FALSE)</f>
        <v>0</v>
      </c>
      <c r="AA972">
        <f>VLOOKUP(CuentosContados[[#This Row],[Column1]],CuentosIndexados[],29,FALSE)</f>
        <v>0</v>
      </c>
      <c r="AB972">
        <f>VLOOKUP(CuentosContados[[#This Row],[Column1]],CuentosIndexados[],30,FALSE)</f>
        <v>0</v>
      </c>
      <c r="AC972">
        <f>VLOOKUP(CuentosContados[[#This Row],[Column1]],CuentosIndexados[],31,FALSE)</f>
        <v>0</v>
      </c>
      <c r="AD972">
        <f>VLOOKUP(CuentosContados[[#This Row],[Column1]],CuentosIndexados[],32,FALSE)</f>
        <v>0</v>
      </c>
      <c r="AE972">
        <f>VLOOKUP(CuentosContados[[#This Row],[Column1]],CuentosIndexados[],33,FALSE)</f>
        <v>0</v>
      </c>
      <c r="AF972">
        <f>VLOOKUP(CuentosContados[[#This Row],[Column1]],CuentosIndexados[],34,FALSE)</f>
        <v>0</v>
      </c>
      <c r="AG972">
        <f>VLOOKUP(CuentosContados[[#This Row],[Column1]],CuentosIndexados[],35,FALSE)</f>
        <v>0</v>
      </c>
      <c r="AH972">
        <f>VLOOKUP(CuentosContados[[#This Row],[Column1]],CuentosIndexados[],36,FALSE)</f>
        <v>0</v>
      </c>
      <c r="AI972">
        <f>VLOOKUP(CuentosContados[[#This Row],[Column1]],CuentosIndexados[],37,FALSE)</f>
        <v>0</v>
      </c>
      <c r="AJ972">
        <f>VLOOKUP(CuentosContados[[#This Row],[Column1]],CuentosIndexados[],38,FALSE)</f>
        <v>0</v>
      </c>
      <c r="AK972">
        <f>VLOOKUP(CuentosContados[[#This Row],[Column1]],CuentosIndexados[],39,FALSE)</f>
        <v>0</v>
      </c>
    </row>
    <row r="973" spans="1:37" x14ac:dyDescent="0.25">
      <c r="A973" t="s">
        <v>181</v>
      </c>
      <c r="B973">
        <f>VLOOKUP(CuentosContados[[#This Row],[Column1]],CuentosIndexados[],3,FALSE)</f>
        <v>0</v>
      </c>
      <c r="C973">
        <f>VLOOKUP(CuentosContados[[#This Row],[Column1]],CuentosIndexados[],5,FALSE)</f>
        <v>0</v>
      </c>
      <c r="D973" t="str">
        <f>VLOOKUP(CuentosContados[[#This Row],[Column1]],CuentosIndexados[],6,FALSE)</f>
        <v>envejecimiento</v>
      </c>
      <c r="E973">
        <f>VLOOKUP(CuentosContados[[#This Row],[Column1]],CuentosIndexados[],7,FALSE)</f>
        <v>0</v>
      </c>
      <c r="F973">
        <f>VLOOKUP(CuentosContados[[#This Row],[Column1]],CuentosIndexados[],8,FALSE)</f>
        <v>0</v>
      </c>
      <c r="G973">
        <f>VLOOKUP(CuentosContados[[#This Row],[Column1]],CuentosIndexados[],9,FALSE)</f>
        <v>0</v>
      </c>
      <c r="H973">
        <f>VLOOKUP(CuentosContados[[#This Row],[Column1]],CuentosIndexados[],10,FALSE)</f>
        <v>0</v>
      </c>
      <c r="I973">
        <f>VLOOKUP(CuentosContados[[#This Row],[Column1]],CuentosIndexados[],11,FALSE)</f>
        <v>0</v>
      </c>
      <c r="J973">
        <f>VLOOKUP(CuentosContados[[#This Row],[Column1]],CuentosIndexados[],12,FALSE)</f>
        <v>0</v>
      </c>
      <c r="K973">
        <f>VLOOKUP(CuentosContados[[#This Row],[Column1]],CuentosIndexados[],13,FALSE)</f>
        <v>0</v>
      </c>
      <c r="L973">
        <f>VLOOKUP(CuentosContados[[#This Row],[Column1]],CuentosIndexados[],14,FALSE)</f>
        <v>0</v>
      </c>
      <c r="M973">
        <f>VLOOKUP(CuentosContados[[#This Row],[Column1]],CuentosIndexados[],15,FALSE)</f>
        <v>0</v>
      </c>
      <c r="N973">
        <f>VLOOKUP(CuentosContados[[#This Row],[Column1]],CuentosIndexados[],16,FALSE)</f>
        <v>0</v>
      </c>
      <c r="O973">
        <f>VLOOKUP(CuentosContados[[#This Row],[Column1]],CuentosIndexados[],17,FALSE)</f>
        <v>0</v>
      </c>
      <c r="P973">
        <f>VLOOKUP(CuentosContados[[#This Row],[Column1]],CuentosIndexados[],18,FALSE)</f>
        <v>0</v>
      </c>
      <c r="Q973">
        <f>VLOOKUP(CuentosContados[[#This Row],[Column1]],CuentosIndexados[],19,FALSE)</f>
        <v>0</v>
      </c>
      <c r="R973">
        <f>VLOOKUP(CuentosContados[[#This Row],[Column1]],CuentosIndexados[],20,FALSE)</f>
        <v>0</v>
      </c>
      <c r="S973">
        <f>VLOOKUP(CuentosContados[[#This Row],[Column1]],CuentosIndexados[],21,FALSE)</f>
        <v>0</v>
      </c>
      <c r="T973">
        <f>VLOOKUP(CuentosContados[[#This Row],[Column1]],CuentosIndexados[],22,FALSE)</f>
        <v>0</v>
      </c>
      <c r="U973">
        <f>VLOOKUP(CuentosContados[[#This Row],[Column1]],CuentosIndexados[],23,FALSE)</f>
        <v>0</v>
      </c>
      <c r="V973">
        <f>VLOOKUP(CuentosContados[[#This Row],[Column1]],CuentosIndexados[],24,FALSE)</f>
        <v>0</v>
      </c>
      <c r="W973">
        <f>VLOOKUP(CuentosContados[[#This Row],[Column1]],CuentosIndexados[],25,FALSE)</f>
        <v>0</v>
      </c>
      <c r="X973">
        <f>VLOOKUP(CuentosContados[[#This Row],[Column1]],CuentosIndexados[],26,FALSE)</f>
        <v>0</v>
      </c>
      <c r="Y973">
        <f>VLOOKUP(CuentosContados[[#This Row],[Column1]],CuentosIndexados[],27,FALSE)</f>
        <v>0</v>
      </c>
      <c r="Z973">
        <f>VLOOKUP(CuentosContados[[#This Row],[Column1]],CuentosIndexados[],28,FALSE)</f>
        <v>0</v>
      </c>
      <c r="AA973">
        <f>VLOOKUP(CuentosContados[[#This Row],[Column1]],CuentosIndexados[],29,FALSE)</f>
        <v>0</v>
      </c>
      <c r="AB973">
        <f>VLOOKUP(CuentosContados[[#This Row],[Column1]],CuentosIndexados[],30,FALSE)</f>
        <v>0</v>
      </c>
      <c r="AC973">
        <f>VLOOKUP(CuentosContados[[#This Row],[Column1]],CuentosIndexados[],31,FALSE)</f>
        <v>0</v>
      </c>
      <c r="AD973">
        <f>VLOOKUP(CuentosContados[[#This Row],[Column1]],CuentosIndexados[],32,FALSE)</f>
        <v>0</v>
      </c>
      <c r="AE973">
        <f>VLOOKUP(CuentosContados[[#This Row],[Column1]],CuentosIndexados[],33,FALSE)</f>
        <v>0</v>
      </c>
      <c r="AF973">
        <f>VLOOKUP(CuentosContados[[#This Row],[Column1]],CuentosIndexados[],34,FALSE)</f>
        <v>0</v>
      </c>
      <c r="AG973">
        <f>VLOOKUP(CuentosContados[[#This Row],[Column1]],CuentosIndexados[],35,FALSE)</f>
        <v>0</v>
      </c>
      <c r="AH973">
        <f>VLOOKUP(CuentosContados[[#This Row],[Column1]],CuentosIndexados[],36,FALSE)</f>
        <v>0</v>
      </c>
      <c r="AI973">
        <f>VLOOKUP(CuentosContados[[#This Row],[Column1]],CuentosIndexados[],37,FALSE)</f>
        <v>0</v>
      </c>
      <c r="AJ973">
        <f>VLOOKUP(CuentosContados[[#This Row],[Column1]],CuentosIndexados[],38,FALSE)</f>
        <v>0</v>
      </c>
      <c r="AK973">
        <f>VLOOKUP(CuentosContados[[#This Row],[Column1]],CuentosIndexados[],39,FALSE)</f>
        <v>0</v>
      </c>
    </row>
    <row r="974" spans="1:37" x14ac:dyDescent="0.25">
      <c r="A974" t="s">
        <v>181</v>
      </c>
      <c r="B974">
        <f>VLOOKUP(CuentosContados[[#This Row],[Column1]],CuentosIndexados[],3,FALSE)</f>
        <v>0</v>
      </c>
      <c r="C974">
        <f>VLOOKUP(CuentosContados[[#This Row],[Column1]],CuentosIndexados[],5,FALSE)</f>
        <v>0</v>
      </c>
      <c r="D974" t="str">
        <f>VLOOKUP(CuentosContados[[#This Row],[Column1]],CuentosIndexados[],6,FALSE)</f>
        <v>envejecimiento</v>
      </c>
      <c r="E974">
        <f>VLOOKUP(CuentosContados[[#This Row],[Column1]],CuentosIndexados[],7,FALSE)</f>
        <v>0</v>
      </c>
      <c r="F974">
        <f>VLOOKUP(CuentosContados[[#This Row],[Column1]],CuentosIndexados[],8,FALSE)</f>
        <v>0</v>
      </c>
      <c r="G974">
        <f>VLOOKUP(CuentosContados[[#This Row],[Column1]],CuentosIndexados[],9,FALSE)</f>
        <v>0</v>
      </c>
      <c r="H974">
        <f>VLOOKUP(CuentosContados[[#This Row],[Column1]],CuentosIndexados[],10,FALSE)</f>
        <v>0</v>
      </c>
      <c r="I974">
        <f>VLOOKUP(CuentosContados[[#This Row],[Column1]],CuentosIndexados[],11,FALSE)</f>
        <v>0</v>
      </c>
      <c r="J974">
        <f>VLOOKUP(CuentosContados[[#This Row],[Column1]],CuentosIndexados[],12,FALSE)</f>
        <v>0</v>
      </c>
      <c r="K974">
        <f>VLOOKUP(CuentosContados[[#This Row],[Column1]],CuentosIndexados[],13,FALSE)</f>
        <v>0</v>
      </c>
      <c r="L974">
        <f>VLOOKUP(CuentosContados[[#This Row],[Column1]],CuentosIndexados[],14,FALSE)</f>
        <v>0</v>
      </c>
      <c r="M974">
        <f>VLOOKUP(CuentosContados[[#This Row],[Column1]],CuentosIndexados[],15,FALSE)</f>
        <v>0</v>
      </c>
      <c r="N974">
        <f>VLOOKUP(CuentosContados[[#This Row],[Column1]],CuentosIndexados[],16,FALSE)</f>
        <v>0</v>
      </c>
      <c r="O974">
        <f>VLOOKUP(CuentosContados[[#This Row],[Column1]],CuentosIndexados[],17,FALSE)</f>
        <v>0</v>
      </c>
      <c r="P974">
        <f>VLOOKUP(CuentosContados[[#This Row],[Column1]],CuentosIndexados[],18,FALSE)</f>
        <v>0</v>
      </c>
      <c r="Q974">
        <f>VLOOKUP(CuentosContados[[#This Row],[Column1]],CuentosIndexados[],19,FALSE)</f>
        <v>0</v>
      </c>
      <c r="R974">
        <f>VLOOKUP(CuentosContados[[#This Row],[Column1]],CuentosIndexados[],20,FALSE)</f>
        <v>0</v>
      </c>
      <c r="S974">
        <f>VLOOKUP(CuentosContados[[#This Row],[Column1]],CuentosIndexados[],21,FALSE)</f>
        <v>0</v>
      </c>
      <c r="T974">
        <f>VLOOKUP(CuentosContados[[#This Row],[Column1]],CuentosIndexados[],22,FALSE)</f>
        <v>0</v>
      </c>
      <c r="U974">
        <f>VLOOKUP(CuentosContados[[#This Row],[Column1]],CuentosIndexados[],23,FALSE)</f>
        <v>0</v>
      </c>
      <c r="V974">
        <f>VLOOKUP(CuentosContados[[#This Row],[Column1]],CuentosIndexados[],24,FALSE)</f>
        <v>0</v>
      </c>
      <c r="W974">
        <f>VLOOKUP(CuentosContados[[#This Row],[Column1]],CuentosIndexados[],25,FALSE)</f>
        <v>0</v>
      </c>
      <c r="X974">
        <f>VLOOKUP(CuentosContados[[#This Row],[Column1]],CuentosIndexados[],26,FALSE)</f>
        <v>0</v>
      </c>
      <c r="Y974">
        <f>VLOOKUP(CuentosContados[[#This Row],[Column1]],CuentosIndexados[],27,FALSE)</f>
        <v>0</v>
      </c>
      <c r="Z974">
        <f>VLOOKUP(CuentosContados[[#This Row],[Column1]],CuentosIndexados[],28,FALSE)</f>
        <v>0</v>
      </c>
      <c r="AA974">
        <f>VLOOKUP(CuentosContados[[#This Row],[Column1]],CuentosIndexados[],29,FALSE)</f>
        <v>0</v>
      </c>
      <c r="AB974">
        <f>VLOOKUP(CuentosContados[[#This Row],[Column1]],CuentosIndexados[],30,FALSE)</f>
        <v>0</v>
      </c>
      <c r="AC974">
        <f>VLOOKUP(CuentosContados[[#This Row],[Column1]],CuentosIndexados[],31,FALSE)</f>
        <v>0</v>
      </c>
      <c r="AD974">
        <f>VLOOKUP(CuentosContados[[#This Row],[Column1]],CuentosIndexados[],32,FALSE)</f>
        <v>0</v>
      </c>
      <c r="AE974">
        <f>VLOOKUP(CuentosContados[[#This Row],[Column1]],CuentosIndexados[],33,FALSE)</f>
        <v>0</v>
      </c>
      <c r="AF974">
        <f>VLOOKUP(CuentosContados[[#This Row],[Column1]],CuentosIndexados[],34,FALSE)</f>
        <v>0</v>
      </c>
      <c r="AG974">
        <f>VLOOKUP(CuentosContados[[#This Row],[Column1]],CuentosIndexados[],35,FALSE)</f>
        <v>0</v>
      </c>
      <c r="AH974">
        <f>VLOOKUP(CuentosContados[[#This Row],[Column1]],CuentosIndexados[],36,FALSE)</f>
        <v>0</v>
      </c>
      <c r="AI974">
        <f>VLOOKUP(CuentosContados[[#This Row],[Column1]],CuentosIndexados[],37,FALSE)</f>
        <v>0</v>
      </c>
      <c r="AJ974">
        <f>VLOOKUP(CuentosContados[[#This Row],[Column1]],CuentosIndexados[],38,FALSE)</f>
        <v>0</v>
      </c>
      <c r="AK974">
        <f>VLOOKUP(CuentosContados[[#This Row],[Column1]],CuentosIndexados[],39,FALSE)</f>
        <v>0</v>
      </c>
    </row>
    <row r="975" spans="1:37" x14ac:dyDescent="0.25">
      <c r="A975" t="s">
        <v>181</v>
      </c>
      <c r="B975">
        <f>VLOOKUP(CuentosContados[[#This Row],[Column1]],CuentosIndexados[],3,FALSE)</f>
        <v>0</v>
      </c>
      <c r="C975">
        <f>VLOOKUP(CuentosContados[[#This Row],[Column1]],CuentosIndexados[],5,FALSE)</f>
        <v>0</v>
      </c>
      <c r="D975" t="str">
        <f>VLOOKUP(CuentosContados[[#This Row],[Column1]],CuentosIndexados[],6,FALSE)</f>
        <v>envejecimiento</v>
      </c>
      <c r="E975">
        <f>VLOOKUP(CuentosContados[[#This Row],[Column1]],CuentosIndexados[],7,FALSE)</f>
        <v>0</v>
      </c>
      <c r="F975">
        <f>VLOOKUP(CuentosContados[[#This Row],[Column1]],CuentosIndexados[],8,FALSE)</f>
        <v>0</v>
      </c>
      <c r="G975">
        <f>VLOOKUP(CuentosContados[[#This Row],[Column1]],CuentosIndexados[],9,FALSE)</f>
        <v>0</v>
      </c>
      <c r="H975">
        <f>VLOOKUP(CuentosContados[[#This Row],[Column1]],CuentosIndexados[],10,FALSE)</f>
        <v>0</v>
      </c>
      <c r="I975">
        <f>VLOOKUP(CuentosContados[[#This Row],[Column1]],CuentosIndexados[],11,FALSE)</f>
        <v>0</v>
      </c>
      <c r="J975">
        <f>VLOOKUP(CuentosContados[[#This Row],[Column1]],CuentosIndexados[],12,FALSE)</f>
        <v>0</v>
      </c>
      <c r="K975">
        <f>VLOOKUP(CuentosContados[[#This Row],[Column1]],CuentosIndexados[],13,FALSE)</f>
        <v>0</v>
      </c>
      <c r="L975">
        <f>VLOOKUP(CuentosContados[[#This Row],[Column1]],CuentosIndexados[],14,FALSE)</f>
        <v>0</v>
      </c>
      <c r="M975">
        <f>VLOOKUP(CuentosContados[[#This Row],[Column1]],CuentosIndexados[],15,FALSE)</f>
        <v>0</v>
      </c>
      <c r="N975">
        <f>VLOOKUP(CuentosContados[[#This Row],[Column1]],CuentosIndexados[],16,FALSE)</f>
        <v>0</v>
      </c>
      <c r="O975">
        <f>VLOOKUP(CuentosContados[[#This Row],[Column1]],CuentosIndexados[],17,FALSE)</f>
        <v>0</v>
      </c>
      <c r="P975">
        <f>VLOOKUP(CuentosContados[[#This Row],[Column1]],CuentosIndexados[],18,FALSE)</f>
        <v>0</v>
      </c>
      <c r="Q975">
        <f>VLOOKUP(CuentosContados[[#This Row],[Column1]],CuentosIndexados[],19,FALSE)</f>
        <v>0</v>
      </c>
      <c r="R975">
        <f>VLOOKUP(CuentosContados[[#This Row],[Column1]],CuentosIndexados[],20,FALSE)</f>
        <v>0</v>
      </c>
      <c r="S975">
        <f>VLOOKUP(CuentosContados[[#This Row],[Column1]],CuentosIndexados[],21,FALSE)</f>
        <v>0</v>
      </c>
      <c r="T975">
        <f>VLOOKUP(CuentosContados[[#This Row],[Column1]],CuentosIndexados[],22,FALSE)</f>
        <v>0</v>
      </c>
      <c r="U975">
        <f>VLOOKUP(CuentosContados[[#This Row],[Column1]],CuentosIndexados[],23,FALSE)</f>
        <v>0</v>
      </c>
      <c r="V975">
        <f>VLOOKUP(CuentosContados[[#This Row],[Column1]],CuentosIndexados[],24,FALSE)</f>
        <v>0</v>
      </c>
      <c r="W975">
        <f>VLOOKUP(CuentosContados[[#This Row],[Column1]],CuentosIndexados[],25,FALSE)</f>
        <v>0</v>
      </c>
      <c r="X975">
        <f>VLOOKUP(CuentosContados[[#This Row],[Column1]],CuentosIndexados[],26,FALSE)</f>
        <v>0</v>
      </c>
      <c r="Y975">
        <f>VLOOKUP(CuentosContados[[#This Row],[Column1]],CuentosIndexados[],27,FALSE)</f>
        <v>0</v>
      </c>
      <c r="Z975">
        <f>VLOOKUP(CuentosContados[[#This Row],[Column1]],CuentosIndexados[],28,FALSE)</f>
        <v>0</v>
      </c>
      <c r="AA975">
        <f>VLOOKUP(CuentosContados[[#This Row],[Column1]],CuentosIndexados[],29,FALSE)</f>
        <v>0</v>
      </c>
      <c r="AB975">
        <f>VLOOKUP(CuentosContados[[#This Row],[Column1]],CuentosIndexados[],30,FALSE)</f>
        <v>0</v>
      </c>
      <c r="AC975">
        <f>VLOOKUP(CuentosContados[[#This Row],[Column1]],CuentosIndexados[],31,FALSE)</f>
        <v>0</v>
      </c>
      <c r="AD975">
        <f>VLOOKUP(CuentosContados[[#This Row],[Column1]],CuentosIndexados[],32,FALSE)</f>
        <v>0</v>
      </c>
      <c r="AE975">
        <f>VLOOKUP(CuentosContados[[#This Row],[Column1]],CuentosIndexados[],33,FALSE)</f>
        <v>0</v>
      </c>
      <c r="AF975">
        <f>VLOOKUP(CuentosContados[[#This Row],[Column1]],CuentosIndexados[],34,FALSE)</f>
        <v>0</v>
      </c>
      <c r="AG975">
        <f>VLOOKUP(CuentosContados[[#This Row],[Column1]],CuentosIndexados[],35,FALSE)</f>
        <v>0</v>
      </c>
      <c r="AH975">
        <f>VLOOKUP(CuentosContados[[#This Row],[Column1]],CuentosIndexados[],36,FALSE)</f>
        <v>0</v>
      </c>
      <c r="AI975">
        <f>VLOOKUP(CuentosContados[[#This Row],[Column1]],CuentosIndexados[],37,FALSE)</f>
        <v>0</v>
      </c>
      <c r="AJ975">
        <f>VLOOKUP(CuentosContados[[#This Row],[Column1]],CuentosIndexados[],38,FALSE)</f>
        <v>0</v>
      </c>
      <c r="AK975">
        <f>VLOOKUP(CuentosContados[[#This Row],[Column1]],CuentosIndexados[],39,FALSE)</f>
        <v>0</v>
      </c>
    </row>
    <row r="976" spans="1:37" x14ac:dyDescent="0.25">
      <c r="A976" t="s">
        <v>181</v>
      </c>
      <c r="B976">
        <f>VLOOKUP(CuentosContados[[#This Row],[Column1]],CuentosIndexados[],3,FALSE)</f>
        <v>0</v>
      </c>
      <c r="C976">
        <f>VLOOKUP(CuentosContados[[#This Row],[Column1]],CuentosIndexados[],5,FALSE)</f>
        <v>0</v>
      </c>
      <c r="D976" t="str">
        <f>VLOOKUP(CuentosContados[[#This Row],[Column1]],CuentosIndexados[],6,FALSE)</f>
        <v>envejecimiento</v>
      </c>
      <c r="E976">
        <f>VLOOKUP(CuentosContados[[#This Row],[Column1]],CuentosIndexados[],7,FALSE)</f>
        <v>0</v>
      </c>
      <c r="F976">
        <f>VLOOKUP(CuentosContados[[#This Row],[Column1]],CuentosIndexados[],8,FALSE)</f>
        <v>0</v>
      </c>
      <c r="G976">
        <f>VLOOKUP(CuentosContados[[#This Row],[Column1]],CuentosIndexados[],9,FALSE)</f>
        <v>0</v>
      </c>
      <c r="H976">
        <f>VLOOKUP(CuentosContados[[#This Row],[Column1]],CuentosIndexados[],10,FALSE)</f>
        <v>0</v>
      </c>
      <c r="I976">
        <f>VLOOKUP(CuentosContados[[#This Row],[Column1]],CuentosIndexados[],11,FALSE)</f>
        <v>0</v>
      </c>
      <c r="J976">
        <f>VLOOKUP(CuentosContados[[#This Row],[Column1]],CuentosIndexados[],12,FALSE)</f>
        <v>0</v>
      </c>
      <c r="K976">
        <f>VLOOKUP(CuentosContados[[#This Row],[Column1]],CuentosIndexados[],13,FALSE)</f>
        <v>0</v>
      </c>
      <c r="L976">
        <f>VLOOKUP(CuentosContados[[#This Row],[Column1]],CuentosIndexados[],14,FALSE)</f>
        <v>0</v>
      </c>
      <c r="M976">
        <f>VLOOKUP(CuentosContados[[#This Row],[Column1]],CuentosIndexados[],15,FALSE)</f>
        <v>0</v>
      </c>
      <c r="N976">
        <f>VLOOKUP(CuentosContados[[#This Row],[Column1]],CuentosIndexados[],16,FALSE)</f>
        <v>0</v>
      </c>
      <c r="O976">
        <f>VLOOKUP(CuentosContados[[#This Row],[Column1]],CuentosIndexados[],17,FALSE)</f>
        <v>0</v>
      </c>
      <c r="P976">
        <f>VLOOKUP(CuentosContados[[#This Row],[Column1]],CuentosIndexados[],18,FALSE)</f>
        <v>0</v>
      </c>
      <c r="Q976">
        <f>VLOOKUP(CuentosContados[[#This Row],[Column1]],CuentosIndexados[],19,FALSE)</f>
        <v>0</v>
      </c>
      <c r="R976">
        <f>VLOOKUP(CuentosContados[[#This Row],[Column1]],CuentosIndexados[],20,FALSE)</f>
        <v>0</v>
      </c>
      <c r="S976">
        <f>VLOOKUP(CuentosContados[[#This Row],[Column1]],CuentosIndexados[],21,FALSE)</f>
        <v>0</v>
      </c>
      <c r="T976">
        <f>VLOOKUP(CuentosContados[[#This Row],[Column1]],CuentosIndexados[],22,FALSE)</f>
        <v>0</v>
      </c>
      <c r="U976">
        <f>VLOOKUP(CuentosContados[[#This Row],[Column1]],CuentosIndexados[],23,FALSE)</f>
        <v>0</v>
      </c>
      <c r="V976">
        <f>VLOOKUP(CuentosContados[[#This Row],[Column1]],CuentosIndexados[],24,FALSE)</f>
        <v>0</v>
      </c>
      <c r="W976">
        <f>VLOOKUP(CuentosContados[[#This Row],[Column1]],CuentosIndexados[],25,FALSE)</f>
        <v>0</v>
      </c>
      <c r="X976">
        <f>VLOOKUP(CuentosContados[[#This Row],[Column1]],CuentosIndexados[],26,FALSE)</f>
        <v>0</v>
      </c>
      <c r="Y976">
        <f>VLOOKUP(CuentosContados[[#This Row],[Column1]],CuentosIndexados[],27,FALSE)</f>
        <v>0</v>
      </c>
      <c r="Z976">
        <f>VLOOKUP(CuentosContados[[#This Row],[Column1]],CuentosIndexados[],28,FALSE)</f>
        <v>0</v>
      </c>
      <c r="AA976">
        <f>VLOOKUP(CuentosContados[[#This Row],[Column1]],CuentosIndexados[],29,FALSE)</f>
        <v>0</v>
      </c>
      <c r="AB976">
        <f>VLOOKUP(CuentosContados[[#This Row],[Column1]],CuentosIndexados[],30,FALSE)</f>
        <v>0</v>
      </c>
      <c r="AC976">
        <f>VLOOKUP(CuentosContados[[#This Row],[Column1]],CuentosIndexados[],31,FALSE)</f>
        <v>0</v>
      </c>
      <c r="AD976">
        <f>VLOOKUP(CuentosContados[[#This Row],[Column1]],CuentosIndexados[],32,FALSE)</f>
        <v>0</v>
      </c>
      <c r="AE976">
        <f>VLOOKUP(CuentosContados[[#This Row],[Column1]],CuentosIndexados[],33,FALSE)</f>
        <v>0</v>
      </c>
      <c r="AF976">
        <f>VLOOKUP(CuentosContados[[#This Row],[Column1]],CuentosIndexados[],34,FALSE)</f>
        <v>0</v>
      </c>
      <c r="AG976">
        <f>VLOOKUP(CuentosContados[[#This Row],[Column1]],CuentosIndexados[],35,FALSE)</f>
        <v>0</v>
      </c>
      <c r="AH976">
        <f>VLOOKUP(CuentosContados[[#This Row],[Column1]],CuentosIndexados[],36,FALSE)</f>
        <v>0</v>
      </c>
      <c r="AI976">
        <f>VLOOKUP(CuentosContados[[#This Row],[Column1]],CuentosIndexados[],37,FALSE)</f>
        <v>0</v>
      </c>
      <c r="AJ976">
        <f>VLOOKUP(CuentosContados[[#This Row],[Column1]],CuentosIndexados[],38,FALSE)</f>
        <v>0</v>
      </c>
      <c r="AK976">
        <f>VLOOKUP(CuentosContados[[#This Row],[Column1]],CuentosIndexados[],39,FALSE)</f>
        <v>0</v>
      </c>
    </row>
    <row r="977" spans="1:37" x14ac:dyDescent="0.25">
      <c r="A977" t="s">
        <v>181</v>
      </c>
      <c r="B977">
        <f>VLOOKUP(CuentosContados[[#This Row],[Column1]],CuentosIndexados[],3,FALSE)</f>
        <v>0</v>
      </c>
      <c r="C977">
        <f>VLOOKUP(CuentosContados[[#This Row],[Column1]],CuentosIndexados[],5,FALSE)</f>
        <v>0</v>
      </c>
      <c r="D977" t="str">
        <f>VLOOKUP(CuentosContados[[#This Row],[Column1]],CuentosIndexados[],6,FALSE)</f>
        <v>envejecimiento</v>
      </c>
      <c r="E977">
        <f>VLOOKUP(CuentosContados[[#This Row],[Column1]],CuentosIndexados[],7,FALSE)</f>
        <v>0</v>
      </c>
      <c r="F977">
        <f>VLOOKUP(CuentosContados[[#This Row],[Column1]],CuentosIndexados[],8,FALSE)</f>
        <v>0</v>
      </c>
      <c r="G977">
        <f>VLOOKUP(CuentosContados[[#This Row],[Column1]],CuentosIndexados[],9,FALSE)</f>
        <v>0</v>
      </c>
      <c r="H977">
        <f>VLOOKUP(CuentosContados[[#This Row],[Column1]],CuentosIndexados[],10,FALSE)</f>
        <v>0</v>
      </c>
      <c r="I977">
        <f>VLOOKUP(CuentosContados[[#This Row],[Column1]],CuentosIndexados[],11,FALSE)</f>
        <v>0</v>
      </c>
      <c r="J977">
        <f>VLOOKUP(CuentosContados[[#This Row],[Column1]],CuentosIndexados[],12,FALSE)</f>
        <v>0</v>
      </c>
      <c r="K977">
        <f>VLOOKUP(CuentosContados[[#This Row],[Column1]],CuentosIndexados[],13,FALSE)</f>
        <v>0</v>
      </c>
      <c r="L977">
        <f>VLOOKUP(CuentosContados[[#This Row],[Column1]],CuentosIndexados[],14,FALSE)</f>
        <v>0</v>
      </c>
      <c r="M977">
        <f>VLOOKUP(CuentosContados[[#This Row],[Column1]],CuentosIndexados[],15,FALSE)</f>
        <v>0</v>
      </c>
      <c r="N977">
        <f>VLOOKUP(CuentosContados[[#This Row],[Column1]],CuentosIndexados[],16,FALSE)</f>
        <v>0</v>
      </c>
      <c r="O977">
        <f>VLOOKUP(CuentosContados[[#This Row],[Column1]],CuentosIndexados[],17,FALSE)</f>
        <v>0</v>
      </c>
      <c r="P977">
        <f>VLOOKUP(CuentosContados[[#This Row],[Column1]],CuentosIndexados[],18,FALSE)</f>
        <v>0</v>
      </c>
      <c r="Q977">
        <f>VLOOKUP(CuentosContados[[#This Row],[Column1]],CuentosIndexados[],19,FALSE)</f>
        <v>0</v>
      </c>
      <c r="R977">
        <f>VLOOKUP(CuentosContados[[#This Row],[Column1]],CuentosIndexados[],20,FALSE)</f>
        <v>0</v>
      </c>
      <c r="S977">
        <f>VLOOKUP(CuentosContados[[#This Row],[Column1]],CuentosIndexados[],21,FALSE)</f>
        <v>0</v>
      </c>
      <c r="T977">
        <f>VLOOKUP(CuentosContados[[#This Row],[Column1]],CuentosIndexados[],22,FALSE)</f>
        <v>0</v>
      </c>
      <c r="U977">
        <f>VLOOKUP(CuentosContados[[#This Row],[Column1]],CuentosIndexados[],23,FALSE)</f>
        <v>0</v>
      </c>
      <c r="V977">
        <f>VLOOKUP(CuentosContados[[#This Row],[Column1]],CuentosIndexados[],24,FALSE)</f>
        <v>0</v>
      </c>
      <c r="W977">
        <f>VLOOKUP(CuentosContados[[#This Row],[Column1]],CuentosIndexados[],25,FALSE)</f>
        <v>0</v>
      </c>
      <c r="X977">
        <f>VLOOKUP(CuentosContados[[#This Row],[Column1]],CuentosIndexados[],26,FALSE)</f>
        <v>0</v>
      </c>
      <c r="Y977">
        <f>VLOOKUP(CuentosContados[[#This Row],[Column1]],CuentosIndexados[],27,FALSE)</f>
        <v>0</v>
      </c>
      <c r="Z977">
        <f>VLOOKUP(CuentosContados[[#This Row],[Column1]],CuentosIndexados[],28,FALSE)</f>
        <v>0</v>
      </c>
      <c r="AA977">
        <f>VLOOKUP(CuentosContados[[#This Row],[Column1]],CuentosIndexados[],29,FALSE)</f>
        <v>0</v>
      </c>
      <c r="AB977">
        <f>VLOOKUP(CuentosContados[[#This Row],[Column1]],CuentosIndexados[],30,FALSE)</f>
        <v>0</v>
      </c>
      <c r="AC977">
        <f>VLOOKUP(CuentosContados[[#This Row],[Column1]],CuentosIndexados[],31,FALSE)</f>
        <v>0</v>
      </c>
      <c r="AD977">
        <f>VLOOKUP(CuentosContados[[#This Row],[Column1]],CuentosIndexados[],32,FALSE)</f>
        <v>0</v>
      </c>
      <c r="AE977">
        <f>VLOOKUP(CuentosContados[[#This Row],[Column1]],CuentosIndexados[],33,FALSE)</f>
        <v>0</v>
      </c>
      <c r="AF977">
        <f>VLOOKUP(CuentosContados[[#This Row],[Column1]],CuentosIndexados[],34,FALSE)</f>
        <v>0</v>
      </c>
      <c r="AG977">
        <f>VLOOKUP(CuentosContados[[#This Row],[Column1]],CuentosIndexados[],35,FALSE)</f>
        <v>0</v>
      </c>
      <c r="AH977">
        <f>VLOOKUP(CuentosContados[[#This Row],[Column1]],CuentosIndexados[],36,FALSE)</f>
        <v>0</v>
      </c>
      <c r="AI977">
        <f>VLOOKUP(CuentosContados[[#This Row],[Column1]],CuentosIndexados[],37,FALSE)</f>
        <v>0</v>
      </c>
      <c r="AJ977">
        <f>VLOOKUP(CuentosContados[[#This Row],[Column1]],CuentosIndexados[],38,FALSE)</f>
        <v>0</v>
      </c>
      <c r="AK977">
        <f>VLOOKUP(CuentosContados[[#This Row],[Column1]],CuentosIndexados[],39,FALSE)</f>
        <v>0</v>
      </c>
    </row>
    <row r="978" spans="1:37" x14ac:dyDescent="0.25">
      <c r="A978" t="s">
        <v>181</v>
      </c>
      <c r="B978">
        <f>VLOOKUP(CuentosContados[[#This Row],[Column1]],CuentosIndexados[],3,FALSE)</f>
        <v>0</v>
      </c>
      <c r="C978">
        <f>VLOOKUP(CuentosContados[[#This Row],[Column1]],CuentosIndexados[],5,FALSE)</f>
        <v>0</v>
      </c>
      <c r="D978" t="str">
        <f>VLOOKUP(CuentosContados[[#This Row],[Column1]],CuentosIndexados[],6,FALSE)</f>
        <v>envejecimiento</v>
      </c>
      <c r="E978">
        <f>VLOOKUP(CuentosContados[[#This Row],[Column1]],CuentosIndexados[],7,FALSE)</f>
        <v>0</v>
      </c>
      <c r="F978">
        <f>VLOOKUP(CuentosContados[[#This Row],[Column1]],CuentosIndexados[],8,FALSE)</f>
        <v>0</v>
      </c>
      <c r="G978">
        <f>VLOOKUP(CuentosContados[[#This Row],[Column1]],CuentosIndexados[],9,FALSE)</f>
        <v>0</v>
      </c>
      <c r="H978">
        <f>VLOOKUP(CuentosContados[[#This Row],[Column1]],CuentosIndexados[],10,FALSE)</f>
        <v>0</v>
      </c>
      <c r="I978">
        <f>VLOOKUP(CuentosContados[[#This Row],[Column1]],CuentosIndexados[],11,FALSE)</f>
        <v>0</v>
      </c>
      <c r="J978">
        <f>VLOOKUP(CuentosContados[[#This Row],[Column1]],CuentosIndexados[],12,FALSE)</f>
        <v>0</v>
      </c>
      <c r="K978">
        <f>VLOOKUP(CuentosContados[[#This Row],[Column1]],CuentosIndexados[],13,FALSE)</f>
        <v>0</v>
      </c>
      <c r="L978">
        <f>VLOOKUP(CuentosContados[[#This Row],[Column1]],CuentosIndexados[],14,FALSE)</f>
        <v>0</v>
      </c>
      <c r="M978">
        <f>VLOOKUP(CuentosContados[[#This Row],[Column1]],CuentosIndexados[],15,FALSE)</f>
        <v>0</v>
      </c>
      <c r="N978">
        <f>VLOOKUP(CuentosContados[[#This Row],[Column1]],CuentosIndexados[],16,FALSE)</f>
        <v>0</v>
      </c>
      <c r="O978">
        <f>VLOOKUP(CuentosContados[[#This Row],[Column1]],CuentosIndexados[],17,FALSE)</f>
        <v>0</v>
      </c>
      <c r="P978">
        <f>VLOOKUP(CuentosContados[[#This Row],[Column1]],CuentosIndexados[],18,FALSE)</f>
        <v>0</v>
      </c>
      <c r="Q978">
        <f>VLOOKUP(CuentosContados[[#This Row],[Column1]],CuentosIndexados[],19,FALSE)</f>
        <v>0</v>
      </c>
      <c r="R978">
        <f>VLOOKUP(CuentosContados[[#This Row],[Column1]],CuentosIndexados[],20,FALSE)</f>
        <v>0</v>
      </c>
      <c r="S978">
        <f>VLOOKUP(CuentosContados[[#This Row],[Column1]],CuentosIndexados[],21,FALSE)</f>
        <v>0</v>
      </c>
      <c r="T978">
        <f>VLOOKUP(CuentosContados[[#This Row],[Column1]],CuentosIndexados[],22,FALSE)</f>
        <v>0</v>
      </c>
      <c r="U978">
        <f>VLOOKUP(CuentosContados[[#This Row],[Column1]],CuentosIndexados[],23,FALSE)</f>
        <v>0</v>
      </c>
      <c r="V978">
        <f>VLOOKUP(CuentosContados[[#This Row],[Column1]],CuentosIndexados[],24,FALSE)</f>
        <v>0</v>
      </c>
      <c r="W978">
        <f>VLOOKUP(CuentosContados[[#This Row],[Column1]],CuentosIndexados[],25,FALSE)</f>
        <v>0</v>
      </c>
      <c r="X978">
        <f>VLOOKUP(CuentosContados[[#This Row],[Column1]],CuentosIndexados[],26,FALSE)</f>
        <v>0</v>
      </c>
      <c r="Y978">
        <f>VLOOKUP(CuentosContados[[#This Row],[Column1]],CuentosIndexados[],27,FALSE)</f>
        <v>0</v>
      </c>
      <c r="Z978">
        <f>VLOOKUP(CuentosContados[[#This Row],[Column1]],CuentosIndexados[],28,FALSE)</f>
        <v>0</v>
      </c>
      <c r="AA978">
        <f>VLOOKUP(CuentosContados[[#This Row],[Column1]],CuentosIndexados[],29,FALSE)</f>
        <v>0</v>
      </c>
      <c r="AB978">
        <f>VLOOKUP(CuentosContados[[#This Row],[Column1]],CuentosIndexados[],30,FALSE)</f>
        <v>0</v>
      </c>
      <c r="AC978">
        <f>VLOOKUP(CuentosContados[[#This Row],[Column1]],CuentosIndexados[],31,FALSE)</f>
        <v>0</v>
      </c>
      <c r="AD978">
        <f>VLOOKUP(CuentosContados[[#This Row],[Column1]],CuentosIndexados[],32,FALSE)</f>
        <v>0</v>
      </c>
      <c r="AE978">
        <f>VLOOKUP(CuentosContados[[#This Row],[Column1]],CuentosIndexados[],33,FALSE)</f>
        <v>0</v>
      </c>
      <c r="AF978">
        <f>VLOOKUP(CuentosContados[[#This Row],[Column1]],CuentosIndexados[],34,FALSE)</f>
        <v>0</v>
      </c>
      <c r="AG978">
        <f>VLOOKUP(CuentosContados[[#This Row],[Column1]],CuentosIndexados[],35,FALSE)</f>
        <v>0</v>
      </c>
      <c r="AH978">
        <f>VLOOKUP(CuentosContados[[#This Row],[Column1]],CuentosIndexados[],36,FALSE)</f>
        <v>0</v>
      </c>
      <c r="AI978">
        <f>VLOOKUP(CuentosContados[[#This Row],[Column1]],CuentosIndexados[],37,FALSE)</f>
        <v>0</v>
      </c>
      <c r="AJ978">
        <f>VLOOKUP(CuentosContados[[#This Row],[Column1]],CuentosIndexados[],38,FALSE)</f>
        <v>0</v>
      </c>
      <c r="AK978">
        <f>VLOOKUP(CuentosContados[[#This Row],[Column1]],CuentosIndexados[],39,FALSE)</f>
        <v>0</v>
      </c>
    </row>
    <row r="979" spans="1:37" x14ac:dyDescent="0.25">
      <c r="A979" t="s">
        <v>181</v>
      </c>
      <c r="B979">
        <f>VLOOKUP(CuentosContados[[#This Row],[Column1]],CuentosIndexados[],3,FALSE)</f>
        <v>0</v>
      </c>
      <c r="C979">
        <f>VLOOKUP(CuentosContados[[#This Row],[Column1]],CuentosIndexados[],5,FALSE)</f>
        <v>0</v>
      </c>
      <c r="D979" t="str">
        <f>VLOOKUP(CuentosContados[[#This Row],[Column1]],CuentosIndexados[],6,FALSE)</f>
        <v>envejecimiento</v>
      </c>
      <c r="E979">
        <f>VLOOKUP(CuentosContados[[#This Row],[Column1]],CuentosIndexados[],7,FALSE)</f>
        <v>0</v>
      </c>
      <c r="F979">
        <f>VLOOKUP(CuentosContados[[#This Row],[Column1]],CuentosIndexados[],8,FALSE)</f>
        <v>0</v>
      </c>
      <c r="G979">
        <f>VLOOKUP(CuentosContados[[#This Row],[Column1]],CuentosIndexados[],9,FALSE)</f>
        <v>0</v>
      </c>
      <c r="H979">
        <f>VLOOKUP(CuentosContados[[#This Row],[Column1]],CuentosIndexados[],10,FALSE)</f>
        <v>0</v>
      </c>
      <c r="I979">
        <f>VLOOKUP(CuentosContados[[#This Row],[Column1]],CuentosIndexados[],11,FALSE)</f>
        <v>0</v>
      </c>
      <c r="J979">
        <f>VLOOKUP(CuentosContados[[#This Row],[Column1]],CuentosIndexados[],12,FALSE)</f>
        <v>0</v>
      </c>
      <c r="K979">
        <f>VLOOKUP(CuentosContados[[#This Row],[Column1]],CuentosIndexados[],13,FALSE)</f>
        <v>0</v>
      </c>
      <c r="L979">
        <f>VLOOKUP(CuentosContados[[#This Row],[Column1]],CuentosIndexados[],14,FALSE)</f>
        <v>0</v>
      </c>
      <c r="M979">
        <f>VLOOKUP(CuentosContados[[#This Row],[Column1]],CuentosIndexados[],15,FALSE)</f>
        <v>0</v>
      </c>
      <c r="N979">
        <f>VLOOKUP(CuentosContados[[#This Row],[Column1]],CuentosIndexados[],16,FALSE)</f>
        <v>0</v>
      </c>
      <c r="O979">
        <f>VLOOKUP(CuentosContados[[#This Row],[Column1]],CuentosIndexados[],17,FALSE)</f>
        <v>0</v>
      </c>
      <c r="P979">
        <f>VLOOKUP(CuentosContados[[#This Row],[Column1]],CuentosIndexados[],18,FALSE)</f>
        <v>0</v>
      </c>
      <c r="Q979">
        <f>VLOOKUP(CuentosContados[[#This Row],[Column1]],CuentosIndexados[],19,FALSE)</f>
        <v>0</v>
      </c>
      <c r="R979">
        <f>VLOOKUP(CuentosContados[[#This Row],[Column1]],CuentosIndexados[],20,FALSE)</f>
        <v>0</v>
      </c>
      <c r="S979">
        <f>VLOOKUP(CuentosContados[[#This Row],[Column1]],CuentosIndexados[],21,FALSE)</f>
        <v>0</v>
      </c>
      <c r="T979">
        <f>VLOOKUP(CuentosContados[[#This Row],[Column1]],CuentosIndexados[],22,FALSE)</f>
        <v>0</v>
      </c>
      <c r="U979">
        <f>VLOOKUP(CuentosContados[[#This Row],[Column1]],CuentosIndexados[],23,FALSE)</f>
        <v>0</v>
      </c>
      <c r="V979">
        <f>VLOOKUP(CuentosContados[[#This Row],[Column1]],CuentosIndexados[],24,FALSE)</f>
        <v>0</v>
      </c>
      <c r="W979">
        <f>VLOOKUP(CuentosContados[[#This Row],[Column1]],CuentosIndexados[],25,FALSE)</f>
        <v>0</v>
      </c>
      <c r="X979">
        <f>VLOOKUP(CuentosContados[[#This Row],[Column1]],CuentosIndexados[],26,FALSE)</f>
        <v>0</v>
      </c>
      <c r="Y979">
        <f>VLOOKUP(CuentosContados[[#This Row],[Column1]],CuentosIndexados[],27,FALSE)</f>
        <v>0</v>
      </c>
      <c r="Z979">
        <f>VLOOKUP(CuentosContados[[#This Row],[Column1]],CuentosIndexados[],28,FALSE)</f>
        <v>0</v>
      </c>
      <c r="AA979">
        <f>VLOOKUP(CuentosContados[[#This Row],[Column1]],CuentosIndexados[],29,FALSE)</f>
        <v>0</v>
      </c>
      <c r="AB979">
        <f>VLOOKUP(CuentosContados[[#This Row],[Column1]],CuentosIndexados[],30,FALSE)</f>
        <v>0</v>
      </c>
      <c r="AC979">
        <f>VLOOKUP(CuentosContados[[#This Row],[Column1]],CuentosIndexados[],31,FALSE)</f>
        <v>0</v>
      </c>
      <c r="AD979">
        <f>VLOOKUP(CuentosContados[[#This Row],[Column1]],CuentosIndexados[],32,FALSE)</f>
        <v>0</v>
      </c>
      <c r="AE979">
        <f>VLOOKUP(CuentosContados[[#This Row],[Column1]],CuentosIndexados[],33,FALSE)</f>
        <v>0</v>
      </c>
      <c r="AF979">
        <f>VLOOKUP(CuentosContados[[#This Row],[Column1]],CuentosIndexados[],34,FALSE)</f>
        <v>0</v>
      </c>
      <c r="AG979">
        <f>VLOOKUP(CuentosContados[[#This Row],[Column1]],CuentosIndexados[],35,FALSE)</f>
        <v>0</v>
      </c>
      <c r="AH979">
        <f>VLOOKUP(CuentosContados[[#This Row],[Column1]],CuentosIndexados[],36,FALSE)</f>
        <v>0</v>
      </c>
      <c r="AI979">
        <f>VLOOKUP(CuentosContados[[#This Row],[Column1]],CuentosIndexados[],37,FALSE)</f>
        <v>0</v>
      </c>
      <c r="AJ979">
        <f>VLOOKUP(CuentosContados[[#This Row],[Column1]],CuentosIndexados[],38,FALSE)</f>
        <v>0</v>
      </c>
      <c r="AK979">
        <f>VLOOKUP(CuentosContados[[#This Row],[Column1]],CuentosIndexados[],39,FALSE)</f>
        <v>0</v>
      </c>
    </row>
    <row r="980" spans="1:37" x14ac:dyDescent="0.25">
      <c r="A980" t="s">
        <v>181</v>
      </c>
      <c r="B980">
        <f>VLOOKUP(CuentosContados[[#This Row],[Column1]],CuentosIndexados[],3,FALSE)</f>
        <v>0</v>
      </c>
      <c r="C980">
        <f>VLOOKUP(CuentosContados[[#This Row],[Column1]],CuentosIndexados[],5,FALSE)</f>
        <v>0</v>
      </c>
      <c r="D980" t="str">
        <f>VLOOKUP(CuentosContados[[#This Row],[Column1]],CuentosIndexados[],6,FALSE)</f>
        <v>envejecimiento</v>
      </c>
      <c r="E980">
        <f>VLOOKUP(CuentosContados[[#This Row],[Column1]],CuentosIndexados[],7,FALSE)</f>
        <v>0</v>
      </c>
      <c r="F980">
        <f>VLOOKUP(CuentosContados[[#This Row],[Column1]],CuentosIndexados[],8,FALSE)</f>
        <v>0</v>
      </c>
      <c r="G980">
        <f>VLOOKUP(CuentosContados[[#This Row],[Column1]],CuentosIndexados[],9,FALSE)</f>
        <v>0</v>
      </c>
      <c r="H980">
        <f>VLOOKUP(CuentosContados[[#This Row],[Column1]],CuentosIndexados[],10,FALSE)</f>
        <v>0</v>
      </c>
      <c r="I980">
        <f>VLOOKUP(CuentosContados[[#This Row],[Column1]],CuentosIndexados[],11,FALSE)</f>
        <v>0</v>
      </c>
      <c r="J980">
        <f>VLOOKUP(CuentosContados[[#This Row],[Column1]],CuentosIndexados[],12,FALSE)</f>
        <v>0</v>
      </c>
      <c r="K980">
        <f>VLOOKUP(CuentosContados[[#This Row],[Column1]],CuentosIndexados[],13,FALSE)</f>
        <v>0</v>
      </c>
      <c r="L980">
        <f>VLOOKUP(CuentosContados[[#This Row],[Column1]],CuentosIndexados[],14,FALSE)</f>
        <v>0</v>
      </c>
      <c r="M980">
        <f>VLOOKUP(CuentosContados[[#This Row],[Column1]],CuentosIndexados[],15,FALSE)</f>
        <v>0</v>
      </c>
      <c r="N980">
        <f>VLOOKUP(CuentosContados[[#This Row],[Column1]],CuentosIndexados[],16,FALSE)</f>
        <v>0</v>
      </c>
      <c r="O980">
        <f>VLOOKUP(CuentosContados[[#This Row],[Column1]],CuentosIndexados[],17,FALSE)</f>
        <v>0</v>
      </c>
      <c r="P980">
        <f>VLOOKUP(CuentosContados[[#This Row],[Column1]],CuentosIndexados[],18,FALSE)</f>
        <v>0</v>
      </c>
      <c r="Q980">
        <f>VLOOKUP(CuentosContados[[#This Row],[Column1]],CuentosIndexados[],19,FALSE)</f>
        <v>0</v>
      </c>
      <c r="R980">
        <f>VLOOKUP(CuentosContados[[#This Row],[Column1]],CuentosIndexados[],20,FALSE)</f>
        <v>0</v>
      </c>
      <c r="S980">
        <f>VLOOKUP(CuentosContados[[#This Row],[Column1]],CuentosIndexados[],21,FALSE)</f>
        <v>0</v>
      </c>
      <c r="T980">
        <f>VLOOKUP(CuentosContados[[#This Row],[Column1]],CuentosIndexados[],22,FALSE)</f>
        <v>0</v>
      </c>
      <c r="U980">
        <f>VLOOKUP(CuentosContados[[#This Row],[Column1]],CuentosIndexados[],23,FALSE)</f>
        <v>0</v>
      </c>
      <c r="V980">
        <f>VLOOKUP(CuentosContados[[#This Row],[Column1]],CuentosIndexados[],24,FALSE)</f>
        <v>0</v>
      </c>
      <c r="W980">
        <f>VLOOKUP(CuentosContados[[#This Row],[Column1]],CuentosIndexados[],25,FALSE)</f>
        <v>0</v>
      </c>
      <c r="X980">
        <f>VLOOKUP(CuentosContados[[#This Row],[Column1]],CuentosIndexados[],26,FALSE)</f>
        <v>0</v>
      </c>
      <c r="Y980">
        <f>VLOOKUP(CuentosContados[[#This Row],[Column1]],CuentosIndexados[],27,FALSE)</f>
        <v>0</v>
      </c>
      <c r="Z980">
        <f>VLOOKUP(CuentosContados[[#This Row],[Column1]],CuentosIndexados[],28,FALSE)</f>
        <v>0</v>
      </c>
      <c r="AA980">
        <f>VLOOKUP(CuentosContados[[#This Row],[Column1]],CuentosIndexados[],29,FALSE)</f>
        <v>0</v>
      </c>
      <c r="AB980">
        <f>VLOOKUP(CuentosContados[[#This Row],[Column1]],CuentosIndexados[],30,FALSE)</f>
        <v>0</v>
      </c>
      <c r="AC980">
        <f>VLOOKUP(CuentosContados[[#This Row],[Column1]],CuentosIndexados[],31,FALSE)</f>
        <v>0</v>
      </c>
      <c r="AD980">
        <f>VLOOKUP(CuentosContados[[#This Row],[Column1]],CuentosIndexados[],32,FALSE)</f>
        <v>0</v>
      </c>
      <c r="AE980">
        <f>VLOOKUP(CuentosContados[[#This Row],[Column1]],CuentosIndexados[],33,FALSE)</f>
        <v>0</v>
      </c>
      <c r="AF980">
        <f>VLOOKUP(CuentosContados[[#This Row],[Column1]],CuentosIndexados[],34,FALSE)</f>
        <v>0</v>
      </c>
      <c r="AG980">
        <f>VLOOKUP(CuentosContados[[#This Row],[Column1]],CuentosIndexados[],35,FALSE)</f>
        <v>0</v>
      </c>
      <c r="AH980">
        <f>VLOOKUP(CuentosContados[[#This Row],[Column1]],CuentosIndexados[],36,FALSE)</f>
        <v>0</v>
      </c>
      <c r="AI980">
        <f>VLOOKUP(CuentosContados[[#This Row],[Column1]],CuentosIndexados[],37,FALSE)</f>
        <v>0</v>
      </c>
      <c r="AJ980">
        <f>VLOOKUP(CuentosContados[[#This Row],[Column1]],CuentosIndexados[],38,FALSE)</f>
        <v>0</v>
      </c>
      <c r="AK980">
        <f>VLOOKUP(CuentosContados[[#This Row],[Column1]],CuentosIndexados[],39,FALSE)</f>
        <v>0</v>
      </c>
    </row>
    <row r="981" spans="1:37" x14ac:dyDescent="0.25">
      <c r="A981" t="s">
        <v>181</v>
      </c>
      <c r="B981">
        <f>VLOOKUP(CuentosContados[[#This Row],[Column1]],CuentosIndexados[],3,FALSE)</f>
        <v>0</v>
      </c>
      <c r="C981">
        <f>VLOOKUP(CuentosContados[[#This Row],[Column1]],CuentosIndexados[],5,FALSE)</f>
        <v>0</v>
      </c>
      <c r="D981" t="str">
        <f>VLOOKUP(CuentosContados[[#This Row],[Column1]],CuentosIndexados[],6,FALSE)</f>
        <v>envejecimiento</v>
      </c>
      <c r="E981">
        <f>VLOOKUP(CuentosContados[[#This Row],[Column1]],CuentosIndexados[],7,FALSE)</f>
        <v>0</v>
      </c>
      <c r="F981">
        <f>VLOOKUP(CuentosContados[[#This Row],[Column1]],CuentosIndexados[],8,FALSE)</f>
        <v>0</v>
      </c>
      <c r="G981">
        <f>VLOOKUP(CuentosContados[[#This Row],[Column1]],CuentosIndexados[],9,FALSE)</f>
        <v>0</v>
      </c>
      <c r="H981">
        <f>VLOOKUP(CuentosContados[[#This Row],[Column1]],CuentosIndexados[],10,FALSE)</f>
        <v>0</v>
      </c>
      <c r="I981">
        <f>VLOOKUP(CuentosContados[[#This Row],[Column1]],CuentosIndexados[],11,FALSE)</f>
        <v>0</v>
      </c>
      <c r="J981">
        <f>VLOOKUP(CuentosContados[[#This Row],[Column1]],CuentosIndexados[],12,FALSE)</f>
        <v>0</v>
      </c>
      <c r="K981">
        <f>VLOOKUP(CuentosContados[[#This Row],[Column1]],CuentosIndexados[],13,FALSE)</f>
        <v>0</v>
      </c>
      <c r="L981">
        <f>VLOOKUP(CuentosContados[[#This Row],[Column1]],CuentosIndexados[],14,FALSE)</f>
        <v>0</v>
      </c>
      <c r="M981">
        <f>VLOOKUP(CuentosContados[[#This Row],[Column1]],CuentosIndexados[],15,FALSE)</f>
        <v>0</v>
      </c>
      <c r="N981">
        <f>VLOOKUP(CuentosContados[[#This Row],[Column1]],CuentosIndexados[],16,FALSE)</f>
        <v>0</v>
      </c>
      <c r="O981">
        <f>VLOOKUP(CuentosContados[[#This Row],[Column1]],CuentosIndexados[],17,FALSE)</f>
        <v>0</v>
      </c>
      <c r="P981">
        <f>VLOOKUP(CuentosContados[[#This Row],[Column1]],CuentosIndexados[],18,FALSE)</f>
        <v>0</v>
      </c>
      <c r="Q981">
        <f>VLOOKUP(CuentosContados[[#This Row],[Column1]],CuentosIndexados[],19,FALSE)</f>
        <v>0</v>
      </c>
      <c r="R981">
        <f>VLOOKUP(CuentosContados[[#This Row],[Column1]],CuentosIndexados[],20,FALSE)</f>
        <v>0</v>
      </c>
      <c r="S981">
        <f>VLOOKUP(CuentosContados[[#This Row],[Column1]],CuentosIndexados[],21,FALSE)</f>
        <v>0</v>
      </c>
      <c r="T981">
        <f>VLOOKUP(CuentosContados[[#This Row],[Column1]],CuentosIndexados[],22,FALSE)</f>
        <v>0</v>
      </c>
      <c r="U981">
        <f>VLOOKUP(CuentosContados[[#This Row],[Column1]],CuentosIndexados[],23,FALSE)</f>
        <v>0</v>
      </c>
      <c r="V981">
        <f>VLOOKUP(CuentosContados[[#This Row],[Column1]],CuentosIndexados[],24,FALSE)</f>
        <v>0</v>
      </c>
      <c r="W981">
        <f>VLOOKUP(CuentosContados[[#This Row],[Column1]],CuentosIndexados[],25,FALSE)</f>
        <v>0</v>
      </c>
      <c r="X981">
        <f>VLOOKUP(CuentosContados[[#This Row],[Column1]],CuentosIndexados[],26,FALSE)</f>
        <v>0</v>
      </c>
      <c r="Y981">
        <f>VLOOKUP(CuentosContados[[#This Row],[Column1]],CuentosIndexados[],27,FALSE)</f>
        <v>0</v>
      </c>
      <c r="Z981">
        <f>VLOOKUP(CuentosContados[[#This Row],[Column1]],CuentosIndexados[],28,FALSE)</f>
        <v>0</v>
      </c>
      <c r="AA981">
        <f>VLOOKUP(CuentosContados[[#This Row],[Column1]],CuentosIndexados[],29,FALSE)</f>
        <v>0</v>
      </c>
      <c r="AB981">
        <f>VLOOKUP(CuentosContados[[#This Row],[Column1]],CuentosIndexados[],30,FALSE)</f>
        <v>0</v>
      </c>
      <c r="AC981">
        <f>VLOOKUP(CuentosContados[[#This Row],[Column1]],CuentosIndexados[],31,FALSE)</f>
        <v>0</v>
      </c>
      <c r="AD981">
        <f>VLOOKUP(CuentosContados[[#This Row],[Column1]],CuentosIndexados[],32,FALSE)</f>
        <v>0</v>
      </c>
      <c r="AE981">
        <f>VLOOKUP(CuentosContados[[#This Row],[Column1]],CuentosIndexados[],33,FALSE)</f>
        <v>0</v>
      </c>
      <c r="AF981">
        <f>VLOOKUP(CuentosContados[[#This Row],[Column1]],CuentosIndexados[],34,FALSE)</f>
        <v>0</v>
      </c>
      <c r="AG981">
        <f>VLOOKUP(CuentosContados[[#This Row],[Column1]],CuentosIndexados[],35,FALSE)</f>
        <v>0</v>
      </c>
      <c r="AH981">
        <f>VLOOKUP(CuentosContados[[#This Row],[Column1]],CuentosIndexados[],36,FALSE)</f>
        <v>0</v>
      </c>
      <c r="AI981">
        <f>VLOOKUP(CuentosContados[[#This Row],[Column1]],CuentosIndexados[],37,FALSE)</f>
        <v>0</v>
      </c>
      <c r="AJ981">
        <f>VLOOKUP(CuentosContados[[#This Row],[Column1]],CuentosIndexados[],38,FALSE)</f>
        <v>0</v>
      </c>
      <c r="AK981">
        <f>VLOOKUP(CuentosContados[[#This Row],[Column1]],CuentosIndexados[],39,FALSE)</f>
        <v>0</v>
      </c>
    </row>
    <row r="982" spans="1:37" x14ac:dyDescent="0.25">
      <c r="A982" t="s">
        <v>181</v>
      </c>
      <c r="B982">
        <f>VLOOKUP(CuentosContados[[#This Row],[Column1]],CuentosIndexados[],3,FALSE)</f>
        <v>0</v>
      </c>
      <c r="C982">
        <f>VLOOKUP(CuentosContados[[#This Row],[Column1]],CuentosIndexados[],5,FALSE)</f>
        <v>0</v>
      </c>
      <c r="D982" t="str">
        <f>VLOOKUP(CuentosContados[[#This Row],[Column1]],CuentosIndexados[],6,FALSE)</f>
        <v>envejecimiento</v>
      </c>
      <c r="E982">
        <f>VLOOKUP(CuentosContados[[#This Row],[Column1]],CuentosIndexados[],7,FALSE)</f>
        <v>0</v>
      </c>
      <c r="F982">
        <f>VLOOKUP(CuentosContados[[#This Row],[Column1]],CuentosIndexados[],8,FALSE)</f>
        <v>0</v>
      </c>
      <c r="G982">
        <f>VLOOKUP(CuentosContados[[#This Row],[Column1]],CuentosIndexados[],9,FALSE)</f>
        <v>0</v>
      </c>
      <c r="H982">
        <f>VLOOKUP(CuentosContados[[#This Row],[Column1]],CuentosIndexados[],10,FALSE)</f>
        <v>0</v>
      </c>
      <c r="I982">
        <f>VLOOKUP(CuentosContados[[#This Row],[Column1]],CuentosIndexados[],11,FALSE)</f>
        <v>0</v>
      </c>
      <c r="J982">
        <f>VLOOKUP(CuentosContados[[#This Row],[Column1]],CuentosIndexados[],12,FALSE)</f>
        <v>0</v>
      </c>
      <c r="K982">
        <f>VLOOKUP(CuentosContados[[#This Row],[Column1]],CuentosIndexados[],13,FALSE)</f>
        <v>0</v>
      </c>
      <c r="L982">
        <f>VLOOKUP(CuentosContados[[#This Row],[Column1]],CuentosIndexados[],14,FALSE)</f>
        <v>0</v>
      </c>
      <c r="M982">
        <f>VLOOKUP(CuentosContados[[#This Row],[Column1]],CuentosIndexados[],15,FALSE)</f>
        <v>0</v>
      </c>
      <c r="N982">
        <f>VLOOKUP(CuentosContados[[#This Row],[Column1]],CuentosIndexados[],16,FALSE)</f>
        <v>0</v>
      </c>
      <c r="O982">
        <f>VLOOKUP(CuentosContados[[#This Row],[Column1]],CuentosIndexados[],17,FALSE)</f>
        <v>0</v>
      </c>
      <c r="P982">
        <f>VLOOKUP(CuentosContados[[#This Row],[Column1]],CuentosIndexados[],18,FALSE)</f>
        <v>0</v>
      </c>
      <c r="Q982">
        <f>VLOOKUP(CuentosContados[[#This Row],[Column1]],CuentosIndexados[],19,FALSE)</f>
        <v>0</v>
      </c>
      <c r="R982">
        <f>VLOOKUP(CuentosContados[[#This Row],[Column1]],CuentosIndexados[],20,FALSE)</f>
        <v>0</v>
      </c>
      <c r="S982">
        <f>VLOOKUP(CuentosContados[[#This Row],[Column1]],CuentosIndexados[],21,FALSE)</f>
        <v>0</v>
      </c>
      <c r="T982">
        <f>VLOOKUP(CuentosContados[[#This Row],[Column1]],CuentosIndexados[],22,FALSE)</f>
        <v>0</v>
      </c>
      <c r="U982">
        <f>VLOOKUP(CuentosContados[[#This Row],[Column1]],CuentosIndexados[],23,FALSE)</f>
        <v>0</v>
      </c>
      <c r="V982">
        <f>VLOOKUP(CuentosContados[[#This Row],[Column1]],CuentosIndexados[],24,FALSE)</f>
        <v>0</v>
      </c>
      <c r="W982">
        <f>VLOOKUP(CuentosContados[[#This Row],[Column1]],CuentosIndexados[],25,FALSE)</f>
        <v>0</v>
      </c>
      <c r="X982">
        <f>VLOOKUP(CuentosContados[[#This Row],[Column1]],CuentosIndexados[],26,FALSE)</f>
        <v>0</v>
      </c>
      <c r="Y982">
        <f>VLOOKUP(CuentosContados[[#This Row],[Column1]],CuentosIndexados[],27,FALSE)</f>
        <v>0</v>
      </c>
      <c r="Z982">
        <f>VLOOKUP(CuentosContados[[#This Row],[Column1]],CuentosIndexados[],28,FALSE)</f>
        <v>0</v>
      </c>
      <c r="AA982">
        <f>VLOOKUP(CuentosContados[[#This Row],[Column1]],CuentosIndexados[],29,FALSE)</f>
        <v>0</v>
      </c>
      <c r="AB982">
        <f>VLOOKUP(CuentosContados[[#This Row],[Column1]],CuentosIndexados[],30,FALSE)</f>
        <v>0</v>
      </c>
      <c r="AC982">
        <f>VLOOKUP(CuentosContados[[#This Row],[Column1]],CuentosIndexados[],31,FALSE)</f>
        <v>0</v>
      </c>
      <c r="AD982">
        <f>VLOOKUP(CuentosContados[[#This Row],[Column1]],CuentosIndexados[],32,FALSE)</f>
        <v>0</v>
      </c>
      <c r="AE982">
        <f>VLOOKUP(CuentosContados[[#This Row],[Column1]],CuentosIndexados[],33,FALSE)</f>
        <v>0</v>
      </c>
      <c r="AF982">
        <f>VLOOKUP(CuentosContados[[#This Row],[Column1]],CuentosIndexados[],34,FALSE)</f>
        <v>0</v>
      </c>
      <c r="AG982">
        <f>VLOOKUP(CuentosContados[[#This Row],[Column1]],CuentosIndexados[],35,FALSE)</f>
        <v>0</v>
      </c>
      <c r="AH982">
        <f>VLOOKUP(CuentosContados[[#This Row],[Column1]],CuentosIndexados[],36,FALSE)</f>
        <v>0</v>
      </c>
      <c r="AI982">
        <f>VLOOKUP(CuentosContados[[#This Row],[Column1]],CuentosIndexados[],37,FALSE)</f>
        <v>0</v>
      </c>
      <c r="AJ982">
        <f>VLOOKUP(CuentosContados[[#This Row],[Column1]],CuentosIndexados[],38,FALSE)</f>
        <v>0</v>
      </c>
      <c r="AK982">
        <f>VLOOKUP(CuentosContados[[#This Row],[Column1]],CuentosIndexados[],39,FALSE)</f>
        <v>0</v>
      </c>
    </row>
    <row r="983" spans="1:37" x14ac:dyDescent="0.25">
      <c r="A983" t="s">
        <v>181</v>
      </c>
      <c r="B983">
        <f>VLOOKUP(CuentosContados[[#This Row],[Column1]],CuentosIndexados[],3,FALSE)</f>
        <v>0</v>
      </c>
      <c r="C983">
        <f>VLOOKUP(CuentosContados[[#This Row],[Column1]],CuentosIndexados[],5,FALSE)</f>
        <v>0</v>
      </c>
      <c r="D983" t="str">
        <f>VLOOKUP(CuentosContados[[#This Row],[Column1]],CuentosIndexados[],6,FALSE)</f>
        <v>envejecimiento</v>
      </c>
      <c r="E983">
        <f>VLOOKUP(CuentosContados[[#This Row],[Column1]],CuentosIndexados[],7,FALSE)</f>
        <v>0</v>
      </c>
      <c r="F983">
        <f>VLOOKUP(CuentosContados[[#This Row],[Column1]],CuentosIndexados[],8,FALSE)</f>
        <v>0</v>
      </c>
      <c r="G983">
        <f>VLOOKUP(CuentosContados[[#This Row],[Column1]],CuentosIndexados[],9,FALSE)</f>
        <v>0</v>
      </c>
      <c r="H983">
        <f>VLOOKUP(CuentosContados[[#This Row],[Column1]],CuentosIndexados[],10,FALSE)</f>
        <v>0</v>
      </c>
      <c r="I983">
        <f>VLOOKUP(CuentosContados[[#This Row],[Column1]],CuentosIndexados[],11,FALSE)</f>
        <v>0</v>
      </c>
      <c r="J983">
        <f>VLOOKUP(CuentosContados[[#This Row],[Column1]],CuentosIndexados[],12,FALSE)</f>
        <v>0</v>
      </c>
      <c r="K983">
        <f>VLOOKUP(CuentosContados[[#This Row],[Column1]],CuentosIndexados[],13,FALSE)</f>
        <v>0</v>
      </c>
      <c r="L983">
        <f>VLOOKUP(CuentosContados[[#This Row],[Column1]],CuentosIndexados[],14,FALSE)</f>
        <v>0</v>
      </c>
      <c r="M983">
        <f>VLOOKUP(CuentosContados[[#This Row],[Column1]],CuentosIndexados[],15,FALSE)</f>
        <v>0</v>
      </c>
      <c r="N983">
        <f>VLOOKUP(CuentosContados[[#This Row],[Column1]],CuentosIndexados[],16,FALSE)</f>
        <v>0</v>
      </c>
      <c r="O983">
        <f>VLOOKUP(CuentosContados[[#This Row],[Column1]],CuentosIndexados[],17,FALSE)</f>
        <v>0</v>
      </c>
      <c r="P983">
        <f>VLOOKUP(CuentosContados[[#This Row],[Column1]],CuentosIndexados[],18,FALSE)</f>
        <v>0</v>
      </c>
      <c r="Q983">
        <f>VLOOKUP(CuentosContados[[#This Row],[Column1]],CuentosIndexados[],19,FALSE)</f>
        <v>0</v>
      </c>
      <c r="R983">
        <f>VLOOKUP(CuentosContados[[#This Row],[Column1]],CuentosIndexados[],20,FALSE)</f>
        <v>0</v>
      </c>
      <c r="S983">
        <f>VLOOKUP(CuentosContados[[#This Row],[Column1]],CuentosIndexados[],21,FALSE)</f>
        <v>0</v>
      </c>
      <c r="T983">
        <f>VLOOKUP(CuentosContados[[#This Row],[Column1]],CuentosIndexados[],22,FALSE)</f>
        <v>0</v>
      </c>
      <c r="U983">
        <f>VLOOKUP(CuentosContados[[#This Row],[Column1]],CuentosIndexados[],23,FALSE)</f>
        <v>0</v>
      </c>
      <c r="V983">
        <f>VLOOKUP(CuentosContados[[#This Row],[Column1]],CuentosIndexados[],24,FALSE)</f>
        <v>0</v>
      </c>
      <c r="W983">
        <f>VLOOKUP(CuentosContados[[#This Row],[Column1]],CuentosIndexados[],25,FALSE)</f>
        <v>0</v>
      </c>
      <c r="X983">
        <f>VLOOKUP(CuentosContados[[#This Row],[Column1]],CuentosIndexados[],26,FALSE)</f>
        <v>0</v>
      </c>
      <c r="Y983">
        <f>VLOOKUP(CuentosContados[[#This Row],[Column1]],CuentosIndexados[],27,FALSE)</f>
        <v>0</v>
      </c>
      <c r="Z983">
        <f>VLOOKUP(CuentosContados[[#This Row],[Column1]],CuentosIndexados[],28,FALSE)</f>
        <v>0</v>
      </c>
      <c r="AA983">
        <f>VLOOKUP(CuentosContados[[#This Row],[Column1]],CuentosIndexados[],29,FALSE)</f>
        <v>0</v>
      </c>
      <c r="AB983">
        <f>VLOOKUP(CuentosContados[[#This Row],[Column1]],CuentosIndexados[],30,FALSE)</f>
        <v>0</v>
      </c>
      <c r="AC983">
        <f>VLOOKUP(CuentosContados[[#This Row],[Column1]],CuentosIndexados[],31,FALSE)</f>
        <v>0</v>
      </c>
      <c r="AD983">
        <f>VLOOKUP(CuentosContados[[#This Row],[Column1]],CuentosIndexados[],32,FALSE)</f>
        <v>0</v>
      </c>
      <c r="AE983">
        <f>VLOOKUP(CuentosContados[[#This Row],[Column1]],CuentosIndexados[],33,FALSE)</f>
        <v>0</v>
      </c>
      <c r="AF983">
        <f>VLOOKUP(CuentosContados[[#This Row],[Column1]],CuentosIndexados[],34,FALSE)</f>
        <v>0</v>
      </c>
      <c r="AG983">
        <f>VLOOKUP(CuentosContados[[#This Row],[Column1]],CuentosIndexados[],35,FALSE)</f>
        <v>0</v>
      </c>
      <c r="AH983">
        <f>VLOOKUP(CuentosContados[[#This Row],[Column1]],CuentosIndexados[],36,FALSE)</f>
        <v>0</v>
      </c>
      <c r="AI983">
        <f>VLOOKUP(CuentosContados[[#This Row],[Column1]],CuentosIndexados[],37,FALSE)</f>
        <v>0</v>
      </c>
      <c r="AJ983">
        <f>VLOOKUP(CuentosContados[[#This Row],[Column1]],CuentosIndexados[],38,FALSE)</f>
        <v>0</v>
      </c>
      <c r="AK983">
        <f>VLOOKUP(CuentosContados[[#This Row],[Column1]],CuentosIndexados[],39,FALSE)</f>
        <v>0</v>
      </c>
    </row>
    <row r="984" spans="1:37" x14ac:dyDescent="0.25">
      <c r="A984" t="s">
        <v>181</v>
      </c>
      <c r="B984">
        <f>VLOOKUP(CuentosContados[[#This Row],[Column1]],CuentosIndexados[],3,FALSE)</f>
        <v>0</v>
      </c>
      <c r="C984">
        <f>VLOOKUP(CuentosContados[[#This Row],[Column1]],CuentosIndexados[],5,FALSE)</f>
        <v>0</v>
      </c>
      <c r="D984" t="str">
        <f>VLOOKUP(CuentosContados[[#This Row],[Column1]],CuentosIndexados[],6,FALSE)</f>
        <v>envejecimiento</v>
      </c>
      <c r="E984">
        <f>VLOOKUP(CuentosContados[[#This Row],[Column1]],CuentosIndexados[],7,FALSE)</f>
        <v>0</v>
      </c>
      <c r="F984">
        <f>VLOOKUP(CuentosContados[[#This Row],[Column1]],CuentosIndexados[],8,FALSE)</f>
        <v>0</v>
      </c>
      <c r="G984">
        <f>VLOOKUP(CuentosContados[[#This Row],[Column1]],CuentosIndexados[],9,FALSE)</f>
        <v>0</v>
      </c>
      <c r="H984">
        <f>VLOOKUP(CuentosContados[[#This Row],[Column1]],CuentosIndexados[],10,FALSE)</f>
        <v>0</v>
      </c>
      <c r="I984">
        <f>VLOOKUP(CuentosContados[[#This Row],[Column1]],CuentosIndexados[],11,FALSE)</f>
        <v>0</v>
      </c>
      <c r="J984">
        <f>VLOOKUP(CuentosContados[[#This Row],[Column1]],CuentosIndexados[],12,FALSE)</f>
        <v>0</v>
      </c>
      <c r="K984">
        <f>VLOOKUP(CuentosContados[[#This Row],[Column1]],CuentosIndexados[],13,FALSE)</f>
        <v>0</v>
      </c>
      <c r="L984">
        <f>VLOOKUP(CuentosContados[[#This Row],[Column1]],CuentosIndexados[],14,FALSE)</f>
        <v>0</v>
      </c>
      <c r="M984">
        <f>VLOOKUP(CuentosContados[[#This Row],[Column1]],CuentosIndexados[],15,FALSE)</f>
        <v>0</v>
      </c>
      <c r="N984">
        <f>VLOOKUP(CuentosContados[[#This Row],[Column1]],CuentosIndexados[],16,FALSE)</f>
        <v>0</v>
      </c>
      <c r="O984">
        <f>VLOOKUP(CuentosContados[[#This Row],[Column1]],CuentosIndexados[],17,FALSE)</f>
        <v>0</v>
      </c>
      <c r="P984">
        <f>VLOOKUP(CuentosContados[[#This Row],[Column1]],CuentosIndexados[],18,FALSE)</f>
        <v>0</v>
      </c>
      <c r="Q984">
        <f>VLOOKUP(CuentosContados[[#This Row],[Column1]],CuentosIndexados[],19,FALSE)</f>
        <v>0</v>
      </c>
      <c r="R984">
        <f>VLOOKUP(CuentosContados[[#This Row],[Column1]],CuentosIndexados[],20,FALSE)</f>
        <v>0</v>
      </c>
      <c r="S984">
        <f>VLOOKUP(CuentosContados[[#This Row],[Column1]],CuentosIndexados[],21,FALSE)</f>
        <v>0</v>
      </c>
      <c r="T984">
        <f>VLOOKUP(CuentosContados[[#This Row],[Column1]],CuentosIndexados[],22,FALSE)</f>
        <v>0</v>
      </c>
      <c r="U984">
        <f>VLOOKUP(CuentosContados[[#This Row],[Column1]],CuentosIndexados[],23,FALSE)</f>
        <v>0</v>
      </c>
      <c r="V984">
        <f>VLOOKUP(CuentosContados[[#This Row],[Column1]],CuentosIndexados[],24,FALSE)</f>
        <v>0</v>
      </c>
      <c r="W984">
        <f>VLOOKUP(CuentosContados[[#This Row],[Column1]],CuentosIndexados[],25,FALSE)</f>
        <v>0</v>
      </c>
      <c r="X984">
        <f>VLOOKUP(CuentosContados[[#This Row],[Column1]],CuentosIndexados[],26,FALSE)</f>
        <v>0</v>
      </c>
      <c r="Y984">
        <f>VLOOKUP(CuentosContados[[#This Row],[Column1]],CuentosIndexados[],27,FALSE)</f>
        <v>0</v>
      </c>
      <c r="Z984">
        <f>VLOOKUP(CuentosContados[[#This Row],[Column1]],CuentosIndexados[],28,FALSE)</f>
        <v>0</v>
      </c>
      <c r="AA984">
        <f>VLOOKUP(CuentosContados[[#This Row],[Column1]],CuentosIndexados[],29,FALSE)</f>
        <v>0</v>
      </c>
      <c r="AB984">
        <f>VLOOKUP(CuentosContados[[#This Row],[Column1]],CuentosIndexados[],30,FALSE)</f>
        <v>0</v>
      </c>
      <c r="AC984">
        <f>VLOOKUP(CuentosContados[[#This Row],[Column1]],CuentosIndexados[],31,FALSE)</f>
        <v>0</v>
      </c>
      <c r="AD984">
        <f>VLOOKUP(CuentosContados[[#This Row],[Column1]],CuentosIndexados[],32,FALSE)</f>
        <v>0</v>
      </c>
      <c r="AE984">
        <f>VLOOKUP(CuentosContados[[#This Row],[Column1]],CuentosIndexados[],33,FALSE)</f>
        <v>0</v>
      </c>
      <c r="AF984">
        <f>VLOOKUP(CuentosContados[[#This Row],[Column1]],CuentosIndexados[],34,FALSE)</f>
        <v>0</v>
      </c>
      <c r="AG984">
        <f>VLOOKUP(CuentosContados[[#This Row],[Column1]],CuentosIndexados[],35,FALSE)</f>
        <v>0</v>
      </c>
      <c r="AH984">
        <f>VLOOKUP(CuentosContados[[#This Row],[Column1]],CuentosIndexados[],36,FALSE)</f>
        <v>0</v>
      </c>
      <c r="AI984">
        <f>VLOOKUP(CuentosContados[[#This Row],[Column1]],CuentosIndexados[],37,FALSE)</f>
        <v>0</v>
      </c>
      <c r="AJ984">
        <f>VLOOKUP(CuentosContados[[#This Row],[Column1]],CuentosIndexados[],38,FALSE)</f>
        <v>0</v>
      </c>
      <c r="AK984">
        <f>VLOOKUP(CuentosContados[[#This Row],[Column1]],CuentosIndexados[],39,FALSE)</f>
        <v>0</v>
      </c>
    </row>
    <row r="985" spans="1:37" x14ac:dyDescent="0.25">
      <c r="A985" t="s">
        <v>181</v>
      </c>
      <c r="B985">
        <f>VLOOKUP(CuentosContados[[#This Row],[Column1]],CuentosIndexados[],3,FALSE)</f>
        <v>0</v>
      </c>
      <c r="C985">
        <f>VLOOKUP(CuentosContados[[#This Row],[Column1]],CuentosIndexados[],5,FALSE)</f>
        <v>0</v>
      </c>
      <c r="D985" t="str">
        <f>VLOOKUP(CuentosContados[[#This Row],[Column1]],CuentosIndexados[],6,FALSE)</f>
        <v>envejecimiento</v>
      </c>
      <c r="E985">
        <f>VLOOKUP(CuentosContados[[#This Row],[Column1]],CuentosIndexados[],7,FALSE)</f>
        <v>0</v>
      </c>
      <c r="F985">
        <f>VLOOKUP(CuentosContados[[#This Row],[Column1]],CuentosIndexados[],8,FALSE)</f>
        <v>0</v>
      </c>
      <c r="G985">
        <f>VLOOKUP(CuentosContados[[#This Row],[Column1]],CuentosIndexados[],9,FALSE)</f>
        <v>0</v>
      </c>
      <c r="H985">
        <f>VLOOKUP(CuentosContados[[#This Row],[Column1]],CuentosIndexados[],10,FALSE)</f>
        <v>0</v>
      </c>
      <c r="I985">
        <f>VLOOKUP(CuentosContados[[#This Row],[Column1]],CuentosIndexados[],11,FALSE)</f>
        <v>0</v>
      </c>
      <c r="J985">
        <f>VLOOKUP(CuentosContados[[#This Row],[Column1]],CuentosIndexados[],12,FALSE)</f>
        <v>0</v>
      </c>
      <c r="K985">
        <f>VLOOKUP(CuentosContados[[#This Row],[Column1]],CuentosIndexados[],13,FALSE)</f>
        <v>0</v>
      </c>
      <c r="L985">
        <f>VLOOKUP(CuentosContados[[#This Row],[Column1]],CuentosIndexados[],14,FALSE)</f>
        <v>0</v>
      </c>
      <c r="M985">
        <f>VLOOKUP(CuentosContados[[#This Row],[Column1]],CuentosIndexados[],15,FALSE)</f>
        <v>0</v>
      </c>
      <c r="N985">
        <f>VLOOKUP(CuentosContados[[#This Row],[Column1]],CuentosIndexados[],16,FALSE)</f>
        <v>0</v>
      </c>
      <c r="O985">
        <f>VLOOKUP(CuentosContados[[#This Row],[Column1]],CuentosIndexados[],17,FALSE)</f>
        <v>0</v>
      </c>
      <c r="P985">
        <f>VLOOKUP(CuentosContados[[#This Row],[Column1]],CuentosIndexados[],18,FALSE)</f>
        <v>0</v>
      </c>
      <c r="Q985">
        <f>VLOOKUP(CuentosContados[[#This Row],[Column1]],CuentosIndexados[],19,FALSE)</f>
        <v>0</v>
      </c>
      <c r="R985">
        <f>VLOOKUP(CuentosContados[[#This Row],[Column1]],CuentosIndexados[],20,FALSE)</f>
        <v>0</v>
      </c>
      <c r="S985">
        <f>VLOOKUP(CuentosContados[[#This Row],[Column1]],CuentosIndexados[],21,FALSE)</f>
        <v>0</v>
      </c>
      <c r="T985">
        <f>VLOOKUP(CuentosContados[[#This Row],[Column1]],CuentosIndexados[],22,FALSE)</f>
        <v>0</v>
      </c>
      <c r="U985">
        <f>VLOOKUP(CuentosContados[[#This Row],[Column1]],CuentosIndexados[],23,FALSE)</f>
        <v>0</v>
      </c>
      <c r="V985">
        <f>VLOOKUP(CuentosContados[[#This Row],[Column1]],CuentosIndexados[],24,FALSE)</f>
        <v>0</v>
      </c>
      <c r="W985">
        <f>VLOOKUP(CuentosContados[[#This Row],[Column1]],CuentosIndexados[],25,FALSE)</f>
        <v>0</v>
      </c>
      <c r="X985">
        <f>VLOOKUP(CuentosContados[[#This Row],[Column1]],CuentosIndexados[],26,FALSE)</f>
        <v>0</v>
      </c>
      <c r="Y985">
        <f>VLOOKUP(CuentosContados[[#This Row],[Column1]],CuentosIndexados[],27,FALSE)</f>
        <v>0</v>
      </c>
      <c r="Z985">
        <f>VLOOKUP(CuentosContados[[#This Row],[Column1]],CuentosIndexados[],28,FALSE)</f>
        <v>0</v>
      </c>
      <c r="AA985">
        <f>VLOOKUP(CuentosContados[[#This Row],[Column1]],CuentosIndexados[],29,FALSE)</f>
        <v>0</v>
      </c>
      <c r="AB985">
        <f>VLOOKUP(CuentosContados[[#This Row],[Column1]],CuentosIndexados[],30,FALSE)</f>
        <v>0</v>
      </c>
      <c r="AC985">
        <f>VLOOKUP(CuentosContados[[#This Row],[Column1]],CuentosIndexados[],31,FALSE)</f>
        <v>0</v>
      </c>
      <c r="AD985">
        <f>VLOOKUP(CuentosContados[[#This Row],[Column1]],CuentosIndexados[],32,FALSE)</f>
        <v>0</v>
      </c>
      <c r="AE985">
        <f>VLOOKUP(CuentosContados[[#This Row],[Column1]],CuentosIndexados[],33,FALSE)</f>
        <v>0</v>
      </c>
      <c r="AF985">
        <f>VLOOKUP(CuentosContados[[#This Row],[Column1]],CuentosIndexados[],34,FALSE)</f>
        <v>0</v>
      </c>
      <c r="AG985">
        <f>VLOOKUP(CuentosContados[[#This Row],[Column1]],CuentosIndexados[],35,FALSE)</f>
        <v>0</v>
      </c>
      <c r="AH985">
        <f>VLOOKUP(CuentosContados[[#This Row],[Column1]],CuentosIndexados[],36,FALSE)</f>
        <v>0</v>
      </c>
      <c r="AI985">
        <f>VLOOKUP(CuentosContados[[#This Row],[Column1]],CuentosIndexados[],37,FALSE)</f>
        <v>0</v>
      </c>
      <c r="AJ985">
        <f>VLOOKUP(CuentosContados[[#This Row],[Column1]],CuentosIndexados[],38,FALSE)</f>
        <v>0</v>
      </c>
      <c r="AK985">
        <f>VLOOKUP(CuentosContados[[#This Row],[Column1]],CuentosIndexados[],39,FALSE)</f>
        <v>0</v>
      </c>
    </row>
    <row r="986" spans="1:37" x14ac:dyDescent="0.25">
      <c r="A986" t="s">
        <v>181</v>
      </c>
      <c r="B986">
        <f>VLOOKUP(CuentosContados[[#This Row],[Column1]],CuentosIndexados[],3,FALSE)</f>
        <v>0</v>
      </c>
      <c r="C986">
        <f>VLOOKUP(CuentosContados[[#This Row],[Column1]],CuentosIndexados[],5,FALSE)</f>
        <v>0</v>
      </c>
      <c r="D986" t="str">
        <f>VLOOKUP(CuentosContados[[#This Row],[Column1]],CuentosIndexados[],6,FALSE)</f>
        <v>envejecimiento</v>
      </c>
      <c r="E986">
        <f>VLOOKUP(CuentosContados[[#This Row],[Column1]],CuentosIndexados[],7,FALSE)</f>
        <v>0</v>
      </c>
      <c r="F986">
        <f>VLOOKUP(CuentosContados[[#This Row],[Column1]],CuentosIndexados[],8,FALSE)</f>
        <v>0</v>
      </c>
      <c r="G986">
        <f>VLOOKUP(CuentosContados[[#This Row],[Column1]],CuentosIndexados[],9,FALSE)</f>
        <v>0</v>
      </c>
      <c r="H986">
        <f>VLOOKUP(CuentosContados[[#This Row],[Column1]],CuentosIndexados[],10,FALSE)</f>
        <v>0</v>
      </c>
      <c r="I986">
        <f>VLOOKUP(CuentosContados[[#This Row],[Column1]],CuentosIndexados[],11,FALSE)</f>
        <v>0</v>
      </c>
      <c r="J986">
        <f>VLOOKUP(CuentosContados[[#This Row],[Column1]],CuentosIndexados[],12,FALSE)</f>
        <v>0</v>
      </c>
      <c r="K986">
        <f>VLOOKUP(CuentosContados[[#This Row],[Column1]],CuentosIndexados[],13,FALSE)</f>
        <v>0</v>
      </c>
      <c r="L986">
        <f>VLOOKUP(CuentosContados[[#This Row],[Column1]],CuentosIndexados[],14,FALSE)</f>
        <v>0</v>
      </c>
      <c r="M986">
        <f>VLOOKUP(CuentosContados[[#This Row],[Column1]],CuentosIndexados[],15,FALSE)</f>
        <v>0</v>
      </c>
      <c r="N986">
        <f>VLOOKUP(CuentosContados[[#This Row],[Column1]],CuentosIndexados[],16,FALSE)</f>
        <v>0</v>
      </c>
      <c r="O986">
        <f>VLOOKUP(CuentosContados[[#This Row],[Column1]],CuentosIndexados[],17,FALSE)</f>
        <v>0</v>
      </c>
      <c r="P986">
        <f>VLOOKUP(CuentosContados[[#This Row],[Column1]],CuentosIndexados[],18,FALSE)</f>
        <v>0</v>
      </c>
      <c r="Q986">
        <f>VLOOKUP(CuentosContados[[#This Row],[Column1]],CuentosIndexados[],19,FALSE)</f>
        <v>0</v>
      </c>
      <c r="R986">
        <f>VLOOKUP(CuentosContados[[#This Row],[Column1]],CuentosIndexados[],20,FALSE)</f>
        <v>0</v>
      </c>
      <c r="S986">
        <f>VLOOKUP(CuentosContados[[#This Row],[Column1]],CuentosIndexados[],21,FALSE)</f>
        <v>0</v>
      </c>
      <c r="T986">
        <f>VLOOKUP(CuentosContados[[#This Row],[Column1]],CuentosIndexados[],22,FALSE)</f>
        <v>0</v>
      </c>
      <c r="U986">
        <f>VLOOKUP(CuentosContados[[#This Row],[Column1]],CuentosIndexados[],23,FALSE)</f>
        <v>0</v>
      </c>
      <c r="V986">
        <f>VLOOKUP(CuentosContados[[#This Row],[Column1]],CuentosIndexados[],24,FALSE)</f>
        <v>0</v>
      </c>
      <c r="W986">
        <f>VLOOKUP(CuentosContados[[#This Row],[Column1]],CuentosIndexados[],25,FALSE)</f>
        <v>0</v>
      </c>
      <c r="X986">
        <f>VLOOKUP(CuentosContados[[#This Row],[Column1]],CuentosIndexados[],26,FALSE)</f>
        <v>0</v>
      </c>
      <c r="Y986">
        <f>VLOOKUP(CuentosContados[[#This Row],[Column1]],CuentosIndexados[],27,FALSE)</f>
        <v>0</v>
      </c>
      <c r="Z986">
        <f>VLOOKUP(CuentosContados[[#This Row],[Column1]],CuentosIndexados[],28,FALSE)</f>
        <v>0</v>
      </c>
      <c r="AA986">
        <f>VLOOKUP(CuentosContados[[#This Row],[Column1]],CuentosIndexados[],29,FALSE)</f>
        <v>0</v>
      </c>
      <c r="AB986">
        <f>VLOOKUP(CuentosContados[[#This Row],[Column1]],CuentosIndexados[],30,FALSE)</f>
        <v>0</v>
      </c>
      <c r="AC986">
        <f>VLOOKUP(CuentosContados[[#This Row],[Column1]],CuentosIndexados[],31,FALSE)</f>
        <v>0</v>
      </c>
      <c r="AD986">
        <f>VLOOKUP(CuentosContados[[#This Row],[Column1]],CuentosIndexados[],32,FALSE)</f>
        <v>0</v>
      </c>
      <c r="AE986">
        <f>VLOOKUP(CuentosContados[[#This Row],[Column1]],CuentosIndexados[],33,FALSE)</f>
        <v>0</v>
      </c>
      <c r="AF986">
        <f>VLOOKUP(CuentosContados[[#This Row],[Column1]],CuentosIndexados[],34,FALSE)</f>
        <v>0</v>
      </c>
      <c r="AG986">
        <f>VLOOKUP(CuentosContados[[#This Row],[Column1]],CuentosIndexados[],35,FALSE)</f>
        <v>0</v>
      </c>
      <c r="AH986">
        <f>VLOOKUP(CuentosContados[[#This Row],[Column1]],CuentosIndexados[],36,FALSE)</f>
        <v>0</v>
      </c>
      <c r="AI986">
        <f>VLOOKUP(CuentosContados[[#This Row],[Column1]],CuentosIndexados[],37,FALSE)</f>
        <v>0</v>
      </c>
      <c r="AJ986">
        <f>VLOOKUP(CuentosContados[[#This Row],[Column1]],CuentosIndexados[],38,FALSE)</f>
        <v>0</v>
      </c>
      <c r="AK986">
        <f>VLOOKUP(CuentosContados[[#This Row],[Column1]],CuentosIndexados[],39,FALSE)</f>
        <v>0</v>
      </c>
    </row>
    <row r="987" spans="1:37" x14ac:dyDescent="0.25">
      <c r="A987" t="s">
        <v>181</v>
      </c>
      <c r="B987">
        <f>VLOOKUP(CuentosContados[[#This Row],[Column1]],CuentosIndexados[],3,FALSE)</f>
        <v>0</v>
      </c>
      <c r="C987">
        <f>VLOOKUP(CuentosContados[[#This Row],[Column1]],CuentosIndexados[],5,FALSE)</f>
        <v>0</v>
      </c>
      <c r="D987" t="str">
        <f>VLOOKUP(CuentosContados[[#This Row],[Column1]],CuentosIndexados[],6,FALSE)</f>
        <v>envejecimiento</v>
      </c>
      <c r="E987">
        <f>VLOOKUP(CuentosContados[[#This Row],[Column1]],CuentosIndexados[],7,FALSE)</f>
        <v>0</v>
      </c>
      <c r="F987">
        <f>VLOOKUP(CuentosContados[[#This Row],[Column1]],CuentosIndexados[],8,FALSE)</f>
        <v>0</v>
      </c>
      <c r="G987">
        <f>VLOOKUP(CuentosContados[[#This Row],[Column1]],CuentosIndexados[],9,FALSE)</f>
        <v>0</v>
      </c>
      <c r="H987">
        <f>VLOOKUP(CuentosContados[[#This Row],[Column1]],CuentosIndexados[],10,FALSE)</f>
        <v>0</v>
      </c>
      <c r="I987">
        <f>VLOOKUP(CuentosContados[[#This Row],[Column1]],CuentosIndexados[],11,FALSE)</f>
        <v>0</v>
      </c>
      <c r="J987">
        <f>VLOOKUP(CuentosContados[[#This Row],[Column1]],CuentosIndexados[],12,FALSE)</f>
        <v>0</v>
      </c>
      <c r="K987">
        <f>VLOOKUP(CuentosContados[[#This Row],[Column1]],CuentosIndexados[],13,FALSE)</f>
        <v>0</v>
      </c>
      <c r="L987">
        <f>VLOOKUP(CuentosContados[[#This Row],[Column1]],CuentosIndexados[],14,FALSE)</f>
        <v>0</v>
      </c>
      <c r="M987">
        <f>VLOOKUP(CuentosContados[[#This Row],[Column1]],CuentosIndexados[],15,FALSE)</f>
        <v>0</v>
      </c>
      <c r="N987">
        <f>VLOOKUP(CuentosContados[[#This Row],[Column1]],CuentosIndexados[],16,FALSE)</f>
        <v>0</v>
      </c>
      <c r="O987">
        <f>VLOOKUP(CuentosContados[[#This Row],[Column1]],CuentosIndexados[],17,FALSE)</f>
        <v>0</v>
      </c>
      <c r="P987">
        <f>VLOOKUP(CuentosContados[[#This Row],[Column1]],CuentosIndexados[],18,FALSE)</f>
        <v>0</v>
      </c>
      <c r="Q987">
        <f>VLOOKUP(CuentosContados[[#This Row],[Column1]],CuentosIndexados[],19,FALSE)</f>
        <v>0</v>
      </c>
      <c r="R987">
        <f>VLOOKUP(CuentosContados[[#This Row],[Column1]],CuentosIndexados[],20,FALSE)</f>
        <v>0</v>
      </c>
      <c r="S987">
        <f>VLOOKUP(CuentosContados[[#This Row],[Column1]],CuentosIndexados[],21,FALSE)</f>
        <v>0</v>
      </c>
      <c r="T987">
        <f>VLOOKUP(CuentosContados[[#This Row],[Column1]],CuentosIndexados[],22,FALSE)</f>
        <v>0</v>
      </c>
      <c r="U987">
        <f>VLOOKUP(CuentosContados[[#This Row],[Column1]],CuentosIndexados[],23,FALSE)</f>
        <v>0</v>
      </c>
      <c r="V987">
        <f>VLOOKUP(CuentosContados[[#This Row],[Column1]],CuentosIndexados[],24,FALSE)</f>
        <v>0</v>
      </c>
      <c r="W987">
        <f>VLOOKUP(CuentosContados[[#This Row],[Column1]],CuentosIndexados[],25,FALSE)</f>
        <v>0</v>
      </c>
      <c r="X987">
        <f>VLOOKUP(CuentosContados[[#This Row],[Column1]],CuentosIndexados[],26,FALSE)</f>
        <v>0</v>
      </c>
      <c r="Y987">
        <f>VLOOKUP(CuentosContados[[#This Row],[Column1]],CuentosIndexados[],27,FALSE)</f>
        <v>0</v>
      </c>
      <c r="Z987">
        <f>VLOOKUP(CuentosContados[[#This Row],[Column1]],CuentosIndexados[],28,FALSE)</f>
        <v>0</v>
      </c>
      <c r="AA987">
        <f>VLOOKUP(CuentosContados[[#This Row],[Column1]],CuentosIndexados[],29,FALSE)</f>
        <v>0</v>
      </c>
      <c r="AB987">
        <f>VLOOKUP(CuentosContados[[#This Row],[Column1]],CuentosIndexados[],30,FALSE)</f>
        <v>0</v>
      </c>
      <c r="AC987">
        <f>VLOOKUP(CuentosContados[[#This Row],[Column1]],CuentosIndexados[],31,FALSE)</f>
        <v>0</v>
      </c>
      <c r="AD987">
        <f>VLOOKUP(CuentosContados[[#This Row],[Column1]],CuentosIndexados[],32,FALSE)</f>
        <v>0</v>
      </c>
      <c r="AE987">
        <f>VLOOKUP(CuentosContados[[#This Row],[Column1]],CuentosIndexados[],33,FALSE)</f>
        <v>0</v>
      </c>
      <c r="AF987">
        <f>VLOOKUP(CuentosContados[[#This Row],[Column1]],CuentosIndexados[],34,FALSE)</f>
        <v>0</v>
      </c>
      <c r="AG987">
        <f>VLOOKUP(CuentosContados[[#This Row],[Column1]],CuentosIndexados[],35,FALSE)</f>
        <v>0</v>
      </c>
      <c r="AH987">
        <f>VLOOKUP(CuentosContados[[#This Row],[Column1]],CuentosIndexados[],36,FALSE)</f>
        <v>0</v>
      </c>
      <c r="AI987">
        <f>VLOOKUP(CuentosContados[[#This Row],[Column1]],CuentosIndexados[],37,FALSE)</f>
        <v>0</v>
      </c>
      <c r="AJ987">
        <f>VLOOKUP(CuentosContados[[#This Row],[Column1]],CuentosIndexados[],38,FALSE)</f>
        <v>0</v>
      </c>
      <c r="AK987">
        <f>VLOOKUP(CuentosContados[[#This Row],[Column1]],CuentosIndexados[],39,FALSE)</f>
        <v>0</v>
      </c>
    </row>
    <row r="988" spans="1:37" x14ac:dyDescent="0.25">
      <c r="A988" t="s">
        <v>181</v>
      </c>
      <c r="B988">
        <f>VLOOKUP(CuentosContados[[#This Row],[Column1]],CuentosIndexados[],3,FALSE)</f>
        <v>0</v>
      </c>
      <c r="C988">
        <f>VLOOKUP(CuentosContados[[#This Row],[Column1]],CuentosIndexados[],5,FALSE)</f>
        <v>0</v>
      </c>
      <c r="D988" t="str">
        <f>VLOOKUP(CuentosContados[[#This Row],[Column1]],CuentosIndexados[],6,FALSE)</f>
        <v>envejecimiento</v>
      </c>
      <c r="E988">
        <f>VLOOKUP(CuentosContados[[#This Row],[Column1]],CuentosIndexados[],7,FALSE)</f>
        <v>0</v>
      </c>
      <c r="F988">
        <f>VLOOKUP(CuentosContados[[#This Row],[Column1]],CuentosIndexados[],8,FALSE)</f>
        <v>0</v>
      </c>
      <c r="G988">
        <f>VLOOKUP(CuentosContados[[#This Row],[Column1]],CuentosIndexados[],9,FALSE)</f>
        <v>0</v>
      </c>
      <c r="H988">
        <f>VLOOKUP(CuentosContados[[#This Row],[Column1]],CuentosIndexados[],10,FALSE)</f>
        <v>0</v>
      </c>
      <c r="I988">
        <f>VLOOKUP(CuentosContados[[#This Row],[Column1]],CuentosIndexados[],11,FALSE)</f>
        <v>0</v>
      </c>
      <c r="J988">
        <f>VLOOKUP(CuentosContados[[#This Row],[Column1]],CuentosIndexados[],12,FALSE)</f>
        <v>0</v>
      </c>
      <c r="K988">
        <f>VLOOKUP(CuentosContados[[#This Row],[Column1]],CuentosIndexados[],13,FALSE)</f>
        <v>0</v>
      </c>
      <c r="L988">
        <f>VLOOKUP(CuentosContados[[#This Row],[Column1]],CuentosIndexados[],14,FALSE)</f>
        <v>0</v>
      </c>
      <c r="M988">
        <f>VLOOKUP(CuentosContados[[#This Row],[Column1]],CuentosIndexados[],15,FALSE)</f>
        <v>0</v>
      </c>
      <c r="N988">
        <f>VLOOKUP(CuentosContados[[#This Row],[Column1]],CuentosIndexados[],16,FALSE)</f>
        <v>0</v>
      </c>
      <c r="O988">
        <f>VLOOKUP(CuentosContados[[#This Row],[Column1]],CuentosIndexados[],17,FALSE)</f>
        <v>0</v>
      </c>
      <c r="P988">
        <f>VLOOKUP(CuentosContados[[#This Row],[Column1]],CuentosIndexados[],18,FALSE)</f>
        <v>0</v>
      </c>
      <c r="Q988">
        <f>VLOOKUP(CuentosContados[[#This Row],[Column1]],CuentosIndexados[],19,FALSE)</f>
        <v>0</v>
      </c>
      <c r="R988">
        <f>VLOOKUP(CuentosContados[[#This Row],[Column1]],CuentosIndexados[],20,FALSE)</f>
        <v>0</v>
      </c>
      <c r="S988">
        <f>VLOOKUP(CuentosContados[[#This Row],[Column1]],CuentosIndexados[],21,FALSE)</f>
        <v>0</v>
      </c>
      <c r="T988">
        <f>VLOOKUP(CuentosContados[[#This Row],[Column1]],CuentosIndexados[],22,FALSE)</f>
        <v>0</v>
      </c>
      <c r="U988">
        <f>VLOOKUP(CuentosContados[[#This Row],[Column1]],CuentosIndexados[],23,FALSE)</f>
        <v>0</v>
      </c>
      <c r="V988">
        <f>VLOOKUP(CuentosContados[[#This Row],[Column1]],CuentosIndexados[],24,FALSE)</f>
        <v>0</v>
      </c>
      <c r="W988">
        <f>VLOOKUP(CuentosContados[[#This Row],[Column1]],CuentosIndexados[],25,FALSE)</f>
        <v>0</v>
      </c>
      <c r="X988">
        <f>VLOOKUP(CuentosContados[[#This Row],[Column1]],CuentosIndexados[],26,FALSE)</f>
        <v>0</v>
      </c>
      <c r="Y988">
        <f>VLOOKUP(CuentosContados[[#This Row],[Column1]],CuentosIndexados[],27,FALSE)</f>
        <v>0</v>
      </c>
      <c r="Z988">
        <f>VLOOKUP(CuentosContados[[#This Row],[Column1]],CuentosIndexados[],28,FALSE)</f>
        <v>0</v>
      </c>
      <c r="AA988">
        <f>VLOOKUP(CuentosContados[[#This Row],[Column1]],CuentosIndexados[],29,FALSE)</f>
        <v>0</v>
      </c>
      <c r="AB988">
        <f>VLOOKUP(CuentosContados[[#This Row],[Column1]],CuentosIndexados[],30,FALSE)</f>
        <v>0</v>
      </c>
      <c r="AC988">
        <f>VLOOKUP(CuentosContados[[#This Row],[Column1]],CuentosIndexados[],31,FALSE)</f>
        <v>0</v>
      </c>
      <c r="AD988">
        <f>VLOOKUP(CuentosContados[[#This Row],[Column1]],CuentosIndexados[],32,FALSE)</f>
        <v>0</v>
      </c>
      <c r="AE988">
        <f>VLOOKUP(CuentosContados[[#This Row],[Column1]],CuentosIndexados[],33,FALSE)</f>
        <v>0</v>
      </c>
      <c r="AF988">
        <f>VLOOKUP(CuentosContados[[#This Row],[Column1]],CuentosIndexados[],34,FALSE)</f>
        <v>0</v>
      </c>
      <c r="AG988">
        <f>VLOOKUP(CuentosContados[[#This Row],[Column1]],CuentosIndexados[],35,FALSE)</f>
        <v>0</v>
      </c>
      <c r="AH988">
        <f>VLOOKUP(CuentosContados[[#This Row],[Column1]],CuentosIndexados[],36,FALSE)</f>
        <v>0</v>
      </c>
      <c r="AI988">
        <f>VLOOKUP(CuentosContados[[#This Row],[Column1]],CuentosIndexados[],37,FALSE)</f>
        <v>0</v>
      </c>
      <c r="AJ988">
        <f>VLOOKUP(CuentosContados[[#This Row],[Column1]],CuentosIndexados[],38,FALSE)</f>
        <v>0</v>
      </c>
      <c r="AK988">
        <f>VLOOKUP(CuentosContados[[#This Row],[Column1]],CuentosIndexados[],39,FALSE)</f>
        <v>0</v>
      </c>
    </row>
    <row r="989" spans="1:37" x14ac:dyDescent="0.25">
      <c r="A989" t="s">
        <v>181</v>
      </c>
      <c r="B989">
        <f>VLOOKUP(CuentosContados[[#This Row],[Column1]],CuentosIndexados[],3,FALSE)</f>
        <v>0</v>
      </c>
      <c r="C989">
        <f>VLOOKUP(CuentosContados[[#This Row],[Column1]],CuentosIndexados[],5,FALSE)</f>
        <v>0</v>
      </c>
      <c r="D989" t="str">
        <f>VLOOKUP(CuentosContados[[#This Row],[Column1]],CuentosIndexados[],6,FALSE)</f>
        <v>envejecimiento</v>
      </c>
      <c r="E989">
        <f>VLOOKUP(CuentosContados[[#This Row],[Column1]],CuentosIndexados[],7,FALSE)</f>
        <v>0</v>
      </c>
      <c r="F989">
        <f>VLOOKUP(CuentosContados[[#This Row],[Column1]],CuentosIndexados[],8,FALSE)</f>
        <v>0</v>
      </c>
      <c r="G989">
        <f>VLOOKUP(CuentosContados[[#This Row],[Column1]],CuentosIndexados[],9,FALSE)</f>
        <v>0</v>
      </c>
      <c r="H989">
        <f>VLOOKUP(CuentosContados[[#This Row],[Column1]],CuentosIndexados[],10,FALSE)</f>
        <v>0</v>
      </c>
      <c r="I989">
        <f>VLOOKUP(CuentosContados[[#This Row],[Column1]],CuentosIndexados[],11,FALSE)</f>
        <v>0</v>
      </c>
      <c r="J989">
        <f>VLOOKUP(CuentosContados[[#This Row],[Column1]],CuentosIndexados[],12,FALSE)</f>
        <v>0</v>
      </c>
      <c r="K989">
        <f>VLOOKUP(CuentosContados[[#This Row],[Column1]],CuentosIndexados[],13,FALSE)</f>
        <v>0</v>
      </c>
      <c r="L989">
        <f>VLOOKUP(CuentosContados[[#This Row],[Column1]],CuentosIndexados[],14,FALSE)</f>
        <v>0</v>
      </c>
      <c r="M989">
        <f>VLOOKUP(CuentosContados[[#This Row],[Column1]],CuentosIndexados[],15,FALSE)</f>
        <v>0</v>
      </c>
      <c r="N989">
        <f>VLOOKUP(CuentosContados[[#This Row],[Column1]],CuentosIndexados[],16,FALSE)</f>
        <v>0</v>
      </c>
      <c r="O989">
        <f>VLOOKUP(CuentosContados[[#This Row],[Column1]],CuentosIndexados[],17,FALSE)</f>
        <v>0</v>
      </c>
      <c r="P989">
        <f>VLOOKUP(CuentosContados[[#This Row],[Column1]],CuentosIndexados[],18,FALSE)</f>
        <v>0</v>
      </c>
      <c r="Q989">
        <f>VLOOKUP(CuentosContados[[#This Row],[Column1]],CuentosIndexados[],19,FALSE)</f>
        <v>0</v>
      </c>
      <c r="R989">
        <f>VLOOKUP(CuentosContados[[#This Row],[Column1]],CuentosIndexados[],20,FALSE)</f>
        <v>0</v>
      </c>
      <c r="S989">
        <f>VLOOKUP(CuentosContados[[#This Row],[Column1]],CuentosIndexados[],21,FALSE)</f>
        <v>0</v>
      </c>
      <c r="T989">
        <f>VLOOKUP(CuentosContados[[#This Row],[Column1]],CuentosIndexados[],22,FALSE)</f>
        <v>0</v>
      </c>
      <c r="U989">
        <f>VLOOKUP(CuentosContados[[#This Row],[Column1]],CuentosIndexados[],23,FALSE)</f>
        <v>0</v>
      </c>
      <c r="V989">
        <f>VLOOKUP(CuentosContados[[#This Row],[Column1]],CuentosIndexados[],24,FALSE)</f>
        <v>0</v>
      </c>
      <c r="W989">
        <f>VLOOKUP(CuentosContados[[#This Row],[Column1]],CuentosIndexados[],25,FALSE)</f>
        <v>0</v>
      </c>
      <c r="X989">
        <f>VLOOKUP(CuentosContados[[#This Row],[Column1]],CuentosIndexados[],26,FALSE)</f>
        <v>0</v>
      </c>
      <c r="Y989">
        <f>VLOOKUP(CuentosContados[[#This Row],[Column1]],CuentosIndexados[],27,FALSE)</f>
        <v>0</v>
      </c>
      <c r="Z989">
        <f>VLOOKUP(CuentosContados[[#This Row],[Column1]],CuentosIndexados[],28,FALSE)</f>
        <v>0</v>
      </c>
      <c r="AA989">
        <f>VLOOKUP(CuentosContados[[#This Row],[Column1]],CuentosIndexados[],29,FALSE)</f>
        <v>0</v>
      </c>
      <c r="AB989">
        <f>VLOOKUP(CuentosContados[[#This Row],[Column1]],CuentosIndexados[],30,FALSE)</f>
        <v>0</v>
      </c>
      <c r="AC989">
        <f>VLOOKUP(CuentosContados[[#This Row],[Column1]],CuentosIndexados[],31,FALSE)</f>
        <v>0</v>
      </c>
      <c r="AD989">
        <f>VLOOKUP(CuentosContados[[#This Row],[Column1]],CuentosIndexados[],32,FALSE)</f>
        <v>0</v>
      </c>
      <c r="AE989">
        <f>VLOOKUP(CuentosContados[[#This Row],[Column1]],CuentosIndexados[],33,FALSE)</f>
        <v>0</v>
      </c>
      <c r="AF989">
        <f>VLOOKUP(CuentosContados[[#This Row],[Column1]],CuentosIndexados[],34,FALSE)</f>
        <v>0</v>
      </c>
      <c r="AG989">
        <f>VLOOKUP(CuentosContados[[#This Row],[Column1]],CuentosIndexados[],35,FALSE)</f>
        <v>0</v>
      </c>
      <c r="AH989">
        <f>VLOOKUP(CuentosContados[[#This Row],[Column1]],CuentosIndexados[],36,FALSE)</f>
        <v>0</v>
      </c>
      <c r="AI989">
        <f>VLOOKUP(CuentosContados[[#This Row],[Column1]],CuentosIndexados[],37,FALSE)</f>
        <v>0</v>
      </c>
      <c r="AJ989">
        <f>VLOOKUP(CuentosContados[[#This Row],[Column1]],CuentosIndexados[],38,FALSE)</f>
        <v>0</v>
      </c>
      <c r="AK989">
        <f>VLOOKUP(CuentosContados[[#This Row],[Column1]],CuentosIndexados[],39,FALSE)</f>
        <v>0</v>
      </c>
    </row>
    <row r="990" spans="1:37" x14ac:dyDescent="0.25">
      <c r="A990" t="s">
        <v>181</v>
      </c>
      <c r="B990">
        <f>VLOOKUP(CuentosContados[[#This Row],[Column1]],CuentosIndexados[],3,FALSE)</f>
        <v>0</v>
      </c>
      <c r="C990">
        <f>VLOOKUP(CuentosContados[[#This Row],[Column1]],CuentosIndexados[],5,FALSE)</f>
        <v>0</v>
      </c>
      <c r="D990" t="str">
        <f>VLOOKUP(CuentosContados[[#This Row],[Column1]],CuentosIndexados[],6,FALSE)</f>
        <v>envejecimiento</v>
      </c>
      <c r="E990">
        <f>VLOOKUP(CuentosContados[[#This Row],[Column1]],CuentosIndexados[],7,FALSE)</f>
        <v>0</v>
      </c>
      <c r="F990">
        <f>VLOOKUP(CuentosContados[[#This Row],[Column1]],CuentosIndexados[],8,FALSE)</f>
        <v>0</v>
      </c>
      <c r="G990">
        <f>VLOOKUP(CuentosContados[[#This Row],[Column1]],CuentosIndexados[],9,FALSE)</f>
        <v>0</v>
      </c>
      <c r="H990">
        <f>VLOOKUP(CuentosContados[[#This Row],[Column1]],CuentosIndexados[],10,FALSE)</f>
        <v>0</v>
      </c>
      <c r="I990">
        <f>VLOOKUP(CuentosContados[[#This Row],[Column1]],CuentosIndexados[],11,FALSE)</f>
        <v>0</v>
      </c>
      <c r="J990">
        <f>VLOOKUP(CuentosContados[[#This Row],[Column1]],CuentosIndexados[],12,FALSE)</f>
        <v>0</v>
      </c>
      <c r="K990">
        <f>VLOOKUP(CuentosContados[[#This Row],[Column1]],CuentosIndexados[],13,FALSE)</f>
        <v>0</v>
      </c>
      <c r="L990">
        <f>VLOOKUP(CuentosContados[[#This Row],[Column1]],CuentosIndexados[],14,FALSE)</f>
        <v>0</v>
      </c>
      <c r="M990">
        <f>VLOOKUP(CuentosContados[[#This Row],[Column1]],CuentosIndexados[],15,FALSE)</f>
        <v>0</v>
      </c>
      <c r="N990">
        <f>VLOOKUP(CuentosContados[[#This Row],[Column1]],CuentosIndexados[],16,FALSE)</f>
        <v>0</v>
      </c>
      <c r="O990">
        <f>VLOOKUP(CuentosContados[[#This Row],[Column1]],CuentosIndexados[],17,FALSE)</f>
        <v>0</v>
      </c>
      <c r="P990">
        <f>VLOOKUP(CuentosContados[[#This Row],[Column1]],CuentosIndexados[],18,FALSE)</f>
        <v>0</v>
      </c>
      <c r="Q990">
        <f>VLOOKUP(CuentosContados[[#This Row],[Column1]],CuentosIndexados[],19,FALSE)</f>
        <v>0</v>
      </c>
      <c r="R990">
        <f>VLOOKUP(CuentosContados[[#This Row],[Column1]],CuentosIndexados[],20,FALSE)</f>
        <v>0</v>
      </c>
      <c r="S990">
        <f>VLOOKUP(CuentosContados[[#This Row],[Column1]],CuentosIndexados[],21,FALSE)</f>
        <v>0</v>
      </c>
      <c r="T990">
        <f>VLOOKUP(CuentosContados[[#This Row],[Column1]],CuentosIndexados[],22,FALSE)</f>
        <v>0</v>
      </c>
      <c r="U990">
        <f>VLOOKUP(CuentosContados[[#This Row],[Column1]],CuentosIndexados[],23,FALSE)</f>
        <v>0</v>
      </c>
      <c r="V990">
        <f>VLOOKUP(CuentosContados[[#This Row],[Column1]],CuentosIndexados[],24,FALSE)</f>
        <v>0</v>
      </c>
      <c r="W990">
        <f>VLOOKUP(CuentosContados[[#This Row],[Column1]],CuentosIndexados[],25,FALSE)</f>
        <v>0</v>
      </c>
      <c r="X990">
        <f>VLOOKUP(CuentosContados[[#This Row],[Column1]],CuentosIndexados[],26,FALSE)</f>
        <v>0</v>
      </c>
      <c r="Y990">
        <f>VLOOKUP(CuentosContados[[#This Row],[Column1]],CuentosIndexados[],27,FALSE)</f>
        <v>0</v>
      </c>
      <c r="Z990">
        <f>VLOOKUP(CuentosContados[[#This Row],[Column1]],CuentosIndexados[],28,FALSE)</f>
        <v>0</v>
      </c>
      <c r="AA990">
        <f>VLOOKUP(CuentosContados[[#This Row],[Column1]],CuentosIndexados[],29,FALSE)</f>
        <v>0</v>
      </c>
      <c r="AB990">
        <f>VLOOKUP(CuentosContados[[#This Row],[Column1]],CuentosIndexados[],30,FALSE)</f>
        <v>0</v>
      </c>
      <c r="AC990">
        <f>VLOOKUP(CuentosContados[[#This Row],[Column1]],CuentosIndexados[],31,FALSE)</f>
        <v>0</v>
      </c>
      <c r="AD990">
        <f>VLOOKUP(CuentosContados[[#This Row],[Column1]],CuentosIndexados[],32,FALSE)</f>
        <v>0</v>
      </c>
      <c r="AE990">
        <f>VLOOKUP(CuentosContados[[#This Row],[Column1]],CuentosIndexados[],33,FALSE)</f>
        <v>0</v>
      </c>
      <c r="AF990">
        <f>VLOOKUP(CuentosContados[[#This Row],[Column1]],CuentosIndexados[],34,FALSE)</f>
        <v>0</v>
      </c>
      <c r="AG990">
        <f>VLOOKUP(CuentosContados[[#This Row],[Column1]],CuentosIndexados[],35,FALSE)</f>
        <v>0</v>
      </c>
      <c r="AH990">
        <f>VLOOKUP(CuentosContados[[#This Row],[Column1]],CuentosIndexados[],36,FALSE)</f>
        <v>0</v>
      </c>
      <c r="AI990">
        <f>VLOOKUP(CuentosContados[[#This Row],[Column1]],CuentosIndexados[],37,FALSE)</f>
        <v>0</v>
      </c>
      <c r="AJ990">
        <f>VLOOKUP(CuentosContados[[#This Row],[Column1]],CuentosIndexados[],38,FALSE)</f>
        <v>0</v>
      </c>
      <c r="AK990">
        <f>VLOOKUP(CuentosContados[[#This Row],[Column1]],CuentosIndexados[],39,FALSE)</f>
        <v>0</v>
      </c>
    </row>
    <row r="991" spans="1:37" x14ac:dyDescent="0.25">
      <c r="A991" t="s">
        <v>181</v>
      </c>
      <c r="B991">
        <f>VLOOKUP(CuentosContados[[#This Row],[Column1]],CuentosIndexados[],3,FALSE)</f>
        <v>0</v>
      </c>
      <c r="C991">
        <f>VLOOKUP(CuentosContados[[#This Row],[Column1]],CuentosIndexados[],5,FALSE)</f>
        <v>0</v>
      </c>
      <c r="D991" t="str">
        <f>VLOOKUP(CuentosContados[[#This Row],[Column1]],CuentosIndexados[],6,FALSE)</f>
        <v>envejecimiento</v>
      </c>
      <c r="E991">
        <f>VLOOKUP(CuentosContados[[#This Row],[Column1]],CuentosIndexados[],7,FALSE)</f>
        <v>0</v>
      </c>
      <c r="F991">
        <f>VLOOKUP(CuentosContados[[#This Row],[Column1]],CuentosIndexados[],8,FALSE)</f>
        <v>0</v>
      </c>
      <c r="G991">
        <f>VLOOKUP(CuentosContados[[#This Row],[Column1]],CuentosIndexados[],9,FALSE)</f>
        <v>0</v>
      </c>
      <c r="H991">
        <f>VLOOKUP(CuentosContados[[#This Row],[Column1]],CuentosIndexados[],10,FALSE)</f>
        <v>0</v>
      </c>
      <c r="I991">
        <f>VLOOKUP(CuentosContados[[#This Row],[Column1]],CuentosIndexados[],11,FALSE)</f>
        <v>0</v>
      </c>
      <c r="J991">
        <f>VLOOKUP(CuentosContados[[#This Row],[Column1]],CuentosIndexados[],12,FALSE)</f>
        <v>0</v>
      </c>
      <c r="K991">
        <f>VLOOKUP(CuentosContados[[#This Row],[Column1]],CuentosIndexados[],13,FALSE)</f>
        <v>0</v>
      </c>
      <c r="L991">
        <f>VLOOKUP(CuentosContados[[#This Row],[Column1]],CuentosIndexados[],14,FALSE)</f>
        <v>0</v>
      </c>
      <c r="M991">
        <f>VLOOKUP(CuentosContados[[#This Row],[Column1]],CuentosIndexados[],15,FALSE)</f>
        <v>0</v>
      </c>
      <c r="N991">
        <f>VLOOKUP(CuentosContados[[#This Row],[Column1]],CuentosIndexados[],16,FALSE)</f>
        <v>0</v>
      </c>
      <c r="O991">
        <f>VLOOKUP(CuentosContados[[#This Row],[Column1]],CuentosIndexados[],17,FALSE)</f>
        <v>0</v>
      </c>
      <c r="P991">
        <f>VLOOKUP(CuentosContados[[#This Row],[Column1]],CuentosIndexados[],18,FALSE)</f>
        <v>0</v>
      </c>
      <c r="Q991">
        <f>VLOOKUP(CuentosContados[[#This Row],[Column1]],CuentosIndexados[],19,FALSE)</f>
        <v>0</v>
      </c>
      <c r="R991">
        <f>VLOOKUP(CuentosContados[[#This Row],[Column1]],CuentosIndexados[],20,FALSE)</f>
        <v>0</v>
      </c>
      <c r="S991">
        <f>VLOOKUP(CuentosContados[[#This Row],[Column1]],CuentosIndexados[],21,FALSE)</f>
        <v>0</v>
      </c>
      <c r="T991">
        <f>VLOOKUP(CuentosContados[[#This Row],[Column1]],CuentosIndexados[],22,FALSE)</f>
        <v>0</v>
      </c>
      <c r="U991">
        <f>VLOOKUP(CuentosContados[[#This Row],[Column1]],CuentosIndexados[],23,FALSE)</f>
        <v>0</v>
      </c>
      <c r="V991">
        <f>VLOOKUP(CuentosContados[[#This Row],[Column1]],CuentosIndexados[],24,FALSE)</f>
        <v>0</v>
      </c>
      <c r="W991">
        <f>VLOOKUP(CuentosContados[[#This Row],[Column1]],CuentosIndexados[],25,FALSE)</f>
        <v>0</v>
      </c>
      <c r="X991">
        <f>VLOOKUP(CuentosContados[[#This Row],[Column1]],CuentosIndexados[],26,FALSE)</f>
        <v>0</v>
      </c>
      <c r="Y991">
        <f>VLOOKUP(CuentosContados[[#This Row],[Column1]],CuentosIndexados[],27,FALSE)</f>
        <v>0</v>
      </c>
      <c r="Z991">
        <f>VLOOKUP(CuentosContados[[#This Row],[Column1]],CuentosIndexados[],28,FALSE)</f>
        <v>0</v>
      </c>
      <c r="AA991">
        <f>VLOOKUP(CuentosContados[[#This Row],[Column1]],CuentosIndexados[],29,FALSE)</f>
        <v>0</v>
      </c>
      <c r="AB991">
        <f>VLOOKUP(CuentosContados[[#This Row],[Column1]],CuentosIndexados[],30,FALSE)</f>
        <v>0</v>
      </c>
      <c r="AC991">
        <f>VLOOKUP(CuentosContados[[#This Row],[Column1]],CuentosIndexados[],31,FALSE)</f>
        <v>0</v>
      </c>
      <c r="AD991">
        <f>VLOOKUP(CuentosContados[[#This Row],[Column1]],CuentosIndexados[],32,FALSE)</f>
        <v>0</v>
      </c>
      <c r="AE991">
        <f>VLOOKUP(CuentosContados[[#This Row],[Column1]],CuentosIndexados[],33,FALSE)</f>
        <v>0</v>
      </c>
      <c r="AF991">
        <f>VLOOKUP(CuentosContados[[#This Row],[Column1]],CuentosIndexados[],34,FALSE)</f>
        <v>0</v>
      </c>
      <c r="AG991">
        <f>VLOOKUP(CuentosContados[[#This Row],[Column1]],CuentosIndexados[],35,FALSE)</f>
        <v>0</v>
      </c>
      <c r="AH991">
        <f>VLOOKUP(CuentosContados[[#This Row],[Column1]],CuentosIndexados[],36,FALSE)</f>
        <v>0</v>
      </c>
      <c r="AI991">
        <f>VLOOKUP(CuentosContados[[#This Row],[Column1]],CuentosIndexados[],37,FALSE)</f>
        <v>0</v>
      </c>
      <c r="AJ991">
        <f>VLOOKUP(CuentosContados[[#This Row],[Column1]],CuentosIndexados[],38,FALSE)</f>
        <v>0</v>
      </c>
      <c r="AK991">
        <f>VLOOKUP(CuentosContados[[#This Row],[Column1]],CuentosIndexados[],39,FALSE)</f>
        <v>0</v>
      </c>
    </row>
    <row r="992" spans="1:37" x14ac:dyDescent="0.25">
      <c r="A992" t="s">
        <v>181</v>
      </c>
      <c r="B992">
        <f>VLOOKUP(CuentosContados[[#This Row],[Column1]],CuentosIndexados[],3,FALSE)</f>
        <v>0</v>
      </c>
      <c r="C992">
        <f>VLOOKUP(CuentosContados[[#This Row],[Column1]],CuentosIndexados[],5,FALSE)</f>
        <v>0</v>
      </c>
      <c r="D992" t="str">
        <f>VLOOKUP(CuentosContados[[#This Row],[Column1]],CuentosIndexados[],6,FALSE)</f>
        <v>envejecimiento</v>
      </c>
      <c r="E992">
        <f>VLOOKUP(CuentosContados[[#This Row],[Column1]],CuentosIndexados[],7,FALSE)</f>
        <v>0</v>
      </c>
      <c r="F992">
        <f>VLOOKUP(CuentosContados[[#This Row],[Column1]],CuentosIndexados[],8,FALSE)</f>
        <v>0</v>
      </c>
      <c r="G992">
        <f>VLOOKUP(CuentosContados[[#This Row],[Column1]],CuentosIndexados[],9,FALSE)</f>
        <v>0</v>
      </c>
      <c r="H992">
        <f>VLOOKUP(CuentosContados[[#This Row],[Column1]],CuentosIndexados[],10,FALSE)</f>
        <v>0</v>
      </c>
      <c r="I992">
        <f>VLOOKUP(CuentosContados[[#This Row],[Column1]],CuentosIndexados[],11,FALSE)</f>
        <v>0</v>
      </c>
      <c r="J992">
        <f>VLOOKUP(CuentosContados[[#This Row],[Column1]],CuentosIndexados[],12,FALSE)</f>
        <v>0</v>
      </c>
      <c r="K992">
        <f>VLOOKUP(CuentosContados[[#This Row],[Column1]],CuentosIndexados[],13,FALSE)</f>
        <v>0</v>
      </c>
      <c r="L992">
        <f>VLOOKUP(CuentosContados[[#This Row],[Column1]],CuentosIndexados[],14,FALSE)</f>
        <v>0</v>
      </c>
      <c r="M992">
        <f>VLOOKUP(CuentosContados[[#This Row],[Column1]],CuentosIndexados[],15,FALSE)</f>
        <v>0</v>
      </c>
      <c r="N992">
        <f>VLOOKUP(CuentosContados[[#This Row],[Column1]],CuentosIndexados[],16,FALSE)</f>
        <v>0</v>
      </c>
      <c r="O992">
        <f>VLOOKUP(CuentosContados[[#This Row],[Column1]],CuentosIndexados[],17,FALSE)</f>
        <v>0</v>
      </c>
      <c r="P992">
        <f>VLOOKUP(CuentosContados[[#This Row],[Column1]],CuentosIndexados[],18,FALSE)</f>
        <v>0</v>
      </c>
      <c r="Q992">
        <f>VLOOKUP(CuentosContados[[#This Row],[Column1]],CuentosIndexados[],19,FALSE)</f>
        <v>0</v>
      </c>
      <c r="R992">
        <f>VLOOKUP(CuentosContados[[#This Row],[Column1]],CuentosIndexados[],20,FALSE)</f>
        <v>0</v>
      </c>
      <c r="S992">
        <f>VLOOKUP(CuentosContados[[#This Row],[Column1]],CuentosIndexados[],21,FALSE)</f>
        <v>0</v>
      </c>
      <c r="T992">
        <f>VLOOKUP(CuentosContados[[#This Row],[Column1]],CuentosIndexados[],22,FALSE)</f>
        <v>0</v>
      </c>
      <c r="U992">
        <f>VLOOKUP(CuentosContados[[#This Row],[Column1]],CuentosIndexados[],23,FALSE)</f>
        <v>0</v>
      </c>
      <c r="V992">
        <f>VLOOKUP(CuentosContados[[#This Row],[Column1]],CuentosIndexados[],24,FALSE)</f>
        <v>0</v>
      </c>
      <c r="W992">
        <f>VLOOKUP(CuentosContados[[#This Row],[Column1]],CuentosIndexados[],25,FALSE)</f>
        <v>0</v>
      </c>
      <c r="X992">
        <f>VLOOKUP(CuentosContados[[#This Row],[Column1]],CuentosIndexados[],26,FALSE)</f>
        <v>0</v>
      </c>
      <c r="Y992">
        <f>VLOOKUP(CuentosContados[[#This Row],[Column1]],CuentosIndexados[],27,FALSE)</f>
        <v>0</v>
      </c>
      <c r="Z992">
        <f>VLOOKUP(CuentosContados[[#This Row],[Column1]],CuentosIndexados[],28,FALSE)</f>
        <v>0</v>
      </c>
      <c r="AA992">
        <f>VLOOKUP(CuentosContados[[#This Row],[Column1]],CuentosIndexados[],29,FALSE)</f>
        <v>0</v>
      </c>
      <c r="AB992">
        <f>VLOOKUP(CuentosContados[[#This Row],[Column1]],CuentosIndexados[],30,FALSE)</f>
        <v>0</v>
      </c>
      <c r="AC992">
        <f>VLOOKUP(CuentosContados[[#This Row],[Column1]],CuentosIndexados[],31,FALSE)</f>
        <v>0</v>
      </c>
      <c r="AD992">
        <f>VLOOKUP(CuentosContados[[#This Row],[Column1]],CuentosIndexados[],32,FALSE)</f>
        <v>0</v>
      </c>
      <c r="AE992">
        <f>VLOOKUP(CuentosContados[[#This Row],[Column1]],CuentosIndexados[],33,FALSE)</f>
        <v>0</v>
      </c>
      <c r="AF992">
        <f>VLOOKUP(CuentosContados[[#This Row],[Column1]],CuentosIndexados[],34,FALSE)</f>
        <v>0</v>
      </c>
      <c r="AG992">
        <f>VLOOKUP(CuentosContados[[#This Row],[Column1]],CuentosIndexados[],35,FALSE)</f>
        <v>0</v>
      </c>
      <c r="AH992">
        <f>VLOOKUP(CuentosContados[[#This Row],[Column1]],CuentosIndexados[],36,FALSE)</f>
        <v>0</v>
      </c>
      <c r="AI992">
        <f>VLOOKUP(CuentosContados[[#This Row],[Column1]],CuentosIndexados[],37,FALSE)</f>
        <v>0</v>
      </c>
      <c r="AJ992">
        <f>VLOOKUP(CuentosContados[[#This Row],[Column1]],CuentosIndexados[],38,FALSE)</f>
        <v>0</v>
      </c>
      <c r="AK992">
        <f>VLOOKUP(CuentosContados[[#This Row],[Column1]],CuentosIndexados[],39,FALSE)</f>
        <v>0</v>
      </c>
    </row>
    <row r="993" spans="1:37" x14ac:dyDescent="0.25">
      <c r="A993" t="s">
        <v>181</v>
      </c>
      <c r="B993">
        <f>VLOOKUP(CuentosContados[[#This Row],[Column1]],CuentosIndexados[],3,FALSE)</f>
        <v>0</v>
      </c>
      <c r="C993">
        <f>VLOOKUP(CuentosContados[[#This Row],[Column1]],CuentosIndexados[],5,FALSE)</f>
        <v>0</v>
      </c>
      <c r="D993" t="str">
        <f>VLOOKUP(CuentosContados[[#This Row],[Column1]],CuentosIndexados[],6,FALSE)</f>
        <v>envejecimiento</v>
      </c>
      <c r="E993">
        <f>VLOOKUP(CuentosContados[[#This Row],[Column1]],CuentosIndexados[],7,FALSE)</f>
        <v>0</v>
      </c>
      <c r="F993">
        <f>VLOOKUP(CuentosContados[[#This Row],[Column1]],CuentosIndexados[],8,FALSE)</f>
        <v>0</v>
      </c>
      <c r="G993">
        <f>VLOOKUP(CuentosContados[[#This Row],[Column1]],CuentosIndexados[],9,FALSE)</f>
        <v>0</v>
      </c>
      <c r="H993">
        <f>VLOOKUP(CuentosContados[[#This Row],[Column1]],CuentosIndexados[],10,FALSE)</f>
        <v>0</v>
      </c>
      <c r="I993">
        <f>VLOOKUP(CuentosContados[[#This Row],[Column1]],CuentosIndexados[],11,FALSE)</f>
        <v>0</v>
      </c>
      <c r="J993">
        <f>VLOOKUP(CuentosContados[[#This Row],[Column1]],CuentosIndexados[],12,FALSE)</f>
        <v>0</v>
      </c>
      <c r="K993">
        <f>VLOOKUP(CuentosContados[[#This Row],[Column1]],CuentosIndexados[],13,FALSE)</f>
        <v>0</v>
      </c>
      <c r="L993">
        <f>VLOOKUP(CuentosContados[[#This Row],[Column1]],CuentosIndexados[],14,FALSE)</f>
        <v>0</v>
      </c>
      <c r="M993">
        <f>VLOOKUP(CuentosContados[[#This Row],[Column1]],CuentosIndexados[],15,FALSE)</f>
        <v>0</v>
      </c>
      <c r="N993">
        <f>VLOOKUP(CuentosContados[[#This Row],[Column1]],CuentosIndexados[],16,FALSE)</f>
        <v>0</v>
      </c>
      <c r="O993">
        <f>VLOOKUP(CuentosContados[[#This Row],[Column1]],CuentosIndexados[],17,FALSE)</f>
        <v>0</v>
      </c>
      <c r="P993">
        <f>VLOOKUP(CuentosContados[[#This Row],[Column1]],CuentosIndexados[],18,FALSE)</f>
        <v>0</v>
      </c>
      <c r="Q993">
        <f>VLOOKUP(CuentosContados[[#This Row],[Column1]],CuentosIndexados[],19,FALSE)</f>
        <v>0</v>
      </c>
      <c r="R993">
        <f>VLOOKUP(CuentosContados[[#This Row],[Column1]],CuentosIndexados[],20,FALSE)</f>
        <v>0</v>
      </c>
      <c r="S993">
        <f>VLOOKUP(CuentosContados[[#This Row],[Column1]],CuentosIndexados[],21,FALSE)</f>
        <v>0</v>
      </c>
      <c r="T993">
        <f>VLOOKUP(CuentosContados[[#This Row],[Column1]],CuentosIndexados[],22,FALSE)</f>
        <v>0</v>
      </c>
      <c r="U993">
        <f>VLOOKUP(CuentosContados[[#This Row],[Column1]],CuentosIndexados[],23,FALSE)</f>
        <v>0</v>
      </c>
      <c r="V993">
        <f>VLOOKUP(CuentosContados[[#This Row],[Column1]],CuentosIndexados[],24,FALSE)</f>
        <v>0</v>
      </c>
      <c r="W993">
        <f>VLOOKUP(CuentosContados[[#This Row],[Column1]],CuentosIndexados[],25,FALSE)</f>
        <v>0</v>
      </c>
      <c r="X993">
        <f>VLOOKUP(CuentosContados[[#This Row],[Column1]],CuentosIndexados[],26,FALSE)</f>
        <v>0</v>
      </c>
      <c r="Y993">
        <f>VLOOKUP(CuentosContados[[#This Row],[Column1]],CuentosIndexados[],27,FALSE)</f>
        <v>0</v>
      </c>
      <c r="Z993">
        <f>VLOOKUP(CuentosContados[[#This Row],[Column1]],CuentosIndexados[],28,FALSE)</f>
        <v>0</v>
      </c>
      <c r="AA993">
        <f>VLOOKUP(CuentosContados[[#This Row],[Column1]],CuentosIndexados[],29,FALSE)</f>
        <v>0</v>
      </c>
      <c r="AB993">
        <f>VLOOKUP(CuentosContados[[#This Row],[Column1]],CuentosIndexados[],30,FALSE)</f>
        <v>0</v>
      </c>
      <c r="AC993">
        <f>VLOOKUP(CuentosContados[[#This Row],[Column1]],CuentosIndexados[],31,FALSE)</f>
        <v>0</v>
      </c>
      <c r="AD993">
        <f>VLOOKUP(CuentosContados[[#This Row],[Column1]],CuentosIndexados[],32,FALSE)</f>
        <v>0</v>
      </c>
      <c r="AE993">
        <f>VLOOKUP(CuentosContados[[#This Row],[Column1]],CuentosIndexados[],33,FALSE)</f>
        <v>0</v>
      </c>
      <c r="AF993">
        <f>VLOOKUP(CuentosContados[[#This Row],[Column1]],CuentosIndexados[],34,FALSE)</f>
        <v>0</v>
      </c>
      <c r="AG993">
        <f>VLOOKUP(CuentosContados[[#This Row],[Column1]],CuentosIndexados[],35,FALSE)</f>
        <v>0</v>
      </c>
      <c r="AH993">
        <f>VLOOKUP(CuentosContados[[#This Row],[Column1]],CuentosIndexados[],36,FALSE)</f>
        <v>0</v>
      </c>
      <c r="AI993">
        <f>VLOOKUP(CuentosContados[[#This Row],[Column1]],CuentosIndexados[],37,FALSE)</f>
        <v>0</v>
      </c>
      <c r="AJ993">
        <f>VLOOKUP(CuentosContados[[#This Row],[Column1]],CuentosIndexados[],38,FALSE)</f>
        <v>0</v>
      </c>
      <c r="AK993">
        <f>VLOOKUP(CuentosContados[[#This Row],[Column1]],CuentosIndexados[],39,FALSE)</f>
        <v>0</v>
      </c>
    </row>
    <row r="994" spans="1:37" x14ac:dyDescent="0.25">
      <c r="A994" t="s">
        <v>181</v>
      </c>
      <c r="B994">
        <f>VLOOKUP(CuentosContados[[#This Row],[Column1]],CuentosIndexados[],3,FALSE)</f>
        <v>0</v>
      </c>
      <c r="C994">
        <f>VLOOKUP(CuentosContados[[#This Row],[Column1]],CuentosIndexados[],5,FALSE)</f>
        <v>0</v>
      </c>
      <c r="D994" t="str">
        <f>VLOOKUP(CuentosContados[[#This Row],[Column1]],CuentosIndexados[],6,FALSE)</f>
        <v>envejecimiento</v>
      </c>
      <c r="E994">
        <f>VLOOKUP(CuentosContados[[#This Row],[Column1]],CuentosIndexados[],7,FALSE)</f>
        <v>0</v>
      </c>
      <c r="F994">
        <f>VLOOKUP(CuentosContados[[#This Row],[Column1]],CuentosIndexados[],8,FALSE)</f>
        <v>0</v>
      </c>
      <c r="G994">
        <f>VLOOKUP(CuentosContados[[#This Row],[Column1]],CuentosIndexados[],9,FALSE)</f>
        <v>0</v>
      </c>
      <c r="H994">
        <f>VLOOKUP(CuentosContados[[#This Row],[Column1]],CuentosIndexados[],10,FALSE)</f>
        <v>0</v>
      </c>
      <c r="I994">
        <f>VLOOKUP(CuentosContados[[#This Row],[Column1]],CuentosIndexados[],11,FALSE)</f>
        <v>0</v>
      </c>
      <c r="J994">
        <f>VLOOKUP(CuentosContados[[#This Row],[Column1]],CuentosIndexados[],12,FALSE)</f>
        <v>0</v>
      </c>
      <c r="K994">
        <f>VLOOKUP(CuentosContados[[#This Row],[Column1]],CuentosIndexados[],13,FALSE)</f>
        <v>0</v>
      </c>
      <c r="L994">
        <f>VLOOKUP(CuentosContados[[#This Row],[Column1]],CuentosIndexados[],14,FALSE)</f>
        <v>0</v>
      </c>
      <c r="M994">
        <f>VLOOKUP(CuentosContados[[#This Row],[Column1]],CuentosIndexados[],15,FALSE)</f>
        <v>0</v>
      </c>
      <c r="N994">
        <f>VLOOKUP(CuentosContados[[#This Row],[Column1]],CuentosIndexados[],16,FALSE)</f>
        <v>0</v>
      </c>
      <c r="O994">
        <f>VLOOKUP(CuentosContados[[#This Row],[Column1]],CuentosIndexados[],17,FALSE)</f>
        <v>0</v>
      </c>
      <c r="P994">
        <f>VLOOKUP(CuentosContados[[#This Row],[Column1]],CuentosIndexados[],18,FALSE)</f>
        <v>0</v>
      </c>
      <c r="Q994">
        <f>VLOOKUP(CuentosContados[[#This Row],[Column1]],CuentosIndexados[],19,FALSE)</f>
        <v>0</v>
      </c>
      <c r="R994">
        <f>VLOOKUP(CuentosContados[[#This Row],[Column1]],CuentosIndexados[],20,FALSE)</f>
        <v>0</v>
      </c>
      <c r="S994">
        <f>VLOOKUP(CuentosContados[[#This Row],[Column1]],CuentosIndexados[],21,FALSE)</f>
        <v>0</v>
      </c>
      <c r="T994">
        <f>VLOOKUP(CuentosContados[[#This Row],[Column1]],CuentosIndexados[],22,FALSE)</f>
        <v>0</v>
      </c>
      <c r="U994">
        <f>VLOOKUP(CuentosContados[[#This Row],[Column1]],CuentosIndexados[],23,FALSE)</f>
        <v>0</v>
      </c>
      <c r="V994">
        <f>VLOOKUP(CuentosContados[[#This Row],[Column1]],CuentosIndexados[],24,FALSE)</f>
        <v>0</v>
      </c>
      <c r="W994">
        <f>VLOOKUP(CuentosContados[[#This Row],[Column1]],CuentosIndexados[],25,FALSE)</f>
        <v>0</v>
      </c>
      <c r="X994">
        <f>VLOOKUP(CuentosContados[[#This Row],[Column1]],CuentosIndexados[],26,FALSE)</f>
        <v>0</v>
      </c>
      <c r="Y994">
        <f>VLOOKUP(CuentosContados[[#This Row],[Column1]],CuentosIndexados[],27,FALSE)</f>
        <v>0</v>
      </c>
      <c r="Z994">
        <f>VLOOKUP(CuentosContados[[#This Row],[Column1]],CuentosIndexados[],28,FALSE)</f>
        <v>0</v>
      </c>
      <c r="AA994">
        <f>VLOOKUP(CuentosContados[[#This Row],[Column1]],CuentosIndexados[],29,FALSE)</f>
        <v>0</v>
      </c>
      <c r="AB994">
        <f>VLOOKUP(CuentosContados[[#This Row],[Column1]],CuentosIndexados[],30,FALSE)</f>
        <v>0</v>
      </c>
      <c r="AC994">
        <f>VLOOKUP(CuentosContados[[#This Row],[Column1]],CuentosIndexados[],31,FALSE)</f>
        <v>0</v>
      </c>
      <c r="AD994">
        <f>VLOOKUP(CuentosContados[[#This Row],[Column1]],CuentosIndexados[],32,FALSE)</f>
        <v>0</v>
      </c>
      <c r="AE994">
        <f>VLOOKUP(CuentosContados[[#This Row],[Column1]],CuentosIndexados[],33,FALSE)</f>
        <v>0</v>
      </c>
      <c r="AF994">
        <f>VLOOKUP(CuentosContados[[#This Row],[Column1]],CuentosIndexados[],34,FALSE)</f>
        <v>0</v>
      </c>
      <c r="AG994">
        <f>VLOOKUP(CuentosContados[[#This Row],[Column1]],CuentosIndexados[],35,FALSE)</f>
        <v>0</v>
      </c>
      <c r="AH994">
        <f>VLOOKUP(CuentosContados[[#This Row],[Column1]],CuentosIndexados[],36,FALSE)</f>
        <v>0</v>
      </c>
      <c r="AI994">
        <f>VLOOKUP(CuentosContados[[#This Row],[Column1]],CuentosIndexados[],37,FALSE)</f>
        <v>0</v>
      </c>
      <c r="AJ994">
        <f>VLOOKUP(CuentosContados[[#This Row],[Column1]],CuentosIndexados[],38,FALSE)</f>
        <v>0</v>
      </c>
      <c r="AK994">
        <f>VLOOKUP(CuentosContados[[#This Row],[Column1]],CuentosIndexados[],39,FALSE)</f>
        <v>0</v>
      </c>
    </row>
    <row r="995" spans="1:37" x14ac:dyDescent="0.25">
      <c r="A995" t="s">
        <v>181</v>
      </c>
      <c r="B995">
        <f>VLOOKUP(CuentosContados[[#This Row],[Column1]],CuentosIndexados[],3,FALSE)</f>
        <v>0</v>
      </c>
      <c r="C995">
        <f>VLOOKUP(CuentosContados[[#This Row],[Column1]],CuentosIndexados[],5,FALSE)</f>
        <v>0</v>
      </c>
      <c r="D995" t="str">
        <f>VLOOKUP(CuentosContados[[#This Row],[Column1]],CuentosIndexados[],6,FALSE)</f>
        <v>envejecimiento</v>
      </c>
      <c r="E995">
        <f>VLOOKUP(CuentosContados[[#This Row],[Column1]],CuentosIndexados[],7,FALSE)</f>
        <v>0</v>
      </c>
      <c r="F995">
        <f>VLOOKUP(CuentosContados[[#This Row],[Column1]],CuentosIndexados[],8,FALSE)</f>
        <v>0</v>
      </c>
      <c r="G995">
        <f>VLOOKUP(CuentosContados[[#This Row],[Column1]],CuentosIndexados[],9,FALSE)</f>
        <v>0</v>
      </c>
      <c r="H995">
        <f>VLOOKUP(CuentosContados[[#This Row],[Column1]],CuentosIndexados[],10,FALSE)</f>
        <v>0</v>
      </c>
      <c r="I995">
        <f>VLOOKUP(CuentosContados[[#This Row],[Column1]],CuentosIndexados[],11,FALSE)</f>
        <v>0</v>
      </c>
      <c r="J995">
        <f>VLOOKUP(CuentosContados[[#This Row],[Column1]],CuentosIndexados[],12,FALSE)</f>
        <v>0</v>
      </c>
      <c r="K995">
        <f>VLOOKUP(CuentosContados[[#This Row],[Column1]],CuentosIndexados[],13,FALSE)</f>
        <v>0</v>
      </c>
      <c r="L995">
        <f>VLOOKUP(CuentosContados[[#This Row],[Column1]],CuentosIndexados[],14,FALSE)</f>
        <v>0</v>
      </c>
      <c r="M995">
        <f>VLOOKUP(CuentosContados[[#This Row],[Column1]],CuentosIndexados[],15,FALSE)</f>
        <v>0</v>
      </c>
      <c r="N995">
        <f>VLOOKUP(CuentosContados[[#This Row],[Column1]],CuentosIndexados[],16,FALSE)</f>
        <v>0</v>
      </c>
      <c r="O995">
        <f>VLOOKUP(CuentosContados[[#This Row],[Column1]],CuentosIndexados[],17,FALSE)</f>
        <v>0</v>
      </c>
      <c r="P995">
        <f>VLOOKUP(CuentosContados[[#This Row],[Column1]],CuentosIndexados[],18,FALSE)</f>
        <v>0</v>
      </c>
      <c r="Q995">
        <f>VLOOKUP(CuentosContados[[#This Row],[Column1]],CuentosIndexados[],19,FALSE)</f>
        <v>0</v>
      </c>
      <c r="R995">
        <f>VLOOKUP(CuentosContados[[#This Row],[Column1]],CuentosIndexados[],20,FALSE)</f>
        <v>0</v>
      </c>
      <c r="S995">
        <f>VLOOKUP(CuentosContados[[#This Row],[Column1]],CuentosIndexados[],21,FALSE)</f>
        <v>0</v>
      </c>
      <c r="T995">
        <f>VLOOKUP(CuentosContados[[#This Row],[Column1]],CuentosIndexados[],22,FALSE)</f>
        <v>0</v>
      </c>
      <c r="U995">
        <f>VLOOKUP(CuentosContados[[#This Row],[Column1]],CuentosIndexados[],23,FALSE)</f>
        <v>0</v>
      </c>
      <c r="V995">
        <f>VLOOKUP(CuentosContados[[#This Row],[Column1]],CuentosIndexados[],24,FALSE)</f>
        <v>0</v>
      </c>
      <c r="W995">
        <f>VLOOKUP(CuentosContados[[#This Row],[Column1]],CuentosIndexados[],25,FALSE)</f>
        <v>0</v>
      </c>
      <c r="X995">
        <f>VLOOKUP(CuentosContados[[#This Row],[Column1]],CuentosIndexados[],26,FALSE)</f>
        <v>0</v>
      </c>
      <c r="Y995">
        <f>VLOOKUP(CuentosContados[[#This Row],[Column1]],CuentosIndexados[],27,FALSE)</f>
        <v>0</v>
      </c>
      <c r="Z995">
        <f>VLOOKUP(CuentosContados[[#This Row],[Column1]],CuentosIndexados[],28,FALSE)</f>
        <v>0</v>
      </c>
      <c r="AA995">
        <f>VLOOKUP(CuentosContados[[#This Row],[Column1]],CuentosIndexados[],29,FALSE)</f>
        <v>0</v>
      </c>
      <c r="AB995">
        <f>VLOOKUP(CuentosContados[[#This Row],[Column1]],CuentosIndexados[],30,FALSE)</f>
        <v>0</v>
      </c>
      <c r="AC995">
        <f>VLOOKUP(CuentosContados[[#This Row],[Column1]],CuentosIndexados[],31,FALSE)</f>
        <v>0</v>
      </c>
      <c r="AD995">
        <f>VLOOKUP(CuentosContados[[#This Row],[Column1]],CuentosIndexados[],32,FALSE)</f>
        <v>0</v>
      </c>
      <c r="AE995">
        <f>VLOOKUP(CuentosContados[[#This Row],[Column1]],CuentosIndexados[],33,FALSE)</f>
        <v>0</v>
      </c>
      <c r="AF995">
        <f>VLOOKUP(CuentosContados[[#This Row],[Column1]],CuentosIndexados[],34,FALSE)</f>
        <v>0</v>
      </c>
      <c r="AG995">
        <f>VLOOKUP(CuentosContados[[#This Row],[Column1]],CuentosIndexados[],35,FALSE)</f>
        <v>0</v>
      </c>
      <c r="AH995">
        <f>VLOOKUP(CuentosContados[[#This Row],[Column1]],CuentosIndexados[],36,FALSE)</f>
        <v>0</v>
      </c>
      <c r="AI995">
        <f>VLOOKUP(CuentosContados[[#This Row],[Column1]],CuentosIndexados[],37,FALSE)</f>
        <v>0</v>
      </c>
      <c r="AJ995">
        <f>VLOOKUP(CuentosContados[[#This Row],[Column1]],CuentosIndexados[],38,FALSE)</f>
        <v>0</v>
      </c>
      <c r="AK995">
        <f>VLOOKUP(CuentosContados[[#This Row],[Column1]],CuentosIndexados[],39,FALSE)</f>
        <v>0</v>
      </c>
    </row>
    <row r="996" spans="1:37" x14ac:dyDescent="0.25">
      <c r="A996" t="s">
        <v>181</v>
      </c>
      <c r="B996">
        <f>VLOOKUP(CuentosContados[[#This Row],[Column1]],CuentosIndexados[],3,FALSE)</f>
        <v>0</v>
      </c>
      <c r="C996">
        <f>VLOOKUP(CuentosContados[[#This Row],[Column1]],CuentosIndexados[],5,FALSE)</f>
        <v>0</v>
      </c>
      <c r="D996" t="str">
        <f>VLOOKUP(CuentosContados[[#This Row],[Column1]],CuentosIndexados[],6,FALSE)</f>
        <v>envejecimiento</v>
      </c>
      <c r="E996">
        <f>VLOOKUP(CuentosContados[[#This Row],[Column1]],CuentosIndexados[],7,FALSE)</f>
        <v>0</v>
      </c>
      <c r="F996">
        <f>VLOOKUP(CuentosContados[[#This Row],[Column1]],CuentosIndexados[],8,FALSE)</f>
        <v>0</v>
      </c>
      <c r="G996">
        <f>VLOOKUP(CuentosContados[[#This Row],[Column1]],CuentosIndexados[],9,FALSE)</f>
        <v>0</v>
      </c>
      <c r="H996">
        <f>VLOOKUP(CuentosContados[[#This Row],[Column1]],CuentosIndexados[],10,FALSE)</f>
        <v>0</v>
      </c>
      <c r="I996">
        <f>VLOOKUP(CuentosContados[[#This Row],[Column1]],CuentosIndexados[],11,FALSE)</f>
        <v>0</v>
      </c>
      <c r="J996">
        <f>VLOOKUP(CuentosContados[[#This Row],[Column1]],CuentosIndexados[],12,FALSE)</f>
        <v>0</v>
      </c>
      <c r="K996">
        <f>VLOOKUP(CuentosContados[[#This Row],[Column1]],CuentosIndexados[],13,FALSE)</f>
        <v>0</v>
      </c>
      <c r="L996">
        <f>VLOOKUP(CuentosContados[[#This Row],[Column1]],CuentosIndexados[],14,FALSE)</f>
        <v>0</v>
      </c>
      <c r="M996">
        <f>VLOOKUP(CuentosContados[[#This Row],[Column1]],CuentosIndexados[],15,FALSE)</f>
        <v>0</v>
      </c>
      <c r="N996">
        <f>VLOOKUP(CuentosContados[[#This Row],[Column1]],CuentosIndexados[],16,FALSE)</f>
        <v>0</v>
      </c>
      <c r="O996">
        <f>VLOOKUP(CuentosContados[[#This Row],[Column1]],CuentosIndexados[],17,FALSE)</f>
        <v>0</v>
      </c>
      <c r="P996">
        <f>VLOOKUP(CuentosContados[[#This Row],[Column1]],CuentosIndexados[],18,FALSE)</f>
        <v>0</v>
      </c>
      <c r="Q996">
        <f>VLOOKUP(CuentosContados[[#This Row],[Column1]],CuentosIndexados[],19,FALSE)</f>
        <v>0</v>
      </c>
      <c r="R996">
        <f>VLOOKUP(CuentosContados[[#This Row],[Column1]],CuentosIndexados[],20,FALSE)</f>
        <v>0</v>
      </c>
      <c r="S996">
        <f>VLOOKUP(CuentosContados[[#This Row],[Column1]],CuentosIndexados[],21,FALSE)</f>
        <v>0</v>
      </c>
      <c r="T996">
        <f>VLOOKUP(CuentosContados[[#This Row],[Column1]],CuentosIndexados[],22,FALSE)</f>
        <v>0</v>
      </c>
      <c r="U996">
        <f>VLOOKUP(CuentosContados[[#This Row],[Column1]],CuentosIndexados[],23,FALSE)</f>
        <v>0</v>
      </c>
      <c r="V996">
        <f>VLOOKUP(CuentosContados[[#This Row],[Column1]],CuentosIndexados[],24,FALSE)</f>
        <v>0</v>
      </c>
      <c r="W996">
        <f>VLOOKUP(CuentosContados[[#This Row],[Column1]],CuentosIndexados[],25,FALSE)</f>
        <v>0</v>
      </c>
      <c r="X996">
        <f>VLOOKUP(CuentosContados[[#This Row],[Column1]],CuentosIndexados[],26,FALSE)</f>
        <v>0</v>
      </c>
      <c r="Y996">
        <f>VLOOKUP(CuentosContados[[#This Row],[Column1]],CuentosIndexados[],27,FALSE)</f>
        <v>0</v>
      </c>
      <c r="Z996">
        <f>VLOOKUP(CuentosContados[[#This Row],[Column1]],CuentosIndexados[],28,FALSE)</f>
        <v>0</v>
      </c>
      <c r="AA996">
        <f>VLOOKUP(CuentosContados[[#This Row],[Column1]],CuentosIndexados[],29,FALSE)</f>
        <v>0</v>
      </c>
      <c r="AB996">
        <f>VLOOKUP(CuentosContados[[#This Row],[Column1]],CuentosIndexados[],30,FALSE)</f>
        <v>0</v>
      </c>
      <c r="AC996">
        <f>VLOOKUP(CuentosContados[[#This Row],[Column1]],CuentosIndexados[],31,FALSE)</f>
        <v>0</v>
      </c>
      <c r="AD996">
        <f>VLOOKUP(CuentosContados[[#This Row],[Column1]],CuentosIndexados[],32,FALSE)</f>
        <v>0</v>
      </c>
      <c r="AE996">
        <f>VLOOKUP(CuentosContados[[#This Row],[Column1]],CuentosIndexados[],33,FALSE)</f>
        <v>0</v>
      </c>
      <c r="AF996">
        <f>VLOOKUP(CuentosContados[[#This Row],[Column1]],CuentosIndexados[],34,FALSE)</f>
        <v>0</v>
      </c>
      <c r="AG996">
        <f>VLOOKUP(CuentosContados[[#This Row],[Column1]],CuentosIndexados[],35,FALSE)</f>
        <v>0</v>
      </c>
      <c r="AH996">
        <f>VLOOKUP(CuentosContados[[#This Row],[Column1]],CuentosIndexados[],36,FALSE)</f>
        <v>0</v>
      </c>
      <c r="AI996">
        <f>VLOOKUP(CuentosContados[[#This Row],[Column1]],CuentosIndexados[],37,FALSE)</f>
        <v>0</v>
      </c>
      <c r="AJ996">
        <f>VLOOKUP(CuentosContados[[#This Row],[Column1]],CuentosIndexados[],38,FALSE)</f>
        <v>0</v>
      </c>
      <c r="AK996">
        <f>VLOOKUP(CuentosContados[[#This Row],[Column1]],CuentosIndexados[],39,FALSE)</f>
        <v>0</v>
      </c>
    </row>
    <row r="997" spans="1:37" x14ac:dyDescent="0.25">
      <c r="A997" t="s">
        <v>181</v>
      </c>
      <c r="B997">
        <f>VLOOKUP(CuentosContados[[#This Row],[Column1]],CuentosIndexados[],3,FALSE)</f>
        <v>0</v>
      </c>
      <c r="C997">
        <f>VLOOKUP(CuentosContados[[#This Row],[Column1]],CuentosIndexados[],5,FALSE)</f>
        <v>0</v>
      </c>
      <c r="D997" t="str">
        <f>VLOOKUP(CuentosContados[[#This Row],[Column1]],CuentosIndexados[],6,FALSE)</f>
        <v>envejecimiento</v>
      </c>
      <c r="E997">
        <f>VLOOKUP(CuentosContados[[#This Row],[Column1]],CuentosIndexados[],7,FALSE)</f>
        <v>0</v>
      </c>
      <c r="F997">
        <f>VLOOKUP(CuentosContados[[#This Row],[Column1]],CuentosIndexados[],8,FALSE)</f>
        <v>0</v>
      </c>
      <c r="G997">
        <f>VLOOKUP(CuentosContados[[#This Row],[Column1]],CuentosIndexados[],9,FALSE)</f>
        <v>0</v>
      </c>
      <c r="H997">
        <f>VLOOKUP(CuentosContados[[#This Row],[Column1]],CuentosIndexados[],10,FALSE)</f>
        <v>0</v>
      </c>
      <c r="I997">
        <f>VLOOKUP(CuentosContados[[#This Row],[Column1]],CuentosIndexados[],11,FALSE)</f>
        <v>0</v>
      </c>
      <c r="J997">
        <f>VLOOKUP(CuentosContados[[#This Row],[Column1]],CuentosIndexados[],12,FALSE)</f>
        <v>0</v>
      </c>
      <c r="K997">
        <f>VLOOKUP(CuentosContados[[#This Row],[Column1]],CuentosIndexados[],13,FALSE)</f>
        <v>0</v>
      </c>
      <c r="L997">
        <f>VLOOKUP(CuentosContados[[#This Row],[Column1]],CuentosIndexados[],14,FALSE)</f>
        <v>0</v>
      </c>
      <c r="M997">
        <f>VLOOKUP(CuentosContados[[#This Row],[Column1]],CuentosIndexados[],15,FALSE)</f>
        <v>0</v>
      </c>
      <c r="N997">
        <f>VLOOKUP(CuentosContados[[#This Row],[Column1]],CuentosIndexados[],16,FALSE)</f>
        <v>0</v>
      </c>
      <c r="O997">
        <f>VLOOKUP(CuentosContados[[#This Row],[Column1]],CuentosIndexados[],17,FALSE)</f>
        <v>0</v>
      </c>
      <c r="P997">
        <f>VLOOKUP(CuentosContados[[#This Row],[Column1]],CuentosIndexados[],18,FALSE)</f>
        <v>0</v>
      </c>
      <c r="Q997">
        <f>VLOOKUP(CuentosContados[[#This Row],[Column1]],CuentosIndexados[],19,FALSE)</f>
        <v>0</v>
      </c>
      <c r="R997">
        <f>VLOOKUP(CuentosContados[[#This Row],[Column1]],CuentosIndexados[],20,FALSE)</f>
        <v>0</v>
      </c>
      <c r="S997">
        <f>VLOOKUP(CuentosContados[[#This Row],[Column1]],CuentosIndexados[],21,FALSE)</f>
        <v>0</v>
      </c>
      <c r="T997">
        <f>VLOOKUP(CuentosContados[[#This Row],[Column1]],CuentosIndexados[],22,FALSE)</f>
        <v>0</v>
      </c>
      <c r="U997">
        <f>VLOOKUP(CuentosContados[[#This Row],[Column1]],CuentosIndexados[],23,FALSE)</f>
        <v>0</v>
      </c>
      <c r="V997">
        <f>VLOOKUP(CuentosContados[[#This Row],[Column1]],CuentosIndexados[],24,FALSE)</f>
        <v>0</v>
      </c>
      <c r="W997">
        <f>VLOOKUP(CuentosContados[[#This Row],[Column1]],CuentosIndexados[],25,FALSE)</f>
        <v>0</v>
      </c>
      <c r="X997">
        <f>VLOOKUP(CuentosContados[[#This Row],[Column1]],CuentosIndexados[],26,FALSE)</f>
        <v>0</v>
      </c>
      <c r="Y997">
        <f>VLOOKUP(CuentosContados[[#This Row],[Column1]],CuentosIndexados[],27,FALSE)</f>
        <v>0</v>
      </c>
      <c r="Z997">
        <f>VLOOKUP(CuentosContados[[#This Row],[Column1]],CuentosIndexados[],28,FALSE)</f>
        <v>0</v>
      </c>
      <c r="AA997">
        <f>VLOOKUP(CuentosContados[[#This Row],[Column1]],CuentosIndexados[],29,FALSE)</f>
        <v>0</v>
      </c>
      <c r="AB997">
        <f>VLOOKUP(CuentosContados[[#This Row],[Column1]],CuentosIndexados[],30,FALSE)</f>
        <v>0</v>
      </c>
      <c r="AC997">
        <f>VLOOKUP(CuentosContados[[#This Row],[Column1]],CuentosIndexados[],31,FALSE)</f>
        <v>0</v>
      </c>
      <c r="AD997">
        <f>VLOOKUP(CuentosContados[[#This Row],[Column1]],CuentosIndexados[],32,FALSE)</f>
        <v>0</v>
      </c>
      <c r="AE997">
        <f>VLOOKUP(CuentosContados[[#This Row],[Column1]],CuentosIndexados[],33,FALSE)</f>
        <v>0</v>
      </c>
      <c r="AF997">
        <f>VLOOKUP(CuentosContados[[#This Row],[Column1]],CuentosIndexados[],34,FALSE)</f>
        <v>0</v>
      </c>
      <c r="AG997">
        <f>VLOOKUP(CuentosContados[[#This Row],[Column1]],CuentosIndexados[],35,FALSE)</f>
        <v>0</v>
      </c>
      <c r="AH997">
        <f>VLOOKUP(CuentosContados[[#This Row],[Column1]],CuentosIndexados[],36,FALSE)</f>
        <v>0</v>
      </c>
      <c r="AI997">
        <f>VLOOKUP(CuentosContados[[#This Row],[Column1]],CuentosIndexados[],37,FALSE)</f>
        <v>0</v>
      </c>
      <c r="AJ997">
        <f>VLOOKUP(CuentosContados[[#This Row],[Column1]],CuentosIndexados[],38,FALSE)</f>
        <v>0</v>
      </c>
      <c r="AK997">
        <f>VLOOKUP(CuentosContados[[#This Row],[Column1]],CuentosIndexados[],39,FALSE)</f>
        <v>0</v>
      </c>
    </row>
    <row r="998" spans="1:37" x14ac:dyDescent="0.25">
      <c r="A998" t="s">
        <v>181</v>
      </c>
      <c r="B998">
        <f>VLOOKUP(CuentosContados[[#This Row],[Column1]],CuentosIndexados[],3,FALSE)</f>
        <v>0</v>
      </c>
      <c r="C998">
        <f>VLOOKUP(CuentosContados[[#This Row],[Column1]],CuentosIndexados[],5,FALSE)</f>
        <v>0</v>
      </c>
      <c r="D998" t="str">
        <f>VLOOKUP(CuentosContados[[#This Row],[Column1]],CuentosIndexados[],6,FALSE)</f>
        <v>envejecimiento</v>
      </c>
      <c r="E998">
        <f>VLOOKUP(CuentosContados[[#This Row],[Column1]],CuentosIndexados[],7,FALSE)</f>
        <v>0</v>
      </c>
      <c r="F998">
        <f>VLOOKUP(CuentosContados[[#This Row],[Column1]],CuentosIndexados[],8,FALSE)</f>
        <v>0</v>
      </c>
      <c r="G998">
        <f>VLOOKUP(CuentosContados[[#This Row],[Column1]],CuentosIndexados[],9,FALSE)</f>
        <v>0</v>
      </c>
      <c r="H998">
        <f>VLOOKUP(CuentosContados[[#This Row],[Column1]],CuentosIndexados[],10,FALSE)</f>
        <v>0</v>
      </c>
      <c r="I998">
        <f>VLOOKUP(CuentosContados[[#This Row],[Column1]],CuentosIndexados[],11,FALSE)</f>
        <v>0</v>
      </c>
      <c r="J998">
        <f>VLOOKUP(CuentosContados[[#This Row],[Column1]],CuentosIndexados[],12,FALSE)</f>
        <v>0</v>
      </c>
      <c r="K998">
        <f>VLOOKUP(CuentosContados[[#This Row],[Column1]],CuentosIndexados[],13,FALSE)</f>
        <v>0</v>
      </c>
      <c r="L998">
        <f>VLOOKUP(CuentosContados[[#This Row],[Column1]],CuentosIndexados[],14,FALSE)</f>
        <v>0</v>
      </c>
      <c r="M998">
        <f>VLOOKUP(CuentosContados[[#This Row],[Column1]],CuentosIndexados[],15,FALSE)</f>
        <v>0</v>
      </c>
      <c r="N998">
        <f>VLOOKUP(CuentosContados[[#This Row],[Column1]],CuentosIndexados[],16,FALSE)</f>
        <v>0</v>
      </c>
      <c r="O998">
        <f>VLOOKUP(CuentosContados[[#This Row],[Column1]],CuentosIndexados[],17,FALSE)</f>
        <v>0</v>
      </c>
      <c r="P998">
        <f>VLOOKUP(CuentosContados[[#This Row],[Column1]],CuentosIndexados[],18,FALSE)</f>
        <v>0</v>
      </c>
      <c r="Q998">
        <f>VLOOKUP(CuentosContados[[#This Row],[Column1]],CuentosIndexados[],19,FALSE)</f>
        <v>0</v>
      </c>
      <c r="R998">
        <f>VLOOKUP(CuentosContados[[#This Row],[Column1]],CuentosIndexados[],20,FALSE)</f>
        <v>0</v>
      </c>
      <c r="S998">
        <f>VLOOKUP(CuentosContados[[#This Row],[Column1]],CuentosIndexados[],21,FALSE)</f>
        <v>0</v>
      </c>
      <c r="T998">
        <f>VLOOKUP(CuentosContados[[#This Row],[Column1]],CuentosIndexados[],22,FALSE)</f>
        <v>0</v>
      </c>
      <c r="U998">
        <f>VLOOKUP(CuentosContados[[#This Row],[Column1]],CuentosIndexados[],23,FALSE)</f>
        <v>0</v>
      </c>
      <c r="V998">
        <f>VLOOKUP(CuentosContados[[#This Row],[Column1]],CuentosIndexados[],24,FALSE)</f>
        <v>0</v>
      </c>
      <c r="W998">
        <f>VLOOKUP(CuentosContados[[#This Row],[Column1]],CuentosIndexados[],25,FALSE)</f>
        <v>0</v>
      </c>
      <c r="X998">
        <f>VLOOKUP(CuentosContados[[#This Row],[Column1]],CuentosIndexados[],26,FALSE)</f>
        <v>0</v>
      </c>
      <c r="Y998">
        <f>VLOOKUP(CuentosContados[[#This Row],[Column1]],CuentosIndexados[],27,FALSE)</f>
        <v>0</v>
      </c>
      <c r="Z998">
        <f>VLOOKUP(CuentosContados[[#This Row],[Column1]],CuentosIndexados[],28,FALSE)</f>
        <v>0</v>
      </c>
      <c r="AA998">
        <f>VLOOKUP(CuentosContados[[#This Row],[Column1]],CuentosIndexados[],29,FALSE)</f>
        <v>0</v>
      </c>
      <c r="AB998">
        <f>VLOOKUP(CuentosContados[[#This Row],[Column1]],CuentosIndexados[],30,FALSE)</f>
        <v>0</v>
      </c>
      <c r="AC998">
        <f>VLOOKUP(CuentosContados[[#This Row],[Column1]],CuentosIndexados[],31,FALSE)</f>
        <v>0</v>
      </c>
      <c r="AD998">
        <f>VLOOKUP(CuentosContados[[#This Row],[Column1]],CuentosIndexados[],32,FALSE)</f>
        <v>0</v>
      </c>
      <c r="AE998">
        <f>VLOOKUP(CuentosContados[[#This Row],[Column1]],CuentosIndexados[],33,FALSE)</f>
        <v>0</v>
      </c>
      <c r="AF998">
        <f>VLOOKUP(CuentosContados[[#This Row],[Column1]],CuentosIndexados[],34,FALSE)</f>
        <v>0</v>
      </c>
      <c r="AG998">
        <f>VLOOKUP(CuentosContados[[#This Row],[Column1]],CuentosIndexados[],35,FALSE)</f>
        <v>0</v>
      </c>
      <c r="AH998">
        <f>VLOOKUP(CuentosContados[[#This Row],[Column1]],CuentosIndexados[],36,FALSE)</f>
        <v>0</v>
      </c>
      <c r="AI998">
        <f>VLOOKUP(CuentosContados[[#This Row],[Column1]],CuentosIndexados[],37,FALSE)</f>
        <v>0</v>
      </c>
      <c r="AJ998">
        <f>VLOOKUP(CuentosContados[[#This Row],[Column1]],CuentosIndexados[],38,FALSE)</f>
        <v>0</v>
      </c>
      <c r="AK998">
        <f>VLOOKUP(CuentosContados[[#This Row],[Column1]],CuentosIndexados[],39,FALSE)</f>
        <v>0</v>
      </c>
    </row>
    <row r="999" spans="1:37" x14ac:dyDescent="0.25">
      <c r="A999" t="s">
        <v>190</v>
      </c>
      <c r="B999">
        <f>VLOOKUP(CuentosContados[[#This Row],[Column1]],CuentosIndexados[],3,FALSE)</f>
        <v>0</v>
      </c>
      <c r="C999">
        <f>VLOOKUP(CuentosContados[[#This Row],[Column1]],CuentosIndexados[],5,FALSE)</f>
        <v>0</v>
      </c>
      <c r="D999">
        <f>VLOOKUP(CuentosContados[[#This Row],[Column1]],CuentosIndexados[],6,FALSE)</f>
        <v>0</v>
      </c>
      <c r="E999">
        <f>VLOOKUP(CuentosContados[[#This Row],[Column1]],CuentosIndexados[],7,FALSE)</f>
        <v>0</v>
      </c>
      <c r="F999">
        <f>VLOOKUP(CuentosContados[[#This Row],[Column1]],CuentosIndexados[],8,FALSE)</f>
        <v>0</v>
      </c>
      <c r="G999">
        <f>VLOOKUP(CuentosContados[[#This Row],[Column1]],CuentosIndexados[],9,FALSE)</f>
        <v>0</v>
      </c>
      <c r="H999">
        <f>VLOOKUP(CuentosContados[[#This Row],[Column1]],CuentosIndexados[],10,FALSE)</f>
        <v>0</v>
      </c>
      <c r="I999">
        <f>VLOOKUP(CuentosContados[[#This Row],[Column1]],CuentosIndexados[],11,FALSE)</f>
        <v>0</v>
      </c>
      <c r="J999">
        <f>VLOOKUP(CuentosContados[[#This Row],[Column1]],CuentosIndexados[],12,FALSE)</f>
        <v>0</v>
      </c>
      <c r="K999">
        <f>VLOOKUP(CuentosContados[[#This Row],[Column1]],CuentosIndexados[],13,FALSE)</f>
        <v>0</v>
      </c>
      <c r="L999">
        <f>VLOOKUP(CuentosContados[[#This Row],[Column1]],CuentosIndexados[],14,FALSE)</f>
        <v>0</v>
      </c>
      <c r="M999" t="str">
        <f>VLOOKUP(CuentosContados[[#This Row],[Column1]],CuentosIndexados[],15,FALSE)</f>
        <v>tristeza</v>
      </c>
      <c r="N999" t="str">
        <f>VLOOKUP(CuentosContados[[#This Row],[Column1]],CuentosIndexados[],16,FALSE)</f>
        <v>resiliencia</v>
      </c>
      <c r="O999">
        <f>VLOOKUP(CuentosContados[[#This Row],[Column1]],CuentosIndexados[],17,FALSE)</f>
        <v>0</v>
      </c>
      <c r="P999">
        <f>VLOOKUP(CuentosContados[[#This Row],[Column1]],CuentosIndexados[],18,FALSE)</f>
        <v>0</v>
      </c>
      <c r="Q999">
        <f>VLOOKUP(CuentosContados[[#This Row],[Column1]],CuentosIndexados[],19,FALSE)</f>
        <v>0</v>
      </c>
      <c r="R999">
        <f>VLOOKUP(CuentosContados[[#This Row],[Column1]],CuentosIndexados[],20,FALSE)</f>
        <v>0</v>
      </c>
      <c r="S999">
        <f>VLOOKUP(CuentosContados[[#This Row],[Column1]],CuentosIndexados[],21,FALSE)</f>
        <v>0</v>
      </c>
      <c r="T999">
        <f>VLOOKUP(CuentosContados[[#This Row],[Column1]],CuentosIndexados[],22,FALSE)</f>
        <v>0</v>
      </c>
      <c r="U999">
        <f>VLOOKUP(CuentosContados[[#This Row],[Column1]],CuentosIndexados[],23,FALSE)</f>
        <v>0</v>
      </c>
      <c r="V999">
        <f>VLOOKUP(CuentosContados[[#This Row],[Column1]],CuentosIndexados[],24,FALSE)</f>
        <v>0</v>
      </c>
      <c r="W999">
        <f>VLOOKUP(CuentosContados[[#This Row],[Column1]],CuentosIndexados[],25,FALSE)</f>
        <v>0</v>
      </c>
      <c r="X999">
        <f>VLOOKUP(CuentosContados[[#This Row],[Column1]],CuentosIndexados[],26,FALSE)</f>
        <v>0</v>
      </c>
      <c r="Y999">
        <f>VLOOKUP(CuentosContados[[#This Row],[Column1]],CuentosIndexados[],27,FALSE)</f>
        <v>0</v>
      </c>
      <c r="Z999">
        <f>VLOOKUP(CuentosContados[[#This Row],[Column1]],CuentosIndexados[],28,FALSE)</f>
        <v>0</v>
      </c>
      <c r="AA999">
        <f>VLOOKUP(CuentosContados[[#This Row],[Column1]],CuentosIndexados[],29,FALSE)</f>
        <v>0</v>
      </c>
      <c r="AB999">
        <f>VLOOKUP(CuentosContados[[#This Row],[Column1]],CuentosIndexados[],30,FALSE)</f>
        <v>0</v>
      </c>
      <c r="AC999">
        <f>VLOOKUP(CuentosContados[[#This Row],[Column1]],CuentosIndexados[],31,FALSE)</f>
        <v>0</v>
      </c>
      <c r="AD999">
        <f>VLOOKUP(CuentosContados[[#This Row],[Column1]],CuentosIndexados[],32,FALSE)</f>
        <v>0</v>
      </c>
      <c r="AE999">
        <f>VLOOKUP(CuentosContados[[#This Row],[Column1]],CuentosIndexados[],33,FALSE)</f>
        <v>0</v>
      </c>
      <c r="AF999">
        <f>VLOOKUP(CuentosContados[[#This Row],[Column1]],CuentosIndexados[],34,FALSE)</f>
        <v>0</v>
      </c>
      <c r="AG999">
        <f>VLOOKUP(CuentosContados[[#This Row],[Column1]],CuentosIndexados[],35,FALSE)</f>
        <v>0</v>
      </c>
      <c r="AH999">
        <f>VLOOKUP(CuentosContados[[#This Row],[Column1]],CuentosIndexados[],36,FALSE)</f>
        <v>0</v>
      </c>
      <c r="AI999">
        <f>VLOOKUP(CuentosContados[[#This Row],[Column1]],CuentosIndexados[],37,FALSE)</f>
        <v>0</v>
      </c>
      <c r="AJ999">
        <f>VLOOKUP(CuentosContados[[#This Row],[Column1]],CuentosIndexados[],38,FALSE)</f>
        <v>0</v>
      </c>
      <c r="AK999">
        <f>VLOOKUP(CuentosContados[[#This Row],[Column1]],CuentosIndexados[],39,FALSE)</f>
        <v>0</v>
      </c>
    </row>
    <row r="1000" spans="1:37" x14ac:dyDescent="0.25">
      <c r="A1000" t="s">
        <v>190</v>
      </c>
      <c r="B1000">
        <f>VLOOKUP(CuentosContados[[#This Row],[Column1]],CuentosIndexados[],3,FALSE)</f>
        <v>0</v>
      </c>
      <c r="C1000">
        <f>VLOOKUP(CuentosContados[[#This Row],[Column1]],CuentosIndexados[],5,FALSE)</f>
        <v>0</v>
      </c>
      <c r="D1000">
        <f>VLOOKUP(CuentosContados[[#This Row],[Column1]],CuentosIndexados[],6,FALSE)</f>
        <v>0</v>
      </c>
      <c r="E1000">
        <f>VLOOKUP(CuentosContados[[#This Row],[Column1]],CuentosIndexados[],7,FALSE)</f>
        <v>0</v>
      </c>
      <c r="F1000">
        <f>VLOOKUP(CuentosContados[[#This Row],[Column1]],CuentosIndexados[],8,FALSE)</f>
        <v>0</v>
      </c>
      <c r="G1000">
        <f>VLOOKUP(CuentosContados[[#This Row],[Column1]],CuentosIndexados[],9,FALSE)</f>
        <v>0</v>
      </c>
      <c r="H1000">
        <f>VLOOKUP(CuentosContados[[#This Row],[Column1]],CuentosIndexados[],10,FALSE)</f>
        <v>0</v>
      </c>
      <c r="I1000">
        <f>VLOOKUP(CuentosContados[[#This Row],[Column1]],CuentosIndexados[],11,FALSE)</f>
        <v>0</v>
      </c>
      <c r="J1000">
        <f>VLOOKUP(CuentosContados[[#This Row],[Column1]],CuentosIndexados[],12,FALSE)</f>
        <v>0</v>
      </c>
      <c r="K1000">
        <f>VLOOKUP(CuentosContados[[#This Row],[Column1]],CuentosIndexados[],13,FALSE)</f>
        <v>0</v>
      </c>
      <c r="L1000">
        <f>VLOOKUP(CuentosContados[[#This Row],[Column1]],CuentosIndexados[],14,FALSE)</f>
        <v>0</v>
      </c>
      <c r="M1000" t="str">
        <f>VLOOKUP(CuentosContados[[#This Row],[Column1]],CuentosIndexados[],15,FALSE)</f>
        <v>tristeza</v>
      </c>
      <c r="N1000" t="str">
        <f>VLOOKUP(CuentosContados[[#This Row],[Column1]],CuentosIndexados[],16,FALSE)</f>
        <v>resiliencia</v>
      </c>
      <c r="O1000">
        <f>VLOOKUP(CuentosContados[[#This Row],[Column1]],CuentosIndexados[],17,FALSE)</f>
        <v>0</v>
      </c>
      <c r="P1000">
        <f>VLOOKUP(CuentosContados[[#This Row],[Column1]],CuentosIndexados[],18,FALSE)</f>
        <v>0</v>
      </c>
      <c r="Q1000">
        <f>VLOOKUP(CuentosContados[[#This Row],[Column1]],CuentosIndexados[],19,FALSE)</f>
        <v>0</v>
      </c>
      <c r="R1000">
        <f>VLOOKUP(CuentosContados[[#This Row],[Column1]],CuentosIndexados[],20,FALSE)</f>
        <v>0</v>
      </c>
      <c r="S1000">
        <f>VLOOKUP(CuentosContados[[#This Row],[Column1]],CuentosIndexados[],21,FALSE)</f>
        <v>0</v>
      </c>
      <c r="T1000">
        <f>VLOOKUP(CuentosContados[[#This Row],[Column1]],CuentosIndexados[],22,FALSE)</f>
        <v>0</v>
      </c>
      <c r="U1000">
        <f>VLOOKUP(CuentosContados[[#This Row],[Column1]],CuentosIndexados[],23,FALSE)</f>
        <v>0</v>
      </c>
      <c r="V1000">
        <f>VLOOKUP(CuentosContados[[#This Row],[Column1]],CuentosIndexados[],24,FALSE)</f>
        <v>0</v>
      </c>
      <c r="W1000">
        <f>VLOOKUP(CuentosContados[[#This Row],[Column1]],CuentosIndexados[],25,FALSE)</f>
        <v>0</v>
      </c>
      <c r="X1000">
        <f>VLOOKUP(CuentosContados[[#This Row],[Column1]],CuentosIndexados[],26,FALSE)</f>
        <v>0</v>
      </c>
      <c r="Y1000">
        <f>VLOOKUP(CuentosContados[[#This Row],[Column1]],CuentosIndexados[],27,FALSE)</f>
        <v>0</v>
      </c>
      <c r="Z1000">
        <f>VLOOKUP(CuentosContados[[#This Row],[Column1]],CuentosIndexados[],28,FALSE)</f>
        <v>0</v>
      </c>
      <c r="AA1000">
        <f>VLOOKUP(CuentosContados[[#This Row],[Column1]],CuentosIndexados[],29,FALSE)</f>
        <v>0</v>
      </c>
      <c r="AB1000">
        <f>VLOOKUP(CuentosContados[[#This Row],[Column1]],CuentosIndexados[],30,FALSE)</f>
        <v>0</v>
      </c>
      <c r="AC1000">
        <f>VLOOKUP(CuentosContados[[#This Row],[Column1]],CuentosIndexados[],31,FALSE)</f>
        <v>0</v>
      </c>
      <c r="AD1000">
        <f>VLOOKUP(CuentosContados[[#This Row],[Column1]],CuentosIndexados[],32,FALSE)</f>
        <v>0</v>
      </c>
      <c r="AE1000">
        <f>VLOOKUP(CuentosContados[[#This Row],[Column1]],CuentosIndexados[],33,FALSE)</f>
        <v>0</v>
      </c>
      <c r="AF1000">
        <f>VLOOKUP(CuentosContados[[#This Row],[Column1]],CuentosIndexados[],34,FALSE)</f>
        <v>0</v>
      </c>
      <c r="AG1000">
        <f>VLOOKUP(CuentosContados[[#This Row],[Column1]],CuentosIndexados[],35,FALSE)</f>
        <v>0</v>
      </c>
      <c r="AH1000">
        <f>VLOOKUP(CuentosContados[[#This Row],[Column1]],CuentosIndexados[],36,FALSE)</f>
        <v>0</v>
      </c>
      <c r="AI1000">
        <f>VLOOKUP(CuentosContados[[#This Row],[Column1]],CuentosIndexados[],37,FALSE)</f>
        <v>0</v>
      </c>
      <c r="AJ1000">
        <f>VLOOKUP(CuentosContados[[#This Row],[Column1]],CuentosIndexados[],38,FALSE)</f>
        <v>0</v>
      </c>
      <c r="AK1000">
        <f>VLOOKUP(CuentosContados[[#This Row],[Column1]],CuentosIndexados[],39,FALSE)</f>
        <v>0</v>
      </c>
    </row>
    <row r="1001" spans="1:37" x14ac:dyDescent="0.25">
      <c r="A1001" t="s">
        <v>190</v>
      </c>
      <c r="B1001">
        <f>VLOOKUP(CuentosContados[[#This Row],[Column1]],CuentosIndexados[],3,FALSE)</f>
        <v>0</v>
      </c>
      <c r="C1001">
        <f>VLOOKUP(CuentosContados[[#This Row],[Column1]],CuentosIndexados[],5,FALSE)</f>
        <v>0</v>
      </c>
      <c r="D1001">
        <f>VLOOKUP(CuentosContados[[#This Row],[Column1]],CuentosIndexados[],6,FALSE)</f>
        <v>0</v>
      </c>
      <c r="E1001">
        <f>VLOOKUP(CuentosContados[[#This Row],[Column1]],CuentosIndexados[],7,FALSE)</f>
        <v>0</v>
      </c>
      <c r="F1001">
        <f>VLOOKUP(CuentosContados[[#This Row],[Column1]],CuentosIndexados[],8,FALSE)</f>
        <v>0</v>
      </c>
      <c r="G1001">
        <f>VLOOKUP(CuentosContados[[#This Row],[Column1]],CuentosIndexados[],9,FALSE)</f>
        <v>0</v>
      </c>
      <c r="H1001">
        <f>VLOOKUP(CuentosContados[[#This Row],[Column1]],CuentosIndexados[],10,FALSE)</f>
        <v>0</v>
      </c>
      <c r="I1001">
        <f>VLOOKUP(CuentosContados[[#This Row],[Column1]],CuentosIndexados[],11,FALSE)</f>
        <v>0</v>
      </c>
      <c r="J1001">
        <f>VLOOKUP(CuentosContados[[#This Row],[Column1]],CuentosIndexados[],12,FALSE)</f>
        <v>0</v>
      </c>
      <c r="K1001">
        <f>VLOOKUP(CuentosContados[[#This Row],[Column1]],CuentosIndexados[],13,FALSE)</f>
        <v>0</v>
      </c>
      <c r="L1001">
        <f>VLOOKUP(CuentosContados[[#This Row],[Column1]],CuentosIndexados[],14,FALSE)</f>
        <v>0</v>
      </c>
      <c r="M1001" t="str">
        <f>VLOOKUP(CuentosContados[[#This Row],[Column1]],CuentosIndexados[],15,FALSE)</f>
        <v>tristeza</v>
      </c>
      <c r="N1001" t="str">
        <f>VLOOKUP(CuentosContados[[#This Row],[Column1]],CuentosIndexados[],16,FALSE)</f>
        <v>resiliencia</v>
      </c>
      <c r="O1001">
        <f>VLOOKUP(CuentosContados[[#This Row],[Column1]],CuentosIndexados[],17,FALSE)</f>
        <v>0</v>
      </c>
      <c r="P1001">
        <f>VLOOKUP(CuentosContados[[#This Row],[Column1]],CuentosIndexados[],18,FALSE)</f>
        <v>0</v>
      </c>
      <c r="Q1001">
        <f>VLOOKUP(CuentosContados[[#This Row],[Column1]],CuentosIndexados[],19,FALSE)</f>
        <v>0</v>
      </c>
      <c r="R1001">
        <f>VLOOKUP(CuentosContados[[#This Row],[Column1]],CuentosIndexados[],20,FALSE)</f>
        <v>0</v>
      </c>
      <c r="S1001">
        <f>VLOOKUP(CuentosContados[[#This Row],[Column1]],CuentosIndexados[],21,FALSE)</f>
        <v>0</v>
      </c>
      <c r="T1001">
        <f>VLOOKUP(CuentosContados[[#This Row],[Column1]],CuentosIndexados[],22,FALSE)</f>
        <v>0</v>
      </c>
      <c r="U1001">
        <f>VLOOKUP(CuentosContados[[#This Row],[Column1]],CuentosIndexados[],23,FALSE)</f>
        <v>0</v>
      </c>
      <c r="V1001">
        <f>VLOOKUP(CuentosContados[[#This Row],[Column1]],CuentosIndexados[],24,FALSE)</f>
        <v>0</v>
      </c>
      <c r="W1001">
        <f>VLOOKUP(CuentosContados[[#This Row],[Column1]],CuentosIndexados[],25,FALSE)</f>
        <v>0</v>
      </c>
      <c r="X1001">
        <f>VLOOKUP(CuentosContados[[#This Row],[Column1]],CuentosIndexados[],26,FALSE)</f>
        <v>0</v>
      </c>
      <c r="Y1001">
        <f>VLOOKUP(CuentosContados[[#This Row],[Column1]],CuentosIndexados[],27,FALSE)</f>
        <v>0</v>
      </c>
      <c r="Z1001">
        <f>VLOOKUP(CuentosContados[[#This Row],[Column1]],CuentosIndexados[],28,FALSE)</f>
        <v>0</v>
      </c>
      <c r="AA1001">
        <f>VLOOKUP(CuentosContados[[#This Row],[Column1]],CuentosIndexados[],29,FALSE)</f>
        <v>0</v>
      </c>
      <c r="AB1001">
        <f>VLOOKUP(CuentosContados[[#This Row],[Column1]],CuentosIndexados[],30,FALSE)</f>
        <v>0</v>
      </c>
      <c r="AC1001">
        <f>VLOOKUP(CuentosContados[[#This Row],[Column1]],CuentosIndexados[],31,FALSE)</f>
        <v>0</v>
      </c>
      <c r="AD1001">
        <f>VLOOKUP(CuentosContados[[#This Row],[Column1]],CuentosIndexados[],32,FALSE)</f>
        <v>0</v>
      </c>
      <c r="AE1001">
        <f>VLOOKUP(CuentosContados[[#This Row],[Column1]],CuentosIndexados[],33,FALSE)</f>
        <v>0</v>
      </c>
      <c r="AF1001">
        <f>VLOOKUP(CuentosContados[[#This Row],[Column1]],CuentosIndexados[],34,FALSE)</f>
        <v>0</v>
      </c>
      <c r="AG1001">
        <f>VLOOKUP(CuentosContados[[#This Row],[Column1]],CuentosIndexados[],35,FALSE)</f>
        <v>0</v>
      </c>
      <c r="AH1001">
        <f>VLOOKUP(CuentosContados[[#This Row],[Column1]],CuentosIndexados[],36,FALSE)</f>
        <v>0</v>
      </c>
      <c r="AI1001">
        <f>VLOOKUP(CuentosContados[[#This Row],[Column1]],CuentosIndexados[],37,FALSE)</f>
        <v>0</v>
      </c>
      <c r="AJ1001">
        <f>VLOOKUP(CuentosContados[[#This Row],[Column1]],CuentosIndexados[],38,FALSE)</f>
        <v>0</v>
      </c>
      <c r="AK1001">
        <f>VLOOKUP(CuentosContados[[#This Row],[Column1]],CuentosIndexados[],39,FALSE)</f>
        <v>0</v>
      </c>
    </row>
    <row r="1002" spans="1:37" x14ac:dyDescent="0.25">
      <c r="A1002" t="s">
        <v>190</v>
      </c>
      <c r="B1002">
        <f>VLOOKUP(CuentosContados[[#This Row],[Column1]],CuentosIndexados[],3,FALSE)</f>
        <v>0</v>
      </c>
      <c r="C1002">
        <f>VLOOKUP(CuentosContados[[#This Row],[Column1]],CuentosIndexados[],5,FALSE)</f>
        <v>0</v>
      </c>
      <c r="D1002">
        <f>VLOOKUP(CuentosContados[[#This Row],[Column1]],CuentosIndexados[],6,FALSE)</f>
        <v>0</v>
      </c>
      <c r="E1002">
        <f>VLOOKUP(CuentosContados[[#This Row],[Column1]],CuentosIndexados[],7,FALSE)</f>
        <v>0</v>
      </c>
      <c r="F1002">
        <f>VLOOKUP(CuentosContados[[#This Row],[Column1]],CuentosIndexados[],8,FALSE)</f>
        <v>0</v>
      </c>
      <c r="G1002">
        <f>VLOOKUP(CuentosContados[[#This Row],[Column1]],CuentosIndexados[],9,FALSE)</f>
        <v>0</v>
      </c>
      <c r="H1002">
        <f>VLOOKUP(CuentosContados[[#This Row],[Column1]],CuentosIndexados[],10,FALSE)</f>
        <v>0</v>
      </c>
      <c r="I1002">
        <f>VLOOKUP(CuentosContados[[#This Row],[Column1]],CuentosIndexados[],11,FALSE)</f>
        <v>0</v>
      </c>
      <c r="J1002">
        <f>VLOOKUP(CuentosContados[[#This Row],[Column1]],CuentosIndexados[],12,FALSE)</f>
        <v>0</v>
      </c>
      <c r="K1002">
        <f>VLOOKUP(CuentosContados[[#This Row],[Column1]],CuentosIndexados[],13,FALSE)</f>
        <v>0</v>
      </c>
      <c r="L1002">
        <f>VLOOKUP(CuentosContados[[#This Row],[Column1]],CuentosIndexados[],14,FALSE)</f>
        <v>0</v>
      </c>
      <c r="M1002" t="str">
        <f>VLOOKUP(CuentosContados[[#This Row],[Column1]],CuentosIndexados[],15,FALSE)</f>
        <v>tristeza</v>
      </c>
      <c r="N1002" t="str">
        <f>VLOOKUP(CuentosContados[[#This Row],[Column1]],CuentosIndexados[],16,FALSE)</f>
        <v>resiliencia</v>
      </c>
      <c r="O1002">
        <f>VLOOKUP(CuentosContados[[#This Row],[Column1]],CuentosIndexados[],17,FALSE)</f>
        <v>0</v>
      </c>
      <c r="P1002">
        <f>VLOOKUP(CuentosContados[[#This Row],[Column1]],CuentosIndexados[],18,FALSE)</f>
        <v>0</v>
      </c>
      <c r="Q1002">
        <f>VLOOKUP(CuentosContados[[#This Row],[Column1]],CuentosIndexados[],19,FALSE)</f>
        <v>0</v>
      </c>
      <c r="R1002">
        <f>VLOOKUP(CuentosContados[[#This Row],[Column1]],CuentosIndexados[],20,FALSE)</f>
        <v>0</v>
      </c>
      <c r="S1002">
        <f>VLOOKUP(CuentosContados[[#This Row],[Column1]],CuentosIndexados[],21,FALSE)</f>
        <v>0</v>
      </c>
      <c r="T1002">
        <f>VLOOKUP(CuentosContados[[#This Row],[Column1]],CuentosIndexados[],22,FALSE)</f>
        <v>0</v>
      </c>
      <c r="U1002">
        <f>VLOOKUP(CuentosContados[[#This Row],[Column1]],CuentosIndexados[],23,FALSE)</f>
        <v>0</v>
      </c>
      <c r="V1002">
        <f>VLOOKUP(CuentosContados[[#This Row],[Column1]],CuentosIndexados[],24,FALSE)</f>
        <v>0</v>
      </c>
      <c r="W1002">
        <f>VLOOKUP(CuentosContados[[#This Row],[Column1]],CuentosIndexados[],25,FALSE)</f>
        <v>0</v>
      </c>
      <c r="X1002">
        <f>VLOOKUP(CuentosContados[[#This Row],[Column1]],CuentosIndexados[],26,FALSE)</f>
        <v>0</v>
      </c>
      <c r="Y1002">
        <f>VLOOKUP(CuentosContados[[#This Row],[Column1]],CuentosIndexados[],27,FALSE)</f>
        <v>0</v>
      </c>
      <c r="Z1002">
        <f>VLOOKUP(CuentosContados[[#This Row],[Column1]],CuentosIndexados[],28,FALSE)</f>
        <v>0</v>
      </c>
      <c r="AA1002">
        <f>VLOOKUP(CuentosContados[[#This Row],[Column1]],CuentosIndexados[],29,FALSE)</f>
        <v>0</v>
      </c>
      <c r="AB1002">
        <f>VLOOKUP(CuentosContados[[#This Row],[Column1]],CuentosIndexados[],30,FALSE)</f>
        <v>0</v>
      </c>
      <c r="AC1002">
        <f>VLOOKUP(CuentosContados[[#This Row],[Column1]],CuentosIndexados[],31,FALSE)</f>
        <v>0</v>
      </c>
      <c r="AD1002">
        <f>VLOOKUP(CuentosContados[[#This Row],[Column1]],CuentosIndexados[],32,FALSE)</f>
        <v>0</v>
      </c>
      <c r="AE1002">
        <f>VLOOKUP(CuentosContados[[#This Row],[Column1]],CuentosIndexados[],33,FALSE)</f>
        <v>0</v>
      </c>
      <c r="AF1002">
        <f>VLOOKUP(CuentosContados[[#This Row],[Column1]],CuentosIndexados[],34,FALSE)</f>
        <v>0</v>
      </c>
      <c r="AG1002">
        <f>VLOOKUP(CuentosContados[[#This Row],[Column1]],CuentosIndexados[],35,FALSE)</f>
        <v>0</v>
      </c>
      <c r="AH1002">
        <f>VLOOKUP(CuentosContados[[#This Row],[Column1]],CuentosIndexados[],36,FALSE)</f>
        <v>0</v>
      </c>
      <c r="AI1002">
        <f>VLOOKUP(CuentosContados[[#This Row],[Column1]],CuentosIndexados[],37,FALSE)</f>
        <v>0</v>
      </c>
      <c r="AJ1002">
        <f>VLOOKUP(CuentosContados[[#This Row],[Column1]],CuentosIndexados[],38,FALSE)</f>
        <v>0</v>
      </c>
      <c r="AK1002">
        <f>VLOOKUP(CuentosContados[[#This Row],[Column1]],CuentosIndexados[],39,FALSE)</f>
        <v>0</v>
      </c>
    </row>
    <row r="1003" spans="1:37" x14ac:dyDescent="0.25">
      <c r="A1003" t="s">
        <v>190</v>
      </c>
      <c r="B1003">
        <f>VLOOKUP(CuentosContados[[#This Row],[Column1]],CuentosIndexados[],3,FALSE)</f>
        <v>0</v>
      </c>
      <c r="C1003">
        <f>VLOOKUP(CuentosContados[[#This Row],[Column1]],CuentosIndexados[],5,FALSE)</f>
        <v>0</v>
      </c>
      <c r="D1003">
        <f>VLOOKUP(CuentosContados[[#This Row],[Column1]],CuentosIndexados[],6,FALSE)</f>
        <v>0</v>
      </c>
      <c r="E1003">
        <f>VLOOKUP(CuentosContados[[#This Row],[Column1]],CuentosIndexados[],7,FALSE)</f>
        <v>0</v>
      </c>
      <c r="F1003">
        <f>VLOOKUP(CuentosContados[[#This Row],[Column1]],CuentosIndexados[],8,FALSE)</f>
        <v>0</v>
      </c>
      <c r="G1003">
        <f>VLOOKUP(CuentosContados[[#This Row],[Column1]],CuentosIndexados[],9,FALSE)</f>
        <v>0</v>
      </c>
      <c r="H1003">
        <f>VLOOKUP(CuentosContados[[#This Row],[Column1]],CuentosIndexados[],10,FALSE)</f>
        <v>0</v>
      </c>
      <c r="I1003">
        <f>VLOOKUP(CuentosContados[[#This Row],[Column1]],CuentosIndexados[],11,FALSE)</f>
        <v>0</v>
      </c>
      <c r="J1003">
        <f>VLOOKUP(CuentosContados[[#This Row],[Column1]],CuentosIndexados[],12,FALSE)</f>
        <v>0</v>
      </c>
      <c r="K1003">
        <f>VLOOKUP(CuentosContados[[#This Row],[Column1]],CuentosIndexados[],13,FALSE)</f>
        <v>0</v>
      </c>
      <c r="L1003">
        <f>VLOOKUP(CuentosContados[[#This Row],[Column1]],CuentosIndexados[],14,FALSE)</f>
        <v>0</v>
      </c>
      <c r="M1003" t="str">
        <f>VLOOKUP(CuentosContados[[#This Row],[Column1]],CuentosIndexados[],15,FALSE)</f>
        <v>tristeza</v>
      </c>
      <c r="N1003" t="str">
        <f>VLOOKUP(CuentosContados[[#This Row],[Column1]],CuentosIndexados[],16,FALSE)</f>
        <v>resiliencia</v>
      </c>
      <c r="O1003">
        <f>VLOOKUP(CuentosContados[[#This Row],[Column1]],CuentosIndexados[],17,FALSE)</f>
        <v>0</v>
      </c>
      <c r="P1003">
        <f>VLOOKUP(CuentosContados[[#This Row],[Column1]],CuentosIndexados[],18,FALSE)</f>
        <v>0</v>
      </c>
      <c r="Q1003">
        <f>VLOOKUP(CuentosContados[[#This Row],[Column1]],CuentosIndexados[],19,FALSE)</f>
        <v>0</v>
      </c>
      <c r="R1003">
        <f>VLOOKUP(CuentosContados[[#This Row],[Column1]],CuentosIndexados[],20,FALSE)</f>
        <v>0</v>
      </c>
      <c r="S1003">
        <f>VLOOKUP(CuentosContados[[#This Row],[Column1]],CuentosIndexados[],21,FALSE)</f>
        <v>0</v>
      </c>
      <c r="T1003">
        <f>VLOOKUP(CuentosContados[[#This Row],[Column1]],CuentosIndexados[],22,FALSE)</f>
        <v>0</v>
      </c>
      <c r="U1003">
        <f>VLOOKUP(CuentosContados[[#This Row],[Column1]],CuentosIndexados[],23,FALSE)</f>
        <v>0</v>
      </c>
      <c r="V1003">
        <f>VLOOKUP(CuentosContados[[#This Row],[Column1]],CuentosIndexados[],24,FALSE)</f>
        <v>0</v>
      </c>
      <c r="W1003">
        <f>VLOOKUP(CuentosContados[[#This Row],[Column1]],CuentosIndexados[],25,FALSE)</f>
        <v>0</v>
      </c>
      <c r="X1003">
        <f>VLOOKUP(CuentosContados[[#This Row],[Column1]],CuentosIndexados[],26,FALSE)</f>
        <v>0</v>
      </c>
      <c r="Y1003">
        <f>VLOOKUP(CuentosContados[[#This Row],[Column1]],CuentosIndexados[],27,FALSE)</f>
        <v>0</v>
      </c>
      <c r="Z1003">
        <f>VLOOKUP(CuentosContados[[#This Row],[Column1]],CuentosIndexados[],28,FALSE)</f>
        <v>0</v>
      </c>
      <c r="AA1003">
        <f>VLOOKUP(CuentosContados[[#This Row],[Column1]],CuentosIndexados[],29,FALSE)</f>
        <v>0</v>
      </c>
      <c r="AB1003">
        <f>VLOOKUP(CuentosContados[[#This Row],[Column1]],CuentosIndexados[],30,FALSE)</f>
        <v>0</v>
      </c>
      <c r="AC1003">
        <f>VLOOKUP(CuentosContados[[#This Row],[Column1]],CuentosIndexados[],31,FALSE)</f>
        <v>0</v>
      </c>
      <c r="AD1003">
        <f>VLOOKUP(CuentosContados[[#This Row],[Column1]],CuentosIndexados[],32,FALSE)</f>
        <v>0</v>
      </c>
      <c r="AE1003">
        <f>VLOOKUP(CuentosContados[[#This Row],[Column1]],CuentosIndexados[],33,FALSE)</f>
        <v>0</v>
      </c>
      <c r="AF1003">
        <f>VLOOKUP(CuentosContados[[#This Row],[Column1]],CuentosIndexados[],34,FALSE)</f>
        <v>0</v>
      </c>
      <c r="AG1003">
        <f>VLOOKUP(CuentosContados[[#This Row],[Column1]],CuentosIndexados[],35,FALSE)</f>
        <v>0</v>
      </c>
      <c r="AH1003">
        <f>VLOOKUP(CuentosContados[[#This Row],[Column1]],CuentosIndexados[],36,FALSE)</f>
        <v>0</v>
      </c>
      <c r="AI1003">
        <f>VLOOKUP(CuentosContados[[#This Row],[Column1]],CuentosIndexados[],37,FALSE)</f>
        <v>0</v>
      </c>
      <c r="AJ1003">
        <f>VLOOKUP(CuentosContados[[#This Row],[Column1]],CuentosIndexados[],38,FALSE)</f>
        <v>0</v>
      </c>
      <c r="AK1003">
        <f>VLOOKUP(CuentosContados[[#This Row],[Column1]],CuentosIndexados[],39,FALSE)</f>
        <v>0</v>
      </c>
    </row>
    <row r="1004" spans="1:37" x14ac:dyDescent="0.25">
      <c r="A1004" t="s">
        <v>1143</v>
      </c>
      <c r="B1004">
        <f>VLOOKUP(CuentosContados[[#This Row],[Column1]],CuentosIndexados[],3,FALSE)</f>
        <v>0</v>
      </c>
      <c r="C1004">
        <f>VLOOKUP(CuentosContados[[#This Row],[Column1]],CuentosIndexados[],5,FALSE)</f>
        <v>0</v>
      </c>
      <c r="D1004">
        <f>VLOOKUP(CuentosContados[[#This Row],[Column1]],CuentosIndexados[],6,FALSE)</f>
        <v>0</v>
      </c>
      <c r="E1004">
        <f>VLOOKUP(CuentosContados[[#This Row],[Column1]],CuentosIndexados[],7,FALSE)</f>
        <v>0</v>
      </c>
      <c r="F1004">
        <f>VLOOKUP(CuentosContados[[#This Row],[Column1]],CuentosIndexados[],8,FALSE)</f>
        <v>0</v>
      </c>
      <c r="G1004">
        <f>VLOOKUP(CuentosContados[[#This Row],[Column1]],CuentosIndexados[],9,FALSE)</f>
        <v>0</v>
      </c>
      <c r="H1004">
        <f>VLOOKUP(CuentosContados[[#This Row],[Column1]],CuentosIndexados[],10,FALSE)</f>
        <v>0</v>
      </c>
      <c r="I1004">
        <f>VLOOKUP(CuentosContados[[#This Row],[Column1]],CuentosIndexados[],11,FALSE)</f>
        <v>0</v>
      </c>
      <c r="J1004">
        <f>VLOOKUP(CuentosContados[[#This Row],[Column1]],CuentosIndexados[],12,FALSE)</f>
        <v>0</v>
      </c>
      <c r="K1004">
        <f>VLOOKUP(CuentosContados[[#This Row],[Column1]],CuentosIndexados[],13,FALSE)</f>
        <v>0</v>
      </c>
      <c r="L1004">
        <f>VLOOKUP(CuentosContados[[#This Row],[Column1]],CuentosIndexados[],14,FALSE)</f>
        <v>0</v>
      </c>
      <c r="M1004">
        <f>VLOOKUP(CuentosContados[[#This Row],[Column1]],CuentosIndexados[],15,FALSE)</f>
        <v>0</v>
      </c>
      <c r="N1004">
        <f>VLOOKUP(CuentosContados[[#This Row],[Column1]],CuentosIndexados[],16,FALSE)</f>
        <v>0</v>
      </c>
      <c r="O1004">
        <f>VLOOKUP(CuentosContados[[#This Row],[Column1]],CuentosIndexados[],17,FALSE)</f>
        <v>0</v>
      </c>
      <c r="P1004">
        <f>VLOOKUP(CuentosContados[[#This Row],[Column1]],CuentosIndexados[],18,FALSE)</f>
        <v>0</v>
      </c>
      <c r="Q1004">
        <f>VLOOKUP(CuentosContados[[#This Row],[Column1]],CuentosIndexados[],19,FALSE)</f>
        <v>0</v>
      </c>
      <c r="R1004">
        <f>VLOOKUP(CuentosContados[[#This Row],[Column1]],CuentosIndexados[],20,FALSE)</f>
        <v>0</v>
      </c>
      <c r="S1004">
        <f>VLOOKUP(CuentosContados[[#This Row],[Column1]],CuentosIndexados[],21,FALSE)</f>
        <v>0</v>
      </c>
      <c r="T1004">
        <f>VLOOKUP(CuentosContados[[#This Row],[Column1]],CuentosIndexados[],22,FALSE)</f>
        <v>0</v>
      </c>
      <c r="U1004">
        <f>VLOOKUP(CuentosContados[[#This Row],[Column1]],CuentosIndexados[],23,FALSE)</f>
        <v>0</v>
      </c>
      <c r="V1004">
        <f>VLOOKUP(CuentosContados[[#This Row],[Column1]],CuentosIndexados[],24,FALSE)</f>
        <v>0</v>
      </c>
      <c r="W1004">
        <f>VLOOKUP(CuentosContados[[#This Row],[Column1]],CuentosIndexados[],25,FALSE)</f>
        <v>0</v>
      </c>
      <c r="X1004">
        <f>VLOOKUP(CuentosContados[[#This Row],[Column1]],CuentosIndexados[],26,FALSE)</f>
        <v>0</v>
      </c>
      <c r="Y1004">
        <f>VLOOKUP(CuentosContados[[#This Row],[Column1]],CuentosIndexados[],27,FALSE)</f>
        <v>0</v>
      </c>
      <c r="Z1004">
        <f>VLOOKUP(CuentosContados[[#This Row],[Column1]],CuentosIndexados[],28,FALSE)</f>
        <v>0</v>
      </c>
      <c r="AA1004">
        <f>VLOOKUP(CuentosContados[[#This Row],[Column1]],CuentosIndexados[],29,FALSE)</f>
        <v>0</v>
      </c>
      <c r="AB1004">
        <f>VLOOKUP(CuentosContados[[#This Row],[Column1]],CuentosIndexados[],30,FALSE)</f>
        <v>0</v>
      </c>
      <c r="AC1004">
        <f>VLOOKUP(CuentosContados[[#This Row],[Column1]],CuentosIndexados[],31,FALSE)</f>
        <v>0</v>
      </c>
      <c r="AD1004">
        <f>VLOOKUP(CuentosContados[[#This Row],[Column1]],CuentosIndexados[],32,FALSE)</f>
        <v>0</v>
      </c>
      <c r="AE1004">
        <f>VLOOKUP(CuentosContados[[#This Row],[Column1]],CuentosIndexados[],33,FALSE)</f>
        <v>0</v>
      </c>
      <c r="AF1004">
        <f>VLOOKUP(CuentosContados[[#This Row],[Column1]],CuentosIndexados[],34,FALSE)</f>
        <v>0</v>
      </c>
      <c r="AG1004">
        <f>VLOOKUP(CuentosContados[[#This Row],[Column1]],CuentosIndexados[],35,FALSE)</f>
        <v>0</v>
      </c>
      <c r="AH1004">
        <f>VLOOKUP(CuentosContados[[#This Row],[Column1]],CuentosIndexados[],36,FALSE)</f>
        <v>0</v>
      </c>
      <c r="AI1004">
        <f>VLOOKUP(CuentosContados[[#This Row],[Column1]],CuentosIndexados[],37,FALSE)</f>
        <v>0</v>
      </c>
      <c r="AJ1004">
        <f>VLOOKUP(CuentosContados[[#This Row],[Column1]],CuentosIndexados[],38,FALSE)</f>
        <v>0</v>
      </c>
      <c r="AK1004">
        <f>VLOOKUP(CuentosContados[[#This Row],[Column1]],CuentosIndexados[],39,FALSE)</f>
        <v>0</v>
      </c>
    </row>
    <row r="1005" spans="1:37" x14ac:dyDescent="0.25">
      <c r="A1005" t="s">
        <v>1143</v>
      </c>
      <c r="B1005">
        <f>VLOOKUP(CuentosContados[[#This Row],[Column1]],CuentosIndexados[],3,FALSE)</f>
        <v>0</v>
      </c>
      <c r="C1005">
        <f>VLOOKUP(CuentosContados[[#This Row],[Column1]],CuentosIndexados[],5,FALSE)</f>
        <v>0</v>
      </c>
      <c r="D1005">
        <f>VLOOKUP(CuentosContados[[#This Row],[Column1]],CuentosIndexados[],6,FALSE)</f>
        <v>0</v>
      </c>
      <c r="E1005">
        <f>VLOOKUP(CuentosContados[[#This Row],[Column1]],CuentosIndexados[],7,FALSE)</f>
        <v>0</v>
      </c>
      <c r="F1005">
        <f>VLOOKUP(CuentosContados[[#This Row],[Column1]],CuentosIndexados[],8,FALSE)</f>
        <v>0</v>
      </c>
      <c r="G1005">
        <f>VLOOKUP(CuentosContados[[#This Row],[Column1]],CuentosIndexados[],9,FALSE)</f>
        <v>0</v>
      </c>
      <c r="H1005">
        <f>VLOOKUP(CuentosContados[[#This Row],[Column1]],CuentosIndexados[],10,FALSE)</f>
        <v>0</v>
      </c>
      <c r="I1005">
        <f>VLOOKUP(CuentosContados[[#This Row],[Column1]],CuentosIndexados[],11,FALSE)</f>
        <v>0</v>
      </c>
      <c r="J1005">
        <f>VLOOKUP(CuentosContados[[#This Row],[Column1]],CuentosIndexados[],12,FALSE)</f>
        <v>0</v>
      </c>
      <c r="K1005">
        <f>VLOOKUP(CuentosContados[[#This Row],[Column1]],CuentosIndexados[],13,FALSE)</f>
        <v>0</v>
      </c>
      <c r="L1005">
        <f>VLOOKUP(CuentosContados[[#This Row],[Column1]],CuentosIndexados[],14,FALSE)</f>
        <v>0</v>
      </c>
      <c r="M1005">
        <f>VLOOKUP(CuentosContados[[#This Row],[Column1]],CuentosIndexados[],15,FALSE)</f>
        <v>0</v>
      </c>
      <c r="N1005">
        <f>VLOOKUP(CuentosContados[[#This Row],[Column1]],CuentosIndexados[],16,FALSE)</f>
        <v>0</v>
      </c>
      <c r="O1005">
        <f>VLOOKUP(CuentosContados[[#This Row],[Column1]],CuentosIndexados[],17,FALSE)</f>
        <v>0</v>
      </c>
      <c r="P1005">
        <f>VLOOKUP(CuentosContados[[#This Row],[Column1]],CuentosIndexados[],18,FALSE)</f>
        <v>0</v>
      </c>
      <c r="Q1005">
        <f>VLOOKUP(CuentosContados[[#This Row],[Column1]],CuentosIndexados[],19,FALSE)</f>
        <v>0</v>
      </c>
      <c r="R1005">
        <f>VLOOKUP(CuentosContados[[#This Row],[Column1]],CuentosIndexados[],20,FALSE)</f>
        <v>0</v>
      </c>
      <c r="S1005">
        <f>VLOOKUP(CuentosContados[[#This Row],[Column1]],CuentosIndexados[],21,FALSE)</f>
        <v>0</v>
      </c>
      <c r="T1005">
        <f>VLOOKUP(CuentosContados[[#This Row],[Column1]],CuentosIndexados[],22,FALSE)</f>
        <v>0</v>
      </c>
      <c r="U1005">
        <f>VLOOKUP(CuentosContados[[#This Row],[Column1]],CuentosIndexados[],23,FALSE)</f>
        <v>0</v>
      </c>
      <c r="V1005">
        <f>VLOOKUP(CuentosContados[[#This Row],[Column1]],CuentosIndexados[],24,FALSE)</f>
        <v>0</v>
      </c>
      <c r="W1005">
        <f>VLOOKUP(CuentosContados[[#This Row],[Column1]],CuentosIndexados[],25,FALSE)</f>
        <v>0</v>
      </c>
      <c r="X1005">
        <f>VLOOKUP(CuentosContados[[#This Row],[Column1]],CuentosIndexados[],26,FALSE)</f>
        <v>0</v>
      </c>
      <c r="Y1005">
        <f>VLOOKUP(CuentosContados[[#This Row],[Column1]],CuentosIndexados[],27,FALSE)</f>
        <v>0</v>
      </c>
      <c r="Z1005">
        <f>VLOOKUP(CuentosContados[[#This Row],[Column1]],CuentosIndexados[],28,FALSE)</f>
        <v>0</v>
      </c>
      <c r="AA1005">
        <f>VLOOKUP(CuentosContados[[#This Row],[Column1]],CuentosIndexados[],29,FALSE)</f>
        <v>0</v>
      </c>
      <c r="AB1005">
        <f>VLOOKUP(CuentosContados[[#This Row],[Column1]],CuentosIndexados[],30,FALSE)</f>
        <v>0</v>
      </c>
      <c r="AC1005">
        <f>VLOOKUP(CuentosContados[[#This Row],[Column1]],CuentosIndexados[],31,FALSE)</f>
        <v>0</v>
      </c>
      <c r="AD1005">
        <f>VLOOKUP(CuentosContados[[#This Row],[Column1]],CuentosIndexados[],32,FALSE)</f>
        <v>0</v>
      </c>
      <c r="AE1005">
        <f>VLOOKUP(CuentosContados[[#This Row],[Column1]],CuentosIndexados[],33,FALSE)</f>
        <v>0</v>
      </c>
      <c r="AF1005">
        <f>VLOOKUP(CuentosContados[[#This Row],[Column1]],CuentosIndexados[],34,FALSE)</f>
        <v>0</v>
      </c>
      <c r="AG1005">
        <f>VLOOKUP(CuentosContados[[#This Row],[Column1]],CuentosIndexados[],35,FALSE)</f>
        <v>0</v>
      </c>
      <c r="AH1005">
        <f>VLOOKUP(CuentosContados[[#This Row],[Column1]],CuentosIndexados[],36,FALSE)</f>
        <v>0</v>
      </c>
      <c r="AI1005">
        <f>VLOOKUP(CuentosContados[[#This Row],[Column1]],CuentosIndexados[],37,FALSE)</f>
        <v>0</v>
      </c>
      <c r="AJ1005">
        <f>VLOOKUP(CuentosContados[[#This Row],[Column1]],CuentosIndexados[],38,FALSE)</f>
        <v>0</v>
      </c>
      <c r="AK1005">
        <f>VLOOKUP(CuentosContados[[#This Row],[Column1]],CuentosIndexados[],39,FALSE)</f>
        <v>0</v>
      </c>
    </row>
    <row r="1006" spans="1:37" x14ac:dyDescent="0.25">
      <c r="A1006" t="s">
        <v>1143</v>
      </c>
      <c r="B1006">
        <f>VLOOKUP(CuentosContados[[#This Row],[Column1]],CuentosIndexados[],3,FALSE)</f>
        <v>0</v>
      </c>
      <c r="C1006">
        <f>VLOOKUP(CuentosContados[[#This Row],[Column1]],CuentosIndexados[],5,FALSE)</f>
        <v>0</v>
      </c>
      <c r="D1006">
        <f>VLOOKUP(CuentosContados[[#This Row],[Column1]],CuentosIndexados[],6,FALSE)</f>
        <v>0</v>
      </c>
      <c r="E1006">
        <f>VLOOKUP(CuentosContados[[#This Row],[Column1]],CuentosIndexados[],7,FALSE)</f>
        <v>0</v>
      </c>
      <c r="F1006">
        <f>VLOOKUP(CuentosContados[[#This Row],[Column1]],CuentosIndexados[],8,FALSE)</f>
        <v>0</v>
      </c>
      <c r="G1006">
        <f>VLOOKUP(CuentosContados[[#This Row],[Column1]],CuentosIndexados[],9,FALSE)</f>
        <v>0</v>
      </c>
      <c r="H1006">
        <f>VLOOKUP(CuentosContados[[#This Row],[Column1]],CuentosIndexados[],10,FALSE)</f>
        <v>0</v>
      </c>
      <c r="I1006">
        <f>VLOOKUP(CuentosContados[[#This Row],[Column1]],CuentosIndexados[],11,FALSE)</f>
        <v>0</v>
      </c>
      <c r="J1006">
        <f>VLOOKUP(CuentosContados[[#This Row],[Column1]],CuentosIndexados[],12,FALSE)</f>
        <v>0</v>
      </c>
      <c r="K1006">
        <f>VLOOKUP(CuentosContados[[#This Row],[Column1]],CuentosIndexados[],13,FALSE)</f>
        <v>0</v>
      </c>
      <c r="L1006">
        <f>VLOOKUP(CuentosContados[[#This Row],[Column1]],CuentosIndexados[],14,FALSE)</f>
        <v>0</v>
      </c>
      <c r="M1006">
        <f>VLOOKUP(CuentosContados[[#This Row],[Column1]],CuentosIndexados[],15,FALSE)</f>
        <v>0</v>
      </c>
      <c r="N1006">
        <f>VLOOKUP(CuentosContados[[#This Row],[Column1]],CuentosIndexados[],16,FALSE)</f>
        <v>0</v>
      </c>
      <c r="O1006">
        <f>VLOOKUP(CuentosContados[[#This Row],[Column1]],CuentosIndexados[],17,FALSE)</f>
        <v>0</v>
      </c>
      <c r="P1006">
        <f>VLOOKUP(CuentosContados[[#This Row],[Column1]],CuentosIndexados[],18,FALSE)</f>
        <v>0</v>
      </c>
      <c r="Q1006">
        <f>VLOOKUP(CuentosContados[[#This Row],[Column1]],CuentosIndexados[],19,FALSE)</f>
        <v>0</v>
      </c>
      <c r="R1006">
        <f>VLOOKUP(CuentosContados[[#This Row],[Column1]],CuentosIndexados[],20,FALSE)</f>
        <v>0</v>
      </c>
      <c r="S1006">
        <f>VLOOKUP(CuentosContados[[#This Row],[Column1]],CuentosIndexados[],21,FALSE)</f>
        <v>0</v>
      </c>
      <c r="T1006">
        <f>VLOOKUP(CuentosContados[[#This Row],[Column1]],CuentosIndexados[],22,FALSE)</f>
        <v>0</v>
      </c>
      <c r="U1006">
        <f>VLOOKUP(CuentosContados[[#This Row],[Column1]],CuentosIndexados[],23,FALSE)</f>
        <v>0</v>
      </c>
      <c r="V1006">
        <f>VLOOKUP(CuentosContados[[#This Row],[Column1]],CuentosIndexados[],24,FALSE)</f>
        <v>0</v>
      </c>
      <c r="W1006">
        <f>VLOOKUP(CuentosContados[[#This Row],[Column1]],CuentosIndexados[],25,FALSE)</f>
        <v>0</v>
      </c>
      <c r="X1006">
        <f>VLOOKUP(CuentosContados[[#This Row],[Column1]],CuentosIndexados[],26,FALSE)</f>
        <v>0</v>
      </c>
      <c r="Y1006">
        <f>VLOOKUP(CuentosContados[[#This Row],[Column1]],CuentosIndexados[],27,FALSE)</f>
        <v>0</v>
      </c>
      <c r="Z1006">
        <f>VLOOKUP(CuentosContados[[#This Row],[Column1]],CuentosIndexados[],28,FALSE)</f>
        <v>0</v>
      </c>
      <c r="AA1006">
        <f>VLOOKUP(CuentosContados[[#This Row],[Column1]],CuentosIndexados[],29,FALSE)</f>
        <v>0</v>
      </c>
      <c r="AB1006">
        <f>VLOOKUP(CuentosContados[[#This Row],[Column1]],CuentosIndexados[],30,FALSE)</f>
        <v>0</v>
      </c>
      <c r="AC1006">
        <f>VLOOKUP(CuentosContados[[#This Row],[Column1]],CuentosIndexados[],31,FALSE)</f>
        <v>0</v>
      </c>
      <c r="AD1006">
        <f>VLOOKUP(CuentosContados[[#This Row],[Column1]],CuentosIndexados[],32,FALSE)</f>
        <v>0</v>
      </c>
      <c r="AE1006">
        <f>VLOOKUP(CuentosContados[[#This Row],[Column1]],CuentosIndexados[],33,FALSE)</f>
        <v>0</v>
      </c>
      <c r="AF1006">
        <f>VLOOKUP(CuentosContados[[#This Row],[Column1]],CuentosIndexados[],34,FALSE)</f>
        <v>0</v>
      </c>
      <c r="AG1006">
        <f>VLOOKUP(CuentosContados[[#This Row],[Column1]],CuentosIndexados[],35,FALSE)</f>
        <v>0</v>
      </c>
      <c r="AH1006">
        <f>VLOOKUP(CuentosContados[[#This Row],[Column1]],CuentosIndexados[],36,FALSE)</f>
        <v>0</v>
      </c>
      <c r="AI1006">
        <f>VLOOKUP(CuentosContados[[#This Row],[Column1]],CuentosIndexados[],37,FALSE)</f>
        <v>0</v>
      </c>
      <c r="AJ1006">
        <f>VLOOKUP(CuentosContados[[#This Row],[Column1]],CuentosIndexados[],38,FALSE)</f>
        <v>0</v>
      </c>
      <c r="AK1006">
        <f>VLOOKUP(CuentosContados[[#This Row],[Column1]],CuentosIndexados[],39,FALSE)</f>
        <v>0</v>
      </c>
    </row>
    <row r="1007" spans="1:37" x14ac:dyDescent="0.25">
      <c r="A1007" t="s">
        <v>1143</v>
      </c>
      <c r="B1007">
        <f>VLOOKUP(CuentosContados[[#This Row],[Column1]],CuentosIndexados[],3,FALSE)</f>
        <v>0</v>
      </c>
      <c r="C1007">
        <f>VLOOKUP(CuentosContados[[#This Row],[Column1]],CuentosIndexados[],5,FALSE)</f>
        <v>0</v>
      </c>
      <c r="D1007">
        <f>VLOOKUP(CuentosContados[[#This Row],[Column1]],CuentosIndexados[],6,FALSE)</f>
        <v>0</v>
      </c>
      <c r="E1007">
        <f>VLOOKUP(CuentosContados[[#This Row],[Column1]],CuentosIndexados[],7,FALSE)</f>
        <v>0</v>
      </c>
      <c r="F1007">
        <f>VLOOKUP(CuentosContados[[#This Row],[Column1]],CuentosIndexados[],8,FALSE)</f>
        <v>0</v>
      </c>
      <c r="G1007">
        <f>VLOOKUP(CuentosContados[[#This Row],[Column1]],CuentosIndexados[],9,FALSE)</f>
        <v>0</v>
      </c>
      <c r="H1007">
        <f>VLOOKUP(CuentosContados[[#This Row],[Column1]],CuentosIndexados[],10,FALSE)</f>
        <v>0</v>
      </c>
      <c r="I1007">
        <f>VLOOKUP(CuentosContados[[#This Row],[Column1]],CuentosIndexados[],11,FALSE)</f>
        <v>0</v>
      </c>
      <c r="J1007">
        <f>VLOOKUP(CuentosContados[[#This Row],[Column1]],CuentosIndexados[],12,FALSE)</f>
        <v>0</v>
      </c>
      <c r="K1007">
        <f>VLOOKUP(CuentosContados[[#This Row],[Column1]],CuentosIndexados[],13,FALSE)</f>
        <v>0</v>
      </c>
      <c r="L1007">
        <f>VLOOKUP(CuentosContados[[#This Row],[Column1]],CuentosIndexados[],14,FALSE)</f>
        <v>0</v>
      </c>
      <c r="M1007">
        <f>VLOOKUP(CuentosContados[[#This Row],[Column1]],CuentosIndexados[],15,FALSE)</f>
        <v>0</v>
      </c>
      <c r="N1007">
        <f>VLOOKUP(CuentosContados[[#This Row],[Column1]],CuentosIndexados[],16,FALSE)</f>
        <v>0</v>
      </c>
      <c r="O1007">
        <f>VLOOKUP(CuentosContados[[#This Row],[Column1]],CuentosIndexados[],17,FALSE)</f>
        <v>0</v>
      </c>
      <c r="P1007">
        <f>VLOOKUP(CuentosContados[[#This Row],[Column1]],CuentosIndexados[],18,FALSE)</f>
        <v>0</v>
      </c>
      <c r="Q1007">
        <f>VLOOKUP(CuentosContados[[#This Row],[Column1]],CuentosIndexados[],19,FALSE)</f>
        <v>0</v>
      </c>
      <c r="R1007">
        <f>VLOOKUP(CuentosContados[[#This Row],[Column1]],CuentosIndexados[],20,FALSE)</f>
        <v>0</v>
      </c>
      <c r="S1007">
        <f>VLOOKUP(CuentosContados[[#This Row],[Column1]],CuentosIndexados[],21,FALSE)</f>
        <v>0</v>
      </c>
      <c r="T1007">
        <f>VLOOKUP(CuentosContados[[#This Row],[Column1]],CuentosIndexados[],22,FALSE)</f>
        <v>0</v>
      </c>
      <c r="U1007">
        <f>VLOOKUP(CuentosContados[[#This Row],[Column1]],CuentosIndexados[],23,FALSE)</f>
        <v>0</v>
      </c>
      <c r="V1007">
        <f>VLOOKUP(CuentosContados[[#This Row],[Column1]],CuentosIndexados[],24,FALSE)</f>
        <v>0</v>
      </c>
      <c r="W1007">
        <f>VLOOKUP(CuentosContados[[#This Row],[Column1]],CuentosIndexados[],25,FALSE)</f>
        <v>0</v>
      </c>
      <c r="X1007">
        <f>VLOOKUP(CuentosContados[[#This Row],[Column1]],CuentosIndexados[],26,FALSE)</f>
        <v>0</v>
      </c>
      <c r="Y1007">
        <f>VLOOKUP(CuentosContados[[#This Row],[Column1]],CuentosIndexados[],27,FALSE)</f>
        <v>0</v>
      </c>
      <c r="Z1007">
        <f>VLOOKUP(CuentosContados[[#This Row],[Column1]],CuentosIndexados[],28,FALSE)</f>
        <v>0</v>
      </c>
      <c r="AA1007">
        <f>VLOOKUP(CuentosContados[[#This Row],[Column1]],CuentosIndexados[],29,FALSE)</f>
        <v>0</v>
      </c>
      <c r="AB1007">
        <f>VLOOKUP(CuentosContados[[#This Row],[Column1]],CuentosIndexados[],30,FALSE)</f>
        <v>0</v>
      </c>
      <c r="AC1007">
        <f>VLOOKUP(CuentosContados[[#This Row],[Column1]],CuentosIndexados[],31,FALSE)</f>
        <v>0</v>
      </c>
      <c r="AD1007">
        <f>VLOOKUP(CuentosContados[[#This Row],[Column1]],CuentosIndexados[],32,FALSE)</f>
        <v>0</v>
      </c>
      <c r="AE1007">
        <f>VLOOKUP(CuentosContados[[#This Row],[Column1]],CuentosIndexados[],33,FALSE)</f>
        <v>0</v>
      </c>
      <c r="AF1007">
        <f>VLOOKUP(CuentosContados[[#This Row],[Column1]],CuentosIndexados[],34,FALSE)</f>
        <v>0</v>
      </c>
      <c r="AG1007">
        <f>VLOOKUP(CuentosContados[[#This Row],[Column1]],CuentosIndexados[],35,FALSE)</f>
        <v>0</v>
      </c>
      <c r="AH1007">
        <f>VLOOKUP(CuentosContados[[#This Row],[Column1]],CuentosIndexados[],36,FALSE)</f>
        <v>0</v>
      </c>
      <c r="AI1007">
        <f>VLOOKUP(CuentosContados[[#This Row],[Column1]],CuentosIndexados[],37,FALSE)</f>
        <v>0</v>
      </c>
      <c r="AJ1007">
        <f>VLOOKUP(CuentosContados[[#This Row],[Column1]],CuentosIndexados[],38,FALSE)</f>
        <v>0</v>
      </c>
      <c r="AK1007">
        <f>VLOOKUP(CuentosContados[[#This Row],[Column1]],CuentosIndexados[],39,FALSE)</f>
        <v>0</v>
      </c>
    </row>
    <row r="1008" spans="1:37" x14ac:dyDescent="0.25">
      <c r="A1008" t="s">
        <v>1143</v>
      </c>
      <c r="B1008">
        <f>VLOOKUP(CuentosContados[[#This Row],[Column1]],CuentosIndexados[],3,FALSE)</f>
        <v>0</v>
      </c>
      <c r="C1008">
        <f>VLOOKUP(CuentosContados[[#This Row],[Column1]],CuentosIndexados[],5,FALSE)</f>
        <v>0</v>
      </c>
      <c r="D1008">
        <f>VLOOKUP(CuentosContados[[#This Row],[Column1]],CuentosIndexados[],6,FALSE)</f>
        <v>0</v>
      </c>
      <c r="E1008">
        <f>VLOOKUP(CuentosContados[[#This Row],[Column1]],CuentosIndexados[],7,FALSE)</f>
        <v>0</v>
      </c>
      <c r="F1008">
        <f>VLOOKUP(CuentosContados[[#This Row],[Column1]],CuentosIndexados[],8,FALSE)</f>
        <v>0</v>
      </c>
      <c r="G1008">
        <f>VLOOKUP(CuentosContados[[#This Row],[Column1]],CuentosIndexados[],9,FALSE)</f>
        <v>0</v>
      </c>
      <c r="H1008">
        <f>VLOOKUP(CuentosContados[[#This Row],[Column1]],CuentosIndexados[],10,FALSE)</f>
        <v>0</v>
      </c>
      <c r="I1008">
        <f>VLOOKUP(CuentosContados[[#This Row],[Column1]],CuentosIndexados[],11,FALSE)</f>
        <v>0</v>
      </c>
      <c r="J1008">
        <f>VLOOKUP(CuentosContados[[#This Row],[Column1]],CuentosIndexados[],12,FALSE)</f>
        <v>0</v>
      </c>
      <c r="K1008">
        <f>VLOOKUP(CuentosContados[[#This Row],[Column1]],CuentosIndexados[],13,FALSE)</f>
        <v>0</v>
      </c>
      <c r="L1008">
        <f>VLOOKUP(CuentosContados[[#This Row],[Column1]],CuentosIndexados[],14,FALSE)</f>
        <v>0</v>
      </c>
      <c r="M1008">
        <f>VLOOKUP(CuentosContados[[#This Row],[Column1]],CuentosIndexados[],15,FALSE)</f>
        <v>0</v>
      </c>
      <c r="N1008">
        <f>VLOOKUP(CuentosContados[[#This Row],[Column1]],CuentosIndexados[],16,FALSE)</f>
        <v>0</v>
      </c>
      <c r="O1008">
        <f>VLOOKUP(CuentosContados[[#This Row],[Column1]],CuentosIndexados[],17,FALSE)</f>
        <v>0</v>
      </c>
      <c r="P1008">
        <f>VLOOKUP(CuentosContados[[#This Row],[Column1]],CuentosIndexados[],18,FALSE)</f>
        <v>0</v>
      </c>
      <c r="Q1008">
        <f>VLOOKUP(CuentosContados[[#This Row],[Column1]],CuentosIndexados[],19,FALSE)</f>
        <v>0</v>
      </c>
      <c r="R1008">
        <f>VLOOKUP(CuentosContados[[#This Row],[Column1]],CuentosIndexados[],20,FALSE)</f>
        <v>0</v>
      </c>
      <c r="S1008">
        <f>VLOOKUP(CuentosContados[[#This Row],[Column1]],CuentosIndexados[],21,FALSE)</f>
        <v>0</v>
      </c>
      <c r="T1008">
        <f>VLOOKUP(CuentosContados[[#This Row],[Column1]],CuentosIndexados[],22,FALSE)</f>
        <v>0</v>
      </c>
      <c r="U1008">
        <f>VLOOKUP(CuentosContados[[#This Row],[Column1]],CuentosIndexados[],23,FALSE)</f>
        <v>0</v>
      </c>
      <c r="V1008">
        <f>VLOOKUP(CuentosContados[[#This Row],[Column1]],CuentosIndexados[],24,FALSE)</f>
        <v>0</v>
      </c>
      <c r="W1008">
        <f>VLOOKUP(CuentosContados[[#This Row],[Column1]],CuentosIndexados[],25,FALSE)</f>
        <v>0</v>
      </c>
      <c r="X1008">
        <f>VLOOKUP(CuentosContados[[#This Row],[Column1]],CuentosIndexados[],26,FALSE)</f>
        <v>0</v>
      </c>
      <c r="Y1008">
        <f>VLOOKUP(CuentosContados[[#This Row],[Column1]],CuentosIndexados[],27,FALSE)</f>
        <v>0</v>
      </c>
      <c r="Z1008">
        <f>VLOOKUP(CuentosContados[[#This Row],[Column1]],CuentosIndexados[],28,FALSE)</f>
        <v>0</v>
      </c>
      <c r="AA1008">
        <f>VLOOKUP(CuentosContados[[#This Row],[Column1]],CuentosIndexados[],29,FALSE)</f>
        <v>0</v>
      </c>
      <c r="AB1008">
        <f>VLOOKUP(CuentosContados[[#This Row],[Column1]],CuentosIndexados[],30,FALSE)</f>
        <v>0</v>
      </c>
      <c r="AC1008">
        <f>VLOOKUP(CuentosContados[[#This Row],[Column1]],CuentosIndexados[],31,FALSE)</f>
        <v>0</v>
      </c>
      <c r="AD1008">
        <f>VLOOKUP(CuentosContados[[#This Row],[Column1]],CuentosIndexados[],32,FALSE)</f>
        <v>0</v>
      </c>
      <c r="AE1008">
        <f>VLOOKUP(CuentosContados[[#This Row],[Column1]],CuentosIndexados[],33,FALSE)</f>
        <v>0</v>
      </c>
      <c r="AF1008">
        <f>VLOOKUP(CuentosContados[[#This Row],[Column1]],CuentosIndexados[],34,FALSE)</f>
        <v>0</v>
      </c>
      <c r="AG1008">
        <f>VLOOKUP(CuentosContados[[#This Row],[Column1]],CuentosIndexados[],35,FALSE)</f>
        <v>0</v>
      </c>
      <c r="AH1008">
        <f>VLOOKUP(CuentosContados[[#This Row],[Column1]],CuentosIndexados[],36,FALSE)</f>
        <v>0</v>
      </c>
      <c r="AI1008">
        <f>VLOOKUP(CuentosContados[[#This Row],[Column1]],CuentosIndexados[],37,FALSE)</f>
        <v>0</v>
      </c>
      <c r="AJ1008">
        <f>VLOOKUP(CuentosContados[[#This Row],[Column1]],CuentosIndexados[],38,FALSE)</f>
        <v>0</v>
      </c>
      <c r="AK1008">
        <f>VLOOKUP(CuentosContados[[#This Row],[Column1]],CuentosIndexados[],39,FALSE)</f>
        <v>0</v>
      </c>
    </row>
    <row r="1009" spans="1:37" x14ac:dyDescent="0.25">
      <c r="A1009" t="s">
        <v>1143</v>
      </c>
      <c r="B1009">
        <f>VLOOKUP(CuentosContados[[#This Row],[Column1]],CuentosIndexados[],3,FALSE)</f>
        <v>0</v>
      </c>
      <c r="C1009">
        <f>VLOOKUP(CuentosContados[[#This Row],[Column1]],CuentosIndexados[],5,FALSE)</f>
        <v>0</v>
      </c>
      <c r="D1009">
        <f>VLOOKUP(CuentosContados[[#This Row],[Column1]],CuentosIndexados[],6,FALSE)</f>
        <v>0</v>
      </c>
      <c r="E1009">
        <f>VLOOKUP(CuentosContados[[#This Row],[Column1]],CuentosIndexados[],7,FALSE)</f>
        <v>0</v>
      </c>
      <c r="F1009">
        <f>VLOOKUP(CuentosContados[[#This Row],[Column1]],CuentosIndexados[],8,FALSE)</f>
        <v>0</v>
      </c>
      <c r="G1009">
        <f>VLOOKUP(CuentosContados[[#This Row],[Column1]],CuentosIndexados[],9,FALSE)</f>
        <v>0</v>
      </c>
      <c r="H1009">
        <f>VLOOKUP(CuentosContados[[#This Row],[Column1]],CuentosIndexados[],10,FALSE)</f>
        <v>0</v>
      </c>
      <c r="I1009">
        <f>VLOOKUP(CuentosContados[[#This Row],[Column1]],CuentosIndexados[],11,FALSE)</f>
        <v>0</v>
      </c>
      <c r="J1009">
        <f>VLOOKUP(CuentosContados[[#This Row],[Column1]],CuentosIndexados[],12,FALSE)</f>
        <v>0</v>
      </c>
      <c r="K1009">
        <f>VLOOKUP(CuentosContados[[#This Row],[Column1]],CuentosIndexados[],13,FALSE)</f>
        <v>0</v>
      </c>
      <c r="L1009">
        <f>VLOOKUP(CuentosContados[[#This Row],[Column1]],CuentosIndexados[],14,FALSE)</f>
        <v>0</v>
      </c>
      <c r="M1009">
        <f>VLOOKUP(CuentosContados[[#This Row],[Column1]],CuentosIndexados[],15,FALSE)</f>
        <v>0</v>
      </c>
      <c r="N1009">
        <f>VLOOKUP(CuentosContados[[#This Row],[Column1]],CuentosIndexados[],16,FALSE)</f>
        <v>0</v>
      </c>
      <c r="O1009">
        <f>VLOOKUP(CuentosContados[[#This Row],[Column1]],CuentosIndexados[],17,FALSE)</f>
        <v>0</v>
      </c>
      <c r="P1009">
        <f>VLOOKUP(CuentosContados[[#This Row],[Column1]],CuentosIndexados[],18,FALSE)</f>
        <v>0</v>
      </c>
      <c r="Q1009">
        <f>VLOOKUP(CuentosContados[[#This Row],[Column1]],CuentosIndexados[],19,FALSE)</f>
        <v>0</v>
      </c>
      <c r="R1009">
        <f>VLOOKUP(CuentosContados[[#This Row],[Column1]],CuentosIndexados[],20,FALSE)</f>
        <v>0</v>
      </c>
      <c r="S1009">
        <f>VLOOKUP(CuentosContados[[#This Row],[Column1]],CuentosIndexados[],21,FALSE)</f>
        <v>0</v>
      </c>
      <c r="T1009">
        <f>VLOOKUP(CuentosContados[[#This Row],[Column1]],CuentosIndexados[],22,FALSE)</f>
        <v>0</v>
      </c>
      <c r="U1009">
        <f>VLOOKUP(CuentosContados[[#This Row],[Column1]],CuentosIndexados[],23,FALSE)</f>
        <v>0</v>
      </c>
      <c r="V1009">
        <f>VLOOKUP(CuentosContados[[#This Row],[Column1]],CuentosIndexados[],24,FALSE)</f>
        <v>0</v>
      </c>
      <c r="W1009">
        <f>VLOOKUP(CuentosContados[[#This Row],[Column1]],CuentosIndexados[],25,FALSE)</f>
        <v>0</v>
      </c>
      <c r="X1009">
        <f>VLOOKUP(CuentosContados[[#This Row],[Column1]],CuentosIndexados[],26,FALSE)</f>
        <v>0</v>
      </c>
      <c r="Y1009">
        <f>VLOOKUP(CuentosContados[[#This Row],[Column1]],CuentosIndexados[],27,FALSE)</f>
        <v>0</v>
      </c>
      <c r="Z1009">
        <f>VLOOKUP(CuentosContados[[#This Row],[Column1]],CuentosIndexados[],28,FALSE)</f>
        <v>0</v>
      </c>
      <c r="AA1009">
        <f>VLOOKUP(CuentosContados[[#This Row],[Column1]],CuentosIndexados[],29,FALSE)</f>
        <v>0</v>
      </c>
      <c r="AB1009">
        <f>VLOOKUP(CuentosContados[[#This Row],[Column1]],CuentosIndexados[],30,FALSE)</f>
        <v>0</v>
      </c>
      <c r="AC1009">
        <f>VLOOKUP(CuentosContados[[#This Row],[Column1]],CuentosIndexados[],31,FALSE)</f>
        <v>0</v>
      </c>
      <c r="AD1009">
        <f>VLOOKUP(CuentosContados[[#This Row],[Column1]],CuentosIndexados[],32,FALSE)</f>
        <v>0</v>
      </c>
      <c r="AE1009">
        <f>VLOOKUP(CuentosContados[[#This Row],[Column1]],CuentosIndexados[],33,FALSE)</f>
        <v>0</v>
      </c>
      <c r="AF1009">
        <f>VLOOKUP(CuentosContados[[#This Row],[Column1]],CuentosIndexados[],34,FALSE)</f>
        <v>0</v>
      </c>
      <c r="AG1009">
        <f>VLOOKUP(CuentosContados[[#This Row],[Column1]],CuentosIndexados[],35,FALSE)</f>
        <v>0</v>
      </c>
      <c r="AH1009">
        <f>VLOOKUP(CuentosContados[[#This Row],[Column1]],CuentosIndexados[],36,FALSE)</f>
        <v>0</v>
      </c>
      <c r="AI1009">
        <f>VLOOKUP(CuentosContados[[#This Row],[Column1]],CuentosIndexados[],37,FALSE)</f>
        <v>0</v>
      </c>
      <c r="AJ1009">
        <f>VLOOKUP(CuentosContados[[#This Row],[Column1]],CuentosIndexados[],38,FALSE)</f>
        <v>0</v>
      </c>
      <c r="AK1009">
        <f>VLOOKUP(CuentosContados[[#This Row],[Column1]],CuentosIndexados[],39,FALSE)</f>
        <v>0</v>
      </c>
    </row>
    <row r="1010" spans="1:37" x14ac:dyDescent="0.25">
      <c r="A1010" t="s">
        <v>1143</v>
      </c>
      <c r="B1010">
        <f>VLOOKUP(CuentosContados[[#This Row],[Column1]],CuentosIndexados[],3,FALSE)</f>
        <v>0</v>
      </c>
      <c r="C1010">
        <f>VLOOKUP(CuentosContados[[#This Row],[Column1]],CuentosIndexados[],5,FALSE)</f>
        <v>0</v>
      </c>
      <c r="D1010">
        <f>VLOOKUP(CuentosContados[[#This Row],[Column1]],CuentosIndexados[],6,FALSE)</f>
        <v>0</v>
      </c>
      <c r="E1010">
        <f>VLOOKUP(CuentosContados[[#This Row],[Column1]],CuentosIndexados[],7,FALSE)</f>
        <v>0</v>
      </c>
      <c r="F1010">
        <f>VLOOKUP(CuentosContados[[#This Row],[Column1]],CuentosIndexados[],8,FALSE)</f>
        <v>0</v>
      </c>
      <c r="G1010">
        <f>VLOOKUP(CuentosContados[[#This Row],[Column1]],CuentosIndexados[],9,FALSE)</f>
        <v>0</v>
      </c>
      <c r="H1010">
        <f>VLOOKUP(CuentosContados[[#This Row],[Column1]],CuentosIndexados[],10,FALSE)</f>
        <v>0</v>
      </c>
      <c r="I1010">
        <f>VLOOKUP(CuentosContados[[#This Row],[Column1]],CuentosIndexados[],11,FALSE)</f>
        <v>0</v>
      </c>
      <c r="J1010">
        <f>VLOOKUP(CuentosContados[[#This Row],[Column1]],CuentosIndexados[],12,FALSE)</f>
        <v>0</v>
      </c>
      <c r="K1010">
        <f>VLOOKUP(CuentosContados[[#This Row],[Column1]],CuentosIndexados[],13,FALSE)</f>
        <v>0</v>
      </c>
      <c r="L1010">
        <f>VLOOKUP(CuentosContados[[#This Row],[Column1]],CuentosIndexados[],14,FALSE)</f>
        <v>0</v>
      </c>
      <c r="M1010">
        <f>VLOOKUP(CuentosContados[[#This Row],[Column1]],CuentosIndexados[],15,FALSE)</f>
        <v>0</v>
      </c>
      <c r="N1010">
        <f>VLOOKUP(CuentosContados[[#This Row],[Column1]],CuentosIndexados[],16,FALSE)</f>
        <v>0</v>
      </c>
      <c r="O1010">
        <f>VLOOKUP(CuentosContados[[#This Row],[Column1]],CuentosIndexados[],17,FALSE)</f>
        <v>0</v>
      </c>
      <c r="P1010">
        <f>VLOOKUP(CuentosContados[[#This Row],[Column1]],CuentosIndexados[],18,FALSE)</f>
        <v>0</v>
      </c>
      <c r="Q1010">
        <f>VLOOKUP(CuentosContados[[#This Row],[Column1]],CuentosIndexados[],19,FALSE)</f>
        <v>0</v>
      </c>
      <c r="R1010">
        <f>VLOOKUP(CuentosContados[[#This Row],[Column1]],CuentosIndexados[],20,FALSE)</f>
        <v>0</v>
      </c>
      <c r="S1010">
        <f>VLOOKUP(CuentosContados[[#This Row],[Column1]],CuentosIndexados[],21,FALSE)</f>
        <v>0</v>
      </c>
      <c r="T1010">
        <f>VLOOKUP(CuentosContados[[#This Row],[Column1]],CuentosIndexados[],22,FALSE)</f>
        <v>0</v>
      </c>
      <c r="U1010">
        <f>VLOOKUP(CuentosContados[[#This Row],[Column1]],CuentosIndexados[],23,FALSE)</f>
        <v>0</v>
      </c>
      <c r="V1010">
        <f>VLOOKUP(CuentosContados[[#This Row],[Column1]],CuentosIndexados[],24,FALSE)</f>
        <v>0</v>
      </c>
      <c r="W1010">
        <f>VLOOKUP(CuentosContados[[#This Row],[Column1]],CuentosIndexados[],25,FALSE)</f>
        <v>0</v>
      </c>
      <c r="X1010">
        <f>VLOOKUP(CuentosContados[[#This Row],[Column1]],CuentosIndexados[],26,FALSE)</f>
        <v>0</v>
      </c>
      <c r="Y1010">
        <f>VLOOKUP(CuentosContados[[#This Row],[Column1]],CuentosIndexados[],27,FALSE)</f>
        <v>0</v>
      </c>
      <c r="Z1010">
        <f>VLOOKUP(CuentosContados[[#This Row],[Column1]],CuentosIndexados[],28,FALSE)</f>
        <v>0</v>
      </c>
      <c r="AA1010">
        <f>VLOOKUP(CuentosContados[[#This Row],[Column1]],CuentosIndexados[],29,FALSE)</f>
        <v>0</v>
      </c>
      <c r="AB1010">
        <f>VLOOKUP(CuentosContados[[#This Row],[Column1]],CuentosIndexados[],30,FALSE)</f>
        <v>0</v>
      </c>
      <c r="AC1010">
        <f>VLOOKUP(CuentosContados[[#This Row],[Column1]],CuentosIndexados[],31,FALSE)</f>
        <v>0</v>
      </c>
      <c r="AD1010">
        <f>VLOOKUP(CuentosContados[[#This Row],[Column1]],CuentosIndexados[],32,FALSE)</f>
        <v>0</v>
      </c>
      <c r="AE1010">
        <f>VLOOKUP(CuentosContados[[#This Row],[Column1]],CuentosIndexados[],33,FALSE)</f>
        <v>0</v>
      </c>
      <c r="AF1010">
        <f>VLOOKUP(CuentosContados[[#This Row],[Column1]],CuentosIndexados[],34,FALSE)</f>
        <v>0</v>
      </c>
      <c r="AG1010">
        <f>VLOOKUP(CuentosContados[[#This Row],[Column1]],CuentosIndexados[],35,FALSE)</f>
        <v>0</v>
      </c>
      <c r="AH1010">
        <f>VLOOKUP(CuentosContados[[#This Row],[Column1]],CuentosIndexados[],36,FALSE)</f>
        <v>0</v>
      </c>
      <c r="AI1010">
        <f>VLOOKUP(CuentosContados[[#This Row],[Column1]],CuentosIndexados[],37,FALSE)</f>
        <v>0</v>
      </c>
      <c r="AJ1010">
        <f>VLOOKUP(CuentosContados[[#This Row],[Column1]],CuentosIndexados[],38,FALSE)</f>
        <v>0</v>
      </c>
      <c r="AK1010">
        <f>VLOOKUP(CuentosContados[[#This Row],[Column1]],CuentosIndexados[],39,FALSE)</f>
        <v>0</v>
      </c>
    </row>
    <row r="1011" spans="1:37" x14ac:dyDescent="0.25">
      <c r="A1011" t="s">
        <v>1143</v>
      </c>
      <c r="B1011">
        <f>VLOOKUP(CuentosContados[[#This Row],[Column1]],CuentosIndexados[],3,FALSE)</f>
        <v>0</v>
      </c>
      <c r="C1011">
        <f>VLOOKUP(CuentosContados[[#This Row],[Column1]],CuentosIndexados[],5,FALSE)</f>
        <v>0</v>
      </c>
      <c r="D1011">
        <f>VLOOKUP(CuentosContados[[#This Row],[Column1]],CuentosIndexados[],6,FALSE)</f>
        <v>0</v>
      </c>
      <c r="E1011">
        <f>VLOOKUP(CuentosContados[[#This Row],[Column1]],CuentosIndexados[],7,FALSE)</f>
        <v>0</v>
      </c>
      <c r="F1011">
        <f>VLOOKUP(CuentosContados[[#This Row],[Column1]],CuentosIndexados[],8,FALSE)</f>
        <v>0</v>
      </c>
      <c r="G1011">
        <f>VLOOKUP(CuentosContados[[#This Row],[Column1]],CuentosIndexados[],9,FALSE)</f>
        <v>0</v>
      </c>
      <c r="H1011">
        <f>VLOOKUP(CuentosContados[[#This Row],[Column1]],CuentosIndexados[],10,FALSE)</f>
        <v>0</v>
      </c>
      <c r="I1011">
        <f>VLOOKUP(CuentosContados[[#This Row],[Column1]],CuentosIndexados[],11,FALSE)</f>
        <v>0</v>
      </c>
      <c r="J1011">
        <f>VLOOKUP(CuentosContados[[#This Row],[Column1]],CuentosIndexados[],12,FALSE)</f>
        <v>0</v>
      </c>
      <c r="K1011">
        <f>VLOOKUP(CuentosContados[[#This Row],[Column1]],CuentosIndexados[],13,FALSE)</f>
        <v>0</v>
      </c>
      <c r="L1011">
        <f>VLOOKUP(CuentosContados[[#This Row],[Column1]],CuentosIndexados[],14,FALSE)</f>
        <v>0</v>
      </c>
      <c r="M1011">
        <f>VLOOKUP(CuentosContados[[#This Row],[Column1]],CuentosIndexados[],15,FALSE)</f>
        <v>0</v>
      </c>
      <c r="N1011">
        <f>VLOOKUP(CuentosContados[[#This Row],[Column1]],CuentosIndexados[],16,FALSE)</f>
        <v>0</v>
      </c>
      <c r="O1011">
        <f>VLOOKUP(CuentosContados[[#This Row],[Column1]],CuentosIndexados[],17,FALSE)</f>
        <v>0</v>
      </c>
      <c r="P1011">
        <f>VLOOKUP(CuentosContados[[#This Row],[Column1]],CuentosIndexados[],18,FALSE)</f>
        <v>0</v>
      </c>
      <c r="Q1011">
        <f>VLOOKUP(CuentosContados[[#This Row],[Column1]],CuentosIndexados[],19,FALSE)</f>
        <v>0</v>
      </c>
      <c r="R1011">
        <f>VLOOKUP(CuentosContados[[#This Row],[Column1]],CuentosIndexados[],20,FALSE)</f>
        <v>0</v>
      </c>
      <c r="S1011">
        <f>VLOOKUP(CuentosContados[[#This Row],[Column1]],CuentosIndexados[],21,FALSE)</f>
        <v>0</v>
      </c>
      <c r="T1011">
        <f>VLOOKUP(CuentosContados[[#This Row],[Column1]],CuentosIndexados[],22,FALSE)</f>
        <v>0</v>
      </c>
      <c r="U1011">
        <f>VLOOKUP(CuentosContados[[#This Row],[Column1]],CuentosIndexados[],23,FALSE)</f>
        <v>0</v>
      </c>
      <c r="V1011">
        <f>VLOOKUP(CuentosContados[[#This Row],[Column1]],CuentosIndexados[],24,FALSE)</f>
        <v>0</v>
      </c>
      <c r="W1011">
        <f>VLOOKUP(CuentosContados[[#This Row],[Column1]],CuentosIndexados[],25,FALSE)</f>
        <v>0</v>
      </c>
      <c r="X1011">
        <f>VLOOKUP(CuentosContados[[#This Row],[Column1]],CuentosIndexados[],26,FALSE)</f>
        <v>0</v>
      </c>
      <c r="Y1011">
        <f>VLOOKUP(CuentosContados[[#This Row],[Column1]],CuentosIndexados[],27,FALSE)</f>
        <v>0</v>
      </c>
      <c r="Z1011">
        <f>VLOOKUP(CuentosContados[[#This Row],[Column1]],CuentosIndexados[],28,FALSE)</f>
        <v>0</v>
      </c>
      <c r="AA1011">
        <f>VLOOKUP(CuentosContados[[#This Row],[Column1]],CuentosIndexados[],29,FALSE)</f>
        <v>0</v>
      </c>
      <c r="AB1011">
        <f>VLOOKUP(CuentosContados[[#This Row],[Column1]],CuentosIndexados[],30,FALSE)</f>
        <v>0</v>
      </c>
      <c r="AC1011">
        <f>VLOOKUP(CuentosContados[[#This Row],[Column1]],CuentosIndexados[],31,FALSE)</f>
        <v>0</v>
      </c>
      <c r="AD1011">
        <f>VLOOKUP(CuentosContados[[#This Row],[Column1]],CuentosIndexados[],32,FALSE)</f>
        <v>0</v>
      </c>
      <c r="AE1011">
        <f>VLOOKUP(CuentosContados[[#This Row],[Column1]],CuentosIndexados[],33,FALSE)</f>
        <v>0</v>
      </c>
      <c r="AF1011">
        <f>VLOOKUP(CuentosContados[[#This Row],[Column1]],CuentosIndexados[],34,FALSE)</f>
        <v>0</v>
      </c>
      <c r="AG1011">
        <f>VLOOKUP(CuentosContados[[#This Row],[Column1]],CuentosIndexados[],35,FALSE)</f>
        <v>0</v>
      </c>
      <c r="AH1011">
        <f>VLOOKUP(CuentosContados[[#This Row],[Column1]],CuentosIndexados[],36,FALSE)</f>
        <v>0</v>
      </c>
      <c r="AI1011">
        <f>VLOOKUP(CuentosContados[[#This Row],[Column1]],CuentosIndexados[],37,FALSE)</f>
        <v>0</v>
      </c>
      <c r="AJ1011">
        <f>VLOOKUP(CuentosContados[[#This Row],[Column1]],CuentosIndexados[],38,FALSE)</f>
        <v>0</v>
      </c>
      <c r="AK1011">
        <f>VLOOKUP(CuentosContados[[#This Row],[Column1]],CuentosIndexados[],39,FALSE)</f>
        <v>0</v>
      </c>
    </row>
    <row r="1012" spans="1:37" x14ac:dyDescent="0.25">
      <c r="A1012" t="s">
        <v>180</v>
      </c>
      <c r="B1012">
        <f>VLOOKUP(CuentosContados[[#This Row],[Column1]],CuentosIndexados[],3,FALSE)</f>
        <v>0</v>
      </c>
      <c r="C1012">
        <f>VLOOKUP(CuentosContados[[#This Row],[Column1]],CuentosIndexados[],5,FALSE)</f>
        <v>0</v>
      </c>
      <c r="D1012">
        <f>VLOOKUP(CuentosContados[[#This Row],[Column1]],CuentosIndexados[],6,FALSE)</f>
        <v>0</v>
      </c>
      <c r="E1012">
        <f>VLOOKUP(CuentosContados[[#This Row],[Column1]],CuentosIndexados[],7,FALSE)</f>
        <v>0</v>
      </c>
      <c r="F1012">
        <f>VLOOKUP(CuentosContados[[#This Row],[Column1]],CuentosIndexados[],8,FALSE)</f>
        <v>0</v>
      </c>
      <c r="G1012">
        <f>VLOOKUP(CuentosContados[[#This Row],[Column1]],CuentosIndexados[],9,FALSE)</f>
        <v>0</v>
      </c>
      <c r="H1012">
        <f>VLOOKUP(CuentosContados[[#This Row],[Column1]],CuentosIndexados[],10,FALSE)</f>
        <v>0</v>
      </c>
      <c r="I1012" t="str">
        <f>VLOOKUP(CuentosContados[[#This Row],[Column1]],CuentosIndexados[],11,FALSE)</f>
        <v>educacion</v>
      </c>
      <c r="J1012">
        <f>VLOOKUP(CuentosContados[[#This Row],[Column1]],CuentosIndexados[],12,FALSE)</f>
        <v>0</v>
      </c>
      <c r="K1012">
        <f>VLOOKUP(CuentosContados[[#This Row],[Column1]],CuentosIndexados[],13,FALSE)</f>
        <v>0</v>
      </c>
      <c r="L1012">
        <f>VLOOKUP(CuentosContados[[#This Row],[Column1]],CuentosIndexados[],14,FALSE)</f>
        <v>0</v>
      </c>
      <c r="M1012">
        <f>VLOOKUP(CuentosContados[[#This Row],[Column1]],CuentosIndexados[],15,FALSE)</f>
        <v>0</v>
      </c>
      <c r="N1012">
        <f>VLOOKUP(CuentosContados[[#This Row],[Column1]],CuentosIndexados[],16,FALSE)</f>
        <v>0</v>
      </c>
      <c r="O1012" t="str">
        <f>VLOOKUP(CuentosContados[[#This Row],[Column1]],CuentosIndexados[],17,FALSE)</f>
        <v>ira</v>
      </c>
      <c r="P1012">
        <f>VLOOKUP(CuentosContados[[#This Row],[Column1]],CuentosIndexados[],18,FALSE)</f>
        <v>0</v>
      </c>
      <c r="Q1012" t="str">
        <f>VLOOKUP(CuentosContados[[#This Row],[Column1]],CuentosIndexados[],19,FALSE)</f>
        <v>odio</v>
      </c>
      <c r="R1012">
        <f>VLOOKUP(CuentosContados[[#This Row],[Column1]],CuentosIndexados[],20,FALSE)</f>
        <v>0</v>
      </c>
      <c r="S1012">
        <f>VLOOKUP(CuentosContados[[#This Row],[Column1]],CuentosIndexados[],21,FALSE)</f>
        <v>0</v>
      </c>
      <c r="T1012">
        <f>VLOOKUP(CuentosContados[[#This Row],[Column1]],CuentosIndexados[],22,FALSE)</f>
        <v>0</v>
      </c>
      <c r="U1012" t="str">
        <f>VLOOKUP(CuentosContados[[#This Row],[Column1]],CuentosIndexados[],23,FALSE)</f>
        <v>tension</v>
      </c>
      <c r="V1012">
        <f>VLOOKUP(CuentosContados[[#This Row],[Column1]],CuentosIndexados[],24,FALSE)</f>
        <v>0</v>
      </c>
      <c r="W1012">
        <f>VLOOKUP(CuentosContados[[#This Row],[Column1]],CuentosIndexados[],25,FALSE)</f>
        <v>0</v>
      </c>
      <c r="X1012">
        <f>VLOOKUP(CuentosContados[[#This Row],[Column1]],CuentosIndexados[],26,FALSE)</f>
        <v>0</v>
      </c>
      <c r="Y1012">
        <f>VLOOKUP(CuentosContados[[#This Row],[Column1]],CuentosIndexados[],27,FALSE)</f>
        <v>0</v>
      </c>
      <c r="Z1012">
        <f>VLOOKUP(CuentosContados[[#This Row],[Column1]],CuentosIndexados[],28,FALSE)</f>
        <v>0</v>
      </c>
      <c r="AA1012">
        <f>VLOOKUP(CuentosContados[[#This Row],[Column1]],CuentosIndexados[],29,FALSE)</f>
        <v>0</v>
      </c>
      <c r="AB1012" t="str">
        <f>VLOOKUP(CuentosContados[[#This Row],[Column1]],CuentosIndexados[],30,FALSE)</f>
        <v>adolescencia</v>
      </c>
      <c r="AC1012">
        <f>VLOOKUP(CuentosContados[[#This Row],[Column1]],CuentosIndexados[],31,FALSE)</f>
        <v>0</v>
      </c>
      <c r="AD1012">
        <f>VLOOKUP(CuentosContados[[#This Row],[Column1]],CuentosIndexados[],32,FALSE)</f>
        <v>0</v>
      </c>
      <c r="AE1012">
        <f>VLOOKUP(CuentosContados[[#This Row],[Column1]],CuentosIndexados[],33,FALSE)</f>
        <v>0</v>
      </c>
      <c r="AF1012">
        <f>VLOOKUP(CuentosContados[[#This Row],[Column1]],CuentosIndexados[],34,FALSE)</f>
        <v>0</v>
      </c>
      <c r="AG1012">
        <f>VLOOKUP(CuentosContados[[#This Row],[Column1]],CuentosIndexados[],35,FALSE)</f>
        <v>0</v>
      </c>
      <c r="AH1012">
        <f>VLOOKUP(CuentosContados[[#This Row],[Column1]],CuentosIndexados[],36,FALSE)</f>
        <v>0</v>
      </c>
      <c r="AI1012">
        <f>VLOOKUP(CuentosContados[[#This Row],[Column1]],CuentosIndexados[],37,FALSE)</f>
        <v>0</v>
      </c>
      <c r="AJ1012">
        <f>VLOOKUP(CuentosContados[[#This Row],[Column1]],CuentosIndexados[],38,FALSE)</f>
        <v>0</v>
      </c>
      <c r="AK1012">
        <f>VLOOKUP(CuentosContados[[#This Row],[Column1]],CuentosIndexados[],39,FALSE)</f>
        <v>0</v>
      </c>
    </row>
    <row r="1013" spans="1:37" x14ac:dyDescent="0.25">
      <c r="A1013" t="s">
        <v>180</v>
      </c>
      <c r="B1013">
        <f>VLOOKUP(CuentosContados[[#This Row],[Column1]],CuentosIndexados[],3,FALSE)</f>
        <v>0</v>
      </c>
      <c r="C1013">
        <f>VLOOKUP(CuentosContados[[#This Row],[Column1]],CuentosIndexados[],5,FALSE)</f>
        <v>0</v>
      </c>
      <c r="D1013">
        <f>VLOOKUP(CuentosContados[[#This Row],[Column1]],CuentosIndexados[],6,FALSE)</f>
        <v>0</v>
      </c>
      <c r="E1013">
        <f>VLOOKUP(CuentosContados[[#This Row],[Column1]],CuentosIndexados[],7,FALSE)</f>
        <v>0</v>
      </c>
      <c r="F1013">
        <f>VLOOKUP(CuentosContados[[#This Row],[Column1]],CuentosIndexados[],8,FALSE)</f>
        <v>0</v>
      </c>
      <c r="G1013">
        <f>VLOOKUP(CuentosContados[[#This Row],[Column1]],CuentosIndexados[],9,FALSE)</f>
        <v>0</v>
      </c>
      <c r="H1013">
        <f>VLOOKUP(CuentosContados[[#This Row],[Column1]],CuentosIndexados[],10,FALSE)</f>
        <v>0</v>
      </c>
      <c r="I1013" t="str">
        <f>VLOOKUP(CuentosContados[[#This Row],[Column1]],CuentosIndexados[],11,FALSE)</f>
        <v>educacion</v>
      </c>
      <c r="J1013">
        <f>VLOOKUP(CuentosContados[[#This Row],[Column1]],CuentosIndexados[],12,FALSE)</f>
        <v>0</v>
      </c>
      <c r="K1013">
        <f>VLOOKUP(CuentosContados[[#This Row],[Column1]],CuentosIndexados[],13,FALSE)</f>
        <v>0</v>
      </c>
      <c r="L1013">
        <f>VLOOKUP(CuentosContados[[#This Row],[Column1]],CuentosIndexados[],14,FALSE)</f>
        <v>0</v>
      </c>
      <c r="M1013">
        <f>VLOOKUP(CuentosContados[[#This Row],[Column1]],CuentosIndexados[],15,FALSE)</f>
        <v>0</v>
      </c>
      <c r="N1013">
        <f>VLOOKUP(CuentosContados[[#This Row],[Column1]],CuentosIndexados[],16,FALSE)</f>
        <v>0</v>
      </c>
      <c r="O1013" t="str">
        <f>VLOOKUP(CuentosContados[[#This Row],[Column1]],CuentosIndexados[],17,FALSE)</f>
        <v>ira</v>
      </c>
      <c r="P1013">
        <f>VLOOKUP(CuentosContados[[#This Row],[Column1]],CuentosIndexados[],18,FALSE)</f>
        <v>0</v>
      </c>
      <c r="Q1013" t="str">
        <f>VLOOKUP(CuentosContados[[#This Row],[Column1]],CuentosIndexados[],19,FALSE)</f>
        <v>odio</v>
      </c>
      <c r="R1013">
        <f>VLOOKUP(CuentosContados[[#This Row],[Column1]],CuentosIndexados[],20,FALSE)</f>
        <v>0</v>
      </c>
      <c r="S1013">
        <f>VLOOKUP(CuentosContados[[#This Row],[Column1]],CuentosIndexados[],21,FALSE)</f>
        <v>0</v>
      </c>
      <c r="T1013">
        <f>VLOOKUP(CuentosContados[[#This Row],[Column1]],CuentosIndexados[],22,FALSE)</f>
        <v>0</v>
      </c>
      <c r="U1013" t="str">
        <f>VLOOKUP(CuentosContados[[#This Row],[Column1]],CuentosIndexados[],23,FALSE)</f>
        <v>tension</v>
      </c>
      <c r="V1013">
        <f>VLOOKUP(CuentosContados[[#This Row],[Column1]],CuentosIndexados[],24,FALSE)</f>
        <v>0</v>
      </c>
      <c r="W1013">
        <f>VLOOKUP(CuentosContados[[#This Row],[Column1]],CuentosIndexados[],25,FALSE)</f>
        <v>0</v>
      </c>
      <c r="X1013">
        <f>VLOOKUP(CuentosContados[[#This Row],[Column1]],CuentosIndexados[],26,FALSE)</f>
        <v>0</v>
      </c>
      <c r="Y1013">
        <f>VLOOKUP(CuentosContados[[#This Row],[Column1]],CuentosIndexados[],27,FALSE)</f>
        <v>0</v>
      </c>
      <c r="Z1013">
        <f>VLOOKUP(CuentosContados[[#This Row],[Column1]],CuentosIndexados[],28,FALSE)</f>
        <v>0</v>
      </c>
      <c r="AA1013">
        <f>VLOOKUP(CuentosContados[[#This Row],[Column1]],CuentosIndexados[],29,FALSE)</f>
        <v>0</v>
      </c>
      <c r="AB1013" t="str">
        <f>VLOOKUP(CuentosContados[[#This Row],[Column1]],CuentosIndexados[],30,FALSE)</f>
        <v>adolescencia</v>
      </c>
      <c r="AC1013">
        <f>VLOOKUP(CuentosContados[[#This Row],[Column1]],CuentosIndexados[],31,FALSE)</f>
        <v>0</v>
      </c>
      <c r="AD1013">
        <f>VLOOKUP(CuentosContados[[#This Row],[Column1]],CuentosIndexados[],32,FALSE)</f>
        <v>0</v>
      </c>
      <c r="AE1013">
        <f>VLOOKUP(CuentosContados[[#This Row],[Column1]],CuentosIndexados[],33,FALSE)</f>
        <v>0</v>
      </c>
      <c r="AF1013">
        <f>VLOOKUP(CuentosContados[[#This Row],[Column1]],CuentosIndexados[],34,FALSE)</f>
        <v>0</v>
      </c>
      <c r="AG1013">
        <f>VLOOKUP(CuentosContados[[#This Row],[Column1]],CuentosIndexados[],35,FALSE)</f>
        <v>0</v>
      </c>
      <c r="AH1013">
        <f>VLOOKUP(CuentosContados[[#This Row],[Column1]],CuentosIndexados[],36,FALSE)</f>
        <v>0</v>
      </c>
      <c r="AI1013">
        <f>VLOOKUP(CuentosContados[[#This Row],[Column1]],CuentosIndexados[],37,FALSE)</f>
        <v>0</v>
      </c>
      <c r="AJ1013">
        <f>VLOOKUP(CuentosContados[[#This Row],[Column1]],CuentosIndexados[],38,FALSE)</f>
        <v>0</v>
      </c>
      <c r="AK1013">
        <f>VLOOKUP(CuentosContados[[#This Row],[Column1]],CuentosIndexados[],39,FALSE)</f>
        <v>0</v>
      </c>
    </row>
    <row r="1014" spans="1:37" x14ac:dyDescent="0.25">
      <c r="A1014" t="s">
        <v>180</v>
      </c>
      <c r="B1014">
        <f>VLOOKUP(CuentosContados[[#This Row],[Column1]],CuentosIndexados[],3,FALSE)</f>
        <v>0</v>
      </c>
      <c r="C1014">
        <f>VLOOKUP(CuentosContados[[#This Row],[Column1]],CuentosIndexados[],5,FALSE)</f>
        <v>0</v>
      </c>
      <c r="D1014">
        <f>VLOOKUP(CuentosContados[[#This Row],[Column1]],CuentosIndexados[],6,FALSE)</f>
        <v>0</v>
      </c>
      <c r="E1014">
        <f>VLOOKUP(CuentosContados[[#This Row],[Column1]],CuentosIndexados[],7,FALSE)</f>
        <v>0</v>
      </c>
      <c r="F1014">
        <f>VLOOKUP(CuentosContados[[#This Row],[Column1]],CuentosIndexados[],8,FALSE)</f>
        <v>0</v>
      </c>
      <c r="G1014">
        <f>VLOOKUP(CuentosContados[[#This Row],[Column1]],CuentosIndexados[],9,FALSE)</f>
        <v>0</v>
      </c>
      <c r="H1014">
        <f>VLOOKUP(CuentosContados[[#This Row],[Column1]],CuentosIndexados[],10,FALSE)</f>
        <v>0</v>
      </c>
      <c r="I1014" t="str">
        <f>VLOOKUP(CuentosContados[[#This Row],[Column1]],CuentosIndexados[],11,FALSE)</f>
        <v>educacion</v>
      </c>
      <c r="J1014">
        <f>VLOOKUP(CuentosContados[[#This Row],[Column1]],CuentosIndexados[],12,FALSE)</f>
        <v>0</v>
      </c>
      <c r="K1014">
        <f>VLOOKUP(CuentosContados[[#This Row],[Column1]],CuentosIndexados[],13,FALSE)</f>
        <v>0</v>
      </c>
      <c r="L1014">
        <f>VLOOKUP(CuentosContados[[#This Row],[Column1]],CuentosIndexados[],14,FALSE)</f>
        <v>0</v>
      </c>
      <c r="M1014">
        <f>VLOOKUP(CuentosContados[[#This Row],[Column1]],CuentosIndexados[],15,FALSE)</f>
        <v>0</v>
      </c>
      <c r="N1014">
        <f>VLOOKUP(CuentosContados[[#This Row],[Column1]],CuentosIndexados[],16,FALSE)</f>
        <v>0</v>
      </c>
      <c r="O1014" t="str">
        <f>VLOOKUP(CuentosContados[[#This Row],[Column1]],CuentosIndexados[],17,FALSE)</f>
        <v>ira</v>
      </c>
      <c r="P1014">
        <f>VLOOKUP(CuentosContados[[#This Row],[Column1]],CuentosIndexados[],18,FALSE)</f>
        <v>0</v>
      </c>
      <c r="Q1014" t="str">
        <f>VLOOKUP(CuentosContados[[#This Row],[Column1]],CuentosIndexados[],19,FALSE)</f>
        <v>odio</v>
      </c>
      <c r="R1014">
        <f>VLOOKUP(CuentosContados[[#This Row],[Column1]],CuentosIndexados[],20,FALSE)</f>
        <v>0</v>
      </c>
      <c r="S1014">
        <f>VLOOKUP(CuentosContados[[#This Row],[Column1]],CuentosIndexados[],21,FALSE)</f>
        <v>0</v>
      </c>
      <c r="T1014">
        <f>VLOOKUP(CuentosContados[[#This Row],[Column1]],CuentosIndexados[],22,FALSE)</f>
        <v>0</v>
      </c>
      <c r="U1014" t="str">
        <f>VLOOKUP(CuentosContados[[#This Row],[Column1]],CuentosIndexados[],23,FALSE)</f>
        <v>tension</v>
      </c>
      <c r="V1014">
        <f>VLOOKUP(CuentosContados[[#This Row],[Column1]],CuentosIndexados[],24,FALSE)</f>
        <v>0</v>
      </c>
      <c r="W1014">
        <f>VLOOKUP(CuentosContados[[#This Row],[Column1]],CuentosIndexados[],25,FALSE)</f>
        <v>0</v>
      </c>
      <c r="X1014">
        <f>VLOOKUP(CuentosContados[[#This Row],[Column1]],CuentosIndexados[],26,FALSE)</f>
        <v>0</v>
      </c>
      <c r="Y1014">
        <f>VLOOKUP(CuentosContados[[#This Row],[Column1]],CuentosIndexados[],27,FALSE)</f>
        <v>0</v>
      </c>
      <c r="Z1014">
        <f>VLOOKUP(CuentosContados[[#This Row],[Column1]],CuentosIndexados[],28,FALSE)</f>
        <v>0</v>
      </c>
      <c r="AA1014">
        <f>VLOOKUP(CuentosContados[[#This Row],[Column1]],CuentosIndexados[],29,FALSE)</f>
        <v>0</v>
      </c>
      <c r="AB1014" t="str">
        <f>VLOOKUP(CuentosContados[[#This Row],[Column1]],CuentosIndexados[],30,FALSE)</f>
        <v>adolescencia</v>
      </c>
      <c r="AC1014">
        <f>VLOOKUP(CuentosContados[[#This Row],[Column1]],CuentosIndexados[],31,FALSE)</f>
        <v>0</v>
      </c>
      <c r="AD1014">
        <f>VLOOKUP(CuentosContados[[#This Row],[Column1]],CuentosIndexados[],32,FALSE)</f>
        <v>0</v>
      </c>
      <c r="AE1014">
        <f>VLOOKUP(CuentosContados[[#This Row],[Column1]],CuentosIndexados[],33,FALSE)</f>
        <v>0</v>
      </c>
      <c r="AF1014">
        <f>VLOOKUP(CuentosContados[[#This Row],[Column1]],CuentosIndexados[],34,FALSE)</f>
        <v>0</v>
      </c>
      <c r="AG1014">
        <f>VLOOKUP(CuentosContados[[#This Row],[Column1]],CuentosIndexados[],35,FALSE)</f>
        <v>0</v>
      </c>
      <c r="AH1014">
        <f>VLOOKUP(CuentosContados[[#This Row],[Column1]],CuentosIndexados[],36,FALSE)</f>
        <v>0</v>
      </c>
      <c r="AI1014">
        <f>VLOOKUP(CuentosContados[[#This Row],[Column1]],CuentosIndexados[],37,FALSE)</f>
        <v>0</v>
      </c>
      <c r="AJ1014">
        <f>VLOOKUP(CuentosContados[[#This Row],[Column1]],CuentosIndexados[],38,FALSE)</f>
        <v>0</v>
      </c>
      <c r="AK1014">
        <f>VLOOKUP(CuentosContados[[#This Row],[Column1]],CuentosIndexados[],39,FALSE)</f>
        <v>0</v>
      </c>
    </row>
    <row r="1015" spans="1:37" x14ac:dyDescent="0.25">
      <c r="A1015" t="s">
        <v>180</v>
      </c>
      <c r="B1015">
        <f>VLOOKUP(CuentosContados[[#This Row],[Column1]],CuentosIndexados[],3,FALSE)</f>
        <v>0</v>
      </c>
      <c r="C1015">
        <f>VLOOKUP(CuentosContados[[#This Row],[Column1]],CuentosIndexados[],5,FALSE)</f>
        <v>0</v>
      </c>
      <c r="D1015">
        <f>VLOOKUP(CuentosContados[[#This Row],[Column1]],CuentosIndexados[],6,FALSE)</f>
        <v>0</v>
      </c>
      <c r="E1015">
        <f>VLOOKUP(CuentosContados[[#This Row],[Column1]],CuentosIndexados[],7,FALSE)</f>
        <v>0</v>
      </c>
      <c r="F1015">
        <f>VLOOKUP(CuentosContados[[#This Row],[Column1]],CuentosIndexados[],8,FALSE)</f>
        <v>0</v>
      </c>
      <c r="G1015">
        <f>VLOOKUP(CuentosContados[[#This Row],[Column1]],CuentosIndexados[],9,FALSE)</f>
        <v>0</v>
      </c>
      <c r="H1015">
        <f>VLOOKUP(CuentosContados[[#This Row],[Column1]],CuentosIndexados[],10,FALSE)</f>
        <v>0</v>
      </c>
      <c r="I1015" t="str">
        <f>VLOOKUP(CuentosContados[[#This Row],[Column1]],CuentosIndexados[],11,FALSE)</f>
        <v>educacion</v>
      </c>
      <c r="J1015">
        <f>VLOOKUP(CuentosContados[[#This Row],[Column1]],CuentosIndexados[],12,FALSE)</f>
        <v>0</v>
      </c>
      <c r="K1015">
        <f>VLOOKUP(CuentosContados[[#This Row],[Column1]],CuentosIndexados[],13,FALSE)</f>
        <v>0</v>
      </c>
      <c r="L1015">
        <f>VLOOKUP(CuentosContados[[#This Row],[Column1]],CuentosIndexados[],14,FALSE)</f>
        <v>0</v>
      </c>
      <c r="M1015">
        <f>VLOOKUP(CuentosContados[[#This Row],[Column1]],CuentosIndexados[],15,FALSE)</f>
        <v>0</v>
      </c>
      <c r="N1015">
        <f>VLOOKUP(CuentosContados[[#This Row],[Column1]],CuentosIndexados[],16,FALSE)</f>
        <v>0</v>
      </c>
      <c r="O1015" t="str">
        <f>VLOOKUP(CuentosContados[[#This Row],[Column1]],CuentosIndexados[],17,FALSE)</f>
        <v>ira</v>
      </c>
      <c r="P1015">
        <f>VLOOKUP(CuentosContados[[#This Row],[Column1]],CuentosIndexados[],18,FALSE)</f>
        <v>0</v>
      </c>
      <c r="Q1015" t="str">
        <f>VLOOKUP(CuentosContados[[#This Row],[Column1]],CuentosIndexados[],19,FALSE)</f>
        <v>odio</v>
      </c>
      <c r="R1015">
        <f>VLOOKUP(CuentosContados[[#This Row],[Column1]],CuentosIndexados[],20,FALSE)</f>
        <v>0</v>
      </c>
      <c r="S1015">
        <f>VLOOKUP(CuentosContados[[#This Row],[Column1]],CuentosIndexados[],21,FALSE)</f>
        <v>0</v>
      </c>
      <c r="T1015">
        <f>VLOOKUP(CuentosContados[[#This Row],[Column1]],CuentosIndexados[],22,FALSE)</f>
        <v>0</v>
      </c>
      <c r="U1015" t="str">
        <f>VLOOKUP(CuentosContados[[#This Row],[Column1]],CuentosIndexados[],23,FALSE)</f>
        <v>tension</v>
      </c>
      <c r="V1015">
        <f>VLOOKUP(CuentosContados[[#This Row],[Column1]],CuentosIndexados[],24,FALSE)</f>
        <v>0</v>
      </c>
      <c r="W1015">
        <f>VLOOKUP(CuentosContados[[#This Row],[Column1]],CuentosIndexados[],25,FALSE)</f>
        <v>0</v>
      </c>
      <c r="X1015">
        <f>VLOOKUP(CuentosContados[[#This Row],[Column1]],CuentosIndexados[],26,FALSE)</f>
        <v>0</v>
      </c>
      <c r="Y1015">
        <f>VLOOKUP(CuentosContados[[#This Row],[Column1]],CuentosIndexados[],27,FALSE)</f>
        <v>0</v>
      </c>
      <c r="Z1015">
        <f>VLOOKUP(CuentosContados[[#This Row],[Column1]],CuentosIndexados[],28,FALSE)</f>
        <v>0</v>
      </c>
      <c r="AA1015">
        <f>VLOOKUP(CuentosContados[[#This Row],[Column1]],CuentosIndexados[],29,FALSE)</f>
        <v>0</v>
      </c>
      <c r="AB1015" t="str">
        <f>VLOOKUP(CuentosContados[[#This Row],[Column1]],CuentosIndexados[],30,FALSE)</f>
        <v>adolescencia</v>
      </c>
      <c r="AC1015">
        <f>VLOOKUP(CuentosContados[[#This Row],[Column1]],CuentosIndexados[],31,FALSE)</f>
        <v>0</v>
      </c>
      <c r="AD1015">
        <f>VLOOKUP(CuentosContados[[#This Row],[Column1]],CuentosIndexados[],32,FALSE)</f>
        <v>0</v>
      </c>
      <c r="AE1015">
        <f>VLOOKUP(CuentosContados[[#This Row],[Column1]],CuentosIndexados[],33,FALSE)</f>
        <v>0</v>
      </c>
      <c r="AF1015">
        <f>VLOOKUP(CuentosContados[[#This Row],[Column1]],CuentosIndexados[],34,FALSE)</f>
        <v>0</v>
      </c>
      <c r="AG1015">
        <f>VLOOKUP(CuentosContados[[#This Row],[Column1]],CuentosIndexados[],35,FALSE)</f>
        <v>0</v>
      </c>
      <c r="AH1015">
        <f>VLOOKUP(CuentosContados[[#This Row],[Column1]],CuentosIndexados[],36,FALSE)</f>
        <v>0</v>
      </c>
      <c r="AI1015">
        <f>VLOOKUP(CuentosContados[[#This Row],[Column1]],CuentosIndexados[],37,FALSE)</f>
        <v>0</v>
      </c>
      <c r="AJ1015">
        <f>VLOOKUP(CuentosContados[[#This Row],[Column1]],CuentosIndexados[],38,FALSE)</f>
        <v>0</v>
      </c>
      <c r="AK1015">
        <f>VLOOKUP(CuentosContados[[#This Row],[Column1]],CuentosIndexados[],39,FALSE)</f>
        <v>0</v>
      </c>
    </row>
    <row r="1016" spans="1:37" x14ac:dyDescent="0.25">
      <c r="A1016" t="s">
        <v>180</v>
      </c>
      <c r="B1016">
        <f>VLOOKUP(CuentosContados[[#This Row],[Column1]],CuentosIndexados[],3,FALSE)</f>
        <v>0</v>
      </c>
      <c r="C1016">
        <f>VLOOKUP(CuentosContados[[#This Row],[Column1]],CuentosIndexados[],5,FALSE)</f>
        <v>0</v>
      </c>
      <c r="D1016">
        <f>VLOOKUP(CuentosContados[[#This Row],[Column1]],CuentosIndexados[],6,FALSE)</f>
        <v>0</v>
      </c>
      <c r="E1016">
        <f>VLOOKUP(CuentosContados[[#This Row],[Column1]],CuentosIndexados[],7,FALSE)</f>
        <v>0</v>
      </c>
      <c r="F1016">
        <f>VLOOKUP(CuentosContados[[#This Row],[Column1]],CuentosIndexados[],8,FALSE)</f>
        <v>0</v>
      </c>
      <c r="G1016">
        <f>VLOOKUP(CuentosContados[[#This Row],[Column1]],CuentosIndexados[],9,FALSE)</f>
        <v>0</v>
      </c>
      <c r="H1016">
        <f>VLOOKUP(CuentosContados[[#This Row],[Column1]],CuentosIndexados[],10,FALSE)</f>
        <v>0</v>
      </c>
      <c r="I1016" t="str">
        <f>VLOOKUP(CuentosContados[[#This Row],[Column1]],CuentosIndexados[],11,FALSE)</f>
        <v>educacion</v>
      </c>
      <c r="J1016">
        <f>VLOOKUP(CuentosContados[[#This Row],[Column1]],CuentosIndexados[],12,FALSE)</f>
        <v>0</v>
      </c>
      <c r="K1016">
        <f>VLOOKUP(CuentosContados[[#This Row],[Column1]],CuentosIndexados[],13,FALSE)</f>
        <v>0</v>
      </c>
      <c r="L1016">
        <f>VLOOKUP(CuentosContados[[#This Row],[Column1]],CuentosIndexados[],14,FALSE)</f>
        <v>0</v>
      </c>
      <c r="M1016">
        <f>VLOOKUP(CuentosContados[[#This Row],[Column1]],CuentosIndexados[],15,FALSE)</f>
        <v>0</v>
      </c>
      <c r="N1016">
        <f>VLOOKUP(CuentosContados[[#This Row],[Column1]],CuentosIndexados[],16,FALSE)</f>
        <v>0</v>
      </c>
      <c r="O1016" t="str">
        <f>VLOOKUP(CuentosContados[[#This Row],[Column1]],CuentosIndexados[],17,FALSE)</f>
        <v>ira</v>
      </c>
      <c r="P1016">
        <f>VLOOKUP(CuentosContados[[#This Row],[Column1]],CuentosIndexados[],18,FALSE)</f>
        <v>0</v>
      </c>
      <c r="Q1016" t="str">
        <f>VLOOKUP(CuentosContados[[#This Row],[Column1]],CuentosIndexados[],19,FALSE)</f>
        <v>odio</v>
      </c>
      <c r="R1016">
        <f>VLOOKUP(CuentosContados[[#This Row],[Column1]],CuentosIndexados[],20,FALSE)</f>
        <v>0</v>
      </c>
      <c r="S1016">
        <f>VLOOKUP(CuentosContados[[#This Row],[Column1]],CuentosIndexados[],21,FALSE)</f>
        <v>0</v>
      </c>
      <c r="T1016">
        <f>VLOOKUP(CuentosContados[[#This Row],[Column1]],CuentosIndexados[],22,FALSE)</f>
        <v>0</v>
      </c>
      <c r="U1016" t="str">
        <f>VLOOKUP(CuentosContados[[#This Row],[Column1]],CuentosIndexados[],23,FALSE)</f>
        <v>tension</v>
      </c>
      <c r="V1016">
        <f>VLOOKUP(CuentosContados[[#This Row],[Column1]],CuentosIndexados[],24,FALSE)</f>
        <v>0</v>
      </c>
      <c r="W1016">
        <f>VLOOKUP(CuentosContados[[#This Row],[Column1]],CuentosIndexados[],25,FALSE)</f>
        <v>0</v>
      </c>
      <c r="X1016">
        <f>VLOOKUP(CuentosContados[[#This Row],[Column1]],CuentosIndexados[],26,FALSE)</f>
        <v>0</v>
      </c>
      <c r="Y1016">
        <f>VLOOKUP(CuentosContados[[#This Row],[Column1]],CuentosIndexados[],27,FALSE)</f>
        <v>0</v>
      </c>
      <c r="Z1016">
        <f>VLOOKUP(CuentosContados[[#This Row],[Column1]],CuentosIndexados[],28,FALSE)</f>
        <v>0</v>
      </c>
      <c r="AA1016">
        <f>VLOOKUP(CuentosContados[[#This Row],[Column1]],CuentosIndexados[],29,FALSE)</f>
        <v>0</v>
      </c>
      <c r="AB1016" t="str">
        <f>VLOOKUP(CuentosContados[[#This Row],[Column1]],CuentosIndexados[],30,FALSE)</f>
        <v>adolescencia</v>
      </c>
      <c r="AC1016">
        <f>VLOOKUP(CuentosContados[[#This Row],[Column1]],CuentosIndexados[],31,FALSE)</f>
        <v>0</v>
      </c>
      <c r="AD1016">
        <f>VLOOKUP(CuentosContados[[#This Row],[Column1]],CuentosIndexados[],32,FALSE)</f>
        <v>0</v>
      </c>
      <c r="AE1016">
        <f>VLOOKUP(CuentosContados[[#This Row],[Column1]],CuentosIndexados[],33,FALSE)</f>
        <v>0</v>
      </c>
      <c r="AF1016">
        <f>VLOOKUP(CuentosContados[[#This Row],[Column1]],CuentosIndexados[],34,FALSE)</f>
        <v>0</v>
      </c>
      <c r="AG1016">
        <f>VLOOKUP(CuentosContados[[#This Row],[Column1]],CuentosIndexados[],35,FALSE)</f>
        <v>0</v>
      </c>
      <c r="AH1016">
        <f>VLOOKUP(CuentosContados[[#This Row],[Column1]],CuentosIndexados[],36,FALSE)</f>
        <v>0</v>
      </c>
      <c r="AI1016">
        <f>VLOOKUP(CuentosContados[[#This Row],[Column1]],CuentosIndexados[],37,FALSE)</f>
        <v>0</v>
      </c>
      <c r="AJ1016">
        <f>VLOOKUP(CuentosContados[[#This Row],[Column1]],CuentosIndexados[],38,FALSE)</f>
        <v>0</v>
      </c>
      <c r="AK1016">
        <f>VLOOKUP(CuentosContados[[#This Row],[Column1]],CuentosIndexados[],39,FALSE)</f>
        <v>0</v>
      </c>
    </row>
    <row r="1017" spans="1:37" x14ac:dyDescent="0.25">
      <c r="A1017" t="s">
        <v>180</v>
      </c>
      <c r="B1017">
        <f>VLOOKUP(CuentosContados[[#This Row],[Column1]],CuentosIndexados[],3,FALSE)</f>
        <v>0</v>
      </c>
      <c r="C1017">
        <f>VLOOKUP(CuentosContados[[#This Row],[Column1]],CuentosIndexados[],5,FALSE)</f>
        <v>0</v>
      </c>
      <c r="D1017">
        <f>VLOOKUP(CuentosContados[[#This Row],[Column1]],CuentosIndexados[],6,FALSE)</f>
        <v>0</v>
      </c>
      <c r="E1017">
        <f>VLOOKUP(CuentosContados[[#This Row],[Column1]],CuentosIndexados[],7,FALSE)</f>
        <v>0</v>
      </c>
      <c r="F1017">
        <f>VLOOKUP(CuentosContados[[#This Row],[Column1]],CuentosIndexados[],8,FALSE)</f>
        <v>0</v>
      </c>
      <c r="G1017">
        <f>VLOOKUP(CuentosContados[[#This Row],[Column1]],CuentosIndexados[],9,FALSE)</f>
        <v>0</v>
      </c>
      <c r="H1017">
        <f>VLOOKUP(CuentosContados[[#This Row],[Column1]],CuentosIndexados[],10,FALSE)</f>
        <v>0</v>
      </c>
      <c r="I1017" t="str">
        <f>VLOOKUP(CuentosContados[[#This Row],[Column1]],CuentosIndexados[],11,FALSE)</f>
        <v>educacion</v>
      </c>
      <c r="J1017">
        <f>VLOOKUP(CuentosContados[[#This Row],[Column1]],CuentosIndexados[],12,FALSE)</f>
        <v>0</v>
      </c>
      <c r="K1017">
        <f>VLOOKUP(CuentosContados[[#This Row],[Column1]],CuentosIndexados[],13,FALSE)</f>
        <v>0</v>
      </c>
      <c r="L1017">
        <f>VLOOKUP(CuentosContados[[#This Row],[Column1]],CuentosIndexados[],14,FALSE)</f>
        <v>0</v>
      </c>
      <c r="M1017">
        <f>VLOOKUP(CuentosContados[[#This Row],[Column1]],CuentosIndexados[],15,FALSE)</f>
        <v>0</v>
      </c>
      <c r="N1017">
        <f>VLOOKUP(CuentosContados[[#This Row],[Column1]],CuentosIndexados[],16,FALSE)</f>
        <v>0</v>
      </c>
      <c r="O1017" t="str">
        <f>VLOOKUP(CuentosContados[[#This Row],[Column1]],CuentosIndexados[],17,FALSE)</f>
        <v>ira</v>
      </c>
      <c r="P1017">
        <f>VLOOKUP(CuentosContados[[#This Row],[Column1]],CuentosIndexados[],18,FALSE)</f>
        <v>0</v>
      </c>
      <c r="Q1017" t="str">
        <f>VLOOKUP(CuentosContados[[#This Row],[Column1]],CuentosIndexados[],19,FALSE)</f>
        <v>odio</v>
      </c>
      <c r="R1017">
        <f>VLOOKUP(CuentosContados[[#This Row],[Column1]],CuentosIndexados[],20,FALSE)</f>
        <v>0</v>
      </c>
      <c r="S1017">
        <f>VLOOKUP(CuentosContados[[#This Row],[Column1]],CuentosIndexados[],21,FALSE)</f>
        <v>0</v>
      </c>
      <c r="T1017">
        <f>VLOOKUP(CuentosContados[[#This Row],[Column1]],CuentosIndexados[],22,FALSE)</f>
        <v>0</v>
      </c>
      <c r="U1017" t="str">
        <f>VLOOKUP(CuentosContados[[#This Row],[Column1]],CuentosIndexados[],23,FALSE)</f>
        <v>tension</v>
      </c>
      <c r="V1017">
        <f>VLOOKUP(CuentosContados[[#This Row],[Column1]],CuentosIndexados[],24,FALSE)</f>
        <v>0</v>
      </c>
      <c r="W1017">
        <f>VLOOKUP(CuentosContados[[#This Row],[Column1]],CuentosIndexados[],25,FALSE)</f>
        <v>0</v>
      </c>
      <c r="X1017">
        <f>VLOOKUP(CuentosContados[[#This Row],[Column1]],CuentosIndexados[],26,FALSE)</f>
        <v>0</v>
      </c>
      <c r="Y1017">
        <f>VLOOKUP(CuentosContados[[#This Row],[Column1]],CuentosIndexados[],27,FALSE)</f>
        <v>0</v>
      </c>
      <c r="Z1017">
        <f>VLOOKUP(CuentosContados[[#This Row],[Column1]],CuentosIndexados[],28,FALSE)</f>
        <v>0</v>
      </c>
      <c r="AA1017">
        <f>VLOOKUP(CuentosContados[[#This Row],[Column1]],CuentosIndexados[],29,FALSE)</f>
        <v>0</v>
      </c>
      <c r="AB1017" t="str">
        <f>VLOOKUP(CuentosContados[[#This Row],[Column1]],CuentosIndexados[],30,FALSE)</f>
        <v>adolescencia</v>
      </c>
      <c r="AC1017">
        <f>VLOOKUP(CuentosContados[[#This Row],[Column1]],CuentosIndexados[],31,FALSE)</f>
        <v>0</v>
      </c>
      <c r="AD1017">
        <f>VLOOKUP(CuentosContados[[#This Row],[Column1]],CuentosIndexados[],32,FALSE)</f>
        <v>0</v>
      </c>
      <c r="AE1017">
        <f>VLOOKUP(CuentosContados[[#This Row],[Column1]],CuentosIndexados[],33,FALSE)</f>
        <v>0</v>
      </c>
      <c r="AF1017">
        <f>VLOOKUP(CuentosContados[[#This Row],[Column1]],CuentosIndexados[],34,FALSE)</f>
        <v>0</v>
      </c>
      <c r="AG1017">
        <f>VLOOKUP(CuentosContados[[#This Row],[Column1]],CuentosIndexados[],35,FALSE)</f>
        <v>0</v>
      </c>
      <c r="AH1017">
        <f>VLOOKUP(CuentosContados[[#This Row],[Column1]],CuentosIndexados[],36,FALSE)</f>
        <v>0</v>
      </c>
      <c r="AI1017">
        <f>VLOOKUP(CuentosContados[[#This Row],[Column1]],CuentosIndexados[],37,FALSE)</f>
        <v>0</v>
      </c>
      <c r="AJ1017">
        <f>VLOOKUP(CuentosContados[[#This Row],[Column1]],CuentosIndexados[],38,FALSE)</f>
        <v>0</v>
      </c>
      <c r="AK1017">
        <f>VLOOKUP(CuentosContados[[#This Row],[Column1]],CuentosIndexados[],39,FALSE)</f>
        <v>0</v>
      </c>
    </row>
    <row r="1018" spans="1:37" x14ac:dyDescent="0.25">
      <c r="A1018" t="s">
        <v>180</v>
      </c>
      <c r="B1018">
        <f>VLOOKUP(CuentosContados[[#This Row],[Column1]],CuentosIndexados[],3,FALSE)</f>
        <v>0</v>
      </c>
      <c r="C1018">
        <f>VLOOKUP(CuentosContados[[#This Row],[Column1]],CuentosIndexados[],5,FALSE)</f>
        <v>0</v>
      </c>
      <c r="D1018">
        <f>VLOOKUP(CuentosContados[[#This Row],[Column1]],CuentosIndexados[],6,FALSE)</f>
        <v>0</v>
      </c>
      <c r="E1018">
        <f>VLOOKUP(CuentosContados[[#This Row],[Column1]],CuentosIndexados[],7,FALSE)</f>
        <v>0</v>
      </c>
      <c r="F1018">
        <f>VLOOKUP(CuentosContados[[#This Row],[Column1]],CuentosIndexados[],8,FALSE)</f>
        <v>0</v>
      </c>
      <c r="G1018">
        <f>VLOOKUP(CuentosContados[[#This Row],[Column1]],CuentosIndexados[],9,FALSE)</f>
        <v>0</v>
      </c>
      <c r="H1018">
        <f>VLOOKUP(CuentosContados[[#This Row],[Column1]],CuentosIndexados[],10,FALSE)</f>
        <v>0</v>
      </c>
      <c r="I1018" t="str">
        <f>VLOOKUP(CuentosContados[[#This Row],[Column1]],CuentosIndexados[],11,FALSE)</f>
        <v>educacion</v>
      </c>
      <c r="J1018">
        <f>VLOOKUP(CuentosContados[[#This Row],[Column1]],CuentosIndexados[],12,FALSE)</f>
        <v>0</v>
      </c>
      <c r="K1018">
        <f>VLOOKUP(CuentosContados[[#This Row],[Column1]],CuentosIndexados[],13,FALSE)</f>
        <v>0</v>
      </c>
      <c r="L1018">
        <f>VLOOKUP(CuentosContados[[#This Row],[Column1]],CuentosIndexados[],14,FALSE)</f>
        <v>0</v>
      </c>
      <c r="M1018">
        <f>VLOOKUP(CuentosContados[[#This Row],[Column1]],CuentosIndexados[],15,FALSE)</f>
        <v>0</v>
      </c>
      <c r="N1018">
        <f>VLOOKUP(CuentosContados[[#This Row],[Column1]],CuentosIndexados[],16,FALSE)</f>
        <v>0</v>
      </c>
      <c r="O1018" t="str">
        <f>VLOOKUP(CuentosContados[[#This Row],[Column1]],CuentosIndexados[],17,FALSE)</f>
        <v>ira</v>
      </c>
      <c r="P1018">
        <f>VLOOKUP(CuentosContados[[#This Row],[Column1]],CuentosIndexados[],18,FALSE)</f>
        <v>0</v>
      </c>
      <c r="Q1018" t="str">
        <f>VLOOKUP(CuentosContados[[#This Row],[Column1]],CuentosIndexados[],19,FALSE)</f>
        <v>odio</v>
      </c>
      <c r="R1018">
        <f>VLOOKUP(CuentosContados[[#This Row],[Column1]],CuentosIndexados[],20,FALSE)</f>
        <v>0</v>
      </c>
      <c r="S1018">
        <f>VLOOKUP(CuentosContados[[#This Row],[Column1]],CuentosIndexados[],21,FALSE)</f>
        <v>0</v>
      </c>
      <c r="T1018">
        <f>VLOOKUP(CuentosContados[[#This Row],[Column1]],CuentosIndexados[],22,FALSE)</f>
        <v>0</v>
      </c>
      <c r="U1018" t="str">
        <f>VLOOKUP(CuentosContados[[#This Row],[Column1]],CuentosIndexados[],23,FALSE)</f>
        <v>tension</v>
      </c>
      <c r="V1018">
        <f>VLOOKUP(CuentosContados[[#This Row],[Column1]],CuentosIndexados[],24,FALSE)</f>
        <v>0</v>
      </c>
      <c r="W1018">
        <f>VLOOKUP(CuentosContados[[#This Row],[Column1]],CuentosIndexados[],25,FALSE)</f>
        <v>0</v>
      </c>
      <c r="X1018">
        <f>VLOOKUP(CuentosContados[[#This Row],[Column1]],CuentosIndexados[],26,FALSE)</f>
        <v>0</v>
      </c>
      <c r="Y1018">
        <f>VLOOKUP(CuentosContados[[#This Row],[Column1]],CuentosIndexados[],27,FALSE)</f>
        <v>0</v>
      </c>
      <c r="Z1018">
        <f>VLOOKUP(CuentosContados[[#This Row],[Column1]],CuentosIndexados[],28,FALSE)</f>
        <v>0</v>
      </c>
      <c r="AA1018">
        <f>VLOOKUP(CuentosContados[[#This Row],[Column1]],CuentosIndexados[],29,FALSE)</f>
        <v>0</v>
      </c>
      <c r="AB1018" t="str">
        <f>VLOOKUP(CuentosContados[[#This Row],[Column1]],CuentosIndexados[],30,FALSE)</f>
        <v>adolescencia</v>
      </c>
      <c r="AC1018">
        <f>VLOOKUP(CuentosContados[[#This Row],[Column1]],CuentosIndexados[],31,FALSE)</f>
        <v>0</v>
      </c>
      <c r="AD1018">
        <f>VLOOKUP(CuentosContados[[#This Row],[Column1]],CuentosIndexados[],32,FALSE)</f>
        <v>0</v>
      </c>
      <c r="AE1018">
        <f>VLOOKUP(CuentosContados[[#This Row],[Column1]],CuentosIndexados[],33,FALSE)</f>
        <v>0</v>
      </c>
      <c r="AF1018">
        <f>VLOOKUP(CuentosContados[[#This Row],[Column1]],CuentosIndexados[],34,FALSE)</f>
        <v>0</v>
      </c>
      <c r="AG1018">
        <f>VLOOKUP(CuentosContados[[#This Row],[Column1]],CuentosIndexados[],35,FALSE)</f>
        <v>0</v>
      </c>
      <c r="AH1018">
        <f>VLOOKUP(CuentosContados[[#This Row],[Column1]],CuentosIndexados[],36,FALSE)</f>
        <v>0</v>
      </c>
      <c r="AI1018">
        <f>VLOOKUP(CuentosContados[[#This Row],[Column1]],CuentosIndexados[],37,FALSE)</f>
        <v>0</v>
      </c>
      <c r="AJ1018">
        <f>VLOOKUP(CuentosContados[[#This Row],[Column1]],CuentosIndexados[],38,FALSE)</f>
        <v>0</v>
      </c>
      <c r="AK1018">
        <f>VLOOKUP(CuentosContados[[#This Row],[Column1]],CuentosIndexados[],39,FALSE)</f>
        <v>0</v>
      </c>
    </row>
    <row r="1019" spans="1:37" x14ac:dyDescent="0.25">
      <c r="A1019" t="s">
        <v>180</v>
      </c>
      <c r="B1019">
        <f>VLOOKUP(CuentosContados[[#This Row],[Column1]],CuentosIndexados[],3,FALSE)</f>
        <v>0</v>
      </c>
      <c r="C1019">
        <f>VLOOKUP(CuentosContados[[#This Row],[Column1]],CuentosIndexados[],5,FALSE)</f>
        <v>0</v>
      </c>
      <c r="D1019">
        <f>VLOOKUP(CuentosContados[[#This Row],[Column1]],CuentosIndexados[],6,FALSE)</f>
        <v>0</v>
      </c>
      <c r="E1019">
        <f>VLOOKUP(CuentosContados[[#This Row],[Column1]],CuentosIndexados[],7,FALSE)</f>
        <v>0</v>
      </c>
      <c r="F1019">
        <f>VLOOKUP(CuentosContados[[#This Row],[Column1]],CuentosIndexados[],8,FALSE)</f>
        <v>0</v>
      </c>
      <c r="G1019">
        <f>VLOOKUP(CuentosContados[[#This Row],[Column1]],CuentosIndexados[],9,FALSE)</f>
        <v>0</v>
      </c>
      <c r="H1019">
        <f>VLOOKUP(CuentosContados[[#This Row],[Column1]],CuentosIndexados[],10,FALSE)</f>
        <v>0</v>
      </c>
      <c r="I1019" t="str">
        <f>VLOOKUP(CuentosContados[[#This Row],[Column1]],CuentosIndexados[],11,FALSE)</f>
        <v>educacion</v>
      </c>
      <c r="J1019">
        <f>VLOOKUP(CuentosContados[[#This Row],[Column1]],CuentosIndexados[],12,FALSE)</f>
        <v>0</v>
      </c>
      <c r="K1019">
        <f>VLOOKUP(CuentosContados[[#This Row],[Column1]],CuentosIndexados[],13,FALSE)</f>
        <v>0</v>
      </c>
      <c r="L1019">
        <f>VLOOKUP(CuentosContados[[#This Row],[Column1]],CuentosIndexados[],14,FALSE)</f>
        <v>0</v>
      </c>
      <c r="M1019">
        <f>VLOOKUP(CuentosContados[[#This Row],[Column1]],CuentosIndexados[],15,FALSE)</f>
        <v>0</v>
      </c>
      <c r="N1019">
        <f>VLOOKUP(CuentosContados[[#This Row],[Column1]],CuentosIndexados[],16,FALSE)</f>
        <v>0</v>
      </c>
      <c r="O1019" t="str">
        <f>VLOOKUP(CuentosContados[[#This Row],[Column1]],CuentosIndexados[],17,FALSE)</f>
        <v>ira</v>
      </c>
      <c r="P1019">
        <f>VLOOKUP(CuentosContados[[#This Row],[Column1]],CuentosIndexados[],18,FALSE)</f>
        <v>0</v>
      </c>
      <c r="Q1019" t="str">
        <f>VLOOKUP(CuentosContados[[#This Row],[Column1]],CuentosIndexados[],19,FALSE)</f>
        <v>odio</v>
      </c>
      <c r="R1019">
        <f>VLOOKUP(CuentosContados[[#This Row],[Column1]],CuentosIndexados[],20,FALSE)</f>
        <v>0</v>
      </c>
      <c r="S1019">
        <f>VLOOKUP(CuentosContados[[#This Row],[Column1]],CuentosIndexados[],21,FALSE)</f>
        <v>0</v>
      </c>
      <c r="T1019">
        <f>VLOOKUP(CuentosContados[[#This Row],[Column1]],CuentosIndexados[],22,FALSE)</f>
        <v>0</v>
      </c>
      <c r="U1019" t="str">
        <f>VLOOKUP(CuentosContados[[#This Row],[Column1]],CuentosIndexados[],23,FALSE)</f>
        <v>tension</v>
      </c>
      <c r="V1019">
        <f>VLOOKUP(CuentosContados[[#This Row],[Column1]],CuentosIndexados[],24,FALSE)</f>
        <v>0</v>
      </c>
      <c r="W1019">
        <f>VLOOKUP(CuentosContados[[#This Row],[Column1]],CuentosIndexados[],25,FALSE)</f>
        <v>0</v>
      </c>
      <c r="X1019">
        <f>VLOOKUP(CuentosContados[[#This Row],[Column1]],CuentosIndexados[],26,FALSE)</f>
        <v>0</v>
      </c>
      <c r="Y1019">
        <f>VLOOKUP(CuentosContados[[#This Row],[Column1]],CuentosIndexados[],27,FALSE)</f>
        <v>0</v>
      </c>
      <c r="Z1019">
        <f>VLOOKUP(CuentosContados[[#This Row],[Column1]],CuentosIndexados[],28,FALSE)</f>
        <v>0</v>
      </c>
      <c r="AA1019">
        <f>VLOOKUP(CuentosContados[[#This Row],[Column1]],CuentosIndexados[],29,FALSE)</f>
        <v>0</v>
      </c>
      <c r="AB1019" t="str">
        <f>VLOOKUP(CuentosContados[[#This Row],[Column1]],CuentosIndexados[],30,FALSE)</f>
        <v>adolescencia</v>
      </c>
      <c r="AC1019">
        <f>VLOOKUP(CuentosContados[[#This Row],[Column1]],CuentosIndexados[],31,FALSE)</f>
        <v>0</v>
      </c>
      <c r="AD1019">
        <f>VLOOKUP(CuentosContados[[#This Row],[Column1]],CuentosIndexados[],32,FALSE)</f>
        <v>0</v>
      </c>
      <c r="AE1019">
        <f>VLOOKUP(CuentosContados[[#This Row],[Column1]],CuentosIndexados[],33,FALSE)</f>
        <v>0</v>
      </c>
      <c r="AF1019">
        <f>VLOOKUP(CuentosContados[[#This Row],[Column1]],CuentosIndexados[],34,FALSE)</f>
        <v>0</v>
      </c>
      <c r="AG1019">
        <f>VLOOKUP(CuentosContados[[#This Row],[Column1]],CuentosIndexados[],35,FALSE)</f>
        <v>0</v>
      </c>
      <c r="AH1019">
        <f>VLOOKUP(CuentosContados[[#This Row],[Column1]],CuentosIndexados[],36,FALSE)</f>
        <v>0</v>
      </c>
      <c r="AI1019">
        <f>VLOOKUP(CuentosContados[[#This Row],[Column1]],CuentosIndexados[],37,FALSE)</f>
        <v>0</v>
      </c>
      <c r="AJ1019">
        <f>VLOOKUP(CuentosContados[[#This Row],[Column1]],CuentosIndexados[],38,FALSE)</f>
        <v>0</v>
      </c>
      <c r="AK1019">
        <f>VLOOKUP(CuentosContados[[#This Row],[Column1]],CuentosIndexados[],39,FALSE)</f>
        <v>0</v>
      </c>
    </row>
    <row r="1020" spans="1:37" x14ac:dyDescent="0.25">
      <c r="A1020" t="s">
        <v>180</v>
      </c>
      <c r="B1020">
        <f>VLOOKUP(CuentosContados[[#This Row],[Column1]],CuentosIndexados[],3,FALSE)</f>
        <v>0</v>
      </c>
      <c r="C1020">
        <f>VLOOKUP(CuentosContados[[#This Row],[Column1]],CuentosIndexados[],5,FALSE)</f>
        <v>0</v>
      </c>
      <c r="D1020">
        <f>VLOOKUP(CuentosContados[[#This Row],[Column1]],CuentosIndexados[],6,FALSE)</f>
        <v>0</v>
      </c>
      <c r="E1020">
        <f>VLOOKUP(CuentosContados[[#This Row],[Column1]],CuentosIndexados[],7,FALSE)</f>
        <v>0</v>
      </c>
      <c r="F1020">
        <f>VLOOKUP(CuentosContados[[#This Row],[Column1]],CuentosIndexados[],8,FALSE)</f>
        <v>0</v>
      </c>
      <c r="G1020">
        <f>VLOOKUP(CuentosContados[[#This Row],[Column1]],CuentosIndexados[],9,FALSE)</f>
        <v>0</v>
      </c>
      <c r="H1020">
        <f>VLOOKUP(CuentosContados[[#This Row],[Column1]],CuentosIndexados[],10,FALSE)</f>
        <v>0</v>
      </c>
      <c r="I1020" t="str">
        <f>VLOOKUP(CuentosContados[[#This Row],[Column1]],CuentosIndexados[],11,FALSE)</f>
        <v>educacion</v>
      </c>
      <c r="J1020">
        <f>VLOOKUP(CuentosContados[[#This Row],[Column1]],CuentosIndexados[],12,FALSE)</f>
        <v>0</v>
      </c>
      <c r="K1020">
        <f>VLOOKUP(CuentosContados[[#This Row],[Column1]],CuentosIndexados[],13,FALSE)</f>
        <v>0</v>
      </c>
      <c r="L1020">
        <f>VLOOKUP(CuentosContados[[#This Row],[Column1]],CuentosIndexados[],14,FALSE)</f>
        <v>0</v>
      </c>
      <c r="M1020">
        <f>VLOOKUP(CuentosContados[[#This Row],[Column1]],CuentosIndexados[],15,FALSE)</f>
        <v>0</v>
      </c>
      <c r="N1020">
        <f>VLOOKUP(CuentosContados[[#This Row],[Column1]],CuentosIndexados[],16,FALSE)</f>
        <v>0</v>
      </c>
      <c r="O1020" t="str">
        <f>VLOOKUP(CuentosContados[[#This Row],[Column1]],CuentosIndexados[],17,FALSE)</f>
        <v>ira</v>
      </c>
      <c r="P1020">
        <f>VLOOKUP(CuentosContados[[#This Row],[Column1]],CuentosIndexados[],18,FALSE)</f>
        <v>0</v>
      </c>
      <c r="Q1020" t="str">
        <f>VLOOKUP(CuentosContados[[#This Row],[Column1]],CuentosIndexados[],19,FALSE)</f>
        <v>odio</v>
      </c>
      <c r="R1020">
        <f>VLOOKUP(CuentosContados[[#This Row],[Column1]],CuentosIndexados[],20,FALSE)</f>
        <v>0</v>
      </c>
      <c r="S1020">
        <f>VLOOKUP(CuentosContados[[#This Row],[Column1]],CuentosIndexados[],21,FALSE)</f>
        <v>0</v>
      </c>
      <c r="T1020">
        <f>VLOOKUP(CuentosContados[[#This Row],[Column1]],CuentosIndexados[],22,FALSE)</f>
        <v>0</v>
      </c>
      <c r="U1020" t="str">
        <f>VLOOKUP(CuentosContados[[#This Row],[Column1]],CuentosIndexados[],23,FALSE)</f>
        <v>tension</v>
      </c>
      <c r="V1020">
        <f>VLOOKUP(CuentosContados[[#This Row],[Column1]],CuentosIndexados[],24,FALSE)</f>
        <v>0</v>
      </c>
      <c r="W1020">
        <f>VLOOKUP(CuentosContados[[#This Row],[Column1]],CuentosIndexados[],25,FALSE)</f>
        <v>0</v>
      </c>
      <c r="X1020">
        <f>VLOOKUP(CuentosContados[[#This Row],[Column1]],CuentosIndexados[],26,FALSE)</f>
        <v>0</v>
      </c>
      <c r="Y1020">
        <f>VLOOKUP(CuentosContados[[#This Row],[Column1]],CuentosIndexados[],27,FALSE)</f>
        <v>0</v>
      </c>
      <c r="Z1020">
        <f>VLOOKUP(CuentosContados[[#This Row],[Column1]],CuentosIndexados[],28,FALSE)</f>
        <v>0</v>
      </c>
      <c r="AA1020">
        <f>VLOOKUP(CuentosContados[[#This Row],[Column1]],CuentosIndexados[],29,FALSE)</f>
        <v>0</v>
      </c>
      <c r="AB1020" t="str">
        <f>VLOOKUP(CuentosContados[[#This Row],[Column1]],CuentosIndexados[],30,FALSE)</f>
        <v>adolescencia</v>
      </c>
      <c r="AC1020">
        <f>VLOOKUP(CuentosContados[[#This Row],[Column1]],CuentosIndexados[],31,FALSE)</f>
        <v>0</v>
      </c>
      <c r="AD1020">
        <f>VLOOKUP(CuentosContados[[#This Row],[Column1]],CuentosIndexados[],32,FALSE)</f>
        <v>0</v>
      </c>
      <c r="AE1020">
        <f>VLOOKUP(CuentosContados[[#This Row],[Column1]],CuentosIndexados[],33,FALSE)</f>
        <v>0</v>
      </c>
      <c r="AF1020">
        <f>VLOOKUP(CuentosContados[[#This Row],[Column1]],CuentosIndexados[],34,FALSE)</f>
        <v>0</v>
      </c>
      <c r="AG1020">
        <f>VLOOKUP(CuentosContados[[#This Row],[Column1]],CuentosIndexados[],35,FALSE)</f>
        <v>0</v>
      </c>
      <c r="AH1020">
        <f>VLOOKUP(CuentosContados[[#This Row],[Column1]],CuentosIndexados[],36,FALSE)</f>
        <v>0</v>
      </c>
      <c r="AI1020">
        <f>VLOOKUP(CuentosContados[[#This Row],[Column1]],CuentosIndexados[],37,FALSE)</f>
        <v>0</v>
      </c>
      <c r="AJ1020">
        <f>VLOOKUP(CuentosContados[[#This Row],[Column1]],CuentosIndexados[],38,FALSE)</f>
        <v>0</v>
      </c>
      <c r="AK1020">
        <f>VLOOKUP(CuentosContados[[#This Row],[Column1]],CuentosIndexados[],39,FALSE)</f>
        <v>0</v>
      </c>
    </row>
    <row r="1021" spans="1:37" x14ac:dyDescent="0.25">
      <c r="A1021" t="s">
        <v>180</v>
      </c>
      <c r="B1021">
        <f>VLOOKUP(CuentosContados[[#This Row],[Column1]],CuentosIndexados[],3,FALSE)</f>
        <v>0</v>
      </c>
      <c r="C1021">
        <f>VLOOKUP(CuentosContados[[#This Row],[Column1]],CuentosIndexados[],5,FALSE)</f>
        <v>0</v>
      </c>
      <c r="D1021">
        <f>VLOOKUP(CuentosContados[[#This Row],[Column1]],CuentosIndexados[],6,FALSE)</f>
        <v>0</v>
      </c>
      <c r="E1021">
        <f>VLOOKUP(CuentosContados[[#This Row],[Column1]],CuentosIndexados[],7,FALSE)</f>
        <v>0</v>
      </c>
      <c r="F1021">
        <f>VLOOKUP(CuentosContados[[#This Row],[Column1]],CuentosIndexados[],8,FALSE)</f>
        <v>0</v>
      </c>
      <c r="G1021">
        <f>VLOOKUP(CuentosContados[[#This Row],[Column1]],CuentosIndexados[],9,FALSE)</f>
        <v>0</v>
      </c>
      <c r="H1021">
        <f>VLOOKUP(CuentosContados[[#This Row],[Column1]],CuentosIndexados[],10,FALSE)</f>
        <v>0</v>
      </c>
      <c r="I1021" t="str">
        <f>VLOOKUP(CuentosContados[[#This Row],[Column1]],CuentosIndexados[],11,FALSE)</f>
        <v>educacion</v>
      </c>
      <c r="J1021">
        <f>VLOOKUP(CuentosContados[[#This Row],[Column1]],CuentosIndexados[],12,FALSE)</f>
        <v>0</v>
      </c>
      <c r="K1021">
        <f>VLOOKUP(CuentosContados[[#This Row],[Column1]],CuentosIndexados[],13,FALSE)</f>
        <v>0</v>
      </c>
      <c r="L1021">
        <f>VLOOKUP(CuentosContados[[#This Row],[Column1]],CuentosIndexados[],14,FALSE)</f>
        <v>0</v>
      </c>
      <c r="M1021">
        <f>VLOOKUP(CuentosContados[[#This Row],[Column1]],CuentosIndexados[],15,FALSE)</f>
        <v>0</v>
      </c>
      <c r="N1021">
        <f>VLOOKUP(CuentosContados[[#This Row],[Column1]],CuentosIndexados[],16,FALSE)</f>
        <v>0</v>
      </c>
      <c r="O1021" t="str">
        <f>VLOOKUP(CuentosContados[[#This Row],[Column1]],CuentosIndexados[],17,FALSE)</f>
        <v>ira</v>
      </c>
      <c r="P1021">
        <f>VLOOKUP(CuentosContados[[#This Row],[Column1]],CuentosIndexados[],18,FALSE)</f>
        <v>0</v>
      </c>
      <c r="Q1021" t="str">
        <f>VLOOKUP(CuentosContados[[#This Row],[Column1]],CuentosIndexados[],19,FALSE)</f>
        <v>odio</v>
      </c>
      <c r="R1021">
        <f>VLOOKUP(CuentosContados[[#This Row],[Column1]],CuentosIndexados[],20,FALSE)</f>
        <v>0</v>
      </c>
      <c r="S1021">
        <f>VLOOKUP(CuentosContados[[#This Row],[Column1]],CuentosIndexados[],21,FALSE)</f>
        <v>0</v>
      </c>
      <c r="T1021">
        <f>VLOOKUP(CuentosContados[[#This Row],[Column1]],CuentosIndexados[],22,FALSE)</f>
        <v>0</v>
      </c>
      <c r="U1021" t="str">
        <f>VLOOKUP(CuentosContados[[#This Row],[Column1]],CuentosIndexados[],23,FALSE)</f>
        <v>tension</v>
      </c>
      <c r="V1021">
        <f>VLOOKUP(CuentosContados[[#This Row],[Column1]],CuentosIndexados[],24,FALSE)</f>
        <v>0</v>
      </c>
      <c r="W1021">
        <f>VLOOKUP(CuentosContados[[#This Row],[Column1]],CuentosIndexados[],25,FALSE)</f>
        <v>0</v>
      </c>
      <c r="X1021">
        <f>VLOOKUP(CuentosContados[[#This Row],[Column1]],CuentosIndexados[],26,FALSE)</f>
        <v>0</v>
      </c>
      <c r="Y1021">
        <f>VLOOKUP(CuentosContados[[#This Row],[Column1]],CuentosIndexados[],27,FALSE)</f>
        <v>0</v>
      </c>
      <c r="Z1021">
        <f>VLOOKUP(CuentosContados[[#This Row],[Column1]],CuentosIndexados[],28,FALSE)</f>
        <v>0</v>
      </c>
      <c r="AA1021">
        <f>VLOOKUP(CuentosContados[[#This Row],[Column1]],CuentosIndexados[],29,FALSE)</f>
        <v>0</v>
      </c>
      <c r="AB1021" t="str">
        <f>VLOOKUP(CuentosContados[[#This Row],[Column1]],CuentosIndexados[],30,FALSE)</f>
        <v>adolescencia</v>
      </c>
      <c r="AC1021">
        <f>VLOOKUP(CuentosContados[[#This Row],[Column1]],CuentosIndexados[],31,FALSE)</f>
        <v>0</v>
      </c>
      <c r="AD1021">
        <f>VLOOKUP(CuentosContados[[#This Row],[Column1]],CuentosIndexados[],32,FALSE)</f>
        <v>0</v>
      </c>
      <c r="AE1021">
        <f>VLOOKUP(CuentosContados[[#This Row],[Column1]],CuentosIndexados[],33,FALSE)</f>
        <v>0</v>
      </c>
      <c r="AF1021">
        <f>VLOOKUP(CuentosContados[[#This Row],[Column1]],CuentosIndexados[],34,FALSE)</f>
        <v>0</v>
      </c>
      <c r="AG1021">
        <f>VLOOKUP(CuentosContados[[#This Row],[Column1]],CuentosIndexados[],35,FALSE)</f>
        <v>0</v>
      </c>
      <c r="AH1021">
        <f>VLOOKUP(CuentosContados[[#This Row],[Column1]],CuentosIndexados[],36,FALSE)</f>
        <v>0</v>
      </c>
      <c r="AI1021">
        <f>VLOOKUP(CuentosContados[[#This Row],[Column1]],CuentosIndexados[],37,FALSE)</f>
        <v>0</v>
      </c>
      <c r="AJ1021">
        <f>VLOOKUP(CuentosContados[[#This Row],[Column1]],CuentosIndexados[],38,FALSE)</f>
        <v>0</v>
      </c>
      <c r="AK1021">
        <f>VLOOKUP(CuentosContados[[#This Row],[Column1]],CuentosIndexados[],39,FALSE)</f>
        <v>0</v>
      </c>
    </row>
    <row r="1022" spans="1:37" x14ac:dyDescent="0.25">
      <c r="A1022" t="s">
        <v>180</v>
      </c>
      <c r="B1022">
        <f>VLOOKUP(CuentosContados[[#This Row],[Column1]],CuentosIndexados[],3,FALSE)</f>
        <v>0</v>
      </c>
      <c r="C1022">
        <f>VLOOKUP(CuentosContados[[#This Row],[Column1]],CuentosIndexados[],5,FALSE)</f>
        <v>0</v>
      </c>
      <c r="D1022">
        <f>VLOOKUP(CuentosContados[[#This Row],[Column1]],CuentosIndexados[],6,FALSE)</f>
        <v>0</v>
      </c>
      <c r="E1022">
        <f>VLOOKUP(CuentosContados[[#This Row],[Column1]],CuentosIndexados[],7,FALSE)</f>
        <v>0</v>
      </c>
      <c r="F1022">
        <f>VLOOKUP(CuentosContados[[#This Row],[Column1]],CuentosIndexados[],8,FALSE)</f>
        <v>0</v>
      </c>
      <c r="G1022">
        <f>VLOOKUP(CuentosContados[[#This Row],[Column1]],CuentosIndexados[],9,FALSE)</f>
        <v>0</v>
      </c>
      <c r="H1022">
        <f>VLOOKUP(CuentosContados[[#This Row],[Column1]],CuentosIndexados[],10,FALSE)</f>
        <v>0</v>
      </c>
      <c r="I1022" t="str">
        <f>VLOOKUP(CuentosContados[[#This Row],[Column1]],CuentosIndexados[],11,FALSE)</f>
        <v>educacion</v>
      </c>
      <c r="J1022">
        <f>VLOOKUP(CuentosContados[[#This Row],[Column1]],CuentosIndexados[],12,FALSE)</f>
        <v>0</v>
      </c>
      <c r="K1022">
        <f>VLOOKUP(CuentosContados[[#This Row],[Column1]],CuentosIndexados[],13,FALSE)</f>
        <v>0</v>
      </c>
      <c r="L1022">
        <f>VLOOKUP(CuentosContados[[#This Row],[Column1]],CuentosIndexados[],14,FALSE)</f>
        <v>0</v>
      </c>
      <c r="M1022">
        <f>VLOOKUP(CuentosContados[[#This Row],[Column1]],CuentosIndexados[],15,FALSE)</f>
        <v>0</v>
      </c>
      <c r="N1022">
        <f>VLOOKUP(CuentosContados[[#This Row],[Column1]],CuentosIndexados[],16,FALSE)</f>
        <v>0</v>
      </c>
      <c r="O1022" t="str">
        <f>VLOOKUP(CuentosContados[[#This Row],[Column1]],CuentosIndexados[],17,FALSE)</f>
        <v>ira</v>
      </c>
      <c r="P1022">
        <f>VLOOKUP(CuentosContados[[#This Row],[Column1]],CuentosIndexados[],18,FALSE)</f>
        <v>0</v>
      </c>
      <c r="Q1022" t="str">
        <f>VLOOKUP(CuentosContados[[#This Row],[Column1]],CuentosIndexados[],19,FALSE)</f>
        <v>odio</v>
      </c>
      <c r="R1022">
        <f>VLOOKUP(CuentosContados[[#This Row],[Column1]],CuentosIndexados[],20,FALSE)</f>
        <v>0</v>
      </c>
      <c r="S1022">
        <f>VLOOKUP(CuentosContados[[#This Row],[Column1]],CuentosIndexados[],21,FALSE)</f>
        <v>0</v>
      </c>
      <c r="T1022">
        <f>VLOOKUP(CuentosContados[[#This Row],[Column1]],CuentosIndexados[],22,FALSE)</f>
        <v>0</v>
      </c>
      <c r="U1022" t="str">
        <f>VLOOKUP(CuentosContados[[#This Row],[Column1]],CuentosIndexados[],23,FALSE)</f>
        <v>tension</v>
      </c>
      <c r="V1022">
        <f>VLOOKUP(CuentosContados[[#This Row],[Column1]],CuentosIndexados[],24,FALSE)</f>
        <v>0</v>
      </c>
      <c r="W1022">
        <f>VLOOKUP(CuentosContados[[#This Row],[Column1]],CuentosIndexados[],25,FALSE)</f>
        <v>0</v>
      </c>
      <c r="X1022">
        <f>VLOOKUP(CuentosContados[[#This Row],[Column1]],CuentosIndexados[],26,FALSE)</f>
        <v>0</v>
      </c>
      <c r="Y1022">
        <f>VLOOKUP(CuentosContados[[#This Row],[Column1]],CuentosIndexados[],27,FALSE)</f>
        <v>0</v>
      </c>
      <c r="Z1022">
        <f>VLOOKUP(CuentosContados[[#This Row],[Column1]],CuentosIndexados[],28,FALSE)</f>
        <v>0</v>
      </c>
      <c r="AA1022">
        <f>VLOOKUP(CuentosContados[[#This Row],[Column1]],CuentosIndexados[],29,FALSE)</f>
        <v>0</v>
      </c>
      <c r="AB1022" t="str">
        <f>VLOOKUP(CuentosContados[[#This Row],[Column1]],CuentosIndexados[],30,FALSE)</f>
        <v>adolescencia</v>
      </c>
      <c r="AC1022">
        <f>VLOOKUP(CuentosContados[[#This Row],[Column1]],CuentosIndexados[],31,FALSE)</f>
        <v>0</v>
      </c>
      <c r="AD1022">
        <f>VLOOKUP(CuentosContados[[#This Row],[Column1]],CuentosIndexados[],32,FALSE)</f>
        <v>0</v>
      </c>
      <c r="AE1022">
        <f>VLOOKUP(CuentosContados[[#This Row],[Column1]],CuentosIndexados[],33,FALSE)</f>
        <v>0</v>
      </c>
      <c r="AF1022">
        <f>VLOOKUP(CuentosContados[[#This Row],[Column1]],CuentosIndexados[],34,FALSE)</f>
        <v>0</v>
      </c>
      <c r="AG1022">
        <f>VLOOKUP(CuentosContados[[#This Row],[Column1]],CuentosIndexados[],35,FALSE)</f>
        <v>0</v>
      </c>
      <c r="AH1022">
        <f>VLOOKUP(CuentosContados[[#This Row],[Column1]],CuentosIndexados[],36,FALSE)</f>
        <v>0</v>
      </c>
      <c r="AI1022">
        <f>VLOOKUP(CuentosContados[[#This Row],[Column1]],CuentosIndexados[],37,FALSE)</f>
        <v>0</v>
      </c>
      <c r="AJ1022">
        <f>VLOOKUP(CuentosContados[[#This Row],[Column1]],CuentosIndexados[],38,FALSE)</f>
        <v>0</v>
      </c>
      <c r="AK1022">
        <f>VLOOKUP(CuentosContados[[#This Row],[Column1]],CuentosIndexados[],39,FALSE)</f>
        <v>0</v>
      </c>
    </row>
    <row r="1023" spans="1:37" x14ac:dyDescent="0.25">
      <c r="A1023" t="s">
        <v>180</v>
      </c>
      <c r="B1023">
        <f>VLOOKUP(CuentosContados[[#This Row],[Column1]],CuentosIndexados[],3,FALSE)</f>
        <v>0</v>
      </c>
      <c r="C1023">
        <f>VLOOKUP(CuentosContados[[#This Row],[Column1]],CuentosIndexados[],5,FALSE)</f>
        <v>0</v>
      </c>
      <c r="D1023">
        <f>VLOOKUP(CuentosContados[[#This Row],[Column1]],CuentosIndexados[],6,FALSE)</f>
        <v>0</v>
      </c>
      <c r="E1023">
        <f>VLOOKUP(CuentosContados[[#This Row],[Column1]],CuentosIndexados[],7,FALSE)</f>
        <v>0</v>
      </c>
      <c r="F1023">
        <f>VLOOKUP(CuentosContados[[#This Row],[Column1]],CuentosIndexados[],8,FALSE)</f>
        <v>0</v>
      </c>
      <c r="G1023">
        <f>VLOOKUP(CuentosContados[[#This Row],[Column1]],CuentosIndexados[],9,FALSE)</f>
        <v>0</v>
      </c>
      <c r="H1023">
        <f>VLOOKUP(CuentosContados[[#This Row],[Column1]],CuentosIndexados[],10,FALSE)</f>
        <v>0</v>
      </c>
      <c r="I1023" t="str">
        <f>VLOOKUP(CuentosContados[[#This Row],[Column1]],CuentosIndexados[],11,FALSE)</f>
        <v>educacion</v>
      </c>
      <c r="J1023">
        <f>VLOOKUP(CuentosContados[[#This Row],[Column1]],CuentosIndexados[],12,FALSE)</f>
        <v>0</v>
      </c>
      <c r="K1023">
        <f>VLOOKUP(CuentosContados[[#This Row],[Column1]],CuentosIndexados[],13,FALSE)</f>
        <v>0</v>
      </c>
      <c r="L1023">
        <f>VLOOKUP(CuentosContados[[#This Row],[Column1]],CuentosIndexados[],14,FALSE)</f>
        <v>0</v>
      </c>
      <c r="M1023">
        <f>VLOOKUP(CuentosContados[[#This Row],[Column1]],CuentosIndexados[],15,FALSE)</f>
        <v>0</v>
      </c>
      <c r="N1023">
        <f>VLOOKUP(CuentosContados[[#This Row],[Column1]],CuentosIndexados[],16,FALSE)</f>
        <v>0</v>
      </c>
      <c r="O1023" t="str">
        <f>VLOOKUP(CuentosContados[[#This Row],[Column1]],CuentosIndexados[],17,FALSE)</f>
        <v>ira</v>
      </c>
      <c r="P1023">
        <f>VLOOKUP(CuentosContados[[#This Row],[Column1]],CuentosIndexados[],18,FALSE)</f>
        <v>0</v>
      </c>
      <c r="Q1023" t="str">
        <f>VLOOKUP(CuentosContados[[#This Row],[Column1]],CuentosIndexados[],19,FALSE)</f>
        <v>odio</v>
      </c>
      <c r="R1023">
        <f>VLOOKUP(CuentosContados[[#This Row],[Column1]],CuentosIndexados[],20,FALSE)</f>
        <v>0</v>
      </c>
      <c r="S1023">
        <f>VLOOKUP(CuentosContados[[#This Row],[Column1]],CuentosIndexados[],21,FALSE)</f>
        <v>0</v>
      </c>
      <c r="T1023">
        <f>VLOOKUP(CuentosContados[[#This Row],[Column1]],CuentosIndexados[],22,FALSE)</f>
        <v>0</v>
      </c>
      <c r="U1023" t="str">
        <f>VLOOKUP(CuentosContados[[#This Row],[Column1]],CuentosIndexados[],23,FALSE)</f>
        <v>tension</v>
      </c>
      <c r="V1023">
        <f>VLOOKUP(CuentosContados[[#This Row],[Column1]],CuentosIndexados[],24,FALSE)</f>
        <v>0</v>
      </c>
      <c r="W1023">
        <f>VLOOKUP(CuentosContados[[#This Row],[Column1]],CuentosIndexados[],25,FALSE)</f>
        <v>0</v>
      </c>
      <c r="X1023">
        <f>VLOOKUP(CuentosContados[[#This Row],[Column1]],CuentosIndexados[],26,FALSE)</f>
        <v>0</v>
      </c>
      <c r="Y1023">
        <f>VLOOKUP(CuentosContados[[#This Row],[Column1]],CuentosIndexados[],27,FALSE)</f>
        <v>0</v>
      </c>
      <c r="Z1023">
        <f>VLOOKUP(CuentosContados[[#This Row],[Column1]],CuentosIndexados[],28,FALSE)</f>
        <v>0</v>
      </c>
      <c r="AA1023">
        <f>VLOOKUP(CuentosContados[[#This Row],[Column1]],CuentosIndexados[],29,FALSE)</f>
        <v>0</v>
      </c>
      <c r="AB1023" t="str">
        <f>VLOOKUP(CuentosContados[[#This Row],[Column1]],CuentosIndexados[],30,FALSE)</f>
        <v>adolescencia</v>
      </c>
      <c r="AC1023">
        <f>VLOOKUP(CuentosContados[[#This Row],[Column1]],CuentosIndexados[],31,FALSE)</f>
        <v>0</v>
      </c>
      <c r="AD1023">
        <f>VLOOKUP(CuentosContados[[#This Row],[Column1]],CuentosIndexados[],32,FALSE)</f>
        <v>0</v>
      </c>
      <c r="AE1023">
        <f>VLOOKUP(CuentosContados[[#This Row],[Column1]],CuentosIndexados[],33,FALSE)</f>
        <v>0</v>
      </c>
      <c r="AF1023">
        <f>VLOOKUP(CuentosContados[[#This Row],[Column1]],CuentosIndexados[],34,FALSE)</f>
        <v>0</v>
      </c>
      <c r="AG1023">
        <f>VLOOKUP(CuentosContados[[#This Row],[Column1]],CuentosIndexados[],35,FALSE)</f>
        <v>0</v>
      </c>
      <c r="AH1023">
        <f>VLOOKUP(CuentosContados[[#This Row],[Column1]],CuentosIndexados[],36,FALSE)</f>
        <v>0</v>
      </c>
      <c r="AI1023">
        <f>VLOOKUP(CuentosContados[[#This Row],[Column1]],CuentosIndexados[],37,FALSE)</f>
        <v>0</v>
      </c>
      <c r="AJ1023">
        <f>VLOOKUP(CuentosContados[[#This Row],[Column1]],CuentosIndexados[],38,FALSE)</f>
        <v>0</v>
      </c>
      <c r="AK1023">
        <f>VLOOKUP(CuentosContados[[#This Row],[Column1]],CuentosIndexados[],39,FALSE)</f>
        <v>0</v>
      </c>
    </row>
    <row r="1024" spans="1:37" x14ac:dyDescent="0.25">
      <c r="A1024" t="s">
        <v>180</v>
      </c>
      <c r="B1024">
        <f>VLOOKUP(CuentosContados[[#This Row],[Column1]],CuentosIndexados[],3,FALSE)</f>
        <v>0</v>
      </c>
      <c r="C1024">
        <f>VLOOKUP(CuentosContados[[#This Row],[Column1]],CuentosIndexados[],5,FALSE)</f>
        <v>0</v>
      </c>
      <c r="D1024">
        <f>VLOOKUP(CuentosContados[[#This Row],[Column1]],CuentosIndexados[],6,FALSE)</f>
        <v>0</v>
      </c>
      <c r="E1024">
        <f>VLOOKUP(CuentosContados[[#This Row],[Column1]],CuentosIndexados[],7,FALSE)</f>
        <v>0</v>
      </c>
      <c r="F1024">
        <f>VLOOKUP(CuentosContados[[#This Row],[Column1]],CuentosIndexados[],8,FALSE)</f>
        <v>0</v>
      </c>
      <c r="G1024">
        <f>VLOOKUP(CuentosContados[[#This Row],[Column1]],CuentosIndexados[],9,FALSE)</f>
        <v>0</v>
      </c>
      <c r="H1024">
        <f>VLOOKUP(CuentosContados[[#This Row],[Column1]],CuentosIndexados[],10,FALSE)</f>
        <v>0</v>
      </c>
      <c r="I1024" t="str">
        <f>VLOOKUP(CuentosContados[[#This Row],[Column1]],CuentosIndexados[],11,FALSE)</f>
        <v>educacion</v>
      </c>
      <c r="J1024">
        <f>VLOOKUP(CuentosContados[[#This Row],[Column1]],CuentosIndexados[],12,FALSE)</f>
        <v>0</v>
      </c>
      <c r="K1024">
        <f>VLOOKUP(CuentosContados[[#This Row],[Column1]],CuentosIndexados[],13,FALSE)</f>
        <v>0</v>
      </c>
      <c r="L1024">
        <f>VLOOKUP(CuentosContados[[#This Row],[Column1]],CuentosIndexados[],14,FALSE)</f>
        <v>0</v>
      </c>
      <c r="M1024">
        <f>VLOOKUP(CuentosContados[[#This Row],[Column1]],CuentosIndexados[],15,FALSE)</f>
        <v>0</v>
      </c>
      <c r="N1024">
        <f>VLOOKUP(CuentosContados[[#This Row],[Column1]],CuentosIndexados[],16,FALSE)</f>
        <v>0</v>
      </c>
      <c r="O1024" t="str">
        <f>VLOOKUP(CuentosContados[[#This Row],[Column1]],CuentosIndexados[],17,FALSE)</f>
        <v>ira</v>
      </c>
      <c r="P1024">
        <f>VLOOKUP(CuentosContados[[#This Row],[Column1]],CuentosIndexados[],18,FALSE)</f>
        <v>0</v>
      </c>
      <c r="Q1024" t="str">
        <f>VLOOKUP(CuentosContados[[#This Row],[Column1]],CuentosIndexados[],19,FALSE)</f>
        <v>odio</v>
      </c>
      <c r="R1024">
        <f>VLOOKUP(CuentosContados[[#This Row],[Column1]],CuentosIndexados[],20,FALSE)</f>
        <v>0</v>
      </c>
      <c r="S1024">
        <f>VLOOKUP(CuentosContados[[#This Row],[Column1]],CuentosIndexados[],21,FALSE)</f>
        <v>0</v>
      </c>
      <c r="T1024">
        <f>VLOOKUP(CuentosContados[[#This Row],[Column1]],CuentosIndexados[],22,FALSE)</f>
        <v>0</v>
      </c>
      <c r="U1024" t="str">
        <f>VLOOKUP(CuentosContados[[#This Row],[Column1]],CuentosIndexados[],23,FALSE)</f>
        <v>tension</v>
      </c>
      <c r="V1024">
        <f>VLOOKUP(CuentosContados[[#This Row],[Column1]],CuentosIndexados[],24,FALSE)</f>
        <v>0</v>
      </c>
      <c r="W1024">
        <f>VLOOKUP(CuentosContados[[#This Row],[Column1]],CuentosIndexados[],25,FALSE)</f>
        <v>0</v>
      </c>
      <c r="X1024">
        <f>VLOOKUP(CuentosContados[[#This Row],[Column1]],CuentosIndexados[],26,FALSE)</f>
        <v>0</v>
      </c>
      <c r="Y1024">
        <f>VLOOKUP(CuentosContados[[#This Row],[Column1]],CuentosIndexados[],27,FALSE)</f>
        <v>0</v>
      </c>
      <c r="Z1024">
        <f>VLOOKUP(CuentosContados[[#This Row],[Column1]],CuentosIndexados[],28,FALSE)</f>
        <v>0</v>
      </c>
      <c r="AA1024">
        <f>VLOOKUP(CuentosContados[[#This Row],[Column1]],CuentosIndexados[],29,FALSE)</f>
        <v>0</v>
      </c>
      <c r="AB1024" t="str">
        <f>VLOOKUP(CuentosContados[[#This Row],[Column1]],CuentosIndexados[],30,FALSE)</f>
        <v>adolescencia</v>
      </c>
      <c r="AC1024">
        <f>VLOOKUP(CuentosContados[[#This Row],[Column1]],CuentosIndexados[],31,FALSE)</f>
        <v>0</v>
      </c>
      <c r="AD1024">
        <f>VLOOKUP(CuentosContados[[#This Row],[Column1]],CuentosIndexados[],32,FALSE)</f>
        <v>0</v>
      </c>
      <c r="AE1024">
        <f>VLOOKUP(CuentosContados[[#This Row],[Column1]],CuentosIndexados[],33,FALSE)</f>
        <v>0</v>
      </c>
      <c r="AF1024">
        <f>VLOOKUP(CuentosContados[[#This Row],[Column1]],CuentosIndexados[],34,FALSE)</f>
        <v>0</v>
      </c>
      <c r="AG1024">
        <f>VLOOKUP(CuentosContados[[#This Row],[Column1]],CuentosIndexados[],35,FALSE)</f>
        <v>0</v>
      </c>
      <c r="AH1024">
        <f>VLOOKUP(CuentosContados[[#This Row],[Column1]],CuentosIndexados[],36,FALSE)</f>
        <v>0</v>
      </c>
      <c r="AI1024">
        <f>VLOOKUP(CuentosContados[[#This Row],[Column1]],CuentosIndexados[],37,FALSE)</f>
        <v>0</v>
      </c>
      <c r="AJ1024">
        <f>VLOOKUP(CuentosContados[[#This Row],[Column1]],CuentosIndexados[],38,FALSE)</f>
        <v>0</v>
      </c>
      <c r="AK1024">
        <f>VLOOKUP(CuentosContados[[#This Row],[Column1]],CuentosIndexados[],39,FALSE)</f>
        <v>0</v>
      </c>
    </row>
    <row r="1025" spans="1:37" x14ac:dyDescent="0.25">
      <c r="A1025" t="s">
        <v>180</v>
      </c>
      <c r="B1025">
        <f>VLOOKUP(CuentosContados[[#This Row],[Column1]],CuentosIndexados[],3,FALSE)</f>
        <v>0</v>
      </c>
      <c r="C1025">
        <f>VLOOKUP(CuentosContados[[#This Row],[Column1]],CuentosIndexados[],5,FALSE)</f>
        <v>0</v>
      </c>
      <c r="D1025">
        <f>VLOOKUP(CuentosContados[[#This Row],[Column1]],CuentosIndexados[],6,FALSE)</f>
        <v>0</v>
      </c>
      <c r="E1025">
        <f>VLOOKUP(CuentosContados[[#This Row],[Column1]],CuentosIndexados[],7,FALSE)</f>
        <v>0</v>
      </c>
      <c r="F1025">
        <f>VLOOKUP(CuentosContados[[#This Row],[Column1]],CuentosIndexados[],8,FALSE)</f>
        <v>0</v>
      </c>
      <c r="G1025">
        <f>VLOOKUP(CuentosContados[[#This Row],[Column1]],CuentosIndexados[],9,FALSE)</f>
        <v>0</v>
      </c>
      <c r="H1025">
        <f>VLOOKUP(CuentosContados[[#This Row],[Column1]],CuentosIndexados[],10,FALSE)</f>
        <v>0</v>
      </c>
      <c r="I1025" t="str">
        <f>VLOOKUP(CuentosContados[[#This Row],[Column1]],CuentosIndexados[],11,FALSE)</f>
        <v>educacion</v>
      </c>
      <c r="J1025">
        <f>VLOOKUP(CuentosContados[[#This Row],[Column1]],CuentosIndexados[],12,FALSE)</f>
        <v>0</v>
      </c>
      <c r="K1025">
        <f>VLOOKUP(CuentosContados[[#This Row],[Column1]],CuentosIndexados[],13,FALSE)</f>
        <v>0</v>
      </c>
      <c r="L1025">
        <f>VLOOKUP(CuentosContados[[#This Row],[Column1]],CuentosIndexados[],14,FALSE)</f>
        <v>0</v>
      </c>
      <c r="M1025">
        <f>VLOOKUP(CuentosContados[[#This Row],[Column1]],CuentosIndexados[],15,FALSE)</f>
        <v>0</v>
      </c>
      <c r="N1025">
        <f>VLOOKUP(CuentosContados[[#This Row],[Column1]],CuentosIndexados[],16,FALSE)</f>
        <v>0</v>
      </c>
      <c r="O1025" t="str">
        <f>VLOOKUP(CuentosContados[[#This Row],[Column1]],CuentosIndexados[],17,FALSE)</f>
        <v>ira</v>
      </c>
      <c r="P1025">
        <f>VLOOKUP(CuentosContados[[#This Row],[Column1]],CuentosIndexados[],18,FALSE)</f>
        <v>0</v>
      </c>
      <c r="Q1025" t="str">
        <f>VLOOKUP(CuentosContados[[#This Row],[Column1]],CuentosIndexados[],19,FALSE)</f>
        <v>odio</v>
      </c>
      <c r="R1025">
        <f>VLOOKUP(CuentosContados[[#This Row],[Column1]],CuentosIndexados[],20,FALSE)</f>
        <v>0</v>
      </c>
      <c r="S1025">
        <f>VLOOKUP(CuentosContados[[#This Row],[Column1]],CuentosIndexados[],21,FALSE)</f>
        <v>0</v>
      </c>
      <c r="T1025">
        <f>VLOOKUP(CuentosContados[[#This Row],[Column1]],CuentosIndexados[],22,FALSE)</f>
        <v>0</v>
      </c>
      <c r="U1025" t="str">
        <f>VLOOKUP(CuentosContados[[#This Row],[Column1]],CuentosIndexados[],23,FALSE)</f>
        <v>tension</v>
      </c>
      <c r="V1025">
        <f>VLOOKUP(CuentosContados[[#This Row],[Column1]],CuentosIndexados[],24,FALSE)</f>
        <v>0</v>
      </c>
      <c r="W1025">
        <f>VLOOKUP(CuentosContados[[#This Row],[Column1]],CuentosIndexados[],25,FALSE)</f>
        <v>0</v>
      </c>
      <c r="X1025">
        <f>VLOOKUP(CuentosContados[[#This Row],[Column1]],CuentosIndexados[],26,FALSE)</f>
        <v>0</v>
      </c>
      <c r="Y1025">
        <f>VLOOKUP(CuentosContados[[#This Row],[Column1]],CuentosIndexados[],27,FALSE)</f>
        <v>0</v>
      </c>
      <c r="Z1025">
        <f>VLOOKUP(CuentosContados[[#This Row],[Column1]],CuentosIndexados[],28,FALSE)</f>
        <v>0</v>
      </c>
      <c r="AA1025">
        <f>VLOOKUP(CuentosContados[[#This Row],[Column1]],CuentosIndexados[],29,FALSE)</f>
        <v>0</v>
      </c>
      <c r="AB1025" t="str">
        <f>VLOOKUP(CuentosContados[[#This Row],[Column1]],CuentosIndexados[],30,FALSE)</f>
        <v>adolescencia</v>
      </c>
      <c r="AC1025">
        <f>VLOOKUP(CuentosContados[[#This Row],[Column1]],CuentosIndexados[],31,FALSE)</f>
        <v>0</v>
      </c>
      <c r="AD1025">
        <f>VLOOKUP(CuentosContados[[#This Row],[Column1]],CuentosIndexados[],32,FALSE)</f>
        <v>0</v>
      </c>
      <c r="AE1025">
        <f>VLOOKUP(CuentosContados[[#This Row],[Column1]],CuentosIndexados[],33,FALSE)</f>
        <v>0</v>
      </c>
      <c r="AF1025">
        <f>VLOOKUP(CuentosContados[[#This Row],[Column1]],CuentosIndexados[],34,FALSE)</f>
        <v>0</v>
      </c>
      <c r="AG1025">
        <f>VLOOKUP(CuentosContados[[#This Row],[Column1]],CuentosIndexados[],35,FALSE)</f>
        <v>0</v>
      </c>
      <c r="AH1025">
        <f>VLOOKUP(CuentosContados[[#This Row],[Column1]],CuentosIndexados[],36,FALSE)</f>
        <v>0</v>
      </c>
      <c r="AI1025">
        <f>VLOOKUP(CuentosContados[[#This Row],[Column1]],CuentosIndexados[],37,FALSE)</f>
        <v>0</v>
      </c>
      <c r="AJ1025">
        <f>VLOOKUP(CuentosContados[[#This Row],[Column1]],CuentosIndexados[],38,FALSE)</f>
        <v>0</v>
      </c>
      <c r="AK1025">
        <f>VLOOKUP(CuentosContados[[#This Row],[Column1]],CuentosIndexados[],39,FALSE)</f>
        <v>0</v>
      </c>
    </row>
    <row r="1026" spans="1:37" x14ac:dyDescent="0.25">
      <c r="A1026" t="s">
        <v>180</v>
      </c>
      <c r="B1026">
        <f>VLOOKUP(CuentosContados[[#This Row],[Column1]],CuentosIndexados[],3,FALSE)</f>
        <v>0</v>
      </c>
      <c r="C1026">
        <f>VLOOKUP(CuentosContados[[#This Row],[Column1]],CuentosIndexados[],5,FALSE)</f>
        <v>0</v>
      </c>
      <c r="D1026">
        <f>VLOOKUP(CuentosContados[[#This Row],[Column1]],CuentosIndexados[],6,FALSE)</f>
        <v>0</v>
      </c>
      <c r="E1026">
        <f>VLOOKUP(CuentosContados[[#This Row],[Column1]],CuentosIndexados[],7,FALSE)</f>
        <v>0</v>
      </c>
      <c r="F1026">
        <f>VLOOKUP(CuentosContados[[#This Row],[Column1]],CuentosIndexados[],8,FALSE)</f>
        <v>0</v>
      </c>
      <c r="G1026">
        <f>VLOOKUP(CuentosContados[[#This Row],[Column1]],CuentosIndexados[],9,FALSE)</f>
        <v>0</v>
      </c>
      <c r="H1026">
        <f>VLOOKUP(CuentosContados[[#This Row],[Column1]],CuentosIndexados[],10,FALSE)</f>
        <v>0</v>
      </c>
      <c r="I1026" t="str">
        <f>VLOOKUP(CuentosContados[[#This Row],[Column1]],CuentosIndexados[],11,FALSE)</f>
        <v>educacion</v>
      </c>
      <c r="J1026">
        <f>VLOOKUP(CuentosContados[[#This Row],[Column1]],CuentosIndexados[],12,FALSE)</f>
        <v>0</v>
      </c>
      <c r="K1026">
        <f>VLOOKUP(CuentosContados[[#This Row],[Column1]],CuentosIndexados[],13,FALSE)</f>
        <v>0</v>
      </c>
      <c r="L1026">
        <f>VLOOKUP(CuentosContados[[#This Row],[Column1]],CuentosIndexados[],14,FALSE)</f>
        <v>0</v>
      </c>
      <c r="M1026">
        <f>VLOOKUP(CuentosContados[[#This Row],[Column1]],CuentosIndexados[],15,FALSE)</f>
        <v>0</v>
      </c>
      <c r="N1026">
        <f>VLOOKUP(CuentosContados[[#This Row],[Column1]],CuentosIndexados[],16,FALSE)</f>
        <v>0</v>
      </c>
      <c r="O1026" t="str">
        <f>VLOOKUP(CuentosContados[[#This Row],[Column1]],CuentosIndexados[],17,FALSE)</f>
        <v>ira</v>
      </c>
      <c r="P1026">
        <f>VLOOKUP(CuentosContados[[#This Row],[Column1]],CuentosIndexados[],18,FALSE)</f>
        <v>0</v>
      </c>
      <c r="Q1026" t="str">
        <f>VLOOKUP(CuentosContados[[#This Row],[Column1]],CuentosIndexados[],19,FALSE)</f>
        <v>odio</v>
      </c>
      <c r="R1026">
        <f>VLOOKUP(CuentosContados[[#This Row],[Column1]],CuentosIndexados[],20,FALSE)</f>
        <v>0</v>
      </c>
      <c r="S1026">
        <f>VLOOKUP(CuentosContados[[#This Row],[Column1]],CuentosIndexados[],21,FALSE)</f>
        <v>0</v>
      </c>
      <c r="T1026">
        <f>VLOOKUP(CuentosContados[[#This Row],[Column1]],CuentosIndexados[],22,FALSE)</f>
        <v>0</v>
      </c>
      <c r="U1026" t="str">
        <f>VLOOKUP(CuentosContados[[#This Row],[Column1]],CuentosIndexados[],23,FALSE)</f>
        <v>tension</v>
      </c>
      <c r="V1026">
        <f>VLOOKUP(CuentosContados[[#This Row],[Column1]],CuentosIndexados[],24,FALSE)</f>
        <v>0</v>
      </c>
      <c r="W1026">
        <f>VLOOKUP(CuentosContados[[#This Row],[Column1]],CuentosIndexados[],25,FALSE)</f>
        <v>0</v>
      </c>
      <c r="X1026">
        <f>VLOOKUP(CuentosContados[[#This Row],[Column1]],CuentosIndexados[],26,FALSE)</f>
        <v>0</v>
      </c>
      <c r="Y1026">
        <f>VLOOKUP(CuentosContados[[#This Row],[Column1]],CuentosIndexados[],27,FALSE)</f>
        <v>0</v>
      </c>
      <c r="Z1026">
        <f>VLOOKUP(CuentosContados[[#This Row],[Column1]],CuentosIndexados[],28,FALSE)</f>
        <v>0</v>
      </c>
      <c r="AA1026">
        <f>VLOOKUP(CuentosContados[[#This Row],[Column1]],CuentosIndexados[],29,FALSE)</f>
        <v>0</v>
      </c>
      <c r="AB1026" t="str">
        <f>VLOOKUP(CuentosContados[[#This Row],[Column1]],CuentosIndexados[],30,FALSE)</f>
        <v>adolescencia</v>
      </c>
      <c r="AC1026">
        <f>VLOOKUP(CuentosContados[[#This Row],[Column1]],CuentosIndexados[],31,FALSE)</f>
        <v>0</v>
      </c>
      <c r="AD1026">
        <f>VLOOKUP(CuentosContados[[#This Row],[Column1]],CuentosIndexados[],32,FALSE)</f>
        <v>0</v>
      </c>
      <c r="AE1026">
        <f>VLOOKUP(CuentosContados[[#This Row],[Column1]],CuentosIndexados[],33,FALSE)</f>
        <v>0</v>
      </c>
      <c r="AF1026">
        <f>VLOOKUP(CuentosContados[[#This Row],[Column1]],CuentosIndexados[],34,FALSE)</f>
        <v>0</v>
      </c>
      <c r="AG1026">
        <f>VLOOKUP(CuentosContados[[#This Row],[Column1]],CuentosIndexados[],35,FALSE)</f>
        <v>0</v>
      </c>
      <c r="AH1026">
        <f>VLOOKUP(CuentosContados[[#This Row],[Column1]],CuentosIndexados[],36,FALSE)</f>
        <v>0</v>
      </c>
      <c r="AI1026">
        <f>VLOOKUP(CuentosContados[[#This Row],[Column1]],CuentosIndexados[],37,FALSE)</f>
        <v>0</v>
      </c>
      <c r="AJ1026">
        <f>VLOOKUP(CuentosContados[[#This Row],[Column1]],CuentosIndexados[],38,FALSE)</f>
        <v>0</v>
      </c>
      <c r="AK1026">
        <f>VLOOKUP(CuentosContados[[#This Row],[Column1]],CuentosIndexados[],39,FALSE)</f>
        <v>0</v>
      </c>
    </row>
    <row r="1027" spans="1:37" x14ac:dyDescent="0.25">
      <c r="A1027" t="s">
        <v>180</v>
      </c>
      <c r="B1027">
        <f>VLOOKUP(CuentosContados[[#This Row],[Column1]],CuentosIndexados[],3,FALSE)</f>
        <v>0</v>
      </c>
      <c r="C1027">
        <f>VLOOKUP(CuentosContados[[#This Row],[Column1]],CuentosIndexados[],5,FALSE)</f>
        <v>0</v>
      </c>
      <c r="D1027">
        <f>VLOOKUP(CuentosContados[[#This Row],[Column1]],CuentosIndexados[],6,FALSE)</f>
        <v>0</v>
      </c>
      <c r="E1027">
        <f>VLOOKUP(CuentosContados[[#This Row],[Column1]],CuentosIndexados[],7,FALSE)</f>
        <v>0</v>
      </c>
      <c r="F1027">
        <f>VLOOKUP(CuentosContados[[#This Row],[Column1]],CuentosIndexados[],8,FALSE)</f>
        <v>0</v>
      </c>
      <c r="G1027">
        <f>VLOOKUP(CuentosContados[[#This Row],[Column1]],CuentosIndexados[],9,FALSE)</f>
        <v>0</v>
      </c>
      <c r="H1027">
        <f>VLOOKUP(CuentosContados[[#This Row],[Column1]],CuentosIndexados[],10,FALSE)</f>
        <v>0</v>
      </c>
      <c r="I1027" t="str">
        <f>VLOOKUP(CuentosContados[[#This Row],[Column1]],CuentosIndexados[],11,FALSE)</f>
        <v>educacion</v>
      </c>
      <c r="J1027">
        <f>VLOOKUP(CuentosContados[[#This Row],[Column1]],CuentosIndexados[],12,FALSE)</f>
        <v>0</v>
      </c>
      <c r="K1027">
        <f>VLOOKUP(CuentosContados[[#This Row],[Column1]],CuentosIndexados[],13,FALSE)</f>
        <v>0</v>
      </c>
      <c r="L1027">
        <f>VLOOKUP(CuentosContados[[#This Row],[Column1]],CuentosIndexados[],14,FALSE)</f>
        <v>0</v>
      </c>
      <c r="M1027">
        <f>VLOOKUP(CuentosContados[[#This Row],[Column1]],CuentosIndexados[],15,FALSE)</f>
        <v>0</v>
      </c>
      <c r="N1027">
        <f>VLOOKUP(CuentosContados[[#This Row],[Column1]],CuentosIndexados[],16,FALSE)</f>
        <v>0</v>
      </c>
      <c r="O1027" t="str">
        <f>VLOOKUP(CuentosContados[[#This Row],[Column1]],CuentosIndexados[],17,FALSE)</f>
        <v>ira</v>
      </c>
      <c r="P1027">
        <f>VLOOKUP(CuentosContados[[#This Row],[Column1]],CuentosIndexados[],18,FALSE)</f>
        <v>0</v>
      </c>
      <c r="Q1027" t="str">
        <f>VLOOKUP(CuentosContados[[#This Row],[Column1]],CuentosIndexados[],19,FALSE)</f>
        <v>odio</v>
      </c>
      <c r="R1027">
        <f>VLOOKUP(CuentosContados[[#This Row],[Column1]],CuentosIndexados[],20,FALSE)</f>
        <v>0</v>
      </c>
      <c r="S1027">
        <f>VLOOKUP(CuentosContados[[#This Row],[Column1]],CuentosIndexados[],21,FALSE)</f>
        <v>0</v>
      </c>
      <c r="T1027">
        <f>VLOOKUP(CuentosContados[[#This Row],[Column1]],CuentosIndexados[],22,FALSE)</f>
        <v>0</v>
      </c>
      <c r="U1027" t="str">
        <f>VLOOKUP(CuentosContados[[#This Row],[Column1]],CuentosIndexados[],23,FALSE)</f>
        <v>tension</v>
      </c>
      <c r="V1027">
        <f>VLOOKUP(CuentosContados[[#This Row],[Column1]],CuentosIndexados[],24,FALSE)</f>
        <v>0</v>
      </c>
      <c r="W1027">
        <f>VLOOKUP(CuentosContados[[#This Row],[Column1]],CuentosIndexados[],25,FALSE)</f>
        <v>0</v>
      </c>
      <c r="X1027">
        <f>VLOOKUP(CuentosContados[[#This Row],[Column1]],CuentosIndexados[],26,FALSE)</f>
        <v>0</v>
      </c>
      <c r="Y1027">
        <f>VLOOKUP(CuentosContados[[#This Row],[Column1]],CuentosIndexados[],27,FALSE)</f>
        <v>0</v>
      </c>
      <c r="Z1027">
        <f>VLOOKUP(CuentosContados[[#This Row],[Column1]],CuentosIndexados[],28,FALSE)</f>
        <v>0</v>
      </c>
      <c r="AA1027">
        <f>VLOOKUP(CuentosContados[[#This Row],[Column1]],CuentosIndexados[],29,FALSE)</f>
        <v>0</v>
      </c>
      <c r="AB1027" t="str">
        <f>VLOOKUP(CuentosContados[[#This Row],[Column1]],CuentosIndexados[],30,FALSE)</f>
        <v>adolescencia</v>
      </c>
      <c r="AC1027">
        <f>VLOOKUP(CuentosContados[[#This Row],[Column1]],CuentosIndexados[],31,FALSE)</f>
        <v>0</v>
      </c>
      <c r="AD1027">
        <f>VLOOKUP(CuentosContados[[#This Row],[Column1]],CuentosIndexados[],32,FALSE)</f>
        <v>0</v>
      </c>
      <c r="AE1027">
        <f>VLOOKUP(CuentosContados[[#This Row],[Column1]],CuentosIndexados[],33,FALSE)</f>
        <v>0</v>
      </c>
      <c r="AF1027">
        <f>VLOOKUP(CuentosContados[[#This Row],[Column1]],CuentosIndexados[],34,FALSE)</f>
        <v>0</v>
      </c>
      <c r="AG1027">
        <f>VLOOKUP(CuentosContados[[#This Row],[Column1]],CuentosIndexados[],35,FALSE)</f>
        <v>0</v>
      </c>
      <c r="AH1027">
        <f>VLOOKUP(CuentosContados[[#This Row],[Column1]],CuentosIndexados[],36,FALSE)</f>
        <v>0</v>
      </c>
      <c r="AI1027">
        <f>VLOOKUP(CuentosContados[[#This Row],[Column1]],CuentosIndexados[],37,FALSE)</f>
        <v>0</v>
      </c>
      <c r="AJ1027">
        <f>VLOOKUP(CuentosContados[[#This Row],[Column1]],CuentosIndexados[],38,FALSE)</f>
        <v>0</v>
      </c>
      <c r="AK1027">
        <f>VLOOKUP(CuentosContados[[#This Row],[Column1]],CuentosIndexados[],39,FALSE)</f>
        <v>0</v>
      </c>
    </row>
    <row r="1028" spans="1:37" x14ac:dyDescent="0.25">
      <c r="A1028" t="s">
        <v>180</v>
      </c>
      <c r="B1028">
        <f>VLOOKUP(CuentosContados[[#This Row],[Column1]],CuentosIndexados[],3,FALSE)</f>
        <v>0</v>
      </c>
      <c r="C1028">
        <f>VLOOKUP(CuentosContados[[#This Row],[Column1]],CuentosIndexados[],5,FALSE)</f>
        <v>0</v>
      </c>
      <c r="D1028">
        <f>VLOOKUP(CuentosContados[[#This Row],[Column1]],CuentosIndexados[],6,FALSE)</f>
        <v>0</v>
      </c>
      <c r="E1028">
        <f>VLOOKUP(CuentosContados[[#This Row],[Column1]],CuentosIndexados[],7,FALSE)</f>
        <v>0</v>
      </c>
      <c r="F1028">
        <f>VLOOKUP(CuentosContados[[#This Row],[Column1]],CuentosIndexados[],8,FALSE)</f>
        <v>0</v>
      </c>
      <c r="G1028">
        <f>VLOOKUP(CuentosContados[[#This Row],[Column1]],CuentosIndexados[],9,FALSE)</f>
        <v>0</v>
      </c>
      <c r="H1028">
        <f>VLOOKUP(CuentosContados[[#This Row],[Column1]],CuentosIndexados[],10,FALSE)</f>
        <v>0</v>
      </c>
      <c r="I1028" t="str">
        <f>VLOOKUP(CuentosContados[[#This Row],[Column1]],CuentosIndexados[],11,FALSE)</f>
        <v>educacion</v>
      </c>
      <c r="J1028">
        <f>VLOOKUP(CuentosContados[[#This Row],[Column1]],CuentosIndexados[],12,FALSE)</f>
        <v>0</v>
      </c>
      <c r="K1028">
        <f>VLOOKUP(CuentosContados[[#This Row],[Column1]],CuentosIndexados[],13,FALSE)</f>
        <v>0</v>
      </c>
      <c r="L1028">
        <f>VLOOKUP(CuentosContados[[#This Row],[Column1]],CuentosIndexados[],14,FALSE)</f>
        <v>0</v>
      </c>
      <c r="M1028">
        <f>VLOOKUP(CuentosContados[[#This Row],[Column1]],CuentosIndexados[],15,FALSE)</f>
        <v>0</v>
      </c>
      <c r="N1028">
        <f>VLOOKUP(CuentosContados[[#This Row],[Column1]],CuentosIndexados[],16,FALSE)</f>
        <v>0</v>
      </c>
      <c r="O1028" t="str">
        <f>VLOOKUP(CuentosContados[[#This Row],[Column1]],CuentosIndexados[],17,FALSE)</f>
        <v>ira</v>
      </c>
      <c r="P1028">
        <f>VLOOKUP(CuentosContados[[#This Row],[Column1]],CuentosIndexados[],18,FALSE)</f>
        <v>0</v>
      </c>
      <c r="Q1028" t="str">
        <f>VLOOKUP(CuentosContados[[#This Row],[Column1]],CuentosIndexados[],19,FALSE)</f>
        <v>odio</v>
      </c>
      <c r="R1028">
        <f>VLOOKUP(CuentosContados[[#This Row],[Column1]],CuentosIndexados[],20,FALSE)</f>
        <v>0</v>
      </c>
      <c r="S1028">
        <f>VLOOKUP(CuentosContados[[#This Row],[Column1]],CuentosIndexados[],21,FALSE)</f>
        <v>0</v>
      </c>
      <c r="T1028">
        <f>VLOOKUP(CuentosContados[[#This Row],[Column1]],CuentosIndexados[],22,FALSE)</f>
        <v>0</v>
      </c>
      <c r="U1028" t="str">
        <f>VLOOKUP(CuentosContados[[#This Row],[Column1]],CuentosIndexados[],23,FALSE)</f>
        <v>tension</v>
      </c>
      <c r="V1028">
        <f>VLOOKUP(CuentosContados[[#This Row],[Column1]],CuentosIndexados[],24,FALSE)</f>
        <v>0</v>
      </c>
      <c r="W1028">
        <f>VLOOKUP(CuentosContados[[#This Row],[Column1]],CuentosIndexados[],25,FALSE)</f>
        <v>0</v>
      </c>
      <c r="X1028">
        <f>VLOOKUP(CuentosContados[[#This Row],[Column1]],CuentosIndexados[],26,FALSE)</f>
        <v>0</v>
      </c>
      <c r="Y1028">
        <f>VLOOKUP(CuentosContados[[#This Row],[Column1]],CuentosIndexados[],27,FALSE)</f>
        <v>0</v>
      </c>
      <c r="Z1028">
        <f>VLOOKUP(CuentosContados[[#This Row],[Column1]],CuentosIndexados[],28,FALSE)</f>
        <v>0</v>
      </c>
      <c r="AA1028">
        <f>VLOOKUP(CuentosContados[[#This Row],[Column1]],CuentosIndexados[],29,FALSE)</f>
        <v>0</v>
      </c>
      <c r="AB1028" t="str">
        <f>VLOOKUP(CuentosContados[[#This Row],[Column1]],CuentosIndexados[],30,FALSE)</f>
        <v>adolescencia</v>
      </c>
      <c r="AC1028">
        <f>VLOOKUP(CuentosContados[[#This Row],[Column1]],CuentosIndexados[],31,FALSE)</f>
        <v>0</v>
      </c>
      <c r="AD1028">
        <f>VLOOKUP(CuentosContados[[#This Row],[Column1]],CuentosIndexados[],32,FALSE)</f>
        <v>0</v>
      </c>
      <c r="AE1028">
        <f>VLOOKUP(CuentosContados[[#This Row],[Column1]],CuentosIndexados[],33,FALSE)</f>
        <v>0</v>
      </c>
      <c r="AF1028">
        <f>VLOOKUP(CuentosContados[[#This Row],[Column1]],CuentosIndexados[],34,FALSE)</f>
        <v>0</v>
      </c>
      <c r="AG1028">
        <f>VLOOKUP(CuentosContados[[#This Row],[Column1]],CuentosIndexados[],35,FALSE)</f>
        <v>0</v>
      </c>
      <c r="AH1028">
        <f>VLOOKUP(CuentosContados[[#This Row],[Column1]],CuentosIndexados[],36,FALSE)</f>
        <v>0</v>
      </c>
      <c r="AI1028">
        <f>VLOOKUP(CuentosContados[[#This Row],[Column1]],CuentosIndexados[],37,FALSE)</f>
        <v>0</v>
      </c>
      <c r="AJ1028">
        <f>VLOOKUP(CuentosContados[[#This Row],[Column1]],CuentosIndexados[],38,FALSE)</f>
        <v>0</v>
      </c>
      <c r="AK1028">
        <f>VLOOKUP(CuentosContados[[#This Row],[Column1]],CuentosIndexados[],39,FALSE)</f>
        <v>0</v>
      </c>
    </row>
    <row r="1029" spans="1:37" x14ac:dyDescent="0.25">
      <c r="A1029" t="s">
        <v>180</v>
      </c>
      <c r="B1029">
        <f>VLOOKUP(CuentosContados[[#This Row],[Column1]],CuentosIndexados[],3,FALSE)</f>
        <v>0</v>
      </c>
      <c r="C1029">
        <f>VLOOKUP(CuentosContados[[#This Row],[Column1]],CuentosIndexados[],5,FALSE)</f>
        <v>0</v>
      </c>
      <c r="D1029">
        <f>VLOOKUP(CuentosContados[[#This Row],[Column1]],CuentosIndexados[],6,FALSE)</f>
        <v>0</v>
      </c>
      <c r="E1029">
        <f>VLOOKUP(CuentosContados[[#This Row],[Column1]],CuentosIndexados[],7,FALSE)</f>
        <v>0</v>
      </c>
      <c r="F1029">
        <f>VLOOKUP(CuentosContados[[#This Row],[Column1]],CuentosIndexados[],8,FALSE)</f>
        <v>0</v>
      </c>
      <c r="G1029">
        <f>VLOOKUP(CuentosContados[[#This Row],[Column1]],CuentosIndexados[],9,FALSE)</f>
        <v>0</v>
      </c>
      <c r="H1029">
        <f>VLOOKUP(CuentosContados[[#This Row],[Column1]],CuentosIndexados[],10,FALSE)</f>
        <v>0</v>
      </c>
      <c r="I1029" t="str">
        <f>VLOOKUP(CuentosContados[[#This Row],[Column1]],CuentosIndexados[],11,FALSE)</f>
        <v>educacion</v>
      </c>
      <c r="J1029">
        <f>VLOOKUP(CuentosContados[[#This Row],[Column1]],CuentosIndexados[],12,FALSE)</f>
        <v>0</v>
      </c>
      <c r="K1029">
        <f>VLOOKUP(CuentosContados[[#This Row],[Column1]],CuentosIndexados[],13,FALSE)</f>
        <v>0</v>
      </c>
      <c r="L1029">
        <f>VLOOKUP(CuentosContados[[#This Row],[Column1]],CuentosIndexados[],14,FALSE)</f>
        <v>0</v>
      </c>
      <c r="M1029">
        <f>VLOOKUP(CuentosContados[[#This Row],[Column1]],CuentosIndexados[],15,FALSE)</f>
        <v>0</v>
      </c>
      <c r="N1029">
        <f>VLOOKUP(CuentosContados[[#This Row],[Column1]],CuentosIndexados[],16,FALSE)</f>
        <v>0</v>
      </c>
      <c r="O1029" t="str">
        <f>VLOOKUP(CuentosContados[[#This Row],[Column1]],CuentosIndexados[],17,FALSE)</f>
        <v>ira</v>
      </c>
      <c r="P1029">
        <f>VLOOKUP(CuentosContados[[#This Row],[Column1]],CuentosIndexados[],18,FALSE)</f>
        <v>0</v>
      </c>
      <c r="Q1029" t="str">
        <f>VLOOKUP(CuentosContados[[#This Row],[Column1]],CuentosIndexados[],19,FALSE)</f>
        <v>odio</v>
      </c>
      <c r="R1029">
        <f>VLOOKUP(CuentosContados[[#This Row],[Column1]],CuentosIndexados[],20,FALSE)</f>
        <v>0</v>
      </c>
      <c r="S1029">
        <f>VLOOKUP(CuentosContados[[#This Row],[Column1]],CuentosIndexados[],21,FALSE)</f>
        <v>0</v>
      </c>
      <c r="T1029">
        <f>VLOOKUP(CuentosContados[[#This Row],[Column1]],CuentosIndexados[],22,FALSE)</f>
        <v>0</v>
      </c>
      <c r="U1029" t="str">
        <f>VLOOKUP(CuentosContados[[#This Row],[Column1]],CuentosIndexados[],23,FALSE)</f>
        <v>tension</v>
      </c>
      <c r="V1029">
        <f>VLOOKUP(CuentosContados[[#This Row],[Column1]],CuentosIndexados[],24,FALSE)</f>
        <v>0</v>
      </c>
      <c r="W1029">
        <f>VLOOKUP(CuentosContados[[#This Row],[Column1]],CuentosIndexados[],25,FALSE)</f>
        <v>0</v>
      </c>
      <c r="X1029">
        <f>VLOOKUP(CuentosContados[[#This Row],[Column1]],CuentosIndexados[],26,FALSE)</f>
        <v>0</v>
      </c>
      <c r="Y1029">
        <f>VLOOKUP(CuentosContados[[#This Row],[Column1]],CuentosIndexados[],27,FALSE)</f>
        <v>0</v>
      </c>
      <c r="Z1029">
        <f>VLOOKUP(CuentosContados[[#This Row],[Column1]],CuentosIndexados[],28,FALSE)</f>
        <v>0</v>
      </c>
      <c r="AA1029">
        <f>VLOOKUP(CuentosContados[[#This Row],[Column1]],CuentosIndexados[],29,FALSE)</f>
        <v>0</v>
      </c>
      <c r="AB1029" t="str">
        <f>VLOOKUP(CuentosContados[[#This Row],[Column1]],CuentosIndexados[],30,FALSE)</f>
        <v>adolescencia</v>
      </c>
      <c r="AC1029">
        <f>VLOOKUP(CuentosContados[[#This Row],[Column1]],CuentosIndexados[],31,FALSE)</f>
        <v>0</v>
      </c>
      <c r="AD1029">
        <f>VLOOKUP(CuentosContados[[#This Row],[Column1]],CuentosIndexados[],32,FALSE)</f>
        <v>0</v>
      </c>
      <c r="AE1029">
        <f>VLOOKUP(CuentosContados[[#This Row],[Column1]],CuentosIndexados[],33,FALSE)</f>
        <v>0</v>
      </c>
      <c r="AF1029">
        <f>VLOOKUP(CuentosContados[[#This Row],[Column1]],CuentosIndexados[],34,FALSE)</f>
        <v>0</v>
      </c>
      <c r="AG1029">
        <f>VLOOKUP(CuentosContados[[#This Row],[Column1]],CuentosIndexados[],35,FALSE)</f>
        <v>0</v>
      </c>
      <c r="AH1029">
        <f>VLOOKUP(CuentosContados[[#This Row],[Column1]],CuentosIndexados[],36,FALSE)</f>
        <v>0</v>
      </c>
      <c r="AI1029">
        <f>VLOOKUP(CuentosContados[[#This Row],[Column1]],CuentosIndexados[],37,FALSE)</f>
        <v>0</v>
      </c>
      <c r="AJ1029">
        <f>VLOOKUP(CuentosContados[[#This Row],[Column1]],CuentosIndexados[],38,FALSE)</f>
        <v>0</v>
      </c>
      <c r="AK1029">
        <f>VLOOKUP(CuentosContados[[#This Row],[Column1]],CuentosIndexados[],39,FALSE)</f>
        <v>0</v>
      </c>
    </row>
    <row r="1030" spans="1:37" x14ac:dyDescent="0.25">
      <c r="A1030" t="s">
        <v>180</v>
      </c>
      <c r="B1030">
        <f>VLOOKUP(CuentosContados[[#This Row],[Column1]],CuentosIndexados[],3,FALSE)</f>
        <v>0</v>
      </c>
      <c r="C1030">
        <f>VLOOKUP(CuentosContados[[#This Row],[Column1]],CuentosIndexados[],5,FALSE)</f>
        <v>0</v>
      </c>
      <c r="D1030">
        <f>VLOOKUP(CuentosContados[[#This Row],[Column1]],CuentosIndexados[],6,FALSE)</f>
        <v>0</v>
      </c>
      <c r="E1030">
        <f>VLOOKUP(CuentosContados[[#This Row],[Column1]],CuentosIndexados[],7,FALSE)</f>
        <v>0</v>
      </c>
      <c r="F1030">
        <f>VLOOKUP(CuentosContados[[#This Row],[Column1]],CuentosIndexados[],8,FALSE)</f>
        <v>0</v>
      </c>
      <c r="G1030">
        <f>VLOOKUP(CuentosContados[[#This Row],[Column1]],CuentosIndexados[],9,FALSE)</f>
        <v>0</v>
      </c>
      <c r="H1030">
        <f>VLOOKUP(CuentosContados[[#This Row],[Column1]],CuentosIndexados[],10,FALSE)</f>
        <v>0</v>
      </c>
      <c r="I1030" t="str">
        <f>VLOOKUP(CuentosContados[[#This Row],[Column1]],CuentosIndexados[],11,FALSE)</f>
        <v>educacion</v>
      </c>
      <c r="J1030">
        <f>VLOOKUP(CuentosContados[[#This Row],[Column1]],CuentosIndexados[],12,FALSE)</f>
        <v>0</v>
      </c>
      <c r="K1030">
        <f>VLOOKUP(CuentosContados[[#This Row],[Column1]],CuentosIndexados[],13,FALSE)</f>
        <v>0</v>
      </c>
      <c r="L1030">
        <f>VLOOKUP(CuentosContados[[#This Row],[Column1]],CuentosIndexados[],14,FALSE)</f>
        <v>0</v>
      </c>
      <c r="M1030">
        <f>VLOOKUP(CuentosContados[[#This Row],[Column1]],CuentosIndexados[],15,FALSE)</f>
        <v>0</v>
      </c>
      <c r="N1030">
        <f>VLOOKUP(CuentosContados[[#This Row],[Column1]],CuentosIndexados[],16,FALSE)</f>
        <v>0</v>
      </c>
      <c r="O1030" t="str">
        <f>VLOOKUP(CuentosContados[[#This Row],[Column1]],CuentosIndexados[],17,FALSE)</f>
        <v>ira</v>
      </c>
      <c r="P1030">
        <f>VLOOKUP(CuentosContados[[#This Row],[Column1]],CuentosIndexados[],18,FALSE)</f>
        <v>0</v>
      </c>
      <c r="Q1030" t="str">
        <f>VLOOKUP(CuentosContados[[#This Row],[Column1]],CuentosIndexados[],19,FALSE)</f>
        <v>odio</v>
      </c>
      <c r="R1030">
        <f>VLOOKUP(CuentosContados[[#This Row],[Column1]],CuentosIndexados[],20,FALSE)</f>
        <v>0</v>
      </c>
      <c r="S1030">
        <f>VLOOKUP(CuentosContados[[#This Row],[Column1]],CuentosIndexados[],21,FALSE)</f>
        <v>0</v>
      </c>
      <c r="T1030">
        <f>VLOOKUP(CuentosContados[[#This Row],[Column1]],CuentosIndexados[],22,FALSE)</f>
        <v>0</v>
      </c>
      <c r="U1030" t="str">
        <f>VLOOKUP(CuentosContados[[#This Row],[Column1]],CuentosIndexados[],23,FALSE)</f>
        <v>tension</v>
      </c>
      <c r="V1030">
        <f>VLOOKUP(CuentosContados[[#This Row],[Column1]],CuentosIndexados[],24,FALSE)</f>
        <v>0</v>
      </c>
      <c r="W1030">
        <f>VLOOKUP(CuentosContados[[#This Row],[Column1]],CuentosIndexados[],25,FALSE)</f>
        <v>0</v>
      </c>
      <c r="X1030">
        <f>VLOOKUP(CuentosContados[[#This Row],[Column1]],CuentosIndexados[],26,FALSE)</f>
        <v>0</v>
      </c>
      <c r="Y1030">
        <f>VLOOKUP(CuentosContados[[#This Row],[Column1]],CuentosIndexados[],27,FALSE)</f>
        <v>0</v>
      </c>
      <c r="Z1030">
        <f>VLOOKUP(CuentosContados[[#This Row],[Column1]],CuentosIndexados[],28,FALSE)</f>
        <v>0</v>
      </c>
      <c r="AA1030">
        <f>VLOOKUP(CuentosContados[[#This Row],[Column1]],CuentosIndexados[],29,FALSE)</f>
        <v>0</v>
      </c>
      <c r="AB1030" t="str">
        <f>VLOOKUP(CuentosContados[[#This Row],[Column1]],CuentosIndexados[],30,FALSE)</f>
        <v>adolescencia</v>
      </c>
      <c r="AC1030">
        <f>VLOOKUP(CuentosContados[[#This Row],[Column1]],CuentosIndexados[],31,FALSE)</f>
        <v>0</v>
      </c>
      <c r="AD1030">
        <f>VLOOKUP(CuentosContados[[#This Row],[Column1]],CuentosIndexados[],32,FALSE)</f>
        <v>0</v>
      </c>
      <c r="AE1030">
        <f>VLOOKUP(CuentosContados[[#This Row],[Column1]],CuentosIndexados[],33,FALSE)</f>
        <v>0</v>
      </c>
      <c r="AF1030">
        <f>VLOOKUP(CuentosContados[[#This Row],[Column1]],CuentosIndexados[],34,FALSE)</f>
        <v>0</v>
      </c>
      <c r="AG1030">
        <f>VLOOKUP(CuentosContados[[#This Row],[Column1]],CuentosIndexados[],35,FALSE)</f>
        <v>0</v>
      </c>
      <c r="AH1030">
        <f>VLOOKUP(CuentosContados[[#This Row],[Column1]],CuentosIndexados[],36,FALSE)</f>
        <v>0</v>
      </c>
      <c r="AI1030">
        <f>VLOOKUP(CuentosContados[[#This Row],[Column1]],CuentosIndexados[],37,FALSE)</f>
        <v>0</v>
      </c>
      <c r="AJ1030">
        <f>VLOOKUP(CuentosContados[[#This Row],[Column1]],CuentosIndexados[],38,FALSE)</f>
        <v>0</v>
      </c>
      <c r="AK1030">
        <f>VLOOKUP(CuentosContados[[#This Row],[Column1]],CuentosIndexados[],39,FALSE)</f>
        <v>0</v>
      </c>
    </row>
    <row r="1031" spans="1:37" x14ac:dyDescent="0.25">
      <c r="A1031" t="s">
        <v>180</v>
      </c>
      <c r="B1031">
        <f>VLOOKUP(CuentosContados[[#This Row],[Column1]],CuentosIndexados[],3,FALSE)</f>
        <v>0</v>
      </c>
      <c r="C1031">
        <f>VLOOKUP(CuentosContados[[#This Row],[Column1]],CuentosIndexados[],5,FALSE)</f>
        <v>0</v>
      </c>
      <c r="D1031">
        <f>VLOOKUP(CuentosContados[[#This Row],[Column1]],CuentosIndexados[],6,FALSE)</f>
        <v>0</v>
      </c>
      <c r="E1031">
        <f>VLOOKUP(CuentosContados[[#This Row],[Column1]],CuentosIndexados[],7,FALSE)</f>
        <v>0</v>
      </c>
      <c r="F1031">
        <f>VLOOKUP(CuentosContados[[#This Row],[Column1]],CuentosIndexados[],8,FALSE)</f>
        <v>0</v>
      </c>
      <c r="G1031">
        <f>VLOOKUP(CuentosContados[[#This Row],[Column1]],CuentosIndexados[],9,FALSE)</f>
        <v>0</v>
      </c>
      <c r="H1031">
        <f>VLOOKUP(CuentosContados[[#This Row],[Column1]],CuentosIndexados[],10,FALSE)</f>
        <v>0</v>
      </c>
      <c r="I1031" t="str">
        <f>VLOOKUP(CuentosContados[[#This Row],[Column1]],CuentosIndexados[],11,FALSE)</f>
        <v>educacion</v>
      </c>
      <c r="J1031">
        <f>VLOOKUP(CuentosContados[[#This Row],[Column1]],CuentosIndexados[],12,FALSE)</f>
        <v>0</v>
      </c>
      <c r="K1031">
        <f>VLOOKUP(CuentosContados[[#This Row],[Column1]],CuentosIndexados[],13,FALSE)</f>
        <v>0</v>
      </c>
      <c r="L1031">
        <f>VLOOKUP(CuentosContados[[#This Row],[Column1]],CuentosIndexados[],14,FALSE)</f>
        <v>0</v>
      </c>
      <c r="M1031">
        <f>VLOOKUP(CuentosContados[[#This Row],[Column1]],CuentosIndexados[],15,FALSE)</f>
        <v>0</v>
      </c>
      <c r="N1031">
        <f>VLOOKUP(CuentosContados[[#This Row],[Column1]],CuentosIndexados[],16,FALSE)</f>
        <v>0</v>
      </c>
      <c r="O1031" t="str">
        <f>VLOOKUP(CuentosContados[[#This Row],[Column1]],CuentosIndexados[],17,FALSE)</f>
        <v>ira</v>
      </c>
      <c r="P1031">
        <f>VLOOKUP(CuentosContados[[#This Row],[Column1]],CuentosIndexados[],18,FALSE)</f>
        <v>0</v>
      </c>
      <c r="Q1031" t="str">
        <f>VLOOKUP(CuentosContados[[#This Row],[Column1]],CuentosIndexados[],19,FALSE)</f>
        <v>odio</v>
      </c>
      <c r="R1031">
        <f>VLOOKUP(CuentosContados[[#This Row],[Column1]],CuentosIndexados[],20,FALSE)</f>
        <v>0</v>
      </c>
      <c r="S1031">
        <f>VLOOKUP(CuentosContados[[#This Row],[Column1]],CuentosIndexados[],21,FALSE)</f>
        <v>0</v>
      </c>
      <c r="T1031">
        <f>VLOOKUP(CuentosContados[[#This Row],[Column1]],CuentosIndexados[],22,FALSE)</f>
        <v>0</v>
      </c>
      <c r="U1031" t="str">
        <f>VLOOKUP(CuentosContados[[#This Row],[Column1]],CuentosIndexados[],23,FALSE)</f>
        <v>tension</v>
      </c>
      <c r="V1031">
        <f>VLOOKUP(CuentosContados[[#This Row],[Column1]],CuentosIndexados[],24,FALSE)</f>
        <v>0</v>
      </c>
      <c r="W1031">
        <f>VLOOKUP(CuentosContados[[#This Row],[Column1]],CuentosIndexados[],25,FALSE)</f>
        <v>0</v>
      </c>
      <c r="X1031">
        <f>VLOOKUP(CuentosContados[[#This Row],[Column1]],CuentosIndexados[],26,FALSE)</f>
        <v>0</v>
      </c>
      <c r="Y1031">
        <f>VLOOKUP(CuentosContados[[#This Row],[Column1]],CuentosIndexados[],27,FALSE)</f>
        <v>0</v>
      </c>
      <c r="Z1031">
        <f>VLOOKUP(CuentosContados[[#This Row],[Column1]],CuentosIndexados[],28,FALSE)</f>
        <v>0</v>
      </c>
      <c r="AA1031">
        <f>VLOOKUP(CuentosContados[[#This Row],[Column1]],CuentosIndexados[],29,FALSE)</f>
        <v>0</v>
      </c>
      <c r="AB1031" t="str">
        <f>VLOOKUP(CuentosContados[[#This Row],[Column1]],CuentosIndexados[],30,FALSE)</f>
        <v>adolescencia</v>
      </c>
      <c r="AC1031">
        <f>VLOOKUP(CuentosContados[[#This Row],[Column1]],CuentosIndexados[],31,FALSE)</f>
        <v>0</v>
      </c>
      <c r="AD1031">
        <f>VLOOKUP(CuentosContados[[#This Row],[Column1]],CuentosIndexados[],32,FALSE)</f>
        <v>0</v>
      </c>
      <c r="AE1031">
        <f>VLOOKUP(CuentosContados[[#This Row],[Column1]],CuentosIndexados[],33,FALSE)</f>
        <v>0</v>
      </c>
      <c r="AF1031">
        <f>VLOOKUP(CuentosContados[[#This Row],[Column1]],CuentosIndexados[],34,FALSE)</f>
        <v>0</v>
      </c>
      <c r="AG1031">
        <f>VLOOKUP(CuentosContados[[#This Row],[Column1]],CuentosIndexados[],35,FALSE)</f>
        <v>0</v>
      </c>
      <c r="AH1031">
        <f>VLOOKUP(CuentosContados[[#This Row],[Column1]],CuentosIndexados[],36,FALSE)</f>
        <v>0</v>
      </c>
      <c r="AI1031">
        <f>VLOOKUP(CuentosContados[[#This Row],[Column1]],CuentosIndexados[],37,FALSE)</f>
        <v>0</v>
      </c>
      <c r="AJ1031">
        <f>VLOOKUP(CuentosContados[[#This Row],[Column1]],CuentosIndexados[],38,FALSE)</f>
        <v>0</v>
      </c>
      <c r="AK1031">
        <f>VLOOKUP(CuentosContados[[#This Row],[Column1]],CuentosIndexados[],39,FALSE)</f>
        <v>0</v>
      </c>
    </row>
    <row r="1032" spans="1:37" x14ac:dyDescent="0.25">
      <c r="A1032" t="s">
        <v>180</v>
      </c>
      <c r="B1032">
        <f>VLOOKUP(CuentosContados[[#This Row],[Column1]],CuentosIndexados[],3,FALSE)</f>
        <v>0</v>
      </c>
      <c r="C1032">
        <f>VLOOKUP(CuentosContados[[#This Row],[Column1]],CuentosIndexados[],5,FALSE)</f>
        <v>0</v>
      </c>
      <c r="D1032">
        <f>VLOOKUP(CuentosContados[[#This Row],[Column1]],CuentosIndexados[],6,FALSE)</f>
        <v>0</v>
      </c>
      <c r="E1032">
        <f>VLOOKUP(CuentosContados[[#This Row],[Column1]],CuentosIndexados[],7,FALSE)</f>
        <v>0</v>
      </c>
      <c r="F1032">
        <f>VLOOKUP(CuentosContados[[#This Row],[Column1]],CuentosIndexados[],8,FALSE)</f>
        <v>0</v>
      </c>
      <c r="G1032">
        <f>VLOOKUP(CuentosContados[[#This Row],[Column1]],CuentosIndexados[],9,FALSE)</f>
        <v>0</v>
      </c>
      <c r="H1032">
        <f>VLOOKUP(CuentosContados[[#This Row],[Column1]],CuentosIndexados[],10,FALSE)</f>
        <v>0</v>
      </c>
      <c r="I1032" t="str">
        <f>VLOOKUP(CuentosContados[[#This Row],[Column1]],CuentosIndexados[],11,FALSE)</f>
        <v>educacion</v>
      </c>
      <c r="J1032">
        <f>VLOOKUP(CuentosContados[[#This Row],[Column1]],CuentosIndexados[],12,FALSE)</f>
        <v>0</v>
      </c>
      <c r="K1032">
        <f>VLOOKUP(CuentosContados[[#This Row],[Column1]],CuentosIndexados[],13,FALSE)</f>
        <v>0</v>
      </c>
      <c r="L1032">
        <f>VLOOKUP(CuentosContados[[#This Row],[Column1]],CuentosIndexados[],14,FALSE)</f>
        <v>0</v>
      </c>
      <c r="M1032">
        <f>VLOOKUP(CuentosContados[[#This Row],[Column1]],CuentosIndexados[],15,FALSE)</f>
        <v>0</v>
      </c>
      <c r="N1032">
        <f>VLOOKUP(CuentosContados[[#This Row],[Column1]],CuentosIndexados[],16,FALSE)</f>
        <v>0</v>
      </c>
      <c r="O1032" t="str">
        <f>VLOOKUP(CuentosContados[[#This Row],[Column1]],CuentosIndexados[],17,FALSE)</f>
        <v>ira</v>
      </c>
      <c r="P1032">
        <f>VLOOKUP(CuentosContados[[#This Row],[Column1]],CuentosIndexados[],18,FALSE)</f>
        <v>0</v>
      </c>
      <c r="Q1032" t="str">
        <f>VLOOKUP(CuentosContados[[#This Row],[Column1]],CuentosIndexados[],19,FALSE)</f>
        <v>odio</v>
      </c>
      <c r="R1032">
        <f>VLOOKUP(CuentosContados[[#This Row],[Column1]],CuentosIndexados[],20,FALSE)</f>
        <v>0</v>
      </c>
      <c r="S1032">
        <f>VLOOKUP(CuentosContados[[#This Row],[Column1]],CuentosIndexados[],21,FALSE)</f>
        <v>0</v>
      </c>
      <c r="T1032">
        <f>VLOOKUP(CuentosContados[[#This Row],[Column1]],CuentosIndexados[],22,FALSE)</f>
        <v>0</v>
      </c>
      <c r="U1032" t="str">
        <f>VLOOKUP(CuentosContados[[#This Row],[Column1]],CuentosIndexados[],23,FALSE)</f>
        <v>tension</v>
      </c>
      <c r="V1032">
        <f>VLOOKUP(CuentosContados[[#This Row],[Column1]],CuentosIndexados[],24,FALSE)</f>
        <v>0</v>
      </c>
      <c r="W1032">
        <f>VLOOKUP(CuentosContados[[#This Row],[Column1]],CuentosIndexados[],25,FALSE)</f>
        <v>0</v>
      </c>
      <c r="X1032">
        <f>VLOOKUP(CuentosContados[[#This Row],[Column1]],CuentosIndexados[],26,FALSE)</f>
        <v>0</v>
      </c>
      <c r="Y1032">
        <f>VLOOKUP(CuentosContados[[#This Row],[Column1]],CuentosIndexados[],27,FALSE)</f>
        <v>0</v>
      </c>
      <c r="Z1032">
        <f>VLOOKUP(CuentosContados[[#This Row],[Column1]],CuentosIndexados[],28,FALSE)</f>
        <v>0</v>
      </c>
      <c r="AA1032">
        <f>VLOOKUP(CuentosContados[[#This Row],[Column1]],CuentosIndexados[],29,FALSE)</f>
        <v>0</v>
      </c>
      <c r="AB1032" t="str">
        <f>VLOOKUP(CuentosContados[[#This Row],[Column1]],CuentosIndexados[],30,FALSE)</f>
        <v>adolescencia</v>
      </c>
      <c r="AC1032">
        <f>VLOOKUP(CuentosContados[[#This Row],[Column1]],CuentosIndexados[],31,FALSE)</f>
        <v>0</v>
      </c>
      <c r="AD1032">
        <f>VLOOKUP(CuentosContados[[#This Row],[Column1]],CuentosIndexados[],32,FALSE)</f>
        <v>0</v>
      </c>
      <c r="AE1032">
        <f>VLOOKUP(CuentosContados[[#This Row],[Column1]],CuentosIndexados[],33,FALSE)</f>
        <v>0</v>
      </c>
      <c r="AF1032">
        <f>VLOOKUP(CuentosContados[[#This Row],[Column1]],CuentosIndexados[],34,FALSE)</f>
        <v>0</v>
      </c>
      <c r="AG1032">
        <f>VLOOKUP(CuentosContados[[#This Row],[Column1]],CuentosIndexados[],35,FALSE)</f>
        <v>0</v>
      </c>
      <c r="AH1032">
        <f>VLOOKUP(CuentosContados[[#This Row],[Column1]],CuentosIndexados[],36,FALSE)</f>
        <v>0</v>
      </c>
      <c r="AI1032">
        <f>VLOOKUP(CuentosContados[[#This Row],[Column1]],CuentosIndexados[],37,FALSE)</f>
        <v>0</v>
      </c>
      <c r="AJ1032">
        <f>VLOOKUP(CuentosContados[[#This Row],[Column1]],CuentosIndexados[],38,FALSE)</f>
        <v>0</v>
      </c>
      <c r="AK1032">
        <f>VLOOKUP(CuentosContados[[#This Row],[Column1]],CuentosIndexados[],39,FALSE)</f>
        <v>0</v>
      </c>
    </row>
    <row r="1033" spans="1:37" x14ac:dyDescent="0.25">
      <c r="A1033" t="s">
        <v>180</v>
      </c>
      <c r="B1033">
        <f>VLOOKUP(CuentosContados[[#This Row],[Column1]],CuentosIndexados[],3,FALSE)</f>
        <v>0</v>
      </c>
      <c r="C1033">
        <f>VLOOKUP(CuentosContados[[#This Row],[Column1]],CuentosIndexados[],5,FALSE)</f>
        <v>0</v>
      </c>
      <c r="D1033">
        <f>VLOOKUP(CuentosContados[[#This Row],[Column1]],CuentosIndexados[],6,FALSE)</f>
        <v>0</v>
      </c>
      <c r="E1033">
        <f>VLOOKUP(CuentosContados[[#This Row],[Column1]],CuentosIndexados[],7,FALSE)</f>
        <v>0</v>
      </c>
      <c r="F1033">
        <f>VLOOKUP(CuentosContados[[#This Row],[Column1]],CuentosIndexados[],8,FALSE)</f>
        <v>0</v>
      </c>
      <c r="G1033">
        <f>VLOOKUP(CuentosContados[[#This Row],[Column1]],CuentosIndexados[],9,FALSE)</f>
        <v>0</v>
      </c>
      <c r="H1033">
        <f>VLOOKUP(CuentosContados[[#This Row],[Column1]],CuentosIndexados[],10,FALSE)</f>
        <v>0</v>
      </c>
      <c r="I1033" t="str">
        <f>VLOOKUP(CuentosContados[[#This Row],[Column1]],CuentosIndexados[],11,FALSE)</f>
        <v>educacion</v>
      </c>
      <c r="J1033">
        <f>VLOOKUP(CuentosContados[[#This Row],[Column1]],CuentosIndexados[],12,FALSE)</f>
        <v>0</v>
      </c>
      <c r="K1033">
        <f>VLOOKUP(CuentosContados[[#This Row],[Column1]],CuentosIndexados[],13,FALSE)</f>
        <v>0</v>
      </c>
      <c r="L1033">
        <f>VLOOKUP(CuentosContados[[#This Row],[Column1]],CuentosIndexados[],14,FALSE)</f>
        <v>0</v>
      </c>
      <c r="M1033">
        <f>VLOOKUP(CuentosContados[[#This Row],[Column1]],CuentosIndexados[],15,FALSE)</f>
        <v>0</v>
      </c>
      <c r="N1033">
        <f>VLOOKUP(CuentosContados[[#This Row],[Column1]],CuentosIndexados[],16,FALSE)</f>
        <v>0</v>
      </c>
      <c r="O1033" t="str">
        <f>VLOOKUP(CuentosContados[[#This Row],[Column1]],CuentosIndexados[],17,FALSE)</f>
        <v>ira</v>
      </c>
      <c r="P1033">
        <f>VLOOKUP(CuentosContados[[#This Row],[Column1]],CuentosIndexados[],18,FALSE)</f>
        <v>0</v>
      </c>
      <c r="Q1033" t="str">
        <f>VLOOKUP(CuentosContados[[#This Row],[Column1]],CuentosIndexados[],19,FALSE)</f>
        <v>odio</v>
      </c>
      <c r="R1033">
        <f>VLOOKUP(CuentosContados[[#This Row],[Column1]],CuentosIndexados[],20,FALSE)</f>
        <v>0</v>
      </c>
      <c r="S1033">
        <f>VLOOKUP(CuentosContados[[#This Row],[Column1]],CuentosIndexados[],21,FALSE)</f>
        <v>0</v>
      </c>
      <c r="T1033">
        <f>VLOOKUP(CuentosContados[[#This Row],[Column1]],CuentosIndexados[],22,FALSE)</f>
        <v>0</v>
      </c>
      <c r="U1033" t="str">
        <f>VLOOKUP(CuentosContados[[#This Row],[Column1]],CuentosIndexados[],23,FALSE)</f>
        <v>tension</v>
      </c>
      <c r="V1033">
        <f>VLOOKUP(CuentosContados[[#This Row],[Column1]],CuentosIndexados[],24,FALSE)</f>
        <v>0</v>
      </c>
      <c r="W1033">
        <f>VLOOKUP(CuentosContados[[#This Row],[Column1]],CuentosIndexados[],25,FALSE)</f>
        <v>0</v>
      </c>
      <c r="X1033">
        <f>VLOOKUP(CuentosContados[[#This Row],[Column1]],CuentosIndexados[],26,FALSE)</f>
        <v>0</v>
      </c>
      <c r="Y1033">
        <f>VLOOKUP(CuentosContados[[#This Row],[Column1]],CuentosIndexados[],27,FALSE)</f>
        <v>0</v>
      </c>
      <c r="Z1033">
        <f>VLOOKUP(CuentosContados[[#This Row],[Column1]],CuentosIndexados[],28,FALSE)</f>
        <v>0</v>
      </c>
      <c r="AA1033">
        <f>VLOOKUP(CuentosContados[[#This Row],[Column1]],CuentosIndexados[],29,FALSE)</f>
        <v>0</v>
      </c>
      <c r="AB1033" t="str">
        <f>VLOOKUP(CuentosContados[[#This Row],[Column1]],CuentosIndexados[],30,FALSE)</f>
        <v>adolescencia</v>
      </c>
      <c r="AC1033">
        <f>VLOOKUP(CuentosContados[[#This Row],[Column1]],CuentosIndexados[],31,FALSE)</f>
        <v>0</v>
      </c>
      <c r="AD1033">
        <f>VLOOKUP(CuentosContados[[#This Row],[Column1]],CuentosIndexados[],32,FALSE)</f>
        <v>0</v>
      </c>
      <c r="AE1033">
        <f>VLOOKUP(CuentosContados[[#This Row],[Column1]],CuentosIndexados[],33,FALSE)</f>
        <v>0</v>
      </c>
      <c r="AF1033">
        <f>VLOOKUP(CuentosContados[[#This Row],[Column1]],CuentosIndexados[],34,FALSE)</f>
        <v>0</v>
      </c>
      <c r="AG1033">
        <f>VLOOKUP(CuentosContados[[#This Row],[Column1]],CuentosIndexados[],35,FALSE)</f>
        <v>0</v>
      </c>
      <c r="AH1033">
        <f>VLOOKUP(CuentosContados[[#This Row],[Column1]],CuentosIndexados[],36,FALSE)</f>
        <v>0</v>
      </c>
      <c r="AI1033">
        <f>VLOOKUP(CuentosContados[[#This Row],[Column1]],CuentosIndexados[],37,FALSE)</f>
        <v>0</v>
      </c>
      <c r="AJ1033">
        <f>VLOOKUP(CuentosContados[[#This Row],[Column1]],CuentosIndexados[],38,FALSE)</f>
        <v>0</v>
      </c>
      <c r="AK1033">
        <f>VLOOKUP(CuentosContados[[#This Row],[Column1]],CuentosIndexados[],39,FALSE)</f>
        <v>0</v>
      </c>
    </row>
    <row r="1034" spans="1:37" x14ac:dyDescent="0.25">
      <c r="A1034" t="s">
        <v>180</v>
      </c>
      <c r="B1034">
        <f>VLOOKUP(CuentosContados[[#This Row],[Column1]],CuentosIndexados[],3,FALSE)</f>
        <v>0</v>
      </c>
      <c r="C1034">
        <f>VLOOKUP(CuentosContados[[#This Row],[Column1]],CuentosIndexados[],5,FALSE)</f>
        <v>0</v>
      </c>
      <c r="D1034">
        <f>VLOOKUP(CuentosContados[[#This Row],[Column1]],CuentosIndexados[],6,FALSE)</f>
        <v>0</v>
      </c>
      <c r="E1034">
        <f>VLOOKUP(CuentosContados[[#This Row],[Column1]],CuentosIndexados[],7,FALSE)</f>
        <v>0</v>
      </c>
      <c r="F1034">
        <f>VLOOKUP(CuentosContados[[#This Row],[Column1]],CuentosIndexados[],8,FALSE)</f>
        <v>0</v>
      </c>
      <c r="G1034">
        <f>VLOOKUP(CuentosContados[[#This Row],[Column1]],CuentosIndexados[],9,FALSE)</f>
        <v>0</v>
      </c>
      <c r="H1034">
        <f>VLOOKUP(CuentosContados[[#This Row],[Column1]],CuentosIndexados[],10,FALSE)</f>
        <v>0</v>
      </c>
      <c r="I1034" t="str">
        <f>VLOOKUP(CuentosContados[[#This Row],[Column1]],CuentosIndexados[],11,FALSE)</f>
        <v>educacion</v>
      </c>
      <c r="J1034">
        <f>VLOOKUP(CuentosContados[[#This Row],[Column1]],CuentosIndexados[],12,FALSE)</f>
        <v>0</v>
      </c>
      <c r="K1034">
        <f>VLOOKUP(CuentosContados[[#This Row],[Column1]],CuentosIndexados[],13,FALSE)</f>
        <v>0</v>
      </c>
      <c r="L1034">
        <f>VLOOKUP(CuentosContados[[#This Row],[Column1]],CuentosIndexados[],14,FALSE)</f>
        <v>0</v>
      </c>
      <c r="M1034">
        <f>VLOOKUP(CuentosContados[[#This Row],[Column1]],CuentosIndexados[],15,FALSE)</f>
        <v>0</v>
      </c>
      <c r="N1034">
        <f>VLOOKUP(CuentosContados[[#This Row],[Column1]],CuentosIndexados[],16,FALSE)</f>
        <v>0</v>
      </c>
      <c r="O1034" t="str">
        <f>VLOOKUP(CuentosContados[[#This Row],[Column1]],CuentosIndexados[],17,FALSE)</f>
        <v>ira</v>
      </c>
      <c r="P1034">
        <f>VLOOKUP(CuentosContados[[#This Row],[Column1]],CuentosIndexados[],18,FALSE)</f>
        <v>0</v>
      </c>
      <c r="Q1034" t="str">
        <f>VLOOKUP(CuentosContados[[#This Row],[Column1]],CuentosIndexados[],19,FALSE)</f>
        <v>odio</v>
      </c>
      <c r="R1034">
        <f>VLOOKUP(CuentosContados[[#This Row],[Column1]],CuentosIndexados[],20,FALSE)</f>
        <v>0</v>
      </c>
      <c r="S1034">
        <f>VLOOKUP(CuentosContados[[#This Row],[Column1]],CuentosIndexados[],21,FALSE)</f>
        <v>0</v>
      </c>
      <c r="T1034">
        <f>VLOOKUP(CuentosContados[[#This Row],[Column1]],CuentosIndexados[],22,FALSE)</f>
        <v>0</v>
      </c>
      <c r="U1034" t="str">
        <f>VLOOKUP(CuentosContados[[#This Row],[Column1]],CuentosIndexados[],23,FALSE)</f>
        <v>tension</v>
      </c>
      <c r="V1034">
        <f>VLOOKUP(CuentosContados[[#This Row],[Column1]],CuentosIndexados[],24,FALSE)</f>
        <v>0</v>
      </c>
      <c r="W1034">
        <f>VLOOKUP(CuentosContados[[#This Row],[Column1]],CuentosIndexados[],25,FALSE)</f>
        <v>0</v>
      </c>
      <c r="X1034">
        <f>VLOOKUP(CuentosContados[[#This Row],[Column1]],CuentosIndexados[],26,FALSE)</f>
        <v>0</v>
      </c>
      <c r="Y1034">
        <f>VLOOKUP(CuentosContados[[#This Row],[Column1]],CuentosIndexados[],27,FALSE)</f>
        <v>0</v>
      </c>
      <c r="Z1034">
        <f>VLOOKUP(CuentosContados[[#This Row],[Column1]],CuentosIndexados[],28,FALSE)</f>
        <v>0</v>
      </c>
      <c r="AA1034">
        <f>VLOOKUP(CuentosContados[[#This Row],[Column1]],CuentosIndexados[],29,FALSE)</f>
        <v>0</v>
      </c>
      <c r="AB1034" t="str">
        <f>VLOOKUP(CuentosContados[[#This Row],[Column1]],CuentosIndexados[],30,FALSE)</f>
        <v>adolescencia</v>
      </c>
      <c r="AC1034">
        <f>VLOOKUP(CuentosContados[[#This Row],[Column1]],CuentosIndexados[],31,FALSE)</f>
        <v>0</v>
      </c>
      <c r="AD1034">
        <f>VLOOKUP(CuentosContados[[#This Row],[Column1]],CuentosIndexados[],32,FALSE)</f>
        <v>0</v>
      </c>
      <c r="AE1034">
        <f>VLOOKUP(CuentosContados[[#This Row],[Column1]],CuentosIndexados[],33,FALSE)</f>
        <v>0</v>
      </c>
      <c r="AF1034">
        <f>VLOOKUP(CuentosContados[[#This Row],[Column1]],CuentosIndexados[],34,FALSE)</f>
        <v>0</v>
      </c>
      <c r="AG1034">
        <f>VLOOKUP(CuentosContados[[#This Row],[Column1]],CuentosIndexados[],35,FALSE)</f>
        <v>0</v>
      </c>
      <c r="AH1034">
        <f>VLOOKUP(CuentosContados[[#This Row],[Column1]],CuentosIndexados[],36,FALSE)</f>
        <v>0</v>
      </c>
      <c r="AI1034">
        <f>VLOOKUP(CuentosContados[[#This Row],[Column1]],CuentosIndexados[],37,FALSE)</f>
        <v>0</v>
      </c>
      <c r="AJ1034">
        <f>VLOOKUP(CuentosContados[[#This Row],[Column1]],CuentosIndexados[],38,FALSE)</f>
        <v>0</v>
      </c>
      <c r="AK1034">
        <f>VLOOKUP(CuentosContados[[#This Row],[Column1]],CuentosIndexados[],39,FALSE)</f>
        <v>0</v>
      </c>
    </row>
    <row r="1035" spans="1:37" x14ac:dyDescent="0.25">
      <c r="A1035" t="s">
        <v>180</v>
      </c>
      <c r="B1035">
        <f>VLOOKUP(CuentosContados[[#This Row],[Column1]],CuentosIndexados[],3,FALSE)</f>
        <v>0</v>
      </c>
      <c r="C1035">
        <f>VLOOKUP(CuentosContados[[#This Row],[Column1]],CuentosIndexados[],5,FALSE)</f>
        <v>0</v>
      </c>
      <c r="D1035">
        <f>VLOOKUP(CuentosContados[[#This Row],[Column1]],CuentosIndexados[],6,FALSE)</f>
        <v>0</v>
      </c>
      <c r="E1035">
        <f>VLOOKUP(CuentosContados[[#This Row],[Column1]],CuentosIndexados[],7,FALSE)</f>
        <v>0</v>
      </c>
      <c r="F1035">
        <f>VLOOKUP(CuentosContados[[#This Row],[Column1]],CuentosIndexados[],8,FALSE)</f>
        <v>0</v>
      </c>
      <c r="G1035">
        <f>VLOOKUP(CuentosContados[[#This Row],[Column1]],CuentosIndexados[],9,FALSE)</f>
        <v>0</v>
      </c>
      <c r="H1035">
        <f>VLOOKUP(CuentosContados[[#This Row],[Column1]],CuentosIndexados[],10,FALSE)</f>
        <v>0</v>
      </c>
      <c r="I1035" t="str">
        <f>VLOOKUP(CuentosContados[[#This Row],[Column1]],CuentosIndexados[],11,FALSE)</f>
        <v>educacion</v>
      </c>
      <c r="J1035">
        <f>VLOOKUP(CuentosContados[[#This Row],[Column1]],CuentosIndexados[],12,FALSE)</f>
        <v>0</v>
      </c>
      <c r="K1035">
        <f>VLOOKUP(CuentosContados[[#This Row],[Column1]],CuentosIndexados[],13,FALSE)</f>
        <v>0</v>
      </c>
      <c r="L1035">
        <f>VLOOKUP(CuentosContados[[#This Row],[Column1]],CuentosIndexados[],14,FALSE)</f>
        <v>0</v>
      </c>
      <c r="M1035">
        <f>VLOOKUP(CuentosContados[[#This Row],[Column1]],CuentosIndexados[],15,FALSE)</f>
        <v>0</v>
      </c>
      <c r="N1035">
        <f>VLOOKUP(CuentosContados[[#This Row],[Column1]],CuentosIndexados[],16,FALSE)</f>
        <v>0</v>
      </c>
      <c r="O1035" t="str">
        <f>VLOOKUP(CuentosContados[[#This Row],[Column1]],CuentosIndexados[],17,FALSE)</f>
        <v>ira</v>
      </c>
      <c r="P1035">
        <f>VLOOKUP(CuentosContados[[#This Row],[Column1]],CuentosIndexados[],18,FALSE)</f>
        <v>0</v>
      </c>
      <c r="Q1035" t="str">
        <f>VLOOKUP(CuentosContados[[#This Row],[Column1]],CuentosIndexados[],19,FALSE)</f>
        <v>odio</v>
      </c>
      <c r="R1035">
        <f>VLOOKUP(CuentosContados[[#This Row],[Column1]],CuentosIndexados[],20,FALSE)</f>
        <v>0</v>
      </c>
      <c r="S1035">
        <f>VLOOKUP(CuentosContados[[#This Row],[Column1]],CuentosIndexados[],21,FALSE)</f>
        <v>0</v>
      </c>
      <c r="T1035">
        <f>VLOOKUP(CuentosContados[[#This Row],[Column1]],CuentosIndexados[],22,FALSE)</f>
        <v>0</v>
      </c>
      <c r="U1035" t="str">
        <f>VLOOKUP(CuentosContados[[#This Row],[Column1]],CuentosIndexados[],23,FALSE)</f>
        <v>tension</v>
      </c>
      <c r="V1035">
        <f>VLOOKUP(CuentosContados[[#This Row],[Column1]],CuentosIndexados[],24,FALSE)</f>
        <v>0</v>
      </c>
      <c r="W1035">
        <f>VLOOKUP(CuentosContados[[#This Row],[Column1]],CuentosIndexados[],25,FALSE)</f>
        <v>0</v>
      </c>
      <c r="X1035">
        <f>VLOOKUP(CuentosContados[[#This Row],[Column1]],CuentosIndexados[],26,FALSE)</f>
        <v>0</v>
      </c>
      <c r="Y1035">
        <f>VLOOKUP(CuentosContados[[#This Row],[Column1]],CuentosIndexados[],27,FALSE)</f>
        <v>0</v>
      </c>
      <c r="Z1035">
        <f>VLOOKUP(CuentosContados[[#This Row],[Column1]],CuentosIndexados[],28,FALSE)</f>
        <v>0</v>
      </c>
      <c r="AA1035">
        <f>VLOOKUP(CuentosContados[[#This Row],[Column1]],CuentosIndexados[],29,FALSE)</f>
        <v>0</v>
      </c>
      <c r="AB1035" t="str">
        <f>VLOOKUP(CuentosContados[[#This Row],[Column1]],CuentosIndexados[],30,FALSE)</f>
        <v>adolescencia</v>
      </c>
      <c r="AC1035">
        <f>VLOOKUP(CuentosContados[[#This Row],[Column1]],CuentosIndexados[],31,FALSE)</f>
        <v>0</v>
      </c>
      <c r="AD1035">
        <f>VLOOKUP(CuentosContados[[#This Row],[Column1]],CuentosIndexados[],32,FALSE)</f>
        <v>0</v>
      </c>
      <c r="AE1035">
        <f>VLOOKUP(CuentosContados[[#This Row],[Column1]],CuentosIndexados[],33,FALSE)</f>
        <v>0</v>
      </c>
      <c r="AF1035">
        <f>VLOOKUP(CuentosContados[[#This Row],[Column1]],CuentosIndexados[],34,FALSE)</f>
        <v>0</v>
      </c>
      <c r="AG1035">
        <f>VLOOKUP(CuentosContados[[#This Row],[Column1]],CuentosIndexados[],35,FALSE)</f>
        <v>0</v>
      </c>
      <c r="AH1035">
        <f>VLOOKUP(CuentosContados[[#This Row],[Column1]],CuentosIndexados[],36,FALSE)</f>
        <v>0</v>
      </c>
      <c r="AI1035">
        <f>VLOOKUP(CuentosContados[[#This Row],[Column1]],CuentosIndexados[],37,FALSE)</f>
        <v>0</v>
      </c>
      <c r="AJ1035">
        <f>VLOOKUP(CuentosContados[[#This Row],[Column1]],CuentosIndexados[],38,FALSE)</f>
        <v>0</v>
      </c>
      <c r="AK1035">
        <f>VLOOKUP(CuentosContados[[#This Row],[Column1]],CuentosIndexados[],39,FALSE)</f>
        <v>0</v>
      </c>
    </row>
    <row r="1036" spans="1:37" x14ac:dyDescent="0.25">
      <c r="A1036" t="s">
        <v>180</v>
      </c>
      <c r="B1036">
        <f>VLOOKUP(CuentosContados[[#This Row],[Column1]],CuentosIndexados[],3,FALSE)</f>
        <v>0</v>
      </c>
      <c r="C1036">
        <f>VLOOKUP(CuentosContados[[#This Row],[Column1]],CuentosIndexados[],5,FALSE)</f>
        <v>0</v>
      </c>
      <c r="D1036">
        <f>VLOOKUP(CuentosContados[[#This Row],[Column1]],CuentosIndexados[],6,FALSE)</f>
        <v>0</v>
      </c>
      <c r="E1036">
        <f>VLOOKUP(CuentosContados[[#This Row],[Column1]],CuentosIndexados[],7,FALSE)</f>
        <v>0</v>
      </c>
      <c r="F1036">
        <f>VLOOKUP(CuentosContados[[#This Row],[Column1]],CuentosIndexados[],8,FALSE)</f>
        <v>0</v>
      </c>
      <c r="G1036">
        <f>VLOOKUP(CuentosContados[[#This Row],[Column1]],CuentosIndexados[],9,FALSE)</f>
        <v>0</v>
      </c>
      <c r="H1036">
        <f>VLOOKUP(CuentosContados[[#This Row],[Column1]],CuentosIndexados[],10,FALSE)</f>
        <v>0</v>
      </c>
      <c r="I1036" t="str">
        <f>VLOOKUP(CuentosContados[[#This Row],[Column1]],CuentosIndexados[],11,FALSE)</f>
        <v>educacion</v>
      </c>
      <c r="J1036">
        <f>VLOOKUP(CuentosContados[[#This Row],[Column1]],CuentosIndexados[],12,FALSE)</f>
        <v>0</v>
      </c>
      <c r="K1036">
        <f>VLOOKUP(CuentosContados[[#This Row],[Column1]],CuentosIndexados[],13,FALSE)</f>
        <v>0</v>
      </c>
      <c r="L1036">
        <f>VLOOKUP(CuentosContados[[#This Row],[Column1]],CuentosIndexados[],14,FALSE)</f>
        <v>0</v>
      </c>
      <c r="M1036">
        <f>VLOOKUP(CuentosContados[[#This Row],[Column1]],CuentosIndexados[],15,FALSE)</f>
        <v>0</v>
      </c>
      <c r="N1036">
        <f>VLOOKUP(CuentosContados[[#This Row],[Column1]],CuentosIndexados[],16,FALSE)</f>
        <v>0</v>
      </c>
      <c r="O1036" t="str">
        <f>VLOOKUP(CuentosContados[[#This Row],[Column1]],CuentosIndexados[],17,FALSE)</f>
        <v>ira</v>
      </c>
      <c r="P1036">
        <f>VLOOKUP(CuentosContados[[#This Row],[Column1]],CuentosIndexados[],18,FALSE)</f>
        <v>0</v>
      </c>
      <c r="Q1036" t="str">
        <f>VLOOKUP(CuentosContados[[#This Row],[Column1]],CuentosIndexados[],19,FALSE)</f>
        <v>odio</v>
      </c>
      <c r="R1036">
        <f>VLOOKUP(CuentosContados[[#This Row],[Column1]],CuentosIndexados[],20,FALSE)</f>
        <v>0</v>
      </c>
      <c r="S1036">
        <f>VLOOKUP(CuentosContados[[#This Row],[Column1]],CuentosIndexados[],21,FALSE)</f>
        <v>0</v>
      </c>
      <c r="T1036">
        <f>VLOOKUP(CuentosContados[[#This Row],[Column1]],CuentosIndexados[],22,FALSE)</f>
        <v>0</v>
      </c>
      <c r="U1036" t="str">
        <f>VLOOKUP(CuentosContados[[#This Row],[Column1]],CuentosIndexados[],23,FALSE)</f>
        <v>tension</v>
      </c>
      <c r="V1036">
        <f>VLOOKUP(CuentosContados[[#This Row],[Column1]],CuentosIndexados[],24,FALSE)</f>
        <v>0</v>
      </c>
      <c r="W1036">
        <f>VLOOKUP(CuentosContados[[#This Row],[Column1]],CuentosIndexados[],25,FALSE)</f>
        <v>0</v>
      </c>
      <c r="X1036">
        <f>VLOOKUP(CuentosContados[[#This Row],[Column1]],CuentosIndexados[],26,FALSE)</f>
        <v>0</v>
      </c>
      <c r="Y1036">
        <f>VLOOKUP(CuentosContados[[#This Row],[Column1]],CuentosIndexados[],27,FALSE)</f>
        <v>0</v>
      </c>
      <c r="Z1036">
        <f>VLOOKUP(CuentosContados[[#This Row],[Column1]],CuentosIndexados[],28,FALSE)</f>
        <v>0</v>
      </c>
      <c r="AA1036">
        <f>VLOOKUP(CuentosContados[[#This Row],[Column1]],CuentosIndexados[],29,FALSE)</f>
        <v>0</v>
      </c>
      <c r="AB1036" t="str">
        <f>VLOOKUP(CuentosContados[[#This Row],[Column1]],CuentosIndexados[],30,FALSE)</f>
        <v>adolescencia</v>
      </c>
      <c r="AC1036">
        <f>VLOOKUP(CuentosContados[[#This Row],[Column1]],CuentosIndexados[],31,FALSE)</f>
        <v>0</v>
      </c>
      <c r="AD1036">
        <f>VLOOKUP(CuentosContados[[#This Row],[Column1]],CuentosIndexados[],32,FALSE)</f>
        <v>0</v>
      </c>
      <c r="AE1036">
        <f>VLOOKUP(CuentosContados[[#This Row],[Column1]],CuentosIndexados[],33,FALSE)</f>
        <v>0</v>
      </c>
      <c r="AF1036">
        <f>VLOOKUP(CuentosContados[[#This Row],[Column1]],CuentosIndexados[],34,FALSE)</f>
        <v>0</v>
      </c>
      <c r="AG1036">
        <f>VLOOKUP(CuentosContados[[#This Row],[Column1]],CuentosIndexados[],35,FALSE)</f>
        <v>0</v>
      </c>
      <c r="AH1036">
        <f>VLOOKUP(CuentosContados[[#This Row],[Column1]],CuentosIndexados[],36,FALSE)</f>
        <v>0</v>
      </c>
      <c r="AI1036">
        <f>VLOOKUP(CuentosContados[[#This Row],[Column1]],CuentosIndexados[],37,FALSE)</f>
        <v>0</v>
      </c>
      <c r="AJ1036">
        <f>VLOOKUP(CuentosContados[[#This Row],[Column1]],CuentosIndexados[],38,FALSE)</f>
        <v>0</v>
      </c>
      <c r="AK1036">
        <f>VLOOKUP(CuentosContados[[#This Row],[Column1]],CuentosIndexados[],39,FALSE)</f>
        <v>0</v>
      </c>
    </row>
    <row r="1037" spans="1:37" x14ac:dyDescent="0.25">
      <c r="A1037" t="s">
        <v>180</v>
      </c>
      <c r="B1037">
        <f>VLOOKUP(CuentosContados[[#This Row],[Column1]],CuentosIndexados[],3,FALSE)</f>
        <v>0</v>
      </c>
      <c r="C1037">
        <f>VLOOKUP(CuentosContados[[#This Row],[Column1]],CuentosIndexados[],5,FALSE)</f>
        <v>0</v>
      </c>
      <c r="D1037">
        <f>VLOOKUP(CuentosContados[[#This Row],[Column1]],CuentosIndexados[],6,FALSE)</f>
        <v>0</v>
      </c>
      <c r="E1037">
        <f>VLOOKUP(CuentosContados[[#This Row],[Column1]],CuentosIndexados[],7,FALSE)</f>
        <v>0</v>
      </c>
      <c r="F1037">
        <f>VLOOKUP(CuentosContados[[#This Row],[Column1]],CuentosIndexados[],8,FALSE)</f>
        <v>0</v>
      </c>
      <c r="G1037">
        <f>VLOOKUP(CuentosContados[[#This Row],[Column1]],CuentosIndexados[],9,FALSE)</f>
        <v>0</v>
      </c>
      <c r="H1037">
        <f>VLOOKUP(CuentosContados[[#This Row],[Column1]],CuentosIndexados[],10,FALSE)</f>
        <v>0</v>
      </c>
      <c r="I1037" t="str">
        <f>VLOOKUP(CuentosContados[[#This Row],[Column1]],CuentosIndexados[],11,FALSE)</f>
        <v>educacion</v>
      </c>
      <c r="J1037">
        <f>VLOOKUP(CuentosContados[[#This Row],[Column1]],CuentosIndexados[],12,FALSE)</f>
        <v>0</v>
      </c>
      <c r="K1037">
        <f>VLOOKUP(CuentosContados[[#This Row],[Column1]],CuentosIndexados[],13,FALSE)</f>
        <v>0</v>
      </c>
      <c r="L1037">
        <f>VLOOKUP(CuentosContados[[#This Row],[Column1]],CuentosIndexados[],14,FALSE)</f>
        <v>0</v>
      </c>
      <c r="M1037">
        <f>VLOOKUP(CuentosContados[[#This Row],[Column1]],CuentosIndexados[],15,FALSE)</f>
        <v>0</v>
      </c>
      <c r="N1037">
        <f>VLOOKUP(CuentosContados[[#This Row],[Column1]],CuentosIndexados[],16,FALSE)</f>
        <v>0</v>
      </c>
      <c r="O1037" t="str">
        <f>VLOOKUP(CuentosContados[[#This Row],[Column1]],CuentosIndexados[],17,FALSE)</f>
        <v>ira</v>
      </c>
      <c r="P1037">
        <f>VLOOKUP(CuentosContados[[#This Row],[Column1]],CuentosIndexados[],18,FALSE)</f>
        <v>0</v>
      </c>
      <c r="Q1037" t="str">
        <f>VLOOKUP(CuentosContados[[#This Row],[Column1]],CuentosIndexados[],19,FALSE)</f>
        <v>odio</v>
      </c>
      <c r="R1037">
        <f>VLOOKUP(CuentosContados[[#This Row],[Column1]],CuentosIndexados[],20,FALSE)</f>
        <v>0</v>
      </c>
      <c r="S1037">
        <f>VLOOKUP(CuentosContados[[#This Row],[Column1]],CuentosIndexados[],21,FALSE)</f>
        <v>0</v>
      </c>
      <c r="T1037">
        <f>VLOOKUP(CuentosContados[[#This Row],[Column1]],CuentosIndexados[],22,FALSE)</f>
        <v>0</v>
      </c>
      <c r="U1037" t="str">
        <f>VLOOKUP(CuentosContados[[#This Row],[Column1]],CuentosIndexados[],23,FALSE)</f>
        <v>tension</v>
      </c>
      <c r="V1037">
        <f>VLOOKUP(CuentosContados[[#This Row],[Column1]],CuentosIndexados[],24,FALSE)</f>
        <v>0</v>
      </c>
      <c r="W1037">
        <f>VLOOKUP(CuentosContados[[#This Row],[Column1]],CuentosIndexados[],25,FALSE)</f>
        <v>0</v>
      </c>
      <c r="X1037">
        <f>VLOOKUP(CuentosContados[[#This Row],[Column1]],CuentosIndexados[],26,FALSE)</f>
        <v>0</v>
      </c>
      <c r="Y1037">
        <f>VLOOKUP(CuentosContados[[#This Row],[Column1]],CuentosIndexados[],27,FALSE)</f>
        <v>0</v>
      </c>
      <c r="Z1037">
        <f>VLOOKUP(CuentosContados[[#This Row],[Column1]],CuentosIndexados[],28,FALSE)</f>
        <v>0</v>
      </c>
      <c r="AA1037">
        <f>VLOOKUP(CuentosContados[[#This Row],[Column1]],CuentosIndexados[],29,FALSE)</f>
        <v>0</v>
      </c>
      <c r="AB1037" t="str">
        <f>VLOOKUP(CuentosContados[[#This Row],[Column1]],CuentosIndexados[],30,FALSE)</f>
        <v>adolescencia</v>
      </c>
      <c r="AC1037">
        <f>VLOOKUP(CuentosContados[[#This Row],[Column1]],CuentosIndexados[],31,FALSE)</f>
        <v>0</v>
      </c>
      <c r="AD1037">
        <f>VLOOKUP(CuentosContados[[#This Row],[Column1]],CuentosIndexados[],32,FALSE)</f>
        <v>0</v>
      </c>
      <c r="AE1037">
        <f>VLOOKUP(CuentosContados[[#This Row],[Column1]],CuentosIndexados[],33,FALSE)</f>
        <v>0</v>
      </c>
      <c r="AF1037">
        <f>VLOOKUP(CuentosContados[[#This Row],[Column1]],CuentosIndexados[],34,FALSE)</f>
        <v>0</v>
      </c>
      <c r="AG1037">
        <f>VLOOKUP(CuentosContados[[#This Row],[Column1]],CuentosIndexados[],35,FALSE)</f>
        <v>0</v>
      </c>
      <c r="AH1037">
        <f>VLOOKUP(CuentosContados[[#This Row],[Column1]],CuentosIndexados[],36,FALSE)</f>
        <v>0</v>
      </c>
      <c r="AI1037">
        <f>VLOOKUP(CuentosContados[[#This Row],[Column1]],CuentosIndexados[],37,FALSE)</f>
        <v>0</v>
      </c>
      <c r="AJ1037">
        <f>VLOOKUP(CuentosContados[[#This Row],[Column1]],CuentosIndexados[],38,FALSE)</f>
        <v>0</v>
      </c>
      <c r="AK1037">
        <f>VLOOKUP(CuentosContados[[#This Row],[Column1]],CuentosIndexados[],39,FALSE)</f>
        <v>0</v>
      </c>
    </row>
    <row r="1038" spans="1:37" x14ac:dyDescent="0.25">
      <c r="A1038" t="s">
        <v>180</v>
      </c>
      <c r="B1038">
        <f>VLOOKUP(CuentosContados[[#This Row],[Column1]],CuentosIndexados[],3,FALSE)</f>
        <v>0</v>
      </c>
      <c r="C1038">
        <f>VLOOKUP(CuentosContados[[#This Row],[Column1]],CuentosIndexados[],5,FALSE)</f>
        <v>0</v>
      </c>
      <c r="D1038">
        <f>VLOOKUP(CuentosContados[[#This Row],[Column1]],CuentosIndexados[],6,FALSE)</f>
        <v>0</v>
      </c>
      <c r="E1038">
        <f>VLOOKUP(CuentosContados[[#This Row],[Column1]],CuentosIndexados[],7,FALSE)</f>
        <v>0</v>
      </c>
      <c r="F1038">
        <f>VLOOKUP(CuentosContados[[#This Row],[Column1]],CuentosIndexados[],8,FALSE)</f>
        <v>0</v>
      </c>
      <c r="G1038">
        <f>VLOOKUP(CuentosContados[[#This Row],[Column1]],CuentosIndexados[],9,FALSE)</f>
        <v>0</v>
      </c>
      <c r="H1038">
        <f>VLOOKUP(CuentosContados[[#This Row],[Column1]],CuentosIndexados[],10,FALSE)</f>
        <v>0</v>
      </c>
      <c r="I1038" t="str">
        <f>VLOOKUP(CuentosContados[[#This Row],[Column1]],CuentosIndexados[],11,FALSE)</f>
        <v>educacion</v>
      </c>
      <c r="J1038">
        <f>VLOOKUP(CuentosContados[[#This Row],[Column1]],CuentosIndexados[],12,FALSE)</f>
        <v>0</v>
      </c>
      <c r="K1038">
        <f>VLOOKUP(CuentosContados[[#This Row],[Column1]],CuentosIndexados[],13,FALSE)</f>
        <v>0</v>
      </c>
      <c r="L1038">
        <f>VLOOKUP(CuentosContados[[#This Row],[Column1]],CuentosIndexados[],14,FALSE)</f>
        <v>0</v>
      </c>
      <c r="M1038">
        <f>VLOOKUP(CuentosContados[[#This Row],[Column1]],CuentosIndexados[],15,FALSE)</f>
        <v>0</v>
      </c>
      <c r="N1038">
        <f>VLOOKUP(CuentosContados[[#This Row],[Column1]],CuentosIndexados[],16,FALSE)</f>
        <v>0</v>
      </c>
      <c r="O1038" t="str">
        <f>VLOOKUP(CuentosContados[[#This Row],[Column1]],CuentosIndexados[],17,FALSE)</f>
        <v>ira</v>
      </c>
      <c r="P1038">
        <f>VLOOKUP(CuentosContados[[#This Row],[Column1]],CuentosIndexados[],18,FALSE)</f>
        <v>0</v>
      </c>
      <c r="Q1038" t="str">
        <f>VLOOKUP(CuentosContados[[#This Row],[Column1]],CuentosIndexados[],19,FALSE)</f>
        <v>odio</v>
      </c>
      <c r="R1038">
        <f>VLOOKUP(CuentosContados[[#This Row],[Column1]],CuentosIndexados[],20,FALSE)</f>
        <v>0</v>
      </c>
      <c r="S1038">
        <f>VLOOKUP(CuentosContados[[#This Row],[Column1]],CuentosIndexados[],21,FALSE)</f>
        <v>0</v>
      </c>
      <c r="T1038">
        <f>VLOOKUP(CuentosContados[[#This Row],[Column1]],CuentosIndexados[],22,FALSE)</f>
        <v>0</v>
      </c>
      <c r="U1038" t="str">
        <f>VLOOKUP(CuentosContados[[#This Row],[Column1]],CuentosIndexados[],23,FALSE)</f>
        <v>tension</v>
      </c>
      <c r="V1038">
        <f>VLOOKUP(CuentosContados[[#This Row],[Column1]],CuentosIndexados[],24,FALSE)</f>
        <v>0</v>
      </c>
      <c r="W1038">
        <f>VLOOKUP(CuentosContados[[#This Row],[Column1]],CuentosIndexados[],25,FALSE)</f>
        <v>0</v>
      </c>
      <c r="X1038">
        <f>VLOOKUP(CuentosContados[[#This Row],[Column1]],CuentosIndexados[],26,FALSE)</f>
        <v>0</v>
      </c>
      <c r="Y1038">
        <f>VLOOKUP(CuentosContados[[#This Row],[Column1]],CuentosIndexados[],27,FALSE)</f>
        <v>0</v>
      </c>
      <c r="Z1038">
        <f>VLOOKUP(CuentosContados[[#This Row],[Column1]],CuentosIndexados[],28,FALSE)</f>
        <v>0</v>
      </c>
      <c r="AA1038">
        <f>VLOOKUP(CuentosContados[[#This Row],[Column1]],CuentosIndexados[],29,FALSE)</f>
        <v>0</v>
      </c>
      <c r="AB1038" t="str">
        <f>VLOOKUP(CuentosContados[[#This Row],[Column1]],CuentosIndexados[],30,FALSE)</f>
        <v>adolescencia</v>
      </c>
      <c r="AC1038">
        <f>VLOOKUP(CuentosContados[[#This Row],[Column1]],CuentosIndexados[],31,FALSE)</f>
        <v>0</v>
      </c>
      <c r="AD1038">
        <f>VLOOKUP(CuentosContados[[#This Row],[Column1]],CuentosIndexados[],32,FALSE)</f>
        <v>0</v>
      </c>
      <c r="AE1038">
        <f>VLOOKUP(CuentosContados[[#This Row],[Column1]],CuentosIndexados[],33,FALSE)</f>
        <v>0</v>
      </c>
      <c r="AF1038">
        <f>VLOOKUP(CuentosContados[[#This Row],[Column1]],CuentosIndexados[],34,FALSE)</f>
        <v>0</v>
      </c>
      <c r="AG1038">
        <f>VLOOKUP(CuentosContados[[#This Row],[Column1]],CuentosIndexados[],35,FALSE)</f>
        <v>0</v>
      </c>
      <c r="AH1038">
        <f>VLOOKUP(CuentosContados[[#This Row],[Column1]],CuentosIndexados[],36,FALSE)</f>
        <v>0</v>
      </c>
      <c r="AI1038">
        <f>VLOOKUP(CuentosContados[[#This Row],[Column1]],CuentosIndexados[],37,FALSE)</f>
        <v>0</v>
      </c>
      <c r="AJ1038">
        <f>VLOOKUP(CuentosContados[[#This Row],[Column1]],CuentosIndexados[],38,FALSE)</f>
        <v>0</v>
      </c>
      <c r="AK1038">
        <f>VLOOKUP(CuentosContados[[#This Row],[Column1]],CuentosIndexados[],39,FALSE)</f>
        <v>0</v>
      </c>
    </row>
    <row r="1039" spans="1:37" x14ac:dyDescent="0.25">
      <c r="A1039" t="s">
        <v>176</v>
      </c>
      <c r="B1039">
        <f>VLOOKUP(CuentosContados[[#This Row],[Column1]],CuentosIndexados[],3,FALSE)</f>
        <v>0</v>
      </c>
      <c r="C1039">
        <f>VLOOKUP(CuentosContados[[#This Row],[Column1]],CuentosIndexados[],5,FALSE)</f>
        <v>0</v>
      </c>
      <c r="D1039">
        <f>VLOOKUP(CuentosContados[[#This Row],[Column1]],CuentosIndexados[],6,FALSE)</f>
        <v>0</v>
      </c>
      <c r="E1039">
        <f>VLOOKUP(CuentosContados[[#This Row],[Column1]],CuentosIndexados[],7,FALSE)</f>
        <v>0</v>
      </c>
      <c r="F1039" t="str">
        <f>VLOOKUP(CuentosContados[[#This Row],[Column1]],CuentosIndexados[],8,FALSE)</f>
        <v>deseo</v>
      </c>
      <c r="G1039">
        <f>VLOOKUP(CuentosContados[[#This Row],[Column1]],CuentosIndexados[],9,FALSE)</f>
        <v>0</v>
      </c>
      <c r="H1039" t="str">
        <f>VLOOKUP(CuentosContados[[#This Row],[Column1]],CuentosIndexados[],10,FALSE)</f>
        <v>entusiasmo</v>
      </c>
      <c r="I1039">
        <f>VLOOKUP(CuentosContados[[#This Row],[Column1]],CuentosIndexados[],11,FALSE)</f>
        <v>0</v>
      </c>
      <c r="J1039" t="str">
        <f>VLOOKUP(CuentosContados[[#This Row],[Column1]],CuentosIndexados[],12,FALSE)</f>
        <v>trabajo</v>
      </c>
      <c r="K1039">
        <f>VLOOKUP(CuentosContados[[#This Row],[Column1]],CuentosIndexados[],13,FALSE)</f>
        <v>0</v>
      </c>
      <c r="L1039">
        <f>VLOOKUP(CuentosContados[[#This Row],[Column1]],CuentosIndexados[],14,FALSE)</f>
        <v>0</v>
      </c>
      <c r="M1039">
        <f>VLOOKUP(CuentosContados[[#This Row],[Column1]],CuentosIndexados[],15,FALSE)</f>
        <v>0</v>
      </c>
      <c r="N1039" t="str">
        <f>VLOOKUP(CuentosContados[[#This Row],[Column1]],CuentosIndexados[],16,FALSE)</f>
        <v>resiliencia</v>
      </c>
      <c r="O1039">
        <f>VLOOKUP(CuentosContados[[#This Row],[Column1]],CuentosIndexados[],17,FALSE)</f>
        <v>0</v>
      </c>
      <c r="P1039">
        <f>VLOOKUP(CuentosContados[[#This Row],[Column1]],CuentosIndexados[],18,FALSE)</f>
        <v>0</v>
      </c>
      <c r="Q1039">
        <f>VLOOKUP(CuentosContados[[#This Row],[Column1]],CuentosIndexados[],19,FALSE)</f>
        <v>0</v>
      </c>
      <c r="R1039" t="str">
        <f>VLOOKUP(CuentosContados[[#This Row],[Column1]],CuentosIndexados[],20,FALSE)</f>
        <v>certeza</v>
      </c>
      <c r="S1039" t="str">
        <f>VLOOKUP(CuentosContados[[#This Row],[Column1]],CuentosIndexados[],21,FALSE)</f>
        <v>fortaleza</v>
      </c>
      <c r="T1039">
        <f>VLOOKUP(CuentosContados[[#This Row],[Column1]],CuentosIndexados[],22,FALSE)</f>
        <v>0</v>
      </c>
      <c r="U1039">
        <f>VLOOKUP(CuentosContados[[#This Row],[Column1]],CuentosIndexados[],23,FALSE)</f>
        <v>0</v>
      </c>
      <c r="V1039">
        <f>VLOOKUP(CuentosContados[[#This Row],[Column1]],CuentosIndexados[],24,FALSE)</f>
        <v>0</v>
      </c>
      <c r="W1039">
        <f>VLOOKUP(CuentosContados[[#This Row],[Column1]],CuentosIndexados[],25,FALSE)</f>
        <v>0</v>
      </c>
      <c r="X1039">
        <f>VLOOKUP(CuentosContados[[#This Row],[Column1]],CuentosIndexados[],26,FALSE)</f>
        <v>0</v>
      </c>
      <c r="Y1039">
        <f>VLOOKUP(CuentosContados[[#This Row],[Column1]],CuentosIndexados[],27,FALSE)</f>
        <v>0</v>
      </c>
      <c r="Z1039">
        <f>VLOOKUP(CuentosContados[[#This Row],[Column1]],CuentosIndexados[],28,FALSE)</f>
        <v>0</v>
      </c>
      <c r="AA1039">
        <f>VLOOKUP(CuentosContados[[#This Row],[Column1]],CuentosIndexados[],29,FALSE)</f>
        <v>0</v>
      </c>
      <c r="AB1039">
        <f>VLOOKUP(CuentosContados[[#This Row],[Column1]],CuentosIndexados[],30,FALSE)</f>
        <v>0</v>
      </c>
      <c r="AC1039">
        <f>VLOOKUP(CuentosContados[[#This Row],[Column1]],CuentosIndexados[],31,FALSE)</f>
        <v>0</v>
      </c>
      <c r="AD1039">
        <f>VLOOKUP(CuentosContados[[#This Row],[Column1]],CuentosIndexados[],32,FALSE)</f>
        <v>0</v>
      </c>
      <c r="AE1039">
        <f>VLOOKUP(CuentosContados[[#This Row],[Column1]],CuentosIndexados[],33,FALSE)</f>
        <v>0</v>
      </c>
      <c r="AF1039">
        <f>VLOOKUP(CuentosContados[[#This Row],[Column1]],CuentosIndexados[],34,FALSE)</f>
        <v>0</v>
      </c>
      <c r="AG1039">
        <f>VLOOKUP(CuentosContados[[#This Row],[Column1]],CuentosIndexados[],35,FALSE)</f>
        <v>0</v>
      </c>
      <c r="AH1039">
        <f>VLOOKUP(CuentosContados[[#This Row],[Column1]],CuentosIndexados[],36,FALSE)</f>
        <v>0</v>
      </c>
      <c r="AI1039">
        <f>VLOOKUP(CuentosContados[[#This Row],[Column1]],CuentosIndexados[],37,FALSE)</f>
        <v>0</v>
      </c>
      <c r="AJ1039">
        <f>VLOOKUP(CuentosContados[[#This Row],[Column1]],CuentosIndexados[],38,FALSE)</f>
        <v>0</v>
      </c>
      <c r="AK1039">
        <f>VLOOKUP(CuentosContados[[#This Row],[Column1]],CuentosIndexados[],39,FALSE)</f>
        <v>0</v>
      </c>
    </row>
    <row r="1040" spans="1:37" x14ac:dyDescent="0.25">
      <c r="A1040" t="s">
        <v>176</v>
      </c>
      <c r="B1040">
        <f>VLOOKUP(CuentosContados[[#This Row],[Column1]],CuentosIndexados[],3,FALSE)</f>
        <v>0</v>
      </c>
      <c r="C1040">
        <f>VLOOKUP(CuentosContados[[#This Row],[Column1]],CuentosIndexados[],5,FALSE)</f>
        <v>0</v>
      </c>
      <c r="D1040">
        <f>VLOOKUP(CuentosContados[[#This Row],[Column1]],CuentosIndexados[],6,FALSE)</f>
        <v>0</v>
      </c>
      <c r="E1040">
        <f>VLOOKUP(CuentosContados[[#This Row],[Column1]],CuentosIndexados[],7,FALSE)</f>
        <v>0</v>
      </c>
      <c r="F1040" t="str">
        <f>VLOOKUP(CuentosContados[[#This Row],[Column1]],CuentosIndexados[],8,FALSE)</f>
        <v>deseo</v>
      </c>
      <c r="G1040">
        <f>VLOOKUP(CuentosContados[[#This Row],[Column1]],CuentosIndexados[],9,FALSE)</f>
        <v>0</v>
      </c>
      <c r="H1040" t="str">
        <f>VLOOKUP(CuentosContados[[#This Row],[Column1]],CuentosIndexados[],10,FALSE)</f>
        <v>entusiasmo</v>
      </c>
      <c r="I1040">
        <f>VLOOKUP(CuentosContados[[#This Row],[Column1]],CuentosIndexados[],11,FALSE)</f>
        <v>0</v>
      </c>
      <c r="J1040" t="str">
        <f>VLOOKUP(CuentosContados[[#This Row],[Column1]],CuentosIndexados[],12,FALSE)</f>
        <v>trabajo</v>
      </c>
      <c r="K1040">
        <f>VLOOKUP(CuentosContados[[#This Row],[Column1]],CuentosIndexados[],13,FALSE)</f>
        <v>0</v>
      </c>
      <c r="L1040">
        <f>VLOOKUP(CuentosContados[[#This Row],[Column1]],CuentosIndexados[],14,FALSE)</f>
        <v>0</v>
      </c>
      <c r="M1040">
        <f>VLOOKUP(CuentosContados[[#This Row],[Column1]],CuentosIndexados[],15,FALSE)</f>
        <v>0</v>
      </c>
      <c r="N1040" t="str">
        <f>VLOOKUP(CuentosContados[[#This Row],[Column1]],CuentosIndexados[],16,FALSE)</f>
        <v>resiliencia</v>
      </c>
      <c r="O1040">
        <f>VLOOKUP(CuentosContados[[#This Row],[Column1]],CuentosIndexados[],17,FALSE)</f>
        <v>0</v>
      </c>
      <c r="P1040">
        <f>VLOOKUP(CuentosContados[[#This Row],[Column1]],CuentosIndexados[],18,FALSE)</f>
        <v>0</v>
      </c>
      <c r="Q1040">
        <f>VLOOKUP(CuentosContados[[#This Row],[Column1]],CuentosIndexados[],19,FALSE)</f>
        <v>0</v>
      </c>
      <c r="R1040" t="str">
        <f>VLOOKUP(CuentosContados[[#This Row],[Column1]],CuentosIndexados[],20,FALSE)</f>
        <v>certeza</v>
      </c>
      <c r="S1040" t="str">
        <f>VLOOKUP(CuentosContados[[#This Row],[Column1]],CuentosIndexados[],21,FALSE)</f>
        <v>fortaleza</v>
      </c>
      <c r="T1040">
        <f>VLOOKUP(CuentosContados[[#This Row],[Column1]],CuentosIndexados[],22,FALSE)</f>
        <v>0</v>
      </c>
      <c r="U1040">
        <f>VLOOKUP(CuentosContados[[#This Row],[Column1]],CuentosIndexados[],23,FALSE)</f>
        <v>0</v>
      </c>
      <c r="V1040">
        <f>VLOOKUP(CuentosContados[[#This Row],[Column1]],CuentosIndexados[],24,FALSE)</f>
        <v>0</v>
      </c>
      <c r="W1040">
        <f>VLOOKUP(CuentosContados[[#This Row],[Column1]],CuentosIndexados[],25,FALSE)</f>
        <v>0</v>
      </c>
      <c r="X1040">
        <f>VLOOKUP(CuentosContados[[#This Row],[Column1]],CuentosIndexados[],26,FALSE)</f>
        <v>0</v>
      </c>
      <c r="Y1040">
        <f>VLOOKUP(CuentosContados[[#This Row],[Column1]],CuentosIndexados[],27,FALSE)</f>
        <v>0</v>
      </c>
      <c r="Z1040">
        <f>VLOOKUP(CuentosContados[[#This Row],[Column1]],CuentosIndexados[],28,FALSE)</f>
        <v>0</v>
      </c>
      <c r="AA1040">
        <f>VLOOKUP(CuentosContados[[#This Row],[Column1]],CuentosIndexados[],29,FALSE)</f>
        <v>0</v>
      </c>
      <c r="AB1040">
        <f>VLOOKUP(CuentosContados[[#This Row],[Column1]],CuentosIndexados[],30,FALSE)</f>
        <v>0</v>
      </c>
      <c r="AC1040">
        <f>VLOOKUP(CuentosContados[[#This Row],[Column1]],CuentosIndexados[],31,FALSE)</f>
        <v>0</v>
      </c>
      <c r="AD1040">
        <f>VLOOKUP(CuentosContados[[#This Row],[Column1]],CuentosIndexados[],32,FALSE)</f>
        <v>0</v>
      </c>
      <c r="AE1040">
        <f>VLOOKUP(CuentosContados[[#This Row],[Column1]],CuentosIndexados[],33,FALSE)</f>
        <v>0</v>
      </c>
      <c r="AF1040">
        <f>VLOOKUP(CuentosContados[[#This Row],[Column1]],CuentosIndexados[],34,FALSE)</f>
        <v>0</v>
      </c>
      <c r="AG1040">
        <f>VLOOKUP(CuentosContados[[#This Row],[Column1]],CuentosIndexados[],35,FALSE)</f>
        <v>0</v>
      </c>
      <c r="AH1040">
        <f>VLOOKUP(CuentosContados[[#This Row],[Column1]],CuentosIndexados[],36,FALSE)</f>
        <v>0</v>
      </c>
      <c r="AI1040">
        <f>VLOOKUP(CuentosContados[[#This Row],[Column1]],CuentosIndexados[],37,FALSE)</f>
        <v>0</v>
      </c>
      <c r="AJ1040">
        <f>VLOOKUP(CuentosContados[[#This Row],[Column1]],CuentosIndexados[],38,FALSE)</f>
        <v>0</v>
      </c>
      <c r="AK1040">
        <f>VLOOKUP(CuentosContados[[#This Row],[Column1]],CuentosIndexados[],39,FALSE)</f>
        <v>0</v>
      </c>
    </row>
    <row r="1041" spans="1:37" x14ac:dyDescent="0.25">
      <c r="A1041" t="s">
        <v>176</v>
      </c>
      <c r="B1041">
        <f>VLOOKUP(CuentosContados[[#This Row],[Column1]],CuentosIndexados[],3,FALSE)</f>
        <v>0</v>
      </c>
      <c r="C1041">
        <f>VLOOKUP(CuentosContados[[#This Row],[Column1]],CuentosIndexados[],5,FALSE)</f>
        <v>0</v>
      </c>
      <c r="D1041">
        <f>VLOOKUP(CuentosContados[[#This Row],[Column1]],CuentosIndexados[],6,FALSE)</f>
        <v>0</v>
      </c>
      <c r="E1041">
        <f>VLOOKUP(CuentosContados[[#This Row],[Column1]],CuentosIndexados[],7,FALSE)</f>
        <v>0</v>
      </c>
      <c r="F1041" t="str">
        <f>VLOOKUP(CuentosContados[[#This Row],[Column1]],CuentosIndexados[],8,FALSE)</f>
        <v>deseo</v>
      </c>
      <c r="G1041">
        <f>VLOOKUP(CuentosContados[[#This Row],[Column1]],CuentosIndexados[],9,FALSE)</f>
        <v>0</v>
      </c>
      <c r="H1041" t="str">
        <f>VLOOKUP(CuentosContados[[#This Row],[Column1]],CuentosIndexados[],10,FALSE)</f>
        <v>entusiasmo</v>
      </c>
      <c r="I1041">
        <f>VLOOKUP(CuentosContados[[#This Row],[Column1]],CuentosIndexados[],11,FALSE)</f>
        <v>0</v>
      </c>
      <c r="J1041" t="str">
        <f>VLOOKUP(CuentosContados[[#This Row],[Column1]],CuentosIndexados[],12,FALSE)</f>
        <v>trabajo</v>
      </c>
      <c r="K1041">
        <f>VLOOKUP(CuentosContados[[#This Row],[Column1]],CuentosIndexados[],13,FALSE)</f>
        <v>0</v>
      </c>
      <c r="L1041">
        <f>VLOOKUP(CuentosContados[[#This Row],[Column1]],CuentosIndexados[],14,FALSE)</f>
        <v>0</v>
      </c>
      <c r="M1041">
        <f>VLOOKUP(CuentosContados[[#This Row],[Column1]],CuentosIndexados[],15,FALSE)</f>
        <v>0</v>
      </c>
      <c r="N1041" t="str">
        <f>VLOOKUP(CuentosContados[[#This Row],[Column1]],CuentosIndexados[],16,FALSE)</f>
        <v>resiliencia</v>
      </c>
      <c r="O1041">
        <f>VLOOKUP(CuentosContados[[#This Row],[Column1]],CuentosIndexados[],17,FALSE)</f>
        <v>0</v>
      </c>
      <c r="P1041">
        <f>VLOOKUP(CuentosContados[[#This Row],[Column1]],CuentosIndexados[],18,FALSE)</f>
        <v>0</v>
      </c>
      <c r="Q1041">
        <f>VLOOKUP(CuentosContados[[#This Row],[Column1]],CuentosIndexados[],19,FALSE)</f>
        <v>0</v>
      </c>
      <c r="R1041" t="str">
        <f>VLOOKUP(CuentosContados[[#This Row],[Column1]],CuentosIndexados[],20,FALSE)</f>
        <v>certeza</v>
      </c>
      <c r="S1041" t="str">
        <f>VLOOKUP(CuentosContados[[#This Row],[Column1]],CuentosIndexados[],21,FALSE)</f>
        <v>fortaleza</v>
      </c>
      <c r="T1041">
        <f>VLOOKUP(CuentosContados[[#This Row],[Column1]],CuentosIndexados[],22,FALSE)</f>
        <v>0</v>
      </c>
      <c r="U1041">
        <f>VLOOKUP(CuentosContados[[#This Row],[Column1]],CuentosIndexados[],23,FALSE)</f>
        <v>0</v>
      </c>
      <c r="V1041">
        <f>VLOOKUP(CuentosContados[[#This Row],[Column1]],CuentosIndexados[],24,FALSE)</f>
        <v>0</v>
      </c>
      <c r="W1041">
        <f>VLOOKUP(CuentosContados[[#This Row],[Column1]],CuentosIndexados[],25,FALSE)</f>
        <v>0</v>
      </c>
      <c r="X1041">
        <f>VLOOKUP(CuentosContados[[#This Row],[Column1]],CuentosIndexados[],26,FALSE)</f>
        <v>0</v>
      </c>
      <c r="Y1041">
        <f>VLOOKUP(CuentosContados[[#This Row],[Column1]],CuentosIndexados[],27,FALSE)</f>
        <v>0</v>
      </c>
      <c r="Z1041">
        <f>VLOOKUP(CuentosContados[[#This Row],[Column1]],CuentosIndexados[],28,FALSE)</f>
        <v>0</v>
      </c>
      <c r="AA1041">
        <f>VLOOKUP(CuentosContados[[#This Row],[Column1]],CuentosIndexados[],29,FALSE)</f>
        <v>0</v>
      </c>
      <c r="AB1041">
        <f>VLOOKUP(CuentosContados[[#This Row],[Column1]],CuentosIndexados[],30,FALSE)</f>
        <v>0</v>
      </c>
      <c r="AC1041">
        <f>VLOOKUP(CuentosContados[[#This Row],[Column1]],CuentosIndexados[],31,FALSE)</f>
        <v>0</v>
      </c>
      <c r="AD1041">
        <f>VLOOKUP(CuentosContados[[#This Row],[Column1]],CuentosIndexados[],32,FALSE)</f>
        <v>0</v>
      </c>
      <c r="AE1041">
        <f>VLOOKUP(CuentosContados[[#This Row],[Column1]],CuentosIndexados[],33,FALSE)</f>
        <v>0</v>
      </c>
      <c r="AF1041">
        <f>VLOOKUP(CuentosContados[[#This Row],[Column1]],CuentosIndexados[],34,FALSE)</f>
        <v>0</v>
      </c>
      <c r="AG1041">
        <f>VLOOKUP(CuentosContados[[#This Row],[Column1]],CuentosIndexados[],35,FALSE)</f>
        <v>0</v>
      </c>
      <c r="AH1041">
        <f>VLOOKUP(CuentosContados[[#This Row],[Column1]],CuentosIndexados[],36,FALSE)</f>
        <v>0</v>
      </c>
      <c r="AI1041">
        <f>VLOOKUP(CuentosContados[[#This Row],[Column1]],CuentosIndexados[],37,FALSE)</f>
        <v>0</v>
      </c>
      <c r="AJ1041">
        <f>VLOOKUP(CuentosContados[[#This Row],[Column1]],CuentosIndexados[],38,FALSE)</f>
        <v>0</v>
      </c>
      <c r="AK1041">
        <f>VLOOKUP(CuentosContados[[#This Row],[Column1]],CuentosIndexados[],39,FALSE)</f>
        <v>0</v>
      </c>
    </row>
    <row r="1042" spans="1:37" x14ac:dyDescent="0.25">
      <c r="A1042" t="s">
        <v>176</v>
      </c>
      <c r="B1042">
        <f>VLOOKUP(CuentosContados[[#This Row],[Column1]],CuentosIndexados[],3,FALSE)</f>
        <v>0</v>
      </c>
      <c r="C1042">
        <f>VLOOKUP(CuentosContados[[#This Row],[Column1]],CuentosIndexados[],5,FALSE)</f>
        <v>0</v>
      </c>
      <c r="D1042">
        <f>VLOOKUP(CuentosContados[[#This Row],[Column1]],CuentosIndexados[],6,FALSE)</f>
        <v>0</v>
      </c>
      <c r="E1042">
        <f>VLOOKUP(CuentosContados[[#This Row],[Column1]],CuentosIndexados[],7,FALSE)</f>
        <v>0</v>
      </c>
      <c r="F1042" t="str">
        <f>VLOOKUP(CuentosContados[[#This Row],[Column1]],CuentosIndexados[],8,FALSE)</f>
        <v>deseo</v>
      </c>
      <c r="G1042">
        <f>VLOOKUP(CuentosContados[[#This Row],[Column1]],CuentosIndexados[],9,FALSE)</f>
        <v>0</v>
      </c>
      <c r="H1042" t="str">
        <f>VLOOKUP(CuentosContados[[#This Row],[Column1]],CuentosIndexados[],10,FALSE)</f>
        <v>entusiasmo</v>
      </c>
      <c r="I1042">
        <f>VLOOKUP(CuentosContados[[#This Row],[Column1]],CuentosIndexados[],11,FALSE)</f>
        <v>0</v>
      </c>
      <c r="J1042" t="str">
        <f>VLOOKUP(CuentosContados[[#This Row],[Column1]],CuentosIndexados[],12,FALSE)</f>
        <v>trabajo</v>
      </c>
      <c r="K1042">
        <f>VLOOKUP(CuentosContados[[#This Row],[Column1]],CuentosIndexados[],13,FALSE)</f>
        <v>0</v>
      </c>
      <c r="L1042">
        <f>VLOOKUP(CuentosContados[[#This Row],[Column1]],CuentosIndexados[],14,FALSE)</f>
        <v>0</v>
      </c>
      <c r="M1042">
        <f>VLOOKUP(CuentosContados[[#This Row],[Column1]],CuentosIndexados[],15,FALSE)</f>
        <v>0</v>
      </c>
      <c r="N1042" t="str">
        <f>VLOOKUP(CuentosContados[[#This Row],[Column1]],CuentosIndexados[],16,FALSE)</f>
        <v>resiliencia</v>
      </c>
      <c r="O1042">
        <f>VLOOKUP(CuentosContados[[#This Row],[Column1]],CuentosIndexados[],17,FALSE)</f>
        <v>0</v>
      </c>
      <c r="P1042">
        <f>VLOOKUP(CuentosContados[[#This Row],[Column1]],CuentosIndexados[],18,FALSE)</f>
        <v>0</v>
      </c>
      <c r="Q1042">
        <f>VLOOKUP(CuentosContados[[#This Row],[Column1]],CuentosIndexados[],19,FALSE)</f>
        <v>0</v>
      </c>
      <c r="R1042" t="str">
        <f>VLOOKUP(CuentosContados[[#This Row],[Column1]],CuentosIndexados[],20,FALSE)</f>
        <v>certeza</v>
      </c>
      <c r="S1042" t="str">
        <f>VLOOKUP(CuentosContados[[#This Row],[Column1]],CuentosIndexados[],21,FALSE)</f>
        <v>fortaleza</v>
      </c>
      <c r="T1042">
        <f>VLOOKUP(CuentosContados[[#This Row],[Column1]],CuentosIndexados[],22,FALSE)</f>
        <v>0</v>
      </c>
      <c r="U1042">
        <f>VLOOKUP(CuentosContados[[#This Row],[Column1]],CuentosIndexados[],23,FALSE)</f>
        <v>0</v>
      </c>
      <c r="V1042">
        <f>VLOOKUP(CuentosContados[[#This Row],[Column1]],CuentosIndexados[],24,FALSE)</f>
        <v>0</v>
      </c>
      <c r="W1042">
        <f>VLOOKUP(CuentosContados[[#This Row],[Column1]],CuentosIndexados[],25,FALSE)</f>
        <v>0</v>
      </c>
      <c r="X1042">
        <f>VLOOKUP(CuentosContados[[#This Row],[Column1]],CuentosIndexados[],26,FALSE)</f>
        <v>0</v>
      </c>
      <c r="Y1042">
        <f>VLOOKUP(CuentosContados[[#This Row],[Column1]],CuentosIndexados[],27,FALSE)</f>
        <v>0</v>
      </c>
      <c r="Z1042">
        <f>VLOOKUP(CuentosContados[[#This Row],[Column1]],CuentosIndexados[],28,FALSE)</f>
        <v>0</v>
      </c>
      <c r="AA1042">
        <f>VLOOKUP(CuentosContados[[#This Row],[Column1]],CuentosIndexados[],29,FALSE)</f>
        <v>0</v>
      </c>
      <c r="AB1042">
        <f>VLOOKUP(CuentosContados[[#This Row],[Column1]],CuentosIndexados[],30,FALSE)</f>
        <v>0</v>
      </c>
      <c r="AC1042">
        <f>VLOOKUP(CuentosContados[[#This Row],[Column1]],CuentosIndexados[],31,FALSE)</f>
        <v>0</v>
      </c>
      <c r="AD1042">
        <f>VLOOKUP(CuentosContados[[#This Row],[Column1]],CuentosIndexados[],32,FALSE)</f>
        <v>0</v>
      </c>
      <c r="AE1042">
        <f>VLOOKUP(CuentosContados[[#This Row],[Column1]],CuentosIndexados[],33,FALSE)</f>
        <v>0</v>
      </c>
      <c r="AF1042">
        <f>VLOOKUP(CuentosContados[[#This Row],[Column1]],CuentosIndexados[],34,FALSE)</f>
        <v>0</v>
      </c>
      <c r="AG1042">
        <f>VLOOKUP(CuentosContados[[#This Row],[Column1]],CuentosIndexados[],35,FALSE)</f>
        <v>0</v>
      </c>
      <c r="AH1042">
        <f>VLOOKUP(CuentosContados[[#This Row],[Column1]],CuentosIndexados[],36,FALSE)</f>
        <v>0</v>
      </c>
      <c r="AI1042">
        <f>VLOOKUP(CuentosContados[[#This Row],[Column1]],CuentosIndexados[],37,FALSE)</f>
        <v>0</v>
      </c>
      <c r="AJ1042">
        <f>VLOOKUP(CuentosContados[[#This Row],[Column1]],CuentosIndexados[],38,FALSE)</f>
        <v>0</v>
      </c>
      <c r="AK1042">
        <f>VLOOKUP(CuentosContados[[#This Row],[Column1]],CuentosIndexados[],39,FALSE)</f>
        <v>0</v>
      </c>
    </row>
    <row r="1043" spans="1:37" x14ac:dyDescent="0.25">
      <c r="A1043" t="s">
        <v>176</v>
      </c>
      <c r="B1043">
        <f>VLOOKUP(CuentosContados[[#This Row],[Column1]],CuentosIndexados[],3,FALSE)</f>
        <v>0</v>
      </c>
      <c r="C1043">
        <f>VLOOKUP(CuentosContados[[#This Row],[Column1]],CuentosIndexados[],5,FALSE)</f>
        <v>0</v>
      </c>
      <c r="D1043">
        <f>VLOOKUP(CuentosContados[[#This Row],[Column1]],CuentosIndexados[],6,FALSE)</f>
        <v>0</v>
      </c>
      <c r="E1043">
        <f>VLOOKUP(CuentosContados[[#This Row],[Column1]],CuentosIndexados[],7,FALSE)</f>
        <v>0</v>
      </c>
      <c r="F1043" t="str">
        <f>VLOOKUP(CuentosContados[[#This Row],[Column1]],CuentosIndexados[],8,FALSE)</f>
        <v>deseo</v>
      </c>
      <c r="G1043">
        <f>VLOOKUP(CuentosContados[[#This Row],[Column1]],CuentosIndexados[],9,FALSE)</f>
        <v>0</v>
      </c>
      <c r="H1043" t="str">
        <f>VLOOKUP(CuentosContados[[#This Row],[Column1]],CuentosIndexados[],10,FALSE)</f>
        <v>entusiasmo</v>
      </c>
      <c r="I1043">
        <f>VLOOKUP(CuentosContados[[#This Row],[Column1]],CuentosIndexados[],11,FALSE)</f>
        <v>0</v>
      </c>
      <c r="J1043" t="str">
        <f>VLOOKUP(CuentosContados[[#This Row],[Column1]],CuentosIndexados[],12,FALSE)</f>
        <v>trabajo</v>
      </c>
      <c r="K1043">
        <f>VLOOKUP(CuentosContados[[#This Row],[Column1]],CuentosIndexados[],13,FALSE)</f>
        <v>0</v>
      </c>
      <c r="L1043">
        <f>VLOOKUP(CuentosContados[[#This Row],[Column1]],CuentosIndexados[],14,FALSE)</f>
        <v>0</v>
      </c>
      <c r="M1043">
        <f>VLOOKUP(CuentosContados[[#This Row],[Column1]],CuentosIndexados[],15,FALSE)</f>
        <v>0</v>
      </c>
      <c r="N1043" t="str">
        <f>VLOOKUP(CuentosContados[[#This Row],[Column1]],CuentosIndexados[],16,FALSE)</f>
        <v>resiliencia</v>
      </c>
      <c r="O1043">
        <f>VLOOKUP(CuentosContados[[#This Row],[Column1]],CuentosIndexados[],17,FALSE)</f>
        <v>0</v>
      </c>
      <c r="P1043">
        <f>VLOOKUP(CuentosContados[[#This Row],[Column1]],CuentosIndexados[],18,FALSE)</f>
        <v>0</v>
      </c>
      <c r="Q1043">
        <f>VLOOKUP(CuentosContados[[#This Row],[Column1]],CuentosIndexados[],19,FALSE)</f>
        <v>0</v>
      </c>
      <c r="R1043" t="str">
        <f>VLOOKUP(CuentosContados[[#This Row],[Column1]],CuentosIndexados[],20,FALSE)</f>
        <v>certeza</v>
      </c>
      <c r="S1043" t="str">
        <f>VLOOKUP(CuentosContados[[#This Row],[Column1]],CuentosIndexados[],21,FALSE)</f>
        <v>fortaleza</v>
      </c>
      <c r="T1043">
        <f>VLOOKUP(CuentosContados[[#This Row],[Column1]],CuentosIndexados[],22,FALSE)</f>
        <v>0</v>
      </c>
      <c r="U1043">
        <f>VLOOKUP(CuentosContados[[#This Row],[Column1]],CuentosIndexados[],23,FALSE)</f>
        <v>0</v>
      </c>
      <c r="V1043">
        <f>VLOOKUP(CuentosContados[[#This Row],[Column1]],CuentosIndexados[],24,FALSE)</f>
        <v>0</v>
      </c>
      <c r="W1043">
        <f>VLOOKUP(CuentosContados[[#This Row],[Column1]],CuentosIndexados[],25,FALSE)</f>
        <v>0</v>
      </c>
      <c r="X1043">
        <f>VLOOKUP(CuentosContados[[#This Row],[Column1]],CuentosIndexados[],26,FALSE)</f>
        <v>0</v>
      </c>
      <c r="Y1043">
        <f>VLOOKUP(CuentosContados[[#This Row],[Column1]],CuentosIndexados[],27,FALSE)</f>
        <v>0</v>
      </c>
      <c r="Z1043">
        <f>VLOOKUP(CuentosContados[[#This Row],[Column1]],CuentosIndexados[],28,FALSE)</f>
        <v>0</v>
      </c>
      <c r="AA1043">
        <f>VLOOKUP(CuentosContados[[#This Row],[Column1]],CuentosIndexados[],29,FALSE)</f>
        <v>0</v>
      </c>
      <c r="AB1043">
        <f>VLOOKUP(CuentosContados[[#This Row],[Column1]],CuentosIndexados[],30,FALSE)</f>
        <v>0</v>
      </c>
      <c r="AC1043">
        <f>VLOOKUP(CuentosContados[[#This Row],[Column1]],CuentosIndexados[],31,FALSE)</f>
        <v>0</v>
      </c>
      <c r="AD1043">
        <f>VLOOKUP(CuentosContados[[#This Row],[Column1]],CuentosIndexados[],32,FALSE)</f>
        <v>0</v>
      </c>
      <c r="AE1043">
        <f>VLOOKUP(CuentosContados[[#This Row],[Column1]],CuentosIndexados[],33,FALSE)</f>
        <v>0</v>
      </c>
      <c r="AF1043">
        <f>VLOOKUP(CuentosContados[[#This Row],[Column1]],CuentosIndexados[],34,FALSE)</f>
        <v>0</v>
      </c>
      <c r="AG1043">
        <f>VLOOKUP(CuentosContados[[#This Row],[Column1]],CuentosIndexados[],35,FALSE)</f>
        <v>0</v>
      </c>
      <c r="AH1043">
        <f>VLOOKUP(CuentosContados[[#This Row],[Column1]],CuentosIndexados[],36,FALSE)</f>
        <v>0</v>
      </c>
      <c r="AI1043">
        <f>VLOOKUP(CuentosContados[[#This Row],[Column1]],CuentosIndexados[],37,FALSE)</f>
        <v>0</v>
      </c>
      <c r="AJ1043">
        <f>VLOOKUP(CuentosContados[[#This Row],[Column1]],CuentosIndexados[],38,FALSE)</f>
        <v>0</v>
      </c>
      <c r="AK1043">
        <f>VLOOKUP(CuentosContados[[#This Row],[Column1]],CuentosIndexados[],39,FALSE)</f>
        <v>0</v>
      </c>
    </row>
    <row r="1044" spans="1:37" x14ac:dyDescent="0.25">
      <c r="A1044" t="s">
        <v>176</v>
      </c>
      <c r="B1044">
        <f>VLOOKUP(CuentosContados[[#This Row],[Column1]],CuentosIndexados[],3,FALSE)</f>
        <v>0</v>
      </c>
      <c r="C1044">
        <f>VLOOKUP(CuentosContados[[#This Row],[Column1]],CuentosIndexados[],5,FALSE)</f>
        <v>0</v>
      </c>
      <c r="D1044">
        <f>VLOOKUP(CuentosContados[[#This Row],[Column1]],CuentosIndexados[],6,FALSE)</f>
        <v>0</v>
      </c>
      <c r="E1044">
        <f>VLOOKUP(CuentosContados[[#This Row],[Column1]],CuentosIndexados[],7,FALSE)</f>
        <v>0</v>
      </c>
      <c r="F1044" t="str">
        <f>VLOOKUP(CuentosContados[[#This Row],[Column1]],CuentosIndexados[],8,FALSE)</f>
        <v>deseo</v>
      </c>
      <c r="G1044">
        <f>VLOOKUP(CuentosContados[[#This Row],[Column1]],CuentosIndexados[],9,FALSE)</f>
        <v>0</v>
      </c>
      <c r="H1044" t="str">
        <f>VLOOKUP(CuentosContados[[#This Row],[Column1]],CuentosIndexados[],10,FALSE)</f>
        <v>entusiasmo</v>
      </c>
      <c r="I1044">
        <f>VLOOKUP(CuentosContados[[#This Row],[Column1]],CuentosIndexados[],11,FALSE)</f>
        <v>0</v>
      </c>
      <c r="J1044" t="str">
        <f>VLOOKUP(CuentosContados[[#This Row],[Column1]],CuentosIndexados[],12,FALSE)</f>
        <v>trabajo</v>
      </c>
      <c r="K1044">
        <f>VLOOKUP(CuentosContados[[#This Row],[Column1]],CuentosIndexados[],13,FALSE)</f>
        <v>0</v>
      </c>
      <c r="L1044">
        <f>VLOOKUP(CuentosContados[[#This Row],[Column1]],CuentosIndexados[],14,FALSE)</f>
        <v>0</v>
      </c>
      <c r="M1044">
        <f>VLOOKUP(CuentosContados[[#This Row],[Column1]],CuentosIndexados[],15,FALSE)</f>
        <v>0</v>
      </c>
      <c r="N1044" t="str">
        <f>VLOOKUP(CuentosContados[[#This Row],[Column1]],CuentosIndexados[],16,FALSE)</f>
        <v>resiliencia</v>
      </c>
      <c r="O1044">
        <f>VLOOKUP(CuentosContados[[#This Row],[Column1]],CuentosIndexados[],17,FALSE)</f>
        <v>0</v>
      </c>
      <c r="P1044">
        <f>VLOOKUP(CuentosContados[[#This Row],[Column1]],CuentosIndexados[],18,FALSE)</f>
        <v>0</v>
      </c>
      <c r="Q1044">
        <f>VLOOKUP(CuentosContados[[#This Row],[Column1]],CuentosIndexados[],19,FALSE)</f>
        <v>0</v>
      </c>
      <c r="R1044" t="str">
        <f>VLOOKUP(CuentosContados[[#This Row],[Column1]],CuentosIndexados[],20,FALSE)</f>
        <v>certeza</v>
      </c>
      <c r="S1044" t="str">
        <f>VLOOKUP(CuentosContados[[#This Row],[Column1]],CuentosIndexados[],21,FALSE)</f>
        <v>fortaleza</v>
      </c>
      <c r="T1044">
        <f>VLOOKUP(CuentosContados[[#This Row],[Column1]],CuentosIndexados[],22,FALSE)</f>
        <v>0</v>
      </c>
      <c r="U1044">
        <f>VLOOKUP(CuentosContados[[#This Row],[Column1]],CuentosIndexados[],23,FALSE)</f>
        <v>0</v>
      </c>
      <c r="V1044">
        <f>VLOOKUP(CuentosContados[[#This Row],[Column1]],CuentosIndexados[],24,FALSE)</f>
        <v>0</v>
      </c>
      <c r="W1044">
        <f>VLOOKUP(CuentosContados[[#This Row],[Column1]],CuentosIndexados[],25,FALSE)</f>
        <v>0</v>
      </c>
      <c r="X1044">
        <f>VLOOKUP(CuentosContados[[#This Row],[Column1]],CuentosIndexados[],26,FALSE)</f>
        <v>0</v>
      </c>
      <c r="Y1044">
        <f>VLOOKUP(CuentosContados[[#This Row],[Column1]],CuentosIndexados[],27,FALSE)</f>
        <v>0</v>
      </c>
      <c r="Z1044">
        <f>VLOOKUP(CuentosContados[[#This Row],[Column1]],CuentosIndexados[],28,FALSE)</f>
        <v>0</v>
      </c>
      <c r="AA1044">
        <f>VLOOKUP(CuentosContados[[#This Row],[Column1]],CuentosIndexados[],29,FALSE)</f>
        <v>0</v>
      </c>
      <c r="AB1044">
        <f>VLOOKUP(CuentosContados[[#This Row],[Column1]],CuentosIndexados[],30,FALSE)</f>
        <v>0</v>
      </c>
      <c r="AC1044">
        <f>VLOOKUP(CuentosContados[[#This Row],[Column1]],CuentosIndexados[],31,FALSE)</f>
        <v>0</v>
      </c>
      <c r="AD1044">
        <f>VLOOKUP(CuentosContados[[#This Row],[Column1]],CuentosIndexados[],32,FALSE)</f>
        <v>0</v>
      </c>
      <c r="AE1044">
        <f>VLOOKUP(CuentosContados[[#This Row],[Column1]],CuentosIndexados[],33,FALSE)</f>
        <v>0</v>
      </c>
      <c r="AF1044">
        <f>VLOOKUP(CuentosContados[[#This Row],[Column1]],CuentosIndexados[],34,FALSE)</f>
        <v>0</v>
      </c>
      <c r="AG1044">
        <f>VLOOKUP(CuentosContados[[#This Row],[Column1]],CuentosIndexados[],35,FALSE)</f>
        <v>0</v>
      </c>
      <c r="AH1044">
        <f>VLOOKUP(CuentosContados[[#This Row],[Column1]],CuentosIndexados[],36,FALSE)</f>
        <v>0</v>
      </c>
      <c r="AI1044">
        <f>VLOOKUP(CuentosContados[[#This Row],[Column1]],CuentosIndexados[],37,FALSE)</f>
        <v>0</v>
      </c>
      <c r="AJ1044">
        <f>VLOOKUP(CuentosContados[[#This Row],[Column1]],CuentosIndexados[],38,FALSE)</f>
        <v>0</v>
      </c>
      <c r="AK1044">
        <f>VLOOKUP(CuentosContados[[#This Row],[Column1]],CuentosIndexados[],39,FALSE)</f>
        <v>0</v>
      </c>
    </row>
    <row r="1045" spans="1:37" x14ac:dyDescent="0.25">
      <c r="A1045" t="s">
        <v>176</v>
      </c>
      <c r="B1045">
        <f>VLOOKUP(CuentosContados[[#This Row],[Column1]],CuentosIndexados[],3,FALSE)</f>
        <v>0</v>
      </c>
      <c r="C1045">
        <f>VLOOKUP(CuentosContados[[#This Row],[Column1]],CuentosIndexados[],5,FALSE)</f>
        <v>0</v>
      </c>
      <c r="D1045">
        <f>VLOOKUP(CuentosContados[[#This Row],[Column1]],CuentosIndexados[],6,FALSE)</f>
        <v>0</v>
      </c>
      <c r="E1045">
        <f>VLOOKUP(CuentosContados[[#This Row],[Column1]],CuentosIndexados[],7,FALSE)</f>
        <v>0</v>
      </c>
      <c r="F1045" t="str">
        <f>VLOOKUP(CuentosContados[[#This Row],[Column1]],CuentosIndexados[],8,FALSE)</f>
        <v>deseo</v>
      </c>
      <c r="G1045">
        <f>VLOOKUP(CuentosContados[[#This Row],[Column1]],CuentosIndexados[],9,FALSE)</f>
        <v>0</v>
      </c>
      <c r="H1045" t="str">
        <f>VLOOKUP(CuentosContados[[#This Row],[Column1]],CuentosIndexados[],10,FALSE)</f>
        <v>entusiasmo</v>
      </c>
      <c r="I1045">
        <f>VLOOKUP(CuentosContados[[#This Row],[Column1]],CuentosIndexados[],11,FALSE)</f>
        <v>0</v>
      </c>
      <c r="J1045" t="str">
        <f>VLOOKUP(CuentosContados[[#This Row],[Column1]],CuentosIndexados[],12,FALSE)</f>
        <v>trabajo</v>
      </c>
      <c r="K1045">
        <f>VLOOKUP(CuentosContados[[#This Row],[Column1]],CuentosIndexados[],13,FALSE)</f>
        <v>0</v>
      </c>
      <c r="L1045">
        <f>VLOOKUP(CuentosContados[[#This Row],[Column1]],CuentosIndexados[],14,FALSE)</f>
        <v>0</v>
      </c>
      <c r="M1045">
        <f>VLOOKUP(CuentosContados[[#This Row],[Column1]],CuentosIndexados[],15,FALSE)</f>
        <v>0</v>
      </c>
      <c r="N1045" t="str">
        <f>VLOOKUP(CuentosContados[[#This Row],[Column1]],CuentosIndexados[],16,FALSE)</f>
        <v>resiliencia</v>
      </c>
      <c r="O1045">
        <f>VLOOKUP(CuentosContados[[#This Row],[Column1]],CuentosIndexados[],17,FALSE)</f>
        <v>0</v>
      </c>
      <c r="P1045">
        <f>VLOOKUP(CuentosContados[[#This Row],[Column1]],CuentosIndexados[],18,FALSE)</f>
        <v>0</v>
      </c>
      <c r="Q1045">
        <f>VLOOKUP(CuentosContados[[#This Row],[Column1]],CuentosIndexados[],19,FALSE)</f>
        <v>0</v>
      </c>
      <c r="R1045" t="str">
        <f>VLOOKUP(CuentosContados[[#This Row],[Column1]],CuentosIndexados[],20,FALSE)</f>
        <v>certeza</v>
      </c>
      <c r="S1045" t="str">
        <f>VLOOKUP(CuentosContados[[#This Row],[Column1]],CuentosIndexados[],21,FALSE)</f>
        <v>fortaleza</v>
      </c>
      <c r="T1045">
        <f>VLOOKUP(CuentosContados[[#This Row],[Column1]],CuentosIndexados[],22,FALSE)</f>
        <v>0</v>
      </c>
      <c r="U1045">
        <f>VLOOKUP(CuentosContados[[#This Row],[Column1]],CuentosIndexados[],23,FALSE)</f>
        <v>0</v>
      </c>
      <c r="V1045">
        <f>VLOOKUP(CuentosContados[[#This Row],[Column1]],CuentosIndexados[],24,FALSE)</f>
        <v>0</v>
      </c>
      <c r="W1045">
        <f>VLOOKUP(CuentosContados[[#This Row],[Column1]],CuentosIndexados[],25,FALSE)</f>
        <v>0</v>
      </c>
      <c r="X1045">
        <f>VLOOKUP(CuentosContados[[#This Row],[Column1]],CuentosIndexados[],26,FALSE)</f>
        <v>0</v>
      </c>
      <c r="Y1045">
        <f>VLOOKUP(CuentosContados[[#This Row],[Column1]],CuentosIndexados[],27,FALSE)</f>
        <v>0</v>
      </c>
      <c r="Z1045">
        <f>VLOOKUP(CuentosContados[[#This Row],[Column1]],CuentosIndexados[],28,FALSE)</f>
        <v>0</v>
      </c>
      <c r="AA1045">
        <f>VLOOKUP(CuentosContados[[#This Row],[Column1]],CuentosIndexados[],29,FALSE)</f>
        <v>0</v>
      </c>
      <c r="AB1045">
        <f>VLOOKUP(CuentosContados[[#This Row],[Column1]],CuentosIndexados[],30,FALSE)</f>
        <v>0</v>
      </c>
      <c r="AC1045">
        <f>VLOOKUP(CuentosContados[[#This Row],[Column1]],CuentosIndexados[],31,FALSE)</f>
        <v>0</v>
      </c>
      <c r="AD1045">
        <f>VLOOKUP(CuentosContados[[#This Row],[Column1]],CuentosIndexados[],32,FALSE)</f>
        <v>0</v>
      </c>
      <c r="AE1045">
        <f>VLOOKUP(CuentosContados[[#This Row],[Column1]],CuentosIndexados[],33,FALSE)</f>
        <v>0</v>
      </c>
      <c r="AF1045">
        <f>VLOOKUP(CuentosContados[[#This Row],[Column1]],CuentosIndexados[],34,FALSE)</f>
        <v>0</v>
      </c>
      <c r="AG1045">
        <f>VLOOKUP(CuentosContados[[#This Row],[Column1]],CuentosIndexados[],35,FALSE)</f>
        <v>0</v>
      </c>
      <c r="AH1045">
        <f>VLOOKUP(CuentosContados[[#This Row],[Column1]],CuentosIndexados[],36,FALSE)</f>
        <v>0</v>
      </c>
      <c r="AI1045">
        <f>VLOOKUP(CuentosContados[[#This Row],[Column1]],CuentosIndexados[],37,FALSE)</f>
        <v>0</v>
      </c>
      <c r="AJ1045">
        <f>VLOOKUP(CuentosContados[[#This Row],[Column1]],CuentosIndexados[],38,FALSE)</f>
        <v>0</v>
      </c>
      <c r="AK1045">
        <f>VLOOKUP(CuentosContados[[#This Row],[Column1]],CuentosIndexados[],39,FALSE)</f>
        <v>0</v>
      </c>
    </row>
    <row r="1046" spans="1:37" x14ac:dyDescent="0.25">
      <c r="A1046" t="s">
        <v>176</v>
      </c>
      <c r="B1046">
        <f>VLOOKUP(CuentosContados[[#This Row],[Column1]],CuentosIndexados[],3,FALSE)</f>
        <v>0</v>
      </c>
      <c r="C1046">
        <f>VLOOKUP(CuentosContados[[#This Row],[Column1]],CuentosIndexados[],5,FALSE)</f>
        <v>0</v>
      </c>
      <c r="D1046">
        <f>VLOOKUP(CuentosContados[[#This Row],[Column1]],CuentosIndexados[],6,FALSE)</f>
        <v>0</v>
      </c>
      <c r="E1046">
        <f>VLOOKUP(CuentosContados[[#This Row],[Column1]],CuentosIndexados[],7,FALSE)</f>
        <v>0</v>
      </c>
      <c r="F1046" t="str">
        <f>VLOOKUP(CuentosContados[[#This Row],[Column1]],CuentosIndexados[],8,FALSE)</f>
        <v>deseo</v>
      </c>
      <c r="G1046">
        <f>VLOOKUP(CuentosContados[[#This Row],[Column1]],CuentosIndexados[],9,FALSE)</f>
        <v>0</v>
      </c>
      <c r="H1046" t="str">
        <f>VLOOKUP(CuentosContados[[#This Row],[Column1]],CuentosIndexados[],10,FALSE)</f>
        <v>entusiasmo</v>
      </c>
      <c r="I1046">
        <f>VLOOKUP(CuentosContados[[#This Row],[Column1]],CuentosIndexados[],11,FALSE)</f>
        <v>0</v>
      </c>
      <c r="J1046" t="str">
        <f>VLOOKUP(CuentosContados[[#This Row],[Column1]],CuentosIndexados[],12,FALSE)</f>
        <v>trabajo</v>
      </c>
      <c r="K1046">
        <f>VLOOKUP(CuentosContados[[#This Row],[Column1]],CuentosIndexados[],13,FALSE)</f>
        <v>0</v>
      </c>
      <c r="L1046">
        <f>VLOOKUP(CuentosContados[[#This Row],[Column1]],CuentosIndexados[],14,FALSE)</f>
        <v>0</v>
      </c>
      <c r="M1046">
        <f>VLOOKUP(CuentosContados[[#This Row],[Column1]],CuentosIndexados[],15,FALSE)</f>
        <v>0</v>
      </c>
      <c r="N1046" t="str">
        <f>VLOOKUP(CuentosContados[[#This Row],[Column1]],CuentosIndexados[],16,FALSE)</f>
        <v>resiliencia</v>
      </c>
      <c r="O1046">
        <f>VLOOKUP(CuentosContados[[#This Row],[Column1]],CuentosIndexados[],17,FALSE)</f>
        <v>0</v>
      </c>
      <c r="P1046">
        <f>VLOOKUP(CuentosContados[[#This Row],[Column1]],CuentosIndexados[],18,FALSE)</f>
        <v>0</v>
      </c>
      <c r="Q1046">
        <f>VLOOKUP(CuentosContados[[#This Row],[Column1]],CuentosIndexados[],19,FALSE)</f>
        <v>0</v>
      </c>
      <c r="R1046" t="str">
        <f>VLOOKUP(CuentosContados[[#This Row],[Column1]],CuentosIndexados[],20,FALSE)</f>
        <v>certeza</v>
      </c>
      <c r="S1046" t="str">
        <f>VLOOKUP(CuentosContados[[#This Row],[Column1]],CuentosIndexados[],21,FALSE)</f>
        <v>fortaleza</v>
      </c>
      <c r="T1046">
        <f>VLOOKUP(CuentosContados[[#This Row],[Column1]],CuentosIndexados[],22,FALSE)</f>
        <v>0</v>
      </c>
      <c r="U1046">
        <f>VLOOKUP(CuentosContados[[#This Row],[Column1]],CuentosIndexados[],23,FALSE)</f>
        <v>0</v>
      </c>
      <c r="V1046">
        <f>VLOOKUP(CuentosContados[[#This Row],[Column1]],CuentosIndexados[],24,FALSE)</f>
        <v>0</v>
      </c>
      <c r="W1046">
        <f>VLOOKUP(CuentosContados[[#This Row],[Column1]],CuentosIndexados[],25,FALSE)</f>
        <v>0</v>
      </c>
      <c r="X1046">
        <f>VLOOKUP(CuentosContados[[#This Row],[Column1]],CuentosIndexados[],26,FALSE)</f>
        <v>0</v>
      </c>
      <c r="Y1046">
        <f>VLOOKUP(CuentosContados[[#This Row],[Column1]],CuentosIndexados[],27,FALSE)</f>
        <v>0</v>
      </c>
      <c r="Z1046">
        <f>VLOOKUP(CuentosContados[[#This Row],[Column1]],CuentosIndexados[],28,FALSE)</f>
        <v>0</v>
      </c>
      <c r="AA1046">
        <f>VLOOKUP(CuentosContados[[#This Row],[Column1]],CuentosIndexados[],29,FALSE)</f>
        <v>0</v>
      </c>
      <c r="AB1046">
        <f>VLOOKUP(CuentosContados[[#This Row],[Column1]],CuentosIndexados[],30,FALSE)</f>
        <v>0</v>
      </c>
      <c r="AC1046">
        <f>VLOOKUP(CuentosContados[[#This Row],[Column1]],CuentosIndexados[],31,FALSE)</f>
        <v>0</v>
      </c>
      <c r="AD1046">
        <f>VLOOKUP(CuentosContados[[#This Row],[Column1]],CuentosIndexados[],32,FALSE)</f>
        <v>0</v>
      </c>
      <c r="AE1046">
        <f>VLOOKUP(CuentosContados[[#This Row],[Column1]],CuentosIndexados[],33,FALSE)</f>
        <v>0</v>
      </c>
      <c r="AF1046">
        <f>VLOOKUP(CuentosContados[[#This Row],[Column1]],CuentosIndexados[],34,FALSE)</f>
        <v>0</v>
      </c>
      <c r="AG1046">
        <f>VLOOKUP(CuentosContados[[#This Row],[Column1]],CuentosIndexados[],35,FALSE)</f>
        <v>0</v>
      </c>
      <c r="AH1046">
        <f>VLOOKUP(CuentosContados[[#This Row],[Column1]],CuentosIndexados[],36,FALSE)</f>
        <v>0</v>
      </c>
      <c r="AI1046">
        <f>VLOOKUP(CuentosContados[[#This Row],[Column1]],CuentosIndexados[],37,FALSE)</f>
        <v>0</v>
      </c>
      <c r="AJ1046">
        <f>VLOOKUP(CuentosContados[[#This Row],[Column1]],CuentosIndexados[],38,FALSE)</f>
        <v>0</v>
      </c>
      <c r="AK1046">
        <f>VLOOKUP(CuentosContados[[#This Row],[Column1]],CuentosIndexados[],39,FALSE)</f>
        <v>0</v>
      </c>
    </row>
    <row r="1047" spans="1:37" x14ac:dyDescent="0.25">
      <c r="A1047" t="s">
        <v>176</v>
      </c>
      <c r="B1047">
        <f>VLOOKUP(CuentosContados[[#This Row],[Column1]],CuentosIndexados[],3,FALSE)</f>
        <v>0</v>
      </c>
      <c r="C1047">
        <f>VLOOKUP(CuentosContados[[#This Row],[Column1]],CuentosIndexados[],5,FALSE)</f>
        <v>0</v>
      </c>
      <c r="D1047">
        <f>VLOOKUP(CuentosContados[[#This Row],[Column1]],CuentosIndexados[],6,FALSE)</f>
        <v>0</v>
      </c>
      <c r="E1047">
        <f>VLOOKUP(CuentosContados[[#This Row],[Column1]],CuentosIndexados[],7,FALSE)</f>
        <v>0</v>
      </c>
      <c r="F1047" t="str">
        <f>VLOOKUP(CuentosContados[[#This Row],[Column1]],CuentosIndexados[],8,FALSE)</f>
        <v>deseo</v>
      </c>
      <c r="G1047">
        <f>VLOOKUP(CuentosContados[[#This Row],[Column1]],CuentosIndexados[],9,FALSE)</f>
        <v>0</v>
      </c>
      <c r="H1047" t="str">
        <f>VLOOKUP(CuentosContados[[#This Row],[Column1]],CuentosIndexados[],10,FALSE)</f>
        <v>entusiasmo</v>
      </c>
      <c r="I1047">
        <f>VLOOKUP(CuentosContados[[#This Row],[Column1]],CuentosIndexados[],11,FALSE)</f>
        <v>0</v>
      </c>
      <c r="J1047" t="str">
        <f>VLOOKUP(CuentosContados[[#This Row],[Column1]],CuentosIndexados[],12,FALSE)</f>
        <v>trabajo</v>
      </c>
      <c r="K1047">
        <f>VLOOKUP(CuentosContados[[#This Row],[Column1]],CuentosIndexados[],13,FALSE)</f>
        <v>0</v>
      </c>
      <c r="L1047">
        <f>VLOOKUP(CuentosContados[[#This Row],[Column1]],CuentosIndexados[],14,FALSE)</f>
        <v>0</v>
      </c>
      <c r="M1047">
        <f>VLOOKUP(CuentosContados[[#This Row],[Column1]],CuentosIndexados[],15,FALSE)</f>
        <v>0</v>
      </c>
      <c r="N1047" t="str">
        <f>VLOOKUP(CuentosContados[[#This Row],[Column1]],CuentosIndexados[],16,FALSE)</f>
        <v>resiliencia</v>
      </c>
      <c r="O1047">
        <f>VLOOKUP(CuentosContados[[#This Row],[Column1]],CuentosIndexados[],17,FALSE)</f>
        <v>0</v>
      </c>
      <c r="P1047">
        <f>VLOOKUP(CuentosContados[[#This Row],[Column1]],CuentosIndexados[],18,FALSE)</f>
        <v>0</v>
      </c>
      <c r="Q1047">
        <f>VLOOKUP(CuentosContados[[#This Row],[Column1]],CuentosIndexados[],19,FALSE)</f>
        <v>0</v>
      </c>
      <c r="R1047" t="str">
        <f>VLOOKUP(CuentosContados[[#This Row],[Column1]],CuentosIndexados[],20,FALSE)</f>
        <v>certeza</v>
      </c>
      <c r="S1047" t="str">
        <f>VLOOKUP(CuentosContados[[#This Row],[Column1]],CuentosIndexados[],21,FALSE)</f>
        <v>fortaleza</v>
      </c>
      <c r="T1047">
        <f>VLOOKUP(CuentosContados[[#This Row],[Column1]],CuentosIndexados[],22,FALSE)</f>
        <v>0</v>
      </c>
      <c r="U1047">
        <f>VLOOKUP(CuentosContados[[#This Row],[Column1]],CuentosIndexados[],23,FALSE)</f>
        <v>0</v>
      </c>
      <c r="V1047">
        <f>VLOOKUP(CuentosContados[[#This Row],[Column1]],CuentosIndexados[],24,FALSE)</f>
        <v>0</v>
      </c>
      <c r="W1047">
        <f>VLOOKUP(CuentosContados[[#This Row],[Column1]],CuentosIndexados[],25,FALSE)</f>
        <v>0</v>
      </c>
      <c r="X1047">
        <f>VLOOKUP(CuentosContados[[#This Row],[Column1]],CuentosIndexados[],26,FALSE)</f>
        <v>0</v>
      </c>
      <c r="Y1047">
        <f>VLOOKUP(CuentosContados[[#This Row],[Column1]],CuentosIndexados[],27,FALSE)</f>
        <v>0</v>
      </c>
      <c r="Z1047">
        <f>VLOOKUP(CuentosContados[[#This Row],[Column1]],CuentosIndexados[],28,FALSE)</f>
        <v>0</v>
      </c>
      <c r="AA1047">
        <f>VLOOKUP(CuentosContados[[#This Row],[Column1]],CuentosIndexados[],29,FALSE)</f>
        <v>0</v>
      </c>
      <c r="AB1047">
        <f>VLOOKUP(CuentosContados[[#This Row],[Column1]],CuentosIndexados[],30,FALSE)</f>
        <v>0</v>
      </c>
      <c r="AC1047">
        <f>VLOOKUP(CuentosContados[[#This Row],[Column1]],CuentosIndexados[],31,FALSE)</f>
        <v>0</v>
      </c>
      <c r="AD1047">
        <f>VLOOKUP(CuentosContados[[#This Row],[Column1]],CuentosIndexados[],32,FALSE)</f>
        <v>0</v>
      </c>
      <c r="AE1047">
        <f>VLOOKUP(CuentosContados[[#This Row],[Column1]],CuentosIndexados[],33,FALSE)</f>
        <v>0</v>
      </c>
      <c r="AF1047">
        <f>VLOOKUP(CuentosContados[[#This Row],[Column1]],CuentosIndexados[],34,FALSE)</f>
        <v>0</v>
      </c>
      <c r="AG1047">
        <f>VLOOKUP(CuentosContados[[#This Row],[Column1]],CuentosIndexados[],35,FALSE)</f>
        <v>0</v>
      </c>
      <c r="AH1047">
        <f>VLOOKUP(CuentosContados[[#This Row],[Column1]],CuentosIndexados[],36,FALSE)</f>
        <v>0</v>
      </c>
      <c r="AI1047">
        <f>VLOOKUP(CuentosContados[[#This Row],[Column1]],CuentosIndexados[],37,FALSE)</f>
        <v>0</v>
      </c>
      <c r="AJ1047">
        <f>VLOOKUP(CuentosContados[[#This Row],[Column1]],CuentosIndexados[],38,FALSE)</f>
        <v>0</v>
      </c>
      <c r="AK1047">
        <f>VLOOKUP(CuentosContados[[#This Row],[Column1]],CuentosIndexados[],39,FALSE)</f>
        <v>0</v>
      </c>
    </row>
    <row r="1048" spans="1:37" x14ac:dyDescent="0.25">
      <c r="A1048" t="s">
        <v>176</v>
      </c>
      <c r="B1048">
        <f>VLOOKUP(CuentosContados[[#This Row],[Column1]],CuentosIndexados[],3,FALSE)</f>
        <v>0</v>
      </c>
      <c r="C1048">
        <f>VLOOKUP(CuentosContados[[#This Row],[Column1]],CuentosIndexados[],5,FALSE)</f>
        <v>0</v>
      </c>
      <c r="D1048">
        <f>VLOOKUP(CuentosContados[[#This Row],[Column1]],CuentosIndexados[],6,FALSE)</f>
        <v>0</v>
      </c>
      <c r="E1048">
        <f>VLOOKUP(CuentosContados[[#This Row],[Column1]],CuentosIndexados[],7,FALSE)</f>
        <v>0</v>
      </c>
      <c r="F1048" t="str">
        <f>VLOOKUP(CuentosContados[[#This Row],[Column1]],CuentosIndexados[],8,FALSE)</f>
        <v>deseo</v>
      </c>
      <c r="G1048">
        <f>VLOOKUP(CuentosContados[[#This Row],[Column1]],CuentosIndexados[],9,FALSE)</f>
        <v>0</v>
      </c>
      <c r="H1048" t="str">
        <f>VLOOKUP(CuentosContados[[#This Row],[Column1]],CuentosIndexados[],10,FALSE)</f>
        <v>entusiasmo</v>
      </c>
      <c r="I1048">
        <f>VLOOKUP(CuentosContados[[#This Row],[Column1]],CuentosIndexados[],11,FALSE)</f>
        <v>0</v>
      </c>
      <c r="J1048" t="str">
        <f>VLOOKUP(CuentosContados[[#This Row],[Column1]],CuentosIndexados[],12,FALSE)</f>
        <v>trabajo</v>
      </c>
      <c r="K1048">
        <f>VLOOKUP(CuentosContados[[#This Row],[Column1]],CuentosIndexados[],13,FALSE)</f>
        <v>0</v>
      </c>
      <c r="L1048">
        <f>VLOOKUP(CuentosContados[[#This Row],[Column1]],CuentosIndexados[],14,FALSE)</f>
        <v>0</v>
      </c>
      <c r="M1048">
        <f>VLOOKUP(CuentosContados[[#This Row],[Column1]],CuentosIndexados[],15,FALSE)</f>
        <v>0</v>
      </c>
      <c r="N1048" t="str">
        <f>VLOOKUP(CuentosContados[[#This Row],[Column1]],CuentosIndexados[],16,FALSE)</f>
        <v>resiliencia</v>
      </c>
      <c r="O1048">
        <f>VLOOKUP(CuentosContados[[#This Row],[Column1]],CuentosIndexados[],17,FALSE)</f>
        <v>0</v>
      </c>
      <c r="P1048">
        <f>VLOOKUP(CuentosContados[[#This Row],[Column1]],CuentosIndexados[],18,FALSE)</f>
        <v>0</v>
      </c>
      <c r="Q1048">
        <f>VLOOKUP(CuentosContados[[#This Row],[Column1]],CuentosIndexados[],19,FALSE)</f>
        <v>0</v>
      </c>
      <c r="R1048" t="str">
        <f>VLOOKUP(CuentosContados[[#This Row],[Column1]],CuentosIndexados[],20,FALSE)</f>
        <v>certeza</v>
      </c>
      <c r="S1048" t="str">
        <f>VLOOKUP(CuentosContados[[#This Row],[Column1]],CuentosIndexados[],21,FALSE)</f>
        <v>fortaleza</v>
      </c>
      <c r="T1048">
        <f>VLOOKUP(CuentosContados[[#This Row],[Column1]],CuentosIndexados[],22,FALSE)</f>
        <v>0</v>
      </c>
      <c r="U1048">
        <f>VLOOKUP(CuentosContados[[#This Row],[Column1]],CuentosIndexados[],23,FALSE)</f>
        <v>0</v>
      </c>
      <c r="V1048">
        <f>VLOOKUP(CuentosContados[[#This Row],[Column1]],CuentosIndexados[],24,FALSE)</f>
        <v>0</v>
      </c>
      <c r="W1048">
        <f>VLOOKUP(CuentosContados[[#This Row],[Column1]],CuentosIndexados[],25,FALSE)</f>
        <v>0</v>
      </c>
      <c r="X1048">
        <f>VLOOKUP(CuentosContados[[#This Row],[Column1]],CuentosIndexados[],26,FALSE)</f>
        <v>0</v>
      </c>
      <c r="Y1048">
        <f>VLOOKUP(CuentosContados[[#This Row],[Column1]],CuentosIndexados[],27,FALSE)</f>
        <v>0</v>
      </c>
      <c r="Z1048">
        <f>VLOOKUP(CuentosContados[[#This Row],[Column1]],CuentosIndexados[],28,FALSE)</f>
        <v>0</v>
      </c>
      <c r="AA1048">
        <f>VLOOKUP(CuentosContados[[#This Row],[Column1]],CuentosIndexados[],29,FALSE)</f>
        <v>0</v>
      </c>
      <c r="AB1048">
        <f>VLOOKUP(CuentosContados[[#This Row],[Column1]],CuentosIndexados[],30,FALSE)</f>
        <v>0</v>
      </c>
      <c r="AC1048">
        <f>VLOOKUP(CuentosContados[[#This Row],[Column1]],CuentosIndexados[],31,FALSE)</f>
        <v>0</v>
      </c>
      <c r="AD1048">
        <f>VLOOKUP(CuentosContados[[#This Row],[Column1]],CuentosIndexados[],32,FALSE)</f>
        <v>0</v>
      </c>
      <c r="AE1048">
        <f>VLOOKUP(CuentosContados[[#This Row],[Column1]],CuentosIndexados[],33,FALSE)</f>
        <v>0</v>
      </c>
      <c r="AF1048">
        <f>VLOOKUP(CuentosContados[[#This Row],[Column1]],CuentosIndexados[],34,FALSE)</f>
        <v>0</v>
      </c>
      <c r="AG1048">
        <f>VLOOKUP(CuentosContados[[#This Row],[Column1]],CuentosIndexados[],35,FALSE)</f>
        <v>0</v>
      </c>
      <c r="AH1048">
        <f>VLOOKUP(CuentosContados[[#This Row],[Column1]],CuentosIndexados[],36,FALSE)</f>
        <v>0</v>
      </c>
      <c r="AI1048">
        <f>VLOOKUP(CuentosContados[[#This Row],[Column1]],CuentosIndexados[],37,FALSE)</f>
        <v>0</v>
      </c>
      <c r="AJ1048">
        <f>VLOOKUP(CuentosContados[[#This Row],[Column1]],CuentosIndexados[],38,FALSE)</f>
        <v>0</v>
      </c>
      <c r="AK1048">
        <f>VLOOKUP(CuentosContados[[#This Row],[Column1]],CuentosIndexados[],39,FALSE)</f>
        <v>0</v>
      </c>
    </row>
    <row r="1049" spans="1:37" x14ac:dyDescent="0.25">
      <c r="A1049" t="s">
        <v>176</v>
      </c>
      <c r="B1049">
        <f>VLOOKUP(CuentosContados[[#This Row],[Column1]],CuentosIndexados[],3,FALSE)</f>
        <v>0</v>
      </c>
      <c r="C1049">
        <f>VLOOKUP(CuentosContados[[#This Row],[Column1]],CuentosIndexados[],5,FALSE)</f>
        <v>0</v>
      </c>
      <c r="D1049">
        <f>VLOOKUP(CuentosContados[[#This Row],[Column1]],CuentosIndexados[],6,FALSE)</f>
        <v>0</v>
      </c>
      <c r="E1049">
        <f>VLOOKUP(CuentosContados[[#This Row],[Column1]],CuentosIndexados[],7,FALSE)</f>
        <v>0</v>
      </c>
      <c r="F1049" t="str">
        <f>VLOOKUP(CuentosContados[[#This Row],[Column1]],CuentosIndexados[],8,FALSE)</f>
        <v>deseo</v>
      </c>
      <c r="G1049">
        <f>VLOOKUP(CuentosContados[[#This Row],[Column1]],CuentosIndexados[],9,FALSE)</f>
        <v>0</v>
      </c>
      <c r="H1049" t="str">
        <f>VLOOKUP(CuentosContados[[#This Row],[Column1]],CuentosIndexados[],10,FALSE)</f>
        <v>entusiasmo</v>
      </c>
      <c r="I1049">
        <f>VLOOKUP(CuentosContados[[#This Row],[Column1]],CuentosIndexados[],11,FALSE)</f>
        <v>0</v>
      </c>
      <c r="J1049" t="str">
        <f>VLOOKUP(CuentosContados[[#This Row],[Column1]],CuentosIndexados[],12,FALSE)</f>
        <v>trabajo</v>
      </c>
      <c r="K1049">
        <f>VLOOKUP(CuentosContados[[#This Row],[Column1]],CuentosIndexados[],13,FALSE)</f>
        <v>0</v>
      </c>
      <c r="L1049">
        <f>VLOOKUP(CuentosContados[[#This Row],[Column1]],CuentosIndexados[],14,FALSE)</f>
        <v>0</v>
      </c>
      <c r="M1049">
        <f>VLOOKUP(CuentosContados[[#This Row],[Column1]],CuentosIndexados[],15,FALSE)</f>
        <v>0</v>
      </c>
      <c r="N1049" t="str">
        <f>VLOOKUP(CuentosContados[[#This Row],[Column1]],CuentosIndexados[],16,FALSE)</f>
        <v>resiliencia</v>
      </c>
      <c r="O1049">
        <f>VLOOKUP(CuentosContados[[#This Row],[Column1]],CuentosIndexados[],17,FALSE)</f>
        <v>0</v>
      </c>
      <c r="P1049">
        <f>VLOOKUP(CuentosContados[[#This Row],[Column1]],CuentosIndexados[],18,FALSE)</f>
        <v>0</v>
      </c>
      <c r="Q1049">
        <f>VLOOKUP(CuentosContados[[#This Row],[Column1]],CuentosIndexados[],19,FALSE)</f>
        <v>0</v>
      </c>
      <c r="R1049" t="str">
        <f>VLOOKUP(CuentosContados[[#This Row],[Column1]],CuentosIndexados[],20,FALSE)</f>
        <v>certeza</v>
      </c>
      <c r="S1049" t="str">
        <f>VLOOKUP(CuentosContados[[#This Row],[Column1]],CuentosIndexados[],21,FALSE)</f>
        <v>fortaleza</v>
      </c>
      <c r="T1049">
        <f>VLOOKUP(CuentosContados[[#This Row],[Column1]],CuentosIndexados[],22,FALSE)</f>
        <v>0</v>
      </c>
      <c r="U1049">
        <f>VLOOKUP(CuentosContados[[#This Row],[Column1]],CuentosIndexados[],23,FALSE)</f>
        <v>0</v>
      </c>
      <c r="V1049">
        <f>VLOOKUP(CuentosContados[[#This Row],[Column1]],CuentosIndexados[],24,FALSE)</f>
        <v>0</v>
      </c>
      <c r="W1049">
        <f>VLOOKUP(CuentosContados[[#This Row],[Column1]],CuentosIndexados[],25,FALSE)</f>
        <v>0</v>
      </c>
      <c r="X1049">
        <f>VLOOKUP(CuentosContados[[#This Row],[Column1]],CuentosIndexados[],26,FALSE)</f>
        <v>0</v>
      </c>
      <c r="Y1049">
        <f>VLOOKUP(CuentosContados[[#This Row],[Column1]],CuentosIndexados[],27,FALSE)</f>
        <v>0</v>
      </c>
      <c r="Z1049">
        <f>VLOOKUP(CuentosContados[[#This Row],[Column1]],CuentosIndexados[],28,FALSE)</f>
        <v>0</v>
      </c>
      <c r="AA1049">
        <f>VLOOKUP(CuentosContados[[#This Row],[Column1]],CuentosIndexados[],29,FALSE)</f>
        <v>0</v>
      </c>
      <c r="AB1049">
        <f>VLOOKUP(CuentosContados[[#This Row],[Column1]],CuentosIndexados[],30,FALSE)</f>
        <v>0</v>
      </c>
      <c r="AC1049">
        <f>VLOOKUP(CuentosContados[[#This Row],[Column1]],CuentosIndexados[],31,FALSE)</f>
        <v>0</v>
      </c>
      <c r="AD1049">
        <f>VLOOKUP(CuentosContados[[#This Row],[Column1]],CuentosIndexados[],32,FALSE)</f>
        <v>0</v>
      </c>
      <c r="AE1049">
        <f>VLOOKUP(CuentosContados[[#This Row],[Column1]],CuentosIndexados[],33,FALSE)</f>
        <v>0</v>
      </c>
      <c r="AF1049">
        <f>VLOOKUP(CuentosContados[[#This Row],[Column1]],CuentosIndexados[],34,FALSE)</f>
        <v>0</v>
      </c>
      <c r="AG1049">
        <f>VLOOKUP(CuentosContados[[#This Row],[Column1]],CuentosIndexados[],35,FALSE)</f>
        <v>0</v>
      </c>
      <c r="AH1049">
        <f>VLOOKUP(CuentosContados[[#This Row],[Column1]],CuentosIndexados[],36,FALSE)</f>
        <v>0</v>
      </c>
      <c r="AI1049">
        <f>VLOOKUP(CuentosContados[[#This Row],[Column1]],CuentosIndexados[],37,FALSE)</f>
        <v>0</v>
      </c>
      <c r="AJ1049">
        <f>VLOOKUP(CuentosContados[[#This Row],[Column1]],CuentosIndexados[],38,FALSE)</f>
        <v>0</v>
      </c>
      <c r="AK1049">
        <f>VLOOKUP(CuentosContados[[#This Row],[Column1]],CuentosIndexados[],39,FALSE)</f>
        <v>0</v>
      </c>
    </row>
    <row r="1050" spans="1:37" x14ac:dyDescent="0.25">
      <c r="A1050" t="s">
        <v>176</v>
      </c>
      <c r="B1050">
        <f>VLOOKUP(CuentosContados[[#This Row],[Column1]],CuentosIndexados[],3,FALSE)</f>
        <v>0</v>
      </c>
      <c r="C1050">
        <f>VLOOKUP(CuentosContados[[#This Row],[Column1]],CuentosIndexados[],5,FALSE)</f>
        <v>0</v>
      </c>
      <c r="D1050">
        <f>VLOOKUP(CuentosContados[[#This Row],[Column1]],CuentosIndexados[],6,FALSE)</f>
        <v>0</v>
      </c>
      <c r="E1050">
        <f>VLOOKUP(CuentosContados[[#This Row],[Column1]],CuentosIndexados[],7,FALSE)</f>
        <v>0</v>
      </c>
      <c r="F1050" t="str">
        <f>VLOOKUP(CuentosContados[[#This Row],[Column1]],CuentosIndexados[],8,FALSE)</f>
        <v>deseo</v>
      </c>
      <c r="G1050">
        <f>VLOOKUP(CuentosContados[[#This Row],[Column1]],CuentosIndexados[],9,FALSE)</f>
        <v>0</v>
      </c>
      <c r="H1050" t="str">
        <f>VLOOKUP(CuentosContados[[#This Row],[Column1]],CuentosIndexados[],10,FALSE)</f>
        <v>entusiasmo</v>
      </c>
      <c r="I1050">
        <f>VLOOKUP(CuentosContados[[#This Row],[Column1]],CuentosIndexados[],11,FALSE)</f>
        <v>0</v>
      </c>
      <c r="J1050" t="str">
        <f>VLOOKUP(CuentosContados[[#This Row],[Column1]],CuentosIndexados[],12,FALSE)</f>
        <v>trabajo</v>
      </c>
      <c r="K1050">
        <f>VLOOKUP(CuentosContados[[#This Row],[Column1]],CuentosIndexados[],13,FALSE)</f>
        <v>0</v>
      </c>
      <c r="L1050">
        <f>VLOOKUP(CuentosContados[[#This Row],[Column1]],CuentosIndexados[],14,FALSE)</f>
        <v>0</v>
      </c>
      <c r="M1050">
        <f>VLOOKUP(CuentosContados[[#This Row],[Column1]],CuentosIndexados[],15,FALSE)</f>
        <v>0</v>
      </c>
      <c r="N1050" t="str">
        <f>VLOOKUP(CuentosContados[[#This Row],[Column1]],CuentosIndexados[],16,FALSE)</f>
        <v>resiliencia</v>
      </c>
      <c r="O1050">
        <f>VLOOKUP(CuentosContados[[#This Row],[Column1]],CuentosIndexados[],17,FALSE)</f>
        <v>0</v>
      </c>
      <c r="P1050">
        <f>VLOOKUP(CuentosContados[[#This Row],[Column1]],CuentosIndexados[],18,FALSE)</f>
        <v>0</v>
      </c>
      <c r="Q1050">
        <f>VLOOKUP(CuentosContados[[#This Row],[Column1]],CuentosIndexados[],19,FALSE)</f>
        <v>0</v>
      </c>
      <c r="R1050" t="str">
        <f>VLOOKUP(CuentosContados[[#This Row],[Column1]],CuentosIndexados[],20,FALSE)</f>
        <v>certeza</v>
      </c>
      <c r="S1050" t="str">
        <f>VLOOKUP(CuentosContados[[#This Row],[Column1]],CuentosIndexados[],21,FALSE)</f>
        <v>fortaleza</v>
      </c>
      <c r="T1050">
        <f>VLOOKUP(CuentosContados[[#This Row],[Column1]],CuentosIndexados[],22,FALSE)</f>
        <v>0</v>
      </c>
      <c r="U1050">
        <f>VLOOKUP(CuentosContados[[#This Row],[Column1]],CuentosIndexados[],23,FALSE)</f>
        <v>0</v>
      </c>
      <c r="V1050">
        <f>VLOOKUP(CuentosContados[[#This Row],[Column1]],CuentosIndexados[],24,FALSE)</f>
        <v>0</v>
      </c>
      <c r="W1050">
        <f>VLOOKUP(CuentosContados[[#This Row],[Column1]],CuentosIndexados[],25,FALSE)</f>
        <v>0</v>
      </c>
      <c r="X1050">
        <f>VLOOKUP(CuentosContados[[#This Row],[Column1]],CuentosIndexados[],26,FALSE)</f>
        <v>0</v>
      </c>
      <c r="Y1050">
        <f>VLOOKUP(CuentosContados[[#This Row],[Column1]],CuentosIndexados[],27,FALSE)</f>
        <v>0</v>
      </c>
      <c r="Z1050">
        <f>VLOOKUP(CuentosContados[[#This Row],[Column1]],CuentosIndexados[],28,FALSE)</f>
        <v>0</v>
      </c>
      <c r="AA1050">
        <f>VLOOKUP(CuentosContados[[#This Row],[Column1]],CuentosIndexados[],29,FALSE)</f>
        <v>0</v>
      </c>
      <c r="AB1050">
        <f>VLOOKUP(CuentosContados[[#This Row],[Column1]],CuentosIndexados[],30,FALSE)</f>
        <v>0</v>
      </c>
      <c r="AC1050">
        <f>VLOOKUP(CuentosContados[[#This Row],[Column1]],CuentosIndexados[],31,FALSE)</f>
        <v>0</v>
      </c>
      <c r="AD1050">
        <f>VLOOKUP(CuentosContados[[#This Row],[Column1]],CuentosIndexados[],32,FALSE)</f>
        <v>0</v>
      </c>
      <c r="AE1050">
        <f>VLOOKUP(CuentosContados[[#This Row],[Column1]],CuentosIndexados[],33,FALSE)</f>
        <v>0</v>
      </c>
      <c r="AF1050">
        <f>VLOOKUP(CuentosContados[[#This Row],[Column1]],CuentosIndexados[],34,FALSE)</f>
        <v>0</v>
      </c>
      <c r="AG1050">
        <f>VLOOKUP(CuentosContados[[#This Row],[Column1]],CuentosIndexados[],35,FALSE)</f>
        <v>0</v>
      </c>
      <c r="AH1050">
        <f>VLOOKUP(CuentosContados[[#This Row],[Column1]],CuentosIndexados[],36,FALSE)</f>
        <v>0</v>
      </c>
      <c r="AI1050">
        <f>VLOOKUP(CuentosContados[[#This Row],[Column1]],CuentosIndexados[],37,FALSE)</f>
        <v>0</v>
      </c>
      <c r="AJ1050">
        <f>VLOOKUP(CuentosContados[[#This Row],[Column1]],CuentosIndexados[],38,FALSE)</f>
        <v>0</v>
      </c>
      <c r="AK1050">
        <f>VLOOKUP(CuentosContados[[#This Row],[Column1]],CuentosIndexados[],39,FALSE)</f>
        <v>0</v>
      </c>
    </row>
    <row r="1051" spans="1:37" x14ac:dyDescent="0.25">
      <c r="A1051" t="s">
        <v>176</v>
      </c>
      <c r="B1051">
        <f>VLOOKUP(CuentosContados[[#This Row],[Column1]],CuentosIndexados[],3,FALSE)</f>
        <v>0</v>
      </c>
      <c r="C1051">
        <f>VLOOKUP(CuentosContados[[#This Row],[Column1]],CuentosIndexados[],5,FALSE)</f>
        <v>0</v>
      </c>
      <c r="D1051">
        <f>VLOOKUP(CuentosContados[[#This Row],[Column1]],CuentosIndexados[],6,FALSE)</f>
        <v>0</v>
      </c>
      <c r="E1051">
        <f>VLOOKUP(CuentosContados[[#This Row],[Column1]],CuentosIndexados[],7,FALSE)</f>
        <v>0</v>
      </c>
      <c r="F1051" t="str">
        <f>VLOOKUP(CuentosContados[[#This Row],[Column1]],CuentosIndexados[],8,FALSE)</f>
        <v>deseo</v>
      </c>
      <c r="G1051">
        <f>VLOOKUP(CuentosContados[[#This Row],[Column1]],CuentosIndexados[],9,FALSE)</f>
        <v>0</v>
      </c>
      <c r="H1051" t="str">
        <f>VLOOKUP(CuentosContados[[#This Row],[Column1]],CuentosIndexados[],10,FALSE)</f>
        <v>entusiasmo</v>
      </c>
      <c r="I1051">
        <f>VLOOKUP(CuentosContados[[#This Row],[Column1]],CuentosIndexados[],11,FALSE)</f>
        <v>0</v>
      </c>
      <c r="J1051" t="str">
        <f>VLOOKUP(CuentosContados[[#This Row],[Column1]],CuentosIndexados[],12,FALSE)</f>
        <v>trabajo</v>
      </c>
      <c r="K1051">
        <f>VLOOKUP(CuentosContados[[#This Row],[Column1]],CuentosIndexados[],13,FALSE)</f>
        <v>0</v>
      </c>
      <c r="L1051">
        <f>VLOOKUP(CuentosContados[[#This Row],[Column1]],CuentosIndexados[],14,FALSE)</f>
        <v>0</v>
      </c>
      <c r="M1051">
        <f>VLOOKUP(CuentosContados[[#This Row],[Column1]],CuentosIndexados[],15,FALSE)</f>
        <v>0</v>
      </c>
      <c r="N1051" t="str">
        <f>VLOOKUP(CuentosContados[[#This Row],[Column1]],CuentosIndexados[],16,FALSE)</f>
        <v>resiliencia</v>
      </c>
      <c r="O1051">
        <f>VLOOKUP(CuentosContados[[#This Row],[Column1]],CuentosIndexados[],17,FALSE)</f>
        <v>0</v>
      </c>
      <c r="P1051">
        <f>VLOOKUP(CuentosContados[[#This Row],[Column1]],CuentosIndexados[],18,FALSE)</f>
        <v>0</v>
      </c>
      <c r="Q1051">
        <f>VLOOKUP(CuentosContados[[#This Row],[Column1]],CuentosIndexados[],19,FALSE)</f>
        <v>0</v>
      </c>
      <c r="R1051" t="str">
        <f>VLOOKUP(CuentosContados[[#This Row],[Column1]],CuentosIndexados[],20,FALSE)</f>
        <v>certeza</v>
      </c>
      <c r="S1051" t="str">
        <f>VLOOKUP(CuentosContados[[#This Row],[Column1]],CuentosIndexados[],21,FALSE)</f>
        <v>fortaleza</v>
      </c>
      <c r="T1051">
        <f>VLOOKUP(CuentosContados[[#This Row],[Column1]],CuentosIndexados[],22,FALSE)</f>
        <v>0</v>
      </c>
      <c r="U1051">
        <f>VLOOKUP(CuentosContados[[#This Row],[Column1]],CuentosIndexados[],23,FALSE)</f>
        <v>0</v>
      </c>
      <c r="V1051">
        <f>VLOOKUP(CuentosContados[[#This Row],[Column1]],CuentosIndexados[],24,FALSE)</f>
        <v>0</v>
      </c>
      <c r="W1051">
        <f>VLOOKUP(CuentosContados[[#This Row],[Column1]],CuentosIndexados[],25,FALSE)</f>
        <v>0</v>
      </c>
      <c r="X1051">
        <f>VLOOKUP(CuentosContados[[#This Row],[Column1]],CuentosIndexados[],26,FALSE)</f>
        <v>0</v>
      </c>
      <c r="Y1051">
        <f>VLOOKUP(CuentosContados[[#This Row],[Column1]],CuentosIndexados[],27,FALSE)</f>
        <v>0</v>
      </c>
      <c r="Z1051">
        <f>VLOOKUP(CuentosContados[[#This Row],[Column1]],CuentosIndexados[],28,FALSE)</f>
        <v>0</v>
      </c>
      <c r="AA1051">
        <f>VLOOKUP(CuentosContados[[#This Row],[Column1]],CuentosIndexados[],29,FALSE)</f>
        <v>0</v>
      </c>
      <c r="AB1051">
        <f>VLOOKUP(CuentosContados[[#This Row],[Column1]],CuentosIndexados[],30,FALSE)</f>
        <v>0</v>
      </c>
      <c r="AC1051">
        <f>VLOOKUP(CuentosContados[[#This Row],[Column1]],CuentosIndexados[],31,FALSE)</f>
        <v>0</v>
      </c>
      <c r="AD1051">
        <f>VLOOKUP(CuentosContados[[#This Row],[Column1]],CuentosIndexados[],32,FALSE)</f>
        <v>0</v>
      </c>
      <c r="AE1051">
        <f>VLOOKUP(CuentosContados[[#This Row],[Column1]],CuentosIndexados[],33,FALSE)</f>
        <v>0</v>
      </c>
      <c r="AF1051">
        <f>VLOOKUP(CuentosContados[[#This Row],[Column1]],CuentosIndexados[],34,FALSE)</f>
        <v>0</v>
      </c>
      <c r="AG1051">
        <f>VLOOKUP(CuentosContados[[#This Row],[Column1]],CuentosIndexados[],35,FALSE)</f>
        <v>0</v>
      </c>
      <c r="AH1051">
        <f>VLOOKUP(CuentosContados[[#This Row],[Column1]],CuentosIndexados[],36,FALSE)</f>
        <v>0</v>
      </c>
      <c r="AI1051">
        <f>VLOOKUP(CuentosContados[[#This Row],[Column1]],CuentosIndexados[],37,FALSE)</f>
        <v>0</v>
      </c>
      <c r="AJ1051">
        <f>VLOOKUP(CuentosContados[[#This Row],[Column1]],CuentosIndexados[],38,FALSE)</f>
        <v>0</v>
      </c>
      <c r="AK1051">
        <f>VLOOKUP(CuentosContados[[#This Row],[Column1]],CuentosIndexados[],39,FALSE)</f>
        <v>0</v>
      </c>
    </row>
    <row r="1052" spans="1:37" x14ac:dyDescent="0.25">
      <c r="A1052" t="s">
        <v>176</v>
      </c>
      <c r="B1052">
        <f>VLOOKUP(CuentosContados[[#This Row],[Column1]],CuentosIndexados[],3,FALSE)</f>
        <v>0</v>
      </c>
      <c r="C1052">
        <f>VLOOKUP(CuentosContados[[#This Row],[Column1]],CuentosIndexados[],5,FALSE)</f>
        <v>0</v>
      </c>
      <c r="D1052">
        <f>VLOOKUP(CuentosContados[[#This Row],[Column1]],CuentosIndexados[],6,FALSE)</f>
        <v>0</v>
      </c>
      <c r="E1052">
        <f>VLOOKUP(CuentosContados[[#This Row],[Column1]],CuentosIndexados[],7,FALSE)</f>
        <v>0</v>
      </c>
      <c r="F1052" t="str">
        <f>VLOOKUP(CuentosContados[[#This Row],[Column1]],CuentosIndexados[],8,FALSE)</f>
        <v>deseo</v>
      </c>
      <c r="G1052">
        <f>VLOOKUP(CuentosContados[[#This Row],[Column1]],CuentosIndexados[],9,FALSE)</f>
        <v>0</v>
      </c>
      <c r="H1052" t="str">
        <f>VLOOKUP(CuentosContados[[#This Row],[Column1]],CuentosIndexados[],10,FALSE)</f>
        <v>entusiasmo</v>
      </c>
      <c r="I1052">
        <f>VLOOKUP(CuentosContados[[#This Row],[Column1]],CuentosIndexados[],11,FALSE)</f>
        <v>0</v>
      </c>
      <c r="J1052" t="str">
        <f>VLOOKUP(CuentosContados[[#This Row],[Column1]],CuentosIndexados[],12,FALSE)</f>
        <v>trabajo</v>
      </c>
      <c r="K1052">
        <f>VLOOKUP(CuentosContados[[#This Row],[Column1]],CuentosIndexados[],13,FALSE)</f>
        <v>0</v>
      </c>
      <c r="L1052">
        <f>VLOOKUP(CuentosContados[[#This Row],[Column1]],CuentosIndexados[],14,FALSE)</f>
        <v>0</v>
      </c>
      <c r="M1052">
        <f>VLOOKUP(CuentosContados[[#This Row],[Column1]],CuentosIndexados[],15,FALSE)</f>
        <v>0</v>
      </c>
      <c r="N1052" t="str">
        <f>VLOOKUP(CuentosContados[[#This Row],[Column1]],CuentosIndexados[],16,FALSE)</f>
        <v>resiliencia</v>
      </c>
      <c r="O1052">
        <f>VLOOKUP(CuentosContados[[#This Row],[Column1]],CuentosIndexados[],17,FALSE)</f>
        <v>0</v>
      </c>
      <c r="P1052">
        <f>VLOOKUP(CuentosContados[[#This Row],[Column1]],CuentosIndexados[],18,FALSE)</f>
        <v>0</v>
      </c>
      <c r="Q1052">
        <f>VLOOKUP(CuentosContados[[#This Row],[Column1]],CuentosIndexados[],19,FALSE)</f>
        <v>0</v>
      </c>
      <c r="R1052" t="str">
        <f>VLOOKUP(CuentosContados[[#This Row],[Column1]],CuentosIndexados[],20,FALSE)</f>
        <v>certeza</v>
      </c>
      <c r="S1052" t="str">
        <f>VLOOKUP(CuentosContados[[#This Row],[Column1]],CuentosIndexados[],21,FALSE)</f>
        <v>fortaleza</v>
      </c>
      <c r="T1052">
        <f>VLOOKUP(CuentosContados[[#This Row],[Column1]],CuentosIndexados[],22,FALSE)</f>
        <v>0</v>
      </c>
      <c r="U1052">
        <f>VLOOKUP(CuentosContados[[#This Row],[Column1]],CuentosIndexados[],23,FALSE)</f>
        <v>0</v>
      </c>
      <c r="V1052">
        <f>VLOOKUP(CuentosContados[[#This Row],[Column1]],CuentosIndexados[],24,FALSE)</f>
        <v>0</v>
      </c>
      <c r="W1052">
        <f>VLOOKUP(CuentosContados[[#This Row],[Column1]],CuentosIndexados[],25,FALSE)</f>
        <v>0</v>
      </c>
      <c r="X1052">
        <f>VLOOKUP(CuentosContados[[#This Row],[Column1]],CuentosIndexados[],26,FALSE)</f>
        <v>0</v>
      </c>
      <c r="Y1052">
        <f>VLOOKUP(CuentosContados[[#This Row],[Column1]],CuentosIndexados[],27,FALSE)</f>
        <v>0</v>
      </c>
      <c r="Z1052">
        <f>VLOOKUP(CuentosContados[[#This Row],[Column1]],CuentosIndexados[],28,FALSE)</f>
        <v>0</v>
      </c>
      <c r="AA1052">
        <f>VLOOKUP(CuentosContados[[#This Row],[Column1]],CuentosIndexados[],29,FALSE)</f>
        <v>0</v>
      </c>
      <c r="AB1052">
        <f>VLOOKUP(CuentosContados[[#This Row],[Column1]],CuentosIndexados[],30,FALSE)</f>
        <v>0</v>
      </c>
      <c r="AC1052">
        <f>VLOOKUP(CuentosContados[[#This Row],[Column1]],CuentosIndexados[],31,FALSE)</f>
        <v>0</v>
      </c>
      <c r="AD1052">
        <f>VLOOKUP(CuentosContados[[#This Row],[Column1]],CuentosIndexados[],32,FALSE)</f>
        <v>0</v>
      </c>
      <c r="AE1052">
        <f>VLOOKUP(CuentosContados[[#This Row],[Column1]],CuentosIndexados[],33,FALSE)</f>
        <v>0</v>
      </c>
      <c r="AF1052">
        <f>VLOOKUP(CuentosContados[[#This Row],[Column1]],CuentosIndexados[],34,FALSE)</f>
        <v>0</v>
      </c>
      <c r="AG1052">
        <f>VLOOKUP(CuentosContados[[#This Row],[Column1]],CuentosIndexados[],35,FALSE)</f>
        <v>0</v>
      </c>
      <c r="AH1052">
        <f>VLOOKUP(CuentosContados[[#This Row],[Column1]],CuentosIndexados[],36,FALSE)</f>
        <v>0</v>
      </c>
      <c r="AI1052">
        <f>VLOOKUP(CuentosContados[[#This Row],[Column1]],CuentosIndexados[],37,FALSE)</f>
        <v>0</v>
      </c>
      <c r="AJ1052">
        <f>VLOOKUP(CuentosContados[[#This Row],[Column1]],CuentosIndexados[],38,FALSE)</f>
        <v>0</v>
      </c>
      <c r="AK1052">
        <f>VLOOKUP(CuentosContados[[#This Row],[Column1]],CuentosIndexados[],39,FALSE)</f>
        <v>0</v>
      </c>
    </row>
    <row r="1053" spans="1:37" x14ac:dyDescent="0.25">
      <c r="A1053" t="s">
        <v>176</v>
      </c>
      <c r="B1053">
        <f>VLOOKUP(CuentosContados[[#This Row],[Column1]],CuentosIndexados[],3,FALSE)</f>
        <v>0</v>
      </c>
      <c r="C1053">
        <f>VLOOKUP(CuentosContados[[#This Row],[Column1]],CuentosIndexados[],5,FALSE)</f>
        <v>0</v>
      </c>
      <c r="D1053">
        <f>VLOOKUP(CuentosContados[[#This Row],[Column1]],CuentosIndexados[],6,FALSE)</f>
        <v>0</v>
      </c>
      <c r="E1053">
        <f>VLOOKUP(CuentosContados[[#This Row],[Column1]],CuentosIndexados[],7,FALSE)</f>
        <v>0</v>
      </c>
      <c r="F1053" t="str">
        <f>VLOOKUP(CuentosContados[[#This Row],[Column1]],CuentosIndexados[],8,FALSE)</f>
        <v>deseo</v>
      </c>
      <c r="G1053">
        <f>VLOOKUP(CuentosContados[[#This Row],[Column1]],CuentosIndexados[],9,FALSE)</f>
        <v>0</v>
      </c>
      <c r="H1053" t="str">
        <f>VLOOKUP(CuentosContados[[#This Row],[Column1]],CuentosIndexados[],10,FALSE)</f>
        <v>entusiasmo</v>
      </c>
      <c r="I1053">
        <f>VLOOKUP(CuentosContados[[#This Row],[Column1]],CuentosIndexados[],11,FALSE)</f>
        <v>0</v>
      </c>
      <c r="J1053" t="str">
        <f>VLOOKUP(CuentosContados[[#This Row],[Column1]],CuentosIndexados[],12,FALSE)</f>
        <v>trabajo</v>
      </c>
      <c r="K1053">
        <f>VLOOKUP(CuentosContados[[#This Row],[Column1]],CuentosIndexados[],13,FALSE)</f>
        <v>0</v>
      </c>
      <c r="L1053">
        <f>VLOOKUP(CuentosContados[[#This Row],[Column1]],CuentosIndexados[],14,FALSE)</f>
        <v>0</v>
      </c>
      <c r="M1053">
        <f>VLOOKUP(CuentosContados[[#This Row],[Column1]],CuentosIndexados[],15,FALSE)</f>
        <v>0</v>
      </c>
      <c r="N1053" t="str">
        <f>VLOOKUP(CuentosContados[[#This Row],[Column1]],CuentosIndexados[],16,FALSE)</f>
        <v>resiliencia</v>
      </c>
      <c r="O1053">
        <f>VLOOKUP(CuentosContados[[#This Row],[Column1]],CuentosIndexados[],17,FALSE)</f>
        <v>0</v>
      </c>
      <c r="P1053">
        <f>VLOOKUP(CuentosContados[[#This Row],[Column1]],CuentosIndexados[],18,FALSE)</f>
        <v>0</v>
      </c>
      <c r="Q1053">
        <f>VLOOKUP(CuentosContados[[#This Row],[Column1]],CuentosIndexados[],19,FALSE)</f>
        <v>0</v>
      </c>
      <c r="R1053" t="str">
        <f>VLOOKUP(CuentosContados[[#This Row],[Column1]],CuentosIndexados[],20,FALSE)</f>
        <v>certeza</v>
      </c>
      <c r="S1053" t="str">
        <f>VLOOKUP(CuentosContados[[#This Row],[Column1]],CuentosIndexados[],21,FALSE)</f>
        <v>fortaleza</v>
      </c>
      <c r="T1053">
        <f>VLOOKUP(CuentosContados[[#This Row],[Column1]],CuentosIndexados[],22,FALSE)</f>
        <v>0</v>
      </c>
      <c r="U1053">
        <f>VLOOKUP(CuentosContados[[#This Row],[Column1]],CuentosIndexados[],23,FALSE)</f>
        <v>0</v>
      </c>
      <c r="V1053">
        <f>VLOOKUP(CuentosContados[[#This Row],[Column1]],CuentosIndexados[],24,FALSE)</f>
        <v>0</v>
      </c>
      <c r="W1053">
        <f>VLOOKUP(CuentosContados[[#This Row],[Column1]],CuentosIndexados[],25,FALSE)</f>
        <v>0</v>
      </c>
      <c r="X1053">
        <f>VLOOKUP(CuentosContados[[#This Row],[Column1]],CuentosIndexados[],26,FALSE)</f>
        <v>0</v>
      </c>
      <c r="Y1053">
        <f>VLOOKUP(CuentosContados[[#This Row],[Column1]],CuentosIndexados[],27,FALSE)</f>
        <v>0</v>
      </c>
      <c r="Z1053">
        <f>VLOOKUP(CuentosContados[[#This Row],[Column1]],CuentosIndexados[],28,FALSE)</f>
        <v>0</v>
      </c>
      <c r="AA1053">
        <f>VLOOKUP(CuentosContados[[#This Row],[Column1]],CuentosIndexados[],29,FALSE)</f>
        <v>0</v>
      </c>
      <c r="AB1053">
        <f>VLOOKUP(CuentosContados[[#This Row],[Column1]],CuentosIndexados[],30,FALSE)</f>
        <v>0</v>
      </c>
      <c r="AC1053">
        <f>VLOOKUP(CuentosContados[[#This Row],[Column1]],CuentosIndexados[],31,FALSE)</f>
        <v>0</v>
      </c>
      <c r="AD1053">
        <f>VLOOKUP(CuentosContados[[#This Row],[Column1]],CuentosIndexados[],32,FALSE)</f>
        <v>0</v>
      </c>
      <c r="AE1053">
        <f>VLOOKUP(CuentosContados[[#This Row],[Column1]],CuentosIndexados[],33,FALSE)</f>
        <v>0</v>
      </c>
      <c r="AF1053">
        <f>VLOOKUP(CuentosContados[[#This Row],[Column1]],CuentosIndexados[],34,FALSE)</f>
        <v>0</v>
      </c>
      <c r="AG1053">
        <f>VLOOKUP(CuentosContados[[#This Row],[Column1]],CuentosIndexados[],35,FALSE)</f>
        <v>0</v>
      </c>
      <c r="AH1053">
        <f>VLOOKUP(CuentosContados[[#This Row],[Column1]],CuentosIndexados[],36,FALSE)</f>
        <v>0</v>
      </c>
      <c r="AI1053">
        <f>VLOOKUP(CuentosContados[[#This Row],[Column1]],CuentosIndexados[],37,FALSE)</f>
        <v>0</v>
      </c>
      <c r="AJ1053">
        <f>VLOOKUP(CuentosContados[[#This Row],[Column1]],CuentosIndexados[],38,FALSE)</f>
        <v>0</v>
      </c>
      <c r="AK1053">
        <f>VLOOKUP(CuentosContados[[#This Row],[Column1]],CuentosIndexados[],39,FALSE)</f>
        <v>0</v>
      </c>
    </row>
    <row r="1054" spans="1:37" x14ac:dyDescent="0.25">
      <c r="A1054" t="s">
        <v>176</v>
      </c>
      <c r="B1054">
        <f>VLOOKUP(CuentosContados[[#This Row],[Column1]],CuentosIndexados[],3,FALSE)</f>
        <v>0</v>
      </c>
      <c r="C1054">
        <f>VLOOKUP(CuentosContados[[#This Row],[Column1]],CuentosIndexados[],5,FALSE)</f>
        <v>0</v>
      </c>
      <c r="D1054">
        <f>VLOOKUP(CuentosContados[[#This Row],[Column1]],CuentosIndexados[],6,FALSE)</f>
        <v>0</v>
      </c>
      <c r="E1054">
        <f>VLOOKUP(CuentosContados[[#This Row],[Column1]],CuentosIndexados[],7,FALSE)</f>
        <v>0</v>
      </c>
      <c r="F1054" t="str">
        <f>VLOOKUP(CuentosContados[[#This Row],[Column1]],CuentosIndexados[],8,FALSE)</f>
        <v>deseo</v>
      </c>
      <c r="G1054">
        <f>VLOOKUP(CuentosContados[[#This Row],[Column1]],CuentosIndexados[],9,FALSE)</f>
        <v>0</v>
      </c>
      <c r="H1054" t="str">
        <f>VLOOKUP(CuentosContados[[#This Row],[Column1]],CuentosIndexados[],10,FALSE)</f>
        <v>entusiasmo</v>
      </c>
      <c r="I1054">
        <f>VLOOKUP(CuentosContados[[#This Row],[Column1]],CuentosIndexados[],11,FALSE)</f>
        <v>0</v>
      </c>
      <c r="J1054" t="str">
        <f>VLOOKUP(CuentosContados[[#This Row],[Column1]],CuentosIndexados[],12,FALSE)</f>
        <v>trabajo</v>
      </c>
      <c r="K1054">
        <f>VLOOKUP(CuentosContados[[#This Row],[Column1]],CuentosIndexados[],13,FALSE)</f>
        <v>0</v>
      </c>
      <c r="L1054">
        <f>VLOOKUP(CuentosContados[[#This Row],[Column1]],CuentosIndexados[],14,FALSE)</f>
        <v>0</v>
      </c>
      <c r="M1054">
        <f>VLOOKUP(CuentosContados[[#This Row],[Column1]],CuentosIndexados[],15,FALSE)</f>
        <v>0</v>
      </c>
      <c r="N1054" t="str">
        <f>VLOOKUP(CuentosContados[[#This Row],[Column1]],CuentosIndexados[],16,FALSE)</f>
        <v>resiliencia</v>
      </c>
      <c r="O1054">
        <f>VLOOKUP(CuentosContados[[#This Row],[Column1]],CuentosIndexados[],17,FALSE)</f>
        <v>0</v>
      </c>
      <c r="P1054">
        <f>VLOOKUP(CuentosContados[[#This Row],[Column1]],CuentosIndexados[],18,FALSE)</f>
        <v>0</v>
      </c>
      <c r="Q1054">
        <f>VLOOKUP(CuentosContados[[#This Row],[Column1]],CuentosIndexados[],19,FALSE)</f>
        <v>0</v>
      </c>
      <c r="R1054" t="str">
        <f>VLOOKUP(CuentosContados[[#This Row],[Column1]],CuentosIndexados[],20,FALSE)</f>
        <v>certeza</v>
      </c>
      <c r="S1054" t="str">
        <f>VLOOKUP(CuentosContados[[#This Row],[Column1]],CuentosIndexados[],21,FALSE)</f>
        <v>fortaleza</v>
      </c>
      <c r="T1054">
        <f>VLOOKUP(CuentosContados[[#This Row],[Column1]],CuentosIndexados[],22,FALSE)</f>
        <v>0</v>
      </c>
      <c r="U1054">
        <f>VLOOKUP(CuentosContados[[#This Row],[Column1]],CuentosIndexados[],23,FALSE)</f>
        <v>0</v>
      </c>
      <c r="V1054">
        <f>VLOOKUP(CuentosContados[[#This Row],[Column1]],CuentosIndexados[],24,FALSE)</f>
        <v>0</v>
      </c>
      <c r="W1054">
        <f>VLOOKUP(CuentosContados[[#This Row],[Column1]],CuentosIndexados[],25,FALSE)</f>
        <v>0</v>
      </c>
      <c r="X1054">
        <f>VLOOKUP(CuentosContados[[#This Row],[Column1]],CuentosIndexados[],26,FALSE)</f>
        <v>0</v>
      </c>
      <c r="Y1054">
        <f>VLOOKUP(CuentosContados[[#This Row],[Column1]],CuentosIndexados[],27,FALSE)</f>
        <v>0</v>
      </c>
      <c r="Z1054">
        <f>VLOOKUP(CuentosContados[[#This Row],[Column1]],CuentosIndexados[],28,FALSE)</f>
        <v>0</v>
      </c>
      <c r="AA1054">
        <f>VLOOKUP(CuentosContados[[#This Row],[Column1]],CuentosIndexados[],29,FALSE)</f>
        <v>0</v>
      </c>
      <c r="AB1054">
        <f>VLOOKUP(CuentosContados[[#This Row],[Column1]],CuentosIndexados[],30,FALSE)</f>
        <v>0</v>
      </c>
      <c r="AC1054">
        <f>VLOOKUP(CuentosContados[[#This Row],[Column1]],CuentosIndexados[],31,FALSE)</f>
        <v>0</v>
      </c>
      <c r="AD1054">
        <f>VLOOKUP(CuentosContados[[#This Row],[Column1]],CuentosIndexados[],32,FALSE)</f>
        <v>0</v>
      </c>
      <c r="AE1054">
        <f>VLOOKUP(CuentosContados[[#This Row],[Column1]],CuentosIndexados[],33,FALSE)</f>
        <v>0</v>
      </c>
      <c r="AF1054">
        <f>VLOOKUP(CuentosContados[[#This Row],[Column1]],CuentosIndexados[],34,FALSE)</f>
        <v>0</v>
      </c>
      <c r="AG1054">
        <f>VLOOKUP(CuentosContados[[#This Row],[Column1]],CuentosIndexados[],35,FALSE)</f>
        <v>0</v>
      </c>
      <c r="AH1054">
        <f>VLOOKUP(CuentosContados[[#This Row],[Column1]],CuentosIndexados[],36,FALSE)</f>
        <v>0</v>
      </c>
      <c r="AI1054">
        <f>VLOOKUP(CuentosContados[[#This Row],[Column1]],CuentosIndexados[],37,FALSE)</f>
        <v>0</v>
      </c>
      <c r="AJ1054">
        <f>VLOOKUP(CuentosContados[[#This Row],[Column1]],CuentosIndexados[],38,FALSE)</f>
        <v>0</v>
      </c>
      <c r="AK1054">
        <f>VLOOKUP(CuentosContados[[#This Row],[Column1]],CuentosIndexados[],39,FALSE)</f>
        <v>0</v>
      </c>
    </row>
    <row r="1055" spans="1:37" x14ac:dyDescent="0.25">
      <c r="A1055" t="s">
        <v>176</v>
      </c>
      <c r="B1055">
        <f>VLOOKUP(CuentosContados[[#This Row],[Column1]],CuentosIndexados[],3,FALSE)</f>
        <v>0</v>
      </c>
      <c r="C1055">
        <f>VLOOKUP(CuentosContados[[#This Row],[Column1]],CuentosIndexados[],5,FALSE)</f>
        <v>0</v>
      </c>
      <c r="D1055">
        <f>VLOOKUP(CuentosContados[[#This Row],[Column1]],CuentosIndexados[],6,FALSE)</f>
        <v>0</v>
      </c>
      <c r="E1055">
        <f>VLOOKUP(CuentosContados[[#This Row],[Column1]],CuentosIndexados[],7,FALSE)</f>
        <v>0</v>
      </c>
      <c r="F1055" t="str">
        <f>VLOOKUP(CuentosContados[[#This Row],[Column1]],CuentosIndexados[],8,FALSE)</f>
        <v>deseo</v>
      </c>
      <c r="G1055">
        <f>VLOOKUP(CuentosContados[[#This Row],[Column1]],CuentosIndexados[],9,FALSE)</f>
        <v>0</v>
      </c>
      <c r="H1055" t="str">
        <f>VLOOKUP(CuentosContados[[#This Row],[Column1]],CuentosIndexados[],10,FALSE)</f>
        <v>entusiasmo</v>
      </c>
      <c r="I1055">
        <f>VLOOKUP(CuentosContados[[#This Row],[Column1]],CuentosIndexados[],11,FALSE)</f>
        <v>0</v>
      </c>
      <c r="J1055" t="str">
        <f>VLOOKUP(CuentosContados[[#This Row],[Column1]],CuentosIndexados[],12,FALSE)</f>
        <v>trabajo</v>
      </c>
      <c r="K1055">
        <f>VLOOKUP(CuentosContados[[#This Row],[Column1]],CuentosIndexados[],13,FALSE)</f>
        <v>0</v>
      </c>
      <c r="L1055">
        <f>VLOOKUP(CuentosContados[[#This Row],[Column1]],CuentosIndexados[],14,FALSE)</f>
        <v>0</v>
      </c>
      <c r="M1055">
        <f>VLOOKUP(CuentosContados[[#This Row],[Column1]],CuentosIndexados[],15,FALSE)</f>
        <v>0</v>
      </c>
      <c r="N1055" t="str">
        <f>VLOOKUP(CuentosContados[[#This Row],[Column1]],CuentosIndexados[],16,FALSE)</f>
        <v>resiliencia</v>
      </c>
      <c r="O1055">
        <f>VLOOKUP(CuentosContados[[#This Row],[Column1]],CuentosIndexados[],17,FALSE)</f>
        <v>0</v>
      </c>
      <c r="P1055">
        <f>VLOOKUP(CuentosContados[[#This Row],[Column1]],CuentosIndexados[],18,FALSE)</f>
        <v>0</v>
      </c>
      <c r="Q1055">
        <f>VLOOKUP(CuentosContados[[#This Row],[Column1]],CuentosIndexados[],19,FALSE)</f>
        <v>0</v>
      </c>
      <c r="R1055" t="str">
        <f>VLOOKUP(CuentosContados[[#This Row],[Column1]],CuentosIndexados[],20,FALSE)</f>
        <v>certeza</v>
      </c>
      <c r="S1055" t="str">
        <f>VLOOKUP(CuentosContados[[#This Row],[Column1]],CuentosIndexados[],21,FALSE)</f>
        <v>fortaleza</v>
      </c>
      <c r="T1055">
        <f>VLOOKUP(CuentosContados[[#This Row],[Column1]],CuentosIndexados[],22,FALSE)</f>
        <v>0</v>
      </c>
      <c r="U1055">
        <f>VLOOKUP(CuentosContados[[#This Row],[Column1]],CuentosIndexados[],23,FALSE)</f>
        <v>0</v>
      </c>
      <c r="V1055">
        <f>VLOOKUP(CuentosContados[[#This Row],[Column1]],CuentosIndexados[],24,FALSE)</f>
        <v>0</v>
      </c>
      <c r="W1055">
        <f>VLOOKUP(CuentosContados[[#This Row],[Column1]],CuentosIndexados[],25,FALSE)</f>
        <v>0</v>
      </c>
      <c r="X1055">
        <f>VLOOKUP(CuentosContados[[#This Row],[Column1]],CuentosIndexados[],26,FALSE)</f>
        <v>0</v>
      </c>
      <c r="Y1055">
        <f>VLOOKUP(CuentosContados[[#This Row],[Column1]],CuentosIndexados[],27,FALSE)</f>
        <v>0</v>
      </c>
      <c r="Z1055">
        <f>VLOOKUP(CuentosContados[[#This Row],[Column1]],CuentosIndexados[],28,FALSE)</f>
        <v>0</v>
      </c>
      <c r="AA1055">
        <f>VLOOKUP(CuentosContados[[#This Row],[Column1]],CuentosIndexados[],29,FALSE)</f>
        <v>0</v>
      </c>
      <c r="AB1055">
        <f>VLOOKUP(CuentosContados[[#This Row],[Column1]],CuentosIndexados[],30,FALSE)</f>
        <v>0</v>
      </c>
      <c r="AC1055">
        <f>VLOOKUP(CuentosContados[[#This Row],[Column1]],CuentosIndexados[],31,FALSE)</f>
        <v>0</v>
      </c>
      <c r="AD1055">
        <f>VLOOKUP(CuentosContados[[#This Row],[Column1]],CuentosIndexados[],32,FALSE)</f>
        <v>0</v>
      </c>
      <c r="AE1055">
        <f>VLOOKUP(CuentosContados[[#This Row],[Column1]],CuentosIndexados[],33,FALSE)</f>
        <v>0</v>
      </c>
      <c r="AF1055">
        <f>VLOOKUP(CuentosContados[[#This Row],[Column1]],CuentosIndexados[],34,FALSE)</f>
        <v>0</v>
      </c>
      <c r="AG1055">
        <f>VLOOKUP(CuentosContados[[#This Row],[Column1]],CuentosIndexados[],35,FALSE)</f>
        <v>0</v>
      </c>
      <c r="AH1055">
        <f>VLOOKUP(CuentosContados[[#This Row],[Column1]],CuentosIndexados[],36,FALSE)</f>
        <v>0</v>
      </c>
      <c r="AI1055">
        <f>VLOOKUP(CuentosContados[[#This Row],[Column1]],CuentosIndexados[],37,FALSE)</f>
        <v>0</v>
      </c>
      <c r="AJ1055">
        <f>VLOOKUP(CuentosContados[[#This Row],[Column1]],CuentosIndexados[],38,FALSE)</f>
        <v>0</v>
      </c>
      <c r="AK1055">
        <f>VLOOKUP(CuentosContados[[#This Row],[Column1]],CuentosIndexados[],39,FALSE)</f>
        <v>0</v>
      </c>
    </row>
    <row r="1056" spans="1:37" x14ac:dyDescent="0.25">
      <c r="A1056" t="s">
        <v>176</v>
      </c>
      <c r="B1056">
        <f>VLOOKUP(CuentosContados[[#This Row],[Column1]],CuentosIndexados[],3,FALSE)</f>
        <v>0</v>
      </c>
      <c r="C1056">
        <f>VLOOKUP(CuentosContados[[#This Row],[Column1]],CuentosIndexados[],5,FALSE)</f>
        <v>0</v>
      </c>
      <c r="D1056">
        <f>VLOOKUP(CuentosContados[[#This Row],[Column1]],CuentosIndexados[],6,FALSE)</f>
        <v>0</v>
      </c>
      <c r="E1056">
        <f>VLOOKUP(CuentosContados[[#This Row],[Column1]],CuentosIndexados[],7,FALSE)</f>
        <v>0</v>
      </c>
      <c r="F1056" t="str">
        <f>VLOOKUP(CuentosContados[[#This Row],[Column1]],CuentosIndexados[],8,FALSE)</f>
        <v>deseo</v>
      </c>
      <c r="G1056">
        <f>VLOOKUP(CuentosContados[[#This Row],[Column1]],CuentosIndexados[],9,FALSE)</f>
        <v>0</v>
      </c>
      <c r="H1056" t="str">
        <f>VLOOKUP(CuentosContados[[#This Row],[Column1]],CuentosIndexados[],10,FALSE)</f>
        <v>entusiasmo</v>
      </c>
      <c r="I1056">
        <f>VLOOKUP(CuentosContados[[#This Row],[Column1]],CuentosIndexados[],11,FALSE)</f>
        <v>0</v>
      </c>
      <c r="J1056" t="str">
        <f>VLOOKUP(CuentosContados[[#This Row],[Column1]],CuentosIndexados[],12,FALSE)</f>
        <v>trabajo</v>
      </c>
      <c r="K1056">
        <f>VLOOKUP(CuentosContados[[#This Row],[Column1]],CuentosIndexados[],13,FALSE)</f>
        <v>0</v>
      </c>
      <c r="L1056">
        <f>VLOOKUP(CuentosContados[[#This Row],[Column1]],CuentosIndexados[],14,FALSE)</f>
        <v>0</v>
      </c>
      <c r="M1056">
        <f>VLOOKUP(CuentosContados[[#This Row],[Column1]],CuentosIndexados[],15,FALSE)</f>
        <v>0</v>
      </c>
      <c r="N1056" t="str">
        <f>VLOOKUP(CuentosContados[[#This Row],[Column1]],CuentosIndexados[],16,FALSE)</f>
        <v>resiliencia</v>
      </c>
      <c r="O1056">
        <f>VLOOKUP(CuentosContados[[#This Row],[Column1]],CuentosIndexados[],17,FALSE)</f>
        <v>0</v>
      </c>
      <c r="P1056">
        <f>VLOOKUP(CuentosContados[[#This Row],[Column1]],CuentosIndexados[],18,FALSE)</f>
        <v>0</v>
      </c>
      <c r="Q1056">
        <f>VLOOKUP(CuentosContados[[#This Row],[Column1]],CuentosIndexados[],19,FALSE)</f>
        <v>0</v>
      </c>
      <c r="R1056" t="str">
        <f>VLOOKUP(CuentosContados[[#This Row],[Column1]],CuentosIndexados[],20,FALSE)</f>
        <v>certeza</v>
      </c>
      <c r="S1056" t="str">
        <f>VLOOKUP(CuentosContados[[#This Row],[Column1]],CuentosIndexados[],21,FALSE)</f>
        <v>fortaleza</v>
      </c>
      <c r="T1056">
        <f>VLOOKUP(CuentosContados[[#This Row],[Column1]],CuentosIndexados[],22,FALSE)</f>
        <v>0</v>
      </c>
      <c r="U1056">
        <f>VLOOKUP(CuentosContados[[#This Row],[Column1]],CuentosIndexados[],23,FALSE)</f>
        <v>0</v>
      </c>
      <c r="V1056">
        <f>VLOOKUP(CuentosContados[[#This Row],[Column1]],CuentosIndexados[],24,FALSE)</f>
        <v>0</v>
      </c>
      <c r="W1056">
        <f>VLOOKUP(CuentosContados[[#This Row],[Column1]],CuentosIndexados[],25,FALSE)</f>
        <v>0</v>
      </c>
      <c r="X1056">
        <f>VLOOKUP(CuentosContados[[#This Row],[Column1]],CuentosIndexados[],26,FALSE)</f>
        <v>0</v>
      </c>
      <c r="Y1056">
        <f>VLOOKUP(CuentosContados[[#This Row],[Column1]],CuentosIndexados[],27,FALSE)</f>
        <v>0</v>
      </c>
      <c r="Z1056">
        <f>VLOOKUP(CuentosContados[[#This Row],[Column1]],CuentosIndexados[],28,FALSE)</f>
        <v>0</v>
      </c>
      <c r="AA1056">
        <f>VLOOKUP(CuentosContados[[#This Row],[Column1]],CuentosIndexados[],29,FALSE)</f>
        <v>0</v>
      </c>
      <c r="AB1056">
        <f>VLOOKUP(CuentosContados[[#This Row],[Column1]],CuentosIndexados[],30,FALSE)</f>
        <v>0</v>
      </c>
      <c r="AC1056">
        <f>VLOOKUP(CuentosContados[[#This Row],[Column1]],CuentosIndexados[],31,FALSE)</f>
        <v>0</v>
      </c>
      <c r="AD1056">
        <f>VLOOKUP(CuentosContados[[#This Row],[Column1]],CuentosIndexados[],32,FALSE)</f>
        <v>0</v>
      </c>
      <c r="AE1056">
        <f>VLOOKUP(CuentosContados[[#This Row],[Column1]],CuentosIndexados[],33,FALSE)</f>
        <v>0</v>
      </c>
      <c r="AF1056">
        <f>VLOOKUP(CuentosContados[[#This Row],[Column1]],CuentosIndexados[],34,FALSE)</f>
        <v>0</v>
      </c>
      <c r="AG1056">
        <f>VLOOKUP(CuentosContados[[#This Row],[Column1]],CuentosIndexados[],35,FALSE)</f>
        <v>0</v>
      </c>
      <c r="AH1056">
        <f>VLOOKUP(CuentosContados[[#This Row],[Column1]],CuentosIndexados[],36,FALSE)</f>
        <v>0</v>
      </c>
      <c r="AI1056">
        <f>VLOOKUP(CuentosContados[[#This Row],[Column1]],CuentosIndexados[],37,FALSE)</f>
        <v>0</v>
      </c>
      <c r="AJ1056">
        <f>VLOOKUP(CuentosContados[[#This Row],[Column1]],CuentosIndexados[],38,FALSE)</f>
        <v>0</v>
      </c>
      <c r="AK1056">
        <f>VLOOKUP(CuentosContados[[#This Row],[Column1]],CuentosIndexados[],39,FALSE)</f>
        <v>0</v>
      </c>
    </row>
    <row r="1057" spans="1:37" x14ac:dyDescent="0.25">
      <c r="A1057" t="s">
        <v>176</v>
      </c>
      <c r="B1057">
        <f>VLOOKUP(CuentosContados[[#This Row],[Column1]],CuentosIndexados[],3,FALSE)</f>
        <v>0</v>
      </c>
      <c r="C1057">
        <f>VLOOKUP(CuentosContados[[#This Row],[Column1]],CuentosIndexados[],5,FALSE)</f>
        <v>0</v>
      </c>
      <c r="D1057">
        <f>VLOOKUP(CuentosContados[[#This Row],[Column1]],CuentosIndexados[],6,FALSE)</f>
        <v>0</v>
      </c>
      <c r="E1057">
        <f>VLOOKUP(CuentosContados[[#This Row],[Column1]],CuentosIndexados[],7,FALSE)</f>
        <v>0</v>
      </c>
      <c r="F1057" t="str">
        <f>VLOOKUP(CuentosContados[[#This Row],[Column1]],CuentosIndexados[],8,FALSE)</f>
        <v>deseo</v>
      </c>
      <c r="G1057">
        <f>VLOOKUP(CuentosContados[[#This Row],[Column1]],CuentosIndexados[],9,FALSE)</f>
        <v>0</v>
      </c>
      <c r="H1057" t="str">
        <f>VLOOKUP(CuentosContados[[#This Row],[Column1]],CuentosIndexados[],10,FALSE)</f>
        <v>entusiasmo</v>
      </c>
      <c r="I1057">
        <f>VLOOKUP(CuentosContados[[#This Row],[Column1]],CuentosIndexados[],11,FALSE)</f>
        <v>0</v>
      </c>
      <c r="J1057" t="str">
        <f>VLOOKUP(CuentosContados[[#This Row],[Column1]],CuentosIndexados[],12,FALSE)</f>
        <v>trabajo</v>
      </c>
      <c r="K1057">
        <f>VLOOKUP(CuentosContados[[#This Row],[Column1]],CuentosIndexados[],13,FALSE)</f>
        <v>0</v>
      </c>
      <c r="L1057">
        <f>VLOOKUP(CuentosContados[[#This Row],[Column1]],CuentosIndexados[],14,FALSE)</f>
        <v>0</v>
      </c>
      <c r="M1057">
        <f>VLOOKUP(CuentosContados[[#This Row],[Column1]],CuentosIndexados[],15,FALSE)</f>
        <v>0</v>
      </c>
      <c r="N1057" t="str">
        <f>VLOOKUP(CuentosContados[[#This Row],[Column1]],CuentosIndexados[],16,FALSE)</f>
        <v>resiliencia</v>
      </c>
      <c r="O1057">
        <f>VLOOKUP(CuentosContados[[#This Row],[Column1]],CuentosIndexados[],17,FALSE)</f>
        <v>0</v>
      </c>
      <c r="P1057">
        <f>VLOOKUP(CuentosContados[[#This Row],[Column1]],CuentosIndexados[],18,FALSE)</f>
        <v>0</v>
      </c>
      <c r="Q1057">
        <f>VLOOKUP(CuentosContados[[#This Row],[Column1]],CuentosIndexados[],19,FALSE)</f>
        <v>0</v>
      </c>
      <c r="R1057" t="str">
        <f>VLOOKUP(CuentosContados[[#This Row],[Column1]],CuentosIndexados[],20,FALSE)</f>
        <v>certeza</v>
      </c>
      <c r="S1057" t="str">
        <f>VLOOKUP(CuentosContados[[#This Row],[Column1]],CuentosIndexados[],21,FALSE)</f>
        <v>fortaleza</v>
      </c>
      <c r="T1057">
        <f>VLOOKUP(CuentosContados[[#This Row],[Column1]],CuentosIndexados[],22,FALSE)</f>
        <v>0</v>
      </c>
      <c r="U1057">
        <f>VLOOKUP(CuentosContados[[#This Row],[Column1]],CuentosIndexados[],23,FALSE)</f>
        <v>0</v>
      </c>
      <c r="V1057">
        <f>VLOOKUP(CuentosContados[[#This Row],[Column1]],CuentosIndexados[],24,FALSE)</f>
        <v>0</v>
      </c>
      <c r="W1057">
        <f>VLOOKUP(CuentosContados[[#This Row],[Column1]],CuentosIndexados[],25,FALSE)</f>
        <v>0</v>
      </c>
      <c r="X1057">
        <f>VLOOKUP(CuentosContados[[#This Row],[Column1]],CuentosIndexados[],26,FALSE)</f>
        <v>0</v>
      </c>
      <c r="Y1057">
        <f>VLOOKUP(CuentosContados[[#This Row],[Column1]],CuentosIndexados[],27,FALSE)</f>
        <v>0</v>
      </c>
      <c r="Z1057">
        <f>VLOOKUP(CuentosContados[[#This Row],[Column1]],CuentosIndexados[],28,FALSE)</f>
        <v>0</v>
      </c>
      <c r="AA1057">
        <f>VLOOKUP(CuentosContados[[#This Row],[Column1]],CuentosIndexados[],29,FALSE)</f>
        <v>0</v>
      </c>
      <c r="AB1057">
        <f>VLOOKUP(CuentosContados[[#This Row],[Column1]],CuentosIndexados[],30,FALSE)</f>
        <v>0</v>
      </c>
      <c r="AC1057">
        <f>VLOOKUP(CuentosContados[[#This Row],[Column1]],CuentosIndexados[],31,FALSE)</f>
        <v>0</v>
      </c>
      <c r="AD1057">
        <f>VLOOKUP(CuentosContados[[#This Row],[Column1]],CuentosIndexados[],32,FALSE)</f>
        <v>0</v>
      </c>
      <c r="AE1057">
        <f>VLOOKUP(CuentosContados[[#This Row],[Column1]],CuentosIndexados[],33,FALSE)</f>
        <v>0</v>
      </c>
      <c r="AF1057">
        <f>VLOOKUP(CuentosContados[[#This Row],[Column1]],CuentosIndexados[],34,FALSE)</f>
        <v>0</v>
      </c>
      <c r="AG1057">
        <f>VLOOKUP(CuentosContados[[#This Row],[Column1]],CuentosIndexados[],35,FALSE)</f>
        <v>0</v>
      </c>
      <c r="AH1057">
        <f>VLOOKUP(CuentosContados[[#This Row],[Column1]],CuentosIndexados[],36,FALSE)</f>
        <v>0</v>
      </c>
      <c r="AI1057">
        <f>VLOOKUP(CuentosContados[[#This Row],[Column1]],CuentosIndexados[],37,FALSE)</f>
        <v>0</v>
      </c>
      <c r="AJ1057">
        <f>VLOOKUP(CuentosContados[[#This Row],[Column1]],CuentosIndexados[],38,FALSE)</f>
        <v>0</v>
      </c>
      <c r="AK1057">
        <f>VLOOKUP(CuentosContados[[#This Row],[Column1]],CuentosIndexados[],39,FALSE)</f>
        <v>0</v>
      </c>
    </row>
    <row r="1058" spans="1:37" x14ac:dyDescent="0.25">
      <c r="A1058" t="s">
        <v>176</v>
      </c>
      <c r="B1058">
        <f>VLOOKUP(CuentosContados[[#This Row],[Column1]],CuentosIndexados[],3,FALSE)</f>
        <v>0</v>
      </c>
      <c r="C1058">
        <f>VLOOKUP(CuentosContados[[#This Row],[Column1]],CuentosIndexados[],5,FALSE)</f>
        <v>0</v>
      </c>
      <c r="D1058">
        <f>VLOOKUP(CuentosContados[[#This Row],[Column1]],CuentosIndexados[],6,FALSE)</f>
        <v>0</v>
      </c>
      <c r="E1058">
        <f>VLOOKUP(CuentosContados[[#This Row],[Column1]],CuentosIndexados[],7,FALSE)</f>
        <v>0</v>
      </c>
      <c r="F1058" t="str">
        <f>VLOOKUP(CuentosContados[[#This Row],[Column1]],CuentosIndexados[],8,FALSE)</f>
        <v>deseo</v>
      </c>
      <c r="G1058">
        <f>VLOOKUP(CuentosContados[[#This Row],[Column1]],CuentosIndexados[],9,FALSE)</f>
        <v>0</v>
      </c>
      <c r="H1058" t="str">
        <f>VLOOKUP(CuentosContados[[#This Row],[Column1]],CuentosIndexados[],10,FALSE)</f>
        <v>entusiasmo</v>
      </c>
      <c r="I1058">
        <f>VLOOKUP(CuentosContados[[#This Row],[Column1]],CuentosIndexados[],11,FALSE)</f>
        <v>0</v>
      </c>
      <c r="J1058" t="str">
        <f>VLOOKUP(CuentosContados[[#This Row],[Column1]],CuentosIndexados[],12,FALSE)</f>
        <v>trabajo</v>
      </c>
      <c r="K1058">
        <f>VLOOKUP(CuentosContados[[#This Row],[Column1]],CuentosIndexados[],13,FALSE)</f>
        <v>0</v>
      </c>
      <c r="L1058">
        <f>VLOOKUP(CuentosContados[[#This Row],[Column1]],CuentosIndexados[],14,FALSE)</f>
        <v>0</v>
      </c>
      <c r="M1058">
        <f>VLOOKUP(CuentosContados[[#This Row],[Column1]],CuentosIndexados[],15,FALSE)</f>
        <v>0</v>
      </c>
      <c r="N1058" t="str">
        <f>VLOOKUP(CuentosContados[[#This Row],[Column1]],CuentosIndexados[],16,FALSE)</f>
        <v>resiliencia</v>
      </c>
      <c r="O1058">
        <f>VLOOKUP(CuentosContados[[#This Row],[Column1]],CuentosIndexados[],17,FALSE)</f>
        <v>0</v>
      </c>
      <c r="P1058">
        <f>VLOOKUP(CuentosContados[[#This Row],[Column1]],CuentosIndexados[],18,FALSE)</f>
        <v>0</v>
      </c>
      <c r="Q1058">
        <f>VLOOKUP(CuentosContados[[#This Row],[Column1]],CuentosIndexados[],19,FALSE)</f>
        <v>0</v>
      </c>
      <c r="R1058" t="str">
        <f>VLOOKUP(CuentosContados[[#This Row],[Column1]],CuentosIndexados[],20,FALSE)</f>
        <v>certeza</v>
      </c>
      <c r="S1058" t="str">
        <f>VLOOKUP(CuentosContados[[#This Row],[Column1]],CuentosIndexados[],21,FALSE)</f>
        <v>fortaleza</v>
      </c>
      <c r="T1058">
        <f>VLOOKUP(CuentosContados[[#This Row],[Column1]],CuentosIndexados[],22,FALSE)</f>
        <v>0</v>
      </c>
      <c r="U1058">
        <f>VLOOKUP(CuentosContados[[#This Row],[Column1]],CuentosIndexados[],23,FALSE)</f>
        <v>0</v>
      </c>
      <c r="V1058">
        <f>VLOOKUP(CuentosContados[[#This Row],[Column1]],CuentosIndexados[],24,FALSE)</f>
        <v>0</v>
      </c>
      <c r="W1058">
        <f>VLOOKUP(CuentosContados[[#This Row],[Column1]],CuentosIndexados[],25,FALSE)</f>
        <v>0</v>
      </c>
      <c r="X1058">
        <f>VLOOKUP(CuentosContados[[#This Row],[Column1]],CuentosIndexados[],26,FALSE)</f>
        <v>0</v>
      </c>
      <c r="Y1058">
        <f>VLOOKUP(CuentosContados[[#This Row],[Column1]],CuentosIndexados[],27,FALSE)</f>
        <v>0</v>
      </c>
      <c r="Z1058">
        <f>VLOOKUP(CuentosContados[[#This Row],[Column1]],CuentosIndexados[],28,FALSE)</f>
        <v>0</v>
      </c>
      <c r="AA1058">
        <f>VLOOKUP(CuentosContados[[#This Row],[Column1]],CuentosIndexados[],29,FALSE)</f>
        <v>0</v>
      </c>
      <c r="AB1058">
        <f>VLOOKUP(CuentosContados[[#This Row],[Column1]],CuentosIndexados[],30,FALSE)</f>
        <v>0</v>
      </c>
      <c r="AC1058">
        <f>VLOOKUP(CuentosContados[[#This Row],[Column1]],CuentosIndexados[],31,FALSE)</f>
        <v>0</v>
      </c>
      <c r="AD1058">
        <f>VLOOKUP(CuentosContados[[#This Row],[Column1]],CuentosIndexados[],32,FALSE)</f>
        <v>0</v>
      </c>
      <c r="AE1058">
        <f>VLOOKUP(CuentosContados[[#This Row],[Column1]],CuentosIndexados[],33,FALSE)</f>
        <v>0</v>
      </c>
      <c r="AF1058">
        <f>VLOOKUP(CuentosContados[[#This Row],[Column1]],CuentosIndexados[],34,FALSE)</f>
        <v>0</v>
      </c>
      <c r="AG1058">
        <f>VLOOKUP(CuentosContados[[#This Row],[Column1]],CuentosIndexados[],35,FALSE)</f>
        <v>0</v>
      </c>
      <c r="AH1058">
        <f>VLOOKUP(CuentosContados[[#This Row],[Column1]],CuentosIndexados[],36,FALSE)</f>
        <v>0</v>
      </c>
      <c r="AI1058">
        <f>VLOOKUP(CuentosContados[[#This Row],[Column1]],CuentosIndexados[],37,FALSE)</f>
        <v>0</v>
      </c>
      <c r="AJ1058">
        <f>VLOOKUP(CuentosContados[[#This Row],[Column1]],CuentosIndexados[],38,FALSE)</f>
        <v>0</v>
      </c>
      <c r="AK1058">
        <f>VLOOKUP(CuentosContados[[#This Row],[Column1]],CuentosIndexados[],39,FALSE)</f>
        <v>0</v>
      </c>
    </row>
    <row r="1059" spans="1:37" x14ac:dyDescent="0.25">
      <c r="A1059" t="s">
        <v>176</v>
      </c>
      <c r="B1059">
        <f>VLOOKUP(CuentosContados[[#This Row],[Column1]],CuentosIndexados[],3,FALSE)</f>
        <v>0</v>
      </c>
      <c r="C1059">
        <f>VLOOKUP(CuentosContados[[#This Row],[Column1]],CuentosIndexados[],5,FALSE)</f>
        <v>0</v>
      </c>
      <c r="D1059">
        <f>VLOOKUP(CuentosContados[[#This Row],[Column1]],CuentosIndexados[],6,FALSE)</f>
        <v>0</v>
      </c>
      <c r="E1059">
        <f>VLOOKUP(CuentosContados[[#This Row],[Column1]],CuentosIndexados[],7,FALSE)</f>
        <v>0</v>
      </c>
      <c r="F1059" t="str">
        <f>VLOOKUP(CuentosContados[[#This Row],[Column1]],CuentosIndexados[],8,FALSE)</f>
        <v>deseo</v>
      </c>
      <c r="G1059">
        <f>VLOOKUP(CuentosContados[[#This Row],[Column1]],CuentosIndexados[],9,FALSE)</f>
        <v>0</v>
      </c>
      <c r="H1059" t="str">
        <f>VLOOKUP(CuentosContados[[#This Row],[Column1]],CuentosIndexados[],10,FALSE)</f>
        <v>entusiasmo</v>
      </c>
      <c r="I1059">
        <f>VLOOKUP(CuentosContados[[#This Row],[Column1]],CuentosIndexados[],11,FALSE)</f>
        <v>0</v>
      </c>
      <c r="J1059" t="str">
        <f>VLOOKUP(CuentosContados[[#This Row],[Column1]],CuentosIndexados[],12,FALSE)</f>
        <v>trabajo</v>
      </c>
      <c r="K1059">
        <f>VLOOKUP(CuentosContados[[#This Row],[Column1]],CuentosIndexados[],13,FALSE)</f>
        <v>0</v>
      </c>
      <c r="L1059">
        <f>VLOOKUP(CuentosContados[[#This Row],[Column1]],CuentosIndexados[],14,FALSE)</f>
        <v>0</v>
      </c>
      <c r="M1059">
        <f>VLOOKUP(CuentosContados[[#This Row],[Column1]],CuentosIndexados[],15,FALSE)</f>
        <v>0</v>
      </c>
      <c r="N1059" t="str">
        <f>VLOOKUP(CuentosContados[[#This Row],[Column1]],CuentosIndexados[],16,FALSE)</f>
        <v>resiliencia</v>
      </c>
      <c r="O1059">
        <f>VLOOKUP(CuentosContados[[#This Row],[Column1]],CuentosIndexados[],17,FALSE)</f>
        <v>0</v>
      </c>
      <c r="P1059">
        <f>VLOOKUP(CuentosContados[[#This Row],[Column1]],CuentosIndexados[],18,FALSE)</f>
        <v>0</v>
      </c>
      <c r="Q1059">
        <f>VLOOKUP(CuentosContados[[#This Row],[Column1]],CuentosIndexados[],19,FALSE)</f>
        <v>0</v>
      </c>
      <c r="R1059" t="str">
        <f>VLOOKUP(CuentosContados[[#This Row],[Column1]],CuentosIndexados[],20,FALSE)</f>
        <v>certeza</v>
      </c>
      <c r="S1059" t="str">
        <f>VLOOKUP(CuentosContados[[#This Row],[Column1]],CuentosIndexados[],21,FALSE)</f>
        <v>fortaleza</v>
      </c>
      <c r="T1059">
        <f>VLOOKUP(CuentosContados[[#This Row],[Column1]],CuentosIndexados[],22,FALSE)</f>
        <v>0</v>
      </c>
      <c r="U1059">
        <f>VLOOKUP(CuentosContados[[#This Row],[Column1]],CuentosIndexados[],23,FALSE)</f>
        <v>0</v>
      </c>
      <c r="V1059">
        <f>VLOOKUP(CuentosContados[[#This Row],[Column1]],CuentosIndexados[],24,FALSE)</f>
        <v>0</v>
      </c>
      <c r="W1059">
        <f>VLOOKUP(CuentosContados[[#This Row],[Column1]],CuentosIndexados[],25,FALSE)</f>
        <v>0</v>
      </c>
      <c r="X1059">
        <f>VLOOKUP(CuentosContados[[#This Row],[Column1]],CuentosIndexados[],26,FALSE)</f>
        <v>0</v>
      </c>
      <c r="Y1059">
        <f>VLOOKUP(CuentosContados[[#This Row],[Column1]],CuentosIndexados[],27,FALSE)</f>
        <v>0</v>
      </c>
      <c r="Z1059">
        <f>VLOOKUP(CuentosContados[[#This Row],[Column1]],CuentosIndexados[],28,FALSE)</f>
        <v>0</v>
      </c>
      <c r="AA1059">
        <f>VLOOKUP(CuentosContados[[#This Row],[Column1]],CuentosIndexados[],29,FALSE)</f>
        <v>0</v>
      </c>
      <c r="AB1059">
        <f>VLOOKUP(CuentosContados[[#This Row],[Column1]],CuentosIndexados[],30,FALSE)</f>
        <v>0</v>
      </c>
      <c r="AC1059">
        <f>VLOOKUP(CuentosContados[[#This Row],[Column1]],CuentosIndexados[],31,FALSE)</f>
        <v>0</v>
      </c>
      <c r="AD1059">
        <f>VLOOKUP(CuentosContados[[#This Row],[Column1]],CuentosIndexados[],32,FALSE)</f>
        <v>0</v>
      </c>
      <c r="AE1059">
        <f>VLOOKUP(CuentosContados[[#This Row],[Column1]],CuentosIndexados[],33,FALSE)</f>
        <v>0</v>
      </c>
      <c r="AF1059">
        <f>VLOOKUP(CuentosContados[[#This Row],[Column1]],CuentosIndexados[],34,FALSE)</f>
        <v>0</v>
      </c>
      <c r="AG1059">
        <f>VLOOKUP(CuentosContados[[#This Row],[Column1]],CuentosIndexados[],35,FALSE)</f>
        <v>0</v>
      </c>
      <c r="AH1059">
        <f>VLOOKUP(CuentosContados[[#This Row],[Column1]],CuentosIndexados[],36,FALSE)</f>
        <v>0</v>
      </c>
      <c r="AI1059">
        <f>VLOOKUP(CuentosContados[[#This Row],[Column1]],CuentosIndexados[],37,FALSE)</f>
        <v>0</v>
      </c>
      <c r="AJ1059">
        <f>VLOOKUP(CuentosContados[[#This Row],[Column1]],CuentosIndexados[],38,FALSE)</f>
        <v>0</v>
      </c>
      <c r="AK1059">
        <f>VLOOKUP(CuentosContados[[#This Row],[Column1]],CuentosIndexados[],39,FALSE)</f>
        <v>0</v>
      </c>
    </row>
    <row r="1060" spans="1:37" x14ac:dyDescent="0.25">
      <c r="A1060" t="s">
        <v>176</v>
      </c>
      <c r="B1060">
        <f>VLOOKUP(CuentosContados[[#This Row],[Column1]],CuentosIndexados[],3,FALSE)</f>
        <v>0</v>
      </c>
      <c r="C1060">
        <f>VLOOKUP(CuentosContados[[#This Row],[Column1]],CuentosIndexados[],5,FALSE)</f>
        <v>0</v>
      </c>
      <c r="D1060">
        <f>VLOOKUP(CuentosContados[[#This Row],[Column1]],CuentosIndexados[],6,FALSE)</f>
        <v>0</v>
      </c>
      <c r="E1060">
        <f>VLOOKUP(CuentosContados[[#This Row],[Column1]],CuentosIndexados[],7,FALSE)</f>
        <v>0</v>
      </c>
      <c r="F1060" t="str">
        <f>VLOOKUP(CuentosContados[[#This Row],[Column1]],CuentosIndexados[],8,FALSE)</f>
        <v>deseo</v>
      </c>
      <c r="G1060">
        <f>VLOOKUP(CuentosContados[[#This Row],[Column1]],CuentosIndexados[],9,FALSE)</f>
        <v>0</v>
      </c>
      <c r="H1060" t="str">
        <f>VLOOKUP(CuentosContados[[#This Row],[Column1]],CuentosIndexados[],10,FALSE)</f>
        <v>entusiasmo</v>
      </c>
      <c r="I1060">
        <f>VLOOKUP(CuentosContados[[#This Row],[Column1]],CuentosIndexados[],11,FALSE)</f>
        <v>0</v>
      </c>
      <c r="J1060" t="str">
        <f>VLOOKUP(CuentosContados[[#This Row],[Column1]],CuentosIndexados[],12,FALSE)</f>
        <v>trabajo</v>
      </c>
      <c r="K1060">
        <f>VLOOKUP(CuentosContados[[#This Row],[Column1]],CuentosIndexados[],13,FALSE)</f>
        <v>0</v>
      </c>
      <c r="L1060">
        <f>VLOOKUP(CuentosContados[[#This Row],[Column1]],CuentosIndexados[],14,FALSE)</f>
        <v>0</v>
      </c>
      <c r="M1060">
        <f>VLOOKUP(CuentosContados[[#This Row],[Column1]],CuentosIndexados[],15,FALSE)</f>
        <v>0</v>
      </c>
      <c r="N1060" t="str">
        <f>VLOOKUP(CuentosContados[[#This Row],[Column1]],CuentosIndexados[],16,FALSE)</f>
        <v>resiliencia</v>
      </c>
      <c r="O1060">
        <f>VLOOKUP(CuentosContados[[#This Row],[Column1]],CuentosIndexados[],17,FALSE)</f>
        <v>0</v>
      </c>
      <c r="P1060">
        <f>VLOOKUP(CuentosContados[[#This Row],[Column1]],CuentosIndexados[],18,FALSE)</f>
        <v>0</v>
      </c>
      <c r="Q1060">
        <f>VLOOKUP(CuentosContados[[#This Row],[Column1]],CuentosIndexados[],19,FALSE)</f>
        <v>0</v>
      </c>
      <c r="R1060" t="str">
        <f>VLOOKUP(CuentosContados[[#This Row],[Column1]],CuentosIndexados[],20,FALSE)</f>
        <v>certeza</v>
      </c>
      <c r="S1060" t="str">
        <f>VLOOKUP(CuentosContados[[#This Row],[Column1]],CuentosIndexados[],21,FALSE)</f>
        <v>fortaleza</v>
      </c>
      <c r="T1060">
        <f>VLOOKUP(CuentosContados[[#This Row],[Column1]],CuentosIndexados[],22,FALSE)</f>
        <v>0</v>
      </c>
      <c r="U1060">
        <f>VLOOKUP(CuentosContados[[#This Row],[Column1]],CuentosIndexados[],23,FALSE)</f>
        <v>0</v>
      </c>
      <c r="V1060">
        <f>VLOOKUP(CuentosContados[[#This Row],[Column1]],CuentosIndexados[],24,FALSE)</f>
        <v>0</v>
      </c>
      <c r="W1060">
        <f>VLOOKUP(CuentosContados[[#This Row],[Column1]],CuentosIndexados[],25,FALSE)</f>
        <v>0</v>
      </c>
      <c r="X1060">
        <f>VLOOKUP(CuentosContados[[#This Row],[Column1]],CuentosIndexados[],26,FALSE)</f>
        <v>0</v>
      </c>
      <c r="Y1060">
        <f>VLOOKUP(CuentosContados[[#This Row],[Column1]],CuentosIndexados[],27,FALSE)</f>
        <v>0</v>
      </c>
      <c r="Z1060">
        <f>VLOOKUP(CuentosContados[[#This Row],[Column1]],CuentosIndexados[],28,FALSE)</f>
        <v>0</v>
      </c>
      <c r="AA1060">
        <f>VLOOKUP(CuentosContados[[#This Row],[Column1]],CuentosIndexados[],29,FALSE)</f>
        <v>0</v>
      </c>
      <c r="AB1060">
        <f>VLOOKUP(CuentosContados[[#This Row],[Column1]],CuentosIndexados[],30,FALSE)</f>
        <v>0</v>
      </c>
      <c r="AC1060">
        <f>VLOOKUP(CuentosContados[[#This Row],[Column1]],CuentosIndexados[],31,FALSE)</f>
        <v>0</v>
      </c>
      <c r="AD1060">
        <f>VLOOKUP(CuentosContados[[#This Row],[Column1]],CuentosIndexados[],32,FALSE)</f>
        <v>0</v>
      </c>
      <c r="AE1060">
        <f>VLOOKUP(CuentosContados[[#This Row],[Column1]],CuentosIndexados[],33,FALSE)</f>
        <v>0</v>
      </c>
      <c r="AF1060">
        <f>VLOOKUP(CuentosContados[[#This Row],[Column1]],CuentosIndexados[],34,FALSE)</f>
        <v>0</v>
      </c>
      <c r="AG1060">
        <f>VLOOKUP(CuentosContados[[#This Row],[Column1]],CuentosIndexados[],35,FALSE)</f>
        <v>0</v>
      </c>
      <c r="AH1060">
        <f>VLOOKUP(CuentosContados[[#This Row],[Column1]],CuentosIndexados[],36,FALSE)</f>
        <v>0</v>
      </c>
      <c r="AI1060">
        <f>VLOOKUP(CuentosContados[[#This Row],[Column1]],CuentosIndexados[],37,FALSE)</f>
        <v>0</v>
      </c>
      <c r="AJ1060">
        <f>VLOOKUP(CuentosContados[[#This Row],[Column1]],CuentosIndexados[],38,FALSE)</f>
        <v>0</v>
      </c>
      <c r="AK1060">
        <f>VLOOKUP(CuentosContados[[#This Row],[Column1]],CuentosIndexados[],39,FALSE)</f>
        <v>0</v>
      </c>
    </row>
    <row r="1061" spans="1:37" x14ac:dyDescent="0.25">
      <c r="A1061" t="s">
        <v>176</v>
      </c>
      <c r="B1061">
        <f>VLOOKUP(CuentosContados[[#This Row],[Column1]],CuentosIndexados[],3,FALSE)</f>
        <v>0</v>
      </c>
      <c r="C1061">
        <f>VLOOKUP(CuentosContados[[#This Row],[Column1]],CuentosIndexados[],5,FALSE)</f>
        <v>0</v>
      </c>
      <c r="D1061">
        <f>VLOOKUP(CuentosContados[[#This Row],[Column1]],CuentosIndexados[],6,FALSE)</f>
        <v>0</v>
      </c>
      <c r="E1061">
        <f>VLOOKUP(CuentosContados[[#This Row],[Column1]],CuentosIndexados[],7,FALSE)</f>
        <v>0</v>
      </c>
      <c r="F1061" t="str">
        <f>VLOOKUP(CuentosContados[[#This Row],[Column1]],CuentosIndexados[],8,FALSE)</f>
        <v>deseo</v>
      </c>
      <c r="G1061">
        <f>VLOOKUP(CuentosContados[[#This Row],[Column1]],CuentosIndexados[],9,FALSE)</f>
        <v>0</v>
      </c>
      <c r="H1061" t="str">
        <f>VLOOKUP(CuentosContados[[#This Row],[Column1]],CuentosIndexados[],10,FALSE)</f>
        <v>entusiasmo</v>
      </c>
      <c r="I1061">
        <f>VLOOKUP(CuentosContados[[#This Row],[Column1]],CuentosIndexados[],11,FALSE)</f>
        <v>0</v>
      </c>
      <c r="J1061" t="str">
        <f>VLOOKUP(CuentosContados[[#This Row],[Column1]],CuentosIndexados[],12,FALSE)</f>
        <v>trabajo</v>
      </c>
      <c r="K1061">
        <f>VLOOKUP(CuentosContados[[#This Row],[Column1]],CuentosIndexados[],13,FALSE)</f>
        <v>0</v>
      </c>
      <c r="L1061">
        <f>VLOOKUP(CuentosContados[[#This Row],[Column1]],CuentosIndexados[],14,FALSE)</f>
        <v>0</v>
      </c>
      <c r="M1061">
        <f>VLOOKUP(CuentosContados[[#This Row],[Column1]],CuentosIndexados[],15,FALSE)</f>
        <v>0</v>
      </c>
      <c r="N1061" t="str">
        <f>VLOOKUP(CuentosContados[[#This Row],[Column1]],CuentosIndexados[],16,FALSE)</f>
        <v>resiliencia</v>
      </c>
      <c r="O1061">
        <f>VLOOKUP(CuentosContados[[#This Row],[Column1]],CuentosIndexados[],17,FALSE)</f>
        <v>0</v>
      </c>
      <c r="P1061">
        <f>VLOOKUP(CuentosContados[[#This Row],[Column1]],CuentosIndexados[],18,FALSE)</f>
        <v>0</v>
      </c>
      <c r="Q1061">
        <f>VLOOKUP(CuentosContados[[#This Row],[Column1]],CuentosIndexados[],19,FALSE)</f>
        <v>0</v>
      </c>
      <c r="R1061" t="str">
        <f>VLOOKUP(CuentosContados[[#This Row],[Column1]],CuentosIndexados[],20,FALSE)</f>
        <v>certeza</v>
      </c>
      <c r="S1061" t="str">
        <f>VLOOKUP(CuentosContados[[#This Row],[Column1]],CuentosIndexados[],21,FALSE)</f>
        <v>fortaleza</v>
      </c>
      <c r="T1061">
        <f>VLOOKUP(CuentosContados[[#This Row],[Column1]],CuentosIndexados[],22,FALSE)</f>
        <v>0</v>
      </c>
      <c r="U1061">
        <f>VLOOKUP(CuentosContados[[#This Row],[Column1]],CuentosIndexados[],23,FALSE)</f>
        <v>0</v>
      </c>
      <c r="V1061">
        <f>VLOOKUP(CuentosContados[[#This Row],[Column1]],CuentosIndexados[],24,FALSE)</f>
        <v>0</v>
      </c>
      <c r="W1061">
        <f>VLOOKUP(CuentosContados[[#This Row],[Column1]],CuentosIndexados[],25,FALSE)</f>
        <v>0</v>
      </c>
      <c r="X1061">
        <f>VLOOKUP(CuentosContados[[#This Row],[Column1]],CuentosIndexados[],26,FALSE)</f>
        <v>0</v>
      </c>
      <c r="Y1061">
        <f>VLOOKUP(CuentosContados[[#This Row],[Column1]],CuentosIndexados[],27,FALSE)</f>
        <v>0</v>
      </c>
      <c r="Z1061">
        <f>VLOOKUP(CuentosContados[[#This Row],[Column1]],CuentosIndexados[],28,FALSE)</f>
        <v>0</v>
      </c>
      <c r="AA1061">
        <f>VLOOKUP(CuentosContados[[#This Row],[Column1]],CuentosIndexados[],29,FALSE)</f>
        <v>0</v>
      </c>
      <c r="AB1061">
        <f>VLOOKUP(CuentosContados[[#This Row],[Column1]],CuentosIndexados[],30,FALSE)</f>
        <v>0</v>
      </c>
      <c r="AC1061">
        <f>VLOOKUP(CuentosContados[[#This Row],[Column1]],CuentosIndexados[],31,FALSE)</f>
        <v>0</v>
      </c>
      <c r="AD1061">
        <f>VLOOKUP(CuentosContados[[#This Row],[Column1]],CuentosIndexados[],32,FALSE)</f>
        <v>0</v>
      </c>
      <c r="AE1061">
        <f>VLOOKUP(CuentosContados[[#This Row],[Column1]],CuentosIndexados[],33,FALSE)</f>
        <v>0</v>
      </c>
      <c r="AF1061">
        <f>VLOOKUP(CuentosContados[[#This Row],[Column1]],CuentosIndexados[],34,FALSE)</f>
        <v>0</v>
      </c>
      <c r="AG1061">
        <f>VLOOKUP(CuentosContados[[#This Row],[Column1]],CuentosIndexados[],35,FALSE)</f>
        <v>0</v>
      </c>
      <c r="AH1061">
        <f>VLOOKUP(CuentosContados[[#This Row],[Column1]],CuentosIndexados[],36,FALSE)</f>
        <v>0</v>
      </c>
      <c r="AI1061">
        <f>VLOOKUP(CuentosContados[[#This Row],[Column1]],CuentosIndexados[],37,FALSE)</f>
        <v>0</v>
      </c>
      <c r="AJ1061">
        <f>VLOOKUP(CuentosContados[[#This Row],[Column1]],CuentosIndexados[],38,FALSE)</f>
        <v>0</v>
      </c>
      <c r="AK1061">
        <f>VLOOKUP(CuentosContados[[#This Row],[Column1]],CuentosIndexados[],39,FALSE)</f>
        <v>0</v>
      </c>
    </row>
    <row r="1062" spans="1:37" x14ac:dyDescent="0.25">
      <c r="A1062" t="s">
        <v>176</v>
      </c>
      <c r="B1062">
        <f>VLOOKUP(CuentosContados[[#This Row],[Column1]],CuentosIndexados[],3,FALSE)</f>
        <v>0</v>
      </c>
      <c r="C1062">
        <f>VLOOKUP(CuentosContados[[#This Row],[Column1]],CuentosIndexados[],5,FALSE)</f>
        <v>0</v>
      </c>
      <c r="D1062">
        <f>VLOOKUP(CuentosContados[[#This Row],[Column1]],CuentosIndexados[],6,FALSE)</f>
        <v>0</v>
      </c>
      <c r="E1062">
        <f>VLOOKUP(CuentosContados[[#This Row],[Column1]],CuentosIndexados[],7,FALSE)</f>
        <v>0</v>
      </c>
      <c r="F1062" t="str">
        <f>VLOOKUP(CuentosContados[[#This Row],[Column1]],CuentosIndexados[],8,FALSE)</f>
        <v>deseo</v>
      </c>
      <c r="G1062">
        <f>VLOOKUP(CuentosContados[[#This Row],[Column1]],CuentosIndexados[],9,FALSE)</f>
        <v>0</v>
      </c>
      <c r="H1062" t="str">
        <f>VLOOKUP(CuentosContados[[#This Row],[Column1]],CuentosIndexados[],10,FALSE)</f>
        <v>entusiasmo</v>
      </c>
      <c r="I1062">
        <f>VLOOKUP(CuentosContados[[#This Row],[Column1]],CuentosIndexados[],11,FALSE)</f>
        <v>0</v>
      </c>
      <c r="J1062" t="str">
        <f>VLOOKUP(CuentosContados[[#This Row],[Column1]],CuentosIndexados[],12,FALSE)</f>
        <v>trabajo</v>
      </c>
      <c r="K1062">
        <f>VLOOKUP(CuentosContados[[#This Row],[Column1]],CuentosIndexados[],13,FALSE)</f>
        <v>0</v>
      </c>
      <c r="L1062">
        <f>VLOOKUP(CuentosContados[[#This Row],[Column1]],CuentosIndexados[],14,FALSE)</f>
        <v>0</v>
      </c>
      <c r="M1062">
        <f>VLOOKUP(CuentosContados[[#This Row],[Column1]],CuentosIndexados[],15,FALSE)</f>
        <v>0</v>
      </c>
      <c r="N1062" t="str">
        <f>VLOOKUP(CuentosContados[[#This Row],[Column1]],CuentosIndexados[],16,FALSE)</f>
        <v>resiliencia</v>
      </c>
      <c r="O1062">
        <f>VLOOKUP(CuentosContados[[#This Row],[Column1]],CuentosIndexados[],17,FALSE)</f>
        <v>0</v>
      </c>
      <c r="P1062">
        <f>VLOOKUP(CuentosContados[[#This Row],[Column1]],CuentosIndexados[],18,FALSE)</f>
        <v>0</v>
      </c>
      <c r="Q1062">
        <f>VLOOKUP(CuentosContados[[#This Row],[Column1]],CuentosIndexados[],19,FALSE)</f>
        <v>0</v>
      </c>
      <c r="R1062" t="str">
        <f>VLOOKUP(CuentosContados[[#This Row],[Column1]],CuentosIndexados[],20,FALSE)</f>
        <v>certeza</v>
      </c>
      <c r="S1062" t="str">
        <f>VLOOKUP(CuentosContados[[#This Row],[Column1]],CuentosIndexados[],21,FALSE)</f>
        <v>fortaleza</v>
      </c>
      <c r="T1062">
        <f>VLOOKUP(CuentosContados[[#This Row],[Column1]],CuentosIndexados[],22,FALSE)</f>
        <v>0</v>
      </c>
      <c r="U1062">
        <f>VLOOKUP(CuentosContados[[#This Row],[Column1]],CuentosIndexados[],23,FALSE)</f>
        <v>0</v>
      </c>
      <c r="V1062">
        <f>VLOOKUP(CuentosContados[[#This Row],[Column1]],CuentosIndexados[],24,FALSE)</f>
        <v>0</v>
      </c>
      <c r="W1062">
        <f>VLOOKUP(CuentosContados[[#This Row],[Column1]],CuentosIndexados[],25,FALSE)</f>
        <v>0</v>
      </c>
      <c r="X1062">
        <f>VLOOKUP(CuentosContados[[#This Row],[Column1]],CuentosIndexados[],26,FALSE)</f>
        <v>0</v>
      </c>
      <c r="Y1062">
        <f>VLOOKUP(CuentosContados[[#This Row],[Column1]],CuentosIndexados[],27,FALSE)</f>
        <v>0</v>
      </c>
      <c r="Z1062">
        <f>VLOOKUP(CuentosContados[[#This Row],[Column1]],CuentosIndexados[],28,FALSE)</f>
        <v>0</v>
      </c>
      <c r="AA1062">
        <f>VLOOKUP(CuentosContados[[#This Row],[Column1]],CuentosIndexados[],29,FALSE)</f>
        <v>0</v>
      </c>
      <c r="AB1062">
        <f>VLOOKUP(CuentosContados[[#This Row],[Column1]],CuentosIndexados[],30,FALSE)</f>
        <v>0</v>
      </c>
      <c r="AC1062">
        <f>VLOOKUP(CuentosContados[[#This Row],[Column1]],CuentosIndexados[],31,FALSE)</f>
        <v>0</v>
      </c>
      <c r="AD1062">
        <f>VLOOKUP(CuentosContados[[#This Row],[Column1]],CuentosIndexados[],32,FALSE)</f>
        <v>0</v>
      </c>
      <c r="AE1062">
        <f>VLOOKUP(CuentosContados[[#This Row],[Column1]],CuentosIndexados[],33,FALSE)</f>
        <v>0</v>
      </c>
      <c r="AF1062">
        <f>VLOOKUP(CuentosContados[[#This Row],[Column1]],CuentosIndexados[],34,FALSE)</f>
        <v>0</v>
      </c>
      <c r="AG1062">
        <f>VLOOKUP(CuentosContados[[#This Row],[Column1]],CuentosIndexados[],35,FALSE)</f>
        <v>0</v>
      </c>
      <c r="AH1062">
        <f>VLOOKUP(CuentosContados[[#This Row],[Column1]],CuentosIndexados[],36,FALSE)</f>
        <v>0</v>
      </c>
      <c r="AI1062">
        <f>VLOOKUP(CuentosContados[[#This Row],[Column1]],CuentosIndexados[],37,FALSE)</f>
        <v>0</v>
      </c>
      <c r="AJ1062">
        <f>VLOOKUP(CuentosContados[[#This Row],[Column1]],CuentosIndexados[],38,FALSE)</f>
        <v>0</v>
      </c>
      <c r="AK1062">
        <f>VLOOKUP(CuentosContados[[#This Row],[Column1]],CuentosIndexados[],39,FALSE)</f>
        <v>0</v>
      </c>
    </row>
    <row r="1063" spans="1:37" x14ac:dyDescent="0.25">
      <c r="A1063" t="s">
        <v>176</v>
      </c>
      <c r="B1063">
        <f>VLOOKUP(CuentosContados[[#This Row],[Column1]],CuentosIndexados[],3,FALSE)</f>
        <v>0</v>
      </c>
      <c r="C1063">
        <f>VLOOKUP(CuentosContados[[#This Row],[Column1]],CuentosIndexados[],5,FALSE)</f>
        <v>0</v>
      </c>
      <c r="D1063">
        <f>VLOOKUP(CuentosContados[[#This Row],[Column1]],CuentosIndexados[],6,FALSE)</f>
        <v>0</v>
      </c>
      <c r="E1063">
        <f>VLOOKUP(CuentosContados[[#This Row],[Column1]],CuentosIndexados[],7,FALSE)</f>
        <v>0</v>
      </c>
      <c r="F1063" t="str">
        <f>VLOOKUP(CuentosContados[[#This Row],[Column1]],CuentosIndexados[],8,FALSE)</f>
        <v>deseo</v>
      </c>
      <c r="G1063">
        <f>VLOOKUP(CuentosContados[[#This Row],[Column1]],CuentosIndexados[],9,FALSE)</f>
        <v>0</v>
      </c>
      <c r="H1063" t="str">
        <f>VLOOKUP(CuentosContados[[#This Row],[Column1]],CuentosIndexados[],10,FALSE)</f>
        <v>entusiasmo</v>
      </c>
      <c r="I1063">
        <f>VLOOKUP(CuentosContados[[#This Row],[Column1]],CuentosIndexados[],11,FALSE)</f>
        <v>0</v>
      </c>
      <c r="J1063" t="str">
        <f>VLOOKUP(CuentosContados[[#This Row],[Column1]],CuentosIndexados[],12,FALSE)</f>
        <v>trabajo</v>
      </c>
      <c r="K1063">
        <f>VLOOKUP(CuentosContados[[#This Row],[Column1]],CuentosIndexados[],13,FALSE)</f>
        <v>0</v>
      </c>
      <c r="L1063">
        <f>VLOOKUP(CuentosContados[[#This Row],[Column1]],CuentosIndexados[],14,FALSE)</f>
        <v>0</v>
      </c>
      <c r="M1063">
        <f>VLOOKUP(CuentosContados[[#This Row],[Column1]],CuentosIndexados[],15,FALSE)</f>
        <v>0</v>
      </c>
      <c r="N1063" t="str">
        <f>VLOOKUP(CuentosContados[[#This Row],[Column1]],CuentosIndexados[],16,FALSE)</f>
        <v>resiliencia</v>
      </c>
      <c r="O1063">
        <f>VLOOKUP(CuentosContados[[#This Row],[Column1]],CuentosIndexados[],17,FALSE)</f>
        <v>0</v>
      </c>
      <c r="P1063">
        <f>VLOOKUP(CuentosContados[[#This Row],[Column1]],CuentosIndexados[],18,FALSE)</f>
        <v>0</v>
      </c>
      <c r="Q1063">
        <f>VLOOKUP(CuentosContados[[#This Row],[Column1]],CuentosIndexados[],19,FALSE)</f>
        <v>0</v>
      </c>
      <c r="R1063" t="str">
        <f>VLOOKUP(CuentosContados[[#This Row],[Column1]],CuentosIndexados[],20,FALSE)</f>
        <v>certeza</v>
      </c>
      <c r="S1063" t="str">
        <f>VLOOKUP(CuentosContados[[#This Row],[Column1]],CuentosIndexados[],21,FALSE)</f>
        <v>fortaleza</v>
      </c>
      <c r="T1063">
        <f>VLOOKUP(CuentosContados[[#This Row],[Column1]],CuentosIndexados[],22,FALSE)</f>
        <v>0</v>
      </c>
      <c r="U1063">
        <f>VLOOKUP(CuentosContados[[#This Row],[Column1]],CuentosIndexados[],23,FALSE)</f>
        <v>0</v>
      </c>
      <c r="V1063">
        <f>VLOOKUP(CuentosContados[[#This Row],[Column1]],CuentosIndexados[],24,FALSE)</f>
        <v>0</v>
      </c>
      <c r="W1063">
        <f>VLOOKUP(CuentosContados[[#This Row],[Column1]],CuentosIndexados[],25,FALSE)</f>
        <v>0</v>
      </c>
      <c r="X1063">
        <f>VLOOKUP(CuentosContados[[#This Row],[Column1]],CuentosIndexados[],26,FALSE)</f>
        <v>0</v>
      </c>
      <c r="Y1063">
        <f>VLOOKUP(CuentosContados[[#This Row],[Column1]],CuentosIndexados[],27,FALSE)</f>
        <v>0</v>
      </c>
      <c r="Z1063">
        <f>VLOOKUP(CuentosContados[[#This Row],[Column1]],CuentosIndexados[],28,FALSE)</f>
        <v>0</v>
      </c>
      <c r="AA1063">
        <f>VLOOKUP(CuentosContados[[#This Row],[Column1]],CuentosIndexados[],29,FALSE)</f>
        <v>0</v>
      </c>
      <c r="AB1063">
        <f>VLOOKUP(CuentosContados[[#This Row],[Column1]],CuentosIndexados[],30,FALSE)</f>
        <v>0</v>
      </c>
      <c r="AC1063">
        <f>VLOOKUP(CuentosContados[[#This Row],[Column1]],CuentosIndexados[],31,FALSE)</f>
        <v>0</v>
      </c>
      <c r="AD1063">
        <f>VLOOKUP(CuentosContados[[#This Row],[Column1]],CuentosIndexados[],32,FALSE)</f>
        <v>0</v>
      </c>
      <c r="AE1063">
        <f>VLOOKUP(CuentosContados[[#This Row],[Column1]],CuentosIndexados[],33,FALSE)</f>
        <v>0</v>
      </c>
      <c r="AF1063">
        <f>VLOOKUP(CuentosContados[[#This Row],[Column1]],CuentosIndexados[],34,FALSE)</f>
        <v>0</v>
      </c>
      <c r="AG1063">
        <f>VLOOKUP(CuentosContados[[#This Row],[Column1]],CuentosIndexados[],35,FALSE)</f>
        <v>0</v>
      </c>
      <c r="AH1063">
        <f>VLOOKUP(CuentosContados[[#This Row],[Column1]],CuentosIndexados[],36,FALSE)</f>
        <v>0</v>
      </c>
      <c r="AI1063">
        <f>VLOOKUP(CuentosContados[[#This Row],[Column1]],CuentosIndexados[],37,FALSE)</f>
        <v>0</v>
      </c>
      <c r="AJ1063">
        <f>VLOOKUP(CuentosContados[[#This Row],[Column1]],CuentosIndexados[],38,FALSE)</f>
        <v>0</v>
      </c>
      <c r="AK1063">
        <f>VLOOKUP(CuentosContados[[#This Row],[Column1]],CuentosIndexados[],39,FALSE)</f>
        <v>0</v>
      </c>
    </row>
    <row r="1064" spans="1:37" x14ac:dyDescent="0.25">
      <c r="A1064" t="s">
        <v>176</v>
      </c>
      <c r="B1064">
        <f>VLOOKUP(CuentosContados[[#This Row],[Column1]],CuentosIndexados[],3,FALSE)</f>
        <v>0</v>
      </c>
      <c r="C1064">
        <f>VLOOKUP(CuentosContados[[#This Row],[Column1]],CuentosIndexados[],5,FALSE)</f>
        <v>0</v>
      </c>
      <c r="D1064">
        <f>VLOOKUP(CuentosContados[[#This Row],[Column1]],CuentosIndexados[],6,FALSE)</f>
        <v>0</v>
      </c>
      <c r="E1064">
        <f>VLOOKUP(CuentosContados[[#This Row],[Column1]],CuentosIndexados[],7,FALSE)</f>
        <v>0</v>
      </c>
      <c r="F1064" t="str">
        <f>VLOOKUP(CuentosContados[[#This Row],[Column1]],CuentosIndexados[],8,FALSE)</f>
        <v>deseo</v>
      </c>
      <c r="G1064">
        <f>VLOOKUP(CuentosContados[[#This Row],[Column1]],CuentosIndexados[],9,FALSE)</f>
        <v>0</v>
      </c>
      <c r="H1064" t="str">
        <f>VLOOKUP(CuentosContados[[#This Row],[Column1]],CuentosIndexados[],10,FALSE)</f>
        <v>entusiasmo</v>
      </c>
      <c r="I1064">
        <f>VLOOKUP(CuentosContados[[#This Row],[Column1]],CuentosIndexados[],11,FALSE)</f>
        <v>0</v>
      </c>
      <c r="J1064" t="str">
        <f>VLOOKUP(CuentosContados[[#This Row],[Column1]],CuentosIndexados[],12,FALSE)</f>
        <v>trabajo</v>
      </c>
      <c r="K1064">
        <f>VLOOKUP(CuentosContados[[#This Row],[Column1]],CuentosIndexados[],13,FALSE)</f>
        <v>0</v>
      </c>
      <c r="L1064">
        <f>VLOOKUP(CuentosContados[[#This Row],[Column1]],CuentosIndexados[],14,FALSE)</f>
        <v>0</v>
      </c>
      <c r="M1064">
        <f>VLOOKUP(CuentosContados[[#This Row],[Column1]],CuentosIndexados[],15,FALSE)</f>
        <v>0</v>
      </c>
      <c r="N1064" t="str">
        <f>VLOOKUP(CuentosContados[[#This Row],[Column1]],CuentosIndexados[],16,FALSE)</f>
        <v>resiliencia</v>
      </c>
      <c r="O1064">
        <f>VLOOKUP(CuentosContados[[#This Row],[Column1]],CuentosIndexados[],17,FALSE)</f>
        <v>0</v>
      </c>
      <c r="P1064">
        <f>VLOOKUP(CuentosContados[[#This Row],[Column1]],CuentosIndexados[],18,FALSE)</f>
        <v>0</v>
      </c>
      <c r="Q1064">
        <f>VLOOKUP(CuentosContados[[#This Row],[Column1]],CuentosIndexados[],19,FALSE)</f>
        <v>0</v>
      </c>
      <c r="R1064" t="str">
        <f>VLOOKUP(CuentosContados[[#This Row],[Column1]],CuentosIndexados[],20,FALSE)</f>
        <v>certeza</v>
      </c>
      <c r="S1064" t="str">
        <f>VLOOKUP(CuentosContados[[#This Row],[Column1]],CuentosIndexados[],21,FALSE)</f>
        <v>fortaleza</v>
      </c>
      <c r="T1064">
        <f>VLOOKUP(CuentosContados[[#This Row],[Column1]],CuentosIndexados[],22,FALSE)</f>
        <v>0</v>
      </c>
      <c r="U1064">
        <f>VLOOKUP(CuentosContados[[#This Row],[Column1]],CuentosIndexados[],23,FALSE)</f>
        <v>0</v>
      </c>
      <c r="V1064">
        <f>VLOOKUP(CuentosContados[[#This Row],[Column1]],CuentosIndexados[],24,FALSE)</f>
        <v>0</v>
      </c>
      <c r="W1064">
        <f>VLOOKUP(CuentosContados[[#This Row],[Column1]],CuentosIndexados[],25,FALSE)</f>
        <v>0</v>
      </c>
      <c r="X1064">
        <f>VLOOKUP(CuentosContados[[#This Row],[Column1]],CuentosIndexados[],26,FALSE)</f>
        <v>0</v>
      </c>
      <c r="Y1064">
        <f>VLOOKUP(CuentosContados[[#This Row],[Column1]],CuentosIndexados[],27,FALSE)</f>
        <v>0</v>
      </c>
      <c r="Z1064">
        <f>VLOOKUP(CuentosContados[[#This Row],[Column1]],CuentosIndexados[],28,FALSE)</f>
        <v>0</v>
      </c>
      <c r="AA1064">
        <f>VLOOKUP(CuentosContados[[#This Row],[Column1]],CuentosIndexados[],29,FALSE)</f>
        <v>0</v>
      </c>
      <c r="AB1064">
        <f>VLOOKUP(CuentosContados[[#This Row],[Column1]],CuentosIndexados[],30,FALSE)</f>
        <v>0</v>
      </c>
      <c r="AC1064">
        <f>VLOOKUP(CuentosContados[[#This Row],[Column1]],CuentosIndexados[],31,FALSE)</f>
        <v>0</v>
      </c>
      <c r="AD1064">
        <f>VLOOKUP(CuentosContados[[#This Row],[Column1]],CuentosIndexados[],32,FALSE)</f>
        <v>0</v>
      </c>
      <c r="AE1064">
        <f>VLOOKUP(CuentosContados[[#This Row],[Column1]],CuentosIndexados[],33,FALSE)</f>
        <v>0</v>
      </c>
      <c r="AF1064">
        <f>VLOOKUP(CuentosContados[[#This Row],[Column1]],CuentosIndexados[],34,FALSE)</f>
        <v>0</v>
      </c>
      <c r="AG1064">
        <f>VLOOKUP(CuentosContados[[#This Row],[Column1]],CuentosIndexados[],35,FALSE)</f>
        <v>0</v>
      </c>
      <c r="AH1064">
        <f>VLOOKUP(CuentosContados[[#This Row],[Column1]],CuentosIndexados[],36,FALSE)</f>
        <v>0</v>
      </c>
      <c r="AI1064">
        <f>VLOOKUP(CuentosContados[[#This Row],[Column1]],CuentosIndexados[],37,FALSE)</f>
        <v>0</v>
      </c>
      <c r="AJ1064">
        <f>VLOOKUP(CuentosContados[[#This Row],[Column1]],CuentosIndexados[],38,FALSE)</f>
        <v>0</v>
      </c>
      <c r="AK1064">
        <f>VLOOKUP(CuentosContados[[#This Row],[Column1]],CuentosIndexados[],39,FALSE)</f>
        <v>0</v>
      </c>
    </row>
    <row r="1065" spans="1:37" x14ac:dyDescent="0.25">
      <c r="A1065" t="s">
        <v>176</v>
      </c>
      <c r="B1065">
        <f>VLOOKUP(CuentosContados[[#This Row],[Column1]],CuentosIndexados[],3,FALSE)</f>
        <v>0</v>
      </c>
      <c r="C1065">
        <f>VLOOKUP(CuentosContados[[#This Row],[Column1]],CuentosIndexados[],5,FALSE)</f>
        <v>0</v>
      </c>
      <c r="D1065">
        <f>VLOOKUP(CuentosContados[[#This Row],[Column1]],CuentosIndexados[],6,FALSE)</f>
        <v>0</v>
      </c>
      <c r="E1065">
        <f>VLOOKUP(CuentosContados[[#This Row],[Column1]],CuentosIndexados[],7,FALSE)</f>
        <v>0</v>
      </c>
      <c r="F1065" t="str">
        <f>VLOOKUP(CuentosContados[[#This Row],[Column1]],CuentosIndexados[],8,FALSE)</f>
        <v>deseo</v>
      </c>
      <c r="G1065">
        <f>VLOOKUP(CuentosContados[[#This Row],[Column1]],CuentosIndexados[],9,FALSE)</f>
        <v>0</v>
      </c>
      <c r="H1065" t="str">
        <f>VLOOKUP(CuentosContados[[#This Row],[Column1]],CuentosIndexados[],10,FALSE)</f>
        <v>entusiasmo</v>
      </c>
      <c r="I1065">
        <f>VLOOKUP(CuentosContados[[#This Row],[Column1]],CuentosIndexados[],11,FALSE)</f>
        <v>0</v>
      </c>
      <c r="J1065" t="str">
        <f>VLOOKUP(CuentosContados[[#This Row],[Column1]],CuentosIndexados[],12,FALSE)</f>
        <v>trabajo</v>
      </c>
      <c r="K1065">
        <f>VLOOKUP(CuentosContados[[#This Row],[Column1]],CuentosIndexados[],13,FALSE)</f>
        <v>0</v>
      </c>
      <c r="L1065">
        <f>VLOOKUP(CuentosContados[[#This Row],[Column1]],CuentosIndexados[],14,FALSE)</f>
        <v>0</v>
      </c>
      <c r="M1065">
        <f>VLOOKUP(CuentosContados[[#This Row],[Column1]],CuentosIndexados[],15,FALSE)</f>
        <v>0</v>
      </c>
      <c r="N1065" t="str">
        <f>VLOOKUP(CuentosContados[[#This Row],[Column1]],CuentosIndexados[],16,FALSE)</f>
        <v>resiliencia</v>
      </c>
      <c r="O1065">
        <f>VLOOKUP(CuentosContados[[#This Row],[Column1]],CuentosIndexados[],17,FALSE)</f>
        <v>0</v>
      </c>
      <c r="P1065">
        <f>VLOOKUP(CuentosContados[[#This Row],[Column1]],CuentosIndexados[],18,FALSE)</f>
        <v>0</v>
      </c>
      <c r="Q1065">
        <f>VLOOKUP(CuentosContados[[#This Row],[Column1]],CuentosIndexados[],19,FALSE)</f>
        <v>0</v>
      </c>
      <c r="R1065" t="str">
        <f>VLOOKUP(CuentosContados[[#This Row],[Column1]],CuentosIndexados[],20,FALSE)</f>
        <v>certeza</v>
      </c>
      <c r="S1065" t="str">
        <f>VLOOKUP(CuentosContados[[#This Row],[Column1]],CuentosIndexados[],21,FALSE)</f>
        <v>fortaleza</v>
      </c>
      <c r="T1065">
        <f>VLOOKUP(CuentosContados[[#This Row],[Column1]],CuentosIndexados[],22,FALSE)</f>
        <v>0</v>
      </c>
      <c r="U1065">
        <f>VLOOKUP(CuentosContados[[#This Row],[Column1]],CuentosIndexados[],23,FALSE)</f>
        <v>0</v>
      </c>
      <c r="V1065">
        <f>VLOOKUP(CuentosContados[[#This Row],[Column1]],CuentosIndexados[],24,FALSE)</f>
        <v>0</v>
      </c>
      <c r="W1065">
        <f>VLOOKUP(CuentosContados[[#This Row],[Column1]],CuentosIndexados[],25,FALSE)</f>
        <v>0</v>
      </c>
      <c r="X1065">
        <f>VLOOKUP(CuentosContados[[#This Row],[Column1]],CuentosIndexados[],26,FALSE)</f>
        <v>0</v>
      </c>
      <c r="Y1065">
        <f>VLOOKUP(CuentosContados[[#This Row],[Column1]],CuentosIndexados[],27,FALSE)</f>
        <v>0</v>
      </c>
      <c r="Z1065">
        <f>VLOOKUP(CuentosContados[[#This Row],[Column1]],CuentosIndexados[],28,FALSE)</f>
        <v>0</v>
      </c>
      <c r="AA1065">
        <f>VLOOKUP(CuentosContados[[#This Row],[Column1]],CuentosIndexados[],29,FALSE)</f>
        <v>0</v>
      </c>
      <c r="AB1065">
        <f>VLOOKUP(CuentosContados[[#This Row],[Column1]],CuentosIndexados[],30,FALSE)</f>
        <v>0</v>
      </c>
      <c r="AC1065">
        <f>VLOOKUP(CuentosContados[[#This Row],[Column1]],CuentosIndexados[],31,FALSE)</f>
        <v>0</v>
      </c>
      <c r="AD1065">
        <f>VLOOKUP(CuentosContados[[#This Row],[Column1]],CuentosIndexados[],32,FALSE)</f>
        <v>0</v>
      </c>
      <c r="AE1065">
        <f>VLOOKUP(CuentosContados[[#This Row],[Column1]],CuentosIndexados[],33,FALSE)</f>
        <v>0</v>
      </c>
      <c r="AF1065">
        <f>VLOOKUP(CuentosContados[[#This Row],[Column1]],CuentosIndexados[],34,FALSE)</f>
        <v>0</v>
      </c>
      <c r="AG1065">
        <f>VLOOKUP(CuentosContados[[#This Row],[Column1]],CuentosIndexados[],35,FALSE)</f>
        <v>0</v>
      </c>
      <c r="AH1065">
        <f>VLOOKUP(CuentosContados[[#This Row],[Column1]],CuentosIndexados[],36,FALSE)</f>
        <v>0</v>
      </c>
      <c r="AI1065">
        <f>VLOOKUP(CuentosContados[[#This Row],[Column1]],CuentosIndexados[],37,FALSE)</f>
        <v>0</v>
      </c>
      <c r="AJ1065">
        <f>VLOOKUP(CuentosContados[[#This Row],[Column1]],CuentosIndexados[],38,FALSE)</f>
        <v>0</v>
      </c>
      <c r="AK1065">
        <f>VLOOKUP(CuentosContados[[#This Row],[Column1]],CuentosIndexados[],39,FALSE)</f>
        <v>0</v>
      </c>
    </row>
    <row r="1066" spans="1:37" x14ac:dyDescent="0.25">
      <c r="A1066" t="s">
        <v>176</v>
      </c>
      <c r="B1066">
        <f>VLOOKUP(CuentosContados[[#This Row],[Column1]],CuentosIndexados[],3,FALSE)</f>
        <v>0</v>
      </c>
      <c r="C1066">
        <f>VLOOKUP(CuentosContados[[#This Row],[Column1]],CuentosIndexados[],5,FALSE)</f>
        <v>0</v>
      </c>
      <c r="D1066">
        <f>VLOOKUP(CuentosContados[[#This Row],[Column1]],CuentosIndexados[],6,FALSE)</f>
        <v>0</v>
      </c>
      <c r="E1066">
        <f>VLOOKUP(CuentosContados[[#This Row],[Column1]],CuentosIndexados[],7,FALSE)</f>
        <v>0</v>
      </c>
      <c r="F1066" t="str">
        <f>VLOOKUP(CuentosContados[[#This Row],[Column1]],CuentosIndexados[],8,FALSE)</f>
        <v>deseo</v>
      </c>
      <c r="G1066">
        <f>VLOOKUP(CuentosContados[[#This Row],[Column1]],CuentosIndexados[],9,FALSE)</f>
        <v>0</v>
      </c>
      <c r="H1066" t="str">
        <f>VLOOKUP(CuentosContados[[#This Row],[Column1]],CuentosIndexados[],10,FALSE)</f>
        <v>entusiasmo</v>
      </c>
      <c r="I1066">
        <f>VLOOKUP(CuentosContados[[#This Row],[Column1]],CuentosIndexados[],11,FALSE)</f>
        <v>0</v>
      </c>
      <c r="J1066" t="str">
        <f>VLOOKUP(CuentosContados[[#This Row],[Column1]],CuentosIndexados[],12,FALSE)</f>
        <v>trabajo</v>
      </c>
      <c r="K1066">
        <f>VLOOKUP(CuentosContados[[#This Row],[Column1]],CuentosIndexados[],13,FALSE)</f>
        <v>0</v>
      </c>
      <c r="L1066">
        <f>VLOOKUP(CuentosContados[[#This Row],[Column1]],CuentosIndexados[],14,FALSE)</f>
        <v>0</v>
      </c>
      <c r="M1066">
        <f>VLOOKUP(CuentosContados[[#This Row],[Column1]],CuentosIndexados[],15,FALSE)</f>
        <v>0</v>
      </c>
      <c r="N1066" t="str">
        <f>VLOOKUP(CuentosContados[[#This Row],[Column1]],CuentosIndexados[],16,FALSE)</f>
        <v>resiliencia</v>
      </c>
      <c r="O1066">
        <f>VLOOKUP(CuentosContados[[#This Row],[Column1]],CuentosIndexados[],17,FALSE)</f>
        <v>0</v>
      </c>
      <c r="P1066">
        <f>VLOOKUP(CuentosContados[[#This Row],[Column1]],CuentosIndexados[],18,FALSE)</f>
        <v>0</v>
      </c>
      <c r="Q1066">
        <f>VLOOKUP(CuentosContados[[#This Row],[Column1]],CuentosIndexados[],19,FALSE)</f>
        <v>0</v>
      </c>
      <c r="R1066" t="str">
        <f>VLOOKUP(CuentosContados[[#This Row],[Column1]],CuentosIndexados[],20,FALSE)</f>
        <v>certeza</v>
      </c>
      <c r="S1066" t="str">
        <f>VLOOKUP(CuentosContados[[#This Row],[Column1]],CuentosIndexados[],21,FALSE)</f>
        <v>fortaleza</v>
      </c>
      <c r="T1066">
        <f>VLOOKUP(CuentosContados[[#This Row],[Column1]],CuentosIndexados[],22,FALSE)</f>
        <v>0</v>
      </c>
      <c r="U1066">
        <f>VLOOKUP(CuentosContados[[#This Row],[Column1]],CuentosIndexados[],23,FALSE)</f>
        <v>0</v>
      </c>
      <c r="V1066">
        <f>VLOOKUP(CuentosContados[[#This Row],[Column1]],CuentosIndexados[],24,FALSE)</f>
        <v>0</v>
      </c>
      <c r="W1066">
        <f>VLOOKUP(CuentosContados[[#This Row],[Column1]],CuentosIndexados[],25,FALSE)</f>
        <v>0</v>
      </c>
      <c r="X1066">
        <f>VLOOKUP(CuentosContados[[#This Row],[Column1]],CuentosIndexados[],26,FALSE)</f>
        <v>0</v>
      </c>
      <c r="Y1066">
        <f>VLOOKUP(CuentosContados[[#This Row],[Column1]],CuentosIndexados[],27,FALSE)</f>
        <v>0</v>
      </c>
      <c r="Z1066">
        <f>VLOOKUP(CuentosContados[[#This Row],[Column1]],CuentosIndexados[],28,FALSE)</f>
        <v>0</v>
      </c>
      <c r="AA1066">
        <f>VLOOKUP(CuentosContados[[#This Row],[Column1]],CuentosIndexados[],29,FALSE)</f>
        <v>0</v>
      </c>
      <c r="AB1066">
        <f>VLOOKUP(CuentosContados[[#This Row],[Column1]],CuentosIndexados[],30,FALSE)</f>
        <v>0</v>
      </c>
      <c r="AC1066">
        <f>VLOOKUP(CuentosContados[[#This Row],[Column1]],CuentosIndexados[],31,FALSE)</f>
        <v>0</v>
      </c>
      <c r="AD1066">
        <f>VLOOKUP(CuentosContados[[#This Row],[Column1]],CuentosIndexados[],32,FALSE)</f>
        <v>0</v>
      </c>
      <c r="AE1066">
        <f>VLOOKUP(CuentosContados[[#This Row],[Column1]],CuentosIndexados[],33,FALSE)</f>
        <v>0</v>
      </c>
      <c r="AF1066">
        <f>VLOOKUP(CuentosContados[[#This Row],[Column1]],CuentosIndexados[],34,FALSE)</f>
        <v>0</v>
      </c>
      <c r="AG1066">
        <f>VLOOKUP(CuentosContados[[#This Row],[Column1]],CuentosIndexados[],35,FALSE)</f>
        <v>0</v>
      </c>
      <c r="AH1066">
        <f>VLOOKUP(CuentosContados[[#This Row],[Column1]],CuentosIndexados[],36,FALSE)</f>
        <v>0</v>
      </c>
      <c r="AI1066">
        <f>VLOOKUP(CuentosContados[[#This Row],[Column1]],CuentosIndexados[],37,FALSE)</f>
        <v>0</v>
      </c>
      <c r="AJ1066">
        <f>VLOOKUP(CuentosContados[[#This Row],[Column1]],CuentosIndexados[],38,FALSE)</f>
        <v>0</v>
      </c>
      <c r="AK1066">
        <f>VLOOKUP(CuentosContados[[#This Row],[Column1]],CuentosIndexados[],39,FALSE)</f>
        <v>0</v>
      </c>
    </row>
    <row r="1067" spans="1:37" x14ac:dyDescent="0.25">
      <c r="A1067" t="s">
        <v>176</v>
      </c>
      <c r="B1067">
        <f>VLOOKUP(CuentosContados[[#This Row],[Column1]],CuentosIndexados[],3,FALSE)</f>
        <v>0</v>
      </c>
      <c r="C1067">
        <f>VLOOKUP(CuentosContados[[#This Row],[Column1]],CuentosIndexados[],5,FALSE)</f>
        <v>0</v>
      </c>
      <c r="D1067">
        <f>VLOOKUP(CuentosContados[[#This Row],[Column1]],CuentosIndexados[],6,FALSE)</f>
        <v>0</v>
      </c>
      <c r="E1067">
        <f>VLOOKUP(CuentosContados[[#This Row],[Column1]],CuentosIndexados[],7,FALSE)</f>
        <v>0</v>
      </c>
      <c r="F1067" t="str">
        <f>VLOOKUP(CuentosContados[[#This Row],[Column1]],CuentosIndexados[],8,FALSE)</f>
        <v>deseo</v>
      </c>
      <c r="G1067">
        <f>VLOOKUP(CuentosContados[[#This Row],[Column1]],CuentosIndexados[],9,FALSE)</f>
        <v>0</v>
      </c>
      <c r="H1067" t="str">
        <f>VLOOKUP(CuentosContados[[#This Row],[Column1]],CuentosIndexados[],10,FALSE)</f>
        <v>entusiasmo</v>
      </c>
      <c r="I1067">
        <f>VLOOKUP(CuentosContados[[#This Row],[Column1]],CuentosIndexados[],11,FALSE)</f>
        <v>0</v>
      </c>
      <c r="J1067" t="str">
        <f>VLOOKUP(CuentosContados[[#This Row],[Column1]],CuentosIndexados[],12,FALSE)</f>
        <v>trabajo</v>
      </c>
      <c r="K1067">
        <f>VLOOKUP(CuentosContados[[#This Row],[Column1]],CuentosIndexados[],13,FALSE)</f>
        <v>0</v>
      </c>
      <c r="L1067">
        <f>VLOOKUP(CuentosContados[[#This Row],[Column1]],CuentosIndexados[],14,FALSE)</f>
        <v>0</v>
      </c>
      <c r="M1067">
        <f>VLOOKUP(CuentosContados[[#This Row],[Column1]],CuentosIndexados[],15,FALSE)</f>
        <v>0</v>
      </c>
      <c r="N1067" t="str">
        <f>VLOOKUP(CuentosContados[[#This Row],[Column1]],CuentosIndexados[],16,FALSE)</f>
        <v>resiliencia</v>
      </c>
      <c r="O1067">
        <f>VLOOKUP(CuentosContados[[#This Row],[Column1]],CuentosIndexados[],17,FALSE)</f>
        <v>0</v>
      </c>
      <c r="P1067">
        <f>VLOOKUP(CuentosContados[[#This Row],[Column1]],CuentosIndexados[],18,FALSE)</f>
        <v>0</v>
      </c>
      <c r="Q1067">
        <f>VLOOKUP(CuentosContados[[#This Row],[Column1]],CuentosIndexados[],19,FALSE)</f>
        <v>0</v>
      </c>
      <c r="R1067" t="str">
        <f>VLOOKUP(CuentosContados[[#This Row],[Column1]],CuentosIndexados[],20,FALSE)</f>
        <v>certeza</v>
      </c>
      <c r="S1067" t="str">
        <f>VLOOKUP(CuentosContados[[#This Row],[Column1]],CuentosIndexados[],21,FALSE)</f>
        <v>fortaleza</v>
      </c>
      <c r="T1067">
        <f>VLOOKUP(CuentosContados[[#This Row],[Column1]],CuentosIndexados[],22,FALSE)</f>
        <v>0</v>
      </c>
      <c r="U1067">
        <f>VLOOKUP(CuentosContados[[#This Row],[Column1]],CuentosIndexados[],23,FALSE)</f>
        <v>0</v>
      </c>
      <c r="V1067">
        <f>VLOOKUP(CuentosContados[[#This Row],[Column1]],CuentosIndexados[],24,FALSE)</f>
        <v>0</v>
      </c>
      <c r="W1067">
        <f>VLOOKUP(CuentosContados[[#This Row],[Column1]],CuentosIndexados[],25,FALSE)</f>
        <v>0</v>
      </c>
      <c r="X1067">
        <f>VLOOKUP(CuentosContados[[#This Row],[Column1]],CuentosIndexados[],26,FALSE)</f>
        <v>0</v>
      </c>
      <c r="Y1067">
        <f>VLOOKUP(CuentosContados[[#This Row],[Column1]],CuentosIndexados[],27,FALSE)</f>
        <v>0</v>
      </c>
      <c r="Z1067">
        <f>VLOOKUP(CuentosContados[[#This Row],[Column1]],CuentosIndexados[],28,FALSE)</f>
        <v>0</v>
      </c>
      <c r="AA1067">
        <f>VLOOKUP(CuentosContados[[#This Row],[Column1]],CuentosIndexados[],29,FALSE)</f>
        <v>0</v>
      </c>
      <c r="AB1067">
        <f>VLOOKUP(CuentosContados[[#This Row],[Column1]],CuentosIndexados[],30,FALSE)</f>
        <v>0</v>
      </c>
      <c r="AC1067">
        <f>VLOOKUP(CuentosContados[[#This Row],[Column1]],CuentosIndexados[],31,FALSE)</f>
        <v>0</v>
      </c>
      <c r="AD1067">
        <f>VLOOKUP(CuentosContados[[#This Row],[Column1]],CuentosIndexados[],32,FALSE)</f>
        <v>0</v>
      </c>
      <c r="AE1067">
        <f>VLOOKUP(CuentosContados[[#This Row],[Column1]],CuentosIndexados[],33,FALSE)</f>
        <v>0</v>
      </c>
      <c r="AF1067">
        <f>VLOOKUP(CuentosContados[[#This Row],[Column1]],CuentosIndexados[],34,FALSE)</f>
        <v>0</v>
      </c>
      <c r="AG1067">
        <f>VLOOKUP(CuentosContados[[#This Row],[Column1]],CuentosIndexados[],35,FALSE)</f>
        <v>0</v>
      </c>
      <c r="AH1067">
        <f>VLOOKUP(CuentosContados[[#This Row],[Column1]],CuentosIndexados[],36,FALSE)</f>
        <v>0</v>
      </c>
      <c r="AI1067">
        <f>VLOOKUP(CuentosContados[[#This Row],[Column1]],CuentosIndexados[],37,FALSE)</f>
        <v>0</v>
      </c>
      <c r="AJ1067">
        <f>VLOOKUP(CuentosContados[[#This Row],[Column1]],CuentosIndexados[],38,FALSE)</f>
        <v>0</v>
      </c>
      <c r="AK1067">
        <f>VLOOKUP(CuentosContados[[#This Row],[Column1]],CuentosIndexados[],39,FALSE)</f>
        <v>0</v>
      </c>
    </row>
    <row r="1068" spans="1:37" x14ac:dyDescent="0.25">
      <c r="A1068" t="s">
        <v>176</v>
      </c>
      <c r="B1068">
        <f>VLOOKUP(CuentosContados[[#This Row],[Column1]],CuentosIndexados[],3,FALSE)</f>
        <v>0</v>
      </c>
      <c r="C1068">
        <f>VLOOKUP(CuentosContados[[#This Row],[Column1]],CuentosIndexados[],5,FALSE)</f>
        <v>0</v>
      </c>
      <c r="D1068">
        <f>VLOOKUP(CuentosContados[[#This Row],[Column1]],CuentosIndexados[],6,FALSE)</f>
        <v>0</v>
      </c>
      <c r="E1068">
        <f>VLOOKUP(CuentosContados[[#This Row],[Column1]],CuentosIndexados[],7,FALSE)</f>
        <v>0</v>
      </c>
      <c r="F1068" t="str">
        <f>VLOOKUP(CuentosContados[[#This Row],[Column1]],CuentosIndexados[],8,FALSE)</f>
        <v>deseo</v>
      </c>
      <c r="G1068">
        <f>VLOOKUP(CuentosContados[[#This Row],[Column1]],CuentosIndexados[],9,FALSE)</f>
        <v>0</v>
      </c>
      <c r="H1068" t="str">
        <f>VLOOKUP(CuentosContados[[#This Row],[Column1]],CuentosIndexados[],10,FALSE)</f>
        <v>entusiasmo</v>
      </c>
      <c r="I1068">
        <f>VLOOKUP(CuentosContados[[#This Row],[Column1]],CuentosIndexados[],11,FALSE)</f>
        <v>0</v>
      </c>
      <c r="J1068" t="str">
        <f>VLOOKUP(CuentosContados[[#This Row],[Column1]],CuentosIndexados[],12,FALSE)</f>
        <v>trabajo</v>
      </c>
      <c r="K1068">
        <f>VLOOKUP(CuentosContados[[#This Row],[Column1]],CuentosIndexados[],13,FALSE)</f>
        <v>0</v>
      </c>
      <c r="L1068">
        <f>VLOOKUP(CuentosContados[[#This Row],[Column1]],CuentosIndexados[],14,FALSE)</f>
        <v>0</v>
      </c>
      <c r="M1068">
        <f>VLOOKUP(CuentosContados[[#This Row],[Column1]],CuentosIndexados[],15,FALSE)</f>
        <v>0</v>
      </c>
      <c r="N1068" t="str">
        <f>VLOOKUP(CuentosContados[[#This Row],[Column1]],CuentosIndexados[],16,FALSE)</f>
        <v>resiliencia</v>
      </c>
      <c r="O1068">
        <f>VLOOKUP(CuentosContados[[#This Row],[Column1]],CuentosIndexados[],17,FALSE)</f>
        <v>0</v>
      </c>
      <c r="P1068">
        <f>VLOOKUP(CuentosContados[[#This Row],[Column1]],CuentosIndexados[],18,FALSE)</f>
        <v>0</v>
      </c>
      <c r="Q1068">
        <f>VLOOKUP(CuentosContados[[#This Row],[Column1]],CuentosIndexados[],19,FALSE)</f>
        <v>0</v>
      </c>
      <c r="R1068" t="str">
        <f>VLOOKUP(CuentosContados[[#This Row],[Column1]],CuentosIndexados[],20,FALSE)</f>
        <v>certeza</v>
      </c>
      <c r="S1068" t="str">
        <f>VLOOKUP(CuentosContados[[#This Row],[Column1]],CuentosIndexados[],21,FALSE)</f>
        <v>fortaleza</v>
      </c>
      <c r="T1068">
        <f>VLOOKUP(CuentosContados[[#This Row],[Column1]],CuentosIndexados[],22,FALSE)</f>
        <v>0</v>
      </c>
      <c r="U1068">
        <f>VLOOKUP(CuentosContados[[#This Row],[Column1]],CuentosIndexados[],23,FALSE)</f>
        <v>0</v>
      </c>
      <c r="V1068">
        <f>VLOOKUP(CuentosContados[[#This Row],[Column1]],CuentosIndexados[],24,FALSE)</f>
        <v>0</v>
      </c>
      <c r="W1068">
        <f>VLOOKUP(CuentosContados[[#This Row],[Column1]],CuentosIndexados[],25,FALSE)</f>
        <v>0</v>
      </c>
      <c r="X1068">
        <f>VLOOKUP(CuentosContados[[#This Row],[Column1]],CuentosIndexados[],26,FALSE)</f>
        <v>0</v>
      </c>
      <c r="Y1068">
        <f>VLOOKUP(CuentosContados[[#This Row],[Column1]],CuentosIndexados[],27,FALSE)</f>
        <v>0</v>
      </c>
      <c r="Z1068">
        <f>VLOOKUP(CuentosContados[[#This Row],[Column1]],CuentosIndexados[],28,FALSE)</f>
        <v>0</v>
      </c>
      <c r="AA1068">
        <f>VLOOKUP(CuentosContados[[#This Row],[Column1]],CuentosIndexados[],29,FALSE)</f>
        <v>0</v>
      </c>
      <c r="AB1068">
        <f>VLOOKUP(CuentosContados[[#This Row],[Column1]],CuentosIndexados[],30,FALSE)</f>
        <v>0</v>
      </c>
      <c r="AC1068">
        <f>VLOOKUP(CuentosContados[[#This Row],[Column1]],CuentosIndexados[],31,FALSE)</f>
        <v>0</v>
      </c>
      <c r="AD1068">
        <f>VLOOKUP(CuentosContados[[#This Row],[Column1]],CuentosIndexados[],32,FALSE)</f>
        <v>0</v>
      </c>
      <c r="AE1068">
        <f>VLOOKUP(CuentosContados[[#This Row],[Column1]],CuentosIndexados[],33,FALSE)</f>
        <v>0</v>
      </c>
      <c r="AF1068">
        <f>VLOOKUP(CuentosContados[[#This Row],[Column1]],CuentosIndexados[],34,FALSE)</f>
        <v>0</v>
      </c>
      <c r="AG1068">
        <f>VLOOKUP(CuentosContados[[#This Row],[Column1]],CuentosIndexados[],35,FALSE)</f>
        <v>0</v>
      </c>
      <c r="AH1068">
        <f>VLOOKUP(CuentosContados[[#This Row],[Column1]],CuentosIndexados[],36,FALSE)</f>
        <v>0</v>
      </c>
      <c r="AI1068">
        <f>VLOOKUP(CuentosContados[[#This Row],[Column1]],CuentosIndexados[],37,FALSE)</f>
        <v>0</v>
      </c>
      <c r="AJ1068">
        <f>VLOOKUP(CuentosContados[[#This Row],[Column1]],CuentosIndexados[],38,FALSE)</f>
        <v>0</v>
      </c>
      <c r="AK1068">
        <f>VLOOKUP(CuentosContados[[#This Row],[Column1]],CuentosIndexados[],39,FALSE)</f>
        <v>0</v>
      </c>
    </row>
    <row r="1069" spans="1:37" x14ac:dyDescent="0.25">
      <c r="A1069" t="s">
        <v>176</v>
      </c>
      <c r="B1069">
        <f>VLOOKUP(CuentosContados[[#This Row],[Column1]],CuentosIndexados[],3,FALSE)</f>
        <v>0</v>
      </c>
      <c r="C1069">
        <f>VLOOKUP(CuentosContados[[#This Row],[Column1]],CuentosIndexados[],5,FALSE)</f>
        <v>0</v>
      </c>
      <c r="D1069">
        <f>VLOOKUP(CuentosContados[[#This Row],[Column1]],CuentosIndexados[],6,FALSE)</f>
        <v>0</v>
      </c>
      <c r="E1069">
        <f>VLOOKUP(CuentosContados[[#This Row],[Column1]],CuentosIndexados[],7,FALSE)</f>
        <v>0</v>
      </c>
      <c r="F1069" t="str">
        <f>VLOOKUP(CuentosContados[[#This Row],[Column1]],CuentosIndexados[],8,FALSE)</f>
        <v>deseo</v>
      </c>
      <c r="G1069">
        <f>VLOOKUP(CuentosContados[[#This Row],[Column1]],CuentosIndexados[],9,FALSE)</f>
        <v>0</v>
      </c>
      <c r="H1069" t="str">
        <f>VLOOKUP(CuentosContados[[#This Row],[Column1]],CuentosIndexados[],10,FALSE)</f>
        <v>entusiasmo</v>
      </c>
      <c r="I1069">
        <f>VLOOKUP(CuentosContados[[#This Row],[Column1]],CuentosIndexados[],11,FALSE)</f>
        <v>0</v>
      </c>
      <c r="J1069" t="str">
        <f>VLOOKUP(CuentosContados[[#This Row],[Column1]],CuentosIndexados[],12,FALSE)</f>
        <v>trabajo</v>
      </c>
      <c r="K1069">
        <f>VLOOKUP(CuentosContados[[#This Row],[Column1]],CuentosIndexados[],13,FALSE)</f>
        <v>0</v>
      </c>
      <c r="L1069">
        <f>VLOOKUP(CuentosContados[[#This Row],[Column1]],CuentosIndexados[],14,FALSE)</f>
        <v>0</v>
      </c>
      <c r="M1069">
        <f>VLOOKUP(CuentosContados[[#This Row],[Column1]],CuentosIndexados[],15,FALSE)</f>
        <v>0</v>
      </c>
      <c r="N1069" t="str">
        <f>VLOOKUP(CuentosContados[[#This Row],[Column1]],CuentosIndexados[],16,FALSE)</f>
        <v>resiliencia</v>
      </c>
      <c r="O1069">
        <f>VLOOKUP(CuentosContados[[#This Row],[Column1]],CuentosIndexados[],17,FALSE)</f>
        <v>0</v>
      </c>
      <c r="P1069">
        <f>VLOOKUP(CuentosContados[[#This Row],[Column1]],CuentosIndexados[],18,FALSE)</f>
        <v>0</v>
      </c>
      <c r="Q1069">
        <f>VLOOKUP(CuentosContados[[#This Row],[Column1]],CuentosIndexados[],19,FALSE)</f>
        <v>0</v>
      </c>
      <c r="R1069" t="str">
        <f>VLOOKUP(CuentosContados[[#This Row],[Column1]],CuentosIndexados[],20,FALSE)</f>
        <v>certeza</v>
      </c>
      <c r="S1069" t="str">
        <f>VLOOKUP(CuentosContados[[#This Row],[Column1]],CuentosIndexados[],21,FALSE)</f>
        <v>fortaleza</v>
      </c>
      <c r="T1069">
        <f>VLOOKUP(CuentosContados[[#This Row],[Column1]],CuentosIndexados[],22,FALSE)</f>
        <v>0</v>
      </c>
      <c r="U1069">
        <f>VLOOKUP(CuentosContados[[#This Row],[Column1]],CuentosIndexados[],23,FALSE)</f>
        <v>0</v>
      </c>
      <c r="V1069">
        <f>VLOOKUP(CuentosContados[[#This Row],[Column1]],CuentosIndexados[],24,FALSE)</f>
        <v>0</v>
      </c>
      <c r="W1069">
        <f>VLOOKUP(CuentosContados[[#This Row],[Column1]],CuentosIndexados[],25,FALSE)</f>
        <v>0</v>
      </c>
      <c r="X1069">
        <f>VLOOKUP(CuentosContados[[#This Row],[Column1]],CuentosIndexados[],26,FALSE)</f>
        <v>0</v>
      </c>
      <c r="Y1069">
        <f>VLOOKUP(CuentosContados[[#This Row],[Column1]],CuentosIndexados[],27,FALSE)</f>
        <v>0</v>
      </c>
      <c r="Z1069">
        <f>VLOOKUP(CuentosContados[[#This Row],[Column1]],CuentosIndexados[],28,FALSE)</f>
        <v>0</v>
      </c>
      <c r="AA1069">
        <f>VLOOKUP(CuentosContados[[#This Row],[Column1]],CuentosIndexados[],29,FALSE)</f>
        <v>0</v>
      </c>
      <c r="AB1069">
        <f>VLOOKUP(CuentosContados[[#This Row],[Column1]],CuentosIndexados[],30,FALSE)</f>
        <v>0</v>
      </c>
      <c r="AC1069">
        <f>VLOOKUP(CuentosContados[[#This Row],[Column1]],CuentosIndexados[],31,FALSE)</f>
        <v>0</v>
      </c>
      <c r="AD1069">
        <f>VLOOKUP(CuentosContados[[#This Row],[Column1]],CuentosIndexados[],32,FALSE)</f>
        <v>0</v>
      </c>
      <c r="AE1069">
        <f>VLOOKUP(CuentosContados[[#This Row],[Column1]],CuentosIndexados[],33,FALSE)</f>
        <v>0</v>
      </c>
      <c r="AF1069">
        <f>VLOOKUP(CuentosContados[[#This Row],[Column1]],CuentosIndexados[],34,FALSE)</f>
        <v>0</v>
      </c>
      <c r="AG1069">
        <f>VLOOKUP(CuentosContados[[#This Row],[Column1]],CuentosIndexados[],35,FALSE)</f>
        <v>0</v>
      </c>
      <c r="AH1069">
        <f>VLOOKUP(CuentosContados[[#This Row],[Column1]],CuentosIndexados[],36,FALSE)</f>
        <v>0</v>
      </c>
      <c r="AI1069">
        <f>VLOOKUP(CuentosContados[[#This Row],[Column1]],CuentosIndexados[],37,FALSE)</f>
        <v>0</v>
      </c>
      <c r="AJ1069">
        <f>VLOOKUP(CuentosContados[[#This Row],[Column1]],CuentosIndexados[],38,FALSE)</f>
        <v>0</v>
      </c>
      <c r="AK1069">
        <f>VLOOKUP(CuentosContados[[#This Row],[Column1]],CuentosIndexados[],39,FALSE)</f>
        <v>0</v>
      </c>
    </row>
    <row r="1070" spans="1:37" x14ac:dyDescent="0.25">
      <c r="A1070" t="s">
        <v>176</v>
      </c>
      <c r="B1070">
        <f>VLOOKUP(CuentosContados[[#This Row],[Column1]],CuentosIndexados[],3,FALSE)</f>
        <v>0</v>
      </c>
      <c r="C1070">
        <f>VLOOKUP(CuentosContados[[#This Row],[Column1]],CuentosIndexados[],5,FALSE)</f>
        <v>0</v>
      </c>
      <c r="D1070">
        <f>VLOOKUP(CuentosContados[[#This Row],[Column1]],CuentosIndexados[],6,FALSE)</f>
        <v>0</v>
      </c>
      <c r="E1070">
        <f>VLOOKUP(CuentosContados[[#This Row],[Column1]],CuentosIndexados[],7,FALSE)</f>
        <v>0</v>
      </c>
      <c r="F1070" t="str">
        <f>VLOOKUP(CuentosContados[[#This Row],[Column1]],CuentosIndexados[],8,FALSE)</f>
        <v>deseo</v>
      </c>
      <c r="G1070">
        <f>VLOOKUP(CuentosContados[[#This Row],[Column1]],CuentosIndexados[],9,FALSE)</f>
        <v>0</v>
      </c>
      <c r="H1070" t="str">
        <f>VLOOKUP(CuentosContados[[#This Row],[Column1]],CuentosIndexados[],10,FALSE)</f>
        <v>entusiasmo</v>
      </c>
      <c r="I1070">
        <f>VLOOKUP(CuentosContados[[#This Row],[Column1]],CuentosIndexados[],11,FALSE)</f>
        <v>0</v>
      </c>
      <c r="J1070" t="str">
        <f>VLOOKUP(CuentosContados[[#This Row],[Column1]],CuentosIndexados[],12,FALSE)</f>
        <v>trabajo</v>
      </c>
      <c r="K1070">
        <f>VLOOKUP(CuentosContados[[#This Row],[Column1]],CuentosIndexados[],13,FALSE)</f>
        <v>0</v>
      </c>
      <c r="L1070">
        <f>VLOOKUP(CuentosContados[[#This Row],[Column1]],CuentosIndexados[],14,FALSE)</f>
        <v>0</v>
      </c>
      <c r="M1070">
        <f>VLOOKUP(CuentosContados[[#This Row],[Column1]],CuentosIndexados[],15,FALSE)</f>
        <v>0</v>
      </c>
      <c r="N1070" t="str">
        <f>VLOOKUP(CuentosContados[[#This Row],[Column1]],CuentosIndexados[],16,FALSE)</f>
        <v>resiliencia</v>
      </c>
      <c r="O1070">
        <f>VLOOKUP(CuentosContados[[#This Row],[Column1]],CuentosIndexados[],17,FALSE)</f>
        <v>0</v>
      </c>
      <c r="P1070">
        <f>VLOOKUP(CuentosContados[[#This Row],[Column1]],CuentosIndexados[],18,FALSE)</f>
        <v>0</v>
      </c>
      <c r="Q1070">
        <f>VLOOKUP(CuentosContados[[#This Row],[Column1]],CuentosIndexados[],19,FALSE)</f>
        <v>0</v>
      </c>
      <c r="R1070" t="str">
        <f>VLOOKUP(CuentosContados[[#This Row],[Column1]],CuentosIndexados[],20,FALSE)</f>
        <v>certeza</v>
      </c>
      <c r="S1070" t="str">
        <f>VLOOKUP(CuentosContados[[#This Row],[Column1]],CuentosIndexados[],21,FALSE)</f>
        <v>fortaleza</v>
      </c>
      <c r="T1070">
        <f>VLOOKUP(CuentosContados[[#This Row],[Column1]],CuentosIndexados[],22,FALSE)</f>
        <v>0</v>
      </c>
      <c r="U1070">
        <f>VLOOKUP(CuentosContados[[#This Row],[Column1]],CuentosIndexados[],23,FALSE)</f>
        <v>0</v>
      </c>
      <c r="V1070">
        <f>VLOOKUP(CuentosContados[[#This Row],[Column1]],CuentosIndexados[],24,FALSE)</f>
        <v>0</v>
      </c>
      <c r="W1070">
        <f>VLOOKUP(CuentosContados[[#This Row],[Column1]],CuentosIndexados[],25,FALSE)</f>
        <v>0</v>
      </c>
      <c r="X1070">
        <f>VLOOKUP(CuentosContados[[#This Row],[Column1]],CuentosIndexados[],26,FALSE)</f>
        <v>0</v>
      </c>
      <c r="Y1070">
        <f>VLOOKUP(CuentosContados[[#This Row],[Column1]],CuentosIndexados[],27,FALSE)</f>
        <v>0</v>
      </c>
      <c r="Z1070">
        <f>VLOOKUP(CuentosContados[[#This Row],[Column1]],CuentosIndexados[],28,FALSE)</f>
        <v>0</v>
      </c>
      <c r="AA1070">
        <f>VLOOKUP(CuentosContados[[#This Row],[Column1]],CuentosIndexados[],29,FALSE)</f>
        <v>0</v>
      </c>
      <c r="AB1070">
        <f>VLOOKUP(CuentosContados[[#This Row],[Column1]],CuentosIndexados[],30,FALSE)</f>
        <v>0</v>
      </c>
      <c r="AC1070">
        <f>VLOOKUP(CuentosContados[[#This Row],[Column1]],CuentosIndexados[],31,FALSE)</f>
        <v>0</v>
      </c>
      <c r="AD1070">
        <f>VLOOKUP(CuentosContados[[#This Row],[Column1]],CuentosIndexados[],32,FALSE)</f>
        <v>0</v>
      </c>
      <c r="AE1070">
        <f>VLOOKUP(CuentosContados[[#This Row],[Column1]],CuentosIndexados[],33,FALSE)</f>
        <v>0</v>
      </c>
      <c r="AF1070">
        <f>VLOOKUP(CuentosContados[[#This Row],[Column1]],CuentosIndexados[],34,FALSE)</f>
        <v>0</v>
      </c>
      <c r="AG1070">
        <f>VLOOKUP(CuentosContados[[#This Row],[Column1]],CuentosIndexados[],35,FALSE)</f>
        <v>0</v>
      </c>
      <c r="AH1070">
        <f>VLOOKUP(CuentosContados[[#This Row],[Column1]],CuentosIndexados[],36,FALSE)</f>
        <v>0</v>
      </c>
      <c r="AI1070">
        <f>VLOOKUP(CuentosContados[[#This Row],[Column1]],CuentosIndexados[],37,FALSE)</f>
        <v>0</v>
      </c>
      <c r="AJ1070">
        <f>VLOOKUP(CuentosContados[[#This Row],[Column1]],CuentosIndexados[],38,FALSE)</f>
        <v>0</v>
      </c>
      <c r="AK1070">
        <f>VLOOKUP(CuentosContados[[#This Row],[Column1]],CuentosIndexados[],39,FALSE)</f>
        <v>0</v>
      </c>
    </row>
    <row r="1071" spans="1:37" x14ac:dyDescent="0.25">
      <c r="A1071" t="s">
        <v>176</v>
      </c>
      <c r="B1071">
        <f>VLOOKUP(CuentosContados[[#This Row],[Column1]],CuentosIndexados[],3,FALSE)</f>
        <v>0</v>
      </c>
      <c r="C1071">
        <f>VLOOKUP(CuentosContados[[#This Row],[Column1]],CuentosIndexados[],5,FALSE)</f>
        <v>0</v>
      </c>
      <c r="D1071">
        <f>VLOOKUP(CuentosContados[[#This Row],[Column1]],CuentosIndexados[],6,FALSE)</f>
        <v>0</v>
      </c>
      <c r="E1071">
        <f>VLOOKUP(CuentosContados[[#This Row],[Column1]],CuentosIndexados[],7,FALSE)</f>
        <v>0</v>
      </c>
      <c r="F1071" t="str">
        <f>VLOOKUP(CuentosContados[[#This Row],[Column1]],CuentosIndexados[],8,FALSE)</f>
        <v>deseo</v>
      </c>
      <c r="G1071">
        <f>VLOOKUP(CuentosContados[[#This Row],[Column1]],CuentosIndexados[],9,FALSE)</f>
        <v>0</v>
      </c>
      <c r="H1071" t="str">
        <f>VLOOKUP(CuentosContados[[#This Row],[Column1]],CuentosIndexados[],10,FALSE)</f>
        <v>entusiasmo</v>
      </c>
      <c r="I1071">
        <f>VLOOKUP(CuentosContados[[#This Row],[Column1]],CuentosIndexados[],11,FALSE)</f>
        <v>0</v>
      </c>
      <c r="J1071" t="str">
        <f>VLOOKUP(CuentosContados[[#This Row],[Column1]],CuentosIndexados[],12,FALSE)</f>
        <v>trabajo</v>
      </c>
      <c r="K1071">
        <f>VLOOKUP(CuentosContados[[#This Row],[Column1]],CuentosIndexados[],13,FALSE)</f>
        <v>0</v>
      </c>
      <c r="L1071">
        <f>VLOOKUP(CuentosContados[[#This Row],[Column1]],CuentosIndexados[],14,FALSE)</f>
        <v>0</v>
      </c>
      <c r="M1071">
        <f>VLOOKUP(CuentosContados[[#This Row],[Column1]],CuentosIndexados[],15,FALSE)</f>
        <v>0</v>
      </c>
      <c r="N1071" t="str">
        <f>VLOOKUP(CuentosContados[[#This Row],[Column1]],CuentosIndexados[],16,FALSE)</f>
        <v>resiliencia</v>
      </c>
      <c r="O1071">
        <f>VLOOKUP(CuentosContados[[#This Row],[Column1]],CuentosIndexados[],17,FALSE)</f>
        <v>0</v>
      </c>
      <c r="P1071">
        <f>VLOOKUP(CuentosContados[[#This Row],[Column1]],CuentosIndexados[],18,FALSE)</f>
        <v>0</v>
      </c>
      <c r="Q1071">
        <f>VLOOKUP(CuentosContados[[#This Row],[Column1]],CuentosIndexados[],19,FALSE)</f>
        <v>0</v>
      </c>
      <c r="R1071" t="str">
        <f>VLOOKUP(CuentosContados[[#This Row],[Column1]],CuentosIndexados[],20,FALSE)</f>
        <v>certeza</v>
      </c>
      <c r="S1071" t="str">
        <f>VLOOKUP(CuentosContados[[#This Row],[Column1]],CuentosIndexados[],21,FALSE)</f>
        <v>fortaleza</v>
      </c>
      <c r="T1071">
        <f>VLOOKUP(CuentosContados[[#This Row],[Column1]],CuentosIndexados[],22,FALSE)</f>
        <v>0</v>
      </c>
      <c r="U1071">
        <f>VLOOKUP(CuentosContados[[#This Row],[Column1]],CuentosIndexados[],23,FALSE)</f>
        <v>0</v>
      </c>
      <c r="V1071">
        <f>VLOOKUP(CuentosContados[[#This Row],[Column1]],CuentosIndexados[],24,FALSE)</f>
        <v>0</v>
      </c>
      <c r="W1071">
        <f>VLOOKUP(CuentosContados[[#This Row],[Column1]],CuentosIndexados[],25,FALSE)</f>
        <v>0</v>
      </c>
      <c r="X1071">
        <f>VLOOKUP(CuentosContados[[#This Row],[Column1]],CuentosIndexados[],26,FALSE)</f>
        <v>0</v>
      </c>
      <c r="Y1071">
        <f>VLOOKUP(CuentosContados[[#This Row],[Column1]],CuentosIndexados[],27,FALSE)</f>
        <v>0</v>
      </c>
      <c r="Z1071">
        <f>VLOOKUP(CuentosContados[[#This Row],[Column1]],CuentosIndexados[],28,FALSE)</f>
        <v>0</v>
      </c>
      <c r="AA1071">
        <f>VLOOKUP(CuentosContados[[#This Row],[Column1]],CuentosIndexados[],29,FALSE)</f>
        <v>0</v>
      </c>
      <c r="AB1071">
        <f>VLOOKUP(CuentosContados[[#This Row],[Column1]],CuentosIndexados[],30,FALSE)</f>
        <v>0</v>
      </c>
      <c r="AC1071">
        <f>VLOOKUP(CuentosContados[[#This Row],[Column1]],CuentosIndexados[],31,FALSE)</f>
        <v>0</v>
      </c>
      <c r="AD1071">
        <f>VLOOKUP(CuentosContados[[#This Row],[Column1]],CuentosIndexados[],32,FALSE)</f>
        <v>0</v>
      </c>
      <c r="AE1071">
        <f>VLOOKUP(CuentosContados[[#This Row],[Column1]],CuentosIndexados[],33,FALSE)</f>
        <v>0</v>
      </c>
      <c r="AF1071">
        <f>VLOOKUP(CuentosContados[[#This Row],[Column1]],CuentosIndexados[],34,FALSE)</f>
        <v>0</v>
      </c>
      <c r="AG1071">
        <f>VLOOKUP(CuentosContados[[#This Row],[Column1]],CuentosIndexados[],35,FALSE)</f>
        <v>0</v>
      </c>
      <c r="AH1071">
        <f>VLOOKUP(CuentosContados[[#This Row],[Column1]],CuentosIndexados[],36,FALSE)</f>
        <v>0</v>
      </c>
      <c r="AI1071">
        <f>VLOOKUP(CuentosContados[[#This Row],[Column1]],CuentosIndexados[],37,FALSE)</f>
        <v>0</v>
      </c>
      <c r="AJ1071">
        <f>VLOOKUP(CuentosContados[[#This Row],[Column1]],CuentosIndexados[],38,FALSE)</f>
        <v>0</v>
      </c>
      <c r="AK1071">
        <f>VLOOKUP(CuentosContados[[#This Row],[Column1]],CuentosIndexados[],39,FALSE)</f>
        <v>0</v>
      </c>
    </row>
    <row r="1072" spans="1:37" x14ac:dyDescent="0.25">
      <c r="A1072" t="s">
        <v>176</v>
      </c>
      <c r="B1072">
        <f>VLOOKUP(CuentosContados[[#This Row],[Column1]],CuentosIndexados[],3,FALSE)</f>
        <v>0</v>
      </c>
      <c r="C1072">
        <f>VLOOKUP(CuentosContados[[#This Row],[Column1]],CuentosIndexados[],5,FALSE)</f>
        <v>0</v>
      </c>
      <c r="D1072">
        <f>VLOOKUP(CuentosContados[[#This Row],[Column1]],CuentosIndexados[],6,FALSE)</f>
        <v>0</v>
      </c>
      <c r="E1072">
        <f>VLOOKUP(CuentosContados[[#This Row],[Column1]],CuentosIndexados[],7,FALSE)</f>
        <v>0</v>
      </c>
      <c r="F1072" t="str">
        <f>VLOOKUP(CuentosContados[[#This Row],[Column1]],CuentosIndexados[],8,FALSE)</f>
        <v>deseo</v>
      </c>
      <c r="G1072">
        <f>VLOOKUP(CuentosContados[[#This Row],[Column1]],CuentosIndexados[],9,FALSE)</f>
        <v>0</v>
      </c>
      <c r="H1072" t="str">
        <f>VLOOKUP(CuentosContados[[#This Row],[Column1]],CuentosIndexados[],10,FALSE)</f>
        <v>entusiasmo</v>
      </c>
      <c r="I1072">
        <f>VLOOKUP(CuentosContados[[#This Row],[Column1]],CuentosIndexados[],11,FALSE)</f>
        <v>0</v>
      </c>
      <c r="J1072" t="str">
        <f>VLOOKUP(CuentosContados[[#This Row],[Column1]],CuentosIndexados[],12,FALSE)</f>
        <v>trabajo</v>
      </c>
      <c r="K1072">
        <f>VLOOKUP(CuentosContados[[#This Row],[Column1]],CuentosIndexados[],13,FALSE)</f>
        <v>0</v>
      </c>
      <c r="L1072">
        <f>VLOOKUP(CuentosContados[[#This Row],[Column1]],CuentosIndexados[],14,FALSE)</f>
        <v>0</v>
      </c>
      <c r="M1072">
        <f>VLOOKUP(CuentosContados[[#This Row],[Column1]],CuentosIndexados[],15,FALSE)</f>
        <v>0</v>
      </c>
      <c r="N1072" t="str">
        <f>VLOOKUP(CuentosContados[[#This Row],[Column1]],CuentosIndexados[],16,FALSE)</f>
        <v>resiliencia</v>
      </c>
      <c r="O1072">
        <f>VLOOKUP(CuentosContados[[#This Row],[Column1]],CuentosIndexados[],17,FALSE)</f>
        <v>0</v>
      </c>
      <c r="P1072">
        <f>VLOOKUP(CuentosContados[[#This Row],[Column1]],CuentosIndexados[],18,FALSE)</f>
        <v>0</v>
      </c>
      <c r="Q1072">
        <f>VLOOKUP(CuentosContados[[#This Row],[Column1]],CuentosIndexados[],19,FALSE)</f>
        <v>0</v>
      </c>
      <c r="R1072" t="str">
        <f>VLOOKUP(CuentosContados[[#This Row],[Column1]],CuentosIndexados[],20,FALSE)</f>
        <v>certeza</v>
      </c>
      <c r="S1072" t="str">
        <f>VLOOKUP(CuentosContados[[#This Row],[Column1]],CuentosIndexados[],21,FALSE)</f>
        <v>fortaleza</v>
      </c>
      <c r="T1072">
        <f>VLOOKUP(CuentosContados[[#This Row],[Column1]],CuentosIndexados[],22,FALSE)</f>
        <v>0</v>
      </c>
      <c r="U1072">
        <f>VLOOKUP(CuentosContados[[#This Row],[Column1]],CuentosIndexados[],23,FALSE)</f>
        <v>0</v>
      </c>
      <c r="V1072">
        <f>VLOOKUP(CuentosContados[[#This Row],[Column1]],CuentosIndexados[],24,FALSE)</f>
        <v>0</v>
      </c>
      <c r="W1072">
        <f>VLOOKUP(CuentosContados[[#This Row],[Column1]],CuentosIndexados[],25,FALSE)</f>
        <v>0</v>
      </c>
      <c r="X1072">
        <f>VLOOKUP(CuentosContados[[#This Row],[Column1]],CuentosIndexados[],26,FALSE)</f>
        <v>0</v>
      </c>
      <c r="Y1072">
        <f>VLOOKUP(CuentosContados[[#This Row],[Column1]],CuentosIndexados[],27,FALSE)</f>
        <v>0</v>
      </c>
      <c r="Z1072">
        <f>VLOOKUP(CuentosContados[[#This Row],[Column1]],CuentosIndexados[],28,FALSE)</f>
        <v>0</v>
      </c>
      <c r="AA1072">
        <f>VLOOKUP(CuentosContados[[#This Row],[Column1]],CuentosIndexados[],29,FALSE)</f>
        <v>0</v>
      </c>
      <c r="AB1072">
        <f>VLOOKUP(CuentosContados[[#This Row],[Column1]],CuentosIndexados[],30,FALSE)</f>
        <v>0</v>
      </c>
      <c r="AC1072">
        <f>VLOOKUP(CuentosContados[[#This Row],[Column1]],CuentosIndexados[],31,FALSE)</f>
        <v>0</v>
      </c>
      <c r="AD1072">
        <f>VLOOKUP(CuentosContados[[#This Row],[Column1]],CuentosIndexados[],32,FALSE)</f>
        <v>0</v>
      </c>
      <c r="AE1072">
        <f>VLOOKUP(CuentosContados[[#This Row],[Column1]],CuentosIndexados[],33,FALSE)</f>
        <v>0</v>
      </c>
      <c r="AF1072">
        <f>VLOOKUP(CuentosContados[[#This Row],[Column1]],CuentosIndexados[],34,FALSE)</f>
        <v>0</v>
      </c>
      <c r="AG1072">
        <f>VLOOKUP(CuentosContados[[#This Row],[Column1]],CuentosIndexados[],35,FALSE)</f>
        <v>0</v>
      </c>
      <c r="AH1072">
        <f>VLOOKUP(CuentosContados[[#This Row],[Column1]],CuentosIndexados[],36,FALSE)</f>
        <v>0</v>
      </c>
      <c r="AI1072">
        <f>VLOOKUP(CuentosContados[[#This Row],[Column1]],CuentosIndexados[],37,FALSE)</f>
        <v>0</v>
      </c>
      <c r="AJ1072">
        <f>VLOOKUP(CuentosContados[[#This Row],[Column1]],CuentosIndexados[],38,FALSE)</f>
        <v>0</v>
      </c>
      <c r="AK1072">
        <f>VLOOKUP(CuentosContados[[#This Row],[Column1]],CuentosIndexados[],39,FALSE)</f>
        <v>0</v>
      </c>
    </row>
    <row r="1073" spans="1:37" x14ac:dyDescent="0.25">
      <c r="A1073" t="s">
        <v>176</v>
      </c>
      <c r="B1073">
        <f>VLOOKUP(CuentosContados[[#This Row],[Column1]],CuentosIndexados[],3,FALSE)</f>
        <v>0</v>
      </c>
      <c r="C1073">
        <f>VLOOKUP(CuentosContados[[#This Row],[Column1]],CuentosIndexados[],5,FALSE)</f>
        <v>0</v>
      </c>
      <c r="D1073">
        <f>VLOOKUP(CuentosContados[[#This Row],[Column1]],CuentosIndexados[],6,FALSE)</f>
        <v>0</v>
      </c>
      <c r="E1073">
        <f>VLOOKUP(CuentosContados[[#This Row],[Column1]],CuentosIndexados[],7,FALSE)</f>
        <v>0</v>
      </c>
      <c r="F1073" t="str">
        <f>VLOOKUP(CuentosContados[[#This Row],[Column1]],CuentosIndexados[],8,FALSE)</f>
        <v>deseo</v>
      </c>
      <c r="G1073">
        <f>VLOOKUP(CuentosContados[[#This Row],[Column1]],CuentosIndexados[],9,FALSE)</f>
        <v>0</v>
      </c>
      <c r="H1073" t="str">
        <f>VLOOKUP(CuentosContados[[#This Row],[Column1]],CuentosIndexados[],10,FALSE)</f>
        <v>entusiasmo</v>
      </c>
      <c r="I1073">
        <f>VLOOKUP(CuentosContados[[#This Row],[Column1]],CuentosIndexados[],11,FALSE)</f>
        <v>0</v>
      </c>
      <c r="J1073" t="str">
        <f>VLOOKUP(CuentosContados[[#This Row],[Column1]],CuentosIndexados[],12,FALSE)</f>
        <v>trabajo</v>
      </c>
      <c r="K1073">
        <f>VLOOKUP(CuentosContados[[#This Row],[Column1]],CuentosIndexados[],13,FALSE)</f>
        <v>0</v>
      </c>
      <c r="L1073">
        <f>VLOOKUP(CuentosContados[[#This Row],[Column1]],CuentosIndexados[],14,FALSE)</f>
        <v>0</v>
      </c>
      <c r="M1073">
        <f>VLOOKUP(CuentosContados[[#This Row],[Column1]],CuentosIndexados[],15,FALSE)</f>
        <v>0</v>
      </c>
      <c r="N1073" t="str">
        <f>VLOOKUP(CuentosContados[[#This Row],[Column1]],CuentosIndexados[],16,FALSE)</f>
        <v>resiliencia</v>
      </c>
      <c r="O1073">
        <f>VLOOKUP(CuentosContados[[#This Row],[Column1]],CuentosIndexados[],17,FALSE)</f>
        <v>0</v>
      </c>
      <c r="P1073">
        <f>VLOOKUP(CuentosContados[[#This Row],[Column1]],CuentosIndexados[],18,FALSE)</f>
        <v>0</v>
      </c>
      <c r="Q1073">
        <f>VLOOKUP(CuentosContados[[#This Row],[Column1]],CuentosIndexados[],19,FALSE)</f>
        <v>0</v>
      </c>
      <c r="R1073" t="str">
        <f>VLOOKUP(CuentosContados[[#This Row],[Column1]],CuentosIndexados[],20,FALSE)</f>
        <v>certeza</v>
      </c>
      <c r="S1073" t="str">
        <f>VLOOKUP(CuentosContados[[#This Row],[Column1]],CuentosIndexados[],21,FALSE)</f>
        <v>fortaleza</v>
      </c>
      <c r="T1073">
        <f>VLOOKUP(CuentosContados[[#This Row],[Column1]],CuentosIndexados[],22,FALSE)</f>
        <v>0</v>
      </c>
      <c r="U1073">
        <f>VLOOKUP(CuentosContados[[#This Row],[Column1]],CuentosIndexados[],23,FALSE)</f>
        <v>0</v>
      </c>
      <c r="V1073">
        <f>VLOOKUP(CuentosContados[[#This Row],[Column1]],CuentosIndexados[],24,FALSE)</f>
        <v>0</v>
      </c>
      <c r="W1073">
        <f>VLOOKUP(CuentosContados[[#This Row],[Column1]],CuentosIndexados[],25,FALSE)</f>
        <v>0</v>
      </c>
      <c r="X1073">
        <f>VLOOKUP(CuentosContados[[#This Row],[Column1]],CuentosIndexados[],26,FALSE)</f>
        <v>0</v>
      </c>
      <c r="Y1073">
        <f>VLOOKUP(CuentosContados[[#This Row],[Column1]],CuentosIndexados[],27,FALSE)</f>
        <v>0</v>
      </c>
      <c r="Z1073">
        <f>VLOOKUP(CuentosContados[[#This Row],[Column1]],CuentosIndexados[],28,FALSE)</f>
        <v>0</v>
      </c>
      <c r="AA1073">
        <f>VLOOKUP(CuentosContados[[#This Row],[Column1]],CuentosIndexados[],29,FALSE)</f>
        <v>0</v>
      </c>
      <c r="AB1073">
        <f>VLOOKUP(CuentosContados[[#This Row],[Column1]],CuentosIndexados[],30,FALSE)</f>
        <v>0</v>
      </c>
      <c r="AC1073">
        <f>VLOOKUP(CuentosContados[[#This Row],[Column1]],CuentosIndexados[],31,FALSE)</f>
        <v>0</v>
      </c>
      <c r="AD1073">
        <f>VLOOKUP(CuentosContados[[#This Row],[Column1]],CuentosIndexados[],32,FALSE)</f>
        <v>0</v>
      </c>
      <c r="AE1073">
        <f>VLOOKUP(CuentosContados[[#This Row],[Column1]],CuentosIndexados[],33,FALSE)</f>
        <v>0</v>
      </c>
      <c r="AF1073">
        <f>VLOOKUP(CuentosContados[[#This Row],[Column1]],CuentosIndexados[],34,FALSE)</f>
        <v>0</v>
      </c>
      <c r="AG1073">
        <f>VLOOKUP(CuentosContados[[#This Row],[Column1]],CuentosIndexados[],35,FALSE)</f>
        <v>0</v>
      </c>
      <c r="AH1073">
        <f>VLOOKUP(CuentosContados[[#This Row],[Column1]],CuentosIndexados[],36,FALSE)</f>
        <v>0</v>
      </c>
      <c r="AI1073">
        <f>VLOOKUP(CuentosContados[[#This Row],[Column1]],CuentosIndexados[],37,FALSE)</f>
        <v>0</v>
      </c>
      <c r="AJ1073">
        <f>VLOOKUP(CuentosContados[[#This Row],[Column1]],CuentosIndexados[],38,FALSE)</f>
        <v>0</v>
      </c>
      <c r="AK1073">
        <f>VLOOKUP(CuentosContados[[#This Row],[Column1]],CuentosIndexados[],39,FALSE)</f>
        <v>0</v>
      </c>
    </row>
    <row r="1074" spans="1:37" x14ac:dyDescent="0.25">
      <c r="A1074" t="s">
        <v>176</v>
      </c>
      <c r="B1074">
        <f>VLOOKUP(CuentosContados[[#This Row],[Column1]],CuentosIndexados[],3,FALSE)</f>
        <v>0</v>
      </c>
      <c r="C1074">
        <f>VLOOKUP(CuentosContados[[#This Row],[Column1]],CuentosIndexados[],5,FALSE)</f>
        <v>0</v>
      </c>
      <c r="D1074">
        <f>VLOOKUP(CuentosContados[[#This Row],[Column1]],CuentosIndexados[],6,FALSE)</f>
        <v>0</v>
      </c>
      <c r="E1074">
        <f>VLOOKUP(CuentosContados[[#This Row],[Column1]],CuentosIndexados[],7,FALSE)</f>
        <v>0</v>
      </c>
      <c r="F1074" t="str">
        <f>VLOOKUP(CuentosContados[[#This Row],[Column1]],CuentosIndexados[],8,FALSE)</f>
        <v>deseo</v>
      </c>
      <c r="G1074">
        <f>VLOOKUP(CuentosContados[[#This Row],[Column1]],CuentosIndexados[],9,FALSE)</f>
        <v>0</v>
      </c>
      <c r="H1074" t="str">
        <f>VLOOKUP(CuentosContados[[#This Row],[Column1]],CuentosIndexados[],10,FALSE)</f>
        <v>entusiasmo</v>
      </c>
      <c r="I1074">
        <f>VLOOKUP(CuentosContados[[#This Row],[Column1]],CuentosIndexados[],11,FALSE)</f>
        <v>0</v>
      </c>
      <c r="J1074" t="str">
        <f>VLOOKUP(CuentosContados[[#This Row],[Column1]],CuentosIndexados[],12,FALSE)</f>
        <v>trabajo</v>
      </c>
      <c r="K1074">
        <f>VLOOKUP(CuentosContados[[#This Row],[Column1]],CuentosIndexados[],13,FALSE)</f>
        <v>0</v>
      </c>
      <c r="L1074">
        <f>VLOOKUP(CuentosContados[[#This Row],[Column1]],CuentosIndexados[],14,FALSE)</f>
        <v>0</v>
      </c>
      <c r="M1074">
        <f>VLOOKUP(CuentosContados[[#This Row],[Column1]],CuentosIndexados[],15,FALSE)</f>
        <v>0</v>
      </c>
      <c r="N1074" t="str">
        <f>VLOOKUP(CuentosContados[[#This Row],[Column1]],CuentosIndexados[],16,FALSE)</f>
        <v>resiliencia</v>
      </c>
      <c r="O1074">
        <f>VLOOKUP(CuentosContados[[#This Row],[Column1]],CuentosIndexados[],17,FALSE)</f>
        <v>0</v>
      </c>
      <c r="P1074">
        <f>VLOOKUP(CuentosContados[[#This Row],[Column1]],CuentosIndexados[],18,FALSE)</f>
        <v>0</v>
      </c>
      <c r="Q1074">
        <f>VLOOKUP(CuentosContados[[#This Row],[Column1]],CuentosIndexados[],19,FALSE)</f>
        <v>0</v>
      </c>
      <c r="R1074" t="str">
        <f>VLOOKUP(CuentosContados[[#This Row],[Column1]],CuentosIndexados[],20,FALSE)</f>
        <v>certeza</v>
      </c>
      <c r="S1074" t="str">
        <f>VLOOKUP(CuentosContados[[#This Row],[Column1]],CuentosIndexados[],21,FALSE)</f>
        <v>fortaleza</v>
      </c>
      <c r="T1074">
        <f>VLOOKUP(CuentosContados[[#This Row],[Column1]],CuentosIndexados[],22,FALSE)</f>
        <v>0</v>
      </c>
      <c r="U1074">
        <f>VLOOKUP(CuentosContados[[#This Row],[Column1]],CuentosIndexados[],23,FALSE)</f>
        <v>0</v>
      </c>
      <c r="V1074">
        <f>VLOOKUP(CuentosContados[[#This Row],[Column1]],CuentosIndexados[],24,FALSE)</f>
        <v>0</v>
      </c>
      <c r="W1074">
        <f>VLOOKUP(CuentosContados[[#This Row],[Column1]],CuentosIndexados[],25,FALSE)</f>
        <v>0</v>
      </c>
      <c r="X1074">
        <f>VLOOKUP(CuentosContados[[#This Row],[Column1]],CuentosIndexados[],26,FALSE)</f>
        <v>0</v>
      </c>
      <c r="Y1074">
        <f>VLOOKUP(CuentosContados[[#This Row],[Column1]],CuentosIndexados[],27,FALSE)</f>
        <v>0</v>
      </c>
      <c r="Z1074">
        <f>VLOOKUP(CuentosContados[[#This Row],[Column1]],CuentosIndexados[],28,FALSE)</f>
        <v>0</v>
      </c>
      <c r="AA1074">
        <f>VLOOKUP(CuentosContados[[#This Row],[Column1]],CuentosIndexados[],29,FALSE)</f>
        <v>0</v>
      </c>
      <c r="AB1074">
        <f>VLOOKUP(CuentosContados[[#This Row],[Column1]],CuentosIndexados[],30,FALSE)</f>
        <v>0</v>
      </c>
      <c r="AC1074">
        <f>VLOOKUP(CuentosContados[[#This Row],[Column1]],CuentosIndexados[],31,FALSE)</f>
        <v>0</v>
      </c>
      <c r="AD1074">
        <f>VLOOKUP(CuentosContados[[#This Row],[Column1]],CuentosIndexados[],32,FALSE)</f>
        <v>0</v>
      </c>
      <c r="AE1074">
        <f>VLOOKUP(CuentosContados[[#This Row],[Column1]],CuentosIndexados[],33,FALSE)</f>
        <v>0</v>
      </c>
      <c r="AF1074">
        <f>VLOOKUP(CuentosContados[[#This Row],[Column1]],CuentosIndexados[],34,FALSE)</f>
        <v>0</v>
      </c>
      <c r="AG1074">
        <f>VLOOKUP(CuentosContados[[#This Row],[Column1]],CuentosIndexados[],35,FALSE)</f>
        <v>0</v>
      </c>
      <c r="AH1074">
        <f>VLOOKUP(CuentosContados[[#This Row],[Column1]],CuentosIndexados[],36,FALSE)</f>
        <v>0</v>
      </c>
      <c r="AI1074">
        <f>VLOOKUP(CuentosContados[[#This Row],[Column1]],CuentosIndexados[],37,FALSE)</f>
        <v>0</v>
      </c>
      <c r="AJ1074">
        <f>VLOOKUP(CuentosContados[[#This Row],[Column1]],CuentosIndexados[],38,FALSE)</f>
        <v>0</v>
      </c>
      <c r="AK1074">
        <f>VLOOKUP(CuentosContados[[#This Row],[Column1]],CuentosIndexados[],39,FALSE)</f>
        <v>0</v>
      </c>
    </row>
    <row r="1075" spans="1:37" x14ac:dyDescent="0.25">
      <c r="A1075" t="s">
        <v>1115</v>
      </c>
      <c r="B1075">
        <f>VLOOKUP(CuentosContados[[#This Row],[Column1]],CuentosIndexados[],3,FALSE)</f>
        <v>0</v>
      </c>
      <c r="C1075">
        <f>VLOOKUP(CuentosContados[[#This Row],[Column1]],CuentosIndexados[],5,FALSE)</f>
        <v>0</v>
      </c>
      <c r="D1075">
        <f>VLOOKUP(CuentosContados[[#This Row],[Column1]],CuentosIndexados[],6,FALSE)</f>
        <v>0</v>
      </c>
      <c r="E1075">
        <f>VLOOKUP(CuentosContados[[#This Row],[Column1]],CuentosIndexados[],7,FALSE)</f>
        <v>0</v>
      </c>
      <c r="F1075">
        <f>VLOOKUP(CuentosContados[[#This Row],[Column1]],CuentosIndexados[],8,FALSE)</f>
        <v>0</v>
      </c>
      <c r="G1075">
        <f>VLOOKUP(CuentosContados[[#This Row],[Column1]],CuentosIndexados[],9,FALSE)</f>
        <v>0</v>
      </c>
      <c r="H1075">
        <f>VLOOKUP(CuentosContados[[#This Row],[Column1]],CuentosIndexados[],10,FALSE)</f>
        <v>0</v>
      </c>
      <c r="I1075">
        <f>VLOOKUP(CuentosContados[[#This Row],[Column1]],CuentosIndexados[],11,FALSE)</f>
        <v>0</v>
      </c>
      <c r="J1075" t="str">
        <f>VLOOKUP(CuentosContados[[#This Row],[Column1]],CuentosIndexados[],12,FALSE)</f>
        <v>trabajo</v>
      </c>
      <c r="K1075">
        <f>VLOOKUP(CuentosContados[[#This Row],[Column1]],CuentosIndexados[],13,FALSE)</f>
        <v>0</v>
      </c>
      <c r="L1075">
        <f>VLOOKUP(CuentosContados[[#This Row],[Column1]],CuentosIndexados[],14,FALSE)</f>
        <v>0</v>
      </c>
      <c r="M1075">
        <f>VLOOKUP(CuentosContados[[#This Row],[Column1]],CuentosIndexados[],15,FALSE)</f>
        <v>0</v>
      </c>
      <c r="N1075">
        <f>VLOOKUP(CuentosContados[[#This Row],[Column1]],CuentosIndexados[],16,FALSE)</f>
        <v>0</v>
      </c>
      <c r="O1075">
        <f>VLOOKUP(CuentosContados[[#This Row],[Column1]],CuentosIndexados[],17,FALSE)</f>
        <v>0</v>
      </c>
      <c r="P1075">
        <f>VLOOKUP(CuentosContados[[#This Row],[Column1]],CuentosIndexados[],18,FALSE)</f>
        <v>0</v>
      </c>
      <c r="Q1075">
        <f>VLOOKUP(CuentosContados[[#This Row],[Column1]],CuentosIndexados[],19,FALSE)</f>
        <v>0</v>
      </c>
      <c r="R1075">
        <f>VLOOKUP(CuentosContados[[#This Row],[Column1]],CuentosIndexados[],20,FALSE)</f>
        <v>0</v>
      </c>
      <c r="S1075">
        <f>VLOOKUP(CuentosContados[[#This Row],[Column1]],CuentosIndexados[],21,FALSE)</f>
        <v>0</v>
      </c>
      <c r="T1075">
        <f>VLOOKUP(CuentosContados[[#This Row],[Column1]],CuentosIndexados[],22,FALSE)</f>
        <v>0</v>
      </c>
      <c r="U1075">
        <f>VLOOKUP(CuentosContados[[#This Row],[Column1]],CuentosIndexados[],23,FALSE)</f>
        <v>0</v>
      </c>
      <c r="V1075">
        <f>VLOOKUP(CuentosContados[[#This Row],[Column1]],CuentosIndexados[],24,FALSE)</f>
        <v>0</v>
      </c>
      <c r="W1075">
        <f>VLOOKUP(CuentosContados[[#This Row],[Column1]],CuentosIndexados[],25,FALSE)</f>
        <v>0</v>
      </c>
      <c r="X1075">
        <f>VLOOKUP(CuentosContados[[#This Row],[Column1]],CuentosIndexados[],26,FALSE)</f>
        <v>0</v>
      </c>
      <c r="Y1075">
        <f>VLOOKUP(CuentosContados[[#This Row],[Column1]],CuentosIndexados[],27,FALSE)</f>
        <v>0</v>
      </c>
      <c r="Z1075">
        <f>VLOOKUP(CuentosContados[[#This Row],[Column1]],CuentosIndexados[],28,FALSE)</f>
        <v>0</v>
      </c>
      <c r="AA1075">
        <f>VLOOKUP(CuentosContados[[#This Row],[Column1]],CuentosIndexados[],29,FALSE)</f>
        <v>0</v>
      </c>
      <c r="AB1075">
        <f>VLOOKUP(CuentosContados[[#This Row],[Column1]],CuentosIndexados[],30,FALSE)</f>
        <v>0</v>
      </c>
      <c r="AC1075">
        <f>VLOOKUP(CuentosContados[[#This Row],[Column1]],CuentosIndexados[],31,FALSE)</f>
        <v>0</v>
      </c>
      <c r="AD1075" t="str">
        <f>VLOOKUP(CuentosContados[[#This Row],[Column1]],CuentosIndexados[],32,FALSE)</f>
        <v>agotamiento</v>
      </c>
      <c r="AE1075">
        <f>VLOOKUP(CuentosContados[[#This Row],[Column1]],CuentosIndexados[],33,FALSE)</f>
        <v>0</v>
      </c>
      <c r="AF1075">
        <f>VLOOKUP(CuentosContados[[#This Row],[Column1]],CuentosIndexados[],34,FALSE)</f>
        <v>0</v>
      </c>
      <c r="AG1075">
        <f>VLOOKUP(CuentosContados[[#This Row],[Column1]],CuentosIndexados[],35,FALSE)</f>
        <v>0</v>
      </c>
      <c r="AH1075">
        <f>VLOOKUP(CuentosContados[[#This Row],[Column1]],CuentosIndexados[],36,FALSE)</f>
        <v>0</v>
      </c>
      <c r="AI1075">
        <f>VLOOKUP(CuentosContados[[#This Row],[Column1]],CuentosIndexados[],37,FALSE)</f>
        <v>0</v>
      </c>
      <c r="AJ1075">
        <f>VLOOKUP(CuentosContados[[#This Row],[Column1]],CuentosIndexados[],38,FALSE)</f>
        <v>0</v>
      </c>
      <c r="AK1075">
        <f>VLOOKUP(CuentosContados[[#This Row],[Column1]],CuentosIndexados[],39,FALSE)</f>
        <v>0</v>
      </c>
    </row>
    <row r="1076" spans="1:37" x14ac:dyDescent="0.25">
      <c r="A1076" t="s">
        <v>1115</v>
      </c>
      <c r="B1076">
        <f>VLOOKUP(CuentosContados[[#This Row],[Column1]],CuentosIndexados[],3,FALSE)</f>
        <v>0</v>
      </c>
      <c r="C1076">
        <f>VLOOKUP(CuentosContados[[#This Row],[Column1]],CuentosIndexados[],5,FALSE)</f>
        <v>0</v>
      </c>
      <c r="D1076">
        <f>VLOOKUP(CuentosContados[[#This Row],[Column1]],CuentosIndexados[],6,FALSE)</f>
        <v>0</v>
      </c>
      <c r="E1076">
        <f>VLOOKUP(CuentosContados[[#This Row],[Column1]],CuentosIndexados[],7,FALSE)</f>
        <v>0</v>
      </c>
      <c r="F1076">
        <f>VLOOKUP(CuentosContados[[#This Row],[Column1]],CuentosIndexados[],8,FALSE)</f>
        <v>0</v>
      </c>
      <c r="G1076">
        <f>VLOOKUP(CuentosContados[[#This Row],[Column1]],CuentosIndexados[],9,FALSE)</f>
        <v>0</v>
      </c>
      <c r="H1076">
        <f>VLOOKUP(CuentosContados[[#This Row],[Column1]],CuentosIndexados[],10,FALSE)</f>
        <v>0</v>
      </c>
      <c r="I1076">
        <f>VLOOKUP(CuentosContados[[#This Row],[Column1]],CuentosIndexados[],11,FALSE)</f>
        <v>0</v>
      </c>
      <c r="J1076" t="str">
        <f>VLOOKUP(CuentosContados[[#This Row],[Column1]],CuentosIndexados[],12,FALSE)</f>
        <v>trabajo</v>
      </c>
      <c r="K1076">
        <f>VLOOKUP(CuentosContados[[#This Row],[Column1]],CuentosIndexados[],13,FALSE)</f>
        <v>0</v>
      </c>
      <c r="L1076">
        <f>VLOOKUP(CuentosContados[[#This Row],[Column1]],CuentosIndexados[],14,FALSE)</f>
        <v>0</v>
      </c>
      <c r="M1076">
        <f>VLOOKUP(CuentosContados[[#This Row],[Column1]],CuentosIndexados[],15,FALSE)</f>
        <v>0</v>
      </c>
      <c r="N1076">
        <f>VLOOKUP(CuentosContados[[#This Row],[Column1]],CuentosIndexados[],16,FALSE)</f>
        <v>0</v>
      </c>
      <c r="O1076">
        <f>VLOOKUP(CuentosContados[[#This Row],[Column1]],CuentosIndexados[],17,FALSE)</f>
        <v>0</v>
      </c>
      <c r="P1076">
        <f>VLOOKUP(CuentosContados[[#This Row],[Column1]],CuentosIndexados[],18,FALSE)</f>
        <v>0</v>
      </c>
      <c r="Q1076">
        <f>VLOOKUP(CuentosContados[[#This Row],[Column1]],CuentosIndexados[],19,FALSE)</f>
        <v>0</v>
      </c>
      <c r="R1076">
        <f>VLOOKUP(CuentosContados[[#This Row],[Column1]],CuentosIndexados[],20,FALSE)</f>
        <v>0</v>
      </c>
      <c r="S1076">
        <f>VLOOKUP(CuentosContados[[#This Row],[Column1]],CuentosIndexados[],21,FALSE)</f>
        <v>0</v>
      </c>
      <c r="T1076">
        <f>VLOOKUP(CuentosContados[[#This Row],[Column1]],CuentosIndexados[],22,FALSE)</f>
        <v>0</v>
      </c>
      <c r="U1076">
        <f>VLOOKUP(CuentosContados[[#This Row],[Column1]],CuentosIndexados[],23,FALSE)</f>
        <v>0</v>
      </c>
      <c r="V1076">
        <f>VLOOKUP(CuentosContados[[#This Row],[Column1]],CuentosIndexados[],24,FALSE)</f>
        <v>0</v>
      </c>
      <c r="W1076">
        <f>VLOOKUP(CuentosContados[[#This Row],[Column1]],CuentosIndexados[],25,FALSE)</f>
        <v>0</v>
      </c>
      <c r="X1076">
        <f>VLOOKUP(CuentosContados[[#This Row],[Column1]],CuentosIndexados[],26,FALSE)</f>
        <v>0</v>
      </c>
      <c r="Y1076">
        <f>VLOOKUP(CuentosContados[[#This Row],[Column1]],CuentosIndexados[],27,FALSE)</f>
        <v>0</v>
      </c>
      <c r="Z1076">
        <f>VLOOKUP(CuentosContados[[#This Row],[Column1]],CuentosIndexados[],28,FALSE)</f>
        <v>0</v>
      </c>
      <c r="AA1076">
        <f>VLOOKUP(CuentosContados[[#This Row],[Column1]],CuentosIndexados[],29,FALSE)</f>
        <v>0</v>
      </c>
      <c r="AB1076">
        <f>VLOOKUP(CuentosContados[[#This Row],[Column1]],CuentosIndexados[],30,FALSE)</f>
        <v>0</v>
      </c>
      <c r="AC1076">
        <f>VLOOKUP(CuentosContados[[#This Row],[Column1]],CuentosIndexados[],31,FALSE)</f>
        <v>0</v>
      </c>
      <c r="AD1076" t="str">
        <f>VLOOKUP(CuentosContados[[#This Row],[Column1]],CuentosIndexados[],32,FALSE)</f>
        <v>agotamiento</v>
      </c>
      <c r="AE1076">
        <f>VLOOKUP(CuentosContados[[#This Row],[Column1]],CuentosIndexados[],33,FALSE)</f>
        <v>0</v>
      </c>
      <c r="AF1076">
        <f>VLOOKUP(CuentosContados[[#This Row],[Column1]],CuentosIndexados[],34,FALSE)</f>
        <v>0</v>
      </c>
      <c r="AG1076">
        <f>VLOOKUP(CuentosContados[[#This Row],[Column1]],CuentosIndexados[],35,FALSE)</f>
        <v>0</v>
      </c>
      <c r="AH1076">
        <f>VLOOKUP(CuentosContados[[#This Row],[Column1]],CuentosIndexados[],36,FALSE)</f>
        <v>0</v>
      </c>
      <c r="AI1076">
        <f>VLOOKUP(CuentosContados[[#This Row],[Column1]],CuentosIndexados[],37,FALSE)</f>
        <v>0</v>
      </c>
      <c r="AJ1076">
        <f>VLOOKUP(CuentosContados[[#This Row],[Column1]],CuentosIndexados[],38,FALSE)</f>
        <v>0</v>
      </c>
      <c r="AK1076">
        <f>VLOOKUP(CuentosContados[[#This Row],[Column1]],CuentosIndexados[],39,FALSE)</f>
        <v>0</v>
      </c>
    </row>
    <row r="1077" spans="1:37" x14ac:dyDescent="0.25">
      <c r="A1077" t="s">
        <v>1115</v>
      </c>
      <c r="B1077">
        <f>VLOOKUP(CuentosContados[[#This Row],[Column1]],CuentosIndexados[],3,FALSE)</f>
        <v>0</v>
      </c>
      <c r="C1077">
        <f>VLOOKUP(CuentosContados[[#This Row],[Column1]],CuentosIndexados[],5,FALSE)</f>
        <v>0</v>
      </c>
      <c r="D1077">
        <f>VLOOKUP(CuentosContados[[#This Row],[Column1]],CuentosIndexados[],6,FALSE)</f>
        <v>0</v>
      </c>
      <c r="E1077">
        <f>VLOOKUP(CuentosContados[[#This Row],[Column1]],CuentosIndexados[],7,FALSE)</f>
        <v>0</v>
      </c>
      <c r="F1077">
        <f>VLOOKUP(CuentosContados[[#This Row],[Column1]],CuentosIndexados[],8,FALSE)</f>
        <v>0</v>
      </c>
      <c r="G1077">
        <f>VLOOKUP(CuentosContados[[#This Row],[Column1]],CuentosIndexados[],9,FALSE)</f>
        <v>0</v>
      </c>
      <c r="H1077">
        <f>VLOOKUP(CuentosContados[[#This Row],[Column1]],CuentosIndexados[],10,FALSE)</f>
        <v>0</v>
      </c>
      <c r="I1077">
        <f>VLOOKUP(CuentosContados[[#This Row],[Column1]],CuentosIndexados[],11,FALSE)</f>
        <v>0</v>
      </c>
      <c r="J1077" t="str">
        <f>VLOOKUP(CuentosContados[[#This Row],[Column1]],CuentosIndexados[],12,FALSE)</f>
        <v>trabajo</v>
      </c>
      <c r="K1077">
        <f>VLOOKUP(CuentosContados[[#This Row],[Column1]],CuentosIndexados[],13,FALSE)</f>
        <v>0</v>
      </c>
      <c r="L1077">
        <f>VLOOKUP(CuentosContados[[#This Row],[Column1]],CuentosIndexados[],14,FALSE)</f>
        <v>0</v>
      </c>
      <c r="M1077">
        <f>VLOOKUP(CuentosContados[[#This Row],[Column1]],CuentosIndexados[],15,FALSE)</f>
        <v>0</v>
      </c>
      <c r="N1077">
        <f>VLOOKUP(CuentosContados[[#This Row],[Column1]],CuentosIndexados[],16,FALSE)</f>
        <v>0</v>
      </c>
      <c r="O1077">
        <f>VLOOKUP(CuentosContados[[#This Row],[Column1]],CuentosIndexados[],17,FALSE)</f>
        <v>0</v>
      </c>
      <c r="P1077">
        <f>VLOOKUP(CuentosContados[[#This Row],[Column1]],CuentosIndexados[],18,FALSE)</f>
        <v>0</v>
      </c>
      <c r="Q1077">
        <f>VLOOKUP(CuentosContados[[#This Row],[Column1]],CuentosIndexados[],19,FALSE)</f>
        <v>0</v>
      </c>
      <c r="R1077">
        <f>VLOOKUP(CuentosContados[[#This Row],[Column1]],CuentosIndexados[],20,FALSE)</f>
        <v>0</v>
      </c>
      <c r="S1077">
        <f>VLOOKUP(CuentosContados[[#This Row],[Column1]],CuentosIndexados[],21,FALSE)</f>
        <v>0</v>
      </c>
      <c r="T1077">
        <f>VLOOKUP(CuentosContados[[#This Row],[Column1]],CuentosIndexados[],22,FALSE)</f>
        <v>0</v>
      </c>
      <c r="U1077">
        <f>VLOOKUP(CuentosContados[[#This Row],[Column1]],CuentosIndexados[],23,FALSE)</f>
        <v>0</v>
      </c>
      <c r="V1077">
        <f>VLOOKUP(CuentosContados[[#This Row],[Column1]],CuentosIndexados[],24,FALSE)</f>
        <v>0</v>
      </c>
      <c r="W1077">
        <f>VLOOKUP(CuentosContados[[#This Row],[Column1]],CuentosIndexados[],25,FALSE)</f>
        <v>0</v>
      </c>
      <c r="X1077">
        <f>VLOOKUP(CuentosContados[[#This Row],[Column1]],CuentosIndexados[],26,FALSE)</f>
        <v>0</v>
      </c>
      <c r="Y1077">
        <f>VLOOKUP(CuentosContados[[#This Row],[Column1]],CuentosIndexados[],27,FALSE)</f>
        <v>0</v>
      </c>
      <c r="Z1077">
        <f>VLOOKUP(CuentosContados[[#This Row],[Column1]],CuentosIndexados[],28,FALSE)</f>
        <v>0</v>
      </c>
      <c r="AA1077">
        <f>VLOOKUP(CuentosContados[[#This Row],[Column1]],CuentosIndexados[],29,FALSE)</f>
        <v>0</v>
      </c>
      <c r="AB1077">
        <f>VLOOKUP(CuentosContados[[#This Row],[Column1]],CuentosIndexados[],30,FALSE)</f>
        <v>0</v>
      </c>
      <c r="AC1077">
        <f>VLOOKUP(CuentosContados[[#This Row],[Column1]],CuentosIndexados[],31,FALSE)</f>
        <v>0</v>
      </c>
      <c r="AD1077" t="str">
        <f>VLOOKUP(CuentosContados[[#This Row],[Column1]],CuentosIndexados[],32,FALSE)</f>
        <v>agotamiento</v>
      </c>
      <c r="AE1077">
        <f>VLOOKUP(CuentosContados[[#This Row],[Column1]],CuentosIndexados[],33,FALSE)</f>
        <v>0</v>
      </c>
      <c r="AF1077">
        <f>VLOOKUP(CuentosContados[[#This Row],[Column1]],CuentosIndexados[],34,FALSE)</f>
        <v>0</v>
      </c>
      <c r="AG1077">
        <f>VLOOKUP(CuentosContados[[#This Row],[Column1]],CuentosIndexados[],35,FALSE)</f>
        <v>0</v>
      </c>
      <c r="AH1077">
        <f>VLOOKUP(CuentosContados[[#This Row],[Column1]],CuentosIndexados[],36,FALSE)</f>
        <v>0</v>
      </c>
      <c r="AI1077">
        <f>VLOOKUP(CuentosContados[[#This Row],[Column1]],CuentosIndexados[],37,FALSE)</f>
        <v>0</v>
      </c>
      <c r="AJ1077">
        <f>VLOOKUP(CuentosContados[[#This Row],[Column1]],CuentosIndexados[],38,FALSE)</f>
        <v>0</v>
      </c>
      <c r="AK1077">
        <f>VLOOKUP(CuentosContados[[#This Row],[Column1]],CuentosIndexados[],39,FALSE)</f>
        <v>0</v>
      </c>
    </row>
    <row r="1078" spans="1:37" x14ac:dyDescent="0.25">
      <c r="A1078" t="s">
        <v>1115</v>
      </c>
      <c r="B1078">
        <f>VLOOKUP(CuentosContados[[#This Row],[Column1]],CuentosIndexados[],3,FALSE)</f>
        <v>0</v>
      </c>
      <c r="C1078">
        <f>VLOOKUP(CuentosContados[[#This Row],[Column1]],CuentosIndexados[],5,FALSE)</f>
        <v>0</v>
      </c>
      <c r="D1078">
        <f>VLOOKUP(CuentosContados[[#This Row],[Column1]],CuentosIndexados[],6,FALSE)</f>
        <v>0</v>
      </c>
      <c r="E1078">
        <f>VLOOKUP(CuentosContados[[#This Row],[Column1]],CuentosIndexados[],7,FALSE)</f>
        <v>0</v>
      </c>
      <c r="F1078">
        <f>VLOOKUP(CuentosContados[[#This Row],[Column1]],CuentosIndexados[],8,FALSE)</f>
        <v>0</v>
      </c>
      <c r="G1078">
        <f>VLOOKUP(CuentosContados[[#This Row],[Column1]],CuentosIndexados[],9,FALSE)</f>
        <v>0</v>
      </c>
      <c r="H1078">
        <f>VLOOKUP(CuentosContados[[#This Row],[Column1]],CuentosIndexados[],10,FALSE)</f>
        <v>0</v>
      </c>
      <c r="I1078">
        <f>VLOOKUP(CuentosContados[[#This Row],[Column1]],CuentosIndexados[],11,FALSE)</f>
        <v>0</v>
      </c>
      <c r="J1078" t="str">
        <f>VLOOKUP(CuentosContados[[#This Row],[Column1]],CuentosIndexados[],12,FALSE)</f>
        <v>trabajo</v>
      </c>
      <c r="K1078">
        <f>VLOOKUP(CuentosContados[[#This Row],[Column1]],CuentosIndexados[],13,FALSE)</f>
        <v>0</v>
      </c>
      <c r="L1078">
        <f>VLOOKUP(CuentosContados[[#This Row],[Column1]],CuentosIndexados[],14,FALSE)</f>
        <v>0</v>
      </c>
      <c r="M1078">
        <f>VLOOKUP(CuentosContados[[#This Row],[Column1]],CuentosIndexados[],15,FALSE)</f>
        <v>0</v>
      </c>
      <c r="N1078">
        <f>VLOOKUP(CuentosContados[[#This Row],[Column1]],CuentosIndexados[],16,FALSE)</f>
        <v>0</v>
      </c>
      <c r="O1078">
        <f>VLOOKUP(CuentosContados[[#This Row],[Column1]],CuentosIndexados[],17,FALSE)</f>
        <v>0</v>
      </c>
      <c r="P1078">
        <f>VLOOKUP(CuentosContados[[#This Row],[Column1]],CuentosIndexados[],18,FALSE)</f>
        <v>0</v>
      </c>
      <c r="Q1078">
        <f>VLOOKUP(CuentosContados[[#This Row],[Column1]],CuentosIndexados[],19,FALSE)</f>
        <v>0</v>
      </c>
      <c r="R1078">
        <f>VLOOKUP(CuentosContados[[#This Row],[Column1]],CuentosIndexados[],20,FALSE)</f>
        <v>0</v>
      </c>
      <c r="S1078">
        <f>VLOOKUP(CuentosContados[[#This Row],[Column1]],CuentosIndexados[],21,FALSE)</f>
        <v>0</v>
      </c>
      <c r="T1078">
        <f>VLOOKUP(CuentosContados[[#This Row],[Column1]],CuentosIndexados[],22,FALSE)</f>
        <v>0</v>
      </c>
      <c r="U1078">
        <f>VLOOKUP(CuentosContados[[#This Row],[Column1]],CuentosIndexados[],23,FALSE)</f>
        <v>0</v>
      </c>
      <c r="V1078">
        <f>VLOOKUP(CuentosContados[[#This Row],[Column1]],CuentosIndexados[],24,FALSE)</f>
        <v>0</v>
      </c>
      <c r="W1078">
        <f>VLOOKUP(CuentosContados[[#This Row],[Column1]],CuentosIndexados[],25,FALSE)</f>
        <v>0</v>
      </c>
      <c r="X1078">
        <f>VLOOKUP(CuentosContados[[#This Row],[Column1]],CuentosIndexados[],26,FALSE)</f>
        <v>0</v>
      </c>
      <c r="Y1078">
        <f>VLOOKUP(CuentosContados[[#This Row],[Column1]],CuentosIndexados[],27,FALSE)</f>
        <v>0</v>
      </c>
      <c r="Z1078">
        <f>VLOOKUP(CuentosContados[[#This Row],[Column1]],CuentosIndexados[],28,FALSE)</f>
        <v>0</v>
      </c>
      <c r="AA1078">
        <f>VLOOKUP(CuentosContados[[#This Row],[Column1]],CuentosIndexados[],29,FALSE)</f>
        <v>0</v>
      </c>
      <c r="AB1078">
        <f>VLOOKUP(CuentosContados[[#This Row],[Column1]],CuentosIndexados[],30,FALSE)</f>
        <v>0</v>
      </c>
      <c r="AC1078">
        <f>VLOOKUP(CuentosContados[[#This Row],[Column1]],CuentosIndexados[],31,FALSE)</f>
        <v>0</v>
      </c>
      <c r="AD1078" t="str">
        <f>VLOOKUP(CuentosContados[[#This Row],[Column1]],CuentosIndexados[],32,FALSE)</f>
        <v>agotamiento</v>
      </c>
      <c r="AE1078">
        <f>VLOOKUP(CuentosContados[[#This Row],[Column1]],CuentosIndexados[],33,FALSE)</f>
        <v>0</v>
      </c>
      <c r="AF1078">
        <f>VLOOKUP(CuentosContados[[#This Row],[Column1]],CuentosIndexados[],34,FALSE)</f>
        <v>0</v>
      </c>
      <c r="AG1078">
        <f>VLOOKUP(CuentosContados[[#This Row],[Column1]],CuentosIndexados[],35,FALSE)</f>
        <v>0</v>
      </c>
      <c r="AH1078">
        <f>VLOOKUP(CuentosContados[[#This Row],[Column1]],CuentosIndexados[],36,FALSE)</f>
        <v>0</v>
      </c>
      <c r="AI1078">
        <f>VLOOKUP(CuentosContados[[#This Row],[Column1]],CuentosIndexados[],37,FALSE)</f>
        <v>0</v>
      </c>
      <c r="AJ1078">
        <f>VLOOKUP(CuentosContados[[#This Row],[Column1]],CuentosIndexados[],38,FALSE)</f>
        <v>0</v>
      </c>
      <c r="AK1078">
        <f>VLOOKUP(CuentosContados[[#This Row],[Column1]],CuentosIndexados[],39,FALSE)</f>
        <v>0</v>
      </c>
    </row>
    <row r="1079" spans="1:37" x14ac:dyDescent="0.25">
      <c r="A1079" t="s">
        <v>1115</v>
      </c>
      <c r="B1079">
        <f>VLOOKUP(CuentosContados[[#This Row],[Column1]],CuentosIndexados[],3,FALSE)</f>
        <v>0</v>
      </c>
      <c r="C1079">
        <f>VLOOKUP(CuentosContados[[#This Row],[Column1]],CuentosIndexados[],5,FALSE)</f>
        <v>0</v>
      </c>
      <c r="D1079">
        <f>VLOOKUP(CuentosContados[[#This Row],[Column1]],CuentosIndexados[],6,FALSE)</f>
        <v>0</v>
      </c>
      <c r="E1079">
        <f>VLOOKUP(CuentosContados[[#This Row],[Column1]],CuentosIndexados[],7,FALSE)</f>
        <v>0</v>
      </c>
      <c r="F1079">
        <f>VLOOKUP(CuentosContados[[#This Row],[Column1]],CuentosIndexados[],8,FALSE)</f>
        <v>0</v>
      </c>
      <c r="G1079">
        <f>VLOOKUP(CuentosContados[[#This Row],[Column1]],CuentosIndexados[],9,FALSE)</f>
        <v>0</v>
      </c>
      <c r="H1079">
        <f>VLOOKUP(CuentosContados[[#This Row],[Column1]],CuentosIndexados[],10,FALSE)</f>
        <v>0</v>
      </c>
      <c r="I1079">
        <f>VLOOKUP(CuentosContados[[#This Row],[Column1]],CuentosIndexados[],11,FALSE)</f>
        <v>0</v>
      </c>
      <c r="J1079" t="str">
        <f>VLOOKUP(CuentosContados[[#This Row],[Column1]],CuentosIndexados[],12,FALSE)</f>
        <v>trabajo</v>
      </c>
      <c r="K1079">
        <f>VLOOKUP(CuentosContados[[#This Row],[Column1]],CuentosIndexados[],13,FALSE)</f>
        <v>0</v>
      </c>
      <c r="L1079">
        <f>VLOOKUP(CuentosContados[[#This Row],[Column1]],CuentosIndexados[],14,FALSE)</f>
        <v>0</v>
      </c>
      <c r="M1079">
        <f>VLOOKUP(CuentosContados[[#This Row],[Column1]],CuentosIndexados[],15,FALSE)</f>
        <v>0</v>
      </c>
      <c r="N1079">
        <f>VLOOKUP(CuentosContados[[#This Row],[Column1]],CuentosIndexados[],16,FALSE)</f>
        <v>0</v>
      </c>
      <c r="O1079">
        <f>VLOOKUP(CuentosContados[[#This Row],[Column1]],CuentosIndexados[],17,FALSE)</f>
        <v>0</v>
      </c>
      <c r="P1079">
        <f>VLOOKUP(CuentosContados[[#This Row],[Column1]],CuentosIndexados[],18,FALSE)</f>
        <v>0</v>
      </c>
      <c r="Q1079">
        <f>VLOOKUP(CuentosContados[[#This Row],[Column1]],CuentosIndexados[],19,FALSE)</f>
        <v>0</v>
      </c>
      <c r="R1079">
        <f>VLOOKUP(CuentosContados[[#This Row],[Column1]],CuentosIndexados[],20,FALSE)</f>
        <v>0</v>
      </c>
      <c r="S1079">
        <f>VLOOKUP(CuentosContados[[#This Row],[Column1]],CuentosIndexados[],21,FALSE)</f>
        <v>0</v>
      </c>
      <c r="T1079">
        <f>VLOOKUP(CuentosContados[[#This Row],[Column1]],CuentosIndexados[],22,FALSE)</f>
        <v>0</v>
      </c>
      <c r="U1079">
        <f>VLOOKUP(CuentosContados[[#This Row],[Column1]],CuentosIndexados[],23,FALSE)</f>
        <v>0</v>
      </c>
      <c r="V1079">
        <f>VLOOKUP(CuentosContados[[#This Row],[Column1]],CuentosIndexados[],24,FALSE)</f>
        <v>0</v>
      </c>
      <c r="W1079">
        <f>VLOOKUP(CuentosContados[[#This Row],[Column1]],CuentosIndexados[],25,FALSE)</f>
        <v>0</v>
      </c>
      <c r="X1079">
        <f>VLOOKUP(CuentosContados[[#This Row],[Column1]],CuentosIndexados[],26,FALSE)</f>
        <v>0</v>
      </c>
      <c r="Y1079">
        <f>VLOOKUP(CuentosContados[[#This Row],[Column1]],CuentosIndexados[],27,FALSE)</f>
        <v>0</v>
      </c>
      <c r="Z1079">
        <f>VLOOKUP(CuentosContados[[#This Row],[Column1]],CuentosIndexados[],28,FALSE)</f>
        <v>0</v>
      </c>
      <c r="AA1079">
        <f>VLOOKUP(CuentosContados[[#This Row],[Column1]],CuentosIndexados[],29,FALSE)</f>
        <v>0</v>
      </c>
      <c r="AB1079">
        <f>VLOOKUP(CuentosContados[[#This Row],[Column1]],CuentosIndexados[],30,FALSE)</f>
        <v>0</v>
      </c>
      <c r="AC1079">
        <f>VLOOKUP(CuentosContados[[#This Row],[Column1]],CuentosIndexados[],31,FALSE)</f>
        <v>0</v>
      </c>
      <c r="AD1079" t="str">
        <f>VLOOKUP(CuentosContados[[#This Row],[Column1]],CuentosIndexados[],32,FALSE)</f>
        <v>agotamiento</v>
      </c>
      <c r="AE1079">
        <f>VLOOKUP(CuentosContados[[#This Row],[Column1]],CuentosIndexados[],33,FALSE)</f>
        <v>0</v>
      </c>
      <c r="AF1079">
        <f>VLOOKUP(CuentosContados[[#This Row],[Column1]],CuentosIndexados[],34,FALSE)</f>
        <v>0</v>
      </c>
      <c r="AG1079">
        <f>VLOOKUP(CuentosContados[[#This Row],[Column1]],CuentosIndexados[],35,FALSE)</f>
        <v>0</v>
      </c>
      <c r="AH1079">
        <f>VLOOKUP(CuentosContados[[#This Row],[Column1]],CuentosIndexados[],36,FALSE)</f>
        <v>0</v>
      </c>
      <c r="AI1079">
        <f>VLOOKUP(CuentosContados[[#This Row],[Column1]],CuentosIndexados[],37,FALSE)</f>
        <v>0</v>
      </c>
      <c r="AJ1079">
        <f>VLOOKUP(CuentosContados[[#This Row],[Column1]],CuentosIndexados[],38,FALSE)</f>
        <v>0</v>
      </c>
      <c r="AK1079">
        <f>VLOOKUP(CuentosContados[[#This Row],[Column1]],CuentosIndexados[],39,FALSE)</f>
        <v>0</v>
      </c>
    </row>
    <row r="1080" spans="1:37" x14ac:dyDescent="0.25">
      <c r="A1080" t="s">
        <v>1115</v>
      </c>
      <c r="B1080">
        <f>VLOOKUP(CuentosContados[[#This Row],[Column1]],CuentosIndexados[],3,FALSE)</f>
        <v>0</v>
      </c>
      <c r="C1080">
        <f>VLOOKUP(CuentosContados[[#This Row],[Column1]],CuentosIndexados[],5,FALSE)</f>
        <v>0</v>
      </c>
      <c r="D1080">
        <f>VLOOKUP(CuentosContados[[#This Row],[Column1]],CuentosIndexados[],6,FALSE)</f>
        <v>0</v>
      </c>
      <c r="E1080">
        <f>VLOOKUP(CuentosContados[[#This Row],[Column1]],CuentosIndexados[],7,FALSE)</f>
        <v>0</v>
      </c>
      <c r="F1080">
        <f>VLOOKUP(CuentosContados[[#This Row],[Column1]],CuentosIndexados[],8,FALSE)</f>
        <v>0</v>
      </c>
      <c r="G1080">
        <f>VLOOKUP(CuentosContados[[#This Row],[Column1]],CuentosIndexados[],9,FALSE)</f>
        <v>0</v>
      </c>
      <c r="H1080">
        <f>VLOOKUP(CuentosContados[[#This Row],[Column1]],CuentosIndexados[],10,FALSE)</f>
        <v>0</v>
      </c>
      <c r="I1080">
        <f>VLOOKUP(CuentosContados[[#This Row],[Column1]],CuentosIndexados[],11,FALSE)</f>
        <v>0</v>
      </c>
      <c r="J1080" t="str">
        <f>VLOOKUP(CuentosContados[[#This Row],[Column1]],CuentosIndexados[],12,FALSE)</f>
        <v>trabajo</v>
      </c>
      <c r="K1080">
        <f>VLOOKUP(CuentosContados[[#This Row],[Column1]],CuentosIndexados[],13,FALSE)</f>
        <v>0</v>
      </c>
      <c r="L1080">
        <f>VLOOKUP(CuentosContados[[#This Row],[Column1]],CuentosIndexados[],14,FALSE)</f>
        <v>0</v>
      </c>
      <c r="M1080">
        <f>VLOOKUP(CuentosContados[[#This Row],[Column1]],CuentosIndexados[],15,FALSE)</f>
        <v>0</v>
      </c>
      <c r="N1080">
        <f>VLOOKUP(CuentosContados[[#This Row],[Column1]],CuentosIndexados[],16,FALSE)</f>
        <v>0</v>
      </c>
      <c r="O1080">
        <f>VLOOKUP(CuentosContados[[#This Row],[Column1]],CuentosIndexados[],17,FALSE)</f>
        <v>0</v>
      </c>
      <c r="P1080">
        <f>VLOOKUP(CuentosContados[[#This Row],[Column1]],CuentosIndexados[],18,FALSE)</f>
        <v>0</v>
      </c>
      <c r="Q1080">
        <f>VLOOKUP(CuentosContados[[#This Row],[Column1]],CuentosIndexados[],19,FALSE)</f>
        <v>0</v>
      </c>
      <c r="R1080">
        <f>VLOOKUP(CuentosContados[[#This Row],[Column1]],CuentosIndexados[],20,FALSE)</f>
        <v>0</v>
      </c>
      <c r="S1080">
        <f>VLOOKUP(CuentosContados[[#This Row],[Column1]],CuentosIndexados[],21,FALSE)</f>
        <v>0</v>
      </c>
      <c r="T1080">
        <f>VLOOKUP(CuentosContados[[#This Row],[Column1]],CuentosIndexados[],22,FALSE)</f>
        <v>0</v>
      </c>
      <c r="U1080">
        <f>VLOOKUP(CuentosContados[[#This Row],[Column1]],CuentosIndexados[],23,FALSE)</f>
        <v>0</v>
      </c>
      <c r="V1080">
        <f>VLOOKUP(CuentosContados[[#This Row],[Column1]],CuentosIndexados[],24,FALSE)</f>
        <v>0</v>
      </c>
      <c r="W1080">
        <f>VLOOKUP(CuentosContados[[#This Row],[Column1]],CuentosIndexados[],25,FALSE)</f>
        <v>0</v>
      </c>
      <c r="X1080">
        <f>VLOOKUP(CuentosContados[[#This Row],[Column1]],CuentosIndexados[],26,FALSE)</f>
        <v>0</v>
      </c>
      <c r="Y1080">
        <f>VLOOKUP(CuentosContados[[#This Row],[Column1]],CuentosIndexados[],27,FALSE)</f>
        <v>0</v>
      </c>
      <c r="Z1080">
        <f>VLOOKUP(CuentosContados[[#This Row],[Column1]],CuentosIndexados[],28,FALSE)</f>
        <v>0</v>
      </c>
      <c r="AA1080">
        <f>VLOOKUP(CuentosContados[[#This Row],[Column1]],CuentosIndexados[],29,FALSE)</f>
        <v>0</v>
      </c>
      <c r="AB1080">
        <f>VLOOKUP(CuentosContados[[#This Row],[Column1]],CuentosIndexados[],30,FALSE)</f>
        <v>0</v>
      </c>
      <c r="AC1080">
        <f>VLOOKUP(CuentosContados[[#This Row],[Column1]],CuentosIndexados[],31,FALSE)</f>
        <v>0</v>
      </c>
      <c r="AD1080" t="str">
        <f>VLOOKUP(CuentosContados[[#This Row],[Column1]],CuentosIndexados[],32,FALSE)</f>
        <v>agotamiento</v>
      </c>
      <c r="AE1080">
        <f>VLOOKUP(CuentosContados[[#This Row],[Column1]],CuentosIndexados[],33,FALSE)</f>
        <v>0</v>
      </c>
      <c r="AF1080">
        <f>VLOOKUP(CuentosContados[[#This Row],[Column1]],CuentosIndexados[],34,FALSE)</f>
        <v>0</v>
      </c>
      <c r="AG1080">
        <f>VLOOKUP(CuentosContados[[#This Row],[Column1]],CuentosIndexados[],35,FALSE)</f>
        <v>0</v>
      </c>
      <c r="AH1080">
        <f>VLOOKUP(CuentosContados[[#This Row],[Column1]],CuentosIndexados[],36,FALSE)</f>
        <v>0</v>
      </c>
      <c r="AI1080">
        <f>VLOOKUP(CuentosContados[[#This Row],[Column1]],CuentosIndexados[],37,FALSE)</f>
        <v>0</v>
      </c>
      <c r="AJ1080">
        <f>VLOOKUP(CuentosContados[[#This Row],[Column1]],CuentosIndexados[],38,FALSE)</f>
        <v>0</v>
      </c>
      <c r="AK1080">
        <f>VLOOKUP(CuentosContados[[#This Row],[Column1]],CuentosIndexados[],39,FALSE)</f>
        <v>0</v>
      </c>
    </row>
    <row r="1081" spans="1:37" x14ac:dyDescent="0.25">
      <c r="A1081" t="s">
        <v>1115</v>
      </c>
      <c r="B1081">
        <f>VLOOKUP(CuentosContados[[#This Row],[Column1]],CuentosIndexados[],3,FALSE)</f>
        <v>0</v>
      </c>
      <c r="C1081">
        <f>VLOOKUP(CuentosContados[[#This Row],[Column1]],CuentosIndexados[],5,FALSE)</f>
        <v>0</v>
      </c>
      <c r="D1081">
        <f>VLOOKUP(CuentosContados[[#This Row],[Column1]],CuentosIndexados[],6,FALSE)</f>
        <v>0</v>
      </c>
      <c r="E1081">
        <f>VLOOKUP(CuentosContados[[#This Row],[Column1]],CuentosIndexados[],7,FALSE)</f>
        <v>0</v>
      </c>
      <c r="F1081">
        <f>VLOOKUP(CuentosContados[[#This Row],[Column1]],CuentosIndexados[],8,FALSE)</f>
        <v>0</v>
      </c>
      <c r="G1081">
        <f>VLOOKUP(CuentosContados[[#This Row],[Column1]],CuentosIndexados[],9,FALSE)</f>
        <v>0</v>
      </c>
      <c r="H1081">
        <f>VLOOKUP(CuentosContados[[#This Row],[Column1]],CuentosIndexados[],10,FALSE)</f>
        <v>0</v>
      </c>
      <c r="I1081">
        <f>VLOOKUP(CuentosContados[[#This Row],[Column1]],CuentosIndexados[],11,FALSE)</f>
        <v>0</v>
      </c>
      <c r="J1081" t="str">
        <f>VLOOKUP(CuentosContados[[#This Row],[Column1]],CuentosIndexados[],12,FALSE)</f>
        <v>trabajo</v>
      </c>
      <c r="K1081">
        <f>VLOOKUP(CuentosContados[[#This Row],[Column1]],CuentosIndexados[],13,FALSE)</f>
        <v>0</v>
      </c>
      <c r="L1081">
        <f>VLOOKUP(CuentosContados[[#This Row],[Column1]],CuentosIndexados[],14,FALSE)</f>
        <v>0</v>
      </c>
      <c r="M1081">
        <f>VLOOKUP(CuentosContados[[#This Row],[Column1]],CuentosIndexados[],15,FALSE)</f>
        <v>0</v>
      </c>
      <c r="N1081">
        <f>VLOOKUP(CuentosContados[[#This Row],[Column1]],CuentosIndexados[],16,FALSE)</f>
        <v>0</v>
      </c>
      <c r="O1081">
        <f>VLOOKUP(CuentosContados[[#This Row],[Column1]],CuentosIndexados[],17,FALSE)</f>
        <v>0</v>
      </c>
      <c r="P1081">
        <f>VLOOKUP(CuentosContados[[#This Row],[Column1]],CuentosIndexados[],18,FALSE)</f>
        <v>0</v>
      </c>
      <c r="Q1081">
        <f>VLOOKUP(CuentosContados[[#This Row],[Column1]],CuentosIndexados[],19,FALSE)</f>
        <v>0</v>
      </c>
      <c r="R1081">
        <f>VLOOKUP(CuentosContados[[#This Row],[Column1]],CuentosIndexados[],20,FALSE)</f>
        <v>0</v>
      </c>
      <c r="S1081">
        <f>VLOOKUP(CuentosContados[[#This Row],[Column1]],CuentosIndexados[],21,FALSE)</f>
        <v>0</v>
      </c>
      <c r="T1081">
        <f>VLOOKUP(CuentosContados[[#This Row],[Column1]],CuentosIndexados[],22,FALSE)</f>
        <v>0</v>
      </c>
      <c r="U1081">
        <f>VLOOKUP(CuentosContados[[#This Row],[Column1]],CuentosIndexados[],23,FALSE)</f>
        <v>0</v>
      </c>
      <c r="V1081">
        <f>VLOOKUP(CuentosContados[[#This Row],[Column1]],CuentosIndexados[],24,FALSE)</f>
        <v>0</v>
      </c>
      <c r="W1081">
        <f>VLOOKUP(CuentosContados[[#This Row],[Column1]],CuentosIndexados[],25,FALSE)</f>
        <v>0</v>
      </c>
      <c r="X1081">
        <f>VLOOKUP(CuentosContados[[#This Row],[Column1]],CuentosIndexados[],26,FALSE)</f>
        <v>0</v>
      </c>
      <c r="Y1081">
        <f>VLOOKUP(CuentosContados[[#This Row],[Column1]],CuentosIndexados[],27,FALSE)</f>
        <v>0</v>
      </c>
      <c r="Z1081">
        <f>VLOOKUP(CuentosContados[[#This Row],[Column1]],CuentosIndexados[],28,FALSE)</f>
        <v>0</v>
      </c>
      <c r="AA1081">
        <f>VLOOKUP(CuentosContados[[#This Row],[Column1]],CuentosIndexados[],29,FALSE)</f>
        <v>0</v>
      </c>
      <c r="AB1081">
        <f>VLOOKUP(CuentosContados[[#This Row],[Column1]],CuentosIndexados[],30,FALSE)</f>
        <v>0</v>
      </c>
      <c r="AC1081">
        <f>VLOOKUP(CuentosContados[[#This Row],[Column1]],CuentosIndexados[],31,FALSE)</f>
        <v>0</v>
      </c>
      <c r="AD1081" t="str">
        <f>VLOOKUP(CuentosContados[[#This Row],[Column1]],CuentosIndexados[],32,FALSE)</f>
        <v>agotamiento</v>
      </c>
      <c r="AE1081">
        <f>VLOOKUP(CuentosContados[[#This Row],[Column1]],CuentosIndexados[],33,FALSE)</f>
        <v>0</v>
      </c>
      <c r="AF1081">
        <f>VLOOKUP(CuentosContados[[#This Row],[Column1]],CuentosIndexados[],34,FALSE)</f>
        <v>0</v>
      </c>
      <c r="AG1081">
        <f>VLOOKUP(CuentosContados[[#This Row],[Column1]],CuentosIndexados[],35,FALSE)</f>
        <v>0</v>
      </c>
      <c r="AH1081">
        <f>VLOOKUP(CuentosContados[[#This Row],[Column1]],CuentosIndexados[],36,FALSE)</f>
        <v>0</v>
      </c>
      <c r="AI1081">
        <f>VLOOKUP(CuentosContados[[#This Row],[Column1]],CuentosIndexados[],37,FALSE)</f>
        <v>0</v>
      </c>
      <c r="AJ1081">
        <f>VLOOKUP(CuentosContados[[#This Row],[Column1]],CuentosIndexados[],38,FALSE)</f>
        <v>0</v>
      </c>
      <c r="AK1081">
        <f>VLOOKUP(CuentosContados[[#This Row],[Column1]],CuentosIndexados[],39,FALSE)</f>
        <v>0</v>
      </c>
    </row>
    <row r="1082" spans="1:37" x14ac:dyDescent="0.25">
      <c r="A1082" t="s">
        <v>1115</v>
      </c>
      <c r="B1082">
        <f>VLOOKUP(CuentosContados[[#This Row],[Column1]],CuentosIndexados[],3,FALSE)</f>
        <v>0</v>
      </c>
      <c r="C1082">
        <f>VLOOKUP(CuentosContados[[#This Row],[Column1]],CuentosIndexados[],5,FALSE)</f>
        <v>0</v>
      </c>
      <c r="D1082">
        <f>VLOOKUP(CuentosContados[[#This Row],[Column1]],CuentosIndexados[],6,FALSE)</f>
        <v>0</v>
      </c>
      <c r="E1082">
        <f>VLOOKUP(CuentosContados[[#This Row],[Column1]],CuentosIndexados[],7,FALSE)</f>
        <v>0</v>
      </c>
      <c r="F1082">
        <f>VLOOKUP(CuentosContados[[#This Row],[Column1]],CuentosIndexados[],8,FALSE)</f>
        <v>0</v>
      </c>
      <c r="G1082">
        <f>VLOOKUP(CuentosContados[[#This Row],[Column1]],CuentosIndexados[],9,FALSE)</f>
        <v>0</v>
      </c>
      <c r="H1082">
        <f>VLOOKUP(CuentosContados[[#This Row],[Column1]],CuentosIndexados[],10,FALSE)</f>
        <v>0</v>
      </c>
      <c r="I1082">
        <f>VLOOKUP(CuentosContados[[#This Row],[Column1]],CuentosIndexados[],11,FALSE)</f>
        <v>0</v>
      </c>
      <c r="J1082" t="str">
        <f>VLOOKUP(CuentosContados[[#This Row],[Column1]],CuentosIndexados[],12,FALSE)</f>
        <v>trabajo</v>
      </c>
      <c r="K1082">
        <f>VLOOKUP(CuentosContados[[#This Row],[Column1]],CuentosIndexados[],13,FALSE)</f>
        <v>0</v>
      </c>
      <c r="L1082">
        <f>VLOOKUP(CuentosContados[[#This Row],[Column1]],CuentosIndexados[],14,FALSE)</f>
        <v>0</v>
      </c>
      <c r="M1082">
        <f>VLOOKUP(CuentosContados[[#This Row],[Column1]],CuentosIndexados[],15,FALSE)</f>
        <v>0</v>
      </c>
      <c r="N1082">
        <f>VLOOKUP(CuentosContados[[#This Row],[Column1]],CuentosIndexados[],16,FALSE)</f>
        <v>0</v>
      </c>
      <c r="O1082">
        <f>VLOOKUP(CuentosContados[[#This Row],[Column1]],CuentosIndexados[],17,FALSE)</f>
        <v>0</v>
      </c>
      <c r="P1082">
        <f>VLOOKUP(CuentosContados[[#This Row],[Column1]],CuentosIndexados[],18,FALSE)</f>
        <v>0</v>
      </c>
      <c r="Q1082">
        <f>VLOOKUP(CuentosContados[[#This Row],[Column1]],CuentosIndexados[],19,FALSE)</f>
        <v>0</v>
      </c>
      <c r="R1082">
        <f>VLOOKUP(CuentosContados[[#This Row],[Column1]],CuentosIndexados[],20,FALSE)</f>
        <v>0</v>
      </c>
      <c r="S1082">
        <f>VLOOKUP(CuentosContados[[#This Row],[Column1]],CuentosIndexados[],21,FALSE)</f>
        <v>0</v>
      </c>
      <c r="T1082">
        <f>VLOOKUP(CuentosContados[[#This Row],[Column1]],CuentosIndexados[],22,FALSE)</f>
        <v>0</v>
      </c>
      <c r="U1082">
        <f>VLOOKUP(CuentosContados[[#This Row],[Column1]],CuentosIndexados[],23,FALSE)</f>
        <v>0</v>
      </c>
      <c r="V1082">
        <f>VLOOKUP(CuentosContados[[#This Row],[Column1]],CuentosIndexados[],24,FALSE)</f>
        <v>0</v>
      </c>
      <c r="W1082">
        <f>VLOOKUP(CuentosContados[[#This Row],[Column1]],CuentosIndexados[],25,FALSE)</f>
        <v>0</v>
      </c>
      <c r="X1082">
        <f>VLOOKUP(CuentosContados[[#This Row],[Column1]],CuentosIndexados[],26,FALSE)</f>
        <v>0</v>
      </c>
      <c r="Y1082">
        <f>VLOOKUP(CuentosContados[[#This Row],[Column1]],CuentosIndexados[],27,FALSE)</f>
        <v>0</v>
      </c>
      <c r="Z1082">
        <f>VLOOKUP(CuentosContados[[#This Row],[Column1]],CuentosIndexados[],28,FALSE)</f>
        <v>0</v>
      </c>
      <c r="AA1082">
        <f>VLOOKUP(CuentosContados[[#This Row],[Column1]],CuentosIndexados[],29,FALSE)</f>
        <v>0</v>
      </c>
      <c r="AB1082">
        <f>VLOOKUP(CuentosContados[[#This Row],[Column1]],CuentosIndexados[],30,FALSE)</f>
        <v>0</v>
      </c>
      <c r="AC1082">
        <f>VLOOKUP(CuentosContados[[#This Row],[Column1]],CuentosIndexados[],31,FALSE)</f>
        <v>0</v>
      </c>
      <c r="AD1082" t="str">
        <f>VLOOKUP(CuentosContados[[#This Row],[Column1]],CuentosIndexados[],32,FALSE)</f>
        <v>agotamiento</v>
      </c>
      <c r="AE1082">
        <f>VLOOKUP(CuentosContados[[#This Row],[Column1]],CuentosIndexados[],33,FALSE)</f>
        <v>0</v>
      </c>
      <c r="AF1082">
        <f>VLOOKUP(CuentosContados[[#This Row],[Column1]],CuentosIndexados[],34,FALSE)</f>
        <v>0</v>
      </c>
      <c r="AG1082">
        <f>VLOOKUP(CuentosContados[[#This Row],[Column1]],CuentosIndexados[],35,FALSE)</f>
        <v>0</v>
      </c>
      <c r="AH1082">
        <f>VLOOKUP(CuentosContados[[#This Row],[Column1]],CuentosIndexados[],36,FALSE)</f>
        <v>0</v>
      </c>
      <c r="AI1082">
        <f>VLOOKUP(CuentosContados[[#This Row],[Column1]],CuentosIndexados[],37,FALSE)</f>
        <v>0</v>
      </c>
      <c r="AJ1082">
        <f>VLOOKUP(CuentosContados[[#This Row],[Column1]],CuentosIndexados[],38,FALSE)</f>
        <v>0</v>
      </c>
      <c r="AK1082">
        <f>VLOOKUP(CuentosContados[[#This Row],[Column1]],CuentosIndexados[],39,FALSE)</f>
        <v>0</v>
      </c>
    </row>
    <row r="1083" spans="1:37" x14ac:dyDescent="0.25">
      <c r="A1083" t="s">
        <v>1115</v>
      </c>
      <c r="B1083">
        <f>VLOOKUP(CuentosContados[[#This Row],[Column1]],CuentosIndexados[],3,FALSE)</f>
        <v>0</v>
      </c>
      <c r="C1083">
        <f>VLOOKUP(CuentosContados[[#This Row],[Column1]],CuentosIndexados[],5,FALSE)</f>
        <v>0</v>
      </c>
      <c r="D1083">
        <f>VLOOKUP(CuentosContados[[#This Row],[Column1]],CuentosIndexados[],6,FALSE)</f>
        <v>0</v>
      </c>
      <c r="E1083">
        <f>VLOOKUP(CuentosContados[[#This Row],[Column1]],CuentosIndexados[],7,FALSE)</f>
        <v>0</v>
      </c>
      <c r="F1083">
        <f>VLOOKUP(CuentosContados[[#This Row],[Column1]],CuentosIndexados[],8,FALSE)</f>
        <v>0</v>
      </c>
      <c r="G1083">
        <f>VLOOKUP(CuentosContados[[#This Row],[Column1]],CuentosIndexados[],9,FALSE)</f>
        <v>0</v>
      </c>
      <c r="H1083">
        <f>VLOOKUP(CuentosContados[[#This Row],[Column1]],CuentosIndexados[],10,FALSE)</f>
        <v>0</v>
      </c>
      <c r="I1083">
        <f>VLOOKUP(CuentosContados[[#This Row],[Column1]],CuentosIndexados[],11,FALSE)</f>
        <v>0</v>
      </c>
      <c r="J1083" t="str">
        <f>VLOOKUP(CuentosContados[[#This Row],[Column1]],CuentosIndexados[],12,FALSE)</f>
        <v>trabajo</v>
      </c>
      <c r="K1083">
        <f>VLOOKUP(CuentosContados[[#This Row],[Column1]],CuentosIndexados[],13,FALSE)</f>
        <v>0</v>
      </c>
      <c r="L1083">
        <f>VLOOKUP(CuentosContados[[#This Row],[Column1]],CuentosIndexados[],14,FALSE)</f>
        <v>0</v>
      </c>
      <c r="M1083">
        <f>VLOOKUP(CuentosContados[[#This Row],[Column1]],CuentosIndexados[],15,FALSE)</f>
        <v>0</v>
      </c>
      <c r="N1083">
        <f>VLOOKUP(CuentosContados[[#This Row],[Column1]],CuentosIndexados[],16,FALSE)</f>
        <v>0</v>
      </c>
      <c r="O1083">
        <f>VLOOKUP(CuentosContados[[#This Row],[Column1]],CuentosIndexados[],17,FALSE)</f>
        <v>0</v>
      </c>
      <c r="P1083">
        <f>VLOOKUP(CuentosContados[[#This Row],[Column1]],CuentosIndexados[],18,FALSE)</f>
        <v>0</v>
      </c>
      <c r="Q1083">
        <f>VLOOKUP(CuentosContados[[#This Row],[Column1]],CuentosIndexados[],19,FALSE)</f>
        <v>0</v>
      </c>
      <c r="R1083">
        <f>VLOOKUP(CuentosContados[[#This Row],[Column1]],CuentosIndexados[],20,FALSE)</f>
        <v>0</v>
      </c>
      <c r="S1083">
        <f>VLOOKUP(CuentosContados[[#This Row],[Column1]],CuentosIndexados[],21,FALSE)</f>
        <v>0</v>
      </c>
      <c r="T1083">
        <f>VLOOKUP(CuentosContados[[#This Row],[Column1]],CuentosIndexados[],22,FALSE)</f>
        <v>0</v>
      </c>
      <c r="U1083">
        <f>VLOOKUP(CuentosContados[[#This Row],[Column1]],CuentosIndexados[],23,FALSE)</f>
        <v>0</v>
      </c>
      <c r="V1083">
        <f>VLOOKUP(CuentosContados[[#This Row],[Column1]],CuentosIndexados[],24,FALSE)</f>
        <v>0</v>
      </c>
      <c r="W1083">
        <f>VLOOKUP(CuentosContados[[#This Row],[Column1]],CuentosIndexados[],25,FALSE)</f>
        <v>0</v>
      </c>
      <c r="X1083">
        <f>VLOOKUP(CuentosContados[[#This Row],[Column1]],CuentosIndexados[],26,FALSE)</f>
        <v>0</v>
      </c>
      <c r="Y1083">
        <f>VLOOKUP(CuentosContados[[#This Row],[Column1]],CuentosIndexados[],27,FALSE)</f>
        <v>0</v>
      </c>
      <c r="Z1083">
        <f>VLOOKUP(CuentosContados[[#This Row],[Column1]],CuentosIndexados[],28,FALSE)</f>
        <v>0</v>
      </c>
      <c r="AA1083">
        <f>VLOOKUP(CuentosContados[[#This Row],[Column1]],CuentosIndexados[],29,FALSE)</f>
        <v>0</v>
      </c>
      <c r="AB1083">
        <f>VLOOKUP(CuentosContados[[#This Row],[Column1]],CuentosIndexados[],30,FALSE)</f>
        <v>0</v>
      </c>
      <c r="AC1083">
        <f>VLOOKUP(CuentosContados[[#This Row],[Column1]],CuentosIndexados[],31,FALSE)</f>
        <v>0</v>
      </c>
      <c r="AD1083" t="str">
        <f>VLOOKUP(CuentosContados[[#This Row],[Column1]],CuentosIndexados[],32,FALSE)</f>
        <v>agotamiento</v>
      </c>
      <c r="AE1083">
        <f>VLOOKUP(CuentosContados[[#This Row],[Column1]],CuentosIndexados[],33,FALSE)</f>
        <v>0</v>
      </c>
      <c r="AF1083">
        <f>VLOOKUP(CuentosContados[[#This Row],[Column1]],CuentosIndexados[],34,FALSE)</f>
        <v>0</v>
      </c>
      <c r="AG1083">
        <f>VLOOKUP(CuentosContados[[#This Row],[Column1]],CuentosIndexados[],35,FALSE)</f>
        <v>0</v>
      </c>
      <c r="AH1083">
        <f>VLOOKUP(CuentosContados[[#This Row],[Column1]],CuentosIndexados[],36,FALSE)</f>
        <v>0</v>
      </c>
      <c r="AI1083">
        <f>VLOOKUP(CuentosContados[[#This Row],[Column1]],CuentosIndexados[],37,FALSE)</f>
        <v>0</v>
      </c>
      <c r="AJ1083">
        <f>VLOOKUP(CuentosContados[[#This Row],[Column1]],CuentosIndexados[],38,FALSE)</f>
        <v>0</v>
      </c>
      <c r="AK1083">
        <f>VLOOKUP(CuentosContados[[#This Row],[Column1]],CuentosIndexados[],39,FALSE)</f>
        <v>0</v>
      </c>
    </row>
    <row r="1084" spans="1:37" x14ac:dyDescent="0.25">
      <c r="A1084" t="s">
        <v>1115</v>
      </c>
      <c r="B1084">
        <f>VLOOKUP(CuentosContados[[#This Row],[Column1]],CuentosIndexados[],3,FALSE)</f>
        <v>0</v>
      </c>
      <c r="C1084">
        <f>VLOOKUP(CuentosContados[[#This Row],[Column1]],CuentosIndexados[],5,FALSE)</f>
        <v>0</v>
      </c>
      <c r="D1084">
        <f>VLOOKUP(CuentosContados[[#This Row],[Column1]],CuentosIndexados[],6,FALSE)</f>
        <v>0</v>
      </c>
      <c r="E1084">
        <f>VLOOKUP(CuentosContados[[#This Row],[Column1]],CuentosIndexados[],7,FALSE)</f>
        <v>0</v>
      </c>
      <c r="F1084">
        <f>VLOOKUP(CuentosContados[[#This Row],[Column1]],CuentosIndexados[],8,FALSE)</f>
        <v>0</v>
      </c>
      <c r="G1084">
        <f>VLOOKUP(CuentosContados[[#This Row],[Column1]],CuentosIndexados[],9,FALSE)</f>
        <v>0</v>
      </c>
      <c r="H1084">
        <f>VLOOKUP(CuentosContados[[#This Row],[Column1]],CuentosIndexados[],10,FALSE)</f>
        <v>0</v>
      </c>
      <c r="I1084">
        <f>VLOOKUP(CuentosContados[[#This Row],[Column1]],CuentosIndexados[],11,FALSE)</f>
        <v>0</v>
      </c>
      <c r="J1084" t="str">
        <f>VLOOKUP(CuentosContados[[#This Row],[Column1]],CuentosIndexados[],12,FALSE)</f>
        <v>trabajo</v>
      </c>
      <c r="K1084">
        <f>VLOOKUP(CuentosContados[[#This Row],[Column1]],CuentosIndexados[],13,FALSE)</f>
        <v>0</v>
      </c>
      <c r="L1084">
        <f>VLOOKUP(CuentosContados[[#This Row],[Column1]],CuentosIndexados[],14,FALSE)</f>
        <v>0</v>
      </c>
      <c r="M1084">
        <f>VLOOKUP(CuentosContados[[#This Row],[Column1]],CuentosIndexados[],15,FALSE)</f>
        <v>0</v>
      </c>
      <c r="N1084">
        <f>VLOOKUP(CuentosContados[[#This Row],[Column1]],CuentosIndexados[],16,FALSE)</f>
        <v>0</v>
      </c>
      <c r="O1084">
        <f>VLOOKUP(CuentosContados[[#This Row],[Column1]],CuentosIndexados[],17,FALSE)</f>
        <v>0</v>
      </c>
      <c r="P1084">
        <f>VLOOKUP(CuentosContados[[#This Row],[Column1]],CuentosIndexados[],18,FALSE)</f>
        <v>0</v>
      </c>
      <c r="Q1084">
        <f>VLOOKUP(CuentosContados[[#This Row],[Column1]],CuentosIndexados[],19,FALSE)</f>
        <v>0</v>
      </c>
      <c r="R1084">
        <f>VLOOKUP(CuentosContados[[#This Row],[Column1]],CuentosIndexados[],20,FALSE)</f>
        <v>0</v>
      </c>
      <c r="S1084">
        <f>VLOOKUP(CuentosContados[[#This Row],[Column1]],CuentosIndexados[],21,FALSE)</f>
        <v>0</v>
      </c>
      <c r="T1084">
        <f>VLOOKUP(CuentosContados[[#This Row],[Column1]],CuentosIndexados[],22,FALSE)</f>
        <v>0</v>
      </c>
      <c r="U1084">
        <f>VLOOKUP(CuentosContados[[#This Row],[Column1]],CuentosIndexados[],23,FALSE)</f>
        <v>0</v>
      </c>
      <c r="V1084">
        <f>VLOOKUP(CuentosContados[[#This Row],[Column1]],CuentosIndexados[],24,FALSE)</f>
        <v>0</v>
      </c>
      <c r="W1084">
        <f>VLOOKUP(CuentosContados[[#This Row],[Column1]],CuentosIndexados[],25,FALSE)</f>
        <v>0</v>
      </c>
      <c r="X1084">
        <f>VLOOKUP(CuentosContados[[#This Row],[Column1]],CuentosIndexados[],26,FALSE)</f>
        <v>0</v>
      </c>
      <c r="Y1084">
        <f>VLOOKUP(CuentosContados[[#This Row],[Column1]],CuentosIndexados[],27,FALSE)</f>
        <v>0</v>
      </c>
      <c r="Z1084">
        <f>VLOOKUP(CuentosContados[[#This Row],[Column1]],CuentosIndexados[],28,FALSE)</f>
        <v>0</v>
      </c>
      <c r="AA1084">
        <f>VLOOKUP(CuentosContados[[#This Row],[Column1]],CuentosIndexados[],29,FALSE)</f>
        <v>0</v>
      </c>
      <c r="AB1084">
        <f>VLOOKUP(CuentosContados[[#This Row],[Column1]],CuentosIndexados[],30,FALSE)</f>
        <v>0</v>
      </c>
      <c r="AC1084">
        <f>VLOOKUP(CuentosContados[[#This Row],[Column1]],CuentosIndexados[],31,FALSE)</f>
        <v>0</v>
      </c>
      <c r="AD1084" t="str">
        <f>VLOOKUP(CuentosContados[[#This Row],[Column1]],CuentosIndexados[],32,FALSE)</f>
        <v>agotamiento</v>
      </c>
      <c r="AE1084">
        <f>VLOOKUP(CuentosContados[[#This Row],[Column1]],CuentosIndexados[],33,FALSE)</f>
        <v>0</v>
      </c>
      <c r="AF1084">
        <f>VLOOKUP(CuentosContados[[#This Row],[Column1]],CuentosIndexados[],34,FALSE)</f>
        <v>0</v>
      </c>
      <c r="AG1084">
        <f>VLOOKUP(CuentosContados[[#This Row],[Column1]],CuentosIndexados[],35,FALSE)</f>
        <v>0</v>
      </c>
      <c r="AH1084">
        <f>VLOOKUP(CuentosContados[[#This Row],[Column1]],CuentosIndexados[],36,FALSE)</f>
        <v>0</v>
      </c>
      <c r="AI1084">
        <f>VLOOKUP(CuentosContados[[#This Row],[Column1]],CuentosIndexados[],37,FALSE)</f>
        <v>0</v>
      </c>
      <c r="AJ1084">
        <f>VLOOKUP(CuentosContados[[#This Row],[Column1]],CuentosIndexados[],38,FALSE)</f>
        <v>0</v>
      </c>
      <c r="AK1084">
        <f>VLOOKUP(CuentosContados[[#This Row],[Column1]],CuentosIndexados[],39,FALSE)</f>
        <v>0</v>
      </c>
    </row>
    <row r="1085" spans="1:37" x14ac:dyDescent="0.25">
      <c r="A1085" t="s">
        <v>1115</v>
      </c>
      <c r="B1085">
        <f>VLOOKUP(CuentosContados[[#This Row],[Column1]],CuentosIndexados[],3,FALSE)</f>
        <v>0</v>
      </c>
      <c r="C1085">
        <f>VLOOKUP(CuentosContados[[#This Row],[Column1]],CuentosIndexados[],5,FALSE)</f>
        <v>0</v>
      </c>
      <c r="D1085">
        <f>VLOOKUP(CuentosContados[[#This Row],[Column1]],CuentosIndexados[],6,FALSE)</f>
        <v>0</v>
      </c>
      <c r="E1085">
        <f>VLOOKUP(CuentosContados[[#This Row],[Column1]],CuentosIndexados[],7,FALSE)</f>
        <v>0</v>
      </c>
      <c r="F1085">
        <f>VLOOKUP(CuentosContados[[#This Row],[Column1]],CuentosIndexados[],8,FALSE)</f>
        <v>0</v>
      </c>
      <c r="G1085">
        <f>VLOOKUP(CuentosContados[[#This Row],[Column1]],CuentosIndexados[],9,FALSE)</f>
        <v>0</v>
      </c>
      <c r="H1085">
        <f>VLOOKUP(CuentosContados[[#This Row],[Column1]],CuentosIndexados[],10,FALSE)</f>
        <v>0</v>
      </c>
      <c r="I1085">
        <f>VLOOKUP(CuentosContados[[#This Row],[Column1]],CuentosIndexados[],11,FALSE)</f>
        <v>0</v>
      </c>
      <c r="J1085" t="str">
        <f>VLOOKUP(CuentosContados[[#This Row],[Column1]],CuentosIndexados[],12,FALSE)</f>
        <v>trabajo</v>
      </c>
      <c r="K1085">
        <f>VLOOKUP(CuentosContados[[#This Row],[Column1]],CuentosIndexados[],13,FALSE)</f>
        <v>0</v>
      </c>
      <c r="L1085">
        <f>VLOOKUP(CuentosContados[[#This Row],[Column1]],CuentosIndexados[],14,FALSE)</f>
        <v>0</v>
      </c>
      <c r="M1085">
        <f>VLOOKUP(CuentosContados[[#This Row],[Column1]],CuentosIndexados[],15,FALSE)</f>
        <v>0</v>
      </c>
      <c r="N1085">
        <f>VLOOKUP(CuentosContados[[#This Row],[Column1]],CuentosIndexados[],16,FALSE)</f>
        <v>0</v>
      </c>
      <c r="O1085">
        <f>VLOOKUP(CuentosContados[[#This Row],[Column1]],CuentosIndexados[],17,FALSE)</f>
        <v>0</v>
      </c>
      <c r="P1085">
        <f>VLOOKUP(CuentosContados[[#This Row],[Column1]],CuentosIndexados[],18,FALSE)</f>
        <v>0</v>
      </c>
      <c r="Q1085">
        <f>VLOOKUP(CuentosContados[[#This Row],[Column1]],CuentosIndexados[],19,FALSE)</f>
        <v>0</v>
      </c>
      <c r="R1085">
        <f>VLOOKUP(CuentosContados[[#This Row],[Column1]],CuentosIndexados[],20,FALSE)</f>
        <v>0</v>
      </c>
      <c r="S1085">
        <f>VLOOKUP(CuentosContados[[#This Row],[Column1]],CuentosIndexados[],21,FALSE)</f>
        <v>0</v>
      </c>
      <c r="T1085">
        <f>VLOOKUP(CuentosContados[[#This Row],[Column1]],CuentosIndexados[],22,FALSE)</f>
        <v>0</v>
      </c>
      <c r="U1085">
        <f>VLOOKUP(CuentosContados[[#This Row],[Column1]],CuentosIndexados[],23,FALSE)</f>
        <v>0</v>
      </c>
      <c r="V1085">
        <f>VLOOKUP(CuentosContados[[#This Row],[Column1]],CuentosIndexados[],24,FALSE)</f>
        <v>0</v>
      </c>
      <c r="W1085">
        <f>VLOOKUP(CuentosContados[[#This Row],[Column1]],CuentosIndexados[],25,FALSE)</f>
        <v>0</v>
      </c>
      <c r="X1085">
        <f>VLOOKUP(CuentosContados[[#This Row],[Column1]],CuentosIndexados[],26,FALSE)</f>
        <v>0</v>
      </c>
      <c r="Y1085">
        <f>VLOOKUP(CuentosContados[[#This Row],[Column1]],CuentosIndexados[],27,FALSE)</f>
        <v>0</v>
      </c>
      <c r="Z1085">
        <f>VLOOKUP(CuentosContados[[#This Row],[Column1]],CuentosIndexados[],28,FALSE)</f>
        <v>0</v>
      </c>
      <c r="AA1085">
        <f>VLOOKUP(CuentosContados[[#This Row],[Column1]],CuentosIndexados[],29,FALSE)</f>
        <v>0</v>
      </c>
      <c r="AB1085">
        <f>VLOOKUP(CuentosContados[[#This Row],[Column1]],CuentosIndexados[],30,FALSE)</f>
        <v>0</v>
      </c>
      <c r="AC1085">
        <f>VLOOKUP(CuentosContados[[#This Row],[Column1]],CuentosIndexados[],31,FALSE)</f>
        <v>0</v>
      </c>
      <c r="AD1085" t="str">
        <f>VLOOKUP(CuentosContados[[#This Row],[Column1]],CuentosIndexados[],32,FALSE)</f>
        <v>agotamiento</v>
      </c>
      <c r="AE1085">
        <f>VLOOKUP(CuentosContados[[#This Row],[Column1]],CuentosIndexados[],33,FALSE)</f>
        <v>0</v>
      </c>
      <c r="AF1085">
        <f>VLOOKUP(CuentosContados[[#This Row],[Column1]],CuentosIndexados[],34,FALSE)</f>
        <v>0</v>
      </c>
      <c r="AG1085">
        <f>VLOOKUP(CuentosContados[[#This Row],[Column1]],CuentosIndexados[],35,FALSE)</f>
        <v>0</v>
      </c>
      <c r="AH1085">
        <f>VLOOKUP(CuentosContados[[#This Row],[Column1]],CuentosIndexados[],36,FALSE)</f>
        <v>0</v>
      </c>
      <c r="AI1085">
        <f>VLOOKUP(CuentosContados[[#This Row],[Column1]],CuentosIndexados[],37,FALSE)</f>
        <v>0</v>
      </c>
      <c r="AJ1085">
        <f>VLOOKUP(CuentosContados[[#This Row],[Column1]],CuentosIndexados[],38,FALSE)</f>
        <v>0</v>
      </c>
      <c r="AK1085">
        <f>VLOOKUP(CuentosContados[[#This Row],[Column1]],CuentosIndexados[],39,FALSE)</f>
        <v>0</v>
      </c>
    </row>
    <row r="1086" spans="1:37" x14ac:dyDescent="0.25">
      <c r="A1086" t="s">
        <v>189</v>
      </c>
      <c r="B1086">
        <f>VLOOKUP(CuentosContados[[#This Row],[Column1]],CuentosIndexados[],3,FALSE)</f>
        <v>0</v>
      </c>
      <c r="C1086">
        <f>VLOOKUP(CuentosContados[[#This Row],[Column1]],CuentosIndexados[],5,FALSE)</f>
        <v>0</v>
      </c>
      <c r="D1086">
        <f>VLOOKUP(CuentosContados[[#This Row],[Column1]],CuentosIndexados[],6,FALSE)</f>
        <v>0</v>
      </c>
      <c r="E1086">
        <f>VLOOKUP(CuentosContados[[#This Row],[Column1]],CuentosIndexados[],7,FALSE)</f>
        <v>0</v>
      </c>
      <c r="F1086">
        <f>VLOOKUP(CuentosContados[[#This Row],[Column1]],CuentosIndexados[],8,FALSE)</f>
        <v>0</v>
      </c>
      <c r="G1086">
        <f>VLOOKUP(CuentosContados[[#This Row],[Column1]],CuentosIndexados[],9,FALSE)</f>
        <v>0</v>
      </c>
      <c r="H1086">
        <f>VLOOKUP(CuentosContados[[#This Row],[Column1]],CuentosIndexados[],10,FALSE)</f>
        <v>0</v>
      </c>
      <c r="I1086">
        <f>VLOOKUP(CuentosContados[[#This Row],[Column1]],CuentosIndexados[],11,FALSE)</f>
        <v>0</v>
      </c>
      <c r="J1086" t="str">
        <f>VLOOKUP(CuentosContados[[#This Row],[Column1]],CuentosIndexados[],12,FALSE)</f>
        <v>trabajo</v>
      </c>
      <c r="K1086">
        <f>VLOOKUP(CuentosContados[[#This Row],[Column1]],CuentosIndexados[],13,FALSE)</f>
        <v>0</v>
      </c>
      <c r="L1086">
        <f>VLOOKUP(CuentosContados[[#This Row],[Column1]],CuentosIndexados[],14,FALSE)</f>
        <v>0</v>
      </c>
      <c r="M1086">
        <f>VLOOKUP(CuentosContados[[#This Row],[Column1]],CuentosIndexados[],15,FALSE)</f>
        <v>0</v>
      </c>
      <c r="N1086" t="str">
        <f>VLOOKUP(CuentosContados[[#This Row],[Column1]],CuentosIndexados[],16,FALSE)</f>
        <v>resiliencia</v>
      </c>
      <c r="O1086">
        <f>VLOOKUP(CuentosContados[[#This Row],[Column1]],CuentosIndexados[],17,FALSE)</f>
        <v>0</v>
      </c>
      <c r="P1086">
        <f>VLOOKUP(CuentosContados[[#This Row],[Column1]],CuentosIndexados[],18,FALSE)</f>
        <v>0</v>
      </c>
      <c r="Q1086">
        <f>VLOOKUP(CuentosContados[[#This Row],[Column1]],CuentosIndexados[],19,FALSE)</f>
        <v>0</v>
      </c>
      <c r="R1086">
        <f>VLOOKUP(CuentosContados[[#This Row],[Column1]],CuentosIndexados[],20,FALSE)</f>
        <v>0</v>
      </c>
      <c r="S1086">
        <f>VLOOKUP(CuentosContados[[#This Row],[Column1]],CuentosIndexados[],21,FALSE)</f>
        <v>0</v>
      </c>
      <c r="T1086">
        <f>VLOOKUP(CuentosContados[[#This Row],[Column1]],CuentosIndexados[],22,FALSE)</f>
        <v>0</v>
      </c>
      <c r="U1086">
        <f>VLOOKUP(CuentosContados[[#This Row],[Column1]],CuentosIndexados[],23,FALSE)</f>
        <v>0</v>
      </c>
      <c r="V1086">
        <f>VLOOKUP(CuentosContados[[#This Row],[Column1]],CuentosIndexados[],24,FALSE)</f>
        <v>0</v>
      </c>
      <c r="W1086">
        <f>VLOOKUP(CuentosContados[[#This Row],[Column1]],CuentosIndexados[],25,FALSE)</f>
        <v>0</v>
      </c>
      <c r="X1086">
        <f>VLOOKUP(CuentosContados[[#This Row],[Column1]],CuentosIndexados[],26,FALSE)</f>
        <v>0</v>
      </c>
      <c r="Y1086">
        <f>VLOOKUP(CuentosContados[[#This Row],[Column1]],CuentosIndexados[],27,FALSE)</f>
        <v>0</v>
      </c>
      <c r="Z1086">
        <f>VLOOKUP(CuentosContados[[#This Row],[Column1]],CuentosIndexados[],28,FALSE)</f>
        <v>0</v>
      </c>
      <c r="AA1086">
        <f>VLOOKUP(CuentosContados[[#This Row],[Column1]],CuentosIndexados[],29,FALSE)</f>
        <v>0</v>
      </c>
      <c r="AB1086">
        <f>VLOOKUP(CuentosContados[[#This Row],[Column1]],CuentosIndexados[],30,FALSE)</f>
        <v>0</v>
      </c>
      <c r="AC1086">
        <f>VLOOKUP(CuentosContados[[#This Row],[Column1]],CuentosIndexados[],31,FALSE)</f>
        <v>0</v>
      </c>
      <c r="AD1086" t="str">
        <f>VLOOKUP(CuentosContados[[#This Row],[Column1]],CuentosIndexados[],32,FALSE)</f>
        <v>agotamiento</v>
      </c>
      <c r="AE1086">
        <f>VLOOKUP(CuentosContados[[#This Row],[Column1]],CuentosIndexados[],33,FALSE)</f>
        <v>0</v>
      </c>
      <c r="AF1086">
        <f>VLOOKUP(CuentosContados[[#This Row],[Column1]],CuentosIndexados[],34,FALSE)</f>
        <v>0</v>
      </c>
      <c r="AG1086">
        <f>VLOOKUP(CuentosContados[[#This Row],[Column1]],CuentosIndexados[],35,FALSE)</f>
        <v>0</v>
      </c>
      <c r="AH1086">
        <f>VLOOKUP(CuentosContados[[#This Row],[Column1]],CuentosIndexados[],36,FALSE)</f>
        <v>0</v>
      </c>
      <c r="AI1086">
        <f>VLOOKUP(CuentosContados[[#This Row],[Column1]],CuentosIndexados[],37,FALSE)</f>
        <v>0</v>
      </c>
      <c r="AJ1086">
        <f>VLOOKUP(CuentosContados[[#This Row],[Column1]],CuentosIndexados[],38,FALSE)</f>
        <v>0</v>
      </c>
      <c r="AK1086">
        <f>VLOOKUP(CuentosContados[[#This Row],[Column1]],CuentosIndexados[],39,FALSE)</f>
        <v>0</v>
      </c>
    </row>
    <row r="1087" spans="1:37" x14ac:dyDescent="0.25">
      <c r="A1087" t="s">
        <v>189</v>
      </c>
      <c r="B1087">
        <f>VLOOKUP(CuentosContados[[#This Row],[Column1]],CuentosIndexados[],3,FALSE)</f>
        <v>0</v>
      </c>
      <c r="C1087">
        <f>VLOOKUP(CuentosContados[[#This Row],[Column1]],CuentosIndexados[],5,FALSE)</f>
        <v>0</v>
      </c>
      <c r="D1087">
        <f>VLOOKUP(CuentosContados[[#This Row],[Column1]],CuentosIndexados[],6,FALSE)</f>
        <v>0</v>
      </c>
      <c r="E1087">
        <f>VLOOKUP(CuentosContados[[#This Row],[Column1]],CuentosIndexados[],7,FALSE)</f>
        <v>0</v>
      </c>
      <c r="F1087">
        <f>VLOOKUP(CuentosContados[[#This Row],[Column1]],CuentosIndexados[],8,FALSE)</f>
        <v>0</v>
      </c>
      <c r="G1087">
        <f>VLOOKUP(CuentosContados[[#This Row],[Column1]],CuentosIndexados[],9,FALSE)</f>
        <v>0</v>
      </c>
      <c r="H1087">
        <f>VLOOKUP(CuentosContados[[#This Row],[Column1]],CuentosIndexados[],10,FALSE)</f>
        <v>0</v>
      </c>
      <c r="I1087">
        <f>VLOOKUP(CuentosContados[[#This Row],[Column1]],CuentosIndexados[],11,FALSE)</f>
        <v>0</v>
      </c>
      <c r="J1087" t="str">
        <f>VLOOKUP(CuentosContados[[#This Row],[Column1]],CuentosIndexados[],12,FALSE)</f>
        <v>trabajo</v>
      </c>
      <c r="K1087">
        <f>VLOOKUP(CuentosContados[[#This Row],[Column1]],CuentosIndexados[],13,FALSE)</f>
        <v>0</v>
      </c>
      <c r="L1087">
        <f>VLOOKUP(CuentosContados[[#This Row],[Column1]],CuentosIndexados[],14,FALSE)</f>
        <v>0</v>
      </c>
      <c r="M1087">
        <f>VLOOKUP(CuentosContados[[#This Row],[Column1]],CuentosIndexados[],15,FALSE)</f>
        <v>0</v>
      </c>
      <c r="N1087" t="str">
        <f>VLOOKUP(CuentosContados[[#This Row],[Column1]],CuentosIndexados[],16,FALSE)</f>
        <v>resiliencia</v>
      </c>
      <c r="O1087">
        <f>VLOOKUP(CuentosContados[[#This Row],[Column1]],CuentosIndexados[],17,FALSE)</f>
        <v>0</v>
      </c>
      <c r="P1087">
        <f>VLOOKUP(CuentosContados[[#This Row],[Column1]],CuentosIndexados[],18,FALSE)</f>
        <v>0</v>
      </c>
      <c r="Q1087">
        <f>VLOOKUP(CuentosContados[[#This Row],[Column1]],CuentosIndexados[],19,FALSE)</f>
        <v>0</v>
      </c>
      <c r="R1087">
        <f>VLOOKUP(CuentosContados[[#This Row],[Column1]],CuentosIndexados[],20,FALSE)</f>
        <v>0</v>
      </c>
      <c r="S1087">
        <f>VLOOKUP(CuentosContados[[#This Row],[Column1]],CuentosIndexados[],21,FALSE)</f>
        <v>0</v>
      </c>
      <c r="T1087">
        <f>VLOOKUP(CuentosContados[[#This Row],[Column1]],CuentosIndexados[],22,FALSE)</f>
        <v>0</v>
      </c>
      <c r="U1087">
        <f>VLOOKUP(CuentosContados[[#This Row],[Column1]],CuentosIndexados[],23,FALSE)</f>
        <v>0</v>
      </c>
      <c r="V1087">
        <f>VLOOKUP(CuentosContados[[#This Row],[Column1]],CuentosIndexados[],24,FALSE)</f>
        <v>0</v>
      </c>
      <c r="W1087">
        <f>VLOOKUP(CuentosContados[[#This Row],[Column1]],CuentosIndexados[],25,FALSE)</f>
        <v>0</v>
      </c>
      <c r="X1087">
        <f>VLOOKUP(CuentosContados[[#This Row],[Column1]],CuentosIndexados[],26,FALSE)</f>
        <v>0</v>
      </c>
      <c r="Y1087">
        <f>VLOOKUP(CuentosContados[[#This Row],[Column1]],CuentosIndexados[],27,FALSE)</f>
        <v>0</v>
      </c>
      <c r="Z1087">
        <f>VLOOKUP(CuentosContados[[#This Row],[Column1]],CuentosIndexados[],28,FALSE)</f>
        <v>0</v>
      </c>
      <c r="AA1087">
        <f>VLOOKUP(CuentosContados[[#This Row],[Column1]],CuentosIndexados[],29,FALSE)</f>
        <v>0</v>
      </c>
      <c r="AB1087">
        <f>VLOOKUP(CuentosContados[[#This Row],[Column1]],CuentosIndexados[],30,FALSE)</f>
        <v>0</v>
      </c>
      <c r="AC1087">
        <f>VLOOKUP(CuentosContados[[#This Row],[Column1]],CuentosIndexados[],31,FALSE)</f>
        <v>0</v>
      </c>
      <c r="AD1087" t="str">
        <f>VLOOKUP(CuentosContados[[#This Row],[Column1]],CuentosIndexados[],32,FALSE)</f>
        <v>agotamiento</v>
      </c>
      <c r="AE1087">
        <f>VLOOKUP(CuentosContados[[#This Row],[Column1]],CuentosIndexados[],33,FALSE)</f>
        <v>0</v>
      </c>
      <c r="AF1087">
        <f>VLOOKUP(CuentosContados[[#This Row],[Column1]],CuentosIndexados[],34,FALSE)</f>
        <v>0</v>
      </c>
      <c r="AG1087">
        <f>VLOOKUP(CuentosContados[[#This Row],[Column1]],CuentosIndexados[],35,FALSE)</f>
        <v>0</v>
      </c>
      <c r="AH1087">
        <f>VLOOKUP(CuentosContados[[#This Row],[Column1]],CuentosIndexados[],36,FALSE)</f>
        <v>0</v>
      </c>
      <c r="AI1087">
        <f>VLOOKUP(CuentosContados[[#This Row],[Column1]],CuentosIndexados[],37,FALSE)</f>
        <v>0</v>
      </c>
      <c r="AJ1087">
        <f>VLOOKUP(CuentosContados[[#This Row],[Column1]],CuentosIndexados[],38,FALSE)</f>
        <v>0</v>
      </c>
      <c r="AK1087">
        <f>VLOOKUP(CuentosContados[[#This Row],[Column1]],CuentosIndexados[],39,FALSE)</f>
        <v>0</v>
      </c>
    </row>
    <row r="1088" spans="1:37" x14ac:dyDescent="0.25">
      <c r="A1088" t="s">
        <v>189</v>
      </c>
      <c r="B1088">
        <f>VLOOKUP(CuentosContados[[#This Row],[Column1]],CuentosIndexados[],3,FALSE)</f>
        <v>0</v>
      </c>
      <c r="C1088">
        <f>VLOOKUP(CuentosContados[[#This Row],[Column1]],CuentosIndexados[],5,FALSE)</f>
        <v>0</v>
      </c>
      <c r="D1088">
        <f>VLOOKUP(CuentosContados[[#This Row],[Column1]],CuentosIndexados[],6,FALSE)</f>
        <v>0</v>
      </c>
      <c r="E1088">
        <f>VLOOKUP(CuentosContados[[#This Row],[Column1]],CuentosIndexados[],7,FALSE)</f>
        <v>0</v>
      </c>
      <c r="F1088">
        <f>VLOOKUP(CuentosContados[[#This Row],[Column1]],CuentosIndexados[],8,FALSE)</f>
        <v>0</v>
      </c>
      <c r="G1088">
        <f>VLOOKUP(CuentosContados[[#This Row],[Column1]],CuentosIndexados[],9,FALSE)</f>
        <v>0</v>
      </c>
      <c r="H1088">
        <f>VLOOKUP(CuentosContados[[#This Row],[Column1]],CuentosIndexados[],10,FALSE)</f>
        <v>0</v>
      </c>
      <c r="I1088">
        <f>VLOOKUP(CuentosContados[[#This Row],[Column1]],CuentosIndexados[],11,FALSE)</f>
        <v>0</v>
      </c>
      <c r="J1088" t="str">
        <f>VLOOKUP(CuentosContados[[#This Row],[Column1]],CuentosIndexados[],12,FALSE)</f>
        <v>trabajo</v>
      </c>
      <c r="K1088">
        <f>VLOOKUP(CuentosContados[[#This Row],[Column1]],CuentosIndexados[],13,FALSE)</f>
        <v>0</v>
      </c>
      <c r="L1088">
        <f>VLOOKUP(CuentosContados[[#This Row],[Column1]],CuentosIndexados[],14,FALSE)</f>
        <v>0</v>
      </c>
      <c r="M1088">
        <f>VLOOKUP(CuentosContados[[#This Row],[Column1]],CuentosIndexados[],15,FALSE)</f>
        <v>0</v>
      </c>
      <c r="N1088" t="str">
        <f>VLOOKUP(CuentosContados[[#This Row],[Column1]],CuentosIndexados[],16,FALSE)</f>
        <v>resiliencia</v>
      </c>
      <c r="O1088">
        <f>VLOOKUP(CuentosContados[[#This Row],[Column1]],CuentosIndexados[],17,FALSE)</f>
        <v>0</v>
      </c>
      <c r="P1088">
        <f>VLOOKUP(CuentosContados[[#This Row],[Column1]],CuentosIndexados[],18,FALSE)</f>
        <v>0</v>
      </c>
      <c r="Q1088">
        <f>VLOOKUP(CuentosContados[[#This Row],[Column1]],CuentosIndexados[],19,FALSE)</f>
        <v>0</v>
      </c>
      <c r="R1088">
        <f>VLOOKUP(CuentosContados[[#This Row],[Column1]],CuentosIndexados[],20,FALSE)</f>
        <v>0</v>
      </c>
      <c r="S1088">
        <f>VLOOKUP(CuentosContados[[#This Row],[Column1]],CuentosIndexados[],21,FALSE)</f>
        <v>0</v>
      </c>
      <c r="T1088">
        <f>VLOOKUP(CuentosContados[[#This Row],[Column1]],CuentosIndexados[],22,FALSE)</f>
        <v>0</v>
      </c>
      <c r="U1088">
        <f>VLOOKUP(CuentosContados[[#This Row],[Column1]],CuentosIndexados[],23,FALSE)</f>
        <v>0</v>
      </c>
      <c r="V1088">
        <f>VLOOKUP(CuentosContados[[#This Row],[Column1]],CuentosIndexados[],24,FALSE)</f>
        <v>0</v>
      </c>
      <c r="W1088">
        <f>VLOOKUP(CuentosContados[[#This Row],[Column1]],CuentosIndexados[],25,FALSE)</f>
        <v>0</v>
      </c>
      <c r="X1088">
        <f>VLOOKUP(CuentosContados[[#This Row],[Column1]],CuentosIndexados[],26,FALSE)</f>
        <v>0</v>
      </c>
      <c r="Y1088">
        <f>VLOOKUP(CuentosContados[[#This Row],[Column1]],CuentosIndexados[],27,FALSE)</f>
        <v>0</v>
      </c>
      <c r="Z1088">
        <f>VLOOKUP(CuentosContados[[#This Row],[Column1]],CuentosIndexados[],28,FALSE)</f>
        <v>0</v>
      </c>
      <c r="AA1088">
        <f>VLOOKUP(CuentosContados[[#This Row],[Column1]],CuentosIndexados[],29,FALSE)</f>
        <v>0</v>
      </c>
      <c r="AB1088">
        <f>VLOOKUP(CuentosContados[[#This Row],[Column1]],CuentosIndexados[],30,FALSE)</f>
        <v>0</v>
      </c>
      <c r="AC1088">
        <f>VLOOKUP(CuentosContados[[#This Row],[Column1]],CuentosIndexados[],31,FALSE)</f>
        <v>0</v>
      </c>
      <c r="AD1088" t="str">
        <f>VLOOKUP(CuentosContados[[#This Row],[Column1]],CuentosIndexados[],32,FALSE)</f>
        <v>agotamiento</v>
      </c>
      <c r="AE1088">
        <f>VLOOKUP(CuentosContados[[#This Row],[Column1]],CuentosIndexados[],33,FALSE)</f>
        <v>0</v>
      </c>
      <c r="AF1088">
        <f>VLOOKUP(CuentosContados[[#This Row],[Column1]],CuentosIndexados[],34,FALSE)</f>
        <v>0</v>
      </c>
      <c r="AG1088">
        <f>VLOOKUP(CuentosContados[[#This Row],[Column1]],CuentosIndexados[],35,FALSE)</f>
        <v>0</v>
      </c>
      <c r="AH1088">
        <f>VLOOKUP(CuentosContados[[#This Row],[Column1]],CuentosIndexados[],36,FALSE)</f>
        <v>0</v>
      </c>
      <c r="AI1088">
        <f>VLOOKUP(CuentosContados[[#This Row],[Column1]],CuentosIndexados[],37,FALSE)</f>
        <v>0</v>
      </c>
      <c r="AJ1088">
        <f>VLOOKUP(CuentosContados[[#This Row],[Column1]],CuentosIndexados[],38,FALSE)</f>
        <v>0</v>
      </c>
      <c r="AK1088">
        <f>VLOOKUP(CuentosContados[[#This Row],[Column1]],CuentosIndexados[],39,FALSE)</f>
        <v>0</v>
      </c>
    </row>
    <row r="1089" spans="1:37" x14ac:dyDescent="0.25">
      <c r="A1089" t="s">
        <v>189</v>
      </c>
      <c r="B1089">
        <f>VLOOKUP(CuentosContados[[#This Row],[Column1]],CuentosIndexados[],3,FALSE)</f>
        <v>0</v>
      </c>
      <c r="C1089">
        <f>VLOOKUP(CuentosContados[[#This Row],[Column1]],CuentosIndexados[],5,FALSE)</f>
        <v>0</v>
      </c>
      <c r="D1089">
        <f>VLOOKUP(CuentosContados[[#This Row],[Column1]],CuentosIndexados[],6,FALSE)</f>
        <v>0</v>
      </c>
      <c r="E1089">
        <f>VLOOKUP(CuentosContados[[#This Row],[Column1]],CuentosIndexados[],7,FALSE)</f>
        <v>0</v>
      </c>
      <c r="F1089">
        <f>VLOOKUP(CuentosContados[[#This Row],[Column1]],CuentosIndexados[],8,FALSE)</f>
        <v>0</v>
      </c>
      <c r="G1089">
        <f>VLOOKUP(CuentosContados[[#This Row],[Column1]],CuentosIndexados[],9,FALSE)</f>
        <v>0</v>
      </c>
      <c r="H1089">
        <f>VLOOKUP(CuentosContados[[#This Row],[Column1]],CuentosIndexados[],10,FALSE)</f>
        <v>0</v>
      </c>
      <c r="I1089">
        <f>VLOOKUP(CuentosContados[[#This Row],[Column1]],CuentosIndexados[],11,FALSE)</f>
        <v>0</v>
      </c>
      <c r="J1089" t="str">
        <f>VLOOKUP(CuentosContados[[#This Row],[Column1]],CuentosIndexados[],12,FALSE)</f>
        <v>trabajo</v>
      </c>
      <c r="K1089">
        <f>VLOOKUP(CuentosContados[[#This Row],[Column1]],CuentosIndexados[],13,FALSE)</f>
        <v>0</v>
      </c>
      <c r="L1089">
        <f>VLOOKUP(CuentosContados[[#This Row],[Column1]],CuentosIndexados[],14,FALSE)</f>
        <v>0</v>
      </c>
      <c r="M1089">
        <f>VLOOKUP(CuentosContados[[#This Row],[Column1]],CuentosIndexados[],15,FALSE)</f>
        <v>0</v>
      </c>
      <c r="N1089" t="str">
        <f>VLOOKUP(CuentosContados[[#This Row],[Column1]],CuentosIndexados[],16,FALSE)</f>
        <v>resiliencia</v>
      </c>
      <c r="O1089">
        <f>VLOOKUP(CuentosContados[[#This Row],[Column1]],CuentosIndexados[],17,FALSE)</f>
        <v>0</v>
      </c>
      <c r="P1089">
        <f>VLOOKUP(CuentosContados[[#This Row],[Column1]],CuentosIndexados[],18,FALSE)</f>
        <v>0</v>
      </c>
      <c r="Q1089">
        <f>VLOOKUP(CuentosContados[[#This Row],[Column1]],CuentosIndexados[],19,FALSE)</f>
        <v>0</v>
      </c>
      <c r="R1089">
        <f>VLOOKUP(CuentosContados[[#This Row],[Column1]],CuentosIndexados[],20,FALSE)</f>
        <v>0</v>
      </c>
      <c r="S1089">
        <f>VLOOKUP(CuentosContados[[#This Row],[Column1]],CuentosIndexados[],21,FALSE)</f>
        <v>0</v>
      </c>
      <c r="T1089">
        <f>VLOOKUP(CuentosContados[[#This Row],[Column1]],CuentosIndexados[],22,FALSE)</f>
        <v>0</v>
      </c>
      <c r="U1089">
        <f>VLOOKUP(CuentosContados[[#This Row],[Column1]],CuentosIndexados[],23,FALSE)</f>
        <v>0</v>
      </c>
      <c r="V1089">
        <f>VLOOKUP(CuentosContados[[#This Row],[Column1]],CuentosIndexados[],24,FALSE)</f>
        <v>0</v>
      </c>
      <c r="W1089">
        <f>VLOOKUP(CuentosContados[[#This Row],[Column1]],CuentosIndexados[],25,FALSE)</f>
        <v>0</v>
      </c>
      <c r="X1089">
        <f>VLOOKUP(CuentosContados[[#This Row],[Column1]],CuentosIndexados[],26,FALSE)</f>
        <v>0</v>
      </c>
      <c r="Y1089">
        <f>VLOOKUP(CuentosContados[[#This Row],[Column1]],CuentosIndexados[],27,FALSE)</f>
        <v>0</v>
      </c>
      <c r="Z1089">
        <f>VLOOKUP(CuentosContados[[#This Row],[Column1]],CuentosIndexados[],28,FALSE)</f>
        <v>0</v>
      </c>
      <c r="AA1089">
        <f>VLOOKUP(CuentosContados[[#This Row],[Column1]],CuentosIndexados[],29,FALSE)</f>
        <v>0</v>
      </c>
      <c r="AB1089">
        <f>VLOOKUP(CuentosContados[[#This Row],[Column1]],CuentosIndexados[],30,FALSE)</f>
        <v>0</v>
      </c>
      <c r="AC1089">
        <f>VLOOKUP(CuentosContados[[#This Row],[Column1]],CuentosIndexados[],31,FALSE)</f>
        <v>0</v>
      </c>
      <c r="AD1089" t="str">
        <f>VLOOKUP(CuentosContados[[#This Row],[Column1]],CuentosIndexados[],32,FALSE)</f>
        <v>agotamiento</v>
      </c>
      <c r="AE1089">
        <f>VLOOKUP(CuentosContados[[#This Row],[Column1]],CuentosIndexados[],33,FALSE)</f>
        <v>0</v>
      </c>
      <c r="AF1089">
        <f>VLOOKUP(CuentosContados[[#This Row],[Column1]],CuentosIndexados[],34,FALSE)</f>
        <v>0</v>
      </c>
      <c r="AG1089">
        <f>VLOOKUP(CuentosContados[[#This Row],[Column1]],CuentosIndexados[],35,FALSE)</f>
        <v>0</v>
      </c>
      <c r="AH1089">
        <f>VLOOKUP(CuentosContados[[#This Row],[Column1]],CuentosIndexados[],36,FALSE)</f>
        <v>0</v>
      </c>
      <c r="AI1089">
        <f>VLOOKUP(CuentosContados[[#This Row],[Column1]],CuentosIndexados[],37,FALSE)</f>
        <v>0</v>
      </c>
      <c r="AJ1089">
        <f>VLOOKUP(CuentosContados[[#This Row],[Column1]],CuentosIndexados[],38,FALSE)</f>
        <v>0</v>
      </c>
      <c r="AK1089">
        <f>VLOOKUP(CuentosContados[[#This Row],[Column1]],CuentosIndexados[],39,FALSE)</f>
        <v>0</v>
      </c>
    </row>
    <row r="1090" spans="1:37" x14ac:dyDescent="0.25">
      <c r="A1090" t="s">
        <v>189</v>
      </c>
      <c r="B1090">
        <f>VLOOKUP(CuentosContados[[#This Row],[Column1]],CuentosIndexados[],3,FALSE)</f>
        <v>0</v>
      </c>
      <c r="C1090">
        <f>VLOOKUP(CuentosContados[[#This Row],[Column1]],CuentosIndexados[],5,FALSE)</f>
        <v>0</v>
      </c>
      <c r="D1090">
        <f>VLOOKUP(CuentosContados[[#This Row],[Column1]],CuentosIndexados[],6,FALSE)</f>
        <v>0</v>
      </c>
      <c r="E1090">
        <f>VLOOKUP(CuentosContados[[#This Row],[Column1]],CuentosIndexados[],7,FALSE)</f>
        <v>0</v>
      </c>
      <c r="F1090">
        <f>VLOOKUP(CuentosContados[[#This Row],[Column1]],CuentosIndexados[],8,FALSE)</f>
        <v>0</v>
      </c>
      <c r="G1090">
        <f>VLOOKUP(CuentosContados[[#This Row],[Column1]],CuentosIndexados[],9,FALSE)</f>
        <v>0</v>
      </c>
      <c r="H1090">
        <f>VLOOKUP(CuentosContados[[#This Row],[Column1]],CuentosIndexados[],10,FALSE)</f>
        <v>0</v>
      </c>
      <c r="I1090">
        <f>VLOOKUP(CuentosContados[[#This Row],[Column1]],CuentosIndexados[],11,FALSE)</f>
        <v>0</v>
      </c>
      <c r="J1090" t="str">
        <f>VLOOKUP(CuentosContados[[#This Row],[Column1]],CuentosIndexados[],12,FALSE)</f>
        <v>trabajo</v>
      </c>
      <c r="K1090">
        <f>VLOOKUP(CuentosContados[[#This Row],[Column1]],CuentosIndexados[],13,FALSE)</f>
        <v>0</v>
      </c>
      <c r="L1090">
        <f>VLOOKUP(CuentosContados[[#This Row],[Column1]],CuentosIndexados[],14,FALSE)</f>
        <v>0</v>
      </c>
      <c r="M1090">
        <f>VLOOKUP(CuentosContados[[#This Row],[Column1]],CuentosIndexados[],15,FALSE)</f>
        <v>0</v>
      </c>
      <c r="N1090" t="str">
        <f>VLOOKUP(CuentosContados[[#This Row],[Column1]],CuentosIndexados[],16,FALSE)</f>
        <v>resiliencia</v>
      </c>
      <c r="O1090">
        <f>VLOOKUP(CuentosContados[[#This Row],[Column1]],CuentosIndexados[],17,FALSE)</f>
        <v>0</v>
      </c>
      <c r="P1090">
        <f>VLOOKUP(CuentosContados[[#This Row],[Column1]],CuentosIndexados[],18,FALSE)</f>
        <v>0</v>
      </c>
      <c r="Q1090">
        <f>VLOOKUP(CuentosContados[[#This Row],[Column1]],CuentosIndexados[],19,FALSE)</f>
        <v>0</v>
      </c>
      <c r="R1090">
        <f>VLOOKUP(CuentosContados[[#This Row],[Column1]],CuentosIndexados[],20,FALSE)</f>
        <v>0</v>
      </c>
      <c r="S1090">
        <f>VLOOKUP(CuentosContados[[#This Row],[Column1]],CuentosIndexados[],21,FALSE)</f>
        <v>0</v>
      </c>
      <c r="T1090">
        <f>VLOOKUP(CuentosContados[[#This Row],[Column1]],CuentosIndexados[],22,FALSE)</f>
        <v>0</v>
      </c>
      <c r="U1090">
        <f>VLOOKUP(CuentosContados[[#This Row],[Column1]],CuentosIndexados[],23,FALSE)</f>
        <v>0</v>
      </c>
      <c r="V1090">
        <f>VLOOKUP(CuentosContados[[#This Row],[Column1]],CuentosIndexados[],24,FALSE)</f>
        <v>0</v>
      </c>
      <c r="W1090">
        <f>VLOOKUP(CuentosContados[[#This Row],[Column1]],CuentosIndexados[],25,FALSE)</f>
        <v>0</v>
      </c>
      <c r="X1090">
        <f>VLOOKUP(CuentosContados[[#This Row],[Column1]],CuentosIndexados[],26,FALSE)</f>
        <v>0</v>
      </c>
      <c r="Y1090">
        <f>VLOOKUP(CuentosContados[[#This Row],[Column1]],CuentosIndexados[],27,FALSE)</f>
        <v>0</v>
      </c>
      <c r="Z1090">
        <f>VLOOKUP(CuentosContados[[#This Row],[Column1]],CuentosIndexados[],28,FALSE)</f>
        <v>0</v>
      </c>
      <c r="AA1090">
        <f>VLOOKUP(CuentosContados[[#This Row],[Column1]],CuentosIndexados[],29,FALSE)</f>
        <v>0</v>
      </c>
      <c r="AB1090">
        <f>VLOOKUP(CuentosContados[[#This Row],[Column1]],CuentosIndexados[],30,FALSE)</f>
        <v>0</v>
      </c>
      <c r="AC1090">
        <f>VLOOKUP(CuentosContados[[#This Row],[Column1]],CuentosIndexados[],31,FALSE)</f>
        <v>0</v>
      </c>
      <c r="AD1090" t="str">
        <f>VLOOKUP(CuentosContados[[#This Row],[Column1]],CuentosIndexados[],32,FALSE)</f>
        <v>agotamiento</v>
      </c>
      <c r="AE1090">
        <f>VLOOKUP(CuentosContados[[#This Row],[Column1]],CuentosIndexados[],33,FALSE)</f>
        <v>0</v>
      </c>
      <c r="AF1090">
        <f>VLOOKUP(CuentosContados[[#This Row],[Column1]],CuentosIndexados[],34,FALSE)</f>
        <v>0</v>
      </c>
      <c r="AG1090">
        <f>VLOOKUP(CuentosContados[[#This Row],[Column1]],CuentosIndexados[],35,FALSE)</f>
        <v>0</v>
      </c>
      <c r="AH1090">
        <f>VLOOKUP(CuentosContados[[#This Row],[Column1]],CuentosIndexados[],36,FALSE)</f>
        <v>0</v>
      </c>
      <c r="AI1090">
        <f>VLOOKUP(CuentosContados[[#This Row],[Column1]],CuentosIndexados[],37,FALSE)</f>
        <v>0</v>
      </c>
      <c r="AJ1090">
        <f>VLOOKUP(CuentosContados[[#This Row],[Column1]],CuentosIndexados[],38,FALSE)</f>
        <v>0</v>
      </c>
      <c r="AK1090">
        <f>VLOOKUP(CuentosContados[[#This Row],[Column1]],CuentosIndexados[],39,FALSE)</f>
        <v>0</v>
      </c>
    </row>
    <row r="1091" spans="1:37" x14ac:dyDescent="0.25">
      <c r="A1091" t="s">
        <v>189</v>
      </c>
      <c r="B1091">
        <f>VLOOKUP(CuentosContados[[#This Row],[Column1]],CuentosIndexados[],3,FALSE)</f>
        <v>0</v>
      </c>
      <c r="C1091">
        <f>VLOOKUP(CuentosContados[[#This Row],[Column1]],CuentosIndexados[],5,FALSE)</f>
        <v>0</v>
      </c>
      <c r="D1091">
        <f>VLOOKUP(CuentosContados[[#This Row],[Column1]],CuentosIndexados[],6,FALSE)</f>
        <v>0</v>
      </c>
      <c r="E1091">
        <f>VLOOKUP(CuentosContados[[#This Row],[Column1]],CuentosIndexados[],7,FALSE)</f>
        <v>0</v>
      </c>
      <c r="F1091">
        <f>VLOOKUP(CuentosContados[[#This Row],[Column1]],CuentosIndexados[],8,FALSE)</f>
        <v>0</v>
      </c>
      <c r="G1091">
        <f>VLOOKUP(CuentosContados[[#This Row],[Column1]],CuentosIndexados[],9,FALSE)</f>
        <v>0</v>
      </c>
      <c r="H1091">
        <f>VLOOKUP(CuentosContados[[#This Row],[Column1]],CuentosIndexados[],10,FALSE)</f>
        <v>0</v>
      </c>
      <c r="I1091">
        <f>VLOOKUP(CuentosContados[[#This Row],[Column1]],CuentosIndexados[],11,FALSE)</f>
        <v>0</v>
      </c>
      <c r="J1091" t="str">
        <f>VLOOKUP(CuentosContados[[#This Row],[Column1]],CuentosIndexados[],12,FALSE)</f>
        <v>trabajo</v>
      </c>
      <c r="K1091">
        <f>VLOOKUP(CuentosContados[[#This Row],[Column1]],CuentosIndexados[],13,FALSE)</f>
        <v>0</v>
      </c>
      <c r="L1091">
        <f>VLOOKUP(CuentosContados[[#This Row],[Column1]],CuentosIndexados[],14,FALSE)</f>
        <v>0</v>
      </c>
      <c r="M1091">
        <f>VLOOKUP(CuentosContados[[#This Row],[Column1]],CuentosIndexados[],15,FALSE)</f>
        <v>0</v>
      </c>
      <c r="N1091" t="str">
        <f>VLOOKUP(CuentosContados[[#This Row],[Column1]],CuentosIndexados[],16,FALSE)</f>
        <v>resiliencia</v>
      </c>
      <c r="O1091">
        <f>VLOOKUP(CuentosContados[[#This Row],[Column1]],CuentosIndexados[],17,FALSE)</f>
        <v>0</v>
      </c>
      <c r="P1091">
        <f>VLOOKUP(CuentosContados[[#This Row],[Column1]],CuentosIndexados[],18,FALSE)</f>
        <v>0</v>
      </c>
      <c r="Q1091">
        <f>VLOOKUP(CuentosContados[[#This Row],[Column1]],CuentosIndexados[],19,FALSE)</f>
        <v>0</v>
      </c>
      <c r="R1091">
        <f>VLOOKUP(CuentosContados[[#This Row],[Column1]],CuentosIndexados[],20,FALSE)</f>
        <v>0</v>
      </c>
      <c r="S1091">
        <f>VLOOKUP(CuentosContados[[#This Row],[Column1]],CuentosIndexados[],21,FALSE)</f>
        <v>0</v>
      </c>
      <c r="T1091">
        <f>VLOOKUP(CuentosContados[[#This Row],[Column1]],CuentosIndexados[],22,FALSE)</f>
        <v>0</v>
      </c>
      <c r="U1091">
        <f>VLOOKUP(CuentosContados[[#This Row],[Column1]],CuentosIndexados[],23,FALSE)</f>
        <v>0</v>
      </c>
      <c r="V1091">
        <f>VLOOKUP(CuentosContados[[#This Row],[Column1]],CuentosIndexados[],24,FALSE)</f>
        <v>0</v>
      </c>
      <c r="W1091">
        <f>VLOOKUP(CuentosContados[[#This Row],[Column1]],CuentosIndexados[],25,FALSE)</f>
        <v>0</v>
      </c>
      <c r="X1091">
        <f>VLOOKUP(CuentosContados[[#This Row],[Column1]],CuentosIndexados[],26,FALSE)</f>
        <v>0</v>
      </c>
      <c r="Y1091">
        <f>VLOOKUP(CuentosContados[[#This Row],[Column1]],CuentosIndexados[],27,FALSE)</f>
        <v>0</v>
      </c>
      <c r="Z1091">
        <f>VLOOKUP(CuentosContados[[#This Row],[Column1]],CuentosIndexados[],28,FALSE)</f>
        <v>0</v>
      </c>
      <c r="AA1091">
        <f>VLOOKUP(CuentosContados[[#This Row],[Column1]],CuentosIndexados[],29,FALSE)</f>
        <v>0</v>
      </c>
      <c r="AB1091">
        <f>VLOOKUP(CuentosContados[[#This Row],[Column1]],CuentosIndexados[],30,FALSE)</f>
        <v>0</v>
      </c>
      <c r="AC1091">
        <f>VLOOKUP(CuentosContados[[#This Row],[Column1]],CuentosIndexados[],31,FALSE)</f>
        <v>0</v>
      </c>
      <c r="AD1091" t="str">
        <f>VLOOKUP(CuentosContados[[#This Row],[Column1]],CuentosIndexados[],32,FALSE)</f>
        <v>agotamiento</v>
      </c>
      <c r="AE1091">
        <f>VLOOKUP(CuentosContados[[#This Row],[Column1]],CuentosIndexados[],33,FALSE)</f>
        <v>0</v>
      </c>
      <c r="AF1091">
        <f>VLOOKUP(CuentosContados[[#This Row],[Column1]],CuentosIndexados[],34,FALSE)</f>
        <v>0</v>
      </c>
      <c r="AG1091">
        <f>VLOOKUP(CuentosContados[[#This Row],[Column1]],CuentosIndexados[],35,FALSE)</f>
        <v>0</v>
      </c>
      <c r="AH1091">
        <f>VLOOKUP(CuentosContados[[#This Row],[Column1]],CuentosIndexados[],36,FALSE)</f>
        <v>0</v>
      </c>
      <c r="AI1091">
        <f>VLOOKUP(CuentosContados[[#This Row],[Column1]],CuentosIndexados[],37,FALSE)</f>
        <v>0</v>
      </c>
      <c r="AJ1091">
        <f>VLOOKUP(CuentosContados[[#This Row],[Column1]],CuentosIndexados[],38,FALSE)</f>
        <v>0</v>
      </c>
      <c r="AK1091">
        <f>VLOOKUP(CuentosContados[[#This Row],[Column1]],CuentosIndexados[],39,FALSE)</f>
        <v>0</v>
      </c>
    </row>
    <row r="1092" spans="1:37" x14ac:dyDescent="0.25">
      <c r="A1092" t="s">
        <v>189</v>
      </c>
      <c r="B1092">
        <f>VLOOKUP(CuentosContados[[#This Row],[Column1]],CuentosIndexados[],3,FALSE)</f>
        <v>0</v>
      </c>
      <c r="C1092">
        <f>VLOOKUP(CuentosContados[[#This Row],[Column1]],CuentosIndexados[],5,FALSE)</f>
        <v>0</v>
      </c>
      <c r="D1092">
        <f>VLOOKUP(CuentosContados[[#This Row],[Column1]],CuentosIndexados[],6,FALSE)</f>
        <v>0</v>
      </c>
      <c r="E1092">
        <f>VLOOKUP(CuentosContados[[#This Row],[Column1]],CuentosIndexados[],7,FALSE)</f>
        <v>0</v>
      </c>
      <c r="F1092">
        <f>VLOOKUP(CuentosContados[[#This Row],[Column1]],CuentosIndexados[],8,FALSE)</f>
        <v>0</v>
      </c>
      <c r="G1092">
        <f>VLOOKUP(CuentosContados[[#This Row],[Column1]],CuentosIndexados[],9,FALSE)</f>
        <v>0</v>
      </c>
      <c r="H1092">
        <f>VLOOKUP(CuentosContados[[#This Row],[Column1]],CuentosIndexados[],10,FALSE)</f>
        <v>0</v>
      </c>
      <c r="I1092">
        <f>VLOOKUP(CuentosContados[[#This Row],[Column1]],CuentosIndexados[],11,FALSE)</f>
        <v>0</v>
      </c>
      <c r="J1092" t="str">
        <f>VLOOKUP(CuentosContados[[#This Row],[Column1]],CuentosIndexados[],12,FALSE)</f>
        <v>trabajo</v>
      </c>
      <c r="K1092">
        <f>VLOOKUP(CuentosContados[[#This Row],[Column1]],CuentosIndexados[],13,FALSE)</f>
        <v>0</v>
      </c>
      <c r="L1092">
        <f>VLOOKUP(CuentosContados[[#This Row],[Column1]],CuentosIndexados[],14,FALSE)</f>
        <v>0</v>
      </c>
      <c r="M1092">
        <f>VLOOKUP(CuentosContados[[#This Row],[Column1]],CuentosIndexados[],15,FALSE)</f>
        <v>0</v>
      </c>
      <c r="N1092" t="str">
        <f>VLOOKUP(CuentosContados[[#This Row],[Column1]],CuentosIndexados[],16,FALSE)</f>
        <v>resiliencia</v>
      </c>
      <c r="O1092">
        <f>VLOOKUP(CuentosContados[[#This Row],[Column1]],CuentosIndexados[],17,FALSE)</f>
        <v>0</v>
      </c>
      <c r="P1092">
        <f>VLOOKUP(CuentosContados[[#This Row],[Column1]],CuentosIndexados[],18,FALSE)</f>
        <v>0</v>
      </c>
      <c r="Q1092">
        <f>VLOOKUP(CuentosContados[[#This Row],[Column1]],CuentosIndexados[],19,FALSE)</f>
        <v>0</v>
      </c>
      <c r="R1092">
        <f>VLOOKUP(CuentosContados[[#This Row],[Column1]],CuentosIndexados[],20,FALSE)</f>
        <v>0</v>
      </c>
      <c r="S1092">
        <f>VLOOKUP(CuentosContados[[#This Row],[Column1]],CuentosIndexados[],21,FALSE)</f>
        <v>0</v>
      </c>
      <c r="T1092">
        <f>VLOOKUP(CuentosContados[[#This Row],[Column1]],CuentosIndexados[],22,FALSE)</f>
        <v>0</v>
      </c>
      <c r="U1092">
        <f>VLOOKUP(CuentosContados[[#This Row],[Column1]],CuentosIndexados[],23,FALSE)</f>
        <v>0</v>
      </c>
      <c r="V1092">
        <f>VLOOKUP(CuentosContados[[#This Row],[Column1]],CuentosIndexados[],24,FALSE)</f>
        <v>0</v>
      </c>
      <c r="W1092">
        <f>VLOOKUP(CuentosContados[[#This Row],[Column1]],CuentosIndexados[],25,FALSE)</f>
        <v>0</v>
      </c>
      <c r="X1092">
        <f>VLOOKUP(CuentosContados[[#This Row],[Column1]],CuentosIndexados[],26,FALSE)</f>
        <v>0</v>
      </c>
      <c r="Y1092">
        <f>VLOOKUP(CuentosContados[[#This Row],[Column1]],CuentosIndexados[],27,FALSE)</f>
        <v>0</v>
      </c>
      <c r="Z1092">
        <f>VLOOKUP(CuentosContados[[#This Row],[Column1]],CuentosIndexados[],28,FALSE)</f>
        <v>0</v>
      </c>
      <c r="AA1092">
        <f>VLOOKUP(CuentosContados[[#This Row],[Column1]],CuentosIndexados[],29,FALSE)</f>
        <v>0</v>
      </c>
      <c r="AB1092">
        <f>VLOOKUP(CuentosContados[[#This Row],[Column1]],CuentosIndexados[],30,FALSE)</f>
        <v>0</v>
      </c>
      <c r="AC1092">
        <f>VLOOKUP(CuentosContados[[#This Row],[Column1]],CuentosIndexados[],31,FALSE)</f>
        <v>0</v>
      </c>
      <c r="AD1092" t="str">
        <f>VLOOKUP(CuentosContados[[#This Row],[Column1]],CuentosIndexados[],32,FALSE)</f>
        <v>agotamiento</v>
      </c>
      <c r="AE1092">
        <f>VLOOKUP(CuentosContados[[#This Row],[Column1]],CuentosIndexados[],33,FALSE)</f>
        <v>0</v>
      </c>
      <c r="AF1092">
        <f>VLOOKUP(CuentosContados[[#This Row],[Column1]],CuentosIndexados[],34,FALSE)</f>
        <v>0</v>
      </c>
      <c r="AG1092">
        <f>VLOOKUP(CuentosContados[[#This Row],[Column1]],CuentosIndexados[],35,FALSE)</f>
        <v>0</v>
      </c>
      <c r="AH1092">
        <f>VLOOKUP(CuentosContados[[#This Row],[Column1]],CuentosIndexados[],36,FALSE)</f>
        <v>0</v>
      </c>
      <c r="AI1092">
        <f>VLOOKUP(CuentosContados[[#This Row],[Column1]],CuentosIndexados[],37,FALSE)</f>
        <v>0</v>
      </c>
      <c r="AJ1092">
        <f>VLOOKUP(CuentosContados[[#This Row],[Column1]],CuentosIndexados[],38,FALSE)</f>
        <v>0</v>
      </c>
      <c r="AK1092">
        <f>VLOOKUP(CuentosContados[[#This Row],[Column1]],CuentosIndexados[],39,FALSE)</f>
        <v>0</v>
      </c>
    </row>
    <row r="1093" spans="1:37" x14ac:dyDescent="0.25">
      <c r="A1093" t="s">
        <v>189</v>
      </c>
      <c r="B1093">
        <f>VLOOKUP(CuentosContados[[#This Row],[Column1]],CuentosIndexados[],3,FALSE)</f>
        <v>0</v>
      </c>
      <c r="C1093">
        <f>VLOOKUP(CuentosContados[[#This Row],[Column1]],CuentosIndexados[],5,FALSE)</f>
        <v>0</v>
      </c>
      <c r="D1093">
        <f>VLOOKUP(CuentosContados[[#This Row],[Column1]],CuentosIndexados[],6,FALSE)</f>
        <v>0</v>
      </c>
      <c r="E1093">
        <f>VLOOKUP(CuentosContados[[#This Row],[Column1]],CuentosIndexados[],7,FALSE)</f>
        <v>0</v>
      </c>
      <c r="F1093">
        <f>VLOOKUP(CuentosContados[[#This Row],[Column1]],CuentosIndexados[],8,FALSE)</f>
        <v>0</v>
      </c>
      <c r="G1093">
        <f>VLOOKUP(CuentosContados[[#This Row],[Column1]],CuentosIndexados[],9,FALSE)</f>
        <v>0</v>
      </c>
      <c r="H1093">
        <f>VLOOKUP(CuentosContados[[#This Row],[Column1]],CuentosIndexados[],10,FALSE)</f>
        <v>0</v>
      </c>
      <c r="I1093">
        <f>VLOOKUP(CuentosContados[[#This Row],[Column1]],CuentosIndexados[],11,FALSE)</f>
        <v>0</v>
      </c>
      <c r="J1093" t="str">
        <f>VLOOKUP(CuentosContados[[#This Row],[Column1]],CuentosIndexados[],12,FALSE)</f>
        <v>trabajo</v>
      </c>
      <c r="K1093">
        <f>VLOOKUP(CuentosContados[[#This Row],[Column1]],CuentosIndexados[],13,FALSE)</f>
        <v>0</v>
      </c>
      <c r="L1093">
        <f>VLOOKUP(CuentosContados[[#This Row],[Column1]],CuentosIndexados[],14,FALSE)</f>
        <v>0</v>
      </c>
      <c r="M1093">
        <f>VLOOKUP(CuentosContados[[#This Row],[Column1]],CuentosIndexados[],15,FALSE)</f>
        <v>0</v>
      </c>
      <c r="N1093" t="str">
        <f>VLOOKUP(CuentosContados[[#This Row],[Column1]],CuentosIndexados[],16,FALSE)</f>
        <v>resiliencia</v>
      </c>
      <c r="O1093">
        <f>VLOOKUP(CuentosContados[[#This Row],[Column1]],CuentosIndexados[],17,FALSE)</f>
        <v>0</v>
      </c>
      <c r="P1093">
        <f>VLOOKUP(CuentosContados[[#This Row],[Column1]],CuentosIndexados[],18,FALSE)</f>
        <v>0</v>
      </c>
      <c r="Q1093">
        <f>VLOOKUP(CuentosContados[[#This Row],[Column1]],CuentosIndexados[],19,FALSE)</f>
        <v>0</v>
      </c>
      <c r="R1093">
        <f>VLOOKUP(CuentosContados[[#This Row],[Column1]],CuentosIndexados[],20,FALSE)</f>
        <v>0</v>
      </c>
      <c r="S1093">
        <f>VLOOKUP(CuentosContados[[#This Row],[Column1]],CuentosIndexados[],21,FALSE)</f>
        <v>0</v>
      </c>
      <c r="T1093">
        <f>VLOOKUP(CuentosContados[[#This Row],[Column1]],CuentosIndexados[],22,FALSE)</f>
        <v>0</v>
      </c>
      <c r="U1093">
        <f>VLOOKUP(CuentosContados[[#This Row],[Column1]],CuentosIndexados[],23,FALSE)</f>
        <v>0</v>
      </c>
      <c r="V1093">
        <f>VLOOKUP(CuentosContados[[#This Row],[Column1]],CuentosIndexados[],24,FALSE)</f>
        <v>0</v>
      </c>
      <c r="W1093">
        <f>VLOOKUP(CuentosContados[[#This Row],[Column1]],CuentosIndexados[],25,FALSE)</f>
        <v>0</v>
      </c>
      <c r="X1093">
        <f>VLOOKUP(CuentosContados[[#This Row],[Column1]],CuentosIndexados[],26,FALSE)</f>
        <v>0</v>
      </c>
      <c r="Y1093">
        <f>VLOOKUP(CuentosContados[[#This Row],[Column1]],CuentosIndexados[],27,FALSE)</f>
        <v>0</v>
      </c>
      <c r="Z1093">
        <f>VLOOKUP(CuentosContados[[#This Row],[Column1]],CuentosIndexados[],28,FALSE)</f>
        <v>0</v>
      </c>
      <c r="AA1093">
        <f>VLOOKUP(CuentosContados[[#This Row],[Column1]],CuentosIndexados[],29,FALSE)</f>
        <v>0</v>
      </c>
      <c r="AB1093">
        <f>VLOOKUP(CuentosContados[[#This Row],[Column1]],CuentosIndexados[],30,FALSE)</f>
        <v>0</v>
      </c>
      <c r="AC1093">
        <f>VLOOKUP(CuentosContados[[#This Row],[Column1]],CuentosIndexados[],31,FALSE)</f>
        <v>0</v>
      </c>
      <c r="AD1093" t="str">
        <f>VLOOKUP(CuentosContados[[#This Row],[Column1]],CuentosIndexados[],32,FALSE)</f>
        <v>agotamiento</v>
      </c>
      <c r="AE1093">
        <f>VLOOKUP(CuentosContados[[#This Row],[Column1]],CuentosIndexados[],33,FALSE)</f>
        <v>0</v>
      </c>
      <c r="AF1093">
        <f>VLOOKUP(CuentosContados[[#This Row],[Column1]],CuentosIndexados[],34,FALSE)</f>
        <v>0</v>
      </c>
      <c r="AG1093">
        <f>VLOOKUP(CuentosContados[[#This Row],[Column1]],CuentosIndexados[],35,FALSE)</f>
        <v>0</v>
      </c>
      <c r="AH1093">
        <f>VLOOKUP(CuentosContados[[#This Row],[Column1]],CuentosIndexados[],36,FALSE)</f>
        <v>0</v>
      </c>
      <c r="AI1093">
        <f>VLOOKUP(CuentosContados[[#This Row],[Column1]],CuentosIndexados[],37,FALSE)</f>
        <v>0</v>
      </c>
      <c r="AJ1093">
        <f>VLOOKUP(CuentosContados[[#This Row],[Column1]],CuentosIndexados[],38,FALSE)</f>
        <v>0</v>
      </c>
      <c r="AK1093">
        <f>VLOOKUP(CuentosContados[[#This Row],[Column1]],CuentosIndexados[],39,FALSE)</f>
        <v>0</v>
      </c>
    </row>
    <row r="1094" spans="1:37" x14ac:dyDescent="0.25">
      <c r="A1094" t="s">
        <v>189</v>
      </c>
      <c r="B1094">
        <f>VLOOKUP(CuentosContados[[#This Row],[Column1]],CuentosIndexados[],3,FALSE)</f>
        <v>0</v>
      </c>
      <c r="C1094">
        <f>VLOOKUP(CuentosContados[[#This Row],[Column1]],CuentosIndexados[],5,FALSE)</f>
        <v>0</v>
      </c>
      <c r="D1094">
        <f>VLOOKUP(CuentosContados[[#This Row],[Column1]],CuentosIndexados[],6,FALSE)</f>
        <v>0</v>
      </c>
      <c r="E1094">
        <f>VLOOKUP(CuentosContados[[#This Row],[Column1]],CuentosIndexados[],7,FALSE)</f>
        <v>0</v>
      </c>
      <c r="F1094">
        <f>VLOOKUP(CuentosContados[[#This Row],[Column1]],CuentosIndexados[],8,FALSE)</f>
        <v>0</v>
      </c>
      <c r="G1094">
        <f>VLOOKUP(CuentosContados[[#This Row],[Column1]],CuentosIndexados[],9,FALSE)</f>
        <v>0</v>
      </c>
      <c r="H1094">
        <f>VLOOKUP(CuentosContados[[#This Row],[Column1]],CuentosIndexados[],10,FALSE)</f>
        <v>0</v>
      </c>
      <c r="I1094">
        <f>VLOOKUP(CuentosContados[[#This Row],[Column1]],CuentosIndexados[],11,FALSE)</f>
        <v>0</v>
      </c>
      <c r="J1094" t="str">
        <f>VLOOKUP(CuentosContados[[#This Row],[Column1]],CuentosIndexados[],12,FALSE)</f>
        <v>trabajo</v>
      </c>
      <c r="K1094">
        <f>VLOOKUP(CuentosContados[[#This Row],[Column1]],CuentosIndexados[],13,FALSE)</f>
        <v>0</v>
      </c>
      <c r="L1094">
        <f>VLOOKUP(CuentosContados[[#This Row],[Column1]],CuentosIndexados[],14,FALSE)</f>
        <v>0</v>
      </c>
      <c r="M1094">
        <f>VLOOKUP(CuentosContados[[#This Row],[Column1]],CuentosIndexados[],15,FALSE)</f>
        <v>0</v>
      </c>
      <c r="N1094" t="str">
        <f>VLOOKUP(CuentosContados[[#This Row],[Column1]],CuentosIndexados[],16,FALSE)</f>
        <v>resiliencia</v>
      </c>
      <c r="O1094">
        <f>VLOOKUP(CuentosContados[[#This Row],[Column1]],CuentosIndexados[],17,FALSE)</f>
        <v>0</v>
      </c>
      <c r="P1094">
        <f>VLOOKUP(CuentosContados[[#This Row],[Column1]],CuentosIndexados[],18,FALSE)</f>
        <v>0</v>
      </c>
      <c r="Q1094">
        <f>VLOOKUP(CuentosContados[[#This Row],[Column1]],CuentosIndexados[],19,FALSE)</f>
        <v>0</v>
      </c>
      <c r="R1094">
        <f>VLOOKUP(CuentosContados[[#This Row],[Column1]],CuentosIndexados[],20,FALSE)</f>
        <v>0</v>
      </c>
      <c r="S1094">
        <f>VLOOKUP(CuentosContados[[#This Row],[Column1]],CuentosIndexados[],21,FALSE)</f>
        <v>0</v>
      </c>
      <c r="T1094">
        <f>VLOOKUP(CuentosContados[[#This Row],[Column1]],CuentosIndexados[],22,FALSE)</f>
        <v>0</v>
      </c>
      <c r="U1094">
        <f>VLOOKUP(CuentosContados[[#This Row],[Column1]],CuentosIndexados[],23,FALSE)</f>
        <v>0</v>
      </c>
      <c r="V1094">
        <f>VLOOKUP(CuentosContados[[#This Row],[Column1]],CuentosIndexados[],24,FALSE)</f>
        <v>0</v>
      </c>
      <c r="W1094">
        <f>VLOOKUP(CuentosContados[[#This Row],[Column1]],CuentosIndexados[],25,FALSE)</f>
        <v>0</v>
      </c>
      <c r="X1094">
        <f>VLOOKUP(CuentosContados[[#This Row],[Column1]],CuentosIndexados[],26,FALSE)</f>
        <v>0</v>
      </c>
      <c r="Y1094">
        <f>VLOOKUP(CuentosContados[[#This Row],[Column1]],CuentosIndexados[],27,FALSE)</f>
        <v>0</v>
      </c>
      <c r="Z1094">
        <f>VLOOKUP(CuentosContados[[#This Row],[Column1]],CuentosIndexados[],28,FALSE)</f>
        <v>0</v>
      </c>
      <c r="AA1094">
        <f>VLOOKUP(CuentosContados[[#This Row],[Column1]],CuentosIndexados[],29,FALSE)</f>
        <v>0</v>
      </c>
      <c r="AB1094">
        <f>VLOOKUP(CuentosContados[[#This Row],[Column1]],CuentosIndexados[],30,FALSE)</f>
        <v>0</v>
      </c>
      <c r="AC1094">
        <f>VLOOKUP(CuentosContados[[#This Row],[Column1]],CuentosIndexados[],31,FALSE)</f>
        <v>0</v>
      </c>
      <c r="AD1094" t="str">
        <f>VLOOKUP(CuentosContados[[#This Row],[Column1]],CuentosIndexados[],32,FALSE)</f>
        <v>agotamiento</v>
      </c>
      <c r="AE1094">
        <f>VLOOKUP(CuentosContados[[#This Row],[Column1]],CuentosIndexados[],33,FALSE)</f>
        <v>0</v>
      </c>
      <c r="AF1094">
        <f>VLOOKUP(CuentosContados[[#This Row],[Column1]],CuentosIndexados[],34,FALSE)</f>
        <v>0</v>
      </c>
      <c r="AG1094">
        <f>VLOOKUP(CuentosContados[[#This Row],[Column1]],CuentosIndexados[],35,FALSE)</f>
        <v>0</v>
      </c>
      <c r="AH1094">
        <f>VLOOKUP(CuentosContados[[#This Row],[Column1]],CuentosIndexados[],36,FALSE)</f>
        <v>0</v>
      </c>
      <c r="AI1094">
        <f>VLOOKUP(CuentosContados[[#This Row],[Column1]],CuentosIndexados[],37,FALSE)</f>
        <v>0</v>
      </c>
      <c r="AJ1094">
        <f>VLOOKUP(CuentosContados[[#This Row],[Column1]],CuentosIndexados[],38,FALSE)</f>
        <v>0</v>
      </c>
      <c r="AK1094">
        <f>VLOOKUP(CuentosContados[[#This Row],[Column1]],CuentosIndexados[],39,FALSE)</f>
        <v>0</v>
      </c>
    </row>
    <row r="1095" spans="1:37" x14ac:dyDescent="0.25">
      <c r="A1095" t="s">
        <v>189</v>
      </c>
      <c r="B1095">
        <f>VLOOKUP(CuentosContados[[#This Row],[Column1]],CuentosIndexados[],3,FALSE)</f>
        <v>0</v>
      </c>
      <c r="C1095">
        <f>VLOOKUP(CuentosContados[[#This Row],[Column1]],CuentosIndexados[],5,FALSE)</f>
        <v>0</v>
      </c>
      <c r="D1095">
        <f>VLOOKUP(CuentosContados[[#This Row],[Column1]],CuentosIndexados[],6,FALSE)</f>
        <v>0</v>
      </c>
      <c r="E1095">
        <f>VLOOKUP(CuentosContados[[#This Row],[Column1]],CuentosIndexados[],7,FALSE)</f>
        <v>0</v>
      </c>
      <c r="F1095">
        <f>VLOOKUP(CuentosContados[[#This Row],[Column1]],CuentosIndexados[],8,FALSE)</f>
        <v>0</v>
      </c>
      <c r="G1095">
        <f>VLOOKUP(CuentosContados[[#This Row],[Column1]],CuentosIndexados[],9,FALSE)</f>
        <v>0</v>
      </c>
      <c r="H1095">
        <f>VLOOKUP(CuentosContados[[#This Row],[Column1]],CuentosIndexados[],10,FALSE)</f>
        <v>0</v>
      </c>
      <c r="I1095">
        <f>VLOOKUP(CuentosContados[[#This Row],[Column1]],CuentosIndexados[],11,FALSE)</f>
        <v>0</v>
      </c>
      <c r="J1095" t="str">
        <f>VLOOKUP(CuentosContados[[#This Row],[Column1]],CuentosIndexados[],12,FALSE)</f>
        <v>trabajo</v>
      </c>
      <c r="K1095">
        <f>VLOOKUP(CuentosContados[[#This Row],[Column1]],CuentosIndexados[],13,FALSE)</f>
        <v>0</v>
      </c>
      <c r="L1095">
        <f>VLOOKUP(CuentosContados[[#This Row],[Column1]],CuentosIndexados[],14,FALSE)</f>
        <v>0</v>
      </c>
      <c r="M1095">
        <f>VLOOKUP(CuentosContados[[#This Row],[Column1]],CuentosIndexados[],15,FALSE)</f>
        <v>0</v>
      </c>
      <c r="N1095" t="str">
        <f>VLOOKUP(CuentosContados[[#This Row],[Column1]],CuentosIndexados[],16,FALSE)</f>
        <v>resiliencia</v>
      </c>
      <c r="O1095">
        <f>VLOOKUP(CuentosContados[[#This Row],[Column1]],CuentosIndexados[],17,FALSE)</f>
        <v>0</v>
      </c>
      <c r="P1095">
        <f>VLOOKUP(CuentosContados[[#This Row],[Column1]],CuentosIndexados[],18,FALSE)</f>
        <v>0</v>
      </c>
      <c r="Q1095">
        <f>VLOOKUP(CuentosContados[[#This Row],[Column1]],CuentosIndexados[],19,FALSE)</f>
        <v>0</v>
      </c>
      <c r="R1095">
        <f>VLOOKUP(CuentosContados[[#This Row],[Column1]],CuentosIndexados[],20,FALSE)</f>
        <v>0</v>
      </c>
      <c r="S1095">
        <f>VLOOKUP(CuentosContados[[#This Row],[Column1]],CuentosIndexados[],21,FALSE)</f>
        <v>0</v>
      </c>
      <c r="T1095">
        <f>VLOOKUP(CuentosContados[[#This Row],[Column1]],CuentosIndexados[],22,FALSE)</f>
        <v>0</v>
      </c>
      <c r="U1095">
        <f>VLOOKUP(CuentosContados[[#This Row],[Column1]],CuentosIndexados[],23,FALSE)</f>
        <v>0</v>
      </c>
      <c r="V1095">
        <f>VLOOKUP(CuentosContados[[#This Row],[Column1]],CuentosIndexados[],24,FALSE)</f>
        <v>0</v>
      </c>
      <c r="W1095">
        <f>VLOOKUP(CuentosContados[[#This Row],[Column1]],CuentosIndexados[],25,FALSE)</f>
        <v>0</v>
      </c>
      <c r="X1095">
        <f>VLOOKUP(CuentosContados[[#This Row],[Column1]],CuentosIndexados[],26,FALSE)</f>
        <v>0</v>
      </c>
      <c r="Y1095">
        <f>VLOOKUP(CuentosContados[[#This Row],[Column1]],CuentosIndexados[],27,FALSE)</f>
        <v>0</v>
      </c>
      <c r="Z1095">
        <f>VLOOKUP(CuentosContados[[#This Row],[Column1]],CuentosIndexados[],28,FALSE)</f>
        <v>0</v>
      </c>
      <c r="AA1095">
        <f>VLOOKUP(CuentosContados[[#This Row],[Column1]],CuentosIndexados[],29,FALSE)</f>
        <v>0</v>
      </c>
      <c r="AB1095">
        <f>VLOOKUP(CuentosContados[[#This Row],[Column1]],CuentosIndexados[],30,FALSE)</f>
        <v>0</v>
      </c>
      <c r="AC1095">
        <f>VLOOKUP(CuentosContados[[#This Row],[Column1]],CuentosIndexados[],31,FALSE)</f>
        <v>0</v>
      </c>
      <c r="AD1095" t="str">
        <f>VLOOKUP(CuentosContados[[#This Row],[Column1]],CuentosIndexados[],32,FALSE)</f>
        <v>agotamiento</v>
      </c>
      <c r="AE1095">
        <f>VLOOKUP(CuentosContados[[#This Row],[Column1]],CuentosIndexados[],33,FALSE)</f>
        <v>0</v>
      </c>
      <c r="AF1095">
        <f>VLOOKUP(CuentosContados[[#This Row],[Column1]],CuentosIndexados[],34,FALSE)</f>
        <v>0</v>
      </c>
      <c r="AG1095">
        <f>VLOOKUP(CuentosContados[[#This Row],[Column1]],CuentosIndexados[],35,FALSE)</f>
        <v>0</v>
      </c>
      <c r="AH1095">
        <f>VLOOKUP(CuentosContados[[#This Row],[Column1]],CuentosIndexados[],36,FALSE)</f>
        <v>0</v>
      </c>
      <c r="AI1095">
        <f>VLOOKUP(CuentosContados[[#This Row],[Column1]],CuentosIndexados[],37,FALSE)</f>
        <v>0</v>
      </c>
      <c r="AJ1095">
        <f>VLOOKUP(CuentosContados[[#This Row],[Column1]],CuentosIndexados[],38,FALSE)</f>
        <v>0</v>
      </c>
      <c r="AK1095">
        <f>VLOOKUP(CuentosContados[[#This Row],[Column1]],CuentosIndexados[],39,FALSE)</f>
        <v>0</v>
      </c>
    </row>
    <row r="1096" spans="1:37" x14ac:dyDescent="0.25">
      <c r="A1096" t="s">
        <v>189</v>
      </c>
      <c r="B1096">
        <f>VLOOKUP(CuentosContados[[#This Row],[Column1]],CuentosIndexados[],3,FALSE)</f>
        <v>0</v>
      </c>
      <c r="C1096">
        <f>VLOOKUP(CuentosContados[[#This Row],[Column1]],CuentosIndexados[],5,FALSE)</f>
        <v>0</v>
      </c>
      <c r="D1096">
        <f>VLOOKUP(CuentosContados[[#This Row],[Column1]],CuentosIndexados[],6,FALSE)</f>
        <v>0</v>
      </c>
      <c r="E1096">
        <f>VLOOKUP(CuentosContados[[#This Row],[Column1]],CuentosIndexados[],7,FALSE)</f>
        <v>0</v>
      </c>
      <c r="F1096">
        <f>VLOOKUP(CuentosContados[[#This Row],[Column1]],CuentosIndexados[],8,FALSE)</f>
        <v>0</v>
      </c>
      <c r="G1096">
        <f>VLOOKUP(CuentosContados[[#This Row],[Column1]],CuentosIndexados[],9,FALSE)</f>
        <v>0</v>
      </c>
      <c r="H1096">
        <f>VLOOKUP(CuentosContados[[#This Row],[Column1]],CuentosIndexados[],10,FALSE)</f>
        <v>0</v>
      </c>
      <c r="I1096">
        <f>VLOOKUP(CuentosContados[[#This Row],[Column1]],CuentosIndexados[],11,FALSE)</f>
        <v>0</v>
      </c>
      <c r="J1096" t="str">
        <f>VLOOKUP(CuentosContados[[#This Row],[Column1]],CuentosIndexados[],12,FALSE)</f>
        <v>trabajo</v>
      </c>
      <c r="K1096">
        <f>VLOOKUP(CuentosContados[[#This Row],[Column1]],CuentosIndexados[],13,FALSE)</f>
        <v>0</v>
      </c>
      <c r="L1096">
        <f>VLOOKUP(CuentosContados[[#This Row],[Column1]],CuentosIndexados[],14,FALSE)</f>
        <v>0</v>
      </c>
      <c r="M1096">
        <f>VLOOKUP(CuentosContados[[#This Row],[Column1]],CuentosIndexados[],15,FALSE)</f>
        <v>0</v>
      </c>
      <c r="N1096" t="str">
        <f>VLOOKUP(CuentosContados[[#This Row],[Column1]],CuentosIndexados[],16,FALSE)</f>
        <v>resiliencia</v>
      </c>
      <c r="O1096">
        <f>VLOOKUP(CuentosContados[[#This Row],[Column1]],CuentosIndexados[],17,FALSE)</f>
        <v>0</v>
      </c>
      <c r="P1096">
        <f>VLOOKUP(CuentosContados[[#This Row],[Column1]],CuentosIndexados[],18,FALSE)</f>
        <v>0</v>
      </c>
      <c r="Q1096">
        <f>VLOOKUP(CuentosContados[[#This Row],[Column1]],CuentosIndexados[],19,FALSE)</f>
        <v>0</v>
      </c>
      <c r="R1096">
        <f>VLOOKUP(CuentosContados[[#This Row],[Column1]],CuentosIndexados[],20,FALSE)</f>
        <v>0</v>
      </c>
      <c r="S1096">
        <f>VLOOKUP(CuentosContados[[#This Row],[Column1]],CuentosIndexados[],21,FALSE)</f>
        <v>0</v>
      </c>
      <c r="T1096">
        <f>VLOOKUP(CuentosContados[[#This Row],[Column1]],CuentosIndexados[],22,FALSE)</f>
        <v>0</v>
      </c>
      <c r="U1096">
        <f>VLOOKUP(CuentosContados[[#This Row],[Column1]],CuentosIndexados[],23,FALSE)</f>
        <v>0</v>
      </c>
      <c r="V1096">
        <f>VLOOKUP(CuentosContados[[#This Row],[Column1]],CuentosIndexados[],24,FALSE)</f>
        <v>0</v>
      </c>
      <c r="W1096">
        <f>VLOOKUP(CuentosContados[[#This Row],[Column1]],CuentosIndexados[],25,FALSE)</f>
        <v>0</v>
      </c>
      <c r="X1096">
        <f>VLOOKUP(CuentosContados[[#This Row],[Column1]],CuentosIndexados[],26,FALSE)</f>
        <v>0</v>
      </c>
      <c r="Y1096">
        <f>VLOOKUP(CuentosContados[[#This Row],[Column1]],CuentosIndexados[],27,FALSE)</f>
        <v>0</v>
      </c>
      <c r="Z1096">
        <f>VLOOKUP(CuentosContados[[#This Row],[Column1]],CuentosIndexados[],28,FALSE)</f>
        <v>0</v>
      </c>
      <c r="AA1096">
        <f>VLOOKUP(CuentosContados[[#This Row],[Column1]],CuentosIndexados[],29,FALSE)</f>
        <v>0</v>
      </c>
      <c r="AB1096">
        <f>VLOOKUP(CuentosContados[[#This Row],[Column1]],CuentosIndexados[],30,FALSE)</f>
        <v>0</v>
      </c>
      <c r="AC1096">
        <f>VLOOKUP(CuentosContados[[#This Row],[Column1]],CuentosIndexados[],31,FALSE)</f>
        <v>0</v>
      </c>
      <c r="AD1096" t="str">
        <f>VLOOKUP(CuentosContados[[#This Row],[Column1]],CuentosIndexados[],32,FALSE)</f>
        <v>agotamiento</v>
      </c>
      <c r="AE1096">
        <f>VLOOKUP(CuentosContados[[#This Row],[Column1]],CuentosIndexados[],33,FALSE)</f>
        <v>0</v>
      </c>
      <c r="AF1096">
        <f>VLOOKUP(CuentosContados[[#This Row],[Column1]],CuentosIndexados[],34,FALSE)</f>
        <v>0</v>
      </c>
      <c r="AG1096">
        <f>VLOOKUP(CuentosContados[[#This Row],[Column1]],CuentosIndexados[],35,FALSE)</f>
        <v>0</v>
      </c>
      <c r="AH1096">
        <f>VLOOKUP(CuentosContados[[#This Row],[Column1]],CuentosIndexados[],36,FALSE)</f>
        <v>0</v>
      </c>
      <c r="AI1096">
        <f>VLOOKUP(CuentosContados[[#This Row],[Column1]],CuentosIndexados[],37,FALSE)</f>
        <v>0</v>
      </c>
      <c r="AJ1096">
        <f>VLOOKUP(CuentosContados[[#This Row],[Column1]],CuentosIndexados[],38,FALSE)</f>
        <v>0</v>
      </c>
      <c r="AK1096">
        <f>VLOOKUP(CuentosContados[[#This Row],[Column1]],CuentosIndexados[],39,FALSE)</f>
        <v>0</v>
      </c>
    </row>
    <row r="1097" spans="1:37" x14ac:dyDescent="0.25">
      <c r="A1097" t="s">
        <v>189</v>
      </c>
      <c r="B1097">
        <f>VLOOKUP(CuentosContados[[#This Row],[Column1]],CuentosIndexados[],3,FALSE)</f>
        <v>0</v>
      </c>
      <c r="C1097">
        <f>VLOOKUP(CuentosContados[[#This Row],[Column1]],CuentosIndexados[],5,FALSE)</f>
        <v>0</v>
      </c>
      <c r="D1097">
        <f>VLOOKUP(CuentosContados[[#This Row],[Column1]],CuentosIndexados[],6,FALSE)</f>
        <v>0</v>
      </c>
      <c r="E1097">
        <f>VLOOKUP(CuentosContados[[#This Row],[Column1]],CuentosIndexados[],7,FALSE)</f>
        <v>0</v>
      </c>
      <c r="F1097">
        <f>VLOOKUP(CuentosContados[[#This Row],[Column1]],CuentosIndexados[],8,FALSE)</f>
        <v>0</v>
      </c>
      <c r="G1097">
        <f>VLOOKUP(CuentosContados[[#This Row],[Column1]],CuentosIndexados[],9,FALSE)</f>
        <v>0</v>
      </c>
      <c r="H1097">
        <f>VLOOKUP(CuentosContados[[#This Row],[Column1]],CuentosIndexados[],10,FALSE)</f>
        <v>0</v>
      </c>
      <c r="I1097">
        <f>VLOOKUP(CuentosContados[[#This Row],[Column1]],CuentosIndexados[],11,FALSE)</f>
        <v>0</v>
      </c>
      <c r="J1097" t="str">
        <f>VLOOKUP(CuentosContados[[#This Row],[Column1]],CuentosIndexados[],12,FALSE)</f>
        <v>trabajo</v>
      </c>
      <c r="K1097">
        <f>VLOOKUP(CuentosContados[[#This Row],[Column1]],CuentosIndexados[],13,FALSE)</f>
        <v>0</v>
      </c>
      <c r="L1097">
        <f>VLOOKUP(CuentosContados[[#This Row],[Column1]],CuentosIndexados[],14,FALSE)</f>
        <v>0</v>
      </c>
      <c r="M1097">
        <f>VLOOKUP(CuentosContados[[#This Row],[Column1]],CuentosIndexados[],15,FALSE)</f>
        <v>0</v>
      </c>
      <c r="N1097" t="str">
        <f>VLOOKUP(CuentosContados[[#This Row],[Column1]],CuentosIndexados[],16,FALSE)</f>
        <v>resiliencia</v>
      </c>
      <c r="O1097">
        <f>VLOOKUP(CuentosContados[[#This Row],[Column1]],CuentosIndexados[],17,FALSE)</f>
        <v>0</v>
      </c>
      <c r="P1097">
        <f>VLOOKUP(CuentosContados[[#This Row],[Column1]],CuentosIndexados[],18,FALSE)</f>
        <v>0</v>
      </c>
      <c r="Q1097">
        <f>VLOOKUP(CuentosContados[[#This Row],[Column1]],CuentosIndexados[],19,FALSE)</f>
        <v>0</v>
      </c>
      <c r="R1097">
        <f>VLOOKUP(CuentosContados[[#This Row],[Column1]],CuentosIndexados[],20,FALSE)</f>
        <v>0</v>
      </c>
      <c r="S1097">
        <f>VLOOKUP(CuentosContados[[#This Row],[Column1]],CuentosIndexados[],21,FALSE)</f>
        <v>0</v>
      </c>
      <c r="T1097">
        <f>VLOOKUP(CuentosContados[[#This Row],[Column1]],CuentosIndexados[],22,FALSE)</f>
        <v>0</v>
      </c>
      <c r="U1097">
        <f>VLOOKUP(CuentosContados[[#This Row],[Column1]],CuentosIndexados[],23,FALSE)</f>
        <v>0</v>
      </c>
      <c r="V1097">
        <f>VLOOKUP(CuentosContados[[#This Row],[Column1]],CuentosIndexados[],24,FALSE)</f>
        <v>0</v>
      </c>
      <c r="W1097">
        <f>VLOOKUP(CuentosContados[[#This Row],[Column1]],CuentosIndexados[],25,FALSE)</f>
        <v>0</v>
      </c>
      <c r="X1097">
        <f>VLOOKUP(CuentosContados[[#This Row],[Column1]],CuentosIndexados[],26,FALSE)</f>
        <v>0</v>
      </c>
      <c r="Y1097">
        <f>VLOOKUP(CuentosContados[[#This Row],[Column1]],CuentosIndexados[],27,FALSE)</f>
        <v>0</v>
      </c>
      <c r="Z1097">
        <f>VLOOKUP(CuentosContados[[#This Row],[Column1]],CuentosIndexados[],28,FALSE)</f>
        <v>0</v>
      </c>
      <c r="AA1097">
        <f>VLOOKUP(CuentosContados[[#This Row],[Column1]],CuentosIndexados[],29,FALSE)</f>
        <v>0</v>
      </c>
      <c r="AB1097">
        <f>VLOOKUP(CuentosContados[[#This Row],[Column1]],CuentosIndexados[],30,FALSE)</f>
        <v>0</v>
      </c>
      <c r="AC1097">
        <f>VLOOKUP(CuentosContados[[#This Row],[Column1]],CuentosIndexados[],31,FALSE)</f>
        <v>0</v>
      </c>
      <c r="AD1097" t="str">
        <f>VLOOKUP(CuentosContados[[#This Row],[Column1]],CuentosIndexados[],32,FALSE)</f>
        <v>agotamiento</v>
      </c>
      <c r="AE1097">
        <f>VLOOKUP(CuentosContados[[#This Row],[Column1]],CuentosIndexados[],33,FALSE)</f>
        <v>0</v>
      </c>
      <c r="AF1097">
        <f>VLOOKUP(CuentosContados[[#This Row],[Column1]],CuentosIndexados[],34,FALSE)</f>
        <v>0</v>
      </c>
      <c r="AG1097">
        <f>VLOOKUP(CuentosContados[[#This Row],[Column1]],CuentosIndexados[],35,FALSE)</f>
        <v>0</v>
      </c>
      <c r="AH1097">
        <f>VLOOKUP(CuentosContados[[#This Row],[Column1]],CuentosIndexados[],36,FALSE)</f>
        <v>0</v>
      </c>
      <c r="AI1097">
        <f>VLOOKUP(CuentosContados[[#This Row],[Column1]],CuentosIndexados[],37,FALSE)</f>
        <v>0</v>
      </c>
      <c r="AJ1097">
        <f>VLOOKUP(CuentosContados[[#This Row],[Column1]],CuentosIndexados[],38,FALSE)</f>
        <v>0</v>
      </c>
      <c r="AK1097">
        <f>VLOOKUP(CuentosContados[[#This Row],[Column1]],CuentosIndexados[],39,FALSE)</f>
        <v>0</v>
      </c>
    </row>
    <row r="1098" spans="1:37" x14ac:dyDescent="0.25">
      <c r="A1098" t="s">
        <v>189</v>
      </c>
      <c r="B1098">
        <f>VLOOKUP(CuentosContados[[#This Row],[Column1]],CuentosIndexados[],3,FALSE)</f>
        <v>0</v>
      </c>
      <c r="C1098">
        <f>VLOOKUP(CuentosContados[[#This Row],[Column1]],CuentosIndexados[],5,FALSE)</f>
        <v>0</v>
      </c>
      <c r="D1098">
        <f>VLOOKUP(CuentosContados[[#This Row],[Column1]],CuentosIndexados[],6,FALSE)</f>
        <v>0</v>
      </c>
      <c r="E1098">
        <f>VLOOKUP(CuentosContados[[#This Row],[Column1]],CuentosIndexados[],7,FALSE)</f>
        <v>0</v>
      </c>
      <c r="F1098">
        <f>VLOOKUP(CuentosContados[[#This Row],[Column1]],CuentosIndexados[],8,FALSE)</f>
        <v>0</v>
      </c>
      <c r="G1098">
        <f>VLOOKUP(CuentosContados[[#This Row],[Column1]],CuentosIndexados[],9,FALSE)</f>
        <v>0</v>
      </c>
      <c r="H1098">
        <f>VLOOKUP(CuentosContados[[#This Row],[Column1]],CuentosIndexados[],10,FALSE)</f>
        <v>0</v>
      </c>
      <c r="I1098">
        <f>VLOOKUP(CuentosContados[[#This Row],[Column1]],CuentosIndexados[],11,FALSE)</f>
        <v>0</v>
      </c>
      <c r="J1098" t="str">
        <f>VLOOKUP(CuentosContados[[#This Row],[Column1]],CuentosIndexados[],12,FALSE)</f>
        <v>trabajo</v>
      </c>
      <c r="K1098">
        <f>VLOOKUP(CuentosContados[[#This Row],[Column1]],CuentosIndexados[],13,FALSE)</f>
        <v>0</v>
      </c>
      <c r="L1098">
        <f>VLOOKUP(CuentosContados[[#This Row],[Column1]],CuentosIndexados[],14,FALSE)</f>
        <v>0</v>
      </c>
      <c r="M1098">
        <f>VLOOKUP(CuentosContados[[#This Row],[Column1]],CuentosIndexados[],15,FALSE)</f>
        <v>0</v>
      </c>
      <c r="N1098" t="str">
        <f>VLOOKUP(CuentosContados[[#This Row],[Column1]],CuentosIndexados[],16,FALSE)</f>
        <v>resiliencia</v>
      </c>
      <c r="O1098">
        <f>VLOOKUP(CuentosContados[[#This Row],[Column1]],CuentosIndexados[],17,FALSE)</f>
        <v>0</v>
      </c>
      <c r="P1098">
        <f>VLOOKUP(CuentosContados[[#This Row],[Column1]],CuentosIndexados[],18,FALSE)</f>
        <v>0</v>
      </c>
      <c r="Q1098">
        <f>VLOOKUP(CuentosContados[[#This Row],[Column1]],CuentosIndexados[],19,FALSE)</f>
        <v>0</v>
      </c>
      <c r="R1098">
        <f>VLOOKUP(CuentosContados[[#This Row],[Column1]],CuentosIndexados[],20,FALSE)</f>
        <v>0</v>
      </c>
      <c r="S1098">
        <f>VLOOKUP(CuentosContados[[#This Row],[Column1]],CuentosIndexados[],21,FALSE)</f>
        <v>0</v>
      </c>
      <c r="T1098">
        <f>VLOOKUP(CuentosContados[[#This Row],[Column1]],CuentosIndexados[],22,FALSE)</f>
        <v>0</v>
      </c>
      <c r="U1098">
        <f>VLOOKUP(CuentosContados[[#This Row],[Column1]],CuentosIndexados[],23,FALSE)</f>
        <v>0</v>
      </c>
      <c r="V1098">
        <f>VLOOKUP(CuentosContados[[#This Row],[Column1]],CuentosIndexados[],24,FALSE)</f>
        <v>0</v>
      </c>
      <c r="W1098">
        <f>VLOOKUP(CuentosContados[[#This Row],[Column1]],CuentosIndexados[],25,FALSE)</f>
        <v>0</v>
      </c>
      <c r="X1098">
        <f>VLOOKUP(CuentosContados[[#This Row],[Column1]],CuentosIndexados[],26,FALSE)</f>
        <v>0</v>
      </c>
      <c r="Y1098">
        <f>VLOOKUP(CuentosContados[[#This Row],[Column1]],CuentosIndexados[],27,FALSE)</f>
        <v>0</v>
      </c>
      <c r="Z1098">
        <f>VLOOKUP(CuentosContados[[#This Row],[Column1]],CuentosIndexados[],28,FALSE)</f>
        <v>0</v>
      </c>
      <c r="AA1098">
        <f>VLOOKUP(CuentosContados[[#This Row],[Column1]],CuentosIndexados[],29,FALSE)</f>
        <v>0</v>
      </c>
      <c r="AB1098">
        <f>VLOOKUP(CuentosContados[[#This Row],[Column1]],CuentosIndexados[],30,FALSE)</f>
        <v>0</v>
      </c>
      <c r="AC1098">
        <f>VLOOKUP(CuentosContados[[#This Row],[Column1]],CuentosIndexados[],31,FALSE)</f>
        <v>0</v>
      </c>
      <c r="AD1098" t="str">
        <f>VLOOKUP(CuentosContados[[#This Row],[Column1]],CuentosIndexados[],32,FALSE)</f>
        <v>agotamiento</v>
      </c>
      <c r="AE1098">
        <f>VLOOKUP(CuentosContados[[#This Row],[Column1]],CuentosIndexados[],33,FALSE)</f>
        <v>0</v>
      </c>
      <c r="AF1098">
        <f>VLOOKUP(CuentosContados[[#This Row],[Column1]],CuentosIndexados[],34,FALSE)</f>
        <v>0</v>
      </c>
      <c r="AG1098">
        <f>VLOOKUP(CuentosContados[[#This Row],[Column1]],CuentosIndexados[],35,FALSE)</f>
        <v>0</v>
      </c>
      <c r="AH1098">
        <f>VLOOKUP(CuentosContados[[#This Row],[Column1]],CuentosIndexados[],36,FALSE)</f>
        <v>0</v>
      </c>
      <c r="AI1098">
        <f>VLOOKUP(CuentosContados[[#This Row],[Column1]],CuentosIndexados[],37,FALSE)</f>
        <v>0</v>
      </c>
      <c r="AJ1098">
        <f>VLOOKUP(CuentosContados[[#This Row],[Column1]],CuentosIndexados[],38,FALSE)</f>
        <v>0</v>
      </c>
      <c r="AK1098">
        <f>VLOOKUP(CuentosContados[[#This Row],[Column1]],CuentosIndexados[],39,FALSE)</f>
        <v>0</v>
      </c>
    </row>
    <row r="1099" spans="1:37" x14ac:dyDescent="0.25">
      <c r="A1099" t="s">
        <v>189</v>
      </c>
      <c r="B1099">
        <f>VLOOKUP(CuentosContados[[#This Row],[Column1]],CuentosIndexados[],3,FALSE)</f>
        <v>0</v>
      </c>
      <c r="C1099">
        <f>VLOOKUP(CuentosContados[[#This Row],[Column1]],CuentosIndexados[],5,FALSE)</f>
        <v>0</v>
      </c>
      <c r="D1099">
        <f>VLOOKUP(CuentosContados[[#This Row],[Column1]],CuentosIndexados[],6,FALSE)</f>
        <v>0</v>
      </c>
      <c r="E1099">
        <f>VLOOKUP(CuentosContados[[#This Row],[Column1]],CuentosIndexados[],7,FALSE)</f>
        <v>0</v>
      </c>
      <c r="F1099">
        <f>VLOOKUP(CuentosContados[[#This Row],[Column1]],CuentosIndexados[],8,FALSE)</f>
        <v>0</v>
      </c>
      <c r="G1099">
        <f>VLOOKUP(CuentosContados[[#This Row],[Column1]],CuentosIndexados[],9,FALSE)</f>
        <v>0</v>
      </c>
      <c r="H1099">
        <f>VLOOKUP(CuentosContados[[#This Row],[Column1]],CuentosIndexados[],10,FALSE)</f>
        <v>0</v>
      </c>
      <c r="I1099">
        <f>VLOOKUP(CuentosContados[[#This Row],[Column1]],CuentosIndexados[],11,FALSE)</f>
        <v>0</v>
      </c>
      <c r="J1099" t="str">
        <f>VLOOKUP(CuentosContados[[#This Row],[Column1]],CuentosIndexados[],12,FALSE)</f>
        <v>trabajo</v>
      </c>
      <c r="K1099">
        <f>VLOOKUP(CuentosContados[[#This Row],[Column1]],CuentosIndexados[],13,FALSE)</f>
        <v>0</v>
      </c>
      <c r="L1099">
        <f>VLOOKUP(CuentosContados[[#This Row],[Column1]],CuentosIndexados[],14,FALSE)</f>
        <v>0</v>
      </c>
      <c r="M1099">
        <f>VLOOKUP(CuentosContados[[#This Row],[Column1]],CuentosIndexados[],15,FALSE)</f>
        <v>0</v>
      </c>
      <c r="N1099" t="str">
        <f>VLOOKUP(CuentosContados[[#This Row],[Column1]],CuentosIndexados[],16,FALSE)</f>
        <v>resiliencia</v>
      </c>
      <c r="O1099">
        <f>VLOOKUP(CuentosContados[[#This Row],[Column1]],CuentosIndexados[],17,FALSE)</f>
        <v>0</v>
      </c>
      <c r="P1099">
        <f>VLOOKUP(CuentosContados[[#This Row],[Column1]],CuentosIndexados[],18,FALSE)</f>
        <v>0</v>
      </c>
      <c r="Q1099">
        <f>VLOOKUP(CuentosContados[[#This Row],[Column1]],CuentosIndexados[],19,FALSE)</f>
        <v>0</v>
      </c>
      <c r="R1099">
        <f>VLOOKUP(CuentosContados[[#This Row],[Column1]],CuentosIndexados[],20,FALSE)</f>
        <v>0</v>
      </c>
      <c r="S1099">
        <f>VLOOKUP(CuentosContados[[#This Row],[Column1]],CuentosIndexados[],21,FALSE)</f>
        <v>0</v>
      </c>
      <c r="T1099">
        <f>VLOOKUP(CuentosContados[[#This Row],[Column1]],CuentosIndexados[],22,FALSE)</f>
        <v>0</v>
      </c>
      <c r="U1099">
        <f>VLOOKUP(CuentosContados[[#This Row],[Column1]],CuentosIndexados[],23,FALSE)</f>
        <v>0</v>
      </c>
      <c r="V1099">
        <f>VLOOKUP(CuentosContados[[#This Row],[Column1]],CuentosIndexados[],24,FALSE)</f>
        <v>0</v>
      </c>
      <c r="W1099">
        <f>VLOOKUP(CuentosContados[[#This Row],[Column1]],CuentosIndexados[],25,FALSE)</f>
        <v>0</v>
      </c>
      <c r="X1099">
        <f>VLOOKUP(CuentosContados[[#This Row],[Column1]],CuentosIndexados[],26,FALSE)</f>
        <v>0</v>
      </c>
      <c r="Y1099">
        <f>VLOOKUP(CuentosContados[[#This Row],[Column1]],CuentosIndexados[],27,FALSE)</f>
        <v>0</v>
      </c>
      <c r="Z1099">
        <f>VLOOKUP(CuentosContados[[#This Row],[Column1]],CuentosIndexados[],28,FALSE)</f>
        <v>0</v>
      </c>
      <c r="AA1099">
        <f>VLOOKUP(CuentosContados[[#This Row],[Column1]],CuentosIndexados[],29,FALSE)</f>
        <v>0</v>
      </c>
      <c r="AB1099">
        <f>VLOOKUP(CuentosContados[[#This Row],[Column1]],CuentosIndexados[],30,FALSE)</f>
        <v>0</v>
      </c>
      <c r="AC1099">
        <f>VLOOKUP(CuentosContados[[#This Row],[Column1]],CuentosIndexados[],31,FALSE)</f>
        <v>0</v>
      </c>
      <c r="AD1099" t="str">
        <f>VLOOKUP(CuentosContados[[#This Row],[Column1]],CuentosIndexados[],32,FALSE)</f>
        <v>agotamiento</v>
      </c>
      <c r="AE1099">
        <f>VLOOKUP(CuentosContados[[#This Row],[Column1]],CuentosIndexados[],33,FALSE)</f>
        <v>0</v>
      </c>
      <c r="AF1099">
        <f>VLOOKUP(CuentosContados[[#This Row],[Column1]],CuentosIndexados[],34,FALSE)</f>
        <v>0</v>
      </c>
      <c r="AG1099">
        <f>VLOOKUP(CuentosContados[[#This Row],[Column1]],CuentosIndexados[],35,FALSE)</f>
        <v>0</v>
      </c>
      <c r="AH1099">
        <f>VLOOKUP(CuentosContados[[#This Row],[Column1]],CuentosIndexados[],36,FALSE)</f>
        <v>0</v>
      </c>
      <c r="AI1099">
        <f>VLOOKUP(CuentosContados[[#This Row],[Column1]],CuentosIndexados[],37,FALSE)</f>
        <v>0</v>
      </c>
      <c r="AJ1099">
        <f>VLOOKUP(CuentosContados[[#This Row],[Column1]],CuentosIndexados[],38,FALSE)</f>
        <v>0</v>
      </c>
      <c r="AK1099">
        <f>VLOOKUP(CuentosContados[[#This Row],[Column1]],CuentosIndexados[],39,FALSE)</f>
        <v>0</v>
      </c>
    </row>
    <row r="1100" spans="1:37" x14ac:dyDescent="0.25">
      <c r="A1100" t="s">
        <v>189</v>
      </c>
      <c r="B1100">
        <f>VLOOKUP(CuentosContados[[#This Row],[Column1]],CuentosIndexados[],3,FALSE)</f>
        <v>0</v>
      </c>
      <c r="C1100">
        <f>VLOOKUP(CuentosContados[[#This Row],[Column1]],CuentosIndexados[],5,FALSE)</f>
        <v>0</v>
      </c>
      <c r="D1100">
        <f>VLOOKUP(CuentosContados[[#This Row],[Column1]],CuentosIndexados[],6,FALSE)</f>
        <v>0</v>
      </c>
      <c r="E1100">
        <f>VLOOKUP(CuentosContados[[#This Row],[Column1]],CuentosIndexados[],7,FALSE)</f>
        <v>0</v>
      </c>
      <c r="F1100">
        <f>VLOOKUP(CuentosContados[[#This Row],[Column1]],CuentosIndexados[],8,FALSE)</f>
        <v>0</v>
      </c>
      <c r="G1100">
        <f>VLOOKUP(CuentosContados[[#This Row],[Column1]],CuentosIndexados[],9,FALSE)</f>
        <v>0</v>
      </c>
      <c r="H1100">
        <f>VLOOKUP(CuentosContados[[#This Row],[Column1]],CuentosIndexados[],10,FALSE)</f>
        <v>0</v>
      </c>
      <c r="I1100">
        <f>VLOOKUP(CuentosContados[[#This Row],[Column1]],CuentosIndexados[],11,FALSE)</f>
        <v>0</v>
      </c>
      <c r="J1100" t="str">
        <f>VLOOKUP(CuentosContados[[#This Row],[Column1]],CuentosIndexados[],12,FALSE)</f>
        <v>trabajo</v>
      </c>
      <c r="K1100">
        <f>VLOOKUP(CuentosContados[[#This Row],[Column1]],CuentosIndexados[],13,FALSE)</f>
        <v>0</v>
      </c>
      <c r="L1100">
        <f>VLOOKUP(CuentosContados[[#This Row],[Column1]],CuentosIndexados[],14,FALSE)</f>
        <v>0</v>
      </c>
      <c r="M1100">
        <f>VLOOKUP(CuentosContados[[#This Row],[Column1]],CuentosIndexados[],15,FALSE)</f>
        <v>0</v>
      </c>
      <c r="N1100" t="str">
        <f>VLOOKUP(CuentosContados[[#This Row],[Column1]],CuentosIndexados[],16,FALSE)</f>
        <v>resiliencia</v>
      </c>
      <c r="O1100">
        <f>VLOOKUP(CuentosContados[[#This Row],[Column1]],CuentosIndexados[],17,FALSE)</f>
        <v>0</v>
      </c>
      <c r="P1100">
        <f>VLOOKUP(CuentosContados[[#This Row],[Column1]],CuentosIndexados[],18,FALSE)</f>
        <v>0</v>
      </c>
      <c r="Q1100">
        <f>VLOOKUP(CuentosContados[[#This Row],[Column1]],CuentosIndexados[],19,FALSE)</f>
        <v>0</v>
      </c>
      <c r="R1100">
        <f>VLOOKUP(CuentosContados[[#This Row],[Column1]],CuentosIndexados[],20,FALSE)</f>
        <v>0</v>
      </c>
      <c r="S1100">
        <f>VLOOKUP(CuentosContados[[#This Row],[Column1]],CuentosIndexados[],21,FALSE)</f>
        <v>0</v>
      </c>
      <c r="T1100">
        <f>VLOOKUP(CuentosContados[[#This Row],[Column1]],CuentosIndexados[],22,FALSE)</f>
        <v>0</v>
      </c>
      <c r="U1100">
        <f>VLOOKUP(CuentosContados[[#This Row],[Column1]],CuentosIndexados[],23,FALSE)</f>
        <v>0</v>
      </c>
      <c r="V1100">
        <f>VLOOKUP(CuentosContados[[#This Row],[Column1]],CuentosIndexados[],24,FALSE)</f>
        <v>0</v>
      </c>
      <c r="W1100">
        <f>VLOOKUP(CuentosContados[[#This Row],[Column1]],CuentosIndexados[],25,FALSE)</f>
        <v>0</v>
      </c>
      <c r="X1100">
        <f>VLOOKUP(CuentosContados[[#This Row],[Column1]],CuentosIndexados[],26,FALSE)</f>
        <v>0</v>
      </c>
      <c r="Y1100">
        <f>VLOOKUP(CuentosContados[[#This Row],[Column1]],CuentosIndexados[],27,FALSE)</f>
        <v>0</v>
      </c>
      <c r="Z1100">
        <f>VLOOKUP(CuentosContados[[#This Row],[Column1]],CuentosIndexados[],28,FALSE)</f>
        <v>0</v>
      </c>
      <c r="AA1100">
        <f>VLOOKUP(CuentosContados[[#This Row],[Column1]],CuentosIndexados[],29,FALSE)</f>
        <v>0</v>
      </c>
      <c r="AB1100">
        <f>VLOOKUP(CuentosContados[[#This Row],[Column1]],CuentosIndexados[],30,FALSE)</f>
        <v>0</v>
      </c>
      <c r="AC1100">
        <f>VLOOKUP(CuentosContados[[#This Row],[Column1]],CuentosIndexados[],31,FALSE)</f>
        <v>0</v>
      </c>
      <c r="AD1100" t="str">
        <f>VLOOKUP(CuentosContados[[#This Row],[Column1]],CuentosIndexados[],32,FALSE)</f>
        <v>agotamiento</v>
      </c>
      <c r="AE1100">
        <f>VLOOKUP(CuentosContados[[#This Row],[Column1]],CuentosIndexados[],33,FALSE)</f>
        <v>0</v>
      </c>
      <c r="AF1100">
        <f>VLOOKUP(CuentosContados[[#This Row],[Column1]],CuentosIndexados[],34,FALSE)</f>
        <v>0</v>
      </c>
      <c r="AG1100">
        <f>VLOOKUP(CuentosContados[[#This Row],[Column1]],CuentosIndexados[],35,FALSE)</f>
        <v>0</v>
      </c>
      <c r="AH1100">
        <f>VLOOKUP(CuentosContados[[#This Row],[Column1]],CuentosIndexados[],36,FALSE)</f>
        <v>0</v>
      </c>
      <c r="AI1100">
        <f>VLOOKUP(CuentosContados[[#This Row],[Column1]],CuentosIndexados[],37,FALSE)</f>
        <v>0</v>
      </c>
      <c r="AJ1100">
        <f>VLOOKUP(CuentosContados[[#This Row],[Column1]],CuentosIndexados[],38,FALSE)</f>
        <v>0</v>
      </c>
      <c r="AK1100">
        <f>VLOOKUP(CuentosContados[[#This Row],[Column1]],CuentosIndexados[],39,FALSE)</f>
        <v>0</v>
      </c>
    </row>
    <row r="1101" spans="1:37" x14ac:dyDescent="0.25">
      <c r="A1101" t="s">
        <v>189</v>
      </c>
      <c r="B1101">
        <f>VLOOKUP(CuentosContados[[#This Row],[Column1]],CuentosIndexados[],3,FALSE)</f>
        <v>0</v>
      </c>
      <c r="C1101">
        <f>VLOOKUP(CuentosContados[[#This Row],[Column1]],CuentosIndexados[],5,FALSE)</f>
        <v>0</v>
      </c>
      <c r="D1101">
        <f>VLOOKUP(CuentosContados[[#This Row],[Column1]],CuentosIndexados[],6,FALSE)</f>
        <v>0</v>
      </c>
      <c r="E1101">
        <f>VLOOKUP(CuentosContados[[#This Row],[Column1]],CuentosIndexados[],7,FALSE)</f>
        <v>0</v>
      </c>
      <c r="F1101">
        <f>VLOOKUP(CuentosContados[[#This Row],[Column1]],CuentosIndexados[],8,FALSE)</f>
        <v>0</v>
      </c>
      <c r="G1101">
        <f>VLOOKUP(CuentosContados[[#This Row],[Column1]],CuentosIndexados[],9,FALSE)</f>
        <v>0</v>
      </c>
      <c r="H1101">
        <f>VLOOKUP(CuentosContados[[#This Row],[Column1]],CuentosIndexados[],10,FALSE)</f>
        <v>0</v>
      </c>
      <c r="I1101">
        <f>VLOOKUP(CuentosContados[[#This Row],[Column1]],CuentosIndexados[],11,FALSE)</f>
        <v>0</v>
      </c>
      <c r="J1101" t="str">
        <f>VLOOKUP(CuentosContados[[#This Row],[Column1]],CuentosIndexados[],12,FALSE)</f>
        <v>trabajo</v>
      </c>
      <c r="K1101">
        <f>VLOOKUP(CuentosContados[[#This Row],[Column1]],CuentosIndexados[],13,FALSE)</f>
        <v>0</v>
      </c>
      <c r="L1101">
        <f>VLOOKUP(CuentosContados[[#This Row],[Column1]],CuentosIndexados[],14,FALSE)</f>
        <v>0</v>
      </c>
      <c r="M1101">
        <f>VLOOKUP(CuentosContados[[#This Row],[Column1]],CuentosIndexados[],15,FALSE)</f>
        <v>0</v>
      </c>
      <c r="N1101" t="str">
        <f>VLOOKUP(CuentosContados[[#This Row],[Column1]],CuentosIndexados[],16,FALSE)</f>
        <v>resiliencia</v>
      </c>
      <c r="O1101">
        <f>VLOOKUP(CuentosContados[[#This Row],[Column1]],CuentosIndexados[],17,FALSE)</f>
        <v>0</v>
      </c>
      <c r="P1101">
        <f>VLOOKUP(CuentosContados[[#This Row],[Column1]],CuentosIndexados[],18,FALSE)</f>
        <v>0</v>
      </c>
      <c r="Q1101">
        <f>VLOOKUP(CuentosContados[[#This Row],[Column1]],CuentosIndexados[],19,FALSE)</f>
        <v>0</v>
      </c>
      <c r="R1101">
        <f>VLOOKUP(CuentosContados[[#This Row],[Column1]],CuentosIndexados[],20,FALSE)</f>
        <v>0</v>
      </c>
      <c r="S1101">
        <f>VLOOKUP(CuentosContados[[#This Row],[Column1]],CuentosIndexados[],21,FALSE)</f>
        <v>0</v>
      </c>
      <c r="T1101">
        <f>VLOOKUP(CuentosContados[[#This Row],[Column1]],CuentosIndexados[],22,FALSE)</f>
        <v>0</v>
      </c>
      <c r="U1101">
        <f>VLOOKUP(CuentosContados[[#This Row],[Column1]],CuentosIndexados[],23,FALSE)</f>
        <v>0</v>
      </c>
      <c r="V1101">
        <f>VLOOKUP(CuentosContados[[#This Row],[Column1]],CuentosIndexados[],24,FALSE)</f>
        <v>0</v>
      </c>
      <c r="W1101">
        <f>VLOOKUP(CuentosContados[[#This Row],[Column1]],CuentosIndexados[],25,FALSE)</f>
        <v>0</v>
      </c>
      <c r="X1101">
        <f>VLOOKUP(CuentosContados[[#This Row],[Column1]],CuentosIndexados[],26,FALSE)</f>
        <v>0</v>
      </c>
      <c r="Y1101">
        <f>VLOOKUP(CuentosContados[[#This Row],[Column1]],CuentosIndexados[],27,FALSE)</f>
        <v>0</v>
      </c>
      <c r="Z1101">
        <f>VLOOKUP(CuentosContados[[#This Row],[Column1]],CuentosIndexados[],28,FALSE)</f>
        <v>0</v>
      </c>
      <c r="AA1101">
        <f>VLOOKUP(CuentosContados[[#This Row],[Column1]],CuentosIndexados[],29,FALSE)</f>
        <v>0</v>
      </c>
      <c r="AB1101">
        <f>VLOOKUP(CuentosContados[[#This Row],[Column1]],CuentosIndexados[],30,FALSE)</f>
        <v>0</v>
      </c>
      <c r="AC1101">
        <f>VLOOKUP(CuentosContados[[#This Row],[Column1]],CuentosIndexados[],31,FALSE)</f>
        <v>0</v>
      </c>
      <c r="AD1101" t="str">
        <f>VLOOKUP(CuentosContados[[#This Row],[Column1]],CuentosIndexados[],32,FALSE)</f>
        <v>agotamiento</v>
      </c>
      <c r="AE1101">
        <f>VLOOKUP(CuentosContados[[#This Row],[Column1]],CuentosIndexados[],33,FALSE)</f>
        <v>0</v>
      </c>
      <c r="AF1101">
        <f>VLOOKUP(CuentosContados[[#This Row],[Column1]],CuentosIndexados[],34,FALSE)</f>
        <v>0</v>
      </c>
      <c r="AG1101">
        <f>VLOOKUP(CuentosContados[[#This Row],[Column1]],CuentosIndexados[],35,FALSE)</f>
        <v>0</v>
      </c>
      <c r="AH1101">
        <f>VLOOKUP(CuentosContados[[#This Row],[Column1]],CuentosIndexados[],36,FALSE)</f>
        <v>0</v>
      </c>
      <c r="AI1101">
        <f>VLOOKUP(CuentosContados[[#This Row],[Column1]],CuentosIndexados[],37,FALSE)</f>
        <v>0</v>
      </c>
      <c r="AJ1101">
        <f>VLOOKUP(CuentosContados[[#This Row],[Column1]],CuentosIndexados[],38,FALSE)</f>
        <v>0</v>
      </c>
      <c r="AK1101">
        <f>VLOOKUP(CuentosContados[[#This Row],[Column1]],CuentosIndexados[],39,FALSE)</f>
        <v>0</v>
      </c>
    </row>
    <row r="1102" spans="1:37" x14ac:dyDescent="0.25">
      <c r="A1102" t="s">
        <v>189</v>
      </c>
      <c r="B1102">
        <f>VLOOKUP(CuentosContados[[#This Row],[Column1]],CuentosIndexados[],3,FALSE)</f>
        <v>0</v>
      </c>
      <c r="C1102">
        <f>VLOOKUP(CuentosContados[[#This Row],[Column1]],CuentosIndexados[],5,FALSE)</f>
        <v>0</v>
      </c>
      <c r="D1102">
        <f>VLOOKUP(CuentosContados[[#This Row],[Column1]],CuentosIndexados[],6,FALSE)</f>
        <v>0</v>
      </c>
      <c r="E1102">
        <f>VLOOKUP(CuentosContados[[#This Row],[Column1]],CuentosIndexados[],7,FALSE)</f>
        <v>0</v>
      </c>
      <c r="F1102">
        <f>VLOOKUP(CuentosContados[[#This Row],[Column1]],CuentosIndexados[],8,FALSE)</f>
        <v>0</v>
      </c>
      <c r="G1102">
        <f>VLOOKUP(CuentosContados[[#This Row],[Column1]],CuentosIndexados[],9,FALSE)</f>
        <v>0</v>
      </c>
      <c r="H1102">
        <f>VLOOKUP(CuentosContados[[#This Row],[Column1]],CuentosIndexados[],10,FALSE)</f>
        <v>0</v>
      </c>
      <c r="I1102">
        <f>VLOOKUP(CuentosContados[[#This Row],[Column1]],CuentosIndexados[],11,FALSE)</f>
        <v>0</v>
      </c>
      <c r="J1102" t="str">
        <f>VLOOKUP(CuentosContados[[#This Row],[Column1]],CuentosIndexados[],12,FALSE)</f>
        <v>trabajo</v>
      </c>
      <c r="K1102">
        <f>VLOOKUP(CuentosContados[[#This Row],[Column1]],CuentosIndexados[],13,FALSE)</f>
        <v>0</v>
      </c>
      <c r="L1102">
        <f>VLOOKUP(CuentosContados[[#This Row],[Column1]],CuentosIndexados[],14,FALSE)</f>
        <v>0</v>
      </c>
      <c r="M1102">
        <f>VLOOKUP(CuentosContados[[#This Row],[Column1]],CuentosIndexados[],15,FALSE)</f>
        <v>0</v>
      </c>
      <c r="N1102" t="str">
        <f>VLOOKUP(CuentosContados[[#This Row],[Column1]],CuentosIndexados[],16,FALSE)</f>
        <v>resiliencia</v>
      </c>
      <c r="O1102">
        <f>VLOOKUP(CuentosContados[[#This Row],[Column1]],CuentosIndexados[],17,FALSE)</f>
        <v>0</v>
      </c>
      <c r="P1102">
        <f>VLOOKUP(CuentosContados[[#This Row],[Column1]],CuentosIndexados[],18,FALSE)</f>
        <v>0</v>
      </c>
      <c r="Q1102">
        <f>VLOOKUP(CuentosContados[[#This Row],[Column1]],CuentosIndexados[],19,FALSE)</f>
        <v>0</v>
      </c>
      <c r="R1102">
        <f>VLOOKUP(CuentosContados[[#This Row],[Column1]],CuentosIndexados[],20,FALSE)</f>
        <v>0</v>
      </c>
      <c r="S1102">
        <f>VLOOKUP(CuentosContados[[#This Row],[Column1]],CuentosIndexados[],21,FALSE)</f>
        <v>0</v>
      </c>
      <c r="T1102">
        <f>VLOOKUP(CuentosContados[[#This Row],[Column1]],CuentosIndexados[],22,FALSE)</f>
        <v>0</v>
      </c>
      <c r="U1102">
        <f>VLOOKUP(CuentosContados[[#This Row],[Column1]],CuentosIndexados[],23,FALSE)</f>
        <v>0</v>
      </c>
      <c r="V1102">
        <f>VLOOKUP(CuentosContados[[#This Row],[Column1]],CuentosIndexados[],24,FALSE)</f>
        <v>0</v>
      </c>
      <c r="W1102">
        <f>VLOOKUP(CuentosContados[[#This Row],[Column1]],CuentosIndexados[],25,FALSE)</f>
        <v>0</v>
      </c>
      <c r="X1102">
        <f>VLOOKUP(CuentosContados[[#This Row],[Column1]],CuentosIndexados[],26,FALSE)</f>
        <v>0</v>
      </c>
      <c r="Y1102">
        <f>VLOOKUP(CuentosContados[[#This Row],[Column1]],CuentosIndexados[],27,FALSE)</f>
        <v>0</v>
      </c>
      <c r="Z1102">
        <f>VLOOKUP(CuentosContados[[#This Row],[Column1]],CuentosIndexados[],28,FALSE)</f>
        <v>0</v>
      </c>
      <c r="AA1102">
        <f>VLOOKUP(CuentosContados[[#This Row],[Column1]],CuentosIndexados[],29,FALSE)</f>
        <v>0</v>
      </c>
      <c r="AB1102">
        <f>VLOOKUP(CuentosContados[[#This Row],[Column1]],CuentosIndexados[],30,FALSE)</f>
        <v>0</v>
      </c>
      <c r="AC1102">
        <f>VLOOKUP(CuentosContados[[#This Row],[Column1]],CuentosIndexados[],31,FALSE)</f>
        <v>0</v>
      </c>
      <c r="AD1102" t="str">
        <f>VLOOKUP(CuentosContados[[#This Row],[Column1]],CuentosIndexados[],32,FALSE)</f>
        <v>agotamiento</v>
      </c>
      <c r="AE1102">
        <f>VLOOKUP(CuentosContados[[#This Row],[Column1]],CuentosIndexados[],33,FALSE)</f>
        <v>0</v>
      </c>
      <c r="AF1102">
        <f>VLOOKUP(CuentosContados[[#This Row],[Column1]],CuentosIndexados[],34,FALSE)</f>
        <v>0</v>
      </c>
      <c r="AG1102">
        <f>VLOOKUP(CuentosContados[[#This Row],[Column1]],CuentosIndexados[],35,FALSE)</f>
        <v>0</v>
      </c>
      <c r="AH1102">
        <f>VLOOKUP(CuentosContados[[#This Row],[Column1]],CuentosIndexados[],36,FALSE)</f>
        <v>0</v>
      </c>
      <c r="AI1102">
        <f>VLOOKUP(CuentosContados[[#This Row],[Column1]],CuentosIndexados[],37,FALSE)</f>
        <v>0</v>
      </c>
      <c r="AJ1102">
        <f>VLOOKUP(CuentosContados[[#This Row],[Column1]],CuentosIndexados[],38,FALSE)</f>
        <v>0</v>
      </c>
      <c r="AK1102">
        <f>VLOOKUP(CuentosContados[[#This Row],[Column1]],CuentosIndexados[],39,FALSE)</f>
        <v>0</v>
      </c>
    </row>
    <row r="1103" spans="1:37" x14ac:dyDescent="0.25">
      <c r="A1103" t="s">
        <v>189</v>
      </c>
      <c r="B1103">
        <f>VLOOKUP(CuentosContados[[#This Row],[Column1]],CuentosIndexados[],3,FALSE)</f>
        <v>0</v>
      </c>
      <c r="C1103">
        <f>VLOOKUP(CuentosContados[[#This Row],[Column1]],CuentosIndexados[],5,FALSE)</f>
        <v>0</v>
      </c>
      <c r="D1103">
        <f>VLOOKUP(CuentosContados[[#This Row],[Column1]],CuentosIndexados[],6,FALSE)</f>
        <v>0</v>
      </c>
      <c r="E1103">
        <f>VLOOKUP(CuentosContados[[#This Row],[Column1]],CuentosIndexados[],7,FALSE)</f>
        <v>0</v>
      </c>
      <c r="F1103">
        <f>VLOOKUP(CuentosContados[[#This Row],[Column1]],CuentosIndexados[],8,FALSE)</f>
        <v>0</v>
      </c>
      <c r="G1103">
        <f>VLOOKUP(CuentosContados[[#This Row],[Column1]],CuentosIndexados[],9,FALSE)</f>
        <v>0</v>
      </c>
      <c r="H1103">
        <f>VLOOKUP(CuentosContados[[#This Row],[Column1]],CuentosIndexados[],10,FALSE)</f>
        <v>0</v>
      </c>
      <c r="I1103">
        <f>VLOOKUP(CuentosContados[[#This Row],[Column1]],CuentosIndexados[],11,FALSE)</f>
        <v>0</v>
      </c>
      <c r="J1103" t="str">
        <f>VLOOKUP(CuentosContados[[#This Row],[Column1]],CuentosIndexados[],12,FALSE)</f>
        <v>trabajo</v>
      </c>
      <c r="K1103">
        <f>VLOOKUP(CuentosContados[[#This Row],[Column1]],CuentosIndexados[],13,FALSE)</f>
        <v>0</v>
      </c>
      <c r="L1103">
        <f>VLOOKUP(CuentosContados[[#This Row],[Column1]],CuentosIndexados[],14,FALSE)</f>
        <v>0</v>
      </c>
      <c r="M1103">
        <f>VLOOKUP(CuentosContados[[#This Row],[Column1]],CuentosIndexados[],15,FALSE)</f>
        <v>0</v>
      </c>
      <c r="N1103" t="str">
        <f>VLOOKUP(CuentosContados[[#This Row],[Column1]],CuentosIndexados[],16,FALSE)</f>
        <v>resiliencia</v>
      </c>
      <c r="O1103">
        <f>VLOOKUP(CuentosContados[[#This Row],[Column1]],CuentosIndexados[],17,FALSE)</f>
        <v>0</v>
      </c>
      <c r="P1103">
        <f>VLOOKUP(CuentosContados[[#This Row],[Column1]],CuentosIndexados[],18,FALSE)</f>
        <v>0</v>
      </c>
      <c r="Q1103">
        <f>VLOOKUP(CuentosContados[[#This Row],[Column1]],CuentosIndexados[],19,FALSE)</f>
        <v>0</v>
      </c>
      <c r="R1103">
        <f>VLOOKUP(CuentosContados[[#This Row],[Column1]],CuentosIndexados[],20,FALSE)</f>
        <v>0</v>
      </c>
      <c r="S1103">
        <f>VLOOKUP(CuentosContados[[#This Row],[Column1]],CuentosIndexados[],21,FALSE)</f>
        <v>0</v>
      </c>
      <c r="T1103">
        <f>VLOOKUP(CuentosContados[[#This Row],[Column1]],CuentosIndexados[],22,FALSE)</f>
        <v>0</v>
      </c>
      <c r="U1103">
        <f>VLOOKUP(CuentosContados[[#This Row],[Column1]],CuentosIndexados[],23,FALSE)</f>
        <v>0</v>
      </c>
      <c r="V1103">
        <f>VLOOKUP(CuentosContados[[#This Row],[Column1]],CuentosIndexados[],24,FALSE)</f>
        <v>0</v>
      </c>
      <c r="W1103">
        <f>VLOOKUP(CuentosContados[[#This Row],[Column1]],CuentosIndexados[],25,FALSE)</f>
        <v>0</v>
      </c>
      <c r="X1103">
        <f>VLOOKUP(CuentosContados[[#This Row],[Column1]],CuentosIndexados[],26,FALSE)</f>
        <v>0</v>
      </c>
      <c r="Y1103">
        <f>VLOOKUP(CuentosContados[[#This Row],[Column1]],CuentosIndexados[],27,FALSE)</f>
        <v>0</v>
      </c>
      <c r="Z1103">
        <f>VLOOKUP(CuentosContados[[#This Row],[Column1]],CuentosIndexados[],28,FALSE)</f>
        <v>0</v>
      </c>
      <c r="AA1103">
        <f>VLOOKUP(CuentosContados[[#This Row],[Column1]],CuentosIndexados[],29,FALSE)</f>
        <v>0</v>
      </c>
      <c r="AB1103">
        <f>VLOOKUP(CuentosContados[[#This Row],[Column1]],CuentosIndexados[],30,FALSE)</f>
        <v>0</v>
      </c>
      <c r="AC1103">
        <f>VLOOKUP(CuentosContados[[#This Row],[Column1]],CuentosIndexados[],31,FALSE)</f>
        <v>0</v>
      </c>
      <c r="AD1103" t="str">
        <f>VLOOKUP(CuentosContados[[#This Row],[Column1]],CuentosIndexados[],32,FALSE)</f>
        <v>agotamiento</v>
      </c>
      <c r="AE1103">
        <f>VLOOKUP(CuentosContados[[#This Row],[Column1]],CuentosIndexados[],33,FALSE)</f>
        <v>0</v>
      </c>
      <c r="AF1103">
        <f>VLOOKUP(CuentosContados[[#This Row],[Column1]],CuentosIndexados[],34,FALSE)</f>
        <v>0</v>
      </c>
      <c r="AG1103">
        <f>VLOOKUP(CuentosContados[[#This Row],[Column1]],CuentosIndexados[],35,FALSE)</f>
        <v>0</v>
      </c>
      <c r="AH1103">
        <f>VLOOKUP(CuentosContados[[#This Row],[Column1]],CuentosIndexados[],36,FALSE)</f>
        <v>0</v>
      </c>
      <c r="AI1103">
        <f>VLOOKUP(CuentosContados[[#This Row],[Column1]],CuentosIndexados[],37,FALSE)</f>
        <v>0</v>
      </c>
      <c r="AJ1103">
        <f>VLOOKUP(CuentosContados[[#This Row],[Column1]],CuentosIndexados[],38,FALSE)</f>
        <v>0</v>
      </c>
      <c r="AK1103">
        <f>VLOOKUP(CuentosContados[[#This Row],[Column1]],CuentosIndexados[],39,FALSE)</f>
        <v>0</v>
      </c>
    </row>
    <row r="1104" spans="1:37" x14ac:dyDescent="0.25">
      <c r="A1104" t="s">
        <v>189</v>
      </c>
      <c r="B1104">
        <f>VLOOKUP(CuentosContados[[#This Row],[Column1]],CuentosIndexados[],3,FALSE)</f>
        <v>0</v>
      </c>
      <c r="C1104">
        <f>VLOOKUP(CuentosContados[[#This Row],[Column1]],CuentosIndexados[],5,FALSE)</f>
        <v>0</v>
      </c>
      <c r="D1104">
        <f>VLOOKUP(CuentosContados[[#This Row],[Column1]],CuentosIndexados[],6,FALSE)</f>
        <v>0</v>
      </c>
      <c r="E1104">
        <f>VLOOKUP(CuentosContados[[#This Row],[Column1]],CuentosIndexados[],7,FALSE)</f>
        <v>0</v>
      </c>
      <c r="F1104">
        <f>VLOOKUP(CuentosContados[[#This Row],[Column1]],CuentosIndexados[],8,FALSE)</f>
        <v>0</v>
      </c>
      <c r="G1104">
        <f>VLOOKUP(CuentosContados[[#This Row],[Column1]],CuentosIndexados[],9,FALSE)</f>
        <v>0</v>
      </c>
      <c r="H1104">
        <f>VLOOKUP(CuentosContados[[#This Row],[Column1]],CuentosIndexados[],10,FALSE)</f>
        <v>0</v>
      </c>
      <c r="I1104">
        <f>VLOOKUP(CuentosContados[[#This Row],[Column1]],CuentosIndexados[],11,FALSE)</f>
        <v>0</v>
      </c>
      <c r="J1104" t="str">
        <f>VLOOKUP(CuentosContados[[#This Row],[Column1]],CuentosIndexados[],12,FALSE)</f>
        <v>trabajo</v>
      </c>
      <c r="K1104">
        <f>VLOOKUP(CuentosContados[[#This Row],[Column1]],CuentosIndexados[],13,FALSE)</f>
        <v>0</v>
      </c>
      <c r="L1104">
        <f>VLOOKUP(CuentosContados[[#This Row],[Column1]],CuentosIndexados[],14,FALSE)</f>
        <v>0</v>
      </c>
      <c r="M1104">
        <f>VLOOKUP(CuentosContados[[#This Row],[Column1]],CuentosIndexados[],15,FALSE)</f>
        <v>0</v>
      </c>
      <c r="N1104" t="str">
        <f>VLOOKUP(CuentosContados[[#This Row],[Column1]],CuentosIndexados[],16,FALSE)</f>
        <v>resiliencia</v>
      </c>
      <c r="O1104">
        <f>VLOOKUP(CuentosContados[[#This Row],[Column1]],CuentosIndexados[],17,FALSE)</f>
        <v>0</v>
      </c>
      <c r="P1104">
        <f>VLOOKUP(CuentosContados[[#This Row],[Column1]],CuentosIndexados[],18,FALSE)</f>
        <v>0</v>
      </c>
      <c r="Q1104">
        <f>VLOOKUP(CuentosContados[[#This Row],[Column1]],CuentosIndexados[],19,FALSE)</f>
        <v>0</v>
      </c>
      <c r="R1104">
        <f>VLOOKUP(CuentosContados[[#This Row],[Column1]],CuentosIndexados[],20,FALSE)</f>
        <v>0</v>
      </c>
      <c r="S1104">
        <f>VLOOKUP(CuentosContados[[#This Row],[Column1]],CuentosIndexados[],21,FALSE)</f>
        <v>0</v>
      </c>
      <c r="T1104">
        <f>VLOOKUP(CuentosContados[[#This Row],[Column1]],CuentosIndexados[],22,FALSE)</f>
        <v>0</v>
      </c>
      <c r="U1104">
        <f>VLOOKUP(CuentosContados[[#This Row],[Column1]],CuentosIndexados[],23,FALSE)</f>
        <v>0</v>
      </c>
      <c r="V1104">
        <f>VLOOKUP(CuentosContados[[#This Row],[Column1]],CuentosIndexados[],24,FALSE)</f>
        <v>0</v>
      </c>
      <c r="W1104">
        <f>VLOOKUP(CuentosContados[[#This Row],[Column1]],CuentosIndexados[],25,FALSE)</f>
        <v>0</v>
      </c>
      <c r="X1104">
        <f>VLOOKUP(CuentosContados[[#This Row],[Column1]],CuentosIndexados[],26,FALSE)</f>
        <v>0</v>
      </c>
      <c r="Y1104">
        <f>VLOOKUP(CuentosContados[[#This Row],[Column1]],CuentosIndexados[],27,FALSE)</f>
        <v>0</v>
      </c>
      <c r="Z1104">
        <f>VLOOKUP(CuentosContados[[#This Row],[Column1]],CuentosIndexados[],28,FALSE)</f>
        <v>0</v>
      </c>
      <c r="AA1104">
        <f>VLOOKUP(CuentosContados[[#This Row],[Column1]],CuentosIndexados[],29,FALSE)</f>
        <v>0</v>
      </c>
      <c r="AB1104">
        <f>VLOOKUP(CuentosContados[[#This Row],[Column1]],CuentosIndexados[],30,FALSE)</f>
        <v>0</v>
      </c>
      <c r="AC1104">
        <f>VLOOKUP(CuentosContados[[#This Row],[Column1]],CuentosIndexados[],31,FALSE)</f>
        <v>0</v>
      </c>
      <c r="AD1104" t="str">
        <f>VLOOKUP(CuentosContados[[#This Row],[Column1]],CuentosIndexados[],32,FALSE)</f>
        <v>agotamiento</v>
      </c>
      <c r="AE1104">
        <f>VLOOKUP(CuentosContados[[#This Row],[Column1]],CuentosIndexados[],33,FALSE)</f>
        <v>0</v>
      </c>
      <c r="AF1104">
        <f>VLOOKUP(CuentosContados[[#This Row],[Column1]],CuentosIndexados[],34,FALSE)</f>
        <v>0</v>
      </c>
      <c r="AG1104">
        <f>VLOOKUP(CuentosContados[[#This Row],[Column1]],CuentosIndexados[],35,FALSE)</f>
        <v>0</v>
      </c>
      <c r="AH1104">
        <f>VLOOKUP(CuentosContados[[#This Row],[Column1]],CuentosIndexados[],36,FALSE)</f>
        <v>0</v>
      </c>
      <c r="AI1104">
        <f>VLOOKUP(CuentosContados[[#This Row],[Column1]],CuentosIndexados[],37,FALSE)</f>
        <v>0</v>
      </c>
      <c r="AJ1104">
        <f>VLOOKUP(CuentosContados[[#This Row],[Column1]],CuentosIndexados[],38,FALSE)</f>
        <v>0</v>
      </c>
      <c r="AK1104">
        <f>VLOOKUP(CuentosContados[[#This Row],[Column1]],CuentosIndexados[],39,FALSE)</f>
        <v>0</v>
      </c>
    </row>
    <row r="1105" spans="1:37" x14ac:dyDescent="0.25">
      <c r="A1105" t="s">
        <v>189</v>
      </c>
      <c r="B1105">
        <f>VLOOKUP(CuentosContados[[#This Row],[Column1]],CuentosIndexados[],3,FALSE)</f>
        <v>0</v>
      </c>
      <c r="C1105">
        <f>VLOOKUP(CuentosContados[[#This Row],[Column1]],CuentosIndexados[],5,FALSE)</f>
        <v>0</v>
      </c>
      <c r="D1105">
        <f>VLOOKUP(CuentosContados[[#This Row],[Column1]],CuentosIndexados[],6,FALSE)</f>
        <v>0</v>
      </c>
      <c r="E1105">
        <f>VLOOKUP(CuentosContados[[#This Row],[Column1]],CuentosIndexados[],7,FALSE)</f>
        <v>0</v>
      </c>
      <c r="F1105">
        <f>VLOOKUP(CuentosContados[[#This Row],[Column1]],CuentosIndexados[],8,FALSE)</f>
        <v>0</v>
      </c>
      <c r="G1105">
        <f>VLOOKUP(CuentosContados[[#This Row],[Column1]],CuentosIndexados[],9,FALSE)</f>
        <v>0</v>
      </c>
      <c r="H1105">
        <f>VLOOKUP(CuentosContados[[#This Row],[Column1]],CuentosIndexados[],10,FALSE)</f>
        <v>0</v>
      </c>
      <c r="I1105">
        <f>VLOOKUP(CuentosContados[[#This Row],[Column1]],CuentosIndexados[],11,FALSE)</f>
        <v>0</v>
      </c>
      <c r="J1105" t="str">
        <f>VLOOKUP(CuentosContados[[#This Row],[Column1]],CuentosIndexados[],12,FALSE)</f>
        <v>trabajo</v>
      </c>
      <c r="K1105">
        <f>VLOOKUP(CuentosContados[[#This Row],[Column1]],CuentosIndexados[],13,FALSE)</f>
        <v>0</v>
      </c>
      <c r="L1105">
        <f>VLOOKUP(CuentosContados[[#This Row],[Column1]],CuentosIndexados[],14,FALSE)</f>
        <v>0</v>
      </c>
      <c r="M1105">
        <f>VLOOKUP(CuentosContados[[#This Row],[Column1]],CuentosIndexados[],15,FALSE)</f>
        <v>0</v>
      </c>
      <c r="N1105" t="str">
        <f>VLOOKUP(CuentosContados[[#This Row],[Column1]],CuentosIndexados[],16,FALSE)</f>
        <v>resiliencia</v>
      </c>
      <c r="O1105">
        <f>VLOOKUP(CuentosContados[[#This Row],[Column1]],CuentosIndexados[],17,FALSE)</f>
        <v>0</v>
      </c>
      <c r="P1105">
        <f>VLOOKUP(CuentosContados[[#This Row],[Column1]],CuentosIndexados[],18,FALSE)</f>
        <v>0</v>
      </c>
      <c r="Q1105">
        <f>VLOOKUP(CuentosContados[[#This Row],[Column1]],CuentosIndexados[],19,FALSE)</f>
        <v>0</v>
      </c>
      <c r="R1105">
        <f>VLOOKUP(CuentosContados[[#This Row],[Column1]],CuentosIndexados[],20,FALSE)</f>
        <v>0</v>
      </c>
      <c r="S1105">
        <f>VLOOKUP(CuentosContados[[#This Row],[Column1]],CuentosIndexados[],21,FALSE)</f>
        <v>0</v>
      </c>
      <c r="T1105">
        <f>VLOOKUP(CuentosContados[[#This Row],[Column1]],CuentosIndexados[],22,FALSE)</f>
        <v>0</v>
      </c>
      <c r="U1105">
        <f>VLOOKUP(CuentosContados[[#This Row],[Column1]],CuentosIndexados[],23,FALSE)</f>
        <v>0</v>
      </c>
      <c r="V1105">
        <f>VLOOKUP(CuentosContados[[#This Row],[Column1]],CuentosIndexados[],24,FALSE)</f>
        <v>0</v>
      </c>
      <c r="W1105">
        <f>VLOOKUP(CuentosContados[[#This Row],[Column1]],CuentosIndexados[],25,FALSE)</f>
        <v>0</v>
      </c>
      <c r="X1105">
        <f>VLOOKUP(CuentosContados[[#This Row],[Column1]],CuentosIndexados[],26,FALSE)</f>
        <v>0</v>
      </c>
      <c r="Y1105">
        <f>VLOOKUP(CuentosContados[[#This Row],[Column1]],CuentosIndexados[],27,FALSE)</f>
        <v>0</v>
      </c>
      <c r="Z1105">
        <f>VLOOKUP(CuentosContados[[#This Row],[Column1]],CuentosIndexados[],28,FALSE)</f>
        <v>0</v>
      </c>
      <c r="AA1105">
        <f>VLOOKUP(CuentosContados[[#This Row],[Column1]],CuentosIndexados[],29,FALSE)</f>
        <v>0</v>
      </c>
      <c r="AB1105">
        <f>VLOOKUP(CuentosContados[[#This Row],[Column1]],CuentosIndexados[],30,FALSE)</f>
        <v>0</v>
      </c>
      <c r="AC1105">
        <f>VLOOKUP(CuentosContados[[#This Row],[Column1]],CuentosIndexados[],31,FALSE)</f>
        <v>0</v>
      </c>
      <c r="AD1105" t="str">
        <f>VLOOKUP(CuentosContados[[#This Row],[Column1]],CuentosIndexados[],32,FALSE)</f>
        <v>agotamiento</v>
      </c>
      <c r="AE1105">
        <f>VLOOKUP(CuentosContados[[#This Row],[Column1]],CuentosIndexados[],33,FALSE)</f>
        <v>0</v>
      </c>
      <c r="AF1105">
        <f>VLOOKUP(CuentosContados[[#This Row],[Column1]],CuentosIndexados[],34,FALSE)</f>
        <v>0</v>
      </c>
      <c r="AG1105">
        <f>VLOOKUP(CuentosContados[[#This Row],[Column1]],CuentosIndexados[],35,FALSE)</f>
        <v>0</v>
      </c>
      <c r="AH1105">
        <f>VLOOKUP(CuentosContados[[#This Row],[Column1]],CuentosIndexados[],36,FALSE)</f>
        <v>0</v>
      </c>
      <c r="AI1105">
        <f>VLOOKUP(CuentosContados[[#This Row],[Column1]],CuentosIndexados[],37,FALSE)</f>
        <v>0</v>
      </c>
      <c r="AJ1105">
        <f>VLOOKUP(CuentosContados[[#This Row],[Column1]],CuentosIndexados[],38,FALSE)</f>
        <v>0</v>
      </c>
      <c r="AK1105">
        <f>VLOOKUP(CuentosContados[[#This Row],[Column1]],CuentosIndexados[],39,FALSE)</f>
        <v>0</v>
      </c>
    </row>
    <row r="1106" spans="1:37" x14ac:dyDescent="0.25">
      <c r="A1106" t="s">
        <v>189</v>
      </c>
      <c r="B1106">
        <f>VLOOKUP(CuentosContados[[#This Row],[Column1]],CuentosIndexados[],3,FALSE)</f>
        <v>0</v>
      </c>
      <c r="C1106">
        <f>VLOOKUP(CuentosContados[[#This Row],[Column1]],CuentosIndexados[],5,FALSE)</f>
        <v>0</v>
      </c>
      <c r="D1106">
        <f>VLOOKUP(CuentosContados[[#This Row],[Column1]],CuentosIndexados[],6,FALSE)</f>
        <v>0</v>
      </c>
      <c r="E1106">
        <f>VLOOKUP(CuentosContados[[#This Row],[Column1]],CuentosIndexados[],7,FALSE)</f>
        <v>0</v>
      </c>
      <c r="F1106">
        <f>VLOOKUP(CuentosContados[[#This Row],[Column1]],CuentosIndexados[],8,FALSE)</f>
        <v>0</v>
      </c>
      <c r="G1106">
        <f>VLOOKUP(CuentosContados[[#This Row],[Column1]],CuentosIndexados[],9,FALSE)</f>
        <v>0</v>
      </c>
      <c r="H1106">
        <f>VLOOKUP(CuentosContados[[#This Row],[Column1]],CuentosIndexados[],10,FALSE)</f>
        <v>0</v>
      </c>
      <c r="I1106">
        <f>VLOOKUP(CuentosContados[[#This Row],[Column1]],CuentosIndexados[],11,FALSE)</f>
        <v>0</v>
      </c>
      <c r="J1106" t="str">
        <f>VLOOKUP(CuentosContados[[#This Row],[Column1]],CuentosIndexados[],12,FALSE)</f>
        <v>trabajo</v>
      </c>
      <c r="K1106">
        <f>VLOOKUP(CuentosContados[[#This Row],[Column1]],CuentosIndexados[],13,FALSE)</f>
        <v>0</v>
      </c>
      <c r="L1106">
        <f>VLOOKUP(CuentosContados[[#This Row],[Column1]],CuentosIndexados[],14,FALSE)</f>
        <v>0</v>
      </c>
      <c r="M1106">
        <f>VLOOKUP(CuentosContados[[#This Row],[Column1]],CuentosIndexados[],15,FALSE)</f>
        <v>0</v>
      </c>
      <c r="N1106" t="str">
        <f>VLOOKUP(CuentosContados[[#This Row],[Column1]],CuentosIndexados[],16,FALSE)</f>
        <v>resiliencia</v>
      </c>
      <c r="O1106">
        <f>VLOOKUP(CuentosContados[[#This Row],[Column1]],CuentosIndexados[],17,FALSE)</f>
        <v>0</v>
      </c>
      <c r="P1106">
        <f>VLOOKUP(CuentosContados[[#This Row],[Column1]],CuentosIndexados[],18,FALSE)</f>
        <v>0</v>
      </c>
      <c r="Q1106">
        <f>VLOOKUP(CuentosContados[[#This Row],[Column1]],CuentosIndexados[],19,FALSE)</f>
        <v>0</v>
      </c>
      <c r="R1106">
        <f>VLOOKUP(CuentosContados[[#This Row],[Column1]],CuentosIndexados[],20,FALSE)</f>
        <v>0</v>
      </c>
      <c r="S1106">
        <f>VLOOKUP(CuentosContados[[#This Row],[Column1]],CuentosIndexados[],21,FALSE)</f>
        <v>0</v>
      </c>
      <c r="T1106">
        <f>VLOOKUP(CuentosContados[[#This Row],[Column1]],CuentosIndexados[],22,FALSE)</f>
        <v>0</v>
      </c>
      <c r="U1106">
        <f>VLOOKUP(CuentosContados[[#This Row],[Column1]],CuentosIndexados[],23,FALSE)</f>
        <v>0</v>
      </c>
      <c r="V1106">
        <f>VLOOKUP(CuentosContados[[#This Row],[Column1]],CuentosIndexados[],24,FALSE)</f>
        <v>0</v>
      </c>
      <c r="W1106">
        <f>VLOOKUP(CuentosContados[[#This Row],[Column1]],CuentosIndexados[],25,FALSE)</f>
        <v>0</v>
      </c>
      <c r="X1106">
        <f>VLOOKUP(CuentosContados[[#This Row],[Column1]],CuentosIndexados[],26,FALSE)</f>
        <v>0</v>
      </c>
      <c r="Y1106">
        <f>VLOOKUP(CuentosContados[[#This Row],[Column1]],CuentosIndexados[],27,FALSE)</f>
        <v>0</v>
      </c>
      <c r="Z1106">
        <f>VLOOKUP(CuentosContados[[#This Row],[Column1]],CuentosIndexados[],28,FALSE)</f>
        <v>0</v>
      </c>
      <c r="AA1106">
        <f>VLOOKUP(CuentosContados[[#This Row],[Column1]],CuentosIndexados[],29,FALSE)</f>
        <v>0</v>
      </c>
      <c r="AB1106">
        <f>VLOOKUP(CuentosContados[[#This Row],[Column1]],CuentosIndexados[],30,FALSE)</f>
        <v>0</v>
      </c>
      <c r="AC1106">
        <f>VLOOKUP(CuentosContados[[#This Row],[Column1]],CuentosIndexados[],31,FALSE)</f>
        <v>0</v>
      </c>
      <c r="AD1106" t="str">
        <f>VLOOKUP(CuentosContados[[#This Row],[Column1]],CuentosIndexados[],32,FALSE)</f>
        <v>agotamiento</v>
      </c>
      <c r="AE1106">
        <f>VLOOKUP(CuentosContados[[#This Row],[Column1]],CuentosIndexados[],33,FALSE)</f>
        <v>0</v>
      </c>
      <c r="AF1106">
        <f>VLOOKUP(CuentosContados[[#This Row],[Column1]],CuentosIndexados[],34,FALSE)</f>
        <v>0</v>
      </c>
      <c r="AG1106">
        <f>VLOOKUP(CuentosContados[[#This Row],[Column1]],CuentosIndexados[],35,FALSE)</f>
        <v>0</v>
      </c>
      <c r="AH1106">
        <f>VLOOKUP(CuentosContados[[#This Row],[Column1]],CuentosIndexados[],36,FALSE)</f>
        <v>0</v>
      </c>
      <c r="AI1106">
        <f>VLOOKUP(CuentosContados[[#This Row],[Column1]],CuentosIndexados[],37,FALSE)</f>
        <v>0</v>
      </c>
      <c r="AJ1106">
        <f>VLOOKUP(CuentosContados[[#This Row],[Column1]],CuentosIndexados[],38,FALSE)</f>
        <v>0</v>
      </c>
      <c r="AK1106">
        <f>VLOOKUP(CuentosContados[[#This Row],[Column1]],CuentosIndexados[],39,FALSE)</f>
        <v>0</v>
      </c>
    </row>
    <row r="1107" spans="1:37" x14ac:dyDescent="0.25">
      <c r="A1107" t="s">
        <v>1459</v>
      </c>
      <c r="B1107">
        <f>VLOOKUP(CuentosContados[[#This Row],[Column1]],CuentosIndexados[],3,FALSE)</f>
        <v>0</v>
      </c>
      <c r="C1107">
        <f>VLOOKUP(CuentosContados[[#This Row],[Column1]],CuentosIndexados[],5,FALSE)</f>
        <v>0</v>
      </c>
      <c r="D1107" t="str">
        <f>VLOOKUP(CuentosContados[[#This Row],[Column1]],CuentosIndexados[],6,FALSE)</f>
        <v>envejecimiento</v>
      </c>
      <c r="E1107">
        <f>VLOOKUP(CuentosContados[[#This Row],[Column1]],CuentosIndexados[],7,FALSE)</f>
        <v>0</v>
      </c>
      <c r="F1107">
        <f>VLOOKUP(CuentosContados[[#This Row],[Column1]],CuentosIndexados[],8,FALSE)</f>
        <v>0</v>
      </c>
      <c r="G1107">
        <f>VLOOKUP(CuentosContados[[#This Row],[Column1]],CuentosIndexados[],9,FALSE)</f>
        <v>0</v>
      </c>
      <c r="H1107">
        <f>VLOOKUP(CuentosContados[[#This Row],[Column1]],CuentosIndexados[],10,FALSE)</f>
        <v>0</v>
      </c>
      <c r="I1107">
        <f>VLOOKUP(CuentosContados[[#This Row],[Column1]],CuentosIndexados[],11,FALSE)</f>
        <v>0</v>
      </c>
      <c r="J1107" t="str">
        <f>VLOOKUP(CuentosContados[[#This Row],[Column1]],CuentosIndexados[],12,FALSE)</f>
        <v>trabajo</v>
      </c>
      <c r="K1107">
        <f>VLOOKUP(CuentosContados[[#This Row],[Column1]],CuentosIndexados[],13,FALSE)</f>
        <v>0</v>
      </c>
      <c r="L1107">
        <f>VLOOKUP(CuentosContados[[#This Row],[Column1]],CuentosIndexados[],14,FALSE)</f>
        <v>0</v>
      </c>
      <c r="M1107">
        <f>VLOOKUP(CuentosContados[[#This Row],[Column1]],CuentosIndexados[],15,FALSE)</f>
        <v>0</v>
      </c>
      <c r="N1107">
        <f>VLOOKUP(CuentosContados[[#This Row],[Column1]],CuentosIndexados[],16,FALSE)</f>
        <v>0</v>
      </c>
      <c r="O1107">
        <f>VLOOKUP(CuentosContados[[#This Row],[Column1]],CuentosIndexados[],17,FALSE)</f>
        <v>0</v>
      </c>
      <c r="P1107" t="str">
        <f>VLOOKUP(CuentosContados[[#This Row],[Column1]],CuentosIndexados[],18,FALSE)</f>
        <v>arrogancia</v>
      </c>
      <c r="Q1107">
        <f>VLOOKUP(CuentosContados[[#This Row],[Column1]],CuentosIndexados[],19,FALSE)</f>
        <v>0</v>
      </c>
      <c r="R1107">
        <f>VLOOKUP(CuentosContados[[#This Row],[Column1]],CuentosIndexados[],20,FALSE)</f>
        <v>0</v>
      </c>
      <c r="S1107">
        <f>VLOOKUP(CuentosContados[[#This Row],[Column1]],CuentosIndexados[],21,FALSE)</f>
        <v>0</v>
      </c>
      <c r="T1107">
        <f>VLOOKUP(CuentosContados[[#This Row],[Column1]],CuentosIndexados[],22,FALSE)</f>
        <v>0</v>
      </c>
      <c r="U1107">
        <f>VLOOKUP(CuentosContados[[#This Row],[Column1]],CuentosIndexados[],23,FALSE)</f>
        <v>0</v>
      </c>
      <c r="V1107">
        <f>VLOOKUP(CuentosContados[[#This Row],[Column1]],CuentosIndexados[],24,FALSE)</f>
        <v>0</v>
      </c>
      <c r="W1107">
        <f>VLOOKUP(CuentosContados[[#This Row],[Column1]],CuentosIndexados[],25,FALSE)</f>
        <v>0</v>
      </c>
      <c r="X1107">
        <f>VLOOKUP(CuentosContados[[#This Row],[Column1]],CuentosIndexados[],26,FALSE)</f>
        <v>0</v>
      </c>
      <c r="Y1107">
        <f>VLOOKUP(CuentosContados[[#This Row],[Column1]],CuentosIndexados[],27,FALSE)</f>
        <v>0</v>
      </c>
      <c r="Z1107">
        <f>VLOOKUP(CuentosContados[[#This Row],[Column1]],CuentosIndexados[],28,FALSE)</f>
        <v>0</v>
      </c>
      <c r="AA1107">
        <f>VLOOKUP(CuentosContados[[#This Row],[Column1]],CuentosIndexados[],29,FALSE)</f>
        <v>0</v>
      </c>
      <c r="AB1107">
        <f>VLOOKUP(CuentosContados[[#This Row],[Column1]],CuentosIndexados[],30,FALSE)</f>
        <v>0</v>
      </c>
      <c r="AC1107">
        <f>VLOOKUP(CuentosContados[[#This Row],[Column1]],CuentosIndexados[],31,FALSE)</f>
        <v>0</v>
      </c>
      <c r="AD1107">
        <f>VLOOKUP(CuentosContados[[#This Row],[Column1]],CuentosIndexados[],32,FALSE)</f>
        <v>0</v>
      </c>
      <c r="AE1107">
        <f>VLOOKUP(CuentosContados[[#This Row],[Column1]],CuentosIndexados[],33,FALSE)</f>
        <v>0</v>
      </c>
      <c r="AF1107">
        <f>VLOOKUP(CuentosContados[[#This Row],[Column1]],CuentosIndexados[],34,FALSE)</f>
        <v>0</v>
      </c>
      <c r="AG1107">
        <f>VLOOKUP(CuentosContados[[#This Row],[Column1]],CuentosIndexados[],35,FALSE)</f>
        <v>0</v>
      </c>
      <c r="AH1107">
        <f>VLOOKUP(CuentosContados[[#This Row],[Column1]],CuentosIndexados[],36,FALSE)</f>
        <v>0</v>
      </c>
      <c r="AI1107">
        <f>VLOOKUP(CuentosContados[[#This Row],[Column1]],CuentosIndexados[],37,FALSE)</f>
        <v>0</v>
      </c>
      <c r="AJ1107">
        <f>VLOOKUP(CuentosContados[[#This Row],[Column1]],CuentosIndexados[],38,FALSE)</f>
        <v>0</v>
      </c>
      <c r="AK1107">
        <f>VLOOKUP(CuentosContados[[#This Row],[Column1]],CuentosIndexados[],39,FALSE)</f>
        <v>0</v>
      </c>
    </row>
    <row r="1108" spans="1:37" x14ac:dyDescent="0.25">
      <c r="A1108" t="s">
        <v>1459</v>
      </c>
      <c r="B1108">
        <f>VLOOKUP(CuentosContados[[#This Row],[Column1]],CuentosIndexados[],3,FALSE)</f>
        <v>0</v>
      </c>
      <c r="C1108">
        <f>VLOOKUP(CuentosContados[[#This Row],[Column1]],CuentosIndexados[],5,FALSE)</f>
        <v>0</v>
      </c>
      <c r="D1108" t="str">
        <f>VLOOKUP(CuentosContados[[#This Row],[Column1]],CuentosIndexados[],6,FALSE)</f>
        <v>envejecimiento</v>
      </c>
      <c r="E1108">
        <f>VLOOKUP(CuentosContados[[#This Row],[Column1]],CuentosIndexados[],7,FALSE)</f>
        <v>0</v>
      </c>
      <c r="F1108">
        <f>VLOOKUP(CuentosContados[[#This Row],[Column1]],CuentosIndexados[],8,FALSE)</f>
        <v>0</v>
      </c>
      <c r="G1108">
        <f>VLOOKUP(CuentosContados[[#This Row],[Column1]],CuentosIndexados[],9,FALSE)</f>
        <v>0</v>
      </c>
      <c r="H1108">
        <f>VLOOKUP(CuentosContados[[#This Row],[Column1]],CuentosIndexados[],10,FALSE)</f>
        <v>0</v>
      </c>
      <c r="I1108">
        <f>VLOOKUP(CuentosContados[[#This Row],[Column1]],CuentosIndexados[],11,FALSE)</f>
        <v>0</v>
      </c>
      <c r="J1108" t="str">
        <f>VLOOKUP(CuentosContados[[#This Row],[Column1]],CuentosIndexados[],12,FALSE)</f>
        <v>trabajo</v>
      </c>
      <c r="K1108">
        <f>VLOOKUP(CuentosContados[[#This Row],[Column1]],CuentosIndexados[],13,FALSE)</f>
        <v>0</v>
      </c>
      <c r="L1108">
        <f>VLOOKUP(CuentosContados[[#This Row],[Column1]],CuentosIndexados[],14,FALSE)</f>
        <v>0</v>
      </c>
      <c r="M1108">
        <f>VLOOKUP(CuentosContados[[#This Row],[Column1]],CuentosIndexados[],15,FALSE)</f>
        <v>0</v>
      </c>
      <c r="N1108">
        <f>VLOOKUP(CuentosContados[[#This Row],[Column1]],CuentosIndexados[],16,FALSE)</f>
        <v>0</v>
      </c>
      <c r="O1108">
        <f>VLOOKUP(CuentosContados[[#This Row],[Column1]],CuentosIndexados[],17,FALSE)</f>
        <v>0</v>
      </c>
      <c r="P1108" t="str">
        <f>VLOOKUP(CuentosContados[[#This Row],[Column1]],CuentosIndexados[],18,FALSE)</f>
        <v>arrogancia</v>
      </c>
      <c r="Q1108">
        <f>VLOOKUP(CuentosContados[[#This Row],[Column1]],CuentosIndexados[],19,FALSE)</f>
        <v>0</v>
      </c>
      <c r="R1108">
        <f>VLOOKUP(CuentosContados[[#This Row],[Column1]],CuentosIndexados[],20,FALSE)</f>
        <v>0</v>
      </c>
      <c r="S1108">
        <f>VLOOKUP(CuentosContados[[#This Row],[Column1]],CuentosIndexados[],21,FALSE)</f>
        <v>0</v>
      </c>
      <c r="T1108">
        <f>VLOOKUP(CuentosContados[[#This Row],[Column1]],CuentosIndexados[],22,FALSE)</f>
        <v>0</v>
      </c>
      <c r="U1108">
        <f>VLOOKUP(CuentosContados[[#This Row],[Column1]],CuentosIndexados[],23,FALSE)</f>
        <v>0</v>
      </c>
      <c r="V1108">
        <f>VLOOKUP(CuentosContados[[#This Row],[Column1]],CuentosIndexados[],24,FALSE)</f>
        <v>0</v>
      </c>
      <c r="W1108">
        <f>VLOOKUP(CuentosContados[[#This Row],[Column1]],CuentosIndexados[],25,FALSE)</f>
        <v>0</v>
      </c>
      <c r="X1108">
        <f>VLOOKUP(CuentosContados[[#This Row],[Column1]],CuentosIndexados[],26,FALSE)</f>
        <v>0</v>
      </c>
      <c r="Y1108">
        <f>VLOOKUP(CuentosContados[[#This Row],[Column1]],CuentosIndexados[],27,FALSE)</f>
        <v>0</v>
      </c>
      <c r="Z1108">
        <f>VLOOKUP(CuentosContados[[#This Row],[Column1]],CuentosIndexados[],28,FALSE)</f>
        <v>0</v>
      </c>
      <c r="AA1108">
        <f>VLOOKUP(CuentosContados[[#This Row],[Column1]],CuentosIndexados[],29,FALSE)</f>
        <v>0</v>
      </c>
      <c r="AB1108">
        <f>VLOOKUP(CuentosContados[[#This Row],[Column1]],CuentosIndexados[],30,FALSE)</f>
        <v>0</v>
      </c>
      <c r="AC1108">
        <f>VLOOKUP(CuentosContados[[#This Row],[Column1]],CuentosIndexados[],31,FALSE)</f>
        <v>0</v>
      </c>
      <c r="AD1108">
        <f>VLOOKUP(CuentosContados[[#This Row],[Column1]],CuentosIndexados[],32,FALSE)</f>
        <v>0</v>
      </c>
      <c r="AE1108">
        <f>VLOOKUP(CuentosContados[[#This Row],[Column1]],CuentosIndexados[],33,FALSE)</f>
        <v>0</v>
      </c>
      <c r="AF1108">
        <f>VLOOKUP(CuentosContados[[#This Row],[Column1]],CuentosIndexados[],34,FALSE)</f>
        <v>0</v>
      </c>
      <c r="AG1108">
        <f>VLOOKUP(CuentosContados[[#This Row],[Column1]],CuentosIndexados[],35,FALSE)</f>
        <v>0</v>
      </c>
      <c r="AH1108">
        <f>VLOOKUP(CuentosContados[[#This Row],[Column1]],CuentosIndexados[],36,FALSE)</f>
        <v>0</v>
      </c>
      <c r="AI1108">
        <f>VLOOKUP(CuentosContados[[#This Row],[Column1]],CuentosIndexados[],37,FALSE)</f>
        <v>0</v>
      </c>
      <c r="AJ1108">
        <f>VLOOKUP(CuentosContados[[#This Row],[Column1]],CuentosIndexados[],38,FALSE)</f>
        <v>0</v>
      </c>
      <c r="AK1108">
        <f>VLOOKUP(CuentosContados[[#This Row],[Column1]],CuentosIndexados[],39,FALSE)</f>
        <v>0</v>
      </c>
    </row>
    <row r="1109" spans="1:37" x14ac:dyDescent="0.25">
      <c r="A1109" t="s">
        <v>1459</v>
      </c>
      <c r="B1109">
        <f>VLOOKUP(CuentosContados[[#This Row],[Column1]],CuentosIndexados[],3,FALSE)</f>
        <v>0</v>
      </c>
      <c r="C1109">
        <f>VLOOKUP(CuentosContados[[#This Row],[Column1]],CuentosIndexados[],5,FALSE)</f>
        <v>0</v>
      </c>
      <c r="D1109" t="str">
        <f>VLOOKUP(CuentosContados[[#This Row],[Column1]],CuentosIndexados[],6,FALSE)</f>
        <v>envejecimiento</v>
      </c>
      <c r="E1109">
        <f>VLOOKUP(CuentosContados[[#This Row],[Column1]],CuentosIndexados[],7,FALSE)</f>
        <v>0</v>
      </c>
      <c r="F1109">
        <f>VLOOKUP(CuentosContados[[#This Row],[Column1]],CuentosIndexados[],8,FALSE)</f>
        <v>0</v>
      </c>
      <c r="G1109">
        <f>VLOOKUP(CuentosContados[[#This Row],[Column1]],CuentosIndexados[],9,FALSE)</f>
        <v>0</v>
      </c>
      <c r="H1109">
        <f>VLOOKUP(CuentosContados[[#This Row],[Column1]],CuentosIndexados[],10,FALSE)</f>
        <v>0</v>
      </c>
      <c r="I1109">
        <f>VLOOKUP(CuentosContados[[#This Row],[Column1]],CuentosIndexados[],11,FALSE)</f>
        <v>0</v>
      </c>
      <c r="J1109" t="str">
        <f>VLOOKUP(CuentosContados[[#This Row],[Column1]],CuentosIndexados[],12,FALSE)</f>
        <v>trabajo</v>
      </c>
      <c r="K1109">
        <f>VLOOKUP(CuentosContados[[#This Row],[Column1]],CuentosIndexados[],13,FALSE)</f>
        <v>0</v>
      </c>
      <c r="L1109">
        <f>VLOOKUP(CuentosContados[[#This Row],[Column1]],CuentosIndexados[],14,FALSE)</f>
        <v>0</v>
      </c>
      <c r="M1109">
        <f>VLOOKUP(CuentosContados[[#This Row],[Column1]],CuentosIndexados[],15,FALSE)</f>
        <v>0</v>
      </c>
      <c r="N1109">
        <f>VLOOKUP(CuentosContados[[#This Row],[Column1]],CuentosIndexados[],16,FALSE)</f>
        <v>0</v>
      </c>
      <c r="O1109">
        <f>VLOOKUP(CuentosContados[[#This Row],[Column1]],CuentosIndexados[],17,FALSE)</f>
        <v>0</v>
      </c>
      <c r="P1109" t="str">
        <f>VLOOKUP(CuentosContados[[#This Row],[Column1]],CuentosIndexados[],18,FALSE)</f>
        <v>arrogancia</v>
      </c>
      <c r="Q1109">
        <f>VLOOKUP(CuentosContados[[#This Row],[Column1]],CuentosIndexados[],19,FALSE)</f>
        <v>0</v>
      </c>
      <c r="R1109">
        <f>VLOOKUP(CuentosContados[[#This Row],[Column1]],CuentosIndexados[],20,FALSE)</f>
        <v>0</v>
      </c>
      <c r="S1109">
        <f>VLOOKUP(CuentosContados[[#This Row],[Column1]],CuentosIndexados[],21,FALSE)</f>
        <v>0</v>
      </c>
      <c r="T1109">
        <f>VLOOKUP(CuentosContados[[#This Row],[Column1]],CuentosIndexados[],22,FALSE)</f>
        <v>0</v>
      </c>
      <c r="U1109">
        <f>VLOOKUP(CuentosContados[[#This Row],[Column1]],CuentosIndexados[],23,FALSE)</f>
        <v>0</v>
      </c>
      <c r="V1109">
        <f>VLOOKUP(CuentosContados[[#This Row],[Column1]],CuentosIndexados[],24,FALSE)</f>
        <v>0</v>
      </c>
      <c r="W1109">
        <f>VLOOKUP(CuentosContados[[#This Row],[Column1]],CuentosIndexados[],25,FALSE)</f>
        <v>0</v>
      </c>
      <c r="X1109">
        <f>VLOOKUP(CuentosContados[[#This Row],[Column1]],CuentosIndexados[],26,FALSE)</f>
        <v>0</v>
      </c>
      <c r="Y1109">
        <f>VLOOKUP(CuentosContados[[#This Row],[Column1]],CuentosIndexados[],27,FALSE)</f>
        <v>0</v>
      </c>
      <c r="Z1109">
        <f>VLOOKUP(CuentosContados[[#This Row],[Column1]],CuentosIndexados[],28,FALSE)</f>
        <v>0</v>
      </c>
      <c r="AA1109">
        <f>VLOOKUP(CuentosContados[[#This Row],[Column1]],CuentosIndexados[],29,FALSE)</f>
        <v>0</v>
      </c>
      <c r="AB1109">
        <f>VLOOKUP(CuentosContados[[#This Row],[Column1]],CuentosIndexados[],30,FALSE)</f>
        <v>0</v>
      </c>
      <c r="AC1109">
        <f>VLOOKUP(CuentosContados[[#This Row],[Column1]],CuentosIndexados[],31,FALSE)</f>
        <v>0</v>
      </c>
      <c r="AD1109">
        <f>VLOOKUP(CuentosContados[[#This Row],[Column1]],CuentosIndexados[],32,FALSE)</f>
        <v>0</v>
      </c>
      <c r="AE1109">
        <f>VLOOKUP(CuentosContados[[#This Row],[Column1]],CuentosIndexados[],33,FALSE)</f>
        <v>0</v>
      </c>
      <c r="AF1109">
        <f>VLOOKUP(CuentosContados[[#This Row],[Column1]],CuentosIndexados[],34,FALSE)</f>
        <v>0</v>
      </c>
      <c r="AG1109">
        <f>VLOOKUP(CuentosContados[[#This Row],[Column1]],CuentosIndexados[],35,FALSE)</f>
        <v>0</v>
      </c>
      <c r="AH1109">
        <f>VLOOKUP(CuentosContados[[#This Row],[Column1]],CuentosIndexados[],36,FALSE)</f>
        <v>0</v>
      </c>
      <c r="AI1109">
        <f>VLOOKUP(CuentosContados[[#This Row],[Column1]],CuentosIndexados[],37,FALSE)</f>
        <v>0</v>
      </c>
      <c r="AJ1109">
        <f>VLOOKUP(CuentosContados[[#This Row],[Column1]],CuentosIndexados[],38,FALSE)</f>
        <v>0</v>
      </c>
      <c r="AK1109">
        <f>VLOOKUP(CuentosContados[[#This Row],[Column1]],CuentosIndexados[],39,FALSE)</f>
        <v>0</v>
      </c>
    </row>
    <row r="1110" spans="1:37" x14ac:dyDescent="0.25">
      <c r="A1110" t="s">
        <v>1107</v>
      </c>
      <c r="B1110">
        <f>VLOOKUP(CuentosContados[[#This Row],[Column1]],CuentosIndexados[],3,FALSE)</f>
        <v>0</v>
      </c>
      <c r="C1110">
        <f>VLOOKUP(CuentosContados[[#This Row],[Column1]],CuentosIndexados[],5,FALSE)</f>
        <v>0</v>
      </c>
      <c r="D1110">
        <f>VLOOKUP(CuentosContados[[#This Row],[Column1]],CuentosIndexados[],6,FALSE)</f>
        <v>0</v>
      </c>
      <c r="E1110">
        <f>VLOOKUP(CuentosContados[[#This Row],[Column1]],CuentosIndexados[],7,FALSE)</f>
        <v>0</v>
      </c>
      <c r="F1110" t="str">
        <f>VLOOKUP(CuentosContados[[#This Row],[Column1]],CuentosIndexados[],8,FALSE)</f>
        <v>deseo</v>
      </c>
      <c r="G1110">
        <f>VLOOKUP(CuentosContados[[#This Row],[Column1]],CuentosIndexados[],9,FALSE)</f>
        <v>0</v>
      </c>
      <c r="H1110">
        <f>VLOOKUP(CuentosContados[[#This Row],[Column1]],CuentosIndexados[],10,FALSE)</f>
        <v>0</v>
      </c>
      <c r="I1110">
        <f>VLOOKUP(CuentosContados[[#This Row],[Column1]],CuentosIndexados[],11,FALSE)</f>
        <v>0</v>
      </c>
      <c r="J1110">
        <f>VLOOKUP(CuentosContados[[#This Row],[Column1]],CuentosIndexados[],12,FALSE)</f>
        <v>0</v>
      </c>
      <c r="K1110">
        <f>VLOOKUP(CuentosContados[[#This Row],[Column1]],CuentosIndexados[],13,FALSE)</f>
        <v>0</v>
      </c>
      <c r="L1110">
        <f>VLOOKUP(CuentosContados[[#This Row],[Column1]],CuentosIndexados[],14,FALSE)</f>
        <v>0</v>
      </c>
      <c r="M1110">
        <f>VLOOKUP(CuentosContados[[#This Row],[Column1]],CuentosIndexados[],15,FALSE)</f>
        <v>0</v>
      </c>
      <c r="N1110">
        <f>VLOOKUP(CuentosContados[[#This Row],[Column1]],CuentosIndexados[],16,FALSE)</f>
        <v>0</v>
      </c>
      <c r="O1110">
        <f>VLOOKUP(CuentosContados[[#This Row],[Column1]],CuentosIndexados[],17,FALSE)</f>
        <v>0</v>
      </c>
      <c r="P1110" t="str">
        <f>VLOOKUP(CuentosContados[[#This Row],[Column1]],CuentosIndexados[],18,FALSE)</f>
        <v>arrogancia</v>
      </c>
      <c r="Q1110">
        <f>VLOOKUP(CuentosContados[[#This Row],[Column1]],CuentosIndexados[],19,FALSE)</f>
        <v>0</v>
      </c>
      <c r="R1110">
        <f>VLOOKUP(CuentosContados[[#This Row],[Column1]],CuentosIndexados[],20,FALSE)</f>
        <v>0</v>
      </c>
      <c r="S1110">
        <f>VLOOKUP(CuentosContados[[#This Row],[Column1]],CuentosIndexados[],21,FALSE)</f>
        <v>0</v>
      </c>
      <c r="T1110">
        <f>VLOOKUP(CuentosContados[[#This Row],[Column1]],CuentosIndexados[],22,FALSE)</f>
        <v>0</v>
      </c>
      <c r="U1110">
        <f>VLOOKUP(CuentosContados[[#This Row],[Column1]],CuentosIndexados[],23,FALSE)</f>
        <v>0</v>
      </c>
      <c r="V1110">
        <f>VLOOKUP(CuentosContados[[#This Row],[Column1]],CuentosIndexados[],24,FALSE)</f>
        <v>0</v>
      </c>
      <c r="W1110">
        <f>VLOOKUP(CuentosContados[[#This Row],[Column1]],CuentosIndexados[],25,FALSE)</f>
        <v>0</v>
      </c>
      <c r="X1110">
        <f>VLOOKUP(CuentosContados[[#This Row],[Column1]],CuentosIndexados[],26,FALSE)</f>
        <v>0</v>
      </c>
      <c r="Y1110">
        <f>VLOOKUP(CuentosContados[[#This Row],[Column1]],CuentosIndexados[],27,FALSE)</f>
        <v>0</v>
      </c>
      <c r="Z1110">
        <f>VLOOKUP(CuentosContados[[#This Row],[Column1]],CuentosIndexados[],28,FALSE)</f>
        <v>0</v>
      </c>
      <c r="AA1110">
        <f>VLOOKUP(CuentosContados[[#This Row],[Column1]],CuentosIndexados[],29,FALSE)</f>
        <v>0</v>
      </c>
      <c r="AB1110">
        <f>VLOOKUP(CuentosContados[[#This Row],[Column1]],CuentosIndexados[],30,FALSE)</f>
        <v>0</v>
      </c>
      <c r="AC1110">
        <f>VLOOKUP(CuentosContados[[#This Row],[Column1]],CuentosIndexados[],31,FALSE)</f>
        <v>0</v>
      </c>
      <c r="AD1110">
        <f>VLOOKUP(CuentosContados[[#This Row],[Column1]],CuentosIndexados[],32,FALSE)</f>
        <v>0</v>
      </c>
      <c r="AE1110">
        <f>VLOOKUP(CuentosContados[[#This Row],[Column1]],CuentosIndexados[],33,FALSE)</f>
        <v>0</v>
      </c>
      <c r="AF1110">
        <f>VLOOKUP(CuentosContados[[#This Row],[Column1]],CuentosIndexados[],34,FALSE)</f>
        <v>0</v>
      </c>
      <c r="AG1110">
        <f>VLOOKUP(CuentosContados[[#This Row],[Column1]],CuentosIndexados[],35,FALSE)</f>
        <v>0</v>
      </c>
      <c r="AH1110">
        <f>VLOOKUP(CuentosContados[[#This Row],[Column1]],CuentosIndexados[],36,FALSE)</f>
        <v>0</v>
      </c>
      <c r="AI1110">
        <f>VLOOKUP(CuentosContados[[#This Row],[Column1]],CuentosIndexados[],37,FALSE)</f>
        <v>0</v>
      </c>
      <c r="AJ1110">
        <f>VLOOKUP(CuentosContados[[#This Row],[Column1]],CuentosIndexados[],38,FALSE)</f>
        <v>0</v>
      </c>
      <c r="AK1110">
        <f>VLOOKUP(CuentosContados[[#This Row],[Column1]],CuentosIndexados[],39,FALSE)</f>
        <v>0</v>
      </c>
    </row>
    <row r="1111" spans="1:37" x14ac:dyDescent="0.25">
      <c r="A1111" t="s">
        <v>1107</v>
      </c>
      <c r="B1111">
        <f>VLOOKUP(CuentosContados[[#This Row],[Column1]],CuentosIndexados[],3,FALSE)</f>
        <v>0</v>
      </c>
      <c r="C1111">
        <f>VLOOKUP(CuentosContados[[#This Row],[Column1]],CuentosIndexados[],5,FALSE)</f>
        <v>0</v>
      </c>
      <c r="D1111">
        <f>VLOOKUP(CuentosContados[[#This Row],[Column1]],CuentosIndexados[],6,FALSE)</f>
        <v>0</v>
      </c>
      <c r="E1111">
        <f>VLOOKUP(CuentosContados[[#This Row],[Column1]],CuentosIndexados[],7,FALSE)</f>
        <v>0</v>
      </c>
      <c r="F1111" t="str">
        <f>VLOOKUP(CuentosContados[[#This Row],[Column1]],CuentosIndexados[],8,FALSE)</f>
        <v>deseo</v>
      </c>
      <c r="G1111">
        <f>VLOOKUP(CuentosContados[[#This Row],[Column1]],CuentosIndexados[],9,FALSE)</f>
        <v>0</v>
      </c>
      <c r="H1111">
        <f>VLOOKUP(CuentosContados[[#This Row],[Column1]],CuentosIndexados[],10,FALSE)</f>
        <v>0</v>
      </c>
      <c r="I1111">
        <f>VLOOKUP(CuentosContados[[#This Row],[Column1]],CuentosIndexados[],11,FALSE)</f>
        <v>0</v>
      </c>
      <c r="J1111">
        <f>VLOOKUP(CuentosContados[[#This Row],[Column1]],CuentosIndexados[],12,FALSE)</f>
        <v>0</v>
      </c>
      <c r="K1111">
        <f>VLOOKUP(CuentosContados[[#This Row],[Column1]],CuentosIndexados[],13,FALSE)</f>
        <v>0</v>
      </c>
      <c r="L1111">
        <f>VLOOKUP(CuentosContados[[#This Row],[Column1]],CuentosIndexados[],14,FALSE)</f>
        <v>0</v>
      </c>
      <c r="M1111">
        <f>VLOOKUP(CuentosContados[[#This Row],[Column1]],CuentosIndexados[],15,FALSE)</f>
        <v>0</v>
      </c>
      <c r="N1111">
        <f>VLOOKUP(CuentosContados[[#This Row],[Column1]],CuentosIndexados[],16,FALSE)</f>
        <v>0</v>
      </c>
      <c r="O1111">
        <f>VLOOKUP(CuentosContados[[#This Row],[Column1]],CuentosIndexados[],17,FALSE)</f>
        <v>0</v>
      </c>
      <c r="P1111" t="str">
        <f>VLOOKUP(CuentosContados[[#This Row],[Column1]],CuentosIndexados[],18,FALSE)</f>
        <v>arrogancia</v>
      </c>
      <c r="Q1111">
        <f>VLOOKUP(CuentosContados[[#This Row],[Column1]],CuentosIndexados[],19,FALSE)</f>
        <v>0</v>
      </c>
      <c r="R1111">
        <f>VLOOKUP(CuentosContados[[#This Row],[Column1]],CuentosIndexados[],20,FALSE)</f>
        <v>0</v>
      </c>
      <c r="S1111">
        <f>VLOOKUP(CuentosContados[[#This Row],[Column1]],CuentosIndexados[],21,FALSE)</f>
        <v>0</v>
      </c>
      <c r="T1111">
        <f>VLOOKUP(CuentosContados[[#This Row],[Column1]],CuentosIndexados[],22,FALSE)</f>
        <v>0</v>
      </c>
      <c r="U1111">
        <f>VLOOKUP(CuentosContados[[#This Row],[Column1]],CuentosIndexados[],23,FALSE)</f>
        <v>0</v>
      </c>
      <c r="V1111">
        <f>VLOOKUP(CuentosContados[[#This Row],[Column1]],CuentosIndexados[],24,FALSE)</f>
        <v>0</v>
      </c>
      <c r="W1111">
        <f>VLOOKUP(CuentosContados[[#This Row],[Column1]],CuentosIndexados[],25,FALSE)</f>
        <v>0</v>
      </c>
      <c r="X1111">
        <f>VLOOKUP(CuentosContados[[#This Row],[Column1]],CuentosIndexados[],26,FALSE)</f>
        <v>0</v>
      </c>
      <c r="Y1111">
        <f>VLOOKUP(CuentosContados[[#This Row],[Column1]],CuentosIndexados[],27,FALSE)</f>
        <v>0</v>
      </c>
      <c r="Z1111">
        <f>VLOOKUP(CuentosContados[[#This Row],[Column1]],CuentosIndexados[],28,FALSE)</f>
        <v>0</v>
      </c>
      <c r="AA1111">
        <f>VLOOKUP(CuentosContados[[#This Row],[Column1]],CuentosIndexados[],29,FALSE)</f>
        <v>0</v>
      </c>
      <c r="AB1111">
        <f>VLOOKUP(CuentosContados[[#This Row],[Column1]],CuentosIndexados[],30,FALSE)</f>
        <v>0</v>
      </c>
      <c r="AC1111">
        <f>VLOOKUP(CuentosContados[[#This Row],[Column1]],CuentosIndexados[],31,FALSE)</f>
        <v>0</v>
      </c>
      <c r="AD1111">
        <f>VLOOKUP(CuentosContados[[#This Row],[Column1]],CuentosIndexados[],32,FALSE)</f>
        <v>0</v>
      </c>
      <c r="AE1111">
        <f>VLOOKUP(CuentosContados[[#This Row],[Column1]],CuentosIndexados[],33,FALSE)</f>
        <v>0</v>
      </c>
      <c r="AF1111">
        <f>VLOOKUP(CuentosContados[[#This Row],[Column1]],CuentosIndexados[],34,FALSE)</f>
        <v>0</v>
      </c>
      <c r="AG1111">
        <f>VLOOKUP(CuentosContados[[#This Row],[Column1]],CuentosIndexados[],35,FALSE)</f>
        <v>0</v>
      </c>
      <c r="AH1111">
        <f>VLOOKUP(CuentosContados[[#This Row],[Column1]],CuentosIndexados[],36,FALSE)</f>
        <v>0</v>
      </c>
      <c r="AI1111">
        <f>VLOOKUP(CuentosContados[[#This Row],[Column1]],CuentosIndexados[],37,FALSE)</f>
        <v>0</v>
      </c>
      <c r="AJ1111">
        <f>VLOOKUP(CuentosContados[[#This Row],[Column1]],CuentosIndexados[],38,FALSE)</f>
        <v>0</v>
      </c>
      <c r="AK1111">
        <f>VLOOKUP(CuentosContados[[#This Row],[Column1]],CuentosIndexados[],39,FALSE)</f>
        <v>0</v>
      </c>
    </row>
    <row r="1112" spans="1:37" x14ac:dyDescent="0.25">
      <c r="A1112" t="s">
        <v>1107</v>
      </c>
      <c r="B1112">
        <f>VLOOKUP(CuentosContados[[#This Row],[Column1]],CuentosIndexados[],3,FALSE)</f>
        <v>0</v>
      </c>
      <c r="C1112">
        <f>VLOOKUP(CuentosContados[[#This Row],[Column1]],CuentosIndexados[],5,FALSE)</f>
        <v>0</v>
      </c>
      <c r="D1112">
        <f>VLOOKUP(CuentosContados[[#This Row],[Column1]],CuentosIndexados[],6,FALSE)</f>
        <v>0</v>
      </c>
      <c r="E1112">
        <f>VLOOKUP(CuentosContados[[#This Row],[Column1]],CuentosIndexados[],7,FALSE)</f>
        <v>0</v>
      </c>
      <c r="F1112" t="str">
        <f>VLOOKUP(CuentosContados[[#This Row],[Column1]],CuentosIndexados[],8,FALSE)</f>
        <v>deseo</v>
      </c>
      <c r="G1112">
        <f>VLOOKUP(CuentosContados[[#This Row],[Column1]],CuentosIndexados[],9,FALSE)</f>
        <v>0</v>
      </c>
      <c r="H1112">
        <f>VLOOKUP(CuentosContados[[#This Row],[Column1]],CuentosIndexados[],10,FALSE)</f>
        <v>0</v>
      </c>
      <c r="I1112">
        <f>VLOOKUP(CuentosContados[[#This Row],[Column1]],CuentosIndexados[],11,FALSE)</f>
        <v>0</v>
      </c>
      <c r="J1112">
        <f>VLOOKUP(CuentosContados[[#This Row],[Column1]],CuentosIndexados[],12,FALSE)</f>
        <v>0</v>
      </c>
      <c r="K1112">
        <f>VLOOKUP(CuentosContados[[#This Row],[Column1]],CuentosIndexados[],13,FALSE)</f>
        <v>0</v>
      </c>
      <c r="L1112">
        <f>VLOOKUP(CuentosContados[[#This Row],[Column1]],CuentosIndexados[],14,FALSE)</f>
        <v>0</v>
      </c>
      <c r="M1112">
        <f>VLOOKUP(CuentosContados[[#This Row],[Column1]],CuentosIndexados[],15,FALSE)</f>
        <v>0</v>
      </c>
      <c r="N1112">
        <f>VLOOKUP(CuentosContados[[#This Row],[Column1]],CuentosIndexados[],16,FALSE)</f>
        <v>0</v>
      </c>
      <c r="O1112">
        <f>VLOOKUP(CuentosContados[[#This Row],[Column1]],CuentosIndexados[],17,FALSE)</f>
        <v>0</v>
      </c>
      <c r="P1112" t="str">
        <f>VLOOKUP(CuentosContados[[#This Row],[Column1]],CuentosIndexados[],18,FALSE)</f>
        <v>arrogancia</v>
      </c>
      <c r="Q1112">
        <f>VLOOKUP(CuentosContados[[#This Row],[Column1]],CuentosIndexados[],19,FALSE)</f>
        <v>0</v>
      </c>
      <c r="R1112">
        <f>VLOOKUP(CuentosContados[[#This Row],[Column1]],CuentosIndexados[],20,FALSE)</f>
        <v>0</v>
      </c>
      <c r="S1112">
        <f>VLOOKUP(CuentosContados[[#This Row],[Column1]],CuentosIndexados[],21,FALSE)</f>
        <v>0</v>
      </c>
      <c r="T1112">
        <f>VLOOKUP(CuentosContados[[#This Row],[Column1]],CuentosIndexados[],22,FALSE)</f>
        <v>0</v>
      </c>
      <c r="U1112">
        <f>VLOOKUP(CuentosContados[[#This Row],[Column1]],CuentosIndexados[],23,FALSE)</f>
        <v>0</v>
      </c>
      <c r="V1112">
        <f>VLOOKUP(CuentosContados[[#This Row],[Column1]],CuentosIndexados[],24,FALSE)</f>
        <v>0</v>
      </c>
      <c r="W1112">
        <f>VLOOKUP(CuentosContados[[#This Row],[Column1]],CuentosIndexados[],25,FALSE)</f>
        <v>0</v>
      </c>
      <c r="X1112">
        <f>VLOOKUP(CuentosContados[[#This Row],[Column1]],CuentosIndexados[],26,FALSE)</f>
        <v>0</v>
      </c>
      <c r="Y1112">
        <f>VLOOKUP(CuentosContados[[#This Row],[Column1]],CuentosIndexados[],27,FALSE)</f>
        <v>0</v>
      </c>
      <c r="Z1112">
        <f>VLOOKUP(CuentosContados[[#This Row],[Column1]],CuentosIndexados[],28,FALSE)</f>
        <v>0</v>
      </c>
      <c r="AA1112">
        <f>VLOOKUP(CuentosContados[[#This Row],[Column1]],CuentosIndexados[],29,FALSE)</f>
        <v>0</v>
      </c>
      <c r="AB1112">
        <f>VLOOKUP(CuentosContados[[#This Row],[Column1]],CuentosIndexados[],30,FALSE)</f>
        <v>0</v>
      </c>
      <c r="AC1112">
        <f>VLOOKUP(CuentosContados[[#This Row],[Column1]],CuentosIndexados[],31,FALSE)</f>
        <v>0</v>
      </c>
      <c r="AD1112">
        <f>VLOOKUP(CuentosContados[[#This Row],[Column1]],CuentosIndexados[],32,FALSE)</f>
        <v>0</v>
      </c>
      <c r="AE1112">
        <f>VLOOKUP(CuentosContados[[#This Row],[Column1]],CuentosIndexados[],33,FALSE)</f>
        <v>0</v>
      </c>
      <c r="AF1112">
        <f>VLOOKUP(CuentosContados[[#This Row],[Column1]],CuentosIndexados[],34,FALSE)</f>
        <v>0</v>
      </c>
      <c r="AG1112">
        <f>VLOOKUP(CuentosContados[[#This Row],[Column1]],CuentosIndexados[],35,FALSE)</f>
        <v>0</v>
      </c>
      <c r="AH1112">
        <f>VLOOKUP(CuentosContados[[#This Row],[Column1]],CuentosIndexados[],36,FALSE)</f>
        <v>0</v>
      </c>
      <c r="AI1112">
        <f>VLOOKUP(CuentosContados[[#This Row],[Column1]],CuentosIndexados[],37,FALSE)</f>
        <v>0</v>
      </c>
      <c r="AJ1112">
        <f>VLOOKUP(CuentosContados[[#This Row],[Column1]],CuentosIndexados[],38,FALSE)</f>
        <v>0</v>
      </c>
      <c r="AK1112">
        <f>VLOOKUP(CuentosContados[[#This Row],[Column1]],CuentosIndexados[],39,FALSE)</f>
        <v>0</v>
      </c>
    </row>
    <row r="1113" spans="1:37" x14ac:dyDescent="0.25">
      <c r="A1113" t="s">
        <v>1107</v>
      </c>
      <c r="B1113">
        <f>VLOOKUP(CuentosContados[[#This Row],[Column1]],CuentosIndexados[],3,FALSE)</f>
        <v>0</v>
      </c>
      <c r="C1113">
        <f>VLOOKUP(CuentosContados[[#This Row],[Column1]],CuentosIndexados[],5,FALSE)</f>
        <v>0</v>
      </c>
      <c r="D1113">
        <f>VLOOKUP(CuentosContados[[#This Row],[Column1]],CuentosIndexados[],6,FALSE)</f>
        <v>0</v>
      </c>
      <c r="E1113">
        <f>VLOOKUP(CuentosContados[[#This Row],[Column1]],CuentosIndexados[],7,FALSE)</f>
        <v>0</v>
      </c>
      <c r="F1113" t="str">
        <f>VLOOKUP(CuentosContados[[#This Row],[Column1]],CuentosIndexados[],8,FALSE)</f>
        <v>deseo</v>
      </c>
      <c r="G1113">
        <f>VLOOKUP(CuentosContados[[#This Row],[Column1]],CuentosIndexados[],9,FALSE)</f>
        <v>0</v>
      </c>
      <c r="H1113">
        <f>VLOOKUP(CuentosContados[[#This Row],[Column1]],CuentosIndexados[],10,FALSE)</f>
        <v>0</v>
      </c>
      <c r="I1113">
        <f>VLOOKUP(CuentosContados[[#This Row],[Column1]],CuentosIndexados[],11,FALSE)</f>
        <v>0</v>
      </c>
      <c r="J1113">
        <f>VLOOKUP(CuentosContados[[#This Row],[Column1]],CuentosIndexados[],12,FALSE)</f>
        <v>0</v>
      </c>
      <c r="K1113">
        <f>VLOOKUP(CuentosContados[[#This Row],[Column1]],CuentosIndexados[],13,FALSE)</f>
        <v>0</v>
      </c>
      <c r="L1113">
        <f>VLOOKUP(CuentosContados[[#This Row],[Column1]],CuentosIndexados[],14,FALSE)</f>
        <v>0</v>
      </c>
      <c r="M1113">
        <f>VLOOKUP(CuentosContados[[#This Row],[Column1]],CuentosIndexados[],15,FALSE)</f>
        <v>0</v>
      </c>
      <c r="N1113">
        <f>VLOOKUP(CuentosContados[[#This Row],[Column1]],CuentosIndexados[],16,FALSE)</f>
        <v>0</v>
      </c>
      <c r="O1113">
        <f>VLOOKUP(CuentosContados[[#This Row],[Column1]],CuentosIndexados[],17,FALSE)</f>
        <v>0</v>
      </c>
      <c r="P1113" t="str">
        <f>VLOOKUP(CuentosContados[[#This Row],[Column1]],CuentosIndexados[],18,FALSE)</f>
        <v>arrogancia</v>
      </c>
      <c r="Q1113">
        <f>VLOOKUP(CuentosContados[[#This Row],[Column1]],CuentosIndexados[],19,FALSE)</f>
        <v>0</v>
      </c>
      <c r="R1113">
        <f>VLOOKUP(CuentosContados[[#This Row],[Column1]],CuentosIndexados[],20,FALSE)</f>
        <v>0</v>
      </c>
      <c r="S1113">
        <f>VLOOKUP(CuentosContados[[#This Row],[Column1]],CuentosIndexados[],21,FALSE)</f>
        <v>0</v>
      </c>
      <c r="T1113">
        <f>VLOOKUP(CuentosContados[[#This Row],[Column1]],CuentosIndexados[],22,FALSE)</f>
        <v>0</v>
      </c>
      <c r="U1113">
        <f>VLOOKUP(CuentosContados[[#This Row],[Column1]],CuentosIndexados[],23,FALSE)</f>
        <v>0</v>
      </c>
      <c r="V1113">
        <f>VLOOKUP(CuentosContados[[#This Row],[Column1]],CuentosIndexados[],24,FALSE)</f>
        <v>0</v>
      </c>
      <c r="W1113">
        <f>VLOOKUP(CuentosContados[[#This Row],[Column1]],CuentosIndexados[],25,FALSE)</f>
        <v>0</v>
      </c>
      <c r="X1113">
        <f>VLOOKUP(CuentosContados[[#This Row],[Column1]],CuentosIndexados[],26,FALSE)</f>
        <v>0</v>
      </c>
      <c r="Y1113">
        <f>VLOOKUP(CuentosContados[[#This Row],[Column1]],CuentosIndexados[],27,FALSE)</f>
        <v>0</v>
      </c>
      <c r="Z1113">
        <f>VLOOKUP(CuentosContados[[#This Row],[Column1]],CuentosIndexados[],28,FALSE)</f>
        <v>0</v>
      </c>
      <c r="AA1113">
        <f>VLOOKUP(CuentosContados[[#This Row],[Column1]],CuentosIndexados[],29,FALSE)</f>
        <v>0</v>
      </c>
      <c r="AB1113">
        <f>VLOOKUP(CuentosContados[[#This Row],[Column1]],CuentosIndexados[],30,FALSE)</f>
        <v>0</v>
      </c>
      <c r="AC1113">
        <f>VLOOKUP(CuentosContados[[#This Row],[Column1]],CuentosIndexados[],31,FALSE)</f>
        <v>0</v>
      </c>
      <c r="AD1113">
        <f>VLOOKUP(CuentosContados[[#This Row],[Column1]],CuentosIndexados[],32,FALSE)</f>
        <v>0</v>
      </c>
      <c r="AE1113">
        <f>VLOOKUP(CuentosContados[[#This Row],[Column1]],CuentosIndexados[],33,FALSE)</f>
        <v>0</v>
      </c>
      <c r="AF1113">
        <f>VLOOKUP(CuentosContados[[#This Row],[Column1]],CuentosIndexados[],34,FALSE)</f>
        <v>0</v>
      </c>
      <c r="AG1113">
        <f>VLOOKUP(CuentosContados[[#This Row],[Column1]],CuentosIndexados[],35,FALSE)</f>
        <v>0</v>
      </c>
      <c r="AH1113">
        <f>VLOOKUP(CuentosContados[[#This Row],[Column1]],CuentosIndexados[],36,FALSE)</f>
        <v>0</v>
      </c>
      <c r="AI1113">
        <f>VLOOKUP(CuentosContados[[#This Row],[Column1]],CuentosIndexados[],37,FALSE)</f>
        <v>0</v>
      </c>
      <c r="AJ1113">
        <f>VLOOKUP(CuentosContados[[#This Row],[Column1]],CuentosIndexados[],38,FALSE)</f>
        <v>0</v>
      </c>
      <c r="AK1113">
        <f>VLOOKUP(CuentosContados[[#This Row],[Column1]],CuentosIndexados[],39,FALSE)</f>
        <v>0</v>
      </c>
    </row>
    <row r="1114" spans="1:37" x14ac:dyDescent="0.25">
      <c r="A1114" t="s">
        <v>1107</v>
      </c>
      <c r="B1114">
        <f>VLOOKUP(CuentosContados[[#This Row],[Column1]],CuentosIndexados[],3,FALSE)</f>
        <v>0</v>
      </c>
      <c r="C1114">
        <f>VLOOKUP(CuentosContados[[#This Row],[Column1]],CuentosIndexados[],5,FALSE)</f>
        <v>0</v>
      </c>
      <c r="D1114">
        <f>VLOOKUP(CuentosContados[[#This Row],[Column1]],CuentosIndexados[],6,FALSE)</f>
        <v>0</v>
      </c>
      <c r="E1114">
        <f>VLOOKUP(CuentosContados[[#This Row],[Column1]],CuentosIndexados[],7,FALSE)</f>
        <v>0</v>
      </c>
      <c r="F1114" t="str">
        <f>VLOOKUP(CuentosContados[[#This Row],[Column1]],CuentosIndexados[],8,FALSE)</f>
        <v>deseo</v>
      </c>
      <c r="G1114">
        <f>VLOOKUP(CuentosContados[[#This Row],[Column1]],CuentosIndexados[],9,FALSE)</f>
        <v>0</v>
      </c>
      <c r="H1114">
        <f>VLOOKUP(CuentosContados[[#This Row],[Column1]],CuentosIndexados[],10,FALSE)</f>
        <v>0</v>
      </c>
      <c r="I1114">
        <f>VLOOKUP(CuentosContados[[#This Row],[Column1]],CuentosIndexados[],11,FALSE)</f>
        <v>0</v>
      </c>
      <c r="J1114">
        <f>VLOOKUP(CuentosContados[[#This Row],[Column1]],CuentosIndexados[],12,FALSE)</f>
        <v>0</v>
      </c>
      <c r="K1114">
        <f>VLOOKUP(CuentosContados[[#This Row],[Column1]],CuentosIndexados[],13,FALSE)</f>
        <v>0</v>
      </c>
      <c r="L1114">
        <f>VLOOKUP(CuentosContados[[#This Row],[Column1]],CuentosIndexados[],14,FALSE)</f>
        <v>0</v>
      </c>
      <c r="M1114">
        <f>VLOOKUP(CuentosContados[[#This Row],[Column1]],CuentosIndexados[],15,FALSE)</f>
        <v>0</v>
      </c>
      <c r="N1114">
        <f>VLOOKUP(CuentosContados[[#This Row],[Column1]],CuentosIndexados[],16,FALSE)</f>
        <v>0</v>
      </c>
      <c r="O1114">
        <f>VLOOKUP(CuentosContados[[#This Row],[Column1]],CuentosIndexados[],17,FALSE)</f>
        <v>0</v>
      </c>
      <c r="P1114" t="str">
        <f>VLOOKUP(CuentosContados[[#This Row],[Column1]],CuentosIndexados[],18,FALSE)</f>
        <v>arrogancia</v>
      </c>
      <c r="Q1114">
        <f>VLOOKUP(CuentosContados[[#This Row],[Column1]],CuentosIndexados[],19,FALSE)</f>
        <v>0</v>
      </c>
      <c r="R1114">
        <f>VLOOKUP(CuentosContados[[#This Row],[Column1]],CuentosIndexados[],20,FALSE)</f>
        <v>0</v>
      </c>
      <c r="S1114">
        <f>VLOOKUP(CuentosContados[[#This Row],[Column1]],CuentosIndexados[],21,FALSE)</f>
        <v>0</v>
      </c>
      <c r="T1114">
        <f>VLOOKUP(CuentosContados[[#This Row],[Column1]],CuentosIndexados[],22,FALSE)</f>
        <v>0</v>
      </c>
      <c r="U1114">
        <f>VLOOKUP(CuentosContados[[#This Row],[Column1]],CuentosIndexados[],23,FALSE)</f>
        <v>0</v>
      </c>
      <c r="V1114">
        <f>VLOOKUP(CuentosContados[[#This Row],[Column1]],CuentosIndexados[],24,FALSE)</f>
        <v>0</v>
      </c>
      <c r="W1114">
        <f>VLOOKUP(CuentosContados[[#This Row],[Column1]],CuentosIndexados[],25,FALSE)</f>
        <v>0</v>
      </c>
      <c r="X1114">
        <f>VLOOKUP(CuentosContados[[#This Row],[Column1]],CuentosIndexados[],26,FALSE)</f>
        <v>0</v>
      </c>
      <c r="Y1114">
        <f>VLOOKUP(CuentosContados[[#This Row],[Column1]],CuentosIndexados[],27,FALSE)</f>
        <v>0</v>
      </c>
      <c r="Z1114">
        <f>VLOOKUP(CuentosContados[[#This Row],[Column1]],CuentosIndexados[],28,FALSE)</f>
        <v>0</v>
      </c>
      <c r="AA1114">
        <f>VLOOKUP(CuentosContados[[#This Row],[Column1]],CuentosIndexados[],29,FALSE)</f>
        <v>0</v>
      </c>
      <c r="AB1114">
        <f>VLOOKUP(CuentosContados[[#This Row],[Column1]],CuentosIndexados[],30,FALSE)</f>
        <v>0</v>
      </c>
      <c r="AC1114">
        <f>VLOOKUP(CuentosContados[[#This Row],[Column1]],CuentosIndexados[],31,FALSE)</f>
        <v>0</v>
      </c>
      <c r="AD1114">
        <f>VLOOKUP(CuentosContados[[#This Row],[Column1]],CuentosIndexados[],32,FALSE)</f>
        <v>0</v>
      </c>
      <c r="AE1114">
        <f>VLOOKUP(CuentosContados[[#This Row],[Column1]],CuentosIndexados[],33,FALSE)</f>
        <v>0</v>
      </c>
      <c r="AF1114">
        <f>VLOOKUP(CuentosContados[[#This Row],[Column1]],CuentosIndexados[],34,FALSE)</f>
        <v>0</v>
      </c>
      <c r="AG1114">
        <f>VLOOKUP(CuentosContados[[#This Row],[Column1]],CuentosIndexados[],35,FALSE)</f>
        <v>0</v>
      </c>
      <c r="AH1114">
        <f>VLOOKUP(CuentosContados[[#This Row],[Column1]],CuentosIndexados[],36,FALSE)</f>
        <v>0</v>
      </c>
      <c r="AI1114">
        <f>VLOOKUP(CuentosContados[[#This Row],[Column1]],CuentosIndexados[],37,FALSE)</f>
        <v>0</v>
      </c>
      <c r="AJ1114">
        <f>VLOOKUP(CuentosContados[[#This Row],[Column1]],CuentosIndexados[],38,FALSE)</f>
        <v>0</v>
      </c>
      <c r="AK1114">
        <f>VLOOKUP(CuentosContados[[#This Row],[Column1]],CuentosIndexados[],39,FALSE)</f>
        <v>0</v>
      </c>
    </row>
    <row r="1115" spans="1:37" x14ac:dyDescent="0.25">
      <c r="A1115" t="s">
        <v>3</v>
      </c>
      <c r="B1115">
        <f>VLOOKUP(CuentosContados[[#This Row],[Column1]],CuentosIndexados[],3,FALSE)</f>
        <v>0</v>
      </c>
      <c r="C1115">
        <f>VLOOKUP(CuentosContados[[#This Row],[Column1]],CuentosIndexados[],5,FALSE)</f>
        <v>0</v>
      </c>
      <c r="D1115">
        <f>VLOOKUP(CuentosContados[[#This Row],[Column1]],CuentosIndexados[],6,FALSE)</f>
        <v>0</v>
      </c>
      <c r="E1115">
        <f>VLOOKUP(CuentosContados[[#This Row],[Column1]],CuentosIndexados[],7,FALSE)</f>
        <v>0</v>
      </c>
      <c r="F1115">
        <f>VLOOKUP(CuentosContados[[#This Row],[Column1]],CuentosIndexados[],8,FALSE)</f>
        <v>0</v>
      </c>
      <c r="G1115">
        <f>VLOOKUP(CuentosContados[[#This Row],[Column1]],CuentosIndexados[],9,FALSE)</f>
        <v>0</v>
      </c>
      <c r="H1115">
        <f>VLOOKUP(CuentosContados[[#This Row],[Column1]],CuentosIndexados[],10,FALSE)</f>
        <v>0</v>
      </c>
      <c r="I1115">
        <f>VLOOKUP(CuentosContados[[#This Row],[Column1]],CuentosIndexados[],11,FALSE)</f>
        <v>0</v>
      </c>
      <c r="J1115" t="str">
        <f>VLOOKUP(CuentosContados[[#This Row],[Column1]],CuentosIndexados[],12,FALSE)</f>
        <v>trabajo</v>
      </c>
      <c r="K1115">
        <f>VLOOKUP(CuentosContados[[#This Row],[Column1]],CuentosIndexados[],13,FALSE)</f>
        <v>0</v>
      </c>
      <c r="L1115">
        <f>VLOOKUP(CuentosContados[[#This Row],[Column1]],CuentosIndexados[],14,FALSE)</f>
        <v>0</v>
      </c>
      <c r="M1115">
        <f>VLOOKUP(CuentosContados[[#This Row],[Column1]],CuentosIndexados[],15,FALSE)</f>
        <v>0</v>
      </c>
      <c r="N1115">
        <f>VLOOKUP(CuentosContados[[#This Row],[Column1]],CuentosIndexados[],16,FALSE)</f>
        <v>0</v>
      </c>
      <c r="O1115">
        <f>VLOOKUP(CuentosContados[[#This Row],[Column1]],CuentosIndexados[],17,FALSE)</f>
        <v>0</v>
      </c>
      <c r="P1115">
        <f>VLOOKUP(CuentosContados[[#This Row],[Column1]],CuentosIndexados[],18,FALSE)</f>
        <v>0</v>
      </c>
      <c r="Q1115">
        <f>VLOOKUP(CuentosContados[[#This Row],[Column1]],CuentosIndexados[],19,FALSE)</f>
        <v>0</v>
      </c>
      <c r="R1115">
        <f>VLOOKUP(CuentosContados[[#This Row],[Column1]],CuentosIndexados[],20,FALSE)</f>
        <v>0</v>
      </c>
      <c r="S1115">
        <f>VLOOKUP(CuentosContados[[#This Row],[Column1]],CuentosIndexados[],21,FALSE)</f>
        <v>0</v>
      </c>
      <c r="T1115">
        <f>VLOOKUP(CuentosContados[[#This Row],[Column1]],CuentosIndexados[],22,FALSE)</f>
        <v>0</v>
      </c>
      <c r="U1115">
        <f>VLOOKUP(CuentosContados[[#This Row],[Column1]],CuentosIndexados[],23,FALSE)</f>
        <v>0</v>
      </c>
      <c r="V1115">
        <f>VLOOKUP(CuentosContados[[#This Row],[Column1]],CuentosIndexados[],24,FALSE)</f>
        <v>0</v>
      </c>
      <c r="W1115">
        <f>VLOOKUP(CuentosContados[[#This Row],[Column1]],CuentosIndexados[],25,FALSE)</f>
        <v>0</v>
      </c>
      <c r="X1115">
        <f>VLOOKUP(CuentosContados[[#This Row],[Column1]],CuentosIndexados[],26,FALSE)</f>
        <v>0</v>
      </c>
      <c r="Y1115">
        <f>VLOOKUP(CuentosContados[[#This Row],[Column1]],CuentosIndexados[],27,FALSE)</f>
        <v>0</v>
      </c>
      <c r="Z1115">
        <f>VLOOKUP(CuentosContados[[#This Row],[Column1]],CuentosIndexados[],28,FALSE)</f>
        <v>0</v>
      </c>
      <c r="AA1115">
        <f>VLOOKUP(CuentosContados[[#This Row],[Column1]],CuentosIndexados[],29,FALSE)</f>
        <v>0</v>
      </c>
      <c r="AB1115">
        <f>VLOOKUP(CuentosContados[[#This Row],[Column1]],CuentosIndexados[],30,FALSE)</f>
        <v>0</v>
      </c>
      <c r="AC1115">
        <f>VLOOKUP(CuentosContados[[#This Row],[Column1]],CuentosIndexados[],31,FALSE)</f>
        <v>0</v>
      </c>
      <c r="AD1115">
        <f>VLOOKUP(CuentosContados[[#This Row],[Column1]],CuentosIndexados[],32,FALSE)</f>
        <v>0</v>
      </c>
      <c r="AE1115">
        <f>VLOOKUP(CuentosContados[[#This Row],[Column1]],CuentosIndexados[],33,FALSE)</f>
        <v>0</v>
      </c>
      <c r="AF1115">
        <f>VLOOKUP(CuentosContados[[#This Row],[Column1]],CuentosIndexados[],34,FALSE)</f>
        <v>0</v>
      </c>
      <c r="AG1115">
        <f>VLOOKUP(CuentosContados[[#This Row],[Column1]],CuentosIndexados[],35,FALSE)</f>
        <v>0</v>
      </c>
      <c r="AH1115">
        <f>VLOOKUP(CuentosContados[[#This Row],[Column1]],CuentosIndexados[],36,FALSE)</f>
        <v>0</v>
      </c>
      <c r="AI1115">
        <f>VLOOKUP(CuentosContados[[#This Row],[Column1]],CuentosIndexados[],37,FALSE)</f>
        <v>0</v>
      </c>
      <c r="AJ1115">
        <f>VLOOKUP(CuentosContados[[#This Row],[Column1]],CuentosIndexados[],38,FALSE)</f>
        <v>0</v>
      </c>
      <c r="AK1115">
        <f>VLOOKUP(CuentosContados[[#This Row],[Column1]],CuentosIndexados[],39,FALSE)</f>
        <v>0</v>
      </c>
    </row>
    <row r="1116" spans="1:37" x14ac:dyDescent="0.25">
      <c r="A1116" t="s">
        <v>3</v>
      </c>
      <c r="B1116">
        <f>VLOOKUP(CuentosContados[[#This Row],[Column1]],CuentosIndexados[],3,FALSE)</f>
        <v>0</v>
      </c>
      <c r="C1116">
        <f>VLOOKUP(CuentosContados[[#This Row],[Column1]],CuentosIndexados[],5,FALSE)</f>
        <v>0</v>
      </c>
      <c r="D1116">
        <f>VLOOKUP(CuentosContados[[#This Row],[Column1]],CuentosIndexados[],6,FALSE)</f>
        <v>0</v>
      </c>
      <c r="E1116">
        <f>VLOOKUP(CuentosContados[[#This Row],[Column1]],CuentosIndexados[],7,FALSE)</f>
        <v>0</v>
      </c>
      <c r="F1116">
        <f>VLOOKUP(CuentosContados[[#This Row],[Column1]],CuentosIndexados[],8,FALSE)</f>
        <v>0</v>
      </c>
      <c r="G1116">
        <f>VLOOKUP(CuentosContados[[#This Row],[Column1]],CuentosIndexados[],9,FALSE)</f>
        <v>0</v>
      </c>
      <c r="H1116">
        <f>VLOOKUP(CuentosContados[[#This Row],[Column1]],CuentosIndexados[],10,FALSE)</f>
        <v>0</v>
      </c>
      <c r="I1116">
        <f>VLOOKUP(CuentosContados[[#This Row],[Column1]],CuentosIndexados[],11,FALSE)</f>
        <v>0</v>
      </c>
      <c r="J1116" t="str">
        <f>VLOOKUP(CuentosContados[[#This Row],[Column1]],CuentosIndexados[],12,FALSE)</f>
        <v>trabajo</v>
      </c>
      <c r="K1116">
        <f>VLOOKUP(CuentosContados[[#This Row],[Column1]],CuentosIndexados[],13,FALSE)</f>
        <v>0</v>
      </c>
      <c r="L1116">
        <f>VLOOKUP(CuentosContados[[#This Row],[Column1]],CuentosIndexados[],14,FALSE)</f>
        <v>0</v>
      </c>
      <c r="M1116">
        <f>VLOOKUP(CuentosContados[[#This Row],[Column1]],CuentosIndexados[],15,FALSE)</f>
        <v>0</v>
      </c>
      <c r="N1116">
        <f>VLOOKUP(CuentosContados[[#This Row],[Column1]],CuentosIndexados[],16,FALSE)</f>
        <v>0</v>
      </c>
      <c r="O1116">
        <f>VLOOKUP(CuentosContados[[#This Row],[Column1]],CuentosIndexados[],17,FALSE)</f>
        <v>0</v>
      </c>
      <c r="P1116">
        <f>VLOOKUP(CuentosContados[[#This Row],[Column1]],CuentosIndexados[],18,FALSE)</f>
        <v>0</v>
      </c>
      <c r="Q1116">
        <f>VLOOKUP(CuentosContados[[#This Row],[Column1]],CuentosIndexados[],19,FALSE)</f>
        <v>0</v>
      </c>
      <c r="R1116">
        <f>VLOOKUP(CuentosContados[[#This Row],[Column1]],CuentosIndexados[],20,FALSE)</f>
        <v>0</v>
      </c>
      <c r="S1116">
        <f>VLOOKUP(CuentosContados[[#This Row],[Column1]],CuentosIndexados[],21,FALSE)</f>
        <v>0</v>
      </c>
      <c r="T1116">
        <f>VLOOKUP(CuentosContados[[#This Row],[Column1]],CuentosIndexados[],22,FALSE)</f>
        <v>0</v>
      </c>
      <c r="U1116">
        <f>VLOOKUP(CuentosContados[[#This Row],[Column1]],CuentosIndexados[],23,FALSE)</f>
        <v>0</v>
      </c>
      <c r="V1116">
        <f>VLOOKUP(CuentosContados[[#This Row],[Column1]],CuentosIndexados[],24,FALSE)</f>
        <v>0</v>
      </c>
      <c r="W1116">
        <f>VLOOKUP(CuentosContados[[#This Row],[Column1]],CuentosIndexados[],25,FALSE)</f>
        <v>0</v>
      </c>
      <c r="X1116">
        <f>VLOOKUP(CuentosContados[[#This Row],[Column1]],CuentosIndexados[],26,FALSE)</f>
        <v>0</v>
      </c>
      <c r="Y1116">
        <f>VLOOKUP(CuentosContados[[#This Row],[Column1]],CuentosIndexados[],27,FALSE)</f>
        <v>0</v>
      </c>
      <c r="Z1116">
        <f>VLOOKUP(CuentosContados[[#This Row],[Column1]],CuentosIndexados[],28,FALSE)</f>
        <v>0</v>
      </c>
      <c r="AA1116">
        <f>VLOOKUP(CuentosContados[[#This Row],[Column1]],CuentosIndexados[],29,FALSE)</f>
        <v>0</v>
      </c>
      <c r="AB1116">
        <f>VLOOKUP(CuentosContados[[#This Row],[Column1]],CuentosIndexados[],30,FALSE)</f>
        <v>0</v>
      </c>
      <c r="AC1116">
        <f>VLOOKUP(CuentosContados[[#This Row],[Column1]],CuentosIndexados[],31,FALSE)</f>
        <v>0</v>
      </c>
      <c r="AD1116">
        <f>VLOOKUP(CuentosContados[[#This Row],[Column1]],CuentosIndexados[],32,FALSE)</f>
        <v>0</v>
      </c>
      <c r="AE1116">
        <f>VLOOKUP(CuentosContados[[#This Row],[Column1]],CuentosIndexados[],33,FALSE)</f>
        <v>0</v>
      </c>
      <c r="AF1116">
        <f>VLOOKUP(CuentosContados[[#This Row],[Column1]],CuentosIndexados[],34,FALSE)</f>
        <v>0</v>
      </c>
      <c r="AG1116">
        <f>VLOOKUP(CuentosContados[[#This Row],[Column1]],CuentosIndexados[],35,FALSE)</f>
        <v>0</v>
      </c>
      <c r="AH1116">
        <f>VLOOKUP(CuentosContados[[#This Row],[Column1]],CuentosIndexados[],36,FALSE)</f>
        <v>0</v>
      </c>
      <c r="AI1116">
        <f>VLOOKUP(CuentosContados[[#This Row],[Column1]],CuentosIndexados[],37,FALSE)</f>
        <v>0</v>
      </c>
      <c r="AJ1116">
        <f>VLOOKUP(CuentosContados[[#This Row],[Column1]],CuentosIndexados[],38,FALSE)</f>
        <v>0</v>
      </c>
      <c r="AK1116">
        <f>VLOOKUP(CuentosContados[[#This Row],[Column1]],CuentosIndexados[],39,FALSE)</f>
        <v>0</v>
      </c>
    </row>
    <row r="1117" spans="1:37" x14ac:dyDescent="0.25">
      <c r="A1117" t="s">
        <v>3</v>
      </c>
      <c r="B1117">
        <f>VLOOKUP(CuentosContados[[#This Row],[Column1]],CuentosIndexados[],3,FALSE)</f>
        <v>0</v>
      </c>
      <c r="C1117">
        <f>VLOOKUP(CuentosContados[[#This Row],[Column1]],CuentosIndexados[],5,FALSE)</f>
        <v>0</v>
      </c>
      <c r="D1117">
        <f>VLOOKUP(CuentosContados[[#This Row],[Column1]],CuentosIndexados[],6,FALSE)</f>
        <v>0</v>
      </c>
      <c r="E1117">
        <f>VLOOKUP(CuentosContados[[#This Row],[Column1]],CuentosIndexados[],7,FALSE)</f>
        <v>0</v>
      </c>
      <c r="F1117">
        <f>VLOOKUP(CuentosContados[[#This Row],[Column1]],CuentosIndexados[],8,FALSE)</f>
        <v>0</v>
      </c>
      <c r="G1117">
        <f>VLOOKUP(CuentosContados[[#This Row],[Column1]],CuentosIndexados[],9,FALSE)</f>
        <v>0</v>
      </c>
      <c r="H1117">
        <f>VLOOKUP(CuentosContados[[#This Row],[Column1]],CuentosIndexados[],10,FALSE)</f>
        <v>0</v>
      </c>
      <c r="I1117">
        <f>VLOOKUP(CuentosContados[[#This Row],[Column1]],CuentosIndexados[],11,FALSE)</f>
        <v>0</v>
      </c>
      <c r="J1117" t="str">
        <f>VLOOKUP(CuentosContados[[#This Row],[Column1]],CuentosIndexados[],12,FALSE)</f>
        <v>trabajo</v>
      </c>
      <c r="K1117">
        <f>VLOOKUP(CuentosContados[[#This Row],[Column1]],CuentosIndexados[],13,FALSE)</f>
        <v>0</v>
      </c>
      <c r="L1117">
        <f>VLOOKUP(CuentosContados[[#This Row],[Column1]],CuentosIndexados[],14,FALSE)</f>
        <v>0</v>
      </c>
      <c r="M1117">
        <f>VLOOKUP(CuentosContados[[#This Row],[Column1]],CuentosIndexados[],15,FALSE)</f>
        <v>0</v>
      </c>
      <c r="N1117">
        <f>VLOOKUP(CuentosContados[[#This Row],[Column1]],CuentosIndexados[],16,FALSE)</f>
        <v>0</v>
      </c>
      <c r="O1117">
        <f>VLOOKUP(CuentosContados[[#This Row],[Column1]],CuentosIndexados[],17,FALSE)</f>
        <v>0</v>
      </c>
      <c r="P1117">
        <f>VLOOKUP(CuentosContados[[#This Row],[Column1]],CuentosIndexados[],18,FALSE)</f>
        <v>0</v>
      </c>
      <c r="Q1117">
        <f>VLOOKUP(CuentosContados[[#This Row],[Column1]],CuentosIndexados[],19,FALSE)</f>
        <v>0</v>
      </c>
      <c r="R1117">
        <f>VLOOKUP(CuentosContados[[#This Row],[Column1]],CuentosIndexados[],20,FALSE)</f>
        <v>0</v>
      </c>
      <c r="S1117">
        <f>VLOOKUP(CuentosContados[[#This Row],[Column1]],CuentosIndexados[],21,FALSE)</f>
        <v>0</v>
      </c>
      <c r="T1117">
        <f>VLOOKUP(CuentosContados[[#This Row],[Column1]],CuentosIndexados[],22,FALSE)</f>
        <v>0</v>
      </c>
      <c r="U1117">
        <f>VLOOKUP(CuentosContados[[#This Row],[Column1]],CuentosIndexados[],23,FALSE)</f>
        <v>0</v>
      </c>
      <c r="V1117">
        <f>VLOOKUP(CuentosContados[[#This Row],[Column1]],CuentosIndexados[],24,FALSE)</f>
        <v>0</v>
      </c>
      <c r="W1117">
        <f>VLOOKUP(CuentosContados[[#This Row],[Column1]],CuentosIndexados[],25,FALSE)</f>
        <v>0</v>
      </c>
      <c r="X1117">
        <f>VLOOKUP(CuentosContados[[#This Row],[Column1]],CuentosIndexados[],26,FALSE)</f>
        <v>0</v>
      </c>
      <c r="Y1117">
        <f>VLOOKUP(CuentosContados[[#This Row],[Column1]],CuentosIndexados[],27,FALSE)</f>
        <v>0</v>
      </c>
      <c r="Z1117">
        <f>VLOOKUP(CuentosContados[[#This Row],[Column1]],CuentosIndexados[],28,FALSE)</f>
        <v>0</v>
      </c>
      <c r="AA1117">
        <f>VLOOKUP(CuentosContados[[#This Row],[Column1]],CuentosIndexados[],29,FALSE)</f>
        <v>0</v>
      </c>
      <c r="AB1117">
        <f>VLOOKUP(CuentosContados[[#This Row],[Column1]],CuentosIndexados[],30,FALSE)</f>
        <v>0</v>
      </c>
      <c r="AC1117">
        <f>VLOOKUP(CuentosContados[[#This Row],[Column1]],CuentosIndexados[],31,FALSE)</f>
        <v>0</v>
      </c>
      <c r="AD1117">
        <f>VLOOKUP(CuentosContados[[#This Row],[Column1]],CuentosIndexados[],32,FALSE)</f>
        <v>0</v>
      </c>
      <c r="AE1117">
        <f>VLOOKUP(CuentosContados[[#This Row],[Column1]],CuentosIndexados[],33,FALSE)</f>
        <v>0</v>
      </c>
      <c r="AF1117">
        <f>VLOOKUP(CuentosContados[[#This Row],[Column1]],CuentosIndexados[],34,FALSE)</f>
        <v>0</v>
      </c>
      <c r="AG1117">
        <f>VLOOKUP(CuentosContados[[#This Row],[Column1]],CuentosIndexados[],35,FALSE)</f>
        <v>0</v>
      </c>
      <c r="AH1117">
        <f>VLOOKUP(CuentosContados[[#This Row],[Column1]],CuentosIndexados[],36,FALSE)</f>
        <v>0</v>
      </c>
      <c r="AI1117">
        <f>VLOOKUP(CuentosContados[[#This Row],[Column1]],CuentosIndexados[],37,FALSE)</f>
        <v>0</v>
      </c>
      <c r="AJ1117">
        <f>VLOOKUP(CuentosContados[[#This Row],[Column1]],CuentosIndexados[],38,FALSE)</f>
        <v>0</v>
      </c>
      <c r="AK1117">
        <f>VLOOKUP(CuentosContados[[#This Row],[Column1]],CuentosIndexados[],39,FALSE)</f>
        <v>0</v>
      </c>
    </row>
    <row r="1118" spans="1:37" x14ac:dyDescent="0.25">
      <c r="A1118" t="s">
        <v>3</v>
      </c>
      <c r="B1118">
        <f>VLOOKUP(CuentosContados[[#This Row],[Column1]],CuentosIndexados[],3,FALSE)</f>
        <v>0</v>
      </c>
      <c r="C1118">
        <f>VLOOKUP(CuentosContados[[#This Row],[Column1]],CuentosIndexados[],5,FALSE)</f>
        <v>0</v>
      </c>
      <c r="D1118">
        <f>VLOOKUP(CuentosContados[[#This Row],[Column1]],CuentosIndexados[],6,FALSE)</f>
        <v>0</v>
      </c>
      <c r="E1118">
        <f>VLOOKUP(CuentosContados[[#This Row],[Column1]],CuentosIndexados[],7,FALSE)</f>
        <v>0</v>
      </c>
      <c r="F1118">
        <f>VLOOKUP(CuentosContados[[#This Row],[Column1]],CuentosIndexados[],8,FALSE)</f>
        <v>0</v>
      </c>
      <c r="G1118">
        <f>VLOOKUP(CuentosContados[[#This Row],[Column1]],CuentosIndexados[],9,FALSE)</f>
        <v>0</v>
      </c>
      <c r="H1118">
        <f>VLOOKUP(CuentosContados[[#This Row],[Column1]],CuentosIndexados[],10,FALSE)</f>
        <v>0</v>
      </c>
      <c r="I1118">
        <f>VLOOKUP(CuentosContados[[#This Row],[Column1]],CuentosIndexados[],11,FALSE)</f>
        <v>0</v>
      </c>
      <c r="J1118" t="str">
        <f>VLOOKUP(CuentosContados[[#This Row],[Column1]],CuentosIndexados[],12,FALSE)</f>
        <v>trabajo</v>
      </c>
      <c r="K1118">
        <f>VLOOKUP(CuentosContados[[#This Row],[Column1]],CuentosIndexados[],13,FALSE)</f>
        <v>0</v>
      </c>
      <c r="L1118">
        <f>VLOOKUP(CuentosContados[[#This Row],[Column1]],CuentosIndexados[],14,FALSE)</f>
        <v>0</v>
      </c>
      <c r="M1118">
        <f>VLOOKUP(CuentosContados[[#This Row],[Column1]],CuentosIndexados[],15,FALSE)</f>
        <v>0</v>
      </c>
      <c r="N1118">
        <f>VLOOKUP(CuentosContados[[#This Row],[Column1]],CuentosIndexados[],16,FALSE)</f>
        <v>0</v>
      </c>
      <c r="O1118">
        <f>VLOOKUP(CuentosContados[[#This Row],[Column1]],CuentosIndexados[],17,FALSE)</f>
        <v>0</v>
      </c>
      <c r="P1118">
        <f>VLOOKUP(CuentosContados[[#This Row],[Column1]],CuentosIndexados[],18,FALSE)</f>
        <v>0</v>
      </c>
      <c r="Q1118">
        <f>VLOOKUP(CuentosContados[[#This Row],[Column1]],CuentosIndexados[],19,FALSE)</f>
        <v>0</v>
      </c>
      <c r="R1118">
        <f>VLOOKUP(CuentosContados[[#This Row],[Column1]],CuentosIndexados[],20,FALSE)</f>
        <v>0</v>
      </c>
      <c r="S1118">
        <f>VLOOKUP(CuentosContados[[#This Row],[Column1]],CuentosIndexados[],21,FALSE)</f>
        <v>0</v>
      </c>
      <c r="T1118">
        <f>VLOOKUP(CuentosContados[[#This Row],[Column1]],CuentosIndexados[],22,FALSE)</f>
        <v>0</v>
      </c>
      <c r="U1118">
        <f>VLOOKUP(CuentosContados[[#This Row],[Column1]],CuentosIndexados[],23,FALSE)</f>
        <v>0</v>
      </c>
      <c r="V1118">
        <f>VLOOKUP(CuentosContados[[#This Row],[Column1]],CuentosIndexados[],24,FALSE)</f>
        <v>0</v>
      </c>
      <c r="W1118">
        <f>VLOOKUP(CuentosContados[[#This Row],[Column1]],CuentosIndexados[],25,FALSE)</f>
        <v>0</v>
      </c>
      <c r="X1118">
        <f>VLOOKUP(CuentosContados[[#This Row],[Column1]],CuentosIndexados[],26,FALSE)</f>
        <v>0</v>
      </c>
      <c r="Y1118">
        <f>VLOOKUP(CuentosContados[[#This Row],[Column1]],CuentosIndexados[],27,FALSE)</f>
        <v>0</v>
      </c>
      <c r="Z1118">
        <f>VLOOKUP(CuentosContados[[#This Row],[Column1]],CuentosIndexados[],28,FALSE)</f>
        <v>0</v>
      </c>
      <c r="AA1118">
        <f>VLOOKUP(CuentosContados[[#This Row],[Column1]],CuentosIndexados[],29,FALSE)</f>
        <v>0</v>
      </c>
      <c r="AB1118">
        <f>VLOOKUP(CuentosContados[[#This Row],[Column1]],CuentosIndexados[],30,FALSE)</f>
        <v>0</v>
      </c>
      <c r="AC1118">
        <f>VLOOKUP(CuentosContados[[#This Row],[Column1]],CuentosIndexados[],31,FALSE)</f>
        <v>0</v>
      </c>
      <c r="AD1118">
        <f>VLOOKUP(CuentosContados[[#This Row],[Column1]],CuentosIndexados[],32,FALSE)</f>
        <v>0</v>
      </c>
      <c r="AE1118">
        <f>VLOOKUP(CuentosContados[[#This Row],[Column1]],CuentosIndexados[],33,FALSE)</f>
        <v>0</v>
      </c>
      <c r="AF1118">
        <f>VLOOKUP(CuentosContados[[#This Row],[Column1]],CuentosIndexados[],34,FALSE)</f>
        <v>0</v>
      </c>
      <c r="AG1118">
        <f>VLOOKUP(CuentosContados[[#This Row],[Column1]],CuentosIndexados[],35,FALSE)</f>
        <v>0</v>
      </c>
      <c r="AH1118">
        <f>VLOOKUP(CuentosContados[[#This Row],[Column1]],CuentosIndexados[],36,FALSE)</f>
        <v>0</v>
      </c>
      <c r="AI1118">
        <f>VLOOKUP(CuentosContados[[#This Row],[Column1]],CuentosIndexados[],37,FALSE)</f>
        <v>0</v>
      </c>
      <c r="AJ1118">
        <f>VLOOKUP(CuentosContados[[#This Row],[Column1]],CuentosIndexados[],38,FALSE)</f>
        <v>0</v>
      </c>
      <c r="AK1118">
        <f>VLOOKUP(CuentosContados[[#This Row],[Column1]],CuentosIndexados[],39,FALSE)</f>
        <v>0</v>
      </c>
    </row>
    <row r="1119" spans="1:37" x14ac:dyDescent="0.25">
      <c r="A1119" t="s">
        <v>3</v>
      </c>
      <c r="B1119">
        <f>VLOOKUP(CuentosContados[[#This Row],[Column1]],CuentosIndexados[],3,FALSE)</f>
        <v>0</v>
      </c>
      <c r="C1119">
        <f>VLOOKUP(CuentosContados[[#This Row],[Column1]],CuentosIndexados[],5,FALSE)</f>
        <v>0</v>
      </c>
      <c r="D1119">
        <f>VLOOKUP(CuentosContados[[#This Row],[Column1]],CuentosIndexados[],6,FALSE)</f>
        <v>0</v>
      </c>
      <c r="E1119">
        <f>VLOOKUP(CuentosContados[[#This Row],[Column1]],CuentosIndexados[],7,FALSE)</f>
        <v>0</v>
      </c>
      <c r="F1119">
        <f>VLOOKUP(CuentosContados[[#This Row],[Column1]],CuentosIndexados[],8,FALSE)</f>
        <v>0</v>
      </c>
      <c r="G1119">
        <f>VLOOKUP(CuentosContados[[#This Row],[Column1]],CuentosIndexados[],9,FALSE)</f>
        <v>0</v>
      </c>
      <c r="H1119">
        <f>VLOOKUP(CuentosContados[[#This Row],[Column1]],CuentosIndexados[],10,FALSE)</f>
        <v>0</v>
      </c>
      <c r="I1119">
        <f>VLOOKUP(CuentosContados[[#This Row],[Column1]],CuentosIndexados[],11,FALSE)</f>
        <v>0</v>
      </c>
      <c r="J1119" t="str">
        <f>VLOOKUP(CuentosContados[[#This Row],[Column1]],CuentosIndexados[],12,FALSE)</f>
        <v>trabajo</v>
      </c>
      <c r="K1119">
        <f>VLOOKUP(CuentosContados[[#This Row],[Column1]],CuentosIndexados[],13,FALSE)</f>
        <v>0</v>
      </c>
      <c r="L1119">
        <f>VLOOKUP(CuentosContados[[#This Row],[Column1]],CuentosIndexados[],14,FALSE)</f>
        <v>0</v>
      </c>
      <c r="M1119">
        <f>VLOOKUP(CuentosContados[[#This Row],[Column1]],CuentosIndexados[],15,FALSE)</f>
        <v>0</v>
      </c>
      <c r="N1119">
        <f>VLOOKUP(CuentosContados[[#This Row],[Column1]],CuentosIndexados[],16,FALSE)</f>
        <v>0</v>
      </c>
      <c r="O1119">
        <f>VLOOKUP(CuentosContados[[#This Row],[Column1]],CuentosIndexados[],17,FALSE)</f>
        <v>0</v>
      </c>
      <c r="P1119">
        <f>VLOOKUP(CuentosContados[[#This Row],[Column1]],CuentosIndexados[],18,FALSE)</f>
        <v>0</v>
      </c>
      <c r="Q1119">
        <f>VLOOKUP(CuentosContados[[#This Row],[Column1]],CuentosIndexados[],19,FALSE)</f>
        <v>0</v>
      </c>
      <c r="R1119">
        <f>VLOOKUP(CuentosContados[[#This Row],[Column1]],CuentosIndexados[],20,FALSE)</f>
        <v>0</v>
      </c>
      <c r="S1119">
        <f>VLOOKUP(CuentosContados[[#This Row],[Column1]],CuentosIndexados[],21,FALSE)</f>
        <v>0</v>
      </c>
      <c r="T1119">
        <f>VLOOKUP(CuentosContados[[#This Row],[Column1]],CuentosIndexados[],22,FALSE)</f>
        <v>0</v>
      </c>
      <c r="U1119">
        <f>VLOOKUP(CuentosContados[[#This Row],[Column1]],CuentosIndexados[],23,FALSE)</f>
        <v>0</v>
      </c>
      <c r="V1119">
        <f>VLOOKUP(CuentosContados[[#This Row],[Column1]],CuentosIndexados[],24,FALSE)</f>
        <v>0</v>
      </c>
      <c r="W1119">
        <f>VLOOKUP(CuentosContados[[#This Row],[Column1]],CuentosIndexados[],25,FALSE)</f>
        <v>0</v>
      </c>
      <c r="X1119">
        <f>VLOOKUP(CuentosContados[[#This Row],[Column1]],CuentosIndexados[],26,FALSE)</f>
        <v>0</v>
      </c>
      <c r="Y1119">
        <f>VLOOKUP(CuentosContados[[#This Row],[Column1]],CuentosIndexados[],27,FALSE)</f>
        <v>0</v>
      </c>
      <c r="Z1119">
        <f>VLOOKUP(CuentosContados[[#This Row],[Column1]],CuentosIndexados[],28,FALSE)</f>
        <v>0</v>
      </c>
      <c r="AA1119">
        <f>VLOOKUP(CuentosContados[[#This Row],[Column1]],CuentosIndexados[],29,FALSE)</f>
        <v>0</v>
      </c>
      <c r="AB1119">
        <f>VLOOKUP(CuentosContados[[#This Row],[Column1]],CuentosIndexados[],30,FALSE)</f>
        <v>0</v>
      </c>
      <c r="AC1119">
        <f>VLOOKUP(CuentosContados[[#This Row],[Column1]],CuentosIndexados[],31,FALSE)</f>
        <v>0</v>
      </c>
      <c r="AD1119">
        <f>VLOOKUP(CuentosContados[[#This Row],[Column1]],CuentosIndexados[],32,FALSE)</f>
        <v>0</v>
      </c>
      <c r="AE1119">
        <f>VLOOKUP(CuentosContados[[#This Row],[Column1]],CuentosIndexados[],33,FALSE)</f>
        <v>0</v>
      </c>
      <c r="AF1119">
        <f>VLOOKUP(CuentosContados[[#This Row],[Column1]],CuentosIndexados[],34,FALSE)</f>
        <v>0</v>
      </c>
      <c r="AG1119">
        <f>VLOOKUP(CuentosContados[[#This Row],[Column1]],CuentosIndexados[],35,FALSE)</f>
        <v>0</v>
      </c>
      <c r="AH1119">
        <f>VLOOKUP(CuentosContados[[#This Row],[Column1]],CuentosIndexados[],36,FALSE)</f>
        <v>0</v>
      </c>
      <c r="AI1119">
        <f>VLOOKUP(CuentosContados[[#This Row],[Column1]],CuentosIndexados[],37,FALSE)</f>
        <v>0</v>
      </c>
      <c r="AJ1119">
        <f>VLOOKUP(CuentosContados[[#This Row],[Column1]],CuentosIndexados[],38,FALSE)</f>
        <v>0</v>
      </c>
      <c r="AK1119">
        <f>VLOOKUP(CuentosContados[[#This Row],[Column1]],CuentosIndexados[],39,FALSE)</f>
        <v>0</v>
      </c>
    </row>
    <row r="1120" spans="1:37" x14ac:dyDescent="0.25">
      <c r="A1120" t="s">
        <v>3</v>
      </c>
      <c r="B1120">
        <f>VLOOKUP(CuentosContados[[#This Row],[Column1]],CuentosIndexados[],3,FALSE)</f>
        <v>0</v>
      </c>
      <c r="C1120">
        <f>VLOOKUP(CuentosContados[[#This Row],[Column1]],CuentosIndexados[],5,FALSE)</f>
        <v>0</v>
      </c>
      <c r="D1120">
        <f>VLOOKUP(CuentosContados[[#This Row],[Column1]],CuentosIndexados[],6,FALSE)</f>
        <v>0</v>
      </c>
      <c r="E1120">
        <f>VLOOKUP(CuentosContados[[#This Row],[Column1]],CuentosIndexados[],7,FALSE)</f>
        <v>0</v>
      </c>
      <c r="F1120">
        <f>VLOOKUP(CuentosContados[[#This Row],[Column1]],CuentosIndexados[],8,FALSE)</f>
        <v>0</v>
      </c>
      <c r="G1120">
        <f>VLOOKUP(CuentosContados[[#This Row],[Column1]],CuentosIndexados[],9,FALSE)</f>
        <v>0</v>
      </c>
      <c r="H1120">
        <f>VLOOKUP(CuentosContados[[#This Row],[Column1]],CuentosIndexados[],10,FALSE)</f>
        <v>0</v>
      </c>
      <c r="I1120">
        <f>VLOOKUP(CuentosContados[[#This Row],[Column1]],CuentosIndexados[],11,FALSE)</f>
        <v>0</v>
      </c>
      <c r="J1120" t="str">
        <f>VLOOKUP(CuentosContados[[#This Row],[Column1]],CuentosIndexados[],12,FALSE)</f>
        <v>trabajo</v>
      </c>
      <c r="K1120">
        <f>VLOOKUP(CuentosContados[[#This Row],[Column1]],CuentosIndexados[],13,FALSE)</f>
        <v>0</v>
      </c>
      <c r="L1120">
        <f>VLOOKUP(CuentosContados[[#This Row],[Column1]],CuentosIndexados[],14,FALSE)</f>
        <v>0</v>
      </c>
      <c r="M1120">
        <f>VLOOKUP(CuentosContados[[#This Row],[Column1]],CuentosIndexados[],15,FALSE)</f>
        <v>0</v>
      </c>
      <c r="N1120">
        <f>VLOOKUP(CuentosContados[[#This Row],[Column1]],CuentosIndexados[],16,FALSE)</f>
        <v>0</v>
      </c>
      <c r="O1120">
        <f>VLOOKUP(CuentosContados[[#This Row],[Column1]],CuentosIndexados[],17,FALSE)</f>
        <v>0</v>
      </c>
      <c r="P1120">
        <f>VLOOKUP(CuentosContados[[#This Row],[Column1]],CuentosIndexados[],18,FALSE)</f>
        <v>0</v>
      </c>
      <c r="Q1120">
        <f>VLOOKUP(CuentosContados[[#This Row],[Column1]],CuentosIndexados[],19,FALSE)</f>
        <v>0</v>
      </c>
      <c r="R1120">
        <f>VLOOKUP(CuentosContados[[#This Row],[Column1]],CuentosIndexados[],20,FALSE)</f>
        <v>0</v>
      </c>
      <c r="S1120">
        <f>VLOOKUP(CuentosContados[[#This Row],[Column1]],CuentosIndexados[],21,FALSE)</f>
        <v>0</v>
      </c>
      <c r="T1120">
        <f>VLOOKUP(CuentosContados[[#This Row],[Column1]],CuentosIndexados[],22,FALSE)</f>
        <v>0</v>
      </c>
      <c r="U1120">
        <f>VLOOKUP(CuentosContados[[#This Row],[Column1]],CuentosIndexados[],23,FALSE)</f>
        <v>0</v>
      </c>
      <c r="V1120">
        <f>VLOOKUP(CuentosContados[[#This Row],[Column1]],CuentosIndexados[],24,FALSE)</f>
        <v>0</v>
      </c>
      <c r="W1120">
        <f>VLOOKUP(CuentosContados[[#This Row],[Column1]],CuentosIndexados[],25,FALSE)</f>
        <v>0</v>
      </c>
      <c r="X1120">
        <f>VLOOKUP(CuentosContados[[#This Row],[Column1]],CuentosIndexados[],26,FALSE)</f>
        <v>0</v>
      </c>
      <c r="Y1120">
        <f>VLOOKUP(CuentosContados[[#This Row],[Column1]],CuentosIndexados[],27,FALSE)</f>
        <v>0</v>
      </c>
      <c r="Z1120">
        <f>VLOOKUP(CuentosContados[[#This Row],[Column1]],CuentosIndexados[],28,FALSE)</f>
        <v>0</v>
      </c>
      <c r="AA1120">
        <f>VLOOKUP(CuentosContados[[#This Row],[Column1]],CuentosIndexados[],29,FALSE)</f>
        <v>0</v>
      </c>
      <c r="AB1120">
        <f>VLOOKUP(CuentosContados[[#This Row],[Column1]],CuentosIndexados[],30,FALSE)</f>
        <v>0</v>
      </c>
      <c r="AC1120">
        <f>VLOOKUP(CuentosContados[[#This Row],[Column1]],CuentosIndexados[],31,FALSE)</f>
        <v>0</v>
      </c>
      <c r="AD1120">
        <f>VLOOKUP(CuentosContados[[#This Row],[Column1]],CuentosIndexados[],32,FALSE)</f>
        <v>0</v>
      </c>
      <c r="AE1120">
        <f>VLOOKUP(CuentosContados[[#This Row],[Column1]],CuentosIndexados[],33,FALSE)</f>
        <v>0</v>
      </c>
      <c r="AF1120">
        <f>VLOOKUP(CuentosContados[[#This Row],[Column1]],CuentosIndexados[],34,FALSE)</f>
        <v>0</v>
      </c>
      <c r="AG1120">
        <f>VLOOKUP(CuentosContados[[#This Row],[Column1]],CuentosIndexados[],35,FALSE)</f>
        <v>0</v>
      </c>
      <c r="AH1120">
        <f>VLOOKUP(CuentosContados[[#This Row],[Column1]],CuentosIndexados[],36,FALSE)</f>
        <v>0</v>
      </c>
      <c r="AI1120">
        <f>VLOOKUP(CuentosContados[[#This Row],[Column1]],CuentosIndexados[],37,FALSE)</f>
        <v>0</v>
      </c>
      <c r="AJ1120">
        <f>VLOOKUP(CuentosContados[[#This Row],[Column1]],CuentosIndexados[],38,FALSE)</f>
        <v>0</v>
      </c>
      <c r="AK1120">
        <f>VLOOKUP(CuentosContados[[#This Row],[Column1]],CuentosIndexados[],39,FALSE)</f>
        <v>0</v>
      </c>
    </row>
    <row r="1121" spans="1:37" x14ac:dyDescent="0.25">
      <c r="A1121" t="s">
        <v>3</v>
      </c>
      <c r="B1121">
        <f>VLOOKUP(CuentosContados[[#This Row],[Column1]],CuentosIndexados[],3,FALSE)</f>
        <v>0</v>
      </c>
      <c r="C1121">
        <f>VLOOKUP(CuentosContados[[#This Row],[Column1]],CuentosIndexados[],5,FALSE)</f>
        <v>0</v>
      </c>
      <c r="D1121">
        <f>VLOOKUP(CuentosContados[[#This Row],[Column1]],CuentosIndexados[],6,FALSE)</f>
        <v>0</v>
      </c>
      <c r="E1121">
        <f>VLOOKUP(CuentosContados[[#This Row],[Column1]],CuentosIndexados[],7,FALSE)</f>
        <v>0</v>
      </c>
      <c r="F1121">
        <f>VLOOKUP(CuentosContados[[#This Row],[Column1]],CuentosIndexados[],8,FALSE)</f>
        <v>0</v>
      </c>
      <c r="G1121">
        <f>VLOOKUP(CuentosContados[[#This Row],[Column1]],CuentosIndexados[],9,FALSE)</f>
        <v>0</v>
      </c>
      <c r="H1121">
        <f>VLOOKUP(CuentosContados[[#This Row],[Column1]],CuentosIndexados[],10,FALSE)</f>
        <v>0</v>
      </c>
      <c r="I1121">
        <f>VLOOKUP(CuentosContados[[#This Row],[Column1]],CuentosIndexados[],11,FALSE)</f>
        <v>0</v>
      </c>
      <c r="J1121" t="str">
        <f>VLOOKUP(CuentosContados[[#This Row],[Column1]],CuentosIndexados[],12,FALSE)</f>
        <v>trabajo</v>
      </c>
      <c r="K1121">
        <f>VLOOKUP(CuentosContados[[#This Row],[Column1]],CuentosIndexados[],13,FALSE)</f>
        <v>0</v>
      </c>
      <c r="L1121">
        <f>VLOOKUP(CuentosContados[[#This Row],[Column1]],CuentosIndexados[],14,FALSE)</f>
        <v>0</v>
      </c>
      <c r="M1121">
        <f>VLOOKUP(CuentosContados[[#This Row],[Column1]],CuentosIndexados[],15,FALSE)</f>
        <v>0</v>
      </c>
      <c r="N1121">
        <f>VLOOKUP(CuentosContados[[#This Row],[Column1]],CuentosIndexados[],16,FALSE)</f>
        <v>0</v>
      </c>
      <c r="O1121">
        <f>VLOOKUP(CuentosContados[[#This Row],[Column1]],CuentosIndexados[],17,FALSE)</f>
        <v>0</v>
      </c>
      <c r="P1121">
        <f>VLOOKUP(CuentosContados[[#This Row],[Column1]],CuentosIndexados[],18,FALSE)</f>
        <v>0</v>
      </c>
      <c r="Q1121">
        <f>VLOOKUP(CuentosContados[[#This Row],[Column1]],CuentosIndexados[],19,FALSE)</f>
        <v>0</v>
      </c>
      <c r="R1121">
        <f>VLOOKUP(CuentosContados[[#This Row],[Column1]],CuentosIndexados[],20,FALSE)</f>
        <v>0</v>
      </c>
      <c r="S1121">
        <f>VLOOKUP(CuentosContados[[#This Row],[Column1]],CuentosIndexados[],21,FALSE)</f>
        <v>0</v>
      </c>
      <c r="T1121">
        <f>VLOOKUP(CuentosContados[[#This Row],[Column1]],CuentosIndexados[],22,FALSE)</f>
        <v>0</v>
      </c>
      <c r="U1121">
        <f>VLOOKUP(CuentosContados[[#This Row],[Column1]],CuentosIndexados[],23,FALSE)</f>
        <v>0</v>
      </c>
      <c r="V1121">
        <f>VLOOKUP(CuentosContados[[#This Row],[Column1]],CuentosIndexados[],24,FALSE)</f>
        <v>0</v>
      </c>
      <c r="W1121">
        <f>VLOOKUP(CuentosContados[[#This Row],[Column1]],CuentosIndexados[],25,FALSE)</f>
        <v>0</v>
      </c>
      <c r="X1121">
        <f>VLOOKUP(CuentosContados[[#This Row],[Column1]],CuentosIndexados[],26,FALSE)</f>
        <v>0</v>
      </c>
      <c r="Y1121">
        <f>VLOOKUP(CuentosContados[[#This Row],[Column1]],CuentosIndexados[],27,FALSE)</f>
        <v>0</v>
      </c>
      <c r="Z1121">
        <f>VLOOKUP(CuentosContados[[#This Row],[Column1]],CuentosIndexados[],28,FALSE)</f>
        <v>0</v>
      </c>
      <c r="AA1121">
        <f>VLOOKUP(CuentosContados[[#This Row],[Column1]],CuentosIndexados[],29,FALSE)</f>
        <v>0</v>
      </c>
      <c r="AB1121">
        <f>VLOOKUP(CuentosContados[[#This Row],[Column1]],CuentosIndexados[],30,FALSE)</f>
        <v>0</v>
      </c>
      <c r="AC1121">
        <f>VLOOKUP(CuentosContados[[#This Row],[Column1]],CuentosIndexados[],31,FALSE)</f>
        <v>0</v>
      </c>
      <c r="AD1121">
        <f>VLOOKUP(CuentosContados[[#This Row],[Column1]],CuentosIndexados[],32,FALSE)</f>
        <v>0</v>
      </c>
      <c r="AE1121">
        <f>VLOOKUP(CuentosContados[[#This Row],[Column1]],CuentosIndexados[],33,FALSE)</f>
        <v>0</v>
      </c>
      <c r="AF1121">
        <f>VLOOKUP(CuentosContados[[#This Row],[Column1]],CuentosIndexados[],34,FALSE)</f>
        <v>0</v>
      </c>
      <c r="AG1121">
        <f>VLOOKUP(CuentosContados[[#This Row],[Column1]],CuentosIndexados[],35,FALSE)</f>
        <v>0</v>
      </c>
      <c r="AH1121">
        <f>VLOOKUP(CuentosContados[[#This Row],[Column1]],CuentosIndexados[],36,FALSE)</f>
        <v>0</v>
      </c>
      <c r="AI1121">
        <f>VLOOKUP(CuentosContados[[#This Row],[Column1]],CuentosIndexados[],37,FALSE)</f>
        <v>0</v>
      </c>
      <c r="AJ1121">
        <f>VLOOKUP(CuentosContados[[#This Row],[Column1]],CuentosIndexados[],38,FALSE)</f>
        <v>0</v>
      </c>
      <c r="AK1121">
        <f>VLOOKUP(CuentosContados[[#This Row],[Column1]],CuentosIndexados[],39,FALSE)</f>
        <v>0</v>
      </c>
    </row>
    <row r="1122" spans="1:37" x14ac:dyDescent="0.25">
      <c r="A1122" t="s">
        <v>3</v>
      </c>
      <c r="B1122">
        <f>VLOOKUP(CuentosContados[[#This Row],[Column1]],CuentosIndexados[],3,FALSE)</f>
        <v>0</v>
      </c>
      <c r="C1122">
        <f>VLOOKUP(CuentosContados[[#This Row],[Column1]],CuentosIndexados[],5,FALSE)</f>
        <v>0</v>
      </c>
      <c r="D1122">
        <f>VLOOKUP(CuentosContados[[#This Row],[Column1]],CuentosIndexados[],6,FALSE)</f>
        <v>0</v>
      </c>
      <c r="E1122">
        <f>VLOOKUP(CuentosContados[[#This Row],[Column1]],CuentosIndexados[],7,FALSE)</f>
        <v>0</v>
      </c>
      <c r="F1122">
        <f>VLOOKUP(CuentosContados[[#This Row],[Column1]],CuentosIndexados[],8,FALSE)</f>
        <v>0</v>
      </c>
      <c r="G1122">
        <f>VLOOKUP(CuentosContados[[#This Row],[Column1]],CuentosIndexados[],9,FALSE)</f>
        <v>0</v>
      </c>
      <c r="H1122">
        <f>VLOOKUP(CuentosContados[[#This Row],[Column1]],CuentosIndexados[],10,FALSE)</f>
        <v>0</v>
      </c>
      <c r="I1122">
        <f>VLOOKUP(CuentosContados[[#This Row],[Column1]],CuentosIndexados[],11,FALSE)</f>
        <v>0</v>
      </c>
      <c r="J1122" t="str">
        <f>VLOOKUP(CuentosContados[[#This Row],[Column1]],CuentosIndexados[],12,FALSE)</f>
        <v>trabajo</v>
      </c>
      <c r="K1122">
        <f>VLOOKUP(CuentosContados[[#This Row],[Column1]],CuentosIndexados[],13,FALSE)</f>
        <v>0</v>
      </c>
      <c r="L1122">
        <f>VLOOKUP(CuentosContados[[#This Row],[Column1]],CuentosIndexados[],14,FALSE)</f>
        <v>0</v>
      </c>
      <c r="M1122">
        <f>VLOOKUP(CuentosContados[[#This Row],[Column1]],CuentosIndexados[],15,FALSE)</f>
        <v>0</v>
      </c>
      <c r="N1122">
        <f>VLOOKUP(CuentosContados[[#This Row],[Column1]],CuentosIndexados[],16,FALSE)</f>
        <v>0</v>
      </c>
      <c r="O1122">
        <f>VLOOKUP(CuentosContados[[#This Row],[Column1]],CuentosIndexados[],17,FALSE)</f>
        <v>0</v>
      </c>
      <c r="P1122">
        <f>VLOOKUP(CuentosContados[[#This Row],[Column1]],CuentosIndexados[],18,FALSE)</f>
        <v>0</v>
      </c>
      <c r="Q1122">
        <f>VLOOKUP(CuentosContados[[#This Row],[Column1]],CuentosIndexados[],19,FALSE)</f>
        <v>0</v>
      </c>
      <c r="R1122">
        <f>VLOOKUP(CuentosContados[[#This Row],[Column1]],CuentosIndexados[],20,FALSE)</f>
        <v>0</v>
      </c>
      <c r="S1122">
        <f>VLOOKUP(CuentosContados[[#This Row],[Column1]],CuentosIndexados[],21,FALSE)</f>
        <v>0</v>
      </c>
      <c r="T1122">
        <f>VLOOKUP(CuentosContados[[#This Row],[Column1]],CuentosIndexados[],22,FALSE)</f>
        <v>0</v>
      </c>
      <c r="U1122">
        <f>VLOOKUP(CuentosContados[[#This Row],[Column1]],CuentosIndexados[],23,FALSE)</f>
        <v>0</v>
      </c>
      <c r="V1122">
        <f>VLOOKUP(CuentosContados[[#This Row],[Column1]],CuentosIndexados[],24,FALSE)</f>
        <v>0</v>
      </c>
      <c r="W1122">
        <f>VLOOKUP(CuentosContados[[#This Row],[Column1]],CuentosIndexados[],25,FALSE)</f>
        <v>0</v>
      </c>
      <c r="X1122">
        <f>VLOOKUP(CuentosContados[[#This Row],[Column1]],CuentosIndexados[],26,FALSE)</f>
        <v>0</v>
      </c>
      <c r="Y1122">
        <f>VLOOKUP(CuentosContados[[#This Row],[Column1]],CuentosIndexados[],27,FALSE)</f>
        <v>0</v>
      </c>
      <c r="Z1122">
        <f>VLOOKUP(CuentosContados[[#This Row],[Column1]],CuentosIndexados[],28,FALSE)</f>
        <v>0</v>
      </c>
      <c r="AA1122">
        <f>VLOOKUP(CuentosContados[[#This Row],[Column1]],CuentosIndexados[],29,FALSE)</f>
        <v>0</v>
      </c>
      <c r="AB1122">
        <f>VLOOKUP(CuentosContados[[#This Row],[Column1]],CuentosIndexados[],30,FALSE)</f>
        <v>0</v>
      </c>
      <c r="AC1122">
        <f>VLOOKUP(CuentosContados[[#This Row],[Column1]],CuentosIndexados[],31,FALSE)</f>
        <v>0</v>
      </c>
      <c r="AD1122">
        <f>VLOOKUP(CuentosContados[[#This Row],[Column1]],CuentosIndexados[],32,FALSE)</f>
        <v>0</v>
      </c>
      <c r="AE1122">
        <f>VLOOKUP(CuentosContados[[#This Row],[Column1]],CuentosIndexados[],33,FALSE)</f>
        <v>0</v>
      </c>
      <c r="AF1122">
        <f>VLOOKUP(CuentosContados[[#This Row],[Column1]],CuentosIndexados[],34,FALSE)</f>
        <v>0</v>
      </c>
      <c r="AG1122">
        <f>VLOOKUP(CuentosContados[[#This Row],[Column1]],CuentosIndexados[],35,FALSE)</f>
        <v>0</v>
      </c>
      <c r="AH1122">
        <f>VLOOKUP(CuentosContados[[#This Row],[Column1]],CuentosIndexados[],36,FALSE)</f>
        <v>0</v>
      </c>
      <c r="AI1122">
        <f>VLOOKUP(CuentosContados[[#This Row],[Column1]],CuentosIndexados[],37,FALSE)</f>
        <v>0</v>
      </c>
      <c r="AJ1122">
        <f>VLOOKUP(CuentosContados[[#This Row],[Column1]],CuentosIndexados[],38,FALSE)</f>
        <v>0</v>
      </c>
      <c r="AK1122">
        <f>VLOOKUP(CuentosContados[[#This Row],[Column1]],CuentosIndexados[],39,FALSE)</f>
        <v>0</v>
      </c>
    </row>
    <row r="1123" spans="1:37" x14ac:dyDescent="0.25">
      <c r="A1123" t="s">
        <v>3</v>
      </c>
      <c r="B1123">
        <f>VLOOKUP(CuentosContados[[#This Row],[Column1]],CuentosIndexados[],3,FALSE)</f>
        <v>0</v>
      </c>
      <c r="C1123">
        <f>VLOOKUP(CuentosContados[[#This Row],[Column1]],CuentosIndexados[],5,FALSE)</f>
        <v>0</v>
      </c>
      <c r="D1123">
        <f>VLOOKUP(CuentosContados[[#This Row],[Column1]],CuentosIndexados[],6,FALSE)</f>
        <v>0</v>
      </c>
      <c r="E1123">
        <f>VLOOKUP(CuentosContados[[#This Row],[Column1]],CuentosIndexados[],7,FALSE)</f>
        <v>0</v>
      </c>
      <c r="F1123">
        <f>VLOOKUP(CuentosContados[[#This Row],[Column1]],CuentosIndexados[],8,FALSE)</f>
        <v>0</v>
      </c>
      <c r="G1123">
        <f>VLOOKUP(CuentosContados[[#This Row],[Column1]],CuentosIndexados[],9,FALSE)</f>
        <v>0</v>
      </c>
      <c r="H1123">
        <f>VLOOKUP(CuentosContados[[#This Row],[Column1]],CuentosIndexados[],10,FALSE)</f>
        <v>0</v>
      </c>
      <c r="I1123">
        <f>VLOOKUP(CuentosContados[[#This Row],[Column1]],CuentosIndexados[],11,FALSE)</f>
        <v>0</v>
      </c>
      <c r="J1123" t="str">
        <f>VLOOKUP(CuentosContados[[#This Row],[Column1]],CuentosIndexados[],12,FALSE)</f>
        <v>trabajo</v>
      </c>
      <c r="K1123">
        <f>VLOOKUP(CuentosContados[[#This Row],[Column1]],CuentosIndexados[],13,FALSE)</f>
        <v>0</v>
      </c>
      <c r="L1123">
        <f>VLOOKUP(CuentosContados[[#This Row],[Column1]],CuentosIndexados[],14,FALSE)</f>
        <v>0</v>
      </c>
      <c r="M1123">
        <f>VLOOKUP(CuentosContados[[#This Row],[Column1]],CuentosIndexados[],15,FALSE)</f>
        <v>0</v>
      </c>
      <c r="N1123">
        <f>VLOOKUP(CuentosContados[[#This Row],[Column1]],CuentosIndexados[],16,FALSE)</f>
        <v>0</v>
      </c>
      <c r="O1123">
        <f>VLOOKUP(CuentosContados[[#This Row],[Column1]],CuentosIndexados[],17,FALSE)</f>
        <v>0</v>
      </c>
      <c r="P1123">
        <f>VLOOKUP(CuentosContados[[#This Row],[Column1]],CuentosIndexados[],18,FALSE)</f>
        <v>0</v>
      </c>
      <c r="Q1123">
        <f>VLOOKUP(CuentosContados[[#This Row],[Column1]],CuentosIndexados[],19,FALSE)</f>
        <v>0</v>
      </c>
      <c r="R1123">
        <f>VLOOKUP(CuentosContados[[#This Row],[Column1]],CuentosIndexados[],20,FALSE)</f>
        <v>0</v>
      </c>
      <c r="S1123">
        <f>VLOOKUP(CuentosContados[[#This Row],[Column1]],CuentosIndexados[],21,FALSE)</f>
        <v>0</v>
      </c>
      <c r="T1123">
        <f>VLOOKUP(CuentosContados[[#This Row],[Column1]],CuentosIndexados[],22,FALSE)</f>
        <v>0</v>
      </c>
      <c r="U1123">
        <f>VLOOKUP(CuentosContados[[#This Row],[Column1]],CuentosIndexados[],23,FALSE)</f>
        <v>0</v>
      </c>
      <c r="V1123">
        <f>VLOOKUP(CuentosContados[[#This Row],[Column1]],CuentosIndexados[],24,FALSE)</f>
        <v>0</v>
      </c>
      <c r="W1123">
        <f>VLOOKUP(CuentosContados[[#This Row],[Column1]],CuentosIndexados[],25,FALSE)</f>
        <v>0</v>
      </c>
      <c r="X1123">
        <f>VLOOKUP(CuentosContados[[#This Row],[Column1]],CuentosIndexados[],26,FALSE)</f>
        <v>0</v>
      </c>
      <c r="Y1123">
        <f>VLOOKUP(CuentosContados[[#This Row],[Column1]],CuentosIndexados[],27,FALSE)</f>
        <v>0</v>
      </c>
      <c r="Z1123">
        <f>VLOOKUP(CuentosContados[[#This Row],[Column1]],CuentosIndexados[],28,FALSE)</f>
        <v>0</v>
      </c>
      <c r="AA1123">
        <f>VLOOKUP(CuentosContados[[#This Row],[Column1]],CuentosIndexados[],29,FALSE)</f>
        <v>0</v>
      </c>
      <c r="AB1123">
        <f>VLOOKUP(CuentosContados[[#This Row],[Column1]],CuentosIndexados[],30,FALSE)</f>
        <v>0</v>
      </c>
      <c r="AC1123">
        <f>VLOOKUP(CuentosContados[[#This Row],[Column1]],CuentosIndexados[],31,FALSE)</f>
        <v>0</v>
      </c>
      <c r="AD1123">
        <f>VLOOKUP(CuentosContados[[#This Row],[Column1]],CuentosIndexados[],32,FALSE)</f>
        <v>0</v>
      </c>
      <c r="AE1123">
        <f>VLOOKUP(CuentosContados[[#This Row],[Column1]],CuentosIndexados[],33,FALSE)</f>
        <v>0</v>
      </c>
      <c r="AF1123">
        <f>VLOOKUP(CuentosContados[[#This Row],[Column1]],CuentosIndexados[],34,FALSE)</f>
        <v>0</v>
      </c>
      <c r="AG1123">
        <f>VLOOKUP(CuentosContados[[#This Row],[Column1]],CuentosIndexados[],35,FALSE)</f>
        <v>0</v>
      </c>
      <c r="AH1123">
        <f>VLOOKUP(CuentosContados[[#This Row],[Column1]],CuentosIndexados[],36,FALSE)</f>
        <v>0</v>
      </c>
      <c r="AI1123">
        <f>VLOOKUP(CuentosContados[[#This Row],[Column1]],CuentosIndexados[],37,FALSE)</f>
        <v>0</v>
      </c>
      <c r="AJ1123">
        <f>VLOOKUP(CuentosContados[[#This Row],[Column1]],CuentosIndexados[],38,FALSE)</f>
        <v>0</v>
      </c>
      <c r="AK1123">
        <f>VLOOKUP(CuentosContados[[#This Row],[Column1]],CuentosIndexados[],39,FALSE)</f>
        <v>0</v>
      </c>
    </row>
    <row r="1124" spans="1:37" x14ac:dyDescent="0.25">
      <c r="A1124" t="s">
        <v>3</v>
      </c>
      <c r="B1124">
        <f>VLOOKUP(CuentosContados[[#This Row],[Column1]],CuentosIndexados[],3,FALSE)</f>
        <v>0</v>
      </c>
      <c r="C1124">
        <f>VLOOKUP(CuentosContados[[#This Row],[Column1]],CuentosIndexados[],5,FALSE)</f>
        <v>0</v>
      </c>
      <c r="D1124">
        <f>VLOOKUP(CuentosContados[[#This Row],[Column1]],CuentosIndexados[],6,FALSE)</f>
        <v>0</v>
      </c>
      <c r="E1124">
        <f>VLOOKUP(CuentosContados[[#This Row],[Column1]],CuentosIndexados[],7,FALSE)</f>
        <v>0</v>
      </c>
      <c r="F1124">
        <f>VLOOKUP(CuentosContados[[#This Row],[Column1]],CuentosIndexados[],8,FALSE)</f>
        <v>0</v>
      </c>
      <c r="G1124">
        <f>VLOOKUP(CuentosContados[[#This Row],[Column1]],CuentosIndexados[],9,FALSE)</f>
        <v>0</v>
      </c>
      <c r="H1124">
        <f>VLOOKUP(CuentosContados[[#This Row],[Column1]],CuentosIndexados[],10,FALSE)</f>
        <v>0</v>
      </c>
      <c r="I1124">
        <f>VLOOKUP(CuentosContados[[#This Row],[Column1]],CuentosIndexados[],11,FALSE)</f>
        <v>0</v>
      </c>
      <c r="J1124" t="str">
        <f>VLOOKUP(CuentosContados[[#This Row],[Column1]],CuentosIndexados[],12,FALSE)</f>
        <v>trabajo</v>
      </c>
      <c r="K1124">
        <f>VLOOKUP(CuentosContados[[#This Row],[Column1]],CuentosIndexados[],13,FALSE)</f>
        <v>0</v>
      </c>
      <c r="L1124">
        <f>VLOOKUP(CuentosContados[[#This Row],[Column1]],CuentosIndexados[],14,FALSE)</f>
        <v>0</v>
      </c>
      <c r="M1124">
        <f>VLOOKUP(CuentosContados[[#This Row],[Column1]],CuentosIndexados[],15,FALSE)</f>
        <v>0</v>
      </c>
      <c r="N1124">
        <f>VLOOKUP(CuentosContados[[#This Row],[Column1]],CuentosIndexados[],16,FALSE)</f>
        <v>0</v>
      </c>
      <c r="O1124">
        <f>VLOOKUP(CuentosContados[[#This Row],[Column1]],CuentosIndexados[],17,FALSE)</f>
        <v>0</v>
      </c>
      <c r="P1124">
        <f>VLOOKUP(CuentosContados[[#This Row],[Column1]],CuentosIndexados[],18,FALSE)</f>
        <v>0</v>
      </c>
      <c r="Q1124">
        <f>VLOOKUP(CuentosContados[[#This Row],[Column1]],CuentosIndexados[],19,FALSE)</f>
        <v>0</v>
      </c>
      <c r="R1124">
        <f>VLOOKUP(CuentosContados[[#This Row],[Column1]],CuentosIndexados[],20,FALSE)</f>
        <v>0</v>
      </c>
      <c r="S1124">
        <f>VLOOKUP(CuentosContados[[#This Row],[Column1]],CuentosIndexados[],21,FALSE)</f>
        <v>0</v>
      </c>
      <c r="T1124">
        <f>VLOOKUP(CuentosContados[[#This Row],[Column1]],CuentosIndexados[],22,FALSE)</f>
        <v>0</v>
      </c>
      <c r="U1124">
        <f>VLOOKUP(CuentosContados[[#This Row],[Column1]],CuentosIndexados[],23,FALSE)</f>
        <v>0</v>
      </c>
      <c r="V1124">
        <f>VLOOKUP(CuentosContados[[#This Row],[Column1]],CuentosIndexados[],24,FALSE)</f>
        <v>0</v>
      </c>
      <c r="W1124">
        <f>VLOOKUP(CuentosContados[[#This Row],[Column1]],CuentosIndexados[],25,FALSE)</f>
        <v>0</v>
      </c>
      <c r="X1124">
        <f>VLOOKUP(CuentosContados[[#This Row],[Column1]],CuentosIndexados[],26,FALSE)</f>
        <v>0</v>
      </c>
      <c r="Y1124">
        <f>VLOOKUP(CuentosContados[[#This Row],[Column1]],CuentosIndexados[],27,FALSE)</f>
        <v>0</v>
      </c>
      <c r="Z1124">
        <f>VLOOKUP(CuentosContados[[#This Row],[Column1]],CuentosIndexados[],28,FALSE)</f>
        <v>0</v>
      </c>
      <c r="AA1124">
        <f>VLOOKUP(CuentosContados[[#This Row],[Column1]],CuentosIndexados[],29,FALSE)</f>
        <v>0</v>
      </c>
      <c r="AB1124">
        <f>VLOOKUP(CuentosContados[[#This Row],[Column1]],CuentosIndexados[],30,FALSE)</f>
        <v>0</v>
      </c>
      <c r="AC1124">
        <f>VLOOKUP(CuentosContados[[#This Row],[Column1]],CuentosIndexados[],31,FALSE)</f>
        <v>0</v>
      </c>
      <c r="AD1124">
        <f>VLOOKUP(CuentosContados[[#This Row],[Column1]],CuentosIndexados[],32,FALSE)</f>
        <v>0</v>
      </c>
      <c r="AE1124">
        <f>VLOOKUP(CuentosContados[[#This Row],[Column1]],CuentosIndexados[],33,FALSE)</f>
        <v>0</v>
      </c>
      <c r="AF1124">
        <f>VLOOKUP(CuentosContados[[#This Row],[Column1]],CuentosIndexados[],34,FALSE)</f>
        <v>0</v>
      </c>
      <c r="AG1124">
        <f>VLOOKUP(CuentosContados[[#This Row],[Column1]],CuentosIndexados[],35,FALSE)</f>
        <v>0</v>
      </c>
      <c r="AH1124">
        <f>VLOOKUP(CuentosContados[[#This Row],[Column1]],CuentosIndexados[],36,FALSE)</f>
        <v>0</v>
      </c>
      <c r="AI1124">
        <f>VLOOKUP(CuentosContados[[#This Row],[Column1]],CuentosIndexados[],37,FALSE)</f>
        <v>0</v>
      </c>
      <c r="AJ1124">
        <f>VLOOKUP(CuentosContados[[#This Row],[Column1]],CuentosIndexados[],38,FALSE)</f>
        <v>0</v>
      </c>
      <c r="AK1124">
        <f>VLOOKUP(CuentosContados[[#This Row],[Column1]],CuentosIndexados[],39,FALSE)</f>
        <v>0</v>
      </c>
    </row>
    <row r="1125" spans="1:37" x14ac:dyDescent="0.25">
      <c r="A1125" t="s">
        <v>3</v>
      </c>
      <c r="B1125">
        <f>VLOOKUP(CuentosContados[[#This Row],[Column1]],CuentosIndexados[],3,FALSE)</f>
        <v>0</v>
      </c>
      <c r="C1125">
        <f>VLOOKUP(CuentosContados[[#This Row],[Column1]],CuentosIndexados[],5,FALSE)</f>
        <v>0</v>
      </c>
      <c r="D1125">
        <f>VLOOKUP(CuentosContados[[#This Row],[Column1]],CuentosIndexados[],6,FALSE)</f>
        <v>0</v>
      </c>
      <c r="E1125">
        <f>VLOOKUP(CuentosContados[[#This Row],[Column1]],CuentosIndexados[],7,FALSE)</f>
        <v>0</v>
      </c>
      <c r="F1125">
        <f>VLOOKUP(CuentosContados[[#This Row],[Column1]],CuentosIndexados[],8,FALSE)</f>
        <v>0</v>
      </c>
      <c r="G1125">
        <f>VLOOKUP(CuentosContados[[#This Row],[Column1]],CuentosIndexados[],9,FALSE)</f>
        <v>0</v>
      </c>
      <c r="H1125">
        <f>VLOOKUP(CuentosContados[[#This Row],[Column1]],CuentosIndexados[],10,FALSE)</f>
        <v>0</v>
      </c>
      <c r="I1125">
        <f>VLOOKUP(CuentosContados[[#This Row],[Column1]],CuentosIndexados[],11,FALSE)</f>
        <v>0</v>
      </c>
      <c r="J1125" t="str">
        <f>VLOOKUP(CuentosContados[[#This Row],[Column1]],CuentosIndexados[],12,FALSE)</f>
        <v>trabajo</v>
      </c>
      <c r="K1125">
        <f>VLOOKUP(CuentosContados[[#This Row],[Column1]],CuentosIndexados[],13,FALSE)</f>
        <v>0</v>
      </c>
      <c r="L1125">
        <f>VLOOKUP(CuentosContados[[#This Row],[Column1]],CuentosIndexados[],14,FALSE)</f>
        <v>0</v>
      </c>
      <c r="M1125">
        <f>VLOOKUP(CuentosContados[[#This Row],[Column1]],CuentosIndexados[],15,FALSE)</f>
        <v>0</v>
      </c>
      <c r="N1125">
        <f>VLOOKUP(CuentosContados[[#This Row],[Column1]],CuentosIndexados[],16,FALSE)</f>
        <v>0</v>
      </c>
      <c r="O1125">
        <f>VLOOKUP(CuentosContados[[#This Row],[Column1]],CuentosIndexados[],17,FALSE)</f>
        <v>0</v>
      </c>
      <c r="P1125">
        <f>VLOOKUP(CuentosContados[[#This Row],[Column1]],CuentosIndexados[],18,FALSE)</f>
        <v>0</v>
      </c>
      <c r="Q1125">
        <f>VLOOKUP(CuentosContados[[#This Row],[Column1]],CuentosIndexados[],19,FALSE)</f>
        <v>0</v>
      </c>
      <c r="R1125">
        <f>VLOOKUP(CuentosContados[[#This Row],[Column1]],CuentosIndexados[],20,FALSE)</f>
        <v>0</v>
      </c>
      <c r="S1125">
        <f>VLOOKUP(CuentosContados[[#This Row],[Column1]],CuentosIndexados[],21,FALSE)</f>
        <v>0</v>
      </c>
      <c r="T1125">
        <f>VLOOKUP(CuentosContados[[#This Row],[Column1]],CuentosIndexados[],22,FALSE)</f>
        <v>0</v>
      </c>
      <c r="U1125">
        <f>VLOOKUP(CuentosContados[[#This Row],[Column1]],CuentosIndexados[],23,FALSE)</f>
        <v>0</v>
      </c>
      <c r="V1125">
        <f>VLOOKUP(CuentosContados[[#This Row],[Column1]],CuentosIndexados[],24,FALSE)</f>
        <v>0</v>
      </c>
      <c r="W1125">
        <f>VLOOKUP(CuentosContados[[#This Row],[Column1]],CuentosIndexados[],25,FALSE)</f>
        <v>0</v>
      </c>
      <c r="X1125">
        <f>VLOOKUP(CuentosContados[[#This Row],[Column1]],CuentosIndexados[],26,FALSE)</f>
        <v>0</v>
      </c>
      <c r="Y1125">
        <f>VLOOKUP(CuentosContados[[#This Row],[Column1]],CuentosIndexados[],27,FALSE)</f>
        <v>0</v>
      </c>
      <c r="Z1125">
        <f>VLOOKUP(CuentosContados[[#This Row],[Column1]],CuentosIndexados[],28,FALSE)</f>
        <v>0</v>
      </c>
      <c r="AA1125">
        <f>VLOOKUP(CuentosContados[[#This Row],[Column1]],CuentosIndexados[],29,FALSE)</f>
        <v>0</v>
      </c>
      <c r="AB1125">
        <f>VLOOKUP(CuentosContados[[#This Row],[Column1]],CuentosIndexados[],30,FALSE)</f>
        <v>0</v>
      </c>
      <c r="AC1125">
        <f>VLOOKUP(CuentosContados[[#This Row],[Column1]],CuentosIndexados[],31,FALSE)</f>
        <v>0</v>
      </c>
      <c r="AD1125">
        <f>VLOOKUP(CuentosContados[[#This Row],[Column1]],CuentosIndexados[],32,FALSE)</f>
        <v>0</v>
      </c>
      <c r="AE1125">
        <f>VLOOKUP(CuentosContados[[#This Row],[Column1]],CuentosIndexados[],33,FALSE)</f>
        <v>0</v>
      </c>
      <c r="AF1125">
        <f>VLOOKUP(CuentosContados[[#This Row],[Column1]],CuentosIndexados[],34,FALSE)</f>
        <v>0</v>
      </c>
      <c r="AG1125">
        <f>VLOOKUP(CuentosContados[[#This Row],[Column1]],CuentosIndexados[],35,FALSE)</f>
        <v>0</v>
      </c>
      <c r="AH1125">
        <f>VLOOKUP(CuentosContados[[#This Row],[Column1]],CuentosIndexados[],36,FALSE)</f>
        <v>0</v>
      </c>
      <c r="AI1125">
        <f>VLOOKUP(CuentosContados[[#This Row],[Column1]],CuentosIndexados[],37,FALSE)</f>
        <v>0</v>
      </c>
      <c r="AJ1125">
        <f>VLOOKUP(CuentosContados[[#This Row],[Column1]],CuentosIndexados[],38,FALSE)</f>
        <v>0</v>
      </c>
      <c r="AK1125">
        <f>VLOOKUP(CuentosContados[[#This Row],[Column1]],CuentosIndexados[],39,FALSE)</f>
        <v>0</v>
      </c>
    </row>
    <row r="1126" spans="1:37" x14ac:dyDescent="0.25">
      <c r="A1126" t="s">
        <v>3</v>
      </c>
      <c r="B1126">
        <f>VLOOKUP(CuentosContados[[#This Row],[Column1]],CuentosIndexados[],3,FALSE)</f>
        <v>0</v>
      </c>
      <c r="C1126">
        <f>VLOOKUP(CuentosContados[[#This Row],[Column1]],CuentosIndexados[],5,FALSE)</f>
        <v>0</v>
      </c>
      <c r="D1126">
        <f>VLOOKUP(CuentosContados[[#This Row],[Column1]],CuentosIndexados[],6,FALSE)</f>
        <v>0</v>
      </c>
      <c r="E1126">
        <f>VLOOKUP(CuentosContados[[#This Row],[Column1]],CuentosIndexados[],7,FALSE)</f>
        <v>0</v>
      </c>
      <c r="F1126">
        <f>VLOOKUP(CuentosContados[[#This Row],[Column1]],CuentosIndexados[],8,FALSE)</f>
        <v>0</v>
      </c>
      <c r="G1126">
        <f>VLOOKUP(CuentosContados[[#This Row],[Column1]],CuentosIndexados[],9,FALSE)</f>
        <v>0</v>
      </c>
      <c r="H1126">
        <f>VLOOKUP(CuentosContados[[#This Row],[Column1]],CuentosIndexados[],10,FALSE)</f>
        <v>0</v>
      </c>
      <c r="I1126">
        <f>VLOOKUP(CuentosContados[[#This Row],[Column1]],CuentosIndexados[],11,FALSE)</f>
        <v>0</v>
      </c>
      <c r="J1126" t="str">
        <f>VLOOKUP(CuentosContados[[#This Row],[Column1]],CuentosIndexados[],12,FALSE)</f>
        <v>trabajo</v>
      </c>
      <c r="K1126">
        <f>VLOOKUP(CuentosContados[[#This Row],[Column1]],CuentosIndexados[],13,FALSE)</f>
        <v>0</v>
      </c>
      <c r="L1126">
        <f>VLOOKUP(CuentosContados[[#This Row],[Column1]],CuentosIndexados[],14,FALSE)</f>
        <v>0</v>
      </c>
      <c r="M1126">
        <f>VLOOKUP(CuentosContados[[#This Row],[Column1]],CuentosIndexados[],15,FALSE)</f>
        <v>0</v>
      </c>
      <c r="N1126">
        <f>VLOOKUP(CuentosContados[[#This Row],[Column1]],CuentosIndexados[],16,FALSE)</f>
        <v>0</v>
      </c>
      <c r="O1126">
        <f>VLOOKUP(CuentosContados[[#This Row],[Column1]],CuentosIndexados[],17,FALSE)</f>
        <v>0</v>
      </c>
      <c r="P1126">
        <f>VLOOKUP(CuentosContados[[#This Row],[Column1]],CuentosIndexados[],18,FALSE)</f>
        <v>0</v>
      </c>
      <c r="Q1126">
        <f>VLOOKUP(CuentosContados[[#This Row],[Column1]],CuentosIndexados[],19,FALSE)</f>
        <v>0</v>
      </c>
      <c r="R1126">
        <f>VLOOKUP(CuentosContados[[#This Row],[Column1]],CuentosIndexados[],20,FALSE)</f>
        <v>0</v>
      </c>
      <c r="S1126">
        <f>VLOOKUP(CuentosContados[[#This Row],[Column1]],CuentosIndexados[],21,FALSE)</f>
        <v>0</v>
      </c>
      <c r="T1126">
        <f>VLOOKUP(CuentosContados[[#This Row],[Column1]],CuentosIndexados[],22,FALSE)</f>
        <v>0</v>
      </c>
      <c r="U1126">
        <f>VLOOKUP(CuentosContados[[#This Row],[Column1]],CuentosIndexados[],23,FALSE)</f>
        <v>0</v>
      </c>
      <c r="V1126">
        <f>VLOOKUP(CuentosContados[[#This Row],[Column1]],CuentosIndexados[],24,FALSE)</f>
        <v>0</v>
      </c>
      <c r="W1126">
        <f>VLOOKUP(CuentosContados[[#This Row],[Column1]],CuentosIndexados[],25,FALSE)</f>
        <v>0</v>
      </c>
      <c r="X1126">
        <f>VLOOKUP(CuentosContados[[#This Row],[Column1]],CuentosIndexados[],26,FALSE)</f>
        <v>0</v>
      </c>
      <c r="Y1126">
        <f>VLOOKUP(CuentosContados[[#This Row],[Column1]],CuentosIndexados[],27,FALSE)</f>
        <v>0</v>
      </c>
      <c r="Z1126">
        <f>VLOOKUP(CuentosContados[[#This Row],[Column1]],CuentosIndexados[],28,FALSE)</f>
        <v>0</v>
      </c>
      <c r="AA1126">
        <f>VLOOKUP(CuentosContados[[#This Row],[Column1]],CuentosIndexados[],29,FALSE)</f>
        <v>0</v>
      </c>
      <c r="AB1126">
        <f>VLOOKUP(CuentosContados[[#This Row],[Column1]],CuentosIndexados[],30,FALSE)</f>
        <v>0</v>
      </c>
      <c r="AC1126">
        <f>VLOOKUP(CuentosContados[[#This Row],[Column1]],CuentosIndexados[],31,FALSE)</f>
        <v>0</v>
      </c>
      <c r="AD1126">
        <f>VLOOKUP(CuentosContados[[#This Row],[Column1]],CuentosIndexados[],32,FALSE)</f>
        <v>0</v>
      </c>
      <c r="AE1126">
        <f>VLOOKUP(CuentosContados[[#This Row],[Column1]],CuentosIndexados[],33,FALSE)</f>
        <v>0</v>
      </c>
      <c r="AF1126">
        <f>VLOOKUP(CuentosContados[[#This Row],[Column1]],CuentosIndexados[],34,FALSE)</f>
        <v>0</v>
      </c>
      <c r="AG1126">
        <f>VLOOKUP(CuentosContados[[#This Row],[Column1]],CuentosIndexados[],35,FALSE)</f>
        <v>0</v>
      </c>
      <c r="AH1126">
        <f>VLOOKUP(CuentosContados[[#This Row],[Column1]],CuentosIndexados[],36,FALSE)</f>
        <v>0</v>
      </c>
      <c r="AI1126">
        <f>VLOOKUP(CuentosContados[[#This Row],[Column1]],CuentosIndexados[],37,FALSE)</f>
        <v>0</v>
      </c>
      <c r="AJ1126">
        <f>VLOOKUP(CuentosContados[[#This Row],[Column1]],CuentosIndexados[],38,FALSE)</f>
        <v>0</v>
      </c>
      <c r="AK1126">
        <f>VLOOKUP(CuentosContados[[#This Row],[Column1]],CuentosIndexados[],39,FALSE)</f>
        <v>0</v>
      </c>
    </row>
    <row r="1127" spans="1:37" x14ac:dyDescent="0.25">
      <c r="A1127" t="s">
        <v>3</v>
      </c>
      <c r="B1127">
        <f>VLOOKUP(CuentosContados[[#This Row],[Column1]],CuentosIndexados[],3,FALSE)</f>
        <v>0</v>
      </c>
      <c r="C1127">
        <f>VLOOKUP(CuentosContados[[#This Row],[Column1]],CuentosIndexados[],5,FALSE)</f>
        <v>0</v>
      </c>
      <c r="D1127">
        <f>VLOOKUP(CuentosContados[[#This Row],[Column1]],CuentosIndexados[],6,FALSE)</f>
        <v>0</v>
      </c>
      <c r="E1127">
        <f>VLOOKUP(CuentosContados[[#This Row],[Column1]],CuentosIndexados[],7,FALSE)</f>
        <v>0</v>
      </c>
      <c r="F1127">
        <f>VLOOKUP(CuentosContados[[#This Row],[Column1]],CuentosIndexados[],8,FALSE)</f>
        <v>0</v>
      </c>
      <c r="G1127">
        <f>VLOOKUP(CuentosContados[[#This Row],[Column1]],CuentosIndexados[],9,FALSE)</f>
        <v>0</v>
      </c>
      <c r="H1127">
        <f>VLOOKUP(CuentosContados[[#This Row],[Column1]],CuentosIndexados[],10,FALSE)</f>
        <v>0</v>
      </c>
      <c r="I1127">
        <f>VLOOKUP(CuentosContados[[#This Row],[Column1]],CuentosIndexados[],11,FALSE)</f>
        <v>0</v>
      </c>
      <c r="J1127" t="str">
        <f>VLOOKUP(CuentosContados[[#This Row],[Column1]],CuentosIndexados[],12,FALSE)</f>
        <v>trabajo</v>
      </c>
      <c r="K1127">
        <f>VLOOKUP(CuentosContados[[#This Row],[Column1]],CuentosIndexados[],13,FALSE)</f>
        <v>0</v>
      </c>
      <c r="L1127">
        <f>VLOOKUP(CuentosContados[[#This Row],[Column1]],CuentosIndexados[],14,FALSE)</f>
        <v>0</v>
      </c>
      <c r="M1127">
        <f>VLOOKUP(CuentosContados[[#This Row],[Column1]],CuentosIndexados[],15,FALSE)</f>
        <v>0</v>
      </c>
      <c r="N1127">
        <f>VLOOKUP(CuentosContados[[#This Row],[Column1]],CuentosIndexados[],16,FALSE)</f>
        <v>0</v>
      </c>
      <c r="O1127">
        <f>VLOOKUP(CuentosContados[[#This Row],[Column1]],CuentosIndexados[],17,FALSE)</f>
        <v>0</v>
      </c>
      <c r="P1127">
        <f>VLOOKUP(CuentosContados[[#This Row],[Column1]],CuentosIndexados[],18,FALSE)</f>
        <v>0</v>
      </c>
      <c r="Q1127">
        <f>VLOOKUP(CuentosContados[[#This Row],[Column1]],CuentosIndexados[],19,FALSE)</f>
        <v>0</v>
      </c>
      <c r="R1127">
        <f>VLOOKUP(CuentosContados[[#This Row],[Column1]],CuentosIndexados[],20,FALSE)</f>
        <v>0</v>
      </c>
      <c r="S1127">
        <f>VLOOKUP(CuentosContados[[#This Row],[Column1]],CuentosIndexados[],21,FALSE)</f>
        <v>0</v>
      </c>
      <c r="T1127">
        <f>VLOOKUP(CuentosContados[[#This Row],[Column1]],CuentosIndexados[],22,FALSE)</f>
        <v>0</v>
      </c>
      <c r="U1127">
        <f>VLOOKUP(CuentosContados[[#This Row],[Column1]],CuentosIndexados[],23,FALSE)</f>
        <v>0</v>
      </c>
      <c r="V1127">
        <f>VLOOKUP(CuentosContados[[#This Row],[Column1]],CuentosIndexados[],24,FALSE)</f>
        <v>0</v>
      </c>
      <c r="W1127">
        <f>VLOOKUP(CuentosContados[[#This Row],[Column1]],CuentosIndexados[],25,FALSE)</f>
        <v>0</v>
      </c>
      <c r="X1127">
        <f>VLOOKUP(CuentosContados[[#This Row],[Column1]],CuentosIndexados[],26,FALSE)</f>
        <v>0</v>
      </c>
      <c r="Y1127">
        <f>VLOOKUP(CuentosContados[[#This Row],[Column1]],CuentosIndexados[],27,FALSE)</f>
        <v>0</v>
      </c>
      <c r="Z1127">
        <f>VLOOKUP(CuentosContados[[#This Row],[Column1]],CuentosIndexados[],28,FALSE)</f>
        <v>0</v>
      </c>
      <c r="AA1127">
        <f>VLOOKUP(CuentosContados[[#This Row],[Column1]],CuentosIndexados[],29,FALSE)</f>
        <v>0</v>
      </c>
      <c r="AB1127">
        <f>VLOOKUP(CuentosContados[[#This Row],[Column1]],CuentosIndexados[],30,FALSE)</f>
        <v>0</v>
      </c>
      <c r="AC1127">
        <f>VLOOKUP(CuentosContados[[#This Row],[Column1]],CuentosIndexados[],31,FALSE)</f>
        <v>0</v>
      </c>
      <c r="AD1127">
        <f>VLOOKUP(CuentosContados[[#This Row],[Column1]],CuentosIndexados[],32,FALSE)</f>
        <v>0</v>
      </c>
      <c r="AE1127">
        <f>VLOOKUP(CuentosContados[[#This Row],[Column1]],CuentosIndexados[],33,FALSE)</f>
        <v>0</v>
      </c>
      <c r="AF1127">
        <f>VLOOKUP(CuentosContados[[#This Row],[Column1]],CuentosIndexados[],34,FALSE)</f>
        <v>0</v>
      </c>
      <c r="AG1127">
        <f>VLOOKUP(CuentosContados[[#This Row],[Column1]],CuentosIndexados[],35,FALSE)</f>
        <v>0</v>
      </c>
      <c r="AH1127">
        <f>VLOOKUP(CuentosContados[[#This Row],[Column1]],CuentosIndexados[],36,FALSE)</f>
        <v>0</v>
      </c>
      <c r="AI1127">
        <f>VLOOKUP(CuentosContados[[#This Row],[Column1]],CuentosIndexados[],37,FALSE)</f>
        <v>0</v>
      </c>
      <c r="AJ1127">
        <f>VLOOKUP(CuentosContados[[#This Row],[Column1]],CuentosIndexados[],38,FALSE)</f>
        <v>0</v>
      </c>
      <c r="AK1127">
        <f>VLOOKUP(CuentosContados[[#This Row],[Column1]],CuentosIndexados[],39,FALSE)</f>
        <v>0</v>
      </c>
    </row>
    <row r="1128" spans="1:37" x14ac:dyDescent="0.25">
      <c r="A1128" t="s">
        <v>3</v>
      </c>
      <c r="B1128">
        <f>VLOOKUP(CuentosContados[[#This Row],[Column1]],CuentosIndexados[],3,FALSE)</f>
        <v>0</v>
      </c>
      <c r="C1128">
        <f>VLOOKUP(CuentosContados[[#This Row],[Column1]],CuentosIndexados[],5,FALSE)</f>
        <v>0</v>
      </c>
      <c r="D1128">
        <f>VLOOKUP(CuentosContados[[#This Row],[Column1]],CuentosIndexados[],6,FALSE)</f>
        <v>0</v>
      </c>
      <c r="E1128">
        <f>VLOOKUP(CuentosContados[[#This Row],[Column1]],CuentosIndexados[],7,FALSE)</f>
        <v>0</v>
      </c>
      <c r="F1128">
        <f>VLOOKUP(CuentosContados[[#This Row],[Column1]],CuentosIndexados[],8,FALSE)</f>
        <v>0</v>
      </c>
      <c r="G1128">
        <f>VLOOKUP(CuentosContados[[#This Row],[Column1]],CuentosIndexados[],9,FALSE)</f>
        <v>0</v>
      </c>
      <c r="H1128">
        <f>VLOOKUP(CuentosContados[[#This Row],[Column1]],CuentosIndexados[],10,FALSE)</f>
        <v>0</v>
      </c>
      <c r="I1128">
        <f>VLOOKUP(CuentosContados[[#This Row],[Column1]],CuentosIndexados[],11,FALSE)</f>
        <v>0</v>
      </c>
      <c r="J1128" t="str">
        <f>VLOOKUP(CuentosContados[[#This Row],[Column1]],CuentosIndexados[],12,FALSE)</f>
        <v>trabajo</v>
      </c>
      <c r="K1128">
        <f>VLOOKUP(CuentosContados[[#This Row],[Column1]],CuentosIndexados[],13,FALSE)</f>
        <v>0</v>
      </c>
      <c r="L1128">
        <f>VLOOKUP(CuentosContados[[#This Row],[Column1]],CuentosIndexados[],14,FALSE)</f>
        <v>0</v>
      </c>
      <c r="M1128">
        <f>VLOOKUP(CuentosContados[[#This Row],[Column1]],CuentosIndexados[],15,FALSE)</f>
        <v>0</v>
      </c>
      <c r="N1128">
        <f>VLOOKUP(CuentosContados[[#This Row],[Column1]],CuentosIndexados[],16,FALSE)</f>
        <v>0</v>
      </c>
      <c r="O1128">
        <f>VLOOKUP(CuentosContados[[#This Row],[Column1]],CuentosIndexados[],17,FALSE)</f>
        <v>0</v>
      </c>
      <c r="P1128">
        <f>VLOOKUP(CuentosContados[[#This Row],[Column1]],CuentosIndexados[],18,FALSE)</f>
        <v>0</v>
      </c>
      <c r="Q1128">
        <f>VLOOKUP(CuentosContados[[#This Row],[Column1]],CuentosIndexados[],19,FALSE)</f>
        <v>0</v>
      </c>
      <c r="R1128">
        <f>VLOOKUP(CuentosContados[[#This Row],[Column1]],CuentosIndexados[],20,FALSE)</f>
        <v>0</v>
      </c>
      <c r="S1128">
        <f>VLOOKUP(CuentosContados[[#This Row],[Column1]],CuentosIndexados[],21,FALSE)</f>
        <v>0</v>
      </c>
      <c r="T1128">
        <f>VLOOKUP(CuentosContados[[#This Row],[Column1]],CuentosIndexados[],22,FALSE)</f>
        <v>0</v>
      </c>
      <c r="U1128">
        <f>VLOOKUP(CuentosContados[[#This Row],[Column1]],CuentosIndexados[],23,FALSE)</f>
        <v>0</v>
      </c>
      <c r="V1128">
        <f>VLOOKUP(CuentosContados[[#This Row],[Column1]],CuentosIndexados[],24,FALSE)</f>
        <v>0</v>
      </c>
      <c r="W1128">
        <f>VLOOKUP(CuentosContados[[#This Row],[Column1]],CuentosIndexados[],25,FALSE)</f>
        <v>0</v>
      </c>
      <c r="X1128">
        <f>VLOOKUP(CuentosContados[[#This Row],[Column1]],CuentosIndexados[],26,FALSE)</f>
        <v>0</v>
      </c>
      <c r="Y1128">
        <f>VLOOKUP(CuentosContados[[#This Row],[Column1]],CuentosIndexados[],27,FALSE)</f>
        <v>0</v>
      </c>
      <c r="Z1128">
        <f>VLOOKUP(CuentosContados[[#This Row],[Column1]],CuentosIndexados[],28,FALSE)</f>
        <v>0</v>
      </c>
      <c r="AA1128">
        <f>VLOOKUP(CuentosContados[[#This Row],[Column1]],CuentosIndexados[],29,FALSE)</f>
        <v>0</v>
      </c>
      <c r="AB1128">
        <f>VLOOKUP(CuentosContados[[#This Row],[Column1]],CuentosIndexados[],30,FALSE)</f>
        <v>0</v>
      </c>
      <c r="AC1128">
        <f>VLOOKUP(CuentosContados[[#This Row],[Column1]],CuentosIndexados[],31,FALSE)</f>
        <v>0</v>
      </c>
      <c r="AD1128">
        <f>VLOOKUP(CuentosContados[[#This Row],[Column1]],CuentosIndexados[],32,FALSE)</f>
        <v>0</v>
      </c>
      <c r="AE1128">
        <f>VLOOKUP(CuentosContados[[#This Row],[Column1]],CuentosIndexados[],33,FALSE)</f>
        <v>0</v>
      </c>
      <c r="AF1128">
        <f>VLOOKUP(CuentosContados[[#This Row],[Column1]],CuentosIndexados[],34,FALSE)</f>
        <v>0</v>
      </c>
      <c r="AG1128">
        <f>VLOOKUP(CuentosContados[[#This Row],[Column1]],CuentosIndexados[],35,FALSE)</f>
        <v>0</v>
      </c>
      <c r="AH1128">
        <f>VLOOKUP(CuentosContados[[#This Row],[Column1]],CuentosIndexados[],36,FALSE)</f>
        <v>0</v>
      </c>
      <c r="AI1128">
        <f>VLOOKUP(CuentosContados[[#This Row],[Column1]],CuentosIndexados[],37,FALSE)</f>
        <v>0</v>
      </c>
      <c r="AJ1128">
        <f>VLOOKUP(CuentosContados[[#This Row],[Column1]],CuentosIndexados[],38,FALSE)</f>
        <v>0</v>
      </c>
      <c r="AK1128">
        <f>VLOOKUP(CuentosContados[[#This Row],[Column1]],CuentosIndexados[],39,FALSE)</f>
        <v>0</v>
      </c>
    </row>
    <row r="1129" spans="1:37" x14ac:dyDescent="0.25">
      <c r="A1129" t="s">
        <v>3</v>
      </c>
      <c r="B1129">
        <f>VLOOKUP(CuentosContados[[#This Row],[Column1]],CuentosIndexados[],3,FALSE)</f>
        <v>0</v>
      </c>
      <c r="C1129">
        <f>VLOOKUP(CuentosContados[[#This Row],[Column1]],CuentosIndexados[],5,FALSE)</f>
        <v>0</v>
      </c>
      <c r="D1129">
        <f>VLOOKUP(CuentosContados[[#This Row],[Column1]],CuentosIndexados[],6,FALSE)</f>
        <v>0</v>
      </c>
      <c r="E1129">
        <f>VLOOKUP(CuentosContados[[#This Row],[Column1]],CuentosIndexados[],7,FALSE)</f>
        <v>0</v>
      </c>
      <c r="F1129">
        <f>VLOOKUP(CuentosContados[[#This Row],[Column1]],CuentosIndexados[],8,FALSE)</f>
        <v>0</v>
      </c>
      <c r="G1129">
        <f>VLOOKUP(CuentosContados[[#This Row],[Column1]],CuentosIndexados[],9,FALSE)</f>
        <v>0</v>
      </c>
      <c r="H1129">
        <f>VLOOKUP(CuentosContados[[#This Row],[Column1]],CuentosIndexados[],10,FALSE)</f>
        <v>0</v>
      </c>
      <c r="I1129">
        <f>VLOOKUP(CuentosContados[[#This Row],[Column1]],CuentosIndexados[],11,FALSE)</f>
        <v>0</v>
      </c>
      <c r="J1129" t="str">
        <f>VLOOKUP(CuentosContados[[#This Row],[Column1]],CuentosIndexados[],12,FALSE)</f>
        <v>trabajo</v>
      </c>
      <c r="K1129">
        <f>VLOOKUP(CuentosContados[[#This Row],[Column1]],CuentosIndexados[],13,FALSE)</f>
        <v>0</v>
      </c>
      <c r="L1129">
        <f>VLOOKUP(CuentosContados[[#This Row],[Column1]],CuentosIndexados[],14,FALSE)</f>
        <v>0</v>
      </c>
      <c r="M1129">
        <f>VLOOKUP(CuentosContados[[#This Row],[Column1]],CuentosIndexados[],15,FALSE)</f>
        <v>0</v>
      </c>
      <c r="N1129">
        <f>VLOOKUP(CuentosContados[[#This Row],[Column1]],CuentosIndexados[],16,FALSE)</f>
        <v>0</v>
      </c>
      <c r="O1129">
        <f>VLOOKUP(CuentosContados[[#This Row],[Column1]],CuentosIndexados[],17,FALSE)</f>
        <v>0</v>
      </c>
      <c r="P1129">
        <f>VLOOKUP(CuentosContados[[#This Row],[Column1]],CuentosIndexados[],18,FALSE)</f>
        <v>0</v>
      </c>
      <c r="Q1129">
        <f>VLOOKUP(CuentosContados[[#This Row],[Column1]],CuentosIndexados[],19,FALSE)</f>
        <v>0</v>
      </c>
      <c r="R1129">
        <f>VLOOKUP(CuentosContados[[#This Row],[Column1]],CuentosIndexados[],20,FALSE)</f>
        <v>0</v>
      </c>
      <c r="S1129">
        <f>VLOOKUP(CuentosContados[[#This Row],[Column1]],CuentosIndexados[],21,FALSE)</f>
        <v>0</v>
      </c>
      <c r="T1129">
        <f>VLOOKUP(CuentosContados[[#This Row],[Column1]],CuentosIndexados[],22,FALSE)</f>
        <v>0</v>
      </c>
      <c r="U1129">
        <f>VLOOKUP(CuentosContados[[#This Row],[Column1]],CuentosIndexados[],23,FALSE)</f>
        <v>0</v>
      </c>
      <c r="V1129">
        <f>VLOOKUP(CuentosContados[[#This Row],[Column1]],CuentosIndexados[],24,FALSE)</f>
        <v>0</v>
      </c>
      <c r="W1129">
        <f>VLOOKUP(CuentosContados[[#This Row],[Column1]],CuentosIndexados[],25,FALSE)</f>
        <v>0</v>
      </c>
      <c r="X1129">
        <f>VLOOKUP(CuentosContados[[#This Row],[Column1]],CuentosIndexados[],26,FALSE)</f>
        <v>0</v>
      </c>
      <c r="Y1129">
        <f>VLOOKUP(CuentosContados[[#This Row],[Column1]],CuentosIndexados[],27,FALSE)</f>
        <v>0</v>
      </c>
      <c r="Z1129">
        <f>VLOOKUP(CuentosContados[[#This Row],[Column1]],CuentosIndexados[],28,FALSE)</f>
        <v>0</v>
      </c>
      <c r="AA1129">
        <f>VLOOKUP(CuentosContados[[#This Row],[Column1]],CuentosIndexados[],29,FALSE)</f>
        <v>0</v>
      </c>
      <c r="AB1129">
        <f>VLOOKUP(CuentosContados[[#This Row],[Column1]],CuentosIndexados[],30,FALSE)</f>
        <v>0</v>
      </c>
      <c r="AC1129">
        <f>VLOOKUP(CuentosContados[[#This Row],[Column1]],CuentosIndexados[],31,FALSE)</f>
        <v>0</v>
      </c>
      <c r="AD1129">
        <f>VLOOKUP(CuentosContados[[#This Row],[Column1]],CuentosIndexados[],32,FALSE)</f>
        <v>0</v>
      </c>
      <c r="AE1129">
        <f>VLOOKUP(CuentosContados[[#This Row],[Column1]],CuentosIndexados[],33,FALSE)</f>
        <v>0</v>
      </c>
      <c r="AF1129">
        <f>VLOOKUP(CuentosContados[[#This Row],[Column1]],CuentosIndexados[],34,FALSE)</f>
        <v>0</v>
      </c>
      <c r="AG1129">
        <f>VLOOKUP(CuentosContados[[#This Row],[Column1]],CuentosIndexados[],35,FALSE)</f>
        <v>0</v>
      </c>
      <c r="AH1129">
        <f>VLOOKUP(CuentosContados[[#This Row],[Column1]],CuentosIndexados[],36,FALSE)</f>
        <v>0</v>
      </c>
      <c r="AI1129">
        <f>VLOOKUP(CuentosContados[[#This Row],[Column1]],CuentosIndexados[],37,FALSE)</f>
        <v>0</v>
      </c>
      <c r="AJ1129">
        <f>VLOOKUP(CuentosContados[[#This Row],[Column1]],CuentosIndexados[],38,FALSE)</f>
        <v>0</v>
      </c>
      <c r="AK1129">
        <f>VLOOKUP(CuentosContados[[#This Row],[Column1]],CuentosIndexados[],39,FALSE)</f>
        <v>0</v>
      </c>
    </row>
    <row r="1130" spans="1:37" x14ac:dyDescent="0.25">
      <c r="A1130" t="s">
        <v>3</v>
      </c>
      <c r="B1130">
        <f>VLOOKUP(CuentosContados[[#This Row],[Column1]],CuentosIndexados[],3,FALSE)</f>
        <v>0</v>
      </c>
      <c r="C1130">
        <f>VLOOKUP(CuentosContados[[#This Row],[Column1]],CuentosIndexados[],5,FALSE)</f>
        <v>0</v>
      </c>
      <c r="D1130">
        <f>VLOOKUP(CuentosContados[[#This Row],[Column1]],CuentosIndexados[],6,FALSE)</f>
        <v>0</v>
      </c>
      <c r="E1130">
        <f>VLOOKUP(CuentosContados[[#This Row],[Column1]],CuentosIndexados[],7,FALSE)</f>
        <v>0</v>
      </c>
      <c r="F1130">
        <f>VLOOKUP(CuentosContados[[#This Row],[Column1]],CuentosIndexados[],8,FALSE)</f>
        <v>0</v>
      </c>
      <c r="G1130">
        <f>VLOOKUP(CuentosContados[[#This Row],[Column1]],CuentosIndexados[],9,FALSE)</f>
        <v>0</v>
      </c>
      <c r="H1130">
        <f>VLOOKUP(CuentosContados[[#This Row],[Column1]],CuentosIndexados[],10,FALSE)</f>
        <v>0</v>
      </c>
      <c r="I1130">
        <f>VLOOKUP(CuentosContados[[#This Row],[Column1]],CuentosIndexados[],11,FALSE)</f>
        <v>0</v>
      </c>
      <c r="J1130" t="str">
        <f>VLOOKUP(CuentosContados[[#This Row],[Column1]],CuentosIndexados[],12,FALSE)</f>
        <v>trabajo</v>
      </c>
      <c r="K1130">
        <f>VLOOKUP(CuentosContados[[#This Row],[Column1]],CuentosIndexados[],13,FALSE)</f>
        <v>0</v>
      </c>
      <c r="L1130">
        <f>VLOOKUP(CuentosContados[[#This Row],[Column1]],CuentosIndexados[],14,FALSE)</f>
        <v>0</v>
      </c>
      <c r="M1130">
        <f>VLOOKUP(CuentosContados[[#This Row],[Column1]],CuentosIndexados[],15,FALSE)</f>
        <v>0</v>
      </c>
      <c r="N1130">
        <f>VLOOKUP(CuentosContados[[#This Row],[Column1]],CuentosIndexados[],16,FALSE)</f>
        <v>0</v>
      </c>
      <c r="O1130">
        <f>VLOOKUP(CuentosContados[[#This Row],[Column1]],CuentosIndexados[],17,FALSE)</f>
        <v>0</v>
      </c>
      <c r="P1130">
        <f>VLOOKUP(CuentosContados[[#This Row],[Column1]],CuentosIndexados[],18,FALSE)</f>
        <v>0</v>
      </c>
      <c r="Q1130">
        <f>VLOOKUP(CuentosContados[[#This Row],[Column1]],CuentosIndexados[],19,FALSE)</f>
        <v>0</v>
      </c>
      <c r="R1130">
        <f>VLOOKUP(CuentosContados[[#This Row],[Column1]],CuentosIndexados[],20,FALSE)</f>
        <v>0</v>
      </c>
      <c r="S1130">
        <f>VLOOKUP(CuentosContados[[#This Row],[Column1]],CuentosIndexados[],21,FALSE)</f>
        <v>0</v>
      </c>
      <c r="T1130">
        <f>VLOOKUP(CuentosContados[[#This Row],[Column1]],CuentosIndexados[],22,FALSE)</f>
        <v>0</v>
      </c>
      <c r="U1130">
        <f>VLOOKUP(CuentosContados[[#This Row],[Column1]],CuentosIndexados[],23,FALSE)</f>
        <v>0</v>
      </c>
      <c r="V1130">
        <f>VLOOKUP(CuentosContados[[#This Row],[Column1]],CuentosIndexados[],24,FALSE)</f>
        <v>0</v>
      </c>
      <c r="W1130">
        <f>VLOOKUP(CuentosContados[[#This Row],[Column1]],CuentosIndexados[],25,FALSE)</f>
        <v>0</v>
      </c>
      <c r="X1130">
        <f>VLOOKUP(CuentosContados[[#This Row],[Column1]],CuentosIndexados[],26,FALSE)</f>
        <v>0</v>
      </c>
      <c r="Y1130">
        <f>VLOOKUP(CuentosContados[[#This Row],[Column1]],CuentosIndexados[],27,FALSE)</f>
        <v>0</v>
      </c>
      <c r="Z1130">
        <f>VLOOKUP(CuentosContados[[#This Row],[Column1]],CuentosIndexados[],28,FALSE)</f>
        <v>0</v>
      </c>
      <c r="AA1130">
        <f>VLOOKUP(CuentosContados[[#This Row],[Column1]],CuentosIndexados[],29,FALSE)</f>
        <v>0</v>
      </c>
      <c r="AB1130">
        <f>VLOOKUP(CuentosContados[[#This Row],[Column1]],CuentosIndexados[],30,FALSE)</f>
        <v>0</v>
      </c>
      <c r="AC1130">
        <f>VLOOKUP(CuentosContados[[#This Row],[Column1]],CuentosIndexados[],31,FALSE)</f>
        <v>0</v>
      </c>
      <c r="AD1130">
        <f>VLOOKUP(CuentosContados[[#This Row],[Column1]],CuentosIndexados[],32,FALSE)</f>
        <v>0</v>
      </c>
      <c r="AE1130">
        <f>VLOOKUP(CuentosContados[[#This Row],[Column1]],CuentosIndexados[],33,FALSE)</f>
        <v>0</v>
      </c>
      <c r="AF1130">
        <f>VLOOKUP(CuentosContados[[#This Row],[Column1]],CuentosIndexados[],34,FALSE)</f>
        <v>0</v>
      </c>
      <c r="AG1130">
        <f>VLOOKUP(CuentosContados[[#This Row],[Column1]],CuentosIndexados[],35,FALSE)</f>
        <v>0</v>
      </c>
      <c r="AH1130">
        <f>VLOOKUP(CuentosContados[[#This Row],[Column1]],CuentosIndexados[],36,FALSE)</f>
        <v>0</v>
      </c>
      <c r="AI1130">
        <f>VLOOKUP(CuentosContados[[#This Row],[Column1]],CuentosIndexados[],37,FALSE)</f>
        <v>0</v>
      </c>
      <c r="AJ1130">
        <f>VLOOKUP(CuentosContados[[#This Row],[Column1]],CuentosIndexados[],38,FALSE)</f>
        <v>0</v>
      </c>
      <c r="AK1130">
        <f>VLOOKUP(CuentosContados[[#This Row],[Column1]],CuentosIndexados[],39,FALSE)</f>
        <v>0</v>
      </c>
    </row>
    <row r="1131" spans="1:37" x14ac:dyDescent="0.25">
      <c r="A1131" t="s">
        <v>3</v>
      </c>
      <c r="B1131">
        <f>VLOOKUP(CuentosContados[[#This Row],[Column1]],CuentosIndexados[],3,FALSE)</f>
        <v>0</v>
      </c>
      <c r="C1131">
        <f>VLOOKUP(CuentosContados[[#This Row],[Column1]],CuentosIndexados[],5,FALSE)</f>
        <v>0</v>
      </c>
      <c r="D1131">
        <f>VLOOKUP(CuentosContados[[#This Row],[Column1]],CuentosIndexados[],6,FALSE)</f>
        <v>0</v>
      </c>
      <c r="E1131">
        <f>VLOOKUP(CuentosContados[[#This Row],[Column1]],CuentosIndexados[],7,FALSE)</f>
        <v>0</v>
      </c>
      <c r="F1131">
        <f>VLOOKUP(CuentosContados[[#This Row],[Column1]],CuentosIndexados[],8,FALSE)</f>
        <v>0</v>
      </c>
      <c r="G1131">
        <f>VLOOKUP(CuentosContados[[#This Row],[Column1]],CuentosIndexados[],9,FALSE)</f>
        <v>0</v>
      </c>
      <c r="H1131">
        <f>VLOOKUP(CuentosContados[[#This Row],[Column1]],CuentosIndexados[],10,FALSE)</f>
        <v>0</v>
      </c>
      <c r="I1131">
        <f>VLOOKUP(CuentosContados[[#This Row],[Column1]],CuentosIndexados[],11,FALSE)</f>
        <v>0</v>
      </c>
      <c r="J1131" t="str">
        <f>VLOOKUP(CuentosContados[[#This Row],[Column1]],CuentosIndexados[],12,FALSE)</f>
        <v>trabajo</v>
      </c>
      <c r="K1131">
        <f>VLOOKUP(CuentosContados[[#This Row],[Column1]],CuentosIndexados[],13,FALSE)</f>
        <v>0</v>
      </c>
      <c r="L1131">
        <f>VLOOKUP(CuentosContados[[#This Row],[Column1]],CuentosIndexados[],14,FALSE)</f>
        <v>0</v>
      </c>
      <c r="M1131">
        <f>VLOOKUP(CuentosContados[[#This Row],[Column1]],CuentosIndexados[],15,FALSE)</f>
        <v>0</v>
      </c>
      <c r="N1131">
        <f>VLOOKUP(CuentosContados[[#This Row],[Column1]],CuentosIndexados[],16,FALSE)</f>
        <v>0</v>
      </c>
      <c r="O1131">
        <f>VLOOKUP(CuentosContados[[#This Row],[Column1]],CuentosIndexados[],17,FALSE)</f>
        <v>0</v>
      </c>
      <c r="P1131">
        <f>VLOOKUP(CuentosContados[[#This Row],[Column1]],CuentosIndexados[],18,FALSE)</f>
        <v>0</v>
      </c>
      <c r="Q1131">
        <f>VLOOKUP(CuentosContados[[#This Row],[Column1]],CuentosIndexados[],19,FALSE)</f>
        <v>0</v>
      </c>
      <c r="R1131">
        <f>VLOOKUP(CuentosContados[[#This Row],[Column1]],CuentosIndexados[],20,FALSE)</f>
        <v>0</v>
      </c>
      <c r="S1131">
        <f>VLOOKUP(CuentosContados[[#This Row],[Column1]],CuentosIndexados[],21,FALSE)</f>
        <v>0</v>
      </c>
      <c r="T1131">
        <f>VLOOKUP(CuentosContados[[#This Row],[Column1]],CuentosIndexados[],22,FALSE)</f>
        <v>0</v>
      </c>
      <c r="U1131">
        <f>VLOOKUP(CuentosContados[[#This Row],[Column1]],CuentosIndexados[],23,FALSE)</f>
        <v>0</v>
      </c>
      <c r="V1131">
        <f>VLOOKUP(CuentosContados[[#This Row],[Column1]],CuentosIndexados[],24,FALSE)</f>
        <v>0</v>
      </c>
      <c r="W1131">
        <f>VLOOKUP(CuentosContados[[#This Row],[Column1]],CuentosIndexados[],25,FALSE)</f>
        <v>0</v>
      </c>
      <c r="X1131">
        <f>VLOOKUP(CuentosContados[[#This Row],[Column1]],CuentosIndexados[],26,FALSE)</f>
        <v>0</v>
      </c>
      <c r="Y1131">
        <f>VLOOKUP(CuentosContados[[#This Row],[Column1]],CuentosIndexados[],27,FALSE)</f>
        <v>0</v>
      </c>
      <c r="Z1131">
        <f>VLOOKUP(CuentosContados[[#This Row],[Column1]],CuentosIndexados[],28,FALSE)</f>
        <v>0</v>
      </c>
      <c r="AA1131">
        <f>VLOOKUP(CuentosContados[[#This Row],[Column1]],CuentosIndexados[],29,FALSE)</f>
        <v>0</v>
      </c>
      <c r="AB1131">
        <f>VLOOKUP(CuentosContados[[#This Row],[Column1]],CuentosIndexados[],30,FALSE)</f>
        <v>0</v>
      </c>
      <c r="AC1131">
        <f>VLOOKUP(CuentosContados[[#This Row],[Column1]],CuentosIndexados[],31,FALSE)</f>
        <v>0</v>
      </c>
      <c r="AD1131">
        <f>VLOOKUP(CuentosContados[[#This Row],[Column1]],CuentosIndexados[],32,FALSE)</f>
        <v>0</v>
      </c>
      <c r="AE1131">
        <f>VLOOKUP(CuentosContados[[#This Row],[Column1]],CuentosIndexados[],33,FALSE)</f>
        <v>0</v>
      </c>
      <c r="AF1131">
        <f>VLOOKUP(CuentosContados[[#This Row],[Column1]],CuentosIndexados[],34,FALSE)</f>
        <v>0</v>
      </c>
      <c r="AG1131">
        <f>VLOOKUP(CuentosContados[[#This Row],[Column1]],CuentosIndexados[],35,FALSE)</f>
        <v>0</v>
      </c>
      <c r="AH1131">
        <f>VLOOKUP(CuentosContados[[#This Row],[Column1]],CuentosIndexados[],36,FALSE)</f>
        <v>0</v>
      </c>
      <c r="AI1131">
        <f>VLOOKUP(CuentosContados[[#This Row],[Column1]],CuentosIndexados[],37,FALSE)</f>
        <v>0</v>
      </c>
      <c r="AJ1131">
        <f>VLOOKUP(CuentosContados[[#This Row],[Column1]],CuentosIndexados[],38,FALSE)</f>
        <v>0</v>
      </c>
      <c r="AK1131">
        <f>VLOOKUP(CuentosContados[[#This Row],[Column1]],CuentosIndexados[],39,FALSE)</f>
        <v>0</v>
      </c>
    </row>
    <row r="1132" spans="1:37" x14ac:dyDescent="0.25">
      <c r="A1132" t="s">
        <v>3</v>
      </c>
      <c r="B1132">
        <f>VLOOKUP(CuentosContados[[#This Row],[Column1]],CuentosIndexados[],3,FALSE)</f>
        <v>0</v>
      </c>
      <c r="C1132">
        <f>VLOOKUP(CuentosContados[[#This Row],[Column1]],CuentosIndexados[],5,FALSE)</f>
        <v>0</v>
      </c>
      <c r="D1132">
        <f>VLOOKUP(CuentosContados[[#This Row],[Column1]],CuentosIndexados[],6,FALSE)</f>
        <v>0</v>
      </c>
      <c r="E1132">
        <f>VLOOKUP(CuentosContados[[#This Row],[Column1]],CuentosIndexados[],7,FALSE)</f>
        <v>0</v>
      </c>
      <c r="F1132">
        <f>VLOOKUP(CuentosContados[[#This Row],[Column1]],CuentosIndexados[],8,FALSE)</f>
        <v>0</v>
      </c>
      <c r="G1132">
        <f>VLOOKUP(CuentosContados[[#This Row],[Column1]],CuentosIndexados[],9,FALSE)</f>
        <v>0</v>
      </c>
      <c r="H1132">
        <f>VLOOKUP(CuentosContados[[#This Row],[Column1]],CuentosIndexados[],10,FALSE)</f>
        <v>0</v>
      </c>
      <c r="I1132">
        <f>VLOOKUP(CuentosContados[[#This Row],[Column1]],CuentosIndexados[],11,FALSE)</f>
        <v>0</v>
      </c>
      <c r="J1132" t="str">
        <f>VLOOKUP(CuentosContados[[#This Row],[Column1]],CuentosIndexados[],12,FALSE)</f>
        <v>trabajo</v>
      </c>
      <c r="K1132">
        <f>VLOOKUP(CuentosContados[[#This Row],[Column1]],CuentosIndexados[],13,FALSE)</f>
        <v>0</v>
      </c>
      <c r="L1132">
        <f>VLOOKUP(CuentosContados[[#This Row],[Column1]],CuentosIndexados[],14,FALSE)</f>
        <v>0</v>
      </c>
      <c r="M1132">
        <f>VLOOKUP(CuentosContados[[#This Row],[Column1]],CuentosIndexados[],15,FALSE)</f>
        <v>0</v>
      </c>
      <c r="N1132">
        <f>VLOOKUP(CuentosContados[[#This Row],[Column1]],CuentosIndexados[],16,FALSE)</f>
        <v>0</v>
      </c>
      <c r="O1132">
        <f>VLOOKUP(CuentosContados[[#This Row],[Column1]],CuentosIndexados[],17,FALSE)</f>
        <v>0</v>
      </c>
      <c r="P1132">
        <f>VLOOKUP(CuentosContados[[#This Row],[Column1]],CuentosIndexados[],18,FALSE)</f>
        <v>0</v>
      </c>
      <c r="Q1132">
        <f>VLOOKUP(CuentosContados[[#This Row],[Column1]],CuentosIndexados[],19,FALSE)</f>
        <v>0</v>
      </c>
      <c r="R1132">
        <f>VLOOKUP(CuentosContados[[#This Row],[Column1]],CuentosIndexados[],20,FALSE)</f>
        <v>0</v>
      </c>
      <c r="S1132">
        <f>VLOOKUP(CuentosContados[[#This Row],[Column1]],CuentosIndexados[],21,FALSE)</f>
        <v>0</v>
      </c>
      <c r="T1132">
        <f>VLOOKUP(CuentosContados[[#This Row],[Column1]],CuentosIndexados[],22,FALSE)</f>
        <v>0</v>
      </c>
      <c r="U1132">
        <f>VLOOKUP(CuentosContados[[#This Row],[Column1]],CuentosIndexados[],23,FALSE)</f>
        <v>0</v>
      </c>
      <c r="V1132">
        <f>VLOOKUP(CuentosContados[[#This Row],[Column1]],CuentosIndexados[],24,FALSE)</f>
        <v>0</v>
      </c>
      <c r="W1132">
        <f>VLOOKUP(CuentosContados[[#This Row],[Column1]],CuentosIndexados[],25,FALSE)</f>
        <v>0</v>
      </c>
      <c r="X1132">
        <f>VLOOKUP(CuentosContados[[#This Row],[Column1]],CuentosIndexados[],26,FALSE)</f>
        <v>0</v>
      </c>
      <c r="Y1132">
        <f>VLOOKUP(CuentosContados[[#This Row],[Column1]],CuentosIndexados[],27,FALSE)</f>
        <v>0</v>
      </c>
      <c r="Z1132">
        <f>VLOOKUP(CuentosContados[[#This Row],[Column1]],CuentosIndexados[],28,FALSE)</f>
        <v>0</v>
      </c>
      <c r="AA1132">
        <f>VLOOKUP(CuentosContados[[#This Row],[Column1]],CuentosIndexados[],29,FALSE)</f>
        <v>0</v>
      </c>
      <c r="AB1132">
        <f>VLOOKUP(CuentosContados[[#This Row],[Column1]],CuentosIndexados[],30,FALSE)</f>
        <v>0</v>
      </c>
      <c r="AC1132">
        <f>VLOOKUP(CuentosContados[[#This Row],[Column1]],CuentosIndexados[],31,FALSE)</f>
        <v>0</v>
      </c>
      <c r="AD1132">
        <f>VLOOKUP(CuentosContados[[#This Row],[Column1]],CuentosIndexados[],32,FALSE)</f>
        <v>0</v>
      </c>
      <c r="AE1132">
        <f>VLOOKUP(CuentosContados[[#This Row],[Column1]],CuentosIndexados[],33,FALSE)</f>
        <v>0</v>
      </c>
      <c r="AF1132">
        <f>VLOOKUP(CuentosContados[[#This Row],[Column1]],CuentosIndexados[],34,FALSE)</f>
        <v>0</v>
      </c>
      <c r="AG1132">
        <f>VLOOKUP(CuentosContados[[#This Row],[Column1]],CuentosIndexados[],35,FALSE)</f>
        <v>0</v>
      </c>
      <c r="AH1132">
        <f>VLOOKUP(CuentosContados[[#This Row],[Column1]],CuentosIndexados[],36,FALSE)</f>
        <v>0</v>
      </c>
      <c r="AI1132">
        <f>VLOOKUP(CuentosContados[[#This Row],[Column1]],CuentosIndexados[],37,FALSE)</f>
        <v>0</v>
      </c>
      <c r="AJ1132">
        <f>VLOOKUP(CuentosContados[[#This Row],[Column1]],CuentosIndexados[],38,FALSE)</f>
        <v>0</v>
      </c>
      <c r="AK1132">
        <f>VLOOKUP(CuentosContados[[#This Row],[Column1]],CuentosIndexados[],39,FALSE)</f>
        <v>0</v>
      </c>
    </row>
    <row r="1133" spans="1:37" x14ac:dyDescent="0.25">
      <c r="A1133" t="s">
        <v>3</v>
      </c>
      <c r="B1133">
        <f>VLOOKUP(CuentosContados[[#This Row],[Column1]],CuentosIndexados[],3,FALSE)</f>
        <v>0</v>
      </c>
      <c r="C1133">
        <f>VLOOKUP(CuentosContados[[#This Row],[Column1]],CuentosIndexados[],5,FALSE)</f>
        <v>0</v>
      </c>
      <c r="D1133">
        <f>VLOOKUP(CuentosContados[[#This Row],[Column1]],CuentosIndexados[],6,FALSE)</f>
        <v>0</v>
      </c>
      <c r="E1133">
        <f>VLOOKUP(CuentosContados[[#This Row],[Column1]],CuentosIndexados[],7,FALSE)</f>
        <v>0</v>
      </c>
      <c r="F1133">
        <f>VLOOKUP(CuentosContados[[#This Row],[Column1]],CuentosIndexados[],8,FALSE)</f>
        <v>0</v>
      </c>
      <c r="G1133">
        <f>VLOOKUP(CuentosContados[[#This Row],[Column1]],CuentosIndexados[],9,FALSE)</f>
        <v>0</v>
      </c>
      <c r="H1133">
        <f>VLOOKUP(CuentosContados[[#This Row],[Column1]],CuentosIndexados[],10,FALSE)</f>
        <v>0</v>
      </c>
      <c r="I1133">
        <f>VLOOKUP(CuentosContados[[#This Row],[Column1]],CuentosIndexados[],11,FALSE)</f>
        <v>0</v>
      </c>
      <c r="J1133" t="str">
        <f>VLOOKUP(CuentosContados[[#This Row],[Column1]],CuentosIndexados[],12,FALSE)</f>
        <v>trabajo</v>
      </c>
      <c r="K1133">
        <f>VLOOKUP(CuentosContados[[#This Row],[Column1]],CuentosIndexados[],13,FALSE)</f>
        <v>0</v>
      </c>
      <c r="L1133">
        <f>VLOOKUP(CuentosContados[[#This Row],[Column1]],CuentosIndexados[],14,FALSE)</f>
        <v>0</v>
      </c>
      <c r="M1133">
        <f>VLOOKUP(CuentosContados[[#This Row],[Column1]],CuentosIndexados[],15,FALSE)</f>
        <v>0</v>
      </c>
      <c r="N1133">
        <f>VLOOKUP(CuentosContados[[#This Row],[Column1]],CuentosIndexados[],16,FALSE)</f>
        <v>0</v>
      </c>
      <c r="O1133">
        <f>VLOOKUP(CuentosContados[[#This Row],[Column1]],CuentosIndexados[],17,FALSE)</f>
        <v>0</v>
      </c>
      <c r="P1133">
        <f>VLOOKUP(CuentosContados[[#This Row],[Column1]],CuentosIndexados[],18,FALSE)</f>
        <v>0</v>
      </c>
      <c r="Q1133">
        <f>VLOOKUP(CuentosContados[[#This Row],[Column1]],CuentosIndexados[],19,FALSE)</f>
        <v>0</v>
      </c>
      <c r="R1133">
        <f>VLOOKUP(CuentosContados[[#This Row],[Column1]],CuentosIndexados[],20,FALSE)</f>
        <v>0</v>
      </c>
      <c r="S1133">
        <f>VLOOKUP(CuentosContados[[#This Row],[Column1]],CuentosIndexados[],21,FALSE)</f>
        <v>0</v>
      </c>
      <c r="T1133">
        <f>VLOOKUP(CuentosContados[[#This Row],[Column1]],CuentosIndexados[],22,FALSE)</f>
        <v>0</v>
      </c>
      <c r="U1133">
        <f>VLOOKUP(CuentosContados[[#This Row],[Column1]],CuentosIndexados[],23,FALSE)</f>
        <v>0</v>
      </c>
      <c r="V1133">
        <f>VLOOKUP(CuentosContados[[#This Row],[Column1]],CuentosIndexados[],24,FALSE)</f>
        <v>0</v>
      </c>
      <c r="W1133">
        <f>VLOOKUP(CuentosContados[[#This Row],[Column1]],CuentosIndexados[],25,FALSE)</f>
        <v>0</v>
      </c>
      <c r="X1133">
        <f>VLOOKUP(CuentosContados[[#This Row],[Column1]],CuentosIndexados[],26,FALSE)</f>
        <v>0</v>
      </c>
      <c r="Y1133">
        <f>VLOOKUP(CuentosContados[[#This Row],[Column1]],CuentosIndexados[],27,FALSE)</f>
        <v>0</v>
      </c>
      <c r="Z1133">
        <f>VLOOKUP(CuentosContados[[#This Row],[Column1]],CuentosIndexados[],28,FALSE)</f>
        <v>0</v>
      </c>
      <c r="AA1133">
        <f>VLOOKUP(CuentosContados[[#This Row],[Column1]],CuentosIndexados[],29,FALSE)</f>
        <v>0</v>
      </c>
      <c r="AB1133">
        <f>VLOOKUP(CuentosContados[[#This Row],[Column1]],CuentosIndexados[],30,FALSE)</f>
        <v>0</v>
      </c>
      <c r="AC1133">
        <f>VLOOKUP(CuentosContados[[#This Row],[Column1]],CuentosIndexados[],31,FALSE)</f>
        <v>0</v>
      </c>
      <c r="AD1133">
        <f>VLOOKUP(CuentosContados[[#This Row],[Column1]],CuentosIndexados[],32,FALSE)</f>
        <v>0</v>
      </c>
      <c r="AE1133">
        <f>VLOOKUP(CuentosContados[[#This Row],[Column1]],CuentosIndexados[],33,FALSE)</f>
        <v>0</v>
      </c>
      <c r="AF1133">
        <f>VLOOKUP(CuentosContados[[#This Row],[Column1]],CuentosIndexados[],34,FALSE)</f>
        <v>0</v>
      </c>
      <c r="AG1133">
        <f>VLOOKUP(CuentosContados[[#This Row],[Column1]],CuentosIndexados[],35,FALSE)</f>
        <v>0</v>
      </c>
      <c r="AH1133">
        <f>VLOOKUP(CuentosContados[[#This Row],[Column1]],CuentosIndexados[],36,FALSE)</f>
        <v>0</v>
      </c>
      <c r="AI1133">
        <f>VLOOKUP(CuentosContados[[#This Row],[Column1]],CuentosIndexados[],37,FALSE)</f>
        <v>0</v>
      </c>
      <c r="AJ1133">
        <f>VLOOKUP(CuentosContados[[#This Row],[Column1]],CuentosIndexados[],38,FALSE)</f>
        <v>0</v>
      </c>
      <c r="AK1133">
        <f>VLOOKUP(CuentosContados[[#This Row],[Column1]],CuentosIndexados[],39,FALSE)</f>
        <v>0</v>
      </c>
    </row>
    <row r="1134" spans="1:37" x14ac:dyDescent="0.25">
      <c r="A1134" t="s">
        <v>3</v>
      </c>
      <c r="B1134">
        <f>VLOOKUP(CuentosContados[[#This Row],[Column1]],CuentosIndexados[],3,FALSE)</f>
        <v>0</v>
      </c>
      <c r="C1134">
        <f>VLOOKUP(CuentosContados[[#This Row],[Column1]],CuentosIndexados[],5,FALSE)</f>
        <v>0</v>
      </c>
      <c r="D1134">
        <f>VLOOKUP(CuentosContados[[#This Row],[Column1]],CuentosIndexados[],6,FALSE)</f>
        <v>0</v>
      </c>
      <c r="E1134">
        <f>VLOOKUP(CuentosContados[[#This Row],[Column1]],CuentosIndexados[],7,FALSE)</f>
        <v>0</v>
      </c>
      <c r="F1134">
        <f>VLOOKUP(CuentosContados[[#This Row],[Column1]],CuentosIndexados[],8,FALSE)</f>
        <v>0</v>
      </c>
      <c r="G1134">
        <f>VLOOKUP(CuentosContados[[#This Row],[Column1]],CuentosIndexados[],9,FALSE)</f>
        <v>0</v>
      </c>
      <c r="H1134">
        <f>VLOOKUP(CuentosContados[[#This Row],[Column1]],CuentosIndexados[],10,FALSE)</f>
        <v>0</v>
      </c>
      <c r="I1134">
        <f>VLOOKUP(CuentosContados[[#This Row],[Column1]],CuentosIndexados[],11,FALSE)</f>
        <v>0</v>
      </c>
      <c r="J1134" t="str">
        <f>VLOOKUP(CuentosContados[[#This Row],[Column1]],CuentosIndexados[],12,FALSE)</f>
        <v>trabajo</v>
      </c>
      <c r="K1134">
        <f>VLOOKUP(CuentosContados[[#This Row],[Column1]],CuentosIndexados[],13,FALSE)</f>
        <v>0</v>
      </c>
      <c r="L1134">
        <f>VLOOKUP(CuentosContados[[#This Row],[Column1]],CuentosIndexados[],14,FALSE)</f>
        <v>0</v>
      </c>
      <c r="M1134">
        <f>VLOOKUP(CuentosContados[[#This Row],[Column1]],CuentosIndexados[],15,FALSE)</f>
        <v>0</v>
      </c>
      <c r="N1134">
        <f>VLOOKUP(CuentosContados[[#This Row],[Column1]],CuentosIndexados[],16,FALSE)</f>
        <v>0</v>
      </c>
      <c r="O1134">
        <f>VLOOKUP(CuentosContados[[#This Row],[Column1]],CuentosIndexados[],17,FALSE)</f>
        <v>0</v>
      </c>
      <c r="P1134">
        <f>VLOOKUP(CuentosContados[[#This Row],[Column1]],CuentosIndexados[],18,FALSE)</f>
        <v>0</v>
      </c>
      <c r="Q1134">
        <f>VLOOKUP(CuentosContados[[#This Row],[Column1]],CuentosIndexados[],19,FALSE)</f>
        <v>0</v>
      </c>
      <c r="R1134">
        <f>VLOOKUP(CuentosContados[[#This Row],[Column1]],CuentosIndexados[],20,FALSE)</f>
        <v>0</v>
      </c>
      <c r="S1134">
        <f>VLOOKUP(CuentosContados[[#This Row],[Column1]],CuentosIndexados[],21,FALSE)</f>
        <v>0</v>
      </c>
      <c r="T1134">
        <f>VLOOKUP(CuentosContados[[#This Row],[Column1]],CuentosIndexados[],22,FALSE)</f>
        <v>0</v>
      </c>
      <c r="U1134">
        <f>VLOOKUP(CuentosContados[[#This Row],[Column1]],CuentosIndexados[],23,FALSE)</f>
        <v>0</v>
      </c>
      <c r="V1134">
        <f>VLOOKUP(CuentosContados[[#This Row],[Column1]],CuentosIndexados[],24,FALSE)</f>
        <v>0</v>
      </c>
      <c r="W1134">
        <f>VLOOKUP(CuentosContados[[#This Row],[Column1]],CuentosIndexados[],25,FALSE)</f>
        <v>0</v>
      </c>
      <c r="X1134">
        <f>VLOOKUP(CuentosContados[[#This Row],[Column1]],CuentosIndexados[],26,FALSE)</f>
        <v>0</v>
      </c>
      <c r="Y1134">
        <f>VLOOKUP(CuentosContados[[#This Row],[Column1]],CuentosIndexados[],27,FALSE)</f>
        <v>0</v>
      </c>
      <c r="Z1134">
        <f>VLOOKUP(CuentosContados[[#This Row],[Column1]],CuentosIndexados[],28,FALSE)</f>
        <v>0</v>
      </c>
      <c r="AA1134">
        <f>VLOOKUP(CuentosContados[[#This Row],[Column1]],CuentosIndexados[],29,FALSE)</f>
        <v>0</v>
      </c>
      <c r="AB1134">
        <f>VLOOKUP(CuentosContados[[#This Row],[Column1]],CuentosIndexados[],30,FALSE)</f>
        <v>0</v>
      </c>
      <c r="AC1134">
        <f>VLOOKUP(CuentosContados[[#This Row],[Column1]],CuentosIndexados[],31,FALSE)</f>
        <v>0</v>
      </c>
      <c r="AD1134">
        <f>VLOOKUP(CuentosContados[[#This Row],[Column1]],CuentosIndexados[],32,FALSE)</f>
        <v>0</v>
      </c>
      <c r="AE1134">
        <f>VLOOKUP(CuentosContados[[#This Row],[Column1]],CuentosIndexados[],33,FALSE)</f>
        <v>0</v>
      </c>
      <c r="AF1134">
        <f>VLOOKUP(CuentosContados[[#This Row],[Column1]],CuentosIndexados[],34,FALSE)</f>
        <v>0</v>
      </c>
      <c r="AG1134">
        <f>VLOOKUP(CuentosContados[[#This Row],[Column1]],CuentosIndexados[],35,FALSE)</f>
        <v>0</v>
      </c>
      <c r="AH1134">
        <f>VLOOKUP(CuentosContados[[#This Row],[Column1]],CuentosIndexados[],36,FALSE)</f>
        <v>0</v>
      </c>
      <c r="AI1134">
        <f>VLOOKUP(CuentosContados[[#This Row],[Column1]],CuentosIndexados[],37,FALSE)</f>
        <v>0</v>
      </c>
      <c r="AJ1134">
        <f>VLOOKUP(CuentosContados[[#This Row],[Column1]],CuentosIndexados[],38,FALSE)</f>
        <v>0</v>
      </c>
      <c r="AK1134">
        <f>VLOOKUP(CuentosContados[[#This Row],[Column1]],CuentosIndexados[],39,FALSE)</f>
        <v>0</v>
      </c>
    </row>
    <row r="1135" spans="1:37" x14ac:dyDescent="0.25">
      <c r="A1135" t="s">
        <v>3</v>
      </c>
      <c r="B1135">
        <f>VLOOKUP(CuentosContados[[#This Row],[Column1]],CuentosIndexados[],3,FALSE)</f>
        <v>0</v>
      </c>
      <c r="C1135">
        <f>VLOOKUP(CuentosContados[[#This Row],[Column1]],CuentosIndexados[],5,FALSE)</f>
        <v>0</v>
      </c>
      <c r="D1135">
        <f>VLOOKUP(CuentosContados[[#This Row],[Column1]],CuentosIndexados[],6,FALSE)</f>
        <v>0</v>
      </c>
      <c r="E1135">
        <f>VLOOKUP(CuentosContados[[#This Row],[Column1]],CuentosIndexados[],7,FALSE)</f>
        <v>0</v>
      </c>
      <c r="F1135">
        <f>VLOOKUP(CuentosContados[[#This Row],[Column1]],CuentosIndexados[],8,FALSE)</f>
        <v>0</v>
      </c>
      <c r="G1135">
        <f>VLOOKUP(CuentosContados[[#This Row],[Column1]],CuentosIndexados[],9,FALSE)</f>
        <v>0</v>
      </c>
      <c r="H1135">
        <f>VLOOKUP(CuentosContados[[#This Row],[Column1]],CuentosIndexados[],10,FALSE)</f>
        <v>0</v>
      </c>
      <c r="I1135">
        <f>VLOOKUP(CuentosContados[[#This Row],[Column1]],CuentosIndexados[],11,FALSE)</f>
        <v>0</v>
      </c>
      <c r="J1135" t="str">
        <f>VLOOKUP(CuentosContados[[#This Row],[Column1]],CuentosIndexados[],12,FALSE)</f>
        <v>trabajo</v>
      </c>
      <c r="K1135">
        <f>VLOOKUP(CuentosContados[[#This Row],[Column1]],CuentosIndexados[],13,FALSE)</f>
        <v>0</v>
      </c>
      <c r="L1135">
        <f>VLOOKUP(CuentosContados[[#This Row],[Column1]],CuentosIndexados[],14,FALSE)</f>
        <v>0</v>
      </c>
      <c r="M1135">
        <f>VLOOKUP(CuentosContados[[#This Row],[Column1]],CuentosIndexados[],15,FALSE)</f>
        <v>0</v>
      </c>
      <c r="N1135">
        <f>VLOOKUP(CuentosContados[[#This Row],[Column1]],CuentosIndexados[],16,FALSE)</f>
        <v>0</v>
      </c>
      <c r="O1135">
        <f>VLOOKUP(CuentosContados[[#This Row],[Column1]],CuentosIndexados[],17,FALSE)</f>
        <v>0</v>
      </c>
      <c r="P1135">
        <f>VLOOKUP(CuentosContados[[#This Row],[Column1]],CuentosIndexados[],18,FALSE)</f>
        <v>0</v>
      </c>
      <c r="Q1135">
        <f>VLOOKUP(CuentosContados[[#This Row],[Column1]],CuentosIndexados[],19,FALSE)</f>
        <v>0</v>
      </c>
      <c r="R1135">
        <f>VLOOKUP(CuentosContados[[#This Row],[Column1]],CuentosIndexados[],20,FALSE)</f>
        <v>0</v>
      </c>
      <c r="S1135">
        <f>VLOOKUP(CuentosContados[[#This Row],[Column1]],CuentosIndexados[],21,FALSE)</f>
        <v>0</v>
      </c>
      <c r="T1135">
        <f>VLOOKUP(CuentosContados[[#This Row],[Column1]],CuentosIndexados[],22,FALSE)</f>
        <v>0</v>
      </c>
      <c r="U1135">
        <f>VLOOKUP(CuentosContados[[#This Row],[Column1]],CuentosIndexados[],23,FALSE)</f>
        <v>0</v>
      </c>
      <c r="V1135">
        <f>VLOOKUP(CuentosContados[[#This Row],[Column1]],CuentosIndexados[],24,FALSE)</f>
        <v>0</v>
      </c>
      <c r="W1135">
        <f>VLOOKUP(CuentosContados[[#This Row],[Column1]],CuentosIndexados[],25,FALSE)</f>
        <v>0</v>
      </c>
      <c r="X1135">
        <f>VLOOKUP(CuentosContados[[#This Row],[Column1]],CuentosIndexados[],26,FALSE)</f>
        <v>0</v>
      </c>
      <c r="Y1135">
        <f>VLOOKUP(CuentosContados[[#This Row],[Column1]],CuentosIndexados[],27,FALSE)</f>
        <v>0</v>
      </c>
      <c r="Z1135">
        <f>VLOOKUP(CuentosContados[[#This Row],[Column1]],CuentosIndexados[],28,FALSE)</f>
        <v>0</v>
      </c>
      <c r="AA1135">
        <f>VLOOKUP(CuentosContados[[#This Row],[Column1]],CuentosIndexados[],29,FALSE)</f>
        <v>0</v>
      </c>
      <c r="AB1135">
        <f>VLOOKUP(CuentosContados[[#This Row],[Column1]],CuentosIndexados[],30,FALSE)</f>
        <v>0</v>
      </c>
      <c r="AC1135">
        <f>VLOOKUP(CuentosContados[[#This Row],[Column1]],CuentosIndexados[],31,FALSE)</f>
        <v>0</v>
      </c>
      <c r="AD1135">
        <f>VLOOKUP(CuentosContados[[#This Row],[Column1]],CuentosIndexados[],32,FALSE)</f>
        <v>0</v>
      </c>
      <c r="AE1135">
        <f>VLOOKUP(CuentosContados[[#This Row],[Column1]],CuentosIndexados[],33,FALSE)</f>
        <v>0</v>
      </c>
      <c r="AF1135">
        <f>VLOOKUP(CuentosContados[[#This Row],[Column1]],CuentosIndexados[],34,FALSE)</f>
        <v>0</v>
      </c>
      <c r="AG1135">
        <f>VLOOKUP(CuentosContados[[#This Row],[Column1]],CuentosIndexados[],35,FALSE)</f>
        <v>0</v>
      </c>
      <c r="AH1135">
        <f>VLOOKUP(CuentosContados[[#This Row],[Column1]],CuentosIndexados[],36,FALSE)</f>
        <v>0</v>
      </c>
      <c r="AI1135">
        <f>VLOOKUP(CuentosContados[[#This Row],[Column1]],CuentosIndexados[],37,FALSE)</f>
        <v>0</v>
      </c>
      <c r="AJ1135">
        <f>VLOOKUP(CuentosContados[[#This Row],[Column1]],CuentosIndexados[],38,FALSE)</f>
        <v>0</v>
      </c>
      <c r="AK1135">
        <f>VLOOKUP(CuentosContados[[#This Row],[Column1]],CuentosIndexados[],39,FALSE)</f>
        <v>0</v>
      </c>
    </row>
    <row r="1136" spans="1:37" x14ac:dyDescent="0.25">
      <c r="A1136" t="s">
        <v>3</v>
      </c>
      <c r="B1136">
        <f>VLOOKUP(CuentosContados[[#This Row],[Column1]],CuentosIndexados[],3,FALSE)</f>
        <v>0</v>
      </c>
      <c r="C1136">
        <f>VLOOKUP(CuentosContados[[#This Row],[Column1]],CuentosIndexados[],5,FALSE)</f>
        <v>0</v>
      </c>
      <c r="D1136">
        <f>VLOOKUP(CuentosContados[[#This Row],[Column1]],CuentosIndexados[],6,FALSE)</f>
        <v>0</v>
      </c>
      <c r="E1136">
        <f>VLOOKUP(CuentosContados[[#This Row],[Column1]],CuentosIndexados[],7,FALSE)</f>
        <v>0</v>
      </c>
      <c r="F1136">
        <f>VLOOKUP(CuentosContados[[#This Row],[Column1]],CuentosIndexados[],8,FALSE)</f>
        <v>0</v>
      </c>
      <c r="G1136">
        <f>VLOOKUP(CuentosContados[[#This Row],[Column1]],CuentosIndexados[],9,FALSE)</f>
        <v>0</v>
      </c>
      <c r="H1136">
        <f>VLOOKUP(CuentosContados[[#This Row],[Column1]],CuentosIndexados[],10,FALSE)</f>
        <v>0</v>
      </c>
      <c r="I1136">
        <f>VLOOKUP(CuentosContados[[#This Row],[Column1]],CuentosIndexados[],11,FALSE)</f>
        <v>0</v>
      </c>
      <c r="J1136" t="str">
        <f>VLOOKUP(CuentosContados[[#This Row],[Column1]],CuentosIndexados[],12,FALSE)</f>
        <v>trabajo</v>
      </c>
      <c r="K1136">
        <f>VLOOKUP(CuentosContados[[#This Row],[Column1]],CuentosIndexados[],13,FALSE)</f>
        <v>0</v>
      </c>
      <c r="L1136">
        <f>VLOOKUP(CuentosContados[[#This Row],[Column1]],CuentosIndexados[],14,FALSE)</f>
        <v>0</v>
      </c>
      <c r="M1136">
        <f>VLOOKUP(CuentosContados[[#This Row],[Column1]],CuentosIndexados[],15,FALSE)</f>
        <v>0</v>
      </c>
      <c r="N1136">
        <f>VLOOKUP(CuentosContados[[#This Row],[Column1]],CuentosIndexados[],16,FALSE)</f>
        <v>0</v>
      </c>
      <c r="O1136">
        <f>VLOOKUP(CuentosContados[[#This Row],[Column1]],CuentosIndexados[],17,FALSE)</f>
        <v>0</v>
      </c>
      <c r="P1136">
        <f>VLOOKUP(CuentosContados[[#This Row],[Column1]],CuentosIndexados[],18,FALSE)</f>
        <v>0</v>
      </c>
      <c r="Q1136">
        <f>VLOOKUP(CuentosContados[[#This Row],[Column1]],CuentosIndexados[],19,FALSE)</f>
        <v>0</v>
      </c>
      <c r="R1136">
        <f>VLOOKUP(CuentosContados[[#This Row],[Column1]],CuentosIndexados[],20,FALSE)</f>
        <v>0</v>
      </c>
      <c r="S1136">
        <f>VLOOKUP(CuentosContados[[#This Row],[Column1]],CuentosIndexados[],21,FALSE)</f>
        <v>0</v>
      </c>
      <c r="T1136">
        <f>VLOOKUP(CuentosContados[[#This Row],[Column1]],CuentosIndexados[],22,FALSE)</f>
        <v>0</v>
      </c>
      <c r="U1136">
        <f>VLOOKUP(CuentosContados[[#This Row],[Column1]],CuentosIndexados[],23,FALSE)</f>
        <v>0</v>
      </c>
      <c r="V1136">
        <f>VLOOKUP(CuentosContados[[#This Row],[Column1]],CuentosIndexados[],24,FALSE)</f>
        <v>0</v>
      </c>
      <c r="W1136">
        <f>VLOOKUP(CuentosContados[[#This Row],[Column1]],CuentosIndexados[],25,FALSE)</f>
        <v>0</v>
      </c>
      <c r="X1136">
        <f>VLOOKUP(CuentosContados[[#This Row],[Column1]],CuentosIndexados[],26,FALSE)</f>
        <v>0</v>
      </c>
      <c r="Y1136">
        <f>VLOOKUP(CuentosContados[[#This Row],[Column1]],CuentosIndexados[],27,FALSE)</f>
        <v>0</v>
      </c>
      <c r="Z1136">
        <f>VLOOKUP(CuentosContados[[#This Row],[Column1]],CuentosIndexados[],28,FALSE)</f>
        <v>0</v>
      </c>
      <c r="AA1136">
        <f>VLOOKUP(CuentosContados[[#This Row],[Column1]],CuentosIndexados[],29,FALSE)</f>
        <v>0</v>
      </c>
      <c r="AB1136">
        <f>VLOOKUP(CuentosContados[[#This Row],[Column1]],CuentosIndexados[],30,FALSE)</f>
        <v>0</v>
      </c>
      <c r="AC1136">
        <f>VLOOKUP(CuentosContados[[#This Row],[Column1]],CuentosIndexados[],31,FALSE)</f>
        <v>0</v>
      </c>
      <c r="AD1136">
        <f>VLOOKUP(CuentosContados[[#This Row],[Column1]],CuentosIndexados[],32,FALSE)</f>
        <v>0</v>
      </c>
      <c r="AE1136">
        <f>VLOOKUP(CuentosContados[[#This Row],[Column1]],CuentosIndexados[],33,FALSE)</f>
        <v>0</v>
      </c>
      <c r="AF1136">
        <f>VLOOKUP(CuentosContados[[#This Row],[Column1]],CuentosIndexados[],34,FALSE)</f>
        <v>0</v>
      </c>
      <c r="AG1136">
        <f>VLOOKUP(CuentosContados[[#This Row],[Column1]],CuentosIndexados[],35,FALSE)</f>
        <v>0</v>
      </c>
      <c r="AH1136">
        <f>VLOOKUP(CuentosContados[[#This Row],[Column1]],CuentosIndexados[],36,FALSE)</f>
        <v>0</v>
      </c>
      <c r="AI1136">
        <f>VLOOKUP(CuentosContados[[#This Row],[Column1]],CuentosIndexados[],37,FALSE)</f>
        <v>0</v>
      </c>
      <c r="AJ1136">
        <f>VLOOKUP(CuentosContados[[#This Row],[Column1]],CuentosIndexados[],38,FALSE)</f>
        <v>0</v>
      </c>
      <c r="AK1136">
        <f>VLOOKUP(CuentosContados[[#This Row],[Column1]],CuentosIndexados[],39,FALSE)</f>
        <v>0</v>
      </c>
    </row>
    <row r="1137" spans="1:37" x14ac:dyDescent="0.25">
      <c r="A1137" t="s">
        <v>3</v>
      </c>
      <c r="B1137">
        <f>VLOOKUP(CuentosContados[[#This Row],[Column1]],CuentosIndexados[],3,FALSE)</f>
        <v>0</v>
      </c>
      <c r="C1137">
        <f>VLOOKUP(CuentosContados[[#This Row],[Column1]],CuentosIndexados[],5,FALSE)</f>
        <v>0</v>
      </c>
      <c r="D1137">
        <f>VLOOKUP(CuentosContados[[#This Row],[Column1]],CuentosIndexados[],6,FALSE)</f>
        <v>0</v>
      </c>
      <c r="E1137">
        <f>VLOOKUP(CuentosContados[[#This Row],[Column1]],CuentosIndexados[],7,FALSE)</f>
        <v>0</v>
      </c>
      <c r="F1137">
        <f>VLOOKUP(CuentosContados[[#This Row],[Column1]],CuentosIndexados[],8,FALSE)</f>
        <v>0</v>
      </c>
      <c r="G1137">
        <f>VLOOKUP(CuentosContados[[#This Row],[Column1]],CuentosIndexados[],9,FALSE)</f>
        <v>0</v>
      </c>
      <c r="H1137">
        <f>VLOOKUP(CuentosContados[[#This Row],[Column1]],CuentosIndexados[],10,FALSE)</f>
        <v>0</v>
      </c>
      <c r="I1137">
        <f>VLOOKUP(CuentosContados[[#This Row],[Column1]],CuentosIndexados[],11,FALSE)</f>
        <v>0</v>
      </c>
      <c r="J1137" t="str">
        <f>VLOOKUP(CuentosContados[[#This Row],[Column1]],CuentosIndexados[],12,FALSE)</f>
        <v>trabajo</v>
      </c>
      <c r="K1137">
        <f>VLOOKUP(CuentosContados[[#This Row],[Column1]],CuentosIndexados[],13,FALSE)</f>
        <v>0</v>
      </c>
      <c r="L1137">
        <f>VLOOKUP(CuentosContados[[#This Row],[Column1]],CuentosIndexados[],14,FALSE)</f>
        <v>0</v>
      </c>
      <c r="M1137">
        <f>VLOOKUP(CuentosContados[[#This Row],[Column1]],CuentosIndexados[],15,FALSE)</f>
        <v>0</v>
      </c>
      <c r="N1137">
        <f>VLOOKUP(CuentosContados[[#This Row],[Column1]],CuentosIndexados[],16,FALSE)</f>
        <v>0</v>
      </c>
      <c r="O1137">
        <f>VLOOKUP(CuentosContados[[#This Row],[Column1]],CuentosIndexados[],17,FALSE)</f>
        <v>0</v>
      </c>
      <c r="P1137">
        <f>VLOOKUP(CuentosContados[[#This Row],[Column1]],CuentosIndexados[],18,FALSE)</f>
        <v>0</v>
      </c>
      <c r="Q1137">
        <f>VLOOKUP(CuentosContados[[#This Row],[Column1]],CuentosIndexados[],19,FALSE)</f>
        <v>0</v>
      </c>
      <c r="R1137">
        <f>VLOOKUP(CuentosContados[[#This Row],[Column1]],CuentosIndexados[],20,FALSE)</f>
        <v>0</v>
      </c>
      <c r="S1137">
        <f>VLOOKUP(CuentosContados[[#This Row],[Column1]],CuentosIndexados[],21,FALSE)</f>
        <v>0</v>
      </c>
      <c r="T1137">
        <f>VLOOKUP(CuentosContados[[#This Row],[Column1]],CuentosIndexados[],22,FALSE)</f>
        <v>0</v>
      </c>
      <c r="U1137">
        <f>VLOOKUP(CuentosContados[[#This Row],[Column1]],CuentosIndexados[],23,FALSE)</f>
        <v>0</v>
      </c>
      <c r="V1137">
        <f>VLOOKUP(CuentosContados[[#This Row],[Column1]],CuentosIndexados[],24,FALSE)</f>
        <v>0</v>
      </c>
      <c r="W1137">
        <f>VLOOKUP(CuentosContados[[#This Row],[Column1]],CuentosIndexados[],25,FALSE)</f>
        <v>0</v>
      </c>
      <c r="X1137">
        <f>VLOOKUP(CuentosContados[[#This Row],[Column1]],CuentosIndexados[],26,FALSE)</f>
        <v>0</v>
      </c>
      <c r="Y1137">
        <f>VLOOKUP(CuentosContados[[#This Row],[Column1]],CuentosIndexados[],27,FALSE)</f>
        <v>0</v>
      </c>
      <c r="Z1137">
        <f>VLOOKUP(CuentosContados[[#This Row],[Column1]],CuentosIndexados[],28,FALSE)</f>
        <v>0</v>
      </c>
      <c r="AA1137">
        <f>VLOOKUP(CuentosContados[[#This Row],[Column1]],CuentosIndexados[],29,FALSE)</f>
        <v>0</v>
      </c>
      <c r="AB1137">
        <f>VLOOKUP(CuentosContados[[#This Row],[Column1]],CuentosIndexados[],30,FALSE)</f>
        <v>0</v>
      </c>
      <c r="AC1137">
        <f>VLOOKUP(CuentosContados[[#This Row],[Column1]],CuentosIndexados[],31,FALSE)</f>
        <v>0</v>
      </c>
      <c r="AD1137">
        <f>VLOOKUP(CuentosContados[[#This Row],[Column1]],CuentosIndexados[],32,FALSE)</f>
        <v>0</v>
      </c>
      <c r="AE1137">
        <f>VLOOKUP(CuentosContados[[#This Row],[Column1]],CuentosIndexados[],33,FALSE)</f>
        <v>0</v>
      </c>
      <c r="AF1137">
        <f>VLOOKUP(CuentosContados[[#This Row],[Column1]],CuentosIndexados[],34,FALSE)</f>
        <v>0</v>
      </c>
      <c r="AG1137">
        <f>VLOOKUP(CuentosContados[[#This Row],[Column1]],CuentosIndexados[],35,FALSE)</f>
        <v>0</v>
      </c>
      <c r="AH1137">
        <f>VLOOKUP(CuentosContados[[#This Row],[Column1]],CuentosIndexados[],36,FALSE)</f>
        <v>0</v>
      </c>
      <c r="AI1137">
        <f>VLOOKUP(CuentosContados[[#This Row],[Column1]],CuentosIndexados[],37,FALSE)</f>
        <v>0</v>
      </c>
      <c r="AJ1137">
        <f>VLOOKUP(CuentosContados[[#This Row],[Column1]],CuentosIndexados[],38,FALSE)</f>
        <v>0</v>
      </c>
      <c r="AK1137">
        <f>VLOOKUP(CuentosContados[[#This Row],[Column1]],CuentosIndexados[],39,FALSE)</f>
        <v>0</v>
      </c>
    </row>
    <row r="1138" spans="1:37" x14ac:dyDescent="0.25">
      <c r="A1138" t="s">
        <v>3</v>
      </c>
      <c r="B1138">
        <f>VLOOKUP(CuentosContados[[#This Row],[Column1]],CuentosIndexados[],3,FALSE)</f>
        <v>0</v>
      </c>
      <c r="C1138">
        <f>VLOOKUP(CuentosContados[[#This Row],[Column1]],CuentosIndexados[],5,FALSE)</f>
        <v>0</v>
      </c>
      <c r="D1138">
        <f>VLOOKUP(CuentosContados[[#This Row],[Column1]],CuentosIndexados[],6,FALSE)</f>
        <v>0</v>
      </c>
      <c r="E1138">
        <f>VLOOKUP(CuentosContados[[#This Row],[Column1]],CuentosIndexados[],7,FALSE)</f>
        <v>0</v>
      </c>
      <c r="F1138">
        <f>VLOOKUP(CuentosContados[[#This Row],[Column1]],CuentosIndexados[],8,FALSE)</f>
        <v>0</v>
      </c>
      <c r="G1138">
        <f>VLOOKUP(CuentosContados[[#This Row],[Column1]],CuentosIndexados[],9,FALSE)</f>
        <v>0</v>
      </c>
      <c r="H1138">
        <f>VLOOKUP(CuentosContados[[#This Row],[Column1]],CuentosIndexados[],10,FALSE)</f>
        <v>0</v>
      </c>
      <c r="I1138">
        <f>VLOOKUP(CuentosContados[[#This Row],[Column1]],CuentosIndexados[],11,FALSE)</f>
        <v>0</v>
      </c>
      <c r="J1138" t="str">
        <f>VLOOKUP(CuentosContados[[#This Row],[Column1]],CuentosIndexados[],12,FALSE)</f>
        <v>trabajo</v>
      </c>
      <c r="K1138">
        <f>VLOOKUP(CuentosContados[[#This Row],[Column1]],CuentosIndexados[],13,FALSE)</f>
        <v>0</v>
      </c>
      <c r="L1138">
        <f>VLOOKUP(CuentosContados[[#This Row],[Column1]],CuentosIndexados[],14,FALSE)</f>
        <v>0</v>
      </c>
      <c r="M1138">
        <f>VLOOKUP(CuentosContados[[#This Row],[Column1]],CuentosIndexados[],15,FALSE)</f>
        <v>0</v>
      </c>
      <c r="N1138">
        <f>VLOOKUP(CuentosContados[[#This Row],[Column1]],CuentosIndexados[],16,FALSE)</f>
        <v>0</v>
      </c>
      <c r="O1138">
        <f>VLOOKUP(CuentosContados[[#This Row],[Column1]],CuentosIndexados[],17,FALSE)</f>
        <v>0</v>
      </c>
      <c r="P1138">
        <f>VLOOKUP(CuentosContados[[#This Row],[Column1]],CuentosIndexados[],18,FALSE)</f>
        <v>0</v>
      </c>
      <c r="Q1138">
        <f>VLOOKUP(CuentosContados[[#This Row],[Column1]],CuentosIndexados[],19,FALSE)</f>
        <v>0</v>
      </c>
      <c r="R1138">
        <f>VLOOKUP(CuentosContados[[#This Row],[Column1]],CuentosIndexados[],20,FALSE)</f>
        <v>0</v>
      </c>
      <c r="S1138">
        <f>VLOOKUP(CuentosContados[[#This Row],[Column1]],CuentosIndexados[],21,FALSE)</f>
        <v>0</v>
      </c>
      <c r="T1138">
        <f>VLOOKUP(CuentosContados[[#This Row],[Column1]],CuentosIndexados[],22,FALSE)</f>
        <v>0</v>
      </c>
      <c r="U1138">
        <f>VLOOKUP(CuentosContados[[#This Row],[Column1]],CuentosIndexados[],23,FALSE)</f>
        <v>0</v>
      </c>
      <c r="V1138">
        <f>VLOOKUP(CuentosContados[[#This Row],[Column1]],CuentosIndexados[],24,FALSE)</f>
        <v>0</v>
      </c>
      <c r="W1138">
        <f>VLOOKUP(CuentosContados[[#This Row],[Column1]],CuentosIndexados[],25,FALSE)</f>
        <v>0</v>
      </c>
      <c r="X1138">
        <f>VLOOKUP(CuentosContados[[#This Row],[Column1]],CuentosIndexados[],26,FALSE)</f>
        <v>0</v>
      </c>
      <c r="Y1138">
        <f>VLOOKUP(CuentosContados[[#This Row],[Column1]],CuentosIndexados[],27,FALSE)</f>
        <v>0</v>
      </c>
      <c r="Z1138">
        <f>VLOOKUP(CuentosContados[[#This Row],[Column1]],CuentosIndexados[],28,FALSE)</f>
        <v>0</v>
      </c>
      <c r="AA1138">
        <f>VLOOKUP(CuentosContados[[#This Row],[Column1]],CuentosIndexados[],29,FALSE)</f>
        <v>0</v>
      </c>
      <c r="AB1138">
        <f>VLOOKUP(CuentosContados[[#This Row],[Column1]],CuentosIndexados[],30,FALSE)</f>
        <v>0</v>
      </c>
      <c r="AC1138">
        <f>VLOOKUP(CuentosContados[[#This Row],[Column1]],CuentosIndexados[],31,FALSE)</f>
        <v>0</v>
      </c>
      <c r="AD1138">
        <f>VLOOKUP(CuentosContados[[#This Row],[Column1]],CuentosIndexados[],32,FALSE)</f>
        <v>0</v>
      </c>
      <c r="AE1138">
        <f>VLOOKUP(CuentosContados[[#This Row],[Column1]],CuentosIndexados[],33,FALSE)</f>
        <v>0</v>
      </c>
      <c r="AF1138">
        <f>VLOOKUP(CuentosContados[[#This Row],[Column1]],CuentosIndexados[],34,FALSE)</f>
        <v>0</v>
      </c>
      <c r="AG1138">
        <f>VLOOKUP(CuentosContados[[#This Row],[Column1]],CuentosIndexados[],35,FALSE)</f>
        <v>0</v>
      </c>
      <c r="AH1138">
        <f>VLOOKUP(CuentosContados[[#This Row],[Column1]],CuentosIndexados[],36,FALSE)</f>
        <v>0</v>
      </c>
      <c r="AI1138">
        <f>VLOOKUP(CuentosContados[[#This Row],[Column1]],CuentosIndexados[],37,FALSE)</f>
        <v>0</v>
      </c>
      <c r="AJ1138">
        <f>VLOOKUP(CuentosContados[[#This Row],[Column1]],CuentosIndexados[],38,FALSE)</f>
        <v>0</v>
      </c>
      <c r="AK1138">
        <f>VLOOKUP(CuentosContados[[#This Row],[Column1]],CuentosIndexados[],39,FALSE)</f>
        <v>0</v>
      </c>
    </row>
    <row r="1139" spans="1:37" x14ac:dyDescent="0.25">
      <c r="A1139" t="s">
        <v>3</v>
      </c>
      <c r="B1139">
        <f>VLOOKUP(CuentosContados[[#This Row],[Column1]],CuentosIndexados[],3,FALSE)</f>
        <v>0</v>
      </c>
      <c r="C1139">
        <f>VLOOKUP(CuentosContados[[#This Row],[Column1]],CuentosIndexados[],5,FALSE)</f>
        <v>0</v>
      </c>
      <c r="D1139">
        <f>VLOOKUP(CuentosContados[[#This Row],[Column1]],CuentosIndexados[],6,FALSE)</f>
        <v>0</v>
      </c>
      <c r="E1139">
        <f>VLOOKUP(CuentosContados[[#This Row],[Column1]],CuentosIndexados[],7,FALSE)</f>
        <v>0</v>
      </c>
      <c r="F1139">
        <f>VLOOKUP(CuentosContados[[#This Row],[Column1]],CuentosIndexados[],8,FALSE)</f>
        <v>0</v>
      </c>
      <c r="G1139">
        <f>VLOOKUP(CuentosContados[[#This Row],[Column1]],CuentosIndexados[],9,FALSE)</f>
        <v>0</v>
      </c>
      <c r="H1139">
        <f>VLOOKUP(CuentosContados[[#This Row],[Column1]],CuentosIndexados[],10,FALSE)</f>
        <v>0</v>
      </c>
      <c r="I1139">
        <f>VLOOKUP(CuentosContados[[#This Row],[Column1]],CuentosIndexados[],11,FALSE)</f>
        <v>0</v>
      </c>
      <c r="J1139" t="str">
        <f>VLOOKUP(CuentosContados[[#This Row],[Column1]],CuentosIndexados[],12,FALSE)</f>
        <v>trabajo</v>
      </c>
      <c r="K1139">
        <f>VLOOKUP(CuentosContados[[#This Row],[Column1]],CuentosIndexados[],13,FALSE)</f>
        <v>0</v>
      </c>
      <c r="L1139">
        <f>VLOOKUP(CuentosContados[[#This Row],[Column1]],CuentosIndexados[],14,FALSE)</f>
        <v>0</v>
      </c>
      <c r="M1139">
        <f>VLOOKUP(CuentosContados[[#This Row],[Column1]],CuentosIndexados[],15,FALSE)</f>
        <v>0</v>
      </c>
      <c r="N1139">
        <f>VLOOKUP(CuentosContados[[#This Row],[Column1]],CuentosIndexados[],16,FALSE)</f>
        <v>0</v>
      </c>
      <c r="O1139">
        <f>VLOOKUP(CuentosContados[[#This Row],[Column1]],CuentosIndexados[],17,FALSE)</f>
        <v>0</v>
      </c>
      <c r="P1139">
        <f>VLOOKUP(CuentosContados[[#This Row],[Column1]],CuentosIndexados[],18,FALSE)</f>
        <v>0</v>
      </c>
      <c r="Q1139">
        <f>VLOOKUP(CuentosContados[[#This Row],[Column1]],CuentosIndexados[],19,FALSE)</f>
        <v>0</v>
      </c>
      <c r="R1139">
        <f>VLOOKUP(CuentosContados[[#This Row],[Column1]],CuentosIndexados[],20,FALSE)</f>
        <v>0</v>
      </c>
      <c r="S1139">
        <f>VLOOKUP(CuentosContados[[#This Row],[Column1]],CuentosIndexados[],21,FALSE)</f>
        <v>0</v>
      </c>
      <c r="T1139">
        <f>VLOOKUP(CuentosContados[[#This Row],[Column1]],CuentosIndexados[],22,FALSE)</f>
        <v>0</v>
      </c>
      <c r="U1139">
        <f>VLOOKUP(CuentosContados[[#This Row],[Column1]],CuentosIndexados[],23,FALSE)</f>
        <v>0</v>
      </c>
      <c r="V1139">
        <f>VLOOKUP(CuentosContados[[#This Row],[Column1]],CuentosIndexados[],24,FALSE)</f>
        <v>0</v>
      </c>
      <c r="W1139">
        <f>VLOOKUP(CuentosContados[[#This Row],[Column1]],CuentosIndexados[],25,FALSE)</f>
        <v>0</v>
      </c>
      <c r="X1139">
        <f>VLOOKUP(CuentosContados[[#This Row],[Column1]],CuentosIndexados[],26,FALSE)</f>
        <v>0</v>
      </c>
      <c r="Y1139">
        <f>VLOOKUP(CuentosContados[[#This Row],[Column1]],CuentosIndexados[],27,FALSE)</f>
        <v>0</v>
      </c>
      <c r="Z1139">
        <f>VLOOKUP(CuentosContados[[#This Row],[Column1]],CuentosIndexados[],28,FALSE)</f>
        <v>0</v>
      </c>
      <c r="AA1139">
        <f>VLOOKUP(CuentosContados[[#This Row],[Column1]],CuentosIndexados[],29,FALSE)</f>
        <v>0</v>
      </c>
      <c r="AB1139">
        <f>VLOOKUP(CuentosContados[[#This Row],[Column1]],CuentosIndexados[],30,FALSE)</f>
        <v>0</v>
      </c>
      <c r="AC1139">
        <f>VLOOKUP(CuentosContados[[#This Row],[Column1]],CuentosIndexados[],31,FALSE)</f>
        <v>0</v>
      </c>
      <c r="AD1139">
        <f>VLOOKUP(CuentosContados[[#This Row],[Column1]],CuentosIndexados[],32,FALSE)</f>
        <v>0</v>
      </c>
      <c r="AE1139">
        <f>VLOOKUP(CuentosContados[[#This Row],[Column1]],CuentosIndexados[],33,FALSE)</f>
        <v>0</v>
      </c>
      <c r="AF1139">
        <f>VLOOKUP(CuentosContados[[#This Row],[Column1]],CuentosIndexados[],34,FALSE)</f>
        <v>0</v>
      </c>
      <c r="AG1139">
        <f>VLOOKUP(CuentosContados[[#This Row],[Column1]],CuentosIndexados[],35,FALSE)</f>
        <v>0</v>
      </c>
      <c r="AH1139">
        <f>VLOOKUP(CuentosContados[[#This Row],[Column1]],CuentosIndexados[],36,FALSE)</f>
        <v>0</v>
      </c>
      <c r="AI1139">
        <f>VLOOKUP(CuentosContados[[#This Row],[Column1]],CuentosIndexados[],37,FALSE)</f>
        <v>0</v>
      </c>
      <c r="AJ1139">
        <f>VLOOKUP(CuentosContados[[#This Row],[Column1]],CuentosIndexados[],38,FALSE)</f>
        <v>0</v>
      </c>
      <c r="AK1139">
        <f>VLOOKUP(CuentosContados[[#This Row],[Column1]],CuentosIndexados[],39,FALSE)</f>
        <v>0</v>
      </c>
    </row>
    <row r="1140" spans="1:37" x14ac:dyDescent="0.25">
      <c r="A1140" t="s">
        <v>3</v>
      </c>
      <c r="B1140">
        <f>VLOOKUP(CuentosContados[[#This Row],[Column1]],CuentosIndexados[],3,FALSE)</f>
        <v>0</v>
      </c>
      <c r="C1140">
        <f>VLOOKUP(CuentosContados[[#This Row],[Column1]],CuentosIndexados[],5,FALSE)</f>
        <v>0</v>
      </c>
      <c r="D1140">
        <f>VLOOKUP(CuentosContados[[#This Row],[Column1]],CuentosIndexados[],6,FALSE)</f>
        <v>0</v>
      </c>
      <c r="E1140">
        <f>VLOOKUP(CuentosContados[[#This Row],[Column1]],CuentosIndexados[],7,FALSE)</f>
        <v>0</v>
      </c>
      <c r="F1140">
        <f>VLOOKUP(CuentosContados[[#This Row],[Column1]],CuentosIndexados[],8,FALSE)</f>
        <v>0</v>
      </c>
      <c r="G1140">
        <f>VLOOKUP(CuentosContados[[#This Row],[Column1]],CuentosIndexados[],9,FALSE)</f>
        <v>0</v>
      </c>
      <c r="H1140">
        <f>VLOOKUP(CuentosContados[[#This Row],[Column1]],CuentosIndexados[],10,FALSE)</f>
        <v>0</v>
      </c>
      <c r="I1140">
        <f>VLOOKUP(CuentosContados[[#This Row],[Column1]],CuentosIndexados[],11,FALSE)</f>
        <v>0</v>
      </c>
      <c r="J1140" t="str">
        <f>VLOOKUP(CuentosContados[[#This Row],[Column1]],CuentosIndexados[],12,FALSE)</f>
        <v>trabajo</v>
      </c>
      <c r="K1140">
        <f>VLOOKUP(CuentosContados[[#This Row],[Column1]],CuentosIndexados[],13,FALSE)</f>
        <v>0</v>
      </c>
      <c r="L1140">
        <f>VLOOKUP(CuentosContados[[#This Row],[Column1]],CuentosIndexados[],14,FALSE)</f>
        <v>0</v>
      </c>
      <c r="M1140">
        <f>VLOOKUP(CuentosContados[[#This Row],[Column1]],CuentosIndexados[],15,FALSE)</f>
        <v>0</v>
      </c>
      <c r="N1140">
        <f>VLOOKUP(CuentosContados[[#This Row],[Column1]],CuentosIndexados[],16,FALSE)</f>
        <v>0</v>
      </c>
      <c r="O1140">
        <f>VLOOKUP(CuentosContados[[#This Row],[Column1]],CuentosIndexados[],17,FALSE)</f>
        <v>0</v>
      </c>
      <c r="P1140">
        <f>VLOOKUP(CuentosContados[[#This Row],[Column1]],CuentosIndexados[],18,FALSE)</f>
        <v>0</v>
      </c>
      <c r="Q1140">
        <f>VLOOKUP(CuentosContados[[#This Row],[Column1]],CuentosIndexados[],19,FALSE)</f>
        <v>0</v>
      </c>
      <c r="R1140">
        <f>VLOOKUP(CuentosContados[[#This Row],[Column1]],CuentosIndexados[],20,FALSE)</f>
        <v>0</v>
      </c>
      <c r="S1140">
        <f>VLOOKUP(CuentosContados[[#This Row],[Column1]],CuentosIndexados[],21,FALSE)</f>
        <v>0</v>
      </c>
      <c r="T1140">
        <f>VLOOKUP(CuentosContados[[#This Row],[Column1]],CuentosIndexados[],22,FALSE)</f>
        <v>0</v>
      </c>
      <c r="U1140">
        <f>VLOOKUP(CuentosContados[[#This Row],[Column1]],CuentosIndexados[],23,FALSE)</f>
        <v>0</v>
      </c>
      <c r="V1140">
        <f>VLOOKUP(CuentosContados[[#This Row],[Column1]],CuentosIndexados[],24,FALSE)</f>
        <v>0</v>
      </c>
      <c r="W1140">
        <f>VLOOKUP(CuentosContados[[#This Row],[Column1]],CuentosIndexados[],25,FALSE)</f>
        <v>0</v>
      </c>
      <c r="X1140">
        <f>VLOOKUP(CuentosContados[[#This Row],[Column1]],CuentosIndexados[],26,FALSE)</f>
        <v>0</v>
      </c>
      <c r="Y1140">
        <f>VLOOKUP(CuentosContados[[#This Row],[Column1]],CuentosIndexados[],27,FALSE)</f>
        <v>0</v>
      </c>
      <c r="Z1140">
        <f>VLOOKUP(CuentosContados[[#This Row],[Column1]],CuentosIndexados[],28,FALSE)</f>
        <v>0</v>
      </c>
      <c r="AA1140">
        <f>VLOOKUP(CuentosContados[[#This Row],[Column1]],CuentosIndexados[],29,FALSE)</f>
        <v>0</v>
      </c>
      <c r="AB1140">
        <f>VLOOKUP(CuentosContados[[#This Row],[Column1]],CuentosIndexados[],30,FALSE)</f>
        <v>0</v>
      </c>
      <c r="AC1140">
        <f>VLOOKUP(CuentosContados[[#This Row],[Column1]],CuentosIndexados[],31,FALSE)</f>
        <v>0</v>
      </c>
      <c r="AD1140">
        <f>VLOOKUP(CuentosContados[[#This Row],[Column1]],CuentosIndexados[],32,FALSE)</f>
        <v>0</v>
      </c>
      <c r="AE1140">
        <f>VLOOKUP(CuentosContados[[#This Row],[Column1]],CuentosIndexados[],33,FALSE)</f>
        <v>0</v>
      </c>
      <c r="AF1140">
        <f>VLOOKUP(CuentosContados[[#This Row],[Column1]],CuentosIndexados[],34,FALSE)</f>
        <v>0</v>
      </c>
      <c r="AG1140">
        <f>VLOOKUP(CuentosContados[[#This Row],[Column1]],CuentosIndexados[],35,FALSE)</f>
        <v>0</v>
      </c>
      <c r="AH1140">
        <f>VLOOKUP(CuentosContados[[#This Row],[Column1]],CuentosIndexados[],36,FALSE)</f>
        <v>0</v>
      </c>
      <c r="AI1140">
        <f>VLOOKUP(CuentosContados[[#This Row],[Column1]],CuentosIndexados[],37,FALSE)</f>
        <v>0</v>
      </c>
      <c r="AJ1140">
        <f>VLOOKUP(CuentosContados[[#This Row],[Column1]],CuentosIndexados[],38,FALSE)</f>
        <v>0</v>
      </c>
      <c r="AK1140">
        <f>VLOOKUP(CuentosContados[[#This Row],[Column1]],CuentosIndexados[],39,FALSE)</f>
        <v>0</v>
      </c>
    </row>
    <row r="1141" spans="1:37" x14ac:dyDescent="0.25">
      <c r="A1141" t="s">
        <v>3</v>
      </c>
      <c r="B1141">
        <f>VLOOKUP(CuentosContados[[#This Row],[Column1]],CuentosIndexados[],3,FALSE)</f>
        <v>0</v>
      </c>
      <c r="C1141">
        <f>VLOOKUP(CuentosContados[[#This Row],[Column1]],CuentosIndexados[],5,FALSE)</f>
        <v>0</v>
      </c>
      <c r="D1141">
        <f>VLOOKUP(CuentosContados[[#This Row],[Column1]],CuentosIndexados[],6,FALSE)</f>
        <v>0</v>
      </c>
      <c r="E1141">
        <f>VLOOKUP(CuentosContados[[#This Row],[Column1]],CuentosIndexados[],7,FALSE)</f>
        <v>0</v>
      </c>
      <c r="F1141">
        <f>VLOOKUP(CuentosContados[[#This Row],[Column1]],CuentosIndexados[],8,FALSE)</f>
        <v>0</v>
      </c>
      <c r="G1141">
        <f>VLOOKUP(CuentosContados[[#This Row],[Column1]],CuentosIndexados[],9,FALSE)</f>
        <v>0</v>
      </c>
      <c r="H1141">
        <f>VLOOKUP(CuentosContados[[#This Row],[Column1]],CuentosIndexados[],10,FALSE)</f>
        <v>0</v>
      </c>
      <c r="I1141">
        <f>VLOOKUP(CuentosContados[[#This Row],[Column1]],CuentosIndexados[],11,FALSE)</f>
        <v>0</v>
      </c>
      <c r="J1141" t="str">
        <f>VLOOKUP(CuentosContados[[#This Row],[Column1]],CuentosIndexados[],12,FALSE)</f>
        <v>trabajo</v>
      </c>
      <c r="K1141">
        <f>VLOOKUP(CuentosContados[[#This Row],[Column1]],CuentosIndexados[],13,FALSE)</f>
        <v>0</v>
      </c>
      <c r="L1141">
        <f>VLOOKUP(CuentosContados[[#This Row],[Column1]],CuentosIndexados[],14,FALSE)</f>
        <v>0</v>
      </c>
      <c r="M1141">
        <f>VLOOKUP(CuentosContados[[#This Row],[Column1]],CuentosIndexados[],15,FALSE)</f>
        <v>0</v>
      </c>
      <c r="N1141">
        <f>VLOOKUP(CuentosContados[[#This Row],[Column1]],CuentosIndexados[],16,FALSE)</f>
        <v>0</v>
      </c>
      <c r="O1141">
        <f>VLOOKUP(CuentosContados[[#This Row],[Column1]],CuentosIndexados[],17,FALSE)</f>
        <v>0</v>
      </c>
      <c r="P1141">
        <f>VLOOKUP(CuentosContados[[#This Row],[Column1]],CuentosIndexados[],18,FALSE)</f>
        <v>0</v>
      </c>
      <c r="Q1141">
        <f>VLOOKUP(CuentosContados[[#This Row],[Column1]],CuentosIndexados[],19,FALSE)</f>
        <v>0</v>
      </c>
      <c r="R1141">
        <f>VLOOKUP(CuentosContados[[#This Row],[Column1]],CuentosIndexados[],20,FALSE)</f>
        <v>0</v>
      </c>
      <c r="S1141">
        <f>VLOOKUP(CuentosContados[[#This Row],[Column1]],CuentosIndexados[],21,FALSE)</f>
        <v>0</v>
      </c>
      <c r="T1141">
        <f>VLOOKUP(CuentosContados[[#This Row],[Column1]],CuentosIndexados[],22,FALSE)</f>
        <v>0</v>
      </c>
      <c r="U1141">
        <f>VLOOKUP(CuentosContados[[#This Row],[Column1]],CuentosIndexados[],23,FALSE)</f>
        <v>0</v>
      </c>
      <c r="V1141">
        <f>VLOOKUP(CuentosContados[[#This Row],[Column1]],CuentosIndexados[],24,FALSE)</f>
        <v>0</v>
      </c>
      <c r="W1141">
        <f>VLOOKUP(CuentosContados[[#This Row],[Column1]],CuentosIndexados[],25,FALSE)</f>
        <v>0</v>
      </c>
      <c r="X1141">
        <f>VLOOKUP(CuentosContados[[#This Row],[Column1]],CuentosIndexados[],26,FALSE)</f>
        <v>0</v>
      </c>
      <c r="Y1141">
        <f>VLOOKUP(CuentosContados[[#This Row],[Column1]],CuentosIndexados[],27,FALSE)</f>
        <v>0</v>
      </c>
      <c r="Z1141">
        <f>VLOOKUP(CuentosContados[[#This Row],[Column1]],CuentosIndexados[],28,FALSE)</f>
        <v>0</v>
      </c>
      <c r="AA1141">
        <f>VLOOKUP(CuentosContados[[#This Row],[Column1]],CuentosIndexados[],29,FALSE)</f>
        <v>0</v>
      </c>
      <c r="AB1141">
        <f>VLOOKUP(CuentosContados[[#This Row],[Column1]],CuentosIndexados[],30,FALSE)</f>
        <v>0</v>
      </c>
      <c r="AC1141">
        <f>VLOOKUP(CuentosContados[[#This Row],[Column1]],CuentosIndexados[],31,FALSE)</f>
        <v>0</v>
      </c>
      <c r="AD1141">
        <f>VLOOKUP(CuentosContados[[#This Row],[Column1]],CuentosIndexados[],32,FALSE)</f>
        <v>0</v>
      </c>
      <c r="AE1141">
        <f>VLOOKUP(CuentosContados[[#This Row],[Column1]],CuentosIndexados[],33,FALSE)</f>
        <v>0</v>
      </c>
      <c r="AF1141">
        <f>VLOOKUP(CuentosContados[[#This Row],[Column1]],CuentosIndexados[],34,FALSE)</f>
        <v>0</v>
      </c>
      <c r="AG1141">
        <f>VLOOKUP(CuentosContados[[#This Row],[Column1]],CuentosIndexados[],35,FALSE)</f>
        <v>0</v>
      </c>
      <c r="AH1141">
        <f>VLOOKUP(CuentosContados[[#This Row],[Column1]],CuentosIndexados[],36,FALSE)</f>
        <v>0</v>
      </c>
      <c r="AI1141">
        <f>VLOOKUP(CuentosContados[[#This Row],[Column1]],CuentosIndexados[],37,FALSE)</f>
        <v>0</v>
      </c>
      <c r="AJ1141">
        <f>VLOOKUP(CuentosContados[[#This Row],[Column1]],CuentosIndexados[],38,FALSE)</f>
        <v>0</v>
      </c>
      <c r="AK1141">
        <f>VLOOKUP(CuentosContados[[#This Row],[Column1]],CuentosIndexados[],39,FALSE)</f>
        <v>0</v>
      </c>
    </row>
    <row r="1142" spans="1:37" x14ac:dyDescent="0.25">
      <c r="A1142" t="s">
        <v>3</v>
      </c>
      <c r="B1142">
        <f>VLOOKUP(CuentosContados[[#This Row],[Column1]],CuentosIndexados[],3,FALSE)</f>
        <v>0</v>
      </c>
      <c r="C1142">
        <f>VLOOKUP(CuentosContados[[#This Row],[Column1]],CuentosIndexados[],5,FALSE)</f>
        <v>0</v>
      </c>
      <c r="D1142">
        <f>VLOOKUP(CuentosContados[[#This Row],[Column1]],CuentosIndexados[],6,FALSE)</f>
        <v>0</v>
      </c>
      <c r="E1142">
        <f>VLOOKUP(CuentosContados[[#This Row],[Column1]],CuentosIndexados[],7,FALSE)</f>
        <v>0</v>
      </c>
      <c r="F1142">
        <f>VLOOKUP(CuentosContados[[#This Row],[Column1]],CuentosIndexados[],8,FALSE)</f>
        <v>0</v>
      </c>
      <c r="G1142">
        <f>VLOOKUP(CuentosContados[[#This Row],[Column1]],CuentosIndexados[],9,FALSE)</f>
        <v>0</v>
      </c>
      <c r="H1142">
        <f>VLOOKUP(CuentosContados[[#This Row],[Column1]],CuentosIndexados[],10,FALSE)</f>
        <v>0</v>
      </c>
      <c r="I1142">
        <f>VLOOKUP(CuentosContados[[#This Row],[Column1]],CuentosIndexados[],11,FALSE)</f>
        <v>0</v>
      </c>
      <c r="J1142" t="str">
        <f>VLOOKUP(CuentosContados[[#This Row],[Column1]],CuentosIndexados[],12,FALSE)</f>
        <v>trabajo</v>
      </c>
      <c r="K1142">
        <f>VLOOKUP(CuentosContados[[#This Row],[Column1]],CuentosIndexados[],13,FALSE)</f>
        <v>0</v>
      </c>
      <c r="L1142">
        <f>VLOOKUP(CuentosContados[[#This Row],[Column1]],CuentosIndexados[],14,FALSE)</f>
        <v>0</v>
      </c>
      <c r="M1142">
        <f>VLOOKUP(CuentosContados[[#This Row],[Column1]],CuentosIndexados[],15,FALSE)</f>
        <v>0</v>
      </c>
      <c r="N1142">
        <f>VLOOKUP(CuentosContados[[#This Row],[Column1]],CuentosIndexados[],16,FALSE)</f>
        <v>0</v>
      </c>
      <c r="O1142">
        <f>VLOOKUP(CuentosContados[[#This Row],[Column1]],CuentosIndexados[],17,FALSE)</f>
        <v>0</v>
      </c>
      <c r="P1142">
        <f>VLOOKUP(CuentosContados[[#This Row],[Column1]],CuentosIndexados[],18,FALSE)</f>
        <v>0</v>
      </c>
      <c r="Q1142">
        <f>VLOOKUP(CuentosContados[[#This Row],[Column1]],CuentosIndexados[],19,FALSE)</f>
        <v>0</v>
      </c>
      <c r="R1142">
        <f>VLOOKUP(CuentosContados[[#This Row],[Column1]],CuentosIndexados[],20,FALSE)</f>
        <v>0</v>
      </c>
      <c r="S1142">
        <f>VLOOKUP(CuentosContados[[#This Row],[Column1]],CuentosIndexados[],21,FALSE)</f>
        <v>0</v>
      </c>
      <c r="T1142">
        <f>VLOOKUP(CuentosContados[[#This Row],[Column1]],CuentosIndexados[],22,FALSE)</f>
        <v>0</v>
      </c>
      <c r="U1142">
        <f>VLOOKUP(CuentosContados[[#This Row],[Column1]],CuentosIndexados[],23,FALSE)</f>
        <v>0</v>
      </c>
      <c r="V1142">
        <f>VLOOKUP(CuentosContados[[#This Row],[Column1]],CuentosIndexados[],24,FALSE)</f>
        <v>0</v>
      </c>
      <c r="W1142">
        <f>VLOOKUP(CuentosContados[[#This Row],[Column1]],CuentosIndexados[],25,FALSE)</f>
        <v>0</v>
      </c>
      <c r="X1142">
        <f>VLOOKUP(CuentosContados[[#This Row],[Column1]],CuentosIndexados[],26,FALSE)</f>
        <v>0</v>
      </c>
      <c r="Y1142">
        <f>VLOOKUP(CuentosContados[[#This Row],[Column1]],CuentosIndexados[],27,FALSE)</f>
        <v>0</v>
      </c>
      <c r="Z1142">
        <f>VLOOKUP(CuentosContados[[#This Row],[Column1]],CuentosIndexados[],28,FALSE)</f>
        <v>0</v>
      </c>
      <c r="AA1142">
        <f>VLOOKUP(CuentosContados[[#This Row],[Column1]],CuentosIndexados[],29,FALSE)</f>
        <v>0</v>
      </c>
      <c r="AB1142">
        <f>VLOOKUP(CuentosContados[[#This Row],[Column1]],CuentosIndexados[],30,FALSE)</f>
        <v>0</v>
      </c>
      <c r="AC1142">
        <f>VLOOKUP(CuentosContados[[#This Row],[Column1]],CuentosIndexados[],31,FALSE)</f>
        <v>0</v>
      </c>
      <c r="AD1142">
        <f>VLOOKUP(CuentosContados[[#This Row],[Column1]],CuentosIndexados[],32,FALSE)</f>
        <v>0</v>
      </c>
      <c r="AE1142">
        <f>VLOOKUP(CuentosContados[[#This Row],[Column1]],CuentosIndexados[],33,FALSE)</f>
        <v>0</v>
      </c>
      <c r="AF1142">
        <f>VLOOKUP(CuentosContados[[#This Row],[Column1]],CuentosIndexados[],34,FALSE)</f>
        <v>0</v>
      </c>
      <c r="AG1142">
        <f>VLOOKUP(CuentosContados[[#This Row],[Column1]],CuentosIndexados[],35,FALSE)</f>
        <v>0</v>
      </c>
      <c r="AH1142">
        <f>VLOOKUP(CuentosContados[[#This Row],[Column1]],CuentosIndexados[],36,FALSE)</f>
        <v>0</v>
      </c>
      <c r="AI1142">
        <f>VLOOKUP(CuentosContados[[#This Row],[Column1]],CuentosIndexados[],37,FALSE)</f>
        <v>0</v>
      </c>
      <c r="AJ1142">
        <f>VLOOKUP(CuentosContados[[#This Row],[Column1]],CuentosIndexados[],38,FALSE)</f>
        <v>0</v>
      </c>
      <c r="AK1142">
        <f>VLOOKUP(CuentosContados[[#This Row],[Column1]],CuentosIndexados[],39,FALSE)</f>
        <v>0</v>
      </c>
    </row>
    <row r="1143" spans="1:37" x14ac:dyDescent="0.25">
      <c r="A1143" t="s">
        <v>3</v>
      </c>
      <c r="B1143">
        <f>VLOOKUP(CuentosContados[[#This Row],[Column1]],CuentosIndexados[],3,FALSE)</f>
        <v>0</v>
      </c>
      <c r="C1143">
        <f>VLOOKUP(CuentosContados[[#This Row],[Column1]],CuentosIndexados[],5,FALSE)</f>
        <v>0</v>
      </c>
      <c r="D1143">
        <f>VLOOKUP(CuentosContados[[#This Row],[Column1]],CuentosIndexados[],6,FALSE)</f>
        <v>0</v>
      </c>
      <c r="E1143">
        <f>VLOOKUP(CuentosContados[[#This Row],[Column1]],CuentosIndexados[],7,FALSE)</f>
        <v>0</v>
      </c>
      <c r="F1143">
        <f>VLOOKUP(CuentosContados[[#This Row],[Column1]],CuentosIndexados[],8,FALSE)</f>
        <v>0</v>
      </c>
      <c r="G1143">
        <f>VLOOKUP(CuentosContados[[#This Row],[Column1]],CuentosIndexados[],9,FALSE)</f>
        <v>0</v>
      </c>
      <c r="H1143">
        <f>VLOOKUP(CuentosContados[[#This Row],[Column1]],CuentosIndexados[],10,FALSE)</f>
        <v>0</v>
      </c>
      <c r="I1143">
        <f>VLOOKUP(CuentosContados[[#This Row],[Column1]],CuentosIndexados[],11,FALSE)</f>
        <v>0</v>
      </c>
      <c r="J1143" t="str">
        <f>VLOOKUP(CuentosContados[[#This Row],[Column1]],CuentosIndexados[],12,FALSE)</f>
        <v>trabajo</v>
      </c>
      <c r="K1143">
        <f>VLOOKUP(CuentosContados[[#This Row],[Column1]],CuentosIndexados[],13,FALSE)</f>
        <v>0</v>
      </c>
      <c r="L1143">
        <f>VLOOKUP(CuentosContados[[#This Row],[Column1]],CuentosIndexados[],14,FALSE)</f>
        <v>0</v>
      </c>
      <c r="M1143">
        <f>VLOOKUP(CuentosContados[[#This Row],[Column1]],CuentosIndexados[],15,FALSE)</f>
        <v>0</v>
      </c>
      <c r="N1143">
        <f>VLOOKUP(CuentosContados[[#This Row],[Column1]],CuentosIndexados[],16,FALSE)</f>
        <v>0</v>
      </c>
      <c r="O1143">
        <f>VLOOKUP(CuentosContados[[#This Row],[Column1]],CuentosIndexados[],17,FALSE)</f>
        <v>0</v>
      </c>
      <c r="P1143">
        <f>VLOOKUP(CuentosContados[[#This Row],[Column1]],CuentosIndexados[],18,FALSE)</f>
        <v>0</v>
      </c>
      <c r="Q1143">
        <f>VLOOKUP(CuentosContados[[#This Row],[Column1]],CuentosIndexados[],19,FALSE)</f>
        <v>0</v>
      </c>
      <c r="R1143">
        <f>VLOOKUP(CuentosContados[[#This Row],[Column1]],CuentosIndexados[],20,FALSE)</f>
        <v>0</v>
      </c>
      <c r="S1143">
        <f>VLOOKUP(CuentosContados[[#This Row],[Column1]],CuentosIndexados[],21,FALSE)</f>
        <v>0</v>
      </c>
      <c r="T1143">
        <f>VLOOKUP(CuentosContados[[#This Row],[Column1]],CuentosIndexados[],22,FALSE)</f>
        <v>0</v>
      </c>
      <c r="U1143">
        <f>VLOOKUP(CuentosContados[[#This Row],[Column1]],CuentosIndexados[],23,FALSE)</f>
        <v>0</v>
      </c>
      <c r="V1143">
        <f>VLOOKUP(CuentosContados[[#This Row],[Column1]],CuentosIndexados[],24,FALSE)</f>
        <v>0</v>
      </c>
      <c r="W1143">
        <f>VLOOKUP(CuentosContados[[#This Row],[Column1]],CuentosIndexados[],25,FALSE)</f>
        <v>0</v>
      </c>
      <c r="X1143">
        <f>VLOOKUP(CuentosContados[[#This Row],[Column1]],CuentosIndexados[],26,FALSE)</f>
        <v>0</v>
      </c>
      <c r="Y1143">
        <f>VLOOKUP(CuentosContados[[#This Row],[Column1]],CuentosIndexados[],27,FALSE)</f>
        <v>0</v>
      </c>
      <c r="Z1143">
        <f>VLOOKUP(CuentosContados[[#This Row],[Column1]],CuentosIndexados[],28,FALSE)</f>
        <v>0</v>
      </c>
      <c r="AA1143">
        <f>VLOOKUP(CuentosContados[[#This Row],[Column1]],CuentosIndexados[],29,FALSE)</f>
        <v>0</v>
      </c>
      <c r="AB1143">
        <f>VLOOKUP(CuentosContados[[#This Row],[Column1]],CuentosIndexados[],30,FALSE)</f>
        <v>0</v>
      </c>
      <c r="AC1143">
        <f>VLOOKUP(CuentosContados[[#This Row],[Column1]],CuentosIndexados[],31,FALSE)</f>
        <v>0</v>
      </c>
      <c r="AD1143">
        <f>VLOOKUP(CuentosContados[[#This Row],[Column1]],CuentosIndexados[],32,FALSE)</f>
        <v>0</v>
      </c>
      <c r="AE1143">
        <f>VLOOKUP(CuentosContados[[#This Row],[Column1]],CuentosIndexados[],33,FALSE)</f>
        <v>0</v>
      </c>
      <c r="AF1143">
        <f>VLOOKUP(CuentosContados[[#This Row],[Column1]],CuentosIndexados[],34,FALSE)</f>
        <v>0</v>
      </c>
      <c r="AG1143">
        <f>VLOOKUP(CuentosContados[[#This Row],[Column1]],CuentosIndexados[],35,FALSE)</f>
        <v>0</v>
      </c>
      <c r="AH1143">
        <f>VLOOKUP(CuentosContados[[#This Row],[Column1]],CuentosIndexados[],36,FALSE)</f>
        <v>0</v>
      </c>
      <c r="AI1143">
        <f>VLOOKUP(CuentosContados[[#This Row],[Column1]],CuentosIndexados[],37,FALSE)</f>
        <v>0</v>
      </c>
      <c r="AJ1143">
        <f>VLOOKUP(CuentosContados[[#This Row],[Column1]],CuentosIndexados[],38,FALSE)</f>
        <v>0</v>
      </c>
      <c r="AK1143">
        <f>VLOOKUP(CuentosContados[[#This Row],[Column1]],CuentosIndexados[],39,FALSE)</f>
        <v>0</v>
      </c>
    </row>
    <row r="1144" spans="1:37" x14ac:dyDescent="0.25">
      <c r="A1144" t="s">
        <v>3</v>
      </c>
      <c r="B1144">
        <f>VLOOKUP(CuentosContados[[#This Row],[Column1]],CuentosIndexados[],3,FALSE)</f>
        <v>0</v>
      </c>
      <c r="C1144">
        <f>VLOOKUP(CuentosContados[[#This Row],[Column1]],CuentosIndexados[],5,FALSE)</f>
        <v>0</v>
      </c>
      <c r="D1144">
        <f>VLOOKUP(CuentosContados[[#This Row],[Column1]],CuentosIndexados[],6,FALSE)</f>
        <v>0</v>
      </c>
      <c r="E1144">
        <f>VLOOKUP(CuentosContados[[#This Row],[Column1]],CuentosIndexados[],7,FALSE)</f>
        <v>0</v>
      </c>
      <c r="F1144">
        <f>VLOOKUP(CuentosContados[[#This Row],[Column1]],CuentosIndexados[],8,FALSE)</f>
        <v>0</v>
      </c>
      <c r="G1144">
        <f>VLOOKUP(CuentosContados[[#This Row],[Column1]],CuentosIndexados[],9,FALSE)</f>
        <v>0</v>
      </c>
      <c r="H1144">
        <f>VLOOKUP(CuentosContados[[#This Row],[Column1]],CuentosIndexados[],10,FALSE)</f>
        <v>0</v>
      </c>
      <c r="I1144">
        <f>VLOOKUP(CuentosContados[[#This Row],[Column1]],CuentosIndexados[],11,FALSE)</f>
        <v>0</v>
      </c>
      <c r="J1144" t="str">
        <f>VLOOKUP(CuentosContados[[#This Row],[Column1]],CuentosIndexados[],12,FALSE)</f>
        <v>trabajo</v>
      </c>
      <c r="K1144">
        <f>VLOOKUP(CuentosContados[[#This Row],[Column1]],CuentosIndexados[],13,FALSE)</f>
        <v>0</v>
      </c>
      <c r="L1144">
        <f>VLOOKUP(CuentosContados[[#This Row],[Column1]],CuentosIndexados[],14,FALSE)</f>
        <v>0</v>
      </c>
      <c r="M1144">
        <f>VLOOKUP(CuentosContados[[#This Row],[Column1]],CuentosIndexados[],15,FALSE)</f>
        <v>0</v>
      </c>
      <c r="N1144">
        <f>VLOOKUP(CuentosContados[[#This Row],[Column1]],CuentosIndexados[],16,FALSE)</f>
        <v>0</v>
      </c>
      <c r="O1144">
        <f>VLOOKUP(CuentosContados[[#This Row],[Column1]],CuentosIndexados[],17,FALSE)</f>
        <v>0</v>
      </c>
      <c r="P1144">
        <f>VLOOKUP(CuentosContados[[#This Row],[Column1]],CuentosIndexados[],18,FALSE)</f>
        <v>0</v>
      </c>
      <c r="Q1144">
        <f>VLOOKUP(CuentosContados[[#This Row],[Column1]],CuentosIndexados[],19,FALSE)</f>
        <v>0</v>
      </c>
      <c r="R1144">
        <f>VLOOKUP(CuentosContados[[#This Row],[Column1]],CuentosIndexados[],20,FALSE)</f>
        <v>0</v>
      </c>
      <c r="S1144">
        <f>VLOOKUP(CuentosContados[[#This Row],[Column1]],CuentosIndexados[],21,FALSE)</f>
        <v>0</v>
      </c>
      <c r="T1144">
        <f>VLOOKUP(CuentosContados[[#This Row],[Column1]],CuentosIndexados[],22,FALSE)</f>
        <v>0</v>
      </c>
      <c r="U1144">
        <f>VLOOKUP(CuentosContados[[#This Row],[Column1]],CuentosIndexados[],23,FALSE)</f>
        <v>0</v>
      </c>
      <c r="V1144">
        <f>VLOOKUP(CuentosContados[[#This Row],[Column1]],CuentosIndexados[],24,FALSE)</f>
        <v>0</v>
      </c>
      <c r="W1144">
        <f>VLOOKUP(CuentosContados[[#This Row],[Column1]],CuentosIndexados[],25,FALSE)</f>
        <v>0</v>
      </c>
      <c r="X1144">
        <f>VLOOKUP(CuentosContados[[#This Row],[Column1]],CuentosIndexados[],26,FALSE)</f>
        <v>0</v>
      </c>
      <c r="Y1144">
        <f>VLOOKUP(CuentosContados[[#This Row],[Column1]],CuentosIndexados[],27,FALSE)</f>
        <v>0</v>
      </c>
      <c r="Z1144">
        <f>VLOOKUP(CuentosContados[[#This Row],[Column1]],CuentosIndexados[],28,FALSE)</f>
        <v>0</v>
      </c>
      <c r="AA1144">
        <f>VLOOKUP(CuentosContados[[#This Row],[Column1]],CuentosIndexados[],29,FALSE)</f>
        <v>0</v>
      </c>
      <c r="AB1144">
        <f>VLOOKUP(CuentosContados[[#This Row],[Column1]],CuentosIndexados[],30,FALSE)</f>
        <v>0</v>
      </c>
      <c r="AC1144">
        <f>VLOOKUP(CuentosContados[[#This Row],[Column1]],CuentosIndexados[],31,FALSE)</f>
        <v>0</v>
      </c>
      <c r="AD1144">
        <f>VLOOKUP(CuentosContados[[#This Row],[Column1]],CuentosIndexados[],32,FALSE)</f>
        <v>0</v>
      </c>
      <c r="AE1144">
        <f>VLOOKUP(CuentosContados[[#This Row],[Column1]],CuentosIndexados[],33,FALSE)</f>
        <v>0</v>
      </c>
      <c r="AF1144">
        <f>VLOOKUP(CuentosContados[[#This Row],[Column1]],CuentosIndexados[],34,FALSE)</f>
        <v>0</v>
      </c>
      <c r="AG1144">
        <f>VLOOKUP(CuentosContados[[#This Row],[Column1]],CuentosIndexados[],35,FALSE)</f>
        <v>0</v>
      </c>
      <c r="AH1144">
        <f>VLOOKUP(CuentosContados[[#This Row],[Column1]],CuentosIndexados[],36,FALSE)</f>
        <v>0</v>
      </c>
      <c r="AI1144">
        <f>VLOOKUP(CuentosContados[[#This Row],[Column1]],CuentosIndexados[],37,FALSE)</f>
        <v>0</v>
      </c>
      <c r="AJ1144">
        <f>VLOOKUP(CuentosContados[[#This Row],[Column1]],CuentosIndexados[],38,FALSE)</f>
        <v>0</v>
      </c>
      <c r="AK1144">
        <f>VLOOKUP(CuentosContados[[#This Row],[Column1]],CuentosIndexados[],39,FALSE)</f>
        <v>0</v>
      </c>
    </row>
    <row r="1145" spans="1:37" x14ac:dyDescent="0.25">
      <c r="A1145" t="s">
        <v>3</v>
      </c>
      <c r="B1145">
        <f>VLOOKUP(CuentosContados[[#This Row],[Column1]],CuentosIndexados[],3,FALSE)</f>
        <v>0</v>
      </c>
      <c r="C1145">
        <f>VLOOKUP(CuentosContados[[#This Row],[Column1]],CuentosIndexados[],5,FALSE)</f>
        <v>0</v>
      </c>
      <c r="D1145">
        <f>VLOOKUP(CuentosContados[[#This Row],[Column1]],CuentosIndexados[],6,FALSE)</f>
        <v>0</v>
      </c>
      <c r="E1145">
        <f>VLOOKUP(CuentosContados[[#This Row],[Column1]],CuentosIndexados[],7,FALSE)</f>
        <v>0</v>
      </c>
      <c r="F1145">
        <f>VLOOKUP(CuentosContados[[#This Row],[Column1]],CuentosIndexados[],8,FALSE)</f>
        <v>0</v>
      </c>
      <c r="G1145">
        <f>VLOOKUP(CuentosContados[[#This Row],[Column1]],CuentosIndexados[],9,FALSE)</f>
        <v>0</v>
      </c>
      <c r="H1145">
        <f>VLOOKUP(CuentosContados[[#This Row],[Column1]],CuentosIndexados[],10,FALSE)</f>
        <v>0</v>
      </c>
      <c r="I1145">
        <f>VLOOKUP(CuentosContados[[#This Row],[Column1]],CuentosIndexados[],11,FALSE)</f>
        <v>0</v>
      </c>
      <c r="J1145" t="str">
        <f>VLOOKUP(CuentosContados[[#This Row],[Column1]],CuentosIndexados[],12,FALSE)</f>
        <v>trabajo</v>
      </c>
      <c r="K1145">
        <f>VLOOKUP(CuentosContados[[#This Row],[Column1]],CuentosIndexados[],13,FALSE)</f>
        <v>0</v>
      </c>
      <c r="L1145">
        <f>VLOOKUP(CuentosContados[[#This Row],[Column1]],CuentosIndexados[],14,FALSE)</f>
        <v>0</v>
      </c>
      <c r="M1145">
        <f>VLOOKUP(CuentosContados[[#This Row],[Column1]],CuentosIndexados[],15,FALSE)</f>
        <v>0</v>
      </c>
      <c r="N1145">
        <f>VLOOKUP(CuentosContados[[#This Row],[Column1]],CuentosIndexados[],16,FALSE)</f>
        <v>0</v>
      </c>
      <c r="O1145">
        <f>VLOOKUP(CuentosContados[[#This Row],[Column1]],CuentosIndexados[],17,FALSE)</f>
        <v>0</v>
      </c>
      <c r="P1145">
        <f>VLOOKUP(CuentosContados[[#This Row],[Column1]],CuentosIndexados[],18,FALSE)</f>
        <v>0</v>
      </c>
      <c r="Q1145">
        <f>VLOOKUP(CuentosContados[[#This Row],[Column1]],CuentosIndexados[],19,FALSE)</f>
        <v>0</v>
      </c>
      <c r="R1145">
        <f>VLOOKUP(CuentosContados[[#This Row],[Column1]],CuentosIndexados[],20,FALSE)</f>
        <v>0</v>
      </c>
      <c r="S1145">
        <f>VLOOKUP(CuentosContados[[#This Row],[Column1]],CuentosIndexados[],21,FALSE)</f>
        <v>0</v>
      </c>
      <c r="T1145">
        <f>VLOOKUP(CuentosContados[[#This Row],[Column1]],CuentosIndexados[],22,FALSE)</f>
        <v>0</v>
      </c>
      <c r="U1145">
        <f>VLOOKUP(CuentosContados[[#This Row],[Column1]],CuentosIndexados[],23,FALSE)</f>
        <v>0</v>
      </c>
      <c r="V1145">
        <f>VLOOKUP(CuentosContados[[#This Row],[Column1]],CuentosIndexados[],24,FALSE)</f>
        <v>0</v>
      </c>
      <c r="W1145">
        <f>VLOOKUP(CuentosContados[[#This Row],[Column1]],CuentosIndexados[],25,FALSE)</f>
        <v>0</v>
      </c>
      <c r="X1145">
        <f>VLOOKUP(CuentosContados[[#This Row],[Column1]],CuentosIndexados[],26,FALSE)</f>
        <v>0</v>
      </c>
      <c r="Y1145">
        <f>VLOOKUP(CuentosContados[[#This Row],[Column1]],CuentosIndexados[],27,FALSE)</f>
        <v>0</v>
      </c>
      <c r="Z1145">
        <f>VLOOKUP(CuentosContados[[#This Row],[Column1]],CuentosIndexados[],28,FALSE)</f>
        <v>0</v>
      </c>
      <c r="AA1145">
        <f>VLOOKUP(CuentosContados[[#This Row],[Column1]],CuentosIndexados[],29,FALSE)</f>
        <v>0</v>
      </c>
      <c r="AB1145">
        <f>VLOOKUP(CuentosContados[[#This Row],[Column1]],CuentosIndexados[],30,FALSE)</f>
        <v>0</v>
      </c>
      <c r="AC1145">
        <f>VLOOKUP(CuentosContados[[#This Row],[Column1]],CuentosIndexados[],31,FALSE)</f>
        <v>0</v>
      </c>
      <c r="AD1145">
        <f>VLOOKUP(CuentosContados[[#This Row],[Column1]],CuentosIndexados[],32,FALSE)</f>
        <v>0</v>
      </c>
      <c r="AE1145">
        <f>VLOOKUP(CuentosContados[[#This Row],[Column1]],CuentosIndexados[],33,FALSE)</f>
        <v>0</v>
      </c>
      <c r="AF1145">
        <f>VLOOKUP(CuentosContados[[#This Row],[Column1]],CuentosIndexados[],34,FALSE)</f>
        <v>0</v>
      </c>
      <c r="AG1145">
        <f>VLOOKUP(CuentosContados[[#This Row],[Column1]],CuentosIndexados[],35,FALSE)</f>
        <v>0</v>
      </c>
      <c r="AH1145">
        <f>VLOOKUP(CuentosContados[[#This Row],[Column1]],CuentosIndexados[],36,FALSE)</f>
        <v>0</v>
      </c>
      <c r="AI1145">
        <f>VLOOKUP(CuentosContados[[#This Row],[Column1]],CuentosIndexados[],37,FALSE)</f>
        <v>0</v>
      </c>
      <c r="AJ1145">
        <f>VLOOKUP(CuentosContados[[#This Row],[Column1]],CuentosIndexados[],38,FALSE)</f>
        <v>0</v>
      </c>
      <c r="AK1145">
        <f>VLOOKUP(CuentosContados[[#This Row],[Column1]],CuentosIndexados[],39,FALSE)</f>
        <v>0</v>
      </c>
    </row>
    <row r="1146" spans="1:37" x14ac:dyDescent="0.25">
      <c r="A1146" t="s">
        <v>3</v>
      </c>
      <c r="B1146">
        <f>VLOOKUP(CuentosContados[[#This Row],[Column1]],CuentosIndexados[],3,FALSE)</f>
        <v>0</v>
      </c>
      <c r="C1146">
        <f>VLOOKUP(CuentosContados[[#This Row],[Column1]],CuentosIndexados[],5,FALSE)</f>
        <v>0</v>
      </c>
      <c r="D1146">
        <f>VLOOKUP(CuentosContados[[#This Row],[Column1]],CuentosIndexados[],6,FALSE)</f>
        <v>0</v>
      </c>
      <c r="E1146">
        <f>VLOOKUP(CuentosContados[[#This Row],[Column1]],CuentosIndexados[],7,FALSE)</f>
        <v>0</v>
      </c>
      <c r="F1146">
        <f>VLOOKUP(CuentosContados[[#This Row],[Column1]],CuentosIndexados[],8,FALSE)</f>
        <v>0</v>
      </c>
      <c r="G1146">
        <f>VLOOKUP(CuentosContados[[#This Row],[Column1]],CuentosIndexados[],9,FALSE)</f>
        <v>0</v>
      </c>
      <c r="H1146">
        <f>VLOOKUP(CuentosContados[[#This Row],[Column1]],CuentosIndexados[],10,FALSE)</f>
        <v>0</v>
      </c>
      <c r="I1146">
        <f>VLOOKUP(CuentosContados[[#This Row],[Column1]],CuentosIndexados[],11,FALSE)</f>
        <v>0</v>
      </c>
      <c r="J1146" t="str">
        <f>VLOOKUP(CuentosContados[[#This Row],[Column1]],CuentosIndexados[],12,FALSE)</f>
        <v>trabajo</v>
      </c>
      <c r="K1146">
        <f>VLOOKUP(CuentosContados[[#This Row],[Column1]],CuentosIndexados[],13,FALSE)</f>
        <v>0</v>
      </c>
      <c r="L1146">
        <f>VLOOKUP(CuentosContados[[#This Row],[Column1]],CuentosIndexados[],14,FALSE)</f>
        <v>0</v>
      </c>
      <c r="M1146">
        <f>VLOOKUP(CuentosContados[[#This Row],[Column1]],CuentosIndexados[],15,FALSE)</f>
        <v>0</v>
      </c>
      <c r="N1146">
        <f>VLOOKUP(CuentosContados[[#This Row],[Column1]],CuentosIndexados[],16,FALSE)</f>
        <v>0</v>
      </c>
      <c r="O1146">
        <f>VLOOKUP(CuentosContados[[#This Row],[Column1]],CuentosIndexados[],17,FALSE)</f>
        <v>0</v>
      </c>
      <c r="P1146">
        <f>VLOOKUP(CuentosContados[[#This Row],[Column1]],CuentosIndexados[],18,FALSE)</f>
        <v>0</v>
      </c>
      <c r="Q1146">
        <f>VLOOKUP(CuentosContados[[#This Row],[Column1]],CuentosIndexados[],19,FALSE)</f>
        <v>0</v>
      </c>
      <c r="R1146">
        <f>VLOOKUP(CuentosContados[[#This Row],[Column1]],CuentosIndexados[],20,FALSE)</f>
        <v>0</v>
      </c>
      <c r="S1146">
        <f>VLOOKUP(CuentosContados[[#This Row],[Column1]],CuentosIndexados[],21,FALSE)</f>
        <v>0</v>
      </c>
      <c r="T1146">
        <f>VLOOKUP(CuentosContados[[#This Row],[Column1]],CuentosIndexados[],22,FALSE)</f>
        <v>0</v>
      </c>
      <c r="U1146">
        <f>VLOOKUP(CuentosContados[[#This Row],[Column1]],CuentosIndexados[],23,FALSE)</f>
        <v>0</v>
      </c>
      <c r="V1146">
        <f>VLOOKUP(CuentosContados[[#This Row],[Column1]],CuentosIndexados[],24,FALSE)</f>
        <v>0</v>
      </c>
      <c r="W1146">
        <f>VLOOKUP(CuentosContados[[#This Row],[Column1]],CuentosIndexados[],25,FALSE)</f>
        <v>0</v>
      </c>
      <c r="X1146">
        <f>VLOOKUP(CuentosContados[[#This Row],[Column1]],CuentosIndexados[],26,FALSE)</f>
        <v>0</v>
      </c>
      <c r="Y1146">
        <f>VLOOKUP(CuentosContados[[#This Row],[Column1]],CuentosIndexados[],27,FALSE)</f>
        <v>0</v>
      </c>
      <c r="Z1146">
        <f>VLOOKUP(CuentosContados[[#This Row],[Column1]],CuentosIndexados[],28,FALSE)</f>
        <v>0</v>
      </c>
      <c r="AA1146">
        <f>VLOOKUP(CuentosContados[[#This Row],[Column1]],CuentosIndexados[],29,FALSE)</f>
        <v>0</v>
      </c>
      <c r="AB1146">
        <f>VLOOKUP(CuentosContados[[#This Row],[Column1]],CuentosIndexados[],30,FALSE)</f>
        <v>0</v>
      </c>
      <c r="AC1146">
        <f>VLOOKUP(CuentosContados[[#This Row],[Column1]],CuentosIndexados[],31,FALSE)</f>
        <v>0</v>
      </c>
      <c r="AD1146">
        <f>VLOOKUP(CuentosContados[[#This Row],[Column1]],CuentosIndexados[],32,FALSE)</f>
        <v>0</v>
      </c>
      <c r="AE1146">
        <f>VLOOKUP(CuentosContados[[#This Row],[Column1]],CuentosIndexados[],33,FALSE)</f>
        <v>0</v>
      </c>
      <c r="AF1146">
        <f>VLOOKUP(CuentosContados[[#This Row],[Column1]],CuentosIndexados[],34,FALSE)</f>
        <v>0</v>
      </c>
      <c r="AG1146">
        <f>VLOOKUP(CuentosContados[[#This Row],[Column1]],CuentosIndexados[],35,FALSE)</f>
        <v>0</v>
      </c>
      <c r="AH1146">
        <f>VLOOKUP(CuentosContados[[#This Row],[Column1]],CuentosIndexados[],36,FALSE)</f>
        <v>0</v>
      </c>
      <c r="AI1146">
        <f>VLOOKUP(CuentosContados[[#This Row],[Column1]],CuentosIndexados[],37,FALSE)</f>
        <v>0</v>
      </c>
      <c r="AJ1146">
        <f>VLOOKUP(CuentosContados[[#This Row],[Column1]],CuentosIndexados[],38,FALSE)</f>
        <v>0</v>
      </c>
      <c r="AK1146">
        <f>VLOOKUP(CuentosContados[[#This Row],[Column1]],CuentosIndexados[],39,FALSE)</f>
        <v>0</v>
      </c>
    </row>
    <row r="1147" spans="1:37" x14ac:dyDescent="0.25">
      <c r="A1147" t="s">
        <v>3</v>
      </c>
      <c r="B1147">
        <f>VLOOKUP(CuentosContados[[#This Row],[Column1]],CuentosIndexados[],3,FALSE)</f>
        <v>0</v>
      </c>
      <c r="C1147">
        <f>VLOOKUP(CuentosContados[[#This Row],[Column1]],CuentosIndexados[],5,FALSE)</f>
        <v>0</v>
      </c>
      <c r="D1147">
        <f>VLOOKUP(CuentosContados[[#This Row],[Column1]],CuentosIndexados[],6,FALSE)</f>
        <v>0</v>
      </c>
      <c r="E1147">
        <f>VLOOKUP(CuentosContados[[#This Row],[Column1]],CuentosIndexados[],7,FALSE)</f>
        <v>0</v>
      </c>
      <c r="F1147">
        <f>VLOOKUP(CuentosContados[[#This Row],[Column1]],CuentosIndexados[],8,FALSE)</f>
        <v>0</v>
      </c>
      <c r="G1147">
        <f>VLOOKUP(CuentosContados[[#This Row],[Column1]],CuentosIndexados[],9,FALSE)</f>
        <v>0</v>
      </c>
      <c r="H1147">
        <f>VLOOKUP(CuentosContados[[#This Row],[Column1]],CuentosIndexados[],10,FALSE)</f>
        <v>0</v>
      </c>
      <c r="I1147">
        <f>VLOOKUP(CuentosContados[[#This Row],[Column1]],CuentosIndexados[],11,FALSE)</f>
        <v>0</v>
      </c>
      <c r="J1147" t="str">
        <f>VLOOKUP(CuentosContados[[#This Row],[Column1]],CuentosIndexados[],12,FALSE)</f>
        <v>trabajo</v>
      </c>
      <c r="K1147">
        <f>VLOOKUP(CuentosContados[[#This Row],[Column1]],CuentosIndexados[],13,FALSE)</f>
        <v>0</v>
      </c>
      <c r="L1147">
        <f>VLOOKUP(CuentosContados[[#This Row],[Column1]],CuentosIndexados[],14,FALSE)</f>
        <v>0</v>
      </c>
      <c r="M1147">
        <f>VLOOKUP(CuentosContados[[#This Row],[Column1]],CuentosIndexados[],15,FALSE)</f>
        <v>0</v>
      </c>
      <c r="N1147">
        <f>VLOOKUP(CuentosContados[[#This Row],[Column1]],CuentosIndexados[],16,FALSE)</f>
        <v>0</v>
      </c>
      <c r="O1147">
        <f>VLOOKUP(CuentosContados[[#This Row],[Column1]],CuentosIndexados[],17,FALSE)</f>
        <v>0</v>
      </c>
      <c r="P1147">
        <f>VLOOKUP(CuentosContados[[#This Row],[Column1]],CuentosIndexados[],18,FALSE)</f>
        <v>0</v>
      </c>
      <c r="Q1147">
        <f>VLOOKUP(CuentosContados[[#This Row],[Column1]],CuentosIndexados[],19,FALSE)</f>
        <v>0</v>
      </c>
      <c r="R1147">
        <f>VLOOKUP(CuentosContados[[#This Row],[Column1]],CuentosIndexados[],20,FALSE)</f>
        <v>0</v>
      </c>
      <c r="S1147">
        <f>VLOOKUP(CuentosContados[[#This Row],[Column1]],CuentosIndexados[],21,FALSE)</f>
        <v>0</v>
      </c>
      <c r="T1147">
        <f>VLOOKUP(CuentosContados[[#This Row],[Column1]],CuentosIndexados[],22,FALSE)</f>
        <v>0</v>
      </c>
      <c r="U1147">
        <f>VLOOKUP(CuentosContados[[#This Row],[Column1]],CuentosIndexados[],23,FALSE)</f>
        <v>0</v>
      </c>
      <c r="V1147">
        <f>VLOOKUP(CuentosContados[[#This Row],[Column1]],CuentosIndexados[],24,FALSE)</f>
        <v>0</v>
      </c>
      <c r="W1147">
        <f>VLOOKUP(CuentosContados[[#This Row],[Column1]],CuentosIndexados[],25,FALSE)</f>
        <v>0</v>
      </c>
      <c r="X1147">
        <f>VLOOKUP(CuentosContados[[#This Row],[Column1]],CuentosIndexados[],26,FALSE)</f>
        <v>0</v>
      </c>
      <c r="Y1147">
        <f>VLOOKUP(CuentosContados[[#This Row],[Column1]],CuentosIndexados[],27,FALSE)</f>
        <v>0</v>
      </c>
      <c r="Z1147">
        <f>VLOOKUP(CuentosContados[[#This Row],[Column1]],CuentosIndexados[],28,FALSE)</f>
        <v>0</v>
      </c>
      <c r="AA1147">
        <f>VLOOKUP(CuentosContados[[#This Row],[Column1]],CuentosIndexados[],29,FALSE)</f>
        <v>0</v>
      </c>
      <c r="AB1147">
        <f>VLOOKUP(CuentosContados[[#This Row],[Column1]],CuentosIndexados[],30,FALSE)</f>
        <v>0</v>
      </c>
      <c r="AC1147">
        <f>VLOOKUP(CuentosContados[[#This Row],[Column1]],CuentosIndexados[],31,FALSE)</f>
        <v>0</v>
      </c>
      <c r="AD1147">
        <f>VLOOKUP(CuentosContados[[#This Row],[Column1]],CuentosIndexados[],32,FALSE)</f>
        <v>0</v>
      </c>
      <c r="AE1147">
        <f>VLOOKUP(CuentosContados[[#This Row],[Column1]],CuentosIndexados[],33,FALSE)</f>
        <v>0</v>
      </c>
      <c r="AF1147">
        <f>VLOOKUP(CuentosContados[[#This Row],[Column1]],CuentosIndexados[],34,FALSE)</f>
        <v>0</v>
      </c>
      <c r="AG1147">
        <f>VLOOKUP(CuentosContados[[#This Row],[Column1]],CuentosIndexados[],35,FALSE)</f>
        <v>0</v>
      </c>
      <c r="AH1147">
        <f>VLOOKUP(CuentosContados[[#This Row],[Column1]],CuentosIndexados[],36,FALSE)</f>
        <v>0</v>
      </c>
      <c r="AI1147">
        <f>VLOOKUP(CuentosContados[[#This Row],[Column1]],CuentosIndexados[],37,FALSE)</f>
        <v>0</v>
      </c>
      <c r="AJ1147">
        <f>VLOOKUP(CuentosContados[[#This Row],[Column1]],CuentosIndexados[],38,FALSE)</f>
        <v>0</v>
      </c>
      <c r="AK1147">
        <f>VLOOKUP(CuentosContados[[#This Row],[Column1]],CuentosIndexados[],39,FALSE)</f>
        <v>0</v>
      </c>
    </row>
    <row r="1148" spans="1:37" x14ac:dyDescent="0.25">
      <c r="A1148" t="s">
        <v>3</v>
      </c>
      <c r="B1148">
        <f>VLOOKUP(CuentosContados[[#This Row],[Column1]],CuentosIndexados[],3,FALSE)</f>
        <v>0</v>
      </c>
      <c r="C1148">
        <f>VLOOKUP(CuentosContados[[#This Row],[Column1]],CuentosIndexados[],5,FALSE)</f>
        <v>0</v>
      </c>
      <c r="D1148">
        <f>VLOOKUP(CuentosContados[[#This Row],[Column1]],CuentosIndexados[],6,FALSE)</f>
        <v>0</v>
      </c>
      <c r="E1148">
        <f>VLOOKUP(CuentosContados[[#This Row],[Column1]],CuentosIndexados[],7,FALSE)</f>
        <v>0</v>
      </c>
      <c r="F1148">
        <f>VLOOKUP(CuentosContados[[#This Row],[Column1]],CuentosIndexados[],8,FALSE)</f>
        <v>0</v>
      </c>
      <c r="G1148">
        <f>VLOOKUP(CuentosContados[[#This Row],[Column1]],CuentosIndexados[],9,FALSE)</f>
        <v>0</v>
      </c>
      <c r="H1148">
        <f>VLOOKUP(CuentosContados[[#This Row],[Column1]],CuentosIndexados[],10,FALSE)</f>
        <v>0</v>
      </c>
      <c r="I1148">
        <f>VLOOKUP(CuentosContados[[#This Row],[Column1]],CuentosIndexados[],11,FALSE)</f>
        <v>0</v>
      </c>
      <c r="J1148" t="str">
        <f>VLOOKUP(CuentosContados[[#This Row],[Column1]],CuentosIndexados[],12,FALSE)</f>
        <v>trabajo</v>
      </c>
      <c r="K1148">
        <f>VLOOKUP(CuentosContados[[#This Row],[Column1]],CuentosIndexados[],13,FALSE)</f>
        <v>0</v>
      </c>
      <c r="L1148">
        <f>VLOOKUP(CuentosContados[[#This Row],[Column1]],CuentosIndexados[],14,FALSE)</f>
        <v>0</v>
      </c>
      <c r="M1148">
        <f>VLOOKUP(CuentosContados[[#This Row],[Column1]],CuentosIndexados[],15,FALSE)</f>
        <v>0</v>
      </c>
      <c r="N1148">
        <f>VLOOKUP(CuentosContados[[#This Row],[Column1]],CuentosIndexados[],16,FALSE)</f>
        <v>0</v>
      </c>
      <c r="O1148">
        <f>VLOOKUP(CuentosContados[[#This Row],[Column1]],CuentosIndexados[],17,FALSE)</f>
        <v>0</v>
      </c>
      <c r="P1148">
        <f>VLOOKUP(CuentosContados[[#This Row],[Column1]],CuentosIndexados[],18,FALSE)</f>
        <v>0</v>
      </c>
      <c r="Q1148">
        <f>VLOOKUP(CuentosContados[[#This Row],[Column1]],CuentosIndexados[],19,FALSE)</f>
        <v>0</v>
      </c>
      <c r="R1148">
        <f>VLOOKUP(CuentosContados[[#This Row],[Column1]],CuentosIndexados[],20,FALSE)</f>
        <v>0</v>
      </c>
      <c r="S1148">
        <f>VLOOKUP(CuentosContados[[#This Row],[Column1]],CuentosIndexados[],21,FALSE)</f>
        <v>0</v>
      </c>
      <c r="T1148">
        <f>VLOOKUP(CuentosContados[[#This Row],[Column1]],CuentosIndexados[],22,FALSE)</f>
        <v>0</v>
      </c>
      <c r="U1148">
        <f>VLOOKUP(CuentosContados[[#This Row],[Column1]],CuentosIndexados[],23,FALSE)</f>
        <v>0</v>
      </c>
      <c r="V1148">
        <f>VLOOKUP(CuentosContados[[#This Row],[Column1]],CuentosIndexados[],24,FALSE)</f>
        <v>0</v>
      </c>
      <c r="W1148">
        <f>VLOOKUP(CuentosContados[[#This Row],[Column1]],CuentosIndexados[],25,FALSE)</f>
        <v>0</v>
      </c>
      <c r="X1148">
        <f>VLOOKUP(CuentosContados[[#This Row],[Column1]],CuentosIndexados[],26,FALSE)</f>
        <v>0</v>
      </c>
      <c r="Y1148">
        <f>VLOOKUP(CuentosContados[[#This Row],[Column1]],CuentosIndexados[],27,FALSE)</f>
        <v>0</v>
      </c>
      <c r="Z1148">
        <f>VLOOKUP(CuentosContados[[#This Row],[Column1]],CuentosIndexados[],28,FALSE)</f>
        <v>0</v>
      </c>
      <c r="AA1148">
        <f>VLOOKUP(CuentosContados[[#This Row],[Column1]],CuentosIndexados[],29,FALSE)</f>
        <v>0</v>
      </c>
      <c r="AB1148">
        <f>VLOOKUP(CuentosContados[[#This Row],[Column1]],CuentosIndexados[],30,FALSE)</f>
        <v>0</v>
      </c>
      <c r="AC1148">
        <f>VLOOKUP(CuentosContados[[#This Row],[Column1]],CuentosIndexados[],31,FALSE)</f>
        <v>0</v>
      </c>
      <c r="AD1148">
        <f>VLOOKUP(CuentosContados[[#This Row],[Column1]],CuentosIndexados[],32,FALSE)</f>
        <v>0</v>
      </c>
      <c r="AE1148">
        <f>VLOOKUP(CuentosContados[[#This Row],[Column1]],CuentosIndexados[],33,FALSE)</f>
        <v>0</v>
      </c>
      <c r="AF1148">
        <f>VLOOKUP(CuentosContados[[#This Row],[Column1]],CuentosIndexados[],34,FALSE)</f>
        <v>0</v>
      </c>
      <c r="AG1148">
        <f>VLOOKUP(CuentosContados[[#This Row],[Column1]],CuentosIndexados[],35,FALSE)</f>
        <v>0</v>
      </c>
      <c r="AH1148">
        <f>VLOOKUP(CuentosContados[[#This Row],[Column1]],CuentosIndexados[],36,FALSE)</f>
        <v>0</v>
      </c>
      <c r="AI1148">
        <f>VLOOKUP(CuentosContados[[#This Row],[Column1]],CuentosIndexados[],37,FALSE)</f>
        <v>0</v>
      </c>
      <c r="AJ1148">
        <f>VLOOKUP(CuentosContados[[#This Row],[Column1]],CuentosIndexados[],38,FALSE)</f>
        <v>0</v>
      </c>
      <c r="AK1148">
        <f>VLOOKUP(CuentosContados[[#This Row],[Column1]],CuentosIndexados[],39,FALSE)</f>
        <v>0</v>
      </c>
    </row>
    <row r="1149" spans="1:37" x14ac:dyDescent="0.25">
      <c r="A1149" t="s">
        <v>183</v>
      </c>
      <c r="B1149">
        <f>VLOOKUP(CuentosContados[[#This Row],[Column1]],CuentosIndexados[],3,FALSE)</f>
        <v>0</v>
      </c>
      <c r="C1149">
        <f>VLOOKUP(CuentosContados[[#This Row],[Column1]],CuentosIndexados[],5,FALSE)</f>
        <v>0</v>
      </c>
      <c r="D1149">
        <f>VLOOKUP(CuentosContados[[#This Row],[Column1]],CuentosIndexados[],6,FALSE)</f>
        <v>0</v>
      </c>
      <c r="E1149">
        <f>VLOOKUP(CuentosContados[[#This Row],[Column1]],CuentosIndexados[],7,FALSE)</f>
        <v>0</v>
      </c>
      <c r="F1149">
        <f>VLOOKUP(CuentosContados[[#This Row],[Column1]],CuentosIndexados[],8,FALSE)</f>
        <v>0</v>
      </c>
      <c r="G1149">
        <f>VLOOKUP(CuentosContados[[#This Row],[Column1]],CuentosIndexados[],9,FALSE)</f>
        <v>0</v>
      </c>
      <c r="H1149">
        <f>VLOOKUP(CuentosContados[[#This Row],[Column1]],CuentosIndexados[],10,FALSE)</f>
        <v>0</v>
      </c>
      <c r="I1149" t="str">
        <f>VLOOKUP(CuentosContados[[#This Row],[Column1]],CuentosIndexados[],11,FALSE)</f>
        <v>educacion</v>
      </c>
      <c r="J1149">
        <f>VLOOKUP(CuentosContados[[#This Row],[Column1]],CuentosIndexados[],12,FALSE)</f>
        <v>0</v>
      </c>
      <c r="K1149">
        <f>VLOOKUP(CuentosContados[[#This Row],[Column1]],CuentosIndexados[],13,FALSE)</f>
        <v>0</v>
      </c>
      <c r="L1149">
        <f>VLOOKUP(CuentosContados[[#This Row],[Column1]],CuentosIndexados[],14,FALSE)</f>
        <v>0</v>
      </c>
      <c r="M1149">
        <f>VLOOKUP(CuentosContados[[#This Row],[Column1]],CuentosIndexados[],15,FALSE)</f>
        <v>0</v>
      </c>
      <c r="N1149">
        <f>VLOOKUP(CuentosContados[[#This Row],[Column1]],CuentosIndexados[],16,FALSE)</f>
        <v>0</v>
      </c>
      <c r="O1149">
        <f>VLOOKUP(CuentosContados[[#This Row],[Column1]],CuentosIndexados[],17,FALSE)</f>
        <v>0</v>
      </c>
      <c r="P1149">
        <f>VLOOKUP(CuentosContados[[#This Row],[Column1]],CuentosIndexados[],18,FALSE)</f>
        <v>0</v>
      </c>
      <c r="Q1149">
        <f>VLOOKUP(CuentosContados[[#This Row],[Column1]],CuentosIndexados[],19,FALSE)</f>
        <v>0</v>
      </c>
      <c r="R1149">
        <f>VLOOKUP(CuentosContados[[#This Row],[Column1]],CuentosIndexados[],20,FALSE)</f>
        <v>0</v>
      </c>
      <c r="S1149">
        <f>VLOOKUP(CuentosContados[[#This Row],[Column1]],CuentosIndexados[],21,FALSE)</f>
        <v>0</v>
      </c>
      <c r="T1149">
        <f>VLOOKUP(CuentosContados[[#This Row],[Column1]],CuentosIndexados[],22,FALSE)</f>
        <v>0</v>
      </c>
      <c r="U1149">
        <f>VLOOKUP(CuentosContados[[#This Row],[Column1]],CuentosIndexados[],23,FALSE)</f>
        <v>0</v>
      </c>
      <c r="V1149">
        <f>VLOOKUP(CuentosContados[[#This Row],[Column1]],CuentosIndexados[],24,FALSE)</f>
        <v>0</v>
      </c>
      <c r="W1149">
        <f>VLOOKUP(CuentosContados[[#This Row],[Column1]],CuentosIndexados[],25,FALSE)</f>
        <v>0</v>
      </c>
      <c r="X1149">
        <f>VLOOKUP(CuentosContados[[#This Row],[Column1]],CuentosIndexados[],26,FALSE)</f>
        <v>0</v>
      </c>
      <c r="Y1149">
        <f>VLOOKUP(CuentosContados[[#This Row],[Column1]],CuentosIndexados[],27,FALSE)</f>
        <v>0</v>
      </c>
      <c r="Z1149">
        <f>VLOOKUP(CuentosContados[[#This Row],[Column1]],CuentosIndexados[],28,FALSE)</f>
        <v>0</v>
      </c>
      <c r="AA1149">
        <f>VLOOKUP(CuentosContados[[#This Row],[Column1]],CuentosIndexados[],29,FALSE)</f>
        <v>0</v>
      </c>
      <c r="AB1149">
        <f>VLOOKUP(CuentosContados[[#This Row],[Column1]],CuentosIndexados[],30,FALSE)</f>
        <v>0</v>
      </c>
      <c r="AC1149">
        <f>VLOOKUP(CuentosContados[[#This Row],[Column1]],CuentosIndexados[],31,FALSE)</f>
        <v>0</v>
      </c>
      <c r="AD1149">
        <f>VLOOKUP(CuentosContados[[#This Row],[Column1]],CuentosIndexados[],32,FALSE)</f>
        <v>0</v>
      </c>
      <c r="AE1149">
        <f>VLOOKUP(CuentosContados[[#This Row],[Column1]],CuentosIndexados[],33,FALSE)</f>
        <v>0</v>
      </c>
      <c r="AF1149">
        <f>VLOOKUP(CuentosContados[[#This Row],[Column1]],CuentosIndexados[],34,FALSE)</f>
        <v>0</v>
      </c>
      <c r="AG1149">
        <f>VLOOKUP(CuentosContados[[#This Row],[Column1]],CuentosIndexados[],35,FALSE)</f>
        <v>0</v>
      </c>
      <c r="AH1149">
        <f>VLOOKUP(CuentosContados[[#This Row],[Column1]],CuentosIndexados[],36,FALSE)</f>
        <v>0</v>
      </c>
      <c r="AI1149">
        <f>VLOOKUP(CuentosContados[[#This Row],[Column1]],CuentosIndexados[],37,FALSE)</f>
        <v>0</v>
      </c>
      <c r="AJ1149">
        <f>VLOOKUP(CuentosContados[[#This Row],[Column1]],CuentosIndexados[],38,FALSE)</f>
        <v>0</v>
      </c>
      <c r="AK1149">
        <f>VLOOKUP(CuentosContados[[#This Row],[Column1]],CuentosIndexados[],39,FALSE)</f>
        <v>0</v>
      </c>
    </row>
    <row r="1150" spans="1:37" x14ac:dyDescent="0.25">
      <c r="A1150" t="s">
        <v>183</v>
      </c>
      <c r="B1150">
        <f>VLOOKUP(CuentosContados[[#This Row],[Column1]],CuentosIndexados[],3,FALSE)</f>
        <v>0</v>
      </c>
      <c r="C1150">
        <f>VLOOKUP(CuentosContados[[#This Row],[Column1]],CuentosIndexados[],5,FALSE)</f>
        <v>0</v>
      </c>
      <c r="D1150">
        <f>VLOOKUP(CuentosContados[[#This Row],[Column1]],CuentosIndexados[],6,FALSE)</f>
        <v>0</v>
      </c>
      <c r="E1150">
        <f>VLOOKUP(CuentosContados[[#This Row],[Column1]],CuentosIndexados[],7,FALSE)</f>
        <v>0</v>
      </c>
      <c r="F1150">
        <f>VLOOKUP(CuentosContados[[#This Row],[Column1]],CuentosIndexados[],8,FALSE)</f>
        <v>0</v>
      </c>
      <c r="G1150">
        <f>VLOOKUP(CuentosContados[[#This Row],[Column1]],CuentosIndexados[],9,FALSE)</f>
        <v>0</v>
      </c>
      <c r="H1150">
        <f>VLOOKUP(CuentosContados[[#This Row],[Column1]],CuentosIndexados[],10,FALSE)</f>
        <v>0</v>
      </c>
      <c r="I1150" t="str">
        <f>VLOOKUP(CuentosContados[[#This Row],[Column1]],CuentosIndexados[],11,FALSE)</f>
        <v>educacion</v>
      </c>
      <c r="J1150">
        <f>VLOOKUP(CuentosContados[[#This Row],[Column1]],CuentosIndexados[],12,FALSE)</f>
        <v>0</v>
      </c>
      <c r="K1150">
        <f>VLOOKUP(CuentosContados[[#This Row],[Column1]],CuentosIndexados[],13,FALSE)</f>
        <v>0</v>
      </c>
      <c r="L1150">
        <f>VLOOKUP(CuentosContados[[#This Row],[Column1]],CuentosIndexados[],14,FALSE)</f>
        <v>0</v>
      </c>
      <c r="M1150">
        <f>VLOOKUP(CuentosContados[[#This Row],[Column1]],CuentosIndexados[],15,FALSE)</f>
        <v>0</v>
      </c>
      <c r="N1150">
        <f>VLOOKUP(CuentosContados[[#This Row],[Column1]],CuentosIndexados[],16,FALSE)</f>
        <v>0</v>
      </c>
      <c r="O1150">
        <f>VLOOKUP(CuentosContados[[#This Row],[Column1]],CuentosIndexados[],17,FALSE)</f>
        <v>0</v>
      </c>
      <c r="P1150">
        <f>VLOOKUP(CuentosContados[[#This Row],[Column1]],CuentosIndexados[],18,FALSE)</f>
        <v>0</v>
      </c>
      <c r="Q1150">
        <f>VLOOKUP(CuentosContados[[#This Row],[Column1]],CuentosIndexados[],19,FALSE)</f>
        <v>0</v>
      </c>
      <c r="R1150">
        <f>VLOOKUP(CuentosContados[[#This Row],[Column1]],CuentosIndexados[],20,FALSE)</f>
        <v>0</v>
      </c>
      <c r="S1150">
        <f>VLOOKUP(CuentosContados[[#This Row],[Column1]],CuentosIndexados[],21,FALSE)</f>
        <v>0</v>
      </c>
      <c r="T1150">
        <f>VLOOKUP(CuentosContados[[#This Row],[Column1]],CuentosIndexados[],22,FALSE)</f>
        <v>0</v>
      </c>
      <c r="U1150">
        <f>VLOOKUP(CuentosContados[[#This Row],[Column1]],CuentosIndexados[],23,FALSE)</f>
        <v>0</v>
      </c>
      <c r="V1150">
        <f>VLOOKUP(CuentosContados[[#This Row],[Column1]],CuentosIndexados[],24,FALSE)</f>
        <v>0</v>
      </c>
      <c r="W1150">
        <f>VLOOKUP(CuentosContados[[#This Row],[Column1]],CuentosIndexados[],25,FALSE)</f>
        <v>0</v>
      </c>
      <c r="X1150">
        <f>VLOOKUP(CuentosContados[[#This Row],[Column1]],CuentosIndexados[],26,FALSE)</f>
        <v>0</v>
      </c>
      <c r="Y1150">
        <f>VLOOKUP(CuentosContados[[#This Row],[Column1]],CuentosIndexados[],27,FALSE)</f>
        <v>0</v>
      </c>
      <c r="Z1150">
        <f>VLOOKUP(CuentosContados[[#This Row],[Column1]],CuentosIndexados[],28,FALSE)</f>
        <v>0</v>
      </c>
      <c r="AA1150">
        <f>VLOOKUP(CuentosContados[[#This Row],[Column1]],CuentosIndexados[],29,FALSE)</f>
        <v>0</v>
      </c>
      <c r="AB1150">
        <f>VLOOKUP(CuentosContados[[#This Row],[Column1]],CuentosIndexados[],30,FALSE)</f>
        <v>0</v>
      </c>
      <c r="AC1150">
        <f>VLOOKUP(CuentosContados[[#This Row],[Column1]],CuentosIndexados[],31,FALSE)</f>
        <v>0</v>
      </c>
      <c r="AD1150">
        <f>VLOOKUP(CuentosContados[[#This Row],[Column1]],CuentosIndexados[],32,FALSE)</f>
        <v>0</v>
      </c>
      <c r="AE1150">
        <f>VLOOKUP(CuentosContados[[#This Row],[Column1]],CuentosIndexados[],33,FALSE)</f>
        <v>0</v>
      </c>
      <c r="AF1150">
        <f>VLOOKUP(CuentosContados[[#This Row],[Column1]],CuentosIndexados[],34,FALSE)</f>
        <v>0</v>
      </c>
      <c r="AG1150">
        <f>VLOOKUP(CuentosContados[[#This Row],[Column1]],CuentosIndexados[],35,FALSE)</f>
        <v>0</v>
      </c>
      <c r="AH1150">
        <f>VLOOKUP(CuentosContados[[#This Row],[Column1]],CuentosIndexados[],36,FALSE)</f>
        <v>0</v>
      </c>
      <c r="AI1150">
        <f>VLOOKUP(CuentosContados[[#This Row],[Column1]],CuentosIndexados[],37,FALSE)</f>
        <v>0</v>
      </c>
      <c r="AJ1150">
        <f>VLOOKUP(CuentosContados[[#This Row],[Column1]],CuentosIndexados[],38,FALSE)</f>
        <v>0</v>
      </c>
      <c r="AK1150">
        <f>VLOOKUP(CuentosContados[[#This Row],[Column1]],CuentosIndexados[],39,FALSE)</f>
        <v>0</v>
      </c>
    </row>
    <row r="1151" spans="1:37" x14ac:dyDescent="0.25">
      <c r="A1151" t="s">
        <v>183</v>
      </c>
      <c r="B1151">
        <f>VLOOKUP(CuentosContados[[#This Row],[Column1]],CuentosIndexados[],3,FALSE)</f>
        <v>0</v>
      </c>
      <c r="C1151">
        <f>VLOOKUP(CuentosContados[[#This Row],[Column1]],CuentosIndexados[],5,FALSE)</f>
        <v>0</v>
      </c>
      <c r="D1151">
        <f>VLOOKUP(CuentosContados[[#This Row],[Column1]],CuentosIndexados[],6,FALSE)</f>
        <v>0</v>
      </c>
      <c r="E1151">
        <f>VLOOKUP(CuentosContados[[#This Row],[Column1]],CuentosIndexados[],7,FALSE)</f>
        <v>0</v>
      </c>
      <c r="F1151">
        <f>VLOOKUP(CuentosContados[[#This Row],[Column1]],CuentosIndexados[],8,FALSE)</f>
        <v>0</v>
      </c>
      <c r="G1151">
        <f>VLOOKUP(CuentosContados[[#This Row],[Column1]],CuentosIndexados[],9,FALSE)</f>
        <v>0</v>
      </c>
      <c r="H1151">
        <f>VLOOKUP(CuentosContados[[#This Row],[Column1]],CuentosIndexados[],10,FALSE)</f>
        <v>0</v>
      </c>
      <c r="I1151" t="str">
        <f>VLOOKUP(CuentosContados[[#This Row],[Column1]],CuentosIndexados[],11,FALSE)</f>
        <v>educacion</v>
      </c>
      <c r="J1151">
        <f>VLOOKUP(CuentosContados[[#This Row],[Column1]],CuentosIndexados[],12,FALSE)</f>
        <v>0</v>
      </c>
      <c r="K1151">
        <f>VLOOKUP(CuentosContados[[#This Row],[Column1]],CuentosIndexados[],13,FALSE)</f>
        <v>0</v>
      </c>
      <c r="L1151">
        <f>VLOOKUP(CuentosContados[[#This Row],[Column1]],CuentosIndexados[],14,FALSE)</f>
        <v>0</v>
      </c>
      <c r="M1151">
        <f>VLOOKUP(CuentosContados[[#This Row],[Column1]],CuentosIndexados[],15,FALSE)</f>
        <v>0</v>
      </c>
      <c r="N1151">
        <f>VLOOKUP(CuentosContados[[#This Row],[Column1]],CuentosIndexados[],16,FALSE)</f>
        <v>0</v>
      </c>
      <c r="O1151">
        <f>VLOOKUP(CuentosContados[[#This Row],[Column1]],CuentosIndexados[],17,FALSE)</f>
        <v>0</v>
      </c>
      <c r="P1151">
        <f>VLOOKUP(CuentosContados[[#This Row],[Column1]],CuentosIndexados[],18,FALSE)</f>
        <v>0</v>
      </c>
      <c r="Q1151">
        <f>VLOOKUP(CuentosContados[[#This Row],[Column1]],CuentosIndexados[],19,FALSE)</f>
        <v>0</v>
      </c>
      <c r="R1151">
        <f>VLOOKUP(CuentosContados[[#This Row],[Column1]],CuentosIndexados[],20,FALSE)</f>
        <v>0</v>
      </c>
      <c r="S1151">
        <f>VLOOKUP(CuentosContados[[#This Row],[Column1]],CuentosIndexados[],21,FALSE)</f>
        <v>0</v>
      </c>
      <c r="T1151">
        <f>VLOOKUP(CuentosContados[[#This Row],[Column1]],CuentosIndexados[],22,FALSE)</f>
        <v>0</v>
      </c>
      <c r="U1151">
        <f>VLOOKUP(CuentosContados[[#This Row],[Column1]],CuentosIndexados[],23,FALSE)</f>
        <v>0</v>
      </c>
      <c r="V1151">
        <f>VLOOKUP(CuentosContados[[#This Row],[Column1]],CuentosIndexados[],24,FALSE)</f>
        <v>0</v>
      </c>
      <c r="W1151">
        <f>VLOOKUP(CuentosContados[[#This Row],[Column1]],CuentosIndexados[],25,FALSE)</f>
        <v>0</v>
      </c>
      <c r="X1151">
        <f>VLOOKUP(CuentosContados[[#This Row],[Column1]],CuentosIndexados[],26,FALSE)</f>
        <v>0</v>
      </c>
      <c r="Y1151">
        <f>VLOOKUP(CuentosContados[[#This Row],[Column1]],CuentosIndexados[],27,FALSE)</f>
        <v>0</v>
      </c>
      <c r="Z1151">
        <f>VLOOKUP(CuentosContados[[#This Row],[Column1]],CuentosIndexados[],28,FALSE)</f>
        <v>0</v>
      </c>
      <c r="AA1151">
        <f>VLOOKUP(CuentosContados[[#This Row],[Column1]],CuentosIndexados[],29,FALSE)</f>
        <v>0</v>
      </c>
      <c r="AB1151">
        <f>VLOOKUP(CuentosContados[[#This Row],[Column1]],CuentosIndexados[],30,FALSE)</f>
        <v>0</v>
      </c>
      <c r="AC1151">
        <f>VLOOKUP(CuentosContados[[#This Row],[Column1]],CuentosIndexados[],31,FALSE)</f>
        <v>0</v>
      </c>
      <c r="AD1151">
        <f>VLOOKUP(CuentosContados[[#This Row],[Column1]],CuentosIndexados[],32,FALSE)</f>
        <v>0</v>
      </c>
      <c r="AE1151">
        <f>VLOOKUP(CuentosContados[[#This Row],[Column1]],CuentosIndexados[],33,FALSE)</f>
        <v>0</v>
      </c>
      <c r="AF1151">
        <f>VLOOKUP(CuentosContados[[#This Row],[Column1]],CuentosIndexados[],34,FALSE)</f>
        <v>0</v>
      </c>
      <c r="AG1151">
        <f>VLOOKUP(CuentosContados[[#This Row],[Column1]],CuentosIndexados[],35,FALSE)</f>
        <v>0</v>
      </c>
      <c r="AH1151">
        <f>VLOOKUP(CuentosContados[[#This Row],[Column1]],CuentosIndexados[],36,FALSE)</f>
        <v>0</v>
      </c>
      <c r="AI1151">
        <f>VLOOKUP(CuentosContados[[#This Row],[Column1]],CuentosIndexados[],37,FALSE)</f>
        <v>0</v>
      </c>
      <c r="AJ1151">
        <f>VLOOKUP(CuentosContados[[#This Row],[Column1]],CuentosIndexados[],38,FALSE)</f>
        <v>0</v>
      </c>
      <c r="AK1151">
        <f>VLOOKUP(CuentosContados[[#This Row],[Column1]],CuentosIndexados[],39,FALSE)</f>
        <v>0</v>
      </c>
    </row>
    <row r="1152" spans="1:37" x14ac:dyDescent="0.25">
      <c r="A1152" t="s">
        <v>183</v>
      </c>
      <c r="B1152">
        <f>VLOOKUP(CuentosContados[[#This Row],[Column1]],CuentosIndexados[],3,FALSE)</f>
        <v>0</v>
      </c>
      <c r="C1152">
        <f>VLOOKUP(CuentosContados[[#This Row],[Column1]],CuentosIndexados[],5,FALSE)</f>
        <v>0</v>
      </c>
      <c r="D1152">
        <f>VLOOKUP(CuentosContados[[#This Row],[Column1]],CuentosIndexados[],6,FALSE)</f>
        <v>0</v>
      </c>
      <c r="E1152">
        <f>VLOOKUP(CuentosContados[[#This Row],[Column1]],CuentosIndexados[],7,FALSE)</f>
        <v>0</v>
      </c>
      <c r="F1152">
        <f>VLOOKUP(CuentosContados[[#This Row],[Column1]],CuentosIndexados[],8,FALSE)</f>
        <v>0</v>
      </c>
      <c r="G1152">
        <f>VLOOKUP(CuentosContados[[#This Row],[Column1]],CuentosIndexados[],9,FALSE)</f>
        <v>0</v>
      </c>
      <c r="H1152">
        <f>VLOOKUP(CuentosContados[[#This Row],[Column1]],CuentosIndexados[],10,FALSE)</f>
        <v>0</v>
      </c>
      <c r="I1152" t="str">
        <f>VLOOKUP(CuentosContados[[#This Row],[Column1]],CuentosIndexados[],11,FALSE)</f>
        <v>educacion</v>
      </c>
      <c r="J1152">
        <f>VLOOKUP(CuentosContados[[#This Row],[Column1]],CuentosIndexados[],12,FALSE)</f>
        <v>0</v>
      </c>
      <c r="K1152">
        <f>VLOOKUP(CuentosContados[[#This Row],[Column1]],CuentosIndexados[],13,FALSE)</f>
        <v>0</v>
      </c>
      <c r="L1152">
        <f>VLOOKUP(CuentosContados[[#This Row],[Column1]],CuentosIndexados[],14,FALSE)</f>
        <v>0</v>
      </c>
      <c r="M1152">
        <f>VLOOKUP(CuentosContados[[#This Row],[Column1]],CuentosIndexados[],15,FALSE)</f>
        <v>0</v>
      </c>
      <c r="N1152">
        <f>VLOOKUP(CuentosContados[[#This Row],[Column1]],CuentosIndexados[],16,FALSE)</f>
        <v>0</v>
      </c>
      <c r="O1152">
        <f>VLOOKUP(CuentosContados[[#This Row],[Column1]],CuentosIndexados[],17,FALSE)</f>
        <v>0</v>
      </c>
      <c r="P1152">
        <f>VLOOKUP(CuentosContados[[#This Row],[Column1]],CuentosIndexados[],18,FALSE)</f>
        <v>0</v>
      </c>
      <c r="Q1152">
        <f>VLOOKUP(CuentosContados[[#This Row],[Column1]],CuentosIndexados[],19,FALSE)</f>
        <v>0</v>
      </c>
      <c r="R1152">
        <f>VLOOKUP(CuentosContados[[#This Row],[Column1]],CuentosIndexados[],20,FALSE)</f>
        <v>0</v>
      </c>
      <c r="S1152">
        <f>VLOOKUP(CuentosContados[[#This Row],[Column1]],CuentosIndexados[],21,FALSE)</f>
        <v>0</v>
      </c>
      <c r="T1152">
        <f>VLOOKUP(CuentosContados[[#This Row],[Column1]],CuentosIndexados[],22,FALSE)</f>
        <v>0</v>
      </c>
      <c r="U1152">
        <f>VLOOKUP(CuentosContados[[#This Row],[Column1]],CuentosIndexados[],23,FALSE)</f>
        <v>0</v>
      </c>
      <c r="V1152">
        <f>VLOOKUP(CuentosContados[[#This Row],[Column1]],CuentosIndexados[],24,FALSE)</f>
        <v>0</v>
      </c>
      <c r="W1152">
        <f>VLOOKUP(CuentosContados[[#This Row],[Column1]],CuentosIndexados[],25,FALSE)</f>
        <v>0</v>
      </c>
      <c r="X1152">
        <f>VLOOKUP(CuentosContados[[#This Row],[Column1]],CuentosIndexados[],26,FALSE)</f>
        <v>0</v>
      </c>
      <c r="Y1152">
        <f>VLOOKUP(CuentosContados[[#This Row],[Column1]],CuentosIndexados[],27,FALSE)</f>
        <v>0</v>
      </c>
      <c r="Z1152">
        <f>VLOOKUP(CuentosContados[[#This Row],[Column1]],CuentosIndexados[],28,FALSE)</f>
        <v>0</v>
      </c>
      <c r="AA1152">
        <f>VLOOKUP(CuentosContados[[#This Row],[Column1]],CuentosIndexados[],29,FALSE)</f>
        <v>0</v>
      </c>
      <c r="AB1152">
        <f>VLOOKUP(CuentosContados[[#This Row],[Column1]],CuentosIndexados[],30,FALSE)</f>
        <v>0</v>
      </c>
      <c r="AC1152">
        <f>VLOOKUP(CuentosContados[[#This Row],[Column1]],CuentosIndexados[],31,FALSE)</f>
        <v>0</v>
      </c>
      <c r="AD1152">
        <f>VLOOKUP(CuentosContados[[#This Row],[Column1]],CuentosIndexados[],32,FALSE)</f>
        <v>0</v>
      </c>
      <c r="AE1152">
        <f>VLOOKUP(CuentosContados[[#This Row],[Column1]],CuentosIndexados[],33,FALSE)</f>
        <v>0</v>
      </c>
      <c r="AF1152">
        <f>VLOOKUP(CuentosContados[[#This Row],[Column1]],CuentosIndexados[],34,FALSE)</f>
        <v>0</v>
      </c>
      <c r="AG1152">
        <f>VLOOKUP(CuentosContados[[#This Row],[Column1]],CuentosIndexados[],35,FALSE)</f>
        <v>0</v>
      </c>
      <c r="AH1152">
        <f>VLOOKUP(CuentosContados[[#This Row],[Column1]],CuentosIndexados[],36,FALSE)</f>
        <v>0</v>
      </c>
      <c r="AI1152">
        <f>VLOOKUP(CuentosContados[[#This Row],[Column1]],CuentosIndexados[],37,FALSE)</f>
        <v>0</v>
      </c>
      <c r="AJ1152">
        <f>VLOOKUP(CuentosContados[[#This Row],[Column1]],CuentosIndexados[],38,FALSE)</f>
        <v>0</v>
      </c>
      <c r="AK1152">
        <f>VLOOKUP(CuentosContados[[#This Row],[Column1]],CuentosIndexados[],39,FALSE)</f>
        <v>0</v>
      </c>
    </row>
    <row r="1153" spans="1:37" x14ac:dyDescent="0.25">
      <c r="A1153" t="s">
        <v>183</v>
      </c>
      <c r="B1153">
        <f>VLOOKUP(CuentosContados[[#This Row],[Column1]],CuentosIndexados[],3,FALSE)</f>
        <v>0</v>
      </c>
      <c r="C1153">
        <f>VLOOKUP(CuentosContados[[#This Row],[Column1]],CuentosIndexados[],5,FALSE)</f>
        <v>0</v>
      </c>
      <c r="D1153">
        <f>VLOOKUP(CuentosContados[[#This Row],[Column1]],CuentosIndexados[],6,FALSE)</f>
        <v>0</v>
      </c>
      <c r="E1153">
        <f>VLOOKUP(CuentosContados[[#This Row],[Column1]],CuentosIndexados[],7,FALSE)</f>
        <v>0</v>
      </c>
      <c r="F1153">
        <f>VLOOKUP(CuentosContados[[#This Row],[Column1]],CuentosIndexados[],8,FALSE)</f>
        <v>0</v>
      </c>
      <c r="G1153">
        <f>VLOOKUP(CuentosContados[[#This Row],[Column1]],CuentosIndexados[],9,FALSE)</f>
        <v>0</v>
      </c>
      <c r="H1153">
        <f>VLOOKUP(CuentosContados[[#This Row],[Column1]],CuentosIndexados[],10,FALSE)</f>
        <v>0</v>
      </c>
      <c r="I1153" t="str">
        <f>VLOOKUP(CuentosContados[[#This Row],[Column1]],CuentosIndexados[],11,FALSE)</f>
        <v>educacion</v>
      </c>
      <c r="J1153">
        <f>VLOOKUP(CuentosContados[[#This Row],[Column1]],CuentosIndexados[],12,FALSE)</f>
        <v>0</v>
      </c>
      <c r="K1153">
        <f>VLOOKUP(CuentosContados[[#This Row],[Column1]],CuentosIndexados[],13,FALSE)</f>
        <v>0</v>
      </c>
      <c r="L1153">
        <f>VLOOKUP(CuentosContados[[#This Row],[Column1]],CuentosIndexados[],14,FALSE)</f>
        <v>0</v>
      </c>
      <c r="M1153">
        <f>VLOOKUP(CuentosContados[[#This Row],[Column1]],CuentosIndexados[],15,FALSE)</f>
        <v>0</v>
      </c>
      <c r="N1153">
        <f>VLOOKUP(CuentosContados[[#This Row],[Column1]],CuentosIndexados[],16,FALSE)</f>
        <v>0</v>
      </c>
      <c r="O1153">
        <f>VLOOKUP(CuentosContados[[#This Row],[Column1]],CuentosIndexados[],17,FALSE)</f>
        <v>0</v>
      </c>
      <c r="P1153">
        <f>VLOOKUP(CuentosContados[[#This Row],[Column1]],CuentosIndexados[],18,FALSE)</f>
        <v>0</v>
      </c>
      <c r="Q1153">
        <f>VLOOKUP(CuentosContados[[#This Row],[Column1]],CuentosIndexados[],19,FALSE)</f>
        <v>0</v>
      </c>
      <c r="R1153">
        <f>VLOOKUP(CuentosContados[[#This Row],[Column1]],CuentosIndexados[],20,FALSE)</f>
        <v>0</v>
      </c>
      <c r="S1153">
        <f>VLOOKUP(CuentosContados[[#This Row],[Column1]],CuentosIndexados[],21,FALSE)</f>
        <v>0</v>
      </c>
      <c r="T1153">
        <f>VLOOKUP(CuentosContados[[#This Row],[Column1]],CuentosIndexados[],22,FALSE)</f>
        <v>0</v>
      </c>
      <c r="U1153">
        <f>VLOOKUP(CuentosContados[[#This Row],[Column1]],CuentosIndexados[],23,FALSE)</f>
        <v>0</v>
      </c>
      <c r="V1153">
        <f>VLOOKUP(CuentosContados[[#This Row],[Column1]],CuentosIndexados[],24,FALSE)</f>
        <v>0</v>
      </c>
      <c r="W1153">
        <f>VLOOKUP(CuentosContados[[#This Row],[Column1]],CuentosIndexados[],25,FALSE)</f>
        <v>0</v>
      </c>
      <c r="X1153">
        <f>VLOOKUP(CuentosContados[[#This Row],[Column1]],CuentosIndexados[],26,FALSE)</f>
        <v>0</v>
      </c>
      <c r="Y1153">
        <f>VLOOKUP(CuentosContados[[#This Row],[Column1]],CuentosIndexados[],27,FALSE)</f>
        <v>0</v>
      </c>
      <c r="Z1153">
        <f>VLOOKUP(CuentosContados[[#This Row],[Column1]],CuentosIndexados[],28,FALSE)</f>
        <v>0</v>
      </c>
      <c r="AA1153">
        <f>VLOOKUP(CuentosContados[[#This Row],[Column1]],CuentosIndexados[],29,FALSE)</f>
        <v>0</v>
      </c>
      <c r="AB1153">
        <f>VLOOKUP(CuentosContados[[#This Row],[Column1]],CuentosIndexados[],30,FALSE)</f>
        <v>0</v>
      </c>
      <c r="AC1153">
        <f>VLOOKUP(CuentosContados[[#This Row],[Column1]],CuentosIndexados[],31,FALSE)</f>
        <v>0</v>
      </c>
      <c r="AD1153">
        <f>VLOOKUP(CuentosContados[[#This Row],[Column1]],CuentosIndexados[],32,FALSE)</f>
        <v>0</v>
      </c>
      <c r="AE1153">
        <f>VLOOKUP(CuentosContados[[#This Row],[Column1]],CuentosIndexados[],33,FALSE)</f>
        <v>0</v>
      </c>
      <c r="AF1153">
        <f>VLOOKUP(CuentosContados[[#This Row],[Column1]],CuentosIndexados[],34,FALSE)</f>
        <v>0</v>
      </c>
      <c r="AG1153">
        <f>VLOOKUP(CuentosContados[[#This Row],[Column1]],CuentosIndexados[],35,FALSE)</f>
        <v>0</v>
      </c>
      <c r="AH1153">
        <f>VLOOKUP(CuentosContados[[#This Row],[Column1]],CuentosIndexados[],36,FALSE)</f>
        <v>0</v>
      </c>
      <c r="AI1153">
        <f>VLOOKUP(CuentosContados[[#This Row],[Column1]],CuentosIndexados[],37,FALSE)</f>
        <v>0</v>
      </c>
      <c r="AJ1153">
        <f>VLOOKUP(CuentosContados[[#This Row],[Column1]],CuentosIndexados[],38,FALSE)</f>
        <v>0</v>
      </c>
      <c r="AK1153">
        <f>VLOOKUP(CuentosContados[[#This Row],[Column1]],CuentosIndexados[],39,FALSE)</f>
        <v>0</v>
      </c>
    </row>
    <row r="1154" spans="1:37" x14ac:dyDescent="0.25">
      <c r="A1154" t="s">
        <v>183</v>
      </c>
      <c r="B1154">
        <f>VLOOKUP(CuentosContados[[#This Row],[Column1]],CuentosIndexados[],3,FALSE)</f>
        <v>0</v>
      </c>
      <c r="C1154">
        <f>VLOOKUP(CuentosContados[[#This Row],[Column1]],CuentosIndexados[],5,FALSE)</f>
        <v>0</v>
      </c>
      <c r="D1154">
        <f>VLOOKUP(CuentosContados[[#This Row],[Column1]],CuentosIndexados[],6,FALSE)</f>
        <v>0</v>
      </c>
      <c r="E1154">
        <f>VLOOKUP(CuentosContados[[#This Row],[Column1]],CuentosIndexados[],7,FALSE)</f>
        <v>0</v>
      </c>
      <c r="F1154">
        <f>VLOOKUP(CuentosContados[[#This Row],[Column1]],CuentosIndexados[],8,FALSE)</f>
        <v>0</v>
      </c>
      <c r="G1154">
        <f>VLOOKUP(CuentosContados[[#This Row],[Column1]],CuentosIndexados[],9,FALSE)</f>
        <v>0</v>
      </c>
      <c r="H1154">
        <f>VLOOKUP(CuentosContados[[#This Row],[Column1]],CuentosIndexados[],10,FALSE)</f>
        <v>0</v>
      </c>
      <c r="I1154" t="str">
        <f>VLOOKUP(CuentosContados[[#This Row],[Column1]],CuentosIndexados[],11,FALSE)</f>
        <v>educacion</v>
      </c>
      <c r="J1154">
        <f>VLOOKUP(CuentosContados[[#This Row],[Column1]],CuentosIndexados[],12,FALSE)</f>
        <v>0</v>
      </c>
      <c r="K1154">
        <f>VLOOKUP(CuentosContados[[#This Row],[Column1]],CuentosIndexados[],13,FALSE)</f>
        <v>0</v>
      </c>
      <c r="L1154">
        <f>VLOOKUP(CuentosContados[[#This Row],[Column1]],CuentosIndexados[],14,FALSE)</f>
        <v>0</v>
      </c>
      <c r="M1154">
        <f>VLOOKUP(CuentosContados[[#This Row],[Column1]],CuentosIndexados[],15,FALSE)</f>
        <v>0</v>
      </c>
      <c r="N1154">
        <f>VLOOKUP(CuentosContados[[#This Row],[Column1]],CuentosIndexados[],16,FALSE)</f>
        <v>0</v>
      </c>
      <c r="O1154">
        <f>VLOOKUP(CuentosContados[[#This Row],[Column1]],CuentosIndexados[],17,FALSE)</f>
        <v>0</v>
      </c>
      <c r="P1154">
        <f>VLOOKUP(CuentosContados[[#This Row],[Column1]],CuentosIndexados[],18,FALSE)</f>
        <v>0</v>
      </c>
      <c r="Q1154">
        <f>VLOOKUP(CuentosContados[[#This Row],[Column1]],CuentosIndexados[],19,FALSE)</f>
        <v>0</v>
      </c>
      <c r="R1154">
        <f>VLOOKUP(CuentosContados[[#This Row],[Column1]],CuentosIndexados[],20,FALSE)</f>
        <v>0</v>
      </c>
      <c r="S1154">
        <f>VLOOKUP(CuentosContados[[#This Row],[Column1]],CuentosIndexados[],21,FALSE)</f>
        <v>0</v>
      </c>
      <c r="T1154">
        <f>VLOOKUP(CuentosContados[[#This Row],[Column1]],CuentosIndexados[],22,FALSE)</f>
        <v>0</v>
      </c>
      <c r="U1154">
        <f>VLOOKUP(CuentosContados[[#This Row],[Column1]],CuentosIndexados[],23,FALSE)</f>
        <v>0</v>
      </c>
      <c r="V1154">
        <f>VLOOKUP(CuentosContados[[#This Row],[Column1]],CuentosIndexados[],24,FALSE)</f>
        <v>0</v>
      </c>
      <c r="W1154">
        <f>VLOOKUP(CuentosContados[[#This Row],[Column1]],CuentosIndexados[],25,FALSE)</f>
        <v>0</v>
      </c>
      <c r="X1154">
        <f>VLOOKUP(CuentosContados[[#This Row],[Column1]],CuentosIndexados[],26,FALSE)</f>
        <v>0</v>
      </c>
      <c r="Y1154">
        <f>VLOOKUP(CuentosContados[[#This Row],[Column1]],CuentosIndexados[],27,FALSE)</f>
        <v>0</v>
      </c>
      <c r="Z1154">
        <f>VLOOKUP(CuentosContados[[#This Row],[Column1]],CuentosIndexados[],28,FALSE)</f>
        <v>0</v>
      </c>
      <c r="AA1154">
        <f>VLOOKUP(CuentosContados[[#This Row],[Column1]],CuentosIndexados[],29,FALSE)</f>
        <v>0</v>
      </c>
      <c r="AB1154">
        <f>VLOOKUP(CuentosContados[[#This Row],[Column1]],CuentosIndexados[],30,FALSE)</f>
        <v>0</v>
      </c>
      <c r="AC1154">
        <f>VLOOKUP(CuentosContados[[#This Row],[Column1]],CuentosIndexados[],31,FALSE)</f>
        <v>0</v>
      </c>
      <c r="AD1154">
        <f>VLOOKUP(CuentosContados[[#This Row],[Column1]],CuentosIndexados[],32,FALSE)</f>
        <v>0</v>
      </c>
      <c r="AE1154">
        <f>VLOOKUP(CuentosContados[[#This Row],[Column1]],CuentosIndexados[],33,FALSE)</f>
        <v>0</v>
      </c>
      <c r="AF1154">
        <f>VLOOKUP(CuentosContados[[#This Row],[Column1]],CuentosIndexados[],34,FALSE)</f>
        <v>0</v>
      </c>
      <c r="AG1154">
        <f>VLOOKUP(CuentosContados[[#This Row],[Column1]],CuentosIndexados[],35,FALSE)</f>
        <v>0</v>
      </c>
      <c r="AH1154">
        <f>VLOOKUP(CuentosContados[[#This Row],[Column1]],CuentosIndexados[],36,FALSE)</f>
        <v>0</v>
      </c>
      <c r="AI1154">
        <f>VLOOKUP(CuentosContados[[#This Row],[Column1]],CuentosIndexados[],37,FALSE)</f>
        <v>0</v>
      </c>
      <c r="AJ1154">
        <f>VLOOKUP(CuentosContados[[#This Row],[Column1]],CuentosIndexados[],38,FALSE)</f>
        <v>0</v>
      </c>
      <c r="AK1154">
        <f>VLOOKUP(CuentosContados[[#This Row],[Column1]],CuentosIndexados[],39,FALSE)</f>
        <v>0</v>
      </c>
    </row>
    <row r="1155" spans="1:37" x14ac:dyDescent="0.25">
      <c r="A1155" t="s">
        <v>183</v>
      </c>
      <c r="B1155">
        <f>VLOOKUP(CuentosContados[[#This Row],[Column1]],CuentosIndexados[],3,FALSE)</f>
        <v>0</v>
      </c>
      <c r="C1155">
        <f>VLOOKUP(CuentosContados[[#This Row],[Column1]],CuentosIndexados[],5,FALSE)</f>
        <v>0</v>
      </c>
      <c r="D1155">
        <f>VLOOKUP(CuentosContados[[#This Row],[Column1]],CuentosIndexados[],6,FALSE)</f>
        <v>0</v>
      </c>
      <c r="E1155">
        <f>VLOOKUP(CuentosContados[[#This Row],[Column1]],CuentosIndexados[],7,FALSE)</f>
        <v>0</v>
      </c>
      <c r="F1155">
        <f>VLOOKUP(CuentosContados[[#This Row],[Column1]],CuentosIndexados[],8,FALSE)</f>
        <v>0</v>
      </c>
      <c r="G1155">
        <f>VLOOKUP(CuentosContados[[#This Row],[Column1]],CuentosIndexados[],9,FALSE)</f>
        <v>0</v>
      </c>
      <c r="H1155">
        <f>VLOOKUP(CuentosContados[[#This Row],[Column1]],CuentosIndexados[],10,FALSE)</f>
        <v>0</v>
      </c>
      <c r="I1155" t="str">
        <f>VLOOKUP(CuentosContados[[#This Row],[Column1]],CuentosIndexados[],11,FALSE)</f>
        <v>educacion</v>
      </c>
      <c r="J1155">
        <f>VLOOKUP(CuentosContados[[#This Row],[Column1]],CuentosIndexados[],12,FALSE)</f>
        <v>0</v>
      </c>
      <c r="K1155">
        <f>VLOOKUP(CuentosContados[[#This Row],[Column1]],CuentosIndexados[],13,FALSE)</f>
        <v>0</v>
      </c>
      <c r="L1155">
        <f>VLOOKUP(CuentosContados[[#This Row],[Column1]],CuentosIndexados[],14,FALSE)</f>
        <v>0</v>
      </c>
      <c r="M1155">
        <f>VLOOKUP(CuentosContados[[#This Row],[Column1]],CuentosIndexados[],15,FALSE)</f>
        <v>0</v>
      </c>
      <c r="N1155">
        <f>VLOOKUP(CuentosContados[[#This Row],[Column1]],CuentosIndexados[],16,FALSE)</f>
        <v>0</v>
      </c>
      <c r="O1155">
        <f>VLOOKUP(CuentosContados[[#This Row],[Column1]],CuentosIndexados[],17,FALSE)</f>
        <v>0</v>
      </c>
      <c r="P1155">
        <f>VLOOKUP(CuentosContados[[#This Row],[Column1]],CuentosIndexados[],18,FALSE)</f>
        <v>0</v>
      </c>
      <c r="Q1155">
        <f>VLOOKUP(CuentosContados[[#This Row],[Column1]],CuentosIndexados[],19,FALSE)</f>
        <v>0</v>
      </c>
      <c r="R1155">
        <f>VLOOKUP(CuentosContados[[#This Row],[Column1]],CuentosIndexados[],20,FALSE)</f>
        <v>0</v>
      </c>
      <c r="S1155">
        <f>VLOOKUP(CuentosContados[[#This Row],[Column1]],CuentosIndexados[],21,FALSE)</f>
        <v>0</v>
      </c>
      <c r="T1155">
        <f>VLOOKUP(CuentosContados[[#This Row],[Column1]],CuentosIndexados[],22,FALSE)</f>
        <v>0</v>
      </c>
      <c r="U1155">
        <f>VLOOKUP(CuentosContados[[#This Row],[Column1]],CuentosIndexados[],23,FALSE)</f>
        <v>0</v>
      </c>
      <c r="V1155">
        <f>VLOOKUP(CuentosContados[[#This Row],[Column1]],CuentosIndexados[],24,FALSE)</f>
        <v>0</v>
      </c>
      <c r="W1155">
        <f>VLOOKUP(CuentosContados[[#This Row],[Column1]],CuentosIndexados[],25,FALSE)</f>
        <v>0</v>
      </c>
      <c r="X1155">
        <f>VLOOKUP(CuentosContados[[#This Row],[Column1]],CuentosIndexados[],26,FALSE)</f>
        <v>0</v>
      </c>
      <c r="Y1155">
        <f>VLOOKUP(CuentosContados[[#This Row],[Column1]],CuentosIndexados[],27,FALSE)</f>
        <v>0</v>
      </c>
      <c r="Z1155">
        <f>VLOOKUP(CuentosContados[[#This Row],[Column1]],CuentosIndexados[],28,FALSE)</f>
        <v>0</v>
      </c>
      <c r="AA1155">
        <f>VLOOKUP(CuentosContados[[#This Row],[Column1]],CuentosIndexados[],29,FALSE)</f>
        <v>0</v>
      </c>
      <c r="AB1155">
        <f>VLOOKUP(CuentosContados[[#This Row],[Column1]],CuentosIndexados[],30,FALSE)</f>
        <v>0</v>
      </c>
      <c r="AC1155">
        <f>VLOOKUP(CuentosContados[[#This Row],[Column1]],CuentosIndexados[],31,FALSE)</f>
        <v>0</v>
      </c>
      <c r="AD1155">
        <f>VLOOKUP(CuentosContados[[#This Row],[Column1]],CuentosIndexados[],32,FALSE)</f>
        <v>0</v>
      </c>
      <c r="AE1155">
        <f>VLOOKUP(CuentosContados[[#This Row],[Column1]],CuentosIndexados[],33,FALSE)</f>
        <v>0</v>
      </c>
      <c r="AF1155">
        <f>VLOOKUP(CuentosContados[[#This Row],[Column1]],CuentosIndexados[],34,FALSE)</f>
        <v>0</v>
      </c>
      <c r="AG1155">
        <f>VLOOKUP(CuentosContados[[#This Row],[Column1]],CuentosIndexados[],35,FALSE)</f>
        <v>0</v>
      </c>
      <c r="AH1155">
        <f>VLOOKUP(CuentosContados[[#This Row],[Column1]],CuentosIndexados[],36,FALSE)</f>
        <v>0</v>
      </c>
      <c r="AI1155">
        <f>VLOOKUP(CuentosContados[[#This Row],[Column1]],CuentosIndexados[],37,FALSE)</f>
        <v>0</v>
      </c>
      <c r="AJ1155">
        <f>VLOOKUP(CuentosContados[[#This Row],[Column1]],CuentosIndexados[],38,FALSE)</f>
        <v>0</v>
      </c>
      <c r="AK1155">
        <f>VLOOKUP(CuentosContados[[#This Row],[Column1]],CuentosIndexados[],39,FALSE)</f>
        <v>0</v>
      </c>
    </row>
    <row r="1156" spans="1:37" x14ac:dyDescent="0.25">
      <c r="A1156" t="s">
        <v>183</v>
      </c>
      <c r="B1156">
        <f>VLOOKUP(CuentosContados[[#This Row],[Column1]],CuentosIndexados[],3,FALSE)</f>
        <v>0</v>
      </c>
      <c r="C1156">
        <f>VLOOKUP(CuentosContados[[#This Row],[Column1]],CuentosIndexados[],5,FALSE)</f>
        <v>0</v>
      </c>
      <c r="D1156">
        <f>VLOOKUP(CuentosContados[[#This Row],[Column1]],CuentosIndexados[],6,FALSE)</f>
        <v>0</v>
      </c>
      <c r="E1156">
        <f>VLOOKUP(CuentosContados[[#This Row],[Column1]],CuentosIndexados[],7,FALSE)</f>
        <v>0</v>
      </c>
      <c r="F1156">
        <f>VLOOKUP(CuentosContados[[#This Row],[Column1]],CuentosIndexados[],8,FALSE)</f>
        <v>0</v>
      </c>
      <c r="G1156">
        <f>VLOOKUP(CuentosContados[[#This Row],[Column1]],CuentosIndexados[],9,FALSE)</f>
        <v>0</v>
      </c>
      <c r="H1156">
        <f>VLOOKUP(CuentosContados[[#This Row],[Column1]],CuentosIndexados[],10,FALSE)</f>
        <v>0</v>
      </c>
      <c r="I1156" t="str">
        <f>VLOOKUP(CuentosContados[[#This Row],[Column1]],CuentosIndexados[],11,FALSE)</f>
        <v>educacion</v>
      </c>
      <c r="J1156">
        <f>VLOOKUP(CuentosContados[[#This Row],[Column1]],CuentosIndexados[],12,FALSE)</f>
        <v>0</v>
      </c>
      <c r="K1156">
        <f>VLOOKUP(CuentosContados[[#This Row],[Column1]],CuentosIndexados[],13,FALSE)</f>
        <v>0</v>
      </c>
      <c r="L1156">
        <f>VLOOKUP(CuentosContados[[#This Row],[Column1]],CuentosIndexados[],14,FALSE)</f>
        <v>0</v>
      </c>
      <c r="M1156">
        <f>VLOOKUP(CuentosContados[[#This Row],[Column1]],CuentosIndexados[],15,FALSE)</f>
        <v>0</v>
      </c>
      <c r="N1156">
        <f>VLOOKUP(CuentosContados[[#This Row],[Column1]],CuentosIndexados[],16,FALSE)</f>
        <v>0</v>
      </c>
      <c r="O1156">
        <f>VLOOKUP(CuentosContados[[#This Row],[Column1]],CuentosIndexados[],17,FALSE)</f>
        <v>0</v>
      </c>
      <c r="P1156">
        <f>VLOOKUP(CuentosContados[[#This Row],[Column1]],CuentosIndexados[],18,FALSE)</f>
        <v>0</v>
      </c>
      <c r="Q1156">
        <f>VLOOKUP(CuentosContados[[#This Row],[Column1]],CuentosIndexados[],19,FALSE)</f>
        <v>0</v>
      </c>
      <c r="R1156">
        <f>VLOOKUP(CuentosContados[[#This Row],[Column1]],CuentosIndexados[],20,FALSE)</f>
        <v>0</v>
      </c>
      <c r="S1156">
        <f>VLOOKUP(CuentosContados[[#This Row],[Column1]],CuentosIndexados[],21,FALSE)</f>
        <v>0</v>
      </c>
      <c r="T1156">
        <f>VLOOKUP(CuentosContados[[#This Row],[Column1]],CuentosIndexados[],22,FALSE)</f>
        <v>0</v>
      </c>
      <c r="U1156">
        <f>VLOOKUP(CuentosContados[[#This Row],[Column1]],CuentosIndexados[],23,FALSE)</f>
        <v>0</v>
      </c>
      <c r="V1156">
        <f>VLOOKUP(CuentosContados[[#This Row],[Column1]],CuentosIndexados[],24,FALSE)</f>
        <v>0</v>
      </c>
      <c r="W1156">
        <f>VLOOKUP(CuentosContados[[#This Row],[Column1]],CuentosIndexados[],25,FALSE)</f>
        <v>0</v>
      </c>
      <c r="X1156">
        <f>VLOOKUP(CuentosContados[[#This Row],[Column1]],CuentosIndexados[],26,FALSE)</f>
        <v>0</v>
      </c>
      <c r="Y1156">
        <f>VLOOKUP(CuentosContados[[#This Row],[Column1]],CuentosIndexados[],27,FALSE)</f>
        <v>0</v>
      </c>
      <c r="Z1156">
        <f>VLOOKUP(CuentosContados[[#This Row],[Column1]],CuentosIndexados[],28,FALSE)</f>
        <v>0</v>
      </c>
      <c r="AA1156">
        <f>VLOOKUP(CuentosContados[[#This Row],[Column1]],CuentosIndexados[],29,FALSE)</f>
        <v>0</v>
      </c>
      <c r="AB1156">
        <f>VLOOKUP(CuentosContados[[#This Row],[Column1]],CuentosIndexados[],30,FALSE)</f>
        <v>0</v>
      </c>
      <c r="AC1156">
        <f>VLOOKUP(CuentosContados[[#This Row],[Column1]],CuentosIndexados[],31,FALSE)</f>
        <v>0</v>
      </c>
      <c r="AD1156">
        <f>VLOOKUP(CuentosContados[[#This Row],[Column1]],CuentosIndexados[],32,FALSE)</f>
        <v>0</v>
      </c>
      <c r="AE1156">
        <f>VLOOKUP(CuentosContados[[#This Row],[Column1]],CuentosIndexados[],33,FALSE)</f>
        <v>0</v>
      </c>
      <c r="AF1156">
        <f>VLOOKUP(CuentosContados[[#This Row],[Column1]],CuentosIndexados[],34,FALSE)</f>
        <v>0</v>
      </c>
      <c r="AG1156">
        <f>VLOOKUP(CuentosContados[[#This Row],[Column1]],CuentosIndexados[],35,FALSE)</f>
        <v>0</v>
      </c>
      <c r="AH1156">
        <f>VLOOKUP(CuentosContados[[#This Row],[Column1]],CuentosIndexados[],36,FALSE)</f>
        <v>0</v>
      </c>
      <c r="AI1156">
        <f>VLOOKUP(CuentosContados[[#This Row],[Column1]],CuentosIndexados[],37,FALSE)</f>
        <v>0</v>
      </c>
      <c r="AJ1156">
        <f>VLOOKUP(CuentosContados[[#This Row],[Column1]],CuentosIndexados[],38,FALSE)</f>
        <v>0</v>
      </c>
      <c r="AK1156">
        <f>VLOOKUP(CuentosContados[[#This Row],[Column1]],CuentosIndexados[],39,FALSE)</f>
        <v>0</v>
      </c>
    </row>
    <row r="1157" spans="1:37" x14ac:dyDescent="0.25">
      <c r="A1157" t="s">
        <v>183</v>
      </c>
      <c r="B1157">
        <f>VLOOKUP(CuentosContados[[#This Row],[Column1]],CuentosIndexados[],3,FALSE)</f>
        <v>0</v>
      </c>
      <c r="C1157">
        <f>VLOOKUP(CuentosContados[[#This Row],[Column1]],CuentosIndexados[],5,FALSE)</f>
        <v>0</v>
      </c>
      <c r="D1157">
        <f>VLOOKUP(CuentosContados[[#This Row],[Column1]],CuentosIndexados[],6,FALSE)</f>
        <v>0</v>
      </c>
      <c r="E1157">
        <f>VLOOKUP(CuentosContados[[#This Row],[Column1]],CuentosIndexados[],7,FALSE)</f>
        <v>0</v>
      </c>
      <c r="F1157">
        <f>VLOOKUP(CuentosContados[[#This Row],[Column1]],CuentosIndexados[],8,FALSE)</f>
        <v>0</v>
      </c>
      <c r="G1157">
        <f>VLOOKUP(CuentosContados[[#This Row],[Column1]],CuentosIndexados[],9,FALSE)</f>
        <v>0</v>
      </c>
      <c r="H1157">
        <f>VLOOKUP(CuentosContados[[#This Row],[Column1]],CuentosIndexados[],10,FALSE)</f>
        <v>0</v>
      </c>
      <c r="I1157" t="str">
        <f>VLOOKUP(CuentosContados[[#This Row],[Column1]],CuentosIndexados[],11,FALSE)</f>
        <v>educacion</v>
      </c>
      <c r="J1157">
        <f>VLOOKUP(CuentosContados[[#This Row],[Column1]],CuentosIndexados[],12,FALSE)</f>
        <v>0</v>
      </c>
      <c r="K1157">
        <f>VLOOKUP(CuentosContados[[#This Row],[Column1]],CuentosIndexados[],13,FALSE)</f>
        <v>0</v>
      </c>
      <c r="L1157">
        <f>VLOOKUP(CuentosContados[[#This Row],[Column1]],CuentosIndexados[],14,FALSE)</f>
        <v>0</v>
      </c>
      <c r="M1157">
        <f>VLOOKUP(CuentosContados[[#This Row],[Column1]],CuentosIndexados[],15,FALSE)</f>
        <v>0</v>
      </c>
      <c r="N1157">
        <f>VLOOKUP(CuentosContados[[#This Row],[Column1]],CuentosIndexados[],16,FALSE)</f>
        <v>0</v>
      </c>
      <c r="O1157">
        <f>VLOOKUP(CuentosContados[[#This Row],[Column1]],CuentosIndexados[],17,FALSE)</f>
        <v>0</v>
      </c>
      <c r="P1157">
        <f>VLOOKUP(CuentosContados[[#This Row],[Column1]],CuentosIndexados[],18,FALSE)</f>
        <v>0</v>
      </c>
      <c r="Q1157">
        <f>VLOOKUP(CuentosContados[[#This Row],[Column1]],CuentosIndexados[],19,FALSE)</f>
        <v>0</v>
      </c>
      <c r="R1157">
        <f>VLOOKUP(CuentosContados[[#This Row],[Column1]],CuentosIndexados[],20,FALSE)</f>
        <v>0</v>
      </c>
      <c r="S1157">
        <f>VLOOKUP(CuentosContados[[#This Row],[Column1]],CuentosIndexados[],21,FALSE)</f>
        <v>0</v>
      </c>
      <c r="T1157">
        <f>VLOOKUP(CuentosContados[[#This Row],[Column1]],CuentosIndexados[],22,FALSE)</f>
        <v>0</v>
      </c>
      <c r="U1157">
        <f>VLOOKUP(CuentosContados[[#This Row],[Column1]],CuentosIndexados[],23,FALSE)</f>
        <v>0</v>
      </c>
      <c r="V1157">
        <f>VLOOKUP(CuentosContados[[#This Row],[Column1]],CuentosIndexados[],24,FALSE)</f>
        <v>0</v>
      </c>
      <c r="W1157">
        <f>VLOOKUP(CuentosContados[[#This Row],[Column1]],CuentosIndexados[],25,FALSE)</f>
        <v>0</v>
      </c>
      <c r="X1157">
        <f>VLOOKUP(CuentosContados[[#This Row],[Column1]],CuentosIndexados[],26,FALSE)</f>
        <v>0</v>
      </c>
      <c r="Y1157">
        <f>VLOOKUP(CuentosContados[[#This Row],[Column1]],CuentosIndexados[],27,FALSE)</f>
        <v>0</v>
      </c>
      <c r="Z1157">
        <f>VLOOKUP(CuentosContados[[#This Row],[Column1]],CuentosIndexados[],28,FALSE)</f>
        <v>0</v>
      </c>
      <c r="AA1157">
        <f>VLOOKUP(CuentosContados[[#This Row],[Column1]],CuentosIndexados[],29,FALSE)</f>
        <v>0</v>
      </c>
      <c r="AB1157">
        <f>VLOOKUP(CuentosContados[[#This Row],[Column1]],CuentosIndexados[],30,FALSE)</f>
        <v>0</v>
      </c>
      <c r="AC1157">
        <f>VLOOKUP(CuentosContados[[#This Row],[Column1]],CuentosIndexados[],31,FALSE)</f>
        <v>0</v>
      </c>
      <c r="AD1157">
        <f>VLOOKUP(CuentosContados[[#This Row],[Column1]],CuentosIndexados[],32,FALSE)</f>
        <v>0</v>
      </c>
      <c r="AE1157">
        <f>VLOOKUP(CuentosContados[[#This Row],[Column1]],CuentosIndexados[],33,FALSE)</f>
        <v>0</v>
      </c>
      <c r="AF1157">
        <f>VLOOKUP(CuentosContados[[#This Row],[Column1]],CuentosIndexados[],34,FALSE)</f>
        <v>0</v>
      </c>
      <c r="AG1157">
        <f>VLOOKUP(CuentosContados[[#This Row],[Column1]],CuentosIndexados[],35,FALSE)</f>
        <v>0</v>
      </c>
      <c r="AH1157">
        <f>VLOOKUP(CuentosContados[[#This Row],[Column1]],CuentosIndexados[],36,FALSE)</f>
        <v>0</v>
      </c>
      <c r="AI1157">
        <f>VLOOKUP(CuentosContados[[#This Row],[Column1]],CuentosIndexados[],37,FALSE)</f>
        <v>0</v>
      </c>
      <c r="AJ1157">
        <f>VLOOKUP(CuentosContados[[#This Row],[Column1]],CuentosIndexados[],38,FALSE)</f>
        <v>0</v>
      </c>
      <c r="AK1157">
        <f>VLOOKUP(CuentosContados[[#This Row],[Column1]],CuentosIndexados[],39,FALSE)</f>
        <v>0</v>
      </c>
    </row>
    <row r="1158" spans="1:37" x14ac:dyDescent="0.25">
      <c r="A1158" t="s">
        <v>183</v>
      </c>
      <c r="B1158">
        <f>VLOOKUP(CuentosContados[[#This Row],[Column1]],CuentosIndexados[],3,FALSE)</f>
        <v>0</v>
      </c>
      <c r="C1158">
        <f>VLOOKUP(CuentosContados[[#This Row],[Column1]],CuentosIndexados[],5,FALSE)</f>
        <v>0</v>
      </c>
      <c r="D1158">
        <f>VLOOKUP(CuentosContados[[#This Row],[Column1]],CuentosIndexados[],6,FALSE)</f>
        <v>0</v>
      </c>
      <c r="E1158">
        <f>VLOOKUP(CuentosContados[[#This Row],[Column1]],CuentosIndexados[],7,FALSE)</f>
        <v>0</v>
      </c>
      <c r="F1158">
        <f>VLOOKUP(CuentosContados[[#This Row],[Column1]],CuentosIndexados[],8,FALSE)</f>
        <v>0</v>
      </c>
      <c r="G1158">
        <f>VLOOKUP(CuentosContados[[#This Row],[Column1]],CuentosIndexados[],9,FALSE)</f>
        <v>0</v>
      </c>
      <c r="H1158">
        <f>VLOOKUP(CuentosContados[[#This Row],[Column1]],CuentosIndexados[],10,FALSE)</f>
        <v>0</v>
      </c>
      <c r="I1158" t="str">
        <f>VLOOKUP(CuentosContados[[#This Row],[Column1]],CuentosIndexados[],11,FALSE)</f>
        <v>educacion</v>
      </c>
      <c r="J1158">
        <f>VLOOKUP(CuentosContados[[#This Row],[Column1]],CuentosIndexados[],12,FALSE)</f>
        <v>0</v>
      </c>
      <c r="K1158">
        <f>VLOOKUP(CuentosContados[[#This Row],[Column1]],CuentosIndexados[],13,FALSE)</f>
        <v>0</v>
      </c>
      <c r="L1158">
        <f>VLOOKUP(CuentosContados[[#This Row],[Column1]],CuentosIndexados[],14,FALSE)</f>
        <v>0</v>
      </c>
      <c r="M1158">
        <f>VLOOKUP(CuentosContados[[#This Row],[Column1]],CuentosIndexados[],15,FALSE)</f>
        <v>0</v>
      </c>
      <c r="N1158">
        <f>VLOOKUP(CuentosContados[[#This Row],[Column1]],CuentosIndexados[],16,FALSE)</f>
        <v>0</v>
      </c>
      <c r="O1158">
        <f>VLOOKUP(CuentosContados[[#This Row],[Column1]],CuentosIndexados[],17,FALSE)</f>
        <v>0</v>
      </c>
      <c r="P1158">
        <f>VLOOKUP(CuentosContados[[#This Row],[Column1]],CuentosIndexados[],18,FALSE)</f>
        <v>0</v>
      </c>
      <c r="Q1158">
        <f>VLOOKUP(CuentosContados[[#This Row],[Column1]],CuentosIndexados[],19,FALSE)</f>
        <v>0</v>
      </c>
      <c r="R1158">
        <f>VLOOKUP(CuentosContados[[#This Row],[Column1]],CuentosIndexados[],20,FALSE)</f>
        <v>0</v>
      </c>
      <c r="S1158">
        <f>VLOOKUP(CuentosContados[[#This Row],[Column1]],CuentosIndexados[],21,FALSE)</f>
        <v>0</v>
      </c>
      <c r="T1158">
        <f>VLOOKUP(CuentosContados[[#This Row],[Column1]],CuentosIndexados[],22,FALSE)</f>
        <v>0</v>
      </c>
      <c r="U1158">
        <f>VLOOKUP(CuentosContados[[#This Row],[Column1]],CuentosIndexados[],23,FALSE)</f>
        <v>0</v>
      </c>
      <c r="V1158">
        <f>VLOOKUP(CuentosContados[[#This Row],[Column1]],CuentosIndexados[],24,FALSE)</f>
        <v>0</v>
      </c>
      <c r="W1158">
        <f>VLOOKUP(CuentosContados[[#This Row],[Column1]],CuentosIndexados[],25,FALSE)</f>
        <v>0</v>
      </c>
      <c r="X1158">
        <f>VLOOKUP(CuentosContados[[#This Row],[Column1]],CuentosIndexados[],26,FALSE)</f>
        <v>0</v>
      </c>
      <c r="Y1158">
        <f>VLOOKUP(CuentosContados[[#This Row],[Column1]],CuentosIndexados[],27,FALSE)</f>
        <v>0</v>
      </c>
      <c r="Z1158">
        <f>VLOOKUP(CuentosContados[[#This Row],[Column1]],CuentosIndexados[],28,FALSE)</f>
        <v>0</v>
      </c>
      <c r="AA1158">
        <f>VLOOKUP(CuentosContados[[#This Row],[Column1]],CuentosIndexados[],29,FALSE)</f>
        <v>0</v>
      </c>
      <c r="AB1158">
        <f>VLOOKUP(CuentosContados[[#This Row],[Column1]],CuentosIndexados[],30,FALSE)</f>
        <v>0</v>
      </c>
      <c r="AC1158">
        <f>VLOOKUP(CuentosContados[[#This Row],[Column1]],CuentosIndexados[],31,FALSE)</f>
        <v>0</v>
      </c>
      <c r="AD1158">
        <f>VLOOKUP(CuentosContados[[#This Row],[Column1]],CuentosIndexados[],32,FALSE)</f>
        <v>0</v>
      </c>
      <c r="AE1158">
        <f>VLOOKUP(CuentosContados[[#This Row],[Column1]],CuentosIndexados[],33,FALSE)</f>
        <v>0</v>
      </c>
      <c r="AF1158">
        <f>VLOOKUP(CuentosContados[[#This Row],[Column1]],CuentosIndexados[],34,FALSE)</f>
        <v>0</v>
      </c>
      <c r="AG1158">
        <f>VLOOKUP(CuentosContados[[#This Row],[Column1]],CuentosIndexados[],35,FALSE)</f>
        <v>0</v>
      </c>
      <c r="AH1158">
        <f>VLOOKUP(CuentosContados[[#This Row],[Column1]],CuentosIndexados[],36,FALSE)</f>
        <v>0</v>
      </c>
      <c r="AI1158">
        <f>VLOOKUP(CuentosContados[[#This Row],[Column1]],CuentosIndexados[],37,FALSE)</f>
        <v>0</v>
      </c>
      <c r="AJ1158">
        <f>VLOOKUP(CuentosContados[[#This Row],[Column1]],CuentosIndexados[],38,FALSE)</f>
        <v>0</v>
      </c>
      <c r="AK1158">
        <f>VLOOKUP(CuentosContados[[#This Row],[Column1]],CuentosIndexados[],39,FALSE)</f>
        <v>0</v>
      </c>
    </row>
    <row r="1159" spans="1:37" x14ac:dyDescent="0.25">
      <c r="A1159" t="s">
        <v>183</v>
      </c>
      <c r="B1159">
        <f>VLOOKUP(CuentosContados[[#This Row],[Column1]],CuentosIndexados[],3,FALSE)</f>
        <v>0</v>
      </c>
      <c r="C1159">
        <f>VLOOKUP(CuentosContados[[#This Row],[Column1]],CuentosIndexados[],5,FALSE)</f>
        <v>0</v>
      </c>
      <c r="D1159">
        <f>VLOOKUP(CuentosContados[[#This Row],[Column1]],CuentosIndexados[],6,FALSE)</f>
        <v>0</v>
      </c>
      <c r="E1159">
        <f>VLOOKUP(CuentosContados[[#This Row],[Column1]],CuentosIndexados[],7,FALSE)</f>
        <v>0</v>
      </c>
      <c r="F1159">
        <f>VLOOKUP(CuentosContados[[#This Row],[Column1]],CuentosIndexados[],8,FALSE)</f>
        <v>0</v>
      </c>
      <c r="G1159">
        <f>VLOOKUP(CuentosContados[[#This Row],[Column1]],CuentosIndexados[],9,FALSE)</f>
        <v>0</v>
      </c>
      <c r="H1159">
        <f>VLOOKUP(CuentosContados[[#This Row],[Column1]],CuentosIndexados[],10,FALSE)</f>
        <v>0</v>
      </c>
      <c r="I1159" t="str">
        <f>VLOOKUP(CuentosContados[[#This Row],[Column1]],CuentosIndexados[],11,FALSE)</f>
        <v>educacion</v>
      </c>
      <c r="J1159">
        <f>VLOOKUP(CuentosContados[[#This Row],[Column1]],CuentosIndexados[],12,FALSE)</f>
        <v>0</v>
      </c>
      <c r="K1159">
        <f>VLOOKUP(CuentosContados[[#This Row],[Column1]],CuentosIndexados[],13,FALSE)</f>
        <v>0</v>
      </c>
      <c r="L1159">
        <f>VLOOKUP(CuentosContados[[#This Row],[Column1]],CuentosIndexados[],14,FALSE)</f>
        <v>0</v>
      </c>
      <c r="M1159">
        <f>VLOOKUP(CuentosContados[[#This Row],[Column1]],CuentosIndexados[],15,FALSE)</f>
        <v>0</v>
      </c>
      <c r="N1159">
        <f>VLOOKUP(CuentosContados[[#This Row],[Column1]],CuentosIndexados[],16,FALSE)</f>
        <v>0</v>
      </c>
      <c r="O1159">
        <f>VLOOKUP(CuentosContados[[#This Row],[Column1]],CuentosIndexados[],17,FALSE)</f>
        <v>0</v>
      </c>
      <c r="P1159">
        <f>VLOOKUP(CuentosContados[[#This Row],[Column1]],CuentosIndexados[],18,FALSE)</f>
        <v>0</v>
      </c>
      <c r="Q1159">
        <f>VLOOKUP(CuentosContados[[#This Row],[Column1]],CuentosIndexados[],19,FALSE)</f>
        <v>0</v>
      </c>
      <c r="R1159">
        <f>VLOOKUP(CuentosContados[[#This Row],[Column1]],CuentosIndexados[],20,FALSE)</f>
        <v>0</v>
      </c>
      <c r="S1159">
        <f>VLOOKUP(CuentosContados[[#This Row],[Column1]],CuentosIndexados[],21,FALSE)</f>
        <v>0</v>
      </c>
      <c r="T1159">
        <f>VLOOKUP(CuentosContados[[#This Row],[Column1]],CuentosIndexados[],22,FALSE)</f>
        <v>0</v>
      </c>
      <c r="U1159">
        <f>VLOOKUP(CuentosContados[[#This Row],[Column1]],CuentosIndexados[],23,FALSE)</f>
        <v>0</v>
      </c>
      <c r="V1159">
        <f>VLOOKUP(CuentosContados[[#This Row],[Column1]],CuentosIndexados[],24,FALSE)</f>
        <v>0</v>
      </c>
      <c r="W1159">
        <f>VLOOKUP(CuentosContados[[#This Row],[Column1]],CuentosIndexados[],25,FALSE)</f>
        <v>0</v>
      </c>
      <c r="X1159">
        <f>VLOOKUP(CuentosContados[[#This Row],[Column1]],CuentosIndexados[],26,FALSE)</f>
        <v>0</v>
      </c>
      <c r="Y1159">
        <f>VLOOKUP(CuentosContados[[#This Row],[Column1]],CuentosIndexados[],27,FALSE)</f>
        <v>0</v>
      </c>
      <c r="Z1159">
        <f>VLOOKUP(CuentosContados[[#This Row],[Column1]],CuentosIndexados[],28,FALSE)</f>
        <v>0</v>
      </c>
      <c r="AA1159">
        <f>VLOOKUP(CuentosContados[[#This Row],[Column1]],CuentosIndexados[],29,FALSE)</f>
        <v>0</v>
      </c>
      <c r="AB1159">
        <f>VLOOKUP(CuentosContados[[#This Row],[Column1]],CuentosIndexados[],30,FALSE)</f>
        <v>0</v>
      </c>
      <c r="AC1159">
        <f>VLOOKUP(CuentosContados[[#This Row],[Column1]],CuentosIndexados[],31,FALSE)</f>
        <v>0</v>
      </c>
      <c r="AD1159">
        <f>VLOOKUP(CuentosContados[[#This Row],[Column1]],CuentosIndexados[],32,FALSE)</f>
        <v>0</v>
      </c>
      <c r="AE1159">
        <f>VLOOKUP(CuentosContados[[#This Row],[Column1]],CuentosIndexados[],33,FALSE)</f>
        <v>0</v>
      </c>
      <c r="AF1159">
        <f>VLOOKUP(CuentosContados[[#This Row],[Column1]],CuentosIndexados[],34,FALSE)</f>
        <v>0</v>
      </c>
      <c r="AG1159">
        <f>VLOOKUP(CuentosContados[[#This Row],[Column1]],CuentosIndexados[],35,FALSE)</f>
        <v>0</v>
      </c>
      <c r="AH1159">
        <f>VLOOKUP(CuentosContados[[#This Row],[Column1]],CuentosIndexados[],36,FALSE)</f>
        <v>0</v>
      </c>
      <c r="AI1159">
        <f>VLOOKUP(CuentosContados[[#This Row],[Column1]],CuentosIndexados[],37,FALSE)</f>
        <v>0</v>
      </c>
      <c r="AJ1159">
        <f>VLOOKUP(CuentosContados[[#This Row],[Column1]],CuentosIndexados[],38,FALSE)</f>
        <v>0</v>
      </c>
      <c r="AK1159">
        <f>VLOOKUP(CuentosContados[[#This Row],[Column1]],CuentosIndexados[],39,FALSE)</f>
        <v>0</v>
      </c>
    </row>
    <row r="1160" spans="1:37" x14ac:dyDescent="0.25">
      <c r="A1160" t="s">
        <v>183</v>
      </c>
      <c r="B1160">
        <f>VLOOKUP(CuentosContados[[#This Row],[Column1]],CuentosIndexados[],3,FALSE)</f>
        <v>0</v>
      </c>
      <c r="C1160">
        <f>VLOOKUP(CuentosContados[[#This Row],[Column1]],CuentosIndexados[],5,FALSE)</f>
        <v>0</v>
      </c>
      <c r="D1160">
        <f>VLOOKUP(CuentosContados[[#This Row],[Column1]],CuentosIndexados[],6,FALSE)</f>
        <v>0</v>
      </c>
      <c r="E1160">
        <f>VLOOKUP(CuentosContados[[#This Row],[Column1]],CuentosIndexados[],7,FALSE)</f>
        <v>0</v>
      </c>
      <c r="F1160">
        <f>VLOOKUP(CuentosContados[[#This Row],[Column1]],CuentosIndexados[],8,FALSE)</f>
        <v>0</v>
      </c>
      <c r="G1160">
        <f>VLOOKUP(CuentosContados[[#This Row],[Column1]],CuentosIndexados[],9,FALSE)</f>
        <v>0</v>
      </c>
      <c r="H1160">
        <f>VLOOKUP(CuentosContados[[#This Row],[Column1]],CuentosIndexados[],10,FALSE)</f>
        <v>0</v>
      </c>
      <c r="I1160" t="str">
        <f>VLOOKUP(CuentosContados[[#This Row],[Column1]],CuentosIndexados[],11,FALSE)</f>
        <v>educacion</v>
      </c>
      <c r="J1160">
        <f>VLOOKUP(CuentosContados[[#This Row],[Column1]],CuentosIndexados[],12,FALSE)</f>
        <v>0</v>
      </c>
      <c r="K1160">
        <f>VLOOKUP(CuentosContados[[#This Row],[Column1]],CuentosIndexados[],13,FALSE)</f>
        <v>0</v>
      </c>
      <c r="L1160">
        <f>VLOOKUP(CuentosContados[[#This Row],[Column1]],CuentosIndexados[],14,FALSE)</f>
        <v>0</v>
      </c>
      <c r="M1160">
        <f>VLOOKUP(CuentosContados[[#This Row],[Column1]],CuentosIndexados[],15,FALSE)</f>
        <v>0</v>
      </c>
      <c r="N1160">
        <f>VLOOKUP(CuentosContados[[#This Row],[Column1]],CuentosIndexados[],16,FALSE)</f>
        <v>0</v>
      </c>
      <c r="O1160">
        <f>VLOOKUP(CuentosContados[[#This Row],[Column1]],CuentosIndexados[],17,FALSE)</f>
        <v>0</v>
      </c>
      <c r="P1160">
        <f>VLOOKUP(CuentosContados[[#This Row],[Column1]],CuentosIndexados[],18,FALSE)</f>
        <v>0</v>
      </c>
      <c r="Q1160">
        <f>VLOOKUP(CuentosContados[[#This Row],[Column1]],CuentosIndexados[],19,FALSE)</f>
        <v>0</v>
      </c>
      <c r="R1160">
        <f>VLOOKUP(CuentosContados[[#This Row],[Column1]],CuentosIndexados[],20,FALSE)</f>
        <v>0</v>
      </c>
      <c r="S1160">
        <f>VLOOKUP(CuentosContados[[#This Row],[Column1]],CuentosIndexados[],21,FALSE)</f>
        <v>0</v>
      </c>
      <c r="T1160">
        <f>VLOOKUP(CuentosContados[[#This Row],[Column1]],CuentosIndexados[],22,FALSE)</f>
        <v>0</v>
      </c>
      <c r="U1160">
        <f>VLOOKUP(CuentosContados[[#This Row],[Column1]],CuentosIndexados[],23,FALSE)</f>
        <v>0</v>
      </c>
      <c r="V1160">
        <f>VLOOKUP(CuentosContados[[#This Row],[Column1]],CuentosIndexados[],24,FALSE)</f>
        <v>0</v>
      </c>
      <c r="W1160">
        <f>VLOOKUP(CuentosContados[[#This Row],[Column1]],CuentosIndexados[],25,FALSE)</f>
        <v>0</v>
      </c>
      <c r="X1160">
        <f>VLOOKUP(CuentosContados[[#This Row],[Column1]],CuentosIndexados[],26,FALSE)</f>
        <v>0</v>
      </c>
      <c r="Y1160">
        <f>VLOOKUP(CuentosContados[[#This Row],[Column1]],CuentosIndexados[],27,FALSE)</f>
        <v>0</v>
      </c>
      <c r="Z1160">
        <f>VLOOKUP(CuentosContados[[#This Row],[Column1]],CuentosIndexados[],28,FALSE)</f>
        <v>0</v>
      </c>
      <c r="AA1160">
        <f>VLOOKUP(CuentosContados[[#This Row],[Column1]],CuentosIndexados[],29,FALSE)</f>
        <v>0</v>
      </c>
      <c r="AB1160">
        <f>VLOOKUP(CuentosContados[[#This Row],[Column1]],CuentosIndexados[],30,FALSE)</f>
        <v>0</v>
      </c>
      <c r="AC1160">
        <f>VLOOKUP(CuentosContados[[#This Row],[Column1]],CuentosIndexados[],31,FALSE)</f>
        <v>0</v>
      </c>
      <c r="AD1160">
        <f>VLOOKUP(CuentosContados[[#This Row],[Column1]],CuentosIndexados[],32,FALSE)</f>
        <v>0</v>
      </c>
      <c r="AE1160">
        <f>VLOOKUP(CuentosContados[[#This Row],[Column1]],CuentosIndexados[],33,FALSE)</f>
        <v>0</v>
      </c>
      <c r="AF1160">
        <f>VLOOKUP(CuentosContados[[#This Row],[Column1]],CuentosIndexados[],34,FALSE)</f>
        <v>0</v>
      </c>
      <c r="AG1160">
        <f>VLOOKUP(CuentosContados[[#This Row],[Column1]],CuentosIndexados[],35,FALSE)</f>
        <v>0</v>
      </c>
      <c r="AH1160">
        <f>VLOOKUP(CuentosContados[[#This Row],[Column1]],CuentosIndexados[],36,FALSE)</f>
        <v>0</v>
      </c>
      <c r="AI1160">
        <f>VLOOKUP(CuentosContados[[#This Row],[Column1]],CuentosIndexados[],37,FALSE)</f>
        <v>0</v>
      </c>
      <c r="AJ1160">
        <f>VLOOKUP(CuentosContados[[#This Row],[Column1]],CuentosIndexados[],38,FALSE)</f>
        <v>0</v>
      </c>
      <c r="AK1160">
        <f>VLOOKUP(CuentosContados[[#This Row],[Column1]],CuentosIndexados[],39,FALSE)</f>
        <v>0</v>
      </c>
    </row>
    <row r="1161" spans="1:37" x14ac:dyDescent="0.25">
      <c r="A1161" t="s">
        <v>183</v>
      </c>
      <c r="B1161">
        <f>VLOOKUP(CuentosContados[[#This Row],[Column1]],CuentosIndexados[],3,FALSE)</f>
        <v>0</v>
      </c>
      <c r="C1161">
        <f>VLOOKUP(CuentosContados[[#This Row],[Column1]],CuentosIndexados[],5,FALSE)</f>
        <v>0</v>
      </c>
      <c r="D1161">
        <f>VLOOKUP(CuentosContados[[#This Row],[Column1]],CuentosIndexados[],6,FALSE)</f>
        <v>0</v>
      </c>
      <c r="E1161">
        <f>VLOOKUP(CuentosContados[[#This Row],[Column1]],CuentosIndexados[],7,FALSE)</f>
        <v>0</v>
      </c>
      <c r="F1161">
        <f>VLOOKUP(CuentosContados[[#This Row],[Column1]],CuentosIndexados[],8,FALSE)</f>
        <v>0</v>
      </c>
      <c r="G1161">
        <f>VLOOKUP(CuentosContados[[#This Row],[Column1]],CuentosIndexados[],9,FALSE)</f>
        <v>0</v>
      </c>
      <c r="H1161">
        <f>VLOOKUP(CuentosContados[[#This Row],[Column1]],CuentosIndexados[],10,FALSE)</f>
        <v>0</v>
      </c>
      <c r="I1161" t="str">
        <f>VLOOKUP(CuentosContados[[#This Row],[Column1]],CuentosIndexados[],11,FALSE)</f>
        <v>educacion</v>
      </c>
      <c r="J1161">
        <f>VLOOKUP(CuentosContados[[#This Row],[Column1]],CuentosIndexados[],12,FALSE)</f>
        <v>0</v>
      </c>
      <c r="K1161">
        <f>VLOOKUP(CuentosContados[[#This Row],[Column1]],CuentosIndexados[],13,FALSE)</f>
        <v>0</v>
      </c>
      <c r="L1161">
        <f>VLOOKUP(CuentosContados[[#This Row],[Column1]],CuentosIndexados[],14,FALSE)</f>
        <v>0</v>
      </c>
      <c r="M1161">
        <f>VLOOKUP(CuentosContados[[#This Row],[Column1]],CuentosIndexados[],15,FALSE)</f>
        <v>0</v>
      </c>
      <c r="N1161">
        <f>VLOOKUP(CuentosContados[[#This Row],[Column1]],CuentosIndexados[],16,FALSE)</f>
        <v>0</v>
      </c>
      <c r="O1161">
        <f>VLOOKUP(CuentosContados[[#This Row],[Column1]],CuentosIndexados[],17,FALSE)</f>
        <v>0</v>
      </c>
      <c r="P1161">
        <f>VLOOKUP(CuentosContados[[#This Row],[Column1]],CuentosIndexados[],18,FALSE)</f>
        <v>0</v>
      </c>
      <c r="Q1161">
        <f>VLOOKUP(CuentosContados[[#This Row],[Column1]],CuentosIndexados[],19,FALSE)</f>
        <v>0</v>
      </c>
      <c r="R1161">
        <f>VLOOKUP(CuentosContados[[#This Row],[Column1]],CuentosIndexados[],20,FALSE)</f>
        <v>0</v>
      </c>
      <c r="S1161">
        <f>VLOOKUP(CuentosContados[[#This Row],[Column1]],CuentosIndexados[],21,FALSE)</f>
        <v>0</v>
      </c>
      <c r="T1161">
        <f>VLOOKUP(CuentosContados[[#This Row],[Column1]],CuentosIndexados[],22,FALSE)</f>
        <v>0</v>
      </c>
      <c r="U1161">
        <f>VLOOKUP(CuentosContados[[#This Row],[Column1]],CuentosIndexados[],23,FALSE)</f>
        <v>0</v>
      </c>
      <c r="V1161">
        <f>VLOOKUP(CuentosContados[[#This Row],[Column1]],CuentosIndexados[],24,FALSE)</f>
        <v>0</v>
      </c>
      <c r="W1161">
        <f>VLOOKUP(CuentosContados[[#This Row],[Column1]],CuentosIndexados[],25,FALSE)</f>
        <v>0</v>
      </c>
      <c r="X1161">
        <f>VLOOKUP(CuentosContados[[#This Row],[Column1]],CuentosIndexados[],26,FALSE)</f>
        <v>0</v>
      </c>
      <c r="Y1161">
        <f>VLOOKUP(CuentosContados[[#This Row],[Column1]],CuentosIndexados[],27,FALSE)</f>
        <v>0</v>
      </c>
      <c r="Z1161">
        <f>VLOOKUP(CuentosContados[[#This Row],[Column1]],CuentosIndexados[],28,FALSE)</f>
        <v>0</v>
      </c>
      <c r="AA1161">
        <f>VLOOKUP(CuentosContados[[#This Row],[Column1]],CuentosIndexados[],29,FALSE)</f>
        <v>0</v>
      </c>
      <c r="AB1161">
        <f>VLOOKUP(CuentosContados[[#This Row],[Column1]],CuentosIndexados[],30,FALSE)</f>
        <v>0</v>
      </c>
      <c r="AC1161">
        <f>VLOOKUP(CuentosContados[[#This Row],[Column1]],CuentosIndexados[],31,FALSE)</f>
        <v>0</v>
      </c>
      <c r="AD1161">
        <f>VLOOKUP(CuentosContados[[#This Row],[Column1]],CuentosIndexados[],32,FALSE)</f>
        <v>0</v>
      </c>
      <c r="AE1161">
        <f>VLOOKUP(CuentosContados[[#This Row],[Column1]],CuentosIndexados[],33,FALSE)</f>
        <v>0</v>
      </c>
      <c r="AF1161">
        <f>VLOOKUP(CuentosContados[[#This Row],[Column1]],CuentosIndexados[],34,FALSE)</f>
        <v>0</v>
      </c>
      <c r="AG1161">
        <f>VLOOKUP(CuentosContados[[#This Row],[Column1]],CuentosIndexados[],35,FALSE)</f>
        <v>0</v>
      </c>
      <c r="AH1161">
        <f>VLOOKUP(CuentosContados[[#This Row],[Column1]],CuentosIndexados[],36,FALSE)</f>
        <v>0</v>
      </c>
      <c r="AI1161">
        <f>VLOOKUP(CuentosContados[[#This Row],[Column1]],CuentosIndexados[],37,FALSE)</f>
        <v>0</v>
      </c>
      <c r="AJ1161">
        <f>VLOOKUP(CuentosContados[[#This Row],[Column1]],CuentosIndexados[],38,FALSE)</f>
        <v>0</v>
      </c>
      <c r="AK1161">
        <f>VLOOKUP(CuentosContados[[#This Row],[Column1]],CuentosIndexados[],39,FALSE)</f>
        <v>0</v>
      </c>
    </row>
    <row r="1162" spans="1:37" x14ac:dyDescent="0.25">
      <c r="A1162" t="s">
        <v>183</v>
      </c>
      <c r="B1162">
        <f>VLOOKUP(CuentosContados[[#This Row],[Column1]],CuentosIndexados[],3,FALSE)</f>
        <v>0</v>
      </c>
      <c r="C1162">
        <f>VLOOKUP(CuentosContados[[#This Row],[Column1]],CuentosIndexados[],5,FALSE)</f>
        <v>0</v>
      </c>
      <c r="D1162">
        <f>VLOOKUP(CuentosContados[[#This Row],[Column1]],CuentosIndexados[],6,FALSE)</f>
        <v>0</v>
      </c>
      <c r="E1162">
        <f>VLOOKUP(CuentosContados[[#This Row],[Column1]],CuentosIndexados[],7,FALSE)</f>
        <v>0</v>
      </c>
      <c r="F1162">
        <f>VLOOKUP(CuentosContados[[#This Row],[Column1]],CuentosIndexados[],8,FALSE)</f>
        <v>0</v>
      </c>
      <c r="G1162">
        <f>VLOOKUP(CuentosContados[[#This Row],[Column1]],CuentosIndexados[],9,FALSE)</f>
        <v>0</v>
      </c>
      <c r="H1162">
        <f>VLOOKUP(CuentosContados[[#This Row],[Column1]],CuentosIndexados[],10,FALSE)</f>
        <v>0</v>
      </c>
      <c r="I1162" t="str">
        <f>VLOOKUP(CuentosContados[[#This Row],[Column1]],CuentosIndexados[],11,FALSE)</f>
        <v>educacion</v>
      </c>
      <c r="J1162">
        <f>VLOOKUP(CuentosContados[[#This Row],[Column1]],CuentosIndexados[],12,FALSE)</f>
        <v>0</v>
      </c>
      <c r="K1162">
        <f>VLOOKUP(CuentosContados[[#This Row],[Column1]],CuentosIndexados[],13,FALSE)</f>
        <v>0</v>
      </c>
      <c r="L1162">
        <f>VLOOKUP(CuentosContados[[#This Row],[Column1]],CuentosIndexados[],14,FALSE)</f>
        <v>0</v>
      </c>
      <c r="M1162">
        <f>VLOOKUP(CuentosContados[[#This Row],[Column1]],CuentosIndexados[],15,FALSE)</f>
        <v>0</v>
      </c>
      <c r="N1162">
        <f>VLOOKUP(CuentosContados[[#This Row],[Column1]],CuentosIndexados[],16,FALSE)</f>
        <v>0</v>
      </c>
      <c r="O1162">
        <f>VLOOKUP(CuentosContados[[#This Row],[Column1]],CuentosIndexados[],17,FALSE)</f>
        <v>0</v>
      </c>
      <c r="P1162">
        <f>VLOOKUP(CuentosContados[[#This Row],[Column1]],CuentosIndexados[],18,FALSE)</f>
        <v>0</v>
      </c>
      <c r="Q1162">
        <f>VLOOKUP(CuentosContados[[#This Row],[Column1]],CuentosIndexados[],19,FALSE)</f>
        <v>0</v>
      </c>
      <c r="R1162">
        <f>VLOOKUP(CuentosContados[[#This Row],[Column1]],CuentosIndexados[],20,FALSE)</f>
        <v>0</v>
      </c>
      <c r="S1162">
        <f>VLOOKUP(CuentosContados[[#This Row],[Column1]],CuentosIndexados[],21,FALSE)</f>
        <v>0</v>
      </c>
      <c r="T1162">
        <f>VLOOKUP(CuentosContados[[#This Row],[Column1]],CuentosIndexados[],22,FALSE)</f>
        <v>0</v>
      </c>
      <c r="U1162">
        <f>VLOOKUP(CuentosContados[[#This Row],[Column1]],CuentosIndexados[],23,FALSE)</f>
        <v>0</v>
      </c>
      <c r="V1162">
        <f>VLOOKUP(CuentosContados[[#This Row],[Column1]],CuentosIndexados[],24,FALSE)</f>
        <v>0</v>
      </c>
      <c r="W1162">
        <f>VLOOKUP(CuentosContados[[#This Row],[Column1]],CuentosIndexados[],25,FALSE)</f>
        <v>0</v>
      </c>
      <c r="X1162">
        <f>VLOOKUP(CuentosContados[[#This Row],[Column1]],CuentosIndexados[],26,FALSE)</f>
        <v>0</v>
      </c>
      <c r="Y1162">
        <f>VLOOKUP(CuentosContados[[#This Row],[Column1]],CuentosIndexados[],27,FALSE)</f>
        <v>0</v>
      </c>
      <c r="Z1162">
        <f>VLOOKUP(CuentosContados[[#This Row],[Column1]],CuentosIndexados[],28,FALSE)</f>
        <v>0</v>
      </c>
      <c r="AA1162">
        <f>VLOOKUP(CuentosContados[[#This Row],[Column1]],CuentosIndexados[],29,FALSE)</f>
        <v>0</v>
      </c>
      <c r="AB1162">
        <f>VLOOKUP(CuentosContados[[#This Row],[Column1]],CuentosIndexados[],30,FALSE)</f>
        <v>0</v>
      </c>
      <c r="AC1162">
        <f>VLOOKUP(CuentosContados[[#This Row],[Column1]],CuentosIndexados[],31,FALSE)</f>
        <v>0</v>
      </c>
      <c r="AD1162">
        <f>VLOOKUP(CuentosContados[[#This Row],[Column1]],CuentosIndexados[],32,FALSE)</f>
        <v>0</v>
      </c>
      <c r="AE1162">
        <f>VLOOKUP(CuentosContados[[#This Row],[Column1]],CuentosIndexados[],33,FALSE)</f>
        <v>0</v>
      </c>
      <c r="AF1162">
        <f>VLOOKUP(CuentosContados[[#This Row],[Column1]],CuentosIndexados[],34,FALSE)</f>
        <v>0</v>
      </c>
      <c r="AG1162">
        <f>VLOOKUP(CuentosContados[[#This Row],[Column1]],CuentosIndexados[],35,FALSE)</f>
        <v>0</v>
      </c>
      <c r="AH1162">
        <f>VLOOKUP(CuentosContados[[#This Row],[Column1]],CuentosIndexados[],36,FALSE)</f>
        <v>0</v>
      </c>
      <c r="AI1162">
        <f>VLOOKUP(CuentosContados[[#This Row],[Column1]],CuentosIndexados[],37,FALSE)</f>
        <v>0</v>
      </c>
      <c r="AJ1162">
        <f>VLOOKUP(CuentosContados[[#This Row],[Column1]],CuentosIndexados[],38,FALSE)</f>
        <v>0</v>
      </c>
      <c r="AK1162">
        <f>VLOOKUP(CuentosContados[[#This Row],[Column1]],CuentosIndexados[],39,FALSE)</f>
        <v>0</v>
      </c>
    </row>
    <row r="1163" spans="1:37" x14ac:dyDescent="0.25">
      <c r="A1163" t="s">
        <v>183</v>
      </c>
      <c r="B1163">
        <f>VLOOKUP(CuentosContados[[#This Row],[Column1]],CuentosIndexados[],3,FALSE)</f>
        <v>0</v>
      </c>
      <c r="C1163">
        <f>VLOOKUP(CuentosContados[[#This Row],[Column1]],CuentosIndexados[],5,FALSE)</f>
        <v>0</v>
      </c>
      <c r="D1163">
        <f>VLOOKUP(CuentosContados[[#This Row],[Column1]],CuentosIndexados[],6,FALSE)</f>
        <v>0</v>
      </c>
      <c r="E1163">
        <f>VLOOKUP(CuentosContados[[#This Row],[Column1]],CuentosIndexados[],7,FALSE)</f>
        <v>0</v>
      </c>
      <c r="F1163">
        <f>VLOOKUP(CuentosContados[[#This Row],[Column1]],CuentosIndexados[],8,FALSE)</f>
        <v>0</v>
      </c>
      <c r="G1163">
        <f>VLOOKUP(CuentosContados[[#This Row],[Column1]],CuentosIndexados[],9,FALSE)</f>
        <v>0</v>
      </c>
      <c r="H1163">
        <f>VLOOKUP(CuentosContados[[#This Row],[Column1]],CuentosIndexados[],10,FALSE)</f>
        <v>0</v>
      </c>
      <c r="I1163" t="str">
        <f>VLOOKUP(CuentosContados[[#This Row],[Column1]],CuentosIndexados[],11,FALSE)</f>
        <v>educacion</v>
      </c>
      <c r="J1163">
        <f>VLOOKUP(CuentosContados[[#This Row],[Column1]],CuentosIndexados[],12,FALSE)</f>
        <v>0</v>
      </c>
      <c r="K1163">
        <f>VLOOKUP(CuentosContados[[#This Row],[Column1]],CuentosIndexados[],13,FALSE)</f>
        <v>0</v>
      </c>
      <c r="L1163">
        <f>VLOOKUP(CuentosContados[[#This Row],[Column1]],CuentosIndexados[],14,FALSE)</f>
        <v>0</v>
      </c>
      <c r="M1163">
        <f>VLOOKUP(CuentosContados[[#This Row],[Column1]],CuentosIndexados[],15,FALSE)</f>
        <v>0</v>
      </c>
      <c r="N1163">
        <f>VLOOKUP(CuentosContados[[#This Row],[Column1]],CuentosIndexados[],16,FALSE)</f>
        <v>0</v>
      </c>
      <c r="O1163">
        <f>VLOOKUP(CuentosContados[[#This Row],[Column1]],CuentosIndexados[],17,FALSE)</f>
        <v>0</v>
      </c>
      <c r="P1163">
        <f>VLOOKUP(CuentosContados[[#This Row],[Column1]],CuentosIndexados[],18,FALSE)</f>
        <v>0</v>
      </c>
      <c r="Q1163">
        <f>VLOOKUP(CuentosContados[[#This Row],[Column1]],CuentosIndexados[],19,FALSE)</f>
        <v>0</v>
      </c>
      <c r="R1163">
        <f>VLOOKUP(CuentosContados[[#This Row],[Column1]],CuentosIndexados[],20,FALSE)</f>
        <v>0</v>
      </c>
      <c r="S1163">
        <f>VLOOKUP(CuentosContados[[#This Row],[Column1]],CuentosIndexados[],21,FALSE)</f>
        <v>0</v>
      </c>
      <c r="T1163">
        <f>VLOOKUP(CuentosContados[[#This Row],[Column1]],CuentosIndexados[],22,FALSE)</f>
        <v>0</v>
      </c>
      <c r="U1163">
        <f>VLOOKUP(CuentosContados[[#This Row],[Column1]],CuentosIndexados[],23,FALSE)</f>
        <v>0</v>
      </c>
      <c r="V1163">
        <f>VLOOKUP(CuentosContados[[#This Row],[Column1]],CuentosIndexados[],24,FALSE)</f>
        <v>0</v>
      </c>
      <c r="W1163">
        <f>VLOOKUP(CuentosContados[[#This Row],[Column1]],CuentosIndexados[],25,FALSE)</f>
        <v>0</v>
      </c>
      <c r="X1163">
        <f>VLOOKUP(CuentosContados[[#This Row],[Column1]],CuentosIndexados[],26,FALSE)</f>
        <v>0</v>
      </c>
      <c r="Y1163">
        <f>VLOOKUP(CuentosContados[[#This Row],[Column1]],CuentosIndexados[],27,FALSE)</f>
        <v>0</v>
      </c>
      <c r="Z1163">
        <f>VLOOKUP(CuentosContados[[#This Row],[Column1]],CuentosIndexados[],28,FALSE)</f>
        <v>0</v>
      </c>
      <c r="AA1163">
        <f>VLOOKUP(CuentosContados[[#This Row],[Column1]],CuentosIndexados[],29,FALSE)</f>
        <v>0</v>
      </c>
      <c r="AB1163">
        <f>VLOOKUP(CuentosContados[[#This Row],[Column1]],CuentosIndexados[],30,FALSE)</f>
        <v>0</v>
      </c>
      <c r="AC1163">
        <f>VLOOKUP(CuentosContados[[#This Row],[Column1]],CuentosIndexados[],31,FALSE)</f>
        <v>0</v>
      </c>
      <c r="AD1163">
        <f>VLOOKUP(CuentosContados[[#This Row],[Column1]],CuentosIndexados[],32,FALSE)</f>
        <v>0</v>
      </c>
      <c r="AE1163">
        <f>VLOOKUP(CuentosContados[[#This Row],[Column1]],CuentosIndexados[],33,FALSE)</f>
        <v>0</v>
      </c>
      <c r="AF1163">
        <f>VLOOKUP(CuentosContados[[#This Row],[Column1]],CuentosIndexados[],34,FALSE)</f>
        <v>0</v>
      </c>
      <c r="AG1163">
        <f>VLOOKUP(CuentosContados[[#This Row],[Column1]],CuentosIndexados[],35,FALSE)</f>
        <v>0</v>
      </c>
      <c r="AH1163">
        <f>VLOOKUP(CuentosContados[[#This Row],[Column1]],CuentosIndexados[],36,FALSE)</f>
        <v>0</v>
      </c>
      <c r="AI1163">
        <f>VLOOKUP(CuentosContados[[#This Row],[Column1]],CuentosIndexados[],37,FALSE)</f>
        <v>0</v>
      </c>
      <c r="AJ1163">
        <f>VLOOKUP(CuentosContados[[#This Row],[Column1]],CuentosIndexados[],38,FALSE)</f>
        <v>0</v>
      </c>
      <c r="AK1163">
        <f>VLOOKUP(CuentosContados[[#This Row],[Column1]],CuentosIndexados[],39,FALSE)</f>
        <v>0</v>
      </c>
    </row>
    <row r="1164" spans="1:37" x14ac:dyDescent="0.25">
      <c r="A1164" t="s">
        <v>183</v>
      </c>
      <c r="B1164">
        <f>VLOOKUP(CuentosContados[[#This Row],[Column1]],CuentosIndexados[],3,FALSE)</f>
        <v>0</v>
      </c>
      <c r="C1164">
        <f>VLOOKUP(CuentosContados[[#This Row],[Column1]],CuentosIndexados[],5,FALSE)</f>
        <v>0</v>
      </c>
      <c r="D1164">
        <f>VLOOKUP(CuentosContados[[#This Row],[Column1]],CuentosIndexados[],6,FALSE)</f>
        <v>0</v>
      </c>
      <c r="E1164">
        <f>VLOOKUP(CuentosContados[[#This Row],[Column1]],CuentosIndexados[],7,FALSE)</f>
        <v>0</v>
      </c>
      <c r="F1164">
        <f>VLOOKUP(CuentosContados[[#This Row],[Column1]],CuentosIndexados[],8,FALSE)</f>
        <v>0</v>
      </c>
      <c r="G1164">
        <f>VLOOKUP(CuentosContados[[#This Row],[Column1]],CuentosIndexados[],9,FALSE)</f>
        <v>0</v>
      </c>
      <c r="H1164">
        <f>VLOOKUP(CuentosContados[[#This Row],[Column1]],CuentosIndexados[],10,FALSE)</f>
        <v>0</v>
      </c>
      <c r="I1164" t="str">
        <f>VLOOKUP(CuentosContados[[#This Row],[Column1]],CuentosIndexados[],11,FALSE)</f>
        <v>educacion</v>
      </c>
      <c r="J1164">
        <f>VLOOKUP(CuentosContados[[#This Row],[Column1]],CuentosIndexados[],12,FALSE)</f>
        <v>0</v>
      </c>
      <c r="K1164">
        <f>VLOOKUP(CuentosContados[[#This Row],[Column1]],CuentosIndexados[],13,FALSE)</f>
        <v>0</v>
      </c>
      <c r="L1164">
        <f>VLOOKUP(CuentosContados[[#This Row],[Column1]],CuentosIndexados[],14,FALSE)</f>
        <v>0</v>
      </c>
      <c r="M1164">
        <f>VLOOKUP(CuentosContados[[#This Row],[Column1]],CuentosIndexados[],15,FALSE)</f>
        <v>0</v>
      </c>
      <c r="N1164">
        <f>VLOOKUP(CuentosContados[[#This Row],[Column1]],CuentosIndexados[],16,FALSE)</f>
        <v>0</v>
      </c>
      <c r="O1164">
        <f>VLOOKUP(CuentosContados[[#This Row],[Column1]],CuentosIndexados[],17,FALSE)</f>
        <v>0</v>
      </c>
      <c r="P1164">
        <f>VLOOKUP(CuentosContados[[#This Row],[Column1]],CuentosIndexados[],18,FALSE)</f>
        <v>0</v>
      </c>
      <c r="Q1164">
        <f>VLOOKUP(CuentosContados[[#This Row],[Column1]],CuentosIndexados[],19,FALSE)</f>
        <v>0</v>
      </c>
      <c r="R1164">
        <f>VLOOKUP(CuentosContados[[#This Row],[Column1]],CuentosIndexados[],20,FALSE)</f>
        <v>0</v>
      </c>
      <c r="S1164">
        <f>VLOOKUP(CuentosContados[[#This Row],[Column1]],CuentosIndexados[],21,FALSE)</f>
        <v>0</v>
      </c>
      <c r="T1164">
        <f>VLOOKUP(CuentosContados[[#This Row],[Column1]],CuentosIndexados[],22,FALSE)</f>
        <v>0</v>
      </c>
      <c r="U1164">
        <f>VLOOKUP(CuentosContados[[#This Row],[Column1]],CuentosIndexados[],23,FALSE)</f>
        <v>0</v>
      </c>
      <c r="V1164">
        <f>VLOOKUP(CuentosContados[[#This Row],[Column1]],CuentosIndexados[],24,FALSE)</f>
        <v>0</v>
      </c>
      <c r="W1164">
        <f>VLOOKUP(CuentosContados[[#This Row],[Column1]],CuentosIndexados[],25,FALSE)</f>
        <v>0</v>
      </c>
      <c r="X1164">
        <f>VLOOKUP(CuentosContados[[#This Row],[Column1]],CuentosIndexados[],26,FALSE)</f>
        <v>0</v>
      </c>
      <c r="Y1164">
        <f>VLOOKUP(CuentosContados[[#This Row],[Column1]],CuentosIndexados[],27,FALSE)</f>
        <v>0</v>
      </c>
      <c r="Z1164">
        <f>VLOOKUP(CuentosContados[[#This Row],[Column1]],CuentosIndexados[],28,FALSE)</f>
        <v>0</v>
      </c>
      <c r="AA1164">
        <f>VLOOKUP(CuentosContados[[#This Row],[Column1]],CuentosIndexados[],29,FALSE)</f>
        <v>0</v>
      </c>
      <c r="AB1164">
        <f>VLOOKUP(CuentosContados[[#This Row],[Column1]],CuentosIndexados[],30,FALSE)</f>
        <v>0</v>
      </c>
      <c r="AC1164">
        <f>VLOOKUP(CuentosContados[[#This Row],[Column1]],CuentosIndexados[],31,FALSE)</f>
        <v>0</v>
      </c>
      <c r="AD1164">
        <f>VLOOKUP(CuentosContados[[#This Row],[Column1]],CuentosIndexados[],32,FALSE)</f>
        <v>0</v>
      </c>
      <c r="AE1164">
        <f>VLOOKUP(CuentosContados[[#This Row],[Column1]],CuentosIndexados[],33,FALSE)</f>
        <v>0</v>
      </c>
      <c r="AF1164">
        <f>VLOOKUP(CuentosContados[[#This Row],[Column1]],CuentosIndexados[],34,FALSE)</f>
        <v>0</v>
      </c>
      <c r="AG1164">
        <f>VLOOKUP(CuentosContados[[#This Row],[Column1]],CuentosIndexados[],35,FALSE)</f>
        <v>0</v>
      </c>
      <c r="AH1164">
        <f>VLOOKUP(CuentosContados[[#This Row],[Column1]],CuentosIndexados[],36,FALSE)</f>
        <v>0</v>
      </c>
      <c r="AI1164">
        <f>VLOOKUP(CuentosContados[[#This Row],[Column1]],CuentosIndexados[],37,FALSE)</f>
        <v>0</v>
      </c>
      <c r="AJ1164">
        <f>VLOOKUP(CuentosContados[[#This Row],[Column1]],CuentosIndexados[],38,FALSE)</f>
        <v>0</v>
      </c>
      <c r="AK1164">
        <f>VLOOKUP(CuentosContados[[#This Row],[Column1]],CuentosIndexados[],39,FALSE)</f>
        <v>0</v>
      </c>
    </row>
    <row r="1165" spans="1:37" x14ac:dyDescent="0.25">
      <c r="A1165" t="s">
        <v>183</v>
      </c>
      <c r="B1165">
        <f>VLOOKUP(CuentosContados[[#This Row],[Column1]],CuentosIndexados[],3,FALSE)</f>
        <v>0</v>
      </c>
      <c r="C1165">
        <f>VLOOKUP(CuentosContados[[#This Row],[Column1]],CuentosIndexados[],5,FALSE)</f>
        <v>0</v>
      </c>
      <c r="D1165">
        <f>VLOOKUP(CuentosContados[[#This Row],[Column1]],CuentosIndexados[],6,FALSE)</f>
        <v>0</v>
      </c>
      <c r="E1165">
        <f>VLOOKUP(CuentosContados[[#This Row],[Column1]],CuentosIndexados[],7,FALSE)</f>
        <v>0</v>
      </c>
      <c r="F1165">
        <f>VLOOKUP(CuentosContados[[#This Row],[Column1]],CuentosIndexados[],8,FALSE)</f>
        <v>0</v>
      </c>
      <c r="G1165">
        <f>VLOOKUP(CuentosContados[[#This Row],[Column1]],CuentosIndexados[],9,FALSE)</f>
        <v>0</v>
      </c>
      <c r="H1165">
        <f>VLOOKUP(CuentosContados[[#This Row],[Column1]],CuentosIndexados[],10,FALSE)</f>
        <v>0</v>
      </c>
      <c r="I1165" t="str">
        <f>VLOOKUP(CuentosContados[[#This Row],[Column1]],CuentosIndexados[],11,FALSE)</f>
        <v>educacion</v>
      </c>
      <c r="J1165">
        <f>VLOOKUP(CuentosContados[[#This Row],[Column1]],CuentosIndexados[],12,FALSE)</f>
        <v>0</v>
      </c>
      <c r="K1165">
        <f>VLOOKUP(CuentosContados[[#This Row],[Column1]],CuentosIndexados[],13,FALSE)</f>
        <v>0</v>
      </c>
      <c r="L1165">
        <f>VLOOKUP(CuentosContados[[#This Row],[Column1]],CuentosIndexados[],14,FALSE)</f>
        <v>0</v>
      </c>
      <c r="M1165">
        <f>VLOOKUP(CuentosContados[[#This Row],[Column1]],CuentosIndexados[],15,FALSE)</f>
        <v>0</v>
      </c>
      <c r="N1165">
        <f>VLOOKUP(CuentosContados[[#This Row],[Column1]],CuentosIndexados[],16,FALSE)</f>
        <v>0</v>
      </c>
      <c r="O1165">
        <f>VLOOKUP(CuentosContados[[#This Row],[Column1]],CuentosIndexados[],17,FALSE)</f>
        <v>0</v>
      </c>
      <c r="P1165">
        <f>VLOOKUP(CuentosContados[[#This Row],[Column1]],CuentosIndexados[],18,FALSE)</f>
        <v>0</v>
      </c>
      <c r="Q1165">
        <f>VLOOKUP(CuentosContados[[#This Row],[Column1]],CuentosIndexados[],19,FALSE)</f>
        <v>0</v>
      </c>
      <c r="R1165">
        <f>VLOOKUP(CuentosContados[[#This Row],[Column1]],CuentosIndexados[],20,FALSE)</f>
        <v>0</v>
      </c>
      <c r="S1165">
        <f>VLOOKUP(CuentosContados[[#This Row],[Column1]],CuentosIndexados[],21,FALSE)</f>
        <v>0</v>
      </c>
      <c r="T1165">
        <f>VLOOKUP(CuentosContados[[#This Row],[Column1]],CuentosIndexados[],22,FALSE)</f>
        <v>0</v>
      </c>
      <c r="U1165">
        <f>VLOOKUP(CuentosContados[[#This Row],[Column1]],CuentosIndexados[],23,FALSE)</f>
        <v>0</v>
      </c>
      <c r="V1165">
        <f>VLOOKUP(CuentosContados[[#This Row],[Column1]],CuentosIndexados[],24,FALSE)</f>
        <v>0</v>
      </c>
      <c r="W1165">
        <f>VLOOKUP(CuentosContados[[#This Row],[Column1]],CuentosIndexados[],25,FALSE)</f>
        <v>0</v>
      </c>
      <c r="X1165">
        <f>VLOOKUP(CuentosContados[[#This Row],[Column1]],CuentosIndexados[],26,FALSE)</f>
        <v>0</v>
      </c>
      <c r="Y1165">
        <f>VLOOKUP(CuentosContados[[#This Row],[Column1]],CuentosIndexados[],27,FALSE)</f>
        <v>0</v>
      </c>
      <c r="Z1165">
        <f>VLOOKUP(CuentosContados[[#This Row],[Column1]],CuentosIndexados[],28,FALSE)</f>
        <v>0</v>
      </c>
      <c r="AA1165">
        <f>VLOOKUP(CuentosContados[[#This Row],[Column1]],CuentosIndexados[],29,FALSE)</f>
        <v>0</v>
      </c>
      <c r="AB1165">
        <f>VLOOKUP(CuentosContados[[#This Row],[Column1]],CuentosIndexados[],30,FALSE)</f>
        <v>0</v>
      </c>
      <c r="AC1165">
        <f>VLOOKUP(CuentosContados[[#This Row],[Column1]],CuentosIndexados[],31,FALSE)</f>
        <v>0</v>
      </c>
      <c r="AD1165">
        <f>VLOOKUP(CuentosContados[[#This Row],[Column1]],CuentosIndexados[],32,FALSE)</f>
        <v>0</v>
      </c>
      <c r="AE1165">
        <f>VLOOKUP(CuentosContados[[#This Row],[Column1]],CuentosIndexados[],33,FALSE)</f>
        <v>0</v>
      </c>
      <c r="AF1165">
        <f>VLOOKUP(CuentosContados[[#This Row],[Column1]],CuentosIndexados[],34,FALSE)</f>
        <v>0</v>
      </c>
      <c r="AG1165">
        <f>VLOOKUP(CuentosContados[[#This Row],[Column1]],CuentosIndexados[],35,FALSE)</f>
        <v>0</v>
      </c>
      <c r="AH1165">
        <f>VLOOKUP(CuentosContados[[#This Row],[Column1]],CuentosIndexados[],36,FALSE)</f>
        <v>0</v>
      </c>
      <c r="AI1165">
        <f>VLOOKUP(CuentosContados[[#This Row],[Column1]],CuentosIndexados[],37,FALSE)</f>
        <v>0</v>
      </c>
      <c r="AJ1165">
        <f>VLOOKUP(CuentosContados[[#This Row],[Column1]],CuentosIndexados[],38,FALSE)</f>
        <v>0</v>
      </c>
      <c r="AK1165">
        <f>VLOOKUP(CuentosContados[[#This Row],[Column1]],CuentosIndexados[],39,FALSE)</f>
        <v>0</v>
      </c>
    </row>
    <row r="1166" spans="1:37" x14ac:dyDescent="0.25">
      <c r="A1166" t="s">
        <v>183</v>
      </c>
      <c r="B1166">
        <f>VLOOKUP(CuentosContados[[#This Row],[Column1]],CuentosIndexados[],3,FALSE)</f>
        <v>0</v>
      </c>
      <c r="C1166">
        <f>VLOOKUP(CuentosContados[[#This Row],[Column1]],CuentosIndexados[],5,FALSE)</f>
        <v>0</v>
      </c>
      <c r="D1166">
        <f>VLOOKUP(CuentosContados[[#This Row],[Column1]],CuentosIndexados[],6,FALSE)</f>
        <v>0</v>
      </c>
      <c r="E1166">
        <f>VLOOKUP(CuentosContados[[#This Row],[Column1]],CuentosIndexados[],7,FALSE)</f>
        <v>0</v>
      </c>
      <c r="F1166">
        <f>VLOOKUP(CuentosContados[[#This Row],[Column1]],CuentosIndexados[],8,FALSE)</f>
        <v>0</v>
      </c>
      <c r="G1166">
        <f>VLOOKUP(CuentosContados[[#This Row],[Column1]],CuentosIndexados[],9,FALSE)</f>
        <v>0</v>
      </c>
      <c r="H1166">
        <f>VLOOKUP(CuentosContados[[#This Row],[Column1]],CuentosIndexados[],10,FALSE)</f>
        <v>0</v>
      </c>
      <c r="I1166" t="str">
        <f>VLOOKUP(CuentosContados[[#This Row],[Column1]],CuentosIndexados[],11,FALSE)</f>
        <v>educacion</v>
      </c>
      <c r="J1166">
        <f>VLOOKUP(CuentosContados[[#This Row],[Column1]],CuentosIndexados[],12,FALSE)</f>
        <v>0</v>
      </c>
      <c r="K1166">
        <f>VLOOKUP(CuentosContados[[#This Row],[Column1]],CuentosIndexados[],13,FALSE)</f>
        <v>0</v>
      </c>
      <c r="L1166">
        <f>VLOOKUP(CuentosContados[[#This Row],[Column1]],CuentosIndexados[],14,FALSE)</f>
        <v>0</v>
      </c>
      <c r="M1166">
        <f>VLOOKUP(CuentosContados[[#This Row],[Column1]],CuentosIndexados[],15,FALSE)</f>
        <v>0</v>
      </c>
      <c r="N1166">
        <f>VLOOKUP(CuentosContados[[#This Row],[Column1]],CuentosIndexados[],16,FALSE)</f>
        <v>0</v>
      </c>
      <c r="O1166">
        <f>VLOOKUP(CuentosContados[[#This Row],[Column1]],CuentosIndexados[],17,FALSE)</f>
        <v>0</v>
      </c>
      <c r="P1166">
        <f>VLOOKUP(CuentosContados[[#This Row],[Column1]],CuentosIndexados[],18,FALSE)</f>
        <v>0</v>
      </c>
      <c r="Q1166">
        <f>VLOOKUP(CuentosContados[[#This Row],[Column1]],CuentosIndexados[],19,FALSE)</f>
        <v>0</v>
      </c>
      <c r="R1166">
        <f>VLOOKUP(CuentosContados[[#This Row],[Column1]],CuentosIndexados[],20,FALSE)</f>
        <v>0</v>
      </c>
      <c r="S1166">
        <f>VLOOKUP(CuentosContados[[#This Row],[Column1]],CuentosIndexados[],21,FALSE)</f>
        <v>0</v>
      </c>
      <c r="T1166">
        <f>VLOOKUP(CuentosContados[[#This Row],[Column1]],CuentosIndexados[],22,FALSE)</f>
        <v>0</v>
      </c>
      <c r="U1166">
        <f>VLOOKUP(CuentosContados[[#This Row],[Column1]],CuentosIndexados[],23,FALSE)</f>
        <v>0</v>
      </c>
      <c r="V1166">
        <f>VLOOKUP(CuentosContados[[#This Row],[Column1]],CuentosIndexados[],24,FALSE)</f>
        <v>0</v>
      </c>
      <c r="W1166">
        <f>VLOOKUP(CuentosContados[[#This Row],[Column1]],CuentosIndexados[],25,FALSE)</f>
        <v>0</v>
      </c>
      <c r="X1166">
        <f>VLOOKUP(CuentosContados[[#This Row],[Column1]],CuentosIndexados[],26,FALSE)</f>
        <v>0</v>
      </c>
      <c r="Y1166">
        <f>VLOOKUP(CuentosContados[[#This Row],[Column1]],CuentosIndexados[],27,FALSE)</f>
        <v>0</v>
      </c>
      <c r="Z1166">
        <f>VLOOKUP(CuentosContados[[#This Row],[Column1]],CuentosIndexados[],28,FALSE)</f>
        <v>0</v>
      </c>
      <c r="AA1166">
        <f>VLOOKUP(CuentosContados[[#This Row],[Column1]],CuentosIndexados[],29,FALSE)</f>
        <v>0</v>
      </c>
      <c r="AB1166">
        <f>VLOOKUP(CuentosContados[[#This Row],[Column1]],CuentosIndexados[],30,FALSE)</f>
        <v>0</v>
      </c>
      <c r="AC1166">
        <f>VLOOKUP(CuentosContados[[#This Row],[Column1]],CuentosIndexados[],31,FALSE)</f>
        <v>0</v>
      </c>
      <c r="AD1166">
        <f>VLOOKUP(CuentosContados[[#This Row],[Column1]],CuentosIndexados[],32,FALSE)</f>
        <v>0</v>
      </c>
      <c r="AE1166">
        <f>VLOOKUP(CuentosContados[[#This Row],[Column1]],CuentosIndexados[],33,FALSE)</f>
        <v>0</v>
      </c>
      <c r="AF1166">
        <f>VLOOKUP(CuentosContados[[#This Row],[Column1]],CuentosIndexados[],34,FALSE)</f>
        <v>0</v>
      </c>
      <c r="AG1166">
        <f>VLOOKUP(CuentosContados[[#This Row],[Column1]],CuentosIndexados[],35,FALSE)</f>
        <v>0</v>
      </c>
      <c r="AH1166">
        <f>VLOOKUP(CuentosContados[[#This Row],[Column1]],CuentosIndexados[],36,FALSE)</f>
        <v>0</v>
      </c>
      <c r="AI1166">
        <f>VLOOKUP(CuentosContados[[#This Row],[Column1]],CuentosIndexados[],37,FALSE)</f>
        <v>0</v>
      </c>
      <c r="AJ1166">
        <f>VLOOKUP(CuentosContados[[#This Row],[Column1]],CuentosIndexados[],38,FALSE)</f>
        <v>0</v>
      </c>
      <c r="AK1166">
        <f>VLOOKUP(CuentosContados[[#This Row],[Column1]],CuentosIndexados[],39,FALSE)</f>
        <v>0</v>
      </c>
    </row>
    <row r="1167" spans="1:37" x14ac:dyDescent="0.25">
      <c r="A1167" t="s">
        <v>183</v>
      </c>
      <c r="B1167">
        <f>VLOOKUP(CuentosContados[[#This Row],[Column1]],CuentosIndexados[],3,FALSE)</f>
        <v>0</v>
      </c>
      <c r="C1167">
        <f>VLOOKUP(CuentosContados[[#This Row],[Column1]],CuentosIndexados[],5,FALSE)</f>
        <v>0</v>
      </c>
      <c r="D1167">
        <f>VLOOKUP(CuentosContados[[#This Row],[Column1]],CuentosIndexados[],6,FALSE)</f>
        <v>0</v>
      </c>
      <c r="E1167">
        <f>VLOOKUP(CuentosContados[[#This Row],[Column1]],CuentosIndexados[],7,FALSE)</f>
        <v>0</v>
      </c>
      <c r="F1167">
        <f>VLOOKUP(CuentosContados[[#This Row],[Column1]],CuentosIndexados[],8,FALSE)</f>
        <v>0</v>
      </c>
      <c r="G1167">
        <f>VLOOKUP(CuentosContados[[#This Row],[Column1]],CuentosIndexados[],9,FALSE)</f>
        <v>0</v>
      </c>
      <c r="H1167">
        <f>VLOOKUP(CuentosContados[[#This Row],[Column1]],CuentosIndexados[],10,FALSE)</f>
        <v>0</v>
      </c>
      <c r="I1167" t="str">
        <f>VLOOKUP(CuentosContados[[#This Row],[Column1]],CuentosIndexados[],11,FALSE)</f>
        <v>educacion</v>
      </c>
      <c r="J1167">
        <f>VLOOKUP(CuentosContados[[#This Row],[Column1]],CuentosIndexados[],12,FALSE)</f>
        <v>0</v>
      </c>
      <c r="K1167">
        <f>VLOOKUP(CuentosContados[[#This Row],[Column1]],CuentosIndexados[],13,FALSE)</f>
        <v>0</v>
      </c>
      <c r="L1167">
        <f>VLOOKUP(CuentosContados[[#This Row],[Column1]],CuentosIndexados[],14,FALSE)</f>
        <v>0</v>
      </c>
      <c r="M1167">
        <f>VLOOKUP(CuentosContados[[#This Row],[Column1]],CuentosIndexados[],15,FALSE)</f>
        <v>0</v>
      </c>
      <c r="N1167">
        <f>VLOOKUP(CuentosContados[[#This Row],[Column1]],CuentosIndexados[],16,FALSE)</f>
        <v>0</v>
      </c>
      <c r="O1167">
        <f>VLOOKUP(CuentosContados[[#This Row],[Column1]],CuentosIndexados[],17,FALSE)</f>
        <v>0</v>
      </c>
      <c r="P1167">
        <f>VLOOKUP(CuentosContados[[#This Row],[Column1]],CuentosIndexados[],18,FALSE)</f>
        <v>0</v>
      </c>
      <c r="Q1167">
        <f>VLOOKUP(CuentosContados[[#This Row],[Column1]],CuentosIndexados[],19,FALSE)</f>
        <v>0</v>
      </c>
      <c r="R1167">
        <f>VLOOKUP(CuentosContados[[#This Row],[Column1]],CuentosIndexados[],20,FALSE)</f>
        <v>0</v>
      </c>
      <c r="S1167">
        <f>VLOOKUP(CuentosContados[[#This Row],[Column1]],CuentosIndexados[],21,FALSE)</f>
        <v>0</v>
      </c>
      <c r="T1167">
        <f>VLOOKUP(CuentosContados[[#This Row],[Column1]],CuentosIndexados[],22,FALSE)</f>
        <v>0</v>
      </c>
      <c r="U1167">
        <f>VLOOKUP(CuentosContados[[#This Row],[Column1]],CuentosIndexados[],23,FALSE)</f>
        <v>0</v>
      </c>
      <c r="V1167">
        <f>VLOOKUP(CuentosContados[[#This Row],[Column1]],CuentosIndexados[],24,FALSE)</f>
        <v>0</v>
      </c>
      <c r="W1167">
        <f>VLOOKUP(CuentosContados[[#This Row],[Column1]],CuentosIndexados[],25,FALSE)</f>
        <v>0</v>
      </c>
      <c r="X1167">
        <f>VLOOKUP(CuentosContados[[#This Row],[Column1]],CuentosIndexados[],26,FALSE)</f>
        <v>0</v>
      </c>
      <c r="Y1167">
        <f>VLOOKUP(CuentosContados[[#This Row],[Column1]],CuentosIndexados[],27,FALSE)</f>
        <v>0</v>
      </c>
      <c r="Z1167">
        <f>VLOOKUP(CuentosContados[[#This Row],[Column1]],CuentosIndexados[],28,FALSE)</f>
        <v>0</v>
      </c>
      <c r="AA1167">
        <f>VLOOKUP(CuentosContados[[#This Row],[Column1]],CuentosIndexados[],29,FALSE)</f>
        <v>0</v>
      </c>
      <c r="AB1167">
        <f>VLOOKUP(CuentosContados[[#This Row],[Column1]],CuentosIndexados[],30,FALSE)</f>
        <v>0</v>
      </c>
      <c r="AC1167">
        <f>VLOOKUP(CuentosContados[[#This Row],[Column1]],CuentosIndexados[],31,FALSE)</f>
        <v>0</v>
      </c>
      <c r="AD1167">
        <f>VLOOKUP(CuentosContados[[#This Row],[Column1]],CuentosIndexados[],32,FALSE)</f>
        <v>0</v>
      </c>
      <c r="AE1167">
        <f>VLOOKUP(CuentosContados[[#This Row],[Column1]],CuentosIndexados[],33,FALSE)</f>
        <v>0</v>
      </c>
      <c r="AF1167">
        <f>VLOOKUP(CuentosContados[[#This Row],[Column1]],CuentosIndexados[],34,FALSE)</f>
        <v>0</v>
      </c>
      <c r="AG1167">
        <f>VLOOKUP(CuentosContados[[#This Row],[Column1]],CuentosIndexados[],35,FALSE)</f>
        <v>0</v>
      </c>
      <c r="AH1167">
        <f>VLOOKUP(CuentosContados[[#This Row],[Column1]],CuentosIndexados[],36,FALSE)</f>
        <v>0</v>
      </c>
      <c r="AI1167">
        <f>VLOOKUP(CuentosContados[[#This Row],[Column1]],CuentosIndexados[],37,FALSE)</f>
        <v>0</v>
      </c>
      <c r="AJ1167">
        <f>VLOOKUP(CuentosContados[[#This Row],[Column1]],CuentosIndexados[],38,FALSE)</f>
        <v>0</v>
      </c>
      <c r="AK1167">
        <f>VLOOKUP(CuentosContados[[#This Row],[Column1]],CuentosIndexados[],39,FALSE)</f>
        <v>0</v>
      </c>
    </row>
    <row r="1168" spans="1:37" x14ac:dyDescent="0.25">
      <c r="A1168" t="s">
        <v>183</v>
      </c>
      <c r="B1168">
        <f>VLOOKUP(CuentosContados[[#This Row],[Column1]],CuentosIndexados[],3,FALSE)</f>
        <v>0</v>
      </c>
      <c r="C1168">
        <f>VLOOKUP(CuentosContados[[#This Row],[Column1]],CuentosIndexados[],5,FALSE)</f>
        <v>0</v>
      </c>
      <c r="D1168">
        <f>VLOOKUP(CuentosContados[[#This Row],[Column1]],CuentosIndexados[],6,FALSE)</f>
        <v>0</v>
      </c>
      <c r="E1168">
        <f>VLOOKUP(CuentosContados[[#This Row],[Column1]],CuentosIndexados[],7,FALSE)</f>
        <v>0</v>
      </c>
      <c r="F1168">
        <f>VLOOKUP(CuentosContados[[#This Row],[Column1]],CuentosIndexados[],8,FALSE)</f>
        <v>0</v>
      </c>
      <c r="G1168">
        <f>VLOOKUP(CuentosContados[[#This Row],[Column1]],CuentosIndexados[],9,FALSE)</f>
        <v>0</v>
      </c>
      <c r="H1168">
        <f>VLOOKUP(CuentosContados[[#This Row],[Column1]],CuentosIndexados[],10,FALSE)</f>
        <v>0</v>
      </c>
      <c r="I1168" t="str">
        <f>VLOOKUP(CuentosContados[[#This Row],[Column1]],CuentosIndexados[],11,FALSE)</f>
        <v>educacion</v>
      </c>
      <c r="J1168">
        <f>VLOOKUP(CuentosContados[[#This Row],[Column1]],CuentosIndexados[],12,FALSE)</f>
        <v>0</v>
      </c>
      <c r="K1168">
        <f>VLOOKUP(CuentosContados[[#This Row],[Column1]],CuentosIndexados[],13,FALSE)</f>
        <v>0</v>
      </c>
      <c r="L1168">
        <f>VLOOKUP(CuentosContados[[#This Row],[Column1]],CuentosIndexados[],14,FALSE)</f>
        <v>0</v>
      </c>
      <c r="M1168">
        <f>VLOOKUP(CuentosContados[[#This Row],[Column1]],CuentosIndexados[],15,FALSE)</f>
        <v>0</v>
      </c>
      <c r="N1168">
        <f>VLOOKUP(CuentosContados[[#This Row],[Column1]],CuentosIndexados[],16,FALSE)</f>
        <v>0</v>
      </c>
      <c r="O1168">
        <f>VLOOKUP(CuentosContados[[#This Row],[Column1]],CuentosIndexados[],17,FALSE)</f>
        <v>0</v>
      </c>
      <c r="P1168">
        <f>VLOOKUP(CuentosContados[[#This Row],[Column1]],CuentosIndexados[],18,FALSE)</f>
        <v>0</v>
      </c>
      <c r="Q1168">
        <f>VLOOKUP(CuentosContados[[#This Row],[Column1]],CuentosIndexados[],19,FALSE)</f>
        <v>0</v>
      </c>
      <c r="R1168">
        <f>VLOOKUP(CuentosContados[[#This Row],[Column1]],CuentosIndexados[],20,FALSE)</f>
        <v>0</v>
      </c>
      <c r="S1168">
        <f>VLOOKUP(CuentosContados[[#This Row],[Column1]],CuentosIndexados[],21,FALSE)</f>
        <v>0</v>
      </c>
      <c r="T1168">
        <f>VLOOKUP(CuentosContados[[#This Row],[Column1]],CuentosIndexados[],22,FALSE)</f>
        <v>0</v>
      </c>
      <c r="U1168">
        <f>VLOOKUP(CuentosContados[[#This Row],[Column1]],CuentosIndexados[],23,FALSE)</f>
        <v>0</v>
      </c>
      <c r="V1168">
        <f>VLOOKUP(CuentosContados[[#This Row],[Column1]],CuentosIndexados[],24,FALSE)</f>
        <v>0</v>
      </c>
      <c r="W1168">
        <f>VLOOKUP(CuentosContados[[#This Row],[Column1]],CuentosIndexados[],25,FALSE)</f>
        <v>0</v>
      </c>
      <c r="X1168">
        <f>VLOOKUP(CuentosContados[[#This Row],[Column1]],CuentosIndexados[],26,FALSE)</f>
        <v>0</v>
      </c>
      <c r="Y1168">
        <f>VLOOKUP(CuentosContados[[#This Row],[Column1]],CuentosIndexados[],27,FALSE)</f>
        <v>0</v>
      </c>
      <c r="Z1168">
        <f>VLOOKUP(CuentosContados[[#This Row],[Column1]],CuentosIndexados[],28,FALSE)</f>
        <v>0</v>
      </c>
      <c r="AA1168">
        <f>VLOOKUP(CuentosContados[[#This Row],[Column1]],CuentosIndexados[],29,FALSE)</f>
        <v>0</v>
      </c>
      <c r="AB1168">
        <f>VLOOKUP(CuentosContados[[#This Row],[Column1]],CuentosIndexados[],30,FALSE)</f>
        <v>0</v>
      </c>
      <c r="AC1168">
        <f>VLOOKUP(CuentosContados[[#This Row],[Column1]],CuentosIndexados[],31,FALSE)</f>
        <v>0</v>
      </c>
      <c r="AD1168">
        <f>VLOOKUP(CuentosContados[[#This Row],[Column1]],CuentosIndexados[],32,FALSE)</f>
        <v>0</v>
      </c>
      <c r="AE1168">
        <f>VLOOKUP(CuentosContados[[#This Row],[Column1]],CuentosIndexados[],33,FALSE)</f>
        <v>0</v>
      </c>
      <c r="AF1168">
        <f>VLOOKUP(CuentosContados[[#This Row],[Column1]],CuentosIndexados[],34,FALSE)</f>
        <v>0</v>
      </c>
      <c r="AG1168">
        <f>VLOOKUP(CuentosContados[[#This Row],[Column1]],CuentosIndexados[],35,FALSE)</f>
        <v>0</v>
      </c>
      <c r="AH1168">
        <f>VLOOKUP(CuentosContados[[#This Row],[Column1]],CuentosIndexados[],36,FALSE)</f>
        <v>0</v>
      </c>
      <c r="AI1168">
        <f>VLOOKUP(CuentosContados[[#This Row],[Column1]],CuentosIndexados[],37,FALSE)</f>
        <v>0</v>
      </c>
      <c r="AJ1168">
        <f>VLOOKUP(CuentosContados[[#This Row],[Column1]],CuentosIndexados[],38,FALSE)</f>
        <v>0</v>
      </c>
      <c r="AK1168">
        <f>VLOOKUP(CuentosContados[[#This Row],[Column1]],CuentosIndexados[],39,FALSE)</f>
        <v>0</v>
      </c>
    </row>
    <row r="1169" spans="1:37" x14ac:dyDescent="0.25">
      <c r="A1169" t="s">
        <v>183</v>
      </c>
      <c r="B1169">
        <f>VLOOKUP(CuentosContados[[#This Row],[Column1]],CuentosIndexados[],3,FALSE)</f>
        <v>0</v>
      </c>
      <c r="C1169">
        <f>VLOOKUP(CuentosContados[[#This Row],[Column1]],CuentosIndexados[],5,FALSE)</f>
        <v>0</v>
      </c>
      <c r="D1169">
        <f>VLOOKUP(CuentosContados[[#This Row],[Column1]],CuentosIndexados[],6,FALSE)</f>
        <v>0</v>
      </c>
      <c r="E1169">
        <f>VLOOKUP(CuentosContados[[#This Row],[Column1]],CuentosIndexados[],7,FALSE)</f>
        <v>0</v>
      </c>
      <c r="F1169">
        <f>VLOOKUP(CuentosContados[[#This Row],[Column1]],CuentosIndexados[],8,FALSE)</f>
        <v>0</v>
      </c>
      <c r="G1169">
        <f>VLOOKUP(CuentosContados[[#This Row],[Column1]],CuentosIndexados[],9,FALSE)</f>
        <v>0</v>
      </c>
      <c r="H1169">
        <f>VLOOKUP(CuentosContados[[#This Row],[Column1]],CuentosIndexados[],10,FALSE)</f>
        <v>0</v>
      </c>
      <c r="I1169" t="str">
        <f>VLOOKUP(CuentosContados[[#This Row],[Column1]],CuentosIndexados[],11,FALSE)</f>
        <v>educacion</v>
      </c>
      <c r="J1169">
        <f>VLOOKUP(CuentosContados[[#This Row],[Column1]],CuentosIndexados[],12,FALSE)</f>
        <v>0</v>
      </c>
      <c r="K1169">
        <f>VLOOKUP(CuentosContados[[#This Row],[Column1]],CuentosIndexados[],13,FALSE)</f>
        <v>0</v>
      </c>
      <c r="L1169">
        <f>VLOOKUP(CuentosContados[[#This Row],[Column1]],CuentosIndexados[],14,FALSE)</f>
        <v>0</v>
      </c>
      <c r="M1169">
        <f>VLOOKUP(CuentosContados[[#This Row],[Column1]],CuentosIndexados[],15,FALSE)</f>
        <v>0</v>
      </c>
      <c r="N1169">
        <f>VLOOKUP(CuentosContados[[#This Row],[Column1]],CuentosIndexados[],16,FALSE)</f>
        <v>0</v>
      </c>
      <c r="O1169">
        <f>VLOOKUP(CuentosContados[[#This Row],[Column1]],CuentosIndexados[],17,FALSE)</f>
        <v>0</v>
      </c>
      <c r="P1169">
        <f>VLOOKUP(CuentosContados[[#This Row],[Column1]],CuentosIndexados[],18,FALSE)</f>
        <v>0</v>
      </c>
      <c r="Q1169">
        <f>VLOOKUP(CuentosContados[[#This Row],[Column1]],CuentosIndexados[],19,FALSE)</f>
        <v>0</v>
      </c>
      <c r="R1169">
        <f>VLOOKUP(CuentosContados[[#This Row],[Column1]],CuentosIndexados[],20,FALSE)</f>
        <v>0</v>
      </c>
      <c r="S1169">
        <f>VLOOKUP(CuentosContados[[#This Row],[Column1]],CuentosIndexados[],21,FALSE)</f>
        <v>0</v>
      </c>
      <c r="T1169">
        <f>VLOOKUP(CuentosContados[[#This Row],[Column1]],CuentosIndexados[],22,FALSE)</f>
        <v>0</v>
      </c>
      <c r="U1169">
        <f>VLOOKUP(CuentosContados[[#This Row],[Column1]],CuentosIndexados[],23,FALSE)</f>
        <v>0</v>
      </c>
      <c r="V1169">
        <f>VLOOKUP(CuentosContados[[#This Row],[Column1]],CuentosIndexados[],24,FALSE)</f>
        <v>0</v>
      </c>
      <c r="W1169">
        <f>VLOOKUP(CuentosContados[[#This Row],[Column1]],CuentosIndexados[],25,FALSE)</f>
        <v>0</v>
      </c>
      <c r="X1169">
        <f>VLOOKUP(CuentosContados[[#This Row],[Column1]],CuentosIndexados[],26,FALSE)</f>
        <v>0</v>
      </c>
      <c r="Y1169">
        <f>VLOOKUP(CuentosContados[[#This Row],[Column1]],CuentosIndexados[],27,FALSE)</f>
        <v>0</v>
      </c>
      <c r="Z1169">
        <f>VLOOKUP(CuentosContados[[#This Row],[Column1]],CuentosIndexados[],28,FALSE)</f>
        <v>0</v>
      </c>
      <c r="AA1169">
        <f>VLOOKUP(CuentosContados[[#This Row],[Column1]],CuentosIndexados[],29,FALSE)</f>
        <v>0</v>
      </c>
      <c r="AB1169">
        <f>VLOOKUP(CuentosContados[[#This Row],[Column1]],CuentosIndexados[],30,FALSE)</f>
        <v>0</v>
      </c>
      <c r="AC1169">
        <f>VLOOKUP(CuentosContados[[#This Row],[Column1]],CuentosIndexados[],31,FALSE)</f>
        <v>0</v>
      </c>
      <c r="AD1169">
        <f>VLOOKUP(CuentosContados[[#This Row],[Column1]],CuentosIndexados[],32,FALSE)</f>
        <v>0</v>
      </c>
      <c r="AE1169">
        <f>VLOOKUP(CuentosContados[[#This Row],[Column1]],CuentosIndexados[],33,FALSE)</f>
        <v>0</v>
      </c>
      <c r="AF1169">
        <f>VLOOKUP(CuentosContados[[#This Row],[Column1]],CuentosIndexados[],34,FALSE)</f>
        <v>0</v>
      </c>
      <c r="AG1169">
        <f>VLOOKUP(CuentosContados[[#This Row],[Column1]],CuentosIndexados[],35,FALSE)</f>
        <v>0</v>
      </c>
      <c r="AH1169">
        <f>VLOOKUP(CuentosContados[[#This Row],[Column1]],CuentosIndexados[],36,FALSE)</f>
        <v>0</v>
      </c>
      <c r="AI1169">
        <f>VLOOKUP(CuentosContados[[#This Row],[Column1]],CuentosIndexados[],37,FALSE)</f>
        <v>0</v>
      </c>
      <c r="AJ1169">
        <f>VLOOKUP(CuentosContados[[#This Row],[Column1]],CuentosIndexados[],38,FALSE)</f>
        <v>0</v>
      </c>
      <c r="AK1169">
        <f>VLOOKUP(CuentosContados[[#This Row],[Column1]],CuentosIndexados[],39,FALSE)</f>
        <v>0</v>
      </c>
    </row>
    <row r="1170" spans="1:37" x14ac:dyDescent="0.25">
      <c r="A1170" t="s">
        <v>183</v>
      </c>
      <c r="B1170">
        <f>VLOOKUP(CuentosContados[[#This Row],[Column1]],CuentosIndexados[],3,FALSE)</f>
        <v>0</v>
      </c>
      <c r="C1170">
        <f>VLOOKUP(CuentosContados[[#This Row],[Column1]],CuentosIndexados[],5,FALSE)</f>
        <v>0</v>
      </c>
      <c r="D1170">
        <f>VLOOKUP(CuentosContados[[#This Row],[Column1]],CuentosIndexados[],6,FALSE)</f>
        <v>0</v>
      </c>
      <c r="E1170">
        <f>VLOOKUP(CuentosContados[[#This Row],[Column1]],CuentosIndexados[],7,FALSE)</f>
        <v>0</v>
      </c>
      <c r="F1170">
        <f>VLOOKUP(CuentosContados[[#This Row],[Column1]],CuentosIndexados[],8,FALSE)</f>
        <v>0</v>
      </c>
      <c r="G1170">
        <f>VLOOKUP(CuentosContados[[#This Row],[Column1]],CuentosIndexados[],9,FALSE)</f>
        <v>0</v>
      </c>
      <c r="H1170">
        <f>VLOOKUP(CuentosContados[[#This Row],[Column1]],CuentosIndexados[],10,FALSE)</f>
        <v>0</v>
      </c>
      <c r="I1170" t="str">
        <f>VLOOKUP(CuentosContados[[#This Row],[Column1]],CuentosIndexados[],11,FALSE)</f>
        <v>educacion</v>
      </c>
      <c r="J1170">
        <f>VLOOKUP(CuentosContados[[#This Row],[Column1]],CuentosIndexados[],12,FALSE)</f>
        <v>0</v>
      </c>
      <c r="K1170">
        <f>VLOOKUP(CuentosContados[[#This Row],[Column1]],CuentosIndexados[],13,FALSE)</f>
        <v>0</v>
      </c>
      <c r="L1170">
        <f>VLOOKUP(CuentosContados[[#This Row],[Column1]],CuentosIndexados[],14,FALSE)</f>
        <v>0</v>
      </c>
      <c r="M1170">
        <f>VLOOKUP(CuentosContados[[#This Row],[Column1]],CuentosIndexados[],15,FALSE)</f>
        <v>0</v>
      </c>
      <c r="N1170">
        <f>VLOOKUP(CuentosContados[[#This Row],[Column1]],CuentosIndexados[],16,FALSE)</f>
        <v>0</v>
      </c>
      <c r="O1170">
        <f>VLOOKUP(CuentosContados[[#This Row],[Column1]],CuentosIndexados[],17,FALSE)</f>
        <v>0</v>
      </c>
      <c r="P1170">
        <f>VLOOKUP(CuentosContados[[#This Row],[Column1]],CuentosIndexados[],18,FALSE)</f>
        <v>0</v>
      </c>
      <c r="Q1170">
        <f>VLOOKUP(CuentosContados[[#This Row],[Column1]],CuentosIndexados[],19,FALSE)</f>
        <v>0</v>
      </c>
      <c r="R1170">
        <f>VLOOKUP(CuentosContados[[#This Row],[Column1]],CuentosIndexados[],20,FALSE)</f>
        <v>0</v>
      </c>
      <c r="S1170">
        <f>VLOOKUP(CuentosContados[[#This Row],[Column1]],CuentosIndexados[],21,FALSE)</f>
        <v>0</v>
      </c>
      <c r="T1170">
        <f>VLOOKUP(CuentosContados[[#This Row],[Column1]],CuentosIndexados[],22,FALSE)</f>
        <v>0</v>
      </c>
      <c r="U1170">
        <f>VLOOKUP(CuentosContados[[#This Row],[Column1]],CuentosIndexados[],23,FALSE)</f>
        <v>0</v>
      </c>
      <c r="V1170">
        <f>VLOOKUP(CuentosContados[[#This Row],[Column1]],CuentosIndexados[],24,FALSE)</f>
        <v>0</v>
      </c>
      <c r="W1170">
        <f>VLOOKUP(CuentosContados[[#This Row],[Column1]],CuentosIndexados[],25,FALSE)</f>
        <v>0</v>
      </c>
      <c r="X1170">
        <f>VLOOKUP(CuentosContados[[#This Row],[Column1]],CuentosIndexados[],26,FALSE)</f>
        <v>0</v>
      </c>
      <c r="Y1170">
        <f>VLOOKUP(CuentosContados[[#This Row],[Column1]],CuentosIndexados[],27,FALSE)</f>
        <v>0</v>
      </c>
      <c r="Z1170">
        <f>VLOOKUP(CuentosContados[[#This Row],[Column1]],CuentosIndexados[],28,FALSE)</f>
        <v>0</v>
      </c>
      <c r="AA1170">
        <f>VLOOKUP(CuentosContados[[#This Row],[Column1]],CuentosIndexados[],29,FALSE)</f>
        <v>0</v>
      </c>
      <c r="AB1170">
        <f>VLOOKUP(CuentosContados[[#This Row],[Column1]],CuentosIndexados[],30,FALSE)</f>
        <v>0</v>
      </c>
      <c r="AC1170">
        <f>VLOOKUP(CuentosContados[[#This Row],[Column1]],CuentosIndexados[],31,FALSE)</f>
        <v>0</v>
      </c>
      <c r="AD1170">
        <f>VLOOKUP(CuentosContados[[#This Row],[Column1]],CuentosIndexados[],32,FALSE)</f>
        <v>0</v>
      </c>
      <c r="AE1170">
        <f>VLOOKUP(CuentosContados[[#This Row],[Column1]],CuentosIndexados[],33,FALSE)</f>
        <v>0</v>
      </c>
      <c r="AF1170">
        <f>VLOOKUP(CuentosContados[[#This Row],[Column1]],CuentosIndexados[],34,FALSE)</f>
        <v>0</v>
      </c>
      <c r="AG1170">
        <f>VLOOKUP(CuentosContados[[#This Row],[Column1]],CuentosIndexados[],35,FALSE)</f>
        <v>0</v>
      </c>
      <c r="AH1170">
        <f>VLOOKUP(CuentosContados[[#This Row],[Column1]],CuentosIndexados[],36,FALSE)</f>
        <v>0</v>
      </c>
      <c r="AI1170">
        <f>VLOOKUP(CuentosContados[[#This Row],[Column1]],CuentosIndexados[],37,FALSE)</f>
        <v>0</v>
      </c>
      <c r="AJ1170">
        <f>VLOOKUP(CuentosContados[[#This Row],[Column1]],CuentosIndexados[],38,FALSE)</f>
        <v>0</v>
      </c>
      <c r="AK1170">
        <f>VLOOKUP(CuentosContados[[#This Row],[Column1]],CuentosIndexados[],39,FALSE)</f>
        <v>0</v>
      </c>
    </row>
    <row r="1171" spans="1:37" x14ac:dyDescent="0.25">
      <c r="A1171" t="s">
        <v>183</v>
      </c>
      <c r="B1171">
        <f>VLOOKUP(CuentosContados[[#This Row],[Column1]],CuentosIndexados[],3,FALSE)</f>
        <v>0</v>
      </c>
      <c r="C1171">
        <f>VLOOKUP(CuentosContados[[#This Row],[Column1]],CuentosIndexados[],5,FALSE)</f>
        <v>0</v>
      </c>
      <c r="D1171">
        <f>VLOOKUP(CuentosContados[[#This Row],[Column1]],CuentosIndexados[],6,FALSE)</f>
        <v>0</v>
      </c>
      <c r="E1171">
        <f>VLOOKUP(CuentosContados[[#This Row],[Column1]],CuentosIndexados[],7,FALSE)</f>
        <v>0</v>
      </c>
      <c r="F1171">
        <f>VLOOKUP(CuentosContados[[#This Row],[Column1]],CuentosIndexados[],8,FALSE)</f>
        <v>0</v>
      </c>
      <c r="G1171">
        <f>VLOOKUP(CuentosContados[[#This Row],[Column1]],CuentosIndexados[],9,FALSE)</f>
        <v>0</v>
      </c>
      <c r="H1171">
        <f>VLOOKUP(CuentosContados[[#This Row],[Column1]],CuentosIndexados[],10,FALSE)</f>
        <v>0</v>
      </c>
      <c r="I1171" t="str">
        <f>VLOOKUP(CuentosContados[[#This Row],[Column1]],CuentosIndexados[],11,FALSE)</f>
        <v>educacion</v>
      </c>
      <c r="J1171">
        <f>VLOOKUP(CuentosContados[[#This Row],[Column1]],CuentosIndexados[],12,FALSE)</f>
        <v>0</v>
      </c>
      <c r="K1171">
        <f>VLOOKUP(CuentosContados[[#This Row],[Column1]],CuentosIndexados[],13,FALSE)</f>
        <v>0</v>
      </c>
      <c r="L1171">
        <f>VLOOKUP(CuentosContados[[#This Row],[Column1]],CuentosIndexados[],14,FALSE)</f>
        <v>0</v>
      </c>
      <c r="M1171">
        <f>VLOOKUP(CuentosContados[[#This Row],[Column1]],CuentosIndexados[],15,FALSE)</f>
        <v>0</v>
      </c>
      <c r="N1171">
        <f>VLOOKUP(CuentosContados[[#This Row],[Column1]],CuentosIndexados[],16,FALSE)</f>
        <v>0</v>
      </c>
      <c r="O1171">
        <f>VLOOKUP(CuentosContados[[#This Row],[Column1]],CuentosIndexados[],17,FALSE)</f>
        <v>0</v>
      </c>
      <c r="P1171">
        <f>VLOOKUP(CuentosContados[[#This Row],[Column1]],CuentosIndexados[],18,FALSE)</f>
        <v>0</v>
      </c>
      <c r="Q1171">
        <f>VLOOKUP(CuentosContados[[#This Row],[Column1]],CuentosIndexados[],19,FALSE)</f>
        <v>0</v>
      </c>
      <c r="R1171">
        <f>VLOOKUP(CuentosContados[[#This Row],[Column1]],CuentosIndexados[],20,FALSE)</f>
        <v>0</v>
      </c>
      <c r="S1171">
        <f>VLOOKUP(CuentosContados[[#This Row],[Column1]],CuentosIndexados[],21,FALSE)</f>
        <v>0</v>
      </c>
      <c r="T1171">
        <f>VLOOKUP(CuentosContados[[#This Row],[Column1]],CuentosIndexados[],22,FALSE)</f>
        <v>0</v>
      </c>
      <c r="U1171">
        <f>VLOOKUP(CuentosContados[[#This Row],[Column1]],CuentosIndexados[],23,FALSE)</f>
        <v>0</v>
      </c>
      <c r="V1171">
        <f>VLOOKUP(CuentosContados[[#This Row],[Column1]],CuentosIndexados[],24,FALSE)</f>
        <v>0</v>
      </c>
      <c r="W1171">
        <f>VLOOKUP(CuentosContados[[#This Row],[Column1]],CuentosIndexados[],25,FALSE)</f>
        <v>0</v>
      </c>
      <c r="X1171">
        <f>VLOOKUP(CuentosContados[[#This Row],[Column1]],CuentosIndexados[],26,FALSE)</f>
        <v>0</v>
      </c>
      <c r="Y1171">
        <f>VLOOKUP(CuentosContados[[#This Row],[Column1]],CuentosIndexados[],27,FALSE)</f>
        <v>0</v>
      </c>
      <c r="Z1171">
        <f>VLOOKUP(CuentosContados[[#This Row],[Column1]],CuentosIndexados[],28,FALSE)</f>
        <v>0</v>
      </c>
      <c r="AA1171">
        <f>VLOOKUP(CuentosContados[[#This Row],[Column1]],CuentosIndexados[],29,FALSE)</f>
        <v>0</v>
      </c>
      <c r="AB1171">
        <f>VLOOKUP(CuentosContados[[#This Row],[Column1]],CuentosIndexados[],30,FALSE)</f>
        <v>0</v>
      </c>
      <c r="AC1171">
        <f>VLOOKUP(CuentosContados[[#This Row],[Column1]],CuentosIndexados[],31,FALSE)</f>
        <v>0</v>
      </c>
      <c r="AD1171">
        <f>VLOOKUP(CuentosContados[[#This Row],[Column1]],CuentosIndexados[],32,FALSE)</f>
        <v>0</v>
      </c>
      <c r="AE1171">
        <f>VLOOKUP(CuentosContados[[#This Row],[Column1]],CuentosIndexados[],33,FALSE)</f>
        <v>0</v>
      </c>
      <c r="AF1171">
        <f>VLOOKUP(CuentosContados[[#This Row],[Column1]],CuentosIndexados[],34,FALSE)</f>
        <v>0</v>
      </c>
      <c r="AG1171">
        <f>VLOOKUP(CuentosContados[[#This Row],[Column1]],CuentosIndexados[],35,FALSE)</f>
        <v>0</v>
      </c>
      <c r="AH1171">
        <f>VLOOKUP(CuentosContados[[#This Row],[Column1]],CuentosIndexados[],36,FALSE)</f>
        <v>0</v>
      </c>
      <c r="AI1171">
        <f>VLOOKUP(CuentosContados[[#This Row],[Column1]],CuentosIndexados[],37,FALSE)</f>
        <v>0</v>
      </c>
      <c r="AJ1171">
        <f>VLOOKUP(CuentosContados[[#This Row],[Column1]],CuentosIndexados[],38,FALSE)</f>
        <v>0</v>
      </c>
      <c r="AK1171">
        <f>VLOOKUP(CuentosContados[[#This Row],[Column1]],CuentosIndexados[],39,FALSE)</f>
        <v>0</v>
      </c>
    </row>
    <row r="1172" spans="1:37" x14ac:dyDescent="0.25">
      <c r="A1172" t="s">
        <v>183</v>
      </c>
      <c r="B1172">
        <f>VLOOKUP(CuentosContados[[#This Row],[Column1]],CuentosIndexados[],3,FALSE)</f>
        <v>0</v>
      </c>
      <c r="C1172">
        <f>VLOOKUP(CuentosContados[[#This Row],[Column1]],CuentosIndexados[],5,FALSE)</f>
        <v>0</v>
      </c>
      <c r="D1172">
        <f>VLOOKUP(CuentosContados[[#This Row],[Column1]],CuentosIndexados[],6,FALSE)</f>
        <v>0</v>
      </c>
      <c r="E1172">
        <f>VLOOKUP(CuentosContados[[#This Row],[Column1]],CuentosIndexados[],7,FALSE)</f>
        <v>0</v>
      </c>
      <c r="F1172">
        <f>VLOOKUP(CuentosContados[[#This Row],[Column1]],CuentosIndexados[],8,FALSE)</f>
        <v>0</v>
      </c>
      <c r="G1172">
        <f>VLOOKUP(CuentosContados[[#This Row],[Column1]],CuentosIndexados[],9,FALSE)</f>
        <v>0</v>
      </c>
      <c r="H1172">
        <f>VLOOKUP(CuentosContados[[#This Row],[Column1]],CuentosIndexados[],10,FALSE)</f>
        <v>0</v>
      </c>
      <c r="I1172" t="str">
        <f>VLOOKUP(CuentosContados[[#This Row],[Column1]],CuentosIndexados[],11,FALSE)</f>
        <v>educacion</v>
      </c>
      <c r="J1172">
        <f>VLOOKUP(CuentosContados[[#This Row],[Column1]],CuentosIndexados[],12,FALSE)</f>
        <v>0</v>
      </c>
      <c r="K1172">
        <f>VLOOKUP(CuentosContados[[#This Row],[Column1]],CuentosIndexados[],13,FALSE)</f>
        <v>0</v>
      </c>
      <c r="L1172">
        <f>VLOOKUP(CuentosContados[[#This Row],[Column1]],CuentosIndexados[],14,FALSE)</f>
        <v>0</v>
      </c>
      <c r="M1172">
        <f>VLOOKUP(CuentosContados[[#This Row],[Column1]],CuentosIndexados[],15,FALSE)</f>
        <v>0</v>
      </c>
      <c r="N1172">
        <f>VLOOKUP(CuentosContados[[#This Row],[Column1]],CuentosIndexados[],16,FALSE)</f>
        <v>0</v>
      </c>
      <c r="O1172">
        <f>VLOOKUP(CuentosContados[[#This Row],[Column1]],CuentosIndexados[],17,FALSE)</f>
        <v>0</v>
      </c>
      <c r="P1172">
        <f>VLOOKUP(CuentosContados[[#This Row],[Column1]],CuentosIndexados[],18,FALSE)</f>
        <v>0</v>
      </c>
      <c r="Q1172">
        <f>VLOOKUP(CuentosContados[[#This Row],[Column1]],CuentosIndexados[],19,FALSE)</f>
        <v>0</v>
      </c>
      <c r="R1172">
        <f>VLOOKUP(CuentosContados[[#This Row],[Column1]],CuentosIndexados[],20,FALSE)</f>
        <v>0</v>
      </c>
      <c r="S1172">
        <f>VLOOKUP(CuentosContados[[#This Row],[Column1]],CuentosIndexados[],21,FALSE)</f>
        <v>0</v>
      </c>
      <c r="T1172">
        <f>VLOOKUP(CuentosContados[[#This Row],[Column1]],CuentosIndexados[],22,FALSE)</f>
        <v>0</v>
      </c>
      <c r="U1172">
        <f>VLOOKUP(CuentosContados[[#This Row],[Column1]],CuentosIndexados[],23,FALSE)</f>
        <v>0</v>
      </c>
      <c r="V1172">
        <f>VLOOKUP(CuentosContados[[#This Row],[Column1]],CuentosIndexados[],24,FALSE)</f>
        <v>0</v>
      </c>
      <c r="W1172">
        <f>VLOOKUP(CuentosContados[[#This Row],[Column1]],CuentosIndexados[],25,FALSE)</f>
        <v>0</v>
      </c>
      <c r="X1172">
        <f>VLOOKUP(CuentosContados[[#This Row],[Column1]],CuentosIndexados[],26,FALSE)</f>
        <v>0</v>
      </c>
      <c r="Y1172">
        <f>VLOOKUP(CuentosContados[[#This Row],[Column1]],CuentosIndexados[],27,FALSE)</f>
        <v>0</v>
      </c>
      <c r="Z1172">
        <f>VLOOKUP(CuentosContados[[#This Row],[Column1]],CuentosIndexados[],28,FALSE)</f>
        <v>0</v>
      </c>
      <c r="AA1172">
        <f>VLOOKUP(CuentosContados[[#This Row],[Column1]],CuentosIndexados[],29,FALSE)</f>
        <v>0</v>
      </c>
      <c r="AB1172">
        <f>VLOOKUP(CuentosContados[[#This Row],[Column1]],CuentosIndexados[],30,FALSE)</f>
        <v>0</v>
      </c>
      <c r="AC1172">
        <f>VLOOKUP(CuentosContados[[#This Row],[Column1]],CuentosIndexados[],31,FALSE)</f>
        <v>0</v>
      </c>
      <c r="AD1172">
        <f>VLOOKUP(CuentosContados[[#This Row],[Column1]],CuentosIndexados[],32,FALSE)</f>
        <v>0</v>
      </c>
      <c r="AE1172">
        <f>VLOOKUP(CuentosContados[[#This Row],[Column1]],CuentosIndexados[],33,FALSE)</f>
        <v>0</v>
      </c>
      <c r="AF1172">
        <f>VLOOKUP(CuentosContados[[#This Row],[Column1]],CuentosIndexados[],34,FALSE)</f>
        <v>0</v>
      </c>
      <c r="AG1172">
        <f>VLOOKUP(CuentosContados[[#This Row],[Column1]],CuentosIndexados[],35,FALSE)</f>
        <v>0</v>
      </c>
      <c r="AH1172">
        <f>VLOOKUP(CuentosContados[[#This Row],[Column1]],CuentosIndexados[],36,FALSE)</f>
        <v>0</v>
      </c>
      <c r="AI1172">
        <f>VLOOKUP(CuentosContados[[#This Row],[Column1]],CuentosIndexados[],37,FALSE)</f>
        <v>0</v>
      </c>
      <c r="AJ1172">
        <f>VLOOKUP(CuentosContados[[#This Row],[Column1]],CuentosIndexados[],38,FALSE)</f>
        <v>0</v>
      </c>
      <c r="AK1172">
        <f>VLOOKUP(CuentosContados[[#This Row],[Column1]],CuentosIndexados[],39,FALSE)</f>
        <v>0</v>
      </c>
    </row>
    <row r="1173" spans="1:37" x14ac:dyDescent="0.25">
      <c r="A1173" t="s">
        <v>183</v>
      </c>
      <c r="B1173">
        <f>VLOOKUP(CuentosContados[[#This Row],[Column1]],CuentosIndexados[],3,FALSE)</f>
        <v>0</v>
      </c>
      <c r="C1173">
        <f>VLOOKUP(CuentosContados[[#This Row],[Column1]],CuentosIndexados[],5,FALSE)</f>
        <v>0</v>
      </c>
      <c r="D1173">
        <f>VLOOKUP(CuentosContados[[#This Row],[Column1]],CuentosIndexados[],6,FALSE)</f>
        <v>0</v>
      </c>
      <c r="E1173">
        <f>VLOOKUP(CuentosContados[[#This Row],[Column1]],CuentosIndexados[],7,FALSE)</f>
        <v>0</v>
      </c>
      <c r="F1173">
        <f>VLOOKUP(CuentosContados[[#This Row],[Column1]],CuentosIndexados[],8,FALSE)</f>
        <v>0</v>
      </c>
      <c r="G1173">
        <f>VLOOKUP(CuentosContados[[#This Row],[Column1]],CuentosIndexados[],9,FALSE)</f>
        <v>0</v>
      </c>
      <c r="H1173">
        <f>VLOOKUP(CuentosContados[[#This Row],[Column1]],CuentosIndexados[],10,FALSE)</f>
        <v>0</v>
      </c>
      <c r="I1173" t="str">
        <f>VLOOKUP(CuentosContados[[#This Row],[Column1]],CuentosIndexados[],11,FALSE)</f>
        <v>educacion</v>
      </c>
      <c r="J1173">
        <f>VLOOKUP(CuentosContados[[#This Row],[Column1]],CuentosIndexados[],12,FALSE)</f>
        <v>0</v>
      </c>
      <c r="K1173">
        <f>VLOOKUP(CuentosContados[[#This Row],[Column1]],CuentosIndexados[],13,FALSE)</f>
        <v>0</v>
      </c>
      <c r="L1173">
        <f>VLOOKUP(CuentosContados[[#This Row],[Column1]],CuentosIndexados[],14,FALSE)</f>
        <v>0</v>
      </c>
      <c r="M1173">
        <f>VLOOKUP(CuentosContados[[#This Row],[Column1]],CuentosIndexados[],15,FALSE)</f>
        <v>0</v>
      </c>
      <c r="N1173">
        <f>VLOOKUP(CuentosContados[[#This Row],[Column1]],CuentosIndexados[],16,FALSE)</f>
        <v>0</v>
      </c>
      <c r="O1173">
        <f>VLOOKUP(CuentosContados[[#This Row],[Column1]],CuentosIndexados[],17,FALSE)</f>
        <v>0</v>
      </c>
      <c r="P1173">
        <f>VLOOKUP(CuentosContados[[#This Row],[Column1]],CuentosIndexados[],18,FALSE)</f>
        <v>0</v>
      </c>
      <c r="Q1173">
        <f>VLOOKUP(CuentosContados[[#This Row],[Column1]],CuentosIndexados[],19,FALSE)</f>
        <v>0</v>
      </c>
      <c r="R1173">
        <f>VLOOKUP(CuentosContados[[#This Row],[Column1]],CuentosIndexados[],20,FALSE)</f>
        <v>0</v>
      </c>
      <c r="S1173">
        <f>VLOOKUP(CuentosContados[[#This Row],[Column1]],CuentosIndexados[],21,FALSE)</f>
        <v>0</v>
      </c>
      <c r="T1173">
        <f>VLOOKUP(CuentosContados[[#This Row],[Column1]],CuentosIndexados[],22,FALSE)</f>
        <v>0</v>
      </c>
      <c r="U1173">
        <f>VLOOKUP(CuentosContados[[#This Row],[Column1]],CuentosIndexados[],23,FALSE)</f>
        <v>0</v>
      </c>
      <c r="V1173">
        <f>VLOOKUP(CuentosContados[[#This Row],[Column1]],CuentosIndexados[],24,FALSE)</f>
        <v>0</v>
      </c>
      <c r="W1173">
        <f>VLOOKUP(CuentosContados[[#This Row],[Column1]],CuentosIndexados[],25,FALSE)</f>
        <v>0</v>
      </c>
      <c r="X1173">
        <f>VLOOKUP(CuentosContados[[#This Row],[Column1]],CuentosIndexados[],26,FALSE)</f>
        <v>0</v>
      </c>
      <c r="Y1173">
        <f>VLOOKUP(CuentosContados[[#This Row],[Column1]],CuentosIndexados[],27,FALSE)</f>
        <v>0</v>
      </c>
      <c r="Z1173">
        <f>VLOOKUP(CuentosContados[[#This Row],[Column1]],CuentosIndexados[],28,FALSE)</f>
        <v>0</v>
      </c>
      <c r="AA1173">
        <f>VLOOKUP(CuentosContados[[#This Row],[Column1]],CuentosIndexados[],29,FALSE)</f>
        <v>0</v>
      </c>
      <c r="AB1173">
        <f>VLOOKUP(CuentosContados[[#This Row],[Column1]],CuentosIndexados[],30,FALSE)</f>
        <v>0</v>
      </c>
      <c r="AC1173">
        <f>VLOOKUP(CuentosContados[[#This Row],[Column1]],CuentosIndexados[],31,FALSE)</f>
        <v>0</v>
      </c>
      <c r="AD1173">
        <f>VLOOKUP(CuentosContados[[#This Row],[Column1]],CuentosIndexados[],32,FALSE)</f>
        <v>0</v>
      </c>
      <c r="AE1173">
        <f>VLOOKUP(CuentosContados[[#This Row],[Column1]],CuentosIndexados[],33,FALSE)</f>
        <v>0</v>
      </c>
      <c r="AF1173">
        <f>VLOOKUP(CuentosContados[[#This Row],[Column1]],CuentosIndexados[],34,FALSE)</f>
        <v>0</v>
      </c>
      <c r="AG1173">
        <f>VLOOKUP(CuentosContados[[#This Row],[Column1]],CuentosIndexados[],35,FALSE)</f>
        <v>0</v>
      </c>
      <c r="AH1173">
        <f>VLOOKUP(CuentosContados[[#This Row],[Column1]],CuentosIndexados[],36,FALSE)</f>
        <v>0</v>
      </c>
      <c r="AI1173">
        <f>VLOOKUP(CuentosContados[[#This Row],[Column1]],CuentosIndexados[],37,FALSE)</f>
        <v>0</v>
      </c>
      <c r="AJ1173">
        <f>VLOOKUP(CuentosContados[[#This Row],[Column1]],CuentosIndexados[],38,FALSE)</f>
        <v>0</v>
      </c>
      <c r="AK1173">
        <f>VLOOKUP(CuentosContados[[#This Row],[Column1]],CuentosIndexados[],39,FALSE)</f>
        <v>0</v>
      </c>
    </row>
    <row r="1174" spans="1:37" x14ac:dyDescent="0.25">
      <c r="A1174" t="s">
        <v>183</v>
      </c>
      <c r="B1174">
        <f>VLOOKUP(CuentosContados[[#This Row],[Column1]],CuentosIndexados[],3,FALSE)</f>
        <v>0</v>
      </c>
      <c r="C1174">
        <f>VLOOKUP(CuentosContados[[#This Row],[Column1]],CuentosIndexados[],5,FALSE)</f>
        <v>0</v>
      </c>
      <c r="D1174">
        <f>VLOOKUP(CuentosContados[[#This Row],[Column1]],CuentosIndexados[],6,FALSE)</f>
        <v>0</v>
      </c>
      <c r="E1174">
        <f>VLOOKUP(CuentosContados[[#This Row],[Column1]],CuentosIndexados[],7,FALSE)</f>
        <v>0</v>
      </c>
      <c r="F1174">
        <f>VLOOKUP(CuentosContados[[#This Row],[Column1]],CuentosIndexados[],8,FALSE)</f>
        <v>0</v>
      </c>
      <c r="G1174">
        <f>VLOOKUP(CuentosContados[[#This Row],[Column1]],CuentosIndexados[],9,FALSE)</f>
        <v>0</v>
      </c>
      <c r="H1174">
        <f>VLOOKUP(CuentosContados[[#This Row],[Column1]],CuentosIndexados[],10,FALSE)</f>
        <v>0</v>
      </c>
      <c r="I1174" t="str">
        <f>VLOOKUP(CuentosContados[[#This Row],[Column1]],CuentosIndexados[],11,FALSE)</f>
        <v>educacion</v>
      </c>
      <c r="J1174">
        <f>VLOOKUP(CuentosContados[[#This Row],[Column1]],CuentosIndexados[],12,FALSE)</f>
        <v>0</v>
      </c>
      <c r="K1174">
        <f>VLOOKUP(CuentosContados[[#This Row],[Column1]],CuentosIndexados[],13,FALSE)</f>
        <v>0</v>
      </c>
      <c r="L1174">
        <f>VLOOKUP(CuentosContados[[#This Row],[Column1]],CuentosIndexados[],14,FALSE)</f>
        <v>0</v>
      </c>
      <c r="M1174">
        <f>VLOOKUP(CuentosContados[[#This Row],[Column1]],CuentosIndexados[],15,FALSE)</f>
        <v>0</v>
      </c>
      <c r="N1174">
        <f>VLOOKUP(CuentosContados[[#This Row],[Column1]],CuentosIndexados[],16,FALSE)</f>
        <v>0</v>
      </c>
      <c r="O1174">
        <f>VLOOKUP(CuentosContados[[#This Row],[Column1]],CuentosIndexados[],17,FALSE)</f>
        <v>0</v>
      </c>
      <c r="P1174">
        <f>VLOOKUP(CuentosContados[[#This Row],[Column1]],CuentosIndexados[],18,FALSE)</f>
        <v>0</v>
      </c>
      <c r="Q1174">
        <f>VLOOKUP(CuentosContados[[#This Row],[Column1]],CuentosIndexados[],19,FALSE)</f>
        <v>0</v>
      </c>
      <c r="R1174">
        <f>VLOOKUP(CuentosContados[[#This Row],[Column1]],CuentosIndexados[],20,FALSE)</f>
        <v>0</v>
      </c>
      <c r="S1174">
        <f>VLOOKUP(CuentosContados[[#This Row],[Column1]],CuentosIndexados[],21,FALSE)</f>
        <v>0</v>
      </c>
      <c r="T1174">
        <f>VLOOKUP(CuentosContados[[#This Row],[Column1]],CuentosIndexados[],22,FALSE)</f>
        <v>0</v>
      </c>
      <c r="U1174">
        <f>VLOOKUP(CuentosContados[[#This Row],[Column1]],CuentosIndexados[],23,FALSE)</f>
        <v>0</v>
      </c>
      <c r="V1174">
        <f>VLOOKUP(CuentosContados[[#This Row],[Column1]],CuentosIndexados[],24,FALSE)</f>
        <v>0</v>
      </c>
      <c r="W1174">
        <f>VLOOKUP(CuentosContados[[#This Row],[Column1]],CuentosIndexados[],25,FALSE)</f>
        <v>0</v>
      </c>
      <c r="X1174">
        <f>VLOOKUP(CuentosContados[[#This Row],[Column1]],CuentosIndexados[],26,FALSE)</f>
        <v>0</v>
      </c>
      <c r="Y1174">
        <f>VLOOKUP(CuentosContados[[#This Row],[Column1]],CuentosIndexados[],27,FALSE)</f>
        <v>0</v>
      </c>
      <c r="Z1174">
        <f>VLOOKUP(CuentosContados[[#This Row],[Column1]],CuentosIndexados[],28,FALSE)</f>
        <v>0</v>
      </c>
      <c r="AA1174">
        <f>VLOOKUP(CuentosContados[[#This Row],[Column1]],CuentosIndexados[],29,FALSE)</f>
        <v>0</v>
      </c>
      <c r="AB1174">
        <f>VLOOKUP(CuentosContados[[#This Row],[Column1]],CuentosIndexados[],30,FALSE)</f>
        <v>0</v>
      </c>
      <c r="AC1174">
        <f>VLOOKUP(CuentosContados[[#This Row],[Column1]],CuentosIndexados[],31,FALSE)</f>
        <v>0</v>
      </c>
      <c r="AD1174">
        <f>VLOOKUP(CuentosContados[[#This Row],[Column1]],CuentosIndexados[],32,FALSE)</f>
        <v>0</v>
      </c>
      <c r="AE1174">
        <f>VLOOKUP(CuentosContados[[#This Row],[Column1]],CuentosIndexados[],33,FALSE)</f>
        <v>0</v>
      </c>
      <c r="AF1174">
        <f>VLOOKUP(CuentosContados[[#This Row],[Column1]],CuentosIndexados[],34,FALSE)</f>
        <v>0</v>
      </c>
      <c r="AG1174">
        <f>VLOOKUP(CuentosContados[[#This Row],[Column1]],CuentosIndexados[],35,FALSE)</f>
        <v>0</v>
      </c>
      <c r="AH1174">
        <f>VLOOKUP(CuentosContados[[#This Row],[Column1]],CuentosIndexados[],36,FALSE)</f>
        <v>0</v>
      </c>
      <c r="AI1174">
        <f>VLOOKUP(CuentosContados[[#This Row],[Column1]],CuentosIndexados[],37,FALSE)</f>
        <v>0</v>
      </c>
      <c r="AJ1174">
        <f>VLOOKUP(CuentosContados[[#This Row],[Column1]],CuentosIndexados[],38,FALSE)</f>
        <v>0</v>
      </c>
      <c r="AK1174">
        <f>VLOOKUP(CuentosContados[[#This Row],[Column1]],CuentosIndexados[],39,FALSE)</f>
        <v>0</v>
      </c>
    </row>
    <row r="1175" spans="1:37" x14ac:dyDescent="0.25">
      <c r="A1175" t="s">
        <v>183</v>
      </c>
      <c r="B1175">
        <f>VLOOKUP(CuentosContados[[#This Row],[Column1]],CuentosIndexados[],3,FALSE)</f>
        <v>0</v>
      </c>
      <c r="C1175">
        <f>VLOOKUP(CuentosContados[[#This Row],[Column1]],CuentosIndexados[],5,FALSE)</f>
        <v>0</v>
      </c>
      <c r="D1175">
        <f>VLOOKUP(CuentosContados[[#This Row],[Column1]],CuentosIndexados[],6,FALSE)</f>
        <v>0</v>
      </c>
      <c r="E1175">
        <f>VLOOKUP(CuentosContados[[#This Row],[Column1]],CuentosIndexados[],7,FALSE)</f>
        <v>0</v>
      </c>
      <c r="F1175">
        <f>VLOOKUP(CuentosContados[[#This Row],[Column1]],CuentosIndexados[],8,FALSE)</f>
        <v>0</v>
      </c>
      <c r="G1175">
        <f>VLOOKUP(CuentosContados[[#This Row],[Column1]],CuentosIndexados[],9,FALSE)</f>
        <v>0</v>
      </c>
      <c r="H1175">
        <f>VLOOKUP(CuentosContados[[#This Row],[Column1]],CuentosIndexados[],10,FALSE)</f>
        <v>0</v>
      </c>
      <c r="I1175" t="str">
        <f>VLOOKUP(CuentosContados[[#This Row],[Column1]],CuentosIndexados[],11,FALSE)</f>
        <v>educacion</v>
      </c>
      <c r="J1175">
        <f>VLOOKUP(CuentosContados[[#This Row],[Column1]],CuentosIndexados[],12,FALSE)</f>
        <v>0</v>
      </c>
      <c r="K1175">
        <f>VLOOKUP(CuentosContados[[#This Row],[Column1]],CuentosIndexados[],13,FALSE)</f>
        <v>0</v>
      </c>
      <c r="L1175">
        <f>VLOOKUP(CuentosContados[[#This Row],[Column1]],CuentosIndexados[],14,FALSE)</f>
        <v>0</v>
      </c>
      <c r="M1175">
        <f>VLOOKUP(CuentosContados[[#This Row],[Column1]],CuentosIndexados[],15,FALSE)</f>
        <v>0</v>
      </c>
      <c r="N1175">
        <f>VLOOKUP(CuentosContados[[#This Row],[Column1]],CuentosIndexados[],16,FALSE)</f>
        <v>0</v>
      </c>
      <c r="O1175">
        <f>VLOOKUP(CuentosContados[[#This Row],[Column1]],CuentosIndexados[],17,FALSE)</f>
        <v>0</v>
      </c>
      <c r="P1175">
        <f>VLOOKUP(CuentosContados[[#This Row],[Column1]],CuentosIndexados[],18,FALSE)</f>
        <v>0</v>
      </c>
      <c r="Q1175">
        <f>VLOOKUP(CuentosContados[[#This Row],[Column1]],CuentosIndexados[],19,FALSE)</f>
        <v>0</v>
      </c>
      <c r="R1175">
        <f>VLOOKUP(CuentosContados[[#This Row],[Column1]],CuentosIndexados[],20,FALSE)</f>
        <v>0</v>
      </c>
      <c r="S1175">
        <f>VLOOKUP(CuentosContados[[#This Row],[Column1]],CuentosIndexados[],21,FALSE)</f>
        <v>0</v>
      </c>
      <c r="T1175">
        <f>VLOOKUP(CuentosContados[[#This Row],[Column1]],CuentosIndexados[],22,FALSE)</f>
        <v>0</v>
      </c>
      <c r="U1175">
        <f>VLOOKUP(CuentosContados[[#This Row],[Column1]],CuentosIndexados[],23,FALSE)</f>
        <v>0</v>
      </c>
      <c r="V1175">
        <f>VLOOKUP(CuentosContados[[#This Row],[Column1]],CuentosIndexados[],24,FALSE)</f>
        <v>0</v>
      </c>
      <c r="W1175">
        <f>VLOOKUP(CuentosContados[[#This Row],[Column1]],CuentosIndexados[],25,FALSE)</f>
        <v>0</v>
      </c>
      <c r="X1175">
        <f>VLOOKUP(CuentosContados[[#This Row],[Column1]],CuentosIndexados[],26,FALSE)</f>
        <v>0</v>
      </c>
      <c r="Y1175">
        <f>VLOOKUP(CuentosContados[[#This Row],[Column1]],CuentosIndexados[],27,FALSE)</f>
        <v>0</v>
      </c>
      <c r="Z1175">
        <f>VLOOKUP(CuentosContados[[#This Row],[Column1]],CuentosIndexados[],28,FALSE)</f>
        <v>0</v>
      </c>
      <c r="AA1175">
        <f>VLOOKUP(CuentosContados[[#This Row],[Column1]],CuentosIndexados[],29,FALSE)</f>
        <v>0</v>
      </c>
      <c r="AB1175">
        <f>VLOOKUP(CuentosContados[[#This Row],[Column1]],CuentosIndexados[],30,FALSE)</f>
        <v>0</v>
      </c>
      <c r="AC1175">
        <f>VLOOKUP(CuentosContados[[#This Row],[Column1]],CuentosIndexados[],31,FALSE)</f>
        <v>0</v>
      </c>
      <c r="AD1175">
        <f>VLOOKUP(CuentosContados[[#This Row],[Column1]],CuentosIndexados[],32,FALSE)</f>
        <v>0</v>
      </c>
      <c r="AE1175">
        <f>VLOOKUP(CuentosContados[[#This Row],[Column1]],CuentosIndexados[],33,FALSE)</f>
        <v>0</v>
      </c>
      <c r="AF1175">
        <f>VLOOKUP(CuentosContados[[#This Row],[Column1]],CuentosIndexados[],34,FALSE)</f>
        <v>0</v>
      </c>
      <c r="AG1175">
        <f>VLOOKUP(CuentosContados[[#This Row],[Column1]],CuentosIndexados[],35,FALSE)</f>
        <v>0</v>
      </c>
      <c r="AH1175">
        <f>VLOOKUP(CuentosContados[[#This Row],[Column1]],CuentosIndexados[],36,FALSE)</f>
        <v>0</v>
      </c>
      <c r="AI1175">
        <f>VLOOKUP(CuentosContados[[#This Row],[Column1]],CuentosIndexados[],37,FALSE)</f>
        <v>0</v>
      </c>
      <c r="AJ1175">
        <f>VLOOKUP(CuentosContados[[#This Row],[Column1]],CuentosIndexados[],38,FALSE)</f>
        <v>0</v>
      </c>
      <c r="AK1175">
        <f>VLOOKUP(CuentosContados[[#This Row],[Column1]],CuentosIndexados[],39,FALSE)</f>
        <v>0</v>
      </c>
    </row>
    <row r="1176" spans="1:37" x14ac:dyDescent="0.25">
      <c r="A1176" t="s">
        <v>183</v>
      </c>
      <c r="B1176">
        <f>VLOOKUP(CuentosContados[[#This Row],[Column1]],CuentosIndexados[],3,FALSE)</f>
        <v>0</v>
      </c>
      <c r="C1176">
        <f>VLOOKUP(CuentosContados[[#This Row],[Column1]],CuentosIndexados[],5,FALSE)</f>
        <v>0</v>
      </c>
      <c r="D1176">
        <f>VLOOKUP(CuentosContados[[#This Row],[Column1]],CuentosIndexados[],6,FALSE)</f>
        <v>0</v>
      </c>
      <c r="E1176">
        <f>VLOOKUP(CuentosContados[[#This Row],[Column1]],CuentosIndexados[],7,FALSE)</f>
        <v>0</v>
      </c>
      <c r="F1176">
        <f>VLOOKUP(CuentosContados[[#This Row],[Column1]],CuentosIndexados[],8,FALSE)</f>
        <v>0</v>
      </c>
      <c r="G1176">
        <f>VLOOKUP(CuentosContados[[#This Row],[Column1]],CuentosIndexados[],9,FALSE)</f>
        <v>0</v>
      </c>
      <c r="H1176">
        <f>VLOOKUP(CuentosContados[[#This Row],[Column1]],CuentosIndexados[],10,FALSE)</f>
        <v>0</v>
      </c>
      <c r="I1176" t="str">
        <f>VLOOKUP(CuentosContados[[#This Row],[Column1]],CuentosIndexados[],11,FALSE)</f>
        <v>educacion</v>
      </c>
      <c r="J1176">
        <f>VLOOKUP(CuentosContados[[#This Row],[Column1]],CuentosIndexados[],12,FALSE)</f>
        <v>0</v>
      </c>
      <c r="K1176">
        <f>VLOOKUP(CuentosContados[[#This Row],[Column1]],CuentosIndexados[],13,FALSE)</f>
        <v>0</v>
      </c>
      <c r="L1176">
        <f>VLOOKUP(CuentosContados[[#This Row],[Column1]],CuentosIndexados[],14,FALSE)</f>
        <v>0</v>
      </c>
      <c r="M1176">
        <f>VLOOKUP(CuentosContados[[#This Row],[Column1]],CuentosIndexados[],15,FALSE)</f>
        <v>0</v>
      </c>
      <c r="N1176">
        <f>VLOOKUP(CuentosContados[[#This Row],[Column1]],CuentosIndexados[],16,FALSE)</f>
        <v>0</v>
      </c>
      <c r="O1176">
        <f>VLOOKUP(CuentosContados[[#This Row],[Column1]],CuentosIndexados[],17,FALSE)</f>
        <v>0</v>
      </c>
      <c r="P1176">
        <f>VLOOKUP(CuentosContados[[#This Row],[Column1]],CuentosIndexados[],18,FALSE)</f>
        <v>0</v>
      </c>
      <c r="Q1176">
        <f>VLOOKUP(CuentosContados[[#This Row],[Column1]],CuentosIndexados[],19,FALSE)</f>
        <v>0</v>
      </c>
      <c r="R1176">
        <f>VLOOKUP(CuentosContados[[#This Row],[Column1]],CuentosIndexados[],20,FALSE)</f>
        <v>0</v>
      </c>
      <c r="S1176">
        <f>VLOOKUP(CuentosContados[[#This Row],[Column1]],CuentosIndexados[],21,FALSE)</f>
        <v>0</v>
      </c>
      <c r="T1176">
        <f>VLOOKUP(CuentosContados[[#This Row],[Column1]],CuentosIndexados[],22,FALSE)</f>
        <v>0</v>
      </c>
      <c r="U1176">
        <f>VLOOKUP(CuentosContados[[#This Row],[Column1]],CuentosIndexados[],23,FALSE)</f>
        <v>0</v>
      </c>
      <c r="V1176">
        <f>VLOOKUP(CuentosContados[[#This Row],[Column1]],CuentosIndexados[],24,FALSE)</f>
        <v>0</v>
      </c>
      <c r="W1176">
        <f>VLOOKUP(CuentosContados[[#This Row],[Column1]],CuentosIndexados[],25,FALSE)</f>
        <v>0</v>
      </c>
      <c r="X1176">
        <f>VLOOKUP(CuentosContados[[#This Row],[Column1]],CuentosIndexados[],26,FALSE)</f>
        <v>0</v>
      </c>
      <c r="Y1176">
        <f>VLOOKUP(CuentosContados[[#This Row],[Column1]],CuentosIndexados[],27,FALSE)</f>
        <v>0</v>
      </c>
      <c r="Z1176">
        <f>VLOOKUP(CuentosContados[[#This Row],[Column1]],CuentosIndexados[],28,FALSE)</f>
        <v>0</v>
      </c>
      <c r="AA1176">
        <f>VLOOKUP(CuentosContados[[#This Row],[Column1]],CuentosIndexados[],29,FALSE)</f>
        <v>0</v>
      </c>
      <c r="AB1176">
        <f>VLOOKUP(CuentosContados[[#This Row],[Column1]],CuentosIndexados[],30,FALSE)</f>
        <v>0</v>
      </c>
      <c r="AC1176">
        <f>VLOOKUP(CuentosContados[[#This Row],[Column1]],CuentosIndexados[],31,FALSE)</f>
        <v>0</v>
      </c>
      <c r="AD1176">
        <f>VLOOKUP(CuentosContados[[#This Row],[Column1]],CuentosIndexados[],32,FALSE)</f>
        <v>0</v>
      </c>
      <c r="AE1176">
        <f>VLOOKUP(CuentosContados[[#This Row],[Column1]],CuentosIndexados[],33,FALSE)</f>
        <v>0</v>
      </c>
      <c r="AF1176">
        <f>VLOOKUP(CuentosContados[[#This Row],[Column1]],CuentosIndexados[],34,FALSE)</f>
        <v>0</v>
      </c>
      <c r="AG1176">
        <f>VLOOKUP(CuentosContados[[#This Row],[Column1]],CuentosIndexados[],35,FALSE)</f>
        <v>0</v>
      </c>
      <c r="AH1176">
        <f>VLOOKUP(CuentosContados[[#This Row],[Column1]],CuentosIndexados[],36,FALSE)</f>
        <v>0</v>
      </c>
      <c r="AI1176">
        <f>VLOOKUP(CuentosContados[[#This Row],[Column1]],CuentosIndexados[],37,FALSE)</f>
        <v>0</v>
      </c>
      <c r="AJ1176">
        <f>VLOOKUP(CuentosContados[[#This Row],[Column1]],CuentosIndexados[],38,FALSE)</f>
        <v>0</v>
      </c>
      <c r="AK1176">
        <f>VLOOKUP(CuentosContados[[#This Row],[Column1]],CuentosIndexados[],39,FALSE)</f>
        <v>0</v>
      </c>
    </row>
    <row r="1177" spans="1:37" x14ac:dyDescent="0.25">
      <c r="A1177" t="s">
        <v>183</v>
      </c>
      <c r="B1177">
        <f>VLOOKUP(CuentosContados[[#This Row],[Column1]],CuentosIndexados[],3,FALSE)</f>
        <v>0</v>
      </c>
      <c r="C1177">
        <f>VLOOKUP(CuentosContados[[#This Row],[Column1]],CuentosIndexados[],5,FALSE)</f>
        <v>0</v>
      </c>
      <c r="D1177">
        <f>VLOOKUP(CuentosContados[[#This Row],[Column1]],CuentosIndexados[],6,FALSE)</f>
        <v>0</v>
      </c>
      <c r="E1177">
        <f>VLOOKUP(CuentosContados[[#This Row],[Column1]],CuentosIndexados[],7,FALSE)</f>
        <v>0</v>
      </c>
      <c r="F1177">
        <f>VLOOKUP(CuentosContados[[#This Row],[Column1]],CuentosIndexados[],8,FALSE)</f>
        <v>0</v>
      </c>
      <c r="G1177">
        <f>VLOOKUP(CuentosContados[[#This Row],[Column1]],CuentosIndexados[],9,FALSE)</f>
        <v>0</v>
      </c>
      <c r="H1177">
        <f>VLOOKUP(CuentosContados[[#This Row],[Column1]],CuentosIndexados[],10,FALSE)</f>
        <v>0</v>
      </c>
      <c r="I1177" t="str">
        <f>VLOOKUP(CuentosContados[[#This Row],[Column1]],CuentosIndexados[],11,FALSE)</f>
        <v>educacion</v>
      </c>
      <c r="J1177">
        <f>VLOOKUP(CuentosContados[[#This Row],[Column1]],CuentosIndexados[],12,FALSE)</f>
        <v>0</v>
      </c>
      <c r="K1177">
        <f>VLOOKUP(CuentosContados[[#This Row],[Column1]],CuentosIndexados[],13,FALSE)</f>
        <v>0</v>
      </c>
      <c r="L1177">
        <f>VLOOKUP(CuentosContados[[#This Row],[Column1]],CuentosIndexados[],14,FALSE)</f>
        <v>0</v>
      </c>
      <c r="M1177">
        <f>VLOOKUP(CuentosContados[[#This Row],[Column1]],CuentosIndexados[],15,FALSE)</f>
        <v>0</v>
      </c>
      <c r="N1177">
        <f>VLOOKUP(CuentosContados[[#This Row],[Column1]],CuentosIndexados[],16,FALSE)</f>
        <v>0</v>
      </c>
      <c r="O1177">
        <f>VLOOKUP(CuentosContados[[#This Row],[Column1]],CuentosIndexados[],17,FALSE)</f>
        <v>0</v>
      </c>
      <c r="P1177">
        <f>VLOOKUP(CuentosContados[[#This Row],[Column1]],CuentosIndexados[],18,FALSE)</f>
        <v>0</v>
      </c>
      <c r="Q1177">
        <f>VLOOKUP(CuentosContados[[#This Row],[Column1]],CuentosIndexados[],19,FALSE)</f>
        <v>0</v>
      </c>
      <c r="R1177">
        <f>VLOOKUP(CuentosContados[[#This Row],[Column1]],CuentosIndexados[],20,FALSE)</f>
        <v>0</v>
      </c>
      <c r="S1177">
        <f>VLOOKUP(CuentosContados[[#This Row],[Column1]],CuentosIndexados[],21,FALSE)</f>
        <v>0</v>
      </c>
      <c r="T1177">
        <f>VLOOKUP(CuentosContados[[#This Row],[Column1]],CuentosIndexados[],22,FALSE)</f>
        <v>0</v>
      </c>
      <c r="U1177">
        <f>VLOOKUP(CuentosContados[[#This Row],[Column1]],CuentosIndexados[],23,FALSE)</f>
        <v>0</v>
      </c>
      <c r="V1177">
        <f>VLOOKUP(CuentosContados[[#This Row],[Column1]],CuentosIndexados[],24,FALSE)</f>
        <v>0</v>
      </c>
      <c r="W1177">
        <f>VLOOKUP(CuentosContados[[#This Row],[Column1]],CuentosIndexados[],25,FALSE)</f>
        <v>0</v>
      </c>
      <c r="X1177">
        <f>VLOOKUP(CuentosContados[[#This Row],[Column1]],CuentosIndexados[],26,FALSE)</f>
        <v>0</v>
      </c>
      <c r="Y1177">
        <f>VLOOKUP(CuentosContados[[#This Row],[Column1]],CuentosIndexados[],27,FALSE)</f>
        <v>0</v>
      </c>
      <c r="Z1177">
        <f>VLOOKUP(CuentosContados[[#This Row],[Column1]],CuentosIndexados[],28,FALSE)</f>
        <v>0</v>
      </c>
      <c r="AA1177">
        <f>VLOOKUP(CuentosContados[[#This Row],[Column1]],CuentosIndexados[],29,FALSE)</f>
        <v>0</v>
      </c>
      <c r="AB1177">
        <f>VLOOKUP(CuentosContados[[#This Row],[Column1]],CuentosIndexados[],30,FALSE)</f>
        <v>0</v>
      </c>
      <c r="AC1177">
        <f>VLOOKUP(CuentosContados[[#This Row],[Column1]],CuentosIndexados[],31,FALSE)</f>
        <v>0</v>
      </c>
      <c r="AD1177">
        <f>VLOOKUP(CuentosContados[[#This Row],[Column1]],CuentosIndexados[],32,FALSE)</f>
        <v>0</v>
      </c>
      <c r="AE1177">
        <f>VLOOKUP(CuentosContados[[#This Row],[Column1]],CuentosIndexados[],33,FALSE)</f>
        <v>0</v>
      </c>
      <c r="AF1177">
        <f>VLOOKUP(CuentosContados[[#This Row],[Column1]],CuentosIndexados[],34,FALSE)</f>
        <v>0</v>
      </c>
      <c r="AG1177">
        <f>VLOOKUP(CuentosContados[[#This Row],[Column1]],CuentosIndexados[],35,FALSE)</f>
        <v>0</v>
      </c>
      <c r="AH1177">
        <f>VLOOKUP(CuentosContados[[#This Row],[Column1]],CuentosIndexados[],36,FALSE)</f>
        <v>0</v>
      </c>
      <c r="AI1177">
        <f>VLOOKUP(CuentosContados[[#This Row],[Column1]],CuentosIndexados[],37,FALSE)</f>
        <v>0</v>
      </c>
      <c r="AJ1177">
        <f>VLOOKUP(CuentosContados[[#This Row],[Column1]],CuentosIndexados[],38,FALSE)</f>
        <v>0</v>
      </c>
      <c r="AK1177">
        <f>VLOOKUP(CuentosContados[[#This Row],[Column1]],CuentosIndexados[],39,FALSE)</f>
        <v>0</v>
      </c>
    </row>
    <row r="1178" spans="1:37" x14ac:dyDescent="0.25">
      <c r="A1178" t="s">
        <v>183</v>
      </c>
      <c r="B1178">
        <f>VLOOKUP(CuentosContados[[#This Row],[Column1]],CuentosIndexados[],3,FALSE)</f>
        <v>0</v>
      </c>
      <c r="C1178">
        <f>VLOOKUP(CuentosContados[[#This Row],[Column1]],CuentosIndexados[],5,FALSE)</f>
        <v>0</v>
      </c>
      <c r="D1178">
        <f>VLOOKUP(CuentosContados[[#This Row],[Column1]],CuentosIndexados[],6,FALSE)</f>
        <v>0</v>
      </c>
      <c r="E1178">
        <f>VLOOKUP(CuentosContados[[#This Row],[Column1]],CuentosIndexados[],7,FALSE)</f>
        <v>0</v>
      </c>
      <c r="F1178">
        <f>VLOOKUP(CuentosContados[[#This Row],[Column1]],CuentosIndexados[],8,FALSE)</f>
        <v>0</v>
      </c>
      <c r="G1178">
        <f>VLOOKUP(CuentosContados[[#This Row],[Column1]],CuentosIndexados[],9,FALSE)</f>
        <v>0</v>
      </c>
      <c r="H1178">
        <f>VLOOKUP(CuentosContados[[#This Row],[Column1]],CuentosIndexados[],10,FALSE)</f>
        <v>0</v>
      </c>
      <c r="I1178" t="str">
        <f>VLOOKUP(CuentosContados[[#This Row],[Column1]],CuentosIndexados[],11,FALSE)</f>
        <v>educacion</v>
      </c>
      <c r="J1178">
        <f>VLOOKUP(CuentosContados[[#This Row],[Column1]],CuentosIndexados[],12,FALSE)</f>
        <v>0</v>
      </c>
      <c r="K1178">
        <f>VLOOKUP(CuentosContados[[#This Row],[Column1]],CuentosIndexados[],13,FALSE)</f>
        <v>0</v>
      </c>
      <c r="L1178">
        <f>VLOOKUP(CuentosContados[[#This Row],[Column1]],CuentosIndexados[],14,FALSE)</f>
        <v>0</v>
      </c>
      <c r="M1178">
        <f>VLOOKUP(CuentosContados[[#This Row],[Column1]],CuentosIndexados[],15,FALSE)</f>
        <v>0</v>
      </c>
      <c r="N1178">
        <f>VLOOKUP(CuentosContados[[#This Row],[Column1]],CuentosIndexados[],16,FALSE)</f>
        <v>0</v>
      </c>
      <c r="O1178">
        <f>VLOOKUP(CuentosContados[[#This Row],[Column1]],CuentosIndexados[],17,FALSE)</f>
        <v>0</v>
      </c>
      <c r="P1178">
        <f>VLOOKUP(CuentosContados[[#This Row],[Column1]],CuentosIndexados[],18,FALSE)</f>
        <v>0</v>
      </c>
      <c r="Q1178">
        <f>VLOOKUP(CuentosContados[[#This Row],[Column1]],CuentosIndexados[],19,FALSE)</f>
        <v>0</v>
      </c>
      <c r="R1178">
        <f>VLOOKUP(CuentosContados[[#This Row],[Column1]],CuentosIndexados[],20,FALSE)</f>
        <v>0</v>
      </c>
      <c r="S1178">
        <f>VLOOKUP(CuentosContados[[#This Row],[Column1]],CuentosIndexados[],21,FALSE)</f>
        <v>0</v>
      </c>
      <c r="T1178">
        <f>VLOOKUP(CuentosContados[[#This Row],[Column1]],CuentosIndexados[],22,FALSE)</f>
        <v>0</v>
      </c>
      <c r="U1178">
        <f>VLOOKUP(CuentosContados[[#This Row],[Column1]],CuentosIndexados[],23,FALSE)</f>
        <v>0</v>
      </c>
      <c r="V1178">
        <f>VLOOKUP(CuentosContados[[#This Row],[Column1]],CuentosIndexados[],24,FALSE)</f>
        <v>0</v>
      </c>
      <c r="W1178">
        <f>VLOOKUP(CuentosContados[[#This Row],[Column1]],CuentosIndexados[],25,FALSE)</f>
        <v>0</v>
      </c>
      <c r="X1178">
        <f>VLOOKUP(CuentosContados[[#This Row],[Column1]],CuentosIndexados[],26,FALSE)</f>
        <v>0</v>
      </c>
      <c r="Y1178">
        <f>VLOOKUP(CuentosContados[[#This Row],[Column1]],CuentosIndexados[],27,FALSE)</f>
        <v>0</v>
      </c>
      <c r="Z1178">
        <f>VLOOKUP(CuentosContados[[#This Row],[Column1]],CuentosIndexados[],28,FALSE)</f>
        <v>0</v>
      </c>
      <c r="AA1178">
        <f>VLOOKUP(CuentosContados[[#This Row],[Column1]],CuentosIndexados[],29,FALSE)</f>
        <v>0</v>
      </c>
      <c r="AB1178">
        <f>VLOOKUP(CuentosContados[[#This Row],[Column1]],CuentosIndexados[],30,FALSE)</f>
        <v>0</v>
      </c>
      <c r="AC1178">
        <f>VLOOKUP(CuentosContados[[#This Row],[Column1]],CuentosIndexados[],31,FALSE)</f>
        <v>0</v>
      </c>
      <c r="AD1178">
        <f>VLOOKUP(CuentosContados[[#This Row],[Column1]],CuentosIndexados[],32,FALSE)</f>
        <v>0</v>
      </c>
      <c r="AE1178">
        <f>VLOOKUP(CuentosContados[[#This Row],[Column1]],CuentosIndexados[],33,FALSE)</f>
        <v>0</v>
      </c>
      <c r="AF1178">
        <f>VLOOKUP(CuentosContados[[#This Row],[Column1]],CuentosIndexados[],34,FALSE)</f>
        <v>0</v>
      </c>
      <c r="AG1178">
        <f>VLOOKUP(CuentosContados[[#This Row],[Column1]],CuentosIndexados[],35,FALSE)</f>
        <v>0</v>
      </c>
      <c r="AH1178">
        <f>VLOOKUP(CuentosContados[[#This Row],[Column1]],CuentosIndexados[],36,FALSE)</f>
        <v>0</v>
      </c>
      <c r="AI1178">
        <f>VLOOKUP(CuentosContados[[#This Row],[Column1]],CuentosIndexados[],37,FALSE)</f>
        <v>0</v>
      </c>
      <c r="AJ1178">
        <f>VLOOKUP(CuentosContados[[#This Row],[Column1]],CuentosIndexados[],38,FALSE)</f>
        <v>0</v>
      </c>
      <c r="AK1178">
        <f>VLOOKUP(CuentosContados[[#This Row],[Column1]],CuentosIndexados[],39,FALSE)</f>
        <v>0</v>
      </c>
    </row>
    <row r="1179" spans="1:37" x14ac:dyDescent="0.25">
      <c r="A1179" t="s">
        <v>183</v>
      </c>
      <c r="B1179">
        <f>VLOOKUP(CuentosContados[[#This Row],[Column1]],CuentosIndexados[],3,FALSE)</f>
        <v>0</v>
      </c>
      <c r="C1179">
        <f>VLOOKUP(CuentosContados[[#This Row],[Column1]],CuentosIndexados[],5,FALSE)</f>
        <v>0</v>
      </c>
      <c r="D1179">
        <f>VLOOKUP(CuentosContados[[#This Row],[Column1]],CuentosIndexados[],6,FALSE)</f>
        <v>0</v>
      </c>
      <c r="E1179">
        <f>VLOOKUP(CuentosContados[[#This Row],[Column1]],CuentosIndexados[],7,FALSE)</f>
        <v>0</v>
      </c>
      <c r="F1179">
        <f>VLOOKUP(CuentosContados[[#This Row],[Column1]],CuentosIndexados[],8,FALSE)</f>
        <v>0</v>
      </c>
      <c r="G1179">
        <f>VLOOKUP(CuentosContados[[#This Row],[Column1]],CuentosIndexados[],9,FALSE)</f>
        <v>0</v>
      </c>
      <c r="H1179">
        <f>VLOOKUP(CuentosContados[[#This Row],[Column1]],CuentosIndexados[],10,FALSE)</f>
        <v>0</v>
      </c>
      <c r="I1179" t="str">
        <f>VLOOKUP(CuentosContados[[#This Row],[Column1]],CuentosIndexados[],11,FALSE)</f>
        <v>educacion</v>
      </c>
      <c r="J1179">
        <f>VLOOKUP(CuentosContados[[#This Row],[Column1]],CuentosIndexados[],12,FALSE)</f>
        <v>0</v>
      </c>
      <c r="K1179">
        <f>VLOOKUP(CuentosContados[[#This Row],[Column1]],CuentosIndexados[],13,FALSE)</f>
        <v>0</v>
      </c>
      <c r="L1179">
        <f>VLOOKUP(CuentosContados[[#This Row],[Column1]],CuentosIndexados[],14,FALSE)</f>
        <v>0</v>
      </c>
      <c r="M1179">
        <f>VLOOKUP(CuentosContados[[#This Row],[Column1]],CuentosIndexados[],15,FALSE)</f>
        <v>0</v>
      </c>
      <c r="N1179">
        <f>VLOOKUP(CuentosContados[[#This Row],[Column1]],CuentosIndexados[],16,FALSE)</f>
        <v>0</v>
      </c>
      <c r="O1179">
        <f>VLOOKUP(CuentosContados[[#This Row],[Column1]],CuentosIndexados[],17,FALSE)</f>
        <v>0</v>
      </c>
      <c r="P1179">
        <f>VLOOKUP(CuentosContados[[#This Row],[Column1]],CuentosIndexados[],18,FALSE)</f>
        <v>0</v>
      </c>
      <c r="Q1179">
        <f>VLOOKUP(CuentosContados[[#This Row],[Column1]],CuentosIndexados[],19,FALSE)</f>
        <v>0</v>
      </c>
      <c r="R1179">
        <f>VLOOKUP(CuentosContados[[#This Row],[Column1]],CuentosIndexados[],20,FALSE)</f>
        <v>0</v>
      </c>
      <c r="S1179">
        <f>VLOOKUP(CuentosContados[[#This Row],[Column1]],CuentosIndexados[],21,FALSE)</f>
        <v>0</v>
      </c>
      <c r="T1179">
        <f>VLOOKUP(CuentosContados[[#This Row],[Column1]],CuentosIndexados[],22,FALSE)</f>
        <v>0</v>
      </c>
      <c r="U1179">
        <f>VLOOKUP(CuentosContados[[#This Row],[Column1]],CuentosIndexados[],23,FALSE)</f>
        <v>0</v>
      </c>
      <c r="V1179">
        <f>VLOOKUP(CuentosContados[[#This Row],[Column1]],CuentosIndexados[],24,FALSE)</f>
        <v>0</v>
      </c>
      <c r="W1179">
        <f>VLOOKUP(CuentosContados[[#This Row],[Column1]],CuentosIndexados[],25,FALSE)</f>
        <v>0</v>
      </c>
      <c r="X1179">
        <f>VLOOKUP(CuentosContados[[#This Row],[Column1]],CuentosIndexados[],26,FALSE)</f>
        <v>0</v>
      </c>
      <c r="Y1179">
        <f>VLOOKUP(CuentosContados[[#This Row],[Column1]],CuentosIndexados[],27,FALSE)</f>
        <v>0</v>
      </c>
      <c r="Z1179">
        <f>VLOOKUP(CuentosContados[[#This Row],[Column1]],CuentosIndexados[],28,FALSE)</f>
        <v>0</v>
      </c>
      <c r="AA1179">
        <f>VLOOKUP(CuentosContados[[#This Row],[Column1]],CuentosIndexados[],29,FALSE)</f>
        <v>0</v>
      </c>
      <c r="AB1179">
        <f>VLOOKUP(CuentosContados[[#This Row],[Column1]],CuentosIndexados[],30,FALSE)</f>
        <v>0</v>
      </c>
      <c r="AC1179">
        <f>VLOOKUP(CuentosContados[[#This Row],[Column1]],CuentosIndexados[],31,FALSE)</f>
        <v>0</v>
      </c>
      <c r="AD1179">
        <f>VLOOKUP(CuentosContados[[#This Row],[Column1]],CuentosIndexados[],32,FALSE)</f>
        <v>0</v>
      </c>
      <c r="AE1179">
        <f>VLOOKUP(CuentosContados[[#This Row],[Column1]],CuentosIndexados[],33,FALSE)</f>
        <v>0</v>
      </c>
      <c r="AF1179">
        <f>VLOOKUP(CuentosContados[[#This Row],[Column1]],CuentosIndexados[],34,FALSE)</f>
        <v>0</v>
      </c>
      <c r="AG1179">
        <f>VLOOKUP(CuentosContados[[#This Row],[Column1]],CuentosIndexados[],35,FALSE)</f>
        <v>0</v>
      </c>
      <c r="AH1179">
        <f>VLOOKUP(CuentosContados[[#This Row],[Column1]],CuentosIndexados[],36,FALSE)</f>
        <v>0</v>
      </c>
      <c r="AI1179">
        <f>VLOOKUP(CuentosContados[[#This Row],[Column1]],CuentosIndexados[],37,FALSE)</f>
        <v>0</v>
      </c>
      <c r="AJ1179">
        <f>VLOOKUP(CuentosContados[[#This Row],[Column1]],CuentosIndexados[],38,FALSE)</f>
        <v>0</v>
      </c>
      <c r="AK1179">
        <f>VLOOKUP(CuentosContados[[#This Row],[Column1]],CuentosIndexados[],39,FALSE)</f>
        <v>0</v>
      </c>
    </row>
    <row r="1180" spans="1:37" x14ac:dyDescent="0.25">
      <c r="A1180" t="s">
        <v>183</v>
      </c>
      <c r="B1180">
        <f>VLOOKUP(CuentosContados[[#This Row],[Column1]],CuentosIndexados[],3,FALSE)</f>
        <v>0</v>
      </c>
      <c r="C1180">
        <f>VLOOKUP(CuentosContados[[#This Row],[Column1]],CuentosIndexados[],5,FALSE)</f>
        <v>0</v>
      </c>
      <c r="D1180">
        <f>VLOOKUP(CuentosContados[[#This Row],[Column1]],CuentosIndexados[],6,FALSE)</f>
        <v>0</v>
      </c>
      <c r="E1180">
        <f>VLOOKUP(CuentosContados[[#This Row],[Column1]],CuentosIndexados[],7,FALSE)</f>
        <v>0</v>
      </c>
      <c r="F1180">
        <f>VLOOKUP(CuentosContados[[#This Row],[Column1]],CuentosIndexados[],8,FALSE)</f>
        <v>0</v>
      </c>
      <c r="G1180">
        <f>VLOOKUP(CuentosContados[[#This Row],[Column1]],CuentosIndexados[],9,FALSE)</f>
        <v>0</v>
      </c>
      <c r="H1180">
        <f>VLOOKUP(CuentosContados[[#This Row],[Column1]],CuentosIndexados[],10,FALSE)</f>
        <v>0</v>
      </c>
      <c r="I1180" t="str">
        <f>VLOOKUP(CuentosContados[[#This Row],[Column1]],CuentosIndexados[],11,FALSE)</f>
        <v>educacion</v>
      </c>
      <c r="J1180">
        <f>VLOOKUP(CuentosContados[[#This Row],[Column1]],CuentosIndexados[],12,FALSE)</f>
        <v>0</v>
      </c>
      <c r="K1180">
        <f>VLOOKUP(CuentosContados[[#This Row],[Column1]],CuentosIndexados[],13,FALSE)</f>
        <v>0</v>
      </c>
      <c r="L1180">
        <f>VLOOKUP(CuentosContados[[#This Row],[Column1]],CuentosIndexados[],14,FALSE)</f>
        <v>0</v>
      </c>
      <c r="M1180">
        <f>VLOOKUP(CuentosContados[[#This Row],[Column1]],CuentosIndexados[],15,FALSE)</f>
        <v>0</v>
      </c>
      <c r="N1180">
        <f>VLOOKUP(CuentosContados[[#This Row],[Column1]],CuentosIndexados[],16,FALSE)</f>
        <v>0</v>
      </c>
      <c r="O1180">
        <f>VLOOKUP(CuentosContados[[#This Row],[Column1]],CuentosIndexados[],17,FALSE)</f>
        <v>0</v>
      </c>
      <c r="P1180">
        <f>VLOOKUP(CuentosContados[[#This Row],[Column1]],CuentosIndexados[],18,FALSE)</f>
        <v>0</v>
      </c>
      <c r="Q1180">
        <f>VLOOKUP(CuentosContados[[#This Row],[Column1]],CuentosIndexados[],19,FALSE)</f>
        <v>0</v>
      </c>
      <c r="R1180">
        <f>VLOOKUP(CuentosContados[[#This Row],[Column1]],CuentosIndexados[],20,FALSE)</f>
        <v>0</v>
      </c>
      <c r="S1180">
        <f>VLOOKUP(CuentosContados[[#This Row],[Column1]],CuentosIndexados[],21,FALSE)</f>
        <v>0</v>
      </c>
      <c r="T1180">
        <f>VLOOKUP(CuentosContados[[#This Row],[Column1]],CuentosIndexados[],22,FALSE)</f>
        <v>0</v>
      </c>
      <c r="U1180">
        <f>VLOOKUP(CuentosContados[[#This Row],[Column1]],CuentosIndexados[],23,FALSE)</f>
        <v>0</v>
      </c>
      <c r="V1180">
        <f>VLOOKUP(CuentosContados[[#This Row],[Column1]],CuentosIndexados[],24,FALSE)</f>
        <v>0</v>
      </c>
      <c r="W1180">
        <f>VLOOKUP(CuentosContados[[#This Row],[Column1]],CuentosIndexados[],25,FALSE)</f>
        <v>0</v>
      </c>
      <c r="X1180">
        <f>VLOOKUP(CuentosContados[[#This Row],[Column1]],CuentosIndexados[],26,FALSE)</f>
        <v>0</v>
      </c>
      <c r="Y1180">
        <f>VLOOKUP(CuentosContados[[#This Row],[Column1]],CuentosIndexados[],27,FALSE)</f>
        <v>0</v>
      </c>
      <c r="Z1180">
        <f>VLOOKUP(CuentosContados[[#This Row],[Column1]],CuentosIndexados[],28,FALSE)</f>
        <v>0</v>
      </c>
      <c r="AA1180">
        <f>VLOOKUP(CuentosContados[[#This Row],[Column1]],CuentosIndexados[],29,FALSE)</f>
        <v>0</v>
      </c>
      <c r="AB1180">
        <f>VLOOKUP(CuentosContados[[#This Row],[Column1]],CuentosIndexados[],30,FALSE)</f>
        <v>0</v>
      </c>
      <c r="AC1180">
        <f>VLOOKUP(CuentosContados[[#This Row],[Column1]],CuentosIndexados[],31,FALSE)</f>
        <v>0</v>
      </c>
      <c r="AD1180">
        <f>VLOOKUP(CuentosContados[[#This Row],[Column1]],CuentosIndexados[],32,FALSE)</f>
        <v>0</v>
      </c>
      <c r="AE1180">
        <f>VLOOKUP(CuentosContados[[#This Row],[Column1]],CuentosIndexados[],33,FALSE)</f>
        <v>0</v>
      </c>
      <c r="AF1180">
        <f>VLOOKUP(CuentosContados[[#This Row],[Column1]],CuentosIndexados[],34,FALSE)</f>
        <v>0</v>
      </c>
      <c r="AG1180">
        <f>VLOOKUP(CuentosContados[[#This Row],[Column1]],CuentosIndexados[],35,FALSE)</f>
        <v>0</v>
      </c>
      <c r="AH1180">
        <f>VLOOKUP(CuentosContados[[#This Row],[Column1]],CuentosIndexados[],36,FALSE)</f>
        <v>0</v>
      </c>
      <c r="AI1180">
        <f>VLOOKUP(CuentosContados[[#This Row],[Column1]],CuentosIndexados[],37,FALSE)</f>
        <v>0</v>
      </c>
      <c r="AJ1180">
        <f>VLOOKUP(CuentosContados[[#This Row],[Column1]],CuentosIndexados[],38,FALSE)</f>
        <v>0</v>
      </c>
      <c r="AK1180">
        <f>VLOOKUP(CuentosContados[[#This Row],[Column1]],CuentosIndexados[],39,FALSE)</f>
        <v>0</v>
      </c>
    </row>
    <row r="1181" spans="1:37" x14ac:dyDescent="0.25">
      <c r="A1181" t="s">
        <v>183</v>
      </c>
      <c r="B1181">
        <f>VLOOKUP(CuentosContados[[#This Row],[Column1]],CuentosIndexados[],3,FALSE)</f>
        <v>0</v>
      </c>
      <c r="C1181">
        <f>VLOOKUP(CuentosContados[[#This Row],[Column1]],CuentosIndexados[],5,FALSE)</f>
        <v>0</v>
      </c>
      <c r="D1181">
        <f>VLOOKUP(CuentosContados[[#This Row],[Column1]],CuentosIndexados[],6,FALSE)</f>
        <v>0</v>
      </c>
      <c r="E1181">
        <f>VLOOKUP(CuentosContados[[#This Row],[Column1]],CuentosIndexados[],7,FALSE)</f>
        <v>0</v>
      </c>
      <c r="F1181">
        <f>VLOOKUP(CuentosContados[[#This Row],[Column1]],CuentosIndexados[],8,FALSE)</f>
        <v>0</v>
      </c>
      <c r="G1181">
        <f>VLOOKUP(CuentosContados[[#This Row],[Column1]],CuentosIndexados[],9,FALSE)</f>
        <v>0</v>
      </c>
      <c r="H1181">
        <f>VLOOKUP(CuentosContados[[#This Row],[Column1]],CuentosIndexados[],10,FALSE)</f>
        <v>0</v>
      </c>
      <c r="I1181" t="str">
        <f>VLOOKUP(CuentosContados[[#This Row],[Column1]],CuentosIndexados[],11,FALSE)</f>
        <v>educacion</v>
      </c>
      <c r="J1181">
        <f>VLOOKUP(CuentosContados[[#This Row],[Column1]],CuentosIndexados[],12,FALSE)</f>
        <v>0</v>
      </c>
      <c r="K1181">
        <f>VLOOKUP(CuentosContados[[#This Row],[Column1]],CuentosIndexados[],13,FALSE)</f>
        <v>0</v>
      </c>
      <c r="L1181">
        <f>VLOOKUP(CuentosContados[[#This Row],[Column1]],CuentosIndexados[],14,FALSE)</f>
        <v>0</v>
      </c>
      <c r="M1181">
        <f>VLOOKUP(CuentosContados[[#This Row],[Column1]],CuentosIndexados[],15,FALSE)</f>
        <v>0</v>
      </c>
      <c r="N1181">
        <f>VLOOKUP(CuentosContados[[#This Row],[Column1]],CuentosIndexados[],16,FALSE)</f>
        <v>0</v>
      </c>
      <c r="O1181">
        <f>VLOOKUP(CuentosContados[[#This Row],[Column1]],CuentosIndexados[],17,FALSE)</f>
        <v>0</v>
      </c>
      <c r="P1181">
        <f>VLOOKUP(CuentosContados[[#This Row],[Column1]],CuentosIndexados[],18,FALSE)</f>
        <v>0</v>
      </c>
      <c r="Q1181">
        <f>VLOOKUP(CuentosContados[[#This Row],[Column1]],CuentosIndexados[],19,FALSE)</f>
        <v>0</v>
      </c>
      <c r="R1181">
        <f>VLOOKUP(CuentosContados[[#This Row],[Column1]],CuentosIndexados[],20,FALSE)</f>
        <v>0</v>
      </c>
      <c r="S1181">
        <f>VLOOKUP(CuentosContados[[#This Row],[Column1]],CuentosIndexados[],21,FALSE)</f>
        <v>0</v>
      </c>
      <c r="T1181">
        <f>VLOOKUP(CuentosContados[[#This Row],[Column1]],CuentosIndexados[],22,FALSE)</f>
        <v>0</v>
      </c>
      <c r="U1181">
        <f>VLOOKUP(CuentosContados[[#This Row],[Column1]],CuentosIndexados[],23,FALSE)</f>
        <v>0</v>
      </c>
      <c r="V1181">
        <f>VLOOKUP(CuentosContados[[#This Row],[Column1]],CuentosIndexados[],24,FALSE)</f>
        <v>0</v>
      </c>
      <c r="W1181">
        <f>VLOOKUP(CuentosContados[[#This Row],[Column1]],CuentosIndexados[],25,FALSE)</f>
        <v>0</v>
      </c>
      <c r="X1181">
        <f>VLOOKUP(CuentosContados[[#This Row],[Column1]],CuentosIndexados[],26,FALSE)</f>
        <v>0</v>
      </c>
      <c r="Y1181">
        <f>VLOOKUP(CuentosContados[[#This Row],[Column1]],CuentosIndexados[],27,FALSE)</f>
        <v>0</v>
      </c>
      <c r="Z1181">
        <f>VLOOKUP(CuentosContados[[#This Row],[Column1]],CuentosIndexados[],28,FALSE)</f>
        <v>0</v>
      </c>
      <c r="AA1181">
        <f>VLOOKUP(CuentosContados[[#This Row],[Column1]],CuentosIndexados[],29,FALSE)</f>
        <v>0</v>
      </c>
      <c r="AB1181">
        <f>VLOOKUP(CuentosContados[[#This Row],[Column1]],CuentosIndexados[],30,FALSE)</f>
        <v>0</v>
      </c>
      <c r="AC1181">
        <f>VLOOKUP(CuentosContados[[#This Row],[Column1]],CuentosIndexados[],31,FALSE)</f>
        <v>0</v>
      </c>
      <c r="AD1181">
        <f>VLOOKUP(CuentosContados[[#This Row],[Column1]],CuentosIndexados[],32,FALSE)</f>
        <v>0</v>
      </c>
      <c r="AE1181">
        <f>VLOOKUP(CuentosContados[[#This Row],[Column1]],CuentosIndexados[],33,FALSE)</f>
        <v>0</v>
      </c>
      <c r="AF1181">
        <f>VLOOKUP(CuentosContados[[#This Row],[Column1]],CuentosIndexados[],34,FALSE)</f>
        <v>0</v>
      </c>
      <c r="AG1181">
        <f>VLOOKUP(CuentosContados[[#This Row],[Column1]],CuentosIndexados[],35,FALSE)</f>
        <v>0</v>
      </c>
      <c r="AH1181">
        <f>VLOOKUP(CuentosContados[[#This Row],[Column1]],CuentosIndexados[],36,FALSE)</f>
        <v>0</v>
      </c>
      <c r="AI1181">
        <f>VLOOKUP(CuentosContados[[#This Row],[Column1]],CuentosIndexados[],37,FALSE)</f>
        <v>0</v>
      </c>
      <c r="AJ1181">
        <f>VLOOKUP(CuentosContados[[#This Row],[Column1]],CuentosIndexados[],38,FALSE)</f>
        <v>0</v>
      </c>
      <c r="AK1181">
        <f>VLOOKUP(CuentosContados[[#This Row],[Column1]],CuentosIndexados[],39,FALSE)</f>
        <v>0</v>
      </c>
    </row>
    <row r="1182" spans="1:37" x14ac:dyDescent="0.25">
      <c r="A1182" t="s">
        <v>183</v>
      </c>
      <c r="B1182">
        <f>VLOOKUP(CuentosContados[[#This Row],[Column1]],CuentosIndexados[],3,FALSE)</f>
        <v>0</v>
      </c>
      <c r="C1182">
        <f>VLOOKUP(CuentosContados[[#This Row],[Column1]],CuentosIndexados[],5,FALSE)</f>
        <v>0</v>
      </c>
      <c r="D1182">
        <f>VLOOKUP(CuentosContados[[#This Row],[Column1]],CuentosIndexados[],6,FALSE)</f>
        <v>0</v>
      </c>
      <c r="E1182">
        <f>VLOOKUP(CuentosContados[[#This Row],[Column1]],CuentosIndexados[],7,FALSE)</f>
        <v>0</v>
      </c>
      <c r="F1182">
        <f>VLOOKUP(CuentosContados[[#This Row],[Column1]],CuentosIndexados[],8,FALSE)</f>
        <v>0</v>
      </c>
      <c r="G1182">
        <f>VLOOKUP(CuentosContados[[#This Row],[Column1]],CuentosIndexados[],9,FALSE)</f>
        <v>0</v>
      </c>
      <c r="H1182">
        <f>VLOOKUP(CuentosContados[[#This Row],[Column1]],CuentosIndexados[],10,FALSE)</f>
        <v>0</v>
      </c>
      <c r="I1182" t="str">
        <f>VLOOKUP(CuentosContados[[#This Row],[Column1]],CuentosIndexados[],11,FALSE)</f>
        <v>educacion</v>
      </c>
      <c r="J1182">
        <f>VLOOKUP(CuentosContados[[#This Row],[Column1]],CuentosIndexados[],12,FALSE)</f>
        <v>0</v>
      </c>
      <c r="K1182">
        <f>VLOOKUP(CuentosContados[[#This Row],[Column1]],CuentosIndexados[],13,FALSE)</f>
        <v>0</v>
      </c>
      <c r="L1182">
        <f>VLOOKUP(CuentosContados[[#This Row],[Column1]],CuentosIndexados[],14,FALSE)</f>
        <v>0</v>
      </c>
      <c r="M1182">
        <f>VLOOKUP(CuentosContados[[#This Row],[Column1]],CuentosIndexados[],15,FALSE)</f>
        <v>0</v>
      </c>
      <c r="N1182">
        <f>VLOOKUP(CuentosContados[[#This Row],[Column1]],CuentosIndexados[],16,FALSE)</f>
        <v>0</v>
      </c>
      <c r="O1182">
        <f>VLOOKUP(CuentosContados[[#This Row],[Column1]],CuentosIndexados[],17,FALSE)</f>
        <v>0</v>
      </c>
      <c r="P1182">
        <f>VLOOKUP(CuentosContados[[#This Row],[Column1]],CuentosIndexados[],18,FALSE)</f>
        <v>0</v>
      </c>
      <c r="Q1182">
        <f>VLOOKUP(CuentosContados[[#This Row],[Column1]],CuentosIndexados[],19,FALSE)</f>
        <v>0</v>
      </c>
      <c r="R1182">
        <f>VLOOKUP(CuentosContados[[#This Row],[Column1]],CuentosIndexados[],20,FALSE)</f>
        <v>0</v>
      </c>
      <c r="S1182">
        <f>VLOOKUP(CuentosContados[[#This Row],[Column1]],CuentosIndexados[],21,FALSE)</f>
        <v>0</v>
      </c>
      <c r="T1182">
        <f>VLOOKUP(CuentosContados[[#This Row],[Column1]],CuentosIndexados[],22,FALSE)</f>
        <v>0</v>
      </c>
      <c r="U1182">
        <f>VLOOKUP(CuentosContados[[#This Row],[Column1]],CuentosIndexados[],23,FALSE)</f>
        <v>0</v>
      </c>
      <c r="V1182">
        <f>VLOOKUP(CuentosContados[[#This Row],[Column1]],CuentosIndexados[],24,FALSE)</f>
        <v>0</v>
      </c>
      <c r="W1182">
        <f>VLOOKUP(CuentosContados[[#This Row],[Column1]],CuentosIndexados[],25,FALSE)</f>
        <v>0</v>
      </c>
      <c r="X1182">
        <f>VLOOKUP(CuentosContados[[#This Row],[Column1]],CuentosIndexados[],26,FALSE)</f>
        <v>0</v>
      </c>
      <c r="Y1182">
        <f>VLOOKUP(CuentosContados[[#This Row],[Column1]],CuentosIndexados[],27,FALSE)</f>
        <v>0</v>
      </c>
      <c r="Z1182">
        <f>VLOOKUP(CuentosContados[[#This Row],[Column1]],CuentosIndexados[],28,FALSE)</f>
        <v>0</v>
      </c>
      <c r="AA1182">
        <f>VLOOKUP(CuentosContados[[#This Row],[Column1]],CuentosIndexados[],29,FALSE)</f>
        <v>0</v>
      </c>
      <c r="AB1182">
        <f>VLOOKUP(CuentosContados[[#This Row],[Column1]],CuentosIndexados[],30,FALSE)</f>
        <v>0</v>
      </c>
      <c r="AC1182">
        <f>VLOOKUP(CuentosContados[[#This Row],[Column1]],CuentosIndexados[],31,FALSE)</f>
        <v>0</v>
      </c>
      <c r="AD1182">
        <f>VLOOKUP(CuentosContados[[#This Row],[Column1]],CuentosIndexados[],32,FALSE)</f>
        <v>0</v>
      </c>
      <c r="AE1182">
        <f>VLOOKUP(CuentosContados[[#This Row],[Column1]],CuentosIndexados[],33,FALSE)</f>
        <v>0</v>
      </c>
      <c r="AF1182">
        <f>VLOOKUP(CuentosContados[[#This Row],[Column1]],CuentosIndexados[],34,FALSE)</f>
        <v>0</v>
      </c>
      <c r="AG1182">
        <f>VLOOKUP(CuentosContados[[#This Row],[Column1]],CuentosIndexados[],35,FALSE)</f>
        <v>0</v>
      </c>
      <c r="AH1182">
        <f>VLOOKUP(CuentosContados[[#This Row],[Column1]],CuentosIndexados[],36,FALSE)</f>
        <v>0</v>
      </c>
      <c r="AI1182">
        <f>VLOOKUP(CuentosContados[[#This Row],[Column1]],CuentosIndexados[],37,FALSE)</f>
        <v>0</v>
      </c>
      <c r="AJ1182">
        <f>VLOOKUP(CuentosContados[[#This Row],[Column1]],CuentosIndexados[],38,FALSE)</f>
        <v>0</v>
      </c>
      <c r="AK1182">
        <f>VLOOKUP(CuentosContados[[#This Row],[Column1]],CuentosIndexados[],39,FALSE)</f>
        <v>0</v>
      </c>
    </row>
    <row r="1183" spans="1:37" x14ac:dyDescent="0.25">
      <c r="A1183" t="s">
        <v>183</v>
      </c>
      <c r="B1183">
        <f>VLOOKUP(CuentosContados[[#This Row],[Column1]],CuentosIndexados[],3,FALSE)</f>
        <v>0</v>
      </c>
      <c r="C1183">
        <f>VLOOKUP(CuentosContados[[#This Row],[Column1]],CuentosIndexados[],5,FALSE)</f>
        <v>0</v>
      </c>
      <c r="D1183">
        <f>VLOOKUP(CuentosContados[[#This Row],[Column1]],CuentosIndexados[],6,FALSE)</f>
        <v>0</v>
      </c>
      <c r="E1183">
        <f>VLOOKUP(CuentosContados[[#This Row],[Column1]],CuentosIndexados[],7,FALSE)</f>
        <v>0</v>
      </c>
      <c r="F1183">
        <f>VLOOKUP(CuentosContados[[#This Row],[Column1]],CuentosIndexados[],8,FALSE)</f>
        <v>0</v>
      </c>
      <c r="G1183">
        <f>VLOOKUP(CuentosContados[[#This Row],[Column1]],CuentosIndexados[],9,FALSE)</f>
        <v>0</v>
      </c>
      <c r="H1183">
        <f>VLOOKUP(CuentosContados[[#This Row],[Column1]],CuentosIndexados[],10,FALSE)</f>
        <v>0</v>
      </c>
      <c r="I1183" t="str">
        <f>VLOOKUP(CuentosContados[[#This Row],[Column1]],CuentosIndexados[],11,FALSE)</f>
        <v>educacion</v>
      </c>
      <c r="J1183">
        <f>VLOOKUP(CuentosContados[[#This Row],[Column1]],CuentosIndexados[],12,FALSE)</f>
        <v>0</v>
      </c>
      <c r="K1183">
        <f>VLOOKUP(CuentosContados[[#This Row],[Column1]],CuentosIndexados[],13,FALSE)</f>
        <v>0</v>
      </c>
      <c r="L1183">
        <f>VLOOKUP(CuentosContados[[#This Row],[Column1]],CuentosIndexados[],14,FALSE)</f>
        <v>0</v>
      </c>
      <c r="M1183">
        <f>VLOOKUP(CuentosContados[[#This Row],[Column1]],CuentosIndexados[],15,FALSE)</f>
        <v>0</v>
      </c>
      <c r="N1183">
        <f>VLOOKUP(CuentosContados[[#This Row],[Column1]],CuentosIndexados[],16,FALSE)</f>
        <v>0</v>
      </c>
      <c r="O1183">
        <f>VLOOKUP(CuentosContados[[#This Row],[Column1]],CuentosIndexados[],17,FALSE)</f>
        <v>0</v>
      </c>
      <c r="P1183">
        <f>VLOOKUP(CuentosContados[[#This Row],[Column1]],CuentosIndexados[],18,FALSE)</f>
        <v>0</v>
      </c>
      <c r="Q1183">
        <f>VLOOKUP(CuentosContados[[#This Row],[Column1]],CuentosIndexados[],19,FALSE)</f>
        <v>0</v>
      </c>
      <c r="R1183">
        <f>VLOOKUP(CuentosContados[[#This Row],[Column1]],CuentosIndexados[],20,FALSE)</f>
        <v>0</v>
      </c>
      <c r="S1183">
        <f>VLOOKUP(CuentosContados[[#This Row],[Column1]],CuentosIndexados[],21,FALSE)</f>
        <v>0</v>
      </c>
      <c r="T1183">
        <f>VLOOKUP(CuentosContados[[#This Row],[Column1]],CuentosIndexados[],22,FALSE)</f>
        <v>0</v>
      </c>
      <c r="U1183">
        <f>VLOOKUP(CuentosContados[[#This Row],[Column1]],CuentosIndexados[],23,FALSE)</f>
        <v>0</v>
      </c>
      <c r="V1183">
        <f>VLOOKUP(CuentosContados[[#This Row],[Column1]],CuentosIndexados[],24,FALSE)</f>
        <v>0</v>
      </c>
      <c r="W1183">
        <f>VLOOKUP(CuentosContados[[#This Row],[Column1]],CuentosIndexados[],25,FALSE)</f>
        <v>0</v>
      </c>
      <c r="X1183">
        <f>VLOOKUP(CuentosContados[[#This Row],[Column1]],CuentosIndexados[],26,FALSE)</f>
        <v>0</v>
      </c>
      <c r="Y1183">
        <f>VLOOKUP(CuentosContados[[#This Row],[Column1]],CuentosIndexados[],27,FALSE)</f>
        <v>0</v>
      </c>
      <c r="Z1183">
        <f>VLOOKUP(CuentosContados[[#This Row],[Column1]],CuentosIndexados[],28,FALSE)</f>
        <v>0</v>
      </c>
      <c r="AA1183">
        <f>VLOOKUP(CuentosContados[[#This Row],[Column1]],CuentosIndexados[],29,FALSE)</f>
        <v>0</v>
      </c>
      <c r="AB1183">
        <f>VLOOKUP(CuentosContados[[#This Row],[Column1]],CuentosIndexados[],30,FALSE)</f>
        <v>0</v>
      </c>
      <c r="AC1183">
        <f>VLOOKUP(CuentosContados[[#This Row],[Column1]],CuentosIndexados[],31,FALSE)</f>
        <v>0</v>
      </c>
      <c r="AD1183">
        <f>VLOOKUP(CuentosContados[[#This Row],[Column1]],CuentosIndexados[],32,FALSE)</f>
        <v>0</v>
      </c>
      <c r="AE1183">
        <f>VLOOKUP(CuentosContados[[#This Row],[Column1]],CuentosIndexados[],33,FALSE)</f>
        <v>0</v>
      </c>
      <c r="AF1183">
        <f>VLOOKUP(CuentosContados[[#This Row],[Column1]],CuentosIndexados[],34,FALSE)</f>
        <v>0</v>
      </c>
      <c r="AG1183">
        <f>VLOOKUP(CuentosContados[[#This Row],[Column1]],CuentosIndexados[],35,FALSE)</f>
        <v>0</v>
      </c>
      <c r="AH1183">
        <f>VLOOKUP(CuentosContados[[#This Row],[Column1]],CuentosIndexados[],36,FALSE)</f>
        <v>0</v>
      </c>
      <c r="AI1183">
        <f>VLOOKUP(CuentosContados[[#This Row],[Column1]],CuentosIndexados[],37,FALSE)</f>
        <v>0</v>
      </c>
      <c r="AJ1183">
        <f>VLOOKUP(CuentosContados[[#This Row],[Column1]],CuentosIndexados[],38,FALSE)</f>
        <v>0</v>
      </c>
      <c r="AK1183">
        <f>VLOOKUP(CuentosContados[[#This Row],[Column1]],CuentosIndexados[],39,FALSE)</f>
        <v>0</v>
      </c>
    </row>
    <row r="1184" spans="1:37" x14ac:dyDescent="0.25">
      <c r="A1184" t="s">
        <v>183</v>
      </c>
      <c r="B1184">
        <f>VLOOKUP(CuentosContados[[#This Row],[Column1]],CuentosIndexados[],3,FALSE)</f>
        <v>0</v>
      </c>
      <c r="C1184">
        <f>VLOOKUP(CuentosContados[[#This Row],[Column1]],CuentosIndexados[],5,FALSE)</f>
        <v>0</v>
      </c>
      <c r="D1184">
        <f>VLOOKUP(CuentosContados[[#This Row],[Column1]],CuentosIndexados[],6,FALSE)</f>
        <v>0</v>
      </c>
      <c r="E1184">
        <f>VLOOKUP(CuentosContados[[#This Row],[Column1]],CuentosIndexados[],7,FALSE)</f>
        <v>0</v>
      </c>
      <c r="F1184">
        <f>VLOOKUP(CuentosContados[[#This Row],[Column1]],CuentosIndexados[],8,FALSE)</f>
        <v>0</v>
      </c>
      <c r="G1184">
        <f>VLOOKUP(CuentosContados[[#This Row],[Column1]],CuentosIndexados[],9,FALSE)</f>
        <v>0</v>
      </c>
      <c r="H1184">
        <f>VLOOKUP(CuentosContados[[#This Row],[Column1]],CuentosIndexados[],10,FALSE)</f>
        <v>0</v>
      </c>
      <c r="I1184" t="str">
        <f>VLOOKUP(CuentosContados[[#This Row],[Column1]],CuentosIndexados[],11,FALSE)</f>
        <v>educacion</v>
      </c>
      <c r="J1184">
        <f>VLOOKUP(CuentosContados[[#This Row],[Column1]],CuentosIndexados[],12,FALSE)</f>
        <v>0</v>
      </c>
      <c r="K1184">
        <f>VLOOKUP(CuentosContados[[#This Row],[Column1]],CuentosIndexados[],13,FALSE)</f>
        <v>0</v>
      </c>
      <c r="L1184">
        <f>VLOOKUP(CuentosContados[[#This Row],[Column1]],CuentosIndexados[],14,FALSE)</f>
        <v>0</v>
      </c>
      <c r="M1184">
        <f>VLOOKUP(CuentosContados[[#This Row],[Column1]],CuentosIndexados[],15,FALSE)</f>
        <v>0</v>
      </c>
      <c r="N1184">
        <f>VLOOKUP(CuentosContados[[#This Row],[Column1]],CuentosIndexados[],16,FALSE)</f>
        <v>0</v>
      </c>
      <c r="O1184">
        <f>VLOOKUP(CuentosContados[[#This Row],[Column1]],CuentosIndexados[],17,FALSE)</f>
        <v>0</v>
      </c>
      <c r="P1184">
        <f>VLOOKUP(CuentosContados[[#This Row],[Column1]],CuentosIndexados[],18,FALSE)</f>
        <v>0</v>
      </c>
      <c r="Q1184">
        <f>VLOOKUP(CuentosContados[[#This Row],[Column1]],CuentosIndexados[],19,FALSE)</f>
        <v>0</v>
      </c>
      <c r="R1184">
        <f>VLOOKUP(CuentosContados[[#This Row],[Column1]],CuentosIndexados[],20,FALSE)</f>
        <v>0</v>
      </c>
      <c r="S1184">
        <f>VLOOKUP(CuentosContados[[#This Row],[Column1]],CuentosIndexados[],21,FALSE)</f>
        <v>0</v>
      </c>
      <c r="T1184">
        <f>VLOOKUP(CuentosContados[[#This Row],[Column1]],CuentosIndexados[],22,FALSE)</f>
        <v>0</v>
      </c>
      <c r="U1184">
        <f>VLOOKUP(CuentosContados[[#This Row],[Column1]],CuentosIndexados[],23,FALSE)</f>
        <v>0</v>
      </c>
      <c r="V1184">
        <f>VLOOKUP(CuentosContados[[#This Row],[Column1]],CuentosIndexados[],24,FALSE)</f>
        <v>0</v>
      </c>
      <c r="W1184">
        <f>VLOOKUP(CuentosContados[[#This Row],[Column1]],CuentosIndexados[],25,FALSE)</f>
        <v>0</v>
      </c>
      <c r="X1184">
        <f>VLOOKUP(CuentosContados[[#This Row],[Column1]],CuentosIndexados[],26,FALSE)</f>
        <v>0</v>
      </c>
      <c r="Y1184">
        <f>VLOOKUP(CuentosContados[[#This Row],[Column1]],CuentosIndexados[],27,FALSE)</f>
        <v>0</v>
      </c>
      <c r="Z1184">
        <f>VLOOKUP(CuentosContados[[#This Row],[Column1]],CuentosIndexados[],28,FALSE)</f>
        <v>0</v>
      </c>
      <c r="AA1184">
        <f>VLOOKUP(CuentosContados[[#This Row],[Column1]],CuentosIndexados[],29,FALSE)</f>
        <v>0</v>
      </c>
      <c r="AB1184">
        <f>VLOOKUP(CuentosContados[[#This Row],[Column1]],CuentosIndexados[],30,FALSE)</f>
        <v>0</v>
      </c>
      <c r="AC1184">
        <f>VLOOKUP(CuentosContados[[#This Row],[Column1]],CuentosIndexados[],31,FALSE)</f>
        <v>0</v>
      </c>
      <c r="AD1184">
        <f>VLOOKUP(CuentosContados[[#This Row],[Column1]],CuentosIndexados[],32,FALSE)</f>
        <v>0</v>
      </c>
      <c r="AE1184">
        <f>VLOOKUP(CuentosContados[[#This Row],[Column1]],CuentosIndexados[],33,FALSE)</f>
        <v>0</v>
      </c>
      <c r="AF1184">
        <f>VLOOKUP(CuentosContados[[#This Row],[Column1]],CuentosIndexados[],34,FALSE)</f>
        <v>0</v>
      </c>
      <c r="AG1184">
        <f>VLOOKUP(CuentosContados[[#This Row],[Column1]],CuentosIndexados[],35,FALSE)</f>
        <v>0</v>
      </c>
      <c r="AH1184">
        <f>VLOOKUP(CuentosContados[[#This Row],[Column1]],CuentosIndexados[],36,FALSE)</f>
        <v>0</v>
      </c>
      <c r="AI1184">
        <f>VLOOKUP(CuentosContados[[#This Row],[Column1]],CuentosIndexados[],37,FALSE)</f>
        <v>0</v>
      </c>
      <c r="AJ1184">
        <f>VLOOKUP(CuentosContados[[#This Row],[Column1]],CuentosIndexados[],38,FALSE)</f>
        <v>0</v>
      </c>
      <c r="AK1184">
        <f>VLOOKUP(CuentosContados[[#This Row],[Column1]],CuentosIndexados[],39,FALSE)</f>
        <v>0</v>
      </c>
    </row>
    <row r="1185" spans="1:37" x14ac:dyDescent="0.25">
      <c r="A1185" t="s">
        <v>183</v>
      </c>
      <c r="B1185">
        <f>VLOOKUP(CuentosContados[[#This Row],[Column1]],CuentosIndexados[],3,FALSE)</f>
        <v>0</v>
      </c>
      <c r="C1185">
        <f>VLOOKUP(CuentosContados[[#This Row],[Column1]],CuentosIndexados[],5,FALSE)</f>
        <v>0</v>
      </c>
      <c r="D1185">
        <f>VLOOKUP(CuentosContados[[#This Row],[Column1]],CuentosIndexados[],6,FALSE)</f>
        <v>0</v>
      </c>
      <c r="E1185">
        <f>VLOOKUP(CuentosContados[[#This Row],[Column1]],CuentosIndexados[],7,FALSE)</f>
        <v>0</v>
      </c>
      <c r="F1185">
        <f>VLOOKUP(CuentosContados[[#This Row],[Column1]],CuentosIndexados[],8,FALSE)</f>
        <v>0</v>
      </c>
      <c r="G1185">
        <f>VLOOKUP(CuentosContados[[#This Row],[Column1]],CuentosIndexados[],9,FALSE)</f>
        <v>0</v>
      </c>
      <c r="H1185">
        <f>VLOOKUP(CuentosContados[[#This Row],[Column1]],CuentosIndexados[],10,FALSE)</f>
        <v>0</v>
      </c>
      <c r="I1185" t="str">
        <f>VLOOKUP(CuentosContados[[#This Row],[Column1]],CuentosIndexados[],11,FALSE)</f>
        <v>educacion</v>
      </c>
      <c r="J1185">
        <f>VLOOKUP(CuentosContados[[#This Row],[Column1]],CuentosIndexados[],12,FALSE)</f>
        <v>0</v>
      </c>
      <c r="K1185">
        <f>VLOOKUP(CuentosContados[[#This Row],[Column1]],CuentosIndexados[],13,FALSE)</f>
        <v>0</v>
      </c>
      <c r="L1185">
        <f>VLOOKUP(CuentosContados[[#This Row],[Column1]],CuentosIndexados[],14,FALSE)</f>
        <v>0</v>
      </c>
      <c r="M1185">
        <f>VLOOKUP(CuentosContados[[#This Row],[Column1]],CuentosIndexados[],15,FALSE)</f>
        <v>0</v>
      </c>
      <c r="N1185">
        <f>VLOOKUP(CuentosContados[[#This Row],[Column1]],CuentosIndexados[],16,FALSE)</f>
        <v>0</v>
      </c>
      <c r="O1185">
        <f>VLOOKUP(CuentosContados[[#This Row],[Column1]],CuentosIndexados[],17,FALSE)</f>
        <v>0</v>
      </c>
      <c r="P1185">
        <f>VLOOKUP(CuentosContados[[#This Row],[Column1]],CuentosIndexados[],18,FALSE)</f>
        <v>0</v>
      </c>
      <c r="Q1185">
        <f>VLOOKUP(CuentosContados[[#This Row],[Column1]],CuentosIndexados[],19,FALSE)</f>
        <v>0</v>
      </c>
      <c r="R1185">
        <f>VLOOKUP(CuentosContados[[#This Row],[Column1]],CuentosIndexados[],20,FALSE)</f>
        <v>0</v>
      </c>
      <c r="S1185">
        <f>VLOOKUP(CuentosContados[[#This Row],[Column1]],CuentosIndexados[],21,FALSE)</f>
        <v>0</v>
      </c>
      <c r="T1185">
        <f>VLOOKUP(CuentosContados[[#This Row],[Column1]],CuentosIndexados[],22,FALSE)</f>
        <v>0</v>
      </c>
      <c r="U1185">
        <f>VLOOKUP(CuentosContados[[#This Row],[Column1]],CuentosIndexados[],23,FALSE)</f>
        <v>0</v>
      </c>
      <c r="V1185">
        <f>VLOOKUP(CuentosContados[[#This Row],[Column1]],CuentosIndexados[],24,FALSE)</f>
        <v>0</v>
      </c>
      <c r="W1185">
        <f>VLOOKUP(CuentosContados[[#This Row],[Column1]],CuentosIndexados[],25,FALSE)</f>
        <v>0</v>
      </c>
      <c r="X1185">
        <f>VLOOKUP(CuentosContados[[#This Row],[Column1]],CuentosIndexados[],26,FALSE)</f>
        <v>0</v>
      </c>
      <c r="Y1185">
        <f>VLOOKUP(CuentosContados[[#This Row],[Column1]],CuentosIndexados[],27,FALSE)</f>
        <v>0</v>
      </c>
      <c r="Z1185">
        <f>VLOOKUP(CuentosContados[[#This Row],[Column1]],CuentosIndexados[],28,FALSE)</f>
        <v>0</v>
      </c>
      <c r="AA1185">
        <f>VLOOKUP(CuentosContados[[#This Row],[Column1]],CuentosIndexados[],29,FALSE)</f>
        <v>0</v>
      </c>
      <c r="AB1185">
        <f>VLOOKUP(CuentosContados[[#This Row],[Column1]],CuentosIndexados[],30,FALSE)</f>
        <v>0</v>
      </c>
      <c r="AC1185">
        <f>VLOOKUP(CuentosContados[[#This Row],[Column1]],CuentosIndexados[],31,FALSE)</f>
        <v>0</v>
      </c>
      <c r="AD1185">
        <f>VLOOKUP(CuentosContados[[#This Row],[Column1]],CuentosIndexados[],32,FALSE)</f>
        <v>0</v>
      </c>
      <c r="AE1185">
        <f>VLOOKUP(CuentosContados[[#This Row],[Column1]],CuentosIndexados[],33,FALSE)</f>
        <v>0</v>
      </c>
      <c r="AF1185">
        <f>VLOOKUP(CuentosContados[[#This Row],[Column1]],CuentosIndexados[],34,FALSE)</f>
        <v>0</v>
      </c>
      <c r="AG1185">
        <f>VLOOKUP(CuentosContados[[#This Row],[Column1]],CuentosIndexados[],35,FALSE)</f>
        <v>0</v>
      </c>
      <c r="AH1185">
        <f>VLOOKUP(CuentosContados[[#This Row],[Column1]],CuentosIndexados[],36,FALSE)</f>
        <v>0</v>
      </c>
      <c r="AI1185">
        <f>VLOOKUP(CuentosContados[[#This Row],[Column1]],CuentosIndexados[],37,FALSE)</f>
        <v>0</v>
      </c>
      <c r="AJ1185">
        <f>VLOOKUP(CuentosContados[[#This Row],[Column1]],CuentosIndexados[],38,FALSE)</f>
        <v>0</v>
      </c>
      <c r="AK1185">
        <f>VLOOKUP(CuentosContados[[#This Row],[Column1]],CuentosIndexados[],39,FALSE)</f>
        <v>0</v>
      </c>
    </row>
    <row r="1186" spans="1:37" x14ac:dyDescent="0.25">
      <c r="A1186" t="s">
        <v>183</v>
      </c>
      <c r="B1186">
        <f>VLOOKUP(CuentosContados[[#This Row],[Column1]],CuentosIndexados[],3,FALSE)</f>
        <v>0</v>
      </c>
      <c r="C1186">
        <f>VLOOKUP(CuentosContados[[#This Row],[Column1]],CuentosIndexados[],5,FALSE)</f>
        <v>0</v>
      </c>
      <c r="D1186">
        <f>VLOOKUP(CuentosContados[[#This Row],[Column1]],CuentosIndexados[],6,FALSE)</f>
        <v>0</v>
      </c>
      <c r="E1186">
        <f>VLOOKUP(CuentosContados[[#This Row],[Column1]],CuentosIndexados[],7,FALSE)</f>
        <v>0</v>
      </c>
      <c r="F1186">
        <f>VLOOKUP(CuentosContados[[#This Row],[Column1]],CuentosIndexados[],8,FALSE)</f>
        <v>0</v>
      </c>
      <c r="G1186">
        <f>VLOOKUP(CuentosContados[[#This Row],[Column1]],CuentosIndexados[],9,FALSE)</f>
        <v>0</v>
      </c>
      <c r="H1186">
        <f>VLOOKUP(CuentosContados[[#This Row],[Column1]],CuentosIndexados[],10,FALSE)</f>
        <v>0</v>
      </c>
      <c r="I1186" t="str">
        <f>VLOOKUP(CuentosContados[[#This Row],[Column1]],CuentosIndexados[],11,FALSE)</f>
        <v>educacion</v>
      </c>
      <c r="J1186">
        <f>VLOOKUP(CuentosContados[[#This Row],[Column1]],CuentosIndexados[],12,FALSE)</f>
        <v>0</v>
      </c>
      <c r="K1186">
        <f>VLOOKUP(CuentosContados[[#This Row],[Column1]],CuentosIndexados[],13,FALSE)</f>
        <v>0</v>
      </c>
      <c r="L1186">
        <f>VLOOKUP(CuentosContados[[#This Row],[Column1]],CuentosIndexados[],14,FALSE)</f>
        <v>0</v>
      </c>
      <c r="M1186">
        <f>VLOOKUP(CuentosContados[[#This Row],[Column1]],CuentosIndexados[],15,FALSE)</f>
        <v>0</v>
      </c>
      <c r="N1186">
        <f>VLOOKUP(CuentosContados[[#This Row],[Column1]],CuentosIndexados[],16,FALSE)</f>
        <v>0</v>
      </c>
      <c r="O1186">
        <f>VLOOKUP(CuentosContados[[#This Row],[Column1]],CuentosIndexados[],17,FALSE)</f>
        <v>0</v>
      </c>
      <c r="P1186">
        <f>VLOOKUP(CuentosContados[[#This Row],[Column1]],CuentosIndexados[],18,FALSE)</f>
        <v>0</v>
      </c>
      <c r="Q1186">
        <f>VLOOKUP(CuentosContados[[#This Row],[Column1]],CuentosIndexados[],19,FALSE)</f>
        <v>0</v>
      </c>
      <c r="R1186">
        <f>VLOOKUP(CuentosContados[[#This Row],[Column1]],CuentosIndexados[],20,FALSE)</f>
        <v>0</v>
      </c>
      <c r="S1186">
        <f>VLOOKUP(CuentosContados[[#This Row],[Column1]],CuentosIndexados[],21,FALSE)</f>
        <v>0</v>
      </c>
      <c r="T1186">
        <f>VLOOKUP(CuentosContados[[#This Row],[Column1]],CuentosIndexados[],22,FALSE)</f>
        <v>0</v>
      </c>
      <c r="U1186">
        <f>VLOOKUP(CuentosContados[[#This Row],[Column1]],CuentosIndexados[],23,FALSE)</f>
        <v>0</v>
      </c>
      <c r="V1186">
        <f>VLOOKUP(CuentosContados[[#This Row],[Column1]],CuentosIndexados[],24,FALSE)</f>
        <v>0</v>
      </c>
      <c r="W1186">
        <f>VLOOKUP(CuentosContados[[#This Row],[Column1]],CuentosIndexados[],25,FALSE)</f>
        <v>0</v>
      </c>
      <c r="X1186">
        <f>VLOOKUP(CuentosContados[[#This Row],[Column1]],CuentosIndexados[],26,FALSE)</f>
        <v>0</v>
      </c>
      <c r="Y1186">
        <f>VLOOKUP(CuentosContados[[#This Row],[Column1]],CuentosIndexados[],27,FALSE)</f>
        <v>0</v>
      </c>
      <c r="Z1186">
        <f>VLOOKUP(CuentosContados[[#This Row],[Column1]],CuentosIndexados[],28,FALSE)</f>
        <v>0</v>
      </c>
      <c r="AA1186">
        <f>VLOOKUP(CuentosContados[[#This Row],[Column1]],CuentosIndexados[],29,FALSE)</f>
        <v>0</v>
      </c>
      <c r="AB1186">
        <f>VLOOKUP(CuentosContados[[#This Row],[Column1]],CuentosIndexados[],30,FALSE)</f>
        <v>0</v>
      </c>
      <c r="AC1186">
        <f>VLOOKUP(CuentosContados[[#This Row],[Column1]],CuentosIndexados[],31,FALSE)</f>
        <v>0</v>
      </c>
      <c r="AD1186">
        <f>VLOOKUP(CuentosContados[[#This Row],[Column1]],CuentosIndexados[],32,FALSE)</f>
        <v>0</v>
      </c>
      <c r="AE1186">
        <f>VLOOKUP(CuentosContados[[#This Row],[Column1]],CuentosIndexados[],33,FALSE)</f>
        <v>0</v>
      </c>
      <c r="AF1186">
        <f>VLOOKUP(CuentosContados[[#This Row],[Column1]],CuentosIndexados[],34,FALSE)</f>
        <v>0</v>
      </c>
      <c r="AG1186">
        <f>VLOOKUP(CuentosContados[[#This Row],[Column1]],CuentosIndexados[],35,FALSE)</f>
        <v>0</v>
      </c>
      <c r="AH1186">
        <f>VLOOKUP(CuentosContados[[#This Row],[Column1]],CuentosIndexados[],36,FALSE)</f>
        <v>0</v>
      </c>
      <c r="AI1186">
        <f>VLOOKUP(CuentosContados[[#This Row],[Column1]],CuentosIndexados[],37,FALSE)</f>
        <v>0</v>
      </c>
      <c r="AJ1186">
        <f>VLOOKUP(CuentosContados[[#This Row],[Column1]],CuentosIndexados[],38,FALSE)</f>
        <v>0</v>
      </c>
      <c r="AK1186">
        <f>VLOOKUP(CuentosContados[[#This Row],[Column1]],CuentosIndexados[],39,FALSE)</f>
        <v>0</v>
      </c>
    </row>
    <row r="1187" spans="1:37" x14ac:dyDescent="0.25">
      <c r="A1187" t="s">
        <v>183</v>
      </c>
      <c r="B1187">
        <f>VLOOKUP(CuentosContados[[#This Row],[Column1]],CuentosIndexados[],3,FALSE)</f>
        <v>0</v>
      </c>
      <c r="C1187">
        <f>VLOOKUP(CuentosContados[[#This Row],[Column1]],CuentosIndexados[],5,FALSE)</f>
        <v>0</v>
      </c>
      <c r="D1187">
        <f>VLOOKUP(CuentosContados[[#This Row],[Column1]],CuentosIndexados[],6,FALSE)</f>
        <v>0</v>
      </c>
      <c r="E1187">
        <f>VLOOKUP(CuentosContados[[#This Row],[Column1]],CuentosIndexados[],7,FALSE)</f>
        <v>0</v>
      </c>
      <c r="F1187">
        <f>VLOOKUP(CuentosContados[[#This Row],[Column1]],CuentosIndexados[],8,FALSE)</f>
        <v>0</v>
      </c>
      <c r="G1187">
        <f>VLOOKUP(CuentosContados[[#This Row],[Column1]],CuentosIndexados[],9,FALSE)</f>
        <v>0</v>
      </c>
      <c r="H1187">
        <f>VLOOKUP(CuentosContados[[#This Row],[Column1]],CuentosIndexados[],10,FALSE)</f>
        <v>0</v>
      </c>
      <c r="I1187" t="str">
        <f>VLOOKUP(CuentosContados[[#This Row],[Column1]],CuentosIndexados[],11,FALSE)</f>
        <v>educacion</v>
      </c>
      <c r="J1187">
        <f>VLOOKUP(CuentosContados[[#This Row],[Column1]],CuentosIndexados[],12,FALSE)</f>
        <v>0</v>
      </c>
      <c r="K1187">
        <f>VLOOKUP(CuentosContados[[#This Row],[Column1]],CuentosIndexados[],13,FALSE)</f>
        <v>0</v>
      </c>
      <c r="L1187">
        <f>VLOOKUP(CuentosContados[[#This Row],[Column1]],CuentosIndexados[],14,FALSE)</f>
        <v>0</v>
      </c>
      <c r="M1187">
        <f>VLOOKUP(CuentosContados[[#This Row],[Column1]],CuentosIndexados[],15,FALSE)</f>
        <v>0</v>
      </c>
      <c r="N1187">
        <f>VLOOKUP(CuentosContados[[#This Row],[Column1]],CuentosIndexados[],16,FALSE)</f>
        <v>0</v>
      </c>
      <c r="O1187">
        <f>VLOOKUP(CuentosContados[[#This Row],[Column1]],CuentosIndexados[],17,FALSE)</f>
        <v>0</v>
      </c>
      <c r="P1187">
        <f>VLOOKUP(CuentosContados[[#This Row],[Column1]],CuentosIndexados[],18,FALSE)</f>
        <v>0</v>
      </c>
      <c r="Q1187">
        <f>VLOOKUP(CuentosContados[[#This Row],[Column1]],CuentosIndexados[],19,FALSE)</f>
        <v>0</v>
      </c>
      <c r="R1187">
        <f>VLOOKUP(CuentosContados[[#This Row],[Column1]],CuentosIndexados[],20,FALSE)</f>
        <v>0</v>
      </c>
      <c r="S1187">
        <f>VLOOKUP(CuentosContados[[#This Row],[Column1]],CuentosIndexados[],21,FALSE)</f>
        <v>0</v>
      </c>
      <c r="T1187">
        <f>VLOOKUP(CuentosContados[[#This Row],[Column1]],CuentosIndexados[],22,FALSE)</f>
        <v>0</v>
      </c>
      <c r="U1187">
        <f>VLOOKUP(CuentosContados[[#This Row],[Column1]],CuentosIndexados[],23,FALSE)</f>
        <v>0</v>
      </c>
      <c r="V1187">
        <f>VLOOKUP(CuentosContados[[#This Row],[Column1]],CuentosIndexados[],24,FALSE)</f>
        <v>0</v>
      </c>
      <c r="W1187">
        <f>VLOOKUP(CuentosContados[[#This Row],[Column1]],CuentosIndexados[],25,FALSE)</f>
        <v>0</v>
      </c>
      <c r="X1187">
        <f>VLOOKUP(CuentosContados[[#This Row],[Column1]],CuentosIndexados[],26,FALSE)</f>
        <v>0</v>
      </c>
      <c r="Y1187">
        <f>VLOOKUP(CuentosContados[[#This Row],[Column1]],CuentosIndexados[],27,FALSE)</f>
        <v>0</v>
      </c>
      <c r="Z1187">
        <f>VLOOKUP(CuentosContados[[#This Row],[Column1]],CuentosIndexados[],28,FALSE)</f>
        <v>0</v>
      </c>
      <c r="AA1187">
        <f>VLOOKUP(CuentosContados[[#This Row],[Column1]],CuentosIndexados[],29,FALSE)</f>
        <v>0</v>
      </c>
      <c r="AB1187">
        <f>VLOOKUP(CuentosContados[[#This Row],[Column1]],CuentosIndexados[],30,FALSE)</f>
        <v>0</v>
      </c>
      <c r="AC1187">
        <f>VLOOKUP(CuentosContados[[#This Row],[Column1]],CuentosIndexados[],31,FALSE)</f>
        <v>0</v>
      </c>
      <c r="AD1187">
        <f>VLOOKUP(CuentosContados[[#This Row],[Column1]],CuentosIndexados[],32,FALSE)</f>
        <v>0</v>
      </c>
      <c r="AE1187">
        <f>VLOOKUP(CuentosContados[[#This Row],[Column1]],CuentosIndexados[],33,FALSE)</f>
        <v>0</v>
      </c>
      <c r="AF1187">
        <f>VLOOKUP(CuentosContados[[#This Row],[Column1]],CuentosIndexados[],34,FALSE)</f>
        <v>0</v>
      </c>
      <c r="AG1187">
        <f>VLOOKUP(CuentosContados[[#This Row],[Column1]],CuentosIndexados[],35,FALSE)</f>
        <v>0</v>
      </c>
      <c r="AH1187">
        <f>VLOOKUP(CuentosContados[[#This Row],[Column1]],CuentosIndexados[],36,FALSE)</f>
        <v>0</v>
      </c>
      <c r="AI1187">
        <f>VLOOKUP(CuentosContados[[#This Row],[Column1]],CuentosIndexados[],37,FALSE)</f>
        <v>0</v>
      </c>
      <c r="AJ1187">
        <f>VLOOKUP(CuentosContados[[#This Row],[Column1]],CuentosIndexados[],38,FALSE)</f>
        <v>0</v>
      </c>
      <c r="AK1187">
        <f>VLOOKUP(CuentosContados[[#This Row],[Column1]],CuentosIndexados[],39,FALSE)</f>
        <v>0</v>
      </c>
    </row>
    <row r="1188" spans="1:37" x14ac:dyDescent="0.25">
      <c r="A1188" t="s">
        <v>183</v>
      </c>
      <c r="B1188">
        <f>VLOOKUP(CuentosContados[[#This Row],[Column1]],CuentosIndexados[],3,FALSE)</f>
        <v>0</v>
      </c>
      <c r="C1188">
        <f>VLOOKUP(CuentosContados[[#This Row],[Column1]],CuentosIndexados[],5,FALSE)</f>
        <v>0</v>
      </c>
      <c r="D1188">
        <f>VLOOKUP(CuentosContados[[#This Row],[Column1]],CuentosIndexados[],6,FALSE)</f>
        <v>0</v>
      </c>
      <c r="E1188">
        <f>VLOOKUP(CuentosContados[[#This Row],[Column1]],CuentosIndexados[],7,FALSE)</f>
        <v>0</v>
      </c>
      <c r="F1188">
        <f>VLOOKUP(CuentosContados[[#This Row],[Column1]],CuentosIndexados[],8,FALSE)</f>
        <v>0</v>
      </c>
      <c r="G1188">
        <f>VLOOKUP(CuentosContados[[#This Row],[Column1]],CuentosIndexados[],9,FALSE)</f>
        <v>0</v>
      </c>
      <c r="H1188">
        <f>VLOOKUP(CuentosContados[[#This Row],[Column1]],CuentosIndexados[],10,FALSE)</f>
        <v>0</v>
      </c>
      <c r="I1188" t="str">
        <f>VLOOKUP(CuentosContados[[#This Row],[Column1]],CuentosIndexados[],11,FALSE)</f>
        <v>educacion</v>
      </c>
      <c r="J1188">
        <f>VLOOKUP(CuentosContados[[#This Row],[Column1]],CuentosIndexados[],12,FALSE)</f>
        <v>0</v>
      </c>
      <c r="K1188">
        <f>VLOOKUP(CuentosContados[[#This Row],[Column1]],CuentosIndexados[],13,FALSE)</f>
        <v>0</v>
      </c>
      <c r="L1188">
        <f>VLOOKUP(CuentosContados[[#This Row],[Column1]],CuentosIndexados[],14,FALSE)</f>
        <v>0</v>
      </c>
      <c r="M1188">
        <f>VLOOKUP(CuentosContados[[#This Row],[Column1]],CuentosIndexados[],15,FALSE)</f>
        <v>0</v>
      </c>
      <c r="N1188">
        <f>VLOOKUP(CuentosContados[[#This Row],[Column1]],CuentosIndexados[],16,FALSE)</f>
        <v>0</v>
      </c>
      <c r="O1188">
        <f>VLOOKUP(CuentosContados[[#This Row],[Column1]],CuentosIndexados[],17,FALSE)</f>
        <v>0</v>
      </c>
      <c r="P1188">
        <f>VLOOKUP(CuentosContados[[#This Row],[Column1]],CuentosIndexados[],18,FALSE)</f>
        <v>0</v>
      </c>
      <c r="Q1188">
        <f>VLOOKUP(CuentosContados[[#This Row],[Column1]],CuentosIndexados[],19,FALSE)</f>
        <v>0</v>
      </c>
      <c r="R1188">
        <f>VLOOKUP(CuentosContados[[#This Row],[Column1]],CuentosIndexados[],20,FALSE)</f>
        <v>0</v>
      </c>
      <c r="S1188">
        <f>VLOOKUP(CuentosContados[[#This Row],[Column1]],CuentosIndexados[],21,FALSE)</f>
        <v>0</v>
      </c>
      <c r="T1188">
        <f>VLOOKUP(CuentosContados[[#This Row],[Column1]],CuentosIndexados[],22,FALSE)</f>
        <v>0</v>
      </c>
      <c r="U1188">
        <f>VLOOKUP(CuentosContados[[#This Row],[Column1]],CuentosIndexados[],23,FALSE)</f>
        <v>0</v>
      </c>
      <c r="V1188">
        <f>VLOOKUP(CuentosContados[[#This Row],[Column1]],CuentosIndexados[],24,FALSE)</f>
        <v>0</v>
      </c>
      <c r="W1188">
        <f>VLOOKUP(CuentosContados[[#This Row],[Column1]],CuentosIndexados[],25,FALSE)</f>
        <v>0</v>
      </c>
      <c r="X1188">
        <f>VLOOKUP(CuentosContados[[#This Row],[Column1]],CuentosIndexados[],26,FALSE)</f>
        <v>0</v>
      </c>
      <c r="Y1188">
        <f>VLOOKUP(CuentosContados[[#This Row],[Column1]],CuentosIndexados[],27,FALSE)</f>
        <v>0</v>
      </c>
      <c r="Z1188">
        <f>VLOOKUP(CuentosContados[[#This Row],[Column1]],CuentosIndexados[],28,FALSE)</f>
        <v>0</v>
      </c>
      <c r="AA1188">
        <f>VLOOKUP(CuentosContados[[#This Row],[Column1]],CuentosIndexados[],29,FALSE)</f>
        <v>0</v>
      </c>
      <c r="AB1188">
        <f>VLOOKUP(CuentosContados[[#This Row],[Column1]],CuentosIndexados[],30,FALSE)</f>
        <v>0</v>
      </c>
      <c r="AC1188">
        <f>VLOOKUP(CuentosContados[[#This Row],[Column1]],CuentosIndexados[],31,FALSE)</f>
        <v>0</v>
      </c>
      <c r="AD1188">
        <f>VLOOKUP(CuentosContados[[#This Row],[Column1]],CuentosIndexados[],32,FALSE)</f>
        <v>0</v>
      </c>
      <c r="AE1188">
        <f>VLOOKUP(CuentosContados[[#This Row],[Column1]],CuentosIndexados[],33,FALSE)</f>
        <v>0</v>
      </c>
      <c r="AF1188">
        <f>VLOOKUP(CuentosContados[[#This Row],[Column1]],CuentosIndexados[],34,FALSE)</f>
        <v>0</v>
      </c>
      <c r="AG1188">
        <f>VLOOKUP(CuentosContados[[#This Row],[Column1]],CuentosIndexados[],35,FALSE)</f>
        <v>0</v>
      </c>
      <c r="AH1188">
        <f>VLOOKUP(CuentosContados[[#This Row],[Column1]],CuentosIndexados[],36,FALSE)</f>
        <v>0</v>
      </c>
      <c r="AI1188">
        <f>VLOOKUP(CuentosContados[[#This Row],[Column1]],CuentosIndexados[],37,FALSE)</f>
        <v>0</v>
      </c>
      <c r="AJ1188">
        <f>VLOOKUP(CuentosContados[[#This Row],[Column1]],CuentosIndexados[],38,FALSE)</f>
        <v>0</v>
      </c>
      <c r="AK1188">
        <f>VLOOKUP(CuentosContados[[#This Row],[Column1]],CuentosIndexados[],39,FALSE)</f>
        <v>0</v>
      </c>
    </row>
    <row r="1189" spans="1:37" x14ac:dyDescent="0.25">
      <c r="A1189" t="s">
        <v>183</v>
      </c>
      <c r="B1189">
        <f>VLOOKUP(CuentosContados[[#This Row],[Column1]],CuentosIndexados[],3,FALSE)</f>
        <v>0</v>
      </c>
      <c r="C1189">
        <f>VLOOKUP(CuentosContados[[#This Row],[Column1]],CuentosIndexados[],5,FALSE)</f>
        <v>0</v>
      </c>
      <c r="D1189">
        <f>VLOOKUP(CuentosContados[[#This Row],[Column1]],CuentosIndexados[],6,FALSE)</f>
        <v>0</v>
      </c>
      <c r="E1189">
        <f>VLOOKUP(CuentosContados[[#This Row],[Column1]],CuentosIndexados[],7,FALSE)</f>
        <v>0</v>
      </c>
      <c r="F1189">
        <f>VLOOKUP(CuentosContados[[#This Row],[Column1]],CuentosIndexados[],8,FALSE)</f>
        <v>0</v>
      </c>
      <c r="G1189">
        <f>VLOOKUP(CuentosContados[[#This Row],[Column1]],CuentosIndexados[],9,FALSE)</f>
        <v>0</v>
      </c>
      <c r="H1189">
        <f>VLOOKUP(CuentosContados[[#This Row],[Column1]],CuentosIndexados[],10,FALSE)</f>
        <v>0</v>
      </c>
      <c r="I1189" t="str">
        <f>VLOOKUP(CuentosContados[[#This Row],[Column1]],CuentosIndexados[],11,FALSE)</f>
        <v>educacion</v>
      </c>
      <c r="J1189">
        <f>VLOOKUP(CuentosContados[[#This Row],[Column1]],CuentosIndexados[],12,FALSE)</f>
        <v>0</v>
      </c>
      <c r="K1189">
        <f>VLOOKUP(CuentosContados[[#This Row],[Column1]],CuentosIndexados[],13,FALSE)</f>
        <v>0</v>
      </c>
      <c r="L1189">
        <f>VLOOKUP(CuentosContados[[#This Row],[Column1]],CuentosIndexados[],14,FALSE)</f>
        <v>0</v>
      </c>
      <c r="M1189">
        <f>VLOOKUP(CuentosContados[[#This Row],[Column1]],CuentosIndexados[],15,FALSE)</f>
        <v>0</v>
      </c>
      <c r="N1189">
        <f>VLOOKUP(CuentosContados[[#This Row],[Column1]],CuentosIndexados[],16,FALSE)</f>
        <v>0</v>
      </c>
      <c r="O1189">
        <f>VLOOKUP(CuentosContados[[#This Row],[Column1]],CuentosIndexados[],17,FALSE)</f>
        <v>0</v>
      </c>
      <c r="P1189">
        <f>VLOOKUP(CuentosContados[[#This Row],[Column1]],CuentosIndexados[],18,FALSE)</f>
        <v>0</v>
      </c>
      <c r="Q1189">
        <f>VLOOKUP(CuentosContados[[#This Row],[Column1]],CuentosIndexados[],19,FALSE)</f>
        <v>0</v>
      </c>
      <c r="R1189">
        <f>VLOOKUP(CuentosContados[[#This Row],[Column1]],CuentosIndexados[],20,FALSE)</f>
        <v>0</v>
      </c>
      <c r="S1189">
        <f>VLOOKUP(CuentosContados[[#This Row],[Column1]],CuentosIndexados[],21,FALSE)</f>
        <v>0</v>
      </c>
      <c r="T1189">
        <f>VLOOKUP(CuentosContados[[#This Row],[Column1]],CuentosIndexados[],22,FALSE)</f>
        <v>0</v>
      </c>
      <c r="U1189">
        <f>VLOOKUP(CuentosContados[[#This Row],[Column1]],CuentosIndexados[],23,FALSE)</f>
        <v>0</v>
      </c>
      <c r="V1189">
        <f>VLOOKUP(CuentosContados[[#This Row],[Column1]],CuentosIndexados[],24,FALSE)</f>
        <v>0</v>
      </c>
      <c r="W1189">
        <f>VLOOKUP(CuentosContados[[#This Row],[Column1]],CuentosIndexados[],25,FALSE)</f>
        <v>0</v>
      </c>
      <c r="X1189">
        <f>VLOOKUP(CuentosContados[[#This Row],[Column1]],CuentosIndexados[],26,FALSE)</f>
        <v>0</v>
      </c>
      <c r="Y1189">
        <f>VLOOKUP(CuentosContados[[#This Row],[Column1]],CuentosIndexados[],27,FALSE)</f>
        <v>0</v>
      </c>
      <c r="Z1189">
        <f>VLOOKUP(CuentosContados[[#This Row],[Column1]],CuentosIndexados[],28,FALSE)</f>
        <v>0</v>
      </c>
      <c r="AA1189">
        <f>VLOOKUP(CuentosContados[[#This Row],[Column1]],CuentosIndexados[],29,FALSE)</f>
        <v>0</v>
      </c>
      <c r="AB1189">
        <f>VLOOKUP(CuentosContados[[#This Row],[Column1]],CuentosIndexados[],30,FALSE)</f>
        <v>0</v>
      </c>
      <c r="AC1189">
        <f>VLOOKUP(CuentosContados[[#This Row],[Column1]],CuentosIndexados[],31,FALSE)</f>
        <v>0</v>
      </c>
      <c r="AD1189">
        <f>VLOOKUP(CuentosContados[[#This Row],[Column1]],CuentosIndexados[],32,FALSE)</f>
        <v>0</v>
      </c>
      <c r="AE1189">
        <f>VLOOKUP(CuentosContados[[#This Row],[Column1]],CuentosIndexados[],33,FALSE)</f>
        <v>0</v>
      </c>
      <c r="AF1189">
        <f>VLOOKUP(CuentosContados[[#This Row],[Column1]],CuentosIndexados[],34,FALSE)</f>
        <v>0</v>
      </c>
      <c r="AG1189">
        <f>VLOOKUP(CuentosContados[[#This Row],[Column1]],CuentosIndexados[],35,FALSE)</f>
        <v>0</v>
      </c>
      <c r="AH1189">
        <f>VLOOKUP(CuentosContados[[#This Row],[Column1]],CuentosIndexados[],36,FALSE)</f>
        <v>0</v>
      </c>
      <c r="AI1189">
        <f>VLOOKUP(CuentosContados[[#This Row],[Column1]],CuentosIndexados[],37,FALSE)</f>
        <v>0</v>
      </c>
      <c r="AJ1189">
        <f>VLOOKUP(CuentosContados[[#This Row],[Column1]],CuentosIndexados[],38,FALSE)</f>
        <v>0</v>
      </c>
      <c r="AK1189">
        <f>VLOOKUP(CuentosContados[[#This Row],[Column1]],CuentosIndexados[],39,FALSE)</f>
        <v>0</v>
      </c>
    </row>
    <row r="1190" spans="1:37" x14ac:dyDescent="0.25">
      <c r="A1190" t="s">
        <v>183</v>
      </c>
      <c r="B1190">
        <f>VLOOKUP(CuentosContados[[#This Row],[Column1]],CuentosIndexados[],3,FALSE)</f>
        <v>0</v>
      </c>
      <c r="C1190">
        <f>VLOOKUP(CuentosContados[[#This Row],[Column1]],CuentosIndexados[],5,FALSE)</f>
        <v>0</v>
      </c>
      <c r="D1190">
        <f>VLOOKUP(CuentosContados[[#This Row],[Column1]],CuentosIndexados[],6,FALSE)</f>
        <v>0</v>
      </c>
      <c r="E1190">
        <f>VLOOKUP(CuentosContados[[#This Row],[Column1]],CuentosIndexados[],7,FALSE)</f>
        <v>0</v>
      </c>
      <c r="F1190">
        <f>VLOOKUP(CuentosContados[[#This Row],[Column1]],CuentosIndexados[],8,FALSE)</f>
        <v>0</v>
      </c>
      <c r="G1190">
        <f>VLOOKUP(CuentosContados[[#This Row],[Column1]],CuentosIndexados[],9,FALSE)</f>
        <v>0</v>
      </c>
      <c r="H1190">
        <f>VLOOKUP(CuentosContados[[#This Row],[Column1]],CuentosIndexados[],10,FALSE)</f>
        <v>0</v>
      </c>
      <c r="I1190" t="str">
        <f>VLOOKUP(CuentosContados[[#This Row],[Column1]],CuentosIndexados[],11,FALSE)</f>
        <v>educacion</v>
      </c>
      <c r="J1190">
        <f>VLOOKUP(CuentosContados[[#This Row],[Column1]],CuentosIndexados[],12,FALSE)</f>
        <v>0</v>
      </c>
      <c r="K1190">
        <f>VLOOKUP(CuentosContados[[#This Row],[Column1]],CuentosIndexados[],13,FALSE)</f>
        <v>0</v>
      </c>
      <c r="L1190">
        <f>VLOOKUP(CuentosContados[[#This Row],[Column1]],CuentosIndexados[],14,FALSE)</f>
        <v>0</v>
      </c>
      <c r="M1190">
        <f>VLOOKUP(CuentosContados[[#This Row],[Column1]],CuentosIndexados[],15,FALSE)</f>
        <v>0</v>
      </c>
      <c r="N1190">
        <f>VLOOKUP(CuentosContados[[#This Row],[Column1]],CuentosIndexados[],16,FALSE)</f>
        <v>0</v>
      </c>
      <c r="O1190">
        <f>VLOOKUP(CuentosContados[[#This Row],[Column1]],CuentosIndexados[],17,FALSE)</f>
        <v>0</v>
      </c>
      <c r="P1190">
        <f>VLOOKUP(CuentosContados[[#This Row],[Column1]],CuentosIndexados[],18,FALSE)</f>
        <v>0</v>
      </c>
      <c r="Q1190">
        <f>VLOOKUP(CuentosContados[[#This Row],[Column1]],CuentosIndexados[],19,FALSE)</f>
        <v>0</v>
      </c>
      <c r="R1190">
        <f>VLOOKUP(CuentosContados[[#This Row],[Column1]],CuentosIndexados[],20,FALSE)</f>
        <v>0</v>
      </c>
      <c r="S1190">
        <f>VLOOKUP(CuentosContados[[#This Row],[Column1]],CuentosIndexados[],21,FALSE)</f>
        <v>0</v>
      </c>
      <c r="T1190">
        <f>VLOOKUP(CuentosContados[[#This Row],[Column1]],CuentosIndexados[],22,FALSE)</f>
        <v>0</v>
      </c>
      <c r="U1190">
        <f>VLOOKUP(CuentosContados[[#This Row],[Column1]],CuentosIndexados[],23,FALSE)</f>
        <v>0</v>
      </c>
      <c r="V1190">
        <f>VLOOKUP(CuentosContados[[#This Row],[Column1]],CuentosIndexados[],24,FALSE)</f>
        <v>0</v>
      </c>
      <c r="W1190">
        <f>VLOOKUP(CuentosContados[[#This Row],[Column1]],CuentosIndexados[],25,FALSE)</f>
        <v>0</v>
      </c>
      <c r="X1190">
        <f>VLOOKUP(CuentosContados[[#This Row],[Column1]],CuentosIndexados[],26,FALSE)</f>
        <v>0</v>
      </c>
      <c r="Y1190">
        <f>VLOOKUP(CuentosContados[[#This Row],[Column1]],CuentosIndexados[],27,FALSE)</f>
        <v>0</v>
      </c>
      <c r="Z1190">
        <f>VLOOKUP(CuentosContados[[#This Row],[Column1]],CuentosIndexados[],28,FALSE)</f>
        <v>0</v>
      </c>
      <c r="AA1190">
        <f>VLOOKUP(CuentosContados[[#This Row],[Column1]],CuentosIndexados[],29,FALSE)</f>
        <v>0</v>
      </c>
      <c r="AB1190">
        <f>VLOOKUP(CuentosContados[[#This Row],[Column1]],CuentosIndexados[],30,FALSE)</f>
        <v>0</v>
      </c>
      <c r="AC1190">
        <f>VLOOKUP(CuentosContados[[#This Row],[Column1]],CuentosIndexados[],31,FALSE)</f>
        <v>0</v>
      </c>
      <c r="AD1190">
        <f>VLOOKUP(CuentosContados[[#This Row],[Column1]],CuentosIndexados[],32,FALSE)</f>
        <v>0</v>
      </c>
      <c r="AE1190">
        <f>VLOOKUP(CuentosContados[[#This Row],[Column1]],CuentosIndexados[],33,FALSE)</f>
        <v>0</v>
      </c>
      <c r="AF1190">
        <f>VLOOKUP(CuentosContados[[#This Row],[Column1]],CuentosIndexados[],34,FALSE)</f>
        <v>0</v>
      </c>
      <c r="AG1190">
        <f>VLOOKUP(CuentosContados[[#This Row],[Column1]],CuentosIndexados[],35,FALSE)</f>
        <v>0</v>
      </c>
      <c r="AH1190">
        <f>VLOOKUP(CuentosContados[[#This Row],[Column1]],CuentosIndexados[],36,FALSE)</f>
        <v>0</v>
      </c>
      <c r="AI1190">
        <f>VLOOKUP(CuentosContados[[#This Row],[Column1]],CuentosIndexados[],37,FALSE)</f>
        <v>0</v>
      </c>
      <c r="AJ1190">
        <f>VLOOKUP(CuentosContados[[#This Row],[Column1]],CuentosIndexados[],38,FALSE)</f>
        <v>0</v>
      </c>
      <c r="AK1190">
        <f>VLOOKUP(CuentosContados[[#This Row],[Column1]],CuentosIndexados[],39,FALSE)</f>
        <v>0</v>
      </c>
    </row>
    <row r="1191" spans="1:37" x14ac:dyDescent="0.25">
      <c r="A1191" t="s">
        <v>183</v>
      </c>
      <c r="B1191">
        <f>VLOOKUP(CuentosContados[[#This Row],[Column1]],CuentosIndexados[],3,FALSE)</f>
        <v>0</v>
      </c>
      <c r="C1191">
        <f>VLOOKUP(CuentosContados[[#This Row],[Column1]],CuentosIndexados[],5,FALSE)</f>
        <v>0</v>
      </c>
      <c r="D1191">
        <f>VLOOKUP(CuentosContados[[#This Row],[Column1]],CuentosIndexados[],6,FALSE)</f>
        <v>0</v>
      </c>
      <c r="E1191">
        <f>VLOOKUP(CuentosContados[[#This Row],[Column1]],CuentosIndexados[],7,FALSE)</f>
        <v>0</v>
      </c>
      <c r="F1191">
        <f>VLOOKUP(CuentosContados[[#This Row],[Column1]],CuentosIndexados[],8,FALSE)</f>
        <v>0</v>
      </c>
      <c r="G1191">
        <f>VLOOKUP(CuentosContados[[#This Row],[Column1]],CuentosIndexados[],9,FALSE)</f>
        <v>0</v>
      </c>
      <c r="H1191">
        <f>VLOOKUP(CuentosContados[[#This Row],[Column1]],CuentosIndexados[],10,FALSE)</f>
        <v>0</v>
      </c>
      <c r="I1191" t="str">
        <f>VLOOKUP(CuentosContados[[#This Row],[Column1]],CuentosIndexados[],11,FALSE)</f>
        <v>educacion</v>
      </c>
      <c r="J1191">
        <f>VLOOKUP(CuentosContados[[#This Row],[Column1]],CuentosIndexados[],12,FALSE)</f>
        <v>0</v>
      </c>
      <c r="K1191">
        <f>VLOOKUP(CuentosContados[[#This Row],[Column1]],CuentosIndexados[],13,FALSE)</f>
        <v>0</v>
      </c>
      <c r="L1191">
        <f>VLOOKUP(CuentosContados[[#This Row],[Column1]],CuentosIndexados[],14,FALSE)</f>
        <v>0</v>
      </c>
      <c r="M1191">
        <f>VLOOKUP(CuentosContados[[#This Row],[Column1]],CuentosIndexados[],15,FALSE)</f>
        <v>0</v>
      </c>
      <c r="N1191">
        <f>VLOOKUP(CuentosContados[[#This Row],[Column1]],CuentosIndexados[],16,FALSE)</f>
        <v>0</v>
      </c>
      <c r="O1191">
        <f>VLOOKUP(CuentosContados[[#This Row],[Column1]],CuentosIndexados[],17,FALSE)</f>
        <v>0</v>
      </c>
      <c r="P1191">
        <f>VLOOKUP(CuentosContados[[#This Row],[Column1]],CuentosIndexados[],18,FALSE)</f>
        <v>0</v>
      </c>
      <c r="Q1191">
        <f>VLOOKUP(CuentosContados[[#This Row],[Column1]],CuentosIndexados[],19,FALSE)</f>
        <v>0</v>
      </c>
      <c r="R1191">
        <f>VLOOKUP(CuentosContados[[#This Row],[Column1]],CuentosIndexados[],20,FALSE)</f>
        <v>0</v>
      </c>
      <c r="S1191">
        <f>VLOOKUP(CuentosContados[[#This Row],[Column1]],CuentosIndexados[],21,FALSE)</f>
        <v>0</v>
      </c>
      <c r="T1191">
        <f>VLOOKUP(CuentosContados[[#This Row],[Column1]],CuentosIndexados[],22,FALSE)</f>
        <v>0</v>
      </c>
      <c r="U1191">
        <f>VLOOKUP(CuentosContados[[#This Row],[Column1]],CuentosIndexados[],23,FALSE)</f>
        <v>0</v>
      </c>
      <c r="V1191">
        <f>VLOOKUP(CuentosContados[[#This Row],[Column1]],CuentosIndexados[],24,FALSE)</f>
        <v>0</v>
      </c>
      <c r="W1191">
        <f>VLOOKUP(CuentosContados[[#This Row],[Column1]],CuentosIndexados[],25,FALSE)</f>
        <v>0</v>
      </c>
      <c r="X1191">
        <f>VLOOKUP(CuentosContados[[#This Row],[Column1]],CuentosIndexados[],26,FALSE)</f>
        <v>0</v>
      </c>
      <c r="Y1191">
        <f>VLOOKUP(CuentosContados[[#This Row],[Column1]],CuentosIndexados[],27,FALSE)</f>
        <v>0</v>
      </c>
      <c r="Z1191">
        <f>VLOOKUP(CuentosContados[[#This Row],[Column1]],CuentosIndexados[],28,FALSE)</f>
        <v>0</v>
      </c>
      <c r="AA1191">
        <f>VLOOKUP(CuentosContados[[#This Row],[Column1]],CuentosIndexados[],29,FALSE)</f>
        <v>0</v>
      </c>
      <c r="AB1191">
        <f>VLOOKUP(CuentosContados[[#This Row],[Column1]],CuentosIndexados[],30,FALSE)</f>
        <v>0</v>
      </c>
      <c r="AC1191">
        <f>VLOOKUP(CuentosContados[[#This Row],[Column1]],CuentosIndexados[],31,FALSE)</f>
        <v>0</v>
      </c>
      <c r="AD1191">
        <f>VLOOKUP(CuentosContados[[#This Row],[Column1]],CuentosIndexados[],32,FALSE)</f>
        <v>0</v>
      </c>
      <c r="AE1191">
        <f>VLOOKUP(CuentosContados[[#This Row],[Column1]],CuentosIndexados[],33,FALSE)</f>
        <v>0</v>
      </c>
      <c r="AF1191">
        <f>VLOOKUP(CuentosContados[[#This Row],[Column1]],CuentosIndexados[],34,FALSE)</f>
        <v>0</v>
      </c>
      <c r="AG1191">
        <f>VLOOKUP(CuentosContados[[#This Row],[Column1]],CuentosIndexados[],35,FALSE)</f>
        <v>0</v>
      </c>
      <c r="AH1191">
        <f>VLOOKUP(CuentosContados[[#This Row],[Column1]],CuentosIndexados[],36,FALSE)</f>
        <v>0</v>
      </c>
      <c r="AI1191">
        <f>VLOOKUP(CuentosContados[[#This Row],[Column1]],CuentosIndexados[],37,FALSE)</f>
        <v>0</v>
      </c>
      <c r="AJ1191">
        <f>VLOOKUP(CuentosContados[[#This Row],[Column1]],CuentosIndexados[],38,FALSE)</f>
        <v>0</v>
      </c>
      <c r="AK1191">
        <f>VLOOKUP(CuentosContados[[#This Row],[Column1]],CuentosIndexados[],39,FALSE)</f>
        <v>0</v>
      </c>
    </row>
    <row r="1192" spans="1:37" x14ac:dyDescent="0.25">
      <c r="A1192" t="s">
        <v>183</v>
      </c>
      <c r="B1192">
        <f>VLOOKUP(CuentosContados[[#This Row],[Column1]],CuentosIndexados[],3,FALSE)</f>
        <v>0</v>
      </c>
      <c r="C1192">
        <f>VLOOKUP(CuentosContados[[#This Row],[Column1]],CuentosIndexados[],5,FALSE)</f>
        <v>0</v>
      </c>
      <c r="D1192">
        <f>VLOOKUP(CuentosContados[[#This Row],[Column1]],CuentosIndexados[],6,FALSE)</f>
        <v>0</v>
      </c>
      <c r="E1192">
        <f>VLOOKUP(CuentosContados[[#This Row],[Column1]],CuentosIndexados[],7,FALSE)</f>
        <v>0</v>
      </c>
      <c r="F1192">
        <f>VLOOKUP(CuentosContados[[#This Row],[Column1]],CuentosIndexados[],8,FALSE)</f>
        <v>0</v>
      </c>
      <c r="G1192">
        <f>VLOOKUP(CuentosContados[[#This Row],[Column1]],CuentosIndexados[],9,FALSE)</f>
        <v>0</v>
      </c>
      <c r="H1192">
        <f>VLOOKUP(CuentosContados[[#This Row],[Column1]],CuentosIndexados[],10,FALSE)</f>
        <v>0</v>
      </c>
      <c r="I1192" t="str">
        <f>VLOOKUP(CuentosContados[[#This Row],[Column1]],CuentosIndexados[],11,FALSE)</f>
        <v>educacion</v>
      </c>
      <c r="J1192">
        <f>VLOOKUP(CuentosContados[[#This Row],[Column1]],CuentosIndexados[],12,FALSE)</f>
        <v>0</v>
      </c>
      <c r="K1192">
        <f>VLOOKUP(CuentosContados[[#This Row],[Column1]],CuentosIndexados[],13,FALSE)</f>
        <v>0</v>
      </c>
      <c r="L1192">
        <f>VLOOKUP(CuentosContados[[#This Row],[Column1]],CuentosIndexados[],14,FALSE)</f>
        <v>0</v>
      </c>
      <c r="M1192">
        <f>VLOOKUP(CuentosContados[[#This Row],[Column1]],CuentosIndexados[],15,FALSE)</f>
        <v>0</v>
      </c>
      <c r="N1192">
        <f>VLOOKUP(CuentosContados[[#This Row],[Column1]],CuentosIndexados[],16,FALSE)</f>
        <v>0</v>
      </c>
      <c r="O1192">
        <f>VLOOKUP(CuentosContados[[#This Row],[Column1]],CuentosIndexados[],17,FALSE)</f>
        <v>0</v>
      </c>
      <c r="P1192">
        <f>VLOOKUP(CuentosContados[[#This Row],[Column1]],CuentosIndexados[],18,FALSE)</f>
        <v>0</v>
      </c>
      <c r="Q1192">
        <f>VLOOKUP(CuentosContados[[#This Row],[Column1]],CuentosIndexados[],19,FALSE)</f>
        <v>0</v>
      </c>
      <c r="R1192">
        <f>VLOOKUP(CuentosContados[[#This Row],[Column1]],CuentosIndexados[],20,FALSE)</f>
        <v>0</v>
      </c>
      <c r="S1192">
        <f>VLOOKUP(CuentosContados[[#This Row],[Column1]],CuentosIndexados[],21,FALSE)</f>
        <v>0</v>
      </c>
      <c r="T1192">
        <f>VLOOKUP(CuentosContados[[#This Row],[Column1]],CuentosIndexados[],22,FALSE)</f>
        <v>0</v>
      </c>
      <c r="U1192">
        <f>VLOOKUP(CuentosContados[[#This Row],[Column1]],CuentosIndexados[],23,FALSE)</f>
        <v>0</v>
      </c>
      <c r="V1192">
        <f>VLOOKUP(CuentosContados[[#This Row],[Column1]],CuentosIndexados[],24,FALSE)</f>
        <v>0</v>
      </c>
      <c r="W1192">
        <f>VLOOKUP(CuentosContados[[#This Row],[Column1]],CuentosIndexados[],25,FALSE)</f>
        <v>0</v>
      </c>
      <c r="X1192">
        <f>VLOOKUP(CuentosContados[[#This Row],[Column1]],CuentosIndexados[],26,FALSE)</f>
        <v>0</v>
      </c>
      <c r="Y1192">
        <f>VLOOKUP(CuentosContados[[#This Row],[Column1]],CuentosIndexados[],27,FALSE)</f>
        <v>0</v>
      </c>
      <c r="Z1192">
        <f>VLOOKUP(CuentosContados[[#This Row],[Column1]],CuentosIndexados[],28,FALSE)</f>
        <v>0</v>
      </c>
      <c r="AA1192">
        <f>VLOOKUP(CuentosContados[[#This Row],[Column1]],CuentosIndexados[],29,FALSE)</f>
        <v>0</v>
      </c>
      <c r="AB1192">
        <f>VLOOKUP(CuentosContados[[#This Row],[Column1]],CuentosIndexados[],30,FALSE)</f>
        <v>0</v>
      </c>
      <c r="AC1192">
        <f>VLOOKUP(CuentosContados[[#This Row],[Column1]],CuentosIndexados[],31,FALSE)</f>
        <v>0</v>
      </c>
      <c r="AD1192">
        <f>VLOOKUP(CuentosContados[[#This Row],[Column1]],CuentosIndexados[],32,FALSE)</f>
        <v>0</v>
      </c>
      <c r="AE1192">
        <f>VLOOKUP(CuentosContados[[#This Row],[Column1]],CuentosIndexados[],33,FALSE)</f>
        <v>0</v>
      </c>
      <c r="AF1192">
        <f>VLOOKUP(CuentosContados[[#This Row],[Column1]],CuentosIndexados[],34,FALSE)</f>
        <v>0</v>
      </c>
      <c r="AG1192">
        <f>VLOOKUP(CuentosContados[[#This Row],[Column1]],CuentosIndexados[],35,FALSE)</f>
        <v>0</v>
      </c>
      <c r="AH1192">
        <f>VLOOKUP(CuentosContados[[#This Row],[Column1]],CuentosIndexados[],36,FALSE)</f>
        <v>0</v>
      </c>
      <c r="AI1192">
        <f>VLOOKUP(CuentosContados[[#This Row],[Column1]],CuentosIndexados[],37,FALSE)</f>
        <v>0</v>
      </c>
      <c r="AJ1192">
        <f>VLOOKUP(CuentosContados[[#This Row],[Column1]],CuentosIndexados[],38,FALSE)</f>
        <v>0</v>
      </c>
      <c r="AK1192">
        <f>VLOOKUP(CuentosContados[[#This Row],[Column1]],CuentosIndexados[],39,FALSE)</f>
        <v>0</v>
      </c>
    </row>
    <row r="1193" spans="1:37" x14ac:dyDescent="0.25">
      <c r="A1193" t="s">
        <v>183</v>
      </c>
      <c r="B1193">
        <f>VLOOKUP(CuentosContados[[#This Row],[Column1]],CuentosIndexados[],3,FALSE)</f>
        <v>0</v>
      </c>
      <c r="C1193">
        <f>VLOOKUP(CuentosContados[[#This Row],[Column1]],CuentosIndexados[],5,FALSE)</f>
        <v>0</v>
      </c>
      <c r="D1193">
        <f>VLOOKUP(CuentosContados[[#This Row],[Column1]],CuentosIndexados[],6,FALSE)</f>
        <v>0</v>
      </c>
      <c r="E1193">
        <f>VLOOKUP(CuentosContados[[#This Row],[Column1]],CuentosIndexados[],7,FALSE)</f>
        <v>0</v>
      </c>
      <c r="F1193">
        <f>VLOOKUP(CuentosContados[[#This Row],[Column1]],CuentosIndexados[],8,FALSE)</f>
        <v>0</v>
      </c>
      <c r="G1193">
        <f>VLOOKUP(CuentosContados[[#This Row],[Column1]],CuentosIndexados[],9,FALSE)</f>
        <v>0</v>
      </c>
      <c r="H1193">
        <f>VLOOKUP(CuentosContados[[#This Row],[Column1]],CuentosIndexados[],10,FALSE)</f>
        <v>0</v>
      </c>
      <c r="I1193" t="str">
        <f>VLOOKUP(CuentosContados[[#This Row],[Column1]],CuentosIndexados[],11,FALSE)</f>
        <v>educacion</v>
      </c>
      <c r="J1193">
        <f>VLOOKUP(CuentosContados[[#This Row],[Column1]],CuentosIndexados[],12,FALSE)</f>
        <v>0</v>
      </c>
      <c r="K1193">
        <f>VLOOKUP(CuentosContados[[#This Row],[Column1]],CuentosIndexados[],13,FALSE)</f>
        <v>0</v>
      </c>
      <c r="L1193">
        <f>VLOOKUP(CuentosContados[[#This Row],[Column1]],CuentosIndexados[],14,FALSE)</f>
        <v>0</v>
      </c>
      <c r="M1193">
        <f>VLOOKUP(CuentosContados[[#This Row],[Column1]],CuentosIndexados[],15,FALSE)</f>
        <v>0</v>
      </c>
      <c r="N1193">
        <f>VLOOKUP(CuentosContados[[#This Row],[Column1]],CuentosIndexados[],16,FALSE)</f>
        <v>0</v>
      </c>
      <c r="O1193">
        <f>VLOOKUP(CuentosContados[[#This Row],[Column1]],CuentosIndexados[],17,FALSE)</f>
        <v>0</v>
      </c>
      <c r="P1193">
        <f>VLOOKUP(CuentosContados[[#This Row],[Column1]],CuentosIndexados[],18,FALSE)</f>
        <v>0</v>
      </c>
      <c r="Q1193">
        <f>VLOOKUP(CuentosContados[[#This Row],[Column1]],CuentosIndexados[],19,FALSE)</f>
        <v>0</v>
      </c>
      <c r="R1193">
        <f>VLOOKUP(CuentosContados[[#This Row],[Column1]],CuentosIndexados[],20,FALSE)</f>
        <v>0</v>
      </c>
      <c r="S1193">
        <f>VLOOKUP(CuentosContados[[#This Row],[Column1]],CuentosIndexados[],21,FALSE)</f>
        <v>0</v>
      </c>
      <c r="T1193">
        <f>VLOOKUP(CuentosContados[[#This Row],[Column1]],CuentosIndexados[],22,FALSE)</f>
        <v>0</v>
      </c>
      <c r="U1193">
        <f>VLOOKUP(CuentosContados[[#This Row],[Column1]],CuentosIndexados[],23,FALSE)</f>
        <v>0</v>
      </c>
      <c r="V1193">
        <f>VLOOKUP(CuentosContados[[#This Row],[Column1]],CuentosIndexados[],24,FALSE)</f>
        <v>0</v>
      </c>
      <c r="W1193">
        <f>VLOOKUP(CuentosContados[[#This Row],[Column1]],CuentosIndexados[],25,FALSE)</f>
        <v>0</v>
      </c>
      <c r="X1193">
        <f>VLOOKUP(CuentosContados[[#This Row],[Column1]],CuentosIndexados[],26,FALSE)</f>
        <v>0</v>
      </c>
      <c r="Y1193">
        <f>VLOOKUP(CuentosContados[[#This Row],[Column1]],CuentosIndexados[],27,FALSE)</f>
        <v>0</v>
      </c>
      <c r="Z1193">
        <f>VLOOKUP(CuentosContados[[#This Row],[Column1]],CuentosIndexados[],28,FALSE)</f>
        <v>0</v>
      </c>
      <c r="AA1193">
        <f>VLOOKUP(CuentosContados[[#This Row],[Column1]],CuentosIndexados[],29,FALSE)</f>
        <v>0</v>
      </c>
      <c r="AB1193">
        <f>VLOOKUP(CuentosContados[[#This Row],[Column1]],CuentosIndexados[],30,FALSE)</f>
        <v>0</v>
      </c>
      <c r="AC1193">
        <f>VLOOKUP(CuentosContados[[#This Row],[Column1]],CuentosIndexados[],31,FALSE)</f>
        <v>0</v>
      </c>
      <c r="AD1193">
        <f>VLOOKUP(CuentosContados[[#This Row],[Column1]],CuentosIndexados[],32,FALSE)</f>
        <v>0</v>
      </c>
      <c r="AE1193">
        <f>VLOOKUP(CuentosContados[[#This Row],[Column1]],CuentosIndexados[],33,FALSE)</f>
        <v>0</v>
      </c>
      <c r="AF1193">
        <f>VLOOKUP(CuentosContados[[#This Row],[Column1]],CuentosIndexados[],34,FALSE)</f>
        <v>0</v>
      </c>
      <c r="AG1193">
        <f>VLOOKUP(CuentosContados[[#This Row],[Column1]],CuentosIndexados[],35,FALSE)</f>
        <v>0</v>
      </c>
      <c r="AH1193">
        <f>VLOOKUP(CuentosContados[[#This Row],[Column1]],CuentosIndexados[],36,FALSE)</f>
        <v>0</v>
      </c>
      <c r="AI1193">
        <f>VLOOKUP(CuentosContados[[#This Row],[Column1]],CuentosIndexados[],37,FALSE)</f>
        <v>0</v>
      </c>
      <c r="AJ1193">
        <f>VLOOKUP(CuentosContados[[#This Row],[Column1]],CuentosIndexados[],38,FALSE)</f>
        <v>0</v>
      </c>
      <c r="AK1193">
        <f>VLOOKUP(CuentosContados[[#This Row],[Column1]],CuentosIndexados[],39,FALSE)</f>
        <v>0</v>
      </c>
    </row>
    <row r="1194" spans="1:37" x14ac:dyDescent="0.25">
      <c r="A1194" t="s">
        <v>183</v>
      </c>
      <c r="B1194">
        <f>VLOOKUP(CuentosContados[[#This Row],[Column1]],CuentosIndexados[],3,FALSE)</f>
        <v>0</v>
      </c>
      <c r="C1194">
        <f>VLOOKUP(CuentosContados[[#This Row],[Column1]],CuentosIndexados[],5,FALSE)</f>
        <v>0</v>
      </c>
      <c r="D1194">
        <f>VLOOKUP(CuentosContados[[#This Row],[Column1]],CuentosIndexados[],6,FALSE)</f>
        <v>0</v>
      </c>
      <c r="E1194">
        <f>VLOOKUP(CuentosContados[[#This Row],[Column1]],CuentosIndexados[],7,FALSE)</f>
        <v>0</v>
      </c>
      <c r="F1194">
        <f>VLOOKUP(CuentosContados[[#This Row],[Column1]],CuentosIndexados[],8,FALSE)</f>
        <v>0</v>
      </c>
      <c r="G1194">
        <f>VLOOKUP(CuentosContados[[#This Row],[Column1]],CuentosIndexados[],9,FALSE)</f>
        <v>0</v>
      </c>
      <c r="H1194">
        <f>VLOOKUP(CuentosContados[[#This Row],[Column1]],CuentosIndexados[],10,FALSE)</f>
        <v>0</v>
      </c>
      <c r="I1194" t="str">
        <f>VLOOKUP(CuentosContados[[#This Row],[Column1]],CuentosIndexados[],11,FALSE)</f>
        <v>educacion</v>
      </c>
      <c r="J1194">
        <f>VLOOKUP(CuentosContados[[#This Row],[Column1]],CuentosIndexados[],12,FALSE)</f>
        <v>0</v>
      </c>
      <c r="K1194">
        <f>VLOOKUP(CuentosContados[[#This Row],[Column1]],CuentosIndexados[],13,FALSE)</f>
        <v>0</v>
      </c>
      <c r="L1194">
        <f>VLOOKUP(CuentosContados[[#This Row],[Column1]],CuentosIndexados[],14,FALSE)</f>
        <v>0</v>
      </c>
      <c r="M1194">
        <f>VLOOKUP(CuentosContados[[#This Row],[Column1]],CuentosIndexados[],15,FALSE)</f>
        <v>0</v>
      </c>
      <c r="N1194">
        <f>VLOOKUP(CuentosContados[[#This Row],[Column1]],CuentosIndexados[],16,FALSE)</f>
        <v>0</v>
      </c>
      <c r="O1194">
        <f>VLOOKUP(CuentosContados[[#This Row],[Column1]],CuentosIndexados[],17,FALSE)</f>
        <v>0</v>
      </c>
      <c r="P1194">
        <f>VLOOKUP(CuentosContados[[#This Row],[Column1]],CuentosIndexados[],18,FALSE)</f>
        <v>0</v>
      </c>
      <c r="Q1194">
        <f>VLOOKUP(CuentosContados[[#This Row],[Column1]],CuentosIndexados[],19,FALSE)</f>
        <v>0</v>
      </c>
      <c r="R1194">
        <f>VLOOKUP(CuentosContados[[#This Row],[Column1]],CuentosIndexados[],20,FALSE)</f>
        <v>0</v>
      </c>
      <c r="S1194">
        <f>VLOOKUP(CuentosContados[[#This Row],[Column1]],CuentosIndexados[],21,FALSE)</f>
        <v>0</v>
      </c>
      <c r="T1194">
        <f>VLOOKUP(CuentosContados[[#This Row],[Column1]],CuentosIndexados[],22,FALSE)</f>
        <v>0</v>
      </c>
      <c r="U1194">
        <f>VLOOKUP(CuentosContados[[#This Row],[Column1]],CuentosIndexados[],23,FALSE)</f>
        <v>0</v>
      </c>
      <c r="V1194">
        <f>VLOOKUP(CuentosContados[[#This Row],[Column1]],CuentosIndexados[],24,FALSE)</f>
        <v>0</v>
      </c>
      <c r="W1194">
        <f>VLOOKUP(CuentosContados[[#This Row],[Column1]],CuentosIndexados[],25,FALSE)</f>
        <v>0</v>
      </c>
      <c r="X1194">
        <f>VLOOKUP(CuentosContados[[#This Row],[Column1]],CuentosIndexados[],26,FALSE)</f>
        <v>0</v>
      </c>
      <c r="Y1194">
        <f>VLOOKUP(CuentosContados[[#This Row],[Column1]],CuentosIndexados[],27,FALSE)</f>
        <v>0</v>
      </c>
      <c r="Z1194">
        <f>VLOOKUP(CuentosContados[[#This Row],[Column1]],CuentosIndexados[],28,FALSE)</f>
        <v>0</v>
      </c>
      <c r="AA1194">
        <f>VLOOKUP(CuentosContados[[#This Row],[Column1]],CuentosIndexados[],29,FALSE)</f>
        <v>0</v>
      </c>
      <c r="AB1194">
        <f>VLOOKUP(CuentosContados[[#This Row],[Column1]],CuentosIndexados[],30,FALSE)</f>
        <v>0</v>
      </c>
      <c r="AC1194">
        <f>VLOOKUP(CuentosContados[[#This Row],[Column1]],CuentosIndexados[],31,FALSE)</f>
        <v>0</v>
      </c>
      <c r="AD1194">
        <f>VLOOKUP(CuentosContados[[#This Row],[Column1]],CuentosIndexados[],32,FALSE)</f>
        <v>0</v>
      </c>
      <c r="AE1194">
        <f>VLOOKUP(CuentosContados[[#This Row],[Column1]],CuentosIndexados[],33,FALSE)</f>
        <v>0</v>
      </c>
      <c r="AF1194">
        <f>VLOOKUP(CuentosContados[[#This Row],[Column1]],CuentosIndexados[],34,FALSE)</f>
        <v>0</v>
      </c>
      <c r="AG1194">
        <f>VLOOKUP(CuentosContados[[#This Row],[Column1]],CuentosIndexados[],35,FALSE)</f>
        <v>0</v>
      </c>
      <c r="AH1194">
        <f>VLOOKUP(CuentosContados[[#This Row],[Column1]],CuentosIndexados[],36,FALSE)</f>
        <v>0</v>
      </c>
      <c r="AI1194">
        <f>VLOOKUP(CuentosContados[[#This Row],[Column1]],CuentosIndexados[],37,FALSE)</f>
        <v>0</v>
      </c>
      <c r="AJ1194">
        <f>VLOOKUP(CuentosContados[[#This Row],[Column1]],CuentosIndexados[],38,FALSE)</f>
        <v>0</v>
      </c>
      <c r="AK1194">
        <f>VLOOKUP(CuentosContados[[#This Row],[Column1]],CuentosIndexados[],39,FALSE)</f>
        <v>0</v>
      </c>
    </row>
    <row r="1195" spans="1:37" x14ac:dyDescent="0.25">
      <c r="A1195" t="s">
        <v>183</v>
      </c>
      <c r="B1195">
        <f>VLOOKUP(CuentosContados[[#This Row],[Column1]],CuentosIndexados[],3,FALSE)</f>
        <v>0</v>
      </c>
      <c r="C1195">
        <f>VLOOKUP(CuentosContados[[#This Row],[Column1]],CuentosIndexados[],5,FALSE)</f>
        <v>0</v>
      </c>
      <c r="D1195">
        <f>VLOOKUP(CuentosContados[[#This Row],[Column1]],CuentosIndexados[],6,FALSE)</f>
        <v>0</v>
      </c>
      <c r="E1195">
        <f>VLOOKUP(CuentosContados[[#This Row],[Column1]],CuentosIndexados[],7,FALSE)</f>
        <v>0</v>
      </c>
      <c r="F1195">
        <f>VLOOKUP(CuentosContados[[#This Row],[Column1]],CuentosIndexados[],8,FALSE)</f>
        <v>0</v>
      </c>
      <c r="G1195">
        <f>VLOOKUP(CuentosContados[[#This Row],[Column1]],CuentosIndexados[],9,FALSE)</f>
        <v>0</v>
      </c>
      <c r="H1195">
        <f>VLOOKUP(CuentosContados[[#This Row],[Column1]],CuentosIndexados[],10,FALSE)</f>
        <v>0</v>
      </c>
      <c r="I1195" t="str">
        <f>VLOOKUP(CuentosContados[[#This Row],[Column1]],CuentosIndexados[],11,FALSE)</f>
        <v>educacion</v>
      </c>
      <c r="J1195">
        <f>VLOOKUP(CuentosContados[[#This Row],[Column1]],CuentosIndexados[],12,FALSE)</f>
        <v>0</v>
      </c>
      <c r="K1195">
        <f>VLOOKUP(CuentosContados[[#This Row],[Column1]],CuentosIndexados[],13,FALSE)</f>
        <v>0</v>
      </c>
      <c r="L1195">
        <f>VLOOKUP(CuentosContados[[#This Row],[Column1]],CuentosIndexados[],14,FALSE)</f>
        <v>0</v>
      </c>
      <c r="M1195">
        <f>VLOOKUP(CuentosContados[[#This Row],[Column1]],CuentosIndexados[],15,FALSE)</f>
        <v>0</v>
      </c>
      <c r="N1195">
        <f>VLOOKUP(CuentosContados[[#This Row],[Column1]],CuentosIndexados[],16,FALSE)</f>
        <v>0</v>
      </c>
      <c r="O1195">
        <f>VLOOKUP(CuentosContados[[#This Row],[Column1]],CuentosIndexados[],17,FALSE)</f>
        <v>0</v>
      </c>
      <c r="P1195">
        <f>VLOOKUP(CuentosContados[[#This Row],[Column1]],CuentosIndexados[],18,FALSE)</f>
        <v>0</v>
      </c>
      <c r="Q1195">
        <f>VLOOKUP(CuentosContados[[#This Row],[Column1]],CuentosIndexados[],19,FALSE)</f>
        <v>0</v>
      </c>
      <c r="R1195">
        <f>VLOOKUP(CuentosContados[[#This Row],[Column1]],CuentosIndexados[],20,FALSE)</f>
        <v>0</v>
      </c>
      <c r="S1195">
        <f>VLOOKUP(CuentosContados[[#This Row],[Column1]],CuentosIndexados[],21,FALSE)</f>
        <v>0</v>
      </c>
      <c r="T1195">
        <f>VLOOKUP(CuentosContados[[#This Row],[Column1]],CuentosIndexados[],22,FALSE)</f>
        <v>0</v>
      </c>
      <c r="U1195">
        <f>VLOOKUP(CuentosContados[[#This Row],[Column1]],CuentosIndexados[],23,FALSE)</f>
        <v>0</v>
      </c>
      <c r="V1195">
        <f>VLOOKUP(CuentosContados[[#This Row],[Column1]],CuentosIndexados[],24,FALSE)</f>
        <v>0</v>
      </c>
      <c r="W1195">
        <f>VLOOKUP(CuentosContados[[#This Row],[Column1]],CuentosIndexados[],25,FALSE)</f>
        <v>0</v>
      </c>
      <c r="X1195">
        <f>VLOOKUP(CuentosContados[[#This Row],[Column1]],CuentosIndexados[],26,FALSE)</f>
        <v>0</v>
      </c>
      <c r="Y1195">
        <f>VLOOKUP(CuentosContados[[#This Row],[Column1]],CuentosIndexados[],27,FALSE)</f>
        <v>0</v>
      </c>
      <c r="Z1195">
        <f>VLOOKUP(CuentosContados[[#This Row],[Column1]],CuentosIndexados[],28,FALSE)</f>
        <v>0</v>
      </c>
      <c r="AA1195">
        <f>VLOOKUP(CuentosContados[[#This Row],[Column1]],CuentosIndexados[],29,FALSE)</f>
        <v>0</v>
      </c>
      <c r="AB1195">
        <f>VLOOKUP(CuentosContados[[#This Row],[Column1]],CuentosIndexados[],30,FALSE)</f>
        <v>0</v>
      </c>
      <c r="AC1195">
        <f>VLOOKUP(CuentosContados[[#This Row],[Column1]],CuentosIndexados[],31,FALSE)</f>
        <v>0</v>
      </c>
      <c r="AD1195">
        <f>VLOOKUP(CuentosContados[[#This Row],[Column1]],CuentosIndexados[],32,FALSE)</f>
        <v>0</v>
      </c>
      <c r="AE1195">
        <f>VLOOKUP(CuentosContados[[#This Row],[Column1]],CuentosIndexados[],33,FALSE)</f>
        <v>0</v>
      </c>
      <c r="AF1195">
        <f>VLOOKUP(CuentosContados[[#This Row],[Column1]],CuentosIndexados[],34,FALSE)</f>
        <v>0</v>
      </c>
      <c r="AG1195">
        <f>VLOOKUP(CuentosContados[[#This Row],[Column1]],CuentosIndexados[],35,FALSE)</f>
        <v>0</v>
      </c>
      <c r="AH1195">
        <f>VLOOKUP(CuentosContados[[#This Row],[Column1]],CuentosIndexados[],36,FALSE)</f>
        <v>0</v>
      </c>
      <c r="AI1195">
        <f>VLOOKUP(CuentosContados[[#This Row],[Column1]],CuentosIndexados[],37,FALSE)</f>
        <v>0</v>
      </c>
      <c r="AJ1195">
        <f>VLOOKUP(CuentosContados[[#This Row],[Column1]],CuentosIndexados[],38,FALSE)</f>
        <v>0</v>
      </c>
      <c r="AK1195">
        <f>VLOOKUP(CuentosContados[[#This Row],[Column1]],CuentosIndexados[],39,FALSE)</f>
        <v>0</v>
      </c>
    </row>
    <row r="1196" spans="1:37" x14ac:dyDescent="0.25">
      <c r="A1196" t="s">
        <v>183</v>
      </c>
      <c r="B1196">
        <f>VLOOKUP(CuentosContados[[#This Row],[Column1]],CuentosIndexados[],3,FALSE)</f>
        <v>0</v>
      </c>
      <c r="C1196">
        <f>VLOOKUP(CuentosContados[[#This Row],[Column1]],CuentosIndexados[],5,FALSE)</f>
        <v>0</v>
      </c>
      <c r="D1196">
        <f>VLOOKUP(CuentosContados[[#This Row],[Column1]],CuentosIndexados[],6,FALSE)</f>
        <v>0</v>
      </c>
      <c r="E1196">
        <f>VLOOKUP(CuentosContados[[#This Row],[Column1]],CuentosIndexados[],7,FALSE)</f>
        <v>0</v>
      </c>
      <c r="F1196">
        <f>VLOOKUP(CuentosContados[[#This Row],[Column1]],CuentosIndexados[],8,FALSE)</f>
        <v>0</v>
      </c>
      <c r="G1196">
        <f>VLOOKUP(CuentosContados[[#This Row],[Column1]],CuentosIndexados[],9,FALSE)</f>
        <v>0</v>
      </c>
      <c r="H1196">
        <f>VLOOKUP(CuentosContados[[#This Row],[Column1]],CuentosIndexados[],10,FALSE)</f>
        <v>0</v>
      </c>
      <c r="I1196" t="str">
        <f>VLOOKUP(CuentosContados[[#This Row],[Column1]],CuentosIndexados[],11,FALSE)</f>
        <v>educacion</v>
      </c>
      <c r="J1196">
        <f>VLOOKUP(CuentosContados[[#This Row],[Column1]],CuentosIndexados[],12,FALSE)</f>
        <v>0</v>
      </c>
      <c r="K1196">
        <f>VLOOKUP(CuentosContados[[#This Row],[Column1]],CuentosIndexados[],13,FALSE)</f>
        <v>0</v>
      </c>
      <c r="L1196">
        <f>VLOOKUP(CuentosContados[[#This Row],[Column1]],CuentosIndexados[],14,FALSE)</f>
        <v>0</v>
      </c>
      <c r="M1196">
        <f>VLOOKUP(CuentosContados[[#This Row],[Column1]],CuentosIndexados[],15,FALSE)</f>
        <v>0</v>
      </c>
      <c r="N1196">
        <f>VLOOKUP(CuentosContados[[#This Row],[Column1]],CuentosIndexados[],16,FALSE)</f>
        <v>0</v>
      </c>
      <c r="O1196">
        <f>VLOOKUP(CuentosContados[[#This Row],[Column1]],CuentosIndexados[],17,FALSE)</f>
        <v>0</v>
      </c>
      <c r="P1196">
        <f>VLOOKUP(CuentosContados[[#This Row],[Column1]],CuentosIndexados[],18,FALSE)</f>
        <v>0</v>
      </c>
      <c r="Q1196">
        <f>VLOOKUP(CuentosContados[[#This Row],[Column1]],CuentosIndexados[],19,FALSE)</f>
        <v>0</v>
      </c>
      <c r="R1196">
        <f>VLOOKUP(CuentosContados[[#This Row],[Column1]],CuentosIndexados[],20,FALSE)</f>
        <v>0</v>
      </c>
      <c r="S1196">
        <f>VLOOKUP(CuentosContados[[#This Row],[Column1]],CuentosIndexados[],21,FALSE)</f>
        <v>0</v>
      </c>
      <c r="T1196">
        <f>VLOOKUP(CuentosContados[[#This Row],[Column1]],CuentosIndexados[],22,FALSE)</f>
        <v>0</v>
      </c>
      <c r="U1196">
        <f>VLOOKUP(CuentosContados[[#This Row],[Column1]],CuentosIndexados[],23,FALSE)</f>
        <v>0</v>
      </c>
      <c r="V1196">
        <f>VLOOKUP(CuentosContados[[#This Row],[Column1]],CuentosIndexados[],24,FALSE)</f>
        <v>0</v>
      </c>
      <c r="W1196">
        <f>VLOOKUP(CuentosContados[[#This Row],[Column1]],CuentosIndexados[],25,FALSE)</f>
        <v>0</v>
      </c>
      <c r="X1196">
        <f>VLOOKUP(CuentosContados[[#This Row],[Column1]],CuentosIndexados[],26,FALSE)</f>
        <v>0</v>
      </c>
      <c r="Y1196">
        <f>VLOOKUP(CuentosContados[[#This Row],[Column1]],CuentosIndexados[],27,FALSE)</f>
        <v>0</v>
      </c>
      <c r="Z1196">
        <f>VLOOKUP(CuentosContados[[#This Row],[Column1]],CuentosIndexados[],28,FALSE)</f>
        <v>0</v>
      </c>
      <c r="AA1196">
        <f>VLOOKUP(CuentosContados[[#This Row],[Column1]],CuentosIndexados[],29,FALSE)</f>
        <v>0</v>
      </c>
      <c r="AB1196">
        <f>VLOOKUP(CuentosContados[[#This Row],[Column1]],CuentosIndexados[],30,FALSE)</f>
        <v>0</v>
      </c>
      <c r="AC1196">
        <f>VLOOKUP(CuentosContados[[#This Row],[Column1]],CuentosIndexados[],31,FALSE)</f>
        <v>0</v>
      </c>
      <c r="AD1196">
        <f>VLOOKUP(CuentosContados[[#This Row],[Column1]],CuentosIndexados[],32,FALSE)</f>
        <v>0</v>
      </c>
      <c r="AE1196">
        <f>VLOOKUP(CuentosContados[[#This Row],[Column1]],CuentosIndexados[],33,FALSE)</f>
        <v>0</v>
      </c>
      <c r="AF1196">
        <f>VLOOKUP(CuentosContados[[#This Row],[Column1]],CuentosIndexados[],34,FALSE)</f>
        <v>0</v>
      </c>
      <c r="AG1196">
        <f>VLOOKUP(CuentosContados[[#This Row],[Column1]],CuentosIndexados[],35,FALSE)</f>
        <v>0</v>
      </c>
      <c r="AH1196">
        <f>VLOOKUP(CuentosContados[[#This Row],[Column1]],CuentosIndexados[],36,FALSE)</f>
        <v>0</v>
      </c>
      <c r="AI1196">
        <f>VLOOKUP(CuentosContados[[#This Row],[Column1]],CuentosIndexados[],37,FALSE)</f>
        <v>0</v>
      </c>
      <c r="AJ1196">
        <f>VLOOKUP(CuentosContados[[#This Row],[Column1]],CuentosIndexados[],38,FALSE)</f>
        <v>0</v>
      </c>
      <c r="AK1196">
        <f>VLOOKUP(CuentosContados[[#This Row],[Column1]],CuentosIndexados[],39,FALSE)</f>
        <v>0</v>
      </c>
    </row>
    <row r="1197" spans="1:37" x14ac:dyDescent="0.25">
      <c r="A1197" t="s">
        <v>183</v>
      </c>
      <c r="B1197">
        <f>VLOOKUP(CuentosContados[[#This Row],[Column1]],CuentosIndexados[],3,FALSE)</f>
        <v>0</v>
      </c>
      <c r="C1197">
        <f>VLOOKUP(CuentosContados[[#This Row],[Column1]],CuentosIndexados[],5,FALSE)</f>
        <v>0</v>
      </c>
      <c r="D1197">
        <f>VLOOKUP(CuentosContados[[#This Row],[Column1]],CuentosIndexados[],6,FALSE)</f>
        <v>0</v>
      </c>
      <c r="E1197">
        <f>VLOOKUP(CuentosContados[[#This Row],[Column1]],CuentosIndexados[],7,FALSE)</f>
        <v>0</v>
      </c>
      <c r="F1197">
        <f>VLOOKUP(CuentosContados[[#This Row],[Column1]],CuentosIndexados[],8,FALSE)</f>
        <v>0</v>
      </c>
      <c r="G1197">
        <f>VLOOKUP(CuentosContados[[#This Row],[Column1]],CuentosIndexados[],9,FALSE)</f>
        <v>0</v>
      </c>
      <c r="H1197">
        <f>VLOOKUP(CuentosContados[[#This Row],[Column1]],CuentosIndexados[],10,FALSE)</f>
        <v>0</v>
      </c>
      <c r="I1197" t="str">
        <f>VLOOKUP(CuentosContados[[#This Row],[Column1]],CuentosIndexados[],11,FALSE)</f>
        <v>educacion</v>
      </c>
      <c r="J1197">
        <f>VLOOKUP(CuentosContados[[#This Row],[Column1]],CuentosIndexados[],12,FALSE)</f>
        <v>0</v>
      </c>
      <c r="K1197">
        <f>VLOOKUP(CuentosContados[[#This Row],[Column1]],CuentosIndexados[],13,FALSE)</f>
        <v>0</v>
      </c>
      <c r="L1197">
        <f>VLOOKUP(CuentosContados[[#This Row],[Column1]],CuentosIndexados[],14,FALSE)</f>
        <v>0</v>
      </c>
      <c r="M1197">
        <f>VLOOKUP(CuentosContados[[#This Row],[Column1]],CuentosIndexados[],15,FALSE)</f>
        <v>0</v>
      </c>
      <c r="N1197">
        <f>VLOOKUP(CuentosContados[[#This Row],[Column1]],CuentosIndexados[],16,FALSE)</f>
        <v>0</v>
      </c>
      <c r="O1197">
        <f>VLOOKUP(CuentosContados[[#This Row],[Column1]],CuentosIndexados[],17,FALSE)</f>
        <v>0</v>
      </c>
      <c r="P1197">
        <f>VLOOKUP(CuentosContados[[#This Row],[Column1]],CuentosIndexados[],18,FALSE)</f>
        <v>0</v>
      </c>
      <c r="Q1197">
        <f>VLOOKUP(CuentosContados[[#This Row],[Column1]],CuentosIndexados[],19,FALSE)</f>
        <v>0</v>
      </c>
      <c r="R1197">
        <f>VLOOKUP(CuentosContados[[#This Row],[Column1]],CuentosIndexados[],20,FALSE)</f>
        <v>0</v>
      </c>
      <c r="S1197">
        <f>VLOOKUP(CuentosContados[[#This Row],[Column1]],CuentosIndexados[],21,FALSE)</f>
        <v>0</v>
      </c>
      <c r="T1197">
        <f>VLOOKUP(CuentosContados[[#This Row],[Column1]],CuentosIndexados[],22,FALSE)</f>
        <v>0</v>
      </c>
      <c r="U1197">
        <f>VLOOKUP(CuentosContados[[#This Row],[Column1]],CuentosIndexados[],23,FALSE)</f>
        <v>0</v>
      </c>
      <c r="V1197">
        <f>VLOOKUP(CuentosContados[[#This Row],[Column1]],CuentosIndexados[],24,FALSE)</f>
        <v>0</v>
      </c>
      <c r="W1197">
        <f>VLOOKUP(CuentosContados[[#This Row],[Column1]],CuentosIndexados[],25,FALSE)</f>
        <v>0</v>
      </c>
      <c r="X1197">
        <f>VLOOKUP(CuentosContados[[#This Row],[Column1]],CuentosIndexados[],26,FALSE)</f>
        <v>0</v>
      </c>
      <c r="Y1197">
        <f>VLOOKUP(CuentosContados[[#This Row],[Column1]],CuentosIndexados[],27,FALSE)</f>
        <v>0</v>
      </c>
      <c r="Z1197">
        <f>VLOOKUP(CuentosContados[[#This Row],[Column1]],CuentosIndexados[],28,FALSE)</f>
        <v>0</v>
      </c>
      <c r="AA1197">
        <f>VLOOKUP(CuentosContados[[#This Row],[Column1]],CuentosIndexados[],29,FALSE)</f>
        <v>0</v>
      </c>
      <c r="AB1197">
        <f>VLOOKUP(CuentosContados[[#This Row],[Column1]],CuentosIndexados[],30,FALSE)</f>
        <v>0</v>
      </c>
      <c r="AC1197">
        <f>VLOOKUP(CuentosContados[[#This Row],[Column1]],CuentosIndexados[],31,FALSE)</f>
        <v>0</v>
      </c>
      <c r="AD1197">
        <f>VLOOKUP(CuentosContados[[#This Row],[Column1]],CuentosIndexados[],32,FALSE)</f>
        <v>0</v>
      </c>
      <c r="AE1197">
        <f>VLOOKUP(CuentosContados[[#This Row],[Column1]],CuentosIndexados[],33,FALSE)</f>
        <v>0</v>
      </c>
      <c r="AF1197">
        <f>VLOOKUP(CuentosContados[[#This Row],[Column1]],CuentosIndexados[],34,FALSE)</f>
        <v>0</v>
      </c>
      <c r="AG1197">
        <f>VLOOKUP(CuentosContados[[#This Row],[Column1]],CuentosIndexados[],35,FALSE)</f>
        <v>0</v>
      </c>
      <c r="AH1197">
        <f>VLOOKUP(CuentosContados[[#This Row],[Column1]],CuentosIndexados[],36,FALSE)</f>
        <v>0</v>
      </c>
      <c r="AI1197">
        <f>VLOOKUP(CuentosContados[[#This Row],[Column1]],CuentosIndexados[],37,FALSE)</f>
        <v>0</v>
      </c>
      <c r="AJ1197">
        <f>VLOOKUP(CuentosContados[[#This Row],[Column1]],CuentosIndexados[],38,FALSE)</f>
        <v>0</v>
      </c>
      <c r="AK1197">
        <f>VLOOKUP(CuentosContados[[#This Row],[Column1]],CuentosIndexados[],39,FALSE)</f>
        <v>0</v>
      </c>
    </row>
    <row r="1198" spans="1:37" x14ac:dyDescent="0.25">
      <c r="A1198" t="s">
        <v>183</v>
      </c>
      <c r="B1198">
        <f>VLOOKUP(CuentosContados[[#This Row],[Column1]],CuentosIndexados[],3,FALSE)</f>
        <v>0</v>
      </c>
      <c r="C1198">
        <f>VLOOKUP(CuentosContados[[#This Row],[Column1]],CuentosIndexados[],5,FALSE)</f>
        <v>0</v>
      </c>
      <c r="D1198">
        <f>VLOOKUP(CuentosContados[[#This Row],[Column1]],CuentosIndexados[],6,FALSE)</f>
        <v>0</v>
      </c>
      <c r="E1198">
        <f>VLOOKUP(CuentosContados[[#This Row],[Column1]],CuentosIndexados[],7,FALSE)</f>
        <v>0</v>
      </c>
      <c r="F1198">
        <f>VLOOKUP(CuentosContados[[#This Row],[Column1]],CuentosIndexados[],8,FALSE)</f>
        <v>0</v>
      </c>
      <c r="G1198">
        <f>VLOOKUP(CuentosContados[[#This Row],[Column1]],CuentosIndexados[],9,FALSE)</f>
        <v>0</v>
      </c>
      <c r="H1198">
        <f>VLOOKUP(CuentosContados[[#This Row],[Column1]],CuentosIndexados[],10,FALSE)</f>
        <v>0</v>
      </c>
      <c r="I1198" t="str">
        <f>VLOOKUP(CuentosContados[[#This Row],[Column1]],CuentosIndexados[],11,FALSE)</f>
        <v>educacion</v>
      </c>
      <c r="J1198">
        <f>VLOOKUP(CuentosContados[[#This Row],[Column1]],CuentosIndexados[],12,FALSE)</f>
        <v>0</v>
      </c>
      <c r="K1198">
        <f>VLOOKUP(CuentosContados[[#This Row],[Column1]],CuentosIndexados[],13,FALSE)</f>
        <v>0</v>
      </c>
      <c r="L1198">
        <f>VLOOKUP(CuentosContados[[#This Row],[Column1]],CuentosIndexados[],14,FALSE)</f>
        <v>0</v>
      </c>
      <c r="M1198">
        <f>VLOOKUP(CuentosContados[[#This Row],[Column1]],CuentosIndexados[],15,FALSE)</f>
        <v>0</v>
      </c>
      <c r="N1198">
        <f>VLOOKUP(CuentosContados[[#This Row],[Column1]],CuentosIndexados[],16,FALSE)</f>
        <v>0</v>
      </c>
      <c r="O1198">
        <f>VLOOKUP(CuentosContados[[#This Row],[Column1]],CuentosIndexados[],17,FALSE)</f>
        <v>0</v>
      </c>
      <c r="P1198">
        <f>VLOOKUP(CuentosContados[[#This Row],[Column1]],CuentosIndexados[],18,FALSE)</f>
        <v>0</v>
      </c>
      <c r="Q1198">
        <f>VLOOKUP(CuentosContados[[#This Row],[Column1]],CuentosIndexados[],19,FALSE)</f>
        <v>0</v>
      </c>
      <c r="R1198">
        <f>VLOOKUP(CuentosContados[[#This Row],[Column1]],CuentosIndexados[],20,FALSE)</f>
        <v>0</v>
      </c>
      <c r="S1198">
        <f>VLOOKUP(CuentosContados[[#This Row],[Column1]],CuentosIndexados[],21,FALSE)</f>
        <v>0</v>
      </c>
      <c r="T1198">
        <f>VLOOKUP(CuentosContados[[#This Row],[Column1]],CuentosIndexados[],22,FALSE)</f>
        <v>0</v>
      </c>
      <c r="U1198">
        <f>VLOOKUP(CuentosContados[[#This Row],[Column1]],CuentosIndexados[],23,FALSE)</f>
        <v>0</v>
      </c>
      <c r="V1198">
        <f>VLOOKUP(CuentosContados[[#This Row],[Column1]],CuentosIndexados[],24,FALSE)</f>
        <v>0</v>
      </c>
      <c r="W1198">
        <f>VLOOKUP(CuentosContados[[#This Row],[Column1]],CuentosIndexados[],25,FALSE)</f>
        <v>0</v>
      </c>
      <c r="X1198">
        <f>VLOOKUP(CuentosContados[[#This Row],[Column1]],CuentosIndexados[],26,FALSE)</f>
        <v>0</v>
      </c>
      <c r="Y1198">
        <f>VLOOKUP(CuentosContados[[#This Row],[Column1]],CuentosIndexados[],27,FALSE)</f>
        <v>0</v>
      </c>
      <c r="Z1198">
        <f>VLOOKUP(CuentosContados[[#This Row],[Column1]],CuentosIndexados[],28,FALSE)</f>
        <v>0</v>
      </c>
      <c r="AA1198">
        <f>VLOOKUP(CuentosContados[[#This Row],[Column1]],CuentosIndexados[],29,FALSE)</f>
        <v>0</v>
      </c>
      <c r="AB1198">
        <f>VLOOKUP(CuentosContados[[#This Row],[Column1]],CuentosIndexados[],30,FALSE)</f>
        <v>0</v>
      </c>
      <c r="AC1198">
        <f>VLOOKUP(CuentosContados[[#This Row],[Column1]],CuentosIndexados[],31,FALSE)</f>
        <v>0</v>
      </c>
      <c r="AD1198">
        <f>VLOOKUP(CuentosContados[[#This Row],[Column1]],CuentosIndexados[],32,FALSE)</f>
        <v>0</v>
      </c>
      <c r="AE1198">
        <f>VLOOKUP(CuentosContados[[#This Row],[Column1]],CuentosIndexados[],33,FALSE)</f>
        <v>0</v>
      </c>
      <c r="AF1198">
        <f>VLOOKUP(CuentosContados[[#This Row],[Column1]],CuentosIndexados[],34,FALSE)</f>
        <v>0</v>
      </c>
      <c r="AG1198">
        <f>VLOOKUP(CuentosContados[[#This Row],[Column1]],CuentosIndexados[],35,FALSE)</f>
        <v>0</v>
      </c>
      <c r="AH1198">
        <f>VLOOKUP(CuentosContados[[#This Row],[Column1]],CuentosIndexados[],36,FALSE)</f>
        <v>0</v>
      </c>
      <c r="AI1198">
        <f>VLOOKUP(CuentosContados[[#This Row],[Column1]],CuentosIndexados[],37,FALSE)</f>
        <v>0</v>
      </c>
      <c r="AJ1198">
        <f>VLOOKUP(CuentosContados[[#This Row],[Column1]],CuentosIndexados[],38,FALSE)</f>
        <v>0</v>
      </c>
      <c r="AK1198">
        <f>VLOOKUP(CuentosContados[[#This Row],[Column1]],CuentosIndexados[],39,FALSE)</f>
        <v>0</v>
      </c>
    </row>
    <row r="1199" spans="1:37" x14ac:dyDescent="0.25">
      <c r="A1199" t="s">
        <v>183</v>
      </c>
      <c r="B1199">
        <f>VLOOKUP(CuentosContados[[#This Row],[Column1]],CuentosIndexados[],3,FALSE)</f>
        <v>0</v>
      </c>
      <c r="C1199">
        <f>VLOOKUP(CuentosContados[[#This Row],[Column1]],CuentosIndexados[],5,FALSE)</f>
        <v>0</v>
      </c>
      <c r="D1199">
        <f>VLOOKUP(CuentosContados[[#This Row],[Column1]],CuentosIndexados[],6,FALSE)</f>
        <v>0</v>
      </c>
      <c r="E1199">
        <f>VLOOKUP(CuentosContados[[#This Row],[Column1]],CuentosIndexados[],7,FALSE)</f>
        <v>0</v>
      </c>
      <c r="F1199">
        <f>VLOOKUP(CuentosContados[[#This Row],[Column1]],CuentosIndexados[],8,FALSE)</f>
        <v>0</v>
      </c>
      <c r="G1199">
        <f>VLOOKUP(CuentosContados[[#This Row],[Column1]],CuentosIndexados[],9,FALSE)</f>
        <v>0</v>
      </c>
      <c r="H1199">
        <f>VLOOKUP(CuentosContados[[#This Row],[Column1]],CuentosIndexados[],10,FALSE)</f>
        <v>0</v>
      </c>
      <c r="I1199" t="str">
        <f>VLOOKUP(CuentosContados[[#This Row],[Column1]],CuentosIndexados[],11,FALSE)</f>
        <v>educacion</v>
      </c>
      <c r="J1199">
        <f>VLOOKUP(CuentosContados[[#This Row],[Column1]],CuentosIndexados[],12,FALSE)</f>
        <v>0</v>
      </c>
      <c r="K1199">
        <f>VLOOKUP(CuentosContados[[#This Row],[Column1]],CuentosIndexados[],13,FALSE)</f>
        <v>0</v>
      </c>
      <c r="L1199">
        <f>VLOOKUP(CuentosContados[[#This Row],[Column1]],CuentosIndexados[],14,FALSE)</f>
        <v>0</v>
      </c>
      <c r="M1199">
        <f>VLOOKUP(CuentosContados[[#This Row],[Column1]],CuentosIndexados[],15,FALSE)</f>
        <v>0</v>
      </c>
      <c r="N1199">
        <f>VLOOKUP(CuentosContados[[#This Row],[Column1]],CuentosIndexados[],16,FALSE)</f>
        <v>0</v>
      </c>
      <c r="O1199">
        <f>VLOOKUP(CuentosContados[[#This Row],[Column1]],CuentosIndexados[],17,FALSE)</f>
        <v>0</v>
      </c>
      <c r="P1199">
        <f>VLOOKUP(CuentosContados[[#This Row],[Column1]],CuentosIndexados[],18,FALSE)</f>
        <v>0</v>
      </c>
      <c r="Q1199">
        <f>VLOOKUP(CuentosContados[[#This Row],[Column1]],CuentosIndexados[],19,FALSE)</f>
        <v>0</v>
      </c>
      <c r="R1199">
        <f>VLOOKUP(CuentosContados[[#This Row],[Column1]],CuentosIndexados[],20,FALSE)</f>
        <v>0</v>
      </c>
      <c r="S1199">
        <f>VLOOKUP(CuentosContados[[#This Row],[Column1]],CuentosIndexados[],21,FALSE)</f>
        <v>0</v>
      </c>
      <c r="T1199">
        <f>VLOOKUP(CuentosContados[[#This Row],[Column1]],CuentosIndexados[],22,FALSE)</f>
        <v>0</v>
      </c>
      <c r="U1199">
        <f>VLOOKUP(CuentosContados[[#This Row],[Column1]],CuentosIndexados[],23,FALSE)</f>
        <v>0</v>
      </c>
      <c r="V1199">
        <f>VLOOKUP(CuentosContados[[#This Row],[Column1]],CuentosIndexados[],24,FALSE)</f>
        <v>0</v>
      </c>
      <c r="W1199">
        <f>VLOOKUP(CuentosContados[[#This Row],[Column1]],CuentosIndexados[],25,FALSE)</f>
        <v>0</v>
      </c>
      <c r="X1199">
        <f>VLOOKUP(CuentosContados[[#This Row],[Column1]],CuentosIndexados[],26,FALSE)</f>
        <v>0</v>
      </c>
      <c r="Y1199">
        <f>VLOOKUP(CuentosContados[[#This Row],[Column1]],CuentosIndexados[],27,FALSE)</f>
        <v>0</v>
      </c>
      <c r="Z1199">
        <f>VLOOKUP(CuentosContados[[#This Row],[Column1]],CuentosIndexados[],28,FALSE)</f>
        <v>0</v>
      </c>
      <c r="AA1199">
        <f>VLOOKUP(CuentosContados[[#This Row],[Column1]],CuentosIndexados[],29,FALSE)</f>
        <v>0</v>
      </c>
      <c r="AB1199">
        <f>VLOOKUP(CuentosContados[[#This Row],[Column1]],CuentosIndexados[],30,FALSE)</f>
        <v>0</v>
      </c>
      <c r="AC1199">
        <f>VLOOKUP(CuentosContados[[#This Row],[Column1]],CuentosIndexados[],31,FALSE)</f>
        <v>0</v>
      </c>
      <c r="AD1199">
        <f>VLOOKUP(CuentosContados[[#This Row],[Column1]],CuentosIndexados[],32,FALSE)</f>
        <v>0</v>
      </c>
      <c r="AE1199">
        <f>VLOOKUP(CuentosContados[[#This Row],[Column1]],CuentosIndexados[],33,FALSE)</f>
        <v>0</v>
      </c>
      <c r="AF1199">
        <f>VLOOKUP(CuentosContados[[#This Row],[Column1]],CuentosIndexados[],34,FALSE)</f>
        <v>0</v>
      </c>
      <c r="AG1199">
        <f>VLOOKUP(CuentosContados[[#This Row],[Column1]],CuentosIndexados[],35,FALSE)</f>
        <v>0</v>
      </c>
      <c r="AH1199">
        <f>VLOOKUP(CuentosContados[[#This Row],[Column1]],CuentosIndexados[],36,FALSE)</f>
        <v>0</v>
      </c>
      <c r="AI1199">
        <f>VLOOKUP(CuentosContados[[#This Row],[Column1]],CuentosIndexados[],37,FALSE)</f>
        <v>0</v>
      </c>
      <c r="AJ1199">
        <f>VLOOKUP(CuentosContados[[#This Row],[Column1]],CuentosIndexados[],38,FALSE)</f>
        <v>0</v>
      </c>
      <c r="AK1199">
        <f>VLOOKUP(CuentosContados[[#This Row],[Column1]],CuentosIndexados[],39,FALSE)</f>
        <v>0</v>
      </c>
    </row>
    <row r="1200" spans="1:37" x14ac:dyDescent="0.25">
      <c r="A1200" t="s">
        <v>183</v>
      </c>
      <c r="B1200">
        <f>VLOOKUP(CuentosContados[[#This Row],[Column1]],CuentosIndexados[],3,FALSE)</f>
        <v>0</v>
      </c>
      <c r="C1200">
        <f>VLOOKUP(CuentosContados[[#This Row],[Column1]],CuentosIndexados[],5,FALSE)</f>
        <v>0</v>
      </c>
      <c r="D1200">
        <f>VLOOKUP(CuentosContados[[#This Row],[Column1]],CuentosIndexados[],6,FALSE)</f>
        <v>0</v>
      </c>
      <c r="E1200">
        <f>VLOOKUP(CuentosContados[[#This Row],[Column1]],CuentosIndexados[],7,FALSE)</f>
        <v>0</v>
      </c>
      <c r="F1200">
        <f>VLOOKUP(CuentosContados[[#This Row],[Column1]],CuentosIndexados[],8,FALSE)</f>
        <v>0</v>
      </c>
      <c r="G1200">
        <f>VLOOKUP(CuentosContados[[#This Row],[Column1]],CuentosIndexados[],9,FALSE)</f>
        <v>0</v>
      </c>
      <c r="H1200">
        <f>VLOOKUP(CuentosContados[[#This Row],[Column1]],CuentosIndexados[],10,FALSE)</f>
        <v>0</v>
      </c>
      <c r="I1200" t="str">
        <f>VLOOKUP(CuentosContados[[#This Row],[Column1]],CuentosIndexados[],11,FALSE)</f>
        <v>educacion</v>
      </c>
      <c r="J1200">
        <f>VLOOKUP(CuentosContados[[#This Row],[Column1]],CuentosIndexados[],12,FALSE)</f>
        <v>0</v>
      </c>
      <c r="K1200">
        <f>VLOOKUP(CuentosContados[[#This Row],[Column1]],CuentosIndexados[],13,FALSE)</f>
        <v>0</v>
      </c>
      <c r="L1200">
        <f>VLOOKUP(CuentosContados[[#This Row],[Column1]],CuentosIndexados[],14,FALSE)</f>
        <v>0</v>
      </c>
      <c r="M1200">
        <f>VLOOKUP(CuentosContados[[#This Row],[Column1]],CuentosIndexados[],15,FALSE)</f>
        <v>0</v>
      </c>
      <c r="N1200">
        <f>VLOOKUP(CuentosContados[[#This Row],[Column1]],CuentosIndexados[],16,FALSE)</f>
        <v>0</v>
      </c>
      <c r="O1200">
        <f>VLOOKUP(CuentosContados[[#This Row],[Column1]],CuentosIndexados[],17,FALSE)</f>
        <v>0</v>
      </c>
      <c r="P1200">
        <f>VLOOKUP(CuentosContados[[#This Row],[Column1]],CuentosIndexados[],18,FALSE)</f>
        <v>0</v>
      </c>
      <c r="Q1200">
        <f>VLOOKUP(CuentosContados[[#This Row],[Column1]],CuentosIndexados[],19,FALSE)</f>
        <v>0</v>
      </c>
      <c r="R1200">
        <f>VLOOKUP(CuentosContados[[#This Row],[Column1]],CuentosIndexados[],20,FALSE)</f>
        <v>0</v>
      </c>
      <c r="S1200">
        <f>VLOOKUP(CuentosContados[[#This Row],[Column1]],CuentosIndexados[],21,FALSE)</f>
        <v>0</v>
      </c>
      <c r="T1200">
        <f>VLOOKUP(CuentosContados[[#This Row],[Column1]],CuentosIndexados[],22,FALSE)</f>
        <v>0</v>
      </c>
      <c r="U1200">
        <f>VLOOKUP(CuentosContados[[#This Row],[Column1]],CuentosIndexados[],23,FALSE)</f>
        <v>0</v>
      </c>
      <c r="V1200">
        <f>VLOOKUP(CuentosContados[[#This Row],[Column1]],CuentosIndexados[],24,FALSE)</f>
        <v>0</v>
      </c>
      <c r="W1200">
        <f>VLOOKUP(CuentosContados[[#This Row],[Column1]],CuentosIndexados[],25,FALSE)</f>
        <v>0</v>
      </c>
      <c r="X1200">
        <f>VLOOKUP(CuentosContados[[#This Row],[Column1]],CuentosIndexados[],26,FALSE)</f>
        <v>0</v>
      </c>
      <c r="Y1200">
        <f>VLOOKUP(CuentosContados[[#This Row],[Column1]],CuentosIndexados[],27,FALSE)</f>
        <v>0</v>
      </c>
      <c r="Z1200">
        <f>VLOOKUP(CuentosContados[[#This Row],[Column1]],CuentosIndexados[],28,FALSE)</f>
        <v>0</v>
      </c>
      <c r="AA1200">
        <f>VLOOKUP(CuentosContados[[#This Row],[Column1]],CuentosIndexados[],29,FALSE)</f>
        <v>0</v>
      </c>
      <c r="AB1200">
        <f>VLOOKUP(CuentosContados[[#This Row],[Column1]],CuentosIndexados[],30,FALSE)</f>
        <v>0</v>
      </c>
      <c r="AC1200">
        <f>VLOOKUP(CuentosContados[[#This Row],[Column1]],CuentosIndexados[],31,FALSE)</f>
        <v>0</v>
      </c>
      <c r="AD1200">
        <f>VLOOKUP(CuentosContados[[#This Row],[Column1]],CuentosIndexados[],32,FALSE)</f>
        <v>0</v>
      </c>
      <c r="AE1200">
        <f>VLOOKUP(CuentosContados[[#This Row],[Column1]],CuentosIndexados[],33,FALSE)</f>
        <v>0</v>
      </c>
      <c r="AF1200">
        <f>VLOOKUP(CuentosContados[[#This Row],[Column1]],CuentosIndexados[],34,FALSE)</f>
        <v>0</v>
      </c>
      <c r="AG1200">
        <f>VLOOKUP(CuentosContados[[#This Row],[Column1]],CuentosIndexados[],35,FALSE)</f>
        <v>0</v>
      </c>
      <c r="AH1200">
        <f>VLOOKUP(CuentosContados[[#This Row],[Column1]],CuentosIndexados[],36,FALSE)</f>
        <v>0</v>
      </c>
      <c r="AI1200">
        <f>VLOOKUP(CuentosContados[[#This Row],[Column1]],CuentosIndexados[],37,FALSE)</f>
        <v>0</v>
      </c>
      <c r="AJ1200">
        <f>VLOOKUP(CuentosContados[[#This Row],[Column1]],CuentosIndexados[],38,FALSE)</f>
        <v>0</v>
      </c>
      <c r="AK1200">
        <f>VLOOKUP(CuentosContados[[#This Row],[Column1]],CuentosIndexados[],39,FALSE)</f>
        <v>0</v>
      </c>
    </row>
    <row r="1201" spans="1:37" x14ac:dyDescent="0.25">
      <c r="A1201" t="s">
        <v>183</v>
      </c>
      <c r="B1201">
        <f>VLOOKUP(CuentosContados[[#This Row],[Column1]],CuentosIndexados[],3,FALSE)</f>
        <v>0</v>
      </c>
      <c r="C1201">
        <f>VLOOKUP(CuentosContados[[#This Row],[Column1]],CuentosIndexados[],5,FALSE)</f>
        <v>0</v>
      </c>
      <c r="D1201">
        <f>VLOOKUP(CuentosContados[[#This Row],[Column1]],CuentosIndexados[],6,FALSE)</f>
        <v>0</v>
      </c>
      <c r="E1201">
        <f>VLOOKUP(CuentosContados[[#This Row],[Column1]],CuentosIndexados[],7,FALSE)</f>
        <v>0</v>
      </c>
      <c r="F1201">
        <f>VLOOKUP(CuentosContados[[#This Row],[Column1]],CuentosIndexados[],8,FALSE)</f>
        <v>0</v>
      </c>
      <c r="G1201">
        <f>VLOOKUP(CuentosContados[[#This Row],[Column1]],CuentosIndexados[],9,FALSE)</f>
        <v>0</v>
      </c>
      <c r="H1201">
        <f>VLOOKUP(CuentosContados[[#This Row],[Column1]],CuentosIndexados[],10,FALSE)</f>
        <v>0</v>
      </c>
      <c r="I1201" t="str">
        <f>VLOOKUP(CuentosContados[[#This Row],[Column1]],CuentosIndexados[],11,FALSE)</f>
        <v>educacion</v>
      </c>
      <c r="J1201">
        <f>VLOOKUP(CuentosContados[[#This Row],[Column1]],CuentosIndexados[],12,FALSE)</f>
        <v>0</v>
      </c>
      <c r="K1201">
        <f>VLOOKUP(CuentosContados[[#This Row],[Column1]],CuentosIndexados[],13,FALSE)</f>
        <v>0</v>
      </c>
      <c r="L1201">
        <f>VLOOKUP(CuentosContados[[#This Row],[Column1]],CuentosIndexados[],14,FALSE)</f>
        <v>0</v>
      </c>
      <c r="M1201">
        <f>VLOOKUP(CuentosContados[[#This Row],[Column1]],CuentosIndexados[],15,FALSE)</f>
        <v>0</v>
      </c>
      <c r="N1201">
        <f>VLOOKUP(CuentosContados[[#This Row],[Column1]],CuentosIndexados[],16,FALSE)</f>
        <v>0</v>
      </c>
      <c r="O1201">
        <f>VLOOKUP(CuentosContados[[#This Row],[Column1]],CuentosIndexados[],17,FALSE)</f>
        <v>0</v>
      </c>
      <c r="P1201">
        <f>VLOOKUP(CuentosContados[[#This Row],[Column1]],CuentosIndexados[],18,FALSE)</f>
        <v>0</v>
      </c>
      <c r="Q1201">
        <f>VLOOKUP(CuentosContados[[#This Row],[Column1]],CuentosIndexados[],19,FALSE)</f>
        <v>0</v>
      </c>
      <c r="R1201">
        <f>VLOOKUP(CuentosContados[[#This Row],[Column1]],CuentosIndexados[],20,FALSE)</f>
        <v>0</v>
      </c>
      <c r="S1201">
        <f>VLOOKUP(CuentosContados[[#This Row],[Column1]],CuentosIndexados[],21,FALSE)</f>
        <v>0</v>
      </c>
      <c r="T1201">
        <f>VLOOKUP(CuentosContados[[#This Row],[Column1]],CuentosIndexados[],22,FALSE)</f>
        <v>0</v>
      </c>
      <c r="U1201">
        <f>VLOOKUP(CuentosContados[[#This Row],[Column1]],CuentosIndexados[],23,FALSE)</f>
        <v>0</v>
      </c>
      <c r="V1201">
        <f>VLOOKUP(CuentosContados[[#This Row],[Column1]],CuentosIndexados[],24,FALSE)</f>
        <v>0</v>
      </c>
      <c r="W1201">
        <f>VLOOKUP(CuentosContados[[#This Row],[Column1]],CuentosIndexados[],25,FALSE)</f>
        <v>0</v>
      </c>
      <c r="X1201">
        <f>VLOOKUP(CuentosContados[[#This Row],[Column1]],CuentosIndexados[],26,FALSE)</f>
        <v>0</v>
      </c>
      <c r="Y1201">
        <f>VLOOKUP(CuentosContados[[#This Row],[Column1]],CuentosIndexados[],27,FALSE)</f>
        <v>0</v>
      </c>
      <c r="Z1201">
        <f>VLOOKUP(CuentosContados[[#This Row],[Column1]],CuentosIndexados[],28,FALSE)</f>
        <v>0</v>
      </c>
      <c r="AA1201">
        <f>VLOOKUP(CuentosContados[[#This Row],[Column1]],CuentosIndexados[],29,FALSE)</f>
        <v>0</v>
      </c>
      <c r="AB1201">
        <f>VLOOKUP(CuentosContados[[#This Row],[Column1]],CuentosIndexados[],30,FALSE)</f>
        <v>0</v>
      </c>
      <c r="AC1201">
        <f>VLOOKUP(CuentosContados[[#This Row],[Column1]],CuentosIndexados[],31,FALSE)</f>
        <v>0</v>
      </c>
      <c r="AD1201">
        <f>VLOOKUP(CuentosContados[[#This Row],[Column1]],CuentosIndexados[],32,FALSE)</f>
        <v>0</v>
      </c>
      <c r="AE1201">
        <f>VLOOKUP(CuentosContados[[#This Row],[Column1]],CuentosIndexados[],33,FALSE)</f>
        <v>0</v>
      </c>
      <c r="AF1201">
        <f>VLOOKUP(CuentosContados[[#This Row],[Column1]],CuentosIndexados[],34,FALSE)</f>
        <v>0</v>
      </c>
      <c r="AG1201">
        <f>VLOOKUP(CuentosContados[[#This Row],[Column1]],CuentosIndexados[],35,FALSE)</f>
        <v>0</v>
      </c>
      <c r="AH1201">
        <f>VLOOKUP(CuentosContados[[#This Row],[Column1]],CuentosIndexados[],36,FALSE)</f>
        <v>0</v>
      </c>
      <c r="AI1201">
        <f>VLOOKUP(CuentosContados[[#This Row],[Column1]],CuentosIndexados[],37,FALSE)</f>
        <v>0</v>
      </c>
      <c r="AJ1201">
        <f>VLOOKUP(CuentosContados[[#This Row],[Column1]],CuentosIndexados[],38,FALSE)</f>
        <v>0</v>
      </c>
      <c r="AK1201">
        <f>VLOOKUP(CuentosContados[[#This Row],[Column1]],CuentosIndexados[],39,FALSE)</f>
        <v>0</v>
      </c>
    </row>
    <row r="1202" spans="1:37" x14ac:dyDescent="0.25">
      <c r="A1202" t="s">
        <v>183</v>
      </c>
      <c r="B1202">
        <f>VLOOKUP(CuentosContados[[#This Row],[Column1]],CuentosIndexados[],3,FALSE)</f>
        <v>0</v>
      </c>
      <c r="C1202">
        <f>VLOOKUP(CuentosContados[[#This Row],[Column1]],CuentosIndexados[],5,FALSE)</f>
        <v>0</v>
      </c>
      <c r="D1202">
        <f>VLOOKUP(CuentosContados[[#This Row],[Column1]],CuentosIndexados[],6,FALSE)</f>
        <v>0</v>
      </c>
      <c r="E1202">
        <f>VLOOKUP(CuentosContados[[#This Row],[Column1]],CuentosIndexados[],7,FALSE)</f>
        <v>0</v>
      </c>
      <c r="F1202">
        <f>VLOOKUP(CuentosContados[[#This Row],[Column1]],CuentosIndexados[],8,FALSE)</f>
        <v>0</v>
      </c>
      <c r="G1202">
        <f>VLOOKUP(CuentosContados[[#This Row],[Column1]],CuentosIndexados[],9,FALSE)</f>
        <v>0</v>
      </c>
      <c r="H1202">
        <f>VLOOKUP(CuentosContados[[#This Row],[Column1]],CuentosIndexados[],10,FALSE)</f>
        <v>0</v>
      </c>
      <c r="I1202" t="str">
        <f>VLOOKUP(CuentosContados[[#This Row],[Column1]],CuentosIndexados[],11,FALSE)</f>
        <v>educacion</v>
      </c>
      <c r="J1202">
        <f>VLOOKUP(CuentosContados[[#This Row],[Column1]],CuentosIndexados[],12,FALSE)</f>
        <v>0</v>
      </c>
      <c r="K1202">
        <f>VLOOKUP(CuentosContados[[#This Row],[Column1]],CuentosIndexados[],13,FALSE)</f>
        <v>0</v>
      </c>
      <c r="L1202">
        <f>VLOOKUP(CuentosContados[[#This Row],[Column1]],CuentosIndexados[],14,FALSE)</f>
        <v>0</v>
      </c>
      <c r="M1202">
        <f>VLOOKUP(CuentosContados[[#This Row],[Column1]],CuentosIndexados[],15,FALSE)</f>
        <v>0</v>
      </c>
      <c r="N1202">
        <f>VLOOKUP(CuentosContados[[#This Row],[Column1]],CuentosIndexados[],16,FALSE)</f>
        <v>0</v>
      </c>
      <c r="O1202">
        <f>VLOOKUP(CuentosContados[[#This Row],[Column1]],CuentosIndexados[],17,FALSE)</f>
        <v>0</v>
      </c>
      <c r="P1202">
        <f>VLOOKUP(CuentosContados[[#This Row],[Column1]],CuentosIndexados[],18,FALSE)</f>
        <v>0</v>
      </c>
      <c r="Q1202">
        <f>VLOOKUP(CuentosContados[[#This Row],[Column1]],CuentosIndexados[],19,FALSE)</f>
        <v>0</v>
      </c>
      <c r="R1202">
        <f>VLOOKUP(CuentosContados[[#This Row],[Column1]],CuentosIndexados[],20,FALSE)</f>
        <v>0</v>
      </c>
      <c r="S1202">
        <f>VLOOKUP(CuentosContados[[#This Row],[Column1]],CuentosIndexados[],21,FALSE)</f>
        <v>0</v>
      </c>
      <c r="T1202">
        <f>VLOOKUP(CuentosContados[[#This Row],[Column1]],CuentosIndexados[],22,FALSE)</f>
        <v>0</v>
      </c>
      <c r="U1202">
        <f>VLOOKUP(CuentosContados[[#This Row],[Column1]],CuentosIndexados[],23,FALSE)</f>
        <v>0</v>
      </c>
      <c r="V1202">
        <f>VLOOKUP(CuentosContados[[#This Row],[Column1]],CuentosIndexados[],24,FALSE)</f>
        <v>0</v>
      </c>
      <c r="W1202">
        <f>VLOOKUP(CuentosContados[[#This Row],[Column1]],CuentosIndexados[],25,FALSE)</f>
        <v>0</v>
      </c>
      <c r="X1202">
        <f>VLOOKUP(CuentosContados[[#This Row],[Column1]],CuentosIndexados[],26,FALSE)</f>
        <v>0</v>
      </c>
      <c r="Y1202">
        <f>VLOOKUP(CuentosContados[[#This Row],[Column1]],CuentosIndexados[],27,FALSE)</f>
        <v>0</v>
      </c>
      <c r="Z1202">
        <f>VLOOKUP(CuentosContados[[#This Row],[Column1]],CuentosIndexados[],28,FALSE)</f>
        <v>0</v>
      </c>
      <c r="AA1202">
        <f>VLOOKUP(CuentosContados[[#This Row],[Column1]],CuentosIndexados[],29,FALSE)</f>
        <v>0</v>
      </c>
      <c r="AB1202">
        <f>VLOOKUP(CuentosContados[[#This Row],[Column1]],CuentosIndexados[],30,FALSE)</f>
        <v>0</v>
      </c>
      <c r="AC1202">
        <f>VLOOKUP(CuentosContados[[#This Row],[Column1]],CuentosIndexados[],31,FALSE)</f>
        <v>0</v>
      </c>
      <c r="AD1202">
        <f>VLOOKUP(CuentosContados[[#This Row],[Column1]],CuentosIndexados[],32,FALSE)</f>
        <v>0</v>
      </c>
      <c r="AE1202">
        <f>VLOOKUP(CuentosContados[[#This Row],[Column1]],CuentosIndexados[],33,FALSE)</f>
        <v>0</v>
      </c>
      <c r="AF1202">
        <f>VLOOKUP(CuentosContados[[#This Row],[Column1]],CuentosIndexados[],34,FALSE)</f>
        <v>0</v>
      </c>
      <c r="AG1202">
        <f>VLOOKUP(CuentosContados[[#This Row],[Column1]],CuentosIndexados[],35,FALSE)</f>
        <v>0</v>
      </c>
      <c r="AH1202">
        <f>VLOOKUP(CuentosContados[[#This Row],[Column1]],CuentosIndexados[],36,FALSE)</f>
        <v>0</v>
      </c>
      <c r="AI1202">
        <f>VLOOKUP(CuentosContados[[#This Row],[Column1]],CuentosIndexados[],37,FALSE)</f>
        <v>0</v>
      </c>
      <c r="AJ1202">
        <f>VLOOKUP(CuentosContados[[#This Row],[Column1]],CuentosIndexados[],38,FALSE)</f>
        <v>0</v>
      </c>
      <c r="AK1202">
        <f>VLOOKUP(CuentosContados[[#This Row],[Column1]],CuentosIndexados[],39,FALSE)</f>
        <v>0</v>
      </c>
    </row>
    <row r="1203" spans="1:37" x14ac:dyDescent="0.25">
      <c r="A1203" t="s">
        <v>183</v>
      </c>
      <c r="B1203">
        <f>VLOOKUP(CuentosContados[[#This Row],[Column1]],CuentosIndexados[],3,FALSE)</f>
        <v>0</v>
      </c>
      <c r="C1203">
        <f>VLOOKUP(CuentosContados[[#This Row],[Column1]],CuentosIndexados[],5,FALSE)</f>
        <v>0</v>
      </c>
      <c r="D1203">
        <f>VLOOKUP(CuentosContados[[#This Row],[Column1]],CuentosIndexados[],6,FALSE)</f>
        <v>0</v>
      </c>
      <c r="E1203">
        <f>VLOOKUP(CuentosContados[[#This Row],[Column1]],CuentosIndexados[],7,FALSE)</f>
        <v>0</v>
      </c>
      <c r="F1203">
        <f>VLOOKUP(CuentosContados[[#This Row],[Column1]],CuentosIndexados[],8,FALSE)</f>
        <v>0</v>
      </c>
      <c r="G1203">
        <f>VLOOKUP(CuentosContados[[#This Row],[Column1]],CuentosIndexados[],9,FALSE)</f>
        <v>0</v>
      </c>
      <c r="H1203">
        <f>VLOOKUP(CuentosContados[[#This Row],[Column1]],CuentosIndexados[],10,FALSE)</f>
        <v>0</v>
      </c>
      <c r="I1203" t="str">
        <f>VLOOKUP(CuentosContados[[#This Row],[Column1]],CuentosIndexados[],11,FALSE)</f>
        <v>educacion</v>
      </c>
      <c r="J1203">
        <f>VLOOKUP(CuentosContados[[#This Row],[Column1]],CuentosIndexados[],12,FALSE)</f>
        <v>0</v>
      </c>
      <c r="K1203">
        <f>VLOOKUP(CuentosContados[[#This Row],[Column1]],CuentosIndexados[],13,FALSE)</f>
        <v>0</v>
      </c>
      <c r="L1203">
        <f>VLOOKUP(CuentosContados[[#This Row],[Column1]],CuentosIndexados[],14,FALSE)</f>
        <v>0</v>
      </c>
      <c r="M1203">
        <f>VLOOKUP(CuentosContados[[#This Row],[Column1]],CuentosIndexados[],15,FALSE)</f>
        <v>0</v>
      </c>
      <c r="N1203">
        <f>VLOOKUP(CuentosContados[[#This Row],[Column1]],CuentosIndexados[],16,FALSE)</f>
        <v>0</v>
      </c>
      <c r="O1203">
        <f>VLOOKUP(CuentosContados[[#This Row],[Column1]],CuentosIndexados[],17,FALSE)</f>
        <v>0</v>
      </c>
      <c r="P1203">
        <f>VLOOKUP(CuentosContados[[#This Row],[Column1]],CuentosIndexados[],18,FALSE)</f>
        <v>0</v>
      </c>
      <c r="Q1203">
        <f>VLOOKUP(CuentosContados[[#This Row],[Column1]],CuentosIndexados[],19,FALSE)</f>
        <v>0</v>
      </c>
      <c r="R1203">
        <f>VLOOKUP(CuentosContados[[#This Row],[Column1]],CuentosIndexados[],20,FALSE)</f>
        <v>0</v>
      </c>
      <c r="S1203">
        <f>VLOOKUP(CuentosContados[[#This Row],[Column1]],CuentosIndexados[],21,FALSE)</f>
        <v>0</v>
      </c>
      <c r="T1203">
        <f>VLOOKUP(CuentosContados[[#This Row],[Column1]],CuentosIndexados[],22,FALSE)</f>
        <v>0</v>
      </c>
      <c r="U1203">
        <f>VLOOKUP(CuentosContados[[#This Row],[Column1]],CuentosIndexados[],23,FALSE)</f>
        <v>0</v>
      </c>
      <c r="V1203">
        <f>VLOOKUP(CuentosContados[[#This Row],[Column1]],CuentosIndexados[],24,FALSE)</f>
        <v>0</v>
      </c>
      <c r="W1203">
        <f>VLOOKUP(CuentosContados[[#This Row],[Column1]],CuentosIndexados[],25,FALSE)</f>
        <v>0</v>
      </c>
      <c r="X1203">
        <f>VLOOKUP(CuentosContados[[#This Row],[Column1]],CuentosIndexados[],26,FALSE)</f>
        <v>0</v>
      </c>
      <c r="Y1203">
        <f>VLOOKUP(CuentosContados[[#This Row],[Column1]],CuentosIndexados[],27,FALSE)</f>
        <v>0</v>
      </c>
      <c r="Z1203">
        <f>VLOOKUP(CuentosContados[[#This Row],[Column1]],CuentosIndexados[],28,FALSE)</f>
        <v>0</v>
      </c>
      <c r="AA1203">
        <f>VLOOKUP(CuentosContados[[#This Row],[Column1]],CuentosIndexados[],29,FALSE)</f>
        <v>0</v>
      </c>
      <c r="AB1203">
        <f>VLOOKUP(CuentosContados[[#This Row],[Column1]],CuentosIndexados[],30,FALSE)</f>
        <v>0</v>
      </c>
      <c r="AC1203">
        <f>VLOOKUP(CuentosContados[[#This Row],[Column1]],CuentosIndexados[],31,FALSE)</f>
        <v>0</v>
      </c>
      <c r="AD1203">
        <f>VLOOKUP(CuentosContados[[#This Row],[Column1]],CuentosIndexados[],32,FALSE)</f>
        <v>0</v>
      </c>
      <c r="AE1203">
        <f>VLOOKUP(CuentosContados[[#This Row],[Column1]],CuentosIndexados[],33,FALSE)</f>
        <v>0</v>
      </c>
      <c r="AF1203">
        <f>VLOOKUP(CuentosContados[[#This Row],[Column1]],CuentosIndexados[],34,FALSE)</f>
        <v>0</v>
      </c>
      <c r="AG1203">
        <f>VLOOKUP(CuentosContados[[#This Row],[Column1]],CuentosIndexados[],35,FALSE)</f>
        <v>0</v>
      </c>
      <c r="AH1203">
        <f>VLOOKUP(CuentosContados[[#This Row],[Column1]],CuentosIndexados[],36,FALSE)</f>
        <v>0</v>
      </c>
      <c r="AI1203">
        <f>VLOOKUP(CuentosContados[[#This Row],[Column1]],CuentosIndexados[],37,FALSE)</f>
        <v>0</v>
      </c>
      <c r="AJ1203">
        <f>VLOOKUP(CuentosContados[[#This Row],[Column1]],CuentosIndexados[],38,FALSE)</f>
        <v>0</v>
      </c>
      <c r="AK1203">
        <f>VLOOKUP(CuentosContados[[#This Row],[Column1]],CuentosIndexados[],39,FALSE)</f>
        <v>0</v>
      </c>
    </row>
    <row r="1204" spans="1:37" x14ac:dyDescent="0.25">
      <c r="A1204" t="s">
        <v>163</v>
      </c>
      <c r="B1204">
        <f>VLOOKUP(CuentosContados[[#This Row],[Column1]],CuentosIndexados[],3,FALSE)</f>
        <v>0</v>
      </c>
      <c r="C1204">
        <f>VLOOKUP(CuentosContados[[#This Row],[Column1]],CuentosIndexados[],5,FALSE)</f>
        <v>0</v>
      </c>
      <c r="D1204">
        <f>VLOOKUP(CuentosContados[[#This Row],[Column1]],CuentosIndexados[],6,FALSE)</f>
        <v>0</v>
      </c>
      <c r="E1204">
        <f>VLOOKUP(CuentosContados[[#This Row],[Column1]],CuentosIndexados[],7,FALSE)</f>
        <v>0</v>
      </c>
      <c r="F1204">
        <f>VLOOKUP(CuentosContados[[#This Row],[Column1]],CuentosIndexados[],8,FALSE)</f>
        <v>0</v>
      </c>
      <c r="G1204">
        <f>VLOOKUP(CuentosContados[[#This Row],[Column1]],CuentosIndexados[],9,FALSE)</f>
        <v>0</v>
      </c>
      <c r="H1204">
        <f>VLOOKUP(CuentosContados[[#This Row],[Column1]],CuentosIndexados[],10,FALSE)</f>
        <v>0</v>
      </c>
      <c r="I1204">
        <f>VLOOKUP(CuentosContados[[#This Row],[Column1]],CuentosIndexados[],11,FALSE)</f>
        <v>0</v>
      </c>
      <c r="J1204">
        <f>VLOOKUP(CuentosContados[[#This Row],[Column1]],CuentosIndexados[],12,FALSE)</f>
        <v>0</v>
      </c>
      <c r="K1204">
        <f>VLOOKUP(CuentosContados[[#This Row],[Column1]],CuentosIndexados[],13,FALSE)</f>
        <v>0</v>
      </c>
      <c r="L1204">
        <f>VLOOKUP(CuentosContados[[#This Row],[Column1]],CuentosIndexados[],14,FALSE)</f>
        <v>0</v>
      </c>
      <c r="M1204">
        <f>VLOOKUP(CuentosContados[[#This Row],[Column1]],CuentosIndexados[],15,FALSE)</f>
        <v>0</v>
      </c>
      <c r="N1204">
        <f>VLOOKUP(CuentosContados[[#This Row],[Column1]],CuentosIndexados[],16,FALSE)</f>
        <v>0</v>
      </c>
      <c r="O1204" t="str">
        <f>VLOOKUP(CuentosContados[[#This Row],[Column1]],CuentosIndexados[],17,FALSE)</f>
        <v>ira</v>
      </c>
      <c r="P1204">
        <f>VLOOKUP(CuentosContados[[#This Row],[Column1]],CuentosIndexados[],18,FALSE)</f>
        <v>0</v>
      </c>
      <c r="Q1204">
        <f>VLOOKUP(CuentosContados[[#This Row],[Column1]],CuentosIndexados[],19,FALSE)</f>
        <v>0</v>
      </c>
      <c r="R1204">
        <f>VLOOKUP(CuentosContados[[#This Row],[Column1]],CuentosIndexados[],20,FALSE)</f>
        <v>0</v>
      </c>
      <c r="S1204">
        <f>VLOOKUP(CuentosContados[[#This Row],[Column1]],CuentosIndexados[],21,FALSE)</f>
        <v>0</v>
      </c>
      <c r="T1204" t="str">
        <f>VLOOKUP(CuentosContados[[#This Row],[Column1]],CuentosIndexados[],22,FALSE)</f>
        <v>calma</v>
      </c>
      <c r="U1204" t="str">
        <f>VLOOKUP(CuentosContados[[#This Row],[Column1]],CuentosIndexados[],23,FALSE)</f>
        <v>tension</v>
      </c>
      <c r="V1204" t="str">
        <f>VLOOKUP(CuentosContados[[#This Row],[Column1]],CuentosIndexados[],24,FALSE)</f>
        <v>estres</v>
      </c>
      <c r="W1204">
        <f>VLOOKUP(CuentosContados[[#This Row],[Column1]],CuentosIndexados[],25,FALSE)</f>
        <v>0</v>
      </c>
      <c r="X1204">
        <f>VLOOKUP(CuentosContados[[#This Row],[Column1]],CuentosIndexados[],26,FALSE)</f>
        <v>0</v>
      </c>
      <c r="Y1204">
        <f>VLOOKUP(CuentosContados[[#This Row],[Column1]],CuentosIndexados[],27,FALSE)</f>
        <v>0</v>
      </c>
      <c r="Z1204">
        <f>VLOOKUP(CuentosContados[[#This Row],[Column1]],CuentosIndexados[],28,FALSE)</f>
        <v>0</v>
      </c>
      <c r="AA1204">
        <f>VLOOKUP(CuentosContados[[#This Row],[Column1]],CuentosIndexados[],29,FALSE)</f>
        <v>0</v>
      </c>
      <c r="AB1204">
        <f>VLOOKUP(CuentosContados[[#This Row],[Column1]],CuentosIndexados[],30,FALSE)</f>
        <v>0</v>
      </c>
      <c r="AC1204">
        <f>VLOOKUP(CuentosContados[[#This Row],[Column1]],CuentosIndexados[],31,FALSE)</f>
        <v>0</v>
      </c>
      <c r="AD1204">
        <f>VLOOKUP(CuentosContados[[#This Row],[Column1]],CuentosIndexados[],32,FALSE)</f>
        <v>0</v>
      </c>
      <c r="AE1204">
        <f>VLOOKUP(CuentosContados[[#This Row],[Column1]],CuentosIndexados[],33,FALSE)</f>
        <v>0</v>
      </c>
      <c r="AF1204">
        <f>VLOOKUP(CuentosContados[[#This Row],[Column1]],CuentosIndexados[],34,FALSE)</f>
        <v>0</v>
      </c>
      <c r="AG1204">
        <f>VLOOKUP(CuentosContados[[#This Row],[Column1]],CuentosIndexados[],35,FALSE)</f>
        <v>0</v>
      </c>
      <c r="AH1204">
        <f>VLOOKUP(CuentosContados[[#This Row],[Column1]],CuentosIndexados[],36,FALSE)</f>
        <v>0</v>
      </c>
      <c r="AI1204">
        <f>VLOOKUP(CuentosContados[[#This Row],[Column1]],CuentosIndexados[],37,FALSE)</f>
        <v>0</v>
      </c>
      <c r="AJ1204">
        <f>VLOOKUP(CuentosContados[[#This Row],[Column1]],CuentosIndexados[],38,FALSE)</f>
        <v>0</v>
      </c>
      <c r="AK1204">
        <f>VLOOKUP(CuentosContados[[#This Row],[Column1]],CuentosIndexados[],39,FALSE)</f>
        <v>0</v>
      </c>
    </row>
    <row r="1205" spans="1:37" x14ac:dyDescent="0.25">
      <c r="A1205" t="s">
        <v>163</v>
      </c>
      <c r="B1205">
        <f>VLOOKUP(CuentosContados[[#This Row],[Column1]],CuentosIndexados[],3,FALSE)</f>
        <v>0</v>
      </c>
      <c r="C1205">
        <f>VLOOKUP(CuentosContados[[#This Row],[Column1]],CuentosIndexados[],5,FALSE)</f>
        <v>0</v>
      </c>
      <c r="D1205">
        <f>VLOOKUP(CuentosContados[[#This Row],[Column1]],CuentosIndexados[],6,FALSE)</f>
        <v>0</v>
      </c>
      <c r="E1205">
        <f>VLOOKUP(CuentosContados[[#This Row],[Column1]],CuentosIndexados[],7,FALSE)</f>
        <v>0</v>
      </c>
      <c r="F1205">
        <f>VLOOKUP(CuentosContados[[#This Row],[Column1]],CuentosIndexados[],8,FALSE)</f>
        <v>0</v>
      </c>
      <c r="G1205">
        <f>VLOOKUP(CuentosContados[[#This Row],[Column1]],CuentosIndexados[],9,FALSE)</f>
        <v>0</v>
      </c>
      <c r="H1205">
        <f>VLOOKUP(CuentosContados[[#This Row],[Column1]],CuentosIndexados[],10,FALSE)</f>
        <v>0</v>
      </c>
      <c r="I1205">
        <f>VLOOKUP(CuentosContados[[#This Row],[Column1]],CuentosIndexados[],11,FALSE)</f>
        <v>0</v>
      </c>
      <c r="J1205">
        <f>VLOOKUP(CuentosContados[[#This Row],[Column1]],CuentosIndexados[],12,FALSE)</f>
        <v>0</v>
      </c>
      <c r="K1205">
        <f>VLOOKUP(CuentosContados[[#This Row],[Column1]],CuentosIndexados[],13,FALSE)</f>
        <v>0</v>
      </c>
      <c r="L1205">
        <f>VLOOKUP(CuentosContados[[#This Row],[Column1]],CuentosIndexados[],14,FALSE)</f>
        <v>0</v>
      </c>
      <c r="M1205">
        <f>VLOOKUP(CuentosContados[[#This Row],[Column1]],CuentosIndexados[],15,FALSE)</f>
        <v>0</v>
      </c>
      <c r="N1205">
        <f>VLOOKUP(CuentosContados[[#This Row],[Column1]],CuentosIndexados[],16,FALSE)</f>
        <v>0</v>
      </c>
      <c r="O1205" t="str">
        <f>VLOOKUP(CuentosContados[[#This Row],[Column1]],CuentosIndexados[],17,FALSE)</f>
        <v>ira</v>
      </c>
      <c r="P1205">
        <f>VLOOKUP(CuentosContados[[#This Row],[Column1]],CuentosIndexados[],18,FALSE)</f>
        <v>0</v>
      </c>
      <c r="Q1205">
        <f>VLOOKUP(CuentosContados[[#This Row],[Column1]],CuentosIndexados[],19,FALSE)</f>
        <v>0</v>
      </c>
      <c r="R1205">
        <f>VLOOKUP(CuentosContados[[#This Row],[Column1]],CuentosIndexados[],20,FALSE)</f>
        <v>0</v>
      </c>
      <c r="S1205">
        <f>VLOOKUP(CuentosContados[[#This Row],[Column1]],CuentosIndexados[],21,FALSE)</f>
        <v>0</v>
      </c>
      <c r="T1205" t="str">
        <f>VLOOKUP(CuentosContados[[#This Row],[Column1]],CuentosIndexados[],22,FALSE)</f>
        <v>calma</v>
      </c>
      <c r="U1205" t="str">
        <f>VLOOKUP(CuentosContados[[#This Row],[Column1]],CuentosIndexados[],23,FALSE)</f>
        <v>tension</v>
      </c>
      <c r="V1205" t="str">
        <f>VLOOKUP(CuentosContados[[#This Row],[Column1]],CuentosIndexados[],24,FALSE)</f>
        <v>estres</v>
      </c>
      <c r="W1205">
        <f>VLOOKUP(CuentosContados[[#This Row],[Column1]],CuentosIndexados[],25,FALSE)</f>
        <v>0</v>
      </c>
      <c r="X1205">
        <f>VLOOKUP(CuentosContados[[#This Row],[Column1]],CuentosIndexados[],26,FALSE)</f>
        <v>0</v>
      </c>
      <c r="Y1205">
        <f>VLOOKUP(CuentosContados[[#This Row],[Column1]],CuentosIndexados[],27,FALSE)</f>
        <v>0</v>
      </c>
      <c r="Z1205">
        <f>VLOOKUP(CuentosContados[[#This Row],[Column1]],CuentosIndexados[],28,FALSE)</f>
        <v>0</v>
      </c>
      <c r="AA1205">
        <f>VLOOKUP(CuentosContados[[#This Row],[Column1]],CuentosIndexados[],29,FALSE)</f>
        <v>0</v>
      </c>
      <c r="AB1205">
        <f>VLOOKUP(CuentosContados[[#This Row],[Column1]],CuentosIndexados[],30,FALSE)</f>
        <v>0</v>
      </c>
      <c r="AC1205">
        <f>VLOOKUP(CuentosContados[[#This Row],[Column1]],CuentosIndexados[],31,FALSE)</f>
        <v>0</v>
      </c>
      <c r="AD1205">
        <f>VLOOKUP(CuentosContados[[#This Row],[Column1]],CuentosIndexados[],32,FALSE)</f>
        <v>0</v>
      </c>
      <c r="AE1205">
        <f>VLOOKUP(CuentosContados[[#This Row],[Column1]],CuentosIndexados[],33,FALSE)</f>
        <v>0</v>
      </c>
      <c r="AF1205">
        <f>VLOOKUP(CuentosContados[[#This Row],[Column1]],CuentosIndexados[],34,FALSE)</f>
        <v>0</v>
      </c>
      <c r="AG1205">
        <f>VLOOKUP(CuentosContados[[#This Row],[Column1]],CuentosIndexados[],35,FALSE)</f>
        <v>0</v>
      </c>
      <c r="AH1205">
        <f>VLOOKUP(CuentosContados[[#This Row],[Column1]],CuentosIndexados[],36,FALSE)</f>
        <v>0</v>
      </c>
      <c r="AI1205">
        <f>VLOOKUP(CuentosContados[[#This Row],[Column1]],CuentosIndexados[],37,FALSE)</f>
        <v>0</v>
      </c>
      <c r="AJ1205">
        <f>VLOOKUP(CuentosContados[[#This Row],[Column1]],CuentosIndexados[],38,FALSE)</f>
        <v>0</v>
      </c>
      <c r="AK1205">
        <f>VLOOKUP(CuentosContados[[#This Row],[Column1]],CuentosIndexados[],39,FALSE)</f>
        <v>0</v>
      </c>
    </row>
    <row r="1206" spans="1:37" x14ac:dyDescent="0.25">
      <c r="A1206" t="s">
        <v>163</v>
      </c>
      <c r="B1206">
        <f>VLOOKUP(CuentosContados[[#This Row],[Column1]],CuentosIndexados[],3,FALSE)</f>
        <v>0</v>
      </c>
      <c r="C1206">
        <f>VLOOKUP(CuentosContados[[#This Row],[Column1]],CuentosIndexados[],5,FALSE)</f>
        <v>0</v>
      </c>
      <c r="D1206">
        <f>VLOOKUP(CuentosContados[[#This Row],[Column1]],CuentosIndexados[],6,FALSE)</f>
        <v>0</v>
      </c>
      <c r="E1206">
        <f>VLOOKUP(CuentosContados[[#This Row],[Column1]],CuentosIndexados[],7,FALSE)</f>
        <v>0</v>
      </c>
      <c r="F1206">
        <f>VLOOKUP(CuentosContados[[#This Row],[Column1]],CuentosIndexados[],8,FALSE)</f>
        <v>0</v>
      </c>
      <c r="G1206">
        <f>VLOOKUP(CuentosContados[[#This Row],[Column1]],CuentosIndexados[],9,FALSE)</f>
        <v>0</v>
      </c>
      <c r="H1206">
        <f>VLOOKUP(CuentosContados[[#This Row],[Column1]],CuentosIndexados[],10,FALSE)</f>
        <v>0</v>
      </c>
      <c r="I1206">
        <f>VLOOKUP(CuentosContados[[#This Row],[Column1]],CuentosIndexados[],11,FALSE)</f>
        <v>0</v>
      </c>
      <c r="J1206">
        <f>VLOOKUP(CuentosContados[[#This Row],[Column1]],CuentosIndexados[],12,FALSE)</f>
        <v>0</v>
      </c>
      <c r="K1206">
        <f>VLOOKUP(CuentosContados[[#This Row],[Column1]],CuentosIndexados[],13,FALSE)</f>
        <v>0</v>
      </c>
      <c r="L1206">
        <f>VLOOKUP(CuentosContados[[#This Row],[Column1]],CuentosIndexados[],14,FALSE)</f>
        <v>0</v>
      </c>
      <c r="M1206">
        <f>VLOOKUP(CuentosContados[[#This Row],[Column1]],CuentosIndexados[],15,FALSE)</f>
        <v>0</v>
      </c>
      <c r="N1206">
        <f>VLOOKUP(CuentosContados[[#This Row],[Column1]],CuentosIndexados[],16,FALSE)</f>
        <v>0</v>
      </c>
      <c r="O1206" t="str">
        <f>VLOOKUP(CuentosContados[[#This Row],[Column1]],CuentosIndexados[],17,FALSE)</f>
        <v>ira</v>
      </c>
      <c r="P1206">
        <f>VLOOKUP(CuentosContados[[#This Row],[Column1]],CuentosIndexados[],18,FALSE)</f>
        <v>0</v>
      </c>
      <c r="Q1206">
        <f>VLOOKUP(CuentosContados[[#This Row],[Column1]],CuentosIndexados[],19,FALSE)</f>
        <v>0</v>
      </c>
      <c r="R1206">
        <f>VLOOKUP(CuentosContados[[#This Row],[Column1]],CuentosIndexados[],20,FALSE)</f>
        <v>0</v>
      </c>
      <c r="S1206">
        <f>VLOOKUP(CuentosContados[[#This Row],[Column1]],CuentosIndexados[],21,FALSE)</f>
        <v>0</v>
      </c>
      <c r="T1206" t="str">
        <f>VLOOKUP(CuentosContados[[#This Row],[Column1]],CuentosIndexados[],22,FALSE)</f>
        <v>calma</v>
      </c>
      <c r="U1206" t="str">
        <f>VLOOKUP(CuentosContados[[#This Row],[Column1]],CuentosIndexados[],23,FALSE)</f>
        <v>tension</v>
      </c>
      <c r="V1206" t="str">
        <f>VLOOKUP(CuentosContados[[#This Row],[Column1]],CuentosIndexados[],24,FALSE)</f>
        <v>estres</v>
      </c>
      <c r="W1206">
        <f>VLOOKUP(CuentosContados[[#This Row],[Column1]],CuentosIndexados[],25,FALSE)</f>
        <v>0</v>
      </c>
      <c r="X1206">
        <f>VLOOKUP(CuentosContados[[#This Row],[Column1]],CuentosIndexados[],26,FALSE)</f>
        <v>0</v>
      </c>
      <c r="Y1206">
        <f>VLOOKUP(CuentosContados[[#This Row],[Column1]],CuentosIndexados[],27,FALSE)</f>
        <v>0</v>
      </c>
      <c r="Z1206">
        <f>VLOOKUP(CuentosContados[[#This Row],[Column1]],CuentosIndexados[],28,FALSE)</f>
        <v>0</v>
      </c>
      <c r="AA1206">
        <f>VLOOKUP(CuentosContados[[#This Row],[Column1]],CuentosIndexados[],29,FALSE)</f>
        <v>0</v>
      </c>
      <c r="AB1206">
        <f>VLOOKUP(CuentosContados[[#This Row],[Column1]],CuentosIndexados[],30,FALSE)</f>
        <v>0</v>
      </c>
      <c r="AC1206">
        <f>VLOOKUP(CuentosContados[[#This Row],[Column1]],CuentosIndexados[],31,FALSE)</f>
        <v>0</v>
      </c>
      <c r="AD1206">
        <f>VLOOKUP(CuentosContados[[#This Row],[Column1]],CuentosIndexados[],32,FALSE)</f>
        <v>0</v>
      </c>
      <c r="AE1206">
        <f>VLOOKUP(CuentosContados[[#This Row],[Column1]],CuentosIndexados[],33,FALSE)</f>
        <v>0</v>
      </c>
      <c r="AF1206">
        <f>VLOOKUP(CuentosContados[[#This Row],[Column1]],CuentosIndexados[],34,FALSE)</f>
        <v>0</v>
      </c>
      <c r="AG1206">
        <f>VLOOKUP(CuentosContados[[#This Row],[Column1]],CuentosIndexados[],35,FALSE)</f>
        <v>0</v>
      </c>
      <c r="AH1206">
        <f>VLOOKUP(CuentosContados[[#This Row],[Column1]],CuentosIndexados[],36,FALSE)</f>
        <v>0</v>
      </c>
      <c r="AI1206">
        <f>VLOOKUP(CuentosContados[[#This Row],[Column1]],CuentosIndexados[],37,FALSE)</f>
        <v>0</v>
      </c>
      <c r="AJ1206">
        <f>VLOOKUP(CuentosContados[[#This Row],[Column1]],CuentosIndexados[],38,FALSE)</f>
        <v>0</v>
      </c>
      <c r="AK1206">
        <f>VLOOKUP(CuentosContados[[#This Row],[Column1]],CuentosIndexados[],39,FALSE)</f>
        <v>0</v>
      </c>
    </row>
    <row r="1207" spans="1:37" x14ac:dyDescent="0.25">
      <c r="A1207" t="s">
        <v>163</v>
      </c>
      <c r="B1207">
        <f>VLOOKUP(CuentosContados[[#This Row],[Column1]],CuentosIndexados[],3,FALSE)</f>
        <v>0</v>
      </c>
      <c r="C1207">
        <f>VLOOKUP(CuentosContados[[#This Row],[Column1]],CuentosIndexados[],5,FALSE)</f>
        <v>0</v>
      </c>
      <c r="D1207">
        <f>VLOOKUP(CuentosContados[[#This Row],[Column1]],CuentosIndexados[],6,FALSE)</f>
        <v>0</v>
      </c>
      <c r="E1207">
        <f>VLOOKUP(CuentosContados[[#This Row],[Column1]],CuentosIndexados[],7,FALSE)</f>
        <v>0</v>
      </c>
      <c r="F1207">
        <f>VLOOKUP(CuentosContados[[#This Row],[Column1]],CuentosIndexados[],8,FALSE)</f>
        <v>0</v>
      </c>
      <c r="G1207">
        <f>VLOOKUP(CuentosContados[[#This Row],[Column1]],CuentosIndexados[],9,FALSE)</f>
        <v>0</v>
      </c>
      <c r="H1207">
        <f>VLOOKUP(CuentosContados[[#This Row],[Column1]],CuentosIndexados[],10,FALSE)</f>
        <v>0</v>
      </c>
      <c r="I1207">
        <f>VLOOKUP(CuentosContados[[#This Row],[Column1]],CuentosIndexados[],11,FALSE)</f>
        <v>0</v>
      </c>
      <c r="J1207">
        <f>VLOOKUP(CuentosContados[[#This Row],[Column1]],CuentosIndexados[],12,FALSE)</f>
        <v>0</v>
      </c>
      <c r="K1207">
        <f>VLOOKUP(CuentosContados[[#This Row],[Column1]],CuentosIndexados[],13,FALSE)</f>
        <v>0</v>
      </c>
      <c r="L1207">
        <f>VLOOKUP(CuentosContados[[#This Row],[Column1]],CuentosIndexados[],14,FALSE)</f>
        <v>0</v>
      </c>
      <c r="M1207">
        <f>VLOOKUP(CuentosContados[[#This Row],[Column1]],CuentosIndexados[],15,FALSE)</f>
        <v>0</v>
      </c>
      <c r="N1207">
        <f>VLOOKUP(CuentosContados[[#This Row],[Column1]],CuentosIndexados[],16,FALSE)</f>
        <v>0</v>
      </c>
      <c r="O1207" t="str">
        <f>VLOOKUP(CuentosContados[[#This Row],[Column1]],CuentosIndexados[],17,FALSE)</f>
        <v>ira</v>
      </c>
      <c r="P1207">
        <f>VLOOKUP(CuentosContados[[#This Row],[Column1]],CuentosIndexados[],18,FALSE)</f>
        <v>0</v>
      </c>
      <c r="Q1207">
        <f>VLOOKUP(CuentosContados[[#This Row],[Column1]],CuentosIndexados[],19,FALSE)</f>
        <v>0</v>
      </c>
      <c r="R1207">
        <f>VLOOKUP(CuentosContados[[#This Row],[Column1]],CuentosIndexados[],20,FALSE)</f>
        <v>0</v>
      </c>
      <c r="S1207">
        <f>VLOOKUP(CuentosContados[[#This Row],[Column1]],CuentosIndexados[],21,FALSE)</f>
        <v>0</v>
      </c>
      <c r="T1207" t="str">
        <f>VLOOKUP(CuentosContados[[#This Row],[Column1]],CuentosIndexados[],22,FALSE)</f>
        <v>calma</v>
      </c>
      <c r="U1207" t="str">
        <f>VLOOKUP(CuentosContados[[#This Row],[Column1]],CuentosIndexados[],23,FALSE)</f>
        <v>tension</v>
      </c>
      <c r="V1207" t="str">
        <f>VLOOKUP(CuentosContados[[#This Row],[Column1]],CuentosIndexados[],24,FALSE)</f>
        <v>estres</v>
      </c>
      <c r="W1207">
        <f>VLOOKUP(CuentosContados[[#This Row],[Column1]],CuentosIndexados[],25,FALSE)</f>
        <v>0</v>
      </c>
      <c r="X1207">
        <f>VLOOKUP(CuentosContados[[#This Row],[Column1]],CuentosIndexados[],26,FALSE)</f>
        <v>0</v>
      </c>
      <c r="Y1207">
        <f>VLOOKUP(CuentosContados[[#This Row],[Column1]],CuentosIndexados[],27,FALSE)</f>
        <v>0</v>
      </c>
      <c r="Z1207">
        <f>VLOOKUP(CuentosContados[[#This Row],[Column1]],CuentosIndexados[],28,FALSE)</f>
        <v>0</v>
      </c>
      <c r="AA1207">
        <f>VLOOKUP(CuentosContados[[#This Row],[Column1]],CuentosIndexados[],29,FALSE)</f>
        <v>0</v>
      </c>
      <c r="AB1207">
        <f>VLOOKUP(CuentosContados[[#This Row],[Column1]],CuentosIndexados[],30,FALSE)</f>
        <v>0</v>
      </c>
      <c r="AC1207">
        <f>VLOOKUP(CuentosContados[[#This Row],[Column1]],CuentosIndexados[],31,FALSE)</f>
        <v>0</v>
      </c>
      <c r="AD1207">
        <f>VLOOKUP(CuentosContados[[#This Row],[Column1]],CuentosIndexados[],32,FALSE)</f>
        <v>0</v>
      </c>
      <c r="AE1207">
        <f>VLOOKUP(CuentosContados[[#This Row],[Column1]],CuentosIndexados[],33,FALSE)</f>
        <v>0</v>
      </c>
      <c r="AF1207">
        <f>VLOOKUP(CuentosContados[[#This Row],[Column1]],CuentosIndexados[],34,FALSE)</f>
        <v>0</v>
      </c>
      <c r="AG1207">
        <f>VLOOKUP(CuentosContados[[#This Row],[Column1]],CuentosIndexados[],35,FALSE)</f>
        <v>0</v>
      </c>
      <c r="AH1207">
        <f>VLOOKUP(CuentosContados[[#This Row],[Column1]],CuentosIndexados[],36,FALSE)</f>
        <v>0</v>
      </c>
      <c r="AI1207">
        <f>VLOOKUP(CuentosContados[[#This Row],[Column1]],CuentosIndexados[],37,FALSE)</f>
        <v>0</v>
      </c>
      <c r="AJ1207">
        <f>VLOOKUP(CuentosContados[[#This Row],[Column1]],CuentosIndexados[],38,FALSE)</f>
        <v>0</v>
      </c>
      <c r="AK1207">
        <f>VLOOKUP(CuentosContados[[#This Row],[Column1]],CuentosIndexados[],39,FALSE)</f>
        <v>0</v>
      </c>
    </row>
    <row r="1208" spans="1:37" x14ac:dyDescent="0.25">
      <c r="A1208" t="s">
        <v>163</v>
      </c>
      <c r="B1208">
        <f>VLOOKUP(CuentosContados[[#This Row],[Column1]],CuentosIndexados[],3,FALSE)</f>
        <v>0</v>
      </c>
      <c r="C1208">
        <f>VLOOKUP(CuentosContados[[#This Row],[Column1]],CuentosIndexados[],5,FALSE)</f>
        <v>0</v>
      </c>
      <c r="D1208">
        <f>VLOOKUP(CuentosContados[[#This Row],[Column1]],CuentosIndexados[],6,FALSE)</f>
        <v>0</v>
      </c>
      <c r="E1208">
        <f>VLOOKUP(CuentosContados[[#This Row],[Column1]],CuentosIndexados[],7,FALSE)</f>
        <v>0</v>
      </c>
      <c r="F1208">
        <f>VLOOKUP(CuentosContados[[#This Row],[Column1]],CuentosIndexados[],8,FALSE)</f>
        <v>0</v>
      </c>
      <c r="G1208">
        <f>VLOOKUP(CuentosContados[[#This Row],[Column1]],CuentosIndexados[],9,FALSE)</f>
        <v>0</v>
      </c>
      <c r="H1208">
        <f>VLOOKUP(CuentosContados[[#This Row],[Column1]],CuentosIndexados[],10,FALSE)</f>
        <v>0</v>
      </c>
      <c r="I1208">
        <f>VLOOKUP(CuentosContados[[#This Row],[Column1]],CuentosIndexados[],11,FALSE)</f>
        <v>0</v>
      </c>
      <c r="J1208">
        <f>VLOOKUP(CuentosContados[[#This Row],[Column1]],CuentosIndexados[],12,FALSE)</f>
        <v>0</v>
      </c>
      <c r="K1208">
        <f>VLOOKUP(CuentosContados[[#This Row],[Column1]],CuentosIndexados[],13,FALSE)</f>
        <v>0</v>
      </c>
      <c r="L1208">
        <f>VLOOKUP(CuentosContados[[#This Row],[Column1]],CuentosIndexados[],14,FALSE)</f>
        <v>0</v>
      </c>
      <c r="M1208">
        <f>VLOOKUP(CuentosContados[[#This Row],[Column1]],CuentosIndexados[],15,FALSE)</f>
        <v>0</v>
      </c>
      <c r="N1208">
        <f>VLOOKUP(CuentosContados[[#This Row],[Column1]],CuentosIndexados[],16,FALSE)</f>
        <v>0</v>
      </c>
      <c r="O1208" t="str">
        <f>VLOOKUP(CuentosContados[[#This Row],[Column1]],CuentosIndexados[],17,FALSE)</f>
        <v>ira</v>
      </c>
      <c r="P1208">
        <f>VLOOKUP(CuentosContados[[#This Row],[Column1]],CuentosIndexados[],18,FALSE)</f>
        <v>0</v>
      </c>
      <c r="Q1208">
        <f>VLOOKUP(CuentosContados[[#This Row],[Column1]],CuentosIndexados[],19,FALSE)</f>
        <v>0</v>
      </c>
      <c r="R1208">
        <f>VLOOKUP(CuentosContados[[#This Row],[Column1]],CuentosIndexados[],20,FALSE)</f>
        <v>0</v>
      </c>
      <c r="S1208">
        <f>VLOOKUP(CuentosContados[[#This Row],[Column1]],CuentosIndexados[],21,FALSE)</f>
        <v>0</v>
      </c>
      <c r="T1208" t="str">
        <f>VLOOKUP(CuentosContados[[#This Row],[Column1]],CuentosIndexados[],22,FALSE)</f>
        <v>calma</v>
      </c>
      <c r="U1208" t="str">
        <f>VLOOKUP(CuentosContados[[#This Row],[Column1]],CuentosIndexados[],23,FALSE)</f>
        <v>tension</v>
      </c>
      <c r="V1208" t="str">
        <f>VLOOKUP(CuentosContados[[#This Row],[Column1]],CuentosIndexados[],24,FALSE)</f>
        <v>estres</v>
      </c>
      <c r="W1208">
        <f>VLOOKUP(CuentosContados[[#This Row],[Column1]],CuentosIndexados[],25,FALSE)</f>
        <v>0</v>
      </c>
      <c r="X1208">
        <f>VLOOKUP(CuentosContados[[#This Row],[Column1]],CuentosIndexados[],26,FALSE)</f>
        <v>0</v>
      </c>
      <c r="Y1208">
        <f>VLOOKUP(CuentosContados[[#This Row],[Column1]],CuentosIndexados[],27,FALSE)</f>
        <v>0</v>
      </c>
      <c r="Z1208">
        <f>VLOOKUP(CuentosContados[[#This Row],[Column1]],CuentosIndexados[],28,FALSE)</f>
        <v>0</v>
      </c>
      <c r="AA1208">
        <f>VLOOKUP(CuentosContados[[#This Row],[Column1]],CuentosIndexados[],29,FALSE)</f>
        <v>0</v>
      </c>
      <c r="AB1208">
        <f>VLOOKUP(CuentosContados[[#This Row],[Column1]],CuentosIndexados[],30,FALSE)</f>
        <v>0</v>
      </c>
      <c r="AC1208">
        <f>VLOOKUP(CuentosContados[[#This Row],[Column1]],CuentosIndexados[],31,FALSE)</f>
        <v>0</v>
      </c>
      <c r="AD1208">
        <f>VLOOKUP(CuentosContados[[#This Row],[Column1]],CuentosIndexados[],32,FALSE)</f>
        <v>0</v>
      </c>
      <c r="AE1208">
        <f>VLOOKUP(CuentosContados[[#This Row],[Column1]],CuentosIndexados[],33,FALSE)</f>
        <v>0</v>
      </c>
      <c r="AF1208">
        <f>VLOOKUP(CuentosContados[[#This Row],[Column1]],CuentosIndexados[],34,FALSE)</f>
        <v>0</v>
      </c>
      <c r="AG1208">
        <f>VLOOKUP(CuentosContados[[#This Row],[Column1]],CuentosIndexados[],35,FALSE)</f>
        <v>0</v>
      </c>
      <c r="AH1208">
        <f>VLOOKUP(CuentosContados[[#This Row],[Column1]],CuentosIndexados[],36,FALSE)</f>
        <v>0</v>
      </c>
      <c r="AI1208">
        <f>VLOOKUP(CuentosContados[[#This Row],[Column1]],CuentosIndexados[],37,FALSE)</f>
        <v>0</v>
      </c>
      <c r="AJ1208">
        <f>VLOOKUP(CuentosContados[[#This Row],[Column1]],CuentosIndexados[],38,FALSE)</f>
        <v>0</v>
      </c>
      <c r="AK1208">
        <f>VLOOKUP(CuentosContados[[#This Row],[Column1]],CuentosIndexados[],39,FALSE)</f>
        <v>0</v>
      </c>
    </row>
    <row r="1209" spans="1:37" x14ac:dyDescent="0.25">
      <c r="A1209" t="s">
        <v>163</v>
      </c>
      <c r="B1209">
        <f>VLOOKUP(CuentosContados[[#This Row],[Column1]],CuentosIndexados[],3,FALSE)</f>
        <v>0</v>
      </c>
      <c r="C1209">
        <f>VLOOKUP(CuentosContados[[#This Row],[Column1]],CuentosIndexados[],5,FALSE)</f>
        <v>0</v>
      </c>
      <c r="D1209">
        <f>VLOOKUP(CuentosContados[[#This Row],[Column1]],CuentosIndexados[],6,FALSE)</f>
        <v>0</v>
      </c>
      <c r="E1209">
        <f>VLOOKUP(CuentosContados[[#This Row],[Column1]],CuentosIndexados[],7,FALSE)</f>
        <v>0</v>
      </c>
      <c r="F1209">
        <f>VLOOKUP(CuentosContados[[#This Row],[Column1]],CuentosIndexados[],8,FALSE)</f>
        <v>0</v>
      </c>
      <c r="G1209">
        <f>VLOOKUP(CuentosContados[[#This Row],[Column1]],CuentosIndexados[],9,FALSE)</f>
        <v>0</v>
      </c>
      <c r="H1209">
        <f>VLOOKUP(CuentosContados[[#This Row],[Column1]],CuentosIndexados[],10,FALSE)</f>
        <v>0</v>
      </c>
      <c r="I1209">
        <f>VLOOKUP(CuentosContados[[#This Row],[Column1]],CuentosIndexados[],11,FALSE)</f>
        <v>0</v>
      </c>
      <c r="J1209">
        <f>VLOOKUP(CuentosContados[[#This Row],[Column1]],CuentosIndexados[],12,FALSE)</f>
        <v>0</v>
      </c>
      <c r="K1209">
        <f>VLOOKUP(CuentosContados[[#This Row],[Column1]],CuentosIndexados[],13,FALSE)</f>
        <v>0</v>
      </c>
      <c r="L1209">
        <f>VLOOKUP(CuentosContados[[#This Row],[Column1]],CuentosIndexados[],14,FALSE)</f>
        <v>0</v>
      </c>
      <c r="M1209">
        <f>VLOOKUP(CuentosContados[[#This Row],[Column1]],CuentosIndexados[],15,FALSE)</f>
        <v>0</v>
      </c>
      <c r="N1209">
        <f>VLOOKUP(CuentosContados[[#This Row],[Column1]],CuentosIndexados[],16,FALSE)</f>
        <v>0</v>
      </c>
      <c r="O1209" t="str">
        <f>VLOOKUP(CuentosContados[[#This Row],[Column1]],CuentosIndexados[],17,FALSE)</f>
        <v>ira</v>
      </c>
      <c r="P1209">
        <f>VLOOKUP(CuentosContados[[#This Row],[Column1]],CuentosIndexados[],18,FALSE)</f>
        <v>0</v>
      </c>
      <c r="Q1209">
        <f>VLOOKUP(CuentosContados[[#This Row],[Column1]],CuentosIndexados[],19,FALSE)</f>
        <v>0</v>
      </c>
      <c r="R1209">
        <f>VLOOKUP(CuentosContados[[#This Row],[Column1]],CuentosIndexados[],20,FALSE)</f>
        <v>0</v>
      </c>
      <c r="S1209">
        <f>VLOOKUP(CuentosContados[[#This Row],[Column1]],CuentosIndexados[],21,FALSE)</f>
        <v>0</v>
      </c>
      <c r="T1209" t="str">
        <f>VLOOKUP(CuentosContados[[#This Row],[Column1]],CuentosIndexados[],22,FALSE)</f>
        <v>calma</v>
      </c>
      <c r="U1209" t="str">
        <f>VLOOKUP(CuentosContados[[#This Row],[Column1]],CuentosIndexados[],23,FALSE)</f>
        <v>tension</v>
      </c>
      <c r="V1209" t="str">
        <f>VLOOKUP(CuentosContados[[#This Row],[Column1]],CuentosIndexados[],24,FALSE)</f>
        <v>estres</v>
      </c>
      <c r="W1209">
        <f>VLOOKUP(CuentosContados[[#This Row],[Column1]],CuentosIndexados[],25,FALSE)</f>
        <v>0</v>
      </c>
      <c r="X1209">
        <f>VLOOKUP(CuentosContados[[#This Row],[Column1]],CuentosIndexados[],26,FALSE)</f>
        <v>0</v>
      </c>
      <c r="Y1209">
        <f>VLOOKUP(CuentosContados[[#This Row],[Column1]],CuentosIndexados[],27,FALSE)</f>
        <v>0</v>
      </c>
      <c r="Z1209">
        <f>VLOOKUP(CuentosContados[[#This Row],[Column1]],CuentosIndexados[],28,FALSE)</f>
        <v>0</v>
      </c>
      <c r="AA1209">
        <f>VLOOKUP(CuentosContados[[#This Row],[Column1]],CuentosIndexados[],29,FALSE)</f>
        <v>0</v>
      </c>
      <c r="AB1209">
        <f>VLOOKUP(CuentosContados[[#This Row],[Column1]],CuentosIndexados[],30,FALSE)</f>
        <v>0</v>
      </c>
      <c r="AC1209">
        <f>VLOOKUP(CuentosContados[[#This Row],[Column1]],CuentosIndexados[],31,FALSE)</f>
        <v>0</v>
      </c>
      <c r="AD1209">
        <f>VLOOKUP(CuentosContados[[#This Row],[Column1]],CuentosIndexados[],32,FALSE)</f>
        <v>0</v>
      </c>
      <c r="AE1209">
        <f>VLOOKUP(CuentosContados[[#This Row],[Column1]],CuentosIndexados[],33,FALSE)</f>
        <v>0</v>
      </c>
      <c r="AF1209">
        <f>VLOOKUP(CuentosContados[[#This Row],[Column1]],CuentosIndexados[],34,FALSE)</f>
        <v>0</v>
      </c>
      <c r="AG1209">
        <f>VLOOKUP(CuentosContados[[#This Row],[Column1]],CuentosIndexados[],35,FALSE)</f>
        <v>0</v>
      </c>
      <c r="AH1209">
        <f>VLOOKUP(CuentosContados[[#This Row],[Column1]],CuentosIndexados[],36,FALSE)</f>
        <v>0</v>
      </c>
      <c r="AI1209">
        <f>VLOOKUP(CuentosContados[[#This Row],[Column1]],CuentosIndexados[],37,FALSE)</f>
        <v>0</v>
      </c>
      <c r="AJ1209">
        <f>VLOOKUP(CuentosContados[[#This Row],[Column1]],CuentosIndexados[],38,FALSE)</f>
        <v>0</v>
      </c>
      <c r="AK1209">
        <f>VLOOKUP(CuentosContados[[#This Row],[Column1]],CuentosIndexados[],39,FALSE)</f>
        <v>0</v>
      </c>
    </row>
    <row r="1210" spans="1:37" x14ac:dyDescent="0.25">
      <c r="A1210" t="s">
        <v>163</v>
      </c>
      <c r="B1210">
        <f>VLOOKUP(CuentosContados[[#This Row],[Column1]],CuentosIndexados[],3,FALSE)</f>
        <v>0</v>
      </c>
      <c r="C1210">
        <f>VLOOKUP(CuentosContados[[#This Row],[Column1]],CuentosIndexados[],5,FALSE)</f>
        <v>0</v>
      </c>
      <c r="D1210">
        <f>VLOOKUP(CuentosContados[[#This Row],[Column1]],CuentosIndexados[],6,FALSE)</f>
        <v>0</v>
      </c>
      <c r="E1210">
        <f>VLOOKUP(CuentosContados[[#This Row],[Column1]],CuentosIndexados[],7,FALSE)</f>
        <v>0</v>
      </c>
      <c r="F1210">
        <f>VLOOKUP(CuentosContados[[#This Row],[Column1]],CuentosIndexados[],8,FALSE)</f>
        <v>0</v>
      </c>
      <c r="G1210">
        <f>VLOOKUP(CuentosContados[[#This Row],[Column1]],CuentosIndexados[],9,FALSE)</f>
        <v>0</v>
      </c>
      <c r="H1210">
        <f>VLOOKUP(CuentosContados[[#This Row],[Column1]],CuentosIndexados[],10,FALSE)</f>
        <v>0</v>
      </c>
      <c r="I1210">
        <f>VLOOKUP(CuentosContados[[#This Row],[Column1]],CuentosIndexados[],11,FALSE)</f>
        <v>0</v>
      </c>
      <c r="J1210">
        <f>VLOOKUP(CuentosContados[[#This Row],[Column1]],CuentosIndexados[],12,FALSE)</f>
        <v>0</v>
      </c>
      <c r="K1210">
        <f>VLOOKUP(CuentosContados[[#This Row],[Column1]],CuentosIndexados[],13,FALSE)</f>
        <v>0</v>
      </c>
      <c r="L1210">
        <f>VLOOKUP(CuentosContados[[#This Row],[Column1]],CuentosIndexados[],14,FALSE)</f>
        <v>0</v>
      </c>
      <c r="M1210">
        <f>VLOOKUP(CuentosContados[[#This Row],[Column1]],CuentosIndexados[],15,FALSE)</f>
        <v>0</v>
      </c>
      <c r="N1210">
        <f>VLOOKUP(CuentosContados[[#This Row],[Column1]],CuentosIndexados[],16,FALSE)</f>
        <v>0</v>
      </c>
      <c r="O1210" t="str">
        <f>VLOOKUP(CuentosContados[[#This Row],[Column1]],CuentosIndexados[],17,FALSE)</f>
        <v>ira</v>
      </c>
      <c r="P1210">
        <f>VLOOKUP(CuentosContados[[#This Row],[Column1]],CuentosIndexados[],18,FALSE)</f>
        <v>0</v>
      </c>
      <c r="Q1210">
        <f>VLOOKUP(CuentosContados[[#This Row],[Column1]],CuentosIndexados[],19,FALSE)</f>
        <v>0</v>
      </c>
      <c r="R1210">
        <f>VLOOKUP(CuentosContados[[#This Row],[Column1]],CuentosIndexados[],20,FALSE)</f>
        <v>0</v>
      </c>
      <c r="S1210">
        <f>VLOOKUP(CuentosContados[[#This Row],[Column1]],CuentosIndexados[],21,FALSE)</f>
        <v>0</v>
      </c>
      <c r="T1210" t="str">
        <f>VLOOKUP(CuentosContados[[#This Row],[Column1]],CuentosIndexados[],22,FALSE)</f>
        <v>calma</v>
      </c>
      <c r="U1210" t="str">
        <f>VLOOKUP(CuentosContados[[#This Row],[Column1]],CuentosIndexados[],23,FALSE)</f>
        <v>tension</v>
      </c>
      <c r="V1210" t="str">
        <f>VLOOKUP(CuentosContados[[#This Row],[Column1]],CuentosIndexados[],24,FALSE)</f>
        <v>estres</v>
      </c>
      <c r="W1210">
        <f>VLOOKUP(CuentosContados[[#This Row],[Column1]],CuentosIndexados[],25,FALSE)</f>
        <v>0</v>
      </c>
      <c r="X1210">
        <f>VLOOKUP(CuentosContados[[#This Row],[Column1]],CuentosIndexados[],26,FALSE)</f>
        <v>0</v>
      </c>
      <c r="Y1210">
        <f>VLOOKUP(CuentosContados[[#This Row],[Column1]],CuentosIndexados[],27,FALSE)</f>
        <v>0</v>
      </c>
      <c r="Z1210">
        <f>VLOOKUP(CuentosContados[[#This Row],[Column1]],CuentosIndexados[],28,FALSE)</f>
        <v>0</v>
      </c>
      <c r="AA1210">
        <f>VLOOKUP(CuentosContados[[#This Row],[Column1]],CuentosIndexados[],29,FALSE)</f>
        <v>0</v>
      </c>
      <c r="AB1210">
        <f>VLOOKUP(CuentosContados[[#This Row],[Column1]],CuentosIndexados[],30,FALSE)</f>
        <v>0</v>
      </c>
      <c r="AC1210">
        <f>VLOOKUP(CuentosContados[[#This Row],[Column1]],CuentosIndexados[],31,FALSE)</f>
        <v>0</v>
      </c>
      <c r="AD1210">
        <f>VLOOKUP(CuentosContados[[#This Row],[Column1]],CuentosIndexados[],32,FALSE)</f>
        <v>0</v>
      </c>
      <c r="AE1210">
        <f>VLOOKUP(CuentosContados[[#This Row],[Column1]],CuentosIndexados[],33,FALSE)</f>
        <v>0</v>
      </c>
      <c r="AF1210">
        <f>VLOOKUP(CuentosContados[[#This Row],[Column1]],CuentosIndexados[],34,FALSE)</f>
        <v>0</v>
      </c>
      <c r="AG1210">
        <f>VLOOKUP(CuentosContados[[#This Row],[Column1]],CuentosIndexados[],35,FALSE)</f>
        <v>0</v>
      </c>
      <c r="AH1210">
        <f>VLOOKUP(CuentosContados[[#This Row],[Column1]],CuentosIndexados[],36,FALSE)</f>
        <v>0</v>
      </c>
      <c r="AI1210">
        <f>VLOOKUP(CuentosContados[[#This Row],[Column1]],CuentosIndexados[],37,FALSE)</f>
        <v>0</v>
      </c>
      <c r="AJ1210">
        <f>VLOOKUP(CuentosContados[[#This Row],[Column1]],CuentosIndexados[],38,FALSE)</f>
        <v>0</v>
      </c>
      <c r="AK1210">
        <f>VLOOKUP(CuentosContados[[#This Row],[Column1]],CuentosIndexados[],39,FALSE)</f>
        <v>0</v>
      </c>
    </row>
    <row r="1211" spans="1:37" x14ac:dyDescent="0.25">
      <c r="A1211" t="s">
        <v>163</v>
      </c>
      <c r="B1211">
        <f>VLOOKUP(CuentosContados[[#This Row],[Column1]],CuentosIndexados[],3,FALSE)</f>
        <v>0</v>
      </c>
      <c r="C1211">
        <f>VLOOKUP(CuentosContados[[#This Row],[Column1]],CuentosIndexados[],5,FALSE)</f>
        <v>0</v>
      </c>
      <c r="D1211">
        <f>VLOOKUP(CuentosContados[[#This Row],[Column1]],CuentosIndexados[],6,FALSE)</f>
        <v>0</v>
      </c>
      <c r="E1211">
        <f>VLOOKUP(CuentosContados[[#This Row],[Column1]],CuentosIndexados[],7,FALSE)</f>
        <v>0</v>
      </c>
      <c r="F1211">
        <f>VLOOKUP(CuentosContados[[#This Row],[Column1]],CuentosIndexados[],8,FALSE)</f>
        <v>0</v>
      </c>
      <c r="G1211">
        <f>VLOOKUP(CuentosContados[[#This Row],[Column1]],CuentosIndexados[],9,FALSE)</f>
        <v>0</v>
      </c>
      <c r="H1211">
        <f>VLOOKUP(CuentosContados[[#This Row],[Column1]],CuentosIndexados[],10,FALSE)</f>
        <v>0</v>
      </c>
      <c r="I1211">
        <f>VLOOKUP(CuentosContados[[#This Row],[Column1]],CuentosIndexados[],11,FALSE)</f>
        <v>0</v>
      </c>
      <c r="J1211">
        <f>VLOOKUP(CuentosContados[[#This Row],[Column1]],CuentosIndexados[],12,FALSE)</f>
        <v>0</v>
      </c>
      <c r="K1211">
        <f>VLOOKUP(CuentosContados[[#This Row],[Column1]],CuentosIndexados[],13,FALSE)</f>
        <v>0</v>
      </c>
      <c r="L1211">
        <f>VLOOKUP(CuentosContados[[#This Row],[Column1]],CuentosIndexados[],14,FALSE)</f>
        <v>0</v>
      </c>
      <c r="M1211">
        <f>VLOOKUP(CuentosContados[[#This Row],[Column1]],CuentosIndexados[],15,FALSE)</f>
        <v>0</v>
      </c>
      <c r="N1211">
        <f>VLOOKUP(CuentosContados[[#This Row],[Column1]],CuentosIndexados[],16,FALSE)</f>
        <v>0</v>
      </c>
      <c r="O1211" t="str">
        <f>VLOOKUP(CuentosContados[[#This Row],[Column1]],CuentosIndexados[],17,FALSE)</f>
        <v>ira</v>
      </c>
      <c r="P1211">
        <f>VLOOKUP(CuentosContados[[#This Row],[Column1]],CuentosIndexados[],18,FALSE)</f>
        <v>0</v>
      </c>
      <c r="Q1211">
        <f>VLOOKUP(CuentosContados[[#This Row],[Column1]],CuentosIndexados[],19,FALSE)</f>
        <v>0</v>
      </c>
      <c r="R1211">
        <f>VLOOKUP(CuentosContados[[#This Row],[Column1]],CuentosIndexados[],20,FALSE)</f>
        <v>0</v>
      </c>
      <c r="S1211">
        <f>VLOOKUP(CuentosContados[[#This Row],[Column1]],CuentosIndexados[],21,FALSE)</f>
        <v>0</v>
      </c>
      <c r="T1211" t="str">
        <f>VLOOKUP(CuentosContados[[#This Row],[Column1]],CuentosIndexados[],22,FALSE)</f>
        <v>calma</v>
      </c>
      <c r="U1211" t="str">
        <f>VLOOKUP(CuentosContados[[#This Row],[Column1]],CuentosIndexados[],23,FALSE)</f>
        <v>tension</v>
      </c>
      <c r="V1211" t="str">
        <f>VLOOKUP(CuentosContados[[#This Row],[Column1]],CuentosIndexados[],24,FALSE)</f>
        <v>estres</v>
      </c>
      <c r="W1211">
        <f>VLOOKUP(CuentosContados[[#This Row],[Column1]],CuentosIndexados[],25,FALSE)</f>
        <v>0</v>
      </c>
      <c r="X1211">
        <f>VLOOKUP(CuentosContados[[#This Row],[Column1]],CuentosIndexados[],26,FALSE)</f>
        <v>0</v>
      </c>
      <c r="Y1211">
        <f>VLOOKUP(CuentosContados[[#This Row],[Column1]],CuentosIndexados[],27,FALSE)</f>
        <v>0</v>
      </c>
      <c r="Z1211">
        <f>VLOOKUP(CuentosContados[[#This Row],[Column1]],CuentosIndexados[],28,FALSE)</f>
        <v>0</v>
      </c>
      <c r="AA1211">
        <f>VLOOKUP(CuentosContados[[#This Row],[Column1]],CuentosIndexados[],29,FALSE)</f>
        <v>0</v>
      </c>
      <c r="AB1211">
        <f>VLOOKUP(CuentosContados[[#This Row],[Column1]],CuentosIndexados[],30,FALSE)</f>
        <v>0</v>
      </c>
      <c r="AC1211">
        <f>VLOOKUP(CuentosContados[[#This Row],[Column1]],CuentosIndexados[],31,FALSE)</f>
        <v>0</v>
      </c>
      <c r="AD1211">
        <f>VLOOKUP(CuentosContados[[#This Row],[Column1]],CuentosIndexados[],32,FALSE)</f>
        <v>0</v>
      </c>
      <c r="AE1211">
        <f>VLOOKUP(CuentosContados[[#This Row],[Column1]],CuentosIndexados[],33,FALSE)</f>
        <v>0</v>
      </c>
      <c r="AF1211">
        <f>VLOOKUP(CuentosContados[[#This Row],[Column1]],CuentosIndexados[],34,FALSE)</f>
        <v>0</v>
      </c>
      <c r="AG1211">
        <f>VLOOKUP(CuentosContados[[#This Row],[Column1]],CuentosIndexados[],35,FALSE)</f>
        <v>0</v>
      </c>
      <c r="AH1211">
        <f>VLOOKUP(CuentosContados[[#This Row],[Column1]],CuentosIndexados[],36,FALSE)</f>
        <v>0</v>
      </c>
      <c r="AI1211">
        <f>VLOOKUP(CuentosContados[[#This Row],[Column1]],CuentosIndexados[],37,FALSE)</f>
        <v>0</v>
      </c>
      <c r="AJ1211">
        <f>VLOOKUP(CuentosContados[[#This Row],[Column1]],CuentosIndexados[],38,FALSE)</f>
        <v>0</v>
      </c>
      <c r="AK1211">
        <f>VLOOKUP(CuentosContados[[#This Row],[Column1]],CuentosIndexados[],39,FALSE)</f>
        <v>0</v>
      </c>
    </row>
    <row r="1212" spans="1:37" x14ac:dyDescent="0.25">
      <c r="A1212" t="s">
        <v>163</v>
      </c>
      <c r="B1212">
        <f>VLOOKUP(CuentosContados[[#This Row],[Column1]],CuentosIndexados[],3,FALSE)</f>
        <v>0</v>
      </c>
      <c r="C1212">
        <f>VLOOKUP(CuentosContados[[#This Row],[Column1]],CuentosIndexados[],5,FALSE)</f>
        <v>0</v>
      </c>
      <c r="D1212">
        <f>VLOOKUP(CuentosContados[[#This Row],[Column1]],CuentosIndexados[],6,FALSE)</f>
        <v>0</v>
      </c>
      <c r="E1212">
        <f>VLOOKUP(CuentosContados[[#This Row],[Column1]],CuentosIndexados[],7,FALSE)</f>
        <v>0</v>
      </c>
      <c r="F1212">
        <f>VLOOKUP(CuentosContados[[#This Row],[Column1]],CuentosIndexados[],8,FALSE)</f>
        <v>0</v>
      </c>
      <c r="G1212">
        <f>VLOOKUP(CuentosContados[[#This Row],[Column1]],CuentosIndexados[],9,FALSE)</f>
        <v>0</v>
      </c>
      <c r="H1212">
        <f>VLOOKUP(CuentosContados[[#This Row],[Column1]],CuentosIndexados[],10,FALSE)</f>
        <v>0</v>
      </c>
      <c r="I1212">
        <f>VLOOKUP(CuentosContados[[#This Row],[Column1]],CuentosIndexados[],11,FALSE)</f>
        <v>0</v>
      </c>
      <c r="J1212">
        <f>VLOOKUP(CuentosContados[[#This Row],[Column1]],CuentosIndexados[],12,FALSE)</f>
        <v>0</v>
      </c>
      <c r="K1212">
        <f>VLOOKUP(CuentosContados[[#This Row],[Column1]],CuentosIndexados[],13,FALSE)</f>
        <v>0</v>
      </c>
      <c r="L1212">
        <f>VLOOKUP(CuentosContados[[#This Row],[Column1]],CuentosIndexados[],14,FALSE)</f>
        <v>0</v>
      </c>
      <c r="M1212">
        <f>VLOOKUP(CuentosContados[[#This Row],[Column1]],CuentosIndexados[],15,FALSE)</f>
        <v>0</v>
      </c>
      <c r="N1212">
        <f>VLOOKUP(CuentosContados[[#This Row],[Column1]],CuentosIndexados[],16,FALSE)</f>
        <v>0</v>
      </c>
      <c r="O1212" t="str">
        <f>VLOOKUP(CuentosContados[[#This Row],[Column1]],CuentosIndexados[],17,FALSE)</f>
        <v>ira</v>
      </c>
      <c r="P1212">
        <f>VLOOKUP(CuentosContados[[#This Row],[Column1]],CuentosIndexados[],18,FALSE)</f>
        <v>0</v>
      </c>
      <c r="Q1212">
        <f>VLOOKUP(CuentosContados[[#This Row],[Column1]],CuentosIndexados[],19,FALSE)</f>
        <v>0</v>
      </c>
      <c r="R1212">
        <f>VLOOKUP(CuentosContados[[#This Row],[Column1]],CuentosIndexados[],20,FALSE)</f>
        <v>0</v>
      </c>
      <c r="S1212">
        <f>VLOOKUP(CuentosContados[[#This Row],[Column1]],CuentosIndexados[],21,FALSE)</f>
        <v>0</v>
      </c>
      <c r="T1212" t="str">
        <f>VLOOKUP(CuentosContados[[#This Row],[Column1]],CuentosIndexados[],22,FALSE)</f>
        <v>calma</v>
      </c>
      <c r="U1212" t="str">
        <f>VLOOKUP(CuentosContados[[#This Row],[Column1]],CuentosIndexados[],23,FALSE)</f>
        <v>tension</v>
      </c>
      <c r="V1212" t="str">
        <f>VLOOKUP(CuentosContados[[#This Row],[Column1]],CuentosIndexados[],24,FALSE)</f>
        <v>estres</v>
      </c>
      <c r="W1212">
        <f>VLOOKUP(CuentosContados[[#This Row],[Column1]],CuentosIndexados[],25,FALSE)</f>
        <v>0</v>
      </c>
      <c r="X1212">
        <f>VLOOKUP(CuentosContados[[#This Row],[Column1]],CuentosIndexados[],26,FALSE)</f>
        <v>0</v>
      </c>
      <c r="Y1212">
        <f>VLOOKUP(CuentosContados[[#This Row],[Column1]],CuentosIndexados[],27,FALSE)</f>
        <v>0</v>
      </c>
      <c r="Z1212">
        <f>VLOOKUP(CuentosContados[[#This Row],[Column1]],CuentosIndexados[],28,FALSE)</f>
        <v>0</v>
      </c>
      <c r="AA1212">
        <f>VLOOKUP(CuentosContados[[#This Row],[Column1]],CuentosIndexados[],29,FALSE)</f>
        <v>0</v>
      </c>
      <c r="AB1212">
        <f>VLOOKUP(CuentosContados[[#This Row],[Column1]],CuentosIndexados[],30,FALSE)</f>
        <v>0</v>
      </c>
      <c r="AC1212">
        <f>VLOOKUP(CuentosContados[[#This Row],[Column1]],CuentosIndexados[],31,FALSE)</f>
        <v>0</v>
      </c>
      <c r="AD1212">
        <f>VLOOKUP(CuentosContados[[#This Row],[Column1]],CuentosIndexados[],32,FALSE)</f>
        <v>0</v>
      </c>
      <c r="AE1212">
        <f>VLOOKUP(CuentosContados[[#This Row],[Column1]],CuentosIndexados[],33,FALSE)</f>
        <v>0</v>
      </c>
      <c r="AF1212">
        <f>VLOOKUP(CuentosContados[[#This Row],[Column1]],CuentosIndexados[],34,FALSE)</f>
        <v>0</v>
      </c>
      <c r="AG1212">
        <f>VLOOKUP(CuentosContados[[#This Row],[Column1]],CuentosIndexados[],35,FALSE)</f>
        <v>0</v>
      </c>
      <c r="AH1212">
        <f>VLOOKUP(CuentosContados[[#This Row],[Column1]],CuentosIndexados[],36,FALSE)</f>
        <v>0</v>
      </c>
      <c r="AI1212">
        <f>VLOOKUP(CuentosContados[[#This Row],[Column1]],CuentosIndexados[],37,FALSE)</f>
        <v>0</v>
      </c>
      <c r="AJ1212">
        <f>VLOOKUP(CuentosContados[[#This Row],[Column1]],CuentosIndexados[],38,FALSE)</f>
        <v>0</v>
      </c>
      <c r="AK1212">
        <f>VLOOKUP(CuentosContados[[#This Row],[Column1]],CuentosIndexados[],39,FALSE)</f>
        <v>0</v>
      </c>
    </row>
    <row r="1213" spans="1:37" x14ac:dyDescent="0.25">
      <c r="A1213" t="s">
        <v>163</v>
      </c>
      <c r="B1213">
        <f>VLOOKUP(CuentosContados[[#This Row],[Column1]],CuentosIndexados[],3,FALSE)</f>
        <v>0</v>
      </c>
      <c r="C1213">
        <f>VLOOKUP(CuentosContados[[#This Row],[Column1]],CuentosIndexados[],5,FALSE)</f>
        <v>0</v>
      </c>
      <c r="D1213">
        <f>VLOOKUP(CuentosContados[[#This Row],[Column1]],CuentosIndexados[],6,FALSE)</f>
        <v>0</v>
      </c>
      <c r="E1213">
        <f>VLOOKUP(CuentosContados[[#This Row],[Column1]],CuentosIndexados[],7,FALSE)</f>
        <v>0</v>
      </c>
      <c r="F1213">
        <f>VLOOKUP(CuentosContados[[#This Row],[Column1]],CuentosIndexados[],8,FALSE)</f>
        <v>0</v>
      </c>
      <c r="G1213">
        <f>VLOOKUP(CuentosContados[[#This Row],[Column1]],CuentosIndexados[],9,FALSE)</f>
        <v>0</v>
      </c>
      <c r="H1213">
        <f>VLOOKUP(CuentosContados[[#This Row],[Column1]],CuentosIndexados[],10,FALSE)</f>
        <v>0</v>
      </c>
      <c r="I1213">
        <f>VLOOKUP(CuentosContados[[#This Row],[Column1]],CuentosIndexados[],11,FALSE)</f>
        <v>0</v>
      </c>
      <c r="J1213">
        <f>VLOOKUP(CuentosContados[[#This Row],[Column1]],CuentosIndexados[],12,FALSE)</f>
        <v>0</v>
      </c>
      <c r="K1213">
        <f>VLOOKUP(CuentosContados[[#This Row],[Column1]],CuentosIndexados[],13,FALSE)</f>
        <v>0</v>
      </c>
      <c r="L1213">
        <f>VLOOKUP(CuentosContados[[#This Row],[Column1]],CuentosIndexados[],14,FALSE)</f>
        <v>0</v>
      </c>
      <c r="M1213">
        <f>VLOOKUP(CuentosContados[[#This Row],[Column1]],CuentosIndexados[],15,FALSE)</f>
        <v>0</v>
      </c>
      <c r="N1213">
        <f>VLOOKUP(CuentosContados[[#This Row],[Column1]],CuentosIndexados[],16,FALSE)</f>
        <v>0</v>
      </c>
      <c r="O1213" t="str">
        <f>VLOOKUP(CuentosContados[[#This Row],[Column1]],CuentosIndexados[],17,FALSE)</f>
        <v>ira</v>
      </c>
      <c r="P1213">
        <f>VLOOKUP(CuentosContados[[#This Row],[Column1]],CuentosIndexados[],18,FALSE)</f>
        <v>0</v>
      </c>
      <c r="Q1213">
        <f>VLOOKUP(CuentosContados[[#This Row],[Column1]],CuentosIndexados[],19,FALSE)</f>
        <v>0</v>
      </c>
      <c r="R1213">
        <f>VLOOKUP(CuentosContados[[#This Row],[Column1]],CuentosIndexados[],20,FALSE)</f>
        <v>0</v>
      </c>
      <c r="S1213">
        <f>VLOOKUP(CuentosContados[[#This Row],[Column1]],CuentosIndexados[],21,FALSE)</f>
        <v>0</v>
      </c>
      <c r="T1213" t="str">
        <f>VLOOKUP(CuentosContados[[#This Row],[Column1]],CuentosIndexados[],22,FALSE)</f>
        <v>calma</v>
      </c>
      <c r="U1213" t="str">
        <f>VLOOKUP(CuentosContados[[#This Row],[Column1]],CuentosIndexados[],23,FALSE)</f>
        <v>tension</v>
      </c>
      <c r="V1213" t="str">
        <f>VLOOKUP(CuentosContados[[#This Row],[Column1]],CuentosIndexados[],24,FALSE)</f>
        <v>estres</v>
      </c>
      <c r="W1213">
        <f>VLOOKUP(CuentosContados[[#This Row],[Column1]],CuentosIndexados[],25,FALSE)</f>
        <v>0</v>
      </c>
      <c r="X1213">
        <f>VLOOKUP(CuentosContados[[#This Row],[Column1]],CuentosIndexados[],26,FALSE)</f>
        <v>0</v>
      </c>
      <c r="Y1213">
        <f>VLOOKUP(CuentosContados[[#This Row],[Column1]],CuentosIndexados[],27,FALSE)</f>
        <v>0</v>
      </c>
      <c r="Z1213">
        <f>VLOOKUP(CuentosContados[[#This Row],[Column1]],CuentosIndexados[],28,FALSE)</f>
        <v>0</v>
      </c>
      <c r="AA1213">
        <f>VLOOKUP(CuentosContados[[#This Row],[Column1]],CuentosIndexados[],29,FALSE)</f>
        <v>0</v>
      </c>
      <c r="AB1213">
        <f>VLOOKUP(CuentosContados[[#This Row],[Column1]],CuentosIndexados[],30,FALSE)</f>
        <v>0</v>
      </c>
      <c r="AC1213">
        <f>VLOOKUP(CuentosContados[[#This Row],[Column1]],CuentosIndexados[],31,FALSE)</f>
        <v>0</v>
      </c>
      <c r="AD1213">
        <f>VLOOKUP(CuentosContados[[#This Row],[Column1]],CuentosIndexados[],32,FALSE)</f>
        <v>0</v>
      </c>
      <c r="AE1213">
        <f>VLOOKUP(CuentosContados[[#This Row],[Column1]],CuentosIndexados[],33,FALSE)</f>
        <v>0</v>
      </c>
      <c r="AF1213">
        <f>VLOOKUP(CuentosContados[[#This Row],[Column1]],CuentosIndexados[],34,FALSE)</f>
        <v>0</v>
      </c>
      <c r="AG1213">
        <f>VLOOKUP(CuentosContados[[#This Row],[Column1]],CuentosIndexados[],35,FALSE)</f>
        <v>0</v>
      </c>
      <c r="AH1213">
        <f>VLOOKUP(CuentosContados[[#This Row],[Column1]],CuentosIndexados[],36,FALSE)</f>
        <v>0</v>
      </c>
      <c r="AI1213">
        <f>VLOOKUP(CuentosContados[[#This Row],[Column1]],CuentosIndexados[],37,FALSE)</f>
        <v>0</v>
      </c>
      <c r="AJ1213">
        <f>VLOOKUP(CuentosContados[[#This Row],[Column1]],CuentosIndexados[],38,FALSE)</f>
        <v>0</v>
      </c>
      <c r="AK1213">
        <f>VLOOKUP(CuentosContados[[#This Row],[Column1]],CuentosIndexados[],39,FALSE)</f>
        <v>0</v>
      </c>
    </row>
    <row r="1214" spans="1:37" x14ac:dyDescent="0.25">
      <c r="A1214" t="s">
        <v>163</v>
      </c>
      <c r="B1214">
        <f>VLOOKUP(CuentosContados[[#This Row],[Column1]],CuentosIndexados[],3,FALSE)</f>
        <v>0</v>
      </c>
      <c r="C1214">
        <f>VLOOKUP(CuentosContados[[#This Row],[Column1]],CuentosIndexados[],5,FALSE)</f>
        <v>0</v>
      </c>
      <c r="D1214">
        <f>VLOOKUP(CuentosContados[[#This Row],[Column1]],CuentosIndexados[],6,FALSE)</f>
        <v>0</v>
      </c>
      <c r="E1214">
        <f>VLOOKUP(CuentosContados[[#This Row],[Column1]],CuentosIndexados[],7,FALSE)</f>
        <v>0</v>
      </c>
      <c r="F1214">
        <f>VLOOKUP(CuentosContados[[#This Row],[Column1]],CuentosIndexados[],8,FALSE)</f>
        <v>0</v>
      </c>
      <c r="G1214">
        <f>VLOOKUP(CuentosContados[[#This Row],[Column1]],CuentosIndexados[],9,FALSE)</f>
        <v>0</v>
      </c>
      <c r="H1214">
        <f>VLOOKUP(CuentosContados[[#This Row],[Column1]],CuentosIndexados[],10,FALSE)</f>
        <v>0</v>
      </c>
      <c r="I1214">
        <f>VLOOKUP(CuentosContados[[#This Row],[Column1]],CuentosIndexados[],11,FALSE)</f>
        <v>0</v>
      </c>
      <c r="J1214">
        <f>VLOOKUP(CuentosContados[[#This Row],[Column1]],CuentosIndexados[],12,FALSE)</f>
        <v>0</v>
      </c>
      <c r="K1214">
        <f>VLOOKUP(CuentosContados[[#This Row],[Column1]],CuentosIndexados[],13,FALSE)</f>
        <v>0</v>
      </c>
      <c r="L1214">
        <f>VLOOKUP(CuentosContados[[#This Row],[Column1]],CuentosIndexados[],14,FALSE)</f>
        <v>0</v>
      </c>
      <c r="M1214">
        <f>VLOOKUP(CuentosContados[[#This Row],[Column1]],CuentosIndexados[],15,FALSE)</f>
        <v>0</v>
      </c>
      <c r="N1214">
        <f>VLOOKUP(CuentosContados[[#This Row],[Column1]],CuentosIndexados[],16,FALSE)</f>
        <v>0</v>
      </c>
      <c r="O1214" t="str">
        <f>VLOOKUP(CuentosContados[[#This Row],[Column1]],CuentosIndexados[],17,FALSE)</f>
        <v>ira</v>
      </c>
      <c r="P1214">
        <f>VLOOKUP(CuentosContados[[#This Row],[Column1]],CuentosIndexados[],18,FALSE)</f>
        <v>0</v>
      </c>
      <c r="Q1214">
        <f>VLOOKUP(CuentosContados[[#This Row],[Column1]],CuentosIndexados[],19,FALSE)</f>
        <v>0</v>
      </c>
      <c r="R1214">
        <f>VLOOKUP(CuentosContados[[#This Row],[Column1]],CuentosIndexados[],20,FALSE)</f>
        <v>0</v>
      </c>
      <c r="S1214">
        <f>VLOOKUP(CuentosContados[[#This Row],[Column1]],CuentosIndexados[],21,FALSE)</f>
        <v>0</v>
      </c>
      <c r="T1214" t="str">
        <f>VLOOKUP(CuentosContados[[#This Row],[Column1]],CuentosIndexados[],22,FALSE)</f>
        <v>calma</v>
      </c>
      <c r="U1214" t="str">
        <f>VLOOKUP(CuentosContados[[#This Row],[Column1]],CuentosIndexados[],23,FALSE)</f>
        <v>tension</v>
      </c>
      <c r="V1214" t="str">
        <f>VLOOKUP(CuentosContados[[#This Row],[Column1]],CuentosIndexados[],24,FALSE)</f>
        <v>estres</v>
      </c>
      <c r="W1214">
        <f>VLOOKUP(CuentosContados[[#This Row],[Column1]],CuentosIndexados[],25,FALSE)</f>
        <v>0</v>
      </c>
      <c r="X1214">
        <f>VLOOKUP(CuentosContados[[#This Row],[Column1]],CuentosIndexados[],26,FALSE)</f>
        <v>0</v>
      </c>
      <c r="Y1214">
        <f>VLOOKUP(CuentosContados[[#This Row],[Column1]],CuentosIndexados[],27,FALSE)</f>
        <v>0</v>
      </c>
      <c r="Z1214">
        <f>VLOOKUP(CuentosContados[[#This Row],[Column1]],CuentosIndexados[],28,FALSE)</f>
        <v>0</v>
      </c>
      <c r="AA1214">
        <f>VLOOKUP(CuentosContados[[#This Row],[Column1]],CuentosIndexados[],29,FALSE)</f>
        <v>0</v>
      </c>
      <c r="AB1214">
        <f>VLOOKUP(CuentosContados[[#This Row],[Column1]],CuentosIndexados[],30,FALSE)</f>
        <v>0</v>
      </c>
      <c r="AC1214">
        <f>VLOOKUP(CuentosContados[[#This Row],[Column1]],CuentosIndexados[],31,FALSE)</f>
        <v>0</v>
      </c>
      <c r="AD1214">
        <f>VLOOKUP(CuentosContados[[#This Row],[Column1]],CuentosIndexados[],32,FALSE)</f>
        <v>0</v>
      </c>
      <c r="AE1214">
        <f>VLOOKUP(CuentosContados[[#This Row],[Column1]],CuentosIndexados[],33,FALSE)</f>
        <v>0</v>
      </c>
      <c r="AF1214">
        <f>VLOOKUP(CuentosContados[[#This Row],[Column1]],CuentosIndexados[],34,FALSE)</f>
        <v>0</v>
      </c>
      <c r="AG1214">
        <f>VLOOKUP(CuentosContados[[#This Row],[Column1]],CuentosIndexados[],35,FALSE)</f>
        <v>0</v>
      </c>
      <c r="AH1214">
        <f>VLOOKUP(CuentosContados[[#This Row],[Column1]],CuentosIndexados[],36,FALSE)</f>
        <v>0</v>
      </c>
      <c r="AI1214">
        <f>VLOOKUP(CuentosContados[[#This Row],[Column1]],CuentosIndexados[],37,FALSE)</f>
        <v>0</v>
      </c>
      <c r="AJ1214">
        <f>VLOOKUP(CuentosContados[[#This Row],[Column1]],CuentosIndexados[],38,FALSE)</f>
        <v>0</v>
      </c>
      <c r="AK1214">
        <f>VLOOKUP(CuentosContados[[#This Row],[Column1]],CuentosIndexados[],39,FALSE)</f>
        <v>0</v>
      </c>
    </row>
    <row r="1215" spans="1:37" x14ac:dyDescent="0.25">
      <c r="A1215" t="s">
        <v>163</v>
      </c>
      <c r="B1215">
        <f>VLOOKUP(CuentosContados[[#This Row],[Column1]],CuentosIndexados[],3,FALSE)</f>
        <v>0</v>
      </c>
      <c r="C1215">
        <f>VLOOKUP(CuentosContados[[#This Row],[Column1]],CuentosIndexados[],5,FALSE)</f>
        <v>0</v>
      </c>
      <c r="D1215">
        <f>VLOOKUP(CuentosContados[[#This Row],[Column1]],CuentosIndexados[],6,FALSE)</f>
        <v>0</v>
      </c>
      <c r="E1215">
        <f>VLOOKUP(CuentosContados[[#This Row],[Column1]],CuentosIndexados[],7,FALSE)</f>
        <v>0</v>
      </c>
      <c r="F1215">
        <f>VLOOKUP(CuentosContados[[#This Row],[Column1]],CuentosIndexados[],8,FALSE)</f>
        <v>0</v>
      </c>
      <c r="G1215">
        <f>VLOOKUP(CuentosContados[[#This Row],[Column1]],CuentosIndexados[],9,FALSE)</f>
        <v>0</v>
      </c>
      <c r="H1215">
        <f>VLOOKUP(CuentosContados[[#This Row],[Column1]],CuentosIndexados[],10,FALSE)</f>
        <v>0</v>
      </c>
      <c r="I1215">
        <f>VLOOKUP(CuentosContados[[#This Row],[Column1]],CuentosIndexados[],11,FALSE)</f>
        <v>0</v>
      </c>
      <c r="J1215">
        <f>VLOOKUP(CuentosContados[[#This Row],[Column1]],CuentosIndexados[],12,FALSE)</f>
        <v>0</v>
      </c>
      <c r="K1215">
        <f>VLOOKUP(CuentosContados[[#This Row],[Column1]],CuentosIndexados[],13,FALSE)</f>
        <v>0</v>
      </c>
      <c r="L1215">
        <f>VLOOKUP(CuentosContados[[#This Row],[Column1]],CuentosIndexados[],14,FALSE)</f>
        <v>0</v>
      </c>
      <c r="M1215">
        <f>VLOOKUP(CuentosContados[[#This Row],[Column1]],CuentosIndexados[],15,FALSE)</f>
        <v>0</v>
      </c>
      <c r="N1215">
        <f>VLOOKUP(CuentosContados[[#This Row],[Column1]],CuentosIndexados[],16,FALSE)</f>
        <v>0</v>
      </c>
      <c r="O1215" t="str">
        <f>VLOOKUP(CuentosContados[[#This Row],[Column1]],CuentosIndexados[],17,FALSE)</f>
        <v>ira</v>
      </c>
      <c r="P1215">
        <f>VLOOKUP(CuentosContados[[#This Row],[Column1]],CuentosIndexados[],18,FALSE)</f>
        <v>0</v>
      </c>
      <c r="Q1215">
        <f>VLOOKUP(CuentosContados[[#This Row],[Column1]],CuentosIndexados[],19,FALSE)</f>
        <v>0</v>
      </c>
      <c r="R1215">
        <f>VLOOKUP(CuentosContados[[#This Row],[Column1]],CuentosIndexados[],20,FALSE)</f>
        <v>0</v>
      </c>
      <c r="S1215">
        <f>VLOOKUP(CuentosContados[[#This Row],[Column1]],CuentosIndexados[],21,FALSE)</f>
        <v>0</v>
      </c>
      <c r="T1215" t="str">
        <f>VLOOKUP(CuentosContados[[#This Row],[Column1]],CuentosIndexados[],22,FALSE)</f>
        <v>calma</v>
      </c>
      <c r="U1215" t="str">
        <f>VLOOKUP(CuentosContados[[#This Row],[Column1]],CuentosIndexados[],23,FALSE)</f>
        <v>tension</v>
      </c>
      <c r="V1215" t="str">
        <f>VLOOKUP(CuentosContados[[#This Row],[Column1]],CuentosIndexados[],24,FALSE)</f>
        <v>estres</v>
      </c>
      <c r="W1215">
        <f>VLOOKUP(CuentosContados[[#This Row],[Column1]],CuentosIndexados[],25,FALSE)</f>
        <v>0</v>
      </c>
      <c r="X1215">
        <f>VLOOKUP(CuentosContados[[#This Row],[Column1]],CuentosIndexados[],26,FALSE)</f>
        <v>0</v>
      </c>
      <c r="Y1215">
        <f>VLOOKUP(CuentosContados[[#This Row],[Column1]],CuentosIndexados[],27,FALSE)</f>
        <v>0</v>
      </c>
      <c r="Z1215">
        <f>VLOOKUP(CuentosContados[[#This Row],[Column1]],CuentosIndexados[],28,FALSE)</f>
        <v>0</v>
      </c>
      <c r="AA1215">
        <f>VLOOKUP(CuentosContados[[#This Row],[Column1]],CuentosIndexados[],29,FALSE)</f>
        <v>0</v>
      </c>
      <c r="AB1215">
        <f>VLOOKUP(CuentosContados[[#This Row],[Column1]],CuentosIndexados[],30,FALSE)</f>
        <v>0</v>
      </c>
      <c r="AC1215">
        <f>VLOOKUP(CuentosContados[[#This Row],[Column1]],CuentosIndexados[],31,FALSE)</f>
        <v>0</v>
      </c>
      <c r="AD1215">
        <f>VLOOKUP(CuentosContados[[#This Row],[Column1]],CuentosIndexados[],32,FALSE)</f>
        <v>0</v>
      </c>
      <c r="AE1215">
        <f>VLOOKUP(CuentosContados[[#This Row],[Column1]],CuentosIndexados[],33,FALSE)</f>
        <v>0</v>
      </c>
      <c r="AF1215">
        <f>VLOOKUP(CuentosContados[[#This Row],[Column1]],CuentosIndexados[],34,FALSE)</f>
        <v>0</v>
      </c>
      <c r="AG1215">
        <f>VLOOKUP(CuentosContados[[#This Row],[Column1]],CuentosIndexados[],35,FALSE)</f>
        <v>0</v>
      </c>
      <c r="AH1215">
        <f>VLOOKUP(CuentosContados[[#This Row],[Column1]],CuentosIndexados[],36,FALSE)</f>
        <v>0</v>
      </c>
      <c r="AI1215">
        <f>VLOOKUP(CuentosContados[[#This Row],[Column1]],CuentosIndexados[],37,FALSE)</f>
        <v>0</v>
      </c>
      <c r="AJ1215">
        <f>VLOOKUP(CuentosContados[[#This Row],[Column1]],CuentosIndexados[],38,FALSE)</f>
        <v>0</v>
      </c>
      <c r="AK1215">
        <f>VLOOKUP(CuentosContados[[#This Row],[Column1]],CuentosIndexados[],39,FALSE)</f>
        <v>0</v>
      </c>
    </row>
    <row r="1216" spans="1:37" x14ac:dyDescent="0.25">
      <c r="A1216" t="s">
        <v>163</v>
      </c>
      <c r="B1216">
        <f>VLOOKUP(CuentosContados[[#This Row],[Column1]],CuentosIndexados[],3,FALSE)</f>
        <v>0</v>
      </c>
      <c r="C1216">
        <f>VLOOKUP(CuentosContados[[#This Row],[Column1]],CuentosIndexados[],5,FALSE)</f>
        <v>0</v>
      </c>
      <c r="D1216">
        <f>VLOOKUP(CuentosContados[[#This Row],[Column1]],CuentosIndexados[],6,FALSE)</f>
        <v>0</v>
      </c>
      <c r="E1216">
        <f>VLOOKUP(CuentosContados[[#This Row],[Column1]],CuentosIndexados[],7,FALSE)</f>
        <v>0</v>
      </c>
      <c r="F1216">
        <f>VLOOKUP(CuentosContados[[#This Row],[Column1]],CuentosIndexados[],8,FALSE)</f>
        <v>0</v>
      </c>
      <c r="G1216">
        <f>VLOOKUP(CuentosContados[[#This Row],[Column1]],CuentosIndexados[],9,FALSE)</f>
        <v>0</v>
      </c>
      <c r="H1216">
        <f>VLOOKUP(CuentosContados[[#This Row],[Column1]],CuentosIndexados[],10,FALSE)</f>
        <v>0</v>
      </c>
      <c r="I1216">
        <f>VLOOKUP(CuentosContados[[#This Row],[Column1]],CuentosIndexados[],11,FALSE)</f>
        <v>0</v>
      </c>
      <c r="J1216">
        <f>VLOOKUP(CuentosContados[[#This Row],[Column1]],CuentosIndexados[],12,FALSE)</f>
        <v>0</v>
      </c>
      <c r="K1216">
        <f>VLOOKUP(CuentosContados[[#This Row],[Column1]],CuentosIndexados[],13,FALSE)</f>
        <v>0</v>
      </c>
      <c r="L1216">
        <f>VLOOKUP(CuentosContados[[#This Row],[Column1]],CuentosIndexados[],14,FALSE)</f>
        <v>0</v>
      </c>
      <c r="M1216">
        <f>VLOOKUP(CuentosContados[[#This Row],[Column1]],CuentosIndexados[],15,FALSE)</f>
        <v>0</v>
      </c>
      <c r="N1216">
        <f>VLOOKUP(CuentosContados[[#This Row],[Column1]],CuentosIndexados[],16,FALSE)</f>
        <v>0</v>
      </c>
      <c r="O1216" t="str">
        <f>VLOOKUP(CuentosContados[[#This Row],[Column1]],CuentosIndexados[],17,FALSE)</f>
        <v>ira</v>
      </c>
      <c r="P1216">
        <f>VLOOKUP(CuentosContados[[#This Row],[Column1]],CuentosIndexados[],18,FALSE)</f>
        <v>0</v>
      </c>
      <c r="Q1216">
        <f>VLOOKUP(CuentosContados[[#This Row],[Column1]],CuentosIndexados[],19,FALSE)</f>
        <v>0</v>
      </c>
      <c r="R1216">
        <f>VLOOKUP(CuentosContados[[#This Row],[Column1]],CuentosIndexados[],20,FALSE)</f>
        <v>0</v>
      </c>
      <c r="S1216">
        <f>VLOOKUP(CuentosContados[[#This Row],[Column1]],CuentosIndexados[],21,FALSE)</f>
        <v>0</v>
      </c>
      <c r="T1216" t="str">
        <f>VLOOKUP(CuentosContados[[#This Row],[Column1]],CuentosIndexados[],22,FALSE)</f>
        <v>calma</v>
      </c>
      <c r="U1216" t="str">
        <f>VLOOKUP(CuentosContados[[#This Row],[Column1]],CuentosIndexados[],23,FALSE)</f>
        <v>tension</v>
      </c>
      <c r="V1216" t="str">
        <f>VLOOKUP(CuentosContados[[#This Row],[Column1]],CuentosIndexados[],24,FALSE)</f>
        <v>estres</v>
      </c>
      <c r="W1216">
        <f>VLOOKUP(CuentosContados[[#This Row],[Column1]],CuentosIndexados[],25,FALSE)</f>
        <v>0</v>
      </c>
      <c r="X1216">
        <f>VLOOKUP(CuentosContados[[#This Row],[Column1]],CuentosIndexados[],26,FALSE)</f>
        <v>0</v>
      </c>
      <c r="Y1216">
        <f>VLOOKUP(CuentosContados[[#This Row],[Column1]],CuentosIndexados[],27,FALSE)</f>
        <v>0</v>
      </c>
      <c r="Z1216">
        <f>VLOOKUP(CuentosContados[[#This Row],[Column1]],CuentosIndexados[],28,FALSE)</f>
        <v>0</v>
      </c>
      <c r="AA1216">
        <f>VLOOKUP(CuentosContados[[#This Row],[Column1]],CuentosIndexados[],29,FALSE)</f>
        <v>0</v>
      </c>
      <c r="AB1216">
        <f>VLOOKUP(CuentosContados[[#This Row],[Column1]],CuentosIndexados[],30,FALSE)</f>
        <v>0</v>
      </c>
      <c r="AC1216">
        <f>VLOOKUP(CuentosContados[[#This Row],[Column1]],CuentosIndexados[],31,FALSE)</f>
        <v>0</v>
      </c>
      <c r="AD1216">
        <f>VLOOKUP(CuentosContados[[#This Row],[Column1]],CuentosIndexados[],32,FALSE)</f>
        <v>0</v>
      </c>
      <c r="AE1216">
        <f>VLOOKUP(CuentosContados[[#This Row],[Column1]],CuentosIndexados[],33,FALSE)</f>
        <v>0</v>
      </c>
      <c r="AF1216">
        <f>VLOOKUP(CuentosContados[[#This Row],[Column1]],CuentosIndexados[],34,FALSE)</f>
        <v>0</v>
      </c>
      <c r="AG1216">
        <f>VLOOKUP(CuentosContados[[#This Row],[Column1]],CuentosIndexados[],35,FALSE)</f>
        <v>0</v>
      </c>
      <c r="AH1216">
        <f>VLOOKUP(CuentosContados[[#This Row],[Column1]],CuentosIndexados[],36,FALSE)</f>
        <v>0</v>
      </c>
      <c r="AI1216">
        <f>VLOOKUP(CuentosContados[[#This Row],[Column1]],CuentosIndexados[],37,FALSE)</f>
        <v>0</v>
      </c>
      <c r="AJ1216">
        <f>VLOOKUP(CuentosContados[[#This Row],[Column1]],CuentosIndexados[],38,FALSE)</f>
        <v>0</v>
      </c>
      <c r="AK1216">
        <f>VLOOKUP(CuentosContados[[#This Row],[Column1]],CuentosIndexados[],39,FALSE)</f>
        <v>0</v>
      </c>
    </row>
    <row r="1217" spans="1:37" x14ac:dyDescent="0.25">
      <c r="A1217" t="s">
        <v>163</v>
      </c>
      <c r="B1217">
        <f>VLOOKUP(CuentosContados[[#This Row],[Column1]],CuentosIndexados[],3,FALSE)</f>
        <v>0</v>
      </c>
      <c r="C1217">
        <f>VLOOKUP(CuentosContados[[#This Row],[Column1]],CuentosIndexados[],5,FALSE)</f>
        <v>0</v>
      </c>
      <c r="D1217">
        <f>VLOOKUP(CuentosContados[[#This Row],[Column1]],CuentosIndexados[],6,FALSE)</f>
        <v>0</v>
      </c>
      <c r="E1217">
        <f>VLOOKUP(CuentosContados[[#This Row],[Column1]],CuentosIndexados[],7,FALSE)</f>
        <v>0</v>
      </c>
      <c r="F1217">
        <f>VLOOKUP(CuentosContados[[#This Row],[Column1]],CuentosIndexados[],8,FALSE)</f>
        <v>0</v>
      </c>
      <c r="G1217">
        <f>VLOOKUP(CuentosContados[[#This Row],[Column1]],CuentosIndexados[],9,FALSE)</f>
        <v>0</v>
      </c>
      <c r="H1217">
        <f>VLOOKUP(CuentosContados[[#This Row],[Column1]],CuentosIndexados[],10,FALSE)</f>
        <v>0</v>
      </c>
      <c r="I1217">
        <f>VLOOKUP(CuentosContados[[#This Row],[Column1]],CuentosIndexados[],11,FALSE)</f>
        <v>0</v>
      </c>
      <c r="J1217">
        <f>VLOOKUP(CuentosContados[[#This Row],[Column1]],CuentosIndexados[],12,FALSE)</f>
        <v>0</v>
      </c>
      <c r="K1217">
        <f>VLOOKUP(CuentosContados[[#This Row],[Column1]],CuentosIndexados[],13,FALSE)</f>
        <v>0</v>
      </c>
      <c r="L1217">
        <f>VLOOKUP(CuentosContados[[#This Row],[Column1]],CuentosIndexados[],14,FALSE)</f>
        <v>0</v>
      </c>
      <c r="M1217">
        <f>VLOOKUP(CuentosContados[[#This Row],[Column1]],CuentosIndexados[],15,FALSE)</f>
        <v>0</v>
      </c>
      <c r="N1217">
        <f>VLOOKUP(CuentosContados[[#This Row],[Column1]],CuentosIndexados[],16,FALSE)</f>
        <v>0</v>
      </c>
      <c r="O1217" t="str">
        <f>VLOOKUP(CuentosContados[[#This Row],[Column1]],CuentosIndexados[],17,FALSE)</f>
        <v>ira</v>
      </c>
      <c r="P1217">
        <f>VLOOKUP(CuentosContados[[#This Row],[Column1]],CuentosIndexados[],18,FALSE)</f>
        <v>0</v>
      </c>
      <c r="Q1217">
        <f>VLOOKUP(CuentosContados[[#This Row],[Column1]],CuentosIndexados[],19,FALSE)</f>
        <v>0</v>
      </c>
      <c r="R1217">
        <f>VLOOKUP(CuentosContados[[#This Row],[Column1]],CuentosIndexados[],20,FALSE)</f>
        <v>0</v>
      </c>
      <c r="S1217">
        <f>VLOOKUP(CuentosContados[[#This Row],[Column1]],CuentosIndexados[],21,FALSE)</f>
        <v>0</v>
      </c>
      <c r="T1217" t="str">
        <f>VLOOKUP(CuentosContados[[#This Row],[Column1]],CuentosIndexados[],22,FALSE)</f>
        <v>calma</v>
      </c>
      <c r="U1217" t="str">
        <f>VLOOKUP(CuentosContados[[#This Row],[Column1]],CuentosIndexados[],23,FALSE)</f>
        <v>tension</v>
      </c>
      <c r="V1217" t="str">
        <f>VLOOKUP(CuentosContados[[#This Row],[Column1]],CuentosIndexados[],24,FALSE)</f>
        <v>estres</v>
      </c>
      <c r="W1217">
        <f>VLOOKUP(CuentosContados[[#This Row],[Column1]],CuentosIndexados[],25,FALSE)</f>
        <v>0</v>
      </c>
      <c r="X1217">
        <f>VLOOKUP(CuentosContados[[#This Row],[Column1]],CuentosIndexados[],26,FALSE)</f>
        <v>0</v>
      </c>
      <c r="Y1217">
        <f>VLOOKUP(CuentosContados[[#This Row],[Column1]],CuentosIndexados[],27,FALSE)</f>
        <v>0</v>
      </c>
      <c r="Z1217">
        <f>VLOOKUP(CuentosContados[[#This Row],[Column1]],CuentosIndexados[],28,FALSE)</f>
        <v>0</v>
      </c>
      <c r="AA1217">
        <f>VLOOKUP(CuentosContados[[#This Row],[Column1]],CuentosIndexados[],29,FALSE)</f>
        <v>0</v>
      </c>
      <c r="AB1217">
        <f>VLOOKUP(CuentosContados[[#This Row],[Column1]],CuentosIndexados[],30,FALSE)</f>
        <v>0</v>
      </c>
      <c r="AC1217">
        <f>VLOOKUP(CuentosContados[[#This Row],[Column1]],CuentosIndexados[],31,FALSE)</f>
        <v>0</v>
      </c>
      <c r="AD1217">
        <f>VLOOKUP(CuentosContados[[#This Row],[Column1]],CuentosIndexados[],32,FALSE)</f>
        <v>0</v>
      </c>
      <c r="AE1217">
        <f>VLOOKUP(CuentosContados[[#This Row],[Column1]],CuentosIndexados[],33,FALSE)</f>
        <v>0</v>
      </c>
      <c r="AF1217">
        <f>VLOOKUP(CuentosContados[[#This Row],[Column1]],CuentosIndexados[],34,FALSE)</f>
        <v>0</v>
      </c>
      <c r="AG1217">
        <f>VLOOKUP(CuentosContados[[#This Row],[Column1]],CuentosIndexados[],35,FALSE)</f>
        <v>0</v>
      </c>
      <c r="AH1217">
        <f>VLOOKUP(CuentosContados[[#This Row],[Column1]],CuentosIndexados[],36,FALSE)</f>
        <v>0</v>
      </c>
      <c r="AI1217">
        <f>VLOOKUP(CuentosContados[[#This Row],[Column1]],CuentosIndexados[],37,FALSE)</f>
        <v>0</v>
      </c>
      <c r="AJ1217">
        <f>VLOOKUP(CuentosContados[[#This Row],[Column1]],CuentosIndexados[],38,FALSE)</f>
        <v>0</v>
      </c>
      <c r="AK1217">
        <f>VLOOKUP(CuentosContados[[#This Row],[Column1]],CuentosIndexados[],39,FALSE)</f>
        <v>0</v>
      </c>
    </row>
    <row r="1218" spans="1:37" x14ac:dyDescent="0.25">
      <c r="A1218" t="s">
        <v>163</v>
      </c>
      <c r="B1218">
        <f>VLOOKUP(CuentosContados[[#This Row],[Column1]],CuentosIndexados[],3,FALSE)</f>
        <v>0</v>
      </c>
      <c r="C1218">
        <f>VLOOKUP(CuentosContados[[#This Row],[Column1]],CuentosIndexados[],5,FALSE)</f>
        <v>0</v>
      </c>
      <c r="D1218">
        <f>VLOOKUP(CuentosContados[[#This Row],[Column1]],CuentosIndexados[],6,FALSE)</f>
        <v>0</v>
      </c>
      <c r="E1218">
        <f>VLOOKUP(CuentosContados[[#This Row],[Column1]],CuentosIndexados[],7,FALSE)</f>
        <v>0</v>
      </c>
      <c r="F1218">
        <f>VLOOKUP(CuentosContados[[#This Row],[Column1]],CuentosIndexados[],8,FALSE)</f>
        <v>0</v>
      </c>
      <c r="G1218">
        <f>VLOOKUP(CuentosContados[[#This Row],[Column1]],CuentosIndexados[],9,FALSE)</f>
        <v>0</v>
      </c>
      <c r="H1218">
        <f>VLOOKUP(CuentosContados[[#This Row],[Column1]],CuentosIndexados[],10,FALSE)</f>
        <v>0</v>
      </c>
      <c r="I1218">
        <f>VLOOKUP(CuentosContados[[#This Row],[Column1]],CuentosIndexados[],11,FALSE)</f>
        <v>0</v>
      </c>
      <c r="J1218">
        <f>VLOOKUP(CuentosContados[[#This Row],[Column1]],CuentosIndexados[],12,FALSE)</f>
        <v>0</v>
      </c>
      <c r="K1218">
        <f>VLOOKUP(CuentosContados[[#This Row],[Column1]],CuentosIndexados[],13,FALSE)</f>
        <v>0</v>
      </c>
      <c r="L1218">
        <f>VLOOKUP(CuentosContados[[#This Row],[Column1]],CuentosIndexados[],14,FALSE)</f>
        <v>0</v>
      </c>
      <c r="M1218">
        <f>VLOOKUP(CuentosContados[[#This Row],[Column1]],CuentosIndexados[],15,FALSE)</f>
        <v>0</v>
      </c>
      <c r="N1218">
        <f>VLOOKUP(CuentosContados[[#This Row],[Column1]],CuentosIndexados[],16,FALSE)</f>
        <v>0</v>
      </c>
      <c r="O1218" t="str">
        <f>VLOOKUP(CuentosContados[[#This Row],[Column1]],CuentosIndexados[],17,FALSE)</f>
        <v>ira</v>
      </c>
      <c r="P1218">
        <f>VLOOKUP(CuentosContados[[#This Row],[Column1]],CuentosIndexados[],18,FALSE)</f>
        <v>0</v>
      </c>
      <c r="Q1218">
        <f>VLOOKUP(CuentosContados[[#This Row],[Column1]],CuentosIndexados[],19,FALSE)</f>
        <v>0</v>
      </c>
      <c r="R1218">
        <f>VLOOKUP(CuentosContados[[#This Row],[Column1]],CuentosIndexados[],20,FALSE)</f>
        <v>0</v>
      </c>
      <c r="S1218">
        <f>VLOOKUP(CuentosContados[[#This Row],[Column1]],CuentosIndexados[],21,FALSE)</f>
        <v>0</v>
      </c>
      <c r="T1218" t="str">
        <f>VLOOKUP(CuentosContados[[#This Row],[Column1]],CuentosIndexados[],22,FALSE)</f>
        <v>calma</v>
      </c>
      <c r="U1218" t="str">
        <f>VLOOKUP(CuentosContados[[#This Row],[Column1]],CuentosIndexados[],23,FALSE)</f>
        <v>tension</v>
      </c>
      <c r="V1218" t="str">
        <f>VLOOKUP(CuentosContados[[#This Row],[Column1]],CuentosIndexados[],24,FALSE)</f>
        <v>estres</v>
      </c>
      <c r="W1218">
        <f>VLOOKUP(CuentosContados[[#This Row],[Column1]],CuentosIndexados[],25,FALSE)</f>
        <v>0</v>
      </c>
      <c r="X1218">
        <f>VLOOKUP(CuentosContados[[#This Row],[Column1]],CuentosIndexados[],26,FALSE)</f>
        <v>0</v>
      </c>
      <c r="Y1218">
        <f>VLOOKUP(CuentosContados[[#This Row],[Column1]],CuentosIndexados[],27,FALSE)</f>
        <v>0</v>
      </c>
      <c r="Z1218">
        <f>VLOOKUP(CuentosContados[[#This Row],[Column1]],CuentosIndexados[],28,FALSE)</f>
        <v>0</v>
      </c>
      <c r="AA1218">
        <f>VLOOKUP(CuentosContados[[#This Row],[Column1]],CuentosIndexados[],29,FALSE)</f>
        <v>0</v>
      </c>
      <c r="AB1218">
        <f>VLOOKUP(CuentosContados[[#This Row],[Column1]],CuentosIndexados[],30,FALSE)</f>
        <v>0</v>
      </c>
      <c r="AC1218">
        <f>VLOOKUP(CuentosContados[[#This Row],[Column1]],CuentosIndexados[],31,FALSE)</f>
        <v>0</v>
      </c>
      <c r="AD1218">
        <f>VLOOKUP(CuentosContados[[#This Row],[Column1]],CuentosIndexados[],32,FALSE)</f>
        <v>0</v>
      </c>
      <c r="AE1218">
        <f>VLOOKUP(CuentosContados[[#This Row],[Column1]],CuentosIndexados[],33,FALSE)</f>
        <v>0</v>
      </c>
      <c r="AF1218">
        <f>VLOOKUP(CuentosContados[[#This Row],[Column1]],CuentosIndexados[],34,FALSE)</f>
        <v>0</v>
      </c>
      <c r="AG1218">
        <f>VLOOKUP(CuentosContados[[#This Row],[Column1]],CuentosIndexados[],35,FALSE)</f>
        <v>0</v>
      </c>
      <c r="AH1218">
        <f>VLOOKUP(CuentosContados[[#This Row],[Column1]],CuentosIndexados[],36,FALSE)</f>
        <v>0</v>
      </c>
      <c r="AI1218">
        <f>VLOOKUP(CuentosContados[[#This Row],[Column1]],CuentosIndexados[],37,FALSE)</f>
        <v>0</v>
      </c>
      <c r="AJ1218">
        <f>VLOOKUP(CuentosContados[[#This Row],[Column1]],CuentosIndexados[],38,FALSE)</f>
        <v>0</v>
      </c>
      <c r="AK1218">
        <f>VLOOKUP(CuentosContados[[#This Row],[Column1]],CuentosIndexados[],39,FALSE)</f>
        <v>0</v>
      </c>
    </row>
    <row r="1219" spans="1:37" x14ac:dyDescent="0.25">
      <c r="A1219" t="s">
        <v>163</v>
      </c>
      <c r="B1219">
        <f>VLOOKUP(CuentosContados[[#This Row],[Column1]],CuentosIndexados[],3,FALSE)</f>
        <v>0</v>
      </c>
      <c r="C1219">
        <f>VLOOKUP(CuentosContados[[#This Row],[Column1]],CuentosIndexados[],5,FALSE)</f>
        <v>0</v>
      </c>
      <c r="D1219">
        <f>VLOOKUP(CuentosContados[[#This Row],[Column1]],CuentosIndexados[],6,FALSE)</f>
        <v>0</v>
      </c>
      <c r="E1219">
        <f>VLOOKUP(CuentosContados[[#This Row],[Column1]],CuentosIndexados[],7,FALSE)</f>
        <v>0</v>
      </c>
      <c r="F1219">
        <f>VLOOKUP(CuentosContados[[#This Row],[Column1]],CuentosIndexados[],8,FALSE)</f>
        <v>0</v>
      </c>
      <c r="G1219">
        <f>VLOOKUP(CuentosContados[[#This Row],[Column1]],CuentosIndexados[],9,FALSE)</f>
        <v>0</v>
      </c>
      <c r="H1219">
        <f>VLOOKUP(CuentosContados[[#This Row],[Column1]],CuentosIndexados[],10,FALSE)</f>
        <v>0</v>
      </c>
      <c r="I1219">
        <f>VLOOKUP(CuentosContados[[#This Row],[Column1]],CuentosIndexados[],11,FALSE)</f>
        <v>0</v>
      </c>
      <c r="J1219">
        <f>VLOOKUP(CuentosContados[[#This Row],[Column1]],CuentosIndexados[],12,FALSE)</f>
        <v>0</v>
      </c>
      <c r="K1219">
        <f>VLOOKUP(CuentosContados[[#This Row],[Column1]],CuentosIndexados[],13,FALSE)</f>
        <v>0</v>
      </c>
      <c r="L1219">
        <f>VLOOKUP(CuentosContados[[#This Row],[Column1]],CuentosIndexados[],14,FALSE)</f>
        <v>0</v>
      </c>
      <c r="M1219">
        <f>VLOOKUP(CuentosContados[[#This Row],[Column1]],CuentosIndexados[],15,FALSE)</f>
        <v>0</v>
      </c>
      <c r="N1219">
        <f>VLOOKUP(CuentosContados[[#This Row],[Column1]],CuentosIndexados[],16,FALSE)</f>
        <v>0</v>
      </c>
      <c r="O1219" t="str">
        <f>VLOOKUP(CuentosContados[[#This Row],[Column1]],CuentosIndexados[],17,FALSE)</f>
        <v>ira</v>
      </c>
      <c r="P1219">
        <f>VLOOKUP(CuentosContados[[#This Row],[Column1]],CuentosIndexados[],18,FALSE)</f>
        <v>0</v>
      </c>
      <c r="Q1219">
        <f>VLOOKUP(CuentosContados[[#This Row],[Column1]],CuentosIndexados[],19,FALSE)</f>
        <v>0</v>
      </c>
      <c r="R1219">
        <f>VLOOKUP(CuentosContados[[#This Row],[Column1]],CuentosIndexados[],20,FALSE)</f>
        <v>0</v>
      </c>
      <c r="S1219">
        <f>VLOOKUP(CuentosContados[[#This Row],[Column1]],CuentosIndexados[],21,FALSE)</f>
        <v>0</v>
      </c>
      <c r="T1219" t="str">
        <f>VLOOKUP(CuentosContados[[#This Row],[Column1]],CuentosIndexados[],22,FALSE)</f>
        <v>calma</v>
      </c>
      <c r="U1219" t="str">
        <f>VLOOKUP(CuentosContados[[#This Row],[Column1]],CuentosIndexados[],23,FALSE)</f>
        <v>tension</v>
      </c>
      <c r="V1219" t="str">
        <f>VLOOKUP(CuentosContados[[#This Row],[Column1]],CuentosIndexados[],24,FALSE)</f>
        <v>estres</v>
      </c>
      <c r="W1219">
        <f>VLOOKUP(CuentosContados[[#This Row],[Column1]],CuentosIndexados[],25,FALSE)</f>
        <v>0</v>
      </c>
      <c r="X1219">
        <f>VLOOKUP(CuentosContados[[#This Row],[Column1]],CuentosIndexados[],26,FALSE)</f>
        <v>0</v>
      </c>
      <c r="Y1219">
        <f>VLOOKUP(CuentosContados[[#This Row],[Column1]],CuentosIndexados[],27,FALSE)</f>
        <v>0</v>
      </c>
      <c r="Z1219">
        <f>VLOOKUP(CuentosContados[[#This Row],[Column1]],CuentosIndexados[],28,FALSE)</f>
        <v>0</v>
      </c>
      <c r="AA1219">
        <f>VLOOKUP(CuentosContados[[#This Row],[Column1]],CuentosIndexados[],29,FALSE)</f>
        <v>0</v>
      </c>
      <c r="AB1219">
        <f>VLOOKUP(CuentosContados[[#This Row],[Column1]],CuentosIndexados[],30,FALSE)</f>
        <v>0</v>
      </c>
      <c r="AC1219">
        <f>VLOOKUP(CuentosContados[[#This Row],[Column1]],CuentosIndexados[],31,FALSE)</f>
        <v>0</v>
      </c>
      <c r="AD1219">
        <f>VLOOKUP(CuentosContados[[#This Row],[Column1]],CuentosIndexados[],32,FALSE)</f>
        <v>0</v>
      </c>
      <c r="AE1219">
        <f>VLOOKUP(CuentosContados[[#This Row],[Column1]],CuentosIndexados[],33,FALSE)</f>
        <v>0</v>
      </c>
      <c r="AF1219">
        <f>VLOOKUP(CuentosContados[[#This Row],[Column1]],CuentosIndexados[],34,FALSE)</f>
        <v>0</v>
      </c>
      <c r="AG1219">
        <f>VLOOKUP(CuentosContados[[#This Row],[Column1]],CuentosIndexados[],35,FALSE)</f>
        <v>0</v>
      </c>
      <c r="AH1219">
        <f>VLOOKUP(CuentosContados[[#This Row],[Column1]],CuentosIndexados[],36,FALSE)</f>
        <v>0</v>
      </c>
      <c r="AI1219">
        <f>VLOOKUP(CuentosContados[[#This Row],[Column1]],CuentosIndexados[],37,FALSE)</f>
        <v>0</v>
      </c>
      <c r="AJ1219">
        <f>VLOOKUP(CuentosContados[[#This Row],[Column1]],CuentosIndexados[],38,FALSE)</f>
        <v>0</v>
      </c>
      <c r="AK1219">
        <f>VLOOKUP(CuentosContados[[#This Row],[Column1]],CuentosIndexados[],39,FALSE)</f>
        <v>0</v>
      </c>
    </row>
    <row r="1220" spans="1:37" x14ac:dyDescent="0.25">
      <c r="A1220" t="s">
        <v>163</v>
      </c>
      <c r="B1220">
        <f>VLOOKUP(CuentosContados[[#This Row],[Column1]],CuentosIndexados[],3,FALSE)</f>
        <v>0</v>
      </c>
      <c r="C1220">
        <f>VLOOKUP(CuentosContados[[#This Row],[Column1]],CuentosIndexados[],5,FALSE)</f>
        <v>0</v>
      </c>
      <c r="D1220">
        <f>VLOOKUP(CuentosContados[[#This Row],[Column1]],CuentosIndexados[],6,FALSE)</f>
        <v>0</v>
      </c>
      <c r="E1220">
        <f>VLOOKUP(CuentosContados[[#This Row],[Column1]],CuentosIndexados[],7,FALSE)</f>
        <v>0</v>
      </c>
      <c r="F1220">
        <f>VLOOKUP(CuentosContados[[#This Row],[Column1]],CuentosIndexados[],8,FALSE)</f>
        <v>0</v>
      </c>
      <c r="G1220">
        <f>VLOOKUP(CuentosContados[[#This Row],[Column1]],CuentosIndexados[],9,FALSE)</f>
        <v>0</v>
      </c>
      <c r="H1220">
        <f>VLOOKUP(CuentosContados[[#This Row],[Column1]],CuentosIndexados[],10,FALSE)</f>
        <v>0</v>
      </c>
      <c r="I1220">
        <f>VLOOKUP(CuentosContados[[#This Row],[Column1]],CuentosIndexados[],11,FALSE)</f>
        <v>0</v>
      </c>
      <c r="J1220">
        <f>VLOOKUP(CuentosContados[[#This Row],[Column1]],CuentosIndexados[],12,FALSE)</f>
        <v>0</v>
      </c>
      <c r="K1220">
        <f>VLOOKUP(CuentosContados[[#This Row],[Column1]],CuentosIndexados[],13,FALSE)</f>
        <v>0</v>
      </c>
      <c r="L1220">
        <f>VLOOKUP(CuentosContados[[#This Row],[Column1]],CuentosIndexados[],14,FALSE)</f>
        <v>0</v>
      </c>
      <c r="M1220">
        <f>VLOOKUP(CuentosContados[[#This Row],[Column1]],CuentosIndexados[],15,FALSE)</f>
        <v>0</v>
      </c>
      <c r="N1220">
        <f>VLOOKUP(CuentosContados[[#This Row],[Column1]],CuentosIndexados[],16,FALSE)</f>
        <v>0</v>
      </c>
      <c r="O1220" t="str">
        <f>VLOOKUP(CuentosContados[[#This Row],[Column1]],CuentosIndexados[],17,FALSE)</f>
        <v>ira</v>
      </c>
      <c r="P1220">
        <f>VLOOKUP(CuentosContados[[#This Row],[Column1]],CuentosIndexados[],18,FALSE)</f>
        <v>0</v>
      </c>
      <c r="Q1220">
        <f>VLOOKUP(CuentosContados[[#This Row],[Column1]],CuentosIndexados[],19,FALSE)</f>
        <v>0</v>
      </c>
      <c r="R1220">
        <f>VLOOKUP(CuentosContados[[#This Row],[Column1]],CuentosIndexados[],20,FALSE)</f>
        <v>0</v>
      </c>
      <c r="S1220">
        <f>VLOOKUP(CuentosContados[[#This Row],[Column1]],CuentosIndexados[],21,FALSE)</f>
        <v>0</v>
      </c>
      <c r="T1220" t="str">
        <f>VLOOKUP(CuentosContados[[#This Row],[Column1]],CuentosIndexados[],22,FALSE)</f>
        <v>calma</v>
      </c>
      <c r="U1220" t="str">
        <f>VLOOKUP(CuentosContados[[#This Row],[Column1]],CuentosIndexados[],23,FALSE)</f>
        <v>tension</v>
      </c>
      <c r="V1220" t="str">
        <f>VLOOKUP(CuentosContados[[#This Row],[Column1]],CuentosIndexados[],24,FALSE)</f>
        <v>estres</v>
      </c>
      <c r="W1220">
        <f>VLOOKUP(CuentosContados[[#This Row],[Column1]],CuentosIndexados[],25,FALSE)</f>
        <v>0</v>
      </c>
      <c r="X1220">
        <f>VLOOKUP(CuentosContados[[#This Row],[Column1]],CuentosIndexados[],26,FALSE)</f>
        <v>0</v>
      </c>
      <c r="Y1220">
        <f>VLOOKUP(CuentosContados[[#This Row],[Column1]],CuentosIndexados[],27,FALSE)</f>
        <v>0</v>
      </c>
      <c r="Z1220">
        <f>VLOOKUP(CuentosContados[[#This Row],[Column1]],CuentosIndexados[],28,FALSE)</f>
        <v>0</v>
      </c>
      <c r="AA1220">
        <f>VLOOKUP(CuentosContados[[#This Row],[Column1]],CuentosIndexados[],29,FALSE)</f>
        <v>0</v>
      </c>
      <c r="AB1220">
        <f>VLOOKUP(CuentosContados[[#This Row],[Column1]],CuentosIndexados[],30,FALSE)</f>
        <v>0</v>
      </c>
      <c r="AC1220">
        <f>VLOOKUP(CuentosContados[[#This Row],[Column1]],CuentosIndexados[],31,FALSE)</f>
        <v>0</v>
      </c>
      <c r="AD1220">
        <f>VLOOKUP(CuentosContados[[#This Row],[Column1]],CuentosIndexados[],32,FALSE)</f>
        <v>0</v>
      </c>
      <c r="AE1220">
        <f>VLOOKUP(CuentosContados[[#This Row],[Column1]],CuentosIndexados[],33,FALSE)</f>
        <v>0</v>
      </c>
      <c r="AF1220">
        <f>VLOOKUP(CuentosContados[[#This Row],[Column1]],CuentosIndexados[],34,FALSE)</f>
        <v>0</v>
      </c>
      <c r="AG1220">
        <f>VLOOKUP(CuentosContados[[#This Row],[Column1]],CuentosIndexados[],35,FALSE)</f>
        <v>0</v>
      </c>
      <c r="AH1220">
        <f>VLOOKUP(CuentosContados[[#This Row],[Column1]],CuentosIndexados[],36,FALSE)</f>
        <v>0</v>
      </c>
      <c r="AI1220">
        <f>VLOOKUP(CuentosContados[[#This Row],[Column1]],CuentosIndexados[],37,FALSE)</f>
        <v>0</v>
      </c>
      <c r="AJ1220">
        <f>VLOOKUP(CuentosContados[[#This Row],[Column1]],CuentosIndexados[],38,FALSE)</f>
        <v>0</v>
      </c>
      <c r="AK1220">
        <f>VLOOKUP(CuentosContados[[#This Row],[Column1]],CuentosIndexados[],39,FALSE)</f>
        <v>0</v>
      </c>
    </row>
    <row r="1221" spans="1:37" x14ac:dyDescent="0.25">
      <c r="A1221" t="s">
        <v>163</v>
      </c>
      <c r="B1221">
        <f>VLOOKUP(CuentosContados[[#This Row],[Column1]],CuentosIndexados[],3,FALSE)</f>
        <v>0</v>
      </c>
      <c r="C1221">
        <f>VLOOKUP(CuentosContados[[#This Row],[Column1]],CuentosIndexados[],5,FALSE)</f>
        <v>0</v>
      </c>
      <c r="D1221">
        <f>VLOOKUP(CuentosContados[[#This Row],[Column1]],CuentosIndexados[],6,FALSE)</f>
        <v>0</v>
      </c>
      <c r="E1221">
        <f>VLOOKUP(CuentosContados[[#This Row],[Column1]],CuentosIndexados[],7,FALSE)</f>
        <v>0</v>
      </c>
      <c r="F1221">
        <f>VLOOKUP(CuentosContados[[#This Row],[Column1]],CuentosIndexados[],8,FALSE)</f>
        <v>0</v>
      </c>
      <c r="G1221">
        <f>VLOOKUP(CuentosContados[[#This Row],[Column1]],CuentosIndexados[],9,FALSE)</f>
        <v>0</v>
      </c>
      <c r="H1221">
        <f>VLOOKUP(CuentosContados[[#This Row],[Column1]],CuentosIndexados[],10,FALSE)</f>
        <v>0</v>
      </c>
      <c r="I1221">
        <f>VLOOKUP(CuentosContados[[#This Row],[Column1]],CuentosIndexados[],11,FALSE)</f>
        <v>0</v>
      </c>
      <c r="J1221">
        <f>VLOOKUP(CuentosContados[[#This Row],[Column1]],CuentosIndexados[],12,FALSE)</f>
        <v>0</v>
      </c>
      <c r="K1221">
        <f>VLOOKUP(CuentosContados[[#This Row],[Column1]],CuentosIndexados[],13,FALSE)</f>
        <v>0</v>
      </c>
      <c r="L1221">
        <f>VLOOKUP(CuentosContados[[#This Row],[Column1]],CuentosIndexados[],14,FALSE)</f>
        <v>0</v>
      </c>
      <c r="M1221">
        <f>VLOOKUP(CuentosContados[[#This Row],[Column1]],CuentosIndexados[],15,FALSE)</f>
        <v>0</v>
      </c>
      <c r="N1221">
        <f>VLOOKUP(CuentosContados[[#This Row],[Column1]],CuentosIndexados[],16,FALSE)</f>
        <v>0</v>
      </c>
      <c r="O1221" t="str">
        <f>VLOOKUP(CuentosContados[[#This Row],[Column1]],CuentosIndexados[],17,FALSE)</f>
        <v>ira</v>
      </c>
      <c r="P1221">
        <f>VLOOKUP(CuentosContados[[#This Row],[Column1]],CuentosIndexados[],18,FALSE)</f>
        <v>0</v>
      </c>
      <c r="Q1221">
        <f>VLOOKUP(CuentosContados[[#This Row],[Column1]],CuentosIndexados[],19,FALSE)</f>
        <v>0</v>
      </c>
      <c r="R1221">
        <f>VLOOKUP(CuentosContados[[#This Row],[Column1]],CuentosIndexados[],20,FALSE)</f>
        <v>0</v>
      </c>
      <c r="S1221">
        <f>VLOOKUP(CuentosContados[[#This Row],[Column1]],CuentosIndexados[],21,FALSE)</f>
        <v>0</v>
      </c>
      <c r="T1221" t="str">
        <f>VLOOKUP(CuentosContados[[#This Row],[Column1]],CuentosIndexados[],22,FALSE)</f>
        <v>calma</v>
      </c>
      <c r="U1221" t="str">
        <f>VLOOKUP(CuentosContados[[#This Row],[Column1]],CuentosIndexados[],23,FALSE)</f>
        <v>tension</v>
      </c>
      <c r="V1221" t="str">
        <f>VLOOKUP(CuentosContados[[#This Row],[Column1]],CuentosIndexados[],24,FALSE)</f>
        <v>estres</v>
      </c>
      <c r="W1221">
        <f>VLOOKUP(CuentosContados[[#This Row],[Column1]],CuentosIndexados[],25,FALSE)</f>
        <v>0</v>
      </c>
      <c r="X1221">
        <f>VLOOKUP(CuentosContados[[#This Row],[Column1]],CuentosIndexados[],26,FALSE)</f>
        <v>0</v>
      </c>
      <c r="Y1221">
        <f>VLOOKUP(CuentosContados[[#This Row],[Column1]],CuentosIndexados[],27,FALSE)</f>
        <v>0</v>
      </c>
      <c r="Z1221">
        <f>VLOOKUP(CuentosContados[[#This Row],[Column1]],CuentosIndexados[],28,FALSE)</f>
        <v>0</v>
      </c>
      <c r="AA1221">
        <f>VLOOKUP(CuentosContados[[#This Row],[Column1]],CuentosIndexados[],29,FALSE)</f>
        <v>0</v>
      </c>
      <c r="AB1221">
        <f>VLOOKUP(CuentosContados[[#This Row],[Column1]],CuentosIndexados[],30,FALSE)</f>
        <v>0</v>
      </c>
      <c r="AC1221">
        <f>VLOOKUP(CuentosContados[[#This Row],[Column1]],CuentosIndexados[],31,FALSE)</f>
        <v>0</v>
      </c>
      <c r="AD1221">
        <f>VLOOKUP(CuentosContados[[#This Row],[Column1]],CuentosIndexados[],32,FALSE)</f>
        <v>0</v>
      </c>
      <c r="AE1221">
        <f>VLOOKUP(CuentosContados[[#This Row],[Column1]],CuentosIndexados[],33,FALSE)</f>
        <v>0</v>
      </c>
      <c r="AF1221">
        <f>VLOOKUP(CuentosContados[[#This Row],[Column1]],CuentosIndexados[],34,FALSE)</f>
        <v>0</v>
      </c>
      <c r="AG1221">
        <f>VLOOKUP(CuentosContados[[#This Row],[Column1]],CuentosIndexados[],35,FALSE)</f>
        <v>0</v>
      </c>
      <c r="AH1221">
        <f>VLOOKUP(CuentosContados[[#This Row],[Column1]],CuentosIndexados[],36,FALSE)</f>
        <v>0</v>
      </c>
      <c r="AI1221">
        <f>VLOOKUP(CuentosContados[[#This Row],[Column1]],CuentosIndexados[],37,FALSE)</f>
        <v>0</v>
      </c>
      <c r="AJ1221">
        <f>VLOOKUP(CuentosContados[[#This Row],[Column1]],CuentosIndexados[],38,FALSE)</f>
        <v>0</v>
      </c>
      <c r="AK1221">
        <f>VLOOKUP(CuentosContados[[#This Row],[Column1]],CuentosIndexados[],39,FALSE)</f>
        <v>0</v>
      </c>
    </row>
    <row r="1222" spans="1:37" x14ac:dyDescent="0.25">
      <c r="A1222" t="s">
        <v>163</v>
      </c>
      <c r="B1222">
        <f>VLOOKUP(CuentosContados[[#This Row],[Column1]],CuentosIndexados[],3,FALSE)</f>
        <v>0</v>
      </c>
      <c r="C1222">
        <f>VLOOKUP(CuentosContados[[#This Row],[Column1]],CuentosIndexados[],5,FALSE)</f>
        <v>0</v>
      </c>
      <c r="D1222">
        <f>VLOOKUP(CuentosContados[[#This Row],[Column1]],CuentosIndexados[],6,FALSE)</f>
        <v>0</v>
      </c>
      <c r="E1222">
        <f>VLOOKUP(CuentosContados[[#This Row],[Column1]],CuentosIndexados[],7,FALSE)</f>
        <v>0</v>
      </c>
      <c r="F1222">
        <f>VLOOKUP(CuentosContados[[#This Row],[Column1]],CuentosIndexados[],8,FALSE)</f>
        <v>0</v>
      </c>
      <c r="G1222">
        <f>VLOOKUP(CuentosContados[[#This Row],[Column1]],CuentosIndexados[],9,FALSE)</f>
        <v>0</v>
      </c>
      <c r="H1222">
        <f>VLOOKUP(CuentosContados[[#This Row],[Column1]],CuentosIndexados[],10,FALSE)</f>
        <v>0</v>
      </c>
      <c r="I1222">
        <f>VLOOKUP(CuentosContados[[#This Row],[Column1]],CuentosIndexados[],11,FALSE)</f>
        <v>0</v>
      </c>
      <c r="J1222">
        <f>VLOOKUP(CuentosContados[[#This Row],[Column1]],CuentosIndexados[],12,FALSE)</f>
        <v>0</v>
      </c>
      <c r="K1222">
        <f>VLOOKUP(CuentosContados[[#This Row],[Column1]],CuentosIndexados[],13,FALSE)</f>
        <v>0</v>
      </c>
      <c r="L1222">
        <f>VLOOKUP(CuentosContados[[#This Row],[Column1]],CuentosIndexados[],14,FALSE)</f>
        <v>0</v>
      </c>
      <c r="M1222">
        <f>VLOOKUP(CuentosContados[[#This Row],[Column1]],CuentosIndexados[],15,FALSE)</f>
        <v>0</v>
      </c>
      <c r="N1222">
        <f>VLOOKUP(CuentosContados[[#This Row],[Column1]],CuentosIndexados[],16,FALSE)</f>
        <v>0</v>
      </c>
      <c r="O1222" t="str">
        <f>VLOOKUP(CuentosContados[[#This Row],[Column1]],CuentosIndexados[],17,FALSE)</f>
        <v>ira</v>
      </c>
      <c r="P1222">
        <f>VLOOKUP(CuentosContados[[#This Row],[Column1]],CuentosIndexados[],18,FALSE)</f>
        <v>0</v>
      </c>
      <c r="Q1222">
        <f>VLOOKUP(CuentosContados[[#This Row],[Column1]],CuentosIndexados[],19,FALSE)</f>
        <v>0</v>
      </c>
      <c r="R1222">
        <f>VLOOKUP(CuentosContados[[#This Row],[Column1]],CuentosIndexados[],20,FALSE)</f>
        <v>0</v>
      </c>
      <c r="S1222">
        <f>VLOOKUP(CuentosContados[[#This Row],[Column1]],CuentosIndexados[],21,FALSE)</f>
        <v>0</v>
      </c>
      <c r="T1222" t="str">
        <f>VLOOKUP(CuentosContados[[#This Row],[Column1]],CuentosIndexados[],22,FALSE)</f>
        <v>calma</v>
      </c>
      <c r="U1222" t="str">
        <f>VLOOKUP(CuentosContados[[#This Row],[Column1]],CuentosIndexados[],23,FALSE)</f>
        <v>tension</v>
      </c>
      <c r="V1222" t="str">
        <f>VLOOKUP(CuentosContados[[#This Row],[Column1]],CuentosIndexados[],24,FALSE)</f>
        <v>estres</v>
      </c>
      <c r="W1222">
        <f>VLOOKUP(CuentosContados[[#This Row],[Column1]],CuentosIndexados[],25,FALSE)</f>
        <v>0</v>
      </c>
      <c r="X1222">
        <f>VLOOKUP(CuentosContados[[#This Row],[Column1]],CuentosIndexados[],26,FALSE)</f>
        <v>0</v>
      </c>
      <c r="Y1222">
        <f>VLOOKUP(CuentosContados[[#This Row],[Column1]],CuentosIndexados[],27,FALSE)</f>
        <v>0</v>
      </c>
      <c r="Z1222">
        <f>VLOOKUP(CuentosContados[[#This Row],[Column1]],CuentosIndexados[],28,FALSE)</f>
        <v>0</v>
      </c>
      <c r="AA1222">
        <f>VLOOKUP(CuentosContados[[#This Row],[Column1]],CuentosIndexados[],29,FALSE)</f>
        <v>0</v>
      </c>
      <c r="AB1222">
        <f>VLOOKUP(CuentosContados[[#This Row],[Column1]],CuentosIndexados[],30,FALSE)</f>
        <v>0</v>
      </c>
      <c r="AC1222">
        <f>VLOOKUP(CuentosContados[[#This Row],[Column1]],CuentosIndexados[],31,FALSE)</f>
        <v>0</v>
      </c>
      <c r="AD1222">
        <f>VLOOKUP(CuentosContados[[#This Row],[Column1]],CuentosIndexados[],32,FALSE)</f>
        <v>0</v>
      </c>
      <c r="AE1222">
        <f>VLOOKUP(CuentosContados[[#This Row],[Column1]],CuentosIndexados[],33,FALSE)</f>
        <v>0</v>
      </c>
      <c r="AF1222">
        <f>VLOOKUP(CuentosContados[[#This Row],[Column1]],CuentosIndexados[],34,FALSE)</f>
        <v>0</v>
      </c>
      <c r="AG1222">
        <f>VLOOKUP(CuentosContados[[#This Row],[Column1]],CuentosIndexados[],35,FALSE)</f>
        <v>0</v>
      </c>
      <c r="AH1222">
        <f>VLOOKUP(CuentosContados[[#This Row],[Column1]],CuentosIndexados[],36,FALSE)</f>
        <v>0</v>
      </c>
      <c r="AI1222">
        <f>VLOOKUP(CuentosContados[[#This Row],[Column1]],CuentosIndexados[],37,FALSE)</f>
        <v>0</v>
      </c>
      <c r="AJ1222">
        <f>VLOOKUP(CuentosContados[[#This Row],[Column1]],CuentosIndexados[],38,FALSE)</f>
        <v>0</v>
      </c>
      <c r="AK1222">
        <f>VLOOKUP(CuentosContados[[#This Row],[Column1]],CuentosIndexados[],39,FALSE)</f>
        <v>0</v>
      </c>
    </row>
    <row r="1223" spans="1:37" x14ac:dyDescent="0.25">
      <c r="A1223" t="s">
        <v>163</v>
      </c>
      <c r="B1223">
        <f>VLOOKUP(CuentosContados[[#This Row],[Column1]],CuentosIndexados[],3,FALSE)</f>
        <v>0</v>
      </c>
      <c r="C1223">
        <f>VLOOKUP(CuentosContados[[#This Row],[Column1]],CuentosIndexados[],5,FALSE)</f>
        <v>0</v>
      </c>
      <c r="D1223">
        <f>VLOOKUP(CuentosContados[[#This Row],[Column1]],CuentosIndexados[],6,FALSE)</f>
        <v>0</v>
      </c>
      <c r="E1223">
        <f>VLOOKUP(CuentosContados[[#This Row],[Column1]],CuentosIndexados[],7,FALSE)</f>
        <v>0</v>
      </c>
      <c r="F1223">
        <f>VLOOKUP(CuentosContados[[#This Row],[Column1]],CuentosIndexados[],8,FALSE)</f>
        <v>0</v>
      </c>
      <c r="G1223">
        <f>VLOOKUP(CuentosContados[[#This Row],[Column1]],CuentosIndexados[],9,FALSE)</f>
        <v>0</v>
      </c>
      <c r="H1223">
        <f>VLOOKUP(CuentosContados[[#This Row],[Column1]],CuentosIndexados[],10,FALSE)</f>
        <v>0</v>
      </c>
      <c r="I1223">
        <f>VLOOKUP(CuentosContados[[#This Row],[Column1]],CuentosIndexados[],11,FALSE)</f>
        <v>0</v>
      </c>
      <c r="J1223">
        <f>VLOOKUP(CuentosContados[[#This Row],[Column1]],CuentosIndexados[],12,FALSE)</f>
        <v>0</v>
      </c>
      <c r="K1223">
        <f>VLOOKUP(CuentosContados[[#This Row],[Column1]],CuentosIndexados[],13,FALSE)</f>
        <v>0</v>
      </c>
      <c r="L1223">
        <f>VLOOKUP(CuentosContados[[#This Row],[Column1]],CuentosIndexados[],14,FALSE)</f>
        <v>0</v>
      </c>
      <c r="M1223">
        <f>VLOOKUP(CuentosContados[[#This Row],[Column1]],CuentosIndexados[],15,FALSE)</f>
        <v>0</v>
      </c>
      <c r="N1223">
        <f>VLOOKUP(CuentosContados[[#This Row],[Column1]],CuentosIndexados[],16,FALSE)</f>
        <v>0</v>
      </c>
      <c r="O1223" t="str">
        <f>VLOOKUP(CuentosContados[[#This Row],[Column1]],CuentosIndexados[],17,FALSE)</f>
        <v>ira</v>
      </c>
      <c r="P1223">
        <f>VLOOKUP(CuentosContados[[#This Row],[Column1]],CuentosIndexados[],18,FALSE)</f>
        <v>0</v>
      </c>
      <c r="Q1223">
        <f>VLOOKUP(CuentosContados[[#This Row],[Column1]],CuentosIndexados[],19,FALSE)</f>
        <v>0</v>
      </c>
      <c r="R1223">
        <f>VLOOKUP(CuentosContados[[#This Row],[Column1]],CuentosIndexados[],20,FALSE)</f>
        <v>0</v>
      </c>
      <c r="S1223">
        <f>VLOOKUP(CuentosContados[[#This Row],[Column1]],CuentosIndexados[],21,FALSE)</f>
        <v>0</v>
      </c>
      <c r="T1223" t="str">
        <f>VLOOKUP(CuentosContados[[#This Row],[Column1]],CuentosIndexados[],22,FALSE)</f>
        <v>calma</v>
      </c>
      <c r="U1223" t="str">
        <f>VLOOKUP(CuentosContados[[#This Row],[Column1]],CuentosIndexados[],23,FALSE)</f>
        <v>tension</v>
      </c>
      <c r="V1223" t="str">
        <f>VLOOKUP(CuentosContados[[#This Row],[Column1]],CuentosIndexados[],24,FALSE)</f>
        <v>estres</v>
      </c>
      <c r="W1223">
        <f>VLOOKUP(CuentosContados[[#This Row],[Column1]],CuentosIndexados[],25,FALSE)</f>
        <v>0</v>
      </c>
      <c r="X1223">
        <f>VLOOKUP(CuentosContados[[#This Row],[Column1]],CuentosIndexados[],26,FALSE)</f>
        <v>0</v>
      </c>
      <c r="Y1223">
        <f>VLOOKUP(CuentosContados[[#This Row],[Column1]],CuentosIndexados[],27,FALSE)</f>
        <v>0</v>
      </c>
      <c r="Z1223">
        <f>VLOOKUP(CuentosContados[[#This Row],[Column1]],CuentosIndexados[],28,FALSE)</f>
        <v>0</v>
      </c>
      <c r="AA1223">
        <f>VLOOKUP(CuentosContados[[#This Row],[Column1]],CuentosIndexados[],29,FALSE)</f>
        <v>0</v>
      </c>
      <c r="AB1223">
        <f>VLOOKUP(CuentosContados[[#This Row],[Column1]],CuentosIndexados[],30,FALSE)</f>
        <v>0</v>
      </c>
      <c r="AC1223">
        <f>VLOOKUP(CuentosContados[[#This Row],[Column1]],CuentosIndexados[],31,FALSE)</f>
        <v>0</v>
      </c>
      <c r="AD1223">
        <f>VLOOKUP(CuentosContados[[#This Row],[Column1]],CuentosIndexados[],32,FALSE)</f>
        <v>0</v>
      </c>
      <c r="AE1223">
        <f>VLOOKUP(CuentosContados[[#This Row],[Column1]],CuentosIndexados[],33,FALSE)</f>
        <v>0</v>
      </c>
      <c r="AF1223">
        <f>VLOOKUP(CuentosContados[[#This Row],[Column1]],CuentosIndexados[],34,FALSE)</f>
        <v>0</v>
      </c>
      <c r="AG1223">
        <f>VLOOKUP(CuentosContados[[#This Row],[Column1]],CuentosIndexados[],35,FALSE)</f>
        <v>0</v>
      </c>
      <c r="AH1223">
        <f>VLOOKUP(CuentosContados[[#This Row],[Column1]],CuentosIndexados[],36,FALSE)</f>
        <v>0</v>
      </c>
      <c r="AI1223">
        <f>VLOOKUP(CuentosContados[[#This Row],[Column1]],CuentosIndexados[],37,FALSE)</f>
        <v>0</v>
      </c>
      <c r="AJ1223">
        <f>VLOOKUP(CuentosContados[[#This Row],[Column1]],CuentosIndexados[],38,FALSE)</f>
        <v>0</v>
      </c>
      <c r="AK1223">
        <f>VLOOKUP(CuentosContados[[#This Row],[Column1]],CuentosIndexados[],39,FALSE)</f>
        <v>0</v>
      </c>
    </row>
    <row r="1224" spans="1:37" x14ac:dyDescent="0.25">
      <c r="A1224" t="s">
        <v>163</v>
      </c>
      <c r="B1224">
        <f>VLOOKUP(CuentosContados[[#This Row],[Column1]],CuentosIndexados[],3,FALSE)</f>
        <v>0</v>
      </c>
      <c r="C1224">
        <f>VLOOKUP(CuentosContados[[#This Row],[Column1]],CuentosIndexados[],5,FALSE)</f>
        <v>0</v>
      </c>
      <c r="D1224">
        <f>VLOOKUP(CuentosContados[[#This Row],[Column1]],CuentosIndexados[],6,FALSE)</f>
        <v>0</v>
      </c>
      <c r="E1224">
        <f>VLOOKUP(CuentosContados[[#This Row],[Column1]],CuentosIndexados[],7,FALSE)</f>
        <v>0</v>
      </c>
      <c r="F1224">
        <f>VLOOKUP(CuentosContados[[#This Row],[Column1]],CuentosIndexados[],8,FALSE)</f>
        <v>0</v>
      </c>
      <c r="G1224">
        <f>VLOOKUP(CuentosContados[[#This Row],[Column1]],CuentosIndexados[],9,FALSE)</f>
        <v>0</v>
      </c>
      <c r="H1224">
        <f>VLOOKUP(CuentosContados[[#This Row],[Column1]],CuentosIndexados[],10,FALSE)</f>
        <v>0</v>
      </c>
      <c r="I1224">
        <f>VLOOKUP(CuentosContados[[#This Row],[Column1]],CuentosIndexados[],11,FALSE)</f>
        <v>0</v>
      </c>
      <c r="J1224">
        <f>VLOOKUP(CuentosContados[[#This Row],[Column1]],CuentosIndexados[],12,FALSE)</f>
        <v>0</v>
      </c>
      <c r="K1224">
        <f>VLOOKUP(CuentosContados[[#This Row],[Column1]],CuentosIndexados[],13,FALSE)</f>
        <v>0</v>
      </c>
      <c r="L1224">
        <f>VLOOKUP(CuentosContados[[#This Row],[Column1]],CuentosIndexados[],14,FALSE)</f>
        <v>0</v>
      </c>
      <c r="M1224">
        <f>VLOOKUP(CuentosContados[[#This Row],[Column1]],CuentosIndexados[],15,FALSE)</f>
        <v>0</v>
      </c>
      <c r="N1224">
        <f>VLOOKUP(CuentosContados[[#This Row],[Column1]],CuentosIndexados[],16,FALSE)</f>
        <v>0</v>
      </c>
      <c r="O1224" t="str">
        <f>VLOOKUP(CuentosContados[[#This Row],[Column1]],CuentosIndexados[],17,FALSE)</f>
        <v>ira</v>
      </c>
      <c r="P1224">
        <f>VLOOKUP(CuentosContados[[#This Row],[Column1]],CuentosIndexados[],18,FALSE)</f>
        <v>0</v>
      </c>
      <c r="Q1224">
        <f>VLOOKUP(CuentosContados[[#This Row],[Column1]],CuentosIndexados[],19,FALSE)</f>
        <v>0</v>
      </c>
      <c r="R1224">
        <f>VLOOKUP(CuentosContados[[#This Row],[Column1]],CuentosIndexados[],20,FALSE)</f>
        <v>0</v>
      </c>
      <c r="S1224">
        <f>VLOOKUP(CuentosContados[[#This Row],[Column1]],CuentosIndexados[],21,FALSE)</f>
        <v>0</v>
      </c>
      <c r="T1224" t="str">
        <f>VLOOKUP(CuentosContados[[#This Row],[Column1]],CuentosIndexados[],22,FALSE)</f>
        <v>calma</v>
      </c>
      <c r="U1224" t="str">
        <f>VLOOKUP(CuentosContados[[#This Row],[Column1]],CuentosIndexados[],23,FALSE)</f>
        <v>tension</v>
      </c>
      <c r="V1224" t="str">
        <f>VLOOKUP(CuentosContados[[#This Row],[Column1]],CuentosIndexados[],24,FALSE)</f>
        <v>estres</v>
      </c>
      <c r="W1224">
        <f>VLOOKUP(CuentosContados[[#This Row],[Column1]],CuentosIndexados[],25,FALSE)</f>
        <v>0</v>
      </c>
      <c r="X1224">
        <f>VLOOKUP(CuentosContados[[#This Row],[Column1]],CuentosIndexados[],26,FALSE)</f>
        <v>0</v>
      </c>
      <c r="Y1224">
        <f>VLOOKUP(CuentosContados[[#This Row],[Column1]],CuentosIndexados[],27,FALSE)</f>
        <v>0</v>
      </c>
      <c r="Z1224">
        <f>VLOOKUP(CuentosContados[[#This Row],[Column1]],CuentosIndexados[],28,FALSE)</f>
        <v>0</v>
      </c>
      <c r="AA1224">
        <f>VLOOKUP(CuentosContados[[#This Row],[Column1]],CuentosIndexados[],29,FALSE)</f>
        <v>0</v>
      </c>
      <c r="AB1224">
        <f>VLOOKUP(CuentosContados[[#This Row],[Column1]],CuentosIndexados[],30,FALSE)</f>
        <v>0</v>
      </c>
      <c r="AC1224">
        <f>VLOOKUP(CuentosContados[[#This Row],[Column1]],CuentosIndexados[],31,FALSE)</f>
        <v>0</v>
      </c>
      <c r="AD1224">
        <f>VLOOKUP(CuentosContados[[#This Row],[Column1]],CuentosIndexados[],32,FALSE)</f>
        <v>0</v>
      </c>
      <c r="AE1224">
        <f>VLOOKUP(CuentosContados[[#This Row],[Column1]],CuentosIndexados[],33,FALSE)</f>
        <v>0</v>
      </c>
      <c r="AF1224">
        <f>VLOOKUP(CuentosContados[[#This Row],[Column1]],CuentosIndexados[],34,FALSE)</f>
        <v>0</v>
      </c>
      <c r="AG1224">
        <f>VLOOKUP(CuentosContados[[#This Row],[Column1]],CuentosIndexados[],35,FALSE)</f>
        <v>0</v>
      </c>
      <c r="AH1224">
        <f>VLOOKUP(CuentosContados[[#This Row],[Column1]],CuentosIndexados[],36,FALSE)</f>
        <v>0</v>
      </c>
      <c r="AI1224">
        <f>VLOOKUP(CuentosContados[[#This Row],[Column1]],CuentosIndexados[],37,FALSE)</f>
        <v>0</v>
      </c>
      <c r="AJ1224">
        <f>VLOOKUP(CuentosContados[[#This Row],[Column1]],CuentosIndexados[],38,FALSE)</f>
        <v>0</v>
      </c>
      <c r="AK1224">
        <f>VLOOKUP(CuentosContados[[#This Row],[Column1]],CuentosIndexados[],39,FALSE)</f>
        <v>0</v>
      </c>
    </row>
    <row r="1225" spans="1:37" x14ac:dyDescent="0.25">
      <c r="A1225" t="s">
        <v>163</v>
      </c>
      <c r="B1225">
        <f>VLOOKUP(CuentosContados[[#This Row],[Column1]],CuentosIndexados[],3,FALSE)</f>
        <v>0</v>
      </c>
      <c r="C1225">
        <f>VLOOKUP(CuentosContados[[#This Row],[Column1]],CuentosIndexados[],5,FALSE)</f>
        <v>0</v>
      </c>
      <c r="D1225">
        <f>VLOOKUP(CuentosContados[[#This Row],[Column1]],CuentosIndexados[],6,FALSE)</f>
        <v>0</v>
      </c>
      <c r="E1225">
        <f>VLOOKUP(CuentosContados[[#This Row],[Column1]],CuentosIndexados[],7,FALSE)</f>
        <v>0</v>
      </c>
      <c r="F1225">
        <f>VLOOKUP(CuentosContados[[#This Row],[Column1]],CuentosIndexados[],8,FALSE)</f>
        <v>0</v>
      </c>
      <c r="G1225">
        <f>VLOOKUP(CuentosContados[[#This Row],[Column1]],CuentosIndexados[],9,FALSE)</f>
        <v>0</v>
      </c>
      <c r="H1225">
        <f>VLOOKUP(CuentosContados[[#This Row],[Column1]],CuentosIndexados[],10,FALSE)</f>
        <v>0</v>
      </c>
      <c r="I1225">
        <f>VLOOKUP(CuentosContados[[#This Row],[Column1]],CuentosIndexados[],11,FALSE)</f>
        <v>0</v>
      </c>
      <c r="J1225">
        <f>VLOOKUP(CuentosContados[[#This Row],[Column1]],CuentosIndexados[],12,FALSE)</f>
        <v>0</v>
      </c>
      <c r="K1225">
        <f>VLOOKUP(CuentosContados[[#This Row],[Column1]],CuentosIndexados[],13,FALSE)</f>
        <v>0</v>
      </c>
      <c r="L1225">
        <f>VLOOKUP(CuentosContados[[#This Row],[Column1]],CuentosIndexados[],14,FALSE)</f>
        <v>0</v>
      </c>
      <c r="M1225">
        <f>VLOOKUP(CuentosContados[[#This Row],[Column1]],CuentosIndexados[],15,FALSE)</f>
        <v>0</v>
      </c>
      <c r="N1225">
        <f>VLOOKUP(CuentosContados[[#This Row],[Column1]],CuentosIndexados[],16,FALSE)</f>
        <v>0</v>
      </c>
      <c r="O1225" t="str">
        <f>VLOOKUP(CuentosContados[[#This Row],[Column1]],CuentosIndexados[],17,FALSE)</f>
        <v>ira</v>
      </c>
      <c r="P1225">
        <f>VLOOKUP(CuentosContados[[#This Row],[Column1]],CuentosIndexados[],18,FALSE)</f>
        <v>0</v>
      </c>
      <c r="Q1225">
        <f>VLOOKUP(CuentosContados[[#This Row],[Column1]],CuentosIndexados[],19,FALSE)</f>
        <v>0</v>
      </c>
      <c r="R1225">
        <f>VLOOKUP(CuentosContados[[#This Row],[Column1]],CuentosIndexados[],20,FALSE)</f>
        <v>0</v>
      </c>
      <c r="S1225">
        <f>VLOOKUP(CuentosContados[[#This Row],[Column1]],CuentosIndexados[],21,FALSE)</f>
        <v>0</v>
      </c>
      <c r="T1225" t="str">
        <f>VLOOKUP(CuentosContados[[#This Row],[Column1]],CuentosIndexados[],22,FALSE)</f>
        <v>calma</v>
      </c>
      <c r="U1225" t="str">
        <f>VLOOKUP(CuentosContados[[#This Row],[Column1]],CuentosIndexados[],23,FALSE)</f>
        <v>tension</v>
      </c>
      <c r="V1225" t="str">
        <f>VLOOKUP(CuentosContados[[#This Row],[Column1]],CuentosIndexados[],24,FALSE)</f>
        <v>estres</v>
      </c>
      <c r="W1225">
        <f>VLOOKUP(CuentosContados[[#This Row],[Column1]],CuentosIndexados[],25,FALSE)</f>
        <v>0</v>
      </c>
      <c r="X1225">
        <f>VLOOKUP(CuentosContados[[#This Row],[Column1]],CuentosIndexados[],26,FALSE)</f>
        <v>0</v>
      </c>
      <c r="Y1225">
        <f>VLOOKUP(CuentosContados[[#This Row],[Column1]],CuentosIndexados[],27,FALSE)</f>
        <v>0</v>
      </c>
      <c r="Z1225">
        <f>VLOOKUP(CuentosContados[[#This Row],[Column1]],CuentosIndexados[],28,FALSE)</f>
        <v>0</v>
      </c>
      <c r="AA1225">
        <f>VLOOKUP(CuentosContados[[#This Row],[Column1]],CuentosIndexados[],29,FALSE)</f>
        <v>0</v>
      </c>
      <c r="AB1225">
        <f>VLOOKUP(CuentosContados[[#This Row],[Column1]],CuentosIndexados[],30,FALSE)</f>
        <v>0</v>
      </c>
      <c r="AC1225">
        <f>VLOOKUP(CuentosContados[[#This Row],[Column1]],CuentosIndexados[],31,FALSE)</f>
        <v>0</v>
      </c>
      <c r="AD1225">
        <f>VLOOKUP(CuentosContados[[#This Row],[Column1]],CuentosIndexados[],32,FALSE)</f>
        <v>0</v>
      </c>
      <c r="AE1225">
        <f>VLOOKUP(CuentosContados[[#This Row],[Column1]],CuentosIndexados[],33,FALSE)</f>
        <v>0</v>
      </c>
      <c r="AF1225">
        <f>VLOOKUP(CuentosContados[[#This Row],[Column1]],CuentosIndexados[],34,FALSE)</f>
        <v>0</v>
      </c>
      <c r="AG1225">
        <f>VLOOKUP(CuentosContados[[#This Row],[Column1]],CuentosIndexados[],35,FALSE)</f>
        <v>0</v>
      </c>
      <c r="AH1225">
        <f>VLOOKUP(CuentosContados[[#This Row],[Column1]],CuentosIndexados[],36,FALSE)</f>
        <v>0</v>
      </c>
      <c r="AI1225">
        <f>VLOOKUP(CuentosContados[[#This Row],[Column1]],CuentosIndexados[],37,FALSE)</f>
        <v>0</v>
      </c>
      <c r="AJ1225">
        <f>VLOOKUP(CuentosContados[[#This Row],[Column1]],CuentosIndexados[],38,FALSE)</f>
        <v>0</v>
      </c>
      <c r="AK1225">
        <f>VLOOKUP(CuentosContados[[#This Row],[Column1]],CuentosIndexados[],39,FALSE)</f>
        <v>0</v>
      </c>
    </row>
    <row r="1226" spans="1:37" x14ac:dyDescent="0.25">
      <c r="A1226" t="s">
        <v>163</v>
      </c>
      <c r="B1226">
        <f>VLOOKUP(CuentosContados[[#This Row],[Column1]],CuentosIndexados[],3,FALSE)</f>
        <v>0</v>
      </c>
      <c r="C1226">
        <f>VLOOKUP(CuentosContados[[#This Row],[Column1]],CuentosIndexados[],5,FALSE)</f>
        <v>0</v>
      </c>
      <c r="D1226">
        <f>VLOOKUP(CuentosContados[[#This Row],[Column1]],CuentosIndexados[],6,FALSE)</f>
        <v>0</v>
      </c>
      <c r="E1226">
        <f>VLOOKUP(CuentosContados[[#This Row],[Column1]],CuentosIndexados[],7,FALSE)</f>
        <v>0</v>
      </c>
      <c r="F1226">
        <f>VLOOKUP(CuentosContados[[#This Row],[Column1]],CuentosIndexados[],8,FALSE)</f>
        <v>0</v>
      </c>
      <c r="G1226">
        <f>VLOOKUP(CuentosContados[[#This Row],[Column1]],CuentosIndexados[],9,FALSE)</f>
        <v>0</v>
      </c>
      <c r="H1226">
        <f>VLOOKUP(CuentosContados[[#This Row],[Column1]],CuentosIndexados[],10,FALSE)</f>
        <v>0</v>
      </c>
      <c r="I1226">
        <f>VLOOKUP(CuentosContados[[#This Row],[Column1]],CuentosIndexados[],11,FALSE)</f>
        <v>0</v>
      </c>
      <c r="J1226">
        <f>VLOOKUP(CuentosContados[[#This Row],[Column1]],CuentosIndexados[],12,FALSE)</f>
        <v>0</v>
      </c>
      <c r="K1226">
        <f>VLOOKUP(CuentosContados[[#This Row],[Column1]],CuentosIndexados[],13,FALSE)</f>
        <v>0</v>
      </c>
      <c r="L1226">
        <f>VLOOKUP(CuentosContados[[#This Row],[Column1]],CuentosIndexados[],14,FALSE)</f>
        <v>0</v>
      </c>
      <c r="M1226">
        <f>VLOOKUP(CuentosContados[[#This Row],[Column1]],CuentosIndexados[],15,FALSE)</f>
        <v>0</v>
      </c>
      <c r="N1226">
        <f>VLOOKUP(CuentosContados[[#This Row],[Column1]],CuentosIndexados[],16,FALSE)</f>
        <v>0</v>
      </c>
      <c r="O1226" t="str">
        <f>VLOOKUP(CuentosContados[[#This Row],[Column1]],CuentosIndexados[],17,FALSE)</f>
        <v>ira</v>
      </c>
      <c r="P1226">
        <f>VLOOKUP(CuentosContados[[#This Row],[Column1]],CuentosIndexados[],18,FALSE)</f>
        <v>0</v>
      </c>
      <c r="Q1226">
        <f>VLOOKUP(CuentosContados[[#This Row],[Column1]],CuentosIndexados[],19,FALSE)</f>
        <v>0</v>
      </c>
      <c r="R1226">
        <f>VLOOKUP(CuentosContados[[#This Row],[Column1]],CuentosIndexados[],20,FALSE)</f>
        <v>0</v>
      </c>
      <c r="S1226">
        <f>VLOOKUP(CuentosContados[[#This Row],[Column1]],CuentosIndexados[],21,FALSE)</f>
        <v>0</v>
      </c>
      <c r="T1226" t="str">
        <f>VLOOKUP(CuentosContados[[#This Row],[Column1]],CuentosIndexados[],22,FALSE)</f>
        <v>calma</v>
      </c>
      <c r="U1226" t="str">
        <f>VLOOKUP(CuentosContados[[#This Row],[Column1]],CuentosIndexados[],23,FALSE)</f>
        <v>tension</v>
      </c>
      <c r="V1226" t="str">
        <f>VLOOKUP(CuentosContados[[#This Row],[Column1]],CuentosIndexados[],24,FALSE)</f>
        <v>estres</v>
      </c>
      <c r="W1226">
        <f>VLOOKUP(CuentosContados[[#This Row],[Column1]],CuentosIndexados[],25,FALSE)</f>
        <v>0</v>
      </c>
      <c r="X1226">
        <f>VLOOKUP(CuentosContados[[#This Row],[Column1]],CuentosIndexados[],26,FALSE)</f>
        <v>0</v>
      </c>
      <c r="Y1226">
        <f>VLOOKUP(CuentosContados[[#This Row],[Column1]],CuentosIndexados[],27,FALSE)</f>
        <v>0</v>
      </c>
      <c r="Z1226">
        <f>VLOOKUP(CuentosContados[[#This Row],[Column1]],CuentosIndexados[],28,FALSE)</f>
        <v>0</v>
      </c>
      <c r="AA1226">
        <f>VLOOKUP(CuentosContados[[#This Row],[Column1]],CuentosIndexados[],29,FALSE)</f>
        <v>0</v>
      </c>
      <c r="AB1226">
        <f>VLOOKUP(CuentosContados[[#This Row],[Column1]],CuentosIndexados[],30,FALSE)</f>
        <v>0</v>
      </c>
      <c r="AC1226">
        <f>VLOOKUP(CuentosContados[[#This Row],[Column1]],CuentosIndexados[],31,FALSE)</f>
        <v>0</v>
      </c>
      <c r="AD1226">
        <f>VLOOKUP(CuentosContados[[#This Row],[Column1]],CuentosIndexados[],32,FALSE)</f>
        <v>0</v>
      </c>
      <c r="AE1226">
        <f>VLOOKUP(CuentosContados[[#This Row],[Column1]],CuentosIndexados[],33,FALSE)</f>
        <v>0</v>
      </c>
      <c r="AF1226">
        <f>VLOOKUP(CuentosContados[[#This Row],[Column1]],CuentosIndexados[],34,FALSE)</f>
        <v>0</v>
      </c>
      <c r="AG1226">
        <f>VLOOKUP(CuentosContados[[#This Row],[Column1]],CuentosIndexados[],35,FALSE)</f>
        <v>0</v>
      </c>
      <c r="AH1226">
        <f>VLOOKUP(CuentosContados[[#This Row],[Column1]],CuentosIndexados[],36,FALSE)</f>
        <v>0</v>
      </c>
      <c r="AI1226">
        <f>VLOOKUP(CuentosContados[[#This Row],[Column1]],CuentosIndexados[],37,FALSE)</f>
        <v>0</v>
      </c>
      <c r="AJ1226">
        <f>VLOOKUP(CuentosContados[[#This Row],[Column1]],CuentosIndexados[],38,FALSE)</f>
        <v>0</v>
      </c>
      <c r="AK1226">
        <f>VLOOKUP(CuentosContados[[#This Row],[Column1]],CuentosIndexados[],39,FALSE)</f>
        <v>0</v>
      </c>
    </row>
    <row r="1227" spans="1:37" x14ac:dyDescent="0.25">
      <c r="A1227" t="s">
        <v>163</v>
      </c>
      <c r="B1227">
        <f>VLOOKUP(CuentosContados[[#This Row],[Column1]],CuentosIndexados[],3,FALSE)</f>
        <v>0</v>
      </c>
      <c r="C1227">
        <f>VLOOKUP(CuentosContados[[#This Row],[Column1]],CuentosIndexados[],5,FALSE)</f>
        <v>0</v>
      </c>
      <c r="D1227">
        <f>VLOOKUP(CuentosContados[[#This Row],[Column1]],CuentosIndexados[],6,FALSE)</f>
        <v>0</v>
      </c>
      <c r="E1227">
        <f>VLOOKUP(CuentosContados[[#This Row],[Column1]],CuentosIndexados[],7,FALSE)</f>
        <v>0</v>
      </c>
      <c r="F1227">
        <f>VLOOKUP(CuentosContados[[#This Row],[Column1]],CuentosIndexados[],8,FALSE)</f>
        <v>0</v>
      </c>
      <c r="G1227">
        <f>VLOOKUP(CuentosContados[[#This Row],[Column1]],CuentosIndexados[],9,FALSE)</f>
        <v>0</v>
      </c>
      <c r="H1227">
        <f>VLOOKUP(CuentosContados[[#This Row],[Column1]],CuentosIndexados[],10,FALSE)</f>
        <v>0</v>
      </c>
      <c r="I1227">
        <f>VLOOKUP(CuentosContados[[#This Row],[Column1]],CuentosIndexados[],11,FALSE)</f>
        <v>0</v>
      </c>
      <c r="J1227">
        <f>VLOOKUP(CuentosContados[[#This Row],[Column1]],CuentosIndexados[],12,FALSE)</f>
        <v>0</v>
      </c>
      <c r="K1227">
        <f>VLOOKUP(CuentosContados[[#This Row],[Column1]],CuentosIndexados[],13,FALSE)</f>
        <v>0</v>
      </c>
      <c r="L1227">
        <f>VLOOKUP(CuentosContados[[#This Row],[Column1]],CuentosIndexados[],14,FALSE)</f>
        <v>0</v>
      </c>
      <c r="M1227">
        <f>VLOOKUP(CuentosContados[[#This Row],[Column1]],CuentosIndexados[],15,FALSE)</f>
        <v>0</v>
      </c>
      <c r="N1227">
        <f>VLOOKUP(CuentosContados[[#This Row],[Column1]],CuentosIndexados[],16,FALSE)</f>
        <v>0</v>
      </c>
      <c r="O1227" t="str">
        <f>VLOOKUP(CuentosContados[[#This Row],[Column1]],CuentosIndexados[],17,FALSE)</f>
        <v>ira</v>
      </c>
      <c r="P1227">
        <f>VLOOKUP(CuentosContados[[#This Row],[Column1]],CuentosIndexados[],18,FALSE)</f>
        <v>0</v>
      </c>
      <c r="Q1227">
        <f>VLOOKUP(CuentosContados[[#This Row],[Column1]],CuentosIndexados[],19,FALSE)</f>
        <v>0</v>
      </c>
      <c r="R1227">
        <f>VLOOKUP(CuentosContados[[#This Row],[Column1]],CuentosIndexados[],20,FALSE)</f>
        <v>0</v>
      </c>
      <c r="S1227">
        <f>VLOOKUP(CuentosContados[[#This Row],[Column1]],CuentosIndexados[],21,FALSE)</f>
        <v>0</v>
      </c>
      <c r="T1227" t="str">
        <f>VLOOKUP(CuentosContados[[#This Row],[Column1]],CuentosIndexados[],22,FALSE)</f>
        <v>calma</v>
      </c>
      <c r="U1227" t="str">
        <f>VLOOKUP(CuentosContados[[#This Row],[Column1]],CuentosIndexados[],23,FALSE)</f>
        <v>tension</v>
      </c>
      <c r="V1227" t="str">
        <f>VLOOKUP(CuentosContados[[#This Row],[Column1]],CuentosIndexados[],24,FALSE)</f>
        <v>estres</v>
      </c>
      <c r="W1227">
        <f>VLOOKUP(CuentosContados[[#This Row],[Column1]],CuentosIndexados[],25,FALSE)</f>
        <v>0</v>
      </c>
      <c r="X1227">
        <f>VLOOKUP(CuentosContados[[#This Row],[Column1]],CuentosIndexados[],26,FALSE)</f>
        <v>0</v>
      </c>
      <c r="Y1227">
        <f>VLOOKUP(CuentosContados[[#This Row],[Column1]],CuentosIndexados[],27,FALSE)</f>
        <v>0</v>
      </c>
      <c r="Z1227">
        <f>VLOOKUP(CuentosContados[[#This Row],[Column1]],CuentosIndexados[],28,FALSE)</f>
        <v>0</v>
      </c>
      <c r="AA1227">
        <f>VLOOKUP(CuentosContados[[#This Row],[Column1]],CuentosIndexados[],29,FALSE)</f>
        <v>0</v>
      </c>
      <c r="AB1227">
        <f>VLOOKUP(CuentosContados[[#This Row],[Column1]],CuentosIndexados[],30,FALSE)</f>
        <v>0</v>
      </c>
      <c r="AC1227">
        <f>VLOOKUP(CuentosContados[[#This Row],[Column1]],CuentosIndexados[],31,FALSE)</f>
        <v>0</v>
      </c>
      <c r="AD1227">
        <f>VLOOKUP(CuentosContados[[#This Row],[Column1]],CuentosIndexados[],32,FALSE)</f>
        <v>0</v>
      </c>
      <c r="AE1227">
        <f>VLOOKUP(CuentosContados[[#This Row],[Column1]],CuentosIndexados[],33,FALSE)</f>
        <v>0</v>
      </c>
      <c r="AF1227">
        <f>VLOOKUP(CuentosContados[[#This Row],[Column1]],CuentosIndexados[],34,FALSE)</f>
        <v>0</v>
      </c>
      <c r="AG1227">
        <f>VLOOKUP(CuentosContados[[#This Row],[Column1]],CuentosIndexados[],35,FALSE)</f>
        <v>0</v>
      </c>
      <c r="AH1227">
        <f>VLOOKUP(CuentosContados[[#This Row],[Column1]],CuentosIndexados[],36,FALSE)</f>
        <v>0</v>
      </c>
      <c r="AI1227">
        <f>VLOOKUP(CuentosContados[[#This Row],[Column1]],CuentosIndexados[],37,FALSE)</f>
        <v>0</v>
      </c>
      <c r="AJ1227">
        <f>VLOOKUP(CuentosContados[[#This Row],[Column1]],CuentosIndexados[],38,FALSE)</f>
        <v>0</v>
      </c>
      <c r="AK1227">
        <f>VLOOKUP(CuentosContados[[#This Row],[Column1]],CuentosIndexados[],39,FALSE)</f>
        <v>0</v>
      </c>
    </row>
    <row r="1228" spans="1:37" x14ac:dyDescent="0.25">
      <c r="A1228" t="s">
        <v>163</v>
      </c>
      <c r="B1228">
        <f>VLOOKUP(CuentosContados[[#This Row],[Column1]],CuentosIndexados[],3,FALSE)</f>
        <v>0</v>
      </c>
      <c r="C1228">
        <f>VLOOKUP(CuentosContados[[#This Row],[Column1]],CuentosIndexados[],5,FALSE)</f>
        <v>0</v>
      </c>
      <c r="D1228">
        <f>VLOOKUP(CuentosContados[[#This Row],[Column1]],CuentosIndexados[],6,FALSE)</f>
        <v>0</v>
      </c>
      <c r="E1228">
        <f>VLOOKUP(CuentosContados[[#This Row],[Column1]],CuentosIndexados[],7,FALSE)</f>
        <v>0</v>
      </c>
      <c r="F1228">
        <f>VLOOKUP(CuentosContados[[#This Row],[Column1]],CuentosIndexados[],8,FALSE)</f>
        <v>0</v>
      </c>
      <c r="G1228">
        <f>VLOOKUP(CuentosContados[[#This Row],[Column1]],CuentosIndexados[],9,FALSE)</f>
        <v>0</v>
      </c>
      <c r="H1228">
        <f>VLOOKUP(CuentosContados[[#This Row],[Column1]],CuentosIndexados[],10,FALSE)</f>
        <v>0</v>
      </c>
      <c r="I1228">
        <f>VLOOKUP(CuentosContados[[#This Row],[Column1]],CuentosIndexados[],11,FALSE)</f>
        <v>0</v>
      </c>
      <c r="J1228">
        <f>VLOOKUP(CuentosContados[[#This Row],[Column1]],CuentosIndexados[],12,FALSE)</f>
        <v>0</v>
      </c>
      <c r="K1228">
        <f>VLOOKUP(CuentosContados[[#This Row],[Column1]],CuentosIndexados[],13,FALSE)</f>
        <v>0</v>
      </c>
      <c r="L1228">
        <f>VLOOKUP(CuentosContados[[#This Row],[Column1]],CuentosIndexados[],14,FALSE)</f>
        <v>0</v>
      </c>
      <c r="M1228">
        <f>VLOOKUP(CuentosContados[[#This Row],[Column1]],CuentosIndexados[],15,FALSE)</f>
        <v>0</v>
      </c>
      <c r="N1228">
        <f>VLOOKUP(CuentosContados[[#This Row],[Column1]],CuentosIndexados[],16,FALSE)</f>
        <v>0</v>
      </c>
      <c r="O1228" t="str">
        <f>VLOOKUP(CuentosContados[[#This Row],[Column1]],CuentosIndexados[],17,FALSE)</f>
        <v>ira</v>
      </c>
      <c r="P1228">
        <f>VLOOKUP(CuentosContados[[#This Row],[Column1]],CuentosIndexados[],18,FALSE)</f>
        <v>0</v>
      </c>
      <c r="Q1228">
        <f>VLOOKUP(CuentosContados[[#This Row],[Column1]],CuentosIndexados[],19,FALSE)</f>
        <v>0</v>
      </c>
      <c r="R1228">
        <f>VLOOKUP(CuentosContados[[#This Row],[Column1]],CuentosIndexados[],20,FALSE)</f>
        <v>0</v>
      </c>
      <c r="S1228">
        <f>VLOOKUP(CuentosContados[[#This Row],[Column1]],CuentosIndexados[],21,FALSE)</f>
        <v>0</v>
      </c>
      <c r="T1228" t="str">
        <f>VLOOKUP(CuentosContados[[#This Row],[Column1]],CuentosIndexados[],22,FALSE)</f>
        <v>calma</v>
      </c>
      <c r="U1228" t="str">
        <f>VLOOKUP(CuentosContados[[#This Row],[Column1]],CuentosIndexados[],23,FALSE)</f>
        <v>tension</v>
      </c>
      <c r="V1228" t="str">
        <f>VLOOKUP(CuentosContados[[#This Row],[Column1]],CuentosIndexados[],24,FALSE)</f>
        <v>estres</v>
      </c>
      <c r="W1228">
        <f>VLOOKUP(CuentosContados[[#This Row],[Column1]],CuentosIndexados[],25,FALSE)</f>
        <v>0</v>
      </c>
      <c r="X1228">
        <f>VLOOKUP(CuentosContados[[#This Row],[Column1]],CuentosIndexados[],26,FALSE)</f>
        <v>0</v>
      </c>
      <c r="Y1228">
        <f>VLOOKUP(CuentosContados[[#This Row],[Column1]],CuentosIndexados[],27,FALSE)</f>
        <v>0</v>
      </c>
      <c r="Z1228">
        <f>VLOOKUP(CuentosContados[[#This Row],[Column1]],CuentosIndexados[],28,FALSE)</f>
        <v>0</v>
      </c>
      <c r="AA1228">
        <f>VLOOKUP(CuentosContados[[#This Row],[Column1]],CuentosIndexados[],29,FALSE)</f>
        <v>0</v>
      </c>
      <c r="AB1228">
        <f>VLOOKUP(CuentosContados[[#This Row],[Column1]],CuentosIndexados[],30,FALSE)</f>
        <v>0</v>
      </c>
      <c r="AC1228">
        <f>VLOOKUP(CuentosContados[[#This Row],[Column1]],CuentosIndexados[],31,FALSE)</f>
        <v>0</v>
      </c>
      <c r="AD1228">
        <f>VLOOKUP(CuentosContados[[#This Row],[Column1]],CuentosIndexados[],32,FALSE)</f>
        <v>0</v>
      </c>
      <c r="AE1228">
        <f>VLOOKUP(CuentosContados[[#This Row],[Column1]],CuentosIndexados[],33,FALSE)</f>
        <v>0</v>
      </c>
      <c r="AF1228">
        <f>VLOOKUP(CuentosContados[[#This Row],[Column1]],CuentosIndexados[],34,FALSE)</f>
        <v>0</v>
      </c>
      <c r="AG1228">
        <f>VLOOKUP(CuentosContados[[#This Row],[Column1]],CuentosIndexados[],35,FALSE)</f>
        <v>0</v>
      </c>
      <c r="AH1228">
        <f>VLOOKUP(CuentosContados[[#This Row],[Column1]],CuentosIndexados[],36,FALSE)</f>
        <v>0</v>
      </c>
      <c r="AI1228">
        <f>VLOOKUP(CuentosContados[[#This Row],[Column1]],CuentosIndexados[],37,FALSE)</f>
        <v>0</v>
      </c>
      <c r="AJ1228">
        <f>VLOOKUP(CuentosContados[[#This Row],[Column1]],CuentosIndexados[],38,FALSE)</f>
        <v>0</v>
      </c>
      <c r="AK1228">
        <f>VLOOKUP(CuentosContados[[#This Row],[Column1]],CuentosIndexados[],39,FALSE)</f>
        <v>0</v>
      </c>
    </row>
    <row r="1229" spans="1:37" x14ac:dyDescent="0.25">
      <c r="A1229" t="s">
        <v>163</v>
      </c>
      <c r="B1229">
        <f>VLOOKUP(CuentosContados[[#This Row],[Column1]],CuentosIndexados[],3,FALSE)</f>
        <v>0</v>
      </c>
      <c r="C1229">
        <f>VLOOKUP(CuentosContados[[#This Row],[Column1]],CuentosIndexados[],5,FALSE)</f>
        <v>0</v>
      </c>
      <c r="D1229">
        <f>VLOOKUP(CuentosContados[[#This Row],[Column1]],CuentosIndexados[],6,FALSE)</f>
        <v>0</v>
      </c>
      <c r="E1229">
        <f>VLOOKUP(CuentosContados[[#This Row],[Column1]],CuentosIndexados[],7,FALSE)</f>
        <v>0</v>
      </c>
      <c r="F1229">
        <f>VLOOKUP(CuentosContados[[#This Row],[Column1]],CuentosIndexados[],8,FALSE)</f>
        <v>0</v>
      </c>
      <c r="G1229">
        <f>VLOOKUP(CuentosContados[[#This Row],[Column1]],CuentosIndexados[],9,FALSE)</f>
        <v>0</v>
      </c>
      <c r="H1229">
        <f>VLOOKUP(CuentosContados[[#This Row],[Column1]],CuentosIndexados[],10,FALSE)</f>
        <v>0</v>
      </c>
      <c r="I1229">
        <f>VLOOKUP(CuentosContados[[#This Row],[Column1]],CuentosIndexados[],11,FALSE)</f>
        <v>0</v>
      </c>
      <c r="J1229">
        <f>VLOOKUP(CuentosContados[[#This Row],[Column1]],CuentosIndexados[],12,FALSE)</f>
        <v>0</v>
      </c>
      <c r="K1229">
        <f>VLOOKUP(CuentosContados[[#This Row],[Column1]],CuentosIndexados[],13,FALSE)</f>
        <v>0</v>
      </c>
      <c r="L1229">
        <f>VLOOKUP(CuentosContados[[#This Row],[Column1]],CuentosIndexados[],14,FALSE)</f>
        <v>0</v>
      </c>
      <c r="M1229">
        <f>VLOOKUP(CuentosContados[[#This Row],[Column1]],CuentosIndexados[],15,FALSE)</f>
        <v>0</v>
      </c>
      <c r="N1229">
        <f>VLOOKUP(CuentosContados[[#This Row],[Column1]],CuentosIndexados[],16,FALSE)</f>
        <v>0</v>
      </c>
      <c r="O1229" t="str">
        <f>VLOOKUP(CuentosContados[[#This Row],[Column1]],CuentosIndexados[],17,FALSE)</f>
        <v>ira</v>
      </c>
      <c r="P1229">
        <f>VLOOKUP(CuentosContados[[#This Row],[Column1]],CuentosIndexados[],18,FALSE)</f>
        <v>0</v>
      </c>
      <c r="Q1229">
        <f>VLOOKUP(CuentosContados[[#This Row],[Column1]],CuentosIndexados[],19,FALSE)</f>
        <v>0</v>
      </c>
      <c r="R1229">
        <f>VLOOKUP(CuentosContados[[#This Row],[Column1]],CuentosIndexados[],20,FALSE)</f>
        <v>0</v>
      </c>
      <c r="S1229">
        <f>VLOOKUP(CuentosContados[[#This Row],[Column1]],CuentosIndexados[],21,FALSE)</f>
        <v>0</v>
      </c>
      <c r="T1229" t="str">
        <f>VLOOKUP(CuentosContados[[#This Row],[Column1]],CuentosIndexados[],22,FALSE)</f>
        <v>calma</v>
      </c>
      <c r="U1229" t="str">
        <f>VLOOKUP(CuentosContados[[#This Row],[Column1]],CuentosIndexados[],23,FALSE)</f>
        <v>tension</v>
      </c>
      <c r="V1229" t="str">
        <f>VLOOKUP(CuentosContados[[#This Row],[Column1]],CuentosIndexados[],24,FALSE)</f>
        <v>estres</v>
      </c>
      <c r="W1229">
        <f>VLOOKUP(CuentosContados[[#This Row],[Column1]],CuentosIndexados[],25,FALSE)</f>
        <v>0</v>
      </c>
      <c r="X1229">
        <f>VLOOKUP(CuentosContados[[#This Row],[Column1]],CuentosIndexados[],26,FALSE)</f>
        <v>0</v>
      </c>
      <c r="Y1229">
        <f>VLOOKUP(CuentosContados[[#This Row],[Column1]],CuentosIndexados[],27,FALSE)</f>
        <v>0</v>
      </c>
      <c r="Z1229">
        <f>VLOOKUP(CuentosContados[[#This Row],[Column1]],CuentosIndexados[],28,FALSE)</f>
        <v>0</v>
      </c>
      <c r="AA1229">
        <f>VLOOKUP(CuentosContados[[#This Row],[Column1]],CuentosIndexados[],29,FALSE)</f>
        <v>0</v>
      </c>
      <c r="AB1229">
        <f>VLOOKUP(CuentosContados[[#This Row],[Column1]],CuentosIndexados[],30,FALSE)</f>
        <v>0</v>
      </c>
      <c r="AC1229">
        <f>VLOOKUP(CuentosContados[[#This Row],[Column1]],CuentosIndexados[],31,FALSE)</f>
        <v>0</v>
      </c>
      <c r="AD1229">
        <f>VLOOKUP(CuentosContados[[#This Row],[Column1]],CuentosIndexados[],32,FALSE)</f>
        <v>0</v>
      </c>
      <c r="AE1229">
        <f>VLOOKUP(CuentosContados[[#This Row],[Column1]],CuentosIndexados[],33,FALSE)</f>
        <v>0</v>
      </c>
      <c r="AF1229">
        <f>VLOOKUP(CuentosContados[[#This Row],[Column1]],CuentosIndexados[],34,FALSE)</f>
        <v>0</v>
      </c>
      <c r="AG1229">
        <f>VLOOKUP(CuentosContados[[#This Row],[Column1]],CuentosIndexados[],35,FALSE)</f>
        <v>0</v>
      </c>
      <c r="AH1229">
        <f>VLOOKUP(CuentosContados[[#This Row],[Column1]],CuentosIndexados[],36,FALSE)</f>
        <v>0</v>
      </c>
      <c r="AI1229">
        <f>VLOOKUP(CuentosContados[[#This Row],[Column1]],CuentosIndexados[],37,FALSE)</f>
        <v>0</v>
      </c>
      <c r="AJ1229">
        <f>VLOOKUP(CuentosContados[[#This Row],[Column1]],CuentosIndexados[],38,FALSE)</f>
        <v>0</v>
      </c>
      <c r="AK1229">
        <f>VLOOKUP(CuentosContados[[#This Row],[Column1]],CuentosIndexados[],39,FALSE)</f>
        <v>0</v>
      </c>
    </row>
    <row r="1230" spans="1:37" x14ac:dyDescent="0.25">
      <c r="A1230" t="s">
        <v>163</v>
      </c>
      <c r="B1230">
        <f>VLOOKUP(CuentosContados[[#This Row],[Column1]],CuentosIndexados[],3,FALSE)</f>
        <v>0</v>
      </c>
      <c r="C1230">
        <f>VLOOKUP(CuentosContados[[#This Row],[Column1]],CuentosIndexados[],5,FALSE)</f>
        <v>0</v>
      </c>
      <c r="D1230">
        <f>VLOOKUP(CuentosContados[[#This Row],[Column1]],CuentosIndexados[],6,FALSE)</f>
        <v>0</v>
      </c>
      <c r="E1230">
        <f>VLOOKUP(CuentosContados[[#This Row],[Column1]],CuentosIndexados[],7,FALSE)</f>
        <v>0</v>
      </c>
      <c r="F1230">
        <f>VLOOKUP(CuentosContados[[#This Row],[Column1]],CuentosIndexados[],8,FALSE)</f>
        <v>0</v>
      </c>
      <c r="G1230">
        <f>VLOOKUP(CuentosContados[[#This Row],[Column1]],CuentosIndexados[],9,FALSE)</f>
        <v>0</v>
      </c>
      <c r="H1230">
        <f>VLOOKUP(CuentosContados[[#This Row],[Column1]],CuentosIndexados[],10,FALSE)</f>
        <v>0</v>
      </c>
      <c r="I1230">
        <f>VLOOKUP(CuentosContados[[#This Row],[Column1]],CuentosIndexados[],11,FALSE)</f>
        <v>0</v>
      </c>
      <c r="J1230">
        <f>VLOOKUP(CuentosContados[[#This Row],[Column1]],CuentosIndexados[],12,FALSE)</f>
        <v>0</v>
      </c>
      <c r="K1230">
        <f>VLOOKUP(CuentosContados[[#This Row],[Column1]],CuentosIndexados[],13,FALSE)</f>
        <v>0</v>
      </c>
      <c r="L1230">
        <f>VLOOKUP(CuentosContados[[#This Row],[Column1]],CuentosIndexados[],14,FALSE)</f>
        <v>0</v>
      </c>
      <c r="M1230">
        <f>VLOOKUP(CuentosContados[[#This Row],[Column1]],CuentosIndexados[],15,FALSE)</f>
        <v>0</v>
      </c>
      <c r="N1230">
        <f>VLOOKUP(CuentosContados[[#This Row],[Column1]],CuentosIndexados[],16,FALSE)</f>
        <v>0</v>
      </c>
      <c r="O1230" t="str">
        <f>VLOOKUP(CuentosContados[[#This Row],[Column1]],CuentosIndexados[],17,FALSE)</f>
        <v>ira</v>
      </c>
      <c r="P1230">
        <f>VLOOKUP(CuentosContados[[#This Row],[Column1]],CuentosIndexados[],18,FALSE)</f>
        <v>0</v>
      </c>
      <c r="Q1230">
        <f>VLOOKUP(CuentosContados[[#This Row],[Column1]],CuentosIndexados[],19,FALSE)</f>
        <v>0</v>
      </c>
      <c r="R1230">
        <f>VLOOKUP(CuentosContados[[#This Row],[Column1]],CuentosIndexados[],20,FALSE)</f>
        <v>0</v>
      </c>
      <c r="S1230">
        <f>VLOOKUP(CuentosContados[[#This Row],[Column1]],CuentosIndexados[],21,FALSE)</f>
        <v>0</v>
      </c>
      <c r="T1230" t="str">
        <f>VLOOKUP(CuentosContados[[#This Row],[Column1]],CuentosIndexados[],22,FALSE)</f>
        <v>calma</v>
      </c>
      <c r="U1230" t="str">
        <f>VLOOKUP(CuentosContados[[#This Row],[Column1]],CuentosIndexados[],23,FALSE)</f>
        <v>tension</v>
      </c>
      <c r="V1230" t="str">
        <f>VLOOKUP(CuentosContados[[#This Row],[Column1]],CuentosIndexados[],24,FALSE)</f>
        <v>estres</v>
      </c>
      <c r="W1230">
        <f>VLOOKUP(CuentosContados[[#This Row],[Column1]],CuentosIndexados[],25,FALSE)</f>
        <v>0</v>
      </c>
      <c r="X1230">
        <f>VLOOKUP(CuentosContados[[#This Row],[Column1]],CuentosIndexados[],26,FALSE)</f>
        <v>0</v>
      </c>
      <c r="Y1230">
        <f>VLOOKUP(CuentosContados[[#This Row],[Column1]],CuentosIndexados[],27,FALSE)</f>
        <v>0</v>
      </c>
      <c r="Z1230">
        <f>VLOOKUP(CuentosContados[[#This Row],[Column1]],CuentosIndexados[],28,FALSE)</f>
        <v>0</v>
      </c>
      <c r="AA1230">
        <f>VLOOKUP(CuentosContados[[#This Row],[Column1]],CuentosIndexados[],29,FALSE)</f>
        <v>0</v>
      </c>
      <c r="AB1230">
        <f>VLOOKUP(CuentosContados[[#This Row],[Column1]],CuentosIndexados[],30,FALSE)</f>
        <v>0</v>
      </c>
      <c r="AC1230">
        <f>VLOOKUP(CuentosContados[[#This Row],[Column1]],CuentosIndexados[],31,FALSE)</f>
        <v>0</v>
      </c>
      <c r="AD1230">
        <f>VLOOKUP(CuentosContados[[#This Row],[Column1]],CuentosIndexados[],32,FALSE)</f>
        <v>0</v>
      </c>
      <c r="AE1230">
        <f>VLOOKUP(CuentosContados[[#This Row],[Column1]],CuentosIndexados[],33,FALSE)</f>
        <v>0</v>
      </c>
      <c r="AF1230">
        <f>VLOOKUP(CuentosContados[[#This Row],[Column1]],CuentosIndexados[],34,FALSE)</f>
        <v>0</v>
      </c>
      <c r="AG1230">
        <f>VLOOKUP(CuentosContados[[#This Row],[Column1]],CuentosIndexados[],35,FALSE)</f>
        <v>0</v>
      </c>
      <c r="AH1230">
        <f>VLOOKUP(CuentosContados[[#This Row],[Column1]],CuentosIndexados[],36,FALSE)</f>
        <v>0</v>
      </c>
      <c r="AI1230">
        <f>VLOOKUP(CuentosContados[[#This Row],[Column1]],CuentosIndexados[],37,FALSE)</f>
        <v>0</v>
      </c>
      <c r="AJ1230">
        <f>VLOOKUP(CuentosContados[[#This Row],[Column1]],CuentosIndexados[],38,FALSE)</f>
        <v>0</v>
      </c>
      <c r="AK1230">
        <f>VLOOKUP(CuentosContados[[#This Row],[Column1]],CuentosIndexados[],39,FALSE)</f>
        <v>0</v>
      </c>
    </row>
    <row r="1231" spans="1:37" x14ac:dyDescent="0.25">
      <c r="A1231" t="s">
        <v>163</v>
      </c>
      <c r="B1231">
        <f>VLOOKUP(CuentosContados[[#This Row],[Column1]],CuentosIndexados[],3,FALSE)</f>
        <v>0</v>
      </c>
      <c r="C1231">
        <f>VLOOKUP(CuentosContados[[#This Row],[Column1]],CuentosIndexados[],5,FALSE)</f>
        <v>0</v>
      </c>
      <c r="D1231">
        <f>VLOOKUP(CuentosContados[[#This Row],[Column1]],CuentosIndexados[],6,FALSE)</f>
        <v>0</v>
      </c>
      <c r="E1231">
        <f>VLOOKUP(CuentosContados[[#This Row],[Column1]],CuentosIndexados[],7,FALSE)</f>
        <v>0</v>
      </c>
      <c r="F1231">
        <f>VLOOKUP(CuentosContados[[#This Row],[Column1]],CuentosIndexados[],8,FALSE)</f>
        <v>0</v>
      </c>
      <c r="G1231">
        <f>VLOOKUP(CuentosContados[[#This Row],[Column1]],CuentosIndexados[],9,FALSE)</f>
        <v>0</v>
      </c>
      <c r="H1231">
        <f>VLOOKUP(CuentosContados[[#This Row],[Column1]],CuentosIndexados[],10,FALSE)</f>
        <v>0</v>
      </c>
      <c r="I1231">
        <f>VLOOKUP(CuentosContados[[#This Row],[Column1]],CuentosIndexados[],11,FALSE)</f>
        <v>0</v>
      </c>
      <c r="J1231">
        <f>VLOOKUP(CuentosContados[[#This Row],[Column1]],CuentosIndexados[],12,FALSE)</f>
        <v>0</v>
      </c>
      <c r="K1231">
        <f>VLOOKUP(CuentosContados[[#This Row],[Column1]],CuentosIndexados[],13,FALSE)</f>
        <v>0</v>
      </c>
      <c r="L1231">
        <f>VLOOKUP(CuentosContados[[#This Row],[Column1]],CuentosIndexados[],14,FALSE)</f>
        <v>0</v>
      </c>
      <c r="M1231">
        <f>VLOOKUP(CuentosContados[[#This Row],[Column1]],CuentosIndexados[],15,FALSE)</f>
        <v>0</v>
      </c>
      <c r="N1231">
        <f>VLOOKUP(CuentosContados[[#This Row],[Column1]],CuentosIndexados[],16,FALSE)</f>
        <v>0</v>
      </c>
      <c r="O1231" t="str">
        <f>VLOOKUP(CuentosContados[[#This Row],[Column1]],CuentosIndexados[],17,FALSE)</f>
        <v>ira</v>
      </c>
      <c r="P1231">
        <f>VLOOKUP(CuentosContados[[#This Row],[Column1]],CuentosIndexados[],18,FALSE)</f>
        <v>0</v>
      </c>
      <c r="Q1231">
        <f>VLOOKUP(CuentosContados[[#This Row],[Column1]],CuentosIndexados[],19,FALSE)</f>
        <v>0</v>
      </c>
      <c r="R1231">
        <f>VLOOKUP(CuentosContados[[#This Row],[Column1]],CuentosIndexados[],20,FALSE)</f>
        <v>0</v>
      </c>
      <c r="S1231">
        <f>VLOOKUP(CuentosContados[[#This Row],[Column1]],CuentosIndexados[],21,FALSE)</f>
        <v>0</v>
      </c>
      <c r="T1231" t="str">
        <f>VLOOKUP(CuentosContados[[#This Row],[Column1]],CuentosIndexados[],22,FALSE)</f>
        <v>calma</v>
      </c>
      <c r="U1231" t="str">
        <f>VLOOKUP(CuentosContados[[#This Row],[Column1]],CuentosIndexados[],23,FALSE)</f>
        <v>tension</v>
      </c>
      <c r="V1231" t="str">
        <f>VLOOKUP(CuentosContados[[#This Row],[Column1]],CuentosIndexados[],24,FALSE)</f>
        <v>estres</v>
      </c>
      <c r="W1231">
        <f>VLOOKUP(CuentosContados[[#This Row],[Column1]],CuentosIndexados[],25,FALSE)</f>
        <v>0</v>
      </c>
      <c r="X1231">
        <f>VLOOKUP(CuentosContados[[#This Row],[Column1]],CuentosIndexados[],26,FALSE)</f>
        <v>0</v>
      </c>
      <c r="Y1231">
        <f>VLOOKUP(CuentosContados[[#This Row],[Column1]],CuentosIndexados[],27,FALSE)</f>
        <v>0</v>
      </c>
      <c r="Z1231">
        <f>VLOOKUP(CuentosContados[[#This Row],[Column1]],CuentosIndexados[],28,FALSE)</f>
        <v>0</v>
      </c>
      <c r="AA1231">
        <f>VLOOKUP(CuentosContados[[#This Row],[Column1]],CuentosIndexados[],29,FALSE)</f>
        <v>0</v>
      </c>
      <c r="AB1231">
        <f>VLOOKUP(CuentosContados[[#This Row],[Column1]],CuentosIndexados[],30,FALSE)</f>
        <v>0</v>
      </c>
      <c r="AC1231">
        <f>VLOOKUP(CuentosContados[[#This Row],[Column1]],CuentosIndexados[],31,FALSE)</f>
        <v>0</v>
      </c>
      <c r="AD1231">
        <f>VLOOKUP(CuentosContados[[#This Row],[Column1]],CuentosIndexados[],32,FALSE)</f>
        <v>0</v>
      </c>
      <c r="AE1231">
        <f>VLOOKUP(CuentosContados[[#This Row],[Column1]],CuentosIndexados[],33,FALSE)</f>
        <v>0</v>
      </c>
      <c r="AF1231">
        <f>VLOOKUP(CuentosContados[[#This Row],[Column1]],CuentosIndexados[],34,FALSE)</f>
        <v>0</v>
      </c>
      <c r="AG1231">
        <f>VLOOKUP(CuentosContados[[#This Row],[Column1]],CuentosIndexados[],35,FALSE)</f>
        <v>0</v>
      </c>
      <c r="AH1231">
        <f>VLOOKUP(CuentosContados[[#This Row],[Column1]],CuentosIndexados[],36,FALSE)</f>
        <v>0</v>
      </c>
      <c r="AI1231">
        <f>VLOOKUP(CuentosContados[[#This Row],[Column1]],CuentosIndexados[],37,FALSE)</f>
        <v>0</v>
      </c>
      <c r="AJ1231">
        <f>VLOOKUP(CuentosContados[[#This Row],[Column1]],CuentosIndexados[],38,FALSE)</f>
        <v>0</v>
      </c>
      <c r="AK1231">
        <f>VLOOKUP(CuentosContados[[#This Row],[Column1]],CuentosIndexados[],39,FALSE)</f>
        <v>0</v>
      </c>
    </row>
    <row r="1232" spans="1:37" x14ac:dyDescent="0.25">
      <c r="A1232" t="s">
        <v>163</v>
      </c>
      <c r="B1232">
        <f>VLOOKUP(CuentosContados[[#This Row],[Column1]],CuentosIndexados[],3,FALSE)</f>
        <v>0</v>
      </c>
      <c r="C1232">
        <f>VLOOKUP(CuentosContados[[#This Row],[Column1]],CuentosIndexados[],5,FALSE)</f>
        <v>0</v>
      </c>
      <c r="D1232">
        <f>VLOOKUP(CuentosContados[[#This Row],[Column1]],CuentosIndexados[],6,FALSE)</f>
        <v>0</v>
      </c>
      <c r="E1232">
        <f>VLOOKUP(CuentosContados[[#This Row],[Column1]],CuentosIndexados[],7,FALSE)</f>
        <v>0</v>
      </c>
      <c r="F1232">
        <f>VLOOKUP(CuentosContados[[#This Row],[Column1]],CuentosIndexados[],8,FALSE)</f>
        <v>0</v>
      </c>
      <c r="G1232">
        <f>VLOOKUP(CuentosContados[[#This Row],[Column1]],CuentosIndexados[],9,FALSE)</f>
        <v>0</v>
      </c>
      <c r="H1232">
        <f>VLOOKUP(CuentosContados[[#This Row],[Column1]],CuentosIndexados[],10,FALSE)</f>
        <v>0</v>
      </c>
      <c r="I1232">
        <f>VLOOKUP(CuentosContados[[#This Row],[Column1]],CuentosIndexados[],11,FALSE)</f>
        <v>0</v>
      </c>
      <c r="J1232">
        <f>VLOOKUP(CuentosContados[[#This Row],[Column1]],CuentosIndexados[],12,FALSE)</f>
        <v>0</v>
      </c>
      <c r="K1232">
        <f>VLOOKUP(CuentosContados[[#This Row],[Column1]],CuentosIndexados[],13,FALSE)</f>
        <v>0</v>
      </c>
      <c r="L1232">
        <f>VLOOKUP(CuentosContados[[#This Row],[Column1]],CuentosIndexados[],14,FALSE)</f>
        <v>0</v>
      </c>
      <c r="M1232">
        <f>VLOOKUP(CuentosContados[[#This Row],[Column1]],CuentosIndexados[],15,FALSE)</f>
        <v>0</v>
      </c>
      <c r="N1232">
        <f>VLOOKUP(CuentosContados[[#This Row],[Column1]],CuentosIndexados[],16,FALSE)</f>
        <v>0</v>
      </c>
      <c r="O1232" t="str">
        <f>VLOOKUP(CuentosContados[[#This Row],[Column1]],CuentosIndexados[],17,FALSE)</f>
        <v>ira</v>
      </c>
      <c r="P1232">
        <f>VLOOKUP(CuentosContados[[#This Row],[Column1]],CuentosIndexados[],18,FALSE)</f>
        <v>0</v>
      </c>
      <c r="Q1232">
        <f>VLOOKUP(CuentosContados[[#This Row],[Column1]],CuentosIndexados[],19,FALSE)</f>
        <v>0</v>
      </c>
      <c r="R1232">
        <f>VLOOKUP(CuentosContados[[#This Row],[Column1]],CuentosIndexados[],20,FALSE)</f>
        <v>0</v>
      </c>
      <c r="S1232">
        <f>VLOOKUP(CuentosContados[[#This Row],[Column1]],CuentosIndexados[],21,FALSE)</f>
        <v>0</v>
      </c>
      <c r="T1232" t="str">
        <f>VLOOKUP(CuentosContados[[#This Row],[Column1]],CuentosIndexados[],22,FALSE)</f>
        <v>calma</v>
      </c>
      <c r="U1232" t="str">
        <f>VLOOKUP(CuentosContados[[#This Row],[Column1]],CuentosIndexados[],23,FALSE)</f>
        <v>tension</v>
      </c>
      <c r="V1232" t="str">
        <f>VLOOKUP(CuentosContados[[#This Row],[Column1]],CuentosIndexados[],24,FALSE)</f>
        <v>estres</v>
      </c>
      <c r="W1232">
        <f>VLOOKUP(CuentosContados[[#This Row],[Column1]],CuentosIndexados[],25,FALSE)</f>
        <v>0</v>
      </c>
      <c r="X1232">
        <f>VLOOKUP(CuentosContados[[#This Row],[Column1]],CuentosIndexados[],26,FALSE)</f>
        <v>0</v>
      </c>
      <c r="Y1232">
        <f>VLOOKUP(CuentosContados[[#This Row],[Column1]],CuentosIndexados[],27,FALSE)</f>
        <v>0</v>
      </c>
      <c r="Z1232">
        <f>VLOOKUP(CuentosContados[[#This Row],[Column1]],CuentosIndexados[],28,FALSE)</f>
        <v>0</v>
      </c>
      <c r="AA1232">
        <f>VLOOKUP(CuentosContados[[#This Row],[Column1]],CuentosIndexados[],29,FALSE)</f>
        <v>0</v>
      </c>
      <c r="AB1232">
        <f>VLOOKUP(CuentosContados[[#This Row],[Column1]],CuentosIndexados[],30,FALSE)</f>
        <v>0</v>
      </c>
      <c r="AC1232">
        <f>VLOOKUP(CuentosContados[[#This Row],[Column1]],CuentosIndexados[],31,FALSE)</f>
        <v>0</v>
      </c>
      <c r="AD1232">
        <f>VLOOKUP(CuentosContados[[#This Row],[Column1]],CuentosIndexados[],32,FALSE)</f>
        <v>0</v>
      </c>
      <c r="AE1232">
        <f>VLOOKUP(CuentosContados[[#This Row],[Column1]],CuentosIndexados[],33,FALSE)</f>
        <v>0</v>
      </c>
      <c r="AF1232">
        <f>VLOOKUP(CuentosContados[[#This Row],[Column1]],CuentosIndexados[],34,FALSE)</f>
        <v>0</v>
      </c>
      <c r="AG1232">
        <f>VLOOKUP(CuentosContados[[#This Row],[Column1]],CuentosIndexados[],35,FALSE)</f>
        <v>0</v>
      </c>
      <c r="AH1232">
        <f>VLOOKUP(CuentosContados[[#This Row],[Column1]],CuentosIndexados[],36,FALSE)</f>
        <v>0</v>
      </c>
      <c r="AI1232">
        <f>VLOOKUP(CuentosContados[[#This Row],[Column1]],CuentosIndexados[],37,FALSE)</f>
        <v>0</v>
      </c>
      <c r="AJ1232">
        <f>VLOOKUP(CuentosContados[[#This Row],[Column1]],CuentosIndexados[],38,FALSE)</f>
        <v>0</v>
      </c>
      <c r="AK1232">
        <f>VLOOKUP(CuentosContados[[#This Row],[Column1]],CuentosIndexados[],39,FALSE)</f>
        <v>0</v>
      </c>
    </row>
    <row r="1233" spans="1:37" x14ac:dyDescent="0.25">
      <c r="A1233" t="s">
        <v>163</v>
      </c>
      <c r="B1233">
        <f>VLOOKUP(CuentosContados[[#This Row],[Column1]],CuentosIndexados[],3,FALSE)</f>
        <v>0</v>
      </c>
      <c r="C1233">
        <f>VLOOKUP(CuentosContados[[#This Row],[Column1]],CuentosIndexados[],5,FALSE)</f>
        <v>0</v>
      </c>
      <c r="D1233">
        <f>VLOOKUP(CuentosContados[[#This Row],[Column1]],CuentosIndexados[],6,FALSE)</f>
        <v>0</v>
      </c>
      <c r="E1233">
        <f>VLOOKUP(CuentosContados[[#This Row],[Column1]],CuentosIndexados[],7,FALSE)</f>
        <v>0</v>
      </c>
      <c r="F1233">
        <f>VLOOKUP(CuentosContados[[#This Row],[Column1]],CuentosIndexados[],8,FALSE)</f>
        <v>0</v>
      </c>
      <c r="G1233">
        <f>VLOOKUP(CuentosContados[[#This Row],[Column1]],CuentosIndexados[],9,FALSE)</f>
        <v>0</v>
      </c>
      <c r="H1233">
        <f>VLOOKUP(CuentosContados[[#This Row],[Column1]],CuentosIndexados[],10,FALSE)</f>
        <v>0</v>
      </c>
      <c r="I1233">
        <f>VLOOKUP(CuentosContados[[#This Row],[Column1]],CuentosIndexados[],11,FALSE)</f>
        <v>0</v>
      </c>
      <c r="J1233">
        <f>VLOOKUP(CuentosContados[[#This Row],[Column1]],CuentosIndexados[],12,FALSE)</f>
        <v>0</v>
      </c>
      <c r="K1233">
        <f>VLOOKUP(CuentosContados[[#This Row],[Column1]],CuentosIndexados[],13,FALSE)</f>
        <v>0</v>
      </c>
      <c r="L1233">
        <f>VLOOKUP(CuentosContados[[#This Row],[Column1]],CuentosIndexados[],14,FALSE)</f>
        <v>0</v>
      </c>
      <c r="M1233">
        <f>VLOOKUP(CuentosContados[[#This Row],[Column1]],CuentosIndexados[],15,FALSE)</f>
        <v>0</v>
      </c>
      <c r="N1233">
        <f>VLOOKUP(CuentosContados[[#This Row],[Column1]],CuentosIndexados[],16,FALSE)</f>
        <v>0</v>
      </c>
      <c r="O1233" t="str">
        <f>VLOOKUP(CuentosContados[[#This Row],[Column1]],CuentosIndexados[],17,FALSE)</f>
        <v>ira</v>
      </c>
      <c r="P1233">
        <f>VLOOKUP(CuentosContados[[#This Row],[Column1]],CuentosIndexados[],18,FALSE)</f>
        <v>0</v>
      </c>
      <c r="Q1233">
        <f>VLOOKUP(CuentosContados[[#This Row],[Column1]],CuentosIndexados[],19,FALSE)</f>
        <v>0</v>
      </c>
      <c r="R1233">
        <f>VLOOKUP(CuentosContados[[#This Row],[Column1]],CuentosIndexados[],20,FALSE)</f>
        <v>0</v>
      </c>
      <c r="S1233">
        <f>VLOOKUP(CuentosContados[[#This Row],[Column1]],CuentosIndexados[],21,FALSE)</f>
        <v>0</v>
      </c>
      <c r="T1233" t="str">
        <f>VLOOKUP(CuentosContados[[#This Row],[Column1]],CuentosIndexados[],22,FALSE)</f>
        <v>calma</v>
      </c>
      <c r="U1233" t="str">
        <f>VLOOKUP(CuentosContados[[#This Row],[Column1]],CuentosIndexados[],23,FALSE)</f>
        <v>tension</v>
      </c>
      <c r="V1233" t="str">
        <f>VLOOKUP(CuentosContados[[#This Row],[Column1]],CuentosIndexados[],24,FALSE)</f>
        <v>estres</v>
      </c>
      <c r="W1233">
        <f>VLOOKUP(CuentosContados[[#This Row],[Column1]],CuentosIndexados[],25,FALSE)</f>
        <v>0</v>
      </c>
      <c r="X1233">
        <f>VLOOKUP(CuentosContados[[#This Row],[Column1]],CuentosIndexados[],26,FALSE)</f>
        <v>0</v>
      </c>
      <c r="Y1233">
        <f>VLOOKUP(CuentosContados[[#This Row],[Column1]],CuentosIndexados[],27,FALSE)</f>
        <v>0</v>
      </c>
      <c r="Z1233">
        <f>VLOOKUP(CuentosContados[[#This Row],[Column1]],CuentosIndexados[],28,FALSE)</f>
        <v>0</v>
      </c>
      <c r="AA1233">
        <f>VLOOKUP(CuentosContados[[#This Row],[Column1]],CuentosIndexados[],29,FALSE)</f>
        <v>0</v>
      </c>
      <c r="AB1233">
        <f>VLOOKUP(CuentosContados[[#This Row],[Column1]],CuentosIndexados[],30,FALSE)</f>
        <v>0</v>
      </c>
      <c r="AC1233">
        <f>VLOOKUP(CuentosContados[[#This Row],[Column1]],CuentosIndexados[],31,FALSE)</f>
        <v>0</v>
      </c>
      <c r="AD1233">
        <f>VLOOKUP(CuentosContados[[#This Row],[Column1]],CuentosIndexados[],32,FALSE)</f>
        <v>0</v>
      </c>
      <c r="AE1233">
        <f>VLOOKUP(CuentosContados[[#This Row],[Column1]],CuentosIndexados[],33,FALSE)</f>
        <v>0</v>
      </c>
      <c r="AF1233">
        <f>VLOOKUP(CuentosContados[[#This Row],[Column1]],CuentosIndexados[],34,FALSE)</f>
        <v>0</v>
      </c>
      <c r="AG1233">
        <f>VLOOKUP(CuentosContados[[#This Row],[Column1]],CuentosIndexados[],35,FALSE)</f>
        <v>0</v>
      </c>
      <c r="AH1233">
        <f>VLOOKUP(CuentosContados[[#This Row],[Column1]],CuentosIndexados[],36,FALSE)</f>
        <v>0</v>
      </c>
      <c r="AI1233">
        <f>VLOOKUP(CuentosContados[[#This Row],[Column1]],CuentosIndexados[],37,FALSE)</f>
        <v>0</v>
      </c>
      <c r="AJ1233">
        <f>VLOOKUP(CuentosContados[[#This Row],[Column1]],CuentosIndexados[],38,FALSE)</f>
        <v>0</v>
      </c>
      <c r="AK1233">
        <f>VLOOKUP(CuentosContados[[#This Row],[Column1]],CuentosIndexados[],39,FALSE)</f>
        <v>0</v>
      </c>
    </row>
    <row r="1234" spans="1:37" x14ac:dyDescent="0.25">
      <c r="A1234" t="s">
        <v>163</v>
      </c>
      <c r="B1234">
        <f>VLOOKUP(CuentosContados[[#This Row],[Column1]],CuentosIndexados[],3,FALSE)</f>
        <v>0</v>
      </c>
      <c r="C1234">
        <f>VLOOKUP(CuentosContados[[#This Row],[Column1]],CuentosIndexados[],5,FALSE)</f>
        <v>0</v>
      </c>
      <c r="D1234">
        <f>VLOOKUP(CuentosContados[[#This Row],[Column1]],CuentosIndexados[],6,FALSE)</f>
        <v>0</v>
      </c>
      <c r="E1234">
        <f>VLOOKUP(CuentosContados[[#This Row],[Column1]],CuentosIndexados[],7,FALSE)</f>
        <v>0</v>
      </c>
      <c r="F1234">
        <f>VLOOKUP(CuentosContados[[#This Row],[Column1]],CuentosIndexados[],8,FALSE)</f>
        <v>0</v>
      </c>
      <c r="G1234">
        <f>VLOOKUP(CuentosContados[[#This Row],[Column1]],CuentosIndexados[],9,FALSE)</f>
        <v>0</v>
      </c>
      <c r="H1234">
        <f>VLOOKUP(CuentosContados[[#This Row],[Column1]],CuentosIndexados[],10,FALSE)</f>
        <v>0</v>
      </c>
      <c r="I1234">
        <f>VLOOKUP(CuentosContados[[#This Row],[Column1]],CuentosIndexados[],11,FALSE)</f>
        <v>0</v>
      </c>
      <c r="J1234">
        <f>VLOOKUP(CuentosContados[[#This Row],[Column1]],CuentosIndexados[],12,FALSE)</f>
        <v>0</v>
      </c>
      <c r="K1234">
        <f>VLOOKUP(CuentosContados[[#This Row],[Column1]],CuentosIndexados[],13,FALSE)</f>
        <v>0</v>
      </c>
      <c r="L1234">
        <f>VLOOKUP(CuentosContados[[#This Row],[Column1]],CuentosIndexados[],14,FALSE)</f>
        <v>0</v>
      </c>
      <c r="M1234">
        <f>VLOOKUP(CuentosContados[[#This Row],[Column1]],CuentosIndexados[],15,FALSE)</f>
        <v>0</v>
      </c>
      <c r="N1234">
        <f>VLOOKUP(CuentosContados[[#This Row],[Column1]],CuentosIndexados[],16,FALSE)</f>
        <v>0</v>
      </c>
      <c r="O1234" t="str">
        <f>VLOOKUP(CuentosContados[[#This Row],[Column1]],CuentosIndexados[],17,FALSE)</f>
        <v>ira</v>
      </c>
      <c r="P1234">
        <f>VLOOKUP(CuentosContados[[#This Row],[Column1]],CuentosIndexados[],18,FALSE)</f>
        <v>0</v>
      </c>
      <c r="Q1234">
        <f>VLOOKUP(CuentosContados[[#This Row],[Column1]],CuentosIndexados[],19,FALSE)</f>
        <v>0</v>
      </c>
      <c r="R1234">
        <f>VLOOKUP(CuentosContados[[#This Row],[Column1]],CuentosIndexados[],20,FALSE)</f>
        <v>0</v>
      </c>
      <c r="S1234">
        <f>VLOOKUP(CuentosContados[[#This Row],[Column1]],CuentosIndexados[],21,FALSE)</f>
        <v>0</v>
      </c>
      <c r="T1234" t="str">
        <f>VLOOKUP(CuentosContados[[#This Row],[Column1]],CuentosIndexados[],22,FALSE)</f>
        <v>calma</v>
      </c>
      <c r="U1234" t="str">
        <f>VLOOKUP(CuentosContados[[#This Row],[Column1]],CuentosIndexados[],23,FALSE)</f>
        <v>tension</v>
      </c>
      <c r="V1234" t="str">
        <f>VLOOKUP(CuentosContados[[#This Row],[Column1]],CuentosIndexados[],24,FALSE)</f>
        <v>estres</v>
      </c>
      <c r="W1234">
        <f>VLOOKUP(CuentosContados[[#This Row],[Column1]],CuentosIndexados[],25,FALSE)</f>
        <v>0</v>
      </c>
      <c r="X1234">
        <f>VLOOKUP(CuentosContados[[#This Row],[Column1]],CuentosIndexados[],26,FALSE)</f>
        <v>0</v>
      </c>
      <c r="Y1234">
        <f>VLOOKUP(CuentosContados[[#This Row],[Column1]],CuentosIndexados[],27,FALSE)</f>
        <v>0</v>
      </c>
      <c r="Z1234">
        <f>VLOOKUP(CuentosContados[[#This Row],[Column1]],CuentosIndexados[],28,FALSE)</f>
        <v>0</v>
      </c>
      <c r="AA1234">
        <f>VLOOKUP(CuentosContados[[#This Row],[Column1]],CuentosIndexados[],29,FALSE)</f>
        <v>0</v>
      </c>
      <c r="AB1234">
        <f>VLOOKUP(CuentosContados[[#This Row],[Column1]],CuentosIndexados[],30,FALSE)</f>
        <v>0</v>
      </c>
      <c r="AC1234">
        <f>VLOOKUP(CuentosContados[[#This Row],[Column1]],CuentosIndexados[],31,FALSE)</f>
        <v>0</v>
      </c>
      <c r="AD1234">
        <f>VLOOKUP(CuentosContados[[#This Row],[Column1]],CuentosIndexados[],32,FALSE)</f>
        <v>0</v>
      </c>
      <c r="AE1234">
        <f>VLOOKUP(CuentosContados[[#This Row],[Column1]],CuentosIndexados[],33,FALSE)</f>
        <v>0</v>
      </c>
      <c r="AF1234">
        <f>VLOOKUP(CuentosContados[[#This Row],[Column1]],CuentosIndexados[],34,FALSE)</f>
        <v>0</v>
      </c>
      <c r="AG1234">
        <f>VLOOKUP(CuentosContados[[#This Row],[Column1]],CuentosIndexados[],35,FALSE)</f>
        <v>0</v>
      </c>
      <c r="AH1234">
        <f>VLOOKUP(CuentosContados[[#This Row],[Column1]],CuentosIndexados[],36,FALSE)</f>
        <v>0</v>
      </c>
      <c r="AI1234">
        <f>VLOOKUP(CuentosContados[[#This Row],[Column1]],CuentosIndexados[],37,FALSE)</f>
        <v>0</v>
      </c>
      <c r="AJ1234">
        <f>VLOOKUP(CuentosContados[[#This Row],[Column1]],CuentosIndexados[],38,FALSE)</f>
        <v>0</v>
      </c>
      <c r="AK1234">
        <f>VLOOKUP(CuentosContados[[#This Row],[Column1]],CuentosIndexados[],39,FALSE)</f>
        <v>0</v>
      </c>
    </row>
    <row r="1235" spans="1:37" x14ac:dyDescent="0.25">
      <c r="A1235" t="s">
        <v>163</v>
      </c>
      <c r="B1235">
        <f>VLOOKUP(CuentosContados[[#This Row],[Column1]],CuentosIndexados[],3,FALSE)</f>
        <v>0</v>
      </c>
      <c r="C1235">
        <f>VLOOKUP(CuentosContados[[#This Row],[Column1]],CuentosIndexados[],5,FALSE)</f>
        <v>0</v>
      </c>
      <c r="D1235">
        <f>VLOOKUP(CuentosContados[[#This Row],[Column1]],CuentosIndexados[],6,FALSE)</f>
        <v>0</v>
      </c>
      <c r="E1235">
        <f>VLOOKUP(CuentosContados[[#This Row],[Column1]],CuentosIndexados[],7,FALSE)</f>
        <v>0</v>
      </c>
      <c r="F1235">
        <f>VLOOKUP(CuentosContados[[#This Row],[Column1]],CuentosIndexados[],8,FALSE)</f>
        <v>0</v>
      </c>
      <c r="G1235">
        <f>VLOOKUP(CuentosContados[[#This Row],[Column1]],CuentosIndexados[],9,FALSE)</f>
        <v>0</v>
      </c>
      <c r="H1235">
        <f>VLOOKUP(CuentosContados[[#This Row],[Column1]],CuentosIndexados[],10,FALSE)</f>
        <v>0</v>
      </c>
      <c r="I1235">
        <f>VLOOKUP(CuentosContados[[#This Row],[Column1]],CuentosIndexados[],11,FALSE)</f>
        <v>0</v>
      </c>
      <c r="J1235">
        <f>VLOOKUP(CuentosContados[[#This Row],[Column1]],CuentosIndexados[],12,FALSE)</f>
        <v>0</v>
      </c>
      <c r="K1235">
        <f>VLOOKUP(CuentosContados[[#This Row],[Column1]],CuentosIndexados[],13,FALSE)</f>
        <v>0</v>
      </c>
      <c r="L1235">
        <f>VLOOKUP(CuentosContados[[#This Row],[Column1]],CuentosIndexados[],14,FALSE)</f>
        <v>0</v>
      </c>
      <c r="M1235">
        <f>VLOOKUP(CuentosContados[[#This Row],[Column1]],CuentosIndexados[],15,FALSE)</f>
        <v>0</v>
      </c>
      <c r="N1235">
        <f>VLOOKUP(CuentosContados[[#This Row],[Column1]],CuentosIndexados[],16,FALSE)</f>
        <v>0</v>
      </c>
      <c r="O1235" t="str">
        <f>VLOOKUP(CuentosContados[[#This Row],[Column1]],CuentosIndexados[],17,FALSE)</f>
        <v>ira</v>
      </c>
      <c r="P1235">
        <f>VLOOKUP(CuentosContados[[#This Row],[Column1]],CuentosIndexados[],18,FALSE)</f>
        <v>0</v>
      </c>
      <c r="Q1235">
        <f>VLOOKUP(CuentosContados[[#This Row],[Column1]],CuentosIndexados[],19,FALSE)</f>
        <v>0</v>
      </c>
      <c r="R1235">
        <f>VLOOKUP(CuentosContados[[#This Row],[Column1]],CuentosIndexados[],20,FALSE)</f>
        <v>0</v>
      </c>
      <c r="S1235">
        <f>VLOOKUP(CuentosContados[[#This Row],[Column1]],CuentosIndexados[],21,FALSE)</f>
        <v>0</v>
      </c>
      <c r="T1235" t="str">
        <f>VLOOKUP(CuentosContados[[#This Row],[Column1]],CuentosIndexados[],22,FALSE)</f>
        <v>calma</v>
      </c>
      <c r="U1235" t="str">
        <f>VLOOKUP(CuentosContados[[#This Row],[Column1]],CuentosIndexados[],23,FALSE)</f>
        <v>tension</v>
      </c>
      <c r="V1235" t="str">
        <f>VLOOKUP(CuentosContados[[#This Row],[Column1]],CuentosIndexados[],24,FALSE)</f>
        <v>estres</v>
      </c>
      <c r="W1235">
        <f>VLOOKUP(CuentosContados[[#This Row],[Column1]],CuentosIndexados[],25,FALSE)</f>
        <v>0</v>
      </c>
      <c r="X1235">
        <f>VLOOKUP(CuentosContados[[#This Row],[Column1]],CuentosIndexados[],26,FALSE)</f>
        <v>0</v>
      </c>
      <c r="Y1235">
        <f>VLOOKUP(CuentosContados[[#This Row],[Column1]],CuentosIndexados[],27,FALSE)</f>
        <v>0</v>
      </c>
      <c r="Z1235">
        <f>VLOOKUP(CuentosContados[[#This Row],[Column1]],CuentosIndexados[],28,FALSE)</f>
        <v>0</v>
      </c>
      <c r="AA1235">
        <f>VLOOKUP(CuentosContados[[#This Row],[Column1]],CuentosIndexados[],29,FALSE)</f>
        <v>0</v>
      </c>
      <c r="AB1235">
        <f>VLOOKUP(CuentosContados[[#This Row],[Column1]],CuentosIndexados[],30,FALSE)</f>
        <v>0</v>
      </c>
      <c r="AC1235">
        <f>VLOOKUP(CuentosContados[[#This Row],[Column1]],CuentosIndexados[],31,FALSE)</f>
        <v>0</v>
      </c>
      <c r="AD1235">
        <f>VLOOKUP(CuentosContados[[#This Row],[Column1]],CuentosIndexados[],32,FALSE)</f>
        <v>0</v>
      </c>
      <c r="AE1235">
        <f>VLOOKUP(CuentosContados[[#This Row],[Column1]],CuentosIndexados[],33,FALSE)</f>
        <v>0</v>
      </c>
      <c r="AF1235">
        <f>VLOOKUP(CuentosContados[[#This Row],[Column1]],CuentosIndexados[],34,FALSE)</f>
        <v>0</v>
      </c>
      <c r="AG1235">
        <f>VLOOKUP(CuentosContados[[#This Row],[Column1]],CuentosIndexados[],35,FALSE)</f>
        <v>0</v>
      </c>
      <c r="AH1235">
        <f>VLOOKUP(CuentosContados[[#This Row],[Column1]],CuentosIndexados[],36,FALSE)</f>
        <v>0</v>
      </c>
      <c r="AI1235">
        <f>VLOOKUP(CuentosContados[[#This Row],[Column1]],CuentosIndexados[],37,FALSE)</f>
        <v>0</v>
      </c>
      <c r="AJ1235">
        <f>VLOOKUP(CuentosContados[[#This Row],[Column1]],CuentosIndexados[],38,FALSE)</f>
        <v>0</v>
      </c>
      <c r="AK1235">
        <f>VLOOKUP(CuentosContados[[#This Row],[Column1]],CuentosIndexados[],39,FALSE)</f>
        <v>0</v>
      </c>
    </row>
    <row r="1236" spans="1:37" x14ac:dyDescent="0.25">
      <c r="A1236" t="s">
        <v>163</v>
      </c>
      <c r="B1236">
        <f>VLOOKUP(CuentosContados[[#This Row],[Column1]],CuentosIndexados[],3,FALSE)</f>
        <v>0</v>
      </c>
      <c r="C1236">
        <f>VLOOKUP(CuentosContados[[#This Row],[Column1]],CuentosIndexados[],5,FALSE)</f>
        <v>0</v>
      </c>
      <c r="D1236">
        <f>VLOOKUP(CuentosContados[[#This Row],[Column1]],CuentosIndexados[],6,FALSE)</f>
        <v>0</v>
      </c>
      <c r="E1236">
        <f>VLOOKUP(CuentosContados[[#This Row],[Column1]],CuentosIndexados[],7,FALSE)</f>
        <v>0</v>
      </c>
      <c r="F1236">
        <f>VLOOKUP(CuentosContados[[#This Row],[Column1]],CuentosIndexados[],8,FALSE)</f>
        <v>0</v>
      </c>
      <c r="G1236">
        <f>VLOOKUP(CuentosContados[[#This Row],[Column1]],CuentosIndexados[],9,FALSE)</f>
        <v>0</v>
      </c>
      <c r="H1236">
        <f>VLOOKUP(CuentosContados[[#This Row],[Column1]],CuentosIndexados[],10,FALSE)</f>
        <v>0</v>
      </c>
      <c r="I1236">
        <f>VLOOKUP(CuentosContados[[#This Row],[Column1]],CuentosIndexados[],11,FALSE)</f>
        <v>0</v>
      </c>
      <c r="J1236">
        <f>VLOOKUP(CuentosContados[[#This Row],[Column1]],CuentosIndexados[],12,FALSE)</f>
        <v>0</v>
      </c>
      <c r="K1236">
        <f>VLOOKUP(CuentosContados[[#This Row],[Column1]],CuentosIndexados[],13,FALSE)</f>
        <v>0</v>
      </c>
      <c r="L1236">
        <f>VLOOKUP(CuentosContados[[#This Row],[Column1]],CuentosIndexados[],14,FALSE)</f>
        <v>0</v>
      </c>
      <c r="M1236">
        <f>VLOOKUP(CuentosContados[[#This Row],[Column1]],CuentosIndexados[],15,FALSE)</f>
        <v>0</v>
      </c>
      <c r="N1236">
        <f>VLOOKUP(CuentosContados[[#This Row],[Column1]],CuentosIndexados[],16,FALSE)</f>
        <v>0</v>
      </c>
      <c r="O1236" t="str">
        <f>VLOOKUP(CuentosContados[[#This Row],[Column1]],CuentosIndexados[],17,FALSE)</f>
        <v>ira</v>
      </c>
      <c r="P1236">
        <f>VLOOKUP(CuentosContados[[#This Row],[Column1]],CuentosIndexados[],18,FALSE)</f>
        <v>0</v>
      </c>
      <c r="Q1236">
        <f>VLOOKUP(CuentosContados[[#This Row],[Column1]],CuentosIndexados[],19,FALSE)</f>
        <v>0</v>
      </c>
      <c r="R1236">
        <f>VLOOKUP(CuentosContados[[#This Row],[Column1]],CuentosIndexados[],20,FALSE)</f>
        <v>0</v>
      </c>
      <c r="S1236">
        <f>VLOOKUP(CuentosContados[[#This Row],[Column1]],CuentosIndexados[],21,FALSE)</f>
        <v>0</v>
      </c>
      <c r="T1236" t="str">
        <f>VLOOKUP(CuentosContados[[#This Row],[Column1]],CuentosIndexados[],22,FALSE)</f>
        <v>calma</v>
      </c>
      <c r="U1236" t="str">
        <f>VLOOKUP(CuentosContados[[#This Row],[Column1]],CuentosIndexados[],23,FALSE)</f>
        <v>tension</v>
      </c>
      <c r="V1236" t="str">
        <f>VLOOKUP(CuentosContados[[#This Row],[Column1]],CuentosIndexados[],24,FALSE)</f>
        <v>estres</v>
      </c>
      <c r="W1236">
        <f>VLOOKUP(CuentosContados[[#This Row],[Column1]],CuentosIndexados[],25,FALSE)</f>
        <v>0</v>
      </c>
      <c r="X1236">
        <f>VLOOKUP(CuentosContados[[#This Row],[Column1]],CuentosIndexados[],26,FALSE)</f>
        <v>0</v>
      </c>
      <c r="Y1236">
        <f>VLOOKUP(CuentosContados[[#This Row],[Column1]],CuentosIndexados[],27,FALSE)</f>
        <v>0</v>
      </c>
      <c r="Z1236">
        <f>VLOOKUP(CuentosContados[[#This Row],[Column1]],CuentosIndexados[],28,FALSE)</f>
        <v>0</v>
      </c>
      <c r="AA1236">
        <f>VLOOKUP(CuentosContados[[#This Row],[Column1]],CuentosIndexados[],29,FALSE)</f>
        <v>0</v>
      </c>
      <c r="AB1236">
        <f>VLOOKUP(CuentosContados[[#This Row],[Column1]],CuentosIndexados[],30,FALSE)</f>
        <v>0</v>
      </c>
      <c r="AC1236">
        <f>VLOOKUP(CuentosContados[[#This Row],[Column1]],CuentosIndexados[],31,FALSE)</f>
        <v>0</v>
      </c>
      <c r="AD1236">
        <f>VLOOKUP(CuentosContados[[#This Row],[Column1]],CuentosIndexados[],32,FALSE)</f>
        <v>0</v>
      </c>
      <c r="AE1236">
        <f>VLOOKUP(CuentosContados[[#This Row],[Column1]],CuentosIndexados[],33,FALSE)</f>
        <v>0</v>
      </c>
      <c r="AF1236">
        <f>VLOOKUP(CuentosContados[[#This Row],[Column1]],CuentosIndexados[],34,FALSE)</f>
        <v>0</v>
      </c>
      <c r="AG1236">
        <f>VLOOKUP(CuentosContados[[#This Row],[Column1]],CuentosIndexados[],35,FALSE)</f>
        <v>0</v>
      </c>
      <c r="AH1236">
        <f>VLOOKUP(CuentosContados[[#This Row],[Column1]],CuentosIndexados[],36,FALSE)</f>
        <v>0</v>
      </c>
      <c r="AI1236">
        <f>VLOOKUP(CuentosContados[[#This Row],[Column1]],CuentosIndexados[],37,FALSE)</f>
        <v>0</v>
      </c>
      <c r="AJ1236">
        <f>VLOOKUP(CuentosContados[[#This Row],[Column1]],CuentosIndexados[],38,FALSE)</f>
        <v>0</v>
      </c>
      <c r="AK1236">
        <f>VLOOKUP(CuentosContados[[#This Row],[Column1]],CuentosIndexados[],39,FALSE)</f>
        <v>0</v>
      </c>
    </row>
    <row r="1237" spans="1:37" x14ac:dyDescent="0.25">
      <c r="A1237" t="s">
        <v>163</v>
      </c>
      <c r="B1237">
        <f>VLOOKUP(CuentosContados[[#This Row],[Column1]],CuentosIndexados[],3,FALSE)</f>
        <v>0</v>
      </c>
      <c r="C1237">
        <f>VLOOKUP(CuentosContados[[#This Row],[Column1]],CuentosIndexados[],5,FALSE)</f>
        <v>0</v>
      </c>
      <c r="D1237">
        <f>VLOOKUP(CuentosContados[[#This Row],[Column1]],CuentosIndexados[],6,FALSE)</f>
        <v>0</v>
      </c>
      <c r="E1237">
        <f>VLOOKUP(CuentosContados[[#This Row],[Column1]],CuentosIndexados[],7,FALSE)</f>
        <v>0</v>
      </c>
      <c r="F1237">
        <f>VLOOKUP(CuentosContados[[#This Row],[Column1]],CuentosIndexados[],8,FALSE)</f>
        <v>0</v>
      </c>
      <c r="G1237">
        <f>VLOOKUP(CuentosContados[[#This Row],[Column1]],CuentosIndexados[],9,FALSE)</f>
        <v>0</v>
      </c>
      <c r="H1237">
        <f>VLOOKUP(CuentosContados[[#This Row],[Column1]],CuentosIndexados[],10,FALSE)</f>
        <v>0</v>
      </c>
      <c r="I1237">
        <f>VLOOKUP(CuentosContados[[#This Row],[Column1]],CuentosIndexados[],11,FALSE)</f>
        <v>0</v>
      </c>
      <c r="J1237">
        <f>VLOOKUP(CuentosContados[[#This Row],[Column1]],CuentosIndexados[],12,FALSE)</f>
        <v>0</v>
      </c>
      <c r="K1237">
        <f>VLOOKUP(CuentosContados[[#This Row],[Column1]],CuentosIndexados[],13,FALSE)</f>
        <v>0</v>
      </c>
      <c r="L1237">
        <f>VLOOKUP(CuentosContados[[#This Row],[Column1]],CuentosIndexados[],14,FALSE)</f>
        <v>0</v>
      </c>
      <c r="M1237">
        <f>VLOOKUP(CuentosContados[[#This Row],[Column1]],CuentosIndexados[],15,FALSE)</f>
        <v>0</v>
      </c>
      <c r="N1237">
        <f>VLOOKUP(CuentosContados[[#This Row],[Column1]],CuentosIndexados[],16,FALSE)</f>
        <v>0</v>
      </c>
      <c r="O1237" t="str">
        <f>VLOOKUP(CuentosContados[[#This Row],[Column1]],CuentosIndexados[],17,FALSE)</f>
        <v>ira</v>
      </c>
      <c r="P1237">
        <f>VLOOKUP(CuentosContados[[#This Row],[Column1]],CuentosIndexados[],18,FALSE)</f>
        <v>0</v>
      </c>
      <c r="Q1237">
        <f>VLOOKUP(CuentosContados[[#This Row],[Column1]],CuentosIndexados[],19,FALSE)</f>
        <v>0</v>
      </c>
      <c r="R1237">
        <f>VLOOKUP(CuentosContados[[#This Row],[Column1]],CuentosIndexados[],20,FALSE)</f>
        <v>0</v>
      </c>
      <c r="S1237">
        <f>VLOOKUP(CuentosContados[[#This Row],[Column1]],CuentosIndexados[],21,FALSE)</f>
        <v>0</v>
      </c>
      <c r="T1237" t="str">
        <f>VLOOKUP(CuentosContados[[#This Row],[Column1]],CuentosIndexados[],22,FALSE)</f>
        <v>calma</v>
      </c>
      <c r="U1237" t="str">
        <f>VLOOKUP(CuentosContados[[#This Row],[Column1]],CuentosIndexados[],23,FALSE)</f>
        <v>tension</v>
      </c>
      <c r="V1237" t="str">
        <f>VLOOKUP(CuentosContados[[#This Row],[Column1]],CuentosIndexados[],24,FALSE)</f>
        <v>estres</v>
      </c>
      <c r="W1237">
        <f>VLOOKUP(CuentosContados[[#This Row],[Column1]],CuentosIndexados[],25,FALSE)</f>
        <v>0</v>
      </c>
      <c r="X1237">
        <f>VLOOKUP(CuentosContados[[#This Row],[Column1]],CuentosIndexados[],26,FALSE)</f>
        <v>0</v>
      </c>
      <c r="Y1237">
        <f>VLOOKUP(CuentosContados[[#This Row],[Column1]],CuentosIndexados[],27,FALSE)</f>
        <v>0</v>
      </c>
      <c r="Z1237">
        <f>VLOOKUP(CuentosContados[[#This Row],[Column1]],CuentosIndexados[],28,FALSE)</f>
        <v>0</v>
      </c>
      <c r="AA1237">
        <f>VLOOKUP(CuentosContados[[#This Row],[Column1]],CuentosIndexados[],29,FALSE)</f>
        <v>0</v>
      </c>
      <c r="AB1237">
        <f>VLOOKUP(CuentosContados[[#This Row],[Column1]],CuentosIndexados[],30,FALSE)</f>
        <v>0</v>
      </c>
      <c r="AC1237">
        <f>VLOOKUP(CuentosContados[[#This Row],[Column1]],CuentosIndexados[],31,FALSE)</f>
        <v>0</v>
      </c>
      <c r="AD1237">
        <f>VLOOKUP(CuentosContados[[#This Row],[Column1]],CuentosIndexados[],32,FALSE)</f>
        <v>0</v>
      </c>
      <c r="AE1237">
        <f>VLOOKUP(CuentosContados[[#This Row],[Column1]],CuentosIndexados[],33,FALSE)</f>
        <v>0</v>
      </c>
      <c r="AF1237">
        <f>VLOOKUP(CuentosContados[[#This Row],[Column1]],CuentosIndexados[],34,FALSE)</f>
        <v>0</v>
      </c>
      <c r="AG1237">
        <f>VLOOKUP(CuentosContados[[#This Row],[Column1]],CuentosIndexados[],35,FALSE)</f>
        <v>0</v>
      </c>
      <c r="AH1237">
        <f>VLOOKUP(CuentosContados[[#This Row],[Column1]],CuentosIndexados[],36,FALSE)</f>
        <v>0</v>
      </c>
      <c r="AI1237">
        <f>VLOOKUP(CuentosContados[[#This Row],[Column1]],CuentosIndexados[],37,FALSE)</f>
        <v>0</v>
      </c>
      <c r="AJ1237">
        <f>VLOOKUP(CuentosContados[[#This Row],[Column1]],CuentosIndexados[],38,FALSE)</f>
        <v>0</v>
      </c>
      <c r="AK1237">
        <f>VLOOKUP(CuentosContados[[#This Row],[Column1]],CuentosIndexados[],39,FALSE)</f>
        <v>0</v>
      </c>
    </row>
    <row r="1238" spans="1:37" x14ac:dyDescent="0.25">
      <c r="A1238" t="s">
        <v>163</v>
      </c>
      <c r="B1238">
        <f>VLOOKUP(CuentosContados[[#This Row],[Column1]],CuentosIndexados[],3,FALSE)</f>
        <v>0</v>
      </c>
      <c r="C1238">
        <f>VLOOKUP(CuentosContados[[#This Row],[Column1]],CuentosIndexados[],5,FALSE)</f>
        <v>0</v>
      </c>
      <c r="D1238">
        <f>VLOOKUP(CuentosContados[[#This Row],[Column1]],CuentosIndexados[],6,FALSE)</f>
        <v>0</v>
      </c>
      <c r="E1238">
        <f>VLOOKUP(CuentosContados[[#This Row],[Column1]],CuentosIndexados[],7,FALSE)</f>
        <v>0</v>
      </c>
      <c r="F1238">
        <f>VLOOKUP(CuentosContados[[#This Row],[Column1]],CuentosIndexados[],8,FALSE)</f>
        <v>0</v>
      </c>
      <c r="G1238">
        <f>VLOOKUP(CuentosContados[[#This Row],[Column1]],CuentosIndexados[],9,FALSE)</f>
        <v>0</v>
      </c>
      <c r="H1238">
        <f>VLOOKUP(CuentosContados[[#This Row],[Column1]],CuentosIndexados[],10,FALSE)</f>
        <v>0</v>
      </c>
      <c r="I1238">
        <f>VLOOKUP(CuentosContados[[#This Row],[Column1]],CuentosIndexados[],11,FALSE)</f>
        <v>0</v>
      </c>
      <c r="J1238">
        <f>VLOOKUP(CuentosContados[[#This Row],[Column1]],CuentosIndexados[],12,FALSE)</f>
        <v>0</v>
      </c>
      <c r="K1238">
        <f>VLOOKUP(CuentosContados[[#This Row],[Column1]],CuentosIndexados[],13,FALSE)</f>
        <v>0</v>
      </c>
      <c r="L1238">
        <f>VLOOKUP(CuentosContados[[#This Row],[Column1]],CuentosIndexados[],14,FALSE)</f>
        <v>0</v>
      </c>
      <c r="M1238">
        <f>VLOOKUP(CuentosContados[[#This Row],[Column1]],CuentosIndexados[],15,FALSE)</f>
        <v>0</v>
      </c>
      <c r="N1238">
        <f>VLOOKUP(CuentosContados[[#This Row],[Column1]],CuentosIndexados[],16,FALSE)</f>
        <v>0</v>
      </c>
      <c r="O1238" t="str">
        <f>VLOOKUP(CuentosContados[[#This Row],[Column1]],CuentosIndexados[],17,FALSE)</f>
        <v>ira</v>
      </c>
      <c r="P1238">
        <f>VLOOKUP(CuentosContados[[#This Row],[Column1]],CuentosIndexados[],18,FALSE)</f>
        <v>0</v>
      </c>
      <c r="Q1238">
        <f>VLOOKUP(CuentosContados[[#This Row],[Column1]],CuentosIndexados[],19,FALSE)</f>
        <v>0</v>
      </c>
      <c r="R1238">
        <f>VLOOKUP(CuentosContados[[#This Row],[Column1]],CuentosIndexados[],20,FALSE)</f>
        <v>0</v>
      </c>
      <c r="S1238">
        <f>VLOOKUP(CuentosContados[[#This Row],[Column1]],CuentosIndexados[],21,FALSE)</f>
        <v>0</v>
      </c>
      <c r="T1238" t="str">
        <f>VLOOKUP(CuentosContados[[#This Row],[Column1]],CuentosIndexados[],22,FALSE)</f>
        <v>calma</v>
      </c>
      <c r="U1238" t="str">
        <f>VLOOKUP(CuentosContados[[#This Row],[Column1]],CuentosIndexados[],23,FALSE)</f>
        <v>tension</v>
      </c>
      <c r="V1238" t="str">
        <f>VLOOKUP(CuentosContados[[#This Row],[Column1]],CuentosIndexados[],24,FALSE)</f>
        <v>estres</v>
      </c>
      <c r="W1238">
        <f>VLOOKUP(CuentosContados[[#This Row],[Column1]],CuentosIndexados[],25,FALSE)</f>
        <v>0</v>
      </c>
      <c r="X1238">
        <f>VLOOKUP(CuentosContados[[#This Row],[Column1]],CuentosIndexados[],26,FALSE)</f>
        <v>0</v>
      </c>
      <c r="Y1238">
        <f>VLOOKUP(CuentosContados[[#This Row],[Column1]],CuentosIndexados[],27,FALSE)</f>
        <v>0</v>
      </c>
      <c r="Z1238">
        <f>VLOOKUP(CuentosContados[[#This Row],[Column1]],CuentosIndexados[],28,FALSE)</f>
        <v>0</v>
      </c>
      <c r="AA1238">
        <f>VLOOKUP(CuentosContados[[#This Row],[Column1]],CuentosIndexados[],29,FALSE)</f>
        <v>0</v>
      </c>
      <c r="AB1238">
        <f>VLOOKUP(CuentosContados[[#This Row],[Column1]],CuentosIndexados[],30,FALSE)</f>
        <v>0</v>
      </c>
      <c r="AC1238">
        <f>VLOOKUP(CuentosContados[[#This Row],[Column1]],CuentosIndexados[],31,FALSE)</f>
        <v>0</v>
      </c>
      <c r="AD1238">
        <f>VLOOKUP(CuentosContados[[#This Row],[Column1]],CuentosIndexados[],32,FALSE)</f>
        <v>0</v>
      </c>
      <c r="AE1238">
        <f>VLOOKUP(CuentosContados[[#This Row],[Column1]],CuentosIndexados[],33,FALSE)</f>
        <v>0</v>
      </c>
      <c r="AF1238">
        <f>VLOOKUP(CuentosContados[[#This Row],[Column1]],CuentosIndexados[],34,FALSE)</f>
        <v>0</v>
      </c>
      <c r="AG1238">
        <f>VLOOKUP(CuentosContados[[#This Row],[Column1]],CuentosIndexados[],35,FALSE)</f>
        <v>0</v>
      </c>
      <c r="AH1238">
        <f>VLOOKUP(CuentosContados[[#This Row],[Column1]],CuentosIndexados[],36,FALSE)</f>
        <v>0</v>
      </c>
      <c r="AI1238">
        <f>VLOOKUP(CuentosContados[[#This Row],[Column1]],CuentosIndexados[],37,FALSE)</f>
        <v>0</v>
      </c>
      <c r="AJ1238">
        <f>VLOOKUP(CuentosContados[[#This Row],[Column1]],CuentosIndexados[],38,FALSE)</f>
        <v>0</v>
      </c>
      <c r="AK1238">
        <f>VLOOKUP(CuentosContados[[#This Row],[Column1]],CuentosIndexados[],39,FALSE)</f>
        <v>0</v>
      </c>
    </row>
    <row r="1239" spans="1:37" x14ac:dyDescent="0.25">
      <c r="A1239" t="s">
        <v>163</v>
      </c>
      <c r="B1239">
        <f>VLOOKUP(CuentosContados[[#This Row],[Column1]],CuentosIndexados[],3,FALSE)</f>
        <v>0</v>
      </c>
      <c r="C1239">
        <f>VLOOKUP(CuentosContados[[#This Row],[Column1]],CuentosIndexados[],5,FALSE)</f>
        <v>0</v>
      </c>
      <c r="D1239">
        <f>VLOOKUP(CuentosContados[[#This Row],[Column1]],CuentosIndexados[],6,FALSE)</f>
        <v>0</v>
      </c>
      <c r="E1239">
        <f>VLOOKUP(CuentosContados[[#This Row],[Column1]],CuentosIndexados[],7,FALSE)</f>
        <v>0</v>
      </c>
      <c r="F1239">
        <f>VLOOKUP(CuentosContados[[#This Row],[Column1]],CuentosIndexados[],8,FALSE)</f>
        <v>0</v>
      </c>
      <c r="G1239">
        <f>VLOOKUP(CuentosContados[[#This Row],[Column1]],CuentosIndexados[],9,FALSE)</f>
        <v>0</v>
      </c>
      <c r="H1239">
        <f>VLOOKUP(CuentosContados[[#This Row],[Column1]],CuentosIndexados[],10,FALSE)</f>
        <v>0</v>
      </c>
      <c r="I1239">
        <f>VLOOKUP(CuentosContados[[#This Row],[Column1]],CuentosIndexados[],11,FALSE)</f>
        <v>0</v>
      </c>
      <c r="J1239">
        <f>VLOOKUP(CuentosContados[[#This Row],[Column1]],CuentosIndexados[],12,FALSE)</f>
        <v>0</v>
      </c>
      <c r="K1239">
        <f>VLOOKUP(CuentosContados[[#This Row],[Column1]],CuentosIndexados[],13,FALSE)</f>
        <v>0</v>
      </c>
      <c r="L1239">
        <f>VLOOKUP(CuentosContados[[#This Row],[Column1]],CuentosIndexados[],14,FALSE)</f>
        <v>0</v>
      </c>
      <c r="M1239">
        <f>VLOOKUP(CuentosContados[[#This Row],[Column1]],CuentosIndexados[],15,FALSE)</f>
        <v>0</v>
      </c>
      <c r="N1239">
        <f>VLOOKUP(CuentosContados[[#This Row],[Column1]],CuentosIndexados[],16,FALSE)</f>
        <v>0</v>
      </c>
      <c r="O1239" t="str">
        <f>VLOOKUP(CuentosContados[[#This Row],[Column1]],CuentosIndexados[],17,FALSE)</f>
        <v>ira</v>
      </c>
      <c r="P1239">
        <f>VLOOKUP(CuentosContados[[#This Row],[Column1]],CuentosIndexados[],18,FALSE)</f>
        <v>0</v>
      </c>
      <c r="Q1239">
        <f>VLOOKUP(CuentosContados[[#This Row],[Column1]],CuentosIndexados[],19,FALSE)</f>
        <v>0</v>
      </c>
      <c r="R1239">
        <f>VLOOKUP(CuentosContados[[#This Row],[Column1]],CuentosIndexados[],20,FALSE)</f>
        <v>0</v>
      </c>
      <c r="S1239">
        <f>VLOOKUP(CuentosContados[[#This Row],[Column1]],CuentosIndexados[],21,FALSE)</f>
        <v>0</v>
      </c>
      <c r="T1239" t="str">
        <f>VLOOKUP(CuentosContados[[#This Row],[Column1]],CuentosIndexados[],22,FALSE)</f>
        <v>calma</v>
      </c>
      <c r="U1239" t="str">
        <f>VLOOKUP(CuentosContados[[#This Row],[Column1]],CuentosIndexados[],23,FALSE)</f>
        <v>tension</v>
      </c>
      <c r="V1239" t="str">
        <f>VLOOKUP(CuentosContados[[#This Row],[Column1]],CuentosIndexados[],24,FALSE)</f>
        <v>estres</v>
      </c>
      <c r="W1239">
        <f>VLOOKUP(CuentosContados[[#This Row],[Column1]],CuentosIndexados[],25,FALSE)</f>
        <v>0</v>
      </c>
      <c r="X1239">
        <f>VLOOKUP(CuentosContados[[#This Row],[Column1]],CuentosIndexados[],26,FALSE)</f>
        <v>0</v>
      </c>
      <c r="Y1239">
        <f>VLOOKUP(CuentosContados[[#This Row],[Column1]],CuentosIndexados[],27,FALSE)</f>
        <v>0</v>
      </c>
      <c r="Z1239">
        <f>VLOOKUP(CuentosContados[[#This Row],[Column1]],CuentosIndexados[],28,FALSE)</f>
        <v>0</v>
      </c>
      <c r="AA1239">
        <f>VLOOKUP(CuentosContados[[#This Row],[Column1]],CuentosIndexados[],29,FALSE)</f>
        <v>0</v>
      </c>
      <c r="AB1239">
        <f>VLOOKUP(CuentosContados[[#This Row],[Column1]],CuentosIndexados[],30,FALSE)</f>
        <v>0</v>
      </c>
      <c r="AC1239">
        <f>VLOOKUP(CuentosContados[[#This Row],[Column1]],CuentosIndexados[],31,FALSE)</f>
        <v>0</v>
      </c>
      <c r="AD1239">
        <f>VLOOKUP(CuentosContados[[#This Row],[Column1]],CuentosIndexados[],32,FALSE)</f>
        <v>0</v>
      </c>
      <c r="AE1239">
        <f>VLOOKUP(CuentosContados[[#This Row],[Column1]],CuentosIndexados[],33,FALSE)</f>
        <v>0</v>
      </c>
      <c r="AF1239">
        <f>VLOOKUP(CuentosContados[[#This Row],[Column1]],CuentosIndexados[],34,FALSE)</f>
        <v>0</v>
      </c>
      <c r="AG1239">
        <f>VLOOKUP(CuentosContados[[#This Row],[Column1]],CuentosIndexados[],35,FALSE)</f>
        <v>0</v>
      </c>
      <c r="AH1239">
        <f>VLOOKUP(CuentosContados[[#This Row],[Column1]],CuentosIndexados[],36,FALSE)</f>
        <v>0</v>
      </c>
      <c r="AI1239">
        <f>VLOOKUP(CuentosContados[[#This Row],[Column1]],CuentosIndexados[],37,FALSE)</f>
        <v>0</v>
      </c>
      <c r="AJ1239">
        <f>VLOOKUP(CuentosContados[[#This Row],[Column1]],CuentosIndexados[],38,FALSE)</f>
        <v>0</v>
      </c>
      <c r="AK1239">
        <f>VLOOKUP(CuentosContados[[#This Row],[Column1]],CuentosIndexados[],39,FALSE)</f>
        <v>0</v>
      </c>
    </row>
    <row r="1240" spans="1:37" x14ac:dyDescent="0.25">
      <c r="A1240" t="s">
        <v>163</v>
      </c>
      <c r="B1240">
        <f>VLOOKUP(CuentosContados[[#This Row],[Column1]],CuentosIndexados[],3,FALSE)</f>
        <v>0</v>
      </c>
      <c r="C1240">
        <f>VLOOKUP(CuentosContados[[#This Row],[Column1]],CuentosIndexados[],5,FALSE)</f>
        <v>0</v>
      </c>
      <c r="D1240">
        <f>VLOOKUP(CuentosContados[[#This Row],[Column1]],CuentosIndexados[],6,FALSE)</f>
        <v>0</v>
      </c>
      <c r="E1240">
        <f>VLOOKUP(CuentosContados[[#This Row],[Column1]],CuentosIndexados[],7,FALSE)</f>
        <v>0</v>
      </c>
      <c r="F1240">
        <f>VLOOKUP(CuentosContados[[#This Row],[Column1]],CuentosIndexados[],8,FALSE)</f>
        <v>0</v>
      </c>
      <c r="G1240">
        <f>VLOOKUP(CuentosContados[[#This Row],[Column1]],CuentosIndexados[],9,FALSE)</f>
        <v>0</v>
      </c>
      <c r="H1240">
        <f>VLOOKUP(CuentosContados[[#This Row],[Column1]],CuentosIndexados[],10,FALSE)</f>
        <v>0</v>
      </c>
      <c r="I1240">
        <f>VLOOKUP(CuentosContados[[#This Row],[Column1]],CuentosIndexados[],11,FALSE)</f>
        <v>0</v>
      </c>
      <c r="J1240">
        <f>VLOOKUP(CuentosContados[[#This Row],[Column1]],CuentosIndexados[],12,FALSE)</f>
        <v>0</v>
      </c>
      <c r="K1240">
        <f>VLOOKUP(CuentosContados[[#This Row],[Column1]],CuentosIndexados[],13,FALSE)</f>
        <v>0</v>
      </c>
      <c r="L1240">
        <f>VLOOKUP(CuentosContados[[#This Row],[Column1]],CuentosIndexados[],14,FALSE)</f>
        <v>0</v>
      </c>
      <c r="M1240">
        <f>VLOOKUP(CuentosContados[[#This Row],[Column1]],CuentosIndexados[],15,FALSE)</f>
        <v>0</v>
      </c>
      <c r="N1240">
        <f>VLOOKUP(CuentosContados[[#This Row],[Column1]],CuentosIndexados[],16,FALSE)</f>
        <v>0</v>
      </c>
      <c r="O1240" t="str">
        <f>VLOOKUP(CuentosContados[[#This Row],[Column1]],CuentosIndexados[],17,FALSE)</f>
        <v>ira</v>
      </c>
      <c r="P1240">
        <f>VLOOKUP(CuentosContados[[#This Row],[Column1]],CuentosIndexados[],18,FALSE)</f>
        <v>0</v>
      </c>
      <c r="Q1240">
        <f>VLOOKUP(CuentosContados[[#This Row],[Column1]],CuentosIndexados[],19,FALSE)</f>
        <v>0</v>
      </c>
      <c r="R1240">
        <f>VLOOKUP(CuentosContados[[#This Row],[Column1]],CuentosIndexados[],20,FALSE)</f>
        <v>0</v>
      </c>
      <c r="S1240">
        <f>VLOOKUP(CuentosContados[[#This Row],[Column1]],CuentosIndexados[],21,FALSE)</f>
        <v>0</v>
      </c>
      <c r="T1240" t="str">
        <f>VLOOKUP(CuentosContados[[#This Row],[Column1]],CuentosIndexados[],22,FALSE)</f>
        <v>calma</v>
      </c>
      <c r="U1240" t="str">
        <f>VLOOKUP(CuentosContados[[#This Row],[Column1]],CuentosIndexados[],23,FALSE)</f>
        <v>tension</v>
      </c>
      <c r="V1240" t="str">
        <f>VLOOKUP(CuentosContados[[#This Row],[Column1]],CuentosIndexados[],24,FALSE)</f>
        <v>estres</v>
      </c>
      <c r="W1240">
        <f>VLOOKUP(CuentosContados[[#This Row],[Column1]],CuentosIndexados[],25,FALSE)</f>
        <v>0</v>
      </c>
      <c r="X1240">
        <f>VLOOKUP(CuentosContados[[#This Row],[Column1]],CuentosIndexados[],26,FALSE)</f>
        <v>0</v>
      </c>
      <c r="Y1240">
        <f>VLOOKUP(CuentosContados[[#This Row],[Column1]],CuentosIndexados[],27,FALSE)</f>
        <v>0</v>
      </c>
      <c r="Z1240">
        <f>VLOOKUP(CuentosContados[[#This Row],[Column1]],CuentosIndexados[],28,FALSE)</f>
        <v>0</v>
      </c>
      <c r="AA1240">
        <f>VLOOKUP(CuentosContados[[#This Row],[Column1]],CuentosIndexados[],29,FALSE)</f>
        <v>0</v>
      </c>
      <c r="AB1240">
        <f>VLOOKUP(CuentosContados[[#This Row],[Column1]],CuentosIndexados[],30,FALSE)</f>
        <v>0</v>
      </c>
      <c r="AC1240">
        <f>VLOOKUP(CuentosContados[[#This Row],[Column1]],CuentosIndexados[],31,FALSE)</f>
        <v>0</v>
      </c>
      <c r="AD1240">
        <f>VLOOKUP(CuentosContados[[#This Row],[Column1]],CuentosIndexados[],32,FALSE)</f>
        <v>0</v>
      </c>
      <c r="AE1240">
        <f>VLOOKUP(CuentosContados[[#This Row],[Column1]],CuentosIndexados[],33,FALSE)</f>
        <v>0</v>
      </c>
      <c r="AF1240">
        <f>VLOOKUP(CuentosContados[[#This Row],[Column1]],CuentosIndexados[],34,FALSE)</f>
        <v>0</v>
      </c>
      <c r="AG1240">
        <f>VLOOKUP(CuentosContados[[#This Row],[Column1]],CuentosIndexados[],35,FALSE)</f>
        <v>0</v>
      </c>
      <c r="AH1240">
        <f>VLOOKUP(CuentosContados[[#This Row],[Column1]],CuentosIndexados[],36,FALSE)</f>
        <v>0</v>
      </c>
      <c r="AI1240">
        <f>VLOOKUP(CuentosContados[[#This Row],[Column1]],CuentosIndexados[],37,FALSE)</f>
        <v>0</v>
      </c>
      <c r="AJ1240">
        <f>VLOOKUP(CuentosContados[[#This Row],[Column1]],CuentosIndexados[],38,FALSE)</f>
        <v>0</v>
      </c>
      <c r="AK1240">
        <f>VLOOKUP(CuentosContados[[#This Row],[Column1]],CuentosIndexados[],39,FALSE)</f>
        <v>0</v>
      </c>
    </row>
    <row r="1241" spans="1:37" x14ac:dyDescent="0.25">
      <c r="A1241" t="s">
        <v>163</v>
      </c>
      <c r="B1241">
        <f>VLOOKUP(CuentosContados[[#This Row],[Column1]],CuentosIndexados[],3,FALSE)</f>
        <v>0</v>
      </c>
      <c r="C1241">
        <f>VLOOKUP(CuentosContados[[#This Row],[Column1]],CuentosIndexados[],5,FALSE)</f>
        <v>0</v>
      </c>
      <c r="D1241">
        <f>VLOOKUP(CuentosContados[[#This Row],[Column1]],CuentosIndexados[],6,FALSE)</f>
        <v>0</v>
      </c>
      <c r="E1241">
        <f>VLOOKUP(CuentosContados[[#This Row],[Column1]],CuentosIndexados[],7,FALSE)</f>
        <v>0</v>
      </c>
      <c r="F1241">
        <f>VLOOKUP(CuentosContados[[#This Row],[Column1]],CuentosIndexados[],8,FALSE)</f>
        <v>0</v>
      </c>
      <c r="G1241">
        <f>VLOOKUP(CuentosContados[[#This Row],[Column1]],CuentosIndexados[],9,FALSE)</f>
        <v>0</v>
      </c>
      <c r="H1241">
        <f>VLOOKUP(CuentosContados[[#This Row],[Column1]],CuentosIndexados[],10,FALSE)</f>
        <v>0</v>
      </c>
      <c r="I1241">
        <f>VLOOKUP(CuentosContados[[#This Row],[Column1]],CuentosIndexados[],11,FALSE)</f>
        <v>0</v>
      </c>
      <c r="J1241">
        <f>VLOOKUP(CuentosContados[[#This Row],[Column1]],CuentosIndexados[],12,FALSE)</f>
        <v>0</v>
      </c>
      <c r="K1241">
        <f>VLOOKUP(CuentosContados[[#This Row],[Column1]],CuentosIndexados[],13,FALSE)</f>
        <v>0</v>
      </c>
      <c r="L1241">
        <f>VLOOKUP(CuentosContados[[#This Row],[Column1]],CuentosIndexados[],14,FALSE)</f>
        <v>0</v>
      </c>
      <c r="M1241">
        <f>VLOOKUP(CuentosContados[[#This Row],[Column1]],CuentosIndexados[],15,FALSE)</f>
        <v>0</v>
      </c>
      <c r="N1241">
        <f>VLOOKUP(CuentosContados[[#This Row],[Column1]],CuentosIndexados[],16,FALSE)</f>
        <v>0</v>
      </c>
      <c r="O1241" t="str">
        <f>VLOOKUP(CuentosContados[[#This Row],[Column1]],CuentosIndexados[],17,FALSE)</f>
        <v>ira</v>
      </c>
      <c r="P1241">
        <f>VLOOKUP(CuentosContados[[#This Row],[Column1]],CuentosIndexados[],18,FALSE)</f>
        <v>0</v>
      </c>
      <c r="Q1241">
        <f>VLOOKUP(CuentosContados[[#This Row],[Column1]],CuentosIndexados[],19,FALSE)</f>
        <v>0</v>
      </c>
      <c r="R1241">
        <f>VLOOKUP(CuentosContados[[#This Row],[Column1]],CuentosIndexados[],20,FALSE)</f>
        <v>0</v>
      </c>
      <c r="S1241">
        <f>VLOOKUP(CuentosContados[[#This Row],[Column1]],CuentosIndexados[],21,FALSE)</f>
        <v>0</v>
      </c>
      <c r="T1241" t="str">
        <f>VLOOKUP(CuentosContados[[#This Row],[Column1]],CuentosIndexados[],22,FALSE)</f>
        <v>calma</v>
      </c>
      <c r="U1241" t="str">
        <f>VLOOKUP(CuentosContados[[#This Row],[Column1]],CuentosIndexados[],23,FALSE)</f>
        <v>tension</v>
      </c>
      <c r="V1241" t="str">
        <f>VLOOKUP(CuentosContados[[#This Row],[Column1]],CuentosIndexados[],24,FALSE)</f>
        <v>estres</v>
      </c>
      <c r="W1241">
        <f>VLOOKUP(CuentosContados[[#This Row],[Column1]],CuentosIndexados[],25,FALSE)</f>
        <v>0</v>
      </c>
      <c r="X1241">
        <f>VLOOKUP(CuentosContados[[#This Row],[Column1]],CuentosIndexados[],26,FALSE)</f>
        <v>0</v>
      </c>
      <c r="Y1241">
        <f>VLOOKUP(CuentosContados[[#This Row],[Column1]],CuentosIndexados[],27,FALSE)</f>
        <v>0</v>
      </c>
      <c r="Z1241">
        <f>VLOOKUP(CuentosContados[[#This Row],[Column1]],CuentosIndexados[],28,FALSE)</f>
        <v>0</v>
      </c>
      <c r="AA1241">
        <f>VLOOKUP(CuentosContados[[#This Row],[Column1]],CuentosIndexados[],29,FALSE)</f>
        <v>0</v>
      </c>
      <c r="AB1241">
        <f>VLOOKUP(CuentosContados[[#This Row],[Column1]],CuentosIndexados[],30,FALSE)</f>
        <v>0</v>
      </c>
      <c r="AC1241">
        <f>VLOOKUP(CuentosContados[[#This Row],[Column1]],CuentosIndexados[],31,FALSE)</f>
        <v>0</v>
      </c>
      <c r="AD1241">
        <f>VLOOKUP(CuentosContados[[#This Row],[Column1]],CuentosIndexados[],32,FALSE)</f>
        <v>0</v>
      </c>
      <c r="AE1241">
        <f>VLOOKUP(CuentosContados[[#This Row],[Column1]],CuentosIndexados[],33,FALSE)</f>
        <v>0</v>
      </c>
      <c r="AF1241">
        <f>VLOOKUP(CuentosContados[[#This Row],[Column1]],CuentosIndexados[],34,FALSE)</f>
        <v>0</v>
      </c>
      <c r="AG1241">
        <f>VLOOKUP(CuentosContados[[#This Row],[Column1]],CuentosIndexados[],35,FALSE)</f>
        <v>0</v>
      </c>
      <c r="AH1241">
        <f>VLOOKUP(CuentosContados[[#This Row],[Column1]],CuentosIndexados[],36,FALSE)</f>
        <v>0</v>
      </c>
      <c r="AI1241">
        <f>VLOOKUP(CuentosContados[[#This Row],[Column1]],CuentosIndexados[],37,FALSE)</f>
        <v>0</v>
      </c>
      <c r="AJ1241">
        <f>VLOOKUP(CuentosContados[[#This Row],[Column1]],CuentosIndexados[],38,FALSE)</f>
        <v>0</v>
      </c>
      <c r="AK1241">
        <f>VLOOKUP(CuentosContados[[#This Row],[Column1]],CuentosIndexados[],39,FALSE)</f>
        <v>0</v>
      </c>
    </row>
    <row r="1242" spans="1:37" x14ac:dyDescent="0.25">
      <c r="A1242" t="s">
        <v>163</v>
      </c>
      <c r="B1242">
        <f>VLOOKUP(CuentosContados[[#This Row],[Column1]],CuentosIndexados[],3,FALSE)</f>
        <v>0</v>
      </c>
      <c r="C1242">
        <f>VLOOKUP(CuentosContados[[#This Row],[Column1]],CuentosIndexados[],5,FALSE)</f>
        <v>0</v>
      </c>
      <c r="D1242">
        <f>VLOOKUP(CuentosContados[[#This Row],[Column1]],CuentosIndexados[],6,FALSE)</f>
        <v>0</v>
      </c>
      <c r="E1242">
        <f>VLOOKUP(CuentosContados[[#This Row],[Column1]],CuentosIndexados[],7,FALSE)</f>
        <v>0</v>
      </c>
      <c r="F1242">
        <f>VLOOKUP(CuentosContados[[#This Row],[Column1]],CuentosIndexados[],8,FALSE)</f>
        <v>0</v>
      </c>
      <c r="G1242">
        <f>VLOOKUP(CuentosContados[[#This Row],[Column1]],CuentosIndexados[],9,FALSE)</f>
        <v>0</v>
      </c>
      <c r="H1242">
        <f>VLOOKUP(CuentosContados[[#This Row],[Column1]],CuentosIndexados[],10,FALSE)</f>
        <v>0</v>
      </c>
      <c r="I1242">
        <f>VLOOKUP(CuentosContados[[#This Row],[Column1]],CuentosIndexados[],11,FALSE)</f>
        <v>0</v>
      </c>
      <c r="J1242">
        <f>VLOOKUP(CuentosContados[[#This Row],[Column1]],CuentosIndexados[],12,FALSE)</f>
        <v>0</v>
      </c>
      <c r="K1242">
        <f>VLOOKUP(CuentosContados[[#This Row],[Column1]],CuentosIndexados[],13,FALSE)</f>
        <v>0</v>
      </c>
      <c r="L1242">
        <f>VLOOKUP(CuentosContados[[#This Row],[Column1]],CuentosIndexados[],14,FALSE)</f>
        <v>0</v>
      </c>
      <c r="M1242">
        <f>VLOOKUP(CuentosContados[[#This Row],[Column1]],CuentosIndexados[],15,FALSE)</f>
        <v>0</v>
      </c>
      <c r="N1242">
        <f>VLOOKUP(CuentosContados[[#This Row],[Column1]],CuentosIndexados[],16,FALSE)</f>
        <v>0</v>
      </c>
      <c r="O1242" t="str">
        <f>VLOOKUP(CuentosContados[[#This Row],[Column1]],CuentosIndexados[],17,FALSE)</f>
        <v>ira</v>
      </c>
      <c r="P1242">
        <f>VLOOKUP(CuentosContados[[#This Row],[Column1]],CuentosIndexados[],18,FALSE)</f>
        <v>0</v>
      </c>
      <c r="Q1242">
        <f>VLOOKUP(CuentosContados[[#This Row],[Column1]],CuentosIndexados[],19,FALSE)</f>
        <v>0</v>
      </c>
      <c r="R1242">
        <f>VLOOKUP(CuentosContados[[#This Row],[Column1]],CuentosIndexados[],20,FALSE)</f>
        <v>0</v>
      </c>
      <c r="S1242">
        <f>VLOOKUP(CuentosContados[[#This Row],[Column1]],CuentosIndexados[],21,FALSE)</f>
        <v>0</v>
      </c>
      <c r="T1242" t="str">
        <f>VLOOKUP(CuentosContados[[#This Row],[Column1]],CuentosIndexados[],22,FALSE)</f>
        <v>calma</v>
      </c>
      <c r="U1242" t="str">
        <f>VLOOKUP(CuentosContados[[#This Row],[Column1]],CuentosIndexados[],23,FALSE)</f>
        <v>tension</v>
      </c>
      <c r="V1242" t="str">
        <f>VLOOKUP(CuentosContados[[#This Row],[Column1]],CuentosIndexados[],24,FALSE)</f>
        <v>estres</v>
      </c>
      <c r="W1242">
        <f>VLOOKUP(CuentosContados[[#This Row],[Column1]],CuentosIndexados[],25,FALSE)</f>
        <v>0</v>
      </c>
      <c r="X1242">
        <f>VLOOKUP(CuentosContados[[#This Row],[Column1]],CuentosIndexados[],26,FALSE)</f>
        <v>0</v>
      </c>
      <c r="Y1242">
        <f>VLOOKUP(CuentosContados[[#This Row],[Column1]],CuentosIndexados[],27,FALSE)</f>
        <v>0</v>
      </c>
      <c r="Z1242">
        <f>VLOOKUP(CuentosContados[[#This Row],[Column1]],CuentosIndexados[],28,FALSE)</f>
        <v>0</v>
      </c>
      <c r="AA1242">
        <f>VLOOKUP(CuentosContados[[#This Row],[Column1]],CuentosIndexados[],29,FALSE)</f>
        <v>0</v>
      </c>
      <c r="AB1242">
        <f>VLOOKUP(CuentosContados[[#This Row],[Column1]],CuentosIndexados[],30,FALSE)</f>
        <v>0</v>
      </c>
      <c r="AC1242">
        <f>VLOOKUP(CuentosContados[[#This Row],[Column1]],CuentosIndexados[],31,FALSE)</f>
        <v>0</v>
      </c>
      <c r="AD1242">
        <f>VLOOKUP(CuentosContados[[#This Row],[Column1]],CuentosIndexados[],32,FALSE)</f>
        <v>0</v>
      </c>
      <c r="AE1242">
        <f>VLOOKUP(CuentosContados[[#This Row],[Column1]],CuentosIndexados[],33,FALSE)</f>
        <v>0</v>
      </c>
      <c r="AF1242">
        <f>VLOOKUP(CuentosContados[[#This Row],[Column1]],CuentosIndexados[],34,FALSE)</f>
        <v>0</v>
      </c>
      <c r="AG1242">
        <f>VLOOKUP(CuentosContados[[#This Row],[Column1]],CuentosIndexados[],35,FALSE)</f>
        <v>0</v>
      </c>
      <c r="AH1242">
        <f>VLOOKUP(CuentosContados[[#This Row],[Column1]],CuentosIndexados[],36,FALSE)</f>
        <v>0</v>
      </c>
      <c r="AI1242">
        <f>VLOOKUP(CuentosContados[[#This Row],[Column1]],CuentosIndexados[],37,FALSE)</f>
        <v>0</v>
      </c>
      <c r="AJ1242">
        <f>VLOOKUP(CuentosContados[[#This Row],[Column1]],CuentosIndexados[],38,FALSE)</f>
        <v>0</v>
      </c>
      <c r="AK1242">
        <f>VLOOKUP(CuentosContados[[#This Row],[Column1]],CuentosIndexados[],39,FALSE)</f>
        <v>0</v>
      </c>
    </row>
    <row r="1243" spans="1:37" x14ac:dyDescent="0.25">
      <c r="A1243" t="s">
        <v>163</v>
      </c>
      <c r="B1243">
        <f>VLOOKUP(CuentosContados[[#This Row],[Column1]],CuentosIndexados[],3,FALSE)</f>
        <v>0</v>
      </c>
      <c r="C1243">
        <f>VLOOKUP(CuentosContados[[#This Row],[Column1]],CuentosIndexados[],5,FALSE)</f>
        <v>0</v>
      </c>
      <c r="D1243">
        <f>VLOOKUP(CuentosContados[[#This Row],[Column1]],CuentosIndexados[],6,FALSE)</f>
        <v>0</v>
      </c>
      <c r="E1243">
        <f>VLOOKUP(CuentosContados[[#This Row],[Column1]],CuentosIndexados[],7,FALSE)</f>
        <v>0</v>
      </c>
      <c r="F1243">
        <f>VLOOKUP(CuentosContados[[#This Row],[Column1]],CuentosIndexados[],8,FALSE)</f>
        <v>0</v>
      </c>
      <c r="G1243">
        <f>VLOOKUP(CuentosContados[[#This Row],[Column1]],CuentosIndexados[],9,FALSE)</f>
        <v>0</v>
      </c>
      <c r="H1243">
        <f>VLOOKUP(CuentosContados[[#This Row],[Column1]],CuentosIndexados[],10,FALSE)</f>
        <v>0</v>
      </c>
      <c r="I1243">
        <f>VLOOKUP(CuentosContados[[#This Row],[Column1]],CuentosIndexados[],11,FALSE)</f>
        <v>0</v>
      </c>
      <c r="J1243">
        <f>VLOOKUP(CuentosContados[[#This Row],[Column1]],CuentosIndexados[],12,FALSE)</f>
        <v>0</v>
      </c>
      <c r="K1243">
        <f>VLOOKUP(CuentosContados[[#This Row],[Column1]],CuentosIndexados[],13,FALSE)</f>
        <v>0</v>
      </c>
      <c r="L1243">
        <f>VLOOKUP(CuentosContados[[#This Row],[Column1]],CuentosIndexados[],14,FALSE)</f>
        <v>0</v>
      </c>
      <c r="M1243">
        <f>VLOOKUP(CuentosContados[[#This Row],[Column1]],CuentosIndexados[],15,FALSE)</f>
        <v>0</v>
      </c>
      <c r="N1243">
        <f>VLOOKUP(CuentosContados[[#This Row],[Column1]],CuentosIndexados[],16,FALSE)</f>
        <v>0</v>
      </c>
      <c r="O1243" t="str">
        <f>VLOOKUP(CuentosContados[[#This Row],[Column1]],CuentosIndexados[],17,FALSE)</f>
        <v>ira</v>
      </c>
      <c r="P1243">
        <f>VLOOKUP(CuentosContados[[#This Row],[Column1]],CuentosIndexados[],18,FALSE)</f>
        <v>0</v>
      </c>
      <c r="Q1243">
        <f>VLOOKUP(CuentosContados[[#This Row],[Column1]],CuentosIndexados[],19,FALSE)</f>
        <v>0</v>
      </c>
      <c r="R1243">
        <f>VLOOKUP(CuentosContados[[#This Row],[Column1]],CuentosIndexados[],20,FALSE)</f>
        <v>0</v>
      </c>
      <c r="S1243">
        <f>VLOOKUP(CuentosContados[[#This Row],[Column1]],CuentosIndexados[],21,FALSE)</f>
        <v>0</v>
      </c>
      <c r="T1243" t="str">
        <f>VLOOKUP(CuentosContados[[#This Row],[Column1]],CuentosIndexados[],22,FALSE)</f>
        <v>calma</v>
      </c>
      <c r="U1243" t="str">
        <f>VLOOKUP(CuentosContados[[#This Row],[Column1]],CuentosIndexados[],23,FALSE)</f>
        <v>tension</v>
      </c>
      <c r="V1243" t="str">
        <f>VLOOKUP(CuentosContados[[#This Row],[Column1]],CuentosIndexados[],24,FALSE)</f>
        <v>estres</v>
      </c>
      <c r="W1243">
        <f>VLOOKUP(CuentosContados[[#This Row],[Column1]],CuentosIndexados[],25,FALSE)</f>
        <v>0</v>
      </c>
      <c r="X1243">
        <f>VLOOKUP(CuentosContados[[#This Row],[Column1]],CuentosIndexados[],26,FALSE)</f>
        <v>0</v>
      </c>
      <c r="Y1243">
        <f>VLOOKUP(CuentosContados[[#This Row],[Column1]],CuentosIndexados[],27,FALSE)</f>
        <v>0</v>
      </c>
      <c r="Z1243">
        <f>VLOOKUP(CuentosContados[[#This Row],[Column1]],CuentosIndexados[],28,FALSE)</f>
        <v>0</v>
      </c>
      <c r="AA1243">
        <f>VLOOKUP(CuentosContados[[#This Row],[Column1]],CuentosIndexados[],29,FALSE)</f>
        <v>0</v>
      </c>
      <c r="AB1243">
        <f>VLOOKUP(CuentosContados[[#This Row],[Column1]],CuentosIndexados[],30,FALSE)</f>
        <v>0</v>
      </c>
      <c r="AC1243">
        <f>VLOOKUP(CuentosContados[[#This Row],[Column1]],CuentosIndexados[],31,FALSE)</f>
        <v>0</v>
      </c>
      <c r="AD1243">
        <f>VLOOKUP(CuentosContados[[#This Row],[Column1]],CuentosIndexados[],32,FALSE)</f>
        <v>0</v>
      </c>
      <c r="AE1243">
        <f>VLOOKUP(CuentosContados[[#This Row],[Column1]],CuentosIndexados[],33,FALSE)</f>
        <v>0</v>
      </c>
      <c r="AF1243">
        <f>VLOOKUP(CuentosContados[[#This Row],[Column1]],CuentosIndexados[],34,FALSE)</f>
        <v>0</v>
      </c>
      <c r="AG1243">
        <f>VLOOKUP(CuentosContados[[#This Row],[Column1]],CuentosIndexados[],35,FALSE)</f>
        <v>0</v>
      </c>
      <c r="AH1243">
        <f>VLOOKUP(CuentosContados[[#This Row],[Column1]],CuentosIndexados[],36,FALSE)</f>
        <v>0</v>
      </c>
      <c r="AI1243">
        <f>VLOOKUP(CuentosContados[[#This Row],[Column1]],CuentosIndexados[],37,FALSE)</f>
        <v>0</v>
      </c>
      <c r="AJ1243">
        <f>VLOOKUP(CuentosContados[[#This Row],[Column1]],CuentosIndexados[],38,FALSE)</f>
        <v>0</v>
      </c>
      <c r="AK1243">
        <f>VLOOKUP(CuentosContados[[#This Row],[Column1]],CuentosIndexados[],39,FALSE)</f>
        <v>0</v>
      </c>
    </row>
    <row r="1244" spans="1:37" x14ac:dyDescent="0.25">
      <c r="A1244" t="s">
        <v>163</v>
      </c>
      <c r="B1244">
        <f>VLOOKUP(CuentosContados[[#This Row],[Column1]],CuentosIndexados[],3,FALSE)</f>
        <v>0</v>
      </c>
      <c r="C1244">
        <f>VLOOKUP(CuentosContados[[#This Row],[Column1]],CuentosIndexados[],5,FALSE)</f>
        <v>0</v>
      </c>
      <c r="D1244">
        <f>VLOOKUP(CuentosContados[[#This Row],[Column1]],CuentosIndexados[],6,FALSE)</f>
        <v>0</v>
      </c>
      <c r="E1244">
        <f>VLOOKUP(CuentosContados[[#This Row],[Column1]],CuentosIndexados[],7,FALSE)</f>
        <v>0</v>
      </c>
      <c r="F1244">
        <f>VLOOKUP(CuentosContados[[#This Row],[Column1]],CuentosIndexados[],8,FALSE)</f>
        <v>0</v>
      </c>
      <c r="G1244">
        <f>VLOOKUP(CuentosContados[[#This Row],[Column1]],CuentosIndexados[],9,FALSE)</f>
        <v>0</v>
      </c>
      <c r="H1244">
        <f>VLOOKUP(CuentosContados[[#This Row],[Column1]],CuentosIndexados[],10,FALSE)</f>
        <v>0</v>
      </c>
      <c r="I1244">
        <f>VLOOKUP(CuentosContados[[#This Row],[Column1]],CuentosIndexados[],11,FALSE)</f>
        <v>0</v>
      </c>
      <c r="J1244">
        <f>VLOOKUP(CuentosContados[[#This Row],[Column1]],CuentosIndexados[],12,FALSE)</f>
        <v>0</v>
      </c>
      <c r="K1244">
        <f>VLOOKUP(CuentosContados[[#This Row],[Column1]],CuentosIndexados[],13,FALSE)</f>
        <v>0</v>
      </c>
      <c r="L1244">
        <f>VLOOKUP(CuentosContados[[#This Row],[Column1]],CuentosIndexados[],14,FALSE)</f>
        <v>0</v>
      </c>
      <c r="M1244">
        <f>VLOOKUP(CuentosContados[[#This Row],[Column1]],CuentosIndexados[],15,FALSE)</f>
        <v>0</v>
      </c>
      <c r="N1244">
        <f>VLOOKUP(CuentosContados[[#This Row],[Column1]],CuentosIndexados[],16,FALSE)</f>
        <v>0</v>
      </c>
      <c r="O1244" t="str">
        <f>VLOOKUP(CuentosContados[[#This Row],[Column1]],CuentosIndexados[],17,FALSE)</f>
        <v>ira</v>
      </c>
      <c r="P1244">
        <f>VLOOKUP(CuentosContados[[#This Row],[Column1]],CuentosIndexados[],18,FALSE)</f>
        <v>0</v>
      </c>
      <c r="Q1244">
        <f>VLOOKUP(CuentosContados[[#This Row],[Column1]],CuentosIndexados[],19,FALSE)</f>
        <v>0</v>
      </c>
      <c r="R1244">
        <f>VLOOKUP(CuentosContados[[#This Row],[Column1]],CuentosIndexados[],20,FALSE)</f>
        <v>0</v>
      </c>
      <c r="S1244">
        <f>VLOOKUP(CuentosContados[[#This Row],[Column1]],CuentosIndexados[],21,FALSE)</f>
        <v>0</v>
      </c>
      <c r="T1244" t="str">
        <f>VLOOKUP(CuentosContados[[#This Row],[Column1]],CuentosIndexados[],22,FALSE)</f>
        <v>calma</v>
      </c>
      <c r="U1244" t="str">
        <f>VLOOKUP(CuentosContados[[#This Row],[Column1]],CuentosIndexados[],23,FALSE)</f>
        <v>tension</v>
      </c>
      <c r="V1244" t="str">
        <f>VLOOKUP(CuentosContados[[#This Row],[Column1]],CuentosIndexados[],24,FALSE)</f>
        <v>estres</v>
      </c>
      <c r="W1244">
        <f>VLOOKUP(CuentosContados[[#This Row],[Column1]],CuentosIndexados[],25,FALSE)</f>
        <v>0</v>
      </c>
      <c r="X1244">
        <f>VLOOKUP(CuentosContados[[#This Row],[Column1]],CuentosIndexados[],26,FALSE)</f>
        <v>0</v>
      </c>
      <c r="Y1244">
        <f>VLOOKUP(CuentosContados[[#This Row],[Column1]],CuentosIndexados[],27,FALSE)</f>
        <v>0</v>
      </c>
      <c r="Z1244">
        <f>VLOOKUP(CuentosContados[[#This Row],[Column1]],CuentosIndexados[],28,FALSE)</f>
        <v>0</v>
      </c>
      <c r="AA1244">
        <f>VLOOKUP(CuentosContados[[#This Row],[Column1]],CuentosIndexados[],29,FALSE)</f>
        <v>0</v>
      </c>
      <c r="AB1244">
        <f>VLOOKUP(CuentosContados[[#This Row],[Column1]],CuentosIndexados[],30,FALSE)</f>
        <v>0</v>
      </c>
      <c r="AC1244">
        <f>VLOOKUP(CuentosContados[[#This Row],[Column1]],CuentosIndexados[],31,FALSE)</f>
        <v>0</v>
      </c>
      <c r="AD1244">
        <f>VLOOKUP(CuentosContados[[#This Row],[Column1]],CuentosIndexados[],32,FALSE)</f>
        <v>0</v>
      </c>
      <c r="AE1244">
        <f>VLOOKUP(CuentosContados[[#This Row],[Column1]],CuentosIndexados[],33,FALSE)</f>
        <v>0</v>
      </c>
      <c r="AF1244">
        <f>VLOOKUP(CuentosContados[[#This Row],[Column1]],CuentosIndexados[],34,FALSE)</f>
        <v>0</v>
      </c>
      <c r="AG1244">
        <f>VLOOKUP(CuentosContados[[#This Row],[Column1]],CuentosIndexados[],35,FALSE)</f>
        <v>0</v>
      </c>
      <c r="AH1244">
        <f>VLOOKUP(CuentosContados[[#This Row],[Column1]],CuentosIndexados[],36,FALSE)</f>
        <v>0</v>
      </c>
      <c r="AI1244">
        <f>VLOOKUP(CuentosContados[[#This Row],[Column1]],CuentosIndexados[],37,FALSE)</f>
        <v>0</v>
      </c>
      <c r="AJ1244">
        <f>VLOOKUP(CuentosContados[[#This Row],[Column1]],CuentosIndexados[],38,FALSE)</f>
        <v>0</v>
      </c>
      <c r="AK1244">
        <f>VLOOKUP(CuentosContados[[#This Row],[Column1]],CuentosIndexados[],39,FALSE)</f>
        <v>0</v>
      </c>
    </row>
    <row r="1245" spans="1:37" x14ac:dyDescent="0.25">
      <c r="A1245" t="s">
        <v>163</v>
      </c>
      <c r="B1245">
        <f>VLOOKUP(CuentosContados[[#This Row],[Column1]],CuentosIndexados[],3,FALSE)</f>
        <v>0</v>
      </c>
      <c r="C1245">
        <f>VLOOKUP(CuentosContados[[#This Row],[Column1]],CuentosIndexados[],5,FALSE)</f>
        <v>0</v>
      </c>
      <c r="D1245">
        <f>VLOOKUP(CuentosContados[[#This Row],[Column1]],CuentosIndexados[],6,FALSE)</f>
        <v>0</v>
      </c>
      <c r="E1245">
        <f>VLOOKUP(CuentosContados[[#This Row],[Column1]],CuentosIndexados[],7,FALSE)</f>
        <v>0</v>
      </c>
      <c r="F1245">
        <f>VLOOKUP(CuentosContados[[#This Row],[Column1]],CuentosIndexados[],8,FALSE)</f>
        <v>0</v>
      </c>
      <c r="G1245">
        <f>VLOOKUP(CuentosContados[[#This Row],[Column1]],CuentosIndexados[],9,FALSE)</f>
        <v>0</v>
      </c>
      <c r="H1245">
        <f>VLOOKUP(CuentosContados[[#This Row],[Column1]],CuentosIndexados[],10,FALSE)</f>
        <v>0</v>
      </c>
      <c r="I1245">
        <f>VLOOKUP(CuentosContados[[#This Row],[Column1]],CuentosIndexados[],11,FALSE)</f>
        <v>0</v>
      </c>
      <c r="J1245">
        <f>VLOOKUP(CuentosContados[[#This Row],[Column1]],CuentosIndexados[],12,FALSE)</f>
        <v>0</v>
      </c>
      <c r="K1245">
        <f>VLOOKUP(CuentosContados[[#This Row],[Column1]],CuentosIndexados[],13,FALSE)</f>
        <v>0</v>
      </c>
      <c r="L1245">
        <f>VLOOKUP(CuentosContados[[#This Row],[Column1]],CuentosIndexados[],14,FALSE)</f>
        <v>0</v>
      </c>
      <c r="M1245">
        <f>VLOOKUP(CuentosContados[[#This Row],[Column1]],CuentosIndexados[],15,FALSE)</f>
        <v>0</v>
      </c>
      <c r="N1245">
        <f>VLOOKUP(CuentosContados[[#This Row],[Column1]],CuentosIndexados[],16,FALSE)</f>
        <v>0</v>
      </c>
      <c r="O1245" t="str">
        <f>VLOOKUP(CuentosContados[[#This Row],[Column1]],CuentosIndexados[],17,FALSE)</f>
        <v>ira</v>
      </c>
      <c r="P1245">
        <f>VLOOKUP(CuentosContados[[#This Row],[Column1]],CuentosIndexados[],18,FALSE)</f>
        <v>0</v>
      </c>
      <c r="Q1245">
        <f>VLOOKUP(CuentosContados[[#This Row],[Column1]],CuentosIndexados[],19,FALSE)</f>
        <v>0</v>
      </c>
      <c r="R1245">
        <f>VLOOKUP(CuentosContados[[#This Row],[Column1]],CuentosIndexados[],20,FALSE)</f>
        <v>0</v>
      </c>
      <c r="S1245">
        <f>VLOOKUP(CuentosContados[[#This Row],[Column1]],CuentosIndexados[],21,FALSE)</f>
        <v>0</v>
      </c>
      <c r="T1245" t="str">
        <f>VLOOKUP(CuentosContados[[#This Row],[Column1]],CuentosIndexados[],22,FALSE)</f>
        <v>calma</v>
      </c>
      <c r="U1245" t="str">
        <f>VLOOKUP(CuentosContados[[#This Row],[Column1]],CuentosIndexados[],23,FALSE)</f>
        <v>tension</v>
      </c>
      <c r="V1245" t="str">
        <f>VLOOKUP(CuentosContados[[#This Row],[Column1]],CuentosIndexados[],24,FALSE)</f>
        <v>estres</v>
      </c>
      <c r="W1245">
        <f>VLOOKUP(CuentosContados[[#This Row],[Column1]],CuentosIndexados[],25,FALSE)</f>
        <v>0</v>
      </c>
      <c r="X1245">
        <f>VLOOKUP(CuentosContados[[#This Row],[Column1]],CuentosIndexados[],26,FALSE)</f>
        <v>0</v>
      </c>
      <c r="Y1245">
        <f>VLOOKUP(CuentosContados[[#This Row],[Column1]],CuentosIndexados[],27,FALSE)</f>
        <v>0</v>
      </c>
      <c r="Z1245">
        <f>VLOOKUP(CuentosContados[[#This Row],[Column1]],CuentosIndexados[],28,FALSE)</f>
        <v>0</v>
      </c>
      <c r="AA1245">
        <f>VLOOKUP(CuentosContados[[#This Row],[Column1]],CuentosIndexados[],29,FALSE)</f>
        <v>0</v>
      </c>
      <c r="AB1245">
        <f>VLOOKUP(CuentosContados[[#This Row],[Column1]],CuentosIndexados[],30,FALSE)</f>
        <v>0</v>
      </c>
      <c r="AC1245">
        <f>VLOOKUP(CuentosContados[[#This Row],[Column1]],CuentosIndexados[],31,FALSE)</f>
        <v>0</v>
      </c>
      <c r="AD1245">
        <f>VLOOKUP(CuentosContados[[#This Row],[Column1]],CuentosIndexados[],32,FALSE)</f>
        <v>0</v>
      </c>
      <c r="AE1245">
        <f>VLOOKUP(CuentosContados[[#This Row],[Column1]],CuentosIndexados[],33,FALSE)</f>
        <v>0</v>
      </c>
      <c r="AF1245">
        <f>VLOOKUP(CuentosContados[[#This Row],[Column1]],CuentosIndexados[],34,FALSE)</f>
        <v>0</v>
      </c>
      <c r="AG1245">
        <f>VLOOKUP(CuentosContados[[#This Row],[Column1]],CuentosIndexados[],35,FALSE)</f>
        <v>0</v>
      </c>
      <c r="AH1245">
        <f>VLOOKUP(CuentosContados[[#This Row],[Column1]],CuentosIndexados[],36,FALSE)</f>
        <v>0</v>
      </c>
      <c r="AI1245">
        <f>VLOOKUP(CuentosContados[[#This Row],[Column1]],CuentosIndexados[],37,FALSE)</f>
        <v>0</v>
      </c>
      <c r="AJ1245">
        <f>VLOOKUP(CuentosContados[[#This Row],[Column1]],CuentosIndexados[],38,FALSE)</f>
        <v>0</v>
      </c>
      <c r="AK1245">
        <f>VLOOKUP(CuentosContados[[#This Row],[Column1]],CuentosIndexados[],39,FALSE)</f>
        <v>0</v>
      </c>
    </row>
    <row r="1246" spans="1:37" x14ac:dyDescent="0.25">
      <c r="A1246" t="s">
        <v>163</v>
      </c>
      <c r="B1246">
        <f>VLOOKUP(CuentosContados[[#This Row],[Column1]],CuentosIndexados[],3,FALSE)</f>
        <v>0</v>
      </c>
      <c r="C1246">
        <f>VLOOKUP(CuentosContados[[#This Row],[Column1]],CuentosIndexados[],5,FALSE)</f>
        <v>0</v>
      </c>
      <c r="D1246">
        <f>VLOOKUP(CuentosContados[[#This Row],[Column1]],CuentosIndexados[],6,FALSE)</f>
        <v>0</v>
      </c>
      <c r="E1246">
        <f>VLOOKUP(CuentosContados[[#This Row],[Column1]],CuentosIndexados[],7,FALSE)</f>
        <v>0</v>
      </c>
      <c r="F1246">
        <f>VLOOKUP(CuentosContados[[#This Row],[Column1]],CuentosIndexados[],8,FALSE)</f>
        <v>0</v>
      </c>
      <c r="G1246">
        <f>VLOOKUP(CuentosContados[[#This Row],[Column1]],CuentosIndexados[],9,FALSE)</f>
        <v>0</v>
      </c>
      <c r="H1246">
        <f>VLOOKUP(CuentosContados[[#This Row],[Column1]],CuentosIndexados[],10,FALSE)</f>
        <v>0</v>
      </c>
      <c r="I1246">
        <f>VLOOKUP(CuentosContados[[#This Row],[Column1]],CuentosIndexados[],11,FALSE)</f>
        <v>0</v>
      </c>
      <c r="J1246">
        <f>VLOOKUP(CuentosContados[[#This Row],[Column1]],CuentosIndexados[],12,FALSE)</f>
        <v>0</v>
      </c>
      <c r="K1246">
        <f>VLOOKUP(CuentosContados[[#This Row],[Column1]],CuentosIndexados[],13,FALSE)</f>
        <v>0</v>
      </c>
      <c r="L1246">
        <f>VLOOKUP(CuentosContados[[#This Row],[Column1]],CuentosIndexados[],14,FALSE)</f>
        <v>0</v>
      </c>
      <c r="M1246">
        <f>VLOOKUP(CuentosContados[[#This Row],[Column1]],CuentosIndexados[],15,FALSE)</f>
        <v>0</v>
      </c>
      <c r="N1246">
        <f>VLOOKUP(CuentosContados[[#This Row],[Column1]],CuentosIndexados[],16,FALSE)</f>
        <v>0</v>
      </c>
      <c r="O1246" t="str">
        <f>VLOOKUP(CuentosContados[[#This Row],[Column1]],CuentosIndexados[],17,FALSE)</f>
        <v>ira</v>
      </c>
      <c r="P1246">
        <f>VLOOKUP(CuentosContados[[#This Row],[Column1]],CuentosIndexados[],18,FALSE)</f>
        <v>0</v>
      </c>
      <c r="Q1246">
        <f>VLOOKUP(CuentosContados[[#This Row],[Column1]],CuentosIndexados[],19,FALSE)</f>
        <v>0</v>
      </c>
      <c r="R1246">
        <f>VLOOKUP(CuentosContados[[#This Row],[Column1]],CuentosIndexados[],20,FALSE)</f>
        <v>0</v>
      </c>
      <c r="S1246">
        <f>VLOOKUP(CuentosContados[[#This Row],[Column1]],CuentosIndexados[],21,FALSE)</f>
        <v>0</v>
      </c>
      <c r="T1246" t="str">
        <f>VLOOKUP(CuentosContados[[#This Row],[Column1]],CuentosIndexados[],22,FALSE)</f>
        <v>calma</v>
      </c>
      <c r="U1246" t="str">
        <f>VLOOKUP(CuentosContados[[#This Row],[Column1]],CuentosIndexados[],23,FALSE)</f>
        <v>tension</v>
      </c>
      <c r="V1246" t="str">
        <f>VLOOKUP(CuentosContados[[#This Row],[Column1]],CuentosIndexados[],24,FALSE)</f>
        <v>estres</v>
      </c>
      <c r="W1246">
        <f>VLOOKUP(CuentosContados[[#This Row],[Column1]],CuentosIndexados[],25,FALSE)</f>
        <v>0</v>
      </c>
      <c r="X1246">
        <f>VLOOKUP(CuentosContados[[#This Row],[Column1]],CuentosIndexados[],26,FALSE)</f>
        <v>0</v>
      </c>
      <c r="Y1246">
        <f>VLOOKUP(CuentosContados[[#This Row],[Column1]],CuentosIndexados[],27,FALSE)</f>
        <v>0</v>
      </c>
      <c r="Z1246">
        <f>VLOOKUP(CuentosContados[[#This Row],[Column1]],CuentosIndexados[],28,FALSE)</f>
        <v>0</v>
      </c>
      <c r="AA1246">
        <f>VLOOKUP(CuentosContados[[#This Row],[Column1]],CuentosIndexados[],29,FALSE)</f>
        <v>0</v>
      </c>
      <c r="AB1246">
        <f>VLOOKUP(CuentosContados[[#This Row],[Column1]],CuentosIndexados[],30,FALSE)</f>
        <v>0</v>
      </c>
      <c r="AC1246">
        <f>VLOOKUP(CuentosContados[[#This Row],[Column1]],CuentosIndexados[],31,FALSE)</f>
        <v>0</v>
      </c>
      <c r="AD1246">
        <f>VLOOKUP(CuentosContados[[#This Row],[Column1]],CuentosIndexados[],32,FALSE)</f>
        <v>0</v>
      </c>
      <c r="AE1246">
        <f>VLOOKUP(CuentosContados[[#This Row],[Column1]],CuentosIndexados[],33,FALSE)</f>
        <v>0</v>
      </c>
      <c r="AF1246">
        <f>VLOOKUP(CuentosContados[[#This Row],[Column1]],CuentosIndexados[],34,FALSE)</f>
        <v>0</v>
      </c>
      <c r="AG1246">
        <f>VLOOKUP(CuentosContados[[#This Row],[Column1]],CuentosIndexados[],35,FALSE)</f>
        <v>0</v>
      </c>
      <c r="AH1246">
        <f>VLOOKUP(CuentosContados[[#This Row],[Column1]],CuentosIndexados[],36,FALSE)</f>
        <v>0</v>
      </c>
      <c r="AI1246">
        <f>VLOOKUP(CuentosContados[[#This Row],[Column1]],CuentosIndexados[],37,FALSE)</f>
        <v>0</v>
      </c>
      <c r="AJ1246">
        <f>VLOOKUP(CuentosContados[[#This Row],[Column1]],CuentosIndexados[],38,FALSE)</f>
        <v>0</v>
      </c>
      <c r="AK1246">
        <f>VLOOKUP(CuentosContados[[#This Row],[Column1]],CuentosIndexados[],39,FALSE)</f>
        <v>0</v>
      </c>
    </row>
    <row r="1247" spans="1:37" x14ac:dyDescent="0.25">
      <c r="A1247" t="s">
        <v>163</v>
      </c>
      <c r="B1247">
        <f>VLOOKUP(CuentosContados[[#This Row],[Column1]],CuentosIndexados[],3,FALSE)</f>
        <v>0</v>
      </c>
      <c r="C1247">
        <f>VLOOKUP(CuentosContados[[#This Row],[Column1]],CuentosIndexados[],5,FALSE)</f>
        <v>0</v>
      </c>
      <c r="D1247">
        <f>VLOOKUP(CuentosContados[[#This Row],[Column1]],CuentosIndexados[],6,FALSE)</f>
        <v>0</v>
      </c>
      <c r="E1247">
        <f>VLOOKUP(CuentosContados[[#This Row],[Column1]],CuentosIndexados[],7,FALSE)</f>
        <v>0</v>
      </c>
      <c r="F1247">
        <f>VLOOKUP(CuentosContados[[#This Row],[Column1]],CuentosIndexados[],8,FALSE)</f>
        <v>0</v>
      </c>
      <c r="G1247">
        <f>VLOOKUP(CuentosContados[[#This Row],[Column1]],CuentosIndexados[],9,FALSE)</f>
        <v>0</v>
      </c>
      <c r="H1247">
        <f>VLOOKUP(CuentosContados[[#This Row],[Column1]],CuentosIndexados[],10,FALSE)</f>
        <v>0</v>
      </c>
      <c r="I1247">
        <f>VLOOKUP(CuentosContados[[#This Row],[Column1]],CuentosIndexados[],11,FALSE)</f>
        <v>0</v>
      </c>
      <c r="J1247">
        <f>VLOOKUP(CuentosContados[[#This Row],[Column1]],CuentosIndexados[],12,FALSE)</f>
        <v>0</v>
      </c>
      <c r="K1247">
        <f>VLOOKUP(CuentosContados[[#This Row],[Column1]],CuentosIndexados[],13,FALSE)</f>
        <v>0</v>
      </c>
      <c r="L1247">
        <f>VLOOKUP(CuentosContados[[#This Row],[Column1]],CuentosIndexados[],14,FALSE)</f>
        <v>0</v>
      </c>
      <c r="M1247">
        <f>VLOOKUP(CuentosContados[[#This Row],[Column1]],CuentosIndexados[],15,FALSE)</f>
        <v>0</v>
      </c>
      <c r="N1247">
        <f>VLOOKUP(CuentosContados[[#This Row],[Column1]],CuentosIndexados[],16,FALSE)</f>
        <v>0</v>
      </c>
      <c r="O1247" t="str">
        <f>VLOOKUP(CuentosContados[[#This Row],[Column1]],CuentosIndexados[],17,FALSE)</f>
        <v>ira</v>
      </c>
      <c r="P1247">
        <f>VLOOKUP(CuentosContados[[#This Row],[Column1]],CuentosIndexados[],18,FALSE)</f>
        <v>0</v>
      </c>
      <c r="Q1247">
        <f>VLOOKUP(CuentosContados[[#This Row],[Column1]],CuentosIndexados[],19,FALSE)</f>
        <v>0</v>
      </c>
      <c r="R1247">
        <f>VLOOKUP(CuentosContados[[#This Row],[Column1]],CuentosIndexados[],20,FALSE)</f>
        <v>0</v>
      </c>
      <c r="S1247">
        <f>VLOOKUP(CuentosContados[[#This Row],[Column1]],CuentosIndexados[],21,FALSE)</f>
        <v>0</v>
      </c>
      <c r="T1247" t="str">
        <f>VLOOKUP(CuentosContados[[#This Row],[Column1]],CuentosIndexados[],22,FALSE)</f>
        <v>calma</v>
      </c>
      <c r="U1247" t="str">
        <f>VLOOKUP(CuentosContados[[#This Row],[Column1]],CuentosIndexados[],23,FALSE)</f>
        <v>tension</v>
      </c>
      <c r="V1247" t="str">
        <f>VLOOKUP(CuentosContados[[#This Row],[Column1]],CuentosIndexados[],24,FALSE)</f>
        <v>estres</v>
      </c>
      <c r="W1247">
        <f>VLOOKUP(CuentosContados[[#This Row],[Column1]],CuentosIndexados[],25,FALSE)</f>
        <v>0</v>
      </c>
      <c r="X1247">
        <f>VLOOKUP(CuentosContados[[#This Row],[Column1]],CuentosIndexados[],26,FALSE)</f>
        <v>0</v>
      </c>
      <c r="Y1247">
        <f>VLOOKUP(CuentosContados[[#This Row],[Column1]],CuentosIndexados[],27,FALSE)</f>
        <v>0</v>
      </c>
      <c r="Z1247">
        <f>VLOOKUP(CuentosContados[[#This Row],[Column1]],CuentosIndexados[],28,FALSE)</f>
        <v>0</v>
      </c>
      <c r="AA1247">
        <f>VLOOKUP(CuentosContados[[#This Row],[Column1]],CuentosIndexados[],29,FALSE)</f>
        <v>0</v>
      </c>
      <c r="AB1247">
        <f>VLOOKUP(CuentosContados[[#This Row],[Column1]],CuentosIndexados[],30,FALSE)</f>
        <v>0</v>
      </c>
      <c r="AC1247">
        <f>VLOOKUP(CuentosContados[[#This Row],[Column1]],CuentosIndexados[],31,FALSE)</f>
        <v>0</v>
      </c>
      <c r="AD1247">
        <f>VLOOKUP(CuentosContados[[#This Row],[Column1]],CuentosIndexados[],32,FALSE)</f>
        <v>0</v>
      </c>
      <c r="AE1247">
        <f>VLOOKUP(CuentosContados[[#This Row],[Column1]],CuentosIndexados[],33,FALSE)</f>
        <v>0</v>
      </c>
      <c r="AF1247">
        <f>VLOOKUP(CuentosContados[[#This Row],[Column1]],CuentosIndexados[],34,FALSE)</f>
        <v>0</v>
      </c>
      <c r="AG1247">
        <f>VLOOKUP(CuentosContados[[#This Row],[Column1]],CuentosIndexados[],35,FALSE)</f>
        <v>0</v>
      </c>
      <c r="AH1247">
        <f>VLOOKUP(CuentosContados[[#This Row],[Column1]],CuentosIndexados[],36,FALSE)</f>
        <v>0</v>
      </c>
      <c r="AI1247">
        <f>VLOOKUP(CuentosContados[[#This Row],[Column1]],CuentosIndexados[],37,FALSE)</f>
        <v>0</v>
      </c>
      <c r="AJ1247">
        <f>VLOOKUP(CuentosContados[[#This Row],[Column1]],CuentosIndexados[],38,FALSE)</f>
        <v>0</v>
      </c>
      <c r="AK1247">
        <f>VLOOKUP(CuentosContados[[#This Row],[Column1]],CuentosIndexados[],39,FALSE)</f>
        <v>0</v>
      </c>
    </row>
    <row r="1248" spans="1:37" x14ac:dyDescent="0.25">
      <c r="A1248" t="s">
        <v>163</v>
      </c>
      <c r="B1248">
        <f>VLOOKUP(CuentosContados[[#This Row],[Column1]],CuentosIndexados[],3,FALSE)</f>
        <v>0</v>
      </c>
      <c r="C1248">
        <f>VLOOKUP(CuentosContados[[#This Row],[Column1]],CuentosIndexados[],5,FALSE)</f>
        <v>0</v>
      </c>
      <c r="D1248">
        <f>VLOOKUP(CuentosContados[[#This Row],[Column1]],CuentosIndexados[],6,FALSE)</f>
        <v>0</v>
      </c>
      <c r="E1248">
        <f>VLOOKUP(CuentosContados[[#This Row],[Column1]],CuentosIndexados[],7,FALSE)</f>
        <v>0</v>
      </c>
      <c r="F1248">
        <f>VLOOKUP(CuentosContados[[#This Row],[Column1]],CuentosIndexados[],8,FALSE)</f>
        <v>0</v>
      </c>
      <c r="G1248">
        <f>VLOOKUP(CuentosContados[[#This Row],[Column1]],CuentosIndexados[],9,FALSE)</f>
        <v>0</v>
      </c>
      <c r="H1248">
        <f>VLOOKUP(CuentosContados[[#This Row],[Column1]],CuentosIndexados[],10,FALSE)</f>
        <v>0</v>
      </c>
      <c r="I1248">
        <f>VLOOKUP(CuentosContados[[#This Row],[Column1]],CuentosIndexados[],11,FALSE)</f>
        <v>0</v>
      </c>
      <c r="J1248">
        <f>VLOOKUP(CuentosContados[[#This Row],[Column1]],CuentosIndexados[],12,FALSE)</f>
        <v>0</v>
      </c>
      <c r="K1248">
        <f>VLOOKUP(CuentosContados[[#This Row],[Column1]],CuentosIndexados[],13,FALSE)</f>
        <v>0</v>
      </c>
      <c r="L1248">
        <f>VLOOKUP(CuentosContados[[#This Row],[Column1]],CuentosIndexados[],14,FALSE)</f>
        <v>0</v>
      </c>
      <c r="M1248">
        <f>VLOOKUP(CuentosContados[[#This Row],[Column1]],CuentosIndexados[],15,FALSE)</f>
        <v>0</v>
      </c>
      <c r="N1248">
        <f>VLOOKUP(CuentosContados[[#This Row],[Column1]],CuentosIndexados[],16,FALSE)</f>
        <v>0</v>
      </c>
      <c r="O1248" t="str">
        <f>VLOOKUP(CuentosContados[[#This Row],[Column1]],CuentosIndexados[],17,FALSE)</f>
        <v>ira</v>
      </c>
      <c r="P1248">
        <f>VLOOKUP(CuentosContados[[#This Row],[Column1]],CuentosIndexados[],18,FALSE)</f>
        <v>0</v>
      </c>
      <c r="Q1248">
        <f>VLOOKUP(CuentosContados[[#This Row],[Column1]],CuentosIndexados[],19,FALSE)</f>
        <v>0</v>
      </c>
      <c r="R1248">
        <f>VLOOKUP(CuentosContados[[#This Row],[Column1]],CuentosIndexados[],20,FALSE)</f>
        <v>0</v>
      </c>
      <c r="S1248">
        <f>VLOOKUP(CuentosContados[[#This Row],[Column1]],CuentosIndexados[],21,FALSE)</f>
        <v>0</v>
      </c>
      <c r="T1248" t="str">
        <f>VLOOKUP(CuentosContados[[#This Row],[Column1]],CuentosIndexados[],22,FALSE)</f>
        <v>calma</v>
      </c>
      <c r="U1248" t="str">
        <f>VLOOKUP(CuentosContados[[#This Row],[Column1]],CuentosIndexados[],23,FALSE)</f>
        <v>tension</v>
      </c>
      <c r="V1248" t="str">
        <f>VLOOKUP(CuentosContados[[#This Row],[Column1]],CuentosIndexados[],24,FALSE)</f>
        <v>estres</v>
      </c>
      <c r="W1248">
        <f>VLOOKUP(CuentosContados[[#This Row],[Column1]],CuentosIndexados[],25,FALSE)</f>
        <v>0</v>
      </c>
      <c r="X1248">
        <f>VLOOKUP(CuentosContados[[#This Row],[Column1]],CuentosIndexados[],26,FALSE)</f>
        <v>0</v>
      </c>
      <c r="Y1248">
        <f>VLOOKUP(CuentosContados[[#This Row],[Column1]],CuentosIndexados[],27,FALSE)</f>
        <v>0</v>
      </c>
      <c r="Z1248">
        <f>VLOOKUP(CuentosContados[[#This Row],[Column1]],CuentosIndexados[],28,FALSE)</f>
        <v>0</v>
      </c>
      <c r="AA1248">
        <f>VLOOKUP(CuentosContados[[#This Row],[Column1]],CuentosIndexados[],29,FALSE)</f>
        <v>0</v>
      </c>
      <c r="AB1248">
        <f>VLOOKUP(CuentosContados[[#This Row],[Column1]],CuentosIndexados[],30,FALSE)</f>
        <v>0</v>
      </c>
      <c r="AC1248">
        <f>VLOOKUP(CuentosContados[[#This Row],[Column1]],CuentosIndexados[],31,FALSE)</f>
        <v>0</v>
      </c>
      <c r="AD1248">
        <f>VLOOKUP(CuentosContados[[#This Row],[Column1]],CuentosIndexados[],32,FALSE)</f>
        <v>0</v>
      </c>
      <c r="AE1248">
        <f>VLOOKUP(CuentosContados[[#This Row],[Column1]],CuentosIndexados[],33,FALSE)</f>
        <v>0</v>
      </c>
      <c r="AF1248">
        <f>VLOOKUP(CuentosContados[[#This Row],[Column1]],CuentosIndexados[],34,FALSE)</f>
        <v>0</v>
      </c>
      <c r="AG1248">
        <f>VLOOKUP(CuentosContados[[#This Row],[Column1]],CuentosIndexados[],35,FALSE)</f>
        <v>0</v>
      </c>
      <c r="AH1248">
        <f>VLOOKUP(CuentosContados[[#This Row],[Column1]],CuentosIndexados[],36,FALSE)</f>
        <v>0</v>
      </c>
      <c r="AI1248">
        <f>VLOOKUP(CuentosContados[[#This Row],[Column1]],CuentosIndexados[],37,FALSE)</f>
        <v>0</v>
      </c>
      <c r="AJ1248">
        <f>VLOOKUP(CuentosContados[[#This Row],[Column1]],CuentosIndexados[],38,FALSE)</f>
        <v>0</v>
      </c>
      <c r="AK1248">
        <f>VLOOKUP(CuentosContados[[#This Row],[Column1]],CuentosIndexados[],39,FALSE)</f>
        <v>0</v>
      </c>
    </row>
    <row r="1249" spans="1:37" x14ac:dyDescent="0.25">
      <c r="A1249" t="s">
        <v>163</v>
      </c>
      <c r="B1249">
        <f>VLOOKUP(CuentosContados[[#This Row],[Column1]],CuentosIndexados[],3,FALSE)</f>
        <v>0</v>
      </c>
      <c r="C1249">
        <f>VLOOKUP(CuentosContados[[#This Row],[Column1]],CuentosIndexados[],5,FALSE)</f>
        <v>0</v>
      </c>
      <c r="D1249">
        <f>VLOOKUP(CuentosContados[[#This Row],[Column1]],CuentosIndexados[],6,FALSE)</f>
        <v>0</v>
      </c>
      <c r="E1249">
        <f>VLOOKUP(CuentosContados[[#This Row],[Column1]],CuentosIndexados[],7,FALSE)</f>
        <v>0</v>
      </c>
      <c r="F1249">
        <f>VLOOKUP(CuentosContados[[#This Row],[Column1]],CuentosIndexados[],8,FALSE)</f>
        <v>0</v>
      </c>
      <c r="G1249">
        <f>VLOOKUP(CuentosContados[[#This Row],[Column1]],CuentosIndexados[],9,FALSE)</f>
        <v>0</v>
      </c>
      <c r="H1249">
        <f>VLOOKUP(CuentosContados[[#This Row],[Column1]],CuentosIndexados[],10,FALSE)</f>
        <v>0</v>
      </c>
      <c r="I1249">
        <f>VLOOKUP(CuentosContados[[#This Row],[Column1]],CuentosIndexados[],11,FALSE)</f>
        <v>0</v>
      </c>
      <c r="J1249">
        <f>VLOOKUP(CuentosContados[[#This Row],[Column1]],CuentosIndexados[],12,FALSE)</f>
        <v>0</v>
      </c>
      <c r="K1249">
        <f>VLOOKUP(CuentosContados[[#This Row],[Column1]],CuentosIndexados[],13,FALSE)</f>
        <v>0</v>
      </c>
      <c r="L1249">
        <f>VLOOKUP(CuentosContados[[#This Row],[Column1]],CuentosIndexados[],14,FALSE)</f>
        <v>0</v>
      </c>
      <c r="M1249">
        <f>VLOOKUP(CuentosContados[[#This Row],[Column1]],CuentosIndexados[],15,FALSE)</f>
        <v>0</v>
      </c>
      <c r="N1249">
        <f>VLOOKUP(CuentosContados[[#This Row],[Column1]],CuentosIndexados[],16,FALSE)</f>
        <v>0</v>
      </c>
      <c r="O1249" t="str">
        <f>VLOOKUP(CuentosContados[[#This Row],[Column1]],CuentosIndexados[],17,FALSE)</f>
        <v>ira</v>
      </c>
      <c r="P1249">
        <f>VLOOKUP(CuentosContados[[#This Row],[Column1]],CuentosIndexados[],18,FALSE)</f>
        <v>0</v>
      </c>
      <c r="Q1249">
        <f>VLOOKUP(CuentosContados[[#This Row],[Column1]],CuentosIndexados[],19,FALSE)</f>
        <v>0</v>
      </c>
      <c r="R1249">
        <f>VLOOKUP(CuentosContados[[#This Row],[Column1]],CuentosIndexados[],20,FALSE)</f>
        <v>0</v>
      </c>
      <c r="S1249">
        <f>VLOOKUP(CuentosContados[[#This Row],[Column1]],CuentosIndexados[],21,FALSE)</f>
        <v>0</v>
      </c>
      <c r="T1249" t="str">
        <f>VLOOKUP(CuentosContados[[#This Row],[Column1]],CuentosIndexados[],22,FALSE)</f>
        <v>calma</v>
      </c>
      <c r="U1249" t="str">
        <f>VLOOKUP(CuentosContados[[#This Row],[Column1]],CuentosIndexados[],23,FALSE)</f>
        <v>tension</v>
      </c>
      <c r="V1249" t="str">
        <f>VLOOKUP(CuentosContados[[#This Row],[Column1]],CuentosIndexados[],24,FALSE)</f>
        <v>estres</v>
      </c>
      <c r="W1249">
        <f>VLOOKUP(CuentosContados[[#This Row],[Column1]],CuentosIndexados[],25,FALSE)</f>
        <v>0</v>
      </c>
      <c r="X1249">
        <f>VLOOKUP(CuentosContados[[#This Row],[Column1]],CuentosIndexados[],26,FALSE)</f>
        <v>0</v>
      </c>
      <c r="Y1249">
        <f>VLOOKUP(CuentosContados[[#This Row],[Column1]],CuentosIndexados[],27,FALSE)</f>
        <v>0</v>
      </c>
      <c r="Z1249">
        <f>VLOOKUP(CuentosContados[[#This Row],[Column1]],CuentosIndexados[],28,FALSE)</f>
        <v>0</v>
      </c>
      <c r="AA1249">
        <f>VLOOKUP(CuentosContados[[#This Row],[Column1]],CuentosIndexados[],29,FALSE)</f>
        <v>0</v>
      </c>
      <c r="AB1249">
        <f>VLOOKUP(CuentosContados[[#This Row],[Column1]],CuentosIndexados[],30,FALSE)</f>
        <v>0</v>
      </c>
      <c r="AC1249">
        <f>VLOOKUP(CuentosContados[[#This Row],[Column1]],CuentosIndexados[],31,FALSE)</f>
        <v>0</v>
      </c>
      <c r="AD1249">
        <f>VLOOKUP(CuentosContados[[#This Row],[Column1]],CuentosIndexados[],32,FALSE)</f>
        <v>0</v>
      </c>
      <c r="AE1249">
        <f>VLOOKUP(CuentosContados[[#This Row],[Column1]],CuentosIndexados[],33,FALSE)</f>
        <v>0</v>
      </c>
      <c r="AF1249">
        <f>VLOOKUP(CuentosContados[[#This Row],[Column1]],CuentosIndexados[],34,FALSE)</f>
        <v>0</v>
      </c>
      <c r="AG1249">
        <f>VLOOKUP(CuentosContados[[#This Row],[Column1]],CuentosIndexados[],35,FALSE)</f>
        <v>0</v>
      </c>
      <c r="AH1249">
        <f>VLOOKUP(CuentosContados[[#This Row],[Column1]],CuentosIndexados[],36,FALSE)</f>
        <v>0</v>
      </c>
      <c r="AI1249">
        <f>VLOOKUP(CuentosContados[[#This Row],[Column1]],CuentosIndexados[],37,FALSE)</f>
        <v>0</v>
      </c>
      <c r="AJ1249">
        <f>VLOOKUP(CuentosContados[[#This Row],[Column1]],CuentosIndexados[],38,FALSE)</f>
        <v>0</v>
      </c>
      <c r="AK1249">
        <f>VLOOKUP(CuentosContados[[#This Row],[Column1]],CuentosIndexados[],39,FALSE)</f>
        <v>0</v>
      </c>
    </row>
    <row r="1250" spans="1:37" x14ac:dyDescent="0.25">
      <c r="A1250" t="s">
        <v>163</v>
      </c>
      <c r="B1250">
        <f>VLOOKUP(CuentosContados[[#This Row],[Column1]],CuentosIndexados[],3,FALSE)</f>
        <v>0</v>
      </c>
      <c r="C1250">
        <f>VLOOKUP(CuentosContados[[#This Row],[Column1]],CuentosIndexados[],5,FALSE)</f>
        <v>0</v>
      </c>
      <c r="D1250">
        <f>VLOOKUP(CuentosContados[[#This Row],[Column1]],CuentosIndexados[],6,FALSE)</f>
        <v>0</v>
      </c>
      <c r="E1250">
        <f>VLOOKUP(CuentosContados[[#This Row],[Column1]],CuentosIndexados[],7,FALSE)</f>
        <v>0</v>
      </c>
      <c r="F1250">
        <f>VLOOKUP(CuentosContados[[#This Row],[Column1]],CuentosIndexados[],8,FALSE)</f>
        <v>0</v>
      </c>
      <c r="G1250">
        <f>VLOOKUP(CuentosContados[[#This Row],[Column1]],CuentosIndexados[],9,FALSE)</f>
        <v>0</v>
      </c>
      <c r="H1250">
        <f>VLOOKUP(CuentosContados[[#This Row],[Column1]],CuentosIndexados[],10,FALSE)</f>
        <v>0</v>
      </c>
      <c r="I1250">
        <f>VLOOKUP(CuentosContados[[#This Row],[Column1]],CuentosIndexados[],11,FALSE)</f>
        <v>0</v>
      </c>
      <c r="J1250">
        <f>VLOOKUP(CuentosContados[[#This Row],[Column1]],CuentosIndexados[],12,FALSE)</f>
        <v>0</v>
      </c>
      <c r="K1250">
        <f>VLOOKUP(CuentosContados[[#This Row],[Column1]],CuentosIndexados[],13,FALSE)</f>
        <v>0</v>
      </c>
      <c r="L1250">
        <f>VLOOKUP(CuentosContados[[#This Row],[Column1]],CuentosIndexados[],14,FALSE)</f>
        <v>0</v>
      </c>
      <c r="M1250">
        <f>VLOOKUP(CuentosContados[[#This Row],[Column1]],CuentosIndexados[],15,FALSE)</f>
        <v>0</v>
      </c>
      <c r="N1250">
        <f>VLOOKUP(CuentosContados[[#This Row],[Column1]],CuentosIndexados[],16,FALSE)</f>
        <v>0</v>
      </c>
      <c r="O1250" t="str">
        <f>VLOOKUP(CuentosContados[[#This Row],[Column1]],CuentosIndexados[],17,FALSE)</f>
        <v>ira</v>
      </c>
      <c r="P1250">
        <f>VLOOKUP(CuentosContados[[#This Row],[Column1]],CuentosIndexados[],18,FALSE)</f>
        <v>0</v>
      </c>
      <c r="Q1250">
        <f>VLOOKUP(CuentosContados[[#This Row],[Column1]],CuentosIndexados[],19,FALSE)</f>
        <v>0</v>
      </c>
      <c r="R1250">
        <f>VLOOKUP(CuentosContados[[#This Row],[Column1]],CuentosIndexados[],20,FALSE)</f>
        <v>0</v>
      </c>
      <c r="S1250">
        <f>VLOOKUP(CuentosContados[[#This Row],[Column1]],CuentosIndexados[],21,FALSE)</f>
        <v>0</v>
      </c>
      <c r="T1250" t="str">
        <f>VLOOKUP(CuentosContados[[#This Row],[Column1]],CuentosIndexados[],22,FALSE)</f>
        <v>calma</v>
      </c>
      <c r="U1250" t="str">
        <f>VLOOKUP(CuentosContados[[#This Row],[Column1]],CuentosIndexados[],23,FALSE)</f>
        <v>tension</v>
      </c>
      <c r="V1250" t="str">
        <f>VLOOKUP(CuentosContados[[#This Row],[Column1]],CuentosIndexados[],24,FALSE)</f>
        <v>estres</v>
      </c>
      <c r="W1250">
        <f>VLOOKUP(CuentosContados[[#This Row],[Column1]],CuentosIndexados[],25,FALSE)</f>
        <v>0</v>
      </c>
      <c r="X1250">
        <f>VLOOKUP(CuentosContados[[#This Row],[Column1]],CuentosIndexados[],26,FALSE)</f>
        <v>0</v>
      </c>
      <c r="Y1250">
        <f>VLOOKUP(CuentosContados[[#This Row],[Column1]],CuentosIndexados[],27,FALSE)</f>
        <v>0</v>
      </c>
      <c r="Z1250">
        <f>VLOOKUP(CuentosContados[[#This Row],[Column1]],CuentosIndexados[],28,FALSE)</f>
        <v>0</v>
      </c>
      <c r="AA1250">
        <f>VLOOKUP(CuentosContados[[#This Row],[Column1]],CuentosIndexados[],29,FALSE)</f>
        <v>0</v>
      </c>
      <c r="AB1250">
        <f>VLOOKUP(CuentosContados[[#This Row],[Column1]],CuentosIndexados[],30,FALSE)</f>
        <v>0</v>
      </c>
      <c r="AC1250">
        <f>VLOOKUP(CuentosContados[[#This Row],[Column1]],CuentosIndexados[],31,FALSE)</f>
        <v>0</v>
      </c>
      <c r="AD1250">
        <f>VLOOKUP(CuentosContados[[#This Row],[Column1]],CuentosIndexados[],32,FALSE)</f>
        <v>0</v>
      </c>
      <c r="AE1250">
        <f>VLOOKUP(CuentosContados[[#This Row],[Column1]],CuentosIndexados[],33,FALSE)</f>
        <v>0</v>
      </c>
      <c r="AF1250">
        <f>VLOOKUP(CuentosContados[[#This Row],[Column1]],CuentosIndexados[],34,FALSE)</f>
        <v>0</v>
      </c>
      <c r="AG1250">
        <f>VLOOKUP(CuentosContados[[#This Row],[Column1]],CuentosIndexados[],35,FALSE)</f>
        <v>0</v>
      </c>
      <c r="AH1250">
        <f>VLOOKUP(CuentosContados[[#This Row],[Column1]],CuentosIndexados[],36,FALSE)</f>
        <v>0</v>
      </c>
      <c r="AI1250">
        <f>VLOOKUP(CuentosContados[[#This Row],[Column1]],CuentosIndexados[],37,FALSE)</f>
        <v>0</v>
      </c>
      <c r="AJ1250">
        <f>VLOOKUP(CuentosContados[[#This Row],[Column1]],CuentosIndexados[],38,FALSE)</f>
        <v>0</v>
      </c>
      <c r="AK1250">
        <f>VLOOKUP(CuentosContados[[#This Row],[Column1]],CuentosIndexados[],39,FALSE)</f>
        <v>0</v>
      </c>
    </row>
    <row r="1251" spans="1:37" x14ac:dyDescent="0.25">
      <c r="A1251" t="s">
        <v>163</v>
      </c>
      <c r="B1251">
        <f>VLOOKUP(CuentosContados[[#This Row],[Column1]],CuentosIndexados[],3,FALSE)</f>
        <v>0</v>
      </c>
      <c r="C1251">
        <f>VLOOKUP(CuentosContados[[#This Row],[Column1]],CuentosIndexados[],5,FALSE)</f>
        <v>0</v>
      </c>
      <c r="D1251">
        <f>VLOOKUP(CuentosContados[[#This Row],[Column1]],CuentosIndexados[],6,FALSE)</f>
        <v>0</v>
      </c>
      <c r="E1251">
        <f>VLOOKUP(CuentosContados[[#This Row],[Column1]],CuentosIndexados[],7,FALSE)</f>
        <v>0</v>
      </c>
      <c r="F1251">
        <f>VLOOKUP(CuentosContados[[#This Row],[Column1]],CuentosIndexados[],8,FALSE)</f>
        <v>0</v>
      </c>
      <c r="G1251">
        <f>VLOOKUP(CuentosContados[[#This Row],[Column1]],CuentosIndexados[],9,FALSE)</f>
        <v>0</v>
      </c>
      <c r="H1251">
        <f>VLOOKUP(CuentosContados[[#This Row],[Column1]],CuentosIndexados[],10,FALSE)</f>
        <v>0</v>
      </c>
      <c r="I1251">
        <f>VLOOKUP(CuentosContados[[#This Row],[Column1]],CuentosIndexados[],11,FALSE)</f>
        <v>0</v>
      </c>
      <c r="J1251">
        <f>VLOOKUP(CuentosContados[[#This Row],[Column1]],CuentosIndexados[],12,FALSE)</f>
        <v>0</v>
      </c>
      <c r="K1251">
        <f>VLOOKUP(CuentosContados[[#This Row],[Column1]],CuentosIndexados[],13,FALSE)</f>
        <v>0</v>
      </c>
      <c r="L1251">
        <f>VLOOKUP(CuentosContados[[#This Row],[Column1]],CuentosIndexados[],14,FALSE)</f>
        <v>0</v>
      </c>
      <c r="M1251">
        <f>VLOOKUP(CuentosContados[[#This Row],[Column1]],CuentosIndexados[],15,FALSE)</f>
        <v>0</v>
      </c>
      <c r="N1251">
        <f>VLOOKUP(CuentosContados[[#This Row],[Column1]],CuentosIndexados[],16,FALSE)</f>
        <v>0</v>
      </c>
      <c r="O1251" t="str">
        <f>VLOOKUP(CuentosContados[[#This Row],[Column1]],CuentosIndexados[],17,FALSE)</f>
        <v>ira</v>
      </c>
      <c r="P1251">
        <f>VLOOKUP(CuentosContados[[#This Row],[Column1]],CuentosIndexados[],18,FALSE)</f>
        <v>0</v>
      </c>
      <c r="Q1251">
        <f>VLOOKUP(CuentosContados[[#This Row],[Column1]],CuentosIndexados[],19,FALSE)</f>
        <v>0</v>
      </c>
      <c r="R1251">
        <f>VLOOKUP(CuentosContados[[#This Row],[Column1]],CuentosIndexados[],20,FALSE)</f>
        <v>0</v>
      </c>
      <c r="S1251">
        <f>VLOOKUP(CuentosContados[[#This Row],[Column1]],CuentosIndexados[],21,FALSE)</f>
        <v>0</v>
      </c>
      <c r="T1251" t="str">
        <f>VLOOKUP(CuentosContados[[#This Row],[Column1]],CuentosIndexados[],22,FALSE)</f>
        <v>calma</v>
      </c>
      <c r="U1251" t="str">
        <f>VLOOKUP(CuentosContados[[#This Row],[Column1]],CuentosIndexados[],23,FALSE)</f>
        <v>tension</v>
      </c>
      <c r="V1251" t="str">
        <f>VLOOKUP(CuentosContados[[#This Row],[Column1]],CuentosIndexados[],24,FALSE)</f>
        <v>estres</v>
      </c>
      <c r="W1251">
        <f>VLOOKUP(CuentosContados[[#This Row],[Column1]],CuentosIndexados[],25,FALSE)</f>
        <v>0</v>
      </c>
      <c r="X1251">
        <f>VLOOKUP(CuentosContados[[#This Row],[Column1]],CuentosIndexados[],26,FALSE)</f>
        <v>0</v>
      </c>
      <c r="Y1251">
        <f>VLOOKUP(CuentosContados[[#This Row],[Column1]],CuentosIndexados[],27,FALSE)</f>
        <v>0</v>
      </c>
      <c r="Z1251">
        <f>VLOOKUP(CuentosContados[[#This Row],[Column1]],CuentosIndexados[],28,FALSE)</f>
        <v>0</v>
      </c>
      <c r="AA1251">
        <f>VLOOKUP(CuentosContados[[#This Row],[Column1]],CuentosIndexados[],29,FALSE)</f>
        <v>0</v>
      </c>
      <c r="AB1251">
        <f>VLOOKUP(CuentosContados[[#This Row],[Column1]],CuentosIndexados[],30,FALSE)</f>
        <v>0</v>
      </c>
      <c r="AC1251">
        <f>VLOOKUP(CuentosContados[[#This Row],[Column1]],CuentosIndexados[],31,FALSE)</f>
        <v>0</v>
      </c>
      <c r="AD1251">
        <f>VLOOKUP(CuentosContados[[#This Row],[Column1]],CuentosIndexados[],32,FALSE)</f>
        <v>0</v>
      </c>
      <c r="AE1251">
        <f>VLOOKUP(CuentosContados[[#This Row],[Column1]],CuentosIndexados[],33,FALSE)</f>
        <v>0</v>
      </c>
      <c r="AF1251">
        <f>VLOOKUP(CuentosContados[[#This Row],[Column1]],CuentosIndexados[],34,FALSE)</f>
        <v>0</v>
      </c>
      <c r="AG1251">
        <f>VLOOKUP(CuentosContados[[#This Row],[Column1]],CuentosIndexados[],35,FALSE)</f>
        <v>0</v>
      </c>
      <c r="AH1251">
        <f>VLOOKUP(CuentosContados[[#This Row],[Column1]],CuentosIndexados[],36,FALSE)</f>
        <v>0</v>
      </c>
      <c r="AI1251">
        <f>VLOOKUP(CuentosContados[[#This Row],[Column1]],CuentosIndexados[],37,FALSE)</f>
        <v>0</v>
      </c>
      <c r="AJ1251">
        <f>VLOOKUP(CuentosContados[[#This Row],[Column1]],CuentosIndexados[],38,FALSE)</f>
        <v>0</v>
      </c>
      <c r="AK1251">
        <f>VLOOKUP(CuentosContados[[#This Row],[Column1]],CuentosIndexados[],39,FALSE)</f>
        <v>0</v>
      </c>
    </row>
    <row r="1252" spans="1:37" x14ac:dyDescent="0.25">
      <c r="A1252" t="s">
        <v>163</v>
      </c>
      <c r="B1252">
        <f>VLOOKUP(CuentosContados[[#This Row],[Column1]],CuentosIndexados[],3,FALSE)</f>
        <v>0</v>
      </c>
      <c r="C1252">
        <f>VLOOKUP(CuentosContados[[#This Row],[Column1]],CuentosIndexados[],5,FALSE)</f>
        <v>0</v>
      </c>
      <c r="D1252">
        <f>VLOOKUP(CuentosContados[[#This Row],[Column1]],CuentosIndexados[],6,FALSE)</f>
        <v>0</v>
      </c>
      <c r="E1252">
        <f>VLOOKUP(CuentosContados[[#This Row],[Column1]],CuentosIndexados[],7,FALSE)</f>
        <v>0</v>
      </c>
      <c r="F1252">
        <f>VLOOKUP(CuentosContados[[#This Row],[Column1]],CuentosIndexados[],8,FALSE)</f>
        <v>0</v>
      </c>
      <c r="G1252">
        <f>VLOOKUP(CuentosContados[[#This Row],[Column1]],CuentosIndexados[],9,FALSE)</f>
        <v>0</v>
      </c>
      <c r="H1252">
        <f>VLOOKUP(CuentosContados[[#This Row],[Column1]],CuentosIndexados[],10,FALSE)</f>
        <v>0</v>
      </c>
      <c r="I1252">
        <f>VLOOKUP(CuentosContados[[#This Row],[Column1]],CuentosIndexados[],11,FALSE)</f>
        <v>0</v>
      </c>
      <c r="J1252">
        <f>VLOOKUP(CuentosContados[[#This Row],[Column1]],CuentosIndexados[],12,FALSE)</f>
        <v>0</v>
      </c>
      <c r="K1252">
        <f>VLOOKUP(CuentosContados[[#This Row],[Column1]],CuentosIndexados[],13,FALSE)</f>
        <v>0</v>
      </c>
      <c r="L1252">
        <f>VLOOKUP(CuentosContados[[#This Row],[Column1]],CuentosIndexados[],14,FALSE)</f>
        <v>0</v>
      </c>
      <c r="M1252">
        <f>VLOOKUP(CuentosContados[[#This Row],[Column1]],CuentosIndexados[],15,FALSE)</f>
        <v>0</v>
      </c>
      <c r="N1252">
        <f>VLOOKUP(CuentosContados[[#This Row],[Column1]],CuentosIndexados[],16,FALSE)</f>
        <v>0</v>
      </c>
      <c r="O1252" t="str">
        <f>VLOOKUP(CuentosContados[[#This Row],[Column1]],CuentosIndexados[],17,FALSE)</f>
        <v>ira</v>
      </c>
      <c r="P1252">
        <f>VLOOKUP(CuentosContados[[#This Row],[Column1]],CuentosIndexados[],18,FALSE)</f>
        <v>0</v>
      </c>
      <c r="Q1252">
        <f>VLOOKUP(CuentosContados[[#This Row],[Column1]],CuentosIndexados[],19,FALSE)</f>
        <v>0</v>
      </c>
      <c r="R1252">
        <f>VLOOKUP(CuentosContados[[#This Row],[Column1]],CuentosIndexados[],20,FALSE)</f>
        <v>0</v>
      </c>
      <c r="S1252">
        <f>VLOOKUP(CuentosContados[[#This Row],[Column1]],CuentosIndexados[],21,FALSE)</f>
        <v>0</v>
      </c>
      <c r="T1252" t="str">
        <f>VLOOKUP(CuentosContados[[#This Row],[Column1]],CuentosIndexados[],22,FALSE)</f>
        <v>calma</v>
      </c>
      <c r="U1252" t="str">
        <f>VLOOKUP(CuentosContados[[#This Row],[Column1]],CuentosIndexados[],23,FALSE)</f>
        <v>tension</v>
      </c>
      <c r="V1252" t="str">
        <f>VLOOKUP(CuentosContados[[#This Row],[Column1]],CuentosIndexados[],24,FALSE)</f>
        <v>estres</v>
      </c>
      <c r="W1252">
        <f>VLOOKUP(CuentosContados[[#This Row],[Column1]],CuentosIndexados[],25,FALSE)</f>
        <v>0</v>
      </c>
      <c r="X1252">
        <f>VLOOKUP(CuentosContados[[#This Row],[Column1]],CuentosIndexados[],26,FALSE)</f>
        <v>0</v>
      </c>
      <c r="Y1252">
        <f>VLOOKUP(CuentosContados[[#This Row],[Column1]],CuentosIndexados[],27,FALSE)</f>
        <v>0</v>
      </c>
      <c r="Z1252">
        <f>VLOOKUP(CuentosContados[[#This Row],[Column1]],CuentosIndexados[],28,FALSE)</f>
        <v>0</v>
      </c>
      <c r="AA1252">
        <f>VLOOKUP(CuentosContados[[#This Row],[Column1]],CuentosIndexados[],29,FALSE)</f>
        <v>0</v>
      </c>
      <c r="AB1252">
        <f>VLOOKUP(CuentosContados[[#This Row],[Column1]],CuentosIndexados[],30,FALSE)</f>
        <v>0</v>
      </c>
      <c r="AC1252">
        <f>VLOOKUP(CuentosContados[[#This Row],[Column1]],CuentosIndexados[],31,FALSE)</f>
        <v>0</v>
      </c>
      <c r="AD1252">
        <f>VLOOKUP(CuentosContados[[#This Row],[Column1]],CuentosIndexados[],32,FALSE)</f>
        <v>0</v>
      </c>
      <c r="AE1252">
        <f>VLOOKUP(CuentosContados[[#This Row],[Column1]],CuentosIndexados[],33,FALSE)</f>
        <v>0</v>
      </c>
      <c r="AF1252">
        <f>VLOOKUP(CuentosContados[[#This Row],[Column1]],CuentosIndexados[],34,FALSE)</f>
        <v>0</v>
      </c>
      <c r="AG1252">
        <f>VLOOKUP(CuentosContados[[#This Row],[Column1]],CuentosIndexados[],35,FALSE)</f>
        <v>0</v>
      </c>
      <c r="AH1252">
        <f>VLOOKUP(CuentosContados[[#This Row],[Column1]],CuentosIndexados[],36,FALSE)</f>
        <v>0</v>
      </c>
      <c r="AI1252">
        <f>VLOOKUP(CuentosContados[[#This Row],[Column1]],CuentosIndexados[],37,FALSE)</f>
        <v>0</v>
      </c>
      <c r="AJ1252">
        <f>VLOOKUP(CuentosContados[[#This Row],[Column1]],CuentosIndexados[],38,FALSE)</f>
        <v>0</v>
      </c>
      <c r="AK1252">
        <f>VLOOKUP(CuentosContados[[#This Row],[Column1]],CuentosIndexados[],39,FALSE)</f>
        <v>0</v>
      </c>
    </row>
    <row r="1253" spans="1:37" x14ac:dyDescent="0.25">
      <c r="A1253" t="s">
        <v>163</v>
      </c>
      <c r="B1253">
        <f>VLOOKUP(CuentosContados[[#This Row],[Column1]],CuentosIndexados[],3,FALSE)</f>
        <v>0</v>
      </c>
      <c r="C1253">
        <f>VLOOKUP(CuentosContados[[#This Row],[Column1]],CuentosIndexados[],5,FALSE)</f>
        <v>0</v>
      </c>
      <c r="D1253">
        <f>VLOOKUP(CuentosContados[[#This Row],[Column1]],CuentosIndexados[],6,FALSE)</f>
        <v>0</v>
      </c>
      <c r="E1253">
        <f>VLOOKUP(CuentosContados[[#This Row],[Column1]],CuentosIndexados[],7,FALSE)</f>
        <v>0</v>
      </c>
      <c r="F1253">
        <f>VLOOKUP(CuentosContados[[#This Row],[Column1]],CuentosIndexados[],8,FALSE)</f>
        <v>0</v>
      </c>
      <c r="G1253">
        <f>VLOOKUP(CuentosContados[[#This Row],[Column1]],CuentosIndexados[],9,FALSE)</f>
        <v>0</v>
      </c>
      <c r="H1253">
        <f>VLOOKUP(CuentosContados[[#This Row],[Column1]],CuentosIndexados[],10,FALSE)</f>
        <v>0</v>
      </c>
      <c r="I1253">
        <f>VLOOKUP(CuentosContados[[#This Row],[Column1]],CuentosIndexados[],11,FALSE)</f>
        <v>0</v>
      </c>
      <c r="J1253">
        <f>VLOOKUP(CuentosContados[[#This Row],[Column1]],CuentosIndexados[],12,FALSE)</f>
        <v>0</v>
      </c>
      <c r="K1253">
        <f>VLOOKUP(CuentosContados[[#This Row],[Column1]],CuentosIndexados[],13,FALSE)</f>
        <v>0</v>
      </c>
      <c r="L1253">
        <f>VLOOKUP(CuentosContados[[#This Row],[Column1]],CuentosIndexados[],14,FALSE)</f>
        <v>0</v>
      </c>
      <c r="M1253">
        <f>VLOOKUP(CuentosContados[[#This Row],[Column1]],CuentosIndexados[],15,FALSE)</f>
        <v>0</v>
      </c>
      <c r="N1253">
        <f>VLOOKUP(CuentosContados[[#This Row],[Column1]],CuentosIndexados[],16,FALSE)</f>
        <v>0</v>
      </c>
      <c r="O1253" t="str">
        <f>VLOOKUP(CuentosContados[[#This Row],[Column1]],CuentosIndexados[],17,FALSE)</f>
        <v>ira</v>
      </c>
      <c r="P1253">
        <f>VLOOKUP(CuentosContados[[#This Row],[Column1]],CuentosIndexados[],18,FALSE)</f>
        <v>0</v>
      </c>
      <c r="Q1253">
        <f>VLOOKUP(CuentosContados[[#This Row],[Column1]],CuentosIndexados[],19,FALSE)</f>
        <v>0</v>
      </c>
      <c r="R1253">
        <f>VLOOKUP(CuentosContados[[#This Row],[Column1]],CuentosIndexados[],20,FALSE)</f>
        <v>0</v>
      </c>
      <c r="S1253">
        <f>VLOOKUP(CuentosContados[[#This Row],[Column1]],CuentosIndexados[],21,FALSE)</f>
        <v>0</v>
      </c>
      <c r="T1253" t="str">
        <f>VLOOKUP(CuentosContados[[#This Row],[Column1]],CuentosIndexados[],22,FALSE)</f>
        <v>calma</v>
      </c>
      <c r="U1253" t="str">
        <f>VLOOKUP(CuentosContados[[#This Row],[Column1]],CuentosIndexados[],23,FALSE)</f>
        <v>tension</v>
      </c>
      <c r="V1253" t="str">
        <f>VLOOKUP(CuentosContados[[#This Row],[Column1]],CuentosIndexados[],24,FALSE)</f>
        <v>estres</v>
      </c>
      <c r="W1253">
        <f>VLOOKUP(CuentosContados[[#This Row],[Column1]],CuentosIndexados[],25,FALSE)</f>
        <v>0</v>
      </c>
      <c r="X1253">
        <f>VLOOKUP(CuentosContados[[#This Row],[Column1]],CuentosIndexados[],26,FALSE)</f>
        <v>0</v>
      </c>
      <c r="Y1253">
        <f>VLOOKUP(CuentosContados[[#This Row],[Column1]],CuentosIndexados[],27,FALSE)</f>
        <v>0</v>
      </c>
      <c r="Z1253">
        <f>VLOOKUP(CuentosContados[[#This Row],[Column1]],CuentosIndexados[],28,FALSE)</f>
        <v>0</v>
      </c>
      <c r="AA1253">
        <f>VLOOKUP(CuentosContados[[#This Row],[Column1]],CuentosIndexados[],29,FALSE)</f>
        <v>0</v>
      </c>
      <c r="AB1253">
        <f>VLOOKUP(CuentosContados[[#This Row],[Column1]],CuentosIndexados[],30,FALSE)</f>
        <v>0</v>
      </c>
      <c r="AC1253">
        <f>VLOOKUP(CuentosContados[[#This Row],[Column1]],CuentosIndexados[],31,FALSE)</f>
        <v>0</v>
      </c>
      <c r="AD1253">
        <f>VLOOKUP(CuentosContados[[#This Row],[Column1]],CuentosIndexados[],32,FALSE)</f>
        <v>0</v>
      </c>
      <c r="AE1253">
        <f>VLOOKUP(CuentosContados[[#This Row],[Column1]],CuentosIndexados[],33,FALSE)</f>
        <v>0</v>
      </c>
      <c r="AF1253">
        <f>VLOOKUP(CuentosContados[[#This Row],[Column1]],CuentosIndexados[],34,FALSE)</f>
        <v>0</v>
      </c>
      <c r="AG1253">
        <f>VLOOKUP(CuentosContados[[#This Row],[Column1]],CuentosIndexados[],35,FALSE)</f>
        <v>0</v>
      </c>
      <c r="AH1253">
        <f>VLOOKUP(CuentosContados[[#This Row],[Column1]],CuentosIndexados[],36,FALSE)</f>
        <v>0</v>
      </c>
      <c r="AI1253">
        <f>VLOOKUP(CuentosContados[[#This Row],[Column1]],CuentosIndexados[],37,FALSE)</f>
        <v>0</v>
      </c>
      <c r="AJ1253">
        <f>VLOOKUP(CuentosContados[[#This Row],[Column1]],CuentosIndexados[],38,FALSE)</f>
        <v>0</v>
      </c>
      <c r="AK1253">
        <f>VLOOKUP(CuentosContados[[#This Row],[Column1]],CuentosIndexados[],39,FALSE)</f>
        <v>0</v>
      </c>
    </row>
    <row r="1254" spans="1:37" x14ac:dyDescent="0.25">
      <c r="A1254" t="s">
        <v>163</v>
      </c>
      <c r="B1254">
        <f>VLOOKUP(CuentosContados[[#This Row],[Column1]],CuentosIndexados[],3,FALSE)</f>
        <v>0</v>
      </c>
      <c r="C1254">
        <f>VLOOKUP(CuentosContados[[#This Row],[Column1]],CuentosIndexados[],5,FALSE)</f>
        <v>0</v>
      </c>
      <c r="D1254">
        <f>VLOOKUP(CuentosContados[[#This Row],[Column1]],CuentosIndexados[],6,FALSE)</f>
        <v>0</v>
      </c>
      <c r="E1254">
        <f>VLOOKUP(CuentosContados[[#This Row],[Column1]],CuentosIndexados[],7,FALSE)</f>
        <v>0</v>
      </c>
      <c r="F1254">
        <f>VLOOKUP(CuentosContados[[#This Row],[Column1]],CuentosIndexados[],8,FALSE)</f>
        <v>0</v>
      </c>
      <c r="G1254">
        <f>VLOOKUP(CuentosContados[[#This Row],[Column1]],CuentosIndexados[],9,FALSE)</f>
        <v>0</v>
      </c>
      <c r="H1254">
        <f>VLOOKUP(CuentosContados[[#This Row],[Column1]],CuentosIndexados[],10,FALSE)</f>
        <v>0</v>
      </c>
      <c r="I1254">
        <f>VLOOKUP(CuentosContados[[#This Row],[Column1]],CuentosIndexados[],11,FALSE)</f>
        <v>0</v>
      </c>
      <c r="J1254">
        <f>VLOOKUP(CuentosContados[[#This Row],[Column1]],CuentosIndexados[],12,FALSE)</f>
        <v>0</v>
      </c>
      <c r="K1254">
        <f>VLOOKUP(CuentosContados[[#This Row],[Column1]],CuentosIndexados[],13,FALSE)</f>
        <v>0</v>
      </c>
      <c r="L1254">
        <f>VLOOKUP(CuentosContados[[#This Row],[Column1]],CuentosIndexados[],14,FALSE)</f>
        <v>0</v>
      </c>
      <c r="M1254">
        <f>VLOOKUP(CuentosContados[[#This Row],[Column1]],CuentosIndexados[],15,FALSE)</f>
        <v>0</v>
      </c>
      <c r="N1254">
        <f>VLOOKUP(CuentosContados[[#This Row],[Column1]],CuentosIndexados[],16,FALSE)</f>
        <v>0</v>
      </c>
      <c r="O1254" t="str">
        <f>VLOOKUP(CuentosContados[[#This Row],[Column1]],CuentosIndexados[],17,FALSE)</f>
        <v>ira</v>
      </c>
      <c r="P1254">
        <f>VLOOKUP(CuentosContados[[#This Row],[Column1]],CuentosIndexados[],18,FALSE)</f>
        <v>0</v>
      </c>
      <c r="Q1254">
        <f>VLOOKUP(CuentosContados[[#This Row],[Column1]],CuentosIndexados[],19,FALSE)</f>
        <v>0</v>
      </c>
      <c r="R1254">
        <f>VLOOKUP(CuentosContados[[#This Row],[Column1]],CuentosIndexados[],20,FALSE)</f>
        <v>0</v>
      </c>
      <c r="S1254">
        <f>VLOOKUP(CuentosContados[[#This Row],[Column1]],CuentosIndexados[],21,FALSE)</f>
        <v>0</v>
      </c>
      <c r="T1254" t="str">
        <f>VLOOKUP(CuentosContados[[#This Row],[Column1]],CuentosIndexados[],22,FALSE)</f>
        <v>calma</v>
      </c>
      <c r="U1254" t="str">
        <f>VLOOKUP(CuentosContados[[#This Row],[Column1]],CuentosIndexados[],23,FALSE)</f>
        <v>tension</v>
      </c>
      <c r="V1254" t="str">
        <f>VLOOKUP(CuentosContados[[#This Row],[Column1]],CuentosIndexados[],24,FALSE)</f>
        <v>estres</v>
      </c>
      <c r="W1254">
        <f>VLOOKUP(CuentosContados[[#This Row],[Column1]],CuentosIndexados[],25,FALSE)</f>
        <v>0</v>
      </c>
      <c r="X1254">
        <f>VLOOKUP(CuentosContados[[#This Row],[Column1]],CuentosIndexados[],26,FALSE)</f>
        <v>0</v>
      </c>
      <c r="Y1254">
        <f>VLOOKUP(CuentosContados[[#This Row],[Column1]],CuentosIndexados[],27,FALSE)</f>
        <v>0</v>
      </c>
      <c r="Z1254">
        <f>VLOOKUP(CuentosContados[[#This Row],[Column1]],CuentosIndexados[],28,FALSE)</f>
        <v>0</v>
      </c>
      <c r="AA1254">
        <f>VLOOKUP(CuentosContados[[#This Row],[Column1]],CuentosIndexados[],29,FALSE)</f>
        <v>0</v>
      </c>
      <c r="AB1254">
        <f>VLOOKUP(CuentosContados[[#This Row],[Column1]],CuentosIndexados[],30,FALSE)</f>
        <v>0</v>
      </c>
      <c r="AC1254">
        <f>VLOOKUP(CuentosContados[[#This Row],[Column1]],CuentosIndexados[],31,FALSE)</f>
        <v>0</v>
      </c>
      <c r="AD1254">
        <f>VLOOKUP(CuentosContados[[#This Row],[Column1]],CuentosIndexados[],32,FALSE)</f>
        <v>0</v>
      </c>
      <c r="AE1254">
        <f>VLOOKUP(CuentosContados[[#This Row],[Column1]],CuentosIndexados[],33,FALSE)</f>
        <v>0</v>
      </c>
      <c r="AF1254">
        <f>VLOOKUP(CuentosContados[[#This Row],[Column1]],CuentosIndexados[],34,FALSE)</f>
        <v>0</v>
      </c>
      <c r="AG1254">
        <f>VLOOKUP(CuentosContados[[#This Row],[Column1]],CuentosIndexados[],35,FALSE)</f>
        <v>0</v>
      </c>
      <c r="AH1254">
        <f>VLOOKUP(CuentosContados[[#This Row],[Column1]],CuentosIndexados[],36,FALSE)</f>
        <v>0</v>
      </c>
      <c r="AI1254">
        <f>VLOOKUP(CuentosContados[[#This Row],[Column1]],CuentosIndexados[],37,FALSE)</f>
        <v>0</v>
      </c>
      <c r="AJ1254">
        <f>VLOOKUP(CuentosContados[[#This Row],[Column1]],CuentosIndexados[],38,FALSE)</f>
        <v>0</v>
      </c>
      <c r="AK1254">
        <f>VLOOKUP(CuentosContados[[#This Row],[Column1]],CuentosIndexados[],39,FALSE)</f>
        <v>0</v>
      </c>
    </row>
    <row r="1255" spans="1:37" x14ac:dyDescent="0.25">
      <c r="A1255" t="s">
        <v>163</v>
      </c>
      <c r="B1255">
        <f>VLOOKUP(CuentosContados[[#This Row],[Column1]],CuentosIndexados[],3,FALSE)</f>
        <v>0</v>
      </c>
      <c r="C1255">
        <f>VLOOKUP(CuentosContados[[#This Row],[Column1]],CuentosIndexados[],5,FALSE)</f>
        <v>0</v>
      </c>
      <c r="D1255">
        <f>VLOOKUP(CuentosContados[[#This Row],[Column1]],CuentosIndexados[],6,FALSE)</f>
        <v>0</v>
      </c>
      <c r="E1255">
        <f>VLOOKUP(CuentosContados[[#This Row],[Column1]],CuentosIndexados[],7,FALSE)</f>
        <v>0</v>
      </c>
      <c r="F1255">
        <f>VLOOKUP(CuentosContados[[#This Row],[Column1]],CuentosIndexados[],8,FALSE)</f>
        <v>0</v>
      </c>
      <c r="G1255">
        <f>VLOOKUP(CuentosContados[[#This Row],[Column1]],CuentosIndexados[],9,FALSE)</f>
        <v>0</v>
      </c>
      <c r="H1255">
        <f>VLOOKUP(CuentosContados[[#This Row],[Column1]],CuentosIndexados[],10,FALSE)</f>
        <v>0</v>
      </c>
      <c r="I1255">
        <f>VLOOKUP(CuentosContados[[#This Row],[Column1]],CuentosIndexados[],11,FALSE)</f>
        <v>0</v>
      </c>
      <c r="J1255">
        <f>VLOOKUP(CuentosContados[[#This Row],[Column1]],CuentosIndexados[],12,FALSE)</f>
        <v>0</v>
      </c>
      <c r="K1255">
        <f>VLOOKUP(CuentosContados[[#This Row],[Column1]],CuentosIndexados[],13,FALSE)</f>
        <v>0</v>
      </c>
      <c r="L1255">
        <f>VLOOKUP(CuentosContados[[#This Row],[Column1]],CuentosIndexados[],14,FALSE)</f>
        <v>0</v>
      </c>
      <c r="M1255">
        <f>VLOOKUP(CuentosContados[[#This Row],[Column1]],CuentosIndexados[],15,FALSE)</f>
        <v>0</v>
      </c>
      <c r="N1255">
        <f>VLOOKUP(CuentosContados[[#This Row],[Column1]],CuentosIndexados[],16,FALSE)</f>
        <v>0</v>
      </c>
      <c r="O1255" t="str">
        <f>VLOOKUP(CuentosContados[[#This Row],[Column1]],CuentosIndexados[],17,FALSE)</f>
        <v>ira</v>
      </c>
      <c r="P1255">
        <f>VLOOKUP(CuentosContados[[#This Row],[Column1]],CuentosIndexados[],18,FALSE)</f>
        <v>0</v>
      </c>
      <c r="Q1255">
        <f>VLOOKUP(CuentosContados[[#This Row],[Column1]],CuentosIndexados[],19,FALSE)</f>
        <v>0</v>
      </c>
      <c r="R1255">
        <f>VLOOKUP(CuentosContados[[#This Row],[Column1]],CuentosIndexados[],20,FALSE)</f>
        <v>0</v>
      </c>
      <c r="S1255">
        <f>VLOOKUP(CuentosContados[[#This Row],[Column1]],CuentosIndexados[],21,FALSE)</f>
        <v>0</v>
      </c>
      <c r="T1255" t="str">
        <f>VLOOKUP(CuentosContados[[#This Row],[Column1]],CuentosIndexados[],22,FALSE)</f>
        <v>calma</v>
      </c>
      <c r="U1255" t="str">
        <f>VLOOKUP(CuentosContados[[#This Row],[Column1]],CuentosIndexados[],23,FALSE)</f>
        <v>tension</v>
      </c>
      <c r="V1255" t="str">
        <f>VLOOKUP(CuentosContados[[#This Row],[Column1]],CuentosIndexados[],24,FALSE)</f>
        <v>estres</v>
      </c>
      <c r="W1255">
        <f>VLOOKUP(CuentosContados[[#This Row],[Column1]],CuentosIndexados[],25,FALSE)</f>
        <v>0</v>
      </c>
      <c r="X1255">
        <f>VLOOKUP(CuentosContados[[#This Row],[Column1]],CuentosIndexados[],26,FALSE)</f>
        <v>0</v>
      </c>
      <c r="Y1255">
        <f>VLOOKUP(CuentosContados[[#This Row],[Column1]],CuentosIndexados[],27,FALSE)</f>
        <v>0</v>
      </c>
      <c r="Z1255">
        <f>VLOOKUP(CuentosContados[[#This Row],[Column1]],CuentosIndexados[],28,FALSE)</f>
        <v>0</v>
      </c>
      <c r="AA1255">
        <f>VLOOKUP(CuentosContados[[#This Row],[Column1]],CuentosIndexados[],29,FALSE)</f>
        <v>0</v>
      </c>
      <c r="AB1255">
        <f>VLOOKUP(CuentosContados[[#This Row],[Column1]],CuentosIndexados[],30,FALSE)</f>
        <v>0</v>
      </c>
      <c r="AC1255">
        <f>VLOOKUP(CuentosContados[[#This Row],[Column1]],CuentosIndexados[],31,FALSE)</f>
        <v>0</v>
      </c>
      <c r="AD1255">
        <f>VLOOKUP(CuentosContados[[#This Row],[Column1]],CuentosIndexados[],32,FALSE)</f>
        <v>0</v>
      </c>
      <c r="AE1255">
        <f>VLOOKUP(CuentosContados[[#This Row],[Column1]],CuentosIndexados[],33,FALSE)</f>
        <v>0</v>
      </c>
      <c r="AF1255">
        <f>VLOOKUP(CuentosContados[[#This Row],[Column1]],CuentosIndexados[],34,FALSE)</f>
        <v>0</v>
      </c>
      <c r="AG1255">
        <f>VLOOKUP(CuentosContados[[#This Row],[Column1]],CuentosIndexados[],35,FALSE)</f>
        <v>0</v>
      </c>
      <c r="AH1255">
        <f>VLOOKUP(CuentosContados[[#This Row],[Column1]],CuentosIndexados[],36,FALSE)</f>
        <v>0</v>
      </c>
      <c r="AI1255">
        <f>VLOOKUP(CuentosContados[[#This Row],[Column1]],CuentosIndexados[],37,FALSE)</f>
        <v>0</v>
      </c>
      <c r="AJ1255">
        <f>VLOOKUP(CuentosContados[[#This Row],[Column1]],CuentosIndexados[],38,FALSE)</f>
        <v>0</v>
      </c>
      <c r="AK1255">
        <f>VLOOKUP(CuentosContados[[#This Row],[Column1]],CuentosIndexados[],39,FALSE)</f>
        <v>0</v>
      </c>
    </row>
    <row r="1256" spans="1:37" x14ac:dyDescent="0.25">
      <c r="A1256" t="s">
        <v>163</v>
      </c>
      <c r="B1256">
        <f>VLOOKUP(CuentosContados[[#This Row],[Column1]],CuentosIndexados[],3,FALSE)</f>
        <v>0</v>
      </c>
      <c r="C1256">
        <f>VLOOKUP(CuentosContados[[#This Row],[Column1]],CuentosIndexados[],5,FALSE)</f>
        <v>0</v>
      </c>
      <c r="D1256">
        <f>VLOOKUP(CuentosContados[[#This Row],[Column1]],CuentosIndexados[],6,FALSE)</f>
        <v>0</v>
      </c>
      <c r="E1256">
        <f>VLOOKUP(CuentosContados[[#This Row],[Column1]],CuentosIndexados[],7,FALSE)</f>
        <v>0</v>
      </c>
      <c r="F1256">
        <f>VLOOKUP(CuentosContados[[#This Row],[Column1]],CuentosIndexados[],8,FALSE)</f>
        <v>0</v>
      </c>
      <c r="G1256">
        <f>VLOOKUP(CuentosContados[[#This Row],[Column1]],CuentosIndexados[],9,FALSE)</f>
        <v>0</v>
      </c>
      <c r="H1256">
        <f>VLOOKUP(CuentosContados[[#This Row],[Column1]],CuentosIndexados[],10,FALSE)</f>
        <v>0</v>
      </c>
      <c r="I1256">
        <f>VLOOKUP(CuentosContados[[#This Row],[Column1]],CuentosIndexados[],11,FALSE)</f>
        <v>0</v>
      </c>
      <c r="J1256">
        <f>VLOOKUP(CuentosContados[[#This Row],[Column1]],CuentosIndexados[],12,FALSE)</f>
        <v>0</v>
      </c>
      <c r="K1256">
        <f>VLOOKUP(CuentosContados[[#This Row],[Column1]],CuentosIndexados[],13,FALSE)</f>
        <v>0</v>
      </c>
      <c r="L1256">
        <f>VLOOKUP(CuentosContados[[#This Row],[Column1]],CuentosIndexados[],14,FALSE)</f>
        <v>0</v>
      </c>
      <c r="M1256">
        <f>VLOOKUP(CuentosContados[[#This Row],[Column1]],CuentosIndexados[],15,FALSE)</f>
        <v>0</v>
      </c>
      <c r="N1256">
        <f>VLOOKUP(CuentosContados[[#This Row],[Column1]],CuentosIndexados[],16,FALSE)</f>
        <v>0</v>
      </c>
      <c r="O1256" t="str">
        <f>VLOOKUP(CuentosContados[[#This Row],[Column1]],CuentosIndexados[],17,FALSE)</f>
        <v>ira</v>
      </c>
      <c r="P1256">
        <f>VLOOKUP(CuentosContados[[#This Row],[Column1]],CuentosIndexados[],18,FALSE)</f>
        <v>0</v>
      </c>
      <c r="Q1256">
        <f>VLOOKUP(CuentosContados[[#This Row],[Column1]],CuentosIndexados[],19,FALSE)</f>
        <v>0</v>
      </c>
      <c r="R1256">
        <f>VLOOKUP(CuentosContados[[#This Row],[Column1]],CuentosIndexados[],20,FALSE)</f>
        <v>0</v>
      </c>
      <c r="S1256">
        <f>VLOOKUP(CuentosContados[[#This Row],[Column1]],CuentosIndexados[],21,FALSE)</f>
        <v>0</v>
      </c>
      <c r="T1256" t="str">
        <f>VLOOKUP(CuentosContados[[#This Row],[Column1]],CuentosIndexados[],22,FALSE)</f>
        <v>calma</v>
      </c>
      <c r="U1256" t="str">
        <f>VLOOKUP(CuentosContados[[#This Row],[Column1]],CuentosIndexados[],23,FALSE)</f>
        <v>tension</v>
      </c>
      <c r="V1256" t="str">
        <f>VLOOKUP(CuentosContados[[#This Row],[Column1]],CuentosIndexados[],24,FALSE)</f>
        <v>estres</v>
      </c>
      <c r="W1256">
        <f>VLOOKUP(CuentosContados[[#This Row],[Column1]],CuentosIndexados[],25,FALSE)</f>
        <v>0</v>
      </c>
      <c r="X1256">
        <f>VLOOKUP(CuentosContados[[#This Row],[Column1]],CuentosIndexados[],26,FALSE)</f>
        <v>0</v>
      </c>
      <c r="Y1256">
        <f>VLOOKUP(CuentosContados[[#This Row],[Column1]],CuentosIndexados[],27,FALSE)</f>
        <v>0</v>
      </c>
      <c r="Z1256">
        <f>VLOOKUP(CuentosContados[[#This Row],[Column1]],CuentosIndexados[],28,FALSE)</f>
        <v>0</v>
      </c>
      <c r="AA1256">
        <f>VLOOKUP(CuentosContados[[#This Row],[Column1]],CuentosIndexados[],29,FALSE)</f>
        <v>0</v>
      </c>
      <c r="AB1256">
        <f>VLOOKUP(CuentosContados[[#This Row],[Column1]],CuentosIndexados[],30,FALSE)</f>
        <v>0</v>
      </c>
      <c r="AC1256">
        <f>VLOOKUP(CuentosContados[[#This Row],[Column1]],CuentosIndexados[],31,FALSE)</f>
        <v>0</v>
      </c>
      <c r="AD1256">
        <f>VLOOKUP(CuentosContados[[#This Row],[Column1]],CuentosIndexados[],32,FALSE)</f>
        <v>0</v>
      </c>
      <c r="AE1256">
        <f>VLOOKUP(CuentosContados[[#This Row],[Column1]],CuentosIndexados[],33,FALSE)</f>
        <v>0</v>
      </c>
      <c r="AF1256">
        <f>VLOOKUP(CuentosContados[[#This Row],[Column1]],CuentosIndexados[],34,FALSE)</f>
        <v>0</v>
      </c>
      <c r="AG1256">
        <f>VLOOKUP(CuentosContados[[#This Row],[Column1]],CuentosIndexados[],35,FALSE)</f>
        <v>0</v>
      </c>
      <c r="AH1256">
        <f>VLOOKUP(CuentosContados[[#This Row],[Column1]],CuentosIndexados[],36,FALSE)</f>
        <v>0</v>
      </c>
      <c r="AI1256">
        <f>VLOOKUP(CuentosContados[[#This Row],[Column1]],CuentosIndexados[],37,FALSE)</f>
        <v>0</v>
      </c>
      <c r="AJ1256">
        <f>VLOOKUP(CuentosContados[[#This Row],[Column1]],CuentosIndexados[],38,FALSE)</f>
        <v>0</v>
      </c>
      <c r="AK1256">
        <f>VLOOKUP(CuentosContados[[#This Row],[Column1]],CuentosIndexados[],39,FALSE)</f>
        <v>0</v>
      </c>
    </row>
    <row r="1257" spans="1:37" x14ac:dyDescent="0.25">
      <c r="A1257" t="s">
        <v>163</v>
      </c>
      <c r="B1257">
        <f>VLOOKUP(CuentosContados[[#This Row],[Column1]],CuentosIndexados[],3,FALSE)</f>
        <v>0</v>
      </c>
      <c r="C1257">
        <f>VLOOKUP(CuentosContados[[#This Row],[Column1]],CuentosIndexados[],5,FALSE)</f>
        <v>0</v>
      </c>
      <c r="D1257">
        <f>VLOOKUP(CuentosContados[[#This Row],[Column1]],CuentosIndexados[],6,FALSE)</f>
        <v>0</v>
      </c>
      <c r="E1257">
        <f>VLOOKUP(CuentosContados[[#This Row],[Column1]],CuentosIndexados[],7,FALSE)</f>
        <v>0</v>
      </c>
      <c r="F1257">
        <f>VLOOKUP(CuentosContados[[#This Row],[Column1]],CuentosIndexados[],8,FALSE)</f>
        <v>0</v>
      </c>
      <c r="G1257">
        <f>VLOOKUP(CuentosContados[[#This Row],[Column1]],CuentosIndexados[],9,FALSE)</f>
        <v>0</v>
      </c>
      <c r="H1257">
        <f>VLOOKUP(CuentosContados[[#This Row],[Column1]],CuentosIndexados[],10,FALSE)</f>
        <v>0</v>
      </c>
      <c r="I1257">
        <f>VLOOKUP(CuentosContados[[#This Row],[Column1]],CuentosIndexados[],11,FALSE)</f>
        <v>0</v>
      </c>
      <c r="J1257">
        <f>VLOOKUP(CuentosContados[[#This Row],[Column1]],CuentosIndexados[],12,FALSE)</f>
        <v>0</v>
      </c>
      <c r="K1257">
        <f>VLOOKUP(CuentosContados[[#This Row],[Column1]],CuentosIndexados[],13,FALSE)</f>
        <v>0</v>
      </c>
      <c r="L1257">
        <f>VLOOKUP(CuentosContados[[#This Row],[Column1]],CuentosIndexados[],14,FALSE)</f>
        <v>0</v>
      </c>
      <c r="M1257">
        <f>VLOOKUP(CuentosContados[[#This Row],[Column1]],CuentosIndexados[],15,FALSE)</f>
        <v>0</v>
      </c>
      <c r="N1257">
        <f>VLOOKUP(CuentosContados[[#This Row],[Column1]],CuentosIndexados[],16,FALSE)</f>
        <v>0</v>
      </c>
      <c r="O1257" t="str">
        <f>VLOOKUP(CuentosContados[[#This Row],[Column1]],CuentosIndexados[],17,FALSE)</f>
        <v>ira</v>
      </c>
      <c r="P1257">
        <f>VLOOKUP(CuentosContados[[#This Row],[Column1]],CuentosIndexados[],18,FALSE)</f>
        <v>0</v>
      </c>
      <c r="Q1257">
        <f>VLOOKUP(CuentosContados[[#This Row],[Column1]],CuentosIndexados[],19,FALSE)</f>
        <v>0</v>
      </c>
      <c r="R1257">
        <f>VLOOKUP(CuentosContados[[#This Row],[Column1]],CuentosIndexados[],20,FALSE)</f>
        <v>0</v>
      </c>
      <c r="S1257">
        <f>VLOOKUP(CuentosContados[[#This Row],[Column1]],CuentosIndexados[],21,FALSE)</f>
        <v>0</v>
      </c>
      <c r="T1257" t="str">
        <f>VLOOKUP(CuentosContados[[#This Row],[Column1]],CuentosIndexados[],22,FALSE)</f>
        <v>calma</v>
      </c>
      <c r="U1257" t="str">
        <f>VLOOKUP(CuentosContados[[#This Row],[Column1]],CuentosIndexados[],23,FALSE)</f>
        <v>tension</v>
      </c>
      <c r="V1257" t="str">
        <f>VLOOKUP(CuentosContados[[#This Row],[Column1]],CuentosIndexados[],24,FALSE)</f>
        <v>estres</v>
      </c>
      <c r="W1257">
        <f>VLOOKUP(CuentosContados[[#This Row],[Column1]],CuentosIndexados[],25,FALSE)</f>
        <v>0</v>
      </c>
      <c r="X1257">
        <f>VLOOKUP(CuentosContados[[#This Row],[Column1]],CuentosIndexados[],26,FALSE)</f>
        <v>0</v>
      </c>
      <c r="Y1257">
        <f>VLOOKUP(CuentosContados[[#This Row],[Column1]],CuentosIndexados[],27,FALSE)</f>
        <v>0</v>
      </c>
      <c r="Z1257">
        <f>VLOOKUP(CuentosContados[[#This Row],[Column1]],CuentosIndexados[],28,FALSE)</f>
        <v>0</v>
      </c>
      <c r="AA1257">
        <f>VLOOKUP(CuentosContados[[#This Row],[Column1]],CuentosIndexados[],29,FALSE)</f>
        <v>0</v>
      </c>
      <c r="AB1257">
        <f>VLOOKUP(CuentosContados[[#This Row],[Column1]],CuentosIndexados[],30,FALSE)</f>
        <v>0</v>
      </c>
      <c r="AC1257">
        <f>VLOOKUP(CuentosContados[[#This Row],[Column1]],CuentosIndexados[],31,FALSE)</f>
        <v>0</v>
      </c>
      <c r="AD1257">
        <f>VLOOKUP(CuentosContados[[#This Row],[Column1]],CuentosIndexados[],32,FALSE)</f>
        <v>0</v>
      </c>
      <c r="AE1257">
        <f>VLOOKUP(CuentosContados[[#This Row],[Column1]],CuentosIndexados[],33,FALSE)</f>
        <v>0</v>
      </c>
      <c r="AF1257">
        <f>VLOOKUP(CuentosContados[[#This Row],[Column1]],CuentosIndexados[],34,FALSE)</f>
        <v>0</v>
      </c>
      <c r="AG1257">
        <f>VLOOKUP(CuentosContados[[#This Row],[Column1]],CuentosIndexados[],35,FALSE)</f>
        <v>0</v>
      </c>
      <c r="AH1257">
        <f>VLOOKUP(CuentosContados[[#This Row],[Column1]],CuentosIndexados[],36,FALSE)</f>
        <v>0</v>
      </c>
      <c r="AI1257">
        <f>VLOOKUP(CuentosContados[[#This Row],[Column1]],CuentosIndexados[],37,FALSE)</f>
        <v>0</v>
      </c>
      <c r="AJ1257">
        <f>VLOOKUP(CuentosContados[[#This Row],[Column1]],CuentosIndexados[],38,FALSE)</f>
        <v>0</v>
      </c>
      <c r="AK1257">
        <f>VLOOKUP(CuentosContados[[#This Row],[Column1]],CuentosIndexados[],39,FALSE)</f>
        <v>0</v>
      </c>
    </row>
    <row r="1258" spans="1:37" x14ac:dyDescent="0.25">
      <c r="A1258" t="s">
        <v>163</v>
      </c>
      <c r="B1258">
        <f>VLOOKUP(CuentosContados[[#This Row],[Column1]],CuentosIndexados[],3,FALSE)</f>
        <v>0</v>
      </c>
      <c r="C1258">
        <f>VLOOKUP(CuentosContados[[#This Row],[Column1]],CuentosIndexados[],5,FALSE)</f>
        <v>0</v>
      </c>
      <c r="D1258">
        <f>VLOOKUP(CuentosContados[[#This Row],[Column1]],CuentosIndexados[],6,FALSE)</f>
        <v>0</v>
      </c>
      <c r="E1258">
        <f>VLOOKUP(CuentosContados[[#This Row],[Column1]],CuentosIndexados[],7,FALSE)</f>
        <v>0</v>
      </c>
      <c r="F1258">
        <f>VLOOKUP(CuentosContados[[#This Row],[Column1]],CuentosIndexados[],8,FALSE)</f>
        <v>0</v>
      </c>
      <c r="G1258">
        <f>VLOOKUP(CuentosContados[[#This Row],[Column1]],CuentosIndexados[],9,FALSE)</f>
        <v>0</v>
      </c>
      <c r="H1258">
        <f>VLOOKUP(CuentosContados[[#This Row],[Column1]],CuentosIndexados[],10,FALSE)</f>
        <v>0</v>
      </c>
      <c r="I1258">
        <f>VLOOKUP(CuentosContados[[#This Row],[Column1]],CuentosIndexados[],11,FALSE)</f>
        <v>0</v>
      </c>
      <c r="J1258">
        <f>VLOOKUP(CuentosContados[[#This Row],[Column1]],CuentosIndexados[],12,FALSE)</f>
        <v>0</v>
      </c>
      <c r="K1258">
        <f>VLOOKUP(CuentosContados[[#This Row],[Column1]],CuentosIndexados[],13,FALSE)</f>
        <v>0</v>
      </c>
      <c r="L1258">
        <f>VLOOKUP(CuentosContados[[#This Row],[Column1]],CuentosIndexados[],14,FALSE)</f>
        <v>0</v>
      </c>
      <c r="M1258">
        <f>VLOOKUP(CuentosContados[[#This Row],[Column1]],CuentosIndexados[],15,FALSE)</f>
        <v>0</v>
      </c>
      <c r="N1258">
        <f>VLOOKUP(CuentosContados[[#This Row],[Column1]],CuentosIndexados[],16,FALSE)</f>
        <v>0</v>
      </c>
      <c r="O1258" t="str">
        <f>VLOOKUP(CuentosContados[[#This Row],[Column1]],CuentosIndexados[],17,FALSE)</f>
        <v>ira</v>
      </c>
      <c r="P1258">
        <f>VLOOKUP(CuentosContados[[#This Row],[Column1]],CuentosIndexados[],18,FALSE)</f>
        <v>0</v>
      </c>
      <c r="Q1258">
        <f>VLOOKUP(CuentosContados[[#This Row],[Column1]],CuentosIndexados[],19,FALSE)</f>
        <v>0</v>
      </c>
      <c r="R1258">
        <f>VLOOKUP(CuentosContados[[#This Row],[Column1]],CuentosIndexados[],20,FALSE)</f>
        <v>0</v>
      </c>
      <c r="S1258">
        <f>VLOOKUP(CuentosContados[[#This Row],[Column1]],CuentosIndexados[],21,FALSE)</f>
        <v>0</v>
      </c>
      <c r="T1258" t="str">
        <f>VLOOKUP(CuentosContados[[#This Row],[Column1]],CuentosIndexados[],22,FALSE)</f>
        <v>calma</v>
      </c>
      <c r="U1258" t="str">
        <f>VLOOKUP(CuentosContados[[#This Row],[Column1]],CuentosIndexados[],23,FALSE)</f>
        <v>tension</v>
      </c>
      <c r="V1258" t="str">
        <f>VLOOKUP(CuentosContados[[#This Row],[Column1]],CuentosIndexados[],24,FALSE)</f>
        <v>estres</v>
      </c>
      <c r="W1258">
        <f>VLOOKUP(CuentosContados[[#This Row],[Column1]],CuentosIndexados[],25,FALSE)</f>
        <v>0</v>
      </c>
      <c r="X1258">
        <f>VLOOKUP(CuentosContados[[#This Row],[Column1]],CuentosIndexados[],26,FALSE)</f>
        <v>0</v>
      </c>
      <c r="Y1258">
        <f>VLOOKUP(CuentosContados[[#This Row],[Column1]],CuentosIndexados[],27,FALSE)</f>
        <v>0</v>
      </c>
      <c r="Z1258">
        <f>VLOOKUP(CuentosContados[[#This Row],[Column1]],CuentosIndexados[],28,FALSE)</f>
        <v>0</v>
      </c>
      <c r="AA1258">
        <f>VLOOKUP(CuentosContados[[#This Row],[Column1]],CuentosIndexados[],29,FALSE)</f>
        <v>0</v>
      </c>
      <c r="AB1258">
        <f>VLOOKUP(CuentosContados[[#This Row],[Column1]],CuentosIndexados[],30,FALSE)</f>
        <v>0</v>
      </c>
      <c r="AC1258">
        <f>VLOOKUP(CuentosContados[[#This Row],[Column1]],CuentosIndexados[],31,FALSE)</f>
        <v>0</v>
      </c>
      <c r="AD1258">
        <f>VLOOKUP(CuentosContados[[#This Row],[Column1]],CuentosIndexados[],32,FALSE)</f>
        <v>0</v>
      </c>
      <c r="AE1258">
        <f>VLOOKUP(CuentosContados[[#This Row],[Column1]],CuentosIndexados[],33,FALSE)</f>
        <v>0</v>
      </c>
      <c r="AF1258">
        <f>VLOOKUP(CuentosContados[[#This Row],[Column1]],CuentosIndexados[],34,FALSE)</f>
        <v>0</v>
      </c>
      <c r="AG1258">
        <f>VLOOKUP(CuentosContados[[#This Row],[Column1]],CuentosIndexados[],35,FALSE)</f>
        <v>0</v>
      </c>
      <c r="AH1258">
        <f>VLOOKUP(CuentosContados[[#This Row],[Column1]],CuentosIndexados[],36,FALSE)</f>
        <v>0</v>
      </c>
      <c r="AI1258">
        <f>VLOOKUP(CuentosContados[[#This Row],[Column1]],CuentosIndexados[],37,FALSE)</f>
        <v>0</v>
      </c>
      <c r="AJ1258">
        <f>VLOOKUP(CuentosContados[[#This Row],[Column1]],CuentosIndexados[],38,FALSE)</f>
        <v>0</v>
      </c>
      <c r="AK1258">
        <f>VLOOKUP(CuentosContados[[#This Row],[Column1]],CuentosIndexados[],39,FALSE)</f>
        <v>0</v>
      </c>
    </row>
    <row r="1259" spans="1:37" x14ac:dyDescent="0.25">
      <c r="A1259" t="s">
        <v>163</v>
      </c>
      <c r="B1259">
        <f>VLOOKUP(CuentosContados[[#This Row],[Column1]],CuentosIndexados[],3,FALSE)</f>
        <v>0</v>
      </c>
      <c r="C1259">
        <f>VLOOKUP(CuentosContados[[#This Row],[Column1]],CuentosIndexados[],5,FALSE)</f>
        <v>0</v>
      </c>
      <c r="D1259">
        <f>VLOOKUP(CuentosContados[[#This Row],[Column1]],CuentosIndexados[],6,FALSE)</f>
        <v>0</v>
      </c>
      <c r="E1259">
        <f>VLOOKUP(CuentosContados[[#This Row],[Column1]],CuentosIndexados[],7,FALSE)</f>
        <v>0</v>
      </c>
      <c r="F1259">
        <f>VLOOKUP(CuentosContados[[#This Row],[Column1]],CuentosIndexados[],8,FALSE)</f>
        <v>0</v>
      </c>
      <c r="G1259">
        <f>VLOOKUP(CuentosContados[[#This Row],[Column1]],CuentosIndexados[],9,FALSE)</f>
        <v>0</v>
      </c>
      <c r="H1259">
        <f>VLOOKUP(CuentosContados[[#This Row],[Column1]],CuentosIndexados[],10,FALSE)</f>
        <v>0</v>
      </c>
      <c r="I1259">
        <f>VLOOKUP(CuentosContados[[#This Row],[Column1]],CuentosIndexados[],11,FALSE)</f>
        <v>0</v>
      </c>
      <c r="J1259">
        <f>VLOOKUP(CuentosContados[[#This Row],[Column1]],CuentosIndexados[],12,FALSE)</f>
        <v>0</v>
      </c>
      <c r="K1259">
        <f>VLOOKUP(CuentosContados[[#This Row],[Column1]],CuentosIndexados[],13,FALSE)</f>
        <v>0</v>
      </c>
      <c r="L1259">
        <f>VLOOKUP(CuentosContados[[#This Row],[Column1]],CuentosIndexados[],14,FALSE)</f>
        <v>0</v>
      </c>
      <c r="M1259">
        <f>VLOOKUP(CuentosContados[[#This Row],[Column1]],CuentosIndexados[],15,FALSE)</f>
        <v>0</v>
      </c>
      <c r="N1259">
        <f>VLOOKUP(CuentosContados[[#This Row],[Column1]],CuentosIndexados[],16,FALSE)</f>
        <v>0</v>
      </c>
      <c r="O1259" t="str">
        <f>VLOOKUP(CuentosContados[[#This Row],[Column1]],CuentosIndexados[],17,FALSE)</f>
        <v>ira</v>
      </c>
      <c r="P1259">
        <f>VLOOKUP(CuentosContados[[#This Row],[Column1]],CuentosIndexados[],18,FALSE)</f>
        <v>0</v>
      </c>
      <c r="Q1259">
        <f>VLOOKUP(CuentosContados[[#This Row],[Column1]],CuentosIndexados[],19,FALSE)</f>
        <v>0</v>
      </c>
      <c r="R1259">
        <f>VLOOKUP(CuentosContados[[#This Row],[Column1]],CuentosIndexados[],20,FALSE)</f>
        <v>0</v>
      </c>
      <c r="S1259">
        <f>VLOOKUP(CuentosContados[[#This Row],[Column1]],CuentosIndexados[],21,FALSE)</f>
        <v>0</v>
      </c>
      <c r="T1259" t="str">
        <f>VLOOKUP(CuentosContados[[#This Row],[Column1]],CuentosIndexados[],22,FALSE)</f>
        <v>calma</v>
      </c>
      <c r="U1259" t="str">
        <f>VLOOKUP(CuentosContados[[#This Row],[Column1]],CuentosIndexados[],23,FALSE)</f>
        <v>tension</v>
      </c>
      <c r="V1259" t="str">
        <f>VLOOKUP(CuentosContados[[#This Row],[Column1]],CuentosIndexados[],24,FALSE)</f>
        <v>estres</v>
      </c>
      <c r="W1259">
        <f>VLOOKUP(CuentosContados[[#This Row],[Column1]],CuentosIndexados[],25,FALSE)</f>
        <v>0</v>
      </c>
      <c r="X1259">
        <f>VLOOKUP(CuentosContados[[#This Row],[Column1]],CuentosIndexados[],26,FALSE)</f>
        <v>0</v>
      </c>
      <c r="Y1259">
        <f>VLOOKUP(CuentosContados[[#This Row],[Column1]],CuentosIndexados[],27,FALSE)</f>
        <v>0</v>
      </c>
      <c r="Z1259">
        <f>VLOOKUP(CuentosContados[[#This Row],[Column1]],CuentosIndexados[],28,FALSE)</f>
        <v>0</v>
      </c>
      <c r="AA1259">
        <f>VLOOKUP(CuentosContados[[#This Row],[Column1]],CuentosIndexados[],29,FALSE)</f>
        <v>0</v>
      </c>
      <c r="AB1259">
        <f>VLOOKUP(CuentosContados[[#This Row],[Column1]],CuentosIndexados[],30,FALSE)</f>
        <v>0</v>
      </c>
      <c r="AC1259">
        <f>VLOOKUP(CuentosContados[[#This Row],[Column1]],CuentosIndexados[],31,FALSE)</f>
        <v>0</v>
      </c>
      <c r="AD1259">
        <f>VLOOKUP(CuentosContados[[#This Row],[Column1]],CuentosIndexados[],32,FALSE)</f>
        <v>0</v>
      </c>
      <c r="AE1259">
        <f>VLOOKUP(CuentosContados[[#This Row],[Column1]],CuentosIndexados[],33,FALSE)</f>
        <v>0</v>
      </c>
      <c r="AF1259">
        <f>VLOOKUP(CuentosContados[[#This Row],[Column1]],CuentosIndexados[],34,FALSE)</f>
        <v>0</v>
      </c>
      <c r="AG1259">
        <f>VLOOKUP(CuentosContados[[#This Row],[Column1]],CuentosIndexados[],35,FALSE)</f>
        <v>0</v>
      </c>
      <c r="AH1259">
        <f>VLOOKUP(CuentosContados[[#This Row],[Column1]],CuentosIndexados[],36,FALSE)</f>
        <v>0</v>
      </c>
      <c r="AI1259">
        <f>VLOOKUP(CuentosContados[[#This Row],[Column1]],CuentosIndexados[],37,FALSE)</f>
        <v>0</v>
      </c>
      <c r="AJ1259">
        <f>VLOOKUP(CuentosContados[[#This Row],[Column1]],CuentosIndexados[],38,FALSE)</f>
        <v>0</v>
      </c>
      <c r="AK1259">
        <f>VLOOKUP(CuentosContados[[#This Row],[Column1]],CuentosIndexados[],39,FALSE)</f>
        <v>0</v>
      </c>
    </row>
    <row r="1260" spans="1:37" x14ac:dyDescent="0.25">
      <c r="A1260" t="s">
        <v>163</v>
      </c>
      <c r="B1260">
        <f>VLOOKUP(CuentosContados[[#This Row],[Column1]],CuentosIndexados[],3,FALSE)</f>
        <v>0</v>
      </c>
      <c r="C1260">
        <f>VLOOKUP(CuentosContados[[#This Row],[Column1]],CuentosIndexados[],5,FALSE)</f>
        <v>0</v>
      </c>
      <c r="D1260">
        <f>VLOOKUP(CuentosContados[[#This Row],[Column1]],CuentosIndexados[],6,FALSE)</f>
        <v>0</v>
      </c>
      <c r="E1260">
        <f>VLOOKUP(CuentosContados[[#This Row],[Column1]],CuentosIndexados[],7,FALSE)</f>
        <v>0</v>
      </c>
      <c r="F1260">
        <f>VLOOKUP(CuentosContados[[#This Row],[Column1]],CuentosIndexados[],8,FALSE)</f>
        <v>0</v>
      </c>
      <c r="G1260">
        <f>VLOOKUP(CuentosContados[[#This Row],[Column1]],CuentosIndexados[],9,FALSE)</f>
        <v>0</v>
      </c>
      <c r="H1260">
        <f>VLOOKUP(CuentosContados[[#This Row],[Column1]],CuentosIndexados[],10,FALSE)</f>
        <v>0</v>
      </c>
      <c r="I1260">
        <f>VLOOKUP(CuentosContados[[#This Row],[Column1]],CuentosIndexados[],11,FALSE)</f>
        <v>0</v>
      </c>
      <c r="J1260">
        <f>VLOOKUP(CuentosContados[[#This Row],[Column1]],CuentosIndexados[],12,FALSE)</f>
        <v>0</v>
      </c>
      <c r="K1260">
        <f>VLOOKUP(CuentosContados[[#This Row],[Column1]],CuentosIndexados[],13,FALSE)</f>
        <v>0</v>
      </c>
      <c r="L1260">
        <f>VLOOKUP(CuentosContados[[#This Row],[Column1]],CuentosIndexados[],14,FALSE)</f>
        <v>0</v>
      </c>
      <c r="M1260">
        <f>VLOOKUP(CuentosContados[[#This Row],[Column1]],CuentosIndexados[],15,FALSE)</f>
        <v>0</v>
      </c>
      <c r="N1260">
        <f>VLOOKUP(CuentosContados[[#This Row],[Column1]],CuentosIndexados[],16,FALSE)</f>
        <v>0</v>
      </c>
      <c r="O1260" t="str">
        <f>VLOOKUP(CuentosContados[[#This Row],[Column1]],CuentosIndexados[],17,FALSE)</f>
        <v>ira</v>
      </c>
      <c r="P1260">
        <f>VLOOKUP(CuentosContados[[#This Row],[Column1]],CuentosIndexados[],18,FALSE)</f>
        <v>0</v>
      </c>
      <c r="Q1260">
        <f>VLOOKUP(CuentosContados[[#This Row],[Column1]],CuentosIndexados[],19,FALSE)</f>
        <v>0</v>
      </c>
      <c r="R1260">
        <f>VLOOKUP(CuentosContados[[#This Row],[Column1]],CuentosIndexados[],20,FALSE)</f>
        <v>0</v>
      </c>
      <c r="S1260">
        <f>VLOOKUP(CuentosContados[[#This Row],[Column1]],CuentosIndexados[],21,FALSE)</f>
        <v>0</v>
      </c>
      <c r="T1260" t="str">
        <f>VLOOKUP(CuentosContados[[#This Row],[Column1]],CuentosIndexados[],22,FALSE)</f>
        <v>calma</v>
      </c>
      <c r="U1260" t="str">
        <f>VLOOKUP(CuentosContados[[#This Row],[Column1]],CuentosIndexados[],23,FALSE)</f>
        <v>tension</v>
      </c>
      <c r="V1260" t="str">
        <f>VLOOKUP(CuentosContados[[#This Row],[Column1]],CuentosIndexados[],24,FALSE)</f>
        <v>estres</v>
      </c>
      <c r="W1260">
        <f>VLOOKUP(CuentosContados[[#This Row],[Column1]],CuentosIndexados[],25,FALSE)</f>
        <v>0</v>
      </c>
      <c r="X1260">
        <f>VLOOKUP(CuentosContados[[#This Row],[Column1]],CuentosIndexados[],26,FALSE)</f>
        <v>0</v>
      </c>
      <c r="Y1260">
        <f>VLOOKUP(CuentosContados[[#This Row],[Column1]],CuentosIndexados[],27,FALSE)</f>
        <v>0</v>
      </c>
      <c r="Z1260">
        <f>VLOOKUP(CuentosContados[[#This Row],[Column1]],CuentosIndexados[],28,FALSE)</f>
        <v>0</v>
      </c>
      <c r="AA1260">
        <f>VLOOKUP(CuentosContados[[#This Row],[Column1]],CuentosIndexados[],29,FALSE)</f>
        <v>0</v>
      </c>
      <c r="AB1260">
        <f>VLOOKUP(CuentosContados[[#This Row],[Column1]],CuentosIndexados[],30,FALSE)</f>
        <v>0</v>
      </c>
      <c r="AC1260">
        <f>VLOOKUP(CuentosContados[[#This Row],[Column1]],CuentosIndexados[],31,FALSE)</f>
        <v>0</v>
      </c>
      <c r="AD1260">
        <f>VLOOKUP(CuentosContados[[#This Row],[Column1]],CuentosIndexados[],32,FALSE)</f>
        <v>0</v>
      </c>
      <c r="AE1260">
        <f>VLOOKUP(CuentosContados[[#This Row],[Column1]],CuentosIndexados[],33,FALSE)</f>
        <v>0</v>
      </c>
      <c r="AF1260">
        <f>VLOOKUP(CuentosContados[[#This Row],[Column1]],CuentosIndexados[],34,FALSE)</f>
        <v>0</v>
      </c>
      <c r="AG1260">
        <f>VLOOKUP(CuentosContados[[#This Row],[Column1]],CuentosIndexados[],35,FALSE)</f>
        <v>0</v>
      </c>
      <c r="AH1260">
        <f>VLOOKUP(CuentosContados[[#This Row],[Column1]],CuentosIndexados[],36,FALSE)</f>
        <v>0</v>
      </c>
      <c r="AI1260">
        <f>VLOOKUP(CuentosContados[[#This Row],[Column1]],CuentosIndexados[],37,FALSE)</f>
        <v>0</v>
      </c>
      <c r="AJ1260">
        <f>VLOOKUP(CuentosContados[[#This Row],[Column1]],CuentosIndexados[],38,FALSE)</f>
        <v>0</v>
      </c>
      <c r="AK1260">
        <f>VLOOKUP(CuentosContados[[#This Row],[Column1]],CuentosIndexados[],39,FALSE)</f>
        <v>0</v>
      </c>
    </row>
    <row r="1261" spans="1:37" x14ac:dyDescent="0.25">
      <c r="A1261" t="s">
        <v>163</v>
      </c>
      <c r="B1261">
        <f>VLOOKUP(CuentosContados[[#This Row],[Column1]],CuentosIndexados[],3,FALSE)</f>
        <v>0</v>
      </c>
      <c r="C1261">
        <f>VLOOKUP(CuentosContados[[#This Row],[Column1]],CuentosIndexados[],5,FALSE)</f>
        <v>0</v>
      </c>
      <c r="D1261">
        <f>VLOOKUP(CuentosContados[[#This Row],[Column1]],CuentosIndexados[],6,FALSE)</f>
        <v>0</v>
      </c>
      <c r="E1261">
        <f>VLOOKUP(CuentosContados[[#This Row],[Column1]],CuentosIndexados[],7,FALSE)</f>
        <v>0</v>
      </c>
      <c r="F1261">
        <f>VLOOKUP(CuentosContados[[#This Row],[Column1]],CuentosIndexados[],8,FALSE)</f>
        <v>0</v>
      </c>
      <c r="G1261">
        <f>VLOOKUP(CuentosContados[[#This Row],[Column1]],CuentosIndexados[],9,FALSE)</f>
        <v>0</v>
      </c>
      <c r="H1261">
        <f>VLOOKUP(CuentosContados[[#This Row],[Column1]],CuentosIndexados[],10,FALSE)</f>
        <v>0</v>
      </c>
      <c r="I1261">
        <f>VLOOKUP(CuentosContados[[#This Row],[Column1]],CuentosIndexados[],11,FALSE)</f>
        <v>0</v>
      </c>
      <c r="J1261">
        <f>VLOOKUP(CuentosContados[[#This Row],[Column1]],CuentosIndexados[],12,FALSE)</f>
        <v>0</v>
      </c>
      <c r="K1261">
        <f>VLOOKUP(CuentosContados[[#This Row],[Column1]],CuentosIndexados[],13,FALSE)</f>
        <v>0</v>
      </c>
      <c r="L1261">
        <f>VLOOKUP(CuentosContados[[#This Row],[Column1]],CuentosIndexados[],14,FALSE)</f>
        <v>0</v>
      </c>
      <c r="M1261">
        <f>VLOOKUP(CuentosContados[[#This Row],[Column1]],CuentosIndexados[],15,FALSE)</f>
        <v>0</v>
      </c>
      <c r="N1261">
        <f>VLOOKUP(CuentosContados[[#This Row],[Column1]],CuentosIndexados[],16,FALSE)</f>
        <v>0</v>
      </c>
      <c r="O1261" t="str">
        <f>VLOOKUP(CuentosContados[[#This Row],[Column1]],CuentosIndexados[],17,FALSE)</f>
        <v>ira</v>
      </c>
      <c r="P1261">
        <f>VLOOKUP(CuentosContados[[#This Row],[Column1]],CuentosIndexados[],18,FALSE)</f>
        <v>0</v>
      </c>
      <c r="Q1261">
        <f>VLOOKUP(CuentosContados[[#This Row],[Column1]],CuentosIndexados[],19,FALSE)</f>
        <v>0</v>
      </c>
      <c r="R1261">
        <f>VLOOKUP(CuentosContados[[#This Row],[Column1]],CuentosIndexados[],20,FALSE)</f>
        <v>0</v>
      </c>
      <c r="S1261">
        <f>VLOOKUP(CuentosContados[[#This Row],[Column1]],CuentosIndexados[],21,FALSE)</f>
        <v>0</v>
      </c>
      <c r="T1261" t="str">
        <f>VLOOKUP(CuentosContados[[#This Row],[Column1]],CuentosIndexados[],22,FALSE)</f>
        <v>calma</v>
      </c>
      <c r="U1261" t="str">
        <f>VLOOKUP(CuentosContados[[#This Row],[Column1]],CuentosIndexados[],23,FALSE)</f>
        <v>tension</v>
      </c>
      <c r="V1261" t="str">
        <f>VLOOKUP(CuentosContados[[#This Row],[Column1]],CuentosIndexados[],24,FALSE)</f>
        <v>estres</v>
      </c>
      <c r="W1261">
        <f>VLOOKUP(CuentosContados[[#This Row],[Column1]],CuentosIndexados[],25,FALSE)</f>
        <v>0</v>
      </c>
      <c r="X1261">
        <f>VLOOKUP(CuentosContados[[#This Row],[Column1]],CuentosIndexados[],26,FALSE)</f>
        <v>0</v>
      </c>
      <c r="Y1261">
        <f>VLOOKUP(CuentosContados[[#This Row],[Column1]],CuentosIndexados[],27,FALSE)</f>
        <v>0</v>
      </c>
      <c r="Z1261">
        <f>VLOOKUP(CuentosContados[[#This Row],[Column1]],CuentosIndexados[],28,FALSE)</f>
        <v>0</v>
      </c>
      <c r="AA1261">
        <f>VLOOKUP(CuentosContados[[#This Row],[Column1]],CuentosIndexados[],29,FALSE)</f>
        <v>0</v>
      </c>
      <c r="AB1261">
        <f>VLOOKUP(CuentosContados[[#This Row],[Column1]],CuentosIndexados[],30,FALSE)</f>
        <v>0</v>
      </c>
      <c r="AC1261">
        <f>VLOOKUP(CuentosContados[[#This Row],[Column1]],CuentosIndexados[],31,FALSE)</f>
        <v>0</v>
      </c>
      <c r="AD1261">
        <f>VLOOKUP(CuentosContados[[#This Row],[Column1]],CuentosIndexados[],32,FALSE)</f>
        <v>0</v>
      </c>
      <c r="AE1261">
        <f>VLOOKUP(CuentosContados[[#This Row],[Column1]],CuentosIndexados[],33,FALSE)</f>
        <v>0</v>
      </c>
      <c r="AF1261">
        <f>VLOOKUP(CuentosContados[[#This Row],[Column1]],CuentosIndexados[],34,FALSE)</f>
        <v>0</v>
      </c>
      <c r="AG1261">
        <f>VLOOKUP(CuentosContados[[#This Row],[Column1]],CuentosIndexados[],35,FALSE)</f>
        <v>0</v>
      </c>
      <c r="AH1261">
        <f>VLOOKUP(CuentosContados[[#This Row],[Column1]],CuentosIndexados[],36,FALSE)</f>
        <v>0</v>
      </c>
      <c r="AI1261">
        <f>VLOOKUP(CuentosContados[[#This Row],[Column1]],CuentosIndexados[],37,FALSE)</f>
        <v>0</v>
      </c>
      <c r="AJ1261">
        <f>VLOOKUP(CuentosContados[[#This Row],[Column1]],CuentosIndexados[],38,FALSE)</f>
        <v>0</v>
      </c>
      <c r="AK1261">
        <f>VLOOKUP(CuentosContados[[#This Row],[Column1]],CuentosIndexados[],39,FALSE)</f>
        <v>0</v>
      </c>
    </row>
    <row r="1262" spans="1:37" x14ac:dyDescent="0.25">
      <c r="A1262" t="s">
        <v>163</v>
      </c>
      <c r="B1262">
        <f>VLOOKUP(CuentosContados[[#This Row],[Column1]],CuentosIndexados[],3,FALSE)</f>
        <v>0</v>
      </c>
      <c r="C1262">
        <f>VLOOKUP(CuentosContados[[#This Row],[Column1]],CuentosIndexados[],5,FALSE)</f>
        <v>0</v>
      </c>
      <c r="D1262">
        <f>VLOOKUP(CuentosContados[[#This Row],[Column1]],CuentosIndexados[],6,FALSE)</f>
        <v>0</v>
      </c>
      <c r="E1262">
        <f>VLOOKUP(CuentosContados[[#This Row],[Column1]],CuentosIndexados[],7,FALSE)</f>
        <v>0</v>
      </c>
      <c r="F1262">
        <f>VLOOKUP(CuentosContados[[#This Row],[Column1]],CuentosIndexados[],8,FALSE)</f>
        <v>0</v>
      </c>
      <c r="G1262">
        <f>VLOOKUP(CuentosContados[[#This Row],[Column1]],CuentosIndexados[],9,FALSE)</f>
        <v>0</v>
      </c>
      <c r="H1262">
        <f>VLOOKUP(CuentosContados[[#This Row],[Column1]],CuentosIndexados[],10,FALSE)</f>
        <v>0</v>
      </c>
      <c r="I1262">
        <f>VLOOKUP(CuentosContados[[#This Row],[Column1]],CuentosIndexados[],11,FALSE)</f>
        <v>0</v>
      </c>
      <c r="J1262">
        <f>VLOOKUP(CuentosContados[[#This Row],[Column1]],CuentosIndexados[],12,FALSE)</f>
        <v>0</v>
      </c>
      <c r="K1262">
        <f>VLOOKUP(CuentosContados[[#This Row],[Column1]],CuentosIndexados[],13,FALSE)</f>
        <v>0</v>
      </c>
      <c r="L1262">
        <f>VLOOKUP(CuentosContados[[#This Row],[Column1]],CuentosIndexados[],14,FALSE)</f>
        <v>0</v>
      </c>
      <c r="M1262">
        <f>VLOOKUP(CuentosContados[[#This Row],[Column1]],CuentosIndexados[],15,FALSE)</f>
        <v>0</v>
      </c>
      <c r="N1262">
        <f>VLOOKUP(CuentosContados[[#This Row],[Column1]],CuentosIndexados[],16,FALSE)</f>
        <v>0</v>
      </c>
      <c r="O1262" t="str">
        <f>VLOOKUP(CuentosContados[[#This Row],[Column1]],CuentosIndexados[],17,FALSE)</f>
        <v>ira</v>
      </c>
      <c r="P1262">
        <f>VLOOKUP(CuentosContados[[#This Row],[Column1]],CuentosIndexados[],18,FALSE)</f>
        <v>0</v>
      </c>
      <c r="Q1262">
        <f>VLOOKUP(CuentosContados[[#This Row],[Column1]],CuentosIndexados[],19,FALSE)</f>
        <v>0</v>
      </c>
      <c r="R1262">
        <f>VLOOKUP(CuentosContados[[#This Row],[Column1]],CuentosIndexados[],20,FALSE)</f>
        <v>0</v>
      </c>
      <c r="S1262">
        <f>VLOOKUP(CuentosContados[[#This Row],[Column1]],CuentosIndexados[],21,FALSE)</f>
        <v>0</v>
      </c>
      <c r="T1262" t="str">
        <f>VLOOKUP(CuentosContados[[#This Row],[Column1]],CuentosIndexados[],22,FALSE)</f>
        <v>calma</v>
      </c>
      <c r="U1262" t="str">
        <f>VLOOKUP(CuentosContados[[#This Row],[Column1]],CuentosIndexados[],23,FALSE)</f>
        <v>tension</v>
      </c>
      <c r="V1262" t="str">
        <f>VLOOKUP(CuentosContados[[#This Row],[Column1]],CuentosIndexados[],24,FALSE)</f>
        <v>estres</v>
      </c>
      <c r="W1262">
        <f>VLOOKUP(CuentosContados[[#This Row],[Column1]],CuentosIndexados[],25,FALSE)</f>
        <v>0</v>
      </c>
      <c r="X1262">
        <f>VLOOKUP(CuentosContados[[#This Row],[Column1]],CuentosIndexados[],26,FALSE)</f>
        <v>0</v>
      </c>
      <c r="Y1262">
        <f>VLOOKUP(CuentosContados[[#This Row],[Column1]],CuentosIndexados[],27,FALSE)</f>
        <v>0</v>
      </c>
      <c r="Z1262">
        <f>VLOOKUP(CuentosContados[[#This Row],[Column1]],CuentosIndexados[],28,FALSE)</f>
        <v>0</v>
      </c>
      <c r="AA1262">
        <f>VLOOKUP(CuentosContados[[#This Row],[Column1]],CuentosIndexados[],29,FALSE)</f>
        <v>0</v>
      </c>
      <c r="AB1262">
        <f>VLOOKUP(CuentosContados[[#This Row],[Column1]],CuentosIndexados[],30,FALSE)</f>
        <v>0</v>
      </c>
      <c r="AC1262">
        <f>VLOOKUP(CuentosContados[[#This Row],[Column1]],CuentosIndexados[],31,FALSE)</f>
        <v>0</v>
      </c>
      <c r="AD1262">
        <f>VLOOKUP(CuentosContados[[#This Row],[Column1]],CuentosIndexados[],32,FALSE)</f>
        <v>0</v>
      </c>
      <c r="AE1262">
        <f>VLOOKUP(CuentosContados[[#This Row],[Column1]],CuentosIndexados[],33,FALSE)</f>
        <v>0</v>
      </c>
      <c r="AF1262">
        <f>VLOOKUP(CuentosContados[[#This Row],[Column1]],CuentosIndexados[],34,FALSE)</f>
        <v>0</v>
      </c>
      <c r="AG1262">
        <f>VLOOKUP(CuentosContados[[#This Row],[Column1]],CuentosIndexados[],35,FALSE)</f>
        <v>0</v>
      </c>
      <c r="AH1262">
        <f>VLOOKUP(CuentosContados[[#This Row],[Column1]],CuentosIndexados[],36,FALSE)</f>
        <v>0</v>
      </c>
      <c r="AI1262">
        <f>VLOOKUP(CuentosContados[[#This Row],[Column1]],CuentosIndexados[],37,FALSE)</f>
        <v>0</v>
      </c>
      <c r="AJ1262">
        <f>VLOOKUP(CuentosContados[[#This Row],[Column1]],CuentosIndexados[],38,FALSE)</f>
        <v>0</v>
      </c>
      <c r="AK1262">
        <f>VLOOKUP(CuentosContados[[#This Row],[Column1]],CuentosIndexados[],39,FALSE)</f>
        <v>0</v>
      </c>
    </row>
    <row r="1263" spans="1:37" x14ac:dyDescent="0.25">
      <c r="A1263" t="s">
        <v>163</v>
      </c>
      <c r="B1263">
        <f>VLOOKUP(CuentosContados[[#This Row],[Column1]],CuentosIndexados[],3,FALSE)</f>
        <v>0</v>
      </c>
      <c r="C1263">
        <f>VLOOKUP(CuentosContados[[#This Row],[Column1]],CuentosIndexados[],5,FALSE)</f>
        <v>0</v>
      </c>
      <c r="D1263">
        <f>VLOOKUP(CuentosContados[[#This Row],[Column1]],CuentosIndexados[],6,FALSE)</f>
        <v>0</v>
      </c>
      <c r="E1263">
        <f>VLOOKUP(CuentosContados[[#This Row],[Column1]],CuentosIndexados[],7,FALSE)</f>
        <v>0</v>
      </c>
      <c r="F1263">
        <f>VLOOKUP(CuentosContados[[#This Row],[Column1]],CuentosIndexados[],8,FALSE)</f>
        <v>0</v>
      </c>
      <c r="G1263">
        <f>VLOOKUP(CuentosContados[[#This Row],[Column1]],CuentosIndexados[],9,FALSE)</f>
        <v>0</v>
      </c>
      <c r="H1263">
        <f>VLOOKUP(CuentosContados[[#This Row],[Column1]],CuentosIndexados[],10,FALSE)</f>
        <v>0</v>
      </c>
      <c r="I1263">
        <f>VLOOKUP(CuentosContados[[#This Row],[Column1]],CuentosIndexados[],11,FALSE)</f>
        <v>0</v>
      </c>
      <c r="J1263">
        <f>VLOOKUP(CuentosContados[[#This Row],[Column1]],CuentosIndexados[],12,FALSE)</f>
        <v>0</v>
      </c>
      <c r="K1263">
        <f>VLOOKUP(CuentosContados[[#This Row],[Column1]],CuentosIndexados[],13,FALSE)</f>
        <v>0</v>
      </c>
      <c r="L1263">
        <f>VLOOKUP(CuentosContados[[#This Row],[Column1]],CuentosIndexados[],14,FALSE)</f>
        <v>0</v>
      </c>
      <c r="M1263">
        <f>VLOOKUP(CuentosContados[[#This Row],[Column1]],CuentosIndexados[],15,FALSE)</f>
        <v>0</v>
      </c>
      <c r="N1263">
        <f>VLOOKUP(CuentosContados[[#This Row],[Column1]],CuentosIndexados[],16,FALSE)</f>
        <v>0</v>
      </c>
      <c r="O1263" t="str">
        <f>VLOOKUP(CuentosContados[[#This Row],[Column1]],CuentosIndexados[],17,FALSE)</f>
        <v>ira</v>
      </c>
      <c r="P1263">
        <f>VLOOKUP(CuentosContados[[#This Row],[Column1]],CuentosIndexados[],18,FALSE)</f>
        <v>0</v>
      </c>
      <c r="Q1263">
        <f>VLOOKUP(CuentosContados[[#This Row],[Column1]],CuentosIndexados[],19,FALSE)</f>
        <v>0</v>
      </c>
      <c r="R1263">
        <f>VLOOKUP(CuentosContados[[#This Row],[Column1]],CuentosIndexados[],20,FALSE)</f>
        <v>0</v>
      </c>
      <c r="S1263">
        <f>VLOOKUP(CuentosContados[[#This Row],[Column1]],CuentosIndexados[],21,FALSE)</f>
        <v>0</v>
      </c>
      <c r="T1263" t="str">
        <f>VLOOKUP(CuentosContados[[#This Row],[Column1]],CuentosIndexados[],22,FALSE)</f>
        <v>calma</v>
      </c>
      <c r="U1263" t="str">
        <f>VLOOKUP(CuentosContados[[#This Row],[Column1]],CuentosIndexados[],23,FALSE)</f>
        <v>tension</v>
      </c>
      <c r="V1263" t="str">
        <f>VLOOKUP(CuentosContados[[#This Row],[Column1]],CuentosIndexados[],24,FALSE)</f>
        <v>estres</v>
      </c>
      <c r="W1263">
        <f>VLOOKUP(CuentosContados[[#This Row],[Column1]],CuentosIndexados[],25,FALSE)</f>
        <v>0</v>
      </c>
      <c r="X1263">
        <f>VLOOKUP(CuentosContados[[#This Row],[Column1]],CuentosIndexados[],26,FALSE)</f>
        <v>0</v>
      </c>
      <c r="Y1263">
        <f>VLOOKUP(CuentosContados[[#This Row],[Column1]],CuentosIndexados[],27,FALSE)</f>
        <v>0</v>
      </c>
      <c r="Z1263">
        <f>VLOOKUP(CuentosContados[[#This Row],[Column1]],CuentosIndexados[],28,FALSE)</f>
        <v>0</v>
      </c>
      <c r="AA1263">
        <f>VLOOKUP(CuentosContados[[#This Row],[Column1]],CuentosIndexados[],29,FALSE)</f>
        <v>0</v>
      </c>
      <c r="AB1263">
        <f>VLOOKUP(CuentosContados[[#This Row],[Column1]],CuentosIndexados[],30,FALSE)</f>
        <v>0</v>
      </c>
      <c r="AC1263">
        <f>VLOOKUP(CuentosContados[[#This Row],[Column1]],CuentosIndexados[],31,FALSE)</f>
        <v>0</v>
      </c>
      <c r="AD1263">
        <f>VLOOKUP(CuentosContados[[#This Row],[Column1]],CuentosIndexados[],32,FALSE)</f>
        <v>0</v>
      </c>
      <c r="AE1263">
        <f>VLOOKUP(CuentosContados[[#This Row],[Column1]],CuentosIndexados[],33,FALSE)</f>
        <v>0</v>
      </c>
      <c r="AF1263">
        <f>VLOOKUP(CuentosContados[[#This Row],[Column1]],CuentosIndexados[],34,FALSE)</f>
        <v>0</v>
      </c>
      <c r="AG1263">
        <f>VLOOKUP(CuentosContados[[#This Row],[Column1]],CuentosIndexados[],35,FALSE)</f>
        <v>0</v>
      </c>
      <c r="AH1263">
        <f>VLOOKUP(CuentosContados[[#This Row],[Column1]],CuentosIndexados[],36,FALSE)</f>
        <v>0</v>
      </c>
      <c r="AI1263">
        <f>VLOOKUP(CuentosContados[[#This Row],[Column1]],CuentosIndexados[],37,FALSE)</f>
        <v>0</v>
      </c>
      <c r="AJ1263">
        <f>VLOOKUP(CuentosContados[[#This Row],[Column1]],CuentosIndexados[],38,FALSE)</f>
        <v>0</v>
      </c>
      <c r="AK1263">
        <f>VLOOKUP(CuentosContados[[#This Row],[Column1]],CuentosIndexados[],39,FALSE)</f>
        <v>0</v>
      </c>
    </row>
    <row r="1264" spans="1:37" x14ac:dyDescent="0.25">
      <c r="A1264" t="s">
        <v>163</v>
      </c>
      <c r="B1264">
        <f>VLOOKUP(CuentosContados[[#This Row],[Column1]],CuentosIndexados[],3,FALSE)</f>
        <v>0</v>
      </c>
      <c r="C1264">
        <f>VLOOKUP(CuentosContados[[#This Row],[Column1]],CuentosIndexados[],5,FALSE)</f>
        <v>0</v>
      </c>
      <c r="D1264">
        <f>VLOOKUP(CuentosContados[[#This Row],[Column1]],CuentosIndexados[],6,FALSE)</f>
        <v>0</v>
      </c>
      <c r="E1264">
        <f>VLOOKUP(CuentosContados[[#This Row],[Column1]],CuentosIndexados[],7,FALSE)</f>
        <v>0</v>
      </c>
      <c r="F1264">
        <f>VLOOKUP(CuentosContados[[#This Row],[Column1]],CuentosIndexados[],8,FALSE)</f>
        <v>0</v>
      </c>
      <c r="G1264">
        <f>VLOOKUP(CuentosContados[[#This Row],[Column1]],CuentosIndexados[],9,FALSE)</f>
        <v>0</v>
      </c>
      <c r="H1264">
        <f>VLOOKUP(CuentosContados[[#This Row],[Column1]],CuentosIndexados[],10,FALSE)</f>
        <v>0</v>
      </c>
      <c r="I1264">
        <f>VLOOKUP(CuentosContados[[#This Row],[Column1]],CuentosIndexados[],11,FALSE)</f>
        <v>0</v>
      </c>
      <c r="J1264">
        <f>VLOOKUP(CuentosContados[[#This Row],[Column1]],CuentosIndexados[],12,FALSE)</f>
        <v>0</v>
      </c>
      <c r="K1264">
        <f>VLOOKUP(CuentosContados[[#This Row],[Column1]],CuentosIndexados[],13,FALSE)</f>
        <v>0</v>
      </c>
      <c r="L1264">
        <f>VLOOKUP(CuentosContados[[#This Row],[Column1]],CuentosIndexados[],14,FALSE)</f>
        <v>0</v>
      </c>
      <c r="M1264">
        <f>VLOOKUP(CuentosContados[[#This Row],[Column1]],CuentosIndexados[],15,FALSE)</f>
        <v>0</v>
      </c>
      <c r="N1264">
        <f>VLOOKUP(CuentosContados[[#This Row],[Column1]],CuentosIndexados[],16,FALSE)</f>
        <v>0</v>
      </c>
      <c r="O1264" t="str">
        <f>VLOOKUP(CuentosContados[[#This Row],[Column1]],CuentosIndexados[],17,FALSE)</f>
        <v>ira</v>
      </c>
      <c r="P1264">
        <f>VLOOKUP(CuentosContados[[#This Row],[Column1]],CuentosIndexados[],18,FALSE)</f>
        <v>0</v>
      </c>
      <c r="Q1264">
        <f>VLOOKUP(CuentosContados[[#This Row],[Column1]],CuentosIndexados[],19,FALSE)</f>
        <v>0</v>
      </c>
      <c r="R1264">
        <f>VLOOKUP(CuentosContados[[#This Row],[Column1]],CuentosIndexados[],20,FALSE)</f>
        <v>0</v>
      </c>
      <c r="S1264">
        <f>VLOOKUP(CuentosContados[[#This Row],[Column1]],CuentosIndexados[],21,FALSE)</f>
        <v>0</v>
      </c>
      <c r="T1264" t="str">
        <f>VLOOKUP(CuentosContados[[#This Row],[Column1]],CuentosIndexados[],22,FALSE)</f>
        <v>calma</v>
      </c>
      <c r="U1264" t="str">
        <f>VLOOKUP(CuentosContados[[#This Row],[Column1]],CuentosIndexados[],23,FALSE)</f>
        <v>tension</v>
      </c>
      <c r="V1264" t="str">
        <f>VLOOKUP(CuentosContados[[#This Row],[Column1]],CuentosIndexados[],24,FALSE)</f>
        <v>estres</v>
      </c>
      <c r="W1264">
        <f>VLOOKUP(CuentosContados[[#This Row],[Column1]],CuentosIndexados[],25,FALSE)</f>
        <v>0</v>
      </c>
      <c r="X1264">
        <f>VLOOKUP(CuentosContados[[#This Row],[Column1]],CuentosIndexados[],26,FALSE)</f>
        <v>0</v>
      </c>
      <c r="Y1264">
        <f>VLOOKUP(CuentosContados[[#This Row],[Column1]],CuentosIndexados[],27,FALSE)</f>
        <v>0</v>
      </c>
      <c r="Z1264">
        <f>VLOOKUP(CuentosContados[[#This Row],[Column1]],CuentosIndexados[],28,FALSE)</f>
        <v>0</v>
      </c>
      <c r="AA1264">
        <f>VLOOKUP(CuentosContados[[#This Row],[Column1]],CuentosIndexados[],29,FALSE)</f>
        <v>0</v>
      </c>
      <c r="AB1264">
        <f>VLOOKUP(CuentosContados[[#This Row],[Column1]],CuentosIndexados[],30,FALSE)</f>
        <v>0</v>
      </c>
      <c r="AC1264">
        <f>VLOOKUP(CuentosContados[[#This Row],[Column1]],CuentosIndexados[],31,FALSE)</f>
        <v>0</v>
      </c>
      <c r="AD1264">
        <f>VLOOKUP(CuentosContados[[#This Row],[Column1]],CuentosIndexados[],32,FALSE)</f>
        <v>0</v>
      </c>
      <c r="AE1264">
        <f>VLOOKUP(CuentosContados[[#This Row],[Column1]],CuentosIndexados[],33,FALSE)</f>
        <v>0</v>
      </c>
      <c r="AF1264">
        <f>VLOOKUP(CuentosContados[[#This Row],[Column1]],CuentosIndexados[],34,FALSE)</f>
        <v>0</v>
      </c>
      <c r="AG1264">
        <f>VLOOKUP(CuentosContados[[#This Row],[Column1]],CuentosIndexados[],35,FALSE)</f>
        <v>0</v>
      </c>
      <c r="AH1264">
        <f>VLOOKUP(CuentosContados[[#This Row],[Column1]],CuentosIndexados[],36,FALSE)</f>
        <v>0</v>
      </c>
      <c r="AI1264">
        <f>VLOOKUP(CuentosContados[[#This Row],[Column1]],CuentosIndexados[],37,FALSE)</f>
        <v>0</v>
      </c>
      <c r="AJ1264">
        <f>VLOOKUP(CuentosContados[[#This Row],[Column1]],CuentosIndexados[],38,FALSE)</f>
        <v>0</v>
      </c>
      <c r="AK1264">
        <f>VLOOKUP(CuentosContados[[#This Row],[Column1]],CuentosIndexados[],39,FALSE)</f>
        <v>0</v>
      </c>
    </row>
    <row r="1265" spans="1:37" x14ac:dyDescent="0.25">
      <c r="A1265" t="s">
        <v>163</v>
      </c>
      <c r="B1265">
        <f>VLOOKUP(CuentosContados[[#This Row],[Column1]],CuentosIndexados[],3,FALSE)</f>
        <v>0</v>
      </c>
      <c r="C1265">
        <f>VLOOKUP(CuentosContados[[#This Row],[Column1]],CuentosIndexados[],5,FALSE)</f>
        <v>0</v>
      </c>
      <c r="D1265">
        <f>VLOOKUP(CuentosContados[[#This Row],[Column1]],CuentosIndexados[],6,FALSE)</f>
        <v>0</v>
      </c>
      <c r="E1265">
        <f>VLOOKUP(CuentosContados[[#This Row],[Column1]],CuentosIndexados[],7,FALSE)</f>
        <v>0</v>
      </c>
      <c r="F1265">
        <f>VLOOKUP(CuentosContados[[#This Row],[Column1]],CuentosIndexados[],8,FALSE)</f>
        <v>0</v>
      </c>
      <c r="G1265">
        <f>VLOOKUP(CuentosContados[[#This Row],[Column1]],CuentosIndexados[],9,FALSE)</f>
        <v>0</v>
      </c>
      <c r="H1265">
        <f>VLOOKUP(CuentosContados[[#This Row],[Column1]],CuentosIndexados[],10,FALSE)</f>
        <v>0</v>
      </c>
      <c r="I1265">
        <f>VLOOKUP(CuentosContados[[#This Row],[Column1]],CuentosIndexados[],11,FALSE)</f>
        <v>0</v>
      </c>
      <c r="J1265">
        <f>VLOOKUP(CuentosContados[[#This Row],[Column1]],CuentosIndexados[],12,FALSE)</f>
        <v>0</v>
      </c>
      <c r="K1265">
        <f>VLOOKUP(CuentosContados[[#This Row],[Column1]],CuentosIndexados[],13,FALSE)</f>
        <v>0</v>
      </c>
      <c r="L1265">
        <f>VLOOKUP(CuentosContados[[#This Row],[Column1]],CuentosIndexados[],14,FALSE)</f>
        <v>0</v>
      </c>
      <c r="M1265">
        <f>VLOOKUP(CuentosContados[[#This Row],[Column1]],CuentosIndexados[],15,FALSE)</f>
        <v>0</v>
      </c>
      <c r="N1265">
        <f>VLOOKUP(CuentosContados[[#This Row],[Column1]],CuentosIndexados[],16,FALSE)</f>
        <v>0</v>
      </c>
      <c r="O1265" t="str">
        <f>VLOOKUP(CuentosContados[[#This Row],[Column1]],CuentosIndexados[],17,FALSE)</f>
        <v>ira</v>
      </c>
      <c r="P1265">
        <f>VLOOKUP(CuentosContados[[#This Row],[Column1]],CuentosIndexados[],18,FALSE)</f>
        <v>0</v>
      </c>
      <c r="Q1265">
        <f>VLOOKUP(CuentosContados[[#This Row],[Column1]],CuentosIndexados[],19,FALSE)</f>
        <v>0</v>
      </c>
      <c r="R1265">
        <f>VLOOKUP(CuentosContados[[#This Row],[Column1]],CuentosIndexados[],20,FALSE)</f>
        <v>0</v>
      </c>
      <c r="S1265">
        <f>VLOOKUP(CuentosContados[[#This Row],[Column1]],CuentosIndexados[],21,FALSE)</f>
        <v>0</v>
      </c>
      <c r="T1265" t="str">
        <f>VLOOKUP(CuentosContados[[#This Row],[Column1]],CuentosIndexados[],22,FALSE)</f>
        <v>calma</v>
      </c>
      <c r="U1265" t="str">
        <f>VLOOKUP(CuentosContados[[#This Row],[Column1]],CuentosIndexados[],23,FALSE)</f>
        <v>tension</v>
      </c>
      <c r="V1265" t="str">
        <f>VLOOKUP(CuentosContados[[#This Row],[Column1]],CuentosIndexados[],24,FALSE)</f>
        <v>estres</v>
      </c>
      <c r="W1265">
        <f>VLOOKUP(CuentosContados[[#This Row],[Column1]],CuentosIndexados[],25,FALSE)</f>
        <v>0</v>
      </c>
      <c r="X1265">
        <f>VLOOKUP(CuentosContados[[#This Row],[Column1]],CuentosIndexados[],26,FALSE)</f>
        <v>0</v>
      </c>
      <c r="Y1265">
        <f>VLOOKUP(CuentosContados[[#This Row],[Column1]],CuentosIndexados[],27,FALSE)</f>
        <v>0</v>
      </c>
      <c r="Z1265">
        <f>VLOOKUP(CuentosContados[[#This Row],[Column1]],CuentosIndexados[],28,FALSE)</f>
        <v>0</v>
      </c>
      <c r="AA1265">
        <f>VLOOKUP(CuentosContados[[#This Row],[Column1]],CuentosIndexados[],29,FALSE)</f>
        <v>0</v>
      </c>
      <c r="AB1265">
        <f>VLOOKUP(CuentosContados[[#This Row],[Column1]],CuentosIndexados[],30,FALSE)</f>
        <v>0</v>
      </c>
      <c r="AC1265">
        <f>VLOOKUP(CuentosContados[[#This Row],[Column1]],CuentosIndexados[],31,FALSE)</f>
        <v>0</v>
      </c>
      <c r="AD1265">
        <f>VLOOKUP(CuentosContados[[#This Row],[Column1]],CuentosIndexados[],32,FALSE)</f>
        <v>0</v>
      </c>
      <c r="AE1265">
        <f>VLOOKUP(CuentosContados[[#This Row],[Column1]],CuentosIndexados[],33,FALSE)</f>
        <v>0</v>
      </c>
      <c r="AF1265">
        <f>VLOOKUP(CuentosContados[[#This Row],[Column1]],CuentosIndexados[],34,FALSE)</f>
        <v>0</v>
      </c>
      <c r="AG1265">
        <f>VLOOKUP(CuentosContados[[#This Row],[Column1]],CuentosIndexados[],35,FALSE)</f>
        <v>0</v>
      </c>
      <c r="AH1265">
        <f>VLOOKUP(CuentosContados[[#This Row],[Column1]],CuentosIndexados[],36,FALSE)</f>
        <v>0</v>
      </c>
      <c r="AI1265">
        <f>VLOOKUP(CuentosContados[[#This Row],[Column1]],CuentosIndexados[],37,FALSE)</f>
        <v>0</v>
      </c>
      <c r="AJ1265">
        <f>VLOOKUP(CuentosContados[[#This Row],[Column1]],CuentosIndexados[],38,FALSE)</f>
        <v>0</v>
      </c>
      <c r="AK1265">
        <f>VLOOKUP(CuentosContados[[#This Row],[Column1]],CuentosIndexados[],39,FALSE)</f>
        <v>0</v>
      </c>
    </row>
    <row r="1266" spans="1:37" x14ac:dyDescent="0.25">
      <c r="A1266" t="s">
        <v>163</v>
      </c>
      <c r="B1266">
        <f>VLOOKUP(CuentosContados[[#This Row],[Column1]],CuentosIndexados[],3,FALSE)</f>
        <v>0</v>
      </c>
      <c r="C1266">
        <f>VLOOKUP(CuentosContados[[#This Row],[Column1]],CuentosIndexados[],5,FALSE)</f>
        <v>0</v>
      </c>
      <c r="D1266">
        <f>VLOOKUP(CuentosContados[[#This Row],[Column1]],CuentosIndexados[],6,FALSE)</f>
        <v>0</v>
      </c>
      <c r="E1266">
        <f>VLOOKUP(CuentosContados[[#This Row],[Column1]],CuentosIndexados[],7,FALSE)</f>
        <v>0</v>
      </c>
      <c r="F1266">
        <f>VLOOKUP(CuentosContados[[#This Row],[Column1]],CuentosIndexados[],8,FALSE)</f>
        <v>0</v>
      </c>
      <c r="G1266">
        <f>VLOOKUP(CuentosContados[[#This Row],[Column1]],CuentosIndexados[],9,FALSE)</f>
        <v>0</v>
      </c>
      <c r="H1266">
        <f>VLOOKUP(CuentosContados[[#This Row],[Column1]],CuentosIndexados[],10,FALSE)</f>
        <v>0</v>
      </c>
      <c r="I1266">
        <f>VLOOKUP(CuentosContados[[#This Row],[Column1]],CuentosIndexados[],11,FALSE)</f>
        <v>0</v>
      </c>
      <c r="J1266">
        <f>VLOOKUP(CuentosContados[[#This Row],[Column1]],CuentosIndexados[],12,FALSE)</f>
        <v>0</v>
      </c>
      <c r="K1266">
        <f>VLOOKUP(CuentosContados[[#This Row],[Column1]],CuentosIndexados[],13,FALSE)</f>
        <v>0</v>
      </c>
      <c r="L1266">
        <f>VLOOKUP(CuentosContados[[#This Row],[Column1]],CuentosIndexados[],14,FALSE)</f>
        <v>0</v>
      </c>
      <c r="M1266">
        <f>VLOOKUP(CuentosContados[[#This Row],[Column1]],CuentosIndexados[],15,FALSE)</f>
        <v>0</v>
      </c>
      <c r="N1266">
        <f>VLOOKUP(CuentosContados[[#This Row],[Column1]],CuentosIndexados[],16,FALSE)</f>
        <v>0</v>
      </c>
      <c r="O1266" t="str">
        <f>VLOOKUP(CuentosContados[[#This Row],[Column1]],CuentosIndexados[],17,FALSE)</f>
        <v>ira</v>
      </c>
      <c r="P1266">
        <f>VLOOKUP(CuentosContados[[#This Row],[Column1]],CuentosIndexados[],18,FALSE)</f>
        <v>0</v>
      </c>
      <c r="Q1266">
        <f>VLOOKUP(CuentosContados[[#This Row],[Column1]],CuentosIndexados[],19,FALSE)</f>
        <v>0</v>
      </c>
      <c r="R1266">
        <f>VLOOKUP(CuentosContados[[#This Row],[Column1]],CuentosIndexados[],20,FALSE)</f>
        <v>0</v>
      </c>
      <c r="S1266">
        <f>VLOOKUP(CuentosContados[[#This Row],[Column1]],CuentosIndexados[],21,FALSE)</f>
        <v>0</v>
      </c>
      <c r="T1266" t="str">
        <f>VLOOKUP(CuentosContados[[#This Row],[Column1]],CuentosIndexados[],22,FALSE)</f>
        <v>calma</v>
      </c>
      <c r="U1266" t="str">
        <f>VLOOKUP(CuentosContados[[#This Row],[Column1]],CuentosIndexados[],23,FALSE)</f>
        <v>tension</v>
      </c>
      <c r="V1266" t="str">
        <f>VLOOKUP(CuentosContados[[#This Row],[Column1]],CuentosIndexados[],24,FALSE)</f>
        <v>estres</v>
      </c>
      <c r="W1266">
        <f>VLOOKUP(CuentosContados[[#This Row],[Column1]],CuentosIndexados[],25,FALSE)</f>
        <v>0</v>
      </c>
      <c r="X1266">
        <f>VLOOKUP(CuentosContados[[#This Row],[Column1]],CuentosIndexados[],26,FALSE)</f>
        <v>0</v>
      </c>
      <c r="Y1266">
        <f>VLOOKUP(CuentosContados[[#This Row],[Column1]],CuentosIndexados[],27,FALSE)</f>
        <v>0</v>
      </c>
      <c r="Z1266">
        <f>VLOOKUP(CuentosContados[[#This Row],[Column1]],CuentosIndexados[],28,FALSE)</f>
        <v>0</v>
      </c>
      <c r="AA1266">
        <f>VLOOKUP(CuentosContados[[#This Row],[Column1]],CuentosIndexados[],29,FALSE)</f>
        <v>0</v>
      </c>
      <c r="AB1266">
        <f>VLOOKUP(CuentosContados[[#This Row],[Column1]],CuentosIndexados[],30,FALSE)</f>
        <v>0</v>
      </c>
      <c r="AC1266">
        <f>VLOOKUP(CuentosContados[[#This Row],[Column1]],CuentosIndexados[],31,FALSE)</f>
        <v>0</v>
      </c>
      <c r="AD1266">
        <f>VLOOKUP(CuentosContados[[#This Row],[Column1]],CuentosIndexados[],32,FALSE)</f>
        <v>0</v>
      </c>
      <c r="AE1266">
        <f>VLOOKUP(CuentosContados[[#This Row],[Column1]],CuentosIndexados[],33,FALSE)</f>
        <v>0</v>
      </c>
      <c r="AF1266">
        <f>VLOOKUP(CuentosContados[[#This Row],[Column1]],CuentosIndexados[],34,FALSE)</f>
        <v>0</v>
      </c>
      <c r="AG1266">
        <f>VLOOKUP(CuentosContados[[#This Row],[Column1]],CuentosIndexados[],35,FALSE)</f>
        <v>0</v>
      </c>
      <c r="AH1266">
        <f>VLOOKUP(CuentosContados[[#This Row],[Column1]],CuentosIndexados[],36,FALSE)</f>
        <v>0</v>
      </c>
      <c r="AI1266">
        <f>VLOOKUP(CuentosContados[[#This Row],[Column1]],CuentosIndexados[],37,FALSE)</f>
        <v>0</v>
      </c>
      <c r="AJ1266">
        <f>VLOOKUP(CuentosContados[[#This Row],[Column1]],CuentosIndexados[],38,FALSE)</f>
        <v>0</v>
      </c>
      <c r="AK1266">
        <f>VLOOKUP(CuentosContados[[#This Row],[Column1]],CuentosIndexados[],39,FALSE)</f>
        <v>0</v>
      </c>
    </row>
    <row r="1267" spans="1:37" x14ac:dyDescent="0.25">
      <c r="A1267" t="s">
        <v>163</v>
      </c>
      <c r="B1267">
        <f>VLOOKUP(CuentosContados[[#This Row],[Column1]],CuentosIndexados[],3,FALSE)</f>
        <v>0</v>
      </c>
      <c r="C1267">
        <f>VLOOKUP(CuentosContados[[#This Row],[Column1]],CuentosIndexados[],5,FALSE)</f>
        <v>0</v>
      </c>
      <c r="D1267">
        <f>VLOOKUP(CuentosContados[[#This Row],[Column1]],CuentosIndexados[],6,FALSE)</f>
        <v>0</v>
      </c>
      <c r="E1267">
        <f>VLOOKUP(CuentosContados[[#This Row],[Column1]],CuentosIndexados[],7,FALSE)</f>
        <v>0</v>
      </c>
      <c r="F1267">
        <f>VLOOKUP(CuentosContados[[#This Row],[Column1]],CuentosIndexados[],8,FALSE)</f>
        <v>0</v>
      </c>
      <c r="G1267">
        <f>VLOOKUP(CuentosContados[[#This Row],[Column1]],CuentosIndexados[],9,FALSE)</f>
        <v>0</v>
      </c>
      <c r="H1267">
        <f>VLOOKUP(CuentosContados[[#This Row],[Column1]],CuentosIndexados[],10,FALSE)</f>
        <v>0</v>
      </c>
      <c r="I1267">
        <f>VLOOKUP(CuentosContados[[#This Row],[Column1]],CuentosIndexados[],11,FALSE)</f>
        <v>0</v>
      </c>
      <c r="J1267">
        <f>VLOOKUP(CuentosContados[[#This Row],[Column1]],CuentosIndexados[],12,FALSE)</f>
        <v>0</v>
      </c>
      <c r="K1267">
        <f>VLOOKUP(CuentosContados[[#This Row],[Column1]],CuentosIndexados[],13,FALSE)</f>
        <v>0</v>
      </c>
      <c r="L1267">
        <f>VLOOKUP(CuentosContados[[#This Row],[Column1]],CuentosIndexados[],14,FALSE)</f>
        <v>0</v>
      </c>
      <c r="M1267">
        <f>VLOOKUP(CuentosContados[[#This Row],[Column1]],CuentosIndexados[],15,FALSE)</f>
        <v>0</v>
      </c>
      <c r="N1267">
        <f>VLOOKUP(CuentosContados[[#This Row],[Column1]],CuentosIndexados[],16,FALSE)</f>
        <v>0</v>
      </c>
      <c r="O1267" t="str">
        <f>VLOOKUP(CuentosContados[[#This Row],[Column1]],CuentosIndexados[],17,FALSE)</f>
        <v>ira</v>
      </c>
      <c r="P1267">
        <f>VLOOKUP(CuentosContados[[#This Row],[Column1]],CuentosIndexados[],18,FALSE)</f>
        <v>0</v>
      </c>
      <c r="Q1267">
        <f>VLOOKUP(CuentosContados[[#This Row],[Column1]],CuentosIndexados[],19,FALSE)</f>
        <v>0</v>
      </c>
      <c r="R1267">
        <f>VLOOKUP(CuentosContados[[#This Row],[Column1]],CuentosIndexados[],20,FALSE)</f>
        <v>0</v>
      </c>
      <c r="S1267">
        <f>VLOOKUP(CuentosContados[[#This Row],[Column1]],CuentosIndexados[],21,FALSE)</f>
        <v>0</v>
      </c>
      <c r="T1267" t="str">
        <f>VLOOKUP(CuentosContados[[#This Row],[Column1]],CuentosIndexados[],22,FALSE)</f>
        <v>calma</v>
      </c>
      <c r="U1267" t="str">
        <f>VLOOKUP(CuentosContados[[#This Row],[Column1]],CuentosIndexados[],23,FALSE)</f>
        <v>tension</v>
      </c>
      <c r="V1267" t="str">
        <f>VLOOKUP(CuentosContados[[#This Row],[Column1]],CuentosIndexados[],24,FALSE)</f>
        <v>estres</v>
      </c>
      <c r="W1267">
        <f>VLOOKUP(CuentosContados[[#This Row],[Column1]],CuentosIndexados[],25,FALSE)</f>
        <v>0</v>
      </c>
      <c r="X1267">
        <f>VLOOKUP(CuentosContados[[#This Row],[Column1]],CuentosIndexados[],26,FALSE)</f>
        <v>0</v>
      </c>
      <c r="Y1267">
        <f>VLOOKUP(CuentosContados[[#This Row],[Column1]],CuentosIndexados[],27,FALSE)</f>
        <v>0</v>
      </c>
      <c r="Z1267">
        <f>VLOOKUP(CuentosContados[[#This Row],[Column1]],CuentosIndexados[],28,FALSE)</f>
        <v>0</v>
      </c>
      <c r="AA1267">
        <f>VLOOKUP(CuentosContados[[#This Row],[Column1]],CuentosIndexados[],29,FALSE)</f>
        <v>0</v>
      </c>
      <c r="AB1267">
        <f>VLOOKUP(CuentosContados[[#This Row],[Column1]],CuentosIndexados[],30,FALSE)</f>
        <v>0</v>
      </c>
      <c r="AC1267">
        <f>VLOOKUP(CuentosContados[[#This Row],[Column1]],CuentosIndexados[],31,FALSE)</f>
        <v>0</v>
      </c>
      <c r="AD1267">
        <f>VLOOKUP(CuentosContados[[#This Row],[Column1]],CuentosIndexados[],32,FALSE)</f>
        <v>0</v>
      </c>
      <c r="AE1267">
        <f>VLOOKUP(CuentosContados[[#This Row],[Column1]],CuentosIndexados[],33,FALSE)</f>
        <v>0</v>
      </c>
      <c r="AF1267">
        <f>VLOOKUP(CuentosContados[[#This Row],[Column1]],CuentosIndexados[],34,FALSE)</f>
        <v>0</v>
      </c>
      <c r="AG1267">
        <f>VLOOKUP(CuentosContados[[#This Row],[Column1]],CuentosIndexados[],35,FALSE)</f>
        <v>0</v>
      </c>
      <c r="AH1267">
        <f>VLOOKUP(CuentosContados[[#This Row],[Column1]],CuentosIndexados[],36,FALSE)</f>
        <v>0</v>
      </c>
      <c r="AI1267">
        <f>VLOOKUP(CuentosContados[[#This Row],[Column1]],CuentosIndexados[],37,FALSE)</f>
        <v>0</v>
      </c>
      <c r="AJ1267">
        <f>VLOOKUP(CuentosContados[[#This Row],[Column1]],CuentosIndexados[],38,FALSE)</f>
        <v>0</v>
      </c>
      <c r="AK1267">
        <f>VLOOKUP(CuentosContados[[#This Row],[Column1]],CuentosIndexados[],39,FALSE)</f>
        <v>0</v>
      </c>
    </row>
    <row r="1268" spans="1:37" x14ac:dyDescent="0.25">
      <c r="A1268" t="s">
        <v>163</v>
      </c>
      <c r="B1268">
        <f>VLOOKUP(CuentosContados[[#This Row],[Column1]],CuentosIndexados[],3,FALSE)</f>
        <v>0</v>
      </c>
      <c r="C1268">
        <f>VLOOKUP(CuentosContados[[#This Row],[Column1]],CuentosIndexados[],5,FALSE)</f>
        <v>0</v>
      </c>
      <c r="D1268">
        <f>VLOOKUP(CuentosContados[[#This Row],[Column1]],CuentosIndexados[],6,FALSE)</f>
        <v>0</v>
      </c>
      <c r="E1268">
        <f>VLOOKUP(CuentosContados[[#This Row],[Column1]],CuentosIndexados[],7,FALSE)</f>
        <v>0</v>
      </c>
      <c r="F1268">
        <f>VLOOKUP(CuentosContados[[#This Row],[Column1]],CuentosIndexados[],8,FALSE)</f>
        <v>0</v>
      </c>
      <c r="G1268">
        <f>VLOOKUP(CuentosContados[[#This Row],[Column1]],CuentosIndexados[],9,FALSE)</f>
        <v>0</v>
      </c>
      <c r="H1268">
        <f>VLOOKUP(CuentosContados[[#This Row],[Column1]],CuentosIndexados[],10,FALSE)</f>
        <v>0</v>
      </c>
      <c r="I1268">
        <f>VLOOKUP(CuentosContados[[#This Row],[Column1]],CuentosIndexados[],11,FALSE)</f>
        <v>0</v>
      </c>
      <c r="J1268">
        <f>VLOOKUP(CuentosContados[[#This Row],[Column1]],CuentosIndexados[],12,FALSE)</f>
        <v>0</v>
      </c>
      <c r="K1268">
        <f>VLOOKUP(CuentosContados[[#This Row],[Column1]],CuentosIndexados[],13,FALSE)</f>
        <v>0</v>
      </c>
      <c r="L1268">
        <f>VLOOKUP(CuentosContados[[#This Row],[Column1]],CuentosIndexados[],14,FALSE)</f>
        <v>0</v>
      </c>
      <c r="M1268">
        <f>VLOOKUP(CuentosContados[[#This Row],[Column1]],CuentosIndexados[],15,FALSE)</f>
        <v>0</v>
      </c>
      <c r="N1268">
        <f>VLOOKUP(CuentosContados[[#This Row],[Column1]],CuentosIndexados[],16,FALSE)</f>
        <v>0</v>
      </c>
      <c r="O1268" t="str">
        <f>VLOOKUP(CuentosContados[[#This Row],[Column1]],CuentosIndexados[],17,FALSE)</f>
        <v>ira</v>
      </c>
      <c r="P1268">
        <f>VLOOKUP(CuentosContados[[#This Row],[Column1]],CuentosIndexados[],18,FALSE)</f>
        <v>0</v>
      </c>
      <c r="Q1268">
        <f>VLOOKUP(CuentosContados[[#This Row],[Column1]],CuentosIndexados[],19,FALSE)</f>
        <v>0</v>
      </c>
      <c r="R1268">
        <f>VLOOKUP(CuentosContados[[#This Row],[Column1]],CuentosIndexados[],20,FALSE)</f>
        <v>0</v>
      </c>
      <c r="S1268">
        <f>VLOOKUP(CuentosContados[[#This Row],[Column1]],CuentosIndexados[],21,FALSE)</f>
        <v>0</v>
      </c>
      <c r="T1268" t="str">
        <f>VLOOKUP(CuentosContados[[#This Row],[Column1]],CuentosIndexados[],22,FALSE)</f>
        <v>calma</v>
      </c>
      <c r="U1268" t="str">
        <f>VLOOKUP(CuentosContados[[#This Row],[Column1]],CuentosIndexados[],23,FALSE)</f>
        <v>tension</v>
      </c>
      <c r="V1268" t="str">
        <f>VLOOKUP(CuentosContados[[#This Row],[Column1]],CuentosIndexados[],24,FALSE)</f>
        <v>estres</v>
      </c>
      <c r="W1268">
        <f>VLOOKUP(CuentosContados[[#This Row],[Column1]],CuentosIndexados[],25,FALSE)</f>
        <v>0</v>
      </c>
      <c r="X1268">
        <f>VLOOKUP(CuentosContados[[#This Row],[Column1]],CuentosIndexados[],26,FALSE)</f>
        <v>0</v>
      </c>
      <c r="Y1268">
        <f>VLOOKUP(CuentosContados[[#This Row],[Column1]],CuentosIndexados[],27,FALSE)</f>
        <v>0</v>
      </c>
      <c r="Z1268">
        <f>VLOOKUP(CuentosContados[[#This Row],[Column1]],CuentosIndexados[],28,FALSE)</f>
        <v>0</v>
      </c>
      <c r="AA1268">
        <f>VLOOKUP(CuentosContados[[#This Row],[Column1]],CuentosIndexados[],29,FALSE)</f>
        <v>0</v>
      </c>
      <c r="AB1268">
        <f>VLOOKUP(CuentosContados[[#This Row],[Column1]],CuentosIndexados[],30,FALSE)</f>
        <v>0</v>
      </c>
      <c r="AC1268">
        <f>VLOOKUP(CuentosContados[[#This Row],[Column1]],CuentosIndexados[],31,FALSE)</f>
        <v>0</v>
      </c>
      <c r="AD1268">
        <f>VLOOKUP(CuentosContados[[#This Row],[Column1]],CuentosIndexados[],32,FALSE)</f>
        <v>0</v>
      </c>
      <c r="AE1268">
        <f>VLOOKUP(CuentosContados[[#This Row],[Column1]],CuentosIndexados[],33,FALSE)</f>
        <v>0</v>
      </c>
      <c r="AF1268">
        <f>VLOOKUP(CuentosContados[[#This Row],[Column1]],CuentosIndexados[],34,FALSE)</f>
        <v>0</v>
      </c>
      <c r="AG1268">
        <f>VLOOKUP(CuentosContados[[#This Row],[Column1]],CuentosIndexados[],35,FALSE)</f>
        <v>0</v>
      </c>
      <c r="AH1268">
        <f>VLOOKUP(CuentosContados[[#This Row],[Column1]],CuentosIndexados[],36,FALSE)</f>
        <v>0</v>
      </c>
      <c r="AI1268">
        <f>VLOOKUP(CuentosContados[[#This Row],[Column1]],CuentosIndexados[],37,FALSE)</f>
        <v>0</v>
      </c>
      <c r="AJ1268">
        <f>VLOOKUP(CuentosContados[[#This Row],[Column1]],CuentosIndexados[],38,FALSE)</f>
        <v>0</v>
      </c>
      <c r="AK1268">
        <f>VLOOKUP(CuentosContados[[#This Row],[Column1]],CuentosIndexados[],39,FALSE)</f>
        <v>0</v>
      </c>
    </row>
    <row r="1269" spans="1:37" x14ac:dyDescent="0.25">
      <c r="A1269" t="s">
        <v>163</v>
      </c>
      <c r="B1269">
        <f>VLOOKUP(CuentosContados[[#This Row],[Column1]],CuentosIndexados[],3,FALSE)</f>
        <v>0</v>
      </c>
      <c r="C1269">
        <f>VLOOKUP(CuentosContados[[#This Row],[Column1]],CuentosIndexados[],5,FALSE)</f>
        <v>0</v>
      </c>
      <c r="D1269">
        <f>VLOOKUP(CuentosContados[[#This Row],[Column1]],CuentosIndexados[],6,FALSE)</f>
        <v>0</v>
      </c>
      <c r="E1269">
        <f>VLOOKUP(CuentosContados[[#This Row],[Column1]],CuentosIndexados[],7,FALSE)</f>
        <v>0</v>
      </c>
      <c r="F1269">
        <f>VLOOKUP(CuentosContados[[#This Row],[Column1]],CuentosIndexados[],8,FALSE)</f>
        <v>0</v>
      </c>
      <c r="G1269">
        <f>VLOOKUP(CuentosContados[[#This Row],[Column1]],CuentosIndexados[],9,FALSE)</f>
        <v>0</v>
      </c>
      <c r="H1269">
        <f>VLOOKUP(CuentosContados[[#This Row],[Column1]],CuentosIndexados[],10,FALSE)</f>
        <v>0</v>
      </c>
      <c r="I1269">
        <f>VLOOKUP(CuentosContados[[#This Row],[Column1]],CuentosIndexados[],11,FALSE)</f>
        <v>0</v>
      </c>
      <c r="J1269">
        <f>VLOOKUP(CuentosContados[[#This Row],[Column1]],CuentosIndexados[],12,FALSE)</f>
        <v>0</v>
      </c>
      <c r="K1269">
        <f>VLOOKUP(CuentosContados[[#This Row],[Column1]],CuentosIndexados[],13,FALSE)</f>
        <v>0</v>
      </c>
      <c r="L1269">
        <f>VLOOKUP(CuentosContados[[#This Row],[Column1]],CuentosIndexados[],14,FALSE)</f>
        <v>0</v>
      </c>
      <c r="M1269">
        <f>VLOOKUP(CuentosContados[[#This Row],[Column1]],CuentosIndexados[],15,FALSE)</f>
        <v>0</v>
      </c>
      <c r="N1269">
        <f>VLOOKUP(CuentosContados[[#This Row],[Column1]],CuentosIndexados[],16,FALSE)</f>
        <v>0</v>
      </c>
      <c r="O1269" t="str">
        <f>VLOOKUP(CuentosContados[[#This Row],[Column1]],CuentosIndexados[],17,FALSE)</f>
        <v>ira</v>
      </c>
      <c r="P1269">
        <f>VLOOKUP(CuentosContados[[#This Row],[Column1]],CuentosIndexados[],18,FALSE)</f>
        <v>0</v>
      </c>
      <c r="Q1269">
        <f>VLOOKUP(CuentosContados[[#This Row],[Column1]],CuentosIndexados[],19,FALSE)</f>
        <v>0</v>
      </c>
      <c r="R1269">
        <f>VLOOKUP(CuentosContados[[#This Row],[Column1]],CuentosIndexados[],20,FALSE)</f>
        <v>0</v>
      </c>
      <c r="S1269">
        <f>VLOOKUP(CuentosContados[[#This Row],[Column1]],CuentosIndexados[],21,FALSE)</f>
        <v>0</v>
      </c>
      <c r="T1269" t="str">
        <f>VLOOKUP(CuentosContados[[#This Row],[Column1]],CuentosIndexados[],22,FALSE)</f>
        <v>calma</v>
      </c>
      <c r="U1269" t="str">
        <f>VLOOKUP(CuentosContados[[#This Row],[Column1]],CuentosIndexados[],23,FALSE)</f>
        <v>tension</v>
      </c>
      <c r="V1269" t="str">
        <f>VLOOKUP(CuentosContados[[#This Row],[Column1]],CuentosIndexados[],24,FALSE)</f>
        <v>estres</v>
      </c>
      <c r="W1269">
        <f>VLOOKUP(CuentosContados[[#This Row],[Column1]],CuentosIndexados[],25,FALSE)</f>
        <v>0</v>
      </c>
      <c r="X1269">
        <f>VLOOKUP(CuentosContados[[#This Row],[Column1]],CuentosIndexados[],26,FALSE)</f>
        <v>0</v>
      </c>
      <c r="Y1269">
        <f>VLOOKUP(CuentosContados[[#This Row],[Column1]],CuentosIndexados[],27,FALSE)</f>
        <v>0</v>
      </c>
      <c r="Z1269">
        <f>VLOOKUP(CuentosContados[[#This Row],[Column1]],CuentosIndexados[],28,FALSE)</f>
        <v>0</v>
      </c>
      <c r="AA1269">
        <f>VLOOKUP(CuentosContados[[#This Row],[Column1]],CuentosIndexados[],29,FALSE)</f>
        <v>0</v>
      </c>
      <c r="AB1269">
        <f>VLOOKUP(CuentosContados[[#This Row],[Column1]],CuentosIndexados[],30,FALSE)</f>
        <v>0</v>
      </c>
      <c r="AC1269">
        <f>VLOOKUP(CuentosContados[[#This Row],[Column1]],CuentosIndexados[],31,FALSE)</f>
        <v>0</v>
      </c>
      <c r="AD1269">
        <f>VLOOKUP(CuentosContados[[#This Row],[Column1]],CuentosIndexados[],32,FALSE)</f>
        <v>0</v>
      </c>
      <c r="AE1269">
        <f>VLOOKUP(CuentosContados[[#This Row],[Column1]],CuentosIndexados[],33,FALSE)</f>
        <v>0</v>
      </c>
      <c r="AF1269">
        <f>VLOOKUP(CuentosContados[[#This Row],[Column1]],CuentosIndexados[],34,FALSE)</f>
        <v>0</v>
      </c>
      <c r="AG1269">
        <f>VLOOKUP(CuentosContados[[#This Row],[Column1]],CuentosIndexados[],35,FALSE)</f>
        <v>0</v>
      </c>
      <c r="AH1269">
        <f>VLOOKUP(CuentosContados[[#This Row],[Column1]],CuentosIndexados[],36,FALSE)</f>
        <v>0</v>
      </c>
      <c r="AI1269">
        <f>VLOOKUP(CuentosContados[[#This Row],[Column1]],CuentosIndexados[],37,FALSE)</f>
        <v>0</v>
      </c>
      <c r="AJ1269">
        <f>VLOOKUP(CuentosContados[[#This Row],[Column1]],CuentosIndexados[],38,FALSE)</f>
        <v>0</v>
      </c>
      <c r="AK1269">
        <f>VLOOKUP(CuentosContados[[#This Row],[Column1]],CuentosIndexados[],39,FALSE)</f>
        <v>0</v>
      </c>
    </row>
    <row r="1270" spans="1:37" x14ac:dyDescent="0.25">
      <c r="A1270" t="s">
        <v>163</v>
      </c>
      <c r="B1270">
        <f>VLOOKUP(CuentosContados[[#This Row],[Column1]],CuentosIndexados[],3,FALSE)</f>
        <v>0</v>
      </c>
      <c r="C1270">
        <f>VLOOKUP(CuentosContados[[#This Row],[Column1]],CuentosIndexados[],5,FALSE)</f>
        <v>0</v>
      </c>
      <c r="D1270">
        <f>VLOOKUP(CuentosContados[[#This Row],[Column1]],CuentosIndexados[],6,FALSE)</f>
        <v>0</v>
      </c>
      <c r="E1270">
        <f>VLOOKUP(CuentosContados[[#This Row],[Column1]],CuentosIndexados[],7,FALSE)</f>
        <v>0</v>
      </c>
      <c r="F1270">
        <f>VLOOKUP(CuentosContados[[#This Row],[Column1]],CuentosIndexados[],8,FALSE)</f>
        <v>0</v>
      </c>
      <c r="G1270">
        <f>VLOOKUP(CuentosContados[[#This Row],[Column1]],CuentosIndexados[],9,FALSE)</f>
        <v>0</v>
      </c>
      <c r="H1270">
        <f>VLOOKUP(CuentosContados[[#This Row],[Column1]],CuentosIndexados[],10,FALSE)</f>
        <v>0</v>
      </c>
      <c r="I1270">
        <f>VLOOKUP(CuentosContados[[#This Row],[Column1]],CuentosIndexados[],11,FALSE)</f>
        <v>0</v>
      </c>
      <c r="J1270">
        <f>VLOOKUP(CuentosContados[[#This Row],[Column1]],CuentosIndexados[],12,FALSE)</f>
        <v>0</v>
      </c>
      <c r="K1270">
        <f>VLOOKUP(CuentosContados[[#This Row],[Column1]],CuentosIndexados[],13,FALSE)</f>
        <v>0</v>
      </c>
      <c r="L1270">
        <f>VLOOKUP(CuentosContados[[#This Row],[Column1]],CuentosIndexados[],14,FALSE)</f>
        <v>0</v>
      </c>
      <c r="M1270">
        <f>VLOOKUP(CuentosContados[[#This Row],[Column1]],CuentosIndexados[],15,FALSE)</f>
        <v>0</v>
      </c>
      <c r="N1270">
        <f>VLOOKUP(CuentosContados[[#This Row],[Column1]],CuentosIndexados[],16,FALSE)</f>
        <v>0</v>
      </c>
      <c r="O1270" t="str">
        <f>VLOOKUP(CuentosContados[[#This Row],[Column1]],CuentosIndexados[],17,FALSE)</f>
        <v>ira</v>
      </c>
      <c r="P1270">
        <f>VLOOKUP(CuentosContados[[#This Row],[Column1]],CuentosIndexados[],18,FALSE)</f>
        <v>0</v>
      </c>
      <c r="Q1270">
        <f>VLOOKUP(CuentosContados[[#This Row],[Column1]],CuentosIndexados[],19,FALSE)</f>
        <v>0</v>
      </c>
      <c r="R1270">
        <f>VLOOKUP(CuentosContados[[#This Row],[Column1]],CuentosIndexados[],20,FALSE)</f>
        <v>0</v>
      </c>
      <c r="S1270">
        <f>VLOOKUP(CuentosContados[[#This Row],[Column1]],CuentosIndexados[],21,FALSE)</f>
        <v>0</v>
      </c>
      <c r="T1270" t="str">
        <f>VLOOKUP(CuentosContados[[#This Row],[Column1]],CuentosIndexados[],22,FALSE)</f>
        <v>calma</v>
      </c>
      <c r="U1270" t="str">
        <f>VLOOKUP(CuentosContados[[#This Row],[Column1]],CuentosIndexados[],23,FALSE)</f>
        <v>tension</v>
      </c>
      <c r="V1270" t="str">
        <f>VLOOKUP(CuentosContados[[#This Row],[Column1]],CuentosIndexados[],24,FALSE)</f>
        <v>estres</v>
      </c>
      <c r="W1270">
        <f>VLOOKUP(CuentosContados[[#This Row],[Column1]],CuentosIndexados[],25,FALSE)</f>
        <v>0</v>
      </c>
      <c r="X1270">
        <f>VLOOKUP(CuentosContados[[#This Row],[Column1]],CuentosIndexados[],26,FALSE)</f>
        <v>0</v>
      </c>
      <c r="Y1270">
        <f>VLOOKUP(CuentosContados[[#This Row],[Column1]],CuentosIndexados[],27,FALSE)</f>
        <v>0</v>
      </c>
      <c r="Z1270">
        <f>VLOOKUP(CuentosContados[[#This Row],[Column1]],CuentosIndexados[],28,FALSE)</f>
        <v>0</v>
      </c>
      <c r="AA1270">
        <f>VLOOKUP(CuentosContados[[#This Row],[Column1]],CuentosIndexados[],29,FALSE)</f>
        <v>0</v>
      </c>
      <c r="AB1270">
        <f>VLOOKUP(CuentosContados[[#This Row],[Column1]],CuentosIndexados[],30,FALSE)</f>
        <v>0</v>
      </c>
      <c r="AC1270">
        <f>VLOOKUP(CuentosContados[[#This Row],[Column1]],CuentosIndexados[],31,FALSE)</f>
        <v>0</v>
      </c>
      <c r="AD1270">
        <f>VLOOKUP(CuentosContados[[#This Row],[Column1]],CuentosIndexados[],32,FALSE)</f>
        <v>0</v>
      </c>
      <c r="AE1270">
        <f>VLOOKUP(CuentosContados[[#This Row],[Column1]],CuentosIndexados[],33,FALSE)</f>
        <v>0</v>
      </c>
      <c r="AF1270">
        <f>VLOOKUP(CuentosContados[[#This Row],[Column1]],CuentosIndexados[],34,FALSE)</f>
        <v>0</v>
      </c>
      <c r="AG1270">
        <f>VLOOKUP(CuentosContados[[#This Row],[Column1]],CuentosIndexados[],35,FALSE)</f>
        <v>0</v>
      </c>
      <c r="AH1270">
        <f>VLOOKUP(CuentosContados[[#This Row],[Column1]],CuentosIndexados[],36,FALSE)</f>
        <v>0</v>
      </c>
      <c r="AI1270">
        <f>VLOOKUP(CuentosContados[[#This Row],[Column1]],CuentosIndexados[],37,FALSE)</f>
        <v>0</v>
      </c>
      <c r="AJ1270">
        <f>VLOOKUP(CuentosContados[[#This Row],[Column1]],CuentosIndexados[],38,FALSE)</f>
        <v>0</v>
      </c>
      <c r="AK1270">
        <f>VLOOKUP(CuentosContados[[#This Row],[Column1]],CuentosIndexados[],39,FALSE)</f>
        <v>0</v>
      </c>
    </row>
    <row r="1271" spans="1:37" x14ac:dyDescent="0.25">
      <c r="A1271" t="s">
        <v>163</v>
      </c>
      <c r="B1271">
        <f>VLOOKUP(CuentosContados[[#This Row],[Column1]],CuentosIndexados[],3,FALSE)</f>
        <v>0</v>
      </c>
      <c r="C1271">
        <f>VLOOKUP(CuentosContados[[#This Row],[Column1]],CuentosIndexados[],5,FALSE)</f>
        <v>0</v>
      </c>
      <c r="D1271">
        <f>VLOOKUP(CuentosContados[[#This Row],[Column1]],CuentosIndexados[],6,FALSE)</f>
        <v>0</v>
      </c>
      <c r="E1271">
        <f>VLOOKUP(CuentosContados[[#This Row],[Column1]],CuentosIndexados[],7,FALSE)</f>
        <v>0</v>
      </c>
      <c r="F1271">
        <f>VLOOKUP(CuentosContados[[#This Row],[Column1]],CuentosIndexados[],8,FALSE)</f>
        <v>0</v>
      </c>
      <c r="G1271">
        <f>VLOOKUP(CuentosContados[[#This Row],[Column1]],CuentosIndexados[],9,FALSE)</f>
        <v>0</v>
      </c>
      <c r="H1271">
        <f>VLOOKUP(CuentosContados[[#This Row],[Column1]],CuentosIndexados[],10,FALSE)</f>
        <v>0</v>
      </c>
      <c r="I1271">
        <f>VLOOKUP(CuentosContados[[#This Row],[Column1]],CuentosIndexados[],11,FALSE)</f>
        <v>0</v>
      </c>
      <c r="J1271">
        <f>VLOOKUP(CuentosContados[[#This Row],[Column1]],CuentosIndexados[],12,FALSE)</f>
        <v>0</v>
      </c>
      <c r="K1271">
        <f>VLOOKUP(CuentosContados[[#This Row],[Column1]],CuentosIndexados[],13,FALSE)</f>
        <v>0</v>
      </c>
      <c r="L1271">
        <f>VLOOKUP(CuentosContados[[#This Row],[Column1]],CuentosIndexados[],14,FALSE)</f>
        <v>0</v>
      </c>
      <c r="M1271">
        <f>VLOOKUP(CuentosContados[[#This Row],[Column1]],CuentosIndexados[],15,FALSE)</f>
        <v>0</v>
      </c>
      <c r="N1271">
        <f>VLOOKUP(CuentosContados[[#This Row],[Column1]],CuentosIndexados[],16,FALSE)</f>
        <v>0</v>
      </c>
      <c r="O1271" t="str">
        <f>VLOOKUP(CuentosContados[[#This Row],[Column1]],CuentosIndexados[],17,FALSE)</f>
        <v>ira</v>
      </c>
      <c r="P1271">
        <f>VLOOKUP(CuentosContados[[#This Row],[Column1]],CuentosIndexados[],18,FALSE)</f>
        <v>0</v>
      </c>
      <c r="Q1271">
        <f>VLOOKUP(CuentosContados[[#This Row],[Column1]],CuentosIndexados[],19,FALSE)</f>
        <v>0</v>
      </c>
      <c r="R1271">
        <f>VLOOKUP(CuentosContados[[#This Row],[Column1]],CuentosIndexados[],20,FALSE)</f>
        <v>0</v>
      </c>
      <c r="S1271">
        <f>VLOOKUP(CuentosContados[[#This Row],[Column1]],CuentosIndexados[],21,FALSE)</f>
        <v>0</v>
      </c>
      <c r="T1271" t="str">
        <f>VLOOKUP(CuentosContados[[#This Row],[Column1]],CuentosIndexados[],22,FALSE)</f>
        <v>calma</v>
      </c>
      <c r="U1271" t="str">
        <f>VLOOKUP(CuentosContados[[#This Row],[Column1]],CuentosIndexados[],23,FALSE)</f>
        <v>tension</v>
      </c>
      <c r="V1271" t="str">
        <f>VLOOKUP(CuentosContados[[#This Row],[Column1]],CuentosIndexados[],24,FALSE)</f>
        <v>estres</v>
      </c>
      <c r="W1271">
        <f>VLOOKUP(CuentosContados[[#This Row],[Column1]],CuentosIndexados[],25,FALSE)</f>
        <v>0</v>
      </c>
      <c r="X1271">
        <f>VLOOKUP(CuentosContados[[#This Row],[Column1]],CuentosIndexados[],26,FALSE)</f>
        <v>0</v>
      </c>
      <c r="Y1271">
        <f>VLOOKUP(CuentosContados[[#This Row],[Column1]],CuentosIndexados[],27,FALSE)</f>
        <v>0</v>
      </c>
      <c r="Z1271">
        <f>VLOOKUP(CuentosContados[[#This Row],[Column1]],CuentosIndexados[],28,FALSE)</f>
        <v>0</v>
      </c>
      <c r="AA1271">
        <f>VLOOKUP(CuentosContados[[#This Row],[Column1]],CuentosIndexados[],29,FALSE)</f>
        <v>0</v>
      </c>
      <c r="AB1271">
        <f>VLOOKUP(CuentosContados[[#This Row],[Column1]],CuentosIndexados[],30,FALSE)</f>
        <v>0</v>
      </c>
      <c r="AC1271">
        <f>VLOOKUP(CuentosContados[[#This Row],[Column1]],CuentosIndexados[],31,FALSE)</f>
        <v>0</v>
      </c>
      <c r="AD1271">
        <f>VLOOKUP(CuentosContados[[#This Row],[Column1]],CuentosIndexados[],32,FALSE)</f>
        <v>0</v>
      </c>
      <c r="AE1271">
        <f>VLOOKUP(CuentosContados[[#This Row],[Column1]],CuentosIndexados[],33,FALSE)</f>
        <v>0</v>
      </c>
      <c r="AF1271">
        <f>VLOOKUP(CuentosContados[[#This Row],[Column1]],CuentosIndexados[],34,FALSE)</f>
        <v>0</v>
      </c>
      <c r="AG1271">
        <f>VLOOKUP(CuentosContados[[#This Row],[Column1]],CuentosIndexados[],35,FALSE)</f>
        <v>0</v>
      </c>
      <c r="AH1271">
        <f>VLOOKUP(CuentosContados[[#This Row],[Column1]],CuentosIndexados[],36,FALSE)</f>
        <v>0</v>
      </c>
      <c r="AI1271">
        <f>VLOOKUP(CuentosContados[[#This Row],[Column1]],CuentosIndexados[],37,FALSE)</f>
        <v>0</v>
      </c>
      <c r="AJ1271">
        <f>VLOOKUP(CuentosContados[[#This Row],[Column1]],CuentosIndexados[],38,FALSE)</f>
        <v>0</v>
      </c>
      <c r="AK1271">
        <f>VLOOKUP(CuentosContados[[#This Row],[Column1]],CuentosIndexados[],39,FALSE)</f>
        <v>0</v>
      </c>
    </row>
    <row r="1272" spans="1:37" x14ac:dyDescent="0.25">
      <c r="A1272" t="s">
        <v>163</v>
      </c>
      <c r="B1272">
        <f>VLOOKUP(CuentosContados[[#This Row],[Column1]],CuentosIndexados[],3,FALSE)</f>
        <v>0</v>
      </c>
      <c r="C1272">
        <f>VLOOKUP(CuentosContados[[#This Row],[Column1]],CuentosIndexados[],5,FALSE)</f>
        <v>0</v>
      </c>
      <c r="D1272">
        <f>VLOOKUP(CuentosContados[[#This Row],[Column1]],CuentosIndexados[],6,FALSE)</f>
        <v>0</v>
      </c>
      <c r="E1272">
        <f>VLOOKUP(CuentosContados[[#This Row],[Column1]],CuentosIndexados[],7,FALSE)</f>
        <v>0</v>
      </c>
      <c r="F1272">
        <f>VLOOKUP(CuentosContados[[#This Row],[Column1]],CuentosIndexados[],8,FALSE)</f>
        <v>0</v>
      </c>
      <c r="G1272">
        <f>VLOOKUP(CuentosContados[[#This Row],[Column1]],CuentosIndexados[],9,FALSE)</f>
        <v>0</v>
      </c>
      <c r="H1272">
        <f>VLOOKUP(CuentosContados[[#This Row],[Column1]],CuentosIndexados[],10,FALSE)</f>
        <v>0</v>
      </c>
      <c r="I1272">
        <f>VLOOKUP(CuentosContados[[#This Row],[Column1]],CuentosIndexados[],11,FALSE)</f>
        <v>0</v>
      </c>
      <c r="J1272">
        <f>VLOOKUP(CuentosContados[[#This Row],[Column1]],CuentosIndexados[],12,FALSE)</f>
        <v>0</v>
      </c>
      <c r="K1272">
        <f>VLOOKUP(CuentosContados[[#This Row],[Column1]],CuentosIndexados[],13,FALSE)</f>
        <v>0</v>
      </c>
      <c r="L1272">
        <f>VLOOKUP(CuentosContados[[#This Row],[Column1]],CuentosIndexados[],14,FALSE)</f>
        <v>0</v>
      </c>
      <c r="M1272">
        <f>VLOOKUP(CuentosContados[[#This Row],[Column1]],CuentosIndexados[],15,FALSE)</f>
        <v>0</v>
      </c>
      <c r="N1272">
        <f>VLOOKUP(CuentosContados[[#This Row],[Column1]],CuentosIndexados[],16,FALSE)</f>
        <v>0</v>
      </c>
      <c r="O1272" t="str">
        <f>VLOOKUP(CuentosContados[[#This Row],[Column1]],CuentosIndexados[],17,FALSE)</f>
        <v>ira</v>
      </c>
      <c r="P1272">
        <f>VLOOKUP(CuentosContados[[#This Row],[Column1]],CuentosIndexados[],18,FALSE)</f>
        <v>0</v>
      </c>
      <c r="Q1272">
        <f>VLOOKUP(CuentosContados[[#This Row],[Column1]],CuentosIndexados[],19,FALSE)</f>
        <v>0</v>
      </c>
      <c r="R1272">
        <f>VLOOKUP(CuentosContados[[#This Row],[Column1]],CuentosIndexados[],20,FALSE)</f>
        <v>0</v>
      </c>
      <c r="S1272">
        <f>VLOOKUP(CuentosContados[[#This Row],[Column1]],CuentosIndexados[],21,FALSE)</f>
        <v>0</v>
      </c>
      <c r="T1272" t="str">
        <f>VLOOKUP(CuentosContados[[#This Row],[Column1]],CuentosIndexados[],22,FALSE)</f>
        <v>calma</v>
      </c>
      <c r="U1272" t="str">
        <f>VLOOKUP(CuentosContados[[#This Row],[Column1]],CuentosIndexados[],23,FALSE)</f>
        <v>tension</v>
      </c>
      <c r="V1272" t="str">
        <f>VLOOKUP(CuentosContados[[#This Row],[Column1]],CuentosIndexados[],24,FALSE)</f>
        <v>estres</v>
      </c>
      <c r="W1272">
        <f>VLOOKUP(CuentosContados[[#This Row],[Column1]],CuentosIndexados[],25,FALSE)</f>
        <v>0</v>
      </c>
      <c r="X1272">
        <f>VLOOKUP(CuentosContados[[#This Row],[Column1]],CuentosIndexados[],26,FALSE)</f>
        <v>0</v>
      </c>
      <c r="Y1272">
        <f>VLOOKUP(CuentosContados[[#This Row],[Column1]],CuentosIndexados[],27,FALSE)</f>
        <v>0</v>
      </c>
      <c r="Z1272">
        <f>VLOOKUP(CuentosContados[[#This Row],[Column1]],CuentosIndexados[],28,FALSE)</f>
        <v>0</v>
      </c>
      <c r="AA1272">
        <f>VLOOKUP(CuentosContados[[#This Row],[Column1]],CuentosIndexados[],29,FALSE)</f>
        <v>0</v>
      </c>
      <c r="AB1272">
        <f>VLOOKUP(CuentosContados[[#This Row],[Column1]],CuentosIndexados[],30,FALSE)</f>
        <v>0</v>
      </c>
      <c r="AC1272">
        <f>VLOOKUP(CuentosContados[[#This Row],[Column1]],CuentosIndexados[],31,FALSE)</f>
        <v>0</v>
      </c>
      <c r="AD1272">
        <f>VLOOKUP(CuentosContados[[#This Row],[Column1]],CuentosIndexados[],32,FALSE)</f>
        <v>0</v>
      </c>
      <c r="AE1272">
        <f>VLOOKUP(CuentosContados[[#This Row],[Column1]],CuentosIndexados[],33,FALSE)</f>
        <v>0</v>
      </c>
      <c r="AF1272">
        <f>VLOOKUP(CuentosContados[[#This Row],[Column1]],CuentosIndexados[],34,FALSE)</f>
        <v>0</v>
      </c>
      <c r="AG1272">
        <f>VLOOKUP(CuentosContados[[#This Row],[Column1]],CuentosIndexados[],35,FALSE)</f>
        <v>0</v>
      </c>
      <c r="AH1272">
        <f>VLOOKUP(CuentosContados[[#This Row],[Column1]],CuentosIndexados[],36,FALSE)</f>
        <v>0</v>
      </c>
      <c r="AI1272">
        <f>VLOOKUP(CuentosContados[[#This Row],[Column1]],CuentosIndexados[],37,FALSE)</f>
        <v>0</v>
      </c>
      <c r="AJ1272">
        <f>VLOOKUP(CuentosContados[[#This Row],[Column1]],CuentosIndexados[],38,FALSE)</f>
        <v>0</v>
      </c>
      <c r="AK1272">
        <f>VLOOKUP(CuentosContados[[#This Row],[Column1]],CuentosIndexados[],39,FALSE)</f>
        <v>0</v>
      </c>
    </row>
    <row r="1273" spans="1:37" x14ac:dyDescent="0.25">
      <c r="A1273" t="s">
        <v>163</v>
      </c>
      <c r="B1273">
        <f>VLOOKUP(CuentosContados[[#This Row],[Column1]],CuentosIndexados[],3,FALSE)</f>
        <v>0</v>
      </c>
      <c r="C1273">
        <f>VLOOKUP(CuentosContados[[#This Row],[Column1]],CuentosIndexados[],5,FALSE)</f>
        <v>0</v>
      </c>
      <c r="D1273">
        <f>VLOOKUP(CuentosContados[[#This Row],[Column1]],CuentosIndexados[],6,FALSE)</f>
        <v>0</v>
      </c>
      <c r="E1273">
        <f>VLOOKUP(CuentosContados[[#This Row],[Column1]],CuentosIndexados[],7,FALSE)</f>
        <v>0</v>
      </c>
      <c r="F1273">
        <f>VLOOKUP(CuentosContados[[#This Row],[Column1]],CuentosIndexados[],8,FALSE)</f>
        <v>0</v>
      </c>
      <c r="G1273">
        <f>VLOOKUP(CuentosContados[[#This Row],[Column1]],CuentosIndexados[],9,FALSE)</f>
        <v>0</v>
      </c>
      <c r="H1273">
        <f>VLOOKUP(CuentosContados[[#This Row],[Column1]],CuentosIndexados[],10,FALSE)</f>
        <v>0</v>
      </c>
      <c r="I1273">
        <f>VLOOKUP(CuentosContados[[#This Row],[Column1]],CuentosIndexados[],11,FALSE)</f>
        <v>0</v>
      </c>
      <c r="J1273">
        <f>VLOOKUP(CuentosContados[[#This Row],[Column1]],CuentosIndexados[],12,FALSE)</f>
        <v>0</v>
      </c>
      <c r="K1273">
        <f>VLOOKUP(CuentosContados[[#This Row],[Column1]],CuentosIndexados[],13,FALSE)</f>
        <v>0</v>
      </c>
      <c r="L1273">
        <f>VLOOKUP(CuentosContados[[#This Row],[Column1]],CuentosIndexados[],14,FALSE)</f>
        <v>0</v>
      </c>
      <c r="M1273">
        <f>VLOOKUP(CuentosContados[[#This Row],[Column1]],CuentosIndexados[],15,FALSE)</f>
        <v>0</v>
      </c>
      <c r="N1273">
        <f>VLOOKUP(CuentosContados[[#This Row],[Column1]],CuentosIndexados[],16,FALSE)</f>
        <v>0</v>
      </c>
      <c r="O1273" t="str">
        <f>VLOOKUP(CuentosContados[[#This Row],[Column1]],CuentosIndexados[],17,FALSE)</f>
        <v>ira</v>
      </c>
      <c r="P1273">
        <f>VLOOKUP(CuentosContados[[#This Row],[Column1]],CuentosIndexados[],18,FALSE)</f>
        <v>0</v>
      </c>
      <c r="Q1273">
        <f>VLOOKUP(CuentosContados[[#This Row],[Column1]],CuentosIndexados[],19,FALSE)</f>
        <v>0</v>
      </c>
      <c r="R1273">
        <f>VLOOKUP(CuentosContados[[#This Row],[Column1]],CuentosIndexados[],20,FALSE)</f>
        <v>0</v>
      </c>
      <c r="S1273">
        <f>VLOOKUP(CuentosContados[[#This Row],[Column1]],CuentosIndexados[],21,FALSE)</f>
        <v>0</v>
      </c>
      <c r="T1273" t="str">
        <f>VLOOKUP(CuentosContados[[#This Row],[Column1]],CuentosIndexados[],22,FALSE)</f>
        <v>calma</v>
      </c>
      <c r="U1273" t="str">
        <f>VLOOKUP(CuentosContados[[#This Row],[Column1]],CuentosIndexados[],23,FALSE)</f>
        <v>tension</v>
      </c>
      <c r="V1273" t="str">
        <f>VLOOKUP(CuentosContados[[#This Row],[Column1]],CuentosIndexados[],24,FALSE)</f>
        <v>estres</v>
      </c>
      <c r="W1273">
        <f>VLOOKUP(CuentosContados[[#This Row],[Column1]],CuentosIndexados[],25,FALSE)</f>
        <v>0</v>
      </c>
      <c r="X1273">
        <f>VLOOKUP(CuentosContados[[#This Row],[Column1]],CuentosIndexados[],26,FALSE)</f>
        <v>0</v>
      </c>
      <c r="Y1273">
        <f>VLOOKUP(CuentosContados[[#This Row],[Column1]],CuentosIndexados[],27,FALSE)</f>
        <v>0</v>
      </c>
      <c r="Z1273">
        <f>VLOOKUP(CuentosContados[[#This Row],[Column1]],CuentosIndexados[],28,FALSE)</f>
        <v>0</v>
      </c>
      <c r="AA1273">
        <f>VLOOKUP(CuentosContados[[#This Row],[Column1]],CuentosIndexados[],29,FALSE)</f>
        <v>0</v>
      </c>
      <c r="AB1273">
        <f>VLOOKUP(CuentosContados[[#This Row],[Column1]],CuentosIndexados[],30,FALSE)</f>
        <v>0</v>
      </c>
      <c r="AC1273">
        <f>VLOOKUP(CuentosContados[[#This Row],[Column1]],CuentosIndexados[],31,FALSE)</f>
        <v>0</v>
      </c>
      <c r="AD1273">
        <f>VLOOKUP(CuentosContados[[#This Row],[Column1]],CuentosIndexados[],32,FALSE)</f>
        <v>0</v>
      </c>
      <c r="AE1273">
        <f>VLOOKUP(CuentosContados[[#This Row],[Column1]],CuentosIndexados[],33,FALSE)</f>
        <v>0</v>
      </c>
      <c r="AF1273">
        <f>VLOOKUP(CuentosContados[[#This Row],[Column1]],CuentosIndexados[],34,FALSE)</f>
        <v>0</v>
      </c>
      <c r="AG1273">
        <f>VLOOKUP(CuentosContados[[#This Row],[Column1]],CuentosIndexados[],35,FALSE)</f>
        <v>0</v>
      </c>
      <c r="AH1273">
        <f>VLOOKUP(CuentosContados[[#This Row],[Column1]],CuentosIndexados[],36,FALSE)</f>
        <v>0</v>
      </c>
      <c r="AI1273">
        <f>VLOOKUP(CuentosContados[[#This Row],[Column1]],CuentosIndexados[],37,FALSE)</f>
        <v>0</v>
      </c>
      <c r="AJ1273">
        <f>VLOOKUP(CuentosContados[[#This Row],[Column1]],CuentosIndexados[],38,FALSE)</f>
        <v>0</v>
      </c>
      <c r="AK1273">
        <f>VLOOKUP(CuentosContados[[#This Row],[Column1]],CuentosIndexados[],39,FALSE)</f>
        <v>0</v>
      </c>
    </row>
    <row r="1274" spans="1:37" x14ac:dyDescent="0.25">
      <c r="A1274" t="s">
        <v>163</v>
      </c>
      <c r="B1274">
        <f>VLOOKUP(CuentosContados[[#This Row],[Column1]],CuentosIndexados[],3,FALSE)</f>
        <v>0</v>
      </c>
      <c r="C1274">
        <f>VLOOKUP(CuentosContados[[#This Row],[Column1]],CuentosIndexados[],5,FALSE)</f>
        <v>0</v>
      </c>
      <c r="D1274">
        <f>VLOOKUP(CuentosContados[[#This Row],[Column1]],CuentosIndexados[],6,FALSE)</f>
        <v>0</v>
      </c>
      <c r="E1274">
        <f>VLOOKUP(CuentosContados[[#This Row],[Column1]],CuentosIndexados[],7,FALSE)</f>
        <v>0</v>
      </c>
      <c r="F1274">
        <f>VLOOKUP(CuentosContados[[#This Row],[Column1]],CuentosIndexados[],8,FALSE)</f>
        <v>0</v>
      </c>
      <c r="G1274">
        <f>VLOOKUP(CuentosContados[[#This Row],[Column1]],CuentosIndexados[],9,FALSE)</f>
        <v>0</v>
      </c>
      <c r="H1274">
        <f>VLOOKUP(CuentosContados[[#This Row],[Column1]],CuentosIndexados[],10,FALSE)</f>
        <v>0</v>
      </c>
      <c r="I1274">
        <f>VLOOKUP(CuentosContados[[#This Row],[Column1]],CuentosIndexados[],11,FALSE)</f>
        <v>0</v>
      </c>
      <c r="J1274">
        <f>VLOOKUP(CuentosContados[[#This Row],[Column1]],CuentosIndexados[],12,FALSE)</f>
        <v>0</v>
      </c>
      <c r="K1274">
        <f>VLOOKUP(CuentosContados[[#This Row],[Column1]],CuentosIndexados[],13,FALSE)</f>
        <v>0</v>
      </c>
      <c r="L1274">
        <f>VLOOKUP(CuentosContados[[#This Row],[Column1]],CuentosIndexados[],14,FALSE)</f>
        <v>0</v>
      </c>
      <c r="M1274">
        <f>VLOOKUP(CuentosContados[[#This Row],[Column1]],CuentosIndexados[],15,FALSE)</f>
        <v>0</v>
      </c>
      <c r="N1274">
        <f>VLOOKUP(CuentosContados[[#This Row],[Column1]],CuentosIndexados[],16,FALSE)</f>
        <v>0</v>
      </c>
      <c r="O1274" t="str">
        <f>VLOOKUP(CuentosContados[[#This Row],[Column1]],CuentosIndexados[],17,FALSE)</f>
        <v>ira</v>
      </c>
      <c r="P1274">
        <f>VLOOKUP(CuentosContados[[#This Row],[Column1]],CuentosIndexados[],18,FALSE)</f>
        <v>0</v>
      </c>
      <c r="Q1274">
        <f>VLOOKUP(CuentosContados[[#This Row],[Column1]],CuentosIndexados[],19,FALSE)</f>
        <v>0</v>
      </c>
      <c r="R1274">
        <f>VLOOKUP(CuentosContados[[#This Row],[Column1]],CuentosIndexados[],20,FALSE)</f>
        <v>0</v>
      </c>
      <c r="S1274">
        <f>VLOOKUP(CuentosContados[[#This Row],[Column1]],CuentosIndexados[],21,FALSE)</f>
        <v>0</v>
      </c>
      <c r="T1274" t="str">
        <f>VLOOKUP(CuentosContados[[#This Row],[Column1]],CuentosIndexados[],22,FALSE)</f>
        <v>calma</v>
      </c>
      <c r="U1274" t="str">
        <f>VLOOKUP(CuentosContados[[#This Row],[Column1]],CuentosIndexados[],23,FALSE)</f>
        <v>tension</v>
      </c>
      <c r="V1274" t="str">
        <f>VLOOKUP(CuentosContados[[#This Row],[Column1]],CuentosIndexados[],24,FALSE)</f>
        <v>estres</v>
      </c>
      <c r="W1274">
        <f>VLOOKUP(CuentosContados[[#This Row],[Column1]],CuentosIndexados[],25,FALSE)</f>
        <v>0</v>
      </c>
      <c r="X1274">
        <f>VLOOKUP(CuentosContados[[#This Row],[Column1]],CuentosIndexados[],26,FALSE)</f>
        <v>0</v>
      </c>
      <c r="Y1274">
        <f>VLOOKUP(CuentosContados[[#This Row],[Column1]],CuentosIndexados[],27,FALSE)</f>
        <v>0</v>
      </c>
      <c r="Z1274">
        <f>VLOOKUP(CuentosContados[[#This Row],[Column1]],CuentosIndexados[],28,FALSE)</f>
        <v>0</v>
      </c>
      <c r="AA1274">
        <f>VLOOKUP(CuentosContados[[#This Row],[Column1]],CuentosIndexados[],29,FALSE)</f>
        <v>0</v>
      </c>
      <c r="AB1274">
        <f>VLOOKUP(CuentosContados[[#This Row],[Column1]],CuentosIndexados[],30,FALSE)</f>
        <v>0</v>
      </c>
      <c r="AC1274">
        <f>VLOOKUP(CuentosContados[[#This Row],[Column1]],CuentosIndexados[],31,FALSE)</f>
        <v>0</v>
      </c>
      <c r="AD1274">
        <f>VLOOKUP(CuentosContados[[#This Row],[Column1]],CuentosIndexados[],32,FALSE)</f>
        <v>0</v>
      </c>
      <c r="AE1274">
        <f>VLOOKUP(CuentosContados[[#This Row],[Column1]],CuentosIndexados[],33,FALSE)</f>
        <v>0</v>
      </c>
      <c r="AF1274">
        <f>VLOOKUP(CuentosContados[[#This Row],[Column1]],CuentosIndexados[],34,FALSE)</f>
        <v>0</v>
      </c>
      <c r="AG1274">
        <f>VLOOKUP(CuentosContados[[#This Row],[Column1]],CuentosIndexados[],35,FALSE)</f>
        <v>0</v>
      </c>
      <c r="AH1274">
        <f>VLOOKUP(CuentosContados[[#This Row],[Column1]],CuentosIndexados[],36,FALSE)</f>
        <v>0</v>
      </c>
      <c r="AI1274">
        <f>VLOOKUP(CuentosContados[[#This Row],[Column1]],CuentosIndexados[],37,FALSE)</f>
        <v>0</v>
      </c>
      <c r="AJ1274">
        <f>VLOOKUP(CuentosContados[[#This Row],[Column1]],CuentosIndexados[],38,FALSE)</f>
        <v>0</v>
      </c>
      <c r="AK1274">
        <f>VLOOKUP(CuentosContados[[#This Row],[Column1]],CuentosIndexados[],39,FALSE)</f>
        <v>0</v>
      </c>
    </row>
    <row r="1275" spans="1:37" x14ac:dyDescent="0.25">
      <c r="A1275" t="s">
        <v>163</v>
      </c>
      <c r="B1275">
        <f>VLOOKUP(CuentosContados[[#This Row],[Column1]],CuentosIndexados[],3,FALSE)</f>
        <v>0</v>
      </c>
      <c r="C1275">
        <f>VLOOKUP(CuentosContados[[#This Row],[Column1]],CuentosIndexados[],5,FALSE)</f>
        <v>0</v>
      </c>
      <c r="D1275">
        <f>VLOOKUP(CuentosContados[[#This Row],[Column1]],CuentosIndexados[],6,FALSE)</f>
        <v>0</v>
      </c>
      <c r="E1275">
        <f>VLOOKUP(CuentosContados[[#This Row],[Column1]],CuentosIndexados[],7,FALSE)</f>
        <v>0</v>
      </c>
      <c r="F1275">
        <f>VLOOKUP(CuentosContados[[#This Row],[Column1]],CuentosIndexados[],8,FALSE)</f>
        <v>0</v>
      </c>
      <c r="G1275">
        <f>VLOOKUP(CuentosContados[[#This Row],[Column1]],CuentosIndexados[],9,FALSE)</f>
        <v>0</v>
      </c>
      <c r="H1275">
        <f>VLOOKUP(CuentosContados[[#This Row],[Column1]],CuentosIndexados[],10,FALSE)</f>
        <v>0</v>
      </c>
      <c r="I1275">
        <f>VLOOKUP(CuentosContados[[#This Row],[Column1]],CuentosIndexados[],11,FALSE)</f>
        <v>0</v>
      </c>
      <c r="J1275">
        <f>VLOOKUP(CuentosContados[[#This Row],[Column1]],CuentosIndexados[],12,FALSE)</f>
        <v>0</v>
      </c>
      <c r="K1275">
        <f>VLOOKUP(CuentosContados[[#This Row],[Column1]],CuentosIndexados[],13,FALSE)</f>
        <v>0</v>
      </c>
      <c r="L1275">
        <f>VLOOKUP(CuentosContados[[#This Row],[Column1]],CuentosIndexados[],14,FALSE)</f>
        <v>0</v>
      </c>
      <c r="M1275">
        <f>VLOOKUP(CuentosContados[[#This Row],[Column1]],CuentosIndexados[],15,FALSE)</f>
        <v>0</v>
      </c>
      <c r="N1275">
        <f>VLOOKUP(CuentosContados[[#This Row],[Column1]],CuentosIndexados[],16,FALSE)</f>
        <v>0</v>
      </c>
      <c r="O1275" t="str">
        <f>VLOOKUP(CuentosContados[[#This Row],[Column1]],CuentosIndexados[],17,FALSE)</f>
        <v>ira</v>
      </c>
      <c r="P1275">
        <f>VLOOKUP(CuentosContados[[#This Row],[Column1]],CuentosIndexados[],18,FALSE)</f>
        <v>0</v>
      </c>
      <c r="Q1275">
        <f>VLOOKUP(CuentosContados[[#This Row],[Column1]],CuentosIndexados[],19,FALSE)</f>
        <v>0</v>
      </c>
      <c r="R1275">
        <f>VLOOKUP(CuentosContados[[#This Row],[Column1]],CuentosIndexados[],20,FALSE)</f>
        <v>0</v>
      </c>
      <c r="S1275">
        <f>VLOOKUP(CuentosContados[[#This Row],[Column1]],CuentosIndexados[],21,FALSE)</f>
        <v>0</v>
      </c>
      <c r="T1275" t="str">
        <f>VLOOKUP(CuentosContados[[#This Row],[Column1]],CuentosIndexados[],22,FALSE)</f>
        <v>calma</v>
      </c>
      <c r="U1275" t="str">
        <f>VLOOKUP(CuentosContados[[#This Row],[Column1]],CuentosIndexados[],23,FALSE)</f>
        <v>tension</v>
      </c>
      <c r="V1275" t="str">
        <f>VLOOKUP(CuentosContados[[#This Row],[Column1]],CuentosIndexados[],24,FALSE)</f>
        <v>estres</v>
      </c>
      <c r="W1275">
        <f>VLOOKUP(CuentosContados[[#This Row],[Column1]],CuentosIndexados[],25,FALSE)</f>
        <v>0</v>
      </c>
      <c r="X1275">
        <f>VLOOKUP(CuentosContados[[#This Row],[Column1]],CuentosIndexados[],26,FALSE)</f>
        <v>0</v>
      </c>
      <c r="Y1275">
        <f>VLOOKUP(CuentosContados[[#This Row],[Column1]],CuentosIndexados[],27,FALSE)</f>
        <v>0</v>
      </c>
      <c r="Z1275">
        <f>VLOOKUP(CuentosContados[[#This Row],[Column1]],CuentosIndexados[],28,FALSE)</f>
        <v>0</v>
      </c>
      <c r="AA1275">
        <f>VLOOKUP(CuentosContados[[#This Row],[Column1]],CuentosIndexados[],29,FALSE)</f>
        <v>0</v>
      </c>
      <c r="AB1275">
        <f>VLOOKUP(CuentosContados[[#This Row],[Column1]],CuentosIndexados[],30,FALSE)</f>
        <v>0</v>
      </c>
      <c r="AC1275">
        <f>VLOOKUP(CuentosContados[[#This Row],[Column1]],CuentosIndexados[],31,FALSE)</f>
        <v>0</v>
      </c>
      <c r="AD1275">
        <f>VLOOKUP(CuentosContados[[#This Row],[Column1]],CuentosIndexados[],32,FALSE)</f>
        <v>0</v>
      </c>
      <c r="AE1275">
        <f>VLOOKUP(CuentosContados[[#This Row],[Column1]],CuentosIndexados[],33,FALSE)</f>
        <v>0</v>
      </c>
      <c r="AF1275">
        <f>VLOOKUP(CuentosContados[[#This Row],[Column1]],CuentosIndexados[],34,FALSE)</f>
        <v>0</v>
      </c>
      <c r="AG1275">
        <f>VLOOKUP(CuentosContados[[#This Row],[Column1]],CuentosIndexados[],35,FALSE)</f>
        <v>0</v>
      </c>
      <c r="AH1275">
        <f>VLOOKUP(CuentosContados[[#This Row],[Column1]],CuentosIndexados[],36,FALSE)</f>
        <v>0</v>
      </c>
      <c r="AI1275">
        <f>VLOOKUP(CuentosContados[[#This Row],[Column1]],CuentosIndexados[],37,FALSE)</f>
        <v>0</v>
      </c>
      <c r="AJ1275">
        <f>VLOOKUP(CuentosContados[[#This Row],[Column1]],CuentosIndexados[],38,FALSE)</f>
        <v>0</v>
      </c>
      <c r="AK1275">
        <f>VLOOKUP(CuentosContados[[#This Row],[Column1]],CuentosIndexados[],39,FALSE)</f>
        <v>0</v>
      </c>
    </row>
    <row r="1276" spans="1:37" x14ac:dyDescent="0.25">
      <c r="A1276" t="s">
        <v>163</v>
      </c>
      <c r="B1276">
        <f>VLOOKUP(CuentosContados[[#This Row],[Column1]],CuentosIndexados[],3,FALSE)</f>
        <v>0</v>
      </c>
      <c r="C1276">
        <f>VLOOKUP(CuentosContados[[#This Row],[Column1]],CuentosIndexados[],5,FALSE)</f>
        <v>0</v>
      </c>
      <c r="D1276">
        <f>VLOOKUP(CuentosContados[[#This Row],[Column1]],CuentosIndexados[],6,FALSE)</f>
        <v>0</v>
      </c>
      <c r="E1276">
        <f>VLOOKUP(CuentosContados[[#This Row],[Column1]],CuentosIndexados[],7,FALSE)</f>
        <v>0</v>
      </c>
      <c r="F1276">
        <f>VLOOKUP(CuentosContados[[#This Row],[Column1]],CuentosIndexados[],8,FALSE)</f>
        <v>0</v>
      </c>
      <c r="G1276">
        <f>VLOOKUP(CuentosContados[[#This Row],[Column1]],CuentosIndexados[],9,FALSE)</f>
        <v>0</v>
      </c>
      <c r="H1276">
        <f>VLOOKUP(CuentosContados[[#This Row],[Column1]],CuentosIndexados[],10,FALSE)</f>
        <v>0</v>
      </c>
      <c r="I1276">
        <f>VLOOKUP(CuentosContados[[#This Row],[Column1]],CuentosIndexados[],11,FALSE)</f>
        <v>0</v>
      </c>
      <c r="J1276">
        <f>VLOOKUP(CuentosContados[[#This Row],[Column1]],CuentosIndexados[],12,FALSE)</f>
        <v>0</v>
      </c>
      <c r="K1276">
        <f>VLOOKUP(CuentosContados[[#This Row],[Column1]],CuentosIndexados[],13,FALSE)</f>
        <v>0</v>
      </c>
      <c r="L1276">
        <f>VLOOKUP(CuentosContados[[#This Row],[Column1]],CuentosIndexados[],14,FALSE)</f>
        <v>0</v>
      </c>
      <c r="M1276">
        <f>VLOOKUP(CuentosContados[[#This Row],[Column1]],CuentosIndexados[],15,FALSE)</f>
        <v>0</v>
      </c>
      <c r="N1276">
        <f>VLOOKUP(CuentosContados[[#This Row],[Column1]],CuentosIndexados[],16,FALSE)</f>
        <v>0</v>
      </c>
      <c r="O1276" t="str">
        <f>VLOOKUP(CuentosContados[[#This Row],[Column1]],CuentosIndexados[],17,FALSE)</f>
        <v>ira</v>
      </c>
      <c r="P1276">
        <f>VLOOKUP(CuentosContados[[#This Row],[Column1]],CuentosIndexados[],18,FALSE)</f>
        <v>0</v>
      </c>
      <c r="Q1276">
        <f>VLOOKUP(CuentosContados[[#This Row],[Column1]],CuentosIndexados[],19,FALSE)</f>
        <v>0</v>
      </c>
      <c r="R1276">
        <f>VLOOKUP(CuentosContados[[#This Row],[Column1]],CuentosIndexados[],20,FALSE)</f>
        <v>0</v>
      </c>
      <c r="S1276">
        <f>VLOOKUP(CuentosContados[[#This Row],[Column1]],CuentosIndexados[],21,FALSE)</f>
        <v>0</v>
      </c>
      <c r="T1276" t="str">
        <f>VLOOKUP(CuentosContados[[#This Row],[Column1]],CuentosIndexados[],22,FALSE)</f>
        <v>calma</v>
      </c>
      <c r="U1276" t="str">
        <f>VLOOKUP(CuentosContados[[#This Row],[Column1]],CuentosIndexados[],23,FALSE)</f>
        <v>tension</v>
      </c>
      <c r="V1276" t="str">
        <f>VLOOKUP(CuentosContados[[#This Row],[Column1]],CuentosIndexados[],24,FALSE)</f>
        <v>estres</v>
      </c>
      <c r="W1276">
        <f>VLOOKUP(CuentosContados[[#This Row],[Column1]],CuentosIndexados[],25,FALSE)</f>
        <v>0</v>
      </c>
      <c r="X1276">
        <f>VLOOKUP(CuentosContados[[#This Row],[Column1]],CuentosIndexados[],26,FALSE)</f>
        <v>0</v>
      </c>
      <c r="Y1276">
        <f>VLOOKUP(CuentosContados[[#This Row],[Column1]],CuentosIndexados[],27,FALSE)</f>
        <v>0</v>
      </c>
      <c r="Z1276">
        <f>VLOOKUP(CuentosContados[[#This Row],[Column1]],CuentosIndexados[],28,FALSE)</f>
        <v>0</v>
      </c>
      <c r="AA1276">
        <f>VLOOKUP(CuentosContados[[#This Row],[Column1]],CuentosIndexados[],29,FALSE)</f>
        <v>0</v>
      </c>
      <c r="AB1276">
        <f>VLOOKUP(CuentosContados[[#This Row],[Column1]],CuentosIndexados[],30,FALSE)</f>
        <v>0</v>
      </c>
      <c r="AC1276">
        <f>VLOOKUP(CuentosContados[[#This Row],[Column1]],CuentosIndexados[],31,FALSE)</f>
        <v>0</v>
      </c>
      <c r="AD1276">
        <f>VLOOKUP(CuentosContados[[#This Row],[Column1]],CuentosIndexados[],32,FALSE)</f>
        <v>0</v>
      </c>
      <c r="AE1276">
        <f>VLOOKUP(CuentosContados[[#This Row],[Column1]],CuentosIndexados[],33,FALSE)</f>
        <v>0</v>
      </c>
      <c r="AF1276">
        <f>VLOOKUP(CuentosContados[[#This Row],[Column1]],CuentosIndexados[],34,FALSE)</f>
        <v>0</v>
      </c>
      <c r="AG1276">
        <f>VLOOKUP(CuentosContados[[#This Row],[Column1]],CuentosIndexados[],35,FALSE)</f>
        <v>0</v>
      </c>
      <c r="AH1276">
        <f>VLOOKUP(CuentosContados[[#This Row],[Column1]],CuentosIndexados[],36,FALSE)</f>
        <v>0</v>
      </c>
      <c r="AI1276">
        <f>VLOOKUP(CuentosContados[[#This Row],[Column1]],CuentosIndexados[],37,FALSE)</f>
        <v>0</v>
      </c>
      <c r="AJ1276">
        <f>VLOOKUP(CuentosContados[[#This Row],[Column1]],CuentosIndexados[],38,FALSE)</f>
        <v>0</v>
      </c>
      <c r="AK1276">
        <f>VLOOKUP(CuentosContados[[#This Row],[Column1]],CuentosIndexados[],39,FALSE)</f>
        <v>0</v>
      </c>
    </row>
    <row r="1277" spans="1:37" x14ac:dyDescent="0.25">
      <c r="A1277" t="s">
        <v>163</v>
      </c>
      <c r="B1277">
        <f>VLOOKUP(CuentosContados[[#This Row],[Column1]],CuentosIndexados[],3,FALSE)</f>
        <v>0</v>
      </c>
      <c r="C1277">
        <f>VLOOKUP(CuentosContados[[#This Row],[Column1]],CuentosIndexados[],5,FALSE)</f>
        <v>0</v>
      </c>
      <c r="D1277">
        <f>VLOOKUP(CuentosContados[[#This Row],[Column1]],CuentosIndexados[],6,FALSE)</f>
        <v>0</v>
      </c>
      <c r="E1277">
        <f>VLOOKUP(CuentosContados[[#This Row],[Column1]],CuentosIndexados[],7,FALSE)</f>
        <v>0</v>
      </c>
      <c r="F1277">
        <f>VLOOKUP(CuentosContados[[#This Row],[Column1]],CuentosIndexados[],8,FALSE)</f>
        <v>0</v>
      </c>
      <c r="G1277">
        <f>VLOOKUP(CuentosContados[[#This Row],[Column1]],CuentosIndexados[],9,FALSE)</f>
        <v>0</v>
      </c>
      <c r="H1277">
        <f>VLOOKUP(CuentosContados[[#This Row],[Column1]],CuentosIndexados[],10,FALSE)</f>
        <v>0</v>
      </c>
      <c r="I1277">
        <f>VLOOKUP(CuentosContados[[#This Row],[Column1]],CuentosIndexados[],11,FALSE)</f>
        <v>0</v>
      </c>
      <c r="J1277">
        <f>VLOOKUP(CuentosContados[[#This Row],[Column1]],CuentosIndexados[],12,FALSE)</f>
        <v>0</v>
      </c>
      <c r="K1277">
        <f>VLOOKUP(CuentosContados[[#This Row],[Column1]],CuentosIndexados[],13,FALSE)</f>
        <v>0</v>
      </c>
      <c r="L1277">
        <f>VLOOKUP(CuentosContados[[#This Row],[Column1]],CuentosIndexados[],14,FALSE)</f>
        <v>0</v>
      </c>
      <c r="M1277">
        <f>VLOOKUP(CuentosContados[[#This Row],[Column1]],CuentosIndexados[],15,FALSE)</f>
        <v>0</v>
      </c>
      <c r="N1277">
        <f>VLOOKUP(CuentosContados[[#This Row],[Column1]],CuentosIndexados[],16,FALSE)</f>
        <v>0</v>
      </c>
      <c r="O1277" t="str">
        <f>VLOOKUP(CuentosContados[[#This Row],[Column1]],CuentosIndexados[],17,FALSE)</f>
        <v>ira</v>
      </c>
      <c r="P1277">
        <f>VLOOKUP(CuentosContados[[#This Row],[Column1]],CuentosIndexados[],18,FALSE)</f>
        <v>0</v>
      </c>
      <c r="Q1277">
        <f>VLOOKUP(CuentosContados[[#This Row],[Column1]],CuentosIndexados[],19,FALSE)</f>
        <v>0</v>
      </c>
      <c r="R1277">
        <f>VLOOKUP(CuentosContados[[#This Row],[Column1]],CuentosIndexados[],20,FALSE)</f>
        <v>0</v>
      </c>
      <c r="S1277">
        <f>VLOOKUP(CuentosContados[[#This Row],[Column1]],CuentosIndexados[],21,FALSE)</f>
        <v>0</v>
      </c>
      <c r="T1277" t="str">
        <f>VLOOKUP(CuentosContados[[#This Row],[Column1]],CuentosIndexados[],22,FALSE)</f>
        <v>calma</v>
      </c>
      <c r="U1277" t="str">
        <f>VLOOKUP(CuentosContados[[#This Row],[Column1]],CuentosIndexados[],23,FALSE)</f>
        <v>tension</v>
      </c>
      <c r="V1277" t="str">
        <f>VLOOKUP(CuentosContados[[#This Row],[Column1]],CuentosIndexados[],24,FALSE)</f>
        <v>estres</v>
      </c>
      <c r="W1277">
        <f>VLOOKUP(CuentosContados[[#This Row],[Column1]],CuentosIndexados[],25,FALSE)</f>
        <v>0</v>
      </c>
      <c r="X1277">
        <f>VLOOKUP(CuentosContados[[#This Row],[Column1]],CuentosIndexados[],26,FALSE)</f>
        <v>0</v>
      </c>
      <c r="Y1277">
        <f>VLOOKUP(CuentosContados[[#This Row],[Column1]],CuentosIndexados[],27,FALSE)</f>
        <v>0</v>
      </c>
      <c r="Z1277">
        <f>VLOOKUP(CuentosContados[[#This Row],[Column1]],CuentosIndexados[],28,FALSE)</f>
        <v>0</v>
      </c>
      <c r="AA1277">
        <f>VLOOKUP(CuentosContados[[#This Row],[Column1]],CuentosIndexados[],29,FALSE)</f>
        <v>0</v>
      </c>
      <c r="AB1277">
        <f>VLOOKUP(CuentosContados[[#This Row],[Column1]],CuentosIndexados[],30,FALSE)</f>
        <v>0</v>
      </c>
      <c r="AC1277">
        <f>VLOOKUP(CuentosContados[[#This Row],[Column1]],CuentosIndexados[],31,FALSE)</f>
        <v>0</v>
      </c>
      <c r="AD1277">
        <f>VLOOKUP(CuentosContados[[#This Row],[Column1]],CuentosIndexados[],32,FALSE)</f>
        <v>0</v>
      </c>
      <c r="AE1277">
        <f>VLOOKUP(CuentosContados[[#This Row],[Column1]],CuentosIndexados[],33,FALSE)</f>
        <v>0</v>
      </c>
      <c r="AF1277">
        <f>VLOOKUP(CuentosContados[[#This Row],[Column1]],CuentosIndexados[],34,FALSE)</f>
        <v>0</v>
      </c>
      <c r="AG1277">
        <f>VLOOKUP(CuentosContados[[#This Row],[Column1]],CuentosIndexados[],35,FALSE)</f>
        <v>0</v>
      </c>
      <c r="AH1277">
        <f>VLOOKUP(CuentosContados[[#This Row],[Column1]],CuentosIndexados[],36,FALSE)</f>
        <v>0</v>
      </c>
      <c r="AI1277">
        <f>VLOOKUP(CuentosContados[[#This Row],[Column1]],CuentosIndexados[],37,FALSE)</f>
        <v>0</v>
      </c>
      <c r="AJ1277">
        <f>VLOOKUP(CuentosContados[[#This Row],[Column1]],CuentosIndexados[],38,FALSE)</f>
        <v>0</v>
      </c>
      <c r="AK1277">
        <f>VLOOKUP(CuentosContados[[#This Row],[Column1]],CuentosIndexados[],39,FALSE)</f>
        <v>0</v>
      </c>
    </row>
    <row r="1278" spans="1:37" x14ac:dyDescent="0.25">
      <c r="A1278" t="s">
        <v>163</v>
      </c>
      <c r="B1278">
        <f>VLOOKUP(CuentosContados[[#This Row],[Column1]],CuentosIndexados[],3,FALSE)</f>
        <v>0</v>
      </c>
      <c r="C1278">
        <f>VLOOKUP(CuentosContados[[#This Row],[Column1]],CuentosIndexados[],5,FALSE)</f>
        <v>0</v>
      </c>
      <c r="D1278">
        <f>VLOOKUP(CuentosContados[[#This Row],[Column1]],CuentosIndexados[],6,FALSE)</f>
        <v>0</v>
      </c>
      <c r="E1278">
        <f>VLOOKUP(CuentosContados[[#This Row],[Column1]],CuentosIndexados[],7,FALSE)</f>
        <v>0</v>
      </c>
      <c r="F1278">
        <f>VLOOKUP(CuentosContados[[#This Row],[Column1]],CuentosIndexados[],8,FALSE)</f>
        <v>0</v>
      </c>
      <c r="G1278">
        <f>VLOOKUP(CuentosContados[[#This Row],[Column1]],CuentosIndexados[],9,FALSE)</f>
        <v>0</v>
      </c>
      <c r="H1278">
        <f>VLOOKUP(CuentosContados[[#This Row],[Column1]],CuentosIndexados[],10,FALSE)</f>
        <v>0</v>
      </c>
      <c r="I1278">
        <f>VLOOKUP(CuentosContados[[#This Row],[Column1]],CuentosIndexados[],11,FALSE)</f>
        <v>0</v>
      </c>
      <c r="J1278">
        <f>VLOOKUP(CuentosContados[[#This Row],[Column1]],CuentosIndexados[],12,FALSE)</f>
        <v>0</v>
      </c>
      <c r="K1278">
        <f>VLOOKUP(CuentosContados[[#This Row],[Column1]],CuentosIndexados[],13,FALSE)</f>
        <v>0</v>
      </c>
      <c r="L1278">
        <f>VLOOKUP(CuentosContados[[#This Row],[Column1]],CuentosIndexados[],14,FALSE)</f>
        <v>0</v>
      </c>
      <c r="M1278">
        <f>VLOOKUP(CuentosContados[[#This Row],[Column1]],CuentosIndexados[],15,FALSE)</f>
        <v>0</v>
      </c>
      <c r="N1278">
        <f>VLOOKUP(CuentosContados[[#This Row],[Column1]],CuentosIndexados[],16,FALSE)</f>
        <v>0</v>
      </c>
      <c r="O1278" t="str">
        <f>VLOOKUP(CuentosContados[[#This Row],[Column1]],CuentosIndexados[],17,FALSE)</f>
        <v>ira</v>
      </c>
      <c r="P1278">
        <f>VLOOKUP(CuentosContados[[#This Row],[Column1]],CuentosIndexados[],18,FALSE)</f>
        <v>0</v>
      </c>
      <c r="Q1278">
        <f>VLOOKUP(CuentosContados[[#This Row],[Column1]],CuentosIndexados[],19,FALSE)</f>
        <v>0</v>
      </c>
      <c r="R1278">
        <f>VLOOKUP(CuentosContados[[#This Row],[Column1]],CuentosIndexados[],20,FALSE)</f>
        <v>0</v>
      </c>
      <c r="S1278">
        <f>VLOOKUP(CuentosContados[[#This Row],[Column1]],CuentosIndexados[],21,FALSE)</f>
        <v>0</v>
      </c>
      <c r="T1278" t="str">
        <f>VLOOKUP(CuentosContados[[#This Row],[Column1]],CuentosIndexados[],22,FALSE)</f>
        <v>calma</v>
      </c>
      <c r="U1278" t="str">
        <f>VLOOKUP(CuentosContados[[#This Row],[Column1]],CuentosIndexados[],23,FALSE)</f>
        <v>tension</v>
      </c>
      <c r="V1278" t="str">
        <f>VLOOKUP(CuentosContados[[#This Row],[Column1]],CuentosIndexados[],24,FALSE)</f>
        <v>estres</v>
      </c>
      <c r="W1278">
        <f>VLOOKUP(CuentosContados[[#This Row],[Column1]],CuentosIndexados[],25,FALSE)</f>
        <v>0</v>
      </c>
      <c r="X1278">
        <f>VLOOKUP(CuentosContados[[#This Row],[Column1]],CuentosIndexados[],26,FALSE)</f>
        <v>0</v>
      </c>
      <c r="Y1278">
        <f>VLOOKUP(CuentosContados[[#This Row],[Column1]],CuentosIndexados[],27,FALSE)</f>
        <v>0</v>
      </c>
      <c r="Z1278">
        <f>VLOOKUP(CuentosContados[[#This Row],[Column1]],CuentosIndexados[],28,FALSE)</f>
        <v>0</v>
      </c>
      <c r="AA1278">
        <f>VLOOKUP(CuentosContados[[#This Row],[Column1]],CuentosIndexados[],29,FALSE)</f>
        <v>0</v>
      </c>
      <c r="AB1278">
        <f>VLOOKUP(CuentosContados[[#This Row],[Column1]],CuentosIndexados[],30,FALSE)</f>
        <v>0</v>
      </c>
      <c r="AC1278">
        <f>VLOOKUP(CuentosContados[[#This Row],[Column1]],CuentosIndexados[],31,FALSE)</f>
        <v>0</v>
      </c>
      <c r="AD1278">
        <f>VLOOKUP(CuentosContados[[#This Row],[Column1]],CuentosIndexados[],32,FALSE)</f>
        <v>0</v>
      </c>
      <c r="AE1278">
        <f>VLOOKUP(CuentosContados[[#This Row],[Column1]],CuentosIndexados[],33,FALSE)</f>
        <v>0</v>
      </c>
      <c r="AF1278">
        <f>VLOOKUP(CuentosContados[[#This Row],[Column1]],CuentosIndexados[],34,FALSE)</f>
        <v>0</v>
      </c>
      <c r="AG1278">
        <f>VLOOKUP(CuentosContados[[#This Row],[Column1]],CuentosIndexados[],35,FALSE)</f>
        <v>0</v>
      </c>
      <c r="AH1278">
        <f>VLOOKUP(CuentosContados[[#This Row],[Column1]],CuentosIndexados[],36,FALSE)</f>
        <v>0</v>
      </c>
      <c r="AI1278">
        <f>VLOOKUP(CuentosContados[[#This Row],[Column1]],CuentosIndexados[],37,FALSE)</f>
        <v>0</v>
      </c>
      <c r="AJ1278">
        <f>VLOOKUP(CuentosContados[[#This Row],[Column1]],CuentosIndexados[],38,FALSE)</f>
        <v>0</v>
      </c>
      <c r="AK1278">
        <f>VLOOKUP(CuentosContados[[#This Row],[Column1]],CuentosIndexados[],39,FALSE)</f>
        <v>0</v>
      </c>
    </row>
    <row r="1279" spans="1:37" x14ac:dyDescent="0.25">
      <c r="A1279" t="s">
        <v>163</v>
      </c>
      <c r="B1279">
        <f>VLOOKUP(CuentosContados[[#This Row],[Column1]],CuentosIndexados[],3,FALSE)</f>
        <v>0</v>
      </c>
      <c r="C1279">
        <f>VLOOKUP(CuentosContados[[#This Row],[Column1]],CuentosIndexados[],5,FALSE)</f>
        <v>0</v>
      </c>
      <c r="D1279">
        <f>VLOOKUP(CuentosContados[[#This Row],[Column1]],CuentosIndexados[],6,FALSE)</f>
        <v>0</v>
      </c>
      <c r="E1279">
        <f>VLOOKUP(CuentosContados[[#This Row],[Column1]],CuentosIndexados[],7,FALSE)</f>
        <v>0</v>
      </c>
      <c r="F1279">
        <f>VLOOKUP(CuentosContados[[#This Row],[Column1]],CuentosIndexados[],8,FALSE)</f>
        <v>0</v>
      </c>
      <c r="G1279">
        <f>VLOOKUP(CuentosContados[[#This Row],[Column1]],CuentosIndexados[],9,FALSE)</f>
        <v>0</v>
      </c>
      <c r="H1279">
        <f>VLOOKUP(CuentosContados[[#This Row],[Column1]],CuentosIndexados[],10,FALSE)</f>
        <v>0</v>
      </c>
      <c r="I1279">
        <f>VLOOKUP(CuentosContados[[#This Row],[Column1]],CuentosIndexados[],11,FALSE)</f>
        <v>0</v>
      </c>
      <c r="J1279">
        <f>VLOOKUP(CuentosContados[[#This Row],[Column1]],CuentosIndexados[],12,FALSE)</f>
        <v>0</v>
      </c>
      <c r="K1279">
        <f>VLOOKUP(CuentosContados[[#This Row],[Column1]],CuentosIndexados[],13,FALSE)</f>
        <v>0</v>
      </c>
      <c r="L1279">
        <f>VLOOKUP(CuentosContados[[#This Row],[Column1]],CuentosIndexados[],14,FALSE)</f>
        <v>0</v>
      </c>
      <c r="M1279">
        <f>VLOOKUP(CuentosContados[[#This Row],[Column1]],CuentosIndexados[],15,FALSE)</f>
        <v>0</v>
      </c>
      <c r="N1279">
        <f>VLOOKUP(CuentosContados[[#This Row],[Column1]],CuentosIndexados[],16,FALSE)</f>
        <v>0</v>
      </c>
      <c r="O1279" t="str">
        <f>VLOOKUP(CuentosContados[[#This Row],[Column1]],CuentosIndexados[],17,FALSE)</f>
        <v>ira</v>
      </c>
      <c r="P1279">
        <f>VLOOKUP(CuentosContados[[#This Row],[Column1]],CuentosIndexados[],18,FALSE)</f>
        <v>0</v>
      </c>
      <c r="Q1279">
        <f>VLOOKUP(CuentosContados[[#This Row],[Column1]],CuentosIndexados[],19,FALSE)</f>
        <v>0</v>
      </c>
      <c r="R1279">
        <f>VLOOKUP(CuentosContados[[#This Row],[Column1]],CuentosIndexados[],20,FALSE)</f>
        <v>0</v>
      </c>
      <c r="S1279">
        <f>VLOOKUP(CuentosContados[[#This Row],[Column1]],CuentosIndexados[],21,FALSE)</f>
        <v>0</v>
      </c>
      <c r="T1279" t="str">
        <f>VLOOKUP(CuentosContados[[#This Row],[Column1]],CuentosIndexados[],22,FALSE)</f>
        <v>calma</v>
      </c>
      <c r="U1279" t="str">
        <f>VLOOKUP(CuentosContados[[#This Row],[Column1]],CuentosIndexados[],23,FALSE)</f>
        <v>tension</v>
      </c>
      <c r="V1279" t="str">
        <f>VLOOKUP(CuentosContados[[#This Row],[Column1]],CuentosIndexados[],24,FALSE)</f>
        <v>estres</v>
      </c>
      <c r="W1279">
        <f>VLOOKUP(CuentosContados[[#This Row],[Column1]],CuentosIndexados[],25,FALSE)</f>
        <v>0</v>
      </c>
      <c r="X1279">
        <f>VLOOKUP(CuentosContados[[#This Row],[Column1]],CuentosIndexados[],26,FALSE)</f>
        <v>0</v>
      </c>
      <c r="Y1279">
        <f>VLOOKUP(CuentosContados[[#This Row],[Column1]],CuentosIndexados[],27,FALSE)</f>
        <v>0</v>
      </c>
      <c r="Z1279">
        <f>VLOOKUP(CuentosContados[[#This Row],[Column1]],CuentosIndexados[],28,FALSE)</f>
        <v>0</v>
      </c>
      <c r="AA1279">
        <f>VLOOKUP(CuentosContados[[#This Row],[Column1]],CuentosIndexados[],29,FALSE)</f>
        <v>0</v>
      </c>
      <c r="AB1279">
        <f>VLOOKUP(CuentosContados[[#This Row],[Column1]],CuentosIndexados[],30,FALSE)</f>
        <v>0</v>
      </c>
      <c r="AC1279">
        <f>VLOOKUP(CuentosContados[[#This Row],[Column1]],CuentosIndexados[],31,FALSE)</f>
        <v>0</v>
      </c>
      <c r="AD1279">
        <f>VLOOKUP(CuentosContados[[#This Row],[Column1]],CuentosIndexados[],32,FALSE)</f>
        <v>0</v>
      </c>
      <c r="AE1279">
        <f>VLOOKUP(CuentosContados[[#This Row],[Column1]],CuentosIndexados[],33,FALSE)</f>
        <v>0</v>
      </c>
      <c r="AF1279">
        <f>VLOOKUP(CuentosContados[[#This Row],[Column1]],CuentosIndexados[],34,FALSE)</f>
        <v>0</v>
      </c>
      <c r="AG1279">
        <f>VLOOKUP(CuentosContados[[#This Row],[Column1]],CuentosIndexados[],35,FALSE)</f>
        <v>0</v>
      </c>
      <c r="AH1279">
        <f>VLOOKUP(CuentosContados[[#This Row],[Column1]],CuentosIndexados[],36,FALSE)</f>
        <v>0</v>
      </c>
      <c r="AI1279">
        <f>VLOOKUP(CuentosContados[[#This Row],[Column1]],CuentosIndexados[],37,FALSE)</f>
        <v>0</v>
      </c>
      <c r="AJ1279">
        <f>VLOOKUP(CuentosContados[[#This Row],[Column1]],CuentosIndexados[],38,FALSE)</f>
        <v>0</v>
      </c>
      <c r="AK1279">
        <f>VLOOKUP(CuentosContados[[#This Row],[Column1]],CuentosIndexados[],39,FALSE)</f>
        <v>0</v>
      </c>
    </row>
    <row r="1280" spans="1:37" x14ac:dyDescent="0.25">
      <c r="A1280" t="s">
        <v>163</v>
      </c>
      <c r="B1280">
        <f>VLOOKUP(CuentosContados[[#This Row],[Column1]],CuentosIndexados[],3,FALSE)</f>
        <v>0</v>
      </c>
      <c r="C1280">
        <f>VLOOKUP(CuentosContados[[#This Row],[Column1]],CuentosIndexados[],5,FALSE)</f>
        <v>0</v>
      </c>
      <c r="D1280">
        <f>VLOOKUP(CuentosContados[[#This Row],[Column1]],CuentosIndexados[],6,FALSE)</f>
        <v>0</v>
      </c>
      <c r="E1280">
        <f>VLOOKUP(CuentosContados[[#This Row],[Column1]],CuentosIndexados[],7,FALSE)</f>
        <v>0</v>
      </c>
      <c r="F1280">
        <f>VLOOKUP(CuentosContados[[#This Row],[Column1]],CuentosIndexados[],8,FALSE)</f>
        <v>0</v>
      </c>
      <c r="G1280">
        <f>VLOOKUP(CuentosContados[[#This Row],[Column1]],CuentosIndexados[],9,FALSE)</f>
        <v>0</v>
      </c>
      <c r="H1280">
        <f>VLOOKUP(CuentosContados[[#This Row],[Column1]],CuentosIndexados[],10,FALSE)</f>
        <v>0</v>
      </c>
      <c r="I1280">
        <f>VLOOKUP(CuentosContados[[#This Row],[Column1]],CuentosIndexados[],11,FALSE)</f>
        <v>0</v>
      </c>
      <c r="J1280">
        <f>VLOOKUP(CuentosContados[[#This Row],[Column1]],CuentosIndexados[],12,FALSE)</f>
        <v>0</v>
      </c>
      <c r="K1280">
        <f>VLOOKUP(CuentosContados[[#This Row],[Column1]],CuentosIndexados[],13,FALSE)</f>
        <v>0</v>
      </c>
      <c r="L1280">
        <f>VLOOKUP(CuentosContados[[#This Row],[Column1]],CuentosIndexados[],14,FALSE)</f>
        <v>0</v>
      </c>
      <c r="M1280">
        <f>VLOOKUP(CuentosContados[[#This Row],[Column1]],CuentosIndexados[],15,FALSE)</f>
        <v>0</v>
      </c>
      <c r="N1280">
        <f>VLOOKUP(CuentosContados[[#This Row],[Column1]],CuentosIndexados[],16,FALSE)</f>
        <v>0</v>
      </c>
      <c r="O1280" t="str">
        <f>VLOOKUP(CuentosContados[[#This Row],[Column1]],CuentosIndexados[],17,FALSE)</f>
        <v>ira</v>
      </c>
      <c r="P1280">
        <f>VLOOKUP(CuentosContados[[#This Row],[Column1]],CuentosIndexados[],18,FALSE)</f>
        <v>0</v>
      </c>
      <c r="Q1280">
        <f>VLOOKUP(CuentosContados[[#This Row],[Column1]],CuentosIndexados[],19,FALSE)</f>
        <v>0</v>
      </c>
      <c r="R1280">
        <f>VLOOKUP(CuentosContados[[#This Row],[Column1]],CuentosIndexados[],20,FALSE)</f>
        <v>0</v>
      </c>
      <c r="S1280">
        <f>VLOOKUP(CuentosContados[[#This Row],[Column1]],CuentosIndexados[],21,FALSE)</f>
        <v>0</v>
      </c>
      <c r="T1280" t="str">
        <f>VLOOKUP(CuentosContados[[#This Row],[Column1]],CuentosIndexados[],22,FALSE)</f>
        <v>calma</v>
      </c>
      <c r="U1280" t="str">
        <f>VLOOKUP(CuentosContados[[#This Row],[Column1]],CuentosIndexados[],23,FALSE)</f>
        <v>tension</v>
      </c>
      <c r="V1280" t="str">
        <f>VLOOKUP(CuentosContados[[#This Row],[Column1]],CuentosIndexados[],24,FALSE)</f>
        <v>estres</v>
      </c>
      <c r="W1280">
        <f>VLOOKUP(CuentosContados[[#This Row],[Column1]],CuentosIndexados[],25,FALSE)</f>
        <v>0</v>
      </c>
      <c r="X1280">
        <f>VLOOKUP(CuentosContados[[#This Row],[Column1]],CuentosIndexados[],26,FALSE)</f>
        <v>0</v>
      </c>
      <c r="Y1280">
        <f>VLOOKUP(CuentosContados[[#This Row],[Column1]],CuentosIndexados[],27,FALSE)</f>
        <v>0</v>
      </c>
      <c r="Z1280">
        <f>VLOOKUP(CuentosContados[[#This Row],[Column1]],CuentosIndexados[],28,FALSE)</f>
        <v>0</v>
      </c>
      <c r="AA1280">
        <f>VLOOKUP(CuentosContados[[#This Row],[Column1]],CuentosIndexados[],29,FALSE)</f>
        <v>0</v>
      </c>
      <c r="AB1280">
        <f>VLOOKUP(CuentosContados[[#This Row],[Column1]],CuentosIndexados[],30,FALSE)</f>
        <v>0</v>
      </c>
      <c r="AC1280">
        <f>VLOOKUP(CuentosContados[[#This Row],[Column1]],CuentosIndexados[],31,FALSE)</f>
        <v>0</v>
      </c>
      <c r="AD1280">
        <f>VLOOKUP(CuentosContados[[#This Row],[Column1]],CuentosIndexados[],32,FALSE)</f>
        <v>0</v>
      </c>
      <c r="AE1280">
        <f>VLOOKUP(CuentosContados[[#This Row],[Column1]],CuentosIndexados[],33,FALSE)</f>
        <v>0</v>
      </c>
      <c r="AF1280">
        <f>VLOOKUP(CuentosContados[[#This Row],[Column1]],CuentosIndexados[],34,FALSE)</f>
        <v>0</v>
      </c>
      <c r="AG1280">
        <f>VLOOKUP(CuentosContados[[#This Row],[Column1]],CuentosIndexados[],35,FALSE)</f>
        <v>0</v>
      </c>
      <c r="AH1280">
        <f>VLOOKUP(CuentosContados[[#This Row],[Column1]],CuentosIndexados[],36,FALSE)</f>
        <v>0</v>
      </c>
      <c r="AI1280">
        <f>VLOOKUP(CuentosContados[[#This Row],[Column1]],CuentosIndexados[],37,FALSE)</f>
        <v>0</v>
      </c>
      <c r="AJ1280">
        <f>VLOOKUP(CuentosContados[[#This Row],[Column1]],CuentosIndexados[],38,FALSE)</f>
        <v>0</v>
      </c>
      <c r="AK1280">
        <f>VLOOKUP(CuentosContados[[#This Row],[Column1]],CuentosIndexados[],39,FALSE)</f>
        <v>0</v>
      </c>
    </row>
    <row r="1281" spans="1:37" x14ac:dyDescent="0.25">
      <c r="A1281" t="s">
        <v>163</v>
      </c>
      <c r="B1281">
        <f>VLOOKUP(CuentosContados[[#This Row],[Column1]],CuentosIndexados[],3,FALSE)</f>
        <v>0</v>
      </c>
      <c r="C1281">
        <f>VLOOKUP(CuentosContados[[#This Row],[Column1]],CuentosIndexados[],5,FALSE)</f>
        <v>0</v>
      </c>
      <c r="D1281">
        <f>VLOOKUP(CuentosContados[[#This Row],[Column1]],CuentosIndexados[],6,FALSE)</f>
        <v>0</v>
      </c>
      <c r="E1281">
        <f>VLOOKUP(CuentosContados[[#This Row],[Column1]],CuentosIndexados[],7,FALSE)</f>
        <v>0</v>
      </c>
      <c r="F1281">
        <f>VLOOKUP(CuentosContados[[#This Row],[Column1]],CuentosIndexados[],8,FALSE)</f>
        <v>0</v>
      </c>
      <c r="G1281">
        <f>VLOOKUP(CuentosContados[[#This Row],[Column1]],CuentosIndexados[],9,FALSE)</f>
        <v>0</v>
      </c>
      <c r="H1281">
        <f>VLOOKUP(CuentosContados[[#This Row],[Column1]],CuentosIndexados[],10,FALSE)</f>
        <v>0</v>
      </c>
      <c r="I1281">
        <f>VLOOKUP(CuentosContados[[#This Row],[Column1]],CuentosIndexados[],11,FALSE)</f>
        <v>0</v>
      </c>
      <c r="J1281">
        <f>VLOOKUP(CuentosContados[[#This Row],[Column1]],CuentosIndexados[],12,FALSE)</f>
        <v>0</v>
      </c>
      <c r="K1281">
        <f>VLOOKUP(CuentosContados[[#This Row],[Column1]],CuentosIndexados[],13,FALSE)</f>
        <v>0</v>
      </c>
      <c r="L1281">
        <f>VLOOKUP(CuentosContados[[#This Row],[Column1]],CuentosIndexados[],14,FALSE)</f>
        <v>0</v>
      </c>
      <c r="M1281">
        <f>VLOOKUP(CuentosContados[[#This Row],[Column1]],CuentosIndexados[],15,FALSE)</f>
        <v>0</v>
      </c>
      <c r="N1281">
        <f>VLOOKUP(CuentosContados[[#This Row],[Column1]],CuentosIndexados[],16,FALSE)</f>
        <v>0</v>
      </c>
      <c r="O1281" t="str">
        <f>VLOOKUP(CuentosContados[[#This Row],[Column1]],CuentosIndexados[],17,FALSE)</f>
        <v>ira</v>
      </c>
      <c r="P1281">
        <f>VLOOKUP(CuentosContados[[#This Row],[Column1]],CuentosIndexados[],18,FALSE)</f>
        <v>0</v>
      </c>
      <c r="Q1281">
        <f>VLOOKUP(CuentosContados[[#This Row],[Column1]],CuentosIndexados[],19,FALSE)</f>
        <v>0</v>
      </c>
      <c r="R1281">
        <f>VLOOKUP(CuentosContados[[#This Row],[Column1]],CuentosIndexados[],20,FALSE)</f>
        <v>0</v>
      </c>
      <c r="S1281">
        <f>VLOOKUP(CuentosContados[[#This Row],[Column1]],CuentosIndexados[],21,FALSE)</f>
        <v>0</v>
      </c>
      <c r="T1281" t="str">
        <f>VLOOKUP(CuentosContados[[#This Row],[Column1]],CuentosIndexados[],22,FALSE)</f>
        <v>calma</v>
      </c>
      <c r="U1281" t="str">
        <f>VLOOKUP(CuentosContados[[#This Row],[Column1]],CuentosIndexados[],23,FALSE)</f>
        <v>tension</v>
      </c>
      <c r="V1281" t="str">
        <f>VLOOKUP(CuentosContados[[#This Row],[Column1]],CuentosIndexados[],24,FALSE)</f>
        <v>estres</v>
      </c>
      <c r="W1281">
        <f>VLOOKUP(CuentosContados[[#This Row],[Column1]],CuentosIndexados[],25,FALSE)</f>
        <v>0</v>
      </c>
      <c r="X1281">
        <f>VLOOKUP(CuentosContados[[#This Row],[Column1]],CuentosIndexados[],26,FALSE)</f>
        <v>0</v>
      </c>
      <c r="Y1281">
        <f>VLOOKUP(CuentosContados[[#This Row],[Column1]],CuentosIndexados[],27,FALSE)</f>
        <v>0</v>
      </c>
      <c r="Z1281">
        <f>VLOOKUP(CuentosContados[[#This Row],[Column1]],CuentosIndexados[],28,FALSE)</f>
        <v>0</v>
      </c>
      <c r="AA1281">
        <f>VLOOKUP(CuentosContados[[#This Row],[Column1]],CuentosIndexados[],29,FALSE)</f>
        <v>0</v>
      </c>
      <c r="AB1281">
        <f>VLOOKUP(CuentosContados[[#This Row],[Column1]],CuentosIndexados[],30,FALSE)</f>
        <v>0</v>
      </c>
      <c r="AC1281">
        <f>VLOOKUP(CuentosContados[[#This Row],[Column1]],CuentosIndexados[],31,FALSE)</f>
        <v>0</v>
      </c>
      <c r="AD1281">
        <f>VLOOKUP(CuentosContados[[#This Row],[Column1]],CuentosIndexados[],32,FALSE)</f>
        <v>0</v>
      </c>
      <c r="AE1281">
        <f>VLOOKUP(CuentosContados[[#This Row],[Column1]],CuentosIndexados[],33,FALSE)</f>
        <v>0</v>
      </c>
      <c r="AF1281">
        <f>VLOOKUP(CuentosContados[[#This Row],[Column1]],CuentosIndexados[],34,FALSE)</f>
        <v>0</v>
      </c>
      <c r="AG1281">
        <f>VLOOKUP(CuentosContados[[#This Row],[Column1]],CuentosIndexados[],35,FALSE)</f>
        <v>0</v>
      </c>
      <c r="AH1281">
        <f>VLOOKUP(CuentosContados[[#This Row],[Column1]],CuentosIndexados[],36,FALSE)</f>
        <v>0</v>
      </c>
      <c r="AI1281">
        <f>VLOOKUP(CuentosContados[[#This Row],[Column1]],CuentosIndexados[],37,FALSE)</f>
        <v>0</v>
      </c>
      <c r="AJ1281">
        <f>VLOOKUP(CuentosContados[[#This Row],[Column1]],CuentosIndexados[],38,FALSE)</f>
        <v>0</v>
      </c>
      <c r="AK1281">
        <f>VLOOKUP(CuentosContados[[#This Row],[Column1]],CuentosIndexados[],39,FALSE)</f>
        <v>0</v>
      </c>
    </row>
    <row r="1282" spans="1:37" x14ac:dyDescent="0.25">
      <c r="A1282" t="s">
        <v>163</v>
      </c>
      <c r="B1282">
        <f>VLOOKUP(CuentosContados[[#This Row],[Column1]],CuentosIndexados[],3,FALSE)</f>
        <v>0</v>
      </c>
      <c r="C1282">
        <f>VLOOKUP(CuentosContados[[#This Row],[Column1]],CuentosIndexados[],5,FALSE)</f>
        <v>0</v>
      </c>
      <c r="D1282">
        <f>VLOOKUP(CuentosContados[[#This Row],[Column1]],CuentosIndexados[],6,FALSE)</f>
        <v>0</v>
      </c>
      <c r="E1282">
        <f>VLOOKUP(CuentosContados[[#This Row],[Column1]],CuentosIndexados[],7,FALSE)</f>
        <v>0</v>
      </c>
      <c r="F1282">
        <f>VLOOKUP(CuentosContados[[#This Row],[Column1]],CuentosIndexados[],8,FALSE)</f>
        <v>0</v>
      </c>
      <c r="G1282">
        <f>VLOOKUP(CuentosContados[[#This Row],[Column1]],CuentosIndexados[],9,FALSE)</f>
        <v>0</v>
      </c>
      <c r="H1282">
        <f>VLOOKUP(CuentosContados[[#This Row],[Column1]],CuentosIndexados[],10,FALSE)</f>
        <v>0</v>
      </c>
      <c r="I1282">
        <f>VLOOKUP(CuentosContados[[#This Row],[Column1]],CuentosIndexados[],11,FALSE)</f>
        <v>0</v>
      </c>
      <c r="J1282">
        <f>VLOOKUP(CuentosContados[[#This Row],[Column1]],CuentosIndexados[],12,FALSE)</f>
        <v>0</v>
      </c>
      <c r="K1282">
        <f>VLOOKUP(CuentosContados[[#This Row],[Column1]],CuentosIndexados[],13,FALSE)</f>
        <v>0</v>
      </c>
      <c r="L1282">
        <f>VLOOKUP(CuentosContados[[#This Row],[Column1]],CuentosIndexados[],14,FALSE)</f>
        <v>0</v>
      </c>
      <c r="M1282">
        <f>VLOOKUP(CuentosContados[[#This Row],[Column1]],CuentosIndexados[],15,FALSE)</f>
        <v>0</v>
      </c>
      <c r="N1282">
        <f>VLOOKUP(CuentosContados[[#This Row],[Column1]],CuentosIndexados[],16,FALSE)</f>
        <v>0</v>
      </c>
      <c r="O1282" t="str">
        <f>VLOOKUP(CuentosContados[[#This Row],[Column1]],CuentosIndexados[],17,FALSE)</f>
        <v>ira</v>
      </c>
      <c r="P1282">
        <f>VLOOKUP(CuentosContados[[#This Row],[Column1]],CuentosIndexados[],18,FALSE)</f>
        <v>0</v>
      </c>
      <c r="Q1282">
        <f>VLOOKUP(CuentosContados[[#This Row],[Column1]],CuentosIndexados[],19,FALSE)</f>
        <v>0</v>
      </c>
      <c r="R1282">
        <f>VLOOKUP(CuentosContados[[#This Row],[Column1]],CuentosIndexados[],20,FALSE)</f>
        <v>0</v>
      </c>
      <c r="S1282">
        <f>VLOOKUP(CuentosContados[[#This Row],[Column1]],CuentosIndexados[],21,FALSE)</f>
        <v>0</v>
      </c>
      <c r="T1282" t="str">
        <f>VLOOKUP(CuentosContados[[#This Row],[Column1]],CuentosIndexados[],22,FALSE)</f>
        <v>calma</v>
      </c>
      <c r="U1282" t="str">
        <f>VLOOKUP(CuentosContados[[#This Row],[Column1]],CuentosIndexados[],23,FALSE)</f>
        <v>tension</v>
      </c>
      <c r="V1282" t="str">
        <f>VLOOKUP(CuentosContados[[#This Row],[Column1]],CuentosIndexados[],24,FALSE)</f>
        <v>estres</v>
      </c>
      <c r="W1282">
        <f>VLOOKUP(CuentosContados[[#This Row],[Column1]],CuentosIndexados[],25,FALSE)</f>
        <v>0</v>
      </c>
      <c r="X1282">
        <f>VLOOKUP(CuentosContados[[#This Row],[Column1]],CuentosIndexados[],26,FALSE)</f>
        <v>0</v>
      </c>
      <c r="Y1282">
        <f>VLOOKUP(CuentosContados[[#This Row],[Column1]],CuentosIndexados[],27,FALSE)</f>
        <v>0</v>
      </c>
      <c r="Z1282">
        <f>VLOOKUP(CuentosContados[[#This Row],[Column1]],CuentosIndexados[],28,FALSE)</f>
        <v>0</v>
      </c>
      <c r="AA1282">
        <f>VLOOKUP(CuentosContados[[#This Row],[Column1]],CuentosIndexados[],29,FALSE)</f>
        <v>0</v>
      </c>
      <c r="AB1282">
        <f>VLOOKUP(CuentosContados[[#This Row],[Column1]],CuentosIndexados[],30,FALSE)</f>
        <v>0</v>
      </c>
      <c r="AC1282">
        <f>VLOOKUP(CuentosContados[[#This Row],[Column1]],CuentosIndexados[],31,FALSE)</f>
        <v>0</v>
      </c>
      <c r="AD1282">
        <f>VLOOKUP(CuentosContados[[#This Row],[Column1]],CuentosIndexados[],32,FALSE)</f>
        <v>0</v>
      </c>
      <c r="AE1282">
        <f>VLOOKUP(CuentosContados[[#This Row],[Column1]],CuentosIndexados[],33,FALSE)</f>
        <v>0</v>
      </c>
      <c r="AF1282">
        <f>VLOOKUP(CuentosContados[[#This Row],[Column1]],CuentosIndexados[],34,FALSE)</f>
        <v>0</v>
      </c>
      <c r="AG1282">
        <f>VLOOKUP(CuentosContados[[#This Row],[Column1]],CuentosIndexados[],35,FALSE)</f>
        <v>0</v>
      </c>
      <c r="AH1282">
        <f>VLOOKUP(CuentosContados[[#This Row],[Column1]],CuentosIndexados[],36,FALSE)</f>
        <v>0</v>
      </c>
      <c r="AI1282">
        <f>VLOOKUP(CuentosContados[[#This Row],[Column1]],CuentosIndexados[],37,FALSE)</f>
        <v>0</v>
      </c>
      <c r="AJ1282">
        <f>VLOOKUP(CuentosContados[[#This Row],[Column1]],CuentosIndexados[],38,FALSE)</f>
        <v>0</v>
      </c>
      <c r="AK1282">
        <f>VLOOKUP(CuentosContados[[#This Row],[Column1]],CuentosIndexados[],39,FALSE)</f>
        <v>0</v>
      </c>
    </row>
    <row r="1283" spans="1:37" x14ac:dyDescent="0.25">
      <c r="A1283" t="s">
        <v>163</v>
      </c>
      <c r="B1283">
        <f>VLOOKUP(CuentosContados[[#This Row],[Column1]],CuentosIndexados[],3,FALSE)</f>
        <v>0</v>
      </c>
      <c r="C1283">
        <f>VLOOKUP(CuentosContados[[#This Row],[Column1]],CuentosIndexados[],5,FALSE)</f>
        <v>0</v>
      </c>
      <c r="D1283">
        <f>VLOOKUP(CuentosContados[[#This Row],[Column1]],CuentosIndexados[],6,FALSE)</f>
        <v>0</v>
      </c>
      <c r="E1283">
        <f>VLOOKUP(CuentosContados[[#This Row],[Column1]],CuentosIndexados[],7,FALSE)</f>
        <v>0</v>
      </c>
      <c r="F1283">
        <f>VLOOKUP(CuentosContados[[#This Row],[Column1]],CuentosIndexados[],8,FALSE)</f>
        <v>0</v>
      </c>
      <c r="G1283">
        <f>VLOOKUP(CuentosContados[[#This Row],[Column1]],CuentosIndexados[],9,FALSE)</f>
        <v>0</v>
      </c>
      <c r="H1283">
        <f>VLOOKUP(CuentosContados[[#This Row],[Column1]],CuentosIndexados[],10,FALSE)</f>
        <v>0</v>
      </c>
      <c r="I1283">
        <f>VLOOKUP(CuentosContados[[#This Row],[Column1]],CuentosIndexados[],11,FALSE)</f>
        <v>0</v>
      </c>
      <c r="J1283">
        <f>VLOOKUP(CuentosContados[[#This Row],[Column1]],CuentosIndexados[],12,FALSE)</f>
        <v>0</v>
      </c>
      <c r="K1283">
        <f>VLOOKUP(CuentosContados[[#This Row],[Column1]],CuentosIndexados[],13,FALSE)</f>
        <v>0</v>
      </c>
      <c r="L1283">
        <f>VLOOKUP(CuentosContados[[#This Row],[Column1]],CuentosIndexados[],14,FALSE)</f>
        <v>0</v>
      </c>
      <c r="M1283">
        <f>VLOOKUP(CuentosContados[[#This Row],[Column1]],CuentosIndexados[],15,FALSE)</f>
        <v>0</v>
      </c>
      <c r="N1283">
        <f>VLOOKUP(CuentosContados[[#This Row],[Column1]],CuentosIndexados[],16,FALSE)</f>
        <v>0</v>
      </c>
      <c r="O1283" t="str">
        <f>VLOOKUP(CuentosContados[[#This Row],[Column1]],CuentosIndexados[],17,FALSE)</f>
        <v>ira</v>
      </c>
      <c r="P1283">
        <f>VLOOKUP(CuentosContados[[#This Row],[Column1]],CuentosIndexados[],18,FALSE)</f>
        <v>0</v>
      </c>
      <c r="Q1283">
        <f>VLOOKUP(CuentosContados[[#This Row],[Column1]],CuentosIndexados[],19,FALSE)</f>
        <v>0</v>
      </c>
      <c r="R1283">
        <f>VLOOKUP(CuentosContados[[#This Row],[Column1]],CuentosIndexados[],20,FALSE)</f>
        <v>0</v>
      </c>
      <c r="S1283">
        <f>VLOOKUP(CuentosContados[[#This Row],[Column1]],CuentosIndexados[],21,FALSE)</f>
        <v>0</v>
      </c>
      <c r="T1283" t="str">
        <f>VLOOKUP(CuentosContados[[#This Row],[Column1]],CuentosIndexados[],22,FALSE)</f>
        <v>calma</v>
      </c>
      <c r="U1283" t="str">
        <f>VLOOKUP(CuentosContados[[#This Row],[Column1]],CuentosIndexados[],23,FALSE)</f>
        <v>tension</v>
      </c>
      <c r="V1283" t="str">
        <f>VLOOKUP(CuentosContados[[#This Row],[Column1]],CuentosIndexados[],24,FALSE)</f>
        <v>estres</v>
      </c>
      <c r="W1283">
        <f>VLOOKUP(CuentosContados[[#This Row],[Column1]],CuentosIndexados[],25,FALSE)</f>
        <v>0</v>
      </c>
      <c r="X1283">
        <f>VLOOKUP(CuentosContados[[#This Row],[Column1]],CuentosIndexados[],26,FALSE)</f>
        <v>0</v>
      </c>
      <c r="Y1283">
        <f>VLOOKUP(CuentosContados[[#This Row],[Column1]],CuentosIndexados[],27,FALSE)</f>
        <v>0</v>
      </c>
      <c r="Z1283">
        <f>VLOOKUP(CuentosContados[[#This Row],[Column1]],CuentosIndexados[],28,FALSE)</f>
        <v>0</v>
      </c>
      <c r="AA1283">
        <f>VLOOKUP(CuentosContados[[#This Row],[Column1]],CuentosIndexados[],29,FALSE)</f>
        <v>0</v>
      </c>
      <c r="AB1283">
        <f>VLOOKUP(CuentosContados[[#This Row],[Column1]],CuentosIndexados[],30,FALSE)</f>
        <v>0</v>
      </c>
      <c r="AC1283">
        <f>VLOOKUP(CuentosContados[[#This Row],[Column1]],CuentosIndexados[],31,FALSE)</f>
        <v>0</v>
      </c>
      <c r="AD1283">
        <f>VLOOKUP(CuentosContados[[#This Row],[Column1]],CuentosIndexados[],32,FALSE)</f>
        <v>0</v>
      </c>
      <c r="AE1283">
        <f>VLOOKUP(CuentosContados[[#This Row],[Column1]],CuentosIndexados[],33,FALSE)</f>
        <v>0</v>
      </c>
      <c r="AF1283">
        <f>VLOOKUP(CuentosContados[[#This Row],[Column1]],CuentosIndexados[],34,FALSE)</f>
        <v>0</v>
      </c>
      <c r="AG1283">
        <f>VLOOKUP(CuentosContados[[#This Row],[Column1]],CuentosIndexados[],35,FALSE)</f>
        <v>0</v>
      </c>
      <c r="AH1283">
        <f>VLOOKUP(CuentosContados[[#This Row],[Column1]],CuentosIndexados[],36,FALSE)</f>
        <v>0</v>
      </c>
      <c r="AI1283">
        <f>VLOOKUP(CuentosContados[[#This Row],[Column1]],CuentosIndexados[],37,FALSE)</f>
        <v>0</v>
      </c>
      <c r="AJ1283">
        <f>VLOOKUP(CuentosContados[[#This Row],[Column1]],CuentosIndexados[],38,FALSE)</f>
        <v>0</v>
      </c>
      <c r="AK1283">
        <f>VLOOKUP(CuentosContados[[#This Row],[Column1]],CuentosIndexados[],39,FALSE)</f>
        <v>0</v>
      </c>
    </row>
    <row r="1284" spans="1:37" x14ac:dyDescent="0.25">
      <c r="A1284" t="s">
        <v>163</v>
      </c>
      <c r="B1284">
        <f>VLOOKUP(CuentosContados[[#This Row],[Column1]],CuentosIndexados[],3,FALSE)</f>
        <v>0</v>
      </c>
      <c r="C1284">
        <f>VLOOKUP(CuentosContados[[#This Row],[Column1]],CuentosIndexados[],5,FALSE)</f>
        <v>0</v>
      </c>
      <c r="D1284">
        <f>VLOOKUP(CuentosContados[[#This Row],[Column1]],CuentosIndexados[],6,FALSE)</f>
        <v>0</v>
      </c>
      <c r="E1284">
        <f>VLOOKUP(CuentosContados[[#This Row],[Column1]],CuentosIndexados[],7,FALSE)</f>
        <v>0</v>
      </c>
      <c r="F1284">
        <f>VLOOKUP(CuentosContados[[#This Row],[Column1]],CuentosIndexados[],8,FALSE)</f>
        <v>0</v>
      </c>
      <c r="G1284">
        <f>VLOOKUP(CuentosContados[[#This Row],[Column1]],CuentosIndexados[],9,FALSE)</f>
        <v>0</v>
      </c>
      <c r="H1284">
        <f>VLOOKUP(CuentosContados[[#This Row],[Column1]],CuentosIndexados[],10,FALSE)</f>
        <v>0</v>
      </c>
      <c r="I1284">
        <f>VLOOKUP(CuentosContados[[#This Row],[Column1]],CuentosIndexados[],11,FALSE)</f>
        <v>0</v>
      </c>
      <c r="J1284">
        <f>VLOOKUP(CuentosContados[[#This Row],[Column1]],CuentosIndexados[],12,FALSE)</f>
        <v>0</v>
      </c>
      <c r="K1284">
        <f>VLOOKUP(CuentosContados[[#This Row],[Column1]],CuentosIndexados[],13,FALSE)</f>
        <v>0</v>
      </c>
      <c r="L1284">
        <f>VLOOKUP(CuentosContados[[#This Row],[Column1]],CuentosIndexados[],14,FALSE)</f>
        <v>0</v>
      </c>
      <c r="M1284">
        <f>VLOOKUP(CuentosContados[[#This Row],[Column1]],CuentosIndexados[],15,FALSE)</f>
        <v>0</v>
      </c>
      <c r="N1284">
        <f>VLOOKUP(CuentosContados[[#This Row],[Column1]],CuentosIndexados[],16,FALSE)</f>
        <v>0</v>
      </c>
      <c r="O1284" t="str">
        <f>VLOOKUP(CuentosContados[[#This Row],[Column1]],CuentosIndexados[],17,FALSE)</f>
        <v>ira</v>
      </c>
      <c r="P1284">
        <f>VLOOKUP(CuentosContados[[#This Row],[Column1]],CuentosIndexados[],18,FALSE)</f>
        <v>0</v>
      </c>
      <c r="Q1284">
        <f>VLOOKUP(CuentosContados[[#This Row],[Column1]],CuentosIndexados[],19,FALSE)</f>
        <v>0</v>
      </c>
      <c r="R1284">
        <f>VLOOKUP(CuentosContados[[#This Row],[Column1]],CuentosIndexados[],20,FALSE)</f>
        <v>0</v>
      </c>
      <c r="S1284">
        <f>VLOOKUP(CuentosContados[[#This Row],[Column1]],CuentosIndexados[],21,FALSE)</f>
        <v>0</v>
      </c>
      <c r="T1284" t="str">
        <f>VLOOKUP(CuentosContados[[#This Row],[Column1]],CuentosIndexados[],22,FALSE)</f>
        <v>calma</v>
      </c>
      <c r="U1284" t="str">
        <f>VLOOKUP(CuentosContados[[#This Row],[Column1]],CuentosIndexados[],23,FALSE)</f>
        <v>tension</v>
      </c>
      <c r="V1284" t="str">
        <f>VLOOKUP(CuentosContados[[#This Row],[Column1]],CuentosIndexados[],24,FALSE)</f>
        <v>estres</v>
      </c>
      <c r="W1284">
        <f>VLOOKUP(CuentosContados[[#This Row],[Column1]],CuentosIndexados[],25,FALSE)</f>
        <v>0</v>
      </c>
      <c r="X1284">
        <f>VLOOKUP(CuentosContados[[#This Row],[Column1]],CuentosIndexados[],26,FALSE)</f>
        <v>0</v>
      </c>
      <c r="Y1284">
        <f>VLOOKUP(CuentosContados[[#This Row],[Column1]],CuentosIndexados[],27,FALSE)</f>
        <v>0</v>
      </c>
      <c r="Z1284">
        <f>VLOOKUP(CuentosContados[[#This Row],[Column1]],CuentosIndexados[],28,FALSE)</f>
        <v>0</v>
      </c>
      <c r="AA1284">
        <f>VLOOKUP(CuentosContados[[#This Row],[Column1]],CuentosIndexados[],29,FALSE)</f>
        <v>0</v>
      </c>
      <c r="AB1284">
        <f>VLOOKUP(CuentosContados[[#This Row],[Column1]],CuentosIndexados[],30,FALSE)</f>
        <v>0</v>
      </c>
      <c r="AC1284">
        <f>VLOOKUP(CuentosContados[[#This Row],[Column1]],CuentosIndexados[],31,FALSE)</f>
        <v>0</v>
      </c>
      <c r="AD1284">
        <f>VLOOKUP(CuentosContados[[#This Row],[Column1]],CuentosIndexados[],32,FALSE)</f>
        <v>0</v>
      </c>
      <c r="AE1284">
        <f>VLOOKUP(CuentosContados[[#This Row],[Column1]],CuentosIndexados[],33,FALSE)</f>
        <v>0</v>
      </c>
      <c r="AF1284">
        <f>VLOOKUP(CuentosContados[[#This Row],[Column1]],CuentosIndexados[],34,FALSE)</f>
        <v>0</v>
      </c>
      <c r="AG1284">
        <f>VLOOKUP(CuentosContados[[#This Row],[Column1]],CuentosIndexados[],35,FALSE)</f>
        <v>0</v>
      </c>
      <c r="AH1284">
        <f>VLOOKUP(CuentosContados[[#This Row],[Column1]],CuentosIndexados[],36,FALSE)</f>
        <v>0</v>
      </c>
      <c r="AI1284">
        <f>VLOOKUP(CuentosContados[[#This Row],[Column1]],CuentosIndexados[],37,FALSE)</f>
        <v>0</v>
      </c>
      <c r="AJ1284">
        <f>VLOOKUP(CuentosContados[[#This Row],[Column1]],CuentosIndexados[],38,FALSE)</f>
        <v>0</v>
      </c>
      <c r="AK1284">
        <f>VLOOKUP(CuentosContados[[#This Row],[Column1]],CuentosIndexados[],39,FALSE)</f>
        <v>0</v>
      </c>
    </row>
    <row r="1285" spans="1:37" x14ac:dyDescent="0.25">
      <c r="A1285" t="s">
        <v>163</v>
      </c>
      <c r="B1285">
        <f>VLOOKUP(CuentosContados[[#This Row],[Column1]],CuentosIndexados[],3,FALSE)</f>
        <v>0</v>
      </c>
      <c r="C1285">
        <f>VLOOKUP(CuentosContados[[#This Row],[Column1]],CuentosIndexados[],5,FALSE)</f>
        <v>0</v>
      </c>
      <c r="D1285">
        <f>VLOOKUP(CuentosContados[[#This Row],[Column1]],CuentosIndexados[],6,FALSE)</f>
        <v>0</v>
      </c>
      <c r="E1285">
        <f>VLOOKUP(CuentosContados[[#This Row],[Column1]],CuentosIndexados[],7,FALSE)</f>
        <v>0</v>
      </c>
      <c r="F1285">
        <f>VLOOKUP(CuentosContados[[#This Row],[Column1]],CuentosIndexados[],8,FALSE)</f>
        <v>0</v>
      </c>
      <c r="G1285">
        <f>VLOOKUP(CuentosContados[[#This Row],[Column1]],CuentosIndexados[],9,FALSE)</f>
        <v>0</v>
      </c>
      <c r="H1285">
        <f>VLOOKUP(CuentosContados[[#This Row],[Column1]],CuentosIndexados[],10,FALSE)</f>
        <v>0</v>
      </c>
      <c r="I1285">
        <f>VLOOKUP(CuentosContados[[#This Row],[Column1]],CuentosIndexados[],11,FALSE)</f>
        <v>0</v>
      </c>
      <c r="J1285">
        <f>VLOOKUP(CuentosContados[[#This Row],[Column1]],CuentosIndexados[],12,FALSE)</f>
        <v>0</v>
      </c>
      <c r="K1285">
        <f>VLOOKUP(CuentosContados[[#This Row],[Column1]],CuentosIndexados[],13,FALSE)</f>
        <v>0</v>
      </c>
      <c r="L1285">
        <f>VLOOKUP(CuentosContados[[#This Row],[Column1]],CuentosIndexados[],14,FALSE)</f>
        <v>0</v>
      </c>
      <c r="M1285">
        <f>VLOOKUP(CuentosContados[[#This Row],[Column1]],CuentosIndexados[],15,FALSE)</f>
        <v>0</v>
      </c>
      <c r="N1285">
        <f>VLOOKUP(CuentosContados[[#This Row],[Column1]],CuentosIndexados[],16,FALSE)</f>
        <v>0</v>
      </c>
      <c r="O1285" t="str">
        <f>VLOOKUP(CuentosContados[[#This Row],[Column1]],CuentosIndexados[],17,FALSE)</f>
        <v>ira</v>
      </c>
      <c r="P1285">
        <f>VLOOKUP(CuentosContados[[#This Row],[Column1]],CuentosIndexados[],18,FALSE)</f>
        <v>0</v>
      </c>
      <c r="Q1285">
        <f>VLOOKUP(CuentosContados[[#This Row],[Column1]],CuentosIndexados[],19,FALSE)</f>
        <v>0</v>
      </c>
      <c r="R1285">
        <f>VLOOKUP(CuentosContados[[#This Row],[Column1]],CuentosIndexados[],20,FALSE)</f>
        <v>0</v>
      </c>
      <c r="S1285">
        <f>VLOOKUP(CuentosContados[[#This Row],[Column1]],CuentosIndexados[],21,FALSE)</f>
        <v>0</v>
      </c>
      <c r="T1285" t="str">
        <f>VLOOKUP(CuentosContados[[#This Row],[Column1]],CuentosIndexados[],22,FALSE)</f>
        <v>calma</v>
      </c>
      <c r="U1285" t="str">
        <f>VLOOKUP(CuentosContados[[#This Row],[Column1]],CuentosIndexados[],23,FALSE)</f>
        <v>tension</v>
      </c>
      <c r="V1285" t="str">
        <f>VLOOKUP(CuentosContados[[#This Row],[Column1]],CuentosIndexados[],24,FALSE)</f>
        <v>estres</v>
      </c>
      <c r="W1285">
        <f>VLOOKUP(CuentosContados[[#This Row],[Column1]],CuentosIndexados[],25,FALSE)</f>
        <v>0</v>
      </c>
      <c r="X1285">
        <f>VLOOKUP(CuentosContados[[#This Row],[Column1]],CuentosIndexados[],26,FALSE)</f>
        <v>0</v>
      </c>
      <c r="Y1285">
        <f>VLOOKUP(CuentosContados[[#This Row],[Column1]],CuentosIndexados[],27,FALSE)</f>
        <v>0</v>
      </c>
      <c r="Z1285">
        <f>VLOOKUP(CuentosContados[[#This Row],[Column1]],CuentosIndexados[],28,FALSE)</f>
        <v>0</v>
      </c>
      <c r="AA1285">
        <f>VLOOKUP(CuentosContados[[#This Row],[Column1]],CuentosIndexados[],29,FALSE)</f>
        <v>0</v>
      </c>
      <c r="AB1285">
        <f>VLOOKUP(CuentosContados[[#This Row],[Column1]],CuentosIndexados[],30,FALSE)</f>
        <v>0</v>
      </c>
      <c r="AC1285">
        <f>VLOOKUP(CuentosContados[[#This Row],[Column1]],CuentosIndexados[],31,FALSE)</f>
        <v>0</v>
      </c>
      <c r="AD1285">
        <f>VLOOKUP(CuentosContados[[#This Row],[Column1]],CuentosIndexados[],32,FALSE)</f>
        <v>0</v>
      </c>
      <c r="AE1285">
        <f>VLOOKUP(CuentosContados[[#This Row],[Column1]],CuentosIndexados[],33,FALSE)</f>
        <v>0</v>
      </c>
      <c r="AF1285">
        <f>VLOOKUP(CuentosContados[[#This Row],[Column1]],CuentosIndexados[],34,FALSE)</f>
        <v>0</v>
      </c>
      <c r="AG1285">
        <f>VLOOKUP(CuentosContados[[#This Row],[Column1]],CuentosIndexados[],35,FALSE)</f>
        <v>0</v>
      </c>
      <c r="AH1285">
        <f>VLOOKUP(CuentosContados[[#This Row],[Column1]],CuentosIndexados[],36,FALSE)</f>
        <v>0</v>
      </c>
      <c r="AI1285">
        <f>VLOOKUP(CuentosContados[[#This Row],[Column1]],CuentosIndexados[],37,FALSE)</f>
        <v>0</v>
      </c>
      <c r="AJ1285">
        <f>VLOOKUP(CuentosContados[[#This Row],[Column1]],CuentosIndexados[],38,FALSE)</f>
        <v>0</v>
      </c>
      <c r="AK1285">
        <f>VLOOKUP(CuentosContados[[#This Row],[Column1]],CuentosIndexados[],39,FALSE)</f>
        <v>0</v>
      </c>
    </row>
    <row r="1286" spans="1:37" x14ac:dyDescent="0.25">
      <c r="A1286" t="s">
        <v>163</v>
      </c>
      <c r="B1286">
        <f>VLOOKUP(CuentosContados[[#This Row],[Column1]],CuentosIndexados[],3,FALSE)</f>
        <v>0</v>
      </c>
      <c r="C1286">
        <f>VLOOKUP(CuentosContados[[#This Row],[Column1]],CuentosIndexados[],5,FALSE)</f>
        <v>0</v>
      </c>
      <c r="D1286">
        <f>VLOOKUP(CuentosContados[[#This Row],[Column1]],CuentosIndexados[],6,FALSE)</f>
        <v>0</v>
      </c>
      <c r="E1286">
        <f>VLOOKUP(CuentosContados[[#This Row],[Column1]],CuentosIndexados[],7,FALSE)</f>
        <v>0</v>
      </c>
      <c r="F1286">
        <f>VLOOKUP(CuentosContados[[#This Row],[Column1]],CuentosIndexados[],8,FALSE)</f>
        <v>0</v>
      </c>
      <c r="G1286">
        <f>VLOOKUP(CuentosContados[[#This Row],[Column1]],CuentosIndexados[],9,FALSE)</f>
        <v>0</v>
      </c>
      <c r="H1286">
        <f>VLOOKUP(CuentosContados[[#This Row],[Column1]],CuentosIndexados[],10,FALSE)</f>
        <v>0</v>
      </c>
      <c r="I1286">
        <f>VLOOKUP(CuentosContados[[#This Row],[Column1]],CuentosIndexados[],11,FALSE)</f>
        <v>0</v>
      </c>
      <c r="J1286">
        <f>VLOOKUP(CuentosContados[[#This Row],[Column1]],CuentosIndexados[],12,FALSE)</f>
        <v>0</v>
      </c>
      <c r="K1286">
        <f>VLOOKUP(CuentosContados[[#This Row],[Column1]],CuentosIndexados[],13,FALSE)</f>
        <v>0</v>
      </c>
      <c r="L1286">
        <f>VLOOKUP(CuentosContados[[#This Row],[Column1]],CuentosIndexados[],14,FALSE)</f>
        <v>0</v>
      </c>
      <c r="M1286">
        <f>VLOOKUP(CuentosContados[[#This Row],[Column1]],CuentosIndexados[],15,FALSE)</f>
        <v>0</v>
      </c>
      <c r="N1286">
        <f>VLOOKUP(CuentosContados[[#This Row],[Column1]],CuentosIndexados[],16,FALSE)</f>
        <v>0</v>
      </c>
      <c r="O1286" t="str">
        <f>VLOOKUP(CuentosContados[[#This Row],[Column1]],CuentosIndexados[],17,FALSE)</f>
        <v>ira</v>
      </c>
      <c r="P1286">
        <f>VLOOKUP(CuentosContados[[#This Row],[Column1]],CuentosIndexados[],18,FALSE)</f>
        <v>0</v>
      </c>
      <c r="Q1286">
        <f>VLOOKUP(CuentosContados[[#This Row],[Column1]],CuentosIndexados[],19,FALSE)</f>
        <v>0</v>
      </c>
      <c r="R1286">
        <f>VLOOKUP(CuentosContados[[#This Row],[Column1]],CuentosIndexados[],20,FALSE)</f>
        <v>0</v>
      </c>
      <c r="S1286">
        <f>VLOOKUP(CuentosContados[[#This Row],[Column1]],CuentosIndexados[],21,FALSE)</f>
        <v>0</v>
      </c>
      <c r="T1286" t="str">
        <f>VLOOKUP(CuentosContados[[#This Row],[Column1]],CuentosIndexados[],22,FALSE)</f>
        <v>calma</v>
      </c>
      <c r="U1286" t="str">
        <f>VLOOKUP(CuentosContados[[#This Row],[Column1]],CuentosIndexados[],23,FALSE)</f>
        <v>tension</v>
      </c>
      <c r="V1286" t="str">
        <f>VLOOKUP(CuentosContados[[#This Row],[Column1]],CuentosIndexados[],24,FALSE)</f>
        <v>estres</v>
      </c>
      <c r="W1286">
        <f>VLOOKUP(CuentosContados[[#This Row],[Column1]],CuentosIndexados[],25,FALSE)</f>
        <v>0</v>
      </c>
      <c r="X1286">
        <f>VLOOKUP(CuentosContados[[#This Row],[Column1]],CuentosIndexados[],26,FALSE)</f>
        <v>0</v>
      </c>
      <c r="Y1286">
        <f>VLOOKUP(CuentosContados[[#This Row],[Column1]],CuentosIndexados[],27,FALSE)</f>
        <v>0</v>
      </c>
      <c r="Z1286">
        <f>VLOOKUP(CuentosContados[[#This Row],[Column1]],CuentosIndexados[],28,FALSE)</f>
        <v>0</v>
      </c>
      <c r="AA1286">
        <f>VLOOKUP(CuentosContados[[#This Row],[Column1]],CuentosIndexados[],29,FALSE)</f>
        <v>0</v>
      </c>
      <c r="AB1286">
        <f>VLOOKUP(CuentosContados[[#This Row],[Column1]],CuentosIndexados[],30,FALSE)</f>
        <v>0</v>
      </c>
      <c r="AC1286">
        <f>VLOOKUP(CuentosContados[[#This Row],[Column1]],CuentosIndexados[],31,FALSE)</f>
        <v>0</v>
      </c>
      <c r="AD1286">
        <f>VLOOKUP(CuentosContados[[#This Row],[Column1]],CuentosIndexados[],32,FALSE)</f>
        <v>0</v>
      </c>
      <c r="AE1286">
        <f>VLOOKUP(CuentosContados[[#This Row],[Column1]],CuentosIndexados[],33,FALSE)</f>
        <v>0</v>
      </c>
      <c r="AF1286">
        <f>VLOOKUP(CuentosContados[[#This Row],[Column1]],CuentosIndexados[],34,FALSE)</f>
        <v>0</v>
      </c>
      <c r="AG1286">
        <f>VLOOKUP(CuentosContados[[#This Row],[Column1]],CuentosIndexados[],35,FALSE)</f>
        <v>0</v>
      </c>
      <c r="AH1286">
        <f>VLOOKUP(CuentosContados[[#This Row],[Column1]],CuentosIndexados[],36,FALSE)</f>
        <v>0</v>
      </c>
      <c r="AI1286">
        <f>VLOOKUP(CuentosContados[[#This Row],[Column1]],CuentosIndexados[],37,FALSE)</f>
        <v>0</v>
      </c>
      <c r="AJ1286">
        <f>VLOOKUP(CuentosContados[[#This Row],[Column1]],CuentosIndexados[],38,FALSE)</f>
        <v>0</v>
      </c>
      <c r="AK1286">
        <f>VLOOKUP(CuentosContados[[#This Row],[Column1]],CuentosIndexados[],39,FALSE)</f>
        <v>0</v>
      </c>
    </row>
    <row r="1287" spans="1:37" x14ac:dyDescent="0.25">
      <c r="A1287" t="s">
        <v>163</v>
      </c>
      <c r="B1287">
        <f>VLOOKUP(CuentosContados[[#This Row],[Column1]],CuentosIndexados[],3,FALSE)</f>
        <v>0</v>
      </c>
      <c r="C1287">
        <f>VLOOKUP(CuentosContados[[#This Row],[Column1]],CuentosIndexados[],5,FALSE)</f>
        <v>0</v>
      </c>
      <c r="D1287">
        <f>VLOOKUP(CuentosContados[[#This Row],[Column1]],CuentosIndexados[],6,FALSE)</f>
        <v>0</v>
      </c>
      <c r="E1287">
        <f>VLOOKUP(CuentosContados[[#This Row],[Column1]],CuentosIndexados[],7,FALSE)</f>
        <v>0</v>
      </c>
      <c r="F1287">
        <f>VLOOKUP(CuentosContados[[#This Row],[Column1]],CuentosIndexados[],8,FALSE)</f>
        <v>0</v>
      </c>
      <c r="G1287">
        <f>VLOOKUP(CuentosContados[[#This Row],[Column1]],CuentosIndexados[],9,FALSE)</f>
        <v>0</v>
      </c>
      <c r="H1287">
        <f>VLOOKUP(CuentosContados[[#This Row],[Column1]],CuentosIndexados[],10,FALSE)</f>
        <v>0</v>
      </c>
      <c r="I1287">
        <f>VLOOKUP(CuentosContados[[#This Row],[Column1]],CuentosIndexados[],11,FALSE)</f>
        <v>0</v>
      </c>
      <c r="J1287">
        <f>VLOOKUP(CuentosContados[[#This Row],[Column1]],CuentosIndexados[],12,FALSE)</f>
        <v>0</v>
      </c>
      <c r="K1287">
        <f>VLOOKUP(CuentosContados[[#This Row],[Column1]],CuentosIndexados[],13,FALSE)</f>
        <v>0</v>
      </c>
      <c r="L1287">
        <f>VLOOKUP(CuentosContados[[#This Row],[Column1]],CuentosIndexados[],14,FALSE)</f>
        <v>0</v>
      </c>
      <c r="M1287">
        <f>VLOOKUP(CuentosContados[[#This Row],[Column1]],CuentosIndexados[],15,FALSE)</f>
        <v>0</v>
      </c>
      <c r="N1287">
        <f>VLOOKUP(CuentosContados[[#This Row],[Column1]],CuentosIndexados[],16,FALSE)</f>
        <v>0</v>
      </c>
      <c r="O1287" t="str">
        <f>VLOOKUP(CuentosContados[[#This Row],[Column1]],CuentosIndexados[],17,FALSE)</f>
        <v>ira</v>
      </c>
      <c r="P1287">
        <f>VLOOKUP(CuentosContados[[#This Row],[Column1]],CuentosIndexados[],18,FALSE)</f>
        <v>0</v>
      </c>
      <c r="Q1287">
        <f>VLOOKUP(CuentosContados[[#This Row],[Column1]],CuentosIndexados[],19,FALSE)</f>
        <v>0</v>
      </c>
      <c r="R1287">
        <f>VLOOKUP(CuentosContados[[#This Row],[Column1]],CuentosIndexados[],20,FALSE)</f>
        <v>0</v>
      </c>
      <c r="S1287">
        <f>VLOOKUP(CuentosContados[[#This Row],[Column1]],CuentosIndexados[],21,FALSE)</f>
        <v>0</v>
      </c>
      <c r="T1287" t="str">
        <f>VLOOKUP(CuentosContados[[#This Row],[Column1]],CuentosIndexados[],22,FALSE)</f>
        <v>calma</v>
      </c>
      <c r="U1287" t="str">
        <f>VLOOKUP(CuentosContados[[#This Row],[Column1]],CuentosIndexados[],23,FALSE)</f>
        <v>tension</v>
      </c>
      <c r="V1287" t="str">
        <f>VLOOKUP(CuentosContados[[#This Row],[Column1]],CuentosIndexados[],24,FALSE)</f>
        <v>estres</v>
      </c>
      <c r="W1287">
        <f>VLOOKUP(CuentosContados[[#This Row],[Column1]],CuentosIndexados[],25,FALSE)</f>
        <v>0</v>
      </c>
      <c r="X1287">
        <f>VLOOKUP(CuentosContados[[#This Row],[Column1]],CuentosIndexados[],26,FALSE)</f>
        <v>0</v>
      </c>
      <c r="Y1287">
        <f>VLOOKUP(CuentosContados[[#This Row],[Column1]],CuentosIndexados[],27,FALSE)</f>
        <v>0</v>
      </c>
      <c r="Z1287">
        <f>VLOOKUP(CuentosContados[[#This Row],[Column1]],CuentosIndexados[],28,FALSE)</f>
        <v>0</v>
      </c>
      <c r="AA1287">
        <f>VLOOKUP(CuentosContados[[#This Row],[Column1]],CuentosIndexados[],29,FALSE)</f>
        <v>0</v>
      </c>
      <c r="AB1287">
        <f>VLOOKUP(CuentosContados[[#This Row],[Column1]],CuentosIndexados[],30,FALSE)</f>
        <v>0</v>
      </c>
      <c r="AC1287">
        <f>VLOOKUP(CuentosContados[[#This Row],[Column1]],CuentosIndexados[],31,FALSE)</f>
        <v>0</v>
      </c>
      <c r="AD1287">
        <f>VLOOKUP(CuentosContados[[#This Row],[Column1]],CuentosIndexados[],32,FALSE)</f>
        <v>0</v>
      </c>
      <c r="AE1287">
        <f>VLOOKUP(CuentosContados[[#This Row],[Column1]],CuentosIndexados[],33,FALSE)</f>
        <v>0</v>
      </c>
      <c r="AF1287">
        <f>VLOOKUP(CuentosContados[[#This Row],[Column1]],CuentosIndexados[],34,FALSE)</f>
        <v>0</v>
      </c>
      <c r="AG1287">
        <f>VLOOKUP(CuentosContados[[#This Row],[Column1]],CuentosIndexados[],35,FALSE)</f>
        <v>0</v>
      </c>
      <c r="AH1287">
        <f>VLOOKUP(CuentosContados[[#This Row],[Column1]],CuentosIndexados[],36,FALSE)</f>
        <v>0</v>
      </c>
      <c r="AI1287">
        <f>VLOOKUP(CuentosContados[[#This Row],[Column1]],CuentosIndexados[],37,FALSE)</f>
        <v>0</v>
      </c>
      <c r="AJ1287">
        <f>VLOOKUP(CuentosContados[[#This Row],[Column1]],CuentosIndexados[],38,FALSE)</f>
        <v>0</v>
      </c>
      <c r="AK1287">
        <f>VLOOKUP(CuentosContados[[#This Row],[Column1]],CuentosIndexados[],39,FALSE)</f>
        <v>0</v>
      </c>
    </row>
    <row r="1288" spans="1:37" x14ac:dyDescent="0.25">
      <c r="A1288" t="s">
        <v>163</v>
      </c>
      <c r="B1288">
        <f>VLOOKUP(CuentosContados[[#This Row],[Column1]],CuentosIndexados[],3,FALSE)</f>
        <v>0</v>
      </c>
      <c r="C1288">
        <f>VLOOKUP(CuentosContados[[#This Row],[Column1]],CuentosIndexados[],5,FALSE)</f>
        <v>0</v>
      </c>
      <c r="D1288">
        <f>VLOOKUP(CuentosContados[[#This Row],[Column1]],CuentosIndexados[],6,FALSE)</f>
        <v>0</v>
      </c>
      <c r="E1288">
        <f>VLOOKUP(CuentosContados[[#This Row],[Column1]],CuentosIndexados[],7,FALSE)</f>
        <v>0</v>
      </c>
      <c r="F1288">
        <f>VLOOKUP(CuentosContados[[#This Row],[Column1]],CuentosIndexados[],8,FALSE)</f>
        <v>0</v>
      </c>
      <c r="G1288">
        <f>VLOOKUP(CuentosContados[[#This Row],[Column1]],CuentosIndexados[],9,FALSE)</f>
        <v>0</v>
      </c>
      <c r="H1288">
        <f>VLOOKUP(CuentosContados[[#This Row],[Column1]],CuentosIndexados[],10,FALSE)</f>
        <v>0</v>
      </c>
      <c r="I1288">
        <f>VLOOKUP(CuentosContados[[#This Row],[Column1]],CuentosIndexados[],11,FALSE)</f>
        <v>0</v>
      </c>
      <c r="J1288">
        <f>VLOOKUP(CuentosContados[[#This Row],[Column1]],CuentosIndexados[],12,FALSE)</f>
        <v>0</v>
      </c>
      <c r="K1288">
        <f>VLOOKUP(CuentosContados[[#This Row],[Column1]],CuentosIndexados[],13,FALSE)</f>
        <v>0</v>
      </c>
      <c r="L1288">
        <f>VLOOKUP(CuentosContados[[#This Row],[Column1]],CuentosIndexados[],14,FALSE)</f>
        <v>0</v>
      </c>
      <c r="M1288">
        <f>VLOOKUP(CuentosContados[[#This Row],[Column1]],CuentosIndexados[],15,FALSE)</f>
        <v>0</v>
      </c>
      <c r="N1288">
        <f>VLOOKUP(CuentosContados[[#This Row],[Column1]],CuentosIndexados[],16,FALSE)</f>
        <v>0</v>
      </c>
      <c r="O1288" t="str">
        <f>VLOOKUP(CuentosContados[[#This Row],[Column1]],CuentosIndexados[],17,FALSE)</f>
        <v>ira</v>
      </c>
      <c r="P1288">
        <f>VLOOKUP(CuentosContados[[#This Row],[Column1]],CuentosIndexados[],18,FALSE)</f>
        <v>0</v>
      </c>
      <c r="Q1288">
        <f>VLOOKUP(CuentosContados[[#This Row],[Column1]],CuentosIndexados[],19,FALSE)</f>
        <v>0</v>
      </c>
      <c r="R1288">
        <f>VLOOKUP(CuentosContados[[#This Row],[Column1]],CuentosIndexados[],20,FALSE)</f>
        <v>0</v>
      </c>
      <c r="S1288">
        <f>VLOOKUP(CuentosContados[[#This Row],[Column1]],CuentosIndexados[],21,FALSE)</f>
        <v>0</v>
      </c>
      <c r="T1288" t="str">
        <f>VLOOKUP(CuentosContados[[#This Row],[Column1]],CuentosIndexados[],22,FALSE)</f>
        <v>calma</v>
      </c>
      <c r="U1288" t="str">
        <f>VLOOKUP(CuentosContados[[#This Row],[Column1]],CuentosIndexados[],23,FALSE)</f>
        <v>tension</v>
      </c>
      <c r="V1288" t="str">
        <f>VLOOKUP(CuentosContados[[#This Row],[Column1]],CuentosIndexados[],24,FALSE)</f>
        <v>estres</v>
      </c>
      <c r="W1288">
        <f>VLOOKUP(CuentosContados[[#This Row],[Column1]],CuentosIndexados[],25,FALSE)</f>
        <v>0</v>
      </c>
      <c r="X1288">
        <f>VLOOKUP(CuentosContados[[#This Row],[Column1]],CuentosIndexados[],26,FALSE)</f>
        <v>0</v>
      </c>
      <c r="Y1288">
        <f>VLOOKUP(CuentosContados[[#This Row],[Column1]],CuentosIndexados[],27,FALSE)</f>
        <v>0</v>
      </c>
      <c r="Z1288">
        <f>VLOOKUP(CuentosContados[[#This Row],[Column1]],CuentosIndexados[],28,FALSE)</f>
        <v>0</v>
      </c>
      <c r="AA1288">
        <f>VLOOKUP(CuentosContados[[#This Row],[Column1]],CuentosIndexados[],29,FALSE)</f>
        <v>0</v>
      </c>
      <c r="AB1288">
        <f>VLOOKUP(CuentosContados[[#This Row],[Column1]],CuentosIndexados[],30,FALSE)</f>
        <v>0</v>
      </c>
      <c r="AC1288">
        <f>VLOOKUP(CuentosContados[[#This Row],[Column1]],CuentosIndexados[],31,FALSE)</f>
        <v>0</v>
      </c>
      <c r="AD1288">
        <f>VLOOKUP(CuentosContados[[#This Row],[Column1]],CuentosIndexados[],32,FALSE)</f>
        <v>0</v>
      </c>
      <c r="AE1288">
        <f>VLOOKUP(CuentosContados[[#This Row],[Column1]],CuentosIndexados[],33,FALSE)</f>
        <v>0</v>
      </c>
      <c r="AF1288">
        <f>VLOOKUP(CuentosContados[[#This Row],[Column1]],CuentosIndexados[],34,FALSE)</f>
        <v>0</v>
      </c>
      <c r="AG1288">
        <f>VLOOKUP(CuentosContados[[#This Row],[Column1]],CuentosIndexados[],35,FALSE)</f>
        <v>0</v>
      </c>
      <c r="AH1288">
        <f>VLOOKUP(CuentosContados[[#This Row],[Column1]],CuentosIndexados[],36,FALSE)</f>
        <v>0</v>
      </c>
      <c r="AI1288">
        <f>VLOOKUP(CuentosContados[[#This Row],[Column1]],CuentosIndexados[],37,FALSE)</f>
        <v>0</v>
      </c>
      <c r="AJ1288">
        <f>VLOOKUP(CuentosContados[[#This Row],[Column1]],CuentosIndexados[],38,FALSE)</f>
        <v>0</v>
      </c>
      <c r="AK1288">
        <f>VLOOKUP(CuentosContados[[#This Row],[Column1]],CuentosIndexados[],39,FALSE)</f>
        <v>0</v>
      </c>
    </row>
    <row r="1289" spans="1:37" x14ac:dyDescent="0.25">
      <c r="A1289" t="s">
        <v>163</v>
      </c>
      <c r="B1289">
        <f>VLOOKUP(CuentosContados[[#This Row],[Column1]],CuentosIndexados[],3,FALSE)</f>
        <v>0</v>
      </c>
      <c r="C1289">
        <f>VLOOKUP(CuentosContados[[#This Row],[Column1]],CuentosIndexados[],5,FALSE)</f>
        <v>0</v>
      </c>
      <c r="D1289">
        <f>VLOOKUP(CuentosContados[[#This Row],[Column1]],CuentosIndexados[],6,FALSE)</f>
        <v>0</v>
      </c>
      <c r="E1289">
        <f>VLOOKUP(CuentosContados[[#This Row],[Column1]],CuentosIndexados[],7,FALSE)</f>
        <v>0</v>
      </c>
      <c r="F1289">
        <f>VLOOKUP(CuentosContados[[#This Row],[Column1]],CuentosIndexados[],8,FALSE)</f>
        <v>0</v>
      </c>
      <c r="G1289">
        <f>VLOOKUP(CuentosContados[[#This Row],[Column1]],CuentosIndexados[],9,FALSE)</f>
        <v>0</v>
      </c>
      <c r="H1289">
        <f>VLOOKUP(CuentosContados[[#This Row],[Column1]],CuentosIndexados[],10,FALSE)</f>
        <v>0</v>
      </c>
      <c r="I1289">
        <f>VLOOKUP(CuentosContados[[#This Row],[Column1]],CuentosIndexados[],11,FALSE)</f>
        <v>0</v>
      </c>
      <c r="J1289">
        <f>VLOOKUP(CuentosContados[[#This Row],[Column1]],CuentosIndexados[],12,FALSE)</f>
        <v>0</v>
      </c>
      <c r="K1289">
        <f>VLOOKUP(CuentosContados[[#This Row],[Column1]],CuentosIndexados[],13,FALSE)</f>
        <v>0</v>
      </c>
      <c r="L1289">
        <f>VLOOKUP(CuentosContados[[#This Row],[Column1]],CuentosIndexados[],14,FALSE)</f>
        <v>0</v>
      </c>
      <c r="M1289">
        <f>VLOOKUP(CuentosContados[[#This Row],[Column1]],CuentosIndexados[],15,FALSE)</f>
        <v>0</v>
      </c>
      <c r="N1289">
        <f>VLOOKUP(CuentosContados[[#This Row],[Column1]],CuentosIndexados[],16,FALSE)</f>
        <v>0</v>
      </c>
      <c r="O1289" t="str">
        <f>VLOOKUP(CuentosContados[[#This Row],[Column1]],CuentosIndexados[],17,FALSE)</f>
        <v>ira</v>
      </c>
      <c r="P1289">
        <f>VLOOKUP(CuentosContados[[#This Row],[Column1]],CuentosIndexados[],18,FALSE)</f>
        <v>0</v>
      </c>
      <c r="Q1289">
        <f>VLOOKUP(CuentosContados[[#This Row],[Column1]],CuentosIndexados[],19,FALSE)</f>
        <v>0</v>
      </c>
      <c r="R1289">
        <f>VLOOKUP(CuentosContados[[#This Row],[Column1]],CuentosIndexados[],20,FALSE)</f>
        <v>0</v>
      </c>
      <c r="S1289">
        <f>VLOOKUP(CuentosContados[[#This Row],[Column1]],CuentosIndexados[],21,FALSE)</f>
        <v>0</v>
      </c>
      <c r="T1289" t="str">
        <f>VLOOKUP(CuentosContados[[#This Row],[Column1]],CuentosIndexados[],22,FALSE)</f>
        <v>calma</v>
      </c>
      <c r="U1289" t="str">
        <f>VLOOKUP(CuentosContados[[#This Row],[Column1]],CuentosIndexados[],23,FALSE)</f>
        <v>tension</v>
      </c>
      <c r="V1289" t="str">
        <f>VLOOKUP(CuentosContados[[#This Row],[Column1]],CuentosIndexados[],24,FALSE)</f>
        <v>estres</v>
      </c>
      <c r="W1289">
        <f>VLOOKUP(CuentosContados[[#This Row],[Column1]],CuentosIndexados[],25,FALSE)</f>
        <v>0</v>
      </c>
      <c r="X1289">
        <f>VLOOKUP(CuentosContados[[#This Row],[Column1]],CuentosIndexados[],26,FALSE)</f>
        <v>0</v>
      </c>
      <c r="Y1289">
        <f>VLOOKUP(CuentosContados[[#This Row],[Column1]],CuentosIndexados[],27,FALSE)</f>
        <v>0</v>
      </c>
      <c r="Z1289">
        <f>VLOOKUP(CuentosContados[[#This Row],[Column1]],CuentosIndexados[],28,FALSE)</f>
        <v>0</v>
      </c>
      <c r="AA1289">
        <f>VLOOKUP(CuentosContados[[#This Row],[Column1]],CuentosIndexados[],29,FALSE)</f>
        <v>0</v>
      </c>
      <c r="AB1289">
        <f>VLOOKUP(CuentosContados[[#This Row],[Column1]],CuentosIndexados[],30,FALSE)</f>
        <v>0</v>
      </c>
      <c r="AC1289">
        <f>VLOOKUP(CuentosContados[[#This Row],[Column1]],CuentosIndexados[],31,FALSE)</f>
        <v>0</v>
      </c>
      <c r="AD1289">
        <f>VLOOKUP(CuentosContados[[#This Row],[Column1]],CuentosIndexados[],32,FALSE)</f>
        <v>0</v>
      </c>
      <c r="AE1289">
        <f>VLOOKUP(CuentosContados[[#This Row],[Column1]],CuentosIndexados[],33,FALSE)</f>
        <v>0</v>
      </c>
      <c r="AF1289">
        <f>VLOOKUP(CuentosContados[[#This Row],[Column1]],CuentosIndexados[],34,FALSE)</f>
        <v>0</v>
      </c>
      <c r="AG1289">
        <f>VLOOKUP(CuentosContados[[#This Row],[Column1]],CuentosIndexados[],35,FALSE)</f>
        <v>0</v>
      </c>
      <c r="AH1289">
        <f>VLOOKUP(CuentosContados[[#This Row],[Column1]],CuentosIndexados[],36,FALSE)</f>
        <v>0</v>
      </c>
      <c r="AI1289">
        <f>VLOOKUP(CuentosContados[[#This Row],[Column1]],CuentosIndexados[],37,FALSE)</f>
        <v>0</v>
      </c>
      <c r="AJ1289">
        <f>VLOOKUP(CuentosContados[[#This Row],[Column1]],CuentosIndexados[],38,FALSE)</f>
        <v>0</v>
      </c>
      <c r="AK1289">
        <f>VLOOKUP(CuentosContados[[#This Row],[Column1]],CuentosIndexados[],39,FALSE)</f>
        <v>0</v>
      </c>
    </row>
    <row r="1290" spans="1:37" x14ac:dyDescent="0.25">
      <c r="A1290" t="s">
        <v>163</v>
      </c>
      <c r="B1290">
        <f>VLOOKUP(CuentosContados[[#This Row],[Column1]],CuentosIndexados[],3,FALSE)</f>
        <v>0</v>
      </c>
      <c r="C1290">
        <f>VLOOKUP(CuentosContados[[#This Row],[Column1]],CuentosIndexados[],5,FALSE)</f>
        <v>0</v>
      </c>
      <c r="D1290">
        <f>VLOOKUP(CuentosContados[[#This Row],[Column1]],CuentosIndexados[],6,FALSE)</f>
        <v>0</v>
      </c>
      <c r="E1290">
        <f>VLOOKUP(CuentosContados[[#This Row],[Column1]],CuentosIndexados[],7,FALSE)</f>
        <v>0</v>
      </c>
      <c r="F1290">
        <f>VLOOKUP(CuentosContados[[#This Row],[Column1]],CuentosIndexados[],8,FALSE)</f>
        <v>0</v>
      </c>
      <c r="G1290">
        <f>VLOOKUP(CuentosContados[[#This Row],[Column1]],CuentosIndexados[],9,FALSE)</f>
        <v>0</v>
      </c>
      <c r="H1290">
        <f>VLOOKUP(CuentosContados[[#This Row],[Column1]],CuentosIndexados[],10,FALSE)</f>
        <v>0</v>
      </c>
      <c r="I1290">
        <f>VLOOKUP(CuentosContados[[#This Row],[Column1]],CuentosIndexados[],11,FALSE)</f>
        <v>0</v>
      </c>
      <c r="J1290">
        <f>VLOOKUP(CuentosContados[[#This Row],[Column1]],CuentosIndexados[],12,FALSE)</f>
        <v>0</v>
      </c>
      <c r="K1290">
        <f>VLOOKUP(CuentosContados[[#This Row],[Column1]],CuentosIndexados[],13,FALSE)</f>
        <v>0</v>
      </c>
      <c r="L1290">
        <f>VLOOKUP(CuentosContados[[#This Row],[Column1]],CuentosIndexados[],14,FALSE)</f>
        <v>0</v>
      </c>
      <c r="M1290">
        <f>VLOOKUP(CuentosContados[[#This Row],[Column1]],CuentosIndexados[],15,FALSE)</f>
        <v>0</v>
      </c>
      <c r="N1290">
        <f>VLOOKUP(CuentosContados[[#This Row],[Column1]],CuentosIndexados[],16,FALSE)</f>
        <v>0</v>
      </c>
      <c r="O1290" t="str">
        <f>VLOOKUP(CuentosContados[[#This Row],[Column1]],CuentosIndexados[],17,FALSE)</f>
        <v>ira</v>
      </c>
      <c r="P1290">
        <f>VLOOKUP(CuentosContados[[#This Row],[Column1]],CuentosIndexados[],18,FALSE)</f>
        <v>0</v>
      </c>
      <c r="Q1290">
        <f>VLOOKUP(CuentosContados[[#This Row],[Column1]],CuentosIndexados[],19,FALSE)</f>
        <v>0</v>
      </c>
      <c r="R1290">
        <f>VLOOKUP(CuentosContados[[#This Row],[Column1]],CuentosIndexados[],20,FALSE)</f>
        <v>0</v>
      </c>
      <c r="S1290">
        <f>VLOOKUP(CuentosContados[[#This Row],[Column1]],CuentosIndexados[],21,FALSE)</f>
        <v>0</v>
      </c>
      <c r="T1290" t="str">
        <f>VLOOKUP(CuentosContados[[#This Row],[Column1]],CuentosIndexados[],22,FALSE)</f>
        <v>calma</v>
      </c>
      <c r="U1290" t="str">
        <f>VLOOKUP(CuentosContados[[#This Row],[Column1]],CuentosIndexados[],23,FALSE)</f>
        <v>tension</v>
      </c>
      <c r="V1290" t="str">
        <f>VLOOKUP(CuentosContados[[#This Row],[Column1]],CuentosIndexados[],24,FALSE)</f>
        <v>estres</v>
      </c>
      <c r="W1290">
        <f>VLOOKUP(CuentosContados[[#This Row],[Column1]],CuentosIndexados[],25,FALSE)</f>
        <v>0</v>
      </c>
      <c r="X1290">
        <f>VLOOKUP(CuentosContados[[#This Row],[Column1]],CuentosIndexados[],26,FALSE)</f>
        <v>0</v>
      </c>
      <c r="Y1290">
        <f>VLOOKUP(CuentosContados[[#This Row],[Column1]],CuentosIndexados[],27,FALSE)</f>
        <v>0</v>
      </c>
      <c r="Z1290">
        <f>VLOOKUP(CuentosContados[[#This Row],[Column1]],CuentosIndexados[],28,FALSE)</f>
        <v>0</v>
      </c>
      <c r="AA1290">
        <f>VLOOKUP(CuentosContados[[#This Row],[Column1]],CuentosIndexados[],29,FALSE)</f>
        <v>0</v>
      </c>
      <c r="AB1290">
        <f>VLOOKUP(CuentosContados[[#This Row],[Column1]],CuentosIndexados[],30,FALSE)</f>
        <v>0</v>
      </c>
      <c r="AC1290">
        <f>VLOOKUP(CuentosContados[[#This Row],[Column1]],CuentosIndexados[],31,FALSE)</f>
        <v>0</v>
      </c>
      <c r="AD1290">
        <f>VLOOKUP(CuentosContados[[#This Row],[Column1]],CuentosIndexados[],32,FALSE)</f>
        <v>0</v>
      </c>
      <c r="AE1290">
        <f>VLOOKUP(CuentosContados[[#This Row],[Column1]],CuentosIndexados[],33,FALSE)</f>
        <v>0</v>
      </c>
      <c r="AF1290">
        <f>VLOOKUP(CuentosContados[[#This Row],[Column1]],CuentosIndexados[],34,FALSE)</f>
        <v>0</v>
      </c>
      <c r="AG1290">
        <f>VLOOKUP(CuentosContados[[#This Row],[Column1]],CuentosIndexados[],35,FALSE)</f>
        <v>0</v>
      </c>
      <c r="AH1290">
        <f>VLOOKUP(CuentosContados[[#This Row],[Column1]],CuentosIndexados[],36,FALSE)</f>
        <v>0</v>
      </c>
      <c r="AI1290">
        <f>VLOOKUP(CuentosContados[[#This Row],[Column1]],CuentosIndexados[],37,FALSE)</f>
        <v>0</v>
      </c>
      <c r="AJ1290">
        <f>VLOOKUP(CuentosContados[[#This Row],[Column1]],CuentosIndexados[],38,FALSE)</f>
        <v>0</v>
      </c>
      <c r="AK1290">
        <f>VLOOKUP(CuentosContados[[#This Row],[Column1]],CuentosIndexados[],39,FALSE)</f>
        <v>0</v>
      </c>
    </row>
    <row r="1291" spans="1:37" x14ac:dyDescent="0.25">
      <c r="A1291" t="s">
        <v>163</v>
      </c>
      <c r="B1291">
        <f>VLOOKUP(CuentosContados[[#This Row],[Column1]],CuentosIndexados[],3,FALSE)</f>
        <v>0</v>
      </c>
      <c r="C1291">
        <f>VLOOKUP(CuentosContados[[#This Row],[Column1]],CuentosIndexados[],5,FALSE)</f>
        <v>0</v>
      </c>
      <c r="D1291">
        <f>VLOOKUP(CuentosContados[[#This Row],[Column1]],CuentosIndexados[],6,FALSE)</f>
        <v>0</v>
      </c>
      <c r="E1291">
        <f>VLOOKUP(CuentosContados[[#This Row],[Column1]],CuentosIndexados[],7,FALSE)</f>
        <v>0</v>
      </c>
      <c r="F1291">
        <f>VLOOKUP(CuentosContados[[#This Row],[Column1]],CuentosIndexados[],8,FALSE)</f>
        <v>0</v>
      </c>
      <c r="G1291">
        <f>VLOOKUP(CuentosContados[[#This Row],[Column1]],CuentosIndexados[],9,FALSE)</f>
        <v>0</v>
      </c>
      <c r="H1291">
        <f>VLOOKUP(CuentosContados[[#This Row],[Column1]],CuentosIndexados[],10,FALSE)</f>
        <v>0</v>
      </c>
      <c r="I1291">
        <f>VLOOKUP(CuentosContados[[#This Row],[Column1]],CuentosIndexados[],11,FALSE)</f>
        <v>0</v>
      </c>
      <c r="J1291">
        <f>VLOOKUP(CuentosContados[[#This Row],[Column1]],CuentosIndexados[],12,FALSE)</f>
        <v>0</v>
      </c>
      <c r="K1291">
        <f>VLOOKUP(CuentosContados[[#This Row],[Column1]],CuentosIndexados[],13,FALSE)</f>
        <v>0</v>
      </c>
      <c r="L1291">
        <f>VLOOKUP(CuentosContados[[#This Row],[Column1]],CuentosIndexados[],14,FALSE)</f>
        <v>0</v>
      </c>
      <c r="M1291">
        <f>VLOOKUP(CuentosContados[[#This Row],[Column1]],CuentosIndexados[],15,FALSE)</f>
        <v>0</v>
      </c>
      <c r="N1291">
        <f>VLOOKUP(CuentosContados[[#This Row],[Column1]],CuentosIndexados[],16,FALSE)</f>
        <v>0</v>
      </c>
      <c r="O1291" t="str">
        <f>VLOOKUP(CuentosContados[[#This Row],[Column1]],CuentosIndexados[],17,FALSE)</f>
        <v>ira</v>
      </c>
      <c r="P1291">
        <f>VLOOKUP(CuentosContados[[#This Row],[Column1]],CuentosIndexados[],18,FALSE)</f>
        <v>0</v>
      </c>
      <c r="Q1291">
        <f>VLOOKUP(CuentosContados[[#This Row],[Column1]],CuentosIndexados[],19,FALSE)</f>
        <v>0</v>
      </c>
      <c r="R1291">
        <f>VLOOKUP(CuentosContados[[#This Row],[Column1]],CuentosIndexados[],20,FALSE)</f>
        <v>0</v>
      </c>
      <c r="S1291">
        <f>VLOOKUP(CuentosContados[[#This Row],[Column1]],CuentosIndexados[],21,FALSE)</f>
        <v>0</v>
      </c>
      <c r="T1291" t="str">
        <f>VLOOKUP(CuentosContados[[#This Row],[Column1]],CuentosIndexados[],22,FALSE)</f>
        <v>calma</v>
      </c>
      <c r="U1291" t="str">
        <f>VLOOKUP(CuentosContados[[#This Row],[Column1]],CuentosIndexados[],23,FALSE)</f>
        <v>tension</v>
      </c>
      <c r="V1291" t="str">
        <f>VLOOKUP(CuentosContados[[#This Row],[Column1]],CuentosIndexados[],24,FALSE)</f>
        <v>estres</v>
      </c>
      <c r="W1291">
        <f>VLOOKUP(CuentosContados[[#This Row],[Column1]],CuentosIndexados[],25,FALSE)</f>
        <v>0</v>
      </c>
      <c r="X1291">
        <f>VLOOKUP(CuentosContados[[#This Row],[Column1]],CuentosIndexados[],26,FALSE)</f>
        <v>0</v>
      </c>
      <c r="Y1291">
        <f>VLOOKUP(CuentosContados[[#This Row],[Column1]],CuentosIndexados[],27,FALSE)</f>
        <v>0</v>
      </c>
      <c r="Z1291">
        <f>VLOOKUP(CuentosContados[[#This Row],[Column1]],CuentosIndexados[],28,FALSE)</f>
        <v>0</v>
      </c>
      <c r="AA1291">
        <f>VLOOKUP(CuentosContados[[#This Row],[Column1]],CuentosIndexados[],29,FALSE)</f>
        <v>0</v>
      </c>
      <c r="AB1291">
        <f>VLOOKUP(CuentosContados[[#This Row],[Column1]],CuentosIndexados[],30,FALSE)</f>
        <v>0</v>
      </c>
      <c r="AC1291">
        <f>VLOOKUP(CuentosContados[[#This Row],[Column1]],CuentosIndexados[],31,FALSE)</f>
        <v>0</v>
      </c>
      <c r="AD1291">
        <f>VLOOKUP(CuentosContados[[#This Row],[Column1]],CuentosIndexados[],32,FALSE)</f>
        <v>0</v>
      </c>
      <c r="AE1291">
        <f>VLOOKUP(CuentosContados[[#This Row],[Column1]],CuentosIndexados[],33,FALSE)</f>
        <v>0</v>
      </c>
      <c r="AF1291">
        <f>VLOOKUP(CuentosContados[[#This Row],[Column1]],CuentosIndexados[],34,FALSE)</f>
        <v>0</v>
      </c>
      <c r="AG1291">
        <f>VLOOKUP(CuentosContados[[#This Row],[Column1]],CuentosIndexados[],35,FALSE)</f>
        <v>0</v>
      </c>
      <c r="AH1291">
        <f>VLOOKUP(CuentosContados[[#This Row],[Column1]],CuentosIndexados[],36,FALSE)</f>
        <v>0</v>
      </c>
      <c r="AI1291">
        <f>VLOOKUP(CuentosContados[[#This Row],[Column1]],CuentosIndexados[],37,FALSE)</f>
        <v>0</v>
      </c>
      <c r="AJ1291">
        <f>VLOOKUP(CuentosContados[[#This Row],[Column1]],CuentosIndexados[],38,FALSE)</f>
        <v>0</v>
      </c>
      <c r="AK1291">
        <f>VLOOKUP(CuentosContados[[#This Row],[Column1]],CuentosIndexados[],39,FALSE)</f>
        <v>0</v>
      </c>
    </row>
    <row r="1292" spans="1:37" x14ac:dyDescent="0.25">
      <c r="A1292" t="s">
        <v>163</v>
      </c>
      <c r="B1292">
        <f>VLOOKUP(CuentosContados[[#This Row],[Column1]],CuentosIndexados[],3,FALSE)</f>
        <v>0</v>
      </c>
      <c r="C1292">
        <f>VLOOKUP(CuentosContados[[#This Row],[Column1]],CuentosIndexados[],5,FALSE)</f>
        <v>0</v>
      </c>
      <c r="D1292">
        <f>VLOOKUP(CuentosContados[[#This Row],[Column1]],CuentosIndexados[],6,FALSE)</f>
        <v>0</v>
      </c>
      <c r="E1292">
        <f>VLOOKUP(CuentosContados[[#This Row],[Column1]],CuentosIndexados[],7,FALSE)</f>
        <v>0</v>
      </c>
      <c r="F1292">
        <f>VLOOKUP(CuentosContados[[#This Row],[Column1]],CuentosIndexados[],8,FALSE)</f>
        <v>0</v>
      </c>
      <c r="G1292">
        <f>VLOOKUP(CuentosContados[[#This Row],[Column1]],CuentosIndexados[],9,FALSE)</f>
        <v>0</v>
      </c>
      <c r="H1292">
        <f>VLOOKUP(CuentosContados[[#This Row],[Column1]],CuentosIndexados[],10,FALSE)</f>
        <v>0</v>
      </c>
      <c r="I1292">
        <f>VLOOKUP(CuentosContados[[#This Row],[Column1]],CuentosIndexados[],11,FALSE)</f>
        <v>0</v>
      </c>
      <c r="J1292">
        <f>VLOOKUP(CuentosContados[[#This Row],[Column1]],CuentosIndexados[],12,FALSE)</f>
        <v>0</v>
      </c>
      <c r="K1292">
        <f>VLOOKUP(CuentosContados[[#This Row],[Column1]],CuentosIndexados[],13,FALSE)</f>
        <v>0</v>
      </c>
      <c r="L1292">
        <f>VLOOKUP(CuentosContados[[#This Row],[Column1]],CuentosIndexados[],14,FALSE)</f>
        <v>0</v>
      </c>
      <c r="M1292">
        <f>VLOOKUP(CuentosContados[[#This Row],[Column1]],CuentosIndexados[],15,FALSE)</f>
        <v>0</v>
      </c>
      <c r="N1292">
        <f>VLOOKUP(CuentosContados[[#This Row],[Column1]],CuentosIndexados[],16,FALSE)</f>
        <v>0</v>
      </c>
      <c r="O1292" t="str">
        <f>VLOOKUP(CuentosContados[[#This Row],[Column1]],CuentosIndexados[],17,FALSE)</f>
        <v>ira</v>
      </c>
      <c r="P1292">
        <f>VLOOKUP(CuentosContados[[#This Row],[Column1]],CuentosIndexados[],18,FALSE)</f>
        <v>0</v>
      </c>
      <c r="Q1292">
        <f>VLOOKUP(CuentosContados[[#This Row],[Column1]],CuentosIndexados[],19,FALSE)</f>
        <v>0</v>
      </c>
      <c r="R1292">
        <f>VLOOKUP(CuentosContados[[#This Row],[Column1]],CuentosIndexados[],20,FALSE)</f>
        <v>0</v>
      </c>
      <c r="S1292">
        <f>VLOOKUP(CuentosContados[[#This Row],[Column1]],CuentosIndexados[],21,FALSE)</f>
        <v>0</v>
      </c>
      <c r="T1292" t="str">
        <f>VLOOKUP(CuentosContados[[#This Row],[Column1]],CuentosIndexados[],22,FALSE)</f>
        <v>calma</v>
      </c>
      <c r="U1292" t="str">
        <f>VLOOKUP(CuentosContados[[#This Row],[Column1]],CuentosIndexados[],23,FALSE)</f>
        <v>tension</v>
      </c>
      <c r="V1292" t="str">
        <f>VLOOKUP(CuentosContados[[#This Row],[Column1]],CuentosIndexados[],24,FALSE)</f>
        <v>estres</v>
      </c>
      <c r="W1292">
        <f>VLOOKUP(CuentosContados[[#This Row],[Column1]],CuentosIndexados[],25,FALSE)</f>
        <v>0</v>
      </c>
      <c r="X1292">
        <f>VLOOKUP(CuentosContados[[#This Row],[Column1]],CuentosIndexados[],26,FALSE)</f>
        <v>0</v>
      </c>
      <c r="Y1292">
        <f>VLOOKUP(CuentosContados[[#This Row],[Column1]],CuentosIndexados[],27,FALSE)</f>
        <v>0</v>
      </c>
      <c r="Z1292">
        <f>VLOOKUP(CuentosContados[[#This Row],[Column1]],CuentosIndexados[],28,FALSE)</f>
        <v>0</v>
      </c>
      <c r="AA1292">
        <f>VLOOKUP(CuentosContados[[#This Row],[Column1]],CuentosIndexados[],29,FALSE)</f>
        <v>0</v>
      </c>
      <c r="AB1292">
        <f>VLOOKUP(CuentosContados[[#This Row],[Column1]],CuentosIndexados[],30,FALSE)</f>
        <v>0</v>
      </c>
      <c r="AC1292">
        <f>VLOOKUP(CuentosContados[[#This Row],[Column1]],CuentosIndexados[],31,FALSE)</f>
        <v>0</v>
      </c>
      <c r="AD1292">
        <f>VLOOKUP(CuentosContados[[#This Row],[Column1]],CuentosIndexados[],32,FALSE)</f>
        <v>0</v>
      </c>
      <c r="AE1292">
        <f>VLOOKUP(CuentosContados[[#This Row],[Column1]],CuentosIndexados[],33,FALSE)</f>
        <v>0</v>
      </c>
      <c r="AF1292">
        <f>VLOOKUP(CuentosContados[[#This Row],[Column1]],CuentosIndexados[],34,FALSE)</f>
        <v>0</v>
      </c>
      <c r="AG1292">
        <f>VLOOKUP(CuentosContados[[#This Row],[Column1]],CuentosIndexados[],35,FALSE)</f>
        <v>0</v>
      </c>
      <c r="AH1292">
        <f>VLOOKUP(CuentosContados[[#This Row],[Column1]],CuentosIndexados[],36,FALSE)</f>
        <v>0</v>
      </c>
      <c r="AI1292">
        <f>VLOOKUP(CuentosContados[[#This Row],[Column1]],CuentosIndexados[],37,FALSE)</f>
        <v>0</v>
      </c>
      <c r="AJ1292">
        <f>VLOOKUP(CuentosContados[[#This Row],[Column1]],CuentosIndexados[],38,FALSE)</f>
        <v>0</v>
      </c>
      <c r="AK1292">
        <f>VLOOKUP(CuentosContados[[#This Row],[Column1]],CuentosIndexados[],39,FALSE)</f>
        <v>0</v>
      </c>
    </row>
    <row r="1293" spans="1:37" x14ac:dyDescent="0.25">
      <c r="A1293" t="s">
        <v>163</v>
      </c>
      <c r="B1293">
        <f>VLOOKUP(CuentosContados[[#This Row],[Column1]],CuentosIndexados[],3,FALSE)</f>
        <v>0</v>
      </c>
      <c r="C1293">
        <f>VLOOKUP(CuentosContados[[#This Row],[Column1]],CuentosIndexados[],5,FALSE)</f>
        <v>0</v>
      </c>
      <c r="D1293">
        <f>VLOOKUP(CuentosContados[[#This Row],[Column1]],CuentosIndexados[],6,FALSE)</f>
        <v>0</v>
      </c>
      <c r="E1293">
        <f>VLOOKUP(CuentosContados[[#This Row],[Column1]],CuentosIndexados[],7,FALSE)</f>
        <v>0</v>
      </c>
      <c r="F1293">
        <f>VLOOKUP(CuentosContados[[#This Row],[Column1]],CuentosIndexados[],8,FALSE)</f>
        <v>0</v>
      </c>
      <c r="G1293">
        <f>VLOOKUP(CuentosContados[[#This Row],[Column1]],CuentosIndexados[],9,FALSE)</f>
        <v>0</v>
      </c>
      <c r="H1293">
        <f>VLOOKUP(CuentosContados[[#This Row],[Column1]],CuentosIndexados[],10,FALSE)</f>
        <v>0</v>
      </c>
      <c r="I1293">
        <f>VLOOKUP(CuentosContados[[#This Row],[Column1]],CuentosIndexados[],11,FALSE)</f>
        <v>0</v>
      </c>
      <c r="J1293">
        <f>VLOOKUP(CuentosContados[[#This Row],[Column1]],CuentosIndexados[],12,FALSE)</f>
        <v>0</v>
      </c>
      <c r="K1293">
        <f>VLOOKUP(CuentosContados[[#This Row],[Column1]],CuentosIndexados[],13,FALSE)</f>
        <v>0</v>
      </c>
      <c r="L1293">
        <f>VLOOKUP(CuentosContados[[#This Row],[Column1]],CuentosIndexados[],14,FALSE)</f>
        <v>0</v>
      </c>
      <c r="M1293">
        <f>VLOOKUP(CuentosContados[[#This Row],[Column1]],CuentosIndexados[],15,FALSE)</f>
        <v>0</v>
      </c>
      <c r="N1293">
        <f>VLOOKUP(CuentosContados[[#This Row],[Column1]],CuentosIndexados[],16,FALSE)</f>
        <v>0</v>
      </c>
      <c r="O1293" t="str">
        <f>VLOOKUP(CuentosContados[[#This Row],[Column1]],CuentosIndexados[],17,FALSE)</f>
        <v>ira</v>
      </c>
      <c r="P1293">
        <f>VLOOKUP(CuentosContados[[#This Row],[Column1]],CuentosIndexados[],18,FALSE)</f>
        <v>0</v>
      </c>
      <c r="Q1293">
        <f>VLOOKUP(CuentosContados[[#This Row],[Column1]],CuentosIndexados[],19,FALSE)</f>
        <v>0</v>
      </c>
      <c r="R1293">
        <f>VLOOKUP(CuentosContados[[#This Row],[Column1]],CuentosIndexados[],20,FALSE)</f>
        <v>0</v>
      </c>
      <c r="S1293">
        <f>VLOOKUP(CuentosContados[[#This Row],[Column1]],CuentosIndexados[],21,FALSE)</f>
        <v>0</v>
      </c>
      <c r="T1293" t="str">
        <f>VLOOKUP(CuentosContados[[#This Row],[Column1]],CuentosIndexados[],22,FALSE)</f>
        <v>calma</v>
      </c>
      <c r="U1293" t="str">
        <f>VLOOKUP(CuentosContados[[#This Row],[Column1]],CuentosIndexados[],23,FALSE)</f>
        <v>tension</v>
      </c>
      <c r="V1293" t="str">
        <f>VLOOKUP(CuentosContados[[#This Row],[Column1]],CuentosIndexados[],24,FALSE)</f>
        <v>estres</v>
      </c>
      <c r="W1293">
        <f>VLOOKUP(CuentosContados[[#This Row],[Column1]],CuentosIndexados[],25,FALSE)</f>
        <v>0</v>
      </c>
      <c r="X1293">
        <f>VLOOKUP(CuentosContados[[#This Row],[Column1]],CuentosIndexados[],26,FALSE)</f>
        <v>0</v>
      </c>
      <c r="Y1293">
        <f>VLOOKUP(CuentosContados[[#This Row],[Column1]],CuentosIndexados[],27,FALSE)</f>
        <v>0</v>
      </c>
      <c r="Z1293">
        <f>VLOOKUP(CuentosContados[[#This Row],[Column1]],CuentosIndexados[],28,FALSE)</f>
        <v>0</v>
      </c>
      <c r="AA1293">
        <f>VLOOKUP(CuentosContados[[#This Row],[Column1]],CuentosIndexados[],29,FALSE)</f>
        <v>0</v>
      </c>
      <c r="AB1293">
        <f>VLOOKUP(CuentosContados[[#This Row],[Column1]],CuentosIndexados[],30,FALSE)</f>
        <v>0</v>
      </c>
      <c r="AC1293">
        <f>VLOOKUP(CuentosContados[[#This Row],[Column1]],CuentosIndexados[],31,FALSE)</f>
        <v>0</v>
      </c>
      <c r="AD1293">
        <f>VLOOKUP(CuentosContados[[#This Row],[Column1]],CuentosIndexados[],32,FALSE)</f>
        <v>0</v>
      </c>
      <c r="AE1293">
        <f>VLOOKUP(CuentosContados[[#This Row],[Column1]],CuentosIndexados[],33,FALSE)</f>
        <v>0</v>
      </c>
      <c r="AF1293">
        <f>VLOOKUP(CuentosContados[[#This Row],[Column1]],CuentosIndexados[],34,FALSE)</f>
        <v>0</v>
      </c>
      <c r="AG1293">
        <f>VLOOKUP(CuentosContados[[#This Row],[Column1]],CuentosIndexados[],35,FALSE)</f>
        <v>0</v>
      </c>
      <c r="AH1293">
        <f>VLOOKUP(CuentosContados[[#This Row],[Column1]],CuentosIndexados[],36,FALSE)</f>
        <v>0</v>
      </c>
      <c r="AI1293">
        <f>VLOOKUP(CuentosContados[[#This Row],[Column1]],CuentosIndexados[],37,FALSE)</f>
        <v>0</v>
      </c>
      <c r="AJ1293">
        <f>VLOOKUP(CuentosContados[[#This Row],[Column1]],CuentosIndexados[],38,FALSE)</f>
        <v>0</v>
      </c>
      <c r="AK1293">
        <f>VLOOKUP(CuentosContados[[#This Row],[Column1]],CuentosIndexados[],39,FALSE)</f>
        <v>0</v>
      </c>
    </row>
    <row r="1294" spans="1:37" x14ac:dyDescent="0.25">
      <c r="A1294" t="s">
        <v>163</v>
      </c>
      <c r="B1294">
        <f>VLOOKUP(CuentosContados[[#This Row],[Column1]],CuentosIndexados[],3,FALSE)</f>
        <v>0</v>
      </c>
      <c r="C1294">
        <f>VLOOKUP(CuentosContados[[#This Row],[Column1]],CuentosIndexados[],5,FALSE)</f>
        <v>0</v>
      </c>
      <c r="D1294">
        <f>VLOOKUP(CuentosContados[[#This Row],[Column1]],CuentosIndexados[],6,FALSE)</f>
        <v>0</v>
      </c>
      <c r="E1294">
        <f>VLOOKUP(CuentosContados[[#This Row],[Column1]],CuentosIndexados[],7,FALSE)</f>
        <v>0</v>
      </c>
      <c r="F1294">
        <f>VLOOKUP(CuentosContados[[#This Row],[Column1]],CuentosIndexados[],8,FALSE)</f>
        <v>0</v>
      </c>
      <c r="G1294">
        <f>VLOOKUP(CuentosContados[[#This Row],[Column1]],CuentosIndexados[],9,FALSE)</f>
        <v>0</v>
      </c>
      <c r="H1294">
        <f>VLOOKUP(CuentosContados[[#This Row],[Column1]],CuentosIndexados[],10,FALSE)</f>
        <v>0</v>
      </c>
      <c r="I1294">
        <f>VLOOKUP(CuentosContados[[#This Row],[Column1]],CuentosIndexados[],11,FALSE)</f>
        <v>0</v>
      </c>
      <c r="J1294">
        <f>VLOOKUP(CuentosContados[[#This Row],[Column1]],CuentosIndexados[],12,FALSE)</f>
        <v>0</v>
      </c>
      <c r="K1294">
        <f>VLOOKUP(CuentosContados[[#This Row],[Column1]],CuentosIndexados[],13,FALSE)</f>
        <v>0</v>
      </c>
      <c r="L1294">
        <f>VLOOKUP(CuentosContados[[#This Row],[Column1]],CuentosIndexados[],14,FALSE)</f>
        <v>0</v>
      </c>
      <c r="M1294">
        <f>VLOOKUP(CuentosContados[[#This Row],[Column1]],CuentosIndexados[],15,FALSE)</f>
        <v>0</v>
      </c>
      <c r="N1294">
        <f>VLOOKUP(CuentosContados[[#This Row],[Column1]],CuentosIndexados[],16,FALSE)</f>
        <v>0</v>
      </c>
      <c r="O1294" t="str">
        <f>VLOOKUP(CuentosContados[[#This Row],[Column1]],CuentosIndexados[],17,FALSE)</f>
        <v>ira</v>
      </c>
      <c r="P1294">
        <f>VLOOKUP(CuentosContados[[#This Row],[Column1]],CuentosIndexados[],18,FALSE)</f>
        <v>0</v>
      </c>
      <c r="Q1294">
        <f>VLOOKUP(CuentosContados[[#This Row],[Column1]],CuentosIndexados[],19,FALSE)</f>
        <v>0</v>
      </c>
      <c r="R1294">
        <f>VLOOKUP(CuentosContados[[#This Row],[Column1]],CuentosIndexados[],20,FALSE)</f>
        <v>0</v>
      </c>
      <c r="S1294">
        <f>VLOOKUP(CuentosContados[[#This Row],[Column1]],CuentosIndexados[],21,FALSE)</f>
        <v>0</v>
      </c>
      <c r="T1294" t="str">
        <f>VLOOKUP(CuentosContados[[#This Row],[Column1]],CuentosIndexados[],22,FALSE)</f>
        <v>calma</v>
      </c>
      <c r="U1294" t="str">
        <f>VLOOKUP(CuentosContados[[#This Row],[Column1]],CuentosIndexados[],23,FALSE)</f>
        <v>tension</v>
      </c>
      <c r="V1294" t="str">
        <f>VLOOKUP(CuentosContados[[#This Row],[Column1]],CuentosIndexados[],24,FALSE)</f>
        <v>estres</v>
      </c>
      <c r="W1294">
        <f>VLOOKUP(CuentosContados[[#This Row],[Column1]],CuentosIndexados[],25,FALSE)</f>
        <v>0</v>
      </c>
      <c r="X1294">
        <f>VLOOKUP(CuentosContados[[#This Row],[Column1]],CuentosIndexados[],26,FALSE)</f>
        <v>0</v>
      </c>
      <c r="Y1294">
        <f>VLOOKUP(CuentosContados[[#This Row],[Column1]],CuentosIndexados[],27,FALSE)</f>
        <v>0</v>
      </c>
      <c r="Z1294">
        <f>VLOOKUP(CuentosContados[[#This Row],[Column1]],CuentosIndexados[],28,FALSE)</f>
        <v>0</v>
      </c>
      <c r="AA1294">
        <f>VLOOKUP(CuentosContados[[#This Row],[Column1]],CuentosIndexados[],29,FALSE)</f>
        <v>0</v>
      </c>
      <c r="AB1294">
        <f>VLOOKUP(CuentosContados[[#This Row],[Column1]],CuentosIndexados[],30,FALSE)</f>
        <v>0</v>
      </c>
      <c r="AC1294">
        <f>VLOOKUP(CuentosContados[[#This Row],[Column1]],CuentosIndexados[],31,FALSE)</f>
        <v>0</v>
      </c>
      <c r="AD1294">
        <f>VLOOKUP(CuentosContados[[#This Row],[Column1]],CuentosIndexados[],32,FALSE)</f>
        <v>0</v>
      </c>
      <c r="AE1294">
        <f>VLOOKUP(CuentosContados[[#This Row],[Column1]],CuentosIndexados[],33,FALSE)</f>
        <v>0</v>
      </c>
      <c r="AF1294">
        <f>VLOOKUP(CuentosContados[[#This Row],[Column1]],CuentosIndexados[],34,FALSE)</f>
        <v>0</v>
      </c>
      <c r="AG1294">
        <f>VLOOKUP(CuentosContados[[#This Row],[Column1]],CuentosIndexados[],35,FALSE)</f>
        <v>0</v>
      </c>
      <c r="AH1294">
        <f>VLOOKUP(CuentosContados[[#This Row],[Column1]],CuentosIndexados[],36,FALSE)</f>
        <v>0</v>
      </c>
      <c r="AI1294">
        <f>VLOOKUP(CuentosContados[[#This Row],[Column1]],CuentosIndexados[],37,FALSE)</f>
        <v>0</v>
      </c>
      <c r="AJ1294">
        <f>VLOOKUP(CuentosContados[[#This Row],[Column1]],CuentosIndexados[],38,FALSE)</f>
        <v>0</v>
      </c>
      <c r="AK1294">
        <f>VLOOKUP(CuentosContados[[#This Row],[Column1]],CuentosIndexados[],39,FALSE)</f>
        <v>0</v>
      </c>
    </row>
    <row r="1295" spans="1:37" x14ac:dyDescent="0.25">
      <c r="A1295" t="s">
        <v>163</v>
      </c>
      <c r="B1295">
        <f>VLOOKUP(CuentosContados[[#This Row],[Column1]],CuentosIndexados[],3,FALSE)</f>
        <v>0</v>
      </c>
      <c r="C1295">
        <f>VLOOKUP(CuentosContados[[#This Row],[Column1]],CuentosIndexados[],5,FALSE)</f>
        <v>0</v>
      </c>
      <c r="D1295">
        <f>VLOOKUP(CuentosContados[[#This Row],[Column1]],CuentosIndexados[],6,FALSE)</f>
        <v>0</v>
      </c>
      <c r="E1295">
        <f>VLOOKUP(CuentosContados[[#This Row],[Column1]],CuentosIndexados[],7,FALSE)</f>
        <v>0</v>
      </c>
      <c r="F1295">
        <f>VLOOKUP(CuentosContados[[#This Row],[Column1]],CuentosIndexados[],8,FALSE)</f>
        <v>0</v>
      </c>
      <c r="G1295">
        <f>VLOOKUP(CuentosContados[[#This Row],[Column1]],CuentosIndexados[],9,FALSE)</f>
        <v>0</v>
      </c>
      <c r="H1295">
        <f>VLOOKUP(CuentosContados[[#This Row],[Column1]],CuentosIndexados[],10,FALSE)</f>
        <v>0</v>
      </c>
      <c r="I1295">
        <f>VLOOKUP(CuentosContados[[#This Row],[Column1]],CuentosIndexados[],11,FALSE)</f>
        <v>0</v>
      </c>
      <c r="J1295">
        <f>VLOOKUP(CuentosContados[[#This Row],[Column1]],CuentosIndexados[],12,FALSE)</f>
        <v>0</v>
      </c>
      <c r="K1295">
        <f>VLOOKUP(CuentosContados[[#This Row],[Column1]],CuentosIndexados[],13,FALSE)</f>
        <v>0</v>
      </c>
      <c r="L1295">
        <f>VLOOKUP(CuentosContados[[#This Row],[Column1]],CuentosIndexados[],14,FALSE)</f>
        <v>0</v>
      </c>
      <c r="M1295">
        <f>VLOOKUP(CuentosContados[[#This Row],[Column1]],CuentosIndexados[],15,FALSE)</f>
        <v>0</v>
      </c>
      <c r="N1295">
        <f>VLOOKUP(CuentosContados[[#This Row],[Column1]],CuentosIndexados[],16,FALSE)</f>
        <v>0</v>
      </c>
      <c r="O1295" t="str">
        <f>VLOOKUP(CuentosContados[[#This Row],[Column1]],CuentosIndexados[],17,FALSE)</f>
        <v>ira</v>
      </c>
      <c r="P1295">
        <f>VLOOKUP(CuentosContados[[#This Row],[Column1]],CuentosIndexados[],18,FALSE)</f>
        <v>0</v>
      </c>
      <c r="Q1295">
        <f>VLOOKUP(CuentosContados[[#This Row],[Column1]],CuentosIndexados[],19,FALSE)</f>
        <v>0</v>
      </c>
      <c r="R1295">
        <f>VLOOKUP(CuentosContados[[#This Row],[Column1]],CuentosIndexados[],20,FALSE)</f>
        <v>0</v>
      </c>
      <c r="S1295">
        <f>VLOOKUP(CuentosContados[[#This Row],[Column1]],CuentosIndexados[],21,FALSE)</f>
        <v>0</v>
      </c>
      <c r="T1295" t="str">
        <f>VLOOKUP(CuentosContados[[#This Row],[Column1]],CuentosIndexados[],22,FALSE)</f>
        <v>calma</v>
      </c>
      <c r="U1295" t="str">
        <f>VLOOKUP(CuentosContados[[#This Row],[Column1]],CuentosIndexados[],23,FALSE)</f>
        <v>tension</v>
      </c>
      <c r="V1295" t="str">
        <f>VLOOKUP(CuentosContados[[#This Row],[Column1]],CuentosIndexados[],24,FALSE)</f>
        <v>estres</v>
      </c>
      <c r="W1295">
        <f>VLOOKUP(CuentosContados[[#This Row],[Column1]],CuentosIndexados[],25,FALSE)</f>
        <v>0</v>
      </c>
      <c r="X1295">
        <f>VLOOKUP(CuentosContados[[#This Row],[Column1]],CuentosIndexados[],26,FALSE)</f>
        <v>0</v>
      </c>
      <c r="Y1295">
        <f>VLOOKUP(CuentosContados[[#This Row],[Column1]],CuentosIndexados[],27,FALSE)</f>
        <v>0</v>
      </c>
      <c r="Z1295">
        <f>VLOOKUP(CuentosContados[[#This Row],[Column1]],CuentosIndexados[],28,FALSE)</f>
        <v>0</v>
      </c>
      <c r="AA1295">
        <f>VLOOKUP(CuentosContados[[#This Row],[Column1]],CuentosIndexados[],29,FALSE)</f>
        <v>0</v>
      </c>
      <c r="AB1295">
        <f>VLOOKUP(CuentosContados[[#This Row],[Column1]],CuentosIndexados[],30,FALSE)</f>
        <v>0</v>
      </c>
      <c r="AC1295">
        <f>VLOOKUP(CuentosContados[[#This Row],[Column1]],CuentosIndexados[],31,FALSE)</f>
        <v>0</v>
      </c>
      <c r="AD1295">
        <f>VLOOKUP(CuentosContados[[#This Row],[Column1]],CuentosIndexados[],32,FALSE)</f>
        <v>0</v>
      </c>
      <c r="AE1295">
        <f>VLOOKUP(CuentosContados[[#This Row],[Column1]],CuentosIndexados[],33,FALSE)</f>
        <v>0</v>
      </c>
      <c r="AF1295">
        <f>VLOOKUP(CuentosContados[[#This Row],[Column1]],CuentosIndexados[],34,FALSE)</f>
        <v>0</v>
      </c>
      <c r="AG1295">
        <f>VLOOKUP(CuentosContados[[#This Row],[Column1]],CuentosIndexados[],35,FALSE)</f>
        <v>0</v>
      </c>
      <c r="AH1295">
        <f>VLOOKUP(CuentosContados[[#This Row],[Column1]],CuentosIndexados[],36,FALSE)</f>
        <v>0</v>
      </c>
      <c r="AI1295">
        <f>VLOOKUP(CuentosContados[[#This Row],[Column1]],CuentosIndexados[],37,FALSE)</f>
        <v>0</v>
      </c>
      <c r="AJ1295">
        <f>VLOOKUP(CuentosContados[[#This Row],[Column1]],CuentosIndexados[],38,FALSE)</f>
        <v>0</v>
      </c>
      <c r="AK1295">
        <f>VLOOKUP(CuentosContados[[#This Row],[Column1]],CuentosIndexados[],39,FALSE)</f>
        <v>0</v>
      </c>
    </row>
    <row r="1296" spans="1:37" x14ac:dyDescent="0.25">
      <c r="A1296" t="s">
        <v>163</v>
      </c>
      <c r="B1296">
        <f>VLOOKUP(CuentosContados[[#This Row],[Column1]],CuentosIndexados[],3,FALSE)</f>
        <v>0</v>
      </c>
      <c r="C1296">
        <f>VLOOKUP(CuentosContados[[#This Row],[Column1]],CuentosIndexados[],5,FALSE)</f>
        <v>0</v>
      </c>
      <c r="D1296">
        <f>VLOOKUP(CuentosContados[[#This Row],[Column1]],CuentosIndexados[],6,FALSE)</f>
        <v>0</v>
      </c>
      <c r="E1296">
        <f>VLOOKUP(CuentosContados[[#This Row],[Column1]],CuentosIndexados[],7,FALSE)</f>
        <v>0</v>
      </c>
      <c r="F1296">
        <f>VLOOKUP(CuentosContados[[#This Row],[Column1]],CuentosIndexados[],8,FALSE)</f>
        <v>0</v>
      </c>
      <c r="G1296">
        <f>VLOOKUP(CuentosContados[[#This Row],[Column1]],CuentosIndexados[],9,FALSE)</f>
        <v>0</v>
      </c>
      <c r="H1296">
        <f>VLOOKUP(CuentosContados[[#This Row],[Column1]],CuentosIndexados[],10,FALSE)</f>
        <v>0</v>
      </c>
      <c r="I1296">
        <f>VLOOKUP(CuentosContados[[#This Row],[Column1]],CuentosIndexados[],11,FALSE)</f>
        <v>0</v>
      </c>
      <c r="J1296">
        <f>VLOOKUP(CuentosContados[[#This Row],[Column1]],CuentosIndexados[],12,FALSE)</f>
        <v>0</v>
      </c>
      <c r="K1296">
        <f>VLOOKUP(CuentosContados[[#This Row],[Column1]],CuentosIndexados[],13,FALSE)</f>
        <v>0</v>
      </c>
      <c r="L1296">
        <f>VLOOKUP(CuentosContados[[#This Row],[Column1]],CuentosIndexados[],14,FALSE)</f>
        <v>0</v>
      </c>
      <c r="M1296">
        <f>VLOOKUP(CuentosContados[[#This Row],[Column1]],CuentosIndexados[],15,FALSE)</f>
        <v>0</v>
      </c>
      <c r="N1296">
        <f>VLOOKUP(CuentosContados[[#This Row],[Column1]],CuentosIndexados[],16,FALSE)</f>
        <v>0</v>
      </c>
      <c r="O1296" t="str">
        <f>VLOOKUP(CuentosContados[[#This Row],[Column1]],CuentosIndexados[],17,FALSE)</f>
        <v>ira</v>
      </c>
      <c r="P1296">
        <f>VLOOKUP(CuentosContados[[#This Row],[Column1]],CuentosIndexados[],18,FALSE)</f>
        <v>0</v>
      </c>
      <c r="Q1296">
        <f>VLOOKUP(CuentosContados[[#This Row],[Column1]],CuentosIndexados[],19,FALSE)</f>
        <v>0</v>
      </c>
      <c r="R1296">
        <f>VLOOKUP(CuentosContados[[#This Row],[Column1]],CuentosIndexados[],20,FALSE)</f>
        <v>0</v>
      </c>
      <c r="S1296">
        <f>VLOOKUP(CuentosContados[[#This Row],[Column1]],CuentosIndexados[],21,FALSE)</f>
        <v>0</v>
      </c>
      <c r="T1296" t="str">
        <f>VLOOKUP(CuentosContados[[#This Row],[Column1]],CuentosIndexados[],22,FALSE)</f>
        <v>calma</v>
      </c>
      <c r="U1296" t="str">
        <f>VLOOKUP(CuentosContados[[#This Row],[Column1]],CuentosIndexados[],23,FALSE)</f>
        <v>tension</v>
      </c>
      <c r="V1296" t="str">
        <f>VLOOKUP(CuentosContados[[#This Row],[Column1]],CuentosIndexados[],24,FALSE)</f>
        <v>estres</v>
      </c>
      <c r="W1296">
        <f>VLOOKUP(CuentosContados[[#This Row],[Column1]],CuentosIndexados[],25,FALSE)</f>
        <v>0</v>
      </c>
      <c r="X1296">
        <f>VLOOKUP(CuentosContados[[#This Row],[Column1]],CuentosIndexados[],26,FALSE)</f>
        <v>0</v>
      </c>
      <c r="Y1296">
        <f>VLOOKUP(CuentosContados[[#This Row],[Column1]],CuentosIndexados[],27,FALSE)</f>
        <v>0</v>
      </c>
      <c r="Z1296">
        <f>VLOOKUP(CuentosContados[[#This Row],[Column1]],CuentosIndexados[],28,FALSE)</f>
        <v>0</v>
      </c>
      <c r="AA1296">
        <f>VLOOKUP(CuentosContados[[#This Row],[Column1]],CuentosIndexados[],29,FALSE)</f>
        <v>0</v>
      </c>
      <c r="AB1296">
        <f>VLOOKUP(CuentosContados[[#This Row],[Column1]],CuentosIndexados[],30,FALSE)</f>
        <v>0</v>
      </c>
      <c r="AC1296">
        <f>VLOOKUP(CuentosContados[[#This Row],[Column1]],CuentosIndexados[],31,FALSE)</f>
        <v>0</v>
      </c>
      <c r="AD1296">
        <f>VLOOKUP(CuentosContados[[#This Row],[Column1]],CuentosIndexados[],32,FALSE)</f>
        <v>0</v>
      </c>
      <c r="AE1296">
        <f>VLOOKUP(CuentosContados[[#This Row],[Column1]],CuentosIndexados[],33,FALSE)</f>
        <v>0</v>
      </c>
      <c r="AF1296">
        <f>VLOOKUP(CuentosContados[[#This Row],[Column1]],CuentosIndexados[],34,FALSE)</f>
        <v>0</v>
      </c>
      <c r="AG1296">
        <f>VLOOKUP(CuentosContados[[#This Row],[Column1]],CuentosIndexados[],35,FALSE)</f>
        <v>0</v>
      </c>
      <c r="AH1296">
        <f>VLOOKUP(CuentosContados[[#This Row],[Column1]],CuentosIndexados[],36,FALSE)</f>
        <v>0</v>
      </c>
      <c r="AI1296">
        <f>VLOOKUP(CuentosContados[[#This Row],[Column1]],CuentosIndexados[],37,FALSE)</f>
        <v>0</v>
      </c>
      <c r="AJ1296">
        <f>VLOOKUP(CuentosContados[[#This Row],[Column1]],CuentosIndexados[],38,FALSE)</f>
        <v>0</v>
      </c>
      <c r="AK1296">
        <f>VLOOKUP(CuentosContados[[#This Row],[Column1]],CuentosIndexados[],39,FALSE)</f>
        <v>0</v>
      </c>
    </row>
    <row r="1297" spans="1:37" x14ac:dyDescent="0.25">
      <c r="A1297" t="s">
        <v>163</v>
      </c>
      <c r="B1297">
        <f>VLOOKUP(CuentosContados[[#This Row],[Column1]],CuentosIndexados[],3,FALSE)</f>
        <v>0</v>
      </c>
      <c r="C1297">
        <f>VLOOKUP(CuentosContados[[#This Row],[Column1]],CuentosIndexados[],5,FALSE)</f>
        <v>0</v>
      </c>
      <c r="D1297">
        <f>VLOOKUP(CuentosContados[[#This Row],[Column1]],CuentosIndexados[],6,FALSE)</f>
        <v>0</v>
      </c>
      <c r="E1297">
        <f>VLOOKUP(CuentosContados[[#This Row],[Column1]],CuentosIndexados[],7,FALSE)</f>
        <v>0</v>
      </c>
      <c r="F1297">
        <f>VLOOKUP(CuentosContados[[#This Row],[Column1]],CuentosIndexados[],8,FALSE)</f>
        <v>0</v>
      </c>
      <c r="G1297">
        <f>VLOOKUP(CuentosContados[[#This Row],[Column1]],CuentosIndexados[],9,FALSE)</f>
        <v>0</v>
      </c>
      <c r="H1297">
        <f>VLOOKUP(CuentosContados[[#This Row],[Column1]],CuentosIndexados[],10,FALSE)</f>
        <v>0</v>
      </c>
      <c r="I1297">
        <f>VLOOKUP(CuentosContados[[#This Row],[Column1]],CuentosIndexados[],11,FALSE)</f>
        <v>0</v>
      </c>
      <c r="J1297">
        <f>VLOOKUP(CuentosContados[[#This Row],[Column1]],CuentosIndexados[],12,FALSE)</f>
        <v>0</v>
      </c>
      <c r="K1297">
        <f>VLOOKUP(CuentosContados[[#This Row],[Column1]],CuentosIndexados[],13,FALSE)</f>
        <v>0</v>
      </c>
      <c r="L1297">
        <f>VLOOKUP(CuentosContados[[#This Row],[Column1]],CuentosIndexados[],14,FALSE)</f>
        <v>0</v>
      </c>
      <c r="M1297">
        <f>VLOOKUP(CuentosContados[[#This Row],[Column1]],CuentosIndexados[],15,FALSE)</f>
        <v>0</v>
      </c>
      <c r="N1297">
        <f>VLOOKUP(CuentosContados[[#This Row],[Column1]],CuentosIndexados[],16,FALSE)</f>
        <v>0</v>
      </c>
      <c r="O1297" t="str">
        <f>VLOOKUP(CuentosContados[[#This Row],[Column1]],CuentosIndexados[],17,FALSE)</f>
        <v>ira</v>
      </c>
      <c r="P1297">
        <f>VLOOKUP(CuentosContados[[#This Row],[Column1]],CuentosIndexados[],18,FALSE)</f>
        <v>0</v>
      </c>
      <c r="Q1297">
        <f>VLOOKUP(CuentosContados[[#This Row],[Column1]],CuentosIndexados[],19,FALSE)</f>
        <v>0</v>
      </c>
      <c r="R1297">
        <f>VLOOKUP(CuentosContados[[#This Row],[Column1]],CuentosIndexados[],20,FALSE)</f>
        <v>0</v>
      </c>
      <c r="S1297">
        <f>VLOOKUP(CuentosContados[[#This Row],[Column1]],CuentosIndexados[],21,FALSE)</f>
        <v>0</v>
      </c>
      <c r="T1297" t="str">
        <f>VLOOKUP(CuentosContados[[#This Row],[Column1]],CuentosIndexados[],22,FALSE)</f>
        <v>calma</v>
      </c>
      <c r="U1297" t="str">
        <f>VLOOKUP(CuentosContados[[#This Row],[Column1]],CuentosIndexados[],23,FALSE)</f>
        <v>tension</v>
      </c>
      <c r="V1297" t="str">
        <f>VLOOKUP(CuentosContados[[#This Row],[Column1]],CuentosIndexados[],24,FALSE)</f>
        <v>estres</v>
      </c>
      <c r="W1297">
        <f>VLOOKUP(CuentosContados[[#This Row],[Column1]],CuentosIndexados[],25,FALSE)</f>
        <v>0</v>
      </c>
      <c r="X1297">
        <f>VLOOKUP(CuentosContados[[#This Row],[Column1]],CuentosIndexados[],26,FALSE)</f>
        <v>0</v>
      </c>
      <c r="Y1297">
        <f>VLOOKUP(CuentosContados[[#This Row],[Column1]],CuentosIndexados[],27,FALSE)</f>
        <v>0</v>
      </c>
      <c r="Z1297">
        <f>VLOOKUP(CuentosContados[[#This Row],[Column1]],CuentosIndexados[],28,FALSE)</f>
        <v>0</v>
      </c>
      <c r="AA1297">
        <f>VLOOKUP(CuentosContados[[#This Row],[Column1]],CuentosIndexados[],29,FALSE)</f>
        <v>0</v>
      </c>
      <c r="AB1297">
        <f>VLOOKUP(CuentosContados[[#This Row],[Column1]],CuentosIndexados[],30,FALSE)</f>
        <v>0</v>
      </c>
      <c r="AC1297">
        <f>VLOOKUP(CuentosContados[[#This Row],[Column1]],CuentosIndexados[],31,FALSE)</f>
        <v>0</v>
      </c>
      <c r="AD1297">
        <f>VLOOKUP(CuentosContados[[#This Row],[Column1]],CuentosIndexados[],32,FALSE)</f>
        <v>0</v>
      </c>
      <c r="AE1297">
        <f>VLOOKUP(CuentosContados[[#This Row],[Column1]],CuentosIndexados[],33,FALSE)</f>
        <v>0</v>
      </c>
      <c r="AF1297">
        <f>VLOOKUP(CuentosContados[[#This Row],[Column1]],CuentosIndexados[],34,FALSE)</f>
        <v>0</v>
      </c>
      <c r="AG1297">
        <f>VLOOKUP(CuentosContados[[#This Row],[Column1]],CuentosIndexados[],35,FALSE)</f>
        <v>0</v>
      </c>
      <c r="AH1297">
        <f>VLOOKUP(CuentosContados[[#This Row],[Column1]],CuentosIndexados[],36,FALSE)</f>
        <v>0</v>
      </c>
      <c r="AI1297">
        <f>VLOOKUP(CuentosContados[[#This Row],[Column1]],CuentosIndexados[],37,FALSE)</f>
        <v>0</v>
      </c>
      <c r="AJ1297">
        <f>VLOOKUP(CuentosContados[[#This Row],[Column1]],CuentosIndexados[],38,FALSE)</f>
        <v>0</v>
      </c>
      <c r="AK1297">
        <f>VLOOKUP(CuentosContados[[#This Row],[Column1]],CuentosIndexados[],39,FALSE)</f>
        <v>0</v>
      </c>
    </row>
    <row r="1298" spans="1:37" x14ac:dyDescent="0.25">
      <c r="A1298" t="s">
        <v>163</v>
      </c>
      <c r="B1298">
        <f>VLOOKUP(CuentosContados[[#This Row],[Column1]],CuentosIndexados[],3,FALSE)</f>
        <v>0</v>
      </c>
      <c r="C1298">
        <f>VLOOKUP(CuentosContados[[#This Row],[Column1]],CuentosIndexados[],5,FALSE)</f>
        <v>0</v>
      </c>
      <c r="D1298">
        <f>VLOOKUP(CuentosContados[[#This Row],[Column1]],CuentosIndexados[],6,FALSE)</f>
        <v>0</v>
      </c>
      <c r="E1298">
        <f>VLOOKUP(CuentosContados[[#This Row],[Column1]],CuentosIndexados[],7,FALSE)</f>
        <v>0</v>
      </c>
      <c r="F1298">
        <f>VLOOKUP(CuentosContados[[#This Row],[Column1]],CuentosIndexados[],8,FALSE)</f>
        <v>0</v>
      </c>
      <c r="G1298">
        <f>VLOOKUP(CuentosContados[[#This Row],[Column1]],CuentosIndexados[],9,FALSE)</f>
        <v>0</v>
      </c>
      <c r="H1298">
        <f>VLOOKUP(CuentosContados[[#This Row],[Column1]],CuentosIndexados[],10,FALSE)</f>
        <v>0</v>
      </c>
      <c r="I1298">
        <f>VLOOKUP(CuentosContados[[#This Row],[Column1]],CuentosIndexados[],11,FALSE)</f>
        <v>0</v>
      </c>
      <c r="J1298">
        <f>VLOOKUP(CuentosContados[[#This Row],[Column1]],CuentosIndexados[],12,FALSE)</f>
        <v>0</v>
      </c>
      <c r="K1298">
        <f>VLOOKUP(CuentosContados[[#This Row],[Column1]],CuentosIndexados[],13,FALSE)</f>
        <v>0</v>
      </c>
      <c r="L1298">
        <f>VLOOKUP(CuentosContados[[#This Row],[Column1]],CuentosIndexados[],14,FALSE)</f>
        <v>0</v>
      </c>
      <c r="M1298">
        <f>VLOOKUP(CuentosContados[[#This Row],[Column1]],CuentosIndexados[],15,FALSE)</f>
        <v>0</v>
      </c>
      <c r="N1298">
        <f>VLOOKUP(CuentosContados[[#This Row],[Column1]],CuentosIndexados[],16,FALSE)</f>
        <v>0</v>
      </c>
      <c r="O1298" t="str">
        <f>VLOOKUP(CuentosContados[[#This Row],[Column1]],CuentosIndexados[],17,FALSE)</f>
        <v>ira</v>
      </c>
      <c r="P1298">
        <f>VLOOKUP(CuentosContados[[#This Row],[Column1]],CuentosIndexados[],18,FALSE)</f>
        <v>0</v>
      </c>
      <c r="Q1298">
        <f>VLOOKUP(CuentosContados[[#This Row],[Column1]],CuentosIndexados[],19,FALSE)</f>
        <v>0</v>
      </c>
      <c r="R1298">
        <f>VLOOKUP(CuentosContados[[#This Row],[Column1]],CuentosIndexados[],20,FALSE)</f>
        <v>0</v>
      </c>
      <c r="S1298">
        <f>VLOOKUP(CuentosContados[[#This Row],[Column1]],CuentosIndexados[],21,FALSE)</f>
        <v>0</v>
      </c>
      <c r="T1298" t="str">
        <f>VLOOKUP(CuentosContados[[#This Row],[Column1]],CuentosIndexados[],22,FALSE)</f>
        <v>calma</v>
      </c>
      <c r="U1298" t="str">
        <f>VLOOKUP(CuentosContados[[#This Row],[Column1]],CuentosIndexados[],23,FALSE)</f>
        <v>tension</v>
      </c>
      <c r="V1298" t="str">
        <f>VLOOKUP(CuentosContados[[#This Row],[Column1]],CuentosIndexados[],24,FALSE)</f>
        <v>estres</v>
      </c>
      <c r="W1298">
        <f>VLOOKUP(CuentosContados[[#This Row],[Column1]],CuentosIndexados[],25,FALSE)</f>
        <v>0</v>
      </c>
      <c r="X1298">
        <f>VLOOKUP(CuentosContados[[#This Row],[Column1]],CuentosIndexados[],26,FALSE)</f>
        <v>0</v>
      </c>
      <c r="Y1298">
        <f>VLOOKUP(CuentosContados[[#This Row],[Column1]],CuentosIndexados[],27,FALSE)</f>
        <v>0</v>
      </c>
      <c r="Z1298">
        <f>VLOOKUP(CuentosContados[[#This Row],[Column1]],CuentosIndexados[],28,FALSE)</f>
        <v>0</v>
      </c>
      <c r="AA1298">
        <f>VLOOKUP(CuentosContados[[#This Row],[Column1]],CuentosIndexados[],29,FALSE)</f>
        <v>0</v>
      </c>
      <c r="AB1298">
        <f>VLOOKUP(CuentosContados[[#This Row],[Column1]],CuentosIndexados[],30,FALSE)</f>
        <v>0</v>
      </c>
      <c r="AC1298">
        <f>VLOOKUP(CuentosContados[[#This Row],[Column1]],CuentosIndexados[],31,FALSE)</f>
        <v>0</v>
      </c>
      <c r="AD1298">
        <f>VLOOKUP(CuentosContados[[#This Row],[Column1]],CuentosIndexados[],32,FALSE)</f>
        <v>0</v>
      </c>
      <c r="AE1298">
        <f>VLOOKUP(CuentosContados[[#This Row],[Column1]],CuentosIndexados[],33,FALSE)</f>
        <v>0</v>
      </c>
      <c r="AF1298">
        <f>VLOOKUP(CuentosContados[[#This Row],[Column1]],CuentosIndexados[],34,FALSE)</f>
        <v>0</v>
      </c>
      <c r="AG1298">
        <f>VLOOKUP(CuentosContados[[#This Row],[Column1]],CuentosIndexados[],35,FALSE)</f>
        <v>0</v>
      </c>
      <c r="AH1298">
        <f>VLOOKUP(CuentosContados[[#This Row],[Column1]],CuentosIndexados[],36,FALSE)</f>
        <v>0</v>
      </c>
      <c r="AI1298">
        <f>VLOOKUP(CuentosContados[[#This Row],[Column1]],CuentosIndexados[],37,FALSE)</f>
        <v>0</v>
      </c>
      <c r="AJ1298">
        <f>VLOOKUP(CuentosContados[[#This Row],[Column1]],CuentosIndexados[],38,FALSE)</f>
        <v>0</v>
      </c>
      <c r="AK1298">
        <f>VLOOKUP(CuentosContados[[#This Row],[Column1]],CuentosIndexados[],39,FALSE)</f>
        <v>0</v>
      </c>
    </row>
    <row r="1299" spans="1:37" x14ac:dyDescent="0.25">
      <c r="A1299" t="s">
        <v>163</v>
      </c>
      <c r="B1299">
        <f>VLOOKUP(CuentosContados[[#This Row],[Column1]],CuentosIndexados[],3,FALSE)</f>
        <v>0</v>
      </c>
      <c r="C1299">
        <f>VLOOKUP(CuentosContados[[#This Row],[Column1]],CuentosIndexados[],5,FALSE)</f>
        <v>0</v>
      </c>
      <c r="D1299">
        <f>VLOOKUP(CuentosContados[[#This Row],[Column1]],CuentosIndexados[],6,FALSE)</f>
        <v>0</v>
      </c>
      <c r="E1299">
        <f>VLOOKUP(CuentosContados[[#This Row],[Column1]],CuentosIndexados[],7,FALSE)</f>
        <v>0</v>
      </c>
      <c r="F1299">
        <f>VLOOKUP(CuentosContados[[#This Row],[Column1]],CuentosIndexados[],8,FALSE)</f>
        <v>0</v>
      </c>
      <c r="G1299">
        <f>VLOOKUP(CuentosContados[[#This Row],[Column1]],CuentosIndexados[],9,FALSE)</f>
        <v>0</v>
      </c>
      <c r="H1299">
        <f>VLOOKUP(CuentosContados[[#This Row],[Column1]],CuentosIndexados[],10,FALSE)</f>
        <v>0</v>
      </c>
      <c r="I1299">
        <f>VLOOKUP(CuentosContados[[#This Row],[Column1]],CuentosIndexados[],11,FALSE)</f>
        <v>0</v>
      </c>
      <c r="J1299">
        <f>VLOOKUP(CuentosContados[[#This Row],[Column1]],CuentosIndexados[],12,FALSE)</f>
        <v>0</v>
      </c>
      <c r="K1299">
        <f>VLOOKUP(CuentosContados[[#This Row],[Column1]],CuentosIndexados[],13,FALSE)</f>
        <v>0</v>
      </c>
      <c r="L1299">
        <f>VLOOKUP(CuentosContados[[#This Row],[Column1]],CuentosIndexados[],14,FALSE)</f>
        <v>0</v>
      </c>
      <c r="M1299">
        <f>VLOOKUP(CuentosContados[[#This Row],[Column1]],CuentosIndexados[],15,FALSE)</f>
        <v>0</v>
      </c>
      <c r="N1299">
        <f>VLOOKUP(CuentosContados[[#This Row],[Column1]],CuentosIndexados[],16,FALSE)</f>
        <v>0</v>
      </c>
      <c r="O1299" t="str">
        <f>VLOOKUP(CuentosContados[[#This Row],[Column1]],CuentosIndexados[],17,FALSE)</f>
        <v>ira</v>
      </c>
      <c r="P1299">
        <f>VLOOKUP(CuentosContados[[#This Row],[Column1]],CuentosIndexados[],18,FALSE)</f>
        <v>0</v>
      </c>
      <c r="Q1299">
        <f>VLOOKUP(CuentosContados[[#This Row],[Column1]],CuentosIndexados[],19,FALSE)</f>
        <v>0</v>
      </c>
      <c r="R1299">
        <f>VLOOKUP(CuentosContados[[#This Row],[Column1]],CuentosIndexados[],20,FALSE)</f>
        <v>0</v>
      </c>
      <c r="S1299">
        <f>VLOOKUP(CuentosContados[[#This Row],[Column1]],CuentosIndexados[],21,FALSE)</f>
        <v>0</v>
      </c>
      <c r="T1299" t="str">
        <f>VLOOKUP(CuentosContados[[#This Row],[Column1]],CuentosIndexados[],22,FALSE)</f>
        <v>calma</v>
      </c>
      <c r="U1299" t="str">
        <f>VLOOKUP(CuentosContados[[#This Row],[Column1]],CuentosIndexados[],23,FALSE)</f>
        <v>tension</v>
      </c>
      <c r="V1299" t="str">
        <f>VLOOKUP(CuentosContados[[#This Row],[Column1]],CuentosIndexados[],24,FALSE)</f>
        <v>estres</v>
      </c>
      <c r="W1299">
        <f>VLOOKUP(CuentosContados[[#This Row],[Column1]],CuentosIndexados[],25,FALSE)</f>
        <v>0</v>
      </c>
      <c r="X1299">
        <f>VLOOKUP(CuentosContados[[#This Row],[Column1]],CuentosIndexados[],26,FALSE)</f>
        <v>0</v>
      </c>
      <c r="Y1299">
        <f>VLOOKUP(CuentosContados[[#This Row],[Column1]],CuentosIndexados[],27,FALSE)</f>
        <v>0</v>
      </c>
      <c r="Z1299">
        <f>VLOOKUP(CuentosContados[[#This Row],[Column1]],CuentosIndexados[],28,FALSE)</f>
        <v>0</v>
      </c>
      <c r="AA1299">
        <f>VLOOKUP(CuentosContados[[#This Row],[Column1]],CuentosIndexados[],29,FALSE)</f>
        <v>0</v>
      </c>
      <c r="AB1299">
        <f>VLOOKUP(CuentosContados[[#This Row],[Column1]],CuentosIndexados[],30,FALSE)</f>
        <v>0</v>
      </c>
      <c r="AC1299">
        <f>VLOOKUP(CuentosContados[[#This Row],[Column1]],CuentosIndexados[],31,FALSE)</f>
        <v>0</v>
      </c>
      <c r="AD1299">
        <f>VLOOKUP(CuentosContados[[#This Row],[Column1]],CuentosIndexados[],32,FALSE)</f>
        <v>0</v>
      </c>
      <c r="AE1299">
        <f>VLOOKUP(CuentosContados[[#This Row],[Column1]],CuentosIndexados[],33,FALSE)</f>
        <v>0</v>
      </c>
      <c r="AF1299">
        <f>VLOOKUP(CuentosContados[[#This Row],[Column1]],CuentosIndexados[],34,FALSE)</f>
        <v>0</v>
      </c>
      <c r="AG1299">
        <f>VLOOKUP(CuentosContados[[#This Row],[Column1]],CuentosIndexados[],35,FALSE)</f>
        <v>0</v>
      </c>
      <c r="AH1299">
        <f>VLOOKUP(CuentosContados[[#This Row],[Column1]],CuentosIndexados[],36,FALSE)</f>
        <v>0</v>
      </c>
      <c r="AI1299">
        <f>VLOOKUP(CuentosContados[[#This Row],[Column1]],CuentosIndexados[],37,FALSE)</f>
        <v>0</v>
      </c>
      <c r="AJ1299">
        <f>VLOOKUP(CuentosContados[[#This Row],[Column1]],CuentosIndexados[],38,FALSE)</f>
        <v>0</v>
      </c>
      <c r="AK1299">
        <f>VLOOKUP(CuentosContados[[#This Row],[Column1]],CuentosIndexados[],39,FALSE)</f>
        <v>0</v>
      </c>
    </row>
    <row r="1300" spans="1:37" x14ac:dyDescent="0.25">
      <c r="A1300" t="s">
        <v>163</v>
      </c>
      <c r="B1300">
        <f>VLOOKUP(CuentosContados[[#This Row],[Column1]],CuentosIndexados[],3,FALSE)</f>
        <v>0</v>
      </c>
      <c r="C1300">
        <f>VLOOKUP(CuentosContados[[#This Row],[Column1]],CuentosIndexados[],5,FALSE)</f>
        <v>0</v>
      </c>
      <c r="D1300">
        <f>VLOOKUP(CuentosContados[[#This Row],[Column1]],CuentosIndexados[],6,FALSE)</f>
        <v>0</v>
      </c>
      <c r="E1300">
        <f>VLOOKUP(CuentosContados[[#This Row],[Column1]],CuentosIndexados[],7,FALSE)</f>
        <v>0</v>
      </c>
      <c r="F1300">
        <f>VLOOKUP(CuentosContados[[#This Row],[Column1]],CuentosIndexados[],8,FALSE)</f>
        <v>0</v>
      </c>
      <c r="G1300">
        <f>VLOOKUP(CuentosContados[[#This Row],[Column1]],CuentosIndexados[],9,FALSE)</f>
        <v>0</v>
      </c>
      <c r="H1300">
        <f>VLOOKUP(CuentosContados[[#This Row],[Column1]],CuentosIndexados[],10,FALSE)</f>
        <v>0</v>
      </c>
      <c r="I1300">
        <f>VLOOKUP(CuentosContados[[#This Row],[Column1]],CuentosIndexados[],11,FALSE)</f>
        <v>0</v>
      </c>
      <c r="J1300">
        <f>VLOOKUP(CuentosContados[[#This Row],[Column1]],CuentosIndexados[],12,FALSE)</f>
        <v>0</v>
      </c>
      <c r="K1300">
        <f>VLOOKUP(CuentosContados[[#This Row],[Column1]],CuentosIndexados[],13,FALSE)</f>
        <v>0</v>
      </c>
      <c r="L1300">
        <f>VLOOKUP(CuentosContados[[#This Row],[Column1]],CuentosIndexados[],14,FALSE)</f>
        <v>0</v>
      </c>
      <c r="M1300">
        <f>VLOOKUP(CuentosContados[[#This Row],[Column1]],CuentosIndexados[],15,FALSE)</f>
        <v>0</v>
      </c>
      <c r="N1300">
        <f>VLOOKUP(CuentosContados[[#This Row],[Column1]],CuentosIndexados[],16,FALSE)</f>
        <v>0</v>
      </c>
      <c r="O1300" t="str">
        <f>VLOOKUP(CuentosContados[[#This Row],[Column1]],CuentosIndexados[],17,FALSE)</f>
        <v>ira</v>
      </c>
      <c r="P1300">
        <f>VLOOKUP(CuentosContados[[#This Row],[Column1]],CuentosIndexados[],18,FALSE)</f>
        <v>0</v>
      </c>
      <c r="Q1300">
        <f>VLOOKUP(CuentosContados[[#This Row],[Column1]],CuentosIndexados[],19,FALSE)</f>
        <v>0</v>
      </c>
      <c r="R1300">
        <f>VLOOKUP(CuentosContados[[#This Row],[Column1]],CuentosIndexados[],20,FALSE)</f>
        <v>0</v>
      </c>
      <c r="S1300">
        <f>VLOOKUP(CuentosContados[[#This Row],[Column1]],CuentosIndexados[],21,FALSE)</f>
        <v>0</v>
      </c>
      <c r="T1300" t="str">
        <f>VLOOKUP(CuentosContados[[#This Row],[Column1]],CuentosIndexados[],22,FALSE)</f>
        <v>calma</v>
      </c>
      <c r="U1300" t="str">
        <f>VLOOKUP(CuentosContados[[#This Row],[Column1]],CuentosIndexados[],23,FALSE)</f>
        <v>tension</v>
      </c>
      <c r="V1300" t="str">
        <f>VLOOKUP(CuentosContados[[#This Row],[Column1]],CuentosIndexados[],24,FALSE)</f>
        <v>estres</v>
      </c>
      <c r="W1300">
        <f>VLOOKUP(CuentosContados[[#This Row],[Column1]],CuentosIndexados[],25,FALSE)</f>
        <v>0</v>
      </c>
      <c r="X1300">
        <f>VLOOKUP(CuentosContados[[#This Row],[Column1]],CuentosIndexados[],26,FALSE)</f>
        <v>0</v>
      </c>
      <c r="Y1300">
        <f>VLOOKUP(CuentosContados[[#This Row],[Column1]],CuentosIndexados[],27,FALSE)</f>
        <v>0</v>
      </c>
      <c r="Z1300">
        <f>VLOOKUP(CuentosContados[[#This Row],[Column1]],CuentosIndexados[],28,FALSE)</f>
        <v>0</v>
      </c>
      <c r="AA1300">
        <f>VLOOKUP(CuentosContados[[#This Row],[Column1]],CuentosIndexados[],29,FALSE)</f>
        <v>0</v>
      </c>
      <c r="AB1300">
        <f>VLOOKUP(CuentosContados[[#This Row],[Column1]],CuentosIndexados[],30,FALSE)</f>
        <v>0</v>
      </c>
      <c r="AC1300">
        <f>VLOOKUP(CuentosContados[[#This Row],[Column1]],CuentosIndexados[],31,FALSE)</f>
        <v>0</v>
      </c>
      <c r="AD1300">
        <f>VLOOKUP(CuentosContados[[#This Row],[Column1]],CuentosIndexados[],32,FALSE)</f>
        <v>0</v>
      </c>
      <c r="AE1300">
        <f>VLOOKUP(CuentosContados[[#This Row],[Column1]],CuentosIndexados[],33,FALSE)</f>
        <v>0</v>
      </c>
      <c r="AF1300">
        <f>VLOOKUP(CuentosContados[[#This Row],[Column1]],CuentosIndexados[],34,FALSE)</f>
        <v>0</v>
      </c>
      <c r="AG1300">
        <f>VLOOKUP(CuentosContados[[#This Row],[Column1]],CuentosIndexados[],35,FALSE)</f>
        <v>0</v>
      </c>
      <c r="AH1300">
        <f>VLOOKUP(CuentosContados[[#This Row],[Column1]],CuentosIndexados[],36,FALSE)</f>
        <v>0</v>
      </c>
      <c r="AI1300">
        <f>VLOOKUP(CuentosContados[[#This Row],[Column1]],CuentosIndexados[],37,FALSE)</f>
        <v>0</v>
      </c>
      <c r="AJ1300">
        <f>VLOOKUP(CuentosContados[[#This Row],[Column1]],CuentosIndexados[],38,FALSE)</f>
        <v>0</v>
      </c>
      <c r="AK1300">
        <f>VLOOKUP(CuentosContados[[#This Row],[Column1]],CuentosIndexados[],39,FALSE)</f>
        <v>0</v>
      </c>
    </row>
    <row r="1301" spans="1:37" x14ac:dyDescent="0.25">
      <c r="A1301" t="s">
        <v>163</v>
      </c>
      <c r="B1301">
        <f>VLOOKUP(CuentosContados[[#This Row],[Column1]],CuentosIndexados[],3,FALSE)</f>
        <v>0</v>
      </c>
      <c r="C1301">
        <f>VLOOKUP(CuentosContados[[#This Row],[Column1]],CuentosIndexados[],5,FALSE)</f>
        <v>0</v>
      </c>
      <c r="D1301">
        <f>VLOOKUP(CuentosContados[[#This Row],[Column1]],CuentosIndexados[],6,FALSE)</f>
        <v>0</v>
      </c>
      <c r="E1301">
        <f>VLOOKUP(CuentosContados[[#This Row],[Column1]],CuentosIndexados[],7,FALSE)</f>
        <v>0</v>
      </c>
      <c r="F1301">
        <f>VLOOKUP(CuentosContados[[#This Row],[Column1]],CuentosIndexados[],8,FALSE)</f>
        <v>0</v>
      </c>
      <c r="G1301">
        <f>VLOOKUP(CuentosContados[[#This Row],[Column1]],CuentosIndexados[],9,FALSE)</f>
        <v>0</v>
      </c>
      <c r="H1301">
        <f>VLOOKUP(CuentosContados[[#This Row],[Column1]],CuentosIndexados[],10,FALSE)</f>
        <v>0</v>
      </c>
      <c r="I1301">
        <f>VLOOKUP(CuentosContados[[#This Row],[Column1]],CuentosIndexados[],11,FALSE)</f>
        <v>0</v>
      </c>
      <c r="J1301">
        <f>VLOOKUP(CuentosContados[[#This Row],[Column1]],CuentosIndexados[],12,FALSE)</f>
        <v>0</v>
      </c>
      <c r="K1301">
        <f>VLOOKUP(CuentosContados[[#This Row],[Column1]],CuentosIndexados[],13,FALSE)</f>
        <v>0</v>
      </c>
      <c r="L1301">
        <f>VLOOKUP(CuentosContados[[#This Row],[Column1]],CuentosIndexados[],14,FALSE)</f>
        <v>0</v>
      </c>
      <c r="M1301">
        <f>VLOOKUP(CuentosContados[[#This Row],[Column1]],CuentosIndexados[],15,FALSE)</f>
        <v>0</v>
      </c>
      <c r="N1301">
        <f>VLOOKUP(CuentosContados[[#This Row],[Column1]],CuentosIndexados[],16,FALSE)</f>
        <v>0</v>
      </c>
      <c r="O1301" t="str">
        <f>VLOOKUP(CuentosContados[[#This Row],[Column1]],CuentosIndexados[],17,FALSE)</f>
        <v>ira</v>
      </c>
      <c r="P1301">
        <f>VLOOKUP(CuentosContados[[#This Row],[Column1]],CuentosIndexados[],18,FALSE)</f>
        <v>0</v>
      </c>
      <c r="Q1301">
        <f>VLOOKUP(CuentosContados[[#This Row],[Column1]],CuentosIndexados[],19,FALSE)</f>
        <v>0</v>
      </c>
      <c r="R1301">
        <f>VLOOKUP(CuentosContados[[#This Row],[Column1]],CuentosIndexados[],20,FALSE)</f>
        <v>0</v>
      </c>
      <c r="S1301">
        <f>VLOOKUP(CuentosContados[[#This Row],[Column1]],CuentosIndexados[],21,FALSE)</f>
        <v>0</v>
      </c>
      <c r="T1301" t="str">
        <f>VLOOKUP(CuentosContados[[#This Row],[Column1]],CuentosIndexados[],22,FALSE)</f>
        <v>calma</v>
      </c>
      <c r="U1301" t="str">
        <f>VLOOKUP(CuentosContados[[#This Row],[Column1]],CuentosIndexados[],23,FALSE)</f>
        <v>tension</v>
      </c>
      <c r="V1301" t="str">
        <f>VLOOKUP(CuentosContados[[#This Row],[Column1]],CuentosIndexados[],24,FALSE)</f>
        <v>estres</v>
      </c>
      <c r="W1301">
        <f>VLOOKUP(CuentosContados[[#This Row],[Column1]],CuentosIndexados[],25,FALSE)</f>
        <v>0</v>
      </c>
      <c r="X1301">
        <f>VLOOKUP(CuentosContados[[#This Row],[Column1]],CuentosIndexados[],26,FALSE)</f>
        <v>0</v>
      </c>
      <c r="Y1301">
        <f>VLOOKUP(CuentosContados[[#This Row],[Column1]],CuentosIndexados[],27,FALSE)</f>
        <v>0</v>
      </c>
      <c r="Z1301">
        <f>VLOOKUP(CuentosContados[[#This Row],[Column1]],CuentosIndexados[],28,FALSE)</f>
        <v>0</v>
      </c>
      <c r="AA1301">
        <f>VLOOKUP(CuentosContados[[#This Row],[Column1]],CuentosIndexados[],29,FALSE)</f>
        <v>0</v>
      </c>
      <c r="AB1301">
        <f>VLOOKUP(CuentosContados[[#This Row],[Column1]],CuentosIndexados[],30,FALSE)</f>
        <v>0</v>
      </c>
      <c r="AC1301">
        <f>VLOOKUP(CuentosContados[[#This Row],[Column1]],CuentosIndexados[],31,FALSE)</f>
        <v>0</v>
      </c>
      <c r="AD1301">
        <f>VLOOKUP(CuentosContados[[#This Row],[Column1]],CuentosIndexados[],32,FALSE)</f>
        <v>0</v>
      </c>
      <c r="AE1301">
        <f>VLOOKUP(CuentosContados[[#This Row],[Column1]],CuentosIndexados[],33,FALSE)</f>
        <v>0</v>
      </c>
      <c r="AF1301">
        <f>VLOOKUP(CuentosContados[[#This Row],[Column1]],CuentosIndexados[],34,FALSE)</f>
        <v>0</v>
      </c>
      <c r="AG1301">
        <f>VLOOKUP(CuentosContados[[#This Row],[Column1]],CuentosIndexados[],35,FALSE)</f>
        <v>0</v>
      </c>
      <c r="AH1301">
        <f>VLOOKUP(CuentosContados[[#This Row],[Column1]],CuentosIndexados[],36,FALSE)</f>
        <v>0</v>
      </c>
      <c r="AI1301">
        <f>VLOOKUP(CuentosContados[[#This Row],[Column1]],CuentosIndexados[],37,FALSE)</f>
        <v>0</v>
      </c>
      <c r="AJ1301">
        <f>VLOOKUP(CuentosContados[[#This Row],[Column1]],CuentosIndexados[],38,FALSE)</f>
        <v>0</v>
      </c>
      <c r="AK1301">
        <f>VLOOKUP(CuentosContados[[#This Row],[Column1]],CuentosIndexados[],39,FALSE)</f>
        <v>0</v>
      </c>
    </row>
    <row r="1302" spans="1:37" x14ac:dyDescent="0.25">
      <c r="A1302" t="s">
        <v>163</v>
      </c>
      <c r="B1302">
        <f>VLOOKUP(CuentosContados[[#This Row],[Column1]],CuentosIndexados[],3,FALSE)</f>
        <v>0</v>
      </c>
      <c r="C1302">
        <f>VLOOKUP(CuentosContados[[#This Row],[Column1]],CuentosIndexados[],5,FALSE)</f>
        <v>0</v>
      </c>
      <c r="D1302">
        <f>VLOOKUP(CuentosContados[[#This Row],[Column1]],CuentosIndexados[],6,FALSE)</f>
        <v>0</v>
      </c>
      <c r="E1302">
        <f>VLOOKUP(CuentosContados[[#This Row],[Column1]],CuentosIndexados[],7,FALSE)</f>
        <v>0</v>
      </c>
      <c r="F1302">
        <f>VLOOKUP(CuentosContados[[#This Row],[Column1]],CuentosIndexados[],8,FALSE)</f>
        <v>0</v>
      </c>
      <c r="G1302">
        <f>VLOOKUP(CuentosContados[[#This Row],[Column1]],CuentosIndexados[],9,FALSE)</f>
        <v>0</v>
      </c>
      <c r="H1302">
        <f>VLOOKUP(CuentosContados[[#This Row],[Column1]],CuentosIndexados[],10,FALSE)</f>
        <v>0</v>
      </c>
      <c r="I1302">
        <f>VLOOKUP(CuentosContados[[#This Row],[Column1]],CuentosIndexados[],11,FALSE)</f>
        <v>0</v>
      </c>
      <c r="J1302">
        <f>VLOOKUP(CuentosContados[[#This Row],[Column1]],CuentosIndexados[],12,FALSE)</f>
        <v>0</v>
      </c>
      <c r="K1302">
        <f>VLOOKUP(CuentosContados[[#This Row],[Column1]],CuentosIndexados[],13,FALSE)</f>
        <v>0</v>
      </c>
      <c r="L1302">
        <f>VLOOKUP(CuentosContados[[#This Row],[Column1]],CuentosIndexados[],14,FALSE)</f>
        <v>0</v>
      </c>
      <c r="M1302">
        <f>VLOOKUP(CuentosContados[[#This Row],[Column1]],CuentosIndexados[],15,FALSE)</f>
        <v>0</v>
      </c>
      <c r="N1302">
        <f>VLOOKUP(CuentosContados[[#This Row],[Column1]],CuentosIndexados[],16,FALSE)</f>
        <v>0</v>
      </c>
      <c r="O1302" t="str">
        <f>VLOOKUP(CuentosContados[[#This Row],[Column1]],CuentosIndexados[],17,FALSE)</f>
        <v>ira</v>
      </c>
      <c r="P1302">
        <f>VLOOKUP(CuentosContados[[#This Row],[Column1]],CuentosIndexados[],18,FALSE)</f>
        <v>0</v>
      </c>
      <c r="Q1302">
        <f>VLOOKUP(CuentosContados[[#This Row],[Column1]],CuentosIndexados[],19,FALSE)</f>
        <v>0</v>
      </c>
      <c r="R1302">
        <f>VLOOKUP(CuentosContados[[#This Row],[Column1]],CuentosIndexados[],20,FALSE)</f>
        <v>0</v>
      </c>
      <c r="S1302">
        <f>VLOOKUP(CuentosContados[[#This Row],[Column1]],CuentosIndexados[],21,FALSE)</f>
        <v>0</v>
      </c>
      <c r="T1302" t="str">
        <f>VLOOKUP(CuentosContados[[#This Row],[Column1]],CuentosIndexados[],22,FALSE)</f>
        <v>calma</v>
      </c>
      <c r="U1302" t="str">
        <f>VLOOKUP(CuentosContados[[#This Row],[Column1]],CuentosIndexados[],23,FALSE)</f>
        <v>tension</v>
      </c>
      <c r="V1302" t="str">
        <f>VLOOKUP(CuentosContados[[#This Row],[Column1]],CuentosIndexados[],24,FALSE)</f>
        <v>estres</v>
      </c>
      <c r="W1302">
        <f>VLOOKUP(CuentosContados[[#This Row],[Column1]],CuentosIndexados[],25,FALSE)</f>
        <v>0</v>
      </c>
      <c r="X1302">
        <f>VLOOKUP(CuentosContados[[#This Row],[Column1]],CuentosIndexados[],26,FALSE)</f>
        <v>0</v>
      </c>
      <c r="Y1302">
        <f>VLOOKUP(CuentosContados[[#This Row],[Column1]],CuentosIndexados[],27,FALSE)</f>
        <v>0</v>
      </c>
      <c r="Z1302">
        <f>VLOOKUP(CuentosContados[[#This Row],[Column1]],CuentosIndexados[],28,FALSE)</f>
        <v>0</v>
      </c>
      <c r="AA1302">
        <f>VLOOKUP(CuentosContados[[#This Row],[Column1]],CuentosIndexados[],29,FALSE)</f>
        <v>0</v>
      </c>
      <c r="AB1302">
        <f>VLOOKUP(CuentosContados[[#This Row],[Column1]],CuentosIndexados[],30,FALSE)</f>
        <v>0</v>
      </c>
      <c r="AC1302">
        <f>VLOOKUP(CuentosContados[[#This Row],[Column1]],CuentosIndexados[],31,FALSE)</f>
        <v>0</v>
      </c>
      <c r="AD1302">
        <f>VLOOKUP(CuentosContados[[#This Row],[Column1]],CuentosIndexados[],32,FALSE)</f>
        <v>0</v>
      </c>
      <c r="AE1302">
        <f>VLOOKUP(CuentosContados[[#This Row],[Column1]],CuentosIndexados[],33,FALSE)</f>
        <v>0</v>
      </c>
      <c r="AF1302">
        <f>VLOOKUP(CuentosContados[[#This Row],[Column1]],CuentosIndexados[],34,FALSE)</f>
        <v>0</v>
      </c>
      <c r="AG1302">
        <f>VLOOKUP(CuentosContados[[#This Row],[Column1]],CuentosIndexados[],35,FALSE)</f>
        <v>0</v>
      </c>
      <c r="AH1302">
        <f>VLOOKUP(CuentosContados[[#This Row],[Column1]],CuentosIndexados[],36,FALSE)</f>
        <v>0</v>
      </c>
      <c r="AI1302">
        <f>VLOOKUP(CuentosContados[[#This Row],[Column1]],CuentosIndexados[],37,FALSE)</f>
        <v>0</v>
      </c>
      <c r="AJ1302">
        <f>VLOOKUP(CuentosContados[[#This Row],[Column1]],CuentosIndexados[],38,FALSE)</f>
        <v>0</v>
      </c>
      <c r="AK1302">
        <f>VLOOKUP(CuentosContados[[#This Row],[Column1]],CuentosIndexados[],39,FALSE)</f>
        <v>0</v>
      </c>
    </row>
    <row r="1303" spans="1:37" x14ac:dyDescent="0.25">
      <c r="A1303" t="s">
        <v>163</v>
      </c>
      <c r="B1303">
        <f>VLOOKUP(CuentosContados[[#This Row],[Column1]],CuentosIndexados[],3,FALSE)</f>
        <v>0</v>
      </c>
      <c r="C1303">
        <f>VLOOKUP(CuentosContados[[#This Row],[Column1]],CuentosIndexados[],5,FALSE)</f>
        <v>0</v>
      </c>
      <c r="D1303">
        <f>VLOOKUP(CuentosContados[[#This Row],[Column1]],CuentosIndexados[],6,FALSE)</f>
        <v>0</v>
      </c>
      <c r="E1303">
        <f>VLOOKUP(CuentosContados[[#This Row],[Column1]],CuentosIndexados[],7,FALSE)</f>
        <v>0</v>
      </c>
      <c r="F1303">
        <f>VLOOKUP(CuentosContados[[#This Row],[Column1]],CuentosIndexados[],8,FALSE)</f>
        <v>0</v>
      </c>
      <c r="G1303">
        <f>VLOOKUP(CuentosContados[[#This Row],[Column1]],CuentosIndexados[],9,FALSE)</f>
        <v>0</v>
      </c>
      <c r="H1303">
        <f>VLOOKUP(CuentosContados[[#This Row],[Column1]],CuentosIndexados[],10,FALSE)</f>
        <v>0</v>
      </c>
      <c r="I1303">
        <f>VLOOKUP(CuentosContados[[#This Row],[Column1]],CuentosIndexados[],11,FALSE)</f>
        <v>0</v>
      </c>
      <c r="J1303">
        <f>VLOOKUP(CuentosContados[[#This Row],[Column1]],CuentosIndexados[],12,FALSE)</f>
        <v>0</v>
      </c>
      <c r="K1303">
        <f>VLOOKUP(CuentosContados[[#This Row],[Column1]],CuentosIndexados[],13,FALSE)</f>
        <v>0</v>
      </c>
      <c r="L1303">
        <f>VLOOKUP(CuentosContados[[#This Row],[Column1]],CuentosIndexados[],14,FALSE)</f>
        <v>0</v>
      </c>
      <c r="M1303">
        <f>VLOOKUP(CuentosContados[[#This Row],[Column1]],CuentosIndexados[],15,FALSE)</f>
        <v>0</v>
      </c>
      <c r="N1303">
        <f>VLOOKUP(CuentosContados[[#This Row],[Column1]],CuentosIndexados[],16,FALSE)</f>
        <v>0</v>
      </c>
      <c r="O1303" t="str">
        <f>VLOOKUP(CuentosContados[[#This Row],[Column1]],CuentosIndexados[],17,FALSE)</f>
        <v>ira</v>
      </c>
      <c r="P1303">
        <f>VLOOKUP(CuentosContados[[#This Row],[Column1]],CuentosIndexados[],18,FALSE)</f>
        <v>0</v>
      </c>
      <c r="Q1303">
        <f>VLOOKUP(CuentosContados[[#This Row],[Column1]],CuentosIndexados[],19,FALSE)</f>
        <v>0</v>
      </c>
      <c r="R1303">
        <f>VLOOKUP(CuentosContados[[#This Row],[Column1]],CuentosIndexados[],20,FALSE)</f>
        <v>0</v>
      </c>
      <c r="S1303">
        <f>VLOOKUP(CuentosContados[[#This Row],[Column1]],CuentosIndexados[],21,FALSE)</f>
        <v>0</v>
      </c>
      <c r="T1303" t="str">
        <f>VLOOKUP(CuentosContados[[#This Row],[Column1]],CuentosIndexados[],22,FALSE)</f>
        <v>calma</v>
      </c>
      <c r="U1303" t="str">
        <f>VLOOKUP(CuentosContados[[#This Row],[Column1]],CuentosIndexados[],23,FALSE)</f>
        <v>tension</v>
      </c>
      <c r="V1303" t="str">
        <f>VLOOKUP(CuentosContados[[#This Row],[Column1]],CuentosIndexados[],24,FALSE)</f>
        <v>estres</v>
      </c>
      <c r="W1303">
        <f>VLOOKUP(CuentosContados[[#This Row],[Column1]],CuentosIndexados[],25,FALSE)</f>
        <v>0</v>
      </c>
      <c r="X1303">
        <f>VLOOKUP(CuentosContados[[#This Row],[Column1]],CuentosIndexados[],26,FALSE)</f>
        <v>0</v>
      </c>
      <c r="Y1303">
        <f>VLOOKUP(CuentosContados[[#This Row],[Column1]],CuentosIndexados[],27,FALSE)</f>
        <v>0</v>
      </c>
      <c r="Z1303">
        <f>VLOOKUP(CuentosContados[[#This Row],[Column1]],CuentosIndexados[],28,FALSE)</f>
        <v>0</v>
      </c>
      <c r="AA1303">
        <f>VLOOKUP(CuentosContados[[#This Row],[Column1]],CuentosIndexados[],29,FALSE)</f>
        <v>0</v>
      </c>
      <c r="AB1303">
        <f>VLOOKUP(CuentosContados[[#This Row],[Column1]],CuentosIndexados[],30,FALSE)</f>
        <v>0</v>
      </c>
      <c r="AC1303">
        <f>VLOOKUP(CuentosContados[[#This Row],[Column1]],CuentosIndexados[],31,FALSE)</f>
        <v>0</v>
      </c>
      <c r="AD1303">
        <f>VLOOKUP(CuentosContados[[#This Row],[Column1]],CuentosIndexados[],32,FALSE)</f>
        <v>0</v>
      </c>
      <c r="AE1303">
        <f>VLOOKUP(CuentosContados[[#This Row],[Column1]],CuentosIndexados[],33,FALSE)</f>
        <v>0</v>
      </c>
      <c r="AF1303">
        <f>VLOOKUP(CuentosContados[[#This Row],[Column1]],CuentosIndexados[],34,FALSE)</f>
        <v>0</v>
      </c>
      <c r="AG1303">
        <f>VLOOKUP(CuentosContados[[#This Row],[Column1]],CuentosIndexados[],35,FALSE)</f>
        <v>0</v>
      </c>
      <c r="AH1303">
        <f>VLOOKUP(CuentosContados[[#This Row],[Column1]],CuentosIndexados[],36,FALSE)</f>
        <v>0</v>
      </c>
      <c r="AI1303">
        <f>VLOOKUP(CuentosContados[[#This Row],[Column1]],CuentosIndexados[],37,FALSE)</f>
        <v>0</v>
      </c>
      <c r="AJ1303">
        <f>VLOOKUP(CuentosContados[[#This Row],[Column1]],CuentosIndexados[],38,FALSE)</f>
        <v>0</v>
      </c>
      <c r="AK1303">
        <f>VLOOKUP(CuentosContados[[#This Row],[Column1]],CuentosIndexados[],39,FALSE)</f>
        <v>0</v>
      </c>
    </row>
    <row r="1304" spans="1:37" x14ac:dyDescent="0.25">
      <c r="A1304" t="s">
        <v>163</v>
      </c>
      <c r="B1304">
        <f>VLOOKUP(CuentosContados[[#This Row],[Column1]],CuentosIndexados[],3,FALSE)</f>
        <v>0</v>
      </c>
      <c r="C1304">
        <f>VLOOKUP(CuentosContados[[#This Row],[Column1]],CuentosIndexados[],5,FALSE)</f>
        <v>0</v>
      </c>
      <c r="D1304">
        <f>VLOOKUP(CuentosContados[[#This Row],[Column1]],CuentosIndexados[],6,FALSE)</f>
        <v>0</v>
      </c>
      <c r="E1304">
        <f>VLOOKUP(CuentosContados[[#This Row],[Column1]],CuentosIndexados[],7,FALSE)</f>
        <v>0</v>
      </c>
      <c r="F1304">
        <f>VLOOKUP(CuentosContados[[#This Row],[Column1]],CuentosIndexados[],8,FALSE)</f>
        <v>0</v>
      </c>
      <c r="G1304">
        <f>VLOOKUP(CuentosContados[[#This Row],[Column1]],CuentosIndexados[],9,FALSE)</f>
        <v>0</v>
      </c>
      <c r="H1304">
        <f>VLOOKUP(CuentosContados[[#This Row],[Column1]],CuentosIndexados[],10,FALSE)</f>
        <v>0</v>
      </c>
      <c r="I1304">
        <f>VLOOKUP(CuentosContados[[#This Row],[Column1]],CuentosIndexados[],11,FALSE)</f>
        <v>0</v>
      </c>
      <c r="J1304">
        <f>VLOOKUP(CuentosContados[[#This Row],[Column1]],CuentosIndexados[],12,FALSE)</f>
        <v>0</v>
      </c>
      <c r="K1304">
        <f>VLOOKUP(CuentosContados[[#This Row],[Column1]],CuentosIndexados[],13,FALSE)</f>
        <v>0</v>
      </c>
      <c r="L1304">
        <f>VLOOKUP(CuentosContados[[#This Row],[Column1]],CuentosIndexados[],14,FALSE)</f>
        <v>0</v>
      </c>
      <c r="M1304">
        <f>VLOOKUP(CuentosContados[[#This Row],[Column1]],CuentosIndexados[],15,FALSE)</f>
        <v>0</v>
      </c>
      <c r="N1304">
        <f>VLOOKUP(CuentosContados[[#This Row],[Column1]],CuentosIndexados[],16,FALSE)</f>
        <v>0</v>
      </c>
      <c r="O1304" t="str">
        <f>VLOOKUP(CuentosContados[[#This Row],[Column1]],CuentosIndexados[],17,FALSE)</f>
        <v>ira</v>
      </c>
      <c r="P1304">
        <f>VLOOKUP(CuentosContados[[#This Row],[Column1]],CuentosIndexados[],18,FALSE)</f>
        <v>0</v>
      </c>
      <c r="Q1304">
        <f>VLOOKUP(CuentosContados[[#This Row],[Column1]],CuentosIndexados[],19,FALSE)</f>
        <v>0</v>
      </c>
      <c r="R1304">
        <f>VLOOKUP(CuentosContados[[#This Row],[Column1]],CuentosIndexados[],20,FALSE)</f>
        <v>0</v>
      </c>
      <c r="S1304">
        <f>VLOOKUP(CuentosContados[[#This Row],[Column1]],CuentosIndexados[],21,FALSE)</f>
        <v>0</v>
      </c>
      <c r="T1304" t="str">
        <f>VLOOKUP(CuentosContados[[#This Row],[Column1]],CuentosIndexados[],22,FALSE)</f>
        <v>calma</v>
      </c>
      <c r="U1304" t="str">
        <f>VLOOKUP(CuentosContados[[#This Row],[Column1]],CuentosIndexados[],23,FALSE)</f>
        <v>tension</v>
      </c>
      <c r="V1304" t="str">
        <f>VLOOKUP(CuentosContados[[#This Row],[Column1]],CuentosIndexados[],24,FALSE)</f>
        <v>estres</v>
      </c>
      <c r="W1304">
        <f>VLOOKUP(CuentosContados[[#This Row],[Column1]],CuentosIndexados[],25,FALSE)</f>
        <v>0</v>
      </c>
      <c r="X1304">
        <f>VLOOKUP(CuentosContados[[#This Row],[Column1]],CuentosIndexados[],26,FALSE)</f>
        <v>0</v>
      </c>
      <c r="Y1304">
        <f>VLOOKUP(CuentosContados[[#This Row],[Column1]],CuentosIndexados[],27,FALSE)</f>
        <v>0</v>
      </c>
      <c r="Z1304">
        <f>VLOOKUP(CuentosContados[[#This Row],[Column1]],CuentosIndexados[],28,FALSE)</f>
        <v>0</v>
      </c>
      <c r="AA1304">
        <f>VLOOKUP(CuentosContados[[#This Row],[Column1]],CuentosIndexados[],29,FALSE)</f>
        <v>0</v>
      </c>
      <c r="AB1304">
        <f>VLOOKUP(CuentosContados[[#This Row],[Column1]],CuentosIndexados[],30,FALSE)</f>
        <v>0</v>
      </c>
      <c r="AC1304">
        <f>VLOOKUP(CuentosContados[[#This Row],[Column1]],CuentosIndexados[],31,FALSE)</f>
        <v>0</v>
      </c>
      <c r="AD1304">
        <f>VLOOKUP(CuentosContados[[#This Row],[Column1]],CuentosIndexados[],32,FALSE)</f>
        <v>0</v>
      </c>
      <c r="AE1304">
        <f>VLOOKUP(CuentosContados[[#This Row],[Column1]],CuentosIndexados[],33,FALSE)</f>
        <v>0</v>
      </c>
      <c r="AF1304">
        <f>VLOOKUP(CuentosContados[[#This Row],[Column1]],CuentosIndexados[],34,FALSE)</f>
        <v>0</v>
      </c>
      <c r="AG1304">
        <f>VLOOKUP(CuentosContados[[#This Row],[Column1]],CuentosIndexados[],35,FALSE)</f>
        <v>0</v>
      </c>
      <c r="AH1304">
        <f>VLOOKUP(CuentosContados[[#This Row],[Column1]],CuentosIndexados[],36,FALSE)</f>
        <v>0</v>
      </c>
      <c r="AI1304">
        <f>VLOOKUP(CuentosContados[[#This Row],[Column1]],CuentosIndexados[],37,FALSE)</f>
        <v>0</v>
      </c>
      <c r="AJ1304">
        <f>VLOOKUP(CuentosContados[[#This Row],[Column1]],CuentosIndexados[],38,FALSE)</f>
        <v>0</v>
      </c>
      <c r="AK1304">
        <f>VLOOKUP(CuentosContados[[#This Row],[Column1]],CuentosIndexados[],39,FALSE)</f>
        <v>0</v>
      </c>
    </row>
    <row r="1305" spans="1:37" x14ac:dyDescent="0.25">
      <c r="A1305" t="s">
        <v>163</v>
      </c>
      <c r="B1305">
        <f>VLOOKUP(CuentosContados[[#This Row],[Column1]],CuentosIndexados[],3,FALSE)</f>
        <v>0</v>
      </c>
      <c r="C1305">
        <f>VLOOKUP(CuentosContados[[#This Row],[Column1]],CuentosIndexados[],5,FALSE)</f>
        <v>0</v>
      </c>
      <c r="D1305">
        <f>VLOOKUP(CuentosContados[[#This Row],[Column1]],CuentosIndexados[],6,FALSE)</f>
        <v>0</v>
      </c>
      <c r="E1305">
        <f>VLOOKUP(CuentosContados[[#This Row],[Column1]],CuentosIndexados[],7,FALSE)</f>
        <v>0</v>
      </c>
      <c r="F1305">
        <f>VLOOKUP(CuentosContados[[#This Row],[Column1]],CuentosIndexados[],8,FALSE)</f>
        <v>0</v>
      </c>
      <c r="G1305">
        <f>VLOOKUP(CuentosContados[[#This Row],[Column1]],CuentosIndexados[],9,FALSE)</f>
        <v>0</v>
      </c>
      <c r="H1305">
        <f>VLOOKUP(CuentosContados[[#This Row],[Column1]],CuentosIndexados[],10,FALSE)</f>
        <v>0</v>
      </c>
      <c r="I1305">
        <f>VLOOKUP(CuentosContados[[#This Row],[Column1]],CuentosIndexados[],11,FALSE)</f>
        <v>0</v>
      </c>
      <c r="J1305">
        <f>VLOOKUP(CuentosContados[[#This Row],[Column1]],CuentosIndexados[],12,FALSE)</f>
        <v>0</v>
      </c>
      <c r="K1305">
        <f>VLOOKUP(CuentosContados[[#This Row],[Column1]],CuentosIndexados[],13,FALSE)</f>
        <v>0</v>
      </c>
      <c r="L1305">
        <f>VLOOKUP(CuentosContados[[#This Row],[Column1]],CuentosIndexados[],14,FALSE)</f>
        <v>0</v>
      </c>
      <c r="M1305">
        <f>VLOOKUP(CuentosContados[[#This Row],[Column1]],CuentosIndexados[],15,FALSE)</f>
        <v>0</v>
      </c>
      <c r="N1305">
        <f>VLOOKUP(CuentosContados[[#This Row],[Column1]],CuentosIndexados[],16,FALSE)</f>
        <v>0</v>
      </c>
      <c r="O1305" t="str">
        <f>VLOOKUP(CuentosContados[[#This Row],[Column1]],CuentosIndexados[],17,FALSE)</f>
        <v>ira</v>
      </c>
      <c r="P1305">
        <f>VLOOKUP(CuentosContados[[#This Row],[Column1]],CuentosIndexados[],18,FALSE)</f>
        <v>0</v>
      </c>
      <c r="Q1305">
        <f>VLOOKUP(CuentosContados[[#This Row],[Column1]],CuentosIndexados[],19,FALSE)</f>
        <v>0</v>
      </c>
      <c r="R1305">
        <f>VLOOKUP(CuentosContados[[#This Row],[Column1]],CuentosIndexados[],20,FALSE)</f>
        <v>0</v>
      </c>
      <c r="S1305">
        <f>VLOOKUP(CuentosContados[[#This Row],[Column1]],CuentosIndexados[],21,FALSE)</f>
        <v>0</v>
      </c>
      <c r="T1305" t="str">
        <f>VLOOKUP(CuentosContados[[#This Row],[Column1]],CuentosIndexados[],22,FALSE)</f>
        <v>calma</v>
      </c>
      <c r="U1305" t="str">
        <f>VLOOKUP(CuentosContados[[#This Row],[Column1]],CuentosIndexados[],23,FALSE)</f>
        <v>tension</v>
      </c>
      <c r="V1305" t="str">
        <f>VLOOKUP(CuentosContados[[#This Row],[Column1]],CuentosIndexados[],24,FALSE)</f>
        <v>estres</v>
      </c>
      <c r="W1305">
        <f>VLOOKUP(CuentosContados[[#This Row],[Column1]],CuentosIndexados[],25,FALSE)</f>
        <v>0</v>
      </c>
      <c r="X1305">
        <f>VLOOKUP(CuentosContados[[#This Row],[Column1]],CuentosIndexados[],26,FALSE)</f>
        <v>0</v>
      </c>
      <c r="Y1305">
        <f>VLOOKUP(CuentosContados[[#This Row],[Column1]],CuentosIndexados[],27,FALSE)</f>
        <v>0</v>
      </c>
      <c r="Z1305">
        <f>VLOOKUP(CuentosContados[[#This Row],[Column1]],CuentosIndexados[],28,FALSE)</f>
        <v>0</v>
      </c>
      <c r="AA1305">
        <f>VLOOKUP(CuentosContados[[#This Row],[Column1]],CuentosIndexados[],29,FALSE)</f>
        <v>0</v>
      </c>
      <c r="AB1305">
        <f>VLOOKUP(CuentosContados[[#This Row],[Column1]],CuentosIndexados[],30,FALSE)</f>
        <v>0</v>
      </c>
      <c r="AC1305">
        <f>VLOOKUP(CuentosContados[[#This Row],[Column1]],CuentosIndexados[],31,FALSE)</f>
        <v>0</v>
      </c>
      <c r="AD1305">
        <f>VLOOKUP(CuentosContados[[#This Row],[Column1]],CuentosIndexados[],32,FALSE)</f>
        <v>0</v>
      </c>
      <c r="AE1305">
        <f>VLOOKUP(CuentosContados[[#This Row],[Column1]],CuentosIndexados[],33,FALSE)</f>
        <v>0</v>
      </c>
      <c r="AF1305">
        <f>VLOOKUP(CuentosContados[[#This Row],[Column1]],CuentosIndexados[],34,FALSE)</f>
        <v>0</v>
      </c>
      <c r="AG1305">
        <f>VLOOKUP(CuentosContados[[#This Row],[Column1]],CuentosIndexados[],35,FALSE)</f>
        <v>0</v>
      </c>
      <c r="AH1305">
        <f>VLOOKUP(CuentosContados[[#This Row],[Column1]],CuentosIndexados[],36,FALSE)</f>
        <v>0</v>
      </c>
      <c r="AI1305">
        <f>VLOOKUP(CuentosContados[[#This Row],[Column1]],CuentosIndexados[],37,FALSE)</f>
        <v>0</v>
      </c>
      <c r="AJ1305">
        <f>VLOOKUP(CuentosContados[[#This Row],[Column1]],CuentosIndexados[],38,FALSE)</f>
        <v>0</v>
      </c>
      <c r="AK1305">
        <f>VLOOKUP(CuentosContados[[#This Row],[Column1]],CuentosIndexados[],39,FALSE)</f>
        <v>0</v>
      </c>
    </row>
    <row r="1306" spans="1:37" x14ac:dyDescent="0.25">
      <c r="A1306" t="s">
        <v>163</v>
      </c>
      <c r="B1306">
        <f>VLOOKUP(CuentosContados[[#This Row],[Column1]],CuentosIndexados[],3,FALSE)</f>
        <v>0</v>
      </c>
      <c r="C1306">
        <f>VLOOKUP(CuentosContados[[#This Row],[Column1]],CuentosIndexados[],5,FALSE)</f>
        <v>0</v>
      </c>
      <c r="D1306">
        <f>VLOOKUP(CuentosContados[[#This Row],[Column1]],CuentosIndexados[],6,FALSE)</f>
        <v>0</v>
      </c>
      <c r="E1306">
        <f>VLOOKUP(CuentosContados[[#This Row],[Column1]],CuentosIndexados[],7,FALSE)</f>
        <v>0</v>
      </c>
      <c r="F1306">
        <f>VLOOKUP(CuentosContados[[#This Row],[Column1]],CuentosIndexados[],8,FALSE)</f>
        <v>0</v>
      </c>
      <c r="G1306">
        <f>VLOOKUP(CuentosContados[[#This Row],[Column1]],CuentosIndexados[],9,FALSE)</f>
        <v>0</v>
      </c>
      <c r="H1306">
        <f>VLOOKUP(CuentosContados[[#This Row],[Column1]],CuentosIndexados[],10,FALSE)</f>
        <v>0</v>
      </c>
      <c r="I1306">
        <f>VLOOKUP(CuentosContados[[#This Row],[Column1]],CuentosIndexados[],11,FALSE)</f>
        <v>0</v>
      </c>
      <c r="J1306">
        <f>VLOOKUP(CuentosContados[[#This Row],[Column1]],CuentosIndexados[],12,FALSE)</f>
        <v>0</v>
      </c>
      <c r="K1306">
        <f>VLOOKUP(CuentosContados[[#This Row],[Column1]],CuentosIndexados[],13,FALSE)</f>
        <v>0</v>
      </c>
      <c r="L1306">
        <f>VLOOKUP(CuentosContados[[#This Row],[Column1]],CuentosIndexados[],14,FALSE)</f>
        <v>0</v>
      </c>
      <c r="M1306">
        <f>VLOOKUP(CuentosContados[[#This Row],[Column1]],CuentosIndexados[],15,FALSE)</f>
        <v>0</v>
      </c>
      <c r="N1306">
        <f>VLOOKUP(CuentosContados[[#This Row],[Column1]],CuentosIndexados[],16,FALSE)</f>
        <v>0</v>
      </c>
      <c r="O1306" t="str">
        <f>VLOOKUP(CuentosContados[[#This Row],[Column1]],CuentosIndexados[],17,FALSE)</f>
        <v>ira</v>
      </c>
      <c r="P1306">
        <f>VLOOKUP(CuentosContados[[#This Row],[Column1]],CuentosIndexados[],18,FALSE)</f>
        <v>0</v>
      </c>
      <c r="Q1306">
        <f>VLOOKUP(CuentosContados[[#This Row],[Column1]],CuentosIndexados[],19,FALSE)</f>
        <v>0</v>
      </c>
      <c r="R1306">
        <f>VLOOKUP(CuentosContados[[#This Row],[Column1]],CuentosIndexados[],20,FALSE)</f>
        <v>0</v>
      </c>
      <c r="S1306">
        <f>VLOOKUP(CuentosContados[[#This Row],[Column1]],CuentosIndexados[],21,FALSE)</f>
        <v>0</v>
      </c>
      <c r="T1306" t="str">
        <f>VLOOKUP(CuentosContados[[#This Row],[Column1]],CuentosIndexados[],22,FALSE)</f>
        <v>calma</v>
      </c>
      <c r="U1306" t="str">
        <f>VLOOKUP(CuentosContados[[#This Row],[Column1]],CuentosIndexados[],23,FALSE)</f>
        <v>tension</v>
      </c>
      <c r="V1306" t="str">
        <f>VLOOKUP(CuentosContados[[#This Row],[Column1]],CuentosIndexados[],24,FALSE)</f>
        <v>estres</v>
      </c>
      <c r="W1306">
        <f>VLOOKUP(CuentosContados[[#This Row],[Column1]],CuentosIndexados[],25,FALSE)</f>
        <v>0</v>
      </c>
      <c r="X1306">
        <f>VLOOKUP(CuentosContados[[#This Row],[Column1]],CuentosIndexados[],26,FALSE)</f>
        <v>0</v>
      </c>
      <c r="Y1306">
        <f>VLOOKUP(CuentosContados[[#This Row],[Column1]],CuentosIndexados[],27,FALSE)</f>
        <v>0</v>
      </c>
      <c r="Z1306">
        <f>VLOOKUP(CuentosContados[[#This Row],[Column1]],CuentosIndexados[],28,FALSE)</f>
        <v>0</v>
      </c>
      <c r="AA1306">
        <f>VLOOKUP(CuentosContados[[#This Row],[Column1]],CuentosIndexados[],29,FALSE)</f>
        <v>0</v>
      </c>
      <c r="AB1306">
        <f>VLOOKUP(CuentosContados[[#This Row],[Column1]],CuentosIndexados[],30,FALSE)</f>
        <v>0</v>
      </c>
      <c r="AC1306">
        <f>VLOOKUP(CuentosContados[[#This Row],[Column1]],CuentosIndexados[],31,FALSE)</f>
        <v>0</v>
      </c>
      <c r="AD1306">
        <f>VLOOKUP(CuentosContados[[#This Row],[Column1]],CuentosIndexados[],32,FALSE)</f>
        <v>0</v>
      </c>
      <c r="AE1306">
        <f>VLOOKUP(CuentosContados[[#This Row],[Column1]],CuentosIndexados[],33,FALSE)</f>
        <v>0</v>
      </c>
      <c r="AF1306">
        <f>VLOOKUP(CuentosContados[[#This Row],[Column1]],CuentosIndexados[],34,FALSE)</f>
        <v>0</v>
      </c>
      <c r="AG1306">
        <f>VLOOKUP(CuentosContados[[#This Row],[Column1]],CuentosIndexados[],35,FALSE)</f>
        <v>0</v>
      </c>
      <c r="AH1306">
        <f>VLOOKUP(CuentosContados[[#This Row],[Column1]],CuentosIndexados[],36,FALSE)</f>
        <v>0</v>
      </c>
      <c r="AI1306">
        <f>VLOOKUP(CuentosContados[[#This Row],[Column1]],CuentosIndexados[],37,FALSE)</f>
        <v>0</v>
      </c>
      <c r="AJ1306">
        <f>VLOOKUP(CuentosContados[[#This Row],[Column1]],CuentosIndexados[],38,FALSE)</f>
        <v>0</v>
      </c>
      <c r="AK1306">
        <f>VLOOKUP(CuentosContados[[#This Row],[Column1]],CuentosIndexados[],39,FALSE)</f>
        <v>0</v>
      </c>
    </row>
    <row r="1307" spans="1:37" x14ac:dyDescent="0.25">
      <c r="A1307" t="s">
        <v>163</v>
      </c>
      <c r="B1307">
        <f>VLOOKUP(CuentosContados[[#This Row],[Column1]],CuentosIndexados[],3,FALSE)</f>
        <v>0</v>
      </c>
      <c r="C1307">
        <f>VLOOKUP(CuentosContados[[#This Row],[Column1]],CuentosIndexados[],5,FALSE)</f>
        <v>0</v>
      </c>
      <c r="D1307">
        <f>VLOOKUP(CuentosContados[[#This Row],[Column1]],CuentosIndexados[],6,FALSE)</f>
        <v>0</v>
      </c>
      <c r="E1307">
        <f>VLOOKUP(CuentosContados[[#This Row],[Column1]],CuentosIndexados[],7,FALSE)</f>
        <v>0</v>
      </c>
      <c r="F1307">
        <f>VLOOKUP(CuentosContados[[#This Row],[Column1]],CuentosIndexados[],8,FALSE)</f>
        <v>0</v>
      </c>
      <c r="G1307">
        <f>VLOOKUP(CuentosContados[[#This Row],[Column1]],CuentosIndexados[],9,FALSE)</f>
        <v>0</v>
      </c>
      <c r="H1307">
        <f>VLOOKUP(CuentosContados[[#This Row],[Column1]],CuentosIndexados[],10,FALSE)</f>
        <v>0</v>
      </c>
      <c r="I1307">
        <f>VLOOKUP(CuentosContados[[#This Row],[Column1]],CuentosIndexados[],11,FALSE)</f>
        <v>0</v>
      </c>
      <c r="J1307">
        <f>VLOOKUP(CuentosContados[[#This Row],[Column1]],CuentosIndexados[],12,FALSE)</f>
        <v>0</v>
      </c>
      <c r="K1307">
        <f>VLOOKUP(CuentosContados[[#This Row],[Column1]],CuentosIndexados[],13,FALSE)</f>
        <v>0</v>
      </c>
      <c r="L1307">
        <f>VLOOKUP(CuentosContados[[#This Row],[Column1]],CuentosIndexados[],14,FALSE)</f>
        <v>0</v>
      </c>
      <c r="M1307">
        <f>VLOOKUP(CuentosContados[[#This Row],[Column1]],CuentosIndexados[],15,FALSE)</f>
        <v>0</v>
      </c>
      <c r="N1307">
        <f>VLOOKUP(CuentosContados[[#This Row],[Column1]],CuentosIndexados[],16,FALSE)</f>
        <v>0</v>
      </c>
      <c r="O1307" t="str">
        <f>VLOOKUP(CuentosContados[[#This Row],[Column1]],CuentosIndexados[],17,FALSE)</f>
        <v>ira</v>
      </c>
      <c r="P1307">
        <f>VLOOKUP(CuentosContados[[#This Row],[Column1]],CuentosIndexados[],18,FALSE)</f>
        <v>0</v>
      </c>
      <c r="Q1307">
        <f>VLOOKUP(CuentosContados[[#This Row],[Column1]],CuentosIndexados[],19,FALSE)</f>
        <v>0</v>
      </c>
      <c r="R1307">
        <f>VLOOKUP(CuentosContados[[#This Row],[Column1]],CuentosIndexados[],20,FALSE)</f>
        <v>0</v>
      </c>
      <c r="S1307">
        <f>VLOOKUP(CuentosContados[[#This Row],[Column1]],CuentosIndexados[],21,FALSE)</f>
        <v>0</v>
      </c>
      <c r="T1307" t="str">
        <f>VLOOKUP(CuentosContados[[#This Row],[Column1]],CuentosIndexados[],22,FALSE)</f>
        <v>calma</v>
      </c>
      <c r="U1307" t="str">
        <f>VLOOKUP(CuentosContados[[#This Row],[Column1]],CuentosIndexados[],23,FALSE)</f>
        <v>tension</v>
      </c>
      <c r="V1307" t="str">
        <f>VLOOKUP(CuentosContados[[#This Row],[Column1]],CuentosIndexados[],24,FALSE)</f>
        <v>estres</v>
      </c>
      <c r="W1307">
        <f>VLOOKUP(CuentosContados[[#This Row],[Column1]],CuentosIndexados[],25,FALSE)</f>
        <v>0</v>
      </c>
      <c r="X1307">
        <f>VLOOKUP(CuentosContados[[#This Row],[Column1]],CuentosIndexados[],26,FALSE)</f>
        <v>0</v>
      </c>
      <c r="Y1307">
        <f>VLOOKUP(CuentosContados[[#This Row],[Column1]],CuentosIndexados[],27,FALSE)</f>
        <v>0</v>
      </c>
      <c r="Z1307">
        <f>VLOOKUP(CuentosContados[[#This Row],[Column1]],CuentosIndexados[],28,FALSE)</f>
        <v>0</v>
      </c>
      <c r="AA1307">
        <f>VLOOKUP(CuentosContados[[#This Row],[Column1]],CuentosIndexados[],29,FALSE)</f>
        <v>0</v>
      </c>
      <c r="AB1307">
        <f>VLOOKUP(CuentosContados[[#This Row],[Column1]],CuentosIndexados[],30,FALSE)</f>
        <v>0</v>
      </c>
      <c r="AC1307">
        <f>VLOOKUP(CuentosContados[[#This Row],[Column1]],CuentosIndexados[],31,FALSE)</f>
        <v>0</v>
      </c>
      <c r="AD1307">
        <f>VLOOKUP(CuentosContados[[#This Row],[Column1]],CuentosIndexados[],32,FALSE)</f>
        <v>0</v>
      </c>
      <c r="AE1307">
        <f>VLOOKUP(CuentosContados[[#This Row],[Column1]],CuentosIndexados[],33,FALSE)</f>
        <v>0</v>
      </c>
      <c r="AF1307">
        <f>VLOOKUP(CuentosContados[[#This Row],[Column1]],CuentosIndexados[],34,FALSE)</f>
        <v>0</v>
      </c>
      <c r="AG1307">
        <f>VLOOKUP(CuentosContados[[#This Row],[Column1]],CuentosIndexados[],35,FALSE)</f>
        <v>0</v>
      </c>
      <c r="AH1307">
        <f>VLOOKUP(CuentosContados[[#This Row],[Column1]],CuentosIndexados[],36,FALSE)</f>
        <v>0</v>
      </c>
      <c r="AI1307">
        <f>VLOOKUP(CuentosContados[[#This Row],[Column1]],CuentosIndexados[],37,FALSE)</f>
        <v>0</v>
      </c>
      <c r="AJ1307">
        <f>VLOOKUP(CuentosContados[[#This Row],[Column1]],CuentosIndexados[],38,FALSE)</f>
        <v>0</v>
      </c>
      <c r="AK1307">
        <f>VLOOKUP(CuentosContados[[#This Row],[Column1]],CuentosIndexados[],39,FALSE)</f>
        <v>0</v>
      </c>
    </row>
    <row r="1308" spans="1:37" x14ac:dyDescent="0.25">
      <c r="A1308" t="s">
        <v>163</v>
      </c>
      <c r="B1308">
        <f>VLOOKUP(CuentosContados[[#This Row],[Column1]],CuentosIndexados[],3,FALSE)</f>
        <v>0</v>
      </c>
      <c r="C1308">
        <f>VLOOKUP(CuentosContados[[#This Row],[Column1]],CuentosIndexados[],5,FALSE)</f>
        <v>0</v>
      </c>
      <c r="D1308">
        <f>VLOOKUP(CuentosContados[[#This Row],[Column1]],CuentosIndexados[],6,FALSE)</f>
        <v>0</v>
      </c>
      <c r="E1308">
        <f>VLOOKUP(CuentosContados[[#This Row],[Column1]],CuentosIndexados[],7,FALSE)</f>
        <v>0</v>
      </c>
      <c r="F1308">
        <f>VLOOKUP(CuentosContados[[#This Row],[Column1]],CuentosIndexados[],8,FALSE)</f>
        <v>0</v>
      </c>
      <c r="G1308">
        <f>VLOOKUP(CuentosContados[[#This Row],[Column1]],CuentosIndexados[],9,FALSE)</f>
        <v>0</v>
      </c>
      <c r="H1308">
        <f>VLOOKUP(CuentosContados[[#This Row],[Column1]],CuentosIndexados[],10,FALSE)</f>
        <v>0</v>
      </c>
      <c r="I1308">
        <f>VLOOKUP(CuentosContados[[#This Row],[Column1]],CuentosIndexados[],11,FALSE)</f>
        <v>0</v>
      </c>
      <c r="J1308">
        <f>VLOOKUP(CuentosContados[[#This Row],[Column1]],CuentosIndexados[],12,FALSE)</f>
        <v>0</v>
      </c>
      <c r="K1308">
        <f>VLOOKUP(CuentosContados[[#This Row],[Column1]],CuentosIndexados[],13,FALSE)</f>
        <v>0</v>
      </c>
      <c r="L1308">
        <f>VLOOKUP(CuentosContados[[#This Row],[Column1]],CuentosIndexados[],14,FALSE)</f>
        <v>0</v>
      </c>
      <c r="M1308">
        <f>VLOOKUP(CuentosContados[[#This Row],[Column1]],CuentosIndexados[],15,FALSE)</f>
        <v>0</v>
      </c>
      <c r="N1308">
        <f>VLOOKUP(CuentosContados[[#This Row],[Column1]],CuentosIndexados[],16,FALSE)</f>
        <v>0</v>
      </c>
      <c r="O1308" t="str">
        <f>VLOOKUP(CuentosContados[[#This Row],[Column1]],CuentosIndexados[],17,FALSE)</f>
        <v>ira</v>
      </c>
      <c r="P1308">
        <f>VLOOKUP(CuentosContados[[#This Row],[Column1]],CuentosIndexados[],18,FALSE)</f>
        <v>0</v>
      </c>
      <c r="Q1308">
        <f>VLOOKUP(CuentosContados[[#This Row],[Column1]],CuentosIndexados[],19,FALSE)</f>
        <v>0</v>
      </c>
      <c r="R1308">
        <f>VLOOKUP(CuentosContados[[#This Row],[Column1]],CuentosIndexados[],20,FALSE)</f>
        <v>0</v>
      </c>
      <c r="S1308">
        <f>VLOOKUP(CuentosContados[[#This Row],[Column1]],CuentosIndexados[],21,FALSE)</f>
        <v>0</v>
      </c>
      <c r="T1308" t="str">
        <f>VLOOKUP(CuentosContados[[#This Row],[Column1]],CuentosIndexados[],22,FALSE)</f>
        <v>calma</v>
      </c>
      <c r="U1308" t="str">
        <f>VLOOKUP(CuentosContados[[#This Row],[Column1]],CuentosIndexados[],23,FALSE)</f>
        <v>tension</v>
      </c>
      <c r="V1308" t="str">
        <f>VLOOKUP(CuentosContados[[#This Row],[Column1]],CuentosIndexados[],24,FALSE)</f>
        <v>estres</v>
      </c>
      <c r="W1308">
        <f>VLOOKUP(CuentosContados[[#This Row],[Column1]],CuentosIndexados[],25,FALSE)</f>
        <v>0</v>
      </c>
      <c r="X1308">
        <f>VLOOKUP(CuentosContados[[#This Row],[Column1]],CuentosIndexados[],26,FALSE)</f>
        <v>0</v>
      </c>
      <c r="Y1308">
        <f>VLOOKUP(CuentosContados[[#This Row],[Column1]],CuentosIndexados[],27,FALSE)</f>
        <v>0</v>
      </c>
      <c r="Z1308">
        <f>VLOOKUP(CuentosContados[[#This Row],[Column1]],CuentosIndexados[],28,FALSE)</f>
        <v>0</v>
      </c>
      <c r="AA1308">
        <f>VLOOKUP(CuentosContados[[#This Row],[Column1]],CuentosIndexados[],29,FALSE)</f>
        <v>0</v>
      </c>
      <c r="AB1308">
        <f>VLOOKUP(CuentosContados[[#This Row],[Column1]],CuentosIndexados[],30,FALSE)</f>
        <v>0</v>
      </c>
      <c r="AC1308">
        <f>VLOOKUP(CuentosContados[[#This Row],[Column1]],CuentosIndexados[],31,FALSE)</f>
        <v>0</v>
      </c>
      <c r="AD1308">
        <f>VLOOKUP(CuentosContados[[#This Row],[Column1]],CuentosIndexados[],32,FALSE)</f>
        <v>0</v>
      </c>
      <c r="AE1308">
        <f>VLOOKUP(CuentosContados[[#This Row],[Column1]],CuentosIndexados[],33,FALSE)</f>
        <v>0</v>
      </c>
      <c r="AF1308">
        <f>VLOOKUP(CuentosContados[[#This Row],[Column1]],CuentosIndexados[],34,FALSE)</f>
        <v>0</v>
      </c>
      <c r="AG1308">
        <f>VLOOKUP(CuentosContados[[#This Row],[Column1]],CuentosIndexados[],35,FALSE)</f>
        <v>0</v>
      </c>
      <c r="AH1308">
        <f>VLOOKUP(CuentosContados[[#This Row],[Column1]],CuentosIndexados[],36,FALSE)</f>
        <v>0</v>
      </c>
      <c r="AI1308">
        <f>VLOOKUP(CuentosContados[[#This Row],[Column1]],CuentosIndexados[],37,FALSE)</f>
        <v>0</v>
      </c>
      <c r="AJ1308">
        <f>VLOOKUP(CuentosContados[[#This Row],[Column1]],CuentosIndexados[],38,FALSE)</f>
        <v>0</v>
      </c>
      <c r="AK1308">
        <f>VLOOKUP(CuentosContados[[#This Row],[Column1]],CuentosIndexados[],39,FALSE)</f>
        <v>0</v>
      </c>
    </row>
    <row r="1309" spans="1:37" x14ac:dyDescent="0.25">
      <c r="A1309" t="s">
        <v>163</v>
      </c>
      <c r="B1309">
        <f>VLOOKUP(CuentosContados[[#This Row],[Column1]],CuentosIndexados[],3,FALSE)</f>
        <v>0</v>
      </c>
      <c r="C1309">
        <f>VLOOKUP(CuentosContados[[#This Row],[Column1]],CuentosIndexados[],5,FALSE)</f>
        <v>0</v>
      </c>
      <c r="D1309">
        <f>VLOOKUP(CuentosContados[[#This Row],[Column1]],CuentosIndexados[],6,FALSE)</f>
        <v>0</v>
      </c>
      <c r="E1309">
        <f>VLOOKUP(CuentosContados[[#This Row],[Column1]],CuentosIndexados[],7,FALSE)</f>
        <v>0</v>
      </c>
      <c r="F1309">
        <f>VLOOKUP(CuentosContados[[#This Row],[Column1]],CuentosIndexados[],8,FALSE)</f>
        <v>0</v>
      </c>
      <c r="G1309">
        <f>VLOOKUP(CuentosContados[[#This Row],[Column1]],CuentosIndexados[],9,FALSE)</f>
        <v>0</v>
      </c>
      <c r="H1309">
        <f>VLOOKUP(CuentosContados[[#This Row],[Column1]],CuentosIndexados[],10,FALSE)</f>
        <v>0</v>
      </c>
      <c r="I1309">
        <f>VLOOKUP(CuentosContados[[#This Row],[Column1]],CuentosIndexados[],11,FALSE)</f>
        <v>0</v>
      </c>
      <c r="J1309">
        <f>VLOOKUP(CuentosContados[[#This Row],[Column1]],CuentosIndexados[],12,FALSE)</f>
        <v>0</v>
      </c>
      <c r="K1309">
        <f>VLOOKUP(CuentosContados[[#This Row],[Column1]],CuentosIndexados[],13,FALSE)</f>
        <v>0</v>
      </c>
      <c r="L1309">
        <f>VLOOKUP(CuentosContados[[#This Row],[Column1]],CuentosIndexados[],14,FALSE)</f>
        <v>0</v>
      </c>
      <c r="M1309">
        <f>VLOOKUP(CuentosContados[[#This Row],[Column1]],CuentosIndexados[],15,FALSE)</f>
        <v>0</v>
      </c>
      <c r="N1309">
        <f>VLOOKUP(CuentosContados[[#This Row],[Column1]],CuentosIndexados[],16,FALSE)</f>
        <v>0</v>
      </c>
      <c r="O1309" t="str">
        <f>VLOOKUP(CuentosContados[[#This Row],[Column1]],CuentosIndexados[],17,FALSE)</f>
        <v>ira</v>
      </c>
      <c r="P1309">
        <f>VLOOKUP(CuentosContados[[#This Row],[Column1]],CuentosIndexados[],18,FALSE)</f>
        <v>0</v>
      </c>
      <c r="Q1309">
        <f>VLOOKUP(CuentosContados[[#This Row],[Column1]],CuentosIndexados[],19,FALSE)</f>
        <v>0</v>
      </c>
      <c r="R1309">
        <f>VLOOKUP(CuentosContados[[#This Row],[Column1]],CuentosIndexados[],20,FALSE)</f>
        <v>0</v>
      </c>
      <c r="S1309">
        <f>VLOOKUP(CuentosContados[[#This Row],[Column1]],CuentosIndexados[],21,FALSE)</f>
        <v>0</v>
      </c>
      <c r="T1309" t="str">
        <f>VLOOKUP(CuentosContados[[#This Row],[Column1]],CuentosIndexados[],22,FALSE)</f>
        <v>calma</v>
      </c>
      <c r="U1309" t="str">
        <f>VLOOKUP(CuentosContados[[#This Row],[Column1]],CuentosIndexados[],23,FALSE)</f>
        <v>tension</v>
      </c>
      <c r="V1309" t="str">
        <f>VLOOKUP(CuentosContados[[#This Row],[Column1]],CuentosIndexados[],24,FALSE)</f>
        <v>estres</v>
      </c>
      <c r="W1309">
        <f>VLOOKUP(CuentosContados[[#This Row],[Column1]],CuentosIndexados[],25,FALSE)</f>
        <v>0</v>
      </c>
      <c r="X1309">
        <f>VLOOKUP(CuentosContados[[#This Row],[Column1]],CuentosIndexados[],26,FALSE)</f>
        <v>0</v>
      </c>
      <c r="Y1309">
        <f>VLOOKUP(CuentosContados[[#This Row],[Column1]],CuentosIndexados[],27,FALSE)</f>
        <v>0</v>
      </c>
      <c r="Z1309">
        <f>VLOOKUP(CuentosContados[[#This Row],[Column1]],CuentosIndexados[],28,FALSE)</f>
        <v>0</v>
      </c>
      <c r="AA1309">
        <f>VLOOKUP(CuentosContados[[#This Row],[Column1]],CuentosIndexados[],29,FALSE)</f>
        <v>0</v>
      </c>
      <c r="AB1309">
        <f>VLOOKUP(CuentosContados[[#This Row],[Column1]],CuentosIndexados[],30,FALSE)</f>
        <v>0</v>
      </c>
      <c r="AC1309">
        <f>VLOOKUP(CuentosContados[[#This Row],[Column1]],CuentosIndexados[],31,FALSE)</f>
        <v>0</v>
      </c>
      <c r="AD1309">
        <f>VLOOKUP(CuentosContados[[#This Row],[Column1]],CuentosIndexados[],32,FALSE)</f>
        <v>0</v>
      </c>
      <c r="AE1309">
        <f>VLOOKUP(CuentosContados[[#This Row],[Column1]],CuentosIndexados[],33,FALSE)</f>
        <v>0</v>
      </c>
      <c r="AF1309">
        <f>VLOOKUP(CuentosContados[[#This Row],[Column1]],CuentosIndexados[],34,FALSE)</f>
        <v>0</v>
      </c>
      <c r="AG1309">
        <f>VLOOKUP(CuentosContados[[#This Row],[Column1]],CuentosIndexados[],35,FALSE)</f>
        <v>0</v>
      </c>
      <c r="AH1309">
        <f>VLOOKUP(CuentosContados[[#This Row],[Column1]],CuentosIndexados[],36,FALSE)</f>
        <v>0</v>
      </c>
      <c r="AI1309">
        <f>VLOOKUP(CuentosContados[[#This Row],[Column1]],CuentosIndexados[],37,FALSE)</f>
        <v>0</v>
      </c>
      <c r="AJ1309">
        <f>VLOOKUP(CuentosContados[[#This Row],[Column1]],CuentosIndexados[],38,FALSE)</f>
        <v>0</v>
      </c>
      <c r="AK1309">
        <f>VLOOKUP(CuentosContados[[#This Row],[Column1]],CuentosIndexados[],39,FALSE)</f>
        <v>0</v>
      </c>
    </row>
    <row r="1310" spans="1:37" x14ac:dyDescent="0.25">
      <c r="A1310" t="s">
        <v>163</v>
      </c>
      <c r="B1310">
        <f>VLOOKUP(CuentosContados[[#This Row],[Column1]],CuentosIndexados[],3,FALSE)</f>
        <v>0</v>
      </c>
      <c r="C1310">
        <f>VLOOKUP(CuentosContados[[#This Row],[Column1]],CuentosIndexados[],5,FALSE)</f>
        <v>0</v>
      </c>
      <c r="D1310">
        <f>VLOOKUP(CuentosContados[[#This Row],[Column1]],CuentosIndexados[],6,FALSE)</f>
        <v>0</v>
      </c>
      <c r="E1310">
        <f>VLOOKUP(CuentosContados[[#This Row],[Column1]],CuentosIndexados[],7,FALSE)</f>
        <v>0</v>
      </c>
      <c r="F1310">
        <f>VLOOKUP(CuentosContados[[#This Row],[Column1]],CuentosIndexados[],8,FALSE)</f>
        <v>0</v>
      </c>
      <c r="G1310">
        <f>VLOOKUP(CuentosContados[[#This Row],[Column1]],CuentosIndexados[],9,FALSE)</f>
        <v>0</v>
      </c>
      <c r="H1310">
        <f>VLOOKUP(CuentosContados[[#This Row],[Column1]],CuentosIndexados[],10,FALSE)</f>
        <v>0</v>
      </c>
      <c r="I1310">
        <f>VLOOKUP(CuentosContados[[#This Row],[Column1]],CuentosIndexados[],11,FALSE)</f>
        <v>0</v>
      </c>
      <c r="J1310">
        <f>VLOOKUP(CuentosContados[[#This Row],[Column1]],CuentosIndexados[],12,FALSE)</f>
        <v>0</v>
      </c>
      <c r="K1310">
        <f>VLOOKUP(CuentosContados[[#This Row],[Column1]],CuentosIndexados[],13,FALSE)</f>
        <v>0</v>
      </c>
      <c r="L1310">
        <f>VLOOKUP(CuentosContados[[#This Row],[Column1]],CuentosIndexados[],14,FALSE)</f>
        <v>0</v>
      </c>
      <c r="M1310">
        <f>VLOOKUP(CuentosContados[[#This Row],[Column1]],CuentosIndexados[],15,FALSE)</f>
        <v>0</v>
      </c>
      <c r="N1310">
        <f>VLOOKUP(CuentosContados[[#This Row],[Column1]],CuentosIndexados[],16,FALSE)</f>
        <v>0</v>
      </c>
      <c r="O1310" t="str">
        <f>VLOOKUP(CuentosContados[[#This Row],[Column1]],CuentosIndexados[],17,FALSE)</f>
        <v>ira</v>
      </c>
      <c r="P1310">
        <f>VLOOKUP(CuentosContados[[#This Row],[Column1]],CuentosIndexados[],18,FALSE)</f>
        <v>0</v>
      </c>
      <c r="Q1310">
        <f>VLOOKUP(CuentosContados[[#This Row],[Column1]],CuentosIndexados[],19,FALSE)</f>
        <v>0</v>
      </c>
      <c r="R1310">
        <f>VLOOKUP(CuentosContados[[#This Row],[Column1]],CuentosIndexados[],20,FALSE)</f>
        <v>0</v>
      </c>
      <c r="S1310">
        <f>VLOOKUP(CuentosContados[[#This Row],[Column1]],CuentosIndexados[],21,FALSE)</f>
        <v>0</v>
      </c>
      <c r="T1310" t="str">
        <f>VLOOKUP(CuentosContados[[#This Row],[Column1]],CuentosIndexados[],22,FALSE)</f>
        <v>calma</v>
      </c>
      <c r="U1310" t="str">
        <f>VLOOKUP(CuentosContados[[#This Row],[Column1]],CuentosIndexados[],23,FALSE)</f>
        <v>tension</v>
      </c>
      <c r="V1310" t="str">
        <f>VLOOKUP(CuentosContados[[#This Row],[Column1]],CuentosIndexados[],24,FALSE)</f>
        <v>estres</v>
      </c>
      <c r="W1310">
        <f>VLOOKUP(CuentosContados[[#This Row],[Column1]],CuentosIndexados[],25,FALSE)</f>
        <v>0</v>
      </c>
      <c r="X1310">
        <f>VLOOKUP(CuentosContados[[#This Row],[Column1]],CuentosIndexados[],26,FALSE)</f>
        <v>0</v>
      </c>
      <c r="Y1310">
        <f>VLOOKUP(CuentosContados[[#This Row],[Column1]],CuentosIndexados[],27,FALSE)</f>
        <v>0</v>
      </c>
      <c r="Z1310">
        <f>VLOOKUP(CuentosContados[[#This Row],[Column1]],CuentosIndexados[],28,FALSE)</f>
        <v>0</v>
      </c>
      <c r="AA1310">
        <f>VLOOKUP(CuentosContados[[#This Row],[Column1]],CuentosIndexados[],29,FALSE)</f>
        <v>0</v>
      </c>
      <c r="AB1310">
        <f>VLOOKUP(CuentosContados[[#This Row],[Column1]],CuentosIndexados[],30,FALSE)</f>
        <v>0</v>
      </c>
      <c r="AC1310">
        <f>VLOOKUP(CuentosContados[[#This Row],[Column1]],CuentosIndexados[],31,FALSE)</f>
        <v>0</v>
      </c>
      <c r="AD1310">
        <f>VLOOKUP(CuentosContados[[#This Row],[Column1]],CuentosIndexados[],32,FALSE)</f>
        <v>0</v>
      </c>
      <c r="AE1310">
        <f>VLOOKUP(CuentosContados[[#This Row],[Column1]],CuentosIndexados[],33,FALSE)</f>
        <v>0</v>
      </c>
      <c r="AF1310">
        <f>VLOOKUP(CuentosContados[[#This Row],[Column1]],CuentosIndexados[],34,FALSE)</f>
        <v>0</v>
      </c>
      <c r="AG1310">
        <f>VLOOKUP(CuentosContados[[#This Row],[Column1]],CuentosIndexados[],35,FALSE)</f>
        <v>0</v>
      </c>
      <c r="AH1310">
        <f>VLOOKUP(CuentosContados[[#This Row],[Column1]],CuentosIndexados[],36,FALSE)</f>
        <v>0</v>
      </c>
      <c r="AI1310">
        <f>VLOOKUP(CuentosContados[[#This Row],[Column1]],CuentosIndexados[],37,FALSE)</f>
        <v>0</v>
      </c>
      <c r="AJ1310">
        <f>VLOOKUP(CuentosContados[[#This Row],[Column1]],CuentosIndexados[],38,FALSE)</f>
        <v>0</v>
      </c>
      <c r="AK1310">
        <f>VLOOKUP(CuentosContados[[#This Row],[Column1]],CuentosIndexados[],39,FALSE)</f>
        <v>0</v>
      </c>
    </row>
    <row r="1311" spans="1:37" x14ac:dyDescent="0.25">
      <c r="A1311" t="s">
        <v>163</v>
      </c>
      <c r="B1311">
        <f>VLOOKUP(CuentosContados[[#This Row],[Column1]],CuentosIndexados[],3,FALSE)</f>
        <v>0</v>
      </c>
      <c r="C1311">
        <f>VLOOKUP(CuentosContados[[#This Row],[Column1]],CuentosIndexados[],5,FALSE)</f>
        <v>0</v>
      </c>
      <c r="D1311">
        <f>VLOOKUP(CuentosContados[[#This Row],[Column1]],CuentosIndexados[],6,FALSE)</f>
        <v>0</v>
      </c>
      <c r="E1311">
        <f>VLOOKUP(CuentosContados[[#This Row],[Column1]],CuentosIndexados[],7,FALSE)</f>
        <v>0</v>
      </c>
      <c r="F1311">
        <f>VLOOKUP(CuentosContados[[#This Row],[Column1]],CuentosIndexados[],8,FALSE)</f>
        <v>0</v>
      </c>
      <c r="G1311">
        <f>VLOOKUP(CuentosContados[[#This Row],[Column1]],CuentosIndexados[],9,FALSE)</f>
        <v>0</v>
      </c>
      <c r="H1311">
        <f>VLOOKUP(CuentosContados[[#This Row],[Column1]],CuentosIndexados[],10,FALSE)</f>
        <v>0</v>
      </c>
      <c r="I1311">
        <f>VLOOKUP(CuentosContados[[#This Row],[Column1]],CuentosIndexados[],11,FALSE)</f>
        <v>0</v>
      </c>
      <c r="J1311">
        <f>VLOOKUP(CuentosContados[[#This Row],[Column1]],CuentosIndexados[],12,FALSE)</f>
        <v>0</v>
      </c>
      <c r="K1311">
        <f>VLOOKUP(CuentosContados[[#This Row],[Column1]],CuentosIndexados[],13,FALSE)</f>
        <v>0</v>
      </c>
      <c r="L1311">
        <f>VLOOKUP(CuentosContados[[#This Row],[Column1]],CuentosIndexados[],14,FALSE)</f>
        <v>0</v>
      </c>
      <c r="M1311">
        <f>VLOOKUP(CuentosContados[[#This Row],[Column1]],CuentosIndexados[],15,FALSE)</f>
        <v>0</v>
      </c>
      <c r="N1311">
        <f>VLOOKUP(CuentosContados[[#This Row],[Column1]],CuentosIndexados[],16,FALSE)</f>
        <v>0</v>
      </c>
      <c r="O1311" t="str">
        <f>VLOOKUP(CuentosContados[[#This Row],[Column1]],CuentosIndexados[],17,FALSE)</f>
        <v>ira</v>
      </c>
      <c r="P1311">
        <f>VLOOKUP(CuentosContados[[#This Row],[Column1]],CuentosIndexados[],18,FALSE)</f>
        <v>0</v>
      </c>
      <c r="Q1311">
        <f>VLOOKUP(CuentosContados[[#This Row],[Column1]],CuentosIndexados[],19,FALSE)</f>
        <v>0</v>
      </c>
      <c r="R1311">
        <f>VLOOKUP(CuentosContados[[#This Row],[Column1]],CuentosIndexados[],20,FALSE)</f>
        <v>0</v>
      </c>
      <c r="S1311">
        <f>VLOOKUP(CuentosContados[[#This Row],[Column1]],CuentosIndexados[],21,FALSE)</f>
        <v>0</v>
      </c>
      <c r="T1311" t="str">
        <f>VLOOKUP(CuentosContados[[#This Row],[Column1]],CuentosIndexados[],22,FALSE)</f>
        <v>calma</v>
      </c>
      <c r="U1311" t="str">
        <f>VLOOKUP(CuentosContados[[#This Row],[Column1]],CuentosIndexados[],23,FALSE)</f>
        <v>tension</v>
      </c>
      <c r="V1311" t="str">
        <f>VLOOKUP(CuentosContados[[#This Row],[Column1]],CuentosIndexados[],24,FALSE)</f>
        <v>estres</v>
      </c>
      <c r="W1311">
        <f>VLOOKUP(CuentosContados[[#This Row],[Column1]],CuentosIndexados[],25,FALSE)</f>
        <v>0</v>
      </c>
      <c r="X1311">
        <f>VLOOKUP(CuentosContados[[#This Row],[Column1]],CuentosIndexados[],26,FALSE)</f>
        <v>0</v>
      </c>
      <c r="Y1311">
        <f>VLOOKUP(CuentosContados[[#This Row],[Column1]],CuentosIndexados[],27,FALSE)</f>
        <v>0</v>
      </c>
      <c r="Z1311">
        <f>VLOOKUP(CuentosContados[[#This Row],[Column1]],CuentosIndexados[],28,FALSE)</f>
        <v>0</v>
      </c>
      <c r="AA1311">
        <f>VLOOKUP(CuentosContados[[#This Row],[Column1]],CuentosIndexados[],29,FALSE)</f>
        <v>0</v>
      </c>
      <c r="AB1311">
        <f>VLOOKUP(CuentosContados[[#This Row],[Column1]],CuentosIndexados[],30,FALSE)</f>
        <v>0</v>
      </c>
      <c r="AC1311">
        <f>VLOOKUP(CuentosContados[[#This Row],[Column1]],CuentosIndexados[],31,FALSE)</f>
        <v>0</v>
      </c>
      <c r="AD1311">
        <f>VLOOKUP(CuentosContados[[#This Row],[Column1]],CuentosIndexados[],32,FALSE)</f>
        <v>0</v>
      </c>
      <c r="AE1311">
        <f>VLOOKUP(CuentosContados[[#This Row],[Column1]],CuentosIndexados[],33,FALSE)</f>
        <v>0</v>
      </c>
      <c r="AF1311">
        <f>VLOOKUP(CuentosContados[[#This Row],[Column1]],CuentosIndexados[],34,FALSE)</f>
        <v>0</v>
      </c>
      <c r="AG1311">
        <f>VLOOKUP(CuentosContados[[#This Row],[Column1]],CuentosIndexados[],35,FALSE)</f>
        <v>0</v>
      </c>
      <c r="AH1311">
        <f>VLOOKUP(CuentosContados[[#This Row],[Column1]],CuentosIndexados[],36,FALSE)</f>
        <v>0</v>
      </c>
      <c r="AI1311">
        <f>VLOOKUP(CuentosContados[[#This Row],[Column1]],CuentosIndexados[],37,FALSE)</f>
        <v>0</v>
      </c>
      <c r="AJ1311">
        <f>VLOOKUP(CuentosContados[[#This Row],[Column1]],CuentosIndexados[],38,FALSE)</f>
        <v>0</v>
      </c>
      <c r="AK1311">
        <f>VLOOKUP(CuentosContados[[#This Row],[Column1]],CuentosIndexados[],39,FALSE)</f>
        <v>0</v>
      </c>
    </row>
    <row r="1312" spans="1:37" x14ac:dyDescent="0.25">
      <c r="A1312" t="s">
        <v>163</v>
      </c>
      <c r="B1312">
        <f>VLOOKUP(CuentosContados[[#This Row],[Column1]],CuentosIndexados[],3,FALSE)</f>
        <v>0</v>
      </c>
      <c r="C1312">
        <f>VLOOKUP(CuentosContados[[#This Row],[Column1]],CuentosIndexados[],5,FALSE)</f>
        <v>0</v>
      </c>
      <c r="D1312">
        <f>VLOOKUP(CuentosContados[[#This Row],[Column1]],CuentosIndexados[],6,FALSE)</f>
        <v>0</v>
      </c>
      <c r="E1312">
        <f>VLOOKUP(CuentosContados[[#This Row],[Column1]],CuentosIndexados[],7,FALSE)</f>
        <v>0</v>
      </c>
      <c r="F1312">
        <f>VLOOKUP(CuentosContados[[#This Row],[Column1]],CuentosIndexados[],8,FALSE)</f>
        <v>0</v>
      </c>
      <c r="G1312">
        <f>VLOOKUP(CuentosContados[[#This Row],[Column1]],CuentosIndexados[],9,FALSE)</f>
        <v>0</v>
      </c>
      <c r="H1312">
        <f>VLOOKUP(CuentosContados[[#This Row],[Column1]],CuentosIndexados[],10,FALSE)</f>
        <v>0</v>
      </c>
      <c r="I1312">
        <f>VLOOKUP(CuentosContados[[#This Row],[Column1]],CuentosIndexados[],11,FALSE)</f>
        <v>0</v>
      </c>
      <c r="J1312">
        <f>VLOOKUP(CuentosContados[[#This Row],[Column1]],CuentosIndexados[],12,FALSE)</f>
        <v>0</v>
      </c>
      <c r="K1312">
        <f>VLOOKUP(CuentosContados[[#This Row],[Column1]],CuentosIndexados[],13,FALSE)</f>
        <v>0</v>
      </c>
      <c r="L1312">
        <f>VLOOKUP(CuentosContados[[#This Row],[Column1]],CuentosIndexados[],14,FALSE)</f>
        <v>0</v>
      </c>
      <c r="M1312">
        <f>VLOOKUP(CuentosContados[[#This Row],[Column1]],CuentosIndexados[],15,FALSE)</f>
        <v>0</v>
      </c>
      <c r="N1312">
        <f>VLOOKUP(CuentosContados[[#This Row],[Column1]],CuentosIndexados[],16,FALSE)</f>
        <v>0</v>
      </c>
      <c r="O1312" t="str">
        <f>VLOOKUP(CuentosContados[[#This Row],[Column1]],CuentosIndexados[],17,FALSE)</f>
        <v>ira</v>
      </c>
      <c r="P1312">
        <f>VLOOKUP(CuentosContados[[#This Row],[Column1]],CuentosIndexados[],18,FALSE)</f>
        <v>0</v>
      </c>
      <c r="Q1312">
        <f>VLOOKUP(CuentosContados[[#This Row],[Column1]],CuentosIndexados[],19,FALSE)</f>
        <v>0</v>
      </c>
      <c r="R1312">
        <f>VLOOKUP(CuentosContados[[#This Row],[Column1]],CuentosIndexados[],20,FALSE)</f>
        <v>0</v>
      </c>
      <c r="S1312">
        <f>VLOOKUP(CuentosContados[[#This Row],[Column1]],CuentosIndexados[],21,FALSE)</f>
        <v>0</v>
      </c>
      <c r="T1312" t="str">
        <f>VLOOKUP(CuentosContados[[#This Row],[Column1]],CuentosIndexados[],22,FALSE)</f>
        <v>calma</v>
      </c>
      <c r="U1312" t="str">
        <f>VLOOKUP(CuentosContados[[#This Row],[Column1]],CuentosIndexados[],23,FALSE)</f>
        <v>tension</v>
      </c>
      <c r="V1312" t="str">
        <f>VLOOKUP(CuentosContados[[#This Row],[Column1]],CuentosIndexados[],24,FALSE)</f>
        <v>estres</v>
      </c>
      <c r="W1312">
        <f>VLOOKUP(CuentosContados[[#This Row],[Column1]],CuentosIndexados[],25,FALSE)</f>
        <v>0</v>
      </c>
      <c r="X1312">
        <f>VLOOKUP(CuentosContados[[#This Row],[Column1]],CuentosIndexados[],26,FALSE)</f>
        <v>0</v>
      </c>
      <c r="Y1312">
        <f>VLOOKUP(CuentosContados[[#This Row],[Column1]],CuentosIndexados[],27,FALSE)</f>
        <v>0</v>
      </c>
      <c r="Z1312">
        <f>VLOOKUP(CuentosContados[[#This Row],[Column1]],CuentosIndexados[],28,FALSE)</f>
        <v>0</v>
      </c>
      <c r="AA1312">
        <f>VLOOKUP(CuentosContados[[#This Row],[Column1]],CuentosIndexados[],29,FALSE)</f>
        <v>0</v>
      </c>
      <c r="AB1312">
        <f>VLOOKUP(CuentosContados[[#This Row],[Column1]],CuentosIndexados[],30,FALSE)</f>
        <v>0</v>
      </c>
      <c r="AC1312">
        <f>VLOOKUP(CuentosContados[[#This Row],[Column1]],CuentosIndexados[],31,FALSE)</f>
        <v>0</v>
      </c>
      <c r="AD1312">
        <f>VLOOKUP(CuentosContados[[#This Row],[Column1]],CuentosIndexados[],32,FALSE)</f>
        <v>0</v>
      </c>
      <c r="AE1312">
        <f>VLOOKUP(CuentosContados[[#This Row],[Column1]],CuentosIndexados[],33,FALSE)</f>
        <v>0</v>
      </c>
      <c r="AF1312">
        <f>VLOOKUP(CuentosContados[[#This Row],[Column1]],CuentosIndexados[],34,FALSE)</f>
        <v>0</v>
      </c>
      <c r="AG1312">
        <f>VLOOKUP(CuentosContados[[#This Row],[Column1]],CuentosIndexados[],35,FALSE)</f>
        <v>0</v>
      </c>
      <c r="AH1312">
        <f>VLOOKUP(CuentosContados[[#This Row],[Column1]],CuentosIndexados[],36,FALSE)</f>
        <v>0</v>
      </c>
      <c r="AI1312">
        <f>VLOOKUP(CuentosContados[[#This Row],[Column1]],CuentosIndexados[],37,FALSE)</f>
        <v>0</v>
      </c>
      <c r="AJ1312">
        <f>VLOOKUP(CuentosContados[[#This Row],[Column1]],CuentosIndexados[],38,FALSE)</f>
        <v>0</v>
      </c>
      <c r="AK1312">
        <f>VLOOKUP(CuentosContados[[#This Row],[Column1]],CuentosIndexados[],39,FALSE)</f>
        <v>0</v>
      </c>
    </row>
    <row r="1313" spans="1:37" x14ac:dyDescent="0.25">
      <c r="A1313" t="s">
        <v>163</v>
      </c>
      <c r="B1313">
        <f>VLOOKUP(CuentosContados[[#This Row],[Column1]],CuentosIndexados[],3,FALSE)</f>
        <v>0</v>
      </c>
      <c r="C1313">
        <f>VLOOKUP(CuentosContados[[#This Row],[Column1]],CuentosIndexados[],5,FALSE)</f>
        <v>0</v>
      </c>
      <c r="D1313">
        <f>VLOOKUP(CuentosContados[[#This Row],[Column1]],CuentosIndexados[],6,FALSE)</f>
        <v>0</v>
      </c>
      <c r="E1313">
        <f>VLOOKUP(CuentosContados[[#This Row],[Column1]],CuentosIndexados[],7,FALSE)</f>
        <v>0</v>
      </c>
      <c r="F1313">
        <f>VLOOKUP(CuentosContados[[#This Row],[Column1]],CuentosIndexados[],8,FALSE)</f>
        <v>0</v>
      </c>
      <c r="G1313">
        <f>VLOOKUP(CuentosContados[[#This Row],[Column1]],CuentosIndexados[],9,FALSE)</f>
        <v>0</v>
      </c>
      <c r="H1313">
        <f>VLOOKUP(CuentosContados[[#This Row],[Column1]],CuentosIndexados[],10,FALSE)</f>
        <v>0</v>
      </c>
      <c r="I1313">
        <f>VLOOKUP(CuentosContados[[#This Row],[Column1]],CuentosIndexados[],11,FALSE)</f>
        <v>0</v>
      </c>
      <c r="J1313">
        <f>VLOOKUP(CuentosContados[[#This Row],[Column1]],CuentosIndexados[],12,FALSE)</f>
        <v>0</v>
      </c>
      <c r="K1313">
        <f>VLOOKUP(CuentosContados[[#This Row],[Column1]],CuentosIndexados[],13,FALSE)</f>
        <v>0</v>
      </c>
      <c r="L1313">
        <f>VLOOKUP(CuentosContados[[#This Row],[Column1]],CuentosIndexados[],14,FALSE)</f>
        <v>0</v>
      </c>
      <c r="M1313">
        <f>VLOOKUP(CuentosContados[[#This Row],[Column1]],CuentosIndexados[],15,FALSE)</f>
        <v>0</v>
      </c>
      <c r="N1313">
        <f>VLOOKUP(CuentosContados[[#This Row],[Column1]],CuentosIndexados[],16,FALSE)</f>
        <v>0</v>
      </c>
      <c r="O1313" t="str">
        <f>VLOOKUP(CuentosContados[[#This Row],[Column1]],CuentosIndexados[],17,FALSE)</f>
        <v>ira</v>
      </c>
      <c r="P1313">
        <f>VLOOKUP(CuentosContados[[#This Row],[Column1]],CuentosIndexados[],18,FALSE)</f>
        <v>0</v>
      </c>
      <c r="Q1313">
        <f>VLOOKUP(CuentosContados[[#This Row],[Column1]],CuentosIndexados[],19,FALSE)</f>
        <v>0</v>
      </c>
      <c r="R1313">
        <f>VLOOKUP(CuentosContados[[#This Row],[Column1]],CuentosIndexados[],20,FALSE)</f>
        <v>0</v>
      </c>
      <c r="S1313">
        <f>VLOOKUP(CuentosContados[[#This Row],[Column1]],CuentosIndexados[],21,FALSE)</f>
        <v>0</v>
      </c>
      <c r="T1313" t="str">
        <f>VLOOKUP(CuentosContados[[#This Row],[Column1]],CuentosIndexados[],22,FALSE)</f>
        <v>calma</v>
      </c>
      <c r="U1313" t="str">
        <f>VLOOKUP(CuentosContados[[#This Row],[Column1]],CuentosIndexados[],23,FALSE)</f>
        <v>tension</v>
      </c>
      <c r="V1313" t="str">
        <f>VLOOKUP(CuentosContados[[#This Row],[Column1]],CuentosIndexados[],24,FALSE)</f>
        <v>estres</v>
      </c>
      <c r="W1313">
        <f>VLOOKUP(CuentosContados[[#This Row],[Column1]],CuentosIndexados[],25,FALSE)</f>
        <v>0</v>
      </c>
      <c r="X1313">
        <f>VLOOKUP(CuentosContados[[#This Row],[Column1]],CuentosIndexados[],26,FALSE)</f>
        <v>0</v>
      </c>
      <c r="Y1313">
        <f>VLOOKUP(CuentosContados[[#This Row],[Column1]],CuentosIndexados[],27,FALSE)</f>
        <v>0</v>
      </c>
      <c r="Z1313">
        <f>VLOOKUP(CuentosContados[[#This Row],[Column1]],CuentosIndexados[],28,FALSE)</f>
        <v>0</v>
      </c>
      <c r="AA1313">
        <f>VLOOKUP(CuentosContados[[#This Row],[Column1]],CuentosIndexados[],29,FALSE)</f>
        <v>0</v>
      </c>
      <c r="AB1313">
        <f>VLOOKUP(CuentosContados[[#This Row],[Column1]],CuentosIndexados[],30,FALSE)</f>
        <v>0</v>
      </c>
      <c r="AC1313">
        <f>VLOOKUP(CuentosContados[[#This Row],[Column1]],CuentosIndexados[],31,FALSE)</f>
        <v>0</v>
      </c>
      <c r="AD1313">
        <f>VLOOKUP(CuentosContados[[#This Row],[Column1]],CuentosIndexados[],32,FALSE)</f>
        <v>0</v>
      </c>
      <c r="AE1313">
        <f>VLOOKUP(CuentosContados[[#This Row],[Column1]],CuentosIndexados[],33,FALSE)</f>
        <v>0</v>
      </c>
      <c r="AF1313">
        <f>VLOOKUP(CuentosContados[[#This Row],[Column1]],CuentosIndexados[],34,FALSE)</f>
        <v>0</v>
      </c>
      <c r="AG1313">
        <f>VLOOKUP(CuentosContados[[#This Row],[Column1]],CuentosIndexados[],35,FALSE)</f>
        <v>0</v>
      </c>
      <c r="AH1313">
        <f>VLOOKUP(CuentosContados[[#This Row],[Column1]],CuentosIndexados[],36,FALSE)</f>
        <v>0</v>
      </c>
      <c r="AI1313">
        <f>VLOOKUP(CuentosContados[[#This Row],[Column1]],CuentosIndexados[],37,FALSE)</f>
        <v>0</v>
      </c>
      <c r="AJ1313">
        <f>VLOOKUP(CuentosContados[[#This Row],[Column1]],CuentosIndexados[],38,FALSE)</f>
        <v>0</v>
      </c>
      <c r="AK1313">
        <f>VLOOKUP(CuentosContados[[#This Row],[Column1]],CuentosIndexados[],39,FALSE)</f>
        <v>0</v>
      </c>
    </row>
    <row r="1314" spans="1:37" x14ac:dyDescent="0.25">
      <c r="A1314" t="s">
        <v>163</v>
      </c>
      <c r="B1314">
        <f>VLOOKUP(CuentosContados[[#This Row],[Column1]],CuentosIndexados[],3,FALSE)</f>
        <v>0</v>
      </c>
      <c r="C1314">
        <f>VLOOKUP(CuentosContados[[#This Row],[Column1]],CuentosIndexados[],5,FALSE)</f>
        <v>0</v>
      </c>
      <c r="D1314">
        <f>VLOOKUP(CuentosContados[[#This Row],[Column1]],CuentosIndexados[],6,FALSE)</f>
        <v>0</v>
      </c>
      <c r="E1314">
        <f>VLOOKUP(CuentosContados[[#This Row],[Column1]],CuentosIndexados[],7,FALSE)</f>
        <v>0</v>
      </c>
      <c r="F1314">
        <f>VLOOKUP(CuentosContados[[#This Row],[Column1]],CuentosIndexados[],8,FALSE)</f>
        <v>0</v>
      </c>
      <c r="G1314">
        <f>VLOOKUP(CuentosContados[[#This Row],[Column1]],CuentosIndexados[],9,FALSE)</f>
        <v>0</v>
      </c>
      <c r="H1314">
        <f>VLOOKUP(CuentosContados[[#This Row],[Column1]],CuentosIndexados[],10,FALSE)</f>
        <v>0</v>
      </c>
      <c r="I1314">
        <f>VLOOKUP(CuentosContados[[#This Row],[Column1]],CuentosIndexados[],11,FALSE)</f>
        <v>0</v>
      </c>
      <c r="J1314">
        <f>VLOOKUP(CuentosContados[[#This Row],[Column1]],CuentosIndexados[],12,FALSE)</f>
        <v>0</v>
      </c>
      <c r="K1314">
        <f>VLOOKUP(CuentosContados[[#This Row],[Column1]],CuentosIndexados[],13,FALSE)</f>
        <v>0</v>
      </c>
      <c r="L1314">
        <f>VLOOKUP(CuentosContados[[#This Row],[Column1]],CuentosIndexados[],14,FALSE)</f>
        <v>0</v>
      </c>
      <c r="M1314">
        <f>VLOOKUP(CuentosContados[[#This Row],[Column1]],CuentosIndexados[],15,FALSE)</f>
        <v>0</v>
      </c>
      <c r="N1314">
        <f>VLOOKUP(CuentosContados[[#This Row],[Column1]],CuentosIndexados[],16,FALSE)</f>
        <v>0</v>
      </c>
      <c r="O1314" t="str">
        <f>VLOOKUP(CuentosContados[[#This Row],[Column1]],CuentosIndexados[],17,FALSE)</f>
        <v>ira</v>
      </c>
      <c r="P1314">
        <f>VLOOKUP(CuentosContados[[#This Row],[Column1]],CuentosIndexados[],18,FALSE)</f>
        <v>0</v>
      </c>
      <c r="Q1314">
        <f>VLOOKUP(CuentosContados[[#This Row],[Column1]],CuentosIndexados[],19,FALSE)</f>
        <v>0</v>
      </c>
      <c r="R1314">
        <f>VLOOKUP(CuentosContados[[#This Row],[Column1]],CuentosIndexados[],20,FALSE)</f>
        <v>0</v>
      </c>
      <c r="S1314">
        <f>VLOOKUP(CuentosContados[[#This Row],[Column1]],CuentosIndexados[],21,FALSE)</f>
        <v>0</v>
      </c>
      <c r="T1314" t="str">
        <f>VLOOKUP(CuentosContados[[#This Row],[Column1]],CuentosIndexados[],22,FALSE)</f>
        <v>calma</v>
      </c>
      <c r="U1314" t="str">
        <f>VLOOKUP(CuentosContados[[#This Row],[Column1]],CuentosIndexados[],23,FALSE)</f>
        <v>tension</v>
      </c>
      <c r="V1314" t="str">
        <f>VLOOKUP(CuentosContados[[#This Row],[Column1]],CuentosIndexados[],24,FALSE)</f>
        <v>estres</v>
      </c>
      <c r="W1314">
        <f>VLOOKUP(CuentosContados[[#This Row],[Column1]],CuentosIndexados[],25,FALSE)</f>
        <v>0</v>
      </c>
      <c r="X1314">
        <f>VLOOKUP(CuentosContados[[#This Row],[Column1]],CuentosIndexados[],26,FALSE)</f>
        <v>0</v>
      </c>
      <c r="Y1314">
        <f>VLOOKUP(CuentosContados[[#This Row],[Column1]],CuentosIndexados[],27,FALSE)</f>
        <v>0</v>
      </c>
      <c r="Z1314">
        <f>VLOOKUP(CuentosContados[[#This Row],[Column1]],CuentosIndexados[],28,FALSE)</f>
        <v>0</v>
      </c>
      <c r="AA1314">
        <f>VLOOKUP(CuentosContados[[#This Row],[Column1]],CuentosIndexados[],29,FALSE)</f>
        <v>0</v>
      </c>
      <c r="AB1314">
        <f>VLOOKUP(CuentosContados[[#This Row],[Column1]],CuentosIndexados[],30,FALSE)</f>
        <v>0</v>
      </c>
      <c r="AC1314">
        <f>VLOOKUP(CuentosContados[[#This Row],[Column1]],CuentosIndexados[],31,FALSE)</f>
        <v>0</v>
      </c>
      <c r="AD1314">
        <f>VLOOKUP(CuentosContados[[#This Row],[Column1]],CuentosIndexados[],32,FALSE)</f>
        <v>0</v>
      </c>
      <c r="AE1314">
        <f>VLOOKUP(CuentosContados[[#This Row],[Column1]],CuentosIndexados[],33,FALSE)</f>
        <v>0</v>
      </c>
      <c r="AF1314">
        <f>VLOOKUP(CuentosContados[[#This Row],[Column1]],CuentosIndexados[],34,FALSE)</f>
        <v>0</v>
      </c>
      <c r="AG1314">
        <f>VLOOKUP(CuentosContados[[#This Row],[Column1]],CuentosIndexados[],35,FALSE)</f>
        <v>0</v>
      </c>
      <c r="AH1314">
        <f>VLOOKUP(CuentosContados[[#This Row],[Column1]],CuentosIndexados[],36,FALSE)</f>
        <v>0</v>
      </c>
      <c r="AI1314">
        <f>VLOOKUP(CuentosContados[[#This Row],[Column1]],CuentosIndexados[],37,FALSE)</f>
        <v>0</v>
      </c>
      <c r="AJ1314">
        <f>VLOOKUP(CuentosContados[[#This Row],[Column1]],CuentosIndexados[],38,FALSE)</f>
        <v>0</v>
      </c>
      <c r="AK1314">
        <f>VLOOKUP(CuentosContados[[#This Row],[Column1]],CuentosIndexados[],39,FALSE)</f>
        <v>0</v>
      </c>
    </row>
    <row r="1315" spans="1:37" x14ac:dyDescent="0.25">
      <c r="A1315" t="s">
        <v>163</v>
      </c>
      <c r="B1315">
        <f>VLOOKUP(CuentosContados[[#This Row],[Column1]],CuentosIndexados[],3,FALSE)</f>
        <v>0</v>
      </c>
      <c r="C1315">
        <f>VLOOKUP(CuentosContados[[#This Row],[Column1]],CuentosIndexados[],5,FALSE)</f>
        <v>0</v>
      </c>
      <c r="D1315">
        <f>VLOOKUP(CuentosContados[[#This Row],[Column1]],CuentosIndexados[],6,FALSE)</f>
        <v>0</v>
      </c>
      <c r="E1315">
        <f>VLOOKUP(CuentosContados[[#This Row],[Column1]],CuentosIndexados[],7,FALSE)</f>
        <v>0</v>
      </c>
      <c r="F1315">
        <f>VLOOKUP(CuentosContados[[#This Row],[Column1]],CuentosIndexados[],8,FALSE)</f>
        <v>0</v>
      </c>
      <c r="G1315">
        <f>VLOOKUP(CuentosContados[[#This Row],[Column1]],CuentosIndexados[],9,FALSE)</f>
        <v>0</v>
      </c>
      <c r="H1315">
        <f>VLOOKUP(CuentosContados[[#This Row],[Column1]],CuentosIndexados[],10,FALSE)</f>
        <v>0</v>
      </c>
      <c r="I1315">
        <f>VLOOKUP(CuentosContados[[#This Row],[Column1]],CuentosIndexados[],11,FALSE)</f>
        <v>0</v>
      </c>
      <c r="J1315">
        <f>VLOOKUP(CuentosContados[[#This Row],[Column1]],CuentosIndexados[],12,FALSE)</f>
        <v>0</v>
      </c>
      <c r="K1315">
        <f>VLOOKUP(CuentosContados[[#This Row],[Column1]],CuentosIndexados[],13,FALSE)</f>
        <v>0</v>
      </c>
      <c r="L1315">
        <f>VLOOKUP(CuentosContados[[#This Row],[Column1]],CuentosIndexados[],14,FALSE)</f>
        <v>0</v>
      </c>
      <c r="M1315">
        <f>VLOOKUP(CuentosContados[[#This Row],[Column1]],CuentosIndexados[],15,FALSE)</f>
        <v>0</v>
      </c>
      <c r="N1315">
        <f>VLOOKUP(CuentosContados[[#This Row],[Column1]],CuentosIndexados[],16,FALSE)</f>
        <v>0</v>
      </c>
      <c r="O1315" t="str">
        <f>VLOOKUP(CuentosContados[[#This Row],[Column1]],CuentosIndexados[],17,FALSE)</f>
        <v>ira</v>
      </c>
      <c r="P1315">
        <f>VLOOKUP(CuentosContados[[#This Row],[Column1]],CuentosIndexados[],18,FALSE)</f>
        <v>0</v>
      </c>
      <c r="Q1315">
        <f>VLOOKUP(CuentosContados[[#This Row],[Column1]],CuentosIndexados[],19,FALSE)</f>
        <v>0</v>
      </c>
      <c r="R1315">
        <f>VLOOKUP(CuentosContados[[#This Row],[Column1]],CuentosIndexados[],20,FALSE)</f>
        <v>0</v>
      </c>
      <c r="S1315">
        <f>VLOOKUP(CuentosContados[[#This Row],[Column1]],CuentosIndexados[],21,FALSE)</f>
        <v>0</v>
      </c>
      <c r="T1315" t="str">
        <f>VLOOKUP(CuentosContados[[#This Row],[Column1]],CuentosIndexados[],22,FALSE)</f>
        <v>calma</v>
      </c>
      <c r="U1315" t="str">
        <f>VLOOKUP(CuentosContados[[#This Row],[Column1]],CuentosIndexados[],23,FALSE)</f>
        <v>tension</v>
      </c>
      <c r="V1315" t="str">
        <f>VLOOKUP(CuentosContados[[#This Row],[Column1]],CuentosIndexados[],24,FALSE)</f>
        <v>estres</v>
      </c>
      <c r="W1315">
        <f>VLOOKUP(CuentosContados[[#This Row],[Column1]],CuentosIndexados[],25,FALSE)</f>
        <v>0</v>
      </c>
      <c r="X1315">
        <f>VLOOKUP(CuentosContados[[#This Row],[Column1]],CuentosIndexados[],26,FALSE)</f>
        <v>0</v>
      </c>
      <c r="Y1315">
        <f>VLOOKUP(CuentosContados[[#This Row],[Column1]],CuentosIndexados[],27,FALSE)</f>
        <v>0</v>
      </c>
      <c r="Z1315">
        <f>VLOOKUP(CuentosContados[[#This Row],[Column1]],CuentosIndexados[],28,FALSE)</f>
        <v>0</v>
      </c>
      <c r="AA1315">
        <f>VLOOKUP(CuentosContados[[#This Row],[Column1]],CuentosIndexados[],29,FALSE)</f>
        <v>0</v>
      </c>
      <c r="AB1315">
        <f>VLOOKUP(CuentosContados[[#This Row],[Column1]],CuentosIndexados[],30,FALSE)</f>
        <v>0</v>
      </c>
      <c r="AC1315">
        <f>VLOOKUP(CuentosContados[[#This Row],[Column1]],CuentosIndexados[],31,FALSE)</f>
        <v>0</v>
      </c>
      <c r="AD1315">
        <f>VLOOKUP(CuentosContados[[#This Row],[Column1]],CuentosIndexados[],32,FALSE)</f>
        <v>0</v>
      </c>
      <c r="AE1315">
        <f>VLOOKUP(CuentosContados[[#This Row],[Column1]],CuentosIndexados[],33,FALSE)</f>
        <v>0</v>
      </c>
      <c r="AF1315">
        <f>VLOOKUP(CuentosContados[[#This Row],[Column1]],CuentosIndexados[],34,FALSE)</f>
        <v>0</v>
      </c>
      <c r="AG1315">
        <f>VLOOKUP(CuentosContados[[#This Row],[Column1]],CuentosIndexados[],35,FALSE)</f>
        <v>0</v>
      </c>
      <c r="AH1315">
        <f>VLOOKUP(CuentosContados[[#This Row],[Column1]],CuentosIndexados[],36,FALSE)</f>
        <v>0</v>
      </c>
      <c r="AI1315">
        <f>VLOOKUP(CuentosContados[[#This Row],[Column1]],CuentosIndexados[],37,FALSE)</f>
        <v>0</v>
      </c>
      <c r="AJ1315">
        <f>VLOOKUP(CuentosContados[[#This Row],[Column1]],CuentosIndexados[],38,FALSE)</f>
        <v>0</v>
      </c>
      <c r="AK1315">
        <f>VLOOKUP(CuentosContados[[#This Row],[Column1]],CuentosIndexados[],39,FALSE)</f>
        <v>0</v>
      </c>
    </row>
    <row r="1316" spans="1:37" x14ac:dyDescent="0.25">
      <c r="A1316" t="s">
        <v>163</v>
      </c>
      <c r="B1316">
        <f>VLOOKUP(CuentosContados[[#This Row],[Column1]],CuentosIndexados[],3,FALSE)</f>
        <v>0</v>
      </c>
      <c r="C1316">
        <f>VLOOKUP(CuentosContados[[#This Row],[Column1]],CuentosIndexados[],5,FALSE)</f>
        <v>0</v>
      </c>
      <c r="D1316">
        <f>VLOOKUP(CuentosContados[[#This Row],[Column1]],CuentosIndexados[],6,FALSE)</f>
        <v>0</v>
      </c>
      <c r="E1316">
        <f>VLOOKUP(CuentosContados[[#This Row],[Column1]],CuentosIndexados[],7,FALSE)</f>
        <v>0</v>
      </c>
      <c r="F1316">
        <f>VLOOKUP(CuentosContados[[#This Row],[Column1]],CuentosIndexados[],8,FALSE)</f>
        <v>0</v>
      </c>
      <c r="G1316">
        <f>VLOOKUP(CuentosContados[[#This Row],[Column1]],CuentosIndexados[],9,FALSE)</f>
        <v>0</v>
      </c>
      <c r="H1316">
        <f>VLOOKUP(CuentosContados[[#This Row],[Column1]],CuentosIndexados[],10,FALSE)</f>
        <v>0</v>
      </c>
      <c r="I1316">
        <f>VLOOKUP(CuentosContados[[#This Row],[Column1]],CuentosIndexados[],11,FALSE)</f>
        <v>0</v>
      </c>
      <c r="J1316">
        <f>VLOOKUP(CuentosContados[[#This Row],[Column1]],CuentosIndexados[],12,FALSE)</f>
        <v>0</v>
      </c>
      <c r="K1316">
        <f>VLOOKUP(CuentosContados[[#This Row],[Column1]],CuentosIndexados[],13,FALSE)</f>
        <v>0</v>
      </c>
      <c r="L1316">
        <f>VLOOKUP(CuentosContados[[#This Row],[Column1]],CuentosIndexados[],14,FALSE)</f>
        <v>0</v>
      </c>
      <c r="M1316">
        <f>VLOOKUP(CuentosContados[[#This Row],[Column1]],CuentosIndexados[],15,FALSE)</f>
        <v>0</v>
      </c>
      <c r="N1316">
        <f>VLOOKUP(CuentosContados[[#This Row],[Column1]],CuentosIndexados[],16,FALSE)</f>
        <v>0</v>
      </c>
      <c r="O1316" t="str">
        <f>VLOOKUP(CuentosContados[[#This Row],[Column1]],CuentosIndexados[],17,FALSE)</f>
        <v>ira</v>
      </c>
      <c r="P1316">
        <f>VLOOKUP(CuentosContados[[#This Row],[Column1]],CuentosIndexados[],18,FALSE)</f>
        <v>0</v>
      </c>
      <c r="Q1316">
        <f>VLOOKUP(CuentosContados[[#This Row],[Column1]],CuentosIndexados[],19,FALSE)</f>
        <v>0</v>
      </c>
      <c r="R1316">
        <f>VLOOKUP(CuentosContados[[#This Row],[Column1]],CuentosIndexados[],20,FALSE)</f>
        <v>0</v>
      </c>
      <c r="S1316">
        <f>VLOOKUP(CuentosContados[[#This Row],[Column1]],CuentosIndexados[],21,FALSE)</f>
        <v>0</v>
      </c>
      <c r="T1316" t="str">
        <f>VLOOKUP(CuentosContados[[#This Row],[Column1]],CuentosIndexados[],22,FALSE)</f>
        <v>calma</v>
      </c>
      <c r="U1316" t="str">
        <f>VLOOKUP(CuentosContados[[#This Row],[Column1]],CuentosIndexados[],23,FALSE)</f>
        <v>tension</v>
      </c>
      <c r="V1316" t="str">
        <f>VLOOKUP(CuentosContados[[#This Row],[Column1]],CuentosIndexados[],24,FALSE)</f>
        <v>estres</v>
      </c>
      <c r="W1316">
        <f>VLOOKUP(CuentosContados[[#This Row],[Column1]],CuentosIndexados[],25,FALSE)</f>
        <v>0</v>
      </c>
      <c r="X1316">
        <f>VLOOKUP(CuentosContados[[#This Row],[Column1]],CuentosIndexados[],26,FALSE)</f>
        <v>0</v>
      </c>
      <c r="Y1316">
        <f>VLOOKUP(CuentosContados[[#This Row],[Column1]],CuentosIndexados[],27,FALSE)</f>
        <v>0</v>
      </c>
      <c r="Z1316">
        <f>VLOOKUP(CuentosContados[[#This Row],[Column1]],CuentosIndexados[],28,FALSE)</f>
        <v>0</v>
      </c>
      <c r="AA1316">
        <f>VLOOKUP(CuentosContados[[#This Row],[Column1]],CuentosIndexados[],29,FALSE)</f>
        <v>0</v>
      </c>
      <c r="AB1316">
        <f>VLOOKUP(CuentosContados[[#This Row],[Column1]],CuentosIndexados[],30,FALSE)</f>
        <v>0</v>
      </c>
      <c r="AC1316">
        <f>VLOOKUP(CuentosContados[[#This Row],[Column1]],CuentosIndexados[],31,FALSE)</f>
        <v>0</v>
      </c>
      <c r="AD1316">
        <f>VLOOKUP(CuentosContados[[#This Row],[Column1]],CuentosIndexados[],32,FALSE)</f>
        <v>0</v>
      </c>
      <c r="AE1316">
        <f>VLOOKUP(CuentosContados[[#This Row],[Column1]],CuentosIndexados[],33,FALSE)</f>
        <v>0</v>
      </c>
      <c r="AF1316">
        <f>VLOOKUP(CuentosContados[[#This Row],[Column1]],CuentosIndexados[],34,FALSE)</f>
        <v>0</v>
      </c>
      <c r="AG1316">
        <f>VLOOKUP(CuentosContados[[#This Row],[Column1]],CuentosIndexados[],35,FALSE)</f>
        <v>0</v>
      </c>
      <c r="AH1316">
        <f>VLOOKUP(CuentosContados[[#This Row],[Column1]],CuentosIndexados[],36,FALSE)</f>
        <v>0</v>
      </c>
      <c r="AI1316">
        <f>VLOOKUP(CuentosContados[[#This Row],[Column1]],CuentosIndexados[],37,FALSE)</f>
        <v>0</v>
      </c>
      <c r="AJ1316">
        <f>VLOOKUP(CuentosContados[[#This Row],[Column1]],CuentosIndexados[],38,FALSE)</f>
        <v>0</v>
      </c>
      <c r="AK1316">
        <f>VLOOKUP(CuentosContados[[#This Row],[Column1]],CuentosIndexados[],39,FALSE)</f>
        <v>0</v>
      </c>
    </row>
    <row r="1317" spans="1:37" x14ac:dyDescent="0.25">
      <c r="A1317" t="s">
        <v>163</v>
      </c>
      <c r="B1317">
        <f>VLOOKUP(CuentosContados[[#This Row],[Column1]],CuentosIndexados[],3,FALSE)</f>
        <v>0</v>
      </c>
      <c r="C1317">
        <f>VLOOKUP(CuentosContados[[#This Row],[Column1]],CuentosIndexados[],5,FALSE)</f>
        <v>0</v>
      </c>
      <c r="D1317">
        <f>VLOOKUP(CuentosContados[[#This Row],[Column1]],CuentosIndexados[],6,FALSE)</f>
        <v>0</v>
      </c>
      <c r="E1317">
        <f>VLOOKUP(CuentosContados[[#This Row],[Column1]],CuentosIndexados[],7,FALSE)</f>
        <v>0</v>
      </c>
      <c r="F1317">
        <f>VLOOKUP(CuentosContados[[#This Row],[Column1]],CuentosIndexados[],8,FALSE)</f>
        <v>0</v>
      </c>
      <c r="G1317">
        <f>VLOOKUP(CuentosContados[[#This Row],[Column1]],CuentosIndexados[],9,FALSE)</f>
        <v>0</v>
      </c>
      <c r="H1317">
        <f>VLOOKUP(CuentosContados[[#This Row],[Column1]],CuentosIndexados[],10,FALSE)</f>
        <v>0</v>
      </c>
      <c r="I1317">
        <f>VLOOKUP(CuentosContados[[#This Row],[Column1]],CuentosIndexados[],11,FALSE)</f>
        <v>0</v>
      </c>
      <c r="J1317">
        <f>VLOOKUP(CuentosContados[[#This Row],[Column1]],CuentosIndexados[],12,FALSE)</f>
        <v>0</v>
      </c>
      <c r="K1317">
        <f>VLOOKUP(CuentosContados[[#This Row],[Column1]],CuentosIndexados[],13,FALSE)</f>
        <v>0</v>
      </c>
      <c r="L1317">
        <f>VLOOKUP(CuentosContados[[#This Row],[Column1]],CuentosIndexados[],14,FALSE)</f>
        <v>0</v>
      </c>
      <c r="M1317">
        <f>VLOOKUP(CuentosContados[[#This Row],[Column1]],CuentosIndexados[],15,FALSE)</f>
        <v>0</v>
      </c>
      <c r="N1317">
        <f>VLOOKUP(CuentosContados[[#This Row],[Column1]],CuentosIndexados[],16,FALSE)</f>
        <v>0</v>
      </c>
      <c r="O1317" t="str">
        <f>VLOOKUP(CuentosContados[[#This Row],[Column1]],CuentosIndexados[],17,FALSE)</f>
        <v>ira</v>
      </c>
      <c r="P1317">
        <f>VLOOKUP(CuentosContados[[#This Row],[Column1]],CuentosIndexados[],18,FALSE)</f>
        <v>0</v>
      </c>
      <c r="Q1317">
        <f>VLOOKUP(CuentosContados[[#This Row],[Column1]],CuentosIndexados[],19,FALSE)</f>
        <v>0</v>
      </c>
      <c r="R1317">
        <f>VLOOKUP(CuentosContados[[#This Row],[Column1]],CuentosIndexados[],20,FALSE)</f>
        <v>0</v>
      </c>
      <c r="S1317">
        <f>VLOOKUP(CuentosContados[[#This Row],[Column1]],CuentosIndexados[],21,FALSE)</f>
        <v>0</v>
      </c>
      <c r="T1317" t="str">
        <f>VLOOKUP(CuentosContados[[#This Row],[Column1]],CuentosIndexados[],22,FALSE)</f>
        <v>calma</v>
      </c>
      <c r="U1317" t="str">
        <f>VLOOKUP(CuentosContados[[#This Row],[Column1]],CuentosIndexados[],23,FALSE)</f>
        <v>tension</v>
      </c>
      <c r="V1317" t="str">
        <f>VLOOKUP(CuentosContados[[#This Row],[Column1]],CuentosIndexados[],24,FALSE)</f>
        <v>estres</v>
      </c>
      <c r="W1317">
        <f>VLOOKUP(CuentosContados[[#This Row],[Column1]],CuentosIndexados[],25,FALSE)</f>
        <v>0</v>
      </c>
      <c r="X1317">
        <f>VLOOKUP(CuentosContados[[#This Row],[Column1]],CuentosIndexados[],26,FALSE)</f>
        <v>0</v>
      </c>
      <c r="Y1317">
        <f>VLOOKUP(CuentosContados[[#This Row],[Column1]],CuentosIndexados[],27,FALSE)</f>
        <v>0</v>
      </c>
      <c r="Z1317">
        <f>VLOOKUP(CuentosContados[[#This Row],[Column1]],CuentosIndexados[],28,FALSE)</f>
        <v>0</v>
      </c>
      <c r="AA1317">
        <f>VLOOKUP(CuentosContados[[#This Row],[Column1]],CuentosIndexados[],29,FALSE)</f>
        <v>0</v>
      </c>
      <c r="AB1317">
        <f>VLOOKUP(CuentosContados[[#This Row],[Column1]],CuentosIndexados[],30,FALSE)</f>
        <v>0</v>
      </c>
      <c r="AC1317">
        <f>VLOOKUP(CuentosContados[[#This Row],[Column1]],CuentosIndexados[],31,FALSE)</f>
        <v>0</v>
      </c>
      <c r="AD1317">
        <f>VLOOKUP(CuentosContados[[#This Row],[Column1]],CuentosIndexados[],32,FALSE)</f>
        <v>0</v>
      </c>
      <c r="AE1317">
        <f>VLOOKUP(CuentosContados[[#This Row],[Column1]],CuentosIndexados[],33,FALSE)</f>
        <v>0</v>
      </c>
      <c r="AF1317">
        <f>VLOOKUP(CuentosContados[[#This Row],[Column1]],CuentosIndexados[],34,FALSE)</f>
        <v>0</v>
      </c>
      <c r="AG1317">
        <f>VLOOKUP(CuentosContados[[#This Row],[Column1]],CuentosIndexados[],35,FALSE)</f>
        <v>0</v>
      </c>
      <c r="AH1317">
        <f>VLOOKUP(CuentosContados[[#This Row],[Column1]],CuentosIndexados[],36,FALSE)</f>
        <v>0</v>
      </c>
      <c r="AI1317">
        <f>VLOOKUP(CuentosContados[[#This Row],[Column1]],CuentosIndexados[],37,FALSE)</f>
        <v>0</v>
      </c>
      <c r="AJ1317">
        <f>VLOOKUP(CuentosContados[[#This Row],[Column1]],CuentosIndexados[],38,FALSE)</f>
        <v>0</v>
      </c>
      <c r="AK1317">
        <f>VLOOKUP(CuentosContados[[#This Row],[Column1]],CuentosIndexados[],39,FALSE)</f>
        <v>0</v>
      </c>
    </row>
    <row r="1318" spans="1:37" x14ac:dyDescent="0.25">
      <c r="A1318" t="s">
        <v>173</v>
      </c>
      <c r="B1318">
        <f>VLOOKUP(CuentosContados[[#This Row],[Column1]],CuentosIndexados[],3,FALSE)</f>
        <v>0</v>
      </c>
      <c r="C1318">
        <f>VLOOKUP(CuentosContados[[#This Row],[Column1]],CuentosIndexados[],5,FALSE)</f>
        <v>0</v>
      </c>
      <c r="D1318" t="str">
        <f>VLOOKUP(CuentosContados[[#This Row],[Column1]],CuentosIndexados[],6,FALSE)</f>
        <v>envejecimiento</v>
      </c>
      <c r="E1318">
        <f>VLOOKUP(CuentosContados[[#This Row],[Column1]],CuentosIndexados[],7,FALSE)</f>
        <v>0</v>
      </c>
      <c r="F1318">
        <f>VLOOKUP(CuentosContados[[#This Row],[Column1]],CuentosIndexados[],8,FALSE)</f>
        <v>0</v>
      </c>
      <c r="G1318" t="str">
        <f>VLOOKUP(CuentosContados[[#This Row],[Column1]],CuentosIndexados[],9,FALSE)</f>
        <v>aburrimiento</v>
      </c>
      <c r="H1318">
        <f>VLOOKUP(CuentosContados[[#This Row],[Column1]],CuentosIndexados[],10,FALSE)</f>
        <v>0</v>
      </c>
      <c r="I1318">
        <f>VLOOKUP(CuentosContados[[#This Row],[Column1]],CuentosIndexados[],11,FALSE)</f>
        <v>0</v>
      </c>
      <c r="J1318">
        <f>VLOOKUP(CuentosContados[[#This Row],[Column1]],CuentosIndexados[],12,FALSE)</f>
        <v>0</v>
      </c>
      <c r="K1318">
        <f>VLOOKUP(CuentosContados[[#This Row],[Column1]],CuentosIndexados[],13,FALSE)</f>
        <v>0</v>
      </c>
      <c r="L1318">
        <f>VLOOKUP(CuentosContados[[#This Row],[Column1]],CuentosIndexados[],14,FALSE)</f>
        <v>0</v>
      </c>
      <c r="M1318">
        <f>VLOOKUP(CuentosContados[[#This Row],[Column1]],CuentosIndexados[],15,FALSE)</f>
        <v>0</v>
      </c>
      <c r="N1318">
        <f>VLOOKUP(CuentosContados[[#This Row],[Column1]],CuentosIndexados[],16,FALSE)</f>
        <v>0</v>
      </c>
      <c r="O1318">
        <f>VLOOKUP(CuentosContados[[#This Row],[Column1]],CuentosIndexados[],17,FALSE)</f>
        <v>0</v>
      </c>
      <c r="P1318">
        <f>VLOOKUP(CuentosContados[[#This Row],[Column1]],CuentosIndexados[],18,FALSE)</f>
        <v>0</v>
      </c>
      <c r="Q1318">
        <f>VLOOKUP(CuentosContados[[#This Row],[Column1]],CuentosIndexados[],19,FALSE)</f>
        <v>0</v>
      </c>
      <c r="R1318">
        <f>VLOOKUP(CuentosContados[[#This Row],[Column1]],CuentosIndexados[],20,FALSE)</f>
        <v>0</v>
      </c>
      <c r="S1318">
        <f>VLOOKUP(CuentosContados[[#This Row],[Column1]],CuentosIndexados[],21,FALSE)</f>
        <v>0</v>
      </c>
      <c r="T1318">
        <f>VLOOKUP(CuentosContados[[#This Row],[Column1]],CuentosIndexados[],22,FALSE)</f>
        <v>0</v>
      </c>
      <c r="U1318">
        <f>VLOOKUP(CuentosContados[[#This Row],[Column1]],CuentosIndexados[],23,FALSE)</f>
        <v>0</v>
      </c>
      <c r="V1318">
        <f>VLOOKUP(CuentosContados[[#This Row],[Column1]],CuentosIndexados[],24,FALSE)</f>
        <v>0</v>
      </c>
      <c r="W1318">
        <f>VLOOKUP(CuentosContados[[#This Row],[Column1]],CuentosIndexados[],25,FALSE)</f>
        <v>0</v>
      </c>
      <c r="X1318">
        <f>VLOOKUP(CuentosContados[[#This Row],[Column1]],CuentosIndexados[],26,FALSE)</f>
        <v>0</v>
      </c>
      <c r="Y1318">
        <f>VLOOKUP(CuentosContados[[#This Row],[Column1]],CuentosIndexados[],27,FALSE)</f>
        <v>0</v>
      </c>
      <c r="Z1318">
        <f>VLOOKUP(CuentosContados[[#This Row],[Column1]],CuentosIndexados[],28,FALSE)</f>
        <v>0</v>
      </c>
      <c r="AA1318">
        <f>VLOOKUP(CuentosContados[[#This Row],[Column1]],CuentosIndexados[],29,FALSE)</f>
        <v>0</v>
      </c>
      <c r="AB1318" t="str">
        <f>VLOOKUP(CuentosContados[[#This Row],[Column1]],CuentosIndexados[],30,FALSE)</f>
        <v>adolescencia</v>
      </c>
      <c r="AC1318">
        <f>VLOOKUP(CuentosContados[[#This Row],[Column1]],CuentosIndexados[],31,FALSE)</f>
        <v>0</v>
      </c>
      <c r="AD1318">
        <f>VLOOKUP(CuentosContados[[#This Row],[Column1]],CuentosIndexados[],32,FALSE)</f>
        <v>0</v>
      </c>
      <c r="AE1318">
        <f>VLOOKUP(CuentosContados[[#This Row],[Column1]],CuentosIndexados[],33,FALSE)</f>
        <v>0</v>
      </c>
      <c r="AF1318">
        <f>VLOOKUP(CuentosContados[[#This Row],[Column1]],CuentosIndexados[],34,FALSE)</f>
        <v>0</v>
      </c>
      <c r="AG1318">
        <f>VLOOKUP(CuentosContados[[#This Row],[Column1]],CuentosIndexados[],35,FALSE)</f>
        <v>0</v>
      </c>
      <c r="AH1318" t="str">
        <f>VLOOKUP(CuentosContados[[#This Row],[Column1]],CuentosIndexados[],36,FALSE)</f>
        <v>apatia</v>
      </c>
      <c r="AI1318" t="str">
        <f>VLOOKUP(CuentosContados[[#This Row],[Column1]],CuentosIndexados[],37,FALSE)</f>
        <v>muerte</v>
      </c>
      <c r="AJ1318">
        <f>VLOOKUP(CuentosContados[[#This Row],[Column1]],CuentosIndexados[],38,FALSE)</f>
        <v>0</v>
      </c>
      <c r="AK1318">
        <f>VLOOKUP(CuentosContados[[#This Row],[Column1]],CuentosIndexados[],39,FALSE)</f>
        <v>0</v>
      </c>
    </row>
    <row r="1319" spans="1:37" x14ac:dyDescent="0.25">
      <c r="A1319" t="s">
        <v>173</v>
      </c>
      <c r="B1319">
        <f>VLOOKUP(CuentosContados[[#This Row],[Column1]],CuentosIndexados[],3,FALSE)</f>
        <v>0</v>
      </c>
      <c r="C1319">
        <f>VLOOKUP(CuentosContados[[#This Row],[Column1]],CuentosIndexados[],5,FALSE)</f>
        <v>0</v>
      </c>
      <c r="D1319" t="str">
        <f>VLOOKUP(CuentosContados[[#This Row],[Column1]],CuentosIndexados[],6,FALSE)</f>
        <v>envejecimiento</v>
      </c>
      <c r="E1319">
        <f>VLOOKUP(CuentosContados[[#This Row],[Column1]],CuentosIndexados[],7,FALSE)</f>
        <v>0</v>
      </c>
      <c r="F1319">
        <f>VLOOKUP(CuentosContados[[#This Row],[Column1]],CuentosIndexados[],8,FALSE)</f>
        <v>0</v>
      </c>
      <c r="G1319" t="str">
        <f>VLOOKUP(CuentosContados[[#This Row],[Column1]],CuentosIndexados[],9,FALSE)</f>
        <v>aburrimiento</v>
      </c>
      <c r="H1319">
        <f>VLOOKUP(CuentosContados[[#This Row],[Column1]],CuentosIndexados[],10,FALSE)</f>
        <v>0</v>
      </c>
      <c r="I1319">
        <f>VLOOKUP(CuentosContados[[#This Row],[Column1]],CuentosIndexados[],11,FALSE)</f>
        <v>0</v>
      </c>
      <c r="J1319">
        <f>VLOOKUP(CuentosContados[[#This Row],[Column1]],CuentosIndexados[],12,FALSE)</f>
        <v>0</v>
      </c>
      <c r="K1319">
        <f>VLOOKUP(CuentosContados[[#This Row],[Column1]],CuentosIndexados[],13,FALSE)</f>
        <v>0</v>
      </c>
      <c r="L1319">
        <f>VLOOKUP(CuentosContados[[#This Row],[Column1]],CuentosIndexados[],14,FALSE)</f>
        <v>0</v>
      </c>
      <c r="M1319">
        <f>VLOOKUP(CuentosContados[[#This Row],[Column1]],CuentosIndexados[],15,FALSE)</f>
        <v>0</v>
      </c>
      <c r="N1319">
        <f>VLOOKUP(CuentosContados[[#This Row],[Column1]],CuentosIndexados[],16,FALSE)</f>
        <v>0</v>
      </c>
      <c r="O1319">
        <f>VLOOKUP(CuentosContados[[#This Row],[Column1]],CuentosIndexados[],17,FALSE)</f>
        <v>0</v>
      </c>
      <c r="P1319">
        <f>VLOOKUP(CuentosContados[[#This Row],[Column1]],CuentosIndexados[],18,FALSE)</f>
        <v>0</v>
      </c>
      <c r="Q1319">
        <f>VLOOKUP(CuentosContados[[#This Row],[Column1]],CuentosIndexados[],19,FALSE)</f>
        <v>0</v>
      </c>
      <c r="R1319">
        <f>VLOOKUP(CuentosContados[[#This Row],[Column1]],CuentosIndexados[],20,FALSE)</f>
        <v>0</v>
      </c>
      <c r="S1319">
        <f>VLOOKUP(CuentosContados[[#This Row],[Column1]],CuentosIndexados[],21,FALSE)</f>
        <v>0</v>
      </c>
      <c r="T1319">
        <f>VLOOKUP(CuentosContados[[#This Row],[Column1]],CuentosIndexados[],22,FALSE)</f>
        <v>0</v>
      </c>
      <c r="U1319">
        <f>VLOOKUP(CuentosContados[[#This Row],[Column1]],CuentosIndexados[],23,FALSE)</f>
        <v>0</v>
      </c>
      <c r="V1319">
        <f>VLOOKUP(CuentosContados[[#This Row],[Column1]],CuentosIndexados[],24,FALSE)</f>
        <v>0</v>
      </c>
      <c r="W1319">
        <f>VLOOKUP(CuentosContados[[#This Row],[Column1]],CuentosIndexados[],25,FALSE)</f>
        <v>0</v>
      </c>
      <c r="X1319">
        <f>VLOOKUP(CuentosContados[[#This Row],[Column1]],CuentosIndexados[],26,FALSE)</f>
        <v>0</v>
      </c>
      <c r="Y1319">
        <f>VLOOKUP(CuentosContados[[#This Row],[Column1]],CuentosIndexados[],27,FALSE)</f>
        <v>0</v>
      </c>
      <c r="Z1319">
        <f>VLOOKUP(CuentosContados[[#This Row],[Column1]],CuentosIndexados[],28,FALSE)</f>
        <v>0</v>
      </c>
      <c r="AA1319">
        <f>VLOOKUP(CuentosContados[[#This Row],[Column1]],CuentosIndexados[],29,FALSE)</f>
        <v>0</v>
      </c>
      <c r="AB1319" t="str">
        <f>VLOOKUP(CuentosContados[[#This Row],[Column1]],CuentosIndexados[],30,FALSE)</f>
        <v>adolescencia</v>
      </c>
      <c r="AC1319">
        <f>VLOOKUP(CuentosContados[[#This Row],[Column1]],CuentosIndexados[],31,FALSE)</f>
        <v>0</v>
      </c>
      <c r="AD1319">
        <f>VLOOKUP(CuentosContados[[#This Row],[Column1]],CuentosIndexados[],32,FALSE)</f>
        <v>0</v>
      </c>
      <c r="AE1319">
        <f>VLOOKUP(CuentosContados[[#This Row],[Column1]],CuentosIndexados[],33,FALSE)</f>
        <v>0</v>
      </c>
      <c r="AF1319">
        <f>VLOOKUP(CuentosContados[[#This Row],[Column1]],CuentosIndexados[],34,FALSE)</f>
        <v>0</v>
      </c>
      <c r="AG1319">
        <f>VLOOKUP(CuentosContados[[#This Row],[Column1]],CuentosIndexados[],35,FALSE)</f>
        <v>0</v>
      </c>
      <c r="AH1319" t="str">
        <f>VLOOKUP(CuentosContados[[#This Row],[Column1]],CuentosIndexados[],36,FALSE)</f>
        <v>apatia</v>
      </c>
      <c r="AI1319" t="str">
        <f>VLOOKUP(CuentosContados[[#This Row],[Column1]],CuentosIndexados[],37,FALSE)</f>
        <v>muerte</v>
      </c>
      <c r="AJ1319">
        <f>VLOOKUP(CuentosContados[[#This Row],[Column1]],CuentosIndexados[],38,FALSE)</f>
        <v>0</v>
      </c>
      <c r="AK1319">
        <f>VLOOKUP(CuentosContados[[#This Row],[Column1]],CuentosIndexados[],39,FALSE)</f>
        <v>0</v>
      </c>
    </row>
    <row r="1320" spans="1:37" x14ac:dyDescent="0.25">
      <c r="A1320" t="s">
        <v>173</v>
      </c>
      <c r="B1320">
        <f>VLOOKUP(CuentosContados[[#This Row],[Column1]],CuentosIndexados[],3,FALSE)</f>
        <v>0</v>
      </c>
      <c r="C1320">
        <f>VLOOKUP(CuentosContados[[#This Row],[Column1]],CuentosIndexados[],5,FALSE)</f>
        <v>0</v>
      </c>
      <c r="D1320" t="str">
        <f>VLOOKUP(CuentosContados[[#This Row],[Column1]],CuentosIndexados[],6,FALSE)</f>
        <v>envejecimiento</v>
      </c>
      <c r="E1320">
        <f>VLOOKUP(CuentosContados[[#This Row],[Column1]],CuentosIndexados[],7,FALSE)</f>
        <v>0</v>
      </c>
      <c r="F1320">
        <f>VLOOKUP(CuentosContados[[#This Row],[Column1]],CuentosIndexados[],8,FALSE)</f>
        <v>0</v>
      </c>
      <c r="G1320" t="str">
        <f>VLOOKUP(CuentosContados[[#This Row],[Column1]],CuentosIndexados[],9,FALSE)</f>
        <v>aburrimiento</v>
      </c>
      <c r="H1320">
        <f>VLOOKUP(CuentosContados[[#This Row],[Column1]],CuentosIndexados[],10,FALSE)</f>
        <v>0</v>
      </c>
      <c r="I1320">
        <f>VLOOKUP(CuentosContados[[#This Row],[Column1]],CuentosIndexados[],11,FALSE)</f>
        <v>0</v>
      </c>
      <c r="J1320">
        <f>VLOOKUP(CuentosContados[[#This Row],[Column1]],CuentosIndexados[],12,FALSE)</f>
        <v>0</v>
      </c>
      <c r="K1320">
        <f>VLOOKUP(CuentosContados[[#This Row],[Column1]],CuentosIndexados[],13,FALSE)</f>
        <v>0</v>
      </c>
      <c r="L1320">
        <f>VLOOKUP(CuentosContados[[#This Row],[Column1]],CuentosIndexados[],14,FALSE)</f>
        <v>0</v>
      </c>
      <c r="M1320">
        <f>VLOOKUP(CuentosContados[[#This Row],[Column1]],CuentosIndexados[],15,FALSE)</f>
        <v>0</v>
      </c>
      <c r="N1320">
        <f>VLOOKUP(CuentosContados[[#This Row],[Column1]],CuentosIndexados[],16,FALSE)</f>
        <v>0</v>
      </c>
      <c r="O1320">
        <f>VLOOKUP(CuentosContados[[#This Row],[Column1]],CuentosIndexados[],17,FALSE)</f>
        <v>0</v>
      </c>
      <c r="P1320">
        <f>VLOOKUP(CuentosContados[[#This Row],[Column1]],CuentosIndexados[],18,FALSE)</f>
        <v>0</v>
      </c>
      <c r="Q1320">
        <f>VLOOKUP(CuentosContados[[#This Row],[Column1]],CuentosIndexados[],19,FALSE)</f>
        <v>0</v>
      </c>
      <c r="R1320">
        <f>VLOOKUP(CuentosContados[[#This Row],[Column1]],CuentosIndexados[],20,FALSE)</f>
        <v>0</v>
      </c>
      <c r="S1320">
        <f>VLOOKUP(CuentosContados[[#This Row],[Column1]],CuentosIndexados[],21,FALSE)</f>
        <v>0</v>
      </c>
      <c r="T1320">
        <f>VLOOKUP(CuentosContados[[#This Row],[Column1]],CuentosIndexados[],22,FALSE)</f>
        <v>0</v>
      </c>
      <c r="U1320">
        <f>VLOOKUP(CuentosContados[[#This Row],[Column1]],CuentosIndexados[],23,FALSE)</f>
        <v>0</v>
      </c>
      <c r="V1320">
        <f>VLOOKUP(CuentosContados[[#This Row],[Column1]],CuentosIndexados[],24,FALSE)</f>
        <v>0</v>
      </c>
      <c r="W1320">
        <f>VLOOKUP(CuentosContados[[#This Row],[Column1]],CuentosIndexados[],25,FALSE)</f>
        <v>0</v>
      </c>
      <c r="X1320">
        <f>VLOOKUP(CuentosContados[[#This Row],[Column1]],CuentosIndexados[],26,FALSE)</f>
        <v>0</v>
      </c>
      <c r="Y1320">
        <f>VLOOKUP(CuentosContados[[#This Row],[Column1]],CuentosIndexados[],27,FALSE)</f>
        <v>0</v>
      </c>
      <c r="Z1320">
        <f>VLOOKUP(CuentosContados[[#This Row],[Column1]],CuentosIndexados[],28,FALSE)</f>
        <v>0</v>
      </c>
      <c r="AA1320">
        <f>VLOOKUP(CuentosContados[[#This Row],[Column1]],CuentosIndexados[],29,FALSE)</f>
        <v>0</v>
      </c>
      <c r="AB1320" t="str">
        <f>VLOOKUP(CuentosContados[[#This Row],[Column1]],CuentosIndexados[],30,FALSE)</f>
        <v>adolescencia</v>
      </c>
      <c r="AC1320">
        <f>VLOOKUP(CuentosContados[[#This Row],[Column1]],CuentosIndexados[],31,FALSE)</f>
        <v>0</v>
      </c>
      <c r="AD1320">
        <f>VLOOKUP(CuentosContados[[#This Row],[Column1]],CuentosIndexados[],32,FALSE)</f>
        <v>0</v>
      </c>
      <c r="AE1320">
        <f>VLOOKUP(CuentosContados[[#This Row],[Column1]],CuentosIndexados[],33,FALSE)</f>
        <v>0</v>
      </c>
      <c r="AF1320">
        <f>VLOOKUP(CuentosContados[[#This Row],[Column1]],CuentosIndexados[],34,FALSE)</f>
        <v>0</v>
      </c>
      <c r="AG1320">
        <f>VLOOKUP(CuentosContados[[#This Row],[Column1]],CuentosIndexados[],35,FALSE)</f>
        <v>0</v>
      </c>
      <c r="AH1320" t="str">
        <f>VLOOKUP(CuentosContados[[#This Row],[Column1]],CuentosIndexados[],36,FALSE)</f>
        <v>apatia</v>
      </c>
      <c r="AI1320" t="str">
        <f>VLOOKUP(CuentosContados[[#This Row],[Column1]],CuentosIndexados[],37,FALSE)</f>
        <v>muerte</v>
      </c>
      <c r="AJ1320">
        <f>VLOOKUP(CuentosContados[[#This Row],[Column1]],CuentosIndexados[],38,FALSE)</f>
        <v>0</v>
      </c>
      <c r="AK1320">
        <f>VLOOKUP(CuentosContados[[#This Row],[Column1]],CuentosIndexados[],39,FALSE)</f>
        <v>0</v>
      </c>
    </row>
    <row r="1321" spans="1:37" x14ac:dyDescent="0.25">
      <c r="A1321" t="s">
        <v>173</v>
      </c>
      <c r="B1321">
        <f>VLOOKUP(CuentosContados[[#This Row],[Column1]],CuentosIndexados[],3,FALSE)</f>
        <v>0</v>
      </c>
      <c r="C1321">
        <f>VLOOKUP(CuentosContados[[#This Row],[Column1]],CuentosIndexados[],5,FALSE)</f>
        <v>0</v>
      </c>
      <c r="D1321" t="str">
        <f>VLOOKUP(CuentosContados[[#This Row],[Column1]],CuentosIndexados[],6,FALSE)</f>
        <v>envejecimiento</v>
      </c>
      <c r="E1321">
        <f>VLOOKUP(CuentosContados[[#This Row],[Column1]],CuentosIndexados[],7,FALSE)</f>
        <v>0</v>
      </c>
      <c r="F1321">
        <f>VLOOKUP(CuentosContados[[#This Row],[Column1]],CuentosIndexados[],8,FALSE)</f>
        <v>0</v>
      </c>
      <c r="G1321" t="str">
        <f>VLOOKUP(CuentosContados[[#This Row],[Column1]],CuentosIndexados[],9,FALSE)</f>
        <v>aburrimiento</v>
      </c>
      <c r="H1321">
        <f>VLOOKUP(CuentosContados[[#This Row],[Column1]],CuentosIndexados[],10,FALSE)</f>
        <v>0</v>
      </c>
      <c r="I1321">
        <f>VLOOKUP(CuentosContados[[#This Row],[Column1]],CuentosIndexados[],11,FALSE)</f>
        <v>0</v>
      </c>
      <c r="J1321">
        <f>VLOOKUP(CuentosContados[[#This Row],[Column1]],CuentosIndexados[],12,FALSE)</f>
        <v>0</v>
      </c>
      <c r="K1321">
        <f>VLOOKUP(CuentosContados[[#This Row],[Column1]],CuentosIndexados[],13,FALSE)</f>
        <v>0</v>
      </c>
      <c r="L1321">
        <f>VLOOKUP(CuentosContados[[#This Row],[Column1]],CuentosIndexados[],14,FALSE)</f>
        <v>0</v>
      </c>
      <c r="M1321">
        <f>VLOOKUP(CuentosContados[[#This Row],[Column1]],CuentosIndexados[],15,FALSE)</f>
        <v>0</v>
      </c>
      <c r="N1321">
        <f>VLOOKUP(CuentosContados[[#This Row],[Column1]],CuentosIndexados[],16,FALSE)</f>
        <v>0</v>
      </c>
      <c r="O1321">
        <f>VLOOKUP(CuentosContados[[#This Row],[Column1]],CuentosIndexados[],17,FALSE)</f>
        <v>0</v>
      </c>
      <c r="P1321">
        <f>VLOOKUP(CuentosContados[[#This Row],[Column1]],CuentosIndexados[],18,FALSE)</f>
        <v>0</v>
      </c>
      <c r="Q1321">
        <f>VLOOKUP(CuentosContados[[#This Row],[Column1]],CuentosIndexados[],19,FALSE)</f>
        <v>0</v>
      </c>
      <c r="R1321">
        <f>VLOOKUP(CuentosContados[[#This Row],[Column1]],CuentosIndexados[],20,FALSE)</f>
        <v>0</v>
      </c>
      <c r="S1321">
        <f>VLOOKUP(CuentosContados[[#This Row],[Column1]],CuentosIndexados[],21,FALSE)</f>
        <v>0</v>
      </c>
      <c r="T1321">
        <f>VLOOKUP(CuentosContados[[#This Row],[Column1]],CuentosIndexados[],22,FALSE)</f>
        <v>0</v>
      </c>
      <c r="U1321">
        <f>VLOOKUP(CuentosContados[[#This Row],[Column1]],CuentosIndexados[],23,FALSE)</f>
        <v>0</v>
      </c>
      <c r="V1321">
        <f>VLOOKUP(CuentosContados[[#This Row],[Column1]],CuentosIndexados[],24,FALSE)</f>
        <v>0</v>
      </c>
      <c r="W1321">
        <f>VLOOKUP(CuentosContados[[#This Row],[Column1]],CuentosIndexados[],25,FALSE)</f>
        <v>0</v>
      </c>
      <c r="X1321">
        <f>VLOOKUP(CuentosContados[[#This Row],[Column1]],CuentosIndexados[],26,FALSE)</f>
        <v>0</v>
      </c>
      <c r="Y1321">
        <f>VLOOKUP(CuentosContados[[#This Row],[Column1]],CuentosIndexados[],27,FALSE)</f>
        <v>0</v>
      </c>
      <c r="Z1321">
        <f>VLOOKUP(CuentosContados[[#This Row],[Column1]],CuentosIndexados[],28,FALSE)</f>
        <v>0</v>
      </c>
      <c r="AA1321">
        <f>VLOOKUP(CuentosContados[[#This Row],[Column1]],CuentosIndexados[],29,FALSE)</f>
        <v>0</v>
      </c>
      <c r="AB1321" t="str">
        <f>VLOOKUP(CuentosContados[[#This Row],[Column1]],CuentosIndexados[],30,FALSE)</f>
        <v>adolescencia</v>
      </c>
      <c r="AC1321">
        <f>VLOOKUP(CuentosContados[[#This Row],[Column1]],CuentosIndexados[],31,FALSE)</f>
        <v>0</v>
      </c>
      <c r="AD1321">
        <f>VLOOKUP(CuentosContados[[#This Row],[Column1]],CuentosIndexados[],32,FALSE)</f>
        <v>0</v>
      </c>
      <c r="AE1321">
        <f>VLOOKUP(CuentosContados[[#This Row],[Column1]],CuentosIndexados[],33,FALSE)</f>
        <v>0</v>
      </c>
      <c r="AF1321">
        <f>VLOOKUP(CuentosContados[[#This Row],[Column1]],CuentosIndexados[],34,FALSE)</f>
        <v>0</v>
      </c>
      <c r="AG1321">
        <f>VLOOKUP(CuentosContados[[#This Row],[Column1]],CuentosIndexados[],35,FALSE)</f>
        <v>0</v>
      </c>
      <c r="AH1321" t="str">
        <f>VLOOKUP(CuentosContados[[#This Row],[Column1]],CuentosIndexados[],36,FALSE)</f>
        <v>apatia</v>
      </c>
      <c r="AI1321" t="str">
        <f>VLOOKUP(CuentosContados[[#This Row],[Column1]],CuentosIndexados[],37,FALSE)</f>
        <v>muerte</v>
      </c>
      <c r="AJ1321">
        <f>VLOOKUP(CuentosContados[[#This Row],[Column1]],CuentosIndexados[],38,FALSE)</f>
        <v>0</v>
      </c>
      <c r="AK1321">
        <f>VLOOKUP(CuentosContados[[#This Row],[Column1]],CuentosIndexados[],39,FALSE)</f>
        <v>0</v>
      </c>
    </row>
    <row r="1322" spans="1:37" x14ac:dyDescent="0.25">
      <c r="A1322" t="s">
        <v>173</v>
      </c>
      <c r="B1322">
        <f>VLOOKUP(CuentosContados[[#This Row],[Column1]],CuentosIndexados[],3,FALSE)</f>
        <v>0</v>
      </c>
      <c r="C1322">
        <f>VLOOKUP(CuentosContados[[#This Row],[Column1]],CuentosIndexados[],5,FALSE)</f>
        <v>0</v>
      </c>
      <c r="D1322" t="str">
        <f>VLOOKUP(CuentosContados[[#This Row],[Column1]],CuentosIndexados[],6,FALSE)</f>
        <v>envejecimiento</v>
      </c>
      <c r="E1322">
        <f>VLOOKUP(CuentosContados[[#This Row],[Column1]],CuentosIndexados[],7,FALSE)</f>
        <v>0</v>
      </c>
      <c r="F1322">
        <f>VLOOKUP(CuentosContados[[#This Row],[Column1]],CuentosIndexados[],8,FALSE)</f>
        <v>0</v>
      </c>
      <c r="G1322" t="str">
        <f>VLOOKUP(CuentosContados[[#This Row],[Column1]],CuentosIndexados[],9,FALSE)</f>
        <v>aburrimiento</v>
      </c>
      <c r="H1322">
        <f>VLOOKUP(CuentosContados[[#This Row],[Column1]],CuentosIndexados[],10,FALSE)</f>
        <v>0</v>
      </c>
      <c r="I1322">
        <f>VLOOKUP(CuentosContados[[#This Row],[Column1]],CuentosIndexados[],11,FALSE)</f>
        <v>0</v>
      </c>
      <c r="J1322">
        <f>VLOOKUP(CuentosContados[[#This Row],[Column1]],CuentosIndexados[],12,FALSE)</f>
        <v>0</v>
      </c>
      <c r="K1322">
        <f>VLOOKUP(CuentosContados[[#This Row],[Column1]],CuentosIndexados[],13,FALSE)</f>
        <v>0</v>
      </c>
      <c r="L1322">
        <f>VLOOKUP(CuentosContados[[#This Row],[Column1]],CuentosIndexados[],14,FALSE)</f>
        <v>0</v>
      </c>
      <c r="M1322">
        <f>VLOOKUP(CuentosContados[[#This Row],[Column1]],CuentosIndexados[],15,FALSE)</f>
        <v>0</v>
      </c>
      <c r="N1322">
        <f>VLOOKUP(CuentosContados[[#This Row],[Column1]],CuentosIndexados[],16,FALSE)</f>
        <v>0</v>
      </c>
      <c r="O1322">
        <f>VLOOKUP(CuentosContados[[#This Row],[Column1]],CuentosIndexados[],17,FALSE)</f>
        <v>0</v>
      </c>
      <c r="P1322">
        <f>VLOOKUP(CuentosContados[[#This Row],[Column1]],CuentosIndexados[],18,FALSE)</f>
        <v>0</v>
      </c>
      <c r="Q1322">
        <f>VLOOKUP(CuentosContados[[#This Row],[Column1]],CuentosIndexados[],19,FALSE)</f>
        <v>0</v>
      </c>
      <c r="R1322">
        <f>VLOOKUP(CuentosContados[[#This Row],[Column1]],CuentosIndexados[],20,FALSE)</f>
        <v>0</v>
      </c>
      <c r="S1322">
        <f>VLOOKUP(CuentosContados[[#This Row],[Column1]],CuentosIndexados[],21,FALSE)</f>
        <v>0</v>
      </c>
      <c r="T1322">
        <f>VLOOKUP(CuentosContados[[#This Row],[Column1]],CuentosIndexados[],22,FALSE)</f>
        <v>0</v>
      </c>
      <c r="U1322">
        <f>VLOOKUP(CuentosContados[[#This Row],[Column1]],CuentosIndexados[],23,FALSE)</f>
        <v>0</v>
      </c>
      <c r="V1322">
        <f>VLOOKUP(CuentosContados[[#This Row],[Column1]],CuentosIndexados[],24,FALSE)</f>
        <v>0</v>
      </c>
      <c r="W1322">
        <f>VLOOKUP(CuentosContados[[#This Row],[Column1]],CuentosIndexados[],25,FALSE)</f>
        <v>0</v>
      </c>
      <c r="X1322">
        <f>VLOOKUP(CuentosContados[[#This Row],[Column1]],CuentosIndexados[],26,FALSE)</f>
        <v>0</v>
      </c>
      <c r="Y1322">
        <f>VLOOKUP(CuentosContados[[#This Row],[Column1]],CuentosIndexados[],27,FALSE)</f>
        <v>0</v>
      </c>
      <c r="Z1322">
        <f>VLOOKUP(CuentosContados[[#This Row],[Column1]],CuentosIndexados[],28,FALSE)</f>
        <v>0</v>
      </c>
      <c r="AA1322">
        <f>VLOOKUP(CuentosContados[[#This Row],[Column1]],CuentosIndexados[],29,FALSE)</f>
        <v>0</v>
      </c>
      <c r="AB1322" t="str">
        <f>VLOOKUP(CuentosContados[[#This Row],[Column1]],CuentosIndexados[],30,FALSE)</f>
        <v>adolescencia</v>
      </c>
      <c r="AC1322">
        <f>VLOOKUP(CuentosContados[[#This Row],[Column1]],CuentosIndexados[],31,FALSE)</f>
        <v>0</v>
      </c>
      <c r="AD1322">
        <f>VLOOKUP(CuentosContados[[#This Row],[Column1]],CuentosIndexados[],32,FALSE)</f>
        <v>0</v>
      </c>
      <c r="AE1322">
        <f>VLOOKUP(CuentosContados[[#This Row],[Column1]],CuentosIndexados[],33,FALSE)</f>
        <v>0</v>
      </c>
      <c r="AF1322">
        <f>VLOOKUP(CuentosContados[[#This Row],[Column1]],CuentosIndexados[],34,FALSE)</f>
        <v>0</v>
      </c>
      <c r="AG1322">
        <f>VLOOKUP(CuentosContados[[#This Row],[Column1]],CuentosIndexados[],35,FALSE)</f>
        <v>0</v>
      </c>
      <c r="AH1322" t="str">
        <f>VLOOKUP(CuentosContados[[#This Row],[Column1]],CuentosIndexados[],36,FALSE)</f>
        <v>apatia</v>
      </c>
      <c r="AI1322" t="str">
        <f>VLOOKUP(CuentosContados[[#This Row],[Column1]],CuentosIndexados[],37,FALSE)</f>
        <v>muerte</v>
      </c>
      <c r="AJ1322">
        <f>VLOOKUP(CuentosContados[[#This Row],[Column1]],CuentosIndexados[],38,FALSE)</f>
        <v>0</v>
      </c>
      <c r="AK1322">
        <f>VLOOKUP(CuentosContados[[#This Row],[Column1]],CuentosIndexados[],39,FALSE)</f>
        <v>0</v>
      </c>
    </row>
    <row r="1323" spans="1:37" x14ac:dyDescent="0.25">
      <c r="A1323" t="s">
        <v>173</v>
      </c>
      <c r="B1323">
        <f>VLOOKUP(CuentosContados[[#This Row],[Column1]],CuentosIndexados[],3,FALSE)</f>
        <v>0</v>
      </c>
      <c r="C1323">
        <f>VLOOKUP(CuentosContados[[#This Row],[Column1]],CuentosIndexados[],5,FALSE)</f>
        <v>0</v>
      </c>
      <c r="D1323" t="str">
        <f>VLOOKUP(CuentosContados[[#This Row],[Column1]],CuentosIndexados[],6,FALSE)</f>
        <v>envejecimiento</v>
      </c>
      <c r="E1323">
        <f>VLOOKUP(CuentosContados[[#This Row],[Column1]],CuentosIndexados[],7,FALSE)</f>
        <v>0</v>
      </c>
      <c r="F1323">
        <f>VLOOKUP(CuentosContados[[#This Row],[Column1]],CuentosIndexados[],8,FALSE)</f>
        <v>0</v>
      </c>
      <c r="G1323" t="str">
        <f>VLOOKUP(CuentosContados[[#This Row],[Column1]],CuentosIndexados[],9,FALSE)</f>
        <v>aburrimiento</v>
      </c>
      <c r="H1323">
        <f>VLOOKUP(CuentosContados[[#This Row],[Column1]],CuentosIndexados[],10,FALSE)</f>
        <v>0</v>
      </c>
      <c r="I1323">
        <f>VLOOKUP(CuentosContados[[#This Row],[Column1]],CuentosIndexados[],11,FALSE)</f>
        <v>0</v>
      </c>
      <c r="J1323">
        <f>VLOOKUP(CuentosContados[[#This Row],[Column1]],CuentosIndexados[],12,FALSE)</f>
        <v>0</v>
      </c>
      <c r="K1323">
        <f>VLOOKUP(CuentosContados[[#This Row],[Column1]],CuentosIndexados[],13,FALSE)</f>
        <v>0</v>
      </c>
      <c r="L1323">
        <f>VLOOKUP(CuentosContados[[#This Row],[Column1]],CuentosIndexados[],14,FALSE)</f>
        <v>0</v>
      </c>
      <c r="M1323">
        <f>VLOOKUP(CuentosContados[[#This Row],[Column1]],CuentosIndexados[],15,FALSE)</f>
        <v>0</v>
      </c>
      <c r="N1323">
        <f>VLOOKUP(CuentosContados[[#This Row],[Column1]],CuentosIndexados[],16,FALSE)</f>
        <v>0</v>
      </c>
      <c r="O1323">
        <f>VLOOKUP(CuentosContados[[#This Row],[Column1]],CuentosIndexados[],17,FALSE)</f>
        <v>0</v>
      </c>
      <c r="P1323">
        <f>VLOOKUP(CuentosContados[[#This Row],[Column1]],CuentosIndexados[],18,FALSE)</f>
        <v>0</v>
      </c>
      <c r="Q1323">
        <f>VLOOKUP(CuentosContados[[#This Row],[Column1]],CuentosIndexados[],19,FALSE)</f>
        <v>0</v>
      </c>
      <c r="R1323">
        <f>VLOOKUP(CuentosContados[[#This Row],[Column1]],CuentosIndexados[],20,FALSE)</f>
        <v>0</v>
      </c>
      <c r="S1323">
        <f>VLOOKUP(CuentosContados[[#This Row],[Column1]],CuentosIndexados[],21,FALSE)</f>
        <v>0</v>
      </c>
      <c r="T1323">
        <f>VLOOKUP(CuentosContados[[#This Row],[Column1]],CuentosIndexados[],22,FALSE)</f>
        <v>0</v>
      </c>
      <c r="U1323">
        <f>VLOOKUP(CuentosContados[[#This Row],[Column1]],CuentosIndexados[],23,FALSE)</f>
        <v>0</v>
      </c>
      <c r="V1323">
        <f>VLOOKUP(CuentosContados[[#This Row],[Column1]],CuentosIndexados[],24,FALSE)</f>
        <v>0</v>
      </c>
      <c r="W1323">
        <f>VLOOKUP(CuentosContados[[#This Row],[Column1]],CuentosIndexados[],25,FALSE)</f>
        <v>0</v>
      </c>
      <c r="X1323">
        <f>VLOOKUP(CuentosContados[[#This Row],[Column1]],CuentosIndexados[],26,FALSE)</f>
        <v>0</v>
      </c>
      <c r="Y1323">
        <f>VLOOKUP(CuentosContados[[#This Row],[Column1]],CuentosIndexados[],27,FALSE)</f>
        <v>0</v>
      </c>
      <c r="Z1323">
        <f>VLOOKUP(CuentosContados[[#This Row],[Column1]],CuentosIndexados[],28,FALSE)</f>
        <v>0</v>
      </c>
      <c r="AA1323">
        <f>VLOOKUP(CuentosContados[[#This Row],[Column1]],CuentosIndexados[],29,FALSE)</f>
        <v>0</v>
      </c>
      <c r="AB1323" t="str">
        <f>VLOOKUP(CuentosContados[[#This Row],[Column1]],CuentosIndexados[],30,FALSE)</f>
        <v>adolescencia</v>
      </c>
      <c r="AC1323">
        <f>VLOOKUP(CuentosContados[[#This Row],[Column1]],CuentosIndexados[],31,FALSE)</f>
        <v>0</v>
      </c>
      <c r="AD1323">
        <f>VLOOKUP(CuentosContados[[#This Row],[Column1]],CuentosIndexados[],32,FALSE)</f>
        <v>0</v>
      </c>
      <c r="AE1323">
        <f>VLOOKUP(CuentosContados[[#This Row],[Column1]],CuentosIndexados[],33,FALSE)</f>
        <v>0</v>
      </c>
      <c r="AF1323">
        <f>VLOOKUP(CuentosContados[[#This Row],[Column1]],CuentosIndexados[],34,FALSE)</f>
        <v>0</v>
      </c>
      <c r="AG1323">
        <f>VLOOKUP(CuentosContados[[#This Row],[Column1]],CuentosIndexados[],35,FALSE)</f>
        <v>0</v>
      </c>
      <c r="AH1323" t="str">
        <f>VLOOKUP(CuentosContados[[#This Row],[Column1]],CuentosIndexados[],36,FALSE)</f>
        <v>apatia</v>
      </c>
      <c r="AI1323" t="str">
        <f>VLOOKUP(CuentosContados[[#This Row],[Column1]],CuentosIndexados[],37,FALSE)</f>
        <v>muerte</v>
      </c>
      <c r="AJ1323">
        <f>VLOOKUP(CuentosContados[[#This Row],[Column1]],CuentosIndexados[],38,FALSE)</f>
        <v>0</v>
      </c>
      <c r="AK1323">
        <f>VLOOKUP(CuentosContados[[#This Row],[Column1]],CuentosIndexados[],39,FALSE)</f>
        <v>0</v>
      </c>
    </row>
    <row r="1324" spans="1:37" x14ac:dyDescent="0.25">
      <c r="A1324" t="s">
        <v>173</v>
      </c>
      <c r="B1324">
        <f>VLOOKUP(CuentosContados[[#This Row],[Column1]],CuentosIndexados[],3,FALSE)</f>
        <v>0</v>
      </c>
      <c r="C1324">
        <f>VLOOKUP(CuentosContados[[#This Row],[Column1]],CuentosIndexados[],5,FALSE)</f>
        <v>0</v>
      </c>
      <c r="D1324" t="str">
        <f>VLOOKUP(CuentosContados[[#This Row],[Column1]],CuentosIndexados[],6,FALSE)</f>
        <v>envejecimiento</v>
      </c>
      <c r="E1324">
        <f>VLOOKUP(CuentosContados[[#This Row],[Column1]],CuentosIndexados[],7,FALSE)</f>
        <v>0</v>
      </c>
      <c r="F1324">
        <f>VLOOKUP(CuentosContados[[#This Row],[Column1]],CuentosIndexados[],8,FALSE)</f>
        <v>0</v>
      </c>
      <c r="G1324" t="str">
        <f>VLOOKUP(CuentosContados[[#This Row],[Column1]],CuentosIndexados[],9,FALSE)</f>
        <v>aburrimiento</v>
      </c>
      <c r="H1324">
        <f>VLOOKUP(CuentosContados[[#This Row],[Column1]],CuentosIndexados[],10,FALSE)</f>
        <v>0</v>
      </c>
      <c r="I1324">
        <f>VLOOKUP(CuentosContados[[#This Row],[Column1]],CuentosIndexados[],11,FALSE)</f>
        <v>0</v>
      </c>
      <c r="J1324">
        <f>VLOOKUP(CuentosContados[[#This Row],[Column1]],CuentosIndexados[],12,FALSE)</f>
        <v>0</v>
      </c>
      <c r="K1324">
        <f>VLOOKUP(CuentosContados[[#This Row],[Column1]],CuentosIndexados[],13,FALSE)</f>
        <v>0</v>
      </c>
      <c r="L1324">
        <f>VLOOKUP(CuentosContados[[#This Row],[Column1]],CuentosIndexados[],14,FALSE)</f>
        <v>0</v>
      </c>
      <c r="M1324">
        <f>VLOOKUP(CuentosContados[[#This Row],[Column1]],CuentosIndexados[],15,FALSE)</f>
        <v>0</v>
      </c>
      <c r="N1324">
        <f>VLOOKUP(CuentosContados[[#This Row],[Column1]],CuentosIndexados[],16,FALSE)</f>
        <v>0</v>
      </c>
      <c r="O1324">
        <f>VLOOKUP(CuentosContados[[#This Row],[Column1]],CuentosIndexados[],17,FALSE)</f>
        <v>0</v>
      </c>
      <c r="P1324">
        <f>VLOOKUP(CuentosContados[[#This Row],[Column1]],CuentosIndexados[],18,FALSE)</f>
        <v>0</v>
      </c>
      <c r="Q1324">
        <f>VLOOKUP(CuentosContados[[#This Row],[Column1]],CuentosIndexados[],19,FALSE)</f>
        <v>0</v>
      </c>
      <c r="R1324">
        <f>VLOOKUP(CuentosContados[[#This Row],[Column1]],CuentosIndexados[],20,FALSE)</f>
        <v>0</v>
      </c>
      <c r="S1324">
        <f>VLOOKUP(CuentosContados[[#This Row],[Column1]],CuentosIndexados[],21,FALSE)</f>
        <v>0</v>
      </c>
      <c r="T1324">
        <f>VLOOKUP(CuentosContados[[#This Row],[Column1]],CuentosIndexados[],22,FALSE)</f>
        <v>0</v>
      </c>
      <c r="U1324">
        <f>VLOOKUP(CuentosContados[[#This Row],[Column1]],CuentosIndexados[],23,FALSE)</f>
        <v>0</v>
      </c>
      <c r="V1324">
        <f>VLOOKUP(CuentosContados[[#This Row],[Column1]],CuentosIndexados[],24,FALSE)</f>
        <v>0</v>
      </c>
      <c r="W1324">
        <f>VLOOKUP(CuentosContados[[#This Row],[Column1]],CuentosIndexados[],25,FALSE)</f>
        <v>0</v>
      </c>
      <c r="X1324">
        <f>VLOOKUP(CuentosContados[[#This Row],[Column1]],CuentosIndexados[],26,FALSE)</f>
        <v>0</v>
      </c>
      <c r="Y1324">
        <f>VLOOKUP(CuentosContados[[#This Row],[Column1]],CuentosIndexados[],27,FALSE)</f>
        <v>0</v>
      </c>
      <c r="Z1324">
        <f>VLOOKUP(CuentosContados[[#This Row],[Column1]],CuentosIndexados[],28,FALSE)</f>
        <v>0</v>
      </c>
      <c r="AA1324">
        <f>VLOOKUP(CuentosContados[[#This Row],[Column1]],CuentosIndexados[],29,FALSE)</f>
        <v>0</v>
      </c>
      <c r="AB1324" t="str">
        <f>VLOOKUP(CuentosContados[[#This Row],[Column1]],CuentosIndexados[],30,FALSE)</f>
        <v>adolescencia</v>
      </c>
      <c r="AC1324">
        <f>VLOOKUP(CuentosContados[[#This Row],[Column1]],CuentosIndexados[],31,FALSE)</f>
        <v>0</v>
      </c>
      <c r="AD1324">
        <f>VLOOKUP(CuentosContados[[#This Row],[Column1]],CuentosIndexados[],32,FALSE)</f>
        <v>0</v>
      </c>
      <c r="AE1324">
        <f>VLOOKUP(CuentosContados[[#This Row],[Column1]],CuentosIndexados[],33,FALSE)</f>
        <v>0</v>
      </c>
      <c r="AF1324">
        <f>VLOOKUP(CuentosContados[[#This Row],[Column1]],CuentosIndexados[],34,FALSE)</f>
        <v>0</v>
      </c>
      <c r="AG1324">
        <f>VLOOKUP(CuentosContados[[#This Row],[Column1]],CuentosIndexados[],35,FALSE)</f>
        <v>0</v>
      </c>
      <c r="AH1324" t="str">
        <f>VLOOKUP(CuentosContados[[#This Row],[Column1]],CuentosIndexados[],36,FALSE)</f>
        <v>apatia</v>
      </c>
      <c r="AI1324" t="str">
        <f>VLOOKUP(CuentosContados[[#This Row],[Column1]],CuentosIndexados[],37,FALSE)</f>
        <v>muerte</v>
      </c>
      <c r="AJ1324">
        <f>VLOOKUP(CuentosContados[[#This Row],[Column1]],CuentosIndexados[],38,FALSE)</f>
        <v>0</v>
      </c>
      <c r="AK1324">
        <f>VLOOKUP(CuentosContados[[#This Row],[Column1]],CuentosIndexados[],39,FALSE)</f>
        <v>0</v>
      </c>
    </row>
    <row r="1325" spans="1:37" x14ac:dyDescent="0.25">
      <c r="A1325" t="s">
        <v>173</v>
      </c>
      <c r="B1325">
        <f>VLOOKUP(CuentosContados[[#This Row],[Column1]],CuentosIndexados[],3,FALSE)</f>
        <v>0</v>
      </c>
      <c r="C1325">
        <f>VLOOKUP(CuentosContados[[#This Row],[Column1]],CuentosIndexados[],5,FALSE)</f>
        <v>0</v>
      </c>
      <c r="D1325" t="str">
        <f>VLOOKUP(CuentosContados[[#This Row],[Column1]],CuentosIndexados[],6,FALSE)</f>
        <v>envejecimiento</v>
      </c>
      <c r="E1325">
        <f>VLOOKUP(CuentosContados[[#This Row],[Column1]],CuentosIndexados[],7,FALSE)</f>
        <v>0</v>
      </c>
      <c r="F1325">
        <f>VLOOKUP(CuentosContados[[#This Row],[Column1]],CuentosIndexados[],8,FALSE)</f>
        <v>0</v>
      </c>
      <c r="G1325" t="str">
        <f>VLOOKUP(CuentosContados[[#This Row],[Column1]],CuentosIndexados[],9,FALSE)</f>
        <v>aburrimiento</v>
      </c>
      <c r="H1325">
        <f>VLOOKUP(CuentosContados[[#This Row],[Column1]],CuentosIndexados[],10,FALSE)</f>
        <v>0</v>
      </c>
      <c r="I1325">
        <f>VLOOKUP(CuentosContados[[#This Row],[Column1]],CuentosIndexados[],11,FALSE)</f>
        <v>0</v>
      </c>
      <c r="J1325">
        <f>VLOOKUP(CuentosContados[[#This Row],[Column1]],CuentosIndexados[],12,FALSE)</f>
        <v>0</v>
      </c>
      <c r="K1325">
        <f>VLOOKUP(CuentosContados[[#This Row],[Column1]],CuentosIndexados[],13,FALSE)</f>
        <v>0</v>
      </c>
      <c r="L1325">
        <f>VLOOKUP(CuentosContados[[#This Row],[Column1]],CuentosIndexados[],14,FALSE)</f>
        <v>0</v>
      </c>
      <c r="M1325">
        <f>VLOOKUP(CuentosContados[[#This Row],[Column1]],CuentosIndexados[],15,FALSE)</f>
        <v>0</v>
      </c>
      <c r="N1325">
        <f>VLOOKUP(CuentosContados[[#This Row],[Column1]],CuentosIndexados[],16,FALSE)</f>
        <v>0</v>
      </c>
      <c r="O1325">
        <f>VLOOKUP(CuentosContados[[#This Row],[Column1]],CuentosIndexados[],17,FALSE)</f>
        <v>0</v>
      </c>
      <c r="P1325">
        <f>VLOOKUP(CuentosContados[[#This Row],[Column1]],CuentosIndexados[],18,FALSE)</f>
        <v>0</v>
      </c>
      <c r="Q1325">
        <f>VLOOKUP(CuentosContados[[#This Row],[Column1]],CuentosIndexados[],19,FALSE)</f>
        <v>0</v>
      </c>
      <c r="R1325">
        <f>VLOOKUP(CuentosContados[[#This Row],[Column1]],CuentosIndexados[],20,FALSE)</f>
        <v>0</v>
      </c>
      <c r="S1325">
        <f>VLOOKUP(CuentosContados[[#This Row],[Column1]],CuentosIndexados[],21,FALSE)</f>
        <v>0</v>
      </c>
      <c r="T1325">
        <f>VLOOKUP(CuentosContados[[#This Row],[Column1]],CuentosIndexados[],22,FALSE)</f>
        <v>0</v>
      </c>
      <c r="U1325">
        <f>VLOOKUP(CuentosContados[[#This Row],[Column1]],CuentosIndexados[],23,FALSE)</f>
        <v>0</v>
      </c>
      <c r="V1325">
        <f>VLOOKUP(CuentosContados[[#This Row],[Column1]],CuentosIndexados[],24,FALSE)</f>
        <v>0</v>
      </c>
      <c r="W1325">
        <f>VLOOKUP(CuentosContados[[#This Row],[Column1]],CuentosIndexados[],25,FALSE)</f>
        <v>0</v>
      </c>
      <c r="X1325">
        <f>VLOOKUP(CuentosContados[[#This Row],[Column1]],CuentosIndexados[],26,FALSE)</f>
        <v>0</v>
      </c>
      <c r="Y1325">
        <f>VLOOKUP(CuentosContados[[#This Row],[Column1]],CuentosIndexados[],27,FALSE)</f>
        <v>0</v>
      </c>
      <c r="Z1325">
        <f>VLOOKUP(CuentosContados[[#This Row],[Column1]],CuentosIndexados[],28,FALSE)</f>
        <v>0</v>
      </c>
      <c r="AA1325">
        <f>VLOOKUP(CuentosContados[[#This Row],[Column1]],CuentosIndexados[],29,FALSE)</f>
        <v>0</v>
      </c>
      <c r="AB1325" t="str">
        <f>VLOOKUP(CuentosContados[[#This Row],[Column1]],CuentosIndexados[],30,FALSE)</f>
        <v>adolescencia</v>
      </c>
      <c r="AC1325">
        <f>VLOOKUP(CuentosContados[[#This Row],[Column1]],CuentosIndexados[],31,FALSE)</f>
        <v>0</v>
      </c>
      <c r="AD1325">
        <f>VLOOKUP(CuentosContados[[#This Row],[Column1]],CuentosIndexados[],32,FALSE)</f>
        <v>0</v>
      </c>
      <c r="AE1325">
        <f>VLOOKUP(CuentosContados[[#This Row],[Column1]],CuentosIndexados[],33,FALSE)</f>
        <v>0</v>
      </c>
      <c r="AF1325">
        <f>VLOOKUP(CuentosContados[[#This Row],[Column1]],CuentosIndexados[],34,FALSE)</f>
        <v>0</v>
      </c>
      <c r="AG1325">
        <f>VLOOKUP(CuentosContados[[#This Row],[Column1]],CuentosIndexados[],35,FALSE)</f>
        <v>0</v>
      </c>
      <c r="AH1325" t="str">
        <f>VLOOKUP(CuentosContados[[#This Row],[Column1]],CuentosIndexados[],36,FALSE)</f>
        <v>apatia</v>
      </c>
      <c r="AI1325" t="str">
        <f>VLOOKUP(CuentosContados[[#This Row],[Column1]],CuentosIndexados[],37,FALSE)</f>
        <v>muerte</v>
      </c>
      <c r="AJ1325">
        <f>VLOOKUP(CuentosContados[[#This Row],[Column1]],CuentosIndexados[],38,FALSE)</f>
        <v>0</v>
      </c>
      <c r="AK1325">
        <f>VLOOKUP(CuentosContados[[#This Row],[Column1]],CuentosIndexados[],39,FALSE)</f>
        <v>0</v>
      </c>
    </row>
    <row r="1326" spans="1:37" x14ac:dyDescent="0.25">
      <c r="A1326" t="s">
        <v>173</v>
      </c>
      <c r="B1326">
        <f>VLOOKUP(CuentosContados[[#This Row],[Column1]],CuentosIndexados[],3,FALSE)</f>
        <v>0</v>
      </c>
      <c r="C1326">
        <f>VLOOKUP(CuentosContados[[#This Row],[Column1]],CuentosIndexados[],5,FALSE)</f>
        <v>0</v>
      </c>
      <c r="D1326" t="str">
        <f>VLOOKUP(CuentosContados[[#This Row],[Column1]],CuentosIndexados[],6,FALSE)</f>
        <v>envejecimiento</v>
      </c>
      <c r="E1326">
        <f>VLOOKUP(CuentosContados[[#This Row],[Column1]],CuentosIndexados[],7,FALSE)</f>
        <v>0</v>
      </c>
      <c r="F1326">
        <f>VLOOKUP(CuentosContados[[#This Row],[Column1]],CuentosIndexados[],8,FALSE)</f>
        <v>0</v>
      </c>
      <c r="G1326" t="str">
        <f>VLOOKUP(CuentosContados[[#This Row],[Column1]],CuentosIndexados[],9,FALSE)</f>
        <v>aburrimiento</v>
      </c>
      <c r="H1326">
        <f>VLOOKUP(CuentosContados[[#This Row],[Column1]],CuentosIndexados[],10,FALSE)</f>
        <v>0</v>
      </c>
      <c r="I1326">
        <f>VLOOKUP(CuentosContados[[#This Row],[Column1]],CuentosIndexados[],11,FALSE)</f>
        <v>0</v>
      </c>
      <c r="J1326">
        <f>VLOOKUP(CuentosContados[[#This Row],[Column1]],CuentosIndexados[],12,FALSE)</f>
        <v>0</v>
      </c>
      <c r="K1326">
        <f>VLOOKUP(CuentosContados[[#This Row],[Column1]],CuentosIndexados[],13,FALSE)</f>
        <v>0</v>
      </c>
      <c r="L1326">
        <f>VLOOKUP(CuentosContados[[#This Row],[Column1]],CuentosIndexados[],14,FALSE)</f>
        <v>0</v>
      </c>
      <c r="M1326">
        <f>VLOOKUP(CuentosContados[[#This Row],[Column1]],CuentosIndexados[],15,FALSE)</f>
        <v>0</v>
      </c>
      <c r="N1326">
        <f>VLOOKUP(CuentosContados[[#This Row],[Column1]],CuentosIndexados[],16,FALSE)</f>
        <v>0</v>
      </c>
      <c r="O1326">
        <f>VLOOKUP(CuentosContados[[#This Row],[Column1]],CuentosIndexados[],17,FALSE)</f>
        <v>0</v>
      </c>
      <c r="P1326">
        <f>VLOOKUP(CuentosContados[[#This Row],[Column1]],CuentosIndexados[],18,FALSE)</f>
        <v>0</v>
      </c>
      <c r="Q1326">
        <f>VLOOKUP(CuentosContados[[#This Row],[Column1]],CuentosIndexados[],19,FALSE)</f>
        <v>0</v>
      </c>
      <c r="R1326">
        <f>VLOOKUP(CuentosContados[[#This Row],[Column1]],CuentosIndexados[],20,FALSE)</f>
        <v>0</v>
      </c>
      <c r="S1326">
        <f>VLOOKUP(CuentosContados[[#This Row],[Column1]],CuentosIndexados[],21,FALSE)</f>
        <v>0</v>
      </c>
      <c r="T1326">
        <f>VLOOKUP(CuentosContados[[#This Row],[Column1]],CuentosIndexados[],22,FALSE)</f>
        <v>0</v>
      </c>
      <c r="U1326">
        <f>VLOOKUP(CuentosContados[[#This Row],[Column1]],CuentosIndexados[],23,FALSE)</f>
        <v>0</v>
      </c>
      <c r="V1326">
        <f>VLOOKUP(CuentosContados[[#This Row],[Column1]],CuentosIndexados[],24,FALSE)</f>
        <v>0</v>
      </c>
      <c r="W1326">
        <f>VLOOKUP(CuentosContados[[#This Row],[Column1]],CuentosIndexados[],25,FALSE)</f>
        <v>0</v>
      </c>
      <c r="X1326">
        <f>VLOOKUP(CuentosContados[[#This Row],[Column1]],CuentosIndexados[],26,FALSE)</f>
        <v>0</v>
      </c>
      <c r="Y1326">
        <f>VLOOKUP(CuentosContados[[#This Row],[Column1]],CuentosIndexados[],27,FALSE)</f>
        <v>0</v>
      </c>
      <c r="Z1326">
        <f>VLOOKUP(CuentosContados[[#This Row],[Column1]],CuentosIndexados[],28,FALSE)</f>
        <v>0</v>
      </c>
      <c r="AA1326">
        <f>VLOOKUP(CuentosContados[[#This Row],[Column1]],CuentosIndexados[],29,FALSE)</f>
        <v>0</v>
      </c>
      <c r="AB1326" t="str">
        <f>VLOOKUP(CuentosContados[[#This Row],[Column1]],CuentosIndexados[],30,FALSE)</f>
        <v>adolescencia</v>
      </c>
      <c r="AC1326">
        <f>VLOOKUP(CuentosContados[[#This Row],[Column1]],CuentosIndexados[],31,FALSE)</f>
        <v>0</v>
      </c>
      <c r="AD1326">
        <f>VLOOKUP(CuentosContados[[#This Row],[Column1]],CuentosIndexados[],32,FALSE)</f>
        <v>0</v>
      </c>
      <c r="AE1326">
        <f>VLOOKUP(CuentosContados[[#This Row],[Column1]],CuentosIndexados[],33,FALSE)</f>
        <v>0</v>
      </c>
      <c r="AF1326">
        <f>VLOOKUP(CuentosContados[[#This Row],[Column1]],CuentosIndexados[],34,FALSE)</f>
        <v>0</v>
      </c>
      <c r="AG1326">
        <f>VLOOKUP(CuentosContados[[#This Row],[Column1]],CuentosIndexados[],35,FALSE)</f>
        <v>0</v>
      </c>
      <c r="AH1326" t="str">
        <f>VLOOKUP(CuentosContados[[#This Row],[Column1]],CuentosIndexados[],36,FALSE)</f>
        <v>apatia</v>
      </c>
      <c r="AI1326" t="str">
        <f>VLOOKUP(CuentosContados[[#This Row],[Column1]],CuentosIndexados[],37,FALSE)</f>
        <v>muerte</v>
      </c>
      <c r="AJ1326">
        <f>VLOOKUP(CuentosContados[[#This Row],[Column1]],CuentosIndexados[],38,FALSE)</f>
        <v>0</v>
      </c>
      <c r="AK1326">
        <f>VLOOKUP(CuentosContados[[#This Row],[Column1]],CuentosIndexados[],39,FALSE)</f>
        <v>0</v>
      </c>
    </row>
    <row r="1327" spans="1:37" x14ac:dyDescent="0.25">
      <c r="A1327" t="s">
        <v>173</v>
      </c>
      <c r="B1327">
        <f>VLOOKUP(CuentosContados[[#This Row],[Column1]],CuentosIndexados[],3,FALSE)</f>
        <v>0</v>
      </c>
      <c r="C1327">
        <f>VLOOKUP(CuentosContados[[#This Row],[Column1]],CuentosIndexados[],5,FALSE)</f>
        <v>0</v>
      </c>
      <c r="D1327" t="str">
        <f>VLOOKUP(CuentosContados[[#This Row],[Column1]],CuentosIndexados[],6,FALSE)</f>
        <v>envejecimiento</v>
      </c>
      <c r="E1327">
        <f>VLOOKUP(CuentosContados[[#This Row],[Column1]],CuentosIndexados[],7,FALSE)</f>
        <v>0</v>
      </c>
      <c r="F1327">
        <f>VLOOKUP(CuentosContados[[#This Row],[Column1]],CuentosIndexados[],8,FALSE)</f>
        <v>0</v>
      </c>
      <c r="G1327" t="str">
        <f>VLOOKUP(CuentosContados[[#This Row],[Column1]],CuentosIndexados[],9,FALSE)</f>
        <v>aburrimiento</v>
      </c>
      <c r="H1327">
        <f>VLOOKUP(CuentosContados[[#This Row],[Column1]],CuentosIndexados[],10,FALSE)</f>
        <v>0</v>
      </c>
      <c r="I1327">
        <f>VLOOKUP(CuentosContados[[#This Row],[Column1]],CuentosIndexados[],11,FALSE)</f>
        <v>0</v>
      </c>
      <c r="J1327">
        <f>VLOOKUP(CuentosContados[[#This Row],[Column1]],CuentosIndexados[],12,FALSE)</f>
        <v>0</v>
      </c>
      <c r="K1327">
        <f>VLOOKUP(CuentosContados[[#This Row],[Column1]],CuentosIndexados[],13,FALSE)</f>
        <v>0</v>
      </c>
      <c r="L1327">
        <f>VLOOKUP(CuentosContados[[#This Row],[Column1]],CuentosIndexados[],14,FALSE)</f>
        <v>0</v>
      </c>
      <c r="M1327">
        <f>VLOOKUP(CuentosContados[[#This Row],[Column1]],CuentosIndexados[],15,FALSE)</f>
        <v>0</v>
      </c>
      <c r="N1327">
        <f>VLOOKUP(CuentosContados[[#This Row],[Column1]],CuentosIndexados[],16,FALSE)</f>
        <v>0</v>
      </c>
      <c r="O1327">
        <f>VLOOKUP(CuentosContados[[#This Row],[Column1]],CuentosIndexados[],17,FALSE)</f>
        <v>0</v>
      </c>
      <c r="P1327">
        <f>VLOOKUP(CuentosContados[[#This Row],[Column1]],CuentosIndexados[],18,FALSE)</f>
        <v>0</v>
      </c>
      <c r="Q1327">
        <f>VLOOKUP(CuentosContados[[#This Row],[Column1]],CuentosIndexados[],19,FALSE)</f>
        <v>0</v>
      </c>
      <c r="R1327">
        <f>VLOOKUP(CuentosContados[[#This Row],[Column1]],CuentosIndexados[],20,FALSE)</f>
        <v>0</v>
      </c>
      <c r="S1327">
        <f>VLOOKUP(CuentosContados[[#This Row],[Column1]],CuentosIndexados[],21,FALSE)</f>
        <v>0</v>
      </c>
      <c r="T1327">
        <f>VLOOKUP(CuentosContados[[#This Row],[Column1]],CuentosIndexados[],22,FALSE)</f>
        <v>0</v>
      </c>
      <c r="U1327">
        <f>VLOOKUP(CuentosContados[[#This Row],[Column1]],CuentosIndexados[],23,FALSE)</f>
        <v>0</v>
      </c>
      <c r="V1327">
        <f>VLOOKUP(CuentosContados[[#This Row],[Column1]],CuentosIndexados[],24,FALSE)</f>
        <v>0</v>
      </c>
      <c r="W1327">
        <f>VLOOKUP(CuentosContados[[#This Row],[Column1]],CuentosIndexados[],25,FALSE)</f>
        <v>0</v>
      </c>
      <c r="X1327">
        <f>VLOOKUP(CuentosContados[[#This Row],[Column1]],CuentosIndexados[],26,FALSE)</f>
        <v>0</v>
      </c>
      <c r="Y1327">
        <f>VLOOKUP(CuentosContados[[#This Row],[Column1]],CuentosIndexados[],27,FALSE)</f>
        <v>0</v>
      </c>
      <c r="Z1327">
        <f>VLOOKUP(CuentosContados[[#This Row],[Column1]],CuentosIndexados[],28,FALSE)</f>
        <v>0</v>
      </c>
      <c r="AA1327">
        <f>VLOOKUP(CuentosContados[[#This Row],[Column1]],CuentosIndexados[],29,FALSE)</f>
        <v>0</v>
      </c>
      <c r="AB1327" t="str">
        <f>VLOOKUP(CuentosContados[[#This Row],[Column1]],CuentosIndexados[],30,FALSE)</f>
        <v>adolescencia</v>
      </c>
      <c r="AC1327">
        <f>VLOOKUP(CuentosContados[[#This Row],[Column1]],CuentosIndexados[],31,FALSE)</f>
        <v>0</v>
      </c>
      <c r="AD1327">
        <f>VLOOKUP(CuentosContados[[#This Row],[Column1]],CuentosIndexados[],32,FALSE)</f>
        <v>0</v>
      </c>
      <c r="AE1327">
        <f>VLOOKUP(CuentosContados[[#This Row],[Column1]],CuentosIndexados[],33,FALSE)</f>
        <v>0</v>
      </c>
      <c r="AF1327">
        <f>VLOOKUP(CuentosContados[[#This Row],[Column1]],CuentosIndexados[],34,FALSE)</f>
        <v>0</v>
      </c>
      <c r="AG1327">
        <f>VLOOKUP(CuentosContados[[#This Row],[Column1]],CuentosIndexados[],35,FALSE)</f>
        <v>0</v>
      </c>
      <c r="AH1327" t="str">
        <f>VLOOKUP(CuentosContados[[#This Row],[Column1]],CuentosIndexados[],36,FALSE)</f>
        <v>apatia</v>
      </c>
      <c r="AI1327" t="str">
        <f>VLOOKUP(CuentosContados[[#This Row],[Column1]],CuentosIndexados[],37,FALSE)</f>
        <v>muerte</v>
      </c>
      <c r="AJ1327">
        <f>VLOOKUP(CuentosContados[[#This Row],[Column1]],CuentosIndexados[],38,FALSE)</f>
        <v>0</v>
      </c>
      <c r="AK1327">
        <f>VLOOKUP(CuentosContados[[#This Row],[Column1]],CuentosIndexados[],39,FALSE)</f>
        <v>0</v>
      </c>
    </row>
    <row r="1328" spans="1:37" x14ac:dyDescent="0.25">
      <c r="A1328" t="s">
        <v>173</v>
      </c>
      <c r="B1328">
        <f>VLOOKUP(CuentosContados[[#This Row],[Column1]],CuentosIndexados[],3,FALSE)</f>
        <v>0</v>
      </c>
      <c r="C1328">
        <f>VLOOKUP(CuentosContados[[#This Row],[Column1]],CuentosIndexados[],5,FALSE)</f>
        <v>0</v>
      </c>
      <c r="D1328" t="str">
        <f>VLOOKUP(CuentosContados[[#This Row],[Column1]],CuentosIndexados[],6,FALSE)</f>
        <v>envejecimiento</v>
      </c>
      <c r="E1328">
        <f>VLOOKUP(CuentosContados[[#This Row],[Column1]],CuentosIndexados[],7,FALSE)</f>
        <v>0</v>
      </c>
      <c r="F1328">
        <f>VLOOKUP(CuentosContados[[#This Row],[Column1]],CuentosIndexados[],8,FALSE)</f>
        <v>0</v>
      </c>
      <c r="G1328" t="str">
        <f>VLOOKUP(CuentosContados[[#This Row],[Column1]],CuentosIndexados[],9,FALSE)</f>
        <v>aburrimiento</v>
      </c>
      <c r="H1328">
        <f>VLOOKUP(CuentosContados[[#This Row],[Column1]],CuentosIndexados[],10,FALSE)</f>
        <v>0</v>
      </c>
      <c r="I1328">
        <f>VLOOKUP(CuentosContados[[#This Row],[Column1]],CuentosIndexados[],11,FALSE)</f>
        <v>0</v>
      </c>
      <c r="J1328">
        <f>VLOOKUP(CuentosContados[[#This Row],[Column1]],CuentosIndexados[],12,FALSE)</f>
        <v>0</v>
      </c>
      <c r="K1328">
        <f>VLOOKUP(CuentosContados[[#This Row],[Column1]],CuentosIndexados[],13,FALSE)</f>
        <v>0</v>
      </c>
      <c r="L1328">
        <f>VLOOKUP(CuentosContados[[#This Row],[Column1]],CuentosIndexados[],14,FALSE)</f>
        <v>0</v>
      </c>
      <c r="M1328">
        <f>VLOOKUP(CuentosContados[[#This Row],[Column1]],CuentosIndexados[],15,FALSE)</f>
        <v>0</v>
      </c>
      <c r="N1328">
        <f>VLOOKUP(CuentosContados[[#This Row],[Column1]],CuentosIndexados[],16,FALSE)</f>
        <v>0</v>
      </c>
      <c r="O1328">
        <f>VLOOKUP(CuentosContados[[#This Row],[Column1]],CuentosIndexados[],17,FALSE)</f>
        <v>0</v>
      </c>
      <c r="P1328">
        <f>VLOOKUP(CuentosContados[[#This Row],[Column1]],CuentosIndexados[],18,FALSE)</f>
        <v>0</v>
      </c>
      <c r="Q1328">
        <f>VLOOKUP(CuentosContados[[#This Row],[Column1]],CuentosIndexados[],19,FALSE)</f>
        <v>0</v>
      </c>
      <c r="R1328">
        <f>VLOOKUP(CuentosContados[[#This Row],[Column1]],CuentosIndexados[],20,FALSE)</f>
        <v>0</v>
      </c>
      <c r="S1328">
        <f>VLOOKUP(CuentosContados[[#This Row],[Column1]],CuentosIndexados[],21,FALSE)</f>
        <v>0</v>
      </c>
      <c r="T1328">
        <f>VLOOKUP(CuentosContados[[#This Row],[Column1]],CuentosIndexados[],22,FALSE)</f>
        <v>0</v>
      </c>
      <c r="U1328">
        <f>VLOOKUP(CuentosContados[[#This Row],[Column1]],CuentosIndexados[],23,FALSE)</f>
        <v>0</v>
      </c>
      <c r="V1328">
        <f>VLOOKUP(CuentosContados[[#This Row],[Column1]],CuentosIndexados[],24,FALSE)</f>
        <v>0</v>
      </c>
      <c r="W1328">
        <f>VLOOKUP(CuentosContados[[#This Row],[Column1]],CuentosIndexados[],25,FALSE)</f>
        <v>0</v>
      </c>
      <c r="X1328">
        <f>VLOOKUP(CuentosContados[[#This Row],[Column1]],CuentosIndexados[],26,FALSE)</f>
        <v>0</v>
      </c>
      <c r="Y1328">
        <f>VLOOKUP(CuentosContados[[#This Row],[Column1]],CuentosIndexados[],27,FALSE)</f>
        <v>0</v>
      </c>
      <c r="Z1328">
        <f>VLOOKUP(CuentosContados[[#This Row],[Column1]],CuentosIndexados[],28,FALSE)</f>
        <v>0</v>
      </c>
      <c r="AA1328">
        <f>VLOOKUP(CuentosContados[[#This Row],[Column1]],CuentosIndexados[],29,FALSE)</f>
        <v>0</v>
      </c>
      <c r="AB1328" t="str">
        <f>VLOOKUP(CuentosContados[[#This Row],[Column1]],CuentosIndexados[],30,FALSE)</f>
        <v>adolescencia</v>
      </c>
      <c r="AC1328">
        <f>VLOOKUP(CuentosContados[[#This Row],[Column1]],CuentosIndexados[],31,FALSE)</f>
        <v>0</v>
      </c>
      <c r="AD1328">
        <f>VLOOKUP(CuentosContados[[#This Row],[Column1]],CuentosIndexados[],32,FALSE)</f>
        <v>0</v>
      </c>
      <c r="AE1328">
        <f>VLOOKUP(CuentosContados[[#This Row],[Column1]],CuentosIndexados[],33,FALSE)</f>
        <v>0</v>
      </c>
      <c r="AF1328">
        <f>VLOOKUP(CuentosContados[[#This Row],[Column1]],CuentosIndexados[],34,FALSE)</f>
        <v>0</v>
      </c>
      <c r="AG1328">
        <f>VLOOKUP(CuentosContados[[#This Row],[Column1]],CuentosIndexados[],35,FALSE)</f>
        <v>0</v>
      </c>
      <c r="AH1328" t="str">
        <f>VLOOKUP(CuentosContados[[#This Row],[Column1]],CuentosIndexados[],36,FALSE)</f>
        <v>apatia</v>
      </c>
      <c r="AI1328" t="str">
        <f>VLOOKUP(CuentosContados[[#This Row],[Column1]],CuentosIndexados[],37,FALSE)</f>
        <v>muerte</v>
      </c>
      <c r="AJ1328">
        <f>VLOOKUP(CuentosContados[[#This Row],[Column1]],CuentosIndexados[],38,FALSE)</f>
        <v>0</v>
      </c>
      <c r="AK1328">
        <f>VLOOKUP(CuentosContados[[#This Row],[Column1]],CuentosIndexados[],39,FALSE)</f>
        <v>0</v>
      </c>
    </row>
    <row r="1329" spans="1:37" x14ac:dyDescent="0.25">
      <c r="A1329" t="s">
        <v>173</v>
      </c>
      <c r="B1329">
        <f>VLOOKUP(CuentosContados[[#This Row],[Column1]],CuentosIndexados[],3,FALSE)</f>
        <v>0</v>
      </c>
      <c r="C1329">
        <f>VLOOKUP(CuentosContados[[#This Row],[Column1]],CuentosIndexados[],5,FALSE)</f>
        <v>0</v>
      </c>
      <c r="D1329" t="str">
        <f>VLOOKUP(CuentosContados[[#This Row],[Column1]],CuentosIndexados[],6,FALSE)</f>
        <v>envejecimiento</v>
      </c>
      <c r="E1329">
        <f>VLOOKUP(CuentosContados[[#This Row],[Column1]],CuentosIndexados[],7,FALSE)</f>
        <v>0</v>
      </c>
      <c r="F1329">
        <f>VLOOKUP(CuentosContados[[#This Row],[Column1]],CuentosIndexados[],8,FALSE)</f>
        <v>0</v>
      </c>
      <c r="G1329" t="str">
        <f>VLOOKUP(CuentosContados[[#This Row],[Column1]],CuentosIndexados[],9,FALSE)</f>
        <v>aburrimiento</v>
      </c>
      <c r="H1329">
        <f>VLOOKUP(CuentosContados[[#This Row],[Column1]],CuentosIndexados[],10,FALSE)</f>
        <v>0</v>
      </c>
      <c r="I1329">
        <f>VLOOKUP(CuentosContados[[#This Row],[Column1]],CuentosIndexados[],11,FALSE)</f>
        <v>0</v>
      </c>
      <c r="J1329">
        <f>VLOOKUP(CuentosContados[[#This Row],[Column1]],CuentosIndexados[],12,FALSE)</f>
        <v>0</v>
      </c>
      <c r="K1329">
        <f>VLOOKUP(CuentosContados[[#This Row],[Column1]],CuentosIndexados[],13,FALSE)</f>
        <v>0</v>
      </c>
      <c r="L1329">
        <f>VLOOKUP(CuentosContados[[#This Row],[Column1]],CuentosIndexados[],14,FALSE)</f>
        <v>0</v>
      </c>
      <c r="M1329">
        <f>VLOOKUP(CuentosContados[[#This Row],[Column1]],CuentosIndexados[],15,FALSE)</f>
        <v>0</v>
      </c>
      <c r="N1329">
        <f>VLOOKUP(CuentosContados[[#This Row],[Column1]],CuentosIndexados[],16,FALSE)</f>
        <v>0</v>
      </c>
      <c r="O1329">
        <f>VLOOKUP(CuentosContados[[#This Row],[Column1]],CuentosIndexados[],17,FALSE)</f>
        <v>0</v>
      </c>
      <c r="P1329">
        <f>VLOOKUP(CuentosContados[[#This Row],[Column1]],CuentosIndexados[],18,FALSE)</f>
        <v>0</v>
      </c>
      <c r="Q1329">
        <f>VLOOKUP(CuentosContados[[#This Row],[Column1]],CuentosIndexados[],19,FALSE)</f>
        <v>0</v>
      </c>
      <c r="R1329">
        <f>VLOOKUP(CuentosContados[[#This Row],[Column1]],CuentosIndexados[],20,FALSE)</f>
        <v>0</v>
      </c>
      <c r="S1329">
        <f>VLOOKUP(CuentosContados[[#This Row],[Column1]],CuentosIndexados[],21,FALSE)</f>
        <v>0</v>
      </c>
      <c r="T1329">
        <f>VLOOKUP(CuentosContados[[#This Row],[Column1]],CuentosIndexados[],22,FALSE)</f>
        <v>0</v>
      </c>
      <c r="U1329">
        <f>VLOOKUP(CuentosContados[[#This Row],[Column1]],CuentosIndexados[],23,FALSE)</f>
        <v>0</v>
      </c>
      <c r="V1329">
        <f>VLOOKUP(CuentosContados[[#This Row],[Column1]],CuentosIndexados[],24,FALSE)</f>
        <v>0</v>
      </c>
      <c r="W1329">
        <f>VLOOKUP(CuentosContados[[#This Row],[Column1]],CuentosIndexados[],25,FALSE)</f>
        <v>0</v>
      </c>
      <c r="X1329">
        <f>VLOOKUP(CuentosContados[[#This Row],[Column1]],CuentosIndexados[],26,FALSE)</f>
        <v>0</v>
      </c>
      <c r="Y1329">
        <f>VLOOKUP(CuentosContados[[#This Row],[Column1]],CuentosIndexados[],27,FALSE)</f>
        <v>0</v>
      </c>
      <c r="Z1329">
        <f>VLOOKUP(CuentosContados[[#This Row],[Column1]],CuentosIndexados[],28,FALSE)</f>
        <v>0</v>
      </c>
      <c r="AA1329">
        <f>VLOOKUP(CuentosContados[[#This Row],[Column1]],CuentosIndexados[],29,FALSE)</f>
        <v>0</v>
      </c>
      <c r="AB1329" t="str">
        <f>VLOOKUP(CuentosContados[[#This Row],[Column1]],CuentosIndexados[],30,FALSE)</f>
        <v>adolescencia</v>
      </c>
      <c r="AC1329">
        <f>VLOOKUP(CuentosContados[[#This Row],[Column1]],CuentosIndexados[],31,FALSE)</f>
        <v>0</v>
      </c>
      <c r="AD1329">
        <f>VLOOKUP(CuentosContados[[#This Row],[Column1]],CuentosIndexados[],32,FALSE)</f>
        <v>0</v>
      </c>
      <c r="AE1329">
        <f>VLOOKUP(CuentosContados[[#This Row],[Column1]],CuentosIndexados[],33,FALSE)</f>
        <v>0</v>
      </c>
      <c r="AF1329">
        <f>VLOOKUP(CuentosContados[[#This Row],[Column1]],CuentosIndexados[],34,FALSE)</f>
        <v>0</v>
      </c>
      <c r="AG1329">
        <f>VLOOKUP(CuentosContados[[#This Row],[Column1]],CuentosIndexados[],35,FALSE)</f>
        <v>0</v>
      </c>
      <c r="AH1329" t="str">
        <f>VLOOKUP(CuentosContados[[#This Row],[Column1]],CuentosIndexados[],36,FALSE)</f>
        <v>apatia</v>
      </c>
      <c r="AI1329" t="str">
        <f>VLOOKUP(CuentosContados[[#This Row],[Column1]],CuentosIndexados[],37,FALSE)</f>
        <v>muerte</v>
      </c>
      <c r="AJ1329">
        <f>VLOOKUP(CuentosContados[[#This Row],[Column1]],CuentosIndexados[],38,FALSE)</f>
        <v>0</v>
      </c>
      <c r="AK1329">
        <f>VLOOKUP(CuentosContados[[#This Row],[Column1]],CuentosIndexados[],39,FALSE)</f>
        <v>0</v>
      </c>
    </row>
    <row r="1330" spans="1:37" x14ac:dyDescent="0.25">
      <c r="A1330" t="s">
        <v>173</v>
      </c>
      <c r="B1330">
        <f>VLOOKUP(CuentosContados[[#This Row],[Column1]],CuentosIndexados[],3,FALSE)</f>
        <v>0</v>
      </c>
      <c r="C1330">
        <f>VLOOKUP(CuentosContados[[#This Row],[Column1]],CuentosIndexados[],5,FALSE)</f>
        <v>0</v>
      </c>
      <c r="D1330" t="str">
        <f>VLOOKUP(CuentosContados[[#This Row],[Column1]],CuentosIndexados[],6,FALSE)</f>
        <v>envejecimiento</v>
      </c>
      <c r="E1330">
        <f>VLOOKUP(CuentosContados[[#This Row],[Column1]],CuentosIndexados[],7,FALSE)</f>
        <v>0</v>
      </c>
      <c r="F1330">
        <f>VLOOKUP(CuentosContados[[#This Row],[Column1]],CuentosIndexados[],8,FALSE)</f>
        <v>0</v>
      </c>
      <c r="G1330" t="str">
        <f>VLOOKUP(CuentosContados[[#This Row],[Column1]],CuentosIndexados[],9,FALSE)</f>
        <v>aburrimiento</v>
      </c>
      <c r="H1330">
        <f>VLOOKUP(CuentosContados[[#This Row],[Column1]],CuentosIndexados[],10,FALSE)</f>
        <v>0</v>
      </c>
      <c r="I1330">
        <f>VLOOKUP(CuentosContados[[#This Row],[Column1]],CuentosIndexados[],11,FALSE)</f>
        <v>0</v>
      </c>
      <c r="J1330">
        <f>VLOOKUP(CuentosContados[[#This Row],[Column1]],CuentosIndexados[],12,FALSE)</f>
        <v>0</v>
      </c>
      <c r="K1330">
        <f>VLOOKUP(CuentosContados[[#This Row],[Column1]],CuentosIndexados[],13,FALSE)</f>
        <v>0</v>
      </c>
      <c r="L1330">
        <f>VLOOKUP(CuentosContados[[#This Row],[Column1]],CuentosIndexados[],14,FALSE)</f>
        <v>0</v>
      </c>
      <c r="M1330">
        <f>VLOOKUP(CuentosContados[[#This Row],[Column1]],CuentosIndexados[],15,FALSE)</f>
        <v>0</v>
      </c>
      <c r="N1330">
        <f>VLOOKUP(CuentosContados[[#This Row],[Column1]],CuentosIndexados[],16,FALSE)</f>
        <v>0</v>
      </c>
      <c r="O1330">
        <f>VLOOKUP(CuentosContados[[#This Row],[Column1]],CuentosIndexados[],17,FALSE)</f>
        <v>0</v>
      </c>
      <c r="P1330">
        <f>VLOOKUP(CuentosContados[[#This Row],[Column1]],CuentosIndexados[],18,FALSE)</f>
        <v>0</v>
      </c>
      <c r="Q1330">
        <f>VLOOKUP(CuentosContados[[#This Row],[Column1]],CuentosIndexados[],19,FALSE)</f>
        <v>0</v>
      </c>
      <c r="R1330">
        <f>VLOOKUP(CuentosContados[[#This Row],[Column1]],CuentosIndexados[],20,FALSE)</f>
        <v>0</v>
      </c>
      <c r="S1330">
        <f>VLOOKUP(CuentosContados[[#This Row],[Column1]],CuentosIndexados[],21,FALSE)</f>
        <v>0</v>
      </c>
      <c r="T1330">
        <f>VLOOKUP(CuentosContados[[#This Row],[Column1]],CuentosIndexados[],22,FALSE)</f>
        <v>0</v>
      </c>
      <c r="U1330">
        <f>VLOOKUP(CuentosContados[[#This Row],[Column1]],CuentosIndexados[],23,FALSE)</f>
        <v>0</v>
      </c>
      <c r="V1330">
        <f>VLOOKUP(CuentosContados[[#This Row],[Column1]],CuentosIndexados[],24,FALSE)</f>
        <v>0</v>
      </c>
      <c r="W1330">
        <f>VLOOKUP(CuentosContados[[#This Row],[Column1]],CuentosIndexados[],25,FALSE)</f>
        <v>0</v>
      </c>
      <c r="X1330">
        <f>VLOOKUP(CuentosContados[[#This Row],[Column1]],CuentosIndexados[],26,FALSE)</f>
        <v>0</v>
      </c>
      <c r="Y1330">
        <f>VLOOKUP(CuentosContados[[#This Row],[Column1]],CuentosIndexados[],27,FALSE)</f>
        <v>0</v>
      </c>
      <c r="Z1330">
        <f>VLOOKUP(CuentosContados[[#This Row],[Column1]],CuentosIndexados[],28,FALSE)</f>
        <v>0</v>
      </c>
      <c r="AA1330">
        <f>VLOOKUP(CuentosContados[[#This Row],[Column1]],CuentosIndexados[],29,FALSE)</f>
        <v>0</v>
      </c>
      <c r="AB1330" t="str">
        <f>VLOOKUP(CuentosContados[[#This Row],[Column1]],CuentosIndexados[],30,FALSE)</f>
        <v>adolescencia</v>
      </c>
      <c r="AC1330">
        <f>VLOOKUP(CuentosContados[[#This Row],[Column1]],CuentosIndexados[],31,FALSE)</f>
        <v>0</v>
      </c>
      <c r="AD1330">
        <f>VLOOKUP(CuentosContados[[#This Row],[Column1]],CuentosIndexados[],32,FALSE)</f>
        <v>0</v>
      </c>
      <c r="AE1330">
        <f>VLOOKUP(CuentosContados[[#This Row],[Column1]],CuentosIndexados[],33,FALSE)</f>
        <v>0</v>
      </c>
      <c r="AF1330">
        <f>VLOOKUP(CuentosContados[[#This Row],[Column1]],CuentosIndexados[],34,FALSE)</f>
        <v>0</v>
      </c>
      <c r="AG1330">
        <f>VLOOKUP(CuentosContados[[#This Row],[Column1]],CuentosIndexados[],35,FALSE)</f>
        <v>0</v>
      </c>
      <c r="AH1330" t="str">
        <f>VLOOKUP(CuentosContados[[#This Row],[Column1]],CuentosIndexados[],36,FALSE)</f>
        <v>apatia</v>
      </c>
      <c r="AI1330" t="str">
        <f>VLOOKUP(CuentosContados[[#This Row],[Column1]],CuentosIndexados[],37,FALSE)</f>
        <v>muerte</v>
      </c>
      <c r="AJ1330">
        <f>VLOOKUP(CuentosContados[[#This Row],[Column1]],CuentosIndexados[],38,FALSE)</f>
        <v>0</v>
      </c>
      <c r="AK1330">
        <f>VLOOKUP(CuentosContados[[#This Row],[Column1]],CuentosIndexados[],39,FALSE)</f>
        <v>0</v>
      </c>
    </row>
    <row r="1331" spans="1:37" x14ac:dyDescent="0.25">
      <c r="A1331" t="s">
        <v>173</v>
      </c>
      <c r="B1331">
        <f>VLOOKUP(CuentosContados[[#This Row],[Column1]],CuentosIndexados[],3,FALSE)</f>
        <v>0</v>
      </c>
      <c r="C1331">
        <f>VLOOKUP(CuentosContados[[#This Row],[Column1]],CuentosIndexados[],5,FALSE)</f>
        <v>0</v>
      </c>
      <c r="D1331" t="str">
        <f>VLOOKUP(CuentosContados[[#This Row],[Column1]],CuentosIndexados[],6,FALSE)</f>
        <v>envejecimiento</v>
      </c>
      <c r="E1331">
        <f>VLOOKUP(CuentosContados[[#This Row],[Column1]],CuentosIndexados[],7,FALSE)</f>
        <v>0</v>
      </c>
      <c r="F1331">
        <f>VLOOKUP(CuentosContados[[#This Row],[Column1]],CuentosIndexados[],8,FALSE)</f>
        <v>0</v>
      </c>
      <c r="G1331" t="str">
        <f>VLOOKUP(CuentosContados[[#This Row],[Column1]],CuentosIndexados[],9,FALSE)</f>
        <v>aburrimiento</v>
      </c>
      <c r="H1331">
        <f>VLOOKUP(CuentosContados[[#This Row],[Column1]],CuentosIndexados[],10,FALSE)</f>
        <v>0</v>
      </c>
      <c r="I1331">
        <f>VLOOKUP(CuentosContados[[#This Row],[Column1]],CuentosIndexados[],11,FALSE)</f>
        <v>0</v>
      </c>
      <c r="J1331">
        <f>VLOOKUP(CuentosContados[[#This Row],[Column1]],CuentosIndexados[],12,FALSE)</f>
        <v>0</v>
      </c>
      <c r="K1331">
        <f>VLOOKUP(CuentosContados[[#This Row],[Column1]],CuentosIndexados[],13,FALSE)</f>
        <v>0</v>
      </c>
      <c r="L1331">
        <f>VLOOKUP(CuentosContados[[#This Row],[Column1]],CuentosIndexados[],14,FALSE)</f>
        <v>0</v>
      </c>
      <c r="M1331">
        <f>VLOOKUP(CuentosContados[[#This Row],[Column1]],CuentosIndexados[],15,FALSE)</f>
        <v>0</v>
      </c>
      <c r="N1331">
        <f>VLOOKUP(CuentosContados[[#This Row],[Column1]],CuentosIndexados[],16,FALSE)</f>
        <v>0</v>
      </c>
      <c r="O1331">
        <f>VLOOKUP(CuentosContados[[#This Row],[Column1]],CuentosIndexados[],17,FALSE)</f>
        <v>0</v>
      </c>
      <c r="P1331">
        <f>VLOOKUP(CuentosContados[[#This Row],[Column1]],CuentosIndexados[],18,FALSE)</f>
        <v>0</v>
      </c>
      <c r="Q1331">
        <f>VLOOKUP(CuentosContados[[#This Row],[Column1]],CuentosIndexados[],19,FALSE)</f>
        <v>0</v>
      </c>
      <c r="R1331">
        <f>VLOOKUP(CuentosContados[[#This Row],[Column1]],CuentosIndexados[],20,FALSE)</f>
        <v>0</v>
      </c>
      <c r="S1331">
        <f>VLOOKUP(CuentosContados[[#This Row],[Column1]],CuentosIndexados[],21,FALSE)</f>
        <v>0</v>
      </c>
      <c r="T1331">
        <f>VLOOKUP(CuentosContados[[#This Row],[Column1]],CuentosIndexados[],22,FALSE)</f>
        <v>0</v>
      </c>
      <c r="U1331">
        <f>VLOOKUP(CuentosContados[[#This Row],[Column1]],CuentosIndexados[],23,FALSE)</f>
        <v>0</v>
      </c>
      <c r="V1331">
        <f>VLOOKUP(CuentosContados[[#This Row],[Column1]],CuentosIndexados[],24,FALSE)</f>
        <v>0</v>
      </c>
      <c r="W1331">
        <f>VLOOKUP(CuentosContados[[#This Row],[Column1]],CuentosIndexados[],25,FALSE)</f>
        <v>0</v>
      </c>
      <c r="X1331">
        <f>VLOOKUP(CuentosContados[[#This Row],[Column1]],CuentosIndexados[],26,FALSE)</f>
        <v>0</v>
      </c>
      <c r="Y1331">
        <f>VLOOKUP(CuentosContados[[#This Row],[Column1]],CuentosIndexados[],27,FALSE)</f>
        <v>0</v>
      </c>
      <c r="Z1331">
        <f>VLOOKUP(CuentosContados[[#This Row],[Column1]],CuentosIndexados[],28,FALSE)</f>
        <v>0</v>
      </c>
      <c r="AA1331">
        <f>VLOOKUP(CuentosContados[[#This Row],[Column1]],CuentosIndexados[],29,FALSE)</f>
        <v>0</v>
      </c>
      <c r="AB1331" t="str">
        <f>VLOOKUP(CuentosContados[[#This Row],[Column1]],CuentosIndexados[],30,FALSE)</f>
        <v>adolescencia</v>
      </c>
      <c r="AC1331">
        <f>VLOOKUP(CuentosContados[[#This Row],[Column1]],CuentosIndexados[],31,FALSE)</f>
        <v>0</v>
      </c>
      <c r="AD1331">
        <f>VLOOKUP(CuentosContados[[#This Row],[Column1]],CuentosIndexados[],32,FALSE)</f>
        <v>0</v>
      </c>
      <c r="AE1331">
        <f>VLOOKUP(CuentosContados[[#This Row],[Column1]],CuentosIndexados[],33,FALSE)</f>
        <v>0</v>
      </c>
      <c r="AF1331">
        <f>VLOOKUP(CuentosContados[[#This Row],[Column1]],CuentosIndexados[],34,FALSE)</f>
        <v>0</v>
      </c>
      <c r="AG1331">
        <f>VLOOKUP(CuentosContados[[#This Row],[Column1]],CuentosIndexados[],35,FALSE)</f>
        <v>0</v>
      </c>
      <c r="AH1331" t="str">
        <f>VLOOKUP(CuentosContados[[#This Row],[Column1]],CuentosIndexados[],36,FALSE)</f>
        <v>apatia</v>
      </c>
      <c r="AI1331" t="str">
        <f>VLOOKUP(CuentosContados[[#This Row],[Column1]],CuentosIndexados[],37,FALSE)</f>
        <v>muerte</v>
      </c>
      <c r="AJ1331">
        <f>VLOOKUP(CuentosContados[[#This Row],[Column1]],CuentosIndexados[],38,FALSE)</f>
        <v>0</v>
      </c>
      <c r="AK1331">
        <f>VLOOKUP(CuentosContados[[#This Row],[Column1]],CuentosIndexados[],39,FALSE)</f>
        <v>0</v>
      </c>
    </row>
    <row r="1332" spans="1:37" x14ac:dyDescent="0.25">
      <c r="A1332" t="s">
        <v>173</v>
      </c>
      <c r="B1332">
        <f>VLOOKUP(CuentosContados[[#This Row],[Column1]],CuentosIndexados[],3,FALSE)</f>
        <v>0</v>
      </c>
      <c r="C1332">
        <f>VLOOKUP(CuentosContados[[#This Row],[Column1]],CuentosIndexados[],5,FALSE)</f>
        <v>0</v>
      </c>
      <c r="D1332" t="str">
        <f>VLOOKUP(CuentosContados[[#This Row],[Column1]],CuentosIndexados[],6,FALSE)</f>
        <v>envejecimiento</v>
      </c>
      <c r="E1332">
        <f>VLOOKUP(CuentosContados[[#This Row],[Column1]],CuentosIndexados[],7,FALSE)</f>
        <v>0</v>
      </c>
      <c r="F1332">
        <f>VLOOKUP(CuentosContados[[#This Row],[Column1]],CuentosIndexados[],8,FALSE)</f>
        <v>0</v>
      </c>
      <c r="G1332" t="str">
        <f>VLOOKUP(CuentosContados[[#This Row],[Column1]],CuentosIndexados[],9,FALSE)</f>
        <v>aburrimiento</v>
      </c>
      <c r="H1332">
        <f>VLOOKUP(CuentosContados[[#This Row],[Column1]],CuentosIndexados[],10,FALSE)</f>
        <v>0</v>
      </c>
      <c r="I1332">
        <f>VLOOKUP(CuentosContados[[#This Row],[Column1]],CuentosIndexados[],11,FALSE)</f>
        <v>0</v>
      </c>
      <c r="J1332">
        <f>VLOOKUP(CuentosContados[[#This Row],[Column1]],CuentosIndexados[],12,FALSE)</f>
        <v>0</v>
      </c>
      <c r="K1332">
        <f>VLOOKUP(CuentosContados[[#This Row],[Column1]],CuentosIndexados[],13,FALSE)</f>
        <v>0</v>
      </c>
      <c r="L1332">
        <f>VLOOKUP(CuentosContados[[#This Row],[Column1]],CuentosIndexados[],14,FALSE)</f>
        <v>0</v>
      </c>
      <c r="M1332">
        <f>VLOOKUP(CuentosContados[[#This Row],[Column1]],CuentosIndexados[],15,FALSE)</f>
        <v>0</v>
      </c>
      <c r="N1332">
        <f>VLOOKUP(CuentosContados[[#This Row],[Column1]],CuentosIndexados[],16,FALSE)</f>
        <v>0</v>
      </c>
      <c r="O1332">
        <f>VLOOKUP(CuentosContados[[#This Row],[Column1]],CuentosIndexados[],17,FALSE)</f>
        <v>0</v>
      </c>
      <c r="P1332">
        <f>VLOOKUP(CuentosContados[[#This Row],[Column1]],CuentosIndexados[],18,FALSE)</f>
        <v>0</v>
      </c>
      <c r="Q1332">
        <f>VLOOKUP(CuentosContados[[#This Row],[Column1]],CuentosIndexados[],19,FALSE)</f>
        <v>0</v>
      </c>
      <c r="R1332">
        <f>VLOOKUP(CuentosContados[[#This Row],[Column1]],CuentosIndexados[],20,FALSE)</f>
        <v>0</v>
      </c>
      <c r="S1332">
        <f>VLOOKUP(CuentosContados[[#This Row],[Column1]],CuentosIndexados[],21,FALSE)</f>
        <v>0</v>
      </c>
      <c r="T1332">
        <f>VLOOKUP(CuentosContados[[#This Row],[Column1]],CuentosIndexados[],22,FALSE)</f>
        <v>0</v>
      </c>
      <c r="U1332">
        <f>VLOOKUP(CuentosContados[[#This Row],[Column1]],CuentosIndexados[],23,FALSE)</f>
        <v>0</v>
      </c>
      <c r="V1332">
        <f>VLOOKUP(CuentosContados[[#This Row],[Column1]],CuentosIndexados[],24,FALSE)</f>
        <v>0</v>
      </c>
      <c r="W1332">
        <f>VLOOKUP(CuentosContados[[#This Row],[Column1]],CuentosIndexados[],25,FALSE)</f>
        <v>0</v>
      </c>
      <c r="X1332">
        <f>VLOOKUP(CuentosContados[[#This Row],[Column1]],CuentosIndexados[],26,FALSE)</f>
        <v>0</v>
      </c>
      <c r="Y1332">
        <f>VLOOKUP(CuentosContados[[#This Row],[Column1]],CuentosIndexados[],27,FALSE)</f>
        <v>0</v>
      </c>
      <c r="Z1332">
        <f>VLOOKUP(CuentosContados[[#This Row],[Column1]],CuentosIndexados[],28,FALSE)</f>
        <v>0</v>
      </c>
      <c r="AA1332">
        <f>VLOOKUP(CuentosContados[[#This Row],[Column1]],CuentosIndexados[],29,FALSE)</f>
        <v>0</v>
      </c>
      <c r="AB1332" t="str">
        <f>VLOOKUP(CuentosContados[[#This Row],[Column1]],CuentosIndexados[],30,FALSE)</f>
        <v>adolescencia</v>
      </c>
      <c r="AC1332">
        <f>VLOOKUP(CuentosContados[[#This Row],[Column1]],CuentosIndexados[],31,FALSE)</f>
        <v>0</v>
      </c>
      <c r="AD1332">
        <f>VLOOKUP(CuentosContados[[#This Row],[Column1]],CuentosIndexados[],32,FALSE)</f>
        <v>0</v>
      </c>
      <c r="AE1332">
        <f>VLOOKUP(CuentosContados[[#This Row],[Column1]],CuentosIndexados[],33,FALSE)</f>
        <v>0</v>
      </c>
      <c r="AF1332">
        <f>VLOOKUP(CuentosContados[[#This Row],[Column1]],CuentosIndexados[],34,FALSE)</f>
        <v>0</v>
      </c>
      <c r="AG1332">
        <f>VLOOKUP(CuentosContados[[#This Row],[Column1]],CuentosIndexados[],35,FALSE)</f>
        <v>0</v>
      </c>
      <c r="AH1332" t="str">
        <f>VLOOKUP(CuentosContados[[#This Row],[Column1]],CuentosIndexados[],36,FALSE)</f>
        <v>apatia</v>
      </c>
      <c r="AI1332" t="str">
        <f>VLOOKUP(CuentosContados[[#This Row],[Column1]],CuentosIndexados[],37,FALSE)</f>
        <v>muerte</v>
      </c>
      <c r="AJ1332">
        <f>VLOOKUP(CuentosContados[[#This Row],[Column1]],CuentosIndexados[],38,FALSE)</f>
        <v>0</v>
      </c>
      <c r="AK1332">
        <f>VLOOKUP(CuentosContados[[#This Row],[Column1]],CuentosIndexados[],39,FALSE)</f>
        <v>0</v>
      </c>
    </row>
    <row r="1333" spans="1:37" x14ac:dyDescent="0.25">
      <c r="A1333" t="s">
        <v>173</v>
      </c>
      <c r="B1333">
        <f>VLOOKUP(CuentosContados[[#This Row],[Column1]],CuentosIndexados[],3,FALSE)</f>
        <v>0</v>
      </c>
      <c r="C1333">
        <f>VLOOKUP(CuentosContados[[#This Row],[Column1]],CuentosIndexados[],5,FALSE)</f>
        <v>0</v>
      </c>
      <c r="D1333" t="str">
        <f>VLOOKUP(CuentosContados[[#This Row],[Column1]],CuentosIndexados[],6,FALSE)</f>
        <v>envejecimiento</v>
      </c>
      <c r="E1333">
        <f>VLOOKUP(CuentosContados[[#This Row],[Column1]],CuentosIndexados[],7,FALSE)</f>
        <v>0</v>
      </c>
      <c r="F1333">
        <f>VLOOKUP(CuentosContados[[#This Row],[Column1]],CuentosIndexados[],8,FALSE)</f>
        <v>0</v>
      </c>
      <c r="G1333" t="str">
        <f>VLOOKUP(CuentosContados[[#This Row],[Column1]],CuentosIndexados[],9,FALSE)</f>
        <v>aburrimiento</v>
      </c>
      <c r="H1333">
        <f>VLOOKUP(CuentosContados[[#This Row],[Column1]],CuentosIndexados[],10,FALSE)</f>
        <v>0</v>
      </c>
      <c r="I1333">
        <f>VLOOKUP(CuentosContados[[#This Row],[Column1]],CuentosIndexados[],11,FALSE)</f>
        <v>0</v>
      </c>
      <c r="J1333">
        <f>VLOOKUP(CuentosContados[[#This Row],[Column1]],CuentosIndexados[],12,FALSE)</f>
        <v>0</v>
      </c>
      <c r="K1333">
        <f>VLOOKUP(CuentosContados[[#This Row],[Column1]],CuentosIndexados[],13,FALSE)</f>
        <v>0</v>
      </c>
      <c r="L1333">
        <f>VLOOKUP(CuentosContados[[#This Row],[Column1]],CuentosIndexados[],14,FALSE)</f>
        <v>0</v>
      </c>
      <c r="M1333">
        <f>VLOOKUP(CuentosContados[[#This Row],[Column1]],CuentosIndexados[],15,FALSE)</f>
        <v>0</v>
      </c>
      <c r="N1333">
        <f>VLOOKUP(CuentosContados[[#This Row],[Column1]],CuentosIndexados[],16,FALSE)</f>
        <v>0</v>
      </c>
      <c r="O1333">
        <f>VLOOKUP(CuentosContados[[#This Row],[Column1]],CuentosIndexados[],17,FALSE)</f>
        <v>0</v>
      </c>
      <c r="P1333">
        <f>VLOOKUP(CuentosContados[[#This Row],[Column1]],CuentosIndexados[],18,FALSE)</f>
        <v>0</v>
      </c>
      <c r="Q1333">
        <f>VLOOKUP(CuentosContados[[#This Row],[Column1]],CuentosIndexados[],19,FALSE)</f>
        <v>0</v>
      </c>
      <c r="R1333">
        <f>VLOOKUP(CuentosContados[[#This Row],[Column1]],CuentosIndexados[],20,FALSE)</f>
        <v>0</v>
      </c>
      <c r="S1333">
        <f>VLOOKUP(CuentosContados[[#This Row],[Column1]],CuentosIndexados[],21,FALSE)</f>
        <v>0</v>
      </c>
      <c r="T1333">
        <f>VLOOKUP(CuentosContados[[#This Row],[Column1]],CuentosIndexados[],22,FALSE)</f>
        <v>0</v>
      </c>
      <c r="U1333">
        <f>VLOOKUP(CuentosContados[[#This Row],[Column1]],CuentosIndexados[],23,FALSE)</f>
        <v>0</v>
      </c>
      <c r="V1333">
        <f>VLOOKUP(CuentosContados[[#This Row],[Column1]],CuentosIndexados[],24,FALSE)</f>
        <v>0</v>
      </c>
      <c r="W1333">
        <f>VLOOKUP(CuentosContados[[#This Row],[Column1]],CuentosIndexados[],25,FALSE)</f>
        <v>0</v>
      </c>
      <c r="X1333">
        <f>VLOOKUP(CuentosContados[[#This Row],[Column1]],CuentosIndexados[],26,FALSE)</f>
        <v>0</v>
      </c>
      <c r="Y1333">
        <f>VLOOKUP(CuentosContados[[#This Row],[Column1]],CuentosIndexados[],27,FALSE)</f>
        <v>0</v>
      </c>
      <c r="Z1333">
        <f>VLOOKUP(CuentosContados[[#This Row],[Column1]],CuentosIndexados[],28,FALSE)</f>
        <v>0</v>
      </c>
      <c r="AA1333">
        <f>VLOOKUP(CuentosContados[[#This Row],[Column1]],CuentosIndexados[],29,FALSE)</f>
        <v>0</v>
      </c>
      <c r="AB1333" t="str">
        <f>VLOOKUP(CuentosContados[[#This Row],[Column1]],CuentosIndexados[],30,FALSE)</f>
        <v>adolescencia</v>
      </c>
      <c r="AC1333">
        <f>VLOOKUP(CuentosContados[[#This Row],[Column1]],CuentosIndexados[],31,FALSE)</f>
        <v>0</v>
      </c>
      <c r="AD1333">
        <f>VLOOKUP(CuentosContados[[#This Row],[Column1]],CuentosIndexados[],32,FALSE)</f>
        <v>0</v>
      </c>
      <c r="AE1333">
        <f>VLOOKUP(CuentosContados[[#This Row],[Column1]],CuentosIndexados[],33,FALSE)</f>
        <v>0</v>
      </c>
      <c r="AF1333">
        <f>VLOOKUP(CuentosContados[[#This Row],[Column1]],CuentosIndexados[],34,FALSE)</f>
        <v>0</v>
      </c>
      <c r="AG1333">
        <f>VLOOKUP(CuentosContados[[#This Row],[Column1]],CuentosIndexados[],35,FALSE)</f>
        <v>0</v>
      </c>
      <c r="AH1333" t="str">
        <f>VLOOKUP(CuentosContados[[#This Row],[Column1]],CuentosIndexados[],36,FALSE)</f>
        <v>apatia</v>
      </c>
      <c r="AI1333" t="str">
        <f>VLOOKUP(CuentosContados[[#This Row],[Column1]],CuentosIndexados[],37,FALSE)</f>
        <v>muerte</v>
      </c>
      <c r="AJ1333">
        <f>VLOOKUP(CuentosContados[[#This Row],[Column1]],CuentosIndexados[],38,FALSE)</f>
        <v>0</v>
      </c>
      <c r="AK1333">
        <f>VLOOKUP(CuentosContados[[#This Row],[Column1]],CuentosIndexados[],39,FALSE)</f>
        <v>0</v>
      </c>
    </row>
    <row r="1334" spans="1:37" x14ac:dyDescent="0.25">
      <c r="A1334" t="s">
        <v>173</v>
      </c>
      <c r="B1334">
        <f>VLOOKUP(CuentosContados[[#This Row],[Column1]],CuentosIndexados[],3,FALSE)</f>
        <v>0</v>
      </c>
      <c r="C1334">
        <f>VLOOKUP(CuentosContados[[#This Row],[Column1]],CuentosIndexados[],5,FALSE)</f>
        <v>0</v>
      </c>
      <c r="D1334" t="str">
        <f>VLOOKUP(CuentosContados[[#This Row],[Column1]],CuentosIndexados[],6,FALSE)</f>
        <v>envejecimiento</v>
      </c>
      <c r="E1334">
        <f>VLOOKUP(CuentosContados[[#This Row],[Column1]],CuentosIndexados[],7,FALSE)</f>
        <v>0</v>
      </c>
      <c r="F1334">
        <f>VLOOKUP(CuentosContados[[#This Row],[Column1]],CuentosIndexados[],8,FALSE)</f>
        <v>0</v>
      </c>
      <c r="G1334" t="str">
        <f>VLOOKUP(CuentosContados[[#This Row],[Column1]],CuentosIndexados[],9,FALSE)</f>
        <v>aburrimiento</v>
      </c>
      <c r="H1334">
        <f>VLOOKUP(CuentosContados[[#This Row],[Column1]],CuentosIndexados[],10,FALSE)</f>
        <v>0</v>
      </c>
      <c r="I1334">
        <f>VLOOKUP(CuentosContados[[#This Row],[Column1]],CuentosIndexados[],11,FALSE)</f>
        <v>0</v>
      </c>
      <c r="J1334">
        <f>VLOOKUP(CuentosContados[[#This Row],[Column1]],CuentosIndexados[],12,FALSE)</f>
        <v>0</v>
      </c>
      <c r="K1334">
        <f>VLOOKUP(CuentosContados[[#This Row],[Column1]],CuentosIndexados[],13,FALSE)</f>
        <v>0</v>
      </c>
      <c r="L1334">
        <f>VLOOKUP(CuentosContados[[#This Row],[Column1]],CuentosIndexados[],14,FALSE)</f>
        <v>0</v>
      </c>
      <c r="M1334">
        <f>VLOOKUP(CuentosContados[[#This Row],[Column1]],CuentosIndexados[],15,FALSE)</f>
        <v>0</v>
      </c>
      <c r="N1334">
        <f>VLOOKUP(CuentosContados[[#This Row],[Column1]],CuentosIndexados[],16,FALSE)</f>
        <v>0</v>
      </c>
      <c r="O1334">
        <f>VLOOKUP(CuentosContados[[#This Row],[Column1]],CuentosIndexados[],17,FALSE)</f>
        <v>0</v>
      </c>
      <c r="P1334">
        <f>VLOOKUP(CuentosContados[[#This Row],[Column1]],CuentosIndexados[],18,FALSE)</f>
        <v>0</v>
      </c>
      <c r="Q1334">
        <f>VLOOKUP(CuentosContados[[#This Row],[Column1]],CuentosIndexados[],19,FALSE)</f>
        <v>0</v>
      </c>
      <c r="R1334">
        <f>VLOOKUP(CuentosContados[[#This Row],[Column1]],CuentosIndexados[],20,FALSE)</f>
        <v>0</v>
      </c>
      <c r="S1334">
        <f>VLOOKUP(CuentosContados[[#This Row],[Column1]],CuentosIndexados[],21,FALSE)</f>
        <v>0</v>
      </c>
      <c r="T1334">
        <f>VLOOKUP(CuentosContados[[#This Row],[Column1]],CuentosIndexados[],22,FALSE)</f>
        <v>0</v>
      </c>
      <c r="U1334">
        <f>VLOOKUP(CuentosContados[[#This Row],[Column1]],CuentosIndexados[],23,FALSE)</f>
        <v>0</v>
      </c>
      <c r="V1334">
        <f>VLOOKUP(CuentosContados[[#This Row],[Column1]],CuentosIndexados[],24,FALSE)</f>
        <v>0</v>
      </c>
      <c r="W1334">
        <f>VLOOKUP(CuentosContados[[#This Row],[Column1]],CuentosIndexados[],25,FALSE)</f>
        <v>0</v>
      </c>
      <c r="X1334">
        <f>VLOOKUP(CuentosContados[[#This Row],[Column1]],CuentosIndexados[],26,FALSE)</f>
        <v>0</v>
      </c>
      <c r="Y1334">
        <f>VLOOKUP(CuentosContados[[#This Row],[Column1]],CuentosIndexados[],27,FALSE)</f>
        <v>0</v>
      </c>
      <c r="Z1334">
        <f>VLOOKUP(CuentosContados[[#This Row],[Column1]],CuentosIndexados[],28,FALSE)</f>
        <v>0</v>
      </c>
      <c r="AA1334">
        <f>VLOOKUP(CuentosContados[[#This Row],[Column1]],CuentosIndexados[],29,FALSE)</f>
        <v>0</v>
      </c>
      <c r="AB1334" t="str">
        <f>VLOOKUP(CuentosContados[[#This Row],[Column1]],CuentosIndexados[],30,FALSE)</f>
        <v>adolescencia</v>
      </c>
      <c r="AC1334">
        <f>VLOOKUP(CuentosContados[[#This Row],[Column1]],CuentosIndexados[],31,FALSE)</f>
        <v>0</v>
      </c>
      <c r="AD1334">
        <f>VLOOKUP(CuentosContados[[#This Row],[Column1]],CuentosIndexados[],32,FALSE)</f>
        <v>0</v>
      </c>
      <c r="AE1334">
        <f>VLOOKUP(CuentosContados[[#This Row],[Column1]],CuentosIndexados[],33,FALSE)</f>
        <v>0</v>
      </c>
      <c r="AF1334">
        <f>VLOOKUP(CuentosContados[[#This Row],[Column1]],CuentosIndexados[],34,FALSE)</f>
        <v>0</v>
      </c>
      <c r="AG1334">
        <f>VLOOKUP(CuentosContados[[#This Row],[Column1]],CuentosIndexados[],35,FALSE)</f>
        <v>0</v>
      </c>
      <c r="AH1334" t="str">
        <f>VLOOKUP(CuentosContados[[#This Row],[Column1]],CuentosIndexados[],36,FALSE)</f>
        <v>apatia</v>
      </c>
      <c r="AI1334" t="str">
        <f>VLOOKUP(CuentosContados[[#This Row],[Column1]],CuentosIndexados[],37,FALSE)</f>
        <v>muerte</v>
      </c>
      <c r="AJ1334">
        <f>VLOOKUP(CuentosContados[[#This Row],[Column1]],CuentosIndexados[],38,FALSE)</f>
        <v>0</v>
      </c>
      <c r="AK1334">
        <f>VLOOKUP(CuentosContados[[#This Row],[Column1]],CuentosIndexados[],39,FALSE)</f>
        <v>0</v>
      </c>
    </row>
    <row r="1335" spans="1:37" x14ac:dyDescent="0.25">
      <c r="A1335" t="s">
        <v>173</v>
      </c>
      <c r="B1335">
        <f>VLOOKUP(CuentosContados[[#This Row],[Column1]],CuentosIndexados[],3,FALSE)</f>
        <v>0</v>
      </c>
      <c r="C1335">
        <f>VLOOKUP(CuentosContados[[#This Row],[Column1]],CuentosIndexados[],5,FALSE)</f>
        <v>0</v>
      </c>
      <c r="D1335" t="str">
        <f>VLOOKUP(CuentosContados[[#This Row],[Column1]],CuentosIndexados[],6,FALSE)</f>
        <v>envejecimiento</v>
      </c>
      <c r="E1335">
        <f>VLOOKUP(CuentosContados[[#This Row],[Column1]],CuentosIndexados[],7,FALSE)</f>
        <v>0</v>
      </c>
      <c r="F1335">
        <f>VLOOKUP(CuentosContados[[#This Row],[Column1]],CuentosIndexados[],8,FALSE)</f>
        <v>0</v>
      </c>
      <c r="G1335" t="str">
        <f>VLOOKUP(CuentosContados[[#This Row],[Column1]],CuentosIndexados[],9,FALSE)</f>
        <v>aburrimiento</v>
      </c>
      <c r="H1335">
        <f>VLOOKUP(CuentosContados[[#This Row],[Column1]],CuentosIndexados[],10,FALSE)</f>
        <v>0</v>
      </c>
      <c r="I1335">
        <f>VLOOKUP(CuentosContados[[#This Row],[Column1]],CuentosIndexados[],11,FALSE)</f>
        <v>0</v>
      </c>
      <c r="J1335">
        <f>VLOOKUP(CuentosContados[[#This Row],[Column1]],CuentosIndexados[],12,FALSE)</f>
        <v>0</v>
      </c>
      <c r="K1335">
        <f>VLOOKUP(CuentosContados[[#This Row],[Column1]],CuentosIndexados[],13,FALSE)</f>
        <v>0</v>
      </c>
      <c r="L1335">
        <f>VLOOKUP(CuentosContados[[#This Row],[Column1]],CuentosIndexados[],14,FALSE)</f>
        <v>0</v>
      </c>
      <c r="M1335">
        <f>VLOOKUP(CuentosContados[[#This Row],[Column1]],CuentosIndexados[],15,FALSE)</f>
        <v>0</v>
      </c>
      <c r="N1335">
        <f>VLOOKUP(CuentosContados[[#This Row],[Column1]],CuentosIndexados[],16,FALSE)</f>
        <v>0</v>
      </c>
      <c r="O1335">
        <f>VLOOKUP(CuentosContados[[#This Row],[Column1]],CuentosIndexados[],17,FALSE)</f>
        <v>0</v>
      </c>
      <c r="P1335">
        <f>VLOOKUP(CuentosContados[[#This Row],[Column1]],CuentosIndexados[],18,FALSE)</f>
        <v>0</v>
      </c>
      <c r="Q1335">
        <f>VLOOKUP(CuentosContados[[#This Row],[Column1]],CuentosIndexados[],19,FALSE)</f>
        <v>0</v>
      </c>
      <c r="R1335">
        <f>VLOOKUP(CuentosContados[[#This Row],[Column1]],CuentosIndexados[],20,FALSE)</f>
        <v>0</v>
      </c>
      <c r="S1335">
        <f>VLOOKUP(CuentosContados[[#This Row],[Column1]],CuentosIndexados[],21,FALSE)</f>
        <v>0</v>
      </c>
      <c r="T1335">
        <f>VLOOKUP(CuentosContados[[#This Row],[Column1]],CuentosIndexados[],22,FALSE)</f>
        <v>0</v>
      </c>
      <c r="U1335">
        <f>VLOOKUP(CuentosContados[[#This Row],[Column1]],CuentosIndexados[],23,FALSE)</f>
        <v>0</v>
      </c>
      <c r="V1335">
        <f>VLOOKUP(CuentosContados[[#This Row],[Column1]],CuentosIndexados[],24,FALSE)</f>
        <v>0</v>
      </c>
      <c r="W1335">
        <f>VLOOKUP(CuentosContados[[#This Row],[Column1]],CuentosIndexados[],25,FALSE)</f>
        <v>0</v>
      </c>
      <c r="X1335">
        <f>VLOOKUP(CuentosContados[[#This Row],[Column1]],CuentosIndexados[],26,FALSE)</f>
        <v>0</v>
      </c>
      <c r="Y1335">
        <f>VLOOKUP(CuentosContados[[#This Row],[Column1]],CuentosIndexados[],27,FALSE)</f>
        <v>0</v>
      </c>
      <c r="Z1335">
        <f>VLOOKUP(CuentosContados[[#This Row],[Column1]],CuentosIndexados[],28,FALSE)</f>
        <v>0</v>
      </c>
      <c r="AA1335">
        <f>VLOOKUP(CuentosContados[[#This Row],[Column1]],CuentosIndexados[],29,FALSE)</f>
        <v>0</v>
      </c>
      <c r="AB1335" t="str">
        <f>VLOOKUP(CuentosContados[[#This Row],[Column1]],CuentosIndexados[],30,FALSE)</f>
        <v>adolescencia</v>
      </c>
      <c r="AC1335">
        <f>VLOOKUP(CuentosContados[[#This Row],[Column1]],CuentosIndexados[],31,FALSE)</f>
        <v>0</v>
      </c>
      <c r="AD1335">
        <f>VLOOKUP(CuentosContados[[#This Row],[Column1]],CuentosIndexados[],32,FALSE)</f>
        <v>0</v>
      </c>
      <c r="AE1335">
        <f>VLOOKUP(CuentosContados[[#This Row],[Column1]],CuentosIndexados[],33,FALSE)</f>
        <v>0</v>
      </c>
      <c r="AF1335">
        <f>VLOOKUP(CuentosContados[[#This Row],[Column1]],CuentosIndexados[],34,FALSE)</f>
        <v>0</v>
      </c>
      <c r="AG1335">
        <f>VLOOKUP(CuentosContados[[#This Row],[Column1]],CuentosIndexados[],35,FALSE)</f>
        <v>0</v>
      </c>
      <c r="AH1335" t="str">
        <f>VLOOKUP(CuentosContados[[#This Row],[Column1]],CuentosIndexados[],36,FALSE)</f>
        <v>apatia</v>
      </c>
      <c r="AI1335" t="str">
        <f>VLOOKUP(CuentosContados[[#This Row],[Column1]],CuentosIndexados[],37,FALSE)</f>
        <v>muerte</v>
      </c>
      <c r="AJ1335">
        <f>VLOOKUP(CuentosContados[[#This Row],[Column1]],CuentosIndexados[],38,FALSE)</f>
        <v>0</v>
      </c>
      <c r="AK1335">
        <f>VLOOKUP(CuentosContados[[#This Row],[Column1]],CuentosIndexados[],39,FALSE)</f>
        <v>0</v>
      </c>
    </row>
    <row r="1336" spans="1:37" x14ac:dyDescent="0.25">
      <c r="A1336" t="s">
        <v>173</v>
      </c>
      <c r="B1336">
        <f>VLOOKUP(CuentosContados[[#This Row],[Column1]],CuentosIndexados[],3,FALSE)</f>
        <v>0</v>
      </c>
      <c r="C1336">
        <f>VLOOKUP(CuentosContados[[#This Row],[Column1]],CuentosIndexados[],5,FALSE)</f>
        <v>0</v>
      </c>
      <c r="D1336" t="str">
        <f>VLOOKUP(CuentosContados[[#This Row],[Column1]],CuentosIndexados[],6,FALSE)</f>
        <v>envejecimiento</v>
      </c>
      <c r="E1336">
        <f>VLOOKUP(CuentosContados[[#This Row],[Column1]],CuentosIndexados[],7,FALSE)</f>
        <v>0</v>
      </c>
      <c r="F1336">
        <f>VLOOKUP(CuentosContados[[#This Row],[Column1]],CuentosIndexados[],8,FALSE)</f>
        <v>0</v>
      </c>
      <c r="G1336" t="str">
        <f>VLOOKUP(CuentosContados[[#This Row],[Column1]],CuentosIndexados[],9,FALSE)</f>
        <v>aburrimiento</v>
      </c>
      <c r="H1336">
        <f>VLOOKUP(CuentosContados[[#This Row],[Column1]],CuentosIndexados[],10,FALSE)</f>
        <v>0</v>
      </c>
      <c r="I1336">
        <f>VLOOKUP(CuentosContados[[#This Row],[Column1]],CuentosIndexados[],11,FALSE)</f>
        <v>0</v>
      </c>
      <c r="J1336">
        <f>VLOOKUP(CuentosContados[[#This Row],[Column1]],CuentosIndexados[],12,FALSE)</f>
        <v>0</v>
      </c>
      <c r="K1336">
        <f>VLOOKUP(CuentosContados[[#This Row],[Column1]],CuentosIndexados[],13,FALSE)</f>
        <v>0</v>
      </c>
      <c r="L1336">
        <f>VLOOKUP(CuentosContados[[#This Row],[Column1]],CuentosIndexados[],14,FALSE)</f>
        <v>0</v>
      </c>
      <c r="M1336">
        <f>VLOOKUP(CuentosContados[[#This Row],[Column1]],CuentosIndexados[],15,FALSE)</f>
        <v>0</v>
      </c>
      <c r="N1336">
        <f>VLOOKUP(CuentosContados[[#This Row],[Column1]],CuentosIndexados[],16,FALSE)</f>
        <v>0</v>
      </c>
      <c r="O1336">
        <f>VLOOKUP(CuentosContados[[#This Row],[Column1]],CuentosIndexados[],17,FALSE)</f>
        <v>0</v>
      </c>
      <c r="P1336">
        <f>VLOOKUP(CuentosContados[[#This Row],[Column1]],CuentosIndexados[],18,FALSE)</f>
        <v>0</v>
      </c>
      <c r="Q1336">
        <f>VLOOKUP(CuentosContados[[#This Row],[Column1]],CuentosIndexados[],19,FALSE)</f>
        <v>0</v>
      </c>
      <c r="R1336">
        <f>VLOOKUP(CuentosContados[[#This Row],[Column1]],CuentosIndexados[],20,FALSE)</f>
        <v>0</v>
      </c>
      <c r="S1336">
        <f>VLOOKUP(CuentosContados[[#This Row],[Column1]],CuentosIndexados[],21,FALSE)</f>
        <v>0</v>
      </c>
      <c r="T1336">
        <f>VLOOKUP(CuentosContados[[#This Row],[Column1]],CuentosIndexados[],22,FALSE)</f>
        <v>0</v>
      </c>
      <c r="U1336">
        <f>VLOOKUP(CuentosContados[[#This Row],[Column1]],CuentosIndexados[],23,FALSE)</f>
        <v>0</v>
      </c>
      <c r="V1336">
        <f>VLOOKUP(CuentosContados[[#This Row],[Column1]],CuentosIndexados[],24,FALSE)</f>
        <v>0</v>
      </c>
      <c r="W1336">
        <f>VLOOKUP(CuentosContados[[#This Row],[Column1]],CuentosIndexados[],25,FALSE)</f>
        <v>0</v>
      </c>
      <c r="X1336">
        <f>VLOOKUP(CuentosContados[[#This Row],[Column1]],CuentosIndexados[],26,FALSE)</f>
        <v>0</v>
      </c>
      <c r="Y1336">
        <f>VLOOKUP(CuentosContados[[#This Row],[Column1]],CuentosIndexados[],27,FALSE)</f>
        <v>0</v>
      </c>
      <c r="Z1336">
        <f>VLOOKUP(CuentosContados[[#This Row],[Column1]],CuentosIndexados[],28,FALSE)</f>
        <v>0</v>
      </c>
      <c r="AA1336">
        <f>VLOOKUP(CuentosContados[[#This Row],[Column1]],CuentosIndexados[],29,FALSE)</f>
        <v>0</v>
      </c>
      <c r="AB1336" t="str">
        <f>VLOOKUP(CuentosContados[[#This Row],[Column1]],CuentosIndexados[],30,FALSE)</f>
        <v>adolescencia</v>
      </c>
      <c r="AC1336">
        <f>VLOOKUP(CuentosContados[[#This Row],[Column1]],CuentosIndexados[],31,FALSE)</f>
        <v>0</v>
      </c>
      <c r="AD1336">
        <f>VLOOKUP(CuentosContados[[#This Row],[Column1]],CuentosIndexados[],32,FALSE)</f>
        <v>0</v>
      </c>
      <c r="AE1336">
        <f>VLOOKUP(CuentosContados[[#This Row],[Column1]],CuentosIndexados[],33,FALSE)</f>
        <v>0</v>
      </c>
      <c r="AF1336">
        <f>VLOOKUP(CuentosContados[[#This Row],[Column1]],CuentosIndexados[],34,FALSE)</f>
        <v>0</v>
      </c>
      <c r="AG1336">
        <f>VLOOKUP(CuentosContados[[#This Row],[Column1]],CuentosIndexados[],35,FALSE)</f>
        <v>0</v>
      </c>
      <c r="AH1336" t="str">
        <f>VLOOKUP(CuentosContados[[#This Row],[Column1]],CuentosIndexados[],36,FALSE)</f>
        <v>apatia</v>
      </c>
      <c r="AI1336" t="str">
        <f>VLOOKUP(CuentosContados[[#This Row],[Column1]],CuentosIndexados[],37,FALSE)</f>
        <v>muerte</v>
      </c>
      <c r="AJ1336">
        <f>VLOOKUP(CuentosContados[[#This Row],[Column1]],CuentosIndexados[],38,FALSE)</f>
        <v>0</v>
      </c>
      <c r="AK1336">
        <f>VLOOKUP(CuentosContados[[#This Row],[Column1]],CuentosIndexados[],39,FALSE)</f>
        <v>0</v>
      </c>
    </row>
    <row r="1337" spans="1:37" x14ac:dyDescent="0.25">
      <c r="A1337" t="s">
        <v>173</v>
      </c>
      <c r="B1337">
        <f>VLOOKUP(CuentosContados[[#This Row],[Column1]],CuentosIndexados[],3,FALSE)</f>
        <v>0</v>
      </c>
      <c r="C1337">
        <f>VLOOKUP(CuentosContados[[#This Row],[Column1]],CuentosIndexados[],5,FALSE)</f>
        <v>0</v>
      </c>
      <c r="D1337" t="str">
        <f>VLOOKUP(CuentosContados[[#This Row],[Column1]],CuentosIndexados[],6,FALSE)</f>
        <v>envejecimiento</v>
      </c>
      <c r="E1337">
        <f>VLOOKUP(CuentosContados[[#This Row],[Column1]],CuentosIndexados[],7,FALSE)</f>
        <v>0</v>
      </c>
      <c r="F1337">
        <f>VLOOKUP(CuentosContados[[#This Row],[Column1]],CuentosIndexados[],8,FALSE)</f>
        <v>0</v>
      </c>
      <c r="G1337" t="str">
        <f>VLOOKUP(CuentosContados[[#This Row],[Column1]],CuentosIndexados[],9,FALSE)</f>
        <v>aburrimiento</v>
      </c>
      <c r="H1337">
        <f>VLOOKUP(CuentosContados[[#This Row],[Column1]],CuentosIndexados[],10,FALSE)</f>
        <v>0</v>
      </c>
      <c r="I1337">
        <f>VLOOKUP(CuentosContados[[#This Row],[Column1]],CuentosIndexados[],11,FALSE)</f>
        <v>0</v>
      </c>
      <c r="J1337">
        <f>VLOOKUP(CuentosContados[[#This Row],[Column1]],CuentosIndexados[],12,FALSE)</f>
        <v>0</v>
      </c>
      <c r="K1337">
        <f>VLOOKUP(CuentosContados[[#This Row],[Column1]],CuentosIndexados[],13,FALSE)</f>
        <v>0</v>
      </c>
      <c r="L1337">
        <f>VLOOKUP(CuentosContados[[#This Row],[Column1]],CuentosIndexados[],14,FALSE)</f>
        <v>0</v>
      </c>
      <c r="M1337">
        <f>VLOOKUP(CuentosContados[[#This Row],[Column1]],CuentosIndexados[],15,FALSE)</f>
        <v>0</v>
      </c>
      <c r="N1337">
        <f>VLOOKUP(CuentosContados[[#This Row],[Column1]],CuentosIndexados[],16,FALSE)</f>
        <v>0</v>
      </c>
      <c r="O1337">
        <f>VLOOKUP(CuentosContados[[#This Row],[Column1]],CuentosIndexados[],17,FALSE)</f>
        <v>0</v>
      </c>
      <c r="P1337">
        <f>VLOOKUP(CuentosContados[[#This Row],[Column1]],CuentosIndexados[],18,FALSE)</f>
        <v>0</v>
      </c>
      <c r="Q1337">
        <f>VLOOKUP(CuentosContados[[#This Row],[Column1]],CuentosIndexados[],19,FALSE)</f>
        <v>0</v>
      </c>
      <c r="R1337">
        <f>VLOOKUP(CuentosContados[[#This Row],[Column1]],CuentosIndexados[],20,FALSE)</f>
        <v>0</v>
      </c>
      <c r="S1337">
        <f>VLOOKUP(CuentosContados[[#This Row],[Column1]],CuentosIndexados[],21,FALSE)</f>
        <v>0</v>
      </c>
      <c r="T1337">
        <f>VLOOKUP(CuentosContados[[#This Row],[Column1]],CuentosIndexados[],22,FALSE)</f>
        <v>0</v>
      </c>
      <c r="U1337">
        <f>VLOOKUP(CuentosContados[[#This Row],[Column1]],CuentosIndexados[],23,FALSE)</f>
        <v>0</v>
      </c>
      <c r="V1337">
        <f>VLOOKUP(CuentosContados[[#This Row],[Column1]],CuentosIndexados[],24,FALSE)</f>
        <v>0</v>
      </c>
      <c r="W1337">
        <f>VLOOKUP(CuentosContados[[#This Row],[Column1]],CuentosIndexados[],25,FALSE)</f>
        <v>0</v>
      </c>
      <c r="X1337">
        <f>VLOOKUP(CuentosContados[[#This Row],[Column1]],CuentosIndexados[],26,FALSE)</f>
        <v>0</v>
      </c>
      <c r="Y1337">
        <f>VLOOKUP(CuentosContados[[#This Row],[Column1]],CuentosIndexados[],27,FALSE)</f>
        <v>0</v>
      </c>
      <c r="Z1337">
        <f>VLOOKUP(CuentosContados[[#This Row],[Column1]],CuentosIndexados[],28,FALSE)</f>
        <v>0</v>
      </c>
      <c r="AA1337">
        <f>VLOOKUP(CuentosContados[[#This Row],[Column1]],CuentosIndexados[],29,FALSE)</f>
        <v>0</v>
      </c>
      <c r="AB1337" t="str">
        <f>VLOOKUP(CuentosContados[[#This Row],[Column1]],CuentosIndexados[],30,FALSE)</f>
        <v>adolescencia</v>
      </c>
      <c r="AC1337">
        <f>VLOOKUP(CuentosContados[[#This Row],[Column1]],CuentosIndexados[],31,FALSE)</f>
        <v>0</v>
      </c>
      <c r="AD1337">
        <f>VLOOKUP(CuentosContados[[#This Row],[Column1]],CuentosIndexados[],32,FALSE)</f>
        <v>0</v>
      </c>
      <c r="AE1337">
        <f>VLOOKUP(CuentosContados[[#This Row],[Column1]],CuentosIndexados[],33,FALSE)</f>
        <v>0</v>
      </c>
      <c r="AF1337">
        <f>VLOOKUP(CuentosContados[[#This Row],[Column1]],CuentosIndexados[],34,FALSE)</f>
        <v>0</v>
      </c>
      <c r="AG1337">
        <f>VLOOKUP(CuentosContados[[#This Row],[Column1]],CuentosIndexados[],35,FALSE)</f>
        <v>0</v>
      </c>
      <c r="AH1337" t="str">
        <f>VLOOKUP(CuentosContados[[#This Row],[Column1]],CuentosIndexados[],36,FALSE)</f>
        <v>apatia</v>
      </c>
      <c r="AI1337" t="str">
        <f>VLOOKUP(CuentosContados[[#This Row],[Column1]],CuentosIndexados[],37,FALSE)</f>
        <v>muerte</v>
      </c>
      <c r="AJ1337">
        <f>VLOOKUP(CuentosContados[[#This Row],[Column1]],CuentosIndexados[],38,FALSE)</f>
        <v>0</v>
      </c>
      <c r="AK1337">
        <f>VLOOKUP(CuentosContados[[#This Row],[Column1]],CuentosIndexados[],39,FALSE)</f>
        <v>0</v>
      </c>
    </row>
    <row r="1338" spans="1:37" x14ac:dyDescent="0.25">
      <c r="A1338" t="s">
        <v>173</v>
      </c>
      <c r="B1338">
        <f>VLOOKUP(CuentosContados[[#This Row],[Column1]],CuentosIndexados[],3,FALSE)</f>
        <v>0</v>
      </c>
      <c r="C1338">
        <f>VLOOKUP(CuentosContados[[#This Row],[Column1]],CuentosIndexados[],5,FALSE)</f>
        <v>0</v>
      </c>
      <c r="D1338" t="str">
        <f>VLOOKUP(CuentosContados[[#This Row],[Column1]],CuentosIndexados[],6,FALSE)</f>
        <v>envejecimiento</v>
      </c>
      <c r="E1338">
        <f>VLOOKUP(CuentosContados[[#This Row],[Column1]],CuentosIndexados[],7,FALSE)</f>
        <v>0</v>
      </c>
      <c r="F1338">
        <f>VLOOKUP(CuentosContados[[#This Row],[Column1]],CuentosIndexados[],8,FALSE)</f>
        <v>0</v>
      </c>
      <c r="G1338" t="str">
        <f>VLOOKUP(CuentosContados[[#This Row],[Column1]],CuentosIndexados[],9,FALSE)</f>
        <v>aburrimiento</v>
      </c>
      <c r="H1338">
        <f>VLOOKUP(CuentosContados[[#This Row],[Column1]],CuentosIndexados[],10,FALSE)</f>
        <v>0</v>
      </c>
      <c r="I1338">
        <f>VLOOKUP(CuentosContados[[#This Row],[Column1]],CuentosIndexados[],11,FALSE)</f>
        <v>0</v>
      </c>
      <c r="J1338">
        <f>VLOOKUP(CuentosContados[[#This Row],[Column1]],CuentosIndexados[],12,FALSE)</f>
        <v>0</v>
      </c>
      <c r="K1338">
        <f>VLOOKUP(CuentosContados[[#This Row],[Column1]],CuentosIndexados[],13,FALSE)</f>
        <v>0</v>
      </c>
      <c r="L1338">
        <f>VLOOKUP(CuentosContados[[#This Row],[Column1]],CuentosIndexados[],14,FALSE)</f>
        <v>0</v>
      </c>
      <c r="M1338">
        <f>VLOOKUP(CuentosContados[[#This Row],[Column1]],CuentosIndexados[],15,FALSE)</f>
        <v>0</v>
      </c>
      <c r="N1338">
        <f>VLOOKUP(CuentosContados[[#This Row],[Column1]],CuentosIndexados[],16,FALSE)</f>
        <v>0</v>
      </c>
      <c r="O1338">
        <f>VLOOKUP(CuentosContados[[#This Row],[Column1]],CuentosIndexados[],17,FALSE)</f>
        <v>0</v>
      </c>
      <c r="P1338">
        <f>VLOOKUP(CuentosContados[[#This Row],[Column1]],CuentosIndexados[],18,FALSE)</f>
        <v>0</v>
      </c>
      <c r="Q1338">
        <f>VLOOKUP(CuentosContados[[#This Row],[Column1]],CuentosIndexados[],19,FALSE)</f>
        <v>0</v>
      </c>
      <c r="R1338">
        <f>VLOOKUP(CuentosContados[[#This Row],[Column1]],CuentosIndexados[],20,FALSE)</f>
        <v>0</v>
      </c>
      <c r="S1338">
        <f>VLOOKUP(CuentosContados[[#This Row],[Column1]],CuentosIndexados[],21,FALSE)</f>
        <v>0</v>
      </c>
      <c r="T1338">
        <f>VLOOKUP(CuentosContados[[#This Row],[Column1]],CuentosIndexados[],22,FALSE)</f>
        <v>0</v>
      </c>
      <c r="U1338">
        <f>VLOOKUP(CuentosContados[[#This Row],[Column1]],CuentosIndexados[],23,FALSE)</f>
        <v>0</v>
      </c>
      <c r="V1338">
        <f>VLOOKUP(CuentosContados[[#This Row],[Column1]],CuentosIndexados[],24,FALSE)</f>
        <v>0</v>
      </c>
      <c r="W1338">
        <f>VLOOKUP(CuentosContados[[#This Row],[Column1]],CuentosIndexados[],25,FALSE)</f>
        <v>0</v>
      </c>
      <c r="X1338">
        <f>VLOOKUP(CuentosContados[[#This Row],[Column1]],CuentosIndexados[],26,FALSE)</f>
        <v>0</v>
      </c>
      <c r="Y1338">
        <f>VLOOKUP(CuentosContados[[#This Row],[Column1]],CuentosIndexados[],27,FALSE)</f>
        <v>0</v>
      </c>
      <c r="Z1338">
        <f>VLOOKUP(CuentosContados[[#This Row],[Column1]],CuentosIndexados[],28,FALSE)</f>
        <v>0</v>
      </c>
      <c r="AA1338">
        <f>VLOOKUP(CuentosContados[[#This Row],[Column1]],CuentosIndexados[],29,FALSE)</f>
        <v>0</v>
      </c>
      <c r="AB1338" t="str">
        <f>VLOOKUP(CuentosContados[[#This Row],[Column1]],CuentosIndexados[],30,FALSE)</f>
        <v>adolescencia</v>
      </c>
      <c r="AC1338">
        <f>VLOOKUP(CuentosContados[[#This Row],[Column1]],CuentosIndexados[],31,FALSE)</f>
        <v>0</v>
      </c>
      <c r="AD1338">
        <f>VLOOKUP(CuentosContados[[#This Row],[Column1]],CuentosIndexados[],32,FALSE)</f>
        <v>0</v>
      </c>
      <c r="AE1338">
        <f>VLOOKUP(CuentosContados[[#This Row],[Column1]],CuentosIndexados[],33,FALSE)</f>
        <v>0</v>
      </c>
      <c r="AF1338">
        <f>VLOOKUP(CuentosContados[[#This Row],[Column1]],CuentosIndexados[],34,FALSE)</f>
        <v>0</v>
      </c>
      <c r="AG1338">
        <f>VLOOKUP(CuentosContados[[#This Row],[Column1]],CuentosIndexados[],35,FALSE)</f>
        <v>0</v>
      </c>
      <c r="AH1338" t="str">
        <f>VLOOKUP(CuentosContados[[#This Row],[Column1]],CuentosIndexados[],36,FALSE)</f>
        <v>apatia</v>
      </c>
      <c r="AI1338" t="str">
        <f>VLOOKUP(CuentosContados[[#This Row],[Column1]],CuentosIndexados[],37,FALSE)</f>
        <v>muerte</v>
      </c>
      <c r="AJ1338">
        <f>VLOOKUP(CuentosContados[[#This Row],[Column1]],CuentosIndexados[],38,FALSE)</f>
        <v>0</v>
      </c>
      <c r="AK1338">
        <f>VLOOKUP(CuentosContados[[#This Row],[Column1]],CuentosIndexados[],39,FALSE)</f>
        <v>0</v>
      </c>
    </row>
    <row r="1339" spans="1:37" x14ac:dyDescent="0.25">
      <c r="A1339" t="s">
        <v>173</v>
      </c>
      <c r="B1339">
        <f>VLOOKUP(CuentosContados[[#This Row],[Column1]],CuentosIndexados[],3,FALSE)</f>
        <v>0</v>
      </c>
      <c r="C1339">
        <f>VLOOKUP(CuentosContados[[#This Row],[Column1]],CuentosIndexados[],5,FALSE)</f>
        <v>0</v>
      </c>
      <c r="D1339" t="str">
        <f>VLOOKUP(CuentosContados[[#This Row],[Column1]],CuentosIndexados[],6,FALSE)</f>
        <v>envejecimiento</v>
      </c>
      <c r="E1339">
        <f>VLOOKUP(CuentosContados[[#This Row],[Column1]],CuentosIndexados[],7,FALSE)</f>
        <v>0</v>
      </c>
      <c r="F1339">
        <f>VLOOKUP(CuentosContados[[#This Row],[Column1]],CuentosIndexados[],8,FALSE)</f>
        <v>0</v>
      </c>
      <c r="G1339" t="str">
        <f>VLOOKUP(CuentosContados[[#This Row],[Column1]],CuentosIndexados[],9,FALSE)</f>
        <v>aburrimiento</v>
      </c>
      <c r="H1339">
        <f>VLOOKUP(CuentosContados[[#This Row],[Column1]],CuentosIndexados[],10,FALSE)</f>
        <v>0</v>
      </c>
      <c r="I1339">
        <f>VLOOKUP(CuentosContados[[#This Row],[Column1]],CuentosIndexados[],11,FALSE)</f>
        <v>0</v>
      </c>
      <c r="J1339">
        <f>VLOOKUP(CuentosContados[[#This Row],[Column1]],CuentosIndexados[],12,FALSE)</f>
        <v>0</v>
      </c>
      <c r="K1339">
        <f>VLOOKUP(CuentosContados[[#This Row],[Column1]],CuentosIndexados[],13,FALSE)</f>
        <v>0</v>
      </c>
      <c r="L1339">
        <f>VLOOKUP(CuentosContados[[#This Row],[Column1]],CuentosIndexados[],14,FALSE)</f>
        <v>0</v>
      </c>
      <c r="M1339">
        <f>VLOOKUP(CuentosContados[[#This Row],[Column1]],CuentosIndexados[],15,FALSE)</f>
        <v>0</v>
      </c>
      <c r="N1339">
        <f>VLOOKUP(CuentosContados[[#This Row],[Column1]],CuentosIndexados[],16,FALSE)</f>
        <v>0</v>
      </c>
      <c r="O1339">
        <f>VLOOKUP(CuentosContados[[#This Row],[Column1]],CuentosIndexados[],17,FALSE)</f>
        <v>0</v>
      </c>
      <c r="P1339">
        <f>VLOOKUP(CuentosContados[[#This Row],[Column1]],CuentosIndexados[],18,FALSE)</f>
        <v>0</v>
      </c>
      <c r="Q1339">
        <f>VLOOKUP(CuentosContados[[#This Row],[Column1]],CuentosIndexados[],19,FALSE)</f>
        <v>0</v>
      </c>
      <c r="R1339">
        <f>VLOOKUP(CuentosContados[[#This Row],[Column1]],CuentosIndexados[],20,FALSE)</f>
        <v>0</v>
      </c>
      <c r="S1339">
        <f>VLOOKUP(CuentosContados[[#This Row],[Column1]],CuentosIndexados[],21,FALSE)</f>
        <v>0</v>
      </c>
      <c r="T1339">
        <f>VLOOKUP(CuentosContados[[#This Row],[Column1]],CuentosIndexados[],22,FALSE)</f>
        <v>0</v>
      </c>
      <c r="U1339">
        <f>VLOOKUP(CuentosContados[[#This Row],[Column1]],CuentosIndexados[],23,FALSE)</f>
        <v>0</v>
      </c>
      <c r="V1339">
        <f>VLOOKUP(CuentosContados[[#This Row],[Column1]],CuentosIndexados[],24,FALSE)</f>
        <v>0</v>
      </c>
      <c r="W1339">
        <f>VLOOKUP(CuentosContados[[#This Row],[Column1]],CuentosIndexados[],25,FALSE)</f>
        <v>0</v>
      </c>
      <c r="X1339">
        <f>VLOOKUP(CuentosContados[[#This Row],[Column1]],CuentosIndexados[],26,FALSE)</f>
        <v>0</v>
      </c>
      <c r="Y1339">
        <f>VLOOKUP(CuentosContados[[#This Row],[Column1]],CuentosIndexados[],27,FALSE)</f>
        <v>0</v>
      </c>
      <c r="Z1339">
        <f>VLOOKUP(CuentosContados[[#This Row],[Column1]],CuentosIndexados[],28,FALSE)</f>
        <v>0</v>
      </c>
      <c r="AA1339">
        <f>VLOOKUP(CuentosContados[[#This Row],[Column1]],CuentosIndexados[],29,FALSE)</f>
        <v>0</v>
      </c>
      <c r="AB1339" t="str">
        <f>VLOOKUP(CuentosContados[[#This Row],[Column1]],CuentosIndexados[],30,FALSE)</f>
        <v>adolescencia</v>
      </c>
      <c r="AC1339">
        <f>VLOOKUP(CuentosContados[[#This Row],[Column1]],CuentosIndexados[],31,FALSE)</f>
        <v>0</v>
      </c>
      <c r="AD1339">
        <f>VLOOKUP(CuentosContados[[#This Row],[Column1]],CuentosIndexados[],32,FALSE)</f>
        <v>0</v>
      </c>
      <c r="AE1339">
        <f>VLOOKUP(CuentosContados[[#This Row],[Column1]],CuentosIndexados[],33,FALSE)</f>
        <v>0</v>
      </c>
      <c r="AF1339">
        <f>VLOOKUP(CuentosContados[[#This Row],[Column1]],CuentosIndexados[],34,FALSE)</f>
        <v>0</v>
      </c>
      <c r="AG1339">
        <f>VLOOKUP(CuentosContados[[#This Row],[Column1]],CuentosIndexados[],35,FALSE)</f>
        <v>0</v>
      </c>
      <c r="AH1339" t="str">
        <f>VLOOKUP(CuentosContados[[#This Row],[Column1]],CuentosIndexados[],36,FALSE)</f>
        <v>apatia</v>
      </c>
      <c r="AI1339" t="str">
        <f>VLOOKUP(CuentosContados[[#This Row],[Column1]],CuentosIndexados[],37,FALSE)</f>
        <v>muerte</v>
      </c>
      <c r="AJ1339">
        <f>VLOOKUP(CuentosContados[[#This Row],[Column1]],CuentosIndexados[],38,FALSE)</f>
        <v>0</v>
      </c>
      <c r="AK1339">
        <f>VLOOKUP(CuentosContados[[#This Row],[Column1]],CuentosIndexados[],39,FALSE)</f>
        <v>0</v>
      </c>
    </row>
    <row r="1340" spans="1:37" x14ac:dyDescent="0.25">
      <c r="A1340" t="s">
        <v>173</v>
      </c>
      <c r="B1340">
        <f>VLOOKUP(CuentosContados[[#This Row],[Column1]],CuentosIndexados[],3,FALSE)</f>
        <v>0</v>
      </c>
      <c r="C1340">
        <f>VLOOKUP(CuentosContados[[#This Row],[Column1]],CuentosIndexados[],5,FALSE)</f>
        <v>0</v>
      </c>
      <c r="D1340" t="str">
        <f>VLOOKUP(CuentosContados[[#This Row],[Column1]],CuentosIndexados[],6,FALSE)</f>
        <v>envejecimiento</v>
      </c>
      <c r="E1340">
        <f>VLOOKUP(CuentosContados[[#This Row],[Column1]],CuentosIndexados[],7,FALSE)</f>
        <v>0</v>
      </c>
      <c r="F1340">
        <f>VLOOKUP(CuentosContados[[#This Row],[Column1]],CuentosIndexados[],8,FALSE)</f>
        <v>0</v>
      </c>
      <c r="G1340" t="str">
        <f>VLOOKUP(CuentosContados[[#This Row],[Column1]],CuentosIndexados[],9,FALSE)</f>
        <v>aburrimiento</v>
      </c>
      <c r="H1340">
        <f>VLOOKUP(CuentosContados[[#This Row],[Column1]],CuentosIndexados[],10,FALSE)</f>
        <v>0</v>
      </c>
      <c r="I1340">
        <f>VLOOKUP(CuentosContados[[#This Row],[Column1]],CuentosIndexados[],11,FALSE)</f>
        <v>0</v>
      </c>
      <c r="J1340">
        <f>VLOOKUP(CuentosContados[[#This Row],[Column1]],CuentosIndexados[],12,FALSE)</f>
        <v>0</v>
      </c>
      <c r="K1340">
        <f>VLOOKUP(CuentosContados[[#This Row],[Column1]],CuentosIndexados[],13,FALSE)</f>
        <v>0</v>
      </c>
      <c r="L1340">
        <f>VLOOKUP(CuentosContados[[#This Row],[Column1]],CuentosIndexados[],14,FALSE)</f>
        <v>0</v>
      </c>
      <c r="M1340">
        <f>VLOOKUP(CuentosContados[[#This Row],[Column1]],CuentosIndexados[],15,FALSE)</f>
        <v>0</v>
      </c>
      <c r="N1340">
        <f>VLOOKUP(CuentosContados[[#This Row],[Column1]],CuentosIndexados[],16,FALSE)</f>
        <v>0</v>
      </c>
      <c r="O1340">
        <f>VLOOKUP(CuentosContados[[#This Row],[Column1]],CuentosIndexados[],17,FALSE)</f>
        <v>0</v>
      </c>
      <c r="P1340">
        <f>VLOOKUP(CuentosContados[[#This Row],[Column1]],CuentosIndexados[],18,FALSE)</f>
        <v>0</v>
      </c>
      <c r="Q1340">
        <f>VLOOKUP(CuentosContados[[#This Row],[Column1]],CuentosIndexados[],19,FALSE)</f>
        <v>0</v>
      </c>
      <c r="R1340">
        <f>VLOOKUP(CuentosContados[[#This Row],[Column1]],CuentosIndexados[],20,FALSE)</f>
        <v>0</v>
      </c>
      <c r="S1340">
        <f>VLOOKUP(CuentosContados[[#This Row],[Column1]],CuentosIndexados[],21,FALSE)</f>
        <v>0</v>
      </c>
      <c r="T1340">
        <f>VLOOKUP(CuentosContados[[#This Row],[Column1]],CuentosIndexados[],22,FALSE)</f>
        <v>0</v>
      </c>
      <c r="U1340">
        <f>VLOOKUP(CuentosContados[[#This Row],[Column1]],CuentosIndexados[],23,FALSE)</f>
        <v>0</v>
      </c>
      <c r="V1340">
        <f>VLOOKUP(CuentosContados[[#This Row],[Column1]],CuentosIndexados[],24,FALSE)</f>
        <v>0</v>
      </c>
      <c r="W1340">
        <f>VLOOKUP(CuentosContados[[#This Row],[Column1]],CuentosIndexados[],25,FALSE)</f>
        <v>0</v>
      </c>
      <c r="X1340">
        <f>VLOOKUP(CuentosContados[[#This Row],[Column1]],CuentosIndexados[],26,FALSE)</f>
        <v>0</v>
      </c>
      <c r="Y1340">
        <f>VLOOKUP(CuentosContados[[#This Row],[Column1]],CuentosIndexados[],27,FALSE)</f>
        <v>0</v>
      </c>
      <c r="Z1340">
        <f>VLOOKUP(CuentosContados[[#This Row],[Column1]],CuentosIndexados[],28,FALSE)</f>
        <v>0</v>
      </c>
      <c r="AA1340">
        <f>VLOOKUP(CuentosContados[[#This Row],[Column1]],CuentosIndexados[],29,FALSE)</f>
        <v>0</v>
      </c>
      <c r="AB1340" t="str">
        <f>VLOOKUP(CuentosContados[[#This Row],[Column1]],CuentosIndexados[],30,FALSE)</f>
        <v>adolescencia</v>
      </c>
      <c r="AC1340">
        <f>VLOOKUP(CuentosContados[[#This Row],[Column1]],CuentosIndexados[],31,FALSE)</f>
        <v>0</v>
      </c>
      <c r="AD1340">
        <f>VLOOKUP(CuentosContados[[#This Row],[Column1]],CuentosIndexados[],32,FALSE)</f>
        <v>0</v>
      </c>
      <c r="AE1340">
        <f>VLOOKUP(CuentosContados[[#This Row],[Column1]],CuentosIndexados[],33,FALSE)</f>
        <v>0</v>
      </c>
      <c r="AF1340">
        <f>VLOOKUP(CuentosContados[[#This Row],[Column1]],CuentosIndexados[],34,FALSE)</f>
        <v>0</v>
      </c>
      <c r="AG1340">
        <f>VLOOKUP(CuentosContados[[#This Row],[Column1]],CuentosIndexados[],35,FALSE)</f>
        <v>0</v>
      </c>
      <c r="AH1340" t="str">
        <f>VLOOKUP(CuentosContados[[#This Row],[Column1]],CuentosIndexados[],36,FALSE)</f>
        <v>apatia</v>
      </c>
      <c r="AI1340" t="str">
        <f>VLOOKUP(CuentosContados[[#This Row],[Column1]],CuentosIndexados[],37,FALSE)</f>
        <v>muerte</v>
      </c>
      <c r="AJ1340">
        <f>VLOOKUP(CuentosContados[[#This Row],[Column1]],CuentosIndexados[],38,FALSE)</f>
        <v>0</v>
      </c>
      <c r="AK1340">
        <f>VLOOKUP(CuentosContados[[#This Row],[Column1]],CuentosIndexados[],39,FALSE)</f>
        <v>0</v>
      </c>
    </row>
    <row r="1341" spans="1:37" x14ac:dyDescent="0.25">
      <c r="A1341" t="s">
        <v>173</v>
      </c>
      <c r="B1341">
        <f>VLOOKUP(CuentosContados[[#This Row],[Column1]],CuentosIndexados[],3,FALSE)</f>
        <v>0</v>
      </c>
      <c r="C1341">
        <f>VLOOKUP(CuentosContados[[#This Row],[Column1]],CuentosIndexados[],5,FALSE)</f>
        <v>0</v>
      </c>
      <c r="D1341" t="str">
        <f>VLOOKUP(CuentosContados[[#This Row],[Column1]],CuentosIndexados[],6,FALSE)</f>
        <v>envejecimiento</v>
      </c>
      <c r="E1341">
        <f>VLOOKUP(CuentosContados[[#This Row],[Column1]],CuentosIndexados[],7,FALSE)</f>
        <v>0</v>
      </c>
      <c r="F1341">
        <f>VLOOKUP(CuentosContados[[#This Row],[Column1]],CuentosIndexados[],8,FALSE)</f>
        <v>0</v>
      </c>
      <c r="G1341" t="str">
        <f>VLOOKUP(CuentosContados[[#This Row],[Column1]],CuentosIndexados[],9,FALSE)</f>
        <v>aburrimiento</v>
      </c>
      <c r="H1341">
        <f>VLOOKUP(CuentosContados[[#This Row],[Column1]],CuentosIndexados[],10,FALSE)</f>
        <v>0</v>
      </c>
      <c r="I1341">
        <f>VLOOKUP(CuentosContados[[#This Row],[Column1]],CuentosIndexados[],11,FALSE)</f>
        <v>0</v>
      </c>
      <c r="J1341">
        <f>VLOOKUP(CuentosContados[[#This Row],[Column1]],CuentosIndexados[],12,FALSE)</f>
        <v>0</v>
      </c>
      <c r="K1341">
        <f>VLOOKUP(CuentosContados[[#This Row],[Column1]],CuentosIndexados[],13,FALSE)</f>
        <v>0</v>
      </c>
      <c r="L1341">
        <f>VLOOKUP(CuentosContados[[#This Row],[Column1]],CuentosIndexados[],14,FALSE)</f>
        <v>0</v>
      </c>
      <c r="M1341">
        <f>VLOOKUP(CuentosContados[[#This Row],[Column1]],CuentosIndexados[],15,FALSE)</f>
        <v>0</v>
      </c>
      <c r="N1341">
        <f>VLOOKUP(CuentosContados[[#This Row],[Column1]],CuentosIndexados[],16,FALSE)</f>
        <v>0</v>
      </c>
      <c r="O1341">
        <f>VLOOKUP(CuentosContados[[#This Row],[Column1]],CuentosIndexados[],17,FALSE)</f>
        <v>0</v>
      </c>
      <c r="P1341">
        <f>VLOOKUP(CuentosContados[[#This Row],[Column1]],CuentosIndexados[],18,FALSE)</f>
        <v>0</v>
      </c>
      <c r="Q1341">
        <f>VLOOKUP(CuentosContados[[#This Row],[Column1]],CuentosIndexados[],19,FALSE)</f>
        <v>0</v>
      </c>
      <c r="R1341">
        <f>VLOOKUP(CuentosContados[[#This Row],[Column1]],CuentosIndexados[],20,FALSE)</f>
        <v>0</v>
      </c>
      <c r="S1341">
        <f>VLOOKUP(CuentosContados[[#This Row],[Column1]],CuentosIndexados[],21,FALSE)</f>
        <v>0</v>
      </c>
      <c r="T1341">
        <f>VLOOKUP(CuentosContados[[#This Row],[Column1]],CuentosIndexados[],22,FALSE)</f>
        <v>0</v>
      </c>
      <c r="U1341">
        <f>VLOOKUP(CuentosContados[[#This Row],[Column1]],CuentosIndexados[],23,FALSE)</f>
        <v>0</v>
      </c>
      <c r="V1341">
        <f>VLOOKUP(CuentosContados[[#This Row],[Column1]],CuentosIndexados[],24,FALSE)</f>
        <v>0</v>
      </c>
      <c r="W1341">
        <f>VLOOKUP(CuentosContados[[#This Row],[Column1]],CuentosIndexados[],25,FALSE)</f>
        <v>0</v>
      </c>
      <c r="X1341">
        <f>VLOOKUP(CuentosContados[[#This Row],[Column1]],CuentosIndexados[],26,FALSE)</f>
        <v>0</v>
      </c>
      <c r="Y1341">
        <f>VLOOKUP(CuentosContados[[#This Row],[Column1]],CuentosIndexados[],27,FALSE)</f>
        <v>0</v>
      </c>
      <c r="Z1341">
        <f>VLOOKUP(CuentosContados[[#This Row],[Column1]],CuentosIndexados[],28,FALSE)</f>
        <v>0</v>
      </c>
      <c r="AA1341">
        <f>VLOOKUP(CuentosContados[[#This Row],[Column1]],CuentosIndexados[],29,FALSE)</f>
        <v>0</v>
      </c>
      <c r="AB1341" t="str">
        <f>VLOOKUP(CuentosContados[[#This Row],[Column1]],CuentosIndexados[],30,FALSE)</f>
        <v>adolescencia</v>
      </c>
      <c r="AC1341">
        <f>VLOOKUP(CuentosContados[[#This Row],[Column1]],CuentosIndexados[],31,FALSE)</f>
        <v>0</v>
      </c>
      <c r="AD1341">
        <f>VLOOKUP(CuentosContados[[#This Row],[Column1]],CuentosIndexados[],32,FALSE)</f>
        <v>0</v>
      </c>
      <c r="AE1341">
        <f>VLOOKUP(CuentosContados[[#This Row],[Column1]],CuentosIndexados[],33,FALSE)</f>
        <v>0</v>
      </c>
      <c r="AF1341">
        <f>VLOOKUP(CuentosContados[[#This Row],[Column1]],CuentosIndexados[],34,FALSE)</f>
        <v>0</v>
      </c>
      <c r="AG1341">
        <f>VLOOKUP(CuentosContados[[#This Row],[Column1]],CuentosIndexados[],35,FALSE)</f>
        <v>0</v>
      </c>
      <c r="AH1341" t="str">
        <f>VLOOKUP(CuentosContados[[#This Row],[Column1]],CuentosIndexados[],36,FALSE)</f>
        <v>apatia</v>
      </c>
      <c r="AI1341" t="str">
        <f>VLOOKUP(CuentosContados[[#This Row],[Column1]],CuentosIndexados[],37,FALSE)</f>
        <v>muerte</v>
      </c>
      <c r="AJ1341">
        <f>VLOOKUP(CuentosContados[[#This Row],[Column1]],CuentosIndexados[],38,FALSE)</f>
        <v>0</v>
      </c>
      <c r="AK1341">
        <f>VLOOKUP(CuentosContados[[#This Row],[Column1]],CuentosIndexados[],39,FALSE)</f>
        <v>0</v>
      </c>
    </row>
    <row r="1342" spans="1:37" x14ac:dyDescent="0.25">
      <c r="A1342" t="s">
        <v>173</v>
      </c>
      <c r="B1342">
        <f>VLOOKUP(CuentosContados[[#This Row],[Column1]],CuentosIndexados[],3,FALSE)</f>
        <v>0</v>
      </c>
      <c r="C1342">
        <f>VLOOKUP(CuentosContados[[#This Row],[Column1]],CuentosIndexados[],5,FALSE)</f>
        <v>0</v>
      </c>
      <c r="D1342" t="str">
        <f>VLOOKUP(CuentosContados[[#This Row],[Column1]],CuentosIndexados[],6,FALSE)</f>
        <v>envejecimiento</v>
      </c>
      <c r="E1342">
        <f>VLOOKUP(CuentosContados[[#This Row],[Column1]],CuentosIndexados[],7,FALSE)</f>
        <v>0</v>
      </c>
      <c r="F1342">
        <f>VLOOKUP(CuentosContados[[#This Row],[Column1]],CuentosIndexados[],8,FALSE)</f>
        <v>0</v>
      </c>
      <c r="G1342" t="str">
        <f>VLOOKUP(CuentosContados[[#This Row],[Column1]],CuentosIndexados[],9,FALSE)</f>
        <v>aburrimiento</v>
      </c>
      <c r="H1342">
        <f>VLOOKUP(CuentosContados[[#This Row],[Column1]],CuentosIndexados[],10,FALSE)</f>
        <v>0</v>
      </c>
      <c r="I1342">
        <f>VLOOKUP(CuentosContados[[#This Row],[Column1]],CuentosIndexados[],11,FALSE)</f>
        <v>0</v>
      </c>
      <c r="J1342">
        <f>VLOOKUP(CuentosContados[[#This Row],[Column1]],CuentosIndexados[],12,FALSE)</f>
        <v>0</v>
      </c>
      <c r="K1342">
        <f>VLOOKUP(CuentosContados[[#This Row],[Column1]],CuentosIndexados[],13,FALSE)</f>
        <v>0</v>
      </c>
      <c r="L1342">
        <f>VLOOKUP(CuentosContados[[#This Row],[Column1]],CuentosIndexados[],14,FALSE)</f>
        <v>0</v>
      </c>
      <c r="M1342">
        <f>VLOOKUP(CuentosContados[[#This Row],[Column1]],CuentosIndexados[],15,FALSE)</f>
        <v>0</v>
      </c>
      <c r="N1342">
        <f>VLOOKUP(CuentosContados[[#This Row],[Column1]],CuentosIndexados[],16,FALSE)</f>
        <v>0</v>
      </c>
      <c r="O1342">
        <f>VLOOKUP(CuentosContados[[#This Row],[Column1]],CuentosIndexados[],17,FALSE)</f>
        <v>0</v>
      </c>
      <c r="P1342">
        <f>VLOOKUP(CuentosContados[[#This Row],[Column1]],CuentosIndexados[],18,FALSE)</f>
        <v>0</v>
      </c>
      <c r="Q1342">
        <f>VLOOKUP(CuentosContados[[#This Row],[Column1]],CuentosIndexados[],19,FALSE)</f>
        <v>0</v>
      </c>
      <c r="R1342">
        <f>VLOOKUP(CuentosContados[[#This Row],[Column1]],CuentosIndexados[],20,FALSE)</f>
        <v>0</v>
      </c>
      <c r="S1342">
        <f>VLOOKUP(CuentosContados[[#This Row],[Column1]],CuentosIndexados[],21,FALSE)</f>
        <v>0</v>
      </c>
      <c r="T1342">
        <f>VLOOKUP(CuentosContados[[#This Row],[Column1]],CuentosIndexados[],22,FALSE)</f>
        <v>0</v>
      </c>
      <c r="U1342">
        <f>VLOOKUP(CuentosContados[[#This Row],[Column1]],CuentosIndexados[],23,FALSE)</f>
        <v>0</v>
      </c>
      <c r="V1342">
        <f>VLOOKUP(CuentosContados[[#This Row],[Column1]],CuentosIndexados[],24,FALSE)</f>
        <v>0</v>
      </c>
      <c r="W1342">
        <f>VLOOKUP(CuentosContados[[#This Row],[Column1]],CuentosIndexados[],25,FALSE)</f>
        <v>0</v>
      </c>
      <c r="X1342">
        <f>VLOOKUP(CuentosContados[[#This Row],[Column1]],CuentosIndexados[],26,FALSE)</f>
        <v>0</v>
      </c>
      <c r="Y1342">
        <f>VLOOKUP(CuentosContados[[#This Row],[Column1]],CuentosIndexados[],27,FALSE)</f>
        <v>0</v>
      </c>
      <c r="Z1342">
        <f>VLOOKUP(CuentosContados[[#This Row],[Column1]],CuentosIndexados[],28,FALSE)</f>
        <v>0</v>
      </c>
      <c r="AA1342">
        <f>VLOOKUP(CuentosContados[[#This Row],[Column1]],CuentosIndexados[],29,FALSE)</f>
        <v>0</v>
      </c>
      <c r="AB1342" t="str">
        <f>VLOOKUP(CuentosContados[[#This Row],[Column1]],CuentosIndexados[],30,FALSE)</f>
        <v>adolescencia</v>
      </c>
      <c r="AC1342">
        <f>VLOOKUP(CuentosContados[[#This Row],[Column1]],CuentosIndexados[],31,FALSE)</f>
        <v>0</v>
      </c>
      <c r="AD1342">
        <f>VLOOKUP(CuentosContados[[#This Row],[Column1]],CuentosIndexados[],32,FALSE)</f>
        <v>0</v>
      </c>
      <c r="AE1342">
        <f>VLOOKUP(CuentosContados[[#This Row],[Column1]],CuentosIndexados[],33,FALSE)</f>
        <v>0</v>
      </c>
      <c r="AF1342">
        <f>VLOOKUP(CuentosContados[[#This Row],[Column1]],CuentosIndexados[],34,FALSE)</f>
        <v>0</v>
      </c>
      <c r="AG1342">
        <f>VLOOKUP(CuentosContados[[#This Row],[Column1]],CuentosIndexados[],35,FALSE)</f>
        <v>0</v>
      </c>
      <c r="AH1342" t="str">
        <f>VLOOKUP(CuentosContados[[#This Row],[Column1]],CuentosIndexados[],36,FALSE)</f>
        <v>apatia</v>
      </c>
      <c r="AI1342" t="str">
        <f>VLOOKUP(CuentosContados[[#This Row],[Column1]],CuentosIndexados[],37,FALSE)</f>
        <v>muerte</v>
      </c>
      <c r="AJ1342">
        <f>VLOOKUP(CuentosContados[[#This Row],[Column1]],CuentosIndexados[],38,FALSE)</f>
        <v>0</v>
      </c>
      <c r="AK1342">
        <f>VLOOKUP(CuentosContados[[#This Row],[Column1]],CuentosIndexados[],39,FALSE)</f>
        <v>0</v>
      </c>
    </row>
    <row r="1343" spans="1:37" x14ac:dyDescent="0.25">
      <c r="A1343" t="s">
        <v>173</v>
      </c>
      <c r="B1343">
        <f>VLOOKUP(CuentosContados[[#This Row],[Column1]],CuentosIndexados[],3,FALSE)</f>
        <v>0</v>
      </c>
      <c r="C1343">
        <f>VLOOKUP(CuentosContados[[#This Row],[Column1]],CuentosIndexados[],5,FALSE)</f>
        <v>0</v>
      </c>
      <c r="D1343" t="str">
        <f>VLOOKUP(CuentosContados[[#This Row],[Column1]],CuentosIndexados[],6,FALSE)</f>
        <v>envejecimiento</v>
      </c>
      <c r="E1343">
        <f>VLOOKUP(CuentosContados[[#This Row],[Column1]],CuentosIndexados[],7,FALSE)</f>
        <v>0</v>
      </c>
      <c r="F1343">
        <f>VLOOKUP(CuentosContados[[#This Row],[Column1]],CuentosIndexados[],8,FALSE)</f>
        <v>0</v>
      </c>
      <c r="G1343" t="str">
        <f>VLOOKUP(CuentosContados[[#This Row],[Column1]],CuentosIndexados[],9,FALSE)</f>
        <v>aburrimiento</v>
      </c>
      <c r="H1343">
        <f>VLOOKUP(CuentosContados[[#This Row],[Column1]],CuentosIndexados[],10,FALSE)</f>
        <v>0</v>
      </c>
      <c r="I1343">
        <f>VLOOKUP(CuentosContados[[#This Row],[Column1]],CuentosIndexados[],11,FALSE)</f>
        <v>0</v>
      </c>
      <c r="J1343">
        <f>VLOOKUP(CuentosContados[[#This Row],[Column1]],CuentosIndexados[],12,FALSE)</f>
        <v>0</v>
      </c>
      <c r="K1343">
        <f>VLOOKUP(CuentosContados[[#This Row],[Column1]],CuentosIndexados[],13,FALSE)</f>
        <v>0</v>
      </c>
      <c r="L1343">
        <f>VLOOKUP(CuentosContados[[#This Row],[Column1]],CuentosIndexados[],14,FALSE)</f>
        <v>0</v>
      </c>
      <c r="M1343">
        <f>VLOOKUP(CuentosContados[[#This Row],[Column1]],CuentosIndexados[],15,FALSE)</f>
        <v>0</v>
      </c>
      <c r="N1343">
        <f>VLOOKUP(CuentosContados[[#This Row],[Column1]],CuentosIndexados[],16,FALSE)</f>
        <v>0</v>
      </c>
      <c r="O1343">
        <f>VLOOKUP(CuentosContados[[#This Row],[Column1]],CuentosIndexados[],17,FALSE)</f>
        <v>0</v>
      </c>
      <c r="P1343">
        <f>VLOOKUP(CuentosContados[[#This Row],[Column1]],CuentosIndexados[],18,FALSE)</f>
        <v>0</v>
      </c>
      <c r="Q1343">
        <f>VLOOKUP(CuentosContados[[#This Row],[Column1]],CuentosIndexados[],19,FALSE)</f>
        <v>0</v>
      </c>
      <c r="R1343">
        <f>VLOOKUP(CuentosContados[[#This Row],[Column1]],CuentosIndexados[],20,FALSE)</f>
        <v>0</v>
      </c>
      <c r="S1343">
        <f>VLOOKUP(CuentosContados[[#This Row],[Column1]],CuentosIndexados[],21,FALSE)</f>
        <v>0</v>
      </c>
      <c r="T1343">
        <f>VLOOKUP(CuentosContados[[#This Row],[Column1]],CuentosIndexados[],22,FALSE)</f>
        <v>0</v>
      </c>
      <c r="U1343">
        <f>VLOOKUP(CuentosContados[[#This Row],[Column1]],CuentosIndexados[],23,FALSE)</f>
        <v>0</v>
      </c>
      <c r="V1343">
        <f>VLOOKUP(CuentosContados[[#This Row],[Column1]],CuentosIndexados[],24,FALSE)</f>
        <v>0</v>
      </c>
      <c r="W1343">
        <f>VLOOKUP(CuentosContados[[#This Row],[Column1]],CuentosIndexados[],25,FALSE)</f>
        <v>0</v>
      </c>
      <c r="X1343">
        <f>VLOOKUP(CuentosContados[[#This Row],[Column1]],CuentosIndexados[],26,FALSE)</f>
        <v>0</v>
      </c>
      <c r="Y1343">
        <f>VLOOKUP(CuentosContados[[#This Row],[Column1]],CuentosIndexados[],27,FALSE)</f>
        <v>0</v>
      </c>
      <c r="Z1343">
        <f>VLOOKUP(CuentosContados[[#This Row],[Column1]],CuentosIndexados[],28,FALSE)</f>
        <v>0</v>
      </c>
      <c r="AA1343">
        <f>VLOOKUP(CuentosContados[[#This Row],[Column1]],CuentosIndexados[],29,FALSE)</f>
        <v>0</v>
      </c>
      <c r="AB1343" t="str">
        <f>VLOOKUP(CuentosContados[[#This Row],[Column1]],CuentosIndexados[],30,FALSE)</f>
        <v>adolescencia</v>
      </c>
      <c r="AC1343">
        <f>VLOOKUP(CuentosContados[[#This Row],[Column1]],CuentosIndexados[],31,FALSE)</f>
        <v>0</v>
      </c>
      <c r="AD1343">
        <f>VLOOKUP(CuentosContados[[#This Row],[Column1]],CuentosIndexados[],32,FALSE)</f>
        <v>0</v>
      </c>
      <c r="AE1343">
        <f>VLOOKUP(CuentosContados[[#This Row],[Column1]],CuentosIndexados[],33,FALSE)</f>
        <v>0</v>
      </c>
      <c r="AF1343">
        <f>VLOOKUP(CuentosContados[[#This Row],[Column1]],CuentosIndexados[],34,FALSE)</f>
        <v>0</v>
      </c>
      <c r="AG1343">
        <f>VLOOKUP(CuentosContados[[#This Row],[Column1]],CuentosIndexados[],35,FALSE)</f>
        <v>0</v>
      </c>
      <c r="AH1343" t="str">
        <f>VLOOKUP(CuentosContados[[#This Row],[Column1]],CuentosIndexados[],36,FALSE)</f>
        <v>apatia</v>
      </c>
      <c r="AI1343" t="str">
        <f>VLOOKUP(CuentosContados[[#This Row],[Column1]],CuentosIndexados[],37,FALSE)</f>
        <v>muerte</v>
      </c>
      <c r="AJ1343">
        <f>VLOOKUP(CuentosContados[[#This Row],[Column1]],CuentosIndexados[],38,FALSE)</f>
        <v>0</v>
      </c>
      <c r="AK1343">
        <f>VLOOKUP(CuentosContados[[#This Row],[Column1]],CuentosIndexados[],39,FALSE)</f>
        <v>0</v>
      </c>
    </row>
    <row r="1344" spans="1:37" x14ac:dyDescent="0.25">
      <c r="A1344" t="s">
        <v>173</v>
      </c>
      <c r="B1344">
        <f>VLOOKUP(CuentosContados[[#This Row],[Column1]],CuentosIndexados[],3,FALSE)</f>
        <v>0</v>
      </c>
      <c r="C1344">
        <f>VLOOKUP(CuentosContados[[#This Row],[Column1]],CuentosIndexados[],5,FALSE)</f>
        <v>0</v>
      </c>
      <c r="D1344" t="str">
        <f>VLOOKUP(CuentosContados[[#This Row],[Column1]],CuentosIndexados[],6,FALSE)</f>
        <v>envejecimiento</v>
      </c>
      <c r="E1344">
        <f>VLOOKUP(CuentosContados[[#This Row],[Column1]],CuentosIndexados[],7,FALSE)</f>
        <v>0</v>
      </c>
      <c r="F1344">
        <f>VLOOKUP(CuentosContados[[#This Row],[Column1]],CuentosIndexados[],8,FALSE)</f>
        <v>0</v>
      </c>
      <c r="G1344" t="str">
        <f>VLOOKUP(CuentosContados[[#This Row],[Column1]],CuentosIndexados[],9,FALSE)</f>
        <v>aburrimiento</v>
      </c>
      <c r="H1344">
        <f>VLOOKUP(CuentosContados[[#This Row],[Column1]],CuentosIndexados[],10,FALSE)</f>
        <v>0</v>
      </c>
      <c r="I1344">
        <f>VLOOKUP(CuentosContados[[#This Row],[Column1]],CuentosIndexados[],11,FALSE)</f>
        <v>0</v>
      </c>
      <c r="J1344">
        <f>VLOOKUP(CuentosContados[[#This Row],[Column1]],CuentosIndexados[],12,FALSE)</f>
        <v>0</v>
      </c>
      <c r="K1344">
        <f>VLOOKUP(CuentosContados[[#This Row],[Column1]],CuentosIndexados[],13,FALSE)</f>
        <v>0</v>
      </c>
      <c r="L1344">
        <f>VLOOKUP(CuentosContados[[#This Row],[Column1]],CuentosIndexados[],14,FALSE)</f>
        <v>0</v>
      </c>
      <c r="M1344">
        <f>VLOOKUP(CuentosContados[[#This Row],[Column1]],CuentosIndexados[],15,FALSE)</f>
        <v>0</v>
      </c>
      <c r="N1344">
        <f>VLOOKUP(CuentosContados[[#This Row],[Column1]],CuentosIndexados[],16,FALSE)</f>
        <v>0</v>
      </c>
      <c r="O1344">
        <f>VLOOKUP(CuentosContados[[#This Row],[Column1]],CuentosIndexados[],17,FALSE)</f>
        <v>0</v>
      </c>
      <c r="P1344">
        <f>VLOOKUP(CuentosContados[[#This Row],[Column1]],CuentosIndexados[],18,FALSE)</f>
        <v>0</v>
      </c>
      <c r="Q1344">
        <f>VLOOKUP(CuentosContados[[#This Row],[Column1]],CuentosIndexados[],19,FALSE)</f>
        <v>0</v>
      </c>
      <c r="R1344">
        <f>VLOOKUP(CuentosContados[[#This Row],[Column1]],CuentosIndexados[],20,FALSE)</f>
        <v>0</v>
      </c>
      <c r="S1344">
        <f>VLOOKUP(CuentosContados[[#This Row],[Column1]],CuentosIndexados[],21,FALSE)</f>
        <v>0</v>
      </c>
      <c r="T1344">
        <f>VLOOKUP(CuentosContados[[#This Row],[Column1]],CuentosIndexados[],22,FALSE)</f>
        <v>0</v>
      </c>
      <c r="U1344">
        <f>VLOOKUP(CuentosContados[[#This Row],[Column1]],CuentosIndexados[],23,FALSE)</f>
        <v>0</v>
      </c>
      <c r="V1344">
        <f>VLOOKUP(CuentosContados[[#This Row],[Column1]],CuentosIndexados[],24,FALSE)</f>
        <v>0</v>
      </c>
      <c r="W1344">
        <f>VLOOKUP(CuentosContados[[#This Row],[Column1]],CuentosIndexados[],25,FALSE)</f>
        <v>0</v>
      </c>
      <c r="X1344">
        <f>VLOOKUP(CuentosContados[[#This Row],[Column1]],CuentosIndexados[],26,FALSE)</f>
        <v>0</v>
      </c>
      <c r="Y1344">
        <f>VLOOKUP(CuentosContados[[#This Row],[Column1]],CuentosIndexados[],27,FALSE)</f>
        <v>0</v>
      </c>
      <c r="Z1344">
        <f>VLOOKUP(CuentosContados[[#This Row],[Column1]],CuentosIndexados[],28,FALSE)</f>
        <v>0</v>
      </c>
      <c r="AA1344">
        <f>VLOOKUP(CuentosContados[[#This Row],[Column1]],CuentosIndexados[],29,FALSE)</f>
        <v>0</v>
      </c>
      <c r="AB1344" t="str">
        <f>VLOOKUP(CuentosContados[[#This Row],[Column1]],CuentosIndexados[],30,FALSE)</f>
        <v>adolescencia</v>
      </c>
      <c r="AC1344">
        <f>VLOOKUP(CuentosContados[[#This Row],[Column1]],CuentosIndexados[],31,FALSE)</f>
        <v>0</v>
      </c>
      <c r="AD1344">
        <f>VLOOKUP(CuentosContados[[#This Row],[Column1]],CuentosIndexados[],32,FALSE)</f>
        <v>0</v>
      </c>
      <c r="AE1344">
        <f>VLOOKUP(CuentosContados[[#This Row],[Column1]],CuentosIndexados[],33,FALSE)</f>
        <v>0</v>
      </c>
      <c r="AF1344">
        <f>VLOOKUP(CuentosContados[[#This Row],[Column1]],CuentosIndexados[],34,FALSE)</f>
        <v>0</v>
      </c>
      <c r="AG1344">
        <f>VLOOKUP(CuentosContados[[#This Row],[Column1]],CuentosIndexados[],35,FALSE)</f>
        <v>0</v>
      </c>
      <c r="AH1344" t="str">
        <f>VLOOKUP(CuentosContados[[#This Row],[Column1]],CuentosIndexados[],36,FALSE)</f>
        <v>apatia</v>
      </c>
      <c r="AI1344" t="str">
        <f>VLOOKUP(CuentosContados[[#This Row],[Column1]],CuentosIndexados[],37,FALSE)</f>
        <v>muerte</v>
      </c>
      <c r="AJ1344">
        <f>VLOOKUP(CuentosContados[[#This Row],[Column1]],CuentosIndexados[],38,FALSE)</f>
        <v>0</v>
      </c>
      <c r="AK1344">
        <f>VLOOKUP(CuentosContados[[#This Row],[Column1]],CuentosIndexados[],39,FALSE)</f>
        <v>0</v>
      </c>
    </row>
    <row r="1345" spans="1:37" x14ac:dyDescent="0.25">
      <c r="A1345" t="s">
        <v>173</v>
      </c>
      <c r="B1345">
        <f>VLOOKUP(CuentosContados[[#This Row],[Column1]],CuentosIndexados[],3,FALSE)</f>
        <v>0</v>
      </c>
      <c r="C1345">
        <f>VLOOKUP(CuentosContados[[#This Row],[Column1]],CuentosIndexados[],5,FALSE)</f>
        <v>0</v>
      </c>
      <c r="D1345" t="str">
        <f>VLOOKUP(CuentosContados[[#This Row],[Column1]],CuentosIndexados[],6,FALSE)</f>
        <v>envejecimiento</v>
      </c>
      <c r="E1345">
        <f>VLOOKUP(CuentosContados[[#This Row],[Column1]],CuentosIndexados[],7,FALSE)</f>
        <v>0</v>
      </c>
      <c r="F1345">
        <f>VLOOKUP(CuentosContados[[#This Row],[Column1]],CuentosIndexados[],8,FALSE)</f>
        <v>0</v>
      </c>
      <c r="G1345" t="str">
        <f>VLOOKUP(CuentosContados[[#This Row],[Column1]],CuentosIndexados[],9,FALSE)</f>
        <v>aburrimiento</v>
      </c>
      <c r="H1345">
        <f>VLOOKUP(CuentosContados[[#This Row],[Column1]],CuentosIndexados[],10,FALSE)</f>
        <v>0</v>
      </c>
      <c r="I1345">
        <f>VLOOKUP(CuentosContados[[#This Row],[Column1]],CuentosIndexados[],11,FALSE)</f>
        <v>0</v>
      </c>
      <c r="J1345">
        <f>VLOOKUP(CuentosContados[[#This Row],[Column1]],CuentosIndexados[],12,FALSE)</f>
        <v>0</v>
      </c>
      <c r="K1345">
        <f>VLOOKUP(CuentosContados[[#This Row],[Column1]],CuentosIndexados[],13,FALSE)</f>
        <v>0</v>
      </c>
      <c r="L1345">
        <f>VLOOKUP(CuentosContados[[#This Row],[Column1]],CuentosIndexados[],14,FALSE)</f>
        <v>0</v>
      </c>
      <c r="M1345">
        <f>VLOOKUP(CuentosContados[[#This Row],[Column1]],CuentosIndexados[],15,FALSE)</f>
        <v>0</v>
      </c>
      <c r="N1345">
        <f>VLOOKUP(CuentosContados[[#This Row],[Column1]],CuentosIndexados[],16,FALSE)</f>
        <v>0</v>
      </c>
      <c r="O1345">
        <f>VLOOKUP(CuentosContados[[#This Row],[Column1]],CuentosIndexados[],17,FALSE)</f>
        <v>0</v>
      </c>
      <c r="P1345">
        <f>VLOOKUP(CuentosContados[[#This Row],[Column1]],CuentosIndexados[],18,FALSE)</f>
        <v>0</v>
      </c>
      <c r="Q1345">
        <f>VLOOKUP(CuentosContados[[#This Row],[Column1]],CuentosIndexados[],19,FALSE)</f>
        <v>0</v>
      </c>
      <c r="R1345">
        <f>VLOOKUP(CuentosContados[[#This Row],[Column1]],CuentosIndexados[],20,FALSE)</f>
        <v>0</v>
      </c>
      <c r="S1345">
        <f>VLOOKUP(CuentosContados[[#This Row],[Column1]],CuentosIndexados[],21,FALSE)</f>
        <v>0</v>
      </c>
      <c r="T1345">
        <f>VLOOKUP(CuentosContados[[#This Row],[Column1]],CuentosIndexados[],22,FALSE)</f>
        <v>0</v>
      </c>
      <c r="U1345">
        <f>VLOOKUP(CuentosContados[[#This Row],[Column1]],CuentosIndexados[],23,FALSE)</f>
        <v>0</v>
      </c>
      <c r="V1345">
        <f>VLOOKUP(CuentosContados[[#This Row],[Column1]],CuentosIndexados[],24,FALSE)</f>
        <v>0</v>
      </c>
      <c r="W1345">
        <f>VLOOKUP(CuentosContados[[#This Row],[Column1]],CuentosIndexados[],25,FALSE)</f>
        <v>0</v>
      </c>
      <c r="X1345">
        <f>VLOOKUP(CuentosContados[[#This Row],[Column1]],CuentosIndexados[],26,FALSE)</f>
        <v>0</v>
      </c>
      <c r="Y1345">
        <f>VLOOKUP(CuentosContados[[#This Row],[Column1]],CuentosIndexados[],27,FALSE)</f>
        <v>0</v>
      </c>
      <c r="Z1345">
        <f>VLOOKUP(CuentosContados[[#This Row],[Column1]],CuentosIndexados[],28,FALSE)</f>
        <v>0</v>
      </c>
      <c r="AA1345">
        <f>VLOOKUP(CuentosContados[[#This Row],[Column1]],CuentosIndexados[],29,FALSE)</f>
        <v>0</v>
      </c>
      <c r="AB1345" t="str">
        <f>VLOOKUP(CuentosContados[[#This Row],[Column1]],CuentosIndexados[],30,FALSE)</f>
        <v>adolescencia</v>
      </c>
      <c r="AC1345">
        <f>VLOOKUP(CuentosContados[[#This Row],[Column1]],CuentosIndexados[],31,FALSE)</f>
        <v>0</v>
      </c>
      <c r="AD1345">
        <f>VLOOKUP(CuentosContados[[#This Row],[Column1]],CuentosIndexados[],32,FALSE)</f>
        <v>0</v>
      </c>
      <c r="AE1345">
        <f>VLOOKUP(CuentosContados[[#This Row],[Column1]],CuentosIndexados[],33,FALSE)</f>
        <v>0</v>
      </c>
      <c r="AF1345">
        <f>VLOOKUP(CuentosContados[[#This Row],[Column1]],CuentosIndexados[],34,FALSE)</f>
        <v>0</v>
      </c>
      <c r="AG1345">
        <f>VLOOKUP(CuentosContados[[#This Row],[Column1]],CuentosIndexados[],35,FALSE)</f>
        <v>0</v>
      </c>
      <c r="AH1345" t="str">
        <f>VLOOKUP(CuentosContados[[#This Row],[Column1]],CuentosIndexados[],36,FALSE)</f>
        <v>apatia</v>
      </c>
      <c r="AI1345" t="str">
        <f>VLOOKUP(CuentosContados[[#This Row],[Column1]],CuentosIndexados[],37,FALSE)</f>
        <v>muerte</v>
      </c>
      <c r="AJ1345">
        <f>VLOOKUP(CuentosContados[[#This Row],[Column1]],CuentosIndexados[],38,FALSE)</f>
        <v>0</v>
      </c>
      <c r="AK1345">
        <f>VLOOKUP(CuentosContados[[#This Row],[Column1]],CuentosIndexados[],39,FALSE)</f>
        <v>0</v>
      </c>
    </row>
    <row r="1346" spans="1:37" x14ac:dyDescent="0.25">
      <c r="A1346" t="s">
        <v>173</v>
      </c>
      <c r="B1346">
        <f>VLOOKUP(CuentosContados[[#This Row],[Column1]],CuentosIndexados[],3,FALSE)</f>
        <v>0</v>
      </c>
      <c r="C1346">
        <f>VLOOKUP(CuentosContados[[#This Row],[Column1]],CuentosIndexados[],5,FALSE)</f>
        <v>0</v>
      </c>
      <c r="D1346" t="str">
        <f>VLOOKUP(CuentosContados[[#This Row],[Column1]],CuentosIndexados[],6,FALSE)</f>
        <v>envejecimiento</v>
      </c>
      <c r="E1346">
        <f>VLOOKUP(CuentosContados[[#This Row],[Column1]],CuentosIndexados[],7,FALSE)</f>
        <v>0</v>
      </c>
      <c r="F1346">
        <f>VLOOKUP(CuentosContados[[#This Row],[Column1]],CuentosIndexados[],8,FALSE)</f>
        <v>0</v>
      </c>
      <c r="G1346" t="str">
        <f>VLOOKUP(CuentosContados[[#This Row],[Column1]],CuentosIndexados[],9,FALSE)</f>
        <v>aburrimiento</v>
      </c>
      <c r="H1346">
        <f>VLOOKUP(CuentosContados[[#This Row],[Column1]],CuentosIndexados[],10,FALSE)</f>
        <v>0</v>
      </c>
      <c r="I1346">
        <f>VLOOKUP(CuentosContados[[#This Row],[Column1]],CuentosIndexados[],11,FALSE)</f>
        <v>0</v>
      </c>
      <c r="J1346">
        <f>VLOOKUP(CuentosContados[[#This Row],[Column1]],CuentosIndexados[],12,FALSE)</f>
        <v>0</v>
      </c>
      <c r="K1346">
        <f>VLOOKUP(CuentosContados[[#This Row],[Column1]],CuentosIndexados[],13,FALSE)</f>
        <v>0</v>
      </c>
      <c r="L1346">
        <f>VLOOKUP(CuentosContados[[#This Row],[Column1]],CuentosIndexados[],14,FALSE)</f>
        <v>0</v>
      </c>
      <c r="M1346">
        <f>VLOOKUP(CuentosContados[[#This Row],[Column1]],CuentosIndexados[],15,FALSE)</f>
        <v>0</v>
      </c>
      <c r="N1346">
        <f>VLOOKUP(CuentosContados[[#This Row],[Column1]],CuentosIndexados[],16,FALSE)</f>
        <v>0</v>
      </c>
      <c r="O1346">
        <f>VLOOKUP(CuentosContados[[#This Row],[Column1]],CuentosIndexados[],17,FALSE)</f>
        <v>0</v>
      </c>
      <c r="P1346">
        <f>VLOOKUP(CuentosContados[[#This Row],[Column1]],CuentosIndexados[],18,FALSE)</f>
        <v>0</v>
      </c>
      <c r="Q1346">
        <f>VLOOKUP(CuentosContados[[#This Row],[Column1]],CuentosIndexados[],19,FALSE)</f>
        <v>0</v>
      </c>
      <c r="R1346">
        <f>VLOOKUP(CuentosContados[[#This Row],[Column1]],CuentosIndexados[],20,FALSE)</f>
        <v>0</v>
      </c>
      <c r="S1346">
        <f>VLOOKUP(CuentosContados[[#This Row],[Column1]],CuentosIndexados[],21,FALSE)</f>
        <v>0</v>
      </c>
      <c r="T1346">
        <f>VLOOKUP(CuentosContados[[#This Row],[Column1]],CuentosIndexados[],22,FALSE)</f>
        <v>0</v>
      </c>
      <c r="U1346">
        <f>VLOOKUP(CuentosContados[[#This Row],[Column1]],CuentosIndexados[],23,FALSE)</f>
        <v>0</v>
      </c>
      <c r="V1346">
        <f>VLOOKUP(CuentosContados[[#This Row],[Column1]],CuentosIndexados[],24,FALSE)</f>
        <v>0</v>
      </c>
      <c r="W1346">
        <f>VLOOKUP(CuentosContados[[#This Row],[Column1]],CuentosIndexados[],25,FALSE)</f>
        <v>0</v>
      </c>
      <c r="X1346">
        <f>VLOOKUP(CuentosContados[[#This Row],[Column1]],CuentosIndexados[],26,FALSE)</f>
        <v>0</v>
      </c>
      <c r="Y1346">
        <f>VLOOKUP(CuentosContados[[#This Row],[Column1]],CuentosIndexados[],27,FALSE)</f>
        <v>0</v>
      </c>
      <c r="Z1346">
        <f>VLOOKUP(CuentosContados[[#This Row],[Column1]],CuentosIndexados[],28,FALSE)</f>
        <v>0</v>
      </c>
      <c r="AA1346">
        <f>VLOOKUP(CuentosContados[[#This Row],[Column1]],CuentosIndexados[],29,FALSE)</f>
        <v>0</v>
      </c>
      <c r="AB1346" t="str">
        <f>VLOOKUP(CuentosContados[[#This Row],[Column1]],CuentosIndexados[],30,FALSE)</f>
        <v>adolescencia</v>
      </c>
      <c r="AC1346">
        <f>VLOOKUP(CuentosContados[[#This Row],[Column1]],CuentosIndexados[],31,FALSE)</f>
        <v>0</v>
      </c>
      <c r="AD1346">
        <f>VLOOKUP(CuentosContados[[#This Row],[Column1]],CuentosIndexados[],32,FALSE)</f>
        <v>0</v>
      </c>
      <c r="AE1346">
        <f>VLOOKUP(CuentosContados[[#This Row],[Column1]],CuentosIndexados[],33,FALSE)</f>
        <v>0</v>
      </c>
      <c r="AF1346">
        <f>VLOOKUP(CuentosContados[[#This Row],[Column1]],CuentosIndexados[],34,FALSE)</f>
        <v>0</v>
      </c>
      <c r="AG1346">
        <f>VLOOKUP(CuentosContados[[#This Row],[Column1]],CuentosIndexados[],35,FALSE)</f>
        <v>0</v>
      </c>
      <c r="AH1346" t="str">
        <f>VLOOKUP(CuentosContados[[#This Row],[Column1]],CuentosIndexados[],36,FALSE)</f>
        <v>apatia</v>
      </c>
      <c r="AI1346" t="str">
        <f>VLOOKUP(CuentosContados[[#This Row],[Column1]],CuentosIndexados[],37,FALSE)</f>
        <v>muerte</v>
      </c>
      <c r="AJ1346">
        <f>VLOOKUP(CuentosContados[[#This Row],[Column1]],CuentosIndexados[],38,FALSE)</f>
        <v>0</v>
      </c>
      <c r="AK1346">
        <f>VLOOKUP(CuentosContados[[#This Row],[Column1]],CuentosIndexados[],39,FALSE)</f>
        <v>0</v>
      </c>
    </row>
    <row r="1347" spans="1:37" x14ac:dyDescent="0.25">
      <c r="A1347" t="s">
        <v>173</v>
      </c>
      <c r="B1347">
        <f>VLOOKUP(CuentosContados[[#This Row],[Column1]],CuentosIndexados[],3,FALSE)</f>
        <v>0</v>
      </c>
      <c r="C1347">
        <f>VLOOKUP(CuentosContados[[#This Row],[Column1]],CuentosIndexados[],5,FALSE)</f>
        <v>0</v>
      </c>
      <c r="D1347" t="str">
        <f>VLOOKUP(CuentosContados[[#This Row],[Column1]],CuentosIndexados[],6,FALSE)</f>
        <v>envejecimiento</v>
      </c>
      <c r="E1347">
        <f>VLOOKUP(CuentosContados[[#This Row],[Column1]],CuentosIndexados[],7,FALSE)</f>
        <v>0</v>
      </c>
      <c r="F1347">
        <f>VLOOKUP(CuentosContados[[#This Row],[Column1]],CuentosIndexados[],8,FALSE)</f>
        <v>0</v>
      </c>
      <c r="G1347" t="str">
        <f>VLOOKUP(CuentosContados[[#This Row],[Column1]],CuentosIndexados[],9,FALSE)</f>
        <v>aburrimiento</v>
      </c>
      <c r="H1347">
        <f>VLOOKUP(CuentosContados[[#This Row],[Column1]],CuentosIndexados[],10,FALSE)</f>
        <v>0</v>
      </c>
      <c r="I1347">
        <f>VLOOKUP(CuentosContados[[#This Row],[Column1]],CuentosIndexados[],11,FALSE)</f>
        <v>0</v>
      </c>
      <c r="J1347">
        <f>VLOOKUP(CuentosContados[[#This Row],[Column1]],CuentosIndexados[],12,FALSE)</f>
        <v>0</v>
      </c>
      <c r="K1347">
        <f>VLOOKUP(CuentosContados[[#This Row],[Column1]],CuentosIndexados[],13,FALSE)</f>
        <v>0</v>
      </c>
      <c r="L1347">
        <f>VLOOKUP(CuentosContados[[#This Row],[Column1]],CuentosIndexados[],14,FALSE)</f>
        <v>0</v>
      </c>
      <c r="M1347">
        <f>VLOOKUP(CuentosContados[[#This Row],[Column1]],CuentosIndexados[],15,FALSE)</f>
        <v>0</v>
      </c>
      <c r="N1347">
        <f>VLOOKUP(CuentosContados[[#This Row],[Column1]],CuentosIndexados[],16,FALSE)</f>
        <v>0</v>
      </c>
      <c r="O1347">
        <f>VLOOKUP(CuentosContados[[#This Row],[Column1]],CuentosIndexados[],17,FALSE)</f>
        <v>0</v>
      </c>
      <c r="P1347">
        <f>VLOOKUP(CuentosContados[[#This Row],[Column1]],CuentosIndexados[],18,FALSE)</f>
        <v>0</v>
      </c>
      <c r="Q1347">
        <f>VLOOKUP(CuentosContados[[#This Row],[Column1]],CuentosIndexados[],19,FALSE)</f>
        <v>0</v>
      </c>
      <c r="R1347">
        <f>VLOOKUP(CuentosContados[[#This Row],[Column1]],CuentosIndexados[],20,FALSE)</f>
        <v>0</v>
      </c>
      <c r="S1347">
        <f>VLOOKUP(CuentosContados[[#This Row],[Column1]],CuentosIndexados[],21,FALSE)</f>
        <v>0</v>
      </c>
      <c r="T1347">
        <f>VLOOKUP(CuentosContados[[#This Row],[Column1]],CuentosIndexados[],22,FALSE)</f>
        <v>0</v>
      </c>
      <c r="U1347">
        <f>VLOOKUP(CuentosContados[[#This Row],[Column1]],CuentosIndexados[],23,FALSE)</f>
        <v>0</v>
      </c>
      <c r="V1347">
        <f>VLOOKUP(CuentosContados[[#This Row],[Column1]],CuentosIndexados[],24,FALSE)</f>
        <v>0</v>
      </c>
      <c r="W1347">
        <f>VLOOKUP(CuentosContados[[#This Row],[Column1]],CuentosIndexados[],25,FALSE)</f>
        <v>0</v>
      </c>
      <c r="X1347">
        <f>VLOOKUP(CuentosContados[[#This Row],[Column1]],CuentosIndexados[],26,FALSE)</f>
        <v>0</v>
      </c>
      <c r="Y1347">
        <f>VLOOKUP(CuentosContados[[#This Row],[Column1]],CuentosIndexados[],27,FALSE)</f>
        <v>0</v>
      </c>
      <c r="Z1347">
        <f>VLOOKUP(CuentosContados[[#This Row],[Column1]],CuentosIndexados[],28,FALSE)</f>
        <v>0</v>
      </c>
      <c r="AA1347">
        <f>VLOOKUP(CuentosContados[[#This Row],[Column1]],CuentosIndexados[],29,FALSE)</f>
        <v>0</v>
      </c>
      <c r="AB1347" t="str">
        <f>VLOOKUP(CuentosContados[[#This Row],[Column1]],CuentosIndexados[],30,FALSE)</f>
        <v>adolescencia</v>
      </c>
      <c r="AC1347">
        <f>VLOOKUP(CuentosContados[[#This Row],[Column1]],CuentosIndexados[],31,FALSE)</f>
        <v>0</v>
      </c>
      <c r="AD1347">
        <f>VLOOKUP(CuentosContados[[#This Row],[Column1]],CuentosIndexados[],32,FALSE)</f>
        <v>0</v>
      </c>
      <c r="AE1347">
        <f>VLOOKUP(CuentosContados[[#This Row],[Column1]],CuentosIndexados[],33,FALSE)</f>
        <v>0</v>
      </c>
      <c r="AF1347">
        <f>VLOOKUP(CuentosContados[[#This Row],[Column1]],CuentosIndexados[],34,FALSE)</f>
        <v>0</v>
      </c>
      <c r="AG1347">
        <f>VLOOKUP(CuentosContados[[#This Row],[Column1]],CuentosIndexados[],35,FALSE)</f>
        <v>0</v>
      </c>
      <c r="AH1347" t="str">
        <f>VLOOKUP(CuentosContados[[#This Row],[Column1]],CuentosIndexados[],36,FALSE)</f>
        <v>apatia</v>
      </c>
      <c r="AI1347" t="str">
        <f>VLOOKUP(CuentosContados[[#This Row],[Column1]],CuentosIndexados[],37,FALSE)</f>
        <v>muerte</v>
      </c>
      <c r="AJ1347">
        <f>VLOOKUP(CuentosContados[[#This Row],[Column1]],CuentosIndexados[],38,FALSE)</f>
        <v>0</v>
      </c>
      <c r="AK1347">
        <f>VLOOKUP(CuentosContados[[#This Row],[Column1]],CuentosIndexados[],39,FALSE)</f>
        <v>0</v>
      </c>
    </row>
    <row r="1348" spans="1:37" x14ac:dyDescent="0.25">
      <c r="A1348" t="s">
        <v>173</v>
      </c>
      <c r="B1348">
        <f>VLOOKUP(CuentosContados[[#This Row],[Column1]],CuentosIndexados[],3,FALSE)</f>
        <v>0</v>
      </c>
      <c r="C1348">
        <f>VLOOKUP(CuentosContados[[#This Row],[Column1]],CuentosIndexados[],5,FALSE)</f>
        <v>0</v>
      </c>
      <c r="D1348" t="str">
        <f>VLOOKUP(CuentosContados[[#This Row],[Column1]],CuentosIndexados[],6,FALSE)</f>
        <v>envejecimiento</v>
      </c>
      <c r="E1348">
        <f>VLOOKUP(CuentosContados[[#This Row],[Column1]],CuentosIndexados[],7,FALSE)</f>
        <v>0</v>
      </c>
      <c r="F1348">
        <f>VLOOKUP(CuentosContados[[#This Row],[Column1]],CuentosIndexados[],8,FALSE)</f>
        <v>0</v>
      </c>
      <c r="G1348" t="str">
        <f>VLOOKUP(CuentosContados[[#This Row],[Column1]],CuentosIndexados[],9,FALSE)</f>
        <v>aburrimiento</v>
      </c>
      <c r="H1348">
        <f>VLOOKUP(CuentosContados[[#This Row],[Column1]],CuentosIndexados[],10,FALSE)</f>
        <v>0</v>
      </c>
      <c r="I1348">
        <f>VLOOKUP(CuentosContados[[#This Row],[Column1]],CuentosIndexados[],11,FALSE)</f>
        <v>0</v>
      </c>
      <c r="J1348">
        <f>VLOOKUP(CuentosContados[[#This Row],[Column1]],CuentosIndexados[],12,FALSE)</f>
        <v>0</v>
      </c>
      <c r="K1348">
        <f>VLOOKUP(CuentosContados[[#This Row],[Column1]],CuentosIndexados[],13,FALSE)</f>
        <v>0</v>
      </c>
      <c r="L1348">
        <f>VLOOKUP(CuentosContados[[#This Row],[Column1]],CuentosIndexados[],14,FALSE)</f>
        <v>0</v>
      </c>
      <c r="M1348">
        <f>VLOOKUP(CuentosContados[[#This Row],[Column1]],CuentosIndexados[],15,FALSE)</f>
        <v>0</v>
      </c>
      <c r="N1348">
        <f>VLOOKUP(CuentosContados[[#This Row],[Column1]],CuentosIndexados[],16,FALSE)</f>
        <v>0</v>
      </c>
      <c r="O1348">
        <f>VLOOKUP(CuentosContados[[#This Row],[Column1]],CuentosIndexados[],17,FALSE)</f>
        <v>0</v>
      </c>
      <c r="P1348">
        <f>VLOOKUP(CuentosContados[[#This Row],[Column1]],CuentosIndexados[],18,FALSE)</f>
        <v>0</v>
      </c>
      <c r="Q1348">
        <f>VLOOKUP(CuentosContados[[#This Row],[Column1]],CuentosIndexados[],19,FALSE)</f>
        <v>0</v>
      </c>
      <c r="R1348">
        <f>VLOOKUP(CuentosContados[[#This Row],[Column1]],CuentosIndexados[],20,FALSE)</f>
        <v>0</v>
      </c>
      <c r="S1348">
        <f>VLOOKUP(CuentosContados[[#This Row],[Column1]],CuentosIndexados[],21,FALSE)</f>
        <v>0</v>
      </c>
      <c r="T1348">
        <f>VLOOKUP(CuentosContados[[#This Row],[Column1]],CuentosIndexados[],22,FALSE)</f>
        <v>0</v>
      </c>
      <c r="U1348">
        <f>VLOOKUP(CuentosContados[[#This Row],[Column1]],CuentosIndexados[],23,FALSE)</f>
        <v>0</v>
      </c>
      <c r="V1348">
        <f>VLOOKUP(CuentosContados[[#This Row],[Column1]],CuentosIndexados[],24,FALSE)</f>
        <v>0</v>
      </c>
      <c r="W1348">
        <f>VLOOKUP(CuentosContados[[#This Row],[Column1]],CuentosIndexados[],25,FALSE)</f>
        <v>0</v>
      </c>
      <c r="X1348">
        <f>VLOOKUP(CuentosContados[[#This Row],[Column1]],CuentosIndexados[],26,FALSE)</f>
        <v>0</v>
      </c>
      <c r="Y1348">
        <f>VLOOKUP(CuentosContados[[#This Row],[Column1]],CuentosIndexados[],27,FALSE)</f>
        <v>0</v>
      </c>
      <c r="Z1348">
        <f>VLOOKUP(CuentosContados[[#This Row],[Column1]],CuentosIndexados[],28,FALSE)</f>
        <v>0</v>
      </c>
      <c r="AA1348">
        <f>VLOOKUP(CuentosContados[[#This Row],[Column1]],CuentosIndexados[],29,FALSE)</f>
        <v>0</v>
      </c>
      <c r="AB1348" t="str">
        <f>VLOOKUP(CuentosContados[[#This Row],[Column1]],CuentosIndexados[],30,FALSE)</f>
        <v>adolescencia</v>
      </c>
      <c r="AC1348">
        <f>VLOOKUP(CuentosContados[[#This Row],[Column1]],CuentosIndexados[],31,FALSE)</f>
        <v>0</v>
      </c>
      <c r="AD1348">
        <f>VLOOKUP(CuentosContados[[#This Row],[Column1]],CuentosIndexados[],32,FALSE)</f>
        <v>0</v>
      </c>
      <c r="AE1348">
        <f>VLOOKUP(CuentosContados[[#This Row],[Column1]],CuentosIndexados[],33,FALSE)</f>
        <v>0</v>
      </c>
      <c r="AF1348">
        <f>VLOOKUP(CuentosContados[[#This Row],[Column1]],CuentosIndexados[],34,FALSE)</f>
        <v>0</v>
      </c>
      <c r="AG1348">
        <f>VLOOKUP(CuentosContados[[#This Row],[Column1]],CuentosIndexados[],35,FALSE)</f>
        <v>0</v>
      </c>
      <c r="AH1348" t="str">
        <f>VLOOKUP(CuentosContados[[#This Row],[Column1]],CuentosIndexados[],36,FALSE)</f>
        <v>apatia</v>
      </c>
      <c r="AI1348" t="str">
        <f>VLOOKUP(CuentosContados[[#This Row],[Column1]],CuentosIndexados[],37,FALSE)</f>
        <v>muerte</v>
      </c>
      <c r="AJ1348">
        <f>VLOOKUP(CuentosContados[[#This Row],[Column1]],CuentosIndexados[],38,FALSE)</f>
        <v>0</v>
      </c>
      <c r="AK1348">
        <f>VLOOKUP(CuentosContados[[#This Row],[Column1]],CuentosIndexados[],39,FALSE)</f>
        <v>0</v>
      </c>
    </row>
    <row r="1349" spans="1:37" x14ac:dyDescent="0.25">
      <c r="A1349" t="s">
        <v>173</v>
      </c>
      <c r="B1349">
        <f>VLOOKUP(CuentosContados[[#This Row],[Column1]],CuentosIndexados[],3,FALSE)</f>
        <v>0</v>
      </c>
      <c r="C1349">
        <f>VLOOKUP(CuentosContados[[#This Row],[Column1]],CuentosIndexados[],5,FALSE)</f>
        <v>0</v>
      </c>
      <c r="D1349" t="str">
        <f>VLOOKUP(CuentosContados[[#This Row],[Column1]],CuentosIndexados[],6,FALSE)</f>
        <v>envejecimiento</v>
      </c>
      <c r="E1349">
        <f>VLOOKUP(CuentosContados[[#This Row],[Column1]],CuentosIndexados[],7,FALSE)</f>
        <v>0</v>
      </c>
      <c r="F1349">
        <f>VLOOKUP(CuentosContados[[#This Row],[Column1]],CuentosIndexados[],8,FALSE)</f>
        <v>0</v>
      </c>
      <c r="G1349" t="str">
        <f>VLOOKUP(CuentosContados[[#This Row],[Column1]],CuentosIndexados[],9,FALSE)</f>
        <v>aburrimiento</v>
      </c>
      <c r="H1349">
        <f>VLOOKUP(CuentosContados[[#This Row],[Column1]],CuentosIndexados[],10,FALSE)</f>
        <v>0</v>
      </c>
      <c r="I1349">
        <f>VLOOKUP(CuentosContados[[#This Row],[Column1]],CuentosIndexados[],11,FALSE)</f>
        <v>0</v>
      </c>
      <c r="J1349">
        <f>VLOOKUP(CuentosContados[[#This Row],[Column1]],CuentosIndexados[],12,FALSE)</f>
        <v>0</v>
      </c>
      <c r="K1349">
        <f>VLOOKUP(CuentosContados[[#This Row],[Column1]],CuentosIndexados[],13,FALSE)</f>
        <v>0</v>
      </c>
      <c r="L1349">
        <f>VLOOKUP(CuentosContados[[#This Row],[Column1]],CuentosIndexados[],14,FALSE)</f>
        <v>0</v>
      </c>
      <c r="M1349">
        <f>VLOOKUP(CuentosContados[[#This Row],[Column1]],CuentosIndexados[],15,FALSE)</f>
        <v>0</v>
      </c>
      <c r="N1349">
        <f>VLOOKUP(CuentosContados[[#This Row],[Column1]],CuentosIndexados[],16,FALSE)</f>
        <v>0</v>
      </c>
      <c r="O1349">
        <f>VLOOKUP(CuentosContados[[#This Row],[Column1]],CuentosIndexados[],17,FALSE)</f>
        <v>0</v>
      </c>
      <c r="P1349">
        <f>VLOOKUP(CuentosContados[[#This Row],[Column1]],CuentosIndexados[],18,FALSE)</f>
        <v>0</v>
      </c>
      <c r="Q1349">
        <f>VLOOKUP(CuentosContados[[#This Row],[Column1]],CuentosIndexados[],19,FALSE)</f>
        <v>0</v>
      </c>
      <c r="R1349">
        <f>VLOOKUP(CuentosContados[[#This Row],[Column1]],CuentosIndexados[],20,FALSE)</f>
        <v>0</v>
      </c>
      <c r="S1349">
        <f>VLOOKUP(CuentosContados[[#This Row],[Column1]],CuentosIndexados[],21,FALSE)</f>
        <v>0</v>
      </c>
      <c r="T1349">
        <f>VLOOKUP(CuentosContados[[#This Row],[Column1]],CuentosIndexados[],22,FALSE)</f>
        <v>0</v>
      </c>
      <c r="U1349">
        <f>VLOOKUP(CuentosContados[[#This Row],[Column1]],CuentosIndexados[],23,FALSE)</f>
        <v>0</v>
      </c>
      <c r="V1349">
        <f>VLOOKUP(CuentosContados[[#This Row],[Column1]],CuentosIndexados[],24,FALSE)</f>
        <v>0</v>
      </c>
      <c r="W1349">
        <f>VLOOKUP(CuentosContados[[#This Row],[Column1]],CuentosIndexados[],25,FALSE)</f>
        <v>0</v>
      </c>
      <c r="X1349">
        <f>VLOOKUP(CuentosContados[[#This Row],[Column1]],CuentosIndexados[],26,FALSE)</f>
        <v>0</v>
      </c>
      <c r="Y1349">
        <f>VLOOKUP(CuentosContados[[#This Row],[Column1]],CuentosIndexados[],27,FALSE)</f>
        <v>0</v>
      </c>
      <c r="Z1349">
        <f>VLOOKUP(CuentosContados[[#This Row],[Column1]],CuentosIndexados[],28,FALSE)</f>
        <v>0</v>
      </c>
      <c r="AA1349">
        <f>VLOOKUP(CuentosContados[[#This Row],[Column1]],CuentosIndexados[],29,FALSE)</f>
        <v>0</v>
      </c>
      <c r="AB1349" t="str">
        <f>VLOOKUP(CuentosContados[[#This Row],[Column1]],CuentosIndexados[],30,FALSE)</f>
        <v>adolescencia</v>
      </c>
      <c r="AC1349">
        <f>VLOOKUP(CuentosContados[[#This Row],[Column1]],CuentosIndexados[],31,FALSE)</f>
        <v>0</v>
      </c>
      <c r="AD1349">
        <f>VLOOKUP(CuentosContados[[#This Row],[Column1]],CuentosIndexados[],32,FALSE)</f>
        <v>0</v>
      </c>
      <c r="AE1349">
        <f>VLOOKUP(CuentosContados[[#This Row],[Column1]],CuentosIndexados[],33,FALSE)</f>
        <v>0</v>
      </c>
      <c r="AF1349">
        <f>VLOOKUP(CuentosContados[[#This Row],[Column1]],CuentosIndexados[],34,FALSE)</f>
        <v>0</v>
      </c>
      <c r="AG1349">
        <f>VLOOKUP(CuentosContados[[#This Row],[Column1]],CuentosIndexados[],35,FALSE)</f>
        <v>0</v>
      </c>
      <c r="AH1349" t="str">
        <f>VLOOKUP(CuentosContados[[#This Row],[Column1]],CuentosIndexados[],36,FALSE)</f>
        <v>apatia</v>
      </c>
      <c r="AI1349" t="str">
        <f>VLOOKUP(CuentosContados[[#This Row],[Column1]],CuentosIndexados[],37,FALSE)</f>
        <v>muerte</v>
      </c>
      <c r="AJ1349">
        <f>VLOOKUP(CuentosContados[[#This Row],[Column1]],CuentosIndexados[],38,FALSE)</f>
        <v>0</v>
      </c>
      <c r="AK1349">
        <f>VLOOKUP(CuentosContados[[#This Row],[Column1]],CuentosIndexados[],39,FALSE)</f>
        <v>0</v>
      </c>
    </row>
    <row r="1350" spans="1:37" x14ac:dyDescent="0.25">
      <c r="A1350" t="s">
        <v>173</v>
      </c>
      <c r="B1350">
        <f>VLOOKUP(CuentosContados[[#This Row],[Column1]],CuentosIndexados[],3,FALSE)</f>
        <v>0</v>
      </c>
      <c r="C1350">
        <f>VLOOKUP(CuentosContados[[#This Row],[Column1]],CuentosIndexados[],5,FALSE)</f>
        <v>0</v>
      </c>
      <c r="D1350" t="str">
        <f>VLOOKUP(CuentosContados[[#This Row],[Column1]],CuentosIndexados[],6,FALSE)</f>
        <v>envejecimiento</v>
      </c>
      <c r="E1350">
        <f>VLOOKUP(CuentosContados[[#This Row],[Column1]],CuentosIndexados[],7,FALSE)</f>
        <v>0</v>
      </c>
      <c r="F1350">
        <f>VLOOKUP(CuentosContados[[#This Row],[Column1]],CuentosIndexados[],8,FALSE)</f>
        <v>0</v>
      </c>
      <c r="G1350" t="str">
        <f>VLOOKUP(CuentosContados[[#This Row],[Column1]],CuentosIndexados[],9,FALSE)</f>
        <v>aburrimiento</v>
      </c>
      <c r="H1350">
        <f>VLOOKUP(CuentosContados[[#This Row],[Column1]],CuentosIndexados[],10,FALSE)</f>
        <v>0</v>
      </c>
      <c r="I1350">
        <f>VLOOKUP(CuentosContados[[#This Row],[Column1]],CuentosIndexados[],11,FALSE)</f>
        <v>0</v>
      </c>
      <c r="J1350">
        <f>VLOOKUP(CuentosContados[[#This Row],[Column1]],CuentosIndexados[],12,FALSE)</f>
        <v>0</v>
      </c>
      <c r="K1350">
        <f>VLOOKUP(CuentosContados[[#This Row],[Column1]],CuentosIndexados[],13,FALSE)</f>
        <v>0</v>
      </c>
      <c r="L1350">
        <f>VLOOKUP(CuentosContados[[#This Row],[Column1]],CuentosIndexados[],14,FALSE)</f>
        <v>0</v>
      </c>
      <c r="M1350">
        <f>VLOOKUP(CuentosContados[[#This Row],[Column1]],CuentosIndexados[],15,FALSE)</f>
        <v>0</v>
      </c>
      <c r="N1350">
        <f>VLOOKUP(CuentosContados[[#This Row],[Column1]],CuentosIndexados[],16,FALSE)</f>
        <v>0</v>
      </c>
      <c r="O1350">
        <f>VLOOKUP(CuentosContados[[#This Row],[Column1]],CuentosIndexados[],17,FALSE)</f>
        <v>0</v>
      </c>
      <c r="P1350">
        <f>VLOOKUP(CuentosContados[[#This Row],[Column1]],CuentosIndexados[],18,FALSE)</f>
        <v>0</v>
      </c>
      <c r="Q1350">
        <f>VLOOKUP(CuentosContados[[#This Row],[Column1]],CuentosIndexados[],19,FALSE)</f>
        <v>0</v>
      </c>
      <c r="R1350">
        <f>VLOOKUP(CuentosContados[[#This Row],[Column1]],CuentosIndexados[],20,FALSE)</f>
        <v>0</v>
      </c>
      <c r="S1350">
        <f>VLOOKUP(CuentosContados[[#This Row],[Column1]],CuentosIndexados[],21,FALSE)</f>
        <v>0</v>
      </c>
      <c r="T1350">
        <f>VLOOKUP(CuentosContados[[#This Row],[Column1]],CuentosIndexados[],22,FALSE)</f>
        <v>0</v>
      </c>
      <c r="U1350">
        <f>VLOOKUP(CuentosContados[[#This Row],[Column1]],CuentosIndexados[],23,FALSE)</f>
        <v>0</v>
      </c>
      <c r="V1350">
        <f>VLOOKUP(CuentosContados[[#This Row],[Column1]],CuentosIndexados[],24,FALSE)</f>
        <v>0</v>
      </c>
      <c r="W1350">
        <f>VLOOKUP(CuentosContados[[#This Row],[Column1]],CuentosIndexados[],25,FALSE)</f>
        <v>0</v>
      </c>
      <c r="X1350">
        <f>VLOOKUP(CuentosContados[[#This Row],[Column1]],CuentosIndexados[],26,FALSE)</f>
        <v>0</v>
      </c>
      <c r="Y1350">
        <f>VLOOKUP(CuentosContados[[#This Row],[Column1]],CuentosIndexados[],27,FALSE)</f>
        <v>0</v>
      </c>
      <c r="Z1350">
        <f>VLOOKUP(CuentosContados[[#This Row],[Column1]],CuentosIndexados[],28,FALSE)</f>
        <v>0</v>
      </c>
      <c r="AA1350">
        <f>VLOOKUP(CuentosContados[[#This Row],[Column1]],CuentosIndexados[],29,FALSE)</f>
        <v>0</v>
      </c>
      <c r="AB1350" t="str">
        <f>VLOOKUP(CuentosContados[[#This Row],[Column1]],CuentosIndexados[],30,FALSE)</f>
        <v>adolescencia</v>
      </c>
      <c r="AC1350">
        <f>VLOOKUP(CuentosContados[[#This Row],[Column1]],CuentosIndexados[],31,FALSE)</f>
        <v>0</v>
      </c>
      <c r="AD1350">
        <f>VLOOKUP(CuentosContados[[#This Row],[Column1]],CuentosIndexados[],32,FALSE)</f>
        <v>0</v>
      </c>
      <c r="AE1350">
        <f>VLOOKUP(CuentosContados[[#This Row],[Column1]],CuentosIndexados[],33,FALSE)</f>
        <v>0</v>
      </c>
      <c r="AF1350">
        <f>VLOOKUP(CuentosContados[[#This Row],[Column1]],CuentosIndexados[],34,FALSE)</f>
        <v>0</v>
      </c>
      <c r="AG1350">
        <f>VLOOKUP(CuentosContados[[#This Row],[Column1]],CuentosIndexados[],35,FALSE)</f>
        <v>0</v>
      </c>
      <c r="AH1350" t="str">
        <f>VLOOKUP(CuentosContados[[#This Row],[Column1]],CuentosIndexados[],36,FALSE)</f>
        <v>apatia</v>
      </c>
      <c r="AI1350" t="str">
        <f>VLOOKUP(CuentosContados[[#This Row],[Column1]],CuentosIndexados[],37,FALSE)</f>
        <v>muerte</v>
      </c>
      <c r="AJ1350">
        <f>VLOOKUP(CuentosContados[[#This Row],[Column1]],CuentosIndexados[],38,FALSE)</f>
        <v>0</v>
      </c>
      <c r="AK1350">
        <f>VLOOKUP(CuentosContados[[#This Row],[Column1]],CuentosIndexados[],39,FALSE)</f>
        <v>0</v>
      </c>
    </row>
    <row r="1351" spans="1:37" x14ac:dyDescent="0.25">
      <c r="A1351" t="s">
        <v>173</v>
      </c>
      <c r="B1351">
        <f>VLOOKUP(CuentosContados[[#This Row],[Column1]],CuentosIndexados[],3,FALSE)</f>
        <v>0</v>
      </c>
      <c r="C1351">
        <f>VLOOKUP(CuentosContados[[#This Row],[Column1]],CuentosIndexados[],5,FALSE)</f>
        <v>0</v>
      </c>
      <c r="D1351" t="str">
        <f>VLOOKUP(CuentosContados[[#This Row],[Column1]],CuentosIndexados[],6,FALSE)</f>
        <v>envejecimiento</v>
      </c>
      <c r="E1351">
        <f>VLOOKUP(CuentosContados[[#This Row],[Column1]],CuentosIndexados[],7,FALSE)</f>
        <v>0</v>
      </c>
      <c r="F1351">
        <f>VLOOKUP(CuentosContados[[#This Row],[Column1]],CuentosIndexados[],8,FALSE)</f>
        <v>0</v>
      </c>
      <c r="G1351" t="str">
        <f>VLOOKUP(CuentosContados[[#This Row],[Column1]],CuentosIndexados[],9,FALSE)</f>
        <v>aburrimiento</v>
      </c>
      <c r="H1351">
        <f>VLOOKUP(CuentosContados[[#This Row],[Column1]],CuentosIndexados[],10,FALSE)</f>
        <v>0</v>
      </c>
      <c r="I1351">
        <f>VLOOKUP(CuentosContados[[#This Row],[Column1]],CuentosIndexados[],11,FALSE)</f>
        <v>0</v>
      </c>
      <c r="J1351">
        <f>VLOOKUP(CuentosContados[[#This Row],[Column1]],CuentosIndexados[],12,FALSE)</f>
        <v>0</v>
      </c>
      <c r="K1351">
        <f>VLOOKUP(CuentosContados[[#This Row],[Column1]],CuentosIndexados[],13,FALSE)</f>
        <v>0</v>
      </c>
      <c r="L1351">
        <f>VLOOKUP(CuentosContados[[#This Row],[Column1]],CuentosIndexados[],14,FALSE)</f>
        <v>0</v>
      </c>
      <c r="M1351">
        <f>VLOOKUP(CuentosContados[[#This Row],[Column1]],CuentosIndexados[],15,FALSE)</f>
        <v>0</v>
      </c>
      <c r="N1351">
        <f>VLOOKUP(CuentosContados[[#This Row],[Column1]],CuentosIndexados[],16,FALSE)</f>
        <v>0</v>
      </c>
      <c r="O1351">
        <f>VLOOKUP(CuentosContados[[#This Row],[Column1]],CuentosIndexados[],17,FALSE)</f>
        <v>0</v>
      </c>
      <c r="P1351">
        <f>VLOOKUP(CuentosContados[[#This Row],[Column1]],CuentosIndexados[],18,FALSE)</f>
        <v>0</v>
      </c>
      <c r="Q1351">
        <f>VLOOKUP(CuentosContados[[#This Row],[Column1]],CuentosIndexados[],19,FALSE)</f>
        <v>0</v>
      </c>
      <c r="R1351">
        <f>VLOOKUP(CuentosContados[[#This Row],[Column1]],CuentosIndexados[],20,FALSE)</f>
        <v>0</v>
      </c>
      <c r="S1351">
        <f>VLOOKUP(CuentosContados[[#This Row],[Column1]],CuentosIndexados[],21,FALSE)</f>
        <v>0</v>
      </c>
      <c r="T1351">
        <f>VLOOKUP(CuentosContados[[#This Row],[Column1]],CuentosIndexados[],22,FALSE)</f>
        <v>0</v>
      </c>
      <c r="U1351">
        <f>VLOOKUP(CuentosContados[[#This Row],[Column1]],CuentosIndexados[],23,FALSE)</f>
        <v>0</v>
      </c>
      <c r="V1351">
        <f>VLOOKUP(CuentosContados[[#This Row],[Column1]],CuentosIndexados[],24,FALSE)</f>
        <v>0</v>
      </c>
      <c r="W1351">
        <f>VLOOKUP(CuentosContados[[#This Row],[Column1]],CuentosIndexados[],25,FALSE)</f>
        <v>0</v>
      </c>
      <c r="X1351">
        <f>VLOOKUP(CuentosContados[[#This Row],[Column1]],CuentosIndexados[],26,FALSE)</f>
        <v>0</v>
      </c>
      <c r="Y1351">
        <f>VLOOKUP(CuentosContados[[#This Row],[Column1]],CuentosIndexados[],27,FALSE)</f>
        <v>0</v>
      </c>
      <c r="Z1351">
        <f>VLOOKUP(CuentosContados[[#This Row],[Column1]],CuentosIndexados[],28,FALSE)</f>
        <v>0</v>
      </c>
      <c r="AA1351">
        <f>VLOOKUP(CuentosContados[[#This Row],[Column1]],CuentosIndexados[],29,FALSE)</f>
        <v>0</v>
      </c>
      <c r="AB1351" t="str">
        <f>VLOOKUP(CuentosContados[[#This Row],[Column1]],CuentosIndexados[],30,FALSE)</f>
        <v>adolescencia</v>
      </c>
      <c r="AC1351">
        <f>VLOOKUP(CuentosContados[[#This Row],[Column1]],CuentosIndexados[],31,FALSE)</f>
        <v>0</v>
      </c>
      <c r="AD1351">
        <f>VLOOKUP(CuentosContados[[#This Row],[Column1]],CuentosIndexados[],32,FALSE)</f>
        <v>0</v>
      </c>
      <c r="AE1351">
        <f>VLOOKUP(CuentosContados[[#This Row],[Column1]],CuentosIndexados[],33,FALSE)</f>
        <v>0</v>
      </c>
      <c r="AF1351">
        <f>VLOOKUP(CuentosContados[[#This Row],[Column1]],CuentosIndexados[],34,FALSE)</f>
        <v>0</v>
      </c>
      <c r="AG1351">
        <f>VLOOKUP(CuentosContados[[#This Row],[Column1]],CuentosIndexados[],35,FALSE)</f>
        <v>0</v>
      </c>
      <c r="AH1351" t="str">
        <f>VLOOKUP(CuentosContados[[#This Row],[Column1]],CuentosIndexados[],36,FALSE)</f>
        <v>apatia</v>
      </c>
      <c r="AI1351" t="str">
        <f>VLOOKUP(CuentosContados[[#This Row],[Column1]],CuentosIndexados[],37,FALSE)</f>
        <v>muerte</v>
      </c>
      <c r="AJ1351">
        <f>VLOOKUP(CuentosContados[[#This Row],[Column1]],CuentosIndexados[],38,FALSE)</f>
        <v>0</v>
      </c>
      <c r="AK1351">
        <f>VLOOKUP(CuentosContados[[#This Row],[Column1]],CuentosIndexados[],39,FALSE)</f>
        <v>0</v>
      </c>
    </row>
    <row r="1352" spans="1:37" x14ac:dyDescent="0.25">
      <c r="A1352" t="s">
        <v>173</v>
      </c>
      <c r="B1352">
        <f>VLOOKUP(CuentosContados[[#This Row],[Column1]],CuentosIndexados[],3,FALSE)</f>
        <v>0</v>
      </c>
      <c r="C1352">
        <f>VLOOKUP(CuentosContados[[#This Row],[Column1]],CuentosIndexados[],5,FALSE)</f>
        <v>0</v>
      </c>
      <c r="D1352" t="str">
        <f>VLOOKUP(CuentosContados[[#This Row],[Column1]],CuentosIndexados[],6,FALSE)</f>
        <v>envejecimiento</v>
      </c>
      <c r="E1352">
        <f>VLOOKUP(CuentosContados[[#This Row],[Column1]],CuentosIndexados[],7,FALSE)</f>
        <v>0</v>
      </c>
      <c r="F1352">
        <f>VLOOKUP(CuentosContados[[#This Row],[Column1]],CuentosIndexados[],8,FALSE)</f>
        <v>0</v>
      </c>
      <c r="G1352" t="str">
        <f>VLOOKUP(CuentosContados[[#This Row],[Column1]],CuentosIndexados[],9,FALSE)</f>
        <v>aburrimiento</v>
      </c>
      <c r="H1352">
        <f>VLOOKUP(CuentosContados[[#This Row],[Column1]],CuentosIndexados[],10,FALSE)</f>
        <v>0</v>
      </c>
      <c r="I1352">
        <f>VLOOKUP(CuentosContados[[#This Row],[Column1]],CuentosIndexados[],11,FALSE)</f>
        <v>0</v>
      </c>
      <c r="J1352">
        <f>VLOOKUP(CuentosContados[[#This Row],[Column1]],CuentosIndexados[],12,FALSE)</f>
        <v>0</v>
      </c>
      <c r="K1352">
        <f>VLOOKUP(CuentosContados[[#This Row],[Column1]],CuentosIndexados[],13,FALSE)</f>
        <v>0</v>
      </c>
      <c r="L1352">
        <f>VLOOKUP(CuentosContados[[#This Row],[Column1]],CuentosIndexados[],14,FALSE)</f>
        <v>0</v>
      </c>
      <c r="M1352">
        <f>VLOOKUP(CuentosContados[[#This Row],[Column1]],CuentosIndexados[],15,FALSE)</f>
        <v>0</v>
      </c>
      <c r="N1352">
        <f>VLOOKUP(CuentosContados[[#This Row],[Column1]],CuentosIndexados[],16,FALSE)</f>
        <v>0</v>
      </c>
      <c r="O1352">
        <f>VLOOKUP(CuentosContados[[#This Row],[Column1]],CuentosIndexados[],17,FALSE)</f>
        <v>0</v>
      </c>
      <c r="P1352">
        <f>VLOOKUP(CuentosContados[[#This Row],[Column1]],CuentosIndexados[],18,FALSE)</f>
        <v>0</v>
      </c>
      <c r="Q1352">
        <f>VLOOKUP(CuentosContados[[#This Row],[Column1]],CuentosIndexados[],19,FALSE)</f>
        <v>0</v>
      </c>
      <c r="R1352">
        <f>VLOOKUP(CuentosContados[[#This Row],[Column1]],CuentosIndexados[],20,FALSE)</f>
        <v>0</v>
      </c>
      <c r="S1352">
        <f>VLOOKUP(CuentosContados[[#This Row],[Column1]],CuentosIndexados[],21,FALSE)</f>
        <v>0</v>
      </c>
      <c r="T1352">
        <f>VLOOKUP(CuentosContados[[#This Row],[Column1]],CuentosIndexados[],22,FALSE)</f>
        <v>0</v>
      </c>
      <c r="U1352">
        <f>VLOOKUP(CuentosContados[[#This Row],[Column1]],CuentosIndexados[],23,FALSE)</f>
        <v>0</v>
      </c>
      <c r="V1352">
        <f>VLOOKUP(CuentosContados[[#This Row],[Column1]],CuentosIndexados[],24,FALSE)</f>
        <v>0</v>
      </c>
      <c r="W1352">
        <f>VLOOKUP(CuentosContados[[#This Row],[Column1]],CuentosIndexados[],25,FALSE)</f>
        <v>0</v>
      </c>
      <c r="X1352">
        <f>VLOOKUP(CuentosContados[[#This Row],[Column1]],CuentosIndexados[],26,FALSE)</f>
        <v>0</v>
      </c>
      <c r="Y1352">
        <f>VLOOKUP(CuentosContados[[#This Row],[Column1]],CuentosIndexados[],27,FALSE)</f>
        <v>0</v>
      </c>
      <c r="Z1352">
        <f>VLOOKUP(CuentosContados[[#This Row],[Column1]],CuentosIndexados[],28,FALSE)</f>
        <v>0</v>
      </c>
      <c r="AA1352">
        <f>VLOOKUP(CuentosContados[[#This Row],[Column1]],CuentosIndexados[],29,FALSE)</f>
        <v>0</v>
      </c>
      <c r="AB1352" t="str">
        <f>VLOOKUP(CuentosContados[[#This Row],[Column1]],CuentosIndexados[],30,FALSE)</f>
        <v>adolescencia</v>
      </c>
      <c r="AC1352">
        <f>VLOOKUP(CuentosContados[[#This Row],[Column1]],CuentosIndexados[],31,FALSE)</f>
        <v>0</v>
      </c>
      <c r="AD1352">
        <f>VLOOKUP(CuentosContados[[#This Row],[Column1]],CuentosIndexados[],32,FALSE)</f>
        <v>0</v>
      </c>
      <c r="AE1352">
        <f>VLOOKUP(CuentosContados[[#This Row],[Column1]],CuentosIndexados[],33,FALSE)</f>
        <v>0</v>
      </c>
      <c r="AF1352">
        <f>VLOOKUP(CuentosContados[[#This Row],[Column1]],CuentosIndexados[],34,FALSE)</f>
        <v>0</v>
      </c>
      <c r="AG1352">
        <f>VLOOKUP(CuentosContados[[#This Row],[Column1]],CuentosIndexados[],35,FALSE)</f>
        <v>0</v>
      </c>
      <c r="AH1352" t="str">
        <f>VLOOKUP(CuentosContados[[#This Row],[Column1]],CuentosIndexados[],36,FALSE)</f>
        <v>apatia</v>
      </c>
      <c r="AI1352" t="str">
        <f>VLOOKUP(CuentosContados[[#This Row],[Column1]],CuentosIndexados[],37,FALSE)</f>
        <v>muerte</v>
      </c>
      <c r="AJ1352">
        <f>VLOOKUP(CuentosContados[[#This Row],[Column1]],CuentosIndexados[],38,FALSE)</f>
        <v>0</v>
      </c>
      <c r="AK1352">
        <f>VLOOKUP(CuentosContados[[#This Row],[Column1]],CuentosIndexados[],39,FALSE)</f>
        <v>0</v>
      </c>
    </row>
    <row r="1353" spans="1:37" x14ac:dyDescent="0.25">
      <c r="A1353" t="s">
        <v>173</v>
      </c>
      <c r="B1353">
        <f>VLOOKUP(CuentosContados[[#This Row],[Column1]],CuentosIndexados[],3,FALSE)</f>
        <v>0</v>
      </c>
      <c r="C1353">
        <f>VLOOKUP(CuentosContados[[#This Row],[Column1]],CuentosIndexados[],5,FALSE)</f>
        <v>0</v>
      </c>
      <c r="D1353" t="str">
        <f>VLOOKUP(CuentosContados[[#This Row],[Column1]],CuentosIndexados[],6,FALSE)</f>
        <v>envejecimiento</v>
      </c>
      <c r="E1353">
        <f>VLOOKUP(CuentosContados[[#This Row],[Column1]],CuentosIndexados[],7,FALSE)</f>
        <v>0</v>
      </c>
      <c r="F1353">
        <f>VLOOKUP(CuentosContados[[#This Row],[Column1]],CuentosIndexados[],8,FALSE)</f>
        <v>0</v>
      </c>
      <c r="G1353" t="str">
        <f>VLOOKUP(CuentosContados[[#This Row],[Column1]],CuentosIndexados[],9,FALSE)</f>
        <v>aburrimiento</v>
      </c>
      <c r="H1353">
        <f>VLOOKUP(CuentosContados[[#This Row],[Column1]],CuentosIndexados[],10,FALSE)</f>
        <v>0</v>
      </c>
      <c r="I1353">
        <f>VLOOKUP(CuentosContados[[#This Row],[Column1]],CuentosIndexados[],11,FALSE)</f>
        <v>0</v>
      </c>
      <c r="J1353">
        <f>VLOOKUP(CuentosContados[[#This Row],[Column1]],CuentosIndexados[],12,FALSE)</f>
        <v>0</v>
      </c>
      <c r="K1353">
        <f>VLOOKUP(CuentosContados[[#This Row],[Column1]],CuentosIndexados[],13,FALSE)</f>
        <v>0</v>
      </c>
      <c r="L1353">
        <f>VLOOKUP(CuentosContados[[#This Row],[Column1]],CuentosIndexados[],14,FALSE)</f>
        <v>0</v>
      </c>
      <c r="M1353">
        <f>VLOOKUP(CuentosContados[[#This Row],[Column1]],CuentosIndexados[],15,FALSE)</f>
        <v>0</v>
      </c>
      <c r="N1353">
        <f>VLOOKUP(CuentosContados[[#This Row],[Column1]],CuentosIndexados[],16,FALSE)</f>
        <v>0</v>
      </c>
      <c r="O1353">
        <f>VLOOKUP(CuentosContados[[#This Row],[Column1]],CuentosIndexados[],17,FALSE)</f>
        <v>0</v>
      </c>
      <c r="P1353">
        <f>VLOOKUP(CuentosContados[[#This Row],[Column1]],CuentosIndexados[],18,FALSE)</f>
        <v>0</v>
      </c>
      <c r="Q1353">
        <f>VLOOKUP(CuentosContados[[#This Row],[Column1]],CuentosIndexados[],19,FALSE)</f>
        <v>0</v>
      </c>
      <c r="R1353">
        <f>VLOOKUP(CuentosContados[[#This Row],[Column1]],CuentosIndexados[],20,FALSE)</f>
        <v>0</v>
      </c>
      <c r="S1353">
        <f>VLOOKUP(CuentosContados[[#This Row],[Column1]],CuentosIndexados[],21,FALSE)</f>
        <v>0</v>
      </c>
      <c r="T1353">
        <f>VLOOKUP(CuentosContados[[#This Row],[Column1]],CuentosIndexados[],22,FALSE)</f>
        <v>0</v>
      </c>
      <c r="U1353">
        <f>VLOOKUP(CuentosContados[[#This Row],[Column1]],CuentosIndexados[],23,FALSE)</f>
        <v>0</v>
      </c>
      <c r="V1353">
        <f>VLOOKUP(CuentosContados[[#This Row],[Column1]],CuentosIndexados[],24,FALSE)</f>
        <v>0</v>
      </c>
      <c r="W1353">
        <f>VLOOKUP(CuentosContados[[#This Row],[Column1]],CuentosIndexados[],25,FALSE)</f>
        <v>0</v>
      </c>
      <c r="X1353">
        <f>VLOOKUP(CuentosContados[[#This Row],[Column1]],CuentosIndexados[],26,FALSE)</f>
        <v>0</v>
      </c>
      <c r="Y1353">
        <f>VLOOKUP(CuentosContados[[#This Row],[Column1]],CuentosIndexados[],27,FALSE)</f>
        <v>0</v>
      </c>
      <c r="Z1353">
        <f>VLOOKUP(CuentosContados[[#This Row],[Column1]],CuentosIndexados[],28,FALSE)</f>
        <v>0</v>
      </c>
      <c r="AA1353">
        <f>VLOOKUP(CuentosContados[[#This Row],[Column1]],CuentosIndexados[],29,FALSE)</f>
        <v>0</v>
      </c>
      <c r="AB1353" t="str">
        <f>VLOOKUP(CuentosContados[[#This Row],[Column1]],CuentosIndexados[],30,FALSE)</f>
        <v>adolescencia</v>
      </c>
      <c r="AC1353">
        <f>VLOOKUP(CuentosContados[[#This Row],[Column1]],CuentosIndexados[],31,FALSE)</f>
        <v>0</v>
      </c>
      <c r="AD1353">
        <f>VLOOKUP(CuentosContados[[#This Row],[Column1]],CuentosIndexados[],32,FALSE)</f>
        <v>0</v>
      </c>
      <c r="AE1353">
        <f>VLOOKUP(CuentosContados[[#This Row],[Column1]],CuentosIndexados[],33,FALSE)</f>
        <v>0</v>
      </c>
      <c r="AF1353">
        <f>VLOOKUP(CuentosContados[[#This Row],[Column1]],CuentosIndexados[],34,FALSE)</f>
        <v>0</v>
      </c>
      <c r="AG1353">
        <f>VLOOKUP(CuentosContados[[#This Row],[Column1]],CuentosIndexados[],35,FALSE)</f>
        <v>0</v>
      </c>
      <c r="AH1353" t="str">
        <f>VLOOKUP(CuentosContados[[#This Row],[Column1]],CuentosIndexados[],36,FALSE)</f>
        <v>apatia</v>
      </c>
      <c r="AI1353" t="str">
        <f>VLOOKUP(CuentosContados[[#This Row],[Column1]],CuentosIndexados[],37,FALSE)</f>
        <v>muerte</v>
      </c>
      <c r="AJ1353">
        <f>VLOOKUP(CuentosContados[[#This Row],[Column1]],CuentosIndexados[],38,FALSE)</f>
        <v>0</v>
      </c>
      <c r="AK1353">
        <f>VLOOKUP(CuentosContados[[#This Row],[Column1]],CuentosIndexados[],39,FALSE)</f>
        <v>0</v>
      </c>
    </row>
    <row r="1354" spans="1:37" x14ac:dyDescent="0.25">
      <c r="A1354" t="s">
        <v>173</v>
      </c>
      <c r="B1354">
        <f>VLOOKUP(CuentosContados[[#This Row],[Column1]],CuentosIndexados[],3,FALSE)</f>
        <v>0</v>
      </c>
      <c r="C1354">
        <f>VLOOKUP(CuentosContados[[#This Row],[Column1]],CuentosIndexados[],5,FALSE)</f>
        <v>0</v>
      </c>
      <c r="D1354" t="str">
        <f>VLOOKUP(CuentosContados[[#This Row],[Column1]],CuentosIndexados[],6,FALSE)</f>
        <v>envejecimiento</v>
      </c>
      <c r="E1354">
        <f>VLOOKUP(CuentosContados[[#This Row],[Column1]],CuentosIndexados[],7,FALSE)</f>
        <v>0</v>
      </c>
      <c r="F1354">
        <f>VLOOKUP(CuentosContados[[#This Row],[Column1]],CuentosIndexados[],8,FALSE)</f>
        <v>0</v>
      </c>
      <c r="G1354" t="str">
        <f>VLOOKUP(CuentosContados[[#This Row],[Column1]],CuentosIndexados[],9,FALSE)</f>
        <v>aburrimiento</v>
      </c>
      <c r="H1354">
        <f>VLOOKUP(CuentosContados[[#This Row],[Column1]],CuentosIndexados[],10,FALSE)</f>
        <v>0</v>
      </c>
      <c r="I1354">
        <f>VLOOKUP(CuentosContados[[#This Row],[Column1]],CuentosIndexados[],11,FALSE)</f>
        <v>0</v>
      </c>
      <c r="J1354">
        <f>VLOOKUP(CuentosContados[[#This Row],[Column1]],CuentosIndexados[],12,FALSE)</f>
        <v>0</v>
      </c>
      <c r="K1354">
        <f>VLOOKUP(CuentosContados[[#This Row],[Column1]],CuentosIndexados[],13,FALSE)</f>
        <v>0</v>
      </c>
      <c r="L1354">
        <f>VLOOKUP(CuentosContados[[#This Row],[Column1]],CuentosIndexados[],14,FALSE)</f>
        <v>0</v>
      </c>
      <c r="M1354">
        <f>VLOOKUP(CuentosContados[[#This Row],[Column1]],CuentosIndexados[],15,FALSE)</f>
        <v>0</v>
      </c>
      <c r="N1354">
        <f>VLOOKUP(CuentosContados[[#This Row],[Column1]],CuentosIndexados[],16,FALSE)</f>
        <v>0</v>
      </c>
      <c r="O1354">
        <f>VLOOKUP(CuentosContados[[#This Row],[Column1]],CuentosIndexados[],17,FALSE)</f>
        <v>0</v>
      </c>
      <c r="P1354">
        <f>VLOOKUP(CuentosContados[[#This Row],[Column1]],CuentosIndexados[],18,FALSE)</f>
        <v>0</v>
      </c>
      <c r="Q1354">
        <f>VLOOKUP(CuentosContados[[#This Row],[Column1]],CuentosIndexados[],19,FALSE)</f>
        <v>0</v>
      </c>
      <c r="R1354">
        <f>VLOOKUP(CuentosContados[[#This Row],[Column1]],CuentosIndexados[],20,FALSE)</f>
        <v>0</v>
      </c>
      <c r="S1354">
        <f>VLOOKUP(CuentosContados[[#This Row],[Column1]],CuentosIndexados[],21,FALSE)</f>
        <v>0</v>
      </c>
      <c r="T1354">
        <f>VLOOKUP(CuentosContados[[#This Row],[Column1]],CuentosIndexados[],22,FALSE)</f>
        <v>0</v>
      </c>
      <c r="U1354">
        <f>VLOOKUP(CuentosContados[[#This Row],[Column1]],CuentosIndexados[],23,FALSE)</f>
        <v>0</v>
      </c>
      <c r="V1354">
        <f>VLOOKUP(CuentosContados[[#This Row],[Column1]],CuentosIndexados[],24,FALSE)</f>
        <v>0</v>
      </c>
      <c r="W1354">
        <f>VLOOKUP(CuentosContados[[#This Row],[Column1]],CuentosIndexados[],25,FALSE)</f>
        <v>0</v>
      </c>
      <c r="X1354">
        <f>VLOOKUP(CuentosContados[[#This Row],[Column1]],CuentosIndexados[],26,FALSE)</f>
        <v>0</v>
      </c>
      <c r="Y1354">
        <f>VLOOKUP(CuentosContados[[#This Row],[Column1]],CuentosIndexados[],27,FALSE)</f>
        <v>0</v>
      </c>
      <c r="Z1354">
        <f>VLOOKUP(CuentosContados[[#This Row],[Column1]],CuentosIndexados[],28,FALSE)</f>
        <v>0</v>
      </c>
      <c r="AA1354">
        <f>VLOOKUP(CuentosContados[[#This Row],[Column1]],CuentosIndexados[],29,FALSE)</f>
        <v>0</v>
      </c>
      <c r="AB1354" t="str">
        <f>VLOOKUP(CuentosContados[[#This Row],[Column1]],CuentosIndexados[],30,FALSE)</f>
        <v>adolescencia</v>
      </c>
      <c r="AC1354">
        <f>VLOOKUP(CuentosContados[[#This Row],[Column1]],CuentosIndexados[],31,FALSE)</f>
        <v>0</v>
      </c>
      <c r="AD1354">
        <f>VLOOKUP(CuentosContados[[#This Row],[Column1]],CuentosIndexados[],32,FALSE)</f>
        <v>0</v>
      </c>
      <c r="AE1354">
        <f>VLOOKUP(CuentosContados[[#This Row],[Column1]],CuentosIndexados[],33,FALSE)</f>
        <v>0</v>
      </c>
      <c r="AF1354">
        <f>VLOOKUP(CuentosContados[[#This Row],[Column1]],CuentosIndexados[],34,FALSE)</f>
        <v>0</v>
      </c>
      <c r="AG1354">
        <f>VLOOKUP(CuentosContados[[#This Row],[Column1]],CuentosIndexados[],35,FALSE)</f>
        <v>0</v>
      </c>
      <c r="AH1354" t="str">
        <f>VLOOKUP(CuentosContados[[#This Row],[Column1]],CuentosIndexados[],36,FALSE)</f>
        <v>apatia</v>
      </c>
      <c r="AI1354" t="str">
        <f>VLOOKUP(CuentosContados[[#This Row],[Column1]],CuentosIndexados[],37,FALSE)</f>
        <v>muerte</v>
      </c>
      <c r="AJ1354">
        <f>VLOOKUP(CuentosContados[[#This Row],[Column1]],CuentosIndexados[],38,FALSE)</f>
        <v>0</v>
      </c>
      <c r="AK1354">
        <f>VLOOKUP(CuentosContados[[#This Row],[Column1]],CuentosIndexados[],39,FALSE)</f>
        <v>0</v>
      </c>
    </row>
    <row r="1355" spans="1:37" x14ac:dyDescent="0.25">
      <c r="A1355" t="s">
        <v>173</v>
      </c>
      <c r="B1355">
        <f>VLOOKUP(CuentosContados[[#This Row],[Column1]],CuentosIndexados[],3,FALSE)</f>
        <v>0</v>
      </c>
      <c r="C1355">
        <f>VLOOKUP(CuentosContados[[#This Row],[Column1]],CuentosIndexados[],5,FALSE)</f>
        <v>0</v>
      </c>
      <c r="D1355" t="str">
        <f>VLOOKUP(CuentosContados[[#This Row],[Column1]],CuentosIndexados[],6,FALSE)</f>
        <v>envejecimiento</v>
      </c>
      <c r="E1355">
        <f>VLOOKUP(CuentosContados[[#This Row],[Column1]],CuentosIndexados[],7,FALSE)</f>
        <v>0</v>
      </c>
      <c r="F1355">
        <f>VLOOKUP(CuentosContados[[#This Row],[Column1]],CuentosIndexados[],8,FALSE)</f>
        <v>0</v>
      </c>
      <c r="G1355" t="str">
        <f>VLOOKUP(CuentosContados[[#This Row],[Column1]],CuentosIndexados[],9,FALSE)</f>
        <v>aburrimiento</v>
      </c>
      <c r="H1355">
        <f>VLOOKUP(CuentosContados[[#This Row],[Column1]],CuentosIndexados[],10,FALSE)</f>
        <v>0</v>
      </c>
      <c r="I1355">
        <f>VLOOKUP(CuentosContados[[#This Row],[Column1]],CuentosIndexados[],11,FALSE)</f>
        <v>0</v>
      </c>
      <c r="J1355">
        <f>VLOOKUP(CuentosContados[[#This Row],[Column1]],CuentosIndexados[],12,FALSE)</f>
        <v>0</v>
      </c>
      <c r="K1355">
        <f>VLOOKUP(CuentosContados[[#This Row],[Column1]],CuentosIndexados[],13,FALSE)</f>
        <v>0</v>
      </c>
      <c r="L1355">
        <f>VLOOKUP(CuentosContados[[#This Row],[Column1]],CuentosIndexados[],14,FALSE)</f>
        <v>0</v>
      </c>
      <c r="M1355">
        <f>VLOOKUP(CuentosContados[[#This Row],[Column1]],CuentosIndexados[],15,FALSE)</f>
        <v>0</v>
      </c>
      <c r="N1355">
        <f>VLOOKUP(CuentosContados[[#This Row],[Column1]],CuentosIndexados[],16,FALSE)</f>
        <v>0</v>
      </c>
      <c r="O1355">
        <f>VLOOKUP(CuentosContados[[#This Row],[Column1]],CuentosIndexados[],17,FALSE)</f>
        <v>0</v>
      </c>
      <c r="P1355">
        <f>VLOOKUP(CuentosContados[[#This Row],[Column1]],CuentosIndexados[],18,FALSE)</f>
        <v>0</v>
      </c>
      <c r="Q1355">
        <f>VLOOKUP(CuentosContados[[#This Row],[Column1]],CuentosIndexados[],19,FALSE)</f>
        <v>0</v>
      </c>
      <c r="R1355">
        <f>VLOOKUP(CuentosContados[[#This Row],[Column1]],CuentosIndexados[],20,FALSE)</f>
        <v>0</v>
      </c>
      <c r="S1355">
        <f>VLOOKUP(CuentosContados[[#This Row],[Column1]],CuentosIndexados[],21,FALSE)</f>
        <v>0</v>
      </c>
      <c r="T1355">
        <f>VLOOKUP(CuentosContados[[#This Row],[Column1]],CuentosIndexados[],22,FALSE)</f>
        <v>0</v>
      </c>
      <c r="U1355">
        <f>VLOOKUP(CuentosContados[[#This Row],[Column1]],CuentosIndexados[],23,FALSE)</f>
        <v>0</v>
      </c>
      <c r="V1355">
        <f>VLOOKUP(CuentosContados[[#This Row],[Column1]],CuentosIndexados[],24,FALSE)</f>
        <v>0</v>
      </c>
      <c r="W1355">
        <f>VLOOKUP(CuentosContados[[#This Row],[Column1]],CuentosIndexados[],25,FALSE)</f>
        <v>0</v>
      </c>
      <c r="X1355">
        <f>VLOOKUP(CuentosContados[[#This Row],[Column1]],CuentosIndexados[],26,FALSE)</f>
        <v>0</v>
      </c>
      <c r="Y1355">
        <f>VLOOKUP(CuentosContados[[#This Row],[Column1]],CuentosIndexados[],27,FALSE)</f>
        <v>0</v>
      </c>
      <c r="Z1355">
        <f>VLOOKUP(CuentosContados[[#This Row],[Column1]],CuentosIndexados[],28,FALSE)</f>
        <v>0</v>
      </c>
      <c r="AA1355">
        <f>VLOOKUP(CuentosContados[[#This Row],[Column1]],CuentosIndexados[],29,FALSE)</f>
        <v>0</v>
      </c>
      <c r="AB1355" t="str">
        <f>VLOOKUP(CuentosContados[[#This Row],[Column1]],CuentosIndexados[],30,FALSE)</f>
        <v>adolescencia</v>
      </c>
      <c r="AC1355">
        <f>VLOOKUP(CuentosContados[[#This Row],[Column1]],CuentosIndexados[],31,FALSE)</f>
        <v>0</v>
      </c>
      <c r="AD1355">
        <f>VLOOKUP(CuentosContados[[#This Row],[Column1]],CuentosIndexados[],32,FALSE)</f>
        <v>0</v>
      </c>
      <c r="AE1355">
        <f>VLOOKUP(CuentosContados[[#This Row],[Column1]],CuentosIndexados[],33,FALSE)</f>
        <v>0</v>
      </c>
      <c r="AF1355">
        <f>VLOOKUP(CuentosContados[[#This Row],[Column1]],CuentosIndexados[],34,FALSE)</f>
        <v>0</v>
      </c>
      <c r="AG1355">
        <f>VLOOKUP(CuentosContados[[#This Row],[Column1]],CuentosIndexados[],35,FALSE)</f>
        <v>0</v>
      </c>
      <c r="AH1355" t="str">
        <f>VLOOKUP(CuentosContados[[#This Row],[Column1]],CuentosIndexados[],36,FALSE)</f>
        <v>apatia</v>
      </c>
      <c r="AI1355" t="str">
        <f>VLOOKUP(CuentosContados[[#This Row],[Column1]],CuentosIndexados[],37,FALSE)</f>
        <v>muerte</v>
      </c>
      <c r="AJ1355">
        <f>VLOOKUP(CuentosContados[[#This Row],[Column1]],CuentosIndexados[],38,FALSE)</f>
        <v>0</v>
      </c>
      <c r="AK1355">
        <f>VLOOKUP(CuentosContados[[#This Row],[Column1]],CuentosIndexados[],39,FALSE)</f>
        <v>0</v>
      </c>
    </row>
    <row r="1356" spans="1:37" x14ac:dyDescent="0.25">
      <c r="A1356" t="s">
        <v>173</v>
      </c>
      <c r="B1356">
        <f>VLOOKUP(CuentosContados[[#This Row],[Column1]],CuentosIndexados[],3,FALSE)</f>
        <v>0</v>
      </c>
      <c r="C1356">
        <f>VLOOKUP(CuentosContados[[#This Row],[Column1]],CuentosIndexados[],5,FALSE)</f>
        <v>0</v>
      </c>
      <c r="D1356" t="str">
        <f>VLOOKUP(CuentosContados[[#This Row],[Column1]],CuentosIndexados[],6,FALSE)</f>
        <v>envejecimiento</v>
      </c>
      <c r="E1356">
        <f>VLOOKUP(CuentosContados[[#This Row],[Column1]],CuentosIndexados[],7,FALSE)</f>
        <v>0</v>
      </c>
      <c r="F1356">
        <f>VLOOKUP(CuentosContados[[#This Row],[Column1]],CuentosIndexados[],8,FALSE)</f>
        <v>0</v>
      </c>
      <c r="G1356" t="str">
        <f>VLOOKUP(CuentosContados[[#This Row],[Column1]],CuentosIndexados[],9,FALSE)</f>
        <v>aburrimiento</v>
      </c>
      <c r="H1356">
        <f>VLOOKUP(CuentosContados[[#This Row],[Column1]],CuentosIndexados[],10,FALSE)</f>
        <v>0</v>
      </c>
      <c r="I1356">
        <f>VLOOKUP(CuentosContados[[#This Row],[Column1]],CuentosIndexados[],11,FALSE)</f>
        <v>0</v>
      </c>
      <c r="J1356">
        <f>VLOOKUP(CuentosContados[[#This Row],[Column1]],CuentosIndexados[],12,FALSE)</f>
        <v>0</v>
      </c>
      <c r="K1356">
        <f>VLOOKUP(CuentosContados[[#This Row],[Column1]],CuentosIndexados[],13,FALSE)</f>
        <v>0</v>
      </c>
      <c r="L1356">
        <f>VLOOKUP(CuentosContados[[#This Row],[Column1]],CuentosIndexados[],14,FALSE)</f>
        <v>0</v>
      </c>
      <c r="M1356">
        <f>VLOOKUP(CuentosContados[[#This Row],[Column1]],CuentosIndexados[],15,FALSE)</f>
        <v>0</v>
      </c>
      <c r="N1356">
        <f>VLOOKUP(CuentosContados[[#This Row],[Column1]],CuentosIndexados[],16,FALSE)</f>
        <v>0</v>
      </c>
      <c r="O1356">
        <f>VLOOKUP(CuentosContados[[#This Row],[Column1]],CuentosIndexados[],17,FALSE)</f>
        <v>0</v>
      </c>
      <c r="P1356">
        <f>VLOOKUP(CuentosContados[[#This Row],[Column1]],CuentosIndexados[],18,FALSE)</f>
        <v>0</v>
      </c>
      <c r="Q1356">
        <f>VLOOKUP(CuentosContados[[#This Row],[Column1]],CuentosIndexados[],19,FALSE)</f>
        <v>0</v>
      </c>
      <c r="R1356">
        <f>VLOOKUP(CuentosContados[[#This Row],[Column1]],CuentosIndexados[],20,FALSE)</f>
        <v>0</v>
      </c>
      <c r="S1356">
        <f>VLOOKUP(CuentosContados[[#This Row],[Column1]],CuentosIndexados[],21,FALSE)</f>
        <v>0</v>
      </c>
      <c r="T1356">
        <f>VLOOKUP(CuentosContados[[#This Row],[Column1]],CuentosIndexados[],22,FALSE)</f>
        <v>0</v>
      </c>
      <c r="U1356">
        <f>VLOOKUP(CuentosContados[[#This Row],[Column1]],CuentosIndexados[],23,FALSE)</f>
        <v>0</v>
      </c>
      <c r="V1356">
        <f>VLOOKUP(CuentosContados[[#This Row],[Column1]],CuentosIndexados[],24,FALSE)</f>
        <v>0</v>
      </c>
      <c r="W1356">
        <f>VLOOKUP(CuentosContados[[#This Row],[Column1]],CuentosIndexados[],25,FALSE)</f>
        <v>0</v>
      </c>
      <c r="X1356">
        <f>VLOOKUP(CuentosContados[[#This Row],[Column1]],CuentosIndexados[],26,FALSE)</f>
        <v>0</v>
      </c>
      <c r="Y1356">
        <f>VLOOKUP(CuentosContados[[#This Row],[Column1]],CuentosIndexados[],27,FALSE)</f>
        <v>0</v>
      </c>
      <c r="Z1356">
        <f>VLOOKUP(CuentosContados[[#This Row],[Column1]],CuentosIndexados[],28,FALSE)</f>
        <v>0</v>
      </c>
      <c r="AA1356">
        <f>VLOOKUP(CuentosContados[[#This Row],[Column1]],CuentosIndexados[],29,FALSE)</f>
        <v>0</v>
      </c>
      <c r="AB1356" t="str">
        <f>VLOOKUP(CuentosContados[[#This Row],[Column1]],CuentosIndexados[],30,FALSE)</f>
        <v>adolescencia</v>
      </c>
      <c r="AC1356">
        <f>VLOOKUP(CuentosContados[[#This Row],[Column1]],CuentosIndexados[],31,FALSE)</f>
        <v>0</v>
      </c>
      <c r="AD1356">
        <f>VLOOKUP(CuentosContados[[#This Row],[Column1]],CuentosIndexados[],32,FALSE)</f>
        <v>0</v>
      </c>
      <c r="AE1356">
        <f>VLOOKUP(CuentosContados[[#This Row],[Column1]],CuentosIndexados[],33,FALSE)</f>
        <v>0</v>
      </c>
      <c r="AF1356">
        <f>VLOOKUP(CuentosContados[[#This Row],[Column1]],CuentosIndexados[],34,FALSE)</f>
        <v>0</v>
      </c>
      <c r="AG1356">
        <f>VLOOKUP(CuentosContados[[#This Row],[Column1]],CuentosIndexados[],35,FALSE)</f>
        <v>0</v>
      </c>
      <c r="AH1356" t="str">
        <f>VLOOKUP(CuentosContados[[#This Row],[Column1]],CuentosIndexados[],36,FALSE)</f>
        <v>apatia</v>
      </c>
      <c r="AI1356" t="str">
        <f>VLOOKUP(CuentosContados[[#This Row],[Column1]],CuentosIndexados[],37,FALSE)</f>
        <v>muerte</v>
      </c>
      <c r="AJ1356">
        <f>VLOOKUP(CuentosContados[[#This Row],[Column1]],CuentosIndexados[],38,FALSE)</f>
        <v>0</v>
      </c>
      <c r="AK1356">
        <f>VLOOKUP(CuentosContados[[#This Row],[Column1]],CuentosIndexados[],39,FALSE)</f>
        <v>0</v>
      </c>
    </row>
    <row r="1357" spans="1:37" x14ac:dyDescent="0.25">
      <c r="A1357" t="s">
        <v>173</v>
      </c>
      <c r="B1357">
        <f>VLOOKUP(CuentosContados[[#This Row],[Column1]],CuentosIndexados[],3,FALSE)</f>
        <v>0</v>
      </c>
      <c r="C1357">
        <f>VLOOKUP(CuentosContados[[#This Row],[Column1]],CuentosIndexados[],5,FALSE)</f>
        <v>0</v>
      </c>
      <c r="D1357" t="str">
        <f>VLOOKUP(CuentosContados[[#This Row],[Column1]],CuentosIndexados[],6,FALSE)</f>
        <v>envejecimiento</v>
      </c>
      <c r="E1357">
        <f>VLOOKUP(CuentosContados[[#This Row],[Column1]],CuentosIndexados[],7,FALSE)</f>
        <v>0</v>
      </c>
      <c r="F1357">
        <f>VLOOKUP(CuentosContados[[#This Row],[Column1]],CuentosIndexados[],8,FALSE)</f>
        <v>0</v>
      </c>
      <c r="G1357" t="str">
        <f>VLOOKUP(CuentosContados[[#This Row],[Column1]],CuentosIndexados[],9,FALSE)</f>
        <v>aburrimiento</v>
      </c>
      <c r="H1357">
        <f>VLOOKUP(CuentosContados[[#This Row],[Column1]],CuentosIndexados[],10,FALSE)</f>
        <v>0</v>
      </c>
      <c r="I1357">
        <f>VLOOKUP(CuentosContados[[#This Row],[Column1]],CuentosIndexados[],11,FALSE)</f>
        <v>0</v>
      </c>
      <c r="J1357">
        <f>VLOOKUP(CuentosContados[[#This Row],[Column1]],CuentosIndexados[],12,FALSE)</f>
        <v>0</v>
      </c>
      <c r="K1357">
        <f>VLOOKUP(CuentosContados[[#This Row],[Column1]],CuentosIndexados[],13,FALSE)</f>
        <v>0</v>
      </c>
      <c r="L1357">
        <f>VLOOKUP(CuentosContados[[#This Row],[Column1]],CuentosIndexados[],14,FALSE)</f>
        <v>0</v>
      </c>
      <c r="M1357">
        <f>VLOOKUP(CuentosContados[[#This Row],[Column1]],CuentosIndexados[],15,FALSE)</f>
        <v>0</v>
      </c>
      <c r="N1357">
        <f>VLOOKUP(CuentosContados[[#This Row],[Column1]],CuentosIndexados[],16,FALSE)</f>
        <v>0</v>
      </c>
      <c r="O1357">
        <f>VLOOKUP(CuentosContados[[#This Row],[Column1]],CuentosIndexados[],17,FALSE)</f>
        <v>0</v>
      </c>
      <c r="P1357">
        <f>VLOOKUP(CuentosContados[[#This Row],[Column1]],CuentosIndexados[],18,FALSE)</f>
        <v>0</v>
      </c>
      <c r="Q1357">
        <f>VLOOKUP(CuentosContados[[#This Row],[Column1]],CuentosIndexados[],19,FALSE)</f>
        <v>0</v>
      </c>
      <c r="R1357">
        <f>VLOOKUP(CuentosContados[[#This Row],[Column1]],CuentosIndexados[],20,FALSE)</f>
        <v>0</v>
      </c>
      <c r="S1357">
        <f>VLOOKUP(CuentosContados[[#This Row],[Column1]],CuentosIndexados[],21,FALSE)</f>
        <v>0</v>
      </c>
      <c r="T1357">
        <f>VLOOKUP(CuentosContados[[#This Row],[Column1]],CuentosIndexados[],22,FALSE)</f>
        <v>0</v>
      </c>
      <c r="U1357">
        <f>VLOOKUP(CuentosContados[[#This Row],[Column1]],CuentosIndexados[],23,FALSE)</f>
        <v>0</v>
      </c>
      <c r="V1357">
        <f>VLOOKUP(CuentosContados[[#This Row],[Column1]],CuentosIndexados[],24,FALSE)</f>
        <v>0</v>
      </c>
      <c r="W1357">
        <f>VLOOKUP(CuentosContados[[#This Row],[Column1]],CuentosIndexados[],25,FALSE)</f>
        <v>0</v>
      </c>
      <c r="X1357">
        <f>VLOOKUP(CuentosContados[[#This Row],[Column1]],CuentosIndexados[],26,FALSE)</f>
        <v>0</v>
      </c>
      <c r="Y1357">
        <f>VLOOKUP(CuentosContados[[#This Row],[Column1]],CuentosIndexados[],27,FALSE)</f>
        <v>0</v>
      </c>
      <c r="Z1357">
        <f>VLOOKUP(CuentosContados[[#This Row],[Column1]],CuentosIndexados[],28,FALSE)</f>
        <v>0</v>
      </c>
      <c r="AA1357">
        <f>VLOOKUP(CuentosContados[[#This Row],[Column1]],CuentosIndexados[],29,FALSE)</f>
        <v>0</v>
      </c>
      <c r="AB1357" t="str">
        <f>VLOOKUP(CuentosContados[[#This Row],[Column1]],CuentosIndexados[],30,FALSE)</f>
        <v>adolescencia</v>
      </c>
      <c r="AC1357">
        <f>VLOOKUP(CuentosContados[[#This Row],[Column1]],CuentosIndexados[],31,FALSE)</f>
        <v>0</v>
      </c>
      <c r="AD1357">
        <f>VLOOKUP(CuentosContados[[#This Row],[Column1]],CuentosIndexados[],32,FALSE)</f>
        <v>0</v>
      </c>
      <c r="AE1357">
        <f>VLOOKUP(CuentosContados[[#This Row],[Column1]],CuentosIndexados[],33,FALSE)</f>
        <v>0</v>
      </c>
      <c r="AF1357">
        <f>VLOOKUP(CuentosContados[[#This Row],[Column1]],CuentosIndexados[],34,FALSE)</f>
        <v>0</v>
      </c>
      <c r="AG1357">
        <f>VLOOKUP(CuentosContados[[#This Row],[Column1]],CuentosIndexados[],35,FALSE)</f>
        <v>0</v>
      </c>
      <c r="AH1357" t="str">
        <f>VLOOKUP(CuentosContados[[#This Row],[Column1]],CuentosIndexados[],36,FALSE)</f>
        <v>apatia</v>
      </c>
      <c r="AI1357" t="str">
        <f>VLOOKUP(CuentosContados[[#This Row],[Column1]],CuentosIndexados[],37,FALSE)</f>
        <v>muerte</v>
      </c>
      <c r="AJ1357">
        <f>VLOOKUP(CuentosContados[[#This Row],[Column1]],CuentosIndexados[],38,FALSE)</f>
        <v>0</v>
      </c>
      <c r="AK1357">
        <f>VLOOKUP(CuentosContados[[#This Row],[Column1]],CuentosIndexados[],39,FALSE)</f>
        <v>0</v>
      </c>
    </row>
    <row r="1358" spans="1:37" x14ac:dyDescent="0.25">
      <c r="A1358" t="s">
        <v>173</v>
      </c>
      <c r="B1358">
        <f>VLOOKUP(CuentosContados[[#This Row],[Column1]],CuentosIndexados[],3,FALSE)</f>
        <v>0</v>
      </c>
      <c r="C1358">
        <f>VLOOKUP(CuentosContados[[#This Row],[Column1]],CuentosIndexados[],5,FALSE)</f>
        <v>0</v>
      </c>
      <c r="D1358" t="str">
        <f>VLOOKUP(CuentosContados[[#This Row],[Column1]],CuentosIndexados[],6,FALSE)</f>
        <v>envejecimiento</v>
      </c>
      <c r="E1358">
        <f>VLOOKUP(CuentosContados[[#This Row],[Column1]],CuentosIndexados[],7,FALSE)</f>
        <v>0</v>
      </c>
      <c r="F1358">
        <f>VLOOKUP(CuentosContados[[#This Row],[Column1]],CuentosIndexados[],8,FALSE)</f>
        <v>0</v>
      </c>
      <c r="G1358" t="str">
        <f>VLOOKUP(CuentosContados[[#This Row],[Column1]],CuentosIndexados[],9,FALSE)</f>
        <v>aburrimiento</v>
      </c>
      <c r="H1358">
        <f>VLOOKUP(CuentosContados[[#This Row],[Column1]],CuentosIndexados[],10,FALSE)</f>
        <v>0</v>
      </c>
      <c r="I1358">
        <f>VLOOKUP(CuentosContados[[#This Row],[Column1]],CuentosIndexados[],11,FALSE)</f>
        <v>0</v>
      </c>
      <c r="J1358">
        <f>VLOOKUP(CuentosContados[[#This Row],[Column1]],CuentosIndexados[],12,FALSE)</f>
        <v>0</v>
      </c>
      <c r="K1358">
        <f>VLOOKUP(CuentosContados[[#This Row],[Column1]],CuentosIndexados[],13,FALSE)</f>
        <v>0</v>
      </c>
      <c r="L1358">
        <f>VLOOKUP(CuentosContados[[#This Row],[Column1]],CuentosIndexados[],14,FALSE)</f>
        <v>0</v>
      </c>
      <c r="M1358">
        <f>VLOOKUP(CuentosContados[[#This Row],[Column1]],CuentosIndexados[],15,FALSE)</f>
        <v>0</v>
      </c>
      <c r="N1358">
        <f>VLOOKUP(CuentosContados[[#This Row],[Column1]],CuentosIndexados[],16,FALSE)</f>
        <v>0</v>
      </c>
      <c r="O1358">
        <f>VLOOKUP(CuentosContados[[#This Row],[Column1]],CuentosIndexados[],17,FALSE)</f>
        <v>0</v>
      </c>
      <c r="P1358">
        <f>VLOOKUP(CuentosContados[[#This Row],[Column1]],CuentosIndexados[],18,FALSE)</f>
        <v>0</v>
      </c>
      <c r="Q1358">
        <f>VLOOKUP(CuentosContados[[#This Row],[Column1]],CuentosIndexados[],19,FALSE)</f>
        <v>0</v>
      </c>
      <c r="R1358">
        <f>VLOOKUP(CuentosContados[[#This Row],[Column1]],CuentosIndexados[],20,FALSE)</f>
        <v>0</v>
      </c>
      <c r="S1358">
        <f>VLOOKUP(CuentosContados[[#This Row],[Column1]],CuentosIndexados[],21,FALSE)</f>
        <v>0</v>
      </c>
      <c r="T1358">
        <f>VLOOKUP(CuentosContados[[#This Row],[Column1]],CuentosIndexados[],22,FALSE)</f>
        <v>0</v>
      </c>
      <c r="U1358">
        <f>VLOOKUP(CuentosContados[[#This Row],[Column1]],CuentosIndexados[],23,FALSE)</f>
        <v>0</v>
      </c>
      <c r="V1358">
        <f>VLOOKUP(CuentosContados[[#This Row],[Column1]],CuentosIndexados[],24,FALSE)</f>
        <v>0</v>
      </c>
      <c r="W1358">
        <f>VLOOKUP(CuentosContados[[#This Row],[Column1]],CuentosIndexados[],25,FALSE)</f>
        <v>0</v>
      </c>
      <c r="X1358">
        <f>VLOOKUP(CuentosContados[[#This Row],[Column1]],CuentosIndexados[],26,FALSE)</f>
        <v>0</v>
      </c>
      <c r="Y1358">
        <f>VLOOKUP(CuentosContados[[#This Row],[Column1]],CuentosIndexados[],27,FALSE)</f>
        <v>0</v>
      </c>
      <c r="Z1358">
        <f>VLOOKUP(CuentosContados[[#This Row],[Column1]],CuentosIndexados[],28,FALSE)</f>
        <v>0</v>
      </c>
      <c r="AA1358">
        <f>VLOOKUP(CuentosContados[[#This Row],[Column1]],CuentosIndexados[],29,FALSE)</f>
        <v>0</v>
      </c>
      <c r="AB1358" t="str">
        <f>VLOOKUP(CuentosContados[[#This Row],[Column1]],CuentosIndexados[],30,FALSE)</f>
        <v>adolescencia</v>
      </c>
      <c r="AC1358">
        <f>VLOOKUP(CuentosContados[[#This Row],[Column1]],CuentosIndexados[],31,FALSE)</f>
        <v>0</v>
      </c>
      <c r="AD1358">
        <f>VLOOKUP(CuentosContados[[#This Row],[Column1]],CuentosIndexados[],32,FALSE)</f>
        <v>0</v>
      </c>
      <c r="AE1358">
        <f>VLOOKUP(CuentosContados[[#This Row],[Column1]],CuentosIndexados[],33,FALSE)</f>
        <v>0</v>
      </c>
      <c r="AF1358">
        <f>VLOOKUP(CuentosContados[[#This Row],[Column1]],CuentosIndexados[],34,FALSE)</f>
        <v>0</v>
      </c>
      <c r="AG1358">
        <f>VLOOKUP(CuentosContados[[#This Row],[Column1]],CuentosIndexados[],35,FALSE)</f>
        <v>0</v>
      </c>
      <c r="AH1358" t="str">
        <f>VLOOKUP(CuentosContados[[#This Row],[Column1]],CuentosIndexados[],36,FALSE)</f>
        <v>apatia</v>
      </c>
      <c r="AI1358" t="str">
        <f>VLOOKUP(CuentosContados[[#This Row],[Column1]],CuentosIndexados[],37,FALSE)</f>
        <v>muerte</v>
      </c>
      <c r="AJ1358">
        <f>VLOOKUP(CuentosContados[[#This Row],[Column1]],CuentosIndexados[],38,FALSE)</f>
        <v>0</v>
      </c>
      <c r="AK1358">
        <f>VLOOKUP(CuentosContados[[#This Row],[Column1]],CuentosIndexados[],39,FALSE)</f>
        <v>0</v>
      </c>
    </row>
    <row r="1359" spans="1:37" x14ac:dyDescent="0.25">
      <c r="A1359" t="s">
        <v>877</v>
      </c>
      <c r="B1359">
        <f>VLOOKUP(CuentosContados[[#This Row],[Column1]],CuentosIndexados[],3,FALSE)</f>
        <v>0</v>
      </c>
      <c r="C1359">
        <f>VLOOKUP(CuentosContados[[#This Row],[Column1]],CuentosIndexados[],5,FALSE)</f>
        <v>0</v>
      </c>
      <c r="D1359">
        <f>VLOOKUP(CuentosContados[[#This Row],[Column1]],CuentosIndexados[],6,FALSE)</f>
        <v>0</v>
      </c>
      <c r="E1359">
        <f>VLOOKUP(CuentosContados[[#This Row],[Column1]],CuentosIndexados[],7,FALSE)</f>
        <v>0</v>
      </c>
      <c r="F1359">
        <f>VLOOKUP(CuentosContados[[#This Row],[Column1]],CuentosIndexados[],8,FALSE)</f>
        <v>0</v>
      </c>
      <c r="G1359">
        <f>VLOOKUP(CuentosContados[[#This Row],[Column1]],CuentosIndexados[],9,FALSE)</f>
        <v>0</v>
      </c>
      <c r="H1359">
        <f>VLOOKUP(CuentosContados[[#This Row],[Column1]],CuentosIndexados[],10,FALSE)</f>
        <v>0</v>
      </c>
      <c r="I1359">
        <f>VLOOKUP(CuentosContados[[#This Row],[Column1]],CuentosIndexados[],11,FALSE)</f>
        <v>0</v>
      </c>
      <c r="J1359" t="str">
        <f>VLOOKUP(CuentosContados[[#This Row],[Column1]],CuentosIndexados[],12,FALSE)</f>
        <v>trabajo</v>
      </c>
      <c r="K1359" t="str">
        <f>VLOOKUP(CuentosContados[[#This Row],[Column1]],CuentosIndexados[],13,FALSE)</f>
        <v>malestar</v>
      </c>
      <c r="L1359">
        <f>VLOOKUP(CuentosContados[[#This Row],[Column1]],CuentosIndexados[],14,FALSE)</f>
        <v>0</v>
      </c>
      <c r="M1359">
        <f>VLOOKUP(CuentosContados[[#This Row],[Column1]],CuentosIndexados[],15,FALSE)</f>
        <v>0</v>
      </c>
      <c r="N1359">
        <f>VLOOKUP(CuentosContados[[#This Row],[Column1]],CuentosIndexados[],16,FALSE)</f>
        <v>0</v>
      </c>
      <c r="O1359">
        <f>VLOOKUP(CuentosContados[[#This Row],[Column1]],CuentosIndexados[],17,FALSE)</f>
        <v>0</v>
      </c>
      <c r="P1359">
        <f>VLOOKUP(CuentosContados[[#This Row],[Column1]],CuentosIndexados[],18,FALSE)</f>
        <v>0</v>
      </c>
      <c r="Q1359">
        <f>VLOOKUP(CuentosContados[[#This Row],[Column1]],CuentosIndexados[],19,FALSE)</f>
        <v>0</v>
      </c>
      <c r="R1359">
        <f>VLOOKUP(CuentosContados[[#This Row],[Column1]],CuentosIndexados[],20,FALSE)</f>
        <v>0</v>
      </c>
      <c r="S1359">
        <f>VLOOKUP(CuentosContados[[#This Row],[Column1]],CuentosIndexados[],21,FALSE)</f>
        <v>0</v>
      </c>
      <c r="T1359">
        <f>VLOOKUP(CuentosContados[[#This Row],[Column1]],CuentosIndexados[],22,FALSE)</f>
        <v>0</v>
      </c>
      <c r="U1359">
        <f>VLOOKUP(CuentosContados[[#This Row],[Column1]],CuentosIndexados[],23,FALSE)</f>
        <v>0</v>
      </c>
      <c r="V1359">
        <f>VLOOKUP(CuentosContados[[#This Row],[Column1]],CuentosIndexados[],24,FALSE)</f>
        <v>0</v>
      </c>
      <c r="W1359">
        <f>VLOOKUP(CuentosContados[[#This Row],[Column1]],CuentosIndexados[],25,FALSE)</f>
        <v>0</v>
      </c>
      <c r="X1359">
        <f>VLOOKUP(CuentosContados[[#This Row],[Column1]],CuentosIndexados[],26,FALSE)</f>
        <v>0</v>
      </c>
      <c r="Y1359" t="str">
        <f>VLOOKUP(CuentosContados[[#This Row],[Column1]],CuentosIndexados[],27,FALSE)</f>
        <v>miedo</v>
      </c>
      <c r="Z1359">
        <f>VLOOKUP(CuentosContados[[#This Row],[Column1]],CuentosIndexados[],28,FALSE)</f>
        <v>0</v>
      </c>
      <c r="AA1359">
        <f>VLOOKUP(CuentosContados[[#This Row],[Column1]],CuentosIndexados[],29,FALSE)</f>
        <v>0</v>
      </c>
      <c r="AB1359" t="str">
        <f>VLOOKUP(CuentosContados[[#This Row],[Column1]],CuentosIndexados[],30,FALSE)</f>
        <v>adolescencia</v>
      </c>
      <c r="AC1359">
        <f>VLOOKUP(CuentosContados[[#This Row],[Column1]],CuentosIndexados[],31,FALSE)</f>
        <v>0</v>
      </c>
      <c r="AD1359">
        <f>VLOOKUP(CuentosContados[[#This Row],[Column1]],CuentosIndexados[],32,FALSE)</f>
        <v>0</v>
      </c>
      <c r="AE1359">
        <f>VLOOKUP(CuentosContados[[#This Row],[Column1]],CuentosIndexados[],33,FALSE)</f>
        <v>0</v>
      </c>
      <c r="AF1359">
        <f>VLOOKUP(CuentosContados[[#This Row],[Column1]],CuentosIndexados[],34,FALSE)</f>
        <v>0</v>
      </c>
      <c r="AG1359">
        <f>VLOOKUP(CuentosContados[[#This Row],[Column1]],CuentosIndexados[],35,FALSE)</f>
        <v>0</v>
      </c>
      <c r="AH1359">
        <f>VLOOKUP(CuentosContados[[#This Row],[Column1]],CuentosIndexados[],36,FALSE)</f>
        <v>0</v>
      </c>
      <c r="AI1359">
        <f>VLOOKUP(CuentosContados[[#This Row],[Column1]],CuentosIndexados[],37,FALSE)</f>
        <v>0</v>
      </c>
      <c r="AJ1359">
        <f>VLOOKUP(CuentosContados[[#This Row],[Column1]],CuentosIndexados[],38,FALSE)</f>
        <v>0</v>
      </c>
      <c r="AK1359">
        <f>VLOOKUP(CuentosContados[[#This Row],[Column1]],CuentosIndexados[],39,FALSE)</f>
        <v>0</v>
      </c>
    </row>
    <row r="1360" spans="1:37" x14ac:dyDescent="0.25">
      <c r="A1360" t="s">
        <v>877</v>
      </c>
      <c r="B1360">
        <f>VLOOKUP(CuentosContados[[#This Row],[Column1]],CuentosIndexados[],3,FALSE)</f>
        <v>0</v>
      </c>
      <c r="C1360">
        <f>VLOOKUP(CuentosContados[[#This Row],[Column1]],CuentosIndexados[],5,FALSE)</f>
        <v>0</v>
      </c>
      <c r="D1360">
        <f>VLOOKUP(CuentosContados[[#This Row],[Column1]],CuentosIndexados[],6,FALSE)</f>
        <v>0</v>
      </c>
      <c r="E1360">
        <f>VLOOKUP(CuentosContados[[#This Row],[Column1]],CuentosIndexados[],7,FALSE)</f>
        <v>0</v>
      </c>
      <c r="F1360">
        <f>VLOOKUP(CuentosContados[[#This Row],[Column1]],CuentosIndexados[],8,FALSE)</f>
        <v>0</v>
      </c>
      <c r="G1360">
        <f>VLOOKUP(CuentosContados[[#This Row],[Column1]],CuentosIndexados[],9,FALSE)</f>
        <v>0</v>
      </c>
      <c r="H1360">
        <f>VLOOKUP(CuentosContados[[#This Row],[Column1]],CuentosIndexados[],10,FALSE)</f>
        <v>0</v>
      </c>
      <c r="I1360">
        <f>VLOOKUP(CuentosContados[[#This Row],[Column1]],CuentosIndexados[],11,FALSE)</f>
        <v>0</v>
      </c>
      <c r="J1360" t="str">
        <f>VLOOKUP(CuentosContados[[#This Row],[Column1]],CuentosIndexados[],12,FALSE)</f>
        <v>trabajo</v>
      </c>
      <c r="K1360" t="str">
        <f>VLOOKUP(CuentosContados[[#This Row],[Column1]],CuentosIndexados[],13,FALSE)</f>
        <v>malestar</v>
      </c>
      <c r="L1360">
        <f>VLOOKUP(CuentosContados[[#This Row],[Column1]],CuentosIndexados[],14,FALSE)</f>
        <v>0</v>
      </c>
      <c r="M1360">
        <f>VLOOKUP(CuentosContados[[#This Row],[Column1]],CuentosIndexados[],15,FALSE)</f>
        <v>0</v>
      </c>
      <c r="N1360">
        <f>VLOOKUP(CuentosContados[[#This Row],[Column1]],CuentosIndexados[],16,FALSE)</f>
        <v>0</v>
      </c>
      <c r="O1360">
        <f>VLOOKUP(CuentosContados[[#This Row],[Column1]],CuentosIndexados[],17,FALSE)</f>
        <v>0</v>
      </c>
      <c r="P1360">
        <f>VLOOKUP(CuentosContados[[#This Row],[Column1]],CuentosIndexados[],18,FALSE)</f>
        <v>0</v>
      </c>
      <c r="Q1360">
        <f>VLOOKUP(CuentosContados[[#This Row],[Column1]],CuentosIndexados[],19,FALSE)</f>
        <v>0</v>
      </c>
      <c r="R1360">
        <f>VLOOKUP(CuentosContados[[#This Row],[Column1]],CuentosIndexados[],20,FALSE)</f>
        <v>0</v>
      </c>
      <c r="S1360">
        <f>VLOOKUP(CuentosContados[[#This Row],[Column1]],CuentosIndexados[],21,FALSE)</f>
        <v>0</v>
      </c>
      <c r="T1360">
        <f>VLOOKUP(CuentosContados[[#This Row],[Column1]],CuentosIndexados[],22,FALSE)</f>
        <v>0</v>
      </c>
      <c r="U1360">
        <f>VLOOKUP(CuentosContados[[#This Row],[Column1]],CuentosIndexados[],23,FALSE)</f>
        <v>0</v>
      </c>
      <c r="V1360">
        <f>VLOOKUP(CuentosContados[[#This Row],[Column1]],CuentosIndexados[],24,FALSE)</f>
        <v>0</v>
      </c>
      <c r="W1360">
        <f>VLOOKUP(CuentosContados[[#This Row],[Column1]],CuentosIndexados[],25,FALSE)</f>
        <v>0</v>
      </c>
      <c r="X1360">
        <f>VLOOKUP(CuentosContados[[#This Row],[Column1]],CuentosIndexados[],26,FALSE)</f>
        <v>0</v>
      </c>
      <c r="Y1360" t="str">
        <f>VLOOKUP(CuentosContados[[#This Row],[Column1]],CuentosIndexados[],27,FALSE)</f>
        <v>miedo</v>
      </c>
      <c r="Z1360">
        <f>VLOOKUP(CuentosContados[[#This Row],[Column1]],CuentosIndexados[],28,FALSE)</f>
        <v>0</v>
      </c>
      <c r="AA1360">
        <f>VLOOKUP(CuentosContados[[#This Row],[Column1]],CuentosIndexados[],29,FALSE)</f>
        <v>0</v>
      </c>
      <c r="AB1360" t="str">
        <f>VLOOKUP(CuentosContados[[#This Row],[Column1]],CuentosIndexados[],30,FALSE)</f>
        <v>adolescencia</v>
      </c>
      <c r="AC1360">
        <f>VLOOKUP(CuentosContados[[#This Row],[Column1]],CuentosIndexados[],31,FALSE)</f>
        <v>0</v>
      </c>
      <c r="AD1360">
        <f>VLOOKUP(CuentosContados[[#This Row],[Column1]],CuentosIndexados[],32,FALSE)</f>
        <v>0</v>
      </c>
      <c r="AE1360">
        <f>VLOOKUP(CuentosContados[[#This Row],[Column1]],CuentosIndexados[],33,FALSE)</f>
        <v>0</v>
      </c>
      <c r="AF1360">
        <f>VLOOKUP(CuentosContados[[#This Row],[Column1]],CuentosIndexados[],34,FALSE)</f>
        <v>0</v>
      </c>
      <c r="AG1360">
        <f>VLOOKUP(CuentosContados[[#This Row],[Column1]],CuentosIndexados[],35,FALSE)</f>
        <v>0</v>
      </c>
      <c r="AH1360">
        <f>VLOOKUP(CuentosContados[[#This Row],[Column1]],CuentosIndexados[],36,FALSE)</f>
        <v>0</v>
      </c>
      <c r="AI1360">
        <f>VLOOKUP(CuentosContados[[#This Row],[Column1]],CuentosIndexados[],37,FALSE)</f>
        <v>0</v>
      </c>
      <c r="AJ1360">
        <f>VLOOKUP(CuentosContados[[#This Row],[Column1]],CuentosIndexados[],38,FALSE)</f>
        <v>0</v>
      </c>
      <c r="AK1360">
        <f>VLOOKUP(CuentosContados[[#This Row],[Column1]],CuentosIndexados[],39,FALSE)</f>
        <v>0</v>
      </c>
    </row>
    <row r="1361" spans="1:37" x14ac:dyDescent="0.25">
      <c r="A1361" t="s">
        <v>877</v>
      </c>
      <c r="B1361">
        <f>VLOOKUP(CuentosContados[[#This Row],[Column1]],CuentosIndexados[],3,FALSE)</f>
        <v>0</v>
      </c>
      <c r="C1361">
        <f>VLOOKUP(CuentosContados[[#This Row],[Column1]],CuentosIndexados[],5,FALSE)</f>
        <v>0</v>
      </c>
      <c r="D1361">
        <f>VLOOKUP(CuentosContados[[#This Row],[Column1]],CuentosIndexados[],6,FALSE)</f>
        <v>0</v>
      </c>
      <c r="E1361">
        <f>VLOOKUP(CuentosContados[[#This Row],[Column1]],CuentosIndexados[],7,FALSE)</f>
        <v>0</v>
      </c>
      <c r="F1361">
        <f>VLOOKUP(CuentosContados[[#This Row],[Column1]],CuentosIndexados[],8,FALSE)</f>
        <v>0</v>
      </c>
      <c r="G1361">
        <f>VLOOKUP(CuentosContados[[#This Row],[Column1]],CuentosIndexados[],9,FALSE)</f>
        <v>0</v>
      </c>
      <c r="H1361">
        <f>VLOOKUP(CuentosContados[[#This Row],[Column1]],CuentosIndexados[],10,FALSE)</f>
        <v>0</v>
      </c>
      <c r="I1361">
        <f>VLOOKUP(CuentosContados[[#This Row],[Column1]],CuentosIndexados[],11,FALSE)</f>
        <v>0</v>
      </c>
      <c r="J1361" t="str">
        <f>VLOOKUP(CuentosContados[[#This Row],[Column1]],CuentosIndexados[],12,FALSE)</f>
        <v>trabajo</v>
      </c>
      <c r="K1361" t="str">
        <f>VLOOKUP(CuentosContados[[#This Row],[Column1]],CuentosIndexados[],13,FALSE)</f>
        <v>malestar</v>
      </c>
      <c r="L1361">
        <f>VLOOKUP(CuentosContados[[#This Row],[Column1]],CuentosIndexados[],14,FALSE)</f>
        <v>0</v>
      </c>
      <c r="M1361">
        <f>VLOOKUP(CuentosContados[[#This Row],[Column1]],CuentosIndexados[],15,FALSE)</f>
        <v>0</v>
      </c>
      <c r="N1361">
        <f>VLOOKUP(CuentosContados[[#This Row],[Column1]],CuentosIndexados[],16,FALSE)</f>
        <v>0</v>
      </c>
      <c r="O1361">
        <f>VLOOKUP(CuentosContados[[#This Row],[Column1]],CuentosIndexados[],17,FALSE)</f>
        <v>0</v>
      </c>
      <c r="P1361">
        <f>VLOOKUP(CuentosContados[[#This Row],[Column1]],CuentosIndexados[],18,FALSE)</f>
        <v>0</v>
      </c>
      <c r="Q1361">
        <f>VLOOKUP(CuentosContados[[#This Row],[Column1]],CuentosIndexados[],19,FALSE)</f>
        <v>0</v>
      </c>
      <c r="R1361">
        <f>VLOOKUP(CuentosContados[[#This Row],[Column1]],CuentosIndexados[],20,FALSE)</f>
        <v>0</v>
      </c>
      <c r="S1361">
        <f>VLOOKUP(CuentosContados[[#This Row],[Column1]],CuentosIndexados[],21,FALSE)</f>
        <v>0</v>
      </c>
      <c r="T1361">
        <f>VLOOKUP(CuentosContados[[#This Row],[Column1]],CuentosIndexados[],22,FALSE)</f>
        <v>0</v>
      </c>
      <c r="U1361">
        <f>VLOOKUP(CuentosContados[[#This Row],[Column1]],CuentosIndexados[],23,FALSE)</f>
        <v>0</v>
      </c>
      <c r="V1361">
        <f>VLOOKUP(CuentosContados[[#This Row],[Column1]],CuentosIndexados[],24,FALSE)</f>
        <v>0</v>
      </c>
      <c r="W1361">
        <f>VLOOKUP(CuentosContados[[#This Row],[Column1]],CuentosIndexados[],25,FALSE)</f>
        <v>0</v>
      </c>
      <c r="X1361">
        <f>VLOOKUP(CuentosContados[[#This Row],[Column1]],CuentosIndexados[],26,FALSE)</f>
        <v>0</v>
      </c>
      <c r="Y1361" t="str">
        <f>VLOOKUP(CuentosContados[[#This Row],[Column1]],CuentosIndexados[],27,FALSE)</f>
        <v>miedo</v>
      </c>
      <c r="Z1361">
        <f>VLOOKUP(CuentosContados[[#This Row],[Column1]],CuentosIndexados[],28,FALSE)</f>
        <v>0</v>
      </c>
      <c r="AA1361">
        <f>VLOOKUP(CuentosContados[[#This Row],[Column1]],CuentosIndexados[],29,FALSE)</f>
        <v>0</v>
      </c>
      <c r="AB1361" t="str">
        <f>VLOOKUP(CuentosContados[[#This Row],[Column1]],CuentosIndexados[],30,FALSE)</f>
        <v>adolescencia</v>
      </c>
      <c r="AC1361">
        <f>VLOOKUP(CuentosContados[[#This Row],[Column1]],CuentosIndexados[],31,FALSE)</f>
        <v>0</v>
      </c>
      <c r="AD1361">
        <f>VLOOKUP(CuentosContados[[#This Row],[Column1]],CuentosIndexados[],32,FALSE)</f>
        <v>0</v>
      </c>
      <c r="AE1361">
        <f>VLOOKUP(CuentosContados[[#This Row],[Column1]],CuentosIndexados[],33,FALSE)</f>
        <v>0</v>
      </c>
      <c r="AF1361">
        <f>VLOOKUP(CuentosContados[[#This Row],[Column1]],CuentosIndexados[],34,FALSE)</f>
        <v>0</v>
      </c>
      <c r="AG1361">
        <f>VLOOKUP(CuentosContados[[#This Row],[Column1]],CuentosIndexados[],35,FALSE)</f>
        <v>0</v>
      </c>
      <c r="AH1361">
        <f>VLOOKUP(CuentosContados[[#This Row],[Column1]],CuentosIndexados[],36,FALSE)</f>
        <v>0</v>
      </c>
      <c r="AI1361">
        <f>VLOOKUP(CuentosContados[[#This Row],[Column1]],CuentosIndexados[],37,FALSE)</f>
        <v>0</v>
      </c>
      <c r="AJ1361">
        <f>VLOOKUP(CuentosContados[[#This Row],[Column1]],CuentosIndexados[],38,FALSE)</f>
        <v>0</v>
      </c>
      <c r="AK1361">
        <f>VLOOKUP(CuentosContados[[#This Row],[Column1]],CuentosIndexados[],39,FALSE)</f>
        <v>0</v>
      </c>
    </row>
    <row r="1362" spans="1:37" x14ac:dyDescent="0.25">
      <c r="A1362" t="s">
        <v>877</v>
      </c>
      <c r="B1362">
        <f>VLOOKUP(CuentosContados[[#This Row],[Column1]],CuentosIndexados[],3,FALSE)</f>
        <v>0</v>
      </c>
      <c r="C1362">
        <f>VLOOKUP(CuentosContados[[#This Row],[Column1]],CuentosIndexados[],5,FALSE)</f>
        <v>0</v>
      </c>
      <c r="D1362">
        <f>VLOOKUP(CuentosContados[[#This Row],[Column1]],CuentosIndexados[],6,FALSE)</f>
        <v>0</v>
      </c>
      <c r="E1362">
        <f>VLOOKUP(CuentosContados[[#This Row],[Column1]],CuentosIndexados[],7,FALSE)</f>
        <v>0</v>
      </c>
      <c r="F1362">
        <f>VLOOKUP(CuentosContados[[#This Row],[Column1]],CuentosIndexados[],8,FALSE)</f>
        <v>0</v>
      </c>
      <c r="G1362">
        <f>VLOOKUP(CuentosContados[[#This Row],[Column1]],CuentosIndexados[],9,FALSE)</f>
        <v>0</v>
      </c>
      <c r="H1362">
        <f>VLOOKUP(CuentosContados[[#This Row],[Column1]],CuentosIndexados[],10,FALSE)</f>
        <v>0</v>
      </c>
      <c r="I1362">
        <f>VLOOKUP(CuentosContados[[#This Row],[Column1]],CuentosIndexados[],11,FALSE)</f>
        <v>0</v>
      </c>
      <c r="J1362" t="str">
        <f>VLOOKUP(CuentosContados[[#This Row],[Column1]],CuentosIndexados[],12,FALSE)</f>
        <v>trabajo</v>
      </c>
      <c r="K1362" t="str">
        <f>VLOOKUP(CuentosContados[[#This Row],[Column1]],CuentosIndexados[],13,FALSE)</f>
        <v>malestar</v>
      </c>
      <c r="L1362">
        <f>VLOOKUP(CuentosContados[[#This Row],[Column1]],CuentosIndexados[],14,FALSE)</f>
        <v>0</v>
      </c>
      <c r="M1362">
        <f>VLOOKUP(CuentosContados[[#This Row],[Column1]],CuentosIndexados[],15,FALSE)</f>
        <v>0</v>
      </c>
      <c r="N1362">
        <f>VLOOKUP(CuentosContados[[#This Row],[Column1]],CuentosIndexados[],16,FALSE)</f>
        <v>0</v>
      </c>
      <c r="O1362">
        <f>VLOOKUP(CuentosContados[[#This Row],[Column1]],CuentosIndexados[],17,FALSE)</f>
        <v>0</v>
      </c>
      <c r="P1362">
        <f>VLOOKUP(CuentosContados[[#This Row],[Column1]],CuentosIndexados[],18,FALSE)</f>
        <v>0</v>
      </c>
      <c r="Q1362">
        <f>VLOOKUP(CuentosContados[[#This Row],[Column1]],CuentosIndexados[],19,FALSE)</f>
        <v>0</v>
      </c>
      <c r="R1362">
        <f>VLOOKUP(CuentosContados[[#This Row],[Column1]],CuentosIndexados[],20,FALSE)</f>
        <v>0</v>
      </c>
      <c r="S1362">
        <f>VLOOKUP(CuentosContados[[#This Row],[Column1]],CuentosIndexados[],21,FALSE)</f>
        <v>0</v>
      </c>
      <c r="T1362">
        <f>VLOOKUP(CuentosContados[[#This Row],[Column1]],CuentosIndexados[],22,FALSE)</f>
        <v>0</v>
      </c>
      <c r="U1362">
        <f>VLOOKUP(CuentosContados[[#This Row],[Column1]],CuentosIndexados[],23,FALSE)</f>
        <v>0</v>
      </c>
      <c r="V1362">
        <f>VLOOKUP(CuentosContados[[#This Row],[Column1]],CuentosIndexados[],24,FALSE)</f>
        <v>0</v>
      </c>
      <c r="W1362">
        <f>VLOOKUP(CuentosContados[[#This Row],[Column1]],CuentosIndexados[],25,FALSE)</f>
        <v>0</v>
      </c>
      <c r="X1362">
        <f>VLOOKUP(CuentosContados[[#This Row],[Column1]],CuentosIndexados[],26,FALSE)</f>
        <v>0</v>
      </c>
      <c r="Y1362" t="str">
        <f>VLOOKUP(CuentosContados[[#This Row],[Column1]],CuentosIndexados[],27,FALSE)</f>
        <v>miedo</v>
      </c>
      <c r="Z1362">
        <f>VLOOKUP(CuentosContados[[#This Row],[Column1]],CuentosIndexados[],28,FALSE)</f>
        <v>0</v>
      </c>
      <c r="AA1362">
        <f>VLOOKUP(CuentosContados[[#This Row],[Column1]],CuentosIndexados[],29,FALSE)</f>
        <v>0</v>
      </c>
      <c r="AB1362" t="str">
        <f>VLOOKUP(CuentosContados[[#This Row],[Column1]],CuentosIndexados[],30,FALSE)</f>
        <v>adolescencia</v>
      </c>
      <c r="AC1362">
        <f>VLOOKUP(CuentosContados[[#This Row],[Column1]],CuentosIndexados[],31,FALSE)</f>
        <v>0</v>
      </c>
      <c r="AD1362">
        <f>VLOOKUP(CuentosContados[[#This Row],[Column1]],CuentosIndexados[],32,FALSE)</f>
        <v>0</v>
      </c>
      <c r="AE1362">
        <f>VLOOKUP(CuentosContados[[#This Row],[Column1]],CuentosIndexados[],33,FALSE)</f>
        <v>0</v>
      </c>
      <c r="AF1362">
        <f>VLOOKUP(CuentosContados[[#This Row],[Column1]],CuentosIndexados[],34,FALSE)</f>
        <v>0</v>
      </c>
      <c r="AG1362">
        <f>VLOOKUP(CuentosContados[[#This Row],[Column1]],CuentosIndexados[],35,FALSE)</f>
        <v>0</v>
      </c>
      <c r="AH1362">
        <f>VLOOKUP(CuentosContados[[#This Row],[Column1]],CuentosIndexados[],36,FALSE)</f>
        <v>0</v>
      </c>
      <c r="AI1362">
        <f>VLOOKUP(CuentosContados[[#This Row],[Column1]],CuentosIndexados[],37,FALSE)</f>
        <v>0</v>
      </c>
      <c r="AJ1362">
        <f>VLOOKUP(CuentosContados[[#This Row],[Column1]],CuentosIndexados[],38,FALSE)</f>
        <v>0</v>
      </c>
      <c r="AK1362">
        <f>VLOOKUP(CuentosContados[[#This Row],[Column1]],CuentosIndexados[],39,FALSE)</f>
        <v>0</v>
      </c>
    </row>
    <row r="1363" spans="1:37" x14ac:dyDescent="0.25">
      <c r="A1363" t="s">
        <v>877</v>
      </c>
      <c r="B1363">
        <f>VLOOKUP(CuentosContados[[#This Row],[Column1]],CuentosIndexados[],3,FALSE)</f>
        <v>0</v>
      </c>
      <c r="C1363">
        <f>VLOOKUP(CuentosContados[[#This Row],[Column1]],CuentosIndexados[],5,FALSE)</f>
        <v>0</v>
      </c>
      <c r="D1363">
        <f>VLOOKUP(CuentosContados[[#This Row],[Column1]],CuentosIndexados[],6,FALSE)</f>
        <v>0</v>
      </c>
      <c r="E1363">
        <f>VLOOKUP(CuentosContados[[#This Row],[Column1]],CuentosIndexados[],7,FALSE)</f>
        <v>0</v>
      </c>
      <c r="F1363">
        <f>VLOOKUP(CuentosContados[[#This Row],[Column1]],CuentosIndexados[],8,FALSE)</f>
        <v>0</v>
      </c>
      <c r="G1363">
        <f>VLOOKUP(CuentosContados[[#This Row],[Column1]],CuentosIndexados[],9,FALSE)</f>
        <v>0</v>
      </c>
      <c r="H1363">
        <f>VLOOKUP(CuentosContados[[#This Row],[Column1]],CuentosIndexados[],10,FALSE)</f>
        <v>0</v>
      </c>
      <c r="I1363">
        <f>VLOOKUP(CuentosContados[[#This Row],[Column1]],CuentosIndexados[],11,FALSE)</f>
        <v>0</v>
      </c>
      <c r="J1363" t="str">
        <f>VLOOKUP(CuentosContados[[#This Row],[Column1]],CuentosIndexados[],12,FALSE)</f>
        <v>trabajo</v>
      </c>
      <c r="K1363" t="str">
        <f>VLOOKUP(CuentosContados[[#This Row],[Column1]],CuentosIndexados[],13,FALSE)</f>
        <v>malestar</v>
      </c>
      <c r="L1363">
        <f>VLOOKUP(CuentosContados[[#This Row],[Column1]],CuentosIndexados[],14,FALSE)</f>
        <v>0</v>
      </c>
      <c r="M1363">
        <f>VLOOKUP(CuentosContados[[#This Row],[Column1]],CuentosIndexados[],15,FALSE)</f>
        <v>0</v>
      </c>
      <c r="N1363">
        <f>VLOOKUP(CuentosContados[[#This Row],[Column1]],CuentosIndexados[],16,FALSE)</f>
        <v>0</v>
      </c>
      <c r="O1363">
        <f>VLOOKUP(CuentosContados[[#This Row],[Column1]],CuentosIndexados[],17,FALSE)</f>
        <v>0</v>
      </c>
      <c r="P1363">
        <f>VLOOKUP(CuentosContados[[#This Row],[Column1]],CuentosIndexados[],18,FALSE)</f>
        <v>0</v>
      </c>
      <c r="Q1363">
        <f>VLOOKUP(CuentosContados[[#This Row],[Column1]],CuentosIndexados[],19,FALSE)</f>
        <v>0</v>
      </c>
      <c r="R1363">
        <f>VLOOKUP(CuentosContados[[#This Row],[Column1]],CuentosIndexados[],20,FALSE)</f>
        <v>0</v>
      </c>
      <c r="S1363">
        <f>VLOOKUP(CuentosContados[[#This Row],[Column1]],CuentosIndexados[],21,FALSE)</f>
        <v>0</v>
      </c>
      <c r="T1363">
        <f>VLOOKUP(CuentosContados[[#This Row],[Column1]],CuentosIndexados[],22,FALSE)</f>
        <v>0</v>
      </c>
      <c r="U1363">
        <f>VLOOKUP(CuentosContados[[#This Row],[Column1]],CuentosIndexados[],23,FALSE)</f>
        <v>0</v>
      </c>
      <c r="V1363">
        <f>VLOOKUP(CuentosContados[[#This Row],[Column1]],CuentosIndexados[],24,FALSE)</f>
        <v>0</v>
      </c>
      <c r="W1363">
        <f>VLOOKUP(CuentosContados[[#This Row],[Column1]],CuentosIndexados[],25,FALSE)</f>
        <v>0</v>
      </c>
      <c r="X1363">
        <f>VLOOKUP(CuentosContados[[#This Row],[Column1]],CuentosIndexados[],26,FALSE)</f>
        <v>0</v>
      </c>
      <c r="Y1363" t="str">
        <f>VLOOKUP(CuentosContados[[#This Row],[Column1]],CuentosIndexados[],27,FALSE)</f>
        <v>miedo</v>
      </c>
      <c r="Z1363">
        <f>VLOOKUP(CuentosContados[[#This Row],[Column1]],CuentosIndexados[],28,FALSE)</f>
        <v>0</v>
      </c>
      <c r="AA1363">
        <f>VLOOKUP(CuentosContados[[#This Row],[Column1]],CuentosIndexados[],29,FALSE)</f>
        <v>0</v>
      </c>
      <c r="AB1363" t="str">
        <f>VLOOKUP(CuentosContados[[#This Row],[Column1]],CuentosIndexados[],30,FALSE)</f>
        <v>adolescencia</v>
      </c>
      <c r="AC1363">
        <f>VLOOKUP(CuentosContados[[#This Row],[Column1]],CuentosIndexados[],31,FALSE)</f>
        <v>0</v>
      </c>
      <c r="AD1363">
        <f>VLOOKUP(CuentosContados[[#This Row],[Column1]],CuentosIndexados[],32,FALSE)</f>
        <v>0</v>
      </c>
      <c r="AE1363">
        <f>VLOOKUP(CuentosContados[[#This Row],[Column1]],CuentosIndexados[],33,FALSE)</f>
        <v>0</v>
      </c>
      <c r="AF1363">
        <f>VLOOKUP(CuentosContados[[#This Row],[Column1]],CuentosIndexados[],34,FALSE)</f>
        <v>0</v>
      </c>
      <c r="AG1363">
        <f>VLOOKUP(CuentosContados[[#This Row],[Column1]],CuentosIndexados[],35,FALSE)</f>
        <v>0</v>
      </c>
      <c r="AH1363">
        <f>VLOOKUP(CuentosContados[[#This Row],[Column1]],CuentosIndexados[],36,FALSE)</f>
        <v>0</v>
      </c>
      <c r="AI1363">
        <f>VLOOKUP(CuentosContados[[#This Row],[Column1]],CuentosIndexados[],37,FALSE)</f>
        <v>0</v>
      </c>
      <c r="AJ1363">
        <f>VLOOKUP(CuentosContados[[#This Row],[Column1]],CuentosIndexados[],38,FALSE)</f>
        <v>0</v>
      </c>
      <c r="AK1363">
        <f>VLOOKUP(CuentosContados[[#This Row],[Column1]],CuentosIndexados[],39,FALSE)</f>
        <v>0</v>
      </c>
    </row>
    <row r="1364" spans="1:37" x14ac:dyDescent="0.25">
      <c r="A1364" t="s">
        <v>877</v>
      </c>
      <c r="B1364">
        <f>VLOOKUP(CuentosContados[[#This Row],[Column1]],CuentosIndexados[],3,FALSE)</f>
        <v>0</v>
      </c>
      <c r="C1364">
        <f>VLOOKUP(CuentosContados[[#This Row],[Column1]],CuentosIndexados[],5,FALSE)</f>
        <v>0</v>
      </c>
      <c r="D1364">
        <f>VLOOKUP(CuentosContados[[#This Row],[Column1]],CuentosIndexados[],6,FALSE)</f>
        <v>0</v>
      </c>
      <c r="E1364">
        <f>VLOOKUP(CuentosContados[[#This Row],[Column1]],CuentosIndexados[],7,FALSE)</f>
        <v>0</v>
      </c>
      <c r="F1364">
        <f>VLOOKUP(CuentosContados[[#This Row],[Column1]],CuentosIndexados[],8,FALSE)</f>
        <v>0</v>
      </c>
      <c r="G1364">
        <f>VLOOKUP(CuentosContados[[#This Row],[Column1]],CuentosIndexados[],9,FALSE)</f>
        <v>0</v>
      </c>
      <c r="H1364">
        <f>VLOOKUP(CuentosContados[[#This Row],[Column1]],CuentosIndexados[],10,FALSE)</f>
        <v>0</v>
      </c>
      <c r="I1364">
        <f>VLOOKUP(CuentosContados[[#This Row],[Column1]],CuentosIndexados[],11,FALSE)</f>
        <v>0</v>
      </c>
      <c r="J1364" t="str">
        <f>VLOOKUP(CuentosContados[[#This Row],[Column1]],CuentosIndexados[],12,FALSE)</f>
        <v>trabajo</v>
      </c>
      <c r="K1364" t="str">
        <f>VLOOKUP(CuentosContados[[#This Row],[Column1]],CuentosIndexados[],13,FALSE)</f>
        <v>malestar</v>
      </c>
      <c r="L1364">
        <f>VLOOKUP(CuentosContados[[#This Row],[Column1]],CuentosIndexados[],14,FALSE)</f>
        <v>0</v>
      </c>
      <c r="M1364">
        <f>VLOOKUP(CuentosContados[[#This Row],[Column1]],CuentosIndexados[],15,FALSE)</f>
        <v>0</v>
      </c>
      <c r="N1364">
        <f>VLOOKUP(CuentosContados[[#This Row],[Column1]],CuentosIndexados[],16,FALSE)</f>
        <v>0</v>
      </c>
      <c r="O1364">
        <f>VLOOKUP(CuentosContados[[#This Row],[Column1]],CuentosIndexados[],17,FALSE)</f>
        <v>0</v>
      </c>
      <c r="P1364">
        <f>VLOOKUP(CuentosContados[[#This Row],[Column1]],CuentosIndexados[],18,FALSE)</f>
        <v>0</v>
      </c>
      <c r="Q1364">
        <f>VLOOKUP(CuentosContados[[#This Row],[Column1]],CuentosIndexados[],19,FALSE)</f>
        <v>0</v>
      </c>
      <c r="R1364">
        <f>VLOOKUP(CuentosContados[[#This Row],[Column1]],CuentosIndexados[],20,FALSE)</f>
        <v>0</v>
      </c>
      <c r="S1364">
        <f>VLOOKUP(CuentosContados[[#This Row],[Column1]],CuentosIndexados[],21,FALSE)</f>
        <v>0</v>
      </c>
      <c r="T1364">
        <f>VLOOKUP(CuentosContados[[#This Row],[Column1]],CuentosIndexados[],22,FALSE)</f>
        <v>0</v>
      </c>
      <c r="U1364">
        <f>VLOOKUP(CuentosContados[[#This Row],[Column1]],CuentosIndexados[],23,FALSE)</f>
        <v>0</v>
      </c>
      <c r="V1364">
        <f>VLOOKUP(CuentosContados[[#This Row],[Column1]],CuentosIndexados[],24,FALSE)</f>
        <v>0</v>
      </c>
      <c r="W1364">
        <f>VLOOKUP(CuentosContados[[#This Row],[Column1]],CuentosIndexados[],25,FALSE)</f>
        <v>0</v>
      </c>
      <c r="X1364">
        <f>VLOOKUP(CuentosContados[[#This Row],[Column1]],CuentosIndexados[],26,FALSE)</f>
        <v>0</v>
      </c>
      <c r="Y1364" t="str">
        <f>VLOOKUP(CuentosContados[[#This Row],[Column1]],CuentosIndexados[],27,FALSE)</f>
        <v>miedo</v>
      </c>
      <c r="Z1364">
        <f>VLOOKUP(CuentosContados[[#This Row],[Column1]],CuentosIndexados[],28,FALSE)</f>
        <v>0</v>
      </c>
      <c r="AA1364">
        <f>VLOOKUP(CuentosContados[[#This Row],[Column1]],CuentosIndexados[],29,FALSE)</f>
        <v>0</v>
      </c>
      <c r="AB1364" t="str">
        <f>VLOOKUP(CuentosContados[[#This Row],[Column1]],CuentosIndexados[],30,FALSE)</f>
        <v>adolescencia</v>
      </c>
      <c r="AC1364">
        <f>VLOOKUP(CuentosContados[[#This Row],[Column1]],CuentosIndexados[],31,FALSE)</f>
        <v>0</v>
      </c>
      <c r="AD1364">
        <f>VLOOKUP(CuentosContados[[#This Row],[Column1]],CuentosIndexados[],32,FALSE)</f>
        <v>0</v>
      </c>
      <c r="AE1364">
        <f>VLOOKUP(CuentosContados[[#This Row],[Column1]],CuentosIndexados[],33,FALSE)</f>
        <v>0</v>
      </c>
      <c r="AF1364">
        <f>VLOOKUP(CuentosContados[[#This Row],[Column1]],CuentosIndexados[],34,FALSE)</f>
        <v>0</v>
      </c>
      <c r="AG1364">
        <f>VLOOKUP(CuentosContados[[#This Row],[Column1]],CuentosIndexados[],35,FALSE)</f>
        <v>0</v>
      </c>
      <c r="AH1364">
        <f>VLOOKUP(CuentosContados[[#This Row],[Column1]],CuentosIndexados[],36,FALSE)</f>
        <v>0</v>
      </c>
      <c r="AI1364">
        <f>VLOOKUP(CuentosContados[[#This Row],[Column1]],CuentosIndexados[],37,FALSE)</f>
        <v>0</v>
      </c>
      <c r="AJ1364">
        <f>VLOOKUP(CuentosContados[[#This Row],[Column1]],CuentosIndexados[],38,FALSE)</f>
        <v>0</v>
      </c>
      <c r="AK1364">
        <f>VLOOKUP(CuentosContados[[#This Row],[Column1]],CuentosIndexados[],39,FALSE)</f>
        <v>0</v>
      </c>
    </row>
    <row r="1365" spans="1:37" x14ac:dyDescent="0.25">
      <c r="A1365" t="s">
        <v>877</v>
      </c>
      <c r="B1365">
        <f>VLOOKUP(CuentosContados[[#This Row],[Column1]],CuentosIndexados[],3,FALSE)</f>
        <v>0</v>
      </c>
      <c r="C1365">
        <f>VLOOKUP(CuentosContados[[#This Row],[Column1]],CuentosIndexados[],5,FALSE)</f>
        <v>0</v>
      </c>
      <c r="D1365">
        <f>VLOOKUP(CuentosContados[[#This Row],[Column1]],CuentosIndexados[],6,FALSE)</f>
        <v>0</v>
      </c>
      <c r="E1365">
        <f>VLOOKUP(CuentosContados[[#This Row],[Column1]],CuentosIndexados[],7,FALSE)</f>
        <v>0</v>
      </c>
      <c r="F1365">
        <f>VLOOKUP(CuentosContados[[#This Row],[Column1]],CuentosIndexados[],8,FALSE)</f>
        <v>0</v>
      </c>
      <c r="G1365">
        <f>VLOOKUP(CuentosContados[[#This Row],[Column1]],CuentosIndexados[],9,FALSE)</f>
        <v>0</v>
      </c>
      <c r="H1365">
        <f>VLOOKUP(CuentosContados[[#This Row],[Column1]],CuentosIndexados[],10,FALSE)</f>
        <v>0</v>
      </c>
      <c r="I1365">
        <f>VLOOKUP(CuentosContados[[#This Row],[Column1]],CuentosIndexados[],11,FALSE)</f>
        <v>0</v>
      </c>
      <c r="J1365" t="str">
        <f>VLOOKUP(CuentosContados[[#This Row],[Column1]],CuentosIndexados[],12,FALSE)</f>
        <v>trabajo</v>
      </c>
      <c r="K1365" t="str">
        <f>VLOOKUP(CuentosContados[[#This Row],[Column1]],CuentosIndexados[],13,FALSE)</f>
        <v>malestar</v>
      </c>
      <c r="L1365">
        <f>VLOOKUP(CuentosContados[[#This Row],[Column1]],CuentosIndexados[],14,FALSE)</f>
        <v>0</v>
      </c>
      <c r="M1365">
        <f>VLOOKUP(CuentosContados[[#This Row],[Column1]],CuentosIndexados[],15,FALSE)</f>
        <v>0</v>
      </c>
      <c r="N1365">
        <f>VLOOKUP(CuentosContados[[#This Row],[Column1]],CuentosIndexados[],16,FALSE)</f>
        <v>0</v>
      </c>
      <c r="O1365">
        <f>VLOOKUP(CuentosContados[[#This Row],[Column1]],CuentosIndexados[],17,FALSE)</f>
        <v>0</v>
      </c>
      <c r="P1365">
        <f>VLOOKUP(CuentosContados[[#This Row],[Column1]],CuentosIndexados[],18,FALSE)</f>
        <v>0</v>
      </c>
      <c r="Q1365">
        <f>VLOOKUP(CuentosContados[[#This Row],[Column1]],CuentosIndexados[],19,FALSE)</f>
        <v>0</v>
      </c>
      <c r="R1365">
        <f>VLOOKUP(CuentosContados[[#This Row],[Column1]],CuentosIndexados[],20,FALSE)</f>
        <v>0</v>
      </c>
      <c r="S1365">
        <f>VLOOKUP(CuentosContados[[#This Row],[Column1]],CuentosIndexados[],21,FALSE)</f>
        <v>0</v>
      </c>
      <c r="T1365">
        <f>VLOOKUP(CuentosContados[[#This Row],[Column1]],CuentosIndexados[],22,FALSE)</f>
        <v>0</v>
      </c>
      <c r="U1365">
        <f>VLOOKUP(CuentosContados[[#This Row],[Column1]],CuentosIndexados[],23,FALSE)</f>
        <v>0</v>
      </c>
      <c r="V1365">
        <f>VLOOKUP(CuentosContados[[#This Row],[Column1]],CuentosIndexados[],24,FALSE)</f>
        <v>0</v>
      </c>
      <c r="W1365">
        <f>VLOOKUP(CuentosContados[[#This Row],[Column1]],CuentosIndexados[],25,FALSE)</f>
        <v>0</v>
      </c>
      <c r="X1365">
        <f>VLOOKUP(CuentosContados[[#This Row],[Column1]],CuentosIndexados[],26,FALSE)</f>
        <v>0</v>
      </c>
      <c r="Y1365" t="str">
        <f>VLOOKUP(CuentosContados[[#This Row],[Column1]],CuentosIndexados[],27,FALSE)</f>
        <v>miedo</v>
      </c>
      <c r="Z1365">
        <f>VLOOKUP(CuentosContados[[#This Row],[Column1]],CuentosIndexados[],28,FALSE)</f>
        <v>0</v>
      </c>
      <c r="AA1365">
        <f>VLOOKUP(CuentosContados[[#This Row],[Column1]],CuentosIndexados[],29,FALSE)</f>
        <v>0</v>
      </c>
      <c r="AB1365" t="str">
        <f>VLOOKUP(CuentosContados[[#This Row],[Column1]],CuentosIndexados[],30,FALSE)</f>
        <v>adolescencia</v>
      </c>
      <c r="AC1365">
        <f>VLOOKUP(CuentosContados[[#This Row],[Column1]],CuentosIndexados[],31,FALSE)</f>
        <v>0</v>
      </c>
      <c r="AD1365">
        <f>VLOOKUP(CuentosContados[[#This Row],[Column1]],CuentosIndexados[],32,FALSE)</f>
        <v>0</v>
      </c>
      <c r="AE1365">
        <f>VLOOKUP(CuentosContados[[#This Row],[Column1]],CuentosIndexados[],33,FALSE)</f>
        <v>0</v>
      </c>
      <c r="AF1365">
        <f>VLOOKUP(CuentosContados[[#This Row],[Column1]],CuentosIndexados[],34,FALSE)</f>
        <v>0</v>
      </c>
      <c r="AG1365">
        <f>VLOOKUP(CuentosContados[[#This Row],[Column1]],CuentosIndexados[],35,FALSE)</f>
        <v>0</v>
      </c>
      <c r="AH1365">
        <f>VLOOKUP(CuentosContados[[#This Row],[Column1]],CuentosIndexados[],36,FALSE)</f>
        <v>0</v>
      </c>
      <c r="AI1365">
        <f>VLOOKUP(CuentosContados[[#This Row],[Column1]],CuentosIndexados[],37,FALSE)</f>
        <v>0</v>
      </c>
      <c r="AJ1365">
        <f>VLOOKUP(CuentosContados[[#This Row],[Column1]],CuentosIndexados[],38,FALSE)</f>
        <v>0</v>
      </c>
      <c r="AK1365">
        <f>VLOOKUP(CuentosContados[[#This Row],[Column1]],CuentosIndexados[],39,FALSE)</f>
        <v>0</v>
      </c>
    </row>
    <row r="1366" spans="1:37" x14ac:dyDescent="0.25">
      <c r="A1366" t="s">
        <v>877</v>
      </c>
      <c r="B1366">
        <f>VLOOKUP(CuentosContados[[#This Row],[Column1]],CuentosIndexados[],3,FALSE)</f>
        <v>0</v>
      </c>
      <c r="C1366">
        <f>VLOOKUP(CuentosContados[[#This Row],[Column1]],CuentosIndexados[],5,FALSE)</f>
        <v>0</v>
      </c>
      <c r="D1366">
        <f>VLOOKUP(CuentosContados[[#This Row],[Column1]],CuentosIndexados[],6,FALSE)</f>
        <v>0</v>
      </c>
      <c r="E1366">
        <f>VLOOKUP(CuentosContados[[#This Row],[Column1]],CuentosIndexados[],7,FALSE)</f>
        <v>0</v>
      </c>
      <c r="F1366">
        <f>VLOOKUP(CuentosContados[[#This Row],[Column1]],CuentosIndexados[],8,FALSE)</f>
        <v>0</v>
      </c>
      <c r="G1366">
        <f>VLOOKUP(CuentosContados[[#This Row],[Column1]],CuentosIndexados[],9,FALSE)</f>
        <v>0</v>
      </c>
      <c r="H1366">
        <f>VLOOKUP(CuentosContados[[#This Row],[Column1]],CuentosIndexados[],10,FALSE)</f>
        <v>0</v>
      </c>
      <c r="I1366">
        <f>VLOOKUP(CuentosContados[[#This Row],[Column1]],CuentosIndexados[],11,FALSE)</f>
        <v>0</v>
      </c>
      <c r="J1366" t="str">
        <f>VLOOKUP(CuentosContados[[#This Row],[Column1]],CuentosIndexados[],12,FALSE)</f>
        <v>trabajo</v>
      </c>
      <c r="K1366" t="str">
        <f>VLOOKUP(CuentosContados[[#This Row],[Column1]],CuentosIndexados[],13,FALSE)</f>
        <v>malestar</v>
      </c>
      <c r="L1366">
        <f>VLOOKUP(CuentosContados[[#This Row],[Column1]],CuentosIndexados[],14,FALSE)</f>
        <v>0</v>
      </c>
      <c r="M1366">
        <f>VLOOKUP(CuentosContados[[#This Row],[Column1]],CuentosIndexados[],15,FALSE)</f>
        <v>0</v>
      </c>
      <c r="N1366">
        <f>VLOOKUP(CuentosContados[[#This Row],[Column1]],CuentosIndexados[],16,FALSE)</f>
        <v>0</v>
      </c>
      <c r="O1366">
        <f>VLOOKUP(CuentosContados[[#This Row],[Column1]],CuentosIndexados[],17,FALSE)</f>
        <v>0</v>
      </c>
      <c r="P1366">
        <f>VLOOKUP(CuentosContados[[#This Row],[Column1]],CuentosIndexados[],18,FALSE)</f>
        <v>0</v>
      </c>
      <c r="Q1366">
        <f>VLOOKUP(CuentosContados[[#This Row],[Column1]],CuentosIndexados[],19,FALSE)</f>
        <v>0</v>
      </c>
      <c r="R1366">
        <f>VLOOKUP(CuentosContados[[#This Row],[Column1]],CuentosIndexados[],20,FALSE)</f>
        <v>0</v>
      </c>
      <c r="S1366">
        <f>VLOOKUP(CuentosContados[[#This Row],[Column1]],CuentosIndexados[],21,FALSE)</f>
        <v>0</v>
      </c>
      <c r="T1366">
        <f>VLOOKUP(CuentosContados[[#This Row],[Column1]],CuentosIndexados[],22,FALSE)</f>
        <v>0</v>
      </c>
      <c r="U1366">
        <f>VLOOKUP(CuentosContados[[#This Row],[Column1]],CuentosIndexados[],23,FALSE)</f>
        <v>0</v>
      </c>
      <c r="V1366">
        <f>VLOOKUP(CuentosContados[[#This Row],[Column1]],CuentosIndexados[],24,FALSE)</f>
        <v>0</v>
      </c>
      <c r="W1366">
        <f>VLOOKUP(CuentosContados[[#This Row],[Column1]],CuentosIndexados[],25,FALSE)</f>
        <v>0</v>
      </c>
      <c r="X1366">
        <f>VLOOKUP(CuentosContados[[#This Row],[Column1]],CuentosIndexados[],26,FALSE)</f>
        <v>0</v>
      </c>
      <c r="Y1366" t="str">
        <f>VLOOKUP(CuentosContados[[#This Row],[Column1]],CuentosIndexados[],27,FALSE)</f>
        <v>miedo</v>
      </c>
      <c r="Z1366">
        <f>VLOOKUP(CuentosContados[[#This Row],[Column1]],CuentosIndexados[],28,FALSE)</f>
        <v>0</v>
      </c>
      <c r="AA1366">
        <f>VLOOKUP(CuentosContados[[#This Row],[Column1]],CuentosIndexados[],29,FALSE)</f>
        <v>0</v>
      </c>
      <c r="AB1366" t="str">
        <f>VLOOKUP(CuentosContados[[#This Row],[Column1]],CuentosIndexados[],30,FALSE)</f>
        <v>adolescencia</v>
      </c>
      <c r="AC1366">
        <f>VLOOKUP(CuentosContados[[#This Row],[Column1]],CuentosIndexados[],31,FALSE)</f>
        <v>0</v>
      </c>
      <c r="AD1366">
        <f>VLOOKUP(CuentosContados[[#This Row],[Column1]],CuentosIndexados[],32,FALSE)</f>
        <v>0</v>
      </c>
      <c r="AE1366">
        <f>VLOOKUP(CuentosContados[[#This Row],[Column1]],CuentosIndexados[],33,FALSE)</f>
        <v>0</v>
      </c>
      <c r="AF1366">
        <f>VLOOKUP(CuentosContados[[#This Row],[Column1]],CuentosIndexados[],34,FALSE)</f>
        <v>0</v>
      </c>
      <c r="AG1366">
        <f>VLOOKUP(CuentosContados[[#This Row],[Column1]],CuentosIndexados[],35,FALSE)</f>
        <v>0</v>
      </c>
      <c r="AH1366">
        <f>VLOOKUP(CuentosContados[[#This Row],[Column1]],CuentosIndexados[],36,FALSE)</f>
        <v>0</v>
      </c>
      <c r="AI1366">
        <f>VLOOKUP(CuentosContados[[#This Row],[Column1]],CuentosIndexados[],37,FALSE)</f>
        <v>0</v>
      </c>
      <c r="AJ1366">
        <f>VLOOKUP(CuentosContados[[#This Row],[Column1]],CuentosIndexados[],38,FALSE)</f>
        <v>0</v>
      </c>
      <c r="AK1366">
        <f>VLOOKUP(CuentosContados[[#This Row],[Column1]],CuentosIndexados[],39,FALSE)</f>
        <v>0</v>
      </c>
    </row>
    <row r="1367" spans="1:37" x14ac:dyDescent="0.25">
      <c r="A1367" t="s">
        <v>877</v>
      </c>
      <c r="B1367">
        <f>VLOOKUP(CuentosContados[[#This Row],[Column1]],CuentosIndexados[],3,FALSE)</f>
        <v>0</v>
      </c>
      <c r="C1367">
        <f>VLOOKUP(CuentosContados[[#This Row],[Column1]],CuentosIndexados[],5,FALSE)</f>
        <v>0</v>
      </c>
      <c r="D1367">
        <f>VLOOKUP(CuentosContados[[#This Row],[Column1]],CuentosIndexados[],6,FALSE)</f>
        <v>0</v>
      </c>
      <c r="E1367">
        <f>VLOOKUP(CuentosContados[[#This Row],[Column1]],CuentosIndexados[],7,FALSE)</f>
        <v>0</v>
      </c>
      <c r="F1367">
        <f>VLOOKUP(CuentosContados[[#This Row],[Column1]],CuentosIndexados[],8,FALSE)</f>
        <v>0</v>
      </c>
      <c r="G1367">
        <f>VLOOKUP(CuentosContados[[#This Row],[Column1]],CuentosIndexados[],9,FALSE)</f>
        <v>0</v>
      </c>
      <c r="H1367">
        <f>VLOOKUP(CuentosContados[[#This Row],[Column1]],CuentosIndexados[],10,FALSE)</f>
        <v>0</v>
      </c>
      <c r="I1367">
        <f>VLOOKUP(CuentosContados[[#This Row],[Column1]],CuentosIndexados[],11,FALSE)</f>
        <v>0</v>
      </c>
      <c r="J1367" t="str">
        <f>VLOOKUP(CuentosContados[[#This Row],[Column1]],CuentosIndexados[],12,FALSE)</f>
        <v>trabajo</v>
      </c>
      <c r="K1367" t="str">
        <f>VLOOKUP(CuentosContados[[#This Row],[Column1]],CuentosIndexados[],13,FALSE)</f>
        <v>malestar</v>
      </c>
      <c r="L1367">
        <f>VLOOKUP(CuentosContados[[#This Row],[Column1]],CuentosIndexados[],14,FALSE)</f>
        <v>0</v>
      </c>
      <c r="M1367">
        <f>VLOOKUP(CuentosContados[[#This Row],[Column1]],CuentosIndexados[],15,FALSE)</f>
        <v>0</v>
      </c>
      <c r="N1367">
        <f>VLOOKUP(CuentosContados[[#This Row],[Column1]],CuentosIndexados[],16,FALSE)</f>
        <v>0</v>
      </c>
      <c r="O1367">
        <f>VLOOKUP(CuentosContados[[#This Row],[Column1]],CuentosIndexados[],17,FALSE)</f>
        <v>0</v>
      </c>
      <c r="P1367">
        <f>VLOOKUP(CuentosContados[[#This Row],[Column1]],CuentosIndexados[],18,FALSE)</f>
        <v>0</v>
      </c>
      <c r="Q1367">
        <f>VLOOKUP(CuentosContados[[#This Row],[Column1]],CuentosIndexados[],19,FALSE)</f>
        <v>0</v>
      </c>
      <c r="R1367">
        <f>VLOOKUP(CuentosContados[[#This Row],[Column1]],CuentosIndexados[],20,FALSE)</f>
        <v>0</v>
      </c>
      <c r="S1367">
        <f>VLOOKUP(CuentosContados[[#This Row],[Column1]],CuentosIndexados[],21,FALSE)</f>
        <v>0</v>
      </c>
      <c r="T1367">
        <f>VLOOKUP(CuentosContados[[#This Row],[Column1]],CuentosIndexados[],22,FALSE)</f>
        <v>0</v>
      </c>
      <c r="U1367">
        <f>VLOOKUP(CuentosContados[[#This Row],[Column1]],CuentosIndexados[],23,FALSE)</f>
        <v>0</v>
      </c>
      <c r="V1367">
        <f>VLOOKUP(CuentosContados[[#This Row],[Column1]],CuentosIndexados[],24,FALSE)</f>
        <v>0</v>
      </c>
      <c r="W1367">
        <f>VLOOKUP(CuentosContados[[#This Row],[Column1]],CuentosIndexados[],25,FALSE)</f>
        <v>0</v>
      </c>
      <c r="X1367">
        <f>VLOOKUP(CuentosContados[[#This Row],[Column1]],CuentosIndexados[],26,FALSE)</f>
        <v>0</v>
      </c>
      <c r="Y1367" t="str">
        <f>VLOOKUP(CuentosContados[[#This Row],[Column1]],CuentosIndexados[],27,FALSE)</f>
        <v>miedo</v>
      </c>
      <c r="Z1367">
        <f>VLOOKUP(CuentosContados[[#This Row],[Column1]],CuentosIndexados[],28,FALSE)</f>
        <v>0</v>
      </c>
      <c r="AA1367">
        <f>VLOOKUP(CuentosContados[[#This Row],[Column1]],CuentosIndexados[],29,FALSE)</f>
        <v>0</v>
      </c>
      <c r="AB1367" t="str">
        <f>VLOOKUP(CuentosContados[[#This Row],[Column1]],CuentosIndexados[],30,FALSE)</f>
        <v>adolescencia</v>
      </c>
      <c r="AC1367">
        <f>VLOOKUP(CuentosContados[[#This Row],[Column1]],CuentosIndexados[],31,FALSE)</f>
        <v>0</v>
      </c>
      <c r="AD1367">
        <f>VLOOKUP(CuentosContados[[#This Row],[Column1]],CuentosIndexados[],32,FALSE)</f>
        <v>0</v>
      </c>
      <c r="AE1367">
        <f>VLOOKUP(CuentosContados[[#This Row],[Column1]],CuentosIndexados[],33,FALSE)</f>
        <v>0</v>
      </c>
      <c r="AF1367">
        <f>VLOOKUP(CuentosContados[[#This Row],[Column1]],CuentosIndexados[],34,FALSE)</f>
        <v>0</v>
      </c>
      <c r="AG1367">
        <f>VLOOKUP(CuentosContados[[#This Row],[Column1]],CuentosIndexados[],35,FALSE)</f>
        <v>0</v>
      </c>
      <c r="AH1367">
        <f>VLOOKUP(CuentosContados[[#This Row],[Column1]],CuentosIndexados[],36,FALSE)</f>
        <v>0</v>
      </c>
      <c r="AI1367">
        <f>VLOOKUP(CuentosContados[[#This Row],[Column1]],CuentosIndexados[],37,FALSE)</f>
        <v>0</v>
      </c>
      <c r="AJ1367">
        <f>VLOOKUP(CuentosContados[[#This Row],[Column1]],CuentosIndexados[],38,FALSE)</f>
        <v>0</v>
      </c>
      <c r="AK1367">
        <f>VLOOKUP(CuentosContados[[#This Row],[Column1]],CuentosIndexados[],39,FALSE)</f>
        <v>0</v>
      </c>
    </row>
    <row r="1368" spans="1:37" x14ac:dyDescent="0.25">
      <c r="A1368" t="s">
        <v>877</v>
      </c>
      <c r="B1368">
        <f>VLOOKUP(CuentosContados[[#This Row],[Column1]],CuentosIndexados[],3,FALSE)</f>
        <v>0</v>
      </c>
      <c r="C1368">
        <f>VLOOKUP(CuentosContados[[#This Row],[Column1]],CuentosIndexados[],5,FALSE)</f>
        <v>0</v>
      </c>
      <c r="D1368">
        <f>VLOOKUP(CuentosContados[[#This Row],[Column1]],CuentosIndexados[],6,FALSE)</f>
        <v>0</v>
      </c>
      <c r="E1368">
        <f>VLOOKUP(CuentosContados[[#This Row],[Column1]],CuentosIndexados[],7,FALSE)</f>
        <v>0</v>
      </c>
      <c r="F1368">
        <f>VLOOKUP(CuentosContados[[#This Row],[Column1]],CuentosIndexados[],8,FALSE)</f>
        <v>0</v>
      </c>
      <c r="G1368">
        <f>VLOOKUP(CuentosContados[[#This Row],[Column1]],CuentosIndexados[],9,FALSE)</f>
        <v>0</v>
      </c>
      <c r="H1368">
        <f>VLOOKUP(CuentosContados[[#This Row],[Column1]],CuentosIndexados[],10,FALSE)</f>
        <v>0</v>
      </c>
      <c r="I1368">
        <f>VLOOKUP(CuentosContados[[#This Row],[Column1]],CuentosIndexados[],11,FALSE)</f>
        <v>0</v>
      </c>
      <c r="J1368" t="str">
        <f>VLOOKUP(CuentosContados[[#This Row],[Column1]],CuentosIndexados[],12,FALSE)</f>
        <v>trabajo</v>
      </c>
      <c r="K1368" t="str">
        <f>VLOOKUP(CuentosContados[[#This Row],[Column1]],CuentosIndexados[],13,FALSE)</f>
        <v>malestar</v>
      </c>
      <c r="L1368">
        <f>VLOOKUP(CuentosContados[[#This Row],[Column1]],CuentosIndexados[],14,FALSE)</f>
        <v>0</v>
      </c>
      <c r="M1368">
        <f>VLOOKUP(CuentosContados[[#This Row],[Column1]],CuentosIndexados[],15,FALSE)</f>
        <v>0</v>
      </c>
      <c r="N1368">
        <f>VLOOKUP(CuentosContados[[#This Row],[Column1]],CuentosIndexados[],16,FALSE)</f>
        <v>0</v>
      </c>
      <c r="O1368">
        <f>VLOOKUP(CuentosContados[[#This Row],[Column1]],CuentosIndexados[],17,FALSE)</f>
        <v>0</v>
      </c>
      <c r="P1368">
        <f>VLOOKUP(CuentosContados[[#This Row],[Column1]],CuentosIndexados[],18,FALSE)</f>
        <v>0</v>
      </c>
      <c r="Q1368">
        <f>VLOOKUP(CuentosContados[[#This Row],[Column1]],CuentosIndexados[],19,FALSE)</f>
        <v>0</v>
      </c>
      <c r="R1368">
        <f>VLOOKUP(CuentosContados[[#This Row],[Column1]],CuentosIndexados[],20,FALSE)</f>
        <v>0</v>
      </c>
      <c r="S1368">
        <f>VLOOKUP(CuentosContados[[#This Row],[Column1]],CuentosIndexados[],21,FALSE)</f>
        <v>0</v>
      </c>
      <c r="T1368">
        <f>VLOOKUP(CuentosContados[[#This Row],[Column1]],CuentosIndexados[],22,FALSE)</f>
        <v>0</v>
      </c>
      <c r="U1368">
        <f>VLOOKUP(CuentosContados[[#This Row],[Column1]],CuentosIndexados[],23,FALSE)</f>
        <v>0</v>
      </c>
      <c r="V1368">
        <f>VLOOKUP(CuentosContados[[#This Row],[Column1]],CuentosIndexados[],24,FALSE)</f>
        <v>0</v>
      </c>
      <c r="W1368">
        <f>VLOOKUP(CuentosContados[[#This Row],[Column1]],CuentosIndexados[],25,FALSE)</f>
        <v>0</v>
      </c>
      <c r="X1368">
        <f>VLOOKUP(CuentosContados[[#This Row],[Column1]],CuentosIndexados[],26,FALSE)</f>
        <v>0</v>
      </c>
      <c r="Y1368" t="str">
        <f>VLOOKUP(CuentosContados[[#This Row],[Column1]],CuentosIndexados[],27,FALSE)</f>
        <v>miedo</v>
      </c>
      <c r="Z1368">
        <f>VLOOKUP(CuentosContados[[#This Row],[Column1]],CuentosIndexados[],28,FALSE)</f>
        <v>0</v>
      </c>
      <c r="AA1368">
        <f>VLOOKUP(CuentosContados[[#This Row],[Column1]],CuentosIndexados[],29,FALSE)</f>
        <v>0</v>
      </c>
      <c r="AB1368" t="str">
        <f>VLOOKUP(CuentosContados[[#This Row],[Column1]],CuentosIndexados[],30,FALSE)</f>
        <v>adolescencia</v>
      </c>
      <c r="AC1368">
        <f>VLOOKUP(CuentosContados[[#This Row],[Column1]],CuentosIndexados[],31,FALSE)</f>
        <v>0</v>
      </c>
      <c r="AD1368">
        <f>VLOOKUP(CuentosContados[[#This Row],[Column1]],CuentosIndexados[],32,FALSE)</f>
        <v>0</v>
      </c>
      <c r="AE1368">
        <f>VLOOKUP(CuentosContados[[#This Row],[Column1]],CuentosIndexados[],33,FALSE)</f>
        <v>0</v>
      </c>
      <c r="AF1368">
        <f>VLOOKUP(CuentosContados[[#This Row],[Column1]],CuentosIndexados[],34,FALSE)</f>
        <v>0</v>
      </c>
      <c r="AG1368">
        <f>VLOOKUP(CuentosContados[[#This Row],[Column1]],CuentosIndexados[],35,FALSE)</f>
        <v>0</v>
      </c>
      <c r="AH1368">
        <f>VLOOKUP(CuentosContados[[#This Row],[Column1]],CuentosIndexados[],36,FALSE)</f>
        <v>0</v>
      </c>
      <c r="AI1368">
        <f>VLOOKUP(CuentosContados[[#This Row],[Column1]],CuentosIndexados[],37,FALSE)</f>
        <v>0</v>
      </c>
      <c r="AJ1368">
        <f>VLOOKUP(CuentosContados[[#This Row],[Column1]],CuentosIndexados[],38,FALSE)</f>
        <v>0</v>
      </c>
      <c r="AK1368">
        <f>VLOOKUP(CuentosContados[[#This Row],[Column1]],CuentosIndexados[],39,FALSE)</f>
        <v>0</v>
      </c>
    </row>
    <row r="1369" spans="1:37" x14ac:dyDescent="0.25">
      <c r="A1369" t="s">
        <v>877</v>
      </c>
      <c r="B1369">
        <f>VLOOKUP(CuentosContados[[#This Row],[Column1]],CuentosIndexados[],3,FALSE)</f>
        <v>0</v>
      </c>
      <c r="C1369">
        <f>VLOOKUP(CuentosContados[[#This Row],[Column1]],CuentosIndexados[],5,FALSE)</f>
        <v>0</v>
      </c>
      <c r="D1369">
        <f>VLOOKUP(CuentosContados[[#This Row],[Column1]],CuentosIndexados[],6,FALSE)</f>
        <v>0</v>
      </c>
      <c r="E1369">
        <f>VLOOKUP(CuentosContados[[#This Row],[Column1]],CuentosIndexados[],7,FALSE)</f>
        <v>0</v>
      </c>
      <c r="F1369">
        <f>VLOOKUP(CuentosContados[[#This Row],[Column1]],CuentosIndexados[],8,FALSE)</f>
        <v>0</v>
      </c>
      <c r="G1369">
        <f>VLOOKUP(CuentosContados[[#This Row],[Column1]],CuentosIndexados[],9,FALSE)</f>
        <v>0</v>
      </c>
      <c r="H1369">
        <f>VLOOKUP(CuentosContados[[#This Row],[Column1]],CuentosIndexados[],10,FALSE)</f>
        <v>0</v>
      </c>
      <c r="I1369">
        <f>VLOOKUP(CuentosContados[[#This Row],[Column1]],CuentosIndexados[],11,FALSE)</f>
        <v>0</v>
      </c>
      <c r="J1369" t="str">
        <f>VLOOKUP(CuentosContados[[#This Row],[Column1]],CuentosIndexados[],12,FALSE)</f>
        <v>trabajo</v>
      </c>
      <c r="K1369" t="str">
        <f>VLOOKUP(CuentosContados[[#This Row],[Column1]],CuentosIndexados[],13,FALSE)</f>
        <v>malestar</v>
      </c>
      <c r="L1369">
        <f>VLOOKUP(CuentosContados[[#This Row],[Column1]],CuentosIndexados[],14,FALSE)</f>
        <v>0</v>
      </c>
      <c r="M1369">
        <f>VLOOKUP(CuentosContados[[#This Row],[Column1]],CuentosIndexados[],15,FALSE)</f>
        <v>0</v>
      </c>
      <c r="N1369">
        <f>VLOOKUP(CuentosContados[[#This Row],[Column1]],CuentosIndexados[],16,FALSE)</f>
        <v>0</v>
      </c>
      <c r="O1369">
        <f>VLOOKUP(CuentosContados[[#This Row],[Column1]],CuentosIndexados[],17,FALSE)</f>
        <v>0</v>
      </c>
      <c r="P1369">
        <f>VLOOKUP(CuentosContados[[#This Row],[Column1]],CuentosIndexados[],18,FALSE)</f>
        <v>0</v>
      </c>
      <c r="Q1369">
        <f>VLOOKUP(CuentosContados[[#This Row],[Column1]],CuentosIndexados[],19,FALSE)</f>
        <v>0</v>
      </c>
      <c r="R1369">
        <f>VLOOKUP(CuentosContados[[#This Row],[Column1]],CuentosIndexados[],20,FALSE)</f>
        <v>0</v>
      </c>
      <c r="S1369">
        <f>VLOOKUP(CuentosContados[[#This Row],[Column1]],CuentosIndexados[],21,FALSE)</f>
        <v>0</v>
      </c>
      <c r="T1369">
        <f>VLOOKUP(CuentosContados[[#This Row],[Column1]],CuentosIndexados[],22,FALSE)</f>
        <v>0</v>
      </c>
      <c r="U1369">
        <f>VLOOKUP(CuentosContados[[#This Row],[Column1]],CuentosIndexados[],23,FALSE)</f>
        <v>0</v>
      </c>
      <c r="V1369">
        <f>VLOOKUP(CuentosContados[[#This Row],[Column1]],CuentosIndexados[],24,FALSE)</f>
        <v>0</v>
      </c>
      <c r="W1369">
        <f>VLOOKUP(CuentosContados[[#This Row],[Column1]],CuentosIndexados[],25,FALSE)</f>
        <v>0</v>
      </c>
      <c r="X1369">
        <f>VLOOKUP(CuentosContados[[#This Row],[Column1]],CuentosIndexados[],26,FALSE)</f>
        <v>0</v>
      </c>
      <c r="Y1369" t="str">
        <f>VLOOKUP(CuentosContados[[#This Row],[Column1]],CuentosIndexados[],27,FALSE)</f>
        <v>miedo</v>
      </c>
      <c r="Z1369">
        <f>VLOOKUP(CuentosContados[[#This Row],[Column1]],CuentosIndexados[],28,FALSE)</f>
        <v>0</v>
      </c>
      <c r="AA1369">
        <f>VLOOKUP(CuentosContados[[#This Row],[Column1]],CuentosIndexados[],29,FALSE)</f>
        <v>0</v>
      </c>
      <c r="AB1369" t="str">
        <f>VLOOKUP(CuentosContados[[#This Row],[Column1]],CuentosIndexados[],30,FALSE)</f>
        <v>adolescencia</v>
      </c>
      <c r="AC1369">
        <f>VLOOKUP(CuentosContados[[#This Row],[Column1]],CuentosIndexados[],31,FALSE)</f>
        <v>0</v>
      </c>
      <c r="AD1369">
        <f>VLOOKUP(CuentosContados[[#This Row],[Column1]],CuentosIndexados[],32,FALSE)</f>
        <v>0</v>
      </c>
      <c r="AE1369">
        <f>VLOOKUP(CuentosContados[[#This Row],[Column1]],CuentosIndexados[],33,FALSE)</f>
        <v>0</v>
      </c>
      <c r="AF1369">
        <f>VLOOKUP(CuentosContados[[#This Row],[Column1]],CuentosIndexados[],34,FALSE)</f>
        <v>0</v>
      </c>
      <c r="AG1369">
        <f>VLOOKUP(CuentosContados[[#This Row],[Column1]],CuentosIndexados[],35,FALSE)</f>
        <v>0</v>
      </c>
      <c r="AH1369">
        <f>VLOOKUP(CuentosContados[[#This Row],[Column1]],CuentosIndexados[],36,FALSE)</f>
        <v>0</v>
      </c>
      <c r="AI1369">
        <f>VLOOKUP(CuentosContados[[#This Row],[Column1]],CuentosIndexados[],37,FALSE)</f>
        <v>0</v>
      </c>
      <c r="AJ1369">
        <f>VLOOKUP(CuentosContados[[#This Row],[Column1]],CuentosIndexados[],38,FALSE)</f>
        <v>0</v>
      </c>
      <c r="AK1369">
        <f>VLOOKUP(CuentosContados[[#This Row],[Column1]],CuentosIndexados[],39,FALSE)</f>
        <v>0</v>
      </c>
    </row>
    <row r="1370" spans="1:37" x14ac:dyDescent="0.25">
      <c r="A1370" t="s">
        <v>877</v>
      </c>
      <c r="B1370">
        <f>VLOOKUP(CuentosContados[[#This Row],[Column1]],CuentosIndexados[],3,FALSE)</f>
        <v>0</v>
      </c>
      <c r="C1370">
        <f>VLOOKUP(CuentosContados[[#This Row],[Column1]],CuentosIndexados[],5,FALSE)</f>
        <v>0</v>
      </c>
      <c r="D1370">
        <f>VLOOKUP(CuentosContados[[#This Row],[Column1]],CuentosIndexados[],6,FALSE)</f>
        <v>0</v>
      </c>
      <c r="E1370">
        <f>VLOOKUP(CuentosContados[[#This Row],[Column1]],CuentosIndexados[],7,FALSE)</f>
        <v>0</v>
      </c>
      <c r="F1370">
        <f>VLOOKUP(CuentosContados[[#This Row],[Column1]],CuentosIndexados[],8,FALSE)</f>
        <v>0</v>
      </c>
      <c r="G1370">
        <f>VLOOKUP(CuentosContados[[#This Row],[Column1]],CuentosIndexados[],9,FALSE)</f>
        <v>0</v>
      </c>
      <c r="H1370">
        <f>VLOOKUP(CuentosContados[[#This Row],[Column1]],CuentosIndexados[],10,FALSE)</f>
        <v>0</v>
      </c>
      <c r="I1370">
        <f>VLOOKUP(CuentosContados[[#This Row],[Column1]],CuentosIndexados[],11,FALSE)</f>
        <v>0</v>
      </c>
      <c r="J1370" t="str">
        <f>VLOOKUP(CuentosContados[[#This Row],[Column1]],CuentosIndexados[],12,FALSE)</f>
        <v>trabajo</v>
      </c>
      <c r="K1370" t="str">
        <f>VLOOKUP(CuentosContados[[#This Row],[Column1]],CuentosIndexados[],13,FALSE)</f>
        <v>malestar</v>
      </c>
      <c r="L1370">
        <f>VLOOKUP(CuentosContados[[#This Row],[Column1]],CuentosIndexados[],14,FALSE)</f>
        <v>0</v>
      </c>
      <c r="M1370">
        <f>VLOOKUP(CuentosContados[[#This Row],[Column1]],CuentosIndexados[],15,FALSE)</f>
        <v>0</v>
      </c>
      <c r="N1370">
        <f>VLOOKUP(CuentosContados[[#This Row],[Column1]],CuentosIndexados[],16,FALSE)</f>
        <v>0</v>
      </c>
      <c r="O1370">
        <f>VLOOKUP(CuentosContados[[#This Row],[Column1]],CuentosIndexados[],17,FALSE)</f>
        <v>0</v>
      </c>
      <c r="P1370">
        <f>VLOOKUP(CuentosContados[[#This Row],[Column1]],CuentosIndexados[],18,FALSE)</f>
        <v>0</v>
      </c>
      <c r="Q1370">
        <f>VLOOKUP(CuentosContados[[#This Row],[Column1]],CuentosIndexados[],19,FALSE)</f>
        <v>0</v>
      </c>
      <c r="R1370">
        <f>VLOOKUP(CuentosContados[[#This Row],[Column1]],CuentosIndexados[],20,FALSE)</f>
        <v>0</v>
      </c>
      <c r="S1370">
        <f>VLOOKUP(CuentosContados[[#This Row],[Column1]],CuentosIndexados[],21,FALSE)</f>
        <v>0</v>
      </c>
      <c r="T1370">
        <f>VLOOKUP(CuentosContados[[#This Row],[Column1]],CuentosIndexados[],22,FALSE)</f>
        <v>0</v>
      </c>
      <c r="U1370">
        <f>VLOOKUP(CuentosContados[[#This Row],[Column1]],CuentosIndexados[],23,FALSE)</f>
        <v>0</v>
      </c>
      <c r="V1370">
        <f>VLOOKUP(CuentosContados[[#This Row],[Column1]],CuentosIndexados[],24,FALSE)</f>
        <v>0</v>
      </c>
      <c r="W1370">
        <f>VLOOKUP(CuentosContados[[#This Row],[Column1]],CuentosIndexados[],25,FALSE)</f>
        <v>0</v>
      </c>
      <c r="X1370">
        <f>VLOOKUP(CuentosContados[[#This Row],[Column1]],CuentosIndexados[],26,FALSE)</f>
        <v>0</v>
      </c>
      <c r="Y1370" t="str">
        <f>VLOOKUP(CuentosContados[[#This Row],[Column1]],CuentosIndexados[],27,FALSE)</f>
        <v>miedo</v>
      </c>
      <c r="Z1370">
        <f>VLOOKUP(CuentosContados[[#This Row],[Column1]],CuentosIndexados[],28,FALSE)</f>
        <v>0</v>
      </c>
      <c r="AA1370">
        <f>VLOOKUP(CuentosContados[[#This Row],[Column1]],CuentosIndexados[],29,FALSE)</f>
        <v>0</v>
      </c>
      <c r="AB1370" t="str">
        <f>VLOOKUP(CuentosContados[[#This Row],[Column1]],CuentosIndexados[],30,FALSE)</f>
        <v>adolescencia</v>
      </c>
      <c r="AC1370">
        <f>VLOOKUP(CuentosContados[[#This Row],[Column1]],CuentosIndexados[],31,FALSE)</f>
        <v>0</v>
      </c>
      <c r="AD1370">
        <f>VLOOKUP(CuentosContados[[#This Row],[Column1]],CuentosIndexados[],32,FALSE)</f>
        <v>0</v>
      </c>
      <c r="AE1370">
        <f>VLOOKUP(CuentosContados[[#This Row],[Column1]],CuentosIndexados[],33,FALSE)</f>
        <v>0</v>
      </c>
      <c r="AF1370">
        <f>VLOOKUP(CuentosContados[[#This Row],[Column1]],CuentosIndexados[],34,FALSE)</f>
        <v>0</v>
      </c>
      <c r="AG1370">
        <f>VLOOKUP(CuentosContados[[#This Row],[Column1]],CuentosIndexados[],35,FALSE)</f>
        <v>0</v>
      </c>
      <c r="AH1370">
        <f>VLOOKUP(CuentosContados[[#This Row],[Column1]],CuentosIndexados[],36,FALSE)</f>
        <v>0</v>
      </c>
      <c r="AI1370">
        <f>VLOOKUP(CuentosContados[[#This Row],[Column1]],CuentosIndexados[],37,FALSE)</f>
        <v>0</v>
      </c>
      <c r="AJ1370">
        <f>VLOOKUP(CuentosContados[[#This Row],[Column1]],CuentosIndexados[],38,FALSE)</f>
        <v>0</v>
      </c>
      <c r="AK1370">
        <f>VLOOKUP(CuentosContados[[#This Row],[Column1]],CuentosIndexados[],39,FALSE)</f>
        <v>0</v>
      </c>
    </row>
    <row r="1371" spans="1:37" x14ac:dyDescent="0.25">
      <c r="A1371" t="s">
        <v>877</v>
      </c>
      <c r="B1371">
        <f>VLOOKUP(CuentosContados[[#This Row],[Column1]],CuentosIndexados[],3,FALSE)</f>
        <v>0</v>
      </c>
      <c r="C1371">
        <f>VLOOKUP(CuentosContados[[#This Row],[Column1]],CuentosIndexados[],5,FALSE)</f>
        <v>0</v>
      </c>
      <c r="D1371">
        <f>VLOOKUP(CuentosContados[[#This Row],[Column1]],CuentosIndexados[],6,FALSE)</f>
        <v>0</v>
      </c>
      <c r="E1371">
        <f>VLOOKUP(CuentosContados[[#This Row],[Column1]],CuentosIndexados[],7,FALSE)</f>
        <v>0</v>
      </c>
      <c r="F1371">
        <f>VLOOKUP(CuentosContados[[#This Row],[Column1]],CuentosIndexados[],8,FALSE)</f>
        <v>0</v>
      </c>
      <c r="G1371">
        <f>VLOOKUP(CuentosContados[[#This Row],[Column1]],CuentosIndexados[],9,FALSE)</f>
        <v>0</v>
      </c>
      <c r="H1371">
        <f>VLOOKUP(CuentosContados[[#This Row],[Column1]],CuentosIndexados[],10,FALSE)</f>
        <v>0</v>
      </c>
      <c r="I1371">
        <f>VLOOKUP(CuentosContados[[#This Row],[Column1]],CuentosIndexados[],11,FALSE)</f>
        <v>0</v>
      </c>
      <c r="J1371" t="str">
        <f>VLOOKUP(CuentosContados[[#This Row],[Column1]],CuentosIndexados[],12,FALSE)</f>
        <v>trabajo</v>
      </c>
      <c r="K1371" t="str">
        <f>VLOOKUP(CuentosContados[[#This Row],[Column1]],CuentosIndexados[],13,FALSE)</f>
        <v>malestar</v>
      </c>
      <c r="L1371">
        <f>VLOOKUP(CuentosContados[[#This Row],[Column1]],CuentosIndexados[],14,FALSE)</f>
        <v>0</v>
      </c>
      <c r="M1371">
        <f>VLOOKUP(CuentosContados[[#This Row],[Column1]],CuentosIndexados[],15,FALSE)</f>
        <v>0</v>
      </c>
      <c r="N1371">
        <f>VLOOKUP(CuentosContados[[#This Row],[Column1]],CuentosIndexados[],16,FALSE)</f>
        <v>0</v>
      </c>
      <c r="O1371">
        <f>VLOOKUP(CuentosContados[[#This Row],[Column1]],CuentosIndexados[],17,FALSE)</f>
        <v>0</v>
      </c>
      <c r="P1371">
        <f>VLOOKUP(CuentosContados[[#This Row],[Column1]],CuentosIndexados[],18,FALSE)</f>
        <v>0</v>
      </c>
      <c r="Q1371">
        <f>VLOOKUP(CuentosContados[[#This Row],[Column1]],CuentosIndexados[],19,FALSE)</f>
        <v>0</v>
      </c>
      <c r="R1371">
        <f>VLOOKUP(CuentosContados[[#This Row],[Column1]],CuentosIndexados[],20,FALSE)</f>
        <v>0</v>
      </c>
      <c r="S1371">
        <f>VLOOKUP(CuentosContados[[#This Row],[Column1]],CuentosIndexados[],21,FALSE)</f>
        <v>0</v>
      </c>
      <c r="T1371">
        <f>VLOOKUP(CuentosContados[[#This Row],[Column1]],CuentosIndexados[],22,FALSE)</f>
        <v>0</v>
      </c>
      <c r="U1371">
        <f>VLOOKUP(CuentosContados[[#This Row],[Column1]],CuentosIndexados[],23,FALSE)</f>
        <v>0</v>
      </c>
      <c r="V1371">
        <f>VLOOKUP(CuentosContados[[#This Row],[Column1]],CuentosIndexados[],24,FALSE)</f>
        <v>0</v>
      </c>
      <c r="W1371">
        <f>VLOOKUP(CuentosContados[[#This Row],[Column1]],CuentosIndexados[],25,FALSE)</f>
        <v>0</v>
      </c>
      <c r="X1371">
        <f>VLOOKUP(CuentosContados[[#This Row],[Column1]],CuentosIndexados[],26,FALSE)</f>
        <v>0</v>
      </c>
      <c r="Y1371" t="str">
        <f>VLOOKUP(CuentosContados[[#This Row],[Column1]],CuentosIndexados[],27,FALSE)</f>
        <v>miedo</v>
      </c>
      <c r="Z1371">
        <f>VLOOKUP(CuentosContados[[#This Row],[Column1]],CuentosIndexados[],28,FALSE)</f>
        <v>0</v>
      </c>
      <c r="AA1371">
        <f>VLOOKUP(CuentosContados[[#This Row],[Column1]],CuentosIndexados[],29,FALSE)</f>
        <v>0</v>
      </c>
      <c r="AB1371" t="str">
        <f>VLOOKUP(CuentosContados[[#This Row],[Column1]],CuentosIndexados[],30,FALSE)</f>
        <v>adolescencia</v>
      </c>
      <c r="AC1371">
        <f>VLOOKUP(CuentosContados[[#This Row],[Column1]],CuentosIndexados[],31,FALSE)</f>
        <v>0</v>
      </c>
      <c r="AD1371">
        <f>VLOOKUP(CuentosContados[[#This Row],[Column1]],CuentosIndexados[],32,FALSE)</f>
        <v>0</v>
      </c>
      <c r="AE1371">
        <f>VLOOKUP(CuentosContados[[#This Row],[Column1]],CuentosIndexados[],33,FALSE)</f>
        <v>0</v>
      </c>
      <c r="AF1371">
        <f>VLOOKUP(CuentosContados[[#This Row],[Column1]],CuentosIndexados[],34,FALSE)</f>
        <v>0</v>
      </c>
      <c r="AG1371">
        <f>VLOOKUP(CuentosContados[[#This Row],[Column1]],CuentosIndexados[],35,FALSE)</f>
        <v>0</v>
      </c>
      <c r="AH1371">
        <f>VLOOKUP(CuentosContados[[#This Row],[Column1]],CuentosIndexados[],36,FALSE)</f>
        <v>0</v>
      </c>
      <c r="AI1371">
        <f>VLOOKUP(CuentosContados[[#This Row],[Column1]],CuentosIndexados[],37,FALSE)</f>
        <v>0</v>
      </c>
      <c r="AJ1371">
        <f>VLOOKUP(CuentosContados[[#This Row],[Column1]],CuentosIndexados[],38,FALSE)</f>
        <v>0</v>
      </c>
      <c r="AK1371">
        <f>VLOOKUP(CuentosContados[[#This Row],[Column1]],CuentosIndexados[],39,FALSE)</f>
        <v>0</v>
      </c>
    </row>
    <row r="1372" spans="1:37" x14ac:dyDescent="0.25">
      <c r="A1372" t="s">
        <v>877</v>
      </c>
      <c r="B1372">
        <f>VLOOKUP(CuentosContados[[#This Row],[Column1]],CuentosIndexados[],3,FALSE)</f>
        <v>0</v>
      </c>
      <c r="C1372">
        <f>VLOOKUP(CuentosContados[[#This Row],[Column1]],CuentosIndexados[],5,FALSE)</f>
        <v>0</v>
      </c>
      <c r="D1372">
        <f>VLOOKUP(CuentosContados[[#This Row],[Column1]],CuentosIndexados[],6,FALSE)</f>
        <v>0</v>
      </c>
      <c r="E1372">
        <f>VLOOKUP(CuentosContados[[#This Row],[Column1]],CuentosIndexados[],7,FALSE)</f>
        <v>0</v>
      </c>
      <c r="F1372">
        <f>VLOOKUP(CuentosContados[[#This Row],[Column1]],CuentosIndexados[],8,FALSE)</f>
        <v>0</v>
      </c>
      <c r="G1372">
        <f>VLOOKUP(CuentosContados[[#This Row],[Column1]],CuentosIndexados[],9,FALSE)</f>
        <v>0</v>
      </c>
      <c r="H1372">
        <f>VLOOKUP(CuentosContados[[#This Row],[Column1]],CuentosIndexados[],10,FALSE)</f>
        <v>0</v>
      </c>
      <c r="I1372">
        <f>VLOOKUP(CuentosContados[[#This Row],[Column1]],CuentosIndexados[],11,FALSE)</f>
        <v>0</v>
      </c>
      <c r="J1372" t="str">
        <f>VLOOKUP(CuentosContados[[#This Row],[Column1]],CuentosIndexados[],12,FALSE)</f>
        <v>trabajo</v>
      </c>
      <c r="K1372" t="str">
        <f>VLOOKUP(CuentosContados[[#This Row],[Column1]],CuentosIndexados[],13,FALSE)</f>
        <v>malestar</v>
      </c>
      <c r="L1372">
        <f>VLOOKUP(CuentosContados[[#This Row],[Column1]],CuentosIndexados[],14,FALSE)</f>
        <v>0</v>
      </c>
      <c r="M1372">
        <f>VLOOKUP(CuentosContados[[#This Row],[Column1]],CuentosIndexados[],15,FALSE)</f>
        <v>0</v>
      </c>
      <c r="N1372">
        <f>VLOOKUP(CuentosContados[[#This Row],[Column1]],CuentosIndexados[],16,FALSE)</f>
        <v>0</v>
      </c>
      <c r="O1372">
        <f>VLOOKUP(CuentosContados[[#This Row],[Column1]],CuentosIndexados[],17,FALSE)</f>
        <v>0</v>
      </c>
      <c r="P1372">
        <f>VLOOKUP(CuentosContados[[#This Row],[Column1]],CuentosIndexados[],18,FALSE)</f>
        <v>0</v>
      </c>
      <c r="Q1372">
        <f>VLOOKUP(CuentosContados[[#This Row],[Column1]],CuentosIndexados[],19,FALSE)</f>
        <v>0</v>
      </c>
      <c r="R1372">
        <f>VLOOKUP(CuentosContados[[#This Row],[Column1]],CuentosIndexados[],20,FALSE)</f>
        <v>0</v>
      </c>
      <c r="S1372">
        <f>VLOOKUP(CuentosContados[[#This Row],[Column1]],CuentosIndexados[],21,FALSE)</f>
        <v>0</v>
      </c>
      <c r="T1372">
        <f>VLOOKUP(CuentosContados[[#This Row],[Column1]],CuentosIndexados[],22,FALSE)</f>
        <v>0</v>
      </c>
      <c r="U1372">
        <f>VLOOKUP(CuentosContados[[#This Row],[Column1]],CuentosIndexados[],23,FALSE)</f>
        <v>0</v>
      </c>
      <c r="V1372">
        <f>VLOOKUP(CuentosContados[[#This Row],[Column1]],CuentosIndexados[],24,FALSE)</f>
        <v>0</v>
      </c>
      <c r="W1372">
        <f>VLOOKUP(CuentosContados[[#This Row],[Column1]],CuentosIndexados[],25,FALSE)</f>
        <v>0</v>
      </c>
      <c r="X1372">
        <f>VLOOKUP(CuentosContados[[#This Row],[Column1]],CuentosIndexados[],26,FALSE)</f>
        <v>0</v>
      </c>
      <c r="Y1372" t="str">
        <f>VLOOKUP(CuentosContados[[#This Row],[Column1]],CuentosIndexados[],27,FALSE)</f>
        <v>miedo</v>
      </c>
      <c r="Z1372">
        <f>VLOOKUP(CuentosContados[[#This Row],[Column1]],CuentosIndexados[],28,FALSE)</f>
        <v>0</v>
      </c>
      <c r="AA1372">
        <f>VLOOKUP(CuentosContados[[#This Row],[Column1]],CuentosIndexados[],29,FALSE)</f>
        <v>0</v>
      </c>
      <c r="AB1372" t="str">
        <f>VLOOKUP(CuentosContados[[#This Row],[Column1]],CuentosIndexados[],30,FALSE)</f>
        <v>adolescencia</v>
      </c>
      <c r="AC1372">
        <f>VLOOKUP(CuentosContados[[#This Row],[Column1]],CuentosIndexados[],31,FALSE)</f>
        <v>0</v>
      </c>
      <c r="AD1372">
        <f>VLOOKUP(CuentosContados[[#This Row],[Column1]],CuentosIndexados[],32,FALSE)</f>
        <v>0</v>
      </c>
      <c r="AE1372">
        <f>VLOOKUP(CuentosContados[[#This Row],[Column1]],CuentosIndexados[],33,FALSE)</f>
        <v>0</v>
      </c>
      <c r="AF1372">
        <f>VLOOKUP(CuentosContados[[#This Row],[Column1]],CuentosIndexados[],34,FALSE)</f>
        <v>0</v>
      </c>
      <c r="AG1372">
        <f>VLOOKUP(CuentosContados[[#This Row],[Column1]],CuentosIndexados[],35,FALSE)</f>
        <v>0</v>
      </c>
      <c r="AH1372">
        <f>VLOOKUP(CuentosContados[[#This Row],[Column1]],CuentosIndexados[],36,FALSE)</f>
        <v>0</v>
      </c>
      <c r="AI1372">
        <f>VLOOKUP(CuentosContados[[#This Row],[Column1]],CuentosIndexados[],37,FALSE)</f>
        <v>0</v>
      </c>
      <c r="AJ1372">
        <f>VLOOKUP(CuentosContados[[#This Row],[Column1]],CuentosIndexados[],38,FALSE)</f>
        <v>0</v>
      </c>
      <c r="AK1372">
        <f>VLOOKUP(CuentosContados[[#This Row],[Column1]],CuentosIndexados[],39,FALSE)</f>
        <v>0</v>
      </c>
    </row>
    <row r="1373" spans="1:37" x14ac:dyDescent="0.25">
      <c r="A1373" t="s">
        <v>877</v>
      </c>
      <c r="B1373">
        <f>VLOOKUP(CuentosContados[[#This Row],[Column1]],CuentosIndexados[],3,FALSE)</f>
        <v>0</v>
      </c>
      <c r="C1373">
        <f>VLOOKUP(CuentosContados[[#This Row],[Column1]],CuentosIndexados[],5,FALSE)</f>
        <v>0</v>
      </c>
      <c r="D1373">
        <f>VLOOKUP(CuentosContados[[#This Row],[Column1]],CuentosIndexados[],6,FALSE)</f>
        <v>0</v>
      </c>
      <c r="E1373">
        <f>VLOOKUP(CuentosContados[[#This Row],[Column1]],CuentosIndexados[],7,FALSE)</f>
        <v>0</v>
      </c>
      <c r="F1373">
        <f>VLOOKUP(CuentosContados[[#This Row],[Column1]],CuentosIndexados[],8,FALSE)</f>
        <v>0</v>
      </c>
      <c r="G1373">
        <f>VLOOKUP(CuentosContados[[#This Row],[Column1]],CuentosIndexados[],9,FALSE)</f>
        <v>0</v>
      </c>
      <c r="H1373">
        <f>VLOOKUP(CuentosContados[[#This Row],[Column1]],CuentosIndexados[],10,FALSE)</f>
        <v>0</v>
      </c>
      <c r="I1373">
        <f>VLOOKUP(CuentosContados[[#This Row],[Column1]],CuentosIndexados[],11,FALSE)</f>
        <v>0</v>
      </c>
      <c r="J1373" t="str">
        <f>VLOOKUP(CuentosContados[[#This Row],[Column1]],CuentosIndexados[],12,FALSE)</f>
        <v>trabajo</v>
      </c>
      <c r="K1373" t="str">
        <f>VLOOKUP(CuentosContados[[#This Row],[Column1]],CuentosIndexados[],13,FALSE)</f>
        <v>malestar</v>
      </c>
      <c r="L1373">
        <f>VLOOKUP(CuentosContados[[#This Row],[Column1]],CuentosIndexados[],14,FALSE)</f>
        <v>0</v>
      </c>
      <c r="M1373">
        <f>VLOOKUP(CuentosContados[[#This Row],[Column1]],CuentosIndexados[],15,FALSE)</f>
        <v>0</v>
      </c>
      <c r="N1373">
        <f>VLOOKUP(CuentosContados[[#This Row],[Column1]],CuentosIndexados[],16,FALSE)</f>
        <v>0</v>
      </c>
      <c r="O1373">
        <f>VLOOKUP(CuentosContados[[#This Row],[Column1]],CuentosIndexados[],17,FALSE)</f>
        <v>0</v>
      </c>
      <c r="P1373">
        <f>VLOOKUP(CuentosContados[[#This Row],[Column1]],CuentosIndexados[],18,FALSE)</f>
        <v>0</v>
      </c>
      <c r="Q1373">
        <f>VLOOKUP(CuentosContados[[#This Row],[Column1]],CuentosIndexados[],19,FALSE)</f>
        <v>0</v>
      </c>
      <c r="R1373">
        <f>VLOOKUP(CuentosContados[[#This Row],[Column1]],CuentosIndexados[],20,FALSE)</f>
        <v>0</v>
      </c>
      <c r="S1373">
        <f>VLOOKUP(CuentosContados[[#This Row],[Column1]],CuentosIndexados[],21,FALSE)</f>
        <v>0</v>
      </c>
      <c r="T1373">
        <f>VLOOKUP(CuentosContados[[#This Row],[Column1]],CuentosIndexados[],22,FALSE)</f>
        <v>0</v>
      </c>
      <c r="U1373">
        <f>VLOOKUP(CuentosContados[[#This Row],[Column1]],CuentosIndexados[],23,FALSE)</f>
        <v>0</v>
      </c>
      <c r="V1373">
        <f>VLOOKUP(CuentosContados[[#This Row],[Column1]],CuentosIndexados[],24,FALSE)</f>
        <v>0</v>
      </c>
      <c r="W1373">
        <f>VLOOKUP(CuentosContados[[#This Row],[Column1]],CuentosIndexados[],25,FALSE)</f>
        <v>0</v>
      </c>
      <c r="X1373">
        <f>VLOOKUP(CuentosContados[[#This Row],[Column1]],CuentosIndexados[],26,FALSE)</f>
        <v>0</v>
      </c>
      <c r="Y1373" t="str">
        <f>VLOOKUP(CuentosContados[[#This Row],[Column1]],CuentosIndexados[],27,FALSE)</f>
        <v>miedo</v>
      </c>
      <c r="Z1373">
        <f>VLOOKUP(CuentosContados[[#This Row],[Column1]],CuentosIndexados[],28,FALSE)</f>
        <v>0</v>
      </c>
      <c r="AA1373">
        <f>VLOOKUP(CuentosContados[[#This Row],[Column1]],CuentosIndexados[],29,FALSE)</f>
        <v>0</v>
      </c>
      <c r="AB1373" t="str">
        <f>VLOOKUP(CuentosContados[[#This Row],[Column1]],CuentosIndexados[],30,FALSE)</f>
        <v>adolescencia</v>
      </c>
      <c r="AC1373">
        <f>VLOOKUP(CuentosContados[[#This Row],[Column1]],CuentosIndexados[],31,FALSE)</f>
        <v>0</v>
      </c>
      <c r="AD1373">
        <f>VLOOKUP(CuentosContados[[#This Row],[Column1]],CuentosIndexados[],32,FALSE)</f>
        <v>0</v>
      </c>
      <c r="AE1373">
        <f>VLOOKUP(CuentosContados[[#This Row],[Column1]],CuentosIndexados[],33,FALSE)</f>
        <v>0</v>
      </c>
      <c r="AF1373">
        <f>VLOOKUP(CuentosContados[[#This Row],[Column1]],CuentosIndexados[],34,FALSE)</f>
        <v>0</v>
      </c>
      <c r="AG1373">
        <f>VLOOKUP(CuentosContados[[#This Row],[Column1]],CuentosIndexados[],35,FALSE)</f>
        <v>0</v>
      </c>
      <c r="AH1373">
        <f>VLOOKUP(CuentosContados[[#This Row],[Column1]],CuentosIndexados[],36,FALSE)</f>
        <v>0</v>
      </c>
      <c r="AI1373">
        <f>VLOOKUP(CuentosContados[[#This Row],[Column1]],CuentosIndexados[],37,FALSE)</f>
        <v>0</v>
      </c>
      <c r="AJ1373">
        <f>VLOOKUP(CuentosContados[[#This Row],[Column1]],CuentosIndexados[],38,FALSE)</f>
        <v>0</v>
      </c>
      <c r="AK1373">
        <f>VLOOKUP(CuentosContados[[#This Row],[Column1]],CuentosIndexados[],39,FALSE)</f>
        <v>0</v>
      </c>
    </row>
    <row r="1374" spans="1:37" x14ac:dyDescent="0.25">
      <c r="A1374" t="s">
        <v>877</v>
      </c>
      <c r="B1374">
        <f>VLOOKUP(CuentosContados[[#This Row],[Column1]],CuentosIndexados[],3,FALSE)</f>
        <v>0</v>
      </c>
      <c r="C1374">
        <f>VLOOKUP(CuentosContados[[#This Row],[Column1]],CuentosIndexados[],5,FALSE)</f>
        <v>0</v>
      </c>
      <c r="D1374">
        <f>VLOOKUP(CuentosContados[[#This Row],[Column1]],CuentosIndexados[],6,FALSE)</f>
        <v>0</v>
      </c>
      <c r="E1374">
        <f>VLOOKUP(CuentosContados[[#This Row],[Column1]],CuentosIndexados[],7,FALSE)</f>
        <v>0</v>
      </c>
      <c r="F1374">
        <f>VLOOKUP(CuentosContados[[#This Row],[Column1]],CuentosIndexados[],8,FALSE)</f>
        <v>0</v>
      </c>
      <c r="G1374">
        <f>VLOOKUP(CuentosContados[[#This Row],[Column1]],CuentosIndexados[],9,FALSE)</f>
        <v>0</v>
      </c>
      <c r="H1374">
        <f>VLOOKUP(CuentosContados[[#This Row],[Column1]],CuentosIndexados[],10,FALSE)</f>
        <v>0</v>
      </c>
      <c r="I1374">
        <f>VLOOKUP(CuentosContados[[#This Row],[Column1]],CuentosIndexados[],11,FALSE)</f>
        <v>0</v>
      </c>
      <c r="J1374" t="str">
        <f>VLOOKUP(CuentosContados[[#This Row],[Column1]],CuentosIndexados[],12,FALSE)</f>
        <v>trabajo</v>
      </c>
      <c r="K1374" t="str">
        <f>VLOOKUP(CuentosContados[[#This Row],[Column1]],CuentosIndexados[],13,FALSE)</f>
        <v>malestar</v>
      </c>
      <c r="L1374">
        <f>VLOOKUP(CuentosContados[[#This Row],[Column1]],CuentosIndexados[],14,FALSE)</f>
        <v>0</v>
      </c>
      <c r="M1374">
        <f>VLOOKUP(CuentosContados[[#This Row],[Column1]],CuentosIndexados[],15,FALSE)</f>
        <v>0</v>
      </c>
      <c r="N1374">
        <f>VLOOKUP(CuentosContados[[#This Row],[Column1]],CuentosIndexados[],16,FALSE)</f>
        <v>0</v>
      </c>
      <c r="O1374">
        <f>VLOOKUP(CuentosContados[[#This Row],[Column1]],CuentosIndexados[],17,FALSE)</f>
        <v>0</v>
      </c>
      <c r="P1374">
        <f>VLOOKUP(CuentosContados[[#This Row],[Column1]],CuentosIndexados[],18,FALSE)</f>
        <v>0</v>
      </c>
      <c r="Q1374">
        <f>VLOOKUP(CuentosContados[[#This Row],[Column1]],CuentosIndexados[],19,FALSE)</f>
        <v>0</v>
      </c>
      <c r="R1374">
        <f>VLOOKUP(CuentosContados[[#This Row],[Column1]],CuentosIndexados[],20,FALSE)</f>
        <v>0</v>
      </c>
      <c r="S1374">
        <f>VLOOKUP(CuentosContados[[#This Row],[Column1]],CuentosIndexados[],21,FALSE)</f>
        <v>0</v>
      </c>
      <c r="T1374">
        <f>VLOOKUP(CuentosContados[[#This Row],[Column1]],CuentosIndexados[],22,FALSE)</f>
        <v>0</v>
      </c>
      <c r="U1374">
        <f>VLOOKUP(CuentosContados[[#This Row],[Column1]],CuentosIndexados[],23,FALSE)</f>
        <v>0</v>
      </c>
      <c r="V1374">
        <f>VLOOKUP(CuentosContados[[#This Row],[Column1]],CuentosIndexados[],24,FALSE)</f>
        <v>0</v>
      </c>
      <c r="W1374">
        <f>VLOOKUP(CuentosContados[[#This Row],[Column1]],CuentosIndexados[],25,FALSE)</f>
        <v>0</v>
      </c>
      <c r="X1374">
        <f>VLOOKUP(CuentosContados[[#This Row],[Column1]],CuentosIndexados[],26,FALSE)</f>
        <v>0</v>
      </c>
      <c r="Y1374" t="str">
        <f>VLOOKUP(CuentosContados[[#This Row],[Column1]],CuentosIndexados[],27,FALSE)</f>
        <v>miedo</v>
      </c>
      <c r="Z1374">
        <f>VLOOKUP(CuentosContados[[#This Row],[Column1]],CuentosIndexados[],28,FALSE)</f>
        <v>0</v>
      </c>
      <c r="AA1374">
        <f>VLOOKUP(CuentosContados[[#This Row],[Column1]],CuentosIndexados[],29,FALSE)</f>
        <v>0</v>
      </c>
      <c r="AB1374" t="str">
        <f>VLOOKUP(CuentosContados[[#This Row],[Column1]],CuentosIndexados[],30,FALSE)</f>
        <v>adolescencia</v>
      </c>
      <c r="AC1374">
        <f>VLOOKUP(CuentosContados[[#This Row],[Column1]],CuentosIndexados[],31,FALSE)</f>
        <v>0</v>
      </c>
      <c r="AD1374">
        <f>VLOOKUP(CuentosContados[[#This Row],[Column1]],CuentosIndexados[],32,FALSE)</f>
        <v>0</v>
      </c>
      <c r="AE1374">
        <f>VLOOKUP(CuentosContados[[#This Row],[Column1]],CuentosIndexados[],33,FALSE)</f>
        <v>0</v>
      </c>
      <c r="AF1374">
        <f>VLOOKUP(CuentosContados[[#This Row],[Column1]],CuentosIndexados[],34,FALSE)</f>
        <v>0</v>
      </c>
      <c r="AG1374">
        <f>VLOOKUP(CuentosContados[[#This Row],[Column1]],CuentosIndexados[],35,FALSE)</f>
        <v>0</v>
      </c>
      <c r="AH1374">
        <f>VLOOKUP(CuentosContados[[#This Row],[Column1]],CuentosIndexados[],36,FALSE)</f>
        <v>0</v>
      </c>
      <c r="AI1374">
        <f>VLOOKUP(CuentosContados[[#This Row],[Column1]],CuentosIndexados[],37,FALSE)</f>
        <v>0</v>
      </c>
      <c r="AJ1374">
        <f>VLOOKUP(CuentosContados[[#This Row],[Column1]],CuentosIndexados[],38,FALSE)</f>
        <v>0</v>
      </c>
      <c r="AK1374">
        <f>VLOOKUP(CuentosContados[[#This Row],[Column1]],CuentosIndexados[],39,FALSE)</f>
        <v>0</v>
      </c>
    </row>
    <row r="1375" spans="1:37" x14ac:dyDescent="0.25">
      <c r="A1375" t="s">
        <v>877</v>
      </c>
      <c r="B1375">
        <f>VLOOKUP(CuentosContados[[#This Row],[Column1]],CuentosIndexados[],3,FALSE)</f>
        <v>0</v>
      </c>
      <c r="C1375">
        <f>VLOOKUP(CuentosContados[[#This Row],[Column1]],CuentosIndexados[],5,FALSE)</f>
        <v>0</v>
      </c>
      <c r="D1375">
        <f>VLOOKUP(CuentosContados[[#This Row],[Column1]],CuentosIndexados[],6,FALSE)</f>
        <v>0</v>
      </c>
      <c r="E1375">
        <f>VLOOKUP(CuentosContados[[#This Row],[Column1]],CuentosIndexados[],7,FALSE)</f>
        <v>0</v>
      </c>
      <c r="F1375">
        <f>VLOOKUP(CuentosContados[[#This Row],[Column1]],CuentosIndexados[],8,FALSE)</f>
        <v>0</v>
      </c>
      <c r="G1375">
        <f>VLOOKUP(CuentosContados[[#This Row],[Column1]],CuentosIndexados[],9,FALSE)</f>
        <v>0</v>
      </c>
      <c r="H1375">
        <f>VLOOKUP(CuentosContados[[#This Row],[Column1]],CuentosIndexados[],10,FALSE)</f>
        <v>0</v>
      </c>
      <c r="I1375">
        <f>VLOOKUP(CuentosContados[[#This Row],[Column1]],CuentosIndexados[],11,FALSE)</f>
        <v>0</v>
      </c>
      <c r="J1375" t="str">
        <f>VLOOKUP(CuentosContados[[#This Row],[Column1]],CuentosIndexados[],12,FALSE)</f>
        <v>trabajo</v>
      </c>
      <c r="K1375" t="str">
        <f>VLOOKUP(CuentosContados[[#This Row],[Column1]],CuentosIndexados[],13,FALSE)</f>
        <v>malestar</v>
      </c>
      <c r="L1375">
        <f>VLOOKUP(CuentosContados[[#This Row],[Column1]],CuentosIndexados[],14,FALSE)</f>
        <v>0</v>
      </c>
      <c r="M1375">
        <f>VLOOKUP(CuentosContados[[#This Row],[Column1]],CuentosIndexados[],15,FALSE)</f>
        <v>0</v>
      </c>
      <c r="N1375">
        <f>VLOOKUP(CuentosContados[[#This Row],[Column1]],CuentosIndexados[],16,FALSE)</f>
        <v>0</v>
      </c>
      <c r="O1375">
        <f>VLOOKUP(CuentosContados[[#This Row],[Column1]],CuentosIndexados[],17,FALSE)</f>
        <v>0</v>
      </c>
      <c r="P1375">
        <f>VLOOKUP(CuentosContados[[#This Row],[Column1]],CuentosIndexados[],18,FALSE)</f>
        <v>0</v>
      </c>
      <c r="Q1375">
        <f>VLOOKUP(CuentosContados[[#This Row],[Column1]],CuentosIndexados[],19,FALSE)</f>
        <v>0</v>
      </c>
      <c r="R1375">
        <f>VLOOKUP(CuentosContados[[#This Row],[Column1]],CuentosIndexados[],20,FALSE)</f>
        <v>0</v>
      </c>
      <c r="S1375">
        <f>VLOOKUP(CuentosContados[[#This Row],[Column1]],CuentosIndexados[],21,FALSE)</f>
        <v>0</v>
      </c>
      <c r="T1375">
        <f>VLOOKUP(CuentosContados[[#This Row],[Column1]],CuentosIndexados[],22,FALSE)</f>
        <v>0</v>
      </c>
      <c r="U1375">
        <f>VLOOKUP(CuentosContados[[#This Row],[Column1]],CuentosIndexados[],23,FALSE)</f>
        <v>0</v>
      </c>
      <c r="V1375">
        <f>VLOOKUP(CuentosContados[[#This Row],[Column1]],CuentosIndexados[],24,FALSE)</f>
        <v>0</v>
      </c>
      <c r="W1375">
        <f>VLOOKUP(CuentosContados[[#This Row],[Column1]],CuentosIndexados[],25,FALSE)</f>
        <v>0</v>
      </c>
      <c r="X1375">
        <f>VLOOKUP(CuentosContados[[#This Row],[Column1]],CuentosIndexados[],26,FALSE)</f>
        <v>0</v>
      </c>
      <c r="Y1375" t="str">
        <f>VLOOKUP(CuentosContados[[#This Row],[Column1]],CuentosIndexados[],27,FALSE)</f>
        <v>miedo</v>
      </c>
      <c r="Z1375">
        <f>VLOOKUP(CuentosContados[[#This Row],[Column1]],CuentosIndexados[],28,FALSE)</f>
        <v>0</v>
      </c>
      <c r="AA1375">
        <f>VLOOKUP(CuentosContados[[#This Row],[Column1]],CuentosIndexados[],29,FALSE)</f>
        <v>0</v>
      </c>
      <c r="AB1375" t="str">
        <f>VLOOKUP(CuentosContados[[#This Row],[Column1]],CuentosIndexados[],30,FALSE)</f>
        <v>adolescencia</v>
      </c>
      <c r="AC1375">
        <f>VLOOKUP(CuentosContados[[#This Row],[Column1]],CuentosIndexados[],31,FALSE)</f>
        <v>0</v>
      </c>
      <c r="AD1375">
        <f>VLOOKUP(CuentosContados[[#This Row],[Column1]],CuentosIndexados[],32,FALSE)</f>
        <v>0</v>
      </c>
      <c r="AE1375">
        <f>VLOOKUP(CuentosContados[[#This Row],[Column1]],CuentosIndexados[],33,FALSE)</f>
        <v>0</v>
      </c>
      <c r="AF1375">
        <f>VLOOKUP(CuentosContados[[#This Row],[Column1]],CuentosIndexados[],34,FALSE)</f>
        <v>0</v>
      </c>
      <c r="AG1375">
        <f>VLOOKUP(CuentosContados[[#This Row],[Column1]],CuentosIndexados[],35,FALSE)</f>
        <v>0</v>
      </c>
      <c r="AH1375">
        <f>VLOOKUP(CuentosContados[[#This Row],[Column1]],CuentosIndexados[],36,FALSE)</f>
        <v>0</v>
      </c>
      <c r="AI1375">
        <f>VLOOKUP(CuentosContados[[#This Row],[Column1]],CuentosIndexados[],37,FALSE)</f>
        <v>0</v>
      </c>
      <c r="AJ1375">
        <f>VLOOKUP(CuentosContados[[#This Row],[Column1]],CuentosIndexados[],38,FALSE)</f>
        <v>0</v>
      </c>
      <c r="AK1375">
        <f>VLOOKUP(CuentosContados[[#This Row],[Column1]],CuentosIndexados[],39,FALSE)</f>
        <v>0</v>
      </c>
    </row>
    <row r="1376" spans="1:37" x14ac:dyDescent="0.25">
      <c r="A1376" t="s">
        <v>877</v>
      </c>
      <c r="B1376">
        <f>VLOOKUP(CuentosContados[[#This Row],[Column1]],CuentosIndexados[],3,FALSE)</f>
        <v>0</v>
      </c>
      <c r="C1376">
        <f>VLOOKUP(CuentosContados[[#This Row],[Column1]],CuentosIndexados[],5,FALSE)</f>
        <v>0</v>
      </c>
      <c r="D1376">
        <f>VLOOKUP(CuentosContados[[#This Row],[Column1]],CuentosIndexados[],6,FALSE)</f>
        <v>0</v>
      </c>
      <c r="E1376">
        <f>VLOOKUP(CuentosContados[[#This Row],[Column1]],CuentosIndexados[],7,FALSE)</f>
        <v>0</v>
      </c>
      <c r="F1376">
        <f>VLOOKUP(CuentosContados[[#This Row],[Column1]],CuentosIndexados[],8,FALSE)</f>
        <v>0</v>
      </c>
      <c r="G1376">
        <f>VLOOKUP(CuentosContados[[#This Row],[Column1]],CuentosIndexados[],9,FALSE)</f>
        <v>0</v>
      </c>
      <c r="H1376">
        <f>VLOOKUP(CuentosContados[[#This Row],[Column1]],CuentosIndexados[],10,FALSE)</f>
        <v>0</v>
      </c>
      <c r="I1376">
        <f>VLOOKUP(CuentosContados[[#This Row],[Column1]],CuentosIndexados[],11,FALSE)</f>
        <v>0</v>
      </c>
      <c r="J1376" t="str">
        <f>VLOOKUP(CuentosContados[[#This Row],[Column1]],CuentosIndexados[],12,FALSE)</f>
        <v>trabajo</v>
      </c>
      <c r="K1376" t="str">
        <f>VLOOKUP(CuentosContados[[#This Row],[Column1]],CuentosIndexados[],13,FALSE)</f>
        <v>malestar</v>
      </c>
      <c r="L1376">
        <f>VLOOKUP(CuentosContados[[#This Row],[Column1]],CuentosIndexados[],14,FALSE)</f>
        <v>0</v>
      </c>
      <c r="M1376">
        <f>VLOOKUP(CuentosContados[[#This Row],[Column1]],CuentosIndexados[],15,FALSE)</f>
        <v>0</v>
      </c>
      <c r="N1376">
        <f>VLOOKUP(CuentosContados[[#This Row],[Column1]],CuentosIndexados[],16,FALSE)</f>
        <v>0</v>
      </c>
      <c r="O1376">
        <f>VLOOKUP(CuentosContados[[#This Row],[Column1]],CuentosIndexados[],17,FALSE)</f>
        <v>0</v>
      </c>
      <c r="P1376">
        <f>VLOOKUP(CuentosContados[[#This Row],[Column1]],CuentosIndexados[],18,FALSE)</f>
        <v>0</v>
      </c>
      <c r="Q1376">
        <f>VLOOKUP(CuentosContados[[#This Row],[Column1]],CuentosIndexados[],19,FALSE)</f>
        <v>0</v>
      </c>
      <c r="R1376">
        <f>VLOOKUP(CuentosContados[[#This Row],[Column1]],CuentosIndexados[],20,FALSE)</f>
        <v>0</v>
      </c>
      <c r="S1376">
        <f>VLOOKUP(CuentosContados[[#This Row],[Column1]],CuentosIndexados[],21,FALSE)</f>
        <v>0</v>
      </c>
      <c r="T1376">
        <f>VLOOKUP(CuentosContados[[#This Row],[Column1]],CuentosIndexados[],22,FALSE)</f>
        <v>0</v>
      </c>
      <c r="U1376">
        <f>VLOOKUP(CuentosContados[[#This Row],[Column1]],CuentosIndexados[],23,FALSE)</f>
        <v>0</v>
      </c>
      <c r="V1376">
        <f>VLOOKUP(CuentosContados[[#This Row],[Column1]],CuentosIndexados[],24,FALSE)</f>
        <v>0</v>
      </c>
      <c r="W1376">
        <f>VLOOKUP(CuentosContados[[#This Row],[Column1]],CuentosIndexados[],25,FALSE)</f>
        <v>0</v>
      </c>
      <c r="X1376">
        <f>VLOOKUP(CuentosContados[[#This Row],[Column1]],CuentosIndexados[],26,FALSE)</f>
        <v>0</v>
      </c>
      <c r="Y1376" t="str">
        <f>VLOOKUP(CuentosContados[[#This Row],[Column1]],CuentosIndexados[],27,FALSE)</f>
        <v>miedo</v>
      </c>
      <c r="Z1376">
        <f>VLOOKUP(CuentosContados[[#This Row],[Column1]],CuentosIndexados[],28,FALSE)</f>
        <v>0</v>
      </c>
      <c r="AA1376">
        <f>VLOOKUP(CuentosContados[[#This Row],[Column1]],CuentosIndexados[],29,FALSE)</f>
        <v>0</v>
      </c>
      <c r="AB1376" t="str">
        <f>VLOOKUP(CuentosContados[[#This Row],[Column1]],CuentosIndexados[],30,FALSE)</f>
        <v>adolescencia</v>
      </c>
      <c r="AC1376">
        <f>VLOOKUP(CuentosContados[[#This Row],[Column1]],CuentosIndexados[],31,FALSE)</f>
        <v>0</v>
      </c>
      <c r="AD1376">
        <f>VLOOKUP(CuentosContados[[#This Row],[Column1]],CuentosIndexados[],32,FALSE)</f>
        <v>0</v>
      </c>
      <c r="AE1376">
        <f>VLOOKUP(CuentosContados[[#This Row],[Column1]],CuentosIndexados[],33,FALSE)</f>
        <v>0</v>
      </c>
      <c r="AF1376">
        <f>VLOOKUP(CuentosContados[[#This Row],[Column1]],CuentosIndexados[],34,FALSE)</f>
        <v>0</v>
      </c>
      <c r="AG1376">
        <f>VLOOKUP(CuentosContados[[#This Row],[Column1]],CuentosIndexados[],35,FALSE)</f>
        <v>0</v>
      </c>
      <c r="AH1376">
        <f>VLOOKUP(CuentosContados[[#This Row],[Column1]],CuentosIndexados[],36,FALSE)</f>
        <v>0</v>
      </c>
      <c r="AI1376">
        <f>VLOOKUP(CuentosContados[[#This Row],[Column1]],CuentosIndexados[],37,FALSE)</f>
        <v>0</v>
      </c>
      <c r="AJ1376">
        <f>VLOOKUP(CuentosContados[[#This Row],[Column1]],CuentosIndexados[],38,FALSE)</f>
        <v>0</v>
      </c>
      <c r="AK1376">
        <f>VLOOKUP(CuentosContados[[#This Row],[Column1]],CuentosIndexados[],39,FALSE)</f>
        <v>0</v>
      </c>
    </row>
    <row r="1377" spans="1:37" x14ac:dyDescent="0.25">
      <c r="A1377" t="s">
        <v>877</v>
      </c>
      <c r="B1377">
        <f>VLOOKUP(CuentosContados[[#This Row],[Column1]],CuentosIndexados[],3,FALSE)</f>
        <v>0</v>
      </c>
      <c r="C1377">
        <f>VLOOKUP(CuentosContados[[#This Row],[Column1]],CuentosIndexados[],5,FALSE)</f>
        <v>0</v>
      </c>
      <c r="D1377">
        <f>VLOOKUP(CuentosContados[[#This Row],[Column1]],CuentosIndexados[],6,FALSE)</f>
        <v>0</v>
      </c>
      <c r="E1377">
        <f>VLOOKUP(CuentosContados[[#This Row],[Column1]],CuentosIndexados[],7,FALSE)</f>
        <v>0</v>
      </c>
      <c r="F1377">
        <f>VLOOKUP(CuentosContados[[#This Row],[Column1]],CuentosIndexados[],8,FALSE)</f>
        <v>0</v>
      </c>
      <c r="G1377">
        <f>VLOOKUP(CuentosContados[[#This Row],[Column1]],CuentosIndexados[],9,FALSE)</f>
        <v>0</v>
      </c>
      <c r="H1377">
        <f>VLOOKUP(CuentosContados[[#This Row],[Column1]],CuentosIndexados[],10,FALSE)</f>
        <v>0</v>
      </c>
      <c r="I1377">
        <f>VLOOKUP(CuentosContados[[#This Row],[Column1]],CuentosIndexados[],11,FALSE)</f>
        <v>0</v>
      </c>
      <c r="J1377" t="str">
        <f>VLOOKUP(CuentosContados[[#This Row],[Column1]],CuentosIndexados[],12,FALSE)</f>
        <v>trabajo</v>
      </c>
      <c r="K1377" t="str">
        <f>VLOOKUP(CuentosContados[[#This Row],[Column1]],CuentosIndexados[],13,FALSE)</f>
        <v>malestar</v>
      </c>
      <c r="L1377">
        <f>VLOOKUP(CuentosContados[[#This Row],[Column1]],CuentosIndexados[],14,FALSE)</f>
        <v>0</v>
      </c>
      <c r="M1377">
        <f>VLOOKUP(CuentosContados[[#This Row],[Column1]],CuentosIndexados[],15,FALSE)</f>
        <v>0</v>
      </c>
      <c r="N1377">
        <f>VLOOKUP(CuentosContados[[#This Row],[Column1]],CuentosIndexados[],16,FALSE)</f>
        <v>0</v>
      </c>
      <c r="O1377">
        <f>VLOOKUP(CuentosContados[[#This Row],[Column1]],CuentosIndexados[],17,FALSE)</f>
        <v>0</v>
      </c>
      <c r="P1377">
        <f>VLOOKUP(CuentosContados[[#This Row],[Column1]],CuentosIndexados[],18,FALSE)</f>
        <v>0</v>
      </c>
      <c r="Q1377">
        <f>VLOOKUP(CuentosContados[[#This Row],[Column1]],CuentosIndexados[],19,FALSE)</f>
        <v>0</v>
      </c>
      <c r="R1377">
        <f>VLOOKUP(CuentosContados[[#This Row],[Column1]],CuentosIndexados[],20,FALSE)</f>
        <v>0</v>
      </c>
      <c r="S1377">
        <f>VLOOKUP(CuentosContados[[#This Row],[Column1]],CuentosIndexados[],21,FALSE)</f>
        <v>0</v>
      </c>
      <c r="T1377">
        <f>VLOOKUP(CuentosContados[[#This Row],[Column1]],CuentosIndexados[],22,FALSE)</f>
        <v>0</v>
      </c>
      <c r="U1377">
        <f>VLOOKUP(CuentosContados[[#This Row],[Column1]],CuentosIndexados[],23,FALSE)</f>
        <v>0</v>
      </c>
      <c r="V1377">
        <f>VLOOKUP(CuentosContados[[#This Row],[Column1]],CuentosIndexados[],24,FALSE)</f>
        <v>0</v>
      </c>
      <c r="W1377">
        <f>VLOOKUP(CuentosContados[[#This Row],[Column1]],CuentosIndexados[],25,FALSE)</f>
        <v>0</v>
      </c>
      <c r="X1377">
        <f>VLOOKUP(CuentosContados[[#This Row],[Column1]],CuentosIndexados[],26,FALSE)</f>
        <v>0</v>
      </c>
      <c r="Y1377" t="str">
        <f>VLOOKUP(CuentosContados[[#This Row],[Column1]],CuentosIndexados[],27,FALSE)</f>
        <v>miedo</v>
      </c>
      <c r="Z1377">
        <f>VLOOKUP(CuentosContados[[#This Row],[Column1]],CuentosIndexados[],28,FALSE)</f>
        <v>0</v>
      </c>
      <c r="AA1377">
        <f>VLOOKUP(CuentosContados[[#This Row],[Column1]],CuentosIndexados[],29,FALSE)</f>
        <v>0</v>
      </c>
      <c r="AB1377" t="str">
        <f>VLOOKUP(CuentosContados[[#This Row],[Column1]],CuentosIndexados[],30,FALSE)</f>
        <v>adolescencia</v>
      </c>
      <c r="AC1377">
        <f>VLOOKUP(CuentosContados[[#This Row],[Column1]],CuentosIndexados[],31,FALSE)</f>
        <v>0</v>
      </c>
      <c r="AD1377">
        <f>VLOOKUP(CuentosContados[[#This Row],[Column1]],CuentosIndexados[],32,FALSE)</f>
        <v>0</v>
      </c>
      <c r="AE1377">
        <f>VLOOKUP(CuentosContados[[#This Row],[Column1]],CuentosIndexados[],33,FALSE)</f>
        <v>0</v>
      </c>
      <c r="AF1377">
        <f>VLOOKUP(CuentosContados[[#This Row],[Column1]],CuentosIndexados[],34,FALSE)</f>
        <v>0</v>
      </c>
      <c r="AG1377">
        <f>VLOOKUP(CuentosContados[[#This Row],[Column1]],CuentosIndexados[],35,FALSE)</f>
        <v>0</v>
      </c>
      <c r="AH1377">
        <f>VLOOKUP(CuentosContados[[#This Row],[Column1]],CuentosIndexados[],36,FALSE)</f>
        <v>0</v>
      </c>
      <c r="AI1377">
        <f>VLOOKUP(CuentosContados[[#This Row],[Column1]],CuentosIndexados[],37,FALSE)</f>
        <v>0</v>
      </c>
      <c r="AJ1377">
        <f>VLOOKUP(CuentosContados[[#This Row],[Column1]],CuentosIndexados[],38,FALSE)</f>
        <v>0</v>
      </c>
      <c r="AK1377">
        <f>VLOOKUP(CuentosContados[[#This Row],[Column1]],CuentosIndexados[],39,FALSE)</f>
        <v>0</v>
      </c>
    </row>
    <row r="1378" spans="1:37" x14ac:dyDescent="0.25">
      <c r="A1378" t="s">
        <v>1087</v>
      </c>
      <c r="B1378">
        <f>VLOOKUP(CuentosContados[[#This Row],[Column1]],CuentosIndexados[],3,FALSE)</f>
        <v>0</v>
      </c>
      <c r="C1378">
        <f>VLOOKUP(CuentosContados[[#This Row],[Column1]],CuentosIndexados[],5,FALSE)</f>
        <v>0</v>
      </c>
      <c r="D1378">
        <f>VLOOKUP(CuentosContados[[#This Row],[Column1]],CuentosIndexados[],6,FALSE)</f>
        <v>0</v>
      </c>
      <c r="E1378">
        <f>VLOOKUP(CuentosContados[[#This Row],[Column1]],CuentosIndexados[],7,FALSE)</f>
        <v>0</v>
      </c>
      <c r="F1378">
        <f>VLOOKUP(CuentosContados[[#This Row],[Column1]],CuentosIndexados[],8,FALSE)</f>
        <v>0</v>
      </c>
      <c r="G1378">
        <f>VLOOKUP(CuentosContados[[#This Row],[Column1]],CuentosIndexados[],9,FALSE)</f>
        <v>0</v>
      </c>
      <c r="H1378">
        <f>VLOOKUP(CuentosContados[[#This Row],[Column1]],CuentosIndexados[],10,FALSE)</f>
        <v>0</v>
      </c>
      <c r="I1378">
        <f>VLOOKUP(CuentosContados[[#This Row],[Column1]],CuentosIndexados[],11,FALSE)</f>
        <v>0</v>
      </c>
      <c r="J1378" t="str">
        <f>VLOOKUP(CuentosContados[[#This Row],[Column1]],CuentosIndexados[],12,FALSE)</f>
        <v>trabajo</v>
      </c>
      <c r="K1378">
        <f>VLOOKUP(CuentosContados[[#This Row],[Column1]],CuentosIndexados[],13,FALSE)</f>
        <v>0</v>
      </c>
      <c r="L1378">
        <f>VLOOKUP(CuentosContados[[#This Row],[Column1]],CuentosIndexados[],14,FALSE)</f>
        <v>0</v>
      </c>
      <c r="M1378">
        <f>VLOOKUP(CuentosContados[[#This Row],[Column1]],CuentosIndexados[],15,FALSE)</f>
        <v>0</v>
      </c>
      <c r="N1378" t="str">
        <f>VLOOKUP(CuentosContados[[#This Row],[Column1]],CuentosIndexados[],16,FALSE)</f>
        <v>resiliencia</v>
      </c>
      <c r="O1378">
        <f>VLOOKUP(CuentosContados[[#This Row],[Column1]],CuentosIndexados[],17,FALSE)</f>
        <v>0</v>
      </c>
      <c r="P1378">
        <f>VLOOKUP(CuentosContados[[#This Row],[Column1]],CuentosIndexados[],18,FALSE)</f>
        <v>0</v>
      </c>
      <c r="Q1378">
        <f>VLOOKUP(CuentosContados[[#This Row],[Column1]],CuentosIndexados[],19,FALSE)</f>
        <v>0</v>
      </c>
      <c r="R1378">
        <f>VLOOKUP(CuentosContados[[#This Row],[Column1]],CuentosIndexados[],20,FALSE)</f>
        <v>0</v>
      </c>
      <c r="S1378" t="str">
        <f>VLOOKUP(CuentosContados[[#This Row],[Column1]],CuentosIndexados[],21,FALSE)</f>
        <v>fortaleza</v>
      </c>
      <c r="T1378">
        <f>VLOOKUP(CuentosContados[[#This Row],[Column1]],CuentosIndexados[],22,FALSE)</f>
        <v>0</v>
      </c>
      <c r="U1378">
        <f>VLOOKUP(CuentosContados[[#This Row],[Column1]],CuentosIndexados[],23,FALSE)</f>
        <v>0</v>
      </c>
      <c r="V1378">
        <f>VLOOKUP(CuentosContados[[#This Row],[Column1]],CuentosIndexados[],24,FALSE)</f>
        <v>0</v>
      </c>
      <c r="W1378">
        <f>VLOOKUP(CuentosContados[[#This Row],[Column1]],CuentosIndexados[],25,FALSE)</f>
        <v>0</v>
      </c>
      <c r="X1378">
        <f>VLOOKUP(CuentosContados[[#This Row],[Column1]],CuentosIndexados[],26,FALSE)</f>
        <v>0</v>
      </c>
      <c r="Y1378">
        <f>VLOOKUP(CuentosContados[[#This Row],[Column1]],CuentosIndexados[],27,FALSE)</f>
        <v>0</v>
      </c>
      <c r="Z1378">
        <f>VLOOKUP(CuentosContados[[#This Row],[Column1]],CuentosIndexados[],28,FALSE)</f>
        <v>0</v>
      </c>
      <c r="AA1378">
        <f>VLOOKUP(CuentosContados[[#This Row],[Column1]],CuentosIndexados[],29,FALSE)</f>
        <v>0</v>
      </c>
      <c r="AB1378">
        <f>VLOOKUP(CuentosContados[[#This Row],[Column1]],CuentosIndexados[],30,FALSE)</f>
        <v>0</v>
      </c>
      <c r="AC1378">
        <f>VLOOKUP(CuentosContados[[#This Row],[Column1]],CuentosIndexados[],31,FALSE)</f>
        <v>0</v>
      </c>
      <c r="AD1378">
        <f>VLOOKUP(CuentosContados[[#This Row],[Column1]],CuentosIndexados[],32,FALSE)</f>
        <v>0</v>
      </c>
      <c r="AE1378">
        <f>VLOOKUP(CuentosContados[[#This Row],[Column1]],CuentosIndexados[],33,FALSE)</f>
        <v>0</v>
      </c>
      <c r="AF1378">
        <f>VLOOKUP(CuentosContados[[#This Row],[Column1]],CuentosIndexados[],34,FALSE)</f>
        <v>0</v>
      </c>
      <c r="AG1378">
        <f>VLOOKUP(CuentosContados[[#This Row],[Column1]],CuentosIndexados[],35,FALSE)</f>
        <v>0</v>
      </c>
      <c r="AH1378">
        <f>VLOOKUP(CuentosContados[[#This Row],[Column1]],CuentosIndexados[],36,FALSE)</f>
        <v>0</v>
      </c>
      <c r="AI1378">
        <f>VLOOKUP(CuentosContados[[#This Row],[Column1]],CuentosIndexados[],37,FALSE)</f>
        <v>0</v>
      </c>
      <c r="AJ1378">
        <f>VLOOKUP(CuentosContados[[#This Row],[Column1]],CuentosIndexados[],38,FALSE)</f>
        <v>0</v>
      </c>
      <c r="AK1378">
        <f>VLOOKUP(CuentosContados[[#This Row],[Column1]],CuentosIndexados[],39,FALSE)</f>
        <v>0</v>
      </c>
    </row>
    <row r="1379" spans="1:37" x14ac:dyDescent="0.25">
      <c r="A1379" t="s">
        <v>1087</v>
      </c>
      <c r="B1379">
        <f>VLOOKUP(CuentosContados[[#This Row],[Column1]],CuentosIndexados[],3,FALSE)</f>
        <v>0</v>
      </c>
      <c r="C1379">
        <f>VLOOKUP(CuentosContados[[#This Row],[Column1]],CuentosIndexados[],5,FALSE)</f>
        <v>0</v>
      </c>
      <c r="D1379">
        <f>VLOOKUP(CuentosContados[[#This Row],[Column1]],CuentosIndexados[],6,FALSE)</f>
        <v>0</v>
      </c>
      <c r="E1379">
        <f>VLOOKUP(CuentosContados[[#This Row],[Column1]],CuentosIndexados[],7,FALSE)</f>
        <v>0</v>
      </c>
      <c r="F1379">
        <f>VLOOKUP(CuentosContados[[#This Row],[Column1]],CuentosIndexados[],8,FALSE)</f>
        <v>0</v>
      </c>
      <c r="G1379">
        <f>VLOOKUP(CuentosContados[[#This Row],[Column1]],CuentosIndexados[],9,FALSE)</f>
        <v>0</v>
      </c>
      <c r="H1379">
        <f>VLOOKUP(CuentosContados[[#This Row],[Column1]],CuentosIndexados[],10,FALSE)</f>
        <v>0</v>
      </c>
      <c r="I1379">
        <f>VLOOKUP(CuentosContados[[#This Row],[Column1]],CuentosIndexados[],11,FALSE)</f>
        <v>0</v>
      </c>
      <c r="J1379" t="str">
        <f>VLOOKUP(CuentosContados[[#This Row],[Column1]],CuentosIndexados[],12,FALSE)</f>
        <v>trabajo</v>
      </c>
      <c r="K1379">
        <f>VLOOKUP(CuentosContados[[#This Row],[Column1]],CuentosIndexados[],13,FALSE)</f>
        <v>0</v>
      </c>
      <c r="L1379">
        <f>VLOOKUP(CuentosContados[[#This Row],[Column1]],CuentosIndexados[],14,FALSE)</f>
        <v>0</v>
      </c>
      <c r="M1379">
        <f>VLOOKUP(CuentosContados[[#This Row],[Column1]],CuentosIndexados[],15,FALSE)</f>
        <v>0</v>
      </c>
      <c r="N1379" t="str">
        <f>VLOOKUP(CuentosContados[[#This Row],[Column1]],CuentosIndexados[],16,FALSE)</f>
        <v>resiliencia</v>
      </c>
      <c r="O1379">
        <f>VLOOKUP(CuentosContados[[#This Row],[Column1]],CuentosIndexados[],17,FALSE)</f>
        <v>0</v>
      </c>
      <c r="P1379">
        <f>VLOOKUP(CuentosContados[[#This Row],[Column1]],CuentosIndexados[],18,FALSE)</f>
        <v>0</v>
      </c>
      <c r="Q1379">
        <f>VLOOKUP(CuentosContados[[#This Row],[Column1]],CuentosIndexados[],19,FALSE)</f>
        <v>0</v>
      </c>
      <c r="R1379">
        <f>VLOOKUP(CuentosContados[[#This Row],[Column1]],CuentosIndexados[],20,FALSE)</f>
        <v>0</v>
      </c>
      <c r="S1379" t="str">
        <f>VLOOKUP(CuentosContados[[#This Row],[Column1]],CuentosIndexados[],21,FALSE)</f>
        <v>fortaleza</v>
      </c>
      <c r="T1379">
        <f>VLOOKUP(CuentosContados[[#This Row],[Column1]],CuentosIndexados[],22,FALSE)</f>
        <v>0</v>
      </c>
      <c r="U1379">
        <f>VLOOKUP(CuentosContados[[#This Row],[Column1]],CuentosIndexados[],23,FALSE)</f>
        <v>0</v>
      </c>
      <c r="V1379">
        <f>VLOOKUP(CuentosContados[[#This Row],[Column1]],CuentosIndexados[],24,FALSE)</f>
        <v>0</v>
      </c>
      <c r="W1379">
        <f>VLOOKUP(CuentosContados[[#This Row],[Column1]],CuentosIndexados[],25,FALSE)</f>
        <v>0</v>
      </c>
      <c r="X1379">
        <f>VLOOKUP(CuentosContados[[#This Row],[Column1]],CuentosIndexados[],26,FALSE)</f>
        <v>0</v>
      </c>
      <c r="Y1379">
        <f>VLOOKUP(CuentosContados[[#This Row],[Column1]],CuentosIndexados[],27,FALSE)</f>
        <v>0</v>
      </c>
      <c r="Z1379">
        <f>VLOOKUP(CuentosContados[[#This Row],[Column1]],CuentosIndexados[],28,FALSE)</f>
        <v>0</v>
      </c>
      <c r="AA1379">
        <f>VLOOKUP(CuentosContados[[#This Row],[Column1]],CuentosIndexados[],29,FALSE)</f>
        <v>0</v>
      </c>
      <c r="AB1379">
        <f>VLOOKUP(CuentosContados[[#This Row],[Column1]],CuentosIndexados[],30,FALSE)</f>
        <v>0</v>
      </c>
      <c r="AC1379">
        <f>VLOOKUP(CuentosContados[[#This Row],[Column1]],CuentosIndexados[],31,FALSE)</f>
        <v>0</v>
      </c>
      <c r="AD1379">
        <f>VLOOKUP(CuentosContados[[#This Row],[Column1]],CuentosIndexados[],32,FALSE)</f>
        <v>0</v>
      </c>
      <c r="AE1379">
        <f>VLOOKUP(CuentosContados[[#This Row],[Column1]],CuentosIndexados[],33,FALSE)</f>
        <v>0</v>
      </c>
      <c r="AF1379">
        <f>VLOOKUP(CuentosContados[[#This Row],[Column1]],CuentosIndexados[],34,FALSE)</f>
        <v>0</v>
      </c>
      <c r="AG1379">
        <f>VLOOKUP(CuentosContados[[#This Row],[Column1]],CuentosIndexados[],35,FALSE)</f>
        <v>0</v>
      </c>
      <c r="AH1379">
        <f>VLOOKUP(CuentosContados[[#This Row],[Column1]],CuentosIndexados[],36,FALSE)</f>
        <v>0</v>
      </c>
      <c r="AI1379">
        <f>VLOOKUP(CuentosContados[[#This Row],[Column1]],CuentosIndexados[],37,FALSE)</f>
        <v>0</v>
      </c>
      <c r="AJ1379">
        <f>VLOOKUP(CuentosContados[[#This Row],[Column1]],CuentosIndexados[],38,FALSE)</f>
        <v>0</v>
      </c>
      <c r="AK1379">
        <f>VLOOKUP(CuentosContados[[#This Row],[Column1]],CuentosIndexados[],39,FALSE)</f>
        <v>0</v>
      </c>
    </row>
    <row r="1380" spans="1:37" x14ac:dyDescent="0.25">
      <c r="A1380" t="s">
        <v>1087</v>
      </c>
      <c r="B1380">
        <f>VLOOKUP(CuentosContados[[#This Row],[Column1]],CuentosIndexados[],3,FALSE)</f>
        <v>0</v>
      </c>
      <c r="C1380">
        <f>VLOOKUP(CuentosContados[[#This Row],[Column1]],CuentosIndexados[],5,FALSE)</f>
        <v>0</v>
      </c>
      <c r="D1380">
        <f>VLOOKUP(CuentosContados[[#This Row],[Column1]],CuentosIndexados[],6,FALSE)</f>
        <v>0</v>
      </c>
      <c r="E1380">
        <f>VLOOKUP(CuentosContados[[#This Row],[Column1]],CuentosIndexados[],7,FALSE)</f>
        <v>0</v>
      </c>
      <c r="F1380">
        <f>VLOOKUP(CuentosContados[[#This Row],[Column1]],CuentosIndexados[],8,FALSE)</f>
        <v>0</v>
      </c>
      <c r="G1380">
        <f>VLOOKUP(CuentosContados[[#This Row],[Column1]],CuentosIndexados[],9,FALSE)</f>
        <v>0</v>
      </c>
      <c r="H1380">
        <f>VLOOKUP(CuentosContados[[#This Row],[Column1]],CuentosIndexados[],10,FALSE)</f>
        <v>0</v>
      </c>
      <c r="I1380">
        <f>VLOOKUP(CuentosContados[[#This Row],[Column1]],CuentosIndexados[],11,FALSE)</f>
        <v>0</v>
      </c>
      <c r="J1380" t="str">
        <f>VLOOKUP(CuentosContados[[#This Row],[Column1]],CuentosIndexados[],12,FALSE)</f>
        <v>trabajo</v>
      </c>
      <c r="K1380">
        <f>VLOOKUP(CuentosContados[[#This Row],[Column1]],CuentosIndexados[],13,FALSE)</f>
        <v>0</v>
      </c>
      <c r="L1380">
        <f>VLOOKUP(CuentosContados[[#This Row],[Column1]],CuentosIndexados[],14,FALSE)</f>
        <v>0</v>
      </c>
      <c r="M1380">
        <f>VLOOKUP(CuentosContados[[#This Row],[Column1]],CuentosIndexados[],15,FALSE)</f>
        <v>0</v>
      </c>
      <c r="N1380" t="str">
        <f>VLOOKUP(CuentosContados[[#This Row],[Column1]],CuentosIndexados[],16,FALSE)</f>
        <v>resiliencia</v>
      </c>
      <c r="O1380">
        <f>VLOOKUP(CuentosContados[[#This Row],[Column1]],CuentosIndexados[],17,FALSE)</f>
        <v>0</v>
      </c>
      <c r="P1380">
        <f>VLOOKUP(CuentosContados[[#This Row],[Column1]],CuentosIndexados[],18,FALSE)</f>
        <v>0</v>
      </c>
      <c r="Q1380">
        <f>VLOOKUP(CuentosContados[[#This Row],[Column1]],CuentosIndexados[],19,FALSE)</f>
        <v>0</v>
      </c>
      <c r="R1380">
        <f>VLOOKUP(CuentosContados[[#This Row],[Column1]],CuentosIndexados[],20,FALSE)</f>
        <v>0</v>
      </c>
      <c r="S1380" t="str">
        <f>VLOOKUP(CuentosContados[[#This Row],[Column1]],CuentosIndexados[],21,FALSE)</f>
        <v>fortaleza</v>
      </c>
      <c r="T1380">
        <f>VLOOKUP(CuentosContados[[#This Row],[Column1]],CuentosIndexados[],22,FALSE)</f>
        <v>0</v>
      </c>
      <c r="U1380">
        <f>VLOOKUP(CuentosContados[[#This Row],[Column1]],CuentosIndexados[],23,FALSE)</f>
        <v>0</v>
      </c>
      <c r="V1380">
        <f>VLOOKUP(CuentosContados[[#This Row],[Column1]],CuentosIndexados[],24,FALSE)</f>
        <v>0</v>
      </c>
      <c r="W1380">
        <f>VLOOKUP(CuentosContados[[#This Row],[Column1]],CuentosIndexados[],25,FALSE)</f>
        <v>0</v>
      </c>
      <c r="X1380">
        <f>VLOOKUP(CuentosContados[[#This Row],[Column1]],CuentosIndexados[],26,FALSE)</f>
        <v>0</v>
      </c>
      <c r="Y1380">
        <f>VLOOKUP(CuentosContados[[#This Row],[Column1]],CuentosIndexados[],27,FALSE)</f>
        <v>0</v>
      </c>
      <c r="Z1380">
        <f>VLOOKUP(CuentosContados[[#This Row],[Column1]],CuentosIndexados[],28,FALSE)</f>
        <v>0</v>
      </c>
      <c r="AA1380">
        <f>VLOOKUP(CuentosContados[[#This Row],[Column1]],CuentosIndexados[],29,FALSE)</f>
        <v>0</v>
      </c>
      <c r="AB1380">
        <f>VLOOKUP(CuentosContados[[#This Row],[Column1]],CuentosIndexados[],30,FALSE)</f>
        <v>0</v>
      </c>
      <c r="AC1380">
        <f>VLOOKUP(CuentosContados[[#This Row],[Column1]],CuentosIndexados[],31,FALSE)</f>
        <v>0</v>
      </c>
      <c r="AD1380">
        <f>VLOOKUP(CuentosContados[[#This Row],[Column1]],CuentosIndexados[],32,FALSE)</f>
        <v>0</v>
      </c>
      <c r="AE1380">
        <f>VLOOKUP(CuentosContados[[#This Row],[Column1]],CuentosIndexados[],33,FALSE)</f>
        <v>0</v>
      </c>
      <c r="AF1380">
        <f>VLOOKUP(CuentosContados[[#This Row],[Column1]],CuentosIndexados[],34,FALSE)</f>
        <v>0</v>
      </c>
      <c r="AG1380">
        <f>VLOOKUP(CuentosContados[[#This Row],[Column1]],CuentosIndexados[],35,FALSE)</f>
        <v>0</v>
      </c>
      <c r="AH1380">
        <f>VLOOKUP(CuentosContados[[#This Row],[Column1]],CuentosIndexados[],36,FALSE)</f>
        <v>0</v>
      </c>
      <c r="AI1380">
        <f>VLOOKUP(CuentosContados[[#This Row],[Column1]],CuentosIndexados[],37,FALSE)</f>
        <v>0</v>
      </c>
      <c r="AJ1380">
        <f>VLOOKUP(CuentosContados[[#This Row],[Column1]],CuentosIndexados[],38,FALSE)</f>
        <v>0</v>
      </c>
      <c r="AK1380">
        <f>VLOOKUP(CuentosContados[[#This Row],[Column1]],CuentosIndexados[],39,FALSE)</f>
        <v>0</v>
      </c>
    </row>
    <row r="1381" spans="1:37" x14ac:dyDescent="0.25">
      <c r="A1381" t="s">
        <v>1087</v>
      </c>
      <c r="B1381">
        <f>VLOOKUP(CuentosContados[[#This Row],[Column1]],CuentosIndexados[],3,FALSE)</f>
        <v>0</v>
      </c>
      <c r="C1381">
        <f>VLOOKUP(CuentosContados[[#This Row],[Column1]],CuentosIndexados[],5,FALSE)</f>
        <v>0</v>
      </c>
      <c r="D1381">
        <f>VLOOKUP(CuentosContados[[#This Row],[Column1]],CuentosIndexados[],6,FALSE)</f>
        <v>0</v>
      </c>
      <c r="E1381">
        <f>VLOOKUP(CuentosContados[[#This Row],[Column1]],CuentosIndexados[],7,FALSE)</f>
        <v>0</v>
      </c>
      <c r="F1381">
        <f>VLOOKUP(CuentosContados[[#This Row],[Column1]],CuentosIndexados[],8,FALSE)</f>
        <v>0</v>
      </c>
      <c r="G1381">
        <f>VLOOKUP(CuentosContados[[#This Row],[Column1]],CuentosIndexados[],9,FALSE)</f>
        <v>0</v>
      </c>
      <c r="H1381">
        <f>VLOOKUP(CuentosContados[[#This Row],[Column1]],CuentosIndexados[],10,FALSE)</f>
        <v>0</v>
      </c>
      <c r="I1381">
        <f>VLOOKUP(CuentosContados[[#This Row],[Column1]],CuentosIndexados[],11,FALSE)</f>
        <v>0</v>
      </c>
      <c r="J1381" t="str">
        <f>VLOOKUP(CuentosContados[[#This Row],[Column1]],CuentosIndexados[],12,FALSE)</f>
        <v>trabajo</v>
      </c>
      <c r="K1381">
        <f>VLOOKUP(CuentosContados[[#This Row],[Column1]],CuentosIndexados[],13,FALSE)</f>
        <v>0</v>
      </c>
      <c r="L1381">
        <f>VLOOKUP(CuentosContados[[#This Row],[Column1]],CuentosIndexados[],14,FALSE)</f>
        <v>0</v>
      </c>
      <c r="M1381">
        <f>VLOOKUP(CuentosContados[[#This Row],[Column1]],CuentosIndexados[],15,FALSE)</f>
        <v>0</v>
      </c>
      <c r="N1381" t="str">
        <f>VLOOKUP(CuentosContados[[#This Row],[Column1]],CuentosIndexados[],16,FALSE)</f>
        <v>resiliencia</v>
      </c>
      <c r="O1381">
        <f>VLOOKUP(CuentosContados[[#This Row],[Column1]],CuentosIndexados[],17,FALSE)</f>
        <v>0</v>
      </c>
      <c r="P1381">
        <f>VLOOKUP(CuentosContados[[#This Row],[Column1]],CuentosIndexados[],18,FALSE)</f>
        <v>0</v>
      </c>
      <c r="Q1381">
        <f>VLOOKUP(CuentosContados[[#This Row],[Column1]],CuentosIndexados[],19,FALSE)</f>
        <v>0</v>
      </c>
      <c r="R1381">
        <f>VLOOKUP(CuentosContados[[#This Row],[Column1]],CuentosIndexados[],20,FALSE)</f>
        <v>0</v>
      </c>
      <c r="S1381" t="str">
        <f>VLOOKUP(CuentosContados[[#This Row],[Column1]],CuentosIndexados[],21,FALSE)</f>
        <v>fortaleza</v>
      </c>
      <c r="T1381">
        <f>VLOOKUP(CuentosContados[[#This Row],[Column1]],CuentosIndexados[],22,FALSE)</f>
        <v>0</v>
      </c>
      <c r="U1381">
        <f>VLOOKUP(CuentosContados[[#This Row],[Column1]],CuentosIndexados[],23,FALSE)</f>
        <v>0</v>
      </c>
      <c r="V1381">
        <f>VLOOKUP(CuentosContados[[#This Row],[Column1]],CuentosIndexados[],24,FALSE)</f>
        <v>0</v>
      </c>
      <c r="W1381">
        <f>VLOOKUP(CuentosContados[[#This Row],[Column1]],CuentosIndexados[],25,FALSE)</f>
        <v>0</v>
      </c>
      <c r="X1381">
        <f>VLOOKUP(CuentosContados[[#This Row],[Column1]],CuentosIndexados[],26,FALSE)</f>
        <v>0</v>
      </c>
      <c r="Y1381">
        <f>VLOOKUP(CuentosContados[[#This Row],[Column1]],CuentosIndexados[],27,FALSE)</f>
        <v>0</v>
      </c>
      <c r="Z1381">
        <f>VLOOKUP(CuentosContados[[#This Row],[Column1]],CuentosIndexados[],28,FALSE)</f>
        <v>0</v>
      </c>
      <c r="AA1381">
        <f>VLOOKUP(CuentosContados[[#This Row],[Column1]],CuentosIndexados[],29,FALSE)</f>
        <v>0</v>
      </c>
      <c r="AB1381">
        <f>VLOOKUP(CuentosContados[[#This Row],[Column1]],CuentosIndexados[],30,FALSE)</f>
        <v>0</v>
      </c>
      <c r="AC1381">
        <f>VLOOKUP(CuentosContados[[#This Row],[Column1]],CuentosIndexados[],31,FALSE)</f>
        <v>0</v>
      </c>
      <c r="AD1381">
        <f>VLOOKUP(CuentosContados[[#This Row],[Column1]],CuentosIndexados[],32,FALSE)</f>
        <v>0</v>
      </c>
      <c r="AE1381">
        <f>VLOOKUP(CuentosContados[[#This Row],[Column1]],CuentosIndexados[],33,FALSE)</f>
        <v>0</v>
      </c>
      <c r="AF1381">
        <f>VLOOKUP(CuentosContados[[#This Row],[Column1]],CuentosIndexados[],34,FALSE)</f>
        <v>0</v>
      </c>
      <c r="AG1381">
        <f>VLOOKUP(CuentosContados[[#This Row],[Column1]],CuentosIndexados[],35,FALSE)</f>
        <v>0</v>
      </c>
      <c r="AH1381">
        <f>VLOOKUP(CuentosContados[[#This Row],[Column1]],CuentosIndexados[],36,FALSE)</f>
        <v>0</v>
      </c>
      <c r="AI1381">
        <f>VLOOKUP(CuentosContados[[#This Row],[Column1]],CuentosIndexados[],37,FALSE)</f>
        <v>0</v>
      </c>
      <c r="AJ1381">
        <f>VLOOKUP(CuentosContados[[#This Row],[Column1]],CuentosIndexados[],38,FALSE)</f>
        <v>0</v>
      </c>
      <c r="AK1381">
        <f>VLOOKUP(CuentosContados[[#This Row],[Column1]],CuentosIndexados[],39,FALSE)</f>
        <v>0</v>
      </c>
    </row>
    <row r="1382" spans="1:37" x14ac:dyDescent="0.25">
      <c r="A1382" t="s">
        <v>1087</v>
      </c>
      <c r="B1382">
        <f>VLOOKUP(CuentosContados[[#This Row],[Column1]],CuentosIndexados[],3,FALSE)</f>
        <v>0</v>
      </c>
      <c r="C1382">
        <f>VLOOKUP(CuentosContados[[#This Row],[Column1]],CuentosIndexados[],5,FALSE)</f>
        <v>0</v>
      </c>
      <c r="D1382">
        <f>VLOOKUP(CuentosContados[[#This Row],[Column1]],CuentosIndexados[],6,FALSE)</f>
        <v>0</v>
      </c>
      <c r="E1382">
        <f>VLOOKUP(CuentosContados[[#This Row],[Column1]],CuentosIndexados[],7,FALSE)</f>
        <v>0</v>
      </c>
      <c r="F1382">
        <f>VLOOKUP(CuentosContados[[#This Row],[Column1]],CuentosIndexados[],8,FALSE)</f>
        <v>0</v>
      </c>
      <c r="G1382">
        <f>VLOOKUP(CuentosContados[[#This Row],[Column1]],CuentosIndexados[],9,FALSE)</f>
        <v>0</v>
      </c>
      <c r="H1382">
        <f>VLOOKUP(CuentosContados[[#This Row],[Column1]],CuentosIndexados[],10,FALSE)</f>
        <v>0</v>
      </c>
      <c r="I1382">
        <f>VLOOKUP(CuentosContados[[#This Row],[Column1]],CuentosIndexados[],11,FALSE)</f>
        <v>0</v>
      </c>
      <c r="J1382" t="str">
        <f>VLOOKUP(CuentosContados[[#This Row],[Column1]],CuentosIndexados[],12,FALSE)</f>
        <v>trabajo</v>
      </c>
      <c r="K1382">
        <f>VLOOKUP(CuentosContados[[#This Row],[Column1]],CuentosIndexados[],13,FALSE)</f>
        <v>0</v>
      </c>
      <c r="L1382">
        <f>VLOOKUP(CuentosContados[[#This Row],[Column1]],CuentosIndexados[],14,FALSE)</f>
        <v>0</v>
      </c>
      <c r="M1382">
        <f>VLOOKUP(CuentosContados[[#This Row],[Column1]],CuentosIndexados[],15,FALSE)</f>
        <v>0</v>
      </c>
      <c r="N1382" t="str">
        <f>VLOOKUP(CuentosContados[[#This Row],[Column1]],CuentosIndexados[],16,FALSE)</f>
        <v>resiliencia</v>
      </c>
      <c r="O1382">
        <f>VLOOKUP(CuentosContados[[#This Row],[Column1]],CuentosIndexados[],17,FALSE)</f>
        <v>0</v>
      </c>
      <c r="P1382">
        <f>VLOOKUP(CuentosContados[[#This Row],[Column1]],CuentosIndexados[],18,FALSE)</f>
        <v>0</v>
      </c>
      <c r="Q1382">
        <f>VLOOKUP(CuentosContados[[#This Row],[Column1]],CuentosIndexados[],19,FALSE)</f>
        <v>0</v>
      </c>
      <c r="R1382">
        <f>VLOOKUP(CuentosContados[[#This Row],[Column1]],CuentosIndexados[],20,FALSE)</f>
        <v>0</v>
      </c>
      <c r="S1382" t="str">
        <f>VLOOKUP(CuentosContados[[#This Row],[Column1]],CuentosIndexados[],21,FALSE)</f>
        <v>fortaleza</v>
      </c>
      <c r="T1382">
        <f>VLOOKUP(CuentosContados[[#This Row],[Column1]],CuentosIndexados[],22,FALSE)</f>
        <v>0</v>
      </c>
      <c r="U1382">
        <f>VLOOKUP(CuentosContados[[#This Row],[Column1]],CuentosIndexados[],23,FALSE)</f>
        <v>0</v>
      </c>
      <c r="V1382">
        <f>VLOOKUP(CuentosContados[[#This Row],[Column1]],CuentosIndexados[],24,FALSE)</f>
        <v>0</v>
      </c>
      <c r="W1382">
        <f>VLOOKUP(CuentosContados[[#This Row],[Column1]],CuentosIndexados[],25,FALSE)</f>
        <v>0</v>
      </c>
      <c r="X1382">
        <f>VLOOKUP(CuentosContados[[#This Row],[Column1]],CuentosIndexados[],26,FALSE)</f>
        <v>0</v>
      </c>
      <c r="Y1382">
        <f>VLOOKUP(CuentosContados[[#This Row],[Column1]],CuentosIndexados[],27,FALSE)</f>
        <v>0</v>
      </c>
      <c r="Z1382">
        <f>VLOOKUP(CuentosContados[[#This Row],[Column1]],CuentosIndexados[],28,FALSE)</f>
        <v>0</v>
      </c>
      <c r="AA1382">
        <f>VLOOKUP(CuentosContados[[#This Row],[Column1]],CuentosIndexados[],29,FALSE)</f>
        <v>0</v>
      </c>
      <c r="AB1382">
        <f>VLOOKUP(CuentosContados[[#This Row],[Column1]],CuentosIndexados[],30,FALSE)</f>
        <v>0</v>
      </c>
      <c r="AC1382">
        <f>VLOOKUP(CuentosContados[[#This Row],[Column1]],CuentosIndexados[],31,FALSE)</f>
        <v>0</v>
      </c>
      <c r="AD1382">
        <f>VLOOKUP(CuentosContados[[#This Row],[Column1]],CuentosIndexados[],32,FALSE)</f>
        <v>0</v>
      </c>
      <c r="AE1382">
        <f>VLOOKUP(CuentosContados[[#This Row],[Column1]],CuentosIndexados[],33,FALSE)</f>
        <v>0</v>
      </c>
      <c r="AF1382">
        <f>VLOOKUP(CuentosContados[[#This Row],[Column1]],CuentosIndexados[],34,FALSE)</f>
        <v>0</v>
      </c>
      <c r="AG1382">
        <f>VLOOKUP(CuentosContados[[#This Row],[Column1]],CuentosIndexados[],35,FALSE)</f>
        <v>0</v>
      </c>
      <c r="AH1382">
        <f>VLOOKUP(CuentosContados[[#This Row],[Column1]],CuentosIndexados[],36,FALSE)</f>
        <v>0</v>
      </c>
      <c r="AI1382">
        <f>VLOOKUP(CuentosContados[[#This Row],[Column1]],CuentosIndexados[],37,FALSE)</f>
        <v>0</v>
      </c>
      <c r="AJ1382">
        <f>VLOOKUP(CuentosContados[[#This Row],[Column1]],CuentosIndexados[],38,FALSE)</f>
        <v>0</v>
      </c>
      <c r="AK1382">
        <f>VLOOKUP(CuentosContados[[#This Row],[Column1]],CuentosIndexados[],39,FALSE)</f>
        <v>0</v>
      </c>
    </row>
    <row r="1383" spans="1:37" x14ac:dyDescent="0.25">
      <c r="A1383" t="s">
        <v>1087</v>
      </c>
      <c r="B1383">
        <f>VLOOKUP(CuentosContados[[#This Row],[Column1]],CuentosIndexados[],3,FALSE)</f>
        <v>0</v>
      </c>
      <c r="C1383">
        <f>VLOOKUP(CuentosContados[[#This Row],[Column1]],CuentosIndexados[],5,FALSE)</f>
        <v>0</v>
      </c>
      <c r="D1383">
        <f>VLOOKUP(CuentosContados[[#This Row],[Column1]],CuentosIndexados[],6,FALSE)</f>
        <v>0</v>
      </c>
      <c r="E1383">
        <f>VLOOKUP(CuentosContados[[#This Row],[Column1]],CuentosIndexados[],7,FALSE)</f>
        <v>0</v>
      </c>
      <c r="F1383">
        <f>VLOOKUP(CuentosContados[[#This Row],[Column1]],CuentosIndexados[],8,FALSE)</f>
        <v>0</v>
      </c>
      <c r="G1383">
        <f>VLOOKUP(CuentosContados[[#This Row],[Column1]],CuentosIndexados[],9,FALSE)</f>
        <v>0</v>
      </c>
      <c r="H1383">
        <f>VLOOKUP(CuentosContados[[#This Row],[Column1]],CuentosIndexados[],10,FALSE)</f>
        <v>0</v>
      </c>
      <c r="I1383">
        <f>VLOOKUP(CuentosContados[[#This Row],[Column1]],CuentosIndexados[],11,FALSE)</f>
        <v>0</v>
      </c>
      <c r="J1383" t="str">
        <f>VLOOKUP(CuentosContados[[#This Row],[Column1]],CuentosIndexados[],12,FALSE)</f>
        <v>trabajo</v>
      </c>
      <c r="K1383">
        <f>VLOOKUP(CuentosContados[[#This Row],[Column1]],CuentosIndexados[],13,FALSE)</f>
        <v>0</v>
      </c>
      <c r="L1383">
        <f>VLOOKUP(CuentosContados[[#This Row],[Column1]],CuentosIndexados[],14,FALSE)</f>
        <v>0</v>
      </c>
      <c r="M1383">
        <f>VLOOKUP(CuentosContados[[#This Row],[Column1]],CuentosIndexados[],15,FALSE)</f>
        <v>0</v>
      </c>
      <c r="N1383" t="str">
        <f>VLOOKUP(CuentosContados[[#This Row],[Column1]],CuentosIndexados[],16,FALSE)</f>
        <v>resiliencia</v>
      </c>
      <c r="O1383">
        <f>VLOOKUP(CuentosContados[[#This Row],[Column1]],CuentosIndexados[],17,FALSE)</f>
        <v>0</v>
      </c>
      <c r="P1383">
        <f>VLOOKUP(CuentosContados[[#This Row],[Column1]],CuentosIndexados[],18,FALSE)</f>
        <v>0</v>
      </c>
      <c r="Q1383">
        <f>VLOOKUP(CuentosContados[[#This Row],[Column1]],CuentosIndexados[],19,FALSE)</f>
        <v>0</v>
      </c>
      <c r="R1383">
        <f>VLOOKUP(CuentosContados[[#This Row],[Column1]],CuentosIndexados[],20,FALSE)</f>
        <v>0</v>
      </c>
      <c r="S1383" t="str">
        <f>VLOOKUP(CuentosContados[[#This Row],[Column1]],CuentosIndexados[],21,FALSE)</f>
        <v>fortaleza</v>
      </c>
      <c r="T1383">
        <f>VLOOKUP(CuentosContados[[#This Row],[Column1]],CuentosIndexados[],22,FALSE)</f>
        <v>0</v>
      </c>
      <c r="U1383">
        <f>VLOOKUP(CuentosContados[[#This Row],[Column1]],CuentosIndexados[],23,FALSE)</f>
        <v>0</v>
      </c>
      <c r="V1383">
        <f>VLOOKUP(CuentosContados[[#This Row],[Column1]],CuentosIndexados[],24,FALSE)</f>
        <v>0</v>
      </c>
      <c r="W1383">
        <f>VLOOKUP(CuentosContados[[#This Row],[Column1]],CuentosIndexados[],25,FALSE)</f>
        <v>0</v>
      </c>
      <c r="X1383">
        <f>VLOOKUP(CuentosContados[[#This Row],[Column1]],CuentosIndexados[],26,FALSE)</f>
        <v>0</v>
      </c>
      <c r="Y1383">
        <f>VLOOKUP(CuentosContados[[#This Row],[Column1]],CuentosIndexados[],27,FALSE)</f>
        <v>0</v>
      </c>
      <c r="Z1383">
        <f>VLOOKUP(CuentosContados[[#This Row],[Column1]],CuentosIndexados[],28,FALSE)</f>
        <v>0</v>
      </c>
      <c r="AA1383">
        <f>VLOOKUP(CuentosContados[[#This Row],[Column1]],CuentosIndexados[],29,FALSE)</f>
        <v>0</v>
      </c>
      <c r="AB1383">
        <f>VLOOKUP(CuentosContados[[#This Row],[Column1]],CuentosIndexados[],30,FALSE)</f>
        <v>0</v>
      </c>
      <c r="AC1383">
        <f>VLOOKUP(CuentosContados[[#This Row],[Column1]],CuentosIndexados[],31,FALSE)</f>
        <v>0</v>
      </c>
      <c r="AD1383">
        <f>VLOOKUP(CuentosContados[[#This Row],[Column1]],CuentosIndexados[],32,FALSE)</f>
        <v>0</v>
      </c>
      <c r="AE1383">
        <f>VLOOKUP(CuentosContados[[#This Row],[Column1]],CuentosIndexados[],33,FALSE)</f>
        <v>0</v>
      </c>
      <c r="AF1383">
        <f>VLOOKUP(CuentosContados[[#This Row],[Column1]],CuentosIndexados[],34,FALSE)</f>
        <v>0</v>
      </c>
      <c r="AG1383">
        <f>VLOOKUP(CuentosContados[[#This Row],[Column1]],CuentosIndexados[],35,FALSE)</f>
        <v>0</v>
      </c>
      <c r="AH1383">
        <f>VLOOKUP(CuentosContados[[#This Row],[Column1]],CuentosIndexados[],36,FALSE)</f>
        <v>0</v>
      </c>
      <c r="AI1383">
        <f>VLOOKUP(CuentosContados[[#This Row],[Column1]],CuentosIndexados[],37,FALSE)</f>
        <v>0</v>
      </c>
      <c r="AJ1383">
        <f>VLOOKUP(CuentosContados[[#This Row],[Column1]],CuentosIndexados[],38,FALSE)</f>
        <v>0</v>
      </c>
      <c r="AK1383">
        <f>VLOOKUP(CuentosContados[[#This Row],[Column1]],CuentosIndexados[],39,FALSE)</f>
        <v>0</v>
      </c>
    </row>
    <row r="1384" spans="1:37" x14ac:dyDescent="0.25">
      <c r="A1384" t="s">
        <v>1087</v>
      </c>
      <c r="B1384">
        <f>VLOOKUP(CuentosContados[[#This Row],[Column1]],CuentosIndexados[],3,FALSE)</f>
        <v>0</v>
      </c>
      <c r="C1384">
        <f>VLOOKUP(CuentosContados[[#This Row],[Column1]],CuentosIndexados[],5,FALSE)</f>
        <v>0</v>
      </c>
      <c r="D1384">
        <f>VLOOKUP(CuentosContados[[#This Row],[Column1]],CuentosIndexados[],6,FALSE)</f>
        <v>0</v>
      </c>
      <c r="E1384">
        <f>VLOOKUP(CuentosContados[[#This Row],[Column1]],CuentosIndexados[],7,FALSE)</f>
        <v>0</v>
      </c>
      <c r="F1384">
        <f>VLOOKUP(CuentosContados[[#This Row],[Column1]],CuentosIndexados[],8,FALSE)</f>
        <v>0</v>
      </c>
      <c r="G1384">
        <f>VLOOKUP(CuentosContados[[#This Row],[Column1]],CuentosIndexados[],9,FALSE)</f>
        <v>0</v>
      </c>
      <c r="H1384">
        <f>VLOOKUP(CuentosContados[[#This Row],[Column1]],CuentosIndexados[],10,FALSE)</f>
        <v>0</v>
      </c>
      <c r="I1384">
        <f>VLOOKUP(CuentosContados[[#This Row],[Column1]],CuentosIndexados[],11,FALSE)</f>
        <v>0</v>
      </c>
      <c r="J1384" t="str">
        <f>VLOOKUP(CuentosContados[[#This Row],[Column1]],CuentosIndexados[],12,FALSE)</f>
        <v>trabajo</v>
      </c>
      <c r="K1384">
        <f>VLOOKUP(CuentosContados[[#This Row],[Column1]],CuentosIndexados[],13,FALSE)</f>
        <v>0</v>
      </c>
      <c r="L1384">
        <f>VLOOKUP(CuentosContados[[#This Row],[Column1]],CuentosIndexados[],14,FALSE)</f>
        <v>0</v>
      </c>
      <c r="M1384">
        <f>VLOOKUP(CuentosContados[[#This Row],[Column1]],CuentosIndexados[],15,FALSE)</f>
        <v>0</v>
      </c>
      <c r="N1384" t="str">
        <f>VLOOKUP(CuentosContados[[#This Row],[Column1]],CuentosIndexados[],16,FALSE)</f>
        <v>resiliencia</v>
      </c>
      <c r="O1384">
        <f>VLOOKUP(CuentosContados[[#This Row],[Column1]],CuentosIndexados[],17,FALSE)</f>
        <v>0</v>
      </c>
      <c r="P1384">
        <f>VLOOKUP(CuentosContados[[#This Row],[Column1]],CuentosIndexados[],18,FALSE)</f>
        <v>0</v>
      </c>
      <c r="Q1384">
        <f>VLOOKUP(CuentosContados[[#This Row],[Column1]],CuentosIndexados[],19,FALSE)</f>
        <v>0</v>
      </c>
      <c r="R1384">
        <f>VLOOKUP(CuentosContados[[#This Row],[Column1]],CuentosIndexados[],20,FALSE)</f>
        <v>0</v>
      </c>
      <c r="S1384" t="str">
        <f>VLOOKUP(CuentosContados[[#This Row],[Column1]],CuentosIndexados[],21,FALSE)</f>
        <v>fortaleza</v>
      </c>
      <c r="T1384">
        <f>VLOOKUP(CuentosContados[[#This Row],[Column1]],CuentosIndexados[],22,FALSE)</f>
        <v>0</v>
      </c>
      <c r="U1384">
        <f>VLOOKUP(CuentosContados[[#This Row],[Column1]],CuentosIndexados[],23,FALSE)</f>
        <v>0</v>
      </c>
      <c r="V1384">
        <f>VLOOKUP(CuentosContados[[#This Row],[Column1]],CuentosIndexados[],24,FALSE)</f>
        <v>0</v>
      </c>
      <c r="W1384">
        <f>VLOOKUP(CuentosContados[[#This Row],[Column1]],CuentosIndexados[],25,FALSE)</f>
        <v>0</v>
      </c>
      <c r="X1384">
        <f>VLOOKUP(CuentosContados[[#This Row],[Column1]],CuentosIndexados[],26,FALSE)</f>
        <v>0</v>
      </c>
      <c r="Y1384">
        <f>VLOOKUP(CuentosContados[[#This Row],[Column1]],CuentosIndexados[],27,FALSE)</f>
        <v>0</v>
      </c>
      <c r="Z1384">
        <f>VLOOKUP(CuentosContados[[#This Row],[Column1]],CuentosIndexados[],28,FALSE)</f>
        <v>0</v>
      </c>
      <c r="AA1384">
        <f>VLOOKUP(CuentosContados[[#This Row],[Column1]],CuentosIndexados[],29,FALSE)</f>
        <v>0</v>
      </c>
      <c r="AB1384">
        <f>VLOOKUP(CuentosContados[[#This Row],[Column1]],CuentosIndexados[],30,FALSE)</f>
        <v>0</v>
      </c>
      <c r="AC1384">
        <f>VLOOKUP(CuentosContados[[#This Row],[Column1]],CuentosIndexados[],31,FALSE)</f>
        <v>0</v>
      </c>
      <c r="AD1384">
        <f>VLOOKUP(CuentosContados[[#This Row],[Column1]],CuentosIndexados[],32,FALSE)</f>
        <v>0</v>
      </c>
      <c r="AE1384">
        <f>VLOOKUP(CuentosContados[[#This Row],[Column1]],CuentosIndexados[],33,FALSE)</f>
        <v>0</v>
      </c>
      <c r="AF1384">
        <f>VLOOKUP(CuentosContados[[#This Row],[Column1]],CuentosIndexados[],34,FALSE)</f>
        <v>0</v>
      </c>
      <c r="AG1384">
        <f>VLOOKUP(CuentosContados[[#This Row],[Column1]],CuentosIndexados[],35,FALSE)</f>
        <v>0</v>
      </c>
      <c r="AH1384">
        <f>VLOOKUP(CuentosContados[[#This Row],[Column1]],CuentosIndexados[],36,FALSE)</f>
        <v>0</v>
      </c>
      <c r="AI1384">
        <f>VLOOKUP(CuentosContados[[#This Row],[Column1]],CuentosIndexados[],37,FALSE)</f>
        <v>0</v>
      </c>
      <c r="AJ1384">
        <f>VLOOKUP(CuentosContados[[#This Row],[Column1]],CuentosIndexados[],38,FALSE)</f>
        <v>0</v>
      </c>
      <c r="AK1384">
        <f>VLOOKUP(CuentosContados[[#This Row],[Column1]],CuentosIndexados[],39,FALSE)</f>
        <v>0</v>
      </c>
    </row>
    <row r="1385" spans="1:37" x14ac:dyDescent="0.25">
      <c r="A1385" t="s">
        <v>1087</v>
      </c>
      <c r="B1385">
        <f>VLOOKUP(CuentosContados[[#This Row],[Column1]],CuentosIndexados[],3,FALSE)</f>
        <v>0</v>
      </c>
      <c r="C1385">
        <f>VLOOKUP(CuentosContados[[#This Row],[Column1]],CuentosIndexados[],5,FALSE)</f>
        <v>0</v>
      </c>
      <c r="D1385">
        <f>VLOOKUP(CuentosContados[[#This Row],[Column1]],CuentosIndexados[],6,FALSE)</f>
        <v>0</v>
      </c>
      <c r="E1385">
        <f>VLOOKUP(CuentosContados[[#This Row],[Column1]],CuentosIndexados[],7,FALSE)</f>
        <v>0</v>
      </c>
      <c r="F1385">
        <f>VLOOKUP(CuentosContados[[#This Row],[Column1]],CuentosIndexados[],8,FALSE)</f>
        <v>0</v>
      </c>
      <c r="G1385">
        <f>VLOOKUP(CuentosContados[[#This Row],[Column1]],CuentosIndexados[],9,FALSE)</f>
        <v>0</v>
      </c>
      <c r="H1385">
        <f>VLOOKUP(CuentosContados[[#This Row],[Column1]],CuentosIndexados[],10,FALSE)</f>
        <v>0</v>
      </c>
      <c r="I1385">
        <f>VLOOKUP(CuentosContados[[#This Row],[Column1]],CuentosIndexados[],11,FALSE)</f>
        <v>0</v>
      </c>
      <c r="J1385" t="str">
        <f>VLOOKUP(CuentosContados[[#This Row],[Column1]],CuentosIndexados[],12,FALSE)</f>
        <v>trabajo</v>
      </c>
      <c r="K1385">
        <f>VLOOKUP(CuentosContados[[#This Row],[Column1]],CuentosIndexados[],13,FALSE)</f>
        <v>0</v>
      </c>
      <c r="L1385">
        <f>VLOOKUP(CuentosContados[[#This Row],[Column1]],CuentosIndexados[],14,FALSE)</f>
        <v>0</v>
      </c>
      <c r="M1385">
        <f>VLOOKUP(CuentosContados[[#This Row],[Column1]],CuentosIndexados[],15,FALSE)</f>
        <v>0</v>
      </c>
      <c r="N1385" t="str">
        <f>VLOOKUP(CuentosContados[[#This Row],[Column1]],CuentosIndexados[],16,FALSE)</f>
        <v>resiliencia</v>
      </c>
      <c r="O1385">
        <f>VLOOKUP(CuentosContados[[#This Row],[Column1]],CuentosIndexados[],17,FALSE)</f>
        <v>0</v>
      </c>
      <c r="P1385">
        <f>VLOOKUP(CuentosContados[[#This Row],[Column1]],CuentosIndexados[],18,FALSE)</f>
        <v>0</v>
      </c>
      <c r="Q1385">
        <f>VLOOKUP(CuentosContados[[#This Row],[Column1]],CuentosIndexados[],19,FALSE)</f>
        <v>0</v>
      </c>
      <c r="R1385">
        <f>VLOOKUP(CuentosContados[[#This Row],[Column1]],CuentosIndexados[],20,FALSE)</f>
        <v>0</v>
      </c>
      <c r="S1385" t="str">
        <f>VLOOKUP(CuentosContados[[#This Row],[Column1]],CuentosIndexados[],21,FALSE)</f>
        <v>fortaleza</v>
      </c>
      <c r="T1385">
        <f>VLOOKUP(CuentosContados[[#This Row],[Column1]],CuentosIndexados[],22,FALSE)</f>
        <v>0</v>
      </c>
      <c r="U1385">
        <f>VLOOKUP(CuentosContados[[#This Row],[Column1]],CuentosIndexados[],23,FALSE)</f>
        <v>0</v>
      </c>
      <c r="V1385">
        <f>VLOOKUP(CuentosContados[[#This Row],[Column1]],CuentosIndexados[],24,FALSE)</f>
        <v>0</v>
      </c>
      <c r="W1385">
        <f>VLOOKUP(CuentosContados[[#This Row],[Column1]],CuentosIndexados[],25,FALSE)</f>
        <v>0</v>
      </c>
      <c r="X1385">
        <f>VLOOKUP(CuentosContados[[#This Row],[Column1]],CuentosIndexados[],26,FALSE)</f>
        <v>0</v>
      </c>
      <c r="Y1385">
        <f>VLOOKUP(CuentosContados[[#This Row],[Column1]],CuentosIndexados[],27,FALSE)</f>
        <v>0</v>
      </c>
      <c r="Z1385">
        <f>VLOOKUP(CuentosContados[[#This Row],[Column1]],CuentosIndexados[],28,FALSE)</f>
        <v>0</v>
      </c>
      <c r="AA1385">
        <f>VLOOKUP(CuentosContados[[#This Row],[Column1]],CuentosIndexados[],29,FALSE)</f>
        <v>0</v>
      </c>
      <c r="AB1385">
        <f>VLOOKUP(CuentosContados[[#This Row],[Column1]],CuentosIndexados[],30,FALSE)</f>
        <v>0</v>
      </c>
      <c r="AC1385">
        <f>VLOOKUP(CuentosContados[[#This Row],[Column1]],CuentosIndexados[],31,FALSE)</f>
        <v>0</v>
      </c>
      <c r="AD1385">
        <f>VLOOKUP(CuentosContados[[#This Row],[Column1]],CuentosIndexados[],32,FALSE)</f>
        <v>0</v>
      </c>
      <c r="AE1385">
        <f>VLOOKUP(CuentosContados[[#This Row],[Column1]],CuentosIndexados[],33,FALSE)</f>
        <v>0</v>
      </c>
      <c r="AF1385">
        <f>VLOOKUP(CuentosContados[[#This Row],[Column1]],CuentosIndexados[],34,FALSE)</f>
        <v>0</v>
      </c>
      <c r="AG1385">
        <f>VLOOKUP(CuentosContados[[#This Row],[Column1]],CuentosIndexados[],35,FALSE)</f>
        <v>0</v>
      </c>
      <c r="AH1385">
        <f>VLOOKUP(CuentosContados[[#This Row],[Column1]],CuentosIndexados[],36,FALSE)</f>
        <v>0</v>
      </c>
      <c r="AI1385">
        <f>VLOOKUP(CuentosContados[[#This Row],[Column1]],CuentosIndexados[],37,FALSE)</f>
        <v>0</v>
      </c>
      <c r="AJ1385">
        <f>VLOOKUP(CuentosContados[[#This Row],[Column1]],CuentosIndexados[],38,FALSE)</f>
        <v>0</v>
      </c>
      <c r="AK1385">
        <f>VLOOKUP(CuentosContados[[#This Row],[Column1]],CuentosIndexados[],39,FALSE)</f>
        <v>0</v>
      </c>
    </row>
    <row r="1386" spans="1:37" x14ac:dyDescent="0.25">
      <c r="A1386" t="s">
        <v>1087</v>
      </c>
      <c r="B1386">
        <f>VLOOKUP(CuentosContados[[#This Row],[Column1]],CuentosIndexados[],3,FALSE)</f>
        <v>0</v>
      </c>
      <c r="C1386">
        <f>VLOOKUP(CuentosContados[[#This Row],[Column1]],CuentosIndexados[],5,FALSE)</f>
        <v>0</v>
      </c>
      <c r="D1386">
        <f>VLOOKUP(CuentosContados[[#This Row],[Column1]],CuentosIndexados[],6,FALSE)</f>
        <v>0</v>
      </c>
      <c r="E1386">
        <f>VLOOKUP(CuentosContados[[#This Row],[Column1]],CuentosIndexados[],7,FALSE)</f>
        <v>0</v>
      </c>
      <c r="F1386">
        <f>VLOOKUP(CuentosContados[[#This Row],[Column1]],CuentosIndexados[],8,FALSE)</f>
        <v>0</v>
      </c>
      <c r="G1386">
        <f>VLOOKUP(CuentosContados[[#This Row],[Column1]],CuentosIndexados[],9,FALSE)</f>
        <v>0</v>
      </c>
      <c r="H1386">
        <f>VLOOKUP(CuentosContados[[#This Row],[Column1]],CuentosIndexados[],10,FALSE)</f>
        <v>0</v>
      </c>
      <c r="I1386">
        <f>VLOOKUP(CuentosContados[[#This Row],[Column1]],CuentosIndexados[],11,FALSE)</f>
        <v>0</v>
      </c>
      <c r="J1386" t="str">
        <f>VLOOKUP(CuentosContados[[#This Row],[Column1]],CuentosIndexados[],12,FALSE)</f>
        <v>trabajo</v>
      </c>
      <c r="K1386">
        <f>VLOOKUP(CuentosContados[[#This Row],[Column1]],CuentosIndexados[],13,FALSE)</f>
        <v>0</v>
      </c>
      <c r="L1386">
        <f>VLOOKUP(CuentosContados[[#This Row],[Column1]],CuentosIndexados[],14,FALSE)</f>
        <v>0</v>
      </c>
      <c r="M1386">
        <f>VLOOKUP(CuentosContados[[#This Row],[Column1]],CuentosIndexados[],15,FALSE)</f>
        <v>0</v>
      </c>
      <c r="N1386" t="str">
        <f>VLOOKUP(CuentosContados[[#This Row],[Column1]],CuentosIndexados[],16,FALSE)</f>
        <v>resiliencia</v>
      </c>
      <c r="O1386">
        <f>VLOOKUP(CuentosContados[[#This Row],[Column1]],CuentosIndexados[],17,FALSE)</f>
        <v>0</v>
      </c>
      <c r="P1386">
        <f>VLOOKUP(CuentosContados[[#This Row],[Column1]],CuentosIndexados[],18,FALSE)</f>
        <v>0</v>
      </c>
      <c r="Q1386">
        <f>VLOOKUP(CuentosContados[[#This Row],[Column1]],CuentosIndexados[],19,FALSE)</f>
        <v>0</v>
      </c>
      <c r="R1386">
        <f>VLOOKUP(CuentosContados[[#This Row],[Column1]],CuentosIndexados[],20,FALSE)</f>
        <v>0</v>
      </c>
      <c r="S1386" t="str">
        <f>VLOOKUP(CuentosContados[[#This Row],[Column1]],CuentosIndexados[],21,FALSE)</f>
        <v>fortaleza</v>
      </c>
      <c r="T1386">
        <f>VLOOKUP(CuentosContados[[#This Row],[Column1]],CuentosIndexados[],22,FALSE)</f>
        <v>0</v>
      </c>
      <c r="U1386">
        <f>VLOOKUP(CuentosContados[[#This Row],[Column1]],CuentosIndexados[],23,FALSE)</f>
        <v>0</v>
      </c>
      <c r="V1386">
        <f>VLOOKUP(CuentosContados[[#This Row],[Column1]],CuentosIndexados[],24,FALSE)</f>
        <v>0</v>
      </c>
      <c r="W1386">
        <f>VLOOKUP(CuentosContados[[#This Row],[Column1]],CuentosIndexados[],25,FALSE)</f>
        <v>0</v>
      </c>
      <c r="X1386">
        <f>VLOOKUP(CuentosContados[[#This Row],[Column1]],CuentosIndexados[],26,FALSE)</f>
        <v>0</v>
      </c>
      <c r="Y1386">
        <f>VLOOKUP(CuentosContados[[#This Row],[Column1]],CuentosIndexados[],27,FALSE)</f>
        <v>0</v>
      </c>
      <c r="Z1386">
        <f>VLOOKUP(CuentosContados[[#This Row],[Column1]],CuentosIndexados[],28,FALSE)</f>
        <v>0</v>
      </c>
      <c r="AA1386">
        <f>VLOOKUP(CuentosContados[[#This Row],[Column1]],CuentosIndexados[],29,FALSE)</f>
        <v>0</v>
      </c>
      <c r="AB1386">
        <f>VLOOKUP(CuentosContados[[#This Row],[Column1]],CuentosIndexados[],30,FALSE)</f>
        <v>0</v>
      </c>
      <c r="AC1386">
        <f>VLOOKUP(CuentosContados[[#This Row],[Column1]],CuentosIndexados[],31,FALSE)</f>
        <v>0</v>
      </c>
      <c r="AD1386">
        <f>VLOOKUP(CuentosContados[[#This Row],[Column1]],CuentosIndexados[],32,FALSE)</f>
        <v>0</v>
      </c>
      <c r="AE1386">
        <f>VLOOKUP(CuentosContados[[#This Row],[Column1]],CuentosIndexados[],33,FALSE)</f>
        <v>0</v>
      </c>
      <c r="AF1386">
        <f>VLOOKUP(CuentosContados[[#This Row],[Column1]],CuentosIndexados[],34,FALSE)</f>
        <v>0</v>
      </c>
      <c r="AG1386">
        <f>VLOOKUP(CuentosContados[[#This Row],[Column1]],CuentosIndexados[],35,FALSE)</f>
        <v>0</v>
      </c>
      <c r="AH1386">
        <f>VLOOKUP(CuentosContados[[#This Row],[Column1]],CuentosIndexados[],36,FALSE)</f>
        <v>0</v>
      </c>
      <c r="AI1386">
        <f>VLOOKUP(CuentosContados[[#This Row],[Column1]],CuentosIndexados[],37,FALSE)</f>
        <v>0</v>
      </c>
      <c r="AJ1386">
        <f>VLOOKUP(CuentosContados[[#This Row],[Column1]],CuentosIndexados[],38,FALSE)</f>
        <v>0</v>
      </c>
      <c r="AK1386">
        <f>VLOOKUP(CuentosContados[[#This Row],[Column1]],CuentosIndexados[],39,FALSE)</f>
        <v>0</v>
      </c>
    </row>
    <row r="1387" spans="1:37" x14ac:dyDescent="0.25">
      <c r="A1387" t="s">
        <v>1087</v>
      </c>
      <c r="B1387">
        <f>VLOOKUP(CuentosContados[[#This Row],[Column1]],CuentosIndexados[],3,FALSE)</f>
        <v>0</v>
      </c>
      <c r="C1387">
        <f>VLOOKUP(CuentosContados[[#This Row],[Column1]],CuentosIndexados[],5,FALSE)</f>
        <v>0</v>
      </c>
      <c r="D1387">
        <f>VLOOKUP(CuentosContados[[#This Row],[Column1]],CuentosIndexados[],6,FALSE)</f>
        <v>0</v>
      </c>
      <c r="E1387">
        <f>VLOOKUP(CuentosContados[[#This Row],[Column1]],CuentosIndexados[],7,FALSE)</f>
        <v>0</v>
      </c>
      <c r="F1387">
        <f>VLOOKUP(CuentosContados[[#This Row],[Column1]],CuentosIndexados[],8,FALSE)</f>
        <v>0</v>
      </c>
      <c r="G1387">
        <f>VLOOKUP(CuentosContados[[#This Row],[Column1]],CuentosIndexados[],9,FALSE)</f>
        <v>0</v>
      </c>
      <c r="H1387">
        <f>VLOOKUP(CuentosContados[[#This Row],[Column1]],CuentosIndexados[],10,FALSE)</f>
        <v>0</v>
      </c>
      <c r="I1387">
        <f>VLOOKUP(CuentosContados[[#This Row],[Column1]],CuentosIndexados[],11,FALSE)</f>
        <v>0</v>
      </c>
      <c r="J1387" t="str">
        <f>VLOOKUP(CuentosContados[[#This Row],[Column1]],CuentosIndexados[],12,FALSE)</f>
        <v>trabajo</v>
      </c>
      <c r="K1387">
        <f>VLOOKUP(CuentosContados[[#This Row],[Column1]],CuentosIndexados[],13,FALSE)</f>
        <v>0</v>
      </c>
      <c r="L1387">
        <f>VLOOKUP(CuentosContados[[#This Row],[Column1]],CuentosIndexados[],14,FALSE)</f>
        <v>0</v>
      </c>
      <c r="M1387">
        <f>VLOOKUP(CuentosContados[[#This Row],[Column1]],CuentosIndexados[],15,FALSE)</f>
        <v>0</v>
      </c>
      <c r="N1387" t="str">
        <f>VLOOKUP(CuentosContados[[#This Row],[Column1]],CuentosIndexados[],16,FALSE)</f>
        <v>resiliencia</v>
      </c>
      <c r="O1387">
        <f>VLOOKUP(CuentosContados[[#This Row],[Column1]],CuentosIndexados[],17,FALSE)</f>
        <v>0</v>
      </c>
      <c r="P1387">
        <f>VLOOKUP(CuentosContados[[#This Row],[Column1]],CuentosIndexados[],18,FALSE)</f>
        <v>0</v>
      </c>
      <c r="Q1387">
        <f>VLOOKUP(CuentosContados[[#This Row],[Column1]],CuentosIndexados[],19,FALSE)</f>
        <v>0</v>
      </c>
      <c r="R1387">
        <f>VLOOKUP(CuentosContados[[#This Row],[Column1]],CuentosIndexados[],20,FALSE)</f>
        <v>0</v>
      </c>
      <c r="S1387" t="str">
        <f>VLOOKUP(CuentosContados[[#This Row],[Column1]],CuentosIndexados[],21,FALSE)</f>
        <v>fortaleza</v>
      </c>
      <c r="T1387">
        <f>VLOOKUP(CuentosContados[[#This Row],[Column1]],CuentosIndexados[],22,FALSE)</f>
        <v>0</v>
      </c>
      <c r="U1387">
        <f>VLOOKUP(CuentosContados[[#This Row],[Column1]],CuentosIndexados[],23,FALSE)</f>
        <v>0</v>
      </c>
      <c r="V1387">
        <f>VLOOKUP(CuentosContados[[#This Row],[Column1]],CuentosIndexados[],24,FALSE)</f>
        <v>0</v>
      </c>
      <c r="W1387">
        <f>VLOOKUP(CuentosContados[[#This Row],[Column1]],CuentosIndexados[],25,FALSE)</f>
        <v>0</v>
      </c>
      <c r="X1387">
        <f>VLOOKUP(CuentosContados[[#This Row],[Column1]],CuentosIndexados[],26,FALSE)</f>
        <v>0</v>
      </c>
      <c r="Y1387">
        <f>VLOOKUP(CuentosContados[[#This Row],[Column1]],CuentosIndexados[],27,FALSE)</f>
        <v>0</v>
      </c>
      <c r="Z1387">
        <f>VLOOKUP(CuentosContados[[#This Row],[Column1]],CuentosIndexados[],28,FALSE)</f>
        <v>0</v>
      </c>
      <c r="AA1387">
        <f>VLOOKUP(CuentosContados[[#This Row],[Column1]],CuentosIndexados[],29,FALSE)</f>
        <v>0</v>
      </c>
      <c r="AB1387">
        <f>VLOOKUP(CuentosContados[[#This Row],[Column1]],CuentosIndexados[],30,FALSE)</f>
        <v>0</v>
      </c>
      <c r="AC1387">
        <f>VLOOKUP(CuentosContados[[#This Row],[Column1]],CuentosIndexados[],31,FALSE)</f>
        <v>0</v>
      </c>
      <c r="AD1387">
        <f>VLOOKUP(CuentosContados[[#This Row],[Column1]],CuentosIndexados[],32,FALSE)</f>
        <v>0</v>
      </c>
      <c r="AE1387">
        <f>VLOOKUP(CuentosContados[[#This Row],[Column1]],CuentosIndexados[],33,FALSE)</f>
        <v>0</v>
      </c>
      <c r="AF1387">
        <f>VLOOKUP(CuentosContados[[#This Row],[Column1]],CuentosIndexados[],34,FALSE)</f>
        <v>0</v>
      </c>
      <c r="AG1387">
        <f>VLOOKUP(CuentosContados[[#This Row],[Column1]],CuentosIndexados[],35,FALSE)</f>
        <v>0</v>
      </c>
      <c r="AH1387">
        <f>VLOOKUP(CuentosContados[[#This Row],[Column1]],CuentosIndexados[],36,FALSE)</f>
        <v>0</v>
      </c>
      <c r="AI1387">
        <f>VLOOKUP(CuentosContados[[#This Row],[Column1]],CuentosIndexados[],37,FALSE)</f>
        <v>0</v>
      </c>
      <c r="AJ1387">
        <f>VLOOKUP(CuentosContados[[#This Row],[Column1]],CuentosIndexados[],38,FALSE)</f>
        <v>0</v>
      </c>
      <c r="AK1387">
        <f>VLOOKUP(CuentosContados[[#This Row],[Column1]],CuentosIndexados[],39,FALSE)</f>
        <v>0</v>
      </c>
    </row>
    <row r="1388" spans="1:37" x14ac:dyDescent="0.25">
      <c r="A1388" t="s">
        <v>1087</v>
      </c>
      <c r="B1388">
        <f>VLOOKUP(CuentosContados[[#This Row],[Column1]],CuentosIndexados[],3,FALSE)</f>
        <v>0</v>
      </c>
      <c r="C1388">
        <f>VLOOKUP(CuentosContados[[#This Row],[Column1]],CuentosIndexados[],5,FALSE)</f>
        <v>0</v>
      </c>
      <c r="D1388">
        <f>VLOOKUP(CuentosContados[[#This Row],[Column1]],CuentosIndexados[],6,FALSE)</f>
        <v>0</v>
      </c>
      <c r="E1388">
        <f>VLOOKUP(CuentosContados[[#This Row],[Column1]],CuentosIndexados[],7,FALSE)</f>
        <v>0</v>
      </c>
      <c r="F1388">
        <f>VLOOKUP(CuentosContados[[#This Row],[Column1]],CuentosIndexados[],8,FALSE)</f>
        <v>0</v>
      </c>
      <c r="G1388">
        <f>VLOOKUP(CuentosContados[[#This Row],[Column1]],CuentosIndexados[],9,FALSE)</f>
        <v>0</v>
      </c>
      <c r="H1388">
        <f>VLOOKUP(CuentosContados[[#This Row],[Column1]],CuentosIndexados[],10,FALSE)</f>
        <v>0</v>
      </c>
      <c r="I1388">
        <f>VLOOKUP(CuentosContados[[#This Row],[Column1]],CuentosIndexados[],11,FALSE)</f>
        <v>0</v>
      </c>
      <c r="J1388" t="str">
        <f>VLOOKUP(CuentosContados[[#This Row],[Column1]],CuentosIndexados[],12,FALSE)</f>
        <v>trabajo</v>
      </c>
      <c r="K1388">
        <f>VLOOKUP(CuentosContados[[#This Row],[Column1]],CuentosIndexados[],13,FALSE)</f>
        <v>0</v>
      </c>
      <c r="L1388">
        <f>VLOOKUP(CuentosContados[[#This Row],[Column1]],CuentosIndexados[],14,FALSE)</f>
        <v>0</v>
      </c>
      <c r="M1388">
        <f>VLOOKUP(CuentosContados[[#This Row],[Column1]],CuentosIndexados[],15,FALSE)</f>
        <v>0</v>
      </c>
      <c r="N1388" t="str">
        <f>VLOOKUP(CuentosContados[[#This Row],[Column1]],CuentosIndexados[],16,FALSE)</f>
        <v>resiliencia</v>
      </c>
      <c r="O1388">
        <f>VLOOKUP(CuentosContados[[#This Row],[Column1]],CuentosIndexados[],17,FALSE)</f>
        <v>0</v>
      </c>
      <c r="P1388">
        <f>VLOOKUP(CuentosContados[[#This Row],[Column1]],CuentosIndexados[],18,FALSE)</f>
        <v>0</v>
      </c>
      <c r="Q1388">
        <f>VLOOKUP(CuentosContados[[#This Row],[Column1]],CuentosIndexados[],19,FALSE)</f>
        <v>0</v>
      </c>
      <c r="R1388">
        <f>VLOOKUP(CuentosContados[[#This Row],[Column1]],CuentosIndexados[],20,FALSE)</f>
        <v>0</v>
      </c>
      <c r="S1388" t="str">
        <f>VLOOKUP(CuentosContados[[#This Row],[Column1]],CuentosIndexados[],21,FALSE)</f>
        <v>fortaleza</v>
      </c>
      <c r="T1388">
        <f>VLOOKUP(CuentosContados[[#This Row],[Column1]],CuentosIndexados[],22,FALSE)</f>
        <v>0</v>
      </c>
      <c r="U1388">
        <f>VLOOKUP(CuentosContados[[#This Row],[Column1]],CuentosIndexados[],23,FALSE)</f>
        <v>0</v>
      </c>
      <c r="V1388">
        <f>VLOOKUP(CuentosContados[[#This Row],[Column1]],CuentosIndexados[],24,FALSE)</f>
        <v>0</v>
      </c>
      <c r="W1388">
        <f>VLOOKUP(CuentosContados[[#This Row],[Column1]],CuentosIndexados[],25,FALSE)</f>
        <v>0</v>
      </c>
      <c r="X1388">
        <f>VLOOKUP(CuentosContados[[#This Row],[Column1]],CuentosIndexados[],26,FALSE)</f>
        <v>0</v>
      </c>
      <c r="Y1388">
        <f>VLOOKUP(CuentosContados[[#This Row],[Column1]],CuentosIndexados[],27,FALSE)</f>
        <v>0</v>
      </c>
      <c r="Z1388">
        <f>VLOOKUP(CuentosContados[[#This Row],[Column1]],CuentosIndexados[],28,FALSE)</f>
        <v>0</v>
      </c>
      <c r="AA1388">
        <f>VLOOKUP(CuentosContados[[#This Row],[Column1]],CuentosIndexados[],29,FALSE)</f>
        <v>0</v>
      </c>
      <c r="AB1388">
        <f>VLOOKUP(CuentosContados[[#This Row],[Column1]],CuentosIndexados[],30,FALSE)</f>
        <v>0</v>
      </c>
      <c r="AC1388">
        <f>VLOOKUP(CuentosContados[[#This Row],[Column1]],CuentosIndexados[],31,FALSE)</f>
        <v>0</v>
      </c>
      <c r="AD1388">
        <f>VLOOKUP(CuentosContados[[#This Row],[Column1]],CuentosIndexados[],32,FALSE)</f>
        <v>0</v>
      </c>
      <c r="AE1388">
        <f>VLOOKUP(CuentosContados[[#This Row],[Column1]],CuentosIndexados[],33,FALSE)</f>
        <v>0</v>
      </c>
      <c r="AF1388">
        <f>VLOOKUP(CuentosContados[[#This Row],[Column1]],CuentosIndexados[],34,FALSE)</f>
        <v>0</v>
      </c>
      <c r="AG1388">
        <f>VLOOKUP(CuentosContados[[#This Row],[Column1]],CuentosIndexados[],35,FALSE)</f>
        <v>0</v>
      </c>
      <c r="AH1388">
        <f>VLOOKUP(CuentosContados[[#This Row],[Column1]],CuentosIndexados[],36,FALSE)</f>
        <v>0</v>
      </c>
      <c r="AI1388">
        <f>VLOOKUP(CuentosContados[[#This Row],[Column1]],CuentosIndexados[],37,FALSE)</f>
        <v>0</v>
      </c>
      <c r="AJ1388">
        <f>VLOOKUP(CuentosContados[[#This Row],[Column1]],CuentosIndexados[],38,FALSE)</f>
        <v>0</v>
      </c>
      <c r="AK1388">
        <f>VLOOKUP(CuentosContados[[#This Row],[Column1]],CuentosIndexados[],39,FALSE)</f>
        <v>0</v>
      </c>
    </row>
    <row r="1389" spans="1:37" x14ac:dyDescent="0.25">
      <c r="A1389" t="s">
        <v>179</v>
      </c>
      <c r="B1389">
        <f>VLOOKUP(CuentosContados[[#This Row],[Column1]],CuentosIndexados[],3,FALSE)</f>
        <v>0</v>
      </c>
      <c r="C1389">
        <f>VLOOKUP(CuentosContados[[#This Row],[Column1]],CuentosIndexados[],5,FALSE)</f>
        <v>0</v>
      </c>
      <c r="D1389">
        <f>VLOOKUP(CuentosContados[[#This Row],[Column1]],CuentosIndexados[],6,FALSE)</f>
        <v>0</v>
      </c>
      <c r="E1389">
        <f>VLOOKUP(CuentosContados[[#This Row],[Column1]],CuentosIndexados[],7,FALSE)</f>
        <v>0</v>
      </c>
      <c r="F1389">
        <f>VLOOKUP(CuentosContados[[#This Row],[Column1]],CuentosIndexados[],8,FALSE)</f>
        <v>0</v>
      </c>
      <c r="G1389">
        <f>VLOOKUP(CuentosContados[[#This Row],[Column1]],CuentosIndexados[],9,FALSE)</f>
        <v>0</v>
      </c>
      <c r="H1389" t="str">
        <f>VLOOKUP(CuentosContados[[#This Row],[Column1]],CuentosIndexados[],10,FALSE)</f>
        <v>entusiasmo</v>
      </c>
      <c r="I1389">
        <f>VLOOKUP(CuentosContados[[#This Row],[Column1]],CuentosIndexados[],11,FALSE)</f>
        <v>0</v>
      </c>
      <c r="J1389" t="str">
        <f>VLOOKUP(CuentosContados[[#This Row],[Column1]],CuentosIndexados[],12,FALSE)</f>
        <v>trabajo</v>
      </c>
      <c r="K1389">
        <f>VLOOKUP(CuentosContados[[#This Row],[Column1]],CuentosIndexados[],13,FALSE)</f>
        <v>0</v>
      </c>
      <c r="L1389">
        <f>VLOOKUP(CuentosContados[[#This Row],[Column1]],CuentosIndexados[],14,FALSE)</f>
        <v>0</v>
      </c>
      <c r="M1389">
        <f>VLOOKUP(CuentosContados[[#This Row],[Column1]],CuentosIndexados[],15,FALSE)</f>
        <v>0</v>
      </c>
      <c r="N1389">
        <f>VLOOKUP(CuentosContados[[#This Row],[Column1]],CuentosIndexados[],16,FALSE)</f>
        <v>0</v>
      </c>
      <c r="O1389">
        <f>VLOOKUP(CuentosContados[[#This Row],[Column1]],CuentosIndexados[],17,FALSE)</f>
        <v>0</v>
      </c>
      <c r="P1389">
        <f>VLOOKUP(CuentosContados[[#This Row],[Column1]],CuentosIndexados[],18,FALSE)</f>
        <v>0</v>
      </c>
      <c r="Q1389">
        <f>VLOOKUP(CuentosContados[[#This Row],[Column1]],CuentosIndexados[],19,FALSE)</f>
        <v>0</v>
      </c>
      <c r="R1389">
        <f>VLOOKUP(CuentosContados[[#This Row],[Column1]],CuentosIndexados[],20,FALSE)</f>
        <v>0</v>
      </c>
      <c r="S1389">
        <f>VLOOKUP(CuentosContados[[#This Row],[Column1]],CuentosIndexados[],21,FALSE)</f>
        <v>0</v>
      </c>
      <c r="T1389">
        <f>VLOOKUP(CuentosContados[[#This Row],[Column1]],CuentosIndexados[],22,FALSE)</f>
        <v>0</v>
      </c>
      <c r="U1389">
        <f>VLOOKUP(CuentosContados[[#This Row],[Column1]],CuentosIndexados[],23,FALSE)</f>
        <v>0</v>
      </c>
      <c r="V1389">
        <f>VLOOKUP(CuentosContados[[#This Row],[Column1]],CuentosIndexados[],24,FALSE)</f>
        <v>0</v>
      </c>
      <c r="W1389">
        <f>VLOOKUP(CuentosContados[[#This Row],[Column1]],CuentosIndexados[],25,FALSE)</f>
        <v>0</v>
      </c>
      <c r="X1389">
        <f>VLOOKUP(CuentosContados[[#This Row],[Column1]],CuentosIndexados[],26,FALSE)</f>
        <v>0</v>
      </c>
      <c r="Y1389">
        <f>VLOOKUP(CuentosContados[[#This Row],[Column1]],CuentosIndexados[],27,FALSE)</f>
        <v>0</v>
      </c>
      <c r="Z1389">
        <f>VLOOKUP(CuentosContados[[#This Row],[Column1]],CuentosIndexados[],28,FALSE)</f>
        <v>0</v>
      </c>
      <c r="AA1389">
        <f>VLOOKUP(CuentosContados[[#This Row],[Column1]],CuentosIndexados[],29,FALSE)</f>
        <v>0</v>
      </c>
      <c r="AB1389">
        <f>VLOOKUP(CuentosContados[[#This Row],[Column1]],CuentosIndexados[],30,FALSE)</f>
        <v>0</v>
      </c>
      <c r="AC1389">
        <f>VLOOKUP(CuentosContados[[#This Row],[Column1]],CuentosIndexados[],31,FALSE)</f>
        <v>0</v>
      </c>
      <c r="AD1389">
        <f>VLOOKUP(CuentosContados[[#This Row],[Column1]],CuentosIndexados[],32,FALSE)</f>
        <v>0</v>
      </c>
      <c r="AE1389">
        <f>VLOOKUP(CuentosContados[[#This Row],[Column1]],CuentosIndexados[],33,FALSE)</f>
        <v>0</v>
      </c>
      <c r="AF1389">
        <f>VLOOKUP(CuentosContados[[#This Row],[Column1]],CuentosIndexados[],34,FALSE)</f>
        <v>0</v>
      </c>
      <c r="AG1389">
        <f>VLOOKUP(CuentosContados[[#This Row],[Column1]],CuentosIndexados[],35,FALSE)</f>
        <v>0</v>
      </c>
      <c r="AH1389">
        <f>VLOOKUP(CuentosContados[[#This Row],[Column1]],CuentosIndexados[],36,FALSE)</f>
        <v>0</v>
      </c>
      <c r="AI1389">
        <f>VLOOKUP(CuentosContados[[#This Row],[Column1]],CuentosIndexados[],37,FALSE)</f>
        <v>0</v>
      </c>
      <c r="AJ1389">
        <f>VLOOKUP(CuentosContados[[#This Row],[Column1]],CuentosIndexados[],38,FALSE)</f>
        <v>0</v>
      </c>
      <c r="AK1389">
        <f>VLOOKUP(CuentosContados[[#This Row],[Column1]],CuentosIndexados[],39,FALSE)</f>
        <v>0</v>
      </c>
    </row>
    <row r="1390" spans="1:37" x14ac:dyDescent="0.25">
      <c r="A1390" t="s">
        <v>179</v>
      </c>
      <c r="B1390">
        <f>VLOOKUP(CuentosContados[[#This Row],[Column1]],CuentosIndexados[],3,FALSE)</f>
        <v>0</v>
      </c>
      <c r="C1390">
        <f>VLOOKUP(CuentosContados[[#This Row],[Column1]],CuentosIndexados[],5,FALSE)</f>
        <v>0</v>
      </c>
      <c r="D1390">
        <f>VLOOKUP(CuentosContados[[#This Row],[Column1]],CuentosIndexados[],6,FALSE)</f>
        <v>0</v>
      </c>
      <c r="E1390">
        <f>VLOOKUP(CuentosContados[[#This Row],[Column1]],CuentosIndexados[],7,FALSE)</f>
        <v>0</v>
      </c>
      <c r="F1390">
        <f>VLOOKUP(CuentosContados[[#This Row],[Column1]],CuentosIndexados[],8,FALSE)</f>
        <v>0</v>
      </c>
      <c r="G1390">
        <f>VLOOKUP(CuentosContados[[#This Row],[Column1]],CuentosIndexados[],9,FALSE)</f>
        <v>0</v>
      </c>
      <c r="H1390" t="str">
        <f>VLOOKUP(CuentosContados[[#This Row],[Column1]],CuentosIndexados[],10,FALSE)</f>
        <v>entusiasmo</v>
      </c>
      <c r="I1390">
        <f>VLOOKUP(CuentosContados[[#This Row],[Column1]],CuentosIndexados[],11,FALSE)</f>
        <v>0</v>
      </c>
      <c r="J1390" t="str">
        <f>VLOOKUP(CuentosContados[[#This Row],[Column1]],CuentosIndexados[],12,FALSE)</f>
        <v>trabajo</v>
      </c>
      <c r="K1390">
        <f>VLOOKUP(CuentosContados[[#This Row],[Column1]],CuentosIndexados[],13,FALSE)</f>
        <v>0</v>
      </c>
      <c r="L1390">
        <f>VLOOKUP(CuentosContados[[#This Row],[Column1]],CuentosIndexados[],14,FALSE)</f>
        <v>0</v>
      </c>
      <c r="M1390">
        <f>VLOOKUP(CuentosContados[[#This Row],[Column1]],CuentosIndexados[],15,FALSE)</f>
        <v>0</v>
      </c>
      <c r="N1390">
        <f>VLOOKUP(CuentosContados[[#This Row],[Column1]],CuentosIndexados[],16,FALSE)</f>
        <v>0</v>
      </c>
      <c r="O1390">
        <f>VLOOKUP(CuentosContados[[#This Row],[Column1]],CuentosIndexados[],17,FALSE)</f>
        <v>0</v>
      </c>
      <c r="P1390">
        <f>VLOOKUP(CuentosContados[[#This Row],[Column1]],CuentosIndexados[],18,FALSE)</f>
        <v>0</v>
      </c>
      <c r="Q1390">
        <f>VLOOKUP(CuentosContados[[#This Row],[Column1]],CuentosIndexados[],19,FALSE)</f>
        <v>0</v>
      </c>
      <c r="R1390">
        <f>VLOOKUP(CuentosContados[[#This Row],[Column1]],CuentosIndexados[],20,FALSE)</f>
        <v>0</v>
      </c>
      <c r="S1390">
        <f>VLOOKUP(CuentosContados[[#This Row],[Column1]],CuentosIndexados[],21,FALSE)</f>
        <v>0</v>
      </c>
      <c r="T1390">
        <f>VLOOKUP(CuentosContados[[#This Row],[Column1]],CuentosIndexados[],22,FALSE)</f>
        <v>0</v>
      </c>
      <c r="U1390">
        <f>VLOOKUP(CuentosContados[[#This Row],[Column1]],CuentosIndexados[],23,FALSE)</f>
        <v>0</v>
      </c>
      <c r="V1390">
        <f>VLOOKUP(CuentosContados[[#This Row],[Column1]],CuentosIndexados[],24,FALSE)</f>
        <v>0</v>
      </c>
      <c r="W1390">
        <f>VLOOKUP(CuentosContados[[#This Row],[Column1]],CuentosIndexados[],25,FALSE)</f>
        <v>0</v>
      </c>
      <c r="X1390">
        <f>VLOOKUP(CuentosContados[[#This Row],[Column1]],CuentosIndexados[],26,FALSE)</f>
        <v>0</v>
      </c>
      <c r="Y1390">
        <f>VLOOKUP(CuentosContados[[#This Row],[Column1]],CuentosIndexados[],27,FALSE)</f>
        <v>0</v>
      </c>
      <c r="Z1390">
        <f>VLOOKUP(CuentosContados[[#This Row],[Column1]],CuentosIndexados[],28,FALSE)</f>
        <v>0</v>
      </c>
      <c r="AA1390">
        <f>VLOOKUP(CuentosContados[[#This Row],[Column1]],CuentosIndexados[],29,FALSE)</f>
        <v>0</v>
      </c>
      <c r="AB1390">
        <f>VLOOKUP(CuentosContados[[#This Row],[Column1]],CuentosIndexados[],30,FALSE)</f>
        <v>0</v>
      </c>
      <c r="AC1390">
        <f>VLOOKUP(CuentosContados[[#This Row],[Column1]],CuentosIndexados[],31,FALSE)</f>
        <v>0</v>
      </c>
      <c r="AD1390">
        <f>VLOOKUP(CuentosContados[[#This Row],[Column1]],CuentosIndexados[],32,FALSE)</f>
        <v>0</v>
      </c>
      <c r="AE1390">
        <f>VLOOKUP(CuentosContados[[#This Row],[Column1]],CuentosIndexados[],33,FALSE)</f>
        <v>0</v>
      </c>
      <c r="AF1390">
        <f>VLOOKUP(CuentosContados[[#This Row],[Column1]],CuentosIndexados[],34,FALSE)</f>
        <v>0</v>
      </c>
      <c r="AG1390">
        <f>VLOOKUP(CuentosContados[[#This Row],[Column1]],CuentosIndexados[],35,FALSE)</f>
        <v>0</v>
      </c>
      <c r="AH1390">
        <f>VLOOKUP(CuentosContados[[#This Row],[Column1]],CuentosIndexados[],36,FALSE)</f>
        <v>0</v>
      </c>
      <c r="AI1390">
        <f>VLOOKUP(CuentosContados[[#This Row],[Column1]],CuentosIndexados[],37,FALSE)</f>
        <v>0</v>
      </c>
      <c r="AJ1390">
        <f>VLOOKUP(CuentosContados[[#This Row],[Column1]],CuentosIndexados[],38,FALSE)</f>
        <v>0</v>
      </c>
      <c r="AK1390">
        <f>VLOOKUP(CuentosContados[[#This Row],[Column1]],CuentosIndexados[],39,FALSE)</f>
        <v>0</v>
      </c>
    </row>
    <row r="1391" spans="1:37" x14ac:dyDescent="0.25">
      <c r="A1391" t="s">
        <v>179</v>
      </c>
      <c r="B1391">
        <f>VLOOKUP(CuentosContados[[#This Row],[Column1]],CuentosIndexados[],3,FALSE)</f>
        <v>0</v>
      </c>
      <c r="C1391">
        <f>VLOOKUP(CuentosContados[[#This Row],[Column1]],CuentosIndexados[],5,FALSE)</f>
        <v>0</v>
      </c>
      <c r="D1391">
        <f>VLOOKUP(CuentosContados[[#This Row],[Column1]],CuentosIndexados[],6,FALSE)</f>
        <v>0</v>
      </c>
      <c r="E1391">
        <f>VLOOKUP(CuentosContados[[#This Row],[Column1]],CuentosIndexados[],7,FALSE)</f>
        <v>0</v>
      </c>
      <c r="F1391">
        <f>VLOOKUP(CuentosContados[[#This Row],[Column1]],CuentosIndexados[],8,FALSE)</f>
        <v>0</v>
      </c>
      <c r="G1391">
        <f>VLOOKUP(CuentosContados[[#This Row],[Column1]],CuentosIndexados[],9,FALSE)</f>
        <v>0</v>
      </c>
      <c r="H1391" t="str">
        <f>VLOOKUP(CuentosContados[[#This Row],[Column1]],CuentosIndexados[],10,FALSE)</f>
        <v>entusiasmo</v>
      </c>
      <c r="I1391">
        <f>VLOOKUP(CuentosContados[[#This Row],[Column1]],CuentosIndexados[],11,FALSE)</f>
        <v>0</v>
      </c>
      <c r="J1391" t="str">
        <f>VLOOKUP(CuentosContados[[#This Row],[Column1]],CuentosIndexados[],12,FALSE)</f>
        <v>trabajo</v>
      </c>
      <c r="K1391">
        <f>VLOOKUP(CuentosContados[[#This Row],[Column1]],CuentosIndexados[],13,FALSE)</f>
        <v>0</v>
      </c>
      <c r="L1391">
        <f>VLOOKUP(CuentosContados[[#This Row],[Column1]],CuentosIndexados[],14,FALSE)</f>
        <v>0</v>
      </c>
      <c r="M1391">
        <f>VLOOKUP(CuentosContados[[#This Row],[Column1]],CuentosIndexados[],15,FALSE)</f>
        <v>0</v>
      </c>
      <c r="N1391">
        <f>VLOOKUP(CuentosContados[[#This Row],[Column1]],CuentosIndexados[],16,FALSE)</f>
        <v>0</v>
      </c>
      <c r="O1391">
        <f>VLOOKUP(CuentosContados[[#This Row],[Column1]],CuentosIndexados[],17,FALSE)</f>
        <v>0</v>
      </c>
      <c r="P1391">
        <f>VLOOKUP(CuentosContados[[#This Row],[Column1]],CuentosIndexados[],18,FALSE)</f>
        <v>0</v>
      </c>
      <c r="Q1391">
        <f>VLOOKUP(CuentosContados[[#This Row],[Column1]],CuentosIndexados[],19,FALSE)</f>
        <v>0</v>
      </c>
      <c r="R1391">
        <f>VLOOKUP(CuentosContados[[#This Row],[Column1]],CuentosIndexados[],20,FALSE)</f>
        <v>0</v>
      </c>
      <c r="S1391">
        <f>VLOOKUP(CuentosContados[[#This Row],[Column1]],CuentosIndexados[],21,FALSE)</f>
        <v>0</v>
      </c>
      <c r="T1391">
        <f>VLOOKUP(CuentosContados[[#This Row],[Column1]],CuentosIndexados[],22,FALSE)</f>
        <v>0</v>
      </c>
      <c r="U1391">
        <f>VLOOKUP(CuentosContados[[#This Row],[Column1]],CuentosIndexados[],23,FALSE)</f>
        <v>0</v>
      </c>
      <c r="V1391">
        <f>VLOOKUP(CuentosContados[[#This Row],[Column1]],CuentosIndexados[],24,FALSE)</f>
        <v>0</v>
      </c>
      <c r="W1391">
        <f>VLOOKUP(CuentosContados[[#This Row],[Column1]],CuentosIndexados[],25,FALSE)</f>
        <v>0</v>
      </c>
      <c r="X1391">
        <f>VLOOKUP(CuentosContados[[#This Row],[Column1]],CuentosIndexados[],26,FALSE)</f>
        <v>0</v>
      </c>
      <c r="Y1391">
        <f>VLOOKUP(CuentosContados[[#This Row],[Column1]],CuentosIndexados[],27,FALSE)</f>
        <v>0</v>
      </c>
      <c r="Z1391">
        <f>VLOOKUP(CuentosContados[[#This Row],[Column1]],CuentosIndexados[],28,FALSE)</f>
        <v>0</v>
      </c>
      <c r="AA1391">
        <f>VLOOKUP(CuentosContados[[#This Row],[Column1]],CuentosIndexados[],29,FALSE)</f>
        <v>0</v>
      </c>
      <c r="AB1391">
        <f>VLOOKUP(CuentosContados[[#This Row],[Column1]],CuentosIndexados[],30,FALSE)</f>
        <v>0</v>
      </c>
      <c r="AC1391">
        <f>VLOOKUP(CuentosContados[[#This Row],[Column1]],CuentosIndexados[],31,FALSE)</f>
        <v>0</v>
      </c>
      <c r="AD1391">
        <f>VLOOKUP(CuentosContados[[#This Row],[Column1]],CuentosIndexados[],32,FALSE)</f>
        <v>0</v>
      </c>
      <c r="AE1391">
        <f>VLOOKUP(CuentosContados[[#This Row],[Column1]],CuentosIndexados[],33,FALSE)</f>
        <v>0</v>
      </c>
      <c r="AF1391">
        <f>VLOOKUP(CuentosContados[[#This Row],[Column1]],CuentosIndexados[],34,FALSE)</f>
        <v>0</v>
      </c>
      <c r="AG1391">
        <f>VLOOKUP(CuentosContados[[#This Row],[Column1]],CuentosIndexados[],35,FALSE)</f>
        <v>0</v>
      </c>
      <c r="AH1391">
        <f>VLOOKUP(CuentosContados[[#This Row],[Column1]],CuentosIndexados[],36,FALSE)</f>
        <v>0</v>
      </c>
      <c r="AI1391">
        <f>VLOOKUP(CuentosContados[[#This Row],[Column1]],CuentosIndexados[],37,FALSE)</f>
        <v>0</v>
      </c>
      <c r="AJ1391">
        <f>VLOOKUP(CuentosContados[[#This Row],[Column1]],CuentosIndexados[],38,FALSE)</f>
        <v>0</v>
      </c>
      <c r="AK1391">
        <f>VLOOKUP(CuentosContados[[#This Row],[Column1]],CuentosIndexados[],39,FALSE)</f>
        <v>0</v>
      </c>
    </row>
    <row r="1392" spans="1:37" x14ac:dyDescent="0.25">
      <c r="A1392" t="s">
        <v>179</v>
      </c>
      <c r="B1392">
        <f>VLOOKUP(CuentosContados[[#This Row],[Column1]],CuentosIndexados[],3,FALSE)</f>
        <v>0</v>
      </c>
      <c r="C1392">
        <f>VLOOKUP(CuentosContados[[#This Row],[Column1]],CuentosIndexados[],5,FALSE)</f>
        <v>0</v>
      </c>
      <c r="D1392">
        <f>VLOOKUP(CuentosContados[[#This Row],[Column1]],CuentosIndexados[],6,FALSE)</f>
        <v>0</v>
      </c>
      <c r="E1392">
        <f>VLOOKUP(CuentosContados[[#This Row],[Column1]],CuentosIndexados[],7,FALSE)</f>
        <v>0</v>
      </c>
      <c r="F1392">
        <f>VLOOKUP(CuentosContados[[#This Row],[Column1]],CuentosIndexados[],8,FALSE)</f>
        <v>0</v>
      </c>
      <c r="G1392">
        <f>VLOOKUP(CuentosContados[[#This Row],[Column1]],CuentosIndexados[],9,FALSE)</f>
        <v>0</v>
      </c>
      <c r="H1392" t="str">
        <f>VLOOKUP(CuentosContados[[#This Row],[Column1]],CuentosIndexados[],10,FALSE)</f>
        <v>entusiasmo</v>
      </c>
      <c r="I1392">
        <f>VLOOKUP(CuentosContados[[#This Row],[Column1]],CuentosIndexados[],11,FALSE)</f>
        <v>0</v>
      </c>
      <c r="J1392" t="str">
        <f>VLOOKUP(CuentosContados[[#This Row],[Column1]],CuentosIndexados[],12,FALSE)</f>
        <v>trabajo</v>
      </c>
      <c r="K1392">
        <f>VLOOKUP(CuentosContados[[#This Row],[Column1]],CuentosIndexados[],13,FALSE)</f>
        <v>0</v>
      </c>
      <c r="L1392">
        <f>VLOOKUP(CuentosContados[[#This Row],[Column1]],CuentosIndexados[],14,FALSE)</f>
        <v>0</v>
      </c>
      <c r="M1392">
        <f>VLOOKUP(CuentosContados[[#This Row],[Column1]],CuentosIndexados[],15,FALSE)</f>
        <v>0</v>
      </c>
      <c r="N1392">
        <f>VLOOKUP(CuentosContados[[#This Row],[Column1]],CuentosIndexados[],16,FALSE)</f>
        <v>0</v>
      </c>
      <c r="O1392">
        <f>VLOOKUP(CuentosContados[[#This Row],[Column1]],CuentosIndexados[],17,FALSE)</f>
        <v>0</v>
      </c>
      <c r="P1392">
        <f>VLOOKUP(CuentosContados[[#This Row],[Column1]],CuentosIndexados[],18,FALSE)</f>
        <v>0</v>
      </c>
      <c r="Q1392">
        <f>VLOOKUP(CuentosContados[[#This Row],[Column1]],CuentosIndexados[],19,FALSE)</f>
        <v>0</v>
      </c>
      <c r="R1392">
        <f>VLOOKUP(CuentosContados[[#This Row],[Column1]],CuentosIndexados[],20,FALSE)</f>
        <v>0</v>
      </c>
      <c r="S1392">
        <f>VLOOKUP(CuentosContados[[#This Row],[Column1]],CuentosIndexados[],21,FALSE)</f>
        <v>0</v>
      </c>
      <c r="T1392">
        <f>VLOOKUP(CuentosContados[[#This Row],[Column1]],CuentosIndexados[],22,FALSE)</f>
        <v>0</v>
      </c>
      <c r="U1392">
        <f>VLOOKUP(CuentosContados[[#This Row],[Column1]],CuentosIndexados[],23,FALSE)</f>
        <v>0</v>
      </c>
      <c r="V1392">
        <f>VLOOKUP(CuentosContados[[#This Row],[Column1]],CuentosIndexados[],24,FALSE)</f>
        <v>0</v>
      </c>
      <c r="W1392">
        <f>VLOOKUP(CuentosContados[[#This Row],[Column1]],CuentosIndexados[],25,FALSE)</f>
        <v>0</v>
      </c>
      <c r="X1392">
        <f>VLOOKUP(CuentosContados[[#This Row],[Column1]],CuentosIndexados[],26,FALSE)</f>
        <v>0</v>
      </c>
      <c r="Y1392">
        <f>VLOOKUP(CuentosContados[[#This Row],[Column1]],CuentosIndexados[],27,FALSE)</f>
        <v>0</v>
      </c>
      <c r="Z1392">
        <f>VLOOKUP(CuentosContados[[#This Row],[Column1]],CuentosIndexados[],28,FALSE)</f>
        <v>0</v>
      </c>
      <c r="AA1392">
        <f>VLOOKUP(CuentosContados[[#This Row],[Column1]],CuentosIndexados[],29,FALSE)</f>
        <v>0</v>
      </c>
      <c r="AB1392">
        <f>VLOOKUP(CuentosContados[[#This Row],[Column1]],CuentosIndexados[],30,FALSE)</f>
        <v>0</v>
      </c>
      <c r="AC1392">
        <f>VLOOKUP(CuentosContados[[#This Row],[Column1]],CuentosIndexados[],31,FALSE)</f>
        <v>0</v>
      </c>
      <c r="AD1392">
        <f>VLOOKUP(CuentosContados[[#This Row],[Column1]],CuentosIndexados[],32,FALSE)</f>
        <v>0</v>
      </c>
      <c r="AE1392">
        <f>VLOOKUP(CuentosContados[[#This Row],[Column1]],CuentosIndexados[],33,FALSE)</f>
        <v>0</v>
      </c>
      <c r="AF1392">
        <f>VLOOKUP(CuentosContados[[#This Row],[Column1]],CuentosIndexados[],34,FALSE)</f>
        <v>0</v>
      </c>
      <c r="AG1392">
        <f>VLOOKUP(CuentosContados[[#This Row],[Column1]],CuentosIndexados[],35,FALSE)</f>
        <v>0</v>
      </c>
      <c r="AH1392">
        <f>VLOOKUP(CuentosContados[[#This Row],[Column1]],CuentosIndexados[],36,FALSE)</f>
        <v>0</v>
      </c>
      <c r="AI1392">
        <f>VLOOKUP(CuentosContados[[#This Row],[Column1]],CuentosIndexados[],37,FALSE)</f>
        <v>0</v>
      </c>
      <c r="AJ1392">
        <f>VLOOKUP(CuentosContados[[#This Row],[Column1]],CuentosIndexados[],38,FALSE)</f>
        <v>0</v>
      </c>
      <c r="AK1392">
        <f>VLOOKUP(CuentosContados[[#This Row],[Column1]],CuentosIndexados[],39,FALSE)</f>
        <v>0</v>
      </c>
    </row>
    <row r="1393" spans="1:37" x14ac:dyDescent="0.25">
      <c r="A1393" t="s">
        <v>179</v>
      </c>
      <c r="B1393">
        <f>VLOOKUP(CuentosContados[[#This Row],[Column1]],CuentosIndexados[],3,FALSE)</f>
        <v>0</v>
      </c>
      <c r="C1393">
        <f>VLOOKUP(CuentosContados[[#This Row],[Column1]],CuentosIndexados[],5,FALSE)</f>
        <v>0</v>
      </c>
      <c r="D1393">
        <f>VLOOKUP(CuentosContados[[#This Row],[Column1]],CuentosIndexados[],6,FALSE)</f>
        <v>0</v>
      </c>
      <c r="E1393">
        <f>VLOOKUP(CuentosContados[[#This Row],[Column1]],CuentosIndexados[],7,FALSE)</f>
        <v>0</v>
      </c>
      <c r="F1393">
        <f>VLOOKUP(CuentosContados[[#This Row],[Column1]],CuentosIndexados[],8,FALSE)</f>
        <v>0</v>
      </c>
      <c r="G1393">
        <f>VLOOKUP(CuentosContados[[#This Row],[Column1]],CuentosIndexados[],9,FALSE)</f>
        <v>0</v>
      </c>
      <c r="H1393" t="str">
        <f>VLOOKUP(CuentosContados[[#This Row],[Column1]],CuentosIndexados[],10,FALSE)</f>
        <v>entusiasmo</v>
      </c>
      <c r="I1393">
        <f>VLOOKUP(CuentosContados[[#This Row],[Column1]],CuentosIndexados[],11,FALSE)</f>
        <v>0</v>
      </c>
      <c r="J1393" t="str">
        <f>VLOOKUP(CuentosContados[[#This Row],[Column1]],CuentosIndexados[],12,FALSE)</f>
        <v>trabajo</v>
      </c>
      <c r="K1393">
        <f>VLOOKUP(CuentosContados[[#This Row],[Column1]],CuentosIndexados[],13,FALSE)</f>
        <v>0</v>
      </c>
      <c r="L1393">
        <f>VLOOKUP(CuentosContados[[#This Row],[Column1]],CuentosIndexados[],14,FALSE)</f>
        <v>0</v>
      </c>
      <c r="M1393">
        <f>VLOOKUP(CuentosContados[[#This Row],[Column1]],CuentosIndexados[],15,FALSE)</f>
        <v>0</v>
      </c>
      <c r="N1393">
        <f>VLOOKUP(CuentosContados[[#This Row],[Column1]],CuentosIndexados[],16,FALSE)</f>
        <v>0</v>
      </c>
      <c r="O1393">
        <f>VLOOKUP(CuentosContados[[#This Row],[Column1]],CuentosIndexados[],17,FALSE)</f>
        <v>0</v>
      </c>
      <c r="P1393">
        <f>VLOOKUP(CuentosContados[[#This Row],[Column1]],CuentosIndexados[],18,FALSE)</f>
        <v>0</v>
      </c>
      <c r="Q1393">
        <f>VLOOKUP(CuentosContados[[#This Row],[Column1]],CuentosIndexados[],19,FALSE)</f>
        <v>0</v>
      </c>
      <c r="R1393">
        <f>VLOOKUP(CuentosContados[[#This Row],[Column1]],CuentosIndexados[],20,FALSE)</f>
        <v>0</v>
      </c>
      <c r="S1393">
        <f>VLOOKUP(CuentosContados[[#This Row],[Column1]],CuentosIndexados[],21,FALSE)</f>
        <v>0</v>
      </c>
      <c r="T1393">
        <f>VLOOKUP(CuentosContados[[#This Row],[Column1]],CuentosIndexados[],22,FALSE)</f>
        <v>0</v>
      </c>
      <c r="U1393">
        <f>VLOOKUP(CuentosContados[[#This Row],[Column1]],CuentosIndexados[],23,FALSE)</f>
        <v>0</v>
      </c>
      <c r="V1393">
        <f>VLOOKUP(CuentosContados[[#This Row],[Column1]],CuentosIndexados[],24,FALSE)</f>
        <v>0</v>
      </c>
      <c r="W1393">
        <f>VLOOKUP(CuentosContados[[#This Row],[Column1]],CuentosIndexados[],25,FALSE)</f>
        <v>0</v>
      </c>
      <c r="X1393">
        <f>VLOOKUP(CuentosContados[[#This Row],[Column1]],CuentosIndexados[],26,FALSE)</f>
        <v>0</v>
      </c>
      <c r="Y1393">
        <f>VLOOKUP(CuentosContados[[#This Row],[Column1]],CuentosIndexados[],27,FALSE)</f>
        <v>0</v>
      </c>
      <c r="Z1393">
        <f>VLOOKUP(CuentosContados[[#This Row],[Column1]],CuentosIndexados[],28,FALSE)</f>
        <v>0</v>
      </c>
      <c r="AA1393">
        <f>VLOOKUP(CuentosContados[[#This Row],[Column1]],CuentosIndexados[],29,FALSE)</f>
        <v>0</v>
      </c>
      <c r="AB1393">
        <f>VLOOKUP(CuentosContados[[#This Row],[Column1]],CuentosIndexados[],30,FALSE)</f>
        <v>0</v>
      </c>
      <c r="AC1393">
        <f>VLOOKUP(CuentosContados[[#This Row],[Column1]],CuentosIndexados[],31,FALSE)</f>
        <v>0</v>
      </c>
      <c r="AD1393">
        <f>VLOOKUP(CuentosContados[[#This Row],[Column1]],CuentosIndexados[],32,FALSE)</f>
        <v>0</v>
      </c>
      <c r="AE1393">
        <f>VLOOKUP(CuentosContados[[#This Row],[Column1]],CuentosIndexados[],33,FALSE)</f>
        <v>0</v>
      </c>
      <c r="AF1393">
        <f>VLOOKUP(CuentosContados[[#This Row],[Column1]],CuentosIndexados[],34,FALSE)</f>
        <v>0</v>
      </c>
      <c r="AG1393">
        <f>VLOOKUP(CuentosContados[[#This Row],[Column1]],CuentosIndexados[],35,FALSE)</f>
        <v>0</v>
      </c>
      <c r="AH1393">
        <f>VLOOKUP(CuentosContados[[#This Row],[Column1]],CuentosIndexados[],36,FALSE)</f>
        <v>0</v>
      </c>
      <c r="AI1393">
        <f>VLOOKUP(CuentosContados[[#This Row],[Column1]],CuentosIndexados[],37,FALSE)</f>
        <v>0</v>
      </c>
      <c r="AJ1393">
        <f>VLOOKUP(CuentosContados[[#This Row],[Column1]],CuentosIndexados[],38,FALSE)</f>
        <v>0</v>
      </c>
      <c r="AK1393">
        <f>VLOOKUP(CuentosContados[[#This Row],[Column1]],CuentosIndexados[],39,FALSE)</f>
        <v>0</v>
      </c>
    </row>
    <row r="1394" spans="1:37" x14ac:dyDescent="0.25">
      <c r="A1394" t="s">
        <v>179</v>
      </c>
      <c r="B1394">
        <f>VLOOKUP(CuentosContados[[#This Row],[Column1]],CuentosIndexados[],3,FALSE)</f>
        <v>0</v>
      </c>
      <c r="C1394">
        <f>VLOOKUP(CuentosContados[[#This Row],[Column1]],CuentosIndexados[],5,FALSE)</f>
        <v>0</v>
      </c>
      <c r="D1394">
        <f>VLOOKUP(CuentosContados[[#This Row],[Column1]],CuentosIndexados[],6,FALSE)</f>
        <v>0</v>
      </c>
      <c r="E1394">
        <f>VLOOKUP(CuentosContados[[#This Row],[Column1]],CuentosIndexados[],7,FALSE)</f>
        <v>0</v>
      </c>
      <c r="F1394">
        <f>VLOOKUP(CuentosContados[[#This Row],[Column1]],CuentosIndexados[],8,FALSE)</f>
        <v>0</v>
      </c>
      <c r="G1394">
        <f>VLOOKUP(CuentosContados[[#This Row],[Column1]],CuentosIndexados[],9,FALSE)</f>
        <v>0</v>
      </c>
      <c r="H1394" t="str">
        <f>VLOOKUP(CuentosContados[[#This Row],[Column1]],CuentosIndexados[],10,FALSE)</f>
        <v>entusiasmo</v>
      </c>
      <c r="I1394">
        <f>VLOOKUP(CuentosContados[[#This Row],[Column1]],CuentosIndexados[],11,FALSE)</f>
        <v>0</v>
      </c>
      <c r="J1394" t="str">
        <f>VLOOKUP(CuentosContados[[#This Row],[Column1]],CuentosIndexados[],12,FALSE)</f>
        <v>trabajo</v>
      </c>
      <c r="K1394">
        <f>VLOOKUP(CuentosContados[[#This Row],[Column1]],CuentosIndexados[],13,FALSE)</f>
        <v>0</v>
      </c>
      <c r="L1394">
        <f>VLOOKUP(CuentosContados[[#This Row],[Column1]],CuentosIndexados[],14,FALSE)</f>
        <v>0</v>
      </c>
      <c r="M1394">
        <f>VLOOKUP(CuentosContados[[#This Row],[Column1]],CuentosIndexados[],15,FALSE)</f>
        <v>0</v>
      </c>
      <c r="N1394">
        <f>VLOOKUP(CuentosContados[[#This Row],[Column1]],CuentosIndexados[],16,FALSE)</f>
        <v>0</v>
      </c>
      <c r="O1394">
        <f>VLOOKUP(CuentosContados[[#This Row],[Column1]],CuentosIndexados[],17,FALSE)</f>
        <v>0</v>
      </c>
      <c r="P1394">
        <f>VLOOKUP(CuentosContados[[#This Row],[Column1]],CuentosIndexados[],18,FALSE)</f>
        <v>0</v>
      </c>
      <c r="Q1394">
        <f>VLOOKUP(CuentosContados[[#This Row],[Column1]],CuentosIndexados[],19,FALSE)</f>
        <v>0</v>
      </c>
      <c r="R1394">
        <f>VLOOKUP(CuentosContados[[#This Row],[Column1]],CuentosIndexados[],20,FALSE)</f>
        <v>0</v>
      </c>
      <c r="S1394">
        <f>VLOOKUP(CuentosContados[[#This Row],[Column1]],CuentosIndexados[],21,FALSE)</f>
        <v>0</v>
      </c>
      <c r="T1394">
        <f>VLOOKUP(CuentosContados[[#This Row],[Column1]],CuentosIndexados[],22,FALSE)</f>
        <v>0</v>
      </c>
      <c r="U1394">
        <f>VLOOKUP(CuentosContados[[#This Row],[Column1]],CuentosIndexados[],23,FALSE)</f>
        <v>0</v>
      </c>
      <c r="V1394">
        <f>VLOOKUP(CuentosContados[[#This Row],[Column1]],CuentosIndexados[],24,FALSE)</f>
        <v>0</v>
      </c>
      <c r="W1394">
        <f>VLOOKUP(CuentosContados[[#This Row],[Column1]],CuentosIndexados[],25,FALSE)</f>
        <v>0</v>
      </c>
      <c r="X1394">
        <f>VLOOKUP(CuentosContados[[#This Row],[Column1]],CuentosIndexados[],26,FALSE)</f>
        <v>0</v>
      </c>
      <c r="Y1394">
        <f>VLOOKUP(CuentosContados[[#This Row],[Column1]],CuentosIndexados[],27,FALSE)</f>
        <v>0</v>
      </c>
      <c r="Z1394">
        <f>VLOOKUP(CuentosContados[[#This Row],[Column1]],CuentosIndexados[],28,FALSE)</f>
        <v>0</v>
      </c>
      <c r="AA1394">
        <f>VLOOKUP(CuentosContados[[#This Row],[Column1]],CuentosIndexados[],29,FALSE)</f>
        <v>0</v>
      </c>
      <c r="AB1394">
        <f>VLOOKUP(CuentosContados[[#This Row],[Column1]],CuentosIndexados[],30,FALSE)</f>
        <v>0</v>
      </c>
      <c r="AC1394">
        <f>VLOOKUP(CuentosContados[[#This Row],[Column1]],CuentosIndexados[],31,FALSE)</f>
        <v>0</v>
      </c>
      <c r="AD1394">
        <f>VLOOKUP(CuentosContados[[#This Row],[Column1]],CuentosIndexados[],32,FALSE)</f>
        <v>0</v>
      </c>
      <c r="AE1394">
        <f>VLOOKUP(CuentosContados[[#This Row],[Column1]],CuentosIndexados[],33,FALSE)</f>
        <v>0</v>
      </c>
      <c r="AF1394">
        <f>VLOOKUP(CuentosContados[[#This Row],[Column1]],CuentosIndexados[],34,FALSE)</f>
        <v>0</v>
      </c>
      <c r="AG1394">
        <f>VLOOKUP(CuentosContados[[#This Row],[Column1]],CuentosIndexados[],35,FALSE)</f>
        <v>0</v>
      </c>
      <c r="AH1394">
        <f>VLOOKUP(CuentosContados[[#This Row],[Column1]],CuentosIndexados[],36,FALSE)</f>
        <v>0</v>
      </c>
      <c r="AI1394">
        <f>VLOOKUP(CuentosContados[[#This Row],[Column1]],CuentosIndexados[],37,FALSE)</f>
        <v>0</v>
      </c>
      <c r="AJ1394">
        <f>VLOOKUP(CuentosContados[[#This Row],[Column1]],CuentosIndexados[],38,FALSE)</f>
        <v>0</v>
      </c>
      <c r="AK1394">
        <f>VLOOKUP(CuentosContados[[#This Row],[Column1]],CuentosIndexados[],39,FALSE)</f>
        <v>0</v>
      </c>
    </row>
    <row r="1395" spans="1:37" x14ac:dyDescent="0.25">
      <c r="A1395" t="s">
        <v>179</v>
      </c>
      <c r="B1395">
        <f>VLOOKUP(CuentosContados[[#This Row],[Column1]],CuentosIndexados[],3,FALSE)</f>
        <v>0</v>
      </c>
      <c r="C1395">
        <f>VLOOKUP(CuentosContados[[#This Row],[Column1]],CuentosIndexados[],5,FALSE)</f>
        <v>0</v>
      </c>
      <c r="D1395">
        <f>VLOOKUP(CuentosContados[[#This Row],[Column1]],CuentosIndexados[],6,FALSE)</f>
        <v>0</v>
      </c>
      <c r="E1395">
        <f>VLOOKUP(CuentosContados[[#This Row],[Column1]],CuentosIndexados[],7,FALSE)</f>
        <v>0</v>
      </c>
      <c r="F1395">
        <f>VLOOKUP(CuentosContados[[#This Row],[Column1]],CuentosIndexados[],8,FALSE)</f>
        <v>0</v>
      </c>
      <c r="G1395">
        <f>VLOOKUP(CuentosContados[[#This Row],[Column1]],CuentosIndexados[],9,FALSE)</f>
        <v>0</v>
      </c>
      <c r="H1395" t="str">
        <f>VLOOKUP(CuentosContados[[#This Row],[Column1]],CuentosIndexados[],10,FALSE)</f>
        <v>entusiasmo</v>
      </c>
      <c r="I1395">
        <f>VLOOKUP(CuentosContados[[#This Row],[Column1]],CuentosIndexados[],11,FALSE)</f>
        <v>0</v>
      </c>
      <c r="J1395" t="str">
        <f>VLOOKUP(CuentosContados[[#This Row],[Column1]],CuentosIndexados[],12,FALSE)</f>
        <v>trabajo</v>
      </c>
      <c r="K1395">
        <f>VLOOKUP(CuentosContados[[#This Row],[Column1]],CuentosIndexados[],13,FALSE)</f>
        <v>0</v>
      </c>
      <c r="L1395">
        <f>VLOOKUP(CuentosContados[[#This Row],[Column1]],CuentosIndexados[],14,FALSE)</f>
        <v>0</v>
      </c>
      <c r="M1395">
        <f>VLOOKUP(CuentosContados[[#This Row],[Column1]],CuentosIndexados[],15,FALSE)</f>
        <v>0</v>
      </c>
      <c r="N1395">
        <f>VLOOKUP(CuentosContados[[#This Row],[Column1]],CuentosIndexados[],16,FALSE)</f>
        <v>0</v>
      </c>
      <c r="O1395">
        <f>VLOOKUP(CuentosContados[[#This Row],[Column1]],CuentosIndexados[],17,FALSE)</f>
        <v>0</v>
      </c>
      <c r="P1395">
        <f>VLOOKUP(CuentosContados[[#This Row],[Column1]],CuentosIndexados[],18,FALSE)</f>
        <v>0</v>
      </c>
      <c r="Q1395">
        <f>VLOOKUP(CuentosContados[[#This Row],[Column1]],CuentosIndexados[],19,FALSE)</f>
        <v>0</v>
      </c>
      <c r="R1395">
        <f>VLOOKUP(CuentosContados[[#This Row],[Column1]],CuentosIndexados[],20,FALSE)</f>
        <v>0</v>
      </c>
      <c r="S1395">
        <f>VLOOKUP(CuentosContados[[#This Row],[Column1]],CuentosIndexados[],21,FALSE)</f>
        <v>0</v>
      </c>
      <c r="T1395">
        <f>VLOOKUP(CuentosContados[[#This Row],[Column1]],CuentosIndexados[],22,FALSE)</f>
        <v>0</v>
      </c>
      <c r="U1395">
        <f>VLOOKUP(CuentosContados[[#This Row],[Column1]],CuentosIndexados[],23,FALSE)</f>
        <v>0</v>
      </c>
      <c r="V1395">
        <f>VLOOKUP(CuentosContados[[#This Row],[Column1]],CuentosIndexados[],24,FALSE)</f>
        <v>0</v>
      </c>
      <c r="W1395">
        <f>VLOOKUP(CuentosContados[[#This Row],[Column1]],CuentosIndexados[],25,FALSE)</f>
        <v>0</v>
      </c>
      <c r="X1395">
        <f>VLOOKUP(CuentosContados[[#This Row],[Column1]],CuentosIndexados[],26,FALSE)</f>
        <v>0</v>
      </c>
      <c r="Y1395">
        <f>VLOOKUP(CuentosContados[[#This Row],[Column1]],CuentosIndexados[],27,FALSE)</f>
        <v>0</v>
      </c>
      <c r="Z1395">
        <f>VLOOKUP(CuentosContados[[#This Row],[Column1]],CuentosIndexados[],28,FALSE)</f>
        <v>0</v>
      </c>
      <c r="AA1395">
        <f>VLOOKUP(CuentosContados[[#This Row],[Column1]],CuentosIndexados[],29,FALSE)</f>
        <v>0</v>
      </c>
      <c r="AB1395">
        <f>VLOOKUP(CuentosContados[[#This Row],[Column1]],CuentosIndexados[],30,FALSE)</f>
        <v>0</v>
      </c>
      <c r="AC1395">
        <f>VLOOKUP(CuentosContados[[#This Row],[Column1]],CuentosIndexados[],31,FALSE)</f>
        <v>0</v>
      </c>
      <c r="AD1395">
        <f>VLOOKUP(CuentosContados[[#This Row],[Column1]],CuentosIndexados[],32,FALSE)</f>
        <v>0</v>
      </c>
      <c r="AE1395">
        <f>VLOOKUP(CuentosContados[[#This Row],[Column1]],CuentosIndexados[],33,FALSE)</f>
        <v>0</v>
      </c>
      <c r="AF1395">
        <f>VLOOKUP(CuentosContados[[#This Row],[Column1]],CuentosIndexados[],34,FALSE)</f>
        <v>0</v>
      </c>
      <c r="AG1395">
        <f>VLOOKUP(CuentosContados[[#This Row],[Column1]],CuentosIndexados[],35,FALSE)</f>
        <v>0</v>
      </c>
      <c r="AH1395">
        <f>VLOOKUP(CuentosContados[[#This Row],[Column1]],CuentosIndexados[],36,FALSE)</f>
        <v>0</v>
      </c>
      <c r="AI1395">
        <f>VLOOKUP(CuentosContados[[#This Row],[Column1]],CuentosIndexados[],37,FALSE)</f>
        <v>0</v>
      </c>
      <c r="AJ1395">
        <f>VLOOKUP(CuentosContados[[#This Row],[Column1]],CuentosIndexados[],38,FALSE)</f>
        <v>0</v>
      </c>
      <c r="AK1395">
        <f>VLOOKUP(CuentosContados[[#This Row],[Column1]],CuentosIndexados[],39,FALSE)</f>
        <v>0</v>
      </c>
    </row>
    <row r="1396" spans="1:37" x14ac:dyDescent="0.25">
      <c r="A1396" t="s">
        <v>179</v>
      </c>
      <c r="B1396">
        <f>VLOOKUP(CuentosContados[[#This Row],[Column1]],CuentosIndexados[],3,FALSE)</f>
        <v>0</v>
      </c>
      <c r="C1396">
        <f>VLOOKUP(CuentosContados[[#This Row],[Column1]],CuentosIndexados[],5,FALSE)</f>
        <v>0</v>
      </c>
      <c r="D1396">
        <f>VLOOKUP(CuentosContados[[#This Row],[Column1]],CuentosIndexados[],6,FALSE)</f>
        <v>0</v>
      </c>
      <c r="E1396">
        <f>VLOOKUP(CuentosContados[[#This Row],[Column1]],CuentosIndexados[],7,FALSE)</f>
        <v>0</v>
      </c>
      <c r="F1396">
        <f>VLOOKUP(CuentosContados[[#This Row],[Column1]],CuentosIndexados[],8,FALSE)</f>
        <v>0</v>
      </c>
      <c r="G1396">
        <f>VLOOKUP(CuentosContados[[#This Row],[Column1]],CuentosIndexados[],9,FALSE)</f>
        <v>0</v>
      </c>
      <c r="H1396" t="str">
        <f>VLOOKUP(CuentosContados[[#This Row],[Column1]],CuentosIndexados[],10,FALSE)</f>
        <v>entusiasmo</v>
      </c>
      <c r="I1396">
        <f>VLOOKUP(CuentosContados[[#This Row],[Column1]],CuentosIndexados[],11,FALSE)</f>
        <v>0</v>
      </c>
      <c r="J1396" t="str">
        <f>VLOOKUP(CuentosContados[[#This Row],[Column1]],CuentosIndexados[],12,FALSE)</f>
        <v>trabajo</v>
      </c>
      <c r="K1396">
        <f>VLOOKUP(CuentosContados[[#This Row],[Column1]],CuentosIndexados[],13,FALSE)</f>
        <v>0</v>
      </c>
      <c r="L1396">
        <f>VLOOKUP(CuentosContados[[#This Row],[Column1]],CuentosIndexados[],14,FALSE)</f>
        <v>0</v>
      </c>
      <c r="M1396">
        <f>VLOOKUP(CuentosContados[[#This Row],[Column1]],CuentosIndexados[],15,FALSE)</f>
        <v>0</v>
      </c>
      <c r="N1396">
        <f>VLOOKUP(CuentosContados[[#This Row],[Column1]],CuentosIndexados[],16,FALSE)</f>
        <v>0</v>
      </c>
      <c r="O1396">
        <f>VLOOKUP(CuentosContados[[#This Row],[Column1]],CuentosIndexados[],17,FALSE)</f>
        <v>0</v>
      </c>
      <c r="P1396">
        <f>VLOOKUP(CuentosContados[[#This Row],[Column1]],CuentosIndexados[],18,FALSE)</f>
        <v>0</v>
      </c>
      <c r="Q1396">
        <f>VLOOKUP(CuentosContados[[#This Row],[Column1]],CuentosIndexados[],19,FALSE)</f>
        <v>0</v>
      </c>
      <c r="R1396">
        <f>VLOOKUP(CuentosContados[[#This Row],[Column1]],CuentosIndexados[],20,FALSE)</f>
        <v>0</v>
      </c>
      <c r="S1396">
        <f>VLOOKUP(CuentosContados[[#This Row],[Column1]],CuentosIndexados[],21,FALSE)</f>
        <v>0</v>
      </c>
      <c r="T1396">
        <f>VLOOKUP(CuentosContados[[#This Row],[Column1]],CuentosIndexados[],22,FALSE)</f>
        <v>0</v>
      </c>
      <c r="U1396">
        <f>VLOOKUP(CuentosContados[[#This Row],[Column1]],CuentosIndexados[],23,FALSE)</f>
        <v>0</v>
      </c>
      <c r="V1396">
        <f>VLOOKUP(CuentosContados[[#This Row],[Column1]],CuentosIndexados[],24,FALSE)</f>
        <v>0</v>
      </c>
      <c r="W1396">
        <f>VLOOKUP(CuentosContados[[#This Row],[Column1]],CuentosIndexados[],25,FALSE)</f>
        <v>0</v>
      </c>
      <c r="X1396">
        <f>VLOOKUP(CuentosContados[[#This Row],[Column1]],CuentosIndexados[],26,FALSE)</f>
        <v>0</v>
      </c>
      <c r="Y1396">
        <f>VLOOKUP(CuentosContados[[#This Row],[Column1]],CuentosIndexados[],27,FALSE)</f>
        <v>0</v>
      </c>
      <c r="Z1396">
        <f>VLOOKUP(CuentosContados[[#This Row],[Column1]],CuentosIndexados[],28,FALSE)</f>
        <v>0</v>
      </c>
      <c r="AA1396">
        <f>VLOOKUP(CuentosContados[[#This Row],[Column1]],CuentosIndexados[],29,FALSE)</f>
        <v>0</v>
      </c>
      <c r="AB1396">
        <f>VLOOKUP(CuentosContados[[#This Row],[Column1]],CuentosIndexados[],30,FALSE)</f>
        <v>0</v>
      </c>
      <c r="AC1396">
        <f>VLOOKUP(CuentosContados[[#This Row],[Column1]],CuentosIndexados[],31,FALSE)</f>
        <v>0</v>
      </c>
      <c r="AD1396">
        <f>VLOOKUP(CuentosContados[[#This Row],[Column1]],CuentosIndexados[],32,FALSE)</f>
        <v>0</v>
      </c>
      <c r="AE1396">
        <f>VLOOKUP(CuentosContados[[#This Row],[Column1]],CuentosIndexados[],33,FALSE)</f>
        <v>0</v>
      </c>
      <c r="AF1396">
        <f>VLOOKUP(CuentosContados[[#This Row],[Column1]],CuentosIndexados[],34,FALSE)</f>
        <v>0</v>
      </c>
      <c r="AG1396">
        <f>VLOOKUP(CuentosContados[[#This Row],[Column1]],CuentosIndexados[],35,FALSE)</f>
        <v>0</v>
      </c>
      <c r="AH1396">
        <f>VLOOKUP(CuentosContados[[#This Row],[Column1]],CuentosIndexados[],36,FALSE)</f>
        <v>0</v>
      </c>
      <c r="AI1396">
        <f>VLOOKUP(CuentosContados[[#This Row],[Column1]],CuentosIndexados[],37,FALSE)</f>
        <v>0</v>
      </c>
      <c r="AJ1396">
        <f>VLOOKUP(CuentosContados[[#This Row],[Column1]],CuentosIndexados[],38,FALSE)</f>
        <v>0</v>
      </c>
      <c r="AK1396">
        <f>VLOOKUP(CuentosContados[[#This Row],[Column1]],CuentosIndexados[],39,FALSE)</f>
        <v>0</v>
      </c>
    </row>
    <row r="1397" spans="1:37" x14ac:dyDescent="0.25">
      <c r="A1397" t="s">
        <v>179</v>
      </c>
      <c r="B1397">
        <f>VLOOKUP(CuentosContados[[#This Row],[Column1]],CuentosIndexados[],3,FALSE)</f>
        <v>0</v>
      </c>
      <c r="C1397">
        <f>VLOOKUP(CuentosContados[[#This Row],[Column1]],CuentosIndexados[],5,FALSE)</f>
        <v>0</v>
      </c>
      <c r="D1397">
        <f>VLOOKUP(CuentosContados[[#This Row],[Column1]],CuentosIndexados[],6,FALSE)</f>
        <v>0</v>
      </c>
      <c r="E1397">
        <f>VLOOKUP(CuentosContados[[#This Row],[Column1]],CuentosIndexados[],7,FALSE)</f>
        <v>0</v>
      </c>
      <c r="F1397">
        <f>VLOOKUP(CuentosContados[[#This Row],[Column1]],CuentosIndexados[],8,FALSE)</f>
        <v>0</v>
      </c>
      <c r="G1397">
        <f>VLOOKUP(CuentosContados[[#This Row],[Column1]],CuentosIndexados[],9,FALSE)</f>
        <v>0</v>
      </c>
      <c r="H1397" t="str">
        <f>VLOOKUP(CuentosContados[[#This Row],[Column1]],CuentosIndexados[],10,FALSE)</f>
        <v>entusiasmo</v>
      </c>
      <c r="I1397">
        <f>VLOOKUP(CuentosContados[[#This Row],[Column1]],CuentosIndexados[],11,FALSE)</f>
        <v>0</v>
      </c>
      <c r="J1397" t="str">
        <f>VLOOKUP(CuentosContados[[#This Row],[Column1]],CuentosIndexados[],12,FALSE)</f>
        <v>trabajo</v>
      </c>
      <c r="K1397">
        <f>VLOOKUP(CuentosContados[[#This Row],[Column1]],CuentosIndexados[],13,FALSE)</f>
        <v>0</v>
      </c>
      <c r="L1397">
        <f>VLOOKUP(CuentosContados[[#This Row],[Column1]],CuentosIndexados[],14,FALSE)</f>
        <v>0</v>
      </c>
      <c r="M1397">
        <f>VLOOKUP(CuentosContados[[#This Row],[Column1]],CuentosIndexados[],15,FALSE)</f>
        <v>0</v>
      </c>
      <c r="N1397">
        <f>VLOOKUP(CuentosContados[[#This Row],[Column1]],CuentosIndexados[],16,FALSE)</f>
        <v>0</v>
      </c>
      <c r="O1397">
        <f>VLOOKUP(CuentosContados[[#This Row],[Column1]],CuentosIndexados[],17,FALSE)</f>
        <v>0</v>
      </c>
      <c r="P1397">
        <f>VLOOKUP(CuentosContados[[#This Row],[Column1]],CuentosIndexados[],18,FALSE)</f>
        <v>0</v>
      </c>
      <c r="Q1397">
        <f>VLOOKUP(CuentosContados[[#This Row],[Column1]],CuentosIndexados[],19,FALSE)</f>
        <v>0</v>
      </c>
      <c r="R1397">
        <f>VLOOKUP(CuentosContados[[#This Row],[Column1]],CuentosIndexados[],20,FALSE)</f>
        <v>0</v>
      </c>
      <c r="S1397">
        <f>VLOOKUP(CuentosContados[[#This Row],[Column1]],CuentosIndexados[],21,FALSE)</f>
        <v>0</v>
      </c>
      <c r="T1397">
        <f>VLOOKUP(CuentosContados[[#This Row],[Column1]],CuentosIndexados[],22,FALSE)</f>
        <v>0</v>
      </c>
      <c r="U1397">
        <f>VLOOKUP(CuentosContados[[#This Row],[Column1]],CuentosIndexados[],23,FALSE)</f>
        <v>0</v>
      </c>
      <c r="V1397">
        <f>VLOOKUP(CuentosContados[[#This Row],[Column1]],CuentosIndexados[],24,FALSE)</f>
        <v>0</v>
      </c>
      <c r="W1397">
        <f>VLOOKUP(CuentosContados[[#This Row],[Column1]],CuentosIndexados[],25,FALSE)</f>
        <v>0</v>
      </c>
      <c r="X1397">
        <f>VLOOKUP(CuentosContados[[#This Row],[Column1]],CuentosIndexados[],26,FALSE)</f>
        <v>0</v>
      </c>
      <c r="Y1397">
        <f>VLOOKUP(CuentosContados[[#This Row],[Column1]],CuentosIndexados[],27,FALSE)</f>
        <v>0</v>
      </c>
      <c r="Z1397">
        <f>VLOOKUP(CuentosContados[[#This Row],[Column1]],CuentosIndexados[],28,FALSE)</f>
        <v>0</v>
      </c>
      <c r="AA1397">
        <f>VLOOKUP(CuentosContados[[#This Row],[Column1]],CuentosIndexados[],29,FALSE)</f>
        <v>0</v>
      </c>
      <c r="AB1397">
        <f>VLOOKUP(CuentosContados[[#This Row],[Column1]],CuentosIndexados[],30,FALSE)</f>
        <v>0</v>
      </c>
      <c r="AC1397">
        <f>VLOOKUP(CuentosContados[[#This Row],[Column1]],CuentosIndexados[],31,FALSE)</f>
        <v>0</v>
      </c>
      <c r="AD1397">
        <f>VLOOKUP(CuentosContados[[#This Row],[Column1]],CuentosIndexados[],32,FALSE)</f>
        <v>0</v>
      </c>
      <c r="AE1397">
        <f>VLOOKUP(CuentosContados[[#This Row],[Column1]],CuentosIndexados[],33,FALSE)</f>
        <v>0</v>
      </c>
      <c r="AF1397">
        <f>VLOOKUP(CuentosContados[[#This Row],[Column1]],CuentosIndexados[],34,FALSE)</f>
        <v>0</v>
      </c>
      <c r="AG1397">
        <f>VLOOKUP(CuentosContados[[#This Row],[Column1]],CuentosIndexados[],35,FALSE)</f>
        <v>0</v>
      </c>
      <c r="AH1397">
        <f>VLOOKUP(CuentosContados[[#This Row],[Column1]],CuentosIndexados[],36,FALSE)</f>
        <v>0</v>
      </c>
      <c r="AI1397">
        <f>VLOOKUP(CuentosContados[[#This Row],[Column1]],CuentosIndexados[],37,FALSE)</f>
        <v>0</v>
      </c>
      <c r="AJ1397">
        <f>VLOOKUP(CuentosContados[[#This Row],[Column1]],CuentosIndexados[],38,FALSE)</f>
        <v>0</v>
      </c>
      <c r="AK1397">
        <f>VLOOKUP(CuentosContados[[#This Row],[Column1]],CuentosIndexados[],39,FALSE)</f>
        <v>0</v>
      </c>
    </row>
    <row r="1398" spans="1:37" x14ac:dyDescent="0.25">
      <c r="A1398" t="s">
        <v>179</v>
      </c>
      <c r="B1398">
        <f>VLOOKUP(CuentosContados[[#This Row],[Column1]],CuentosIndexados[],3,FALSE)</f>
        <v>0</v>
      </c>
      <c r="C1398">
        <f>VLOOKUP(CuentosContados[[#This Row],[Column1]],CuentosIndexados[],5,FALSE)</f>
        <v>0</v>
      </c>
      <c r="D1398">
        <f>VLOOKUP(CuentosContados[[#This Row],[Column1]],CuentosIndexados[],6,FALSE)</f>
        <v>0</v>
      </c>
      <c r="E1398">
        <f>VLOOKUP(CuentosContados[[#This Row],[Column1]],CuentosIndexados[],7,FALSE)</f>
        <v>0</v>
      </c>
      <c r="F1398">
        <f>VLOOKUP(CuentosContados[[#This Row],[Column1]],CuentosIndexados[],8,FALSE)</f>
        <v>0</v>
      </c>
      <c r="G1398">
        <f>VLOOKUP(CuentosContados[[#This Row],[Column1]],CuentosIndexados[],9,FALSE)</f>
        <v>0</v>
      </c>
      <c r="H1398" t="str">
        <f>VLOOKUP(CuentosContados[[#This Row],[Column1]],CuentosIndexados[],10,FALSE)</f>
        <v>entusiasmo</v>
      </c>
      <c r="I1398">
        <f>VLOOKUP(CuentosContados[[#This Row],[Column1]],CuentosIndexados[],11,FALSE)</f>
        <v>0</v>
      </c>
      <c r="J1398" t="str">
        <f>VLOOKUP(CuentosContados[[#This Row],[Column1]],CuentosIndexados[],12,FALSE)</f>
        <v>trabajo</v>
      </c>
      <c r="K1398">
        <f>VLOOKUP(CuentosContados[[#This Row],[Column1]],CuentosIndexados[],13,FALSE)</f>
        <v>0</v>
      </c>
      <c r="L1398">
        <f>VLOOKUP(CuentosContados[[#This Row],[Column1]],CuentosIndexados[],14,FALSE)</f>
        <v>0</v>
      </c>
      <c r="M1398">
        <f>VLOOKUP(CuentosContados[[#This Row],[Column1]],CuentosIndexados[],15,FALSE)</f>
        <v>0</v>
      </c>
      <c r="N1398">
        <f>VLOOKUP(CuentosContados[[#This Row],[Column1]],CuentosIndexados[],16,FALSE)</f>
        <v>0</v>
      </c>
      <c r="O1398">
        <f>VLOOKUP(CuentosContados[[#This Row],[Column1]],CuentosIndexados[],17,FALSE)</f>
        <v>0</v>
      </c>
      <c r="P1398">
        <f>VLOOKUP(CuentosContados[[#This Row],[Column1]],CuentosIndexados[],18,FALSE)</f>
        <v>0</v>
      </c>
      <c r="Q1398">
        <f>VLOOKUP(CuentosContados[[#This Row],[Column1]],CuentosIndexados[],19,FALSE)</f>
        <v>0</v>
      </c>
      <c r="R1398">
        <f>VLOOKUP(CuentosContados[[#This Row],[Column1]],CuentosIndexados[],20,FALSE)</f>
        <v>0</v>
      </c>
      <c r="S1398">
        <f>VLOOKUP(CuentosContados[[#This Row],[Column1]],CuentosIndexados[],21,FALSE)</f>
        <v>0</v>
      </c>
      <c r="T1398">
        <f>VLOOKUP(CuentosContados[[#This Row],[Column1]],CuentosIndexados[],22,FALSE)</f>
        <v>0</v>
      </c>
      <c r="U1398">
        <f>VLOOKUP(CuentosContados[[#This Row],[Column1]],CuentosIndexados[],23,FALSE)</f>
        <v>0</v>
      </c>
      <c r="V1398">
        <f>VLOOKUP(CuentosContados[[#This Row],[Column1]],CuentosIndexados[],24,FALSE)</f>
        <v>0</v>
      </c>
      <c r="W1398">
        <f>VLOOKUP(CuentosContados[[#This Row],[Column1]],CuentosIndexados[],25,FALSE)</f>
        <v>0</v>
      </c>
      <c r="X1398">
        <f>VLOOKUP(CuentosContados[[#This Row],[Column1]],CuentosIndexados[],26,FALSE)</f>
        <v>0</v>
      </c>
      <c r="Y1398">
        <f>VLOOKUP(CuentosContados[[#This Row],[Column1]],CuentosIndexados[],27,FALSE)</f>
        <v>0</v>
      </c>
      <c r="Z1398">
        <f>VLOOKUP(CuentosContados[[#This Row],[Column1]],CuentosIndexados[],28,FALSE)</f>
        <v>0</v>
      </c>
      <c r="AA1398">
        <f>VLOOKUP(CuentosContados[[#This Row],[Column1]],CuentosIndexados[],29,FALSE)</f>
        <v>0</v>
      </c>
      <c r="AB1398">
        <f>VLOOKUP(CuentosContados[[#This Row],[Column1]],CuentosIndexados[],30,FALSE)</f>
        <v>0</v>
      </c>
      <c r="AC1398">
        <f>VLOOKUP(CuentosContados[[#This Row],[Column1]],CuentosIndexados[],31,FALSE)</f>
        <v>0</v>
      </c>
      <c r="AD1398">
        <f>VLOOKUP(CuentosContados[[#This Row],[Column1]],CuentosIndexados[],32,FALSE)</f>
        <v>0</v>
      </c>
      <c r="AE1398">
        <f>VLOOKUP(CuentosContados[[#This Row],[Column1]],CuentosIndexados[],33,FALSE)</f>
        <v>0</v>
      </c>
      <c r="AF1398">
        <f>VLOOKUP(CuentosContados[[#This Row],[Column1]],CuentosIndexados[],34,FALSE)</f>
        <v>0</v>
      </c>
      <c r="AG1398">
        <f>VLOOKUP(CuentosContados[[#This Row],[Column1]],CuentosIndexados[],35,FALSE)</f>
        <v>0</v>
      </c>
      <c r="AH1398">
        <f>VLOOKUP(CuentosContados[[#This Row],[Column1]],CuentosIndexados[],36,FALSE)</f>
        <v>0</v>
      </c>
      <c r="AI1398">
        <f>VLOOKUP(CuentosContados[[#This Row],[Column1]],CuentosIndexados[],37,FALSE)</f>
        <v>0</v>
      </c>
      <c r="AJ1398">
        <f>VLOOKUP(CuentosContados[[#This Row],[Column1]],CuentosIndexados[],38,FALSE)</f>
        <v>0</v>
      </c>
      <c r="AK1398">
        <f>VLOOKUP(CuentosContados[[#This Row],[Column1]],CuentosIndexados[],39,FALSE)</f>
        <v>0</v>
      </c>
    </row>
    <row r="1399" spans="1:37" x14ac:dyDescent="0.25">
      <c r="A1399" t="s">
        <v>179</v>
      </c>
      <c r="B1399">
        <f>VLOOKUP(CuentosContados[[#This Row],[Column1]],CuentosIndexados[],3,FALSE)</f>
        <v>0</v>
      </c>
      <c r="C1399">
        <f>VLOOKUP(CuentosContados[[#This Row],[Column1]],CuentosIndexados[],5,FALSE)</f>
        <v>0</v>
      </c>
      <c r="D1399">
        <f>VLOOKUP(CuentosContados[[#This Row],[Column1]],CuentosIndexados[],6,FALSE)</f>
        <v>0</v>
      </c>
      <c r="E1399">
        <f>VLOOKUP(CuentosContados[[#This Row],[Column1]],CuentosIndexados[],7,FALSE)</f>
        <v>0</v>
      </c>
      <c r="F1399">
        <f>VLOOKUP(CuentosContados[[#This Row],[Column1]],CuentosIndexados[],8,FALSE)</f>
        <v>0</v>
      </c>
      <c r="G1399">
        <f>VLOOKUP(CuentosContados[[#This Row],[Column1]],CuentosIndexados[],9,FALSE)</f>
        <v>0</v>
      </c>
      <c r="H1399" t="str">
        <f>VLOOKUP(CuentosContados[[#This Row],[Column1]],CuentosIndexados[],10,FALSE)</f>
        <v>entusiasmo</v>
      </c>
      <c r="I1399">
        <f>VLOOKUP(CuentosContados[[#This Row],[Column1]],CuentosIndexados[],11,FALSE)</f>
        <v>0</v>
      </c>
      <c r="J1399" t="str">
        <f>VLOOKUP(CuentosContados[[#This Row],[Column1]],CuentosIndexados[],12,FALSE)</f>
        <v>trabajo</v>
      </c>
      <c r="K1399">
        <f>VLOOKUP(CuentosContados[[#This Row],[Column1]],CuentosIndexados[],13,FALSE)</f>
        <v>0</v>
      </c>
      <c r="L1399">
        <f>VLOOKUP(CuentosContados[[#This Row],[Column1]],CuentosIndexados[],14,FALSE)</f>
        <v>0</v>
      </c>
      <c r="M1399">
        <f>VLOOKUP(CuentosContados[[#This Row],[Column1]],CuentosIndexados[],15,FALSE)</f>
        <v>0</v>
      </c>
      <c r="N1399">
        <f>VLOOKUP(CuentosContados[[#This Row],[Column1]],CuentosIndexados[],16,FALSE)</f>
        <v>0</v>
      </c>
      <c r="O1399">
        <f>VLOOKUP(CuentosContados[[#This Row],[Column1]],CuentosIndexados[],17,FALSE)</f>
        <v>0</v>
      </c>
      <c r="P1399">
        <f>VLOOKUP(CuentosContados[[#This Row],[Column1]],CuentosIndexados[],18,FALSE)</f>
        <v>0</v>
      </c>
      <c r="Q1399">
        <f>VLOOKUP(CuentosContados[[#This Row],[Column1]],CuentosIndexados[],19,FALSE)</f>
        <v>0</v>
      </c>
      <c r="R1399">
        <f>VLOOKUP(CuentosContados[[#This Row],[Column1]],CuentosIndexados[],20,FALSE)</f>
        <v>0</v>
      </c>
      <c r="S1399">
        <f>VLOOKUP(CuentosContados[[#This Row],[Column1]],CuentosIndexados[],21,FALSE)</f>
        <v>0</v>
      </c>
      <c r="T1399">
        <f>VLOOKUP(CuentosContados[[#This Row],[Column1]],CuentosIndexados[],22,FALSE)</f>
        <v>0</v>
      </c>
      <c r="U1399">
        <f>VLOOKUP(CuentosContados[[#This Row],[Column1]],CuentosIndexados[],23,FALSE)</f>
        <v>0</v>
      </c>
      <c r="V1399">
        <f>VLOOKUP(CuentosContados[[#This Row],[Column1]],CuentosIndexados[],24,FALSE)</f>
        <v>0</v>
      </c>
      <c r="W1399">
        <f>VLOOKUP(CuentosContados[[#This Row],[Column1]],CuentosIndexados[],25,FALSE)</f>
        <v>0</v>
      </c>
      <c r="X1399">
        <f>VLOOKUP(CuentosContados[[#This Row],[Column1]],CuentosIndexados[],26,FALSE)</f>
        <v>0</v>
      </c>
      <c r="Y1399">
        <f>VLOOKUP(CuentosContados[[#This Row],[Column1]],CuentosIndexados[],27,FALSE)</f>
        <v>0</v>
      </c>
      <c r="Z1399">
        <f>VLOOKUP(CuentosContados[[#This Row],[Column1]],CuentosIndexados[],28,FALSE)</f>
        <v>0</v>
      </c>
      <c r="AA1399">
        <f>VLOOKUP(CuentosContados[[#This Row],[Column1]],CuentosIndexados[],29,FALSE)</f>
        <v>0</v>
      </c>
      <c r="AB1399">
        <f>VLOOKUP(CuentosContados[[#This Row],[Column1]],CuentosIndexados[],30,FALSE)</f>
        <v>0</v>
      </c>
      <c r="AC1399">
        <f>VLOOKUP(CuentosContados[[#This Row],[Column1]],CuentosIndexados[],31,FALSE)</f>
        <v>0</v>
      </c>
      <c r="AD1399">
        <f>VLOOKUP(CuentosContados[[#This Row],[Column1]],CuentosIndexados[],32,FALSE)</f>
        <v>0</v>
      </c>
      <c r="AE1399">
        <f>VLOOKUP(CuentosContados[[#This Row],[Column1]],CuentosIndexados[],33,FALSE)</f>
        <v>0</v>
      </c>
      <c r="AF1399">
        <f>VLOOKUP(CuentosContados[[#This Row],[Column1]],CuentosIndexados[],34,FALSE)</f>
        <v>0</v>
      </c>
      <c r="AG1399">
        <f>VLOOKUP(CuentosContados[[#This Row],[Column1]],CuentosIndexados[],35,FALSE)</f>
        <v>0</v>
      </c>
      <c r="AH1399">
        <f>VLOOKUP(CuentosContados[[#This Row],[Column1]],CuentosIndexados[],36,FALSE)</f>
        <v>0</v>
      </c>
      <c r="AI1399">
        <f>VLOOKUP(CuentosContados[[#This Row],[Column1]],CuentosIndexados[],37,FALSE)</f>
        <v>0</v>
      </c>
      <c r="AJ1399">
        <f>VLOOKUP(CuentosContados[[#This Row],[Column1]],CuentosIndexados[],38,FALSE)</f>
        <v>0</v>
      </c>
      <c r="AK1399">
        <f>VLOOKUP(CuentosContados[[#This Row],[Column1]],CuentosIndexados[],39,FALSE)</f>
        <v>0</v>
      </c>
    </row>
    <row r="1400" spans="1:37" x14ac:dyDescent="0.25">
      <c r="A1400" t="s">
        <v>179</v>
      </c>
      <c r="B1400">
        <f>VLOOKUP(CuentosContados[[#This Row],[Column1]],CuentosIndexados[],3,FALSE)</f>
        <v>0</v>
      </c>
      <c r="C1400">
        <f>VLOOKUP(CuentosContados[[#This Row],[Column1]],CuentosIndexados[],5,FALSE)</f>
        <v>0</v>
      </c>
      <c r="D1400">
        <f>VLOOKUP(CuentosContados[[#This Row],[Column1]],CuentosIndexados[],6,FALSE)</f>
        <v>0</v>
      </c>
      <c r="E1400">
        <f>VLOOKUP(CuentosContados[[#This Row],[Column1]],CuentosIndexados[],7,FALSE)</f>
        <v>0</v>
      </c>
      <c r="F1400">
        <f>VLOOKUP(CuentosContados[[#This Row],[Column1]],CuentosIndexados[],8,FALSE)</f>
        <v>0</v>
      </c>
      <c r="G1400">
        <f>VLOOKUP(CuentosContados[[#This Row],[Column1]],CuentosIndexados[],9,FALSE)</f>
        <v>0</v>
      </c>
      <c r="H1400" t="str">
        <f>VLOOKUP(CuentosContados[[#This Row],[Column1]],CuentosIndexados[],10,FALSE)</f>
        <v>entusiasmo</v>
      </c>
      <c r="I1400">
        <f>VLOOKUP(CuentosContados[[#This Row],[Column1]],CuentosIndexados[],11,FALSE)</f>
        <v>0</v>
      </c>
      <c r="J1400" t="str">
        <f>VLOOKUP(CuentosContados[[#This Row],[Column1]],CuentosIndexados[],12,FALSE)</f>
        <v>trabajo</v>
      </c>
      <c r="K1400">
        <f>VLOOKUP(CuentosContados[[#This Row],[Column1]],CuentosIndexados[],13,FALSE)</f>
        <v>0</v>
      </c>
      <c r="L1400">
        <f>VLOOKUP(CuentosContados[[#This Row],[Column1]],CuentosIndexados[],14,FALSE)</f>
        <v>0</v>
      </c>
      <c r="M1400">
        <f>VLOOKUP(CuentosContados[[#This Row],[Column1]],CuentosIndexados[],15,FALSE)</f>
        <v>0</v>
      </c>
      <c r="N1400">
        <f>VLOOKUP(CuentosContados[[#This Row],[Column1]],CuentosIndexados[],16,FALSE)</f>
        <v>0</v>
      </c>
      <c r="O1400">
        <f>VLOOKUP(CuentosContados[[#This Row],[Column1]],CuentosIndexados[],17,FALSE)</f>
        <v>0</v>
      </c>
      <c r="P1400">
        <f>VLOOKUP(CuentosContados[[#This Row],[Column1]],CuentosIndexados[],18,FALSE)</f>
        <v>0</v>
      </c>
      <c r="Q1400">
        <f>VLOOKUP(CuentosContados[[#This Row],[Column1]],CuentosIndexados[],19,FALSE)</f>
        <v>0</v>
      </c>
      <c r="R1400">
        <f>VLOOKUP(CuentosContados[[#This Row],[Column1]],CuentosIndexados[],20,FALSE)</f>
        <v>0</v>
      </c>
      <c r="S1400">
        <f>VLOOKUP(CuentosContados[[#This Row],[Column1]],CuentosIndexados[],21,FALSE)</f>
        <v>0</v>
      </c>
      <c r="T1400">
        <f>VLOOKUP(CuentosContados[[#This Row],[Column1]],CuentosIndexados[],22,FALSE)</f>
        <v>0</v>
      </c>
      <c r="U1400">
        <f>VLOOKUP(CuentosContados[[#This Row],[Column1]],CuentosIndexados[],23,FALSE)</f>
        <v>0</v>
      </c>
      <c r="V1400">
        <f>VLOOKUP(CuentosContados[[#This Row],[Column1]],CuentosIndexados[],24,FALSE)</f>
        <v>0</v>
      </c>
      <c r="W1400">
        <f>VLOOKUP(CuentosContados[[#This Row],[Column1]],CuentosIndexados[],25,FALSE)</f>
        <v>0</v>
      </c>
      <c r="X1400">
        <f>VLOOKUP(CuentosContados[[#This Row],[Column1]],CuentosIndexados[],26,FALSE)</f>
        <v>0</v>
      </c>
      <c r="Y1400">
        <f>VLOOKUP(CuentosContados[[#This Row],[Column1]],CuentosIndexados[],27,FALSE)</f>
        <v>0</v>
      </c>
      <c r="Z1400">
        <f>VLOOKUP(CuentosContados[[#This Row],[Column1]],CuentosIndexados[],28,FALSE)</f>
        <v>0</v>
      </c>
      <c r="AA1400">
        <f>VLOOKUP(CuentosContados[[#This Row],[Column1]],CuentosIndexados[],29,FALSE)</f>
        <v>0</v>
      </c>
      <c r="AB1400">
        <f>VLOOKUP(CuentosContados[[#This Row],[Column1]],CuentosIndexados[],30,FALSE)</f>
        <v>0</v>
      </c>
      <c r="AC1400">
        <f>VLOOKUP(CuentosContados[[#This Row],[Column1]],CuentosIndexados[],31,FALSE)</f>
        <v>0</v>
      </c>
      <c r="AD1400">
        <f>VLOOKUP(CuentosContados[[#This Row],[Column1]],CuentosIndexados[],32,FALSE)</f>
        <v>0</v>
      </c>
      <c r="AE1400">
        <f>VLOOKUP(CuentosContados[[#This Row],[Column1]],CuentosIndexados[],33,FALSE)</f>
        <v>0</v>
      </c>
      <c r="AF1400">
        <f>VLOOKUP(CuentosContados[[#This Row],[Column1]],CuentosIndexados[],34,FALSE)</f>
        <v>0</v>
      </c>
      <c r="AG1400">
        <f>VLOOKUP(CuentosContados[[#This Row],[Column1]],CuentosIndexados[],35,FALSE)</f>
        <v>0</v>
      </c>
      <c r="AH1400">
        <f>VLOOKUP(CuentosContados[[#This Row],[Column1]],CuentosIndexados[],36,FALSE)</f>
        <v>0</v>
      </c>
      <c r="AI1400">
        <f>VLOOKUP(CuentosContados[[#This Row],[Column1]],CuentosIndexados[],37,FALSE)</f>
        <v>0</v>
      </c>
      <c r="AJ1400">
        <f>VLOOKUP(CuentosContados[[#This Row],[Column1]],CuentosIndexados[],38,FALSE)</f>
        <v>0</v>
      </c>
      <c r="AK1400">
        <f>VLOOKUP(CuentosContados[[#This Row],[Column1]],CuentosIndexados[],39,FALSE)</f>
        <v>0</v>
      </c>
    </row>
    <row r="1401" spans="1:37" x14ac:dyDescent="0.25">
      <c r="A1401" t="s">
        <v>179</v>
      </c>
      <c r="B1401">
        <f>VLOOKUP(CuentosContados[[#This Row],[Column1]],CuentosIndexados[],3,FALSE)</f>
        <v>0</v>
      </c>
      <c r="C1401">
        <f>VLOOKUP(CuentosContados[[#This Row],[Column1]],CuentosIndexados[],5,FALSE)</f>
        <v>0</v>
      </c>
      <c r="D1401">
        <f>VLOOKUP(CuentosContados[[#This Row],[Column1]],CuentosIndexados[],6,FALSE)</f>
        <v>0</v>
      </c>
      <c r="E1401">
        <f>VLOOKUP(CuentosContados[[#This Row],[Column1]],CuentosIndexados[],7,FALSE)</f>
        <v>0</v>
      </c>
      <c r="F1401">
        <f>VLOOKUP(CuentosContados[[#This Row],[Column1]],CuentosIndexados[],8,FALSE)</f>
        <v>0</v>
      </c>
      <c r="G1401">
        <f>VLOOKUP(CuentosContados[[#This Row],[Column1]],CuentosIndexados[],9,FALSE)</f>
        <v>0</v>
      </c>
      <c r="H1401" t="str">
        <f>VLOOKUP(CuentosContados[[#This Row],[Column1]],CuentosIndexados[],10,FALSE)</f>
        <v>entusiasmo</v>
      </c>
      <c r="I1401">
        <f>VLOOKUP(CuentosContados[[#This Row],[Column1]],CuentosIndexados[],11,FALSE)</f>
        <v>0</v>
      </c>
      <c r="J1401" t="str">
        <f>VLOOKUP(CuentosContados[[#This Row],[Column1]],CuentosIndexados[],12,FALSE)</f>
        <v>trabajo</v>
      </c>
      <c r="K1401">
        <f>VLOOKUP(CuentosContados[[#This Row],[Column1]],CuentosIndexados[],13,FALSE)</f>
        <v>0</v>
      </c>
      <c r="L1401">
        <f>VLOOKUP(CuentosContados[[#This Row],[Column1]],CuentosIndexados[],14,FALSE)</f>
        <v>0</v>
      </c>
      <c r="M1401">
        <f>VLOOKUP(CuentosContados[[#This Row],[Column1]],CuentosIndexados[],15,FALSE)</f>
        <v>0</v>
      </c>
      <c r="N1401">
        <f>VLOOKUP(CuentosContados[[#This Row],[Column1]],CuentosIndexados[],16,FALSE)</f>
        <v>0</v>
      </c>
      <c r="O1401">
        <f>VLOOKUP(CuentosContados[[#This Row],[Column1]],CuentosIndexados[],17,FALSE)</f>
        <v>0</v>
      </c>
      <c r="P1401">
        <f>VLOOKUP(CuentosContados[[#This Row],[Column1]],CuentosIndexados[],18,FALSE)</f>
        <v>0</v>
      </c>
      <c r="Q1401">
        <f>VLOOKUP(CuentosContados[[#This Row],[Column1]],CuentosIndexados[],19,FALSE)</f>
        <v>0</v>
      </c>
      <c r="R1401">
        <f>VLOOKUP(CuentosContados[[#This Row],[Column1]],CuentosIndexados[],20,FALSE)</f>
        <v>0</v>
      </c>
      <c r="S1401">
        <f>VLOOKUP(CuentosContados[[#This Row],[Column1]],CuentosIndexados[],21,FALSE)</f>
        <v>0</v>
      </c>
      <c r="T1401">
        <f>VLOOKUP(CuentosContados[[#This Row],[Column1]],CuentosIndexados[],22,FALSE)</f>
        <v>0</v>
      </c>
      <c r="U1401">
        <f>VLOOKUP(CuentosContados[[#This Row],[Column1]],CuentosIndexados[],23,FALSE)</f>
        <v>0</v>
      </c>
      <c r="V1401">
        <f>VLOOKUP(CuentosContados[[#This Row],[Column1]],CuentosIndexados[],24,FALSE)</f>
        <v>0</v>
      </c>
      <c r="W1401">
        <f>VLOOKUP(CuentosContados[[#This Row],[Column1]],CuentosIndexados[],25,FALSE)</f>
        <v>0</v>
      </c>
      <c r="X1401">
        <f>VLOOKUP(CuentosContados[[#This Row],[Column1]],CuentosIndexados[],26,FALSE)</f>
        <v>0</v>
      </c>
      <c r="Y1401">
        <f>VLOOKUP(CuentosContados[[#This Row],[Column1]],CuentosIndexados[],27,FALSE)</f>
        <v>0</v>
      </c>
      <c r="Z1401">
        <f>VLOOKUP(CuentosContados[[#This Row],[Column1]],CuentosIndexados[],28,FALSE)</f>
        <v>0</v>
      </c>
      <c r="AA1401">
        <f>VLOOKUP(CuentosContados[[#This Row],[Column1]],CuentosIndexados[],29,FALSE)</f>
        <v>0</v>
      </c>
      <c r="AB1401">
        <f>VLOOKUP(CuentosContados[[#This Row],[Column1]],CuentosIndexados[],30,FALSE)</f>
        <v>0</v>
      </c>
      <c r="AC1401">
        <f>VLOOKUP(CuentosContados[[#This Row],[Column1]],CuentosIndexados[],31,FALSE)</f>
        <v>0</v>
      </c>
      <c r="AD1401">
        <f>VLOOKUP(CuentosContados[[#This Row],[Column1]],CuentosIndexados[],32,FALSE)</f>
        <v>0</v>
      </c>
      <c r="AE1401">
        <f>VLOOKUP(CuentosContados[[#This Row],[Column1]],CuentosIndexados[],33,FALSE)</f>
        <v>0</v>
      </c>
      <c r="AF1401">
        <f>VLOOKUP(CuentosContados[[#This Row],[Column1]],CuentosIndexados[],34,FALSE)</f>
        <v>0</v>
      </c>
      <c r="AG1401">
        <f>VLOOKUP(CuentosContados[[#This Row],[Column1]],CuentosIndexados[],35,FALSE)</f>
        <v>0</v>
      </c>
      <c r="AH1401">
        <f>VLOOKUP(CuentosContados[[#This Row],[Column1]],CuentosIndexados[],36,FALSE)</f>
        <v>0</v>
      </c>
      <c r="AI1401">
        <f>VLOOKUP(CuentosContados[[#This Row],[Column1]],CuentosIndexados[],37,FALSE)</f>
        <v>0</v>
      </c>
      <c r="AJ1401">
        <f>VLOOKUP(CuentosContados[[#This Row],[Column1]],CuentosIndexados[],38,FALSE)</f>
        <v>0</v>
      </c>
      <c r="AK1401">
        <f>VLOOKUP(CuentosContados[[#This Row],[Column1]],CuentosIndexados[],39,FALSE)</f>
        <v>0</v>
      </c>
    </row>
    <row r="1402" spans="1:37" x14ac:dyDescent="0.25">
      <c r="A1402" t="s">
        <v>179</v>
      </c>
      <c r="B1402">
        <f>VLOOKUP(CuentosContados[[#This Row],[Column1]],CuentosIndexados[],3,FALSE)</f>
        <v>0</v>
      </c>
      <c r="C1402">
        <f>VLOOKUP(CuentosContados[[#This Row],[Column1]],CuentosIndexados[],5,FALSE)</f>
        <v>0</v>
      </c>
      <c r="D1402">
        <f>VLOOKUP(CuentosContados[[#This Row],[Column1]],CuentosIndexados[],6,FALSE)</f>
        <v>0</v>
      </c>
      <c r="E1402">
        <f>VLOOKUP(CuentosContados[[#This Row],[Column1]],CuentosIndexados[],7,FALSE)</f>
        <v>0</v>
      </c>
      <c r="F1402">
        <f>VLOOKUP(CuentosContados[[#This Row],[Column1]],CuentosIndexados[],8,FALSE)</f>
        <v>0</v>
      </c>
      <c r="G1402">
        <f>VLOOKUP(CuentosContados[[#This Row],[Column1]],CuentosIndexados[],9,FALSE)</f>
        <v>0</v>
      </c>
      <c r="H1402" t="str">
        <f>VLOOKUP(CuentosContados[[#This Row],[Column1]],CuentosIndexados[],10,FALSE)</f>
        <v>entusiasmo</v>
      </c>
      <c r="I1402">
        <f>VLOOKUP(CuentosContados[[#This Row],[Column1]],CuentosIndexados[],11,FALSE)</f>
        <v>0</v>
      </c>
      <c r="J1402" t="str">
        <f>VLOOKUP(CuentosContados[[#This Row],[Column1]],CuentosIndexados[],12,FALSE)</f>
        <v>trabajo</v>
      </c>
      <c r="K1402">
        <f>VLOOKUP(CuentosContados[[#This Row],[Column1]],CuentosIndexados[],13,FALSE)</f>
        <v>0</v>
      </c>
      <c r="L1402">
        <f>VLOOKUP(CuentosContados[[#This Row],[Column1]],CuentosIndexados[],14,FALSE)</f>
        <v>0</v>
      </c>
      <c r="M1402">
        <f>VLOOKUP(CuentosContados[[#This Row],[Column1]],CuentosIndexados[],15,FALSE)</f>
        <v>0</v>
      </c>
      <c r="N1402">
        <f>VLOOKUP(CuentosContados[[#This Row],[Column1]],CuentosIndexados[],16,FALSE)</f>
        <v>0</v>
      </c>
      <c r="O1402">
        <f>VLOOKUP(CuentosContados[[#This Row],[Column1]],CuentosIndexados[],17,FALSE)</f>
        <v>0</v>
      </c>
      <c r="P1402">
        <f>VLOOKUP(CuentosContados[[#This Row],[Column1]],CuentosIndexados[],18,FALSE)</f>
        <v>0</v>
      </c>
      <c r="Q1402">
        <f>VLOOKUP(CuentosContados[[#This Row],[Column1]],CuentosIndexados[],19,FALSE)</f>
        <v>0</v>
      </c>
      <c r="R1402">
        <f>VLOOKUP(CuentosContados[[#This Row],[Column1]],CuentosIndexados[],20,FALSE)</f>
        <v>0</v>
      </c>
      <c r="S1402">
        <f>VLOOKUP(CuentosContados[[#This Row],[Column1]],CuentosIndexados[],21,FALSE)</f>
        <v>0</v>
      </c>
      <c r="T1402">
        <f>VLOOKUP(CuentosContados[[#This Row],[Column1]],CuentosIndexados[],22,FALSE)</f>
        <v>0</v>
      </c>
      <c r="U1402">
        <f>VLOOKUP(CuentosContados[[#This Row],[Column1]],CuentosIndexados[],23,FALSE)</f>
        <v>0</v>
      </c>
      <c r="V1402">
        <f>VLOOKUP(CuentosContados[[#This Row],[Column1]],CuentosIndexados[],24,FALSE)</f>
        <v>0</v>
      </c>
      <c r="W1402">
        <f>VLOOKUP(CuentosContados[[#This Row],[Column1]],CuentosIndexados[],25,FALSE)</f>
        <v>0</v>
      </c>
      <c r="X1402">
        <f>VLOOKUP(CuentosContados[[#This Row],[Column1]],CuentosIndexados[],26,FALSE)</f>
        <v>0</v>
      </c>
      <c r="Y1402">
        <f>VLOOKUP(CuentosContados[[#This Row],[Column1]],CuentosIndexados[],27,FALSE)</f>
        <v>0</v>
      </c>
      <c r="Z1402">
        <f>VLOOKUP(CuentosContados[[#This Row],[Column1]],CuentosIndexados[],28,FALSE)</f>
        <v>0</v>
      </c>
      <c r="AA1402">
        <f>VLOOKUP(CuentosContados[[#This Row],[Column1]],CuentosIndexados[],29,FALSE)</f>
        <v>0</v>
      </c>
      <c r="AB1402">
        <f>VLOOKUP(CuentosContados[[#This Row],[Column1]],CuentosIndexados[],30,FALSE)</f>
        <v>0</v>
      </c>
      <c r="AC1402">
        <f>VLOOKUP(CuentosContados[[#This Row],[Column1]],CuentosIndexados[],31,FALSE)</f>
        <v>0</v>
      </c>
      <c r="AD1402">
        <f>VLOOKUP(CuentosContados[[#This Row],[Column1]],CuentosIndexados[],32,FALSE)</f>
        <v>0</v>
      </c>
      <c r="AE1402">
        <f>VLOOKUP(CuentosContados[[#This Row],[Column1]],CuentosIndexados[],33,FALSE)</f>
        <v>0</v>
      </c>
      <c r="AF1402">
        <f>VLOOKUP(CuentosContados[[#This Row],[Column1]],CuentosIndexados[],34,FALSE)</f>
        <v>0</v>
      </c>
      <c r="AG1402">
        <f>VLOOKUP(CuentosContados[[#This Row],[Column1]],CuentosIndexados[],35,FALSE)</f>
        <v>0</v>
      </c>
      <c r="AH1402">
        <f>VLOOKUP(CuentosContados[[#This Row],[Column1]],CuentosIndexados[],36,FALSE)</f>
        <v>0</v>
      </c>
      <c r="AI1402">
        <f>VLOOKUP(CuentosContados[[#This Row],[Column1]],CuentosIndexados[],37,FALSE)</f>
        <v>0</v>
      </c>
      <c r="AJ1402">
        <f>VLOOKUP(CuentosContados[[#This Row],[Column1]],CuentosIndexados[],38,FALSE)</f>
        <v>0</v>
      </c>
      <c r="AK1402">
        <f>VLOOKUP(CuentosContados[[#This Row],[Column1]],CuentosIndexados[],39,FALSE)</f>
        <v>0</v>
      </c>
    </row>
    <row r="1403" spans="1:37" x14ac:dyDescent="0.25">
      <c r="A1403" t="s">
        <v>179</v>
      </c>
      <c r="B1403">
        <f>VLOOKUP(CuentosContados[[#This Row],[Column1]],CuentosIndexados[],3,FALSE)</f>
        <v>0</v>
      </c>
      <c r="C1403">
        <f>VLOOKUP(CuentosContados[[#This Row],[Column1]],CuentosIndexados[],5,FALSE)</f>
        <v>0</v>
      </c>
      <c r="D1403">
        <f>VLOOKUP(CuentosContados[[#This Row],[Column1]],CuentosIndexados[],6,FALSE)</f>
        <v>0</v>
      </c>
      <c r="E1403">
        <f>VLOOKUP(CuentosContados[[#This Row],[Column1]],CuentosIndexados[],7,FALSE)</f>
        <v>0</v>
      </c>
      <c r="F1403">
        <f>VLOOKUP(CuentosContados[[#This Row],[Column1]],CuentosIndexados[],8,FALSE)</f>
        <v>0</v>
      </c>
      <c r="G1403">
        <f>VLOOKUP(CuentosContados[[#This Row],[Column1]],CuentosIndexados[],9,FALSE)</f>
        <v>0</v>
      </c>
      <c r="H1403" t="str">
        <f>VLOOKUP(CuentosContados[[#This Row],[Column1]],CuentosIndexados[],10,FALSE)</f>
        <v>entusiasmo</v>
      </c>
      <c r="I1403">
        <f>VLOOKUP(CuentosContados[[#This Row],[Column1]],CuentosIndexados[],11,FALSE)</f>
        <v>0</v>
      </c>
      <c r="J1403" t="str">
        <f>VLOOKUP(CuentosContados[[#This Row],[Column1]],CuentosIndexados[],12,FALSE)</f>
        <v>trabajo</v>
      </c>
      <c r="K1403">
        <f>VLOOKUP(CuentosContados[[#This Row],[Column1]],CuentosIndexados[],13,FALSE)</f>
        <v>0</v>
      </c>
      <c r="L1403">
        <f>VLOOKUP(CuentosContados[[#This Row],[Column1]],CuentosIndexados[],14,FALSE)</f>
        <v>0</v>
      </c>
      <c r="M1403">
        <f>VLOOKUP(CuentosContados[[#This Row],[Column1]],CuentosIndexados[],15,FALSE)</f>
        <v>0</v>
      </c>
      <c r="N1403">
        <f>VLOOKUP(CuentosContados[[#This Row],[Column1]],CuentosIndexados[],16,FALSE)</f>
        <v>0</v>
      </c>
      <c r="O1403">
        <f>VLOOKUP(CuentosContados[[#This Row],[Column1]],CuentosIndexados[],17,FALSE)</f>
        <v>0</v>
      </c>
      <c r="P1403">
        <f>VLOOKUP(CuentosContados[[#This Row],[Column1]],CuentosIndexados[],18,FALSE)</f>
        <v>0</v>
      </c>
      <c r="Q1403">
        <f>VLOOKUP(CuentosContados[[#This Row],[Column1]],CuentosIndexados[],19,FALSE)</f>
        <v>0</v>
      </c>
      <c r="R1403">
        <f>VLOOKUP(CuentosContados[[#This Row],[Column1]],CuentosIndexados[],20,FALSE)</f>
        <v>0</v>
      </c>
      <c r="S1403">
        <f>VLOOKUP(CuentosContados[[#This Row],[Column1]],CuentosIndexados[],21,FALSE)</f>
        <v>0</v>
      </c>
      <c r="T1403">
        <f>VLOOKUP(CuentosContados[[#This Row],[Column1]],CuentosIndexados[],22,FALSE)</f>
        <v>0</v>
      </c>
      <c r="U1403">
        <f>VLOOKUP(CuentosContados[[#This Row],[Column1]],CuentosIndexados[],23,FALSE)</f>
        <v>0</v>
      </c>
      <c r="V1403">
        <f>VLOOKUP(CuentosContados[[#This Row],[Column1]],CuentosIndexados[],24,FALSE)</f>
        <v>0</v>
      </c>
      <c r="W1403">
        <f>VLOOKUP(CuentosContados[[#This Row],[Column1]],CuentosIndexados[],25,FALSE)</f>
        <v>0</v>
      </c>
      <c r="X1403">
        <f>VLOOKUP(CuentosContados[[#This Row],[Column1]],CuentosIndexados[],26,FALSE)</f>
        <v>0</v>
      </c>
      <c r="Y1403">
        <f>VLOOKUP(CuentosContados[[#This Row],[Column1]],CuentosIndexados[],27,FALSE)</f>
        <v>0</v>
      </c>
      <c r="Z1403">
        <f>VLOOKUP(CuentosContados[[#This Row],[Column1]],CuentosIndexados[],28,FALSE)</f>
        <v>0</v>
      </c>
      <c r="AA1403">
        <f>VLOOKUP(CuentosContados[[#This Row],[Column1]],CuentosIndexados[],29,FALSE)</f>
        <v>0</v>
      </c>
      <c r="AB1403">
        <f>VLOOKUP(CuentosContados[[#This Row],[Column1]],CuentosIndexados[],30,FALSE)</f>
        <v>0</v>
      </c>
      <c r="AC1403">
        <f>VLOOKUP(CuentosContados[[#This Row],[Column1]],CuentosIndexados[],31,FALSE)</f>
        <v>0</v>
      </c>
      <c r="AD1403">
        <f>VLOOKUP(CuentosContados[[#This Row],[Column1]],CuentosIndexados[],32,FALSE)</f>
        <v>0</v>
      </c>
      <c r="AE1403">
        <f>VLOOKUP(CuentosContados[[#This Row],[Column1]],CuentosIndexados[],33,FALSE)</f>
        <v>0</v>
      </c>
      <c r="AF1403">
        <f>VLOOKUP(CuentosContados[[#This Row],[Column1]],CuentosIndexados[],34,FALSE)</f>
        <v>0</v>
      </c>
      <c r="AG1403">
        <f>VLOOKUP(CuentosContados[[#This Row],[Column1]],CuentosIndexados[],35,FALSE)</f>
        <v>0</v>
      </c>
      <c r="AH1403">
        <f>VLOOKUP(CuentosContados[[#This Row],[Column1]],CuentosIndexados[],36,FALSE)</f>
        <v>0</v>
      </c>
      <c r="AI1403">
        <f>VLOOKUP(CuentosContados[[#This Row],[Column1]],CuentosIndexados[],37,FALSE)</f>
        <v>0</v>
      </c>
      <c r="AJ1403">
        <f>VLOOKUP(CuentosContados[[#This Row],[Column1]],CuentosIndexados[],38,FALSE)</f>
        <v>0</v>
      </c>
      <c r="AK1403">
        <f>VLOOKUP(CuentosContados[[#This Row],[Column1]],CuentosIndexados[],39,FALSE)</f>
        <v>0</v>
      </c>
    </row>
    <row r="1404" spans="1:37" x14ac:dyDescent="0.25">
      <c r="A1404" t="s">
        <v>179</v>
      </c>
      <c r="B1404">
        <f>VLOOKUP(CuentosContados[[#This Row],[Column1]],CuentosIndexados[],3,FALSE)</f>
        <v>0</v>
      </c>
      <c r="C1404">
        <f>VLOOKUP(CuentosContados[[#This Row],[Column1]],CuentosIndexados[],5,FALSE)</f>
        <v>0</v>
      </c>
      <c r="D1404">
        <f>VLOOKUP(CuentosContados[[#This Row],[Column1]],CuentosIndexados[],6,FALSE)</f>
        <v>0</v>
      </c>
      <c r="E1404">
        <f>VLOOKUP(CuentosContados[[#This Row],[Column1]],CuentosIndexados[],7,FALSE)</f>
        <v>0</v>
      </c>
      <c r="F1404">
        <f>VLOOKUP(CuentosContados[[#This Row],[Column1]],CuentosIndexados[],8,FALSE)</f>
        <v>0</v>
      </c>
      <c r="G1404">
        <f>VLOOKUP(CuentosContados[[#This Row],[Column1]],CuentosIndexados[],9,FALSE)</f>
        <v>0</v>
      </c>
      <c r="H1404" t="str">
        <f>VLOOKUP(CuentosContados[[#This Row],[Column1]],CuentosIndexados[],10,FALSE)</f>
        <v>entusiasmo</v>
      </c>
      <c r="I1404">
        <f>VLOOKUP(CuentosContados[[#This Row],[Column1]],CuentosIndexados[],11,FALSE)</f>
        <v>0</v>
      </c>
      <c r="J1404" t="str">
        <f>VLOOKUP(CuentosContados[[#This Row],[Column1]],CuentosIndexados[],12,FALSE)</f>
        <v>trabajo</v>
      </c>
      <c r="K1404">
        <f>VLOOKUP(CuentosContados[[#This Row],[Column1]],CuentosIndexados[],13,FALSE)</f>
        <v>0</v>
      </c>
      <c r="L1404">
        <f>VLOOKUP(CuentosContados[[#This Row],[Column1]],CuentosIndexados[],14,FALSE)</f>
        <v>0</v>
      </c>
      <c r="M1404">
        <f>VLOOKUP(CuentosContados[[#This Row],[Column1]],CuentosIndexados[],15,FALSE)</f>
        <v>0</v>
      </c>
      <c r="N1404">
        <f>VLOOKUP(CuentosContados[[#This Row],[Column1]],CuentosIndexados[],16,FALSE)</f>
        <v>0</v>
      </c>
      <c r="O1404">
        <f>VLOOKUP(CuentosContados[[#This Row],[Column1]],CuentosIndexados[],17,FALSE)</f>
        <v>0</v>
      </c>
      <c r="P1404">
        <f>VLOOKUP(CuentosContados[[#This Row],[Column1]],CuentosIndexados[],18,FALSE)</f>
        <v>0</v>
      </c>
      <c r="Q1404">
        <f>VLOOKUP(CuentosContados[[#This Row],[Column1]],CuentosIndexados[],19,FALSE)</f>
        <v>0</v>
      </c>
      <c r="R1404">
        <f>VLOOKUP(CuentosContados[[#This Row],[Column1]],CuentosIndexados[],20,FALSE)</f>
        <v>0</v>
      </c>
      <c r="S1404">
        <f>VLOOKUP(CuentosContados[[#This Row],[Column1]],CuentosIndexados[],21,FALSE)</f>
        <v>0</v>
      </c>
      <c r="T1404">
        <f>VLOOKUP(CuentosContados[[#This Row],[Column1]],CuentosIndexados[],22,FALSE)</f>
        <v>0</v>
      </c>
      <c r="U1404">
        <f>VLOOKUP(CuentosContados[[#This Row],[Column1]],CuentosIndexados[],23,FALSE)</f>
        <v>0</v>
      </c>
      <c r="V1404">
        <f>VLOOKUP(CuentosContados[[#This Row],[Column1]],CuentosIndexados[],24,FALSE)</f>
        <v>0</v>
      </c>
      <c r="W1404">
        <f>VLOOKUP(CuentosContados[[#This Row],[Column1]],CuentosIndexados[],25,FALSE)</f>
        <v>0</v>
      </c>
      <c r="X1404">
        <f>VLOOKUP(CuentosContados[[#This Row],[Column1]],CuentosIndexados[],26,FALSE)</f>
        <v>0</v>
      </c>
      <c r="Y1404">
        <f>VLOOKUP(CuentosContados[[#This Row],[Column1]],CuentosIndexados[],27,FALSE)</f>
        <v>0</v>
      </c>
      <c r="Z1404">
        <f>VLOOKUP(CuentosContados[[#This Row],[Column1]],CuentosIndexados[],28,FALSE)</f>
        <v>0</v>
      </c>
      <c r="AA1404">
        <f>VLOOKUP(CuentosContados[[#This Row],[Column1]],CuentosIndexados[],29,FALSE)</f>
        <v>0</v>
      </c>
      <c r="AB1404">
        <f>VLOOKUP(CuentosContados[[#This Row],[Column1]],CuentosIndexados[],30,FALSE)</f>
        <v>0</v>
      </c>
      <c r="AC1404">
        <f>VLOOKUP(CuentosContados[[#This Row],[Column1]],CuentosIndexados[],31,FALSE)</f>
        <v>0</v>
      </c>
      <c r="AD1404">
        <f>VLOOKUP(CuentosContados[[#This Row],[Column1]],CuentosIndexados[],32,FALSE)</f>
        <v>0</v>
      </c>
      <c r="AE1404">
        <f>VLOOKUP(CuentosContados[[#This Row],[Column1]],CuentosIndexados[],33,FALSE)</f>
        <v>0</v>
      </c>
      <c r="AF1404">
        <f>VLOOKUP(CuentosContados[[#This Row],[Column1]],CuentosIndexados[],34,FALSE)</f>
        <v>0</v>
      </c>
      <c r="AG1404">
        <f>VLOOKUP(CuentosContados[[#This Row],[Column1]],CuentosIndexados[],35,FALSE)</f>
        <v>0</v>
      </c>
      <c r="AH1404">
        <f>VLOOKUP(CuentosContados[[#This Row],[Column1]],CuentosIndexados[],36,FALSE)</f>
        <v>0</v>
      </c>
      <c r="AI1404">
        <f>VLOOKUP(CuentosContados[[#This Row],[Column1]],CuentosIndexados[],37,FALSE)</f>
        <v>0</v>
      </c>
      <c r="AJ1404">
        <f>VLOOKUP(CuentosContados[[#This Row],[Column1]],CuentosIndexados[],38,FALSE)</f>
        <v>0</v>
      </c>
      <c r="AK1404">
        <f>VLOOKUP(CuentosContados[[#This Row],[Column1]],CuentosIndexados[],39,FALSE)</f>
        <v>0</v>
      </c>
    </row>
    <row r="1405" spans="1:37" x14ac:dyDescent="0.25">
      <c r="A1405" t="s">
        <v>179</v>
      </c>
      <c r="B1405">
        <f>VLOOKUP(CuentosContados[[#This Row],[Column1]],CuentosIndexados[],3,FALSE)</f>
        <v>0</v>
      </c>
      <c r="C1405">
        <f>VLOOKUP(CuentosContados[[#This Row],[Column1]],CuentosIndexados[],5,FALSE)</f>
        <v>0</v>
      </c>
      <c r="D1405">
        <f>VLOOKUP(CuentosContados[[#This Row],[Column1]],CuentosIndexados[],6,FALSE)</f>
        <v>0</v>
      </c>
      <c r="E1405">
        <f>VLOOKUP(CuentosContados[[#This Row],[Column1]],CuentosIndexados[],7,FALSE)</f>
        <v>0</v>
      </c>
      <c r="F1405">
        <f>VLOOKUP(CuentosContados[[#This Row],[Column1]],CuentosIndexados[],8,FALSE)</f>
        <v>0</v>
      </c>
      <c r="G1405">
        <f>VLOOKUP(CuentosContados[[#This Row],[Column1]],CuentosIndexados[],9,FALSE)</f>
        <v>0</v>
      </c>
      <c r="H1405" t="str">
        <f>VLOOKUP(CuentosContados[[#This Row],[Column1]],CuentosIndexados[],10,FALSE)</f>
        <v>entusiasmo</v>
      </c>
      <c r="I1405">
        <f>VLOOKUP(CuentosContados[[#This Row],[Column1]],CuentosIndexados[],11,FALSE)</f>
        <v>0</v>
      </c>
      <c r="J1405" t="str">
        <f>VLOOKUP(CuentosContados[[#This Row],[Column1]],CuentosIndexados[],12,FALSE)</f>
        <v>trabajo</v>
      </c>
      <c r="K1405">
        <f>VLOOKUP(CuentosContados[[#This Row],[Column1]],CuentosIndexados[],13,FALSE)</f>
        <v>0</v>
      </c>
      <c r="L1405">
        <f>VLOOKUP(CuentosContados[[#This Row],[Column1]],CuentosIndexados[],14,FALSE)</f>
        <v>0</v>
      </c>
      <c r="M1405">
        <f>VLOOKUP(CuentosContados[[#This Row],[Column1]],CuentosIndexados[],15,FALSE)</f>
        <v>0</v>
      </c>
      <c r="N1405">
        <f>VLOOKUP(CuentosContados[[#This Row],[Column1]],CuentosIndexados[],16,FALSE)</f>
        <v>0</v>
      </c>
      <c r="O1405">
        <f>VLOOKUP(CuentosContados[[#This Row],[Column1]],CuentosIndexados[],17,FALSE)</f>
        <v>0</v>
      </c>
      <c r="P1405">
        <f>VLOOKUP(CuentosContados[[#This Row],[Column1]],CuentosIndexados[],18,FALSE)</f>
        <v>0</v>
      </c>
      <c r="Q1405">
        <f>VLOOKUP(CuentosContados[[#This Row],[Column1]],CuentosIndexados[],19,FALSE)</f>
        <v>0</v>
      </c>
      <c r="R1405">
        <f>VLOOKUP(CuentosContados[[#This Row],[Column1]],CuentosIndexados[],20,FALSE)</f>
        <v>0</v>
      </c>
      <c r="S1405">
        <f>VLOOKUP(CuentosContados[[#This Row],[Column1]],CuentosIndexados[],21,FALSE)</f>
        <v>0</v>
      </c>
      <c r="T1405">
        <f>VLOOKUP(CuentosContados[[#This Row],[Column1]],CuentosIndexados[],22,FALSE)</f>
        <v>0</v>
      </c>
      <c r="U1405">
        <f>VLOOKUP(CuentosContados[[#This Row],[Column1]],CuentosIndexados[],23,FALSE)</f>
        <v>0</v>
      </c>
      <c r="V1405">
        <f>VLOOKUP(CuentosContados[[#This Row],[Column1]],CuentosIndexados[],24,FALSE)</f>
        <v>0</v>
      </c>
      <c r="W1405">
        <f>VLOOKUP(CuentosContados[[#This Row],[Column1]],CuentosIndexados[],25,FALSE)</f>
        <v>0</v>
      </c>
      <c r="X1405">
        <f>VLOOKUP(CuentosContados[[#This Row],[Column1]],CuentosIndexados[],26,FALSE)</f>
        <v>0</v>
      </c>
      <c r="Y1405">
        <f>VLOOKUP(CuentosContados[[#This Row],[Column1]],CuentosIndexados[],27,FALSE)</f>
        <v>0</v>
      </c>
      <c r="Z1405">
        <f>VLOOKUP(CuentosContados[[#This Row],[Column1]],CuentosIndexados[],28,FALSE)</f>
        <v>0</v>
      </c>
      <c r="AA1405">
        <f>VLOOKUP(CuentosContados[[#This Row],[Column1]],CuentosIndexados[],29,FALSE)</f>
        <v>0</v>
      </c>
      <c r="AB1405">
        <f>VLOOKUP(CuentosContados[[#This Row],[Column1]],CuentosIndexados[],30,FALSE)</f>
        <v>0</v>
      </c>
      <c r="AC1405">
        <f>VLOOKUP(CuentosContados[[#This Row],[Column1]],CuentosIndexados[],31,FALSE)</f>
        <v>0</v>
      </c>
      <c r="AD1405">
        <f>VLOOKUP(CuentosContados[[#This Row],[Column1]],CuentosIndexados[],32,FALSE)</f>
        <v>0</v>
      </c>
      <c r="AE1405">
        <f>VLOOKUP(CuentosContados[[#This Row],[Column1]],CuentosIndexados[],33,FALSE)</f>
        <v>0</v>
      </c>
      <c r="AF1405">
        <f>VLOOKUP(CuentosContados[[#This Row],[Column1]],CuentosIndexados[],34,FALSE)</f>
        <v>0</v>
      </c>
      <c r="AG1405">
        <f>VLOOKUP(CuentosContados[[#This Row],[Column1]],CuentosIndexados[],35,FALSE)</f>
        <v>0</v>
      </c>
      <c r="AH1405">
        <f>VLOOKUP(CuentosContados[[#This Row],[Column1]],CuentosIndexados[],36,FALSE)</f>
        <v>0</v>
      </c>
      <c r="AI1405">
        <f>VLOOKUP(CuentosContados[[#This Row],[Column1]],CuentosIndexados[],37,FALSE)</f>
        <v>0</v>
      </c>
      <c r="AJ1405">
        <f>VLOOKUP(CuentosContados[[#This Row],[Column1]],CuentosIndexados[],38,FALSE)</f>
        <v>0</v>
      </c>
      <c r="AK1405">
        <f>VLOOKUP(CuentosContados[[#This Row],[Column1]],CuentosIndexados[],39,FALSE)</f>
        <v>0</v>
      </c>
    </row>
    <row r="1406" spans="1:37" x14ac:dyDescent="0.25">
      <c r="A1406" t="s">
        <v>179</v>
      </c>
      <c r="B1406">
        <f>VLOOKUP(CuentosContados[[#This Row],[Column1]],CuentosIndexados[],3,FALSE)</f>
        <v>0</v>
      </c>
      <c r="C1406">
        <f>VLOOKUP(CuentosContados[[#This Row],[Column1]],CuentosIndexados[],5,FALSE)</f>
        <v>0</v>
      </c>
      <c r="D1406">
        <f>VLOOKUP(CuentosContados[[#This Row],[Column1]],CuentosIndexados[],6,FALSE)</f>
        <v>0</v>
      </c>
      <c r="E1406">
        <f>VLOOKUP(CuentosContados[[#This Row],[Column1]],CuentosIndexados[],7,FALSE)</f>
        <v>0</v>
      </c>
      <c r="F1406">
        <f>VLOOKUP(CuentosContados[[#This Row],[Column1]],CuentosIndexados[],8,FALSE)</f>
        <v>0</v>
      </c>
      <c r="G1406">
        <f>VLOOKUP(CuentosContados[[#This Row],[Column1]],CuentosIndexados[],9,FALSE)</f>
        <v>0</v>
      </c>
      <c r="H1406" t="str">
        <f>VLOOKUP(CuentosContados[[#This Row],[Column1]],CuentosIndexados[],10,FALSE)</f>
        <v>entusiasmo</v>
      </c>
      <c r="I1406">
        <f>VLOOKUP(CuentosContados[[#This Row],[Column1]],CuentosIndexados[],11,FALSE)</f>
        <v>0</v>
      </c>
      <c r="J1406" t="str">
        <f>VLOOKUP(CuentosContados[[#This Row],[Column1]],CuentosIndexados[],12,FALSE)</f>
        <v>trabajo</v>
      </c>
      <c r="K1406">
        <f>VLOOKUP(CuentosContados[[#This Row],[Column1]],CuentosIndexados[],13,FALSE)</f>
        <v>0</v>
      </c>
      <c r="L1406">
        <f>VLOOKUP(CuentosContados[[#This Row],[Column1]],CuentosIndexados[],14,FALSE)</f>
        <v>0</v>
      </c>
      <c r="M1406">
        <f>VLOOKUP(CuentosContados[[#This Row],[Column1]],CuentosIndexados[],15,FALSE)</f>
        <v>0</v>
      </c>
      <c r="N1406">
        <f>VLOOKUP(CuentosContados[[#This Row],[Column1]],CuentosIndexados[],16,FALSE)</f>
        <v>0</v>
      </c>
      <c r="O1406">
        <f>VLOOKUP(CuentosContados[[#This Row],[Column1]],CuentosIndexados[],17,FALSE)</f>
        <v>0</v>
      </c>
      <c r="P1406">
        <f>VLOOKUP(CuentosContados[[#This Row],[Column1]],CuentosIndexados[],18,FALSE)</f>
        <v>0</v>
      </c>
      <c r="Q1406">
        <f>VLOOKUP(CuentosContados[[#This Row],[Column1]],CuentosIndexados[],19,FALSE)</f>
        <v>0</v>
      </c>
      <c r="R1406">
        <f>VLOOKUP(CuentosContados[[#This Row],[Column1]],CuentosIndexados[],20,FALSE)</f>
        <v>0</v>
      </c>
      <c r="S1406">
        <f>VLOOKUP(CuentosContados[[#This Row],[Column1]],CuentosIndexados[],21,FALSE)</f>
        <v>0</v>
      </c>
      <c r="T1406">
        <f>VLOOKUP(CuentosContados[[#This Row],[Column1]],CuentosIndexados[],22,FALSE)</f>
        <v>0</v>
      </c>
      <c r="U1406">
        <f>VLOOKUP(CuentosContados[[#This Row],[Column1]],CuentosIndexados[],23,FALSE)</f>
        <v>0</v>
      </c>
      <c r="V1406">
        <f>VLOOKUP(CuentosContados[[#This Row],[Column1]],CuentosIndexados[],24,FALSE)</f>
        <v>0</v>
      </c>
      <c r="W1406">
        <f>VLOOKUP(CuentosContados[[#This Row],[Column1]],CuentosIndexados[],25,FALSE)</f>
        <v>0</v>
      </c>
      <c r="X1406">
        <f>VLOOKUP(CuentosContados[[#This Row],[Column1]],CuentosIndexados[],26,FALSE)</f>
        <v>0</v>
      </c>
      <c r="Y1406">
        <f>VLOOKUP(CuentosContados[[#This Row],[Column1]],CuentosIndexados[],27,FALSE)</f>
        <v>0</v>
      </c>
      <c r="Z1406">
        <f>VLOOKUP(CuentosContados[[#This Row],[Column1]],CuentosIndexados[],28,FALSE)</f>
        <v>0</v>
      </c>
      <c r="AA1406">
        <f>VLOOKUP(CuentosContados[[#This Row],[Column1]],CuentosIndexados[],29,FALSE)</f>
        <v>0</v>
      </c>
      <c r="AB1406">
        <f>VLOOKUP(CuentosContados[[#This Row],[Column1]],CuentosIndexados[],30,FALSE)</f>
        <v>0</v>
      </c>
      <c r="AC1406">
        <f>VLOOKUP(CuentosContados[[#This Row],[Column1]],CuentosIndexados[],31,FALSE)</f>
        <v>0</v>
      </c>
      <c r="AD1406">
        <f>VLOOKUP(CuentosContados[[#This Row],[Column1]],CuentosIndexados[],32,FALSE)</f>
        <v>0</v>
      </c>
      <c r="AE1406">
        <f>VLOOKUP(CuentosContados[[#This Row],[Column1]],CuentosIndexados[],33,FALSE)</f>
        <v>0</v>
      </c>
      <c r="AF1406">
        <f>VLOOKUP(CuentosContados[[#This Row],[Column1]],CuentosIndexados[],34,FALSE)</f>
        <v>0</v>
      </c>
      <c r="AG1406">
        <f>VLOOKUP(CuentosContados[[#This Row],[Column1]],CuentosIndexados[],35,FALSE)</f>
        <v>0</v>
      </c>
      <c r="AH1406">
        <f>VLOOKUP(CuentosContados[[#This Row],[Column1]],CuentosIndexados[],36,FALSE)</f>
        <v>0</v>
      </c>
      <c r="AI1406">
        <f>VLOOKUP(CuentosContados[[#This Row],[Column1]],CuentosIndexados[],37,FALSE)</f>
        <v>0</v>
      </c>
      <c r="AJ1406">
        <f>VLOOKUP(CuentosContados[[#This Row],[Column1]],CuentosIndexados[],38,FALSE)</f>
        <v>0</v>
      </c>
      <c r="AK1406">
        <f>VLOOKUP(CuentosContados[[#This Row],[Column1]],CuentosIndexados[],39,FALSE)</f>
        <v>0</v>
      </c>
    </row>
    <row r="1407" spans="1:37" x14ac:dyDescent="0.25">
      <c r="A1407" t="s">
        <v>1161</v>
      </c>
      <c r="B1407">
        <f>VLOOKUP(CuentosContados[[#This Row],[Column1]],CuentosIndexados[],3,FALSE)</f>
        <v>0</v>
      </c>
      <c r="C1407">
        <f>VLOOKUP(CuentosContados[[#This Row],[Column1]],CuentosIndexados[],5,FALSE)</f>
        <v>0</v>
      </c>
      <c r="D1407">
        <f>VLOOKUP(CuentosContados[[#This Row],[Column1]],CuentosIndexados[],6,FALSE)</f>
        <v>0</v>
      </c>
      <c r="E1407">
        <f>VLOOKUP(CuentosContados[[#This Row],[Column1]],CuentosIndexados[],7,FALSE)</f>
        <v>0</v>
      </c>
      <c r="F1407">
        <f>VLOOKUP(CuentosContados[[#This Row],[Column1]],CuentosIndexados[],8,FALSE)</f>
        <v>0</v>
      </c>
      <c r="G1407">
        <f>VLOOKUP(CuentosContados[[#This Row],[Column1]],CuentosIndexados[],9,FALSE)</f>
        <v>0</v>
      </c>
      <c r="H1407">
        <f>VLOOKUP(CuentosContados[[#This Row],[Column1]],CuentosIndexados[],10,FALSE)</f>
        <v>0</v>
      </c>
      <c r="I1407">
        <f>VLOOKUP(CuentosContados[[#This Row],[Column1]],CuentosIndexados[],11,FALSE)</f>
        <v>0</v>
      </c>
      <c r="J1407" t="str">
        <f>VLOOKUP(CuentosContados[[#This Row],[Column1]],CuentosIndexados[],12,FALSE)</f>
        <v>trabajo</v>
      </c>
      <c r="K1407">
        <f>VLOOKUP(CuentosContados[[#This Row],[Column1]],CuentosIndexados[],13,FALSE)</f>
        <v>0</v>
      </c>
      <c r="L1407">
        <f>VLOOKUP(CuentosContados[[#This Row],[Column1]],CuentosIndexados[],14,FALSE)</f>
        <v>0</v>
      </c>
      <c r="M1407">
        <f>VLOOKUP(CuentosContados[[#This Row],[Column1]],CuentosIndexados[],15,FALSE)</f>
        <v>0</v>
      </c>
      <c r="N1407">
        <f>VLOOKUP(CuentosContados[[#This Row],[Column1]],CuentosIndexados[],16,FALSE)</f>
        <v>0</v>
      </c>
      <c r="O1407">
        <f>VLOOKUP(CuentosContados[[#This Row],[Column1]],CuentosIndexados[],17,FALSE)</f>
        <v>0</v>
      </c>
      <c r="P1407" t="str">
        <f>VLOOKUP(CuentosContados[[#This Row],[Column1]],CuentosIndexados[],18,FALSE)</f>
        <v>arrogancia</v>
      </c>
      <c r="Q1407">
        <f>VLOOKUP(CuentosContados[[#This Row],[Column1]],CuentosIndexados[],19,FALSE)</f>
        <v>0</v>
      </c>
      <c r="R1407" t="str">
        <f>VLOOKUP(CuentosContados[[#This Row],[Column1]],CuentosIndexados[],20,FALSE)</f>
        <v>certeza</v>
      </c>
      <c r="S1407">
        <f>VLOOKUP(CuentosContados[[#This Row],[Column1]],CuentosIndexados[],21,FALSE)</f>
        <v>0</v>
      </c>
      <c r="T1407">
        <f>VLOOKUP(CuentosContados[[#This Row],[Column1]],CuentosIndexados[],22,FALSE)</f>
        <v>0</v>
      </c>
      <c r="U1407">
        <f>VLOOKUP(CuentosContados[[#This Row],[Column1]],CuentosIndexados[],23,FALSE)</f>
        <v>0</v>
      </c>
      <c r="V1407">
        <f>VLOOKUP(CuentosContados[[#This Row],[Column1]],CuentosIndexados[],24,FALSE)</f>
        <v>0</v>
      </c>
      <c r="W1407">
        <f>VLOOKUP(CuentosContados[[#This Row],[Column1]],CuentosIndexados[],25,FALSE)</f>
        <v>0</v>
      </c>
      <c r="X1407" t="str">
        <f>VLOOKUP(CuentosContados[[#This Row],[Column1]],CuentosIndexados[],26,FALSE)</f>
        <v>compasion</v>
      </c>
      <c r="Y1407">
        <f>VLOOKUP(CuentosContados[[#This Row],[Column1]],CuentosIndexados[],27,FALSE)</f>
        <v>0</v>
      </c>
      <c r="Z1407">
        <f>VLOOKUP(CuentosContados[[#This Row],[Column1]],CuentosIndexados[],28,FALSE)</f>
        <v>0</v>
      </c>
      <c r="AA1407">
        <f>VLOOKUP(CuentosContados[[#This Row],[Column1]],CuentosIndexados[],29,FALSE)</f>
        <v>0</v>
      </c>
      <c r="AB1407">
        <f>VLOOKUP(CuentosContados[[#This Row],[Column1]],CuentosIndexados[],30,FALSE)</f>
        <v>0</v>
      </c>
      <c r="AC1407" t="str">
        <f>VLOOKUP(CuentosContados[[#This Row],[Column1]],CuentosIndexados[],31,FALSE)</f>
        <v>bullying</v>
      </c>
      <c r="AD1407">
        <f>VLOOKUP(CuentosContados[[#This Row],[Column1]],CuentosIndexados[],32,FALSE)</f>
        <v>0</v>
      </c>
      <c r="AE1407">
        <f>VLOOKUP(CuentosContados[[#This Row],[Column1]],CuentosIndexados[],33,FALSE)</f>
        <v>0</v>
      </c>
      <c r="AF1407">
        <f>VLOOKUP(CuentosContados[[#This Row],[Column1]],CuentosIndexados[],34,FALSE)</f>
        <v>0</v>
      </c>
      <c r="AG1407">
        <f>VLOOKUP(CuentosContados[[#This Row],[Column1]],CuentosIndexados[],35,FALSE)</f>
        <v>0</v>
      </c>
      <c r="AH1407">
        <f>VLOOKUP(CuentosContados[[#This Row],[Column1]],CuentosIndexados[],36,FALSE)</f>
        <v>0</v>
      </c>
      <c r="AI1407">
        <f>VLOOKUP(CuentosContados[[#This Row],[Column1]],CuentosIndexados[],37,FALSE)</f>
        <v>0</v>
      </c>
      <c r="AJ1407">
        <f>VLOOKUP(CuentosContados[[#This Row],[Column1]],CuentosIndexados[],38,FALSE)</f>
        <v>0</v>
      </c>
      <c r="AK1407">
        <f>VLOOKUP(CuentosContados[[#This Row],[Column1]],CuentosIndexados[],39,FALSE)</f>
        <v>0</v>
      </c>
    </row>
    <row r="1408" spans="1:37" x14ac:dyDescent="0.25">
      <c r="A1408" t="s">
        <v>1161</v>
      </c>
      <c r="B1408">
        <f>VLOOKUP(CuentosContados[[#This Row],[Column1]],CuentosIndexados[],3,FALSE)</f>
        <v>0</v>
      </c>
      <c r="C1408">
        <f>VLOOKUP(CuentosContados[[#This Row],[Column1]],CuentosIndexados[],5,FALSE)</f>
        <v>0</v>
      </c>
      <c r="D1408">
        <f>VLOOKUP(CuentosContados[[#This Row],[Column1]],CuentosIndexados[],6,FALSE)</f>
        <v>0</v>
      </c>
      <c r="E1408">
        <f>VLOOKUP(CuentosContados[[#This Row],[Column1]],CuentosIndexados[],7,FALSE)</f>
        <v>0</v>
      </c>
      <c r="F1408">
        <f>VLOOKUP(CuentosContados[[#This Row],[Column1]],CuentosIndexados[],8,FALSE)</f>
        <v>0</v>
      </c>
      <c r="G1408">
        <f>VLOOKUP(CuentosContados[[#This Row],[Column1]],CuentosIndexados[],9,FALSE)</f>
        <v>0</v>
      </c>
      <c r="H1408">
        <f>VLOOKUP(CuentosContados[[#This Row],[Column1]],CuentosIndexados[],10,FALSE)</f>
        <v>0</v>
      </c>
      <c r="I1408">
        <f>VLOOKUP(CuentosContados[[#This Row],[Column1]],CuentosIndexados[],11,FALSE)</f>
        <v>0</v>
      </c>
      <c r="J1408" t="str">
        <f>VLOOKUP(CuentosContados[[#This Row],[Column1]],CuentosIndexados[],12,FALSE)</f>
        <v>trabajo</v>
      </c>
      <c r="K1408">
        <f>VLOOKUP(CuentosContados[[#This Row],[Column1]],CuentosIndexados[],13,FALSE)</f>
        <v>0</v>
      </c>
      <c r="L1408">
        <f>VLOOKUP(CuentosContados[[#This Row],[Column1]],CuentosIndexados[],14,FALSE)</f>
        <v>0</v>
      </c>
      <c r="M1408">
        <f>VLOOKUP(CuentosContados[[#This Row],[Column1]],CuentosIndexados[],15,FALSE)</f>
        <v>0</v>
      </c>
      <c r="N1408">
        <f>VLOOKUP(CuentosContados[[#This Row],[Column1]],CuentosIndexados[],16,FALSE)</f>
        <v>0</v>
      </c>
      <c r="O1408">
        <f>VLOOKUP(CuentosContados[[#This Row],[Column1]],CuentosIndexados[],17,FALSE)</f>
        <v>0</v>
      </c>
      <c r="P1408" t="str">
        <f>VLOOKUP(CuentosContados[[#This Row],[Column1]],CuentosIndexados[],18,FALSE)</f>
        <v>arrogancia</v>
      </c>
      <c r="Q1408">
        <f>VLOOKUP(CuentosContados[[#This Row],[Column1]],CuentosIndexados[],19,FALSE)</f>
        <v>0</v>
      </c>
      <c r="R1408" t="str">
        <f>VLOOKUP(CuentosContados[[#This Row],[Column1]],CuentosIndexados[],20,FALSE)</f>
        <v>certeza</v>
      </c>
      <c r="S1408">
        <f>VLOOKUP(CuentosContados[[#This Row],[Column1]],CuentosIndexados[],21,FALSE)</f>
        <v>0</v>
      </c>
      <c r="T1408">
        <f>VLOOKUP(CuentosContados[[#This Row],[Column1]],CuentosIndexados[],22,FALSE)</f>
        <v>0</v>
      </c>
      <c r="U1408">
        <f>VLOOKUP(CuentosContados[[#This Row],[Column1]],CuentosIndexados[],23,FALSE)</f>
        <v>0</v>
      </c>
      <c r="V1408">
        <f>VLOOKUP(CuentosContados[[#This Row],[Column1]],CuentosIndexados[],24,FALSE)</f>
        <v>0</v>
      </c>
      <c r="W1408">
        <f>VLOOKUP(CuentosContados[[#This Row],[Column1]],CuentosIndexados[],25,FALSE)</f>
        <v>0</v>
      </c>
      <c r="X1408" t="str">
        <f>VLOOKUP(CuentosContados[[#This Row],[Column1]],CuentosIndexados[],26,FALSE)</f>
        <v>compasion</v>
      </c>
      <c r="Y1408">
        <f>VLOOKUP(CuentosContados[[#This Row],[Column1]],CuentosIndexados[],27,FALSE)</f>
        <v>0</v>
      </c>
      <c r="Z1408">
        <f>VLOOKUP(CuentosContados[[#This Row],[Column1]],CuentosIndexados[],28,FALSE)</f>
        <v>0</v>
      </c>
      <c r="AA1408">
        <f>VLOOKUP(CuentosContados[[#This Row],[Column1]],CuentosIndexados[],29,FALSE)</f>
        <v>0</v>
      </c>
      <c r="AB1408">
        <f>VLOOKUP(CuentosContados[[#This Row],[Column1]],CuentosIndexados[],30,FALSE)</f>
        <v>0</v>
      </c>
      <c r="AC1408" t="str">
        <f>VLOOKUP(CuentosContados[[#This Row],[Column1]],CuentosIndexados[],31,FALSE)</f>
        <v>bullying</v>
      </c>
      <c r="AD1408">
        <f>VLOOKUP(CuentosContados[[#This Row],[Column1]],CuentosIndexados[],32,FALSE)</f>
        <v>0</v>
      </c>
      <c r="AE1408">
        <f>VLOOKUP(CuentosContados[[#This Row],[Column1]],CuentosIndexados[],33,FALSE)</f>
        <v>0</v>
      </c>
      <c r="AF1408">
        <f>VLOOKUP(CuentosContados[[#This Row],[Column1]],CuentosIndexados[],34,FALSE)</f>
        <v>0</v>
      </c>
      <c r="AG1408">
        <f>VLOOKUP(CuentosContados[[#This Row],[Column1]],CuentosIndexados[],35,FALSE)</f>
        <v>0</v>
      </c>
      <c r="AH1408">
        <f>VLOOKUP(CuentosContados[[#This Row],[Column1]],CuentosIndexados[],36,FALSE)</f>
        <v>0</v>
      </c>
      <c r="AI1408">
        <f>VLOOKUP(CuentosContados[[#This Row],[Column1]],CuentosIndexados[],37,FALSE)</f>
        <v>0</v>
      </c>
      <c r="AJ1408">
        <f>VLOOKUP(CuentosContados[[#This Row],[Column1]],CuentosIndexados[],38,FALSE)</f>
        <v>0</v>
      </c>
      <c r="AK1408">
        <f>VLOOKUP(CuentosContados[[#This Row],[Column1]],CuentosIndexados[],39,FALSE)</f>
        <v>0</v>
      </c>
    </row>
    <row r="1409" spans="1:37" x14ac:dyDescent="0.25">
      <c r="A1409" t="s">
        <v>1161</v>
      </c>
      <c r="B1409">
        <f>VLOOKUP(CuentosContados[[#This Row],[Column1]],CuentosIndexados[],3,FALSE)</f>
        <v>0</v>
      </c>
      <c r="C1409">
        <f>VLOOKUP(CuentosContados[[#This Row],[Column1]],CuentosIndexados[],5,FALSE)</f>
        <v>0</v>
      </c>
      <c r="D1409">
        <f>VLOOKUP(CuentosContados[[#This Row],[Column1]],CuentosIndexados[],6,FALSE)</f>
        <v>0</v>
      </c>
      <c r="E1409">
        <f>VLOOKUP(CuentosContados[[#This Row],[Column1]],CuentosIndexados[],7,FALSE)</f>
        <v>0</v>
      </c>
      <c r="F1409">
        <f>VLOOKUP(CuentosContados[[#This Row],[Column1]],CuentosIndexados[],8,FALSE)</f>
        <v>0</v>
      </c>
      <c r="G1409">
        <f>VLOOKUP(CuentosContados[[#This Row],[Column1]],CuentosIndexados[],9,FALSE)</f>
        <v>0</v>
      </c>
      <c r="H1409">
        <f>VLOOKUP(CuentosContados[[#This Row],[Column1]],CuentosIndexados[],10,FALSE)</f>
        <v>0</v>
      </c>
      <c r="I1409">
        <f>VLOOKUP(CuentosContados[[#This Row],[Column1]],CuentosIndexados[],11,FALSE)</f>
        <v>0</v>
      </c>
      <c r="J1409" t="str">
        <f>VLOOKUP(CuentosContados[[#This Row],[Column1]],CuentosIndexados[],12,FALSE)</f>
        <v>trabajo</v>
      </c>
      <c r="K1409">
        <f>VLOOKUP(CuentosContados[[#This Row],[Column1]],CuentosIndexados[],13,FALSE)</f>
        <v>0</v>
      </c>
      <c r="L1409">
        <f>VLOOKUP(CuentosContados[[#This Row],[Column1]],CuentosIndexados[],14,FALSE)</f>
        <v>0</v>
      </c>
      <c r="M1409">
        <f>VLOOKUP(CuentosContados[[#This Row],[Column1]],CuentosIndexados[],15,FALSE)</f>
        <v>0</v>
      </c>
      <c r="N1409">
        <f>VLOOKUP(CuentosContados[[#This Row],[Column1]],CuentosIndexados[],16,FALSE)</f>
        <v>0</v>
      </c>
      <c r="O1409">
        <f>VLOOKUP(CuentosContados[[#This Row],[Column1]],CuentosIndexados[],17,FALSE)</f>
        <v>0</v>
      </c>
      <c r="P1409" t="str">
        <f>VLOOKUP(CuentosContados[[#This Row],[Column1]],CuentosIndexados[],18,FALSE)</f>
        <v>arrogancia</v>
      </c>
      <c r="Q1409">
        <f>VLOOKUP(CuentosContados[[#This Row],[Column1]],CuentosIndexados[],19,FALSE)</f>
        <v>0</v>
      </c>
      <c r="R1409" t="str">
        <f>VLOOKUP(CuentosContados[[#This Row],[Column1]],CuentosIndexados[],20,FALSE)</f>
        <v>certeza</v>
      </c>
      <c r="S1409">
        <f>VLOOKUP(CuentosContados[[#This Row],[Column1]],CuentosIndexados[],21,FALSE)</f>
        <v>0</v>
      </c>
      <c r="T1409">
        <f>VLOOKUP(CuentosContados[[#This Row],[Column1]],CuentosIndexados[],22,FALSE)</f>
        <v>0</v>
      </c>
      <c r="U1409">
        <f>VLOOKUP(CuentosContados[[#This Row],[Column1]],CuentosIndexados[],23,FALSE)</f>
        <v>0</v>
      </c>
      <c r="V1409">
        <f>VLOOKUP(CuentosContados[[#This Row],[Column1]],CuentosIndexados[],24,FALSE)</f>
        <v>0</v>
      </c>
      <c r="W1409">
        <f>VLOOKUP(CuentosContados[[#This Row],[Column1]],CuentosIndexados[],25,FALSE)</f>
        <v>0</v>
      </c>
      <c r="X1409" t="str">
        <f>VLOOKUP(CuentosContados[[#This Row],[Column1]],CuentosIndexados[],26,FALSE)</f>
        <v>compasion</v>
      </c>
      <c r="Y1409">
        <f>VLOOKUP(CuentosContados[[#This Row],[Column1]],CuentosIndexados[],27,FALSE)</f>
        <v>0</v>
      </c>
      <c r="Z1409">
        <f>VLOOKUP(CuentosContados[[#This Row],[Column1]],CuentosIndexados[],28,FALSE)</f>
        <v>0</v>
      </c>
      <c r="AA1409">
        <f>VLOOKUP(CuentosContados[[#This Row],[Column1]],CuentosIndexados[],29,FALSE)</f>
        <v>0</v>
      </c>
      <c r="AB1409">
        <f>VLOOKUP(CuentosContados[[#This Row],[Column1]],CuentosIndexados[],30,FALSE)</f>
        <v>0</v>
      </c>
      <c r="AC1409" t="str">
        <f>VLOOKUP(CuentosContados[[#This Row],[Column1]],CuentosIndexados[],31,FALSE)</f>
        <v>bullying</v>
      </c>
      <c r="AD1409">
        <f>VLOOKUP(CuentosContados[[#This Row],[Column1]],CuentosIndexados[],32,FALSE)</f>
        <v>0</v>
      </c>
      <c r="AE1409">
        <f>VLOOKUP(CuentosContados[[#This Row],[Column1]],CuentosIndexados[],33,FALSE)</f>
        <v>0</v>
      </c>
      <c r="AF1409">
        <f>VLOOKUP(CuentosContados[[#This Row],[Column1]],CuentosIndexados[],34,FALSE)</f>
        <v>0</v>
      </c>
      <c r="AG1409">
        <f>VLOOKUP(CuentosContados[[#This Row],[Column1]],CuentosIndexados[],35,FALSE)</f>
        <v>0</v>
      </c>
      <c r="AH1409">
        <f>VLOOKUP(CuentosContados[[#This Row],[Column1]],CuentosIndexados[],36,FALSE)</f>
        <v>0</v>
      </c>
      <c r="AI1409">
        <f>VLOOKUP(CuentosContados[[#This Row],[Column1]],CuentosIndexados[],37,FALSE)</f>
        <v>0</v>
      </c>
      <c r="AJ1409">
        <f>VLOOKUP(CuentosContados[[#This Row],[Column1]],CuentosIndexados[],38,FALSE)</f>
        <v>0</v>
      </c>
      <c r="AK1409">
        <f>VLOOKUP(CuentosContados[[#This Row],[Column1]],CuentosIndexados[],39,FALSE)</f>
        <v>0</v>
      </c>
    </row>
    <row r="1410" spans="1:37" x14ac:dyDescent="0.25">
      <c r="A1410" t="s">
        <v>1161</v>
      </c>
      <c r="B1410">
        <f>VLOOKUP(CuentosContados[[#This Row],[Column1]],CuentosIndexados[],3,FALSE)</f>
        <v>0</v>
      </c>
      <c r="C1410">
        <f>VLOOKUP(CuentosContados[[#This Row],[Column1]],CuentosIndexados[],5,FALSE)</f>
        <v>0</v>
      </c>
      <c r="D1410">
        <f>VLOOKUP(CuentosContados[[#This Row],[Column1]],CuentosIndexados[],6,FALSE)</f>
        <v>0</v>
      </c>
      <c r="E1410">
        <f>VLOOKUP(CuentosContados[[#This Row],[Column1]],CuentosIndexados[],7,FALSE)</f>
        <v>0</v>
      </c>
      <c r="F1410">
        <f>VLOOKUP(CuentosContados[[#This Row],[Column1]],CuentosIndexados[],8,FALSE)</f>
        <v>0</v>
      </c>
      <c r="G1410">
        <f>VLOOKUP(CuentosContados[[#This Row],[Column1]],CuentosIndexados[],9,FALSE)</f>
        <v>0</v>
      </c>
      <c r="H1410">
        <f>VLOOKUP(CuentosContados[[#This Row],[Column1]],CuentosIndexados[],10,FALSE)</f>
        <v>0</v>
      </c>
      <c r="I1410">
        <f>VLOOKUP(CuentosContados[[#This Row],[Column1]],CuentosIndexados[],11,FALSE)</f>
        <v>0</v>
      </c>
      <c r="J1410" t="str">
        <f>VLOOKUP(CuentosContados[[#This Row],[Column1]],CuentosIndexados[],12,FALSE)</f>
        <v>trabajo</v>
      </c>
      <c r="K1410">
        <f>VLOOKUP(CuentosContados[[#This Row],[Column1]],CuentosIndexados[],13,FALSE)</f>
        <v>0</v>
      </c>
      <c r="L1410">
        <f>VLOOKUP(CuentosContados[[#This Row],[Column1]],CuentosIndexados[],14,FALSE)</f>
        <v>0</v>
      </c>
      <c r="M1410">
        <f>VLOOKUP(CuentosContados[[#This Row],[Column1]],CuentosIndexados[],15,FALSE)</f>
        <v>0</v>
      </c>
      <c r="N1410">
        <f>VLOOKUP(CuentosContados[[#This Row],[Column1]],CuentosIndexados[],16,FALSE)</f>
        <v>0</v>
      </c>
      <c r="O1410">
        <f>VLOOKUP(CuentosContados[[#This Row],[Column1]],CuentosIndexados[],17,FALSE)</f>
        <v>0</v>
      </c>
      <c r="P1410" t="str">
        <f>VLOOKUP(CuentosContados[[#This Row],[Column1]],CuentosIndexados[],18,FALSE)</f>
        <v>arrogancia</v>
      </c>
      <c r="Q1410">
        <f>VLOOKUP(CuentosContados[[#This Row],[Column1]],CuentosIndexados[],19,FALSE)</f>
        <v>0</v>
      </c>
      <c r="R1410" t="str">
        <f>VLOOKUP(CuentosContados[[#This Row],[Column1]],CuentosIndexados[],20,FALSE)</f>
        <v>certeza</v>
      </c>
      <c r="S1410">
        <f>VLOOKUP(CuentosContados[[#This Row],[Column1]],CuentosIndexados[],21,FALSE)</f>
        <v>0</v>
      </c>
      <c r="T1410">
        <f>VLOOKUP(CuentosContados[[#This Row],[Column1]],CuentosIndexados[],22,FALSE)</f>
        <v>0</v>
      </c>
      <c r="U1410">
        <f>VLOOKUP(CuentosContados[[#This Row],[Column1]],CuentosIndexados[],23,FALSE)</f>
        <v>0</v>
      </c>
      <c r="V1410">
        <f>VLOOKUP(CuentosContados[[#This Row],[Column1]],CuentosIndexados[],24,FALSE)</f>
        <v>0</v>
      </c>
      <c r="W1410">
        <f>VLOOKUP(CuentosContados[[#This Row],[Column1]],CuentosIndexados[],25,FALSE)</f>
        <v>0</v>
      </c>
      <c r="X1410" t="str">
        <f>VLOOKUP(CuentosContados[[#This Row],[Column1]],CuentosIndexados[],26,FALSE)</f>
        <v>compasion</v>
      </c>
      <c r="Y1410">
        <f>VLOOKUP(CuentosContados[[#This Row],[Column1]],CuentosIndexados[],27,FALSE)</f>
        <v>0</v>
      </c>
      <c r="Z1410">
        <f>VLOOKUP(CuentosContados[[#This Row],[Column1]],CuentosIndexados[],28,FALSE)</f>
        <v>0</v>
      </c>
      <c r="AA1410">
        <f>VLOOKUP(CuentosContados[[#This Row],[Column1]],CuentosIndexados[],29,FALSE)</f>
        <v>0</v>
      </c>
      <c r="AB1410">
        <f>VLOOKUP(CuentosContados[[#This Row],[Column1]],CuentosIndexados[],30,FALSE)</f>
        <v>0</v>
      </c>
      <c r="AC1410" t="str">
        <f>VLOOKUP(CuentosContados[[#This Row],[Column1]],CuentosIndexados[],31,FALSE)</f>
        <v>bullying</v>
      </c>
      <c r="AD1410">
        <f>VLOOKUP(CuentosContados[[#This Row],[Column1]],CuentosIndexados[],32,FALSE)</f>
        <v>0</v>
      </c>
      <c r="AE1410">
        <f>VLOOKUP(CuentosContados[[#This Row],[Column1]],CuentosIndexados[],33,FALSE)</f>
        <v>0</v>
      </c>
      <c r="AF1410">
        <f>VLOOKUP(CuentosContados[[#This Row],[Column1]],CuentosIndexados[],34,FALSE)</f>
        <v>0</v>
      </c>
      <c r="AG1410">
        <f>VLOOKUP(CuentosContados[[#This Row],[Column1]],CuentosIndexados[],35,FALSE)</f>
        <v>0</v>
      </c>
      <c r="AH1410">
        <f>VLOOKUP(CuentosContados[[#This Row],[Column1]],CuentosIndexados[],36,FALSE)</f>
        <v>0</v>
      </c>
      <c r="AI1410">
        <f>VLOOKUP(CuentosContados[[#This Row],[Column1]],CuentosIndexados[],37,FALSE)</f>
        <v>0</v>
      </c>
      <c r="AJ1410">
        <f>VLOOKUP(CuentosContados[[#This Row],[Column1]],CuentosIndexados[],38,FALSE)</f>
        <v>0</v>
      </c>
      <c r="AK1410">
        <f>VLOOKUP(CuentosContados[[#This Row],[Column1]],CuentosIndexados[],39,FALSE)</f>
        <v>0</v>
      </c>
    </row>
    <row r="1411" spans="1:37" x14ac:dyDescent="0.25">
      <c r="A1411" t="s">
        <v>1161</v>
      </c>
      <c r="B1411">
        <f>VLOOKUP(CuentosContados[[#This Row],[Column1]],CuentosIndexados[],3,FALSE)</f>
        <v>0</v>
      </c>
      <c r="C1411">
        <f>VLOOKUP(CuentosContados[[#This Row],[Column1]],CuentosIndexados[],5,FALSE)</f>
        <v>0</v>
      </c>
      <c r="D1411">
        <f>VLOOKUP(CuentosContados[[#This Row],[Column1]],CuentosIndexados[],6,FALSE)</f>
        <v>0</v>
      </c>
      <c r="E1411">
        <f>VLOOKUP(CuentosContados[[#This Row],[Column1]],CuentosIndexados[],7,FALSE)</f>
        <v>0</v>
      </c>
      <c r="F1411">
        <f>VLOOKUP(CuentosContados[[#This Row],[Column1]],CuentosIndexados[],8,FALSE)</f>
        <v>0</v>
      </c>
      <c r="G1411">
        <f>VLOOKUP(CuentosContados[[#This Row],[Column1]],CuentosIndexados[],9,FALSE)</f>
        <v>0</v>
      </c>
      <c r="H1411">
        <f>VLOOKUP(CuentosContados[[#This Row],[Column1]],CuentosIndexados[],10,FALSE)</f>
        <v>0</v>
      </c>
      <c r="I1411">
        <f>VLOOKUP(CuentosContados[[#This Row],[Column1]],CuentosIndexados[],11,FALSE)</f>
        <v>0</v>
      </c>
      <c r="J1411" t="str">
        <f>VLOOKUP(CuentosContados[[#This Row],[Column1]],CuentosIndexados[],12,FALSE)</f>
        <v>trabajo</v>
      </c>
      <c r="K1411">
        <f>VLOOKUP(CuentosContados[[#This Row],[Column1]],CuentosIndexados[],13,FALSE)</f>
        <v>0</v>
      </c>
      <c r="L1411">
        <f>VLOOKUP(CuentosContados[[#This Row],[Column1]],CuentosIndexados[],14,FALSE)</f>
        <v>0</v>
      </c>
      <c r="M1411">
        <f>VLOOKUP(CuentosContados[[#This Row],[Column1]],CuentosIndexados[],15,FALSE)</f>
        <v>0</v>
      </c>
      <c r="N1411">
        <f>VLOOKUP(CuentosContados[[#This Row],[Column1]],CuentosIndexados[],16,FALSE)</f>
        <v>0</v>
      </c>
      <c r="O1411">
        <f>VLOOKUP(CuentosContados[[#This Row],[Column1]],CuentosIndexados[],17,FALSE)</f>
        <v>0</v>
      </c>
      <c r="P1411" t="str">
        <f>VLOOKUP(CuentosContados[[#This Row],[Column1]],CuentosIndexados[],18,FALSE)</f>
        <v>arrogancia</v>
      </c>
      <c r="Q1411">
        <f>VLOOKUP(CuentosContados[[#This Row],[Column1]],CuentosIndexados[],19,FALSE)</f>
        <v>0</v>
      </c>
      <c r="R1411" t="str">
        <f>VLOOKUP(CuentosContados[[#This Row],[Column1]],CuentosIndexados[],20,FALSE)</f>
        <v>certeza</v>
      </c>
      <c r="S1411">
        <f>VLOOKUP(CuentosContados[[#This Row],[Column1]],CuentosIndexados[],21,FALSE)</f>
        <v>0</v>
      </c>
      <c r="T1411">
        <f>VLOOKUP(CuentosContados[[#This Row],[Column1]],CuentosIndexados[],22,FALSE)</f>
        <v>0</v>
      </c>
      <c r="U1411">
        <f>VLOOKUP(CuentosContados[[#This Row],[Column1]],CuentosIndexados[],23,FALSE)</f>
        <v>0</v>
      </c>
      <c r="V1411">
        <f>VLOOKUP(CuentosContados[[#This Row],[Column1]],CuentosIndexados[],24,FALSE)</f>
        <v>0</v>
      </c>
      <c r="W1411">
        <f>VLOOKUP(CuentosContados[[#This Row],[Column1]],CuentosIndexados[],25,FALSE)</f>
        <v>0</v>
      </c>
      <c r="X1411" t="str">
        <f>VLOOKUP(CuentosContados[[#This Row],[Column1]],CuentosIndexados[],26,FALSE)</f>
        <v>compasion</v>
      </c>
      <c r="Y1411">
        <f>VLOOKUP(CuentosContados[[#This Row],[Column1]],CuentosIndexados[],27,FALSE)</f>
        <v>0</v>
      </c>
      <c r="Z1411">
        <f>VLOOKUP(CuentosContados[[#This Row],[Column1]],CuentosIndexados[],28,FALSE)</f>
        <v>0</v>
      </c>
      <c r="AA1411">
        <f>VLOOKUP(CuentosContados[[#This Row],[Column1]],CuentosIndexados[],29,FALSE)</f>
        <v>0</v>
      </c>
      <c r="AB1411">
        <f>VLOOKUP(CuentosContados[[#This Row],[Column1]],CuentosIndexados[],30,FALSE)</f>
        <v>0</v>
      </c>
      <c r="AC1411" t="str">
        <f>VLOOKUP(CuentosContados[[#This Row],[Column1]],CuentosIndexados[],31,FALSE)</f>
        <v>bullying</v>
      </c>
      <c r="AD1411">
        <f>VLOOKUP(CuentosContados[[#This Row],[Column1]],CuentosIndexados[],32,FALSE)</f>
        <v>0</v>
      </c>
      <c r="AE1411">
        <f>VLOOKUP(CuentosContados[[#This Row],[Column1]],CuentosIndexados[],33,FALSE)</f>
        <v>0</v>
      </c>
      <c r="AF1411">
        <f>VLOOKUP(CuentosContados[[#This Row],[Column1]],CuentosIndexados[],34,FALSE)</f>
        <v>0</v>
      </c>
      <c r="AG1411">
        <f>VLOOKUP(CuentosContados[[#This Row],[Column1]],CuentosIndexados[],35,FALSE)</f>
        <v>0</v>
      </c>
      <c r="AH1411">
        <f>VLOOKUP(CuentosContados[[#This Row],[Column1]],CuentosIndexados[],36,FALSE)</f>
        <v>0</v>
      </c>
      <c r="AI1411">
        <f>VLOOKUP(CuentosContados[[#This Row],[Column1]],CuentosIndexados[],37,FALSE)</f>
        <v>0</v>
      </c>
      <c r="AJ1411">
        <f>VLOOKUP(CuentosContados[[#This Row],[Column1]],CuentosIndexados[],38,FALSE)</f>
        <v>0</v>
      </c>
      <c r="AK1411">
        <f>VLOOKUP(CuentosContados[[#This Row],[Column1]],CuentosIndexados[],39,FALSE)</f>
        <v>0</v>
      </c>
    </row>
    <row r="1412" spans="1:37" x14ac:dyDescent="0.25">
      <c r="A1412" t="s">
        <v>1161</v>
      </c>
      <c r="B1412">
        <f>VLOOKUP(CuentosContados[[#This Row],[Column1]],CuentosIndexados[],3,FALSE)</f>
        <v>0</v>
      </c>
      <c r="C1412">
        <f>VLOOKUP(CuentosContados[[#This Row],[Column1]],CuentosIndexados[],5,FALSE)</f>
        <v>0</v>
      </c>
      <c r="D1412">
        <f>VLOOKUP(CuentosContados[[#This Row],[Column1]],CuentosIndexados[],6,FALSE)</f>
        <v>0</v>
      </c>
      <c r="E1412">
        <f>VLOOKUP(CuentosContados[[#This Row],[Column1]],CuentosIndexados[],7,FALSE)</f>
        <v>0</v>
      </c>
      <c r="F1412">
        <f>VLOOKUP(CuentosContados[[#This Row],[Column1]],CuentosIndexados[],8,FALSE)</f>
        <v>0</v>
      </c>
      <c r="G1412">
        <f>VLOOKUP(CuentosContados[[#This Row],[Column1]],CuentosIndexados[],9,FALSE)</f>
        <v>0</v>
      </c>
      <c r="H1412">
        <f>VLOOKUP(CuentosContados[[#This Row],[Column1]],CuentosIndexados[],10,FALSE)</f>
        <v>0</v>
      </c>
      <c r="I1412">
        <f>VLOOKUP(CuentosContados[[#This Row],[Column1]],CuentosIndexados[],11,FALSE)</f>
        <v>0</v>
      </c>
      <c r="J1412" t="str">
        <f>VLOOKUP(CuentosContados[[#This Row],[Column1]],CuentosIndexados[],12,FALSE)</f>
        <v>trabajo</v>
      </c>
      <c r="K1412">
        <f>VLOOKUP(CuentosContados[[#This Row],[Column1]],CuentosIndexados[],13,FALSE)</f>
        <v>0</v>
      </c>
      <c r="L1412">
        <f>VLOOKUP(CuentosContados[[#This Row],[Column1]],CuentosIndexados[],14,FALSE)</f>
        <v>0</v>
      </c>
      <c r="M1412">
        <f>VLOOKUP(CuentosContados[[#This Row],[Column1]],CuentosIndexados[],15,FALSE)</f>
        <v>0</v>
      </c>
      <c r="N1412">
        <f>VLOOKUP(CuentosContados[[#This Row],[Column1]],CuentosIndexados[],16,FALSE)</f>
        <v>0</v>
      </c>
      <c r="O1412">
        <f>VLOOKUP(CuentosContados[[#This Row],[Column1]],CuentosIndexados[],17,FALSE)</f>
        <v>0</v>
      </c>
      <c r="P1412" t="str">
        <f>VLOOKUP(CuentosContados[[#This Row],[Column1]],CuentosIndexados[],18,FALSE)</f>
        <v>arrogancia</v>
      </c>
      <c r="Q1412">
        <f>VLOOKUP(CuentosContados[[#This Row],[Column1]],CuentosIndexados[],19,FALSE)</f>
        <v>0</v>
      </c>
      <c r="R1412" t="str">
        <f>VLOOKUP(CuentosContados[[#This Row],[Column1]],CuentosIndexados[],20,FALSE)</f>
        <v>certeza</v>
      </c>
      <c r="S1412">
        <f>VLOOKUP(CuentosContados[[#This Row],[Column1]],CuentosIndexados[],21,FALSE)</f>
        <v>0</v>
      </c>
      <c r="T1412">
        <f>VLOOKUP(CuentosContados[[#This Row],[Column1]],CuentosIndexados[],22,FALSE)</f>
        <v>0</v>
      </c>
      <c r="U1412">
        <f>VLOOKUP(CuentosContados[[#This Row],[Column1]],CuentosIndexados[],23,FALSE)</f>
        <v>0</v>
      </c>
      <c r="V1412">
        <f>VLOOKUP(CuentosContados[[#This Row],[Column1]],CuentosIndexados[],24,FALSE)</f>
        <v>0</v>
      </c>
      <c r="W1412">
        <f>VLOOKUP(CuentosContados[[#This Row],[Column1]],CuentosIndexados[],25,FALSE)</f>
        <v>0</v>
      </c>
      <c r="X1412" t="str">
        <f>VLOOKUP(CuentosContados[[#This Row],[Column1]],CuentosIndexados[],26,FALSE)</f>
        <v>compasion</v>
      </c>
      <c r="Y1412">
        <f>VLOOKUP(CuentosContados[[#This Row],[Column1]],CuentosIndexados[],27,FALSE)</f>
        <v>0</v>
      </c>
      <c r="Z1412">
        <f>VLOOKUP(CuentosContados[[#This Row],[Column1]],CuentosIndexados[],28,FALSE)</f>
        <v>0</v>
      </c>
      <c r="AA1412">
        <f>VLOOKUP(CuentosContados[[#This Row],[Column1]],CuentosIndexados[],29,FALSE)</f>
        <v>0</v>
      </c>
      <c r="AB1412">
        <f>VLOOKUP(CuentosContados[[#This Row],[Column1]],CuentosIndexados[],30,FALSE)</f>
        <v>0</v>
      </c>
      <c r="AC1412" t="str">
        <f>VLOOKUP(CuentosContados[[#This Row],[Column1]],CuentosIndexados[],31,FALSE)</f>
        <v>bullying</v>
      </c>
      <c r="AD1412">
        <f>VLOOKUP(CuentosContados[[#This Row],[Column1]],CuentosIndexados[],32,FALSE)</f>
        <v>0</v>
      </c>
      <c r="AE1412">
        <f>VLOOKUP(CuentosContados[[#This Row],[Column1]],CuentosIndexados[],33,FALSE)</f>
        <v>0</v>
      </c>
      <c r="AF1412">
        <f>VLOOKUP(CuentosContados[[#This Row],[Column1]],CuentosIndexados[],34,FALSE)</f>
        <v>0</v>
      </c>
      <c r="AG1412">
        <f>VLOOKUP(CuentosContados[[#This Row],[Column1]],CuentosIndexados[],35,FALSE)</f>
        <v>0</v>
      </c>
      <c r="AH1412">
        <f>VLOOKUP(CuentosContados[[#This Row],[Column1]],CuentosIndexados[],36,FALSE)</f>
        <v>0</v>
      </c>
      <c r="AI1412">
        <f>VLOOKUP(CuentosContados[[#This Row],[Column1]],CuentosIndexados[],37,FALSE)</f>
        <v>0</v>
      </c>
      <c r="AJ1412">
        <f>VLOOKUP(CuentosContados[[#This Row],[Column1]],CuentosIndexados[],38,FALSE)</f>
        <v>0</v>
      </c>
      <c r="AK1412">
        <f>VLOOKUP(CuentosContados[[#This Row],[Column1]],CuentosIndexados[],39,FALSE)</f>
        <v>0</v>
      </c>
    </row>
    <row r="1413" spans="1:37" x14ac:dyDescent="0.25">
      <c r="A1413" t="s">
        <v>1161</v>
      </c>
      <c r="B1413">
        <f>VLOOKUP(CuentosContados[[#This Row],[Column1]],CuentosIndexados[],3,FALSE)</f>
        <v>0</v>
      </c>
      <c r="C1413">
        <f>VLOOKUP(CuentosContados[[#This Row],[Column1]],CuentosIndexados[],5,FALSE)</f>
        <v>0</v>
      </c>
      <c r="D1413">
        <f>VLOOKUP(CuentosContados[[#This Row],[Column1]],CuentosIndexados[],6,FALSE)</f>
        <v>0</v>
      </c>
      <c r="E1413">
        <f>VLOOKUP(CuentosContados[[#This Row],[Column1]],CuentosIndexados[],7,FALSE)</f>
        <v>0</v>
      </c>
      <c r="F1413">
        <f>VLOOKUP(CuentosContados[[#This Row],[Column1]],CuentosIndexados[],8,FALSE)</f>
        <v>0</v>
      </c>
      <c r="G1413">
        <f>VLOOKUP(CuentosContados[[#This Row],[Column1]],CuentosIndexados[],9,FALSE)</f>
        <v>0</v>
      </c>
      <c r="H1413">
        <f>VLOOKUP(CuentosContados[[#This Row],[Column1]],CuentosIndexados[],10,FALSE)</f>
        <v>0</v>
      </c>
      <c r="I1413">
        <f>VLOOKUP(CuentosContados[[#This Row],[Column1]],CuentosIndexados[],11,FALSE)</f>
        <v>0</v>
      </c>
      <c r="J1413" t="str">
        <f>VLOOKUP(CuentosContados[[#This Row],[Column1]],CuentosIndexados[],12,FALSE)</f>
        <v>trabajo</v>
      </c>
      <c r="K1413">
        <f>VLOOKUP(CuentosContados[[#This Row],[Column1]],CuentosIndexados[],13,FALSE)</f>
        <v>0</v>
      </c>
      <c r="L1413">
        <f>VLOOKUP(CuentosContados[[#This Row],[Column1]],CuentosIndexados[],14,FALSE)</f>
        <v>0</v>
      </c>
      <c r="M1413">
        <f>VLOOKUP(CuentosContados[[#This Row],[Column1]],CuentosIndexados[],15,FALSE)</f>
        <v>0</v>
      </c>
      <c r="N1413">
        <f>VLOOKUP(CuentosContados[[#This Row],[Column1]],CuentosIndexados[],16,FALSE)</f>
        <v>0</v>
      </c>
      <c r="O1413">
        <f>VLOOKUP(CuentosContados[[#This Row],[Column1]],CuentosIndexados[],17,FALSE)</f>
        <v>0</v>
      </c>
      <c r="P1413" t="str">
        <f>VLOOKUP(CuentosContados[[#This Row],[Column1]],CuentosIndexados[],18,FALSE)</f>
        <v>arrogancia</v>
      </c>
      <c r="Q1413">
        <f>VLOOKUP(CuentosContados[[#This Row],[Column1]],CuentosIndexados[],19,FALSE)</f>
        <v>0</v>
      </c>
      <c r="R1413" t="str">
        <f>VLOOKUP(CuentosContados[[#This Row],[Column1]],CuentosIndexados[],20,FALSE)</f>
        <v>certeza</v>
      </c>
      <c r="S1413">
        <f>VLOOKUP(CuentosContados[[#This Row],[Column1]],CuentosIndexados[],21,FALSE)</f>
        <v>0</v>
      </c>
      <c r="T1413">
        <f>VLOOKUP(CuentosContados[[#This Row],[Column1]],CuentosIndexados[],22,FALSE)</f>
        <v>0</v>
      </c>
      <c r="U1413">
        <f>VLOOKUP(CuentosContados[[#This Row],[Column1]],CuentosIndexados[],23,FALSE)</f>
        <v>0</v>
      </c>
      <c r="V1413">
        <f>VLOOKUP(CuentosContados[[#This Row],[Column1]],CuentosIndexados[],24,FALSE)</f>
        <v>0</v>
      </c>
      <c r="W1413">
        <f>VLOOKUP(CuentosContados[[#This Row],[Column1]],CuentosIndexados[],25,FALSE)</f>
        <v>0</v>
      </c>
      <c r="X1413" t="str">
        <f>VLOOKUP(CuentosContados[[#This Row],[Column1]],CuentosIndexados[],26,FALSE)</f>
        <v>compasion</v>
      </c>
      <c r="Y1413">
        <f>VLOOKUP(CuentosContados[[#This Row],[Column1]],CuentosIndexados[],27,FALSE)</f>
        <v>0</v>
      </c>
      <c r="Z1413">
        <f>VLOOKUP(CuentosContados[[#This Row],[Column1]],CuentosIndexados[],28,FALSE)</f>
        <v>0</v>
      </c>
      <c r="AA1413">
        <f>VLOOKUP(CuentosContados[[#This Row],[Column1]],CuentosIndexados[],29,FALSE)</f>
        <v>0</v>
      </c>
      <c r="AB1413">
        <f>VLOOKUP(CuentosContados[[#This Row],[Column1]],CuentosIndexados[],30,FALSE)</f>
        <v>0</v>
      </c>
      <c r="AC1413" t="str">
        <f>VLOOKUP(CuentosContados[[#This Row],[Column1]],CuentosIndexados[],31,FALSE)</f>
        <v>bullying</v>
      </c>
      <c r="AD1413">
        <f>VLOOKUP(CuentosContados[[#This Row],[Column1]],CuentosIndexados[],32,FALSE)</f>
        <v>0</v>
      </c>
      <c r="AE1413">
        <f>VLOOKUP(CuentosContados[[#This Row],[Column1]],CuentosIndexados[],33,FALSE)</f>
        <v>0</v>
      </c>
      <c r="AF1413">
        <f>VLOOKUP(CuentosContados[[#This Row],[Column1]],CuentosIndexados[],34,FALSE)</f>
        <v>0</v>
      </c>
      <c r="AG1413">
        <f>VLOOKUP(CuentosContados[[#This Row],[Column1]],CuentosIndexados[],35,FALSE)</f>
        <v>0</v>
      </c>
      <c r="AH1413">
        <f>VLOOKUP(CuentosContados[[#This Row],[Column1]],CuentosIndexados[],36,FALSE)</f>
        <v>0</v>
      </c>
      <c r="AI1413">
        <f>VLOOKUP(CuentosContados[[#This Row],[Column1]],CuentosIndexados[],37,FALSE)</f>
        <v>0</v>
      </c>
      <c r="AJ1413">
        <f>VLOOKUP(CuentosContados[[#This Row],[Column1]],CuentosIndexados[],38,FALSE)</f>
        <v>0</v>
      </c>
      <c r="AK1413">
        <f>VLOOKUP(CuentosContados[[#This Row],[Column1]],CuentosIndexados[],39,FALSE)</f>
        <v>0</v>
      </c>
    </row>
    <row r="1414" spans="1:37" x14ac:dyDescent="0.25">
      <c r="A1414" t="s">
        <v>1161</v>
      </c>
      <c r="B1414">
        <f>VLOOKUP(CuentosContados[[#This Row],[Column1]],CuentosIndexados[],3,FALSE)</f>
        <v>0</v>
      </c>
      <c r="C1414">
        <f>VLOOKUP(CuentosContados[[#This Row],[Column1]],CuentosIndexados[],5,FALSE)</f>
        <v>0</v>
      </c>
      <c r="D1414">
        <f>VLOOKUP(CuentosContados[[#This Row],[Column1]],CuentosIndexados[],6,FALSE)</f>
        <v>0</v>
      </c>
      <c r="E1414">
        <f>VLOOKUP(CuentosContados[[#This Row],[Column1]],CuentosIndexados[],7,FALSE)</f>
        <v>0</v>
      </c>
      <c r="F1414">
        <f>VLOOKUP(CuentosContados[[#This Row],[Column1]],CuentosIndexados[],8,FALSE)</f>
        <v>0</v>
      </c>
      <c r="G1414">
        <f>VLOOKUP(CuentosContados[[#This Row],[Column1]],CuentosIndexados[],9,FALSE)</f>
        <v>0</v>
      </c>
      <c r="H1414">
        <f>VLOOKUP(CuentosContados[[#This Row],[Column1]],CuentosIndexados[],10,FALSE)</f>
        <v>0</v>
      </c>
      <c r="I1414">
        <f>VLOOKUP(CuentosContados[[#This Row],[Column1]],CuentosIndexados[],11,FALSE)</f>
        <v>0</v>
      </c>
      <c r="J1414" t="str">
        <f>VLOOKUP(CuentosContados[[#This Row],[Column1]],CuentosIndexados[],12,FALSE)</f>
        <v>trabajo</v>
      </c>
      <c r="K1414">
        <f>VLOOKUP(CuentosContados[[#This Row],[Column1]],CuentosIndexados[],13,FALSE)</f>
        <v>0</v>
      </c>
      <c r="L1414">
        <f>VLOOKUP(CuentosContados[[#This Row],[Column1]],CuentosIndexados[],14,FALSE)</f>
        <v>0</v>
      </c>
      <c r="M1414">
        <f>VLOOKUP(CuentosContados[[#This Row],[Column1]],CuentosIndexados[],15,FALSE)</f>
        <v>0</v>
      </c>
      <c r="N1414">
        <f>VLOOKUP(CuentosContados[[#This Row],[Column1]],CuentosIndexados[],16,FALSE)</f>
        <v>0</v>
      </c>
      <c r="O1414">
        <f>VLOOKUP(CuentosContados[[#This Row],[Column1]],CuentosIndexados[],17,FALSE)</f>
        <v>0</v>
      </c>
      <c r="P1414" t="str">
        <f>VLOOKUP(CuentosContados[[#This Row],[Column1]],CuentosIndexados[],18,FALSE)</f>
        <v>arrogancia</v>
      </c>
      <c r="Q1414">
        <f>VLOOKUP(CuentosContados[[#This Row],[Column1]],CuentosIndexados[],19,FALSE)</f>
        <v>0</v>
      </c>
      <c r="R1414" t="str">
        <f>VLOOKUP(CuentosContados[[#This Row],[Column1]],CuentosIndexados[],20,FALSE)</f>
        <v>certeza</v>
      </c>
      <c r="S1414">
        <f>VLOOKUP(CuentosContados[[#This Row],[Column1]],CuentosIndexados[],21,FALSE)</f>
        <v>0</v>
      </c>
      <c r="T1414">
        <f>VLOOKUP(CuentosContados[[#This Row],[Column1]],CuentosIndexados[],22,FALSE)</f>
        <v>0</v>
      </c>
      <c r="U1414">
        <f>VLOOKUP(CuentosContados[[#This Row],[Column1]],CuentosIndexados[],23,FALSE)</f>
        <v>0</v>
      </c>
      <c r="V1414">
        <f>VLOOKUP(CuentosContados[[#This Row],[Column1]],CuentosIndexados[],24,FALSE)</f>
        <v>0</v>
      </c>
      <c r="W1414">
        <f>VLOOKUP(CuentosContados[[#This Row],[Column1]],CuentosIndexados[],25,FALSE)</f>
        <v>0</v>
      </c>
      <c r="X1414" t="str">
        <f>VLOOKUP(CuentosContados[[#This Row],[Column1]],CuentosIndexados[],26,FALSE)</f>
        <v>compasion</v>
      </c>
      <c r="Y1414">
        <f>VLOOKUP(CuentosContados[[#This Row],[Column1]],CuentosIndexados[],27,FALSE)</f>
        <v>0</v>
      </c>
      <c r="Z1414">
        <f>VLOOKUP(CuentosContados[[#This Row],[Column1]],CuentosIndexados[],28,FALSE)</f>
        <v>0</v>
      </c>
      <c r="AA1414">
        <f>VLOOKUP(CuentosContados[[#This Row],[Column1]],CuentosIndexados[],29,FALSE)</f>
        <v>0</v>
      </c>
      <c r="AB1414">
        <f>VLOOKUP(CuentosContados[[#This Row],[Column1]],CuentosIndexados[],30,FALSE)</f>
        <v>0</v>
      </c>
      <c r="AC1414" t="str">
        <f>VLOOKUP(CuentosContados[[#This Row],[Column1]],CuentosIndexados[],31,FALSE)</f>
        <v>bullying</v>
      </c>
      <c r="AD1414">
        <f>VLOOKUP(CuentosContados[[#This Row],[Column1]],CuentosIndexados[],32,FALSE)</f>
        <v>0</v>
      </c>
      <c r="AE1414">
        <f>VLOOKUP(CuentosContados[[#This Row],[Column1]],CuentosIndexados[],33,FALSE)</f>
        <v>0</v>
      </c>
      <c r="AF1414">
        <f>VLOOKUP(CuentosContados[[#This Row],[Column1]],CuentosIndexados[],34,FALSE)</f>
        <v>0</v>
      </c>
      <c r="AG1414">
        <f>VLOOKUP(CuentosContados[[#This Row],[Column1]],CuentosIndexados[],35,FALSE)</f>
        <v>0</v>
      </c>
      <c r="AH1414">
        <f>VLOOKUP(CuentosContados[[#This Row],[Column1]],CuentosIndexados[],36,FALSE)</f>
        <v>0</v>
      </c>
      <c r="AI1414">
        <f>VLOOKUP(CuentosContados[[#This Row],[Column1]],CuentosIndexados[],37,FALSE)</f>
        <v>0</v>
      </c>
      <c r="AJ1414">
        <f>VLOOKUP(CuentosContados[[#This Row],[Column1]],CuentosIndexados[],38,FALSE)</f>
        <v>0</v>
      </c>
      <c r="AK1414">
        <f>VLOOKUP(CuentosContados[[#This Row],[Column1]],CuentosIndexados[],39,FALSE)</f>
        <v>0</v>
      </c>
    </row>
    <row r="1415" spans="1:37" x14ac:dyDescent="0.25">
      <c r="A1415" t="s">
        <v>1161</v>
      </c>
      <c r="B1415">
        <f>VLOOKUP(CuentosContados[[#This Row],[Column1]],CuentosIndexados[],3,FALSE)</f>
        <v>0</v>
      </c>
      <c r="C1415">
        <f>VLOOKUP(CuentosContados[[#This Row],[Column1]],CuentosIndexados[],5,FALSE)</f>
        <v>0</v>
      </c>
      <c r="D1415">
        <f>VLOOKUP(CuentosContados[[#This Row],[Column1]],CuentosIndexados[],6,FALSE)</f>
        <v>0</v>
      </c>
      <c r="E1415">
        <f>VLOOKUP(CuentosContados[[#This Row],[Column1]],CuentosIndexados[],7,FALSE)</f>
        <v>0</v>
      </c>
      <c r="F1415">
        <f>VLOOKUP(CuentosContados[[#This Row],[Column1]],CuentosIndexados[],8,FALSE)</f>
        <v>0</v>
      </c>
      <c r="G1415">
        <f>VLOOKUP(CuentosContados[[#This Row],[Column1]],CuentosIndexados[],9,FALSE)</f>
        <v>0</v>
      </c>
      <c r="H1415">
        <f>VLOOKUP(CuentosContados[[#This Row],[Column1]],CuentosIndexados[],10,FALSE)</f>
        <v>0</v>
      </c>
      <c r="I1415">
        <f>VLOOKUP(CuentosContados[[#This Row],[Column1]],CuentosIndexados[],11,FALSE)</f>
        <v>0</v>
      </c>
      <c r="J1415" t="str">
        <f>VLOOKUP(CuentosContados[[#This Row],[Column1]],CuentosIndexados[],12,FALSE)</f>
        <v>trabajo</v>
      </c>
      <c r="K1415">
        <f>VLOOKUP(CuentosContados[[#This Row],[Column1]],CuentosIndexados[],13,FALSE)</f>
        <v>0</v>
      </c>
      <c r="L1415">
        <f>VLOOKUP(CuentosContados[[#This Row],[Column1]],CuentosIndexados[],14,FALSE)</f>
        <v>0</v>
      </c>
      <c r="M1415">
        <f>VLOOKUP(CuentosContados[[#This Row],[Column1]],CuentosIndexados[],15,FALSE)</f>
        <v>0</v>
      </c>
      <c r="N1415">
        <f>VLOOKUP(CuentosContados[[#This Row],[Column1]],CuentosIndexados[],16,FALSE)</f>
        <v>0</v>
      </c>
      <c r="O1415">
        <f>VLOOKUP(CuentosContados[[#This Row],[Column1]],CuentosIndexados[],17,FALSE)</f>
        <v>0</v>
      </c>
      <c r="P1415" t="str">
        <f>VLOOKUP(CuentosContados[[#This Row],[Column1]],CuentosIndexados[],18,FALSE)</f>
        <v>arrogancia</v>
      </c>
      <c r="Q1415">
        <f>VLOOKUP(CuentosContados[[#This Row],[Column1]],CuentosIndexados[],19,FALSE)</f>
        <v>0</v>
      </c>
      <c r="R1415" t="str">
        <f>VLOOKUP(CuentosContados[[#This Row],[Column1]],CuentosIndexados[],20,FALSE)</f>
        <v>certeza</v>
      </c>
      <c r="S1415">
        <f>VLOOKUP(CuentosContados[[#This Row],[Column1]],CuentosIndexados[],21,FALSE)</f>
        <v>0</v>
      </c>
      <c r="T1415">
        <f>VLOOKUP(CuentosContados[[#This Row],[Column1]],CuentosIndexados[],22,FALSE)</f>
        <v>0</v>
      </c>
      <c r="U1415">
        <f>VLOOKUP(CuentosContados[[#This Row],[Column1]],CuentosIndexados[],23,FALSE)</f>
        <v>0</v>
      </c>
      <c r="V1415">
        <f>VLOOKUP(CuentosContados[[#This Row],[Column1]],CuentosIndexados[],24,FALSE)</f>
        <v>0</v>
      </c>
      <c r="W1415">
        <f>VLOOKUP(CuentosContados[[#This Row],[Column1]],CuentosIndexados[],25,FALSE)</f>
        <v>0</v>
      </c>
      <c r="X1415" t="str">
        <f>VLOOKUP(CuentosContados[[#This Row],[Column1]],CuentosIndexados[],26,FALSE)</f>
        <v>compasion</v>
      </c>
      <c r="Y1415">
        <f>VLOOKUP(CuentosContados[[#This Row],[Column1]],CuentosIndexados[],27,FALSE)</f>
        <v>0</v>
      </c>
      <c r="Z1415">
        <f>VLOOKUP(CuentosContados[[#This Row],[Column1]],CuentosIndexados[],28,FALSE)</f>
        <v>0</v>
      </c>
      <c r="AA1415">
        <f>VLOOKUP(CuentosContados[[#This Row],[Column1]],CuentosIndexados[],29,FALSE)</f>
        <v>0</v>
      </c>
      <c r="AB1415">
        <f>VLOOKUP(CuentosContados[[#This Row],[Column1]],CuentosIndexados[],30,FALSE)</f>
        <v>0</v>
      </c>
      <c r="AC1415" t="str">
        <f>VLOOKUP(CuentosContados[[#This Row],[Column1]],CuentosIndexados[],31,FALSE)</f>
        <v>bullying</v>
      </c>
      <c r="AD1415">
        <f>VLOOKUP(CuentosContados[[#This Row],[Column1]],CuentosIndexados[],32,FALSE)</f>
        <v>0</v>
      </c>
      <c r="AE1415">
        <f>VLOOKUP(CuentosContados[[#This Row],[Column1]],CuentosIndexados[],33,FALSE)</f>
        <v>0</v>
      </c>
      <c r="AF1415">
        <f>VLOOKUP(CuentosContados[[#This Row],[Column1]],CuentosIndexados[],34,FALSE)</f>
        <v>0</v>
      </c>
      <c r="AG1415">
        <f>VLOOKUP(CuentosContados[[#This Row],[Column1]],CuentosIndexados[],35,FALSE)</f>
        <v>0</v>
      </c>
      <c r="AH1415">
        <f>VLOOKUP(CuentosContados[[#This Row],[Column1]],CuentosIndexados[],36,FALSE)</f>
        <v>0</v>
      </c>
      <c r="AI1415">
        <f>VLOOKUP(CuentosContados[[#This Row],[Column1]],CuentosIndexados[],37,FALSE)</f>
        <v>0</v>
      </c>
      <c r="AJ1415">
        <f>VLOOKUP(CuentosContados[[#This Row],[Column1]],CuentosIndexados[],38,FALSE)</f>
        <v>0</v>
      </c>
      <c r="AK1415">
        <f>VLOOKUP(CuentosContados[[#This Row],[Column1]],CuentosIndexados[],39,FALSE)</f>
        <v>0</v>
      </c>
    </row>
    <row r="1416" spans="1:37" x14ac:dyDescent="0.25">
      <c r="A1416" t="s">
        <v>1161</v>
      </c>
      <c r="B1416">
        <f>VLOOKUP(CuentosContados[[#This Row],[Column1]],CuentosIndexados[],3,FALSE)</f>
        <v>0</v>
      </c>
      <c r="C1416">
        <f>VLOOKUP(CuentosContados[[#This Row],[Column1]],CuentosIndexados[],5,FALSE)</f>
        <v>0</v>
      </c>
      <c r="D1416">
        <f>VLOOKUP(CuentosContados[[#This Row],[Column1]],CuentosIndexados[],6,FALSE)</f>
        <v>0</v>
      </c>
      <c r="E1416">
        <f>VLOOKUP(CuentosContados[[#This Row],[Column1]],CuentosIndexados[],7,FALSE)</f>
        <v>0</v>
      </c>
      <c r="F1416">
        <f>VLOOKUP(CuentosContados[[#This Row],[Column1]],CuentosIndexados[],8,FALSE)</f>
        <v>0</v>
      </c>
      <c r="G1416">
        <f>VLOOKUP(CuentosContados[[#This Row],[Column1]],CuentosIndexados[],9,FALSE)</f>
        <v>0</v>
      </c>
      <c r="H1416">
        <f>VLOOKUP(CuentosContados[[#This Row],[Column1]],CuentosIndexados[],10,FALSE)</f>
        <v>0</v>
      </c>
      <c r="I1416">
        <f>VLOOKUP(CuentosContados[[#This Row],[Column1]],CuentosIndexados[],11,FALSE)</f>
        <v>0</v>
      </c>
      <c r="J1416" t="str">
        <f>VLOOKUP(CuentosContados[[#This Row],[Column1]],CuentosIndexados[],12,FALSE)</f>
        <v>trabajo</v>
      </c>
      <c r="K1416">
        <f>VLOOKUP(CuentosContados[[#This Row],[Column1]],CuentosIndexados[],13,FALSE)</f>
        <v>0</v>
      </c>
      <c r="L1416">
        <f>VLOOKUP(CuentosContados[[#This Row],[Column1]],CuentosIndexados[],14,FALSE)</f>
        <v>0</v>
      </c>
      <c r="M1416">
        <f>VLOOKUP(CuentosContados[[#This Row],[Column1]],CuentosIndexados[],15,FALSE)</f>
        <v>0</v>
      </c>
      <c r="N1416">
        <f>VLOOKUP(CuentosContados[[#This Row],[Column1]],CuentosIndexados[],16,FALSE)</f>
        <v>0</v>
      </c>
      <c r="O1416">
        <f>VLOOKUP(CuentosContados[[#This Row],[Column1]],CuentosIndexados[],17,FALSE)</f>
        <v>0</v>
      </c>
      <c r="P1416" t="str">
        <f>VLOOKUP(CuentosContados[[#This Row],[Column1]],CuentosIndexados[],18,FALSE)</f>
        <v>arrogancia</v>
      </c>
      <c r="Q1416">
        <f>VLOOKUP(CuentosContados[[#This Row],[Column1]],CuentosIndexados[],19,FALSE)</f>
        <v>0</v>
      </c>
      <c r="R1416" t="str">
        <f>VLOOKUP(CuentosContados[[#This Row],[Column1]],CuentosIndexados[],20,FALSE)</f>
        <v>certeza</v>
      </c>
      <c r="S1416">
        <f>VLOOKUP(CuentosContados[[#This Row],[Column1]],CuentosIndexados[],21,FALSE)</f>
        <v>0</v>
      </c>
      <c r="T1416">
        <f>VLOOKUP(CuentosContados[[#This Row],[Column1]],CuentosIndexados[],22,FALSE)</f>
        <v>0</v>
      </c>
      <c r="U1416">
        <f>VLOOKUP(CuentosContados[[#This Row],[Column1]],CuentosIndexados[],23,FALSE)</f>
        <v>0</v>
      </c>
      <c r="V1416">
        <f>VLOOKUP(CuentosContados[[#This Row],[Column1]],CuentosIndexados[],24,FALSE)</f>
        <v>0</v>
      </c>
      <c r="W1416">
        <f>VLOOKUP(CuentosContados[[#This Row],[Column1]],CuentosIndexados[],25,FALSE)</f>
        <v>0</v>
      </c>
      <c r="X1416" t="str">
        <f>VLOOKUP(CuentosContados[[#This Row],[Column1]],CuentosIndexados[],26,FALSE)</f>
        <v>compasion</v>
      </c>
      <c r="Y1416">
        <f>VLOOKUP(CuentosContados[[#This Row],[Column1]],CuentosIndexados[],27,FALSE)</f>
        <v>0</v>
      </c>
      <c r="Z1416">
        <f>VLOOKUP(CuentosContados[[#This Row],[Column1]],CuentosIndexados[],28,FALSE)</f>
        <v>0</v>
      </c>
      <c r="AA1416">
        <f>VLOOKUP(CuentosContados[[#This Row],[Column1]],CuentosIndexados[],29,FALSE)</f>
        <v>0</v>
      </c>
      <c r="AB1416">
        <f>VLOOKUP(CuentosContados[[#This Row],[Column1]],CuentosIndexados[],30,FALSE)</f>
        <v>0</v>
      </c>
      <c r="AC1416" t="str">
        <f>VLOOKUP(CuentosContados[[#This Row],[Column1]],CuentosIndexados[],31,FALSE)</f>
        <v>bullying</v>
      </c>
      <c r="AD1416">
        <f>VLOOKUP(CuentosContados[[#This Row],[Column1]],CuentosIndexados[],32,FALSE)</f>
        <v>0</v>
      </c>
      <c r="AE1416">
        <f>VLOOKUP(CuentosContados[[#This Row],[Column1]],CuentosIndexados[],33,FALSE)</f>
        <v>0</v>
      </c>
      <c r="AF1416">
        <f>VLOOKUP(CuentosContados[[#This Row],[Column1]],CuentosIndexados[],34,FALSE)</f>
        <v>0</v>
      </c>
      <c r="AG1416">
        <f>VLOOKUP(CuentosContados[[#This Row],[Column1]],CuentosIndexados[],35,FALSE)</f>
        <v>0</v>
      </c>
      <c r="AH1416">
        <f>VLOOKUP(CuentosContados[[#This Row],[Column1]],CuentosIndexados[],36,FALSE)</f>
        <v>0</v>
      </c>
      <c r="AI1416">
        <f>VLOOKUP(CuentosContados[[#This Row],[Column1]],CuentosIndexados[],37,FALSE)</f>
        <v>0</v>
      </c>
      <c r="AJ1416">
        <f>VLOOKUP(CuentosContados[[#This Row],[Column1]],CuentosIndexados[],38,FALSE)</f>
        <v>0</v>
      </c>
      <c r="AK1416">
        <f>VLOOKUP(CuentosContados[[#This Row],[Column1]],CuentosIndexados[],39,FALSE)</f>
        <v>0</v>
      </c>
    </row>
    <row r="1417" spans="1:37" x14ac:dyDescent="0.25">
      <c r="A1417" t="s">
        <v>1161</v>
      </c>
      <c r="B1417">
        <f>VLOOKUP(CuentosContados[[#This Row],[Column1]],CuentosIndexados[],3,FALSE)</f>
        <v>0</v>
      </c>
      <c r="C1417">
        <f>VLOOKUP(CuentosContados[[#This Row],[Column1]],CuentosIndexados[],5,FALSE)</f>
        <v>0</v>
      </c>
      <c r="D1417">
        <f>VLOOKUP(CuentosContados[[#This Row],[Column1]],CuentosIndexados[],6,FALSE)</f>
        <v>0</v>
      </c>
      <c r="E1417">
        <f>VLOOKUP(CuentosContados[[#This Row],[Column1]],CuentosIndexados[],7,FALSE)</f>
        <v>0</v>
      </c>
      <c r="F1417">
        <f>VLOOKUP(CuentosContados[[#This Row],[Column1]],CuentosIndexados[],8,FALSE)</f>
        <v>0</v>
      </c>
      <c r="G1417">
        <f>VLOOKUP(CuentosContados[[#This Row],[Column1]],CuentosIndexados[],9,FALSE)</f>
        <v>0</v>
      </c>
      <c r="H1417">
        <f>VLOOKUP(CuentosContados[[#This Row],[Column1]],CuentosIndexados[],10,FALSE)</f>
        <v>0</v>
      </c>
      <c r="I1417">
        <f>VLOOKUP(CuentosContados[[#This Row],[Column1]],CuentosIndexados[],11,FALSE)</f>
        <v>0</v>
      </c>
      <c r="J1417" t="str">
        <f>VLOOKUP(CuentosContados[[#This Row],[Column1]],CuentosIndexados[],12,FALSE)</f>
        <v>trabajo</v>
      </c>
      <c r="K1417">
        <f>VLOOKUP(CuentosContados[[#This Row],[Column1]],CuentosIndexados[],13,FALSE)</f>
        <v>0</v>
      </c>
      <c r="L1417">
        <f>VLOOKUP(CuentosContados[[#This Row],[Column1]],CuentosIndexados[],14,FALSE)</f>
        <v>0</v>
      </c>
      <c r="M1417">
        <f>VLOOKUP(CuentosContados[[#This Row],[Column1]],CuentosIndexados[],15,FALSE)</f>
        <v>0</v>
      </c>
      <c r="N1417">
        <f>VLOOKUP(CuentosContados[[#This Row],[Column1]],CuentosIndexados[],16,FALSE)</f>
        <v>0</v>
      </c>
      <c r="O1417">
        <f>VLOOKUP(CuentosContados[[#This Row],[Column1]],CuentosIndexados[],17,FALSE)</f>
        <v>0</v>
      </c>
      <c r="P1417" t="str">
        <f>VLOOKUP(CuentosContados[[#This Row],[Column1]],CuentosIndexados[],18,FALSE)</f>
        <v>arrogancia</v>
      </c>
      <c r="Q1417">
        <f>VLOOKUP(CuentosContados[[#This Row],[Column1]],CuentosIndexados[],19,FALSE)</f>
        <v>0</v>
      </c>
      <c r="R1417" t="str">
        <f>VLOOKUP(CuentosContados[[#This Row],[Column1]],CuentosIndexados[],20,FALSE)</f>
        <v>certeza</v>
      </c>
      <c r="S1417">
        <f>VLOOKUP(CuentosContados[[#This Row],[Column1]],CuentosIndexados[],21,FALSE)</f>
        <v>0</v>
      </c>
      <c r="T1417">
        <f>VLOOKUP(CuentosContados[[#This Row],[Column1]],CuentosIndexados[],22,FALSE)</f>
        <v>0</v>
      </c>
      <c r="U1417">
        <f>VLOOKUP(CuentosContados[[#This Row],[Column1]],CuentosIndexados[],23,FALSE)</f>
        <v>0</v>
      </c>
      <c r="V1417">
        <f>VLOOKUP(CuentosContados[[#This Row],[Column1]],CuentosIndexados[],24,FALSE)</f>
        <v>0</v>
      </c>
      <c r="W1417">
        <f>VLOOKUP(CuentosContados[[#This Row],[Column1]],CuentosIndexados[],25,FALSE)</f>
        <v>0</v>
      </c>
      <c r="X1417" t="str">
        <f>VLOOKUP(CuentosContados[[#This Row],[Column1]],CuentosIndexados[],26,FALSE)</f>
        <v>compasion</v>
      </c>
      <c r="Y1417">
        <f>VLOOKUP(CuentosContados[[#This Row],[Column1]],CuentosIndexados[],27,FALSE)</f>
        <v>0</v>
      </c>
      <c r="Z1417">
        <f>VLOOKUP(CuentosContados[[#This Row],[Column1]],CuentosIndexados[],28,FALSE)</f>
        <v>0</v>
      </c>
      <c r="AA1417">
        <f>VLOOKUP(CuentosContados[[#This Row],[Column1]],CuentosIndexados[],29,FALSE)</f>
        <v>0</v>
      </c>
      <c r="AB1417">
        <f>VLOOKUP(CuentosContados[[#This Row],[Column1]],CuentosIndexados[],30,FALSE)</f>
        <v>0</v>
      </c>
      <c r="AC1417" t="str">
        <f>VLOOKUP(CuentosContados[[#This Row],[Column1]],CuentosIndexados[],31,FALSE)</f>
        <v>bullying</v>
      </c>
      <c r="AD1417">
        <f>VLOOKUP(CuentosContados[[#This Row],[Column1]],CuentosIndexados[],32,FALSE)</f>
        <v>0</v>
      </c>
      <c r="AE1417">
        <f>VLOOKUP(CuentosContados[[#This Row],[Column1]],CuentosIndexados[],33,FALSE)</f>
        <v>0</v>
      </c>
      <c r="AF1417">
        <f>VLOOKUP(CuentosContados[[#This Row],[Column1]],CuentosIndexados[],34,FALSE)</f>
        <v>0</v>
      </c>
      <c r="AG1417">
        <f>VLOOKUP(CuentosContados[[#This Row],[Column1]],CuentosIndexados[],35,FALSE)</f>
        <v>0</v>
      </c>
      <c r="AH1417">
        <f>VLOOKUP(CuentosContados[[#This Row],[Column1]],CuentosIndexados[],36,FALSE)</f>
        <v>0</v>
      </c>
      <c r="AI1417">
        <f>VLOOKUP(CuentosContados[[#This Row],[Column1]],CuentosIndexados[],37,FALSE)</f>
        <v>0</v>
      </c>
      <c r="AJ1417">
        <f>VLOOKUP(CuentosContados[[#This Row],[Column1]],CuentosIndexados[],38,FALSE)</f>
        <v>0</v>
      </c>
      <c r="AK1417">
        <f>VLOOKUP(CuentosContados[[#This Row],[Column1]],CuentosIndexados[],39,FALSE)</f>
        <v>0</v>
      </c>
    </row>
    <row r="1418" spans="1:37" x14ac:dyDescent="0.25">
      <c r="A1418" t="s">
        <v>1161</v>
      </c>
      <c r="B1418">
        <f>VLOOKUP(CuentosContados[[#This Row],[Column1]],CuentosIndexados[],3,FALSE)</f>
        <v>0</v>
      </c>
      <c r="C1418">
        <f>VLOOKUP(CuentosContados[[#This Row],[Column1]],CuentosIndexados[],5,FALSE)</f>
        <v>0</v>
      </c>
      <c r="D1418">
        <f>VLOOKUP(CuentosContados[[#This Row],[Column1]],CuentosIndexados[],6,FALSE)</f>
        <v>0</v>
      </c>
      <c r="E1418">
        <f>VLOOKUP(CuentosContados[[#This Row],[Column1]],CuentosIndexados[],7,FALSE)</f>
        <v>0</v>
      </c>
      <c r="F1418">
        <f>VLOOKUP(CuentosContados[[#This Row],[Column1]],CuentosIndexados[],8,FALSE)</f>
        <v>0</v>
      </c>
      <c r="G1418">
        <f>VLOOKUP(CuentosContados[[#This Row],[Column1]],CuentosIndexados[],9,FALSE)</f>
        <v>0</v>
      </c>
      <c r="H1418">
        <f>VLOOKUP(CuentosContados[[#This Row],[Column1]],CuentosIndexados[],10,FALSE)</f>
        <v>0</v>
      </c>
      <c r="I1418">
        <f>VLOOKUP(CuentosContados[[#This Row],[Column1]],CuentosIndexados[],11,FALSE)</f>
        <v>0</v>
      </c>
      <c r="J1418" t="str">
        <f>VLOOKUP(CuentosContados[[#This Row],[Column1]],CuentosIndexados[],12,FALSE)</f>
        <v>trabajo</v>
      </c>
      <c r="K1418">
        <f>VLOOKUP(CuentosContados[[#This Row],[Column1]],CuentosIndexados[],13,FALSE)</f>
        <v>0</v>
      </c>
      <c r="L1418">
        <f>VLOOKUP(CuentosContados[[#This Row],[Column1]],CuentosIndexados[],14,FALSE)</f>
        <v>0</v>
      </c>
      <c r="M1418">
        <f>VLOOKUP(CuentosContados[[#This Row],[Column1]],CuentosIndexados[],15,FALSE)</f>
        <v>0</v>
      </c>
      <c r="N1418">
        <f>VLOOKUP(CuentosContados[[#This Row],[Column1]],CuentosIndexados[],16,FALSE)</f>
        <v>0</v>
      </c>
      <c r="O1418">
        <f>VLOOKUP(CuentosContados[[#This Row],[Column1]],CuentosIndexados[],17,FALSE)</f>
        <v>0</v>
      </c>
      <c r="P1418" t="str">
        <f>VLOOKUP(CuentosContados[[#This Row],[Column1]],CuentosIndexados[],18,FALSE)</f>
        <v>arrogancia</v>
      </c>
      <c r="Q1418">
        <f>VLOOKUP(CuentosContados[[#This Row],[Column1]],CuentosIndexados[],19,FALSE)</f>
        <v>0</v>
      </c>
      <c r="R1418" t="str">
        <f>VLOOKUP(CuentosContados[[#This Row],[Column1]],CuentosIndexados[],20,FALSE)</f>
        <v>certeza</v>
      </c>
      <c r="S1418">
        <f>VLOOKUP(CuentosContados[[#This Row],[Column1]],CuentosIndexados[],21,FALSE)</f>
        <v>0</v>
      </c>
      <c r="T1418">
        <f>VLOOKUP(CuentosContados[[#This Row],[Column1]],CuentosIndexados[],22,FALSE)</f>
        <v>0</v>
      </c>
      <c r="U1418">
        <f>VLOOKUP(CuentosContados[[#This Row],[Column1]],CuentosIndexados[],23,FALSE)</f>
        <v>0</v>
      </c>
      <c r="V1418">
        <f>VLOOKUP(CuentosContados[[#This Row],[Column1]],CuentosIndexados[],24,FALSE)</f>
        <v>0</v>
      </c>
      <c r="W1418">
        <f>VLOOKUP(CuentosContados[[#This Row],[Column1]],CuentosIndexados[],25,FALSE)</f>
        <v>0</v>
      </c>
      <c r="X1418" t="str">
        <f>VLOOKUP(CuentosContados[[#This Row],[Column1]],CuentosIndexados[],26,FALSE)</f>
        <v>compasion</v>
      </c>
      <c r="Y1418">
        <f>VLOOKUP(CuentosContados[[#This Row],[Column1]],CuentosIndexados[],27,FALSE)</f>
        <v>0</v>
      </c>
      <c r="Z1418">
        <f>VLOOKUP(CuentosContados[[#This Row],[Column1]],CuentosIndexados[],28,FALSE)</f>
        <v>0</v>
      </c>
      <c r="AA1418">
        <f>VLOOKUP(CuentosContados[[#This Row],[Column1]],CuentosIndexados[],29,FALSE)</f>
        <v>0</v>
      </c>
      <c r="AB1418">
        <f>VLOOKUP(CuentosContados[[#This Row],[Column1]],CuentosIndexados[],30,FALSE)</f>
        <v>0</v>
      </c>
      <c r="AC1418" t="str">
        <f>VLOOKUP(CuentosContados[[#This Row],[Column1]],CuentosIndexados[],31,FALSE)</f>
        <v>bullying</v>
      </c>
      <c r="AD1418">
        <f>VLOOKUP(CuentosContados[[#This Row],[Column1]],CuentosIndexados[],32,FALSE)</f>
        <v>0</v>
      </c>
      <c r="AE1418">
        <f>VLOOKUP(CuentosContados[[#This Row],[Column1]],CuentosIndexados[],33,FALSE)</f>
        <v>0</v>
      </c>
      <c r="AF1418">
        <f>VLOOKUP(CuentosContados[[#This Row],[Column1]],CuentosIndexados[],34,FALSE)</f>
        <v>0</v>
      </c>
      <c r="AG1418">
        <f>VLOOKUP(CuentosContados[[#This Row],[Column1]],CuentosIndexados[],35,FALSE)</f>
        <v>0</v>
      </c>
      <c r="AH1418">
        <f>VLOOKUP(CuentosContados[[#This Row],[Column1]],CuentosIndexados[],36,FALSE)</f>
        <v>0</v>
      </c>
      <c r="AI1418">
        <f>VLOOKUP(CuentosContados[[#This Row],[Column1]],CuentosIndexados[],37,FALSE)</f>
        <v>0</v>
      </c>
      <c r="AJ1418">
        <f>VLOOKUP(CuentosContados[[#This Row],[Column1]],CuentosIndexados[],38,FALSE)</f>
        <v>0</v>
      </c>
      <c r="AK1418">
        <f>VLOOKUP(CuentosContados[[#This Row],[Column1]],CuentosIndexados[],39,FALSE)</f>
        <v>0</v>
      </c>
    </row>
    <row r="1419" spans="1:37" x14ac:dyDescent="0.25">
      <c r="A1419" t="s">
        <v>1161</v>
      </c>
      <c r="B1419">
        <f>VLOOKUP(CuentosContados[[#This Row],[Column1]],CuentosIndexados[],3,FALSE)</f>
        <v>0</v>
      </c>
      <c r="C1419">
        <f>VLOOKUP(CuentosContados[[#This Row],[Column1]],CuentosIndexados[],5,FALSE)</f>
        <v>0</v>
      </c>
      <c r="D1419">
        <f>VLOOKUP(CuentosContados[[#This Row],[Column1]],CuentosIndexados[],6,FALSE)</f>
        <v>0</v>
      </c>
      <c r="E1419">
        <f>VLOOKUP(CuentosContados[[#This Row],[Column1]],CuentosIndexados[],7,FALSE)</f>
        <v>0</v>
      </c>
      <c r="F1419">
        <f>VLOOKUP(CuentosContados[[#This Row],[Column1]],CuentosIndexados[],8,FALSE)</f>
        <v>0</v>
      </c>
      <c r="G1419">
        <f>VLOOKUP(CuentosContados[[#This Row],[Column1]],CuentosIndexados[],9,FALSE)</f>
        <v>0</v>
      </c>
      <c r="H1419">
        <f>VLOOKUP(CuentosContados[[#This Row],[Column1]],CuentosIndexados[],10,FALSE)</f>
        <v>0</v>
      </c>
      <c r="I1419">
        <f>VLOOKUP(CuentosContados[[#This Row],[Column1]],CuentosIndexados[],11,FALSE)</f>
        <v>0</v>
      </c>
      <c r="J1419" t="str">
        <f>VLOOKUP(CuentosContados[[#This Row],[Column1]],CuentosIndexados[],12,FALSE)</f>
        <v>trabajo</v>
      </c>
      <c r="K1419">
        <f>VLOOKUP(CuentosContados[[#This Row],[Column1]],CuentosIndexados[],13,FALSE)</f>
        <v>0</v>
      </c>
      <c r="L1419">
        <f>VLOOKUP(CuentosContados[[#This Row],[Column1]],CuentosIndexados[],14,FALSE)</f>
        <v>0</v>
      </c>
      <c r="M1419">
        <f>VLOOKUP(CuentosContados[[#This Row],[Column1]],CuentosIndexados[],15,FALSE)</f>
        <v>0</v>
      </c>
      <c r="N1419">
        <f>VLOOKUP(CuentosContados[[#This Row],[Column1]],CuentosIndexados[],16,FALSE)</f>
        <v>0</v>
      </c>
      <c r="O1419">
        <f>VLOOKUP(CuentosContados[[#This Row],[Column1]],CuentosIndexados[],17,FALSE)</f>
        <v>0</v>
      </c>
      <c r="P1419" t="str">
        <f>VLOOKUP(CuentosContados[[#This Row],[Column1]],CuentosIndexados[],18,FALSE)</f>
        <v>arrogancia</v>
      </c>
      <c r="Q1419">
        <f>VLOOKUP(CuentosContados[[#This Row],[Column1]],CuentosIndexados[],19,FALSE)</f>
        <v>0</v>
      </c>
      <c r="R1419" t="str">
        <f>VLOOKUP(CuentosContados[[#This Row],[Column1]],CuentosIndexados[],20,FALSE)</f>
        <v>certeza</v>
      </c>
      <c r="S1419">
        <f>VLOOKUP(CuentosContados[[#This Row],[Column1]],CuentosIndexados[],21,FALSE)</f>
        <v>0</v>
      </c>
      <c r="T1419">
        <f>VLOOKUP(CuentosContados[[#This Row],[Column1]],CuentosIndexados[],22,FALSE)</f>
        <v>0</v>
      </c>
      <c r="U1419">
        <f>VLOOKUP(CuentosContados[[#This Row],[Column1]],CuentosIndexados[],23,FALSE)</f>
        <v>0</v>
      </c>
      <c r="V1419">
        <f>VLOOKUP(CuentosContados[[#This Row],[Column1]],CuentosIndexados[],24,FALSE)</f>
        <v>0</v>
      </c>
      <c r="W1419">
        <f>VLOOKUP(CuentosContados[[#This Row],[Column1]],CuentosIndexados[],25,FALSE)</f>
        <v>0</v>
      </c>
      <c r="X1419" t="str">
        <f>VLOOKUP(CuentosContados[[#This Row],[Column1]],CuentosIndexados[],26,FALSE)</f>
        <v>compasion</v>
      </c>
      <c r="Y1419">
        <f>VLOOKUP(CuentosContados[[#This Row],[Column1]],CuentosIndexados[],27,FALSE)</f>
        <v>0</v>
      </c>
      <c r="Z1419">
        <f>VLOOKUP(CuentosContados[[#This Row],[Column1]],CuentosIndexados[],28,FALSE)</f>
        <v>0</v>
      </c>
      <c r="AA1419">
        <f>VLOOKUP(CuentosContados[[#This Row],[Column1]],CuentosIndexados[],29,FALSE)</f>
        <v>0</v>
      </c>
      <c r="AB1419">
        <f>VLOOKUP(CuentosContados[[#This Row],[Column1]],CuentosIndexados[],30,FALSE)</f>
        <v>0</v>
      </c>
      <c r="AC1419" t="str">
        <f>VLOOKUP(CuentosContados[[#This Row],[Column1]],CuentosIndexados[],31,FALSE)</f>
        <v>bullying</v>
      </c>
      <c r="AD1419">
        <f>VLOOKUP(CuentosContados[[#This Row],[Column1]],CuentosIndexados[],32,FALSE)</f>
        <v>0</v>
      </c>
      <c r="AE1419">
        <f>VLOOKUP(CuentosContados[[#This Row],[Column1]],CuentosIndexados[],33,FALSE)</f>
        <v>0</v>
      </c>
      <c r="AF1419">
        <f>VLOOKUP(CuentosContados[[#This Row],[Column1]],CuentosIndexados[],34,FALSE)</f>
        <v>0</v>
      </c>
      <c r="AG1419">
        <f>VLOOKUP(CuentosContados[[#This Row],[Column1]],CuentosIndexados[],35,FALSE)</f>
        <v>0</v>
      </c>
      <c r="AH1419">
        <f>VLOOKUP(CuentosContados[[#This Row],[Column1]],CuentosIndexados[],36,FALSE)</f>
        <v>0</v>
      </c>
      <c r="AI1419">
        <f>VLOOKUP(CuentosContados[[#This Row],[Column1]],CuentosIndexados[],37,FALSE)</f>
        <v>0</v>
      </c>
      <c r="AJ1419">
        <f>VLOOKUP(CuentosContados[[#This Row],[Column1]],CuentosIndexados[],38,FALSE)</f>
        <v>0</v>
      </c>
      <c r="AK1419">
        <f>VLOOKUP(CuentosContados[[#This Row],[Column1]],CuentosIndexados[],39,FALSE)</f>
        <v>0</v>
      </c>
    </row>
    <row r="1420" spans="1:37" x14ac:dyDescent="0.25">
      <c r="A1420" t="s">
        <v>1161</v>
      </c>
      <c r="B1420">
        <f>VLOOKUP(CuentosContados[[#This Row],[Column1]],CuentosIndexados[],3,FALSE)</f>
        <v>0</v>
      </c>
      <c r="C1420">
        <f>VLOOKUP(CuentosContados[[#This Row],[Column1]],CuentosIndexados[],5,FALSE)</f>
        <v>0</v>
      </c>
      <c r="D1420">
        <f>VLOOKUP(CuentosContados[[#This Row],[Column1]],CuentosIndexados[],6,FALSE)</f>
        <v>0</v>
      </c>
      <c r="E1420">
        <f>VLOOKUP(CuentosContados[[#This Row],[Column1]],CuentosIndexados[],7,FALSE)</f>
        <v>0</v>
      </c>
      <c r="F1420">
        <f>VLOOKUP(CuentosContados[[#This Row],[Column1]],CuentosIndexados[],8,FALSE)</f>
        <v>0</v>
      </c>
      <c r="G1420">
        <f>VLOOKUP(CuentosContados[[#This Row],[Column1]],CuentosIndexados[],9,FALSE)</f>
        <v>0</v>
      </c>
      <c r="H1420">
        <f>VLOOKUP(CuentosContados[[#This Row],[Column1]],CuentosIndexados[],10,FALSE)</f>
        <v>0</v>
      </c>
      <c r="I1420">
        <f>VLOOKUP(CuentosContados[[#This Row],[Column1]],CuentosIndexados[],11,FALSE)</f>
        <v>0</v>
      </c>
      <c r="J1420" t="str">
        <f>VLOOKUP(CuentosContados[[#This Row],[Column1]],CuentosIndexados[],12,FALSE)</f>
        <v>trabajo</v>
      </c>
      <c r="K1420">
        <f>VLOOKUP(CuentosContados[[#This Row],[Column1]],CuentosIndexados[],13,FALSE)</f>
        <v>0</v>
      </c>
      <c r="L1420">
        <f>VLOOKUP(CuentosContados[[#This Row],[Column1]],CuentosIndexados[],14,FALSE)</f>
        <v>0</v>
      </c>
      <c r="M1420">
        <f>VLOOKUP(CuentosContados[[#This Row],[Column1]],CuentosIndexados[],15,FALSE)</f>
        <v>0</v>
      </c>
      <c r="N1420">
        <f>VLOOKUP(CuentosContados[[#This Row],[Column1]],CuentosIndexados[],16,FALSE)</f>
        <v>0</v>
      </c>
      <c r="O1420">
        <f>VLOOKUP(CuentosContados[[#This Row],[Column1]],CuentosIndexados[],17,FALSE)</f>
        <v>0</v>
      </c>
      <c r="P1420" t="str">
        <f>VLOOKUP(CuentosContados[[#This Row],[Column1]],CuentosIndexados[],18,FALSE)</f>
        <v>arrogancia</v>
      </c>
      <c r="Q1420">
        <f>VLOOKUP(CuentosContados[[#This Row],[Column1]],CuentosIndexados[],19,FALSE)</f>
        <v>0</v>
      </c>
      <c r="R1420" t="str">
        <f>VLOOKUP(CuentosContados[[#This Row],[Column1]],CuentosIndexados[],20,FALSE)</f>
        <v>certeza</v>
      </c>
      <c r="S1420">
        <f>VLOOKUP(CuentosContados[[#This Row],[Column1]],CuentosIndexados[],21,FALSE)</f>
        <v>0</v>
      </c>
      <c r="T1420">
        <f>VLOOKUP(CuentosContados[[#This Row],[Column1]],CuentosIndexados[],22,FALSE)</f>
        <v>0</v>
      </c>
      <c r="U1420">
        <f>VLOOKUP(CuentosContados[[#This Row],[Column1]],CuentosIndexados[],23,FALSE)</f>
        <v>0</v>
      </c>
      <c r="V1420">
        <f>VLOOKUP(CuentosContados[[#This Row],[Column1]],CuentosIndexados[],24,FALSE)</f>
        <v>0</v>
      </c>
      <c r="W1420">
        <f>VLOOKUP(CuentosContados[[#This Row],[Column1]],CuentosIndexados[],25,FALSE)</f>
        <v>0</v>
      </c>
      <c r="X1420" t="str">
        <f>VLOOKUP(CuentosContados[[#This Row],[Column1]],CuentosIndexados[],26,FALSE)</f>
        <v>compasion</v>
      </c>
      <c r="Y1420">
        <f>VLOOKUP(CuentosContados[[#This Row],[Column1]],CuentosIndexados[],27,FALSE)</f>
        <v>0</v>
      </c>
      <c r="Z1420">
        <f>VLOOKUP(CuentosContados[[#This Row],[Column1]],CuentosIndexados[],28,FALSE)</f>
        <v>0</v>
      </c>
      <c r="AA1420">
        <f>VLOOKUP(CuentosContados[[#This Row],[Column1]],CuentosIndexados[],29,FALSE)</f>
        <v>0</v>
      </c>
      <c r="AB1420">
        <f>VLOOKUP(CuentosContados[[#This Row],[Column1]],CuentosIndexados[],30,FALSE)</f>
        <v>0</v>
      </c>
      <c r="AC1420" t="str">
        <f>VLOOKUP(CuentosContados[[#This Row],[Column1]],CuentosIndexados[],31,FALSE)</f>
        <v>bullying</v>
      </c>
      <c r="AD1420">
        <f>VLOOKUP(CuentosContados[[#This Row],[Column1]],CuentosIndexados[],32,FALSE)</f>
        <v>0</v>
      </c>
      <c r="AE1420">
        <f>VLOOKUP(CuentosContados[[#This Row],[Column1]],CuentosIndexados[],33,FALSE)</f>
        <v>0</v>
      </c>
      <c r="AF1420">
        <f>VLOOKUP(CuentosContados[[#This Row],[Column1]],CuentosIndexados[],34,FALSE)</f>
        <v>0</v>
      </c>
      <c r="AG1420">
        <f>VLOOKUP(CuentosContados[[#This Row],[Column1]],CuentosIndexados[],35,FALSE)</f>
        <v>0</v>
      </c>
      <c r="AH1420">
        <f>VLOOKUP(CuentosContados[[#This Row],[Column1]],CuentosIndexados[],36,FALSE)</f>
        <v>0</v>
      </c>
      <c r="AI1420">
        <f>VLOOKUP(CuentosContados[[#This Row],[Column1]],CuentosIndexados[],37,FALSE)</f>
        <v>0</v>
      </c>
      <c r="AJ1420">
        <f>VLOOKUP(CuentosContados[[#This Row],[Column1]],CuentosIndexados[],38,FALSE)</f>
        <v>0</v>
      </c>
      <c r="AK1420">
        <f>VLOOKUP(CuentosContados[[#This Row],[Column1]],CuentosIndexados[],39,FALSE)</f>
        <v>0</v>
      </c>
    </row>
    <row r="1421" spans="1:37" x14ac:dyDescent="0.25">
      <c r="A1421" t="s">
        <v>1161</v>
      </c>
      <c r="B1421">
        <f>VLOOKUP(CuentosContados[[#This Row],[Column1]],CuentosIndexados[],3,FALSE)</f>
        <v>0</v>
      </c>
      <c r="C1421">
        <f>VLOOKUP(CuentosContados[[#This Row],[Column1]],CuentosIndexados[],5,FALSE)</f>
        <v>0</v>
      </c>
      <c r="D1421">
        <f>VLOOKUP(CuentosContados[[#This Row],[Column1]],CuentosIndexados[],6,FALSE)</f>
        <v>0</v>
      </c>
      <c r="E1421">
        <f>VLOOKUP(CuentosContados[[#This Row],[Column1]],CuentosIndexados[],7,FALSE)</f>
        <v>0</v>
      </c>
      <c r="F1421">
        <f>VLOOKUP(CuentosContados[[#This Row],[Column1]],CuentosIndexados[],8,FALSE)</f>
        <v>0</v>
      </c>
      <c r="G1421">
        <f>VLOOKUP(CuentosContados[[#This Row],[Column1]],CuentosIndexados[],9,FALSE)</f>
        <v>0</v>
      </c>
      <c r="H1421">
        <f>VLOOKUP(CuentosContados[[#This Row],[Column1]],CuentosIndexados[],10,FALSE)</f>
        <v>0</v>
      </c>
      <c r="I1421">
        <f>VLOOKUP(CuentosContados[[#This Row],[Column1]],CuentosIndexados[],11,FALSE)</f>
        <v>0</v>
      </c>
      <c r="J1421" t="str">
        <f>VLOOKUP(CuentosContados[[#This Row],[Column1]],CuentosIndexados[],12,FALSE)</f>
        <v>trabajo</v>
      </c>
      <c r="K1421">
        <f>VLOOKUP(CuentosContados[[#This Row],[Column1]],CuentosIndexados[],13,FALSE)</f>
        <v>0</v>
      </c>
      <c r="L1421">
        <f>VLOOKUP(CuentosContados[[#This Row],[Column1]],CuentosIndexados[],14,FALSE)</f>
        <v>0</v>
      </c>
      <c r="M1421">
        <f>VLOOKUP(CuentosContados[[#This Row],[Column1]],CuentosIndexados[],15,FALSE)</f>
        <v>0</v>
      </c>
      <c r="N1421">
        <f>VLOOKUP(CuentosContados[[#This Row],[Column1]],CuentosIndexados[],16,FALSE)</f>
        <v>0</v>
      </c>
      <c r="O1421">
        <f>VLOOKUP(CuentosContados[[#This Row],[Column1]],CuentosIndexados[],17,FALSE)</f>
        <v>0</v>
      </c>
      <c r="P1421" t="str">
        <f>VLOOKUP(CuentosContados[[#This Row],[Column1]],CuentosIndexados[],18,FALSE)</f>
        <v>arrogancia</v>
      </c>
      <c r="Q1421">
        <f>VLOOKUP(CuentosContados[[#This Row],[Column1]],CuentosIndexados[],19,FALSE)</f>
        <v>0</v>
      </c>
      <c r="R1421" t="str">
        <f>VLOOKUP(CuentosContados[[#This Row],[Column1]],CuentosIndexados[],20,FALSE)</f>
        <v>certeza</v>
      </c>
      <c r="S1421">
        <f>VLOOKUP(CuentosContados[[#This Row],[Column1]],CuentosIndexados[],21,FALSE)</f>
        <v>0</v>
      </c>
      <c r="T1421">
        <f>VLOOKUP(CuentosContados[[#This Row],[Column1]],CuentosIndexados[],22,FALSE)</f>
        <v>0</v>
      </c>
      <c r="U1421">
        <f>VLOOKUP(CuentosContados[[#This Row],[Column1]],CuentosIndexados[],23,FALSE)</f>
        <v>0</v>
      </c>
      <c r="V1421">
        <f>VLOOKUP(CuentosContados[[#This Row],[Column1]],CuentosIndexados[],24,FALSE)</f>
        <v>0</v>
      </c>
      <c r="W1421">
        <f>VLOOKUP(CuentosContados[[#This Row],[Column1]],CuentosIndexados[],25,FALSE)</f>
        <v>0</v>
      </c>
      <c r="X1421" t="str">
        <f>VLOOKUP(CuentosContados[[#This Row],[Column1]],CuentosIndexados[],26,FALSE)</f>
        <v>compasion</v>
      </c>
      <c r="Y1421">
        <f>VLOOKUP(CuentosContados[[#This Row],[Column1]],CuentosIndexados[],27,FALSE)</f>
        <v>0</v>
      </c>
      <c r="Z1421">
        <f>VLOOKUP(CuentosContados[[#This Row],[Column1]],CuentosIndexados[],28,FALSE)</f>
        <v>0</v>
      </c>
      <c r="AA1421">
        <f>VLOOKUP(CuentosContados[[#This Row],[Column1]],CuentosIndexados[],29,FALSE)</f>
        <v>0</v>
      </c>
      <c r="AB1421">
        <f>VLOOKUP(CuentosContados[[#This Row],[Column1]],CuentosIndexados[],30,FALSE)</f>
        <v>0</v>
      </c>
      <c r="AC1421" t="str">
        <f>VLOOKUP(CuentosContados[[#This Row],[Column1]],CuentosIndexados[],31,FALSE)</f>
        <v>bullying</v>
      </c>
      <c r="AD1421">
        <f>VLOOKUP(CuentosContados[[#This Row],[Column1]],CuentosIndexados[],32,FALSE)</f>
        <v>0</v>
      </c>
      <c r="AE1421">
        <f>VLOOKUP(CuentosContados[[#This Row],[Column1]],CuentosIndexados[],33,FALSE)</f>
        <v>0</v>
      </c>
      <c r="AF1421">
        <f>VLOOKUP(CuentosContados[[#This Row],[Column1]],CuentosIndexados[],34,FALSE)</f>
        <v>0</v>
      </c>
      <c r="AG1421">
        <f>VLOOKUP(CuentosContados[[#This Row],[Column1]],CuentosIndexados[],35,FALSE)</f>
        <v>0</v>
      </c>
      <c r="AH1421">
        <f>VLOOKUP(CuentosContados[[#This Row],[Column1]],CuentosIndexados[],36,FALSE)</f>
        <v>0</v>
      </c>
      <c r="AI1421">
        <f>VLOOKUP(CuentosContados[[#This Row],[Column1]],CuentosIndexados[],37,FALSE)</f>
        <v>0</v>
      </c>
      <c r="AJ1421">
        <f>VLOOKUP(CuentosContados[[#This Row],[Column1]],CuentosIndexados[],38,FALSE)</f>
        <v>0</v>
      </c>
      <c r="AK1421">
        <f>VLOOKUP(CuentosContados[[#This Row],[Column1]],CuentosIndexados[],39,FALSE)</f>
        <v>0</v>
      </c>
    </row>
    <row r="1422" spans="1:37" x14ac:dyDescent="0.25">
      <c r="A1422" t="s">
        <v>1161</v>
      </c>
      <c r="B1422">
        <f>VLOOKUP(CuentosContados[[#This Row],[Column1]],CuentosIndexados[],3,FALSE)</f>
        <v>0</v>
      </c>
      <c r="C1422">
        <f>VLOOKUP(CuentosContados[[#This Row],[Column1]],CuentosIndexados[],5,FALSE)</f>
        <v>0</v>
      </c>
      <c r="D1422">
        <f>VLOOKUP(CuentosContados[[#This Row],[Column1]],CuentosIndexados[],6,FALSE)</f>
        <v>0</v>
      </c>
      <c r="E1422">
        <f>VLOOKUP(CuentosContados[[#This Row],[Column1]],CuentosIndexados[],7,FALSE)</f>
        <v>0</v>
      </c>
      <c r="F1422">
        <f>VLOOKUP(CuentosContados[[#This Row],[Column1]],CuentosIndexados[],8,FALSE)</f>
        <v>0</v>
      </c>
      <c r="G1422">
        <f>VLOOKUP(CuentosContados[[#This Row],[Column1]],CuentosIndexados[],9,FALSE)</f>
        <v>0</v>
      </c>
      <c r="H1422">
        <f>VLOOKUP(CuentosContados[[#This Row],[Column1]],CuentosIndexados[],10,FALSE)</f>
        <v>0</v>
      </c>
      <c r="I1422">
        <f>VLOOKUP(CuentosContados[[#This Row],[Column1]],CuentosIndexados[],11,FALSE)</f>
        <v>0</v>
      </c>
      <c r="J1422" t="str">
        <f>VLOOKUP(CuentosContados[[#This Row],[Column1]],CuentosIndexados[],12,FALSE)</f>
        <v>trabajo</v>
      </c>
      <c r="K1422">
        <f>VLOOKUP(CuentosContados[[#This Row],[Column1]],CuentosIndexados[],13,FALSE)</f>
        <v>0</v>
      </c>
      <c r="L1422">
        <f>VLOOKUP(CuentosContados[[#This Row],[Column1]],CuentosIndexados[],14,FALSE)</f>
        <v>0</v>
      </c>
      <c r="M1422">
        <f>VLOOKUP(CuentosContados[[#This Row],[Column1]],CuentosIndexados[],15,FALSE)</f>
        <v>0</v>
      </c>
      <c r="N1422">
        <f>VLOOKUP(CuentosContados[[#This Row],[Column1]],CuentosIndexados[],16,FALSE)</f>
        <v>0</v>
      </c>
      <c r="O1422">
        <f>VLOOKUP(CuentosContados[[#This Row],[Column1]],CuentosIndexados[],17,FALSE)</f>
        <v>0</v>
      </c>
      <c r="P1422" t="str">
        <f>VLOOKUP(CuentosContados[[#This Row],[Column1]],CuentosIndexados[],18,FALSE)</f>
        <v>arrogancia</v>
      </c>
      <c r="Q1422">
        <f>VLOOKUP(CuentosContados[[#This Row],[Column1]],CuentosIndexados[],19,FALSE)</f>
        <v>0</v>
      </c>
      <c r="R1422" t="str">
        <f>VLOOKUP(CuentosContados[[#This Row],[Column1]],CuentosIndexados[],20,FALSE)</f>
        <v>certeza</v>
      </c>
      <c r="S1422">
        <f>VLOOKUP(CuentosContados[[#This Row],[Column1]],CuentosIndexados[],21,FALSE)</f>
        <v>0</v>
      </c>
      <c r="T1422">
        <f>VLOOKUP(CuentosContados[[#This Row],[Column1]],CuentosIndexados[],22,FALSE)</f>
        <v>0</v>
      </c>
      <c r="U1422">
        <f>VLOOKUP(CuentosContados[[#This Row],[Column1]],CuentosIndexados[],23,FALSE)</f>
        <v>0</v>
      </c>
      <c r="V1422">
        <f>VLOOKUP(CuentosContados[[#This Row],[Column1]],CuentosIndexados[],24,FALSE)</f>
        <v>0</v>
      </c>
      <c r="W1422">
        <f>VLOOKUP(CuentosContados[[#This Row],[Column1]],CuentosIndexados[],25,FALSE)</f>
        <v>0</v>
      </c>
      <c r="X1422" t="str">
        <f>VLOOKUP(CuentosContados[[#This Row],[Column1]],CuentosIndexados[],26,FALSE)</f>
        <v>compasion</v>
      </c>
      <c r="Y1422">
        <f>VLOOKUP(CuentosContados[[#This Row],[Column1]],CuentosIndexados[],27,FALSE)</f>
        <v>0</v>
      </c>
      <c r="Z1422">
        <f>VLOOKUP(CuentosContados[[#This Row],[Column1]],CuentosIndexados[],28,FALSE)</f>
        <v>0</v>
      </c>
      <c r="AA1422">
        <f>VLOOKUP(CuentosContados[[#This Row],[Column1]],CuentosIndexados[],29,FALSE)</f>
        <v>0</v>
      </c>
      <c r="AB1422">
        <f>VLOOKUP(CuentosContados[[#This Row],[Column1]],CuentosIndexados[],30,FALSE)</f>
        <v>0</v>
      </c>
      <c r="AC1422" t="str">
        <f>VLOOKUP(CuentosContados[[#This Row],[Column1]],CuentosIndexados[],31,FALSE)</f>
        <v>bullying</v>
      </c>
      <c r="AD1422">
        <f>VLOOKUP(CuentosContados[[#This Row],[Column1]],CuentosIndexados[],32,FALSE)</f>
        <v>0</v>
      </c>
      <c r="AE1422">
        <f>VLOOKUP(CuentosContados[[#This Row],[Column1]],CuentosIndexados[],33,FALSE)</f>
        <v>0</v>
      </c>
      <c r="AF1422">
        <f>VLOOKUP(CuentosContados[[#This Row],[Column1]],CuentosIndexados[],34,FALSE)</f>
        <v>0</v>
      </c>
      <c r="AG1422">
        <f>VLOOKUP(CuentosContados[[#This Row],[Column1]],CuentosIndexados[],35,FALSE)</f>
        <v>0</v>
      </c>
      <c r="AH1422">
        <f>VLOOKUP(CuentosContados[[#This Row],[Column1]],CuentosIndexados[],36,FALSE)</f>
        <v>0</v>
      </c>
      <c r="AI1422">
        <f>VLOOKUP(CuentosContados[[#This Row],[Column1]],CuentosIndexados[],37,FALSE)</f>
        <v>0</v>
      </c>
      <c r="AJ1422">
        <f>VLOOKUP(CuentosContados[[#This Row],[Column1]],CuentosIndexados[],38,FALSE)</f>
        <v>0</v>
      </c>
      <c r="AK1422">
        <f>VLOOKUP(CuentosContados[[#This Row],[Column1]],CuentosIndexados[],39,FALSE)</f>
        <v>0</v>
      </c>
    </row>
    <row r="1423" spans="1:37" x14ac:dyDescent="0.25">
      <c r="A1423" t="s">
        <v>1161</v>
      </c>
      <c r="B1423">
        <f>VLOOKUP(CuentosContados[[#This Row],[Column1]],CuentosIndexados[],3,FALSE)</f>
        <v>0</v>
      </c>
      <c r="C1423">
        <f>VLOOKUP(CuentosContados[[#This Row],[Column1]],CuentosIndexados[],5,FALSE)</f>
        <v>0</v>
      </c>
      <c r="D1423">
        <f>VLOOKUP(CuentosContados[[#This Row],[Column1]],CuentosIndexados[],6,FALSE)</f>
        <v>0</v>
      </c>
      <c r="E1423">
        <f>VLOOKUP(CuentosContados[[#This Row],[Column1]],CuentosIndexados[],7,FALSE)</f>
        <v>0</v>
      </c>
      <c r="F1423">
        <f>VLOOKUP(CuentosContados[[#This Row],[Column1]],CuentosIndexados[],8,FALSE)</f>
        <v>0</v>
      </c>
      <c r="G1423">
        <f>VLOOKUP(CuentosContados[[#This Row],[Column1]],CuentosIndexados[],9,FALSE)</f>
        <v>0</v>
      </c>
      <c r="H1423">
        <f>VLOOKUP(CuentosContados[[#This Row],[Column1]],CuentosIndexados[],10,FALSE)</f>
        <v>0</v>
      </c>
      <c r="I1423">
        <f>VLOOKUP(CuentosContados[[#This Row],[Column1]],CuentosIndexados[],11,FALSE)</f>
        <v>0</v>
      </c>
      <c r="J1423" t="str">
        <f>VLOOKUP(CuentosContados[[#This Row],[Column1]],CuentosIndexados[],12,FALSE)</f>
        <v>trabajo</v>
      </c>
      <c r="K1423">
        <f>VLOOKUP(CuentosContados[[#This Row],[Column1]],CuentosIndexados[],13,FALSE)</f>
        <v>0</v>
      </c>
      <c r="L1423">
        <f>VLOOKUP(CuentosContados[[#This Row],[Column1]],CuentosIndexados[],14,FALSE)</f>
        <v>0</v>
      </c>
      <c r="M1423">
        <f>VLOOKUP(CuentosContados[[#This Row],[Column1]],CuentosIndexados[],15,FALSE)</f>
        <v>0</v>
      </c>
      <c r="N1423">
        <f>VLOOKUP(CuentosContados[[#This Row],[Column1]],CuentosIndexados[],16,FALSE)</f>
        <v>0</v>
      </c>
      <c r="O1423">
        <f>VLOOKUP(CuentosContados[[#This Row],[Column1]],CuentosIndexados[],17,FALSE)</f>
        <v>0</v>
      </c>
      <c r="P1423" t="str">
        <f>VLOOKUP(CuentosContados[[#This Row],[Column1]],CuentosIndexados[],18,FALSE)</f>
        <v>arrogancia</v>
      </c>
      <c r="Q1423">
        <f>VLOOKUP(CuentosContados[[#This Row],[Column1]],CuentosIndexados[],19,FALSE)</f>
        <v>0</v>
      </c>
      <c r="R1423" t="str">
        <f>VLOOKUP(CuentosContados[[#This Row],[Column1]],CuentosIndexados[],20,FALSE)</f>
        <v>certeza</v>
      </c>
      <c r="S1423">
        <f>VLOOKUP(CuentosContados[[#This Row],[Column1]],CuentosIndexados[],21,FALSE)</f>
        <v>0</v>
      </c>
      <c r="T1423">
        <f>VLOOKUP(CuentosContados[[#This Row],[Column1]],CuentosIndexados[],22,FALSE)</f>
        <v>0</v>
      </c>
      <c r="U1423">
        <f>VLOOKUP(CuentosContados[[#This Row],[Column1]],CuentosIndexados[],23,FALSE)</f>
        <v>0</v>
      </c>
      <c r="V1423">
        <f>VLOOKUP(CuentosContados[[#This Row],[Column1]],CuentosIndexados[],24,FALSE)</f>
        <v>0</v>
      </c>
      <c r="W1423">
        <f>VLOOKUP(CuentosContados[[#This Row],[Column1]],CuentosIndexados[],25,FALSE)</f>
        <v>0</v>
      </c>
      <c r="X1423" t="str">
        <f>VLOOKUP(CuentosContados[[#This Row],[Column1]],CuentosIndexados[],26,FALSE)</f>
        <v>compasion</v>
      </c>
      <c r="Y1423">
        <f>VLOOKUP(CuentosContados[[#This Row],[Column1]],CuentosIndexados[],27,FALSE)</f>
        <v>0</v>
      </c>
      <c r="Z1423">
        <f>VLOOKUP(CuentosContados[[#This Row],[Column1]],CuentosIndexados[],28,FALSE)</f>
        <v>0</v>
      </c>
      <c r="AA1423">
        <f>VLOOKUP(CuentosContados[[#This Row],[Column1]],CuentosIndexados[],29,FALSE)</f>
        <v>0</v>
      </c>
      <c r="AB1423">
        <f>VLOOKUP(CuentosContados[[#This Row],[Column1]],CuentosIndexados[],30,FALSE)</f>
        <v>0</v>
      </c>
      <c r="AC1423" t="str">
        <f>VLOOKUP(CuentosContados[[#This Row],[Column1]],CuentosIndexados[],31,FALSE)</f>
        <v>bullying</v>
      </c>
      <c r="AD1423">
        <f>VLOOKUP(CuentosContados[[#This Row],[Column1]],CuentosIndexados[],32,FALSE)</f>
        <v>0</v>
      </c>
      <c r="AE1423">
        <f>VLOOKUP(CuentosContados[[#This Row],[Column1]],CuentosIndexados[],33,FALSE)</f>
        <v>0</v>
      </c>
      <c r="AF1423">
        <f>VLOOKUP(CuentosContados[[#This Row],[Column1]],CuentosIndexados[],34,FALSE)</f>
        <v>0</v>
      </c>
      <c r="AG1423">
        <f>VLOOKUP(CuentosContados[[#This Row],[Column1]],CuentosIndexados[],35,FALSE)</f>
        <v>0</v>
      </c>
      <c r="AH1423">
        <f>VLOOKUP(CuentosContados[[#This Row],[Column1]],CuentosIndexados[],36,FALSE)</f>
        <v>0</v>
      </c>
      <c r="AI1423">
        <f>VLOOKUP(CuentosContados[[#This Row],[Column1]],CuentosIndexados[],37,FALSE)</f>
        <v>0</v>
      </c>
      <c r="AJ1423">
        <f>VLOOKUP(CuentosContados[[#This Row],[Column1]],CuentosIndexados[],38,FALSE)</f>
        <v>0</v>
      </c>
      <c r="AK1423">
        <f>VLOOKUP(CuentosContados[[#This Row],[Column1]],CuentosIndexados[],39,FALSE)</f>
        <v>0</v>
      </c>
    </row>
    <row r="1424" spans="1:37" x14ac:dyDescent="0.25">
      <c r="A1424" t="s">
        <v>1161</v>
      </c>
      <c r="B1424">
        <f>VLOOKUP(CuentosContados[[#This Row],[Column1]],CuentosIndexados[],3,FALSE)</f>
        <v>0</v>
      </c>
      <c r="C1424">
        <f>VLOOKUP(CuentosContados[[#This Row],[Column1]],CuentosIndexados[],5,FALSE)</f>
        <v>0</v>
      </c>
      <c r="D1424">
        <f>VLOOKUP(CuentosContados[[#This Row],[Column1]],CuentosIndexados[],6,FALSE)</f>
        <v>0</v>
      </c>
      <c r="E1424">
        <f>VLOOKUP(CuentosContados[[#This Row],[Column1]],CuentosIndexados[],7,FALSE)</f>
        <v>0</v>
      </c>
      <c r="F1424">
        <f>VLOOKUP(CuentosContados[[#This Row],[Column1]],CuentosIndexados[],8,FALSE)</f>
        <v>0</v>
      </c>
      <c r="G1424">
        <f>VLOOKUP(CuentosContados[[#This Row],[Column1]],CuentosIndexados[],9,FALSE)</f>
        <v>0</v>
      </c>
      <c r="H1424">
        <f>VLOOKUP(CuentosContados[[#This Row],[Column1]],CuentosIndexados[],10,FALSE)</f>
        <v>0</v>
      </c>
      <c r="I1424">
        <f>VLOOKUP(CuentosContados[[#This Row],[Column1]],CuentosIndexados[],11,FALSE)</f>
        <v>0</v>
      </c>
      <c r="J1424" t="str">
        <f>VLOOKUP(CuentosContados[[#This Row],[Column1]],CuentosIndexados[],12,FALSE)</f>
        <v>trabajo</v>
      </c>
      <c r="K1424">
        <f>VLOOKUP(CuentosContados[[#This Row],[Column1]],CuentosIndexados[],13,FALSE)</f>
        <v>0</v>
      </c>
      <c r="L1424">
        <f>VLOOKUP(CuentosContados[[#This Row],[Column1]],CuentosIndexados[],14,FALSE)</f>
        <v>0</v>
      </c>
      <c r="M1424">
        <f>VLOOKUP(CuentosContados[[#This Row],[Column1]],CuentosIndexados[],15,FALSE)</f>
        <v>0</v>
      </c>
      <c r="N1424">
        <f>VLOOKUP(CuentosContados[[#This Row],[Column1]],CuentosIndexados[],16,FALSE)</f>
        <v>0</v>
      </c>
      <c r="O1424">
        <f>VLOOKUP(CuentosContados[[#This Row],[Column1]],CuentosIndexados[],17,FALSE)</f>
        <v>0</v>
      </c>
      <c r="P1424" t="str">
        <f>VLOOKUP(CuentosContados[[#This Row],[Column1]],CuentosIndexados[],18,FALSE)</f>
        <v>arrogancia</v>
      </c>
      <c r="Q1424">
        <f>VLOOKUP(CuentosContados[[#This Row],[Column1]],CuentosIndexados[],19,FALSE)</f>
        <v>0</v>
      </c>
      <c r="R1424" t="str">
        <f>VLOOKUP(CuentosContados[[#This Row],[Column1]],CuentosIndexados[],20,FALSE)</f>
        <v>certeza</v>
      </c>
      <c r="S1424">
        <f>VLOOKUP(CuentosContados[[#This Row],[Column1]],CuentosIndexados[],21,FALSE)</f>
        <v>0</v>
      </c>
      <c r="T1424">
        <f>VLOOKUP(CuentosContados[[#This Row],[Column1]],CuentosIndexados[],22,FALSE)</f>
        <v>0</v>
      </c>
      <c r="U1424">
        <f>VLOOKUP(CuentosContados[[#This Row],[Column1]],CuentosIndexados[],23,FALSE)</f>
        <v>0</v>
      </c>
      <c r="V1424">
        <f>VLOOKUP(CuentosContados[[#This Row],[Column1]],CuentosIndexados[],24,FALSE)</f>
        <v>0</v>
      </c>
      <c r="W1424">
        <f>VLOOKUP(CuentosContados[[#This Row],[Column1]],CuentosIndexados[],25,FALSE)</f>
        <v>0</v>
      </c>
      <c r="X1424" t="str">
        <f>VLOOKUP(CuentosContados[[#This Row],[Column1]],CuentosIndexados[],26,FALSE)</f>
        <v>compasion</v>
      </c>
      <c r="Y1424">
        <f>VLOOKUP(CuentosContados[[#This Row],[Column1]],CuentosIndexados[],27,FALSE)</f>
        <v>0</v>
      </c>
      <c r="Z1424">
        <f>VLOOKUP(CuentosContados[[#This Row],[Column1]],CuentosIndexados[],28,FALSE)</f>
        <v>0</v>
      </c>
      <c r="AA1424">
        <f>VLOOKUP(CuentosContados[[#This Row],[Column1]],CuentosIndexados[],29,FALSE)</f>
        <v>0</v>
      </c>
      <c r="AB1424">
        <f>VLOOKUP(CuentosContados[[#This Row],[Column1]],CuentosIndexados[],30,FALSE)</f>
        <v>0</v>
      </c>
      <c r="AC1424" t="str">
        <f>VLOOKUP(CuentosContados[[#This Row],[Column1]],CuentosIndexados[],31,FALSE)</f>
        <v>bullying</v>
      </c>
      <c r="AD1424">
        <f>VLOOKUP(CuentosContados[[#This Row],[Column1]],CuentosIndexados[],32,FALSE)</f>
        <v>0</v>
      </c>
      <c r="AE1424">
        <f>VLOOKUP(CuentosContados[[#This Row],[Column1]],CuentosIndexados[],33,FALSE)</f>
        <v>0</v>
      </c>
      <c r="AF1424">
        <f>VLOOKUP(CuentosContados[[#This Row],[Column1]],CuentosIndexados[],34,FALSE)</f>
        <v>0</v>
      </c>
      <c r="AG1424">
        <f>VLOOKUP(CuentosContados[[#This Row],[Column1]],CuentosIndexados[],35,FALSE)</f>
        <v>0</v>
      </c>
      <c r="AH1424">
        <f>VLOOKUP(CuentosContados[[#This Row],[Column1]],CuentosIndexados[],36,FALSE)</f>
        <v>0</v>
      </c>
      <c r="AI1424">
        <f>VLOOKUP(CuentosContados[[#This Row],[Column1]],CuentosIndexados[],37,FALSE)</f>
        <v>0</v>
      </c>
      <c r="AJ1424">
        <f>VLOOKUP(CuentosContados[[#This Row],[Column1]],CuentosIndexados[],38,FALSE)</f>
        <v>0</v>
      </c>
      <c r="AK1424">
        <f>VLOOKUP(CuentosContados[[#This Row],[Column1]],CuentosIndexados[],39,FALSE)</f>
        <v>0</v>
      </c>
    </row>
    <row r="1425" spans="1:37" x14ac:dyDescent="0.25">
      <c r="A1425" t="s">
        <v>1161</v>
      </c>
      <c r="B1425">
        <f>VLOOKUP(CuentosContados[[#This Row],[Column1]],CuentosIndexados[],3,FALSE)</f>
        <v>0</v>
      </c>
      <c r="C1425">
        <f>VLOOKUP(CuentosContados[[#This Row],[Column1]],CuentosIndexados[],5,FALSE)</f>
        <v>0</v>
      </c>
      <c r="D1425">
        <f>VLOOKUP(CuentosContados[[#This Row],[Column1]],CuentosIndexados[],6,FALSE)</f>
        <v>0</v>
      </c>
      <c r="E1425">
        <f>VLOOKUP(CuentosContados[[#This Row],[Column1]],CuentosIndexados[],7,FALSE)</f>
        <v>0</v>
      </c>
      <c r="F1425">
        <f>VLOOKUP(CuentosContados[[#This Row],[Column1]],CuentosIndexados[],8,FALSE)</f>
        <v>0</v>
      </c>
      <c r="G1425">
        <f>VLOOKUP(CuentosContados[[#This Row],[Column1]],CuentosIndexados[],9,FALSE)</f>
        <v>0</v>
      </c>
      <c r="H1425">
        <f>VLOOKUP(CuentosContados[[#This Row],[Column1]],CuentosIndexados[],10,FALSE)</f>
        <v>0</v>
      </c>
      <c r="I1425">
        <f>VLOOKUP(CuentosContados[[#This Row],[Column1]],CuentosIndexados[],11,FALSE)</f>
        <v>0</v>
      </c>
      <c r="J1425" t="str">
        <f>VLOOKUP(CuentosContados[[#This Row],[Column1]],CuentosIndexados[],12,FALSE)</f>
        <v>trabajo</v>
      </c>
      <c r="K1425">
        <f>VLOOKUP(CuentosContados[[#This Row],[Column1]],CuentosIndexados[],13,FALSE)</f>
        <v>0</v>
      </c>
      <c r="L1425">
        <f>VLOOKUP(CuentosContados[[#This Row],[Column1]],CuentosIndexados[],14,FALSE)</f>
        <v>0</v>
      </c>
      <c r="M1425">
        <f>VLOOKUP(CuentosContados[[#This Row],[Column1]],CuentosIndexados[],15,FALSE)</f>
        <v>0</v>
      </c>
      <c r="N1425">
        <f>VLOOKUP(CuentosContados[[#This Row],[Column1]],CuentosIndexados[],16,FALSE)</f>
        <v>0</v>
      </c>
      <c r="O1425">
        <f>VLOOKUP(CuentosContados[[#This Row],[Column1]],CuentosIndexados[],17,FALSE)</f>
        <v>0</v>
      </c>
      <c r="P1425" t="str">
        <f>VLOOKUP(CuentosContados[[#This Row],[Column1]],CuentosIndexados[],18,FALSE)</f>
        <v>arrogancia</v>
      </c>
      <c r="Q1425">
        <f>VLOOKUP(CuentosContados[[#This Row],[Column1]],CuentosIndexados[],19,FALSE)</f>
        <v>0</v>
      </c>
      <c r="R1425" t="str">
        <f>VLOOKUP(CuentosContados[[#This Row],[Column1]],CuentosIndexados[],20,FALSE)</f>
        <v>certeza</v>
      </c>
      <c r="S1425">
        <f>VLOOKUP(CuentosContados[[#This Row],[Column1]],CuentosIndexados[],21,FALSE)</f>
        <v>0</v>
      </c>
      <c r="T1425">
        <f>VLOOKUP(CuentosContados[[#This Row],[Column1]],CuentosIndexados[],22,FALSE)</f>
        <v>0</v>
      </c>
      <c r="U1425">
        <f>VLOOKUP(CuentosContados[[#This Row],[Column1]],CuentosIndexados[],23,FALSE)</f>
        <v>0</v>
      </c>
      <c r="V1425">
        <f>VLOOKUP(CuentosContados[[#This Row],[Column1]],CuentosIndexados[],24,FALSE)</f>
        <v>0</v>
      </c>
      <c r="W1425">
        <f>VLOOKUP(CuentosContados[[#This Row],[Column1]],CuentosIndexados[],25,FALSE)</f>
        <v>0</v>
      </c>
      <c r="X1425" t="str">
        <f>VLOOKUP(CuentosContados[[#This Row],[Column1]],CuentosIndexados[],26,FALSE)</f>
        <v>compasion</v>
      </c>
      <c r="Y1425">
        <f>VLOOKUP(CuentosContados[[#This Row],[Column1]],CuentosIndexados[],27,FALSE)</f>
        <v>0</v>
      </c>
      <c r="Z1425">
        <f>VLOOKUP(CuentosContados[[#This Row],[Column1]],CuentosIndexados[],28,FALSE)</f>
        <v>0</v>
      </c>
      <c r="AA1425">
        <f>VLOOKUP(CuentosContados[[#This Row],[Column1]],CuentosIndexados[],29,FALSE)</f>
        <v>0</v>
      </c>
      <c r="AB1425">
        <f>VLOOKUP(CuentosContados[[#This Row],[Column1]],CuentosIndexados[],30,FALSE)</f>
        <v>0</v>
      </c>
      <c r="AC1425" t="str">
        <f>VLOOKUP(CuentosContados[[#This Row],[Column1]],CuentosIndexados[],31,FALSE)</f>
        <v>bullying</v>
      </c>
      <c r="AD1425">
        <f>VLOOKUP(CuentosContados[[#This Row],[Column1]],CuentosIndexados[],32,FALSE)</f>
        <v>0</v>
      </c>
      <c r="AE1425">
        <f>VLOOKUP(CuentosContados[[#This Row],[Column1]],CuentosIndexados[],33,FALSE)</f>
        <v>0</v>
      </c>
      <c r="AF1425">
        <f>VLOOKUP(CuentosContados[[#This Row],[Column1]],CuentosIndexados[],34,FALSE)</f>
        <v>0</v>
      </c>
      <c r="AG1425">
        <f>VLOOKUP(CuentosContados[[#This Row],[Column1]],CuentosIndexados[],35,FALSE)</f>
        <v>0</v>
      </c>
      <c r="AH1425">
        <f>VLOOKUP(CuentosContados[[#This Row],[Column1]],CuentosIndexados[],36,FALSE)</f>
        <v>0</v>
      </c>
      <c r="AI1425">
        <f>VLOOKUP(CuentosContados[[#This Row],[Column1]],CuentosIndexados[],37,FALSE)</f>
        <v>0</v>
      </c>
      <c r="AJ1425">
        <f>VLOOKUP(CuentosContados[[#This Row],[Column1]],CuentosIndexados[],38,FALSE)</f>
        <v>0</v>
      </c>
      <c r="AK1425">
        <f>VLOOKUP(CuentosContados[[#This Row],[Column1]],CuentosIndexados[],39,FALSE)</f>
        <v>0</v>
      </c>
    </row>
    <row r="1426" spans="1:37" x14ac:dyDescent="0.25">
      <c r="A1426" t="s">
        <v>1462</v>
      </c>
      <c r="B1426">
        <f>VLOOKUP(CuentosContados[[#This Row],[Column1]],CuentosIndexados[],3,FALSE)</f>
        <v>0</v>
      </c>
      <c r="C1426">
        <f>VLOOKUP(CuentosContados[[#This Row],[Column1]],CuentosIndexados[],5,FALSE)</f>
        <v>0</v>
      </c>
      <c r="D1426">
        <f>VLOOKUP(CuentosContados[[#This Row],[Column1]],CuentosIndexados[],6,FALSE)</f>
        <v>0</v>
      </c>
      <c r="E1426">
        <f>VLOOKUP(CuentosContados[[#This Row],[Column1]],CuentosIndexados[],7,FALSE)</f>
        <v>0</v>
      </c>
      <c r="F1426">
        <f>VLOOKUP(CuentosContados[[#This Row],[Column1]],CuentosIndexados[],8,FALSE)</f>
        <v>0</v>
      </c>
      <c r="G1426">
        <f>VLOOKUP(CuentosContados[[#This Row],[Column1]],CuentosIndexados[],9,FALSE)</f>
        <v>0</v>
      </c>
      <c r="H1426">
        <f>VLOOKUP(CuentosContados[[#This Row],[Column1]],CuentosIndexados[],10,FALSE)</f>
        <v>0</v>
      </c>
      <c r="I1426">
        <f>VLOOKUP(CuentosContados[[#This Row],[Column1]],CuentosIndexados[],11,FALSE)</f>
        <v>0</v>
      </c>
      <c r="J1426">
        <f>VLOOKUP(CuentosContados[[#This Row],[Column1]],CuentosIndexados[],12,FALSE)</f>
        <v>0</v>
      </c>
      <c r="K1426">
        <f>VLOOKUP(CuentosContados[[#This Row],[Column1]],CuentosIndexados[],13,FALSE)</f>
        <v>0</v>
      </c>
      <c r="L1426">
        <f>VLOOKUP(CuentosContados[[#This Row],[Column1]],CuentosIndexados[],14,FALSE)</f>
        <v>0</v>
      </c>
      <c r="M1426">
        <f>VLOOKUP(CuentosContados[[#This Row],[Column1]],CuentosIndexados[],15,FALSE)</f>
        <v>0</v>
      </c>
      <c r="N1426">
        <f>VLOOKUP(CuentosContados[[#This Row],[Column1]],CuentosIndexados[],16,FALSE)</f>
        <v>0</v>
      </c>
      <c r="O1426">
        <f>VLOOKUP(CuentosContados[[#This Row],[Column1]],CuentosIndexados[],17,FALSE)</f>
        <v>0</v>
      </c>
      <c r="P1426">
        <f>VLOOKUP(CuentosContados[[#This Row],[Column1]],CuentosIndexados[],18,FALSE)</f>
        <v>0</v>
      </c>
      <c r="Q1426">
        <f>VLOOKUP(CuentosContados[[#This Row],[Column1]],CuentosIndexados[],19,FALSE)</f>
        <v>0</v>
      </c>
      <c r="R1426">
        <f>VLOOKUP(CuentosContados[[#This Row],[Column1]],CuentosIndexados[],20,FALSE)</f>
        <v>0</v>
      </c>
      <c r="S1426">
        <f>VLOOKUP(CuentosContados[[#This Row],[Column1]],CuentosIndexados[],21,FALSE)</f>
        <v>0</v>
      </c>
      <c r="T1426">
        <f>VLOOKUP(CuentosContados[[#This Row],[Column1]],CuentosIndexados[],22,FALSE)</f>
        <v>0</v>
      </c>
      <c r="U1426">
        <f>VLOOKUP(CuentosContados[[#This Row],[Column1]],CuentosIndexados[],23,FALSE)</f>
        <v>0</v>
      </c>
      <c r="V1426">
        <f>VLOOKUP(CuentosContados[[#This Row],[Column1]],CuentosIndexados[],24,FALSE)</f>
        <v>0</v>
      </c>
      <c r="W1426">
        <f>VLOOKUP(CuentosContados[[#This Row],[Column1]],CuentosIndexados[],25,FALSE)</f>
        <v>0</v>
      </c>
      <c r="X1426">
        <f>VLOOKUP(CuentosContados[[#This Row],[Column1]],CuentosIndexados[],26,FALSE)</f>
        <v>0</v>
      </c>
      <c r="Y1426">
        <f>VLOOKUP(CuentosContados[[#This Row],[Column1]],CuentosIndexados[],27,FALSE)</f>
        <v>0</v>
      </c>
      <c r="Z1426">
        <f>VLOOKUP(CuentosContados[[#This Row],[Column1]],CuentosIndexados[],28,FALSE)</f>
        <v>0</v>
      </c>
      <c r="AA1426">
        <f>VLOOKUP(CuentosContados[[#This Row],[Column1]],CuentosIndexados[],29,FALSE)</f>
        <v>0</v>
      </c>
      <c r="AB1426">
        <f>VLOOKUP(CuentosContados[[#This Row],[Column1]],CuentosIndexados[],30,FALSE)</f>
        <v>0</v>
      </c>
      <c r="AC1426">
        <f>VLOOKUP(CuentosContados[[#This Row],[Column1]],CuentosIndexados[],31,FALSE)</f>
        <v>0</v>
      </c>
      <c r="AD1426">
        <f>VLOOKUP(CuentosContados[[#This Row],[Column1]],CuentosIndexados[],32,FALSE)</f>
        <v>0</v>
      </c>
      <c r="AE1426">
        <f>VLOOKUP(CuentosContados[[#This Row],[Column1]],CuentosIndexados[],33,FALSE)</f>
        <v>0</v>
      </c>
      <c r="AF1426">
        <f>VLOOKUP(CuentosContados[[#This Row],[Column1]],CuentosIndexados[],34,FALSE)</f>
        <v>0</v>
      </c>
      <c r="AG1426">
        <f>VLOOKUP(CuentosContados[[#This Row],[Column1]],CuentosIndexados[],35,FALSE)</f>
        <v>0</v>
      </c>
      <c r="AH1426">
        <f>VLOOKUP(CuentosContados[[#This Row],[Column1]],CuentosIndexados[],36,FALSE)</f>
        <v>0</v>
      </c>
      <c r="AI1426">
        <f>VLOOKUP(CuentosContados[[#This Row],[Column1]],CuentosIndexados[],37,FALSE)</f>
        <v>0</v>
      </c>
      <c r="AJ1426">
        <f>VLOOKUP(CuentosContados[[#This Row],[Column1]],CuentosIndexados[],38,FALSE)</f>
        <v>0</v>
      </c>
      <c r="AK1426">
        <f>VLOOKUP(CuentosContados[[#This Row],[Column1]],CuentosIndexados[],39,FALSE)</f>
        <v>0</v>
      </c>
    </row>
    <row r="1427" spans="1:37" x14ac:dyDescent="0.25">
      <c r="A1427" t="s">
        <v>1462</v>
      </c>
      <c r="B1427">
        <f>VLOOKUP(CuentosContados[[#This Row],[Column1]],CuentosIndexados[],3,FALSE)</f>
        <v>0</v>
      </c>
      <c r="C1427">
        <f>VLOOKUP(CuentosContados[[#This Row],[Column1]],CuentosIndexados[],5,FALSE)</f>
        <v>0</v>
      </c>
      <c r="D1427">
        <f>VLOOKUP(CuentosContados[[#This Row],[Column1]],CuentosIndexados[],6,FALSE)</f>
        <v>0</v>
      </c>
      <c r="E1427">
        <f>VLOOKUP(CuentosContados[[#This Row],[Column1]],CuentosIndexados[],7,FALSE)</f>
        <v>0</v>
      </c>
      <c r="F1427">
        <f>VLOOKUP(CuentosContados[[#This Row],[Column1]],CuentosIndexados[],8,FALSE)</f>
        <v>0</v>
      </c>
      <c r="G1427">
        <f>VLOOKUP(CuentosContados[[#This Row],[Column1]],CuentosIndexados[],9,FALSE)</f>
        <v>0</v>
      </c>
      <c r="H1427">
        <f>VLOOKUP(CuentosContados[[#This Row],[Column1]],CuentosIndexados[],10,FALSE)</f>
        <v>0</v>
      </c>
      <c r="I1427">
        <f>VLOOKUP(CuentosContados[[#This Row],[Column1]],CuentosIndexados[],11,FALSE)</f>
        <v>0</v>
      </c>
      <c r="J1427">
        <f>VLOOKUP(CuentosContados[[#This Row],[Column1]],CuentosIndexados[],12,FALSE)</f>
        <v>0</v>
      </c>
      <c r="K1427">
        <f>VLOOKUP(CuentosContados[[#This Row],[Column1]],CuentosIndexados[],13,FALSE)</f>
        <v>0</v>
      </c>
      <c r="L1427">
        <f>VLOOKUP(CuentosContados[[#This Row],[Column1]],CuentosIndexados[],14,FALSE)</f>
        <v>0</v>
      </c>
      <c r="M1427">
        <f>VLOOKUP(CuentosContados[[#This Row],[Column1]],CuentosIndexados[],15,FALSE)</f>
        <v>0</v>
      </c>
      <c r="N1427">
        <f>VLOOKUP(CuentosContados[[#This Row],[Column1]],CuentosIndexados[],16,FALSE)</f>
        <v>0</v>
      </c>
      <c r="O1427">
        <f>VLOOKUP(CuentosContados[[#This Row],[Column1]],CuentosIndexados[],17,FALSE)</f>
        <v>0</v>
      </c>
      <c r="P1427">
        <f>VLOOKUP(CuentosContados[[#This Row],[Column1]],CuentosIndexados[],18,FALSE)</f>
        <v>0</v>
      </c>
      <c r="Q1427">
        <f>VLOOKUP(CuentosContados[[#This Row],[Column1]],CuentosIndexados[],19,FALSE)</f>
        <v>0</v>
      </c>
      <c r="R1427">
        <f>VLOOKUP(CuentosContados[[#This Row],[Column1]],CuentosIndexados[],20,FALSE)</f>
        <v>0</v>
      </c>
      <c r="S1427">
        <f>VLOOKUP(CuentosContados[[#This Row],[Column1]],CuentosIndexados[],21,FALSE)</f>
        <v>0</v>
      </c>
      <c r="T1427">
        <f>VLOOKUP(CuentosContados[[#This Row],[Column1]],CuentosIndexados[],22,FALSE)</f>
        <v>0</v>
      </c>
      <c r="U1427">
        <f>VLOOKUP(CuentosContados[[#This Row],[Column1]],CuentosIndexados[],23,FALSE)</f>
        <v>0</v>
      </c>
      <c r="V1427">
        <f>VLOOKUP(CuentosContados[[#This Row],[Column1]],CuentosIndexados[],24,FALSE)</f>
        <v>0</v>
      </c>
      <c r="W1427">
        <f>VLOOKUP(CuentosContados[[#This Row],[Column1]],CuentosIndexados[],25,FALSE)</f>
        <v>0</v>
      </c>
      <c r="X1427">
        <f>VLOOKUP(CuentosContados[[#This Row],[Column1]],CuentosIndexados[],26,FALSE)</f>
        <v>0</v>
      </c>
      <c r="Y1427">
        <f>VLOOKUP(CuentosContados[[#This Row],[Column1]],CuentosIndexados[],27,FALSE)</f>
        <v>0</v>
      </c>
      <c r="Z1427">
        <f>VLOOKUP(CuentosContados[[#This Row],[Column1]],CuentosIndexados[],28,FALSE)</f>
        <v>0</v>
      </c>
      <c r="AA1427">
        <f>VLOOKUP(CuentosContados[[#This Row],[Column1]],CuentosIndexados[],29,FALSE)</f>
        <v>0</v>
      </c>
      <c r="AB1427">
        <f>VLOOKUP(CuentosContados[[#This Row],[Column1]],CuentosIndexados[],30,FALSE)</f>
        <v>0</v>
      </c>
      <c r="AC1427">
        <f>VLOOKUP(CuentosContados[[#This Row],[Column1]],CuentosIndexados[],31,FALSE)</f>
        <v>0</v>
      </c>
      <c r="AD1427">
        <f>VLOOKUP(CuentosContados[[#This Row],[Column1]],CuentosIndexados[],32,FALSE)</f>
        <v>0</v>
      </c>
      <c r="AE1427">
        <f>VLOOKUP(CuentosContados[[#This Row],[Column1]],CuentosIndexados[],33,FALSE)</f>
        <v>0</v>
      </c>
      <c r="AF1427">
        <f>VLOOKUP(CuentosContados[[#This Row],[Column1]],CuentosIndexados[],34,FALSE)</f>
        <v>0</v>
      </c>
      <c r="AG1427">
        <f>VLOOKUP(CuentosContados[[#This Row],[Column1]],CuentosIndexados[],35,FALSE)</f>
        <v>0</v>
      </c>
      <c r="AH1427">
        <f>VLOOKUP(CuentosContados[[#This Row],[Column1]],CuentosIndexados[],36,FALSE)</f>
        <v>0</v>
      </c>
      <c r="AI1427">
        <f>VLOOKUP(CuentosContados[[#This Row],[Column1]],CuentosIndexados[],37,FALSE)</f>
        <v>0</v>
      </c>
      <c r="AJ1427">
        <f>VLOOKUP(CuentosContados[[#This Row],[Column1]],CuentosIndexados[],38,FALSE)</f>
        <v>0</v>
      </c>
      <c r="AK1427">
        <f>VLOOKUP(CuentosContados[[#This Row],[Column1]],CuentosIndexados[],39,FALSE)</f>
        <v>0</v>
      </c>
    </row>
    <row r="1428" spans="1:37" x14ac:dyDescent="0.25">
      <c r="B1428">
        <f>COUNTIF(CuentosContados[Amor],"&lt;&gt;0")</f>
        <v>259</v>
      </c>
      <c r="C1428">
        <f>COUNTIF(CuentosContados[depresion],"&lt;&gt;0")</f>
        <v>60</v>
      </c>
      <c r="D1428">
        <f>COUNTIF(CuentosContados[envejecimiento],"&lt;&gt;0")</f>
        <v>114</v>
      </c>
      <c r="E1428">
        <f>COUNTIF(CuentosContados[frustracion],"&lt;&gt;0")</f>
        <v>284</v>
      </c>
      <c r="F1428">
        <f>COUNTIF(CuentosContados[deseo],"&lt;&gt;0")</f>
        <v>107</v>
      </c>
      <c r="G1428">
        <f>COUNTIF(CuentosContados[aburrimiento],"&lt;&gt;0")</f>
        <v>78</v>
      </c>
      <c r="H1428">
        <f>COUNTIF(CuentosContados[entusiasmo],"&lt;&gt;0")</f>
        <v>91</v>
      </c>
      <c r="I1428">
        <f>COUNTIF(CuentosContados[educacion],"&lt;&gt;0")</f>
        <v>282</v>
      </c>
      <c r="J1428">
        <f>COUNTIF(CuentosContados[trabajo],"&lt;&gt;0")</f>
        <v>679</v>
      </c>
      <c r="K1428">
        <f>COUNTIF(CuentosContados[malestar],"&lt;&gt;0")</f>
        <v>65</v>
      </c>
      <c r="L1428">
        <f>COUNTIF(CuentosContados[duda],"&lt;&gt;0")</f>
        <v>125</v>
      </c>
      <c r="M1428">
        <f>COUNTIF(CuentosContados[tristeza],"&lt;&gt;0")</f>
        <v>285</v>
      </c>
      <c r="N1428">
        <f>COUNTIF(CuentosContados[resiliencia],"&lt;&gt;0")</f>
        <v>317</v>
      </c>
      <c r="O1428">
        <f>COUNTIF(CuentosContados[ira],"&lt;&gt;0")</f>
        <v>226</v>
      </c>
      <c r="P1428">
        <f>COUNTIF(CuentosContados[arrogancia],"&lt;&gt;0")</f>
        <v>96</v>
      </c>
      <c r="Q1428">
        <f>COUNTIF(CuentosContados[odio],"&lt;&gt;0")</f>
        <v>70</v>
      </c>
      <c r="R1428">
        <f>COUNTIF(CuentosContados[certeza],"&lt;&gt;0")</f>
        <v>62</v>
      </c>
      <c r="S1428">
        <f>COUNTIF(CuentosContados[fortaleza],"&lt;&gt;0")</f>
        <v>209</v>
      </c>
      <c r="T1428">
        <f>COUNTIF(CuentosContados[calma],"&lt;&gt;0")</f>
        <v>226</v>
      </c>
      <c r="U1428">
        <f>COUNTIF(CuentosContados[tension],"&lt;&gt;0")</f>
        <v>253</v>
      </c>
      <c r="V1428">
        <f>COUNTIF(CuentosContados[estres],"&lt;&gt;0")</f>
        <v>333</v>
      </c>
      <c r="W1428">
        <f>COUNTIF(CuentosContados[adicciones],"&lt;&gt;0")</f>
        <v>22</v>
      </c>
      <c r="X1428">
        <f>COUNTIF(CuentosContados[compasion],"&lt;&gt;0")</f>
        <v>274</v>
      </c>
      <c r="Y1428">
        <f>COUNTIF(CuentosContados[miedo],"&lt;&gt;0")</f>
        <v>117</v>
      </c>
      <c r="Z1428">
        <f>COUNTIF(CuentosContados[aborto],"&lt;&gt;0")</f>
        <v>33</v>
      </c>
      <c r="AA1428">
        <f>COUNTIF(CuentosContados[sexo],"&lt;&gt;0")</f>
        <v>33</v>
      </c>
      <c r="AB1428">
        <f>COUNTIF(CuentosContados[adolescencia],"&lt;&gt;0")</f>
        <v>138</v>
      </c>
      <c r="AC1428">
        <f>COUNTIF(CuentosContados[bullying],"&lt;&gt;0")</f>
        <v>46</v>
      </c>
      <c r="AD1428">
        <f>COUNTIF(CuentosContados[agotamiento],"&lt;&gt;0")</f>
        <v>178</v>
      </c>
      <c r="AE1428">
        <f>COUNTIF(CuentosContados[humillacion],"&lt;&gt;0")</f>
        <v>39</v>
      </c>
      <c r="AF1428">
        <f>COUNTIF(CuentosContados[diversion],"&lt;&gt;0")</f>
        <v>63</v>
      </c>
      <c r="AG1428">
        <f>COUNTIF(CuentosContados[placer],"&lt;&gt;0")</f>
        <v>63</v>
      </c>
      <c r="AH1428">
        <f>COUNTIF(CuentosContados[apatia],"&lt;&gt;0")</f>
        <v>41</v>
      </c>
      <c r="AI1428">
        <f>COUNTIF(CuentosContados[muerte],"&lt;&gt;0")</f>
        <v>41</v>
      </c>
      <c r="AJ1428">
        <f>COUNTIF(CuentosContados[bipolaridad],"&lt;&gt;0")</f>
        <v>51</v>
      </c>
      <c r="AK1428">
        <f>COUNTIF(CuentosContados[alegria],"&lt;&gt;0")</f>
        <v>99</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51629-2FC8-4E54-AB7B-2C2BA80E92FA}">
  <dimension ref="A2:AJ73"/>
  <sheetViews>
    <sheetView workbookViewId="0">
      <selection activeCell="B68" sqref="B68"/>
    </sheetView>
  </sheetViews>
  <sheetFormatPr baseColWidth="10" defaultRowHeight="15" x14ac:dyDescent="0.25"/>
  <cols>
    <col min="1" max="1" width="69" bestFit="1" customWidth="1"/>
    <col min="2" max="2" width="18.42578125" bestFit="1" customWidth="1"/>
    <col min="3" max="3" width="15.28515625" bestFit="1" customWidth="1"/>
  </cols>
  <sheetData>
    <row r="2" spans="1:16" x14ac:dyDescent="0.25">
      <c r="A2" s="21" t="s">
        <v>15112</v>
      </c>
      <c r="B2" s="21"/>
      <c r="C2" s="21"/>
      <c r="D2" s="21"/>
      <c r="E2" s="21"/>
      <c r="F2" s="21"/>
      <c r="G2" s="21"/>
      <c r="H2" s="21"/>
      <c r="I2" s="21"/>
      <c r="J2" s="21"/>
      <c r="K2" s="21"/>
      <c r="L2" s="21"/>
      <c r="M2" s="21"/>
      <c r="N2" s="21"/>
      <c r="O2" s="21"/>
      <c r="P2" s="21"/>
    </row>
    <row r="4" spans="1:16" x14ac:dyDescent="0.25">
      <c r="A4" s="3" t="s">
        <v>15185</v>
      </c>
      <c r="B4" t="s">
        <v>15189</v>
      </c>
    </row>
    <row r="5" spans="1:16" x14ac:dyDescent="0.25">
      <c r="A5" s="4" t="s">
        <v>186</v>
      </c>
      <c r="B5">
        <v>9</v>
      </c>
    </row>
    <row r="6" spans="1:16" x14ac:dyDescent="0.25">
      <c r="A6" s="4" t="s">
        <v>166</v>
      </c>
      <c r="B6">
        <v>14</v>
      </c>
    </row>
    <row r="7" spans="1:16" x14ac:dyDescent="0.25">
      <c r="A7" s="4" t="s">
        <v>178</v>
      </c>
      <c r="B7">
        <v>37</v>
      </c>
    </row>
    <row r="8" spans="1:16" x14ac:dyDescent="0.25">
      <c r="A8" s="4" t="s">
        <v>1076</v>
      </c>
      <c r="B8">
        <v>12</v>
      </c>
    </row>
    <row r="9" spans="1:16" x14ac:dyDescent="0.25">
      <c r="A9" s="4" t="s">
        <v>182</v>
      </c>
      <c r="B9">
        <v>6</v>
      </c>
    </row>
    <row r="10" spans="1:16" x14ac:dyDescent="0.25">
      <c r="A10" s="4" t="s">
        <v>177</v>
      </c>
      <c r="B10">
        <v>7</v>
      </c>
    </row>
    <row r="11" spans="1:16" x14ac:dyDescent="0.25">
      <c r="A11" s="4" t="s">
        <v>1131</v>
      </c>
      <c r="B11">
        <v>19</v>
      </c>
    </row>
    <row r="12" spans="1:16" x14ac:dyDescent="0.25">
      <c r="A12" s="4" t="s">
        <v>1147</v>
      </c>
      <c r="B12">
        <v>16</v>
      </c>
    </row>
    <row r="13" spans="1:16" x14ac:dyDescent="0.25">
      <c r="A13" s="4" t="s">
        <v>1456</v>
      </c>
      <c r="B13">
        <v>7</v>
      </c>
    </row>
    <row r="14" spans="1:16" x14ac:dyDescent="0.25">
      <c r="A14" s="4" t="s">
        <v>162</v>
      </c>
      <c r="B14">
        <v>112</v>
      </c>
    </row>
    <row r="15" spans="1:16" x14ac:dyDescent="0.25">
      <c r="A15" s="4" t="s">
        <v>851</v>
      </c>
      <c r="B15">
        <v>23</v>
      </c>
    </row>
    <row r="16" spans="1:16" x14ac:dyDescent="0.25">
      <c r="A16" s="4" t="s">
        <v>829</v>
      </c>
      <c r="B16">
        <v>22</v>
      </c>
    </row>
    <row r="17" spans="1:2" x14ac:dyDescent="0.25">
      <c r="A17" s="4" t="s">
        <v>1142</v>
      </c>
      <c r="B17">
        <v>6</v>
      </c>
    </row>
    <row r="18" spans="1:2" x14ac:dyDescent="0.25">
      <c r="A18" s="4" t="s">
        <v>170</v>
      </c>
      <c r="B18">
        <v>33</v>
      </c>
    </row>
    <row r="19" spans="1:2" x14ac:dyDescent="0.25">
      <c r="A19" s="4" t="s">
        <v>171</v>
      </c>
      <c r="B19">
        <v>27</v>
      </c>
    </row>
    <row r="20" spans="1:2" x14ac:dyDescent="0.25">
      <c r="A20" s="4" t="s">
        <v>1457</v>
      </c>
      <c r="B20">
        <v>13</v>
      </c>
    </row>
    <row r="21" spans="1:2" x14ac:dyDescent="0.25">
      <c r="A21" s="4" t="s">
        <v>184</v>
      </c>
      <c r="B21">
        <v>22</v>
      </c>
    </row>
    <row r="22" spans="1:2" x14ac:dyDescent="0.25">
      <c r="A22" s="4" t="s">
        <v>174</v>
      </c>
      <c r="B22">
        <v>27</v>
      </c>
    </row>
    <row r="23" spans="1:2" x14ac:dyDescent="0.25">
      <c r="A23" s="4" t="s">
        <v>191</v>
      </c>
      <c r="B23">
        <v>18</v>
      </c>
    </row>
    <row r="24" spans="1:2" x14ac:dyDescent="0.25">
      <c r="A24" s="4" t="s">
        <v>1109</v>
      </c>
      <c r="B24">
        <v>6</v>
      </c>
    </row>
    <row r="25" spans="1:2" x14ac:dyDescent="0.25">
      <c r="A25" s="4" t="s">
        <v>1458</v>
      </c>
      <c r="B25">
        <v>7</v>
      </c>
    </row>
    <row r="26" spans="1:2" x14ac:dyDescent="0.25">
      <c r="A26" s="4" t="s">
        <v>168</v>
      </c>
      <c r="B26">
        <v>38</v>
      </c>
    </row>
    <row r="27" spans="1:2" x14ac:dyDescent="0.25">
      <c r="A27" s="4" t="s">
        <v>1148</v>
      </c>
      <c r="B27">
        <v>10</v>
      </c>
    </row>
    <row r="28" spans="1:2" x14ac:dyDescent="0.25">
      <c r="A28" s="4" t="s">
        <v>181</v>
      </c>
      <c r="B28">
        <v>36</v>
      </c>
    </row>
    <row r="29" spans="1:2" x14ac:dyDescent="0.25">
      <c r="A29" s="4" t="s">
        <v>185</v>
      </c>
      <c r="B29">
        <v>39</v>
      </c>
    </row>
    <row r="30" spans="1:2" x14ac:dyDescent="0.25">
      <c r="A30" s="4" t="s">
        <v>165</v>
      </c>
      <c r="B30">
        <v>69</v>
      </c>
    </row>
    <row r="31" spans="1:2" x14ac:dyDescent="0.25">
      <c r="A31" s="4" t="s">
        <v>1095</v>
      </c>
      <c r="B31">
        <v>5</v>
      </c>
    </row>
    <row r="32" spans="1:2" x14ac:dyDescent="0.25">
      <c r="A32" s="4" t="s">
        <v>190</v>
      </c>
      <c r="B32">
        <v>5</v>
      </c>
    </row>
    <row r="33" spans="1:2" x14ac:dyDescent="0.25">
      <c r="A33" s="4" t="s">
        <v>1143</v>
      </c>
      <c r="B33">
        <v>8</v>
      </c>
    </row>
    <row r="34" spans="1:2" x14ac:dyDescent="0.25">
      <c r="A34" s="4" t="s">
        <v>180</v>
      </c>
      <c r="B34">
        <v>27</v>
      </c>
    </row>
    <row r="35" spans="1:2" x14ac:dyDescent="0.25">
      <c r="A35" s="4" t="s">
        <v>176</v>
      </c>
      <c r="B35">
        <v>36</v>
      </c>
    </row>
    <row r="36" spans="1:2" x14ac:dyDescent="0.25">
      <c r="A36" s="4" t="s">
        <v>1115</v>
      </c>
      <c r="B36">
        <v>11</v>
      </c>
    </row>
    <row r="37" spans="1:2" x14ac:dyDescent="0.25">
      <c r="A37" s="4" t="s">
        <v>169</v>
      </c>
      <c r="B37">
        <v>38</v>
      </c>
    </row>
    <row r="38" spans="1:2" x14ac:dyDescent="0.25">
      <c r="A38" s="4" t="s">
        <v>189</v>
      </c>
      <c r="B38">
        <v>21</v>
      </c>
    </row>
    <row r="39" spans="1:2" x14ac:dyDescent="0.25">
      <c r="A39" s="4" t="s">
        <v>1459</v>
      </c>
      <c r="B39">
        <v>3</v>
      </c>
    </row>
    <row r="40" spans="1:2" x14ac:dyDescent="0.25">
      <c r="A40" s="4" t="s">
        <v>1460</v>
      </c>
      <c r="B40">
        <v>4</v>
      </c>
    </row>
    <row r="41" spans="1:2" x14ac:dyDescent="0.25">
      <c r="A41" s="4" t="s">
        <v>1107</v>
      </c>
      <c r="B41">
        <v>5</v>
      </c>
    </row>
    <row r="42" spans="1:2" x14ac:dyDescent="0.25">
      <c r="A42" s="4" t="s">
        <v>1461</v>
      </c>
      <c r="B42">
        <v>7</v>
      </c>
    </row>
    <row r="43" spans="1:2" x14ac:dyDescent="0.25">
      <c r="A43" s="4" t="s">
        <v>3</v>
      </c>
      <c r="B43">
        <v>34</v>
      </c>
    </row>
    <row r="44" spans="1:2" x14ac:dyDescent="0.25">
      <c r="A44" s="4" t="s">
        <v>192</v>
      </c>
      <c r="B44">
        <v>13</v>
      </c>
    </row>
    <row r="45" spans="1:2" x14ac:dyDescent="0.25">
      <c r="A45" s="4" t="s">
        <v>183</v>
      </c>
      <c r="B45">
        <v>55</v>
      </c>
    </row>
    <row r="46" spans="1:2" x14ac:dyDescent="0.25">
      <c r="A46" s="4" t="s">
        <v>172</v>
      </c>
      <c r="B46">
        <v>25</v>
      </c>
    </row>
    <row r="47" spans="1:2" x14ac:dyDescent="0.25">
      <c r="A47" s="4" t="s">
        <v>175</v>
      </c>
      <c r="B47">
        <v>63</v>
      </c>
    </row>
    <row r="48" spans="1:2" x14ac:dyDescent="0.25">
      <c r="A48" s="4" t="s">
        <v>163</v>
      </c>
      <c r="B48">
        <v>114</v>
      </c>
    </row>
    <row r="49" spans="1:2" x14ac:dyDescent="0.25">
      <c r="A49" s="4" t="s">
        <v>173</v>
      </c>
      <c r="B49">
        <v>41</v>
      </c>
    </row>
    <row r="50" spans="1:2" x14ac:dyDescent="0.25">
      <c r="A50" s="4" t="s">
        <v>877</v>
      </c>
      <c r="B50">
        <v>19</v>
      </c>
    </row>
    <row r="51" spans="1:2" x14ac:dyDescent="0.25">
      <c r="A51" s="4" t="s">
        <v>1087</v>
      </c>
      <c r="B51">
        <v>11</v>
      </c>
    </row>
    <row r="52" spans="1:2" x14ac:dyDescent="0.25">
      <c r="A52" s="4" t="s">
        <v>187</v>
      </c>
      <c r="B52">
        <v>7</v>
      </c>
    </row>
    <row r="53" spans="1:2" x14ac:dyDescent="0.25">
      <c r="A53" s="4" t="s">
        <v>179</v>
      </c>
      <c r="B53">
        <v>18</v>
      </c>
    </row>
    <row r="54" spans="1:2" x14ac:dyDescent="0.25">
      <c r="A54" s="4" t="s">
        <v>966</v>
      </c>
      <c r="B54">
        <v>24</v>
      </c>
    </row>
    <row r="55" spans="1:2" x14ac:dyDescent="0.25">
      <c r="A55" s="4" t="s">
        <v>1161</v>
      </c>
      <c r="B55">
        <v>19</v>
      </c>
    </row>
    <row r="56" spans="1:2" x14ac:dyDescent="0.25">
      <c r="A56" s="4" t="s">
        <v>167</v>
      </c>
      <c r="B56">
        <v>51</v>
      </c>
    </row>
    <row r="57" spans="1:2" x14ac:dyDescent="0.25">
      <c r="A57" s="4" t="s">
        <v>188</v>
      </c>
      <c r="B57">
        <v>23</v>
      </c>
    </row>
    <row r="58" spans="1:2" x14ac:dyDescent="0.25">
      <c r="A58" s="4" t="s">
        <v>164</v>
      </c>
      <c r="B58">
        <v>99</v>
      </c>
    </row>
    <row r="59" spans="1:2" x14ac:dyDescent="0.25">
      <c r="A59" s="4" t="s">
        <v>1462</v>
      </c>
      <c r="B59">
        <v>2</v>
      </c>
    </row>
    <row r="60" spans="1:2" x14ac:dyDescent="0.25">
      <c r="A60" s="4" t="s">
        <v>193</v>
      </c>
      <c r="B60">
        <v>1423</v>
      </c>
    </row>
    <row r="65" spans="1:36" x14ac:dyDescent="0.25">
      <c r="A65" s="3" t="s">
        <v>1160</v>
      </c>
      <c r="B65" t="s">
        <v>15206</v>
      </c>
    </row>
    <row r="66" spans="1:36" x14ac:dyDescent="0.25">
      <c r="A66" s="4">
        <v>0</v>
      </c>
      <c r="B66">
        <v>1164</v>
      </c>
    </row>
    <row r="67" spans="1:36" x14ac:dyDescent="0.25">
      <c r="A67" s="4" t="s">
        <v>13</v>
      </c>
      <c r="B67">
        <v>259</v>
      </c>
    </row>
    <row r="68" spans="1:36" x14ac:dyDescent="0.25">
      <c r="A68" s="4" t="s">
        <v>193</v>
      </c>
      <c r="B68">
        <v>1423</v>
      </c>
    </row>
    <row r="70" spans="1:36" x14ac:dyDescent="0.25">
      <c r="A70" t="s">
        <v>6200</v>
      </c>
      <c r="B70" t="s">
        <v>1443</v>
      </c>
      <c r="C70" t="s">
        <v>1444</v>
      </c>
      <c r="D70" t="s">
        <v>18</v>
      </c>
      <c r="E70" t="s">
        <v>16</v>
      </c>
      <c r="F70" t="s">
        <v>26</v>
      </c>
      <c r="G70" t="s">
        <v>15</v>
      </c>
      <c r="H70" t="s">
        <v>1445</v>
      </c>
      <c r="I70" t="s">
        <v>1446</v>
      </c>
      <c r="J70" t="s">
        <v>19</v>
      </c>
      <c r="K70" t="s">
        <v>12</v>
      </c>
      <c r="L70" t="s">
        <v>4</v>
      </c>
      <c r="M70" t="s">
        <v>1447</v>
      </c>
      <c r="N70" t="s">
        <v>25</v>
      </c>
      <c r="O70" t="s">
        <v>536</v>
      </c>
      <c r="P70" t="s">
        <v>30</v>
      </c>
      <c r="Q70" t="s">
        <v>31</v>
      </c>
      <c r="R70" t="s">
        <v>23</v>
      </c>
      <c r="S70" t="s">
        <v>17</v>
      </c>
      <c r="T70" t="s">
        <v>10</v>
      </c>
      <c r="U70" t="s">
        <v>1448</v>
      </c>
      <c r="V70" t="s">
        <v>1449</v>
      </c>
      <c r="W70" t="s">
        <v>0</v>
      </c>
      <c r="X70" t="s">
        <v>14</v>
      </c>
      <c r="Y70" t="s">
        <v>1450</v>
      </c>
      <c r="Z70" t="s">
        <v>1451</v>
      </c>
      <c r="AA70" t="s">
        <v>1452</v>
      </c>
      <c r="AB70" t="s">
        <v>1453</v>
      </c>
      <c r="AC70" t="s">
        <v>20</v>
      </c>
      <c r="AD70" t="s">
        <v>29</v>
      </c>
      <c r="AE70" t="s">
        <v>1</v>
      </c>
      <c r="AF70" t="s">
        <v>32</v>
      </c>
      <c r="AG70" t="s">
        <v>21</v>
      </c>
      <c r="AH70" t="s">
        <v>1454</v>
      </c>
      <c r="AI70" t="s">
        <v>1455</v>
      </c>
      <c r="AJ70" t="s">
        <v>11</v>
      </c>
    </row>
    <row r="72" spans="1:36" x14ac:dyDescent="0.25">
      <c r="A72" t="s">
        <v>6193</v>
      </c>
      <c r="B72" t="s">
        <v>6201</v>
      </c>
      <c r="C72" t="s">
        <v>6202</v>
      </c>
      <c r="D72" t="s">
        <v>6179</v>
      </c>
      <c r="E72" t="s">
        <v>6187</v>
      </c>
      <c r="F72" t="s">
        <v>6172</v>
      </c>
      <c r="G72" t="s">
        <v>6190</v>
      </c>
      <c r="H72" t="s">
        <v>6203</v>
      </c>
      <c r="I72" t="s">
        <v>6204</v>
      </c>
      <c r="J72" t="s">
        <v>6174</v>
      </c>
      <c r="K72" t="s">
        <v>6177</v>
      </c>
      <c r="L72" t="s">
        <v>6175</v>
      </c>
      <c r="M72" t="s">
        <v>6205</v>
      </c>
      <c r="N72" t="s">
        <v>6185</v>
      </c>
      <c r="O72" t="s">
        <v>6184</v>
      </c>
      <c r="P72" t="s">
        <v>6180</v>
      </c>
      <c r="Q72" t="s">
        <v>6188</v>
      </c>
      <c r="R72" t="s">
        <v>6189</v>
      </c>
      <c r="S72" t="s">
        <v>6191</v>
      </c>
      <c r="T72" t="s">
        <v>6170</v>
      </c>
      <c r="U72" t="s">
        <v>6206</v>
      </c>
      <c r="V72" t="s">
        <v>6207</v>
      </c>
      <c r="W72" t="s">
        <v>6197</v>
      </c>
      <c r="X72" t="s">
        <v>6183</v>
      </c>
      <c r="Y72" t="s">
        <v>6208</v>
      </c>
      <c r="Z72" t="s">
        <v>6209</v>
      </c>
      <c r="AA72" t="s">
        <v>6210</v>
      </c>
      <c r="AB72" t="s">
        <v>6211</v>
      </c>
      <c r="AC72" t="s">
        <v>6181</v>
      </c>
      <c r="AD72" t="s">
        <v>6173</v>
      </c>
      <c r="AE72" t="s">
        <v>6195</v>
      </c>
      <c r="AF72" t="s">
        <v>6192</v>
      </c>
      <c r="AG72" t="s">
        <v>6176</v>
      </c>
      <c r="AH72" t="s">
        <v>6212</v>
      </c>
      <c r="AI72" t="s">
        <v>6213</v>
      </c>
      <c r="AJ72" t="s">
        <v>6186</v>
      </c>
    </row>
    <row r="73" spans="1:36" x14ac:dyDescent="0.25">
      <c r="A73">
        <v>259</v>
      </c>
      <c r="B73">
        <v>60</v>
      </c>
      <c r="C73">
        <v>114</v>
      </c>
      <c r="D73">
        <v>284</v>
      </c>
      <c r="E73">
        <v>107</v>
      </c>
      <c r="F73">
        <v>78</v>
      </c>
      <c r="G73">
        <v>91</v>
      </c>
      <c r="H73">
        <v>282</v>
      </c>
      <c r="I73">
        <v>679</v>
      </c>
      <c r="J73">
        <v>65</v>
      </c>
      <c r="K73">
        <v>125</v>
      </c>
      <c r="L73">
        <v>285</v>
      </c>
      <c r="M73">
        <v>317</v>
      </c>
      <c r="N73">
        <v>226</v>
      </c>
      <c r="O73">
        <v>96</v>
      </c>
      <c r="P73">
        <v>70</v>
      </c>
      <c r="Q73">
        <v>62</v>
      </c>
      <c r="R73">
        <v>209</v>
      </c>
      <c r="S73">
        <v>226</v>
      </c>
      <c r="T73">
        <v>253</v>
      </c>
      <c r="U73">
        <v>333</v>
      </c>
      <c r="V73">
        <v>22</v>
      </c>
      <c r="W73">
        <v>274</v>
      </c>
      <c r="X73">
        <v>117</v>
      </c>
      <c r="Y73">
        <v>33</v>
      </c>
      <c r="Z73">
        <v>33</v>
      </c>
      <c r="AA73">
        <v>138</v>
      </c>
      <c r="AB73">
        <v>46</v>
      </c>
      <c r="AC73">
        <v>178</v>
      </c>
      <c r="AD73">
        <v>39</v>
      </c>
      <c r="AE73">
        <v>63</v>
      </c>
      <c r="AF73">
        <v>63</v>
      </c>
      <c r="AG73">
        <v>41</v>
      </c>
      <c r="AH73">
        <v>41</v>
      </c>
      <c r="AI73">
        <v>51</v>
      </c>
      <c r="AJ73">
        <v>99</v>
      </c>
    </row>
  </sheetData>
  <pageMargins left="0.7" right="0.7" top="0.75" bottom="0.75" header="0.3" footer="0.3"/>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D11CA-B664-4F44-AA78-1B454EFD501B}">
  <dimension ref="A1:K738"/>
  <sheetViews>
    <sheetView zoomScale="130" zoomScaleNormal="130" workbookViewId="0">
      <selection activeCell="H6" sqref="H6"/>
    </sheetView>
  </sheetViews>
  <sheetFormatPr baseColWidth="10" defaultRowHeight="15" x14ac:dyDescent="0.25"/>
  <cols>
    <col min="1" max="1" width="17.28515625" bestFit="1" customWidth="1"/>
    <col min="2" max="2" width="18.7109375" style="1" customWidth="1"/>
    <col min="3" max="3" width="255.7109375" bestFit="1" customWidth="1"/>
    <col min="4" max="4" width="20.5703125" bestFit="1" customWidth="1"/>
    <col min="5" max="5" width="35.28515625" bestFit="1" customWidth="1"/>
    <col min="6" max="6" width="41" bestFit="1" customWidth="1"/>
    <col min="7" max="7" width="255.7109375" bestFit="1" customWidth="1"/>
    <col min="8" max="8" width="28.5703125" customWidth="1"/>
    <col min="9" max="9" width="23.5703125" bestFit="1" customWidth="1"/>
    <col min="10" max="10" width="10" bestFit="1" customWidth="1"/>
    <col min="11" max="11" width="11.85546875" bestFit="1" customWidth="1"/>
  </cols>
  <sheetData>
    <row r="1" spans="1:11" x14ac:dyDescent="0.25">
      <c r="B1"/>
    </row>
    <row r="2" spans="1:11" x14ac:dyDescent="0.25">
      <c r="A2" s="7" t="s">
        <v>15109</v>
      </c>
      <c r="B2" s="7"/>
      <c r="C2" s="7"/>
    </row>
    <row r="3" spans="1:11" x14ac:dyDescent="0.25">
      <c r="A3" s="7" t="s">
        <v>15110</v>
      </c>
      <c r="B3" s="7"/>
      <c r="C3" s="7"/>
    </row>
    <row r="4" spans="1:11" x14ac:dyDescent="0.25">
      <c r="B4" s="36" t="s">
        <v>15111</v>
      </c>
    </row>
    <row r="5" spans="1:11" x14ac:dyDescent="0.25">
      <c r="A5" t="s">
        <v>15141</v>
      </c>
      <c r="B5" s="44" t="s">
        <v>15142</v>
      </c>
      <c r="C5" t="s">
        <v>15143</v>
      </c>
      <c r="D5" t="s">
        <v>15144</v>
      </c>
      <c r="E5" t="s">
        <v>15145</v>
      </c>
      <c r="F5" t="s">
        <v>15146</v>
      </c>
      <c r="G5" t="s">
        <v>15147</v>
      </c>
      <c r="H5" t="s">
        <v>15207</v>
      </c>
      <c r="I5" t="s">
        <v>15148</v>
      </c>
      <c r="J5" t="s">
        <v>15149</v>
      </c>
      <c r="K5" t="s">
        <v>6215</v>
      </c>
    </row>
    <row r="6" spans="1:11" x14ac:dyDescent="0.25">
      <c r="A6" s="1">
        <v>44277.982288194442</v>
      </c>
      <c r="B6" s="1">
        <v>7</v>
      </c>
      <c r="C6" t="s">
        <v>197</v>
      </c>
      <c r="D6">
        <v>7</v>
      </c>
      <c r="E6">
        <v>10</v>
      </c>
      <c r="F6">
        <v>7</v>
      </c>
      <c r="G6" t="s">
        <v>198</v>
      </c>
      <c r="H6" t="s">
        <v>199</v>
      </c>
      <c r="K6" t="str">
        <f>IF(YEAR(Formulario[[#This Row],[Birth date]])&gt;=2003,"Under 18", IF(YEAR(Formulario[[#This Row],[Birth date]])&gt;=1998,"From 18 to 23","Over 23"))</f>
        <v>Over 23</v>
      </c>
    </row>
    <row r="7" spans="1:11" ht="14.25" customHeight="1" x14ac:dyDescent="0.25">
      <c r="A7" s="1">
        <v>44278.486988888886</v>
      </c>
      <c r="B7" s="1">
        <v>9</v>
      </c>
      <c r="C7" t="s">
        <v>200</v>
      </c>
      <c r="D7">
        <v>9</v>
      </c>
      <c r="E7">
        <v>9</v>
      </c>
      <c r="F7">
        <v>9</v>
      </c>
      <c r="H7" t="s">
        <v>201</v>
      </c>
      <c r="K7" t="str">
        <f>IF(YEAR(Formulario[[#This Row],[Birth date]])&gt;=2003,"Under 18", IF(YEAR(Formulario[[#This Row],[Birth date]])&gt;=1998,"From 18 to 23","Over 23"))</f>
        <v>Over 23</v>
      </c>
    </row>
    <row r="8" spans="1:11" x14ac:dyDescent="0.25">
      <c r="A8" s="1">
        <v>44277.970992118055</v>
      </c>
      <c r="B8" s="1">
        <v>9</v>
      </c>
      <c r="C8" t="s">
        <v>195</v>
      </c>
      <c r="D8">
        <v>10</v>
      </c>
      <c r="E8">
        <v>10</v>
      </c>
      <c r="F8">
        <v>10</v>
      </c>
      <c r="G8" t="s">
        <v>196</v>
      </c>
      <c r="K8" t="str">
        <f>IF(YEAR(Formulario[[#This Row],[Birth date]])&gt;=2003,"Under 18", IF(YEAR(Formulario[[#This Row],[Birth date]])&gt;=1998,"From 18 to 23","Over 23"))</f>
        <v>Over 23</v>
      </c>
    </row>
    <row r="9" spans="1:11" x14ac:dyDescent="0.25">
      <c r="A9" s="1">
        <v>44278.59990818287</v>
      </c>
      <c r="B9" s="1">
        <v>9</v>
      </c>
      <c r="C9" t="s">
        <v>202</v>
      </c>
      <c r="D9">
        <v>10</v>
      </c>
      <c r="E9">
        <v>9</v>
      </c>
      <c r="F9">
        <v>7</v>
      </c>
      <c r="K9" t="str">
        <f>IF(YEAR(Formulario[[#This Row],[Birth date]])&gt;=2003,"Under 18", IF(YEAR(Formulario[[#This Row],[Birth date]])&gt;=1998,"From 18 to 23","Over 23"))</f>
        <v>Over 23</v>
      </c>
    </row>
    <row r="10" spans="1:11" x14ac:dyDescent="0.25">
      <c r="A10" s="1">
        <v>44278.968224780096</v>
      </c>
      <c r="B10" s="1">
        <v>10</v>
      </c>
      <c r="C10" t="s">
        <v>203</v>
      </c>
      <c r="D10">
        <v>10</v>
      </c>
      <c r="E10">
        <v>10</v>
      </c>
      <c r="F10">
        <v>10</v>
      </c>
      <c r="G10" t="s">
        <v>204</v>
      </c>
      <c r="K10" t="str">
        <f>IF(YEAR(Formulario[[#This Row],[Birth date]])&gt;=2003,"Under 18", IF(YEAR(Formulario[[#This Row],[Birth date]])&gt;=1998,"From 18 to 23","Over 23"))</f>
        <v>Over 23</v>
      </c>
    </row>
    <row r="11" spans="1:11" x14ac:dyDescent="0.25">
      <c r="A11" s="1">
        <v>44283.775505347221</v>
      </c>
      <c r="B11" s="1">
        <v>24470</v>
      </c>
      <c r="D11">
        <v>8</v>
      </c>
      <c r="I11">
        <v>6</v>
      </c>
      <c r="J11" t="s">
        <v>83</v>
      </c>
      <c r="K11" t="str">
        <f>IF(YEAR(Formulario[[#This Row],[Birth date]])&gt;=2003,"Under 18", IF(YEAR(Formulario[[#This Row],[Birth date]])&gt;=1998,"From 18 to 23","Over 23"))</f>
        <v>Over 23</v>
      </c>
    </row>
    <row r="12" spans="1:11" x14ac:dyDescent="0.25">
      <c r="A12" s="1">
        <v>44292.653166724536</v>
      </c>
      <c r="B12" s="1">
        <v>28118</v>
      </c>
      <c r="C12" t="s">
        <v>205</v>
      </c>
      <c r="D12">
        <v>10</v>
      </c>
      <c r="E12">
        <v>10</v>
      </c>
      <c r="F12">
        <v>10</v>
      </c>
      <c r="G12" t="s">
        <v>116</v>
      </c>
      <c r="H12" t="s">
        <v>206</v>
      </c>
      <c r="I12">
        <v>10</v>
      </c>
      <c r="J12" t="s">
        <v>85</v>
      </c>
      <c r="K12" t="str">
        <f>IF(YEAR(Formulario[[#This Row],[Birth date]])&gt;=2003,"Under 18", IF(YEAR(Formulario[[#This Row],[Birth date]])&gt;=1998,"From 18 to 23","Over 23"))</f>
        <v>Over 23</v>
      </c>
    </row>
    <row r="13" spans="1:11" x14ac:dyDescent="0.25">
      <c r="A13" s="1">
        <v>44315.784122418983</v>
      </c>
      <c r="B13" s="1">
        <v>28651</v>
      </c>
      <c r="C13" t="s">
        <v>1430</v>
      </c>
      <c r="D13">
        <v>10</v>
      </c>
      <c r="E13">
        <v>10</v>
      </c>
      <c r="F13">
        <v>10</v>
      </c>
      <c r="G13" t="s">
        <v>391</v>
      </c>
      <c r="H13" t="s">
        <v>391</v>
      </c>
      <c r="I13">
        <v>8</v>
      </c>
      <c r="J13" t="s">
        <v>85</v>
      </c>
      <c r="K13" t="str">
        <f>IF(YEAR(Formulario[[#This Row],[Birth date]])&gt;=2003,"Under 18", IF(YEAR(Formulario[[#This Row],[Birth date]])&gt;=1998,"From 18 to 23","Over 23"))</f>
        <v>Over 23</v>
      </c>
    </row>
    <row r="14" spans="1:11" x14ac:dyDescent="0.25">
      <c r="A14" s="1">
        <v>44320.783314722219</v>
      </c>
      <c r="B14" s="1">
        <v>29884</v>
      </c>
      <c r="C14" t="s">
        <v>1535</v>
      </c>
      <c r="D14">
        <v>9</v>
      </c>
      <c r="E14">
        <v>9</v>
      </c>
      <c r="F14">
        <v>10</v>
      </c>
      <c r="G14" t="s">
        <v>116</v>
      </c>
      <c r="H14" t="s">
        <v>1536</v>
      </c>
      <c r="I14">
        <v>7</v>
      </c>
      <c r="J14" t="s">
        <v>83</v>
      </c>
      <c r="K14" t="str">
        <f>IF(YEAR(Formulario[[#This Row],[Birth date]])&gt;=2003,"Under 18", IF(YEAR(Formulario[[#This Row],[Birth date]])&gt;=1998,"From 18 to 23","Over 23"))</f>
        <v>Over 23</v>
      </c>
    </row>
    <row r="15" spans="1:11" x14ac:dyDescent="0.25">
      <c r="A15" s="1">
        <v>44284.477385636572</v>
      </c>
      <c r="B15" s="1">
        <v>30792</v>
      </c>
      <c r="C15" t="s">
        <v>131</v>
      </c>
      <c r="D15">
        <v>9</v>
      </c>
      <c r="E15">
        <v>9</v>
      </c>
      <c r="F15">
        <v>10</v>
      </c>
      <c r="G15" t="s">
        <v>132</v>
      </c>
      <c r="H15" t="s">
        <v>133</v>
      </c>
      <c r="I15">
        <v>9</v>
      </c>
      <c r="J15" t="s">
        <v>83</v>
      </c>
      <c r="K15" t="str">
        <f>IF(YEAR(Formulario[[#This Row],[Birth date]])&gt;=2003,"Under 18", IF(YEAR(Formulario[[#This Row],[Birth date]])&gt;=1998,"From 18 to 23","Over 23"))</f>
        <v>Over 23</v>
      </c>
    </row>
    <row r="16" spans="1:11" x14ac:dyDescent="0.25">
      <c r="A16" s="1">
        <v>44320.783762372688</v>
      </c>
      <c r="B16" s="1">
        <v>30809</v>
      </c>
      <c r="C16" t="s">
        <v>1549</v>
      </c>
      <c r="D16">
        <v>9</v>
      </c>
      <c r="E16">
        <v>10</v>
      </c>
      <c r="F16">
        <v>9</v>
      </c>
      <c r="G16" t="s">
        <v>116</v>
      </c>
      <c r="H16" t="s">
        <v>1550</v>
      </c>
      <c r="I16">
        <v>9</v>
      </c>
      <c r="J16" t="s">
        <v>85</v>
      </c>
      <c r="K16" t="str">
        <f>IF(YEAR(Formulario[[#This Row],[Birth date]])&gt;=2003,"Under 18", IF(YEAR(Formulario[[#This Row],[Birth date]])&gt;=1998,"From 18 to 23","Over 23"))</f>
        <v>Over 23</v>
      </c>
    </row>
    <row r="17" spans="1:11" x14ac:dyDescent="0.25">
      <c r="A17" s="1">
        <v>44320.786491874998</v>
      </c>
      <c r="B17" s="1">
        <v>31631</v>
      </c>
      <c r="C17" t="s">
        <v>1581</v>
      </c>
      <c r="D17">
        <v>9</v>
      </c>
      <c r="E17">
        <v>10</v>
      </c>
      <c r="F17">
        <v>9</v>
      </c>
      <c r="G17" t="s">
        <v>1582</v>
      </c>
      <c r="H17" t="s">
        <v>1583</v>
      </c>
      <c r="I17">
        <v>6</v>
      </c>
      <c r="J17" t="s">
        <v>85</v>
      </c>
      <c r="K17" t="str">
        <f>IF(YEAR(Formulario[[#This Row],[Birth date]])&gt;=2003,"Under 18", IF(YEAR(Formulario[[#This Row],[Birth date]])&gt;=1998,"From 18 to 23","Over 23"))</f>
        <v>Over 23</v>
      </c>
    </row>
    <row r="18" spans="1:11" x14ac:dyDescent="0.25">
      <c r="A18" s="1">
        <v>44315.692654699073</v>
      </c>
      <c r="B18" s="1">
        <v>31881</v>
      </c>
      <c r="D18">
        <v>6</v>
      </c>
      <c r="E18">
        <v>7</v>
      </c>
      <c r="F18">
        <v>6</v>
      </c>
      <c r="I18">
        <v>6</v>
      </c>
      <c r="J18" t="s">
        <v>85</v>
      </c>
      <c r="K18" t="str">
        <f>IF(YEAR(Formulario[[#This Row],[Birth date]])&gt;=2003,"Under 18", IF(YEAR(Formulario[[#This Row],[Birth date]])&gt;=1998,"From 18 to 23","Over 23"))</f>
        <v>Over 23</v>
      </c>
    </row>
    <row r="19" spans="1:11" x14ac:dyDescent="0.25">
      <c r="A19" s="1">
        <v>44315.783039618058</v>
      </c>
      <c r="B19" s="1">
        <v>32174</v>
      </c>
      <c r="C19" t="s">
        <v>1426</v>
      </c>
      <c r="D19">
        <v>10</v>
      </c>
      <c r="E19">
        <v>10</v>
      </c>
      <c r="F19">
        <v>10</v>
      </c>
      <c r="G19" t="s">
        <v>1427</v>
      </c>
      <c r="I19">
        <v>9</v>
      </c>
      <c r="J19" t="s">
        <v>85</v>
      </c>
      <c r="K19" t="str">
        <f>IF(YEAR(Formulario[[#This Row],[Birth date]])&gt;=2003,"Under 18", IF(YEAR(Formulario[[#This Row],[Birth date]])&gt;=1998,"From 18 to 23","Over 23"))</f>
        <v>Over 23</v>
      </c>
    </row>
    <row r="20" spans="1:11" x14ac:dyDescent="0.25">
      <c r="A20" s="1">
        <v>44292.653399340277</v>
      </c>
      <c r="B20" s="1">
        <v>32993</v>
      </c>
      <c r="D20">
        <v>8</v>
      </c>
      <c r="E20">
        <v>7</v>
      </c>
      <c r="F20">
        <v>8</v>
      </c>
      <c r="G20" t="s">
        <v>210</v>
      </c>
      <c r="I20">
        <v>8</v>
      </c>
      <c r="J20" t="s">
        <v>85</v>
      </c>
      <c r="K20" t="str">
        <f>IF(YEAR(Formulario[[#This Row],[Birth date]])&gt;=2003,"Under 18", IF(YEAR(Formulario[[#This Row],[Birth date]])&gt;=1998,"From 18 to 23","Over 23"))</f>
        <v>Over 23</v>
      </c>
    </row>
    <row r="21" spans="1:11" x14ac:dyDescent="0.25">
      <c r="A21" s="1">
        <v>44292.654954710648</v>
      </c>
      <c r="B21" s="1">
        <v>33065</v>
      </c>
      <c r="C21" t="s">
        <v>222</v>
      </c>
      <c r="D21">
        <v>8</v>
      </c>
      <c r="E21">
        <v>10</v>
      </c>
      <c r="F21">
        <v>9</v>
      </c>
      <c r="G21" t="s">
        <v>223</v>
      </c>
      <c r="I21">
        <v>7</v>
      </c>
      <c r="J21" t="s">
        <v>85</v>
      </c>
      <c r="K21" t="str">
        <f>IF(YEAR(Formulario[[#This Row],[Birth date]])&gt;=2003,"Under 18", IF(YEAR(Formulario[[#This Row],[Birth date]])&gt;=1998,"From 18 to 23","Over 23"))</f>
        <v>Over 23</v>
      </c>
    </row>
    <row r="22" spans="1:11" x14ac:dyDescent="0.25">
      <c r="A22" s="1">
        <v>44284.479177210647</v>
      </c>
      <c r="B22" s="1">
        <v>33328</v>
      </c>
      <c r="C22" t="s">
        <v>147</v>
      </c>
      <c r="D22">
        <v>10</v>
      </c>
      <c r="E22">
        <v>10</v>
      </c>
      <c r="F22">
        <v>10</v>
      </c>
      <c r="I22">
        <v>10</v>
      </c>
      <c r="J22" t="s">
        <v>83</v>
      </c>
      <c r="K22" t="str">
        <f>IF(YEAR(Formulario[[#This Row],[Birth date]])&gt;=2003,"Under 18", IF(YEAR(Formulario[[#This Row],[Birth date]])&gt;=1998,"From 18 to 23","Over 23"))</f>
        <v>Over 23</v>
      </c>
    </row>
    <row r="23" spans="1:11" x14ac:dyDescent="0.25">
      <c r="A23" s="1">
        <v>44292.661044409724</v>
      </c>
      <c r="B23" s="1">
        <v>34239</v>
      </c>
      <c r="C23" t="s">
        <v>239</v>
      </c>
      <c r="D23">
        <v>9</v>
      </c>
      <c r="E23">
        <v>10</v>
      </c>
      <c r="F23">
        <v>10</v>
      </c>
      <c r="G23" t="s">
        <v>240</v>
      </c>
      <c r="I23">
        <v>10</v>
      </c>
      <c r="J23" t="s">
        <v>85</v>
      </c>
      <c r="K23" t="str">
        <f>IF(YEAR(Formulario[[#This Row],[Birth date]])&gt;=2003,"Under 18", IF(YEAR(Formulario[[#This Row],[Birth date]])&gt;=1998,"From 18 to 23","Over 23"))</f>
        <v>Over 23</v>
      </c>
    </row>
    <row r="24" spans="1:11" x14ac:dyDescent="0.25">
      <c r="A24" s="1">
        <v>44292.654192766204</v>
      </c>
      <c r="B24" s="1">
        <v>34318</v>
      </c>
      <c r="C24" t="s">
        <v>213</v>
      </c>
      <c r="D24">
        <v>10</v>
      </c>
      <c r="E24">
        <v>6</v>
      </c>
      <c r="F24">
        <v>10</v>
      </c>
      <c r="G24" t="s">
        <v>214</v>
      </c>
      <c r="H24" t="s">
        <v>215</v>
      </c>
      <c r="I24">
        <v>10</v>
      </c>
      <c r="J24" t="s">
        <v>85</v>
      </c>
      <c r="K24" t="str">
        <f>IF(YEAR(Formulario[[#This Row],[Birth date]])&gt;=2003,"Under 18", IF(YEAR(Formulario[[#This Row],[Birth date]])&gt;=1998,"From 18 to 23","Over 23"))</f>
        <v>Over 23</v>
      </c>
    </row>
    <row r="25" spans="1:11" x14ac:dyDescent="0.25">
      <c r="A25" s="1">
        <v>44320.783863206016</v>
      </c>
      <c r="B25" s="1">
        <v>34682</v>
      </c>
      <c r="C25" t="s">
        <v>1558</v>
      </c>
      <c r="D25">
        <v>8</v>
      </c>
      <c r="E25">
        <v>8</v>
      </c>
      <c r="F25">
        <v>9</v>
      </c>
      <c r="G25" t="s">
        <v>1559</v>
      </c>
      <c r="H25" t="s">
        <v>1560</v>
      </c>
      <c r="I25">
        <v>7</v>
      </c>
      <c r="J25" t="s">
        <v>85</v>
      </c>
      <c r="K25" t="str">
        <f>IF(YEAR(Formulario[[#This Row],[Birth date]])&gt;=2003,"Under 18", IF(YEAR(Formulario[[#This Row],[Birth date]])&gt;=1998,"From 18 to 23","Over 23"))</f>
        <v>Over 23</v>
      </c>
    </row>
    <row r="26" spans="1:11" x14ac:dyDescent="0.25">
      <c r="A26" s="1">
        <v>44292.654760543985</v>
      </c>
      <c r="B26" s="1">
        <v>34686</v>
      </c>
      <c r="C26" t="s">
        <v>219</v>
      </c>
      <c r="D26">
        <v>7</v>
      </c>
      <c r="E26">
        <v>10</v>
      </c>
      <c r="F26">
        <v>9</v>
      </c>
      <c r="G26" t="s">
        <v>220</v>
      </c>
      <c r="H26" t="s">
        <v>221</v>
      </c>
      <c r="I26">
        <v>5</v>
      </c>
      <c r="J26" t="s">
        <v>83</v>
      </c>
      <c r="K26" t="str">
        <f>IF(YEAR(Formulario[[#This Row],[Birth date]])&gt;=2003,"Under 18", IF(YEAR(Formulario[[#This Row],[Birth date]])&gt;=1998,"From 18 to 23","Over 23"))</f>
        <v>Over 23</v>
      </c>
    </row>
    <row r="27" spans="1:11" x14ac:dyDescent="0.25">
      <c r="A27" s="1">
        <v>44320.783576076392</v>
      </c>
      <c r="B27" s="1">
        <v>34725</v>
      </c>
      <c r="C27" t="s">
        <v>1540</v>
      </c>
      <c r="D27">
        <v>7</v>
      </c>
      <c r="E27">
        <v>8</v>
      </c>
      <c r="F27">
        <v>7</v>
      </c>
      <c r="G27" t="s">
        <v>1541</v>
      </c>
      <c r="H27" t="s">
        <v>1542</v>
      </c>
      <c r="I27">
        <v>7</v>
      </c>
      <c r="J27" t="s">
        <v>83</v>
      </c>
      <c r="K27" t="str">
        <f>IF(YEAR(Formulario[[#This Row],[Birth date]])&gt;=2003,"Under 18", IF(YEAR(Formulario[[#This Row],[Birth date]])&gt;=1998,"From 18 to 23","Over 23"))</f>
        <v>Over 23</v>
      </c>
    </row>
    <row r="28" spans="1:11" x14ac:dyDescent="0.25">
      <c r="A28" s="1">
        <v>44315.784511701386</v>
      </c>
      <c r="B28" s="1">
        <v>34782</v>
      </c>
      <c r="C28" t="s">
        <v>1431</v>
      </c>
      <c r="D28">
        <v>8</v>
      </c>
      <c r="E28">
        <v>9</v>
      </c>
      <c r="F28">
        <v>7</v>
      </c>
      <c r="I28">
        <v>7</v>
      </c>
      <c r="J28" t="s">
        <v>83</v>
      </c>
      <c r="K28" t="str">
        <f>IF(YEAR(Formulario[[#This Row],[Birth date]])&gt;=2003,"Under 18", IF(YEAR(Formulario[[#This Row],[Birth date]])&gt;=1998,"From 18 to 23","Over 23"))</f>
        <v>Over 23</v>
      </c>
    </row>
    <row r="29" spans="1:11" x14ac:dyDescent="0.25">
      <c r="A29" s="1">
        <v>44315.786890011572</v>
      </c>
      <c r="B29" s="1">
        <v>34824</v>
      </c>
      <c r="C29" t="s">
        <v>1437</v>
      </c>
      <c r="D29">
        <v>10</v>
      </c>
      <c r="E29">
        <v>9</v>
      </c>
      <c r="F29">
        <v>8</v>
      </c>
      <c r="G29" t="s">
        <v>1438</v>
      </c>
      <c r="I29">
        <v>8</v>
      </c>
      <c r="J29" t="s">
        <v>83</v>
      </c>
      <c r="K29" t="str">
        <f>IF(YEAR(Formulario[[#This Row],[Birth date]])&gt;=2003,"Under 18", IF(YEAR(Formulario[[#This Row],[Birth date]])&gt;=1998,"From 18 to 23","Over 23"))</f>
        <v>Over 23</v>
      </c>
    </row>
    <row r="30" spans="1:11" x14ac:dyDescent="0.25">
      <c r="A30" s="1">
        <v>44292.661354872682</v>
      </c>
      <c r="B30" s="1">
        <v>35054</v>
      </c>
      <c r="C30" t="s">
        <v>241</v>
      </c>
      <c r="D30">
        <v>9</v>
      </c>
      <c r="E30">
        <v>10</v>
      </c>
      <c r="F30">
        <v>8</v>
      </c>
      <c r="G30" t="s">
        <v>242</v>
      </c>
      <c r="I30">
        <v>7</v>
      </c>
      <c r="J30" t="s">
        <v>85</v>
      </c>
      <c r="K30" t="str">
        <f>IF(YEAR(Formulario[[#This Row],[Birth date]])&gt;=2003,"Under 18", IF(YEAR(Formulario[[#This Row],[Birth date]])&gt;=1998,"From 18 to 23","Over 23"))</f>
        <v>Over 23</v>
      </c>
    </row>
    <row r="31" spans="1:11" x14ac:dyDescent="0.25">
      <c r="A31" s="1">
        <v>44284.474650601849</v>
      </c>
      <c r="B31" s="1">
        <v>35269</v>
      </c>
      <c r="C31" t="s">
        <v>124</v>
      </c>
      <c r="D31">
        <v>9</v>
      </c>
      <c r="E31">
        <v>8</v>
      </c>
      <c r="F31">
        <v>8</v>
      </c>
      <c r="I31">
        <v>6</v>
      </c>
      <c r="J31" t="s">
        <v>83</v>
      </c>
      <c r="K31" t="str">
        <f>IF(YEAR(Formulario[[#This Row],[Birth date]])&gt;=2003,"Under 18", IF(YEAR(Formulario[[#This Row],[Birth date]])&gt;=1998,"From 18 to 23","Over 23"))</f>
        <v>Over 23</v>
      </c>
    </row>
    <row r="32" spans="1:11" x14ac:dyDescent="0.25">
      <c r="A32" s="1">
        <v>44320.778402418982</v>
      </c>
      <c r="B32" s="1">
        <v>35283</v>
      </c>
      <c r="C32" t="s">
        <v>1523</v>
      </c>
      <c r="D32">
        <v>8</v>
      </c>
      <c r="E32">
        <v>9</v>
      </c>
      <c r="F32">
        <v>10</v>
      </c>
      <c r="G32" t="s">
        <v>1524</v>
      </c>
      <c r="H32" t="s">
        <v>1525</v>
      </c>
      <c r="I32">
        <v>7</v>
      </c>
      <c r="J32" t="s">
        <v>85</v>
      </c>
      <c r="K32" t="str">
        <f>IF(YEAR(Formulario[[#This Row],[Birth date]])&gt;=2003,"Under 18", IF(YEAR(Formulario[[#This Row],[Birth date]])&gt;=1998,"From 18 to 23","Over 23"))</f>
        <v>Over 23</v>
      </c>
    </row>
    <row r="33" spans="1:11" x14ac:dyDescent="0.25">
      <c r="A33" s="1">
        <v>44320.783749027774</v>
      </c>
      <c r="B33" s="1">
        <v>35322</v>
      </c>
      <c r="C33" t="s">
        <v>216</v>
      </c>
      <c r="D33">
        <v>9</v>
      </c>
      <c r="E33">
        <v>6</v>
      </c>
      <c r="F33">
        <v>7</v>
      </c>
      <c r="G33" t="s">
        <v>89</v>
      </c>
      <c r="I33">
        <v>8</v>
      </c>
      <c r="J33" t="s">
        <v>83</v>
      </c>
      <c r="K33" t="str">
        <f>IF(YEAR(Formulario[[#This Row],[Birth date]])&gt;=2003,"Under 18", IF(YEAR(Formulario[[#This Row],[Birth date]])&gt;=1998,"From 18 to 23","Over 23"))</f>
        <v>Over 23</v>
      </c>
    </row>
    <row r="34" spans="1:11" x14ac:dyDescent="0.25">
      <c r="A34" s="1">
        <v>44292.654446747685</v>
      </c>
      <c r="B34" s="1">
        <v>35405</v>
      </c>
      <c r="C34" t="s">
        <v>216</v>
      </c>
      <c r="D34">
        <v>7</v>
      </c>
      <c r="E34">
        <v>9</v>
      </c>
      <c r="F34">
        <v>9</v>
      </c>
      <c r="G34" t="s">
        <v>217</v>
      </c>
      <c r="H34" t="s">
        <v>218</v>
      </c>
      <c r="I34">
        <v>4</v>
      </c>
      <c r="J34" t="s">
        <v>85</v>
      </c>
      <c r="K34" t="str">
        <f>IF(YEAR(Formulario[[#This Row],[Birth date]])&gt;=2003,"Under 18", IF(YEAR(Formulario[[#This Row],[Birth date]])&gt;=1998,"From 18 to 23","Over 23"))</f>
        <v>Over 23</v>
      </c>
    </row>
    <row r="35" spans="1:11" x14ac:dyDescent="0.25">
      <c r="A35" s="1">
        <v>44320.783783645835</v>
      </c>
      <c r="B35" s="1">
        <v>35522</v>
      </c>
      <c r="C35" t="s">
        <v>1552</v>
      </c>
      <c r="D35">
        <v>7</v>
      </c>
      <c r="E35">
        <v>9</v>
      </c>
      <c r="F35">
        <v>8</v>
      </c>
      <c r="G35" t="s">
        <v>1553</v>
      </c>
      <c r="H35" t="s">
        <v>1554</v>
      </c>
      <c r="I35">
        <v>7</v>
      </c>
      <c r="J35" t="s">
        <v>83</v>
      </c>
      <c r="K35" t="str">
        <f>IF(YEAR(Formulario[[#This Row],[Birth date]])&gt;=2003,"Under 18", IF(YEAR(Formulario[[#This Row],[Birth date]])&gt;=1998,"From 18 to 23","Over 23"))</f>
        <v>Over 23</v>
      </c>
    </row>
    <row r="36" spans="1:11" x14ac:dyDescent="0.25">
      <c r="A36" s="1">
        <v>44292.653223611109</v>
      </c>
      <c r="B36" s="1">
        <v>35544</v>
      </c>
      <c r="C36" t="s">
        <v>207</v>
      </c>
      <c r="D36">
        <v>10</v>
      </c>
      <c r="E36">
        <v>10</v>
      </c>
      <c r="F36">
        <v>10</v>
      </c>
      <c r="G36" t="s">
        <v>208</v>
      </c>
      <c r="H36" t="s">
        <v>209</v>
      </c>
      <c r="I36">
        <v>10</v>
      </c>
      <c r="J36" t="s">
        <v>85</v>
      </c>
      <c r="K36" t="str">
        <f>IF(YEAR(Formulario[[#This Row],[Birth date]])&gt;=2003,"Under 18", IF(YEAR(Formulario[[#This Row],[Birth date]])&gt;=1998,"From 18 to 23","Over 23"))</f>
        <v>Over 23</v>
      </c>
    </row>
    <row r="37" spans="1:11" x14ac:dyDescent="0.25">
      <c r="A37" s="1">
        <v>44292.658529328706</v>
      </c>
      <c r="B37" s="1">
        <v>35569</v>
      </c>
      <c r="C37" t="s">
        <v>233</v>
      </c>
      <c r="D37">
        <v>9</v>
      </c>
      <c r="E37">
        <v>10</v>
      </c>
      <c r="F37">
        <v>10</v>
      </c>
      <c r="G37" t="s">
        <v>234</v>
      </c>
      <c r="H37" t="s">
        <v>235</v>
      </c>
      <c r="I37">
        <v>9</v>
      </c>
      <c r="J37" t="s">
        <v>85</v>
      </c>
      <c r="K37" t="str">
        <f>IF(YEAR(Formulario[[#This Row],[Birth date]])&gt;=2003,"Under 18", IF(YEAR(Formulario[[#This Row],[Birth date]])&gt;=1998,"From 18 to 23","Over 23"))</f>
        <v>Over 23</v>
      </c>
    </row>
    <row r="38" spans="1:11" x14ac:dyDescent="0.25">
      <c r="A38" s="1">
        <v>44292.659242187503</v>
      </c>
      <c r="B38" s="1">
        <v>35577</v>
      </c>
      <c r="C38" t="s">
        <v>236</v>
      </c>
      <c r="D38">
        <v>7</v>
      </c>
      <c r="E38">
        <v>7</v>
      </c>
      <c r="F38">
        <v>7</v>
      </c>
      <c r="G38" t="s">
        <v>237</v>
      </c>
      <c r="H38" t="s">
        <v>238</v>
      </c>
      <c r="I38">
        <v>7</v>
      </c>
      <c r="J38" t="s">
        <v>85</v>
      </c>
      <c r="K38" t="str">
        <f>IF(YEAR(Formulario[[#This Row],[Birth date]])&gt;=2003,"Under 18", IF(YEAR(Formulario[[#This Row],[Birth date]])&gt;=1998,"From 18 to 23","Over 23"))</f>
        <v>Over 23</v>
      </c>
    </row>
    <row r="39" spans="1:11" x14ac:dyDescent="0.25">
      <c r="A39" s="1">
        <v>44320.78372190972</v>
      </c>
      <c r="B39" s="1">
        <v>35621</v>
      </c>
      <c r="C39" t="s">
        <v>1547</v>
      </c>
      <c r="D39">
        <v>7</v>
      </c>
      <c r="E39">
        <v>10</v>
      </c>
      <c r="F39">
        <v>10</v>
      </c>
      <c r="G39" t="s">
        <v>116</v>
      </c>
      <c r="H39" t="s">
        <v>1548</v>
      </c>
      <c r="I39">
        <v>7</v>
      </c>
      <c r="J39" t="s">
        <v>83</v>
      </c>
      <c r="K39" t="str">
        <f>IF(YEAR(Formulario[[#This Row],[Birth date]])&gt;=2003,"Under 18", IF(YEAR(Formulario[[#This Row],[Birth date]])&gt;=1998,"From 18 to 23","Over 23"))</f>
        <v>Over 23</v>
      </c>
    </row>
    <row r="40" spans="1:11" x14ac:dyDescent="0.25">
      <c r="A40" s="1">
        <v>44320.783325046294</v>
      </c>
      <c r="B40" s="1">
        <v>35633</v>
      </c>
      <c r="C40" t="s">
        <v>1537</v>
      </c>
      <c r="D40">
        <v>8</v>
      </c>
      <c r="E40">
        <v>8</v>
      </c>
      <c r="F40">
        <v>8</v>
      </c>
      <c r="G40" t="s">
        <v>1538</v>
      </c>
      <c r="H40" t="s">
        <v>1538</v>
      </c>
      <c r="I40">
        <v>7</v>
      </c>
      <c r="J40" t="s">
        <v>85</v>
      </c>
      <c r="K40" t="str">
        <f>IF(YEAR(Formulario[[#This Row],[Birth date]])&gt;=2003,"Under 18", IF(YEAR(Formulario[[#This Row],[Birth date]])&gt;=1998,"From 18 to 23","Over 23"))</f>
        <v>Over 23</v>
      </c>
    </row>
    <row r="41" spans="1:11" x14ac:dyDescent="0.25">
      <c r="A41" s="1">
        <v>44292.655882106483</v>
      </c>
      <c r="B41" s="1">
        <v>35669</v>
      </c>
      <c r="C41" t="s">
        <v>227</v>
      </c>
      <c r="D41">
        <v>10</v>
      </c>
      <c r="E41">
        <v>10</v>
      </c>
      <c r="F41">
        <v>10</v>
      </c>
      <c r="G41" t="s">
        <v>228</v>
      </c>
      <c r="H41" t="s">
        <v>229</v>
      </c>
      <c r="I41">
        <v>8</v>
      </c>
      <c r="J41" t="s">
        <v>85</v>
      </c>
      <c r="K41" t="str">
        <f>IF(YEAR(Formulario[[#This Row],[Birth date]])&gt;=2003,"Under 18", IF(YEAR(Formulario[[#This Row],[Birth date]])&gt;=1998,"From 18 to 23","Over 23"))</f>
        <v>Over 23</v>
      </c>
    </row>
    <row r="42" spans="1:11" x14ac:dyDescent="0.25">
      <c r="A42" s="1">
        <v>44292.654090856478</v>
      </c>
      <c r="B42" s="1">
        <v>35810</v>
      </c>
      <c r="C42" t="s">
        <v>211</v>
      </c>
      <c r="D42">
        <v>9</v>
      </c>
      <c r="E42">
        <v>9</v>
      </c>
      <c r="F42">
        <v>9</v>
      </c>
      <c r="G42" t="s">
        <v>212</v>
      </c>
      <c r="I42">
        <v>9</v>
      </c>
      <c r="J42" t="s">
        <v>83</v>
      </c>
      <c r="K42" t="str">
        <f>IF(YEAR(Formulario[[#This Row],[Birth date]])&gt;=2003,"Under 18", IF(YEAR(Formulario[[#This Row],[Birth date]])&gt;=1998,"From 18 to 23","Over 23"))</f>
        <v>From 18 to 23</v>
      </c>
    </row>
    <row r="43" spans="1:11" x14ac:dyDescent="0.25">
      <c r="A43" s="1">
        <v>44292.656629351855</v>
      </c>
      <c r="B43" s="1">
        <v>35823</v>
      </c>
      <c r="C43" t="s">
        <v>230</v>
      </c>
      <c r="D43">
        <v>9</v>
      </c>
      <c r="E43">
        <v>8</v>
      </c>
      <c r="F43">
        <v>5</v>
      </c>
      <c r="G43" t="s">
        <v>231</v>
      </c>
      <c r="H43" t="s">
        <v>232</v>
      </c>
      <c r="I43">
        <v>7</v>
      </c>
      <c r="J43" t="s">
        <v>83</v>
      </c>
      <c r="K43" t="str">
        <f>IF(YEAR(Formulario[[#This Row],[Birth date]])&gt;=2003,"Under 18", IF(YEAR(Formulario[[#This Row],[Birth date]])&gt;=1998,"From 18 to 23","Over 23"))</f>
        <v>From 18 to 23</v>
      </c>
    </row>
    <row r="44" spans="1:11" x14ac:dyDescent="0.25">
      <c r="A44" s="1">
        <v>44284.476902870367</v>
      </c>
      <c r="B44" s="1">
        <v>35867</v>
      </c>
      <c r="C44" t="s">
        <v>126</v>
      </c>
      <c r="D44">
        <v>8</v>
      </c>
      <c r="E44">
        <v>8</v>
      </c>
      <c r="F44">
        <v>7</v>
      </c>
      <c r="G44" t="s">
        <v>127</v>
      </c>
      <c r="I44">
        <v>7</v>
      </c>
      <c r="J44" t="s">
        <v>83</v>
      </c>
      <c r="K44" t="str">
        <f>IF(YEAR(Formulario[[#This Row],[Birth date]])&gt;=2003,"Under 18", IF(YEAR(Formulario[[#This Row],[Birth date]])&gt;=1998,"From 18 to 23","Over 23"))</f>
        <v>From 18 to 23</v>
      </c>
    </row>
    <row r="45" spans="1:11" x14ac:dyDescent="0.25">
      <c r="A45" s="1">
        <v>44284.506483726851</v>
      </c>
      <c r="B45" s="1">
        <v>35904</v>
      </c>
      <c r="C45" t="s">
        <v>161</v>
      </c>
      <c r="D45">
        <v>10</v>
      </c>
      <c r="E45">
        <v>8</v>
      </c>
      <c r="F45">
        <v>10</v>
      </c>
      <c r="I45">
        <v>10</v>
      </c>
      <c r="J45" t="s">
        <v>85</v>
      </c>
      <c r="K45" t="str">
        <f>IF(YEAR(Formulario[[#This Row],[Birth date]])&gt;=2003,"Under 18", IF(YEAR(Formulario[[#This Row],[Birth date]])&gt;=1998,"From 18 to 23","Over 23"))</f>
        <v>From 18 to 23</v>
      </c>
    </row>
    <row r="46" spans="1:11" x14ac:dyDescent="0.25">
      <c r="A46" s="1">
        <v>44292.655101053242</v>
      </c>
      <c r="B46" s="1">
        <v>35906</v>
      </c>
      <c r="C46" t="s">
        <v>224</v>
      </c>
      <c r="D46">
        <v>9</v>
      </c>
      <c r="E46">
        <v>10</v>
      </c>
      <c r="F46">
        <v>8</v>
      </c>
      <c r="G46" t="s">
        <v>225</v>
      </c>
      <c r="H46" t="s">
        <v>226</v>
      </c>
      <c r="I46">
        <v>9</v>
      </c>
      <c r="J46" t="s">
        <v>85</v>
      </c>
      <c r="K46" t="str">
        <f>IF(YEAR(Formulario[[#This Row],[Birth date]])&gt;=2003,"Under 18", IF(YEAR(Formulario[[#This Row],[Birth date]])&gt;=1998,"From 18 to 23","Over 23"))</f>
        <v>From 18 to 23</v>
      </c>
    </row>
    <row r="47" spans="1:11" x14ac:dyDescent="0.25">
      <c r="A47" s="1">
        <v>44315.78214664352</v>
      </c>
      <c r="B47" s="1">
        <v>35970</v>
      </c>
      <c r="D47">
        <v>7</v>
      </c>
      <c r="E47">
        <v>7</v>
      </c>
      <c r="F47">
        <v>7</v>
      </c>
      <c r="I47">
        <v>7</v>
      </c>
      <c r="J47" t="s">
        <v>85</v>
      </c>
      <c r="K47" t="str">
        <f>IF(YEAR(Formulario[[#This Row],[Birth date]])&gt;=2003,"Under 18", IF(YEAR(Formulario[[#This Row],[Birth date]])&gt;=1998,"From 18 to 23","Over 23"))</f>
        <v>From 18 to 23</v>
      </c>
    </row>
    <row r="48" spans="1:11" x14ac:dyDescent="0.25">
      <c r="A48" s="1">
        <v>44315.694507233799</v>
      </c>
      <c r="B48" s="1">
        <v>35997</v>
      </c>
      <c r="C48" t="s">
        <v>1394</v>
      </c>
      <c r="D48">
        <v>8</v>
      </c>
      <c r="E48">
        <v>8</v>
      </c>
      <c r="F48">
        <v>8</v>
      </c>
      <c r="G48" t="s">
        <v>368</v>
      </c>
      <c r="H48" t="s">
        <v>1395</v>
      </c>
      <c r="I48">
        <v>7</v>
      </c>
      <c r="J48" t="s">
        <v>85</v>
      </c>
      <c r="K48" t="str">
        <f>IF(YEAR(Formulario[[#This Row],[Birth date]])&gt;=2003,"Under 18", IF(YEAR(Formulario[[#This Row],[Birth date]])&gt;=1998,"From 18 to 23","Over 23"))</f>
        <v>From 18 to 23</v>
      </c>
    </row>
    <row r="49" spans="1:11" x14ac:dyDescent="0.25">
      <c r="A49" s="1">
        <v>44284.478905578704</v>
      </c>
      <c r="B49" s="1">
        <v>36169</v>
      </c>
      <c r="C49" t="s">
        <v>144</v>
      </c>
      <c r="D49">
        <v>9</v>
      </c>
      <c r="E49">
        <v>8</v>
      </c>
      <c r="F49">
        <v>8</v>
      </c>
      <c r="I49">
        <v>9</v>
      </c>
      <c r="J49" t="s">
        <v>85</v>
      </c>
      <c r="K49" t="str">
        <f>IF(YEAR(Formulario[[#This Row],[Birth date]])&gt;=2003,"Under 18", IF(YEAR(Formulario[[#This Row],[Birth date]])&gt;=1998,"From 18 to 23","Over 23"))</f>
        <v>From 18 to 23</v>
      </c>
    </row>
    <row r="50" spans="1:11" x14ac:dyDescent="0.25">
      <c r="A50" s="1">
        <v>44315.779674456018</v>
      </c>
      <c r="B50" s="1">
        <v>36230</v>
      </c>
      <c r="C50" t="s">
        <v>1420</v>
      </c>
      <c r="D50">
        <v>8</v>
      </c>
      <c r="E50">
        <v>9</v>
      </c>
      <c r="F50">
        <v>10</v>
      </c>
      <c r="I50">
        <v>8</v>
      </c>
      <c r="J50" t="s">
        <v>85</v>
      </c>
      <c r="K50" t="str">
        <f>IF(YEAR(Formulario[[#This Row],[Birth date]])&gt;=2003,"Under 18", IF(YEAR(Formulario[[#This Row],[Birth date]])&gt;=1998,"From 18 to 23","Over 23"))</f>
        <v>From 18 to 23</v>
      </c>
    </row>
    <row r="51" spans="1:11" x14ac:dyDescent="0.25">
      <c r="A51" s="1">
        <v>44284.477265810187</v>
      </c>
      <c r="B51" s="1">
        <v>36288</v>
      </c>
      <c r="C51" t="s">
        <v>130</v>
      </c>
      <c r="D51">
        <v>8</v>
      </c>
      <c r="E51">
        <v>7</v>
      </c>
      <c r="F51">
        <v>8</v>
      </c>
      <c r="I51">
        <v>7</v>
      </c>
      <c r="J51" t="s">
        <v>85</v>
      </c>
      <c r="K51" t="str">
        <f>IF(YEAR(Formulario[[#This Row],[Birth date]])&gt;=2003,"Under 18", IF(YEAR(Formulario[[#This Row],[Birth date]])&gt;=1998,"From 18 to 23","Over 23"))</f>
        <v>From 18 to 23</v>
      </c>
    </row>
    <row r="52" spans="1:11" x14ac:dyDescent="0.25">
      <c r="A52" s="1">
        <v>44284.396516944442</v>
      </c>
      <c r="B52" s="1">
        <v>36376</v>
      </c>
      <c r="C52" t="s">
        <v>87</v>
      </c>
      <c r="D52">
        <v>9</v>
      </c>
      <c r="E52">
        <v>9</v>
      </c>
      <c r="F52">
        <v>8</v>
      </c>
      <c r="I52">
        <v>7</v>
      </c>
      <c r="J52" t="s">
        <v>85</v>
      </c>
      <c r="K52" t="str">
        <f>IF(YEAR(Formulario[[#This Row],[Birth date]])&gt;=2003,"Under 18", IF(YEAR(Formulario[[#This Row],[Birth date]])&gt;=1998,"From 18 to 23","Over 23"))</f>
        <v>From 18 to 23</v>
      </c>
    </row>
    <row r="53" spans="1:11" x14ac:dyDescent="0.25">
      <c r="A53" s="1">
        <v>44284.476766157408</v>
      </c>
      <c r="B53" s="1">
        <v>36412</v>
      </c>
      <c r="C53" t="s">
        <v>125</v>
      </c>
      <c r="D53">
        <v>9</v>
      </c>
      <c r="E53">
        <v>8</v>
      </c>
      <c r="F53">
        <v>7</v>
      </c>
      <c r="I53">
        <v>8</v>
      </c>
      <c r="J53" t="s">
        <v>85</v>
      </c>
      <c r="K53" t="str">
        <f>IF(YEAR(Formulario[[#This Row],[Birth date]])&gt;=2003,"Under 18", IF(YEAR(Formulario[[#This Row],[Birth date]])&gt;=1998,"From 18 to 23","Over 23"))</f>
        <v>From 18 to 23</v>
      </c>
    </row>
    <row r="54" spans="1:11" x14ac:dyDescent="0.25">
      <c r="A54" s="1">
        <v>44315.696628796293</v>
      </c>
      <c r="B54" s="1">
        <v>36458</v>
      </c>
      <c r="D54">
        <v>7</v>
      </c>
      <c r="E54">
        <v>7</v>
      </c>
      <c r="F54">
        <v>7</v>
      </c>
      <c r="I54">
        <v>7</v>
      </c>
      <c r="J54" t="s">
        <v>85</v>
      </c>
      <c r="K54" t="str">
        <f>IF(YEAR(Formulario[[#This Row],[Birth date]])&gt;=2003,"Under 18", IF(YEAR(Formulario[[#This Row],[Birth date]])&gt;=1998,"From 18 to 23","Over 23"))</f>
        <v>From 18 to 23</v>
      </c>
    </row>
    <row r="55" spans="1:11" x14ac:dyDescent="0.25">
      <c r="A55" s="1">
        <v>44284.479074872688</v>
      </c>
      <c r="B55" s="1">
        <v>36503</v>
      </c>
      <c r="C55" t="s">
        <v>145</v>
      </c>
      <c r="D55">
        <v>7</v>
      </c>
      <c r="E55">
        <v>8</v>
      </c>
      <c r="F55">
        <v>8</v>
      </c>
      <c r="G55" t="s">
        <v>146</v>
      </c>
      <c r="I55">
        <v>6</v>
      </c>
      <c r="J55" t="s">
        <v>85</v>
      </c>
      <c r="K55" t="str">
        <f>IF(YEAR(Formulario[[#This Row],[Birth date]])&gt;=2003,"Under 18", IF(YEAR(Formulario[[#This Row],[Birth date]])&gt;=1998,"From 18 to 23","Over 23"))</f>
        <v>From 18 to 23</v>
      </c>
    </row>
    <row r="56" spans="1:11" x14ac:dyDescent="0.25">
      <c r="A56" s="1">
        <v>44284.400600185189</v>
      </c>
      <c r="B56" s="1">
        <v>36532</v>
      </c>
      <c r="C56" t="s">
        <v>107</v>
      </c>
      <c r="D56">
        <v>9</v>
      </c>
      <c r="E56">
        <v>9</v>
      </c>
      <c r="F56">
        <v>10</v>
      </c>
      <c r="I56">
        <v>9</v>
      </c>
      <c r="J56" t="s">
        <v>83</v>
      </c>
      <c r="K56" t="str">
        <f>IF(YEAR(Formulario[[#This Row],[Birth date]])&gt;=2003,"Under 18", IF(YEAR(Formulario[[#This Row],[Birth date]])&gt;=1998,"From 18 to 23","Over 23"))</f>
        <v>From 18 to 23</v>
      </c>
    </row>
    <row r="57" spans="1:11" x14ac:dyDescent="0.25">
      <c r="A57" s="1">
        <v>44284.476685034722</v>
      </c>
      <c r="B57" s="1">
        <v>36544</v>
      </c>
      <c r="D57">
        <v>9</v>
      </c>
      <c r="E57">
        <v>10</v>
      </c>
      <c r="F57">
        <v>9</v>
      </c>
      <c r="I57">
        <v>7</v>
      </c>
      <c r="J57" t="s">
        <v>85</v>
      </c>
      <c r="K57" t="str">
        <f>IF(YEAR(Formulario[[#This Row],[Birth date]])&gt;=2003,"Under 18", IF(YEAR(Formulario[[#This Row],[Birth date]])&gt;=1998,"From 18 to 23","Over 23"))</f>
        <v>From 18 to 23</v>
      </c>
    </row>
    <row r="58" spans="1:11" x14ac:dyDescent="0.25">
      <c r="A58" s="1">
        <v>44284.477614606483</v>
      </c>
      <c r="B58" s="1">
        <v>36547</v>
      </c>
      <c r="D58">
        <v>10</v>
      </c>
      <c r="E58">
        <v>10</v>
      </c>
      <c r="F58">
        <v>10</v>
      </c>
      <c r="I58">
        <v>10</v>
      </c>
      <c r="J58" t="s">
        <v>85</v>
      </c>
      <c r="K58" t="str">
        <f>IF(YEAR(Formulario[[#This Row],[Birth date]])&gt;=2003,"Under 18", IF(YEAR(Formulario[[#This Row],[Birth date]])&gt;=1998,"From 18 to 23","Over 23"))</f>
        <v>From 18 to 23</v>
      </c>
    </row>
    <row r="59" spans="1:11" x14ac:dyDescent="0.25">
      <c r="A59" s="1">
        <v>44320.778956249997</v>
      </c>
      <c r="B59" s="1">
        <v>36584</v>
      </c>
      <c r="C59" t="s">
        <v>1526</v>
      </c>
      <c r="D59">
        <v>7</v>
      </c>
      <c r="E59">
        <v>7</v>
      </c>
      <c r="F59">
        <v>7</v>
      </c>
      <c r="H59" t="s">
        <v>1527</v>
      </c>
      <c r="I59">
        <v>7</v>
      </c>
      <c r="J59" t="s">
        <v>85</v>
      </c>
      <c r="K59" t="str">
        <f>IF(YEAR(Formulario[[#This Row],[Birth date]])&gt;=2003,"Under 18", IF(YEAR(Formulario[[#This Row],[Birth date]])&gt;=1998,"From 18 to 23","Over 23"))</f>
        <v>From 18 to 23</v>
      </c>
    </row>
    <row r="60" spans="1:11" x14ac:dyDescent="0.25">
      <c r="A60" s="1">
        <v>44284.400808969905</v>
      </c>
      <c r="B60" s="1">
        <v>36586</v>
      </c>
      <c r="C60" t="s">
        <v>112</v>
      </c>
      <c r="D60">
        <v>7</v>
      </c>
      <c r="E60">
        <v>9</v>
      </c>
      <c r="F60">
        <v>8</v>
      </c>
      <c r="G60" t="s">
        <v>113</v>
      </c>
      <c r="H60" t="s">
        <v>114</v>
      </c>
      <c r="I60">
        <v>6</v>
      </c>
      <c r="J60" t="s">
        <v>85</v>
      </c>
      <c r="K60" t="str">
        <f>IF(YEAR(Formulario[[#This Row],[Birth date]])&gt;=2003,"Under 18", IF(YEAR(Formulario[[#This Row],[Birth date]])&gt;=1998,"From 18 to 23","Over 23"))</f>
        <v>From 18 to 23</v>
      </c>
    </row>
    <row r="61" spans="1:11" x14ac:dyDescent="0.25">
      <c r="A61" s="1">
        <v>44284.408192002316</v>
      </c>
      <c r="B61" s="1">
        <v>36654</v>
      </c>
      <c r="C61" t="s">
        <v>121</v>
      </c>
      <c r="D61">
        <v>8</v>
      </c>
      <c r="E61">
        <v>8</v>
      </c>
      <c r="F61">
        <v>9</v>
      </c>
      <c r="H61" t="s">
        <v>122</v>
      </c>
      <c r="I61">
        <v>7</v>
      </c>
      <c r="J61" t="s">
        <v>85</v>
      </c>
      <c r="K61" t="str">
        <f>IF(YEAR(Formulario[[#This Row],[Birth date]])&gt;=2003,"Under 18", IF(YEAR(Formulario[[#This Row],[Birth date]])&gt;=1998,"From 18 to 23","Over 23"))</f>
        <v>From 18 to 23</v>
      </c>
    </row>
    <row r="62" spans="1:11" x14ac:dyDescent="0.25">
      <c r="A62" s="1">
        <v>44284.489677013888</v>
      </c>
      <c r="B62" s="1">
        <v>36749</v>
      </c>
      <c r="C62" t="s">
        <v>157</v>
      </c>
      <c r="D62">
        <v>8</v>
      </c>
      <c r="E62">
        <v>7</v>
      </c>
      <c r="F62">
        <v>5</v>
      </c>
      <c r="I62">
        <v>7</v>
      </c>
      <c r="J62" t="s">
        <v>85</v>
      </c>
      <c r="K62" t="str">
        <f>IF(YEAR(Formulario[[#This Row],[Birth date]])&gt;=2003,"Under 18", IF(YEAR(Formulario[[#This Row],[Birth date]])&gt;=1998,"From 18 to 23","Over 23"))</f>
        <v>From 18 to 23</v>
      </c>
    </row>
    <row r="63" spans="1:11" x14ac:dyDescent="0.25">
      <c r="A63" s="1">
        <v>44284.491327407406</v>
      </c>
      <c r="B63" s="1">
        <v>36749</v>
      </c>
      <c r="C63" t="s">
        <v>157</v>
      </c>
      <c r="D63">
        <v>8</v>
      </c>
      <c r="E63">
        <v>7</v>
      </c>
      <c r="F63">
        <v>5</v>
      </c>
      <c r="I63">
        <v>7</v>
      </c>
      <c r="J63" t="s">
        <v>85</v>
      </c>
      <c r="K63" t="str">
        <f>IF(YEAR(Formulario[[#This Row],[Birth date]])&gt;=2003,"Under 18", IF(YEAR(Formulario[[#This Row],[Birth date]])&gt;=1998,"From 18 to 23","Over 23"))</f>
        <v>From 18 to 23</v>
      </c>
    </row>
    <row r="64" spans="1:11" x14ac:dyDescent="0.25">
      <c r="A64" s="1">
        <v>44286.358821851849</v>
      </c>
      <c r="B64" s="1">
        <v>36749</v>
      </c>
      <c r="C64" t="s">
        <v>157</v>
      </c>
      <c r="D64">
        <v>8</v>
      </c>
      <c r="E64">
        <v>7</v>
      </c>
      <c r="F64">
        <v>5</v>
      </c>
      <c r="I64">
        <v>7</v>
      </c>
      <c r="J64" t="s">
        <v>85</v>
      </c>
      <c r="K64" t="str">
        <f>IF(YEAR(Formulario[[#This Row],[Birth date]])&gt;=2003,"Under 18", IF(YEAR(Formulario[[#This Row],[Birth date]])&gt;=1998,"From 18 to 23","Over 23"))</f>
        <v>From 18 to 23</v>
      </c>
    </row>
    <row r="65" spans="1:11" x14ac:dyDescent="0.25">
      <c r="A65" s="1">
        <v>44312.477335173608</v>
      </c>
      <c r="B65" s="1">
        <v>36789</v>
      </c>
      <c r="D65">
        <v>8</v>
      </c>
      <c r="E65">
        <v>9</v>
      </c>
      <c r="F65">
        <v>8</v>
      </c>
      <c r="I65">
        <v>8</v>
      </c>
      <c r="J65" t="s">
        <v>83</v>
      </c>
      <c r="K65" t="str">
        <f>IF(YEAR(Formulario[[#This Row],[Birth date]])&gt;=2003,"Under 18", IF(YEAR(Formulario[[#This Row],[Birth date]])&gt;=1998,"From 18 to 23","Over 23"))</f>
        <v>From 18 to 23</v>
      </c>
    </row>
    <row r="66" spans="1:11" x14ac:dyDescent="0.25">
      <c r="A66" s="1">
        <v>44312.545884143517</v>
      </c>
      <c r="B66" s="1">
        <v>36789</v>
      </c>
      <c r="D66">
        <v>8</v>
      </c>
      <c r="E66">
        <v>9</v>
      </c>
      <c r="F66">
        <v>8</v>
      </c>
      <c r="I66">
        <v>8</v>
      </c>
      <c r="J66" t="s">
        <v>83</v>
      </c>
      <c r="K66" t="str">
        <f>IF(YEAR(Formulario[[#This Row],[Birth date]])&gt;=2003,"Under 18", IF(YEAR(Formulario[[#This Row],[Birth date]])&gt;=1998,"From 18 to 23","Over 23"))</f>
        <v>From 18 to 23</v>
      </c>
    </row>
    <row r="67" spans="1:11" x14ac:dyDescent="0.25">
      <c r="A67" s="1">
        <v>44320.783859050927</v>
      </c>
      <c r="B67" s="1">
        <v>36956</v>
      </c>
      <c r="C67" t="s">
        <v>1557</v>
      </c>
      <c r="D67">
        <v>8</v>
      </c>
      <c r="E67">
        <v>10</v>
      </c>
      <c r="F67">
        <v>9</v>
      </c>
      <c r="G67" t="s">
        <v>89</v>
      </c>
      <c r="I67">
        <v>8</v>
      </c>
      <c r="J67" t="s">
        <v>85</v>
      </c>
      <c r="K67" t="str">
        <f>IF(YEAR(Formulario[[#This Row],[Birth date]])&gt;=2003,"Under 18", IF(YEAR(Formulario[[#This Row],[Birth date]])&gt;=1998,"From 18 to 23","Over 23"))</f>
        <v>From 18 to 23</v>
      </c>
    </row>
    <row r="68" spans="1:11" x14ac:dyDescent="0.25">
      <c r="A68" s="1">
        <v>44320.783859212963</v>
      </c>
      <c r="B68" s="1">
        <v>36967</v>
      </c>
      <c r="C68" t="s">
        <v>1556</v>
      </c>
      <c r="D68">
        <v>9</v>
      </c>
      <c r="E68">
        <v>9</v>
      </c>
      <c r="F68">
        <v>8</v>
      </c>
      <c r="I68">
        <v>8</v>
      </c>
      <c r="J68" t="s">
        <v>85</v>
      </c>
      <c r="K68" t="str">
        <f>IF(YEAR(Formulario[[#This Row],[Birth date]])&gt;=2003,"Under 18", IF(YEAR(Formulario[[#This Row],[Birth date]])&gt;=1998,"From 18 to 23","Over 23"))</f>
        <v>From 18 to 23</v>
      </c>
    </row>
    <row r="69" spans="1:11" x14ac:dyDescent="0.25">
      <c r="A69" s="1">
        <v>44320.783976909719</v>
      </c>
      <c r="B69" s="1">
        <v>37092</v>
      </c>
      <c r="C69" t="s">
        <v>1562</v>
      </c>
      <c r="D69">
        <v>8</v>
      </c>
      <c r="E69">
        <v>7</v>
      </c>
      <c r="F69">
        <v>6</v>
      </c>
      <c r="G69" t="s">
        <v>1563</v>
      </c>
      <c r="H69" t="s">
        <v>1564</v>
      </c>
      <c r="I69">
        <v>5</v>
      </c>
      <c r="J69" t="s">
        <v>85</v>
      </c>
      <c r="K69" t="str">
        <f>IF(YEAR(Formulario[[#This Row],[Birth date]])&gt;=2003,"Under 18", IF(YEAR(Formulario[[#This Row],[Birth date]])&gt;=1998,"From 18 to 23","Over 23"))</f>
        <v>From 18 to 23</v>
      </c>
    </row>
    <row r="70" spans="1:11" x14ac:dyDescent="0.25">
      <c r="A70" s="1">
        <v>44320.783393599537</v>
      </c>
      <c r="B70" s="1">
        <v>37100</v>
      </c>
      <c r="D70">
        <v>9</v>
      </c>
      <c r="E70">
        <v>3</v>
      </c>
      <c r="F70">
        <v>8</v>
      </c>
      <c r="H70" t="s">
        <v>1539</v>
      </c>
      <c r="I70">
        <v>8</v>
      </c>
      <c r="J70" t="s">
        <v>83</v>
      </c>
      <c r="K70" t="str">
        <f>IF(YEAR(Formulario[[#This Row],[Birth date]])&gt;=2003,"Under 18", IF(YEAR(Formulario[[#This Row],[Birth date]])&gt;=1998,"From 18 to 23","Over 23"))</f>
        <v>From 18 to 23</v>
      </c>
    </row>
    <row r="71" spans="1:11" x14ac:dyDescent="0.25">
      <c r="A71" s="1">
        <v>44315.699365717592</v>
      </c>
      <c r="B71" s="1">
        <v>37108</v>
      </c>
      <c r="C71" t="s">
        <v>1417</v>
      </c>
      <c r="D71">
        <v>8</v>
      </c>
      <c r="E71">
        <v>5</v>
      </c>
      <c r="F71">
        <v>8</v>
      </c>
      <c r="G71" t="s">
        <v>1418</v>
      </c>
      <c r="H71" t="s">
        <v>1419</v>
      </c>
      <c r="I71">
        <v>7</v>
      </c>
      <c r="J71" t="s">
        <v>85</v>
      </c>
      <c r="K71" t="str">
        <f>IF(YEAR(Formulario[[#This Row],[Birth date]])&gt;=2003,"Under 18", IF(YEAR(Formulario[[#This Row],[Birth date]])&gt;=1998,"From 18 to 23","Over 23"))</f>
        <v>From 18 to 23</v>
      </c>
    </row>
    <row r="72" spans="1:11" x14ac:dyDescent="0.25">
      <c r="A72" s="1">
        <v>44315.691010300929</v>
      </c>
      <c r="B72" s="1">
        <v>37174</v>
      </c>
      <c r="D72">
        <v>7</v>
      </c>
      <c r="E72">
        <v>8</v>
      </c>
      <c r="F72">
        <v>8</v>
      </c>
      <c r="I72">
        <v>1</v>
      </c>
      <c r="J72" t="s">
        <v>83</v>
      </c>
      <c r="K72" t="str">
        <f>IF(YEAR(Formulario[[#This Row],[Birth date]])&gt;=2003,"Under 18", IF(YEAR(Formulario[[#This Row],[Birth date]])&gt;=1998,"From 18 to 23","Over 23"))</f>
        <v>From 18 to 23</v>
      </c>
    </row>
    <row r="73" spans="1:11" x14ac:dyDescent="0.25">
      <c r="A73" s="1">
        <v>44315.783179386577</v>
      </c>
      <c r="B73" s="1">
        <v>37187</v>
      </c>
      <c r="C73" t="s">
        <v>1428</v>
      </c>
      <c r="D73">
        <v>8</v>
      </c>
      <c r="E73">
        <v>10</v>
      </c>
      <c r="F73">
        <v>9</v>
      </c>
      <c r="I73">
        <v>7</v>
      </c>
      <c r="J73" t="s">
        <v>85</v>
      </c>
      <c r="K73" t="str">
        <f>IF(YEAR(Formulario[[#This Row],[Birth date]])&gt;=2003,"Under 18", IF(YEAR(Formulario[[#This Row],[Birth date]])&gt;=1998,"From 18 to 23","Over 23"))</f>
        <v>From 18 to 23</v>
      </c>
    </row>
    <row r="74" spans="1:11" x14ac:dyDescent="0.25">
      <c r="A74" s="1">
        <v>44284.398336840277</v>
      </c>
      <c r="B74" s="1">
        <v>37196</v>
      </c>
      <c r="C74" t="s">
        <v>96</v>
      </c>
      <c r="D74">
        <v>7</v>
      </c>
      <c r="E74">
        <v>7</v>
      </c>
      <c r="F74">
        <v>8</v>
      </c>
      <c r="G74" t="s">
        <v>97</v>
      </c>
      <c r="H74" t="s">
        <v>98</v>
      </c>
      <c r="I74">
        <v>7</v>
      </c>
      <c r="J74" t="s">
        <v>85</v>
      </c>
      <c r="K74" t="str">
        <f>IF(YEAR(Formulario[[#This Row],[Birth date]])&gt;=2003,"Under 18", IF(YEAR(Formulario[[#This Row],[Birth date]])&gt;=1998,"From 18 to 23","Over 23"))</f>
        <v>From 18 to 23</v>
      </c>
    </row>
    <row r="75" spans="1:11" x14ac:dyDescent="0.25">
      <c r="A75" s="1">
        <v>44284.490542743057</v>
      </c>
      <c r="B75" s="1">
        <v>37205</v>
      </c>
      <c r="D75">
        <v>5</v>
      </c>
      <c r="E75">
        <v>5</v>
      </c>
      <c r="F75">
        <v>5</v>
      </c>
      <c r="I75">
        <v>5</v>
      </c>
      <c r="J75" t="s">
        <v>85</v>
      </c>
      <c r="K75" t="str">
        <f>IF(YEAR(Formulario[[#This Row],[Birth date]])&gt;=2003,"Under 18", IF(YEAR(Formulario[[#This Row],[Birth date]])&gt;=1998,"From 18 to 23","Over 23"))</f>
        <v>From 18 to 23</v>
      </c>
    </row>
    <row r="76" spans="1:11" x14ac:dyDescent="0.25">
      <c r="A76" s="1">
        <v>44284.477019456019</v>
      </c>
      <c r="B76" s="1">
        <v>37223</v>
      </c>
      <c r="C76" t="s">
        <v>128</v>
      </c>
      <c r="D76">
        <v>8</v>
      </c>
      <c r="E76">
        <v>6</v>
      </c>
      <c r="F76">
        <v>9</v>
      </c>
      <c r="G76" t="s">
        <v>89</v>
      </c>
      <c r="H76" t="s">
        <v>129</v>
      </c>
      <c r="I76">
        <v>7</v>
      </c>
      <c r="J76" t="s">
        <v>85</v>
      </c>
      <c r="K76" t="str">
        <f>IF(YEAR(Formulario[[#This Row],[Birth date]])&gt;=2003,"Under 18", IF(YEAR(Formulario[[#This Row],[Birth date]])&gt;=1998,"From 18 to 23","Over 23"))</f>
        <v>From 18 to 23</v>
      </c>
    </row>
    <row r="77" spans="1:11" x14ac:dyDescent="0.25">
      <c r="A77" s="1">
        <v>44315.698482546293</v>
      </c>
      <c r="B77" s="1">
        <v>37261</v>
      </c>
      <c r="C77" t="s">
        <v>1410</v>
      </c>
      <c r="D77">
        <v>10</v>
      </c>
      <c r="F77">
        <v>9</v>
      </c>
      <c r="G77" t="s">
        <v>1411</v>
      </c>
      <c r="H77" t="s">
        <v>1412</v>
      </c>
      <c r="I77">
        <v>9</v>
      </c>
      <c r="J77" t="s">
        <v>85</v>
      </c>
      <c r="K77" t="str">
        <f>IF(YEAR(Formulario[[#This Row],[Birth date]])&gt;=2003,"Under 18", IF(YEAR(Formulario[[#This Row],[Birth date]])&gt;=1998,"From 18 to 23","Over 23"))</f>
        <v>From 18 to 23</v>
      </c>
    </row>
    <row r="78" spans="1:11" x14ac:dyDescent="0.25">
      <c r="A78" s="1">
        <v>44284.489288032404</v>
      </c>
      <c r="B78" s="1">
        <v>37265</v>
      </c>
      <c r="C78" t="s">
        <v>154</v>
      </c>
      <c r="D78">
        <v>10</v>
      </c>
      <c r="E78">
        <v>5</v>
      </c>
      <c r="F78">
        <v>5</v>
      </c>
      <c r="G78" t="s">
        <v>155</v>
      </c>
      <c r="H78" t="s">
        <v>156</v>
      </c>
      <c r="I78">
        <v>10</v>
      </c>
      <c r="J78" t="s">
        <v>83</v>
      </c>
      <c r="K78" t="str">
        <f>IF(YEAR(Formulario[[#This Row],[Birth date]])&gt;=2003,"Under 18", IF(YEAR(Formulario[[#This Row],[Birth date]])&gt;=1998,"From 18 to 23","Over 23"))</f>
        <v>From 18 to 23</v>
      </c>
    </row>
    <row r="79" spans="1:11" x14ac:dyDescent="0.25">
      <c r="A79" s="1">
        <v>44315.698774386576</v>
      </c>
      <c r="B79" s="1">
        <v>37271</v>
      </c>
      <c r="C79" t="s">
        <v>1415</v>
      </c>
      <c r="D79">
        <v>8</v>
      </c>
      <c r="E79">
        <v>7</v>
      </c>
      <c r="F79">
        <v>8</v>
      </c>
      <c r="G79" t="s">
        <v>116</v>
      </c>
      <c r="H79" t="s">
        <v>1416</v>
      </c>
      <c r="I79">
        <v>8</v>
      </c>
      <c r="J79" t="s">
        <v>85</v>
      </c>
      <c r="K79" t="str">
        <f>IF(YEAR(Formulario[[#This Row],[Birth date]])&gt;=2003,"Under 18", IF(YEAR(Formulario[[#This Row],[Birth date]])&gt;=1998,"From 18 to 23","Over 23"))</f>
        <v>From 18 to 23</v>
      </c>
    </row>
    <row r="80" spans="1:11" x14ac:dyDescent="0.25">
      <c r="A80" s="1">
        <v>44320.78369384259</v>
      </c>
      <c r="B80" s="1">
        <v>37279</v>
      </c>
      <c r="C80" t="s">
        <v>1546</v>
      </c>
      <c r="D80">
        <v>7</v>
      </c>
      <c r="E80">
        <v>8</v>
      </c>
      <c r="F80">
        <v>8</v>
      </c>
      <c r="I80">
        <v>6</v>
      </c>
      <c r="J80" t="s">
        <v>85</v>
      </c>
      <c r="K80" t="str">
        <f>IF(YEAR(Formulario[[#This Row],[Birth date]])&gt;=2003,"Under 18", IF(YEAR(Formulario[[#This Row],[Birth date]])&gt;=1998,"From 18 to 23","Over 23"))</f>
        <v>From 18 to 23</v>
      </c>
    </row>
    <row r="81" spans="1:11" x14ac:dyDescent="0.25">
      <c r="A81" s="1">
        <v>44320.783765902779</v>
      </c>
      <c r="B81" s="1">
        <v>37286</v>
      </c>
      <c r="C81" t="s">
        <v>1551</v>
      </c>
      <c r="D81">
        <v>10</v>
      </c>
      <c r="E81">
        <v>10</v>
      </c>
      <c r="F81">
        <v>9</v>
      </c>
      <c r="I81">
        <v>7</v>
      </c>
      <c r="J81" t="s">
        <v>85</v>
      </c>
      <c r="K81" t="str">
        <f>IF(YEAR(Formulario[[#This Row],[Birth date]])&gt;=2003,"Under 18", IF(YEAR(Formulario[[#This Row],[Birth date]])&gt;=1998,"From 18 to 23","Over 23"))</f>
        <v>From 18 to 23</v>
      </c>
    </row>
    <row r="82" spans="1:11" x14ac:dyDescent="0.25">
      <c r="A82" s="1">
        <v>44315.69604185185</v>
      </c>
      <c r="B82" s="1">
        <v>37288</v>
      </c>
      <c r="C82" t="s">
        <v>1399</v>
      </c>
      <c r="D82">
        <v>8</v>
      </c>
      <c r="E82">
        <v>7</v>
      </c>
      <c r="F82">
        <v>10</v>
      </c>
      <c r="I82">
        <v>7</v>
      </c>
      <c r="J82" t="s">
        <v>85</v>
      </c>
      <c r="K82" t="str">
        <f>IF(YEAR(Formulario[[#This Row],[Birth date]])&gt;=2003,"Under 18", IF(YEAR(Formulario[[#This Row],[Birth date]])&gt;=1998,"From 18 to 23","Over 23"))</f>
        <v>From 18 to 23</v>
      </c>
    </row>
    <row r="83" spans="1:11" x14ac:dyDescent="0.25">
      <c r="A83" s="1">
        <v>44320.783742731481</v>
      </c>
      <c r="B83" s="1">
        <v>37292</v>
      </c>
      <c r="D83">
        <v>10</v>
      </c>
      <c r="E83">
        <v>10</v>
      </c>
      <c r="F83">
        <v>10</v>
      </c>
      <c r="I83">
        <v>10</v>
      </c>
      <c r="J83" t="s">
        <v>83</v>
      </c>
      <c r="K83" t="str">
        <f>IF(YEAR(Formulario[[#This Row],[Birth date]])&gt;=2003,"Under 18", IF(YEAR(Formulario[[#This Row],[Birth date]])&gt;=1998,"From 18 to 23","Over 23"))</f>
        <v>From 18 to 23</v>
      </c>
    </row>
    <row r="84" spans="1:11" x14ac:dyDescent="0.25">
      <c r="A84" s="1">
        <v>44315.696730451389</v>
      </c>
      <c r="B84" s="1">
        <v>37315</v>
      </c>
      <c r="C84" t="s">
        <v>1400</v>
      </c>
      <c r="D84">
        <v>9</v>
      </c>
      <c r="E84">
        <v>8</v>
      </c>
      <c r="F84">
        <v>9</v>
      </c>
      <c r="G84" t="s">
        <v>89</v>
      </c>
      <c r="H84" t="s">
        <v>89</v>
      </c>
      <c r="I84">
        <v>7</v>
      </c>
      <c r="J84" t="s">
        <v>83</v>
      </c>
      <c r="K84" t="str">
        <f>IF(YEAR(Formulario[[#This Row],[Birth date]])&gt;=2003,"Under 18", IF(YEAR(Formulario[[#This Row],[Birth date]])&gt;=1998,"From 18 to 23","Over 23"))</f>
        <v>From 18 to 23</v>
      </c>
    </row>
    <row r="85" spans="1:11" x14ac:dyDescent="0.25">
      <c r="A85" s="1">
        <v>44284.471376678244</v>
      </c>
      <c r="B85" s="1">
        <v>37335</v>
      </c>
      <c r="C85" t="s">
        <v>123</v>
      </c>
      <c r="D85">
        <v>8</v>
      </c>
      <c r="E85">
        <v>9</v>
      </c>
      <c r="F85">
        <v>10</v>
      </c>
      <c r="I85">
        <v>7</v>
      </c>
      <c r="J85" t="s">
        <v>85</v>
      </c>
      <c r="K85" t="str">
        <f>IF(YEAR(Formulario[[#This Row],[Birth date]])&gt;=2003,"Under 18", IF(YEAR(Formulario[[#This Row],[Birth date]])&gt;=1998,"From 18 to 23","Over 23"))</f>
        <v>From 18 to 23</v>
      </c>
    </row>
    <row r="86" spans="1:11" x14ac:dyDescent="0.25">
      <c r="A86" s="1">
        <v>44320.782874050929</v>
      </c>
      <c r="B86" s="1">
        <v>37362</v>
      </c>
      <c r="C86" t="s">
        <v>1533</v>
      </c>
      <c r="D86">
        <v>6</v>
      </c>
      <c r="E86">
        <v>8</v>
      </c>
      <c r="F86">
        <v>10</v>
      </c>
      <c r="G86" t="s">
        <v>116</v>
      </c>
      <c r="H86" t="s">
        <v>105</v>
      </c>
      <c r="I86">
        <v>6</v>
      </c>
      <c r="J86" t="s">
        <v>85</v>
      </c>
      <c r="K86" t="str">
        <f>IF(YEAR(Formulario[[#This Row],[Birth date]])&gt;=2003,"Under 18", IF(YEAR(Formulario[[#This Row],[Birth date]])&gt;=1998,"From 18 to 23","Over 23"))</f>
        <v>From 18 to 23</v>
      </c>
    </row>
    <row r="87" spans="1:11" x14ac:dyDescent="0.25">
      <c r="A87" s="1">
        <v>44320.782471597224</v>
      </c>
      <c r="B87" s="1">
        <v>37381</v>
      </c>
      <c r="C87" t="s">
        <v>1528</v>
      </c>
      <c r="D87">
        <v>7</v>
      </c>
      <c r="E87">
        <v>8</v>
      </c>
      <c r="F87">
        <v>8</v>
      </c>
      <c r="G87" t="s">
        <v>1529</v>
      </c>
      <c r="H87" t="s">
        <v>1530</v>
      </c>
      <c r="I87">
        <v>5</v>
      </c>
      <c r="J87" t="s">
        <v>83</v>
      </c>
      <c r="K87" t="str">
        <f>IF(YEAR(Formulario[[#This Row],[Birth date]])&gt;=2003,"Under 18", IF(YEAR(Formulario[[#This Row],[Birth date]])&gt;=1998,"From 18 to 23","Over 23"))</f>
        <v>From 18 to 23</v>
      </c>
    </row>
    <row r="88" spans="1:11" x14ac:dyDescent="0.25">
      <c r="A88" s="1">
        <v>44320.777805636571</v>
      </c>
      <c r="B88" s="1">
        <v>37382</v>
      </c>
      <c r="C88" t="s">
        <v>1520</v>
      </c>
      <c r="D88">
        <v>7</v>
      </c>
      <c r="E88">
        <v>5</v>
      </c>
      <c r="F88">
        <v>8</v>
      </c>
      <c r="G88" t="s">
        <v>1521</v>
      </c>
      <c r="H88" t="s">
        <v>1522</v>
      </c>
      <c r="I88">
        <v>8</v>
      </c>
      <c r="J88" t="s">
        <v>83</v>
      </c>
      <c r="K88" t="str">
        <f>IF(YEAR(Formulario[[#This Row],[Birth date]])&gt;=2003,"Under 18", IF(YEAR(Formulario[[#This Row],[Birth date]])&gt;=1998,"From 18 to 23","Over 23"))</f>
        <v>From 18 to 23</v>
      </c>
    </row>
    <row r="89" spans="1:11" x14ac:dyDescent="0.25">
      <c r="A89" s="1">
        <v>44315.782132939814</v>
      </c>
      <c r="B89" s="1">
        <v>37394</v>
      </c>
      <c r="C89" t="s">
        <v>1423</v>
      </c>
      <c r="D89">
        <v>7</v>
      </c>
      <c r="E89">
        <v>9</v>
      </c>
      <c r="F89">
        <v>3</v>
      </c>
      <c r="I89">
        <v>7</v>
      </c>
      <c r="J89" t="s">
        <v>85</v>
      </c>
      <c r="K89" t="str">
        <f>IF(YEAR(Formulario[[#This Row],[Birth date]])&gt;=2003,"Under 18", IF(YEAR(Formulario[[#This Row],[Birth date]])&gt;=1998,"From 18 to 23","Over 23"))</f>
        <v>From 18 to 23</v>
      </c>
    </row>
    <row r="90" spans="1:11" x14ac:dyDescent="0.25">
      <c r="A90" s="1">
        <v>44284.40082210648</v>
      </c>
      <c r="B90" s="1">
        <v>37400</v>
      </c>
      <c r="C90" t="s">
        <v>115</v>
      </c>
      <c r="D90">
        <v>9</v>
      </c>
      <c r="E90">
        <v>9</v>
      </c>
      <c r="F90">
        <v>8</v>
      </c>
      <c r="G90" t="s">
        <v>116</v>
      </c>
      <c r="H90" t="s">
        <v>117</v>
      </c>
      <c r="I90">
        <v>3</v>
      </c>
      <c r="J90" t="s">
        <v>85</v>
      </c>
      <c r="K90" t="str">
        <f>IF(YEAR(Formulario[[#This Row],[Birth date]])&gt;=2003,"Under 18", IF(YEAR(Formulario[[#This Row],[Birth date]])&gt;=1998,"From 18 to 23","Over 23"))</f>
        <v>From 18 to 23</v>
      </c>
    </row>
    <row r="91" spans="1:11" x14ac:dyDescent="0.25">
      <c r="A91" s="1">
        <v>44315.69829925926</v>
      </c>
      <c r="B91" s="1">
        <v>37400</v>
      </c>
      <c r="C91" t="s">
        <v>1407</v>
      </c>
      <c r="D91">
        <v>7</v>
      </c>
      <c r="E91">
        <v>5</v>
      </c>
      <c r="F91">
        <v>4</v>
      </c>
      <c r="G91" t="s">
        <v>1408</v>
      </c>
      <c r="H91" t="s">
        <v>1409</v>
      </c>
      <c r="I91">
        <v>7</v>
      </c>
      <c r="J91" t="s">
        <v>85</v>
      </c>
      <c r="K91" t="str">
        <f>IF(YEAR(Formulario[[#This Row],[Birth date]])&gt;=2003,"Under 18", IF(YEAR(Formulario[[#This Row],[Birth date]])&gt;=1998,"From 18 to 23","Over 23"))</f>
        <v>From 18 to 23</v>
      </c>
    </row>
    <row r="92" spans="1:11" x14ac:dyDescent="0.25">
      <c r="A92" s="1">
        <v>44315.697419768519</v>
      </c>
      <c r="B92" s="1">
        <v>37401</v>
      </c>
      <c r="C92" t="s">
        <v>1403</v>
      </c>
      <c r="D92">
        <v>9</v>
      </c>
      <c r="E92">
        <v>10</v>
      </c>
      <c r="F92">
        <v>10</v>
      </c>
      <c r="G92" t="s">
        <v>1404</v>
      </c>
      <c r="H92" t="s">
        <v>1405</v>
      </c>
      <c r="I92">
        <v>7</v>
      </c>
      <c r="J92" t="s">
        <v>85</v>
      </c>
      <c r="K92" t="str">
        <f>IF(YEAR(Formulario[[#This Row],[Birth date]])&gt;=2003,"Under 18", IF(YEAR(Formulario[[#This Row],[Birth date]])&gt;=1998,"From 18 to 23","Over 23"))</f>
        <v>From 18 to 23</v>
      </c>
    </row>
    <row r="93" spans="1:11" x14ac:dyDescent="0.25">
      <c r="A93" s="1">
        <v>44284.478176365737</v>
      </c>
      <c r="B93" s="1">
        <v>37404</v>
      </c>
      <c r="C93" t="s">
        <v>139</v>
      </c>
      <c r="D93">
        <v>8</v>
      </c>
      <c r="E93">
        <v>6</v>
      </c>
      <c r="F93">
        <v>5</v>
      </c>
      <c r="G93" t="s">
        <v>140</v>
      </c>
      <c r="H93" t="s">
        <v>141</v>
      </c>
      <c r="I93">
        <v>6</v>
      </c>
      <c r="J93" t="s">
        <v>85</v>
      </c>
      <c r="K93" t="str">
        <f>IF(YEAR(Formulario[[#This Row],[Birth date]])&gt;=2003,"Under 18", IF(YEAR(Formulario[[#This Row],[Birth date]])&gt;=1998,"From 18 to 23","Over 23"))</f>
        <v>From 18 to 23</v>
      </c>
    </row>
    <row r="94" spans="1:11" x14ac:dyDescent="0.25">
      <c r="A94" s="1">
        <v>44284.477935370371</v>
      </c>
      <c r="B94" s="1">
        <v>37405</v>
      </c>
      <c r="C94" t="s">
        <v>134</v>
      </c>
      <c r="D94">
        <v>9</v>
      </c>
      <c r="E94">
        <v>10</v>
      </c>
      <c r="F94">
        <v>10</v>
      </c>
      <c r="G94" t="s">
        <v>135</v>
      </c>
      <c r="H94" t="s">
        <v>136</v>
      </c>
      <c r="I94">
        <v>8</v>
      </c>
      <c r="J94" t="s">
        <v>85</v>
      </c>
      <c r="K94" t="str">
        <f>IF(YEAR(Formulario[[#This Row],[Birth date]])&gt;=2003,"Under 18", IF(YEAR(Formulario[[#This Row],[Birth date]])&gt;=1998,"From 18 to 23","Over 23"))</f>
        <v>From 18 to 23</v>
      </c>
    </row>
    <row r="95" spans="1:11" x14ac:dyDescent="0.25">
      <c r="A95" s="1">
        <v>44320.784483252311</v>
      </c>
      <c r="B95" s="1">
        <v>37413</v>
      </c>
      <c r="C95" t="s">
        <v>1574</v>
      </c>
      <c r="D95">
        <v>8</v>
      </c>
      <c r="E95">
        <v>7</v>
      </c>
      <c r="F95">
        <v>8</v>
      </c>
      <c r="G95" t="s">
        <v>1575</v>
      </c>
      <c r="H95" t="s">
        <v>129</v>
      </c>
      <c r="I95">
        <v>8</v>
      </c>
      <c r="J95" t="s">
        <v>85</v>
      </c>
      <c r="K95" t="str">
        <f>IF(YEAR(Formulario[[#This Row],[Birth date]])&gt;=2003,"Under 18", IF(YEAR(Formulario[[#This Row],[Birth date]])&gt;=1998,"From 18 to 23","Over 23"))</f>
        <v>From 18 to 23</v>
      </c>
    </row>
    <row r="96" spans="1:11" x14ac:dyDescent="0.25">
      <c r="A96" s="1">
        <v>44284.400418993057</v>
      </c>
      <c r="B96" s="1">
        <v>37415</v>
      </c>
      <c r="D96">
        <v>8</v>
      </c>
      <c r="E96">
        <v>9</v>
      </c>
      <c r="F96">
        <v>9</v>
      </c>
      <c r="I96">
        <v>8</v>
      </c>
      <c r="J96" t="s">
        <v>85</v>
      </c>
      <c r="K96" t="str">
        <f>IF(YEAR(Formulario[[#This Row],[Birth date]])&gt;=2003,"Under 18", IF(YEAR(Formulario[[#This Row],[Birth date]])&gt;=1998,"From 18 to 23","Over 23"))</f>
        <v>From 18 to 23</v>
      </c>
    </row>
    <row r="97" spans="1:11" x14ac:dyDescent="0.25">
      <c r="A97" s="1">
        <v>44284.397708865741</v>
      </c>
      <c r="B97" s="1">
        <v>37428</v>
      </c>
      <c r="C97" t="s">
        <v>92</v>
      </c>
      <c r="D97">
        <v>10</v>
      </c>
      <c r="E97">
        <v>10</v>
      </c>
      <c r="F97">
        <v>10</v>
      </c>
      <c r="I97">
        <v>8</v>
      </c>
      <c r="J97" t="s">
        <v>85</v>
      </c>
      <c r="K97" t="str">
        <f>IF(YEAR(Formulario[[#This Row],[Birth date]])&gt;=2003,"Under 18", IF(YEAR(Formulario[[#This Row],[Birth date]])&gt;=1998,"From 18 to 23","Over 23"))</f>
        <v>From 18 to 23</v>
      </c>
    </row>
    <row r="98" spans="1:11" x14ac:dyDescent="0.25">
      <c r="A98" s="1">
        <v>44284.395653518521</v>
      </c>
      <c r="B98" s="1">
        <v>37446</v>
      </c>
      <c r="C98" t="s">
        <v>86</v>
      </c>
      <c r="D98">
        <v>10</v>
      </c>
      <c r="E98">
        <v>10</v>
      </c>
      <c r="F98">
        <v>9</v>
      </c>
      <c r="I98">
        <v>7</v>
      </c>
      <c r="J98" t="s">
        <v>85</v>
      </c>
      <c r="K98" t="str">
        <f>IF(YEAR(Formulario[[#This Row],[Birth date]])&gt;=2003,"Under 18", IF(YEAR(Formulario[[#This Row],[Birth date]])&gt;=1998,"From 18 to 23","Over 23"))</f>
        <v>From 18 to 23</v>
      </c>
    </row>
    <row r="99" spans="1:11" x14ac:dyDescent="0.25">
      <c r="A99" s="1">
        <v>44320.787465833331</v>
      </c>
      <c r="B99" s="1">
        <v>37449</v>
      </c>
      <c r="D99">
        <v>9</v>
      </c>
      <c r="E99">
        <v>7</v>
      </c>
      <c r="F99">
        <v>7</v>
      </c>
      <c r="I99">
        <v>7</v>
      </c>
      <c r="J99" t="s">
        <v>85</v>
      </c>
      <c r="K99" t="str">
        <f>IF(YEAR(Formulario[[#This Row],[Birth date]])&gt;=2003,"Under 18", IF(YEAR(Formulario[[#This Row],[Birth date]])&gt;=1998,"From 18 to 23","Over 23"))</f>
        <v>From 18 to 23</v>
      </c>
    </row>
    <row r="100" spans="1:11" x14ac:dyDescent="0.25">
      <c r="A100" s="1">
        <v>44315.780280115738</v>
      </c>
      <c r="B100" s="1">
        <v>37451</v>
      </c>
      <c r="C100" t="s">
        <v>1421</v>
      </c>
      <c r="D100">
        <v>6</v>
      </c>
      <c r="E100">
        <v>10</v>
      </c>
      <c r="F100">
        <v>10</v>
      </c>
      <c r="G100" t="s">
        <v>116</v>
      </c>
      <c r="H100" t="s">
        <v>1422</v>
      </c>
      <c r="I100">
        <v>6</v>
      </c>
      <c r="J100" t="s">
        <v>85</v>
      </c>
      <c r="K100" t="str">
        <f>IF(YEAR(Formulario[[#This Row],[Birth date]])&gt;=2003,"Under 18", IF(YEAR(Formulario[[#This Row],[Birth date]])&gt;=1998,"From 18 to 23","Over 23"))</f>
        <v>From 18 to 23</v>
      </c>
    </row>
    <row r="101" spans="1:11" x14ac:dyDescent="0.25">
      <c r="A101" s="1">
        <v>44284.484051736108</v>
      </c>
      <c r="B101" s="1">
        <v>37452</v>
      </c>
      <c r="C101" t="s">
        <v>148</v>
      </c>
      <c r="D101">
        <v>6</v>
      </c>
      <c r="E101">
        <v>8</v>
      </c>
      <c r="F101">
        <v>8</v>
      </c>
      <c r="G101" t="s">
        <v>149</v>
      </c>
      <c r="H101" t="s">
        <v>150</v>
      </c>
      <c r="I101">
        <v>6</v>
      </c>
      <c r="J101" t="s">
        <v>85</v>
      </c>
      <c r="K101" t="str">
        <f>IF(YEAR(Formulario[[#This Row],[Birth date]])&gt;=2003,"Under 18", IF(YEAR(Formulario[[#This Row],[Birth date]])&gt;=1998,"From 18 to 23","Over 23"))</f>
        <v>From 18 to 23</v>
      </c>
    </row>
    <row r="102" spans="1:11" x14ac:dyDescent="0.25">
      <c r="A102" s="1">
        <v>44284.399559745369</v>
      </c>
      <c r="B102" s="1">
        <v>37454</v>
      </c>
      <c r="C102" t="s">
        <v>104</v>
      </c>
      <c r="D102">
        <v>8</v>
      </c>
      <c r="E102">
        <v>9</v>
      </c>
      <c r="F102">
        <v>7</v>
      </c>
      <c r="G102" t="s">
        <v>105</v>
      </c>
      <c r="H102" t="s">
        <v>106</v>
      </c>
      <c r="I102">
        <v>7</v>
      </c>
      <c r="J102" t="s">
        <v>85</v>
      </c>
      <c r="K102" t="str">
        <f>IF(YEAR(Formulario[[#This Row],[Birth date]])&gt;=2003,"Under 18", IF(YEAR(Formulario[[#This Row],[Birth date]])&gt;=1998,"From 18 to 23","Over 23"))</f>
        <v>From 18 to 23</v>
      </c>
    </row>
    <row r="103" spans="1:11" x14ac:dyDescent="0.25">
      <c r="A103" s="1">
        <v>44315.78332545139</v>
      </c>
      <c r="B103" s="1">
        <v>37462</v>
      </c>
      <c r="C103" t="s">
        <v>1429</v>
      </c>
      <c r="D103">
        <v>9</v>
      </c>
      <c r="E103">
        <v>9</v>
      </c>
      <c r="F103">
        <v>10</v>
      </c>
      <c r="G103" t="s">
        <v>105</v>
      </c>
      <c r="H103" t="s">
        <v>105</v>
      </c>
      <c r="I103">
        <v>7</v>
      </c>
      <c r="J103" t="s">
        <v>85</v>
      </c>
      <c r="K103" t="str">
        <f>IF(YEAR(Formulario[[#This Row],[Birth date]])&gt;=2003,"Under 18", IF(YEAR(Formulario[[#This Row],[Birth date]])&gt;=1998,"From 18 to 23","Over 23"))</f>
        <v>From 18 to 23</v>
      </c>
    </row>
    <row r="104" spans="1:11" x14ac:dyDescent="0.25">
      <c r="A104" s="1">
        <v>44315.784102187499</v>
      </c>
      <c r="B104" s="1">
        <v>37467</v>
      </c>
      <c r="D104">
        <v>8</v>
      </c>
      <c r="E104">
        <v>10</v>
      </c>
      <c r="F104">
        <v>8</v>
      </c>
      <c r="I104">
        <v>9</v>
      </c>
      <c r="J104" t="s">
        <v>85</v>
      </c>
      <c r="K104" t="str">
        <f>IF(YEAR(Formulario[[#This Row],[Birth date]])&gt;=2003,"Under 18", IF(YEAR(Formulario[[#This Row],[Birth date]])&gt;=1998,"From 18 to 23","Over 23"))</f>
        <v>From 18 to 23</v>
      </c>
    </row>
    <row r="105" spans="1:11" x14ac:dyDescent="0.25">
      <c r="A105" s="1">
        <v>44320.782654224538</v>
      </c>
      <c r="B105" s="1">
        <v>37469</v>
      </c>
      <c r="C105" t="s">
        <v>1532</v>
      </c>
      <c r="D105">
        <v>8</v>
      </c>
      <c r="E105">
        <v>8</v>
      </c>
      <c r="F105">
        <v>5</v>
      </c>
      <c r="I105">
        <v>7</v>
      </c>
      <c r="J105" t="s">
        <v>83</v>
      </c>
      <c r="K105" t="str">
        <f>IF(YEAR(Formulario[[#This Row],[Birth date]])&gt;=2003,"Under 18", IF(YEAR(Formulario[[#This Row],[Birth date]])&gt;=1998,"From 18 to 23","Over 23"))</f>
        <v>From 18 to 23</v>
      </c>
    </row>
    <row r="106" spans="1:11" x14ac:dyDescent="0.25">
      <c r="A106" s="1">
        <v>44320.784150370368</v>
      </c>
      <c r="B106" s="1">
        <v>37473</v>
      </c>
      <c r="D106">
        <v>9</v>
      </c>
      <c r="E106">
        <v>10</v>
      </c>
      <c r="F106">
        <v>8</v>
      </c>
      <c r="I106">
        <v>8</v>
      </c>
      <c r="J106" t="s">
        <v>85</v>
      </c>
      <c r="K106" t="str">
        <f>IF(YEAR(Formulario[[#This Row],[Birth date]])&gt;=2003,"Under 18", IF(YEAR(Formulario[[#This Row],[Birth date]])&gt;=1998,"From 18 to 23","Over 23"))</f>
        <v>From 18 to 23</v>
      </c>
    </row>
    <row r="107" spans="1:11" x14ac:dyDescent="0.25">
      <c r="A107" s="1">
        <v>44315.695679780096</v>
      </c>
      <c r="B107" s="1">
        <v>37476</v>
      </c>
      <c r="C107" t="s">
        <v>1396</v>
      </c>
      <c r="D107">
        <v>9</v>
      </c>
      <c r="E107">
        <v>8</v>
      </c>
      <c r="F107">
        <v>7</v>
      </c>
      <c r="G107" t="s">
        <v>1397</v>
      </c>
      <c r="H107" t="s">
        <v>1398</v>
      </c>
      <c r="I107">
        <v>7</v>
      </c>
      <c r="J107" t="s">
        <v>85</v>
      </c>
      <c r="K107" t="str">
        <f>IF(YEAR(Formulario[[#This Row],[Birth date]])&gt;=2003,"Under 18", IF(YEAR(Formulario[[#This Row],[Birth date]])&gt;=1998,"From 18 to 23","Over 23"))</f>
        <v>From 18 to 23</v>
      </c>
    </row>
    <row r="108" spans="1:11" x14ac:dyDescent="0.25">
      <c r="A108" s="1">
        <v>44320.784494872685</v>
      </c>
      <c r="B108" s="1">
        <v>37477</v>
      </c>
      <c r="C108" t="s">
        <v>1576</v>
      </c>
      <c r="D108">
        <v>10</v>
      </c>
      <c r="E108">
        <v>7</v>
      </c>
      <c r="F108">
        <v>10</v>
      </c>
      <c r="G108" t="s">
        <v>1577</v>
      </c>
      <c r="H108" t="s">
        <v>1578</v>
      </c>
      <c r="I108">
        <v>8</v>
      </c>
      <c r="J108" t="s">
        <v>83</v>
      </c>
      <c r="K108" t="str">
        <f>IF(YEAR(Formulario[[#This Row],[Birth date]])&gt;=2003,"Under 18", IF(YEAR(Formulario[[#This Row],[Birth date]])&gt;=1998,"From 18 to 23","Over 23"))</f>
        <v>From 18 to 23</v>
      </c>
    </row>
    <row r="109" spans="1:11" x14ac:dyDescent="0.25">
      <c r="A109" s="1">
        <v>44315.697923055559</v>
      </c>
      <c r="B109" s="1">
        <v>37479</v>
      </c>
      <c r="C109" t="s">
        <v>1406</v>
      </c>
      <c r="D109">
        <v>10</v>
      </c>
      <c r="E109">
        <v>10</v>
      </c>
      <c r="F109">
        <v>10</v>
      </c>
      <c r="G109" t="s">
        <v>89</v>
      </c>
      <c r="H109" t="s">
        <v>129</v>
      </c>
      <c r="I109">
        <v>7</v>
      </c>
      <c r="J109" t="s">
        <v>85</v>
      </c>
      <c r="K109" t="str">
        <f>IF(YEAR(Formulario[[#This Row],[Birth date]])&gt;=2003,"Under 18", IF(YEAR(Formulario[[#This Row],[Birth date]])&gt;=1998,"From 18 to 23","Over 23"))</f>
        <v>From 18 to 23</v>
      </c>
    </row>
    <row r="110" spans="1:11" x14ac:dyDescent="0.25">
      <c r="A110" s="1">
        <v>44284.400718761572</v>
      </c>
      <c r="B110" s="1">
        <v>37493</v>
      </c>
      <c r="C110" t="s">
        <v>109</v>
      </c>
      <c r="D110">
        <v>10</v>
      </c>
      <c r="E110">
        <v>3</v>
      </c>
      <c r="F110">
        <v>8</v>
      </c>
      <c r="I110">
        <v>8</v>
      </c>
      <c r="J110" t="s">
        <v>85</v>
      </c>
      <c r="K110" t="str">
        <f>IF(YEAR(Formulario[[#This Row],[Birth date]])&gt;=2003,"Under 18", IF(YEAR(Formulario[[#This Row],[Birth date]])&gt;=1998,"From 18 to 23","Over 23"))</f>
        <v>From 18 to 23</v>
      </c>
    </row>
    <row r="111" spans="1:11" x14ac:dyDescent="0.25">
      <c r="A111" s="1">
        <v>44315.784586319445</v>
      </c>
      <c r="B111" s="1">
        <v>37501</v>
      </c>
      <c r="C111" t="s">
        <v>1432</v>
      </c>
      <c r="D111">
        <v>7</v>
      </c>
      <c r="E111">
        <v>8</v>
      </c>
      <c r="F111">
        <v>8</v>
      </c>
      <c r="I111">
        <v>5</v>
      </c>
      <c r="J111" t="s">
        <v>85</v>
      </c>
      <c r="K111" t="str">
        <f>IF(YEAR(Formulario[[#This Row],[Birth date]])&gt;=2003,"Under 18", IF(YEAR(Formulario[[#This Row],[Birth date]])&gt;=1998,"From 18 to 23","Over 23"))</f>
        <v>From 18 to 23</v>
      </c>
    </row>
    <row r="112" spans="1:11" x14ac:dyDescent="0.25">
      <c r="A112" s="1">
        <v>44320.782475960645</v>
      </c>
      <c r="B112" s="1">
        <v>37506</v>
      </c>
      <c r="C112" t="s">
        <v>1531</v>
      </c>
      <c r="D112">
        <v>8</v>
      </c>
      <c r="E112">
        <v>6</v>
      </c>
      <c r="F112">
        <v>7</v>
      </c>
      <c r="I112">
        <v>6</v>
      </c>
      <c r="J112" t="s">
        <v>85</v>
      </c>
      <c r="K112" t="str">
        <f>IF(YEAR(Formulario[[#This Row],[Birth date]])&gt;=2003,"Under 18", IF(YEAR(Formulario[[#This Row],[Birth date]])&gt;=1998,"From 18 to 23","Over 23"))</f>
        <v>From 18 to 23</v>
      </c>
    </row>
    <row r="113" spans="1:11" x14ac:dyDescent="0.25">
      <c r="A113" s="1">
        <v>44284.477957395837</v>
      </c>
      <c r="B113" s="1">
        <v>37516</v>
      </c>
      <c r="C113" t="s">
        <v>137</v>
      </c>
      <c r="D113">
        <v>10</v>
      </c>
      <c r="E113">
        <v>9</v>
      </c>
      <c r="F113">
        <v>9</v>
      </c>
      <c r="G113" t="s">
        <v>105</v>
      </c>
      <c r="H113" t="s">
        <v>138</v>
      </c>
      <c r="I113">
        <v>9</v>
      </c>
      <c r="J113" t="s">
        <v>85</v>
      </c>
      <c r="K113" t="str">
        <f>IF(YEAR(Formulario[[#This Row],[Birth date]])&gt;=2003,"Under 18", IF(YEAR(Formulario[[#This Row],[Birth date]])&gt;=1998,"From 18 to 23","Over 23"))</f>
        <v>From 18 to 23</v>
      </c>
    </row>
    <row r="114" spans="1:11" x14ac:dyDescent="0.25">
      <c r="A114" s="1">
        <v>44320.783626226854</v>
      </c>
      <c r="B114" s="1">
        <v>37518</v>
      </c>
      <c r="C114" t="s">
        <v>1543</v>
      </c>
      <c r="D114">
        <v>7</v>
      </c>
      <c r="E114">
        <v>8</v>
      </c>
      <c r="F114">
        <v>7</v>
      </c>
      <c r="G114" t="s">
        <v>1544</v>
      </c>
      <c r="H114" t="s">
        <v>1545</v>
      </c>
      <c r="I114">
        <v>7</v>
      </c>
      <c r="J114" t="s">
        <v>83</v>
      </c>
      <c r="K114" t="str">
        <f>IF(YEAR(Formulario[[#This Row],[Birth date]])&gt;=2003,"Under 18", IF(YEAR(Formulario[[#This Row],[Birth date]])&gt;=1998,"From 18 to 23","Over 23"))</f>
        <v>From 18 to 23</v>
      </c>
    </row>
    <row r="115" spans="1:11" x14ac:dyDescent="0.25">
      <c r="A115" s="1">
        <v>44284.396726342595</v>
      </c>
      <c r="B115" s="1">
        <v>37524</v>
      </c>
      <c r="C115" t="s">
        <v>88</v>
      </c>
      <c r="D115">
        <v>6</v>
      </c>
      <c r="E115">
        <v>7</v>
      </c>
      <c r="F115">
        <v>7</v>
      </c>
      <c r="G115" t="s">
        <v>89</v>
      </c>
      <c r="H115" t="s">
        <v>90</v>
      </c>
      <c r="I115">
        <v>7</v>
      </c>
      <c r="J115" t="s">
        <v>85</v>
      </c>
      <c r="K115" t="str">
        <f>IF(YEAR(Formulario[[#This Row],[Birth date]])&gt;=2003,"Under 18", IF(YEAR(Formulario[[#This Row],[Birth date]])&gt;=1998,"From 18 to 23","Over 23"))</f>
        <v>From 18 to 23</v>
      </c>
    </row>
    <row r="116" spans="1:11" x14ac:dyDescent="0.25">
      <c r="A116" s="1">
        <v>44320.783077430555</v>
      </c>
      <c r="B116" s="1">
        <v>37524</v>
      </c>
      <c r="C116" t="s">
        <v>326</v>
      </c>
      <c r="D116">
        <v>10</v>
      </c>
      <c r="E116">
        <v>10</v>
      </c>
      <c r="F116">
        <v>10</v>
      </c>
      <c r="I116">
        <v>8</v>
      </c>
      <c r="J116" t="s">
        <v>85</v>
      </c>
      <c r="K116" t="str">
        <f>IF(YEAR(Formulario[[#This Row],[Birth date]])&gt;=2003,"Under 18", IF(YEAR(Formulario[[#This Row],[Birth date]])&gt;=1998,"From 18 to 23","Over 23"))</f>
        <v>From 18 to 23</v>
      </c>
    </row>
    <row r="117" spans="1:11" x14ac:dyDescent="0.25">
      <c r="A117" s="1">
        <v>44320.783233368056</v>
      </c>
      <c r="B117" s="1">
        <v>37531</v>
      </c>
      <c r="C117" t="s">
        <v>1534</v>
      </c>
      <c r="D117">
        <v>10</v>
      </c>
      <c r="E117">
        <v>8</v>
      </c>
      <c r="F117">
        <v>9</v>
      </c>
      <c r="I117">
        <v>8</v>
      </c>
      <c r="J117" t="s">
        <v>85</v>
      </c>
      <c r="K117" t="str">
        <f>IF(YEAR(Formulario[[#This Row],[Birth date]])&gt;=2003,"Under 18", IF(YEAR(Formulario[[#This Row],[Birth date]])&gt;=1998,"From 18 to 23","Over 23"))</f>
        <v>From 18 to 23</v>
      </c>
    </row>
    <row r="118" spans="1:11" x14ac:dyDescent="0.25">
      <c r="A118" s="1">
        <v>44320.784220486108</v>
      </c>
      <c r="B118" s="1">
        <v>37531</v>
      </c>
      <c r="C118" t="s">
        <v>1570</v>
      </c>
      <c r="D118">
        <v>10</v>
      </c>
      <c r="E118">
        <v>10</v>
      </c>
      <c r="F118">
        <v>10</v>
      </c>
      <c r="I118">
        <v>6</v>
      </c>
      <c r="J118" t="s">
        <v>85</v>
      </c>
      <c r="K118" t="str">
        <f>IF(YEAR(Formulario[[#This Row],[Birth date]])&gt;=2003,"Under 18", IF(YEAR(Formulario[[#This Row],[Birth date]])&gt;=1998,"From 18 to 23","Over 23"))</f>
        <v>From 18 to 23</v>
      </c>
    </row>
    <row r="119" spans="1:11" x14ac:dyDescent="0.25">
      <c r="A119" s="1">
        <v>44284.400703414351</v>
      </c>
      <c r="B119" s="1">
        <v>37547</v>
      </c>
      <c r="C119" t="s">
        <v>108</v>
      </c>
      <c r="D119">
        <v>8</v>
      </c>
      <c r="E119">
        <v>9</v>
      </c>
      <c r="F119">
        <v>7</v>
      </c>
      <c r="I119">
        <v>5</v>
      </c>
      <c r="J119" t="s">
        <v>85</v>
      </c>
      <c r="K119" t="str">
        <f>IF(YEAR(Formulario[[#This Row],[Birth date]])&gt;=2003,"Under 18", IF(YEAR(Formulario[[#This Row],[Birth date]])&gt;=1998,"From 18 to 23","Over 23"))</f>
        <v>From 18 to 23</v>
      </c>
    </row>
    <row r="120" spans="1:11" x14ac:dyDescent="0.25">
      <c r="A120" s="1">
        <v>44284.476611828701</v>
      </c>
      <c r="B120" s="1">
        <v>37549</v>
      </c>
      <c r="D120">
        <v>6</v>
      </c>
      <c r="E120">
        <v>6</v>
      </c>
      <c r="F120">
        <v>6</v>
      </c>
      <c r="I120">
        <v>6</v>
      </c>
      <c r="J120" t="s">
        <v>83</v>
      </c>
      <c r="K120" t="str">
        <f>IF(YEAR(Formulario[[#This Row],[Birth date]])&gt;=2003,"Under 18", IF(YEAR(Formulario[[#This Row],[Birth date]])&gt;=1998,"From 18 to 23","Over 23"))</f>
        <v>From 18 to 23</v>
      </c>
    </row>
    <row r="121" spans="1:11" x14ac:dyDescent="0.25">
      <c r="A121" s="1">
        <v>44315.693262893517</v>
      </c>
      <c r="B121" s="1">
        <v>37556</v>
      </c>
      <c r="D121">
        <v>9</v>
      </c>
      <c r="E121">
        <v>10</v>
      </c>
      <c r="F121">
        <v>10</v>
      </c>
      <c r="I121">
        <v>9</v>
      </c>
      <c r="J121" t="s">
        <v>85</v>
      </c>
      <c r="K121" t="str">
        <f>IF(YEAR(Formulario[[#This Row],[Birth date]])&gt;=2003,"Under 18", IF(YEAR(Formulario[[#This Row],[Birth date]])&gt;=1998,"From 18 to 23","Over 23"))</f>
        <v>From 18 to 23</v>
      </c>
    </row>
    <row r="122" spans="1:11" x14ac:dyDescent="0.25">
      <c r="A122" s="1">
        <v>44284.398987106484</v>
      </c>
      <c r="B122" s="1">
        <v>37558</v>
      </c>
      <c r="C122" t="s">
        <v>102</v>
      </c>
      <c r="D122">
        <v>6</v>
      </c>
      <c r="E122">
        <v>8</v>
      </c>
      <c r="F122">
        <v>9</v>
      </c>
      <c r="G122" t="s">
        <v>103</v>
      </c>
      <c r="I122">
        <v>4</v>
      </c>
      <c r="J122" t="s">
        <v>85</v>
      </c>
      <c r="K122" t="str">
        <f>IF(YEAR(Formulario[[#This Row],[Birth date]])&gt;=2003,"Under 18", IF(YEAR(Formulario[[#This Row],[Birth date]])&gt;=1998,"From 18 to 23","Over 23"))</f>
        <v>From 18 to 23</v>
      </c>
    </row>
    <row r="123" spans="1:11" x14ac:dyDescent="0.25">
      <c r="A123" s="1">
        <v>44284.40243234954</v>
      </c>
      <c r="B123" s="1">
        <v>37566</v>
      </c>
      <c r="C123" t="s">
        <v>118</v>
      </c>
      <c r="D123">
        <v>10</v>
      </c>
      <c r="E123">
        <v>5</v>
      </c>
      <c r="F123">
        <v>9</v>
      </c>
      <c r="G123" t="s">
        <v>119</v>
      </c>
      <c r="H123" t="s">
        <v>120</v>
      </c>
      <c r="I123">
        <v>8</v>
      </c>
      <c r="J123" t="s">
        <v>85</v>
      </c>
      <c r="K123" t="str">
        <f>IF(YEAR(Formulario[[#This Row],[Birth date]])&gt;=2003,"Under 18", IF(YEAR(Formulario[[#This Row],[Birth date]])&gt;=1998,"From 18 to 23","Over 23"))</f>
        <v>From 18 to 23</v>
      </c>
    </row>
    <row r="124" spans="1:11" x14ac:dyDescent="0.25">
      <c r="A124" s="1">
        <v>44284.398834004627</v>
      </c>
      <c r="B124" s="1">
        <v>37567</v>
      </c>
      <c r="C124" t="s">
        <v>99</v>
      </c>
      <c r="D124">
        <v>10</v>
      </c>
      <c r="E124">
        <v>9</v>
      </c>
      <c r="F124">
        <v>10</v>
      </c>
      <c r="G124" t="s">
        <v>100</v>
      </c>
      <c r="H124" t="s">
        <v>101</v>
      </c>
      <c r="I124">
        <v>9</v>
      </c>
      <c r="J124" t="s">
        <v>85</v>
      </c>
      <c r="K124" t="str">
        <f>IF(YEAR(Formulario[[#This Row],[Birth date]])&gt;=2003,"Under 18", IF(YEAR(Formulario[[#This Row],[Birth date]])&gt;=1998,"From 18 to 23","Over 23"))</f>
        <v>From 18 to 23</v>
      </c>
    </row>
    <row r="125" spans="1:11" x14ac:dyDescent="0.25">
      <c r="A125" s="1">
        <v>44320.784675416668</v>
      </c>
      <c r="B125" s="1">
        <v>37567</v>
      </c>
      <c r="C125" t="s">
        <v>1543</v>
      </c>
      <c r="D125">
        <v>8</v>
      </c>
      <c r="E125">
        <v>8</v>
      </c>
      <c r="F125">
        <v>7</v>
      </c>
      <c r="G125" t="s">
        <v>159</v>
      </c>
      <c r="H125" t="s">
        <v>129</v>
      </c>
      <c r="I125">
        <v>7</v>
      </c>
      <c r="J125" t="s">
        <v>85</v>
      </c>
      <c r="K125" t="str">
        <f>IF(YEAR(Formulario[[#This Row],[Birth date]])&gt;=2003,"Under 18", IF(YEAR(Formulario[[#This Row],[Birth date]])&gt;=1998,"From 18 to 23","Over 23"))</f>
        <v>From 18 to 23</v>
      </c>
    </row>
    <row r="126" spans="1:11" x14ac:dyDescent="0.25">
      <c r="A126" s="1">
        <v>44284.492984004632</v>
      </c>
      <c r="B126" s="1">
        <v>37570</v>
      </c>
      <c r="C126" t="s">
        <v>158</v>
      </c>
      <c r="D126">
        <v>10</v>
      </c>
      <c r="E126">
        <v>8</v>
      </c>
      <c r="F126">
        <v>9</v>
      </c>
      <c r="G126" t="s">
        <v>159</v>
      </c>
      <c r="H126" t="s">
        <v>160</v>
      </c>
      <c r="I126">
        <v>9</v>
      </c>
      <c r="J126" t="s">
        <v>85</v>
      </c>
      <c r="K126" t="str">
        <f>IF(YEAR(Formulario[[#This Row],[Birth date]])&gt;=2003,"Under 18", IF(YEAR(Formulario[[#This Row],[Birth date]])&gt;=1998,"From 18 to 23","Over 23"))</f>
        <v>From 18 to 23</v>
      </c>
    </row>
    <row r="127" spans="1:11" x14ac:dyDescent="0.25">
      <c r="A127" s="1">
        <v>44315.78276396991</v>
      </c>
      <c r="B127" s="1">
        <v>37574</v>
      </c>
      <c r="C127" t="s">
        <v>1424</v>
      </c>
      <c r="D127">
        <v>8</v>
      </c>
      <c r="E127">
        <v>7</v>
      </c>
      <c r="F127">
        <v>7</v>
      </c>
      <c r="G127" t="s">
        <v>1425</v>
      </c>
      <c r="I127">
        <v>7</v>
      </c>
      <c r="J127" t="s">
        <v>85</v>
      </c>
      <c r="K127" t="str">
        <f>IF(YEAR(Formulario[[#This Row],[Birth date]])&gt;=2003,"Under 18", IF(YEAR(Formulario[[#This Row],[Birth date]])&gt;=1998,"From 18 to 23","Over 23"))</f>
        <v>From 18 to 23</v>
      </c>
    </row>
    <row r="128" spans="1:11" x14ac:dyDescent="0.25">
      <c r="A128" s="1">
        <v>44320.784019039354</v>
      </c>
      <c r="B128" s="1">
        <v>37581</v>
      </c>
      <c r="C128" t="s">
        <v>1565</v>
      </c>
      <c r="D128">
        <v>8</v>
      </c>
      <c r="E128">
        <v>8</v>
      </c>
      <c r="F128">
        <v>7</v>
      </c>
      <c r="G128" t="s">
        <v>1566</v>
      </c>
      <c r="H128" t="s">
        <v>1567</v>
      </c>
      <c r="I128">
        <v>7</v>
      </c>
      <c r="J128" t="s">
        <v>85</v>
      </c>
      <c r="K128" t="str">
        <f>IF(YEAR(Formulario[[#This Row],[Birth date]])&gt;=2003,"Under 18", IF(YEAR(Formulario[[#This Row],[Birth date]])&gt;=1998,"From 18 to 23","Over 23"))</f>
        <v>From 18 to 23</v>
      </c>
    </row>
    <row r="129" spans="1:11" x14ac:dyDescent="0.25">
      <c r="A129" s="1">
        <v>44320.783796932868</v>
      </c>
      <c r="B129" s="1">
        <v>37588</v>
      </c>
      <c r="C129" t="s">
        <v>1555</v>
      </c>
      <c r="D129">
        <v>8</v>
      </c>
      <c r="E129">
        <v>6</v>
      </c>
      <c r="F129">
        <v>7</v>
      </c>
      <c r="I129">
        <v>6</v>
      </c>
      <c r="J129" t="s">
        <v>85</v>
      </c>
      <c r="K129" t="str">
        <f>IF(YEAR(Formulario[[#This Row],[Birth date]])&gt;=2003,"Under 18", IF(YEAR(Formulario[[#This Row],[Birth date]])&gt;=1998,"From 18 to 23","Over 23"))</f>
        <v>From 18 to 23</v>
      </c>
    </row>
    <row r="130" spans="1:11" x14ac:dyDescent="0.25">
      <c r="A130" s="1">
        <v>44315.698715069448</v>
      </c>
      <c r="B130" s="1">
        <v>37590</v>
      </c>
      <c r="C130" t="s">
        <v>1413</v>
      </c>
      <c r="D130">
        <v>8</v>
      </c>
      <c r="E130">
        <v>10</v>
      </c>
      <c r="F130">
        <v>10</v>
      </c>
      <c r="G130" t="s">
        <v>1414</v>
      </c>
      <c r="H130" t="s">
        <v>1414</v>
      </c>
      <c r="I130">
        <v>9</v>
      </c>
      <c r="J130" t="s">
        <v>85</v>
      </c>
      <c r="K130" t="str">
        <f>IF(YEAR(Formulario[[#This Row],[Birth date]])&gt;=2003,"Under 18", IF(YEAR(Formulario[[#This Row],[Birth date]])&gt;=1998,"From 18 to 23","Over 23"))</f>
        <v>From 18 to 23</v>
      </c>
    </row>
    <row r="131" spans="1:11" x14ac:dyDescent="0.25">
      <c r="A131" s="1">
        <v>44284.396892835648</v>
      </c>
      <c r="B131" s="1">
        <v>37590</v>
      </c>
      <c r="C131" t="s">
        <v>91</v>
      </c>
      <c r="D131">
        <v>9</v>
      </c>
      <c r="E131">
        <v>10</v>
      </c>
      <c r="F131">
        <v>10</v>
      </c>
      <c r="G131" t="s">
        <v>89</v>
      </c>
      <c r="I131">
        <v>7</v>
      </c>
      <c r="J131" t="s">
        <v>85</v>
      </c>
      <c r="K131" t="str">
        <f>IF(YEAR(Formulario[[#This Row],[Birth date]])&gt;=2003,"Under 18", IF(YEAR(Formulario[[#This Row],[Birth date]])&gt;=1998,"From 18 to 23","Over 23"))</f>
        <v>From 18 to 23</v>
      </c>
    </row>
    <row r="132" spans="1:11" x14ac:dyDescent="0.25">
      <c r="A132" s="1">
        <v>44315.787913703702</v>
      </c>
      <c r="B132" s="1">
        <v>37593</v>
      </c>
      <c r="C132" t="s">
        <v>1439</v>
      </c>
      <c r="D132">
        <v>5</v>
      </c>
      <c r="E132">
        <v>3</v>
      </c>
      <c r="F132">
        <v>5</v>
      </c>
      <c r="G132" t="s">
        <v>1440</v>
      </c>
      <c r="H132" t="s">
        <v>1441</v>
      </c>
      <c r="I132">
        <v>4</v>
      </c>
      <c r="J132" t="s">
        <v>85</v>
      </c>
      <c r="K132" t="str">
        <f>IF(YEAR(Formulario[[#This Row],[Birth date]])&gt;=2003,"Under 18", IF(YEAR(Formulario[[#This Row],[Birth date]])&gt;=1998,"From 18 to 23","Over 23"))</f>
        <v>From 18 to 23</v>
      </c>
    </row>
    <row r="133" spans="1:11" x14ac:dyDescent="0.25">
      <c r="A133" s="1">
        <v>44320.784163969911</v>
      </c>
      <c r="B133" s="1">
        <v>37596</v>
      </c>
      <c r="D133">
        <v>8</v>
      </c>
      <c r="E133">
        <v>10</v>
      </c>
      <c r="F133">
        <v>10</v>
      </c>
      <c r="I133">
        <v>6</v>
      </c>
      <c r="J133" t="s">
        <v>85</v>
      </c>
      <c r="K133" t="str">
        <f>IF(YEAR(Formulario[[#This Row],[Birth date]])&gt;=2003,"Under 18", IF(YEAR(Formulario[[#This Row],[Birth date]])&gt;=1998,"From 18 to 23","Over 23"))</f>
        <v>From 18 to 23</v>
      </c>
    </row>
    <row r="134" spans="1:11" x14ac:dyDescent="0.25">
      <c r="A134" s="1">
        <v>44354.567938877313</v>
      </c>
      <c r="B134" s="1">
        <v>37972</v>
      </c>
      <c r="C134" t="s">
        <v>4642</v>
      </c>
      <c r="D134">
        <v>7</v>
      </c>
      <c r="E134">
        <v>8</v>
      </c>
      <c r="F134">
        <v>8</v>
      </c>
      <c r="G134" t="s">
        <v>89</v>
      </c>
      <c r="H134" t="s">
        <v>4643</v>
      </c>
      <c r="I134">
        <v>8</v>
      </c>
      <c r="J134" t="s">
        <v>83</v>
      </c>
      <c r="K134" t="str">
        <f>IF(YEAR(Formulario[[#This Row],[Birth date]])&gt;=2003,"Under 18", IF(YEAR(Formulario[[#This Row],[Birth date]])&gt;=1998,"From 18 to 23","Over 23"))</f>
        <v>Under 18</v>
      </c>
    </row>
    <row r="135" spans="1:11" x14ac:dyDescent="0.25">
      <c r="A135" s="1">
        <v>44312.578397453704</v>
      </c>
      <c r="B135" s="1">
        <v>37972</v>
      </c>
      <c r="C135" t="s">
        <v>1384</v>
      </c>
      <c r="D135">
        <v>8</v>
      </c>
      <c r="E135">
        <v>7</v>
      </c>
      <c r="F135">
        <v>5</v>
      </c>
      <c r="G135" t="s">
        <v>1385</v>
      </c>
      <c r="H135" t="s">
        <v>1386</v>
      </c>
      <c r="I135">
        <v>9</v>
      </c>
      <c r="J135" t="s">
        <v>83</v>
      </c>
      <c r="K135" t="str">
        <f>IF(YEAR(Formulario[[#This Row],[Birth date]])&gt;=2003,"Under 18", IF(YEAR(Formulario[[#This Row],[Birth date]])&gt;=1998,"From 18 to 23","Over 23"))</f>
        <v>Under 18</v>
      </c>
    </row>
    <row r="136" spans="1:11" x14ac:dyDescent="0.25">
      <c r="A136" s="1">
        <v>44326.57523480324</v>
      </c>
      <c r="B136" s="1">
        <v>37972</v>
      </c>
      <c r="C136" t="s">
        <v>4358</v>
      </c>
      <c r="D136">
        <v>8</v>
      </c>
      <c r="E136">
        <v>7</v>
      </c>
      <c r="F136">
        <v>10</v>
      </c>
      <c r="G136" t="s">
        <v>4359</v>
      </c>
      <c r="H136" t="s">
        <v>4360</v>
      </c>
      <c r="I136">
        <v>9</v>
      </c>
      <c r="J136" t="s">
        <v>83</v>
      </c>
      <c r="K136" t="str">
        <f>IF(YEAR(Formulario[[#This Row],[Birth date]])&gt;=2003,"Under 18", IF(YEAR(Formulario[[#This Row],[Birth date]])&gt;=1998,"From 18 to 23","Over 23"))</f>
        <v>Under 18</v>
      </c>
    </row>
    <row r="137" spans="1:11" x14ac:dyDescent="0.25">
      <c r="A137" s="1">
        <v>44298.568297175923</v>
      </c>
      <c r="B137" s="1">
        <v>37972</v>
      </c>
      <c r="C137" t="s">
        <v>496</v>
      </c>
      <c r="D137">
        <v>8</v>
      </c>
      <c r="E137">
        <v>8</v>
      </c>
      <c r="F137">
        <v>9</v>
      </c>
      <c r="G137" t="s">
        <v>497</v>
      </c>
      <c r="H137" t="s">
        <v>498</v>
      </c>
      <c r="I137">
        <v>5</v>
      </c>
      <c r="J137" t="s">
        <v>83</v>
      </c>
      <c r="K137" t="str">
        <f>IF(YEAR(Formulario[[#This Row],[Birth date]])&gt;=2003,"Under 18", IF(YEAR(Formulario[[#This Row],[Birth date]])&gt;=1998,"From 18 to 23","Over 23"))</f>
        <v>Under 18</v>
      </c>
    </row>
    <row r="138" spans="1:11" x14ac:dyDescent="0.25">
      <c r="A138" s="1">
        <v>44340.640796898151</v>
      </c>
      <c r="B138" s="1">
        <v>37972</v>
      </c>
      <c r="D138">
        <v>8</v>
      </c>
      <c r="E138">
        <v>7</v>
      </c>
      <c r="F138">
        <v>8</v>
      </c>
      <c r="I138">
        <v>8</v>
      </c>
      <c r="J138" t="s">
        <v>83</v>
      </c>
      <c r="K138" t="str">
        <f>IF(YEAR(Formulario[[#This Row],[Birth date]])&gt;=2003,"Under 18", IF(YEAR(Formulario[[#This Row],[Birth date]])&gt;=1998,"From 18 to 23","Over 23"))</f>
        <v>Under 18</v>
      </c>
    </row>
    <row r="139" spans="1:11" x14ac:dyDescent="0.25">
      <c r="A139" s="1">
        <v>44298.566872962961</v>
      </c>
      <c r="B139" s="1">
        <v>38357</v>
      </c>
      <c r="C139" t="s">
        <v>486</v>
      </c>
      <c r="D139">
        <v>7</v>
      </c>
      <c r="E139">
        <v>10</v>
      </c>
      <c r="F139">
        <v>10</v>
      </c>
      <c r="I139">
        <v>0</v>
      </c>
      <c r="J139" t="s">
        <v>83</v>
      </c>
      <c r="K139" t="str">
        <f>IF(YEAR(Formulario[[#This Row],[Birth date]])&gt;=2003,"Under 18", IF(YEAR(Formulario[[#This Row],[Birth date]])&gt;=1998,"From 18 to 23","Over 23"))</f>
        <v>Under 18</v>
      </c>
    </row>
    <row r="140" spans="1:11" x14ac:dyDescent="0.25">
      <c r="A140" s="1">
        <v>44312.575042743054</v>
      </c>
      <c r="B140" s="1">
        <v>38357</v>
      </c>
      <c r="C140" t="s">
        <v>1361</v>
      </c>
      <c r="D140">
        <v>8</v>
      </c>
      <c r="E140">
        <v>8</v>
      </c>
      <c r="F140">
        <v>8</v>
      </c>
      <c r="G140" t="s">
        <v>1362</v>
      </c>
      <c r="I140">
        <v>1</v>
      </c>
      <c r="J140" t="s">
        <v>83</v>
      </c>
      <c r="K140" t="str">
        <f>IF(YEAR(Formulario[[#This Row],[Birth date]])&gt;=2003,"Under 18", IF(YEAR(Formulario[[#This Row],[Birth date]])&gt;=1998,"From 18 to 23","Over 23"))</f>
        <v>Under 18</v>
      </c>
    </row>
    <row r="141" spans="1:11" x14ac:dyDescent="0.25">
      <c r="A141" s="1">
        <v>44340.559873379629</v>
      </c>
      <c r="B141" s="1">
        <v>38357</v>
      </c>
      <c r="C141" t="s">
        <v>4498</v>
      </c>
      <c r="D141">
        <v>7</v>
      </c>
      <c r="E141">
        <v>8</v>
      </c>
      <c r="F141">
        <v>9</v>
      </c>
      <c r="I141">
        <v>1</v>
      </c>
      <c r="J141" t="s">
        <v>83</v>
      </c>
      <c r="K141" t="str">
        <f>IF(YEAR(Formulario[[#This Row],[Birth date]])&gt;=2003,"Under 18", IF(YEAR(Formulario[[#This Row],[Birth date]])&gt;=1998,"From 18 to 23","Over 23"))</f>
        <v>Under 18</v>
      </c>
    </row>
    <row r="142" spans="1:11" x14ac:dyDescent="0.25">
      <c r="A142" s="1">
        <v>44354.566048009263</v>
      </c>
      <c r="B142" s="1">
        <v>38357</v>
      </c>
      <c r="C142" t="s">
        <v>4621</v>
      </c>
      <c r="D142">
        <v>10</v>
      </c>
      <c r="E142">
        <v>10</v>
      </c>
      <c r="F142">
        <v>10</v>
      </c>
      <c r="I142">
        <v>10</v>
      </c>
      <c r="J142" t="s">
        <v>83</v>
      </c>
      <c r="K142" t="str">
        <f>IF(YEAR(Formulario[[#This Row],[Birth date]])&gt;=2003,"Under 18", IF(YEAR(Formulario[[#This Row],[Birth date]])&gt;=1998,"From 18 to 23","Over 23"))</f>
        <v>Under 18</v>
      </c>
    </row>
    <row r="143" spans="1:11" x14ac:dyDescent="0.25">
      <c r="A143" s="1">
        <v>44354.566729039354</v>
      </c>
      <c r="B143" s="1">
        <v>38358</v>
      </c>
      <c r="C143" t="s">
        <v>4500</v>
      </c>
      <c r="D143">
        <v>9</v>
      </c>
      <c r="E143">
        <v>9</v>
      </c>
      <c r="F143">
        <v>8</v>
      </c>
      <c r="G143" t="s">
        <v>4623</v>
      </c>
      <c r="H143" t="s">
        <v>4624</v>
      </c>
      <c r="I143">
        <v>9</v>
      </c>
      <c r="J143" t="s">
        <v>83</v>
      </c>
      <c r="K143" t="str">
        <f>IF(YEAR(Formulario[[#This Row],[Birth date]])&gt;=2003,"Under 18", IF(YEAR(Formulario[[#This Row],[Birth date]])&gt;=1998,"From 18 to 23","Over 23"))</f>
        <v>Under 18</v>
      </c>
    </row>
    <row r="144" spans="1:11" x14ac:dyDescent="0.25">
      <c r="A144" s="1">
        <v>44340.560039201388</v>
      </c>
      <c r="B144" s="1">
        <v>38358</v>
      </c>
      <c r="C144" t="s">
        <v>4500</v>
      </c>
      <c r="D144">
        <v>9</v>
      </c>
      <c r="E144">
        <v>8</v>
      </c>
      <c r="F144">
        <v>8</v>
      </c>
      <c r="G144" t="s">
        <v>89</v>
      </c>
      <c r="H144" t="s">
        <v>4501</v>
      </c>
      <c r="I144">
        <v>9</v>
      </c>
      <c r="J144" t="s">
        <v>83</v>
      </c>
      <c r="K144" t="str">
        <f>IF(YEAR(Formulario[[#This Row],[Birth date]])&gt;=2003,"Under 18", IF(YEAR(Formulario[[#This Row],[Birth date]])&gt;=1998,"From 18 to 23","Over 23"))</f>
        <v>Under 18</v>
      </c>
    </row>
    <row r="145" spans="1:11" x14ac:dyDescent="0.25">
      <c r="A145" s="1">
        <v>44326.575511898147</v>
      </c>
      <c r="B145" s="1">
        <v>38358</v>
      </c>
      <c r="C145" t="s">
        <v>1400</v>
      </c>
      <c r="D145">
        <v>9</v>
      </c>
      <c r="E145">
        <v>10</v>
      </c>
      <c r="F145">
        <v>9</v>
      </c>
      <c r="G145" t="s">
        <v>89</v>
      </c>
      <c r="H145" t="s">
        <v>4365</v>
      </c>
      <c r="I145">
        <v>8</v>
      </c>
      <c r="J145" t="s">
        <v>83</v>
      </c>
      <c r="K145" t="str">
        <f>IF(YEAR(Formulario[[#This Row],[Birth date]])&gt;=2003,"Under 18", IF(YEAR(Formulario[[#This Row],[Birth date]])&gt;=1998,"From 18 to 23","Over 23"))</f>
        <v>Under 18</v>
      </c>
    </row>
    <row r="146" spans="1:11" x14ac:dyDescent="0.25">
      <c r="A146" s="1">
        <v>44312.57809570602</v>
      </c>
      <c r="B146" s="1">
        <v>38358</v>
      </c>
      <c r="C146" t="s">
        <v>1379</v>
      </c>
      <c r="D146">
        <v>9</v>
      </c>
      <c r="E146">
        <v>10</v>
      </c>
      <c r="F146">
        <v>8</v>
      </c>
      <c r="G146" t="s">
        <v>1380</v>
      </c>
      <c r="I146">
        <v>9</v>
      </c>
      <c r="J146" t="s">
        <v>83</v>
      </c>
      <c r="K146" t="str">
        <f>IF(YEAR(Formulario[[#This Row],[Birth date]])&gt;=2003,"Under 18", IF(YEAR(Formulario[[#This Row],[Birth date]])&gt;=1998,"From 18 to 23","Over 23"))</f>
        <v>Under 18</v>
      </c>
    </row>
    <row r="147" spans="1:11" x14ac:dyDescent="0.25">
      <c r="A147" s="1">
        <v>44326.576052256947</v>
      </c>
      <c r="B147" s="1">
        <v>38388</v>
      </c>
      <c r="C147" t="s">
        <v>1303</v>
      </c>
      <c r="D147">
        <v>7</v>
      </c>
      <c r="E147">
        <v>10</v>
      </c>
      <c r="F147">
        <v>8</v>
      </c>
      <c r="H147" t="s">
        <v>4372</v>
      </c>
      <c r="I147">
        <v>6</v>
      </c>
      <c r="J147" t="s">
        <v>83</v>
      </c>
      <c r="K147" t="str">
        <f>IF(YEAR(Formulario[[#This Row],[Birth date]])&gt;=2003,"Under 18", IF(YEAR(Formulario[[#This Row],[Birth date]])&gt;=1998,"From 18 to 23","Over 23"))</f>
        <v>Under 18</v>
      </c>
    </row>
    <row r="148" spans="1:11" x14ac:dyDescent="0.25">
      <c r="A148" s="1">
        <v>44298.568650821762</v>
      </c>
      <c r="B148" s="1">
        <v>38388</v>
      </c>
      <c r="C148" t="s">
        <v>512</v>
      </c>
      <c r="D148">
        <v>6</v>
      </c>
      <c r="E148">
        <v>9</v>
      </c>
      <c r="F148">
        <v>8</v>
      </c>
      <c r="I148">
        <v>7</v>
      </c>
      <c r="J148" t="s">
        <v>83</v>
      </c>
      <c r="K148" t="str">
        <f>IF(YEAR(Formulario[[#This Row],[Birth date]])&gt;=2003,"Under 18", IF(YEAR(Formulario[[#This Row],[Birth date]])&gt;=1998,"From 18 to 23","Over 23"))</f>
        <v>Under 18</v>
      </c>
    </row>
    <row r="149" spans="1:11" x14ac:dyDescent="0.25">
      <c r="A149" s="1">
        <v>44312.577232314812</v>
      </c>
      <c r="B149" s="1">
        <v>38388</v>
      </c>
      <c r="D149">
        <v>7</v>
      </c>
      <c r="E149">
        <v>6</v>
      </c>
      <c r="F149">
        <v>6</v>
      </c>
      <c r="I149">
        <v>5</v>
      </c>
      <c r="J149" t="s">
        <v>83</v>
      </c>
      <c r="K149" t="str">
        <f>IF(YEAR(Formulario[[#This Row],[Birth date]])&gt;=2003,"Under 18", IF(YEAR(Formulario[[#This Row],[Birth date]])&gt;=1998,"From 18 to 23","Over 23"))</f>
        <v>Under 18</v>
      </c>
    </row>
    <row r="150" spans="1:11" x14ac:dyDescent="0.25">
      <c r="A150" s="1">
        <v>44340.560180185188</v>
      </c>
      <c r="B150" s="1">
        <v>38388</v>
      </c>
      <c r="D150">
        <v>5</v>
      </c>
      <c r="E150">
        <v>7</v>
      </c>
      <c r="F150">
        <v>8</v>
      </c>
      <c r="I150">
        <v>0</v>
      </c>
      <c r="J150" t="s">
        <v>83</v>
      </c>
      <c r="K150" t="str">
        <f>IF(YEAR(Formulario[[#This Row],[Birth date]])&gt;=2003,"Under 18", IF(YEAR(Formulario[[#This Row],[Birth date]])&gt;=1998,"From 18 to 23","Over 23"))</f>
        <v>Under 18</v>
      </c>
    </row>
    <row r="151" spans="1:11" x14ac:dyDescent="0.25">
      <c r="A151" s="1">
        <v>44354.567251759261</v>
      </c>
      <c r="B151" s="1">
        <v>38388</v>
      </c>
      <c r="C151" t="s">
        <v>4635</v>
      </c>
      <c r="D151">
        <v>7</v>
      </c>
      <c r="E151">
        <v>6</v>
      </c>
      <c r="F151">
        <v>7</v>
      </c>
      <c r="I151">
        <v>7</v>
      </c>
      <c r="J151" t="s">
        <v>83</v>
      </c>
      <c r="K151" t="str">
        <f>IF(YEAR(Formulario[[#This Row],[Birth date]])&gt;=2003,"Under 18", IF(YEAR(Formulario[[#This Row],[Birth date]])&gt;=1998,"From 18 to 23","Over 23"))</f>
        <v>Under 18</v>
      </c>
    </row>
    <row r="152" spans="1:11" x14ac:dyDescent="0.25">
      <c r="A152" s="1">
        <v>44298.567398206018</v>
      </c>
      <c r="B152" s="1">
        <v>38414</v>
      </c>
      <c r="C152" t="s">
        <v>326</v>
      </c>
      <c r="D152">
        <v>8</v>
      </c>
      <c r="E152">
        <v>9</v>
      </c>
      <c r="F152">
        <v>8</v>
      </c>
      <c r="I152">
        <v>6</v>
      </c>
      <c r="J152" t="s">
        <v>85</v>
      </c>
      <c r="K152" t="str">
        <f>IF(YEAR(Formulario[[#This Row],[Birth date]])&gt;=2003,"Under 18", IF(YEAR(Formulario[[#This Row],[Birth date]])&gt;=1998,"From 18 to 23","Over 23"))</f>
        <v>Under 18</v>
      </c>
    </row>
    <row r="153" spans="1:11" x14ac:dyDescent="0.25">
      <c r="A153" s="1">
        <v>44312.575304988422</v>
      </c>
      <c r="B153" s="1">
        <v>38414</v>
      </c>
      <c r="D153">
        <v>8</v>
      </c>
      <c r="E153">
        <v>9</v>
      </c>
      <c r="F153">
        <v>8</v>
      </c>
      <c r="I153">
        <v>6</v>
      </c>
      <c r="J153" t="s">
        <v>85</v>
      </c>
      <c r="K153" t="str">
        <f>IF(YEAR(Formulario[[#This Row],[Birth date]])&gt;=2003,"Under 18", IF(YEAR(Formulario[[#This Row],[Birth date]])&gt;=1998,"From 18 to 23","Over 23"))</f>
        <v>Under 18</v>
      </c>
    </row>
    <row r="154" spans="1:11" x14ac:dyDescent="0.25">
      <c r="A154" s="1">
        <v>44326.574351388888</v>
      </c>
      <c r="B154" s="1">
        <v>38414</v>
      </c>
      <c r="C154" t="s">
        <v>4347</v>
      </c>
      <c r="D154">
        <v>6</v>
      </c>
      <c r="E154">
        <v>8</v>
      </c>
      <c r="F154">
        <v>8</v>
      </c>
      <c r="I154">
        <v>7</v>
      </c>
      <c r="J154" t="s">
        <v>85</v>
      </c>
      <c r="K154" t="str">
        <f>IF(YEAR(Formulario[[#This Row],[Birth date]])&gt;=2003,"Under 18", IF(YEAR(Formulario[[#This Row],[Birth date]])&gt;=1998,"From 18 to 23","Over 23"))</f>
        <v>Under 18</v>
      </c>
    </row>
    <row r="155" spans="1:11" x14ac:dyDescent="0.25">
      <c r="A155" s="1">
        <v>44340.559958449077</v>
      </c>
      <c r="B155" s="1">
        <v>38414</v>
      </c>
      <c r="D155">
        <v>7</v>
      </c>
      <c r="E155">
        <v>8</v>
      </c>
      <c r="F155">
        <v>5</v>
      </c>
      <c r="I155">
        <v>6</v>
      </c>
      <c r="J155" t="s">
        <v>85</v>
      </c>
      <c r="K155" t="str">
        <f>IF(YEAR(Formulario[[#This Row],[Birth date]])&gt;=2003,"Under 18", IF(YEAR(Formulario[[#This Row],[Birth date]])&gt;=1998,"From 18 to 23","Over 23"))</f>
        <v>Under 18</v>
      </c>
    </row>
    <row r="156" spans="1:11" x14ac:dyDescent="0.25">
      <c r="A156" s="1">
        <v>44354.56600353009</v>
      </c>
      <c r="B156" s="1">
        <v>38414</v>
      </c>
      <c r="D156">
        <v>6</v>
      </c>
      <c r="E156">
        <v>7</v>
      </c>
      <c r="F156">
        <v>6</v>
      </c>
      <c r="I156">
        <v>5</v>
      </c>
      <c r="J156" t="s">
        <v>85</v>
      </c>
      <c r="K156" t="str">
        <f>IF(YEAR(Formulario[[#This Row],[Birth date]])&gt;=2003,"Under 18", IF(YEAR(Formulario[[#This Row],[Birth date]])&gt;=1998,"From 18 to 23","Over 23"))</f>
        <v>Under 18</v>
      </c>
    </row>
    <row r="157" spans="1:11" x14ac:dyDescent="0.25">
      <c r="A157" s="1">
        <v>44298.568781979164</v>
      </c>
      <c r="B157" s="1">
        <v>38444</v>
      </c>
      <c r="C157" t="s">
        <v>513</v>
      </c>
      <c r="D157">
        <v>7</v>
      </c>
      <c r="E157">
        <v>9</v>
      </c>
      <c r="F157">
        <v>3</v>
      </c>
      <c r="G157" t="s">
        <v>514</v>
      </c>
      <c r="H157" t="s">
        <v>515</v>
      </c>
      <c r="I157">
        <v>4</v>
      </c>
      <c r="J157" t="s">
        <v>83</v>
      </c>
      <c r="K157" t="str">
        <f>IF(YEAR(Formulario[[#This Row],[Birth date]])&gt;=2003,"Under 18", IF(YEAR(Formulario[[#This Row],[Birth date]])&gt;=1998,"From 18 to 23","Over 23"))</f>
        <v>Under 18</v>
      </c>
    </row>
    <row r="158" spans="1:11" x14ac:dyDescent="0.25">
      <c r="A158" s="1">
        <v>44299.363454386577</v>
      </c>
      <c r="B158" s="1">
        <v>38444</v>
      </c>
      <c r="C158" t="s">
        <v>513</v>
      </c>
      <c r="D158">
        <v>7</v>
      </c>
      <c r="E158">
        <v>9</v>
      </c>
      <c r="F158">
        <v>3</v>
      </c>
      <c r="G158" t="s">
        <v>514</v>
      </c>
      <c r="H158" t="s">
        <v>515</v>
      </c>
      <c r="I158">
        <v>4</v>
      </c>
      <c r="J158" t="s">
        <v>83</v>
      </c>
      <c r="K158" t="str">
        <f>IF(YEAR(Formulario[[#This Row],[Birth date]])&gt;=2003,"Under 18", IF(YEAR(Formulario[[#This Row],[Birth date]])&gt;=1998,"From 18 to 23","Over 23"))</f>
        <v>Under 18</v>
      </c>
    </row>
    <row r="159" spans="1:11" x14ac:dyDescent="0.25">
      <c r="A159" s="1">
        <v>44298.567930347221</v>
      </c>
      <c r="B159" s="1">
        <v>38450</v>
      </c>
      <c r="C159" t="s">
        <v>494</v>
      </c>
      <c r="D159">
        <v>6</v>
      </c>
      <c r="E159">
        <v>8</v>
      </c>
      <c r="F159">
        <v>6</v>
      </c>
      <c r="G159" t="s">
        <v>495</v>
      </c>
      <c r="H159" t="s">
        <v>391</v>
      </c>
      <c r="I159">
        <v>5</v>
      </c>
      <c r="J159" t="s">
        <v>85</v>
      </c>
      <c r="K159" t="str">
        <f>IF(YEAR(Formulario[[#This Row],[Birth date]])&gt;=2003,"Under 18", IF(YEAR(Formulario[[#This Row],[Birth date]])&gt;=1998,"From 18 to 23","Over 23"))</f>
        <v>Under 18</v>
      </c>
    </row>
    <row r="160" spans="1:11" x14ac:dyDescent="0.25">
      <c r="A160" s="1">
        <v>44298.672077916664</v>
      </c>
      <c r="B160" s="1">
        <v>38450</v>
      </c>
      <c r="C160" t="s">
        <v>494</v>
      </c>
      <c r="D160">
        <v>6</v>
      </c>
      <c r="E160">
        <v>8</v>
      </c>
      <c r="F160">
        <v>6</v>
      </c>
      <c r="G160" t="s">
        <v>495</v>
      </c>
      <c r="H160" t="s">
        <v>391</v>
      </c>
      <c r="I160">
        <v>5</v>
      </c>
      <c r="J160" t="s">
        <v>85</v>
      </c>
      <c r="K160" t="str">
        <f>IF(YEAR(Formulario[[#This Row],[Birth date]])&gt;=2003,"Under 18", IF(YEAR(Formulario[[#This Row],[Birth date]])&gt;=1998,"From 18 to 23","Over 23"))</f>
        <v>Under 18</v>
      </c>
    </row>
    <row r="161" spans="1:11" x14ac:dyDescent="0.25">
      <c r="A161" s="1">
        <v>44312.576223344906</v>
      </c>
      <c r="B161" s="1">
        <v>38450</v>
      </c>
      <c r="C161" t="s">
        <v>1365</v>
      </c>
      <c r="D161">
        <v>9</v>
      </c>
      <c r="E161">
        <v>10</v>
      </c>
      <c r="F161">
        <v>7</v>
      </c>
      <c r="G161" t="s">
        <v>116</v>
      </c>
      <c r="H161" t="s">
        <v>117</v>
      </c>
      <c r="I161">
        <v>6</v>
      </c>
      <c r="J161" t="s">
        <v>85</v>
      </c>
      <c r="K161" t="str">
        <f>IF(YEAR(Formulario[[#This Row],[Birth date]])&gt;=2003,"Under 18", IF(YEAR(Formulario[[#This Row],[Birth date]])&gt;=1998,"From 18 to 23","Over 23"))</f>
        <v>Under 18</v>
      </c>
    </row>
    <row r="162" spans="1:11" x14ac:dyDescent="0.25">
      <c r="A162" s="1">
        <v>44354.566882523148</v>
      </c>
      <c r="B162" s="1">
        <v>38450</v>
      </c>
      <c r="C162" t="s">
        <v>4625</v>
      </c>
      <c r="D162">
        <v>8</v>
      </c>
      <c r="E162">
        <v>8</v>
      </c>
      <c r="F162">
        <v>8</v>
      </c>
      <c r="G162" t="s">
        <v>4626</v>
      </c>
      <c r="H162" t="s">
        <v>4627</v>
      </c>
      <c r="I162">
        <v>7</v>
      </c>
      <c r="J162" t="s">
        <v>85</v>
      </c>
      <c r="K162" t="str">
        <f>IF(YEAR(Formulario[[#This Row],[Birth date]])&gt;=2003,"Under 18", IF(YEAR(Formulario[[#This Row],[Birth date]])&gt;=1998,"From 18 to 23","Over 23"))</f>
        <v>Under 18</v>
      </c>
    </row>
    <row r="163" spans="1:11" x14ac:dyDescent="0.25">
      <c r="A163" s="1">
        <v>44340.561066516202</v>
      </c>
      <c r="B163" s="1">
        <v>38450</v>
      </c>
      <c r="C163" t="s">
        <v>4515</v>
      </c>
      <c r="D163">
        <v>8</v>
      </c>
      <c r="E163">
        <v>8</v>
      </c>
      <c r="F163">
        <v>8</v>
      </c>
      <c r="G163" t="s">
        <v>4516</v>
      </c>
      <c r="H163" t="s">
        <v>4517</v>
      </c>
      <c r="I163">
        <v>8</v>
      </c>
      <c r="J163" t="s">
        <v>85</v>
      </c>
      <c r="K163" t="str">
        <f>IF(YEAR(Formulario[[#This Row],[Birth date]])&gt;=2003,"Under 18", IF(YEAR(Formulario[[#This Row],[Birth date]])&gt;=1998,"From 18 to 23","Over 23"))</f>
        <v>Under 18</v>
      </c>
    </row>
    <row r="164" spans="1:11" x14ac:dyDescent="0.25">
      <c r="A164" s="1">
        <v>44326.57414773148</v>
      </c>
      <c r="B164" s="1">
        <v>38461</v>
      </c>
      <c r="D164">
        <v>9</v>
      </c>
      <c r="E164">
        <v>10</v>
      </c>
      <c r="F164">
        <v>8</v>
      </c>
      <c r="I164">
        <v>5</v>
      </c>
      <c r="J164" t="s">
        <v>85</v>
      </c>
      <c r="K164" t="str">
        <f>IF(YEAR(Formulario[[#This Row],[Birth date]])&gt;=2003,"Under 18", IF(YEAR(Formulario[[#This Row],[Birth date]])&gt;=1998,"From 18 to 23","Over 23"))</f>
        <v>Under 18</v>
      </c>
    </row>
    <row r="165" spans="1:11" x14ac:dyDescent="0.25">
      <c r="A165" s="1">
        <v>44354.566624004627</v>
      </c>
      <c r="B165" s="1">
        <v>38461</v>
      </c>
      <c r="C165" t="s">
        <v>1303</v>
      </c>
      <c r="D165">
        <v>7</v>
      </c>
      <c r="E165">
        <v>9</v>
      </c>
      <c r="F165">
        <v>6</v>
      </c>
      <c r="G165" t="s">
        <v>4622</v>
      </c>
      <c r="I165">
        <v>4</v>
      </c>
      <c r="J165" t="s">
        <v>85</v>
      </c>
      <c r="K165" t="str">
        <f>IF(YEAR(Formulario[[#This Row],[Birth date]])&gt;=2003,"Under 18", IF(YEAR(Formulario[[#This Row],[Birth date]])&gt;=1998,"From 18 to 23","Over 23"))</f>
        <v>Under 18</v>
      </c>
    </row>
    <row r="166" spans="1:11" x14ac:dyDescent="0.25">
      <c r="A166" s="1">
        <v>44312.57794520833</v>
      </c>
      <c r="B166" s="1">
        <v>38464</v>
      </c>
      <c r="C166" t="s">
        <v>1375</v>
      </c>
      <c r="D166">
        <v>8</v>
      </c>
      <c r="E166">
        <v>9</v>
      </c>
      <c r="F166">
        <v>9</v>
      </c>
      <c r="G166" t="s">
        <v>1376</v>
      </c>
      <c r="H166" t="s">
        <v>1377</v>
      </c>
      <c r="I166">
        <v>9</v>
      </c>
      <c r="J166" t="s">
        <v>85</v>
      </c>
      <c r="K166" t="str">
        <f>IF(YEAR(Formulario[[#This Row],[Birth date]])&gt;=2003,"Under 18", IF(YEAR(Formulario[[#This Row],[Birth date]])&gt;=1998,"From 18 to 23","Over 23"))</f>
        <v>Under 18</v>
      </c>
    </row>
    <row r="167" spans="1:11" x14ac:dyDescent="0.25">
      <c r="A167" s="1">
        <v>44340.560470405093</v>
      </c>
      <c r="B167" s="1">
        <v>38464</v>
      </c>
      <c r="C167" t="s">
        <v>4504</v>
      </c>
      <c r="D167">
        <v>8</v>
      </c>
      <c r="E167">
        <v>9</v>
      </c>
      <c r="F167">
        <v>7</v>
      </c>
      <c r="G167" t="s">
        <v>4505</v>
      </c>
      <c r="H167" t="s">
        <v>4506</v>
      </c>
      <c r="I167">
        <v>8</v>
      </c>
      <c r="J167" t="s">
        <v>85</v>
      </c>
      <c r="K167" t="str">
        <f>IF(YEAR(Formulario[[#This Row],[Birth date]])&gt;=2003,"Under 18", IF(YEAR(Formulario[[#This Row],[Birth date]])&gt;=1998,"From 18 to 23","Over 23"))</f>
        <v>Under 18</v>
      </c>
    </row>
    <row r="168" spans="1:11" x14ac:dyDescent="0.25">
      <c r="A168" s="1">
        <v>44354.567456215278</v>
      </c>
      <c r="B168" s="1">
        <v>38464</v>
      </c>
      <c r="C168" t="s">
        <v>4636</v>
      </c>
      <c r="D168">
        <v>9</v>
      </c>
      <c r="E168">
        <v>9</v>
      </c>
      <c r="F168">
        <v>9</v>
      </c>
      <c r="G168" t="s">
        <v>4637</v>
      </c>
      <c r="H168" t="s">
        <v>4638</v>
      </c>
      <c r="I168">
        <v>9</v>
      </c>
      <c r="J168" t="s">
        <v>85</v>
      </c>
      <c r="K168" t="str">
        <f>IF(YEAR(Formulario[[#This Row],[Birth date]])&gt;=2003,"Under 18", IF(YEAR(Formulario[[#This Row],[Birth date]])&gt;=1998,"From 18 to 23","Over 23"))</f>
        <v>Under 18</v>
      </c>
    </row>
    <row r="169" spans="1:11" x14ac:dyDescent="0.25">
      <c r="A169" s="1">
        <v>44298.567490925925</v>
      </c>
      <c r="B169" s="1">
        <v>38464</v>
      </c>
      <c r="C169" t="s">
        <v>489</v>
      </c>
      <c r="D169">
        <v>8</v>
      </c>
      <c r="E169">
        <v>7</v>
      </c>
      <c r="F169">
        <v>9</v>
      </c>
      <c r="G169" t="s">
        <v>490</v>
      </c>
      <c r="I169">
        <v>7</v>
      </c>
      <c r="J169" t="s">
        <v>85</v>
      </c>
      <c r="K169" t="str">
        <f>IF(YEAR(Formulario[[#This Row],[Birth date]])&gt;=2003,"Under 18", IF(YEAR(Formulario[[#This Row],[Birth date]])&gt;=1998,"From 18 to 23","Over 23"))</f>
        <v>Under 18</v>
      </c>
    </row>
    <row r="170" spans="1:11" x14ac:dyDescent="0.25">
      <c r="A170" s="1">
        <v>44312.577642893521</v>
      </c>
      <c r="B170" s="1">
        <v>38476</v>
      </c>
      <c r="C170" t="s">
        <v>1370</v>
      </c>
      <c r="D170">
        <v>7</v>
      </c>
      <c r="E170">
        <v>6</v>
      </c>
      <c r="F170">
        <v>2</v>
      </c>
      <c r="G170" t="s">
        <v>1371</v>
      </c>
      <c r="H170" t="s">
        <v>1372</v>
      </c>
      <c r="I170">
        <v>3</v>
      </c>
      <c r="J170" t="s">
        <v>83</v>
      </c>
      <c r="K170" t="str">
        <f>IF(YEAR(Formulario[[#This Row],[Birth date]])&gt;=2003,"Under 18", IF(YEAR(Formulario[[#This Row],[Birth date]])&gt;=1998,"From 18 to 23","Over 23"))</f>
        <v>Under 18</v>
      </c>
    </row>
    <row r="171" spans="1:11" x14ac:dyDescent="0.25">
      <c r="A171" s="1">
        <v>44326.57599513889</v>
      </c>
      <c r="B171" s="1">
        <v>38476</v>
      </c>
      <c r="C171" t="s">
        <v>4369</v>
      </c>
      <c r="D171">
        <v>8</v>
      </c>
      <c r="E171">
        <v>1</v>
      </c>
      <c r="F171">
        <v>4</v>
      </c>
      <c r="G171" t="s">
        <v>4370</v>
      </c>
      <c r="H171" t="s">
        <v>4371</v>
      </c>
      <c r="I171">
        <v>3</v>
      </c>
      <c r="J171" t="s">
        <v>83</v>
      </c>
      <c r="K171" t="str">
        <f>IF(YEAR(Formulario[[#This Row],[Birth date]])&gt;=2003,"Under 18", IF(YEAR(Formulario[[#This Row],[Birth date]])&gt;=1998,"From 18 to 23","Over 23"))</f>
        <v>Under 18</v>
      </c>
    </row>
    <row r="172" spans="1:11" x14ac:dyDescent="0.25">
      <c r="A172" s="1">
        <v>44298.56881423611</v>
      </c>
      <c r="B172" s="1">
        <v>38476</v>
      </c>
      <c r="C172" t="s">
        <v>516</v>
      </c>
      <c r="D172">
        <v>5</v>
      </c>
      <c r="E172">
        <v>10</v>
      </c>
      <c r="F172">
        <v>2</v>
      </c>
      <c r="G172" t="s">
        <v>517</v>
      </c>
      <c r="H172" t="s">
        <v>518</v>
      </c>
      <c r="I172">
        <v>3</v>
      </c>
      <c r="J172" t="s">
        <v>83</v>
      </c>
      <c r="K172" t="str">
        <f>IF(YEAR(Formulario[[#This Row],[Birth date]])&gt;=2003,"Under 18", IF(YEAR(Formulario[[#This Row],[Birth date]])&gt;=1998,"From 18 to 23","Over 23"))</f>
        <v>Under 18</v>
      </c>
    </row>
    <row r="173" spans="1:11" x14ac:dyDescent="0.25">
      <c r="A173" s="1">
        <v>44340.561252789354</v>
      </c>
      <c r="B173" s="1">
        <v>38476</v>
      </c>
      <c r="C173" t="s">
        <v>4518</v>
      </c>
      <c r="D173">
        <v>9</v>
      </c>
      <c r="E173">
        <v>7</v>
      </c>
      <c r="F173">
        <v>8</v>
      </c>
      <c r="G173" t="s">
        <v>4519</v>
      </c>
      <c r="H173" t="s">
        <v>4520</v>
      </c>
      <c r="I173">
        <v>8</v>
      </c>
      <c r="J173" t="s">
        <v>83</v>
      </c>
      <c r="K173" t="str">
        <f>IF(YEAR(Formulario[[#This Row],[Birth date]])&gt;=2003,"Under 18", IF(YEAR(Formulario[[#This Row],[Birth date]])&gt;=1998,"From 18 to 23","Over 23"))</f>
        <v>Under 18</v>
      </c>
    </row>
    <row r="174" spans="1:11" x14ac:dyDescent="0.25">
      <c r="A174" s="1">
        <v>44354.568411562497</v>
      </c>
      <c r="B174" s="1">
        <v>38476</v>
      </c>
      <c r="C174" t="s">
        <v>4644</v>
      </c>
      <c r="D174">
        <v>5</v>
      </c>
      <c r="E174">
        <v>3</v>
      </c>
      <c r="F174">
        <v>4</v>
      </c>
      <c r="G174" t="s">
        <v>4645</v>
      </c>
      <c r="H174" t="s">
        <v>4646</v>
      </c>
      <c r="I174">
        <v>6</v>
      </c>
      <c r="J174" t="s">
        <v>83</v>
      </c>
      <c r="K174" t="str">
        <f>IF(YEAR(Formulario[[#This Row],[Birth date]])&gt;=2003,"Under 18", IF(YEAR(Formulario[[#This Row],[Birth date]])&gt;=1998,"From 18 to 23","Over 23"))</f>
        <v>Under 18</v>
      </c>
    </row>
    <row r="175" spans="1:11" x14ac:dyDescent="0.25">
      <c r="A175" s="1">
        <v>44298.568909305555</v>
      </c>
      <c r="B175" s="1">
        <v>38478</v>
      </c>
      <c r="C175" t="s">
        <v>519</v>
      </c>
      <c r="D175">
        <v>8</v>
      </c>
      <c r="E175">
        <v>10</v>
      </c>
      <c r="F175">
        <v>10</v>
      </c>
      <c r="G175" t="s">
        <v>520</v>
      </c>
      <c r="H175" t="s">
        <v>521</v>
      </c>
      <c r="I175">
        <v>7</v>
      </c>
      <c r="J175" t="s">
        <v>83</v>
      </c>
      <c r="K175" t="str">
        <f>IF(YEAR(Formulario[[#This Row],[Birth date]])&gt;=2003,"Under 18", IF(YEAR(Formulario[[#This Row],[Birth date]])&gt;=1998,"From 18 to 23","Over 23"))</f>
        <v>Under 18</v>
      </c>
    </row>
    <row r="176" spans="1:11" x14ac:dyDescent="0.25">
      <c r="A176" s="1">
        <v>44326.575221030093</v>
      </c>
      <c r="B176" s="1">
        <v>38480</v>
      </c>
      <c r="C176" t="s">
        <v>4356</v>
      </c>
      <c r="D176">
        <v>6</v>
      </c>
      <c r="E176">
        <v>8</v>
      </c>
      <c r="F176">
        <v>7</v>
      </c>
      <c r="G176" t="s">
        <v>4357</v>
      </c>
      <c r="H176" t="s">
        <v>129</v>
      </c>
      <c r="I176">
        <v>6</v>
      </c>
      <c r="J176" t="s">
        <v>85</v>
      </c>
      <c r="K176" t="str">
        <f>IF(YEAR(Formulario[[#This Row],[Birth date]])&gt;=2003,"Under 18", IF(YEAR(Formulario[[#This Row],[Birth date]])&gt;=1998,"From 18 to 23","Over 23"))</f>
        <v>Under 18</v>
      </c>
    </row>
    <row r="177" spans="1:11" x14ac:dyDescent="0.25">
      <c r="A177" s="1">
        <v>44340.559440069446</v>
      </c>
      <c r="B177" s="1">
        <v>38491</v>
      </c>
      <c r="D177">
        <v>8</v>
      </c>
      <c r="E177">
        <v>10</v>
      </c>
      <c r="F177">
        <v>9</v>
      </c>
      <c r="I177">
        <v>6</v>
      </c>
      <c r="J177" t="s">
        <v>85</v>
      </c>
      <c r="K177" t="str">
        <f>IF(YEAR(Formulario[[#This Row],[Birth date]])&gt;=2003,"Under 18", IF(YEAR(Formulario[[#This Row],[Birth date]])&gt;=1998,"From 18 to 23","Over 23"))</f>
        <v>Under 18</v>
      </c>
    </row>
    <row r="178" spans="1:11" x14ac:dyDescent="0.25">
      <c r="A178" s="1">
        <v>44326.576613807869</v>
      </c>
      <c r="B178" s="1">
        <v>38492</v>
      </c>
      <c r="C178" t="s">
        <v>4375</v>
      </c>
      <c r="D178">
        <v>8</v>
      </c>
      <c r="E178">
        <v>8</v>
      </c>
      <c r="F178">
        <v>7</v>
      </c>
      <c r="G178" t="s">
        <v>4376</v>
      </c>
      <c r="H178" t="s">
        <v>4377</v>
      </c>
      <c r="I178">
        <v>7</v>
      </c>
      <c r="J178" t="s">
        <v>83</v>
      </c>
      <c r="K178" t="str">
        <f>IF(YEAR(Formulario[[#This Row],[Birth date]])&gt;=2003,"Under 18", IF(YEAR(Formulario[[#This Row],[Birth date]])&gt;=1998,"From 18 to 23","Over 23"))</f>
        <v>Under 18</v>
      </c>
    </row>
    <row r="179" spans="1:11" x14ac:dyDescent="0.25">
      <c r="A179" s="1">
        <v>44298.570541064815</v>
      </c>
      <c r="B179" s="1">
        <v>38492</v>
      </c>
      <c r="C179" t="s">
        <v>531</v>
      </c>
      <c r="D179">
        <v>7</v>
      </c>
      <c r="E179">
        <v>6</v>
      </c>
      <c r="F179">
        <v>3</v>
      </c>
      <c r="G179" t="s">
        <v>532</v>
      </c>
      <c r="H179" t="s">
        <v>533</v>
      </c>
      <c r="I179">
        <v>3</v>
      </c>
      <c r="J179" t="s">
        <v>83</v>
      </c>
      <c r="K179" t="str">
        <f>IF(YEAR(Formulario[[#This Row],[Birth date]])&gt;=2003,"Under 18", IF(YEAR(Formulario[[#This Row],[Birth date]])&gt;=1998,"From 18 to 23","Over 23"))</f>
        <v>Under 18</v>
      </c>
    </row>
    <row r="180" spans="1:11" x14ac:dyDescent="0.25">
      <c r="A180" s="1">
        <v>44354.569572476852</v>
      </c>
      <c r="B180" s="1">
        <v>38492</v>
      </c>
      <c r="C180" t="s">
        <v>4650</v>
      </c>
      <c r="D180">
        <v>7</v>
      </c>
      <c r="E180">
        <v>7</v>
      </c>
      <c r="F180">
        <v>7</v>
      </c>
      <c r="G180" t="s">
        <v>4651</v>
      </c>
      <c r="H180" t="s">
        <v>4652</v>
      </c>
      <c r="I180">
        <v>7</v>
      </c>
      <c r="J180" t="s">
        <v>83</v>
      </c>
      <c r="K180" t="str">
        <f>IF(YEAR(Formulario[[#This Row],[Birth date]])&gt;=2003,"Under 18", IF(YEAR(Formulario[[#This Row],[Birth date]])&gt;=1998,"From 18 to 23","Over 23"))</f>
        <v>Under 18</v>
      </c>
    </row>
    <row r="181" spans="1:11" x14ac:dyDescent="0.25">
      <c r="A181" s="1">
        <v>44312.578307326388</v>
      </c>
      <c r="B181" s="1">
        <v>38492</v>
      </c>
      <c r="C181" t="s">
        <v>1381</v>
      </c>
      <c r="D181">
        <v>8</v>
      </c>
      <c r="E181">
        <v>4</v>
      </c>
      <c r="F181">
        <v>5</v>
      </c>
      <c r="G181" t="s">
        <v>1382</v>
      </c>
      <c r="H181" t="s">
        <v>1383</v>
      </c>
      <c r="I181">
        <v>4</v>
      </c>
      <c r="J181" t="s">
        <v>83</v>
      </c>
      <c r="K181" t="str">
        <f>IF(YEAR(Formulario[[#This Row],[Birth date]])&gt;=2003,"Under 18", IF(YEAR(Formulario[[#This Row],[Birth date]])&gt;=1998,"From 18 to 23","Over 23"))</f>
        <v>Under 18</v>
      </c>
    </row>
    <row r="182" spans="1:11" x14ac:dyDescent="0.25">
      <c r="A182" s="1">
        <v>44312.576876250001</v>
      </c>
      <c r="B182" s="1">
        <v>38493</v>
      </c>
      <c r="C182" t="s">
        <v>1366</v>
      </c>
      <c r="D182">
        <v>8</v>
      </c>
      <c r="E182">
        <v>6</v>
      </c>
      <c r="F182">
        <v>4</v>
      </c>
      <c r="G182" t="s">
        <v>1367</v>
      </c>
      <c r="I182">
        <v>8</v>
      </c>
      <c r="J182" t="s">
        <v>83</v>
      </c>
      <c r="K182" t="str">
        <f>IF(YEAR(Formulario[[#This Row],[Birth date]])&gt;=2003,"Under 18", IF(YEAR(Formulario[[#This Row],[Birth date]])&gt;=1998,"From 18 to 23","Over 23"))</f>
        <v>Under 18</v>
      </c>
    </row>
    <row r="183" spans="1:11" x14ac:dyDescent="0.25">
      <c r="A183" s="1">
        <v>44326.575044606485</v>
      </c>
      <c r="B183" s="1">
        <v>38493</v>
      </c>
      <c r="C183" t="s">
        <v>4352</v>
      </c>
      <c r="D183">
        <v>10</v>
      </c>
      <c r="E183">
        <v>10</v>
      </c>
      <c r="F183">
        <v>10</v>
      </c>
      <c r="G183" t="s">
        <v>117</v>
      </c>
      <c r="I183">
        <v>10</v>
      </c>
      <c r="J183" t="s">
        <v>83</v>
      </c>
      <c r="K183" t="str">
        <f>IF(YEAR(Formulario[[#This Row],[Birth date]])&gt;=2003,"Under 18", IF(YEAR(Formulario[[#This Row],[Birth date]])&gt;=1998,"From 18 to 23","Over 23"))</f>
        <v>Under 18</v>
      </c>
    </row>
    <row r="184" spans="1:11" x14ac:dyDescent="0.25">
      <c r="A184" s="1">
        <v>44340.559120324077</v>
      </c>
      <c r="B184" s="1">
        <v>38493</v>
      </c>
      <c r="D184">
        <v>10</v>
      </c>
      <c r="E184">
        <v>10</v>
      </c>
      <c r="F184">
        <v>8</v>
      </c>
      <c r="I184">
        <v>10</v>
      </c>
      <c r="J184" t="s">
        <v>83</v>
      </c>
      <c r="K184" t="str">
        <f>IF(YEAR(Formulario[[#This Row],[Birth date]])&gt;=2003,"Under 18", IF(YEAR(Formulario[[#This Row],[Birth date]])&gt;=1998,"From 18 to 23","Over 23"))</f>
        <v>Under 18</v>
      </c>
    </row>
    <row r="185" spans="1:11" x14ac:dyDescent="0.25">
      <c r="A185" s="1">
        <v>44354.567015231478</v>
      </c>
      <c r="B185" s="1">
        <v>38493</v>
      </c>
      <c r="D185">
        <v>10</v>
      </c>
      <c r="E185">
        <v>10</v>
      </c>
      <c r="F185">
        <v>10</v>
      </c>
      <c r="I185">
        <v>9</v>
      </c>
      <c r="J185" t="s">
        <v>83</v>
      </c>
      <c r="K185" t="str">
        <f>IF(YEAR(Formulario[[#This Row],[Birth date]])&gt;=2003,"Under 18", IF(YEAR(Formulario[[#This Row],[Birth date]])&gt;=1998,"From 18 to 23","Over 23"))</f>
        <v>Under 18</v>
      </c>
    </row>
    <row r="186" spans="1:11" x14ac:dyDescent="0.25">
      <c r="A186" s="1">
        <v>44340.56089241898</v>
      </c>
      <c r="B186" s="1">
        <v>38518</v>
      </c>
      <c r="C186" t="s">
        <v>4512</v>
      </c>
      <c r="D186">
        <v>8</v>
      </c>
      <c r="E186">
        <v>8</v>
      </c>
      <c r="F186">
        <v>8</v>
      </c>
      <c r="G186" t="s">
        <v>4513</v>
      </c>
      <c r="H186" t="s">
        <v>4514</v>
      </c>
      <c r="I186">
        <v>8</v>
      </c>
      <c r="J186" t="s">
        <v>85</v>
      </c>
      <c r="K186" t="str">
        <f>IF(YEAR(Formulario[[#This Row],[Birth date]])&gt;=2003,"Under 18", IF(YEAR(Formulario[[#This Row],[Birth date]])&gt;=1998,"From 18 to 23","Over 23"))</f>
        <v>Under 18</v>
      </c>
    </row>
    <row r="187" spans="1:11" x14ac:dyDescent="0.25">
      <c r="A187" s="1">
        <v>44298.568367280095</v>
      </c>
      <c r="B187" s="1">
        <v>38518</v>
      </c>
      <c r="C187" t="s">
        <v>158</v>
      </c>
      <c r="D187">
        <v>8</v>
      </c>
      <c r="E187">
        <v>7</v>
      </c>
      <c r="F187">
        <v>7</v>
      </c>
      <c r="I187">
        <v>7</v>
      </c>
      <c r="J187" t="s">
        <v>85</v>
      </c>
      <c r="K187" t="str">
        <f>IF(YEAR(Formulario[[#This Row],[Birth date]])&gt;=2003,"Under 18", IF(YEAR(Formulario[[#This Row],[Birth date]])&gt;=1998,"From 18 to 23","Over 23"))</f>
        <v>Under 18</v>
      </c>
    </row>
    <row r="188" spans="1:11" x14ac:dyDescent="0.25">
      <c r="A188" s="1">
        <v>44312.577415243053</v>
      </c>
      <c r="B188" s="1">
        <v>38518</v>
      </c>
      <c r="C188" t="s">
        <v>1368</v>
      </c>
      <c r="D188">
        <v>8</v>
      </c>
      <c r="E188">
        <v>8</v>
      </c>
      <c r="F188">
        <v>7</v>
      </c>
      <c r="G188" t="s">
        <v>1369</v>
      </c>
      <c r="I188">
        <v>7</v>
      </c>
      <c r="J188" t="s">
        <v>85</v>
      </c>
      <c r="K188" t="str">
        <f>IF(YEAR(Formulario[[#This Row],[Birth date]])&gt;=2003,"Under 18", IF(YEAR(Formulario[[#This Row],[Birth date]])&gt;=1998,"From 18 to 23","Over 23"))</f>
        <v>Under 18</v>
      </c>
    </row>
    <row r="189" spans="1:11" x14ac:dyDescent="0.25">
      <c r="A189" s="1">
        <v>44326.57501296296</v>
      </c>
      <c r="B189" s="1">
        <v>38518</v>
      </c>
      <c r="C189" t="s">
        <v>4351</v>
      </c>
      <c r="D189">
        <v>8</v>
      </c>
      <c r="E189">
        <v>9</v>
      </c>
      <c r="F189">
        <v>7</v>
      </c>
      <c r="I189">
        <v>8</v>
      </c>
      <c r="J189" t="s">
        <v>85</v>
      </c>
      <c r="K189" t="str">
        <f>IF(YEAR(Formulario[[#This Row],[Birth date]])&gt;=2003,"Under 18", IF(YEAR(Formulario[[#This Row],[Birth date]])&gt;=1998,"From 18 to 23","Over 23"))</f>
        <v>Under 18</v>
      </c>
    </row>
    <row r="190" spans="1:11" x14ac:dyDescent="0.25">
      <c r="A190" s="1">
        <v>44354.567106689814</v>
      </c>
      <c r="B190" s="1">
        <v>38518</v>
      </c>
      <c r="C190" t="s">
        <v>4630</v>
      </c>
      <c r="D190">
        <v>8</v>
      </c>
      <c r="E190">
        <v>10</v>
      </c>
      <c r="F190">
        <v>6</v>
      </c>
      <c r="G190" t="s">
        <v>4631</v>
      </c>
      <c r="I190">
        <v>7</v>
      </c>
      <c r="J190" t="s">
        <v>85</v>
      </c>
      <c r="K190" t="str">
        <f>IF(YEAR(Formulario[[#This Row],[Birth date]])&gt;=2003,"Under 18", IF(YEAR(Formulario[[#This Row],[Birth date]])&gt;=1998,"From 18 to 23","Over 23"))</f>
        <v>Under 18</v>
      </c>
    </row>
    <row r="191" spans="1:11" x14ac:dyDescent="0.25">
      <c r="A191" s="1">
        <v>44298.56910951389</v>
      </c>
      <c r="B191" s="1">
        <v>38569</v>
      </c>
      <c r="C191" t="s">
        <v>522</v>
      </c>
      <c r="D191">
        <v>7</v>
      </c>
      <c r="E191">
        <v>10</v>
      </c>
      <c r="F191">
        <v>7</v>
      </c>
      <c r="G191" t="s">
        <v>523</v>
      </c>
      <c r="H191" t="s">
        <v>524</v>
      </c>
      <c r="I191">
        <v>4</v>
      </c>
      <c r="J191" t="s">
        <v>85</v>
      </c>
      <c r="K191" t="str">
        <f>IF(YEAR(Formulario[[#This Row],[Birth date]])&gt;=2003,"Under 18", IF(YEAR(Formulario[[#This Row],[Birth date]])&gt;=1998,"From 18 to 23","Over 23"))</f>
        <v>Under 18</v>
      </c>
    </row>
    <row r="192" spans="1:11" x14ac:dyDescent="0.25">
      <c r="A192" s="1">
        <v>44326.57591965278</v>
      </c>
      <c r="B192" s="1">
        <v>38569</v>
      </c>
      <c r="C192" t="s">
        <v>4366</v>
      </c>
      <c r="D192">
        <v>8</v>
      </c>
      <c r="E192">
        <v>9</v>
      </c>
      <c r="F192">
        <v>9</v>
      </c>
      <c r="G192" t="s">
        <v>4367</v>
      </c>
      <c r="H192" t="s">
        <v>4368</v>
      </c>
      <c r="I192">
        <v>7</v>
      </c>
      <c r="J192" t="s">
        <v>85</v>
      </c>
      <c r="K192" t="str">
        <f>IF(YEAR(Formulario[[#This Row],[Birth date]])&gt;=2003,"Under 18", IF(YEAR(Formulario[[#This Row],[Birth date]])&gt;=1998,"From 18 to 23","Over 23"))</f>
        <v>Under 18</v>
      </c>
    </row>
    <row r="193" spans="1:11" x14ac:dyDescent="0.25">
      <c r="A193" s="1">
        <v>44354.569455046294</v>
      </c>
      <c r="B193" s="1">
        <v>38569</v>
      </c>
      <c r="C193" t="s">
        <v>4647</v>
      </c>
      <c r="D193">
        <v>9</v>
      </c>
      <c r="E193">
        <v>8</v>
      </c>
      <c r="F193">
        <v>8</v>
      </c>
      <c r="G193" t="s">
        <v>4648</v>
      </c>
      <c r="H193" t="s">
        <v>4649</v>
      </c>
      <c r="I193">
        <v>9</v>
      </c>
      <c r="J193" t="s">
        <v>85</v>
      </c>
      <c r="K193" t="str">
        <f>IF(YEAR(Formulario[[#This Row],[Birth date]])&gt;=2003,"Under 18", IF(YEAR(Formulario[[#This Row],[Birth date]])&gt;=1998,"From 18 to 23","Over 23"))</f>
        <v>Under 18</v>
      </c>
    </row>
    <row r="194" spans="1:11" x14ac:dyDescent="0.25">
      <c r="A194" s="1">
        <v>44340.562180995374</v>
      </c>
      <c r="B194" s="1">
        <v>38569</v>
      </c>
      <c r="C194" t="s">
        <v>4522</v>
      </c>
      <c r="D194">
        <v>8</v>
      </c>
      <c r="E194">
        <v>9</v>
      </c>
      <c r="F194">
        <v>4</v>
      </c>
      <c r="H194" t="s">
        <v>4523</v>
      </c>
      <c r="I194">
        <v>6</v>
      </c>
      <c r="J194" t="s">
        <v>83</v>
      </c>
      <c r="K194" t="str">
        <f>IF(YEAR(Formulario[[#This Row],[Birth date]])&gt;=2003,"Under 18", IF(YEAR(Formulario[[#This Row],[Birth date]])&gt;=1998,"From 18 to 23","Over 23"))</f>
        <v>Under 18</v>
      </c>
    </row>
    <row r="195" spans="1:11" x14ac:dyDescent="0.25">
      <c r="A195" s="1">
        <v>44312.578948125003</v>
      </c>
      <c r="B195" s="1">
        <v>38569</v>
      </c>
      <c r="C195" t="s">
        <v>1392</v>
      </c>
      <c r="D195">
        <v>8</v>
      </c>
      <c r="E195">
        <v>10</v>
      </c>
      <c r="F195">
        <v>7</v>
      </c>
      <c r="H195" t="s">
        <v>1393</v>
      </c>
      <c r="I195">
        <v>5</v>
      </c>
      <c r="J195" t="s">
        <v>83</v>
      </c>
      <c r="K195" t="str">
        <f>IF(YEAR(Formulario[[#This Row],[Birth date]])&gt;=2003,"Under 18", IF(YEAR(Formulario[[#This Row],[Birth date]])&gt;=1998,"From 18 to 23","Over 23"))</f>
        <v>Under 18</v>
      </c>
    </row>
    <row r="196" spans="1:11" x14ac:dyDescent="0.25">
      <c r="A196" s="1">
        <v>44354.567672129633</v>
      </c>
      <c r="B196" s="1">
        <v>38569</v>
      </c>
      <c r="C196" t="s">
        <v>4639</v>
      </c>
      <c r="D196">
        <v>9</v>
      </c>
      <c r="E196">
        <v>8</v>
      </c>
      <c r="F196">
        <v>8</v>
      </c>
      <c r="G196" t="s">
        <v>4640</v>
      </c>
      <c r="H196" t="s">
        <v>4641</v>
      </c>
      <c r="I196">
        <v>5</v>
      </c>
      <c r="J196" t="s">
        <v>83</v>
      </c>
      <c r="K196" t="str">
        <f>IF(YEAR(Formulario[[#This Row],[Birth date]])&gt;=2003,"Under 18", IF(YEAR(Formulario[[#This Row],[Birth date]])&gt;=1998,"From 18 to 23","Over 23"))</f>
        <v>Under 18</v>
      </c>
    </row>
    <row r="197" spans="1:11" x14ac:dyDescent="0.25">
      <c r="A197" s="1">
        <v>44298.569406886571</v>
      </c>
      <c r="B197" s="1">
        <v>38569</v>
      </c>
      <c r="C197" t="s">
        <v>525</v>
      </c>
      <c r="D197">
        <v>6</v>
      </c>
      <c r="E197">
        <v>8</v>
      </c>
      <c r="F197">
        <v>7</v>
      </c>
      <c r="G197" t="s">
        <v>526</v>
      </c>
      <c r="H197" t="s">
        <v>527</v>
      </c>
      <c r="I197">
        <v>3</v>
      </c>
      <c r="J197" t="s">
        <v>83</v>
      </c>
      <c r="K197" t="str">
        <f>IF(YEAR(Formulario[[#This Row],[Birth date]])&gt;=2003,"Under 18", IF(YEAR(Formulario[[#This Row],[Birth date]])&gt;=1998,"From 18 to 23","Over 23"))</f>
        <v>Under 18</v>
      </c>
    </row>
    <row r="198" spans="1:11" x14ac:dyDescent="0.25">
      <c r="A198" s="1">
        <v>44340.561475104165</v>
      </c>
      <c r="B198" s="1">
        <v>38569</v>
      </c>
      <c r="C198" t="s">
        <v>4521</v>
      </c>
      <c r="D198">
        <v>9</v>
      </c>
      <c r="E198">
        <v>10</v>
      </c>
      <c r="F198">
        <v>9</v>
      </c>
      <c r="G198" t="s">
        <v>140</v>
      </c>
      <c r="I198">
        <v>7</v>
      </c>
      <c r="J198" t="s">
        <v>85</v>
      </c>
      <c r="K198" t="str">
        <f>IF(YEAR(Formulario[[#This Row],[Birth date]])&gt;=2003,"Under 18", IF(YEAR(Formulario[[#This Row],[Birth date]])&gt;=1998,"From 18 to 23","Over 23"))</f>
        <v>Under 18</v>
      </c>
    </row>
    <row r="199" spans="1:11" x14ac:dyDescent="0.25">
      <c r="A199" s="1">
        <v>44298.568453425927</v>
      </c>
      <c r="B199" s="1">
        <v>38597</v>
      </c>
      <c r="C199" t="s">
        <v>506</v>
      </c>
      <c r="D199">
        <v>7</v>
      </c>
      <c r="E199">
        <v>7</v>
      </c>
      <c r="F199">
        <v>6</v>
      </c>
      <c r="G199" t="s">
        <v>507</v>
      </c>
      <c r="H199" t="s">
        <v>508</v>
      </c>
      <c r="I199">
        <v>6</v>
      </c>
      <c r="J199" t="s">
        <v>85</v>
      </c>
      <c r="K199" t="str">
        <f>IF(YEAR(Formulario[[#This Row],[Birth date]])&gt;=2003,"Under 18", IF(YEAR(Formulario[[#This Row],[Birth date]])&gt;=1998,"From 18 to 23","Over 23"))</f>
        <v>Under 18</v>
      </c>
    </row>
    <row r="200" spans="1:11" x14ac:dyDescent="0.25">
      <c r="A200" s="1">
        <v>44298.568609363429</v>
      </c>
      <c r="B200" s="1">
        <v>38659</v>
      </c>
      <c r="C200" t="s">
        <v>509</v>
      </c>
      <c r="D200">
        <v>5</v>
      </c>
      <c r="E200">
        <v>2</v>
      </c>
      <c r="F200">
        <v>2</v>
      </c>
      <c r="G200" t="s">
        <v>510</v>
      </c>
      <c r="H200" t="s">
        <v>511</v>
      </c>
      <c r="I200">
        <v>3</v>
      </c>
      <c r="J200" t="s">
        <v>85</v>
      </c>
      <c r="K200" t="str">
        <f>IF(YEAR(Formulario[[#This Row],[Birth date]])&gt;=2003,"Under 18", IF(YEAR(Formulario[[#This Row],[Birth date]])&gt;=1998,"From 18 to 23","Over 23"))</f>
        <v>Under 18</v>
      </c>
    </row>
    <row r="201" spans="1:11" x14ac:dyDescent="0.25">
      <c r="A201" s="1">
        <v>44312.577956064815</v>
      </c>
      <c r="B201" s="1">
        <v>38659</v>
      </c>
      <c r="C201" t="s">
        <v>216</v>
      </c>
      <c r="D201">
        <v>6</v>
      </c>
      <c r="E201">
        <v>4</v>
      </c>
      <c r="F201">
        <v>4</v>
      </c>
      <c r="G201" t="s">
        <v>1378</v>
      </c>
      <c r="I201">
        <v>4</v>
      </c>
      <c r="J201" t="s">
        <v>85</v>
      </c>
      <c r="K201" t="str">
        <f>IF(YEAR(Formulario[[#This Row],[Birth date]])&gt;=2003,"Under 18", IF(YEAR(Formulario[[#This Row],[Birth date]])&gt;=1998,"From 18 to 23","Over 23"))</f>
        <v>Under 18</v>
      </c>
    </row>
    <row r="202" spans="1:11" x14ac:dyDescent="0.25">
      <c r="A202" s="1">
        <v>44326.576224212964</v>
      </c>
      <c r="B202" s="1">
        <v>38659</v>
      </c>
      <c r="C202" t="s">
        <v>4373</v>
      </c>
      <c r="D202">
        <v>6</v>
      </c>
      <c r="E202">
        <v>4</v>
      </c>
      <c r="F202">
        <v>4</v>
      </c>
      <c r="G202" t="s">
        <v>4374</v>
      </c>
      <c r="I202">
        <v>6</v>
      </c>
      <c r="J202" t="s">
        <v>85</v>
      </c>
      <c r="K202" t="str">
        <f>IF(YEAR(Formulario[[#This Row],[Birth date]])&gt;=2003,"Under 18", IF(YEAR(Formulario[[#This Row],[Birth date]])&gt;=1998,"From 18 to 23","Over 23"))</f>
        <v>Under 18</v>
      </c>
    </row>
    <row r="203" spans="1:11" x14ac:dyDescent="0.25">
      <c r="A203" s="1">
        <v>44354.566985555553</v>
      </c>
      <c r="B203" s="1">
        <v>38659</v>
      </c>
      <c r="C203" t="s">
        <v>4628</v>
      </c>
      <c r="D203">
        <v>5</v>
      </c>
      <c r="E203">
        <v>3</v>
      </c>
      <c r="F203">
        <v>4</v>
      </c>
      <c r="G203" t="s">
        <v>4629</v>
      </c>
      <c r="I203">
        <v>4</v>
      </c>
      <c r="J203" t="s">
        <v>85</v>
      </c>
      <c r="K203" t="str">
        <f>IF(YEAR(Formulario[[#This Row],[Birth date]])&gt;=2003,"Under 18", IF(YEAR(Formulario[[#This Row],[Birth date]])&gt;=1998,"From 18 to 23","Over 23"))</f>
        <v>Under 18</v>
      </c>
    </row>
    <row r="204" spans="1:11" x14ac:dyDescent="0.25">
      <c r="A204" s="1">
        <v>44354.566160127317</v>
      </c>
      <c r="B204" s="1">
        <v>38661</v>
      </c>
      <c r="D204">
        <v>8</v>
      </c>
      <c r="E204">
        <v>8</v>
      </c>
      <c r="F204">
        <v>9</v>
      </c>
      <c r="I204">
        <v>4</v>
      </c>
      <c r="J204" t="s">
        <v>83</v>
      </c>
      <c r="K204" t="str">
        <f>IF(YEAR(Formulario[[#This Row],[Birth date]])&gt;=2003,"Under 18", IF(YEAR(Formulario[[#This Row],[Birth date]])&gt;=1998,"From 18 to 23","Over 23"))</f>
        <v>Under 18</v>
      </c>
    </row>
    <row r="205" spans="1:11" x14ac:dyDescent="0.25">
      <c r="A205" s="1">
        <v>44298.568343159721</v>
      </c>
      <c r="B205" s="1">
        <v>38672</v>
      </c>
      <c r="C205" t="s">
        <v>499</v>
      </c>
      <c r="D205">
        <v>8</v>
      </c>
      <c r="E205">
        <v>9</v>
      </c>
      <c r="F205">
        <v>7</v>
      </c>
      <c r="G205" t="s">
        <v>500</v>
      </c>
      <c r="I205">
        <v>6</v>
      </c>
      <c r="J205" t="s">
        <v>83</v>
      </c>
      <c r="K205" t="str">
        <f>IF(YEAR(Formulario[[#This Row],[Birth date]])&gt;=2003,"Under 18", IF(YEAR(Formulario[[#This Row],[Birth date]])&gt;=1998,"From 18 to 23","Over 23"))</f>
        <v>Under 18</v>
      </c>
    </row>
    <row r="206" spans="1:11" x14ac:dyDescent="0.25">
      <c r="A206" s="1">
        <v>44326.574391412039</v>
      </c>
      <c r="B206" s="1">
        <v>38672</v>
      </c>
      <c r="D206">
        <v>8</v>
      </c>
      <c r="E206">
        <v>9</v>
      </c>
      <c r="F206">
        <v>9</v>
      </c>
      <c r="I206">
        <v>6</v>
      </c>
      <c r="J206" t="s">
        <v>83</v>
      </c>
      <c r="K206" t="str">
        <f>IF(YEAR(Formulario[[#This Row],[Birth date]])&gt;=2003,"Under 18", IF(YEAR(Formulario[[#This Row],[Birth date]])&gt;=1998,"From 18 to 23","Over 23"))</f>
        <v>Under 18</v>
      </c>
    </row>
    <row r="207" spans="1:11" x14ac:dyDescent="0.25">
      <c r="A207" s="1">
        <v>44340.560176620369</v>
      </c>
      <c r="B207" s="1">
        <v>38672</v>
      </c>
      <c r="D207">
        <v>9</v>
      </c>
      <c r="E207">
        <v>9</v>
      </c>
      <c r="F207">
        <v>10</v>
      </c>
      <c r="G207" t="s">
        <v>4502</v>
      </c>
      <c r="I207">
        <v>6</v>
      </c>
      <c r="J207" t="s">
        <v>83</v>
      </c>
      <c r="K207" t="str">
        <f>IF(YEAR(Formulario[[#This Row],[Birth date]])&gt;=2003,"Under 18", IF(YEAR(Formulario[[#This Row],[Birth date]])&gt;=1998,"From 18 to 23","Over 23"))</f>
        <v>Under 18</v>
      </c>
    </row>
    <row r="208" spans="1:11" x14ac:dyDescent="0.25">
      <c r="A208" s="1">
        <v>44354.56714525463</v>
      </c>
      <c r="B208" s="1">
        <v>38678</v>
      </c>
      <c r="C208" t="s">
        <v>4632</v>
      </c>
      <c r="D208">
        <v>5</v>
      </c>
      <c r="E208">
        <v>3</v>
      </c>
      <c r="F208">
        <v>2</v>
      </c>
      <c r="G208" t="s">
        <v>4633</v>
      </c>
      <c r="H208" t="s">
        <v>4634</v>
      </c>
      <c r="I208">
        <v>1</v>
      </c>
      <c r="J208" t="s">
        <v>85</v>
      </c>
      <c r="K208" t="str">
        <f>IF(YEAR(Formulario[[#This Row],[Birth date]])&gt;=2003,"Under 18", IF(YEAR(Formulario[[#This Row],[Birth date]])&gt;=1998,"From 18 to 23","Over 23"))</f>
        <v>Under 18</v>
      </c>
    </row>
    <row r="209" spans="1:11" x14ac:dyDescent="0.25">
      <c r="A209" s="1">
        <v>44326.575329131942</v>
      </c>
      <c r="B209" s="1">
        <v>38678</v>
      </c>
      <c r="C209" t="s">
        <v>4362</v>
      </c>
      <c r="D209">
        <v>4</v>
      </c>
      <c r="E209">
        <v>6</v>
      </c>
      <c r="F209">
        <v>3</v>
      </c>
      <c r="G209" t="s">
        <v>4363</v>
      </c>
      <c r="H209" t="s">
        <v>4364</v>
      </c>
      <c r="I209">
        <v>3</v>
      </c>
      <c r="J209" t="s">
        <v>85</v>
      </c>
      <c r="K209" t="str">
        <f>IF(YEAR(Formulario[[#This Row],[Birth date]])&gt;=2003,"Under 18", IF(YEAR(Formulario[[#This Row],[Birth date]])&gt;=1998,"From 18 to 23","Over 23"))</f>
        <v>Under 18</v>
      </c>
    </row>
    <row r="210" spans="1:11" x14ac:dyDescent="0.25">
      <c r="A210" s="1">
        <v>44340.560470601849</v>
      </c>
      <c r="B210" s="1">
        <v>38678</v>
      </c>
      <c r="C210" t="s">
        <v>4507</v>
      </c>
      <c r="D210">
        <v>5</v>
      </c>
      <c r="E210">
        <v>7</v>
      </c>
      <c r="F210">
        <v>1</v>
      </c>
      <c r="G210" t="s">
        <v>4508</v>
      </c>
      <c r="H210" t="s">
        <v>4509</v>
      </c>
      <c r="I210">
        <v>4</v>
      </c>
      <c r="J210" t="s">
        <v>85</v>
      </c>
      <c r="K210" t="str">
        <f>IF(YEAR(Formulario[[#This Row],[Birth date]])&gt;=2003,"Under 18", IF(YEAR(Formulario[[#This Row],[Birth date]])&gt;=1998,"From 18 to 23","Over 23"))</f>
        <v>Under 18</v>
      </c>
    </row>
    <row r="211" spans="1:11" x14ac:dyDescent="0.25">
      <c r="A211" s="1">
        <v>44298.568344537038</v>
      </c>
      <c r="B211" s="1">
        <v>38678</v>
      </c>
      <c r="C211" t="s">
        <v>501</v>
      </c>
      <c r="D211">
        <v>3</v>
      </c>
      <c r="E211">
        <v>6</v>
      </c>
      <c r="F211">
        <v>1</v>
      </c>
      <c r="G211" t="s">
        <v>502</v>
      </c>
      <c r="H211" t="s">
        <v>503</v>
      </c>
      <c r="I211">
        <v>4</v>
      </c>
      <c r="J211" t="s">
        <v>85</v>
      </c>
      <c r="K211" t="str">
        <f>IF(YEAR(Formulario[[#This Row],[Birth date]])&gt;=2003,"Under 18", IF(YEAR(Formulario[[#This Row],[Birth date]])&gt;=1998,"From 18 to 23","Over 23"))</f>
        <v>Under 18</v>
      </c>
    </row>
    <row r="212" spans="1:11" x14ac:dyDescent="0.25">
      <c r="A212" s="1">
        <v>44312.577645219906</v>
      </c>
      <c r="B212" s="1">
        <v>38678</v>
      </c>
      <c r="C212" t="s">
        <v>1373</v>
      </c>
      <c r="D212">
        <v>6</v>
      </c>
      <c r="E212">
        <v>6</v>
      </c>
      <c r="F212">
        <v>6</v>
      </c>
      <c r="G212" t="s">
        <v>1374</v>
      </c>
      <c r="I212">
        <v>4</v>
      </c>
      <c r="J212" t="s">
        <v>85</v>
      </c>
      <c r="K212" t="str">
        <f>IF(YEAR(Formulario[[#This Row],[Birth date]])&gt;=2003,"Under 18", IF(YEAR(Formulario[[#This Row],[Birth date]])&gt;=1998,"From 18 to 23","Over 23"))</f>
        <v>Under 18</v>
      </c>
    </row>
    <row r="213" spans="1:11" x14ac:dyDescent="0.25">
      <c r="A213" s="1">
        <v>44326.5748303125</v>
      </c>
      <c r="B213" s="1">
        <v>38688</v>
      </c>
      <c r="C213" t="s">
        <v>4348</v>
      </c>
      <c r="D213">
        <v>2</v>
      </c>
      <c r="E213">
        <v>3</v>
      </c>
      <c r="F213">
        <v>2</v>
      </c>
      <c r="H213" t="s">
        <v>4349</v>
      </c>
      <c r="I213">
        <v>4</v>
      </c>
      <c r="J213" t="s">
        <v>85</v>
      </c>
      <c r="K213" t="str">
        <f>IF(YEAR(Formulario[[#This Row],[Birth date]])&gt;=2003,"Under 18", IF(YEAR(Formulario[[#This Row],[Birth date]])&gt;=1998,"From 18 to 23","Over 23"))</f>
        <v>Under 18</v>
      </c>
    </row>
    <row r="214" spans="1:11" x14ac:dyDescent="0.25">
      <c r="A214" s="1">
        <v>44298.567754340278</v>
      </c>
      <c r="B214" s="1">
        <v>38688</v>
      </c>
      <c r="C214" t="s">
        <v>491</v>
      </c>
      <c r="D214">
        <v>0</v>
      </c>
      <c r="E214">
        <v>9</v>
      </c>
      <c r="F214">
        <v>1</v>
      </c>
      <c r="G214" t="s">
        <v>492</v>
      </c>
      <c r="H214" t="s">
        <v>493</v>
      </c>
      <c r="I214">
        <v>0</v>
      </c>
      <c r="J214" t="s">
        <v>85</v>
      </c>
      <c r="K214" t="str">
        <f>IF(YEAR(Formulario[[#This Row],[Birth date]])&gt;=2003,"Under 18", IF(YEAR(Formulario[[#This Row],[Birth date]])&gt;=1998,"From 18 to 23","Over 23"))</f>
        <v>Under 18</v>
      </c>
    </row>
    <row r="215" spans="1:11" x14ac:dyDescent="0.25">
      <c r="A215" s="1">
        <v>44312.575326759259</v>
      </c>
      <c r="B215" s="1">
        <v>38688</v>
      </c>
      <c r="C215" t="s">
        <v>1363</v>
      </c>
      <c r="D215">
        <v>2</v>
      </c>
      <c r="E215">
        <v>0</v>
      </c>
      <c r="F215">
        <v>2</v>
      </c>
      <c r="G215" t="s">
        <v>1364</v>
      </c>
      <c r="I215">
        <v>1</v>
      </c>
      <c r="J215" t="s">
        <v>85</v>
      </c>
      <c r="K215" t="str">
        <f>IF(YEAR(Formulario[[#This Row],[Birth date]])&gt;=2003,"Under 18", IF(YEAR(Formulario[[#This Row],[Birth date]])&gt;=1998,"From 18 to 23","Over 23"))</f>
        <v>Under 18</v>
      </c>
    </row>
    <row r="216" spans="1:11" x14ac:dyDescent="0.25">
      <c r="A216" s="1">
        <v>44340.560229884257</v>
      </c>
      <c r="B216" s="1">
        <v>38688</v>
      </c>
      <c r="C216" t="s">
        <v>4503</v>
      </c>
      <c r="D216">
        <v>0</v>
      </c>
      <c r="E216">
        <v>1</v>
      </c>
      <c r="F216">
        <v>2</v>
      </c>
      <c r="I216">
        <v>0</v>
      </c>
      <c r="J216" t="s">
        <v>85</v>
      </c>
      <c r="K216" t="str">
        <f>IF(YEAR(Formulario[[#This Row],[Birth date]])&gt;=2003,"Under 18", IF(YEAR(Formulario[[#This Row],[Birth date]])&gt;=1998,"From 18 to 23","Over 23"))</f>
        <v>Under 18</v>
      </c>
    </row>
    <row r="217" spans="1:11" x14ac:dyDescent="0.25">
      <c r="A217" s="1">
        <v>44354.566190798614</v>
      </c>
      <c r="B217" s="1">
        <v>38688</v>
      </c>
      <c r="D217">
        <v>0</v>
      </c>
      <c r="E217">
        <v>0</v>
      </c>
      <c r="F217">
        <v>0</v>
      </c>
      <c r="I217">
        <v>0</v>
      </c>
      <c r="J217" t="s">
        <v>85</v>
      </c>
      <c r="K217" t="str">
        <f>IF(YEAR(Formulario[[#This Row],[Birth date]])&gt;=2003,"Under 18", IF(YEAR(Formulario[[#This Row],[Birth date]])&gt;=1998,"From 18 to 23","Over 23"))</f>
        <v>Under 18</v>
      </c>
    </row>
    <row r="218" spans="1:11" x14ac:dyDescent="0.25">
      <c r="A218" s="1">
        <v>44298.569636585649</v>
      </c>
      <c r="B218" s="1">
        <v>38710</v>
      </c>
      <c r="C218" t="s">
        <v>528</v>
      </c>
      <c r="D218">
        <v>7</v>
      </c>
      <c r="E218">
        <v>6</v>
      </c>
      <c r="F218">
        <v>9</v>
      </c>
      <c r="G218" t="s">
        <v>529</v>
      </c>
      <c r="H218" t="s">
        <v>530</v>
      </c>
      <c r="I218">
        <v>3</v>
      </c>
      <c r="J218" t="s">
        <v>85</v>
      </c>
      <c r="K218" t="str">
        <f>IF(YEAR(Formulario[[#This Row],[Birth date]])&gt;=2003,"Under 18", IF(YEAR(Formulario[[#This Row],[Birth date]])&gt;=1998,"From 18 to 23","Over 23"))</f>
        <v>Under 18</v>
      </c>
    </row>
    <row r="219" spans="1:11" x14ac:dyDescent="0.25">
      <c r="A219" s="1">
        <v>44298.568395902781</v>
      </c>
      <c r="B219" s="1">
        <v>38710</v>
      </c>
      <c r="C219" t="s">
        <v>504</v>
      </c>
      <c r="D219">
        <v>6</v>
      </c>
      <c r="E219">
        <v>8</v>
      </c>
      <c r="F219">
        <v>7</v>
      </c>
      <c r="G219" t="s">
        <v>505</v>
      </c>
      <c r="I219">
        <v>1</v>
      </c>
      <c r="J219" t="s">
        <v>85</v>
      </c>
      <c r="K219" t="str">
        <f>IF(YEAR(Formulario[[#This Row],[Birth date]])&gt;=2003,"Under 18", IF(YEAR(Formulario[[#This Row],[Birth date]])&gt;=1998,"From 18 to 23","Over 23"))</f>
        <v>Under 18</v>
      </c>
    </row>
    <row r="220" spans="1:11" x14ac:dyDescent="0.25">
      <c r="A220" s="1">
        <v>44312.57609328704</v>
      </c>
      <c r="B220" s="1">
        <v>38710</v>
      </c>
      <c r="D220">
        <v>6</v>
      </c>
      <c r="E220">
        <v>7</v>
      </c>
      <c r="F220">
        <v>7</v>
      </c>
      <c r="I220">
        <v>1</v>
      </c>
      <c r="J220" t="s">
        <v>85</v>
      </c>
      <c r="K220" t="str">
        <f>IF(YEAR(Formulario[[#This Row],[Birth date]])&gt;=2003,"Under 18", IF(YEAR(Formulario[[#This Row],[Birth date]])&gt;=1998,"From 18 to 23","Over 23"))</f>
        <v>Under 18</v>
      </c>
    </row>
    <row r="221" spans="1:11" x14ac:dyDescent="0.25">
      <c r="A221" s="1">
        <v>44312.578891273151</v>
      </c>
      <c r="B221" s="1">
        <v>38710</v>
      </c>
      <c r="C221" t="s">
        <v>1390</v>
      </c>
      <c r="D221">
        <v>8</v>
      </c>
      <c r="E221">
        <v>8</v>
      </c>
      <c r="F221">
        <v>9</v>
      </c>
      <c r="G221" t="s">
        <v>1391</v>
      </c>
      <c r="I221">
        <v>7</v>
      </c>
      <c r="J221" t="s">
        <v>85</v>
      </c>
      <c r="K221" t="str">
        <f>IF(YEAR(Formulario[[#This Row],[Birth date]])&gt;=2003,"Under 18", IF(YEAR(Formulario[[#This Row],[Birth date]])&gt;=1998,"From 18 to 23","Over 23"))</f>
        <v>Under 18</v>
      </c>
    </row>
    <row r="222" spans="1:11" x14ac:dyDescent="0.25">
      <c r="A222" s="1">
        <v>44326.574991006943</v>
      </c>
      <c r="B222" s="1">
        <v>38710</v>
      </c>
      <c r="C222" t="s">
        <v>4350</v>
      </c>
      <c r="D222">
        <v>9</v>
      </c>
      <c r="E222">
        <v>7</v>
      </c>
      <c r="F222">
        <v>8</v>
      </c>
      <c r="I222">
        <v>7</v>
      </c>
      <c r="J222" t="s">
        <v>85</v>
      </c>
      <c r="K222" t="str">
        <f>IF(YEAR(Formulario[[#This Row],[Birth date]])&gt;=2003,"Under 18", IF(YEAR(Formulario[[#This Row],[Birth date]])&gt;=1998,"From 18 to 23","Over 23"))</f>
        <v>Under 18</v>
      </c>
    </row>
    <row r="223" spans="1:11" x14ac:dyDescent="0.25">
      <c r="A223" s="1">
        <v>44326.575278946759</v>
      </c>
      <c r="B223" s="1">
        <v>38710</v>
      </c>
      <c r="C223" t="s">
        <v>4361</v>
      </c>
      <c r="D223">
        <v>7</v>
      </c>
      <c r="E223">
        <v>7</v>
      </c>
      <c r="F223">
        <v>7</v>
      </c>
      <c r="I223">
        <v>10</v>
      </c>
      <c r="J223" t="s">
        <v>85</v>
      </c>
      <c r="K223" t="str">
        <f>IF(YEAR(Formulario[[#This Row],[Birth date]])&gt;=2003,"Under 18", IF(YEAR(Formulario[[#This Row],[Birth date]])&gt;=1998,"From 18 to 23","Over 23"))</f>
        <v>Under 18</v>
      </c>
    </row>
    <row r="224" spans="1:11" x14ac:dyDescent="0.25">
      <c r="A224" s="1">
        <v>44340.55993265046</v>
      </c>
      <c r="B224" s="1">
        <v>38710</v>
      </c>
      <c r="C224" t="s">
        <v>4499</v>
      </c>
      <c r="D224">
        <v>8</v>
      </c>
      <c r="E224">
        <v>7</v>
      </c>
      <c r="F224">
        <v>8</v>
      </c>
      <c r="I224">
        <v>7</v>
      </c>
      <c r="J224" t="s">
        <v>85</v>
      </c>
      <c r="K224" t="str">
        <f>IF(YEAR(Formulario[[#This Row],[Birth date]])&gt;=2003,"Under 18", IF(YEAR(Formulario[[#This Row],[Birth date]])&gt;=1998,"From 18 to 23","Over 23"))</f>
        <v>Under 18</v>
      </c>
    </row>
    <row r="225" spans="1:11" x14ac:dyDescent="0.25">
      <c r="A225" s="1">
        <v>44340.560650729167</v>
      </c>
      <c r="B225" s="1">
        <v>38710</v>
      </c>
      <c r="C225" t="s">
        <v>4510</v>
      </c>
      <c r="D225">
        <v>9</v>
      </c>
      <c r="E225">
        <v>7</v>
      </c>
      <c r="F225">
        <v>6</v>
      </c>
      <c r="G225" t="s">
        <v>4511</v>
      </c>
      <c r="I225">
        <v>7</v>
      </c>
      <c r="J225" t="s">
        <v>85</v>
      </c>
      <c r="K225" t="str">
        <f>IF(YEAR(Formulario[[#This Row],[Birth date]])&gt;=2003,"Under 18", IF(YEAR(Formulario[[#This Row],[Birth date]])&gt;=1998,"From 18 to 23","Over 23"))</f>
        <v>Under 18</v>
      </c>
    </row>
    <row r="226" spans="1:11" x14ac:dyDescent="0.25">
      <c r="A226" s="1">
        <v>44298.435590138892</v>
      </c>
      <c r="B226" s="1">
        <v>38727</v>
      </c>
      <c r="C226" t="s">
        <v>320</v>
      </c>
      <c r="D226">
        <v>5</v>
      </c>
      <c r="E226">
        <v>7</v>
      </c>
      <c r="F226">
        <v>8</v>
      </c>
      <c r="G226" t="s">
        <v>321</v>
      </c>
      <c r="H226" t="s">
        <v>322</v>
      </c>
      <c r="I226">
        <v>4</v>
      </c>
      <c r="J226" t="s">
        <v>85</v>
      </c>
      <c r="K226" t="str">
        <f>IF(YEAR(Formulario[[#This Row],[Birth date]])&gt;=2003,"Under 18", IF(YEAR(Formulario[[#This Row],[Birth date]])&gt;=1998,"From 18 to 23","Over 23"))</f>
        <v>Under 18</v>
      </c>
    </row>
    <row r="227" spans="1:11" x14ac:dyDescent="0.25">
      <c r="A227" s="1">
        <v>44312.436597928237</v>
      </c>
      <c r="B227" s="1">
        <v>38727</v>
      </c>
      <c r="C227" t="s">
        <v>1204</v>
      </c>
      <c r="D227">
        <v>6</v>
      </c>
      <c r="E227">
        <v>7</v>
      </c>
      <c r="F227">
        <v>5</v>
      </c>
      <c r="G227" t="s">
        <v>1205</v>
      </c>
      <c r="H227" t="s">
        <v>1206</v>
      </c>
      <c r="I227">
        <v>2</v>
      </c>
      <c r="J227" t="s">
        <v>85</v>
      </c>
      <c r="K227" t="str">
        <f>IF(YEAR(Formulario[[#This Row],[Birth date]])&gt;=2003,"Under 18", IF(YEAR(Formulario[[#This Row],[Birth date]])&gt;=1998,"From 18 to 23","Over 23"))</f>
        <v>Under 18</v>
      </c>
    </row>
    <row r="228" spans="1:11" x14ac:dyDescent="0.25">
      <c r="A228" s="1">
        <v>44326.471655960646</v>
      </c>
      <c r="B228" s="1">
        <v>38727</v>
      </c>
      <c r="C228" t="s">
        <v>4262</v>
      </c>
      <c r="D228">
        <v>8</v>
      </c>
      <c r="E228">
        <v>8</v>
      </c>
      <c r="F228">
        <v>7</v>
      </c>
      <c r="G228" t="s">
        <v>4263</v>
      </c>
      <c r="I228">
        <v>2</v>
      </c>
      <c r="J228" t="s">
        <v>85</v>
      </c>
      <c r="K228" t="str">
        <f>IF(YEAR(Formulario[[#This Row],[Birth date]])&gt;=2003,"Under 18", IF(YEAR(Formulario[[#This Row],[Birth date]])&gt;=1998,"From 18 to 23","Over 23"))</f>
        <v>Under 18</v>
      </c>
    </row>
    <row r="229" spans="1:11" x14ac:dyDescent="0.25">
      <c r="A229" s="1">
        <v>44340.433742245368</v>
      </c>
      <c r="B229" s="1">
        <v>38727</v>
      </c>
      <c r="C229" t="s">
        <v>4387</v>
      </c>
      <c r="D229">
        <v>7</v>
      </c>
      <c r="E229">
        <v>8</v>
      </c>
      <c r="F229">
        <v>8</v>
      </c>
      <c r="I229">
        <v>2</v>
      </c>
      <c r="J229" t="s">
        <v>85</v>
      </c>
      <c r="K229" t="str">
        <f>IF(YEAR(Formulario[[#This Row],[Birth date]])&gt;=2003,"Under 18", IF(YEAR(Formulario[[#This Row],[Birth date]])&gt;=1998,"From 18 to 23","Over 23"))</f>
        <v>Under 18</v>
      </c>
    </row>
    <row r="230" spans="1:11" x14ac:dyDescent="0.25">
      <c r="A230" s="1">
        <v>44354.426563020832</v>
      </c>
      <c r="B230" s="1">
        <v>38727</v>
      </c>
      <c r="C230" t="s">
        <v>4527</v>
      </c>
      <c r="D230">
        <v>7</v>
      </c>
      <c r="E230">
        <v>8</v>
      </c>
      <c r="F230">
        <v>8</v>
      </c>
      <c r="G230" t="s">
        <v>4528</v>
      </c>
      <c r="I230">
        <v>4</v>
      </c>
      <c r="J230" t="s">
        <v>85</v>
      </c>
      <c r="K230" t="str">
        <f>IF(YEAR(Formulario[[#This Row],[Birth date]])&gt;=2003,"Under 18", IF(YEAR(Formulario[[#This Row],[Birth date]])&gt;=1998,"From 18 to 23","Over 23"))</f>
        <v>Under 18</v>
      </c>
    </row>
    <row r="231" spans="1:11" x14ac:dyDescent="0.25">
      <c r="A231" s="1">
        <v>44354.426960069446</v>
      </c>
      <c r="B231" s="1">
        <v>38740</v>
      </c>
      <c r="C231" t="s">
        <v>4535</v>
      </c>
      <c r="D231">
        <v>7</v>
      </c>
      <c r="E231">
        <v>5</v>
      </c>
      <c r="F231">
        <v>7</v>
      </c>
      <c r="G231" t="s">
        <v>4536</v>
      </c>
      <c r="H231" t="s">
        <v>4537</v>
      </c>
      <c r="I231">
        <v>6</v>
      </c>
      <c r="J231" t="s">
        <v>83</v>
      </c>
      <c r="K231" t="str">
        <f>IF(YEAR(Formulario[[#This Row],[Birth date]])&gt;=2003,"Under 18", IF(YEAR(Formulario[[#This Row],[Birth date]])&gt;=1998,"From 18 to 23","Over 23"))</f>
        <v>Under 18</v>
      </c>
    </row>
    <row r="232" spans="1:11" x14ac:dyDescent="0.25">
      <c r="A232" s="1">
        <v>44354.512420752311</v>
      </c>
      <c r="B232" s="1">
        <v>38740</v>
      </c>
      <c r="C232" t="s">
        <v>4535</v>
      </c>
      <c r="D232">
        <v>7</v>
      </c>
      <c r="E232">
        <v>5</v>
      </c>
      <c r="F232">
        <v>7</v>
      </c>
      <c r="G232" t="s">
        <v>4536</v>
      </c>
      <c r="H232" t="s">
        <v>4537</v>
      </c>
      <c r="I232">
        <v>6</v>
      </c>
      <c r="J232" t="s">
        <v>83</v>
      </c>
      <c r="K232" t="str">
        <f>IF(YEAR(Formulario[[#This Row],[Birth date]])&gt;=2003,"Under 18", IF(YEAR(Formulario[[#This Row],[Birth date]])&gt;=1998,"From 18 to 23","Over 23"))</f>
        <v>Under 18</v>
      </c>
    </row>
    <row r="233" spans="1:11" x14ac:dyDescent="0.25">
      <c r="A233" s="1">
        <v>44326.47159591435</v>
      </c>
      <c r="B233" s="1">
        <v>38740</v>
      </c>
      <c r="C233" t="s">
        <v>4259</v>
      </c>
      <c r="D233">
        <v>7</v>
      </c>
      <c r="E233">
        <v>6</v>
      </c>
      <c r="F233">
        <v>5</v>
      </c>
      <c r="G233" t="s">
        <v>4260</v>
      </c>
      <c r="H233" t="s">
        <v>4261</v>
      </c>
      <c r="I233">
        <v>6</v>
      </c>
      <c r="J233" t="s">
        <v>83</v>
      </c>
      <c r="K233" t="str">
        <f>IF(YEAR(Formulario[[#This Row],[Birth date]])&gt;=2003,"Under 18", IF(YEAR(Formulario[[#This Row],[Birth date]])&gt;=1998,"From 18 to 23","Over 23"))</f>
        <v>Under 18</v>
      </c>
    </row>
    <row r="234" spans="1:11" x14ac:dyDescent="0.25">
      <c r="A234" s="1">
        <v>44340.434823009258</v>
      </c>
      <c r="B234" s="1">
        <v>38740</v>
      </c>
      <c r="C234" t="s">
        <v>4420</v>
      </c>
      <c r="D234">
        <v>6</v>
      </c>
      <c r="E234">
        <v>7</v>
      </c>
      <c r="F234">
        <v>8</v>
      </c>
      <c r="G234" t="s">
        <v>4421</v>
      </c>
      <c r="H234" t="s">
        <v>4422</v>
      </c>
      <c r="I234">
        <v>5</v>
      </c>
      <c r="J234" t="s">
        <v>83</v>
      </c>
      <c r="K234" t="str">
        <f>IF(YEAR(Formulario[[#This Row],[Birth date]])&gt;=2003,"Under 18", IF(YEAR(Formulario[[#This Row],[Birth date]])&gt;=1998,"From 18 to 23","Over 23"))</f>
        <v>Under 18</v>
      </c>
    </row>
    <row r="235" spans="1:11" x14ac:dyDescent="0.25">
      <c r="A235" s="1">
        <v>44298.43305201389</v>
      </c>
      <c r="B235" s="1">
        <v>38740</v>
      </c>
      <c r="C235" t="s">
        <v>259</v>
      </c>
      <c r="D235">
        <v>8</v>
      </c>
      <c r="E235">
        <v>7</v>
      </c>
      <c r="F235">
        <v>7</v>
      </c>
      <c r="G235" t="s">
        <v>260</v>
      </c>
      <c r="H235" t="s">
        <v>261</v>
      </c>
      <c r="I235">
        <v>6</v>
      </c>
      <c r="J235" t="s">
        <v>83</v>
      </c>
      <c r="K235" t="str">
        <f>IF(YEAR(Formulario[[#This Row],[Birth date]])&gt;=2003,"Under 18", IF(YEAR(Formulario[[#This Row],[Birth date]])&gt;=1998,"From 18 to 23","Over 23"))</f>
        <v>Under 18</v>
      </c>
    </row>
    <row r="236" spans="1:11" x14ac:dyDescent="0.25">
      <c r="A236" s="1">
        <v>44298.432694479168</v>
      </c>
      <c r="B236" s="1">
        <v>38750</v>
      </c>
      <c r="C236" t="s">
        <v>249</v>
      </c>
      <c r="D236">
        <v>7</v>
      </c>
      <c r="E236">
        <v>8</v>
      </c>
      <c r="F236">
        <v>4</v>
      </c>
      <c r="I236">
        <v>0</v>
      </c>
      <c r="J236" t="s">
        <v>85</v>
      </c>
      <c r="K236" t="str">
        <f>IF(YEAR(Formulario[[#This Row],[Birth date]])&gt;=2003,"Under 18", IF(YEAR(Formulario[[#This Row],[Birth date]])&gt;=1998,"From 18 to 23","Over 23"))</f>
        <v>Under 18</v>
      </c>
    </row>
    <row r="237" spans="1:11" x14ac:dyDescent="0.25">
      <c r="A237" s="1">
        <v>44312.435529849536</v>
      </c>
      <c r="B237" s="1">
        <v>38750</v>
      </c>
      <c r="D237">
        <v>6</v>
      </c>
      <c r="E237">
        <v>7</v>
      </c>
      <c r="F237">
        <v>7</v>
      </c>
      <c r="I237">
        <v>1</v>
      </c>
      <c r="J237" t="s">
        <v>85</v>
      </c>
      <c r="K237" t="str">
        <f>IF(YEAR(Formulario[[#This Row],[Birth date]])&gt;=2003,"Under 18", IF(YEAR(Formulario[[#This Row],[Birth date]])&gt;=1998,"From 18 to 23","Over 23"))</f>
        <v>Under 18</v>
      </c>
    </row>
    <row r="238" spans="1:11" x14ac:dyDescent="0.25">
      <c r="A238" s="1">
        <v>44326.471035046299</v>
      </c>
      <c r="B238" s="1">
        <v>38750</v>
      </c>
      <c r="D238">
        <v>7</v>
      </c>
      <c r="E238">
        <v>7</v>
      </c>
      <c r="F238">
        <v>6</v>
      </c>
      <c r="I238">
        <v>3</v>
      </c>
      <c r="J238" t="s">
        <v>85</v>
      </c>
      <c r="K238" t="str">
        <f>IF(YEAR(Formulario[[#This Row],[Birth date]])&gt;=2003,"Under 18", IF(YEAR(Formulario[[#This Row],[Birth date]])&gt;=1998,"From 18 to 23","Over 23"))</f>
        <v>Under 18</v>
      </c>
    </row>
    <row r="239" spans="1:11" x14ac:dyDescent="0.25">
      <c r="A239" s="1">
        <v>44340.433131944446</v>
      </c>
      <c r="B239" s="1">
        <v>38750</v>
      </c>
      <c r="D239">
        <v>7</v>
      </c>
      <c r="E239">
        <v>8</v>
      </c>
      <c r="I239">
        <v>4</v>
      </c>
      <c r="J239" t="s">
        <v>85</v>
      </c>
      <c r="K239" t="str">
        <f>IF(YEAR(Formulario[[#This Row],[Birth date]])&gt;=2003,"Under 18", IF(YEAR(Formulario[[#This Row],[Birth date]])&gt;=1998,"From 18 to 23","Over 23"))</f>
        <v>Under 18</v>
      </c>
    </row>
    <row r="240" spans="1:11" x14ac:dyDescent="0.25">
      <c r="A240" s="1">
        <v>44298.434585694442</v>
      </c>
      <c r="B240" s="1">
        <v>38762</v>
      </c>
      <c r="C240" t="s">
        <v>296</v>
      </c>
      <c r="D240">
        <v>8</v>
      </c>
      <c r="F240">
        <v>9</v>
      </c>
      <c r="G240" t="s">
        <v>297</v>
      </c>
      <c r="H240" t="s">
        <v>298</v>
      </c>
      <c r="I240">
        <v>8</v>
      </c>
      <c r="J240" t="s">
        <v>83</v>
      </c>
      <c r="K240" t="str">
        <f>IF(YEAR(Formulario[[#This Row],[Birth date]])&gt;=2003,"Under 18", IF(YEAR(Formulario[[#This Row],[Birth date]])&gt;=1998,"From 18 to 23","Over 23"))</f>
        <v>Under 18</v>
      </c>
    </row>
    <row r="241" spans="1:11" x14ac:dyDescent="0.25">
      <c r="A241" s="1">
        <v>44312.438013090279</v>
      </c>
      <c r="B241" s="1">
        <v>38762</v>
      </c>
      <c r="C241" t="s">
        <v>1235</v>
      </c>
      <c r="D241">
        <v>8</v>
      </c>
      <c r="E241">
        <v>4</v>
      </c>
      <c r="F241">
        <v>7</v>
      </c>
      <c r="G241" t="s">
        <v>1236</v>
      </c>
      <c r="H241" t="s">
        <v>1237</v>
      </c>
      <c r="I241">
        <v>7</v>
      </c>
      <c r="J241" t="s">
        <v>83</v>
      </c>
      <c r="K241" t="str">
        <f>IF(YEAR(Formulario[[#This Row],[Birth date]])&gt;=2003,"Under 18", IF(YEAR(Formulario[[#This Row],[Birth date]])&gt;=1998,"From 18 to 23","Over 23"))</f>
        <v>Under 18</v>
      </c>
    </row>
    <row r="242" spans="1:11" x14ac:dyDescent="0.25">
      <c r="A242" s="1">
        <v>44312.448066724537</v>
      </c>
      <c r="B242" s="1">
        <v>38762</v>
      </c>
      <c r="C242" t="s">
        <v>1235</v>
      </c>
      <c r="D242">
        <v>8</v>
      </c>
      <c r="E242">
        <v>4</v>
      </c>
      <c r="F242">
        <v>7</v>
      </c>
      <c r="G242" t="s">
        <v>1236</v>
      </c>
      <c r="H242" t="s">
        <v>1237</v>
      </c>
      <c r="I242">
        <v>7</v>
      </c>
      <c r="J242" t="s">
        <v>83</v>
      </c>
      <c r="K242" t="str">
        <f>IF(YEAR(Formulario[[#This Row],[Birth date]])&gt;=2003,"Under 18", IF(YEAR(Formulario[[#This Row],[Birth date]])&gt;=1998,"From 18 to 23","Over 23"))</f>
        <v>Under 18</v>
      </c>
    </row>
    <row r="243" spans="1:11" x14ac:dyDescent="0.25">
      <c r="A243" s="1">
        <v>44326.472968310183</v>
      </c>
      <c r="B243" s="1">
        <v>38762</v>
      </c>
      <c r="C243" t="s">
        <v>4299</v>
      </c>
      <c r="D243">
        <v>8</v>
      </c>
      <c r="E243">
        <v>9</v>
      </c>
      <c r="F243">
        <v>8</v>
      </c>
      <c r="G243" t="s">
        <v>4300</v>
      </c>
      <c r="H243" t="s">
        <v>4301</v>
      </c>
      <c r="I243">
        <v>7</v>
      </c>
      <c r="J243" t="s">
        <v>83</v>
      </c>
      <c r="K243" t="str">
        <f>IF(YEAR(Formulario[[#This Row],[Birth date]])&gt;=2003,"Under 18", IF(YEAR(Formulario[[#This Row],[Birth date]])&gt;=1998,"From 18 to 23","Over 23"))</f>
        <v>Under 18</v>
      </c>
    </row>
    <row r="244" spans="1:11" x14ac:dyDescent="0.25">
      <c r="A244" s="1">
        <v>44326.506439745368</v>
      </c>
      <c r="B244" s="1">
        <v>38762</v>
      </c>
      <c r="C244" t="s">
        <v>4299</v>
      </c>
      <c r="D244">
        <v>8</v>
      </c>
      <c r="E244">
        <v>9</v>
      </c>
      <c r="F244">
        <v>8</v>
      </c>
      <c r="G244" t="s">
        <v>4300</v>
      </c>
      <c r="H244" t="s">
        <v>4301</v>
      </c>
      <c r="I244">
        <v>7</v>
      </c>
      <c r="J244" t="s">
        <v>83</v>
      </c>
      <c r="K244" t="str">
        <f>IF(YEAR(Formulario[[#This Row],[Birth date]])&gt;=2003,"Under 18", IF(YEAR(Formulario[[#This Row],[Birth date]])&gt;=1998,"From 18 to 23","Over 23"))</f>
        <v>Under 18</v>
      </c>
    </row>
    <row r="245" spans="1:11" x14ac:dyDescent="0.25">
      <c r="A245" s="1">
        <v>44340.434760625001</v>
      </c>
      <c r="B245" s="1">
        <v>38762</v>
      </c>
      <c r="C245" t="s">
        <v>4415</v>
      </c>
      <c r="D245">
        <v>8</v>
      </c>
      <c r="E245">
        <v>9</v>
      </c>
      <c r="F245">
        <v>10</v>
      </c>
      <c r="G245" t="s">
        <v>4416</v>
      </c>
      <c r="H245" t="s">
        <v>4417</v>
      </c>
      <c r="I245">
        <v>10</v>
      </c>
      <c r="J245" t="s">
        <v>83</v>
      </c>
      <c r="K245" t="str">
        <f>IF(YEAR(Formulario[[#This Row],[Birth date]])&gt;=2003,"Under 18", IF(YEAR(Formulario[[#This Row],[Birth date]])&gt;=1998,"From 18 to 23","Over 23"))</f>
        <v>Under 18</v>
      </c>
    </row>
    <row r="246" spans="1:11" x14ac:dyDescent="0.25">
      <c r="A246" s="1">
        <v>44340.433948101854</v>
      </c>
      <c r="B246" s="1">
        <v>38773</v>
      </c>
      <c r="C246" t="s">
        <v>391</v>
      </c>
      <c r="D246">
        <v>8</v>
      </c>
      <c r="E246">
        <v>7</v>
      </c>
      <c r="F246">
        <v>8</v>
      </c>
      <c r="G246" t="s">
        <v>391</v>
      </c>
      <c r="H246" t="s">
        <v>391</v>
      </c>
      <c r="I246">
        <v>7</v>
      </c>
      <c r="J246" t="s">
        <v>83</v>
      </c>
      <c r="K246" t="str">
        <f>IF(YEAR(Formulario[[#This Row],[Birth date]])&gt;=2003,"Under 18", IF(YEAR(Formulario[[#This Row],[Birth date]])&gt;=1998,"From 18 to 23","Over 23"))</f>
        <v>Under 18</v>
      </c>
    </row>
    <row r="247" spans="1:11" x14ac:dyDescent="0.25">
      <c r="A247" s="1">
        <v>44340.451627418981</v>
      </c>
      <c r="B247" s="1">
        <v>38773</v>
      </c>
      <c r="C247" t="s">
        <v>391</v>
      </c>
      <c r="D247">
        <v>8</v>
      </c>
      <c r="E247">
        <v>7</v>
      </c>
      <c r="F247">
        <v>8</v>
      </c>
      <c r="G247" t="s">
        <v>391</v>
      </c>
      <c r="H247" t="s">
        <v>391</v>
      </c>
      <c r="I247">
        <v>7</v>
      </c>
      <c r="J247" t="s">
        <v>83</v>
      </c>
      <c r="K247" t="str">
        <f>IF(YEAR(Formulario[[#This Row],[Birth date]])&gt;=2003,"Under 18", IF(YEAR(Formulario[[#This Row],[Birth date]])&gt;=1998,"From 18 to 23","Over 23"))</f>
        <v>Under 18</v>
      </c>
    </row>
    <row r="248" spans="1:11" x14ac:dyDescent="0.25">
      <c r="A248" s="1">
        <v>44298.434544548611</v>
      </c>
      <c r="B248" s="1">
        <v>38773</v>
      </c>
      <c r="C248" t="s">
        <v>293</v>
      </c>
      <c r="D248">
        <v>7</v>
      </c>
      <c r="E248">
        <v>5</v>
      </c>
      <c r="F248">
        <v>9</v>
      </c>
      <c r="G248" t="s">
        <v>294</v>
      </c>
      <c r="H248" t="s">
        <v>295</v>
      </c>
      <c r="I248">
        <v>7</v>
      </c>
      <c r="J248" t="s">
        <v>83</v>
      </c>
      <c r="K248" t="str">
        <f>IF(YEAR(Formulario[[#This Row],[Birth date]])&gt;=2003,"Under 18", IF(YEAR(Formulario[[#This Row],[Birth date]])&gt;=1998,"From 18 to 23","Over 23"))</f>
        <v>Under 18</v>
      </c>
    </row>
    <row r="249" spans="1:11" x14ac:dyDescent="0.25">
      <c r="A249" s="1">
        <v>44312.436787129627</v>
      </c>
      <c r="B249" s="1">
        <v>38773</v>
      </c>
      <c r="C249" t="s">
        <v>1216</v>
      </c>
      <c r="D249">
        <v>7</v>
      </c>
      <c r="E249">
        <v>5</v>
      </c>
      <c r="F249">
        <v>8</v>
      </c>
      <c r="G249" t="s">
        <v>1217</v>
      </c>
      <c r="H249" t="s">
        <v>1218</v>
      </c>
      <c r="I249">
        <v>7</v>
      </c>
      <c r="J249" t="s">
        <v>83</v>
      </c>
      <c r="K249" t="str">
        <f>IF(YEAR(Formulario[[#This Row],[Birth date]])&gt;=2003,"Under 18", IF(YEAR(Formulario[[#This Row],[Birth date]])&gt;=1998,"From 18 to 23","Over 23"))</f>
        <v>Under 18</v>
      </c>
    </row>
    <row r="250" spans="1:11" x14ac:dyDescent="0.25">
      <c r="A250" s="1">
        <v>44312.462353773146</v>
      </c>
      <c r="B250" s="1">
        <v>38773</v>
      </c>
      <c r="C250" t="s">
        <v>1216</v>
      </c>
      <c r="D250">
        <v>7</v>
      </c>
      <c r="E250">
        <v>5</v>
      </c>
      <c r="F250">
        <v>8</v>
      </c>
      <c r="G250" t="s">
        <v>1217</v>
      </c>
      <c r="H250" t="s">
        <v>1218</v>
      </c>
      <c r="I250">
        <v>7</v>
      </c>
      <c r="J250" t="s">
        <v>83</v>
      </c>
      <c r="K250" t="str">
        <f>IF(YEAR(Formulario[[#This Row],[Birth date]])&gt;=2003,"Under 18", IF(YEAR(Formulario[[#This Row],[Birth date]])&gt;=1998,"From 18 to 23","Over 23"))</f>
        <v>Under 18</v>
      </c>
    </row>
    <row r="251" spans="1:11" x14ac:dyDescent="0.25">
      <c r="A251" s="1">
        <v>44312.436166111111</v>
      </c>
      <c r="B251" s="1">
        <v>38774</v>
      </c>
      <c r="C251" t="s">
        <v>1186</v>
      </c>
      <c r="D251">
        <v>8</v>
      </c>
      <c r="E251">
        <v>9</v>
      </c>
      <c r="F251">
        <v>5</v>
      </c>
      <c r="G251" t="s">
        <v>1187</v>
      </c>
      <c r="H251" t="s">
        <v>367</v>
      </c>
      <c r="I251">
        <v>8</v>
      </c>
      <c r="J251" t="s">
        <v>85</v>
      </c>
      <c r="K251" t="str">
        <f>IF(YEAR(Formulario[[#This Row],[Birth date]])&gt;=2003,"Under 18", IF(YEAR(Formulario[[#This Row],[Birth date]])&gt;=1998,"From 18 to 23","Over 23"))</f>
        <v>Under 18</v>
      </c>
    </row>
    <row r="252" spans="1:11" x14ac:dyDescent="0.25">
      <c r="A252" s="1">
        <v>44312.443677951385</v>
      </c>
      <c r="B252" s="1">
        <v>38774</v>
      </c>
      <c r="C252" t="s">
        <v>1186</v>
      </c>
      <c r="D252">
        <v>8</v>
      </c>
      <c r="E252">
        <v>9</v>
      </c>
      <c r="F252">
        <v>5</v>
      </c>
      <c r="G252" t="s">
        <v>1187</v>
      </c>
      <c r="H252" t="s">
        <v>367</v>
      </c>
      <c r="I252">
        <v>8</v>
      </c>
      <c r="J252" t="s">
        <v>85</v>
      </c>
      <c r="K252" t="str">
        <f>IF(YEAR(Formulario[[#This Row],[Birth date]])&gt;=2003,"Under 18", IF(YEAR(Formulario[[#This Row],[Birth date]])&gt;=1998,"From 18 to 23","Over 23"))</f>
        <v>Under 18</v>
      </c>
    </row>
    <row r="253" spans="1:11" x14ac:dyDescent="0.25">
      <c r="A253" s="1">
        <v>44298.433874074071</v>
      </c>
      <c r="B253" s="1">
        <v>38774</v>
      </c>
      <c r="C253" t="s">
        <v>276</v>
      </c>
      <c r="D253">
        <v>8</v>
      </c>
      <c r="E253">
        <v>9</v>
      </c>
      <c r="F253">
        <v>5</v>
      </c>
      <c r="G253" t="s">
        <v>277</v>
      </c>
      <c r="H253" t="s">
        <v>266</v>
      </c>
      <c r="I253">
        <v>7</v>
      </c>
      <c r="J253" t="s">
        <v>85</v>
      </c>
      <c r="K253" t="str">
        <f>IF(YEAR(Formulario[[#This Row],[Birth date]])&gt;=2003,"Under 18", IF(YEAR(Formulario[[#This Row],[Birth date]])&gt;=1998,"From 18 to 23","Over 23"))</f>
        <v>Under 18</v>
      </c>
    </row>
    <row r="254" spans="1:11" x14ac:dyDescent="0.25">
      <c r="A254" s="1">
        <v>44340.433971759259</v>
      </c>
      <c r="B254" s="1">
        <v>38774</v>
      </c>
      <c r="D254">
        <v>7</v>
      </c>
      <c r="E254">
        <v>9</v>
      </c>
      <c r="F254">
        <v>8</v>
      </c>
      <c r="I254">
        <v>6</v>
      </c>
      <c r="J254" t="s">
        <v>85</v>
      </c>
      <c r="K254" t="str">
        <f>IF(YEAR(Formulario[[#This Row],[Birth date]])&gt;=2003,"Under 18", IF(YEAR(Formulario[[#This Row],[Birth date]])&gt;=1998,"From 18 to 23","Over 23"))</f>
        <v>Under 18</v>
      </c>
    </row>
    <row r="255" spans="1:11" x14ac:dyDescent="0.25">
      <c r="A255" s="1">
        <v>44354.426428437502</v>
      </c>
      <c r="B255" s="1">
        <v>38774</v>
      </c>
      <c r="D255">
        <v>8</v>
      </c>
      <c r="E255">
        <v>9</v>
      </c>
      <c r="F255">
        <v>8</v>
      </c>
      <c r="I255">
        <v>7</v>
      </c>
      <c r="J255" t="s">
        <v>85</v>
      </c>
      <c r="K255" t="str">
        <f>IF(YEAR(Formulario[[#This Row],[Birth date]])&gt;=2003,"Under 18", IF(YEAR(Formulario[[#This Row],[Birth date]])&gt;=1998,"From 18 to 23","Over 23"))</f>
        <v>Under 18</v>
      </c>
    </row>
    <row r="256" spans="1:11" x14ac:dyDescent="0.25">
      <c r="A256" s="1">
        <v>44312.436358923609</v>
      </c>
      <c r="B256" s="1">
        <v>38796</v>
      </c>
      <c r="C256" t="s">
        <v>1191</v>
      </c>
      <c r="D256">
        <v>2</v>
      </c>
      <c r="E256">
        <v>2</v>
      </c>
      <c r="F256">
        <v>4</v>
      </c>
      <c r="G256" t="s">
        <v>1192</v>
      </c>
      <c r="H256" t="s">
        <v>1193</v>
      </c>
      <c r="I256">
        <v>2</v>
      </c>
      <c r="J256" t="s">
        <v>83</v>
      </c>
      <c r="K256" t="str">
        <f>IF(YEAR(Formulario[[#This Row],[Birth date]])&gt;=2003,"Under 18", IF(YEAR(Formulario[[#This Row],[Birth date]])&gt;=1998,"From 18 to 23","Over 23"))</f>
        <v>Under 18</v>
      </c>
    </row>
    <row r="257" spans="1:11" x14ac:dyDescent="0.25">
      <c r="A257" s="1">
        <v>44298.432264687501</v>
      </c>
      <c r="B257" s="1">
        <v>38796</v>
      </c>
      <c r="C257" t="s">
        <v>243</v>
      </c>
      <c r="D257">
        <v>3</v>
      </c>
      <c r="E257">
        <v>4</v>
      </c>
      <c r="F257">
        <v>5</v>
      </c>
      <c r="G257" t="s">
        <v>244</v>
      </c>
      <c r="H257" t="s">
        <v>245</v>
      </c>
      <c r="I257">
        <v>0</v>
      </c>
      <c r="J257" t="s">
        <v>83</v>
      </c>
      <c r="K257" t="str">
        <f>IF(YEAR(Formulario[[#This Row],[Birth date]])&gt;=2003,"Under 18", IF(YEAR(Formulario[[#This Row],[Birth date]])&gt;=1998,"From 18 to 23","Over 23"))</f>
        <v>Under 18</v>
      </c>
    </row>
    <row r="258" spans="1:11" x14ac:dyDescent="0.25">
      <c r="A258" s="1">
        <v>44298.460169918981</v>
      </c>
      <c r="B258" s="1">
        <v>38796</v>
      </c>
      <c r="C258" t="s">
        <v>243</v>
      </c>
      <c r="D258">
        <v>3</v>
      </c>
      <c r="E258">
        <v>4</v>
      </c>
      <c r="F258">
        <v>5</v>
      </c>
      <c r="G258" t="s">
        <v>244</v>
      </c>
      <c r="H258" t="s">
        <v>245</v>
      </c>
      <c r="I258">
        <v>0</v>
      </c>
      <c r="J258" t="s">
        <v>83</v>
      </c>
      <c r="K258" t="str">
        <f>IF(YEAR(Formulario[[#This Row],[Birth date]])&gt;=2003,"Under 18", IF(YEAR(Formulario[[#This Row],[Birth date]])&gt;=1998,"From 18 to 23","Over 23"))</f>
        <v>Under 18</v>
      </c>
    </row>
    <row r="259" spans="1:11" x14ac:dyDescent="0.25">
      <c r="A259" s="1">
        <v>44326.472146238426</v>
      </c>
      <c r="B259" s="1">
        <v>38796</v>
      </c>
      <c r="D259">
        <v>0</v>
      </c>
      <c r="E259">
        <v>4</v>
      </c>
      <c r="F259">
        <v>4</v>
      </c>
      <c r="I259">
        <v>3</v>
      </c>
      <c r="J259" t="s">
        <v>83</v>
      </c>
      <c r="K259" t="str">
        <f>IF(YEAR(Formulario[[#This Row],[Birth date]])&gt;=2003,"Under 18", IF(YEAR(Formulario[[#This Row],[Birth date]])&gt;=1998,"From 18 to 23","Over 23"))</f>
        <v>Under 18</v>
      </c>
    </row>
    <row r="260" spans="1:11" x14ac:dyDescent="0.25">
      <c r="A260" s="1">
        <v>44326.552061828705</v>
      </c>
      <c r="B260" s="1">
        <v>38796</v>
      </c>
      <c r="D260">
        <v>0</v>
      </c>
      <c r="E260">
        <v>4</v>
      </c>
      <c r="F260">
        <v>4</v>
      </c>
      <c r="I260">
        <v>3</v>
      </c>
      <c r="J260" t="s">
        <v>83</v>
      </c>
      <c r="K260" t="str">
        <f>IF(YEAR(Formulario[[#This Row],[Birth date]])&gt;=2003,"Under 18", IF(YEAR(Formulario[[#This Row],[Birth date]])&gt;=1998,"From 18 to 23","Over 23"))</f>
        <v>Under 18</v>
      </c>
    </row>
    <row r="261" spans="1:11" x14ac:dyDescent="0.25">
      <c r="A261" s="1">
        <v>44298.434782372686</v>
      </c>
      <c r="B261" s="1">
        <v>38805</v>
      </c>
      <c r="C261" t="s">
        <v>302</v>
      </c>
      <c r="D261">
        <v>7</v>
      </c>
      <c r="E261">
        <v>10</v>
      </c>
      <c r="F261">
        <v>6</v>
      </c>
      <c r="G261" t="s">
        <v>303</v>
      </c>
      <c r="H261" t="s">
        <v>304</v>
      </c>
      <c r="I261">
        <v>7</v>
      </c>
      <c r="J261" t="s">
        <v>85</v>
      </c>
      <c r="K261" t="str">
        <f>IF(YEAR(Formulario[[#This Row],[Birth date]])&gt;=2003,"Under 18", IF(YEAR(Formulario[[#This Row],[Birth date]])&gt;=1998,"From 18 to 23","Over 23"))</f>
        <v>Under 18</v>
      </c>
    </row>
    <row r="262" spans="1:11" x14ac:dyDescent="0.25">
      <c r="A262" s="1">
        <v>44312.438504814818</v>
      </c>
      <c r="B262" s="1">
        <v>38805</v>
      </c>
      <c r="C262" t="s">
        <v>1246</v>
      </c>
      <c r="D262">
        <v>7</v>
      </c>
      <c r="E262">
        <v>9</v>
      </c>
      <c r="F262">
        <v>7</v>
      </c>
      <c r="G262" t="s">
        <v>1247</v>
      </c>
      <c r="H262" t="s">
        <v>1248</v>
      </c>
      <c r="I262">
        <v>7</v>
      </c>
      <c r="J262" t="s">
        <v>85</v>
      </c>
      <c r="K262" t="str">
        <f>IF(YEAR(Formulario[[#This Row],[Birth date]])&gt;=2003,"Under 18", IF(YEAR(Formulario[[#This Row],[Birth date]])&gt;=1998,"From 18 to 23","Over 23"))</f>
        <v>Under 18</v>
      </c>
    </row>
    <row r="263" spans="1:11" x14ac:dyDescent="0.25">
      <c r="A263" s="1">
        <v>44326.472463194441</v>
      </c>
      <c r="B263" s="1">
        <v>38805</v>
      </c>
      <c r="C263" t="s">
        <v>4284</v>
      </c>
      <c r="D263">
        <v>8</v>
      </c>
      <c r="E263">
        <v>9</v>
      </c>
      <c r="F263">
        <v>8</v>
      </c>
      <c r="G263" t="s">
        <v>4285</v>
      </c>
      <c r="I263">
        <v>8</v>
      </c>
      <c r="J263" t="s">
        <v>85</v>
      </c>
      <c r="K263" t="str">
        <f>IF(YEAR(Formulario[[#This Row],[Birth date]])&gt;=2003,"Under 18", IF(YEAR(Formulario[[#This Row],[Birth date]])&gt;=1998,"From 18 to 23","Over 23"))</f>
        <v>Under 18</v>
      </c>
    </row>
    <row r="264" spans="1:11" x14ac:dyDescent="0.25">
      <c r="A264" s="1">
        <v>44340.435216226855</v>
      </c>
      <c r="B264" s="1">
        <v>38805</v>
      </c>
      <c r="D264">
        <v>7</v>
      </c>
      <c r="E264">
        <v>9</v>
      </c>
      <c r="F264">
        <v>7</v>
      </c>
      <c r="G264" t="s">
        <v>4433</v>
      </c>
      <c r="I264">
        <v>7</v>
      </c>
      <c r="J264" t="s">
        <v>85</v>
      </c>
      <c r="K264" t="str">
        <f>IF(YEAR(Formulario[[#This Row],[Birth date]])&gt;=2003,"Under 18", IF(YEAR(Formulario[[#This Row],[Birth date]])&gt;=1998,"From 18 to 23","Over 23"))</f>
        <v>Under 18</v>
      </c>
    </row>
    <row r="265" spans="1:11" x14ac:dyDescent="0.25">
      <c r="A265" s="1">
        <v>44354.434156111114</v>
      </c>
      <c r="B265" s="1">
        <v>38805</v>
      </c>
      <c r="C265" t="s">
        <v>4554</v>
      </c>
      <c r="D265">
        <v>9</v>
      </c>
      <c r="E265">
        <v>8</v>
      </c>
      <c r="F265">
        <v>8</v>
      </c>
      <c r="G265" t="s">
        <v>4555</v>
      </c>
      <c r="I265">
        <v>9</v>
      </c>
      <c r="J265" t="s">
        <v>85</v>
      </c>
      <c r="K265" t="str">
        <f>IF(YEAR(Formulario[[#This Row],[Birth date]])&gt;=2003,"Under 18", IF(YEAR(Formulario[[#This Row],[Birth date]])&gt;=1998,"From 18 to 23","Over 23"))</f>
        <v>Under 18</v>
      </c>
    </row>
    <row r="266" spans="1:11" x14ac:dyDescent="0.25">
      <c r="A266" s="1">
        <v>44312.436589027777</v>
      </c>
      <c r="B266" s="1">
        <v>38806</v>
      </c>
      <c r="C266" t="s">
        <v>1200</v>
      </c>
      <c r="D266">
        <v>5</v>
      </c>
      <c r="E266">
        <v>6</v>
      </c>
      <c r="F266">
        <v>6</v>
      </c>
      <c r="G266" t="s">
        <v>1201</v>
      </c>
      <c r="I266">
        <v>2</v>
      </c>
      <c r="J266" t="s">
        <v>85</v>
      </c>
      <c r="K266" t="str">
        <f>IF(YEAR(Formulario[[#This Row],[Birth date]])&gt;=2003,"Under 18", IF(YEAR(Formulario[[#This Row],[Birth date]])&gt;=1998,"From 18 to 23","Over 23"))</f>
        <v>Under 18</v>
      </c>
    </row>
    <row r="267" spans="1:11" x14ac:dyDescent="0.25">
      <c r="A267" s="1">
        <v>44354.426462083335</v>
      </c>
      <c r="B267" s="1">
        <v>38806</v>
      </c>
      <c r="C267" t="s">
        <v>1303</v>
      </c>
      <c r="D267">
        <v>7</v>
      </c>
      <c r="E267">
        <v>5</v>
      </c>
      <c r="F267">
        <v>5</v>
      </c>
      <c r="I267">
        <v>4</v>
      </c>
      <c r="J267" t="s">
        <v>85</v>
      </c>
      <c r="K267" t="str">
        <f>IF(YEAR(Formulario[[#This Row],[Birth date]])&gt;=2003,"Under 18", IF(YEAR(Formulario[[#This Row],[Birth date]])&gt;=1998,"From 18 to 23","Over 23"))</f>
        <v>Under 18</v>
      </c>
    </row>
    <row r="268" spans="1:11" x14ac:dyDescent="0.25">
      <c r="A268" s="1">
        <v>44312.436440173609</v>
      </c>
      <c r="B268" s="1">
        <v>38810</v>
      </c>
      <c r="C268" t="s">
        <v>1194</v>
      </c>
      <c r="D268">
        <v>6</v>
      </c>
      <c r="E268">
        <v>9</v>
      </c>
      <c r="F268">
        <v>10</v>
      </c>
      <c r="G268" t="s">
        <v>1195</v>
      </c>
      <c r="H268" t="s">
        <v>1196</v>
      </c>
      <c r="I268">
        <v>1</v>
      </c>
      <c r="J268" t="s">
        <v>83</v>
      </c>
      <c r="K268" t="str">
        <f>IF(YEAR(Formulario[[#This Row],[Birth date]])&gt;=2003,"Under 18", IF(YEAR(Formulario[[#This Row],[Birth date]])&gt;=1998,"From 18 to 23","Over 23"))</f>
        <v>Under 18</v>
      </c>
    </row>
    <row r="269" spans="1:11" x14ac:dyDescent="0.25">
      <c r="A269" s="1">
        <v>44340.435186689814</v>
      </c>
      <c r="B269" s="1">
        <v>38810</v>
      </c>
      <c r="C269" t="s">
        <v>4428</v>
      </c>
      <c r="D269">
        <v>10</v>
      </c>
      <c r="E269">
        <v>10</v>
      </c>
      <c r="F269">
        <v>10</v>
      </c>
      <c r="G269" t="s">
        <v>4429</v>
      </c>
      <c r="H269" t="s">
        <v>4430</v>
      </c>
      <c r="I269">
        <v>8</v>
      </c>
      <c r="J269" t="s">
        <v>83</v>
      </c>
      <c r="K269" t="str">
        <f>IF(YEAR(Formulario[[#This Row],[Birth date]])&gt;=2003,"Under 18", IF(YEAR(Formulario[[#This Row],[Birth date]])&gt;=1998,"From 18 to 23","Over 23"))</f>
        <v>Under 18</v>
      </c>
    </row>
    <row r="270" spans="1:11" x14ac:dyDescent="0.25">
      <c r="A270" s="1">
        <v>44298.434702384257</v>
      </c>
      <c r="B270" s="1">
        <v>38810</v>
      </c>
      <c r="C270" t="s">
        <v>299</v>
      </c>
      <c r="D270">
        <v>8</v>
      </c>
      <c r="E270">
        <v>9</v>
      </c>
      <c r="F270">
        <v>4</v>
      </c>
      <c r="G270" t="s">
        <v>300</v>
      </c>
      <c r="H270" t="s">
        <v>301</v>
      </c>
      <c r="I270">
        <v>1</v>
      </c>
      <c r="J270" t="s">
        <v>83</v>
      </c>
      <c r="K270" t="str">
        <f>IF(YEAR(Formulario[[#This Row],[Birth date]])&gt;=2003,"Under 18", IF(YEAR(Formulario[[#This Row],[Birth date]])&gt;=1998,"From 18 to 23","Over 23"))</f>
        <v>Under 18</v>
      </c>
    </row>
    <row r="271" spans="1:11" x14ac:dyDescent="0.25">
      <c r="A271" s="1">
        <v>44326.473120486109</v>
      </c>
      <c r="B271" s="1">
        <v>38810</v>
      </c>
      <c r="C271" t="s">
        <v>4302</v>
      </c>
      <c r="D271">
        <v>8</v>
      </c>
      <c r="E271">
        <v>8</v>
      </c>
      <c r="F271">
        <v>6</v>
      </c>
      <c r="G271" t="s">
        <v>4303</v>
      </c>
      <c r="H271" t="s">
        <v>4304</v>
      </c>
      <c r="I271">
        <v>6</v>
      </c>
      <c r="J271" t="s">
        <v>83</v>
      </c>
      <c r="K271" t="str">
        <f>IF(YEAR(Formulario[[#This Row],[Birth date]])&gt;=2003,"Under 18", IF(YEAR(Formulario[[#This Row],[Birth date]])&gt;=1998,"From 18 to 23","Over 23"))</f>
        <v>Under 18</v>
      </c>
    </row>
    <row r="272" spans="1:11" x14ac:dyDescent="0.25">
      <c r="A272" s="1">
        <v>44354.428128287036</v>
      </c>
      <c r="B272" s="1">
        <v>38810</v>
      </c>
      <c r="C272" t="s">
        <v>467</v>
      </c>
      <c r="D272">
        <v>9</v>
      </c>
      <c r="E272">
        <v>9</v>
      </c>
      <c r="F272">
        <v>9</v>
      </c>
      <c r="G272" t="s">
        <v>4549</v>
      </c>
      <c r="H272" t="s">
        <v>4550</v>
      </c>
      <c r="I272">
        <v>9</v>
      </c>
      <c r="J272" t="s">
        <v>83</v>
      </c>
      <c r="K272" t="str">
        <f>IF(YEAR(Formulario[[#This Row],[Birth date]])&gt;=2003,"Under 18", IF(YEAR(Formulario[[#This Row],[Birth date]])&gt;=1998,"From 18 to 23","Over 23"))</f>
        <v>Under 18</v>
      </c>
    </row>
    <row r="273" spans="1:11" x14ac:dyDescent="0.25">
      <c r="A273" s="1">
        <v>44298.433609375003</v>
      </c>
      <c r="B273" s="1">
        <v>38811</v>
      </c>
      <c r="C273" t="s">
        <v>264</v>
      </c>
      <c r="D273">
        <v>6</v>
      </c>
      <c r="E273">
        <v>7</v>
      </c>
      <c r="F273">
        <v>5</v>
      </c>
      <c r="G273" t="s">
        <v>265</v>
      </c>
      <c r="H273" t="s">
        <v>266</v>
      </c>
      <c r="I273">
        <v>6</v>
      </c>
      <c r="J273" t="s">
        <v>83</v>
      </c>
      <c r="K273" t="str">
        <f>IF(YEAR(Formulario[[#This Row],[Birth date]])&gt;=2003,"Under 18", IF(YEAR(Formulario[[#This Row],[Birth date]])&gt;=1998,"From 18 to 23","Over 23"))</f>
        <v>Under 18</v>
      </c>
    </row>
    <row r="274" spans="1:11" x14ac:dyDescent="0.25">
      <c r="A274" s="1">
        <v>44340.43244423611</v>
      </c>
      <c r="B274" s="1">
        <v>38811</v>
      </c>
      <c r="C274" t="s">
        <v>4381</v>
      </c>
      <c r="D274">
        <v>7</v>
      </c>
      <c r="E274">
        <v>6</v>
      </c>
      <c r="F274">
        <v>7</v>
      </c>
      <c r="G274" t="s">
        <v>4382</v>
      </c>
      <c r="H274" t="s">
        <v>4383</v>
      </c>
      <c r="I274">
        <v>8</v>
      </c>
      <c r="J274" t="s">
        <v>83</v>
      </c>
      <c r="K274" t="str">
        <f>IF(YEAR(Formulario[[#This Row],[Birth date]])&gt;=2003,"Under 18", IF(YEAR(Formulario[[#This Row],[Birth date]])&gt;=1998,"From 18 to 23","Over 23"))</f>
        <v>Under 18</v>
      </c>
    </row>
    <row r="275" spans="1:11" x14ac:dyDescent="0.25">
      <c r="A275" s="1">
        <v>44326.471347650462</v>
      </c>
      <c r="B275" s="1">
        <v>38811</v>
      </c>
      <c r="C275" t="s">
        <v>4256</v>
      </c>
      <c r="D275">
        <v>6</v>
      </c>
      <c r="E275">
        <v>6</v>
      </c>
      <c r="F275">
        <v>8</v>
      </c>
      <c r="G275" t="s">
        <v>4257</v>
      </c>
      <c r="H275" t="s">
        <v>194</v>
      </c>
      <c r="I275">
        <v>7</v>
      </c>
      <c r="J275" t="s">
        <v>83</v>
      </c>
      <c r="K275" t="str">
        <f>IF(YEAR(Formulario[[#This Row],[Birth date]])&gt;=2003,"Under 18", IF(YEAR(Formulario[[#This Row],[Birth date]])&gt;=1998,"From 18 to 23","Over 23"))</f>
        <v>Under 18</v>
      </c>
    </row>
    <row r="276" spans="1:11" x14ac:dyDescent="0.25">
      <c r="A276" s="1">
        <v>44327.399350439817</v>
      </c>
      <c r="B276" s="1">
        <v>38811</v>
      </c>
      <c r="C276" t="s">
        <v>4256</v>
      </c>
      <c r="D276">
        <v>6</v>
      </c>
      <c r="E276">
        <v>6</v>
      </c>
      <c r="F276">
        <v>8</v>
      </c>
      <c r="G276" t="s">
        <v>4257</v>
      </c>
      <c r="H276" t="s">
        <v>194</v>
      </c>
      <c r="I276">
        <v>7</v>
      </c>
      <c r="J276" t="s">
        <v>83</v>
      </c>
      <c r="K276" t="str">
        <f>IF(YEAR(Formulario[[#This Row],[Birth date]])&gt;=2003,"Under 18", IF(YEAR(Formulario[[#This Row],[Birth date]])&gt;=1998,"From 18 to 23","Over 23"))</f>
        <v>Under 18</v>
      </c>
    </row>
    <row r="277" spans="1:11" x14ac:dyDescent="0.25">
      <c r="A277" s="1">
        <v>44327.399491157405</v>
      </c>
      <c r="B277" s="1">
        <v>38811</v>
      </c>
      <c r="C277" t="s">
        <v>4256</v>
      </c>
      <c r="D277">
        <v>6</v>
      </c>
      <c r="E277">
        <v>6</v>
      </c>
      <c r="F277">
        <v>8</v>
      </c>
      <c r="G277" t="s">
        <v>4257</v>
      </c>
      <c r="H277" t="s">
        <v>194</v>
      </c>
      <c r="I277">
        <v>7</v>
      </c>
      <c r="J277" t="s">
        <v>83</v>
      </c>
      <c r="K277" t="str">
        <f>IF(YEAR(Formulario[[#This Row],[Birth date]])&gt;=2003,"Under 18", IF(YEAR(Formulario[[#This Row],[Birth date]])&gt;=1998,"From 18 to 23","Over 23"))</f>
        <v>Under 18</v>
      </c>
    </row>
    <row r="278" spans="1:11" x14ac:dyDescent="0.25">
      <c r="A278" s="1">
        <v>44312.435610763889</v>
      </c>
      <c r="B278" s="1">
        <v>38811</v>
      </c>
      <c r="C278" t="s">
        <v>1176</v>
      </c>
      <c r="D278">
        <v>7</v>
      </c>
      <c r="E278">
        <v>6</v>
      </c>
      <c r="F278">
        <v>7</v>
      </c>
      <c r="G278" t="s">
        <v>1177</v>
      </c>
      <c r="H278" t="s">
        <v>1178</v>
      </c>
      <c r="I278">
        <v>6</v>
      </c>
      <c r="J278" t="s">
        <v>83</v>
      </c>
      <c r="K278" t="str">
        <f>IF(YEAR(Formulario[[#This Row],[Birth date]])&gt;=2003,"Under 18", IF(YEAR(Formulario[[#This Row],[Birth date]])&gt;=1998,"From 18 to 23","Over 23"))</f>
        <v>Under 18</v>
      </c>
    </row>
    <row r="279" spans="1:11" x14ac:dyDescent="0.25">
      <c r="A279" s="1">
        <v>44313.408605324075</v>
      </c>
      <c r="B279" s="1">
        <v>38811</v>
      </c>
      <c r="C279" t="s">
        <v>1176</v>
      </c>
      <c r="D279">
        <v>7</v>
      </c>
      <c r="E279">
        <v>6</v>
      </c>
      <c r="F279">
        <v>7</v>
      </c>
      <c r="G279" t="s">
        <v>1177</v>
      </c>
      <c r="H279" t="s">
        <v>1178</v>
      </c>
      <c r="I279">
        <v>6</v>
      </c>
      <c r="J279" t="s">
        <v>83</v>
      </c>
      <c r="K279" t="str">
        <f>IF(YEAR(Formulario[[#This Row],[Birth date]])&gt;=2003,"Under 18", IF(YEAR(Formulario[[#This Row],[Birth date]])&gt;=1998,"From 18 to 23","Over 23"))</f>
        <v>Under 18</v>
      </c>
    </row>
    <row r="280" spans="1:11" x14ac:dyDescent="0.25">
      <c r="A280" s="1">
        <v>44354.426484120369</v>
      </c>
      <c r="B280" s="1">
        <v>38811</v>
      </c>
      <c r="C280" t="s">
        <v>4524</v>
      </c>
      <c r="D280">
        <v>8</v>
      </c>
      <c r="E280">
        <v>7</v>
      </c>
      <c r="F280">
        <v>8</v>
      </c>
      <c r="G280" t="s">
        <v>4525</v>
      </c>
      <c r="H280" t="s">
        <v>4526</v>
      </c>
      <c r="I280">
        <v>6</v>
      </c>
      <c r="J280" t="s">
        <v>83</v>
      </c>
      <c r="K280" t="str">
        <f>IF(YEAR(Formulario[[#This Row],[Birth date]])&gt;=2003,"Under 18", IF(YEAR(Formulario[[#This Row],[Birth date]])&gt;=1998,"From 18 to 23","Over 23"))</f>
        <v>Under 18</v>
      </c>
    </row>
    <row r="281" spans="1:11" x14ac:dyDescent="0.25">
      <c r="A281" s="1">
        <v>44298.433724618058</v>
      </c>
      <c r="B281" s="1">
        <v>38825</v>
      </c>
      <c r="C281" t="s">
        <v>267</v>
      </c>
      <c r="D281">
        <v>9</v>
      </c>
      <c r="E281">
        <v>7</v>
      </c>
      <c r="F281">
        <v>4</v>
      </c>
      <c r="G281" t="s">
        <v>268</v>
      </c>
      <c r="H281" t="s">
        <v>269</v>
      </c>
      <c r="I281">
        <v>6</v>
      </c>
      <c r="J281" t="s">
        <v>83</v>
      </c>
      <c r="K281" t="str">
        <f>IF(YEAR(Formulario[[#This Row],[Birth date]])&gt;=2003,"Under 18", IF(YEAR(Formulario[[#This Row],[Birth date]])&gt;=1998,"From 18 to 23","Over 23"))</f>
        <v>Under 18</v>
      </c>
    </row>
    <row r="282" spans="1:11" x14ac:dyDescent="0.25">
      <c r="A282" s="1">
        <v>44326.471956041663</v>
      </c>
      <c r="B282" s="1">
        <v>38825</v>
      </c>
      <c r="C282" t="s">
        <v>4279</v>
      </c>
      <c r="D282">
        <v>5</v>
      </c>
      <c r="E282">
        <v>8</v>
      </c>
      <c r="F282">
        <v>6</v>
      </c>
      <c r="I282">
        <v>6</v>
      </c>
      <c r="J282" t="s">
        <v>83</v>
      </c>
      <c r="K282" t="str">
        <f>IF(YEAR(Formulario[[#This Row],[Birth date]])&gt;=2003,"Under 18", IF(YEAR(Formulario[[#This Row],[Birth date]])&gt;=1998,"From 18 to 23","Over 23"))</f>
        <v>Under 18</v>
      </c>
    </row>
    <row r="283" spans="1:11" x14ac:dyDescent="0.25">
      <c r="A283" s="1">
        <v>44340.433725057868</v>
      </c>
      <c r="B283" s="1">
        <v>38825</v>
      </c>
      <c r="D283">
        <v>6</v>
      </c>
      <c r="E283">
        <v>4</v>
      </c>
      <c r="F283">
        <v>8</v>
      </c>
      <c r="I283">
        <v>8</v>
      </c>
      <c r="J283" t="s">
        <v>83</v>
      </c>
      <c r="K283" t="str">
        <f>IF(YEAR(Formulario[[#This Row],[Birth date]])&gt;=2003,"Under 18", IF(YEAR(Formulario[[#This Row],[Birth date]])&gt;=1998,"From 18 to 23","Over 23"))</f>
        <v>Under 18</v>
      </c>
    </row>
    <row r="284" spans="1:11" x14ac:dyDescent="0.25">
      <c r="A284" s="1">
        <v>44354.426430914355</v>
      </c>
      <c r="B284" s="1">
        <v>38825</v>
      </c>
      <c r="D284">
        <v>7</v>
      </c>
      <c r="E284">
        <v>8</v>
      </c>
      <c r="F284">
        <v>6</v>
      </c>
      <c r="I284">
        <v>6</v>
      </c>
      <c r="J284" t="s">
        <v>83</v>
      </c>
      <c r="K284" t="str">
        <f>IF(YEAR(Formulario[[#This Row],[Birth date]])&gt;=2003,"Under 18", IF(YEAR(Formulario[[#This Row],[Birth date]])&gt;=1998,"From 18 to 23","Over 23"))</f>
        <v>Under 18</v>
      </c>
    </row>
    <row r="285" spans="1:11" x14ac:dyDescent="0.25">
      <c r="A285" s="1">
        <v>44326.472515266207</v>
      </c>
      <c r="B285" s="1">
        <v>38829</v>
      </c>
      <c r="C285" t="s">
        <v>4288</v>
      </c>
      <c r="D285">
        <v>7</v>
      </c>
      <c r="E285">
        <v>8</v>
      </c>
      <c r="F285">
        <v>8</v>
      </c>
      <c r="G285" t="s">
        <v>116</v>
      </c>
      <c r="H285" t="s">
        <v>4289</v>
      </c>
      <c r="I285">
        <v>6</v>
      </c>
      <c r="J285" t="s">
        <v>83</v>
      </c>
      <c r="K285" t="str">
        <f>IF(YEAR(Formulario[[#This Row],[Birth date]])&gt;=2003,"Under 18", IF(YEAR(Formulario[[#This Row],[Birth date]])&gt;=1998,"From 18 to 23","Over 23"))</f>
        <v>Under 18</v>
      </c>
    </row>
    <row r="286" spans="1:11" x14ac:dyDescent="0.25">
      <c r="A286" s="1">
        <v>44298.435098622685</v>
      </c>
      <c r="B286" s="1">
        <v>38853</v>
      </c>
      <c r="C286" t="s">
        <v>308</v>
      </c>
      <c r="D286">
        <v>5</v>
      </c>
      <c r="E286">
        <v>8</v>
      </c>
      <c r="F286">
        <v>4</v>
      </c>
      <c r="G286" t="s">
        <v>309</v>
      </c>
      <c r="H286" t="s">
        <v>310</v>
      </c>
      <c r="I286">
        <v>7</v>
      </c>
      <c r="J286" t="s">
        <v>83</v>
      </c>
      <c r="K286" t="str">
        <f>IF(YEAR(Formulario[[#This Row],[Birth date]])&gt;=2003,"Under 18", IF(YEAR(Formulario[[#This Row],[Birth date]])&gt;=1998,"From 18 to 23","Over 23"))</f>
        <v>Under 18</v>
      </c>
    </row>
    <row r="287" spans="1:11" x14ac:dyDescent="0.25">
      <c r="A287" s="1">
        <v>44340.434116724537</v>
      </c>
      <c r="B287" s="1">
        <v>38853</v>
      </c>
      <c r="C287" t="s">
        <v>4395</v>
      </c>
      <c r="D287">
        <v>5</v>
      </c>
      <c r="E287">
        <v>7</v>
      </c>
      <c r="F287">
        <v>8</v>
      </c>
      <c r="G287" t="s">
        <v>4396</v>
      </c>
      <c r="H287" t="s">
        <v>4397</v>
      </c>
      <c r="I287">
        <v>6</v>
      </c>
      <c r="J287" t="s">
        <v>83</v>
      </c>
      <c r="K287" t="str">
        <f>IF(YEAR(Formulario[[#This Row],[Birth date]])&gt;=2003,"Under 18", IF(YEAR(Formulario[[#This Row],[Birth date]])&gt;=1998,"From 18 to 23","Over 23"))</f>
        <v>Under 18</v>
      </c>
    </row>
    <row r="288" spans="1:11" x14ac:dyDescent="0.25">
      <c r="A288" s="1">
        <v>44312.438195243056</v>
      </c>
      <c r="B288" s="1">
        <v>38853</v>
      </c>
      <c r="C288" t="s">
        <v>1243</v>
      </c>
      <c r="D288">
        <v>6</v>
      </c>
      <c r="E288">
        <v>8</v>
      </c>
      <c r="F288">
        <v>1</v>
      </c>
      <c r="G288" t="s">
        <v>1244</v>
      </c>
      <c r="H288" t="s">
        <v>1245</v>
      </c>
      <c r="I288">
        <v>6</v>
      </c>
      <c r="J288" t="s">
        <v>83</v>
      </c>
      <c r="K288" t="str">
        <f>IF(YEAR(Formulario[[#This Row],[Birth date]])&gt;=2003,"Under 18", IF(YEAR(Formulario[[#This Row],[Birth date]])&gt;=1998,"From 18 to 23","Over 23"))</f>
        <v>Under 18</v>
      </c>
    </row>
    <row r="289" spans="1:11" x14ac:dyDescent="0.25">
      <c r="A289" s="1">
        <v>44326.471751261575</v>
      </c>
      <c r="B289" s="1">
        <v>38853</v>
      </c>
      <c r="C289" t="s">
        <v>4264</v>
      </c>
      <c r="D289">
        <v>6</v>
      </c>
      <c r="E289">
        <v>7</v>
      </c>
      <c r="F289">
        <v>7</v>
      </c>
      <c r="G289" t="s">
        <v>4265</v>
      </c>
      <c r="H289" t="s">
        <v>4266</v>
      </c>
      <c r="I289">
        <v>7</v>
      </c>
      <c r="J289" t="s">
        <v>83</v>
      </c>
      <c r="K289" t="str">
        <f>IF(YEAR(Formulario[[#This Row],[Birth date]])&gt;=2003,"Under 18", IF(YEAR(Formulario[[#This Row],[Birth date]])&gt;=1998,"From 18 to 23","Over 23"))</f>
        <v>Under 18</v>
      </c>
    </row>
    <row r="290" spans="1:11" x14ac:dyDescent="0.25">
      <c r="A290" s="1">
        <v>44340.434307534721</v>
      </c>
      <c r="B290" s="1">
        <v>38858</v>
      </c>
      <c r="D290">
        <v>7</v>
      </c>
      <c r="E290">
        <v>8</v>
      </c>
      <c r="F290">
        <v>5</v>
      </c>
      <c r="G290" t="s">
        <v>4403</v>
      </c>
      <c r="H290" t="s">
        <v>4404</v>
      </c>
      <c r="I290">
        <v>4</v>
      </c>
      <c r="J290" t="s">
        <v>85</v>
      </c>
      <c r="K290" t="str">
        <f>IF(YEAR(Formulario[[#This Row],[Birth date]])&gt;=2003,"Under 18", IF(YEAR(Formulario[[#This Row],[Birth date]])&gt;=1998,"From 18 to 23","Over 23"))</f>
        <v>Under 18</v>
      </c>
    </row>
    <row r="291" spans="1:11" x14ac:dyDescent="0.25">
      <c r="A291" s="1">
        <v>44326.47103763889</v>
      </c>
      <c r="B291" s="1">
        <v>38858</v>
      </c>
      <c r="C291" t="s">
        <v>4250</v>
      </c>
      <c r="D291">
        <v>4</v>
      </c>
      <c r="E291">
        <v>7</v>
      </c>
      <c r="F291">
        <v>5</v>
      </c>
      <c r="G291" t="s">
        <v>4251</v>
      </c>
      <c r="H291" t="s">
        <v>4252</v>
      </c>
      <c r="I291">
        <v>3</v>
      </c>
      <c r="J291" t="s">
        <v>85</v>
      </c>
      <c r="K291" t="str">
        <f>IF(YEAR(Formulario[[#This Row],[Birth date]])&gt;=2003,"Under 18", IF(YEAR(Formulario[[#This Row],[Birth date]])&gt;=1998,"From 18 to 23","Over 23"))</f>
        <v>Under 18</v>
      </c>
    </row>
    <row r="292" spans="1:11" x14ac:dyDescent="0.25">
      <c r="A292" s="1">
        <v>44326.509528587965</v>
      </c>
      <c r="B292" s="1">
        <v>38858</v>
      </c>
      <c r="C292" t="s">
        <v>4250</v>
      </c>
      <c r="D292">
        <v>4</v>
      </c>
      <c r="E292">
        <v>7</v>
      </c>
      <c r="F292">
        <v>5</v>
      </c>
      <c r="G292" t="s">
        <v>4251</v>
      </c>
      <c r="H292" t="s">
        <v>4252</v>
      </c>
      <c r="I292">
        <v>3</v>
      </c>
      <c r="J292" t="s">
        <v>85</v>
      </c>
      <c r="K292" t="str">
        <f>IF(YEAR(Formulario[[#This Row],[Birth date]])&gt;=2003,"Under 18", IF(YEAR(Formulario[[#This Row],[Birth date]])&gt;=1998,"From 18 to 23","Over 23"))</f>
        <v>Under 18</v>
      </c>
    </row>
    <row r="293" spans="1:11" x14ac:dyDescent="0.25">
      <c r="A293" s="1">
        <v>44298.433038298608</v>
      </c>
      <c r="B293" s="1">
        <v>38858</v>
      </c>
      <c r="C293" t="s">
        <v>256</v>
      </c>
      <c r="D293">
        <v>3</v>
      </c>
      <c r="E293">
        <v>7</v>
      </c>
      <c r="F293">
        <v>1</v>
      </c>
      <c r="G293" t="s">
        <v>257</v>
      </c>
      <c r="H293" t="s">
        <v>258</v>
      </c>
      <c r="I293">
        <v>3</v>
      </c>
      <c r="J293" t="s">
        <v>85</v>
      </c>
      <c r="K293" t="str">
        <f>IF(YEAR(Formulario[[#This Row],[Birth date]])&gt;=2003,"Under 18", IF(YEAR(Formulario[[#This Row],[Birth date]])&gt;=1998,"From 18 to 23","Over 23"))</f>
        <v>Under 18</v>
      </c>
    </row>
    <row r="294" spans="1:11" x14ac:dyDescent="0.25">
      <c r="A294" s="1">
        <v>44298.459755775461</v>
      </c>
      <c r="B294" s="1">
        <v>38858</v>
      </c>
      <c r="C294" t="s">
        <v>256</v>
      </c>
      <c r="D294">
        <v>3</v>
      </c>
      <c r="E294">
        <v>7</v>
      </c>
      <c r="F294">
        <v>1</v>
      </c>
      <c r="G294" t="s">
        <v>257</v>
      </c>
      <c r="H294" t="s">
        <v>258</v>
      </c>
      <c r="I294">
        <v>3</v>
      </c>
      <c r="J294" t="s">
        <v>85</v>
      </c>
      <c r="K294" t="str">
        <f>IF(YEAR(Formulario[[#This Row],[Birth date]])&gt;=2003,"Under 18", IF(YEAR(Formulario[[#This Row],[Birth date]])&gt;=1998,"From 18 to 23","Over 23"))</f>
        <v>Under 18</v>
      </c>
    </row>
    <row r="295" spans="1:11" x14ac:dyDescent="0.25">
      <c r="A295" s="1">
        <v>44312.435687766207</v>
      </c>
      <c r="B295" s="1">
        <v>38858</v>
      </c>
      <c r="C295" t="s">
        <v>1179</v>
      </c>
      <c r="D295">
        <v>6</v>
      </c>
      <c r="E295">
        <v>8</v>
      </c>
      <c r="F295">
        <v>4</v>
      </c>
      <c r="G295" t="s">
        <v>1180</v>
      </c>
      <c r="I295">
        <v>3</v>
      </c>
      <c r="J295" t="s">
        <v>85</v>
      </c>
      <c r="K295" t="str">
        <f>IF(YEAR(Formulario[[#This Row],[Birth date]])&gt;=2003,"Under 18", IF(YEAR(Formulario[[#This Row],[Birth date]])&gt;=1998,"From 18 to 23","Over 23"))</f>
        <v>Under 18</v>
      </c>
    </row>
    <row r="296" spans="1:11" x14ac:dyDescent="0.25">
      <c r="A296" s="1">
        <v>44354.42657747685</v>
      </c>
      <c r="B296" s="1">
        <v>38858</v>
      </c>
      <c r="D296">
        <v>6</v>
      </c>
      <c r="E296">
        <v>8</v>
      </c>
      <c r="F296">
        <v>4</v>
      </c>
      <c r="I296">
        <v>7</v>
      </c>
      <c r="J296" t="s">
        <v>85</v>
      </c>
      <c r="K296" t="str">
        <f>IF(YEAR(Formulario[[#This Row],[Birth date]])&gt;=2003,"Under 18", IF(YEAR(Formulario[[#This Row],[Birth date]])&gt;=1998,"From 18 to 23","Over 23"))</f>
        <v>Under 18</v>
      </c>
    </row>
    <row r="297" spans="1:11" x14ac:dyDescent="0.25">
      <c r="A297" s="1">
        <v>44326.471849097223</v>
      </c>
      <c r="B297" s="1">
        <v>38865</v>
      </c>
      <c r="C297" t="s">
        <v>4270</v>
      </c>
      <c r="D297">
        <v>9</v>
      </c>
      <c r="E297">
        <v>10</v>
      </c>
      <c r="F297">
        <v>10</v>
      </c>
      <c r="G297" t="s">
        <v>4271</v>
      </c>
      <c r="H297" t="s">
        <v>4272</v>
      </c>
      <c r="I297">
        <v>7</v>
      </c>
      <c r="J297" t="s">
        <v>85</v>
      </c>
      <c r="K297" t="str">
        <f>IF(YEAR(Formulario[[#This Row],[Birth date]])&gt;=2003,"Under 18", IF(YEAR(Formulario[[#This Row],[Birth date]])&gt;=1998,"From 18 to 23","Over 23"))</f>
        <v>Under 18</v>
      </c>
    </row>
    <row r="298" spans="1:11" x14ac:dyDescent="0.25">
      <c r="A298" s="1">
        <v>44354.426726874997</v>
      </c>
      <c r="B298" s="1">
        <v>38865</v>
      </c>
      <c r="C298" t="s">
        <v>4532</v>
      </c>
      <c r="D298">
        <v>9</v>
      </c>
      <c r="E298">
        <v>9</v>
      </c>
      <c r="F298">
        <v>10</v>
      </c>
      <c r="G298" t="s">
        <v>4533</v>
      </c>
      <c r="H298" t="s">
        <v>4534</v>
      </c>
      <c r="I298">
        <v>7</v>
      </c>
      <c r="J298" t="s">
        <v>85</v>
      </c>
      <c r="K298" t="str">
        <f>IF(YEAR(Formulario[[#This Row],[Birth date]])&gt;=2003,"Under 18", IF(YEAR(Formulario[[#This Row],[Birth date]])&gt;=1998,"From 18 to 23","Over 23"))</f>
        <v>Under 18</v>
      </c>
    </row>
    <row r="299" spans="1:11" x14ac:dyDescent="0.25">
      <c r="A299" s="1">
        <v>44312.436778055555</v>
      </c>
      <c r="B299" s="1">
        <v>38865</v>
      </c>
      <c r="C299" t="s">
        <v>1213</v>
      </c>
      <c r="D299">
        <v>7</v>
      </c>
      <c r="E299">
        <v>10</v>
      </c>
      <c r="F299">
        <v>8</v>
      </c>
      <c r="G299" t="s">
        <v>1214</v>
      </c>
      <c r="H299" t="s">
        <v>1215</v>
      </c>
      <c r="I299">
        <v>1</v>
      </c>
      <c r="J299" t="s">
        <v>85</v>
      </c>
      <c r="K299" t="str">
        <f>IF(YEAR(Formulario[[#This Row],[Birth date]])&gt;=2003,"Under 18", IF(YEAR(Formulario[[#This Row],[Birth date]])&gt;=1998,"From 18 to 23","Over 23"))</f>
        <v>Under 18</v>
      </c>
    </row>
    <row r="300" spans="1:11" x14ac:dyDescent="0.25">
      <c r="A300" s="1">
        <v>44312.801234305552</v>
      </c>
      <c r="B300" s="1">
        <v>38865</v>
      </c>
      <c r="C300" t="s">
        <v>1213</v>
      </c>
      <c r="D300">
        <v>7</v>
      </c>
      <c r="E300">
        <v>10</v>
      </c>
      <c r="F300">
        <v>8</v>
      </c>
      <c r="G300" t="s">
        <v>1214</v>
      </c>
      <c r="H300" t="s">
        <v>1215</v>
      </c>
      <c r="I300">
        <v>1</v>
      </c>
      <c r="J300" t="s">
        <v>85</v>
      </c>
      <c r="K300" t="str">
        <f>IF(YEAR(Formulario[[#This Row],[Birth date]])&gt;=2003,"Under 18", IF(YEAR(Formulario[[#This Row],[Birth date]])&gt;=1998,"From 18 to 23","Over 23"))</f>
        <v>Under 18</v>
      </c>
    </row>
    <row r="301" spans="1:11" x14ac:dyDescent="0.25">
      <c r="A301" s="1">
        <v>44340.434795601854</v>
      </c>
      <c r="B301" s="1">
        <v>38865</v>
      </c>
      <c r="C301" t="s">
        <v>158</v>
      </c>
      <c r="D301">
        <v>9</v>
      </c>
      <c r="E301">
        <v>9</v>
      </c>
      <c r="F301">
        <v>9</v>
      </c>
      <c r="G301" t="s">
        <v>4418</v>
      </c>
      <c r="H301" t="s">
        <v>4419</v>
      </c>
      <c r="I301">
        <v>5</v>
      </c>
      <c r="J301" t="s">
        <v>85</v>
      </c>
      <c r="K301" t="str">
        <f>IF(YEAR(Formulario[[#This Row],[Birth date]])&gt;=2003,"Under 18", IF(YEAR(Formulario[[#This Row],[Birth date]])&gt;=1998,"From 18 to 23","Over 23"))</f>
        <v>Under 18</v>
      </c>
    </row>
    <row r="302" spans="1:11" x14ac:dyDescent="0.25">
      <c r="A302" s="1">
        <v>44312.436166354164</v>
      </c>
      <c r="B302" s="1">
        <v>38878</v>
      </c>
      <c r="C302" t="s">
        <v>1188</v>
      </c>
      <c r="D302">
        <v>8</v>
      </c>
      <c r="E302">
        <v>6</v>
      </c>
      <c r="F302">
        <v>9</v>
      </c>
      <c r="G302" t="s">
        <v>1189</v>
      </c>
      <c r="H302" t="s">
        <v>1190</v>
      </c>
      <c r="I302">
        <v>6</v>
      </c>
      <c r="J302" t="s">
        <v>83</v>
      </c>
      <c r="K302" t="str">
        <f>IF(YEAR(Formulario[[#This Row],[Birth date]])&gt;=2003,"Under 18", IF(YEAR(Formulario[[#This Row],[Birth date]])&gt;=1998,"From 18 to 23","Over 23"))</f>
        <v>Under 18</v>
      </c>
    </row>
    <row r="303" spans="1:11" x14ac:dyDescent="0.25">
      <c r="A303" s="1">
        <v>44298.433763194444</v>
      </c>
      <c r="B303" s="1">
        <v>38878</v>
      </c>
      <c r="C303" t="s">
        <v>270</v>
      </c>
      <c r="D303">
        <v>5</v>
      </c>
      <c r="E303">
        <v>10</v>
      </c>
      <c r="F303">
        <v>6</v>
      </c>
      <c r="G303" t="s">
        <v>271</v>
      </c>
      <c r="H303" t="s">
        <v>272</v>
      </c>
      <c r="I303">
        <v>0</v>
      </c>
      <c r="J303" t="s">
        <v>83</v>
      </c>
      <c r="K303" t="str">
        <f>IF(YEAR(Formulario[[#This Row],[Birth date]])&gt;=2003,"Under 18", IF(YEAR(Formulario[[#This Row],[Birth date]])&gt;=1998,"From 18 to 23","Over 23"))</f>
        <v>Under 18</v>
      </c>
    </row>
    <row r="304" spans="1:11" x14ac:dyDescent="0.25">
      <c r="A304" s="1">
        <v>44298.459457476849</v>
      </c>
      <c r="B304" s="1">
        <v>38878</v>
      </c>
      <c r="C304" t="s">
        <v>270</v>
      </c>
      <c r="D304">
        <v>5</v>
      </c>
      <c r="E304">
        <v>10</v>
      </c>
      <c r="F304">
        <v>6</v>
      </c>
      <c r="G304" t="s">
        <v>271</v>
      </c>
      <c r="H304" t="s">
        <v>272</v>
      </c>
      <c r="I304">
        <v>0</v>
      </c>
      <c r="J304" t="s">
        <v>83</v>
      </c>
      <c r="K304" t="str">
        <f>IF(YEAR(Formulario[[#This Row],[Birth date]])&gt;=2003,"Under 18", IF(YEAR(Formulario[[#This Row],[Birth date]])&gt;=1998,"From 18 to 23","Over 23"))</f>
        <v>Under 18</v>
      </c>
    </row>
    <row r="305" spans="1:11" x14ac:dyDescent="0.25">
      <c r="A305" s="1">
        <v>44298.432585821756</v>
      </c>
      <c r="B305" s="1">
        <v>38878</v>
      </c>
      <c r="C305" t="s">
        <v>246</v>
      </c>
      <c r="D305">
        <v>9</v>
      </c>
      <c r="E305">
        <v>10</v>
      </c>
      <c r="F305">
        <v>8</v>
      </c>
      <c r="G305" t="s">
        <v>247</v>
      </c>
      <c r="H305" t="s">
        <v>248</v>
      </c>
      <c r="I305">
        <v>6</v>
      </c>
      <c r="J305" t="s">
        <v>83</v>
      </c>
      <c r="K305" t="str">
        <f>IF(YEAR(Formulario[[#This Row],[Birth date]])&gt;=2003,"Under 18", IF(YEAR(Formulario[[#This Row],[Birth date]])&gt;=1998,"From 18 to 23","Over 23"))</f>
        <v>Under 18</v>
      </c>
    </row>
    <row r="306" spans="1:11" x14ac:dyDescent="0.25">
      <c r="A306" s="1">
        <v>44340.433581851852</v>
      </c>
      <c r="B306" s="1">
        <v>38878</v>
      </c>
      <c r="C306" t="s">
        <v>4384</v>
      </c>
      <c r="D306">
        <v>9</v>
      </c>
      <c r="E306">
        <v>8</v>
      </c>
      <c r="F306">
        <v>8</v>
      </c>
      <c r="G306" t="s">
        <v>4385</v>
      </c>
      <c r="H306" t="s">
        <v>4386</v>
      </c>
      <c r="I306">
        <v>9</v>
      </c>
      <c r="J306" t="s">
        <v>83</v>
      </c>
      <c r="K306" t="str">
        <f>IF(YEAR(Formulario[[#This Row],[Birth date]])&gt;=2003,"Under 18", IF(YEAR(Formulario[[#This Row],[Birth date]])&gt;=1998,"From 18 to 23","Over 23"))</f>
        <v>Under 18</v>
      </c>
    </row>
    <row r="307" spans="1:11" x14ac:dyDescent="0.25">
      <c r="A307" s="1">
        <v>44312.436628425923</v>
      </c>
      <c r="B307" s="1">
        <v>38903</v>
      </c>
      <c r="C307" t="s">
        <v>1207</v>
      </c>
      <c r="D307">
        <v>9</v>
      </c>
      <c r="E307">
        <v>9</v>
      </c>
      <c r="F307">
        <v>9</v>
      </c>
      <c r="G307" t="s">
        <v>1208</v>
      </c>
      <c r="H307" t="s">
        <v>1209</v>
      </c>
      <c r="I307">
        <v>7</v>
      </c>
      <c r="J307" t="s">
        <v>85</v>
      </c>
      <c r="K307" t="str">
        <f>IF(YEAR(Formulario[[#This Row],[Birth date]])&gt;=2003,"Under 18", IF(YEAR(Formulario[[#This Row],[Birth date]])&gt;=1998,"From 18 to 23","Over 23"))</f>
        <v>Under 18</v>
      </c>
    </row>
    <row r="308" spans="1:11" x14ac:dyDescent="0.25">
      <c r="A308" s="1">
        <v>44312.512560266201</v>
      </c>
      <c r="B308" s="1">
        <v>38903</v>
      </c>
      <c r="C308" t="s">
        <v>1207</v>
      </c>
      <c r="D308">
        <v>9</v>
      </c>
      <c r="E308">
        <v>9</v>
      </c>
      <c r="F308">
        <v>9</v>
      </c>
      <c r="G308" t="s">
        <v>1208</v>
      </c>
      <c r="H308" t="s">
        <v>1209</v>
      </c>
      <c r="I308">
        <v>7</v>
      </c>
      <c r="J308" t="s">
        <v>85</v>
      </c>
      <c r="K308" t="str">
        <f>IF(YEAR(Formulario[[#This Row],[Birth date]])&gt;=2003,"Under 18", IF(YEAR(Formulario[[#This Row],[Birth date]])&gt;=1998,"From 18 to 23","Over 23"))</f>
        <v>Under 18</v>
      </c>
    </row>
    <row r="309" spans="1:11" x14ac:dyDescent="0.25">
      <c r="A309" s="1">
        <v>44340.433922777775</v>
      </c>
      <c r="B309" s="1">
        <v>38903</v>
      </c>
      <c r="C309" t="s">
        <v>4391</v>
      </c>
      <c r="D309">
        <v>10</v>
      </c>
      <c r="E309">
        <v>9</v>
      </c>
      <c r="F309">
        <v>9</v>
      </c>
      <c r="G309" t="s">
        <v>4392</v>
      </c>
      <c r="H309" t="s">
        <v>4393</v>
      </c>
      <c r="I309">
        <v>9</v>
      </c>
      <c r="J309" t="s">
        <v>85</v>
      </c>
      <c r="K309" t="str">
        <f>IF(YEAR(Formulario[[#This Row],[Birth date]])&gt;=2003,"Under 18", IF(YEAR(Formulario[[#This Row],[Birth date]])&gt;=1998,"From 18 to 23","Over 23"))</f>
        <v>Under 18</v>
      </c>
    </row>
    <row r="310" spans="1:11" x14ac:dyDescent="0.25">
      <c r="A310" s="1">
        <v>44298.433033460649</v>
      </c>
      <c r="B310" s="1">
        <v>38903</v>
      </c>
      <c r="C310" t="s">
        <v>253</v>
      </c>
      <c r="D310">
        <v>9</v>
      </c>
      <c r="E310">
        <v>10</v>
      </c>
      <c r="F310">
        <v>10</v>
      </c>
      <c r="G310" t="s">
        <v>254</v>
      </c>
      <c r="H310" t="s">
        <v>255</v>
      </c>
      <c r="I310">
        <v>7</v>
      </c>
      <c r="J310" t="s">
        <v>85</v>
      </c>
      <c r="K310" t="str">
        <f>IF(YEAR(Formulario[[#This Row],[Birth date]])&gt;=2003,"Under 18", IF(YEAR(Formulario[[#This Row],[Birth date]])&gt;=1998,"From 18 to 23","Over 23"))</f>
        <v>Under 18</v>
      </c>
    </row>
    <row r="311" spans="1:11" x14ac:dyDescent="0.25">
      <c r="A311" s="1">
        <v>44326.473172534723</v>
      </c>
      <c r="B311" s="1">
        <v>38903</v>
      </c>
      <c r="C311" t="s">
        <v>4305</v>
      </c>
      <c r="D311">
        <v>9</v>
      </c>
      <c r="E311">
        <v>9</v>
      </c>
      <c r="F311">
        <v>10</v>
      </c>
      <c r="G311" t="s">
        <v>4306</v>
      </c>
      <c r="H311" t="s">
        <v>4307</v>
      </c>
      <c r="I311">
        <v>7</v>
      </c>
      <c r="J311" t="s">
        <v>85</v>
      </c>
      <c r="K311" t="str">
        <f>IF(YEAR(Formulario[[#This Row],[Birth date]])&gt;=2003,"Under 18", IF(YEAR(Formulario[[#This Row],[Birth date]])&gt;=1998,"From 18 to 23","Over 23"))</f>
        <v>Under 18</v>
      </c>
    </row>
    <row r="312" spans="1:11" x14ac:dyDescent="0.25">
      <c r="A312" s="1">
        <v>44326.549133657405</v>
      </c>
      <c r="B312" s="1">
        <v>38903</v>
      </c>
      <c r="C312" t="s">
        <v>4305</v>
      </c>
      <c r="D312">
        <v>9</v>
      </c>
      <c r="E312">
        <v>9</v>
      </c>
      <c r="F312">
        <v>10</v>
      </c>
      <c r="G312" t="s">
        <v>4306</v>
      </c>
      <c r="H312" t="s">
        <v>4307</v>
      </c>
      <c r="I312">
        <v>7</v>
      </c>
      <c r="J312" t="s">
        <v>85</v>
      </c>
      <c r="K312" t="str">
        <f>IF(YEAR(Formulario[[#This Row],[Birth date]])&gt;=2003,"Under 18", IF(YEAR(Formulario[[#This Row],[Birth date]])&gt;=1998,"From 18 to 23","Over 23"))</f>
        <v>Under 18</v>
      </c>
    </row>
    <row r="313" spans="1:11" x14ac:dyDescent="0.25">
      <c r="A313" s="1">
        <v>44354.42669659722</v>
      </c>
      <c r="B313" s="1">
        <v>38903</v>
      </c>
      <c r="C313" t="s">
        <v>4476</v>
      </c>
      <c r="D313">
        <v>9</v>
      </c>
      <c r="E313">
        <v>10</v>
      </c>
      <c r="F313">
        <v>8</v>
      </c>
      <c r="G313" t="s">
        <v>116</v>
      </c>
      <c r="H313" t="s">
        <v>116</v>
      </c>
      <c r="I313">
        <v>9</v>
      </c>
      <c r="J313" t="s">
        <v>85</v>
      </c>
      <c r="K313" t="str">
        <f>IF(YEAR(Formulario[[#This Row],[Birth date]])&gt;=2003,"Under 18", IF(YEAR(Formulario[[#This Row],[Birth date]])&gt;=1998,"From 18 to 23","Over 23"))</f>
        <v>Under 18</v>
      </c>
    </row>
    <row r="314" spans="1:11" x14ac:dyDescent="0.25">
      <c r="A314" s="1">
        <v>44354.54493290509</v>
      </c>
      <c r="B314" s="1">
        <v>38903</v>
      </c>
      <c r="C314" t="s">
        <v>4476</v>
      </c>
      <c r="D314">
        <v>9</v>
      </c>
      <c r="E314">
        <v>10</v>
      </c>
      <c r="F314">
        <v>8</v>
      </c>
      <c r="G314" t="s">
        <v>116</v>
      </c>
      <c r="H314" t="s">
        <v>116</v>
      </c>
      <c r="I314">
        <v>9</v>
      </c>
      <c r="J314" t="s">
        <v>85</v>
      </c>
      <c r="K314" t="str">
        <f>IF(YEAR(Formulario[[#This Row],[Birth date]])&gt;=2003,"Under 18", IF(YEAR(Formulario[[#This Row],[Birth date]])&gt;=1998,"From 18 to 23","Over 23"))</f>
        <v>Under 18</v>
      </c>
    </row>
    <row r="315" spans="1:11" x14ac:dyDescent="0.25">
      <c r="A315" s="1">
        <v>44340.433878113428</v>
      </c>
      <c r="B315" s="1">
        <v>38904</v>
      </c>
      <c r="C315" t="s">
        <v>4388</v>
      </c>
      <c r="D315">
        <v>7</v>
      </c>
      <c r="E315">
        <v>8</v>
      </c>
      <c r="F315">
        <v>7</v>
      </c>
      <c r="G315" t="s">
        <v>4389</v>
      </c>
      <c r="H315" t="s">
        <v>4390</v>
      </c>
      <c r="I315">
        <v>8</v>
      </c>
      <c r="J315" t="s">
        <v>83</v>
      </c>
      <c r="K315" t="str">
        <f>IF(YEAR(Formulario[[#This Row],[Birth date]])&gt;=2003,"Under 18", IF(YEAR(Formulario[[#This Row],[Birth date]])&gt;=1998,"From 18 to 23","Over 23"))</f>
        <v>Under 18</v>
      </c>
    </row>
    <row r="316" spans="1:11" x14ac:dyDescent="0.25">
      <c r="A316" s="1">
        <v>44341.551227199074</v>
      </c>
      <c r="B316" s="1">
        <v>38904</v>
      </c>
      <c r="C316" t="s">
        <v>4388</v>
      </c>
      <c r="D316">
        <v>7</v>
      </c>
      <c r="E316">
        <v>8</v>
      </c>
      <c r="F316">
        <v>7</v>
      </c>
      <c r="G316" t="s">
        <v>4389</v>
      </c>
      <c r="H316" t="s">
        <v>4390</v>
      </c>
      <c r="I316">
        <v>8</v>
      </c>
      <c r="J316" t="s">
        <v>83</v>
      </c>
      <c r="K316" t="str">
        <f>IF(YEAR(Formulario[[#This Row],[Birth date]])&gt;=2003,"Under 18", IF(YEAR(Formulario[[#This Row],[Birth date]])&gt;=1998,"From 18 to 23","Over 23"))</f>
        <v>Under 18</v>
      </c>
    </row>
    <row r="317" spans="1:11" x14ac:dyDescent="0.25">
      <c r="A317" s="1">
        <v>44312.437383865741</v>
      </c>
      <c r="B317" s="1">
        <v>38904</v>
      </c>
      <c r="C317" t="s">
        <v>1230</v>
      </c>
      <c r="D317">
        <v>6</v>
      </c>
      <c r="E317">
        <v>8</v>
      </c>
      <c r="F317">
        <v>7</v>
      </c>
      <c r="G317" t="s">
        <v>1231</v>
      </c>
      <c r="H317" t="s">
        <v>1232</v>
      </c>
      <c r="I317">
        <v>6</v>
      </c>
      <c r="J317" t="s">
        <v>83</v>
      </c>
      <c r="K317" t="str">
        <f>IF(YEAR(Formulario[[#This Row],[Birth date]])&gt;=2003,"Under 18", IF(YEAR(Formulario[[#This Row],[Birth date]])&gt;=1998,"From 18 to 23","Over 23"))</f>
        <v>Under 18</v>
      </c>
    </row>
    <row r="318" spans="1:11" x14ac:dyDescent="0.25">
      <c r="A318" s="1">
        <v>44326.472556111112</v>
      </c>
      <c r="B318" s="1">
        <v>38904</v>
      </c>
      <c r="C318" t="s">
        <v>4290</v>
      </c>
      <c r="D318">
        <v>7</v>
      </c>
      <c r="E318">
        <v>8</v>
      </c>
      <c r="F318">
        <v>8</v>
      </c>
      <c r="G318" t="s">
        <v>4291</v>
      </c>
      <c r="H318" t="s">
        <v>4292</v>
      </c>
      <c r="I318">
        <v>7</v>
      </c>
      <c r="J318" t="s">
        <v>83</v>
      </c>
      <c r="K318" t="str">
        <f>IF(YEAR(Formulario[[#This Row],[Birth date]])&gt;=2003,"Under 18", IF(YEAR(Formulario[[#This Row],[Birth date]])&gt;=1998,"From 18 to 23","Over 23"))</f>
        <v>Under 18</v>
      </c>
    </row>
    <row r="319" spans="1:11" x14ac:dyDescent="0.25">
      <c r="A319" s="1">
        <v>44298.435582916667</v>
      </c>
      <c r="B319" s="1">
        <v>38904</v>
      </c>
      <c r="C319" t="s">
        <v>317</v>
      </c>
      <c r="D319">
        <v>7</v>
      </c>
      <c r="E319">
        <v>7</v>
      </c>
      <c r="F319">
        <v>5</v>
      </c>
      <c r="G319" t="s">
        <v>318</v>
      </c>
      <c r="H319" t="s">
        <v>319</v>
      </c>
      <c r="I319">
        <v>5</v>
      </c>
      <c r="J319" t="s">
        <v>83</v>
      </c>
      <c r="K319" t="str">
        <f>IF(YEAR(Formulario[[#This Row],[Birth date]])&gt;=2003,"Under 18", IF(YEAR(Formulario[[#This Row],[Birth date]])&gt;=1998,"From 18 to 23","Over 23"))</f>
        <v>Under 18</v>
      </c>
    </row>
    <row r="320" spans="1:11" x14ac:dyDescent="0.25">
      <c r="A320" s="1">
        <v>44354.427300254632</v>
      </c>
      <c r="B320" s="1">
        <v>38904</v>
      </c>
      <c r="C320" t="s">
        <v>4544</v>
      </c>
      <c r="D320">
        <v>8</v>
      </c>
      <c r="E320">
        <v>8</v>
      </c>
      <c r="F320">
        <v>8</v>
      </c>
      <c r="G320" t="s">
        <v>4545</v>
      </c>
      <c r="H320" t="s">
        <v>4546</v>
      </c>
      <c r="I320">
        <v>7</v>
      </c>
      <c r="J320" t="s">
        <v>83</v>
      </c>
      <c r="K320" t="str">
        <f>IF(YEAR(Formulario[[#This Row],[Birth date]])&gt;=2003,"Under 18", IF(YEAR(Formulario[[#This Row],[Birth date]])&gt;=1998,"From 18 to 23","Over 23"))</f>
        <v>Under 18</v>
      </c>
    </row>
    <row r="321" spans="1:11" x14ac:dyDescent="0.25">
      <c r="A321" s="1">
        <v>44298.434117766206</v>
      </c>
      <c r="B321" s="1">
        <v>38908</v>
      </c>
      <c r="C321" t="s">
        <v>284</v>
      </c>
      <c r="D321">
        <v>8</v>
      </c>
      <c r="E321">
        <v>7</v>
      </c>
      <c r="F321">
        <v>8</v>
      </c>
      <c r="G321" t="s">
        <v>285</v>
      </c>
      <c r="H321" t="s">
        <v>286</v>
      </c>
      <c r="I321">
        <v>8</v>
      </c>
      <c r="J321" t="s">
        <v>83</v>
      </c>
      <c r="K321" t="str">
        <f>IF(YEAR(Formulario[[#This Row],[Birth date]])&gt;=2003,"Under 18", IF(YEAR(Formulario[[#This Row],[Birth date]])&gt;=1998,"From 18 to 23","Over 23"))</f>
        <v>Under 18</v>
      </c>
    </row>
    <row r="322" spans="1:11" x14ac:dyDescent="0.25">
      <c r="A322" s="1">
        <v>44312.436085069443</v>
      </c>
      <c r="B322" s="1">
        <v>38908</v>
      </c>
      <c r="C322" t="s">
        <v>410</v>
      </c>
      <c r="D322">
        <v>6</v>
      </c>
      <c r="E322">
        <v>6</v>
      </c>
      <c r="F322">
        <v>6</v>
      </c>
      <c r="G322" t="s">
        <v>1184</v>
      </c>
      <c r="H322" t="s">
        <v>1185</v>
      </c>
      <c r="I322">
        <v>0</v>
      </c>
      <c r="J322" t="s">
        <v>83</v>
      </c>
      <c r="K322" t="str">
        <f>IF(YEAR(Formulario[[#This Row],[Birth date]])&gt;=2003,"Under 18", IF(YEAR(Formulario[[#This Row],[Birth date]])&gt;=1998,"From 18 to 23","Over 23"))</f>
        <v>Under 18</v>
      </c>
    </row>
    <row r="323" spans="1:11" x14ac:dyDescent="0.25">
      <c r="A323" s="1">
        <v>44319.869919166667</v>
      </c>
      <c r="B323" s="1">
        <v>38908</v>
      </c>
      <c r="C323" t="s">
        <v>410</v>
      </c>
      <c r="D323">
        <v>6</v>
      </c>
      <c r="E323">
        <v>6</v>
      </c>
      <c r="F323">
        <v>6</v>
      </c>
      <c r="G323" t="s">
        <v>1184</v>
      </c>
      <c r="H323" t="s">
        <v>1185</v>
      </c>
      <c r="I323">
        <v>0</v>
      </c>
      <c r="J323" t="s">
        <v>83</v>
      </c>
      <c r="K323" t="str">
        <f>IF(YEAR(Formulario[[#This Row],[Birth date]])&gt;=2003,"Under 18", IF(YEAR(Formulario[[#This Row],[Birth date]])&gt;=1998,"From 18 to 23","Over 23"))</f>
        <v>Under 18</v>
      </c>
    </row>
    <row r="324" spans="1:11" x14ac:dyDescent="0.25">
      <c r="A324" s="1">
        <v>44326.471501701388</v>
      </c>
      <c r="B324" s="1">
        <v>38921</v>
      </c>
      <c r="C324" t="s">
        <v>158</v>
      </c>
      <c r="D324">
        <v>8</v>
      </c>
      <c r="E324">
        <v>7</v>
      </c>
      <c r="F324">
        <v>8</v>
      </c>
      <c r="G324" t="s">
        <v>4258</v>
      </c>
      <c r="H324" t="s">
        <v>1307</v>
      </c>
      <c r="I324">
        <v>7</v>
      </c>
      <c r="J324" t="s">
        <v>85</v>
      </c>
      <c r="K324" t="str">
        <f>IF(YEAR(Formulario[[#This Row],[Birth date]])&gt;=2003,"Under 18", IF(YEAR(Formulario[[#This Row],[Birth date]])&gt;=1998,"From 18 to 23","Over 23"))</f>
        <v>Under 18</v>
      </c>
    </row>
    <row r="325" spans="1:11" x14ac:dyDescent="0.25">
      <c r="A325" s="1">
        <v>44298.433922997683</v>
      </c>
      <c r="B325" s="1">
        <v>38921</v>
      </c>
      <c r="C325" t="s">
        <v>278</v>
      </c>
      <c r="D325">
        <v>7</v>
      </c>
      <c r="E325">
        <v>6</v>
      </c>
      <c r="F325">
        <v>7</v>
      </c>
      <c r="G325" t="s">
        <v>279</v>
      </c>
      <c r="H325" t="s">
        <v>280</v>
      </c>
      <c r="I325">
        <v>6</v>
      </c>
      <c r="J325" t="s">
        <v>85</v>
      </c>
      <c r="K325" t="str">
        <f>IF(YEAR(Formulario[[#This Row],[Birth date]])&gt;=2003,"Under 18", IF(YEAR(Formulario[[#This Row],[Birth date]])&gt;=1998,"From 18 to 23","Over 23"))</f>
        <v>Under 18</v>
      </c>
    </row>
    <row r="326" spans="1:11" x14ac:dyDescent="0.25">
      <c r="A326" s="1">
        <v>44312.436848171295</v>
      </c>
      <c r="B326" s="1">
        <v>38921</v>
      </c>
      <c r="C326" t="s">
        <v>1222</v>
      </c>
      <c r="D326">
        <v>7</v>
      </c>
      <c r="E326">
        <v>6</v>
      </c>
      <c r="F326">
        <v>6</v>
      </c>
      <c r="G326" t="s">
        <v>1223</v>
      </c>
      <c r="I326">
        <v>3</v>
      </c>
      <c r="J326" t="s">
        <v>85</v>
      </c>
      <c r="K326" t="str">
        <f>IF(YEAR(Formulario[[#This Row],[Birth date]])&gt;=2003,"Under 18", IF(YEAR(Formulario[[#This Row],[Birth date]])&gt;=1998,"From 18 to 23","Over 23"))</f>
        <v>Under 18</v>
      </c>
    </row>
    <row r="327" spans="1:11" x14ac:dyDescent="0.25">
      <c r="A327" s="1">
        <v>44340.4337605787</v>
      </c>
      <c r="B327" s="1">
        <v>38921</v>
      </c>
      <c r="D327">
        <v>9</v>
      </c>
      <c r="E327">
        <v>8</v>
      </c>
      <c r="F327">
        <v>6</v>
      </c>
      <c r="I327">
        <v>7</v>
      </c>
      <c r="J327" t="s">
        <v>85</v>
      </c>
      <c r="K327" t="str">
        <f>IF(YEAR(Formulario[[#This Row],[Birth date]])&gt;=2003,"Under 18", IF(YEAR(Formulario[[#This Row],[Birth date]])&gt;=1998,"From 18 to 23","Over 23"))</f>
        <v>Under 18</v>
      </c>
    </row>
    <row r="328" spans="1:11" x14ac:dyDescent="0.25">
      <c r="A328" s="1">
        <v>44298.43403527778</v>
      </c>
      <c r="B328" s="1">
        <v>38936</v>
      </c>
      <c r="C328" t="s">
        <v>281</v>
      </c>
      <c r="D328">
        <v>8</v>
      </c>
      <c r="E328">
        <v>8</v>
      </c>
      <c r="F328">
        <v>7</v>
      </c>
      <c r="G328" t="s">
        <v>282</v>
      </c>
      <c r="H328" t="s">
        <v>283</v>
      </c>
      <c r="I328">
        <v>3</v>
      </c>
      <c r="J328" t="s">
        <v>83</v>
      </c>
      <c r="K328" t="str">
        <f>IF(YEAR(Formulario[[#This Row],[Birth date]])&gt;=2003,"Under 18", IF(YEAR(Formulario[[#This Row],[Birth date]])&gt;=1998,"From 18 to 23","Over 23"))</f>
        <v>Under 18</v>
      </c>
    </row>
    <row r="329" spans="1:11" x14ac:dyDescent="0.25">
      <c r="A329" s="1">
        <v>44298.459552546294</v>
      </c>
      <c r="B329" s="1">
        <v>38936</v>
      </c>
      <c r="C329" t="s">
        <v>281</v>
      </c>
      <c r="D329">
        <v>8</v>
      </c>
      <c r="E329">
        <v>8</v>
      </c>
      <c r="F329">
        <v>7</v>
      </c>
      <c r="G329" t="s">
        <v>282</v>
      </c>
      <c r="H329" t="s">
        <v>283</v>
      </c>
      <c r="I329">
        <v>3</v>
      </c>
      <c r="J329" t="s">
        <v>83</v>
      </c>
      <c r="K329" t="str">
        <f>IF(YEAR(Formulario[[#This Row],[Birth date]])&gt;=2003,"Under 18", IF(YEAR(Formulario[[#This Row],[Birth date]])&gt;=1998,"From 18 to 23","Over 23"))</f>
        <v>Under 18</v>
      </c>
    </row>
    <row r="330" spans="1:11" x14ac:dyDescent="0.25">
      <c r="A330" s="1">
        <v>44326.471846655091</v>
      </c>
      <c r="B330" s="1">
        <v>38939</v>
      </c>
      <c r="C330" t="s">
        <v>4267</v>
      </c>
      <c r="D330">
        <v>9</v>
      </c>
      <c r="E330">
        <v>7</v>
      </c>
      <c r="F330">
        <v>5</v>
      </c>
      <c r="G330" t="s">
        <v>4268</v>
      </c>
      <c r="H330" t="s">
        <v>4269</v>
      </c>
      <c r="I330">
        <v>8</v>
      </c>
      <c r="J330" t="s">
        <v>85</v>
      </c>
      <c r="K330" t="str">
        <f>IF(YEAR(Formulario[[#This Row],[Birth date]])&gt;=2003,"Under 18", IF(YEAR(Formulario[[#This Row],[Birth date]])&gt;=1998,"From 18 to 23","Over 23"))</f>
        <v>Under 18</v>
      </c>
    </row>
    <row r="331" spans="1:11" x14ac:dyDescent="0.25">
      <c r="A331" s="1">
        <v>44354.428221979164</v>
      </c>
      <c r="B331" s="1">
        <v>38939</v>
      </c>
      <c r="C331" t="s">
        <v>4551</v>
      </c>
      <c r="D331">
        <v>8</v>
      </c>
      <c r="E331">
        <v>7</v>
      </c>
      <c r="F331">
        <v>6</v>
      </c>
      <c r="G331" t="s">
        <v>4552</v>
      </c>
      <c r="H331" t="s">
        <v>4553</v>
      </c>
      <c r="I331">
        <v>8</v>
      </c>
      <c r="J331" t="s">
        <v>85</v>
      </c>
      <c r="K331" t="str">
        <f>IF(YEAR(Formulario[[#This Row],[Birth date]])&gt;=2003,"Under 18", IF(YEAR(Formulario[[#This Row],[Birth date]])&gt;=1998,"From 18 to 23","Over 23"))</f>
        <v>Under 18</v>
      </c>
    </row>
    <row r="332" spans="1:11" x14ac:dyDescent="0.25">
      <c r="A332" s="1">
        <v>44312.437646724538</v>
      </c>
      <c r="B332" s="1">
        <v>38939</v>
      </c>
      <c r="C332" t="s">
        <v>467</v>
      </c>
      <c r="D332">
        <v>8</v>
      </c>
      <c r="E332">
        <v>8</v>
      </c>
      <c r="F332">
        <v>5</v>
      </c>
      <c r="G332" t="s">
        <v>1233</v>
      </c>
      <c r="H332" t="s">
        <v>1234</v>
      </c>
      <c r="I332">
        <v>7</v>
      </c>
      <c r="J332" t="s">
        <v>85</v>
      </c>
      <c r="K332" t="str">
        <f>IF(YEAR(Formulario[[#This Row],[Birth date]])&gt;=2003,"Under 18", IF(YEAR(Formulario[[#This Row],[Birth date]])&gt;=1998,"From 18 to 23","Over 23"))</f>
        <v>Under 18</v>
      </c>
    </row>
    <row r="333" spans="1:11" x14ac:dyDescent="0.25">
      <c r="A333" s="1">
        <v>44340.434478842595</v>
      </c>
      <c r="B333" s="1">
        <v>38939</v>
      </c>
      <c r="C333" t="s">
        <v>4408</v>
      </c>
      <c r="D333">
        <v>7</v>
      </c>
      <c r="E333">
        <v>8</v>
      </c>
      <c r="F333">
        <v>5</v>
      </c>
      <c r="G333" t="s">
        <v>4409</v>
      </c>
      <c r="H333" t="s">
        <v>4410</v>
      </c>
      <c r="I333">
        <v>9</v>
      </c>
      <c r="J333" t="s">
        <v>85</v>
      </c>
      <c r="K333" t="str">
        <f>IF(YEAR(Formulario[[#This Row],[Birth date]])&gt;=2003,"Under 18", IF(YEAR(Formulario[[#This Row],[Birth date]])&gt;=1998,"From 18 to 23","Over 23"))</f>
        <v>Under 18</v>
      </c>
    </row>
    <row r="334" spans="1:11" x14ac:dyDescent="0.25">
      <c r="A334" s="1">
        <v>44298.433763761575</v>
      </c>
      <c r="B334" s="1">
        <v>38939</v>
      </c>
      <c r="C334" t="s">
        <v>273</v>
      </c>
      <c r="D334">
        <v>8</v>
      </c>
      <c r="E334">
        <v>10</v>
      </c>
      <c r="F334">
        <v>2</v>
      </c>
      <c r="G334" t="s">
        <v>274</v>
      </c>
      <c r="H334" t="s">
        <v>275</v>
      </c>
      <c r="I334">
        <v>5</v>
      </c>
      <c r="J334" t="s">
        <v>85</v>
      </c>
      <c r="K334" t="str">
        <f>IF(YEAR(Formulario[[#This Row],[Birth date]])&gt;=2003,"Under 18", IF(YEAR(Formulario[[#This Row],[Birth date]])&gt;=1998,"From 18 to 23","Over 23"))</f>
        <v>Under 18</v>
      </c>
    </row>
    <row r="335" spans="1:11" x14ac:dyDescent="0.25">
      <c r="A335" s="1">
        <v>44354.427297245369</v>
      </c>
      <c r="B335" s="1">
        <v>38976</v>
      </c>
      <c r="C335" t="s">
        <v>4541</v>
      </c>
      <c r="D335">
        <v>8</v>
      </c>
      <c r="E335">
        <v>8</v>
      </c>
      <c r="F335">
        <v>7</v>
      </c>
      <c r="G335" t="s">
        <v>4542</v>
      </c>
      <c r="H335" t="s">
        <v>4543</v>
      </c>
      <c r="I335">
        <v>6</v>
      </c>
      <c r="J335" t="s">
        <v>83</v>
      </c>
      <c r="K335" t="str">
        <f>IF(YEAR(Formulario[[#This Row],[Birth date]])&gt;=2003,"Under 18", IF(YEAR(Formulario[[#This Row],[Birth date]])&gt;=1998,"From 18 to 23","Over 23"))</f>
        <v>Under 18</v>
      </c>
    </row>
    <row r="336" spans="1:11" x14ac:dyDescent="0.25">
      <c r="A336" s="1">
        <v>44326.471937638889</v>
      </c>
      <c r="B336" s="1">
        <v>38976</v>
      </c>
      <c r="C336" t="s">
        <v>4276</v>
      </c>
      <c r="D336">
        <v>9</v>
      </c>
      <c r="E336">
        <v>9</v>
      </c>
      <c r="F336">
        <v>8</v>
      </c>
      <c r="G336" t="s">
        <v>4277</v>
      </c>
      <c r="H336" t="s">
        <v>4278</v>
      </c>
      <c r="I336">
        <v>7</v>
      </c>
      <c r="J336" t="s">
        <v>83</v>
      </c>
      <c r="K336" t="str">
        <f>IF(YEAR(Formulario[[#This Row],[Birth date]])&gt;=2003,"Under 18", IF(YEAR(Formulario[[#This Row],[Birth date]])&gt;=1998,"From 18 to 23","Over 23"))</f>
        <v>Under 18</v>
      </c>
    </row>
    <row r="337" spans="1:11" x14ac:dyDescent="0.25">
      <c r="A337" s="1">
        <v>44298.434241805553</v>
      </c>
      <c r="B337" s="1">
        <v>38976</v>
      </c>
      <c r="C337" t="s">
        <v>287</v>
      </c>
      <c r="D337">
        <v>8</v>
      </c>
      <c r="E337">
        <v>9</v>
      </c>
      <c r="F337">
        <v>7</v>
      </c>
      <c r="G337" t="s">
        <v>288</v>
      </c>
      <c r="H337" t="s">
        <v>289</v>
      </c>
      <c r="I337">
        <v>6</v>
      </c>
      <c r="J337" t="s">
        <v>83</v>
      </c>
      <c r="K337" t="str">
        <f>IF(YEAR(Formulario[[#This Row],[Birth date]])&gt;=2003,"Under 18", IF(YEAR(Formulario[[#This Row],[Birth date]])&gt;=1998,"From 18 to 23","Over 23"))</f>
        <v>Under 18</v>
      </c>
    </row>
    <row r="338" spans="1:11" x14ac:dyDescent="0.25">
      <c r="A338" s="1">
        <v>44312.435992361112</v>
      </c>
      <c r="B338" s="1">
        <v>38976</v>
      </c>
      <c r="C338" t="s">
        <v>1181</v>
      </c>
      <c r="D338">
        <v>7</v>
      </c>
      <c r="E338">
        <v>9</v>
      </c>
      <c r="F338">
        <v>7</v>
      </c>
      <c r="G338" t="s">
        <v>1182</v>
      </c>
      <c r="H338" t="s">
        <v>1183</v>
      </c>
      <c r="I338">
        <v>3</v>
      </c>
      <c r="J338" t="s">
        <v>83</v>
      </c>
      <c r="K338" t="str">
        <f>IF(YEAR(Formulario[[#This Row],[Birth date]])&gt;=2003,"Under 18", IF(YEAR(Formulario[[#This Row],[Birth date]])&gt;=1998,"From 18 to 23","Over 23"))</f>
        <v>Under 18</v>
      </c>
    </row>
    <row r="339" spans="1:11" x14ac:dyDescent="0.25">
      <c r="A339" s="1">
        <v>44312.506213923611</v>
      </c>
      <c r="B339" s="1">
        <v>38976</v>
      </c>
      <c r="C339" t="s">
        <v>1181</v>
      </c>
      <c r="D339">
        <v>7</v>
      </c>
      <c r="E339">
        <v>9</v>
      </c>
      <c r="F339">
        <v>7</v>
      </c>
      <c r="G339" t="s">
        <v>1182</v>
      </c>
      <c r="H339" t="s">
        <v>1183</v>
      </c>
      <c r="I339">
        <v>3</v>
      </c>
      <c r="J339" t="s">
        <v>83</v>
      </c>
      <c r="K339" t="str">
        <f>IF(YEAR(Formulario[[#This Row],[Birth date]])&gt;=2003,"Under 18", IF(YEAR(Formulario[[#This Row],[Birth date]])&gt;=1998,"From 18 to 23","Over 23"))</f>
        <v>Under 18</v>
      </c>
    </row>
    <row r="340" spans="1:11" x14ac:dyDescent="0.25">
      <c r="A340" s="1">
        <v>44340.434572719911</v>
      </c>
      <c r="B340" s="1">
        <v>38976</v>
      </c>
      <c r="C340" t="s">
        <v>4412</v>
      </c>
      <c r="D340">
        <v>8</v>
      </c>
      <c r="E340">
        <v>7</v>
      </c>
      <c r="F340">
        <v>7</v>
      </c>
      <c r="G340" t="s">
        <v>4413</v>
      </c>
      <c r="H340" t="s">
        <v>4414</v>
      </c>
      <c r="I340">
        <v>8</v>
      </c>
      <c r="J340" t="s">
        <v>83</v>
      </c>
      <c r="K340" t="str">
        <f>IF(YEAR(Formulario[[#This Row],[Birth date]])&gt;=2003,"Under 18", IF(YEAR(Formulario[[#This Row],[Birth date]])&gt;=1998,"From 18 to 23","Over 23"))</f>
        <v>Under 18</v>
      </c>
    </row>
    <row r="341" spans="1:11" x14ac:dyDescent="0.25">
      <c r="A341" s="1">
        <v>44354.4266608912</v>
      </c>
      <c r="B341" s="1">
        <v>38997</v>
      </c>
      <c r="C341" t="s">
        <v>158</v>
      </c>
      <c r="D341">
        <v>9</v>
      </c>
      <c r="E341">
        <v>7</v>
      </c>
      <c r="F341">
        <v>7</v>
      </c>
      <c r="G341" t="s">
        <v>116</v>
      </c>
      <c r="H341" t="s">
        <v>117</v>
      </c>
      <c r="I341">
        <v>8</v>
      </c>
      <c r="J341" t="s">
        <v>83</v>
      </c>
      <c r="K341" t="str">
        <f>IF(YEAR(Formulario[[#This Row],[Birth date]])&gt;=2003,"Under 18", IF(YEAR(Formulario[[#This Row],[Birth date]])&gt;=1998,"From 18 to 23","Over 23"))</f>
        <v>Under 18</v>
      </c>
    </row>
    <row r="342" spans="1:11" x14ac:dyDescent="0.25">
      <c r="A342" s="1">
        <v>44354.737830972219</v>
      </c>
      <c r="B342" s="1">
        <v>38997</v>
      </c>
      <c r="C342" t="s">
        <v>158</v>
      </c>
      <c r="D342">
        <v>9</v>
      </c>
      <c r="E342">
        <v>7</v>
      </c>
      <c r="F342">
        <v>7</v>
      </c>
      <c r="G342" t="s">
        <v>116</v>
      </c>
      <c r="H342" t="s">
        <v>117</v>
      </c>
      <c r="I342">
        <v>8</v>
      </c>
      <c r="J342" t="s">
        <v>83</v>
      </c>
      <c r="K342" t="str">
        <f>IF(YEAR(Formulario[[#This Row],[Birth date]])&gt;=2003,"Under 18", IF(YEAR(Formulario[[#This Row],[Birth date]])&gt;=1998,"From 18 to 23","Over 23"))</f>
        <v>Under 18</v>
      </c>
    </row>
    <row r="343" spans="1:11" x14ac:dyDescent="0.25">
      <c r="A343" s="1">
        <v>44340.434552986109</v>
      </c>
      <c r="B343" s="1">
        <v>38997</v>
      </c>
      <c r="C343" t="s">
        <v>4411</v>
      </c>
      <c r="D343">
        <v>9</v>
      </c>
      <c r="E343">
        <v>8</v>
      </c>
      <c r="F343">
        <v>5</v>
      </c>
      <c r="G343" t="s">
        <v>116</v>
      </c>
      <c r="H343" t="s">
        <v>1307</v>
      </c>
      <c r="I343">
        <v>7</v>
      </c>
      <c r="J343" t="s">
        <v>83</v>
      </c>
      <c r="K343" t="str">
        <f>IF(YEAR(Formulario[[#This Row],[Birth date]])&gt;=2003,"Under 18", IF(YEAR(Formulario[[#This Row],[Birth date]])&gt;=1998,"From 18 to 23","Over 23"))</f>
        <v>Under 18</v>
      </c>
    </row>
    <row r="344" spans="1:11" x14ac:dyDescent="0.25">
      <c r="A344" s="1">
        <v>44298.433284664352</v>
      </c>
      <c r="B344" s="1">
        <v>38997</v>
      </c>
      <c r="C344" t="s">
        <v>262</v>
      </c>
      <c r="D344">
        <v>7</v>
      </c>
      <c r="E344">
        <v>6</v>
      </c>
      <c r="F344">
        <v>5</v>
      </c>
      <c r="G344" t="s">
        <v>263</v>
      </c>
      <c r="I344">
        <v>5</v>
      </c>
      <c r="J344" t="s">
        <v>83</v>
      </c>
      <c r="K344" t="str">
        <f>IF(YEAR(Formulario[[#This Row],[Birth date]])&gt;=2003,"Under 18", IF(YEAR(Formulario[[#This Row],[Birth date]])&gt;=1998,"From 18 to 23","Over 23"))</f>
        <v>Under 18</v>
      </c>
    </row>
    <row r="345" spans="1:11" x14ac:dyDescent="0.25">
      <c r="A345" s="1">
        <v>44312.437886180553</v>
      </c>
      <c r="B345" s="1">
        <v>38997</v>
      </c>
      <c r="D345">
        <v>8</v>
      </c>
      <c r="E345">
        <v>7</v>
      </c>
      <c r="F345">
        <v>6</v>
      </c>
      <c r="I345">
        <v>5</v>
      </c>
      <c r="J345" t="s">
        <v>83</v>
      </c>
      <c r="K345" t="str">
        <f>IF(YEAR(Formulario[[#This Row],[Birth date]])&gt;=2003,"Under 18", IF(YEAR(Formulario[[#This Row],[Birth date]])&gt;=1998,"From 18 to 23","Over 23"))</f>
        <v>Under 18</v>
      </c>
    </row>
    <row r="346" spans="1:11" x14ac:dyDescent="0.25">
      <c r="A346" s="1">
        <v>44312.630376782407</v>
      </c>
      <c r="B346" s="1">
        <v>38997</v>
      </c>
      <c r="D346">
        <v>8</v>
      </c>
      <c r="E346">
        <v>7</v>
      </c>
      <c r="F346">
        <v>6</v>
      </c>
      <c r="I346">
        <v>5</v>
      </c>
      <c r="J346" t="s">
        <v>83</v>
      </c>
      <c r="K346" t="str">
        <f>IF(YEAR(Formulario[[#This Row],[Birth date]])&gt;=2003,"Under 18", IF(YEAR(Formulario[[#This Row],[Birth date]])&gt;=1998,"From 18 to 23","Over 23"))</f>
        <v>Under 18</v>
      </c>
    </row>
    <row r="347" spans="1:11" x14ac:dyDescent="0.25">
      <c r="A347" s="1">
        <v>44312.796992164353</v>
      </c>
      <c r="B347" s="1">
        <v>38997</v>
      </c>
      <c r="D347">
        <v>8</v>
      </c>
      <c r="E347">
        <v>7</v>
      </c>
      <c r="F347">
        <v>6</v>
      </c>
      <c r="I347">
        <v>5</v>
      </c>
      <c r="J347" t="s">
        <v>83</v>
      </c>
      <c r="K347" t="str">
        <f>IF(YEAR(Formulario[[#This Row],[Birth date]])&gt;=2003,"Under 18", IF(YEAR(Formulario[[#This Row],[Birth date]])&gt;=1998,"From 18 to 23","Over 23"))</f>
        <v>Under 18</v>
      </c>
    </row>
    <row r="348" spans="1:11" x14ac:dyDescent="0.25">
      <c r="A348" s="1">
        <v>44298.435309479166</v>
      </c>
      <c r="B348" s="1">
        <v>39024</v>
      </c>
      <c r="C348" t="s">
        <v>314</v>
      </c>
      <c r="D348">
        <v>7</v>
      </c>
      <c r="E348">
        <v>5</v>
      </c>
      <c r="F348">
        <v>4</v>
      </c>
      <c r="G348" t="s">
        <v>315</v>
      </c>
      <c r="H348" t="s">
        <v>316</v>
      </c>
      <c r="I348">
        <v>4</v>
      </c>
      <c r="J348" t="s">
        <v>85</v>
      </c>
      <c r="K348" t="str">
        <f>IF(YEAR(Formulario[[#This Row],[Birth date]])&gt;=2003,"Under 18", IF(YEAR(Formulario[[#This Row],[Birth date]])&gt;=1998,"From 18 to 23","Over 23"))</f>
        <v>Under 18</v>
      </c>
    </row>
    <row r="349" spans="1:11" x14ac:dyDescent="0.25">
      <c r="A349" s="1">
        <v>44326.47259484954</v>
      </c>
      <c r="B349" s="1">
        <v>39024</v>
      </c>
      <c r="C349" t="s">
        <v>4293</v>
      </c>
      <c r="D349">
        <v>8</v>
      </c>
      <c r="E349">
        <v>2</v>
      </c>
      <c r="F349">
        <v>3</v>
      </c>
      <c r="G349" t="s">
        <v>4294</v>
      </c>
      <c r="H349" t="s">
        <v>4295</v>
      </c>
      <c r="I349">
        <v>4</v>
      </c>
      <c r="J349" t="s">
        <v>85</v>
      </c>
      <c r="K349" t="str">
        <f>IF(YEAR(Formulario[[#This Row],[Birth date]])&gt;=2003,"Under 18", IF(YEAR(Formulario[[#This Row],[Birth date]])&gt;=1998,"From 18 to 23","Over 23"))</f>
        <v>Under 18</v>
      </c>
    </row>
    <row r="350" spans="1:11" x14ac:dyDescent="0.25">
      <c r="A350" s="1">
        <v>44312.436723622683</v>
      </c>
      <c r="B350" s="1">
        <v>39024</v>
      </c>
      <c r="C350" t="s">
        <v>1210</v>
      </c>
      <c r="D350">
        <v>7</v>
      </c>
      <c r="E350">
        <v>6</v>
      </c>
      <c r="F350">
        <v>3</v>
      </c>
      <c r="G350" t="s">
        <v>1211</v>
      </c>
      <c r="H350" t="s">
        <v>1212</v>
      </c>
      <c r="I350">
        <v>8</v>
      </c>
      <c r="J350" t="s">
        <v>85</v>
      </c>
      <c r="K350" t="str">
        <f>IF(YEAR(Formulario[[#This Row],[Birth date]])&gt;=2003,"Under 18", IF(YEAR(Formulario[[#This Row],[Birth date]])&gt;=1998,"From 18 to 23","Over 23"))</f>
        <v>Under 18</v>
      </c>
    </row>
    <row r="351" spans="1:11" x14ac:dyDescent="0.25">
      <c r="A351" s="1">
        <v>44340.435009710651</v>
      </c>
      <c r="B351" s="1">
        <v>39024</v>
      </c>
      <c r="C351" t="s">
        <v>4426</v>
      </c>
      <c r="D351">
        <v>8</v>
      </c>
      <c r="E351">
        <v>4</v>
      </c>
      <c r="F351">
        <v>7</v>
      </c>
      <c r="G351" t="s">
        <v>4427</v>
      </c>
      <c r="I351">
        <v>4</v>
      </c>
      <c r="J351" t="s">
        <v>85</v>
      </c>
      <c r="K351" t="str">
        <f>IF(YEAR(Formulario[[#This Row],[Birth date]])&gt;=2003,"Under 18", IF(YEAR(Formulario[[#This Row],[Birth date]])&gt;=1998,"From 18 to 23","Over 23"))</f>
        <v>Under 18</v>
      </c>
    </row>
    <row r="352" spans="1:11" x14ac:dyDescent="0.25">
      <c r="A352" s="1">
        <v>44341.472956180558</v>
      </c>
      <c r="B352" s="1">
        <v>39024</v>
      </c>
      <c r="C352" t="s">
        <v>4426</v>
      </c>
      <c r="D352">
        <v>8</v>
      </c>
      <c r="E352">
        <v>4</v>
      </c>
      <c r="F352">
        <v>7</v>
      </c>
      <c r="G352" t="s">
        <v>4427</v>
      </c>
      <c r="I352">
        <v>4</v>
      </c>
      <c r="J352" t="s">
        <v>85</v>
      </c>
      <c r="K352" t="str">
        <f>IF(YEAR(Formulario[[#This Row],[Birth date]])&gt;=2003,"Under 18", IF(YEAR(Formulario[[#This Row],[Birth date]])&gt;=1998,"From 18 to 23","Over 23"))</f>
        <v>Under 18</v>
      </c>
    </row>
    <row r="353" spans="1:11" x14ac:dyDescent="0.25">
      <c r="A353" s="1">
        <v>44354.427250057874</v>
      </c>
      <c r="B353" s="1">
        <v>39024</v>
      </c>
      <c r="C353" t="s">
        <v>4540</v>
      </c>
      <c r="D353">
        <v>7</v>
      </c>
      <c r="E353">
        <v>4</v>
      </c>
      <c r="F353">
        <v>5</v>
      </c>
      <c r="I353">
        <v>4</v>
      </c>
      <c r="J353" t="s">
        <v>85</v>
      </c>
      <c r="K353" t="str">
        <f>IF(YEAR(Formulario[[#This Row],[Birth date]])&gt;=2003,"Under 18", IF(YEAR(Formulario[[#This Row],[Birth date]])&gt;=1998,"From 18 to 23","Over 23"))</f>
        <v>Under 18</v>
      </c>
    </row>
    <row r="354" spans="1:11" x14ac:dyDescent="0.25">
      <c r="A354" s="1">
        <v>44312.437345092592</v>
      </c>
      <c r="B354" s="1">
        <v>39031</v>
      </c>
      <c r="C354" t="s">
        <v>1227</v>
      </c>
      <c r="D354">
        <v>9</v>
      </c>
      <c r="E354">
        <v>9</v>
      </c>
      <c r="F354">
        <v>7</v>
      </c>
      <c r="G354" t="s">
        <v>1228</v>
      </c>
      <c r="H354" t="s">
        <v>1229</v>
      </c>
      <c r="I354">
        <v>6</v>
      </c>
      <c r="J354" t="s">
        <v>83</v>
      </c>
      <c r="K354" t="str">
        <f>IF(YEAR(Formulario[[#This Row],[Birth date]])&gt;=2003,"Under 18", IF(YEAR(Formulario[[#This Row],[Birth date]])&gt;=1998,"From 18 to 23","Over 23"))</f>
        <v>Under 18</v>
      </c>
    </row>
    <row r="355" spans="1:11" x14ac:dyDescent="0.25">
      <c r="A355" s="1">
        <v>44312.506105995373</v>
      </c>
      <c r="B355" s="1">
        <v>39031</v>
      </c>
      <c r="C355" t="s">
        <v>1227</v>
      </c>
      <c r="D355">
        <v>9</v>
      </c>
      <c r="E355">
        <v>9</v>
      </c>
      <c r="F355">
        <v>7</v>
      </c>
      <c r="G355" t="s">
        <v>1228</v>
      </c>
      <c r="H355" t="s">
        <v>1229</v>
      </c>
      <c r="I355">
        <v>6</v>
      </c>
      <c r="J355" t="s">
        <v>83</v>
      </c>
      <c r="K355" t="str">
        <f>IF(YEAR(Formulario[[#This Row],[Birth date]])&gt;=2003,"Under 18", IF(YEAR(Formulario[[#This Row],[Birth date]])&gt;=1998,"From 18 to 23","Over 23"))</f>
        <v>Under 18</v>
      </c>
    </row>
    <row r="356" spans="1:11" x14ac:dyDescent="0.25">
      <c r="A356" s="1">
        <v>44340.431822800929</v>
      </c>
      <c r="B356" s="1">
        <v>39031</v>
      </c>
      <c r="C356" t="s">
        <v>4378</v>
      </c>
      <c r="D356">
        <v>7</v>
      </c>
      <c r="E356">
        <v>8</v>
      </c>
      <c r="F356">
        <v>7</v>
      </c>
      <c r="G356" t="s">
        <v>4379</v>
      </c>
      <c r="H356" t="s">
        <v>4380</v>
      </c>
      <c r="I356">
        <v>8</v>
      </c>
      <c r="J356" t="s">
        <v>83</v>
      </c>
      <c r="K356" t="str">
        <f>IF(YEAR(Formulario[[#This Row],[Birth date]])&gt;=2003,"Under 18", IF(YEAR(Formulario[[#This Row],[Birth date]])&gt;=1998,"From 18 to 23","Over 23"))</f>
        <v>Under 18</v>
      </c>
    </row>
    <row r="357" spans="1:11" x14ac:dyDescent="0.25">
      <c r="A357" s="1">
        <v>44298.432950995368</v>
      </c>
      <c r="B357" s="1">
        <v>39031</v>
      </c>
      <c r="C357" t="s">
        <v>250</v>
      </c>
      <c r="D357">
        <v>7</v>
      </c>
      <c r="E357">
        <v>10</v>
      </c>
      <c r="F357">
        <v>9</v>
      </c>
      <c r="G357" t="s">
        <v>251</v>
      </c>
      <c r="H357" t="s">
        <v>252</v>
      </c>
      <c r="I357">
        <v>7</v>
      </c>
      <c r="J357" t="s">
        <v>83</v>
      </c>
      <c r="K357" t="str">
        <f>IF(YEAR(Formulario[[#This Row],[Birth date]])&gt;=2003,"Under 18", IF(YEAR(Formulario[[#This Row],[Birth date]])&gt;=1998,"From 18 to 23","Over 23"))</f>
        <v>Under 18</v>
      </c>
    </row>
    <row r="358" spans="1:11" x14ac:dyDescent="0.25">
      <c r="A358" s="1">
        <v>44326.471851284725</v>
      </c>
      <c r="B358" s="1">
        <v>39036</v>
      </c>
      <c r="C358" t="s">
        <v>4273</v>
      </c>
      <c r="D358">
        <v>6</v>
      </c>
      <c r="E358">
        <v>2</v>
      </c>
      <c r="F358">
        <v>4</v>
      </c>
      <c r="G358" t="s">
        <v>4274</v>
      </c>
      <c r="H358" t="s">
        <v>4275</v>
      </c>
      <c r="I358">
        <v>0</v>
      </c>
      <c r="J358" t="s">
        <v>85</v>
      </c>
      <c r="K358" t="str">
        <f>IF(YEAR(Formulario[[#This Row],[Birth date]])&gt;=2003,"Under 18", IF(YEAR(Formulario[[#This Row],[Birth date]])&gt;=1998,"From 18 to 23","Over 23"))</f>
        <v>Under 18</v>
      </c>
    </row>
    <row r="359" spans="1:11" x14ac:dyDescent="0.25">
      <c r="A359" s="1">
        <v>44312.43681431713</v>
      </c>
      <c r="B359" s="1">
        <v>39036</v>
      </c>
      <c r="C359" t="s">
        <v>1219</v>
      </c>
      <c r="D359">
        <v>7</v>
      </c>
      <c r="E359">
        <v>8</v>
      </c>
      <c r="F359">
        <v>4</v>
      </c>
      <c r="G359" t="s">
        <v>1220</v>
      </c>
      <c r="H359" t="s">
        <v>1221</v>
      </c>
      <c r="I359">
        <v>0</v>
      </c>
      <c r="J359" t="s">
        <v>85</v>
      </c>
      <c r="K359" t="str">
        <f>IF(YEAR(Formulario[[#This Row],[Birth date]])&gt;=2003,"Under 18", IF(YEAR(Formulario[[#This Row],[Birth date]])&gt;=1998,"From 18 to 23","Over 23"))</f>
        <v>Under 18</v>
      </c>
    </row>
    <row r="360" spans="1:11" x14ac:dyDescent="0.25">
      <c r="A360" s="1">
        <v>44298.435286296299</v>
      </c>
      <c r="B360" s="1">
        <v>39036</v>
      </c>
      <c r="C360" t="s">
        <v>311</v>
      </c>
      <c r="D360">
        <v>5</v>
      </c>
      <c r="E360">
        <v>8</v>
      </c>
      <c r="F360">
        <v>4</v>
      </c>
      <c r="G360" t="s">
        <v>312</v>
      </c>
      <c r="H360" t="s">
        <v>313</v>
      </c>
      <c r="I360">
        <v>0</v>
      </c>
      <c r="J360" t="s">
        <v>85</v>
      </c>
      <c r="K360" t="str">
        <f>IF(YEAR(Formulario[[#This Row],[Birth date]])&gt;=2003,"Under 18", IF(YEAR(Formulario[[#This Row],[Birth date]])&gt;=1998,"From 18 to 23","Over 23"))</f>
        <v>Under 18</v>
      </c>
    </row>
    <row r="361" spans="1:11" x14ac:dyDescent="0.25">
      <c r="A361" s="1">
        <v>44340.435214745368</v>
      </c>
      <c r="B361" s="1">
        <v>39036</v>
      </c>
      <c r="C361" t="s">
        <v>4431</v>
      </c>
      <c r="D361">
        <v>5</v>
      </c>
      <c r="E361">
        <v>7</v>
      </c>
      <c r="F361">
        <v>6</v>
      </c>
      <c r="G361" t="s">
        <v>4432</v>
      </c>
      <c r="I361">
        <v>2</v>
      </c>
      <c r="J361" t="s">
        <v>85</v>
      </c>
      <c r="K361" t="str">
        <f>IF(YEAR(Formulario[[#This Row],[Birth date]])&gt;=2003,"Under 18", IF(YEAR(Formulario[[#This Row],[Birth date]])&gt;=1998,"From 18 to 23","Over 23"))</f>
        <v>Under 18</v>
      </c>
    </row>
    <row r="362" spans="1:11" x14ac:dyDescent="0.25">
      <c r="A362" s="1">
        <v>44340.508245023149</v>
      </c>
      <c r="B362" s="1">
        <v>39036</v>
      </c>
      <c r="C362" t="s">
        <v>4431</v>
      </c>
      <c r="D362">
        <v>5</v>
      </c>
      <c r="E362">
        <v>7</v>
      </c>
      <c r="F362">
        <v>6</v>
      </c>
      <c r="G362" t="s">
        <v>4432</v>
      </c>
      <c r="I362">
        <v>2</v>
      </c>
      <c r="J362" t="s">
        <v>85</v>
      </c>
      <c r="K362" t="str">
        <f>IF(YEAR(Formulario[[#This Row],[Birth date]])&gt;=2003,"Under 18", IF(YEAR(Formulario[[#This Row],[Birth date]])&gt;=1998,"From 18 to 23","Over 23"))</f>
        <v>Under 18</v>
      </c>
    </row>
    <row r="363" spans="1:11" x14ac:dyDescent="0.25">
      <c r="A363" s="1">
        <v>44298.468909166666</v>
      </c>
      <c r="B363" s="1">
        <v>39137</v>
      </c>
      <c r="C363" t="s">
        <v>377</v>
      </c>
      <c r="D363">
        <v>8</v>
      </c>
      <c r="E363">
        <v>9</v>
      </c>
      <c r="F363">
        <v>8</v>
      </c>
      <c r="G363" t="s">
        <v>378</v>
      </c>
      <c r="H363" t="s">
        <v>379</v>
      </c>
      <c r="I363">
        <v>8</v>
      </c>
      <c r="J363" t="s">
        <v>85</v>
      </c>
      <c r="K363" t="str">
        <f>IF(YEAR(Formulario[[#This Row],[Birth date]])&gt;=2003,"Under 18", IF(YEAR(Formulario[[#This Row],[Birth date]])&gt;=1998,"From 18 to 23","Over 23"))</f>
        <v>Under 18</v>
      </c>
    </row>
    <row r="364" spans="1:11" x14ac:dyDescent="0.25">
      <c r="A364" s="1">
        <v>44312.47901314815</v>
      </c>
      <c r="B364" s="1">
        <v>39137</v>
      </c>
      <c r="C364" t="s">
        <v>1294</v>
      </c>
      <c r="D364">
        <v>8</v>
      </c>
      <c r="E364">
        <v>9</v>
      </c>
      <c r="F364">
        <v>8</v>
      </c>
      <c r="G364" t="s">
        <v>1295</v>
      </c>
      <c r="H364" t="s">
        <v>1296</v>
      </c>
      <c r="I364">
        <v>7</v>
      </c>
      <c r="J364" t="s">
        <v>85</v>
      </c>
      <c r="K364" t="str">
        <f>IF(YEAR(Formulario[[#This Row],[Birth date]])&gt;=2003,"Under 18", IF(YEAR(Formulario[[#This Row],[Birth date]])&gt;=1998,"From 18 to 23","Over 23"))</f>
        <v>Under 18</v>
      </c>
    </row>
    <row r="365" spans="1:11" x14ac:dyDescent="0.25">
      <c r="A365" s="1">
        <v>44354.472210752312</v>
      </c>
      <c r="B365" s="1">
        <v>39183</v>
      </c>
      <c r="C365" t="s">
        <v>4577</v>
      </c>
      <c r="D365">
        <v>9</v>
      </c>
      <c r="E365">
        <v>9</v>
      </c>
      <c r="F365">
        <v>10</v>
      </c>
      <c r="G365" t="s">
        <v>1331</v>
      </c>
      <c r="H365" t="s">
        <v>4578</v>
      </c>
      <c r="I365">
        <v>10</v>
      </c>
      <c r="J365" t="s">
        <v>83</v>
      </c>
      <c r="K365" t="str">
        <f>IF(YEAR(Formulario[[#This Row],[Birth date]])&gt;=2003,"Under 18", IF(YEAR(Formulario[[#This Row],[Birth date]])&gt;=1998,"From 18 to 23","Over 23"))</f>
        <v>Under 18</v>
      </c>
    </row>
    <row r="366" spans="1:11" x14ac:dyDescent="0.25">
      <c r="A366" s="1">
        <v>44298.468566805554</v>
      </c>
      <c r="B366" s="1">
        <v>39183</v>
      </c>
      <c r="C366" t="s">
        <v>373</v>
      </c>
      <c r="D366">
        <v>7</v>
      </c>
      <c r="E366">
        <v>9</v>
      </c>
      <c r="F366">
        <v>5</v>
      </c>
      <c r="G366" t="s">
        <v>374</v>
      </c>
      <c r="H366" t="s">
        <v>375</v>
      </c>
      <c r="I366">
        <v>6</v>
      </c>
      <c r="J366" t="s">
        <v>83</v>
      </c>
      <c r="K366" t="str">
        <f>IF(YEAR(Formulario[[#This Row],[Birth date]])&gt;=2003,"Under 18", IF(YEAR(Formulario[[#This Row],[Birth date]])&gt;=1998,"From 18 to 23","Over 23"))</f>
        <v>Under 18</v>
      </c>
    </row>
    <row r="367" spans="1:11" x14ac:dyDescent="0.25">
      <c r="A367" s="1">
        <v>44340.470417581018</v>
      </c>
      <c r="B367" s="1">
        <v>39183</v>
      </c>
      <c r="C367" t="s">
        <v>4462</v>
      </c>
      <c r="D367">
        <v>8</v>
      </c>
      <c r="E367">
        <v>7</v>
      </c>
      <c r="F367">
        <v>7</v>
      </c>
      <c r="G367" t="s">
        <v>4463</v>
      </c>
      <c r="H367" t="s">
        <v>4464</v>
      </c>
      <c r="I367">
        <v>8</v>
      </c>
      <c r="J367" t="s">
        <v>83</v>
      </c>
      <c r="K367" t="str">
        <f>IF(YEAR(Formulario[[#This Row],[Birth date]])&gt;=2003,"Under 18", IF(YEAR(Formulario[[#This Row],[Birth date]])&gt;=1998,"From 18 to 23","Over 23"))</f>
        <v>Under 18</v>
      </c>
    </row>
    <row r="368" spans="1:11" x14ac:dyDescent="0.25">
      <c r="A368" s="1">
        <v>44326.437035925926</v>
      </c>
      <c r="B368" s="1">
        <v>39183</v>
      </c>
      <c r="C368" t="s">
        <v>4223</v>
      </c>
      <c r="D368">
        <v>9</v>
      </c>
      <c r="E368">
        <v>8</v>
      </c>
      <c r="F368">
        <v>9</v>
      </c>
      <c r="G368" t="s">
        <v>4224</v>
      </c>
      <c r="H368" t="s">
        <v>4225</v>
      </c>
      <c r="I368">
        <v>9</v>
      </c>
      <c r="J368" t="s">
        <v>83</v>
      </c>
      <c r="K368" t="str">
        <f>IF(YEAR(Formulario[[#This Row],[Birth date]])&gt;=2003,"Under 18", IF(YEAR(Formulario[[#This Row],[Birth date]])&gt;=1998,"From 18 to 23","Over 23"))</f>
        <v>Under 18</v>
      </c>
    </row>
    <row r="369" spans="1:11" x14ac:dyDescent="0.25">
      <c r="A369" s="1">
        <v>44354.471622627316</v>
      </c>
      <c r="B369" s="1">
        <v>39183</v>
      </c>
      <c r="C369" t="s">
        <v>4560</v>
      </c>
      <c r="D369">
        <v>9</v>
      </c>
      <c r="E369">
        <v>8</v>
      </c>
      <c r="F369">
        <v>8</v>
      </c>
      <c r="G369" t="s">
        <v>4561</v>
      </c>
      <c r="H369" t="s">
        <v>4562</v>
      </c>
      <c r="I369">
        <v>10</v>
      </c>
      <c r="J369" t="s">
        <v>85</v>
      </c>
      <c r="K369" t="str">
        <f>IF(YEAR(Formulario[[#This Row],[Birth date]])&gt;=2003,"Under 18", IF(YEAR(Formulario[[#This Row],[Birth date]])&gt;=1998,"From 18 to 23","Over 23"))</f>
        <v>Under 18</v>
      </c>
    </row>
    <row r="370" spans="1:11" x14ac:dyDescent="0.25">
      <c r="A370" s="1">
        <v>44298.468257893517</v>
      </c>
      <c r="B370" s="1">
        <v>39183</v>
      </c>
      <c r="C370" t="s">
        <v>356</v>
      </c>
      <c r="D370">
        <v>9</v>
      </c>
      <c r="E370">
        <v>10</v>
      </c>
      <c r="F370">
        <v>8</v>
      </c>
      <c r="G370" t="s">
        <v>357</v>
      </c>
      <c r="H370" t="s">
        <v>358</v>
      </c>
      <c r="I370">
        <v>10</v>
      </c>
      <c r="J370" t="s">
        <v>85</v>
      </c>
      <c r="K370" t="str">
        <f>IF(YEAR(Formulario[[#This Row],[Birth date]])&gt;=2003,"Under 18", IF(YEAR(Formulario[[#This Row],[Birth date]])&gt;=1998,"From 18 to 23","Over 23"))</f>
        <v>Under 18</v>
      </c>
    </row>
    <row r="371" spans="1:11" x14ac:dyDescent="0.25">
      <c r="A371" s="1">
        <v>44312.477674108799</v>
      </c>
      <c r="B371" s="1">
        <v>39183</v>
      </c>
      <c r="C371" t="s">
        <v>1207</v>
      </c>
      <c r="D371">
        <v>10</v>
      </c>
      <c r="E371">
        <v>8</v>
      </c>
      <c r="F371">
        <v>10</v>
      </c>
      <c r="G371" t="s">
        <v>420</v>
      </c>
      <c r="H371" t="s">
        <v>1264</v>
      </c>
      <c r="I371">
        <v>9</v>
      </c>
      <c r="J371" t="s">
        <v>85</v>
      </c>
      <c r="K371" t="str">
        <f>IF(YEAR(Formulario[[#This Row],[Birth date]])&gt;=2003,"Under 18", IF(YEAR(Formulario[[#This Row],[Birth date]])&gt;=1998,"From 18 to 23","Over 23"))</f>
        <v>Under 18</v>
      </c>
    </row>
    <row r="372" spans="1:11" x14ac:dyDescent="0.25">
      <c r="A372" s="1">
        <v>44312.778885833337</v>
      </c>
      <c r="B372" s="1">
        <v>39183</v>
      </c>
      <c r="C372" t="s">
        <v>1207</v>
      </c>
      <c r="D372">
        <v>10</v>
      </c>
      <c r="E372">
        <v>8</v>
      </c>
      <c r="F372">
        <v>10</v>
      </c>
      <c r="G372" t="s">
        <v>420</v>
      </c>
      <c r="H372" t="s">
        <v>1264</v>
      </c>
      <c r="I372">
        <v>9</v>
      </c>
      <c r="J372" t="s">
        <v>85</v>
      </c>
      <c r="K372" t="str">
        <f>IF(YEAR(Formulario[[#This Row],[Birth date]])&gt;=2003,"Under 18", IF(YEAR(Formulario[[#This Row],[Birth date]])&gt;=1998,"From 18 to 23","Over 23"))</f>
        <v>Under 18</v>
      </c>
    </row>
    <row r="373" spans="1:11" x14ac:dyDescent="0.25">
      <c r="A373" s="1">
        <v>44312.478553287037</v>
      </c>
      <c r="B373" s="1">
        <v>39183</v>
      </c>
      <c r="C373" t="s">
        <v>1288</v>
      </c>
      <c r="D373">
        <v>7</v>
      </c>
      <c r="E373">
        <v>7</v>
      </c>
      <c r="F373">
        <v>8</v>
      </c>
      <c r="G373" t="s">
        <v>1289</v>
      </c>
      <c r="H373" t="s">
        <v>1290</v>
      </c>
      <c r="I373">
        <v>6</v>
      </c>
      <c r="J373" t="s">
        <v>83</v>
      </c>
      <c r="K373" t="str">
        <f>IF(YEAR(Formulario[[#This Row],[Birth date]])&gt;=2003,"Under 18", IF(YEAR(Formulario[[#This Row],[Birth date]])&gt;=1998,"From 18 to 23","Over 23"))</f>
        <v>Under 18</v>
      </c>
    </row>
    <row r="374" spans="1:11" x14ac:dyDescent="0.25">
      <c r="A374" s="1">
        <v>44340.470526342593</v>
      </c>
      <c r="B374" s="1">
        <v>39183</v>
      </c>
      <c r="C374" t="s">
        <v>4465</v>
      </c>
      <c r="D374">
        <v>9</v>
      </c>
      <c r="E374">
        <v>10</v>
      </c>
      <c r="F374">
        <v>10</v>
      </c>
      <c r="G374" t="s">
        <v>4466</v>
      </c>
      <c r="H374" t="s">
        <v>4467</v>
      </c>
      <c r="I374">
        <v>8</v>
      </c>
      <c r="J374" t="s">
        <v>85</v>
      </c>
      <c r="K374" t="str">
        <f>IF(YEAR(Formulario[[#This Row],[Birth date]])&gt;=2003,"Under 18", IF(YEAR(Formulario[[#This Row],[Birth date]])&gt;=1998,"From 18 to 23","Over 23"))</f>
        <v>Under 18</v>
      </c>
    </row>
    <row r="375" spans="1:11" x14ac:dyDescent="0.25">
      <c r="A375" s="1">
        <v>44340.434892187499</v>
      </c>
      <c r="B375" s="1">
        <v>39186</v>
      </c>
      <c r="C375" t="s">
        <v>4423</v>
      </c>
      <c r="D375">
        <v>9</v>
      </c>
      <c r="E375">
        <v>9</v>
      </c>
      <c r="F375">
        <v>9</v>
      </c>
      <c r="G375" t="s">
        <v>4424</v>
      </c>
      <c r="H375" t="s">
        <v>4425</v>
      </c>
      <c r="I375">
        <v>8</v>
      </c>
      <c r="J375" t="s">
        <v>85</v>
      </c>
      <c r="K375" t="str">
        <f>IF(YEAR(Formulario[[#This Row],[Birth date]])&gt;=2003,"Under 18", IF(YEAR(Formulario[[#This Row],[Birth date]])&gt;=1998,"From 18 to 23","Over 23"))</f>
        <v>Under 18</v>
      </c>
    </row>
    <row r="376" spans="1:11" x14ac:dyDescent="0.25">
      <c r="A376" s="1">
        <v>44298.434996053242</v>
      </c>
      <c r="B376" s="1">
        <v>39186</v>
      </c>
      <c r="C376" t="s">
        <v>305</v>
      </c>
      <c r="D376">
        <v>6</v>
      </c>
      <c r="E376">
        <v>10</v>
      </c>
      <c r="F376">
        <v>8</v>
      </c>
      <c r="G376" t="s">
        <v>306</v>
      </c>
      <c r="H376" t="s">
        <v>307</v>
      </c>
      <c r="I376">
        <v>9</v>
      </c>
      <c r="J376" t="s">
        <v>85</v>
      </c>
      <c r="K376" t="str">
        <f>IF(YEAR(Formulario[[#This Row],[Birth date]])&gt;=2003,"Under 18", IF(YEAR(Formulario[[#This Row],[Birth date]])&gt;=1998,"From 18 to 23","Over 23"))</f>
        <v>Under 18</v>
      </c>
    </row>
    <row r="377" spans="1:11" x14ac:dyDescent="0.25">
      <c r="A377" s="1">
        <v>44312.43810053241</v>
      </c>
      <c r="B377" s="1">
        <v>39186</v>
      </c>
      <c r="C377" t="s">
        <v>1238</v>
      </c>
      <c r="D377">
        <v>7</v>
      </c>
      <c r="E377">
        <v>10</v>
      </c>
      <c r="F377">
        <v>8</v>
      </c>
      <c r="G377" t="s">
        <v>1239</v>
      </c>
      <c r="I377">
        <v>7</v>
      </c>
      <c r="J377" t="s">
        <v>85</v>
      </c>
      <c r="K377" t="str">
        <f>IF(YEAR(Formulario[[#This Row],[Birth date]])&gt;=2003,"Under 18", IF(YEAR(Formulario[[#This Row],[Birth date]])&gt;=1998,"From 18 to 23","Over 23"))</f>
        <v>Under 18</v>
      </c>
    </row>
    <row r="378" spans="1:11" x14ac:dyDescent="0.25">
      <c r="A378" s="1">
        <v>44326.472003912037</v>
      </c>
      <c r="B378" s="1">
        <v>39186</v>
      </c>
      <c r="C378" t="s">
        <v>4282</v>
      </c>
      <c r="D378">
        <v>9</v>
      </c>
      <c r="E378">
        <v>10</v>
      </c>
      <c r="F378">
        <v>8</v>
      </c>
      <c r="G378" t="s">
        <v>4283</v>
      </c>
      <c r="I378">
        <v>8</v>
      </c>
      <c r="J378" t="s">
        <v>85</v>
      </c>
      <c r="K378" t="str">
        <f>IF(YEAR(Formulario[[#This Row],[Birth date]])&gt;=2003,"Under 18", IF(YEAR(Formulario[[#This Row],[Birth date]])&gt;=1998,"From 18 to 23","Over 23"))</f>
        <v>Under 18</v>
      </c>
    </row>
    <row r="379" spans="1:11" x14ac:dyDescent="0.25">
      <c r="A379" s="1">
        <v>44354.427450659721</v>
      </c>
      <c r="B379" s="1">
        <v>39186</v>
      </c>
      <c r="C379" t="s">
        <v>4547</v>
      </c>
      <c r="D379">
        <v>9</v>
      </c>
      <c r="E379">
        <v>9</v>
      </c>
      <c r="F379">
        <v>8</v>
      </c>
      <c r="G379" t="s">
        <v>4548</v>
      </c>
      <c r="I379">
        <v>7</v>
      </c>
      <c r="J379" t="s">
        <v>85</v>
      </c>
      <c r="K379" t="str">
        <f>IF(YEAR(Formulario[[#This Row],[Birth date]])&gt;=2003,"Under 18", IF(YEAR(Formulario[[#This Row],[Birth date]])&gt;=1998,"From 18 to 23","Over 23"))</f>
        <v>Under 18</v>
      </c>
    </row>
    <row r="380" spans="1:11" x14ac:dyDescent="0.25">
      <c r="A380" s="1">
        <v>44354.471378495371</v>
      </c>
      <c r="B380" s="1">
        <v>39195</v>
      </c>
      <c r="C380" t="s">
        <v>4558</v>
      </c>
      <c r="D380">
        <v>10</v>
      </c>
      <c r="E380">
        <v>10</v>
      </c>
      <c r="F380">
        <v>10</v>
      </c>
      <c r="G380" t="s">
        <v>116</v>
      </c>
      <c r="H380" t="s">
        <v>4559</v>
      </c>
      <c r="I380">
        <v>10</v>
      </c>
      <c r="J380" t="s">
        <v>83</v>
      </c>
      <c r="K380" t="str">
        <f>IF(YEAR(Formulario[[#This Row],[Birth date]])&gt;=2003,"Under 18", IF(YEAR(Formulario[[#This Row],[Birth date]])&gt;=1998,"From 18 to 23","Over 23"))</f>
        <v>Under 18</v>
      </c>
    </row>
    <row r="381" spans="1:11" x14ac:dyDescent="0.25">
      <c r="A381" s="1">
        <v>44298.469357199072</v>
      </c>
      <c r="B381" s="1">
        <v>39195</v>
      </c>
      <c r="C381" t="s">
        <v>389</v>
      </c>
      <c r="D381">
        <v>10</v>
      </c>
      <c r="E381">
        <v>10</v>
      </c>
      <c r="F381">
        <v>10</v>
      </c>
      <c r="G381" t="s">
        <v>390</v>
      </c>
      <c r="H381" t="s">
        <v>391</v>
      </c>
      <c r="I381">
        <v>5</v>
      </c>
      <c r="J381" t="s">
        <v>83</v>
      </c>
      <c r="K381" t="str">
        <f>IF(YEAR(Formulario[[#This Row],[Birth date]])&gt;=2003,"Under 18", IF(YEAR(Formulario[[#This Row],[Birth date]])&gt;=1998,"From 18 to 23","Over 23"))</f>
        <v>Under 18</v>
      </c>
    </row>
    <row r="382" spans="1:11" x14ac:dyDescent="0.25">
      <c r="A382" s="1">
        <v>44312.478732696756</v>
      </c>
      <c r="B382" s="1">
        <v>39195</v>
      </c>
      <c r="C382" t="s">
        <v>1291</v>
      </c>
      <c r="D382">
        <v>10</v>
      </c>
      <c r="E382">
        <v>8</v>
      </c>
      <c r="F382">
        <v>9</v>
      </c>
      <c r="G382" t="s">
        <v>1292</v>
      </c>
      <c r="H382" t="s">
        <v>391</v>
      </c>
      <c r="I382">
        <v>8</v>
      </c>
      <c r="J382" t="s">
        <v>83</v>
      </c>
      <c r="K382" t="str">
        <f>IF(YEAR(Formulario[[#This Row],[Birth date]])&gt;=2003,"Under 18", IF(YEAR(Formulario[[#This Row],[Birth date]])&gt;=1998,"From 18 to 23","Over 23"))</f>
        <v>Under 18</v>
      </c>
    </row>
    <row r="383" spans="1:11" x14ac:dyDescent="0.25">
      <c r="A383" s="1">
        <v>44312.47827890046</v>
      </c>
      <c r="B383" s="1">
        <v>39197</v>
      </c>
      <c r="D383">
        <v>10</v>
      </c>
      <c r="E383">
        <v>10</v>
      </c>
      <c r="F383">
        <v>8</v>
      </c>
      <c r="G383" t="s">
        <v>1276</v>
      </c>
      <c r="H383" t="s">
        <v>1277</v>
      </c>
      <c r="I383">
        <v>10</v>
      </c>
      <c r="J383" t="s">
        <v>83</v>
      </c>
      <c r="K383" t="str">
        <f>IF(YEAR(Formulario[[#This Row],[Birth date]])&gt;=2003,"Under 18", IF(YEAR(Formulario[[#This Row],[Birth date]])&gt;=1998,"From 18 to 23","Over 23"))</f>
        <v>Under 18</v>
      </c>
    </row>
    <row r="384" spans="1:11" x14ac:dyDescent="0.25">
      <c r="A384" s="1">
        <v>44354.471870729169</v>
      </c>
      <c r="B384" s="1">
        <v>39197</v>
      </c>
      <c r="C384" t="s">
        <v>4455</v>
      </c>
      <c r="D384">
        <v>9</v>
      </c>
      <c r="E384">
        <v>9</v>
      </c>
      <c r="F384">
        <v>7</v>
      </c>
      <c r="G384" t="s">
        <v>4569</v>
      </c>
      <c r="H384" t="s">
        <v>4570</v>
      </c>
      <c r="I384">
        <v>9</v>
      </c>
      <c r="J384" t="s">
        <v>83</v>
      </c>
      <c r="K384" t="str">
        <f>IF(YEAR(Formulario[[#This Row],[Birth date]])&gt;=2003,"Under 18", IF(YEAR(Formulario[[#This Row],[Birth date]])&gt;=1998,"From 18 to 23","Over 23"))</f>
        <v>Under 18</v>
      </c>
    </row>
    <row r="385" spans="1:11" x14ac:dyDescent="0.25">
      <c r="A385" s="1">
        <v>44298.46839962963</v>
      </c>
      <c r="B385" s="1">
        <v>39197</v>
      </c>
      <c r="C385" t="s">
        <v>359</v>
      </c>
      <c r="D385">
        <v>10</v>
      </c>
      <c r="E385">
        <v>9</v>
      </c>
      <c r="F385">
        <v>9</v>
      </c>
      <c r="G385" t="s">
        <v>360</v>
      </c>
      <c r="H385" t="s">
        <v>361</v>
      </c>
      <c r="I385">
        <v>10</v>
      </c>
      <c r="J385" t="s">
        <v>83</v>
      </c>
      <c r="K385" t="str">
        <f>IF(YEAR(Formulario[[#This Row],[Birth date]])&gt;=2003,"Under 18", IF(YEAR(Formulario[[#This Row],[Birth date]])&gt;=1998,"From 18 to 23","Over 23"))</f>
        <v>Under 18</v>
      </c>
    </row>
    <row r="386" spans="1:11" x14ac:dyDescent="0.25">
      <c r="A386" s="1">
        <v>44326.436161805555</v>
      </c>
      <c r="B386" s="1">
        <v>39197</v>
      </c>
      <c r="C386" t="s">
        <v>4204</v>
      </c>
      <c r="D386">
        <v>10</v>
      </c>
      <c r="E386">
        <v>7</v>
      </c>
      <c r="F386">
        <v>8</v>
      </c>
      <c r="G386" t="s">
        <v>116</v>
      </c>
      <c r="H386" t="s">
        <v>4205</v>
      </c>
      <c r="I386">
        <v>10</v>
      </c>
      <c r="J386" t="s">
        <v>83</v>
      </c>
      <c r="K386" t="str">
        <f>IF(YEAR(Formulario[[#This Row],[Birth date]])&gt;=2003,"Under 18", IF(YEAR(Formulario[[#This Row],[Birth date]])&gt;=1998,"From 18 to 23","Over 23"))</f>
        <v>Under 18</v>
      </c>
    </row>
    <row r="387" spans="1:11" x14ac:dyDescent="0.25">
      <c r="A387" s="1">
        <v>44340.470080289349</v>
      </c>
      <c r="B387" s="1">
        <v>39197</v>
      </c>
      <c r="C387" t="s">
        <v>4455</v>
      </c>
      <c r="D387">
        <v>9</v>
      </c>
      <c r="E387">
        <v>9</v>
      </c>
      <c r="F387">
        <v>8</v>
      </c>
      <c r="G387" t="s">
        <v>4456</v>
      </c>
      <c r="H387" t="s">
        <v>4457</v>
      </c>
      <c r="I387">
        <v>7</v>
      </c>
      <c r="J387" t="s">
        <v>83</v>
      </c>
      <c r="K387" t="str">
        <f>IF(YEAR(Formulario[[#This Row],[Birth date]])&gt;=2003,"Under 18", IF(YEAR(Formulario[[#This Row],[Birth date]])&gt;=1998,"From 18 to 23","Over 23"))</f>
        <v>Under 18</v>
      </c>
    </row>
    <row r="388" spans="1:11" x14ac:dyDescent="0.25">
      <c r="A388" s="1">
        <v>44354.529922743059</v>
      </c>
      <c r="B388" s="1">
        <v>39211</v>
      </c>
      <c r="C388" t="s">
        <v>4601</v>
      </c>
      <c r="D388">
        <v>5</v>
      </c>
      <c r="E388">
        <v>5</v>
      </c>
      <c r="F388">
        <v>5</v>
      </c>
      <c r="G388" t="s">
        <v>1414</v>
      </c>
      <c r="H388" t="s">
        <v>4601</v>
      </c>
      <c r="I388">
        <v>5</v>
      </c>
      <c r="J388" t="s">
        <v>85</v>
      </c>
      <c r="K388" t="str">
        <f>IF(YEAR(Formulario[[#This Row],[Birth date]])&gt;=2003,"Under 18", IF(YEAR(Formulario[[#This Row],[Birth date]])&gt;=1998,"From 18 to 23","Over 23"))</f>
        <v>Under 18</v>
      </c>
    </row>
    <row r="389" spans="1:11" x14ac:dyDescent="0.25">
      <c r="A389" s="1">
        <v>44354.571133865742</v>
      </c>
      <c r="B389" s="1">
        <v>39211</v>
      </c>
      <c r="C389" t="s">
        <v>4601</v>
      </c>
      <c r="D389">
        <v>5</v>
      </c>
      <c r="E389">
        <v>5</v>
      </c>
      <c r="F389">
        <v>5</v>
      </c>
      <c r="G389" t="s">
        <v>1414</v>
      </c>
      <c r="H389" t="s">
        <v>4601</v>
      </c>
      <c r="I389">
        <v>5</v>
      </c>
      <c r="J389" t="s">
        <v>85</v>
      </c>
      <c r="K389" t="str">
        <f>IF(YEAR(Formulario[[#This Row],[Birth date]])&gt;=2003,"Under 18", IF(YEAR(Formulario[[#This Row],[Birth date]])&gt;=1998,"From 18 to 23","Over 23"))</f>
        <v>Under 18</v>
      </c>
    </row>
    <row r="390" spans="1:11" x14ac:dyDescent="0.25">
      <c r="A390" s="1">
        <v>44355.462562743058</v>
      </c>
      <c r="B390" s="1">
        <v>39211</v>
      </c>
      <c r="C390" t="s">
        <v>4601</v>
      </c>
      <c r="D390">
        <v>5</v>
      </c>
      <c r="E390">
        <v>5</v>
      </c>
      <c r="F390">
        <v>5</v>
      </c>
      <c r="G390" t="s">
        <v>1414</v>
      </c>
      <c r="H390" t="s">
        <v>4601</v>
      </c>
      <c r="I390">
        <v>5</v>
      </c>
      <c r="J390" t="s">
        <v>85</v>
      </c>
      <c r="K390" t="str">
        <f>IF(YEAR(Formulario[[#This Row],[Birth date]])&gt;=2003,"Under 18", IF(YEAR(Formulario[[#This Row],[Birth date]])&gt;=1998,"From 18 to 23","Over 23"))</f>
        <v>Under 18</v>
      </c>
    </row>
    <row r="391" spans="1:11" x14ac:dyDescent="0.25">
      <c r="A391" s="1">
        <v>44312.536004305555</v>
      </c>
      <c r="B391" s="1">
        <v>39211</v>
      </c>
      <c r="C391" t="s">
        <v>1349</v>
      </c>
      <c r="D391">
        <v>5</v>
      </c>
      <c r="E391">
        <v>7</v>
      </c>
      <c r="F391">
        <v>6</v>
      </c>
      <c r="G391" t="s">
        <v>1350</v>
      </c>
      <c r="H391" t="s">
        <v>1351</v>
      </c>
      <c r="I391">
        <v>6</v>
      </c>
      <c r="J391" t="s">
        <v>85</v>
      </c>
      <c r="K391" t="str">
        <f>IF(YEAR(Formulario[[#This Row],[Birth date]])&gt;=2003,"Under 18", IF(YEAR(Formulario[[#This Row],[Birth date]])&gt;=1998,"From 18 to 23","Over 23"))</f>
        <v>Under 18</v>
      </c>
    </row>
    <row r="392" spans="1:11" x14ac:dyDescent="0.25">
      <c r="A392" s="1">
        <v>44340.54047886574</v>
      </c>
      <c r="B392" s="1">
        <v>39211</v>
      </c>
      <c r="C392" t="s">
        <v>4488</v>
      </c>
      <c r="D392">
        <v>5</v>
      </c>
      <c r="E392">
        <v>5</v>
      </c>
      <c r="F392">
        <v>5</v>
      </c>
      <c r="G392" t="s">
        <v>1414</v>
      </c>
      <c r="H392" t="s">
        <v>1414</v>
      </c>
      <c r="I392">
        <v>5</v>
      </c>
      <c r="J392" t="s">
        <v>85</v>
      </c>
      <c r="K392" t="str">
        <f>IF(YEAR(Formulario[[#This Row],[Birth date]])&gt;=2003,"Under 18", IF(YEAR(Formulario[[#This Row],[Birth date]])&gt;=1998,"From 18 to 23","Over 23"))</f>
        <v>Under 18</v>
      </c>
    </row>
    <row r="393" spans="1:11" x14ac:dyDescent="0.25">
      <c r="A393" s="1">
        <v>44298.540806921294</v>
      </c>
      <c r="B393" s="1">
        <v>39211</v>
      </c>
      <c r="C393" t="s">
        <v>479</v>
      </c>
      <c r="D393">
        <v>6</v>
      </c>
      <c r="E393">
        <v>3</v>
      </c>
      <c r="F393">
        <v>10</v>
      </c>
      <c r="G393" t="s">
        <v>480</v>
      </c>
      <c r="H393" t="s">
        <v>481</v>
      </c>
      <c r="I393">
        <v>4</v>
      </c>
      <c r="J393" t="s">
        <v>85</v>
      </c>
      <c r="K393" t="str">
        <f>IF(YEAR(Formulario[[#This Row],[Birth date]])&gt;=2003,"Under 18", IF(YEAR(Formulario[[#This Row],[Birth date]])&gt;=1998,"From 18 to 23","Over 23"))</f>
        <v>Under 18</v>
      </c>
    </row>
    <row r="394" spans="1:11" x14ac:dyDescent="0.25">
      <c r="A394" s="1">
        <v>44326.438350787037</v>
      </c>
      <c r="B394" s="1">
        <v>39213</v>
      </c>
      <c r="C394" t="s">
        <v>4237</v>
      </c>
      <c r="D394">
        <v>10</v>
      </c>
      <c r="E394">
        <v>7</v>
      </c>
      <c r="F394">
        <v>8</v>
      </c>
      <c r="G394" t="s">
        <v>368</v>
      </c>
      <c r="H394" t="s">
        <v>391</v>
      </c>
      <c r="I394">
        <v>8</v>
      </c>
      <c r="J394" t="s">
        <v>83</v>
      </c>
      <c r="K394" t="str">
        <f>IF(YEAR(Formulario[[#This Row],[Birth date]])&gt;=2003,"Under 18", IF(YEAR(Formulario[[#This Row],[Birth date]])&gt;=1998,"From 18 to 23","Over 23"))</f>
        <v>Under 18</v>
      </c>
    </row>
    <row r="395" spans="1:11" x14ac:dyDescent="0.25">
      <c r="A395" s="1">
        <v>44340.470383055559</v>
      </c>
      <c r="B395" s="1">
        <v>39213</v>
      </c>
      <c r="C395" t="s">
        <v>4459</v>
      </c>
      <c r="D395">
        <v>9</v>
      </c>
      <c r="E395">
        <v>7</v>
      </c>
      <c r="F395">
        <v>7</v>
      </c>
      <c r="G395" t="s">
        <v>4460</v>
      </c>
      <c r="H395" t="s">
        <v>4461</v>
      </c>
      <c r="I395">
        <v>9</v>
      </c>
      <c r="J395" t="s">
        <v>83</v>
      </c>
      <c r="K395" t="str">
        <f>IF(YEAR(Formulario[[#This Row],[Birth date]])&gt;=2003,"Under 18", IF(YEAR(Formulario[[#This Row],[Birth date]])&gt;=1998,"From 18 to 23","Over 23"))</f>
        <v>Under 18</v>
      </c>
    </row>
    <row r="396" spans="1:11" x14ac:dyDescent="0.25">
      <c r="A396" s="1">
        <v>44298.466960763886</v>
      </c>
      <c r="B396" s="1">
        <v>39213</v>
      </c>
      <c r="C396" t="s">
        <v>330</v>
      </c>
      <c r="D396">
        <v>9</v>
      </c>
      <c r="E396">
        <v>7</v>
      </c>
      <c r="F396">
        <v>7</v>
      </c>
      <c r="G396" t="s">
        <v>331</v>
      </c>
      <c r="H396" t="s">
        <v>332</v>
      </c>
      <c r="I396">
        <v>7</v>
      </c>
      <c r="J396" t="s">
        <v>83</v>
      </c>
      <c r="K396" t="str">
        <f>IF(YEAR(Formulario[[#This Row],[Birth date]])&gt;=2003,"Under 18", IF(YEAR(Formulario[[#This Row],[Birth date]])&gt;=1998,"From 18 to 23","Over 23"))</f>
        <v>Under 18</v>
      </c>
    </row>
    <row r="397" spans="1:11" x14ac:dyDescent="0.25">
      <c r="A397" s="1">
        <v>44326.436800648145</v>
      </c>
      <c r="B397" s="1">
        <v>39237</v>
      </c>
      <c r="C397" t="s">
        <v>158</v>
      </c>
      <c r="D397">
        <v>8</v>
      </c>
      <c r="E397">
        <v>9</v>
      </c>
      <c r="F397">
        <v>8</v>
      </c>
      <c r="G397" t="s">
        <v>4212</v>
      </c>
      <c r="H397" t="s">
        <v>4213</v>
      </c>
      <c r="I397">
        <v>8</v>
      </c>
      <c r="J397" t="s">
        <v>83</v>
      </c>
      <c r="K397" t="str">
        <f>IF(YEAR(Formulario[[#This Row],[Birth date]])&gt;=2003,"Under 18", IF(YEAR(Formulario[[#This Row],[Birth date]])&gt;=1998,"From 18 to 23","Over 23"))</f>
        <v>Under 18</v>
      </c>
    </row>
    <row r="398" spans="1:11" x14ac:dyDescent="0.25">
      <c r="A398" s="1">
        <v>44326.466920416664</v>
      </c>
      <c r="B398" s="1">
        <v>39237</v>
      </c>
      <c r="C398" t="s">
        <v>158</v>
      </c>
      <c r="D398">
        <v>8</v>
      </c>
      <c r="E398">
        <v>9</v>
      </c>
      <c r="F398">
        <v>8</v>
      </c>
      <c r="G398" t="s">
        <v>4212</v>
      </c>
      <c r="H398" t="s">
        <v>4213</v>
      </c>
      <c r="I398">
        <v>8</v>
      </c>
      <c r="J398" t="s">
        <v>83</v>
      </c>
      <c r="K398" t="str">
        <f>IF(YEAR(Formulario[[#This Row],[Birth date]])&gt;=2003,"Under 18", IF(YEAR(Formulario[[#This Row],[Birth date]])&gt;=1998,"From 18 to 23","Over 23"))</f>
        <v>Under 18</v>
      </c>
    </row>
    <row r="399" spans="1:11" x14ac:dyDescent="0.25">
      <c r="A399" s="1">
        <v>44298.469458726853</v>
      </c>
      <c r="B399" s="1">
        <v>39237</v>
      </c>
      <c r="C399" t="s">
        <v>392</v>
      </c>
      <c r="D399">
        <v>8</v>
      </c>
      <c r="E399">
        <v>9</v>
      </c>
      <c r="F399">
        <v>9</v>
      </c>
      <c r="G399" t="s">
        <v>393</v>
      </c>
      <c r="H399" t="s">
        <v>394</v>
      </c>
      <c r="I399">
        <v>7</v>
      </c>
      <c r="J399" t="s">
        <v>83</v>
      </c>
      <c r="K399" t="str">
        <f>IF(YEAR(Formulario[[#This Row],[Birth date]])&gt;=2003,"Under 18", IF(YEAR(Formulario[[#This Row],[Birth date]])&gt;=1998,"From 18 to 23","Over 23"))</f>
        <v>Under 18</v>
      </c>
    </row>
    <row r="400" spans="1:11" x14ac:dyDescent="0.25">
      <c r="A400" s="1">
        <v>44312.477529282405</v>
      </c>
      <c r="B400" s="1">
        <v>39245</v>
      </c>
      <c r="C400" t="s">
        <v>1255</v>
      </c>
      <c r="D400">
        <v>9</v>
      </c>
      <c r="E400">
        <v>7</v>
      </c>
      <c r="F400">
        <v>9</v>
      </c>
      <c r="G400" t="s">
        <v>194</v>
      </c>
      <c r="H400" t="s">
        <v>1256</v>
      </c>
      <c r="I400">
        <v>7</v>
      </c>
      <c r="J400" t="s">
        <v>85</v>
      </c>
      <c r="K400" t="str">
        <f>IF(YEAR(Formulario[[#This Row],[Birth date]])&gt;=2003,"Under 18", IF(YEAR(Formulario[[#This Row],[Birth date]])&gt;=1998,"From 18 to 23","Over 23"))</f>
        <v>Under 18</v>
      </c>
    </row>
    <row r="401" spans="1:11" x14ac:dyDescent="0.25">
      <c r="A401" s="1">
        <v>44354.471782083332</v>
      </c>
      <c r="B401" s="1">
        <v>39245</v>
      </c>
      <c r="C401" t="s">
        <v>1267</v>
      </c>
      <c r="D401">
        <v>7</v>
      </c>
      <c r="E401">
        <v>7</v>
      </c>
      <c r="F401">
        <v>8</v>
      </c>
      <c r="G401" t="s">
        <v>4567</v>
      </c>
      <c r="H401" t="s">
        <v>4568</v>
      </c>
      <c r="I401">
        <v>8</v>
      </c>
      <c r="J401" t="s">
        <v>85</v>
      </c>
      <c r="K401" t="str">
        <f>IF(YEAR(Formulario[[#This Row],[Birth date]])&gt;=2003,"Under 18", IF(YEAR(Formulario[[#This Row],[Birth date]])&gt;=1998,"From 18 to 23","Over 23"))</f>
        <v>Under 18</v>
      </c>
    </row>
    <row r="402" spans="1:11" x14ac:dyDescent="0.25">
      <c r="A402" s="1">
        <v>44298.467142106485</v>
      </c>
      <c r="B402" s="1">
        <v>39245</v>
      </c>
      <c r="C402" t="s">
        <v>333</v>
      </c>
      <c r="D402">
        <v>7</v>
      </c>
      <c r="E402">
        <v>8</v>
      </c>
      <c r="F402">
        <v>8</v>
      </c>
      <c r="G402" t="s">
        <v>334</v>
      </c>
      <c r="H402" t="s">
        <v>335</v>
      </c>
      <c r="I402">
        <v>7</v>
      </c>
      <c r="J402" t="s">
        <v>85</v>
      </c>
      <c r="K402" t="str">
        <f>IF(YEAR(Formulario[[#This Row],[Birth date]])&gt;=2003,"Under 18", IF(YEAR(Formulario[[#This Row],[Birth date]])&gt;=1998,"From 18 to 23","Over 23"))</f>
        <v>Under 18</v>
      </c>
    </row>
    <row r="403" spans="1:11" x14ac:dyDescent="0.25">
      <c r="A403" s="1">
        <v>44326.437557824072</v>
      </c>
      <c r="B403" s="1">
        <v>39245</v>
      </c>
      <c r="C403" t="s">
        <v>367</v>
      </c>
      <c r="D403">
        <v>8</v>
      </c>
      <c r="E403">
        <v>7</v>
      </c>
      <c r="F403">
        <v>8</v>
      </c>
      <c r="G403" t="s">
        <v>4228</v>
      </c>
      <c r="H403" t="s">
        <v>4229</v>
      </c>
      <c r="I403">
        <v>8</v>
      </c>
      <c r="J403" t="s">
        <v>85</v>
      </c>
      <c r="K403" t="str">
        <f>IF(YEAR(Formulario[[#This Row],[Birth date]])&gt;=2003,"Under 18", IF(YEAR(Formulario[[#This Row],[Birth date]])&gt;=1998,"From 18 to 23","Over 23"))</f>
        <v>Under 18</v>
      </c>
    </row>
    <row r="404" spans="1:11" x14ac:dyDescent="0.25">
      <c r="A404" s="1">
        <v>44340.46962236111</v>
      </c>
      <c r="B404" s="1">
        <v>39245</v>
      </c>
      <c r="C404" t="s">
        <v>4447</v>
      </c>
      <c r="D404">
        <v>8</v>
      </c>
      <c r="E404">
        <v>6</v>
      </c>
      <c r="F404">
        <v>8</v>
      </c>
      <c r="G404" t="s">
        <v>4448</v>
      </c>
      <c r="H404" t="s">
        <v>4449</v>
      </c>
      <c r="I404">
        <v>8</v>
      </c>
      <c r="J404" t="s">
        <v>85</v>
      </c>
      <c r="K404" t="str">
        <f>IF(YEAR(Formulario[[#This Row],[Birth date]])&gt;=2003,"Under 18", IF(YEAR(Formulario[[#This Row],[Birth date]])&gt;=1998,"From 18 to 23","Over 23"))</f>
        <v>Under 18</v>
      </c>
    </row>
    <row r="405" spans="1:11" x14ac:dyDescent="0.25">
      <c r="A405" s="1">
        <v>44340.469608599538</v>
      </c>
      <c r="B405" s="1">
        <v>39251</v>
      </c>
      <c r="C405" t="s">
        <v>1284</v>
      </c>
      <c r="D405">
        <v>8</v>
      </c>
      <c r="E405">
        <v>9</v>
      </c>
      <c r="F405">
        <v>9</v>
      </c>
      <c r="G405" t="s">
        <v>4445</v>
      </c>
      <c r="H405" t="s">
        <v>4446</v>
      </c>
      <c r="I405">
        <v>9</v>
      </c>
      <c r="J405" t="s">
        <v>83</v>
      </c>
      <c r="K405" t="str">
        <f>IF(YEAR(Formulario[[#This Row],[Birth date]])&gt;=2003,"Under 18", IF(YEAR(Formulario[[#This Row],[Birth date]])&gt;=1998,"From 18 to 23","Over 23"))</f>
        <v>Under 18</v>
      </c>
    </row>
    <row r="406" spans="1:11" x14ac:dyDescent="0.25">
      <c r="A406" s="1">
        <v>44312.478453622687</v>
      </c>
      <c r="B406" s="1">
        <v>39251</v>
      </c>
      <c r="C406" t="s">
        <v>1284</v>
      </c>
      <c r="D406">
        <v>8</v>
      </c>
      <c r="E406">
        <v>9</v>
      </c>
      <c r="F406">
        <v>9</v>
      </c>
      <c r="G406" t="s">
        <v>1285</v>
      </c>
      <c r="H406" t="s">
        <v>1286</v>
      </c>
      <c r="I406">
        <v>8</v>
      </c>
      <c r="J406" t="s">
        <v>83</v>
      </c>
      <c r="K406" t="str">
        <f>IF(YEAR(Formulario[[#This Row],[Birth date]])&gt;=2003,"Under 18", IF(YEAR(Formulario[[#This Row],[Birth date]])&gt;=1998,"From 18 to 23","Over 23"))</f>
        <v>Under 18</v>
      </c>
    </row>
    <row r="407" spans="1:11" x14ac:dyDescent="0.25">
      <c r="A407" s="1">
        <v>44312.545305752312</v>
      </c>
      <c r="B407" s="1">
        <v>39251</v>
      </c>
      <c r="C407" t="s">
        <v>1284</v>
      </c>
      <c r="D407">
        <v>8</v>
      </c>
      <c r="E407">
        <v>9</v>
      </c>
      <c r="F407">
        <v>9</v>
      </c>
      <c r="G407" t="s">
        <v>1285</v>
      </c>
      <c r="H407" t="s">
        <v>1286</v>
      </c>
      <c r="I407">
        <v>8</v>
      </c>
      <c r="J407" t="s">
        <v>83</v>
      </c>
      <c r="K407" t="str">
        <f>IF(YEAR(Formulario[[#This Row],[Birth date]])&gt;=2003,"Under 18", IF(YEAR(Formulario[[#This Row],[Birth date]])&gt;=1998,"From 18 to 23","Over 23"))</f>
        <v>Under 18</v>
      </c>
    </row>
    <row r="408" spans="1:11" x14ac:dyDescent="0.25">
      <c r="A408" s="1">
        <v>44298.469300902776</v>
      </c>
      <c r="B408" s="1">
        <v>39251</v>
      </c>
      <c r="C408" t="s">
        <v>386</v>
      </c>
      <c r="D408">
        <v>9</v>
      </c>
      <c r="E408">
        <v>10</v>
      </c>
      <c r="F408">
        <v>7</v>
      </c>
      <c r="G408" t="s">
        <v>387</v>
      </c>
      <c r="H408" t="s">
        <v>388</v>
      </c>
      <c r="I408">
        <v>6</v>
      </c>
      <c r="J408" t="s">
        <v>83</v>
      </c>
      <c r="K408" t="str">
        <f>IF(YEAR(Formulario[[#This Row],[Birth date]])&gt;=2003,"Under 18", IF(YEAR(Formulario[[#This Row],[Birth date]])&gt;=1998,"From 18 to 23","Over 23"))</f>
        <v>Under 18</v>
      </c>
    </row>
    <row r="409" spans="1:11" x14ac:dyDescent="0.25">
      <c r="A409" s="1">
        <v>44298.471669861108</v>
      </c>
      <c r="B409" s="1">
        <v>39257</v>
      </c>
      <c r="C409" t="s">
        <v>401</v>
      </c>
      <c r="D409">
        <v>5</v>
      </c>
      <c r="E409">
        <v>5</v>
      </c>
      <c r="F409">
        <v>5</v>
      </c>
      <c r="G409" t="s">
        <v>402</v>
      </c>
      <c r="H409" t="s">
        <v>403</v>
      </c>
      <c r="I409">
        <v>8</v>
      </c>
      <c r="J409" t="s">
        <v>83</v>
      </c>
      <c r="K409" t="str">
        <f>IF(YEAR(Formulario[[#This Row],[Birth date]])&gt;=2003,"Under 18", IF(YEAR(Formulario[[#This Row],[Birth date]])&gt;=1998,"From 18 to 23","Over 23"))</f>
        <v>Under 18</v>
      </c>
    </row>
    <row r="410" spans="1:11" x14ac:dyDescent="0.25">
      <c r="A410" s="1">
        <v>44298.546504560189</v>
      </c>
      <c r="B410" s="1">
        <v>39257</v>
      </c>
      <c r="C410" t="s">
        <v>401</v>
      </c>
      <c r="D410">
        <v>5</v>
      </c>
      <c r="E410">
        <v>5</v>
      </c>
      <c r="F410">
        <v>5</v>
      </c>
      <c r="G410" t="s">
        <v>402</v>
      </c>
      <c r="H410" t="s">
        <v>403</v>
      </c>
      <c r="I410">
        <v>8</v>
      </c>
      <c r="J410" t="s">
        <v>83</v>
      </c>
      <c r="K410" t="str">
        <f>IF(YEAR(Formulario[[#This Row],[Birth date]])&gt;=2003,"Under 18", IF(YEAR(Formulario[[#This Row],[Birth date]])&gt;=1998,"From 18 to 23","Over 23"))</f>
        <v>Under 18</v>
      </c>
    </row>
    <row r="411" spans="1:11" x14ac:dyDescent="0.25">
      <c r="A411" s="1">
        <v>44298.570236793981</v>
      </c>
      <c r="B411" s="1">
        <v>39257</v>
      </c>
      <c r="C411" t="s">
        <v>401</v>
      </c>
      <c r="D411">
        <v>5</v>
      </c>
      <c r="E411">
        <v>5</v>
      </c>
      <c r="F411">
        <v>5</v>
      </c>
      <c r="G411" t="s">
        <v>402</v>
      </c>
      <c r="H411" t="s">
        <v>403</v>
      </c>
      <c r="I411">
        <v>8</v>
      </c>
      <c r="J411" t="s">
        <v>83</v>
      </c>
      <c r="K411" t="str">
        <f>IF(YEAR(Formulario[[#This Row],[Birth date]])&gt;=2003,"Under 18", IF(YEAR(Formulario[[#This Row],[Birth date]])&gt;=1998,"From 18 to 23","Over 23"))</f>
        <v>Under 18</v>
      </c>
    </row>
    <row r="412" spans="1:11" x14ac:dyDescent="0.25">
      <c r="A412" s="1">
        <v>44298.798697800928</v>
      </c>
      <c r="B412" s="1">
        <v>39257</v>
      </c>
      <c r="C412" t="s">
        <v>401</v>
      </c>
      <c r="D412">
        <v>5</v>
      </c>
      <c r="E412">
        <v>5</v>
      </c>
      <c r="F412">
        <v>5</v>
      </c>
      <c r="G412" t="s">
        <v>402</v>
      </c>
      <c r="H412" t="s">
        <v>403</v>
      </c>
      <c r="I412">
        <v>8</v>
      </c>
      <c r="J412" t="s">
        <v>83</v>
      </c>
      <c r="K412" t="str">
        <f>IF(YEAR(Formulario[[#This Row],[Birth date]])&gt;=2003,"Under 18", IF(YEAR(Formulario[[#This Row],[Birth date]])&gt;=1998,"From 18 to 23","Over 23"))</f>
        <v>Under 18</v>
      </c>
    </row>
    <row r="413" spans="1:11" x14ac:dyDescent="0.25">
      <c r="A413" s="1">
        <v>44340.474729618058</v>
      </c>
      <c r="B413" s="1">
        <v>39267</v>
      </c>
      <c r="C413" t="s">
        <v>4479</v>
      </c>
      <c r="D413">
        <v>9</v>
      </c>
      <c r="E413">
        <v>7</v>
      </c>
      <c r="F413">
        <v>8</v>
      </c>
      <c r="G413" t="s">
        <v>4480</v>
      </c>
      <c r="H413" t="s">
        <v>4481</v>
      </c>
      <c r="I413">
        <v>7</v>
      </c>
      <c r="J413" t="s">
        <v>85</v>
      </c>
      <c r="K413" t="str">
        <f>IF(YEAR(Formulario[[#This Row],[Birth date]])&gt;=2003,"Under 18", IF(YEAR(Formulario[[#This Row],[Birth date]])&gt;=1998,"From 18 to 23","Over 23"))</f>
        <v>Under 18</v>
      </c>
    </row>
    <row r="414" spans="1:11" x14ac:dyDescent="0.25">
      <c r="A414" s="1">
        <v>44354.474621944442</v>
      </c>
      <c r="B414" s="1">
        <v>39267</v>
      </c>
      <c r="C414" t="s">
        <v>4591</v>
      </c>
      <c r="D414">
        <v>9</v>
      </c>
      <c r="E414">
        <v>8</v>
      </c>
      <c r="F414">
        <v>9</v>
      </c>
      <c r="G414" t="s">
        <v>4592</v>
      </c>
      <c r="H414" t="s">
        <v>4593</v>
      </c>
      <c r="I414">
        <v>8</v>
      </c>
      <c r="J414" t="s">
        <v>85</v>
      </c>
      <c r="K414" t="str">
        <f>IF(YEAR(Formulario[[#This Row],[Birth date]])&gt;=2003,"Under 18", IF(YEAR(Formulario[[#This Row],[Birth date]])&gt;=1998,"From 18 to 23","Over 23"))</f>
        <v>Under 18</v>
      </c>
    </row>
    <row r="415" spans="1:11" x14ac:dyDescent="0.25">
      <c r="A415" s="1">
        <v>44312.479462916664</v>
      </c>
      <c r="B415" s="1">
        <v>39267</v>
      </c>
      <c r="C415" t="s">
        <v>1299</v>
      </c>
      <c r="D415">
        <v>9</v>
      </c>
      <c r="E415">
        <v>8</v>
      </c>
      <c r="F415">
        <v>9</v>
      </c>
      <c r="H415" t="s">
        <v>1300</v>
      </c>
      <c r="I415">
        <v>6</v>
      </c>
      <c r="J415" t="s">
        <v>85</v>
      </c>
      <c r="K415" t="str">
        <f>IF(YEAR(Formulario[[#This Row],[Birth date]])&gt;=2003,"Under 18", IF(YEAR(Formulario[[#This Row],[Birth date]])&gt;=1998,"From 18 to 23","Over 23"))</f>
        <v>Under 18</v>
      </c>
    </row>
    <row r="416" spans="1:11" x14ac:dyDescent="0.25">
      <c r="A416" s="1">
        <v>44298.47206847222</v>
      </c>
      <c r="B416" s="1">
        <v>39267</v>
      </c>
      <c r="C416" t="s">
        <v>404</v>
      </c>
      <c r="D416">
        <v>9</v>
      </c>
      <c r="E416">
        <v>8</v>
      </c>
      <c r="F416">
        <v>8</v>
      </c>
      <c r="G416" t="s">
        <v>405</v>
      </c>
      <c r="H416" t="s">
        <v>406</v>
      </c>
      <c r="I416">
        <v>6</v>
      </c>
      <c r="J416" t="s">
        <v>85</v>
      </c>
      <c r="K416" t="str">
        <f>IF(YEAR(Formulario[[#This Row],[Birth date]])&gt;=2003,"Under 18", IF(YEAR(Formulario[[#This Row],[Birth date]])&gt;=1998,"From 18 to 23","Over 23"))</f>
        <v>Under 18</v>
      </c>
    </row>
    <row r="417" spans="1:11" x14ac:dyDescent="0.25">
      <c r="A417" s="1">
        <v>44326.439525173613</v>
      </c>
      <c r="B417" s="1">
        <v>39267</v>
      </c>
      <c r="C417" t="s">
        <v>4245</v>
      </c>
      <c r="D417">
        <v>9</v>
      </c>
      <c r="E417">
        <v>9</v>
      </c>
      <c r="F417">
        <v>9</v>
      </c>
      <c r="G417" t="s">
        <v>4246</v>
      </c>
      <c r="I417">
        <v>8</v>
      </c>
      <c r="J417" t="s">
        <v>85</v>
      </c>
      <c r="K417" t="str">
        <f>IF(YEAR(Formulario[[#This Row],[Birth date]])&gt;=2003,"Under 18", IF(YEAR(Formulario[[#This Row],[Birth date]])&gt;=1998,"From 18 to 23","Over 23"))</f>
        <v>Under 18</v>
      </c>
    </row>
    <row r="418" spans="1:11" x14ac:dyDescent="0.25">
      <c r="A418" s="1">
        <v>44340.469738900465</v>
      </c>
      <c r="B418" s="1">
        <v>39291</v>
      </c>
      <c r="C418" t="s">
        <v>4450</v>
      </c>
      <c r="D418">
        <v>7</v>
      </c>
      <c r="E418">
        <v>9</v>
      </c>
      <c r="F418">
        <v>8</v>
      </c>
      <c r="G418" t="s">
        <v>4451</v>
      </c>
      <c r="H418" t="s">
        <v>4452</v>
      </c>
      <c r="I418">
        <v>7</v>
      </c>
      <c r="J418" t="s">
        <v>85</v>
      </c>
      <c r="K418" t="str">
        <f>IF(YEAR(Formulario[[#This Row],[Birth date]])&gt;=2003,"Under 18", IF(YEAR(Formulario[[#This Row],[Birth date]])&gt;=1998,"From 18 to 23","Over 23"))</f>
        <v>Under 18</v>
      </c>
    </row>
    <row r="419" spans="1:11" x14ac:dyDescent="0.25">
      <c r="A419" s="1">
        <v>44298.467591539353</v>
      </c>
      <c r="B419" s="1">
        <v>39291</v>
      </c>
      <c r="C419" t="s">
        <v>342</v>
      </c>
      <c r="D419">
        <v>8</v>
      </c>
      <c r="E419">
        <v>10</v>
      </c>
      <c r="F419">
        <v>7</v>
      </c>
      <c r="G419" t="s">
        <v>343</v>
      </c>
      <c r="H419" t="s">
        <v>120</v>
      </c>
      <c r="I419">
        <v>6</v>
      </c>
      <c r="J419" t="s">
        <v>85</v>
      </c>
      <c r="K419" t="str">
        <f>IF(YEAR(Formulario[[#This Row],[Birth date]])&gt;=2003,"Under 18", IF(YEAR(Formulario[[#This Row],[Birth date]])&gt;=1998,"From 18 to 23","Over 23"))</f>
        <v>Under 18</v>
      </c>
    </row>
    <row r="420" spans="1:11" x14ac:dyDescent="0.25">
      <c r="A420" s="1">
        <v>44298.691991539352</v>
      </c>
      <c r="B420" s="1">
        <v>39291</v>
      </c>
      <c r="C420" t="s">
        <v>342</v>
      </c>
      <c r="D420">
        <v>8</v>
      </c>
      <c r="E420">
        <v>10</v>
      </c>
      <c r="F420">
        <v>7</v>
      </c>
      <c r="G420" t="s">
        <v>343</v>
      </c>
      <c r="H420" t="s">
        <v>120</v>
      </c>
      <c r="I420">
        <v>6</v>
      </c>
      <c r="J420" t="s">
        <v>85</v>
      </c>
      <c r="K420" t="str">
        <f>IF(YEAR(Formulario[[#This Row],[Birth date]])&gt;=2003,"Under 18", IF(YEAR(Formulario[[#This Row],[Birth date]])&gt;=1998,"From 18 to 23","Over 23"))</f>
        <v>Under 18</v>
      </c>
    </row>
    <row r="421" spans="1:11" x14ac:dyDescent="0.25">
      <c r="A421" s="1">
        <v>44312.437339259261</v>
      </c>
      <c r="B421" s="1">
        <v>39298</v>
      </c>
      <c r="C421" t="s">
        <v>1224</v>
      </c>
      <c r="D421">
        <v>9</v>
      </c>
      <c r="E421">
        <v>8</v>
      </c>
      <c r="F421">
        <v>5</v>
      </c>
      <c r="G421" t="s">
        <v>1225</v>
      </c>
      <c r="H421" t="s">
        <v>1226</v>
      </c>
      <c r="I421">
        <v>8</v>
      </c>
      <c r="J421" t="s">
        <v>83</v>
      </c>
      <c r="K421" t="str">
        <f>IF(YEAR(Formulario[[#This Row],[Birth date]])&gt;=2003,"Under 18", IF(YEAR(Formulario[[#This Row],[Birth date]])&gt;=1998,"From 18 to 23","Over 23"))</f>
        <v>Under 18</v>
      </c>
    </row>
    <row r="422" spans="1:11" x14ac:dyDescent="0.25">
      <c r="A422" s="1">
        <v>44312.463433634257</v>
      </c>
      <c r="B422" s="1">
        <v>39298</v>
      </c>
      <c r="C422" t="s">
        <v>1224</v>
      </c>
      <c r="D422">
        <v>9</v>
      </c>
      <c r="E422">
        <v>8</v>
      </c>
      <c r="F422">
        <v>5</v>
      </c>
      <c r="G422" t="s">
        <v>1225</v>
      </c>
      <c r="H422" t="s">
        <v>1226</v>
      </c>
      <c r="I422">
        <v>8</v>
      </c>
      <c r="J422" t="s">
        <v>83</v>
      </c>
      <c r="K422" t="str">
        <f>IF(YEAR(Formulario[[#This Row],[Birth date]])&gt;=2003,"Under 18", IF(YEAR(Formulario[[#This Row],[Birth date]])&gt;=1998,"From 18 to 23","Over 23"))</f>
        <v>Under 18</v>
      </c>
    </row>
    <row r="423" spans="1:11" x14ac:dyDescent="0.25">
      <c r="A423" s="1">
        <v>44298.436119386577</v>
      </c>
      <c r="B423" s="1">
        <v>39298</v>
      </c>
      <c r="C423" t="s">
        <v>323</v>
      </c>
      <c r="D423">
        <v>9</v>
      </c>
      <c r="E423">
        <v>5</v>
      </c>
      <c r="F423">
        <v>7</v>
      </c>
      <c r="G423" t="s">
        <v>324</v>
      </c>
      <c r="H423" t="s">
        <v>325</v>
      </c>
      <c r="I423">
        <v>7</v>
      </c>
      <c r="J423" t="s">
        <v>83</v>
      </c>
      <c r="K423" t="str">
        <f>IF(YEAR(Formulario[[#This Row],[Birth date]])&gt;=2003,"Under 18", IF(YEAR(Formulario[[#This Row],[Birth date]])&gt;=1998,"From 18 to 23","Over 23"))</f>
        <v>Under 18</v>
      </c>
    </row>
    <row r="424" spans="1:11" x14ac:dyDescent="0.25">
      <c r="A424" s="1">
        <v>44326.472001967595</v>
      </c>
      <c r="B424" s="1">
        <v>39298</v>
      </c>
      <c r="C424" t="s">
        <v>4280</v>
      </c>
      <c r="D424">
        <v>8</v>
      </c>
      <c r="E424">
        <v>8</v>
      </c>
      <c r="G424" t="s">
        <v>4281</v>
      </c>
      <c r="I424">
        <v>8</v>
      </c>
      <c r="J424" t="s">
        <v>83</v>
      </c>
      <c r="K424" t="str">
        <f>IF(YEAR(Formulario[[#This Row],[Birth date]])&gt;=2003,"Under 18", IF(YEAR(Formulario[[#This Row],[Birth date]])&gt;=1998,"From 18 to 23","Over 23"))</f>
        <v>Under 18</v>
      </c>
    </row>
    <row r="425" spans="1:11" x14ac:dyDescent="0.25">
      <c r="A425" s="1">
        <v>44326.549236331019</v>
      </c>
      <c r="B425" s="1">
        <v>39298</v>
      </c>
      <c r="C425" t="s">
        <v>4280</v>
      </c>
      <c r="D425">
        <v>8</v>
      </c>
      <c r="E425">
        <v>8</v>
      </c>
      <c r="G425" t="s">
        <v>4281</v>
      </c>
      <c r="I425">
        <v>8</v>
      </c>
      <c r="J425" t="s">
        <v>83</v>
      </c>
      <c r="K425" t="str">
        <f>IF(YEAR(Formulario[[#This Row],[Birth date]])&gt;=2003,"Under 18", IF(YEAR(Formulario[[#This Row],[Birth date]])&gt;=1998,"From 18 to 23","Over 23"))</f>
        <v>Under 18</v>
      </c>
    </row>
    <row r="426" spans="1:11" x14ac:dyDescent="0.25">
      <c r="A426" s="1">
        <v>44340.43426170139</v>
      </c>
      <c r="B426" s="1">
        <v>39298</v>
      </c>
      <c r="C426" t="s">
        <v>4401</v>
      </c>
      <c r="D426">
        <v>8</v>
      </c>
      <c r="E426">
        <v>8</v>
      </c>
      <c r="G426" t="s">
        <v>4402</v>
      </c>
      <c r="I426">
        <v>6</v>
      </c>
      <c r="J426" t="s">
        <v>83</v>
      </c>
      <c r="K426" t="str">
        <f>IF(YEAR(Formulario[[#This Row],[Birth date]])&gt;=2003,"Under 18", IF(YEAR(Formulario[[#This Row],[Birth date]])&gt;=1998,"From 18 to 23","Over 23"))</f>
        <v>Under 18</v>
      </c>
    </row>
    <row r="427" spans="1:11" x14ac:dyDescent="0.25">
      <c r="A427" s="1">
        <v>44354.426583506945</v>
      </c>
      <c r="B427" s="1">
        <v>39298</v>
      </c>
      <c r="D427">
        <v>8</v>
      </c>
      <c r="E427">
        <v>7</v>
      </c>
      <c r="F427">
        <v>7</v>
      </c>
      <c r="I427">
        <v>7</v>
      </c>
      <c r="J427" t="s">
        <v>83</v>
      </c>
      <c r="K427" t="str">
        <f>IF(YEAR(Formulario[[#This Row],[Birth date]])&gt;=2003,"Under 18", IF(YEAR(Formulario[[#This Row],[Birth date]])&gt;=1998,"From 18 to 23","Over 23"))</f>
        <v>Under 18</v>
      </c>
    </row>
    <row r="428" spans="1:11" x14ac:dyDescent="0.25">
      <c r="A428" s="1">
        <v>44354.466855636572</v>
      </c>
      <c r="B428" s="1">
        <v>39298</v>
      </c>
      <c r="D428">
        <v>8</v>
      </c>
      <c r="E428">
        <v>7</v>
      </c>
      <c r="F428">
        <v>7</v>
      </c>
      <c r="I428">
        <v>7</v>
      </c>
      <c r="J428" t="s">
        <v>83</v>
      </c>
      <c r="K428" t="str">
        <f>IF(YEAR(Formulario[[#This Row],[Birth date]])&gt;=2003,"Under 18", IF(YEAR(Formulario[[#This Row],[Birth date]])&gt;=1998,"From 18 to 23","Over 23"))</f>
        <v>Under 18</v>
      </c>
    </row>
    <row r="429" spans="1:11" x14ac:dyDescent="0.25">
      <c r="A429" s="1">
        <v>44340.469829814814</v>
      </c>
      <c r="B429" s="1">
        <v>39301</v>
      </c>
      <c r="C429" t="s">
        <v>4453</v>
      </c>
      <c r="D429">
        <v>8</v>
      </c>
      <c r="E429">
        <v>8</v>
      </c>
      <c r="F429">
        <v>8</v>
      </c>
      <c r="G429" t="s">
        <v>4454</v>
      </c>
      <c r="H429" t="s">
        <v>391</v>
      </c>
      <c r="I429">
        <v>9</v>
      </c>
      <c r="J429" t="s">
        <v>85</v>
      </c>
      <c r="K429" t="str">
        <f>IF(YEAR(Formulario[[#This Row],[Birth date]])&gt;=2003,"Under 18", IF(YEAR(Formulario[[#This Row],[Birth date]])&gt;=1998,"From 18 to 23","Over 23"))</f>
        <v>Under 18</v>
      </c>
    </row>
    <row r="430" spans="1:11" x14ac:dyDescent="0.25">
      <c r="A430" s="1">
        <v>44298.468400902777</v>
      </c>
      <c r="B430" s="1">
        <v>39301</v>
      </c>
      <c r="C430" t="s">
        <v>362</v>
      </c>
      <c r="D430">
        <v>7</v>
      </c>
      <c r="E430">
        <v>7</v>
      </c>
      <c r="F430">
        <v>6</v>
      </c>
      <c r="G430" t="s">
        <v>354</v>
      </c>
      <c r="H430" t="s">
        <v>363</v>
      </c>
      <c r="I430">
        <v>4</v>
      </c>
      <c r="J430" t="s">
        <v>85</v>
      </c>
      <c r="K430" t="str">
        <f>IF(YEAR(Formulario[[#This Row],[Birth date]])&gt;=2003,"Under 18", IF(YEAR(Formulario[[#This Row],[Birth date]])&gt;=1998,"From 18 to 23","Over 23"))</f>
        <v>Under 18</v>
      </c>
    </row>
    <row r="431" spans="1:11" x14ac:dyDescent="0.25">
      <c r="A431" s="1">
        <v>44354.471886597225</v>
      </c>
      <c r="B431" s="1">
        <v>39301</v>
      </c>
      <c r="C431" t="s">
        <v>4571</v>
      </c>
      <c r="D431">
        <v>9</v>
      </c>
      <c r="E431">
        <v>9</v>
      </c>
      <c r="F431">
        <v>8</v>
      </c>
      <c r="G431" t="s">
        <v>4572</v>
      </c>
      <c r="H431" t="s">
        <v>4573</v>
      </c>
      <c r="I431">
        <v>9</v>
      </c>
      <c r="J431" t="s">
        <v>85</v>
      </c>
      <c r="K431" t="str">
        <f>IF(YEAR(Formulario[[#This Row],[Birth date]])&gt;=2003,"Under 18", IF(YEAR(Formulario[[#This Row],[Birth date]])&gt;=1998,"From 18 to 23","Over 23"))</f>
        <v>Under 18</v>
      </c>
    </row>
    <row r="432" spans="1:11" x14ac:dyDescent="0.25">
      <c r="A432" s="1">
        <v>44312.477653032409</v>
      </c>
      <c r="B432" s="1">
        <v>39301</v>
      </c>
      <c r="C432" t="s">
        <v>1262</v>
      </c>
      <c r="D432">
        <v>8</v>
      </c>
      <c r="E432">
        <v>6</v>
      </c>
      <c r="F432">
        <v>7</v>
      </c>
      <c r="G432" t="s">
        <v>116</v>
      </c>
      <c r="H432" t="s">
        <v>1263</v>
      </c>
      <c r="I432">
        <v>7</v>
      </c>
      <c r="J432" t="s">
        <v>85</v>
      </c>
      <c r="K432" t="str">
        <f>IF(YEAR(Formulario[[#This Row],[Birth date]])&gt;=2003,"Under 18", IF(YEAR(Formulario[[#This Row],[Birth date]])&gt;=1998,"From 18 to 23","Over 23"))</f>
        <v>Under 18</v>
      </c>
    </row>
    <row r="433" spans="1:11" x14ac:dyDescent="0.25">
      <c r="A433" s="1">
        <v>44326.436763831021</v>
      </c>
      <c r="B433" s="1">
        <v>39301</v>
      </c>
      <c r="C433" t="s">
        <v>4209</v>
      </c>
      <c r="D433">
        <v>8</v>
      </c>
      <c r="E433">
        <v>8</v>
      </c>
      <c r="F433">
        <v>7</v>
      </c>
      <c r="G433" t="s">
        <v>4210</v>
      </c>
      <c r="H433" t="s">
        <v>4211</v>
      </c>
      <c r="I433">
        <v>8</v>
      </c>
      <c r="J433" t="s">
        <v>85</v>
      </c>
      <c r="K433" t="str">
        <f>IF(YEAR(Formulario[[#This Row],[Birth date]])&gt;=2003,"Under 18", IF(YEAR(Formulario[[#This Row],[Birth date]])&gt;=1998,"From 18 to 23","Over 23"))</f>
        <v>Under 18</v>
      </c>
    </row>
    <row r="434" spans="1:11" x14ac:dyDescent="0.25">
      <c r="A434" s="1">
        <v>44298.468884166665</v>
      </c>
      <c r="B434" s="1">
        <v>39304</v>
      </c>
      <c r="C434" t="s">
        <v>376</v>
      </c>
      <c r="D434">
        <v>7</v>
      </c>
      <c r="E434">
        <v>8</v>
      </c>
      <c r="F434">
        <v>9</v>
      </c>
      <c r="I434">
        <v>6</v>
      </c>
      <c r="J434" t="s">
        <v>85</v>
      </c>
      <c r="K434" t="str">
        <f>IF(YEAR(Formulario[[#This Row],[Birth date]])&gt;=2003,"Under 18", IF(YEAR(Formulario[[#This Row],[Birth date]])&gt;=1998,"From 18 to 23","Over 23"))</f>
        <v>Under 18</v>
      </c>
    </row>
    <row r="435" spans="1:11" x14ac:dyDescent="0.25">
      <c r="A435" s="1">
        <v>44312.478246724539</v>
      </c>
      <c r="B435" s="1">
        <v>39304</v>
      </c>
      <c r="D435">
        <v>8</v>
      </c>
      <c r="E435">
        <v>5</v>
      </c>
      <c r="F435">
        <v>8</v>
      </c>
      <c r="I435">
        <v>7</v>
      </c>
      <c r="J435" t="s">
        <v>85</v>
      </c>
      <c r="K435" t="str">
        <f>IF(YEAR(Formulario[[#This Row],[Birth date]])&gt;=2003,"Under 18", IF(YEAR(Formulario[[#This Row],[Birth date]])&gt;=1998,"From 18 to 23","Over 23"))</f>
        <v>Under 18</v>
      </c>
    </row>
    <row r="436" spans="1:11" x14ac:dyDescent="0.25">
      <c r="A436" s="1">
        <v>44354.427067129633</v>
      </c>
      <c r="B436" s="1">
        <v>39316</v>
      </c>
      <c r="C436" t="s">
        <v>4538</v>
      </c>
      <c r="D436">
        <v>9</v>
      </c>
      <c r="E436">
        <v>8</v>
      </c>
      <c r="F436">
        <v>6</v>
      </c>
      <c r="G436" t="s">
        <v>4539</v>
      </c>
      <c r="H436" t="s">
        <v>4436</v>
      </c>
      <c r="I436">
        <v>9</v>
      </c>
      <c r="J436" t="s">
        <v>83</v>
      </c>
      <c r="K436" t="str">
        <f>IF(YEAR(Formulario[[#This Row],[Birth date]])&gt;=2003,"Under 18", IF(YEAR(Formulario[[#This Row],[Birth date]])&gt;=1998,"From 18 to 23","Over 23"))</f>
        <v>Under 18</v>
      </c>
    </row>
    <row r="437" spans="1:11" x14ac:dyDescent="0.25">
      <c r="A437" s="1">
        <v>44312.436576562497</v>
      </c>
      <c r="B437" s="1">
        <v>39316</v>
      </c>
      <c r="C437" t="s">
        <v>1197</v>
      </c>
      <c r="D437">
        <v>9</v>
      </c>
      <c r="E437">
        <v>9</v>
      </c>
      <c r="F437">
        <v>10</v>
      </c>
      <c r="G437" t="s">
        <v>1198</v>
      </c>
      <c r="H437" t="s">
        <v>1199</v>
      </c>
      <c r="I437">
        <v>9</v>
      </c>
      <c r="J437" t="s">
        <v>83</v>
      </c>
      <c r="K437" t="str">
        <f>IF(YEAR(Formulario[[#This Row],[Birth date]])&gt;=2003,"Under 18", IF(YEAR(Formulario[[#This Row],[Birth date]])&gt;=1998,"From 18 to 23","Over 23"))</f>
        <v>Under 18</v>
      </c>
    </row>
    <row r="438" spans="1:11" x14ac:dyDescent="0.25">
      <c r="A438" s="1">
        <v>44298.434351840275</v>
      </c>
      <c r="B438" s="1">
        <v>39316</v>
      </c>
      <c r="C438" t="s">
        <v>290</v>
      </c>
      <c r="D438">
        <v>9</v>
      </c>
      <c r="E438">
        <v>9</v>
      </c>
      <c r="F438">
        <v>6</v>
      </c>
      <c r="G438" t="s">
        <v>291</v>
      </c>
      <c r="H438" t="s">
        <v>292</v>
      </c>
      <c r="I438">
        <v>10</v>
      </c>
      <c r="J438" t="s">
        <v>83</v>
      </c>
      <c r="K438" t="str">
        <f>IF(YEAR(Formulario[[#This Row],[Birth date]])&gt;=2003,"Under 18", IF(YEAR(Formulario[[#This Row],[Birth date]])&gt;=1998,"From 18 to 23","Over 23"))</f>
        <v>Under 18</v>
      </c>
    </row>
    <row r="439" spans="1:11" x14ac:dyDescent="0.25">
      <c r="A439" s="1">
        <v>44326.437406192126</v>
      </c>
      <c r="B439" s="1">
        <v>39322</v>
      </c>
      <c r="C439" t="s">
        <v>4226</v>
      </c>
      <c r="D439">
        <v>9</v>
      </c>
      <c r="E439">
        <v>7</v>
      </c>
      <c r="F439">
        <v>9</v>
      </c>
      <c r="G439" t="s">
        <v>1331</v>
      </c>
      <c r="H439" t="s">
        <v>4227</v>
      </c>
      <c r="I439">
        <v>8</v>
      </c>
      <c r="J439" t="s">
        <v>85</v>
      </c>
      <c r="K439" t="str">
        <f>IF(YEAR(Formulario[[#This Row],[Birth date]])&gt;=2003,"Under 18", IF(YEAR(Formulario[[#This Row],[Birth date]])&gt;=1998,"From 18 to 23","Over 23"))</f>
        <v>Under 18</v>
      </c>
    </row>
    <row r="440" spans="1:11" x14ac:dyDescent="0.25">
      <c r="A440" s="1">
        <v>44312.477364479164</v>
      </c>
      <c r="B440" s="1">
        <v>39343</v>
      </c>
      <c r="C440" t="s">
        <v>1249</v>
      </c>
      <c r="D440">
        <v>4</v>
      </c>
      <c r="E440">
        <v>5</v>
      </c>
      <c r="F440">
        <v>5</v>
      </c>
      <c r="G440" t="s">
        <v>1250</v>
      </c>
      <c r="H440" t="s">
        <v>1251</v>
      </c>
      <c r="I440">
        <v>7</v>
      </c>
      <c r="J440" t="s">
        <v>85</v>
      </c>
      <c r="K440" t="str">
        <f>IF(YEAR(Formulario[[#This Row],[Birth date]])&gt;=2003,"Under 18", IF(YEAR(Formulario[[#This Row],[Birth date]])&gt;=1998,"From 18 to 23","Over 23"))</f>
        <v>Under 18</v>
      </c>
    </row>
    <row r="441" spans="1:11" x14ac:dyDescent="0.25">
      <c r="A441" s="1">
        <v>44312.544757407406</v>
      </c>
      <c r="B441" s="1">
        <v>39343</v>
      </c>
      <c r="C441" t="s">
        <v>1249</v>
      </c>
      <c r="D441">
        <v>4</v>
      </c>
      <c r="E441">
        <v>5</v>
      </c>
      <c r="F441">
        <v>5</v>
      </c>
      <c r="G441" t="s">
        <v>1250</v>
      </c>
      <c r="H441" t="s">
        <v>1251</v>
      </c>
      <c r="I441">
        <v>7</v>
      </c>
      <c r="J441" t="s">
        <v>85</v>
      </c>
      <c r="K441" t="str">
        <f>IF(YEAR(Formulario[[#This Row],[Birth date]])&gt;=2003,"Under 18", IF(YEAR(Formulario[[#This Row],[Birth date]])&gt;=1998,"From 18 to 23","Over 23"))</f>
        <v>Under 18</v>
      </c>
    </row>
    <row r="442" spans="1:11" x14ac:dyDescent="0.25">
      <c r="A442" s="1">
        <v>44340.469588043983</v>
      </c>
      <c r="B442" s="1">
        <v>39343</v>
      </c>
      <c r="C442" t="s">
        <v>4443</v>
      </c>
      <c r="D442">
        <v>8</v>
      </c>
      <c r="E442">
        <v>9</v>
      </c>
      <c r="F442">
        <v>7</v>
      </c>
      <c r="G442" t="s">
        <v>4444</v>
      </c>
      <c r="H442" t="s">
        <v>1251</v>
      </c>
      <c r="I442">
        <v>7</v>
      </c>
      <c r="J442" t="s">
        <v>85</v>
      </c>
      <c r="K442" t="str">
        <f>IF(YEAR(Formulario[[#This Row],[Birth date]])&gt;=2003,"Under 18", IF(YEAR(Formulario[[#This Row],[Birth date]])&gt;=1998,"From 18 to 23","Over 23"))</f>
        <v>Under 18</v>
      </c>
    </row>
    <row r="443" spans="1:11" x14ac:dyDescent="0.25">
      <c r="A443" s="1">
        <v>44340.545985590281</v>
      </c>
      <c r="B443" s="1">
        <v>39343</v>
      </c>
      <c r="C443" t="s">
        <v>4443</v>
      </c>
      <c r="D443">
        <v>8</v>
      </c>
      <c r="E443">
        <v>9</v>
      </c>
      <c r="F443">
        <v>7</v>
      </c>
      <c r="G443" t="s">
        <v>4444</v>
      </c>
      <c r="H443" t="s">
        <v>1251</v>
      </c>
      <c r="I443">
        <v>7</v>
      </c>
      <c r="J443" t="s">
        <v>85</v>
      </c>
      <c r="K443" t="str">
        <f>IF(YEAR(Formulario[[#This Row],[Birth date]])&gt;=2003,"Under 18", IF(YEAR(Formulario[[#This Row],[Birth date]])&gt;=1998,"From 18 to 23","Over 23"))</f>
        <v>Under 18</v>
      </c>
    </row>
    <row r="444" spans="1:11" x14ac:dyDescent="0.25">
      <c r="A444" s="1">
        <v>44298.468433437498</v>
      </c>
      <c r="B444" s="1">
        <v>39343</v>
      </c>
      <c r="C444" t="s">
        <v>367</v>
      </c>
      <c r="D444">
        <v>8</v>
      </c>
      <c r="E444">
        <v>9</v>
      </c>
      <c r="F444">
        <v>8</v>
      </c>
      <c r="G444" t="s">
        <v>368</v>
      </c>
      <c r="H444" t="s">
        <v>369</v>
      </c>
      <c r="I444">
        <v>7</v>
      </c>
      <c r="J444" t="s">
        <v>85</v>
      </c>
      <c r="K444" t="str">
        <f>IF(YEAR(Formulario[[#This Row],[Birth date]])&gt;=2003,"Under 18", IF(YEAR(Formulario[[#This Row],[Birth date]])&gt;=1998,"From 18 to 23","Over 23"))</f>
        <v>Under 18</v>
      </c>
    </row>
    <row r="445" spans="1:11" x14ac:dyDescent="0.25">
      <c r="A445" s="1">
        <v>44298.68686371528</v>
      </c>
      <c r="B445" s="1">
        <v>39343</v>
      </c>
      <c r="C445" t="s">
        <v>367</v>
      </c>
      <c r="D445">
        <v>8</v>
      </c>
      <c r="E445">
        <v>9</v>
      </c>
      <c r="F445">
        <v>8</v>
      </c>
      <c r="G445" t="s">
        <v>368</v>
      </c>
      <c r="H445" t="s">
        <v>369</v>
      </c>
      <c r="I445">
        <v>7</v>
      </c>
      <c r="J445" t="s">
        <v>85</v>
      </c>
      <c r="K445" t="str">
        <f>IF(YEAR(Formulario[[#This Row],[Birth date]])&gt;=2003,"Under 18", IF(YEAR(Formulario[[#This Row],[Birth date]])&gt;=1998,"From 18 to 23","Over 23"))</f>
        <v>Under 18</v>
      </c>
    </row>
    <row r="446" spans="1:11" x14ac:dyDescent="0.25">
      <c r="A446" s="1">
        <v>44354.471628368054</v>
      </c>
      <c r="B446" s="1">
        <v>39343</v>
      </c>
      <c r="C446" t="s">
        <v>4563</v>
      </c>
      <c r="D446">
        <v>5</v>
      </c>
      <c r="E446">
        <v>7</v>
      </c>
      <c r="F446">
        <v>6</v>
      </c>
      <c r="G446" t="s">
        <v>4564</v>
      </c>
      <c r="H446" t="s">
        <v>4565</v>
      </c>
      <c r="I446">
        <v>7</v>
      </c>
      <c r="J446" t="s">
        <v>85</v>
      </c>
      <c r="K446" t="str">
        <f>IF(YEAR(Formulario[[#This Row],[Birth date]])&gt;=2003,"Under 18", IF(YEAR(Formulario[[#This Row],[Birth date]])&gt;=1998,"From 18 to 23","Over 23"))</f>
        <v>Under 18</v>
      </c>
    </row>
    <row r="447" spans="1:11" x14ac:dyDescent="0.25">
      <c r="A447" s="1">
        <v>44298.540279502318</v>
      </c>
      <c r="B447" s="1">
        <v>39343</v>
      </c>
      <c r="C447" t="s">
        <v>473</v>
      </c>
      <c r="D447">
        <v>9</v>
      </c>
      <c r="E447">
        <v>10</v>
      </c>
      <c r="F447">
        <v>10</v>
      </c>
      <c r="G447" t="s">
        <v>474</v>
      </c>
      <c r="H447" t="s">
        <v>475</v>
      </c>
      <c r="I447">
        <v>5</v>
      </c>
      <c r="J447" t="s">
        <v>85</v>
      </c>
      <c r="K447" t="str">
        <f>IF(YEAR(Formulario[[#This Row],[Birth date]])&gt;=2003,"Under 18", IF(YEAR(Formulario[[#This Row],[Birth date]])&gt;=1998,"From 18 to 23","Over 23"))</f>
        <v>Under 18</v>
      </c>
    </row>
    <row r="448" spans="1:11" x14ac:dyDescent="0.25">
      <c r="A448" s="1">
        <v>44312.534478969908</v>
      </c>
      <c r="B448" s="1">
        <v>39343</v>
      </c>
      <c r="C448" t="s">
        <v>1314</v>
      </c>
      <c r="D448">
        <v>10</v>
      </c>
      <c r="E448">
        <v>8</v>
      </c>
      <c r="F448">
        <v>9</v>
      </c>
      <c r="I448">
        <v>9</v>
      </c>
      <c r="J448" t="s">
        <v>85</v>
      </c>
      <c r="K448" t="str">
        <f>IF(YEAR(Formulario[[#This Row],[Birth date]])&gt;=2003,"Under 18", IF(YEAR(Formulario[[#This Row],[Birth date]])&gt;=1998,"From 18 to 23","Over 23"))</f>
        <v>Under 18</v>
      </c>
    </row>
    <row r="449" spans="1:11" x14ac:dyDescent="0.25">
      <c r="A449" s="1">
        <v>44326.535124641203</v>
      </c>
      <c r="B449" s="1">
        <v>39343</v>
      </c>
      <c r="D449">
        <v>9</v>
      </c>
      <c r="E449">
        <v>10</v>
      </c>
      <c r="F449">
        <v>9</v>
      </c>
      <c r="I449">
        <v>8</v>
      </c>
      <c r="J449" t="s">
        <v>85</v>
      </c>
      <c r="K449" t="str">
        <f>IF(YEAR(Formulario[[#This Row],[Birth date]])&gt;=2003,"Under 18", IF(YEAR(Formulario[[#This Row],[Birth date]])&gt;=1998,"From 18 to 23","Over 23"))</f>
        <v>Under 18</v>
      </c>
    </row>
    <row r="450" spans="1:11" x14ac:dyDescent="0.25">
      <c r="A450" s="1">
        <v>44340.540745879633</v>
      </c>
      <c r="B450" s="1">
        <v>39343</v>
      </c>
      <c r="C450" t="s">
        <v>1318</v>
      </c>
      <c r="D450">
        <v>9</v>
      </c>
      <c r="E450">
        <v>8</v>
      </c>
      <c r="F450">
        <v>8</v>
      </c>
      <c r="I450">
        <v>7</v>
      </c>
      <c r="J450" t="s">
        <v>85</v>
      </c>
      <c r="K450" t="str">
        <f>IF(YEAR(Formulario[[#This Row],[Birth date]])&gt;=2003,"Under 18", IF(YEAR(Formulario[[#This Row],[Birth date]])&gt;=1998,"From 18 to 23","Over 23"))</f>
        <v>Under 18</v>
      </c>
    </row>
    <row r="451" spans="1:11" x14ac:dyDescent="0.25">
      <c r="A451" s="1">
        <v>44354.530227199073</v>
      </c>
      <c r="B451" s="1">
        <v>39343</v>
      </c>
      <c r="D451">
        <v>8</v>
      </c>
      <c r="E451">
        <v>9</v>
      </c>
      <c r="F451">
        <v>8</v>
      </c>
      <c r="I451">
        <v>5</v>
      </c>
      <c r="J451" t="s">
        <v>85</v>
      </c>
      <c r="K451" t="str">
        <f>IF(YEAR(Formulario[[#This Row],[Birth date]])&gt;=2003,"Under 18", IF(YEAR(Formulario[[#This Row],[Birth date]])&gt;=1998,"From 18 to 23","Over 23"))</f>
        <v>Under 18</v>
      </c>
    </row>
    <row r="452" spans="1:11" x14ac:dyDescent="0.25">
      <c r="A452" s="1">
        <v>44312.477367407409</v>
      </c>
      <c r="B452" s="1">
        <v>39345</v>
      </c>
      <c r="C452" t="s">
        <v>1249</v>
      </c>
      <c r="D452">
        <v>10</v>
      </c>
      <c r="E452">
        <v>10</v>
      </c>
      <c r="F452">
        <v>10</v>
      </c>
      <c r="G452" s="9" t="s">
        <v>105</v>
      </c>
      <c r="H452" t="s">
        <v>1252</v>
      </c>
      <c r="I452">
        <v>10</v>
      </c>
      <c r="J452" t="s">
        <v>83</v>
      </c>
      <c r="K452" t="str">
        <f>IF(YEAR(Formulario[[#This Row],[Birth date]])&gt;=2003,"Under 18", IF(YEAR(Formulario[[#This Row],[Birth date]])&gt;=1998,"From 18 to 23","Over 23"))</f>
        <v>Under 18</v>
      </c>
    </row>
    <row r="453" spans="1:11" x14ac:dyDescent="0.25">
      <c r="A453" s="1">
        <v>44312.540732407404</v>
      </c>
      <c r="B453" s="1">
        <v>39345</v>
      </c>
      <c r="C453" t="s">
        <v>1249</v>
      </c>
      <c r="D453">
        <v>10</v>
      </c>
      <c r="E453">
        <v>10</v>
      </c>
      <c r="F453">
        <v>10</v>
      </c>
      <c r="G453" t="s">
        <v>105</v>
      </c>
      <c r="H453" t="s">
        <v>1252</v>
      </c>
      <c r="I453">
        <v>10</v>
      </c>
      <c r="J453" t="s">
        <v>83</v>
      </c>
      <c r="K453" t="str">
        <f>IF(YEAR(Formulario[[#This Row],[Birth date]])&gt;=2003,"Under 18", IF(YEAR(Formulario[[#This Row],[Birth date]])&gt;=1998,"From 18 to 23","Over 23"))</f>
        <v>Under 18</v>
      </c>
    </row>
    <row r="454" spans="1:11" x14ac:dyDescent="0.25">
      <c r="A454" s="1">
        <v>44312.849083657406</v>
      </c>
      <c r="B454" s="1">
        <v>39345</v>
      </c>
      <c r="C454" t="s">
        <v>1249</v>
      </c>
      <c r="D454">
        <v>10</v>
      </c>
      <c r="E454">
        <v>10</v>
      </c>
      <c r="F454">
        <v>10</v>
      </c>
      <c r="G454" t="s">
        <v>105</v>
      </c>
      <c r="H454" t="s">
        <v>1252</v>
      </c>
      <c r="I454">
        <v>10</v>
      </c>
      <c r="J454" t="s">
        <v>83</v>
      </c>
      <c r="K454" t="str">
        <f>IF(YEAR(Formulario[[#This Row],[Birth date]])&gt;=2003,"Under 18", IF(YEAR(Formulario[[#This Row],[Birth date]])&gt;=1998,"From 18 to 23","Over 23"))</f>
        <v>Under 18</v>
      </c>
    </row>
    <row r="455" spans="1:11" x14ac:dyDescent="0.25">
      <c r="A455" s="1">
        <v>44298.466900659725</v>
      </c>
      <c r="B455" s="1">
        <v>39345</v>
      </c>
      <c r="C455" t="s">
        <v>328</v>
      </c>
      <c r="D455">
        <v>10</v>
      </c>
      <c r="E455">
        <v>7</v>
      </c>
      <c r="F455">
        <v>9</v>
      </c>
      <c r="G455" t="s">
        <v>329</v>
      </c>
      <c r="I455">
        <v>9</v>
      </c>
      <c r="J455" t="s">
        <v>83</v>
      </c>
      <c r="K455" t="str">
        <f>IF(YEAR(Formulario[[#This Row],[Birth date]])&gt;=2003,"Under 18", IF(YEAR(Formulario[[#This Row],[Birth date]])&gt;=1998,"From 18 to 23","Over 23"))</f>
        <v>Under 18</v>
      </c>
    </row>
    <row r="456" spans="1:11" x14ac:dyDescent="0.25">
      <c r="A456" s="1">
        <v>44298.520617870374</v>
      </c>
      <c r="B456" s="1">
        <v>39345</v>
      </c>
      <c r="C456" t="s">
        <v>328</v>
      </c>
      <c r="D456">
        <v>10</v>
      </c>
      <c r="E456">
        <v>7</v>
      </c>
      <c r="F456">
        <v>9</v>
      </c>
      <c r="G456" t="s">
        <v>329</v>
      </c>
      <c r="I456">
        <v>9</v>
      </c>
      <c r="J456" t="s">
        <v>83</v>
      </c>
      <c r="K456" t="str">
        <f>IF(YEAR(Formulario[[#This Row],[Birth date]])&gt;=2003,"Under 18", IF(YEAR(Formulario[[#This Row],[Birth date]])&gt;=1998,"From 18 to 23","Over 23"))</f>
        <v>Under 18</v>
      </c>
    </row>
    <row r="457" spans="1:11" x14ac:dyDescent="0.25">
      <c r="A457" s="1">
        <v>44340.46901572917</v>
      </c>
      <c r="B457" s="1">
        <v>39354</v>
      </c>
      <c r="C457" t="s">
        <v>4437</v>
      </c>
      <c r="D457">
        <v>7</v>
      </c>
      <c r="E457">
        <v>7</v>
      </c>
      <c r="F457">
        <v>5</v>
      </c>
      <c r="G457" t="s">
        <v>4438</v>
      </c>
      <c r="H457" t="s">
        <v>4439</v>
      </c>
      <c r="I457">
        <v>1</v>
      </c>
      <c r="J457" t="s">
        <v>85</v>
      </c>
      <c r="K457" t="str">
        <f>IF(YEAR(Formulario[[#This Row],[Birth date]])&gt;=2003,"Under 18", IF(YEAR(Formulario[[#This Row],[Birth date]])&gt;=1998,"From 18 to 23","Over 23"))</f>
        <v>Under 18</v>
      </c>
    </row>
    <row r="458" spans="1:11" x14ac:dyDescent="0.25">
      <c r="A458" s="1">
        <v>44340.54949902778</v>
      </c>
      <c r="B458" s="1">
        <v>39354</v>
      </c>
      <c r="C458" t="s">
        <v>4437</v>
      </c>
      <c r="D458">
        <v>7</v>
      </c>
      <c r="E458">
        <v>7</v>
      </c>
      <c r="F458">
        <v>5</v>
      </c>
      <c r="G458" t="s">
        <v>4438</v>
      </c>
      <c r="H458" t="s">
        <v>4439</v>
      </c>
      <c r="I458">
        <v>1</v>
      </c>
      <c r="J458" t="s">
        <v>85</v>
      </c>
      <c r="K458" t="str">
        <f>IF(YEAR(Formulario[[#This Row],[Birth date]])&gt;=2003,"Under 18", IF(YEAR(Formulario[[#This Row],[Birth date]])&gt;=1998,"From 18 to 23","Over 23"))</f>
        <v>Under 18</v>
      </c>
    </row>
    <row r="459" spans="1:11" x14ac:dyDescent="0.25">
      <c r="A459" s="1">
        <v>44298.468240983799</v>
      </c>
      <c r="B459" s="1">
        <v>39354</v>
      </c>
      <c r="C459" t="s">
        <v>353</v>
      </c>
      <c r="D459">
        <v>9</v>
      </c>
      <c r="E459">
        <v>5</v>
      </c>
      <c r="F459">
        <v>8</v>
      </c>
      <c r="G459" t="s">
        <v>354</v>
      </c>
      <c r="H459" t="s">
        <v>355</v>
      </c>
      <c r="I459">
        <v>5</v>
      </c>
      <c r="J459" t="s">
        <v>85</v>
      </c>
      <c r="K459" t="str">
        <f>IF(YEAR(Formulario[[#This Row],[Birth date]])&gt;=2003,"Under 18", IF(YEAR(Formulario[[#This Row],[Birth date]])&gt;=1998,"From 18 to 23","Over 23"))</f>
        <v>Under 18</v>
      </c>
    </row>
    <row r="460" spans="1:11" x14ac:dyDescent="0.25">
      <c r="A460" s="1">
        <v>44312.47726767361</v>
      </c>
      <c r="B460" s="1">
        <v>39354</v>
      </c>
      <c r="C460" t="s">
        <v>158</v>
      </c>
      <c r="D460">
        <v>9</v>
      </c>
      <c r="E460">
        <v>6</v>
      </c>
      <c r="F460">
        <v>4</v>
      </c>
      <c r="I460">
        <v>10</v>
      </c>
      <c r="J460" t="s">
        <v>85</v>
      </c>
      <c r="K460" t="str">
        <f>IF(YEAR(Formulario[[#This Row],[Birth date]])&gt;=2003,"Under 18", IF(YEAR(Formulario[[#This Row],[Birth date]])&gt;=1998,"From 18 to 23","Over 23"))</f>
        <v>Under 18</v>
      </c>
    </row>
    <row r="461" spans="1:11" x14ac:dyDescent="0.25">
      <c r="A461" s="1">
        <v>44326.435999687499</v>
      </c>
      <c r="B461" s="1">
        <v>39354</v>
      </c>
      <c r="D461">
        <v>3</v>
      </c>
      <c r="E461">
        <v>2</v>
      </c>
      <c r="F461">
        <v>6</v>
      </c>
      <c r="I461">
        <v>4</v>
      </c>
      <c r="J461" t="s">
        <v>85</v>
      </c>
      <c r="K461" t="str">
        <f>IF(YEAR(Formulario[[#This Row],[Birth date]])&gt;=2003,"Under 18", IF(YEAR(Formulario[[#This Row],[Birth date]])&gt;=1998,"From 18 to 23","Over 23"))</f>
        <v>Under 18</v>
      </c>
    </row>
    <row r="462" spans="1:11" x14ac:dyDescent="0.25">
      <c r="A462" s="1">
        <v>44326.46237134259</v>
      </c>
      <c r="B462" s="1">
        <v>39354</v>
      </c>
      <c r="D462">
        <v>3</v>
      </c>
      <c r="E462">
        <v>2</v>
      </c>
      <c r="F462">
        <v>6</v>
      </c>
      <c r="I462">
        <v>4</v>
      </c>
      <c r="J462" t="s">
        <v>85</v>
      </c>
      <c r="K462" t="str">
        <f>IF(YEAR(Formulario[[#This Row],[Birth date]])&gt;=2003,"Under 18", IF(YEAR(Formulario[[#This Row],[Birth date]])&gt;=1998,"From 18 to 23","Over 23"))</f>
        <v>Under 18</v>
      </c>
    </row>
    <row r="463" spans="1:11" x14ac:dyDescent="0.25">
      <c r="A463" s="1">
        <v>44298.468518761576</v>
      </c>
      <c r="B463" s="1">
        <v>39359</v>
      </c>
      <c r="C463" t="s">
        <v>370</v>
      </c>
      <c r="D463">
        <v>6</v>
      </c>
      <c r="E463">
        <v>8</v>
      </c>
      <c r="F463">
        <v>4</v>
      </c>
      <c r="G463" t="s">
        <v>371</v>
      </c>
      <c r="H463" t="s">
        <v>372</v>
      </c>
      <c r="I463">
        <v>4</v>
      </c>
      <c r="J463" t="s">
        <v>83</v>
      </c>
      <c r="K463" t="str">
        <f>IF(YEAR(Formulario[[#This Row],[Birth date]])&gt;=2003,"Under 18", IF(YEAR(Formulario[[#This Row],[Birth date]])&gt;=1998,"From 18 to 23","Over 23"))</f>
        <v>Under 18</v>
      </c>
    </row>
    <row r="464" spans="1:11" x14ac:dyDescent="0.25">
      <c r="A464" s="1">
        <v>44298.551476319444</v>
      </c>
      <c r="B464" s="1">
        <v>39359</v>
      </c>
      <c r="C464" t="s">
        <v>370</v>
      </c>
      <c r="D464">
        <v>6</v>
      </c>
      <c r="E464">
        <v>8</v>
      </c>
      <c r="F464">
        <v>4</v>
      </c>
      <c r="G464" t="s">
        <v>371</v>
      </c>
      <c r="H464" t="s">
        <v>372</v>
      </c>
      <c r="I464">
        <v>4</v>
      </c>
      <c r="J464" t="s">
        <v>83</v>
      </c>
      <c r="K464" t="str">
        <f>IF(YEAR(Formulario[[#This Row],[Birth date]])&gt;=2003,"Under 18", IF(YEAR(Formulario[[#This Row],[Birth date]])&gt;=1998,"From 18 to 23","Over 23"))</f>
        <v>Under 18</v>
      </c>
    </row>
    <row r="465" spans="1:11" x14ac:dyDescent="0.25">
      <c r="A465" s="1">
        <v>44326.43907537037</v>
      </c>
      <c r="B465" s="1">
        <v>39366</v>
      </c>
      <c r="C465" t="s">
        <v>4242</v>
      </c>
      <c r="D465">
        <v>10</v>
      </c>
      <c r="E465">
        <v>10</v>
      </c>
      <c r="F465">
        <v>10</v>
      </c>
      <c r="G465" t="s">
        <v>4243</v>
      </c>
      <c r="H465" t="s">
        <v>4244</v>
      </c>
      <c r="I465">
        <v>10</v>
      </c>
      <c r="J465" t="s">
        <v>85</v>
      </c>
      <c r="K465" t="str">
        <f>IF(YEAR(Formulario[[#This Row],[Birth date]])&gt;=2003,"Under 18", IF(YEAR(Formulario[[#This Row],[Birth date]])&gt;=1998,"From 18 to 23","Over 23"))</f>
        <v>Under 18</v>
      </c>
    </row>
    <row r="466" spans="1:11" x14ac:dyDescent="0.25">
      <c r="A466" s="1">
        <v>44340.470532685184</v>
      </c>
      <c r="B466" s="1">
        <v>39366</v>
      </c>
      <c r="C466" t="s">
        <v>4468</v>
      </c>
      <c r="D466">
        <v>10</v>
      </c>
      <c r="E466">
        <v>10</v>
      </c>
      <c r="F466">
        <v>10</v>
      </c>
      <c r="G466" t="s">
        <v>4469</v>
      </c>
      <c r="H466" t="s">
        <v>4470</v>
      </c>
      <c r="I466">
        <v>10</v>
      </c>
      <c r="J466" t="s">
        <v>85</v>
      </c>
      <c r="K466" t="str">
        <f>IF(YEAR(Formulario[[#This Row],[Birth date]])&gt;=2003,"Under 18", IF(YEAR(Formulario[[#This Row],[Birth date]])&gt;=1998,"From 18 to 23","Over 23"))</f>
        <v>Under 18</v>
      </c>
    </row>
    <row r="467" spans="1:11" x14ac:dyDescent="0.25">
      <c r="A467" s="1">
        <v>44354.471374803237</v>
      </c>
      <c r="B467" s="1">
        <v>39366</v>
      </c>
      <c r="C467" t="s">
        <v>4468</v>
      </c>
      <c r="D467">
        <v>10</v>
      </c>
      <c r="E467">
        <v>10</v>
      </c>
      <c r="F467">
        <v>10</v>
      </c>
      <c r="G467" t="s">
        <v>116</v>
      </c>
      <c r="H467" t="s">
        <v>4557</v>
      </c>
      <c r="I467">
        <v>10</v>
      </c>
      <c r="J467" t="s">
        <v>85</v>
      </c>
      <c r="K467" t="str">
        <f>IF(YEAR(Formulario[[#This Row],[Birth date]])&gt;=2003,"Under 18", IF(YEAR(Formulario[[#This Row],[Birth date]])&gt;=1998,"From 18 to 23","Over 23"))</f>
        <v>Under 18</v>
      </c>
    </row>
    <row r="468" spans="1:11" x14ac:dyDescent="0.25">
      <c r="A468" s="1">
        <v>44298.467829085646</v>
      </c>
      <c r="B468" s="1">
        <v>39366</v>
      </c>
      <c r="C468" t="s">
        <v>347</v>
      </c>
      <c r="D468">
        <v>9</v>
      </c>
      <c r="E468">
        <v>5</v>
      </c>
      <c r="F468">
        <v>9</v>
      </c>
      <c r="G468" t="s">
        <v>348</v>
      </c>
      <c r="H468" t="s">
        <v>349</v>
      </c>
      <c r="I468">
        <v>8</v>
      </c>
      <c r="J468" t="s">
        <v>85</v>
      </c>
      <c r="K468" t="str">
        <f>IF(YEAR(Formulario[[#This Row],[Birth date]])&gt;=2003,"Under 18", IF(YEAR(Formulario[[#This Row],[Birth date]])&gt;=1998,"From 18 to 23","Over 23"))</f>
        <v>Under 18</v>
      </c>
    </row>
    <row r="469" spans="1:11" x14ac:dyDescent="0.25">
      <c r="A469" s="1">
        <v>44312.478063125003</v>
      </c>
      <c r="B469" s="1">
        <v>39366</v>
      </c>
      <c r="C469" t="s">
        <v>1271</v>
      </c>
      <c r="D469">
        <v>10</v>
      </c>
      <c r="E469">
        <v>10</v>
      </c>
      <c r="F469">
        <v>10</v>
      </c>
      <c r="G469" t="s">
        <v>1272</v>
      </c>
      <c r="H469" t="s">
        <v>1273</v>
      </c>
      <c r="I469">
        <v>2</v>
      </c>
      <c r="J469" t="s">
        <v>85</v>
      </c>
      <c r="K469" t="str">
        <f>IF(YEAR(Formulario[[#This Row],[Birth date]])&gt;=2003,"Under 18", IF(YEAR(Formulario[[#This Row],[Birth date]])&gt;=1998,"From 18 to 23","Over 23"))</f>
        <v>Under 18</v>
      </c>
    </row>
    <row r="470" spans="1:11" x14ac:dyDescent="0.25">
      <c r="A470" s="1">
        <v>44340.47090670139</v>
      </c>
      <c r="B470" s="1">
        <v>39368</v>
      </c>
      <c r="C470" t="s">
        <v>4476</v>
      </c>
      <c r="D470">
        <v>10</v>
      </c>
      <c r="E470">
        <v>9</v>
      </c>
      <c r="F470">
        <v>10</v>
      </c>
      <c r="G470" t="s">
        <v>116</v>
      </c>
      <c r="H470" t="s">
        <v>445</v>
      </c>
      <c r="I470">
        <v>9</v>
      </c>
      <c r="J470" t="s">
        <v>83</v>
      </c>
      <c r="K470" t="str">
        <f>IF(YEAR(Formulario[[#This Row],[Birth date]])&gt;=2003,"Under 18", IF(YEAR(Formulario[[#This Row],[Birth date]])&gt;=1998,"From 18 to 23","Over 23"))</f>
        <v>Under 18</v>
      </c>
    </row>
    <row r="471" spans="1:11" x14ac:dyDescent="0.25">
      <c r="A471" s="1">
        <v>44354.473322152779</v>
      </c>
      <c r="B471" s="1">
        <v>39368</v>
      </c>
      <c r="C471" t="s">
        <v>4587</v>
      </c>
      <c r="D471">
        <v>10</v>
      </c>
      <c r="E471">
        <v>9</v>
      </c>
      <c r="F471">
        <v>9</v>
      </c>
      <c r="G471" t="s">
        <v>4588</v>
      </c>
      <c r="H471" t="s">
        <v>1307</v>
      </c>
      <c r="I471">
        <v>10</v>
      </c>
      <c r="J471" t="s">
        <v>83</v>
      </c>
      <c r="K471" t="str">
        <f>IF(YEAR(Formulario[[#This Row],[Birth date]])&gt;=2003,"Under 18", IF(YEAR(Formulario[[#This Row],[Birth date]])&gt;=1998,"From 18 to 23","Over 23"))</f>
        <v>Under 18</v>
      </c>
    </row>
    <row r="472" spans="1:11" x14ac:dyDescent="0.25">
      <c r="A472" s="1">
        <v>44354.793934062502</v>
      </c>
      <c r="B472" s="1">
        <v>39368</v>
      </c>
      <c r="C472" t="s">
        <v>4587</v>
      </c>
      <c r="D472">
        <v>10</v>
      </c>
      <c r="E472">
        <v>9</v>
      </c>
      <c r="F472">
        <v>9</v>
      </c>
      <c r="G472" t="s">
        <v>4588</v>
      </c>
      <c r="H472" t="s">
        <v>1307</v>
      </c>
      <c r="I472">
        <v>10</v>
      </c>
      <c r="J472" t="s">
        <v>83</v>
      </c>
      <c r="K472" t="str">
        <f>IF(YEAR(Formulario[[#This Row],[Birth date]])&gt;=2003,"Under 18", IF(YEAR(Formulario[[#This Row],[Birth date]])&gt;=1998,"From 18 to 23","Over 23"))</f>
        <v>Under 18</v>
      </c>
    </row>
    <row r="473" spans="1:11" x14ac:dyDescent="0.25">
      <c r="A473" s="1">
        <v>44326.438481122685</v>
      </c>
      <c r="B473" s="1">
        <v>39368</v>
      </c>
      <c r="C473" t="s">
        <v>4238</v>
      </c>
      <c r="D473">
        <v>9</v>
      </c>
      <c r="E473">
        <v>9</v>
      </c>
      <c r="F473">
        <v>9</v>
      </c>
      <c r="G473" t="s">
        <v>4239</v>
      </c>
      <c r="H473" t="s">
        <v>4240</v>
      </c>
      <c r="I473">
        <v>9</v>
      </c>
      <c r="J473" t="s">
        <v>83</v>
      </c>
      <c r="K473" t="str">
        <f>IF(YEAR(Formulario[[#This Row],[Birth date]])&gt;=2003,"Under 18", IF(YEAR(Formulario[[#This Row],[Birth date]])&gt;=1998,"From 18 to 23","Over 23"))</f>
        <v>Under 18</v>
      </c>
    </row>
    <row r="474" spans="1:11" x14ac:dyDescent="0.25">
      <c r="A474" s="1">
        <v>44298.47018960648</v>
      </c>
      <c r="B474" s="1">
        <v>39368</v>
      </c>
      <c r="C474" t="s">
        <v>398</v>
      </c>
      <c r="D474">
        <v>9</v>
      </c>
      <c r="E474">
        <v>9</v>
      </c>
      <c r="F474">
        <v>7</v>
      </c>
      <c r="G474" t="s">
        <v>399</v>
      </c>
      <c r="H474" t="s">
        <v>400</v>
      </c>
      <c r="I474">
        <v>8</v>
      </c>
      <c r="J474" t="s">
        <v>83</v>
      </c>
      <c r="K474" t="str">
        <f>IF(YEAR(Formulario[[#This Row],[Birth date]])&gt;=2003,"Under 18", IF(YEAR(Formulario[[#This Row],[Birth date]])&gt;=1998,"From 18 to 23","Over 23"))</f>
        <v>Under 18</v>
      </c>
    </row>
    <row r="475" spans="1:11" x14ac:dyDescent="0.25">
      <c r="A475" s="1">
        <v>44299.459927743053</v>
      </c>
      <c r="B475" s="1">
        <v>39368</v>
      </c>
      <c r="C475" t="s">
        <v>398</v>
      </c>
      <c r="D475">
        <v>9</v>
      </c>
      <c r="E475">
        <v>9</v>
      </c>
      <c r="F475">
        <v>7</v>
      </c>
      <c r="G475" t="s">
        <v>399</v>
      </c>
      <c r="H475" t="s">
        <v>400</v>
      </c>
      <c r="I475">
        <v>8</v>
      </c>
      <c r="J475" t="s">
        <v>83</v>
      </c>
      <c r="K475" t="str">
        <f>IF(YEAR(Formulario[[#This Row],[Birth date]])&gt;=2003,"Under 18", IF(YEAR(Formulario[[#This Row],[Birth date]])&gt;=1998,"From 18 to 23","Over 23"))</f>
        <v>Under 18</v>
      </c>
    </row>
    <row r="476" spans="1:11" x14ac:dyDescent="0.25">
      <c r="A476" s="1">
        <v>44312.478381157409</v>
      </c>
      <c r="B476" s="1">
        <v>39368</v>
      </c>
      <c r="C476" t="s">
        <v>1281</v>
      </c>
      <c r="D476">
        <v>9</v>
      </c>
      <c r="E476">
        <v>9</v>
      </c>
      <c r="F476">
        <v>8</v>
      </c>
      <c r="G476" t="s">
        <v>1282</v>
      </c>
      <c r="H476" t="s">
        <v>1283</v>
      </c>
      <c r="I476">
        <v>9</v>
      </c>
      <c r="J476" t="s">
        <v>83</v>
      </c>
      <c r="K476" t="str">
        <f>IF(YEAR(Formulario[[#This Row],[Birth date]])&gt;=2003,"Under 18", IF(YEAR(Formulario[[#This Row],[Birth date]])&gt;=1998,"From 18 to 23","Over 23"))</f>
        <v>Under 18</v>
      </c>
    </row>
    <row r="477" spans="1:11" x14ac:dyDescent="0.25">
      <c r="A477" s="1">
        <v>44326.436861469905</v>
      </c>
      <c r="B477" s="1">
        <v>39369</v>
      </c>
      <c r="C477" t="s">
        <v>4214</v>
      </c>
      <c r="D477">
        <v>8</v>
      </c>
      <c r="E477">
        <v>7</v>
      </c>
      <c r="F477">
        <v>6</v>
      </c>
      <c r="G477" t="s">
        <v>4215</v>
      </c>
      <c r="H477" t="s">
        <v>105</v>
      </c>
      <c r="I477">
        <v>5</v>
      </c>
      <c r="J477" t="s">
        <v>85</v>
      </c>
      <c r="K477" t="str">
        <f>IF(YEAR(Formulario[[#This Row],[Birth date]])&gt;=2003,"Under 18", IF(YEAR(Formulario[[#This Row],[Birth date]])&gt;=1998,"From 18 to 23","Over 23"))</f>
        <v>Under 18</v>
      </c>
    </row>
    <row r="478" spans="1:11" x14ac:dyDescent="0.25">
      <c r="A478" s="1">
        <v>44340.470308564814</v>
      </c>
      <c r="B478" s="1">
        <v>39369</v>
      </c>
      <c r="C478" t="s">
        <v>1293</v>
      </c>
      <c r="D478">
        <v>6</v>
      </c>
      <c r="E478">
        <v>6</v>
      </c>
      <c r="F478">
        <v>6</v>
      </c>
      <c r="G478" t="s">
        <v>4458</v>
      </c>
      <c r="H478" t="s">
        <v>105</v>
      </c>
      <c r="I478">
        <v>4</v>
      </c>
      <c r="J478" t="s">
        <v>85</v>
      </c>
      <c r="K478" t="str">
        <f>IF(YEAR(Formulario[[#This Row],[Birth date]])&gt;=2003,"Under 18", IF(YEAR(Formulario[[#This Row],[Birth date]])&gt;=1998,"From 18 to 23","Over 23"))</f>
        <v>Under 18</v>
      </c>
    </row>
    <row r="479" spans="1:11" x14ac:dyDescent="0.25">
      <c r="A479" s="1">
        <v>44354.472707361114</v>
      </c>
      <c r="B479" s="1">
        <v>39369</v>
      </c>
      <c r="C479" t="s">
        <v>4584</v>
      </c>
      <c r="D479">
        <v>8</v>
      </c>
      <c r="E479">
        <v>7</v>
      </c>
      <c r="F479">
        <v>7</v>
      </c>
      <c r="G479" t="s">
        <v>368</v>
      </c>
      <c r="H479" t="s">
        <v>105</v>
      </c>
      <c r="I479">
        <v>6</v>
      </c>
      <c r="J479" t="s">
        <v>85</v>
      </c>
      <c r="K479" t="str">
        <f>IF(YEAR(Formulario[[#This Row],[Birth date]])&gt;=2003,"Under 18", IF(YEAR(Formulario[[#This Row],[Birth date]])&gt;=1998,"From 18 to 23","Over 23"))</f>
        <v>Under 18</v>
      </c>
    </row>
    <row r="480" spans="1:11" x14ac:dyDescent="0.25">
      <c r="A480" s="1">
        <v>44312.477970057873</v>
      </c>
      <c r="B480" s="1">
        <v>39369</v>
      </c>
      <c r="C480" t="s">
        <v>1268</v>
      </c>
      <c r="D480">
        <v>8</v>
      </c>
      <c r="E480">
        <v>7</v>
      </c>
      <c r="F480">
        <v>7</v>
      </c>
      <c r="G480" t="s">
        <v>1269</v>
      </c>
      <c r="H480" t="s">
        <v>1270</v>
      </c>
      <c r="I480">
        <v>5</v>
      </c>
      <c r="J480" t="s">
        <v>85</v>
      </c>
      <c r="K480" t="str">
        <f>IF(YEAR(Formulario[[#This Row],[Birth date]])&gt;=2003,"Under 18", IF(YEAR(Formulario[[#This Row],[Birth date]])&gt;=1998,"From 18 to 23","Over 23"))</f>
        <v>Under 18</v>
      </c>
    </row>
    <row r="481" spans="1:11" x14ac:dyDescent="0.25">
      <c r="A481" s="1">
        <v>44298.467489988427</v>
      </c>
      <c r="B481" s="1">
        <v>39369</v>
      </c>
      <c r="C481" t="s">
        <v>339</v>
      </c>
      <c r="D481">
        <v>8</v>
      </c>
      <c r="E481">
        <v>8</v>
      </c>
      <c r="F481">
        <v>6</v>
      </c>
      <c r="G481" t="s">
        <v>340</v>
      </c>
      <c r="H481" t="s">
        <v>341</v>
      </c>
      <c r="I481">
        <v>5</v>
      </c>
      <c r="J481" t="s">
        <v>85</v>
      </c>
      <c r="K481" t="str">
        <f>IF(YEAR(Formulario[[#This Row],[Birth date]])&gt;=2003,"Under 18", IF(YEAR(Formulario[[#This Row],[Birth date]])&gt;=1998,"From 18 to 23","Over 23"))</f>
        <v>Under 18</v>
      </c>
    </row>
    <row r="482" spans="1:11" x14ac:dyDescent="0.25">
      <c r="A482" s="1">
        <v>44298.536870312499</v>
      </c>
      <c r="B482" s="1">
        <v>39369</v>
      </c>
      <c r="C482" t="s">
        <v>339</v>
      </c>
      <c r="D482">
        <v>8</v>
      </c>
      <c r="E482">
        <v>8</v>
      </c>
      <c r="F482">
        <v>6</v>
      </c>
      <c r="G482" t="s">
        <v>340</v>
      </c>
      <c r="H482" t="s">
        <v>341</v>
      </c>
      <c r="I482">
        <v>5</v>
      </c>
      <c r="J482" t="s">
        <v>85</v>
      </c>
      <c r="K482" t="str">
        <f>IF(YEAR(Formulario[[#This Row],[Birth date]])&gt;=2003,"Under 18", IF(YEAR(Formulario[[#This Row],[Birth date]])&gt;=1998,"From 18 to 23","Over 23"))</f>
        <v>Under 18</v>
      </c>
    </row>
    <row r="483" spans="1:11" x14ac:dyDescent="0.25">
      <c r="A483" s="1">
        <v>44298.558257407407</v>
      </c>
      <c r="B483" s="1">
        <v>39369</v>
      </c>
      <c r="C483" t="s">
        <v>339</v>
      </c>
      <c r="D483">
        <v>8</v>
      </c>
      <c r="E483">
        <v>8</v>
      </c>
      <c r="F483">
        <v>6</v>
      </c>
      <c r="G483" t="s">
        <v>340</v>
      </c>
      <c r="H483" t="s">
        <v>341</v>
      </c>
      <c r="I483">
        <v>5</v>
      </c>
      <c r="J483" t="s">
        <v>85</v>
      </c>
      <c r="K483" t="str">
        <f>IF(YEAR(Formulario[[#This Row],[Birth date]])&gt;=2003,"Under 18", IF(YEAR(Formulario[[#This Row],[Birth date]])&gt;=1998,"From 18 to 23","Over 23"))</f>
        <v>Under 18</v>
      </c>
    </row>
    <row r="484" spans="1:11" x14ac:dyDescent="0.25">
      <c r="A484" s="1">
        <v>44299.416382233794</v>
      </c>
      <c r="B484" s="1">
        <v>39369</v>
      </c>
      <c r="C484" t="s">
        <v>339</v>
      </c>
      <c r="D484">
        <v>8</v>
      </c>
      <c r="E484">
        <v>8</v>
      </c>
      <c r="F484">
        <v>6</v>
      </c>
      <c r="G484" t="s">
        <v>340</v>
      </c>
      <c r="H484" t="s">
        <v>341</v>
      </c>
      <c r="I484">
        <v>5</v>
      </c>
      <c r="J484" t="s">
        <v>85</v>
      </c>
      <c r="K484" t="str">
        <f>IF(YEAR(Formulario[[#This Row],[Birth date]])&gt;=2003,"Under 18", IF(YEAR(Formulario[[#This Row],[Birth date]])&gt;=1998,"From 18 to 23","Over 23"))</f>
        <v>Under 18</v>
      </c>
    </row>
    <row r="485" spans="1:11" x14ac:dyDescent="0.25">
      <c r="A485" s="1">
        <v>44354.474985104163</v>
      </c>
      <c r="B485" s="1">
        <v>39416</v>
      </c>
      <c r="C485" t="s">
        <v>4594</v>
      </c>
      <c r="D485">
        <v>9</v>
      </c>
      <c r="E485">
        <v>8</v>
      </c>
      <c r="F485">
        <v>8</v>
      </c>
      <c r="G485" t="s">
        <v>4595</v>
      </c>
      <c r="H485" t="s">
        <v>4596</v>
      </c>
      <c r="I485">
        <v>9</v>
      </c>
      <c r="J485" t="s">
        <v>85</v>
      </c>
      <c r="K485" t="str">
        <f>IF(YEAR(Formulario[[#This Row],[Birth date]])&gt;=2003,"Under 18", IF(YEAR(Formulario[[#This Row],[Birth date]])&gt;=1998,"From 18 to 23","Over 23"))</f>
        <v>Under 18</v>
      </c>
    </row>
    <row r="486" spans="1:11" x14ac:dyDescent="0.25">
      <c r="A486" s="1">
        <v>44354.539656620371</v>
      </c>
      <c r="B486" s="1">
        <v>39416</v>
      </c>
      <c r="C486" t="s">
        <v>4594</v>
      </c>
      <c r="D486">
        <v>9</v>
      </c>
      <c r="E486">
        <v>8</v>
      </c>
      <c r="F486">
        <v>8</v>
      </c>
      <c r="G486" t="s">
        <v>4595</v>
      </c>
      <c r="H486" t="s">
        <v>4596</v>
      </c>
      <c r="I486">
        <v>9</v>
      </c>
      <c r="J486" t="s">
        <v>85</v>
      </c>
      <c r="K486" t="str">
        <f>IF(YEAR(Formulario[[#This Row],[Birth date]])&gt;=2003,"Under 18", IF(YEAR(Formulario[[#This Row],[Birth date]])&gt;=1998,"From 18 to 23","Over 23"))</f>
        <v>Under 18</v>
      </c>
    </row>
    <row r="487" spans="1:11" x14ac:dyDescent="0.25">
      <c r="A487" s="1">
        <v>44298.473095393521</v>
      </c>
      <c r="B487" s="1">
        <v>39416</v>
      </c>
      <c r="C487" t="s">
        <v>407</v>
      </c>
      <c r="D487">
        <v>9</v>
      </c>
      <c r="E487">
        <v>8</v>
      </c>
      <c r="F487">
        <v>9</v>
      </c>
      <c r="G487" t="s">
        <v>408</v>
      </c>
      <c r="H487" t="s">
        <v>409</v>
      </c>
      <c r="I487">
        <v>9</v>
      </c>
      <c r="J487" t="s">
        <v>85</v>
      </c>
      <c r="K487" t="str">
        <f>IF(YEAR(Formulario[[#This Row],[Birth date]])&gt;=2003,"Under 18", IF(YEAR(Formulario[[#This Row],[Birth date]])&gt;=1998,"From 18 to 23","Over 23"))</f>
        <v>Under 18</v>
      </c>
    </row>
    <row r="488" spans="1:11" x14ac:dyDescent="0.25">
      <c r="A488" s="1">
        <v>44298.69190755787</v>
      </c>
      <c r="B488" s="1">
        <v>39416</v>
      </c>
      <c r="C488" t="s">
        <v>407</v>
      </c>
      <c r="D488">
        <v>9</v>
      </c>
      <c r="E488">
        <v>8</v>
      </c>
      <c r="F488">
        <v>9</v>
      </c>
      <c r="G488" t="s">
        <v>408</v>
      </c>
      <c r="H488" t="s">
        <v>409</v>
      </c>
      <c r="I488">
        <v>9</v>
      </c>
      <c r="J488" t="s">
        <v>85</v>
      </c>
      <c r="K488" t="str">
        <f>IF(YEAR(Formulario[[#This Row],[Birth date]])&gt;=2003,"Under 18", IF(YEAR(Formulario[[#This Row],[Birth date]])&gt;=1998,"From 18 to 23","Over 23"))</f>
        <v>Under 18</v>
      </c>
    </row>
    <row r="489" spans="1:11" x14ac:dyDescent="0.25">
      <c r="A489" s="1">
        <v>44312.478248055559</v>
      </c>
      <c r="B489" s="1">
        <v>39416</v>
      </c>
      <c r="C489" t="s">
        <v>1274</v>
      </c>
      <c r="D489">
        <v>9</v>
      </c>
      <c r="E489">
        <v>8</v>
      </c>
      <c r="F489">
        <v>9</v>
      </c>
      <c r="G489" t="s">
        <v>1275</v>
      </c>
      <c r="I489">
        <v>10</v>
      </c>
      <c r="J489" t="s">
        <v>85</v>
      </c>
      <c r="K489" t="str">
        <f>IF(YEAR(Formulario[[#This Row],[Birth date]])&gt;=2003,"Under 18", IF(YEAR(Formulario[[#This Row],[Birth date]])&gt;=1998,"From 18 to 23","Over 23"))</f>
        <v>Under 18</v>
      </c>
    </row>
    <row r="490" spans="1:11" x14ac:dyDescent="0.25">
      <c r="A490" s="1">
        <v>44326.438616770836</v>
      </c>
      <c r="B490" s="1">
        <v>39416</v>
      </c>
      <c r="C490" t="s">
        <v>4241</v>
      </c>
      <c r="D490">
        <v>9</v>
      </c>
      <c r="E490">
        <v>9</v>
      </c>
      <c r="F490">
        <v>9</v>
      </c>
      <c r="I490">
        <v>10</v>
      </c>
      <c r="J490" t="s">
        <v>85</v>
      </c>
      <c r="K490" t="str">
        <f>IF(YEAR(Formulario[[#This Row],[Birth date]])&gt;=2003,"Under 18", IF(YEAR(Formulario[[#This Row],[Birth date]])&gt;=1998,"From 18 to 23","Over 23"))</f>
        <v>Under 18</v>
      </c>
    </row>
    <row r="491" spans="1:11" x14ac:dyDescent="0.25">
      <c r="A491" s="1">
        <v>44340.474658113424</v>
      </c>
      <c r="B491" s="1">
        <v>39416</v>
      </c>
      <c r="C491" t="s">
        <v>4477</v>
      </c>
      <c r="D491">
        <v>9</v>
      </c>
      <c r="E491">
        <v>8</v>
      </c>
      <c r="F491">
        <v>9</v>
      </c>
      <c r="G491" t="s">
        <v>4478</v>
      </c>
      <c r="I491">
        <v>10</v>
      </c>
      <c r="J491" t="s">
        <v>85</v>
      </c>
      <c r="K491" t="str">
        <f>IF(YEAR(Formulario[[#This Row],[Birth date]])&gt;=2003,"Under 18", IF(YEAR(Formulario[[#This Row],[Birth date]])&gt;=1998,"From 18 to 23","Over 23"))</f>
        <v>Under 18</v>
      </c>
    </row>
    <row r="492" spans="1:11" x14ac:dyDescent="0.25">
      <c r="A492" s="1">
        <v>44340.557783854165</v>
      </c>
      <c r="B492" s="1">
        <v>39416</v>
      </c>
      <c r="C492" t="s">
        <v>4477</v>
      </c>
      <c r="D492">
        <v>9</v>
      </c>
      <c r="E492">
        <v>8</v>
      </c>
      <c r="F492">
        <v>9</v>
      </c>
      <c r="G492" t="s">
        <v>4478</v>
      </c>
      <c r="I492">
        <v>10</v>
      </c>
      <c r="J492" t="s">
        <v>85</v>
      </c>
      <c r="K492" t="str">
        <f>IF(YEAR(Formulario[[#This Row],[Birth date]])&gt;=2003,"Under 18", IF(YEAR(Formulario[[#This Row],[Birth date]])&gt;=1998,"From 18 to 23","Over 23"))</f>
        <v>Under 18</v>
      </c>
    </row>
    <row r="493" spans="1:11" x14ac:dyDescent="0.25">
      <c r="A493" s="1">
        <v>44354.473046030093</v>
      </c>
      <c r="B493" s="1">
        <v>39427</v>
      </c>
      <c r="C493" t="s">
        <v>4585</v>
      </c>
      <c r="D493">
        <v>9</v>
      </c>
      <c r="E493">
        <v>10</v>
      </c>
      <c r="F493">
        <v>10</v>
      </c>
      <c r="G493" t="s">
        <v>116</v>
      </c>
      <c r="H493" t="s">
        <v>4586</v>
      </c>
      <c r="I493">
        <v>9</v>
      </c>
      <c r="J493" t="s">
        <v>85</v>
      </c>
      <c r="K493" t="str">
        <f>IF(YEAR(Formulario[[#This Row],[Birth date]])&gt;=2003,"Under 18", IF(YEAR(Formulario[[#This Row],[Birth date]])&gt;=1998,"From 18 to 23","Over 23"))</f>
        <v>Under 18</v>
      </c>
    </row>
    <row r="494" spans="1:11" x14ac:dyDescent="0.25">
      <c r="A494" s="1">
        <v>44354.499978726853</v>
      </c>
      <c r="B494" s="1">
        <v>39427</v>
      </c>
      <c r="C494" t="s">
        <v>4585</v>
      </c>
      <c r="D494">
        <v>9</v>
      </c>
      <c r="E494">
        <v>10</v>
      </c>
      <c r="F494">
        <v>10</v>
      </c>
      <c r="G494" t="s">
        <v>116</v>
      </c>
      <c r="H494" t="s">
        <v>4586</v>
      </c>
      <c r="I494">
        <v>9</v>
      </c>
      <c r="J494" t="s">
        <v>85</v>
      </c>
      <c r="K494" t="str">
        <f>IF(YEAR(Formulario[[#This Row],[Birth date]])&gt;=2003,"Under 18", IF(YEAR(Formulario[[#This Row],[Birth date]])&gt;=1998,"From 18 to 23","Over 23"))</f>
        <v>Under 18</v>
      </c>
    </row>
    <row r="495" spans="1:11" x14ac:dyDescent="0.25">
      <c r="A495" s="1">
        <v>44354.539093634259</v>
      </c>
      <c r="B495" s="1">
        <v>39427</v>
      </c>
      <c r="C495" t="s">
        <v>4585</v>
      </c>
      <c r="D495">
        <v>9</v>
      </c>
      <c r="E495">
        <v>10</v>
      </c>
      <c r="F495">
        <v>10</v>
      </c>
      <c r="G495" t="s">
        <v>116</v>
      </c>
      <c r="H495" t="s">
        <v>4586</v>
      </c>
      <c r="I495">
        <v>9</v>
      </c>
      <c r="J495" t="s">
        <v>85</v>
      </c>
      <c r="K495" t="str">
        <f>IF(YEAR(Formulario[[#This Row],[Birth date]])&gt;=2003,"Under 18", IF(YEAR(Formulario[[#This Row],[Birth date]])&gt;=1998,"From 18 to 23","Over 23"))</f>
        <v>Under 18</v>
      </c>
    </row>
    <row r="496" spans="1:11" x14ac:dyDescent="0.25">
      <c r="A496" s="1">
        <v>44340.470602175927</v>
      </c>
      <c r="B496" s="1">
        <v>39427</v>
      </c>
      <c r="C496" t="s">
        <v>4471</v>
      </c>
      <c r="D496">
        <v>9</v>
      </c>
      <c r="E496">
        <v>10</v>
      </c>
      <c r="F496">
        <v>10</v>
      </c>
      <c r="G496" t="s">
        <v>4472</v>
      </c>
      <c r="H496" t="s">
        <v>4473</v>
      </c>
      <c r="I496">
        <v>9</v>
      </c>
      <c r="J496" t="s">
        <v>85</v>
      </c>
      <c r="K496" t="str">
        <f>IF(YEAR(Formulario[[#This Row],[Birth date]])&gt;=2003,"Under 18", IF(YEAR(Formulario[[#This Row],[Birth date]])&gt;=1998,"From 18 to 23","Over 23"))</f>
        <v>Under 18</v>
      </c>
    </row>
    <row r="497" spans="1:11" x14ac:dyDescent="0.25">
      <c r="A497" s="1">
        <v>44341.400860289352</v>
      </c>
      <c r="B497" s="1">
        <v>39427</v>
      </c>
      <c r="C497" t="s">
        <v>4471</v>
      </c>
      <c r="D497">
        <v>9</v>
      </c>
      <c r="E497">
        <v>10</v>
      </c>
      <c r="F497">
        <v>10</v>
      </c>
      <c r="G497" t="s">
        <v>4472</v>
      </c>
      <c r="H497" t="s">
        <v>4473</v>
      </c>
      <c r="I497">
        <v>9</v>
      </c>
      <c r="J497" t="s">
        <v>85</v>
      </c>
      <c r="K497" t="str">
        <f>IF(YEAR(Formulario[[#This Row],[Birth date]])&gt;=2003,"Under 18", IF(YEAR(Formulario[[#This Row],[Birth date]])&gt;=1998,"From 18 to 23","Over 23"))</f>
        <v>Under 18</v>
      </c>
    </row>
    <row r="498" spans="1:11" x14ac:dyDescent="0.25">
      <c r="A498" s="1">
        <v>44312.478285439814</v>
      </c>
      <c r="B498" s="1">
        <v>39427</v>
      </c>
      <c r="C498" t="s">
        <v>1278</v>
      </c>
      <c r="D498">
        <v>9</v>
      </c>
      <c r="E498">
        <v>9</v>
      </c>
      <c r="F498">
        <v>9</v>
      </c>
      <c r="G498" t="s">
        <v>1279</v>
      </c>
      <c r="H498" t="s">
        <v>1280</v>
      </c>
      <c r="I498">
        <v>9</v>
      </c>
      <c r="J498" t="s">
        <v>85</v>
      </c>
      <c r="K498" t="str">
        <f>IF(YEAR(Formulario[[#This Row],[Birth date]])&gt;=2003,"Under 18", IF(YEAR(Formulario[[#This Row],[Birth date]])&gt;=1998,"From 18 to 23","Over 23"))</f>
        <v>Under 18</v>
      </c>
    </row>
    <row r="499" spans="1:11" x14ac:dyDescent="0.25">
      <c r="A499" s="1">
        <v>44312.54593310185</v>
      </c>
      <c r="B499" s="1">
        <v>39427</v>
      </c>
      <c r="C499" t="s">
        <v>1278</v>
      </c>
      <c r="D499">
        <v>9</v>
      </c>
      <c r="E499">
        <v>9</v>
      </c>
      <c r="F499">
        <v>9</v>
      </c>
      <c r="G499" t="s">
        <v>1279</v>
      </c>
      <c r="H499" t="s">
        <v>1280</v>
      </c>
      <c r="I499">
        <v>9</v>
      </c>
      <c r="J499" t="s">
        <v>85</v>
      </c>
      <c r="K499" t="str">
        <f>IF(YEAR(Formulario[[#This Row],[Birth date]])&gt;=2003,"Under 18", IF(YEAR(Formulario[[#This Row],[Birth date]])&gt;=1998,"From 18 to 23","Over 23"))</f>
        <v>Under 18</v>
      </c>
    </row>
    <row r="500" spans="1:11" x14ac:dyDescent="0.25">
      <c r="A500" s="1">
        <v>44298.469248877314</v>
      </c>
      <c r="B500" s="1">
        <v>39427</v>
      </c>
      <c r="C500" t="s">
        <v>383</v>
      </c>
      <c r="D500">
        <v>9</v>
      </c>
      <c r="E500">
        <v>10</v>
      </c>
      <c r="F500">
        <v>9</v>
      </c>
      <c r="G500" t="s">
        <v>384</v>
      </c>
      <c r="H500" t="s">
        <v>385</v>
      </c>
      <c r="I500">
        <v>8</v>
      </c>
      <c r="J500" t="s">
        <v>85</v>
      </c>
      <c r="K500" t="str">
        <f>IF(YEAR(Formulario[[#This Row],[Birth date]])&gt;=2003,"Under 18", IF(YEAR(Formulario[[#This Row],[Birth date]])&gt;=1998,"From 18 to 23","Over 23"))</f>
        <v>Under 18</v>
      </c>
    </row>
    <row r="501" spans="1:11" x14ac:dyDescent="0.25">
      <c r="A501" s="1">
        <v>44298.536697071759</v>
      </c>
      <c r="B501" s="1">
        <v>39427</v>
      </c>
      <c r="C501" t="s">
        <v>383</v>
      </c>
      <c r="D501">
        <v>9</v>
      </c>
      <c r="E501">
        <v>10</v>
      </c>
      <c r="F501">
        <v>9</v>
      </c>
      <c r="G501" t="s">
        <v>384</v>
      </c>
      <c r="H501" t="s">
        <v>385</v>
      </c>
      <c r="I501">
        <v>8</v>
      </c>
      <c r="J501" t="s">
        <v>85</v>
      </c>
      <c r="K501" t="str">
        <f>IF(YEAR(Formulario[[#This Row],[Birth date]])&gt;=2003,"Under 18", IF(YEAR(Formulario[[#This Row],[Birth date]])&gt;=1998,"From 18 to 23","Over 23"))</f>
        <v>Under 18</v>
      </c>
    </row>
    <row r="502" spans="1:11" x14ac:dyDescent="0.25">
      <c r="A502" s="1">
        <v>44298.645589756947</v>
      </c>
      <c r="B502" s="1">
        <v>39427</v>
      </c>
      <c r="C502" t="s">
        <v>383</v>
      </c>
      <c r="D502">
        <v>9</v>
      </c>
      <c r="E502">
        <v>10</v>
      </c>
      <c r="F502">
        <v>9</v>
      </c>
      <c r="G502" t="s">
        <v>384</v>
      </c>
      <c r="H502" t="s">
        <v>385</v>
      </c>
      <c r="I502">
        <v>8</v>
      </c>
      <c r="J502" t="s">
        <v>85</v>
      </c>
      <c r="K502" t="str">
        <f>IF(YEAR(Formulario[[#This Row],[Birth date]])&gt;=2003,"Under 18", IF(YEAR(Formulario[[#This Row],[Birth date]])&gt;=1998,"From 18 to 23","Over 23"))</f>
        <v>Under 18</v>
      </c>
    </row>
    <row r="503" spans="1:11" x14ac:dyDescent="0.25">
      <c r="A503" s="1">
        <v>44298.685448796299</v>
      </c>
      <c r="B503" s="1">
        <v>39427</v>
      </c>
      <c r="C503" t="s">
        <v>383</v>
      </c>
      <c r="D503">
        <v>9</v>
      </c>
      <c r="E503">
        <v>10</v>
      </c>
      <c r="F503">
        <v>9</v>
      </c>
      <c r="G503" t="s">
        <v>384</v>
      </c>
      <c r="H503" t="s">
        <v>385</v>
      </c>
      <c r="I503">
        <v>8</v>
      </c>
      <c r="J503" t="s">
        <v>85</v>
      </c>
      <c r="K503" t="str">
        <f>IF(YEAR(Formulario[[#This Row],[Birth date]])&gt;=2003,"Under 18", IF(YEAR(Formulario[[#This Row],[Birth date]])&gt;=1998,"From 18 to 23","Over 23"))</f>
        <v>Under 18</v>
      </c>
    </row>
    <row r="504" spans="1:11" x14ac:dyDescent="0.25">
      <c r="A504" s="1">
        <v>44326.437584583335</v>
      </c>
      <c r="B504" s="1">
        <v>39427</v>
      </c>
      <c r="C504" t="s">
        <v>4230</v>
      </c>
      <c r="D504">
        <v>9</v>
      </c>
      <c r="E504">
        <v>10</v>
      </c>
      <c r="F504">
        <v>10</v>
      </c>
      <c r="G504" t="s">
        <v>116</v>
      </c>
      <c r="H504" t="s">
        <v>4231</v>
      </c>
      <c r="I504">
        <v>9</v>
      </c>
      <c r="J504" t="s">
        <v>85</v>
      </c>
      <c r="K504" t="str">
        <f>IF(YEAR(Formulario[[#This Row],[Birth date]])&gt;=2003,"Under 18", IF(YEAR(Formulario[[#This Row],[Birth date]])&gt;=1998,"From 18 to 23","Over 23"))</f>
        <v>Under 18</v>
      </c>
    </row>
    <row r="505" spans="1:11" x14ac:dyDescent="0.25">
      <c r="A505" s="1">
        <v>44327.419883518516</v>
      </c>
      <c r="B505" s="1">
        <v>39427</v>
      </c>
      <c r="C505" t="s">
        <v>4230</v>
      </c>
      <c r="D505">
        <v>9</v>
      </c>
      <c r="E505">
        <v>10</v>
      </c>
      <c r="F505">
        <v>10</v>
      </c>
      <c r="G505" t="s">
        <v>116</v>
      </c>
      <c r="H505" t="s">
        <v>4231</v>
      </c>
      <c r="I505">
        <v>9</v>
      </c>
      <c r="J505" t="s">
        <v>85</v>
      </c>
      <c r="K505" t="str">
        <f>IF(YEAR(Formulario[[#This Row],[Birth date]])&gt;=2003,"Under 18", IF(YEAR(Formulario[[#This Row],[Birth date]])&gt;=1998,"From 18 to 23","Over 23"))</f>
        <v>Under 18</v>
      </c>
    </row>
    <row r="506" spans="1:11" x14ac:dyDescent="0.25">
      <c r="A506" s="1">
        <v>44326.43639383102</v>
      </c>
      <c r="B506" s="1">
        <v>39429</v>
      </c>
      <c r="C506" t="s">
        <v>4206</v>
      </c>
      <c r="D506">
        <v>6</v>
      </c>
      <c r="E506">
        <v>3</v>
      </c>
      <c r="F506">
        <v>5</v>
      </c>
      <c r="G506" t="s">
        <v>4207</v>
      </c>
      <c r="H506" t="s">
        <v>4208</v>
      </c>
      <c r="I506">
        <v>3</v>
      </c>
      <c r="J506" t="s">
        <v>83</v>
      </c>
      <c r="K506" t="str">
        <f>IF(YEAR(Formulario[[#This Row],[Birth date]])&gt;=2003,"Under 18", IF(YEAR(Formulario[[#This Row],[Birth date]])&gt;=1998,"From 18 to 23","Over 23"))</f>
        <v>Under 18</v>
      </c>
    </row>
    <row r="507" spans="1:11" x14ac:dyDescent="0.25">
      <c r="A507" s="1">
        <v>44354.473872511575</v>
      </c>
      <c r="B507" s="1">
        <v>39429</v>
      </c>
      <c r="C507" t="s">
        <v>4589</v>
      </c>
      <c r="D507">
        <v>7</v>
      </c>
      <c r="E507">
        <v>7</v>
      </c>
      <c r="F507">
        <v>7</v>
      </c>
      <c r="G507" t="s">
        <v>116</v>
      </c>
      <c r="H507" t="s">
        <v>4590</v>
      </c>
      <c r="I507">
        <v>7</v>
      </c>
      <c r="J507" t="s">
        <v>83</v>
      </c>
      <c r="K507" t="str">
        <f>IF(YEAR(Formulario[[#This Row],[Birth date]])&gt;=2003,"Under 18", IF(YEAR(Formulario[[#This Row],[Birth date]])&gt;=1998,"From 18 to 23","Over 23"))</f>
        <v>Under 18</v>
      </c>
    </row>
    <row r="508" spans="1:11" x14ac:dyDescent="0.25">
      <c r="A508" s="1">
        <v>44312.47761765046</v>
      </c>
      <c r="B508" s="1">
        <v>39429</v>
      </c>
      <c r="C508" t="s">
        <v>1260</v>
      </c>
      <c r="D508">
        <v>7</v>
      </c>
      <c r="E508">
        <v>7</v>
      </c>
      <c r="F508">
        <v>5</v>
      </c>
      <c r="G508" t="s">
        <v>116</v>
      </c>
      <c r="H508" t="s">
        <v>1261</v>
      </c>
      <c r="I508">
        <v>7</v>
      </c>
      <c r="J508" t="s">
        <v>83</v>
      </c>
      <c r="K508" t="str">
        <f>IF(YEAR(Formulario[[#This Row],[Birth date]])&gt;=2003,"Under 18", IF(YEAR(Formulario[[#This Row],[Birth date]])&gt;=1998,"From 18 to 23","Over 23"))</f>
        <v>Under 18</v>
      </c>
    </row>
    <row r="509" spans="1:11" x14ac:dyDescent="0.25">
      <c r="A509" s="1">
        <v>44298.469055995367</v>
      </c>
      <c r="B509" s="1">
        <v>39429</v>
      </c>
      <c r="C509" t="s">
        <v>380</v>
      </c>
      <c r="D509">
        <v>6</v>
      </c>
      <c r="E509">
        <v>5</v>
      </c>
      <c r="F509">
        <v>7</v>
      </c>
      <c r="G509" t="s">
        <v>381</v>
      </c>
      <c r="H509" t="s">
        <v>382</v>
      </c>
      <c r="I509">
        <v>2</v>
      </c>
      <c r="J509" t="s">
        <v>83</v>
      </c>
      <c r="K509" t="str">
        <f>IF(YEAR(Formulario[[#This Row],[Birth date]])&gt;=2003,"Under 18", IF(YEAR(Formulario[[#This Row],[Birth date]])&gt;=1998,"From 18 to 23","Over 23"))</f>
        <v>Under 18</v>
      </c>
    </row>
    <row r="510" spans="1:11" x14ac:dyDescent="0.25">
      <c r="A510" s="1">
        <v>44298.466480671297</v>
      </c>
      <c r="B510" s="1">
        <v>39436</v>
      </c>
      <c r="C510" t="s">
        <v>326</v>
      </c>
      <c r="D510">
        <v>10</v>
      </c>
      <c r="E510">
        <v>10</v>
      </c>
      <c r="F510">
        <v>6</v>
      </c>
      <c r="G510" t="s">
        <v>327</v>
      </c>
      <c r="I510">
        <v>10</v>
      </c>
      <c r="J510" t="s">
        <v>83</v>
      </c>
      <c r="K510" t="str">
        <f>IF(YEAR(Formulario[[#This Row],[Birth date]])&gt;=2003,"Under 18", IF(YEAR(Formulario[[#This Row],[Birth date]])&gt;=1998,"From 18 to 23","Over 23"))</f>
        <v>Under 18</v>
      </c>
    </row>
    <row r="511" spans="1:11" x14ac:dyDescent="0.25">
      <c r="A511" s="1">
        <v>44312.477968263891</v>
      </c>
      <c r="B511" s="1">
        <v>39445</v>
      </c>
      <c r="C511" t="s">
        <v>1265</v>
      </c>
      <c r="D511">
        <v>9</v>
      </c>
      <c r="E511">
        <v>10</v>
      </c>
      <c r="F511">
        <v>8</v>
      </c>
      <c r="G511" t="s">
        <v>1266</v>
      </c>
      <c r="H511" t="s">
        <v>1267</v>
      </c>
      <c r="I511">
        <v>8</v>
      </c>
      <c r="J511" t="s">
        <v>83</v>
      </c>
      <c r="K511" t="str">
        <f>IF(YEAR(Formulario[[#This Row],[Birth date]])&gt;=2003,"Under 18", IF(YEAR(Formulario[[#This Row],[Birth date]])&gt;=1998,"From 18 to 23","Over 23"))</f>
        <v>Under 18</v>
      </c>
    </row>
    <row r="512" spans="1:11" x14ac:dyDescent="0.25">
      <c r="A512" s="1">
        <v>44298.469484733796</v>
      </c>
      <c r="B512" s="1">
        <v>39445</v>
      </c>
      <c r="C512" t="s">
        <v>395</v>
      </c>
      <c r="D512">
        <v>8</v>
      </c>
      <c r="E512">
        <v>9</v>
      </c>
      <c r="F512">
        <v>9</v>
      </c>
      <c r="G512" t="s">
        <v>396</v>
      </c>
      <c r="H512" t="s">
        <v>397</v>
      </c>
      <c r="I512">
        <v>8</v>
      </c>
      <c r="J512" t="s">
        <v>83</v>
      </c>
      <c r="K512" t="str">
        <f>IF(YEAR(Formulario[[#This Row],[Birth date]])&gt;=2003,"Under 18", IF(YEAR(Formulario[[#This Row],[Birth date]])&gt;=1998,"From 18 to 23","Over 23"))</f>
        <v>Under 18</v>
      </c>
    </row>
    <row r="513" spans="1:11" x14ac:dyDescent="0.25">
      <c r="A513" s="1">
        <v>44312.477527002316</v>
      </c>
      <c r="B513" s="1">
        <v>39445</v>
      </c>
      <c r="C513" t="s">
        <v>1253</v>
      </c>
      <c r="D513">
        <v>9</v>
      </c>
      <c r="E513">
        <v>9</v>
      </c>
      <c r="G513" t="s">
        <v>116</v>
      </c>
      <c r="H513" t="s">
        <v>1254</v>
      </c>
      <c r="I513">
        <v>9</v>
      </c>
      <c r="J513" t="s">
        <v>83</v>
      </c>
      <c r="K513" t="str">
        <f>IF(YEAR(Formulario[[#This Row],[Birth date]])&gt;=2003,"Under 18", IF(YEAR(Formulario[[#This Row],[Birth date]])&gt;=1998,"From 18 to 23","Over 23"))</f>
        <v>Under 18</v>
      </c>
    </row>
    <row r="514" spans="1:11" x14ac:dyDescent="0.25">
      <c r="A514" s="1">
        <v>44312.545179664354</v>
      </c>
      <c r="B514" s="1">
        <v>39445</v>
      </c>
      <c r="C514" t="s">
        <v>1253</v>
      </c>
      <c r="D514">
        <v>9</v>
      </c>
      <c r="E514">
        <v>9</v>
      </c>
      <c r="G514" t="s">
        <v>116</v>
      </c>
      <c r="H514" t="s">
        <v>1254</v>
      </c>
      <c r="I514">
        <v>9</v>
      </c>
      <c r="J514" t="s">
        <v>83</v>
      </c>
      <c r="K514" t="str">
        <f>IF(YEAR(Formulario[[#This Row],[Birth date]])&gt;=2003,"Under 18", IF(YEAR(Formulario[[#This Row],[Birth date]])&gt;=1998,"From 18 to 23","Over 23"))</f>
        <v>Under 18</v>
      </c>
    </row>
    <row r="515" spans="1:11" x14ac:dyDescent="0.25">
      <c r="A515" s="1">
        <v>44312.560863993058</v>
      </c>
      <c r="B515" s="1">
        <v>39445</v>
      </c>
      <c r="C515" t="s">
        <v>1253</v>
      </c>
      <c r="D515">
        <v>9</v>
      </c>
      <c r="E515">
        <v>9</v>
      </c>
      <c r="G515" t="s">
        <v>116</v>
      </c>
      <c r="H515" t="s">
        <v>1254</v>
      </c>
      <c r="I515">
        <v>9</v>
      </c>
      <c r="J515" t="s">
        <v>83</v>
      </c>
      <c r="K515" t="str">
        <f>IF(YEAR(Formulario[[#This Row],[Birth date]])&gt;=2003,"Under 18", IF(YEAR(Formulario[[#This Row],[Birth date]])&gt;=1998,"From 18 to 23","Over 23"))</f>
        <v>Under 18</v>
      </c>
    </row>
    <row r="516" spans="1:11" x14ac:dyDescent="0.25">
      <c r="A516" s="1">
        <v>44340.470846446762</v>
      </c>
      <c r="B516" s="1">
        <v>39445</v>
      </c>
      <c r="C516" t="s">
        <v>4218</v>
      </c>
      <c r="D516">
        <v>9</v>
      </c>
      <c r="E516">
        <v>9</v>
      </c>
      <c r="F516">
        <v>9</v>
      </c>
      <c r="G516" t="s">
        <v>4474</v>
      </c>
      <c r="H516" t="s">
        <v>4475</v>
      </c>
      <c r="I516">
        <v>9</v>
      </c>
      <c r="J516" t="s">
        <v>83</v>
      </c>
      <c r="K516" t="str">
        <f>IF(YEAR(Formulario[[#This Row],[Birth date]])&gt;=2003,"Under 18", IF(YEAR(Formulario[[#This Row],[Birth date]])&gt;=1998,"From 18 to 23","Over 23"))</f>
        <v>Under 18</v>
      </c>
    </row>
    <row r="517" spans="1:11" x14ac:dyDescent="0.25">
      <c r="A517" s="1">
        <v>44298.468420763886</v>
      </c>
      <c r="B517" s="1">
        <v>39445</v>
      </c>
      <c r="C517" t="s">
        <v>364</v>
      </c>
      <c r="D517">
        <v>8</v>
      </c>
      <c r="E517">
        <v>9</v>
      </c>
      <c r="F517">
        <v>8</v>
      </c>
      <c r="G517" t="s">
        <v>365</v>
      </c>
      <c r="H517" t="s">
        <v>366</v>
      </c>
      <c r="I517">
        <v>8</v>
      </c>
      <c r="J517" t="s">
        <v>83</v>
      </c>
      <c r="K517" t="str">
        <f>IF(YEAR(Formulario[[#This Row],[Birth date]])&gt;=2003,"Under 18", IF(YEAR(Formulario[[#This Row],[Birth date]])&gt;=1998,"From 18 to 23","Over 23"))</f>
        <v>Under 18</v>
      </c>
    </row>
    <row r="518" spans="1:11" x14ac:dyDescent="0.25">
      <c r="A518" s="1">
        <v>44354.47267398148</v>
      </c>
      <c r="B518" s="1">
        <v>39445</v>
      </c>
      <c r="C518" t="s">
        <v>4581</v>
      </c>
      <c r="D518">
        <v>10</v>
      </c>
      <c r="E518">
        <v>9</v>
      </c>
      <c r="F518">
        <v>9</v>
      </c>
      <c r="G518" t="s">
        <v>4582</v>
      </c>
      <c r="H518" t="s">
        <v>4583</v>
      </c>
      <c r="I518">
        <v>10</v>
      </c>
      <c r="J518" t="s">
        <v>83</v>
      </c>
      <c r="K518" t="str">
        <f>IF(YEAR(Formulario[[#This Row],[Birth date]])&gt;=2003,"Under 18", IF(YEAR(Formulario[[#This Row],[Birth date]])&gt;=1998,"From 18 to 23","Over 23"))</f>
        <v>Under 18</v>
      </c>
    </row>
    <row r="519" spans="1:11" x14ac:dyDescent="0.25">
      <c r="A519" s="1">
        <v>44298.538316435188</v>
      </c>
      <c r="B519" s="1">
        <v>39449</v>
      </c>
      <c r="C519" t="s">
        <v>415</v>
      </c>
      <c r="D519">
        <v>8</v>
      </c>
      <c r="E519">
        <v>8</v>
      </c>
      <c r="F519">
        <v>7</v>
      </c>
      <c r="G519" t="s">
        <v>194</v>
      </c>
      <c r="H519" t="s">
        <v>416</v>
      </c>
      <c r="I519">
        <v>8</v>
      </c>
      <c r="J519" t="s">
        <v>83</v>
      </c>
      <c r="K519" t="str">
        <f>IF(YEAR(Formulario[[#This Row],[Birth date]])&gt;=2003,"Under 18", IF(YEAR(Formulario[[#This Row],[Birth date]])&gt;=1998,"From 18 to 23","Over 23"))</f>
        <v>Under 18</v>
      </c>
    </row>
    <row r="520" spans="1:11" x14ac:dyDescent="0.25">
      <c r="A520" s="1">
        <v>44326.535072569444</v>
      </c>
      <c r="B520" s="1">
        <v>39449</v>
      </c>
      <c r="C520" t="s">
        <v>4314</v>
      </c>
      <c r="D520">
        <v>7</v>
      </c>
      <c r="E520">
        <v>8</v>
      </c>
      <c r="F520">
        <v>8</v>
      </c>
      <c r="G520" t="s">
        <v>4315</v>
      </c>
      <c r="H520" t="s">
        <v>4316</v>
      </c>
      <c r="I520">
        <v>8</v>
      </c>
      <c r="J520" t="s">
        <v>83</v>
      </c>
      <c r="K520" t="str">
        <f>IF(YEAR(Formulario[[#This Row],[Birth date]])&gt;=2003,"Under 18", IF(YEAR(Formulario[[#This Row],[Birth date]])&gt;=1998,"From 18 to 23","Over 23"))</f>
        <v>Under 18</v>
      </c>
    </row>
    <row r="521" spans="1:11" x14ac:dyDescent="0.25">
      <c r="A521" s="1">
        <v>44354.530594282405</v>
      </c>
      <c r="B521" s="1">
        <v>39449</v>
      </c>
      <c r="C521" t="s">
        <v>4609</v>
      </c>
      <c r="D521">
        <v>7</v>
      </c>
      <c r="E521">
        <v>7</v>
      </c>
      <c r="F521">
        <v>8</v>
      </c>
      <c r="G521" t="s">
        <v>4610</v>
      </c>
      <c r="H521" t="s">
        <v>4611</v>
      </c>
      <c r="I521">
        <v>8</v>
      </c>
      <c r="J521" t="s">
        <v>83</v>
      </c>
      <c r="K521" t="str">
        <f>IF(YEAR(Formulario[[#This Row],[Birth date]])&gt;=2003,"Under 18", IF(YEAR(Formulario[[#This Row],[Birth date]])&gt;=1998,"From 18 to 23","Over 23"))</f>
        <v>Under 18</v>
      </c>
    </row>
    <row r="522" spans="1:11" x14ac:dyDescent="0.25">
      <c r="A522" s="1">
        <v>44312.535025879632</v>
      </c>
      <c r="B522" s="1">
        <v>39449</v>
      </c>
      <c r="C522" t="s">
        <v>1333</v>
      </c>
      <c r="D522">
        <v>9</v>
      </c>
      <c r="E522">
        <v>7</v>
      </c>
      <c r="F522">
        <v>8</v>
      </c>
      <c r="G522" t="s">
        <v>1334</v>
      </c>
      <c r="H522" t="s">
        <v>1335</v>
      </c>
      <c r="I522">
        <v>8</v>
      </c>
      <c r="J522" t="s">
        <v>83</v>
      </c>
      <c r="K522" t="str">
        <f>IF(YEAR(Formulario[[#This Row],[Birth date]])&gt;=2003,"Under 18", IF(YEAR(Formulario[[#This Row],[Birth date]])&gt;=1998,"From 18 to 23","Over 23"))</f>
        <v>Under 18</v>
      </c>
    </row>
    <row r="523" spans="1:11" x14ac:dyDescent="0.25">
      <c r="A523" s="1">
        <v>44340.540677025463</v>
      </c>
      <c r="B523" s="1">
        <v>39449</v>
      </c>
      <c r="C523" t="s">
        <v>4490</v>
      </c>
      <c r="D523">
        <v>8</v>
      </c>
      <c r="E523">
        <v>8</v>
      </c>
      <c r="F523">
        <v>7</v>
      </c>
      <c r="G523" t="s">
        <v>4491</v>
      </c>
      <c r="H523" t="s">
        <v>4492</v>
      </c>
      <c r="I523">
        <v>6</v>
      </c>
      <c r="J523" t="s">
        <v>83</v>
      </c>
      <c r="K523" t="str">
        <f>IF(YEAR(Formulario[[#This Row],[Birth date]])&gt;=2003,"Under 18", IF(YEAR(Formulario[[#This Row],[Birth date]])&gt;=1998,"From 18 to 23","Over 23"))</f>
        <v>Under 18</v>
      </c>
    </row>
    <row r="524" spans="1:11" x14ac:dyDescent="0.25">
      <c r="A524" s="1">
        <v>44312.535076238426</v>
      </c>
      <c r="B524" s="1">
        <v>39456</v>
      </c>
      <c r="C524" t="s">
        <v>1336</v>
      </c>
      <c r="D524">
        <v>5</v>
      </c>
      <c r="E524">
        <v>5</v>
      </c>
      <c r="F524">
        <v>5</v>
      </c>
      <c r="G524" t="s">
        <v>1337</v>
      </c>
      <c r="H524" t="s">
        <v>454</v>
      </c>
      <c r="I524">
        <v>4</v>
      </c>
      <c r="J524" t="s">
        <v>83</v>
      </c>
      <c r="K524" t="str">
        <f>IF(YEAR(Formulario[[#This Row],[Birth date]])&gt;=2003,"Under 18", IF(YEAR(Formulario[[#This Row],[Birth date]])&gt;=1998,"From 18 to 23","Over 23"))</f>
        <v>Under 18</v>
      </c>
    </row>
    <row r="525" spans="1:11" x14ac:dyDescent="0.25">
      <c r="A525" s="1">
        <v>44312.632639849537</v>
      </c>
      <c r="B525" s="1">
        <v>39456</v>
      </c>
      <c r="C525" t="s">
        <v>1336</v>
      </c>
      <c r="D525">
        <v>5</v>
      </c>
      <c r="E525">
        <v>5</v>
      </c>
      <c r="F525">
        <v>5</v>
      </c>
      <c r="G525" t="s">
        <v>1337</v>
      </c>
      <c r="H525" t="s">
        <v>454</v>
      </c>
      <c r="I525">
        <v>4</v>
      </c>
      <c r="J525" t="s">
        <v>83</v>
      </c>
      <c r="K525" t="str">
        <f>IF(YEAR(Formulario[[#This Row],[Birth date]])&gt;=2003,"Under 18", IF(YEAR(Formulario[[#This Row],[Birth date]])&gt;=1998,"From 18 to 23","Over 23"))</f>
        <v>Under 18</v>
      </c>
    </row>
    <row r="526" spans="1:11" x14ac:dyDescent="0.25">
      <c r="A526" s="1">
        <v>44340.539572210648</v>
      </c>
      <c r="B526" s="1">
        <v>39470</v>
      </c>
      <c r="C526" t="s">
        <v>1249</v>
      </c>
      <c r="D526">
        <v>10</v>
      </c>
      <c r="E526">
        <v>10</v>
      </c>
      <c r="F526">
        <v>10</v>
      </c>
      <c r="G526" t="s">
        <v>105</v>
      </c>
      <c r="H526" t="s">
        <v>105</v>
      </c>
      <c r="I526">
        <v>10</v>
      </c>
      <c r="J526" t="s">
        <v>83</v>
      </c>
      <c r="K526" t="str">
        <f>IF(YEAR(Formulario[[#This Row],[Birth date]])&gt;=2003,"Under 18", IF(YEAR(Formulario[[#This Row],[Birth date]])&gt;=1998,"From 18 to 23","Over 23"))</f>
        <v>Under 18</v>
      </c>
    </row>
    <row r="527" spans="1:11" x14ac:dyDescent="0.25">
      <c r="A527" s="1">
        <v>44312.535537337964</v>
      </c>
      <c r="B527" s="1">
        <v>39470</v>
      </c>
      <c r="C527" t="s">
        <v>1343</v>
      </c>
      <c r="D527">
        <v>10</v>
      </c>
      <c r="E527">
        <v>10</v>
      </c>
      <c r="F527">
        <v>10</v>
      </c>
      <c r="G527" t="s">
        <v>116</v>
      </c>
      <c r="H527" t="s">
        <v>117</v>
      </c>
      <c r="I527">
        <v>10</v>
      </c>
      <c r="J527" t="s">
        <v>83</v>
      </c>
      <c r="K527" t="str">
        <f>IF(YEAR(Formulario[[#This Row],[Birth date]])&gt;=2003,"Under 18", IF(YEAR(Formulario[[#This Row],[Birth date]])&gt;=1998,"From 18 to 23","Over 23"))</f>
        <v>Under 18</v>
      </c>
    </row>
    <row r="528" spans="1:11" x14ac:dyDescent="0.25">
      <c r="A528" s="1">
        <v>44326.535065949072</v>
      </c>
      <c r="B528" s="1">
        <v>39470</v>
      </c>
      <c r="C528" t="s">
        <v>1249</v>
      </c>
      <c r="D528">
        <v>10</v>
      </c>
      <c r="E528">
        <v>10</v>
      </c>
      <c r="F528">
        <v>10</v>
      </c>
      <c r="G528" t="s">
        <v>4207</v>
      </c>
      <c r="H528" t="s">
        <v>4312</v>
      </c>
      <c r="I528">
        <v>10</v>
      </c>
      <c r="J528" t="s">
        <v>83</v>
      </c>
      <c r="K528" t="str">
        <f>IF(YEAR(Formulario[[#This Row],[Birth date]])&gt;=2003,"Under 18", IF(YEAR(Formulario[[#This Row],[Birth date]])&gt;=1998,"From 18 to 23","Over 23"))</f>
        <v>Under 18</v>
      </c>
    </row>
    <row r="529" spans="1:11" x14ac:dyDescent="0.25">
      <c r="A529" s="1">
        <v>44334.911408738422</v>
      </c>
      <c r="B529" s="1">
        <v>39470</v>
      </c>
      <c r="C529" t="s">
        <v>1249</v>
      </c>
      <c r="D529">
        <v>10</v>
      </c>
      <c r="E529">
        <v>10</v>
      </c>
      <c r="F529">
        <v>10</v>
      </c>
      <c r="G529" t="s">
        <v>4207</v>
      </c>
      <c r="H529" t="s">
        <v>4312</v>
      </c>
      <c r="I529">
        <v>10</v>
      </c>
      <c r="J529" t="s">
        <v>83</v>
      </c>
      <c r="K529" t="str">
        <f>IF(YEAR(Formulario[[#This Row],[Birth date]])&gt;=2003,"Under 18", IF(YEAR(Formulario[[#This Row],[Birth date]])&gt;=1998,"From 18 to 23","Over 23"))</f>
        <v>Under 18</v>
      </c>
    </row>
    <row r="530" spans="1:11" x14ac:dyDescent="0.25">
      <c r="A530" s="1">
        <v>44298.538824826392</v>
      </c>
      <c r="B530" s="1">
        <v>39470</v>
      </c>
      <c r="C530" t="s">
        <v>435</v>
      </c>
      <c r="D530">
        <v>9</v>
      </c>
      <c r="E530">
        <v>10</v>
      </c>
      <c r="F530">
        <v>10</v>
      </c>
      <c r="G530" t="s">
        <v>116</v>
      </c>
      <c r="H530" t="s">
        <v>436</v>
      </c>
      <c r="I530">
        <v>8</v>
      </c>
      <c r="J530" t="s">
        <v>83</v>
      </c>
      <c r="K530" t="str">
        <f>IF(YEAR(Formulario[[#This Row],[Birth date]])&gt;=2003,"Under 18", IF(YEAR(Formulario[[#This Row],[Birth date]])&gt;=1998,"From 18 to 23","Over 23"))</f>
        <v>Under 18</v>
      </c>
    </row>
    <row r="531" spans="1:11" x14ac:dyDescent="0.25">
      <c r="A531" s="1">
        <v>44334.911378240744</v>
      </c>
      <c r="B531" s="1">
        <v>39470</v>
      </c>
      <c r="C531" t="s">
        <v>435</v>
      </c>
      <c r="D531">
        <v>9</v>
      </c>
      <c r="E531">
        <v>10</v>
      </c>
      <c r="F531">
        <v>10</v>
      </c>
      <c r="G531" t="s">
        <v>116</v>
      </c>
      <c r="H531" t="s">
        <v>436</v>
      </c>
      <c r="I531">
        <v>8</v>
      </c>
      <c r="J531" t="s">
        <v>83</v>
      </c>
      <c r="K531" t="str">
        <f>IF(YEAR(Formulario[[#This Row],[Birth date]])&gt;=2003,"Under 18", IF(YEAR(Formulario[[#This Row],[Birth date]])&gt;=1998,"From 18 to 23","Over 23"))</f>
        <v>Under 18</v>
      </c>
    </row>
    <row r="532" spans="1:11" x14ac:dyDescent="0.25">
      <c r="A532" s="1">
        <v>44298.541771898148</v>
      </c>
      <c r="B532" s="1">
        <v>39482</v>
      </c>
      <c r="D532">
        <v>5</v>
      </c>
      <c r="E532">
        <v>5</v>
      </c>
      <c r="F532">
        <v>3</v>
      </c>
      <c r="G532" t="s">
        <v>485</v>
      </c>
      <c r="I532">
        <v>2</v>
      </c>
      <c r="J532" t="s">
        <v>83</v>
      </c>
      <c r="K532" t="str">
        <f>IF(YEAR(Formulario[[#This Row],[Birth date]])&gt;=2003,"Under 18", IF(YEAR(Formulario[[#This Row],[Birth date]])&gt;=1998,"From 18 to 23","Over 23"))</f>
        <v>Under 18</v>
      </c>
    </row>
    <row r="533" spans="1:11" x14ac:dyDescent="0.25">
      <c r="A533" s="1">
        <v>44298.538887071758</v>
      </c>
      <c r="B533" s="1">
        <v>39495</v>
      </c>
      <c r="C533" t="s">
        <v>440</v>
      </c>
      <c r="D533">
        <v>9</v>
      </c>
      <c r="E533">
        <v>10</v>
      </c>
      <c r="F533">
        <v>9</v>
      </c>
      <c r="G533" t="s">
        <v>441</v>
      </c>
      <c r="H533" t="s">
        <v>442</v>
      </c>
      <c r="I533">
        <v>9</v>
      </c>
      <c r="J533" t="s">
        <v>85</v>
      </c>
      <c r="K533" t="str">
        <f>IF(YEAR(Formulario[[#This Row],[Birth date]])&gt;=2003,"Under 18", IF(YEAR(Formulario[[#This Row],[Birth date]])&gt;=1998,"From 18 to 23","Over 23"))</f>
        <v>Under 18</v>
      </c>
    </row>
    <row r="534" spans="1:11" x14ac:dyDescent="0.25">
      <c r="A534" s="1">
        <v>44326.534783182869</v>
      </c>
      <c r="B534" s="1">
        <v>39495</v>
      </c>
      <c r="C534" t="s">
        <v>4309</v>
      </c>
      <c r="D534">
        <v>9</v>
      </c>
      <c r="E534">
        <v>8</v>
      </c>
      <c r="F534">
        <v>8</v>
      </c>
      <c r="G534" t="s">
        <v>368</v>
      </c>
      <c r="H534" t="s">
        <v>117</v>
      </c>
      <c r="I534">
        <v>8</v>
      </c>
      <c r="J534" t="s">
        <v>85</v>
      </c>
      <c r="K534" t="str">
        <f>IF(YEAR(Formulario[[#This Row],[Birth date]])&gt;=2003,"Under 18", IF(YEAR(Formulario[[#This Row],[Birth date]])&gt;=1998,"From 18 to 23","Over 23"))</f>
        <v>Under 18</v>
      </c>
    </row>
    <row r="535" spans="1:11" x14ac:dyDescent="0.25">
      <c r="A535" s="1">
        <v>44312.534214236111</v>
      </c>
      <c r="B535" s="1">
        <v>39495</v>
      </c>
      <c r="C535" t="s">
        <v>1306</v>
      </c>
      <c r="D535">
        <v>8</v>
      </c>
      <c r="E535">
        <v>8</v>
      </c>
      <c r="F535">
        <v>8</v>
      </c>
      <c r="G535" t="s">
        <v>368</v>
      </c>
      <c r="H535" t="s">
        <v>1307</v>
      </c>
      <c r="I535">
        <v>7</v>
      </c>
      <c r="J535" t="s">
        <v>85</v>
      </c>
      <c r="K535" t="str">
        <f>IF(YEAR(Formulario[[#This Row],[Birth date]])&gt;=2003,"Under 18", IF(YEAR(Formulario[[#This Row],[Birth date]])&gt;=1998,"From 18 to 23","Over 23"))</f>
        <v>Under 18</v>
      </c>
    </row>
    <row r="536" spans="1:11" x14ac:dyDescent="0.25">
      <c r="A536" s="1">
        <v>44354.529712233794</v>
      </c>
      <c r="B536" s="1">
        <v>39495</v>
      </c>
      <c r="C536" t="s">
        <v>4597</v>
      </c>
      <c r="D536">
        <v>8</v>
      </c>
      <c r="E536">
        <v>9</v>
      </c>
      <c r="F536">
        <v>8</v>
      </c>
      <c r="G536" t="s">
        <v>368</v>
      </c>
      <c r="H536" t="s">
        <v>1307</v>
      </c>
      <c r="I536">
        <v>9</v>
      </c>
      <c r="J536" t="s">
        <v>85</v>
      </c>
      <c r="K536" t="str">
        <f>IF(YEAR(Formulario[[#This Row],[Birth date]])&gt;=2003,"Under 18", IF(YEAR(Formulario[[#This Row],[Birth date]])&gt;=1998,"From 18 to 23","Over 23"))</f>
        <v>Under 18</v>
      </c>
    </row>
    <row r="537" spans="1:11" x14ac:dyDescent="0.25">
      <c r="A537" s="1">
        <v>44340.540502152777</v>
      </c>
      <c r="B537" s="1">
        <v>39495</v>
      </c>
      <c r="C537" t="s">
        <v>4489</v>
      </c>
      <c r="D537">
        <v>10</v>
      </c>
      <c r="E537">
        <v>9</v>
      </c>
      <c r="F537">
        <v>9</v>
      </c>
      <c r="G537" t="s">
        <v>117</v>
      </c>
      <c r="H537" t="s">
        <v>4236</v>
      </c>
      <c r="I537">
        <v>10</v>
      </c>
      <c r="J537" t="s">
        <v>85</v>
      </c>
      <c r="K537" t="str">
        <f>IF(YEAR(Formulario[[#This Row],[Birth date]])&gt;=2003,"Under 18", IF(YEAR(Formulario[[#This Row],[Birth date]])&gt;=1998,"From 18 to 23","Over 23"))</f>
        <v>Under 18</v>
      </c>
    </row>
    <row r="538" spans="1:11" x14ac:dyDescent="0.25">
      <c r="A538" s="1">
        <v>44298.538268993056</v>
      </c>
      <c r="B538" s="1">
        <v>39505</v>
      </c>
      <c r="C538" t="s">
        <v>410</v>
      </c>
      <c r="D538">
        <v>8</v>
      </c>
      <c r="E538">
        <v>7</v>
      </c>
      <c r="F538">
        <v>9</v>
      </c>
      <c r="G538" t="s">
        <v>411</v>
      </c>
      <c r="H538" t="s">
        <v>412</v>
      </c>
      <c r="I538">
        <v>6</v>
      </c>
      <c r="J538" t="s">
        <v>83</v>
      </c>
      <c r="K538" t="str">
        <f>IF(YEAR(Formulario[[#This Row],[Birth date]])&gt;=2003,"Under 18", IF(YEAR(Formulario[[#This Row],[Birth date]])&gt;=1998,"From 18 to 23","Over 23"))</f>
        <v>Under 18</v>
      </c>
    </row>
    <row r="539" spans="1:11" x14ac:dyDescent="0.25">
      <c r="A539" s="1">
        <v>44354.529892997685</v>
      </c>
      <c r="B539" s="1">
        <v>39505</v>
      </c>
      <c r="C539" t="s">
        <v>4381</v>
      </c>
      <c r="D539">
        <v>7</v>
      </c>
      <c r="E539">
        <v>7</v>
      </c>
      <c r="F539">
        <v>6</v>
      </c>
      <c r="G539" t="s">
        <v>116</v>
      </c>
      <c r="I539">
        <v>6</v>
      </c>
      <c r="J539" t="s">
        <v>83</v>
      </c>
      <c r="K539" t="str">
        <f>IF(YEAR(Formulario[[#This Row],[Birth date]])&gt;=2003,"Under 18", IF(YEAR(Formulario[[#This Row],[Birth date]])&gt;=1998,"From 18 to 23","Over 23"))</f>
        <v>Under 18</v>
      </c>
    </row>
    <row r="540" spans="1:11" x14ac:dyDescent="0.25">
      <c r="A540" s="1">
        <v>44354.530464247684</v>
      </c>
      <c r="B540" s="1">
        <v>39506</v>
      </c>
      <c r="C540" t="s">
        <v>4608</v>
      </c>
      <c r="D540">
        <v>9</v>
      </c>
      <c r="E540">
        <v>7</v>
      </c>
      <c r="F540">
        <v>8</v>
      </c>
      <c r="I540">
        <v>8</v>
      </c>
      <c r="J540" t="s">
        <v>85</v>
      </c>
      <c r="K540" t="str">
        <f>IF(YEAR(Formulario[[#This Row],[Birth date]])&gt;=2003,"Under 18", IF(YEAR(Formulario[[#This Row],[Birth date]])&gt;=1998,"From 18 to 23","Over 23"))</f>
        <v>Under 18</v>
      </c>
    </row>
    <row r="541" spans="1:11" x14ac:dyDescent="0.25">
      <c r="A541" s="1">
        <v>44298.467713831022</v>
      </c>
      <c r="B541" s="1">
        <v>39533</v>
      </c>
      <c r="C541" t="s">
        <v>344</v>
      </c>
      <c r="D541">
        <v>5</v>
      </c>
      <c r="E541">
        <v>8</v>
      </c>
      <c r="F541">
        <v>5</v>
      </c>
      <c r="G541" t="s">
        <v>345</v>
      </c>
      <c r="H541" t="s">
        <v>346</v>
      </c>
      <c r="I541">
        <v>6</v>
      </c>
      <c r="J541" t="s">
        <v>83</v>
      </c>
      <c r="K541" t="str">
        <f>IF(YEAR(Formulario[[#This Row],[Birth date]])&gt;=2003,"Under 18", IF(YEAR(Formulario[[#This Row],[Birth date]])&gt;=1998,"From 18 to 23","Over 23"))</f>
        <v>Under 18</v>
      </c>
    </row>
    <row r="542" spans="1:11" x14ac:dyDescent="0.25">
      <c r="A542" s="1">
        <v>44354.458669907406</v>
      </c>
      <c r="B542" s="1">
        <v>39533</v>
      </c>
      <c r="C542" t="s">
        <v>326</v>
      </c>
      <c r="D542">
        <v>8</v>
      </c>
      <c r="E542">
        <v>3</v>
      </c>
      <c r="F542">
        <v>9</v>
      </c>
      <c r="G542" t="s">
        <v>4556</v>
      </c>
      <c r="I542">
        <v>3</v>
      </c>
      <c r="J542" t="s">
        <v>83</v>
      </c>
      <c r="K542" t="str">
        <f>IF(YEAR(Formulario[[#This Row],[Birth date]])&gt;=2003,"Under 18", IF(YEAR(Formulario[[#This Row],[Birth date]])&gt;=1998,"From 18 to 23","Over 23"))</f>
        <v>Under 18</v>
      </c>
    </row>
    <row r="543" spans="1:11" x14ac:dyDescent="0.25">
      <c r="A543" s="1">
        <v>44298.54024199074</v>
      </c>
      <c r="B543" s="1">
        <v>39552</v>
      </c>
      <c r="C543" t="s">
        <v>470</v>
      </c>
      <c r="D543">
        <v>10</v>
      </c>
      <c r="E543">
        <v>8</v>
      </c>
      <c r="F543">
        <v>9</v>
      </c>
      <c r="G543" t="s">
        <v>471</v>
      </c>
      <c r="H543" t="s">
        <v>472</v>
      </c>
      <c r="I543">
        <v>9</v>
      </c>
      <c r="J543" t="s">
        <v>83</v>
      </c>
      <c r="K543" t="str">
        <f>IF(YEAR(Formulario[[#This Row],[Birth date]])&gt;=2003,"Under 18", IF(YEAR(Formulario[[#This Row],[Birth date]])&gt;=1998,"From 18 to 23","Over 23"))</f>
        <v>Under 18</v>
      </c>
    </row>
    <row r="544" spans="1:11" x14ac:dyDescent="0.25">
      <c r="A544" s="1">
        <v>44298.538345914349</v>
      </c>
      <c r="B544" s="1">
        <v>39555</v>
      </c>
      <c r="C544" t="s">
        <v>417</v>
      </c>
      <c r="D544">
        <v>10</v>
      </c>
      <c r="E544">
        <v>8</v>
      </c>
      <c r="F544">
        <v>10</v>
      </c>
      <c r="G544" t="s">
        <v>116</v>
      </c>
      <c r="H544" t="s">
        <v>418</v>
      </c>
      <c r="I544">
        <v>9</v>
      </c>
      <c r="J544" t="s">
        <v>83</v>
      </c>
      <c r="K544" t="str">
        <f>IF(YEAR(Formulario[[#This Row],[Birth date]])&gt;=2003,"Under 18", IF(YEAR(Formulario[[#This Row],[Birth date]])&gt;=1998,"From 18 to 23","Over 23"))</f>
        <v>Under 18</v>
      </c>
    </row>
    <row r="545" spans="1:11" x14ac:dyDescent="0.25">
      <c r="A545" s="1">
        <v>44354.531000138886</v>
      </c>
      <c r="B545" s="1">
        <v>39555</v>
      </c>
      <c r="C545" t="s">
        <v>4614</v>
      </c>
      <c r="D545">
        <v>10</v>
      </c>
      <c r="E545">
        <v>10</v>
      </c>
      <c r="F545">
        <v>10</v>
      </c>
      <c r="G545" t="s">
        <v>116</v>
      </c>
      <c r="H545" t="s">
        <v>4615</v>
      </c>
      <c r="I545">
        <v>10</v>
      </c>
      <c r="J545" t="s">
        <v>83</v>
      </c>
      <c r="K545" t="str">
        <f>IF(YEAR(Formulario[[#This Row],[Birth date]])&gt;=2003,"Under 18", IF(YEAR(Formulario[[#This Row],[Birth date]])&gt;=1998,"From 18 to 23","Over 23"))</f>
        <v>Under 18</v>
      </c>
    </row>
    <row r="546" spans="1:11" x14ac:dyDescent="0.25">
      <c r="A546" s="1">
        <v>44354.531080115739</v>
      </c>
      <c r="B546" s="1">
        <v>39555</v>
      </c>
      <c r="C546" t="s">
        <v>4614</v>
      </c>
      <c r="D546">
        <v>10</v>
      </c>
      <c r="E546">
        <v>10</v>
      </c>
      <c r="F546">
        <v>10</v>
      </c>
      <c r="G546" t="s">
        <v>116</v>
      </c>
      <c r="H546" t="s">
        <v>4615</v>
      </c>
      <c r="I546">
        <v>10</v>
      </c>
      <c r="J546" t="s">
        <v>83</v>
      </c>
      <c r="K546" t="str">
        <f>IF(YEAR(Formulario[[#This Row],[Birth date]])&gt;=2003,"Under 18", IF(YEAR(Formulario[[#This Row],[Birth date]])&gt;=1998,"From 18 to 23","Over 23"))</f>
        <v>Under 18</v>
      </c>
    </row>
    <row r="547" spans="1:11" x14ac:dyDescent="0.25">
      <c r="A547" s="1">
        <v>44298.539697546294</v>
      </c>
      <c r="B547" s="1">
        <v>39562</v>
      </c>
      <c r="C547" t="s">
        <v>461</v>
      </c>
      <c r="D547">
        <v>10</v>
      </c>
      <c r="E547">
        <v>10</v>
      </c>
      <c r="F547">
        <v>10</v>
      </c>
      <c r="G547" t="s">
        <v>462</v>
      </c>
      <c r="H547" t="s">
        <v>463</v>
      </c>
      <c r="I547">
        <v>7</v>
      </c>
      <c r="J547" t="s">
        <v>83</v>
      </c>
      <c r="K547" t="str">
        <f>IF(YEAR(Formulario[[#This Row],[Birth date]])&gt;=2003,"Under 18", IF(YEAR(Formulario[[#This Row],[Birth date]])&gt;=1998,"From 18 to 23","Over 23"))</f>
        <v>Under 18</v>
      </c>
    </row>
    <row r="548" spans="1:11" x14ac:dyDescent="0.25">
      <c r="A548" s="1">
        <v>44326.535071018516</v>
      </c>
      <c r="B548" s="1">
        <v>39562</v>
      </c>
      <c r="C548" t="s">
        <v>4313</v>
      </c>
      <c r="D548">
        <v>10</v>
      </c>
      <c r="E548">
        <v>10</v>
      </c>
      <c r="F548">
        <v>10</v>
      </c>
      <c r="G548" t="s">
        <v>116</v>
      </c>
      <c r="H548" t="s">
        <v>1307</v>
      </c>
      <c r="I548">
        <v>0</v>
      </c>
      <c r="J548" t="s">
        <v>83</v>
      </c>
      <c r="K548" t="str">
        <f>IF(YEAR(Formulario[[#This Row],[Birth date]])&gt;=2003,"Under 18", IF(YEAR(Formulario[[#This Row],[Birth date]])&gt;=1998,"From 18 to 23","Over 23"))</f>
        <v>Under 18</v>
      </c>
    </row>
    <row r="549" spans="1:11" x14ac:dyDescent="0.25">
      <c r="A549" s="1">
        <v>44328.570970682871</v>
      </c>
      <c r="B549" s="1">
        <v>39562</v>
      </c>
      <c r="C549" t="s">
        <v>4313</v>
      </c>
      <c r="D549">
        <v>10</v>
      </c>
      <c r="E549">
        <v>10</v>
      </c>
      <c r="F549">
        <v>10</v>
      </c>
      <c r="G549" t="s">
        <v>116</v>
      </c>
      <c r="H549" t="s">
        <v>1307</v>
      </c>
      <c r="I549">
        <v>0</v>
      </c>
      <c r="J549" t="s">
        <v>83</v>
      </c>
      <c r="K549" t="str">
        <f>IF(YEAR(Formulario[[#This Row],[Birth date]])&gt;=2003,"Under 18", IF(YEAR(Formulario[[#This Row],[Birth date]])&gt;=1998,"From 18 to 23","Over 23"))</f>
        <v>Under 18</v>
      </c>
    </row>
    <row r="550" spans="1:11" x14ac:dyDescent="0.25">
      <c r="A550" s="1">
        <v>44312.534425659724</v>
      </c>
      <c r="B550" s="1">
        <v>39562</v>
      </c>
      <c r="C550" t="s">
        <v>1311</v>
      </c>
      <c r="D550">
        <v>10</v>
      </c>
      <c r="E550">
        <v>10</v>
      </c>
      <c r="F550">
        <v>10</v>
      </c>
      <c r="G550" t="s">
        <v>1312</v>
      </c>
      <c r="I550">
        <v>5</v>
      </c>
      <c r="J550" t="s">
        <v>83</v>
      </c>
      <c r="K550" t="str">
        <f>IF(YEAR(Formulario[[#This Row],[Birth date]])&gt;=2003,"Under 18", IF(YEAR(Formulario[[#This Row],[Birth date]])&gt;=1998,"From 18 to 23","Over 23"))</f>
        <v>Under 18</v>
      </c>
    </row>
    <row r="551" spans="1:11" x14ac:dyDescent="0.25">
      <c r="A551" s="1">
        <v>44312.536125243052</v>
      </c>
      <c r="B551" s="1">
        <v>39571</v>
      </c>
      <c r="C551" t="s">
        <v>1352</v>
      </c>
      <c r="D551">
        <v>6</v>
      </c>
      <c r="E551">
        <v>10</v>
      </c>
      <c r="F551">
        <v>7</v>
      </c>
      <c r="G551" t="s">
        <v>1353</v>
      </c>
      <c r="H551" t="s">
        <v>1354</v>
      </c>
      <c r="I551">
        <v>0</v>
      </c>
      <c r="J551" t="s">
        <v>83</v>
      </c>
      <c r="K551" t="str">
        <f>IF(YEAR(Formulario[[#This Row],[Birth date]])&gt;=2003,"Under 18", IF(YEAR(Formulario[[#This Row],[Birth date]])&gt;=1998,"From 18 to 23","Over 23"))</f>
        <v>Under 18</v>
      </c>
    </row>
    <row r="552" spans="1:11" x14ac:dyDescent="0.25">
      <c r="A552" s="1">
        <v>44312.845071875003</v>
      </c>
      <c r="B552" s="1">
        <v>39571</v>
      </c>
      <c r="C552" t="s">
        <v>1352</v>
      </c>
      <c r="D552">
        <v>6</v>
      </c>
      <c r="E552">
        <v>10</v>
      </c>
      <c r="F552">
        <v>7</v>
      </c>
      <c r="G552" t="s">
        <v>1353</v>
      </c>
      <c r="H552" t="s">
        <v>1354</v>
      </c>
      <c r="I552">
        <v>0</v>
      </c>
      <c r="J552" t="s">
        <v>83</v>
      </c>
      <c r="K552" t="str">
        <f>IF(YEAR(Formulario[[#This Row],[Birth date]])&gt;=2003,"Under 18", IF(YEAR(Formulario[[#This Row],[Birth date]])&gt;=1998,"From 18 to 23","Over 23"))</f>
        <v>Under 18</v>
      </c>
    </row>
    <row r="553" spans="1:11" x14ac:dyDescent="0.25">
      <c r="A553" s="1">
        <v>44326.534734363428</v>
      </c>
      <c r="B553" s="1">
        <v>39571</v>
      </c>
      <c r="C553" t="s">
        <v>4308</v>
      </c>
      <c r="D553">
        <v>0</v>
      </c>
      <c r="E553">
        <v>0</v>
      </c>
      <c r="F553">
        <v>0</v>
      </c>
      <c r="G553" t="s">
        <v>4308</v>
      </c>
      <c r="H553" t="s">
        <v>4308</v>
      </c>
      <c r="I553">
        <v>0</v>
      </c>
      <c r="J553" t="s">
        <v>83</v>
      </c>
      <c r="K553" t="str">
        <f>IF(YEAR(Formulario[[#This Row],[Birth date]])&gt;=2003,"Under 18", IF(YEAR(Formulario[[#This Row],[Birth date]])&gt;=1998,"From 18 to 23","Over 23"))</f>
        <v>Under 18</v>
      </c>
    </row>
    <row r="554" spans="1:11" x14ac:dyDescent="0.25">
      <c r="A554" s="1">
        <v>44340.539403773146</v>
      </c>
      <c r="B554" s="1">
        <v>39571</v>
      </c>
      <c r="C554" t="s">
        <v>1256</v>
      </c>
      <c r="D554">
        <v>10</v>
      </c>
      <c r="E554">
        <v>10</v>
      </c>
      <c r="F554">
        <v>10</v>
      </c>
      <c r="G554" t="s">
        <v>4482</v>
      </c>
      <c r="H554" t="s">
        <v>4482</v>
      </c>
      <c r="I554">
        <v>10</v>
      </c>
      <c r="J554" t="s">
        <v>83</v>
      </c>
      <c r="K554" t="str">
        <f>IF(YEAR(Formulario[[#This Row],[Birth date]])&gt;=2003,"Under 18", IF(YEAR(Formulario[[#This Row],[Birth date]])&gt;=1998,"From 18 to 23","Over 23"))</f>
        <v>Under 18</v>
      </c>
    </row>
    <row r="555" spans="1:11" x14ac:dyDescent="0.25">
      <c r="A555" s="1">
        <v>44340.570331006944</v>
      </c>
      <c r="B555" s="1">
        <v>39571</v>
      </c>
      <c r="C555" t="s">
        <v>1256</v>
      </c>
      <c r="D555">
        <v>10</v>
      </c>
      <c r="E555">
        <v>10</v>
      </c>
      <c r="F555">
        <v>10</v>
      </c>
      <c r="G555" t="s">
        <v>4482</v>
      </c>
      <c r="H555" t="s">
        <v>4482</v>
      </c>
      <c r="I555">
        <v>10</v>
      </c>
      <c r="J555" t="s">
        <v>83</v>
      </c>
      <c r="K555" t="str">
        <f>IF(YEAR(Formulario[[#This Row],[Birth date]])&gt;=2003,"Under 18", IF(YEAR(Formulario[[#This Row],[Birth date]])&gt;=1998,"From 18 to 23","Over 23"))</f>
        <v>Under 18</v>
      </c>
    </row>
    <row r="556" spans="1:11" x14ac:dyDescent="0.25">
      <c r="A556" s="1">
        <v>44354.529530208332</v>
      </c>
      <c r="B556" s="1">
        <v>39571</v>
      </c>
      <c r="C556" t="s">
        <v>4482</v>
      </c>
      <c r="D556">
        <v>5</v>
      </c>
      <c r="E556">
        <v>5</v>
      </c>
      <c r="F556">
        <v>5</v>
      </c>
      <c r="G556" t="s">
        <v>4482</v>
      </c>
      <c r="H556" t="s">
        <v>4482</v>
      </c>
      <c r="I556">
        <v>5</v>
      </c>
      <c r="J556" t="s">
        <v>83</v>
      </c>
      <c r="K556" t="str">
        <f>IF(YEAR(Formulario[[#This Row],[Birth date]])&gt;=2003,"Under 18", IF(YEAR(Formulario[[#This Row],[Birth date]])&gt;=1998,"From 18 to 23","Over 23"))</f>
        <v>Under 18</v>
      </c>
    </row>
    <row r="557" spans="1:11" x14ac:dyDescent="0.25">
      <c r="A557" s="1">
        <v>44312.534360358797</v>
      </c>
      <c r="B557" s="1">
        <v>39574</v>
      </c>
      <c r="C557" t="s">
        <v>1308</v>
      </c>
      <c r="D557">
        <v>5</v>
      </c>
      <c r="E557">
        <v>7</v>
      </c>
      <c r="F557">
        <v>3</v>
      </c>
      <c r="G557" t="s">
        <v>1309</v>
      </c>
      <c r="H557" t="s">
        <v>1310</v>
      </c>
      <c r="I557">
        <v>5</v>
      </c>
      <c r="J557" t="s">
        <v>85</v>
      </c>
      <c r="K557" t="str">
        <f>IF(YEAR(Formulario[[#This Row],[Birth date]])&gt;=2003,"Under 18", IF(YEAR(Formulario[[#This Row],[Birth date]])&gt;=1998,"From 18 to 23","Over 23"))</f>
        <v>Under 18</v>
      </c>
    </row>
    <row r="558" spans="1:11" x14ac:dyDescent="0.25">
      <c r="A558" s="1">
        <v>44312.559414189818</v>
      </c>
      <c r="B558" s="1">
        <v>39574</v>
      </c>
      <c r="C558" t="s">
        <v>1308</v>
      </c>
      <c r="D558">
        <v>5</v>
      </c>
      <c r="E558">
        <v>7</v>
      </c>
      <c r="F558">
        <v>3</v>
      </c>
      <c r="G558" t="s">
        <v>1309</v>
      </c>
      <c r="H558" t="s">
        <v>1310</v>
      </c>
      <c r="I558">
        <v>5</v>
      </c>
      <c r="J558" t="s">
        <v>85</v>
      </c>
      <c r="K558" t="str">
        <f>IF(YEAR(Formulario[[#This Row],[Birth date]])&gt;=2003,"Under 18", IF(YEAR(Formulario[[#This Row],[Birth date]])&gt;=1998,"From 18 to 23","Over 23"))</f>
        <v>Under 18</v>
      </c>
    </row>
    <row r="559" spans="1:11" x14ac:dyDescent="0.25">
      <c r="A559" s="1">
        <v>44326.534798020832</v>
      </c>
      <c r="B559" s="1">
        <v>39574</v>
      </c>
      <c r="C559" t="s">
        <v>4310</v>
      </c>
      <c r="D559">
        <v>5</v>
      </c>
      <c r="E559">
        <v>5</v>
      </c>
      <c r="F559">
        <v>5</v>
      </c>
      <c r="G559" t="s">
        <v>4311</v>
      </c>
      <c r="H559" t="s">
        <v>4308</v>
      </c>
      <c r="I559">
        <v>5</v>
      </c>
      <c r="J559" t="s">
        <v>85</v>
      </c>
      <c r="K559" t="str">
        <f>IF(YEAR(Formulario[[#This Row],[Birth date]])&gt;=2003,"Under 18", IF(YEAR(Formulario[[#This Row],[Birth date]])&gt;=1998,"From 18 to 23","Over 23"))</f>
        <v>Under 18</v>
      </c>
    </row>
    <row r="560" spans="1:11" x14ac:dyDescent="0.25">
      <c r="A560" s="1">
        <v>44326.535910682869</v>
      </c>
      <c r="B560" s="1">
        <v>39578</v>
      </c>
      <c r="C560" t="s">
        <v>1311</v>
      </c>
      <c r="D560">
        <v>10</v>
      </c>
      <c r="E560">
        <v>10</v>
      </c>
      <c r="F560">
        <v>10</v>
      </c>
      <c r="G560" t="s">
        <v>116</v>
      </c>
      <c r="H560" t="s">
        <v>4342</v>
      </c>
      <c r="I560">
        <v>10</v>
      </c>
      <c r="J560" t="s">
        <v>83</v>
      </c>
      <c r="K560" t="str">
        <f>IF(YEAR(Formulario[[#This Row],[Birth date]])&gt;=2003,"Under 18", IF(YEAR(Formulario[[#This Row],[Birth date]])&gt;=1998,"From 18 to 23","Over 23"))</f>
        <v>Under 18</v>
      </c>
    </row>
    <row r="561" spans="1:11" x14ac:dyDescent="0.25">
      <c r="A561" s="1">
        <v>44326.56318646991</v>
      </c>
      <c r="B561" s="1">
        <v>39578</v>
      </c>
      <c r="C561" t="s">
        <v>1311</v>
      </c>
      <c r="D561">
        <v>10</v>
      </c>
      <c r="E561">
        <v>10</v>
      </c>
      <c r="F561">
        <v>10</v>
      </c>
      <c r="G561" t="s">
        <v>116</v>
      </c>
      <c r="H561" t="s">
        <v>4342</v>
      </c>
      <c r="I561">
        <v>10</v>
      </c>
      <c r="J561" t="s">
        <v>83</v>
      </c>
      <c r="K561" t="str">
        <f>IF(YEAR(Formulario[[#This Row],[Birth date]])&gt;=2003,"Under 18", IF(YEAR(Formulario[[#This Row],[Birth date]])&gt;=1998,"From 18 to 23","Over 23"))</f>
        <v>Under 18</v>
      </c>
    </row>
    <row r="562" spans="1:11" x14ac:dyDescent="0.25">
      <c r="A562" s="1">
        <v>44298.538275023151</v>
      </c>
      <c r="B562" s="1">
        <v>39580</v>
      </c>
      <c r="C562" t="s">
        <v>413</v>
      </c>
      <c r="D562">
        <v>8</v>
      </c>
      <c r="E562">
        <v>9</v>
      </c>
      <c r="F562">
        <v>8</v>
      </c>
      <c r="G562" t="s">
        <v>414</v>
      </c>
      <c r="H562" t="s">
        <v>105</v>
      </c>
      <c r="I562">
        <v>8</v>
      </c>
      <c r="J562" t="s">
        <v>85</v>
      </c>
      <c r="K562" t="str">
        <f>IF(YEAR(Formulario[[#This Row],[Birth date]])&gt;=2003,"Under 18", IF(YEAR(Formulario[[#This Row],[Birth date]])&gt;=1998,"From 18 to 23","Over 23"))</f>
        <v>Under 18</v>
      </c>
    </row>
    <row r="563" spans="1:11" x14ac:dyDescent="0.25">
      <c r="A563" s="1">
        <v>44340.539722349538</v>
      </c>
      <c r="B563" s="1">
        <v>39592</v>
      </c>
      <c r="C563" t="s">
        <v>4309</v>
      </c>
      <c r="D563">
        <v>10</v>
      </c>
      <c r="E563">
        <v>0</v>
      </c>
      <c r="F563">
        <v>10</v>
      </c>
      <c r="G563" t="s">
        <v>368</v>
      </c>
      <c r="H563" t="s">
        <v>368</v>
      </c>
      <c r="I563">
        <v>10</v>
      </c>
      <c r="J563" t="s">
        <v>85</v>
      </c>
      <c r="K563" t="str">
        <f>IF(YEAR(Formulario[[#This Row],[Birth date]])&gt;=2003,"Under 18", IF(YEAR(Formulario[[#This Row],[Birth date]])&gt;=1998,"From 18 to 23","Over 23"))</f>
        <v>Under 18</v>
      </c>
    </row>
    <row r="564" spans="1:11" x14ac:dyDescent="0.25">
      <c r="A564" s="1">
        <v>44312.535361458336</v>
      </c>
      <c r="B564" s="1">
        <v>39609</v>
      </c>
      <c r="C564" t="s">
        <v>1340</v>
      </c>
      <c r="D564">
        <v>8</v>
      </c>
      <c r="E564">
        <v>8</v>
      </c>
      <c r="F564">
        <v>5</v>
      </c>
      <c r="G564" t="s">
        <v>105</v>
      </c>
      <c r="H564" t="s">
        <v>413</v>
      </c>
      <c r="I564">
        <v>7</v>
      </c>
      <c r="J564" t="s">
        <v>83</v>
      </c>
      <c r="K564" t="str">
        <f>IF(YEAR(Formulario[[#This Row],[Birth date]])&gt;=2003,"Under 18", IF(YEAR(Formulario[[#This Row],[Birth date]])&gt;=1998,"From 18 to 23","Over 23"))</f>
        <v>Under 18</v>
      </c>
    </row>
    <row r="565" spans="1:11" x14ac:dyDescent="0.25">
      <c r="A565" s="1">
        <v>44326.535609768522</v>
      </c>
      <c r="B565" s="1">
        <v>39609</v>
      </c>
      <c r="C565" t="s">
        <v>4329</v>
      </c>
      <c r="D565">
        <v>6</v>
      </c>
      <c r="E565">
        <v>7</v>
      </c>
      <c r="F565">
        <v>6</v>
      </c>
      <c r="G565" t="s">
        <v>434</v>
      </c>
      <c r="H565" t="s">
        <v>413</v>
      </c>
      <c r="I565">
        <v>7</v>
      </c>
      <c r="J565" t="s">
        <v>83</v>
      </c>
      <c r="K565" t="str">
        <f>IF(YEAR(Formulario[[#This Row],[Birth date]])&gt;=2003,"Under 18", IF(YEAR(Formulario[[#This Row],[Birth date]])&gt;=1998,"From 18 to 23","Over 23"))</f>
        <v>Under 18</v>
      </c>
    </row>
    <row r="566" spans="1:11" x14ac:dyDescent="0.25">
      <c r="A566" s="1">
        <v>44340.539746365743</v>
      </c>
      <c r="B566" s="1">
        <v>39609</v>
      </c>
      <c r="C566" t="s">
        <v>4486</v>
      </c>
      <c r="D566">
        <v>7</v>
      </c>
      <c r="E566">
        <v>7</v>
      </c>
      <c r="F566">
        <v>7</v>
      </c>
      <c r="G566" t="s">
        <v>4486</v>
      </c>
      <c r="H566" t="s">
        <v>4486</v>
      </c>
      <c r="I566">
        <v>7</v>
      </c>
      <c r="J566" t="s">
        <v>83</v>
      </c>
      <c r="K566" t="str">
        <f>IF(YEAR(Formulario[[#This Row],[Birth date]])&gt;=2003,"Under 18", IF(YEAR(Formulario[[#This Row],[Birth date]])&gt;=1998,"From 18 to 23","Over 23"))</f>
        <v>Under 18</v>
      </c>
    </row>
    <row r="567" spans="1:11" x14ac:dyDescent="0.25">
      <c r="A567" s="1">
        <v>44354.529541180556</v>
      </c>
      <c r="B567" s="1">
        <v>39609</v>
      </c>
      <c r="C567" t="s">
        <v>413</v>
      </c>
      <c r="D567">
        <v>5</v>
      </c>
      <c r="E567">
        <v>9</v>
      </c>
      <c r="F567">
        <v>5</v>
      </c>
      <c r="G567" t="s">
        <v>105</v>
      </c>
      <c r="H567" t="s">
        <v>105</v>
      </c>
      <c r="I567">
        <v>6</v>
      </c>
      <c r="J567" t="s">
        <v>83</v>
      </c>
      <c r="K567" t="str">
        <f>IF(YEAR(Formulario[[#This Row],[Birth date]])&gt;=2003,"Under 18", IF(YEAR(Formulario[[#This Row],[Birth date]])&gt;=1998,"From 18 to 23","Over 23"))</f>
        <v>Under 18</v>
      </c>
    </row>
    <row r="568" spans="1:11" x14ac:dyDescent="0.25">
      <c r="A568" s="1">
        <v>44298.538690428242</v>
      </c>
      <c r="B568" s="1">
        <v>39609</v>
      </c>
      <c r="C568" t="s">
        <v>433</v>
      </c>
      <c r="D568">
        <v>8</v>
      </c>
      <c r="E568">
        <v>6</v>
      </c>
      <c r="F568">
        <v>8</v>
      </c>
      <c r="G568" t="s">
        <v>434</v>
      </c>
      <c r="H568" t="s">
        <v>194</v>
      </c>
      <c r="I568">
        <v>5</v>
      </c>
      <c r="J568" t="s">
        <v>83</v>
      </c>
      <c r="K568" t="str">
        <f>IF(YEAR(Formulario[[#This Row],[Birth date]])&gt;=2003,"Under 18", IF(YEAR(Formulario[[#This Row],[Birth date]])&gt;=1998,"From 18 to 23","Over 23"))</f>
        <v>Under 18</v>
      </c>
    </row>
    <row r="569" spans="1:11" x14ac:dyDescent="0.25">
      <c r="A569" s="1">
        <v>44298.540918587962</v>
      </c>
      <c r="B569" s="1">
        <v>39615</v>
      </c>
      <c r="C569" t="s">
        <v>482</v>
      </c>
      <c r="D569">
        <v>7</v>
      </c>
      <c r="E569">
        <v>8</v>
      </c>
      <c r="F569">
        <v>8</v>
      </c>
      <c r="G569" t="s">
        <v>483</v>
      </c>
      <c r="H569" t="s">
        <v>484</v>
      </c>
      <c r="I569">
        <v>5</v>
      </c>
      <c r="J569" t="s">
        <v>85</v>
      </c>
      <c r="K569" t="str">
        <f>IF(YEAR(Formulario[[#This Row],[Birth date]])&gt;=2003,"Under 18", IF(YEAR(Formulario[[#This Row],[Birth date]])&gt;=1998,"From 18 to 23","Over 23"))</f>
        <v>Under 18</v>
      </c>
    </row>
    <row r="570" spans="1:11" x14ac:dyDescent="0.25">
      <c r="A570" s="1">
        <v>44298.54141297454</v>
      </c>
      <c r="B570" s="1">
        <v>39615</v>
      </c>
      <c r="C570" t="s">
        <v>482</v>
      </c>
      <c r="D570">
        <v>7</v>
      </c>
      <c r="E570">
        <v>8</v>
      </c>
      <c r="F570">
        <v>8</v>
      </c>
      <c r="G570" t="s">
        <v>483</v>
      </c>
      <c r="H570" t="s">
        <v>484</v>
      </c>
      <c r="I570">
        <v>5</v>
      </c>
      <c r="J570" t="s">
        <v>85</v>
      </c>
      <c r="K570" t="str">
        <f>IF(YEAR(Formulario[[#This Row],[Birth date]])&gt;=2003,"Under 18", IF(YEAR(Formulario[[#This Row],[Birth date]])&gt;=1998,"From 18 to 23","Over 23"))</f>
        <v>Under 18</v>
      </c>
    </row>
    <row r="571" spans="1:11" x14ac:dyDescent="0.25">
      <c r="A571" s="1">
        <v>44312.536450266205</v>
      </c>
      <c r="B571" s="1">
        <v>39615</v>
      </c>
      <c r="C571" t="s">
        <v>1355</v>
      </c>
      <c r="D571">
        <v>9</v>
      </c>
      <c r="E571">
        <v>10</v>
      </c>
      <c r="F571">
        <v>9</v>
      </c>
      <c r="G571" t="s">
        <v>1356</v>
      </c>
      <c r="H571" t="s">
        <v>1357</v>
      </c>
      <c r="I571">
        <v>9</v>
      </c>
      <c r="J571" t="s">
        <v>85</v>
      </c>
      <c r="K571" t="str">
        <f>IF(YEAR(Formulario[[#This Row],[Birth date]])&gt;=2003,"Under 18", IF(YEAR(Formulario[[#This Row],[Birth date]])&gt;=1998,"From 18 to 23","Over 23"))</f>
        <v>Under 18</v>
      </c>
    </row>
    <row r="572" spans="1:11" x14ac:dyDescent="0.25">
      <c r="A572" s="1">
        <v>44312.545826956019</v>
      </c>
      <c r="B572" s="1">
        <v>39615</v>
      </c>
      <c r="C572" t="s">
        <v>1355</v>
      </c>
      <c r="D572">
        <v>9</v>
      </c>
      <c r="E572">
        <v>10</v>
      </c>
      <c r="F572">
        <v>9</v>
      </c>
      <c r="G572" t="s">
        <v>1356</v>
      </c>
      <c r="H572" t="s">
        <v>1357</v>
      </c>
      <c r="I572">
        <v>9</v>
      </c>
      <c r="J572" t="s">
        <v>85</v>
      </c>
      <c r="K572" t="str">
        <f>IF(YEAR(Formulario[[#This Row],[Birth date]])&gt;=2003,"Under 18", IF(YEAR(Formulario[[#This Row],[Birth date]])&gt;=1998,"From 18 to 23","Over 23"))</f>
        <v>Under 18</v>
      </c>
    </row>
    <row r="573" spans="1:11" x14ac:dyDescent="0.25">
      <c r="A573" s="1">
        <v>44326.535761250001</v>
      </c>
      <c r="B573" s="1">
        <v>39615</v>
      </c>
      <c r="C573" t="s">
        <v>4336</v>
      </c>
      <c r="D573">
        <v>10</v>
      </c>
      <c r="E573">
        <v>8</v>
      </c>
      <c r="F573">
        <v>8</v>
      </c>
      <c r="G573" t="s">
        <v>4337</v>
      </c>
      <c r="H573" t="s">
        <v>4338</v>
      </c>
      <c r="I573">
        <v>9</v>
      </c>
      <c r="J573" t="s">
        <v>85</v>
      </c>
      <c r="K573" t="str">
        <f>IF(YEAR(Formulario[[#This Row],[Birth date]])&gt;=2003,"Under 18", IF(YEAR(Formulario[[#This Row],[Birth date]])&gt;=1998,"From 18 to 23","Over 23"))</f>
        <v>Under 18</v>
      </c>
    </row>
    <row r="574" spans="1:11" x14ac:dyDescent="0.25">
      <c r="A574" s="1">
        <v>44326.537364942131</v>
      </c>
      <c r="B574" s="1">
        <v>39615</v>
      </c>
      <c r="C574" t="s">
        <v>4336</v>
      </c>
      <c r="D574">
        <v>10</v>
      </c>
      <c r="E574">
        <v>8</v>
      </c>
      <c r="F574">
        <v>8</v>
      </c>
      <c r="G574" t="s">
        <v>4337</v>
      </c>
      <c r="H574" t="s">
        <v>4338</v>
      </c>
      <c r="I574">
        <v>9</v>
      </c>
      <c r="J574" t="s">
        <v>85</v>
      </c>
      <c r="K574" t="str">
        <f>IF(YEAR(Formulario[[#This Row],[Birth date]])&gt;=2003,"Under 18", IF(YEAR(Formulario[[#This Row],[Birth date]])&gt;=1998,"From 18 to 23","Over 23"))</f>
        <v>Under 18</v>
      </c>
    </row>
    <row r="575" spans="1:11" x14ac:dyDescent="0.25">
      <c r="A575" s="1">
        <v>44354.531473553237</v>
      </c>
      <c r="B575" s="1">
        <v>39615</v>
      </c>
      <c r="C575" t="s">
        <v>4616</v>
      </c>
      <c r="D575">
        <v>10</v>
      </c>
      <c r="E575">
        <v>9</v>
      </c>
      <c r="F575">
        <v>9</v>
      </c>
      <c r="G575" t="s">
        <v>4617</v>
      </c>
      <c r="H575" t="s">
        <v>4618</v>
      </c>
      <c r="I575">
        <v>8</v>
      </c>
      <c r="J575" t="s">
        <v>85</v>
      </c>
      <c r="K575" t="str">
        <f>IF(YEAR(Formulario[[#This Row],[Birth date]])&gt;=2003,"Under 18", IF(YEAR(Formulario[[#This Row],[Birth date]])&gt;=1998,"From 18 to 23","Over 23"))</f>
        <v>Under 18</v>
      </c>
    </row>
    <row r="576" spans="1:11" x14ac:dyDescent="0.25">
      <c r="A576" s="1">
        <v>44354.529873622683</v>
      </c>
      <c r="B576" s="1">
        <v>39628</v>
      </c>
      <c r="C576" t="s">
        <v>4598</v>
      </c>
      <c r="D576">
        <v>8</v>
      </c>
      <c r="E576">
        <v>7</v>
      </c>
      <c r="F576">
        <v>9</v>
      </c>
      <c r="G576" t="s">
        <v>4599</v>
      </c>
      <c r="H576" t="s">
        <v>4600</v>
      </c>
      <c r="I576">
        <v>10</v>
      </c>
      <c r="J576" t="s">
        <v>83</v>
      </c>
      <c r="K576" t="str">
        <f>IF(YEAR(Formulario[[#This Row],[Birth date]])&gt;=2003,"Under 18", IF(YEAR(Formulario[[#This Row],[Birth date]])&gt;=1998,"From 18 to 23","Over 23"))</f>
        <v>Under 18</v>
      </c>
    </row>
    <row r="577" spans="1:11" x14ac:dyDescent="0.25">
      <c r="A577" s="1">
        <v>44354.530396041664</v>
      </c>
      <c r="B577" s="1">
        <v>39628</v>
      </c>
      <c r="C577" t="s">
        <v>4598</v>
      </c>
      <c r="D577">
        <v>8</v>
      </c>
      <c r="E577">
        <v>7</v>
      </c>
      <c r="F577">
        <v>9</v>
      </c>
      <c r="G577" t="s">
        <v>4599</v>
      </c>
      <c r="H577" t="s">
        <v>4600</v>
      </c>
      <c r="I577">
        <v>10</v>
      </c>
      <c r="J577" t="s">
        <v>83</v>
      </c>
      <c r="K577" t="str">
        <f>IF(YEAR(Formulario[[#This Row],[Birth date]])&gt;=2003,"Under 18", IF(YEAR(Formulario[[#This Row],[Birth date]])&gt;=1998,"From 18 to 23","Over 23"))</f>
        <v>Under 18</v>
      </c>
    </row>
    <row r="578" spans="1:11" x14ac:dyDescent="0.25">
      <c r="A578" s="1">
        <v>44326.53570980324</v>
      </c>
      <c r="B578" s="1">
        <v>39628</v>
      </c>
      <c r="C578" t="s">
        <v>1552</v>
      </c>
      <c r="D578">
        <v>7</v>
      </c>
      <c r="E578">
        <v>8</v>
      </c>
      <c r="F578">
        <v>8</v>
      </c>
      <c r="G578" t="s">
        <v>4334</v>
      </c>
      <c r="H578" t="s">
        <v>4335</v>
      </c>
      <c r="I578">
        <v>6</v>
      </c>
      <c r="J578" t="s">
        <v>83</v>
      </c>
      <c r="K578" t="str">
        <f>IF(YEAR(Formulario[[#This Row],[Birth date]])&gt;=2003,"Under 18", IF(YEAR(Formulario[[#This Row],[Birth date]])&gt;=1998,"From 18 to 23","Over 23"))</f>
        <v>Under 18</v>
      </c>
    </row>
    <row r="579" spans="1:11" x14ac:dyDescent="0.25">
      <c r="A579" s="1">
        <v>44298.538627060188</v>
      </c>
      <c r="B579" s="1">
        <v>39628</v>
      </c>
      <c r="C579" t="s">
        <v>424</v>
      </c>
      <c r="D579">
        <v>8</v>
      </c>
      <c r="E579">
        <v>7</v>
      </c>
      <c r="F579">
        <v>9</v>
      </c>
      <c r="G579" t="s">
        <v>425</v>
      </c>
      <c r="H579" t="s">
        <v>426</v>
      </c>
      <c r="I579">
        <v>8</v>
      </c>
      <c r="J579" t="s">
        <v>83</v>
      </c>
      <c r="K579" t="str">
        <f>IF(YEAR(Formulario[[#This Row],[Birth date]])&gt;=2003,"Under 18", IF(YEAR(Formulario[[#This Row],[Birth date]])&gt;=1998,"From 18 to 23","Over 23"))</f>
        <v>Under 18</v>
      </c>
    </row>
    <row r="580" spans="1:11" x14ac:dyDescent="0.25">
      <c r="A580" s="1">
        <v>44312.534889305556</v>
      </c>
      <c r="B580" s="1">
        <v>39628</v>
      </c>
      <c r="C580" t="s">
        <v>1325</v>
      </c>
      <c r="D580">
        <v>8</v>
      </c>
      <c r="E580">
        <v>8</v>
      </c>
      <c r="F580">
        <v>10</v>
      </c>
      <c r="G580" t="s">
        <v>1326</v>
      </c>
      <c r="H580" t="s">
        <v>1327</v>
      </c>
      <c r="I580">
        <v>6</v>
      </c>
      <c r="J580" t="s">
        <v>83</v>
      </c>
      <c r="K580" t="str">
        <f>IF(YEAR(Formulario[[#This Row],[Birth date]])&gt;=2003,"Under 18", IF(YEAR(Formulario[[#This Row],[Birth date]])&gt;=1998,"From 18 to 23","Over 23"))</f>
        <v>Under 18</v>
      </c>
    </row>
    <row r="581" spans="1:11" x14ac:dyDescent="0.25">
      <c r="A581" s="1">
        <v>44340.539392500003</v>
      </c>
      <c r="B581" s="1">
        <v>39628</v>
      </c>
      <c r="D581">
        <v>7</v>
      </c>
      <c r="E581">
        <v>8</v>
      </c>
      <c r="F581">
        <v>8</v>
      </c>
      <c r="I581">
        <v>7</v>
      </c>
      <c r="J581" t="s">
        <v>83</v>
      </c>
      <c r="K581" t="str">
        <f>IF(YEAR(Formulario[[#This Row],[Birth date]])&gt;=2003,"Under 18", IF(YEAR(Formulario[[#This Row],[Birth date]])&gt;=1998,"From 18 to 23","Over 23"))</f>
        <v>Under 18</v>
      </c>
    </row>
    <row r="582" spans="1:11" x14ac:dyDescent="0.25">
      <c r="A582" s="1">
        <v>44298.539518449077</v>
      </c>
      <c r="B582" s="1">
        <v>39638</v>
      </c>
      <c r="C582" t="s">
        <v>458</v>
      </c>
      <c r="D582">
        <v>7</v>
      </c>
      <c r="E582">
        <v>9</v>
      </c>
      <c r="F582">
        <v>9</v>
      </c>
      <c r="G582" t="s">
        <v>459</v>
      </c>
      <c r="H582" t="s">
        <v>460</v>
      </c>
      <c r="I582">
        <v>7</v>
      </c>
      <c r="J582" t="s">
        <v>85</v>
      </c>
      <c r="K582" t="str">
        <f>IF(YEAR(Formulario[[#This Row],[Birth date]])&gt;=2003,"Under 18", IF(YEAR(Formulario[[#This Row],[Birth date]])&gt;=1998,"From 18 to 23","Over 23"))</f>
        <v>Under 18</v>
      </c>
    </row>
    <row r="583" spans="1:11" x14ac:dyDescent="0.25">
      <c r="A583" s="1">
        <v>44298.539641689815</v>
      </c>
      <c r="B583" s="1">
        <v>39638</v>
      </c>
      <c r="C583" t="s">
        <v>458</v>
      </c>
      <c r="D583">
        <v>7</v>
      </c>
      <c r="E583">
        <v>9</v>
      </c>
      <c r="F583">
        <v>9</v>
      </c>
      <c r="G583" t="s">
        <v>459</v>
      </c>
      <c r="H583" t="s">
        <v>460</v>
      </c>
      <c r="I583">
        <v>7</v>
      </c>
      <c r="J583" t="s">
        <v>85</v>
      </c>
      <c r="K583" t="str">
        <f>IF(YEAR(Formulario[[#This Row],[Birth date]])&gt;=2003,"Under 18", IF(YEAR(Formulario[[#This Row],[Birth date]])&gt;=1998,"From 18 to 23","Over 23"))</f>
        <v>Under 18</v>
      </c>
    </row>
    <row r="584" spans="1:11" x14ac:dyDescent="0.25">
      <c r="A584" s="1">
        <v>44312.534756701389</v>
      </c>
      <c r="B584" s="1">
        <v>39638</v>
      </c>
      <c r="C584" t="s">
        <v>1320</v>
      </c>
      <c r="D584">
        <v>9</v>
      </c>
      <c r="E584">
        <v>9</v>
      </c>
      <c r="F584">
        <v>8</v>
      </c>
      <c r="G584" t="s">
        <v>1321</v>
      </c>
      <c r="H584" t="s">
        <v>1322</v>
      </c>
      <c r="I584">
        <v>8</v>
      </c>
      <c r="J584" t="s">
        <v>85</v>
      </c>
      <c r="K584" t="str">
        <f>IF(YEAR(Formulario[[#This Row],[Birth date]])&gt;=2003,"Under 18", IF(YEAR(Formulario[[#This Row],[Birth date]])&gt;=1998,"From 18 to 23","Over 23"))</f>
        <v>Under 18</v>
      </c>
    </row>
    <row r="585" spans="1:11" x14ac:dyDescent="0.25">
      <c r="A585" s="1">
        <v>44326.535443981484</v>
      </c>
      <c r="B585" s="1">
        <v>39638</v>
      </c>
      <c r="C585" t="s">
        <v>4324</v>
      </c>
      <c r="D585">
        <v>9</v>
      </c>
      <c r="E585">
        <v>8</v>
      </c>
      <c r="F585">
        <v>9</v>
      </c>
      <c r="G585" t="s">
        <v>4325</v>
      </c>
      <c r="H585" t="s">
        <v>4326</v>
      </c>
      <c r="I585">
        <v>6</v>
      </c>
      <c r="J585" t="s">
        <v>85</v>
      </c>
      <c r="K585" t="str">
        <f>IF(YEAR(Formulario[[#This Row],[Birth date]])&gt;=2003,"Under 18", IF(YEAR(Formulario[[#This Row],[Birth date]])&gt;=1998,"From 18 to 23","Over 23"))</f>
        <v>Under 18</v>
      </c>
    </row>
    <row r="586" spans="1:11" x14ac:dyDescent="0.25">
      <c r="A586" s="1">
        <v>44298.539207164351</v>
      </c>
      <c r="B586" s="1">
        <v>39678</v>
      </c>
      <c r="C586" t="s">
        <v>450</v>
      </c>
      <c r="D586">
        <v>9</v>
      </c>
      <c r="E586">
        <v>10</v>
      </c>
      <c r="F586">
        <v>8</v>
      </c>
      <c r="G586" t="s">
        <v>116</v>
      </c>
      <c r="H586" t="s">
        <v>451</v>
      </c>
      <c r="I586">
        <v>9</v>
      </c>
      <c r="J586" t="s">
        <v>83</v>
      </c>
      <c r="K586" t="str">
        <f>IF(YEAR(Formulario[[#This Row],[Birth date]])&gt;=2003,"Under 18", IF(YEAR(Formulario[[#This Row],[Birth date]])&gt;=1998,"From 18 to 23","Over 23"))</f>
        <v>Under 18</v>
      </c>
    </row>
    <row r="587" spans="1:11" x14ac:dyDescent="0.25">
      <c r="A587" s="1">
        <v>44312.527336331019</v>
      </c>
      <c r="B587" s="1">
        <v>39678</v>
      </c>
      <c r="C587" t="s">
        <v>450</v>
      </c>
      <c r="D587">
        <v>9</v>
      </c>
      <c r="E587">
        <v>10</v>
      </c>
      <c r="F587">
        <v>8</v>
      </c>
      <c r="G587" t="s">
        <v>116</v>
      </c>
      <c r="H587" t="s">
        <v>451</v>
      </c>
      <c r="I587">
        <v>9</v>
      </c>
      <c r="J587" t="s">
        <v>83</v>
      </c>
      <c r="K587" t="str">
        <f>IF(YEAR(Formulario[[#This Row],[Birth date]])&gt;=2003,"Under 18", IF(YEAR(Formulario[[#This Row],[Birth date]])&gt;=1998,"From 18 to 23","Over 23"))</f>
        <v>Under 18</v>
      </c>
    </row>
    <row r="588" spans="1:11" x14ac:dyDescent="0.25">
      <c r="A588" s="1">
        <v>44298.539126805554</v>
      </c>
      <c r="B588" s="1">
        <v>39687</v>
      </c>
      <c r="C588" t="s">
        <v>446</v>
      </c>
      <c r="D588">
        <v>8</v>
      </c>
      <c r="E588">
        <v>8</v>
      </c>
      <c r="F588">
        <v>9</v>
      </c>
      <c r="G588" t="s">
        <v>445</v>
      </c>
      <c r="H588" t="s">
        <v>105</v>
      </c>
      <c r="I588">
        <v>7</v>
      </c>
      <c r="J588" t="s">
        <v>83</v>
      </c>
      <c r="K588" t="str">
        <f>IF(YEAR(Formulario[[#This Row],[Birth date]])&gt;=2003,"Under 18", IF(YEAR(Formulario[[#This Row],[Birth date]])&gt;=1998,"From 18 to 23","Over 23"))</f>
        <v>Under 18</v>
      </c>
    </row>
    <row r="589" spans="1:11" x14ac:dyDescent="0.25">
      <c r="A589" s="1">
        <v>44301.395644745367</v>
      </c>
      <c r="B589" s="1">
        <v>39687</v>
      </c>
      <c r="C589" t="s">
        <v>446</v>
      </c>
      <c r="D589">
        <v>8</v>
      </c>
      <c r="E589">
        <v>8</v>
      </c>
      <c r="F589">
        <v>9</v>
      </c>
      <c r="G589" t="s">
        <v>445</v>
      </c>
      <c r="H589" t="s">
        <v>105</v>
      </c>
      <c r="I589">
        <v>7</v>
      </c>
      <c r="J589" t="s">
        <v>83</v>
      </c>
      <c r="K589" t="str">
        <f>IF(YEAR(Formulario[[#This Row],[Birth date]])&gt;=2003,"Under 18", IF(YEAR(Formulario[[#This Row],[Birth date]])&gt;=1998,"From 18 to 23","Over 23"))</f>
        <v>Under 18</v>
      </c>
    </row>
    <row r="590" spans="1:11" x14ac:dyDescent="0.25">
      <c r="A590" s="1">
        <v>44312.534475787033</v>
      </c>
      <c r="B590" s="1">
        <v>39687</v>
      </c>
      <c r="C590" t="s">
        <v>1313</v>
      </c>
      <c r="D590">
        <v>8</v>
      </c>
      <c r="E590">
        <v>7</v>
      </c>
      <c r="F590">
        <v>8</v>
      </c>
      <c r="G590" t="s">
        <v>368</v>
      </c>
      <c r="H590" t="s">
        <v>117</v>
      </c>
      <c r="I590">
        <v>7</v>
      </c>
      <c r="J590" t="s">
        <v>83</v>
      </c>
      <c r="K590" t="str">
        <f>IF(YEAR(Formulario[[#This Row],[Birth date]])&gt;=2003,"Under 18", IF(YEAR(Formulario[[#This Row],[Birth date]])&gt;=1998,"From 18 to 23","Over 23"))</f>
        <v>Under 18</v>
      </c>
    </row>
    <row r="591" spans="1:11" x14ac:dyDescent="0.25">
      <c r="A591" s="1">
        <v>44315.47201784722</v>
      </c>
      <c r="B591" s="1">
        <v>39687</v>
      </c>
      <c r="C591" t="s">
        <v>1313</v>
      </c>
      <c r="D591">
        <v>8</v>
      </c>
      <c r="E591">
        <v>7</v>
      </c>
      <c r="F591">
        <v>8</v>
      </c>
      <c r="G591" t="s">
        <v>368</v>
      </c>
      <c r="H591" t="s">
        <v>117</v>
      </c>
      <c r="I591">
        <v>7</v>
      </c>
      <c r="J591" t="s">
        <v>83</v>
      </c>
      <c r="K591" t="str">
        <f>IF(YEAR(Formulario[[#This Row],[Birth date]])&gt;=2003,"Under 18", IF(YEAR(Formulario[[#This Row],[Birth date]])&gt;=1998,"From 18 to 23","Over 23"))</f>
        <v>Under 18</v>
      </c>
    </row>
    <row r="592" spans="1:11" x14ac:dyDescent="0.25">
      <c r="A592" s="1">
        <v>44340.540464351849</v>
      </c>
      <c r="B592" s="1">
        <v>39687</v>
      </c>
      <c r="D592">
        <v>8</v>
      </c>
      <c r="E592">
        <v>8</v>
      </c>
      <c r="F592">
        <v>7</v>
      </c>
      <c r="G592" t="s">
        <v>116</v>
      </c>
      <c r="H592" t="s">
        <v>117</v>
      </c>
      <c r="I592">
        <v>7</v>
      </c>
      <c r="J592" t="s">
        <v>83</v>
      </c>
      <c r="K592" t="str">
        <f>IF(YEAR(Formulario[[#This Row],[Birth date]])&gt;=2003,"Under 18", IF(YEAR(Formulario[[#This Row],[Birth date]])&gt;=1998,"From 18 to 23","Over 23"))</f>
        <v>Under 18</v>
      </c>
    </row>
    <row r="593" spans="1:11" x14ac:dyDescent="0.25">
      <c r="A593" s="1">
        <v>44354.529934328704</v>
      </c>
      <c r="B593" s="1">
        <v>39687</v>
      </c>
      <c r="C593" t="s">
        <v>1533</v>
      </c>
      <c r="D593">
        <v>9</v>
      </c>
      <c r="E593">
        <v>8</v>
      </c>
      <c r="F593">
        <v>8</v>
      </c>
      <c r="G593" t="s">
        <v>368</v>
      </c>
      <c r="H593" t="s">
        <v>1307</v>
      </c>
      <c r="I593">
        <v>9</v>
      </c>
      <c r="J593" t="s">
        <v>83</v>
      </c>
      <c r="K593" t="str">
        <f>IF(YEAR(Formulario[[#This Row],[Birth date]])&gt;=2003,"Under 18", IF(YEAR(Formulario[[#This Row],[Birth date]])&gt;=1998,"From 18 to 23","Over 23"))</f>
        <v>Under 18</v>
      </c>
    </row>
    <row r="594" spans="1:11" x14ac:dyDescent="0.25">
      <c r="A594" s="1">
        <v>44326.535156666665</v>
      </c>
      <c r="B594" s="1">
        <v>39687</v>
      </c>
      <c r="C594" t="s">
        <v>4320</v>
      </c>
      <c r="D594">
        <v>8</v>
      </c>
      <c r="E594">
        <v>8</v>
      </c>
      <c r="F594">
        <v>7</v>
      </c>
      <c r="G594" t="s">
        <v>368</v>
      </c>
      <c r="H594" t="s">
        <v>116</v>
      </c>
      <c r="I594">
        <v>9</v>
      </c>
      <c r="J594" t="s">
        <v>83</v>
      </c>
      <c r="K594" t="str">
        <f>IF(YEAR(Formulario[[#This Row],[Birth date]])&gt;=2003,"Under 18", IF(YEAR(Formulario[[#This Row],[Birth date]])&gt;=1998,"From 18 to 23","Over 23"))</f>
        <v>Under 18</v>
      </c>
    </row>
    <row r="595" spans="1:11" x14ac:dyDescent="0.25">
      <c r="A595" s="1">
        <v>44298.540179050928</v>
      </c>
      <c r="B595" s="1">
        <v>39723</v>
      </c>
      <c r="C595" t="s">
        <v>467</v>
      </c>
      <c r="D595">
        <v>5</v>
      </c>
      <c r="E595">
        <v>7</v>
      </c>
      <c r="F595">
        <v>8</v>
      </c>
      <c r="G595" t="s">
        <v>468</v>
      </c>
      <c r="H595" t="s">
        <v>469</v>
      </c>
      <c r="I595">
        <v>8</v>
      </c>
      <c r="J595" t="s">
        <v>83</v>
      </c>
      <c r="K595" t="str">
        <f>IF(YEAR(Formulario[[#This Row],[Birth date]])&gt;=2003,"Under 18", IF(YEAR(Formulario[[#This Row],[Birth date]])&gt;=1998,"From 18 to 23","Over 23"))</f>
        <v>Under 18</v>
      </c>
    </row>
    <row r="596" spans="1:11" x14ac:dyDescent="0.25">
      <c r="A596" s="1">
        <v>44298.546270115738</v>
      </c>
      <c r="B596" s="1">
        <v>39723</v>
      </c>
      <c r="C596" t="s">
        <v>467</v>
      </c>
      <c r="D596">
        <v>5</v>
      </c>
      <c r="E596">
        <v>7</v>
      </c>
      <c r="F596">
        <v>8</v>
      </c>
      <c r="G596" t="s">
        <v>468</v>
      </c>
      <c r="H596" t="s">
        <v>469</v>
      </c>
      <c r="I596">
        <v>8</v>
      </c>
      <c r="J596" t="s">
        <v>83</v>
      </c>
      <c r="K596" t="str">
        <f>IF(YEAR(Formulario[[#This Row],[Birth date]])&gt;=2003,"Under 18", IF(YEAR(Formulario[[#This Row],[Birth date]])&gt;=1998,"From 18 to 23","Over 23"))</f>
        <v>Under 18</v>
      </c>
    </row>
    <row r="597" spans="1:11" x14ac:dyDescent="0.25">
      <c r="A597" s="1">
        <v>44298.561706018518</v>
      </c>
      <c r="B597" s="1">
        <v>39723</v>
      </c>
      <c r="C597" t="s">
        <v>467</v>
      </c>
      <c r="D597">
        <v>5</v>
      </c>
      <c r="E597">
        <v>7</v>
      </c>
      <c r="F597">
        <v>8</v>
      </c>
      <c r="G597" t="s">
        <v>468</v>
      </c>
      <c r="H597" t="s">
        <v>469</v>
      </c>
      <c r="I597">
        <v>8</v>
      </c>
      <c r="J597" t="s">
        <v>83</v>
      </c>
      <c r="K597" t="str">
        <f>IF(YEAR(Formulario[[#This Row],[Birth date]])&gt;=2003,"Under 18", IF(YEAR(Formulario[[#This Row],[Birth date]])&gt;=1998,"From 18 to 23","Over 23"))</f>
        <v>Under 18</v>
      </c>
    </row>
    <row r="598" spans="1:11" x14ac:dyDescent="0.25">
      <c r="A598" s="1">
        <v>44312.535708541669</v>
      </c>
      <c r="B598" s="1">
        <v>39731</v>
      </c>
      <c r="C598" t="s">
        <v>1249</v>
      </c>
      <c r="D598">
        <v>6</v>
      </c>
      <c r="E598">
        <v>7</v>
      </c>
      <c r="F598">
        <v>6</v>
      </c>
      <c r="G598" t="s">
        <v>1346</v>
      </c>
      <c r="H598" t="s">
        <v>1347</v>
      </c>
      <c r="I598">
        <v>4</v>
      </c>
      <c r="J598" t="s">
        <v>85</v>
      </c>
      <c r="K598" t="str">
        <f>IF(YEAR(Formulario[[#This Row],[Birth date]])&gt;=2003,"Under 18", IF(YEAR(Formulario[[#This Row],[Birth date]])&gt;=1998,"From 18 to 23","Over 23"))</f>
        <v>Under 18</v>
      </c>
    </row>
    <row r="599" spans="1:11" x14ac:dyDescent="0.25">
      <c r="A599" s="1">
        <v>44298.539136192128</v>
      </c>
      <c r="B599" s="1">
        <v>39731</v>
      </c>
      <c r="C599" t="s">
        <v>447</v>
      </c>
      <c r="D599">
        <v>5</v>
      </c>
      <c r="E599">
        <v>7</v>
      </c>
      <c r="F599">
        <v>8</v>
      </c>
      <c r="G599" t="s">
        <v>448</v>
      </c>
      <c r="H599" t="s">
        <v>449</v>
      </c>
      <c r="I599">
        <v>4</v>
      </c>
      <c r="J599" t="s">
        <v>85</v>
      </c>
      <c r="K599" t="str">
        <f>IF(YEAR(Formulario[[#This Row],[Birth date]])&gt;=2003,"Under 18", IF(YEAR(Formulario[[#This Row],[Birth date]])&gt;=1998,"From 18 to 23","Over 23"))</f>
        <v>Under 18</v>
      </c>
    </row>
    <row r="600" spans="1:11" x14ac:dyDescent="0.25">
      <c r="A600" s="1">
        <v>44312.534989814812</v>
      </c>
      <c r="B600" s="1">
        <v>39735</v>
      </c>
      <c r="C600" t="s">
        <v>1330</v>
      </c>
      <c r="D600">
        <v>9</v>
      </c>
      <c r="E600">
        <v>10</v>
      </c>
      <c r="F600">
        <v>9</v>
      </c>
      <c r="G600" t="s">
        <v>1331</v>
      </c>
      <c r="H600" t="s">
        <v>1332</v>
      </c>
      <c r="I600">
        <v>9</v>
      </c>
      <c r="J600" t="s">
        <v>83</v>
      </c>
      <c r="K600" t="str">
        <f>IF(YEAR(Formulario[[#This Row],[Birth date]])&gt;=2003,"Under 18", IF(YEAR(Formulario[[#This Row],[Birth date]])&gt;=1998,"From 18 to 23","Over 23"))</f>
        <v>Under 18</v>
      </c>
    </row>
    <row r="601" spans="1:11" x14ac:dyDescent="0.25">
      <c r="A601" s="1">
        <v>44340.541376458335</v>
      </c>
      <c r="B601" s="1">
        <v>39735</v>
      </c>
      <c r="C601" t="s">
        <v>4495</v>
      </c>
      <c r="D601">
        <v>10</v>
      </c>
      <c r="E601">
        <v>9</v>
      </c>
      <c r="F601">
        <v>9</v>
      </c>
      <c r="G601" t="s">
        <v>4496</v>
      </c>
      <c r="H601" t="s">
        <v>4497</v>
      </c>
      <c r="I601">
        <v>8</v>
      </c>
      <c r="J601" t="s">
        <v>83</v>
      </c>
      <c r="K601" t="str">
        <f>IF(YEAR(Formulario[[#This Row],[Birth date]])&gt;=2003,"Under 18", IF(YEAR(Formulario[[#This Row],[Birth date]])&gt;=1998,"From 18 to 23","Over 23"))</f>
        <v>Under 18</v>
      </c>
    </row>
    <row r="602" spans="1:11" x14ac:dyDescent="0.25">
      <c r="A602" s="1">
        <v>44340.752014722224</v>
      </c>
      <c r="B602" s="1">
        <v>39735</v>
      </c>
      <c r="C602" t="s">
        <v>4495</v>
      </c>
      <c r="D602">
        <v>10</v>
      </c>
      <c r="E602">
        <v>9</v>
      </c>
      <c r="F602">
        <v>9</v>
      </c>
      <c r="G602" t="s">
        <v>4496</v>
      </c>
      <c r="H602" t="s">
        <v>4497</v>
      </c>
      <c r="I602">
        <v>8</v>
      </c>
      <c r="J602" t="s">
        <v>83</v>
      </c>
      <c r="K602" t="str">
        <f>IF(YEAR(Formulario[[#This Row],[Birth date]])&gt;=2003,"Under 18", IF(YEAR(Formulario[[#This Row],[Birth date]])&gt;=1998,"From 18 to 23","Over 23"))</f>
        <v>Under 18</v>
      </c>
    </row>
    <row r="603" spans="1:11" x14ac:dyDescent="0.25">
      <c r="A603" s="1">
        <v>44342.757971585648</v>
      </c>
      <c r="B603" s="1">
        <v>39735</v>
      </c>
      <c r="C603" t="s">
        <v>4495</v>
      </c>
      <c r="D603">
        <v>10</v>
      </c>
      <c r="E603">
        <v>9</v>
      </c>
      <c r="F603">
        <v>9</v>
      </c>
      <c r="G603" t="s">
        <v>4496</v>
      </c>
      <c r="H603" t="s">
        <v>4497</v>
      </c>
      <c r="I603">
        <v>8</v>
      </c>
      <c r="J603" t="s">
        <v>83</v>
      </c>
      <c r="K603" t="str">
        <f>IF(YEAR(Formulario[[#This Row],[Birth date]])&gt;=2003,"Under 18", IF(YEAR(Formulario[[#This Row],[Birth date]])&gt;=1998,"From 18 to 23","Over 23"))</f>
        <v>Under 18</v>
      </c>
    </row>
    <row r="604" spans="1:11" x14ac:dyDescent="0.25">
      <c r="A604" s="1">
        <v>44298.538419756944</v>
      </c>
      <c r="B604" s="1">
        <v>39735</v>
      </c>
      <c r="C604" t="s">
        <v>419</v>
      </c>
      <c r="D604">
        <v>9</v>
      </c>
      <c r="E604">
        <v>8</v>
      </c>
      <c r="F604">
        <v>5</v>
      </c>
      <c r="G604" t="s">
        <v>420</v>
      </c>
      <c r="H604" t="s">
        <v>421</v>
      </c>
      <c r="I604">
        <v>6</v>
      </c>
      <c r="J604" t="s">
        <v>83</v>
      </c>
      <c r="K604" t="str">
        <f>IF(YEAR(Formulario[[#This Row],[Birth date]])&gt;=2003,"Under 18", IF(YEAR(Formulario[[#This Row],[Birth date]])&gt;=1998,"From 18 to 23","Over 23"))</f>
        <v>Under 18</v>
      </c>
    </row>
    <row r="605" spans="1:11" x14ac:dyDescent="0.25">
      <c r="A605" s="1">
        <v>44298.539956736109</v>
      </c>
      <c r="B605" s="1">
        <v>39735</v>
      </c>
      <c r="C605" t="s">
        <v>419</v>
      </c>
      <c r="D605">
        <v>9</v>
      </c>
      <c r="E605">
        <v>8</v>
      </c>
      <c r="F605">
        <v>5</v>
      </c>
      <c r="G605" t="s">
        <v>420</v>
      </c>
      <c r="H605" t="s">
        <v>421</v>
      </c>
      <c r="I605">
        <v>6</v>
      </c>
      <c r="J605" t="s">
        <v>83</v>
      </c>
      <c r="K605" t="str">
        <f>IF(YEAR(Formulario[[#This Row],[Birth date]])&gt;=2003,"Under 18", IF(YEAR(Formulario[[#This Row],[Birth date]])&gt;=1998,"From 18 to 23","Over 23"))</f>
        <v>Under 18</v>
      </c>
    </row>
    <row r="606" spans="1:11" x14ac:dyDescent="0.25">
      <c r="A606" s="1">
        <v>44298.63236275463</v>
      </c>
      <c r="B606" s="1">
        <v>39735</v>
      </c>
      <c r="C606" t="s">
        <v>419</v>
      </c>
      <c r="D606">
        <v>9</v>
      </c>
      <c r="E606">
        <v>8</v>
      </c>
      <c r="F606">
        <v>5</v>
      </c>
      <c r="G606" t="s">
        <v>420</v>
      </c>
      <c r="H606" t="s">
        <v>421</v>
      </c>
      <c r="I606">
        <v>6</v>
      </c>
      <c r="J606" t="s">
        <v>83</v>
      </c>
      <c r="K606" t="str">
        <f>IF(YEAR(Formulario[[#This Row],[Birth date]])&gt;=2003,"Under 18", IF(YEAR(Formulario[[#This Row],[Birth date]])&gt;=1998,"From 18 to 23","Over 23"))</f>
        <v>Under 18</v>
      </c>
    </row>
    <row r="607" spans="1:11" x14ac:dyDescent="0.25">
      <c r="A607" s="1">
        <v>44354.531853368055</v>
      </c>
      <c r="B607" s="1">
        <v>39735</v>
      </c>
      <c r="C607" t="s">
        <v>4619</v>
      </c>
      <c r="D607">
        <v>9</v>
      </c>
      <c r="E607">
        <v>10</v>
      </c>
      <c r="F607">
        <v>8</v>
      </c>
      <c r="G607" t="s">
        <v>4337</v>
      </c>
      <c r="H607" t="s">
        <v>4620</v>
      </c>
      <c r="I607">
        <v>8</v>
      </c>
      <c r="J607" t="s">
        <v>83</v>
      </c>
      <c r="K607" t="str">
        <f>IF(YEAR(Formulario[[#This Row],[Birth date]])&gt;=2003,"Under 18", IF(YEAR(Formulario[[#This Row],[Birth date]])&gt;=1998,"From 18 to 23","Over 23"))</f>
        <v>Under 18</v>
      </c>
    </row>
    <row r="608" spans="1:11" x14ac:dyDescent="0.25">
      <c r="A608" s="1">
        <v>44326.535589189814</v>
      </c>
      <c r="B608" s="1">
        <v>39735</v>
      </c>
      <c r="C608" t="s">
        <v>4330</v>
      </c>
      <c r="D608">
        <v>7</v>
      </c>
      <c r="E608">
        <v>7</v>
      </c>
      <c r="F608">
        <v>6</v>
      </c>
      <c r="G608" t="s">
        <v>368</v>
      </c>
      <c r="H608" t="s">
        <v>4331</v>
      </c>
      <c r="I608">
        <v>8</v>
      </c>
      <c r="J608" t="s">
        <v>83</v>
      </c>
      <c r="K608" t="str">
        <f>IF(YEAR(Formulario[[#This Row],[Birth date]])&gt;=2003,"Under 18", IF(YEAR(Formulario[[#This Row],[Birth date]])&gt;=1998,"From 18 to 23","Over 23"))</f>
        <v>Under 18</v>
      </c>
    </row>
    <row r="609" spans="1:11" x14ac:dyDescent="0.25">
      <c r="A609" s="1">
        <v>44326.764485914355</v>
      </c>
      <c r="B609" s="1">
        <v>39735</v>
      </c>
      <c r="C609" t="s">
        <v>4330</v>
      </c>
      <c r="D609">
        <v>7</v>
      </c>
      <c r="E609">
        <v>7</v>
      </c>
      <c r="F609">
        <v>6</v>
      </c>
      <c r="G609" t="s">
        <v>368</v>
      </c>
      <c r="H609" t="s">
        <v>4331</v>
      </c>
      <c r="I609">
        <v>8</v>
      </c>
      <c r="J609" t="s">
        <v>83</v>
      </c>
      <c r="K609" t="str">
        <f>IF(YEAR(Formulario[[#This Row],[Birth date]])&gt;=2003,"Under 18", IF(YEAR(Formulario[[#This Row],[Birth date]])&gt;=1998,"From 18 to 23","Over 23"))</f>
        <v>Under 18</v>
      </c>
    </row>
    <row r="610" spans="1:11" x14ac:dyDescent="0.25">
      <c r="A610" s="1">
        <v>44328.760147835645</v>
      </c>
      <c r="B610" s="1">
        <v>39735</v>
      </c>
      <c r="C610" t="s">
        <v>4330</v>
      </c>
      <c r="D610">
        <v>7</v>
      </c>
      <c r="E610">
        <v>7</v>
      </c>
      <c r="F610">
        <v>6</v>
      </c>
      <c r="G610" t="s">
        <v>368</v>
      </c>
      <c r="H610" t="s">
        <v>4331</v>
      </c>
      <c r="I610">
        <v>8</v>
      </c>
      <c r="J610" t="s">
        <v>83</v>
      </c>
      <c r="K610" t="str">
        <f>IF(YEAR(Formulario[[#This Row],[Birth date]])&gt;=2003,"Under 18", IF(YEAR(Formulario[[#This Row],[Birth date]])&gt;=1998,"From 18 to 23","Over 23"))</f>
        <v>Under 18</v>
      </c>
    </row>
    <row r="611" spans="1:11" x14ac:dyDescent="0.25">
      <c r="A611" s="1">
        <v>44312.534896435187</v>
      </c>
      <c r="B611" s="1">
        <v>39742</v>
      </c>
      <c r="C611" t="s">
        <v>1328</v>
      </c>
      <c r="D611">
        <v>5</v>
      </c>
      <c r="E611">
        <v>7</v>
      </c>
      <c r="F611">
        <v>10</v>
      </c>
      <c r="G611" t="s">
        <v>116</v>
      </c>
      <c r="H611" t="s">
        <v>1329</v>
      </c>
      <c r="I611">
        <v>0</v>
      </c>
      <c r="J611" t="s">
        <v>85</v>
      </c>
      <c r="K611" t="str">
        <f>IF(YEAR(Formulario[[#This Row],[Birth date]])&gt;=2003,"Under 18", IF(YEAR(Formulario[[#This Row],[Birth date]])&gt;=1998,"From 18 to 23","Over 23"))</f>
        <v>Under 18</v>
      </c>
    </row>
    <row r="612" spans="1:11" x14ac:dyDescent="0.25">
      <c r="A612" s="1">
        <v>44354.530662800928</v>
      </c>
      <c r="B612" s="1">
        <v>39742</v>
      </c>
      <c r="C612" t="s">
        <v>4612</v>
      </c>
      <c r="D612">
        <v>2</v>
      </c>
      <c r="E612">
        <v>10</v>
      </c>
      <c r="F612">
        <v>6</v>
      </c>
      <c r="G612" t="s">
        <v>368</v>
      </c>
      <c r="H612" t="s">
        <v>1307</v>
      </c>
      <c r="I612">
        <v>0</v>
      </c>
      <c r="J612" t="s">
        <v>85</v>
      </c>
      <c r="K612" t="str">
        <f>IF(YEAR(Formulario[[#This Row],[Birth date]])&gt;=2003,"Under 18", IF(YEAR(Formulario[[#This Row],[Birth date]])&gt;=1998,"From 18 to 23","Over 23"))</f>
        <v>Under 18</v>
      </c>
    </row>
    <row r="613" spans="1:11" x14ac:dyDescent="0.25">
      <c r="A613" s="1">
        <v>44355.460083425925</v>
      </c>
      <c r="B613" s="1">
        <v>39742</v>
      </c>
      <c r="C613" t="s">
        <v>4612</v>
      </c>
      <c r="D613">
        <v>2</v>
      </c>
      <c r="E613">
        <v>10</v>
      </c>
      <c r="F613">
        <v>6</v>
      </c>
      <c r="G613" t="s">
        <v>368</v>
      </c>
      <c r="H613" t="s">
        <v>1307</v>
      </c>
      <c r="I613">
        <v>0</v>
      </c>
      <c r="J613" t="s">
        <v>85</v>
      </c>
      <c r="K613" t="str">
        <f>IF(YEAR(Formulario[[#This Row],[Birth date]])&gt;=2003,"Under 18", IF(YEAR(Formulario[[#This Row],[Birth date]])&gt;=1998,"From 18 to 23","Over 23"))</f>
        <v>Under 18</v>
      </c>
    </row>
    <row r="614" spans="1:11" x14ac:dyDescent="0.25">
      <c r="A614" s="1">
        <v>44298.538576678242</v>
      </c>
      <c r="B614" s="1">
        <v>39742</v>
      </c>
      <c r="C614" t="s">
        <v>194</v>
      </c>
      <c r="D614">
        <v>0</v>
      </c>
      <c r="E614">
        <v>0</v>
      </c>
      <c r="F614">
        <v>0</v>
      </c>
      <c r="G614" t="s">
        <v>422</v>
      </c>
      <c r="H614" t="s">
        <v>423</v>
      </c>
      <c r="I614">
        <v>7</v>
      </c>
      <c r="J614" t="s">
        <v>85</v>
      </c>
      <c r="K614" t="str">
        <f>IF(YEAR(Formulario[[#This Row],[Birth date]])&gt;=2003,"Under 18", IF(YEAR(Formulario[[#This Row],[Birth date]])&gt;=1998,"From 18 to 23","Over 23"))</f>
        <v>Under 18</v>
      </c>
    </row>
    <row r="615" spans="1:11" x14ac:dyDescent="0.25">
      <c r="A615" s="1">
        <v>44298.640533773148</v>
      </c>
      <c r="B615" s="1">
        <v>39742</v>
      </c>
      <c r="C615" t="s">
        <v>194</v>
      </c>
      <c r="D615">
        <v>0</v>
      </c>
      <c r="E615">
        <v>0</v>
      </c>
      <c r="F615">
        <v>0</v>
      </c>
      <c r="G615" t="s">
        <v>422</v>
      </c>
      <c r="H615" t="s">
        <v>423</v>
      </c>
      <c r="I615">
        <v>7</v>
      </c>
      <c r="J615" t="s">
        <v>85</v>
      </c>
      <c r="K615" t="str">
        <f>IF(YEAR(Formulario[[#This Row],[Birth date]])&gt;=2003,"Under 18", IF(YEAR(Formulario[[#This Row],[Birth date]])&gt;=1998,"From 18 to 23","Over 23"))</f>
        <v>Under 18</v>
      </c>
    </row>
    <row r="616" spans="1:11" x14ac:dyDescent="0.25">
      <c r="A616" s="1">
        <v>44326.535842893521</v>
      </c>
      <c r="B616" s="1">
        <v>39742</v>
      </c>
      <c r="C616" t="s">
        <v>4339</v>
      </c>
      <c r="D616">
        <v>8</v>
      </c>
      <c r="E616">
        <v>10</v>
      </c>
      <c r="F616">
        <v>7</v>
      </c>
      <c r="G616" t="s">
        <v>4340</v>
      </c>
      <c r="H616" t="s">
        <v>4341</v>
      </c>
      <c r="I616">
        <v>0</v>
      </c>
      <c r="J616" t="s">
        <v>85</v>
      </c>
      <c r="K616" t="str">
        <f>IF(YEAR(Formulario[[#This Row],[Birth date]])&gt;=2003,"Under 18", IF(YEAR(Formulario[[#This Row],[Birth date]])&gt;=1998,"From 18 to 23","Over 23"))</f>
        <v>Under 18</v>
      </c>
    </row>
    <row r="617" spans="1:11" x14ac:dyDescent="0.25">
      <c r="A617" s="1">
        <v>44326.541138009263</v>
      </c>
      <c r="B617" s="1">
        <v>39742</v>
      </c>
      <c r="C617" t="s">
        <v>4339</v>
      </c>
      <c r="D617">
        <v>8</v>
      </c>
      <c r="E617">
        <v>10</v>
      </c>
      <c r="F617">
        <v>7</v>
      </c>
      <c r="G617" t="s">
        <v>4340</v>
      </c>
      <c r="H617" t="s">
        <v>4341</v>
      </c>
      <c r="I617">
        <v>0</v>
      </c>
      <c r="J617" t="s">
        <v>85</v>
      </c>
      <c r="K617" t="str">
        <f>IF(YEAR(Formulario[[#This Row],[Birth date]])&gt;=2003,"Under 18", IF(YEAR(Formulario[[#This Row],[Birth date]])&gt;=1998,"From 18 to 23","Over 23"))</f>
        <v>Under 18</v>
      </c>
    </row>
    <row r="618" spans="1:11" x14ac:dyDescent="0.25">
      <c r="A618" s="1">
        <v>44326.564661076387</v>
      </c>
      <c r="B618" s="1">
        <v>39742</v>
      </c>
      <c r="C618" t="s">
        <v>4339</v>
      </c>
      <c r="D618">
        <v>8</v>
      </c>
      <c r="E618">
        <v>10</v>
      </c>
      <c r="F618">
        <v>7</v>
      </c>
      <c r="G618" t="s">
        <v>4340</v>
      </c>
      <c r="H618" t="s">
        <v>4341</v>
      </c>
      <c r="I618">
        <v>0</v>
      </c>
      <c r="J618" t="s">
        <v>85</v>
      </c>
      <c r="K618" t="str">
        <f>IF(YEAR(Formulario[[#This Row],[Birth date]])&gt;=2003,"Under 18", IF(YEAR(Formulario[[#This Row],[Birth date]])&gt;=1998,"From 18 to 23","Over 23"))</f>
        <v>Under 18</v>
      </c>
    </row>
    <row r="619" spans="1:11" x14ac:dyDescent="0.25">
      <c r="A619" s="1">
        <v>44354.530342418984</v>
      </c>
      <c r="B619" s="1">
        <v>39770</v>
      </c>
      <c r="C619" t="s">
        <v>413</v>
      </c>
      <c r="D619">
        <v>10</v>
      </c>
      <c r="E619">
        <v>10</v>
      </c>
      <c r="F619">
        <v>10</v>
      </c>
      <c r="G619" t="s">
        <v>116</v>
      </c>
      <c r="H619" t="s">
        <v>4606</v>
      </c>
      <c r="I619">
        <v>10</v>
      </c>
      <c r="J619" t="s">
        <v>83</v>
      </c>
      <c r="K619" t="str">
        <f>IF(YEAR(Formulario[[#This Row],[Birth date]])&gt;=2003,"Under 18", IF(YEAR(Formulario[[#This Row],[Birth date]])&gt;=1998,"From 18 to 23","Over 23"))</f>
        <v>Under 18</v>
      </c>
    </row>
    <row r="620" spans="1:11" x14ac:dyDescent="0.25">
      <c r="A620" s="1">
        <v>44340.539955925924</v>
      </c>
      <c r="B620" s="1">
        <v>39770</v>
      </c>
      <c r="C620" t="s">
        <v>1311</v>
      </c>
      <c r="D620">
        <v>10</v>
      </c>
      <c r="E620">
        <v>10</v>
      </c>
      <c r="F620">
        <v>10</v>
      </c>
      <c r="G620" t="s">
        <v>116</v>
      </c>
      <c r="H620" t="s">
        <v>4487</v>
      </c>
      <c r="I620">
        <v>10</v>
      </c>
      <c r="J620" t="s">
        <v>83</v>
      </c>
      <c r="K620" t="str">
        <f>IF(YEAR(Formulario[[#This Row],[Birth date]])&gt;=2003,"Under 18", IF(YEAR(Formulario[[#This Row],[Birth date]])&gt;=1998,"From 18 to 23","Over 23"))</f>
        <v>Under 18</v>
      </c>
    </row>
    <row r="621" spans="1:11" x14ac:dyDescent="0.25">
      <c r="A621" s="1">
        <v>44312.534686493054</v>
      </c>
      <c r="B621" s="1">
        <v>39770</v>
      </c>
      <c r="C621" t="s">
        <v>1318</v>
      </c>
      <c r="D621">
        <v>8</v>
      </c>
      <c r="E621">
        <v>8</v>
      </c>
      <c r="F621">
        <v>9</v>
      </c>
      <c r="G621" t="s">
        <v>116</v>
      </c>
      <c r="H621" t="s">
        <v>1319</v>
      </c>
      <c r="I621">
        <v>9</v>
      </c>
      <c r="J621" t="s">
        <v>83</v>
      </c>
      <c r="K621" t="str">
        <f>IF(YEAR(Formulario[[#This Row],[Birth date]])&gt;=2003,"Under 18", IF(YEAR(Formulario[[#This Row],[Birth date]])&gt;=1998,"From 18 to 23","Over 23"))</f>
        <v>Under 18</v>
      </c>
    </row>
    <row r="622" spans="1:11" x14ac:dyDescent="0.25">
      <c r="A622" s="1">
        <v>44354.530179328707</v>
      </c>
      <c r="B622" s="1">
        <v>39778</v>
      </c>
      <c r="C622" t="s">
        <v>4603</v>
      </c>
      <c r="D622">
        <v>8</v>
      </c>
      <c r="E622">
        <v>7</v>
      </c>
      <c r="F622">
        <v>7</v>
      </c>
      <c r="G622" t="s">
        <v>4604</v>
      </c>
      <c r="H622" t="s">
        <v>4605</v>
      </c>
      <c r="I622">
        <v>8</v>
      </c>
      <c r="J622" t="s">
        <v>83</v>
      </c>
      <c r="K622" t="str">
        <f>IF(YEAR(Formulario[[#This Row],[Birth date]])&gt;=2003,"Under 18", IF(YEAR(Formulario[[#This Row],[Birth date]])&gt;=1998,"From 18 to 23","Over 23"))</f>
        <v>Under 18</v>
      </c>
    </row>
    <row r="623" spans="1:11" x14ac:dyDescent="0.25">
      <c r="A623" s="1">
        <v>44298.538654490738</v>
      </c>
      <c r="B623" s="1">
        <v>39778</v>
      </c>
      <c r="C623" t="s">
        <v>427</v>
      </c>
      <c r="D623">
        <v>8</v>
      </c>
      <c r="E623">
        <v>7</v>
      </c>
      <c r="F623">
        <v>7</v>
      </c>
      <c r="G623" t="s">
        <v>428</v>
      </c>
      <c r="H623" t="s">
        <v>429</v>
      </c>
      <c r="I623">
        <v>7</v>
      </c>
      <c r="J623" t="s">
        <v>83</v>
      </c>
      <c r="K623" t="str">
        <f>IF(YEAR(Formulario[[#This Row],[Birth date]])&gt;=2003,"Under 18", IF(YEAR(Formulario[[#This Row],[Birth date]])&gt;=1998,"From 18 to 23","Over 23"))</f>
        <v>Under 18</v>
      </c>
    </row>
    <row r="624" spans="1:11" x14ac:dyDescent="0.25">
      <c r="A624" s="1">
        <v>44312.535905856479</v>
      </c>
      <c r="B624" s="1">
        <v>39784</v>
      </c>
      <c r="C624" t="s">
        <v>1348</v>
      </c>
      <c r="D624">
        <v>10</v>
      </c>
      <c r="E624">
        <v>6</v>
      </c>
      <c r="F624">
        <v>6</v>
      </c>
      <c r="I624">
        <v>6</v>
      </c>
      <c r="J624" t="s">
        <v>83</v>
      </c>
      <c r="K624" t="str">
        <f>IF(YEAR(Formulario[[#This Row],[Birth date]])&gt;=2003,"Under 18", IF(YEAR(Formulario[[#This Row],[Birth date]])&gt;=1998,"From 18 to 23","Over 23"))</f>
        <v>Under 18</v>
      </c>
    </row>
    <row r="625" spans="1:11" x14ac:dyDescent="0.25">
      <c r="A625" s="1">
        <v>44312.697648252317</v>
      </c>
      <c r="B625" s="1">
        <v>39784</v>
      </c>
      <c r="C625" t="s">
        <v>1348</v>
      </c>
      <c r="D625">
        <v>10</v>
      </c>
      <c r="E625">
        <v>6</v>
      </c>
      <c r="F625">
        <v>6</v>
      </c>
      <c r="I625">
        <v>6</v>
      </c>
      <c r="J625" t="s">
        <v>83</v>
      </c>
      <c r="K625" t="str">
        <f>IF(YEAR(Formulario[[#This Row],[Birth date]])&gt;=2003,"Under 18", IF(YEAR(Formulario[[#This Row],[Birth date]])&gt;=1998,"From 18 to 23","Over 23"))</f>
        <v>Under 18</v>
      </c>
    </row>
    <row r="626" spans="1:11" x14ac:dyDescent="0.25">
      <c r="A626" s="1">
        <v>44312.751544421299</v>
      </c>
      <c r="B626" s="1">
        <v>39784</v>
      </c>
      <c r="C626" t="s">
        <v>1348</v>
      </c>
      <c r="D626">
        <v>10</v>
      </c>
      <c r="E626">
        <v>6</v>
      </c>
      <c r="F626">
        <v>6</v>
      </c>
      <c r="I626">
        <v>6</v>
      </c>
      <c r="J626" t="s">
        <v>83</v>
      </c>
      <c r="K626" t="str">
        <f>IF(YEAR(Formulario[[#This Row],[Birth date]])&gt;=2003,"Under 18", IF(YEAR(Formulario[[#This Row],[Birth date]])&gt;=1998,"From 18 to 23","Over 23"))</f>
        <v>Under 18</v>
      </c>
    </row>
    <row r="627" spans="1:11" x14ac:dyDescent="0.25">
      <c r="A627" s="1">
        <v>44312.534673796297</v>
      </c>
      <c r="B627" s="1">
        <v>39790</v>
      </c>
      <c r="C627" t="s">
        <v>1315</v>
      </c>
      <c r="D627">
        <v>7</v>
      </c>
      <c r="E627">
        <v>2</v>
      </c>
      <c r="F627">
        <v>2</v>
      </c>
      <c r="G627" t="s">
        <v>1316</v>
      </c>
      <c r="H627" t="s">
        <v>1317</v>
      </c>
      <c r="I627">
        <v>8</v>
      </c>
      <c r="J627" t="s">
        <v>83</v>
      </c>
      <c r="K627" t="str">
        <f>IF(YEAR(Formulario[[#This Row],[Birth date]])&gt;=2003,"Under 18", IF(YEAR(Formulario[[#This Row],[Birth date]])&gt;=1998,"From 18 to 23","Over 23"))</f>
        <v>Under 18</v>
      </c>
    </row>
    <row r="628" spans="1:11" x14ac:dyDescent="0.25">
      <c r="A628" s="1">
        <v>44326.535107858799</v>
      </c>
      <c r="B628" s="1">
        <v>39790</v>
      </c>
      <c r="C628" t="s">
        <v>4317</v>
      </c>
      <c r="D628">
        <v>10</v>
      </c>
      <c r="E628">
        <v>10</v>
      </c>
      <c r="F628">
        <v>10</v>
      </c>
      <c r="G628" t="s">
        <v>4318</v>
      </c>
      <c r="H628" t="s">
        <v>4319</v>
      </c>
      <c r="I628">
        <v>10</v>
      </c>
      <c r="J628" t="s">
        <v>83</v>
      </c>
      <c r="K628" t="str">
        <f>IF(YEAR(Formulario[[#This Row],[Birth date]])&gt;=2003,"Under 18", IF(YEAR(Formulario[[#This Row],[Birth date]])&gt;=1998,"From 18 to 23","Over 23"))</f>
        <v>Under 18</v>
      </c>
    </row>
    <row r="629" spans="1:11" x14ac:dyDescent="0.25">
      <c r="A629" s="1">
        <v>44326.569362187503</v>
      </c>
      <c r="B629" s="1">
        <v>39790</v>
      </c>
      <c r="C629" t="s">
        <v>4317</v>
      </c>
      <c r="D629">
        <v>10</v>
      </c>
      <c r="E629">
        <v>10</v>
      </c>
      <c r="F629">
        <v>10</v>
      </c>
      <c r="G629" t="s">
        <v>4318</v>
      </c>
      <c r="H629" t="s">
        <v>4319</v>
      </c>
      <c r="I629">
        <v>10</v>
      </c>
      <c r="J629" t="s">
        <v>83</v>
      </c>
      <c r="K629" t="str">
        <f>IF(YEAR(Formulario[[#This Row],[Birth date]])&gt;=2003,"Under 18", IF(YEAR(Formulario[[#This Row],[Birth date]])&gt;=1998,"From 18 to 23","Over 23"))</f>
        <v>Under 18</v>
      </c>
    </row>
    <row r="630" spans="1:11" x14ac:dyDescent="0.25">
      <c r="A630" s="1">
        <v>44340.54094446759</v>
      </c>
      <c r="B630" s="1">
        <v>39797</v>
      </c>
      <c r="C630" t="s">
        <v>4493</v>
      </c>
      <c r="D630">
        <v>9</v>
      </c>
      <c r="E630">
        <v>8</v>
      </c>
      <c r="F630">
        <v>8</v>
      </c>
      <c r="G630" t="s">
        <v>4494</v>
      </c>
      <c r="H630" t="s">
        <v>4308</v>
      </c>
      <c r="I630">
        <v>9</v>
      </c>
      <c r="J630" t="s">
        <v>85</v>
      </c>
      <c r="K630" t="str">
        <f>IF(YEAR(Formulario[[#This Row],[Birth date]])&gt;=2003,"Under 18", IF(YEAR(Formulario[[#This Row],[Birth date]])&gt;=1998,"From 18 to 23","Over 23"))</f>
        <v>Under 18</v>
      </c>
    </row>
    <row r="631" spans="1:11" x14ac:dyDescent="0.25">
      <c r="A631" s="1">
        <v>44354.530881481478</v>
      </c>
      <c r="B631" s="1">
        <v>39797</v>
      </c>
      <c r="C631" t="s">
        <v>326</v>
      </c>
      <c r="D631">
        <v>8</v>
      </c>
      <c r="E631">
        <v>6</v>
      </c>
      <c r="F631">
        <v>9</v>
      </c>
      <c r="G631" t="s">
        <v>4613</v>
      </c>
      <c r="H631" t="s">
        <v>1302</v>
      </c>
      <c r="I631">
        <v>9</v>
      </c>
      <c r="J631" t="s">
        <v>85</v>
      </c>
      <c r="K631" t="str">
        <f>IF(YEAR(Formulario[[#This Row],[Birth date]])&gt;=2003,"Under 18", IF(YEAR(Formulario[[#This Row],[Birth date]])&gt;=1998,"From 18 to 23","Over 23"))</f>
        <v>Under 18</v>
      </c>
    </row>
    <row r="632" spans="1:11" x14ac:dyDescent="0.25">
      <c r="A632" s="1">
        <v>44355.425262523146</v>
      </c>
      <c r="B632" s="1">
        <v>39797</v>
      </c>
      <c r="C632" t="s">
        <v>326</v>
      </c>
      <c r="D632">
        <v>8</v>
      </c>
      <c r="E632">
        <v>6</v>
      </c>
      <c r="F632">
        <v>9</v>
      </c>
      <c r="G632" t="s">
        <v>4613</v>
      </c>
      <c r="H632" t="s">
        <v>1302</v>
      </c>
      <c r="I632">
        <v>9</v>
      </c>
      <c r="J632" t="s">
        <v>85</v>
      </c>
      <c r="K632" t="str">
        <f>IF(YEAR(Formulario[[#This Row],[Birth date]])&gt;=2003,"Under 18", IF(YEAR(Formulario[[#This Row],[Birth date]])&gt;=1998,"From 18 to 23","Over 23"))</f>
        <v>Under 18</v>
      </c>
    </row>
    <row r="633" spans="1:11" x14ac:dyDescent="0.25">
      <c r="A633" s="1">
        <v>44326.535956597225</v>
      </c>
      <c r="B633" s="1">
        <v>39797</v>
      </c>
      <c r="C633" t="s">
        <v>4343</v>
      </c>
      <c r="D633">
        <v>9</v>
      </c>
      <c r="E633">
        <v>10</v>
      </c>
      <c r="F633">
        <v>8</v>
      </c>
      <c r="G633" t="s">
        <v>1276</v>
      </c>
      <c r="H633" t="s">
        <v>4344</v>
      </c>
      <c r="I633">
        <v>8</v>
      </c>
      <c r="J633" t="s">
        <v>85</v>
      </c>
      <c r="K633" t="str">
        <f>IF(YEAR(Formulario[[#This Row],[Birth date]])&gt;=2003,"Under 18", IF(YEAR(Formulario[[#This Row],[Birth date]])&gt;=1998,"From 18 to 23","Over 23"))</f>
        <v>Under 18</v>
      </c>
    </row>
    <row r="634" spans="1:11" x14ac:dyDescent="0.25">
      <c r="A634" s="1">
        <v>44326.569350289348</v>
      </c>
      <c r="B634" s="1">
        <v>39797</v>
      </c>
      <c r="C634" t="s">
        <v>4343</v>
      </c>
      <c r="D634">
        <v>9</v>
      </c>
      <c r="E634">
        <v>10</v>
      </c>
      <c r="F634">
        <v>8</v>
      </c>
      <c r="G634" t="s">
        <v>1276</v>
      </c>
      <c r="H634" t="s">
        <v>4344</v>
      </c>
      <c r="I634">
        <v>8</v>
      </c>
      <c r="J634" t="s">
        <v>85</v>
      </c>
      <c r="K634" t="str">
        <f>IF(YEAR(Formulario[[#This Row],[Birth date]])&gt;=2003,"Under 18", IF(YEAR(Formulario[[#This Row],[Birth date]])&gt;=1998,"From 18 to 23","Over 23"))</f>
        <v>Under 18</v>
      </c>
    </row>
    <row r="635" spans="1:11" x14ac:dyDescent="0.25">
      <c r="A635" s="1">
        <v>44298.539986585645</v>
      </c>
      <c r="B635" s="1">
        <v>39797</v>
      </c>
      <c r="C635" t="s">
        <v>464</v>
      </c>
      <c r="D635">
        <v>8</v>
      </c>
      <c r="E635">
        <v>6</v>
      </c>
      <c r="F635">
        <v>8</v>
      </c>
      <c r="G635" t="s">
        <v>465</v>
      </c>
      <c r="H635" t="s">
        <v>466</v>
      </c>
      <c r="I635">
        <v>6</v>
      </c>
      <c r="J635" t="s">
        <v>85</v>
      </c>
      <c r="K635" t="str">
        <f>IF(YEAR(Formulario[[#This Row],[Birth date]])&gt;=2003,"Under 18", IF(YEAR(Formulario[[#This Row],[Birth date]])&gt;=1998,"From 18 to 23","Over 23"))</f>
        <v>Under 18</v>
      </c>
    </row>
    <row r="636" spans="1:11" x14ac:dyDescent="0.25">
      <c r="A636" s="1">
        <v>44312.538959548612</v>
      </c>
      <c r="B636" s="1">
        <v>39797</v>
      </c>
      <c r="C636" t="s">
        <v>1358</v>
      </c>
      <c r="D636">
        <v>7</v>
      </c>
      <c r="E636">
        <v>8</v>
      </c>
      <c r="F636">
        <v>6</v>
      </c>
      <c r="G636" t="s">
        <v>1359</v>
      </c>
      <c r="H636" t="s">
        <v>1360</v>
      </c>
      <c r="I636">
        <v>7</v>
      </c>
      <c r="J636" t="s">
        <v>85</v>
      </c>
      <c r="K636" t="str">
        <f>IF(YEAR(Formulario[[#This Row],[Birth date]])&gt;=2003,"Under 18", IF(YEAR(Formulario[[#This Row],[Birth date]])&gt;=1998,"From 18 to 23","Over 23"))</f>
        <v>Under 18</v>
      </c>
    </row>
    <row r="637" spans="1:11" x14ac:dyDescent="0.25">
      <c r="A637" s="1">
        <v>44298.538924837965</v>
      </c>
      <c r="B637" s="1">
        <v>39808</v>
      </c>
      <c r="C637" t="s">
        <v>443</v>
      </c>
      <c r="D637">
        <v>10</v>
      </c>
      <c r="E637">
        <v>10</v>
      </c>
      <c r="F637">
        <v>10</v>
      </c>
      <c r="G637" t="s">
        <v>444</v>
      </c>
      <c r="H637" t="s">
        <v>445</v>
      </c>
      <c r="I637">
        <v>7</v>
      </c>
      <c r="J637" t="s">
        <v>83</v>
      </c>
      <c r="K637" t="str">
        <f>IF(YEAR(Formulario[[#This Row],[Birth date]])&gt;=2003,"Under 18", IF(YEAR(Formulario[[#This Row],[Birth date]])&gt;=1998,"From 18 to 23","Over 23"))</f>
        <v>Under 18</v>
      </c>
    </row>
    <row r="638" spans="1:11" x14ac:dyDescent="0.25">
      <c r="A638" s="1">
        <v>44298.549339375</v>
      </c>
      <c r="B638" s="1">
        <v>39808</v>
      </c>
      <c r="C638" t="s">
        <v>443</v>
      </c>
      <c r="D638">
        <v>10</v>
      </c>
      <c r="E638">
        <v>10</v>
      </c>
      <c r="F638">
        <v>10</v>
      </c>
      <c r="G638" t="s">
        <v>444</v>
      </c>
      <c r="H638" t="s">
        <v>445</v>
      </c>
      <c r="I638">
        <v>7</v>
      </c>
      <c r="J638" t="s">
        <v>83</v>
      </c>
      <c r="K638" t="str">
        <f>IF(YEAR(Formulario[[#This Row],[Birth date]])&gt;=2003,"Under 18", IF(YEAR(Formulario[[#This Row],[Birth date]])&gt;=1998,"From 18 to 23","Over 23"))</f>
        <v>Under 18</v>
      </c>
    </row>
    <row r="639" spans="1:11" x14ac:dyDescent="0.25">
      <c r="A639" s="1">
        <v>44298.658223599537</v>
      </c>
      <c r="B639" s="1">
        <v>39808</v>
      </c>
      <c r="C639" t="s">
        <v>443</v>
      </c>
      <c r="D639">
        <v>10</v>
      </c>
      <c r="E639">
        <v>10</v>
      </c>
      <c r="F639">
        <v>10</v>
      </c>
      <c r="G639" t="s">
        <v>444</v>
      </c>
      <c r="H639" t="s">
        <v>445</v>
      </c>
      <c r="I639">
        <v>7</v>
      </c>
      <c r="J639" t="s">
        <v>83</v>
      </c>
      <c r="K639" t="str">
        <f>IF(YEAR(Formulario[[#This Row],[Birth date]])&gt;=2003,"Under 18", IF(YEAR(Formulario[[#This Row],[Birth date]])&gt;=1998,"From 18 to 23","Over 23"))</f>
        <v>Under 18</v>
      </c>
    </row>
    <row r="640" spans="1:11" x14ac:dyDescent="0.25">
      <c r="A640" s="1">
        <v>44312.535558935182</v>
      </c>
      <c r="B640" s="1">
        <v>39808</v>
      </c>
      <c r="C640" t="s">
        <v>1344</v>
      </c>
      <c r="D640">
        <v>8</v>
      </c>
      <c r="E640">
        <v>10</v>
      </c>
      <c r="F640">
        <v>10</v>
      </c>
      <c r="G640" t="s">
        <v>116</v>
      </c>
      <c r="H640" t="s">
        <v>1345</v>
      </c>
      <c r="I640">
        <v>0</v>
      </c>
      <c r="J640" t="s">
        <v>83</v>
      </c>
      <c r="K640" t="str">
        <f>IF(YEAR(Formulario[[#This Row],[Birth date]])&gt;=2003,"Under 18", IF(YEAR(Formulario[[#This Row],[Birth date]])&gt;=1998,"From 18 to 23","Over 23"))</f>
        <v>Under 18</v>
      </c>
    </row>
    <row r="641" spans="1:11" x14ac:dyDescent="0.25">
      <c r="A641" s="1">
        <v>44312.635346180556</v>
      </c>
      <c r="B641" s="1">
        <v>39808</v>
      </c>
      <c r="C641" t="s">
        <v>1344</v>
      </c>
      <c r="D641">
        <v>8</v>
      </c>
      <c r="E641">
        <v>10</v>
      </c>
      <c r="F641">
        <v>10</v>
      </c>
      <c r="G641" t="s">
        <v>116</v>
      </c>
      <c r="H641" t="s">
        <v>1345</v>
      </c>
      <c r="I641">
        <v>0</v>
      </c>
      <c r="J641" t="s">
        <v>83</v>
      </c>
      <c r="K641" t="str">
        <f>IF(YEAR(Formulario[[#This Row],[Birth date]])&gt;=2003,"Under 18", IF(YEAR(Formulario[[#This Row],[Birth date]])&gt;=1998,"From 18 to 23","Over 23"))</f>
        <v>Under 18</v>
      </c>
    </row>
    <row r="642" spans="1:11" x14ac:dyDescent="0.25">
      <c r="A642" s="1">
        <v>44326.534711469911</v>
      </c>
      <c r="B642" s="1">
        <v>39810</v>
      </c>
      <c r="C642" t="s">
        <v>4256</v>
      </c>
      <c r="D642">
        <v>10</v>
      </c>
      <c r="E642">
        <v>10</v>
      </c>
      <c r="F642">
        <v>10</v>
      </c>
      <c r="G642" t="s">
        <v>116</v>
      </c>
      <c r="H642" t="s">
        <v>105</v>
      </c>
      <c r="I642">
        <v>10</v>
      </c>
      <c r="J642" t="s">
        <v>85</v>
      </c>
      <c r="K642" t="str">
        <f>IF(YEAR(Formulario[[#This Row],[Birth date]])&gt;=2003,"Under 18", IF(YEAR(Formulario[[#This Row],[Birth date]])&gt;=1998,"From 18 to 23","Over 23"))</f>
        <v>Under 18</v>
      </c>
    </row>
    <row r="643" spans="1:11" x14ac:dyDescent="0.25">
      <c r="A643" s="1">
        <v>44336.400745312501</v>
      </c>
      <c r="B643" s="1">
        <v>39810</v>
      </c>
      <c r="C643" t="s">
        <v>4256</v>
      </c>
      <c r="D643">
        <v>10</v>
      </c>
      <c r="E643">
        <v>10</v>
      </c>
      <c r="F643">
        <v>10</v>
      </c>
      <c r="G643" t="s">
        <v>116</v>
      </c>
      <c r="H643" t="s">
        <v>105</v>
      </c>
      <c r="I643">
        <v>10</v>
      </c>
      <c r="J643" t="s">
        <v>85</v>
      </c>
      <c r="K643" t="str">
        <f>IF(YEAR(Formulario[[#This Row],[Birth date]])&gt;=2003,"Under 18", IF(YEAR(Formulario[[#This Row],[Birth date]])&gt;=1998,"From 18 to 23","Over 23"))</f>
        <v>Under 18</v>
      </c>
    </row>
    <row r="644" spans="1:11" x14ac:dyDescent="0.25">
      <c r="A644" s="1">
        <v>44340.539618668983</v>
      </c>
      <c r="B644" s="1">
        <v>39810</v>
      </c>
      <c r="C644" t="s">
        <v>4483</v>
      </c>
      <c r="D644">
        <v>10</v>
      </c>
      <c r="E644">
        <v>10</v>
      </c>
      <c r="F644">
        <v>10</v>
      </c>
      <c r="G644" t="s">
        <v>4484</v>
      </c>
      <c r="H644" t="s">
        <v>1307</v>
      </c>
      <c r="I644">
        <v>10</v>
      </c>
      <c r="J644" t="s">
        <v>85</v>
      </c>
      <c r="K644" t="str">
        <f>IF(YEAR(Formulario[[#This Row],[Birth date]])&gt;=2003,"Under 18", IF(YEAR(Formulario[[#This Row],[Birth date]])&gt;=1998,"From 18 to 23","Over 23"))</f>
        <v>Under 18</v>
      </c>
    </row>
    <row r="645" spans="1:11" x14ac:dyDescent="0.25">
      <c r="A645" s="1">
        <v>44354.530390254629</v>
      </c>
      <c r="B645" s="1">
        <v>39810</v>
      </c>
      <c r="C645" t="s">
        <v>1420</v>
      </c>
      <c r="D645">
        <v>10</v>
      </c>
      <c r="E645">
        <v>10</v>
      </c>
      <c r="F645">
        <v>10</v>
      </c>
      <c r="G645" t="s">
        <v>4607</v>
      </c>
      <c r="H645" t="s">
        <v>194</v>
      </c>
      <c r="I645">
        <v>10</v>
      </c>
      <c r="J645" t="s">
        <v>85</v>
      </c>
      <c r="K645" t="str">
        <f>IF(YEAR(Formulario[[#This Row],[Birth date]])&gt;=2003,"Under 18", IF(YEAR(Formulario[[#This Row],[Birth date]])&gt;=1998,"From 18 to 23","Over 23"))</f>
        <v>Under 18</v>
      </c>
    </row>
    <row r="646" spans="1:11" x14ac:dyDescent="0.25">
      <c r="A646" s="1">
        <v>44312.534098483797</v>
      </c>
      <c r="B646" s="1">
        <v>39810</v>
      </c>
      <c r="C646" t="s">
        <v>1303</v>
      </c>
      <c r="D646">
        <v>10</v>
      </c>
      <c r="E646">
        <v>10</v>
      </c>
      <c r="F646">
        <v>10</v>
      </c>
      <c r="G646" t="s">
        <v>1304</v>
      </c>
      <c r="H646" t="s">
        <v>1305</v>
      </c>
      <c r="I646">
        <v>10</v>
      </c>
      <c r="J646" t="s">
        <v>85</v>
      </c>
      <c r="K646" t="str">
        <f>IF(YEAR(Formulario[[#This Row],[Birth date]])&gt;=2003,"Under 18", IF(YEAR(Formulario[[#This Row],[Birth date]])&gt;=1998,"From 18 to 23","Over 23"))</f>
        <v>Under 18</v>
      </c>
    </row>
    <row r="647" spans="1:11" x14ac:dyDescent="0.25">
      <c r="A647" s="1">
        <v>44298.538855798608</v>
      </c>
      <c r="B647" s="1">
        <v>39810</v>
      </c>
      <c r="C647" t="s">
        <v>437</v>
      </c>
      <c r="D647">
        <v>10</v>
      </c>
      <c r="E647">
        <v>10</v>
      </c>
      <c r="F647">
        <v>8</v>
      </c>
      <c r="G647" t="s">
        <v>438</v>
      </c>
      <c r="H647" t="s">
        <v>439</v>
      </c>
      <c r="I647">
        <v>7</v>
      </c>
      <c r="J647" t="s">
        <v>85</v>
      </c>
      <c r="K647" t="str">
        <f>IF(YEAR(Formulario[[#This Row],[Birth date]])&gt;=2003,"Under 18", IF(YEAR(Formulario[[#This Row],[Birth date]])&gt;=1998,"From 18 to 23","Over 23"))</f>
        <v>Under 18</v>
      </c>
    </row>
    <row r="648" spans="1:11" x14ac:dyDescent="0.25">
      <c r="A648" s="1">
        <v>44298.55231269676</v>
      </c>
      <c r="B648" s="1">
        <v>39810</v>
      </c>
      <c r="C648" t="s">
        <v>437</v>
      </c>
      <c r="D648">
        <v>10</v>
      </c>
      <c r="E648">
        <v>10</v>
      </c>
      <c r="F648">
        <v>8</v>
      </c>
      <c r="G648" t="s">
        <v>438</v>
      </c>
      <c r="H648" t="s">
        <v>439</v>
      </c>
      <c r="I648">
        <v>7</v>
      </c>
      <c r="J648" t="s">
        <v>85</v>
      </c>
      <c r="K648" t="str">
        <f>IF(YEAR(Formulario[[#This Row],[Birth date]])&gt;=2003,"Under 18", IF(YEAR(Formulario[[#This Row],[Birth date]])&gt;=1998,"From 18 to 23","Over 23"))</f>
        <v>Under 18</v>
      </c>
    </row>
    <row r="649" spans="1:11" x14ac:dyDescent="0.25">
      <c r="A649" s="1">
        <v>44326.53654872685</v>
      </c>
      <c r="B649" s="1">
        <v>39810</v>
      </c>
      <c r="C649" t="s">
        <v>4346</v>
      </c>
      <c r="D649">
        <v>8</v>
      </c>
      <c r="E649">
        <v>9</v>
      </c>
      <c r="F649">
        <v>7</v>
      </c>
      <c r="G649" t="s">
        <v>474</v>
      </c>
      <c r="I649">
        <v>8</v>
      </c>
      <c r="J649" t="s">
        <v>83</v>
      </c>
      <c r="K649" t="str">
        <f>IF(YEAR(Formulario[[#This Row],[Birth date]])&gt;=2003,"Under 18", IF(YEAR(Formulario[[#This Row],[Birth date]])&gt;=1998,"From 18 to 23","Over 23"))</f>
        <v>Under 18</v>
      </c>
    </row>
    <row r="650" spans="1:11" x14ac:dyDescent="0.25">
      <c r="A650" s="1">
        <v>44312.534083206017</v>
      </c>
      <c r="B650" s="1">
        <v>39871</v>
      </c>
      <c r="C650" t="s">
        <v>410</v>
      </c>
      <c r="D650">
        <v>9</v>
      </c>
      <c r="E650">
        <v>7</v>
      </c>
      <c r="G650" t="s">
        <v>1301</v>
      </c>
      <c r="H650" t="s">
        <v>1302</v>
      </c>
      <c r="I650">
        <v>7</v>
      </c>
      <c r="J650" t="s">
        <v>83</v>
      </c>
      <c r="K650" t="str">
        <f>IF(YEAR(Formulario[[#This Row],[Birth date]])&gt;=2003,"Under 18", IF(YEAR(Formulario[[#This Row],[Birth date]])&gt;=1998,"From 18 to 23","Over 23"))</f>
        <v>Under 18</v>
      </c>
    </row>
    <row r="651" spans="1:11" x14ac:dyDescent="0.25">
      <c r="A651" s="1">
        <v>44312.686294108797</v>
      </c>
      <c r="B651" s="1">
        <v>39871</v>
      </c>
      <c r="C651" t="s">
        <v>410</v>
      </c>
      <c r="D651">
        <v>9</v>
      </c>
      <c r="E651">
        <v>7</v>
      </c>
      <c r="G651" t="s">
        <v>1301</v>
      </c>
      <c r="H651" t="s">
        <v>1302</v>
      </c>
      <c r="I651">
        <v>7</v>
      </c>
      <c r="J651" t="s">
        <v>83</v>
      </c>
      <c r="K651" t="str">
        <f>IF(YEAR(Formulario[[#This Row],[Birth date]])&gt;=2003,"Under 18", IF(YEAR(Formulario[[#This Row],[Birth date]])&gt;=1998,"From 18 to 23","Over 23"))</f>
        <v>Under 18</v>
      </c>
    </row>
    <row r="652" spans="1:11" x14ac:dyDescent="0.25">
      <c r="A652" s="1">
        <v>44340.539670185186</v>
      </c>
      <c r="B652" s="1">
        <v>39942</v>
      </c>
      <c r="C652" t="s">
        <v>1281</v>
      </c>
      <c r="D652">
        <v>10</v>
      </c>
      <c r="E652">
        <v>9</v>
      </c>
      <c r="F652">
        <v>10</v>
      </c>
      <c r="G652" t="s">
        <v>4485</v>
      </c>
      <c r="H652" t="s">
        <v>117</v>
      </c>
      <c r="I652">
        <v>9</v>
      </c>
      <c r="J652" t="s">
        <v>85</v>
      </c>
      <c r="K652" t="str">
        <f>IF(YEAR(Formulario[[#This Row],[Birth date]])&gt;=2003,"Under 18", IF(YEAR(Formulario[[#This Row],[Birth date]])&gt;=1998,"From 18 to 23","Over 23"))</f>
        <v>Under 18</v>
      </c>
    </row>
    <row r="653" spans="1:11" x14ac:dyDescent="0.25">
      <c r="A653" s="1">
        <v>44298.539334942128</v>
      </c>
      <c r="B653" s="1">
        <v>39942</v>
      </c>
      <c r="C653" t="s">
        <v>455</v>
      </c>
      <c r="D653">
        <v>9</v>
      </c>
      <c r="E653">
        <v>9</v>
      </c>
      <c r="F653">
        <v>9</v>
      </c>
      <c r="G653" t="s">
        <v>456</v>
      </c>
      <c r="H653" t="s">
        <v>457</v>
      </c>
      <c r="I653">
        <v>9</v>
      </c>
      <c r="J653" t="s">
        <v>85</v>
      </c>
      <c r="K653" t="str">
        <f>IF(YEAR(Formulario[[#This Row],[Birth date]])&gt;=2003,"Under 18", IF(YEAR(Formulario[[#This Row],[Birth date]])&gt;=1998,"From 18 to 23","Over 23"))</f>
        <v>Under 18</v>
      </c>
    </row>
    <row r="654" spans="1:11" x14ac:dyDescent="0.25">
      <c r="A654" s="1">
        <v>44298.632963842596</v>
      </c>
      <c r="B654" s="1">
        <v>39942</v>
      </c>
      <c r="C654" t="s">
        <v>455</v>
      </c>
      <c r="D654">
        <v>9</v>
      </c>
      <c r="E654">
        <v>9</v>
      </c>
      <c r="F654">
        <v>9</v>
      </c>
      <c r="G654" t="s">
        <v>456</v>
      </c>
      <c r="H654" t="s">
        <v>457</v>
      </c>
      <c r="I654">
        <v>9</v>
      </c>
      <c r="J654" t="s">
        <v>85</v>
      </c>
      <c r="K654" t="str">
        <f>IF(YEAR(Formulario[[#This Row],[Birth date]])&gt;=2003,"Under 18", IF(YEAR(Formulario[[#This Row],[Birth date]])&gt;=1998,"From 18 to 23","Over 23"))</f>
        <v>Under 18</v>
      </c>
    </row>
    <row r="655" spans="1:11" x14ac:dyDescent="0.25">
      <c r="A655" s="1">
        <v>44298.633803124998</v>
      </c>
      <c r="B655" s="1">
        <v>39942</v>
      </c>
      <c r="C655" t="s">
        <v>455</v>
      </c>
      <c r="D655">
        <v>9</v>
      </c>
      <c r="E655">
        <v>9</v>
      </c>
      <c r="F655">
        <v>9</v>
      </c>
      <c r="G655" t="s">
        <v>456</v>
      </c>
      <c r="H655" t="s">
        <v>457</v>
      </c>
      <c r="I655">
        <v>9</v>
      </c>
      <c r="J655" t="s">
        <v>85</v>
      </c>
      <c r="K655" t="str">
        <f>IF(YEAR(Formulario[[#This Row],[Birth date]])&gt;=2003,"Under 18", IF(YEAR(Formulario[[#This Row],[Birth date]])&gt;=1998,"From 18 to 23","Over 23"))</f>
        <v>Under 18</v>
      </c>
    </row>
    <row r="656" spans="1:11" x14ac:dyDescent="0.25">
      <c r="A656" s="1">
        <v>44312.534891608797</v>
      </c>
      <c r="B656" s="1">
        <v>39942</v>
      </c>
      <c r="C656" t="s">
        <v>1323</v>
      </c>
      <c r="D656">
        <v>9</v>
      </c>
      <c r="E656">
        <v>9</v>
      </c>
      <c r="F656">
        <v>9</v>
      </c>
      <c r="G656" t="s">
        <v>1324</v>
      </c>
      <c r="I656">
        <v>9</v>
      </c>
      <c r="J656" t="s">
        <v>85</v>
      </c>
      <c r="K656" t="str">
        <f>IF(YEAR(Formulario[[#This Row],[Birth date]])&gt;=2003,"Under 18", IF(YEAR(Formulario[[#This Row],[Birth date]])&gt;=1998,"From 18 to 23","Over 23"))</f>
        <v>Under 18</v>
      </c>
    </row>
    <row r="657" spans="1:11" x14ac:dyDescent="0.25">
      <c r="A657" s="1">
        <v>44326.535286064813</v>
      </c>
      <c r="B657" s="1">
        <v>39942</v>
      </c>
      <c r="D657">
        <v>10</v>
      </c>
      <c r="E657">
        <v>10</v>
      </c>
      <c r="F657">
        <v>10</v>
      </c>
      <c r="I657">
        <v>10</v>
      </c>
      <c r="J657" t="s">
        <v>85</v>
      </c>
      <c r="K657" t="str">
        <f>IF(YEAR(Formulario[[#This Row],[Birth date]])&gt;=2003,"Under 18", IF(YEAR(Formulario[[#This Row],[Birth date]])&gt;=1998,"From 18 to 23","Over 23"))</f>
        <v>Under 18</v>
      </c>
    </row>
    <row r="658" spans="1:11" x14ac:dyDescent="0.25">
      <c r="A658" s="1">
        <v>44284.398230648148</v>
      </c>
      <c r="B658" s="1">
        <v>44284</v>
      </c>
      <c r="C658" t="s">
        <v>93</v>
      </c>
      <c r="D658">
        <v>7</v>
      </c>
      <c r="E658">
        <v>4</v>
      </c>
      <c r="F658">
        <v>9</v>
      </c>
      <c r="G658" t="s">
        <v>94</v>
      </c>
      <c r="H658" t="s">
        <v>95</v>
      </c>
      <c r="I658">
        <v>7</v>
      </c>
      <c r="J658" t="s">
        <v>83</v>
      </c>
      <c r="K658" t="str">
        <f>IF(YEAR(Formulario[[#This Row],[Birth date]])&gt;=2003,"Under 18", IF(YEAR(Formulario[[#This Row],[Birth date]])&gt;=1998,"From 18 to 23","Over 23"))</f>
        <v>Under 18</v>
      </c>
    </row>
    <row r="659" spans="1:11" x14ac:dyDescent="0.25">
      <c r="A659" s="1">
        <v>44284.395409236109</v>
      </c>
      <c r="B659" s="1">
        <v>44284</v>
      </c>
      <c r="D659">
        <v>9</v>
      </c>
      <c r="E659">
        <v>9</v>
      </c>
      <c r="F659">
        <v>7</v>
      </c>
      <c r="G659" t="s">
        <v>84</v>
      </c>
      <c r="I659">
        <v>4</v>
      </c>
      <c r="J659" t="s">
        <v>85</v>
      </c>
      <c r="K659" t="str">
        <f>IF(YEAR(Formulario[[#This Row],[Birth date]])&gt;=2003,"Under 18", IF(YEAR(Formulario[[#This Row],[Birth date]])&gt;=1998,"From 18 to 23","Over 23"))</f>
        <v>Under 18</v>
      </c>
    </row>
    <row r="660" spans="1:11" x14ac:dyDescent="0.25">
      <c r="A660" s="1">
        <v>44284.47870605324</v>
      </c>
      <c r="B660" s="1">
        <v>44284</v>
      </c>
      <c r="C660" t="s">
        <v>142</v>
      </c>
      <c r="D660">
        <v>9</v>
      </c>
      <c r="E660">
        <v>6</v>
      </c>
      <c r="F660">
        <v>7</v>
      </c>
      <c r="G660" t="s">
        <v>143</v>
      </c>
      <c r="I660">
        <v>8</v>
      </c>
      <c r="J660" t="s">
        <v>85</v>
      </c>
      <c r="K660" t="str">
        <f>IF(YEAR(Formulario[[#This Row],[Birth date]])&gt;=2003,"Under 18", IF(YEAR(Formulario[[#This Row],[Birth date]])&gt;=1998,"From 18 to 23","Over 23"))</f>
        <v>Under 18</v>
      </c>
    </row>
    <row r="661" spans="1:11" x14ac:dyDescent="0.25">
      <c r="A661" s="1">
        <v>44326.436885925927</v>
      </c>
      <c r="B661" s="1">
        <v>44296</v>
      </c>
      <c r="C661" t="s">
        <v>4216</v>
      </c>
      <c r="D661">
        <v>9</v>
      </c>
      <c r="E661">
        <v>9</v>
      </c>
      <c r="F661">
        <v>9</v>
      </c>
      <c r="G661" t="s">
        <v>4217</v>
      </c>
      <c r="H661" t="s">
        <v>4218</v>
      </c>
      <c r="I661">
        <v>9</v>
      </c>
      <c r="J661" t="s">
        <v>83</v>
      </c>
      <c r="K661" t="str">
        <f>IF(YEAR(Formulario[[#This Row],[Birth date]])&gt;=2003,"Under 18", IF(YEAR(Formulario[[#This Row],[Birth date]])&gt;=1998,"From 18 to 23","Over 23"))</f>
        <v>Under 18</v>
      </c>
    </row>
    <row r="662" spans="1:11" x14ac:dyDescent="0.25">
      <c r="A662" s="1">
        <v>44315.697000578701</v>
      </c>
      <c r="B662" s="1">
        <v>44306</v>
      </c>
      <c r="C662" t="s">
        <v>1401</v>
      </c>
      <c r="D662">
        <v>8</v>
      </c>
      <c r="E662">
        <v>9</v>
      </c>
      <c r="F662">
        <v>8</v>
      </c>
      <c r="G662" t="s">
        <v>1402</v>
      </c>
      <c r="I662">
        <v>6</v>
      </c>
      <c r="J662" t="s">
        <v>85</v>
      </c>
      <c r="K662" t="str">
        <f>IF(YEAR(Formulario[[#This Row],[Birth date]])&gt;=2003,"Under 18", IF(YEAR(Formulario[[#This Row],[Birth date]])&gt;=1998,"From 18 to 23","Over 23"))</f>
        <v>Under 18</v>
      </c>
    </row>
    <row r="663" spans="1:11" x14ac:dyDescent="0.25">
      <c r="A663" s="1">
        <v>44315.32215980324</v>
      </c>
      <c r="B663" s="1">
        <v>44310</v>
      </c>
      <c r="D663">
        <v>9</v>
      </c>
      <c r="E663">
        <v>9</v>
      </c>
      <c r="F663">
        <v>9</v>
      </c>
      <c r="I663">
        <v>5</v>
      </c>
      <c r="J663" t="s">
        <v>85</v>
      </c>
      <c r="K663" t="str">
        <f>IF(YEAR(Formulario[[#This Row],[Birth date]])&gt;=2003,"Under 18", IF(YEAR(Formulario[[#This Row],[Birth date]])&gt;=1998,"From 18 to 23","Over 23"))</f>
        <v>Under 18</v>
      </c>
    </row>
    <row r="664" spans="1:11" x14ac:dyDescent="0.25">
      <c r="A664" s="1">
        <v>44312.57843021991</v>
      </c>
      <c r="B664" s="1">
        <v>44312</v>
      </c>
      <c r="C664" t="s">
        <v>1387</v>
      </c>
      <c r="D664">
        <v>8</v>
      </c>
      <c r="E664">
        <v>8</v>
      </c>
      <c r="F664">
        <v>7</v>
      </c>
      <c r="G664" t="s">
        <v>1388</v>
      </c>
      <c r="H664" t="s">
        <v>1389</v>
      </c>
      <c r="I664">
        <v>6</v>
      </c>
      <c r="J664" t="s">
        <v>85</v>
      </c>
      <c r="K664" t="str">
        <f>IF(YEAR(Formulario[[#This Row],[Birth date]])&gt;=2003,"Under 18", IF(YEAR(Formulario[[#This Row],[Birth date]])&gt;=1998,"From 18 to 23","Over 23"))</f>
        <v>Under 18</v>
      </c>
    </row>
    <row r="665" spans="1:11" x14ac:dyDescent="0.25">
      <c r="A665" s="1">
        <v>44312.436594942126</v>
      </c>
      <c r="B665" s="1">
        <v>44312</v>
      </c>
      <c r="C665" t="s">
        <v>1202</v>
      </c>
      <c r="D665">
        <v>4</v>
      </c>
      <c r="E665">
        <v>7</v>
      </c>
      <c r="F665">
        <v>2</v>
      </c>
      <c r="G665" t="s">
        <v>1203</v>
      </c>
      <c r="I665">
        <v>3</v>
      </c>
      <c r="J665" t="s">
        <v>83</v>
      </c>
      <c r="K665" t="str">
        <f>IF(YEAR(Formulario[[#This Row],[Birth date]])&gt;=2003,"Under 18", IF(YEAR(Formulario[[#This Row],[Birth date]])&gt;=1998,"From 18 to 23","Over 23"))</f>
        <v>Under 18</v>
      </c>
    </row>
    <row r="666" spans="1:11" x14ac:dyDescent="0.25">
      <c r="A666" s="1">
        <v>44312.534557372688</v>
      </c>
      <c r="B666" s="1">
        <v>44312</v>
      </c>
      <c r="D666">
        <v>10</v>
      </c>
      <c r="E666">
        <v>10</v>
      </c>
      <c r="F666">
        <v>10</v>
      </c>
      <c r="I666">
        <v>9</v>
      </c>
      <c r="J666" t="s">
        <v>83</v>
      </c>
      <c r="K666" t="str">
        <f>IF(YEAR(Formulario[[#This Row],[Birth date]])&gt;=2003,"Under 18", IF(YEAR(Formulario[[#This Row],[Birth date]])&gt;=1998,"From 18 to 23","Over 23"))</f>
        <v>Under 18</v>
      </c>
    </row>
    <row r="667" spans="1:11" x14ac:dyDescent="0.25">
      <c r="A667" s="1">
        <v>44315.784875057871</v>
      </c>
      <c r="B667" s="1">
        <v>44315</v>
      </c>
      <c r="C667" t="s">
        <v>1433</v>
      </c>
      <c r="D667">
        <v>10</v>
      </c>
      <c r="E667">
        <v>10</v>
      </c>
      <c r="F667">
        <v>10</v>
      </c>
      <c r="G667" t="s">
        <v>1434</v>
      </c>
      <c r="H667" t="s">
        <v>1435</v>
      </c>
      <c r="I667">
        <v>10</v>
      </c>
      <c r="J667" t="s">
        <v>83</v>
      </c>
      <c r="K667" t="str">
        <f>IF(YEAR(Formulario[[#This Row],[Birth date]])&gt;=2003,"Under 18", IF(YEAR(Formulario[[#This Row],[Birth date]])&gt;=1998,"From 18 to 23","Over 23"))</f>
        <v>Under 18</v>
      </c>
    </row>
    <row r="668" spans="1:11" x14ac:dyDescent="0.25">
      <c r="A668" s="1">
        <v>44315.786142187499</v>
      </c>
      <c r="B668" s="1">
        <v>44315</v>
      </c>
      <c r="C668" t="s">
        <v>1436</v>
      </c>
      <c r="D668">
        <v>8</v>
      </c>
      <c r="E668">
        <v>9</v>
      </c>
      <c r="F668">
        <v>8</v>
      </c>
      <c r="G668" t="s">
        <v>89</v>
      </c>
      <c r="I668">
        <v>7</v>
      </c>
      <c r="J668" t="s">
        <v>85</v>
      </c>
      <c r="K668" t="str">
        <f>IF(YEAR(Formulario[[#This Row],[Birth date]])&gt;=2003,"Under 18", IF(YEAR(Formulario[[#This Row],[Birth date]])&gt;=1998,"From 18 to 23","Over 23"))</f>
        <v>Under 18</v>
      </c>
    </row>
    <row r="669" spans="1:11" x14ac:dyDescent="0.25">
      <c r="A669" s="1">
        <v>44320.784638483798</v>
      </c>
      <c r="B669" s="1">
        <v>44320</v>
      </c>
      <c r="C669" t="s">
        <v>1579</v>
      </c>
      <c r="D669">
        <v>5</v>
      </c>
      <c r="E669">
        <v>7</v>
      </c>
      <c r="F669">
        <v>7</v>
      </c>
      <c r="G669" t="s">
        <v>1580</v>
      </c>
      <c r="H669" t="s">
        <v>391</v>
      </c>
      <c r="I669">
        <v>4</v>
      </c>
      <c r="J669" t="s">
        <v>85</v>
      </c>
      <c r="K669" t="str">
        <f>IF(YEAR(Formulario[[#This Row],[Birth date]])&gt;=2003,"Under 18", IF(YEAR(Formulario[[#This Row],[Birth date]])&gt;=1998,"From 18 to 23","Over 23"))</f>
        <v>Under 18</v>
      </c>
    </row>
    <row r="670" spans="1:11" x14ac:dyDescent="0.25">
      <c r="A670" s="1">
        <v>44320.784337743054</v>
      </c>
      <c r="B670" s="1">
        <v>44320</v>
      </c>
      <c r="C670" t="s">
        <v>1571</v>
      </c>
      <c r="D670">
        <v>8</v>
      </c>
      <c r="E670">
        <v>10</v>
      </c>
      <c r="F670">
        <v>9</v>
      </c>
      <c r="G670" t="s">
        <v>1572</v>
      </c>
      <c r="H670" t="s">
        <v>1573</v>
      </c>
      <c r="I670">
        <v>8</v>
      </c>
      <c r="J670" t="s">
        <v>85</v>
      </c>
      <c r="K670" t="str">
        <f>IF(YEAR(Formulario[[#This Row],[Birth date]])&gt;=2003,"Under 18", IF(YEAR(Formulario[[#This Row],[Birth date]])&gt;=1998,"From 18 to 23","Over 23"))</f>
        <v>Under 18</v>
      </c>
    </row>
    <row r="671" spans="1:11" x14ac:dyDescent="0.25">
      <c r="A671" s="1">
        <v>44320.784113611109</v>
      </c>
      <c r="B671" s="1">
        <v>44320</v>
      </c>
      <c r="C671" t="s">
        <v>1568</v>
      </c>
      <c r="D671">
        <v>7</v>
      </c>
      <c r="E671">
        <v>7</v>
      </c>
      <c r="F671">
        <v>6</v>
      </c>
      <c r="G671" t="s">
        <v>89</v>
      </c>
      <c r="H671" t="s">
        <v>129</v>
      </c>
      <c r="I671">
        <v>5</v>
      </c>
      <c r="J671" t="s">
        <v>83</v>
      </c>
      <c r="K671" t="str">
        <f>IF(YEAR(Formulario[[#This Row],[Birth date]])&gt;=2003,"Under 18", IF(YEAR(Formulario[[#This Row],[Birth date]])&gt;=1998,"From 18 to 23","Over 23"))</f>
        <v>Under 18</v>
      </c>
    </row>
    <row r="672" spans="1:11" x14ac:dyDescent="0.25">
      <c r="A672" s="1">
        <v>44320.78758851852</v>
      </c>
      <c r="B672" s="1">
        <v>44320</v>
      </c>
      <c r="C672" t="s">
        <v>1584</v>
      </c>
      <c r="D672">
        <v>8</v>
      </c>
      <c r="E672">
        <v>10</v>
      </c>
      <c r="F672">
        <v>9</v>
      </c>
      <c r="G672" t="s">
        <v>1585</v>
      </c>
      <c r="H672" t="s">
        <v>1586</v>
      </c>
      <c r="I672">
        <v>8</v>
      </c>
      <c r="J672" t="s">
        <v>85</v>
      </c>
      <c r="K672" t="str">
        <f>IF(YEAR(Formulario[[#This Row],[Birth date]])&gt;=2003,"Under 18", IF(YEAR(Formulario[[#This Row],[Birth date]])&gt;=1998,"From 18 to 23","Over 23"))</f>
        <v>Under 18</v>
      </c>
    </row>
    <row r="673" spans="1:11" x14ac:dyDescent="0.25">
      <c r="A673" s="1">
        <v>44320.783878923612</v>
      </c>
      <c r="B673" s="1">
        <v>44320</v>
      </c>
      <c r="C673" t="s">
        <v>1561</v>
      </c>
      <c r="D673">
        <v>9</v>
      </c>
      <c r="E673">
        <v>10</v>
      </c>
      <c r="F673">
        <v>10</v>
      </c>
      <c r="I673">
        <v>7</v>
      </c>
      <c r="J673" t="s">
        <v>83</v>
      </c>
      <c r="K673" t="str">
        <f>IF(YEAR(Formulario[[#This Row],[Birth date]])&gt;=2003,"Under 18", IF(YEAR(Formulario[[#This Row],[Birth date]])&gt;=1998,"From 18 to 23","Over 23"))</f>
        <v>Under 18</v>
      </c>
    </row>
    <row r="674" spans="1:11" x14ac:dyDescent="0.25">
      <c r="A674" s="1">
        <v>44320.784148576386</v>
      </c>
      <c r="B674" s="1">
        <v>44320</v>
      </c>
      <c r="C674" t="s">
        <v>1569</v>
      </c>
      <c r="D674">
        <v>8</v>
      </c>
      <c r="E674">
        <v>8</v>
      </c>
      <c r="F674">
        <v>8</v>
      </c>
      <c r="I674">
        <v>7</v>
      </c>
      <c r="J674" t="s">
        <v>85</v>
      </c>
      <c r="K674" t="str">
        <f>IF(YEAR(Formulario[[#This Row],[Birth date]])&gt;=2003,"Under 18", IF(YEAR(Formulario[[#This Row],[Birth date]])&gt;=1998,"From 18 to 23","Over 23"))</f>
        <v>Under 18</v>
      </c>
    </row>
    <row r="675" spans="1:11" x14ac:dyDescent="0.25">
      <c r="A675" s="1">
        <v>44326.536061701387</v>
      </c>
      <c r="B675" s="1">
        <v>44325</v>
      </c>
      <c r="C675" t="s">
        <v>1267</v>
      </c>
      <c r="D675">
        <v>5</v>
      </c>
      <c r="E675">
        <v>5</v>
      </c>
      <c r="F675">
        <v>5</v>
      </c>
      <c r="G675" t="s">
        <v>4345</v>
      </c>
      <c r="H675" t="s">
        <v>105</v>
      </c>
      <c r="I675">
        <v>5</v>
      </c>
      <c r="J675" t="s">
        <v>85</v>
      </c>
      <c r="K675" t="str">
        <f>IF(YEAR(Formulario[[#This Row],[Birth date]])&gt;=2003,"Under 18", IF(YEAR(Formulario[[#This Row],[Birth date]])&gt;=1998,"From 18 to 23","Over 23"))</f>
        <v>Under 18</v>
      </c>
    </row>
    <row r="676" spans="1:11" x14ac:dyDescent="0.25">
      <c r="A676" s="1">
        <v>44326.437799548614</v>
      </c>
      <c r="B676" s="1">
        <v>44326</v>
      </c>
      <c r="C676" t="s">
        <v>1267</v>
      </c>
      <c r="D676">
        <v>9</v>
      </c>
      <c r="E676">
        <v>9</v>
      </c>
      <c r="F676">
        <v>9</v>
      </c>
      <c r="G676" t="s">
        <v>116</v>
      </c>
      <c r="H676" t="s">
        <v>4232</v>
      </c>
      <c r="I676">
        <v>9</v>
      </c>
      <c r="J676" t="s">
        <v>83</v>
      </c>
      <c r="K676" t="str">
        <f>IF(YEAR(Formulario[[#This Row],[Birth date]])&gt;=2003,"Under 18", IF(YEAR(Formulario[[#This Row],[Birth date]])&gt;=1998,"From 18 to 23","Over 23"))</f>
        <v>Under 18</v>
      </c>
    </row>
    <row r="677" spans="1:11" x14ac:dyDescent="0.25">
      <c r="A677" s="1">
        <v>44326.575120092595</v>
      </c>
      <c r="B677" s="1">
        <v>44326</v>
      </c>
      <c r="C677" t="s">
        <v>4353</v>
      </c>
      <c r="D677">
        <v>8</v>
      </c>
      <c r="E677">
        <v>8</v>
      </c>
      <c r="F677">
        <v>8</v>
      </c>
      <c r="G677" t="s">
        <v>4354</v>
      </c>
      <c r="H677" t="s">
        <v>4355</v>
      </c>
      <c r="I677">
        <v>8</v>
      </c>
      <c r="J677" t="s">
        <v>85</v>
      </c>
      <c r="K677" t="str">
        <f>IF(YEAR(Formulario[[#This Row],[Birth date]])&gt;=2003,"Under 18", IF(YEAR(Formulario[[#This Row],[Birth date]])&gt;=1998,"From 18 to 23","Over 23"))</f>
        <v>Under 18</v>
      </c>
    </row>
    <row r="678" spans="1:11" x14ac:dyDescent="0.25">
      <c r="A678" s="1">
        <v>44326.535472511576</v>
      </c>
      <c r="B678" s="1">
        <v>44326</v>
      </c>
      <c r="C678" t="s">
        <v>4327</v>
      </c>
      <c r="D678">
        <v>8</v>
      </c>
      <c r="E678">
        <v>8</v>
      </c>
      <c r="F678">
        <v>8</v>
      </c>
      <c r="G678" t="s">
        <v>1307</v>
      </c>
      <c r="H678" t="s">
        <v>4328</v>
      </c>
      <c r="I678">
        <v>9</v>
      </c>
      <c r="J678" t="s">
        <v>85</v>
      </c>
      <c r="K678" t="str">
        <f>IF(YEAR(Formulario[[#This Row],[Birth date]])&gt;=2003,"Under 18", IF(YEAR(Formulario[[#This Row],[Birth date]])&gt;=1998,"From 18 to 23","Over 23"))</f>
        <v>Under 18</v>
      </c>
    </row>
    <row r="679" spans="1:11" x14ac:dyDescent="0.25">
      <c r="A679" s="1">
        <v>44326.535218784724</v>
      </c>
      <c r="B679" s="1">
        <v>44326</v>
      </c>
      <c r="C679" t="s">
        <v>4321</v>
      </c>
      <c r="D679">
        <v>10</v>
      </c>
      <c r="E679">
        <v>10</v>
      </c>
      <c r="F679">
        <v>10</v>
      </c>
      <c r="G679" t="s">
        <v>4322</v>
      </c>
      <c r="H679" t="s">
        <v>4323</v>
      </c>
      <c r="I679">
        <v>10</v>
      </c>
      <c r="J679" t="s">
        <v>83</v>
      </c>
      <c r="K679" t="str">
        <f>IF(YEAR(Formulario[[#This Row],[Birth date]])&gt;=2003,"Under 18", IF(YEAR(Formulario[[#This Row],[Birth date]])&gt;=1998,"From 18 to 23","Over 23"))</f>
        <v>Under 18</v>
      </c>
    </row>
    <row r="680" spans="1:11" x14ac:dyDescent="0.25">
      <c r="A680" s="1">
        <v>44326.471256805555</v>
      </c>
      <c r="B680" s="1">
        <v>44326</v>
      </c>
      <c r="C680" t="s">
        <v>4253</v>
      </c>
      <c r="D680">
        <v>8</v>
      </c>
      <c r="E680">
        <v>8</v>
      </c>
      <c r="F680">
        <v>6</v>
      </c>
      <c r="G680" t="s">
        <v>4254</v>
      </c>
      <c r="H680" t="s">
        <v>4255</v>
      </c>
      <c r="I680">
        <v>3</v>
      </c>
      <c r="J680" t="s">
        <v>83</v>
      </c>
      <c r="K680" t="str">
        <f>IF(YEAR(Formulario[[#This Row],[Birth date]])&gt;=2003,"Under 18", IF(YEAR(Formulario[[#This Row],[Birth date]])&gt;=1998,"From 18 to 23","Over 23"))</f>
        <v>Under 18</v>
      </c>
    </row>
    <row r="681" spans="1:11" x14ac:dyDescent="0.25">
      <c r="A681" s="1">
        <v>44326.472511250002</v>
      </c>
      <c r="B681" s="1">
        <v>44326</v>
      </c>
      <c r="C681" t="s">
        <v>1348</v>
      </c>
      <c r="D681">
        <v>7</v>
      </c>
      <c r="E681">
        <v>9</v>
      </c>
      <c r="F681">
        <v>6</v>
      </c>
      <c r="G681" t="s">
        <v>4286</v>
      </c>
      <c r="H681" t="s">
        <v>4287</v>
      </c>
      <c r="I681">
        <v>8</v>
      </c>
      <c r="J681" t="s">
        <v>83</v>
      </c>
      <c r="K681" t="str">
        <f>IF(YEAR(Formulario[[#This Row],[Birth date]])&gt;=2003,"Under 18", IF(YEAR(Formulario[[#This Row],[Birth date]])&gt;=1998,"From 18 to 23","Over 23"))</f>
        <v>Under 18</v>
      </c>
    </row>
    <row r="682" spans="1:11" x14ac:dyDescent="0.25">
      <c r="A682" s="1">
        <v>44326.436900949077</v>
      </c>
      <c r="B682" s="1">
        <v>44326</v>
      </c>
      <c r="C682" t="s">
        <v>4220</v>
      </c>
      <c r="D682">
        <v>9</v>
      </c>
      <c r="E682">
        <v>9</v>
      </c>
      <c r="F682">
        <v>10</v>
      </c>
      <c r="G682" t="s">
        <v>4221</v>
      </c>
      <c r="H682" t="s">
        <v>4222</v>
      </c>
      <c r="I682">
        <v>10</v>
      </c>
      <c r="J682" t="s">
        <v>85</v>
      </c>
      <c r="K682" t="str">
        <f>IF(YEAR(Formulario[[#This Row],[Birth date]])&gt;=2003,"Under 18", IF(YEAR(Formulario[[#This Row],[Birth date]])&gt;=1998,"From 18 to 23","Over 23"))</f>
        <v>Under 18</v>
      </c>
    </row>
    <row r="683" spans="1:11" x14ac:dyDescent="0.25">
      <c r="A683" s="1">
        <v>44326.532687928244</v>
      </c>
      <c r="B683" s="1">
        <v>44326</v>
      </c>
      <c r="D683">
        <v>9</v>
      </c>
      <c r="E683">
        <v>9</v>
      </c>
      <c r="F683">
        <v>10</v>
      </c>
      <c r="I683">
        <v>8</v>
      </c>
      <c r="J683" t="s">
        <v>83</v>
      </c>
      <c r="K683" t="str">
        <f>IF(YEAR(Formulario[[#This Row],[Birth date]])&gt;=2003,"Under 18", IF(YEAR(Formulario[[#This Row],[Birth date]])&gt;=1998,"From 18 to 23","Over 23"))</f>
        <v>Under 18</v>
      </c>
    </row>
    <row r="684" spans="1:11" x14ac:dyDescent="0.25">
      <c r="A684" s="1">
        <v>44312.535370277779</v>
      </c>
      <c r="B684" s="1">
        <v>44328</v>
      </c>
      <c r="C684" t="s">
        <v>1341</v>
      </c>
      <c r="D684">
        <v>8</v>
      </c>
      <c r="E684">
        <v>7</v>
      </c>
      <c r="F684">
        <v>8</v>
      </c>
      <c r="G684" t="s">
        <v>1342</v>
      </c>
      <c r="H684" t="s">
        <v>105</v>
      </c>
      <c r="I684">
        <v>8</v>
      </c>
      <c r="J684" t="s">
        <v>85</v>
      </c>
      <c r="K684" t="str">
        <f>IF(YEAR(Formulario[[#This Row],[Birth date]])&gt;=2003,"Under 18", IF(YEAR(Formulario[[#This Row],[Birth date]])&gt;=1998,"From 18 to 23","Over 23"))</f>
        <v>Under 18</v>
      </c>
    </row>
    <row r="685" spans="1:11" x14ac:dyDescent="0.25">
      <c r="A685" s="1">
        <v>44312.5470712963</v>
      </c>
      <c r="B685" s="1">
        <v>44328</v>
      </c>
      <c r="C685" t="s">
        <v>1341</v>
      </c>
      <c r="D685">
        <v>8</v>
      </c>
      <c r="E685">
        <v>7</v>
      </c>
      <c r="F685">
        <v>8</v>
      </c>
      <c r="G685" t="s">
        <v>1342</v>
      </c>
      <c r="H685" t="s">
        <v>105</v>
      </c>
      <c r="I685">
        <v>8</v>
      </c>
      <c r="J685" t="s">
        <v>85</v>
      </c>
      <c r="K685" t="str">
        <f>IF(YEAR(Formulario[[#This Row],[Birth date]])&gt;=2003,"Under 18", IF(YEAR(Formulario[[#This Row],[Birth date]])&gt;=1998,"From 18 to 23","Over 23"))</f>
        <v>Under 18</v>
      </c>
    </row>
    <row r="686" spans="1:11" x14ac:dyDescent="0.25">
      <c r="A686" s="1">
        <v>44340.434423506944</v>
      </c>
      <c r="B686" s="1">
        <v>44340</v>
      </c>
      <c r="C686" t="s">
        <v>4405</v>
      </c>
      <c r="D686">
        <v>8</v>
      </c>
      <c r="E686">
        <v>6</v>
      </c>
      <c r="F686">
        <v>8</v>
      </c>
      <c r="G686" t="s">
        <v>4406</v>
      </c>
      <c r="H686" t="s">
        <v>4407</v>
      </c>
      <c r="I686">
        <v>1</v>
      </c>
      <c r="J686" t="s">
        <v>83</v>
      </c>
      <c r="K686" t="str">
        <f>IF(YEAR(Formulario[[#This Row],[Birth date]])&gt;=2003,"Under 18", IF(YEAR(Formulario[[#This Row],[Birth date]])&gt;=1998,"From 18 to 23","Over 23"))</f>
        <v>Under 18</v>
      </c>
    </row>
    <row r="687" spans="1:11" x14ac:dyDescent="0.25">
      <c r="A687" s="1">
        <v>44340.474655254628</v>
      </c>
      <c r="B687" s="1">
        <v>44340</v>
      </c>
      <c r="C687" t="s">
        <v>4218</v>
      </c>
      <c r="D687">
        <v>10</v>
      </c>
      <c r="E687">
        <v>10</v>
      </c>
      <c r="F687">
        <v>10</v>
      </c>
      <c r="G687" t="s">
        <v>194</v>
      </c>
      <c r="H687" t="s">
        <v>1307</v>
      </c>
      <c r="I687">
        <v>10</v>
      </c>
      <c r="J687" t="s">
        <v>83</v>
      </c>
      <c r="K687" t="str">
        <f>IF(YEAR(Formulario[[#This Row],[Birth date]])&gt;=2003,"Under 18", IF(YEAR(Formulario[[#This Row],[Birth date]])&gt;=1998,"From 18 to 23","Over 23"))</f>
        <v>Under 18</v>
      </c>
    </row>
    <row r="688" spans="1:11" x14ac:dyDescent="0.25">
      <c r="A688" s="1">
        <v>44340.555661932871</v>
      </c>
      <c r="B688" s="1">
        <v>44340</v>
      </c>
      <c r="C688" t="s">
        <v>4218</v>
      </c>
      <c r="D688">
        <v>10</v>
      </c>
      <c r="E688">
        <v>10</v>
      </c>
      <c r="F688">
        <v>10</v>
      </c>
      <c r="G688" t="s">
        <v>194</v>
      </c>
      <c r="H688" t="s">
        <v>1307</v>
      </c>
      <c r="I688">
        <v>10</v>
      </c>
      <c r="J688" t="s">
        <v>83</v>
      </c>
      <c r="K688" t="str">
        <f>IF(YEAR(Formulario[[#This Row],[Birth date]])&gt;=2003,"Under 18", IF(YEAR(Formulario[[#This Row],[Birth date]])&gt;=1998,"From 18 to 23","Over 23"))</f>
        <v>Under 18</v>
      </c>
    </row>
    <row r="689" spans="1:11" x14ac:dyDescent="0.25">
      <c r="A689" s="1">
        <v>44340.434068287039</v>
      </c>
      <c r="B689" s="1">
        <v>44340</v>
      </c>
      <c r="C689" t="s">
        <v>158</v>
      </c>
      <c r="D689">
        <v>6</v>
      </c>
      <c r="E689">
        <v>9</v>
      </c>
      <c r="F689">
        <v>8</v>
      </c>
      <c r="G689" t="s">
        <v>4394</v>
      </c>
      <c r="I689">
        <v>5</v>
      </c>
      <c r="J689" t="s">
        <v>85</v>
      </c>
      <c r="K689" t="str">
        <f>IF(YEAR(Formulario[[#This Row],[Birth date]])&gt;=2003,"Under 18", IF(YEAR(Formulario[[#This Row],[Birth date]])&gt;=1998,"From 18 to 23","Over 23"))</f>
        <v>Under 18</v>
      </c>
    </row>
    <row r="690" spans="1:11" x14ac:dyDescent="0.25">
      <c r="A690" s="1">
        <v>44340.539459918982</v>
      </c>
      <c r="B690" s="1">
        <v>44340</v>
      </c>
      <c r="D690">
        <v>10</v>
      </c>
      <c r="E690">
        <v>10</v>
      </c>
      <c r="F690">
        <v>10</v>
      </c>
      <c r="I690">
        <v>10</v>
      </c>
      <c r="J690" t="s">
        <v>83</v>
      </c>
      <c r="K690" t="str">
        <f>IF(YEAR(Formulario[[#This Row],[Birth date]])&gt;=2003,"Under 18", IF(YEAR(Formulario[[#This Row],[Birth date]])&gt;=1998,"From 18 to 23","Over 23"))</f>
        <v>Under 18</v>
      </c>
    </row>
    <row r="691" spans="1:11" x14ac:dyDescent="0.25">
      <c r="A691" s="1">
        <v>44354.530139097224</v>
      </c>
      <c r="B691" s="1">
        <v>44354</v>
      </c>
      <c r="C691" t="s">
        <v>391</v>
      </c>
      <c r="D691">
        <v>8</v>
      </c>
      <c r="E691">
        <v>8</v>
      </c>
      <c r="F691">
        <v>7</v>
      </c>
      <c r="G691" t="s">
        <v>1307</v>
      </c>
      <c r="H691" t="s">
        <v>105</v>
      </c>
      <c r="I691">
        <v>7</v>
      </c>
      <c r="J691" t="s">
        <v>85</v>
      </c>
      <c r="K691" t="str">
        <f>IF(YEAR(Formulario[[#This Row],[Birth date]])&gt;=2003,"Under 18", IF(YEAR(Formulario[[#This Row],[Birth date]])&gt;=1998,"From 18 to 23","Over 23"))</f>
        <v>Under 18</v>
      </c>
    </row>
    <row r="692" spans="1:11" x14ac:dyDescent="0.25">
      <c r="A692" s="1">
        <v>44354.471899872682</v>
      </c>
      <c r="B692" s="1">
        <v>44354</v>
      </c>
      <c r="C692" t="s">
        <v>4574</v>
      </c>
      <c r="D692">
        <v>9</v>
      </c>
      <c r="E692">
        <v>8</v>
      </c>
      <c r="F692">
        <v>7</v>
      </c>
      <c r="G692" t="s">
        <v>4575</v>
      </c>
      <c r="H692" t="s">
        <v>4576</v>
      </c>
      <c r="I692">
        <v>9</v>
      </c>
      <c r="J692" t="s">
        <v>85</v>
      </c>
      <c r="K692" t="str">
        <f>IF(YEAR(Formulario[[#This Row],[Birth date]])&gt;=2003,"Under 18", IF(YEAR(Formulario[[#This Row],[Birth date]])&gt;=1998,"From 18 to 23","Over 23"))</f>
        <v>Under 18</v>
      </c>
    </row>
    <row r="693" spans="1:11" x14ac:dyDescent="0.25">
      <c r="A693" s="1">
        <v>44354.529383402776</v>
      </c>
      <c r="B693" s="1">
        <v>44354</v>
      </c>
      <c r="D693">
        <v>10</v>
      </c>
      <c r="E693">
        <v>9</v>
      </c>
      <c r="F693">
        <v>9</v>
      </c>
      <c r="I693">
        <v>10</v>
      </c>
      <c r="J693" t="s">
        <v>83</v>
      </c>
      <c r="K693" t="str">
        <f>IF(YEAR(Formulario[[#This Row],[Birth date]])&gt;=2003,"Under 18", IF(YEAR(Formulario[[#This Row],[Birth date]])&gt;=1998,"From 18 to 23","Over 23"))</f>
        <v>Under 18</v>
      </c>
    </row>
    <row r="694" spans="1:11" x14ac:dyDescent="0.25">
      <c r="A694" s="1">
        <v>44326.470649479168</v>
      </c>
      <c r="B694" s="1">
        <v>44357</v>
      </c>
      <c r="C694" t="s">
        <v>4247</v>
      </c>
      <c r="D694">
        <v>10</v>
      </c>
      <c r="E694">
        <v>9</v>
      </c>
      <c r="F694">
        <v>10</v>
      </c>
      <c r="G694" t="s">
        <v>4248</v>
      </c>
      <c r="H694" t="s">
        <v>1307</v>
      </c>
      <c r="I694">
        <v>9</v>
      </c>
      <c r="J694" t="s">
        <v>83</v>
      </c>
      <c r="K694" t="str">
        <f>IF(YEAR(Formulario[[#This Row],[Birth date]])&gt;=2003,"Under 18", IF(YEAR(Formulario[[#This Row],[Birth date]])&gt;=1998,"From 18 to 23","Over 23"))</f>
        <v>Under 18</v>
      </c>
    </row>
    <row r="695" spans="1:11" x14ac:dyDescent="0.25">
      <c r="A695" s="1">
        <v>44354.471745474541</v>
      </c>
      <c r="B695" s="1">
        <v>44405</v>
      </c>
      <c r="C695" t="s">
        <v>1207</v>
      </c>
      <c r="D695">
        <v>8</v>
      </c>
      <c r="E695">
        <v>9</v>
      </c>
      <c r="F695">
        <v>7</v>
      </c>
      <c r="G695" t="s">
        <v>420</v>
      </c>
      <c r="H695" t="s">
        <v>4566</v>
      </c>
      <c r="I695">
        <v>8</v>
      </c>
      <c r="J695" t="s">
        <v>85</v>
      </c>
      <c r="K695" t="str">
        <f>IF(YEAR(Formulario[[#This Row],[Birth date]])&gt;=2003,"Under 18", IF(YEAR(Formulario[[#This Row],[Birth date]])&gt;=1998,"From 18 to 23","Over 23"))</f>
        <v>Under 18</v>
      </c>
    </row>
    <row r="696" spans="1:11" x14ac:dyDescent="0.25">
      <c r="A696" s="1">
        <v>44340.435329918982</v>
      </c>
      <c r="B696" s="1">
        <v>44430</v>
      </c>
      <c r="C696" t="s">
        <v>4434</v>
      </c>
      <c r="D696">
        <v>9</v>
      </c>
      <c r="E696">
        <v>7</v>
      </c>
      <c r="F696">
        <v>7</v>
      </c>
      <c r="G696" t="s">
        <v>4435</v>
      </c>
      <c r="H696" t="s">
        <v>4436</v>
      </c>
      <c r="I696">
        <v>8</v>
      </c>
      <c r="J696" t="s">
        <v>83</v>
      </c>
      <c r="K696" t="str">
        <f>IF(YEAR(Formulario[[#This Row],[Birth date]])&gt;=2003,"Under 18", IF(YEAR(Formulario[[#This Row],[Birth date]])&gt;=1998,"From 18 to 23","Over 23"))</f>
        <v>Under 18</v>
      </c>
    </row>
    <row r="697" spans="1:11" x14ac:dyDescent="0.25">
      <c r="A697" s="1">
        <v>44340.673533194444</v>
      </c>
      <c r="B697" s="1">
        <v>44430</v>
      </c>
      <c r="C697" t="s">
        <v>4434</v>
      </c>
      <c r="D697">
        <v>9</v>
      </c>
      <c r="E697">
        <v>7</v>
      </c>
      <c r="F697">
        <v>7</v>
      </c>
      <c r="G697" t="s">
        <v>4435</v>
      </c>
      <c r="H697" t="s">
        <v>4436</v>
      </c>
      <c r="I697">
        <v>8</v>
      </c>
      <c r="J697" t="s">
        <v>83</v>
      </c>
      <c r="K697" t="str">
        <f>IF(YEAR(Formulario[[#This Row],[Birth date]])&gt;=2003,"Under 18", IF(YEAR(Formulario[[#This Row],[Birth date]])&gt;=1998,"From 18 to 23","Over 23"))</f>
        <v>Under 18</v>
      </c>
    </row>
    <row r="698" spans="1:11" x14ac:dyDescent="0.25">
      <c r="A698" s="1">
        <v>44284.488445289353</v>
      </c>
      <c r="B698" s="1">
        <v>44442</v>
      </c>
      <c r="C698" t="s">
        <v>151</v>
      </c>
      <c r="D698">
        <v>7</v>
      </c>
      <c r="E698">
        <v>7</v>
      </c>
      <c r="F698">
        <v>10</v>
      </c>
      <c r="G698" t="s">
        <v>152</v>
      </c>
      <c r="H698" t="s">
        <v>153</v>
      </c>
      <c r="I698">
        <v>6</v>
      </c>
      <c r="J698" t="s">
        <v>83</v>
      </c>
      <c r="K698" t="str">
        <f>IF(YEAR(Formulario[[#This Row],[Birth date]])&gt;=2003,"Under 18", IF(YEAR(Formulario[[#This Row],[Birth date]])&gt;=1998,"From 18 to 23","Over 23"))</f>
        <v>Under 18</v>
      </c>
    </row>
    <row r="699" spans="1:11" x14ac:dyDescent="0.25">
      <c r="A699" s="1">
        <v>44326.437893553244</v>
      </c>
      <c r="B699" s="1">
        <v>44473</v>
      </c>
      <c r="C699" t="s">
        <v>1257</v>
      </c>
      <c r="D699">
        <v>8</v>
      </c>
      <c r="E699">
        <v>9</v>
      </c>
      <c r="F699">
        <v>9</v>
      </c>
      <c r="G699" t="s">
        <v>116</v>
      </c>
      <c r="H699" t="s">
        <v>4233</v>
      </c>
      <c r="I699">
        <v>7</v>
      </c>
      <c r="J699" t="s">
        <v>83</v>
      </c>
      <c r="K699" t="str">
        <f>IF(YEAR(Formulario[[#This Row],[Birth date]])&gt;=2003,"Under 18", IF(YEAR(Formulario[[#This Row],[Birth date]])&gt;=1998,"From 18 to 23","Over 23"))</f>
        <v>Under 18</v>
      </c>
    </row>
    <row r="700" spans="1:11" x14ac:dyDescent="0.25">
      <c r="A700" s="1">
        <v>44354.426608784721</v>
      </c>
      <c r="B700" s="1">
        <v>44510</v>
      </c>
      <c r="C700" t="s">
        <v>4529</v>
      </c>
      <c r="D700">
        <v>8</v>
      </c>
      <c r="E700">
        <v>8</v>
      </c>
      <c r="F700">
        <v>8</v>
      </c>
      <c r="G700" t="s">
        <v>4530</v>
      </c>
      <c r="H700" t="s">
        <v>4531</v>
      </c>
      <c r="I700">
        <v>9</v>
      </c>
      <c r="J700" t="s">
        <v>83</v>
      </c>
      <c r="K700" t="str">
        <f>IF(YEAR(Formulario[[#This Row],[Birth date]])&gt;=2003,"Under 18", IF(YEAR(Formulario[[#This Row],[Birth date]])&gt;=1998,"From 18 to 23","Over 23"))</f>
        <v>Under 18</v>
      </c>
    </row>
    <row r="701" spans="1:11" x14ac:dyDescent="0.25">
      <c r="A701" s="1">
        <v>44354.566006319445</v>
      </c>
      <c r="B701" s="1">
        <v>44554</v>
      </c>
      <c r="C701" t="s">
        <v>4373</v>
      </c>
      <c r="D701">
        <v>7</v>
      </c>
      <c r="E701">
        <v>7</v>
      </c>
      <c r="F701">
        <v>7</v>
      </c>
      <c r="I701">
        <v>7</v>
      </c>
      <c r="J701" t="s">
        <v>85</v>
      </c>
      <c r="K701" t="str">
        <f>IF(YEAR(Formulario[[#This Row],[Birth date]])&gt;=2003,"Under 18", IF(YEAR(Formulario[[#This Row],[Birth date]])&gt;=1998,"From 18 to 23","Over 23"))</f>
        <v>Under 18</v>
      </c>
    </row>
    <row r="702" spans="1:11" x14ac:dyDescent="0.25">
      <c r="A702" s="1">
        <v>44298.539279583332</v>
      </c>
      <c r="B702" s="1">
        <v>44554</v>
      </c>
      <c r="C702" t="s">
        <v>452</v>
      </c>
      <c r="D702">
        <v>8</v>
      </c>
      <c r="E702">
        <v>8</v>
      </c>
      <c r="F702">
        <v>6</v>
      </c>
      <c r="G702" t="s">
        <v>453</v>
      </c>
      <c r="H702" t="s">
        <v>454</v>
      </c>
      <c r="I702">
        <v>5</v>
      </c>
      <c r="J702" t="s">
        <v>83</v>
      </c>
      <c r="K702" t="str">
        <f>IF(YEAR(Formulario[[#This Row],[Birth date]])&gt;=2003,"Under 18", IF(YEAR(Formulario[[#This Row],[Birth date]])&gt;=1998,"From 18 to 23","Over 23"))</f>
        <v>Under 18</v>
      </c>
    </row>
    <row r="703" spans="1:11" x14ac:dyDescent="0.25">
      <c r="A703" s="1">
        <v>44312.478747141206</v>
      </c>
      <c r="B703" s="1">
        <v>44554</v>
      </c>
      <c r="C703" t="s">
        <v>1293</v>
      </c>
      <c r="D703">
        <v>6</v>
      </c>
      <c r="E703">
        <v>8</v>
      </c>
      <c r="F703">
        <v>9</v>
      </c>
      <c r="I703">
        <v>7</v>
      </c>
      <c r="J703" t="s">
        <v>83</v>
      </c>
      <c r="K703" t="str">
        <f>IF(YEAR(Formulario[[#This Row],[Birth date]])&gt;=2003,"Under 18", IF(YEAR(Formulario[[#This Row],[Birth date]])&gt;=1998,"From 18 to 23","Over 23"))</f>
        <v>Under 18</v>
      </c>
    </row>
    <row r="704" spans="1:11" x14ac:dyDescent="0.25">
      <c r="A704" s="1">
        <v>44298.467352685184</v>
      </c>
      <c r="B704" s="1">
        <v>44554</v>
      </c>
      <c r="C704" t="s">
        <v>336</v>
      </c>
      <c r="D704">
        <v>8</v>
      </c>
      <c r="E704">
        <v>9</v>
      </c>
      <c r="F704">
        <v>7</v>
      </c>
      <c r="G704" t="s">
        <v>337</v>
      </c>
      <c r="H704" t="s">
        <v>338</v>
      </c>
      <c r="I704">
        <v>5</v>
      </c>
      <c r="J704" t="s">
        <v>83</v>
      </c>
      <c r="K704" t="str">
        <f>IF(YEAR(Formulario[[#This Row],[Birth date]])&gt;=2003,"Under 18", IF(YEAR(Formulario[[#This Row],[Birth date]])&gt;=1998,"From 18 to 23","Over 23"))</f>
        <v>Under 18</v>
      </c>
    </row>
    <row r="705" spans="1:11" x14ac:dyDescent="0.25">
      <c r="A705" s="1">
        <v>44298.472425312502</v>
      </c>
      <c r="B705" s="1">
        <v>44554</v>
      </c>
      <c r="C705" t="s">
        <v>336</v>
      </c>
      <c r="D705">
        <v>8</v>
      </c>
      <c r="E705">
        <v>9</v>
      </c>
      <c r="F705">
        <v>7</v>
      </c>
      <c r="G705" t="s">
        <v>337</v>
      </c>
      <c r="H705" t="s">
        <v>338</v>
      </c>
      <c r="I705">
        <v>5</v>
      </c>
      <c r="J705" t="s">
        <v>83</v>
      </c>
      <c r="K705" t="str">
        <f>IF(YEAR(Formulario[[#This Row],[Birth date]])&gt;=2003,"Under 18", IF(YEAR(Formulario[[#This Row],[Birth date]])&gt;=1998,"From 18 to 23","Over 23"))</f>
        <v>Under 18</v>
      </c>
    </row>
    <row r="706" spans="1:11" x14ac:dyDescent="0.25">
      <c r="A706" s="1">
        <v>44298.567172453702</v>
      </c>
      <c r="B706" s="1">
        <v>44554</v>
      </c>
      <c r="D706">
        <v>5</v>
      </c>
      <c r="E706">
        <v>5</v>
      </c>
      <c r="F706">
        <v>5</v>
      </c>
      <c r="I706">
        <v>5</v>
      </c>
      <c r="J706" t="s">
        <v>83</v>
      </c>
      <c r="K706" t="str">
        <f>IF(YEAR(Formulario[[#This Row],[Birth date]])&gt;=2003,"Under 18", IF(YEAR(Formulario[[#This Row],[Birth date]])&gt;=1998,"From 18 to 23","Over 23"))</f>
        <v>Under 18</v>
      </c>
    </row>
    <row r="707" spans="1:11" x14ac:dyDescent="0.25">
      <c r="A707" s="1">
        <v>44326.535576030095</v>
      </c>
      <c r="B707" s="1">
        <v>44554</v>
      </c>
      <c r="C707" t="s">
        <v>410</v>
      </c>
      <c r="D707">
        <v>7</v>
      </c>
      <c r="E707">
        <v>8</v>
      </c>
      <c r="F707">
        <v>6</v>
      </c>
      <c r="G707" t="s">
        <v>116</v>
      </c>
      <c r="H707" t="s">
        <v>4329</v>
      </c>
      <c r="I707">
        <v>8</v>
      </c>
      <c r="J707" t="s">
        <v>83</v>
      </c>
      <c r="K707" t="str">
        <f>IF(YEAR(Formulario[[#This Row],[Birth date]])&gt;=2003,"Under 18", IF(YEAR(Formulario[[#This Row],[Birth date]])&gt;=1998,"From 18 to 23","Over 23"))</f>
        <v>Under 18</v>
      </c>
    </row>
    <row r="708" spans="1:11" x14ac:dyDescent="0.25">
      <c r="A708" s="1">
        <v>44298.540521574076</v>
      </c>
      <c r="B708" s="1">
        <v>44554</v>
      </c>
      <c r="C708" t="s">
        <v>476</v>
      </c>
      <c r="D708">
        <v>7</v>
      </c>
      <c r="E708">
        <v>10</v>
      </c>
      <c r="F708">
        <v>8</v>
      </c>
      <c r="G708" t="s">
        <v>477</v>
      </c>
      <c r="H708" t="s">
        <v>478</v>
      </c>
      <c r="I708">
        <v>7</v>
      </c>
      <c r="J708" t="s">
        <v>85</v>
      </c>
      <c r="K708" t="str">
        <f>IF(YEAR(Formulario[[#This Row],[Birth date]])&gt;=2003,"Under 18", IF(YEAR(Formulario[[#This Row],[Birth date]])&gt;=1998,"From 18 to 23","Over 23"))</f>
        <v>Under 18</v>
      </c>
    </row>
    <row r="709" spans="1:11" x14ac:dyDescent="0.25">
      <c r="A709" s="1">
        <v>44354.529931087964</v>
      </c>
      <c r="B709" s="1">
        <v>44554</v>
      </c>
      <c r="C709" t="s">
        <v>4602</v>
      </c>
      <c r="D709">
        <v>8</v>
      </c>
      <c r="E709">
        <v>10</v>
      </c>
      <c r="F709">
        <v>9</v>
      </c>
      <c r="G709" t="s">
        <v>368</v>
      </c>
      <c r="H709" t="s">
        <v>4476</v>
      </c>
      <c r="I709">
        <v>8</v>
      </c>
      <c r="J709" t="s">
        <v>85</v>
      </c>
      <c r="K709" t="str">
        <f>IF(YEAR(Formulario[[#This Row],[Birth date]])&gt;=2003,"Under 18", IF(YEAR(Formulario[[#This Row],[Birth date]])&gt;=1998,"From 18 to 23","Over 23"))</f>
        <v>Under 18</v>
      </c>
    </row>
    <row r="710" spans="1:11" x14ac:dyDescent="0.25">
      <c r="A710" s="1">
        <v>44312.535330543978</v>
      </c>
      <c r="B710" s="1">
        <v>44554</v>
      </c>
      <c r="C710" t="s">
        <v>367</v>
      </c>
      <c r="D710">
        <v>8</v>
      </c>
      <c r="E710">
        <v>7</v>
      </c>
      <c r="F710">
        <v>9</v>
      </c>
      <c r="G710" t="s">
        <v>1338</v>
      </c>
      <c r="H710" t="s">
        <v>1339</v>
      </c>
      <c r="I710">
        <v>8</v>
      </c>
      <c r="J710" t="s">
        <v>85</v>
      </c>
      <c r="K710" t="str">
        <f>IF(YEAR(Formulario[[#This Row],[Birth date]])&gt;=2003,"Under 18", IF(YEAR(Formulario[[#This Row],[Birth date]])&gt;=1998,"From 18 to 23","Over 23"))</f>
        <v>Under 18</v>
      </c>
    </row>
    <row r="711" spans="1:11" x14ac:dyDescent="0.25">
      <c r="A711" s="1">
        <v>44312.478536747687</v>
      </c>
      <c r="B711" s="1">
        <v>44554</v>
      </c>
      <c r="C711" t="s">
        <v>326</v>
      </c>
      <c r="D711">
        <v>8</v>
      </c>
      <c r="E711">
        <v>7</v>
      </c>
      <c r="F711">
        <v>7</v>
      </c>
      <c r="G711" t="s">
        <v>1287</v>
      </c>
      <c r="I711">
        <v>9</v>
      </c>
      <c r="J711" t="s">
        <v>83</v>
      </c>
      <c r="K711" t="str">
        <f>IF(YEAR(Formulario[[#This Row],[Birth date]])&gt;=2003,"Under 18", IF(YEAR(Formulario[[#This Row],[Birth date]])&gt;=1998,"From 18 to 23","Over 23"))</f>
        <v>Under 18</v>
      </c>
    </row>
    <row r="712" spans="1:11" x14ac:dyDescent="0.25">
      <c r="A712" s="1">
        <v>44312.513121064818</v>
      </c>
      <c r="B712" s="1">
        <v>44554</v>
      </c>
      <c r="C712" t="s">
        <v>326</v>
      </c>
      <c r="D712">
        <v>8</v>
      </c>
      <c r="E712">
        <v>7</v>
      </c>
      <c r="F712">
        <v>7</v>
      </c>
      <c r="G712" t="s">
        <v>1287</v>
      </c>
      <c r="I712">
        <v>9</v>
      </c>
      <c r="J712" t="s">
        <v>83</v>
      </c>
      <c r="K712" t="str">
        <f>IF(YEAR(Formulario[[#This Row],[Birth date]])&gt;=2003,"Under 18", IF(YEAR(Formulario[[#This Row],[Birth date]])&gt;=1998,"From 18 to 23","Over 23"))</f>
        <v>Under 18</v>
      </c>
    </row>
    <row r="713" spans="1:11" x14ac:dyDescent="0.25">
      <c r="A713" s="1">
        <v>44298.567124965281</v>
      </c>
      <c r="B713" s="1">
        <v>44554</v>
      </c>
      <c r="C713" t="s">
        <v>487</v>
      </c>
      <c r="D713">
        <v>8</v>
      </c>
      <c r="E713">
        <v>9</v>
      </c>
      <c r="F713">
        <v>8</v>
      </c>
      <c r="H713" t="s">
        <v>488</v>
      </c>
      <c r="I713">
        <v>2</v>
      </c>
      <c r="J713" t="s">
        <v>85</v>
      </c>
      <c r="K713" t="str">
        <f>IF(YEAR(Formulario[[#This Row],[Birth date]])&gt;=2003,"Under 18", IF(YEAR(Formulario[[#This Row],[Birth date]])&gt;=1998,"From 18 to 23","Over 23"))</f>
        <v>Under 18</v>
      </c>
    </row>
    <row r="714" spans="1:11" x14ac:dyDescent="0.25">
      <c r="A714" s="1">
        <v>44284.400781273151</v>
      </c>
      <c r="B714" s="1">
        <v>44554</v>
      </c>
      <c r="C714" t="s">
        <v>110</v>
      </c>
      <c r="D714">
        <v>9</v>
      </c>
      <c r="E714">
        <v>9</v>
      </c>
      <c r="F714">
        <v>7</v>
      </c>
      <c r="G714" t="s">
        <v>111</v>
      </c>
      <c r="I714">
        <v>8</v>
      </c>
      <c r="J714" t="s">
        <v>85</v>
      </c>
      <c r="K714" t="str">
        <f>IF(YEAR(Formulario[[#This Row],[Birth date]])&gt;=2003,"Under 18", IF(YEAR(Formulario[[#This Row],[Birth date]])&gt;=1998,"From 18 to 23","Over 23"))</f>
        <v>Under 18</v>
      </c>
    </row>
    <row r="715" spans="1:11" x14ac:dyDescent="0.25">
      <c r="A715" s="1">
        <v>44326.436900509259</v>
      </c>
      <c r="B715" s="1">
        <v>44554</v>
      </c>
      <c r="C715" t="s">
        <v>4219</v>
      </c>
      <c r="D715">
        <v>10</v>
      </c>
      <c r="E715">
        <v>10</v>
      </c>
      <c r="F715">
        <v>10</v>
      </c>
      <c r="G715" t="s">
        <v>194</v>
      </c>
      <c r="H715" t="s">
        <v>391</v>
      </c>
      <c r="I715">
        <v>10</v>
      </c>
      <c r="J715" t="s">
        <v>83</v>
      </c>
      <c r="K715" t="str">
        <f>IF(YEAR(Formulario[[#This Row],[Birth date]])&gt;=2003,"Under 18", IF(YEAR(Formulario[[#This Row],[Birth date]])&gt;=1998,"From 18 to 23","Over 23"))</f>
        <v>Under 18</v>
      </c>
    </row>
    <row r="716" spans="1:11" x14ac:dyDescent="0.25">
      <c r="A716" s="1">
        <v>44326.535667118056</v>
      </c>
      <c r="B716" s="1">
        <v>44554</v>
      </c>
      <c r="C716" t="s">
        <v>4332</v>
      </c>
      <c r="D716">
        <v>8</v>
      </c>
      <c r="E716">
        <v>6</v>
      </c>
      <c r="F716">
        <v>8</v>
      </c>
      <c r="G716" t="s">
        <v>368</v>
      </c>
      <c r="H716" t="s">
        <v>4333</v>
      </c>
      <c r="I716">
        <v>7</v>
      </c>
      <c r="J716" t="s">
        <v>85</v>
      </c>
      <c r="K716" t="str">
        <f>IF(YEAR(Formulario[[#This Row],[Birth date]])&gt;=2003,"Under 18", IF(YEAR(Formulario[[#This Row],[Birth date]])&gt;=1998,"From 18 to 23","Over 23"))</f>
        <v>Under 18</v>
      </c>
    </row>
    <row r="717" spans="1:11" x14ac:dyDescent="0.25">
      <c r="A717" s="1">
        <v>44326.472642974535</v>
      </c>
      <c r="B717" s="1">
        <v>44554</v>
      </c>
      <c r="C717" t="s">
        <v>4296</v>
      </c>
      <c r="D717">
        <v>5</v>
      </c>
      <c r="E717">
        <v>7</v>
      </c>
      <c r="F717">
        <v>7</v>
      </c>
      <c r="G717" t="s">
        <v>4297</v>
      </c>
      <c r="H717" t="s">
        <v>4298</v>
      </c>
      <c r="I717">
        <v>5</v>
      </c>
      <c r="J717" t="s">
        <v>83</v>
      </c>
      <c r="K717" t="str">
        <f>IF(YEAR(Formulario[[#This Row],[Birth date]])&gt;=2003,"Under 18", IF(YEAR(Formulario[[#This Row],[Birth date]])&gt;=1998,"From 18 to 23","Over 23"))</f>
        <v>Under 18</v>
      </c>
    </row>
    <row r="718" spans="1:11" x14ac:dyDescent="0.25">
      <c r="A718" s="1">
        <v>44326.643652592589</v>
      </c>
      <c r="B718" s="1">
        <v>44554</v>
      </c>
      <c r="C718" t="s">
        <v>4296</v>
      </c>
      <c r="D718">
        <v>5</v>
      </c>
      <c r="E718">
        <v>7</v>
      </c>
      <c r="F718">
        <v>7</v>
      </c>
      <c r="G718" t="s">
        <v>4297</v>
      </c>
      <c r="H718" t="s">
        <v>4298</v>
      </c>
      <c r="I718">
        <v>5</v>
      </c>
      <c r="J718" t="s">
        <v>83</v>
      </c>
      <c r="K718" t="str">
        <f>IF(YEAR(Formulario[[#This Row],[Birth date]])&gt;=2003,"Under 18", IF(YEAR(Formulario[[#This Row],[Birth date]])&gt;=1998,"From 18 to 23","Over 23"))</f>
        <v>Under 18</v>
      </c>
    </row>
    <row r="719" spans="1:11" x14ac:dyDescent="0.25">
      <c r="A719" s="1">
        <v>44340.434225231482</v>
      </c>
      <c r="B719" s="1">
        <v>44554</v>
      </c>
      <c r="C719" t="s">
        <v>4398</v>
      </c>
      <c r="D719">
        <v>7</v>
      </c>
      <c r="E719">
        <v>7</v>
      </c>
      <c r="F719">
        <v>6</v>
      </c>
      <c r="G719" t="s">
        <v>4399</v>
      </c>
      <c r="H719" t="s">
        <v>4400</v>
      </c>
      <c r="I719">
        <v>7</v>
      </c>
      <c r="J719" t="s">
        <v>83</v>
      </c>
      <c r="K719" t="str">
        <f>IF(YEAR(Formulario[[#This Row],[Birth date]])&gt;=2003,"Under 18", IF(YEAR(Formulario[[#This Row],[Birth date]])&gt;=1998,"From 18 to 23","Over 23"))</f>
        <v>Under 18</v>
      </c>
    </row>
    <row r="720" spans="1:11" x14ac:dyDescent="0.25">
      <c r="A720" s="1">
        <v>44340.50935349537</v>
      </c>
      <c r="B720" s="1">
        <v>44554</v>
      </c>
      <c r="C720" t="s">
        <v>4398</v>
      </c>
      <c r="D720">
        <v>7</v>
      </c>
      <c r="E720">
        <v>7</v>
      </c>
      <c r="F720">
        <v>6</v>
      </c>
      <c r="G720" t="s">
        <v>4399</v>
      </c>
      <c r="H720" t="s">
        <v>4400</v>
      </c>
      <c r="I720">
        <v>7</v>
      </c>
      <c r="J720" t="s">
        <v>83</v>
      </c>
      <c r="K720" t="str">
        <f>IF(YEAR(Formulario[[#This Row],[Birth date]])&gt;=2003,"Under 18", IF(YEAR(Formulario[[#This Row],[Birth date]])&gt;=1998,"From 18 to 23","Over 23"))</f>
        <v>Under 18</v>
      </c>
    </row>
    <row r="721" spans="1:11" x14ac:dyDescent="0.25">
      <c r="A721" s="1">
        <v>44340.539479398147</v>
      </c>
      <c r="B721" s="1">
        <v>44554</v>
      </c>
      <c r="C721" t="s">
        <v>391</v>
      </c>
      <c r="D721">
        <v>8</v>
      </c>
      <c r="E721">
        <v>8</v>
      </c>
      <c r="F721">
        <v>8</v>
      </c>
      <c r="G721" t="s">
        <v>368</v>
      </c>
      <c r="H721" t="s">
        <v>194</v>
      </c>
      <c r="I721">
        <v>9</v>
      </c>
      <c r="J721" t="s">
        <v>85</v>
      </c>
      <c r="K721" t="str">
        <f>IF(YEAR(Formulario[[#This Row],[Birth date]])&gt;=2003,"Under 18", IF(YEAR(Formulario[[#This Row],[Birth date]])&gt;=1998,"From 18 to 23","Over 23"))</f>
        <v>Under 18</v>
      </c>
    </row>
    <row r="722" spans="1:11" x14ac:dyDescent="0.25">
      <c r="A722" s="1">
        <v>44341.422323032406</v>
      </c>
      <c r="B722" s="1">
        <v>44554</v>
      </c>
      <c r="C722" t="s">
        <v>391</v>
      </c>
      <c r="D722">
        <v>8</v>
      </c>
      <c r="E722">
        <v>8</v>
      </c>
      <c r="F722">
        <v>8</v>
      </c>
      <c r="G722" t="s">
        <v>368</v>
      </c>
      <c r="H722" t="s">
        <v>194</v>
      </c>
      <c r="I722">
        <v>9</v>
      </c>
      <c r="J722" t="s">
        <v>85</v>
      </c>
      <c r="K722" t="str">
        <f>IF(YEAR(Formulario[[#This Row],[Birth date]])&gt;=2003,"Under 18", IF(YEAR(Formulario[[#This Row],[Birth date]])&gt;=1998,"From 18 to 23","Over 23"))</f>
        <v>Under 18</v>
      </c>
    </row>
    <row r="723" spans="1:11" x14ac:dyDescent="0.25">
      <c r="A723" s="1">
        <v>44298.538672337963</v>
      </c>
      <c r="B723" s="1">
        <v>44554</v>
      </c>
      <c r="C723" t="s">
        <v>430</v>
      </c>
      <c r="D723">
        <v>7</v>
      </c>
      <c r="E723">
        <v>8</v>
      </c>
      <c r="F723">
        <v>9</v>
      </c>
      <c r="G723" t="s">
        <v>431</v>
      </c>
      <c r="H723" t="s">
        <v>432</v>
      </c>
      <c r="I723">
        <v>2</v>
      </c>
      <c r="J723" t="s">
        <v>85</v>
      </c>
      <c r="K723" t="str">
        <f>IF(YEAR(Formulario[[#This Row],[Birth date]])&gt;=2003,"Under 18", IF(YEAR(Formulario[[#This Row],[Birth date]])&gt;=1998,"From 18 to 23","Over 23"))</f>
        <v>Under 18</v>
      </c>
    </row>
    <row r="724" spans="1:11" x14ac:dyDescent="0.25">
      <c r="A724" s="1">
        <v>44298.552339803238</v>
      </c>
      <c r="B724" s="1">
        <v>44554</v>
      </c>
      <c r="C724" t="s">
        <v>430</v>
      </c>
      <c r="D724">
        <v>7</v>
      </c>
      <c r="E724">
        <v>8</v>
      </c>
      <c r="F724">
        <v>9</v>
      </c>
      <c r="G724" t="s">
        <v>431</v>
      </c>
      <c r="H724" t="s">
        <v>432</v>
      </c>
      <c r="I724">
        <v>2</v>
      </c>
      <c r="J724" t="s">
        <v>85</v>
      </c>
      <c r="K724" t="str">
        <f>IF(YEAR(Formulario[[#This Row],[Birth date]])&gt;=2003,"Under 18", IF(YEAR(Formulario[[#This Row],[Birth date]])&gt;=1998,"From 18 to 23","Over 23"))</f>
        <v>Under 18</v>
      </c>
    </row>
    <row r="725" spans="1:11" x14ac:dyDescent="0.25">
      <c r="A725" s="1">
        <v>44326.470968344911</v>
      </c>
      <c r="B725" s="1">
        <v>44554</v>
      </c>
      <c r="C725" t="s">
        <v>4249</v>
      </c>
      <c r="D725">
        <v>7</v>
      </c>
      <c r="E725">
        <v>7</v>
      </c>
      <c r="F725">
        <v>8</v>
      </c>
      <c r="I725">
        <v>0</v>
      </c>
      <c r="J725" t="s">
        <v>83</v>
      </c>
      <c r="K725" t="str">
        <f>IF(YEAR(Formulario[[#This Row],[Birth date]])&gt;=2003,"Under 18", IF(YEAR(Formulario[[#This Row],[Birth date]])&gt;=1998,"From 18 to 23","Over 23"))</f>
        <v>Under 18</v>
      </c>
    </row>
    <row r="726" spans="1:11" x14ac:dyDescent="0.25">
      <c r="A726" s="1">
        <v>44326.549258113424</v>
      </c>
      <c r="B726" s="1">
        <v>44554</v>
      </c>
      <c r="C726" t="s">
        <v>4249</v>
      </c>
      <c r="D726">
        <v>7</v>
      </c>
      <c r="E726">
        <v>7</v>
      </c>
      <c r="F726">
        <v>8</v>
      </c>
      <c r="I726">
        <v>0</v>
      </c>
      <c r="J726" t="s">
        <v>83</v>
      </c>
      <c r="K726" t="str">
        <f>IF(YEAR(Formulario[[#This Row],[Birth date]])&gt;=2003,"Under 18", IF(YEAR(Formulario[[#This Row],[Birth date]])&gt;=1998,"From 18 to 23","Over 23"))</f>
        <v>Under 18</v>
      </c>
    </row>
    <row r="727" spans="1:11" x14ac:dyDescent="0.25">
      <c r="A727" s="1">
        <v>44354.472418229168</v>
      </c>
      <c r="B727" s="1">
        <v>44554</v>
      </c>
      <c r="C727" t="s">
        <v>158</v>
      </c>
      <c r="D727">
        <v>10</v>
      </c>
      <c r="E727">
        <v>7</v>
      </c>
      <c r="F727">
        <v>10</v>
      </c>
      <c r="G727" t="s">
        <v>4579</v>
      </c>
      <c r="H727" t="s">
        <v>4580</v>
      </c>
      <c r="I727">
        <v>10</v>
      </c>
      <c r="J727" t="s">
        <v>83</v>
      </c>
      <c r="K727" t="str">
        <f>IF(YEAR(Formulario[[#This Row],[Birth date]])&gt;=2003,"Under 18", IF(YEAR(Formulario[[#This Row],[Birth date]])&gt;=1998,"From 18 to 23","Over 23"))</f>
        <v>Under 18</v>
      </c>
    </row>
    <row r="728" spans="1:11" x14ac:dyDescent="0.25">
      <c r="A728" s="1">
        <v>44312.479191782404</v>
      </c>
      <c r="B728" s="1">
        <v>44554</v>
      </c>
      <c r="C728" t="s">
        <v>1297</v>
      </c>
      <c r="D728">
        <v>10</v>
      </c>
      <c r="E728">
        <v>8</v>
      </c>
      <c r="F728">
        <v>6</v>
      </c>
      <c r="G728" t="s">
        <v>1298</v>
      </c>
      <c r="I728">
        <v>8</v>
      </c>
      <c r="J728" t="s">
        <v>83</v>
      </c>
      <c r="K728" t="str">
        <f>IF(YEAR(Formulario[[#This Row],[Birth date]])&gt;=2003,"Under 18", IF(YEAR(Formulario[[#This Row],[Birth date]])&gt;=1998,"From 18 to 23","Over 23"))</f>
        <v>Under 18</v>
      </c>
    </row>
    <row r="729" spans="1:11" x14ac:dyDescent="0.25">
      <c r="A729" s="1">
        <v>44298.468241423609</v>
      </c>
      <c r="B729" s="1">
        <v>44554</v>
      </c>
      <c r="C729" t="s">
        <v>350</v>
      </c>
      <c r="D729">
        <v>8</v>
      </c>
      <c r="E729">
        <v>8</v>
      </c>
      <c r="F729">
        <v>9</v>
      </c>
      <c r="G729" t="s">
        <v>351</v>
      </c>
      <c r="H729" t="s">
        <v>352</v>
      </c>
      <c r="I729">
        <v>6</v>
      </c>
      <c r="J729" t="s">
        <v>85</v>
      </c>
      <c r="K729" t="str">
        <f>IF(YEAR(Formulario[[#This Row],[Birth date]])&gt;=2003,"Under 18", IF(YEAR(Formulario[[#This Row],[Birth date]])&gt;=1998,"From 18 to 23","Over 23"))</f>
        <v>Under 18</v>
      </c>
    </row>
    <row r="730" spans="1:11" x14ac:dyDescent="0.25">
      <c r="A730" s="1">
        <v>44298.50603409722</v>
      </c>
      <c r="B730" s="1">
        <v>44554</v>
      </c>
      <c r="C730" t="s">
        <v>350</v>
      </c>
      <c r="D730">
        <v>8</v>
      </c>
      <c r="E730">
        <v>8</v>
      </c>
      <c r="F730">
        <v>9</v>
      </c>
      <c r="G730" t="s">
        <v>351</v>
      </c>
      <c r="H730" t="s">
        <v>352</v>
      </c>
      <c r="I730">
        <v>6</v>
      </c>
      <c r="J730" t="s">
        <v>85</v>
      </c>
      <c r="K730" t="str">
        <f>IF(YEAR(Formulario[[#This Row],[Birth date]])&gt;=2003,"Under 18", IF(YEAR(Formulario[[#This Row],[Birth date]])&gt;=1998,"From 18 to 23","Over 23"))</f>
        <v>Under 18</v>
      </c>
    </row>
    <row r="731" spans="1:11" x14ac:dyDescent="0.25">
      <c r="A731" s="1">
        <v>44312.477591238428</v>
      </c>
      <c r="B731" s="1">
        <v>44554</v>
      </c>
      <c r="C731" t="s">
        <v>1257</v>
      </c>
      <c r="D731">
        <v>8</v>
      </c>
      <c r="E731">
        <v>9</v>
      </c>
      <c r="F731">
        <v>6</v>
      </c>
      <c r="G731" t="s">
        <v>1258</v>
      </c>
      <c r="H731" t="s">
        <v>1259</v>
      </c>
      <c r="I731">
        <v>8</v>
      </c>
      <c r="J731" t="s">
        <v>85</v>
      </c>
      <c r="K731" t="str">
        <f>IF(YEAR(Formulario[[#This Row],[Birth date]])&gt;=2003,"Under 18", IF(YEAR(Formulario[[#This Row],[Birth date]])&gt;=1998,"From 18 to 23","Over 23"))</f>
        <v>Under 18</v>
      </c>
    </row>
    <row r="732" spans="1:11" x14ac:dyDescent="0.25">
      <c r="A732" s="1">
        <v>44326.437922835648</v>
      </c>
      <c r="B732" s="1">
        <v>44554</v>
      </c>
      <c r="C732" t="s">
        <v>4234</v>
      </c>
      <c r="D732">
        <v>8</v>
      </c>
      <c r="E732">
        <v>9</v>
      </c>
      <c r="F732">
        <v>9</v>
      </c>
      <c r="G732" t="s">
        <v>4235</v>
      </c>
      <c r="H732" t="s">
        <v>4236</v>
      </c>
      <c r="I732">
        <v>9</v>
      </c>
      <c r="J732" t="s">
        <v>85</v>
      </c>
      <c r="K732" t="str">
        <f>IF(YEAR(Formulario[[#This Row],[Birth date]])&gt;=2003,"Under 18", IF(YEAR(Formulario[[#This Row],[Birth date]])&gt;=1998,"From 18 to 23","Over 23"))</f>
        <v>Under 18</v>
      </c>
    </row>
    <row r="733" spans="1:11" x14ac:dyDescent="0.25">
      <c r="A733" s="1">
        <v>44340.469488518516</v>
      </c>
      <c r="B733" s="1">
        <v>44554</v>
      </c>
      <c r="C733" t="s">
        <v>4440</v>
      </c>
      <c r="D733">
        <v>9</v>
      </c>
      <c r="E733">
        <v>10</v>
      </c>
      <c r="F733">
        <v>9</v>
      </c>
      <c r="G733" t="s">
        <v>4441</v>
      </c>
      <c r="H733" t="s">
        <v>4442</v>
      </c>
      <c r="I733">
        <v>8</v>
      </c>
      <c r="J733" t="s">
        <v>85</v>
      </c>
      <c r="K733" t="str">
        <f>IF(YEAR(Formulario[[#This Row],[Birth date]])&gt;=2003,"Under 18", IF(YEAR(Formulario[[#This Row],[Birth date]])&gt;=1998,"From 18 to 23","Over 23"))</f>
        <v>Under 18</v>
      </c>
    </row>
    <row r="734" spans="1:11" x14ac:dyDescent="0.25">
      <c r="A734" s="1">
        <v>44326.437956574075</v>
      </c>
      <c r="B734" s="1">
        <v>44554</v>
      </c>
      <c r="D734">
        <v>7</v>
      </c>
      <c r="E734">
        <v>9</v>
      </c>
      <c r="F734">
        <v>7</v>
      </c>
      <c r="I734">
        <v>8</v>
      </c>
      <c r="J734" t="s">
        <v>85</v>
      </c>
      <c r="K734" t="str">
        <f>IF(YEAR(Formulario[[#This Row],[Birth date]])&gt;=2003,"Under 18", IF(YEAR(Formulario[[#This Row],[Birth date]])&gt;=1998,"From 18 to 23","Over 23"))</f>
        <v>Under 18</v>
      </c>
    </row>
    <row r="735" spans="1:11" x14ac:dyDescent="0.25">
      <c r="A735" s="1">
        <v>44340.470921863423</v>
      </c>
      <c r="B735" s="1">
        <v>44554</v>
      </c>
      <c r="D735">
        <v>8</v>
      </c>
      <c r="E735">
        <v>7</v>
      </c>
      <c r="F735">
        <v>9</v>
      </c>
      <c r="I735">
        <v>8</v>
      </c>
      <c r="J735" t="s">
        <v>85</v>
      </c>
      <c r="K735" t="str">
        <f>IF(YEAR(Formulario[[#This Row],[Birth date]])&gt;=2003,"Under 18", IF(YEAR(Formulario[[#This Row],[Birth date]])&gt;=1998,"From 18 to 23","Over 23"))</f>
        <v>Under 18</v>
      </c>
    </row>
    <row r="736" spans="1:11" x14ac:dyDescent="0.25">
      <c r="A736" s="1">
        <v>44354.472415833334</v>
      </c>
      <c r="B736" s="1">
        <v>44554</v>
      </c>
      <c r="D736">
        <v>6</v>
      </c>
      <c r="E736">
        <v>9</v>
      </c>
      <c r="F736">
        <v>7</v>
      </c>
      <c r="I736">
        <v>7</v>
      </c>
      <c r="J736" t="s">
        <v>85</v>
      </c>
      <c r="K736" t="str">
        <f>IF(YEAR(Formulario[[#This Row],[Birth date]])&gt;=2003,"Under 18", IF(YEAR(Formulario[[#This Row],[Birth date]])&gt;=1998,"From 18 to 23","Over 23"))</f>
        <v>Under 18</v>
      </c>
    </row>
    <row r="737" spans="1:11" x14ac:dyDescent="0.25">
      <c r="A737" s="1">
        <v>44312.438114004632</v>
      </c>
      <c r="B737" s="1">
        <v>44554</v>
      </c>
      <c r="C737" t="s">
        <v>1240</v>
      </c>
      <c r="D737">
        <v>7</v>
      </c>
      <c r="E737">
        <v>9</v>
      </c>
      <c r="F737">
        <v>6</v>
      </c>
      <c r="G737" t="s">
        <v>1241</v>
      </c>
      <c r="H737" t="s">
        <v>1242</v>
      </c>
      <c r="I737">
        <v>2</v>
      </c>
      <c r="J737" t="s">
        <v>83</v>
      </c>
      <c r="K737" t="str">
        <f>IF(YEAR(Formulario[[#This Row],[Birth date]])&gt;=2003,"Under 18", IF(YEAR(Formulario[[#This Row],[Birth date]])&gt;=1998,"From 18 to 23","Over 23"))</f>
        <v>Under 18</v>
      </c>
    </row>
    <row r="738" spans="1:11" x14ac:dyDescent="0.25">
      <c r="A738" s="1">
        <v>44312.464481875002</v>
      </c>
      <c r="B738" s="1">
        <v>44554</v>
      </c>
      <c r="C738" t="s">
        <v>1240</v>
      </c>
      <c r="D738">
        <v>7</v>
      </c>
      <c r="E738">
        <v>9</v>
      </c>
      <c r="F738">
        <v>6</v>
      </c>
      <c r="G738" t="s">
        <v>1241</v>
      </c>
      <c r="H738" t="s">
        <v>1242</v>
      </c>
      <c r="I738">
        <v>2</v>
      </c>
      <c r="J738" t="s">
        <v>83</v>
      </c>
      <c r="K738" t="str">
        <f>IF(YEAR(Formulario[[#This Row],[Birth date]])&gt;=2003,"Under 18", IF(YEAR(Formulario[[#This Row],[Birth date]])&gt;=1998,"From 18 to 23","Over 23"))</f>
        <v>Under 18</v>
      </c>
    </row>
  </sheetData>
  <phoneticPr fontId="1" type="noConversion"/>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E9EC4-AF01-401B-BD9D-1FD0100BAE28}">
  <dimension ref="A1:K14"/>
  <sheetViews>
    <sheetView topLeftCell="A2" zoomScale="110" zoomScaleNormal="110" workbookViewId="0">
      <selection activeCell="A2" sqref="A2"/>
    </sheetView>
  </sheetViews>
  <sheetFormatPr baseColWidth="10" defaultRowHeight="15" x14ac:dyDescent="0.25"/>
  <cols>
    <col min="1" max="1" width="16.42578125" bestFit="1" customWidth="1"/>
    <col min="2" max="2" width="7.42578125" bestFit="1" customWidth="1"/>
    <col min="3" max="4" width="10.85546875" bestFit="1" customWidth="1"/>
    <col min="5" max="5" width="13.28515625" bestFit="1" customWidth="1"/>
    <col min="6" max="6" width="10" bestFit="1" customWidth="1"/>
  </cols>
  <sheetData>
    <row r="1" spans="1:11" ht="18.75" x14ac:dyDescent="0.3">
      <c r="A1" s="8" t="e">
        <f>Initial_emotions!#REF!</f>
        <v>#REF!</v>
      </c>
      <c r="B1" s="7"/>
      <c r="C1" s="7"/>
      <c r="D1" s="7"/>
    </row>
    <row r="2" spans="1:11" x14ac:dyDescent="0.25">
      <c r="A2" s="21" t="s">
        <v>15108</v>
      </c>
      <c r="B2" s="21"/>
      <c r="C2" s="21"/>
      <c r="D2" s="21"/>
      <c r="E2" s="21"/>
      <c r="F2" s="21"/>
      <c r="G2" s="21"/>
      <c r="H2" s="21"/>
      <c r="I2" s="21"/>
      <c r="J2" s="21"/>
      <c r="K2" s="21"/>
    </row>
    <row r="5" spans="1:11" s="11" customFormat="1" ht="60" x14ac:dyDescent="0.25">
      <c r="A5" s="10" t="s">
        <v>1160</v>
      </c>
      <c r="B5" s="11" t="s">
        <v>4655</v>
      </c>
      <c r="C5" s="11" t="s">
        <v>4656</v>
      </c>
      <c r="D5" s="11" t="s">
        <v>4657</v>
      </c>
      <c r="E5" s="11" t="s">
        <v>4658</v>
      </c>
      <c r="F5" s="11" t="s">
        <v>4659</v>
      </c>
    </row>
    <row r="6" spans="1:11" x14ac:dyDescent="0.25">
      <c r="A6" s="4" t="s">
        <v>4653</v>
      </c>
      <c r="B6" s="5">
        <v>7.9266862170087977</v>
      </c>
      <c r="C6" s="5">
        <v>7.8643067846607666</v>
      </c>
      <c r="D6" s="5">
        <v>7.5301204819277112</v>
      </c>
      <c r="E6" s="5">
        <v>6.7771260997067451</v>
      </c>
      <c r="F6" s="6">
        <v>341</v>
      </c>
    </row>
    <row r="7" spans="1:11" x14ac:dyDescent="0.25">
      <c r="A7" s="12" t="s">
        <v>4661</v>
      </c>
      <c r="B7" s="5">
        <v>8.2941176470588243</v>
      </c>
      <c r="C7" s="5">
        <v>7.5294117647058822</v>
      </c>
      <c r="D7" s="5">
        <v>7.7058823529411766</v>
      </c>
      <c r="E7" s="5">
        <v>7.3529411764705879</v>
      </c>
      <c r="F7" s="6">
        <v>17</v>
      </c>
    </row>
    <row r="8" spans="1:11" x14ac:dyDescent="0.25">
      <c r="A8" s="12" t="s">
        <v>4662</v>
      </c>
      <c r="B8" s="5">
        <v>8.3333333333333339</v>
      </c>
      <c r="C8" s="5">
        <v>8.8181818181818183</v>
      </c>
      <c r="D8" s="5">
        <v>8.545454545454545</v>
      </c>
      <c r="E8" s="5">
        <v>7.25</v>
      </c>
      <c r="F8" s="6">
        <v>12</v>
      </c>
    </row>
    <row r="9" spans="1:11" x14ac:dyDescent="0.25">
      <c r="A9" s="12" t="s">
        <v>4663</v>
      </c>
      <c r="B9" s="5">
        <v>7.8910256410256414</v>
      </c>
      <c r="C9" s="5">
        <v>7.8488745980707399</v>
      </c>
      <c r="D9" s="5">
        <v>7.4835526315789478</v>
      </c>
      <c r="E9" s="5">
        <v>6.7275641025641022</v>
      </c>
      <c r="F9" s="6">
        <v>312</v>
      </c>
    </row>
    <row r="10" spans="1:11" x14ac:dyDescent="0.25">
      <c r="A10" s="4" t="s">
        <v>4654</v>
      </c>
      <c r="B10" s="5">
        <v>7.7305699481865284</v>
      </c>
      <c r="C10" s="5">
        <v>7.92987012987013</v>
      </c>
      <c r="D10" s="5">
        <v>7.5168831168831165</v>
      </c>
      <c r="E10" s="5">
        <v>6.5595854922279795</v>
      </c>
      <c r="F10" s="6">
        <v>386</v>
      </c>
    </row>
    <row r="11" spans="1:11" x14ac:dyDescent="0.25">
      <c r="A11" s="12" t="s">
        <v>4661</v>
      </c>
      <c r="B11" s="5">
        <v>8.2533333333333339</v>
      </c>
      <c r="C11" s="5">
        <v>8.1081081081081088</v>
      </c>
      <c r="D11" s="5">
        <v>8.1199999999999992</v>
      </c>
      <c r="E11" s="5">
        <v>7.12</v>
      </c>
      <c r="F11" s="6">
        <v>75</v>
      </c>
    </row>
    <row r="12" spans="1:11" x14ac:dyDescent="0.25">
      <c r="A12" s="12" t="s">
        <v>4662</v>
      </c>
      <c r="B12" s="5">
        <v>8.6666666666666661</v>
      </c>
      <c r="C12" s="5">
        <v>8.9444444444444446</v>
      </c>
      <c r="D12" s="5">
        <v>9.0555555555555554</v>
      </c>
      <c r="E12" s="5">
        <v>7.7777777777777777</v>
      </c>
      <c r="F12" s="6">
        <v>18</v>
      </c>
    </row>
    <row r="13" spans="1:11" x14ac:dyDescent="0.25">
      <c r="A13" s="12" t="s">
        <v>4663</v>
      </c>
      <c r="B13" s="5">
        <v>7.5392491467576788</v>
      </c>
      <c r="C13" s="5">
        <v>7.8225255972696246</v>
      </c>
      <c r="D13" s="5">
        <v>7.2671232876712333</v>
      </c>
      <c r="E13" s="5">
        <v>6.3412969283276448</v>
      </c>
      <c r="F13" s="6">
        <v>293</v>
      </c>
    </row>
    <row r="14" spans="1:11" x14ac:dyDescent="0.25">
      <c r="A14" s="4" t="s">
        <v>4660</v>
      </c>
      <c r="B14" s="5">
        <v>7.8225584594222832</v>
      </c>
      <c r="C14" s="5">
        <v>7.8991712707182318</v>
      </c>
      <c r="D14" s="5">
        <v>7.523012552301255</v>
      </c>
      <c r="E14" s="5">
        <v>6.6616231086657498</v>
      </c>
      <c r="F14" s="6">
        <v>727</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2E1E0-C872-4108-A92C-804C85B2323A}">
  <dimension ref="A2:G421"/>
  <sheetViews>
    <sheetView workbookViewId="0">
      <selection activeCell="C7" sqref="C7"/>
    </sheetView>
  </sheetViews>
  <sheetFormatPr baseColWidth="10" defaultRowHeight="15" x14ac:dyDescent="0.25"/>
  <cols>
    <col min="1" max="1" width="33" bestFit="1" customWidth="1"/>
    <col min="2" max="4" width="12.7109375" bestFit="1" customWidth="1"/>
  </cols>
  <sheetData>
    <row r="2" spans="1:7" x14ac:dyDescent="0.25">
      <c r="A2" s="7" t="s">
        <v>15208</v>
      </c>
      <c r="B2" s="7"/>
      <c r="C2" s="7"/>
      <c r="D2" s="7"/>
      <c r="E2" s="7"/>
      <c r="F2" s="7"/>
      <c r="G2" s="7"/>
    </row>
    <row r="4" spans="1:7" x14ac:dyDescent="0.25">
      <c r="A4" s="36" t="s">
        <v>15209</v>
      </c>
    </row>
    <row r="5" spans="1:7" s="45" customFormat="1" x14ac:dyDescent="0.25">
      <c r="A5" s="36"/>
      <c r="B5" s="33" t="s">
        <v>15149</v>
      </c>
    </row>
    <row r="6" spans="1:7" x14ac:dyDescent="0.25">
      <c r="A6" s="36"/>
      <c r="B6" s="33"/>
      <c r="C6" s="34" t="s">
        <v>15210</v>
      </c>
    </row>
    <row r="7" spans="1:7" x14ac:dyDescent="0.25">
      <c r="A7" s="36" t="s">
        <v>5</v>
      </c>
      <c r="B7" s="33" t="s">
        <v>6</v>
      </c>
      <c r="C7" s="34" t="s">
        <v>6215</v>
      </c>
    </row>
    <row r="8" spans="1:7" x14ac:dyDescent="0.25">
      <c r="C8" t="str">
        <f>IF(Usuarios[[#This Row],[Column1.2]]&gt;=2003,"Under 18", IF(Usuarios[[#This Row],[Column1.2]]&gt;=1998,"From 18 to 23","Over 23"))</f>
        <v>Over 23</v>
      </c>
    </row>
    <row r="9" spans="1:7" x14ac:dyDescent="0.25">
      <c r="A9">
        <v>1995</v>
      </c>
      <c r="B9" t="s">
        <v>10432</v>
      </c>
      <c r="C9" t="str">
        <f>IF(Usuarios[[#This Row],[Column1.2]]&gt;=2003,"Under 18", IF(Usuarios[[#This Row],[Column1.2]]&gt;=1998,"From 18 to 23","Over 23"))</f>
        <v>Over 23</v>
      </c>
    </row>
    <row r="10" spans="1:7" x14ac:dyDescent="0.25">
      <c r="A10">
        <v>2002</v>
      </c>
      <c r="B10" t="s">
        <v>10432</v>
      </c>
      <c r="C10" t="str">
        <f>IF(Usuarios[[#This Row],[Column1.2]]&gt;=2003,"Under 18", IF(Usuarios[[#This Row],[Column1.2]]&gt;=1998,"From 18 to 23","Over 23"))</f>
        <v>From 18 to 23</v>
      </c>
    </row>
    <row r="11" spans="1:7" x14ac:dyDescent="0.25">
      <c r="A11">
        <v>2008</v>
      </c>
      <c r="B11" t="s">
        <v>10431</v>
      </c>
      <c r="C11" t="str">
        <f>IF(Usuarios[[#This Row],[Column1.2]]&gt;=2003,"Under 18", IF(Usuarios[[#This Row],[Column1.2]]&gt;=1998,"From 18 to 23","Over 23"))</f>
        <v>Under 18</v>
      </c>
    </row>
    <row r="12" spans="1:7" x14ac:dyDescent="0.25">
      <c r="A12">
        <v>2001</v>
      </c>
      <c r="B12" t="s">
        <v>10432</v>
      </c>
      <c r="C12" t="str">
        <f>IF(Usuarios[[#This Row],[Column1.2]]&gt;=2003,"Under 18", IF(Usuarios[[#This Row],[Column1.2]]&gt;=1998,"From 18 to 23","Over 23"))</f>
        <v>From 18 to 23</v>
      </c>
    </row>
    <row r="13" spans="1:7" x14ac:dyDescent="0.25">
      <c r="A13">
        <v>2008</v>
      </c>
      <c r="B13" t="s">
        <v>10431</v>
      </c>
      <c r="C13" t="str">
        <f>IF(Usuarios[[#This Row],[Column1.2]]&gt;=2003,"Under 18", IF(Usuarios[[#This Row],[Column1.2]]&gt;=1998,"From 18 to 23","Over 23"))</f>
        <v>Under 18</v>
      </c>
    </row>
    <row r="14" spans="1:7" x14ac:dyDescent="0.25">
      <c r="A14">
        <v>2007</v>
      </c>
      <c r="B14" t="s">
        <v>10431</v>
      </c>
      <c r="C14" t="str">
        <f>IF(Usuarios[[#This Row],[Column1.2]]&gt;=2003,"Under 18", IF(Usuarios[[#This Row],[Column1.2]]&gt;=1998,"From 18 to 23","Over 23"))</f>
        <v>Under 18</v>
      </c>
    </row>
    <row r="15" spans="1:7" x14ac:dyDescent="0.25">
      <c r="A15">
        <v>1998</v>
      </c>
      <c r="B15" t="s">
        <v>10431</v>
      </c>
      <c r="C15" t="str">
        <f>IF(Usuarios[[#This Row],[Column1.2]]&gt;=2003,"Under 18", IF(Usuarios[[#This Row],[Column1.2]]&gt;=1998,"From 18 to 23","Over 23"))</f>
        <v>From 18 to 23</v>
      </c>
    </row>
    <row r="16" spans="1:7" x14ac:dyDescent="0.25">
      <c r="A16">
        <v>2002</v>
      </c>
      <c r="B16" t="s">
        <v>10432</v>
      </c>
      <c r="C16" t="str">
        <f>IF(Usuarios[[#This Row],[Column1.2]]&gt;=2003,"Under 18", IF(Usuarios[[#This Row],[Column1.2]]&gt;=1998,"From 18 to 23","Over 23"))</f>
        <v>From 18 to 23</v>
      </c>
    </row>
    <row r="17" spans="1:3" x14ac:dyDescent="0.25">
      <c r="A17">
        <v>2002</v>
      </c>
      <c r="B17" t="s">
        <v>10432</v>
      </c>
      <c r="C17" t="str">
        <f>IF(Usuarios[[#This Row],[Column1.2]]&gt;=2003,"Under 18", IF(Usuarios[[#This Row],[Column1.2]]&gt;=1998,"From 18 to 23","Over 23"))</f>
        <v>From 18 to 23</v>
      </c>
    </row>
    <row r="18" spans="1:3" x14ac:dyDescent="0.25">
      <c r="A18">
        <v>2002</v>
      </c>
      <c r="B18" t="s">
        <v>10432</v>
      </c>
      <c r="C18" t="str">
        <f>IF(Usuarios[[#This Row],[Column1.2]]&gt;=2003,"Under 18", IF(Usuarios[[#This Row],[Column1.2]]&gt;=1998,"From 18 to 23","Over 23"))</f>
        <v>From 18 to 23</v>
      </c>
    </row>
    <row r="19" spans="1:3" x14ac:dyDescent="0.25">
      <c r="A19">
        <v>2002</v>
      </c>
      <c r="B19" t="s">
        <v>10432</v>
      </c>
      <c r="C19" t="str">
        <f>IF(Usuarios[[#This Row],[Column1.2]]&gt;=2003,"Under 18", IF(Usuarios[[#This Row],[Column1.2]]&gt;=1998,"From 18 to 23","Over 23"))</f>
        <v>From 18 to 23</v>
      </c>
    </row>
    <row r="20" spans="1:3" x14ac:dyDescent="0.25">
      <c r="A20">
        <v>2007</v>
      </c>
      <c r="B20" t="s">
        <v>10432</v>
      </c>
      <c r="C20" t="str">
        <f>IF(Usuarios[[#This Row],[Column1.2]]&gt;=2003,"Under 18", IF(Usuarios[[#This Row],[Column1.2]]&gt;=1998,"From 18 to 23","Over 23"))</f>
        <v>Under 18</v>
      </c>
    </row>
    <row r="21" spans="1:3" x14ac:dyDescent="0.25">
      <c r="A21">
        <v>1999</v>
      </c>
      <c r="B21" t="s">
        <v>10432</v>
      </c>
      <c r="C21" t="str">
        <f>IF(Usuarios[[#This Row],[Column1.2]]&gt;=2003,"Under 18", IF(Usuarios[[#This Row],[Column1.2]]&gt;=1998,"From 18 to 23","Over 23"))</f>
        <v>From 18 to 23</v>
      </c>
    </row>
    <row r="22" spans="1:3" x14ac:dyDescent="0.25">
      <c r="A22">
        <v>2007</v>
      </c>
      <c r="B22" t="s">
        <v>10432</v>
      </c>
      <c r="C22" t="str">
        <f>IF(Usuarios[[#This Row],[Column1.2]]&gt;=2003,"Under 18", IF(Usuarios[[#This Row],[Column1.2]]&gt;=1998,"From 18 to 23","Over 23"))</f>
        <v>Under 18</v>
      </c>
    </row>
    <row r="23" spans="1:3" x14ac:dyDescent="0.25">
      <c r="A23">
        <v>2000</v>
      </c>
      <c r="B23" t="s">
        <v>10432</v>
      </c>
      <c r="C23" t="str">
        <f>IF(Usuarios[[#This Row],[Column1.2]]&gt;=2003,"Under 18", IF(Usuarios[[#This Row],[Column1.2]]&gt;=1998,"From 18 to 23","Over 23"))</f>
        <v>From 18 to 23</v>
      </c>
    </row>
    <row r="24" spans="1:3" x14ac:dyDescent="0.25">
      <c r="A24">
        <v>2001</v>
      </c>
      <c r="B24" t="s">
        <v>10431</v>
      </c>
      <c r="C24" t="str">
        <f>IF(Usuarios[[#This Row],[Column1.2]]&gt;=2003,"Under 18", IF(Usuarios[[#This Row],[Column1.2]]&gt;=1998,"From 18 to 23","Over 23"))</f>
        <v>From 18 to 23</v>
      </c>
    </row>
    <row r="25" spans="1:3" x14ac:dyDescent="0.25">
      <c r="A25">
        <v>2008</v>
      </c>
      <c r="B25" t="s">
        <v>10431</v>
      </c>
      <c r="C25" t="str">
        <f>IF(Usuarios[[#This Row],[Column1.2]]&gt;=2003,"Under 18", IF(Usuarios[[#This Row],[Column1.2]]&gt;=1998,"From 18 to 23","Over 23"))</f>
        <v>Under 18</v>
      </c>
    </row>
    <row r="26" spans="1:3" x14ac:dyDescent="0.25">
      <c r="A26">
        <v>1995</v>
      </c>
      <c r="B26" t="s">
        <v>10431</v>
      </c>
      <c r="C26" t="str">
        <f>IF(Usuarios[[#This Row],[Column1.2]]&gt;=2003,"Under 18", IF(Usuarios[[#This Row],[Column1.2]]&gt;=1998,"From 18 to 23","Over 23"))</f>
        <v>Over 23</v>
      </c>
    </row>
    <row r="27" spans="1:3" x14ac:dyDescent="0.25">
      <c r="A27">
        <v>1995</v>
      </c>
      <c r="B27" t="s">
        <v>10431</v>
      </c>
      <c r="C27" t="str">
        <f>IF(Usuarios[[#This Row],[Column1.2]]&gt;=2003,"Under 18", IF(Usuarios[[#This Row],[Column1.2]]&gt;=1998,"From 18 to 23","Over 23"))</f>
        <v>Over 23</v>
      </c>
    </row>
    <row r="28" spans="1:3" x14ac:dyDescent="0.25">
      <c r="A28">
        <v>2006</v>
      </c>
      <c r="B28" t="s">
        <v>10432</v>
      </c>
      <c r="C28" t="str">
        <f>IF(Usuarios[[#This Row],[Column1.2]]&gt;=2003,"Under 18", IF(Usuarios[[#This Row],[Column1.2]]&gt;=1998,"From 18 to 23","Over 23"))</f>
        <v>Under 18</v>
      </c>
    </row>
    <row r="29" spans="1:3" x14ac:dyDescent="0.25">
      <c r="A29">
        <v>2002</v>
      </c>
      <c r="B29" t="s">
        <v>10431</v>
      </c>
      <c r="C29" t="str">
        <f>IF(Usuarios[[#This Row],[Column1.2]]&gt;=2003,"Under 18", IF(Usuarios[[#This Row],[Column1.2]]&gt;=1998,"From 18 to 23","Over 23"))</f>
        <v>From 18 to 23</v>
      </c>
    </row>
    <row r="30" spans="1:3" x14ac:dyDescent="0.25">
      <c r="A30">
        <v>1994</v>
      </c>
      <c r="B30" t="s">
        <v>10431</v>
      </c>
      <c r="C30" t="str">
        <f>IF(Usuarios[[#This Row],[Column1.2]]&gt;=2003,"Under 18", IF(Usuarios[[#This Row],[Column1.2]]&gt;=1998,"From 18 to 23","Over 23"))</f>
        <v>Over 23</v>
      </c>
    </row>
    <row r="31" spans="1:3" x14ac:dyDescent="0.25">
      <c r="A31">
        <v>2006</v>
      </c>
      <c r="B31" t="s">
        <v>10431</v>
      </c>
      <c r="C31" t="str">
        <f>IF(Usuarios[[#This Row],[Column1.2]]&gt;=2003,"Under 18", IF(Usuarios[[#This Row],[Column1.2]]&gt;=1998,"From 18 to 23","Over 23"))</f>
        <v>Under 18</v>
      </c>
    </row>
    <row r="32" spans="1:3" x14ac:dyDescent="0.25">
      <c r="A32">
        <v>2006</v>
      </c>
      <c r="B32" t="s">
        <v>10431</v>
      </c>
      <c r="C32" t="str">
        <f>IF(Usuarios[[#This Row],[Column1.2]]&gt;=2003,"Under 18", IF(Usuarios[[#This Row],[Column1.2]]&gt;=1998,"From 18 to 23","Over 23"))</f>
        <v>Under 18</v>
      </c>
    </row>
    <row r="33" spans="1:3" x14ac:dyDescent="0.25">
      <c r="A33">
        <v>2006</v>
      </c>
      <c r="B33" t="s">
        <v>10431</v>
      </c>
      <c r="C33" t="str">
        <f>IF(Usuarios[[#This Row],[Column1.2]]&gt;=2003,"Under 18", IF(Usuarios[[#This Row],[Column1.2]]&gt;=1998,"From 18 to 23","Over 23"))</f>
        <v>Under 18</v>
      </c>
    </row>
    <row r="34" spans="1:3" x14ac:dyDescent="0.25">
      <c r="A34">
        <v>2006</v>
      </c>
      <c r="B34" t="s">
        <v>10431</v>
      </c>
      <c r="C34" t="str">
        <f>IF(Usuarios[[#This Row],[Column1.2]]&gt;=2003,"Under 18", IF(Usuarios[[#This Row],[Column1.2]]&gt;=1998,"From 18 to 23","Over 23"))</f>
        <v>Under 18</v>
      </c>
    </row>
    <row r="35" spans="1:3" x14ac:dyDescent="0.25">
      <c r="A35">
        <v>1990</v>
      </c>
      <c r="B35" t="s">
        <v>10432</v>
      </c>
      <c r="C35" t="str">
        <f>IF(Usuarios[[#This Row],[Column1.2]]&gt;=2003,"Under 18", IF(Usuarios[[#This Row],[Column1.2]]&gt;=1998,"From 18 to 23","Over 23"))</f>
        <v>Over 23</v>
      </c>
    </row>
    <row r="36" spans="1:3" x14ac:dyDescent="0.25">
      <c r="A36">
        <v>2006</v>
      </c>
      <c r="B36" t="s">
        <v>10431</v>
      </c>
      <c r="C36" t="str">
        <f>IF(Usuarios[[#This Row],[Column1.2]]&gt;=2003,"Under 18", IF(Usuarios[[#This Row],[Column1.2]]&gt;=1998,"From 18 to 23","Over 23"))</f>
        <v>Under 18</v>
      </c>
    </row>
    <row r="37" spans="1:3" x14ac:dyDescent="0.25">
      <c r="A37">
        <v>2000</v>
      </c>
      <c r="B37" t="s">
        <v>10432</v>
      </c>
      <c r="C37" t="str">
        <f>IF(Usuarios[[#This Row],[Column1.2]]&gt;=2003,"Under 18", IF(Usuarios[[#This Row],[Column1.2]]&gt;=1998,"From 18 to 23","Over 23"))</f>
        <v>From 18 to 23</v>
      </c>
    </row>
    <row r="38" spans="1:3" x14ac:dyDescent="0.25">
      <c r="A38">
        <v>2002</v>
      </c>
      <c r="B38" t="s">
        <v>10432</v>
      </c>
      <c r="C38" t="str">
        <f>IF(Usuarios[[#This Row],[Column1.2]]&gt;=2003,"Under 18", IF(Usuarios[[#This Row],[Column1.2]]&gt;=1998,"From 18 to 23","Over 23"))</f>
        <v>From 18 to 23</v>
      </c>
    </row>
    <row r="39" spans="1:3" x14ac:dyDescent="0.25">
      <c r="A39">
        <v>1996</v>
      </c>
      <c r="B39" t="s">
        <v>10431</v>
      </c>
      <c r="C39" t="str">
        <f>IF(Usuarios[[#This Row],[Column1.2]]&gt;=2003,"Under 18", IF(Usuarios[[#This Row],[Column1.2]]&gt;=1998,"From 18 to 23","Over 23"))</f>
        <v>Over 23</v>
      </c>
    </row>
    <row r="40" spans="1:3" x14ac:dyDescent="0.25">
      <c r="A40">
        <v>1981</v>
      </c>
      <c r="B40" t="s">
        <v>10431</v>
      </c>
      <c r="C40" t="str">
        <f>IF(Usuarios[[#This Row],[Column1.2]]&gt;=2003,"Under 18", IF(Usuarios[[#This Row],[Column1.2]]&gt;=1998,"From 18 to 23","Over 23"))</f>
        <v>Over 23</v>
      </c>
    </row>
    <row r="41" spans="1:3" x14ac:dyDescent="0.25">
      <c r="A41">
        <v>1998</v>
      </c>
      <c r="B41" t="s">
        <v>10431</v>
      </c>
      <c r="C41" t="str">
        <f>IF(Usuarios[[#This Row],[Column1.2]]&gt;=2003,"Under 18", IF(Usuarios[[#This Row],[Column1.2]]&gt;=1998,"From 18 to 23","Over 23"))</f>
        <v>From 18 to 23</v>
      </c>
    </row>
    <row r="42" spans="1:3" x14ac:dyDescent="0.25">
      <c r="A42">
        <v>2008</v>
      </c>
      <c r="B42" t="s">
        <v>10431</v>
      </c>
      <c r="C42" t="str">
        <f>IF(Usuarios[[#This Row],[Column1.2]]&gt;=2003,"Under 18", IF(Usuarios[[#This Row],[Column1.2]]&gt;=1998,"From 18 to 23","Over 23"))</f>
        <v>Under 18</v>
      </c>
    </row>
    <row r="43" spans="1:3" x14ac:dyDescent="0.25">
      <c r="A43">
        <v>2002</v>
      </c>
      <c r="B43" t="s">
        <v>10431</v>
      </c>
      <c r="C43" t="str">
        <f>IF(Usuarios[[#This Row],[Column1.2]]&gt;=2003,"Under 18", IF(Usuarios[[#This Row],[Column1.2]]&gt;=1998,"From 18 to 23","Over 23"))</f>
        <v>From 18 to 23</v>
      </c>
    </row>
    <row r="44" spans="1:3" x14ac:dyDescent="0.25">
      <c r="A44">
        <v>2007</v>
      </c>
      <c r="B44" t="s">
        <v>10431</v>
      </c>
      <c r="C44" t="str">
        <f>IF(Usuarios[[#This Row],[Column1.2]]&gt;=2003,"Under 18", IF(Usuarios[[#This Row],[Column1.2]]&gt;=1998,"From 18 to 23","Over 23"))</f>
        <v>Under 18</v>
      </c>
    </row>
    <row r="45" spans="1:3" x14ac:dyDescent="0.25">
      <c r="A45">
        <v>2007</v>
      </c>
      <c r="B45" t="s">
        <v>10431</v>
      </c>
      <c r="C45" t="str">
        <f>IF(Usuarios[[#This Row],[Column1.2]]&gt;=2003,"Under 18", IF(Usuarios[[#This Row],[Column1.2]]&gt;=1998,"From 18 to 23","Over 23"))</f>
        <v>Under 18</v>
      </c>
    </row>
    <row r="46" spans="1:3" x14ac:dyDescent="0.25">
      <c r="A46">
        <v>2007</v>
      </c>
      <c r="B46" t="s">
        <v>10431</v>
      </c>
      <c r="C46" t="str">
        <f>IF(Usuarios[[#This Row],[Column1.2]]&gt;=2003,"Under 18", IF(Usuarios[[#This Row],[Column1.2]]&gt;=1998,"From 18 to 23","Over 23"))</f>
        <v>Under 18</v>
      </c>
    </row>
    <row r="47" spans="1:3" x14ac:dyDescent="0.25">
      <c r="A47">
        <v>1997</v>
      </c>
      <c r="B47" t="s">
        <v>10432</v>
      </c>
      <c r="C47" t="str">
        <f>IF(Usuarios[[#This Row],[Column1.2]]&gt;=2003,"Under 18", IF(Usuarios[[#This Row],[Column1.2]]&gt;=1998,"From 18 to 23","Over 23"))</f>
        <v>Over 23</v>
      </c>
    </row>
    <row r="48" spans="1:3" x14ac:dyDescent="0.25">
      <c r="A48">
        <v>2002</v>
      </c>
      <c r="B48" t="s">
        <v>10432</v>
      </c>
      <c r="C48" t="str">
        <f>IF(Usuarios[[#This Row],[Column1.2]]&gt;=2003,"Under 18", IF(Usuarios[[#This Row],[Column1.2]]&gt;=1998,"From 18 to 23","Over 23"))</f>
        <v>From 18 to 23</v>
      </c>
    </row>
    <row r="49" spans="1:3" x14ac:dyDescent="0.25">
      <c r="A49">
        <v>2008</v>
      </c>
      <c r="B49" t="s">
        <v>10432</v>
      </c>
      <c r="C49" t="str">
        <f>IF(Usuarios[[#This Row],[Column1.2]]&gt;=2003,"Under 18", IF(Usuarios[[#This Row],[Column1.2]]&gt;=1998,"From 18 to 23","Over 23"))</f>
        <v>Under 18</v>
      </c>
    </row>
    <row r="50" spans="1:3" x14ac:dyDescent="0.25">
      <c r="A50">
        <v>2006</v>
      </c>
      <c r="B50" t="s">
        <v>10432</v>
      </c>
      <c r="C50" t="str">
        <f>IF(Usuarios[[#This Row],[Column1.2]]&gt;=2003,"Under 18", IF(Usuarios[[#This Row],[Column1.2]]&gt;=1998,"From 18 to 23","Over 23"))</f>
        <v>Under 18</v>
      </c>
    </row>
    <row r="51" spans="1:3" x14ac:dyDescent="0.25">
      <c r="A51">
        <v>1997</v>
      </c>
      <c r="B51" t="s">
        <v>10432</v>
      </c>
      <c r="C51" t="str">
        <f>IF(Usuarios[[#This Row],[Column1.2]]&gt;=2003,"Under 18", IF(Usuarios[[#This Row],[Column1.2]]&gt;=1998,"From 18 to 23","Over 23"))</f>
        <v>Over 23</v>
      </c>
    </row>
    <row r="52" spans="1:3" x14ac:dyDescent="0.25">
      <c r="A52">
        <v>2002</v>
      </c>
      <c r="B52" t="s">
        <v>10432</v>
      </c>
      <c r="C52" t="str">
        <f>IF(Usuarios[[#This Row],[Column1.2]]&gt;=2003,"Under 18", IF(Usuarios[[#This Row],[Column1.2]]&gt;=1998,"From 18 to 23","Over 23"))</f>
        <v>From 18 to 23</v>
      </c>
    </row>
    <row r="53" spans="1:3" x14ac:dyDescent="0.25">
      <c r="A53">
        <v>2003</v>
      </c>
      <c r="B53" t="s">
        <v>10432</v>
      </c>
      <c r="C53" t="str">
        <f>IF(Usuarios[[#This Row],[Column1.2]]&gt;=2003,"Under 18", IF(Usuarios[[#This Row],[Column1.2]]&gt;=1998,"From 18 to 23","Over 23"))</f>
        <v>Under 18</v>
      </c>
    </row>
    <row r="54" spans="1:3" x14ac:dyDescent="0.25">
      <c r="A54">
        <v>2002</v>
      </c>
      <c r="B54" t="s">
        <v>10432</v>
      </c>
      <c r="C54" t="str">
        <f>IF(Usuarios[[#This Row],[Column1.2]]&gt;=2003,"Under 18", IF(Usuarios[[#This Row],[Column1.2]]&gt;=1998,"From 18 to 23","Over 23"))</f>
        <v>From 18 to 23</v>
      </c>
    </row>
    <row r="55" spans="1:3" x14ac:dyDescent="0.25">
      <c r="A55">
        <v>2002</v>
      </c>
      <c r="B55" t="s">
        <v>10432</v>
      </c>
      <c r="C55" t="str">
        <f>IF(Usuarios[[#This Row],[Column1.2]]&gt;=2003,"Under 18", IF(Usuarios[[#This Row],[Column1.2]]&gt;=1998,"From 18 to 23","Over 23"))</f>
        <v>From 18 to 23</v>
      </c>
    </row>
    <row r="56" spans="1:3" x14ac:dyDescent="0.25">
      <c r="A56">
        <v>2006</v>
      </c>
      <c r="B56" t="s">
        <v>10432</v>
      </c>
      <c r="C56" t="str">
        <f>IF(Usuarios[[#This Row],[Column1.2]]&gt;=2003,"Under 18", IF(Usuarios[[#This Row],[Column1.2]]&gt;=1998,"From 18 to 23","Over 23"))</f>
        <v>Under 18</v>
      </c>
    </row>
    <row r="57" spans="1:3" x14ac:dyDescent="0.25">
      <c r="A57">
        <v>1984</v>
      </c>
      <c r="B57" t="s">
        <v>10432</v>
      </c>
      <c r="C57" t="str">
        <f>IF(Usuarios[[#This Row],[Column1.2]]&gt;=2003,"Under 18", IF(Usuarios[[#This Row],[Column1.2]]&gt;=1998,"From 18 to 23","Over 23"))</f>
        <v>Over 23</v>
      </c>
    </row>
    <row r="58" spans="1:3" x14ac:dyDescent="0.25">
      <c r="A58">
        <v>2001</v>
      </c>
      <c r="B58" t="s">
        <v>10432</v>
      </c>
      <c r="C58" t="str">
        <f>IF(Usuarios[[#This Row],[Column1.2]]&gt;=2003,"Under 18", IF(Usuarios[[#This Row],[Column1.2]]&gt;=1998,"From 18 to 23","Over 23"))</f>
        <v>From 18 to 23</v>
      </c>
    </row>
    <row r="59" spans="1:3" x14ac:dyDescent="0.25">
      <c r="A59">
        <v>2002</v>
      </c>
      <c r="B59" t="s">
        <v>10432</v>
      </c>
      <c r="C59" t="str">
        <f>IF(Usuarios[[#This Row],[Column1.2]]&gt;=2003,"Under 18", IF(Usuarios[[#This Row],[Column1.2]]&gt;=1998,"From 18 to 23","Over 23"))</f>
        <v>From 18 to 23</v>
      </c>
    </row>
    <row r="60" spans="1:3" x14ac:dyDescent="0.25">
      <c r="A60">
        <v>12</v>
      </c>
      <c r="B60" t="s">
        <v>10432</v>
      </c>
      <c r="C60" t="str">
        <f>IF(Usuarios[[#This Row],[Column1.2]]&gt;=2003,"Under 18", IF(Usuarios[[#This Row],[Column1.2]]&gt;=1998,"From 18 to 23","Over 23"))</f>
        <v>Over 23</v>
      </c>
    </row>
    <row r="61" spans="1:3" x14ac:dyDescent="0.25">
      <c r="A61">
        <v>2008</v>
      </c>
      <c r="B61" t="s">
        <v>10431</v>
      </c>
      <c r="C61" t="str">
        <f>IF(Usuarios[[#This Row],[Column1.2]]&gt;=2003,"Under 18", IF(Usuarios[[#This Row],[Column1.2]]&gt;=1998,"From 18 to 23","Over 23"))</f>
        <v>Under 18</v>
      </c>
    </row>
    <row r="62" spans="1:3" x14ac:dyDescent="0.25">
      <c r="A62">
        <v>2007</v>
      </c>
      <c r="B62" t="s">
        <v>10432</v>
      </c>
      <c r="C62" t="str">
        <f>IF(Usuarios[[#This Row],[Column1.2]]&gt;=2003,"Under 18", IF(Usuarios[[#This Row],[Column1.2]]&gt;=1998,"From 18 to 23","Over 23"))</f>
        <v>Under 18</v>
      </c>
    </row>
    <row r="63" spans="1:3" x14ac:dyDescent="0.25">
      <c r="A63">
        <v>2002</v>
      </c>
      <c r="B63" t="s">
        <v>10432</v>
      </c>
      <c r="C63" t="str">
        <f>IF(Usuarios[[#This Row],[Column1.2]]&gt;=2003,"Under 18", IF(Usuarios[[#This Row],[Column1.2]]&gt;=1998,"From 18 to 23","Over 23"))</f>
        <v>From 18 to 23</v>
      </c>
    </row>
    <row r="64" spans="1:3" x14ac:dyDescent="0.25">
      <c r="A64">
        <v>2005</v>
      </c>
      <c r="B64" t="s">
        <v>10432</v>
      </c>
      <c r="C64" t="str">
        <f>IF(Usuarios[[#This Row],[Column1.2]]&gt;=2003,"Under 18", IF(Usuarios[[#This Row],[Column1.2]]&gt;=1998,"From 18 to 23","Over 23"))</f>
        <v>Under 18</v>
      </c>
    </row>
    <row r="65" spans="1:3" x14ac:dyDescent="0.25">
      <c r="A65">
        <v>2005</v>
      </c>
      <c r="B65" t="s">
        <v>10432</v>
      </c>
      <c r="C65" t="str">
        <f>IF(Usuarios[[#This Row],[Column1.2]]&gt;=2003,"Under 18", IF(Usuarios[[#This Row],[Column1.2]]&gt;=1998,"From 18 to 23","Over 23"))</f>
        <v>Under 18</v>
      </c>
    </row>
    <row r="66" spans="1:3" x14ac:dyDescent="0.25">
      <c r="A66">
        <v>1966</v>
      </c>
      <c r="B66" t="s">
        <v>10431</v>
      </c>
      <c r="C66" t="str">
        <f>IF(Usuarios[[#This Row],[Column1.2]]&gt;=2003,"Under 18", IF(Usuarios[[#This Row],[Column1.2]]&gt;=1998,"From 18 to 23","Over 23"))</f>
        <v>Over 23</v>
      </c>
    </row>
    <row r="67" spans="1:3" x14ac:dyDescent="0.25">
      <c r="A67">
        <v>1966</v>
      </c>
      <c r="B67" t="s">
        <v>10431</v>
      </c>
      <c r="C67" t="str">
        <f>IF(Usuarios[[#This Row],[Column1.2]]&gt;=2003,"Under 18", IF(Usuarios[[#This Row],[Column1.2]]&gt;=1998,"From 18 to 23","Over 23"))</f>
        <v>Over 23</v>
      </c>
    </row>
    <row r="68" spans="1:3" x14ac:dyDescent="0.25">
      <c r="A68">
        <v>1997</v>
      </c>
      <c r="B68" t="s">
        <v>10431</v>
      </c>
      <c r="C68" t="str">
        <f>IF(Usuarios[[#This Row],[Column1.2]]&gt;=2003,"Under 18", IF(Usuarios[[#This Row],[Column1.2]]&gt;=1998,"From 18 to 23","Over 23"))</f>
        <v>Over 23</v>
      </c>
    </row>
    <row r="69" spans="1:3" x14ac:dyDescent="0.25">
      <c r="A69">
        <v>2002</v>
      </c>
      <c r="B69" t="s">
        <v>10431</v>
      </c>
      <c r="C69" t="str">
        <f>IF(Usuarios[[#This Row],[Column1.2]]&gt;=2003,"Under 18", IF(Usuarios[[#This Row],[Column1.2]]&gt;=1998,"From 18 to 23","Over 23"))</f>
        <v>From 18 to 23</v>
      </c>
    </row>
    <row r="70" spans="1:3" x14ac:dyDescent="0.25">
      <c r="A70">
        <v>2003</v>
      </c>
      <c r="B70" t="s">
        <v>10432</v>
      </c>
      <c r="C70" t="str">
        <f>IF(Usuarios[[#This Row],[Column1.2]]&gt;=2003,"Under 18", IF(Usuarios[[#This Row],[Column1.2]]&gt;=1998,"From 18 to 23","Over 23"))</f>
        <v>Under 18</v>
      </c>
    </row>
    <row r="71" spans="1:3" x14ac:dyDescent="0.25">
      <c r="A71">
        <v>2006</v>
      </c>
      <c r="B71" t="s">
        <v>10432</v>
      </c>
      <c r="C71" t="str">
        <f>IF(Usuarios[[#This Row],[Column1.2]]&gt;=2003,"Under 18", IF(Usuarios[[#This Row],[Column1.2]]&gt;=1998,"From 18 to 23","Over 23"))</f>
        <v>Under 18</v>
      </c>
    </row>
    <row r="72" spans="1:3" x14ac:dyDescent="0.25">
      <c r="A72">
        <v>1997</v>
      </c>
      <c r="B72" t="s">
        <v>10431</v>
      </c>
      <c r="C72" t="str">
        <f>IF(Usuarios[[#This Row],[Column1.2]]&gt;=2003,"Under 18", IF(Usuarios[[#This Row],[Column1.2]]&gt;=1998,"From 18 to 23","Over 23"))</f>
        <v>Over 23</v>
      </c>
    </row>
    <row r="73" spans="1:3" x14ac:dyDescent="0.25">
      <c r="A73">
        <v>2002</v>
      </c>
      <c r="B73" t="s">
        <v>10432</v>
      </c>
      <c r="C73" t="str">
        <f>IF(Usuarios[[#This Row],[Column1.2]]&gt;=2003,"Under 18", IF(Usuarios[[#This Row],[Column1.2]]&gt;=1998,"From 18 to 23","Over 23"))</f>
        <v>From 18 to 23</v>
      </c>
    </row>
    <row r="74" spans="1:3" x14ac:dyDescent="0.25">
      <c r="A74">
        <v>18</v>
      </c>
      <c r="B74" t="s">
        <v>10431</v>
      </c>
      <c r="C74" t="str">
        <f>IF(Usuarios[[#This Row],[Column1.2]]&gt;=2003,"Under 18", IF(Usuarios[[#This Row],[Column1.2]]&gt;=1998,"From 18 to 23","Over 23"))</f>
        <v>Over 23</v>
      </c>
    </row>
    <row r="75" spans="1:3" x14ac:dyDescent="0.25">
      <c r="A75">
        <v>2014</v>
      </c>
      <c r="B75" t="s">
        <v>10432</v>
      </c>
      <c r="C75" t="str">
        <f>IF(Usuarios[[#This Row],[Column1.2]]&gt;=2003,"Under 18", IF(Usuarios[[#This Row],[Column1.2]]&gt;=1998,"From 18 to 23","Over 23"))</f>
        <v>Under 18</v>
      </c>
    </row>
    <row r="76" spans="1:3" x14ac:dyDescent="0.25">
      <c r="A76">
        <v>2002</v>
      </c>
      <c r="B76" t="s">
        <v>10432</v>
      </c>
      <c r="C76" t="str">
        <f>IF(Usuarios[[#This Row],[Column1.2]]&gt;=2003,"Under 18", IF(Usuarios[[#This Row],[Column1.2]]&gt;=1998,"From 18 to 23","Over 23"))</f>
        <v>From 18 to 23</v>
      </c>
    </row>
    <row r="77" spans="1:3" x14ac:dyDescent="0.25">
      <c r="A77">
        <v>2002</v>
      </c>
      <c r="B77" t="s">
        <v>10432</v>
      </c>
      <c r="C77" t="str">
        <f>IF(Usuarios[[#This Row],[Column1.2]]&gt;=2003,"Under 18", IF(Usuarios[[#This Row],[Column1.2]]&gt;=1998,"From 18 to 23","Over 23"))</f>
        <v>From 18 to 23</v>
      </c>
    </row>
    <row r="78" spans="1:3" x14ac:dyDescent="0.25">
      <c r="A78">
        <v>2001</v>
      </c>
      <c r="B78" t="s">
        <v>10432</v>
      </c>
      <c r="C78" t="str">
        <f>IF(Usuarios[[#This Row],[Column1.2]]&gt;=2003,"Under 18", IF(Usuarios[[#This Row],[Column1.2]]&gt;=1998,"From 18 to 23","Over 23"))</f>
        <v>From 18 to 23</v>
      </c>
    </row>
    <row r="79" spans="1:3" x14ac:dyDescent="0.25">
      <c r="A79">
        <v>2005</v>
      </c>
      <c r="B79" t="s">
        <v>10432</v>
      </c>
      <c r="C79" t="str">
        <f>IF(Usuarios[[#This Row],[Column1.2]]&gt;=2003,"Under 18", IF(Usuarios[[#This Row],[Column1.2]]&gt;=1998,"From 18 to 23","Over 23"))</f>
        <v>Under 18</v>
      </c>
    </row>
    <row r="80" spans="1:3" x14ac:dyDescent="0.25">
      <c r="A80">
        <v>2001</v>
      </c>
      <c r="B80" t="s">
        <v>10431</v>
      </c>
      <c r="C80" t="str">
        <f>IF(Usuarios[[#This Row],[Column1.2]]&gt;=2003,"Under 18", IF(Usuarios[[#This Row],[Column1.2]]&gt;=1998,"From 18 to 23","Over 23"))</f>
        <v>From 18 to 23</v>
      </c>
    </row>
    <row r="81" spans="1:3" x14ac:dyDescent="0.25">
      <c r="A81">
        <v>2005</v>
      </c>
      <c r="B81" t="s">
        <v>10432</v>
      </c>
      <c r="C81" t="str">
        <f>IF(Usuarios[[#This Row],[Column1.2]]&gt;=2003,"Under 18", IF(Usuarios[[#This Row],[Column1.2]]&gt;=1998,"From 18 to 23","Over 23"))</f>
        <v>Under 18</v>
      </c>
    </row>
    <row r="82" spans="1:3" x14ac:dyDescent="0.25">
      <c r="A82">
        <v>2003</v>
      </c>
      <c r="B82" t="s">
        <v>10432</v>
      </c>
      <c r="C82" t="str">
        <f>IF(Usuarios[[#This Row],[Column1.2]]&gt;=2003,"Under 18", IF(Usuarios[[#This Row],[Column1.2]]&gt;=1998,"From 18 to 23","Over 23"))</f>
        <v>Under 18</v>
      </c>
    </row>
    <row r="83" spans="1:3" x14ac:dyDescent="0.25">
      <c r="A83">
        <v>1994</v>
      </c>
      <c r="B83" t="s">
        <v>10432</v>
      </c>
      <c r="C83" t="str">
        <f>IF(Usuarios[[#This Row],[Column1.2]]&gt;=2003,"Under 18", IF(Usuarios[[#This Row],[Column1.2]]&gt;=1998,"From 18 to 23","Over 23"))</f>
        <v>Over 23</v>
      </c>
    </row>
    <row r="84" spans="1:3" x14ac:dyDescent="0.25">
      <c r="A84">
        <v>1971</v>
      </c>
      <c r="B84" t="s">
        <v>10431</v>
      </c>
      <c r="C84" t="str">
        <f>IF(Usuarios[[#This Row],[Column1.2]]&gt;=2003,"Under 18", IF(Usuarios[[#This Row],[Column1.2]]&gt;=1998,"From 18 to 23","Over 23"))</f>
        <v>Over 23</v>
      </c>
    </row>
    <row r="85" spans="1:3" x14ac:dyDescent="0.25">
      <c r="A85">
        <v>1996</v>
      </c>
      <c r="B85" t="s">
        <v>10432</v>
      </c>
      <c r="C85" t="str">
        <f>IF(Usuarios[[#This Row],[Column1.2]]&gt;=2003,"Under 18", IF(Usuarios[[#This Row],[Column1.2]]&gt;=1998,"From 18 to 23","Over 23"))</f>
        <v>Over 23</v>
      </c>
    </row>
    <row r="86" spans="1:3" x14ac:dyDescent="0.25">
      <c r="A86">
        <v>1988</v>
      </c>
      <c r="B86" t="s">
        <v>10432</v>
      </c>
      <c r="C86" t="str">
        <f>IF(Usuarios[[#This Row],[Column1.2]]&gt;=2003,"Under 18", IF(Usuarios[[#This Row],[Column1.2]]&gt;=1998,"From 18 to 23","Over 23"))</f>
        <v>Over 23</v>
      </c>
    </row>
    <row r="87" spans="1:3" x14ac:dyDescent="0.25">
      <c r="A87">
        <v>2007</v>
      </c>
      <c r="B87" t="s">
        <v>10432</v>
      </c>
      <c r="C87" t="str">
        <f>IF(Usuarios[[#This Row],[Column1.2]]&gt;=2003,"Under 18", IF(Usuarios[[#This Row],[Column1.2]]&gt;=1998,"From 18 to 23","Over 23"))</f>
        <v>Under 18</v>
      </c>
    </row>
    <row r="88" spans="1:3" x14ac:dyDescent="0.25">
      <c r="A88">
        <v>1999</v>
      </c>
      <c r="B88" t="s">
        <v>10432</v>
      </c>
      <c r="C88" t="str">
        <f>IF(Usuarios[[#This Row],[Column1.2]]&gt;=2003,"Under 18", IF(Usuarios[[#This Row],[Column1.2]]&gt;=1998,"From 18 to 23","Over 23"))</f>
        <v>From 18 to 23</v>
      </c>
    </row>
    <row r="89" spans="1:3" x14ac:dyDescent="0.25">
      <c r="A89">
        <v>2001</v>
      </c>
      <c r="B89" t="s">
        <v>10431</v>
      </c>
      <c r="C89" t="str">
        <f>IF(Usuarios[[#This Row],[Column1.2]]&gt;=2003,"Under 18", IF(Usuarios[[#This Row],[Column1.2]]&gt;=1998,"From 18 to 23","Over 23"))</f>
        <v>From 18 to 23</v>
      </c>
    </row>
    <row r="90" spans="1:3" x14ac:dyDescent="0.25">
      <c r="A90">
        <v>1998</v>
      </c>
      <c r="B90" t="s">
        <v>10431</v>
      </c>
      <c r="C90" t="str">
        <f>IF(Usuarios[[#This Row],[Column1.2]]&gt;=2003,"Under 18", IF(Usuarios[[#This Row],[Column1.2]]&gt;=1998,"From 18 to 23","Over 23"))</f>
        <v>From 18 to 23</v>
      </c>
    </row>
    <row r="91" spans="1:3" x14ac:dyDescent="0.25">
      <c r="A91">
        <v>1997</v>
      </c>
      <c r="B91" t="s">
        <v>10431</v>
      </c>
      <c r="C91" t="str">
        <f>IF(Usuarios[[#This Row],[Column1.2]]&gt;=2003,"Under 18", IF(Usuarios[[#This Row],[Column1.2]]&gt;=1998,"From 18 to 23","Over 23"))</f>
        <v>Over 23</v>
      </c>
    </row>
    <row r="92" spans="1:3" x14ac:dyDescent="0.25">
      <c r="A92">
        <v>2007</v>
      </c>
      <c r="B92" t="s">
        <v>10432</v>
      </c>
      <c r="C92" t="str">
        <f>IF(Usuarios[[#This Row],[Column1.2]]&gt;=2003,"Under 18", IF(Usuarios[[#This Row],[Column1.2]]&gt;=1998,"From 18 to 23","Over 23"))</f>
        <v>Under 18</v>
      </c>
    </row>
    <row r="93" spans="1:3" x14ac:dyDescent="0.25">
      <c r="A93">
        <v>2006</v>
      </c>
      <c r="B93" t="s">
        <v>10432</v>
      </c>
      <c r="C93" t="str">
        <f>IF(Usuarios[[#This Row],[Column1.2]]&gt;=2003,"Under 18", IF(Usuarios[[#This Row],[Column1.2]]&gt;=1998,"From 18 to 23","Over 23"))</f>
        <v>Under 18</v>
      </c>
    </row>
    <row r="94" spans="1:3" x14ac:dyDescent="0.25">
      <c r="A94">
        <v>2005</v>
      </c>
      <c r="B94" t="s">
        <v>10432</v>
      </c>
      <c r="C94" t="str">
        <f>IF(Usuarios[[#This Row],[Column1.2]]&gt;=2003,"Under 18", IF(Usuarios[[#This Row],[Column1.2]]&gt;=1998,"From 18 to 23","Over 23"))</f>
        <v>Under 18</v>
      </c>
    </row>
    <row r="95" spans="1:3" x14ac:dyDescent="0.25">
      <c r="A95">
        <v>1974</v>
      </c>
      <c r="B95" t="s">
        <v>10432</v>
      </c>
      <c r="C95" t="str">
        <f>IF(Usuarios[[#This Row],[Column1.2]]&gt;=2003,"Under 18", IF(Usuarios[[#This Row],[Column1.2]]&gt;=1998,"From 18 to 23","Over 23"))</f>
        <v>Over 23</v>
      </c>
    </row>
    <row r="96" spans="1:3" x14ac:dyDescent="0.25">
      <c r="A96">
        <v>2003</v>
      </c>
      <c r="B96" t="s">
        <v>10432</v>
      </c>
      <c r="C96" t="str">
        <f>IF(Usuarios[[#This Row],[Column1.2]]&gt;=2003,"Under 18", IF(Usuarios[[#This Row],[Column1.2]]&gt;=1998,"From 18 to 23","Over 23"))</f>
        <v>Under 18</v>
      </c>
    </row>
    <row r="97" spans="1:3" x14ac:dyDescent="0.25">
      <c r="A97">
        <v>1974</v>
      </c>
      <c r="B97" t="s">
        <v>10432</v>
      </c>
      <c r="C97" t="str">
        <f>IF(Usuarios[[#This Row],[Column1.2]]&gt;=2003,"Under 18", IF(Usuarios[[#This Row],[Column1.2]]&gt;=1998,"From 18 to 23","Over 23"))</f>
        <v>Over 23</v>
      </c>
    </row>
    <row r="98" spans="1:3" x14ac:dyDescent="0.25">
      <c r="A98">
        <v>2009</v>
      </c>
      <c r="B98" t="s">
        <v>10432</v>
      </c>
      <c r="C98" t="str">
        <f>IF(Usuarios[[#This Row],[Column1.2]]&gt;=2003,"Under 18", IF(Usuarios[[#This Row],[Column1.2]]&gt;=1998,"From 18 to 23","Over 23"))</f>
        <v>Under 18</v>
      </c>
    </row>
    <row r="99" spans="1:3" x14ac:dyDescent="0.25">
      <c r="A99">
        <v>14</v>
      </c>
      <c r="B99" t="s">
        <v>10432</v>
      </c>
      <c r="C99" t="str">
        <f>IF(Usuarios[[#This Row],[Column1.2]]&gt;=2003,"Under 18", IF(Usuarios[[#This Row],[Column1.2]]&gt;=1998,"From 18 to 23","Over 23"))</f>
        <v>Over 23</v>
      </c>
    </row>
    <row r="100" spans="1:3" x14ac:dyDescent="0.25">
      <c r="A100">
        <v>2007</v>
      </c>
      <c r="B100" t="s">
        <v>10432</v>
      </c>
      <c r="C100" t="str">
        <f>IF(Usuarios[[#This Row],[Column1.2]]&gt;=2003,"Under 18", IF(Usuarios[[#This Row],[Column1.2]]&gt;=1998,"From 18 to 23","Over 23"))</f>
        <v>Under 18</v>
      </c>
    </row>
    <row r="101" spans="1:3" x14ac:dyDescent="0.25">
      <c r="A101">
        <v>1998</v>
      </c>
      <c r="B101" t="s">
        <v>10432</v>
      </c>
      <c r="C101" t="str">
        <f>IF(Usuarios[[#This Row],[Column1.2]]&gt;=2003,"Under 18", IF(Usuarios[[#This Row],[Column1.2]]&gt;=1998,"From 18 to 23","Over 23"))</f>
        <v>From 18 to 23</v>
      </c>
    </row>
    <row r="102" spans="1:3" x14ac:dyDescent="0.25">
      <c r="A102">
        <v>2007</v>
      </c>
      <c r="B102" t="s">
        <v>10432</v>
      </c>
      <c r="C102" t="str">
        <f>IF(Usuarios[[#This Row],[Column1.2]]&gt;=2003,"Under 18", IF(Usuarios[[#This Row],[Column1.2]]&gt;=1998,"From 18 to 23","Over 23"))</f>
        <v>Under 18</v>
      </c>
    </row>
    <row r="103" spans="1:3" x14ac:dyDescent="0.25">
      <c r="A103">
        <v>2005</v>
      </c>
      <c r="B103" t="s">
        <v>10432</v>
      </c>
      <c r="C103" t="str">
        <f>IF(Usuarios[[#This Row],[Column1.2]]&gt;=2003,"Under 18", IF(Usuarios[[#This Row],[Column1.2]]&gt;=1998,"From 18 to 23","Over 23"))</f>
        <v>Under 18</v>
      </c>
    </row>
    <row r="104" spans="1:3" x14ac:dyDescent="0.25">
      <c r="A104">
        <v>1973</v>
      </c>
      <c r="B104" t="s">
        <v>10431</v>
      </c>
      <c r="C104" t="str">
        <f>IF(Usuarios[[#This Row],[Column1.2]]&gt;=2003,"Under 18", IF(Usuarios[[#This Row],[Column1.2]]&gt;=1998,"From 18 to 23","Over 23"))</f>
        <v>Over 23</v>
      </c>
    </row>
    <row r="105" spans="1:3" x14ac:dyDescent="0.25">
      <c r="A105">
        <v>2000</v>
      </c>
      <c r="B105" t="s">
        <v>10432</v>
      </c>
      <c r="C105" t="str">
        <f>IF(Usuarios[[#This Row],[Column1.2]]&gt;=2003,"Under 18", IF(Usuarios[[#This Row],[Column1.2]]&gt;=1998,"From 18 to 23","Over 23"))</f>
        <v>From 18 to 23</v>
      </c>
    </row>
    <row r="106" spans="1:3" x14ac:dyDescent="0.25">
      <c r="A106">
        <v>2001</v>
      </c>
      <c r="B106" t="s">
        <v>10432</v>
      </c>
      <c r="C106" t="str">
        <f>IF(Usuarios[[#This Row],[Column1.2]]&gt;=2003,"Under 18", IF(Usuarios[[#This Row],[Column1.2]]&gt;=1998,"From 18 to 23","Over 23"))</f>
        <v>From 18 to 23</v>
      </c>
    </row>
    <row r="107" spans="1:3" x14ac:dyDescent="0.25">
      <c r="A107">
        <v>1995</v>
      </c>
      <c r="B107" t="s">
        <v>10432</v>
      </c>
      <c r="C107" t="str">
        <f>IF(Usuarios[[#This Row],[Column1.2]]&gt;=2003,"Under 18", IF(Usuarios[[#This Row],[Column1.2]]&gt;=1998,"From 18 to 23","Over 23"))</f>
        <v>Over 23</v>
      </c>
    </row>
    <row r="108" spans="1:3" x14ac:dyDescent="0.25">
      <c r="A108">
        <v>2002</v>
      </c>
      <c r="B108" t="s">
        <v>10432</v>
      </c>
      <c r="C108" t="str">
        <f>IF(Usuarios[[#This Row],[Column1.2]]&gt;=2003,"Under 18", IF(Usuarios[[#This Row],[Column1.2]]&gt;=1998,"From 18 to 23","Over 23"))</f>
        <v>From 18 to 23</v>
      </c>
    </row>
    <row r="109" spans="1:3" x14ac:dyDescent="0.25">
      <c r="A109">
        <v>1996</v>
      </c>
      <c r="B109" t="s">
        <v>10432</v>
      </c>
      <c r="C109" t="str">
        <f>IF(Usuarios[[#This Row],[Column1.2]]&gt;=2003,"Under 18", IF(Usuarios[[#This Row],[Column1.2]]&gt;=1998,"From 18 to 23","Over 23"))</f>
        <v>Over 23</v>
      </c>
    </row>
    <row r="110" spans="1:3" x14ac:dyDescent="0.25">
      <c r="A110">
        <v>2003</v>
      </c>
      <c r="B110" t="s">
        <v>10432</v>
      </c>
      <c r="C110" t="str">
        <f>IF(Usuarios[[#This Row],[Column1.2]]&gt;=2003,"Under 18", IF(Usuarios[[#This Row],[Column1.2]]&gt;=1998,"From 18 to 23","Over 23"))</f>
        <v>Under 18</v>
      </c>
    </row>
    <row r="111" spans="1:3" x14ac:dyDescent="0.25">
      <c r="A111">
        <v>2002</v>
      </c>
      <c r="B111" t="s">
        <v>10432</v>
      </c>
      <c r="C111" t="str">
        <f>IF(Usuarios[[#This Row],[Column1.2]]&gt;=2003,"Under 18", IF(Usuarios[[#This Row],[Column1.2]]&gt;=1998,"From 18 to 23","Over 23"))</f>
        <v>From 18 to 23</v>
      </c>
    </row>
    <row r="112" spans="1:3" x14ac:dyDescent="0.25">
      <c r="A112">
        <v>2001</v>
      </c>
      <c r="B112" t="s">
        <v>10432</v>
      </c>
      <c r="C112" t="str">
        <f>IF(Usuarios[[#This Row],[Column1.2]]&gt;=2003,"Under 18", IF(Usuarios[[#This Row],[Column1.2]]&gt;=1998,"From 18 to 23","Over 23"))</f>
        <v>From 18 to 23</v>
      </c>
    </row>
    <row r="113" spans="1:3" x14ac:dyDescent="0.25">
      <c r="A113">
        <v>2002</v>
      </c>
      <c r="B113" t="s">
        <v>10432</v>
      </c>
      <c r="C113" t="str">
        <f>IF(Usuarios[[#This Row],[Column1.2]]&gt;=2003,"Under 18", IF(Usuarios[[#This Row],[Column1.2]]&gt;=1998,"From 18 to 23","Over 23"))</f>
        <v>From 18 to 23</v>
      </c>
    </row>
    <row r="114" spans="1:3" x14ac:dyDescent="0.25">
      <c r="A114">
        <v>1996</v>
      </c>
      <c r="B114" t="s">
        <v>10432</v>
      </c>
      <c r="C114" t="str">
        <f>IF(Usuarios[[#This Row],[Column1.2]]&gt;=2003,"Under 18", IF(Usuarios[[#This Row],[Column1.2]]&gt;=1998,"From 18 to 23","Over 23"))</f>
        <v>Over 23</v>
      </c>
    </row>
    <row r="115" spans="1:3" x14ac:dyDescent="0.25">
      <c r="A115">
        <v>2008</v>
      </c>
      <c r="B115" t="s">
        <v>10432</v>
      </c>
      <c r="C115" t="str">
        <f>IF(Usuarios[[#This Row],[Column1.2]]&gt;=2003,"Under 18", IF(Usuarios[[#This Row],[Column1.2]]&gt;=1998,"From 18 to 23","Over 23"))</f>
        <v>Under 18</v>
      </c>
    </row>
    <row r="116" spans="1:3" x14ac:dyDescent="0.25">
      <c r="A116">
        <v>2003</v>
      </c>
      <c r="B116" t="s">
        <v>10432</v>
      </c>
      <c r="C116" t="str">
        <f>IF(Usuarios[[#This Row],[Column1.2]]&gt;=2003,"Under 18", IF(Usuarios[[#This Row],[Column1.2]]&gt;=1998,"From 18 to 23","Over 23"))</f>
        <v>Under 18</v>
      </c>
    </row>
    <row r="117" spans="1:3" x14ac:dyDescent="0.25">
      <c r="A117">
        <v>2002</v>
      </c>
      <c r="B117" t="s">
        <v>10432</v>
      </c>
      <c r="C117" t="str">
        <f>IF(Usuarios[[#This Row],[Column1.2]]&gt;=2003,"Under 18", IF(Usuarios[[#This Row],[Column1.2]]&gt;=1998,"From 18 to 23","Over 23"))</f>
        <v>From 18 to 23</v>
      </c>
    </row>
    <row r="118" spans="1:3" x14ac:dyDescent="0.25">
      <c r="A118">
        <v>2006</v>
      </c>
      <c r="B118" t="s">
        <v>10431</v>
      </c>
      <c r="C118" t="str">
        <f>IF(Usuarios[[#This Row],[Column1.2]]&gt;=2003,"Under 18", IF(Usuarios[[#This Row],[Column1.2]]&gt;=1998,"From 18 to 23","Over 23"))</f>
        <v>Under 18</v>
      </c>
    </row>
    <row r="119" spans="1:3" x14ac:dyDescent="0.25">
      <c r="A119">
        <v>2006</v>
      </c>
      <c r="B119" t="s">
        <v>10431</v>
      </c>
      <c r="C119" t="str">
        <f>IF(Usuarios[[#This Row],[Column1.2]]&gt;=2003,"Under 18", IF(Usuarios[[#This Row],[Column1.2]]&gt;=1998,"From 18 to 23","Over 23"))</f>
        <v>Under 18</v>
      </c>
    </row>
    <row r="120" spans="1:3" x14ac:dyDescent="0.25">
      <c r="A120">
        <v>1974</v>
      </c>
      <c r="B120" t="s">
        <v>10432</v>
      </c>
      <c r="C120" t="str">
        <f>IF(Usuarios[[#This Row],[Column1.2]]&gt;=2003,"Under 18", IF(Usuarios[[#This Row],[Column1.2]]&gt;=1998,"From 18 to 23","Over 23"))</f>
        <v>Over 23</v>
      </c>
    </row>
    <row r="121" spans="1:3" x14ac:dyDescent="0.25">
      <c r="A121">
        <v>1974</v>
      </c>
      <c r="B121" t="s">
        <v>10432</v>
      </c>
      <c r="C121" t="str">
        <f>IF(Usuarios[[#This Row],[Column1.2]]&gt;=2003,"Under 18", IF(Usuarios[[#This Row],[Column1.2]]&gt;=1998,"From 18 to 23","Over 23"))</f>
        <v>Over 23</v>
      </c>
    </row>
    <row r="122" spans="1:3" x14ac:dyDescent="0.25">
      <c r="A122">
        <v>5</v>
      </c>
      <c r="B122" t="s">
        <v>10431</v>
      </c>
      <c r="C122" t="str">
        <f>IF(Usuarios[[#This Row],[Column1.2]]&gt;=2003,"Under 18", IF(Usuarios[[#This Row],[Column1.2]]&gt;=1998,"From 18 to 23","Over 23"))</f>
        <v>Over 23</v>
      </c>
    </row>
    <row r="123" spans="1:3" x14ac:dyDescent="0.25">
      <c r="A123">
        <v>2007</v>
      </c>
      <c r="B123" t="s">
        <v>10431</v>
      </c>
      <c r="C123" t="str">
        <f>IF(Usuarios[[#This Row],[Column1.2]]&gt;=2003,"Under 18", IF(Usuarios[[#This Row],[Column1.2]]&gt;=1998,"From 18 to 23","Over 23"))</f>
        <v>Under 18</v>
      </c>
    </row>
    <row r="124" spans="1:3" x14ac:dyDescent="0.25">
      <c r="A124">
        <v>2008</v>
      </c>
      <c r="B124" t="s">
        <v>10432</v>
      </c>
      <c r="C124" t="str">
        <f>IF(Usuarios[[#This Row],[Column1.2]]&gt;=2003,"Under 18", IF(Usuarios[[#This Row],[Column1.2]]&gt;=1998,"From 18 to 23","Over 23"))</f>
        <v>Under 18</v>
      </c>
    </row>
    <row r="125" spans="1:3" x14ac:dyDescent="0.25">
      <c r="A125">
        <v>2007</v>
      </c>
      <c r="B125" t="s">
        <v>10431</v>
      </c>
      <c r="C125" t="str">
        <f>IF(Usuarios[[#This Row],[Column1.2]]&gt;=2003,"Under 18", IF(Usuarios[[#This Row],[Column1.2]]&gt;=1998,"From 18 to 23","Over 23"))</f>
        <v>Under 18</v>
      </c>
    </row>
    <row r="126" spans="1:3" x14ac:dyDescent="0.25">
      <c r="A126">
        <v>2006</v>
      </c>
      <c r="B126" t="s">
        <v>10431</v>
      </c>
      <c r="C126" t="str">
        <f>IF(Usuarios[[#This Row],[Column1.2]]&gt;=2003,"Under 18", IF(Usuarios[[#This Row],[Column1.2]]&gt;=1998,"From 18 to 23","Over 23"))</f>
        <v>Under 18</v>
      </c>
    </row>
    <row r="127" spans="1:3" x14ac:dyDescent="0.25">
      <c r="A127">
        <v>2006</v>
      </c>
      <c r="B127" t="s">
        <v>10431</v>
      </c>
      <c r="C127" t="str">
        <f>IF(Usuarios[[#This Row],[Column1.2]]&gt;=2003,"Under 18", IF(Usuarios[[#This Row],[Column1.2]]&gt;=1998,"From 18 to 23","Over 23"))</f>
        <v>Under 18</v>
      </c>
    </row>
    <row r="128" spans="1:3" x14ac:dyDescent="0.25">
      <c r="A128">
        <v>2001</v>
      </c>
      <c r="B128" t="s">
        <v>10431</v>
      </c>
      <c r="C128" t="str">
        <f>IF(Usuarios[[#This Row],[Column1.2]]&gt;=2003,"Under 18", IF(Usuarios[[#This Row],[Column1.2]]&gt;=1998,"From 18 to 23","Over 23"))</f>
        <v>From 18 to 23</v>
      </c>
    </row>
    <row r="129" spans="1:3" x14ac:dyDescent="0.25">
      <c r="A129">
        <v>2002</v>
      </c>
      <c r="B129" t="s">
        <v>10431</v>
      </c>
      <c r="C129" t="str">
        <f>IF(Usuarios[[#This Row],[Column1.2]]&gt;=2003,"Under 18", IF(Usuarios[[#This Row],[Column1.2]]&gt;=1998,"From 18 to 23","Over 23"))</f>
        <v>From 18 to 23</v>
      </c>
    </row>
    <row r="130" spans="1:3" x14ac:dyDescent="0.25">
      <c r="A130">
        <v>2006</v>
      </c>
      <c r="B130" t="s">
        <v>10431</v>
      </c>
      <c r="C130" t="str">
        <f>IF(Usuarios[[#This Row],[Column1.2]]&gt;=2003,"Under 18", IF(Usuarios[[#This Row],[Column1.2]]&gt;=1998,"From 18 to 23","Over 23"))</f>
        <v>Under 18</v>
      </c>
    </row>
    <row r="131" spans="1:3" x14ac:dyDescent="0.25">
      <c r="A131">
        <v>1967</v>
      </c>
      <c r="B131" t="s">
        <v>10431</v>
      </c>
      <c r="C131" t="str">
        <f>IF(Usuarios[[#This Row],[Column1.2]]&gt;=2003,"Under 18", IF(Usuarios[[#This Row],[Column1.2]]&gt;=1998,"From 18 to 23","Over 23"))</f>
        <v>Over 23</v>
      </c>
    </row>
    <row r="132" spans="1:3" x14ac:dyDescent="0.25">
      <c r="A132">
        <v>2008</v>
      </c>
      <c r="B132" t="s">
        <v>10432</v>
      </c>
      <c r="C132" t="str">
        <f>IF(Usuarios[[#This Row],[Column1.2]]&gt;=2003,"Under 18", IF(Usuarios[[#This Row],[Column1.2]]&gt;=1998,"From 18 to 23","Over 23"))</f>
        <v>Under 18</v>
      </c>
    </row>
    <row r="133" spans="1:3" x14ac:dyDescent="0.25">
      <c r="A133">
        <v>-2008</v>
      </c>
      <c r="B133" t="s">
        <v>10432</v>
      </c>
      <c r="C133" t="str">
        <f>IF(Usuarios[[#This Row],[Column1.2]]&gt;=2003,"Under 18", IF(Usuarios[[#This Row],[Column1.2]]&gt;=1998,"From 18 to 23","Over 23"))</f>
        <v>Over 23</v>
      </c>
    </row>
    <row r="134" spans="1:3" x14ac:dyDescent="0.25">
      <c r="A134">
        <v>2008</v>
      </c>
      <c r="B134" t="s">
        <v>10432</v>
      </c>
      <c r="C134" t="str">
        <f>IF(Usuarios[[#This Row],[Column1.2]]&gt;=2003,"Under 18", IF(Usuarios[[#This Row],[Column1.2]]&gt;=1998,"From 18 to 23","Over 23"))</f>
        <v>Under 18</v>
      </c>
    </row>
    <row r="135" spans="1:3" x14ac:dyDescent="0.25">
      <c r="A135">
        <v>22</v>
      </c>
      <c r="B135" t="s">
        <v>10432</v>
      </c>
      <c r="C135" t="str">
        <f>IF(Usuarios[[#This Row],[Column1.2]]&gt;=2003,"Under 18", IF(Usuarios[[#This Row],[Column1.2]]&gt;=1998,"From 18 to 23","Over 23"))</f>
        <v>Over 23</v>
      </c>
    </row>
    <row r="136" spans="1:3" x14ac:dyDescent="0.25">
      <c r="A136">
        <v>1993</v>
      </c>
      <c r="B136" t="s">
        <v>10432</v>
      </c>
      <c r="C136" t="str">
        <f>IF(Usuarios[[#This Row],[Column1.2]]&gt;=2003,"Under 18", IF(Usuarios[[#This Row],[Column1.2]]&gt;=1998,"From 18 to 23","Over 23"))</f>
        <v>Over 23</v>
      </c>
    </row>
    <row r="137" spans="1:3" x14ac:dyDescent="0.25">
      <c r="A137">
        <v>1992</v>
      </c>
      <c r="B137" t="s">
        <v>10432</v>
      </c>
      <c r="C137" t="str">
        <f>IF(Usuarios[[#This Row],[Column1.2]]&gt;=2003,"Under 18", IF(Usuarios[[#This Row],[Column1.2]]&gt;=1998,"From 18 to 23","Over 23"))</f>
        <v>Over 23</v>
      </c>
    </row>
    <row r="138" spans="1:3" x14ac:dyDescent="0.25">
      <c r="A138">
        <v>2002</v>
      </c>
      <c r="B138" t="s">
        <v>10432</v>
      </c>
      <c r="C138" t="str">
        <f>IF(Usuarios[[#This Row],[Column1.2]]&gt;=2003,"Under 18", IF(Usuarios[[#This Row],[Column1.2]]&gt;=1998,"From 18 to 23","Over 23"))</f>
        <v>From 18 to 23</v>
      </c>
    </row>
    <row r="139" spans="1:3" x14ac:dyDescent="0.25">
      <c r="A139">
        <v>1977</v>
      </c>
      <c r="B139" t="s">
        <v>10432</v>
      </c>
      <c r="C139" t="str">
        <f>IF(Usuarios[[#This Row],[Column1.2]]&gt;=2003,"Under 18", IF(Usuarios[[#This Row],[Column1.2]]&gt;=1998,"From 18 to 23","Over 23"))</f>
        <v>Over 23</v>
      </c>
    </row>
    <row r="140" spans="1:3" x14ac:dyDescent="0.25">
      <c r="A140">
        <v>2002</v>
      </c>
      <c r="B140" t="s">
        <v>10432</v>
      </c>
      <c r="C140" t="str">
        <f>IF(Usuarios[[#This Row],[Column1.2]]&gt;=2003,"Under 18", IF(Usuarios[[#This Row],[Column1.2]]&gt;=1998,"From 18 to 23","Over 23"))</f>
        <v>From 18 to 23</v>
      </c>
    </row>
    <row r="141" spans="1:3" x14ac:dyDescent="0.25">
      <c r="A141">
        <v>2003</v>
      </c>
      <c r="B141" t="s">
        <v>10432</v>
      </c>
      <c r="C141" t="str">
        <f>IF(Usuarios[[#This Row],[Column1.2]]&gt;=2003,"Under 18", IF(Usuarios[[#This Row],[Column1.2]]&gt;=1998,"From 18 to 23","Over 23"))</f>
        <v>Under 18</v>
      </c>
    </row>
    <row r="142" spans="1:3" x14ac:dyDescent="0.25">
      <c r="A142">
        <v>2003</v>
      </c>
      <c r="B142" t="s">
        <v>10432</v>
      </c>
      <c r="C142" t="str">
        <f>IF(Usuarios[[#This Row],[Column1.2]]&gt;=2003,"Under 18", IF(Usuarios[[#This Row],[Column1.2]]&gt;=1998,"From 18 to 23","Over 23"))</f>
        <v>Under 18</v>
      </c>
    </row>
    <row r="143" spans="1:3" x14ac:dyDescent="0.25">
      <c r="A143">
        <v>2007</v>
      </c>
      <c r="B143" t="s">
        <v>10432</v>
      </c>
      <c r="C143" t="str">
        <f>IF(Usuarios[[#This Row],[Column1.2]]&gt;=2003,"Under 18", IF(Usuarios[[#This Row],[Column1.2]]&gt;=1998,"From 18 to 23","Over 23"))</f>
        <v>Under 18</v>
      </c>
    </row>
    <row r="144" spans="1:3" x14ac:dyDescent="0.25">
      <c r="A144">
        <v>2003</v>
      </c>
      <c r="B144" t="s">
        <v>10432</v>
      </c>
      <c r="C144" t="str">
        <f>IF(Usuarios[[#This Row],[Column1.2]]&gt;=2003,"Under 18", IF(Usuarios[[#This Row],[Column1.2]]&gt;=1998,"From 18 to 23","Over 23"))</f>
        <v>Under 18</v>
      </c>
    </row>
    <row r="145" spans="1:3" x14ac:dyDescent="0.25">
      <c r="A145">
        <v>1999</v>
      </c>
      <c r="B145" t="s">
        <v>10432</v>
      </c>
      <c r="C145" t="str">
        <f>IF(Usuarios[[#This Row],[Column1.2]]&gt;=2003,"Under 18", IF(Usuarios[[#This Row],[Column1.2]]&gt;=1998,"From 18 to 23","Over 23"))</f>
        <v>From 18 to 23</v>
      </c>
    </row>
    <row r="146" spans="1:3" x14ac:dyDescent="0.25">
      <c r="A146">
        <v>2006</v>
      </c>
      <c r="B146" t="s">
        <v>10431</v>
      </c>
      <c r="C146" t="str">
        <f>IF(Usuarios[[#This Row],[Column1.2]]&gt;=2003,"Under 18", IF(Usuarios[[#This Row],[Column1.2]]&gt;=1998,"From 18 to 23","Over 23"))</f>
        <v>Under 18</v>
      </c>
    </row>
    <row r="147" spans="1:3" x14ac:dyDescent="0.25">
      <c r="A147">
        <v>2006</v>
      </c>
      <c r="B147" t="s">
        <v>10431</v>
      </c>
      <c r="C147" t="str">
        <f>IF(Usuarios[[#This Row],[Column1.2]]&gt;=2003,"Under 18", IF(Usuarios[[#This Row],[Column1.2]]&gt;=1998,"From 18 to 23","Over 23"))</f>
        <v>Under 18</v>
      </c>
    </row>
    <row r="148" spans="1:3" x14ac:dyDescent="0.25">
      <c r="A148">
        <v>1999</v>
      </c>
      <c r="B148" t="s">
        <v>10432</v>
      </c>
      <c r="C148" t="str">
        <f>IF(Usuarios[[#This Row],[Column1.2]]&gt;=2003,"Under 18", IF(Usuarios[[#This Row],[Column1.2]]&gt;=1998,"From 18 to 23","Over 23"))</f>
        <v>From 18 to 23</v>
      </c>
    </row>
    <row r="149" spans="1:3" x14ac:dyDescent="0.25">
      <c r="A149">
        <v>2002</v>
      </c>
      <c r="B149" t="s">
        <v>10432</v>
      </c>
      <c r="C149" t="str">
        <f>IF(Usuarios[[#This Row],[Column1.2]]&gt;=2003,"Under 18", IF(Usuarios[[#This Row],[Column1.2]]&gt;=1998,"From 18 to 23","Over 23"))</f>
        <v>From 18 to 23</v>
      </c>
    </row>
    <row r="150" spans="1:3" x14ac:dyDescent="0.25">
      <c r="A150">
        <v>1998</v>
      </c>
      <c r="B150" t="s">
        <v>10432</v>
      </c>
      <c r="C150" t="str">
        <f>IF(Usuarios[[#This Row],[Column1.2]]&gt;=2003,"Under 18", IF(Usuarios[[#This Row],[Column1.2]]&gt;=1998,"From 18 to 23","Over 23"))</f>
        <v>From 18 to 23</v>
      </c>
    </row>
    <row r="151" spans="1:3" x14ac:dyDescent="0.25">
      <c r="A151">
        <v>1995</v>
      </c>
      <c r="B151" t="s">
        <v>10432</v>
      </c>
      <c r="C151" t="str">
        <f>IF(Usuarios[[#This Row],[Column1.2]]&gt;=2003,"Under 18", IF(Usuarios[[#This Row],[Column1.2]]&gt;=1998,"From 18 to 23","Over 23"))</f>
        <v>Over 23</v>
      </c>
    </row>
    <row r="152" spans="1:3" x14ac:dyDescent="0.25">
      <c r="A152">
        <v>1995</v>
      </c>
      <c r="B152" t="s">
        <v>10432</v>
      </c>
      <c r="C152" t="str">
        <f>IF(Usuarios[[#This Row],[Column1.2]]&gt;=2003,"Under 18", IF(Usuarios[[#This Row],[Column1.2]]&gt;=1998,"From 18 to 23","Over 23"))</f>
        <v>Over 23</v>
      </c>
    </row>
    <row r="153" spans="1:3" x14ac:dyDescent="0.25">
      <c r="A153">
        <v>2007</v>
      </c>
      <c r="B153" t="s">
        <v>10431</v>
      </c>
      <c r="C153" t="str">
        <f>IF(Usuarios[[#This Row],[Column1.2]]&gt;=2003,"Under 18", IF(Usuarios[[#This Row],[Column1.2]]&gt;=1998,"From 18 to 23","Over 23"))</f>
        <v>Under 18</v>
      </c>
    </row>
    <row r="154" spans="1:3" x14ac:dyDescent="0.25">
      <c r="A154">
        <v>2001</v>
      </c>
      <c r="B154" t="s">
        <v>10432</v>
      </c>
      <c r="C154" t="str">
        <f>IF(Usuarios[[#This Row],[Column1.2]]&gt;=2003,"Under 18", IF(Usuarios[[#This Row],[Column1.2]]&gt;=1998,"From 18 to 23","Over 23"))</f>
        <v>From 18 to 23</v>
      </c>
    </row>
    <row r="155" spans="1:3" x14ac:dyDescent="0.25">
      <c r="A155">
        <v>1997</v>
      </c>
      <c r="B155" t="s">
        <v>10432</v>
      </c>
      <c r="C155" t="str">
        <f>IF(Usuarios[[#This Row],[Column1.2]]&gt;=2003,"Under 18", IF(Usuarios[[#This Row],[Column1.2]]&gt;=1998,"From 18 to 23","Over 23"))</f>
        <v>Over 23</v>
      </c>
    </row>
    <row r="156" spans="1:3" x14ac:dyDescent="0.25">
      <c r="A156">
        <v>1998</v>
      </c>
      <c r="B156" t="s">
        <v>10432</v>
      </c>
      <c r="C156" t="str">
        <f>IF(Usuarios[[#This Row],[Column1.2]]&gt;=2003,"Under 18", IF(Usuarios[[#This Row],[Column1.2]]&gt;=1998,"From 18 to 23","Over 23"))</f>
        <v>From 18 to 23</v>
      </c>
    </row>
    <row r="157" spans="1:3" x14ac:dyDescent="0.25">
      <c r="A157">
        <v>1998</v>
      </c>
      <c r="B157" t="s">
        <v>10431</v>
      </c>
      <c r="C157" t="str">
        <f>IF(Usuarios[[#This Row],[Column1.2]]&gt;=2003,"Under 18", IF(Usuarios[[#This Row],[Column1.2]]&gt;=1998,"From 18 to 23","Over 23"))</f>
        <v>From 18 to 23</v>
      </c>
    </row>
    <row r="158" spans="1:3" x14ac:dyDescent="0.25">
      <c r="A158">
        <v>2008</v>
      </c>
      <c r="B158" t="s">
        <v>10431</v>
      </c>
      <c r="C158" t="str">
        <f>IF(Usuarios[[#This Row],[Column1.2]]&gt;=2003,"Under 18", IF(Usuarios[[#This Row],[Column1.2]]&gt;=1998,"From 18 to 23","Over 23"))</f>
        <v>Under 18</v>
      </c>
    </row>
    <row r="159" spans="1:3" x14ac:dyDescent="0.25">
      <c r="A159">
        <v>2005</v>
      </c>
      <c r="B159" t="s">
        <v>10431</v>
      </c>
      <c r="C159" t="str">
        <f>IF(Usuarios[[#This Row],[Column1.2]]&gt;=2003,"Under 18", IF(Usuarios[[#This Row],[Column1.2]]&gt;=1998,"From 18 to 23","Over 23"))</f>
        <v>Under 18</v>
      </c>
    </row>
    <row r="160" spans="1:3" x14ac:dyDescent="0.25">
      <c r="A160">
        <v>1984</v>
      </c>
      <c r="B160" t="s">
        <v>10431</v>
      </c>
      <c r="C160" t="str">
        <f>IF(Usuarios[[#This Row],[Column1.2]]&gt;=2003,"Under 18", IF(Usuarios[[#This Row],[Column1.2]]&gt;=1998,"From 18 to 23","Over 23"))</f>
        <v>Over 23</v>
      </c>
    </row>
    <row r="161" spans="1:3" x14ac:dyDescent="0.25">
      <c r="A161">
        <v>210306</v>
      </c>
      <c r="B161" t="s">
        <v>10431</v>
      </c>
      <c r="C161" t="str">
        <f>IF(Usuarios[[#This Row],[Column1.2]]&gt;=2003,"Under 18", IF(Usuarios[[#This Row],[Column1.2]]&gt;=1998,"From 18 to 23","Over 23"))</f>
        <v>Under 18</v>
      </c>
    </row>
    <row r="162" spans="1:3" x14ac:dyDescent="0.25">
      <c r="A162">
        <v>2008</v>
      </c>
      <c r="B162" t="s">
        <v>10431</v>
      </c>
      <c r="C162" t="str">
        <f>IF(Usuarios[[#This Row],[Column1.2]]&gt;=2003,"Under 18", IF(Usuarios[[#This Row],[Column1.2]]&gt;=1998,"From 18 to 23","Over 23"))</f>
        <v>Under 18</v>
      </c>
    </row>
    <row r="163" spans="1:3" x14ac:dyDescent="0.25">
      <c r="A163">
        <v>1996</v>
      </c>
      <c r="B163" t="s">
        <v>10431</v>
      </c>
      <c r="C163" t="str">
        <f>IF(Usuarios[[#This Row],[Column1.2]]&gt;=2003,"Under 18", IF(Usuarios[[#This Row],[Column1.2]]&gt;=1998,"From 18 to 23","Over 23"))</f>
        <v>Over 23</v>
      </c>
    </row>
    <row r="164" spans="1:3" x14ac:dyDescent="0.25">
      <c r="A164">
        <v>2002</v>
      </c>
      <c r="B164" t="s">
        <v>10432</v>
      </c>
      <c r="C164" t="str">
        <f>IF(Usuarios[[#This Row],[Column1.2]]&gt;=2003,"Under 18", IF(Usuarios[[#This Row],[Column1.2]]&gt;=1998,"From 18 to 23","Over 23"))</f>
        <v>From 18 to 23</v>
      </c>
    </row>
    <row r="165" spans="1:3" x14ac:dyDescent="0.25">
      <c r="A165">
        <v>1999</v>
      </c>
      <c r="B165" t="s">
        <v>10432</v>
      </c>
      <c r="C165" t="str">
        <f>IF(Usuarios[[#This Row],[Column1.2]]&gt;=2003,"Under 18", IF(Usuarios[[#This Row],[Column1.2]]&gt;=1998,"From 18 to 23","Over 23"))</f>
        <v>From 18 to 23</v>
      </c>
    </row>
    <row r="166" spans="1:3" x14ac:dyDescent="0.25">
      <c r="A166">
        <v>2007</v>
      </c>
      <c r="B166" t="s">
        <v>10431</v>
      </c>
      <c r="C166" t="str">
        <f>IF(Usuarios[[#This Row],[Column1.2]]&gt;=2003,"Under 18", IF(Usuarios[[#This Row],[Column1.2]]&gt;=1998,"From 18 to 23","Over 23"))</f>
        <v>Under 18</v>
      </c>
    </row>
    <row r="167" spans="1:3" x14ac:dyDescent="0.25">
      <c r="A167">
        <v>2007</v>
      </c>
      <c r="B167" t="s">
        <v>10431</v>
      </c>
      <c r="C167" t="str">
        <f>IF(Usuarios[[#This Row],[Column1.2]]&gt;=2003,"Under 18", IF(Usuarios[[#This Row],[Column1.2]]&gt;=1998,"From 18 to 23","Over 23"))</f>
        <v>Under 18</v>
      </c>
    </row>
    <row r="168" spans="1:3" x14ac:dyDescent="0.25">
      <c r="A168">
        <v>2002</v>
      </c>
      <c r="B168" t="s">
        <v>10432</v>
      </c>
      <c r="C168" t="str">
        <f>IF(Usuarios[[#This Row],[Column1.2]]&gt;=2003,"Under 18", IF(Usuarios[[#This Row],[Column1.2]]&gt;=1998,"From 18 to 23","Over 23"))</f>
        <v>From 18 to 23</v>
      </c>
    </row>
    <row r="169" spans="1:3" x14ac:dyDescent="0.25">
      <c r="A169">
        <v>1993</v>
      </c>
      <c r="B169" t="s">
        <v>10432</v>
      </c>
      <c r="C169" t="str">
        <f>IF(Usuarios[[#This Row],[Column1.2]]&gt;=2003,"Under 18", IF(Usuarios[[#This Row],[Column1.2]]&gt;=1998,"From 18 to 23","Over 23"))</f>
        <v>Over 23</v>
      </c>
    </row>
    <row r="170" spans="1:3" x14ac:dyDescent="0.25">
      <c r="A170">
        <v>2007</v>
      </c>
      <c r="B170" t="s">
        <v>10431</v>
      </c>
      <c r="C170" t="str">
        <f>IF(Usuarios[[#This Row],[Column1.2]]&gt;=2003,"Under 18", IF(Usuarios[[#This Row],[Column1.2]]&gt;=1998,"From 18 to 23","Over 23"))</f>
        <v>Under 18</v>
      </c>
    </row>
    <row r="171" spans="1:3" x14ac:dyDescent="0.25">
      <c r="A171">
        <v>1978</v>
      </c>
      <c r="B171" t="s">
        <v>10432</v>
      </c>
      <c r="C171" t="str">
        <f>IF(Usuarios[[#This Row],[Column1.2]]&gt;=2003,"Under 18", IF(Usuarios[[#This Row],[Column1.2]]&gt;=1998,"From 18 to 23","Over 23"))</f>
        <v>Over 23</v>
      </c>
    </row>
    <row r="172" spans="1:3" x14ac:dyDescent="0.25">
      <c r="A172">
        <v>2002</v>
      </c>
      <c r="B172" t="s">
        <v>10432</v>
      </c>
      <c r="C172" t="str">
        <f>IF(Usuarios[[#This Row],[Column1.2]]&gt;=2003,"Under 18", IF(Usuarios[[#This Row],[Column1.2]]&gt;=1998,"From 18 to 23","Over 23"))</f>
        <v>From 18 to 23</v>
      </c>
    </row>
    <row r="173" spans="1:3" x14ac:dyDescent="0.25">
      <c r="A173">
        <v>2002</v>
      </c>
      <c r="B173" t="s">
        <v>10432</v>
      </c>
      <c r="C173" t="str">
        <f>IF(Usuarios[[#This Row],[Column1.2]]&gt;=2003,"Under 18", IF(Usuarios[[#This Row],[Column1.2]]&gt;=1998,"From 18 to 23","Over 23"))</f>
        <v>From 18 to 23</v>
      </c>
    </row>
    <row r="174" spans="1:3" x14ac:dyDescent="0.25">
      <c r="A174">
        <v>2002</v>
      </c>
      <c r="B174" t="s">
        <v>10432</v>
      </c>
      <c r="C174" t="str">
        <f>IF(Usuarios[[#This Row],[Column1.2]]&gt;=2003,"Under 18", IF(Usuarios[[#This Row],[Column1.2]]&gt;=1998,"From 18 to 23","Over 23"))</f>
        <v>From 18 to 23</v>
      </c>
    </row>
    <row r="175" spans="1:3" x14ac:dyDescent="0.25">
      <c r="A175">
        <v>1996</v>
      </c>
      <c r="B175" t="s">
        <v>10432</v>
      </c>
      <c r="C175" t="str">
        <f>IF(Usuarios[[#This Row],[Column1.2]]&gt;=2003,"Under 18", IF(Usuarios[[#This Row],[Column1.2]]&gt;=1998,"From 18 to 23","Over 23"))</f>
        <v>Over 23</v>
      </c>
    </row>
    <row r="176" spans="1:3" x14ac:dyDescent="0.25">
      <c r="A176">
        <v>2007</v>
      </c>
      <c r="B176" t="s">
        <v>10431</v>
      </c>
      <c r="C176" t="str">
        <f>IF(Usuarios[[#This Row],[Column1.2]]&gt;=2003,"Under 18", IF(Usuarios[[#This Row],[Column1.2]]&gt;=1998,"From 18 to 23","Over 23"))</f>
        <v>Under 18</v>
      </c>
    </row>
    <row r="177" spans="1:3" x14ac:dyDescent="0.25">
      <c r="A177">
        <v>2007</v>
      </c>
      <c r="B177" t="s">
        <v>10431</v>
      </c>
      <c r="C177" t="str">
        <f>IF(Usuarios[[#This Row],[Column1.2]]&gt;=2003,"Under 18", IF(Usuarios[[#This Row],[Column1.2]]&gt;=1998,"From 18 to 23","Over 23"))</f>
        <v>Under 18</v>
      </c>
    </row>
    <row r="178" spans="1:3" x14ac:dyDescent="0.25">
      <c r="A178">
        <v>21</v>
      </c>
      <c r="B178" t="s">
        <v>10431</v>
      </c>
      <c r="C178" t="str">
        <f>IF(Usuarios[[#This Row],[Column1.2]]&gt;=2003,"Under 18", IF(Usuarios[[#This Row],[Column1.2]]&gt;=1998,"From 18 to 23","Over 23"))</f>
        <v>Over 23</v>
      </c>
    </row>
    <row r="179" spans="1:3" x14ac:dyDescent="0.25">
      <c r="A179">
        <v>1981</v>
      </c>
      <c r="B179" t="s">
        <v>10431</v>
      </c>
      <c r="C179" t="str">
        <f>IF(Usuarios[[#This Row],[Column1.2]]&gt;=2003,"Under 18", IF(Usuarios[[#This Row],[Column1.2]]&gt;=1998,"From 18 to 23","Over 23"))</f>
        <v>Over 23</v>
      </c>
    </row>
    <row r="180" spans="1:3" x14ac:dyDescent="0.25">
      <c r="A180">
        <v>1978</v>
      </c>
      <c r="B180" t="s">
        <v>10431</v>
      </c>
      <c r="C180" t="str">
        <f>IF(Usuarios[[#This Row],[Column1.2]]&gt;=2003,"Under 18", IF(Usuarios[[#This Row],[Column1.2]]&gt;=1998,"From 18 to 23","Over 23"))</f>
        <v>Over 23</v>
      </c>
    </row>
    <row r="181" spans="1:3" x14ac:dyDescent="0.25">
      <c r="A181">
        <v>2000</v>
      </c>
      <c r="B181" t="s">
        <v>10432</v>
      </c>
      <c r="C181" t="str">
        <f>IF(Usuarios[[#This Row],[Column1.2]]&gt;=2003,"Under 18", IF(Usuarios[[#This Row],[Column1.2]]&gt;=1998,"From 18 to 23","Over 23"))</f>
        <v>From 18 to 23</v>
      </c>
    </row>
    <row r="182" spans="1:3" x14ac:dyDescent="0.25">
      <c r="A182">
        <v>1998</v>
      </c>
      <c r="B182" t="s">
        <v>10432</v>
      </c>
      <c r="C182" t="str">
        <f>IF(Usuarios[[#This Row],[Column1.2]]&gt;=2003,"Under 18", IF(Usuarios[[#This Row],[Column1.2]]&gt;=1998,"From 18 to 23","Over 23"))</f>
        <v>From 18 to 23</v>
      </c>
    </row>
    <row r="183" spans="1:3" x14ac:dyDescent="0.25">
      <c r="A183">
        <v>1997</v>
      </c>
      <c r="B183" t="s">
        <v>10432</v>
      </c>
      <c r="C183" t="str">
        <f>IF(Usuarios[[#This Row],[Column1.2]]&gt;=2003,"Under 18", IF(Usuarios[[#This Row],[Column1.2]]&gt;=1998,"From 18 to 23","Over 23"))</f>
        <v>Over 23</v>
      </c>
    </row>
    <row r="184" spans="1:3" x14ac:dyDescent="0.25">
      <c r="A184">
        <v>2002</v>
      </c>
      <c r="B184" t="s">
        <v>10432</v>
      </c>
      <c r="C184" t="str">
        <f>IF(Usuarios[[#This Row],[Column1.2]]&gt;=2003,"Under 18", IF(Usuarios[[#This Row],[Column1.2]]&gt;=1998,"From 18 to 23","Over 23"))</f>
        <v>From 18 to 23</v>
      </c>
    </row>
    <row r="185" spans="1:3" x14ac:dyDescent="0.25">
      <c r="A185">
        <v>2006</v>
      </c>
      <c r="B185" t="s">
        <v>10432</v>
      </c>
      <c r="C185" t="str">
        <f>IF(Usuarios[[#This Row],[Column1.2]]&gt;=2003,"Under 18", IF(Usuarios[[#This Row],[Column1.2]]&gt;=1998,"From 18 to 23","Over 23"))</f>
        <v>Under 18</v>
      </c>
    </row>
    <row r="186" spans="1:3" x14ac:dyDescent="0.25">
      <c r="A186">
        <v>1970</v>
      </c>
      <c r="B186" t="s">
        <v>10432</v>
      </c>
      <c r="C186" t="str">
        <f>IF(Usuarios[[#This Row],[Column1.2]]&gt;=2003,"Under 18", IF(Usuarios[[#This Row],[Column1.2]]&gt;=1998,"From 18 to 23","Over 23"))</f>
        <v>Over 23</v>
      </c>
    </row>
    <row r="187" spans="1:3" x14ac:dyDescent="0.25">
      <c r="A187">
        <v>2000</v>
      </c>
      <c r="B187" t="s">
        <v>10432</v>
      </c>
      <c r="C187" t="str">
        <f>IF(Usuarios[[#This Row],[Column1.2]]&gt;=2003,"Under 18", IF(Usuarios[[#This Row],[Column1.2]]&gt;=1998,"From 18 to 23","Over 23"))</f>
        <v>From 18 to 23</v>
      </c>
    </row>
    <row r="188" spans="1:3" x14ac:dyDescent="0.25">
      <c r="A188">
        <v>2002</v>
      </c>
      <c r="B188" t="s">
        <v>10432</v>
      </c>
      <c r="C188" t="str">
        <f>IF(Usuarios[[#This Row],[Column1.2]]&gt;=2003,"Under 18", IF(Usuarios[[#This Row],[Column1.2]]&gt;=1998,"From 18 to 23","Over 23"))</f>
        <v>From 18 to 23</v>
      </c>
    </row>
    <row r="189" spans="1:3" x14ac:dyDescent="0.25">
      <c r="A189">
        <v>2055</v>
      </c>
      <c r="B189" t="s">
        <v>10432</v>
      </c>
      <c r="C189" t="str">
        <f>IF(Usuarios[[#This Row],[Column1.2]]&gt;=2003,"Under 18", IF(Usuarios[[#This Row],[Column1.2]]&gt;=1998,"From 18 to 23","Over 23"))</f>
        <v>Under 18</v>
      </c>
    </row>
    <row r="190" spans="1:3" x14ac:dyDescent="0.25">
      <c r="A190">
        <v>2008</v>
      </c>
      <c r="B190" t="s">
        <v>10431</v>
      </c>
      <c r="C190" t="str">
        <f>IF(Usuarios[[#This Row],[Column1.2]]&gt;=2003,"Under 18", IF(Usuarios[[#This Row],[Column1.2]]&gt;=1998,"From 18 to 23","Over 23"))</f>
        <v>Under 18</v>
      </c>
    </row>
    <row r="191" spans="1:3" x14ac:dyDescent="0.25">
      <c r="A191">
        <v>2007</v>
      </c>
      <c r="B191" t="s">
        <v>10431</v>
      </c>
      <c r="C191" t="str">
        <f>IF(Usuarios[[#This Row],[Column1.2]]&gt;=2003,"Under 18", IF(Usuarios[[#This Row],[Column1.2]]&gt;=1998,"From 18 to 23","Over 23"))</f>
        <v>Under 18</v>
      </c>
    </row>
    <row r="192" spans="1:3" x14ac:dyDescent="0.25">
      <c r="A192">
        <v>2007</v>
      </c>
      <c r="B192" t="s">
        <v>10431</v>
      </c>
      <c r="C192" t="str">
        <f>IF(Usuarios[[#This Row],[Column1.2]]&gt;=2003,"Under 18", IF(Usuarios[[#This Row],[Column1.2]]&gt;=1998,"From 18 to 23","Over 23"))</f>
        <v>Under 18</v>
      </c>
    </row>
    <row r="193" spans="1:3" x14ac:dyDescent="0.25">
      <c r="A193">
        <v>2002</v>
      </c>
      <c r="B193" t="s">
        <v>10431</v>
      </c>
      <c r="C193" t="str">
        <f>IF(Usuarios[[#This Row],[Column1.2]]&gt;=2003,"Under 18", IF(Usuarios[[#This Row],[Column1.2]]&gt;=1998,"From 18 to 23","Over 23"))</f>
        <v>From 18 to 23</v>
      </c>
    </row>
    <row r="194" spans="1:3" x14ac:dyDescent="0.25">
      <c r="A194">
        <v>1995</v>
      </c>
      <c r="B194" t="s">
        <v>10431</v>
      </c>
      <c r="C194" t="str">
        <f>IF(Usuarios[[#This Row],[Column1.2]]&gt;=2003,"Under 18", IF(Usuarios[[#This Row],[Column1.2]]&gt;=1998,"From 18 to 23","Over 23"))</f>
        <v>Over 23</v>
      </c>
    </row>
    <row r="195" spans="1:3" x14ac:dyDescent="0.25">
      <c r="A195">
        <v>2002</v>
      </c>
      <c r="B195" t="s">
        <v>10432</v>
      </c>
      <c r="C195" t="str">
        <f>IF(Usuarios[[#This Row],[Column1.2]]&gt;=2003,"Under 18", IF(Usuarios[[#This Row],[Column1.2]]&gt;=1998,"From 18 to 23","Over 23"))</f>
        <v>From 18 to 23</v>
      </c>
    </row>
    <row r="196" spans="1:3" x14ac:dyDescent="0.25">
      <c r="A196">
        <v>2002</v>
      </c>
      <c r="B196" t="s">
        <v>10432</v>
      </c>
      <c r="C196" t="str">
        <f>IF(Usuarios[[#This Row],[Column1.2]]&gt;=2003,"Under 18", IF(Usuarios[[#This Row],[Column1.2]]&gt;=1998,"From 18 to 23","Over 23"))</f>
        <v>From 18 to 23</v>
      </c>
    </row>
    <row r="197" spans="1:3" x14ac:dyDescent="0.25">
      <c r="A197">
        <v>1967</v>
      </c>
      <c r="B197" t="s">
        <v>10431</v>
      </c>
      <c r="C197" t="str">
        <f>IF(Usuarios[[#This Row],[Column1.2]]&gt;=2003,"Under 18", IF(Usuarios[[#This Row],[Column1.2]]&gt;=1998,"From 18 to 23","Over 23"))</f>
        <v>Over 23</v>
      </c>
    </row>
    <row r="198" spans="1:3" x14ac:dyDescent="0.25">
      <c r="A198">
        <v>2002</v>
      </c>
      <c r="B198" t="s">
        <v>10431</v>
      </c>
      <c r="C198" t="str">
        <f>IF(Usuarios[[#This Row],[Column1.2]]&gt;=2003,"Under 18", IF(Usuarios[[#This Row],[Column1.2]]&gt;=1998,"From 18 to 23","Over 23"))</f>
        <v>From 18 to 23</v>
      </c>
    </row>
    <row r="199" spans="1:3" x14ac:dyDescent="0.25">
      <c r="A199">
        <v>2006</v>
      </c>
      <c r="B199" t="s">
        <v>10431</v>
      </c>
      <c r="C199" t="str">
        <f>IF(Usuarios[[#This Row],[Column1.2]]&gt;=2003,"Under 18", IF(Usuarios[[#This Row],[Column1.2]]&gt;=1998,"From 18 to 23","Over 23"))</f>
        <v>Under 18</v>
      </c>
    </row>
    <row r="200" spans="1:3" x14ac:dyDescent="0.25">
      <c r="A200">
        <v>1966</v>
      </c>
      <c r="B200" t="s">
        <v>10431</v>
      </c>
      <c r="C200" t="str">
        <f>IF(Usuarios[[#This Row],[Column1.2]]&gt;=2003,"Under 18", IF(Usuarios[[#This Row],[Column1.2]]&gt;=1998,"From 18 to 23","Over 23"))</f>
        <v>Over 23</v>
      </c>
    </row>
    <row r="201" spans="1:3" x14ac:dyDescent="0.25">
      <c r="A201">
        <v>1991</v>
      </c>
      <c r="B201" t="s">
        <v>10431</v>
      </c>
      <c r="C201" t="str">
        <f>IF(Usuarios[[#This Row],[Column1.2]]&gt;=2003,"Under 18", IF(Usuarios[[#This Row],[Column1.2]]&gt;=1998,"From 18 to 23","Over 23"))</f>
        <v>Over 23</v>
      </c>
    </row>
    <row r="202" spans="1:3" x14ac:dyDescent="0.25">
      <c r="A202">
        <v>2000</v>
      </c>
      <c r="B202" t="s">
        <v>10431</v>
      </c>
      <c r="C202" t="str">
        <f>IF(Usuarios[[#This Row],[Column1.2]]&gt;=2003,"Under 18", IF(Usuarios[[#This Row],[Column1.2]]&gt;=1998,"From 18 to 23","Over 23"))</f>
        <v>From 18 to 23</v>
      </c>
    </row>
    <row r="203" spans="1:3" x14ac:dyDescent="0.25">
      <c r="A203">
        <v>2006</v>
      </c>
      <c r="B203" t="s">
        <v>10432</v>
      </c>
      <c r="C203" t="str">
        <f>IF(Usuarios[[#This Row],[Column1.2]]&gt;=2003,"Under 18", IF(Usuarios[[#This Row],[Column1.2]]&gt;=1998,"From 18 to 23","Over 23"))</f>
        <v>Under 18</v>
      </c>
    </row>
    <row r="204" spans="1:3" x14ac:dyDescent="0.25">
      <c r="A204">
        <v>1998</v>
      </c>
      <c r="B204" t="s">
        <v>10431</v>
      </c>
      <c r="C204" t="str">
        <f>IF(Usuarios[[#This Row],[Column1.2]]&gt;=2003,"Under 18", IF(Usuarios[[#This Row],[Column1.2]]&gt;=1998,"From 18 to 23","Over 23"))</f>
        <v>From 18 to 23</v>
      </c>
    </row>
    <row r="205" spans="1:3" x14ac:dyDescent="0.25">
      <c r="A205">
        <v>2002</v>
      </c>
      <c r="B205" t="s">
        <v>10431</v>
      </c>
      <c r="C205" t="str">
        <f>IF(Usuarios[[#This Row],[Column1.2]]&gt;=2003,"Under 18", IF(Usuarios[[#This Row],[Column1.2]]&gt;=1998,"From 18 to 23","Over 23"))</f>
        <v>From 18 to 23</v>
      </c>
    </row>
    <row r="206" spans="1:3" x14ac:dyDescent="0.25">
      <c r="A206">
        <v>1967</v>
      </c>
      <c r="B206" t="s">
        <v>10431</v>
      </c>
      <c r="C206" t="str">
        <f>IF(Usuarios[[#This Row],[Column1.2]]&gt;=2003,"Under 18", IF(Usuarios[[#This Row],[Column1.2]]&gt;=1998,"From 18 to 23","Over 23"))</f>
        <v>Over 23</v>
      </c>
    </row>
    <row r="207" spans="1:3" x14ac:dyDescent="0.25">
      <c r="A207">
        <v>1966</v>
      </c>
      <c r="B207" t="s">
        <v>10431</v>
      </c>
      <c r="C207" t="str">
        <f>IF(Usuarios[[#This Row],[Column1.2]]&gt;=2003,"Under 18", IF(Usuarios[[#This Row],[Column1.2]]&gt;=1998,"From 18 to 23","Over 23"))</f>
        <v>Over 23</v>
      </c>
    </row>
    <row r="208" spans="1:3" x14ac:dyDescent="0.25">
      <c r="A208">
        <v>1994</v>
      </c>
      <c r="B208" t="s">
        <v>10431</v>
      </c>
      <c r="C208" t="str">
        <f>IF(Usuarios[[#This Row],[Column1.2]]&gt;=2003,"Under 18", IF(Usuarios[[#This Row],[Column1.2]]&gt;=1998,"From 18 to 23","Over 23"))</f>
        <v>Over 23</v>
      </c>
    </row>
    <row r="209" spans="1:3" x14ac:dyDescent="0.25">
      <c r="A209">
        <v>1991</v>
      </c>
      <c r="B209" t="s">
        <v>10431</v>
      </c>
      <c r="C209" t="str">
        <f>IF(Usuarios[[#This Row],[Column1.2]]&gt;=2003,"Under 18", IF(Usuarios[[#This Row],[Column1.2]]&gt;=1998,"From 18 to 23","Over 23"))</f>
        <v>Over 23</v>
      </c>
    </row>
    <row r="210" spans="1:3" x14ac:dyDescent="0.25">
      <c r="A210">
        <v>2002</v>
      </c>
      <c r="B210" t="s">
        <v>10432</v>
      </c>
      <c r="C210" t="str">
        <f>IF(Usuarios[[#This Row],[Column1.2]]&gt;=2003,"Under 18", IF(Usuarios[[#This Row],[Column1.2]]&gt;=1998,"From 18 to 23","Over 23"))</f>
        <v>From 18 to 23</v>
      </c>
    </row>
    <row r="211" spans="1:3" x14ac:dyDescent="0.25">
      <c r="A211">
        <v>1995</v>
      </c>
      <c r="B211" t="s">
        <v>10432</v>
      </c>
      <c r="C211" t="str">
        <f>IF(Usuarios[[#This Row],[Column1.2]]&gt;=2003,"Under 18", IF(Usuarios[[#This Row],[Column1.2]]&gt;=1998,"From 18 to 23","Over 23"))</f>
        <v>Over 23</v>
      </c>
    </row>
    <row r="212" spans="1:3" x14ac:dyDescent="0.25">
      <c r="A212">
        <v>2006</v>
      </c>
      <c r="B212" t="s">
        <v>10432</v>
      </c>
      <c r="C212" t="str">
        <f>IF(Usuarios[[#This Row],[Column1.2]]&gt;=2003,"Under 18", IF(Usuarios[[#This Row],[Column1.2]]&gt;=1998,"From 18 to 23","Over 23"))</f>
        <v>Under 18</v>
      </c>
    </row>
    <row r="213" spans="1:3" x14ac:dyDescent="0.25">
      <c r="A213">
        <v>2002</v>
      </c>
      <c r="B213" t="s">
        <v>10432</v>
      </c>
      <c r="C213" t="str">
        <f>IF(Usuarios[[#This Row],[Column1.2]]&gt;=2003,"Under 18", IF(Usuarios[[#This Row],[Column1.2]]&gt;=1998,"From 18 to 23","Over 23"))</f>
        <v>From 18 to 23</v>
      </c>
    </row>
    <row r="214" spans="1:3" x14ac:dyDescent="0.25">
      <c r="A214">
        <v>2001</v>
      </c>
      <c r="B214" t="s">
        <v>10431</v>
      </c>
      <c r="C214" t="str">
        <f>IF(Usuarios[[#This Row],[Column1.2]]&gt;=2003,"Under 18", IF(Usuarios[[#This Row],[Column1.2]]&gt;=1998,"From 18 to 23","Over 23"))</f>
        <v>From 18 to 23</v>
      </c>
    </row>
    <row r="215" spans="1:3" x14ac:dyDescent="0.25">
      <c r="A215">
        <v>18</v>
      </c>
      <c r="B215" t="s">
        <v>10431</v>
      </c>
      <c r="C215" t="str">
        <f>IF(Usuarios[[#This Row],[Column1.2]]&gt;=2003,"Under 18", IF(Usuarios[[#This Row],[Column1.2]]&gt;=1998,"From 18 to 23","Over 23"))</f>
        <v>Over 23</v>
      </c>
    </row>
    <row r="216" spans="1:3" x14ac:dyDescent="0.25">
      <c r="A216">
        <v>2007</v>
      </c>
      <c r="B216" t="s">
        <v>10431</v>
      </c>
      <c r="C216" t="str">
        <f>IF(Usuarios[[#This Row],[Column1.2]]&gt;=2003,"Under 18", IF(Usuarios[[#This Row],[Column1.2]]&gt;=1998,"From 18 to 23","Over 23"))</f>
        <v>Under 18</v>
      </c>
    </row>
    <row r="217" spans="1:3" x14ac:dyDescent="0.25">
      <c r="A217">
        <v>2000</v>
      </c>
      <c r="B217" t="s">
        <v>10432</v>
      </c>
      <c r="C217" t="str">
        <f>IF(Usuarios[[#This Row],[Column1.2]]&gt;=2003,"Under 18", IF(Usuarios[[#This Row],[Column1.2]]&gt;=1998,"From 18 to 23","Over 23"))</f>
        <v>From 18 to 23</v>
      </c>
    </row>
    <row r="218" spans="1:3" x14ac:dyDescent="0.25">
      <c r="A218">
        <v>2002</v>
      </c>
      <c r="B218" t="s">
        <v>10432</v>
      </c>
      <c r="C218" t="str">
        <f>IF(Usuarios[[#This Row],[Column1.2]]&gt;=2003,"Under 18", IF(Usuarios[[#This Row],[Column1.2]]&gt;=1998,"From 18 to 23","Over 23"))</f>
        <v>From 18 to 23</v>
      </c>
    </row>
    <row r="219" spans="1:3" x14ac:dyDescent="0.25">
      <c r="A219">
        <v>24</v>
      </c>
      <c r="B219" t="s">
        <v>10432</v>
      </c>
      <c r="C219" t="str">
        <f>IF(Usuarios[[#This Row],[Column1.2]]&gt;=2003,"Under 18", IF(Usuarios[[#This Row],[Column1.2]]&gt;=1998,"From 18 to 23","Over 23"))</f>
        <v>Over 23</v>
      </c>
    </row>
    <row r="220" spans="1:3" x14ac:dyDescent="0.25">
      <c r="A220">
        <v>2008</v>
      </c>
      <c r="B220" t="s">
        <v>10432</v>
      </c>
      <c r="C220" t="str">
        <f>IF(Usuarios[[#This Row],[Column1.2]]&gt;=2003,"Under 18", IF(Usuarios[[#This Row],[Column1.2]]&gt;=1998,"From 18 to 23","Over 23"))</f>
        <v>Under 18</v>
      </c>
    </row>
    <row r="221" spans="1:3" x14ac:dyDescent="0.25">
      <c r="A221">
        <v>1981</v>
      </c>
      <c r="B221" t="s">
        <v>10432</v>
      </c>
      <c r="C221" t="str">
        <f>IF(Usuarios[[#This Row],[Column1.2]]&gt;=2003,"Under 18", IF(Usuarios[[#This Row],[Column1.2]]&gt;=1998,"From 18 to 23","Over 23"))</f>
        <v>Over 23</v>
      </c>
    </row>
    <row r="222" spans="1:3" x14ac:dyDescent="0.25">
      <c r="A222">
        <v>1998</v>
      </c>
      <c r="B222" t="s">
        <v>10432</v>
      </c>
      <c r="C222" t="str">
        <f>IF(Usuarios[[#This Row],[Column1.2]]&gt;=2003,"Under 18", IF(Usuarios[[#This Row],[Column1.2]]&gt;=1998,"From 18 to 23","Over 23"))</f>
        <v>From 18 to 23</v>
      </c>
    </row>
    <row r="223" spans="1:3" x14ac:dyDescent="0.25">
      <c r="A223">
        <v>2002</v>
      </c>
      <c r="B223" t="s">
        <v>10432</v>
      </c>
      <c r="C223" t="str">
        <f>IF(Usuarios[[#This Row],[Column1.2]]&gt;=2003,"Under 18", IF(Usuarios[[#This Row],[Column1.2]]&gt;=1998,"From 18 to 23","Over 23"))</f>
        <v>From 18 to 23</v>
      </c>
    </row>
    <row r="224" spans="1:3" x14ac:dyDescent="0.25">
      <c r="A224">
        <v>2002</v>
      </c>
      <c r="B224" t="s">
        <v>10432</v>
      </c>
      <c r="C224" t="str">
        <f>IF(Usuarios[[#This Row],[Column1.2]]&gt;=2003,"Under 18", IF(Usuarios[[#This Row],[Column1.2]]&gt;=1998,"From 18 to 23","Over 23"))</f>
        <v>From 18 to 23</v>
      </c>
    </row>
    <row r="225" spans="1:3" x14ac:dyDescent="0.25">
      <c r="A225">
        <v>2002</v>
      </c>
      <c r="B225" t="s">
        <v>10432</v>
      </c>
      <c r="C225" t="str">
        <f>IF(Usuarios[[#This Row],[Column1.2]]&gt;=2003,"Under 18", IF(Usuarios[[#This Row],[Column1.2]]&gt;=1998,"From 18 to 23","Over 23"))</f>
        <v>From 18 to 23</v>
      </c>
    </row>
    <row r="226" spans="1:3" x14ac:dyDescent="0.25">
      <c r="A226">
        <v>2003</v>
      </c>
      <c r="B226" t="s">
        <v>10432</v>
      </c>
      <c r="C226" t="str">
        <f>IF(Usuarios[[#This Row],[Column1.2]]&gt;=2003,"Under 18", IF(Usuarios[[#This Row],[Column1.2]]&gt;=1998,"From 18 to 23","Over 23"))</f>
        <v>Under 18</v>
      </c>
    </row>
    <row r="227" spans="1:3" x14ac:dyDescent="0.25">
      <c r="A227">
        <v>19</v>
      </c>
      <c r="B227" t="s">
        <v>10432</v>
      </c>
      <c r="C227" t="str">
        <f>IF(Usuarios[[#This Row],[Column1.2]]&gt;=2003,"Under 18", IF(Usuarios[[#This Row],[Column1.2]]&gt;=1998,"From 18 to 23","Over 23"))</f>
        <v>Over 23</v>
      </c>
    </row>
    <row r="228" spans="1:3" x14ac:dyDescent="0.25">
      <c r="A228">
        <v>2002</v>
      </c>
      <c r="B228" t="s">
        <v>10432</v>
      </c>
      <c r="C228" t="str">
        <f>IF(Usuarios[[#This Row],[Column1.2]]&gt;=2003,"Under 18", IF(Usuarios[[#This Row],[Column1.2]]&gt;=1998,"From 18 to 23","Over 23"))</f>
        <v>From 18 to 23</v>
      </c>
    </row>
    <row r="229" spans="1:3" x14ac:dyDescent="0.25">
      <c r="A229">
        <v>2002</v>
      </c>
      <c r="B229" t="s">
        <v>10432</v>
      </c>
      <c r="C229" t="str">
        <f>IF(Usuarios[[#This Row],[Column1.2]]&gt;=2003,"Under 18", IF(Usuarios[[#This Row],[Column1.2]]&gt;=1998,"From 18 to 23","Over 23"))</f>
        <v>From 18 to 23</v>
      </c>
    </row>
    <row r="230" spans="1:3" x14ac:dyDescent="0.25">
      <c r="A230">
        <v>2005</v>
      </c>
      <c r="B230" t="s">
        <v>10431</v>
      </c>
      <c r="C230" t="str">
        <f>IF(Usuarios[[#This Row],[Column1.2]]&gt;=2003,"Under 18", IF(Usuarios[[#This Row],[Column1.2]]&gt;=1998,"From 18 to 23","Over 23"))</f>
        <v>Under 18</v>
      </c>
    </row>
    <row r="231" spans="1:3" x14ac:dyDescent="0.25">
      <c r="A231">
        <v>2001</v>
      </c>
      <c r="B231" t="s">
        <v>10432</v>
      </c>
      <c r="C231" t="str">
        <f>IF(Usuarios[[#This Row],[Column1.2]]&gt;=2003,"Under 18", IF(Usuarios[[#This Row],[Column1.2]]&gt;=1998,"From 18 to 23","Over 23"))</f>
        <v>From 18 to 23</v>
      </c>
    </row>
    <row r="232" spans="1:3" x14ac:dyDescent="0.25">
      <c r="A232">
        <v>1997</v>
      </c>
      <c r="B232" t="s">
        <v>10432</v>
      </c>
      <c r="C232" t="str">
        <f>IF(Usuarios[[#This Row],[Column1.2]]&gt;=2003,"Under 18", IF(Usuarios[[#This Row],[Column1.2]]&gt;=1998,"From 18 to 23","Over 23"))</f>
        <v>Over 23</v>
      </c>
    </row>
    <row r="233" spans="1:3" x14ac:dyDescent="0.25">
      <c r="A233">
        <v>2002</v>
      </c>
      <c r="B233" t="s">
        <v>10432</v>
      </c>
      <c r="C233" t="str">
        <f>IF(Usuarios[[#This Row],[Column1.2]]&gt;=2003,"Under 18", IF(Usuarios[[#This Row],[Column1.2]]&gt;=1998,"From 18 to 23","Over 23"))</f>
        <v>From 18 to 23</v>
      </c>
    </row>
    <row r="234" spans="1:3" x14ac:dyDescent="0.25">
      <c r="A234">
        <v>1966</v>
      </c>
      <c r="B234" t="s">
        <v>10431</v>
      </c>
      <c r="C234" t="str">
        <f>IF(Usuarios[[#This Row],[Column1.2]]&gt;=2003,"Under 18", IF(Usuarios[[#This Row],[Column1.2]]&gt;=1998,"From 18 to 23","Over 23"))</f>
        <v>Over 23</v>
      </c>
    </row>
    <row r="235" spans="1:3" x14ac:dyDescent="0.25">
      <c r="A235">
        <v>2006</v>
      </c>
      <c r="B235" t="s">
        <v>10432</v>
      </c>
      <c r="C235" t="str">
        <f>IF(Usuarios[[#This Row],[Column1.2]]&gt;=2003,"Under 18", IF(Usuarios[[#This Row],[Column1.2]]&gt;=1998,"From 18 to 23","Over 23"))</f>
        <v>Under 18</v>
      </c>
    </row>
    <row r="236" spans="1:3" x14ac:dyDescent="0.25">
      <c r="A236">
        <v>1996</v>
      </c>
      <c r="B236" t="s">
        <v>10432</v>
      </c>
      <c r="C236" t="str">
        <f>IF(Usuarios[[#This Row],[Column1.2]]&gt;=2003,"Under 18", IF(Usuarios[[#This Row],[Column1.2]]&gt;=1998,"From 18 to 23","Over 23"))</f>
        <v>Over 23</v>
      </c>
    </row>
    <row r="237" spans="1:3" x14ac:dyDescent="0.25">
      <c r="A237">
        <v>18</v>
      </c>
      <c r="B237" t="s">
        <v>10431</v>
      </c>
      <c r="C237" t="str">
        <f>IF(Usuarios[[#This Row],[Column1.2]]&gt;=2003,"Under 18", IF(Usuarios[[#This Row],[Column1.2]]&gt;=1998,"From 18 to 23","Over 23"))</f>
        <v>Over 23</v>
      </c>
    </row>
    <row r="238" spans="1:3" x14ac:dyDescent="0.25">
      <c r="A238">
        <v>21</v>
      </c>
      <c r="B238" t="s">
        <v>10432</v>
      </c>
      <c r="C238" t="str">
        <f>IF(Usuarios[[#This Row],[Column1.2]]&gt;=2003,"Under 18", IF(Usuarios[[#This Row],[Column1.2]]&gt;=1998,"From 18 to 23","Over 23"))</f>
        <v>Over 23</v>
      </c>
    </row>
    <row r="239" spans="1:3" x14ac:dyDescent="0.25">
      <c r="A239">
        <v>2001</v>
      </c>
      <c r="B239" t="s">
        <v>10432</v>
      </c>
      <c r="C239" t="str">
        <f>IF(Usuarios[[#This Row],[Column1.2]]&gt;=2003,"Under 18", IF(Usuarios[[#This Row],[Column1.2]]&gt;=1998,"From 18 to 23","Over 23"))</f>
        <v>From 18 to 23</v>
      </c>
    </row>
    <row r="240" spans="1:3" x14ac:dyDescent="0.25">
      <c r="A240">
        <v>2005</v>
      </c>
      <c r="B240" t="s">
        <v>10431</v>
      </c>
      <c r="C240" t="str">
        <f>IF(Usuarios[[#This Row],[Column1.2]]&gt;=2003,"Under 18", IF(Usuarios[[#This Row],[Column1.2]]&gt;=1998,"From 18 to 23","Over 23"))</f>
        <v>Under 18</v>
      </c>
    </row>
    <row r="241" spans="1:3" x14ac:dyDescent="0.25">
      <c r="A241">
        <v>1998</v>
      </c>
      <c r="B241" t="s">
        <v>10432</v>
      </c>
      <c r="C241" t="str">
        <f>IF(Usuarios[[#This Row],[Column1.2]]&gt;=2003,"Under 18", IF(Usuarios[[#This Row],[Column1.2]]&gt;=1998,"From 18 to 23","Over 23"))</f>
        <v>From 18 to 23</v>
      </c>
    </row>
    <row r="242" spans="1:3" x14ac:dyDescent="0.25">
      <c r="A242">
        <v>1999</v>
      </c>
      <c r="B242" t="s">
        <v>10432</v>
      </c>
      <c r="C242" t="str">
        <f>IF(Usuarios[[#This Row],[Column1.2]]&gt;=2003,"Under 18", IF(Usuarios[[#This Row],[Column1.2]]&gt;=1998,"From 18 to 23","Over 23"))</f>
        <v>From 18 to 23</v>
      </c>
    </row>
    <row r="243" spans="1:3" x14ac:dyDescent="0.25">
      <c r="A243">
        <v>2003</v>
      </c>
      <c r="B243" t="s">
        <v>10432</v>
      </c>
      <c r="C243" t="str">
        <f>IF(Usuarios[[#This Row],[Column1.2]]&gt;=2003,"Under 18", IF(Usuarios[[#This Row],[Column1.2]]&gt;=1998,"From 18 to 23","Over 23"))</f>
        <v>Under 18</v>
      </c>
    </row>
    <row r="244" spans="1:3" x14ac:dyDescent="0.25">
      <c r="A244">
        <v>2002</v>
      </c>
      <c r="B244" t="s">
        <v>10432</v>
      </c>
      <c r="C244" t="str">
        <f>IF(Usuarios[[#This Row],[Column1.2]]&gt;=2003,"Under 18", IF(Usuarios[[#This Row],[Column1.2]]&gt;=1998,"From 18 to 23","Over 23"))</f>
        <v>From 18 to 23</v>
      </c>
    </row>
    <row r="245" spans="1:3" x14ac:dyDescent="0.25">
      <c r="A245">
        <v>2002</v>
      </c>
      <c r="B245" t="s">
        <v>10432</v>
      </c>
      <c r="C245" t="str">
        <f>IF(Usuarios[[#This Row],[Column1.2]]&gt;=2003,"Under 18", IF(Usuarios[[#This Row],[Column1.2]]&gt;=1998,"From 18 to 23","Over 23"))</f>
        <v>From 18 to 23</v>
      </c>
    </row>
    <row r="246" spans="1:3" x14ac:dyDescent="0.25">
      <c r="A246">
        <v>2002</v>
      </c>
      <c r="B246" t="s">
        <v>10432</v>
      </c>
      <c r="C246" t="str">
        <f>IF(Usuarios[[#This Row],[Column1.2]]&gt;=2003,"Under 18", IF(Usuarios[[#This Row],[Column1.2]]&gt;=1998,"From 18 to 23","Over 23"))</f>
        <v>From 18 to 23</v>
      </c>
    </row>
    <row r="247" spans="1:3" x14ac:dyDescent="0.25">
      <c r="A247">
        <v>2002</v>
      </c>
      <c r="B247" t="s">
        <v>10432</v>
      </c>
      <c r="C247" t="str">
        <f>IF(Usuarios[[#This Row],[Column1.2]]&gt;=2003,"Under 18", IF(Usuarios[[#This Row],[Column1.2]]&gt;=1998,"From 18 to 23","Over 23"))</f>
        <v>From 18 to 23</v>
      </c>
    </row>
    <row r="248" spans="1:3" x14ac:dyDescent="0.25">
      <c r="A248">
        <v>2002</v>
      </c>
      <c r="B248" t="s">
        <v>10432</v>
      </c>
      <c r="C248" t="str">
        <f>IF(Usuarios[[#This Row],[Column1.2]]&gt;=2003,"Under 18", IF(Usuarios[[#This Row],[Column1.2]]&gt;=1998,"From 18 to 23","Over 23"))</f>
        <v>From 18 to 23</v>
      </c>
    </row>
    <row r="249" spans="1:3" x14ac:dyDescent="0.25">
      <c r="A249">
        <v>2008</v>
      </c>
      <c r="B249" t="s">
        <v>10431</v>
      </c>
      <c r="C249" t="str">
        <f>IF(Usuarios[[#This Row],[Column1.2]]&gt;=2003,"Under 18", IF(Usuarios[[#This Row],[Column1.2]]&gt;=1998,"From 18 to 23","Over 23"))</f>
        <v>Under 18</v>
      </c>
    </row>
    <row r="250" spans="1:3" x14ac:dyDescent="0.25">
      <c r="A250">
        <v>1993</v>
      </c>
      <c r="B250" t="s">
        <v>10431</v>
      </c>
      <c r="C250" t="str">
        <f>IF(Usuarios[[#This Row],[Column1.2]]&gt;=2003,"Under 18", IF(Usuarios[[#This Row],[Column1.2]]&gt;=1998,"From 18 to 23","Over 23"))</f>
        <v>Over 23</v>
      </c>
    </row>
    <row r="251" spans="1:3" x14ac:dyDescent="0.25">
      <c r="A251">
        <v>2007</v>
      </c>
      <c r="B251" t="s">
        <v>10432</v>
      </c>
      <c r="C251" t="str">
        <f>IF(Usuarios[[#This Row],[Column1.2]]&gt;=2003,"Under 18", IF(Usuarios[[#This Row],[Column1.2]]&gt;=1998,"From 18 to 23","Over 23"))</f>
        <v>Under 18</v>
      </c>
    </row>
    <row r="252" spans="1:3" x14ac:dyDescent="0.25">
      <c r="A252">
        <v>2006</v>
      </c>
      <c r="B252" t="s">
        <v>10432</v>
      </c>
      <c r="C252" t="str">
        <f>IF(Usuarios[[#This Row],[Column1.2]]&gt;=2003,"Under 18", IF(Usuarios[[#This Row],[Column1.2]]&gt;=1998,"From 18 to 23","Over 23"))</f>
        <v>Under 18</v>
      </c>
    </row>
    <row r="253" spans="1:3" x14ac:dyDescent="0.25">
      <c r="A253">
        <v>2002</v>
      </c>
      <c r="B253" t="s">
        <v>10432</v>
      </c>
      <c r="C253" t="str">
        <f>IF(Usuarios[[#This Row],[Column1.2]]&gt;=2003,"Under 18", IF(Usuarios[[#This Row],[Column1.2]]&gt;=1998,"From 18 to 23","Over 23"))</f>
        <v>From 18 to 23</v>
      </c>
    </row>
    <row r="254" spans="1:3" x14ac:dyDescent="0.25">
      <c r="A254">
        <v>2003</v>
      </c>
      <c r="B254" t="s">
        <v>10432</v>
      </c>
      <c r="C254" t="str">
        <f>IF(Usuarios[[#This Row],[Column1.2]]&gt;=2003,"Under 18", IF(Usuarios[[#This Row],[Column1.2]]&gt;=1998,"From 18 to 23","Over 23"))</f>
        <v>Under 18</v>
      </c>
    </row>
    <row r="255" spans="1:3" x14ac:dyDescent="0.25">
      <c r="A255">
        <v>2011</v>
      </c>
      <c r="B255" t="s">
        <v>10431</v>
      </c>
      <c r="C255" t="str">
        <f>IF(Usuarios[[#This Row],[Column1.2]]&gt;=2003,"Under 18", IF(Usuarios[[#This Row],[Column1.2]]&gt;=1998,"From 18 to 23","Over 23"))</f>
        <v>Under 18</v>
      </c>
    </row>
    <row r="256" spans="1:3" x14ac:dyDescent="0.25">
      <c r="A256">
        <v>2008</v>
      </c>
      <c r="B256" t="s">
        <v>10431</v>
      </c>
      <c r="C256" t="str">
        <f>IF(Usuarios[[#This Row],[Column1.2]]&gt;=2003,"Under 18", IF(Usuarios[[#This Row],[Column1.2]]&gt;=1998,"From 18 to 23","Over 23"))</f>
        <v>Under 18</v>
      </c>
    </row>
    <row r="257" spans="1:3" x14ac:dyDescent="0.25">
      <c r="A257">
        <v>2005</v>
      </c>
      <c r="B257" t="s">
        <v>10431</v>
      </c>
      <c r="C257" t="str">
        <f>IF(Usuarios[[#This Row],[Column1.2]]&gt;=2003,"Under 18", IF(Usuarios[[#This Row],[Column1.2]]&gt;=1998,"From 18 to 23","Over 23"))</f>
        <v>Under 18</v>
      </c>
    </row>
    <row r="258" spans="1:3" x14ac:dyDescent="0.25">
      <c r="A258">
        <v>1994</v>
      </c>
      <c r="B258" t="s">
        <v>10432</v>
      </c>
      <c r="C258" t="str">
        <f>IF(Usuarios[[#This Row],[Column1.2]]&gt;=2003,"Under 18", IF(Usuarios[[#This Row],[Column1.2]]&gt;=1998,"From 18 to 23","Over 23"))</f>
        <v>Over 23</v>
      </c>
    </row>
    <row r="259" spans="1:3" x14ac:dyDescent="0.25">
      <c r="A259">
        <v>2008</v>
      </c>
      <c r="B259" t="s">
        <v>10431</v>
      </c>
      <c r="C259" t="str">
        <f>IF(Usuarios[[#This Row],[Column1.2]]&gt;=2003,"Under 18", IF(Usuarios[[#This Row],[Column1.2]]&gt;=1998,"From 18 to 23","Over 23"))</f>
        <v>Under 18</v>
      </c>
    </row>
    <row r="260" spans="1:3" x14ac:dyDescent="0.25">
      <c r="A260">
        <v>2006</v>
      </c>
      <c r="B260" t="s">
        <v>10431</v>
      </c>
      <c r="C260" t="str">
        <f>IF(Usuarios[[#This Row],[Column1.2]]&gt;=2003,"Under 18", IF(Usuarios[[#This Row],[Column1.2]]&gt;=1998,"From 18 to 23","Over 23"))</f>
        <v>Under 18</v>
      </c>
    </row>
    <row r="261" spans="1:3" x14ac:dyDescent="0.25">
      <c r="A261">
        <v>16</v>
      </c>
      <c r="B261" t="s">
        <v>10431</v>
      </c>
      <c r="C261" t="str">
        <f>IF(Usuarios[[#This Row],[Column1.2]]&gt;=2003,"Under 18", IF(Usuarios[[#This Row],[Column1.2]]&gt;=1998,"From 18 to 23","Over 23"))</f>
        <v>Over 23</v>
      </c>
    </row>
    <row r="262" spans="1:3" x14ac:dyDescent="0.25">
      <c r="A262">
        <v>2002</v>
      </c>
      <c r="B262" t="s">
        <v>10431</v>
      </c>
      <c r="C262" t="str">
        <f>IF(Usuarios[[#This Row],[Column1.2]]&gt;=2003,"Under 18", IF(Usuarios[[#This Row],[Column1.2]]&gt;=1998,"From 18 to 23","Over 23"))</f>
        <v>From 18 to 23</v>
      </c>
    </row>
    <row r="263" spans="1:3" x14ac:dyDescent="0.25">
      <c r="A263">
        <v>2002</v>
      </c>
      <c r="B263" t="s">
        <v>10432</v>
      </c>
      <c r="C263" t="str">
        <f>IF(Usuarios[[#This Row],[Column1.2]]&gt;=2003,"Under 18", IF(Usuarios[[#This Row],[Column1.2]]&gt;=1998,"From 18 to 23","Over 23"))</f>
        <v>From 18 to 23</v>
      </c>
    </row>
    <row r="264" spans="1:3" x14ac:dyDescent="0.25">
      <c r="A264">
        <v>1997</v>
      </c>
      <c r="B264" t="s">
        <v>10432</v>
      </c>
      <c r="C264" t="str">
        <f>IF(Usuarios[[#This Row],[Column1.2]]&gt;=2003,"Under 18", IF(Usuarios[[#This Row],[Column1.2]]&gt;=1998,"From 18 to 23","Over 23"))</f>
        <v>Over 23</v>
      </c>
    </row>
    <row r="265" spans="1:3" x14ac:dyDescent="0.25">
      <c r="A265">
        <v>13</v>
      </c>
      <c r="B265" t="s">
        <v>10432</v>
      </c>
      <c r="C265" t="str">
        <f>IF(Usuarios[[#This Row],[Column1.2]]&gt;=2003,"Under 18", IF(Usuarios[[#This Row],[Column1.2]]&gt;=1998,"From 18 to 23","Over 23"))</f>
        <v>Over 23</v>
      </c>
    </row>
    <row r="266" spans="1:3" x14ac:dyDescent="0.25">
      <c r="A266">
        <v>5</v>
      </c>
      <c r="B266" t="s">
        <v>10432</v>
      </c>
      <c r="C266" t="str">
        <f>IF(Usuarios[[#This Row],[Column1.2]]&gt;=2003,"Under 18", IF(Usuarios[[#This Row],[Column1.2]]&gt;=1998,"From 18 to 23","Over 23"))</f>
        <v>Over 23</v>
      </c>
    </row>
    <row r="267" spans="1:3" x14ac:dyDescent="0.25">
      <c r="A267">
        <v>2002</v>
      </c>
      <c r="B267" t="s">
        <v>10432</v>
      </c>
      <c r="C267" t="str">
        <f>IF(Usuarios[[#This Row],[Column1.2]]&gt;=2003,"Under 18", IF(Usuarios[[#This Row],[Column1.2]]&gt;=1998,"From 18 to 23","Over 23"))</f>
        <v>From 18 to 23</v>
      </c>
    </row>
    <row r="268" spans="1:3" x14ac:dyDescent="0.25">
      <c r="A268">
        <v>1997</v>
      </c>
      <c r="B268" t="s">
        <v>10432</v>
      </c>
      <c r="C268" t="str">
        <f>IF(Usuarios[[#This Row],[Column1.2]]&gt;=2003,"Under 18", IF(Usuarios[[#This Row],[Column1.2]]&gt;=1998,"From 18 to 23","Over 23"))</f>
        <v>Over 23</v>
      </c>
    </row>
    <row r="269" spans="1:3" x14ac:dyDescent="0.25">
      <c r="A269">
        <v>2003</v>
      </c>
      <c r="B269" t="s">
        <v>10432</v>
      </c>
      <c r="C269" t="str">
        <f>IF(Usuarios[[#This Row],[Column1.2]]&gt;=2003,"Under 18", IF(Usuarios[[#This Row],[Column1.2]]&gt;=1998,"From 18 to 23","Over 23"))</f>
        <v>Under 18</v>
      </c>
    </row>
    <row r="270" spans="1:3" x14ac:dyDescent="0.25">
      <c r="A270">
        <v>2002</v>
      </c>
      <c r="B270" t="s">
        <v>10432</v>
      </c>
      <c r="C270" t="str">
        <f>IF(Usuarios[[#This Row],[Column1.2]]&gt;=2003,"Under 18", IF(Usuarios[[#This Row],[Column1.2]]&gt;=1998,"From 18 to 23","Over 23"))</f>
        <v>From 18 to 23</v>
      </c>
    </row>
    <row r="271" spans="1:3" x14ac:dyDescent="0.25">
      <c r="A271">
        <v>1997</v>
      </c>
      <c r="B271" t="s">
        <v>10432</v>
      </c>
      <c r="C271" t="str">
        <f>IF(Usuarios[[#This Row],[Column1.2]]&gt;=2003,"Under 18", IF(Usuarios[[#This Row],[Column1.2]]&gt;=1998,"From 18 to 23","Over 23"))</f>
        <v>Over 23</v>
      </c>
    </row>
    <row r="272" spans="1:3" x14ac:dyDescent="0.25">
      <c r="A272">
        <v>2002</v>
      </c>
      <c r="B272" t="s">
        <v>10432</v>
      </c>
      <c r="C272" t="str">
        <f>IF(Usuarios[[#This Row],[Column1.2]]&gt;=2003,"Under 18", IF(Usuarios[[#This Row],[Column1.2]]&gt;=1998,"From 18 to 23","Over 23"))</f>
        <v>From 18 to 23</v>
      </c>
    </row>
    <row r="273" spans="1:3" x14ac:dyDescent="0.25">
      <c r="A273">
        <v>1998</v>
      </c>
      <c r="B273" t="s">
        <v>10432</v>
      </c>
      <c r="C273" t="str">
        <f>IF(Usuarios[[#This Row],[Column1.2]]&gt;=2003,"Under 18", IF(Usuarios[[#This Row],[Column1.2]]&gt;=1998,"From 18 to 23","Over 23"))</f>
        <v>From 18 to 23</v>
      </c>
    </row>
    <row r="274" spans="1:3" x14ac:dyDescent="0.25">
      <c r="A274">
        <v>1990</v>
      </c>
      <c r="B274" t="s">
        <v>10432</v>
      </c>
      <c r="C274" t="str">
        <f>IF(Usuarios[[#This Row],[Column1.2]]&gt;=2003,"Under 18", IF(Usuarios[[#This Row],[Column1.2]]&gt;=1998,"From 18 to 23","Over 23"))</f>
        <v>Over 23</v>
      </c>
    </row>
    <row r="275" spans="1:3" x14ac:dyDescent="0.25">
      <c r="A275">
        <v>2002</v>
      </c>
      <c r="B275" t="s">
        <v>10432</v>
      </c>
      <c r="C275" t="str">
        <f>IF(Usuarios[[#This Row],[Column1.2]]&gt;=2003,"Under 18", IF(Usuarios[[#This Row],[Column1.2]]&gt;=1998,"From 18 to 23","Over 23"))</f>
        <v>From 18 to 23</v>
      </c>
    </row>
    <row r="276" spans="1:3" x14ac:dyDescent="0.25">
      <c r="A276">
        <v>2002</v>
      </c>
      <c r="B276" t="s">
        <v>10432</v>
      </c>
      <c r="C276" t="str">
        <f>IF(Usuarios[[#This Row],[Column1.2]]&gt;=2003,"Under 18", IF(Usuarios[[#This Row],[Column1.2]]&gt;=1998,"From 18 to 23","Over 23"))</f>
        <v>From 18 to 23</v>
      </c>
    </row>
    <row r="277" spans="1:3" x14ac:dyDescent="0.25">
      <c r="A277">
        <v>1998</v>
      </c>
      <c r="B277" t="s">
        <v>10432</v>
      </c>
      <c r="C277" t="str">
        <f>IF(Usuarios[[#This Row],[Column1.2]]&gt;=2003,"Under 18", IF(Usuarios[[#This Row],[Column1.2]]&gt;=1998,"From 18 to 23","Over 23"))</f>
        <v>From 18 to 23</v>
      </c>
    </row>
    <row r="278" spans="1:3" x14ac:dyDescent="0.25">
      <c r="A278">
        <v>1998</v>
      </c>
      <c r="B278" t="s">
        <v>10432</v>
      </c>
      <c r="C278" t="str">
        <f>IF(Usuarios[[#This Row],[Column1.2]]&gt;=2003,"Under 18", IF(Usuarios[[#This Row],[Column1.2]]&gt;=1998,"From 18 to 23","Over 23"))</f>
        <v>From 18 to 23</v>
      </c>
    </row>
    <row r="279" spans="1:3" x14ac:dyDescent="0.25">
      <c r="A279">
        <v>1987</v>
      </c>
      <c r="B279" t="s">
        <v>10432</v>
      </c>
      <c r="C279" t="str">
        <f>IF(Usuarios[[#This Row],[Column1.2]]&gt;=2003,"Under 18", IF(Usuarios[[#This Row],[Column1.2]]&gt;=1998,"From 18 to 23","Over 23"))</f>
        <v>Over 23</v>
      </c>
    </row>
    <row r="280" spans="1:3" x14ac:dyDescent="0.25">
      <c r="A280">
        <v>2002</v>
      </c>
      <c r="B280" t="s">
        <v>10432</v>
      </c>
      <c r="C280" t="str">
        <f>IF(Usuarios[[#This Row],[Column1.2]]&gt;=2003,"Under 18", IF(Usuarios[[#This Row],[Column1.2]]&gt;=1998,"From 18 to 23","Over 23"))</f>
        <v>From 18 to 23</v>
      </c>
    </row>
    <row r="281" spans="1:3" x14ac:dyDescent="0.25">
      <c r="A281">
        <v>2008</v>
      </c>
      <c r="B281" t="s">
        <v>10431</v>
      </c>
      <c r="C281" t="str">
        <f>IF(Usuarios[[#This Row],[Column1.2]]&gt;=2003,"Under 18", IF(Usuarios[[#This Row],[Column1.2]]&gt;=1998,"From 18 to 23","Over 23"))</f>
        <v>Under 18</v>
      </c>
    </row>
    <row r="282" spans="1:3" x14ac:dyDescent="0.25">
      <c r="A282">
        <v>2002</v>
      </c>
      <c r="B282" t="s">
        <v>10432</v>
      </c>
      <c r="C282" t="str">
        <f>IF(Usuarios[[#This Row],[Column1.2]]&gt;=2003,"Under 18", IF(Usuarios[[#This Row],[Column1.2]]&gt;=1998,"From 18 to 23","Over 23"))</f>
        <v>From 18 to 23</v>
      </c>
    </row>
    <row r="283" spans="1:3" x14ac:dyDescent="0.25">
      <c r="A283">
        <v>1997</v>
      </c>
      <c r="B283" t="s">
        <v>10432</v>
      </c>
      <c r="C283" t="str">
        <f>IF(Usuarios[[#This Row],[Column1.2]]&gt;=2003,"Under 18", IF(Usuarios[[#This Row],[Column1.2]]&gt;=1998,"From 18 to 23","Over 23"))</f>
        <v>Over 23</v>
      </c>
    </row>
    <row r="284" spans="1:3" x14ac:dyDescent="0.25">
      <c r="A284">
        <v>2002</v>
      </c>
      <c r="B284" t="s">
        <v>10432</v>
      </c>
      <c r="C284" t="str">
        <f>IF(Usuarios[[#This Row],[Column1.2]]&gt;=2003,"Under 18", IF(Usuarios[[#This Row],[Column1.2]]&gt;=1998,"From 18 to 23","Over 23"))</f>
        <v>From 18 to 23</v>
      </c>
    </row>
    <row r="285" spans="1:3" x14ac:dyDescent="0.25">
      <c r="A285">
        <v>2002</v>
      </c>
      <c r="B285" t="s">
        <v>10432</v>
      </c>
      <c r="C285" t="str">
        <f>IF(Usuarios[[#This Row],[Column1.2]]&gt;=2003,"Under 18", IF(Usuarios[[#This Row],[Column1.2]]&gt;=1998,"From 18 to 23","Over 23"))</f>
        <v>From 18 to 23</v>
      </c>
    </row>
    <row r="286" spans="1:3" x14ac:dyDescent="0.25">
      <c r="A286">
        <v>2001</v>
      </c>
      <c r="B286" t="s">
        <v>10432</v>
      </c>
      <c r="C286" t="str">
        <f>IF(Usuarios[[#This Row],[Column1.2]]&gt;=2003,"Under 18", IF(Usuarios[[#This Row],[Column1.2]]&gt;=1998,"From 18 to 23","Over 23"))</f>
        <v>From 18 to 23</v>
      </c>
    </row>
    <row r="287" spans="1:3" x14ac:dyDescent="0.25">
      <c r="A287">
        <v>2007</v>
      </c>
      <c r="B287" t="s">
        <v>10432</v>
      </c>
      <c r="C287" t="str">
        <f>IF(Usuarios[[#This Row],[Column1.2]]&gt;=2003,"Under 18", IF(Usuarios[[#This Row],[Column1.2]]&gt;=1998,"From 18 to 23","Over 23"))</f>
        <v>Under 18</v>
      </c>
    </row>
    <row r="288" spans="1:3" x14ac:dyDescent="0.25">
      <c r="A288">
        <v>2006</v>
      </c>
      <c r="B288" t="s">
        <v>10432</v>
      </c>
      <c r="C288" t="str">
        <f>IF(Usuarios[[#This Row],[Column1.2]]&gt;=2003,"Under 18", IF(Usuarios[[#This Row],[Column1.2]]&gt;=1998,"From 18 to 23","Over 23"))</f>
        <v>Under 18</v>
      </c>
    </row>
    <row r="289" spans="1:3" x14ac:dyDescent="0.25">
      <c r="A289">
        <v>2005</v>
      </c>
      <c r="B289" t="s">
        <v>10432</v>
      </c>
      <c r="C289" t="str">
        <f>IF(Usuarios[[#This Row],[Column1.2]]&gt;=2003,"Under 18", IF(Usuarios[[#This Row],[Column1.2]]&gt;=1998,"From 18 to 23","Over 23"))</f>
        <v>Under 18</v>
      </c>
    </row>
    <row r="290" spans="1:3" x14ac:dyDescent="0.25">
      <c r="A290">
        <v>2003</v>
      </c>
      <c r="B290" t="s">
        <v>10432</v>
      </c>
      <c r="C290" t="str">
        <f>IF(Usuarios[[#This Row],[Column1.2]]&gt;=2003,"Under 18", IF(Usuarios[[#This Row],[Column1.2]]&gt;=1998,"From 18 to 23","Over 23"))</f>
        <v>Under 18</v>
      </c>
    </row>
    <row r="291" spans="1:3" x14ac:dyDescent="0.25">
      <c r="A291">
        <v>1997</v>
      </c>
      <c r="B291" t="s">
        <v>10432</v>
      </c>
      <c r="C291" t="str">
        <f>IF(Usuarios[[#This Row],[Column1.2]]&gt;=2003,"Under 18", IF(Usuarios[[#This Row],[Column1.2]]&gt;=1998,"From 18 to 23","Over 23"))</f>
        <v>Over 23</v>
      </c>
    </row>
    <row r="292" spans="1:3" x14ac:dyDescent="0.25">
      <c r="A292">
        <v>2007</v>
      </c>
      <c r="B292" t="s">
        <v>10431</v>
      </c>
      <c r="C292" t="str">
        <f>IF(Usuarios[[#This Row],[Column1.2]]&gt;=2003,"Under 18", IF(Usuarios[[#This Row],[Column1.2]]&gt;=1998,"From 18 to 23","Over 23"))</f>
        <v>Under 18</v>
      </c>
    </row>
    <row r="293" spans="1:3" x14ac:dyDescent="0.25">
      <c r="A293">
        <v>2008</v>
      </c>
      <c r="B293" t="s">
        <v>10432</v>
      </c>
      <c r="C293" t="str">
        <f>IF(Usuarios[[#This Row],[Column1.2]]&gt;=2003,"Under 18", IF(Usuarios[[#This Row],[Column1.2]]&gt;=1998,"From 18 to 23","Over 23"))</f>
        <v>Under 18</v>
      </c>
    </row>
    <row r="294" spans="1:3" x14ac:dyDescent="0.25">
      <c r="A294">
        <v>2003</v>
      </c>
      <c r="B294" t="s">
        <v>10432</v>
      </c>
      <c r="C294" t="str">
        <f>IF(Usuarios[[#This Row],[Column1.2]]&gt;=2003,"Under 18", IF(Usuarios[[#This Row],[Column1.2]]&gt;=1998,"From 18 to 23","Over 23"))</f>
        <v>Under 18</v>
      </c>
    </row>
    <row r="295" spans="1:3" x14ac:dyDescent="0.25">
      <c r="A295">
        <v>2008</v>
      </c>
      <c r="B295" t="s">
        <v>10431</v>
      </c>
      <c r="C295" t="str">
        <f>IF(Usuarios[[#This Row],[Column1.2]]&gt;=2003,"Under 18", IF(Usuarios[[#This Row],[Column1.2]]&gt;=1998,"From 18 to 23","Over 23"))</f>
        <v>Under 18</v>
      </c>
    </row>
    <row r="296" spans="1:3" x14ac:dyDescent="0.25">
      <c r="A296">
        <v>2008</v>
      </c>
      <c r="B296" t="s">
        <v>10432</v>
      </c>
      <c r="C296" t="str">
        <f>IF(Usuarios[[#This Row],[Column1.2]]&gt;=2003,"Under 18", IF(Usuarios[[#This Row],[Column1.2]]&gt;=1998,"From 18 to 23","Over 23"))</f>
        <v>Under 18</v>
      </c>
    </row>
    <row r="297" spans="1:3" x14ac:dyDescent="0.25">
      <c r="A297">
        <v>2008</v>
      </c>
      <c r="B297" t="s">
        <v>10432</v>
      </c>
      <c r="C297" t="str">
        <f>IF(Usuarios[[#This Row],[Column1.2]]&gt;=2003,"Under 18", IF(Usuarios[[#This Row],[Column1.2]]&gt;=1998,"From 18 to 23","Over 23"))</f>
        <v>Under 18</v>
      </c>
    </row>
    <row r="298" spans="1:3" x14ac:dyDescent="0.25">
      <c r="A298">
        <v>1966</v>
      </c>
      <c r="B298" t="s">
        <v>10432</v>
      </c>
      <c r="C298" t="str">
        <f>IF(Usuarios[[#This Row],[Column1.2]]&gt;=2003,"Under 18", IF(Usuarios[[#This Row],[Column1.2]]&gt;=1998,"From 18 to 23","Over 23"))</f>
        <v>Over 23</v>
      </c>
    </row>
    <row r="299" spans="1:3" x14ac:dyDescent="0.25">
      <c r="A299">
        <v>2002</v>
      </c>
      <c r="B299" t="s">
        <v>10431</v>
      </c>
      <c r="C299" t="str">
        <f>IF(Usuarios[[#This Row],[Column1.2]]&gt;=2003,"Under 18", IF(Usuarios[[#This Row],[Column1.2]]&gt;=1998,"From 18 to 23","Over 23"))</f>
        <v>From 18 to 23</v>
      </c>
    </row>
    <row r="300" spans="1:3" x14ac:dyDescent="0.25">
      <c r="A300">
        <v>2002</v>
      </c>
      <c r="B300" t="s">
        <v>10432</v>
      </c>
      <c r="C300" t="str">
        <f>IF(Usuarios[[#This Row],[Column1.2]]&gt;=2003,"Under 18", IF(Usuarios[[#This Row],[Column1.2]]&gt;=1998,"From 18 to 23","Over 23"))</f>
        <v>From 18 to 23</v>
      </c>
    </row>
    <row r="301" spans="1:3" x14ac:dyDescent="0.25">
      <c r="A301">
        <v>2002</v>
      </c>
      <c r="B301" t="s">
        <v>10432</v>
      </c>
      <c r="C301" t="str">
        <f>IF(Usuarios[[#This Row],[Column1.2]]&gt;=2003,"Under 18", IF(Usuarios[[#This Row],[Column1.2]]&gt;=1998,"From 18 to 23","Over 23"))</f>
        <v>From 18 to 23</v>
      </c>
    </row>
    <row r="302" spans="1:3" x14ac:dyDescent="0.25">
      <c r="A302">
        <v>2005</v>
      </c>
      <c r="B302" t="s">
        <v>10432</v>
      </c>
      <c r="C302" t="str">
        <f>IF(Usuarios[[#This Row],[Column1.2]]&gt;=2003,"Under 18", IF(Usuarios[[#This Row],[Column1.2]]&gt;=1998,"From 18 to 23","Over 23"))</f>
        <v>Under 18</v>
      </c>
    </row>
    <row r="303" spans="1:3" x14ac:dyDescent="0.25">
      <c r="A303">
        <v>2008</v>
      </c>
      <c r="B303" t="s">
        <v>10431</v>
      </c>
      <c r="C303" t="str">
        <f>IF(Usuarios[[#This Row],[Column1.2]]&gt;=2003,"Under 18", IF(Usuarios[[#This Row],[Column1.2]]&gt;=1998,"From 18 to 23","Over 23"))</f>
        <v>Under 18</v>
      </c>
    </row>
    <row r="304" spans="1:3" x14ac:dyDescent="0.25">
      <c r="A304">
        <v>2008</v>
      </c>
      <c r="B304" t="s">
        <v>10431</v>
      </c>
      <c r="C304" t="str">
        <f>IF(Usuarios[[#This Row],[Column1.2]]&gt;=2003,"Under 18", IF(Usuarios[[#This Row],[Column1.2]]&gt;=1998,"From 18 to 23","Over 23"))</f>
        <v>Under 18</v>
      </c>
    </row>
    <row r="305" spans="1:3" x14ac:dyDescent="0.25">
      <c r="A305">
        <v>2006</v>
      </c>
      <c r="B305" t="s">
        <v>10431</v>
      </c>
      <c r="C305" t="str">
        <f>IF(Usuarios[[#This Row],[Column1.2]]&gt;=2003,"Under 18", IF(Usuarios[[#This Row],[Column1.2]]&gt;=1998,"From 18 to 23","Over 23"))</f>
        <v>Under 18</v>
      </c>
    </row>
    <row r="306" spans="1:3" x14ac:dyDescent="0.25">
      <c r="A306">
        <v>2006</v>
      </c>
      <c r="B306" t="s">
        <v>10431</v>
      </c>
      <c r="C306" t="str">
        <f>IF(Usuarios[[#This Row],[Column1.2]]&gt;=2003,"Under 18", IF(Usuarios[[#This Row],[Column1.2]]&gt;=1998,"From 18 to 23","Over 23"))</f>
        <v>Under 18</v>
      </c>
    </row>
    <row r="307" spans="1:3" x14ac:dyDescent="0.25">
      <c r="A307">
        <v>2002</v>
      </c>
      <c r="B307" t="s">
        <v>10432</v>
      </c>
      <c r="C307" t="str">
        <f>IF(Usuarios[[#This Row],[Column1.2]]&gt;=2003,"Under 18", IF(Usuarios[[#This Row],[Column1.2]]&gt;=1998,"From 18 to 23","Over 23"))</f>
        <v>From 18 to 23</v>
      </c>
    </row>
    <row r="308" spans="1:3" x14ac:dyDescent="0.25">
      <c r="A308">
        <v>2002</v>
      </c>
      <c r="B308" t="s">
        <v>10432</v>
      </c>
      <c r="C308" t="str">
        <f>IF(Usuarios[[#This Row],[Column1.2]]&gt;=2003,"Under 18", IF(Usuarios[[#This Row],[Column1.2]]&gt;=1998,"From 18 to 23","Over 23"))</f>
        <v>From 18 to 23</v>
      </c>
    </row>
    <row r="309" spans="1:3" x14ac:dyDescent="0.25">
      <c r="A309">
        <v>2001</v>
      </c>
      <c r="B309" t="s">
        <v>10432</v>
      </c>
      <c r="C309" t="str">
        <f>IF(Usuarios[[#This Row],[Column1.2]]&gt;=2003,"Under 18", IF(Usuarios[[#This Row],[Column1.2]]&gt;=1998,"From 18 to 23","Over 23"))</f>
        <v>From 18 to 23</v>
      </c>
    </row>
    <row r="310" spans="1:3" x14ac:dyDescent="0.25">
      <c r="A310">
        <v>2002</v>
      </c>
      <c r="B310" t="s">
        <v>10432</v>
      </c>
      <c r="C310" t="str">
        <f>IF(Usuarios[[#This Row],[Column1.2]]&gt;=2003,"Under 18", IF(Usuarios[[#This Row],[Column1.2]]&gt;=1998,"From 18 to 23","Over 23"))</f>
        <v>From 18 to 23</v>
      </c>
    </row>
    <row r="311" spans="1:3" x14ac:dyDescent="0.25">
      <c r="A311">
        <v>2002</v>
      </c>
      <c r="B311" t="s">
        <v>10432</v>
      </c>
      <c r="C311" t="str">
        <f>IF(Usuarios[[#This Row],[Column1.2]]&gt;=2003,"Under 18", IF(Usuarios[[#This Row],[Column1.2]]&gt;=1998,"From 18 to 23","Over 23"))</f>
        <v>From 18 to 23</v>
      </c>
    </row>
    <row r="312" spans="1:3" x14ac:dyDescent="0.25">
      <c r="A312">
        <v>1999</v>
      </c>
      <c r="B312" t="s">
        <v>10431</v>
      </c>
      <c r="C312" t="str">
        <f>IF(Usuarios[[#This Row],[Column1.2]]&gt;=2003,"Under 18", IF(Usuarios[[#This Row],[Column1.2]]&gt;=1998,"From 18 to 23","Over 23"))</f>
        <v>From 18 to 23</v>
      </c>
    </row>
    <row r="313" spans="1:3" x14ac:dyDescent="0.25">
      <c r="A313">
        <v>2007</v>
      </c>
      <c r="B313" t="s">
        <v>10431</v>
      </c>
      <c r="C313" t="str">
        <f>IF(Usuarios[[#This Row],[Column1.2]]&gt;=2003,"Under 18", IF(Usuarios[[#This Row],[Column1.2]]&gt;=1998,"From 18 to 23","Over 23"))</f>
        <v>Under 18</v>
      </c>
    </row>
    <row r="314" spans="1:3" x14ac:dyDescent="0.25">
      <c r="A314">
        <v>1995</v>
      </c>
      <c r="B314" t="s">
        <v>10432</v>
      </c>
      <c r="C314" t="str">
        <f>IF(Usuarios[[#This Row],[Column1.2]]&gt;=2003,"Under 18", IF(Usuarios[[#This Row],[Column1.2]]&gt;=1998,"From 18 to 23","Over 23"))</f>
        <v>Over 23</v>
      </c>
    </row>
    <row r="315" spans="1:3" x14ac:dyDescent="0.25">
      <c r="A315">
        <v>1995</v>
      </c>
      <c r="B315" t="s">
        <v>10432</v>
      </c>
      <c r="C315" t="str">
        <f>IF(Usuarios[[#This Row],[Column1.2]]&gt;=2003,"Under 18", IF(Usuarios[[#This Row],[Column1.2]]&gt;=1998,"From 18 to 23","Over 23"))</f>
        <v>Over 23</v>
      </c>
    </row>
    <row r="316" spans="1:3" x14ac:dyDescent="0.25">
      <c r="A316">
        <v>2007</v>
      </c>
      <c r="B316" t="s">
        <v>10432</v>
      </c>
      <c r="C316" t="str">
        <f>IF(Usuarios[[#This Row],[Column1.2]]&gt;=2003,"Under 18", IF(Usuarios[[#This Row],[Column1.2]]&gt;=1998,"From 18 to 23","Over 23"))</f>
        <v>Under 18</v>
      </c>
    </row>
    <row r="317" spans="1:3" x14ac:dyDescent="0.25">
      <c r="A317">
        <v>1991</v>
      </c>
      <c r="B317" t="s">
        <v>10432</v>
      </c>
      <c r="C317" t="str">
        <f>IF(Usuarios[[#This Row],[Column1.2]]&gt;=2003,"Under 18", IF(Usuarios[[#This Row],[Column1.2]]&gt;=1998,"From 18 to 23","Over 23"))</f>
        <v>Over 23</v>
      </c>
    </row>
    <row r="318" spans="1:3" x14ac:dyDescent="0.25">
      <c r="A318">
        <v>1993</v>
      </c>
      <c r="B318" t="s">
        <v>10432</v>
      </c>
      <c r="C318" t="str">
        <f>IF(Usuarios[[#This Row],[Column1.2]]&gt;=2003,"Under 18", IF(Usuarios[[#This Row],[Column1.2]]&gt;=1998,"From 18 to 23","Over 23"))</f>
        <v>Over 23</v>
      </c>
    </row>
    <row r="319" spans="1:3" x14ac:dyDescent="0.25">
      <c r="A319">
        <v>2000</v>
      </c>
      <c r="B319" t="s">
        <v>10432</v>
      </c>
      <c r="C319" t="str">
        <f>IF(Usuarios[[#This Row],[Column1.2]]&gt;=2003,"Under 18", IF(Usuarios[[#This Row],[Column1.2]]&gt;=1998,"From 18 to 23","Over 23"))</f>
        <v>From 18 to 23</v>
      </c>
    </row>
    <row r="320" spans="1:3" x14ac:dyDescent="0.25">
      <c r="A320">
        <v>1999</v>
      </c>
      <c r="B320" t="s">
        <v>10432</v>
      </c>
      <c r="C320" t="str">
        <f>IF(Usuarios[[#This Row],[Column1.2]]&gt;=2003,"Under 18", IF(Usuarios[[#This Row],[Column1.2]]&gt;=1998,"From 18 to 23","Over 23"))</f>
        <v>From 18 to 23</v>
      </c>
    </row>
    <row r="321" spans="1:3" x14ac:dyDescent="0.25">
      <c r="A321">
        <v>1997</v>
      </c>
      <c r="B321" t="s">
        <v>10432</v>
      </c>
      <c r="C321" t="str">
        <f>IF(Usuarios[[#This Row],[Column1.2]]&gt;=2003,"Under 18", IF(Usuarios[[#This Row],[Column1.2]]&gt;=1998,"From 18 to 23","Over 23"))</f>
        <v>Over 23</v>
      </c>
    </row>
    <row r="322" spans="1:3" x14ac:dyDescent="0.25">
      <c r="A322">
        <v>2007</v>
      </c>
      <c r="B322" t="s">
        <v>10431</v>
      </c>
      <c r="C322" t="str">
        <f>IF(Usuarios[[#This Row],[Column1.2]]&gt;=2003,"Under 18", IF(Usuarios[[#This Row],[Column1.2]]&gt;=1998,"From 18 to 23","Over 23"))</f>
        <v>Under 18</v>
      </c>
    </row>
    <row r="323" spans="1:3" x14ac:dyDescent="0.25">
      <c r="A323">
        <v>2007</v>
      </c>
      <c r="B323" t="s">
        <v>10431</v>
      </c>
      <c r="C323" t="str">
        <f>IF(Usuarios[[#This Row],[Column1.2]]&gt;=2003,"Under 18", IF(Usuarios[[#This Row],[Column1.2]]&gt;=1998,"From 18 to 23","Over 23"))</f>
        <v>Under 18</v>
      </c>
    </row>
    <row r="324" spans="1:3" x14ac:dyDescent="0.25">
      <c r="A324">
        <v>2008</v>
      </c>
      <c r="B324" t="s">
        <v>10432</v>
      </c>
      <c r="C324" t="str">
        <f>IF(Usuarios[[#This Row],[Column1.2]]&gt;=2003,"Under 18", IF(Usuarios[[#This Row],[Column1.2]]&gt;=1998,"From 18 to 23","Over 23"))</f>
        <v>Under 18</v>
      </c>
    </row>
    <row r="325" spans="1:3" x14ac:dyDescent="0.25">
      <c r="A325">
        <v>2006</v>
      </c>
      <c r="B325" t="s">
        <v>10431</v>
      </c>
      <c r="C325" t="str">
        <f>IF(Usuarios[[#This Row],[Column1.2]]&gt;=2003,"Under 18", IF(Usuarios[[#This Row],[Column1.2]]&gt;=1998,"From 18 to 23","Over 23"))</f>
        <v>Under 18</v>
      </c>
    </row>
    <row r="326" spans="1:3" x14ac:dyDescent="0.25">
      <c r="A326">
        <v>2001</v>
      </c>
      <c r="B326" t="s">
        <v>10432</v>
      </c>
      <c r="C326" t="str">
        <f>IF(Usuarios[[#This Row],[Column1.2]]&gt;=2003,"Under 18", IF(Usuarios[[#This Row],[Column1.2]]&gt;=1998,"From 18 to 23","Over 23"))</f>
        <v>From 18 to 23</v>
      </c>
    </row>
    <row r="327" spans="1:3" x14ac:dyDescent="0.25">
      <c r="A327">
        <v>2001</v>
      </c>
      <c r="B327" t="s">
        <v>10432</v>
      </c>
      <c r="C327" t="str">
        <f>IF(Usuarios[[#This Row],[Column1.2]]&gt;=2003,"Under 18", IF(Usuarios[[#This Row],[Column1.2]]&gt;=1998,"From 18 to 23","Over 23"))</f>
        <v>From 18 to 23</v>
      </c>
    </row>
    <row r="328" spans="1:3" x14ac:dyDescent="0.25">
      <c r="A328">
        <v>1984</v>
      </c>
      <c r="B328" t="s">
        <v>10431</v>
      </c>
      <c r="C328" t="str">
        <f>IF(Usuarios[[#This Row],[Column1.2]]&gt;=2003,"Under 18", IF(Usuarios[[#This Row],[Column1.2]]&gt;=1998,"From 18 to 23","Over 23"))</f>
        <v>Over 23</v>
      </c>
    </row>
    <row r="329" spans="1:3" x14ac:dyDescent="0.25">
      <c r="A329">
        <v>2008</v>
      </c>
      <c r="B329" t="s">
        <v>10432</v>
      </c>
      <c r="C329" t="str">
        <f>IF(Usuarios[[#This Row],[Column1.2]]&gt;=2003,"Under 18", IF(Usuarios[[#This Row],[Column1.2]]&gt;=1998,"From 18 to 23","Over 23"))</f>
        <v>Under 18</v>
      </c>
    </row>
    <row r="330" spans="1:3" x14ac:dyDescent="0.25">
      <c r="A330">
        <v>2008</v>
      </c>
      <c r="B330" t="s">
        <v>10431</v>
      </c>
      <c r="C330" t="str">
        <f>IF(Usuarios[[#This Row],[Column1.2]]&gt;=2003,"Under 18", IF(Usuarios[[#This Row],[Column1.2]]&gt;=1998,"From 18 to 23","Over 23"))</f>
        <v>Under 18</v>
      </c>
    </row>
    <row r="331" spans="1:3" x14ac:dyDescent="0.25">
      <c r="A331">
        <v>2008</v>
      </c>
      <c r="B331" t="s">
        <v>10431</v>
      </c>
      <c r="C331" t="str">
        <f>IF(Usuarios[[#This Row],[Column1.2]]&gt;=2003,"Under 18", IF(Usuarios[[#This Row],[Column1.2]]&gt;=1998,"From 18 to 23","Over 23"))</f>
        <v>Under 18</v>
      </c>
    </row>
    <row r="332" spans="1:3" x14ac:dyDescent="0.25">
      <c r="A332">
        <v>2008</v>
      </c>
      <c r="B332" t="s">
        <v>10431</v>
      </c>
      <c r="C332" t="str">
        <f>IF(Usuarios[[#This Row],[Column1.2]]&gt;=2003,"Under 18", IF(Usuarios[[#This Row],[Column1.2]]&gt;=1998,"From 18 to 23","Over 23"))</f>
        <v>Under 18</v>
      </c>
    </row>
    <row r="333" spans="1:3" x14ac:dyDescent="0.25">
      <c r="A333">
        <v>2008</v>
      </c>
      <c r="B333" t="s">
        <v>10431</v>
      </c>
      <c r="C333" t="str">
        <f>IF(Usuarios[[#This Row],[Column1.2]]&gt;=2003,"Under 18", IF(Usuarios[[#This Row],[Column1.2]]&gt;=1998,"From 18 to 23","Over 23"))</f>
        <v>Under 18</v>
      </c>
    </row>
    <row r="334" spans="1:3" x14ac:dyDescent="0.25">
      <c r="A334">
        <v>2008</v>
      </c>
      <c r="B334" t="s">
        <v>10431</v>
      </c>
      <c r="C334" t="str">
        <f>IF(Usuarios[[#This Row],[Column1.2]]&gt;=2003,"Under 18", IF(Usuarios[[#This Row],[Column1.2]]&gt;=1998,"From 18 to 23","Over 23"))</f>
        <v>Under 18</v>
      </c>
    </row>
    <row r="335" spans="1:3" x14ac:dyDescent="0.25">
      <c r="A335">
        <v>2005</v>
      </c>
      <c r="B335" t="s">
        <v>10431</v>
      </c>
      <c r="C335" t="str">
        <f>IF(Usuarios[[#This Row],[Column1.2]]&gt;=2003,"Under 18", IF(Usuarios[[#This Row],[Column1.2]]&gt;=1998,"From 18 to 23","Over 23"))</f>
        <v>Under 18</v>
      </c>
    </row>
    <row r="336" spans="1:3" x14ac:dyDescent="0.25">
      <c r="A336">
        <v>2002</v>
      </c>
      <c r="B336" t="s">
        <v>10431</v>
      </c>
      <c r="C336" t="str">
        <f>IF(Usuarios[[#This Row],[Column1.2]]&gt;=2003,"Under 18", IF(Usuarios[[#This Row],[Column1.2]]&gt;=1998,"From 18 to 23","Over 23"))</f>
        <v>From 18 to 23</v>
      </c>
    </row>
    <row r="337" spans="1:3" x14ac:dyDescent="0.25">
      <c r="A337">
        <v>2005</v>
      </c>
      <c r="B337" t="s">
        <v>10431</v>
      </c>
      <c r="C337" t="str">
        <f>IF(Usuarios[[#This Row],[Column1.2]]&gt;=2003,"Under 18", IF(Usuarios[[#This Row],[Column1.2]]&gt;=1998,"From 18 to 23","Over 23"))</f>
        <v>Under 18</v>
      </c>
    </row>
    <row r="338" spans="1:3" x14ac:dyDescent="0.25">
      <c r="A338">
        <v>2008</v>
      </c>
      <c r="B338" t="s">
        <v>10432</v>
      </c>
      <c r="C338" t="str">
        <f>IF(Usuarios[[#This Row],[Column1.2]]&gt;=2003,"Under 18", IF(Usuarios[[#This Row],[Column1.2]]&gt;=1998,"From 18 to 23","Over 23"))</f>
        <v>Under 18</v>
      </c>
    </row>
    <row r="339" spans="1:3" x14ac:dyDescent="0.25">
      <c r="A339">
        <v>2002</v>
      </c>
      <c r="B339" t="s">
        <v>10432</v>
      </c>
      <c r="C339" t="str">
        <f>IF(Usuarios[[#This Row],[Column1.2]]&gt;=2003,"Under 18", IF(Usuarios[[#This Row],[Column1.2]]&gt;=1998,"From 18 to 23","Over 23"))</f>
        <v>From 18 to 23</v>
      </c>
    </row>
    <row r="340" spans="1:3" x14ac:dyDescent="0.25">
      <c r="A340">
        <v>1998</v>
      </c>
      <c r="B340" t="s">
        <v>10432</v>
      </c>
      <c r="C340" t="str">
        <f>IF(Usuarios[[#This Row],[Column1.2]]&gt;=2003,"Under 18", IF(Usuarios[[#This Row],[Column1.2]]&gt;=1998,"From 18 to 23","Over 23"))</f>
        <v>From 18 to 23</v>
      </c>
    </row>
    <row r="341" spans="1:3" x14ac:dyDescent="0.25">
      <c r="A341">
        <v>1993</v>
      </c>
      <c r="B341" t="s">
        <v>10432</v>
      </c>
      <c r="C341" t="str">
        <f>IF(Usuarios[[#This Row],[Column1.2]]&gt;=2003,"Under 18", IF(Usuarios[[#This Row],[Column1.2]]&gt;=1998,"From 18 to 23","Over 23"))</f>
        <v>Over 23</v>
      </c>
    </row>
    <row r="342" spans="1:3" x14ac:dyDescent="0.25">
      <c r="A342">
        <v>1996</v>
      </c>
      <c r="B342" t="s">
        <v>10432</v>
      </c>
      <c r="C342" t="str">
        <f>IF(Usuarios[[#This Row],[Column1.2]]&gt;=2003,"Under 18", IF(Usuarios[[#This Row],[Column1.2]]&gt;=1998,"From 18 to 23","Over 23"))</f>
        <v>Over 23</v>
      </c>
    </row>
    <row r="343" spans="1:3" x14ac:dyDescent="0.25">
      <c r="A343">
        <v>2002</v>
      </c>
      <c r="B343" t="s">
        <v>10432</v>
      </c>
      <c r="C343" t="str">
        <f>IF(Usuarios[[#This Row],[Column1.2]]&gt;=2003,"Under 18", IF(Usuarios[[#This Row],[Column1.2]]&gt;=1998,"From 18 to 23","Over 23"))</f>
        <v>From 18 to 23</v>
      </c>
    </row>
    <row r="344" spans="1:3" x14ac:dyDescent="0.25">
      <c r="A344">
        <v>2007</v>
      </c>
      <c r="B344" t="s">
        <v>10432</v>
      </c>
      <c r="C344" t="str">
        <f>IF(Usuarios[[#This Row],[Column1.2]]&gt;=2003,"Under 18", IF(Usuarios[[#This Row],[Column1.2]]&gt;=1998,"From 18 to 23","Over 23"))</f>
        <v>Under 18</v>
      </c>
    </row>
    <row r="345" spans="1:3" x14ac:dyDescent="0.25">
      <c r="A345">
        <v>2002</v>
      </c>
      <c r="B345" t="s">
        <v>10432</v>
      </c>
      <c r="C345" t="str">
        <f>IF(Usuarios[[#This Row],[Column1.2]]&gt;=2003,"Under 18", IF(Usuarios[[#This Row],[Column1.2]]&gt;=1998,"From 18 to 23","Over 23"))</f>
        <v>From 18 to 23</v>
      </c>
    </row>
    <row r="346" spans="1:3" x14ac:dyDescent="0.25">
      <c r="A346">
        <v>2005</v>
      </c>
      <c r="B346" t="s">
        <v>10432</v>
      </c>
      <c r="C346" t="str">
        <f>IF(Usuarios[[#This Row],[Column1.2]]&gt;=2003,"Under 18", IF(Usuarios[[#This Row],[Column1.2]]&gt;=1998,"From 18 to 23","Over 23"))</f>
        <v>Under 18</v>
      </c>
    </row>
    <row r="347" spans="1:3" x14ac:dyDescent="0.25">
      <c r="A347">
        <v>2002</v>
      </c>
      <c r="B347" t="s">
        <v>10432</v>
      </c>
      <c r="C347" t="str">
        <f>IF(Usuarios[[#This Row],[Column1.2]]&gt;=2003,"Under 18", IF(Usuarios[[#This Row],[Column1.2]]&gt;=1998,"From 18 to 23","Over 23"))</f>
        <v>From 18 to 23</v>
      </c>
    </row>
    <row r="348" spans="1:3" x14ac:dyDescent="0.25">
      <c r="A348">
        <v>2002</v>
      </c>
      <c r="B348" t="s">
        <v>10432</v>
      </c>
      <c r="C348" t="str">
        <f>IF(Usuarios[[#This Row],[Column1.2]]&gt;=2003,"Under 18", IF(Usuarios[[#This Row],[Column1.2]]&gt;=1998,"From 18 to 23","Over 23"))</f>
        <v>From 18 to 23</v>
      </c>
    </row>
    <row r="349" spans="1:3" x14ac:dyDescent="0.25">
      <c r="A349">
        <v>1984</v>
      </c>
      <c r="B349" t="s">
        <v>10432</v>
      </c>
      <c r="C349" t="str">
        <f>IF(Usuarios[[#This Row],[Column1.2]]&gt;=2003,"Under 18", IF(Usuarios[[#This Row],[Column1.2]]&gt;=1998,"From 18 to 23","Over 23"))</f>
        <v>Over 23</v>
      </c>
    </row>
    <row r="350" spans="1:3" x14ac:dyDescent="0.25">
      <c r="A350">
        <v>2002</v>
      </c>
      <c r="B350" t="s">
        <v>10432</v>
      </c>
      <c r="C350" t="str">
        <f>IF(Usuarios[[#This Row],[Column1.2]]&gt;=2003,"Under 18", IF(Usuarios[[#This Row],[Column1.2]]&gt;=1998,"From 18 to 23","Over 23"))</f>
        <v>From 18 to 23</v>
      </c>
    </row>
    <row r="351" spans="1:3" x14ac:dyDescent="0.25">
      <c r="A351">
        <v>2002</v>
      </c>
      <c r="B351" t="s">
        <v>10431</v>
      </c>
      <c r="C351" t="str">
        <f>IF(Usuarios[[#This Row],[Column1.2]]&gt;=2003,"Under 18", IF(Usuarios[[#This Row],[Column1.2]]&gt;=1998,"From 18 to 23","Over 23"))</f>
        <v>From 18 to 23</v>
      </c>
    </row>
    <row r="352" spans="1:3" x14ac:dyDescent="0.25">
      <c r="A352">
        <v>1900</v>
      </c>
      <c r="B352" t="s">
        <v>10431</v>
      </c>
      <c r="C352" t="str">
        <f>IF(Usuarios[[#This Row],[Column1.2]]&gt;=2003,"Under 18", IF(Usuarios[[#This Row],[Column1.2]]&gt;=1998,"From 18 to 23","Over 23"))</f>
        <v>Over 23</v>
      </c>
    </row>
    <row r="353" spans="1:3" x14ac:dyDescent="0.25">
      <c r="A353">
        <v>1970</v>
      </c>
      <c r="B353" t="s">
        <v>10431</v>
      </c>
      <c r="C353" t="str">
        <f>IF(Usuarios[[#This Row],[Column1.2]]&gt;=2003,"Under 18", IF(Usuarios[[#This Row],[Column1.2]]&gt;=1998,"From 18 to 23","Over 23"))</f>
        <v>Over 23</v>
      </c>
    </row>
    <row r="354" spans="1:3" x14ac:dyDescent="0.25">
      <c r="A354">
        <v>2002</v>
      </c>
      <c r="B354" t="s">
        <v>10431</v>
      </c>
      <c r="C354" t="str">
        <f>IF(Usuarios[[#This Row],[Column1.2]]&gt;=2003,"Under 18", IF(Usuarios[[#This Row],[Column1.2]]&gt;=1998,"From 18 to 23","Over 23"))</f>
        <v>From 18 to 23</v>
      </c>
    </row>
    <row r="355" spans="1:3" x14ac:dyDescent="0.25">
      <c r="A355">
        <v>2002</v>
      </c>
      <c r="B355" t="s">
        <v>10431</v>
      </c>
      <c r="C355" t="str">
        <f>IF(Usuarios[[#This Row],[Column1.2]]&gt;=2003,"Under 18", IF(Usuarios[[#This Row],[Column1.2]]&gt;=1998,"From 18 to 23","Over 23"))</f>
        <v>From 18 to 23</v>
      </c>
    </row>
    <row r="356" spans="1:3" x14ac:dyDescent="0.25">
      <c r="A356">
        <v>2002</v>
      </c>
      <c r="B356" t="s">
        <v>10432</v>
      </c>
      <c r="C356" t="str">
        <f>IF(Usuarios[[#This Row],[Column1.2]]&gt;=2003,"Under 18", IF(Usuarios[[#This Row],[Column1.2]]&gt;=1998,"From 18 to 23","Over 23"))</f>
        <v>From 18 to 23</v>
      </c>
    </row>
    <row r="357" spans="1:3" x14ac:dyDescent="0.25">
      <c r="A357">
        <v>1994</v>
      </c>
      <c r="B357" t="s">
        <v>10431</v>
      </c>
      <c r="C357" t="str">
        <f>IF(Usuarios[[#This Row],[Column1.2]]&gt;=2003,"Under 18", IF(Usuarios[[#This Row],[Column1.2]]&gt;=1998,"From 18 to 23","Over 23"))</f>
        <v>Over 23</v>
      </c>
    </row>
    <row r="358" spans="1:3" x14ac:dyDescent="0.25">
      <c r="A358">
        <v>2008</v>
      </c>
      <c r="B358" t="s">
        <v>10431</v>
      </c>
      <c r="C358" t="str">
        <f>IF(Usuarios[[#This Row],[Column1.2]]&gt;=2003,"Under 18", IF(Usuarios[[#This Row],[Column1.2]]&gt;=1998,"From 18 to 23","Over 23"))</f>
        <v>Under 18</v>
      </c>
    </row>
    <row r="359" spans="1:3" x14ac:dyDescent="0.25">
      <c r="A359">
        <v>2006</v>
      </c>
      <c r="B359" t="s">
        <v>10431</v>
      </c>
      <c r="C359" t="str">
        <f>IF(Usuarios[[#This Row],[Column1.2]]&gt;=2003,"Under 18", IF(Usuarios[[#This Row],[Column1.2]]&gt;=1998,"From 18 to 23","Over 23"))</f>
        <v>Under 18</v>
      </c>
    </row>
    <row r="360" spans="1:3" x14ac:dyDescent="0.25">
      <c r="A360">
        <v>1985</v>
      </c>
      <c r="B360" t="s">
        <v>10431</v>
      </c>
      <c r="C360" t="str">
        <f>IF(Usuarios[[#This Row],[Column1.2]]&gt;=2003,"Under 18", IF(Usuarios[[#This Row],[Column1.2]]&gt;=1998,"From 18 to 23","Over 23"))</f>
        <v>Over 23</v>
      </c>
    </row>
    <row r="361" spans="1:3" x14ac:dyDescent="0.25">
      <c r="A361">
        <v>2007</v>
      </c>
      <c r="B361" t="s">
        <v>10432</v>
      </c>
      <c r="C361" t="str">
        <f>IF(Usuarios[[#This Row],[Column1.2]]&gt;=2003,"Under 18", IF(Usuarios[[#This Row],[Column1.2]]&gt;=1998,"From 18 to 23","Over 23"))</f>
        <v>Under 18</v>
      </c>
    </row>
    <row r="362" spans="1:3" x14ac:dyDescent="0.25">
      <c r="A362">
        <v>2006</v>
      </c>
      <c r="B362" t="s">
        <v>10431</v>
      </c>
      <c r="C362" t="str">
        <f>IF(Usuarios[[#This Row],[Column1.2]]&gt;=2003,"Under 18", IF(Usuarios[[#This Row],[Column1.2]]&gt;=1998,"From 18 to 23","Over 23"))</f>
        <v>Under 18</v>
      </c>
    </row>
    <row r="363" spans="1:3" x14ac:dyDescent="0.25">
      <c r="A363">
        <v>2007</v>
      </c>
      <c r="B363" t="s">
        <v>10432</v>
      </c>
      <c r="C363" t="str">
        <f>IF(Usuarios[[#This Row],[Column1.2]]&gt;=2003,"Under 18", IF(Usuarios[[#This Row],[Column1.2]]&gt;=1998,"From 18 to 23","Over 23"))</f>
        <v>Under 18</v>
      </c>
    </row>
    <row r="364" spans="1:3" x14ac:dyDescent="0.25">
      <c r="A364">
        <v>1976</v>
      </c>
      <c r="B364" t="s">
        <v>10432</v>
      </c>
      <c r="C364" t="str">
        <f>IF(Usuarios[[#This Row],[Column1.2]]&gt;=2003,"Under 18", IF(Usuarios[[#This Row],[Column1.2]]&gt;=1998,"From 18 to 23","Over 23"))</f>
        <v>Over 23</v>
      </c>
    </row>
    <row r="365" spans="1:3" x14ac:dyDescent="0.25">
      <c r="A365">
        <v>1992</v>
      </c>
      <c r="B365" t="s">
        <v>10432</v>
      </c>
      <c r="C365" t="str">
        <f>IF(Usuarios[[#This Row],[Column1.2]]&gt;=2003,"Under 18", IF(Usuarios[[#This Row],[Column1.2]]&gt;=1998,"From 18 to 23","Over 23"))</f>
        <v>Over 23</v>
      </c>
    </row>
    <row r="366" spans="1:3" x14ac:dyDescent="0.25">
      <c r="A366">
        <v>1987</v>
      </c>
      <c r="B366" t="s">
        <v>10432</v>
      </c>
      <c r="C366" t="str">
        <f>IF(Usuarios[[#This Row],[Column1.2]]&gt;=2003,"Under 18", IF(Usuarios[[#This Row],[Column1.2]]&gt;=1998,"From 18 to 23","Over 23"))</f>
        <v>Over 23</v>
      </c>
    </row>
    <row r="367" spans="1:3" x14ac:dyDescent="0.25">
      <c r="A367">
        <v>1997</v>
      </c>
      <c r="B367" t="s">
        <v>10432</v>
      </c>
      <c r="C367" t="str">
        <f>IF(Usuarios[[#This Row],[Column1.2]]&gt;=2003,"Under 18", IF(Usuarios[[#This Row],[Column1.2]]&gt;=1998,"From 18 to 23","Over 23"))</f>
        <v>Over 23</v>
      </c>
    </row>
    <row r="368" spans="1:3" x14ac:dyDescent="0.25">
      <c r="A368">
        <v>2007</v>
      </c>
      <c r="B368" t="s">
        <v>10431</v>
      </c>
      <c r="C368" t="str">
        <f>IF(Usuarios[[#This Row],[Column1.2]]&gt;=2003,"Under 18", IF(Usuarios[[#This Row],[Column1.2]]&gt;=1998,"From 18 to 23","Over 23"))</f>
        <v>Under 18</v>
      </c>
    </row>
    <row r="369" spans="1:3" x14ac:dyDescent="0.25">
      <c r="A369">
        <v>2006</v>
      </c>
      <c r="B369" t="s">
        <v>10431</v>
      </c>
      <c r="C369" t="str">
        <f>IF(Usuarios[[#This Row],[Column1.2]]&gt;=2003,"Under 18", IF(Usuarios[[#This Row],[Column1.2]]&gt;=1998,"From 18 to 23","Over 23"))</f>
        <v>Under 18</v>
      </c>
    </row>
    <row r="370" spans="1:3" x14ac:dyDescent="0.25">
      <c r="A370">
        <v>2003</v>
      </c>
      <c r="B370" t="s">
        <v>10431</v>
      </c>
      <c r="C370" t="str">
        <f>IF(Usuarios[[#This Row],[Column1.2]]&gt;=2003,"Under 18", IF(Usuarios[[#This Row],[Column1.2]]&gt;=1998,"From 18 to 23","Over 23"))</f>
        <v>Under 18</v>
      </c>
    </row>
    <row r="371" spans="1:3" x14ac:dyDescent="0.25">
      <c r="A371">
        <v>2002</v>
      </c>
      <c r="B371" t="s">
        <v>10432</v>
      </c>
      <c r="C371" t="str">
        <f>IF(Usuarios[[#This Row],[Column1.2]]&gt;=2003,"Under 18", IF(Usuarios[[#This Row],[Column1.2]]&gt;=1998,"From 18 to 23","Over 23"))</f>
        <v>From 18 to 23</v>
      </c>
    </row>
    <row r="372" spans="1:3" x14ac:dyDescent="0.25">
      <c r="A372">
        <v>26</v>
      </c>
      <c r="B372" t="s">
        <v>10432</v>
      </c>
      <c r="C372" t="str">
        <f>IF(Usuarios[[#This Row],[Column1.2]]&gt;=2003,"Under 18", IF(Usuarios[[#This Row],[Column1.2]]&gt;=1998,"From 18 to 23","Over 23"))</f>
        <v>Over 23</v>
      </c>
    </row>
    <row r="373" spans="1:3" x14ac:dyDescent="0.25">
      <c r="A373">
        <v>1981</v>
      </c>
      <c r="B373" t="s">
        <v>10431</v>
      </c>
      <c r="C373" t="str">
        <f>IF(Usuarios[[#This Row],[Column1.2]]&gt;=2003,"Under 18", IF(Usuarios[[#This Row],[Column1.2]]&gt;=1998,"From 18 to 23","Over 23"))</f>
        <v>Over 23</v>
      </c>
    </row>
    <row r="374" spans="1:3" x14ac:dyDescent="0.25">
      <c r="A374">
        <v>1986</v>
      </c>
      <c r="B374" t="s">
        <v>10432</v>
      </c>
      <c r="C374" t="str">
        <f>IF(Usuarios[[#This Row],[Column1.2]]&gt;=2003,"Under 18", IF(Usuarios[[#This Row],[Column1.2]]&gt;=1998,"From 18 to 23","Over 23"))</f>
        <v>Over 23</v>
      </c>
    </row>
    <row r="375" spans="1:3" x14ac:dyDescent="0.25">
      <c r="A375">
        <v>2007</v>
      </c>
      <c r="B375" t="s">
        <v>10431</v>
      </c>
      <c r="C375" t="str">
        <f>IF(Usuarios[[#This Row],[Column1.2]]&gt;=2003,"Under 18", IF(Usuarios[[#This Row],[Column1.2]]&gt;=1998,"From 18 to 23","Over 23"))</f>
        <v>Under 18</v>
      </c>
    </row>
    <row r="376" spans="1:3" x14ac:dyDescent="0.25">
      <c r="A376">
        <v>2002</v>
      </c>
      <c r="B376" t="s">
        <v>10432</v>
      </c>
      <c r="C376" t="str">
        <f>IF(Usuarios[[#This Row],[Column1.2]]&gt;=2003,"Under 18", IF(Usuarios[[#This Row],[Column1.2]]&gt;=1998,"From 18 to 23","Over 23"))</f>
        <v>From 18 to 23</v>
      </c>
    </row>
    <row r="377" spans="1:3" x14ac:dyDescent="0.25">
      <c r="A377">
        <v>2002</v>
      </c>
      <c r="B377" t="s">
        <v>10432</v>
      </c>
      <c r="C377" t="str">
        <f>IF(Usuarios[[#This Row],[Column1.2]]&gt;=2003,"Under 18", IF(Usuarios[[#This Row],[Column1.2]]&gt;=1998,"From 18 to 23","Over 23"))</f>
        <v>From 18 to 23</v>
      </c>
    </row>
    <row r="378" spans="1:3" x14ac:dyDescent="0.25">
      <c r="A378">
        <v>2006</v>
      </c>
      <c r="B378" t="s">
        <v>10431</v>
      </c>
      <c r="C378" t="str">
        <f>IF(Usuarios[[#This Row],[Column1.2]]&gt;=2003,"Under 18", IF(Usuarios[[#This Row],[Column1.2]]&gt;=1998,"From 18 to 23","Over 23"))</f>
        <v>Under 18</v>
      </c>
    </row>
    <row r="379" spans="1:3" x14ac:dyDescent="0.25">
      <c r="A379">
        <v>2008</v>
      </c>
      <c r="B379" t="s">
        <v>10431</v>
      </c>
      <c r="C379" t="str">
        <f>IF(Usuarios[[#This Row],[Column1.2]]&gt;=2003,"Under 18", IF(Usuarios[[#This Row],[Column1.2]]&gt;=1998,"From 18 to 23","Over 23"))</f>
        <v>Under 18</v>
      </c>
    </row>
    <row r="380" spans="1:3" x14ac:dyDescent="0.25">
      <c r="A380">
        <v>2008</v>
      </c>
      <c r="B380" t="s">
        <v>10431</v>
      </c>
      <c r="C380" t="str">
        <f>IF(Usuarios[[#This Row],[Column1.2]]&gt;=2003,"Under 18", IF(Usuarios[[#This Row],[Column1.2]]&gt;=1998,"From 18 to 23","Over 23"))</f>
        <v>Under 18</v>
      </c>
    </row>
    <row r="381" spans="1:3" x14ac:dyDescent="0.25">
      <c r="A381">
        <v>2002</v>
      </c>
      <c r="B381" t="s">
        <v>10432</v>
      </c>
      <c r="C381" t="str">
        <f>IF(Usuarios[[#This Row],[Column1.2]]&gt;=2003,"Under 18", IF(Usuarios[[#This Row],[Column1.2]]&gt;=1998,"From 18 to 23","Over 23"))</f>
        <v>From 18 to 23</v>
      </c>
    </row>
    <row r="382" spans="1:3" x14ac:dyDescent="0.25">
      <c r="A382">
        <v>1999</v>
      </c>
      <c r="B382" t="s">
        <v>10432</v>
      </c>
      <c r="C382" t="str">
        <f>IF(Usuarios[[#This Row],[Column1.2]]&gt;=2003,"Under 18", IF(Usuarios[[#This Row],[Column1.2]]&gt;=1998,"From 18 to 23","Over 23"))</f>
        <v>From 18 to 23</v>
      </c>
    </row>
    <row r="383" spans="1:3" x14ac:dyDescent="0.25">
      <c r="A383">
        <v>2005</v>
      </c>
      <c r="B383" t="s">
        <v>10432</v>
      </c>
      <c r="C383" t="str">
        <f>IF(Usuarios[[#This Row],[Column1.2]]&gt;=2003,"Under 18", IF(Usuarios[[#This Row],[Column1.2]]&gt;=1998,"From 18 to 23","Over 23"))</f>
        <v>Under 18</v>
      </c>
    </row>
    <row r="384" spans="1:3" x14ac:dyDescent="0.25">
      <c r="A384">
        <v>2005</v>
      </c>
      <c r="B384" t="s">
        <v>10432</v>
      </c>
      <c r="C384" t="str">
        <f>IF(Usuarios[[#This Row],[Column1.2]]&gt;=2003,"Under 18", IF(Usuarios[[#This Row],[Column1.2]]&gt;=1998,"From 18 to 23","Over 23"))</f>
        <v>Under 18</v>
      </c>
    </row>
    <row r="385" spans="1:3" x14ac:dyDescent="0.25">
      <c r="A385">
        <v>2002</v>
      </c>
      <c r="B385" t="s">
        <v>10432</v>
      </c>
      <c r="C385" t="str">
        <f>IF(Usuarios[[#This Row],[Column1.2]]&gt;=2003,"Under 18", IF(Usuarios[[#This Row],[Column1.2]]&gt;=1998,"From 18 to 23","Over 23"))</f>
        <v>From 18 to 23</v>
      </c>
    </row>
    <row r="386" spans="1:3" x14ac:dyDescent="0.25">
      <c r="A386">
        <v>2002</v>
      </c>
      <c r="B386" t="s">
        <v>10432</v>
      </c>
      <c r="C386" t="str">
        <f>IF(Usuarios[[#This Row],[Column1.2]]&gt;=2003,"Under 18", IF(Usuarios[[#This Row],[Column1.2]]&gt;=1998,"From 18 to 23","Over 23"))</f>
        <v>From 18 to 23</v>
      </c>
    </row>
    <row r="387" spans="1:3" x14ac:dyDescent="0.25">
      <c r="A387">
        <v>2001</v>
      </c>
      <c r="B387" t="s">
        <v>10432</v>
      </c>
      <c r="C387" t="str">
        <f>IF(Usuarios[[#This Row],[Column1.2]]&gt;=2003,"Under 18", IF(Usuarios[[#This Row],[Column1.2]]&gt;=1998,"From 18 to 23","Over 23"))</f>
        <v>From 18 to 23</v>
      </c>
    </row>
    <row r="388" spans="1:3" x14ac:dyDescent="0.25">
      <c r="A388">
        <v>1977</v>
      </c>
      <c r="B388" t="s">
        <v>10432</v>
      </c>
      <c r="C388" t="str">
        <f>IF(Usuarios[[#This Row],[Column1.2]]&gt;=2003,"Under 18", IF(Usuarios[[#This Row],[Column1.2]]&gt;=1998,"From 18 to 23","Over 23"))</f>
        <v>Over 23</v>
      </c>
    </row>
    <row r="389" spans="1:3" x14ac:dyDescent="0.25">
      <c r="A389">
        <v>1999</v>
      </c>
      <c r="B389" t="s">
        <v>10432</v>
      </c>
      <c r="C389" t="str">
        <f>IF(Usuarios[[#This Row],[Column1.2]]&gt;=2003,"Under 18", IF(Usuarios[[#This Row],[Column1.2]]&gt;=1998,"From 18 to 23","Over 23"))</f>
        <v>From 18 to 23</v>
      </c>
    </row>
    <row r="390" spans="1:3" x14ac:dyDescent="0.25">
      <c r="A390">
        <v>2002</v>
      </c>
      <c r="B390" t="s">
        <v>10432</v>
      </c>
      <c r="C390" t="str">
        <f>IF(Usuarios[[#This Row],[Column1.2]]&gt;=2003,"Under 18", IF(Usuarios[[#This Row],[Column1.2]]&gt;=1998,"From 18 to 23","Over 23"))</f>
        <v>From 18 to 23</v>
      </c>
    </row>
    <row r="391" spans="1:3" x14ac:dyDescent="0.25">
      <c r="A391">
        <v>2002</v>
      </c>
      <c r="B391" t="s">
        <v>10432</v>
      </c>
      <c r="C391" t="str">
        <f>IF(Usuarios[[#This Row],[Column1.2]]&gt;=2003,"Under 18", IF(Usuarios[[#This Row],[Column1.2]]&gt;=1998,"From 18 to 23","Over 23"))</f>
        <v>From 18 to 23</v>
      </c>
    </row>
    <row r="392" spans="1:3" x14ac:dyDescent="0.25">
      <c r="A392">
        <v>2007</v>
      </c>
      <c r="B392" t="s">
        <v>10432</v>
      </c>
      <c r="C392" t="str">
        <f>IF(Usuarios[[#This Row],[Column1.2]]&gt;=2003,"Under 18", IF(Usuarios[[#This Row],[Column1.2]]&gt;=1998,"From 18 to 23","Over 23"))</f>
        <v>Under 18</v>
      </c>
    </row>
    <row r="393" spans="1:3" x14ac:dyDescent="0.25">
      <c r="A393">
        <v>2007</v>
      </c>
      <c r="B393" t="s">
        <v>10432</v>
      </c>
      <c r="C393" t="str">
        <f>IF(Usuarios[[#This Row],[Column1.2]]&gt;=2003,"Under 18", IF(Usuarios[[#This Row],[Column1.2]]&gt;=1998,"From 18 to 23","Over 23"))</f>
        <v>Under 18</v>
      </c>
    </row>
    <row r="394" spans="1:3" x14ac:dyDescent="0.25">
      <c r="A394">
        <v>2006</v>
      </c>
      <c r="B394" t="s">
        <v>10432</v>
      </c>
      <c r="C394" t="str">
        <f>IF(Usuarios[[#This Row],[Column1.2]]&gt;=2003,"Under 18", IF(Usuarios[[#This Row],[Column1.2]]&gt;=1998,"From 18 to 23","Over 23"))</f>
        <v>Under 18</v>
      </c>
    </row>
    <row r="395" spans="1:3" x14ac:dyDescent="0.25">
      <c r="A395">
        <v>2002</v>
      </c>
      <c r="B395" t="s">
        <v>10432</v>
      </c>
      <c r="C395" t="str">
        <f>IF(Usuarios[[#This Row],[Column1.2]]&gt;=2003,"Under 18", IF(Usuarios[[#This Row],[Column1.2]]&gt;=1998,"From 18 to 23","Over 23"))</f>
        <v>From 18 to 23</v>
      </c>
    </row>
    <row r="396" spans="1:3" x14ac:dyDescent="0.25">
      <c r="A396">
        <v>2002</v>
      </c>
      <c r="B396" t="s">
        <v>10432</v>
      </c>
      <c r="C396" t="str">
        <f>IF(Usuarios[[#This Row],[Column1.2]]&gt;=2003,"Under 18", IF(Usuarios[[#This Row],[Column1.2]]&gt;=1998,"From 18 to 23","Over 23"))</f>
        <v>From 18 to 23</v>
      </c>
    </row>
    <row r="397" spans="1:3" x14ac:dyDescent="0.25">
      <c r="A397">
        <v>2005</v>
      </c>
      <c r="B397" t="s">
        <v>10431</v>
      </c>
      <c r="C397" t="str">
        <f>IF(Usuarios[[#This Row],[Column1.2]]&gt;=2003,"Under 18", IF(Usuarios[[#This Row],[Column1.2]]&gt;=1998,"From 18 to 23","Over 23"))</f>
        <v>Under 18</v>
      </c>
    </row>
    <row r="398" spans="1:3" x14ac:dyDescent="0.25">
      <c r="A398">
        <v>2002</v>
      </c>
      <c r="B398" t="s">
        <v>10432</v>
      </c>
      <c r="C398" t="str">
        <f>IF(Usuarios[[#This Row],[Column1.2]]&gt;=2003,"Under 18", IF(Usuarios[[#This Row],[Column1.2]]&gt;=1998,"From 18 to 23","Over 23"))</f>
        <v>From 18 to 23</v>
      </c>
    </row>
    <row r="399" spans="1:3" x14ac:dyDescent="0.25">
      <c r="A399">
        <v>1993</v>
      </c>
      <c r="B399" t="s">
        <v>10432</v>
      </c>
      <c r="C399" t="str">
        <f>IF(Usuarios[[#This Row],[Column1.2]]&gt;=2003,"Under 18", IF(Usuarios[[#This Row],[Column1.2]]&gt;=1998,"From 18 to 23","Over 23"))</f>
        <v>Over 23</v>
      </c>
    </row>
    <row r="400" spans="1:3" x14ac:dyDescent="0.25">
      <c r="A400">
        <v>1999</v>
      </c>
      <c r="B400" t="s">
        <v>10432</v>
      </c>
      <c r="C400" t="str">
        <f>IF(Usuarios[[#This Row],[Column1.2]]&gt;=2003,"Under 18", IF(Usuarios[[#This Row],[Column1.2]]&gt;=1998,"From 18 to 23","Over 23"))</f>
        <v>From 18 to 23</v>
      </c>
    </row>
    <row r="401" spans="1:3" x14ac:dyDescent="0.25">
      <c r="A401">
        <v>1983</v>
      </c>
      <c r="B401" t="s">
        <v>10432</v>
      </c>
      <c r="C401" t="str">
        <f>IF(Usuarios[[#This Row],[Column1.2]]&gt;=2003,"Under 18", IF(Usuarios[[#This Row],[Column1.2]]&gt;=1998,"From 18 to 23","Over 23"))</f>
        <v>Over 23</v>
      </c>
    </row>
    <row r="402" spans="1:3" x14ac:dyDescent="0.25">
      <c r="A402">
        <v>14</v>
      </c>
      <c r="B402" t="s">
        <v>10432</v>
      </c>
      <c r="C402" t="str">
        <f>IF(Usuarios[[#This Row],[Column1.2]]&gt;=2003,"Under 18", IF(Usuarios[[#This Row],[Column1.2]]&gt;=1998,"From 18 to 23","Over 23"))</f>
        <v>Over 23</v>
      </c>
    </row>
    <row r="403" spans="1:3" x14ac:dyDescent="0.25">
      <c r="A403">
        <v>2005</v>
      </c>
      <c r="B403" t="s">
        <v>10432</v>
      </c>
      <c r="C403" t="str">
        <f>IF(Usuarios[[#This Row],[Column1.2]]&gt;=2003,"Under 18", IF(Usuarios[[#This Row],[Column1.2]]&gt;=1998,"From 18 to 23","Over 23"))</f>
        <v>Under 18</v>
      </c>
    </row>
    <row r="404" spans="1:3" x14ac:dyDescent="0.25">
      <c r="A404">
        <v>2002</v>
      </c>
      <c r="B404" t="s">
        <v>10431</v>
      </c>
      <c r="C404" t="str">
        <f>IF(Usuarios[[#This Row],[Column1.2]]&gt;=2003,"Under 18", IF(Usuarios[[#This Row],[Column1.2]]&gt;=1998,"From 18 to 23","Over 23"))</f>
        <v>From 18 to 23</v>
      </c>
    </row>
    <row r="405" spans="1:3" x14ac:dyDescent="0.25">
      <c r="A405">
        <v>20001</v>
      </c>
      <c r="B405" t="s">
        <v>10432</v>
      </c>
      <c r="C405" t="str">
        <f>IF(Usuarios[[#This Row],[Column1.2]]&gt;=2003,"Under 18", IF(Usuarios[[#This Row],[Column1.2]]&gt;=1998,"From 18 to 23","Over 23"))</f>
        <v>Under 18</v>
      </c>
    </row>
    <row r="406" spans="1:3" x14ac:dyDescent="0.25">
      <c r="A406">
        <v>1995</v>
      </c>
      <c r="B406" t="s">
        <v>10431</v>
      </c>
      <c r="C406" t="str">
        <f>IF(Usuarios[[#This Row],[Column1.2]]&gt;=2003,"Under 18", IF(Usuarios[[#This Row],[Column1.2]]&gt;=1998,"From 18 to 23","Over 23"))</f>
        <v>Over 23</v>
      </c>
    </row>
    <row r="407" spans="1:3" x14ac:dyDescent="0.25">
      <c r="A407">
        <v>25101973</v>
      </c>
      <c r="B407" t="s">
        <v>10432</v>
      </c>
      <c r="C407" t="str">
        <f>IF(Usuarios[[#This Row],[Column1.2]]&gt;=2003,"Under 18", IF(Usuarios[[#This Row],[Column1.2]]&gt;=1998,"From 18 to 23","Over 23"))</f>
        <v>Under 18</v>
      </c>
    </row>
    <row r="408" spans="1:3" x14ac:dyDescent="0.25">
      <c r="A408">
        <v>1982</v>
      </c>
      <c r="B408" t="s">
        <v>10431</v>
      </c>
      <c r="C408" t="str">
        <f>IF(Usuarios[[#This Row],[Column1.2]]&gt;=2003,"Under 18", IF(Usuarios[[#This Row],[Column1.2]]&gt;=1998,"From 18 to 23","Over 23"))</f>
        <v>Over 23</v>
      </c>
    </row>
    <row r="409" spans="1:3" x14ac:dyDescent="0.25">
      <c r="A409">
        <v>2001</v>
      </c>
      <c r="B409" t="s">
        <v>10431</v>
      </c>
      <c r="C409" t="str">
        <f>IF(Usuarios[[#This Row],[Column1.2]]&gt;=2003,"Under 18", IF(Usuarios[[#This Row],[Column1.2]]&gt;=1998,"From 18 to 23","Over 23"))</f>
        <v>From 18 to 23</v>
      </c>
    </row>
    <row r="410" spans="1:3" x14ac:dyDescent="0.25">
      <c r="A410">
        <v>2007</v>
      </c>
      <c r="B410" t="s">
        <v>10431</v>
      </c>
      <c r="C410" t="str">
        <f>IF(Usuarios[[#This Row],[Column1.2]]&gt;=2003,"Under 18", IF(Usuarios[[#This Row],[Column1.2]]&gt;=1998,"From 18 to 23","Over 23"))</f>
        <v>Under 18</v>
      </c>
    </row>
    <row r="411" spans="1:3" x14ac:dyDescent="0.25">
      <c r="A411">
        <v>2005</v>
      </c>
      <c r="B411" t="s">
        <v>10431</v>
      </c>
      <c r="C411" t="str">
        <f>IF(Usuarios[[#This Row],[Column1.2]]&gt;=2003,"Under 18", IF(Usuarios[[#This Row],[Column1.2]]&gt;=1998,"From 18 to 23","Over 23"))</f>
        <v>Under 18</v>
      </c>
    </row>
    <row r="412" spans="1:3" x14ac:dyDescent="0.25">
      <c r="A412">
        <v>2002</v>
      </c>
      <c r="B412" t="s">
        <v>10431</v>
      </c>
      <c r="C412" t="str">
        <f>IF(Usuarios[[#This Row],[Column1.2]]&gt;=2003,"Under 18", IF(Usuarios[[#This Row],[Column1.2]]&gt;=1998,"From 18 to 23","Over 23"))</f>
        <v>From 18 to 23</v>
      </c>
    </row>
    <row r="413" spans="1:3" x14ac:dyDescent="0.25">
      <c r="A413">
        <v>2001</v>
      </c>
      <c r="B413" t="s">
        <v>10432</v>
      </c>
      <c r="C413" t="str">
        <f>IF(Usuarios[[#This Row],[Column1.2]]&gt;=2003,"Under 18", IF(Usuarios[[#This Row],[Column1.2]]&gt;=1998,"From 18 to 23","Over 23"))</f>
        <v>From 18 to 23</v>
      </c>
    </row>
    <row r="414" spans="1:3" x14ac:dyDescent="0.25">
      <c r="A414">
        <v>2001</v>
      </c>
      <c r="B414" t="s">
        <v>10431</v>
      </c>
      <c r="C414" t="str">
        <f>IF(Usuarios[[#This Row],[Column1.2]]&gt;=2003,"Under 18", IF(Usuarios[[#This Row],[Column1.2]]&gt;=1998,"From 18 to 23","Over 23"))</f>
        <v>From 18 to 23</v>
      </c>
    </row>
    <row r="415" spans="1:3" x14ac:dyDescent="0.25">
      <c r="A415">
        <v>2005</v>
      </c>
      <c r="B415" t="s">
        <v>10431</v>
      </c>
      <c r="C415" t="str">
        <f>IF(Usuarios[[#This Row],[Column1.2]]&gt;=2003,"Under 18", IF(Usuarios[[#This Row],[Column1.2]]&gt;=1998,"From 18 to 23","Over 23"))</f>
        <v>Under 18</v>
      </c>
    </row>
    <row r="416" spans="1:3" x14ac:dyDescent="0.25">
      <c r="A416">
        <v>2008</v>
      </c>
      <c r="B416" t="s">
        <v>10431</v>
      </c>
      <c r="C416" t="str">
        <f>IF(Usuarios[[#This Row],[Column1.2]]&gt;=2003,"Under 18", IF(Usuarios[[#This Row],[Column1.2]]&gt;=1998,"From 18 to 23","Over 23"))</f>
        <v>Under 18</v>
      </c>
    </row>
    <row r="417" spans="1:3" x14ac:dyDescent="0.25">
      <c r="A417">
        <v>2002</v>
      </c>
      <c r="B417" t="s">
        <v>10431</v>
      </c>
      <c r="C417" t="str">
        <f>IF(Usuarios[[#This Row],[Column1.2]]&gt;=2003,"Under 18", IF(Usuarios[[#This Row],[Column1.2]]&gt;=1998,"From 18 to 23","Over 23"))</f>
        <v>From 18 to 23</v>
      </c>
    </row>
    <row r="418" spans="1:3" x14ac:dyDescent="0.25">
      <c r="A418">
        <v>2002</v>
      </c>
      <c r="B418" t="s">
        <v>10431</v>
      </c>
      <c r="C418" t="str">
        <f>IF(Usuarios[[#This Row],[Column1.2]]&gt;=2003,"Under 18", IF(Usuarios[[#This Row],[Column1.2]]&gt;=1998,"From 18 to 23","Over 23"))</f>
        <v>From 18 to 23</v>
      </c>
    </row>
    <row r="419" spans="1:3" x14ac:dyDescent="0.25">
      <c r="A419">
        <v>19</v>
      </c>
      <c r="B419" t="s">
        <v>10432</v>
      </c>
      <c r="C419" t="str">
        <f>IF(Usuarios[[#This Row],[Column1.2]]&gt;=2003,"Under 18", IF(Usuarios[[#This Row],[Column1.2]]&gt;=1998,"From 18 to 23","Over 23"))</f>
        <v>Over 23</v>
      </c>
    </row>
    <row r="420" spans="1:3" x14ac:dyDescent="0.25">
      <c r="A420">
        <v>2001</v>
      </c>
      <c r="B420" t="s">
        <v>10432</v>
      </c>
      <c r="C420" t="str">
        <f>IF(Usuarios[[#This Row],[Column1.2]]&gt;=2003,"Under 18", IF(Usuarios[[#This Row],[Column1.2]]&gt;=1998,"From 18 to 23","Over 23"))</f>
        <v>From 18 to 23</v>
      </c>
    </row>
    <row r="421" spans="1:3" x14ac:dyDescent="0.25">
      <c r="A421">
        <v>2002</v>
      </c>
      <c r="B421" t="s">
        <v>10432</v>
      </c>
      <c r="C421" t="str">
        <f>IF(Usuarios[[#This Row],[Column1.2]]&gt;=2003,"Under 18", IF(Usuarios[[#This Row],[Column1.2]]&gt;=1998,"From 18 to 23","Over 23"))</f>
        <v>From 18 to 23</v>
      </c>
    </row>
  </sheetData>
  <phoneticPr fontId="1" type="noConversion"/>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FF62D-E60C-40B5-B45A-2B51D00A28F9}">
  <dimension ref="A1:K12"/>
  <sheetViews>
    <sheetView workbookViewId="0"/>
  </sheetViews>
  <sheetFormatPr baseColWidth="10" defaultRowHeight="15" x14ac:dyDescent="0.25"/>
  <cols>
    <col min="1" max="1" width="16.42578125" bestFit="1" customWidth="1"/>
    <col min="2" max="2" width="7" bestFit="1" customWidth="1"/>
  </cols>
  <sheetData>
    <row r="1" spans="1:11" x14ac:dyDescent="0.25">
      <c r="A1" s="21" t="s">
        <v>15107</v>
      </c>
      <c r="B1" s="21"/>
      <c r="C1" s="21"/>
      <c r="D1" s="21"/>
      <c r="E1" s="21"/>
      <c r="F1" s="21"/>
      <c r="G1" s="21"/>
      <c r="H1" s="21"/>
      <c r="I1" s="21"/>
      <c r="J1" s="21"/>
      <c r="K1" s="21"/>
    </row>
    <row r="3" spans="1:11" x14ac:dyDescent="0.25">
      <c r="A3" s="3" t="s">
        <v>1160</v>
      </c>
      <c r="B3" t="s">
        <v>6214</v>
      </c>
    </row>
    <row r="4" spans="1:11" x14ac:dyDescent="0.25">
      <c r="A4" s="4" t="s">
        <v>4654</v>
      </c>
      <c r="B4">
        <v>214</v>
      </c>
    </row>
    <row r="5" spans="1:11" x14ac:dyDescent="0.25">
      <c r="A5" s="12" t="s">
        <v>4661</v>
      </c>
      <c r="B5">
        <v>105</v>
      </c>
    </row>
    <row r="6" spans="1:11" x14ac:dyDescent="0.25">
      <c r="A6" s="12" t="s">
        <v>4662</v>
      </c>
      <c r="B6">
        <v>49</v>
      </c>
    </row>
    <row r="7" spans="1:11" x14ac:dyDescent="0.25">
      <c r="A7" s="12" t="s">
        <v>4663</v>
      </c>
      <c r="B7">
        <v>60</v>
      </c>
    </row>
    <row r="8" spans="1:11" x14ac:dyDescent="0.25">
      <c r="A8" s="4" t="s">
        <v>4653</v>
      </c>
      <c r="B8">
        <v>146</v>
      </c>
    </row>
    <row r="9" spans="1:11" x14ac:dyDescent="0.25">
      <c r="A9" s="12" t="s">
        <v>4661</v>
      </c>
      <c r="B9">
        <v>29</v>
      </c>
    </row>
    <row r="10" spans="1:11" x14ac:dyDescent="0.25">
      <c r="A10" s="12" t="s">
        <v>4662</v>
      </c>
      <c r="B10">
        <v>33</v>
      </c>
    </row>
    <row r="11" spans="1:11" x14ac:dyDescent="0.25">
      <c r="A11" s="12" t="s">
        <v>4663</v>
      </c>
      <c r="B11">
        <v>84</v>
      </c>
    </row>
    <row r="12" spans="1:11" x14ac:dyDescent="0.25">
      <c r="A12" s="4" t="s">
        <v>4660</v>
      </c>
      <c r="B12">
        <v>360</v>
      </c>
    </row>
  </sheetData>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EFF38-CCEC-4D51-A09F-A82595BE9792}">
  <dimension ref="A1:M1136"/>
  <sheetViews>
    <sheetView workbookViewId="0">
      <selection activeCell="G8" sqref="G8"/>
    </sheetView>
  </sheetViews>
  <sheetFormatPr baseColWidth="10" defaultRowHeight="15" x14ac:dyDescent="0.25"/>
  <cols>
    <col min="1" max="2" width="11.140625" bestFit="1" customWidth="1"/>
    <col min="3" max="3" width="12.7109375" bestFit="1" customWidth="1"/>
    <col min="4" max="4" width="11.140625" bestFit="1" customWidth="1"/>
    <col min="6" max="6" width="17.5703125" bestFit="1" customWidth="1"/>
    <col min="7" max="7" width="18.42578125" bestFit="1" customWidth="1"/>
  </cols>
  <sheetData>
    <row r="1" spans="1:13" x14ac:dyDescent="0.25">
      <c r="A1" s="7" t="s">
        <v>15103</v>
      </c>
      <c r="B1" s="7"/>
      <c r="C1" s="7"/>
      <c r="D1" s="7"/>
      <c r="E1" s="7"/>
      <c r="F1" s="7"/>
      <c r="G1" s="7"/>
    </row>
    <row r="4" spans="1:13" x14ac:dyDescent="0.25">
      <c r="A4" t="s">
        <v>9</v>
      </c>
      <c r="B4" t="s">
        <v>10305</v>
      </c>
      <c r="C4" t="s">
        <v>10306</v>
      </c>
      <c r="D4" t="s">
        <v>10307</v>
      </c>
      <c r="I4" s="7" t="s">
        <v>15104</v>
      </c>
      <c r="J4" s="7"/>
    </row>
    <row r="5" spans="1:13" x14ac:dyDescent="0.25">
      <c r="A5">
        <v>1</v>
      </c>
      <c r="B5">
        <v>0</v>
      </c>
      <c r="C5" t="s">
        <v>26</v>
      </c>
      <c r="D5">
        <v>1</v>
      </c>
      <c r="I5">
        <v>284</v>
      </c>
    </row>
    <row r="6" spans="1:13" x14ac:dyDescent="0.25">
      <c r="A6">
        <v>1</v>
      </c>
      <c r="B6">
        <v>0</v>
      </c>
      <c r="C6" t="s">
        <v>20</v>
      </c>
      <c r="D6">
        <v>1</v>
      </c>
    </row>
    <row r="7" spans="1:13" x14ac:dyDescent="0.25">
      <c r="A7">
        <v>2</v>
      </c>
      <c r="B7">
        <v>0</v>
      </c>
      <c r="C7" t="s">
        <v>26</v>
      </c>
      <c r="D7">
        <v>1</v>
      </c>
      <c r="F7" s="3" t="s">
        <v>15211</v>
      </c>
      <c r="G7" t="s">
        <v>15212</v>
      </c>
      <c r="I7" s="7" t="s">
        <v>15105</v>
      </c>
      <c r="J7" s="7"/>
      <c r="K7" s="7"/>
    </row>
    <row r="8" spans="1:13" x14ac:dyDescent="0.25">
      <c r="A8">
        <v>2</v>
      </c>
      <c r="B8">
        <v>0</v>
      </c>
      <c r="C8" t="s">
        <v>20</v>
      </c>
      <c r="D8">
        <v>1</v>
      </c>
      <c r="F8" s="4">
        <v>1</v>
      </c>
      <c r="G8">
        <v>2</v>
      </c>
      <c r="I8">
        <f>AVERAGE(G8:G291)</f>
        <v>3.9859154929577465</v>
      </c>
    </row>
    <row r="9" spans="1:13" x14ac:dyDescent="0.25">
      <c r="A9">
        <v>2</v>
      </c>
      <c r="B9">
        <v>0</v>
      </c>
      <c r="C9" t="s">
        <v>16</v>
      </c>
      <c r="D9">
        <v>1</v>
      </c>
      <c r="F9" s="4">
        <v>2</v>
      </c>
      <c r="G9">
        <v>3</v>
      </c>
    </row>
    <row r="10" spans="1:13" x14ac:dyDescent="0.25">
      <c r="A10">
        <v>3</v>
      </c>
      <c r="B10">
        <v>0</v>
      </c>
      <c r="C10" t="s">
        <v>26</v>
      </c>
      <c r="D10">
        <v>1</v>
      </c>
      <c r="F10" s="4">
        <v>3</v>
      </c>
      <c r="G10">
        <v>5</v>
      </c>
      <c r="I10" s="7" t="s">
        <v>15106</v>
      </c>
      <c r="J10" s="7"/>
      <c r="K10" s="7"/>
      <c r="L10" s="7"/>
      <c r="M10" s="7"/>
    </row>
    <row r="11" spans="1:13" x14ac:dyDescent="0.25">
      <c r="A11">
        <v>3</v>
      </c>
      <c r="B11">
        <v>0</v>
      </c>
      <c r="C11" t="s">
        <v>11</v>
      </c>
      <c r="D11">
        <v>1</v>
      </c>
      <c r="F11" s="4">
        <v>4</v>
      </c>
      <c r="G11">
        <v>2</v>
      </c>
      <c r="I11">
        <f>COUNTIF(G8:G291, 1)</f>
        <v>44</v>
      </c>
    </row>
    <row r="12" spans="1:13" x14ac:dyDescent="0.25">
      <c r="A12">
        <v>3</v>
      </c>
      <c r="B12">
        <v>0</v>
      </c>
      <c r="C12" t="s">
        <v>24</v>
      </c>
      <c r="D12">
        <v>1</v>
      </c>
      <c r="F12" s="4">
        <v>5</v>
      </c>
      <c r="G12">
        <v>1</v>
      </c>
    </row>
    <row r="13" spans="1:13" x14ac:dyDescent="0.25">
      <c r="A13">
        <v>3</v>
      </c>
      <c r="B13">
        <v>0</v>
      </c>
      <c r="C13" t="s">
        <v>2</v>
      </c>
      <c r="D13">
        <v>1</v>
      </c>
      <c r="F13" s="4">
        <v>6</v>
      </c>
      <c r="G13">
        <v>1</v>
      </c>
    </row>
    <row r="14" spans="1:13" x14ac:dyDescent="0.25">
      <c r="A14">
        <v>3</v>
      </c>
      <c r="B14">
        <v>0</v>
      </c>
      <c r="C14" t="s">
        <v>31</v>
      </c>
      <c r="D14">
        <v>1</v>
      </c>
      <c r="F14" s="4">
        <v>7</v>
      </c>
      <c r="G14">
        <v>1</v>
      </c>
    </row>
    <row r="15" spans="1:13" x14ac:dyDescent="0.25">
      <c r="A15">
        <v>4</v>
      </c>
      <c r="B15">
        <v>0</v>
      </c>
      <c r="C15" t="s">
        <v>26</v>
      </c>
      <c r="D15">
        <v>1</v>
      </c>
      <c r="F15" s="4">
        <v>8</v>
      </c>
      <c r="G15">
        <v>1</v>
      </c>
    </row>
    <row r="16" spans="1:13" x14ac:dyDescent="0.25">
      <c r="A16">
        <v>4</v>
      </c>
      <c r="B16">
        <v>0</v>
      </c>
      <c r="C16" t="s">
        <v>21</v>
      </c>
      <c r="D16">
        <v>1</v>
      </c>
      <c r="F16" s="4">
        <v>9</v>
      </c>
      <c r="G16">
        <v>1</v>
      </c>
    </row>
    <row r="17" spans="1:7" x14ac:dyDescent="0.25">
      <c r="A17">
        <v>5</v>
      </c>
      <c r="B17">
        <v>0</v>
      </c>
      <c r="C17" t="s">
        <v>20</v>
      </c>
      <c r="D17">
        <v>1</v>
      </c>
      <c r="F17" s="4">
        <v>10</v>
      </c>
      <c r="G17">
        <v>1</v>
      </c>
    </row>
    <row r="18" spans="1:7" x14ac:dyDescent="0.25">
      <c r="A18">
        <v>6</v>
      </c>
      <c r="B18">
        <v>0</v>
      </c>
      <c r="C18" t="s">
        <v>20</v>
      </c>
      <c r="D18">
        <v>1</v>
      </c>
      <c r="F18" s="4">
        <v>11</v>
      </c>
      <c r="G18">
        <v>1</v>
      </c>
    </row>
    <row r="19" spans="1:7" x14ac:dyDescent="0.25">
      <c r="A19">
        <v>7</v>
      </c>
      <c r="B19">
        <v>0</v>
      </c>
      <c r="C19" t="s">
        <v>20</v>
      </c>
      <c r="D19">
        <v>1</v>
      </c>
      <c r="F19" s="4">
        <v>12</v>
      </c>
      <c r="G19">
        <v>2</v>
      </c>
    </row>
    <row r="20" spans="1:7" x14ac:dyDescent="0.25">
      <c r="A20">
        <v>8</v>
      </c>
      <c r="B20">
        <v>0</v>
      </c>
      <c r="C20" t="s">
        <v>20</v>
      </c>
      <c r="D20">
        <v>1</v>
      </c>
      <c r="F20" s="4">
        <v>13</v>
      </c>
      <c r="G20">
        <v>11</v>
      </c>
    </row>
    <row r="21" spans="1:7" x14ac:dyDescent="0.25">
      <c r="A21">
        <v>9</v>
      </c>
      <c r="B21">
        <v>0</v>
      </c>
      <c r="C21" t="s">
        <v>20</v>
      </c>
      <c r="D21">
        <v>1</v>
      </c>
      <c r="F21" s="4">
        <v>14</v>
      </c>
      <c r="G21">
        <v>2</v>
      </c>
    </row>
    <row r="22" spans="1:7" x14ac:dyDescent="0.25">
      <c r="A22">
        <v>10</v>
      </c>
      <c r="B22">
        <v>0</v>
      </c>
      <c r="C22" t="s">
        <v>20</v>
      </c>
      <c r="D22">
        <v>1</v>
      </c>
      <c r="F22" s="4">
        <v>15</v>
      </c>
      <c r="G22">
        <v>5</v>
      </c>
    </row>
    <row r="23" spans="1:7" x14ac:dyDescent="0.25">
      <c r="A23">
        <v>11</v>
      </c>
      <c r="B23">
        <v>0</v>
      </c>
      <c r="C23" t="s">
        <v>20</v>
      </c>
      <c r="D23">
        <v>1</v>
      </c>
      <c r="F23" s="4">
        <v>16</v>
      </c>
      <c r="G23">
        <v>4</v>
      </c>
    </row>
    <row r="24" spans="1:7" x14ac:dyDescent="0.25">
      <c r="A24">
        <v>12</v>
      </c>
      <c r="B24">
        <v>0</v>
      </c>
      <c r="C24" t="s">
        <v>20</v>
      </c>
      <c r="D24">
        <v>1</v>
      </c>
      <c r="F24" s="4">
        <v>17</v>
      </c>
      <c r="G24">
        <v>4</v>
      </c>
    </row>
    <row r="25" spans="1:7" x14ac:dyDescent="0.25">
      <c r="A25">
        <v>12</v>
      </c>
      <c r="B25">
        <v>0</v>
      </c>
      <c r="C25" t="s">
        <v>26</v>
      </c>
      <c r="D25">
        <v>1</v>
      </c>
      <c r="F25" s="4">
        <v>18</v>
      </c>
      <c r="G25">
        <v>4</v>
      </c>
    </row>
    <row r="26" spans="1:7" x14ac:dyDescent="0.25">
      <c r="A26">
        <v>13</v>
      </c>
      <c r="B26">
        <v>0</v>
      </c>
      <c r="C26" t="s">
        <v>20</v>
      </c>
      <c r="D26">
        <v>1</v>
      </c>
      <c r="F26" s="4">
        <v>19</v>
      </c>
      <c r="G26">
        <v>4</v>
      </c>
    </row>
    <row r="27" spans="1:7" x14ac:dyDescent="0.25">
      <c r="A27">
        <v>13</v>
      </c>
      <c r="B27">
        <v>0</v>
      </c>
      <c r="C27" t="s">
        <v>26</v>
      </c>
      <c r="D27">
        <v>1</v>
      </c>
      <c r="F27" s="4">
        <v>20</v>
      </c>
      <c r="G27">
        <v>5</v>
      </c>
    </row>
    <row r="28" spans="1:7" x14ac:dyDescent="0.25">
      <c r="A28">
        <v>13</v>
      </c>
      <c r="B28">
        <v>0</v>
      </c>
      <c r="C28" t="s">
        <v>11</v>
      </c>
      <c r="D28">
        <v>1</v>
      </c>
      <c r="F28" s="4">
        <v>21</v>
      </c>
      <c r="G28">
        <v>3</v>
      </c>
    </row>
    <row r="29" spans="1:7" x14ac:dyDescent="0.25">
      <c r="A29">
        <v>13</v>
      </c>
      <c r="B29">
        <v>0</v>
      </c>
      <c r="C29" t="s">
        <v>1</v>
      </c>
      <c r="D29">
        <v>1</v>
      </c>
      <c r="F29" s="4">
        <v>22</v>
      </c>
      <c r="G29">
        <v>3</v>
      </c>
    </row>
    <row r="30" spans="1:7" x14ac:dyDescent="0.25">
      <c r="A30">
        <v>13</v>
      </c>
      <c r="B30">
        <v>0</v>
      </c>
      <c r="C30" t="s">
        <v>4</v>
      </c>
      <c r="D30">
        <v>1</v>
      </c>
      <c r="F30" s="4">
        <v>23</v>
      </c>
      <c r="G30">
        <v>3</v>
      </c>
    </row>
    <row r="31" spans="1:7" x14ac:dyDescent="0.25">
      <c r="A31">
        <v>13</v>
      </c>
      <c r="B31">
        <v>0</v>
      </c>
      <c r="C31" t="s">
        <v>11</v>
      </c>
      <c r="D31">
        <v>1</v>
      </c>
      <c r="F31" s="4">
        <v>24</v>
      </c>
      <c r="G31">
        <v>5</v>
      </c>
    </row>
    <row r="32" spans="1:7" x14ac:dyDescent="0.25">
      <c r="A32">
        <v>13</v>
      </c>
      <c r="B32">
        <v>0</v>
      </c>
      <c r="C32" t="s">
        <v>15</v>
      </c>
      <c r="D32">
        <v>1</v>
      </c>
      <c r="F32" s="4">
        <v>25</v>
      </c>
      <c r="G32">
        <v>4</v>
      </c>
    </row>
    <row r="33" spans="1:7" x14ac:dyDescent="0.25">
      <c r="A33">
        <v>13</v>
      </c>
      <c r="B33">
        <v>0</v>
      </c>
      <c r="C33" t="s">
        <v>32</v>
      </c>
      <c r="D33">
        <v>1</v>
      </c>
      <c r="F33" s="4">
        <v>26</v>
      </c>
      <c r="G33">
        <v>7</v>
      </c>
    </row>
    <row r="34" spans="1:7" x14ac:dyDescent="0.25">
      <c r="A34">
        <v>13</v>
      </c>
      <c r="B34">
        <v>0</v>
      </c>
      <c r="C34" t="s">
        <v>24</v>
      </c>
      <c r="D34">
        <v>1</v>
      </c>
      <c r="F34" s="4">
        <v>27</v>
      </c>
      <c r="G34">
        <v>6</v>
      </c>
    </row>
    <row r="35" spans="1:7" x14ac:dyDescent="0.25">
      <c r="A35">
        <v>13</v>
      </c>
      <c r="B35">
        <v>0</v>
      </c>
      <c r="C35" t="s">
        <v>2</v>
      </c>
      <c r="D35">
        <v>1</v>
      </c>
      <c r="F35" s="4">
        <v>28</v>
      </c>
      <c r="G35">
        <v>8</v>
      </c>
    </row>
    <row r="36" spans="1:7" x14ac:dyDescent="0.25">
      <c r="A36">
        <v>13</v>
      </c>
      <c r="B36">
        <v>0</v>
      </c>
      <c r="C36" t="s">
        <v>31</v>
      </c>
      <c r="D36">
        <v>1</v>
      </c>
      <c r="F36" s="4">
        <v>29</v>
      </c>
      <c r="G36">
        <v>5</v>
      </c>
    </row>
    <row r="37" spans="1:7" x14ac:dyDescent="0.25">
      <c r="A37">
        <v>14</v>
      </c>
      <c r="B37">
        <v>0</v>
      </c>
      <c r="C37" t="s">
        <v>20</v>
      </c>
      <c r="D37">
        <v>1</v>
      </c>
      <c r="F37" s="4">
        <v>30</v>
      </c>
      <c r="G37">
        <v>6</v>
      </c>
    </row>
    <row r="38" spans="1:7" x14ac:dyDescent="0.25">
      <c r="A38">
        <v>14</v>
      </c>
      <c r="B38">
        <v>0</v>
      </c>
      <c r="C38" t="s">
        <v>19</v>
      </c>
      <c r="D38">
        <v>1</v>
      </c>
      <c r="F38" s="4">
        <v>31</v>
      </c>
      <c r="G38">
        <v>6</v>
      </c>
    </row>
    <row r="39" spans="1:7" x14ac:dyDescent="0.25">
      <c r="A39">
        <v>15</v>
      </c>
      <c r="B39">
        <v>0</v>
      </c>
      <c r="C39" t="s">
        <v>20</v>
      </c>
      <c r="D39">
        <v>1</v>
      </c>
      <c r="F39" s="4">
        <v>32</v>
      </c>
      <c r="G39">
        <v>4</v>
      </c>
    </row>
    <row r="40" spans="1:7" x14ac:dyDescent="0.25">
      <c r="A40">
        <v>15</v>
      </c>
      <c r="B40">
        <v>0</v>
      </c>
      <c r="C40" t="s">
        <v>19</v>
      </c>
      <c r="D40">
        <v>1</v>
      </c>
      <c r="F40" s="4">
        <v>33</v>
      </c>
      <c r="G40">
        <v>6</v>
      </c>
    </row>
    <row r="41" spans="1:7" x14ac:dyDescent="0.25">
      <c r="A41">
        <v>15</v>
      </c>
      <c r="B41">
        <v>0</v>
      </c>
      <c r="C41" t="s">
        <v>18</v>
      </c>
      <c r="D41">
        <v>1</v>
      </c>
      <c r="F41" s="4">
        <v>34</v>
      </c>
      <c r="G41">
        <v>6</v>
      </c>
    </row>
    <row r="42" spans="1:7" x14ac:dyDescent="0.25">
      <c r="A42">
        <v>15</v>
      </c>
      <c r="B42">
        <v>0</v>
      </c>
      <c r="C42" t="s">
        <v>4</v>
      </c>
      <c r="D42">
        <v>1</v>
      </c>
      <c r="F42" s="4">
        <v>35</v>
      </c>
      <c r="G42">
        <v>6</v>
      </c>
    </row>
    <row r="43" spans="1:7" x14ac:dyDescent="0.25">
      <c r="A43">
        <v>15</v>
      </c>
      <c r="B43">
        <v>0</v>
      </c>
      <c r="C43" t="s">
        <v>10</v>
      </c>
      <c r="D43">
        <v>1</v>
      </c>
      <c r="F43" s="4">
        <v>36</v>
      </c>
      <c r="G43">
        <v>6</v>
      </c>
    </row>
    <row r="44" spans="1:7" x14ac:dyDescent="0.25">
      <c r="A44">
        <v>16</v>
      </c>
      <c r="B44">
        <v>0</v>
      </c>
      <c r="C44" t="s">
        <v>2</v>
      </c>
      <c r="D44">
        <v>1</v>
      </c>
      <c r="F44" s="4">
        <v>37</v>
      </c>
      <c r="G44">
        <v>6</v>
      </c>
    </row>
    <row r="45" spans="1:7" x14ac:dyDescent="0.25">
      <c r="A45">
        <v>16</v>
      </c>
      <c r="B45">
        <v>0</v>
      </c>
      <c r="C45" t="s">
        <v>11</v>
      </c>
      <c r="D45">
        <v>1</v>
      </c>
      <c r="F45" s="4">
        <v>38</v>
      </c>
      <c r="G45">
        <v>6</v>
      </c>
    </row>
    <row r="46" spans="1:7" x14ac:dyDescent="0.25">
      <c r="A46">
        <v>16</v>
      </c>
      <c r="B46">
        <v>0</v>
      </c>
      <c r="C46" t="s">
        <v>24</v>
      </c>
      <c r="D46">
        <v>1</v>
      </c>
      <c r="F46" s="4">
        <v>39</v>
      </c>
      <c r="G46">
        <v>6</v>
      </c>
    </row>
    <row r="47" spans="1:7" x14ac:dyDescent="0.25">
      <c r="A47">
        <v>16</v>
      </c>
      <c r="B47">
        <v>0</v>
      </c>
      <c r="C47" t="s">
        <v>17</v>
      </c>
      <c r="D47">
        <v>1</v>
      </c>
      <c r="F47" s="4">
        <v>40</v>
      </c>
      <c r="G47">
        <v>6</v>
      </c>
    </row>
    <row r="48" spans="1:7" x14ac:dyDescent="0.25">
      <c r="A48">
        <v>17</v>
      </c>
      <c r="B48">
        <v>0</v>
      </c>
      <c r="C48" t="s">
        <v>2</v>
      </c>
      <c r="D48">
        <v>1</v>
      </c>
      <c r="F48" s="4">
        <v>41</v>
      </c>
      <c r="G48">
        <v>6</v>
      </c>
    </row>
    <row r="49" spans="1:7" x14ac:dyDescent="0.25">
      <c r="A49">
        <v>17</v>
      </c>
      <c r="B49">
        <v>0</v>
      </c>
      <c r="C49" t="s">
        <v>32</v>
      </c>
      <c r="D49">
        <v>1</v>
      </c>
      <c r="F49" s="4">
        <v>42</v>
      </c>
      <c r="G49">
        <v>6</v>
      </c>
    </row>
    <row r="50" spans="1:7" x14ac:dyDescent="0.25">
      <c r="A50">
        <v>17</v>
      </c>
      <c r="B50">
        <v>0</v>
      </c>
      <c r="C50" t="s">
        <v>11</v>
      </c>
      <c r="D50">
        <v>1</v>
      </c>
      <c r="F50" s="4">
        <v>43</v>
      </c>
      <c r="G50">
        <v>6</v>
      </c>
    </row>
    <row r="51" spans="1:7" x14ac:dyDescent="0.25">
      <c r="A51">
        <v>17</v>
      </c>
      <c r="B51">
        <v>0</v>
      </c>
      <c r="C51" t="s">
        <v>1</v>
      </c>
      <c r="D51">
        <v>1</v>
      </c>
      <c r="F51" s="4">
        <v>44</v>
      </c>
      <c r="G51">
        <v>6</v>
      </c>
    </row>
    <row r="52" spans="1:7" x14ac:dyDescent="0.25">
      <c r="A52">
        <v>18</v>
      </c>
      <c r="B52">
        <v>0</v>
      </c>
      <c r="C52" t="s">
        <v>2</v>
      </c>
      <c r="D52">
        <v>1</v>
      </c>
      <c r="F52" s="4">
        <v>45</v>
      </c>
      <c r="G52">
        <v>6</v>
      </c>
    </row>
    <row r="53" spans="1:7" x14ac:dyDescent="0.25">
      <c r="A53">
        <v>18</v>
      </c>
      <c r="B53">
        <v>0</v>
      </c>
      <c r="C53" t="s">
        <v>32</v>
      </c>
      <c r="D53">
        <v>1</v>
      </c>
      <c r="F53" s="4">
        <v>46</v>
      </c>
      <c r="G53">
        <v>6</v>
      </c>
    </row>
    <row r="54" spans="1:7" x14ac:dyDescent="0.25">
      <c r="A54">
        <v>18</v>
      </c>
      <c r="B54">
        <v>0</v>
      </c>
      <c r="C54" t="s">
        <v>11</v>
      </c>
      <c r="D54">
        <v>1</v>
      </c>
      <c r="F54" s="4">
        <v>47</v>
      </c>
      <c r="G54">
        <v>6</v>
      </c>
    </row>
    <row r="55" spans="1:7" x14ac:dyDescent="0.25">
      <c r="A55">
        <v>18</v>
      </c>
      <c r="B55">
        <v>0</v>
      </c>
      <c r="C55" t="s">
        <v>24</v>
      </c>
      <c r="D55">
        <v>1</v>
      </c>
      <c r="F55" s="4">
        <v>48</v>
      </c>
      <c r="G55">
        <v>6</v>
      </c>
    </row>
    <row r="56" spans="1:7" x14ac:dyDescent="0.25">
      <c r="A56">
        <v>19</v>
      </c>
      <c r="B56">
        <v>0</v>
      </c>
      <c r="C56" t="s">
        <v>2</v>
      </c>
      <c r="D56">
        <v>1</v>
      </c>
      <c r="F56" s="4">
        <v>49</v>
      </c>
      <c r="G56">
        <v>6</v>
      </c>
    </row>
    <row r="57" spans="1:7" x14ac:dyDescent="0.25">
      <c r="A57">
        <v>19</v>
      </c>
      <c r="B57">
        <v>0</v>
      </c>
      <c r="C57" t="s">
        <v>32</v>
      </c>
      <c r="D57">
        <v>1</v>
      </c>
      <c r="F57" s="4">
        <v>50</v>
      </c>
      <c r="G57">
        <v>6</v>
      </c>
    </row>
    <row r="58" spans="1:7" x14ac:dyDescent="0.25">
      <c r="A58">
        <v>19</v>
      </c>
      <c r="B58">
        <v>0</v>
      </c>
      <c r="C58" t="s">
        <v>11</v>
      </c>
      <c r="D58">
        <v>1</v>
      </c>
      <c r="F58" s="4">
        <v>51</v>
      </c>
      <c r="G58">
        <v>6</v>
      </c>
    </row>
    <row r="59" spans="1:7" x14ac:dyDescent="0.25">
      <c r="A59">
        <v>19</v>
      </c>
      <c r="B59">
        <v>0</v>
      </c>
      <c r="C59" t="s">
        <v>24</v>
      </c>
      <c r="D59">
        <v>1</v>
      </c>
      <c r="F59" s="4">
        <v>52</v>
      </c>
      <c r="G59">
        <v>6</v>
      </c>
    </row>
    <row r="60" spans="1:7" x14ac:dyDescent="0.25">
      <c r="A60">
        <v>20</v>
      </c>
      <c r="B60">
        <v>0</v>
      </c>
      <c r="C60" t="s">
        <v>2</v>
      </c>
      <c r="D60">
        <v>1</v>
      </c>
      <c r="F60" s="4">
        <v>53</v>
      </c>
      <c r="G60">
        <v>6</v>
      </c>
    </row>
    <row r="61" spans="1:7" x14ac:dyDescent="0.25">
      <c r="A61">
        <v>20</v>
      </c>
      <c r="B61">
        <v>0</v>
      </c>
      <c r="C61" t="s">
        <v>32</v>
      </c>
      <c r="D61">
        <v>1</v>
      </c>
      <c r="F61" s="4">
        <v>54</v>
      </c>
      <c r="G61">
        <v>6</v>
      </c>
    </row>
    <row r="62" spans="1:7" x14ac:dyDescent="0.25">
      <c r="A62">
        <v>20</v>
      </c>
      <c r="B62">
        <v>0</v>
      </c>
      <c r="C62" t="s">
        <v>11</v>
      </c>
      <c r="D62">
        <v>1</v>
      </c>
      <c r="F62" s="4">
        <v>55</v>
      </c>
      <c r="G62">
        <v>6</v>
      </c>
    </row>
    <row r="63" spans="1:7" x14ac:dyDescent="0.25">
      <c r="A63">
        <v>20</v>
      </c>
      <c r="B63">
        <v>0</v>
      </c>
      <c r="C63" t="s">
        <v>24</v>
      </c>
      <c r="D63">
        <v>1</v>
      </c>
      <c r="F63" s="4">
        <v>56</v>
      </c>
      <c r="G63">
        <v>6</v>
      </c>
    </row>
    <row r="64" spans="1:7" x14ac:dyDescent="0.25">
      <c r="A64">
        <v>20</v>
      </c>
      <c r="B64">
        <v>0</v>
      </c>
      <c r="C64" t="s">
        <v>20</v>
      </c>
      <c r="D64">
        <v>1</v>
      </c>
      <c r="F64" s="4">
        <v>57</v>
      </c>
      <c r="G64">
        <v>6</v>
      </c>
    </row>
    <row r="65" spans="1:7" x14ac:dyDescent="0.25">
      <c r="A65">
        <v>21</v>
      </c>
      <c r="B65">
        <v>0</v>
      </c>
      <c r="C65" t="s">
        <v>2</v>
      </c>
      <c r="D65">
        <v>1</v>
      </c>
      <c r="F65" s="4">
        <v>58</v>
      </c>
      <c r="G65">
        <v>6</v>
      </c>
    </row>
    <row r="66" spans="1:7" x14ac:dyDescent="0.25">
      <c r="A66">
        <v>21</v>
      </c>
      <c r="B66">
        <v>0</v>
      </c>
      <c r="C66" t="s">
        <v>32</v>
      </c>
      <c r="D66">
        <v>1</v>
      </c>
      <c r="F66" s="4">
        <v>59</v>
      </c>
      <c r="G66">
        <v>6</v>
      </c>
    </row>
    <row r="67" spans="1:7" x14ac:dyDescent="0.25">
      <c r="A67">
        <v>21</v>
      </c>
      <c r="B67">
        <v>0</v>
      </c>
      <c r="C67" t="s">
        <v>24</v>
      </c>
      <c r="D67">
        <v>1</v>
      </c>
      <c r="F67" s="4">
        <v>60</v>
      </c>
      <c r="G67">
        <v>6</v>
      </c>
    </row>
    <row r="68" spans="1:7" x14ac:dyDescent="0.25">
      <c r="A68">
        <v>22</v>
      </c>
      <c r="B68">
        <v>0</v>
      </c>
      <c r="C68" t="s">
        <v>11</v>
      </c>
      <c r="D68">
        <v>1</v>
      </c>
      <c r="F68" s="4">
        <v>61</v>
      </c>
      <c r="G68">
        <v>6</v>
      </c>
    </row>
    <row r="69" spans="1:7" x14ac:dyDescent="0.25">
      <c r="A69">
        <v>22</v>
      </c>
      <c r="B69">
        <v>0</v>
      </c>
      <c r="C69" t="s">
        <v>2</v>
      </c>
      <c r="D69">
        <v>1</v>
      </c>
      <c r="F69" s="4">
        <v>62</v>
      </c>
      <c r="G69">
        <v>6</v>
      </c>
    </row>
    <row r="70" spans="1:7" x14ac:dyDescent="0.25">
      <c r="A70">
        <v>22</v>
      </c>
      <c r="B70">
        <v>0</v>
      </c>
      <c r="C70" t="s">
        <v>31</v>
      </c>
      <c r="D70">
        <v>1</v>
      </c>
      <c r="F70" s="4">
        <v>63</v>
      </c>
      <c r="G70">
        <v>6</v>
      </c>
    </row>
    <row r="71" spans="1:7" x14ac:dyDescent="0.25">
      <c r="A71">
        <v>23</v>
      </c>
      <c r="B71">
        <v>0</v>
      </c>
      <c r="C71" t="s">
        <v>11</v>
      </c>
      <c r="D71">
        <v>1</v>
      </c>
      <c r="F71" s="4">
        <v>64</v>
      </c>
      <c r="G71">
        <v>6</v>
      </c>
    </row>
    <row r="72" spans="1:7" x14ac:dyDescent="0.25">
      <c r="A72">
        <v>23</v>
      </c>
      <c r="B72">
        <v>0</v>
      </c>
      <c r="C72" t="s">
        <v>2</v>
      </c>
      <c r="D72">
        <v>1</v>
      </c>
      <c r="F72" s="4">
        <v>65</v>
      </c>
      <c r="G72">
        <v>6</v>
      </c>
    </row>
    <row r="73" spans="1:7" x14ac:dyDescent="0.25">
      <c r="A73">
        <v>23</v>
      </c>
      <c r="B73">
        <v>0</v>
      </c>
      <c r="C73" t="s">
        <v>31</v>
      </c>
      <c r="D73">
        <v>1</v>
      </c>
      <c r="F73" s="4">
        <v>66</v>
      </c>
      <c r="G73">
        <v>6</v>
      </c>
    </row>
    <row r="74" spans="1:7" x14ac:dyDescent="0.25">
      <c r="A74">
        <v>24</v>
      </c>
      <c r="B74">
        <v>0</v>
      </c>
      <c r="C74" t="s">
        <v>11</v>
      </c>
      <c r="D74">
        <v>1</v>
      </c>
      <c r="F74" s="4">
        <v>67</v>
      </c>
      <c r="G74">
        <v>6</v>
      </c>
    </row>
    <row r="75" spans="1:7" x14ac:dyDescent="0.25">
      <c r="A75">
        <v>24</v>
      </c>
      <c r="B75">
        <v>0</v>
      </c>
      <c r="C75" t="s">
        <v>2</v>
      </c>
      <c r="D75">
        <v>1</v>
      </c>
      <c r="F75" s="4">
        <v>68</v>
      </c>
      <c r="G75">
        <v>6</v>
      </c>
    </row>
    <row r="76" spans="1:7" x14ac:dyDescent="0.25">
      <c r="A76">
        <v>24</v>
      </c>
      <c r="B76">
        <v>0</v>
      </c>
      <c r="C76" t="s">
        <v>15</v>
      </c>
      <c r="D76">
        <v>1</v>
      </c>
      <c r="F76" s="4">
        <v>69</v>
      </c>
      <c r="G76">
        <v>7</v>
      </c>
    </row>
    <row r="77" spans="1:7" x14ac:dyDescent="0.25">
      <c r="A77">
        <v>24</v>
      </c>
      <c r="B77">
        <v>0</v>
      </c>
      <c r="C77" t="s">
        <v>0</v>
      </c>
      <c r="D77">
        <v>1</v>
      </c>
      <c r="F77" s="4">
        <v>70</v>
      </c>
      <c r="G77">
        <v>9</v>
      </c>
    </row>
    <row r="78" spans="1:7" x14ac:dyDescent="0.25">
      <c r="A78">
        <v>24</v>
      </c>
      <c r="B78">
        <v>0</v>
      </c>
      <c r="C78" t="s">
        <v>10</v>
      </c>
      <c r="D78">
        <v>1</v>
      </c>
      <c r="F78" s="4">
        <v>71</v>
      </c>
      <c r="G78">
        <v>5</v>
      </c>
    </row>
    <row r="79" spans="1:7" x14ac:dyDescent="0.25">
      <c r="A79">
        <v>25</v>
      </c>
      <c r="B79">
        <v>0</v>
      </c>
      <c r="C79" t="s">
        <v>11</v>
      </c>
      <c r="D79">
        <v>1</v>
      </c>
      <c r="F79" s="4">
        <v>72</v>
      </c>
      <c r="G79">
        <v>5</v>
      </c>
    </row>
    <row r="80" spans="1:7" x14ac:dyDescent="0.25">
      <c r="A80">
        <v>25</v>
      </c>
      <c r="B80">
        <v>0</v>
      </c>
      <c r="C80" t="s">
        <v>2</v>
      </c>
      <c r="D80">
        <v>1</v>
      </c>
      <c r="F80" s="4">
        <v>73</v>
      </c>
      <c r="G80">
        <v>5</v>
      </c>
    </row>
    <row r="81" spans="1:7" x14ac:dyDescent="0.25">
      <c r="A81">
        <v>25</v>
      </c>
      <c r="B81">
        <v>0</v>
      </c>
      <c r="C81" t="s">
        <v>32</v>
      </c>
      <c r="D81">
        <v>1</v>
      </c>
      <c r="F81" s="4">
        <v>74</v>
      </c>
      <c r="G81">
        <v>5</v>
      </c>
    </row>
    <row r="82" spans="1:7" x14ac:dyDescent="0.25">
      <c r="A82">
        <v>25</v>
      </c>
      <c r="B82">
        <v>0</v>
      </c>
      <c r="C82" t="s">
        <v>31</v>
      </c>
      <c r="D82">
        <v>1</v>
      </c>
      <c r="F82" s="4">
        <v>75</v>
      </c>
      <c r="G82">
        <v>5</v>
      </c>
    </row>
    <row r="83" spans="1:7" x14ac:dyDescent="0.25">
      <c r="A83">
        <v>26</v>
      </c>
      <c r="B83">
        <v>0</v>
      </c>
      <c r="C83" t="s">
        <v>11</v>
      </c>
      <c r="D83">
        <v>1</v>
      </c>
      <c r="F83" s="4">
        <v>76</v>
      </c>
      <c r="G83">
        <v>5</v>
      </c>
    </row>
    <row r="84" spans="1:7" x14ac:dyDescent="0.25">
      <c r="A84">
        <v>26</v>
      </c>
      <c r="B84">
        <v>0</v>
      </c>
      <c r="C84" t="s">
        <v>2</v>
      </c>
      <c r="D84">
        <v>1</v>
      </c>
      <c r="F84" s="4">
        <v>77</v>
      </c>
      <c r="G84">
        <v>5</v>
      </c>
    </row>
    <row r="85" spans="1:7" x14ac:dyDescent="0.25">
      <c r="A85">
        <v>26</v>
      </c>
      <c r="B85">
        <v>0</v>
      </c>
      <c r="C85" t="s">
        <v>24</v>
      </c>
      <c r="D85">
        <v>1</v>
      </c>
      <c r="F85" s="4">
        <v>78</v>
      </c>
      <c r="G85">
        <v>5</v>
      </c>
    </row>
    <row r="86" spans="1:7" x14ac:dyDescent="0.25">
      <c r="A86">
        <v>26</v>
      </c>
      <c r="B86">
        <v>0</v>
      </c>
      <c r="C86" t="s">
        <v>2</v>
      </c>
      <c r="D86">
        <v>1</v>
      </c>
      <c r="F86" s="4">
        <v>79</v>
      </c>
      <c r="G86">
        <v>5</v>
      </c>
    </row>
    <row r="87" spans="1:7" x14ac:dyDescent="0.25">
      <c r="A87">
        <v>26</v>
      </c>
      <c r="B87">
        <v>0</v>
      </c>
      <c r="C87" t="s">
        <v>10</v>
      </c>
      <c r="D87">
        <v>1</v>
      </c>
      <c r="F87" s="4">
        <v>80</v>
      </c>
      <c r="G87">
        <v>5</v>
      </c>
    </row>
    <row r="88" spans="1:7" x14ac:dyDescent="0.25">
      <c r="A88">
        <v>26</v>
      </c>
      <c r="B88">
        <v>0</v>
      </c>
      <c r="C88" t="s">
        <v>12</v>
      </c>
      <c r="D88">
        <v>1</v>
      </c>
      <c r="F88" s="4">
        <v>81</v>
      </c>
      <c r="G88">
        <v>2</v>
      </c>
    </row>
    <row r="89" spans="1:7" x14ac:dyDescent="0.25">
      <c r="A89">
        <v>26</v>
      </c>
      <c r="B89">
        <v>0</v>
      </c>
      <c r="C89" t="s">
        <v>19</v>
      </c>
      <c r="D89">
        <v>1</v>
      </c>
      <c r="F89" s="4">
        <v>82</v>
      </c>
      <c r="G89">
        <v>2</v>
      </c>
    </row>
    <row r="90" spans="1:7" x14ac:dyDescent="0.25">
      <c r="A90">
        <v>27</v>
      </c>
      <c r="B90">
        <v>0</v>
      </c>
      <c r="C90" t="s">
        <v>11</v>
      </c>
      <c r="D90">
        <v>1</v>
      </c>
      <c r="F90" s="4">
        <v>83</v>
      </c>
      <c r="G90">
        <v>2</v>
      </c>
    </row>
    <row r="91" spans="1:7" x14ac:dyDescent="0.25">
      <c r="A91">
        <v>27</v>
      </c>
      <c r="B91">
        <v>0</v>
      </c>
      <c r="C91" t="s">
        <v>2</v>
      </c>
      <c r="D91">
        <v>1</v>
      </c>
      <c r="F91" s="4">
        <v>84</v>
      </c>
      <c r="G91">
        <v>4</v>
      </c>
    </row>
    <row r="92" spans="1:7" x14ac:dyDescent="0.25">
      <c r="A92">
        <v>27</v>
      </c>
      <c r="B92">
        <v>0</v>
      </c>
      <c r="C92" t="s">
        <v>24</v>
      </c>
      <c r="D92">
        <v>1</v>
      </c>
      <c r="F92" s="4">
        <v>85</v>
      </c>
      <c r="G92">
        <v>2</v>
      </c>
    </row>
    <row r="93" spans="1:7" x14ac:dyDescent="0.25">
      <c r="A93">
        <v>27</v>
      </c>
      <c r="B93">
        <v>0</v>
      </c>
      <c r="C93" t="s">
        <v>12</v>
      </c>
      <c r="D93">
        <v>1</v>
      </c>
      <c r="F93" s="4">
        <v>86</v>
      </c>
      <c r="G93">
        <v>3</v>
      </c>
    </row>
    <row r="94" spans="1:7" x14ac:dyDescent="0.25">
      <c r="A94">
        <v>27</v>
      </c>
      <c r="B94">
        <v>0</v>
      </c>
      <c r="C94" t="s">
        <v>1</v>
      </c>
      <c r="D94">
        <v>1</v>
      </c>
      <c r="F94" s="4">
        <v>87</v>
      </c>
      <c r="G94">
        <v>3</v>
      </c>
    </row>
    <row r="95" spans="1:7" x14ac:dyDescent="0.25">
      <c r="A95">
        <v>27</v>
      </c>
      <c r="B95">
        <v>0</v>
      </c>
      <c r="C95" t="s">
        <v>15</v>
      </c>
      <c r="D95">
        <v>1</v>
      </c>
      <c r="F95" s="4">
        <v>88</v>
      </c>
      <c r="G95">
        <v>3</v>
      </c>
    </row>
    <row r="96" spans="1:7" x14ac:dyDescent="0.25">
      <c r="A96">
        <v>28</v>
      </c>
      <c r="B96">
        <v>0</v>
      </c>
      <c r="C96" t="s">
        <v>11</v>
      </c>
      <c r="D96">
        <v>1</v>
      </c>
      <c r="F96" s="4">
        <v>89</v>
      </c>
      <c r="G96">
        <v>3</v>
      </c>
    </row>
    <row r="97" spans="1:7" x14ac:dyDescent="0.25">
      <c r="A97">
        <v>28</v>
      </c>
      <c r="B97">
        <v>0</v>
      </c>
      <c r="C97" t="s">
        <v>1</v>
      </c>
      <c r="D97">
        <v>1</v>
      </c>
      <c r="F97" s="4">
        <v>90</v>
      </c>
      <c r="G97">
        <v>3</v>
      </c>
    </row>
    <row r="98" spans="1:7" x14ac:dyDescent="0.25">
      <c r="A98">
        <v>28</v>
      </c>
      <c r="B98">
        <v>0</v>
      </c>
      <c r="C98" t="s">
        <v>19</v>
      </c>
      <c r="D98">
        <v>1</v>
      </c>
      <c r="F98" s="4">
        <v>91</v>
      </c>
      <c r="G98">
        <v>3</v>
      </c>
    </row>
    <row r="99" spans="1:7" x14ac:dyDescent="0.25">
      <c r="A99">
        <v>28</v>
      </c>
      <c r="B99">
        <v>0</v>
      </c>
      <c r="C99" t="s">
        <v>18</v>
      </c>
      <c r="D99">
        <v>1</v>
      </c>
      <c r="F99" s="4">
        <v>92</v>
      </c>
      <c r="G99">
        <v>3</v>
      </c>
    </row>
    <row r="100" spans="1:7" x14ac:dyDescent="0.25">
      <c r="A100">
        <v>28</v>
      </c>
      <c r="B100">
        <v>0</v>
      </c>
      <c r="C100" t="s">
        <v>26</v>
      </c>
      <c r="D100">
        <v>1</v>
      </c>
      <c r="F100" s="4">
        <v>93</v>
      </c>
      <c r="G100">
        <v>3</v>
      </c>
    </row>
    <row r="101" spans="1:7" x14ac:dyDescent="0.25">
      <c r="A101">
        <v>28</v>
      </c>
      <c r="B101">
        <v>0</v>
      </c>
      <c r="C101" t="s">
        <v>24</v>
      </c>
      <c r="D101">
        <v>1</v>
      </c>
      <c r="F101" s="4">
        <v>94</v>
      </c>
      <c r="G101">
        <v>3</v>
      </c>
    </row>
    <row r="102" spans="1:7" x14ac:dyDescent="0.25">
      <c r="A102">
        <v>28</v>
      </c>
      <c r="B102">
        <v>0</v>
      </c>
      <c r="C102" t="s">
        <v>2</v>
      </c>
      <c r="D102">
        <v>1</v>
      </c>
      <c r="F102" s="4">
        <v>95</v>
      </c>
      <c r="G102">
        <v>3</v>
      </c>
    </row>
    <row r="103" spans="1:7" x14ac:dyDescent="0.25">
      <c r="A103">
        <v>28</v>
      </c>
      <c r="B103">
        <v>0</v>
      </c>
      <c r="C103" t="s">
        <v>31</v>
      </c>
      <c r="D103">
        <v>1</v>
      </c>
      <c r="F103" s="4">
        <v>96</v>
      </c>
      <c r="G103">
        <v>3</v>
      </c>
    </row>
    <row r="104" spans="1:7" x14ac:dyDescent="0.25">
      <c r="A104">
        <v>29</v>
      </c>
      <c r="B104">
        <v>0</v>
      </c>
      <c r="C104" t="s">
        <v>11</v>
      </c>
      <c r="D104">
        <v>1</v>
      </c>
      <c r="F104" s="4">
        <v>97</v>
      </c>
      <c r="G104">
        <v>3</v>
      </c>
    </row>
    <row r="105" spans="1:7" x14ac:dyDescent="0.25">
      <c r="A105">
        <v>29</v>
      </c>
      <c r="B105">
        <v>0</v>
      </c>
      <c r="C105" t="s">
        <v>15</v>
      </c>
      <c r="D105">
        <v>1</v>
      </c>
      <c r="F105" s="4">
        <v>98</v>
      </c>
      <c r="G105">
        <v>3</v>
      </c>
    </row>
    <row r="106" spans="1:7" x14ac:dyDescent="0.25">
      <c r="A106">
        <v>29</v>
      </c>
      <c r="B106">
        <v>0</v>
      </c>
      <c r="C106" t="s">
        <v>20</v>
      </c>
      <c r="D106">
        <v>1</v>
      </c>
      <c r="F106" s="4">
        <v>99</v>
      </c>
      <c r="G106">
        <v>4</v>
      </c>
    </row>
    <row r="107" spans="1:7" x14ac:dyDescent="0.25">
      <c r="A107">
        <v>29</v>
      </c>
      <c r="B107">
        <v>0</v>
      </c>
      <c r="C107" t="s">
        <v>26</v>
      </c>
      <c r="D107">
        <v>1</v>
      </c>
      <c r="F107" s="4">
        <v>100</v>
      </c>
      <c r="G107">
        <v>7</v>
      </c>
    </row>
    <row r="108" spans="1:7" x14ac:dyDescent="0.25">
      <c r="A108">
        <v>29</v>
      </c>
      <c r="B108">
        <v>0</v>
      </c>
      <c r="C108" t="s">
        <v>2</v>
      </c>
      <c r="D108">
        <v>1</v>
      </c>
      <c r="F108" s="4">
        <v>101</v>
      </c>
      <c r="G108">
        <v>5</v>
      </c>
    </row>
    <row r="109" spans="1:7" x14ac:dyDescent="0.25">
      <c r="A109">
        <v>30</v>
      </c>
      <c r="B109">
        <v>0</v>
      </c>
      <c r="C109" t="s">
        <v>11</v>
      </c>
      <c r="D109">
        <v>1</v>
      </c>
      <c r="F109" s="4">
        <v>102</v>
      </c>
      <c r="G109">
        <v>3</v>
      </c>
    </row>
    <row r="110" spans="1:7" x14ac:dyDescent="0.25">
      <c r="A110">
        <v>30</v>
      </c>
      <c r="B110">
        <v>0</v>
      </c>
      <c r="C110" t="s">
        <v>15</v>
      </c>
      <c r="D110">
        <v>1</v>
      </c>
      <c r="F110" s="4">
        <v>103</v>
      </c>
      <c r="G110">
        <v>3</v>
      </c>
    </row>
    <row r="111" spans="1:7" x14ac:dyDescent="0.25">
      <c r="A111">
        <v>30</v>
      </c>
      <c r="B111">
        <v>0</v>
      </c>
      <c r="C111" t="s">
        <v>2</v>
      </c>
      <c r="D111">
        <v>1</v>
      </c>
      <c r="F111" s="4">
        <v>104</v>
      </c>
      <c r="G111">
        <v>3</v>
      </c>
    </row>
    <row r="112" spans="1:7" x14ac:dyDescent="0.25">
      <c r="A112">
        <v>30</v>
      </c>
      <c r="B112">
        <v>0</v>
      </c>
      <c r="C112" t="s">
        <v>32</v>
      </c>
      <c r="D112">
        <v>1</v>
      </c>
      <c r="F112" s="4">
        <v>105</v>
      </c>
      <c r="G112">
        <v>1</v>
      </c>
    </row>
    <row r="113" spans="1:7" x14ac:dyDescent="0.25">
      <c r="A113">
        <v>30</v>
      </c>
      <c r="B113">
        <v>0</v>
      </c>
      <c r="C113" t="s">
        <v>17</v>
      </c>
      <c r="D113">
        <v>1</v>
      </c>
      <c r="F113" s="4">
        <v>106</v>
      </c>
      <c r="G113">
        <v>2</v>
      </c>
    </row>
    <row r="114" spans="1:7" x14ac:dyDescent="0.25">
      <c r="A114">
        <v>30</v>
      </c>
      <c r="B114">
        <v>0</v>
      </c>
      <c r="C114" t="s">
        <v>16</v>
      </c>
      <c r="D114">
        <v>1</v>
      </c>
      <c r="F114" s="4">
        <v>107</v>
      </c>
      <c r="G114">
        <v>2</v>
      </c>
    </row>
    <row r="115" spans="1:7" x14ac:dyDescent="0.25">
      <c r="A115">
        <v>31</v>
      </c>
      <c r="B115">
        <v>0</v>
      </c>
      <c r="C115" t="s">
        <v>11</v>
      </c>
      <c r="D115">
        <v>1</v>
      </c>
      <c r="F115" s="4">
        <v>108</v>
      </c>
      <c r="G115">
        <v>2</v>
      </c>
    </row>
    <row r="116" spans="1:7" x14ac:dyDescent="0.25">
      <c r="A116">
        <v>31</v>
      </c>
      <c r="B116">
        <v>0</v>
      </c>
      <c r="C116" t="s">
        <v>15</v>
      </c>
      <c r="D116">
        <v>1</v>
      </c>
      <c r="F116" s="4">
        <v>109</v>
      </c>
      <c r="G116">
        <v>1</v>
      </c>
    </row>
    <row r="117" spans="1:7" x14ac:dyDescent="0.25">
      <c r="A117">
        <v>31</v>
      </c>
      <c r="B117">
        <v>0</v>
      </c>
      <c r="C117" t="s">
        <v>2</v>
      </c>
      <c r="D117">
        <v>1</v>
      </c>
      <c r="F117" s="4">
        <v>110</v>
      </c>
      <c r="G117">
        <v>1</v>
      </c>
    </row>
    <row r="118" spans="1:7" x14ac:dyDescent="0.25">
      <c r="A118">
        <v>31</v>
      </c>
      <c r="B118">
        <v>0</v>
      </c>
      <c r="C118" t="s">
        <v>32</v>
      </c>
      <c r="D118">
        <v>1</v>
      </c>
      <c r="F118" s="4">
        <v>111</v>
      </c>
      <c r="G118">
        <v>1</v>
      </c>
    </row>
    <row r="119" spans="1:7" x14ac:dyDescent="0.25">
      <c r="A119">
        <v>31</v>
      </c>
      <c r="B119">
        <v>0</v>
      </c>
      <c r="C119" t="s">
        <v>24</v>
      </c>
      <c r="D119">
        <v>1</v>
      </c>
      <c r="F119" s="4">
        <v>112</v>
      </c>
      <c r="G119">
        <v>1</v>
      </c>
    </row>
    <row r="120" spans="1:7" x14ac:dyDescent="0.25">
      <c r="A120">
        <v>31</v>
      </c>
      <c r="B120">
        <v>0</v>
      </c>
      <c r="C120" t="s">
        <v>31</v>
      </c>
      <c r="D120">
        <v>1</v>
      </c>
      <c r="F120" s="4">
        <v>113</v>
      </c>
      <c r="G120">
        <v>1</v>
      </c>
    </row>
    <row r="121" spans="1:7" x14ac:dyDescent="0.25">
      <c r="A121">
        <v>32</v>
      </c>
      <c r="B121">
        <v>0</v>
      </c>
      <c r="C121" t="s">
        <v>11</v>
      </c>
      <c r="D121">
        <v>1</v>
      </c>
      <c r="F121" s="4">
        <v>114</v>
      </c>
      <c r="G121">
        <v>1</v>
      </c>
    </row>
    <row r="122" spans="1:7" x14ac:dyDescent="0.25">
      <c r="A122">
        <v>32</v>
      </c>
      <c r="B122">
        <v>0</v>
      </c>
      <c r="C122" t="s">
        <v>15</v>
      </c>
      <c r="D122">
        <v>1</v>
      </c>
      <c r="F122" s="4">
        <v>115</v>
      </c>
      <c r="G122">
        <v>1</v>
      </c>
    </row>
    <row r="123" spans="1:7" x14ac:dyDescent="0.25">
      <c r="A123">
        <v>32</v>
      </c>
      <c r="B123">
        <v>0</v>
      </c>
      <c r="C123" t="s">
        <v>1</v>
      </c>
      <c r="D123">
        <v>1</v>
      </c>
      <c r="F123" s="4">
        <v>116</v>
      </c>
      <c r="G123">
        <v>1</v>
      </c>
    </row>
    <row r="124" spans="1:7" x14ac:dyDescent="0.25">
      <c r="A124">
        <v>32</v>
      </c>
      <c r="B124">
        <v>0</v>
      </c>
      <c r="C124" t="s">
        <v>31</v>
      </c>
      <c r="D124">
        <v>1</v>
      </c>
      <c r="F124" s="4">
        <v>117</v>
      </c>
      <c r="G124">
        <v>1</v>
      </c>
    </row>
    <row r="125" spans="1:7" x14ac:dyDescent="0.25">
      <c r="A125">
        <v>33</v>
      </c>
      <c r="B125">
        <v>0</v>
      </c>
      <c r="C125" t="s">
        <v>11</v>
      </c>
      <c r="D125">
        <v>1</v>
      </c>
      <c r="F125" s="4">
        <v>118</v>
      </c>
      <c r="G125">
        <v>1</v>
      </c>
    </row>
    <row r="126" spans="1:7" x14ac:dyDescent="0.25">
      <c r="A126">
        <v>33</v>
      </c>
      <c r="B126">
        <v>0</v>
      </c>
      <c r="C126" t="s">
        <v>15</v>
      </c>
      <c r="D126">
        <v>1</v>
      </c>
      <c r="F126" s="4">
        <v>119</v>
      </c>
      <c r="G126">
        <v>1</v>
      </c>
    </row>
    <row r="127" spans="1:7" x14ac:dyDescent="0.25">
      <c r="A127">
        <v>33</v>
      </c>
      <c r="B127">
        <v>0</v>
      </c>
      <c r="C127" t="s">
        <v>32</v>
      </c>
      <c r="D127">
        <v>1</v>
      </c>
      <c r="F127" s="4">
        <v>120</v>
      </c>
      <c r="G127">
        <v>1</v>
      </c>
    </row>
    <row r="128" spans="1:7" x14ac:dyDescent="0.25">
      <c r="A128">
        <v>33</v>
      </c>
      <c r="B128">
        <v>0</v>
      </c>
      <c r="C128" t="s">
        <v>24</v>
      </c>
      <c r="D128">
        <v>1</v>
      </c>
      <c r="F128" s="4">
        <v>121</v>
      </c>
      <c r="G128">
        <v>1</v>
      </c>
    </row>
    <row r="129" spans="1:7" x14ac:dyDescent="0.25">
      <c r="A129">
        <v>33</v>
      </c>
      <c r="B129">
        <v>0</v>
      </c>
      <c r="C129" t="s">
        <v>2</v>
      </c>
      <c r="D129">
        <v>1</v>
      </c>
      <c r="F129" s="4">
        <v>122</v>
      </c>
      <c r="G129">
        <v>1</v>
      </c>
    </row>
    <row r="130" spans="1:7" x14ac:dyDescent="0.25">
      <c r="A130">
        <v>33</v>
      </c>
      <c r="B130">
        <v>0</v>
      </c>
      <c r="C130" t="s">
        <v>31</v>
      </c>
      <c r="D130">
        <v>1</v>
      </c>
      <c r="F130" s="4">
        <v>123</v>
      </c>
      <c r="G130">
        <v>1</v>
      </c>
    </row>
    <row r="131" spans="1:7" x14ac:dyDescent="0.25">
      <c r="A131">
        <v>34</v>
      </c>
      <c r="B131">
        <v>0</v>
      </c>
      <c r="C131" t="s">
        <v>11</v>
      </c>
      <c r="D131">
        <v>1</v>
      </c>
      <c r="F131" s="4">
        <v>124</v>
      </c>
      <c r="G131">
        <v>2</v>
      </c>
    </row>
    <row r="132" spans="1:7" x14ac:dyDescent="0.25">
      <c r="A132">
        <v>34</v>
      </c>
      <c r="B132">
        <v>0</v>
      </c>
      <c r="C132" t="s">
        <v>15</v>
      </c>
      <c r="D132">
        <v>1</v>
      </c>
      <c r="F132" s="4">
        <v>125</v>
      </c>
      <c r="G132">
        <v>2</v>
      </c>
    </row>
    <row r="133" spans="1:7" x14ac:dyDescent="0.25">
      <c r="A133">
        <v>34</v>
      </c>
      <c r="B133">
        <v>0</v>
      </c>
      <c r="C133" t="s">
        <v>32</v>
      </c>
      <c r="D133">
        <v>1</v>
      </c>
      <c r="F133" s="4">
        <v>126</v>
      </c>
      <c r="G133">
        <v>2</v>
      </c>
    </row>
    <row r="134" spans="1:7" x14ac:dyDescent="0.25">
      <c r="A134">
        <v>34</v>
      </c>
      <c r="B134">
        <v>0</v>
      </c>
      <c r="C134" t="s">
        <v>24</v>
      </c>
      <c r="D134">
        <v>1</v>
      </c>
      <c r="F134" s="4">
        <v>127</v>
      </c>
      <c r="G134">
        <v>2</v>
      </c>
    </row>
    <row r="135" spans="1:7" x14ac:dyDescent="0.25">
      <c r="A135">
        <v>34</v>
      </c>
      <c r="B135">
        <v>0</v>
      </c>
      <c r="C135" t="s">
        <v>2</v>
      </c>
      <c r="D135">
        <v>1</v>
      </c>
      <c r="F135" s="4">
        <v>128</v>
      </c>
      <c r="G135">
        <v>1</v>
      </c>
    </row>
    <row r="136" spans="1:7" x14ac:dyDescent="0.25">
      <c r="A136">
        <v>34</v>
      </c>
      <c r="B136">
        <v>0</v>
      </c>
      <c r="C136" t="s">
        <v>31</v>
      </c>
      <c r="D136">
        <v>1</v>
      </c>
      <c r="F136" s="4">
        <v>129</v>
      </c>
      <c r="G136">
        <v>2</v>
      </c>
    </row>
    <row r="137" spans="1:7" x14ac:dyDescent="0.25">
      <c r="A137">
        <v>35</v>
      </c>
      <c r="B137">
        <v>0</v>
      </c>
      <c r="C137" t="s">
        <v>11</v>
      </c>
      <c r="D137">
        <v>1</v>
      </c>
      <c r="F137" s="4">
        <v>130</v>
      </c>
      <c r="G137">
        <v>3</v>
      </c>
    </row>
    <row r="138" spans="1:7" x14ac:dyDescent="0.25">
      <c r="A138">
        <v>35</v>
      </c>
      <c r="B138">
        <v>0</v>
      </c>
      <c r="C138" t="s">
        <v>15</v>
      </c>
      <c r="D138">
        <v>1</v>
      </c>
      <c r="F138" s="4">
        <v>131</v>
      </c>
      <c r="G138">
        <v>3</v>
      </c>
    </row>
    <row r="139" spans="1:7" x14ac:dyDescent="0.25">
      <c r="A139">
        <v>35</v>
      </c>
      <c r="B139">
        <v>0</v>
      </c>
      <c r="C139" t="s">
        <v>32</v>
      </c>
      <c r="D139">
        <v>1</v>
      </c>
      <c r="F139" s="4">
        <v>132</v>
      </c>
      <c r="G139">
        <v>2</v>
      </c>
    </row>
    <row r="140" spans="1:7" x14ac:dyDescent="0.25">
      <c r="A140">
        <v>35</v>
      </c>
      <c r="B140">
        <v>0</v>
      </c>
      <c r="C140" t="s">
        <v>24</v>
      </c>
      <c r="D140">
        <v>1</v>
      </c>
      <c r="F140" s="4">
        <v>133</v>
      </c>
      <c r="G140">
        <v>3</v>
      </c>
    </row>
    <row r="141" spans="1:7" x14ac:dyDescent="0.25">
      <c r="A141">
        <v>35</v>
      </c>
      <c r="B141">
        <v>0</v>
      </c>
      <c r="C141" t="s">
        <v>2</v>
      </c>
      <c r="D141">
        <v>1</v>
      </c>
      <c r="F141" s="4">
        <v>134</v>
      </c>
      <c r="G141">
        <v>2</v>
      </c>
    </row>
    <row r="142" spans="1:7" x14ac:dyDescent="0.25">
      <c r="A142">
        <v>35</v>
      </c>
      <c r="B142">
        <v>0</v>
      </c>
      <c r="C142" t="s">
        <v>31</v>
      </c>
      <c r="D142">
        <v>1</v>
      </c>
      <c r="F142" s="4">
        <v>135</v>
      </c>
      <c r="G142">
        <v>4</v>
      </c>
    </row>
    <row r="143" spans="1:7" x14ac:dyDescent="0.25">
      <c r="A143">
        <v>36</v>
      </c>
      <c r="B143">
        <v>0</v>
      </c>
      <c r="C143" t="s">
        <v>11</v>
      </c>
      <c r="D143">
        <v>1</v>
      </c>
      <c r="F143" s="4">
        <v>136</v>
      </c>
      <c r="G143">
        <v>5</v>
      </c>
    </row>
    <row r="144" spans="1:7" x14ac:dyDescent="0.25">
      <c r="A144">
        <v>36</v>
      </c>
      <c r="B144">
        <v>0</v>
      </c>
      <c r="C144" t="s">
        <v>15</v>
      </c>
      <c r="D144">
        <v>1</v>
      </c>
      <c r="F144" s="4">
        <v>137</v>
      </c>
      <c r="G144">
        <v>4</v>
      </c>
    </row>
    <row r="145" spans="1:7" x14ac:dyDescent="0.25">
      <c r="A145">
        <v>36</v>
      </c>
      <c r="B145">
        <v>0</v>
      </c>
      <c r="C145" t="s">
        <v>32</v>
      </c>
      <c r="D145">
        <v>1</v>
      </c>
      <c r="F145" s="4">
        <v>138</v>
      </c>
      <c r="G145">
        <v>4</v>
      </c>
    </row>
    <row r="146" spans="1:7" x14ac:dyDescent="0.25">
      <c r="A146">
        <v>36</v>
      </c>
      <c r="B146">
        <v>0</v>
      </c>
      <c r="C146" t="s">
        <v>24</v>
      </c>
      <c r="D146">
        <v>1</v>
      </c>
      <c r="F146" s="4">
        <v>139</v>
      </c>
      <c r="G146">
        <v>4</v>
      </c>
    </row>
    <row r="147" spans="1:7" x14ac:dyDescent="0.25">
      <c r="A147">
        <v>36</v>
      </c>
      <c r="B147">
        <v>0</v>
      </c>
      <c r="C147" t="s">
        <v>2</v>
      </c>
      <c r="D147">
        <v>1</v>
      </c>
      <c r="F147" s="4">
        <v>140</v>
      </c>
      <c r="G147">
        <v>4</v>
      </c>
    </row>
    <row r="148" spans="1:7" x14ac:dyDescent="0.25">
      <c r="A148">
        <v>36</v>
      </c>
      <c r="B148">
        <v>0</v>
      </c>
      <c r="C148" t="s">
        <v>31</v>
      </c>
      <c r="D148">
        <v>1</v>
      </c>
      <c r="F148" s="4">
        <v>141</v>
      </c>
      <c r="G148">
        <v>4</v>
      </c>
    </row>
    <row r="149" spans="1:7" x14ac:dyDescent="0.25">
      <c r="A149">
        <v>37</v>
      </c>
      <c r="B149">
        <v>0</v>
      </c>
      <c r="C149" t="s">
        <v>11</v>
      </c>
      <c r="D149">
        <v>1</v>
      </c>
      <c r="F149" s="4">
        <v>142</v>
      </c>
      <c r="G149">
        <v>4</v>
      </c>
    </row>
    <row r="150" spans="1:7" x14ac:dyDescent="0.25">
      <c r="A150">
        <v>37</v>
      </c>
      <c r="B150">
        <v>0</v>
      </c>
      <c r="C150" t="s">
        <v>15</v>
      </c>
      <c r="D150">
        <v>1</v>
      </c>
      <c r="F150" s="4">
        <v>143</v>
      </c>
      <c r="G150">
        <v>4</v>
      </c>
    </row>
    <row r="151" spans="1:7" x14ac:dyDescent="0.25">
      <c r="A151">
        <v>37</v>
      </c>
      <c r="B151">
        <v>0</v>
      </c>
      <c r="C151" t="s">
        <v>32</v>
      </c>
      <c r="D151">
        <v>1</v>
      </c>
      <c r="F151" s="4">
        <v>144</v>
      </c>
      <c r="G151">
        <v>4</v>
      </c>
    </row>
    <row r="152" spans="1:7" x14ac:dyDescent="0.25">
      <c r="A152">
        <v>37</v>
      </c>
      <c r="B152">
        <v>0</v>
      </c>
      <c r="C152" t="s">
        <v>24</v>
      </c>
      <c r="D152">
        <v>1</v>
      </c>
      <c r="F152" s="4">
        <v>145</v>
      </c>
      <c r="G152">
        <v>7</v>
      </c>
    </row>
    <row r="153" spans="1:7" x14ac:dyDescent="0.25">
      <c r="A153">
        <v>37</v>
      </c>
      <c r="B153">
        <v>0</v>
      </c>
      <c r="C153" t="s">
        <v>2</v>
      </c>
      <c r="D153">
        <v>1</v>
      </c>
      <c r="F153" s="4">
        <v>146</v>
      </c>
      <c r="G153">
        <v>7</v>
      </c>
    </row>
    <row r="154" spans="1:7" x14ac:dyDescent="0.25">
      <c r="A154">
        <v>37</v>
      </c>
      <c r="B154">
        <v>0</v>
      </c>
      <c r="C154" t="s">
        <v>31</v>
      </c>
      <c r="D154">
        <v>1</v>
      </c>
      <c r="F154" s="4">
        <v>147</v>
      </c>
      <c r="G154">
        <v>6</v>
      </c>
    </row>
    <row r="155" spans="1:7" x14ac:dyDescent="0.25">
      <c r="A155">
        <v>38</v>
      </c>
      <c r="B155">
        <v>0</v>
      </c>
      <c r="C155" t="s">
        <v>11</v>
      </c>
      <c r="D155">
        <v>1</v>
      </c>
      <c r="F155" s="4">
        <v>148</v>
      </c>
      <c r="G155">
        <v>5</v>
      </c>
    </row>
    <row r="156" spans="1:7" x14ac:dyDescent="0.25">
      <c r="A156">
        <v>38</v>
      </c>
      <c r="B156">
        <v>0</v>
      </c>
      <c r="C156" t="s">
        <v>15</v>
      </c>
      <c r="D156">
        <v>1</v>
      </c>
      <c r="F156" s="4">
        <v>149</v>
      </c>
      <c r="G156">
        <v>5</v>
      </c>
    </row>
    <row r="157" spans="1:7" x14ac:dyDescent="0.25">
      <c r="A157">
        <v>38</v>
      </c>
      <c r="B157">
        <v>0</v>
      </c>
      <c r="C157" t="s">
        <v>32</v>
      </c>
      <c r="D157">
        <v>1</v>
      </c>
      <c r="F157" s="4">
        <v>150</v>
      </c>
      <c r="G157">
        <v>5</v>
      </c>
    </row>
    <row r="158" spans="1:7" x14ac:dyDescent="0.25">
      <c r="A158">
        <v>38</v>
      </c>
      <c r="B158">
        <v>0</v>
      </c>
      <c r="C158" t="s">
        <v>24</v>
      </c>
      <c r="D158">
        <v>1</v>
      </c>
      <c r="F158" s="4">
        <v>151</v>
      </c>
      <c r="G158">
        <v>8</v>
      </c>
    </row>
    <row r="159" spans="1:7" x14ac:dyDescent="0.25">
      <c r="A159">
        <v>38</v>
      </c>
      <c r="B159">
        <v>0</v>
      </c>
      <c r="C159" t="s">
        <v>2</v>
      </c>
      <c r="D159">
        <v>1</v>
      </c>
      <c r="F159" s="4">
        <v>152</v>
      </c>
      <c r="G159">
        <v>6</v>
      </c>
    </row>
    <row r="160" spans="1:7" x14ac:dyDescent="0.25">
      <c r="A160">
        <v>38</v>
      </c>
      <c r="B160">
        <v>0</v>
      </c>
      <c r="C160" t="s">
        <v>31</v>
      </c>
      <c r="D160">
        <v>1</v>
      </c>
      <c r="F160" s="4">
        <v>153</v>
      </c>
      <c r="G160">
        <v>3</v>
      </c>
    </row>
    <row r="161" spans="1:7" x14ac:dyDescent="0.25">
      <c r="A161">
        <v>39</v>
      </c>
      <c r="B161">
        <v>0</v>
      </c>
      <c r="C161" t="s">
        <v>11</v>
      </c>
      <c r="D161">
        <v>1</v>
      </c>
      <c r="F161" s="4">
        <v>154</v>
      </c>
      <c r="G161">
        <v>1</v>
      </c>
    </row>
    <row r="162" spans="1:7" x14ac:dyDescent="0.25">
      <c r="A162">
        <v>39</v>
      </c>
      <c r="B162">
        <v>0</v>
      </c>
      <c r="C162" t="s">
        <v>15</v>
      </c>
      <c r="D162">
        <v>1</v>
      </c>
      <c r="F162" s="4">
        <v>155</v>
      </c>
      <c r="G162">
        <v>1</v>
      </c>
    </row>
    <row r="163" spans="1:7" x14ac:dyDescent="0.25">
      <c r="A163">
        <v>39</v>
      </c>
      <c r="B163">
        <v>0</v>
      </c>
      <c r="C163" t="s">
        <v>32</v>
      </c>
      <c r="D163">
        <v>1</v>
      </c>
      <c r="F163" s="4">
        <v>156</v>
      </c>
      <c r="G163">
        <v>1</v>
      </c>
    </row>
    <row r="164" spans="1:7" x14ac:dyDescent="0.25">
      <c r="A164">
        <v>39</v>
      </c>
      <c r="B164">
        <v>0</v>
      </c>
      <c r="C164" t="s">
        <v>24</v>
      </c>
      <c r="D164">
        <v>1</v>
      </c>
      <c r="F164" s="4">
        <v>157</v>
      </c>
      <c r="G164">
        <v>1</v>
      </c>
    </row>
    <row r="165" spans="1:7" x14ac:dyDescent="0.25">
      <c r="A165">
        <v>39</v>
      </c>
      <c r="B165">
        <v>0</v>
      </c>
      <c r="C165" t="s">
        <v>2</v>
      </c>
      <c r="D165">
        <v>1</v>
      </c>
      <c r="F165" s="4">
        <v>158</v>
      </c>
      <c r="G165">
        <v>1</v>
      </c>
    </row>
    <row r="166" spans="1:7" x14ac:dyDescent="0.25">
      <c r="A166">
        <v>39</v>
      </c>
      <c r="B166">
        <v>0</v>
      </c>
      <c r="C166" t="s">
        <v>31</v>
      </c>
      <c r="D166">
        <v>1</v>
      </c>
      <c r="F166" s="4">
        <v>159</v>
      </c>
      <c r="G166">
        <v>1</v>
      </c>
    </row>
    <row r="167" spans="1:7" x14ac:dyDescent="0.25">
      <c r="A167">
        <v>40</v>
      </c>
      <c r="B167">
        <v>0</v>
      </c>
      <c r="C167" t="s">
        <v>11</v>
      </c>
      <c r="D167">
        <v>1</v>
      </c>
      <c r="F167" s="4">
        <v>160</v>
      </c>
      <c r="G167">
        <v>1</v>
      </c>
    </row>
    <row r="168" spans="1:7" x14ac:dyDescent="0.25">
      <c r="A168">
        <v>40</v>
      </c>
      <c r="B168">
        <v>0</v>
      </c>
      <c r="C168" t="s">
        <v>15</v>
      </c>
      <c r="D168">
        <v>1</v>
      </c>
      <c r="F168" s="4">
        <v>161</v>
      </c>
      <c r="G168">
        <v>1</v>
      </c>
    </row>
    <row r="169" spans="1:7" x14ac:dyDescent="0.25">
      <c r="A169">
        <v>40</v>
      </c>
      <c r="B169">
        <v>0</v>
      </c>
      <c r="C169" t="s">
        <v>32</v>
      </c>
      <c r="D169">
        <v>1</v>
      </c>
      <c r="F169" s="4">
        <v>162</v>
      </c>
      <c r="G169">
        <v>1</v>
      </c>
    </row>
    <row r="170" spans="1:7" x14ac:dyDescent="0.25">
      <c r="A170">
        <v>40</v>
      </c>
      <c r="B170">
        <v>0</v>
      </c>
      <c r="C170" t="s">
        <v>24</v>
      </c>
      <c r="D170">
        <v>1</v>
      </c>
      <c r="F170" s="4">
        <v>163</v>
      </c>
      <c r="G170">
        <v>1</v>
      </c>
    </row>
    <row r="171" spans="1:7" x14ac:dyDescent="0.25">
      <c r="A171">
        <v>40</v>
      </c>
      <c r="B171">
        <v>0</v>
      </c>
      <c r="C171" t="s">
        <v>2</v>
      </c>
      <c r="D171">
        <v>1</v>
      </c>
      <c r="F171" s="4">
        <v>164</v>
      </c>
      <c r="G171">
        <v>1</v>
      </c>
    </row>
    <row r="172" spans="1:7" x14ac:dyDescent="0.25">
      <c r="A172">
        <v>40</v>
      </c>
      <c r="B172">
        <v>0</v>
      </c>
      <c r="C172" t="s">
        <v>31</v>
      </c>
      <c r="D172">
        <v>1</v>
      </c>
      <c r="F172" s="4">
        <v>165</v>
      </c>
      <c r="G172">
        <v>3</v>
      </c>
    </row>
    <row r="173" spans="1:7" x14ac:dyDescent="0.25">
      <c r="A173">
        <v>41</v>
      </c>
      <c r="B173">
        <v>0</v>
      </c>
      <c r="C173" t="s">
        <v>11</v>
      </c>
      <c r="D173">
        <v>1</v>
      </c>
      <c r="F173" s="4">
        <v>166</v>
      </c>
      <c r="G173">
        <v>8</v>
      </c>
    </row>
    <row r="174" spans="1:7" x14ac:dyDescent="0.25">
      <c r="A174">
        <v>41</v>
      </c>
      <c r="B174">
        <v>0</v>
      </c>
      <c r="C174" t="s">
        <v>15</v>
      </c>
      <c r="D174">
        <v>1</v>
      </c>
      <c r="F174" s="4">
        <v>167</v>
      </c>
      <c r="G174">
        <v>2</v>
      </c>
    </row>
    <row r="175" spans="1:7" x14ac:dyDescent="0.25">
      <c r="A175">
        <v>41</v>
      </c>
      <c r="B175">
        <v>0</v>
      </c>
      <c r="C175" t="s">
        <v>32</v>
      </c>
      <c r="D175">
        <v>1</v>
      </c>
      <c r="F175" s="4">
        <v>168</v>
      </c>
      <c r="G175">
        <v>2</v>
      </c>
    </row>
    <row r="176" spans="1:7" x14ac:dyDescent="0.25">
      <c r="A176">
        <v>41</v>
      </c>
      <c r="B176">
        <v>0</v>
      </c>
      <c r="C176" t="s">
        <v>24</v>
      </c>
      <c r="D176">
        <v>1</v>
      </c>
      <c r="F176" s="4">
        <v>169</v>
      </c>
      <c r="G176">
        <v>5</v>
      </c>
    </row>
    <row r="177" spans="1:7" x14ac:dyDescent="0.25">
      <c r="A177">
        <v>41</v>
      </c>
      <c r="B177">
        <v>0</v>
      </c>
      <c r="C177" t="s">
        <v>2</v>
      </c>
      <c r="D177">
        <v>1</v>
      </c>
      <c r="F177" s="4">
        <v>170</v>
      </c>
      <c r="G177">
        <v>6</v>
      </c>
    </row>
    <row r="178" spans="1:7" x14ac:dyDescent="0.25">
      <c r="A178">
        <v>41</v>
      </c>
      <c r="B178">
        <v>0</v>
      </c>
      <c r="C178" t="s">
        <v>31</v>
      </c>
      <c r="D178">
        <v>1</v>
      </c>
      <c r="F178" s="4">
        <v>171</v>
      </c>
      <c r="G178">
        <v>3</v>
      </c>
    </row>
    <row r="179" spans="1:7" x14ac:dyDescent="0.25">
      <c r="A179">
        <v>42</v>
      </c>
      <c r="B179">
        <v>0</v>
      </c>
      <c r="C179" t="s">
        <v>11</v>
      </c>
      <c r="D179">
        <v>1</v>
      </c>
      <c r="F179" s="4">
        <v>172</v>
      </c>
      <c r="G179">
        <v>3</v>
      </c>
    </row>
    <row r="180" spans="1:7" x14ac:dyDescent="0.25">
      <c r="A180">
        <v>42</v>
      </c>
      <c r="B180">
        <v>0</v>
      </c>
      <c r="C180" t="s">
        <v>15</v>
      </c>
      <c r="D180">
        <v>1</v>
      </c>
      <c r="F180" s="4">
        <v>173</v>
      </c>
      <c r="G180">
        <v>4</v>
      </c>
    </row>
    <row r="181" spans="1:7" x14ac:dyDescent="0.25">
      <c r="A181">
        <v>42</v>
      </c>
      <c r="B181">
        <v>0</v>
      </c>
      <c r="C181" t="s">
        <v>32</v>
      </c>
      <c r="D181">
        <v>1</v>
      </c>
      <c r="F181" s="4">
        <v>174</v>
      </c>
      <c r="G181">
        <v>5</v>
      </c>
    </row>
    <row r="182" spans="1:7" x14ac:dyDescent="0.25">
      <c r="A182">
        <v>42</v>
      </c>
      <c r="B182">
        <v>0</v>
      </c>
      <c r="C182" t="s">
        <v>24</v>
      </c>
      <c r="D182">
        <v>1</v>
      </c>
      <c r="F182" s="4">
        <v>175</v>
      </c>
      <c r="G182">
        <v>3</v>
      </c>
    </row>
    <row r="183" spans="1:7" x14ac:dyDescent="0.25">
      <c r="A183">
        <v>42</v>
      </c>
      <c r="B183">
        <v>0</v>
      </c>
      <c r="C183" t="s">
        <v>2</v>
      </c>
      <c r="D183">
        <v>1</v>
      </c>
      <c r="F183" s="4">
        <v>176</v>
      </c>
      <c r="G183">
        <v>4</v>
      </c>
    </row>
    <row r="184" spans="1:7" x14ac:dyDescent="0.25">
      <c r="A184">
        <v>42</v>
      </c>
      <c r="B184">
        <v>0</v>
      </c>
      <c r="C184" t="s">
        <v>31</v>
      </c>
      <c r="D184">
        <v>1</v>
      </c>
      <c r="F184" s="4">
        <v>177</v>
      </c>
      <c r="G184">
        <v>6</v>
      </c>
    </row>
    <row r="185" spans="1:7" x14ac:dyDescent="0.25">
      <c r="A185">
        <v>43</v>
      </c>
      <c r="B185">
        <v>0</v>
      </c>
      <c r="C185" t="s">
        <v>11</v>
      </c>
      <c r="D185">
        <v>1</v>
      </c>
      <c r="F185" s="4">
        <v>178</v>
      </c>
      <c r="G185">
        <v>5</v>
      </c>
    </row>
    <row r="186" spans="1:7" x14ac:dyDescent="0.25">
      <c r="A186">
        <v>43</v>
      </c>
      <c r="B186">
        <v>0</v>
      </c>
      <c r="C186" t="s">
        <v>15</v>
      </c>
      <c r="D186">
        <v>1</v>
      </c>
      <c r="F186" s="4">
        <v>179</v>
      </c>
      <c r="G186">
        <v>6</v>
      </c>
    </row>
    <row r="187" spans="1:7" x14ac:dyDescent="0.25">
      <c r="A187">
        <v>43</v>
      </c>
      <c r="B187">
        <v>0</v>
      </c>
      <c r="C187" t="s">
        <v>32</v>
      </c>
      <c r="D187">
        <v>1</v>
      </c>
      <c r="F187" s="4">
        <v>180</v>
      </c>
      <c r="G187">
        <v>6</v>
      </c>
    </row>
    <row r="188" spans="1:7" x14ac:dyDescent="0.25">
      <c r="A188">
        <v>43</v>
      </c>
      <c r="B188">
        <v>0</v>
      </c>
      <c r="C188" t="s">
        <v>24</v>
      </c>
      <c r="D188">
        <v>1</v>
      </c>
      <c r="F188" s="4">
        <v>181</v>
      </c>
      <c r="G188">
        <v>4</v>
      </c>
    </row>
    <row r="189" spans="1:7" x14ac:dyDescent="0.25">
      <c r="A189">
        <v>43</v>
      </c>
      <c r="B189">
        <v>0</v>
      </c>
      <c r="C189" t="s">
        <v>2</v>
      </c>
      <c r="D189">
        <v>1</v>
      </c>
      <c r="F189" s="4">
        <v>182</v>
      </c>
      <c r="G189">
        <v>6</v>
      </c>
    </row>
    <row r="190" spans="1:7" x14ac:dyDescent="0.25">
      <c r="A190">
        <v>43</v>
      </c>
      <c r="B190">
        <v>0</v>
      </c>
      <c r="C190" t="s">
        <v>31</v>
      </c>
      <c r="D190">
        <v>1</v>
      </c>
      <c r="F190" s="4">
        <v>183</v>
      </c>
      <c r="G190">
        <v>6</v>
      </c>
    </row>
    <row r="191" spans="1:7" x14ac:dyDescent="0.25">
      <c r="A191">
        <v>44</v>
      </c>
      <c r="B191">
        <v>0</v>
      </c>
      <c r="C191" t="s">
        <v>11</v>
      </c>
      <c r="D191">
        <v>1</v>
      </c>
      <c r="F191" s="4">
        <v>184</v>
      </c>
      <c r="G191">
        <v>6</v>
      </c>
    </row>
    <row r="192" spans="1:7" x14ac:dyDescent="0.25">
      <c r="A192">
        <v>44</v>
      </c>
      <c r="B192">
        <v>0</v>
      </c>
      <c r="C192" t="s">
        <v>15</v>
      </c>
      <c r="D192">
        <v>1</v>
      </c>
      <c r="F192" s="4">
        <v>185</v>
      </c>
      <c r="G192">
        <v>7</v>
      </c>
    </row>
    <row r="193" spans="1:7" x14ac:dyDescent="0.25">
      <c r="A193">
        <v>44</v>
      </c>
      <c r="B193">
        <v>0</v>
      </c>
      <c r="C193" t="s">
        <v>32</v>
      </c>
      <c r="D193">
        <v>1</v>
      </c>
      <c r="F193" s="4">
        <v>186</v>
      </c>
      <c r="G193">
        <v>6</v>
      </c>
    </row>
    <row r="194" spans="1:7" x14ac:dyDescent="0.25">
      <c r="A194">
        <v>44</v>
      </c>
      <c r="B194">
        <v>0</v>
      </c>
      <c r="C194" t="s">
        <v>24</v>
      </c>
      <c r="D194">
        <v>1</v>
      </c>
      <c r="F194" s="4">
        <v>187</v>
      </c>
      <c r="G194">
        <v>3</v>
      </c>
    </row>
    <row r="195" spans="1:7" x14ac:dyDescent="0.25">
      <c r="A195">
        <v>44</v>
      </c>
      <c r="B195">
        <v>0</v>
      </c>
      <c r="C195" t="s">
        <v>2</v>
      </c>
      <c r="D195">
        <v>1</v>
      </c>
      <c r="F195" s="4">
        <v>188</v>
      </c>
      <c r="G195">
        <v>4</v>
      </c>
    </row>
    <row r="196" spans="1:7" x14ac:dyDescent="0.25">
      <c r="A196">
        <v>44</v>
      </c>
      <c r="B196">
        <v>0</v>
      </c>
      <c r="C196" t="s">
        <v>31</v>
      </c>
      <c r="D196">
        <v>1</v>
      </c>
      <c r="F196" s="4">
        <v>189</v>
      </c>
      <c r="G196">
        <v>3</v>
      </c>
    </row>
    <row r="197" spans="1:7" x14ac:dyDescent="0.25">
      <c r="A197">
        <v>45</v>
      </c>
      <c r="B197">
        <v>0</v>
      </c>
      <c r="C197" t="s">
        <v>11</v>
      </c>
      <c r="D197">
        <v>1</v>
      </c>
      <c r="F197" s="4">
        <v>190</v>
      </c>
      <c r="G197">
        <v>1</v>
      </c>
    </row>
    <row r="198" spans="1:7" x14ac:dyDescent="0.25">
      <c r="A198">
        <v>45</v>
      </c>
      <c r="B198">
        <v>0</v>
      </c>
      <c r="C198" t="s">
        <v>15</v>
      </c>
      <c r="D198">
        <v>1</v>
      </c>
      <c r="F198" s="4">
        <v>191</v>
      </c>
      <c r="G198">
        <v>4</v>
      </c>
    </row>
    <row r="199" spans="1:7" x14ac:dyDescent="0.25">
      <c r="A199">
        <v>45</v>
      </c>
      <c r="B199">
        <v>0</v>
      </c>
      <c r="C199" t="s">
        <v>32</v>
      </c>
      <c r="D199">
        <v>1</v>
      </c>
      <c r="F199" s="4">
        <v>192</v>
      </c>
      <c r="G199">
        <v>3</v>
      </c>
    </row>
    <row r="200" spans="1:7" x14ac:dyDescent="0.25">
      <c r="A200">
        <v>45</v>
      </c>
      <c r="B200">
        <v>0</v>
      </c>
      <c r="C200" t="s">
        <v>24</v>
      </c>
      <c r="D200">
        <v>1</v>
      </c>
      <c r="F200" s="4">
        <v>193</v>
      </c>
      <c r="G200">
        <v>2</v>
      </c>
    </row>
    <row r="201" spans="1:7" x14ac:dyDescent="0.25">
      <c r="A201">
        <v>45</v>
      </c>
      <c r="B201">
        <v>0</v>
      </c>
      <c r="C201" t="s">
        <v>2</v>
      </c>
      <c r="D201">
        <v>1</v>
      </c>
      <c r="F201" s="4">
        <v>194</v>
      </c>
      <c r="G201">
        <v>5</v>
      </c>
    </row>
    <row r="202" spans="1:7" x14ac:dyDescent="0.25">
      <c r="A202">
        <v>45</v>
      </c>
      <c r="B202">
        <v>0</v>
      </c>
      <c r="C202" t="s">
        <v>31</v>
      </c>
      <c r="D202">
        <v>1</v>
      </c>
      <c r="F202" s="4">
        <v>195</v>
      </c>
      <c r="G202">
        <v>5</v>
      </c>
    </row>
    <row r="203" spans="1:7" x14ac:dyDescent="0.25">
      <c r="A203">
        <v>46</v>
      </c>
      <c r="B203">
        <v>0</v>
      </c>
      <c r="C203" t="s">
        <v>11</v>
      </c>
      <c r="D203">
        <v>1</v>
      </c>
      <c r="F203" s="4">
        <v>196</v>
      </c>
      <c r="G203">
        <v>2</v>
      </c>
    </row>
    <row r="204" spans="1:7" x14ac:dyDescent="0.25">
      <c r="A204">
        <v>46</v>
      </c>
      <c r="B204">
        <v>0</v>
      </c>
      <c r="C204" t="s">
        <v>15</v>
      </c>
      <c r="D204">
        <v>1</v>
      </c>
      <c r="F204" s="4">
        <v>197</v>
      </c>
      <c r="G204">
        <v>4</v>
      </c>
    </row>
    <row r="205" spans="1:7" x14ac:dyDescent="0.25">
      <c r="A205">
        <v>46</v>
      </c>
      <c r="B205">
        <v>0</v>
      </c>
      <c r="C205" t="s">
        <v>32</v>
      </c>
      <c r="D205">
        <v>1</v>
      </c>
      <c r="F205" s="4">
        <v>198</v>
      </c>
      <c r="G205">
        <v>8</v>
      </c>
    </row>
    <row r="206" spans="1:7" x14ac:dyDescent="0.25">
      <c r="A206">
        <v>46</v>
      </c>
      <c r="B206">
        <v>0</v>
      </c>
      <c r="C206" t="s">
        <v>24</v>
      </c>
      <c r="D206">
        <v>1</v>
      </c>
      <c r="F206" s="4">
        <v>199</v>
      </c>
      <c r="G206">
        <v>5</v>
      </c>
    </row>
    <row r="207" spans="1:7" x14ac:dyDescent="0.25">
      <c r="A207">
        <v>46</v>
      </c>
      <c r="B207">
        <v>0</v>
      </c>
      <c r="C207" t="s">
        <v>2</v>
      </c>
      <c r="D207">
        <v>1</v>
      </c>
      <c r="F207" s="4">
        <v>200</v>
      </c>
      <c r="G207">
        <v>6</v>
      </c>
    </row>
    <row r="208" spans="1:7" x14ac:dyDescent="0.25">
      <c r="A208">
        <v>46</v>
      </c>
      <c r="B208">
        <v>0</v>
      </c>
      <c r="C208" t="s">
        <v>31</v>
      </c>
      <c r="D208">
        <v>1</v>
      </c>
      <c r="F208" s="4">
        <v>201</v>
      </c>
      <c r="G208">
        <v>5</v>
      </c>
    </row>
    <row r="209" spans="1:7" x14ac:dyDescent="0.25">
      <c r="A209">
        <v>47</v>
      </c>
      <c r="B209">
        <v>0</v>
      </c>
      <c r="C209" t="s">
        <v>11</v>
      </c>
      <c r="D209">
        <v>1</v>
      </c>
      <c r="F209" s="4">
        <v>202</v>
      </c>
      <c r="G209">
        <v>3</v>
      </c>
    </row>
    <row r="210" spans="1:7" x14ac:dyDescent="0.25">
      <c r="A210">
        <v>47</v>
      </c>
      <c r="B210">
        <v>0</v>
      </c>
      <c r="C210" t="s">
        <v>15</v>
      </c>
      <c r="D210">
        <v>1</v>
      </c>
      <c r="F210" s="4">
        <v>203</v>
      </c>
      <c r="G210">
        <v>3</v>
      </c>
    </row>
    <row r="211" spans="1:7" x14ac:dyDescent="0.25">
      <c r="A211">
        <v>47</v>
      </c>
      <c r="B211">
        <v>0</v>
      </c>
      <c r="C211" t="s">
        <v>32</v>
      </c>
      <c r="D211">
        <v>1</v>
      </c>
      <c r="F211" s="4">
        <v>204</v>
      </c>
      <c r="G211">
        <v>7</v>
      </c>
    </row>
    <row r="212" spans="1:7" x14ac:dyDescent="0.25">
      <c r="A212">
        <v>47</v>
      </c>
      <c r="B212">
        <v>0</v>
      </c>
      <c r="C212" t="s">
        <v>24</v>
      </c>
      <c r="D212">
        <v>1</v>
      </c>
      <c r="F212" s="4">
        <v>205</v>
      </c>
      <c r="G212">
        <v>6</v>
      </c>
    </row>
    <row r="213" spans="1:7" x14ac:dyDescent="0.25">
      <c r="A213">
        <v>47</v>
      </c>
      <c r="B213">
        <v>0</v>
      </c>
      <c r="C213" t="s">
        <v>2</v>
      </c>
      <c r="D213">
        <v>1</v>
      </c>
      <c r="F213" s="4">
        <v>206</v>
      </c>
      <c r="G213">
        <v>5</v>
      </c>
    </row>
    <row r="214" spans="1:7" x14ac:dyDescent="0.25">
      <c r="A214">
        <v>47</v>
      </c>
      <c r="B214">
        <v>0</v>
      </c>
      <c r="C214" t="s">
        <v>31</v>
      </c>
      <c r="D214">
        <v>1</v>
      </c>
      <c r="F214" s="4">
        <v>207</v>
      </c>
      <c r="G214">
        <v>6</v>
      </c>
    </row>
    <row r="215" spans="1:7" x14ac:dyDescent="0.25">
      <c r="A215">
        <v>48</v>
      </c>
      <c r="B215">
        <v>0</v>
      </c>
      <c r="C215" t="s">
        <v>11</v>
      </c>
      <c r="D215">
        <v>1</v>
      </c>
      <c r="F215" s="4">
        <v>208</v>
      </c>
      <c r="G215">
        <v>1</v>
      </c>
    </row>
    <row r="216" spans="1:7" x14ac:dyDescent="0.25">
      <c r="A216">
        <v>48</v>
      </c>
      <c r="B216">
        <v>0</v>
      </c>
      <c r="C216" t="s">
        <v>15</v>
      </c>
      <c r="D216">
        <v>1</v>
      </c>
      <c r="F216" s="4">
        <v>209</v>
      </c>
      <c r="G216">
        <v>2</v>
      </c>
    </row>
    <row r="217" spans="1:7" x14ac:dyDescent="0.25">
      <c r="A217">
        <v>48</v>
      </c>
      <c r="B217">
        <v>0</v>
      </c>
      <c r="C217" t="s">
        <v>32</v>
      </c>
      <c r="D217">
        <v>1</v>
      </c>
      <c r="F217" s="4">
        <v>210</v>
      </c>
      <c r="G217">
        <v>2</v>
      </c>
    </row>
    <row r="218" spans="1:7" x14ac:dyDescent="0.25">
      <c r="A218">
        <v>48</v>
      </c>
      <c r="B218">
        <v>0</v>
      </c>
      <c r="C218" t="s">
        <v>24</v>
      </c>
      <c r="D218">
        <v>1</v>
      </c>
      <c r="F218" s="4">
        <v>211</v>
      </c>
      <c r="G218">
        <v>5</v>
      </c>
    </row>
    <row r="219" spans="1:7" x14ac:dyDescent="0.25">
      <c r="A219">
        <v>48</v>
      </c>
      <c r="B219">
        <v>0</v>
      </c>
      <c r="C219" t="s">
        <v>2</v>
      </c>
      <c r="D219">
        <v>1</v>
      </c>
      <c r="F219" s="4">
        <v>212</v>
      </c>
      <c r="G219">
        <v>4</v>
      </c>
    </row>
    <row r="220" spans="1:7" x14ac:dyDescent="0.25">
      <c r="A220">
        <v>48</v>
      </c>
      <c r="B220">
        <v>0</v>
      </c>
      <c r="C220" t="s">
        <v>31</v>
      </c>
      <c r="D220">
        <v>1</v>
      </c>
      <c r="F220" s="4">
        <v>213</v>
      </c>
      <c r="G220">
        <v>4</v>
      </c>
    </row>
    <row r="221" spans="1:7" x14ac:dyDescent="0.25">
      <c r="A221">
        <v>49</v>
      </c>
      <c r="B221">
        <v>0</v>
      </c>
      <c r="C221" t="s">
        <v>11</v>
      </c>
      <c r="D221">
        <v>1</v>
      </c>
      <c r="F221" s="4">
        <v>214</v>
      </c>
      <c r="G221">
        <v>6</v>
      </c>
    </row>
    <row r="222" spans="1:7" x14ac:dyDescent="0.25">
      <c r="A222">
        <v>49</v>
      </c>
      <c r="B222">
        <v>0</v>
      </c>
      <c r="C222" t="s">
        <v>15</v>
      </c>
      <c r="D222">
        <v>1</v>
      </c>
      <c r="F222" s="4">
        <v>215</v>
      </c>
      <c r="G222">
        <v>2</v>
      </c>
    </row>
    <row r="223" spans="1:7" x14ac:dyDescent="0.25">
      <c r="A223">
        <v>49</v>
      </c>
      <c r="B223">
        <v>0</v>
      </c>
      <c r="C223" t="s">
        <v>32</v>
      </c>
      <c r="D223">
        <v>1</v>
      </c>
      <c r="F223" s="4">
        <v>216</v>
      </c>
      <c r="G223">
        <v>3</v>
      </c>
    </row>
    <row r="224" spans="1:7" x14ac:dyDescent="0.25">
      <c r="A224">
        <v>49</v>
      </c>
      <c r="B224">
        <v>0</v>
      </c>
      <c r="C224" t="s">
        <v>24</v>
      </c>
      <c r="D224">
        <v>1</v>
      </c>
      <c r="F224" s="4">
        <v>217</v>
      </c>
      <c r="G224">
        <v>2</v>
      </c>
    </row>
    <row r="225" spans="1:7" x14ac:dyDescent="0.25">
      <c r="A225">
        <v>49</v>
      </c>
      <c r="B225">
        <v>0</v>
      </c>
      <c r="C225" t="s">
        <v>2</v>
      </c>
      <c r="D225">
        <v>1</v>
      </c>
      <c r="F225" s="4">
        <v>218</v>
      </c>
      <c r="G225">
        <v>2</v>
      </c>
    </row>
    <row r="226" spans="1:7" x14ac:dyDescent="0.25">
      <c r="A226">
        <v>49</v>
      </c>
      <c r="B226">
        <v>0</v>
      </c>
      <c r="C226" t="s">
        <v>31</v>
      </c>
      <c r="D226">
        <v>1</v>
      </c>
      <c r="F226" s="4">
        <v>219</v>
      </c>
      <c r="G226">
        <v>1</v>
      </c>
    </row>
    <row r="227" spans="1:7" x14ac:dyDescent="0.25">
      <c r="A227">
        <v>50</v>
      </c>
      <c r="B227">
        <v>0</v>
      </c>
      <c r="C227" t="s">
        <v>11</v>
      </c>
      <c r="D227">
        <v>1</v>
      </c>
      <c r="F227" s="4">
        <v>220</v>
      </c>
      <c r="G227">
        <v>2</v>
      </c>
    </row>
    <row r="228" spans="1:7" x14ac:dyDescent="0.25">
      <c r="A228">
        <v>50</v>
      </c>
      <c r="B228">
        <v>0</v>
      </c>
      <c r="C228" t="s">
        <v>15</v>
      </c>
      <c r="D228">
        <v>1</v>
      </c>
      <c r="F228" s="4">
        <v>221</v>
      </c>
      <c r="G228">
        <v>10</v>
      </c>
    </row>
    <row r="229" spans="1:7" x14ac:dyDescent="0.25">
      <c r="A229">
        <v>50</v>
      </c>
      <c r="B229">
        <v>0</v>
      </c>
      <c r="C229" t="s">
        <v>32</v>
      </c>
      <c r="D229">
        <v>1</v>
      </c>
      <c r="F229" s="4">
        <v>222</v>
      </c>
      <c r="G229">
        <v>4</v>
      </c>
    </row>
    <row r="230" spans="1:7" x14ac:dyDescent="0.25">
      <c r="A230">
        <v>50</v>
      </c>
      <c r="B230">
        <v>0</v>
      </c>
      <c r="C230" t="s">
        <v>24</v>
      </c>
      <c r="D230">
        <v>1</v>
      </c>
      <c r="F230" s="4">
        <v>223</v>
      </c>
      <c r="G230">
        <v>3</v>
      </c>
    </row>
    <row r="231" spans="1:7" x14ac:dyDescent="0.25">
      <c r="A231">
        <v>50</v>
      </c>
      <c r="B231">
        <v>0</v>
      </c>
      <c r="C231" t="s">
        <v>2</v>
      </c>
      <c r="D231">
        <v>1</v>
      </c>
      <c r="F231" s="4">
        <v>224</v>
      </c>
      <c r="G231">
        <v>3</v>
      </c>
    </row>
    <row r="232" spans="1:7" x14ac:dyDescent="0.25">
      <c r="A232">
        <v>50</v>
      </c>
      <c r="B232">
        <v>0</v>
      </c>
      <c r="C232" t="s">
        <v>31</v>
      </c>
      <c r="D232">
        <v>1</v>
      </c>
      <c r="F232" s="4">
        <v>225</v>
      </c>
      <c r="G232">
        <v>1</v>
      </c>
    </row>
    <row r="233" spans="1:7" x14ac:dyDescent="0.25">
      <c r="A233">
        <v>51</v>
      </c>
      <c r="B233">
        <v>0</v>
      </c>
      <c r="C233" t="s">
        <v>11</v>
      </c>
      <c r="D233">
        <v>1</v>
      </c>
      <c r="F233" s="4">
        <v>226</v>
      </c>
      <c r="G233">
        <v>7</v>
      </c>
    </row>
    <row r="234" spans="1:7" x14ac:dyDescent="0.25">
      <c r="A234">
        <v>51</v>
      </c>
      <c r="B234">
        <v>0</v>
      </c>
      <c r="C234" t="s">
        <v>15</v>
      </c>
      <c r="D234">
        <v>1</v>
      </c>
      <c r="F234" s="4">
        <v>227</v>
      </c>
      <c r="G234">
        <v>3</v>
      </c>
    </row>
    <row r="235" spans="1:7" x14ac:dyDescent="0.25">
      <c r="A235">
        <v>51</v>
      </c>
      <c r="B235">
        <v>0</v>
      </c>
      <c r="C235" t="s">
        <v>32</v>
      </c>
      <c r="D235">
        <v>1</v>
      </c>
      <c r="F235" s="4">
        <v>228</v>
      </c>
      <c r="G235">
        <v>3</v>
      </c>
    </row>
    <row r="236" spans="1:7" x14ac:dyDescent="0.25">
      <c r="A236">
        <v>51</v>
      </c>
      <c r="B236">
        <v>0</v>
      </c>
      <c r="C236" t="s">
        <v>24</v>
      </c>
      <c r="D236">
        <v>1</v>
      </c>
      <c r="F236" s="4">
        <v>229</v>
      </c>
      <c r="G236">
        <v>3</v>
      </c>
    </row>
    <row r="237" spans="1:7" x14ac:dyDescent="0.25">
      <c r="A237">
        <v>51</v>
      </c>
      <c r="B237">
        <v>0</v>
      </c>
      <c r="C237" t="s">
        <v>2</v>
      </c>
      <c r="D237">
        <v>1</v>
      </c>
      <c r="F237" s="4">
        <v>230</v>
      </c>
      <c r="G237">
        <v>3</v>
      </c>
    </row>
    <row r="238" spans="1:7" x14ac:dyDescent="0.25">
      <c r="A238">
        <v>51</v>
      </c>
      <c r="B238">
        <v>0</v>
      </c>
      <c r="C238" t="s">
        <v>31</v>
      </c>
      <c r="D238">
        <v>1</v>
      </c>
      <c r="F238" s="4">
        <v>231</v>
      </c>
      <c r="G238">
        <v>2</v>
      </c>
    </row>
    <row r="239" spans="1:7" x14ac:dyDescent="0.25">
      <c r="A239">
        <v>52</v>
      </c>
      <c r="B239">
        <v>0</v>
      </c>
      <c r="C239" t="s">
        <v>11</v>
      </c>
      <c r="D239">
        <v>1</v>
      </c>
      <c r="F239" s="4">
        <v>232</v>
      </c>
      <c r="G239">
        <v>2</v>
      </c>
    </row>
    <row r="240" spans="1:7" x14ac:dyDescent="0.25">
      <c r="A240">
        <v>52</v>
      </c>
      <c r="B240">
        <v>0</v>
      </c>
      <c r="C240" t="s">
        <v>15</v>
      </c>
      <c r="D240">
        <v>1</v>
      </c>
      <c r="F240" s="4">
        <v>233</v>
      </c>
      <c r="G240">
        <v>2</v>
      </c>
    </row>
    <row r="241" spans="1:7" x14ac:dyDescent="0.25">
      <c r="A241">
        <v>52</v>
      </c>
      <c r="B241">
        <v>0</v>
      </c>
      <c r="C241" t="s">
        <v>32</v>
      </c>
      <c r="D241">
        <v>1</v>
      </c>
      <c r="F241" s="4">
        <v>234</v>
      </c>
      <c r="G241">
        <v>2</v>
      </c>
    </row>
    <row r="242" spans="1:7" x14ac:dyDescent="0.25">
      <c r="A242">
        <v>52</v>
      </c>
      <c r="B242">
        <v>0</v>
      </c>
      <c r="C242" t="s">
        <v>24</v>
      </c>
      <c r="D242">
        <v>1</v>
      </c>
      <c r="F242" s="4">
        <v>235</v>
      </c>
      <c r="G242">
        <v>6</v>
      </c>
    </row>
    <row r="243" spans="1:7" x14ac:dyDescent="0.25">
      <c r="A243">
        <v>52</v>
      </c>
      <c r="B243">
        <v>0</v>
      </c>
      <c r="C243" t="s">
        <v>2</v>
      </c>
      <c r="D243">
        <v>1</v>
      </c>
      <c r="F243" s="4">
        <v>236</v>
      </c>
      <c r="G243">
        <v>5</v>
      </c>
    </row>
    <row r="244" spans="1:7" x14ac:dyDescent="0.25">
      <c r="A244">
        <v>52</v>
      </c>
      <c r="B244">
        <v>0</v>
      </c>
      <c r="C244" t="s">
        <v>31</v>
      </c>
      <c r="D244">
        <v>1</v>
      </c>
      <c r="F244" s="4">
        <v>237</v>
      </c>
      <c r="G244">
        <v>3</v>
      </c>
    </row>
    <row r="245" spans="1:7" x14ac:dyDescent="0.25">
      <c r="A245">
        <v>53</v>
      </c>
      <c r="B245">
        <v>0</v>
      </c>
      <c r="C245" t="s">
        <v>11</v>
      </c>
      <c r="D245">
        <v>1</v>
      </c>
      <c r="F245" s="4">
        <v>238</v>
      </c>
      <c r="G245">
        <v>3</v>
      </c>
    </row>
    <row r="246" spans="1:7" x14ac:dyDescent="0.25">
      <c r="A246">
        <v>53</v>
      </c>
      <c r="B246">
        <v>0</v>
      </c>
      <c r="C246" t="s">
        <v>15</v>
      </c>
      <c r="D246">
        <v>1</v>
      </c>
      <c r="F246" s="4">
        <v>239</v>
      </c>
      <c r="G246">
        <v>3</v>
      </c>
    </row>
    <row r="247" spans="1:7" x14ac:dyDescent="0.25">
      <c r="A247">
        <v>53</v>
      </c>
      <c r="B247">
        <v>0</v>
      </c>
      <c r="C247" t="s">
        <v>32</v>
      </c>
      <c r="D247">
        <v>1</v>
      </c>
      <c r="F247" s="4">
        <v>240</v>
      </c>
      <c r="G247">
        <v>5</v>
      </c>
    </row>
    <row r="248" spans="1:7" x14ac:dyDescent="0.25">
      <c r="A248">
        <v>53</v>
      </c>
      <c r="B248">
        <v>0</v>
      </c>
      <c r="C248" t="s">
        <v>24</v>
      </c>
      <c r="D248">
        <v>1</v>
      </c>
      <c r="F248" s="4">
        <v>241</v>
      </c>
      <c r="G248">
        <v>6</v>
      </c>
    </row>
    <row r="249" spans="1:7" x14ac:dyDescent="0.25">
      <c r="A249">
        <v>53</v>
      </c>
      <c r="B249">
        <v>0</v>
      </c>
      <c r="C249" t="s">
        <v>2</v>
      </c>
      <c r="D249">
        <v>1</v>
      </c>
      <c r="F249" s="4">
        <v>242</v>
      </c>
      <c r="G249">
        <v>4</v>
      </c>
    </row>
    <row r="250" spans="1:7" x14ac:dyDescent="0.25">
      <c r="A250">
        <v>53</v>
      </c>
      <c r="B250">
        <v>0</v>
      </c>
      <c r="C250" t="s">
        <v>31</v>
      </c>
      <c r="D250">
        <v>1</v>
      </c>
      <c r="F250" s="4">
        <v>243</v>
      </c>
      <c r="G250">
        <v>5</v>
      </c>
    </row>
    <row r="251" spans="1:7" x14ac:dyDescent="0.25">
      <c r="A251">
        <v>54</v>
      </c>
      <c r="B251">
        <v>0</v>
      </c>
      <c r="C251" t="s">
        <v>11</v>
      </c>
      <c r="D251">
        <v>1</v>
      </c>
      <c r="F251" s="4">
        <v>244</v>
      </c>
      <c r="G251">
        <v>3</v>
      </c>
    </row>
    <row r="252" spans="1:7" x14ac:dyDescent="0.25">
      <c r="A252">
        <v>54</v>
      </c>
      <c r="B252">
        <v>0</v>
      </c>
      <c r="C252" t="s">
        <v>15</v>
      </c>
      <c r="D252">
        <v>1</v>
      </c>
      <c r="F252" s="4">
        <v>245</v>
      </c>
      <c r="G252">
        <v>6</v>
      </c>
    </row>
    <row r="253" spans="1:7" x14ac:dyDescent="0.25">
      <c r="A253">
        <v>54</v>
      </c>
      <c r="B253">
        <v>0</v>
      </c>
      <c r="C253" t="s">
        <v>32</v>
      </c>
      <c r="D253">
        <v>1</v>
      </c>
      <c r="F253" s="4">
        <v>246</v>
      </c>
      <c r="G253">
        <v>6</v>
      </c>
    </row>
    <row r="254" spans="1:7" x14ac:dyDescent="0.25">
      <c r="A254">
        <v>54</v>
      </c>
      <c r="B254">
        <v>0</v>
      </c>
      <c r="C254" t="s">
        <v>24</v>
      </c>
      <c r="D254">
        <v>1</v>
      </c>
      <c r="F254" s="4">
        <v>247</v>
      </c>
      <c r="G254">
        <v>4</v>
      </c>
    </row>
    <row r="255" spans="1:7" x14ac:dyDescent="0.25">
      <c r="A255">
        <v>54</v>
      </c>
      <c r="B255">
        <v>0</v>
      </c>
      <c r="C255" t="s">
        <v>2</v>
      </c>
      <c r="D255">
        <v>1</v>
      </c>
      <c r="F255" s="4">
        <v>248</v>
      </c>
      <c r="G255">
        <v>3</v>
      </c>
    </row>
    <row r="256" spans="1:7" x14ac:dyDescent="0.25">
      <c r="A256">
        <v>54</v>
      </c>
      <c r="B256">
        <v>0</v>
      </c>
      <c r="C256" t="s">
        <v>31</v>
      </c>
      <c r="D256">
        <v>1</v>
      </c>
      <c r="F256" s="4">
        <v>249</v>
      </c>
      <c r="G256">
        <v>4</v>
      </c>
    </row>
    <row r="257" spans="1:7" x14ac:dyDescent="0.25">
      <c r="A257">
        <v>55</v>
      </c>
      <c r="B257">
        <v>0</v>
      </c>
      <c r="C257" t="s">
        <v>11</v>
      </c>
      <c r="D257">
        <v>1</v>
      </c>
      <c r="F257" s="4">
        <v>250</v>
      </c>
      <c r="G257">
        <v>8</v>
      </c>
    </row>
    <row r="258" spans="1:7" x14ac:dyDescent="0.25">
      <c r="A258">
        <v>55</v>
      </c>
      <c r="B258">
        <v>0</v>
      </c>
      <c r="C258" t="s">
        <v>15</v>
      </c>
      <c r="D258">
        <v>1</v>
      </c>
      <c r="F258" s="4">
        <v>251</v>
      </c>
      <c r="G258">
        <v>7</v>
      </c>
    </row>
    <row r="259" spans="1:7" x14ac:dyDescent="0.25">
      <c r="A259">
        <v>55</v>
      </c>
      <c r="B259">
        <v>0</v>
      </c>
      <c r="C259" t="s">
        <v>32</v>
      </c>
      <c r="D259">
        <v>1</v>
      </c>
      <c r="F259" s="4">
        <v>252</v>
      </c>
      <c r="G259">
        <v>4</v>
      </c>
    </row>
    <row r="260" spans="1:7" x14ac:dyDescent="0.25">
      <c r="A260">
        <v>55</v>
      </c>
      <c r="B260">
        <v>0</v>
      </c>
      <c r="C260" t="s">
        <v>24</v>
      </c>
      <c r="D260">
        <v>1</v>
      </c>
      <c r="F260" s="4">
        <v>253</v>
      </c>
      <c r="G260">
        <v>6</v>
      </c>
    </row>
    <row r="261" spans="1:7" x14ac:dyDescent="0.25">
      <c r="A261">
        <v>55</v>
      </c>
      <c r="B261">
        <v>0</v>
      </c>
      <c r="C261" t="s">
        <v>2</v>
      </c>
      <c r="D261">
        <v>1</v>
      </c>
      <c r="F261" s="4">
        <v>254</v>
      </c>
      <c r="G261">
        <v>3</v>
      </c>
    </row>
    <row r="262" spans="1:7" x14ac:dyDescent="0.25">
      <c r="A262">
        <v>55</v>
      </c>
      <c r="B262">
        <v>0</v>
      </c>
      <c r="C262" t="s">
        <v>31</v>
      </c>
      <c r="D262">
        <v>1</v>
      </c>
      <c r="F262" s="4">
        <v>255</v>
      </c>
      <c r="G262">
        <v>2</v>
      </c>
    </row>
    <row r="263" spans="1:7" x14ac:dyDescent="0.25">
      <c r="A263">
        <v>56</v>
      </c>
      <c r="B263">
        <v>0</v>
      </c>
      <c r="C263" t="s">
        <v>11</v>
      </c>
      <c r="D263">
        <v>1</v>
      </c>
      <c r="F263" s="4">
        <v>256</v>
      </c>
      <c r="G263">
        <v>2</v>
      </c>
    </row>
    <row r="264" spans="1:7" x14ac:dyDescent="0.25">
      <c r="A264">
        <v>56</v>
      </c>
      <c r="B264">
        <v>0</v>
      </c>
      <c r="C264" t="s">
        <v>15</v>
      </c>
      <c r="D264">
        <v>1</v>
      </c>
      <c r="F264" s="4">
        <v>257</v>
      </c>
      <c r="G264">
        <v>2</v>
      </c>
    </row>
    <row r="265" spans="1:7" x14ac:dyDescent="0.25">
      <c r="A265">
        <v>56</v>
      </c>
      <c r="B265">
        <v>0</v>
      </c>
      <c r="C265" t="s">
        <v>32</v>
      </c>
      <c r="D265">
        <v>1</v>
      </c>
      <c r="F265" s="4">
        <v>258</v>
      </c>
      <c r="G265">
        <v>4</v>
      </c>
    </row>
    <row r="266" spans="1:7" x14ac:dyDescent="0.25">
      <c r="A266">
        <v>56</v>
      </c>
      <c r="B266">
        <v>0</v>
      </c>
      <c r="C266" t="s">
        <v>24</v>
      </c>
      <c r="D266">
        <v>1</v>
      </c>
      <c r="F266" s="4">
        <v>259</v>
      </c>
      <c r="G266">
        <v>3</v>
      </c>
    </row>
    <row r="267" spans="1:7" x14ac:dyDescent="0.25">
      <c r="A267">
        <v>56</v>
      </c>
      <c r="B267">
        <v>0</v>
      </c>
      <c r="C267" t="s">
        <v>2</v>
      </c>
      <c r="D267">
        <v>1</v>
      </c>
      <c r="F267" s="4">
        <v>260</v>
      </c>
      <c r="G267">
        <v>2</v>
      </c>
    </row>
    <row r="268" spans="1:7" x14ac:dyDescent="0.25">
      <c r="A268">
        <v>56</v>
      </c>
      <c r="B268">
        <v>0</v>
      </c>
      <c r="C268" t="s">
        <v>31</v>
      </c>
      <c r="D268">
        <v>1</v>
      </c>
      <c r="F268" s="4">
        <v>261</v>
      </c>
      <c r="G268">
        <v>8</v>
      </c>
    </row>
    <row r="269" spans="1:7" x14ac:dyDescent="0.25">
      <c r="A269">
        <v>57</v>
      </c>
      <c r="B269">
        <v>0</v>
      </c>
      <c r="C269" t="s">
        <v>11</v>
      </c>
      <c r="D269">
        <v>1</v>
      </c>
      <c r="F269" s="4">
        <v>262</v>
      </c>
      <c r="G269">
        <v>5</v>
      </c>
    </row>
    <row r="270" spans="1:7" x14ac:dyDescent="0.25">
      <c r="A270">
        <v>57</v>
      </c>
      <c r="B270">
        <v>0</v>
      </c>
      <c r="C270" t="s">
        <v>15</v>
      </c>
      <c r="D270">
        <v>1</v>
      </c>
      <c r="F270" s="4">
        <v>263</v>
      </c>
      <c r="G270">
        <v>6</v>
      </c>
    </row>
    <row r="271" spans="1:7" x14ac:dyDescent="0.25">
      <c r="A271">
        <v>57</v>
      </c>
      <c r="B271">
        <v>0</v>
      </c>
      <c r="C271" t="s">
        <v>32</v>
      </c>
      <c r="D271">
        <v>1</v>
      </c>
      <c r="F271" s="4">
        <v>264</v>
      </c>
      <c r="G271">
        <v>8</v>
      </c>
    </row>
    <row r="272" spans="1:7" x14ac:dyDescent="0.25">
      <c r="A272">
        <v>57</v>
      </c>
      <c r="B272">
        <v>0</v>
      </c>
      <c r="C272" t="s">
        <v>24</v>
      </c>
      <c r="D272">
        <v>1</v>
      </c>
      <c r="F272" s="4">
        <v>265</v>
      </c>
      <c r="G272">
        <v>7</v>
      </c>
    </row>
    <row r="273" spans="1:7" x14ac:dyDescent="0.25">
      <c r="A273">
        <v>57</v>
      </c>
      <c r="B273">
        <v>0</v>
      </c>
      <c r="C273" t="s">
        <v>2</v>
      </c>
      <c r="D273">
        <v>1</v>
      </c>
      <c r="F273" s="4">
        <v>266</v>
      </c>
      <c r="G273">
        <v>9</v>
      </c>
    </row>
    <row r="274" spans="1:7" x14ac:dyDescent="0.25">
      <c r="A274">
        <v>57</v>
      </c>
      <c r="B274">
        <v>0</v>
      </c>
      <c r="C274" t="s">
        <v>31</v>
      </c>
      <c r="D274">
        <v>1</v>
      </c>
      <c r="F274" s="4">
        <v>267</v>
      </c>
      <c r="G274">
        <v>6</v>
      </c>
    </row>
    <row r="275" spans="1:7" x14ac:dyDescent="0.25">
      <c r="A275">
        <v>58</v>
      </c>
      <c r="B275">
        <v>0</v>
      </c>
      <c r="C275" t="s">
        <v>11</v>
      </c>
      <c r="D275">
        <v>1</v>
      </c>
      <c r="F275" s="4">
        <v>268</v>
      </c>
      <c r="G275">
        <v>5</v>
      </c>
    </row>
    <row r="276" spans="1:7" x14ac:dyDescent="0.25">
      <c r="A276">
        <v>58</v>
      </c>
      <c r="B276">
        <v>0</v>
      </c>
      <c r="C276" t="s">
        <v>15</v>
      </c>
      <c r="D276">
        <v>1</v>
      </c>
      <c r="F276" s="4">
        <v>269</v>
      </c>
      <c r="G276">
        <v>5</v>
      </c>
    </row>
    <row r="277" spans="1:7" x14ac:dyDescent="0.25">
      <c r="A277">
        <v>58</v>
      </c>
      <c r="B277">
        <v>0</v>
      </c>
      <c r="C277" t="s">
        <v>32</v>
      </c>
      <c r="D277">
        <v>1</v>
      </c>
      <c r="F277" s="4">
        <v>270</v>
      </c>
      <c r="G277">
        <v>1</v>
      </c>
    </row>
    <row r="278" spans="1:7" x14ac:dyDescent="0.25">
      <c r="A278">
        <v>58</v>
      </c>
      <c r="B278">
        <v>0</v>
      </c>
      <c r="C278" t="s">
        <v>24</v>
      </c>
      <c r="D278">
        <v>1</v>
      </c>
      <c r="F278" s="4">
        <v>271</v>
      </c>
      <c r="G278">
        <v>1</v>
      </c>
    </row>
    <row r="279" spans="1:7" x14ac:dyDescent="0.25">
      <c r="A279">
        <v>58</v>
      </c>
      <c r="B279">
        <v>0</v>
      </c>
      <c r="C279" t="s">
        <v>2</v>
      </c>
      <c r="D279">
        <v>1</v>
      </c>
      <c r="F279" s="4">
        <v>272</v>
      </c>
      <c r="G279">
        <v>7</v>
      </c>
    </row>
    <row r="280" spans="1:7" x14ac:dyDescent="0.25">
      <c r="A280">
        <v>58</v>
      </c>
      <c r="B280">
        <v>0</v>
      </c>
      <c r="C280" t="s">
        <v>31</v>
      </c>
      <c r="D280">
        <v>1</v>
      </c>
      <c r="F280" s="4">
        <v>273</v>
      </c>
      <c r="G280">
        <v>6</v>
      </c>
    </row>
    <row r="281" spans="1:7" x14ac:dyDescent="0.25">
      <c r="A281">
        <v>59</v>
      </c>
      <c r="B281">
        <v>0</v>
      </c>
      <c r="C281" t="s">
        <v>11</v>
      </c>
      <c r="D281">
        <v>1</v>
      </c>
      <c r="F281" s="4">
        <v>274</v>
      </c>
      <c r="G281">
        <v>5</v>
      </c>
    </row>
    <row r="282" spans="1:7" x14ac:dyDescent="0.25">
      <c r="A282">
        <v>59</v>
      </c>
      <c r="B282">
        <v>0</v>
      </c>
      <c r="C282" t="s">
        <v>15</v>
      </c>
      <c r="D282">
        <v>1</v>
      </c>
      <c r="F282" s="4">
        <v>275</v>
      </c>
      <c r="G282">
        <v>1</v>
      </c>
    </row>
    <row r="283" spans="1:7" x14ac:dyDescent="0.25">
      <c r="A283">
        <v>59</v>
      </c>
      <c r="B283">
        <v>0</v>
      </c>
      <c r="C283" t="s">
        <v>32</v>
      </c>
      <c r="D283">
        <v>1</v>
      </c>
      <c r="F283" s="4">
        <v>276</v>
      </c>
      <c r="G283">
        <v>1</v>
      </c>
    </row>
    <row r="284" spans="1:7" x14ac:dyDescent="0.25">
      <c r="A284">
        <v>59</v>
      </c>
      <c r="B284">
        <v>0</v>
      </c>
      <c r="C284" t="s">
        <v>24</v>
      </c>
      <c r="D284">
        <v>1</v>
      </c>
      <c r="F284" s="4">
        <v>277</v>
      </c>
      <c r="G284">
        <v>6</v>
      </c>
    </row>
    <row r="285" spans="1:7" x14ac:dyDescent="0.25">
      <c r="A285">
        <v>59</v>
      </c>
      <c r="B285">
        <v>0</v>
      </c>
      <c r="C285" t="s">
        <v>2</v>
      </c>
      <c r="D285">
        <v>1</v>
      </c>
      <c r="F285" s="4">
        <v>278</v>
      </c>
      <c r="G285">
        <v>1</v>
      </c>
    </row>
    <row r="286" spans="1:7" x14ac:dyDescent="0.25">
      <c r="A286">
        <v>59</v>
      </c>
      <c r="B286">
        <v>0</v>
      </c>
      <c r="C286" t="s">
        <v>31</v>
      </c>
      <c r="D286">
        <v>1</v>
      </c>
      <c r="F286" s="4">
        <v>279</v>
      </c>
      <c r="G286">
        <v>5</v>
      </c>
    </row>
    <row r="287" spans="1:7" x14ac:dyDescent="0.25">
      <c r="A287">
        <v>60</v>
      </c>
      <c r="B287">
        <v>0</v>
      </c>
      <c r="C287" t="s">
        <v>11</v>
      </c>
      <c r="D287">
        <v>1</v>
      </c>
      <c r="F287" s="4">
        <v>280</v>
      </c>
      <c r="G287">
        <v>4</v>
      </c>
    </row>
    <row r="288" spans="1:7" x14ac:dyDescent="0.25">
      <c r="A288">
        <v>60</v>
      </c>
      <c r="B288">
        <v>0</v>
      </c>
      <c r="C288" t="s">
        <v>15</v>
      </c>
      <c r="D288">
        <v>1</v>
      </c>
      <c r="F288" s="4">
        <v>281</v>
      </c>
      <c r="G288">
        <v>3</v>
      </c>
    </row>
    <row r="289" spans="1:7" x14ac:dyDescent="0.25">
      <c r="A289">
        <v>60</v>
      </c>
      <c r="B289">
        <v>0</v>
      </c>
      <c r="C289" t="s">
        <v>32</v>
      </c>
      <c r="D289">
        <v>1</v>
      </c>
      <c r="F289" s="4">
        <v>282</v>
      </c>
      <c r="G289">
        <v>5</v>
      </c>
    </row>
    <row r="290" spans="1:7" x14ac:dyDescent="0.25">
      <c r="A290">
        <v>60</v>
      </c>
      <c r="B290">
        <v>0</v>
      </c>
      <c r="C290" t="s">
        <v>24</v>
      </c>
      <c r="D290">
        <v>1</v>
      </c>
      <c r="F290" s="4">
        <v>283</v>
      </c>
      <c r="G290">
        <v>5</v>
      </c>
    </row>
    <row r="291" spans="1:7" x14ac:dyDescent="0.25">
      <c r="A291">
        <v>60</v>
      </c>
      <c r="B291">
        <v>0</v>
      </c>
      <c r="C291" t="s">
        <v>2</v>
      </c>
      <c r="D291">
        <v>1</v>
      </c>
      <c r="F291" s="4">
        <v>284</v>
      </c>
      <c r="G291">
        <v>5</v>
      </c>
    </row>
    <row r="292" spans="1:7" x14ac:dyDescent="0.25">
      <c r="A292">
        <v>60</v>
      </c>
      <c r="B292">
        <v>0</v>
      </c>
      <c r="C292" t="s">
        <v>31</v>
      </c>
      <c r="D292">
        <v>1</v>
      </c>
      <c r="F292" s="4" t="s">
        <v>193</v>
      </c>
      <c r="G292">
        <v>1132</v>
      </c>
    </row>
    <row r="293" spans="1:7" x14ac:dyDescent="0.25">
      <c r="A293">
        <v>61</v>
      </c>
      <c r="B293">
        <v>0</v>
      </c>
      <c r="C293" t="s">
        <v>11</v>
      </c>
      <c r="D293">
        <v>1</v>
      </c>
    </row>
    <row r="294" spans="1:7" x14ac:dyDescent="0.25">
      <c r="A294">
        <v>61</v>
      </c>
      <c r="B294">
        <v>0</v>
      </c>
      <c r="C294" t="s">
        <v>15</v>
      </c>
      <c r="D294">
        <v>1</v>
      </c>
    </row>
    <row r="295" spans="1:7" x14ac:dyDescent="0.25">
      <c r="A295">
        <v>61</v>
      </c>
      <c r="B295">
        <v>0</v>
      </c>
      <c r="C295" t="s">
        <v>32</v>
      </c>
      <c r="D295">
        <v>1</v>
      </c>
    </row>
    <row r="296" spans="1:7" x14ac:dyDescent="0.25">
      <c r="A296">
        <v>61</v>
      </c>
      <c r="B296">
        <v>0</v>
      </c>
      <c r="C296" t="s">
        <v>24</v>
      </c>
      <c r="D296">
        <v>1</v>
      </c>
    </row>
    <row r="297" spans="1:7" x14ac:dyDescent="0.25">
      <c r="A297">
        <v>61</v>
      </c>
      <c r="B297">
        <v>0</v>
      </c>
      <c r="C297" t="s">
        <v>2</v>
      </c>
      <c r="D297">
        <v>1</v>
      </c>
    </row>
    <row r="298" spans="1:7" x14ac:dyDescent="0.25">
      <c r="A298">
        <v>61</v>
      </c>
      <c r="B298">
        <v>0</v>
      </c>
      <c r="C298" t="s">
        <v>31</v>
      </c>
      <c r="D298">
        <v>1</v>
      </c>
    </row>
    <row r="299" spans="1:7" x14ac:dyDescent="0.25">
      <c r="A299">
        <v>62</v>
      </c>
      <c r="B299">
        <v>0</v>
      </c>
      <c r="C299" t="s">
        <v>11</v>
      </c>
      <c r="D299">
        <v>1</v>
      </c>
    </row>
    <row r="300" spans="1:7" x14ac:dyDescent="0.25">
      <c r="A300">
        <v>62</v>
      </c>
      <c r="B300">
        <v>0</v>
      </c>
      <c r="C300" t="s">
        <v>15</v>
      </c>
      <c r="D300">
        <v>1</v>
      </c>
    </row>
    <row r="301" spans="1:7" x14ac:dyDescent="0.25">
      <c r="A301">
        <v>62</v>
      </c>
      <c r="B301">
        <v>0</v>
      </c>
      <c r="C301" t="s">
        <v>32</v>
      </c>
      <c r="D301">
        <v>1</v>
      </c>
    </row>
    <row r="302" spans="1:7" x14ac:dyDescent="0.25">
      <c r="A302">
        <v>62</v>
      </c>
      <c r="B302">
        <v>0</v>
      </c>
      <c r="C302" t="s">
        <v>24</v>
      </c>
      <c r="D302">
        <v>1</v>
      </c>
    </row>
    <row r="303" spans="1:7" x14ac:dyDescent="0.25">
      <c r="A303">
        <v>62</v>
      </c>
      <c r="B303">
        <v>0</v>
      </c>
      <c r="C303" t="s">
        <v>2</v>
      </c>
      <c r="D303">
        <v>1</v>
      </c>
    </row>
    <row r="304" spans="1:7" x14ac:dyDescent="0.25">
      <c r="A304">
        <v>62</v>
      </c>
      <c r="B304">
        <v>0</v>
      </c>
      <c r="C304" t="s">
        <v>31</v>
      </c>
      <c r="D304">
        <v>1</v>
      </c>
    </row>
    <row r="305" spans="1:4" x14ac:dyDescent="0.25">
      <c r="A305">
        <v>63</v>
      </c>
      <c r="B305">
        <v>0</v>
      </c>
      <c r="C305" t="s">
        <v>11</v>
      </c>
      <c r="D305">
        <v>1</v>
      </c>
    </row>
    <row r="306" spans="1:4" x14ac:dyDescent="0.25">
      <c r="A306">
        <v>63</v>
      </c>
      <c r="B306">
        <v>0</v>
      </c>
      <c r="C306" t="s">
        <v>15</v>
      </c>
      <c r="D306">
        <v>1</v>
      </c>
    </row>
    <row r="307" spans="1:4" x14ac:dyDescent="0.25">
      <c r="A307">
        <v>63</v>
      </c>
      <c r="B307">
        <v>0</v>
      </c>
      <c r="C307" t="s">
        <v>32</v>
      </c>
      <c r="D307">
        <v>1</v>
      </c>
    </row>
    <row r="308" spans="1:4" x14ac:dyDescent="0.25">
      <c r="A308">
        <v>63</v>
      </c>
      <c r="B308">
        <v>0</v>
      </c>
      <c r="C308" t="s">
        <v>24</v>
      </c>
      <c r="D308">
        <v>1</v>
      </c>
    </row>
    <row r="309" spans="1:4" x14ac:dyDescent="0.25">
      <c r="A309">
        <v>63</v>
      </c>
      <c r="B309">
        <v>0</v>
      </c>
      <c r="C309" t="s">
        <v>2</v>
      </c>
      <c r="D309">
        <v>1</v>
      </c>
    </row>
    <row r="310" spans="1:4" x14ac:dyDescent="0.25">
      <c r="A310">
        <v>63</v>
      </c>
      <c r="B310">
        <v>0</v>
      </c>
      <c r="C310" t="s">
        <v>31</v>
      </c>
      <c r="D310">
        <v>1</v>
      </c>
    </row>
    <row r="311" spans="1:4" x14ac:dyDescent="0.25">
      <c r="A311">
        <v>64</v>
      </c>
      <c r="B311">
        <v>0</v>
      </c>
      <c r="C311" t="s">
        <v>11</v>
      </c>
      <c r="D311">
        <v>1</v>
      </c>
    </row>
    <row r="312" spans="1:4" x14ac:dyDescent="0.25">
      <c r="A312">
        <v>64</v>
      </c>
      <c r="B312">
        <v>0</v>
      </c>
      <c r="C312" t="s">
        <v>15</v>
      </c>
      <c r="D312">
        <v>1</v>
      </c>
    </row>
    <row r="313" spans="1:4" x14ac:dyDescent="0.25">
      <c r="A313">
        <v>64</v>
      </c>
      <c r="B313">
        <v>0</v>
      </c>
      <c r="C313" t="s">
        <v>32</v>
      </c>
      <c r="D313">
        <v>1</v>
      </c>
    </row>
    <row r="314" spans="1:4" x14ac:dyDescent="0.25">
      <c r="A314">
        <v>64</v>
      </c>
      <c r="B314">
        <v>0</v>
      </c>
      <c r="C314" t="s">
        <v>24</v>
      </c>
      <c r="D314">
        <v>1</v>
      </c>
    </row>
    <row r="315" spans="1:4" x14ac:dyDescent="0.25">
      <c r="A315">
        <v>64</v>
      </c>
      <c r="B315">
        <v>0</v>
      </c>
      <c r="C315" t="s">
        <v>2</v>
      </c>
      <c r="D315">
        <v>1</v>
      </c>
    </row>
    <row r="316" spans="1:4" x14ac:dyDescent="0.25">
      <c r="A316">
        <v>64</v>
      </c>
      <c r="B316">
        <v>0</v>
      </c>
      <c r="C316" t="s">
        <v>31</v>
      </c>
      <c r="D316">
        <v>1</v>
      </c>
    </row>
    <row r="317" spans="1:4" x14ac:dyDescent="0.25">
      <c r="A317">
        <v>65</v>
      </c>
      <c r="B317">
        <v>0</v>
      </c>
      <c r="C317" t="s">
        <v>11</v>
      </c>
      <c r="D317">
        <v>1</v>
      </c>
    </row>
    <row r="318" spans="1:4" x14ac:dyDescent="0.25">
      <c r="A318">
        <v>65</v>
      </c>
      <c r="B318">
        <v>0</v>
      </c>
      <c r="C318" t="s">
        <v>15</v>
      </c>
      <c r="D318">
        <v>1</v>
      </c>
    </row>
    <row r="319" spans="1:4" x14ac:dyDescent="0.25">
      <c r="A319">
        <v>65</v>
      </c>
      <c r="B319">
        <v>0</v>
      </c>
      <c r="C319" t="s">
        <v>32</v>
      </c>
      <c r="D319">
        <v>1</v>
      </c>
    </row>
    <row r="320" spans="1:4" x14ac:dyDescent="0.25">
      <c r="A320">
        <v>65</v>
      </c>
      <c r="B320">
        <v>0</v>
      </c>
      <c r="C320" t="s">
        <v>24</v>
      </c>
      <c r="D320">
        <v>1</v>
      </c>
    </row>
    <row r="321" spans="1:4" x14ac:dyDescent="0.25">
      <c r="A321">
        <v>65</v>
      </c>
      <c r="B321">
        <v>0</v>
      </c>
      <c r="C321" t="s">
        <v>2</v>
      </c>
      <c r="D321">
        <v>1</v>
      </c>
    </row>
    <row r="322" spans="1:4" x14ac:dyDescent="0.25">
      <c r="A322">
        <v>65</v>
      </c>
      <c r="B322">
        <v>0</v>
      </c>
      <c r="C322" t="s">
        <v>31</v>
      </c>
      <c r="D322">
        <v>1</v>
      </c>
    </row>
    <row r="323" spans="1:4" x14ac:dyDescent="0.25">
      <c r="A323">
        <v>66</v>
      </c>
      <c r="B323">
        <v>0</v>
      </c>
      <c r="C323" t="s">
        <v>11</v>
      </c>
      <c r="D323">
        <v>1</v>
      </c>
    </row>
    <row r="324" spans="1:4" x14ac:dyDescent="0.25">
      <c r="A324">
        <v>66</v>
      </c>
      <c r="B324">
        <v>0</v>
      </c>
      <c r="C324" t="s">
        <v>15</v>
      </c>
      <c r="D324">
        <v>1</v>
      </c>
    </row>
    <row r="325" spans="1:4" x14ac:dyDescent="0.25">
      <c r="A325">
        <v>66</v>
      </c>
      <c r="B325">
        <v>0</v>
      </c>
      <c r="C325" t="s">
        <v>32</v>
      </c>
      <c r="D325">
        <v>1</v>
      </c>
    </row>
    <row r="326" spans="1:4" x14ac:dyDescent="0.25">
      <c r="A326">
        <v>66</v>
      </c>
      <c r="B326">
        <v>0</v>
      </c>
      <c r="C326" t="s">
        <v>24</v>
      </c>
      <c r="D326">
        <v>1</v>
      </c>
    </row>
    <row r="327" spans="1:4" x14ac:dyDescent="0.25">
      <c r="A327">
        <v>66</v>
      </c>
      <c r="B327">
        <v>0</v>
      </c>
      <c r="C327" t="s">
        <v>2</v>
      </c>
      <c r="D327">
        <v>1</v>
      </c>
    </row>
    <row r="328" spans="1:4" x14ac:dyDescent="0.25">
      <c r="A328">
        <v>66</v>
      </c>
      <c r="B328">
        <v>0</v>
      </c>
      <c r="C328" t="s">
        <v>31</v>
      </c>
      <c r="D328">
        <v>1</v>
      </c>
    </row>
    <row r="329" spans="1:4" x14ac:dyDescent="0.25">
      <c r="A329">
        <v>67</v>
      </c>
      <c r="B329">
        <v>0</v>
      </c>
      <c r="C329" t="s">
        <v>11</v>
      </c>
      <c r="D329">
        <v>1</v>
      </c>
    </row>
    <row r="330" spans="1:4" x14ac:dyDescent="0.25">
      <c r="A330">
        <v>67</v>
      </c>
      <c r="B330">
        <v>0</v>
      </c>
      <c r="C330" t="s">
        <v>15</v>
      </c>
      <c r="D330">
        <v>1</v>
      </c>
    </row>
    <row r="331" spans="1:4" x14ac:dyDescent="0.25">
      <c r="A331">
        <v>67</v>
      </c>
      <c r="B331">
        <v>0</v>
      </c>
      <c r="C331" t="s">
        <v>32</v>
      </c>
      <c r="D331">
        <v>1</v>
      </c>
    </row>
    <row r="332" spans="1:4" x14ac:dyDescent="0.25">
      <c r="A332">
        <v>67</v>
      </c>
      <c r="B332">
        <v>0</v>
      </c>
      <c r="C332" t="s">
        <v>24</v>
      </c>
      <c r="D332">
        <v>1</v>
      </c>
    </row>
    <row r="333" spans="1:4" x14ac:dyDescent="0.25">
      <c r="A333">
        <v>67</v>
      </c>
      <c r="B333">
        <v>0</v>
      </c>
      <c r="C333" t="s">
        <v>2</v>
      </c>
      <c r="D333">
        <v>1</v>
      </c>
    </row>
    <row r="334" spans="1:4" x14ac:dyDescent="0.25">
      <c r="A334">
        <v>67</v>
      </c>
      <c r="B334">
        <v>0</v>
      </c>
      <c r="C334" t="s">
        <v>31</v>
      </c>
      <c r="D334">
        <v>1</v>
      </c>
    </row>
    <row r="335" spans="1:4" x14ac:dyDescent="0.25">
      <c r="A335">
        <v>68</v>
      </c>
      <c r="B335">
        <v>0</v>
      </c>
      <c r="C335" t="s">
        <v>11</v>
      </c>
      <c r="D335">
        <v>1</v>
      </c>
    </row>
    <row r="336" spans="1:4" x14ac:dyDescent="0.25">
      <c r="A336">
        <v>68</v>
      </c>
      <c r="B336">
        <v>0</v>
      </c>
      <c r="C336" t="s">
        <v>15</v>
      </c>
      <c r="D336">
        <v>1</v>
      </c>
    </row>
    <row r="337" spans="1:4" x14ac:dyDescent="0.25">
      <c r="A337">
        <v>68</v>
      </c>
      <c r="B337">
        <v>0</v>
      </c>
      <c r="C337" t="s">
        <v>32</v>
      </c>
      <c r="D337">
        <v>1</v>
      </c>
    </row>
    <row r="338" spans="1:4" x14ac:dyDescent="0.25">
      <c r="A338">
        <v>68</v>
      </c>
      <c r="B338">
        <v>0</v>
      </c>
      <c r="C338" t="s">
        <v>24</v>
      </c>
      <c r="D338">
        <v>1</v>
      </c>
    </row>
    <row r="339" spans="1:4" x14ac:dyDescent="0.25">
      <c r="A339">
        <v>68</v>
      </c>
      <c r="B339">
        <v>0</v>
      </c>
      <c r="C339" t="s">
        <v>2</v>
      </c>
      <c r="D339">
        <v>1</v>
      </c>
    </row>
    <row r="340" spans="1:4" x14ac:dyDescent="0.25">
      <c r="A340">
        <v>68</v>
      </c>
      <c r="B340">
        <v>0</v>
      </c>
      <c r="C340" t="s">
        <v>31</v>
      </c>
      <c r="D340">
        <v>1</v>
      </c>
    </row>
    <row r="341" spans="1:4" x14ac:dyDescent="0.25">
      <c r="A341">
        <v>69</v>
      </c>
      <c r="B341">
        <v>0</v>
      </c>
      <c r="C341" t="s">
        <v>11</v>
      </c>
      <c r="D341">
        <v>1</v>
      </c>
    </row>
    <row r="342" spans="1:4" x14ac:dyDescent="0.25">
      <c r="A342">
        <v>69</v>
      </c>
      <c r="B342">
        <v>0</v>
      </c>
      <c r="C342" t="s">
        <v>15</v>
      </c>
      <c r="D342">
        <v>1</v>
      </c>
    </row>
    <row r="343" spans="1:4" x14ac:dyDescent="0.25">
      <c r="A343">
        <v>69</v>
      </c>
      <c r="B343">
        <v>0</v>
      </c>
      <c r="C343" t="s">
        <v>32</v>
      </c>
      <c r="D343">
        <v>1</v>
      </c>
    </row>
    <row r="344" spans="1:4" x14ac:dyDescent="0.25">
      <c r="A344">
        <v>69</v>
      </c>
      <c r="B344">
        <v>0</v>
      </c>
      <c r="C344" t="s">
        <v>24</v>
      </c>
      <c r="D344">
        <v>1</v>
      </c>
    </row>
    <row r="345" spans="1:4" x14ac:dyDescent="0.25">
      <c r="A345">
        <v>69</v>
      </c>
      <c r="B345">
        <v>0</v>
      </c>
      <c r="C345" t="s">
        <v>2</v>
      </c>
      <c r="D345">
        <v>1</v>
      </c>
    </row>
    <row r="346" spans="1:4" x14ac:dyDescent="0.25">
      <c r="A346">
        <v>69</v>
      </c>
      <c r="B346">
        <v>0</v>
      </c>
      <c r="C346" t="s">
        <v>31</v>
      </c>
      <c r="D346">
        <v>1</v>
      </c>
    </row>
    <row r="347" spans="1:4" x14ac:dyDescent="0.25">
      <c r="A347">
        <v>69</v>
      </c>
      <c r="B347">
        <v>0</v>
      </c>
      <c r="C347" t="s">
        <v>17</v>
      </c>
      <c r="D347">
        <v>1</v>
      </c>
    </row>
    <row r="348" spans="1:4" x14ac:dyDescent="0.25">
      <c r="A348">
        <v>70</v>
      </c>
      <c r="B348">
        <v>0</v>
      </c>
      <c r="C348" t="s">
        <v>11</v>
      </c>
      <c r="D348">
        <v>1</v>
      </c>
    </row>
    <row r="349" spans="1:4" x14ac:dyDescent="0.25">
      <c r="A349">
        <v>70</v>
      </c>
      <c r="B349">
        <v>0</v>
      </c>
      <c r="C349" t="s">
        <v>15</v>
      </c>
      <c r="D349">
        <v>1</v>
      </c>
    </row>
    <row r="350" spans="1:4" x14ac:dyDescent="0.25">
      <c r="A350">
        <v>70</v>
      </c>
      <c r="B350">
        <v>0</v>
      </c>
      <c r="C350" t="s">
        <v>32</v>
      </c>
      <c r="D350">
        <v>1</v>
      </c>
    </row>
    <row r="351" spans="1:4" x14ac:dyDescent="0.25">
      <c r="A351">
        <v>70</v>
      </c>
      <c r="B351">
        <v>0</v>
      </c>
      <c r="C351" t="s">
        <v>24</v>
      </c>
      <c r="D351">
        <v>1</v>
      </c>
    </row>
    <row r="352" spans="1:4" x14ac:dyDescent="0.25">
      <c r="A352">
        <v>70</v>
      </c>
      <c r="B352">
        <v>0</v>
      </c>
      <c r="C352" t="s">
        <v>2</v>
      </c>
      <c r="D352">
        <v>1</v>
      </c>
    </row>
    <row r="353" spans="1:4" x14ac:dyDescent="0.25">
      <c r="A353">
        <v>70</v>
      </c>
      <c r="B353">
        <v>0</v>
      </c>
      <c r="C353" t="s">
        <v>31</v>
      </c>
      <c r="D353">
        <v>1</v>
      </c>
    </row>
    <row r="354" spans="1:4" x14ac:dyDescent="0.25">
      <c r="A354">
        <v>70</v>
      </c>
      <c r="B354">
        <v>0</v>
      </c>
      <c r="C354" t="s">
        <v>17</v>
      </c>
      <c r="D354">
        <v>1</v>
      </c>
    </row>
    <row r="355" spans="1:4" x14ac:dyDescent="0.25">
      <c r="A355">
        <v>70</v>
      </c>
      <c r="B355">
        <v>0</v>
      </c>
      <c r="C355" t="s">
        <v>18</v>
      </c>
      <c r="D355">
        <v>1</v>
      </c>
    </row>
    <row r="356" spans="1:4" x14ac:dyDescent="0.25">
      <c r="A356">
        <v>70</v>
      </c>
      <c r="B356">
        <v>0</v>
      </c>
      <c r="C356" t="s">
        <v>10</v>
      </c>
      <c r="D356">
        <v>1</v>
      </c>
    </row>
    <row r="357" spans="1:4" x14ac:dyDescent="0.25">
      <c r="A357">
        <v>71</v>
      </c>
      <c r="B357">
        <v>0</v>
      </c>
      <c r="C357" t="s">
        <v>11</v>
      </c>
      <c r="D357">
        <v>1</v>
      </c>
    </row>
    <row r="358" spans="1:4" x14ac:dyDescent="0.25">
      <c r="A358">
        <v>71</v>
      </c>
      <c r="B358">
        <v>0</v>
      </c>
      <c r="C358" t="s">
        <v>15</v>
      </c>
      <c r="D358">
        <v>1</v>
      </c>
    </row>
    <row r="359" spans="1:4" x14ac:dyDescent="0.25">
      <c r="A359">
        <v>71</v>
      </c>
      <c r="B359">
        <v>0</v>
      </c>
      <c r="C359" t="s">
        <v>32</v>
      </c>
      <c r="D359">
        <v>1</v>
      </c>
    </row>
    <row r="360" spans="1:4" x14ac:dyDescent="0.25">
      <c r="A360">
        <v>71</v>
      </c>
      <c r="B360">
        <v>0</v>
      </c>
      <c r="C360" t="s">
        <v>24</v>
      </c>
      <c r="D360">
        <v>1</v>
      </c>
    </row>
    <row r="361" spans="1:4" x14ac:dyDescent="0.25">
      <c r="A361">
        <v>71</v>
      </c>
      <c r="B361">
        <v>0</v>
      </c>
      <c r="C361" t="s">
        <v>31</v>
      </c>
      <c r="D361">
        <v>1</v>
      </c>
    </row>
    <row r="362" spans="1:4" x14ac:dyDescent="0.25">
      <c r="A362">
        <v>72</v>
      </c>
      <c r="B362">
        <v>0</v>
      </c>
      <c r="C362" t="s">
        <v>11</v>
      </c>
      <c r="D362">
        <v>1</v>
      </c>
    </row>
    <row r="363" spans="1:4" x14ac:dyDescent="0.25">
      <c r="A363">
        <v>72</v>
      </c>
      <c r="B363">
        <v>0</v>
      </c>
      <c r="C363" t="s">
        <v>15</v>
      </c>
      <c r="D363">
        <v>1</v>
      </c>
    </row>
    <row r="364" spans="1:4" x14ac:dyDescent="0.25">
      <c r="A364">
        <v>72</v>
      </c>
      <c r="B364">
        <v>0</v>
      </c>
      <c r="C364" t="s">
        <v>32</v>
      </c>
      <c r="D364">
        <v>1</v>
      </c>
    </row>
    <row r="365" spans="1:4" x14ac:dyDescent="0.25">
      <c r="A365">
        <v>72</v>
      </c>
      <c r="B365">
        <v>0</v>
      </c>
      <c r="C365" t="s">
        <v>24</v>
      </c>
      <c r="D365">
        <v>1</v>
      </c>
    </row>
    <row r="366" spans="1:4" x14ac:dyDescent="0.25">
      <c r="A366">
        <v>72</v>
      </c>
      <c r="B366">
        <v>0</v>
      </c>
      <c r="C366" t="s">
        <v>31</v>
      </c>
      <c r="D366">
        <v>1</v>
      </c>
    </row>
    <row r="367" spans="1:4" x14ac:dyDescent="0.25">
      <c r="A367">
        <v>73</v>
      </c>
      <c r="B367">
        <v>0</v>
      </c>
      <c r="C367" t="s">
        <v>11</v>
      </c>
      <c r="D367">
        <v>1</v>
      </c>
    </row>
    <row r="368" spans="1:4" x14ac:dyDescent="0.25">
      <c r="A368">
        <v>73</v>
      </c>
      <c r="B368">
        <v>0</v>
      </c>
      <c r="C368" t="s">
        <v>15</v>
      </c>
      <c r="D368">
        <v>1</v>
      </c>
    </row>
    <row r="369" spans="1:4" x14ac:dyDescent="0.25">
      <c r="A369">
        <v>73</v>
      </c>
      <c r="B369">
        <v>0</v>
      </c>
      <c r="C369" t="s">
        <v>32</v>
      </c>
      <c r="D369">
        <v>1</v>
      </c>
    </row>
    <row r="370" spans="1:4" x14ac:dyDescent="0.25">
      <c r="A370">
        <v>73</v>
      </c>
      <c r="B370">
        <v>0</v>
      </c>
      <c r="C370" t="s">
        <v>24</v>
      </c>
      <c r="D370">
        <v>1</v>
      </c>
    </row>
    <row r="371" spans="1:4" x14ac:dyDescent="0.25">
      <c r="A371">
        <v>73</v>
      </c>
      <c r="B371">
        <v>0</v>
      </c>
      <c r="C371" t="s">
        <v>31</v>
      </c>
      <c r="D371">
        <v>1</v>
      </c>
    </row>
    <row r="372" spans="1:4" x14ac:dyDescent="0.25">
      <c r="A372">
        <v>74</v>
      </c>
      <c r="B372">
        <v>0</v>
      </c>
      <c r="C372" t="s">
        <v>11</v>
      </c>
      <c r="D372">
        <v>1</v>
      </c>
    </row>
    <row r="373" spans="1:4" x14ac:dyDescent="0.25">
      <c r="A373">
        <v>74</v>
      </c>
      <c r="B373">
        <v>0</v>
      </c>
      <c r="C373" t="s">
        <v>15</v>
      </c>
      <c r="D373">
        <v>1</v>
      </c>
    </row>
    <row r="374" spans="1:4" x14ac:dyDescent="0.25">
      <c r="A374">
        <v>74</v>
      </c>
      <c r="B374">
        <v>0</v>
      </c>
      <c r="C374" t="s">
        <v>32</v>
      </c>
      <c r="D374">
        <v>1</v>
      </c>
    </row>
    <row r="375" spans="1:4" x14ac:dyDescent="0.25">
      <c r="A375">
        <v>74</v>
      </c>
      <c r="B375">
        <v>0</v>
      </c>
      <c r="C375" t="s">
        <v>24</v>
      </c>
      <c r="D375">
        <v>1</v>
      </c>
    </row>
    <row r="376" spans="1:4" x14ac:dyDescent="0.25">
      <c r="A376">
        <v>74</v>
      </c>
      <c r="B376">
        <v>0</v>
      </c>
      <c r="C376" t="s">
        <v>31</v>
      </c>
      <c r="D376">
        <v>1</v>
      </c>
    </row>
    <row r="377" spans="1:4" x14ac:dyDescent="0.25">
      <c r="A377">
        <v>75</v>
      </c>
      <c r="B377">
        <v>0</v>
      </c>
      <c r="C377" t="s">
        <v>11</v>
      </c>
      <c r="D377">
        <v>1</v>
      </c>
    </row>
    <row r="378" spans="1:4" x14ac:dyDescent="0.25">
      <c r="A378">
        <v>75</v>
      </c>
      <c r="B378">
        <v>0</v>
      </c>
      <c r="C378" t="s">
        <v>15</v>
      </c>
      <c r="D378">
        <v>1</v>
      </c>
    </row>
    <row r="379" spans="1:4" x14ac:dyDescent="0.25">
      <c r="A379">
        <v>75</v>
      </c>
      <c r="B379">
        <v>0</v>
      </c>
      <c r="C379" t="s">
        <v>32</v>
      </c>
      <c r="D379">
        <v>1</v>
      </c>
    </row>
    <row r="380" spans="1:4" x14ac:dyDescent="0.25">
      <c r="A380">
        <v>75</v>
      </c>
      <c r="B380">
        <v>0</v>
      </c>
      <c r="C380" t="s">
        <v>24</v>
      </c>
      <c r="D380">
        <v>1</v>
      </c>
    </row>
    <row r="381" spans="1:4" x14ac:dyDescent="0.25">
      <c r="A381">
        <v>75</v>
      </c>
      <c r="B381">
        <v>0</v>
      </c>
      <c r="C381" t="s">
        <v>31</v>
      </c>
      <c r="D381">
        <v>1</v>
      </c>
    </row>
    <row r="382" spans="1:4" x14ac:dyDescent="0.25">
      <c r="A382">
        <v>76</v>
      </c>
      <c r="B382">
        <v>0</v>
      </c>
      <c r="C382" t="s">
        <v>11</v>
      </c>
      <c r="D382">
        <v>1</v>
      </c>
    </row>
    <row r="383" spans="1:4" x14ac:dyDescent="0.25">
      <c r="A383">
        <v>76</v>
      </c>
      <c r="B383">
        <v>0</v>
      </c>
      <c r="C383" t="s">
        <v>15</v>
      </c>
      <c r="D383">
        <v>1</v>
      </c>
    </row>
    <row r="384" spans="1:4" x14ac:dyDescent="0.25">
      <c r="A384">
        <v>76</v>
      </c>
      <c r="B384">
        <v>0</v>
      </c>
      <c r="C384" t="s">
        <v>32</v>
      </c>
      <c r="D384">
        <v>1</v>
      </c>
    </row>
    <row r="385" spans="1:4" x14ac:dyDescent="0.25">
      <c r="A385">
        <v>76</v>
      </c>
      <c r="B385">
        <v>0</v>
      </c>
      <c r="C385" t="s">
        <v>24</v>
      </c>
      <c r="D385">
        <v>1</v>
      </c>
    </row>
    <row r="386" spans="1:4" x14ac:dyDescent="0.25">
      <c r="A386">
        <v>76</v>
      </c>
      <c r="B386">
        <v>0</v>
      </c>
      <c r="C386" t="s">
        <v>31</v>
      </c>
      <c r="D386">
        <v>1</v>
      </c>
    </row>
    <row r="387" spans="1:4" x14ac:dyDescent="0.25">
      <c r="A387">
        <v>77</v>
      </c>
      <c r="B387">
        <v>0</v>
      </c>
      <c r="C387" t="s">
        <v>11</v>
      </c>
      <c r="D387">
        <v>1</v>
      </c>
    </row>
    <row r="388" spans="1:4" x14ac:dyDescent="0.25">
      <c r="A388">
        <v>77</v>
      </c>
      <c r="B388">
        <v>0</v>
      </c>
      <c r="C388" t="s">
        <v>15</v>
      </c>
      <c r="D388">
        <v>1</v>
      </c>
    </row>
    <row r="389" spans="1:4" x14ac:dyDescent="0.25">
      <c r="A389">
        <v>77</v>
      </c>
      <c r="B389">
        <v>0</v>
      </c>
      <c r="C389" t="s">
        <v>32</v>
      </c>
      <c r="D389">
        <v>1</v>
      </c>
    </row>
    <row r="390" spans="1:4" x14ac:dyDescent="0.25">
      <c r="A390">
        <v>77</v>
      </c>
      <c r="B390">
        <v>0</v>
      </c>
      <c r="C390" t="s">
        <v>24</v>
      </c>
      <c r="D390">
        <v>1</v>
      </c>
    </row>
    <row r="391" spans="1:4" x14ac:dyDescent="0.25">
      <c r="A391">
        <v>77</v>
      </c>
      <c r="B391">
        <v>0</v>
      </c>
      <c r="C391" t="s">
        <v>31</v>
      </c>
      <c r="D391">
        <v>1</v>
      </c>
    </row>
    <row r="392" spans="1:4" x14ac:dyDescent="0.25">
      <c r="A392">
        <v>78</v>
      </c>
      <c r="B392">
        <v>0</v>
      </c>
      <c r="C392" t="s">
        <v>11</v>
      </c>
      <c r="D392">
        <v>1</v>
      </c>
    </row>
    <row r="393" spans="1:4" x14ac:dyDescent="0.25">
      <c r="A393">
        <v>78</v>
      </c>
      <c r="B393">
        <v>0</v>
      </c>
      <c r="C393" t="s">
        <v>15</v>
      </c>
      <c r="D393">
        <v>1</v>
      </c>
    </row>
    <row r="394" spans="1:4" x14ac:dyDescent="0.25">
      <c r="A394">
        <v>78</v>
      </c>
      <c r="B394">
        <v>0</v>
      </c>
      <c r="C394" t="s">
        <v>32</v>
      </c>
      <c r="D394">
        <v>1</v>
      </c>
    </row>
    <row r="395" spans="1:4" x14ac:dyDescent="0.25">
      <c r="A395">
        <v>78</v>
      </c>
      <c r="B395">
        <v>0</v>
      </c>
      <c r="C395" t="s">
        <v>24</v>
      </c>
      <c r="D395">
        <v>1</v>
      </c>
    </row>
    <row r="396" spans="1:4" x14ac:dyDescent="0.25">
      <c r="A396">
        <v>78</v>
      </c>
      <c r="B396">
        <v>0</v>
      </c>
      <c r="C396" t="s">
        <v>31</v>
      </c>
      <c r="D396">
        <v>1</v>
      </c>
    </row>
    <row r="397" spans="1:4" x14ac:dyDescent="0.25">
      <c r="A397">
        <v>79</v>
      </c>
      <c r="B397">
        <v>0</v>
      </c>
      <c r="C397" t="s">
        <v>11</v>
      </c>
      <c r="D397">
        <v>1</v>
      </c>
    </row>
    <row r="398" spans="1:4" x14ac:dyDescent="0.25">
      <c r="A398">
        <v>79</v>
      </c>
      <c r="B398">
        <v>0</v>
      </c>
      <c r="C398" t="s">
        <v>18</v>
      </c>
      <c r="D398">
        <v>1</v>
      </c>
    </row>
    <row r="399" spans="1:4" x14ac:dyDescent="0.25">
      <c r="A399">
        <v>79</v>
      </c>
      <c r="B399">
        <v>0</v>
      </c>
      <c r="C399" t="s">
        <v>4</v>
      </c>
      <c r="D399">
        <v>1</v>
      </c>
    </row>
    <row r="400" spans="1:4" x14ac:dyDescent="0.25">
      <c r="A400">
        <v>79</v>
      </c>
      <c r="B400">
        <v>0</v>
      </c>
      <c r="C400" t="s">
        <v>20</v>
      </c>
      <c r="D400">
        <v>1</v>
      </c>
    </row>
    <row r="401" spans="1:4" x14ac:dyDescent="0.25">
      <c r="A401">
        <v>79</v>
      </c>
      <c r="B401">
        <v>0</v>
      </c>
      <c r="C401" t="s">
        <v>28</v>
      </c>
      <c r="D401">
        <v>1</v>
      </c>
    </row>
    <row r="402" spans="1:4" x14ac:dyDescent="0.25">
      <c r="A402">
        <v>80</v>
      </c>
      <c r="B402">
        <v>0</v>
      </c>
      <c r="C402" t="s">
        <v>11</v>
      </c>
      <c r="D402">
        <v>1</v>
      </c>
    </row>
    <row r="403" spans="1:4" x14ac:dyDescent="0.25">
      <c r="A403">
        <v>80</v>
      </c>
      <c r="B403">
        <v>0</v>
      </c>
      <c r="C403" t="s">
        <v>4</v>
      </c>
      <c r="D403">
        <v>1</v>
      </c>
    </row>
    <row r="404" spans="1:4" x14ac:dyDescent="0.25">
      <c r="A404">
        <v>80</v>
      </c>
      <c r="B404">
        <v>0</v>
      </c>
      <c r="C404" t="s">
        <v>20</v>
      </c>
      <c r="D404">
        <v>1</v>
      </c>
    </row>
    <row r="405" spans="1:4" x14ac:dyDescent="0.25">
      <c r="A405">
        <v>80</v>
      </c>
      <c r="B405">
        <v>0</v>
      </c>
      <c r="C405" t="s">
        <v>26</v>
      </c>
      <c r="D405">
        <v>1</v>
      </c>
    </row>
    <row r="406" spans="1:4" x14ac:dyDescent="0.25">
      <c r="A406">
        <v>80</v>
      </c>
      <c r="B406">
        <v>0</v>
      </c>
      <c r="C406" t="s">
        <v>17</v>
      </c>
      <c r="D406">
        <v>1</v>
      </c>
    </row>
    <row r="407" spans="1:4" x14ac:dyDescent="0.25">
      <c r="A407">
        <v>81</v>
      </c>
      <c r="B407">
        <v>0</v>
      </c>
      <c r="C407" t="s">
        <v>13</v>
      </c>
      <c r="D407">
        <v>1</v>
      </c>
    </row>
    <row r="408" spans="1:4" x14ac:dyDescent="0.25">
      <c r="A408">
        <v>81</v>
      </c>
      <c r="B408">
        <v>0</v>
      </c>
      <c r="C408" t="s">
        <v>31</v>
      </c>
      <c r="D408">
        <v>1</v>
      </c>
    </row>
    <row r="409" spans="1:4" x14ac:dyDescent="0.25">
      <c r="A409">
        <v>82</v>
      </c>
      <c r="B409">
        <v>0</v>
      </c>
      <c r="C409" t="s">
        <v>13</v>
      </c>
      <c r="D409">
        <v>1</v>
      </c>
    </row>
    <row r="410" spans="1:4" x14ac:dyDescent="0.25">
      <c r="A410">
        <v>82</v>
      </c>
      <c r="B410">
        <v>0</v>
      </c>
      <c r="C410" t="s">
        <v>31</v>
      </c>
      <c r="D410">
        <v>1</v>
      </c>
    </row>
    <row r="411" spans="1:4" x14ac:dyDescent="0.25">
      <c r="A411">
        <v>83</v>
      </c>
      <c r="B411">
        <v>0</v>
      </c>
      <c r="C411" t="s">
        <v>13</v>
      </c>
      <c r="D411">
        <v>1</v>
      </c>
    </row>
    <row r="412" spans="1:4" x14ac:dyDescent="0.25">
      <c r="A412">
        <v>83</v>
      </c>
      <c r="B412">
        <v>0</v>
      </c>
      <c r="C412" t="s">
        <v>31</v>
      </c>
      <c r="D412">
        <v>1</v>
      </c>
    </row>
    <row r="413" spans="1:4" x14ac:dyDescent="0.25">
      <c r="A413">
        <v>84</v>
      </c>
      <c r="B413">
        <v>0</v>
      </c>
      <c r="C413" t="s">
        <v>13</v>
      </c>
      <c r="D413">
        <v>1</v>
      </c>
    </row>
    <row r="414" spans="1:4" x14ac:dyDescent="0.25">
      <c r="A414">
        <v>84</v>
      </c>
      <c r="B414">
        <v>0</v>
      </c>
      <c r="C414" t="s">
        <v>1</v>
      </c>
      <c r="D414">
        <v>1</v>
      </c>
    </row>
    <row r="415" spans="1:4" x14ac:dyDescent="0.25">
      <c r="A415">
        <v>84</v>
      </c>
      <c r="B415">
        <v>0</v>
      </c>
      <c r="C415" t="s">
        <v>16</v>
      </c>
      <c r="D415">
        <v>1</v>
      </c>
    </row>
    <row r="416" spans="1:4" x14ac:dyDescent="0.25">
      <c r="A416">
        <v>84</v>
      </c>
      <c r="B416">
        <v>0</v>
      </c>
      <c r="C416" t="s">
        <v>10308</v>
      </c>
      <c r="D416">
        <v>1</v>
      </c>
    </row>
    <row r="417" spans="1:4" x14ac:dyDescent="0.25">
      <c r="A417">
        <v>85</v>
      </c>
      <c r="B417">
        <v>0</v>
      </c>
      <c r="C417" t="s">
        <v>21</v>
      </c>
      <c r="D417">
        <v>1</v>
      </c>
    </row>
    <row r="418" spans="1:4" x14ac:dyDescent="0.25">
      <c r="A418">
        <v>85</v>
      </c>
      <c r="B418">
        <v>0</v>
      </c>
      <c r="C418" t="s">
        <v>26</v>
      </c>
      <c r="D418">
        <v>1</v>
      </c>
    </row>
    <row r="419" spans="1:4" x14ac:dyDescent="0.25">
      <c r="A419">
        <v>86</v>
      </c>
      <c r="B419">
        <v>0</v>
      </c>
      <c r="C419" t="s">
        <v>21</v>
      </c>
      <c r="D419">
        <v>1</v>
      </c>
    </row>
    <row r="420" spans="1:4" x14ac:dyDescent="0.25">
      <c r="A420">
        <v>86</v>
      </c>
      <c r="B420">
        <v>0</v>
      </c>
      <c r="C420" t="s">
        <v>26</v>
      </c>
      <c r="D420">
        <v>1</v>
      </c>
    </row>
    <row r="421" spans="1:4" x14ac:dyDescent="0.25">
      <c r="A421">
        <v>86</v>
      </c>
      <c r="B421">
        <v>0</v>
      </c>
      <c r="C421" t="s">
        <v>20</v>
      </c>
      <c r="D421">
        <v>1</v>
      </c>
    </row>
    <row r="422" spans="1:4" x14ac:dyDescent="0.25">
      <c r="A422">
        <v>87</v>
      </c>
      <c r="B422">
        <v>0</v>
      </c>
      <c r="C422" t="s">
        <v>21</v>
      </c>
      <c r="D422">
        <v>1</v>
      </c>
    </row>
    <row r="423" spans="1:4" x14ac:dyDescent="0.25">
      <c r="A423">
        <v>87</v>
      </c>
      <c r="B423">
        <v>0</v>
      </c>
      <c r="C423" t="s">
        <v>26</v>
      </c>
      <c r="D423">
        <v>1</v>
      </c>
    </row>
    <row r="424" spans="1:4" x14ac:dyDescent="0.25">
      <c r="A424">
        <v>87</v>
      </c>
      <c r="B424">
        <v>0</v>
      </c>
      <c r="C424" t="s">
        <v>20</v>
      </c>
      <c r="D424">
        <v>1</v>
      </c>
    </row>
    <row r="425" spans="1:4" x14ac:dyDescent="0.25">
      <c r="A425">
        <v>88</v>
      </c>
      <c r="B425">
        <v>0</v>
      </c>
      <c r="C425" t="s">
        <v>21</v>
      </c>
      <c r="D425">
        <v>1</v>
      </c>
    </row>
    <row r="426" spans="1:4" x14ac:dyDescent="0.25">
      <c r="A426">
        <v>88</v>
      </c>
      <c r="B426">
        <v>0</v>
      </c>
      <c r="C426" t="s">
        <v>26</v>
      </c>
      <c r="D426">
        <v>1</v>
      </c>
    </row>
    <row r="427" spans="1:4" x14ac:dyDescent="0.25">
      <c r="A427">
        <v>88</v>
      </c>
      <c r="B427">
        <v>0</v>
      </c>
      <c r="C427" t="s">
        <v>20</v>
      </c>
      <c r="D427">
        <v>1</v>
      </c>
    </row>
    <row r="428" spans="1:4" x14ac:dyDescent="0.25">
      <c r="A428">
        <v>89</v>
      </c>
      <c r="B428">
        <v>0</v>
      </c>
      <c r="C428" t="s">
        <v>21</v>
      </c>
      <c r="D428">
        <v>1</v>
      </c>
    </row>
    <row r="429" spans="1:4" x14ac:dyDescent="0.25">
      <c r="A429">
        <v>89</v>
      </c>
      <c r="B429">
        <v>0</v>
      </c>
      <c r="C429" t="s">
        <v>26</v>
      </c>
      <c r="D429">
        <v>1</v>
      </c>
    </row>
    <row r="430" spans="1:4" x14ac:dyDescent="0.25">
      <c r="A430">
        <v>89</v>
      </c>
      <c r="B430">
        <v>0</v>
      </c>
      <c r="C430" t="s">
        <v>20</v>
      </c>
      <c r="D430">
        <v>1</v>
      </c>
    </row>
    <row r="431" spans="1:4" x14ac:dyDescent="0.25">
      <c r="A431">
        <v>90</v>
      </c>
      <c r="B431">
        <v>0</v>
      </c>
      <c r="C431" t="s">
        <v>21</v>
      </c>
      <c r="D431">
        <v>1</v>
      </c>
    </row>
    <row r="432" spans="1:4" x14ac:dyDescent="0.25">
      <c r="A432">
        <v>90</v>
      </c>
      <c r="B432">
        <v>0</v>
      </c>
      <c r="C432" t="s">
        <v>26</v>
      </c>
      <c r="D432">
        <v>1</v>
      </c>
    </row>
    <row r="433" spans="1:4" x14ac:dyDescent="0.25">
      <c r="A433">
        <v>90</v>
      </c>
      <c r="B433">
        <v>0</v>
      </c>
      <c r="C433" t="s">
        <v>20</v>
      </c>
      <c r="D433">
        <v>1</v>
      </c>
    </row>
    <row r="434" spans="1:4" x14ac:dyDescent="0.25">
      <c r="A434">
        <v>91</v>
      </c>
      <c r="B434">
        <v>0</v>
      </c>
      <c r="C434" t="s">
        <v>21</v>
      </c>
      <c r="D434">
        <v>1</v>
      </c>
    </row>
    <row r="435" spans="1:4" x14ac:dyDescent="0.25">
      <c r="A435">
        <v>91</v>
      </c>
      <c r="B435">
        <v>0</v>
      </c>
      <c r="C435" t="s">
        <v>26</v>
      </c>
      <c r="D435">
        <v>1</v>
      </c>
    </row>
    <row r="436" spans="1:4" x14ac:dyDescent="0.25">
      <c r="A436">
        <v>91</v>
      </c>
      <c r="B436">
        <v>0</v>
      </c>
      <c r="C436" t="s">
        <v>20</v>
      </c>
      <c r="D436">
        <v>1</v>
      </c>
    </row>
    <row r="437" spans="1:4" x14ac:dyDescent="0.25">
      <c r="A437">
        <v>92</v>
      </c>
      <c r="B437">
        <v>0</v>
      </c>
      <c r="C437" t="s">
        <v>21</v>
      </c>
      <c r="D437">
        <v>1</v>
      </c>
    </row>
    <row r="438" spans="1:4" x14ac:dyDescent="0.25">
      <c r="A438">
        <v>92</v>
      </c>
      <c r="B438">
        <v>0</v>
      </c>
      <c r="C438" t="s">
        <v>26</v>
      </c>
      <c r="D438">
        <v>1</v>
      </c>
    </row>
    <row r="439" spans="1:4" x14ac:dyDescent="0.25">
      <c r="A439">
        <v>92</v>
      </c>
      <c r="B439">
        <v>0</v>
      </c>
      <c r="C439" t="s">
        <v>20</v>
      </c>
      <c r="D439">
        <v>1</v>
      </c>
    </row>
    <row r="440" spans="1:4" x14ac:dyDescent="0.25">
      <c r="A440">
        <v>93</v>
      </c>
      <c r="B440">
        <v>0</v>
      </c>
      <c r="C440" t="s">
        <v>21</v>
      </c>
      <c r="D440">
        <v>1</v>
      </c>
    </row>
    <row r="441" spans="1:4" x14ac:dyDescent="0.25">
      <c r="A441">
        <v>93</v>
      </c>
      <c r="B441">
        <v>0</v>
      </c>
      <c r="C441" t="s">
        <v>26</v>
      </c>
      <c r="D441">
        <v>1</v>
      </c>
    </row>
    <row r="442" spans="1:4" x14ac:dyDescent="0.25">
      <c r="A442">
        <v>93</v>
      </c>
      <c r="B442">
        <v>0</v>
      </c>
      <c r="C442" t="s">
        <v>20</v>
      </c>
      <c r="D442">
        <v>1</v>
      </c>
    </row>
    <row r="443" spans="1:4" x14ac:dyDescent="0.25">
      <c r="A443">
        <v>94</v>
      </c>
      <c r="B443">
        <v>0</v>
      </c>
      <c r="C443" t="s">
        <v>21</v>
      </c>
      <c r="D443">
        <v>1</v>
      </c>
    </row>
    <row r="444" spans="1:4" x14ac:dyDescent="0.25">
      <c r="A444">
        <v>94</v>
      </c>
      <c r="B444">
        <v>0</v>
      </c>
      <c r="C444" t="s">
        <v>26</v>
      </c>
      <c r="D444">
        <v>1</v>
      </c>
    </row>
    <row r="445" spans="1:4" x14ac:dyDescent="0.25">
      <c r="A445">
        <v>94</v>
      </c>
      <c r="B445">
        <v>0</v>
      </c>
      <c r="C445" t="s">
        <v>20</v>
      </c>
      <c r="D445">
        <v>1</v>
      </c>
    </row>
    <row r="446" spans="1:4" x14ac:dyDescent="0.25">
      <c r="A446">
        <v>95</v>
      </c>
      <c r="B446">
        <v>0</v>
      </c>
      <c r="C446" t="s">
        <v>21</v>
      </c>
      <c r="D446">
        <v>1</v>
      </c>
    </row>
    <row r="447" spans="1:4" x14ac:dyDescent="0.25">
      <c r="A447">
        <v>95</v>
      </c>
      <c r="B447">
        <v>0</v>
      </c>
      <c r="C447" t="s">
        <v>26</v>
      </c>
      <c r="D447">
        <v>1</v>
      </c>
    </row>
    <row r="448" spans="1:4" x14ac:dyDescent="0.25">
      <c r="A448">
        <v>95</v>
      </c>
      <c r="B448">
        <v>0</v>
      </c>
      <c r="C448" t="s">
        <v>20</v>
      </c>
      <c r="D448">
        <v>1</v>
      </c>
    </row>
    <row r="449" spans="1:4" x14ac:dyDescent="0.25">
      <c r="A449">
        <v>96</v>
      </c>
      <c r="B449">
        <v>0</v>
      </c>
      <c r="C449" t="s">
        <v>21</v>
      </c>
      <c r="D449">
        <v>1</v>
      </c>
    </row>
    <row r="450" spans="1:4" x14ac:dyDescent="0.25">
      <c r="A450">
        <v>96</v>
      </c>
      <c r="B450">
        <v>0</v>
      </c>
      <c r="C450" t="s">
        <v>26</v>
      </c>
      <c r="D450">
        <v>1</v>
      </c>
    </row>
    <row r="451" spans="1:4" x14ac:dyDescent="0.25">
      <c r="A451">
        <v>96</v>
      </c>
      <c r="B451">
        <v>0</v>
      </c>
      <c r="C451" t="s">
        <v>20</v>
      </c>
      <c r="D451">
        <v>1</v>
      </c>
    </row>
    <row r="452" spans="1:4" x14ac:dyDescent="0.25">
      <c r="A452">
        <v>97</v>
      </c>
      <c r="B452">
        <v>0</v>
      </c>
      <c r="C452" t="s">
        <v>21</v>
      </c>
      <c r="D452">
        <v>1</v>
      </c>
    </row>
    <row r="453" spans="1:4" x14ac:dyDescent="0.25">
      <c r="A453">
        <v>97</v>
      </c>
      <c r="B453">
        <v>0</v>
      </c>
      <c r="C453" t="s">
        <v>26</v>
      </c>
      <c r="D453">
        <v>1</v>
      </c>
    </row>
    <row r="454" spans="1:4" x14ac:dyDescent="0.25">
      <c r="A454">
        <v>97</v>
      </c>
      <c r="B454">
        <v>0</v>
      </c>
      <c r="C454" t="s">
        <v>20</v>
      </c>
      <c r="D454">
        <v>1</v>
      </c>
    </row>
    <row r="455" spans="1:4" x14ac:dyDescent="0.25">
      <c r="A455">
        <v>98</v>
      </c>
      <c r="B455">
        <v>0</v>
      </c>
      <c r="C455" t="s">
        <v>21</v>
      </c>
      <c r="D455">
        <v>1</v>
      </c>
    </row>
    <row r="456" spans="1:4" x14ac:dyDescent="0.25">
      <c r="A456">
        <v>98</v>
      </c>
      <c r="B456">
        <v>0</v>
      </c>
      <c r="C456" t="s">
        <v>26</v>
      </c>
      <c r="D456">
        <v>1</v>
      </c>
    </row>
    <row r="457" spans="1:4" x14ac:dyDescent="0.25">
      <c r="A457">
        <v>98</v>
      </c>
      <c r="B457">
        <v>0</v>
      </c>
      <c r="C457" t="s">
        <v>20</v>
      </c>
      <c r="D457">
        <v>1</v>
      </c>
    </row>
    <row r="458" spans="1:4" x14ac:dyDescent="0.25">
      <c r="A458">
        <v>99</v>
      </c>
      <c r="B458">
        <v>0</v>
      </c>
      <c r="C458" t="s">
        <v>21</v>
      </c>
      <c r="D458">
        <v>1</v>
      </c>
    </row>
    <row r="459" spans="1:4" x14ac:dyDescent="0.25">
      <c r="A459">
        <v>99</v>
      </c>
      <c r="B459">
        <v>0</v>
      </c>
      <c r="C459" t="s">
        <v>26</v>
      </c>
      <c r="D459">
        <v>1</v>
      </c>
    </row>
    <row r="460" spans="1:4" x14ac:dyDescent="0.25">
      <c r="A460">
        <v>99</v>
      </c>
      <c r="B460">
        <v>0</v>
      </c>
      <c r="C460" t="s">
        <v>20</v>
      </c>
      <c r="D460">
        <v>1</v>
      </c>
    </row>
    <row r="461" spans="1:4" x14ac:dyDescent="0.25">
      <c r="A461">
        <v>99</v>
      </c>
      <c r="B461">
        <v>0</v>
      </c>
      <c r="C461" t="s">
        <v>31</v>
      </c>
      <c r="D461">
        <v>1</v>
      </c>
    </row>
    <row r="462" spans="1:4" x14ac:dyDescent="0.25">
      <c r="A462">
        <v>100</v>
      </c>
      <c r="B462">
        <v>0</v>
      </c>
      <c r="C462" t="s">
        <v>21</v>
      </c>
      <c r="D462">
        <v>1</v>
      </c>
    </row>
    <row r="463" spans="1:4" x14ac:dyDescent="0.25">
      <c r="A463">
        <v>100</v>
      </c>
      <c r="B463">
        <v>0</v>
      </c>
      <c r="C463" t="s">
        <v>26</v>
      </c>
      <c r="D463">
        <v>1</v>
      </c>
    </row>
    <row r="464" spans="1:4" x14ac:dyDescent="0.25">
      <c r="A464">
        <v>100</v>
      </c>
      <c r="B464">
        <v>0</v>
      </c>
      <c r="C464" t="s">
        <v>20</v>
      </c>
      <c r="D464">
        <v>1</v>
      </c>
    </row>
    <row r="465" spans="1:4" x14ac:dyDescent="0.25">
      <c r="A465">
        <v>100</v>
      </c>
      <c r="B465">
        <v>0</v>
      </c>
      <c r="C465" t="s">
        <v>19</v>
      </c>
      <c r="D465">
        <v>1</v>
      </c>
    </row>
    <row r="466" spans="1:4" x14ac:dyDescent="0.25">
      <c r="A466">
        <v>100</v>
      </c>
      <c r="B466">
        <v>0</v>
      </c>
      <c r="C466" t="s">
        <v>18</v>
      </c>
      <c r="D466">
        <v>1</v>
      </c>
    </row>
    <row r="467" spans="1:4" x14ac:dyDescent="0.25">
      <c r="A467">
        <v>100</v>
      </c>
      <c r="B467">
        <v>0</v>
      </c>
      <c r="C467" t="s">
        <v>4</v>
      </c>
      <c r="D467">
        <v>1</v>
      </c>
    </row>
    <row r="468" spans="1:4" x14ac:dyDescent="0.25">
      <c r="A468">
        <v>100</v>
      </c>
      <c r="B468">
        <v>0</v>
      </c>
      <c r="C468" t="s">
        <v>10</v>
      </c>
      <c r="D468">
        <v>1</v>
      </c>
    </row>
    <row r="469" spans="1:4" x14ac:dyDescent="0.25">
      <c r="A469">
        <v>101</v>
      </c>
      <c r="B469">
        <v>0</v>
      </c>
      <c r="C469" t="s">
        <v>21</v>
      </c>
      <c r="D469">
        <v>1</v>
      </c>
    </row>
    <row r="470" spans="1:4" x14ac:dyDescent="0.25">
      <c r="A470">
        <v>101</v>
      </c>
      <c r="B470">
        <v>0</v>
      </c>
      <c r="C470" t="s">
        <v>26</v>
      </c>
      <c r="D470">
        <v>1</v>
      </c>
    </row>
    <row r="471" spans="1:4" x14ac:dyDescent="0.25">
      <c r="A471">
        <v>101</v>
      </c>
      <c r="B471">
        <v>0</v>
      </c>
      <c r="C471" t="s">
        <v>20</v>
      </c>
      <c r="D471">
        <v>1</v>
      </c>
    </row>
    <row r="472" spans="1:4" x14ac:dyDescent="0.25">
      <c r="A472">
        <v>101</v>
      </c>
      <c r="B472">
        <v>0</v>
      </c>
      <c r="C472" t="s">
        <v>4</v>
      </c>
      <c r="D472">
        <v>1</v>
      </c>
    </row>
    <row r="473" spans="1:4" x14ac:dyDescent="0.25">
      <c r="A473">
        <v>101</v>
      </c>
      <c r="B473">
        <v>0</v>
      </c>
      <c r="C473" t="s">
        <v>19</v>
      </c>
      <c r="D473">
        <v>1</v>
      </c>
    </row>
    <row r="474" spans="1:4" x14ac:dyDescent="0.25">
      <c r="A474">
        <v>102</v>
      </c>
      <c r="B474">
        <v>0</v>
      </c>
      <c r="C474" t="s">
        <v>21</v>
      </c>
      <c r="D474">
        <v>1</v>
      </c>
    </row>
    <row r="475" spans="1:4" x14ac:dyDescent="0.25">
      <c r="A475">
        <v>102</v>
      </c>
      <c r="B475">
        <v>0</v>
      </c>
      <c r="C475" t="s">
        <v>26</v>
      </c>
      <c r="D475">
        <v>1</v>
      </c>
    </row>
    <row r="476" spans="1:4" x14ac:dyDescent="0.25">
      <c r="A476">
        <v>102</v>
      </c>
      <c r="B476">
        <v>0</v>
      </c>
      <c r="C476" t="s">
        <v>12</v>
      </c>
      <c r="D476">
        <v>1</v>
      </c>
    </row>
    <row r="477" spans="1:4" x14ac:dyDescent="0.25">
      <c r="A477">
        <v>103</v>
      </c>
      <c r="B477">
        <v>0</v>
      </c>
      <c r="C477" t="s">
        <v>21</v>
      </c>
      <c r="D477">
        <v>1</v>
      </c>
    </row>
    <row r="478" spans="1:4" x14ac:dyDescent="0.25">
      <c r="A478">
        <v>103</v>
      </c>
      <c r="B478">
        <v>0</v>
      </c>
      <c r="C478" t="s">
        <v>26</v>
      </c>
      <c r="D478">
        <v>1</v>
      </c>
    </row>
    <row r="479" spans="1:4" x14ac:dyDescent="0.25">
      <c r="A479">
        <v>103</v>
      </c>
      <c r="B479">
        <v>0</v>
      </c>
      <c r="C479" t="s">
        <v>12</v>
      </c>
      <c r="D479">
        <v>1</v>
      </c>
    </row>
    <row r="480" spans="1:4" x14ac:dyDescent="0.25">
      <c r="A480">
        <v>104</v>
      </c>
      <c r="B480">
        <v>0</v>
      </c>
      <c r="C480" t="s">
        <v>535</v>
      </c>
      <c r="D480">
        <v>1</v>
      </c>
    </row>
    <row r="481" spans="1:4" x14ac:dyDescent="0.25">
      <c r="A481">
        <v>104</v>
      </c>
      <c r="B481">
        <v>0</v>
      </c>
      <c r="C481" t="s">
        <v>10308</v>
      </c>
      <c r="D481">
        <v>1</v>
      </c>
    </row>
    <row r="482" spans="1:4" x14ac:dyDescent="0.25">
      <c r="A482">
        <v>104</v>
      </c>
      <c r="B482">
        <v>0</v>
      </c>
      <c r="C482" t="s">
        <v>31</v>
      </c>
      <c r="D482">
        <v>1</v>
      </c>
    </row>
    <row r="483" spans="1:4" x14ac:dyDescent="0.25">
      <c r="A483">
        <v>105</v>
      </c>
      <c r="B483">
        <v>0</v>
      </c>
      <c r="C483" t="s">
        <v>17</v>
      </c>
      <c r="D483">
        <v>1</v>
      </c>
    </row>
    <row r="484" spans="1:4" x14ac:dyDescent="0.25">
      <c r="A484">
        <v>106</v>
      </c>
      <c r="B484">
        <v>0</v>
      </c>
      <c r="C484" t="s">
        <v>17</v>
      </c>
      <c r="D484">
        <v>1</v>
      </c>
    </row>
    <row r="485" spans="1:4" x14ac:dyDescent="0.25">
      <c r="A485">
        <v>106</v>
      </c>
      <c r="B485">
        <v>0</v>
      </c>
      <c r="C485" t="s">
        <v>31</v>
      </c>
      <c r="D485">
        <v>1</v>
      </c>
    </row>
    <row r="486" spans="1:4" x14ac:dyDescent="0.25">
      <c r="A486">
        <v>107</v>
      </c>
      <c r="B486">
        <v>0</v>
      </c>
      <c r="C486" t="s">
        <v>17</v>
      </c>
      <c r="D486">
        <v>1</v>
      </c>
    </row>
    <row r="487" spans="1:4" x14ac:dyDescent="0.25">
      <c r="A487">
        <v>107</v>
      </c>
      <c r="B487">
        <v>0</v>
      </c>
      <c r="C487" t="s">
        <v>31</v>
      </c>
      <c r="D487">
        <v>1</v>
      </c>
    </row>
    <row r="488" spans="1:4" x14ac:dyDescent="0.25">
      <c r="A488">
        <v>108</v>
      </c>
      <c r="B488">
        <v>0</v>
      </c>
      <c r="C488" t="s">
        <v>17</v>
      </c>
      <c r="D488">
        <v>1</v>
      </c>
    </row>
    <row r="489" spans="1:4" x14ac:dyDescent="0.25">
      <c r="A489">
        <v>108</v>
      </c>
      <c r="B489">
        <v>0</v>
      </c>
      <c r="C489" t="s">
        <v>31</v>
      </c>
      <c r="D489">
        <v>1</v>
      </c>
    </row>
    <row r="490" spans="1:4" x14ac:dyDescent="0.25">
      <c r="A490">
        <v>109</v>
      </c>
      <c r="B490">
        <v>0</v>
      </c>
      <c r="C490" t="s">
        <v>31</v>
      </c>
      <c r="D490">
        <v>1</v>
      </c>
    </row>
    <row r="491" spans="1:4" x14ac:dyDescent="0.25">
      <c r="A491">
        <v>110</v>
      </c>
      <c r="B491">
        <v>0</v>
      </c>
      <c r="C491" t="s">
        <v>31</v>
      </c>
      <c r="D491">
        <v>1</v>
      </c>
    </row>
    <row r="492" spans="1:4" x14ac:dyDescent="0.25">
      <c r="A492">
        <v>111</v>
      </c>
      <c r="B492">
        <v>0</v>
      </c>
      <c r="C492" t="s">
        <v>31</v>
      </c>
      <c r="D492">
        <v>1</v>
      </c>
    </row>
    <row r="493" spans="1:4" x14ac:dyDescent="0.25">
      <c r="A493">
        <v>112</v>
      </c>
      <c r="B493">
        <v>0</v>
      </c>
      <c r="C493" t="s">
        <v>31</v>
      </c>
      <c r="D493">
        <v>1</v>
      </c>
    </row>
    <row r="494" spans="1:4" x14ac:dyDescent="0.25">
      <c r="A494">
        <v>113</v>
      </c>
      <c r="B494">
        <v>0</v>
      </c>
      <c r="C494" t="s">
        <v>31</v>
      </c>
      <c r="D494">
        <v>1</v>
      </c>
    </row>
    <row r="495" spans="1:4" x14ac:dyDescent="0.25">
      <c r="A495">
        <v>114</v>
      </c>
      <c r="B495">
        <v>0</v>
      </c>
      <c r="C495" t="s">
        <v>31</v>
      </c>
      <c r="D495">
        <v>1</v>
      </c>
    </row>
    <row r="496" spans="1:4" x14ac:dyDescent="0.25">
      <c r="A496">
        <v>115</v>
      </c>
      <c r="B496">
        <v>0</v>
      </c>
      <c r="C496" t="s">
        <v>31</v>
      </c>
      <c r="D496">
        <v>1</v>
      </c>
    </row>
    <row r="497" spans="1:4" x14ac:dyDescent="0.25">
      <c r="A497">
        <v>116</v>
      </c>
      <c r="B497">
        <v>0</v>
      </c>
      <c r="C497" t="s">
        <v>31</v>
      </c>
      <c r="D497">
        <v>1</v>
      </c>
    </row>
    <row r="498" spans="1:4" x14ac:dyDescent="0.25">
      <c r="A498">
        <v>117</v>
      </c>
      <c r="B498">
        <v>0</v>
      </c>
      <c r="C498" t="s">
        <v>31</v>
      </c>
      <c r="D498">
        <v>1</v>
      </c>
    </row>
    <row r="499" spans="1:4" x14ac:dyDescent="0.25">
      <c r="A499">
        <v>118</v>
      </c>
      <c r="B499">
        <v>0</v>
      </c>
      <c r="C499" t="s">
        <v>31</v>
      </c>
      <c r="D499">
        <v>1</v>
      </c>
    </row>
    <row r="500" spans="1:4" x14ac:dyDescent="0.25">
      <c r="A500">
        <v>119</v>
      </c>
      <c r="B500">
        <v>0</v>
      </c>
      <c r="C500" t="s">
        <v>31</v>
      </c>
      <c r="D500">
        <v>1</v>
      </c>
    </row>
    <row r="501" spans="1:4" x14ac:dyDescent="0.25">
      <c r="A501">
        <v>120</v>
      </c>
      <c r="B501">
        <v>0</v>
      </c>
      <c r="C501" t="s">
        <v>31</v>
      </c>
      <c r="D501">
        <v>1</v>
      </c>
    </row>
    <row r="502" spans="1:4" x14ac:dyDescent="0.25">
      <c r="A502">
        <v>121</v>
      </c>
      <c r="B502">
        <v>0</v>
      </c>
      <c r="C502" t="s">
        <v>31</v>
      </c>
      <c r="D502">
        <v>1</v>
      </c>
    </row>
    <row r="503" spans="1:4" x14ac:dyDescent="0.25">
      <c r="A503">
        <v>122</v>
      </c>
      <c r="B503">
        <v>0</v>
      </c>
      <c r="C503" t="s">
        <v>31</v>
      </c>
      <c r="D503">
        <v>1</v>
      </c>
    </row>
    <row r="504" spans="1:4" x14ac:dyDescent="0.25">
      <c r="A504">
        <v>123</v>
      </c>
      <c r="B504">
        <v>0</v>
      </c>
      <c r="C504" t="s">
        <v>31</v>
      </c>
      <c r="D504">
        <v>1</v>
      </c>
    </row>
    <row r="505" spans="1:4" x14ac:dyDescent="0.25">
      <c r="A505">
        <v>124</v>
      </c>
      <c r="B505">
        <v>0</v>
      </c>
      <c r="C505" t="s">
        <v>31</v>
      </c>
      <c r="D505">
        <v>1</v>
      </c>
    </row>
    <row r="506" spans="1:4" x14ac:dyDescent="0.25">
      <c r="A506">
        <v>124</v>
      </c>
      <c r="B506">
        <v>0</v>
      </c>
      <c r="C506" t="s">
        <v>13</v>
      </c>
      <c r="D506">
        <v>1</v>
      </c>
    </row>
    <row r="507" spans="1:4" x14ac:dyDescent="0.25">
      <c r="A507">
        <v>125</v>
      </c>
      <c r="B507">
        <v>0</v>
      </c>
      <c r="C507" t="s">
        <v>31</v>
      </c>
      <c r="D507">
        <v>1</v>
      </c>
    </row>
    <row r="508" spans="1:4" x14ac:dyDescent="0.25">
      <c r="A508">
        <v>125</v>
      </c>
      <c r="B508">
        <v>0</v>
      </c>
      <c r="C508" t="s">
        <v>17</v>
      </c>
      <c r="D508">
        <v>1</v>
      </c>
    </row>
    <row r="509" spans="1:4" x14ac:dyDescent="0.25">
      <c r="A509">
        <v>126</v>
      </c>
      <c r="B509">
        <v>0</v>
      </c>
      <c r="C509" t="s">
        <v>31</v>
      </c>
      <c r="D509">
        <v>1</v>
      </c>
    </row>
    <row r="510" spans="1:4" x14ac:dyDescent="0.25">
      <c r="A510">
        <v>126</v>
      </c>
      <c r="B510">
        <v>0</v>
      </c>
      <c r="C510" t="s">
        <v>16</v>
      </c>
      <c r="D510">
        <v>1</v>
      </c>
    </row>
    <row r="511" spans="1:4" x14ac:dyDescent="0.25">
      <c r="A511">
        <v>127</v>
      </c>
      <c r="B511">
        <v>0</v>
      </c>
      <c r="C511" t="s">
        <v>31</v>
      </c>
      <c r="D511">
        <v>1</v>
      </c>
    </row>
    <row r="512" spans="1:4" x14ac:dyDescent="0.25">
      <c r="A512">
        <v>127</v>
      </c>
      <c r="B512">
        <v>0</v>
      </c>
      <c r="C512" t="s">
        <v>23</v>
      </c>
      <c r="D512">
        <v>1</v>
      </c>
    </row>
    <row r="513" spans="1:4" x14ac:dyDescent="0.25">
      <c r="A513">
        <v>128</v>
      </c>
      <c r="B513">
        <v>0</v>
      </c>
      <c r="C513" t="s">
        <v>16</v>
      </c>
      <c r="D513">
        <v>1</v>
      </c>
    </row>
    <row r="514" spans="1:4" x14ac:dyDescent="0.25">
      <c r="A514">
        <v>129</v>
      </c>
      <c r="B514">
        <v>0</v>
      </c>
      <c r="C514" t="s">
        <v>16</v>
      </c>
      <c r="D514">
        <v>1</v>
      </c>
    </row>
    <row r="515" spans="1:4" x14ac:dyDescent="0.25">
      <c r="A515">
        <v>129</v>
      </c>
      <c r="B515">
        <v>0</v>
      </c>
      <c r="C515" t="s">
        <v>17</v>
      </c>
      <c r="D515">
        <v>1</v>
      </c>
    </row>
    <row r="516" spans="1:4" x14ac:dyDescent="0.25">
      <c r="A516">
        <v>130</v>
      </c>
      <c r="B516">
        <v>0</v>
      </c>
      <c r="C516" t="s">
        <v>1</v>
      </c>
      <c r="D516">
        <v>1</v>
      </c>
    </row>
    <row r="517" spans="1:4" x14ac:dyDescent="0.25">
      <c r="A517">
        <v>130</v>
      </c>
      <c r="B517">
        <v>0</v>
      </c>
      <c r="C517" t="s">
        <v>2</v>
      </c>
      <c r="D517">
        <v>1</v>
      </c>
    </row>
    <row r="518" spans="1:4" x14ac:dyDescent="0.25">
      <c r="A518">
        <v>130</v>
      </c>
      <c r="B518">
        <v>0</v>
      </c>
      <c r="C518" t="s">
        <v>31</v>
      </c>
      <c r="D518">
        <v>1</v>
      </c>
    </row>
    <row r="519" spans="1:4" x14ac:dyDescent="0.25">
      <c r="A519">
        <v>131</v>
      </c>
      <c r="B519">
        <v>0</v>
      </c>
      <c r="C519" t="s">
        <v>1</v>
      </c>
      <c r="D519">
        <v>1</v>
      </c>
    </row>
    <row r="520" spans="1:4" x14ac:dyDescent="0.25">
      <c r="A520">
        <v>131</v>
      </c>
      <c r="B520">
        <v>0</v>
      </c>
      <c r="C520" t="s">
        <v>11</v>
      </c>
      <c r="D520">
        <v>1</v>
      </c>
    </row>
    <row r="521" spans="1:4" x14ac:dyDescent="0.25">
      <c r="A521">
        <v>131</v>
      </c>
      <c r="B521">
        <v>0</v>
      </c>
      <c r="C521" t="s">
        <v>2</v>
      </c>
      <c r="D521">
        <v>1</v>
      </c>
    </row>
    <row r="522" spans="1:4" x14ac:dyDescent="0.25">
      <c r="A522">
        <v>132</v>
      </c>
      <c r="B522">
        <v>0</v>
      </c>
      <c r="C522" t="s">
        <v>1</v>
      </c>
      <c r="D522">
        <v>1</v>
      </c>
    </row>
    <row r="523" spans="1:4" x14ac:dyDescent="0.25">
      <c r="A523">
        <v>132</v>
      </c>
      <c r="B523">
        <v>0</v>
      </c>
      <c r="C523" t="s">
        <v>31</v>
      </c>
      <c r="D523">
        <v>1</v>
      </c>
    </row>
    <row r="524" spans="1:4" x14ac:dyDescent="0.25">
      <c r="A524">
        <v>133</v>
      </c>
      <c r="B524">
        <v>0</v>
      </c>
      <c r="C524" t="s">
        <v>1</v>
      </c>
      <c r="D524">
        <v>1</v>
      </c>
    </row>
    <row r="525" spans="1:4" x14ac:dyDescent="0.25">
      <c r="A525">
        <v>133</v>
      </c>
      <c r="B525">
        <v>0</v>
      </c>
      <c r="C525" t="s">
        <v>32</v>
      </c>
      <c r="D525">
        <v>1</v>
      </c>
    </row>
    <row r="526" spans="1:4" x14ac:dyDescent="0.25">
      <c r="A526">
        <v>133</v>
      </c>
      <c r="B526">
        <v>0</v>
      </c>
      <c r="C526" t="s">
        <v>13</v>
      </c>
      <c r="D526">
        <v>1</v>
      </c>
    </row>
    <row r="527" spans="1:4" x14ac:dyDescent="0.25">
      <c r="A527">
        <v>134</v>
      </c>
      <c r="B527">
        <v>0</v>
      </c>
      <c r="C527" t="s">
        <v>22</v>
      </c>
      <c r="D527">
        <v>1</v>
      </c>
    </row>
    <row r="528" spans="1:4" x14ac:dyDescent="0.25">
      <c r="A528">
        <v>134</v>
      </c>
      <c r="B528">
        <v>0</v>
      </c>
      <c r="C528" t="s">
        <v>19</v>
      </c>
      <c r="D528">
        <v>1</v>
      </c>
    </row>
    <row r="529" spans="1:4" x14ac:dyDescent="0.25">
      <c r="A529">
        <v>135</v>
      </c>
      <c r="B529">
        <v>0</v>
      </c>
      <c r="C529" t="s">
        <v>22</v>
      </c>
      <c r="D529">
        <v>1</v>
      </c>
    </row>
    <row r="530" spans="1:4" x14ac:dyDescent="0.25">
      <c r="A530">
        <v>135</v>
      </c>
      <c r="B530">
        <v>0</v>
      </c>
      <c r="C530" t="s">
        <v>4</v>
      </c>
      <c r="D530">
        <v>1</v>
      </c>
    </row>
    <row r="531" spans="1:4" x14ac:dyDescent="0.25">
      <c r="A531">
        <v>135</v>
      </c>
      <c r="B531">
        <v>0</v>
      </c>
      <c r="C531" t="s">
        <v>20</v>
      </c>
      <c r="D531">
        <v>1</v>
      </c>
    </row>
    <row r="532" spans="1:4" x14ac:dyDescent="0.25">
      <c r="A532">
        <v>135</v>
      </c>
      <c r="B532">
        <v>0</v>
      </c>
      <c r="C532" t="s">
        <v>19</v>
      </c>
      <c r="D532">
        <v>1</v>
      </c>
    </row>
    <row r="533" spans="1:4" x14ac:dyDescent="0.25">
      <c r="A533">
        <v>136</v>
      </c>
      <c r="B533">
        <v>0</v>
      </c>
      <c r="C533" t="s">
        <v>22</v>
      </c>
      <c r="D533">
        <v>1</v>
      </c>
    </row>
    <row r="534" spans="1:4" x14ac:dyDescent="0.25">
      <c r="A534">
        <v>136</v>
      </c>
      <c r="B534">
        <v>0</v>
      </c>
      <c r="C534" t="s">
        <v>4</v>
      </c>
      <c r="D534">
        <v>1</v>
      </c>
    </row>
    <row r="535" spans="1:4" x14ac:dyDescent="0.25">
      <c r="A535">
        <v>136</v>
      </c>
      <c r="B535">
        <v>0</v>
      </c>
      <c r="C535" t="s">
        <v>18</v>
      </c>
      <c r="D535">
        <v>1</v>
      </c>
    </row>
    <row r="536" spans="1:4" x14ac:dyDescent="0.25">
      <c r="A536">
        <v>136</v>
      </c>
      <c r="B536">
        <v>0</v>
      </c>
      <c r="C536" t="s">
        <v>20</v>
      </c>
      <c r="D536">
        <v>1</v>
      </c>
    </row>
    <row r="537" spans="1:4" x14ac:dyDescent="0.25">
      <c r="A537">
        <v>136</v>
      </c>
      <c r="B537">
        <v>0</v>
      </c>
      <c r="C537" t="s">
        <v>19</v>
      </c>
      <c r="D537">
        <v>1</v>
      </c>
    </row>
    <row r="538" spans="1:4" x14ac:dyDescent="0.25">
      <c r="A538">
        <v>137</v>
      </c>
      <c r="B538">
        <v>0</v>
      </c>
      <c r="C538" t="s">
        <v>22</v>
      </c>
      <c r="D538">
        <v>1</v>
      </c>
    </row>
    <row r="539" spans="1:4" x14ac:dyDescent="0.25">
      <c r="A539">
        <v>137</v>
      </c>
      <c r="B539">
        <v>0</v>
      </c>
      <c r="C539" t="s">
        <v>4</v>
      </c>
      <c r="D539">
        <v>1</v>
      </c>
    </row>
    <row r="540" spans="1:4" x14ac:dyDescent="0.25">
      <c r="A540">
        <v>137</v>
      </c>
      <c r="B540">
        <v>0</v>
      </c>
      <c r="C540" t="s">
        <v>18</v>
      </c>
      <c r="D540">
        <v>1</v>
      </c>
    </row>
    <row r="541" spans="1:4" x14ac:dyDescent="0.25">
      <c r="A541">
        <v>137</v>
      </c>
      <c r="B541">
        <v>0</v>
      </c>
      <c r="C541" t="s">
        <v>19</v>
      </c>
      <c r="D541">
        <v>1</v>
      </c>
    </row>
    <row r="542" spans="1:4" x14ac:dyDescent="0.25">
      <c r="A542">
        <v>138</v>
      </c>
      <c r="B542">
        <v>0</v>
      </c>
      <c r="C542" t="s">
        <v>22</v>
      </c>
      <c r="D542">
        <v>1</v>
      </c>
    </row>
    <row r="543" spans="1:4" x14ac:dyDescent="0.25">
      <c r="A543">
        <v>138</v>
      </c>
      <c r="B543">
        <v>0</v>
      </c>
      <c r="C543" t="s">
        <v>4</v>
      </c>
      <c r="D543">
        <v>1</v>
      </c>
    </row>
    <row r="544" spans="1:4" x14ac:dyDescent="0.25">
      <c r="A544">
        <v>138</v>
      </c>
      <c r="B544">
        <v>0</v>
      </c>
      <c r="C544" t="s">
        <v>18</v>
      </c>
      <c r="D544">
        <v>1</v>
      </c>
    </row>
    <row r="545" spans="1:4" x14ac:dyDescent="0.25">
      <c r="A545">
        <v>138</v>
      </c>
      <c r="B545">
        <v>0</v>
      </c>
      <c r="C545" t="s">
        <v>19</v>
      </c>
      <c r="D545">
        <v>1</v>
      </c>
    </row>
    <row r="546" spans="1:4" x14ac:dyDescent="0.25">
      <c r="A546">
        <v>139</v>
      </c>
      <c r="B546">
        <v>0</v>
      </c>
      <c r="C546" t="s">
        <v>22</v>
      </c>
      <c r="D546">
        <v>1</v>
      </c>
    </row>
    <row r="547" spans="1:4" x14ac:dyDescent="0.25">
      <c r="A547">
        <v>139</v>
      </c>
      <c r="B547">
        <v>0</v>
      </c>
      <c r="C547" t="s">
        <v>4</v>
      </c>
      <c r="D547">
        <v>1</v>
      </c>
    </row>
    <row r="548" spans="1:4" x14ac:dyDescent="0.25">
      <c r="A548">
        <v>139</v>
      </c>
      <c r="B548">
        <v>0</v>
      </c>
      <c r="C548" t="s">
        <v>18</v>
      </c>
      <c r="D548">
        <v>1</v>
      </c>
    </row>
    <row r="549" spans="1:4" x14ac:dyDescent="0.25">
      <c r="A549">
        <v>139</v>
      </c>
      <c r="B549">
        <v>0</v>
      </c>
      <c r="C549" t="s">
        <v>19</v>
      </c>
      <c r="D549">
        <v>1</v>
      </c>
    </row>
    <row r="550" spans="1:4" x14ac:dyDescent="0.25">
      <c r="A550">
        <v>140</v>
      </c>
      <c r="B550">
        <v>0</v>
      </c>
      <c r="C550" t="s">
        <v>22</v>
      </c>
      <c r="D550">
        <v>1</v>
      </c>
    </row>
    <row r="551" spans="1:4" x14ac:dyDescent="0.25">
      <c r="A551">
        <v>140</v>
      </c>
      <c r="B551">
        <v>0</v>
      </c>
      <c r="C551" t="s">
        <v>4</v>
      </c>
      <c r="D551">
        <v>1</v>
      </c>
    </row>
    <row r="552" spans="1:4" x14ac:dyDescent="0.25">
      <c r="A552">
        <v>140</v>
      </c>
      <c r="B552">
        <v>0</v>
      </c>
      <c r="C552" t="s">
        <v>18</v>
      </c>
      <c r="D552">
        <v>1</v>
      </c>
    </row>
    <row r="553" spans="1:4" x14ac:dyDescent="0.25">
      <c r="A553">
        <v>140</v>
      </c>
      <c r="B553">
        <v>0</v>
      </c>
      <c r="C553" t="s">
        <v>19</v>
      </c>
      <c r="D553">
        <v>1</v>
      </c>
    </row>
    <row r="554" spans="1:4" x14ac:dyDescent="0.25">
      <c r="A554">
        <v>141</v>
      </c>
      <c r="B554">
        <v>0</v>
      </c>
      <c r="C554" t="s">
        <v>22</v>
      </c>
      <c r="D554">
        <v>1</v>
      </c>
    </row>
    <row r="555" spans="1:4" x14ac:dyDescent="0.25">
      <c r="A555">
        <v>141</v>
      </c>
      <c r="B555">
        <v>0</v>
      </c>
      <c r="C555" t="s">
        <v>4</v>
      </c>
      <c r="D555">
        <v>1</v>
      </c>
    </row>
    <row r="556" spans="1:4" x14ac:dyDescent="0.25">
      <c r="A556">
        <v>141</v>
      </c>
      <c r="B556">
        <v>0</v>
      </c>
      <c r="C556" t="s">
        <v>18</v>
      </c>
      <c r="D556">
        <v>1</v>
      </c>
    </row>
    <row r="557" spans="1:4" x14ac:dyDescent="0.25">
      <c r="A557">
        <v>141</v>
      </c>
      <c r="B557">
        <v>0</v>
      </c>
      <c r="C557" t="s">
        <v>19</v>
      </c>
      <c r="D557">
        <v>1</v>
      </c>
    </row>
    <row r="558" spans="1:4" x14ac:dyDescent="0.25">
      <c r="A558">
        <v>142</v>
      </c>
      <c r="B558">
        <v>0</v>
      </c>
      <c r="C558" t="s">
        <v>22</v>
      </c>
      <c r="D558">
        <v>1</v>
      </c>
    </row>
    <row r="559" spans="1:4" x14ac:dyDescent="0.25">
      <c r="A559">
        <v>142</v>
      </c>
      <c r="B559">
        <v>0</v>
      </c>
      <c r="C559" t="s">
        <v>4</v>
      </c>
      <c r="D559">
        <v>1</v>
      </c>
    </row>
    <row r="560" spans="1:4" x14ac:dyDescent="0.25">
      <c r="A560">
        <v>142</v>
      </c>
      <c r="B560">
        <v>0</v>
      </c>
      <c r="C560" t="s">
        <v>18</v>
      </c>
      <c r="D560">
        <v>1</v>
      </c>
    </row>
    <row r="561" spans="1:4" x14ac:dyDescent="0.25">
      <c r="A561">
        <v>142</v>
      </c>
      <c r="B561">
        <v>0</v>
      </c>
      <c r="C561" t="s">
        <v>19</v>
      </c>
      <c r="D561">
        <v>1</v>
      </c>
    </row>
    <row r="562" spans="1:4" x14ac:dyDescent="0.25">
      <c r="A562">
        <v>143</v>
      </c>
      <c r="B562">
        <v>0</v>
      </c>
      <c r="C562" t="s">
        <v>22</v>
      </c>
      <c r="D562">
        <v>1</v>
      </c>
    </row>
    <row r="563" spans="1:4" x14ac:dyDescent="0.25">
      <c r="A563">
        <v>143</v>
      </c>
      <c r="B563">
        <v>0</v>
      </c>
      <c r="C563" t="s">
        <v>4</v>
      </c>
      <c r="D563">
        <v>1</v>
      </c>
    </row>
    <row r="564" spans="1:4" x14ac:dyDescent="0.25">
      <c r="A564">
        <v>143</v>
      </c>
      <c r="B564">
        <v>0</v>
      </c>
      <c r="C564" t="s">
        <v>18</v>
      </c>
      <c r="D564">
        <v>1</v>
      </c>
    </row>
    <row r="565" spans="1:4" x14ac:dyDescent="0.25">
      <c r="A565">
        <v>143</v>
      </c>
      <c r="B565">
        <v>0</v>
      </c>
      <c r="C565" t="s">
        <v>19</v>
      </c>
      <c r="D565">
        <v>1</v>
      </c>
    </row>
    <row r="566" spans="1:4" x14ac:dyDescent="0.25">
      <c r="A566">
        <v>144</v>
      </c>
      <c r="B566">
        <v>0</v>
      </c>
      <c r="C566" t="s">
        <v>22</v>
      </c>
      <c r="D566">
        <v>1</v>
      </c>
    </row>
    <row r="567" spans="1:4" x14ac:dyDescent="0.25">
      <c r="A567">
        <v>144</v>
      </c>
      <c r="B567">
        <v>0</v>
      </c>
      <c r="C567" t="s">
        <v>4</v>
      </c>
      <c r="D567">
        <v>1</v>
      </c>
    </row>
    <row r="568" spans="1:4" x14ac:dyDescent="0.25">
      <c r="A568">
        <v>144</v>
      </c>
      <c r="B568">
        <v>0</v>
      </c>
      <c r="C568" t="s">
        <v>18</v>
      </c>
      <c r="D568">
        <v>1</v>
      </c>
    </row>
    <row r="569" spans="1:4" x14ac:dyDescent="0.25">
      <c r="A569">
        <v>144</v>
      </c>
      <c r="B569">
        <v>0</v>
      </c>
      <c r="C569" t="s">
        <v>19</v>
      </c>
      <c r="D569">
        <v>1</v>
      </c>
    </row>
    <row r="570" spans="1:4" x14ac:dyDescent="0.25">
      <c r="A570">
        <v>145</v>
      </c>
      <c r="B570">
        <v>0</v>
      </c>
      <c r="C570" t="s">
        <v>22</v>
      </c>
      <c r="D570">
        <v>1</v>
      </c>
    </row>
    <row r="571" spans="1:4" x14ac:dyDescent="0.25">
      <c r="A571">
        <v>145</v>
      </c>
      <c r="B571">
        <v>0</v>
      </c>
      <c r="C571" t="s">
        <v>4</v>
      </c>
      <c r="D571">
        <v>1</v>
      </c>
    </row>
    <row r="572" spans="1:4" x14ac:dyDescent="0.25">
      <c r="A572">
        <v>145</v>
      </c>
      <c r="B572">
        <v>0</v>
      </c>
      <c r="C572" t="s">
        <v>18</v>
      </c>
      <c r="D572">
        <v>1</v>
      </c>
    </row>
    <row r="573" spans="1:4" x14ac:dyDescent="0.25">
      <c r="A573">
        <v>145</v>
      </c>
      <c r="B573">
        <v>0</v>
      </c>
      <c r="C573" t="s">
        <v>19</v>
      </c>
      <c r="D573">
        <v>1</v>
      </c>
    </row>
    <row r="574" spans="1:4" x14ac:dyDescent="0.25">
      <c r="A574">
        <v>145</v>
      </c>
      <c r="B574">
        <v>0</v>
      </c>
      <c r="C574" t="s">
        <v>535</v>
      </c>
      <c r="D574">
        <v>1</v>
      </c>
    </row>
    <row r="575" spans="1:4" x14ac:dyDescent="0.25">
      <c r="A575">
        <v>145</v>
      </c>
      <c r="B575">
        <v>0</v>
      </c>
      <c r="C575" t="s">
        <v>10308</v>
      </c>
      <c r="D575">
        <v>1</v>
      </c>
    </row>
    <row r="576" spans="1:4" x14ac:dyDescent="0.25">
      <c r="A576">
        <v>145</v>
      </c>
      <c r="B576">
        <v>0</v>
      </c>
      <c r="C576" t="s">
        <v>10</v>
      </c>
      <c r="D576">
        <v>1</v>
      </c>
    </row>
    <row r="577" spans="1:4" x14ac:dyDescent="0.25">
      <c r="A577">
        <v>146</v>
      </c>
      <c r="B577">
        <v>0</v>
      </c>
      <c r="C577" t="s">
        <v>22</v>
      </c>
      <c r="D577">
        <v>1</v>
      </c>
    </row>
    <row r="578" spans="1:4" x14ac:dyDescent="0.25">
      <c r="A578">
        <v>146</v>
      </c>
      <c r="B578">
        <v>0</v>
      </c>
      <c r="C578" t="s">
        <v>4</v>
      </c>
      <c r="D578">
        <v>1</v>
      </c>
    </row>
    <row r="579" spans="1:4" x14ac:dyDescent="0.25">
      <c r="A579">
        <v>146</v>
      </c>
      <c r="B579">
        <v>0</v>
      </c>
      <c r="C579" t="s">
        <v>18</v>
      </c>
      <c r="D579">
        <v>1</v>
      </c>
    </row>
    <row r="580" spans="1:4" x14ac:dyDescent="0.25">
      <c r="A580">
        <v>146</v>
      </c>
      <c r="B580">
        <v>0</v>
      </c>
      <c r="C580" t="s">
        <v>19</v>
      </c>
      <c r="D580">
        <v>1</v>
      </c>
    </row>
    <row r="581" spans="1:4" x14ac:dyDescent="0.25">
      <c r="A581">
        <v>146</v>
      </c>
      <c r="B581">
        <v>0</v>
      </c>
      <c r="C581" t="s">
        <v>29</v>
      </c>
      <c r="D581">
        <v>1</v>
      </c>
    </row>
    <row r="582" spans="1:4" x14ac:dyDescent="0.25">
      <c r="A582">
        <v>146</v>
      </c>
      <c r="B582">
        <v>0</v>
      </c>
      <c r="C582" t="s">
        <v>25</v>
      </c>
      <c r="D582">
        <v>1</v>
      </c>
    </row>
    <row r="583" spans="1:4" x14ac:dyDescent="0.25">
      <c r="A583">
        <v>146</v>
      </c>
      <c r="B583">
        <v>0</v>
      </c>
      <c r="C583" t="s">
        <v>10</v>
      </c>
      <c r="D583">
        <v>1</v>
      </c>
    </row>
    <row r="584" spans="1:4" x14ac:dyDescent="0.25">
      <c r="A584">
        <v>147</v>
      </c>
      <c r="B584">
        <v>0</v>
      </c>
      <c r="C584" t="s">
        <v>22</v>
      </c>
      <c r="D584">
        <v>1</v>
      </c>
    </row>
    <row r="585" spans="1:4" x14ac:dyDescent="0.25">
      <c r="A585">
        <v>147</v>
      </c>
      <c r="B585">
        <v>0</v>
      </c>
      <c r="C585" t="s">
        <v>4</v>
      </c>
      <c r="D585">
        <v>1</v>
      </c>
    </row>
    <row r="586" spans="1:4" x14ac:dyDescent="0.25">
      <c r="A586">
        <v>147</v>
      </c>
      <c r="B586">
        <v>0</v>
      </c>
      <c r="C586" t="s">
        <v>18</v>
      </c>
      <c r="D586">
        <v>1</v>
      </c>
    </row>
    <row r="587" spans="1:4" x14ac:dyDescent="0.25">
      <c r="A587">
        <v>147</v>
      </c>
      <c r="B587">
        <v>0</v>
      </c>
      <c r="C587" t="s">
        <v>19</v>
      </c>
      <c r="D587">
        <v>1</v>
      </c>
    </row>
    <row r="588" spans="1:4" x14ac:dyDescent="0.25">
      <c r="A588">
        <v>147</v>
      </c>
      <c r="B588">
        <v>0</v>
      </c>
      <c r="C588" t="s">
        <v>29</v>
      </c>
      <c r="D588">
        <v>1</v>
      </c>
    </row>
    <row r="589" spans="1:4" x14ac:dyDescent="0.25">
      <c r="A589">
        <v>147</v>
      </c>
      <c r="B589">
        <v>0</v>
      </c>
      <c r="C589" t="s">
        <v>10</v>
      </c>
      <c r="D589">
        <v>1</v>
      </c>
    </row>
    <row r="590" spans="1:4" x14ac:dyDescent="0.25">
      <c r="A590">
        <v>148</v>
      </c>
      <c r="B590">
        <v>0</v>
      </c>
      <c r="C590" t="s">
        <v>22</v>
      </c>
      <c r="D590">
        <v>1</v>
      </c>
    </row>
    <row r="591" spans="1:4" x14ac:dyDescent="0.25">
      <c r="A591">
        <v>148</v>
      </c>
      <c r="B591">
        <v>0</v>
      </c>
      <c r="C591" t="s">
        <v>4</v>
      </c>
      <c r="D591">
        <v>1</v>
      </c>
    </row>
    <row r="592" spans="1:4" x14ac:dyDescent="0.25">
      <c r="A592">
        <v>148</v>
      </c>
      <c r="B592">
        <v>0</v>
      </c>
      <c r="C592" t="s">
        <v>18</v>
      </c>
      <c r="D592">
        <v>1</v>
      </c>
    </row>
    <row r="593" spans="1:4" x14ac:dyDescent="0.25">
      <c r="A593">
        <v>148</v>
      </c>
      <c r="B593">
        <v>0</v>
      </c>
      <c r="C593" t="s">
        <v>19</v>
      </c>
      <c r="D593">
        <v>1</v>
      </c>
    </row>
    <row r="594" spans="1:4" x14ac:dyDescent="0.25">
      <c r="A594">
        <v>148</v>
      </c>
      <c r="B594">
        <v>0</v>
      </c>
      <c r="C594" t="s">
        <v>10</v>
      </c>
      <c r="D594">
        <v>1</v>
      </c>
    </row>
    <row r="595" spans="1:4" x14ac:dyDescent="0.25">
      <c r="A595">
        <v>149</v>
      </c>
      <c r="B595">
        <v>0</v>
      </c>
      <c r="C595" t="s">
        <v>22</v>
      </c>
      <c r="D595">
        <v>1</v>
      </c>
    </row>
    <row r="596" spans="1:4" x14ac:dyDescent="0.25">
      <c r="A596">
        <v>149</v>
      </c>
      <c r="B596">
        <v>0</v>
      </c>
      <c r="C596" t="s">
        <v>4</v>
      </c>
      <c r="D596">
        <v>1</v>
      </c>
    </row>
    <row r="597" spans="1:4" x14ac:dyDescent="0.25">
      <c r="A597">
        <v>149</v>
      </c>
      <c r="B597">
        <v>0</v>
      </c>
      <c r="C597" t="s">
        <v>18</v>
      </c>
      <c r="D597">
        <v>1</v>
      </c>
    </row>
    <row r="598" spans="1:4" x14ac:dyDescent="0.25">
      <c r="A598">
        <v>149</v>
      </c>
      <c r="B598">
        <v>0</v>
      </c>
      <c r="C598" t="s">
        <v>19</v>
      </c>
      <c r="D598">
        <v>1</v>
      </c>
    </row>
    <row r="599" spans="1:4" x14ac:dyDescent="0.25">
      <c r="A599">
        <v>149</v>
      </c>
      <c r="B599">
        <v>0</v>
      </c>
      <c r="C599" t="s">
        <v>10</v>
      </c>
      <c r="D599">
        <v>1</v>
      </c>
    </row>
    <row r="600" spans="1:4" x14ac:dyDescent="0.25">
      <c r="A600">
        <v>150</v>
      </c>
      <c r="B600">
        <v>0</v>
      </c>
      <c r="C600" t="s">
        <v>22</v>
      </c>
      <c r="D600">
        <v>1</v>
      </c>
    </row>
    <row r="601" spans="1:4" x14ac:dyDescent="0.25">
      <c r="A601">
        <v>150</v>
      </c>
      <c r="B601">
        <v>0</v>
      </c>
      <c r="C601" t="s">
        <v>4</v>
      </c>
      <c r="D601">
        <v>1</v>
      </c>
    </row>
    <row r="602" spans="1:4" x14ac:dyDescent="0.25">
      <c r="A602">
        <v>150</v>
      </c>
      <c r="B602">
        <v>0</v>
      </c>
      <c r="C602" t="s">
        <v>18</v>
      </c>
      <c r="D602">
        <v>1</v>
      </c>
    </row>
    <row r="603" spans="1:4" x14ac:dyDescent="0.25">
      <c r="A603">
        <v>150</v>
      </c>
      <c r="B603">
        <v>0</v>
      </c>
      <c r="C603" t="s">
        <v>19</v>
      </c>
      <c r="D603">
        <v>1</v>
      </c>
    </row>
    <row r="604" spans="1:4" x14ac:dyDescent="0.25">
      <c r="A604">
        <v>150</v>
      </c>
      <c r="B604">
        <v>0</v>
      </c>
      <c r="C604" t="s">
        <v>10</v>
      </c>
      <c r="D604">
        <v>1</v>
      </c>
    </row>
    <row r="605" spans="1:4" x14ac:dyDescent="0.25">
      <c r="A605">
        <v>151</v>
      </c>
      <c r="B605">
        <v>0</v>
      </c>
      <c r="C605" t="s">
        <v>22</v>
      </c>
      <c r="D605">
        <v>1</v>
      </c>
    </row>
    <row r="606" spans="1:4" x14ac:dyDescent="0.25">
      <c r="A606">
        <v>151</v>
      </c>
      <c r="B606">
        <v>0</v>
      </c>
      <c r="C606" t="s">
        <v>4</v>
      </c>
      <c r="D606">
        <v>1</v>
      </c>
    </row>
    <row r="607" spans="1:4" x14ac:dyDescent="0.25">
      <c r="A607">
        <v>151</v>
      </c>
      <c r="B607">
        <v>0</v>
      </c>
      <c r="C607" t="s">
        <v>18</v>
      </c>
      <c r="D607">
        <v>1</v>
      </c>
    </row>
    <row r="608" spans="1:4" x14ac:dyDescent="0.25">
      <c r="A608">
        <v>151</v>
      </c>
      <c r="B608">
        <v>0</v>
      </c>
      <c r="C608" t="s">
        <v>19</v>
      </c>
      <c r="D608">
        <v>1</v>
      </c>
    </row>
    <row r="609" spans="1:4" x14ac:dyDescent="0.25">
      <c r="A609">
        <v>151</v>
      </c>
      <c r="B609">
        <v>0</v>
      </c>
      <c r="C609" t="s">
        <v>10</v>
      </c>
      <c r="D609">
        <v>1</v>
      </c>
    </row>
    <row r="610" spans="1:4" x14ac:dyDescent="0.25">
      <c r="A610">
        <v>151</v>
      </c>
      <c r="B610">
        <v>0</v>
      </c>
      <c r="C610" t="s">
        <v>21</v>
      </c>
      <c r="D610">
        <v>1</v>
      </c>
    </row>
    <row r="611" spans="1:4" x14ac:dyDescent="0.25">
      <c r="A611">
        <v>151</v>
      </c>
      <c r="B611">
        <v>0</v>
      </c>
      <c r="C611" t="s">
        <v>26</v>
      </c>
      <c r="D611">
        <v>1</v>
      </c>
    </row>
    <row r="612" spans="1:4" x14ac:dyDescent="0.25">
      <c r="A612">
        <v>151</v>
      </c>
      <c r="B612">
        <v>0</v>
      </c>
      <c r="C612" t="s">
        <v>20</v>
      </c>
      <c r="D612">
        <v>1</v>
      </c>
    </row>
    <row r="613" spans="1:4" x14ac:dyDescent="0.25">
      <c r="A613">
        <v>152</v>
      </c>
      <c r="B613">
        <v>0</v>
      </c>
      <c r="C613" t="s">
        <v>22</v>
      </c>
      <c r="D613">
        <v>1</v>
      </c>
    </row>
    <row r="614" spans="1:4" x14ac:dyDescent="0.25">
      <c r="A614">
        <v>152</v>
      </c>
      <c r="B614">
        <v>0</v>
      </c>
      <c r="C614" t="s">
        <v>4</v>
      </c>
      <c r="D614">
        <v>1</v>
      </c>
    </row>
    <row r="615" spans="1:4" x14ac:dyDescent="0.25">
      <c r="A615">
        <v>152</v>
      </c>
      <c r="B615">
        <v>0</v>
      </c>
      <c r="C615" t="s">
        <v>18</v>
      </c>
      <c r="D615">
        <v>1</v>
      </c>
    </row>
    <row r="616" spans="1:4" x14ac:dyDescent="0.25">
      <c r="A616">
        <v>152</v>
      </c>
      <c r="B616">
        <v>0</v>
      </c>
      <c r="C616" t="s">
        <v>19</v>
      </c>
      <c r="D616">
        <v>1</v>
      </c>
    </row>
    <row r="617" spans="1:4" x14ac:dyDescent="0.25">
      <c r="A617">
        <v>152</v>
      </c>
      <c r="B617">
        <v>0</v>
      </c>
      <c r="C617" t="s">
        <v>10</v>
      </c>
      <c r="D617">
        <v>1</v>
      </c>
    </row>
    <row r="618" spans="1:4" x14ac:dyDescent="0.25">
      <c r="A618">
        <v>152</v>
      </c>
      <c r="B618">
        <v>0</v>
      </c>
      <c r="C618" t="s">
        <v>31</v>
      </c>
      <c r="D618">
        <v>1</v>
      </c>
    </row>
    <row r="619" spans="1:4" x14ac:dyDescent="0.25">
      <c r="A619">
        <v>153</v>
      </c>
      <c r="B619">
        <v>0</v>
      </c>
      <c r="C619" t="s">
        <v>22</v>
      </c>
      <c r="D619">
        <v>1</v>
      </c>
    </row>
    <row r="620" spans="1:4" x14ac:dyDescent="0.25">
      <c r="A620">
        <v>153</v>
      </c>
      <c r="B620">
        <v>0</v>
      </c>
      <c r="C620" t="s">
        <v>4</v>
      </c>
      <c r="D620">
        <v>1</v>
      </c>
    </row>
    <row r="621" spans="1:4" x14ac:dyDescent="0.25">
      <c r="A621">
        <v>153</v>
      </c>
      <c r="B621">
        <v>0</v>
      </c>
      <c r="C621" t="s">
        <v>19</v>
      </c>
      <c r="D621">
        <v>1</v>
      </c>
    </row>
    <row r="622" spans="1:4" x14ac:dyDescent="0.25">
      <c r="A622">
        <v>154</v>
      </c>
      <c r="B622">
        <v>0</v>
      </c>
      <c r="C622" t="s">
        <v>12</v>
      </c>
      <c r="D622">
        <v>1</v>
      </c>
    </row>
    <row r="623" spans="1:4" x14ac:dyDescent="0.25">
      <c r="A623">
        <v>155</v>
      </c>
      <c r="B623">
        <v>0</v>
      </c>
      <c r="C623" t="s">
        <v>12</v>
      </c>
      <c r="D623">
        <v>1</v>
      </c>
    </row>
    <row r="624" spans="1:4" x14ac:dyDescent="0.25">
      <c r="A624">
        <v>156</v>
      </c>
      <c r="B624">
        <v>0</v>
      </c>
      <c r="C624" t="s">
        <v>12</v>
      </c>
      <c r="D624">
        <v>1</v>
      </c>
    </row>
    <row r="625" spans="1:4" x14ac:dyDescent="0.25">
      <c r="A625">
        <v>157</v>
      </c>
      <c r="B625">
        <v>0</v>
      </c>
      <c r="C625" t="s">
        <v>12</v>
      </c>
      <c r="D625">
        <v>1</v>
      </c>
    </row>
    <row r="626" spans="1:4" x14ac:dyDescent="0.25">
      <c r="A626">
        <v>158</v>
      </c>
      <c r="B626">
        <v>0</v>
      </c>
      <c r="C626" t="s">
        <v>12</v>
      </c>
      <c r="D626">
        <v>1</v>
      </c>
    </row>
    <row r="627" spans="1:4" x14ac:dyDescent="0.25">
      <c r="A627">
        <v>159</v>
      </c>
      <c r="B627">
        <v>0</v>
      </c>
      <c r="C627" t="s">
        <v>12</v>
      </c>
      <c r="D627">
        <v>1</v>
      </c>
    </row>
    <row r="628" spans="1:4" x14ac:dyDescent="0.25">
      <c r="A628">
        <v>160</v>
      </c>
      <c r="B628">
        <v>0</v>
      </c>
      <c r="C628" t="s">
        <v>12</v>
      </c>
      <c r="D628">
        <v>1</v>
      </c>
    </row>
    <row r="629" spans="1:4" x14ac:dyDescent="0.25">
      <c r="A629">
        <v>161</v>
      </c>
      <c r="B629">
        <v>0</v>
      </c>
      <c r="C629" t="s">
        <v>12</v>
      </c>
      <c r="D629">
        <v>1</v>
      </c>
    </row>
    <row r="630" spans="1:4" x14ac:dyDescent="0.25">
      <c r="A630">
        <v>162</v>
      </c>
      <c r="B630">
        <v>0</v>
      </c>
      <c r="C630" t="s">
        <v>12</v>
      </c>
      <c r="D630">
        <v>1</v>
      </c>
    </row>
    <row r="631" spans="1:4" x14ac:dyDescent="0.25">
      <c r="A631">
        <v>163</v>
      </c>
      <c r="B631">
        <v>0</v>
      </c>
      <c r="C631" t="s">
        <v>12</v>
      </c>
      <c r="D631">
        <v>1</v>
      </c>
    </row>
    <row r="632" spans="1:4" x14ac:dyDescent="0.25">
      <c r="A632">
        <v>164</v>
      </c>
      <c r="B632">
        <v>0</v>
      </c>
      <c r="C632" t="s">
        <v>12</v>
      </c>
      <c r="D632">
        <v>1</v>
      </c>
    </row>
    <row r="633" spans="1:4" x14ac:dyDescent="0.25">
      <c r="A633">
        <v>165</v>
      </c>
      <c r="B633">
        <v>0</v>
      </c>
      <c r="C633" t="s">
        <v>12</v>
      </c>
      <c r="D633">
        <v>1</v>
      </c>
    </row>
    <row r="634" spans="1:4" x14ac:dyDescent="0.25">
      <c r="A634">
        <v>165</v>
      </c>
      <c r="B634">
        <v>0</v>
      </c>
      <c r="C634" t="s">
        <v>21</v>
      </c>
      <c r="D634">
        <v>1</v>
      </c>
    </row>
    <row r="635" spans="1:4" x14ac:dyDescent="0.25">
      <c r="A635">
        <v>165</v>
      </c>
      <c r="B635">
        <v>0</v>
      </c>
      <c r="C635" t="s">
        <v>26</v>
      </c>
      <c r="D635">
        <v>1</v>
      </c>
    </row>
    <row r="636" spans="1:4" x14ac:dyDescent="0.25">
      <c r="A636">
        <v>166</v>
      </c>
      <c r="B636">
        <v>0</v>
      </c>
      <c r="C636" t="s">
        <v>12</v>
      </c>
      <c r="D636">
        <v>1</v>
      </c>
    </row>
    <row r="637" spans="1:4" x14ac:dyDescent="0.25">
      <c r="A637">
        <v>166</v>
      </c>
      <c r="B637">
        <v>0</v>
      </c>
      <c r="C637" t="s">
        <v>31</v>
      </c>
      <c r="D637">
        <v>1</v>
      </c>
    </row>
    <row r="638" spans="1:4" x14ac:dyDescent="0.25">
      <c r="A638">
        <v>166</v>
      </c>
      <c r="B638">
        <v>0</v>
      </c>
      <c r="C638" t="s">
        <v>10</v>
      </c>
      <c r="D638">
        <v>1</v>
      </c>
    </row>
    <row r="639" spans="1:4" x14ac:dyDescent="0.25">
      <c r="A639">
        <v>166</v>
      </c>
      <c r="B639">
        <v>0</v>
      </c>
      <c r="C639" t="s">
        <v>20</v>
      </c>
      <c r="D639">
        <v>1</v>
      </c>
    </row>
    <row r="640" spans="1:4" x14ac:dyDescent="0.25">
      <c r="A640">
        <v>166</v>
      </c>
      <c r="B640">
        <v>0</v>
      </c>
      <c r="C640" t="s">
        <v>22</v>
      </c>
      <c r="D640">
        <v>1</v>
      </c>
    </row>
    <row r="641" spans="1:4" x14ac:dyDescent="0.25">
      <c r="A641">
        <v>166</v>
      </c>
      <c r="B641">
        <v>0</v>
      </c>
      <c r="C641" t="s">
        <v>4</v>
      </c>
      <c r="D641">
        <v>1</v>
      </c>
    </row>
    <row r="642" spans="1:4" x14ac:dyDescent="0.25">
      <c r="A642">
        <v>166</v>
      </c>
      <c r="B642">
        <v>0</v>
      </c>
      <c r="C642" t="s">
        <v>18</v>
      </c>
      <c r="D642">
        <v>1</v>
      </c>
    </row>
    <row r="643" spans="1:4" x14ac:dyDescent="0.25">
      <c r="A643">
        <v>166</v>
      </c>
      <c r="B643">
        <v>0</v>
      </c>
      <c r="C643" t="s">
        <v>19</v>
      </c>
      <c r="D643">
        <v>1</v>
      </c>
    </row>
    <row r="644" spans="1:4" x14ac:dyDescent="0.25">
      <c r="A644">
        <v>167</v>
      </c>
      <c r="B644">
        <v>0</v>
      </c>
      <c r="C644" t="s">
        <v>12</v>
      </c>
      <c r="D644">
        <v>1</v>
      </c>
    </row>
    <row r="645" spans="1:4" x14ac:dyDescent="0.25">
      <c r="A645">
        <v>167</v>
      </c>
      <c r="B645">
        <v>0</v>
      </c>
      <c r="C645" t="s">
        <v>10308</v>
      </c>
      <c r="D645">
        <v>1</v>
      </c>
    </row>
    <row r="646" spans="1:4" x14ac:dyDescent="0.25">
      <c r="A646">
        <v>168</v>
      </c>
      <c r="B646">
        <v>0</v>
      </c>
      <c r="C646" t="s">
        <v>12</v>
      </c>
      <c r="D646">
        <v>1</v>
      </c>
    </row>
    <row r="647" spans="1:4" x14ac:dyDescent="0.25">
      <c r="A647">
        <v>168</v>
      </c>
      <c r="B647">
        <v>0</v>
      </c>
      <c r="C647" t="s">
        <v>16</v>
      </c>
      <c r="D647">
        <v>1</v>
      </c>
    </row>
    <row r="648" spans="1:4" x14ac:dyDescent="0.25">
      <c r="A648">
        <v>169</v>
      </c>
      <c r="B648">
        <v>0</v>
      </c>
      <c r="C648" t="s">
        <v>12</v>
      </c>
      <c r="D648">
        <v>1</v>
      </c>
    </row>
    <row r="649" spans="1:4" x14ac:dyDescent="0.25">
      <c r="A649">
        <v>169</v>
      </c>
      <c r="B649">
        <v>0</v>
      </c>
      <c r="C649" t="s">
        <v>18</v>
      </c>
      <c r="D649">
        <v>1</v>
      </c>
    </row>
    <row r="650" spans="1:4" x14ac:dyDescent="0.25">
      <c r="A650">
        <v>169</v>
      </c>
      <c r="B650">
        <v>0</v>
      </c>
      <c r="C650" t="s">
        <v>14</v>
      </c>
      <c r="D650">
        <v>1</v>
      </c>
    </row>
    <row r="651" spans="1:4" x14ac:dyDescent="0.25">
      <c r="A651">
        <v>169</v>
      </c>
      <c r="B651">
        <v>0</v>
      </c>
      <c r="C651" t="s">
        <v>10</v>
      </c>
      <c r="D651">
        <v>1</v>
      </c>
    </row>
    <row r="652" spans="1:4" x14ac:dyDescent="0.25">
      <c r="A652">
        <v>169</v>
      </c>
      <c r="B652">
        <v>0</v>
      </c>
      <c r="C652" t="s">
        <v>19</v>
      </c>
      <c r="D652">
        <v>1</v>
      </c>
    </row>
    <row r="653" spans="1:4" x14ac:dyDescent="0.25">
      <c r="A653">
        <v>170</v>
      </c>
      <c r="B653">
        <v>0</v>
      </c>
      <c r="C653" t="s">
        <v>12</v>
      </c>
      <c r="D653">
        <v>1</v>
      </c>
    </row>
    <row r="654" spans="1:4" x14ac:dyDescent="0.25">
      <c r="A654">
        <v>170</v>
      </c>
      <c r="B654">
        <v>0</v>
      </c>
      <c r="C654" t="s">
        <v>18</v>
      </c>
      <c r="D654">
        <v>1</v>
      </c>
    </row>
    <row r="655" spans="1:4" x14ac:dyDescent="0.25">
      <c r="A655">
        <v>170</v>
      </c>
      <c r="B655">
        <v>0</v>
      </c>
      <c r="C655" t="s">
        <v>14</v>
      </c>
      <c r="D655">
        <v>1</v>
      </c>
    </row>
    <row r="656" spans="1:4" x14ac:dyDescent="0.25">
      <c r="A656">
        <v>170</v>
      </c>
      <c r="B656">
        <v>0</v>
      </c>
      <c r="C656" t="s">
        <v>10</v>
      </c>
      <c r="D656">
        <v>1</v>
      </c>
    </row>
    <row r="657" spans="1:4" x14ac:dyDescent="0.25">
      <c r="A657">
        <v>170</v>
      </c>
      <c r="B657">
        <v>0</v>
      </c>
      <c r="C657" t="s">
        <v>19</v>
      </c>
      <c r="D657">
        <v>1</v>
      </c>
    </row>
    <row r="658" spans="1:4" x14ac:dyDescent="0.25">
      <c r="A658">
        <v>170</v>
      </c>
      <c r="B658">
        <v>0</v>
      </c>
      <c r="C658" t="s">
        <v>10308</v>
      </c>
      <c r="D658">
        <v>1</v>
      </c>
    </row>
    <row r="659" spans="1:4" x14ac:dyDescent="0.25">
      <c r="A659">
        <v>171</v>
      </c>
      <c r="B659">
        <v>0</v>
      </c>
      <c r="C659" t="s">
        <v>12</v>
      </c>
      <c r="D659">
        <v>1</v>
      </c>
    </row>
    <row r="660" spans="1:4" x14ac:dyDescent="0.25">
      <c r="A660">
        <v>171</v>
      </c>
      <c r="B660">
        <v>0</v>
      </c>
      <c r="C660" t="s">
        <v>14</v>
      </c>
      <c r="D660">
        <v>1</v>
      </c>
    </row>
    <row r="661" spans="1:4" x14ac:dyDescent="0.25">
      <c r="A661">
        <v>171</v>
      </c>
      <c r="B661">
        <v>0</v>
      </c>
      <c r="C661" t="s">
        <v>19</v>
      </c>
      <c r="D661">
        <v>1</v>
      </c>
    </row>
    <row r="662" spans="1:4" x14ac:dyDescent="0.25">
      <c r="A662">
        <v>172</v>
      </c>
      <c r="B662">
        <v>0</v>
      </c>
      <c r="C662" t="s">
        <v>12</v>
      </c>
      <c r="D662">
        <v>1</v>
      </c>
    </row>
    <row r="663" spans="1:4" x14ac:dyDescent="0.25">
      <c r="A663">
        <v>172</v>
      </c>
      <c r="B663">
        <v>0</v>
      </c>
      <c r="C663" t="s">
        <v>4</v>
      </c>
      <c r="D663">
        <v>1</v>
      </c>
    </row>
    <row r="664" spans="1:4" x14ac:dyDescent="0.25">
      <c r="A664">
        <v>172</v>
      </c>
      <c r="B664">
        <v>0</v>
      </c>
      <c r="C664" t="s">
        <v>10</v>
      </c>
      <c r="D664">
        <v>1</v>
      </c>
    </row>
    <row r="665" spans="1:4" x14ac:dyDescent="0.25">
      <c r="A665">
        <v>173</v>
      </c>
      <c r="B665">
        <v>0</v>
      </c>
      <c r="C665" t="s">
        <v>15</v>
      </c>
      <c r="D665">
        <v>1</v>
      </c>
    </row>
    <row r="666" spans="1:4" x14ac:dyDescent="0.25">
      <c r="A666">
        <v>173</v>
      </c>
      <c r="B666">
        <v>0</v>
      </c>
      <c r="C666" t="s">
        <v>2</v>
      </c>
      <c r="D666">
        <v>1</v>
      </c>
    </row>
    <row r="667" spans="1:4" x14ac:dyDescent="0.25">
      <c r="A667">
        <v>173</v>
      </c>
      <c r="B667">
        <v>0</v>
      </c>
      <c r="C667" t="s">
        <v>11</v>
      </c>
      <c r="D667">
        <v>1</v>
      </c>
    </row>
    <row r="668" spans="1:4" x14ac:dyDescent="0.25">
      <c r="A668">
        <v>173</v>
      </c>
      <c r="B668">
        <v>0</v>
      </c>
      <c r="C668" t="s">
        <v>24</v>
      </c>
      <c r="D668">
        <v>1</v>
      </c>
    </row>
    <row r="669" spans="1:4" x14ac:dyDescent="0.25">
      <c r="A669">
        <v>174</v>
      </c>
      <c r="B669">
        <v>0</v>
      </c>
      <c r="C669" t="s">
        <v>15</v>
      </c>
      <c r="D669">
        <v>1</v>
      </c>
    </row>
    <row r="670" spans="1:4" x14ac:dyDescent="0.25">
      <c r="A670">
        <v>174</v>
      </c>
      <c r="B670">
        <v>0</v>
      </c>
      <c r="C670" t="s">
        <v>2</v>
      </c>
      <c r="D670">
        <v>1</v>
      </c>
    </row>
    <row r="671" spans="1:4" x14ac:dyDescent="0.25">
      <c r="A671">
        <v>174</v>
      </c>
      <c r="B671">
        <v>0</v>
      </c>
      <c r="C671" t="s">
        <v>11</v>
      </c>
      <c r="D671">
        <v>1</v>
      </c>
    </row>
    <row r="672" spans="1:4" x14ac:dyDescent="0.25">
      <c r="A672">
        <v>174</v>
      </c>
      <c r="B672">
        <v>0</v>
      </c>
      <c r="C672" t="s">
        <v>24</v>
      </c>
      <c r="D672">
        <v>1</v>
      </c>
    </row>
    <row r="673" spans="1:4" x14ac:dyDescent="0.25">
      <c r="A673">
        <v>174</v>
      </c>
      <c r="B673">
        <v>0</v>
      </c>
      <c r="C673" t="s">
        <v>16</v>
      </c>
      <c r="D673">
        <v>1</v>
      </c>
    </row>
    <row r="674" spans="1:4" x14ac:dyDescent="0.25">
      <c r="A674">
        <v>175</v>
      </c>
      <c r="B674">
        <v>0</v>
      </c>
      <c r="C674" t="s">
        <v>15</v>
      </c>
      <c r="D674">
        <v>1</v>
      </c>
    </row>
    <row r="675" spans="1:4" x14ac:dyDescent="0.25">
      <c r="A675">
        <v>175</v>
      </c>
      <c r="B675">
        <v>0</v>
      </c>
      <c r="C675" t="s">
        <v>2</v>
      </c>
      <c r="D675">
        <v>1</v>
      </c>
    </row>
    <row r="676" spans="1:4" x14ac:dyDescent="0.25">
      <c r="A676">
        <v>175</v>
      </c>
      <c r="B676">
        <v>0</v>
      </c>
      <c r="C676" t="s">
        <v>31</v>
      </c>
      <c r="D676">
        <v>1</v>
      </c>
    </row>
    <row r="677" spans="1:4" x14ac:dyDescent="0.25">
      <c r="A677">
        <v>176</v>
      </c>
      <c r="B677">
        <v>0</v>
      </c>
      <c r="C677" t="s">
        <v>15</v>
      </c>
      <c r="D677">
        <v>1</v>
      </c>
    </row>
    <row r="678" spans="1:4" x14ac:dyDescent="0.25">
      <c r="A678">
        <v>176</v>
      </c>
      <c r="B678">
        <v>0</v>
      </c>
      <c r="C678" t="s">
        <v>2</v>
      </c>
      <c r="D678">
        <v>1</v>
      </c>
    </row>
    <row r="679" spans="1:4" x14ac:dyDescent="0.25">
      <c r="A679">
        <v>176</v>
      </c>
      <c r="B679">
        <v>0</v>
      </c>
      <c r="C679" t="s">
        <v>32</v>
      </c>
      <c r="D679">
        <v>1</v>
      </c>
    </row>
    <row r="680" spans="1:4" x14ac:dyDescent="0.25">
      <c r="A680">
        <v>176</v>
      </c>
      <c r="B680">
        <v>0</v>
      </c>
      <c r="C680" t="s">
        <v>11</v>
      </c>
      <c r="D680">
        <v>1</v>
      </c>
    </row>
    <row r="681" spans="1:4" x14ac:dyDescent="0.25">
      <c r="A681">
        <v>177</v>
      </c>
      <c r="B681">
        <v>0</v>
      </c>
      <c r="C681" t="s">
        <v>15</v>
      </c>
      <c r="D681">
        <v>1</v>
      </c>
    </row>
    <row r="682" spans="1:4" x14ac:dyDescent="0.25">
      <c r="A682">
        <v>177</v>
      </c>
      <c r="B682">
        <v>0</v>
      </c>
      <c r="C682" t="s">
        <v>2</v>
      </c>
      <c r="D682">
        <v>1</v>
      </c>
    </row>
    <row r="683" spans="1:4" x14ac:dyDescent="0.25">
      <c r="A683">
        <v>177</v>
      </c>
      <c r="B683">
        <v>0</v>
      </c>
      <c r="C683" t="s">
        <v>32</v>
      </c>
      <c r="D683">
        <v>1</v>
      </c>
    </row>
    <row r="684" spans="1:4" x14ac:dyDescent="0.25">
      <c r="A684">
        <v>177</v>
      </c>
      <c r="B684">
        <v>0</v>
      </c>
      <c r="C684" t="s">
        <v>11</v>
      </c>
      <c r="D684">
        <v>1</v>
      </c>
    </row>
    <row r="685" spans="1:4" x14ac:dyDescent="0.25">
      <c r="A685">
        <v>177</v>
      </c>
      <c r="B685">
        <v>0</v>
      </c>
      <c r="C685" t="s">
        <v>1</v>
      </c>
      <c r="D685">
        <v>1</v>
      </c>
    </row>
    <row r="686" spans="1:4" x14ac:dyDescent="0.25">
      <c r="A686">
        <v>177</v>
      </c>
      <c r="B686">
        <v>0</v>
      </c>
      <c r="C686" t="s">
        <v>24</v>
      </c>
      <c r="D686">
        <v>1</v>
      </c>
    </row>
    <row r="687" spans="1:4" x14ac:dyDescent="0.25">
      <c r="A687">
        <v>178</v>
      </c>
      <c r="B687">
        <v>0</v>
      </c>
      <c r="C687" t="s">
        <v>15</v>
      </c>
      <c r="D687">
        <v>1</v>
      </c>
    </row>
    <row r="688" spans="1:4" x14ac:dyDescent="0.25">
      <c r="A688">
        <v>178</v>
      </c>
      <c r="B688">
        <v>0</v>
      </c>
      <c r="C688" t="s">
        <v>2</v>
      </c>
      <c r="D688">
        <v>1</v>
      </c>
    </row>
    <row r="689" spans="1:4" x14ac:dyDescent="0.25">
      <c r="A689">
        <v>178</v>
      </c>
      <c r="B689">
        <v>0</v>
      </c>
      <c r="C689" t="s">
        <v>32</v>
      </c>
      <c r="D689">
        <v>1</v>
      </c>
    </row>
    <row r="690" spans="1:4" x14ac:dyDescent="0.25">
      <c r="A690">
        <v>178</v>
      </c>
      <c r="B690">
        <v>0</v>
      </c>
      <c r="C690" t="s">
        <v>11</v>
      </c>
      <c r="D690">
        <v>1</v>
      </c>
    </row>
    <row r="691" spans="1:4" x14ac:dyDescent="0.25">
      <c r="A691">
        <v>178</v>
      </c>
      <c r="B691">
        <v>0</v>
      </c>
      <c r="C691" t="s">
        <v>24</v>
      </c>
      <c r="D691">
        <v>1</v>
      </c>
    </row>
    <row r="692" spans="1:4" x14ac:dyDescent="0.25">
      <c r="A692">
        <v>179</v>
      </c>
      <c r="B692">
        <v>0</v>
      </c>
      <c r="C692" t="s">
        <v>15</v>
      </c>
      <c r="D692">
        <v>1</v>
      </c>
    </row>
    <row r="693" spans="1:4" x14ac:dyDescent="0.25">
      <c r="A693">
        <v>179</v>
      </c>
      <c r="B693">
        <v>0</v>
      </c>
      <c r="C693" t="s">
        <v>2</v>
      </c>
      <c r="D693">
        <v>1</v>
      </c>
    </row>
    <row r="694" spans="1:4" x14ac:dyDescent="0.25">
      <c r="A694">
        <v>179</v>
      </c>
      <c r="B694">
        <v>0</v>
      </c>
      <c r="C694" t="s">
        <v>32</v>
      </c>
      <c r="D694">
        <v>1</v>
      </c>
    </row>
    <row r="695" spans="1:4" x14ac:dyDescent="0.25">
      <c r="A695">
        <v>179</v>
      </c>
      <c r="B695">
        <v>0</v>
      </c>
      <c r="C695" t="s">
        <v>11</v>
      </c>
      <c r="D695">
        <v>1</v>
      </c>
    </row>
    <row r="696" spans="1:4" x14ac:dyDescent="0.25">
      <c r="A696">
        <v>179</v>
      </c>
      <c r="B696">
        <v>0</v>
      </c>
      <c r="C696" t="s">
        <v>24</v>
      </c>
      <c r="D696">
        <v>1</v>
      </c>
    </row>
    <row r="697" spans="1:4" x14ac:dyDescent="0.25">
      <c r="A697">
        <v>179</v>
      </c>
      <c r="B697">
        <v>0</v>
      </c>
      <c r="C697" t="s">
        <v>13</v>
      </c>
      <c r="D697">
        <v>1</v>
      </c>
    </row>
    <row r="698" spans="1:4" x14ac:dyDescent="0.25">
      <c r="A698">
        <v>180</v>
      </c>
      <c r="B698">
        <v>0</v>
      </c>
      <c r="C698" t="s">
        <v>15</v>
      </c>
      <c r="D698">
        <v>1</v>
      </c>
    </row>
    <row r="699" spans="1:4" x14ac:dyDescent="0.25">
      <c r="A699">
        <v>180</v>
      </c>
      <c r="B699">
        <v>0</v>
      </c>
      <c r="C699" t="s">
        <v>2</v>
      </c>
      <c r="D699">
        <v>1</v>
      </c>
    </row>
    <row r="700" spans="1:4" x14ac:dyDescent="0.25">
      <c r="A700">
        <v>180</v>
      </c>
      <c r="B700">
        <v>0</v>
      </c>
      <c r="C700" t="s">
        <v>32</v>
      </c>
      <c r="D700">
        <v>1</v>
      </c>
    </row>
    <row r="701" spans="1:4" x14ac:dyDescent="0.25">
      <c r="A701">
        <v>180</v>
      </c>
      <c r="B701">
        <v>0</v>
      </c>
      <c r="C701" t="s">
        <v>11</v>
      </c>
      <c r="D701">
        <v>1</v>
      </c>
    </row>
    <row r="702" spans="1:4" x14ac:dyDescent="0.25">
      <c r="A702">
        <v>180</v>
      </c>
      <c r="B702">
        <v>0</v>
      </c>
      <c r="C702" t="s">
        <v>24</v>
      </c>
      <c r="D702">
        <v>1</v>
      </c>
    </row>
    <row r="703" spans="1:4" x14ac:dyDescent="0.25">
      <c r="A703">
        <v>180</v>
      </c>
      <c r="B703">
        <v>0</v>
      </c>
      <c r="C703" t="s">
        <v>31</v>
      </c>
      <c r="D703">
        <v>1</v>
      </c>
    </row>
    <row r="704" spans="1:4" x14ac:dyDescent="0.25">
      <c r="A704">
        <v>181</v>
      </c>
      <c r="B704">
        <v>0</v>
      </c>
      <c r="C704" t="s">
        <v>15</v>
      </c>
      <c r="D704">
        <v>1</v>
      </c>
    </row>
    <row r="705" spans="1:4" x14ac:dyDescent="0.25">
      <c r="A705">
        <v>181</v>
      </c>
      <c r="B705">
        <v>0</v>
      </c>
      <c r="C705" t="s">
        <v>11</v>
      </c>
      <c r="D705">
        <v>1</v>
      </c>
    </row>
    <row r="706" spans="1:4" x14ac:dyDescent="0.25">
      <c r="A706">
        <v>181</v>
      </c>
      <c r="B706">
        <v>0</v>
      </c>
      <c r="C706" t="s">
        <v>2</v>
      </c>
      <c r="D706">
        <v>1</v>
      </c>
    </row>
    <row r="707" spans="1:4" x14ac:dyDescent="0.25">
      <c r="A707">
        <v>181</v>
      </c>
      <c r="B707">
        <v>0</v>
      </c>
      <c r="C707" t="s">
        <v>13</v>
      </c>
      <c r="D707">
        <v>1</v>
      </c>
    </row>
    <row r="708" spans="1:4" x14ac:dyDescent="0.25">
      <c r="A708">
        <v>182</v>
      </c>
      <c r="B708">
        <v>0</v>
      </c>
      <c r="C708" t="s">
        <v>15</v>
      </c>
      <c r="D708">
        <v>1</v>
      </c>
    </row>
    <row r="709" spans="1:4" x14ac:dyDescent="0.25">
      <c r="A709">
        <v>182</v>
      </c>
      <c r="B709">
        <v>0</v>
      </c>
      <c r="C709" t="s">
        <v>11</v>
      </c>
      <c r="D709">
        <v>1</v>
      </c>
    </row>
    <row r="710" spans="1:4" x14ac:dyDescent="0.25">
      <c r="A710">
        <v>182</v>
      </c>
      <c r="B710">
        <v>0</v>
      </c>
      <c r="C710" t="s">
        <v>24</v>
      </c>
      <c r="D710">
        <v>1</v>
      </c>
    </row>
    <row r="711" spans="1:4" x14ac:dyDescent="0.25">
      <c r="A711">
        <v>182</v>
      </c>
      <c r="B711">
        <v>0</v>
      </c>
      <c r="C711" t="s">
        <v>2</v>
      </c>
      <c r="D711">
        <v>1</v>
      </c>
    </row>
    <row r="712" spans="1:4" x14ac:dyDescent="0.25">
      <c r="A712">
        <v>182</v>
      </c>
      <c r="B712">
        <v>0</v>
      </c>
      <c r="C712" t="s">
        <v>32</v>
      </c>
      <c r="D712">
        <v>1</v>
      </c>
    </row>
    <row r="713" spans="1:4" x14ac:dyDescent="0.25">
      <c r="A713">
        <v>182</v>
      </c>
      <c r="B713">
        <v>0</v>
      </c>
      <c r="C713" t="s">
        <v>31</v>
      </c>
      <c r="D713">
        <v>1</v>
      </c>
    </row>
    <row r="714" spans="1:4" x14ac:dyDescent="0.25">
      <c r="A714">
        <v>183</v>
      </c>
      <c r="B714">
        <v>0</v>
      </c>
      <c r="C714" t="s">
        <v>15</v>
      </c>
      <c r="D714">
        <v>1</v>
      </c>
    </row>
    <row r="715" spans="1:4" x14ac:dyDescent="0.25">
      <c r="A715">
        <v>183</v>
      </c>
      <c r="B715">
        <v>0</v>
      </c>
      <c r="C715" t="s">
        <v>11</v>
      </c>
      <c r="D715">
        <v>1</v>
      </c>
    </row>
    <row r="716" spans="1:4" x14ac:dyDescent="0.25">
      <c r="A716">
        <v>183</v>
      </c>
      <c r="B716">
        <v>0</v>
      </c>
      <c r="C716" t="s">
        <v>24</v>
      </c>
      <c r="D716">
        <v>1</v>
      </c>
    </row>
    <row r="717" spans="1:4" x14ac:dyDescent="0.25">
      <c r="A717">
        <v>183</v>
      </c>
      <c r="B717">
        <v>0</v>
      </c>
      <c r="C717" t="s">
        <v>2</v>
      </c>
      <c r="D717">
        <v>1</v>
      </c>
    </row>
    <row r="718" spans="1:4" x14ac:dyDescent="0.25">
      <c r="A718">
        <v>183</v>
      </c>
      <c r="B718">
        <v>0</v>
      </c>
      <c r="C718" t="s">
        <v>32</v>
      </c>
      <c r="D718">
        <v>1</v>
      </c>
    </row>
    <row r="719" spans="1:4" x14ac:dyDescent="0.25">
      <c r="A719">
        <v>183</v>
      </c>
      <c r="B719">
        <v>0</v>
      </c>
      <c r="C719" t="s">
        <v>31</v>
      </c>
      <c r="D719">
        <v>1</v>
      </c>
    </row>
    <row r="720" spans="1:4" x14ac:dyDescent="0.25">
      <c r="A720">
        <v>184</v>
      </c>
      <c r="B720">
        <v>0</v>
      </c>
      <c r="C720" t="s">
        <v>15</v>
      </c>
      <c r="D720">
        <v>1</v>
      </c>
    </row>
    <row r="721" spans="1:4" x14ac:dyDescent="0.25">
      <c r="A721">
        <v>184</v>
      </c>
      <c r="B721">
        <v>0</v>
      </c>
      <c r="C721" t="s">
        <v>11</v>
      </c>
      <c r="D721">
        <v>1</v>
      </c>
    </row>
    <row r="722" spans="1:4" x14ac:dyDescent="0.25">
      <c r="A722">
        <v>184</v>
      </c>
      <c r="B722">
        <v>0</v>
      </c>
      <c r="C722" t="s">
        <v>24</v>
      </c>
      <c r="D722">
        <v>1</v>
      </c>
    </row>
    <row r="723" spans="1:4" x14ac:dyDescent="0.25">
      <c r="A723">
        <v>184</v>
      </c>
      <c r="B723">
        <v>0</v>
      </c>
      <c r="C723" t="s">
        <v>2</v>
      </c>
      <c r="D723">
        <v>1</v>
      </c>
    </row>
    <row r="724" spans="1:4" x14ac:dyDescent="0.25">
      <c r="A724">
        <v>184</v>
      </c>
      <c r="B724">
        <v>0</v>
      </c>
      <c r="C724" t="s">
        <v>32</v>
      </c>
      <c r="D724">
        <v>1</v>
      </c>
    </row>
    <row r="725" spans="1:4" x14ac:dyDescent="0.25">
      <c r="A725">
        <v>184</v>
      </c>
      <c r="B725">
        <v>0</v>
      </c>
      <c r="C725" t="s">
        <v>31</v>
      </c>
      <c r="D725">
        <v>1</v>
      </c>
    </row>
    <row r="726" spans="1:4" x14ac:dyDescent="0.25">
      <c r="A726">
        <v>185</v>
      </c>
      <c r="B726">
        <v>0</v>
      </c>
      <c r="C726" t="s">
        <v>15</v>
      </c>
      <c r="D726">
        <v>1</v>
      </c>
    </row>
    <row r="727" spans="1:4" x14ac:dyDescent="0.25">
      <c r="A727">
        <v>185</v>
      </c>
      <c r="B727">
        <v>0</v>
      </c>
      <c r="C727" t="s">
        <v>11</v>
      </c>
      <c r="D727">
        <v>1</v>
      </c>
    </row>
    <row r="728" spans="1:4" x14ac:dyDescent="0.25">
      <c r="A728">
        <v>185</v>
      </c>
      <c r="B728">
        <v>0</v>
      </c>
      <c r="C728" t="s">
        <v>24</v>
      </c>
      <c r="D728">
        <v>1</v>
      </c>
    </row>
    <row r="729" spans="1:4" x14ac:dyDescent="0.25">
      <c r="A729">
        <v>185</v>
      </c>
      <c r="B729">
        <v>0</v>
      </c>
      <c r="C729" t="s">
        <v>2</v>
      </c>
      <c r="D729">
        <v>1</v>
      </c>
    </row>
    <row r="730" spans="1:4" x14ac:dyDescent="0.25">
      <c r="A730">
        <v>185</v>
      </c>
      <c r="B730">
        <v>0</v>
      </c>
      <c r="C730" t="s">
        <v>32</v>
      </c>
      <c r="D730">
        <v>1</v>
      </c>
    </row>
    <row r="731" spans="1:4" x14ac:dyDescent="0.25">
      <c r="A731">
        <v>185</v>
      </c>
      <c r="B731">
        <v>0</v>
      </c>
      <c r="C731" t="s">
        <v>31</v>
      </c>
      <c r="D731">
        <v>1</v>
      </c>
    </row>
    <row r="732" spans="1:4" x14ac:dyDescent="0.25">
      <c r="A732">
        <v>185</v>
      </c>
      <c r="B732">
        <v>0</v>
      </c>
      <c r="C732" t="s">
        <v>4</v>
      </c>
      <c r="D732">
        <v>1</v>
      </c>
    </row>
    <row r="733" spans="1:4" x14ac:dyDescent="0.25">
      <c r="A733">
        <v>186</v>
      </c>
      <c r="B733">
        <v>0</v>
      </c>
      <c r="C733" t="s">
        <v>15</v>
      </c>
      <c r="D733">
        <v>1</v>
      </c>
    </row>
    <row r="734" spans="1:4" x14ac:dyDescent="0.25">
      <c r="A734">
        <v>186</v>
      </c>
      <c r="B734">
        <v>0</v>
      </c>
      <c r="C734" t="s">
        <v>11</v>
      </c>
      <c r="D734">
        <v>1</v>
      </c>
    </row>
    <row r="735" spans="1:4" x14ac:dyDescent="0.25">
      <c r="A735">
        <v>186</v>
      </c>
      <c r="B735">
        <v>0</v>
      </c>
      <c r="C735" t="s">
        <v>24</v>
      </c>
      <c r="D735">
        <v>1</v>
      </c>
    </row>
    <row r="736" spans="1:4" x14ac:dyDescent="0.25">
      <c r="A736">
        <v>186</v>
      </c>
      <c r="B736">
        <v>0</v>
      </c>
      <c r="C736" t="s">
        <v>2</v>
      </c>
      <c r="D736">
        <v>1</v>
      </c>
    </row>
    <row r="737" spans="1:4" x14ac:dyDescent="0.25">
      <c r="A737">
        <v>186</v>
      </c>
      <c r="B737">
        <v>0</v>
      </c>
      <c r="C737" t="s">
        <v>32</v>
      </c>
      <c r="D737">
        <v>1</v>
      </c>
    </row>
    <row r="738" spans="1:4" x14ac:dyDescent="0.25">
      <c r="A738">
        <v>186</v>
      </c>
      <c r="B738">
        <v>0</v>
      </c>
      <c r="C738" t="s">
        <v>0</v>
      </c>
      <c r="D738">
        <v>1</v>
      </c>
    </row>
    <row r="739" spans="1:4" x14ac:dyDescent="0.25">
      <c r="A739">
        <v>187</v>
      </c>
      <c r="B739">
        <v>0</v>
      </c>
      <c r="C739" t="s">
        <v>15</v>
      </c>
      <c r="D739">
        <v>1</v>
      </c>
    </row>
    <row r="740" spans="1:4" x14ac:dyDescent="0.25">
      <c r="A740">
        <v>187</v>
      </c>
      <c r="B740">
        <v>0</v>
      </c>
      <c r="C740" t="s">
        <v>32</v>
      </c>
      <c r="D740">
        <v>1</v>
      </c>
    </row>
    <row r="741" spans="1:4" x14ac:dyDescent="0.25">
      <c r="A741">
        <v>187</v>
      </c>
      <c r="B741">
        <v>0</v>
      </c>
      <c r="C741" t="s">
        <v>17</v>
      </c>
      <c r="D741">
        <v>1</v>
      </c>
    </row>
    <row r="742" spans="1:4" x14ac:dyDescent="0.25">
      <c r="A742">
        <v>188</v>
      </c>
      <c r="B742">
        <v>0</v>
      </c>
      <c r="C742" t="s">
        <v>15</v>
      </c>
      <c r="D742">
        <v>1</v>
      </c>
    </row>
    <row r="743" spans="1:4" x14ac:dyDescent="0.25">
      <c r="A743">
        <v>188</v>
      </c>
      <c r="B743">
        <v>0</v>
      </c>
      <c r="C743" t="s">
        <v>32</v>
      </c>
      <c r="D743">
        <v>1</v>
      </c>
    </row>
    <row r="744" spans="1:4" x14ac:dyDescent="0.25">
      <c r="A744">
        <v>188</v>
      </c>
      <c r="B744">
        <v>0</v>
      </c>
      <c r="C744" t="s">
        <v>31</v>
      </c>
      <c r="D744">
        <v>1</v>
      </c>
    </row>
    <row r="745" spans="1:4" x14ac:dyDescent="0.25">
      <c r="A745">
        <v>188</v>
      </c>
      <c r="B745">
        <v>0</v>
      </c>
      <c r="C745" t="s">
        <v>24</v>
      </c>
      <c r="D745">
        <v>1</v>
      </c>
    </row>
    <row r="746" spans="1:4" x14ac:dyDescent="0.25">
      <c r="A746">
        <v>189</v>
      </c>
      <c r="B746">
        <v>0</v>
      </c>
      <c r="C746" t="s">
        <v>15</v>
      </c>
      <c r="D746">
        <v>1</v>
      </c>
    </row>
    <row r="747" spans="1:4" x14ac:dyDescent="0.25">
      <c r="A747">
        <v>189</v>
      </c>
      <c r="B747">
        <v>0</v>
      </c>
      <c r="C747" t="s">
        <v>4</v>
      </c>
      <c r="D747">
        <v>1</v>
      </c>
    </row>
    <row r="748" spans="1:4" x14ac:dyDescent="0.25">
      <c r="A748">
        <v>189</v>
      </c>
      <c r="B748">
        <v>0</v>
      </c>
      <c r="C748" t="s">
        <v>11</v>
      </c>
      <c r="D748">
        <v>1</v>
      </c>
    </row>
    <row r="749" spans="1:4" x14ac:dyDescent="0.25">
      <c r="A749">
        <v>190</v>
      </c>
      <c r="B749">
        <v>0</v>
      </c>
      <c r="C749" t="s">
        <v>23</v>
      </c>
      <c r="D749">
        <v>1</v>
      </c>
    </row>
    <row r="750" spans="1:4" x14ac:dyDescent="0.25">
      <c r="A750">
        <v>191</v>
      </c>
      <c r="B750">
        <v>0</v>
      </c>
      <c r="C750" t="s">
        <v>23</v>
      </c>
      <c r="D750">
        <v>1</v>
      </c>
    </row>
    <row r="751" spans="1:4" x14ac:dyDescent="0.25">
      <c r="A751">
        <v>191</v>
      </c>
      <c r="B751">
        <v>0</v>
      </c>
      <c r="C751" t="s">
        <v>13</v>
      </c>
      <c r="D751">
        <v>1</v>
      </c>
    </row>
    <row r="752" spans="1:4" x14ac:dyDescent="0.25">
      <c r="A752">
        <v>191</v>
      </c>
      <c r="B752">
        <v>0</v>
      </c>
      <c r="C752" t="s">
        <v>31</v>
      </c>
      <c r="D752">
        <v>1</v>
      </c>
    </row>
    <row r="753" spans="1:4" x14ac:dyDescent="0.25">
      <c r="A753">
        <v>191</v>
      </c>
      <c r="B753">
        <v>0</v>
      </c>
      <c r="C753" t="s">
        <v>16</v>
      </c>
      <c r="D753">
        <v>1</v>
      </c>
    </row>
    <row r="754" spans="1:4" x14ac:dyDescent="0.25">
      <c r="A754">
        <v>192</v>
      </c>
      <c r="B754">
        <v>0</v>
      </c>
      <c r="C754" t="s">
        <v>23</v>
      </c>
      <c r="D754">
        <v>1</v>
      </c>
    </row>
    <row r="755" spans="1:4" x14ac:dyDescent="0.25">
      <c r="A755">
        <v>192</v>
      </c>
      <c r="B755">
        <v>0</v>
      </c>
      <c r="C755" t="s">
        <v>28</v>
      </c>
      <c r="D755">
        <v>1</v>
      </c>
    </row>
    <row r="756" spans="1:4" x14ac:dyDescent="0.25">
      <c r="A756">
        <v>192</v>
      </c>
      <c r="B756">
        <v>0</v>
      </c>
      <c r="C756" t="s">
        <v>31</v>
      </c>
      <c r="D756">
        <v>1</v>
      </c>
    </row>
    <row r="757" spans="1:4" x14ac:dyDescent="0.25">
      <c r="A757">
        <v>193</v>
      </c>
      <c r="B757">
        <v>0</v>
      </c>
      <c r="C757" t="s">
        <v>18</v>
      </c>
      <c r="D757">
        <v>1</v>
      </c>
    </row>
    <row r="758" spans="1:4" x14ac:dyDescent="0.25">
      <c r="A758">
        <v>193</v>
      </c>
      <c r="B758">
        <v>0</v>
      </c>
      <c r="C758" t="s">
        <v>10308</v>
      </c>
      <c r="D758">
        <v>1</v>
      </c>
    </row>
    <row r="759" spans="1:4" x14ac:dyDescent="0.25">
      <c r="A759">
        <v>194</v>
      </c>
      <c r="B759">
        <v>0</v>
      </c>
      <c r="C759" t="s">
        <v>18</v>
      </c>
      <c r="D759">
        <v>1</v>
      </c>
    </row>
    <row r="760" spans="1:4" x14ac:dyDescent="0.25">
      <c r="A760">
        <v>194</v>
      </c>
      <c r="B760">
        <v>0</v>
      </c>
      <c r="C760" t="s">
        <v>1</v>
      </c>
      <c r="D760">
        <v>1</v>
      </c>
    </row>
    <row r="761" spans="1:4" x14ac:dyDescent="0.25">
      <c r="A761">
        <v>194</v>
      </c>
      <c r="B761">
        <v>0</v>
      </c>
      <c r="C761" t="s">
        <v>31</v>
      </c>
      <c r="D761">
        <v>1</v>
      </c>
    </row>
    <row r="762" spans="1:4" x14ac:dyDescent="0.25">
      <c r="A762">
        <v>194</v>
      </c>
      <c r="B762">
        <v>0</v>
      </c>
      <c r="C762" t="s">
        <v>25</v>
      </c>
      <c r="D762">
        <v>1</v>
      </c>
    </row>
    <row r="763" spans="1:4" x14ac:dyDescent="0.25">
      <c r="A763">
        <v>194</v>
      </c>
      <c r="B763">
        <v>0</v>
      </c>
      <c r="C763" t="s">
        <v>29</v>
      </c>
      <c r="D763">
        <v>1</v>
      </c>
    </row>
    <row r="764" spans="1:4" x14ac:dyDescent="0.25">
      <c r="A764">
        <v>195</v>
      </c>
      <c r="B764">
        <v>0</v>
      </c>
      <c r="C764" t="s">
        <v>18</v>
      </c>
      <c r="D764">
        <v>1</v>
      </c>
    </row>
    <row r="765" spans="1:4" x14ac:dyDescent="0.25">
      <c r="A765">
        <v>195</v>
      </c>
      <c r="B765">
        <v>0</v>
      </c>
      <c r="C765" t="s">
        <v>22</v>
      </c>
      <c r="D765">
        <v>1</v>
      </c>
    </row>
    <row r="766" spans="1:4" x14ac:dyDescent="0.25">
      <c r="A766">
        <v>195</v>
      </c>
      <c r="B766">
        <v>0</v>
      </c>
      <c r="C766" t="s">
        <v>4</v>
      </c>
      <c r="D766">
        <v>1</v>
      </c>
    </row>
    <row r="767" spans="1:4" x14ac:dyDescent="0.25">
      <c r="A767">
        <v>195</v>
      </c>
      <c r="B767">
        <v>0</v>
      </c>
      <c r="C767" t="s">
        <v>12</v>
      </c>
      <c r="D767">
        <v>1</v>
      </c>
    </row>
    <row r="768" spans="1:4" x14ac:dyDescent="0.25">
      <c r="A768">
        <v>195</v>
      </c>
      <c r="B768">
        <v>0</v>
      </c>
      <c r="C768" t="s">
        <v>13</v>
      </c>
      <c r="D768">
        <v>1</v>
      </c>
    </row>
    <row r="769" spans="1:4" x14ac:dyDescent="0.25">
      <c r="A769">
        <v>196</v>
      </c>
      <c r="B769">
        <v>0</v>
      </c>
      <c r="C769" t="s">
        <v>18</v>
      </c>
      <c r="D769">
        <v>1</v>
      </c>
    </row>
    <row r="770" spans="1:4" x14ac:dyDescent="0.25">
      <c r="A770">
        <v>196</v>
      </c>
      <c r="B770">
        <v>0</v>
      </c>
      <c r="C770" t="s">
        <v>19</v>
      </c>
      <c r="D770">
        <v>1</v>
      </c>
    </row>
    <row r="771" spans="1:4" x14ac:dyDescent="0.25">
      <c r="A771">
        <v>197</v>
      </c>
      <c r="B771">
        <v>0</v>
      </c>
      <c r="C771" t="s">
        <v>18</v>
      </c>
      <c r="D771">
        <v>1</v>
      </c>
    </row>
    <row r="772" spans="1:4" x14ac:dyDescent="0.25">
      <c r="A772">
        <v>197</v>
      </c>
      <c r="B772">
        <v>0</v>
      </c>
      <c r="C772" t="s">
        <v>19</v>
      </c>
      <c r="D772">
        <v>1</v>
      </c>
    </row>
    <row r="773" spans="1:4" x14ac:dyDescent="0.25">
      <c r="A773">
        <v>197</v>
      </c>
      <c r="B773">
        <v>0</v>
      </c>
      <c r="C773" t="s">
        <v>10</v>
      </c>
      <c r="D773">
        <v>1</v>
      </c>
    </row>
    <row r="774" spans="1:4" x14ac:dyDescent="0.25">
      <c r="A774">
        <v>197</v>
      </c>
      <c r="B774">
        <v>0</v>
      </c>
      <c r="C774" t="s">
        <v>16</v>
      </c>
      <c r="D774">
        <v>1</v>
      </c>
    </row>
    <row r="775" spans="1:4" x14ac:dyDescent="0.25">
      <c r="A775">
        <v>198</v>
      </c>
      <c r="B775">
        <v>0</v>
      </c>
      <c r="C775" t="s">
        <v>18</v>
      </c>
      <c r="D775">
        <v>1</v>
      </c>
    </row>
    <row r="776" spans="1:4" x14ac:dyDescent="0.25">
      <c r="A776">
        <v>198</v>
      </c>
      <c r="B776">
        <v>0</v>
      </c>
      <c r="C776" t="s">
        <v>10</v>
      </c>
      <c r="D776">
        <v>1</v>
      </c>
    </row>
    <row r="777" spans="1:4" x14ac:dyDescent="0.25">
      <c r="A777">
        <v>198</v>
      </c>
      <c r="B777">
        <v>0</v>
      </c>
      <c r="C777" t="s">
        <v>11</v>
      </c>
      <c r="D777">
        <v>1</v>
      </c>
    </row>
    <row r="778" spans="1:4" x14ac:dyDescent="0.25">
      <c r="A778">
        <v>198</v>
      </c>
      <c r="B778">
        <v>0</v>
      </c>
      <c r="C778" t="s">
        <v>15</v>
      </c>
      <c r="D778">
        <v>1</v>
      </c>
    </row>
    <row r="779" spans="1:4" x14ac:dyDescent="0.25">
      <c r="A779">
        <v>198</v>
      </c>
      <c r="B779">
        <v>0</v>
      </c>
      <c r="C779" t="s">
        <v>32</v>
      </c>
      <c r="D779">
        <v>1</v>
      </c>
    </row>
    <row r="780" spans="1:4" x14ac:dyDescent="0.25">
      <c r="A780">
        <v>198</v>
      </c>
      <c r="B780">
        <v>0</v>
      </c>
      <c r="C780" t="s">
        <v>24</v>
      </c>
      <c r="D780">
        <v>1</v>
      </c>
    </row>
    <row r="781" spans="1:4" x14ac:dyDescent="0.25">
      <c r="A781">
        <v>198</v>
      </c>
      <c r="B781">
        <v>0</v>
      </c>
      <c r="C781" t="s">
        <v>2</v>
      </c>
      <c r="D781">
        <v>1</v>
      </c>
    </row>
    <row r="782" spans="1:4" x14ac:dyDescent="0.25">
      <c r="A782">
        <v>198</v>
      </c>
      <c r="B782">
        <v>0</v>
      </c>
      <c r="C782" t="s">
        <v>31</v>
      </c>
      <c r="D782">
        <v>1</v>
      </c>
    </row>
    <row r="783" spans="1:4" x14ac:dyDescent="0.25">
      <c r="A783">
        <v>199</v>
      </c>
      <c r="B783">
        <v>0</v>
      </c>
      <c r="C783" t="s">
        <v>18</v>
      </c>
      <c r="D783">
        <v>1</v>
      </c>
    </row>
    <row r="784" spans="1:4" x14ac:dyDescent="0.25">
      <c r="A784">
        <v>199</v>
      </c>
      <c r="B784">
        <v>0</v>
      </c>
      <c r="C784" t="s">
        <v>10</v>
      </c>
      <c r="D784">
        <v>1</v>
      </c>
    </row>
    <row r="785" spans="1:4" x14ac:dyDescent="0.25">
      <c r="A785">
        <v>199</v>
      </c>
      <c r="B785">
        <v>0</v>
      </c>
      <c r="C785" t="s">
        <v>24</v>
      </c>
      <c r="D785">
        <v>1</v>
      </c>
    </row>
    <row r="786" spans="1:4" x14ac:dyDescent="0.25">
      <c r="A786">
        <v>199</v>
      </c>
      <c r="B786">
        <v>0</v>
      </c>
      <c r="C786" t="s">
        <v>2</v>
      </c>
      <c r="D786">
        <v>1</v>
      </c>
    </row>
    <row r="787" spans="1:4" x14ac:dyDescent="0.25">
      <c r="A787">
        <v>199</v>
      </c>
      <c r="B787">
        <v>0</v>
      </c>
      <c r="C787" t="s">
        <v>31</v>
      </c>
      <c r="D787">
        <v>1</v>
      </c>
    </row>
    <row r="788" spans="1:4" x14ac:dyDescent="0.25">
      <c r="A788">
        <v>200</v>
      </c>
      <c r="B788">
        <v>0</v>
      </c>
      <c r="C788" t="s">
        <v>18</v>
      </c>
      <c r="D788">
        <v>1</v>
      </c>
    </row>
    <row r="789" spans="1:4" x14ac:dyDescent="0.25">
      <c r="A789">
        <v>200</v>
      </c>
      <c r="B789">
        <v>0</v>
      </c>
      <c r="C789" t="s">
        <v>4</v>
      </c>
      <c r="D789">
        <v>1</v>
      </c>
    </row>
    <row r="790" spans="1:4" x14ac:dyDescent="0.25">
      <c r="A790">
        <v>200</v>
      </c>
      <c r="B790">
        <v>0</v>
      </c>
      <c r="C790" t="s">
        <v>2</v>
      </c>
      <c r="D790">
        <v>1</v>
      </c>
    </row>
    <row r="791" spans="1:4" x14ac:dyDescent="0.25">
      <c r="A791">
        <v>200</v>
      </c>
      <c r="B791">
        <v>0</v>
      </c>
      <c r="C791" t="s">
        <v>0</v>
      </c>
      <c r="D791">
        <v>1</v>
      </c>
    </row>
    <row r="792" spans="1:4" x14ac:dyDescent="0.25">
      <c r="A792">
        <v>200</v>
      </c>
      <c r="B792">
        <v>0</v>
      </c>
      <c r="C792" t="s">
        <v>10</v>
      </c>
      <c r="D792">
        <v>1</v>
      </c>
    </row>
    <row r="793" spans="1:4" x14ac:dyDescent="0.25">
      <c r="A793">
        <v>200</v>
      </c>
      <c r="B793">
        <v>0</v>
      </c>
      <c r="C793" t="s">
        <v>14</v>
      </c>
      <c r="D793">
        <v>1</v>
      </c>
    </row>
    <row r="794" spans="1:4" x14ac:dyDescent="0.25">
      <c r="A794">
        <v>201</v>
      </c>
      <c r="B794">
        <v>0</v>
      </c>
      <c r="C794" t="s">
        <v>18</v>
      </c>
      <c r="D794">
        <v>1</v>
      </c>
    </row>
    <row r="795" spans="1:4" x14ac:dyDescent="0.25">
      <c r="A795">
        <v>201</v>
      </c>
      <c r="B795">
        <v>0</v>
      </c>
      <c r="C795" t="s">
        <v>4</v>
      </c>
      <c r="D795">
        <v>1</v>
      </c>
    </row>
    <row r="796" spans="1:4" x14ac:dyDescent="0.25">
      <c r="A796">
        <v>201</v>
      </c>
      <c r="B796">
        <v>0</v>
      </c>
      <c r="C796" t="s">
        <v>536</v>
      </c>
      <c r="D796">
        <v>1</v>
      </c>
    </row>
    <row r="797" spans="1:4" x14ac:dyDescent="0.25">
      <c r="A797">
        <v>201</v>
      </c>
      <c r="B797">
        <v>0</v>
      </c>
      <c r="C797" t="s">
        <v>23</v>
      </c>
      <c r="D797">
        <v>1</v>
      </c>
    </row>
    <row r="798" spans="1:4" x14ac:dyDescent="0.25">
      <c r="A798">
        <v>201</v>
      </c>
      <c r="B798">
        <v>0</v>
      </c>
      <c r="C798" t="s">
        <v>0</v>
      </c>
      <c r="D798">
        <v>1</v>
      </c>
    </row>
    <row r="799" spans="1:4" x14ac:dyDescent="0.25">
      <c r="A799">
        <v>202</v>
      </c>
      <c r="B799">
        <v>0</v>
      </c>
      <c r="C799" t="s">
        <v>18</v>
      </c>
      <c r="D799">
        <v>1</v>
      </c>
    </row>
    <row r="800" spans="1:4" x14ac:dyDescent="0.25">
      <c r="A800">
        <v>202</v>
      </c>
      <c r="B800">
        <v>0</v>
      </c>
      <c r="C800" t="s">
        <v>4</v>
      </c>
      <c r="D800">
        <v>1</v>
      </c>
    </row>
    <row r="801" spans="1:4" x14ac:dyDescent="0.25">
      <c r="A801">
        <v>202</v>
      </c>
      <c r="B801">
        <v>0</v>
      </c>
      <c r="C801" t="s">
        <v>19</v>
      </c>
      <c r="D801">
        <v>1</v>
      </c>
    </row>
    <row r="802" spans="1:4" x14ac:dyDescent="0.25">
      <c r="A802">
        <v>203</v>
      </c>
      <c r="B802">
        <v>0</v>
      </c>
      <c r="C802" t="s">
        <v>18</v>
      </c>
      <c r="D802">
        <v>1</v>
      </c>
    </row>
    <row r="803" spans="1:4" x14ac:dyDescent="0.25">
      <c r="A803">
        <v>203</v>
      </c>
      <c r="B803">
        <v>0</v>
      </c>
      <c r="C803" t="s">
        <v>4</v>
      </c>
      <c r="D803">
        <v>1</v>
      </c>
    </row>
    <row r="804" spans="1:4" x14ac:dyDescent="0.25">
      <c r="A804">
        <v>203</v>
      </c>
      <c r="B804">
        <v>0</v>
      </c>
      <c r="C804" t="s">
        <v>19</v>
      </c>
      <c r="D804">
        <v>1</v>
      </c>
    </row>
    <row r="805" spans="1:4" x14ac:dyDescent="0.25">
      <c r="A805">
        <v>204</v>
      </c>
      <c r="B805">
        <v>0</v>
      </c>
      <c r="C805" t="s">
        <v>18</v>
      </c>
      <c r="D805">
        <v>1</v>
      </c>
    </row>
    <row r="806" spans="1:4" x14ac:dyDescent="0.25">
      <c r="A806">
        <v>204</v>
      </c>
      <c r="B806">
        <v>0</v>
      </c>
      <c r="C806" t="s">
        <v>4</v>
      </c>
      <c r="D806">
        <v>1</v>
      </c>
    </row>
    <row r="807" spans="1:4" x14ac:dyDescent="0.25">
      <c r="A807">
        <v>204</v>
      </c>
      <c r="B807">
        <v>0</v>
      </c>
      <c r="C807" t="s">
        <v>19</v>
      </c>
      <c r="D807">
        <v>1</v>
      </c>
    </row>
    <row r="808" spans="1:4" x14ac:dyDescent="0.25">
      <c r="A808">
        <v>204</v>
      </c>
      <c r="B808">
        <v>0</v>
      </c>
      <c r="C808" t="s">
        <v>15</v>
      </c>
      <c r="D808">
        <v>1</v>
      </c>
    </row>
    <row r="809" spans="1:4" x14ac:dyDescent="0.25">
      <c r="A809">
        <v>204</v>
      </c>
      <c r="B809">
        <v>0</v>
      </c>
      <c r="C809" t="s">
        <v>2</v>
      </c>
      <c r="D809">
        <v>1</v>
      </c>
    </row>
    <row r="810" spans="1:4" x14ac:dyDescent="0.25">
      <c r="A810">
        <v>204</v>
      </c>
      <c r="B810">
        <v>0</v>
      </c>
      <c r="C810" t="s">
        <v>11</v>
      </c>
      <c r="D810">
        <v>1</v>
      </c>
    </row>
    <row r="811" spans="1:4" x14ac:dyDescent="0.25">
      <c r="A811">
        <v>204</v>
      </c>
      <c r="B811">
        <v>0</v>
      </c>
      <c r="C811" t="s">
        <v>24</v>
      </c>
      <c r="D811">
        <v>1</v>
      </c>
    </row>
    <row r="812" spans="1:4" x14ac:dyDescent="0.25">
      <c r="A812">
        <v>205</v>
      </c>
      <c r="B812">
        <v>0</v>
      </c>
      <c r="C812" t="s">
        <v>25</v>
      </c>
      <c r="D812">
        <v>1</v>
      </c>
    </row>
    <row r="813" spans="1:4" x14ac:dyDescent="0.25">
      <c r="A813">
        <v>205</v>
      </c>
      <c r="B813">
        <v>0</v>
      </c>
      <c r="C813" t="s">
        <v>20</v>
      </c>
      <c r="D813">
        <v>1</v>
      </c>
    </row>
    <row r="814" spans="1:4" x14ac:dyDescent="0.25">
      <c r="A814">
        <v>205</v>
      </c>
      <c r="B814">
        <v>0</v>
      </c>
      <c r="C814" t="s">
        <v>31</v>
      </c>
      <c r="D814">
        <v>1</v>
      </c>
    </row>
    <row r="815" spans="1:4" x14ac:dyDescent="0.25">
      <c r="A815">
        <v>205</v>
      </c>
      <c r="B815">
        <v>0</v>
      </c>
      <c r="C815" t="s">
        <v>4</v>
      </c>
      <c r="D815">
        <v>1</v>
      </c>
    </row>
    <row r="816" spans="1:4" x14ac:dyDescent="0.25">
      <c r="A816">
        <v>205</v>
      </c>
      <c r="B816">
        <v>0</v>
      </c>
      <c r="C816" t="s">
        <v>18</v>
      </c>
      <c r="D816">
        <v>1</v>
      </c>
    </row>
    <row r="817" spans="1:4" x14ac:dyDescent="0.25">
      <c r="A817">
        <v>205</v>
      </c>
      <c r="B817">
        <v>0</v>
      </c>
      <c r="C817" t="s">
        <v>10308</v>
      </c>
      <c r="D817">
        <v>1</v>
      </c>
    </row>
    <row r="818" spans="1:4" x14ac:dyDescent="0.25">
      <c r="A818">
        <v>206</v>
      </c>
      <c r="B818">
        <v>0</v>
      </c>
      <c r="C818" t="s">
        <v>25</v>
      </c>
      <c r="D818">
        <v>1</v>
      </c>
    </row>
    <row r="819" spans="1:4" x14ac:dyDescent="0.25">
      <c r="A819">
        <v>206</v>
      </c>
      <c r="B819">
        <v>0</v>
      </c>
      <c r="C819" t="s">
        <v>22</v>
      </c>
      <c r="D819">
        <v>1</v>
      </c>
    </row>
    <row r="820" spans="1:4" x14ac:dyDescent="0.25">
      <c r="A820">
        <v>206</v>
      </c>
      <c r="B820">
        <v>0</v>
      </c>
      <c r="C820" t="s">
        <v>4</v>
      </c>
      <c r="D820">
        <v>1</v>
      </c>
    </row>
    <row r="821" spans="1:4" x14ac:dyDescent="0.25">
      <c r="A821">
        <v>206</v>
      </c>
      <c r="B821">
        <v>0</v>
      </c>
      <c r="C821" t="s">
        <v>18</v>
      </c>
      <c r="D821">
        <v>1</v>
      </c>
    </row>
    <row r="822" spans="1:4" x14ac:dyDescent="0.25">
      <c r="A822">
        <v>206</v>
      </c>
      <c r="B822">
        <v>0</v>
      </c>
      <c r="C822" t="s">
        <v>19</v>
      </c>
      <c r="D822">
        <v>1</v>
      </c>
    </row>
    <row r="823" spans="1:4" x14ac:dyDescent="0.25">
      <c r="A823">
        <v>207</v>
      </c>
      <c r="B823">
        <v>0</v>
      </c>
      <c r="C823" t="s">
        <v>25</v>
      </c>
      <c r="D823">
        <v>1</v>
      </c>
    </row>
    <row r="824" spans="1:4" x14ac:dyDescent="0.25">
      <c r="A824">
        <v>207</v>
      </c>
      <c r="B824">
        <v>0</v>
      </c>
      <c r="C824" t="s">
        <v>22</v>
      </c>
      <c r="D824">
        <v>1</v>
      </c>
    </row>
    <row r="825" spans="1:4" x14ac:dyDescent="0.25">
      <c r="A825">
        <v>207</v>
      </c>
      <c r="B825">
        <v>0</v>
      </c>
      <c r="C825" t="s">
        <v>4</v>
      </c>
      <c r="D825">
        <v>1</v>
      </c>
    </row>
    <row r="826" spans="1:4" x14ac:dyDescent="0.25">
      <c r="A826">
        <v>207</v>
      </c>
      <c r="B826">
        <v>0</v>
      </c>
      <c r="C826" t="s">
        <v>18</v>
      </c>
      <c r="D826">
        <v>1</v>
      </c>
    </row>
    <row r="827" spans="1:4" x14ac:dyDescent="0.25">
      <c r="A827">
        <v>207</v>
      </c>
      <c r="B827">
        <v>0</v>
      </c>
      <c r="C827" t="s">
        <v>19</v>
      </c>
      <c r="D827">
        <v>1</v>
      </c>
    </row>
    <row r="828" spans="1:4" x14ac:dyDescent="0.25">
      <c r="A828">
        <v>207</v>
      </c>
      <c r="B828">
        <v>0</v>
      </c>
      <c r="C828" t="s">
        <v>10</v>
      </c>
      <c r="D828">
        <v>1</v>
      </c>
    </row>
    <row r="829" spans="1:4" x14ac:dyDescent="0.25">
      <c r="A829">
        <v>208</v>
      </c>
      <c r="B829">
        <v>0</v>
      </c>
      <c r="C829" t="s">
        <v>19</v>
      </c>
      <c r="D829">
        <v>1</v>
      </c>
    </row>
    <row r="830" spans="1:4" x14ac:dyDescent="0.25">
      <c r="A830">
        <v>209</v>
      </c>
      <c r="B830">
        <v>0</v>
      </c>
      <c r="C830" t="s">
        <v>19</v>
      </c>
      <c r="D830">
        <v>1</v>
      </c>
    </row>
    <row r="831" spans="1:4" x14ac:dyDescent="0.25">
      <c r="A831">
        <v>209</v>
      </c>
      <c r="B831">
        <v>0</v>
      </c>
      <c r="C831" t="s">
        <v>17</v>
      </c>
      <c r="D831">
        <v>1</v>
      </c>
    </row>
    <row r="832" spans="1:4" x14ac:dyDescent="0.25">
      <c r="A832">
        <v>210</v>
      </c>
      <c r="B832">
        <v>0</v>
      </c>
      <c r="C832" t="s">
        <v>19</v>
      </c>
      <c r="D832">
        <v>1</v>
      </c>
    </row>
    <row r="833" spans="1:4" x14ac:dyDescent="0.25">
      <c r="A833">
        <v>210</v>
      </c>
      <c r="B833">
        <v>0</v>
      </c>
      <c r="C833" t="s">
        <v>12</v>
      </c>
      <c r="D833">
        <v>1</v>
      </c>
    </row>
    <row r="834" spans="1:4" x14ac:dyDescent="0.25">
      <c r="A834">
        <v>211</v>
      </c>
      <c r="B834">
        <v>0</v>
      </c>
      <c r="C834" t="s">
        <v>19</v>
      </c>
      <c r="D834">
        <v>1</v>
      </c>
    </row>
    <row r="835" spans="1:4" x14ac:dyDescent="0.25">
      <c r="A835">
        <v>211</v>
      </c>
      <c r="B835">
        <v>0</v>
      </c>
      <c r="C835" t="s">
        <v>25</v>
      </c>
      <c r="D835">
        <v>1</v>
      </c>
    </row>
    <row r="836" spans="1:4" x14ac:dyDescent="0.25">
      <c r="A836">
        <v>211</v>
      </c>
      <c r="B836">
        <v>0</v>
      </c>
      <c r="C836" t="s">
        <v>31</v>
      </c>
      <c r="D836">
        <v>1</v>
      </c>
    </row>
    <row r="837" spans="1:4" x14ac:dyDescent="0.25">
      <c r="A837">
        <v>211</v>
      </c>
      <c r="B837">
        <v>0</v>
      </c>
      <c r="C837" t="s">
        <v>4</v>
      </c>
      <c r="D837">
        <v>1</v>
      </c>
    </row>
    <row r="838" spans="1:4" x14ac:dyDescent="0.25">
      <c r="A838">
        <v>211</v>
      </c>
      <c r="B838">
        <v>0</v>
      </c>
      <c r="C838" t="s">
        <v>12</v>
      </c>
      <c r="D838">
        <v>1</v>
      </c>
    </row>
    <row r="839" spans="1:4" x14ac:dyDescent="0.25">
      <c r="A839">
        <v>212</v>
      </c>
      <c r="B839">
        <v>0</v>
      </c>
      <c r="C839" t="s">
        <v>19</v>
      </c>
      <c r="D839">
        <v>1</v>
      </c>
    </row>
    <row r="840" spans="1:4" x14ac:dyDescent="0.25">
      <c r="A840">
        <v>212</v>
      </c>
      <c r="B840">
        <v>0</v>
      </c>
      <c r="C840" t="s">
        <v>25</v>
      </c>
      <c r="D840">
        <v>1</v>
      </c>
    </row>
    <row r="841" spans="1:4" x14ac:dyDescent="0.25">
      <c r="A841">
        <v>212</v>
      </c>
      <c r="B841">
        <v>0</v>
      </c>
      <c r="C841" t="s">
        <v>12</v>
      </c>
      <c r="D841">
        <v>1</v>
      </c>
    </row>
    <row r="842" spans="1:4" x14ac:dyDescent="0.25">
      <c r="A842">
        <v>212</v>
      </c>
      <c r="B842">
        <v>0</v>
      </c>
      <c r="C842" t="s">
        <v>10</v>
      </c>
      <c r="D842">
        <v>1</v>
      </c>
    </row>
    <row r="843" spans="1:4" x14ac:dyDescent="0.25">
      <c r="A843">
        <v>213</v>
      </c>
      <c r="B843">
        <v>0</v>
      </c>
      <c r="C843" t="s">
        <v>19</v>
      </c>
      <c r="D843">
        <v>1</v>
      </c>
    </row>
    <row r="844" spans="1:4" x14ac:dyDescent="0.25">
      <c r="A844">
        <v>213</v>
      </c>
      <c r="B844">
        <v>0</v>
      </c>
      <c r="C844" t="s">
        <v>25</v>
      </c>
      <c r="D844">
        <v>1</v>
      </c>
    </row>
    <row r="845" spans="1:4" x14ac:dyDescent="0.25">
      <c r="A845">
        <v>213</v>
      </c>
      <c r="B845">
        <v>0</v>
      </c>
      <c r="C845" t="s">
        <v>15</v>
      </c>
      <c r="D845">
        <v>1</v>
      </c>
    </row>
    <row r="846" spans="1:4" x14ac:dyDescent="0.25">
      <c r="A846">
        <v>213</v>
      </c>
      <c r="B846">
        <v>0</v>
      </c>
      <c r="C846" t="s">
        <v>32</v>
      </c>
      <c r="D846">
        <v>1</v>
      </c>
    </row>
    <row r="847" spans="1:4" x14ac:dyDescent="0.25">
      <c r="A847">
        <v>214</v>
      </c>
      <c r="B847">
        <v>0</v>
      </c>
      <c r="C847" t="s">
        <v>19</v>
      </c>
      <c r="D847">
        <v>1</v>
      </c>
    </row>
    <row r="848" spans="1:4" x14ac:dyDescent="0.25">
      <c r="A848">
        <v>214</v>
      </c>
      <c r="B848">
        <v>0</v>
      </c>
      <c r="C848" t="s">
        <v>25</v>
      </c>
      <c r="D848">
        <v>1</v>
      </c>
    </row>
    <row r="849" spans="1:4" x14ac:dyDescent="0.25">
      <c r="A849">
        <v>214</v>
      </c>
      <c r="B849">
        <v>0</v>
      </c>
      <c r="C849" t="s">
        <v>18</v>
      </c>
      <c r="D849">
        <v>1</v>
      </c>
    </row>
    <row r="850" spans="1:4" x14ac:dyDescent="0.25">
      <c r="A850">
        <v>214</v>
      </c>
      <c r="B850">
        <v>0</v>
      </c>
      <c r="C850" t="s">
        <v>21</v>
      </c>
      <c r="D850">
        <v>1</v>
      </c>
    </row>
    <row r="851" spans="1:4" x14ac:dyDescent="0.25">
      <c r="A851">
        <v>214</v>
      </c>
      <c r="B851">
        <v>0</v>
      </c>
      <c r="C851" t="s">
        <v>26</v>
      </c>
      <c r="D851">
        <v>1</v>
      </c>
    </row>
    <row r="852" spans="1:4" x14ac:dyDescent="0.25">
      <c r="A852">
        <v>214</v>
      </c>
      <c r="B852">
        <v>0</v>
      </c>
      <c r="C852" t="s">
        <v>20</v>
      </c>
      <c r="D852">
        <v>1</v>
      </c>
    </row>
    <row r="853" spans="1:4" x14ac:dyDescent="0.25">
      <c r="A853">
        <v>215</v>
      </c>
      <c r="B853">
        <v>0</v>
      </c>
      <c r="C853" t="s">
        <v>19</v>
      </c>
      <c r="D853">
        <v>1</v>
      </c>
    </row>
    <row r="854" spans="1:4" x14ac:dyDescent="0.25">
      <c r="A854">
        <v>215</v>
      </c>
      <c r="B854">
        <v>0</v>
      </c>
      <c r="C854" t="s">
        <v>10</v>
      </c>
      <c r="D854">
        <v>1</v>
      </c>
    </row>
    <row r="855" spans="1:4" x14ac:dyDescent="0.25">
      <c r="A855">
        <v>216</v>
      </c>
      <c r="B855">
        <v>0</v>
      </c>
      <c r="C855" t="s">
        <v>19</v>
      </c>
      <c r="D855">
        <v>1</v>
      </c>
    </row>
    <row r="856" spans="1:4" x14ac:dyDescent="0.25">
      <c r="A856">
        <v>216</v>
      </c>
      <c r="B856">
        <v>0</v>
      </c>
      <c r="C856" t="s">
        <v>10</v>
      </c>
      <c r="D856">
        <v>1</v>
      </c>
    </row>
    <row r="857" spans="1:4" x14ac:dyDescent="0.25">
      <c r="A857">
        <v>216</v>
      </c>
      <c r="B857">
        <v>0</v>
      </c>
      <c r="C857" t="s">
        <v>14</v>
      </c>
      <c r="D857">
        <v>1</v>
      </c>
    </row>
    <row r="858" spans="1:4" x14ac:dyDescent="0.25">
      <c r="A858">
        <v>217</v>
      </c>
      <c r="B858">
        <v>0</v>
      </c>
      <c r="C858" t="s">
        <v>19</v>
      </c>
      <c r="D858">
        <v>1</v>
      </c>
    </row>
    <row r="859" spans="1:4" x14ac:dyDescent="0.25">
      <c r="A859">
        <v>217</v>
      </c>
      <c r="B859">
        <v>0</v>
      </c>
      <c r="C859" t="s">
        <v>4</v>
      </c>
      <c r="D859">
        <v>1</v>
      </c>
    </row>
    <row r="860" spans="1:4" x14ac:dyDescent="0.25">
      <c r="A860">
        <v>218</v>
      </c>
      <c r="B860">
        <v>0</v>
      </c>
      <c r="C860" t="s">
        <v>19</v>
      </c>
      <c r="D860">
        <v>1</v>
      </c>
    </row>
    <row r="861" spans="1:4" x14ac:dyDescent="0.25">
      <c r="A861">
        <v>218</v>
      </c>
      <c r="B861">
        <v>0</v>
      </c>
      <c r="C861" t="s">
        <v>4</v>
      </c>
      <c r="D861">
        <v>1</v>
      </c>
    </row>
    <row r="862" spans="1:4" x14ac:dyDescent="0.25">
      <c r="A862">
        <v>219</v>
      </c>
      <c r="B862">
        <v>0</v>
      </c>
      <c r="C862" t="s">
        <v>14</v>
      </c>
      <c r="D862">
        <v>1</v>
      </c>
    </row>
    <row r="863" spans="1:4" x14ac:dyDescent="0.25">
      <c r="A863">
        <v>220</v>
      </c>
      <c r="B863">
        <v>0</v>
      </c>
      <c r="C863" t="s">
        <v>14</v>
      </c>
      <c r="D863">
        <v>1</v>
      </c>
    </row>
    <row r="864" spans="1:4" x14ac:dyDescent="0.25">
      <c r="A864">
        <v>220</v>
      </c>
      <c r="B864">
        <v>0</v>
      </c>
      <c r="C864" t="s">
        <v>31</v>
      </c>
      <c r="D864">
        <v>1</v>
      </c>
    </row>
    <row r="865" spans="1:4" x14ac:dyDescent="0.25">
      <c r="A865">
        <v>221</v>
      </c>
      <c r="B865">
        <v>0</v>
      </c>
      <c r="C865" t="s">
        <v>32</v>
      </c>
      <c r="D865">
        <v>1</v>
      </c>
    </row>
    <row r="866" spans="1:4" x14ac:dyDescent="0.25">
      <c r="A866">
        <v>221</v>
      </c>
      <c r="B866">
        <v>0</v>
      </c>
      <c r="C866" t="s">
        <v>13</v>
      </c>
      <c r="D866">
        <v>1</v>
      </c>
    </row>
    <row r="867" spans="1:4" x14ac:dyDescent="0.25">
      <c r="A867">
        <v>221</v>
      </c>
      <c r="B867">
        <v>0</v>
      </c>
      <c r="C867" t="s">
        <v>10308</v>
      </c>
      <c r="D867">
        <v>1</v>
      </c>
    </row>
    <row r="868" spans="1:4" x14ac:dyDescent="0.25">
      <c r="A868">
        <v>221</v>
      </c>
      <c r="B868">
        <v>0</v>
      </c>
      <c r="C868" t="s">
        <v>16</v>
      </c>
      <c r="D868">
        <v>1</v>
      </c>
    </row>
    <row r="869" spans="1:4" x14ac:dyDescent="0.25">
      <c r="A869">
        <v>221</v>
      </c>
      <c r="B869">
        <v>0</v>
      </c>
      <c r="C869" t="s">
        <v>2</v>
      </c>
      <c r="D869">
        <v>1</v>
      </c>
    </row>
    <row r="870" spans="1:4" x14ac:dyDescent="0.25">
      <c r="A870">
        <v>221</v>
      </c>
      <c r="B870">
        <v>0</v>
      </c>
      <c r="C870" t="s">
        <v>22</v>
      </c>
      <c r="D870">
        <v>1</v>
      </c>
    </row>
    <row r="871" spans="1:4" x14ac:dyDescent="0.25">
      <c r="A871">
        <v>221</v>
      </c>
      <c r="B871">
        <v>0</v>
      </c>
      <c r="C871" t="s">
        <v>4</v>
      </c>
      <c r="D871">
        <v>1</v>
      </c>
    </row>
    <row r="872" spans="1:4" x14ac:dyDescent="0.25">
      <c r="A872">
        <v>221</v>
      </c>
      <c r="B872">
        <v>0</v>
      </c>
      <c r="C872" t="s">
        <v>18</v>
      </c>
      <c r="D872">
        <v>1</v>
      </c>
    </row>
    <row r="873" spans="1:4" x14ac:dyDescent="0.25">
      <c r="A873">
        <v>221</v>
      </c>
      <c r="B873">
        <v>0</v>
      </c>
      <c r="C873" t="s">
        <v>19</v>
      </c>
      <c r="D873">
        <v>1</v>
      </c>
    </row>
    <row r="874" spans="1:4" x14ac:dyDescent="0.25">
      <c r="A874">
        <v>221</v>
      </c>
      <c r="B874">
        <v>0</v>
      </c>
      <c r="C874" t="s">
        <v>10</v>
      </c>
      <c r="D874">
        <v>1</v>
      </c>
    </row>
    <row r="875" spans="1:4" x14ac:dyDescent="0.25">
      <c r="A875">
        <v>222</v>
      </c>
      <c r="B875">
        <v>0</v>
      </c>
      <c r="C875" t="s">
        <v>32</v>
      </c>
      <c r="D875">
        <v>1</v>
      </c>
    </row>
    <row r="876" spans="1:4" x14ac:dyDescent="0.25">
      <c r="A876">
        <v>222</v>
      </c>
      <c r="B876">
        <v>0</v>
      </c>
      <c r="C876" t="s">
        <v>24</v>
      </c>
      <c r="D876">
        <v>1</v>
      </c>
    </row>
    <row r="877" spans="1:4" x14ac:dyDescent="0.25">
      <c r="A877">
        <v>222</v>
      </c>
      <c r="B877">
        <v>0</v>
      </c>
      <c r="C877" t="s">
        <v>2</v>
      </c>
      <c r="D877">
        <v>1</v>
      </c>
    </row>
    <row r="878" spans="1:4" x14ac:dyDescent="0.25">
      <c r="A878">
        <v>222</v>
      </c>
      <c r="B878">
        <v>0</v>
      </c>
      <c r="C878" t="s">
        <v>31</v>
      </c>
      <c r="D878">
        <v>1</v>
      </c>
    </row>
    <row r="879" spans="1:4" x14ac:dyDescent="0.25">
      <c r="A879">
        <v>223</v>
      </c>
      <c r="B879">
        <v>0</v>
      </c>
      <c r="C879" t="s">
        <v>24</v>
      </c>
      <c r="D879">
        <v>1</v>
      </c>
    </row>
    <row r="880" spans="1:4" x14ac:dyDescent="0.25">
      <c r="A880">
        <v>223</v>
      </c>
      <c r="B880">
        <v>0</v>
      </c>
      <c r="C880" t="s">
        <v>2</v>
      </c>
      <c r="D880">
        <v>1</v>
      </c>
    </row>
    <row r="881" spans="1:4" x14ac:dyDescent="0.25">
      <c r="A881">
        <v>223</v>
      </c>
      <c r="B881">
        <v>0</v>
      </c>
      <c r="C881" t="s">
        <v>31</v>
      </c>
      <c r="D881">
        <v>1</v>
      </c>
    </row>
    <row r="882" spans="1:4" x14ac:dyDescent="0.25">
      <c r="A882">
        <v>224</v>
      </c>
      <c r="B882">
        <v>0</v>
      </c>
      <c r="C882" t="s">
        <v>24</v>
      </c>
      <c r="D882">
        <v>1</v>
      </c>
    </row>
    <row r="883" spans="1:4" x14ac:dyDescent="0.25">
      <c r="A883">
        <v>224</v>
      </c>
      <c r="B883">
        <v>0</v>
      </c>
      <c r="C883" t="s">
        <v>2</v>
      </c>
      <c r="D883">
        <v>1</v>
      </c>
    </row>
    <row r="884" spans="1:4" x14ac:dyDescent="0.25">
      <c r="A884">
        <v>224</v>
      </c>
      <c r="B884">
        <v>0</v>
      </c>
      <c r="C884" t="s">
        <v>31</v>
      </c>
      <c r="D884">
        <v>1</v>
      </c>
    </row>
    <row r="885" spans="1:4" x14ac:dyDescent="0.25">
      <c r="A885">
        <v>225</v>
      </c>
      <c r="B885">
        <v>0</v>
      </c>
      <c r="C885" t="s">
        <v>10</v>
      </c>
      <c r="D885">
        <v>1</v>
      </c>
    </row>
    <row r="886" spans="1:4" x14ac:dyDescent="0.25">
      <c r="A886">
        <v>226</v>
      </c>
      <c r="B886">
        <v>0</v>
      </c>
      <c r="C886" t="s">
        <v>10</v>
      </c>
      <c r="D886">
        <v>1</v>
      </c>
    </row>
    <row r="887" spans="1:4" x14ac:dyDescent="0.25">
      <c r="A887">
        <v>226</v>
      </c>
      <c r="B887">
        <v>0</v>
      </c>
      <c r="C887" t="s">
        <v>11</v>
      </c>
      <c r="D887">
        <v>1</v>
      </c>
    </row>
    <row r="888" spans="1:4" x14ac:dyDescent="0.25">
      <c r="A888">
        <v>226</v>
      </c>
      <c r="B888">
        <v>0</v>
      </c>
      <c r="C888" t="s">
        <v>15</v>
      </c>
      <c r="D888">
        <v>1</v>
      </c>
    </row>
    <row r="889" spans="1:4" x14ac:dyDescent="0.25">
      <c r="A889">
        <v>226</v>
      </c>
      <c r="B889">
        <v>0</v>
      </c>
      <c r="C889" t="s">
        <v>32</v>
      </c>
      <c r="D889">
        <v>1</v>
      </c>
    </row>
    <row r="890" spans="1:4" x14ac:dyDescent="0.25">
      <c r="A890">
        <v>226</v>
      </c>
      <c r="B890">
        <v>0</v>
      </c>
      <c r="C890" t="s">
        <v>24</v>
      </c>
      <c r="D890">
        <v>1</v>
      </c>
    </row>
    <row r="891" spans="1:4" x14ac:dyDescent="0.25">
      <c r="A891">
        <v>226</v>
      </c>
      <c r="B891">
        <v>0</v>
      </c>
      <c r="C891" t="s">
        <v>2</v>
      </c>
      <c r="D891">
        <v>1</v>
      </c>
    </row>
    <row r="892" spans="1:4" x14ac:dyDescent="0.25">
      <c r="A892">
        <v>226</v>
      </c>
      <c r="B892">
        <v>0</v>
      </c>
      <c r="C892" t="s">
        <v>31</v>
      </c>
      <c r="D892">
        <v>1</v>
      </c>
    </row>
    <row r="893" spans="1:4" x14ac:dyDescent="0.25">
      <c r="A893">
        <v>227</v>
      </c>
      <c r="B893">
        <v>0</v>
      </c>
      <c r="C893" t="s">
        <v>10</v>
      </c>
      <c r="D893">
        <v>1</v>
      </c>
    </row>
    <row r="894" spans="1:4" x14ac:dyDescent="0.25">
      <c r="A894">
        <v>227</v>
      </c>
      <c r="B894">
        <v>0</v>
      </c>
      <c r="C894" t="s">
        <v>27</v>
      </c>
      <c r="D894">
        <v>1</v>
      </c>
    </row>
    <row r="895" spans="1:4" x14ac:dyDescent="0.25">
      <c r="A895">
        <v>227</v>
      </c>
      <c r="B895">
        <v>0</v>
      </c>
      <c r="C895" t="s">
        <v>14</v>
      </c>
      <c r="D895">
        <v>1</v>
      </c>
    </row>
    <row r="896" spans="1:4" x14ac:dyDescent="0.25">
      <c r="A896">
        <v>228</v>
      </c>
      <c r="B896">
        <v>0</v>
      </c>
      <c r="C896" t="s">
        <v>10</v>
      </c>
      <c r="D896">
        <v>1</v>
      </c>
    </row>
    <row r="897" spans="1:4" x14ac:dyDescent="0.25">
      <c r="A897">
        <v>228</v>
      </c>
      <c r="B897">
        <v>0</v>
      </c>
      <c r="C897" t="s">
        <v>18</v>
      </c>
      <c r="D897">
        <v>1</v>
      </c>
    </row>
    <row r="898" spans="1:4" x14ac:dyDescent="0.25">
      <c r="A898">
        <v>228</v>
      </c>
      <c r="B898">
        <v>0</v>
      </c>
      <c r="C898" t="s">
        <v>19</v>
      </c>
      <c r="D898">
        <v>1</v>
      </c>
    </row>
    <row r="899" spans="1:4" x14ac:dyDescent="0.25">
      <c r="A899">
        <v>229</v>
      </c>
      <c r="B899">
        <v>0</v>
      </c>
      <c r="C899" t="s">
        <v>10</v>
      </c>
      <c r="D899">
        <v>1</v>
      </c>
    </row>
    <row r="900" spans="1:4" x14ac:dyDescent="0.25">
      <c r="A900">
        <v>229</v>
      </c>
      <c r="B900">
        <v>0</v>
      </c>
      <c r="C900" t="s">
        <v>18</v>
      </c>
      <c r="D900">
        <v>1</v>
      </c>
    </row>
    <row r="901" spans="1:4" x14ac:dyDescent="0.25">
      <c r="A901">
        <v>229</v>
      </c>
      <c r="B901">
        <v>0</v>
      </c>
      <c r="C901" t="s">
        <v>19</v>
      </c>
      <c r="D901">
        <v>1</v>
      </c>
    </row>
    <row r="902" spans="1:4" x14ac:dyDescent="0.25">
      <c r="A902">
        <v>230</v>
      </c>
      <c r="B902">
        <v>0</v>
      </c>
      <c r="C902" t="s">
        <v>10</v>
      </c>
      <c r="D902">
        <v>1</v>
      </c>
    </row>
    <row r="903" spans="1:4" x14ac:dyDescent="0.25">
      <c r="A903">
        <v>230</v>
      </c>
      <c r="B903">
        <v>0</v>
      </c>
      <c r="C903" t="s">
        <v>18</v>
      </c>
      <c r="D903">
        <v>1</v>
      </c>
    </row>
    <row r="904" spans="1:4" x14ac:dyDescent="0.25">
      <c r="A904">
        <v>230</v>
      </c>
      <c r="B904">
        <v>0</v>
      </c>
      <c r="C904" t="s">
        <v>19</v>
      </c>
      <c r="D904">
        <v>1</v>
      </c>
    </row>
    <row r="905" spans="1:4" x14ac:dyDescent="0.25">
      <c r="A905">
        <v>231</v>
      </c>
      <c r="B905">
        <v>0</v>
      </c>
      <c r="C905" t="s">
        <v>10</v>
      </c>
      <c r="D905">
        <v>1</v>
      </c>
    </row>
    <row r="906" spans="1:4" x14ac:dyDescent="0.25">
      <c r="A906">
        <v>231</v>
      </c>
      <c r="B906">
        <v>0</v>
      </c>
      <c r="C906" t="s">
        <v>25</v>
      </c>
      <c r="D906">
        <v>1</v>
      </c>
    </row>
    <row r="907" spans="1:4" x14ac:dyDescent="0.25">
      <c r="A907">
        <v>232</v>
      </c>
      <c r="B907">
        <v>0</v>
      </c>
      <c r="C907" t="s">
        <v>10</v>
      </c>
      <c r="D907">
        <v>1</v>
      </c>
    </row>
    <row r="908" spans="1:4" x14ac:dyDescent="0.25">
      <c r="A908">
        <v>232</v>
      </c>
      <c r="B908">
        <v>0</v>
      </c>
      <c r="C908" t="s">
        <v>19</v>
      </c>
      <c r="D908">
        <v>1</v>
      </c>
    </row>
    <row r="909" spans="1:4" x14ac:dyDescent="0.25">
      <c r="A909">
        <v>233</v>
      </c>
      <c r="B909">
        <v>0</v>
      </c>
      <c r="C909" t="s">
        <v>10</v>
      </c>
      <c r="D909">
        <v>1</v>
      </c>
    </row>
    <row r="910" spans="1:4" x14ac:dyDescent="0.25">
      <c r="A910">
        <v>233</v>
      </c>
      <c r="B910">
        <v>0</v>
      </c>
      <c r="C910" t="s">
        <v>19</v>
      </c>
      <c r="D910">
        <v>1</v>
      </c>
    </row>
    <row r="911" spans="1:4" x14ac:dyDescent="0.25">
      <c r="A911">
        <v>234</v>
      </c>
      <c r="B911">
        <v>0</v>
      </c>
      <c r="C911" t="s">
        <v>10</v>
      </c>
      <c r="D911">
        <v>1</v>
      </c>
    </row>
    <row r="912" spans="1:4" x14ac:dyDescent="0.25">
      <c r="A912">
        <v>234</v>
      </c>
      <c r="B912">
        <v>0</v>
      </c>
      <c r="C912" t="s">
        <v>19</v>
      </c>
      <c r="D912">
        <v>1</v>
      </c>
    </row>
    <row r="913" spans="1:4" x14ac:dyDescent="0.25">
      <c r="A913">
        <v>235</v>
      </c>
      <c r="B913">
        <v>0</v>
      </c>
      <c r="C913" t="s">
        <v>4</v>
      </c>
      <c r="D913">
        <v>1</v>
      </c>
    </row>
    <row r="914" spans="1:4" x14ac:dyDescent="0.25">
      <c r="A914">
        <v>235</v>
      </c>
      <c r="B914">
        <v>0</v>
      </c>
      <c r="C914" t="s">
        <v>18</v>
      </c>
      <c r="D914">
        <v>1</v>
      </c>
    </row>
    <row r="915" spans="1:4" x14ac:dyDescent="0.25">
      <c r="A915">
        <v>235</v>
      </c>
      <c r="B915">
        <v>0</v>
      </c>
      <c r="C915" t="s">
        <v>21</v>
      </c>
      <c r="D915">
        <v>1</v>
      </c>
    </row>
    <row r="916" spans="1:4" x14ac:dyDescent="0.25">
      <c r="A916">
        <v>235</v>
      </c>
      <c r="B916">
        <v>0</v>
      </c>
      <c r="C916" t="s">
        <v>26</v>
      </c>
      <c r="D916">
        <v>1</v>
      </c>
    </row>
    <row r="917" spans="1:4" x14ac:dyDescent="0.25">
      <c r="A917">
        <v>235</v>
      </c>
      <c r="B917">
        <v>0</v>
      </c>
      <c r="C917" t="s">
        <v>20</v>
      </c>
      <c r="D917">
        <v>1</v>
      </c>
    </row>
    <row r="918" spans="1:4" x14ac:dyDescent="0.25">
      <c r="A918">
        <v>235</v>
      </c>
      <c r="B918">
        <v>0</v>
      </c>
      <c r="C918" t="s">
        <v>19</v>
      </c>
      <c r="D918">
        <v>1</v>
      </c>
    </row>
    <row r="919" spans="1:4" x14ac:dyDescent="0.25">
      <c r="A919">
        <v>236</v>
      </c>
      <c r="B919">
        <v>0</v>
      </c>
      <c r="C919" t="s">
        <v>4</v>
      </c>
      <c r="D919">
        <v>1</v>
      </c>
    </row>
    <row r="920" spans="1:4" x14ac:dyDescent="0.25">
      <c r="A920">
        <v>236</v>
      </c>
      <c r="B920">
        <v>0</v>
      </c>
      <c r="C920" t="s">
        <v>18</v>
      </c>
      <c r="D920">
        <v>1</v>
      </c>
    </row>
    <row r="921" spans="1:4" x14ac:dyDescent="0.25">
      <c r="A921">
        <v>236</v>
      </c>
      <c r="B921">
        <v>0</v>
      </c>
      <c r="C921" t="s">
        <v>25</v>
      </c>
      <c r="D921">
        <v>1</v>
      </c>
    </row>
    <row r="922" spans="1:4" x14ac:dyDescent="0.25">
      <c r="A922">
        <v>236</v>
      </c>
      <c r="B922">
        <v>0</v>
      </c>
      <c r="C922" t="s">
        <v>1</v>
      </c>
      <c r="D922">
        <v>1</v>
      </c>
    </row>
    <row r="923" spans="1:4" x14ac:dyDescent="0.25">
      <c r="A923">
        <v>236</v>
      </c>
      <c r="B923">
        <v>0</v>
      </c>
      <c r="C923" t="s">
        <v>536</v>
      </c>
      <c r="D923">
        <v>1</v>
      </c>
    </row>
    <row r="924" spans="1:4" x14ac:dyDescent="0.25">
      <c r="A924">
        <v>237</v>
      </c>
      <c r="B924">
        <v>0</v>
      </c>
      <c r="C924" t="s">
        <v>4</v>
      </c>
      <c r="D924">
        <v>1</v>
      </c>
    </row>
    <row r="925" spans="1:4" x14ac:dyDescent="0.25">
      <c r="A925">
        <v>237</v>
      </c>
      <c r="B925">
        <v>0</v>
      </c>
      <c r="C925" t="s">
        <v>18</v>
      </c>
      <c r="D925">
        <v>1</v>
      </c>
    </row>
    <row r="926" spans="1:4" x14ac:dyDescent="0.25">
      <c r="A926">
        <v>237</v>
      </c>
      <c r="B926">
        <v>0</v>
      </c>
      <c r="C926" t="s">
        <v>19</v>
      </c>
      <c r="D926">
        <v>1</v>
      </c>
    </row>
    <row r="927" spans="1:4" x14ac:dyDescent="0.25">
      <c r="A927">
        <v>238</v>
      </c>
      <c r="B927">
        <v>0</v>
      </c>
      <c r="C927" t="s">
        <v>4</v>
      </c>
      <c r="D927">
        <v>1</v>
      </c>
    </row>
    <row r="928" spans="1:4" x14ac:dyDescent="0.25">
      <c r="A928">
        <v>238</v>
      </c>
      <c r="B928">
        <v>0</v>
      </c>
      <c r="C928" t="s">
        <v>18</v>
      </c>
      <c r="D928">
        <v>1</v>
      </c>
    </row>
    <row r="929" spans="1:4" x14ac:dyDescent="0.25">
      <c r="A929">
        <v>238</v>
      </c>
      <c r="B929">
        <v>0</v>
      </c>
      <c r="C929" t="s">
        <v>19</v>
      </c>
      <c r="D929">
        <v>1</v>
      </c>
    </row>
    <row r="930" spans="1:4" x14ac:dyDescent="0.25">
      <c r="A930">
        <v>239</v>
      </c>
      <c r="B930">
        <v>0</v>
      </c>
      <c r="C930" t="s">
        <v>4</v>
      </c>
      <c r="D930">
        <v>1</v>
      </c>
    </row>
    <row r="931" spans="1:4" x14ac:dyDescent="0.25">
      <c r="A931">
        <v>239</v>
      </c>
      <c r="B931">
        <v>0</v>
      </c>
      <c r="C931" t="s">
        <v>18</v>
      </c>
      <c r="D931">
        <v>1</v>
      </c>
    </row>
    <row r="932" spans="1:4" x14ac:dyDescent="0.25">
      <c r="A932">
        <v>239</v>
      </c>
      <c r="B932">
        <v>0</v>
      </c>
      <c r="C932" t="s">
        <v>19</v>
      </c>
      <c r="D932">
        <v>1</v>
      </c>
    </row>
    <row r="933" spans="1:4" x14ac:dyDescent="0.25">
      <c r="A933">
        <v>240</v>
      </c>
      <c r="B933">
        <v>0</v>
      </c>
      <c r="C933" t="s">
        <v>4</v>
      </c>
      <c r="D933">
        <v>1</v>
      </c>
    </row>
    <row r="934" spans="1:4" x14ac:dyDescent="0.25">
      <c r="A934">
        <v>240</v>
      </c>
      <c r="B934">
        <v>0</v>
      </c>
      <c r="C934" t="s">
        <v>18</v>
      </c>
      <c r="D934">
        <v>1</v>
      </c>
    </row>
    <row r="935" spans="1:4" x14ac:dyDescent="0.25">
      <c r="A935">
        <v>240</v>
      </c>
      <c r="B935">
        <v>0</v>
      </c>
      <c r="C935" t="s">
        <v>19</v>
      </c>
      <c r="D935">
        <v>1</v>
      </c>
    </row>
    <row r="936" spans="1:4" x14ac:dyDescent="0.25">
      <c r="A936">
        <v>240</v>
      </c>
      <c r="B936">
        <v>0</v>
      </c>
      <c r="C936" t="s">
        <v>26</v>
      </c>
      <c r="D936">
        <v>1</v>
      </c>
    </row>
    <row r="937" spans="1:4" x14ac:dyDescent="0.25">
      <c r="A937">
        <v>240</v>
      </c>
      <c r="B937">
        <v>0</v>
      </c>
      <c r="C937" t="s">
        <v>20</v>
      </c>
      <c r="D937">
        <v>1</v>
      </c>
    </row>
    <row r="938" spans="1:4" x14ac:dyDescent="0.25">
      <c r="A938">
        <v>241</v>
      </c>
      <c r="B938">
        <v>0</v>
      </c>
      <c r="C938" t="s">
        <v>4</v>
      </c>
      <c r="D938">
        <v>1</v>
      </c>
    </row>
    <row r="939" spans="1:4" x14ac:dyDescent="0.25">
      <c r="A939">
        <v>241</v>
      </c>
      <c r="B939">
        <v>0</v>
      </c>
      <c r="C939" t="s">
        <v>18</v>
      </c>
      <c r="D939">
        <v>1</v>
      </c>
    </row>
    <row r="940" spans="1:4" x14ac:dyDescent="0.25">
      <c r="A940">
        <v>241</v>
      </c>
      <c r="B940">
        <v>0</v>
      </c>
      <c r="C940" t="s">
        <v>19</v>
      </c>
      <c r="D940">
        <v>1</v>
      </c>
    </row>
    <row r="941" spans="1:4" x14ac:dyDescent="0.25">
      <c r="A941">
        <v>241</v>
      </c>
      <c r="B941">
        <v>0</v>
      </c>
      <c r="C941" t="s">
        <v>10</v>
      </c>
      <c r="D941">
        <v>1</v>
      </c>
    </row>
    <row r="942" spans="1:4" x14ac:dyDescent="0.25">
      <c r="A942">
        <v>241</v>
      </c>
      <c r="B942">
        <v>0</v>
      </c>
      <c r="C942" t="s">
        <v>16</v>
      </c>
      <c r="D942">
        <v>1</v>
      </c>
    </row>
    <row r="943" spans="1:4" x14ac:dyDescent="0.25">
      <c r="A943">
        <v>241</v>
      </c>
      <c r="B943">
        <v>0</v>
      </c>
      <c r="C943" t="s">
        <v>13</v>
      </c>
      <c r="D943">
        <v>1</v>
      </c>
    </row>
    <row r="944" spans="1:4" x14ac:dyDescent="0.25">
      <c r="A944">
        <v>242</v>
      </c>
      <c r="B944">
        <v>0</v>
      </c>
      <c r="C944" t="s">
        <v>4</v>
      </c>
      <c r="D944">
        <v>1</v>
      </c>
    </row>
    <row r="945" spans="1:4" x14ac:dyDescent="0.25">
      <c r="A945">
        <v>242</v>
      </c>
      <c r="B945">
        <v>0</v>
      </c>
      <c r="C945" t="s">
        <v>19</v>
      </c>
      <c r="D945">
        <v>1</v>
      </c>
    </row>
    <row r="946" spans="1:4" x14ac:dyDescent="0.25">
      <c r="A946">
        <v>242</v>
      </c>
      <c r="B946">
        <v>0</v>
      </c>
      <c r="C946" t="s">
        <v>21</v>
      </c>
      <c r="D946">
        <v>1</v>
      </c>
    </row>
    <row r="947" spans="1:4" x14ac:dyDescent="0.25">
      <c r="A947">
        <v>242</v>
      </c>
      <c r="B947">
        <v>0</v>
      </c>
      <c r="C947" t="s">
        <v>26</v>
      </c>
      <c r="D947">
        <v>1</v>
      </c>
    </row>
    <row r="948" spans="1:4" x14ac:dyDescent="0.25">
      <c r="A948">
        <v>243</v>
      </c>
      <c r="B948">
        <v>0</v>
      </c>
      <c r="C948" t="s">
        <v>4</v>
      </c>
      <c r="D948">
        <v>1</v>
      </c>
    </row>
    <row r="949" spans="1:4" x14ac:dyDescent="0.25">
      <c r="A949">
        <v>243</v>
      </c>
      <c r="B949">
        <v>0</v>
      </c>
      <c r="C949" t="s">
        <v>19</v>
      </c>
      <c r="D949">
        <v>1</v>
      </c>
    </row>
    <row r="950" spans="1:4" x14ac:dyDescent="0.25">
      <c r="A950">
        <v>243</v>
      </c>
      <c r="B950">
        <v>0</v>
      </c>
      <c r="C950" t="s">
        <v>21</v>
      </c>
      <c r="D950">
        <v>1</v>
      </c>
    </row>
    <row r="951" spans="1:4" x14ac:dyDescent="0.25">
      <c r="A951">
        <v>243</v>
      </c>
      <c r="B951">
        <v>0</v>
      </c>
      <c r="C951" t="s">
        <v>26</v>
      </c>
      <c r="D951">
        <v>1</v>
      </c>
    </row>
    <row r="952" spans="1:4" x14ac:dyDescent="0.25">
      <c r="A952">
        <v>243</v>
      </c>
      <c r="B952">
        <v>0</v>
      </c>
      <c r="C952" t="s">
        <v>12</v>
      </c>
      <c r="D952">
        <v>1</v>
      </c>
    </row>
    <row r="953" spans="1:4" x14ac:dyDescent="0.25">
      <c r="A953">
        <v>244</v>
      </c>
      <c r="B953">
        <v>0</v>
      </c>
      <c r="C953" t="s">
        <v>4</v>
      </c>
      <c r="D953">
        <v>1</v>
      </c>
    </row>
    <row r="954" spans="1:4" x14ac:dyDescent="0.25">
      <c r="A954">
        <v>244</v>
      </c>
      <c r="B954">
        <v>0</v>
      </c>
      <c r="C954" t="s">
        <v>19</v>
      </c>
      <c r="D954">
        <v>1</v>
      </c>
    </row>
    <row r="955" spans="1:4" x14ac:dyDescent="0.25">
      <c r="A955">
        <v>244</v>
      </c>
      <c r="B955">
        <v>0</v>
      </c>
      <c r="C955" t="s">
        <v>535</v>
      </c>
      <c r="D955">
        <v>1</v>
      </c>
    </row>
    <row r="956" spans="1:4" x14ac:dyDescent="0.25">
      <c r="A956">
        <v>245</v>
      </c>
      <c r="B956">
        <v>0</v>
      </c>
      <c r="C956" t="s">
        <v>4</v>
      </c>
      <c r="D956">
        <v>1</v>
      </c>
    </row>
    <row r="957" spans="1:4" x14ac:dyDescent="0.25">
      <c r="A957">
        <v>245</v>
      </c>
      <c r="B957">
        <v>0</v>
      </c>
      <c r="C957" t="s">
        <v>19</v>
      </c>
      <c r="D957">
        <v>1</v>
      </c>
    </row>
    <row r="958" spans="1:4" x14ac:dyDescent="0.25">
      <c r="A958">
        <v>245</v>
      </c>
      <c r="B958">
        <v>0</v>
      </c>
      <c r="C958" t="s">
        <v>22</v>
      </c>
      <c r="D958">
        <v>1</v>
      </c>
    </row>
    <row r="959" spans="1:4" x14ac:dyDescent="0.25">
      <c r="A959">
        <v>245</v>
      </c>
      <c r="B959">
        <v>0</v>
      </c>
      <c r="C959" t="s">
        <v>18</v>
      </c>
      <c r="D959">
        <v>1</v>
      </c>
    </row>
    <row r="960" spans="1:4" x14ac:dyDescent="0.25">
      <c r="A960">
        <v>245</v>
      </c>
      <c r="B960">
        <v>0</v>
      </c>
      <c r="C960" t="s">
        <v>14</v>
      </c>
      <c r="D960">
        <v>1</v>
      </c>
    </row>
    <row r="961" spans="1:4" x14ac:dyDescent="0.25">
      <c r="A961">
        <v>245</v>
      </c>
      <c r="B961">
        <v>0</v>
      </c>
      <c r="C961" t="s">
        <v>10308</v>
      </c>
      <c r="D961">
        <v>1</v>
      </c>
    </row>
    <row r="962" spans="1:4" x14ac:dyDescent="0.25">
      <c r="A962">
        <v>246</v>
      </c>
      <c r="B962">
        <v>0</v>
      </c>
      <c r="C962" t="s">
        <v>4</v>
      </c>
      <c r="D962">
        <v>1</v>
      </c>
    </row>
    <row r="963" spans="1:4" x14ac:dyDescent="0.25">
      <c r="A963">
        <v>246</v>
      </c>
      <c r="B963">
        <v>0</v>
      </c>
      <c r="C963" t="s">
        <v>19</v>
      </c>
      <c r="D963">
        <v>1</v>
      </c>
    </row>
    <row r="964" spans="1:4" x14ac:dyDescent="0.25">
      <c r="A964">
        <v>246</v>
      </c>
      <c r="B964">
        <v>0</v>
      </c>
      <c r="C964" t="s">
        <v>15</v>
      </c>
      <c r="D964">
        <v>1</v>
      </c>
    </row>
    <row r="965" spans="1:4" x14ac:dyDescent="0.25">
      <c r="A965">
        <v>246</v>
      </c>
      <c r="B965">
        <v>0</v>
      </c>
      <c r="C965" t="s">
        <v>2</v>
      </c>
      <c r="D965">
        <v>1</v>
      </c>
    </row>
    <row r="966" spans="1:4" x14ac:dyDescent="0.25">
      <c r="A966">
        <v>246</v>
      </c>
      <c r="B966">
        <v>0</v>
      </c>
      <c r="C966" t="s">
        <v>11</v>
      </c>
      <c r="D966">
        <v>1</v>
      </c>
    </row>
    <row r="967" spans="1:4" x14ac:dyDescent="0.25">
      <c r="A967">
        <v>246</v>
      </c>
      <c r="B967">
        <v>0</v>
      </c>
      <c r="C967" t="s">
        <v>1</v>
      </c>
      <c r="D967">
        <v>1</v>
      </c>
    </row>
    <row r="968" spans="1:4" x14ac:dyDescent="0.25">
      <c r="A968">
        <v>247</v>
      </c>
      <c r="B968">
        <v>0</v>
      </c>
      <c r="C968" t="s">
        <v>4</v>
      </c>
      <c r="D968">
        <v>1</v>
      </c>
    </row>
    <row r="969" spans="1:4" x14ac:dyDescent="0.25">
      <c r="A969">
        <v>247</v>
      </c>
      <c r="B969">
        <v>0</v>
      </c>
      <c r="C969" t="s">
        <v>19</v>
      </c>
      <c r="D969">
        <v>1</v>
      </c>
    </row>
    <row r="970" spans="1:4" x14ac:dyDescent="0.25">
      <c r="A970">
        <v>247</v>
      </c>
      <c r="B970">
        <v>0</v>
      </c>
      <c r="C970" t="s">
        <v>18</v>
      </c>
      <c r="D970">
        <v>1</v>
      </c>
    </row>
    <row r="971" spans="1:4" x14ac:dyDescent="0.25">
      <c r="A971">
        <v>247</v>
      </c>
      <c r="B971">
        <v>0</v>
      </c>
      <c r="C971" t="s">
        <v>29</v>
      </c>
      <c r="D971">
        <v>1</v>
      </c>
    </row>
    <row r="972" spans="1:4" x14ac:dyDescent="0.25">
      <c r="A972">
        <v>248</v>
      </c>
      <c r="B972">
        <v>0</v>
      </c>
      <c r="C972" t="s">
        <v>4</v>
      </c>
      <c r="D972">
        <v>1</v>
      </c>
    </row>
    <row r="973" spans="1:4" x14ac:dyDescent="0.25">
      <c r="A973">
        <v>248</v>
      </c>
      <c r="B973">
        <v>0</v>
      </c>
      <c r="C973" t="s">
        <v>19</v>
      </c>
      <c r="D973">
        <v>1</v>
      </c>
    </row>
    <row r="974" spans="1:4" x14ac:dyDescent="0.25">
      <c r="A974">
        <v>248</v>
      </c>
      <c r="B974">
        <v>0</v>
      </c>
      <c r="C974" t="s">
        <v>14</v>
      </c>
      <c r="D974">
        <v>1</v>
      </c>
    </row>
    <row r="975" spans="1:4" x14ac:dyDescent="0.25">
      <c r="A975">
        <v>249</v>
      </c>
      <c r="B975">
        <v>0</v>
      </c>
      <c r="C975" t="s">
        <v>28</v>
      </c>
      <c r="D975">
        <v>1</v>
      </c>
    </row>
    <row r="976" spans="1:4" x14ac:dyDescent="0.25">
      <c r="A976">
        <v>249</v>
      </c>
      <c r="B976">
        <v>0</v>
      </c>
      <c r="C976" t="s">
        <v>23</v>
      </c>
      <c r="D976">
        <v>1</v>
      </c>
    </row>
    <row r="977" spans="1:4" x14ac:dyDescent="0.25">
      <c r="A977">
        <v>249</v>
      </c>
      <c r="B977">
        <v>0</v>
      </c>
      <c r="C977" t="s">
        <v>25</v>
      </c>
      <c r="D977">
        <v>1</v>
      </c>
    </row>
    <row r="978" spans="1:4" x14ac:dyDescent="0.25">
      <c r="A978">
        <v>249</v>
      </c>
      <c r="B978">
        <v>0</v>
      </c>
      <c r="C978" t="s">
        <v>10</v>
      </c>
      <c r="D978">
        <v>1</v>
      </c>
    </row>
    <row r="979" spans="1:4" x14ac:dyDescent="0.25">
      <c r="A979">
        <v>250</v>
      </c>
      <c r="B979">
        <v>0</v>
      </c>
      <c r="C979" t="s">
        <v>4</v>
      </c>
      <c r="D979">
        <v>1</v>
      </c>
    </row>
    <row r="980" spans="1:4" x14ac:dyDescent="0.25">
      <c r="A980">
        <v>250</v>
      </c>
      <c r="B980">
        <v>0</v>
      </c>
      <c r="C980" t="s">
        <v>18</v>
      </c>
      <c r="D980">
        <v>1</v>
      </c>
    </row>
    <row r="981" spans="1:4" x14ac:dyDescent="0.25">
      <c r="A981">
        <v>250</v>
      </c>
      <c r="B981">
        <v>0</v>
      </c>
      <c r="C981" t="s">
        <v>19</v>
      </c>
      <c r="D981">
        <v>1</v>
      </c>
    </row>
    <row r="982" spans="1:4" x14ac:dyDescent="0.25">
      <c r="A982">
        <v>250</v>
      </c>
      <c r="B982">
        <v>0</v>
      </c>
      <c r="C982" t="s">
        <v>10</v>
      </c>
      <c r="D982">
        <v>1</v>
      </c>
    </row>
    <row r="983" spans="1:4" x14ac:dyDescent="0.25">
      <c r="A983">
        <v>250</v>
      </c>
      <c r="B983">
        <v>0</v>
      </c>
      <c r="C983" t="s">
        <v>14</v>
      </c>
      <c r="D983">
        <v>1</v>
      </c>
    </row>
    <row r="984" spans="1:4" x14ac:dyDescent="0.25">
      <c r="A984">
        <v>250</v>
      </c>
      <c r="B984">
        <v>0</v>
      </c>
      <c r="C984" t="s">
        <v>535</v>
      </c>
      <c r="D984">
        <v>1</v>
      </c>
    </row>
    <row r="985" spans="1:4" x14ac:dyDescent="0.25">
      <c r="A985">
        <v>250</v>
      </c>
      <c r="B985">
        <v>0</v>
      </c>
      <c r="C985" t="s">
        <v>12</v>
      </c>
      <c r="D985">
        <v>1</v>
      </c>
    </row>
    <row r="986" spans="1:4" x14ac:dyDescent="0.25">
      <c r="A986">
        <v>250</v>
      </c>
      <c r="B986">
        <v>0</v>
      </c>
      <c r="C986" t="s">
        <v>13</v>
      </c>
      <c r="D986">
        <v>1</v>
      </c>
    </row>
    <row r="987" spans="1:4" x14ac:dyDescent="0.25">
      <c r="A987">
        <v>251</v>
      </c>
      <c r="B987">
        <v>0</v>
      </c>
      <c r="C987" t="s">
        <v>4</v>
      </c>
      <c r="D987">
        <v>1</v>
      </c>
    </row>
    <row r="988" spans="1:4" x14ac:dyDescent="0.25">
      <c r="A988">
        <v>251</v>
      </c>
      <c r="B988">
        <v>0</v>
      </c>
      <c r="C988" t="s">
        <v>18</v>
      </c>
      <c r="D988">
        <v>1</v>
      </c>
    </row>
    <row r="989" spans="1:4" x14ac:dyDescent="0.25">
      <c r="A989">
        <v>251</v>
      </c>
      <c r="B989">
        <v>0</v>
      </c>
      <c r="C989" t="s">
        <v>19</v>
      </c>
      <c r="D989">
        <v>1</v>
      </c>
    </row>
    <row r="990" spans="1:4" x14ac:dyDescent="0.25">
      <c r="A990">
        <v>251</v>
      </c>
      <c r="B990">
        <v>0</v>
      </c>
      <c r="C990" t="s">
        <v>10</v>
      </c>
      <c r="D990">
        <v>1</v>
      </c>
    </row>
    <row r="991" spans="1:4" x14ac:dyDescent="0.25">
      <c r="A991">
        <v>251</v>
      </c>
      <c r="B991">
        <v>0</v>
      </c>
      <c r="C991" t="s">
        <v>27</v>
      </c>
      <c r="D991">
        <v>1</v>
      </c>
    </row>
    <row r="992" spans="1:4" x14ac:dyDescent="0.25">
      <c r="A992">
        <v>251</v>
      </c>
      <c r="B992">
        <v>0</v>
      </c>
      <c r="C992" t="s">
        <v>14</v>
      </c>
      <c r="D992">
        <v>1</v>
      </c>
    </row>
    <row r="993" spans="1:4" x14ac:dyDescent="0.25">
      <c r="A993">
        <v>251</v>
      </c>
      <c r="B993">
        <v>0</v>
      </c>
      <c r="C993" t="s">
        <v>12</v>
      </c>
      <c r="D993">
        <v>1</v>
      </c>
    </row>
    <row r="994" spans="1:4" x14ac:dyDescent="0.25">
      <c r="A994">
        <v>252</v>
      </c>
      <c r="B994">
        <v>0</v>
      </c>
      <c r="C994" t="s">
        <v>4</v>
      </c>
      <c r="D994">
        <v>1</v>
      </c>
    </row>
    <row r="995" spans="1:4" x14ac:dyDescent="0.25">
      <c r="A995">
        <v>252</v>
      </c>
      <c r="B995">
        <v>0</v>
      </c>
      <c r="C995" t="s">
        <v>18</v>
      </c>
      <c r="D995">
        <v>1</v>
      </c>
    </row>
    <row r="996" spans="1:4" x14ac:dyDescent="0.25">
      <c r="A996">
        <v>252</v>
      </c>
      <c r="B996">
        <v>0</v>
      </c>
      <c r="C996" t="s">
        <v>19</v>
      </c>
      <c r="D996">
        <v>1</v>
      </c>
    </row>
    <row r="997" spans="1:4" x14ac:dyDescent="0.25">
      <c r="A997">
        <v>252</v>
      </c>
      <c r="B997">
        <v>0</v>
      </c>
      <c r="C997" t="s">
        <v>10</v>
      </c>
      <c r="D997">
        <v>1</v>
      </c>
    </row>
    <row r="998" spans="1:4" x14ac:dyDescent="0.25">
      <c r="A998">
        <v>253</v>
      </c>
      <c r="B998">
        <v>0</v>
      </c>
      <c r="C998" t="s">
        <v>4</v>
      </c>
      <c r="D998">
        <v>1</v>
      </c>
    </row>
    <row r="999" spans="1:4" x14ac:dyDescent="0.25">
      <c r="A999">
        <v>253</v>
      </c>
      <c r="B999">
        <v>0</v>
      </c>
      <c r="C999" t="s">
        <v>18</v>
      </c>
      <c r="D999">
        <v>1</v>
      </c>
    </row>
    <row r="1000" spans="1:4" x14ac:dyDescent="0.25">
      <c r="A1000">
        <v>253</v>
      </c>
      <c r="B1000">
        <v>0</v>
      </c>
      <c r="C1000" t="s">
        <v>19</v>
      </c>
      <c r="D1000">
        <v>1</v>
      </c>
    </row>
    <row r="1001" spans="1:4" x14ac:dyDescent="0.25">
      <c r="A1001">
        <v>253</v>
      </c>
      <c r="B1001">
        <v>0</v>
      </c>
      <c r="C1001" t="s">
        <v>26</v>
      </c>
      <c r="D1001">
        <v>1</v>
      </c>
    </row>
    <row r="1002" spans="1:4" x14ac:dyDescent="0.25">
      <c r="A1002">
        <v>253</v>
      </c>
      <c r="B1002">
        <v>0</v>
      </c>
      <c r="C1002" t="s">
        <v>10</v>
      </c>
      <c r="D1002">
        <v>1</v>
      </c>
    </row>
    <row r="1003" spans="1:4" x14ac:dyDescent="0.25">
      <c r="A1003">
        <v>253</v>
      </c>
      <c r="B1003">
        <v>0</v>
      </c>
      <c r="C1003" t="s">
        <v>12</v>
      </c>
      <c r="D1003">
        <v>1</v>
      </c>
    </row>
    <row r="1004" spans="1:4" x14ac:dyDescent="0.25">
      <c r="A1004">
        <v>254</v>
      </c>
      <c r="B1004">
        <v>0</v>
      </c>
      <c r="C1004" t="s">
        <v>10</v>
      </c>
      <c r="D1004">
        <v>1</v>
      </c>
    </row>
    <row r="1005" spans="1:4" x14ac:dyDescent="0.25">
      <c r="A1005">
        <v>254</v>
      </c>
      <c r="B1005">
        <v>0</v>
      </c>
      <c r="C1005" t="s">
        <v>19</v>
      </c>
      <c r="D1005">
        <v>1</v>
      </c>
    </row>
    <row r="1006" spans="1:4" x14ac:dyDescent="0.25">
      <c r="A1006">
        <v>254</v>
      </c>
      <c r="B1006">
        <v>0</v>
      </c>
      <c r="C1006" t="s">
        <v>12</v>
      </c>
      <c r="D1006">
        <v>1</v>
      </c>
    </row>
    <row r="1007" spans="1:4" x14ac:dyDescent="0.25">
      <c r="A1007">
        <v>255</v>
      </c>
      <c r="B1007">
        <v>0</v>
      </c>
      <c r="C1007" t="s">
        <v>10</v>
      </c>
      <c r="D1007">
        <v>1</v>
      </c>
    </row>
    <row r="1008" spans="1:4" x14ac:dyDescent="0.25">
      <c r="A1008">
        <v>255</v>
      </c>
      <c r="B1008">
        <v>0</v>
      </c>
      <c r="C1008" t="s">
        <v>19</v>
      </c>
      <c r="D1008">
        <v>1</v>
      </c>
    </row>
    <row r="1009" spans="1:4" x14ac:dyDescent="0.25">
      <c r="A1009">
        <v>256</v>
      </c>
      <c r="B1009">
        <v>0</v>
      </c>
      <c r="C1009" t="s">
        <v>10</v>
      </c>
      <c r="D1009">
        <v>1</v>
      </c>
    </row>
    <row r="1010" spans="1:4" x14ac:dyDescent="0.25">
      <c r="A1010">
        <v>256</v>
      </c>
      <c r="B1010">
        <v>0</v>
      </c>
      <c r="C1010" t="s">
        <v>19</v>
      </c>
      <c r="D1010">
        <v>1</v>
      </c>
    </row>
    <row r="1011" spans="1:4" x14ac:dyDescent="0.25">
      <c r="A1011">
        <v>257</v>
      </c>
      <c r="B1011">
        <v>0</v>
      </c>
      <c r="C1011" t="s">
        <v>14</v>
      </c>
      <c r="D1011">
        <v>1</v>
      </c>
    </row>
    <row r="1012" spans="1:4" x14ac:dyDescent="0.25">
      <c r="A1012">
        <v>257</v>
      </c>
      <c r="B1012">
        <v>0</v>
      </c>
      <c r="C1012" t="s">
        <v>18</v>
      </c>
      <c r="D1012">
        <v>1</v>
      </c>
    </row>
    <row r="1013" spans="1:4" x14ac:dyDescent="0.25">
      <c r="A1013">
        <v>258</v>
      </c>
      <c r="B1013">
        <v>0</v>
      </c>
      <c r="C1013" t="s">
        <v>19</v>
      </c>
      <c r="D1013">
        <v>1</v>
      </c>
    </row>
    <row r="1014" spans="1:4" x14ac:dyDescent="0.25">
      <c r="A1014">
        <v>258</v>
      </c>
      <c r="B1014">
        <v>0</v>
      </c>
      <c r="C1014" t="s">
        <v>20</v>
      </c>
      <c r="D1014">
        <v>1</v>
      </c>
    </row>
    <row r="1015" spans="1:4" x14ac:dyDescent="0.25">
      <c r="A1015">
        <v>258</v>
      </c>
      <c r="B1015">
        <v>0</v>
      </c>
      <c r="C1015" t="s">
        <v>31</v>
      </c>
      <c r="D1015">
        <v>1</v>
      </c>
    </row>
    <row r="1016" spans="1:4" x14ac:dyDescent="0.25">
      <c r="A1016">
        <v>258</v>
      </c>
      <c r="B1016">
        <v>0</v>
      </c>
      <c r="C1016" t="s">
        <v>16</v>
      </c>
      <c r="D1016">
        <v>1</v>
      </c>
    </row>
    <row r="1017" spans="1:4" x14ac:dyDescent="0.25">
      <c r="A1017">
        <v>259</v>
      </c>
      <c r="B1017">
        <v>0</v>
      </c>
      <c r="C1017" t="s">
        <v>19</v>
      </c>
      <c r="D1017">
        <v>1</v>
      </c>
    </row>
    <row r="1018" spans="1:4" x14ac:dyDescent="0.25">
      <c r="A1018">
        <v>259</v>
      </c>
      <c r="B1018">
        <v>0</v>
      </c>
      <c r="C1018" t="s">
        <v>20</v>
      </c>
      <c r="D1018">
        <v>1</v>
      </c>
    </row>
    <row r="1019" spans="1:4" x14ac:dyDescent="0.25">
      <c r="A1019">
        <v>259</v>
      </c>
      <c r="B1019">
        <v>0</v>
      </c>
      <c r="C1019" t="s">
        <v>31</v>
      </c>
      <c r="D1019">
        <v>1</v>
      </c>
    </row>
    <row r="1020" spans="1:4" x14ac:dyDescent="0.25">
      <c r="A1020">
        <v>260</v>
      </c>
      <c r="B1020">
        <v>0</v>
      </c>
      <c r="C1020" t="s">
        <v>27</v>
      </c>
      <c r="D1020">
        <v>1</v>
      </c>
    </row>
    <row r="1021" spans="1:4" x14ac:dyDescent="0.25">
      <c r="A1021">
        <v>260</v>
      </c>
      <c r="B1021">
        <v>0</v>
      </c>
      <c r="C1021" t="s">
        <v>14</v>
      </c>
      <c r="D1021">
        <v>1</v>
      </c>
    </row>
    <row r="1022" spans="1:4" x14ac:dyDescent="0.25">
      <c r="A1022">
        <v>261</v>
      </c>
      <c r="B1022">
        <v>0</v>
      </c>
      <c r="C1022" t="s">
        <v>15</v>
      </c>
      <c r="D1022">
        <v>1</v>
      </c>
    </row>
    <row r="1023" spans="1:4" x14ac:dyDescent="0.25">
      <c r="A1023">
        <v>261</v>
      </c>
      <c r="B1023">
        <v>0</v>
      </c>
      <c r="C1023" t="s">
        <v>2</v>
      </c>
      <c r="D1023">
        <v>1</v>
      </c>
    </row>
    <row r="1024" spans="1:4" x14ac:dyDescent="0.25">
      <c r="A1024">
        <v>261</v>
      </c>
      <c r="B1024">
        <v>0</v>
      </c>
      <c r="C1024" t="s">
        <v>32</v>
      </c>
      <c r="D1024">
        <v>1</v>
      </c>
    </row>
    <row r="1025" spans="1:4" x14ac:dyDescent="0.25">
      <c r="A1025">
        <v>261</v>
      </c>
      <c r="B1025">
        <v>0</v>
      </c>
      <c r="C1025" t="s">
        <v>24</v>
      </c>
      <c r="D1025">
        <v>1</v>
      </c>
    </row>
    <row r="1026" spans="1:4" x14ac:dyDescent="0.25">
      <c r="A1026">
        <v>261</v>
      </c>
      <c r="B1026">
        <v>0</v>
      </c>
      <c r="C1026" t="s">
        <v>23</v>
      </c>
      <c r="D1026">
        <v>1</v>
      </c>
    </row>
    <row r="1027" spans="1:4" x14ac:dyDescent="0.25">
      <c r="A1027">
        <v>261</v>
      </c>
      <c r="B1027">
        <v>0</v>
      </c>
      <c r="C1027" t="s">
        <v>28</v>
      </c>
      <c r="D1027">
        <v>1</v>
      </c>
    </row>
    <row r="1028" spans="1:4" x14ac:dyDescent="0.25">
      <c r="A1028">
        <v>261</v>
      </c>
      <c r="B1028">
        <v>0</v>
      </c>
      <c r="C1028" t="s">
        <v>31</v>
      </c>
      <c r="D1028">
        <v>1</v>
      </c>
    </row>
    <row r="1029" spans="1:4" x14ac:dyDescent="0.25">
      <c r="A1029">
        <v>261</v>
      </c>
      <c r="B1029">
        <v>0</v>
      </c>
      <c r="C1029" t="s">
        <v>536</v>
      </c>
      <c r="D1029">
        <v>1</v>
      </c>
    </row>
    <row r="1030" spans="1:4" x14ac:dyDescent="0.25">
      <c r="A1030">
        <v>262</v>
      </c>
      <c r="B1030">
        <v>0</v>
      </c>
      <c r="C1030" t="s">
        <v>15</v>
      </c>
      <c r="D1030">
        <v>1</v>
      </c>
    </row>
    <row r="1031" spans="1:4" x14ac:dyDescent="0.25">
      <c r="A1031">
        <v>262</v>
      </c>
      <c r="B1031">
        <v>0</v>
      </c>
      <c r="C1031" t="s">
        <v>2</v>
      </c>
      <c r="D1031">
        <v>1</v>
      </c>
    </row>
    <row r="1032" spans="1:4" x14ac:dyDescent="0.25">
      <c r="A1032">
        <v>262</v>
      </c>
      <c r="B1032">
        <v>0</v>
      </c>
      <c r="C1032" t="s">
        <v>32</v>
      </c>
      <c r="D1032">
        <v>1</v>
      </c>
    </row>
    <row r="1033" spans="1:4" x14ac:dyDescent="0.25">
      <c r="A1033">
        <v>262</v>
      </c>
      <c r="B1033">
        <v>0</v>
      </c>
      <c r="C1033" t="s">
        <v>24</v>
      </c>
      <c r="D1033">
        <v>1</v>
      </c>
    </row>
    <row r="1034" spans="1:4" x14ac:dyDescent="0.25">
      <c r="A1034">
        <v>262</v>
      </c>
      <c r="B1034">
        <v>0</v>
      </c>
      <c r="C1034" t="s">
        <v>31</v>
      </c>
      <c r="D1034">
        <v>1</v>
      </c>
    </row>
    <row r="1035" spans="1:4" x14ac:dyDescent="0.25">
      <c r="A1035">
        <v>263</v>
      </c>
      <c r="B1035">
        <v>0</v>
      </c>
      <c r="C1035" t="s">
        <v>15</v>
      </c>
      <c r="D1035">
        <v>1</v>
      </c>
    </row>
    <row r="1036" spans="1:4" x14ac:dyDescent="0.25">
      <c r="A1036">
        <v>263</v>
      </c>
      <c r="B1036">
        <v>0</v>
      </c>
      <c r="C1036" t="s">
        <v>2</v>
      </c>
      <c r="D1036">
        <v>1</v>
      </c>
    </row>
    <row r="1037" spans="1:4" x14ac:dyDescent="0.25">
      <c r="A1037">
        <v>263</v>
      </c>
      <c r="B1037">
        <v>0</v>
      </c>
      <c r="C1037" t="s">
        <v>32</v>
      </c>
      <c r="D1037">
        <v>1</v>
      </c>
    </row>
    <row r="1038" spans="1:4" x14ac:dyDescent="0.25">
      <c r="A1038">
        <v>263</v>
      </c>
      <c r="B1038">
        <v>0</v>
      </c>
      <c r="C1038" t="s">
        <v>24</v>
      </c>
      <c r="D1038">
        <v>1</v>
      </c>
    </row>
    <row r="1039" spans="1:4" x14ac:dyDescent="0.25">
      <c r="A1039">
        <v>263</v>
      </c>
      <c r="B1039">
        <v>0</v>
      </c>
      <c r="C1039" t="s">
        <v>13</v>
      </c>
      <c r="D1039">
        <v>1</v>
      </c>
    </row>
    <row r="1040" spans="1:4" x14ac:dyDescent="0.25">
      <c r="A1040">
        <v>263</v>
      </c>
      <c r="B1040">
        <v>0</v>
      </c>
      <c r="C1040" t="s">
        <v>535</v>
      </c>
      <c r="D1040">
        <v>1</v>
      </c>
    </row>
    <row r="1041" spans="1:4" x14ac:dyDescent="0.25">
      <c r="A1041">
        <v>264</v>
      </c>
      <c r="B1041">
        <v>0</v>
      </c>
      <c r="C1041" t="s">
        <v>15</v>
      </c>
      <c r="D1041">
        <v>1</v>
      </c>
    </row>
    <row r="1042" spans="1:4" x14ac:dyDescent="0.25">
      <c r="A1042">
        <v>264</v>
      </c>
      <c r="B1042">
        <v>0</v>
      </c>
      <c r="C1042" t="s">
        <v>2</v>
      </c>
      <c r="D1042">
        <v>1</v>
      </c>
    </row>
    <row r="1043" spans="1:4" x14ac:dyDescent="0.25">
      <c r="A1043">
        <v>264</v>
      </c>
      <c r="B1043">
        <v>0</v>
      </c>
      <c r="C1043" t="s">
        <v>32</v>
      </c>
      <c r="D1043">
        <v>1</v>
      </c>
    </row>
    <row r="1044" spans="1:4" x14ac:dyDescent="0.25">
      <c r="A1044">
        <v>264</v>
      </c>
      <c r="B1044">
        <v>0</v>
      </c>
      <c r="C1044" t="s">
        <v>11</v>
      </c>
      <c r="D1044">
        <v>1</v>
      </c>
    </row>
    <row r="1045" spans="1:4" x14ac:dyDescent="0.25">
      <c r="A1045">
        <v>264</v>
      </c>
      <c r="B1045">
        <v>0</v>
      </c>
      <c r="C1045" t="s">
        <v>24</v>
      </c>
      <c r="D1045">
        <v>1</v>
      </c>
    </row>
    <row r="1046" spans="1:4" x14ac:dyDescent="0.25">
      <c r="A1046">
        <v>264</v>
      </c>
      <c r="B1046">
        <v>0</v>
      </c>
      <c r="C1046" t="s">
        <v>10</v>
      </c>
      <c r="D1046">
        <v>1</v>
      </c>
    </row>
    <row r="1047" spans="1:4" x14ac:dyDescent="0.25">
      <c r="A1047">
        <v>264</v>
      </c>
      <c r="B1047">
        <v>0</v>
      </c>
      <c r="C1047" t="s">
        <v>12</v>
      </c>
      <c r="D1047">
        <v>1</v>
      </c>
    </row>
    <row r="1048" spans="1:4" x14ac:dyDescent="0.25">
      <c r="A1048">
        <v>264</v>
      </c>
      <c r="B1048">
        <v>0</v>
      </c>
      <c r="C1048" t="s">
        <v>4</v>
      </c>
      <c r="D1048">
        <v>1</v>
      </c>
    </row>
    <row r="1049" spans="1:4" x14ac:dyDescent="0.25">
      <c r="A1049">
        <v>265</v>
      </c>
      <c r="B1049">
        <v>0</v>
      </c>
      <c r="C1049" t="s">
        <v>15</v>
      </c>
      <c r="D1049">
        <v>1</v>
      </c>
    </row>
    <row r="1050" spans="1:4" x14ac:dyDescent="0.25">
      <c r="A1050">
        <v>265</v>
      </c>
      <c r="B1050">
        <v>0</v>
      </c>
      <c r="C1050" t="s">
        <v>2</v>
      </c>
      <c r="D1050">
        <v>1</v>
      </c>
    </row>
    <row r="1051" spans="1:4" x14ac:dyDescent="0.25">
      <c r="A1051">
        <v>265</v>
      </c>
      <c r="B1051">
        <v>0</v>
      </c>
      <c r="C1051" t="s">
        <v>32</v>
      </c>
      <c r="D1051">
        <v>1</v>
      </c>
    </row>
    <row r="1052" spans="1:4" x14ac:dyDescent="0.25">
      <c r="A1052">
        <v>265</v>
      </c>
      <c r="B1052">
        <v>0</v>
      </c>
      <c r="C1052" t="s">
        <v>11</v>
      </c>
      <c r="D1052">
        <v>1</v>
      </c>
    </row>
    <row r="1053" spans="1:4" x14ac:dyDescent="0.25">
      <c r="A1053">
        <v>265</v>
      </c>
      <c r="B1053">
        <v>0</v>
      </c>
      <c r="C1053" t="s">
        <v>24</v>
      </c>
      <c r="D1053">
        <v>1</v>
      </c>
    </row>
    <row r="1054" spans="1:4" x14ac:dyDescent="0.25">
      <c r="A1054">
        <v>265</v>
      </c>
      <c r="B1054">
        <v>0</v>
      </c>
      <c r="C1054" t="s">
        <v>18</v>
      </c>
      <c r="D1054">
        <v>1</v>
      </c>
    </row>
    <row r="1055" spans="1:4" x14ac:dyDescent="0.25">
      <c r="A1055">
        <v>265</v>
      </c>
      <c r="B1055">
        <v>0</v>
      </c>
      <c r="C1055" t="s">
        <v>19</v>
      </c>
      <c r="D1055">
        <v>1</v>
      </c>
    </row>
    <row r="1056" spans="1:4" x14ac:dyDescent="0.25">
      <c r="A1056">
        <v>266</v>
      </c>
      <c r="B1056">
        <v>0</v>
      </c>
      <c r="C1056" t="s">
        <v>15</v>
      </c>
      <c r="D1056">
        <v>1</v>
      </c>
    </row>
    <row r="1057" spans="1:4" x14ac:dyDescent="0.25">
      <c r="A1057">
        <v>266</v>
      </c>
      <c r="B1057">
        <v>0</v>
      </c>
      <c r="C1057" t="s">
        <v>2</v>
      </c>
      <c r="D1057">
        <v>1</v>
      </c>
    </row>
    <row r="1058" spans="1:4" x14ac:dyDescent="0.25">
      <c r="A1058">
        <v>266</v>
      </c>
      <c r="B1058">
        <v>0</v>
      </c>
      <c r="C1058" t="s">
        <v>32</v>
      </c>
      <c r="D1058">
        <v>1</v>
      </c>
    </row>
    <row r="1059" spans="1:4" x14ac:dyDescent="0.25">
      <c r="A1059">
        <v>266</v>
      </c>
      <c r="B1059">
        <v>0</v>
      </c>
      <c r="C1059" t="s">
        <v>11</v>
      </c>
      <c r="D1059">
        <v>1</v>
      </c>
    </row>
    <row r="1060" spans="1:4" x14ac:dyDescent="0.25">
      <c r="A1060">
        <v>266</v>
      </c>
      <c r="B1060">
        <v>0</v>
      </c>
      <c r="C1060" t="s">
        <v>24</v>
      </c>
      <c r="D1060">
        <v>1</v>
      </c>
    </row>
    <row r="1061" spans="1:4" x14ac:dyDescent="0.25">
      <c r="A1061">
        <v>266</v>
      </c>
      <c r="B1061">
        <v>0</v>
      </c>
      <c r="C1061" t="s">
        <v>23</v>
      </c>
      <c r="D1061">
        <v>1</v>
      </c>
    </row>
    <row r="1062" spans="1:4" x14ac:dyDescent="0.25">
      <c r="A1062">
        <v>266</v>
      </c>
      <c r="B1062">
        <v>0</v>
      </c>
      <c r="C1062" t="s">
        <v>535</v>
      </c>
      <c r="D1062">
        <v>1</v>
      </c>
    </row>
    <row r="1063" spans="1:4" x14ac:dyDescent="0.25">
      <c r="A1063">
        <v>266</v>
      </c>
      <c r="B1063">
        <v>0</v>
      </c>
      <c r="C1063" t="s">
        <v>31</v>
      </c>
      <c r="D1063">
        <v>1</v>
      </c>
    </row>
    <row r="1064" spans="1:4" x14ac:dyDescent="0.25">
      <c r="A1064">
        <v>266</v>
      </c>
      <c r="B1064">
        <v>0</v>
      </c>
      <c r="C1064" t="s">
        <v>13</v>
      </c>
      <c r="D1064">
        <v>1</v>
      </c>
    </row>
    <row r="1065" spans="1:4" x14ac:dyDescent="0.25">
      <c r="A1065">
        <v>267</v>
      </c>
      <c r="B1065">
        <v>0</v>
      </c>
      <c r="C1065" t="s">
        <v>15</v>
      </c>
      <c r="D1065">
        <v>1</v>
      </c>
    </row>
    <row r="1066" spans="1:4" x14ac:dyDescent="0.25">
      <c r="A1066">
        <v>267</v>
      </c>
      <c r="B1066">
        <v>0</v>
      </c>
      <c r="C1066" t="s">
        <v>2</v>
      </c>
      <c r="D1066">
        <v>1</v>
      </c>
    </row>
    <row r="1067" spans="1:4" x14ac:dyDescent="0.25">
      <c r="A1067">
        <v>267</v>
      </c>
      <c r="B1067">
        <v>0</v>
      </c>
      <c r="C1067" t="s">
        <v>32</v>
      </c>
      <c r="D1067">
        <v>1</v>
      </c>
    </row>
    <row r="1068" spans="1:4" x14ac:dyDescent="0.25">
      <c r="A1068">
        <v>267</v>
      </c>
      <c r="B1068">
        <v>0</v>
      </c>
      <c r="C1068" t="s">
        <v>11</v>
      </c>
      <c r="D1068">
        <v>1</v>
      </c>
    </row>
    <row r="1069" spans="1:4" x14ac:dyDescent="0.25">
      <c r="A1069">
        <v>267</v>
      </c>
      <c r="B1069">
        <v>0</v>
      </c>
      <c r="C1069" t="s">
        <v>24</v>
      </c>
      <c r="D1069">
        <v>1</v>
      </c>
    </row>
    <row r="1070" spans="1:4" x14ac:dyDescent="0.25">
      <c r="A1070">
        <v>267</v>
      </c>
      <c r="B1070">
        <v>0</v>
      </c>
      <c r="C1070" t="s">
        <v>20</v>
      </c>
      <c r="D1070">
        <v>1</v>
      </c>
    </row>
    <row r="1071" spans="1:4" x14ac:dyDescent="0.25">
      <c r="A1071">
        <v>268</v>
      </c>
      <c r="B1071">
        <v>0</v>
      </c>
      <c r="C1071" t="s">
        <v>15</v>
      </c>
      <c r="D1071">
        <v>1</v>
      </c>
    </row>
    <row r="1072" spans="1:4" x14ac:dyDescent="0.25">
      <c r="A1072">
        <v>268</v>
      </c>
      <c r="B1072">
        <v>0</v>
      </c>
      <c r="C1072" t="s">
        <v>2</v>
      </c>
      <c r="D1072">
        <v>1</v>
      </c>
    </row>
    <row r="1073" spans="1:4" x14ac:dyDescent="0.25">
      <c r="A1073">
        <v>268</v>
      </c>
      <c r="B1073">
        <v>0</v>
      </c>
      <c r="C1073" t="s">
        <v>32</v>
      </c>
      <c r="D1073">
        <v>1</v>
      </c>
    </row>
    <row r="1074" spans="1:4" x14ac:dyDescent="0.25">
      <c r="A1074">
        <v>268</v>
      </c>
      <c r="B1074">
        <v>0</v>
      </c>
      <c r="C1074" t="s">
        <v>11</v>
      </c>
      <c r="D1074">
        <v>1</v>
      </c>
    </row>
    <row r="1075" spans="1:4" x14ac:dyDescent="0.25">
      <c r="A1075">
        <v>268</v>
      </c>
      <c r="B1075">
        <v>0</v>
      </c>
      <c r="C1075" t="s">
        <v>24</v>
      </c>
      <c r="D1075">
        <v>1</v>
      </c>
    </row>
    <row r="1076" spans="1:4" x14ac:dyDescent="0.25">
      <c r="A1076">
        <v>269</v>
      </c>
      <c r="B1076">
        <v>0</v>
      </c>
      <c r="C1076" t="s">
        <v>15</v>
      </c>
      <c r="D1076">
        <v>1</v>
      </c>
    </row>
    <row r="1077" spans="1:4" x14ac:dyDescent="0.25">
      <c r="A1077">
        <v>269</v>
      </c>
      <c r="B1077">
        <v>0</v>
      </c>
      <c r="C1077" t="s">
        <v>2</v>
      </c>
      <c r="D1077">
        <v>1</v>
      </c>
    </row>
    <row r="1078" spans="1:4" x14ac:dyDescent="0.25">
      <c r="A1078">
        <v>269</v>
      </c>
      <c r="B1078">
        <v>0</v>
      </c>
      <c r="C1078" t="s">
        <v>32</v>
      </c>
      <c r="D1078">
        <v>1</v>
      </c>
    </row>
    <row r="1079" spans="1:4" x14ac:dyDescent="0.25">
      <c r="A1079">
        <v>269</v>
      </c>
      <c r="B1079">
        <v>0</v>
      </c>
      <c r="C1079" t="s">
        <v>11</v>
      </c>
      <c r="D1079">
        <v>1</v>
      </c>
    </row>
    <row r="1080" spans="1:4" x14ac:dyDescent="0.25">
      <c r="A1080">
        <v>269</v>
      </c>
      <c r="B1080">
        <v>0</v>
      </c>
      <c r="C1080" t="s">
        <v>24</v>
      </c>
      <c r="D1080">
        <v>1</v>
      </c>
    </row>
    <row r="1081" spans="1:4" x14ac:dyDescent="0.25">
      <c r="A1081">
        <v>270</v>
      </c>
      <c r="B1081">
        <v>0</v>
      </c>
      <c r="C1081" t="s">
        <v>12</v>
      </c>
      <c r="D1081">
        <v>1</v>
      </c>
    </row>
    <row r="1082" spans="1:4" x14ac:dyDescent="0.25">
      <c r="A1082">
        <v>271</v>
      </c>
      <c r="B1082">
        <v>0</v>
      </c>
      <c r="C1082" t="s">
        <v>12</v>
      </c>
      <c r="D1082">
        <v>1</v>
      </c>
    </row>
    <row r="1083" spans="1:4" x14ac:dyDescent="0.25">
      <c r="A1083">
        <v>272</v>
      </c>
      <c r="B1083">
        <v>0</v>
      </c>
      <c r="C1083" t="s">
        <v>22</v>
      </c>
      <c r="D1083">
        <v>1</v>
      </c>
    </row>
    <row r="1084" spans="1:4" x14ac:dyDescent="0.25">
      <c r="A1084">
        <v>272</v>
      </c>
      <c r="B1084">
        <v>0</v>
      </c>
      <c r="C1084" t="s">
        <v>4</v>
      </c>
      <c r="D1084">
        <v>1</v>
      </c>
    </row>
    <row r="1085" spans="1:4" x14ac:dyDescent="0.25">
      <c r="A1085">
        <v>272</v>
      </c>
      <c r="B1085">
        <v>0</v>
      </c>
      <c r="C1085" t="s">
        <v>18</v>
      </c>
      <c r="D1085">
        <v>1</v>
      </c>
    </row>
    <row r="1086" spans="1:4" x14ac:dyDescent="0.25">
      <c r="A1086">
        <v>272</v>
      </c>
      <c r="B1086">
        <v>0</v>
      </c>
      <c r="C1086" t="s">
        <v>19</v>
      </c>
      <c r="D1086">
        <v>1</v>
      </c>
    </row>
    <row r="1087" spans="1:4" x14ac:dyDescent="0.25">
      <c r="A1087">
        <v>272</v>
      </c>
      <c r="B1087">
        <v>0</v>
      </c>
      <c r="C1087" t="s">
        <v>10</v>
      </c>
      <c r="D1087">
        <v>1</v>
      </c>
    </row>
    <row r="1088" spans="1:4" x14ac:dyDescent="0.25">
      <c r="A1088">
        <v>272</v>
      </c>
      <c r="B1088">
        <v>0</v>
      </c>
      <c r="C1088" t="s">
        <v>14</v>
      </c>
      <c r="D1088">
        <v>1</v>
      </c>
    </row>
    <row r="1089" spans="1:4" x14ac:dyDescent="0.25">
      <c r="A1089">
        <v>272</v>
      </c>
      <c r="B1089">
        <v>0</v>
      </c>
      <c r="C1089" t="s">
        <v>12</v>
      </c>
      <c r="D1089">
        <v>1</v>
      </c>
    </row>
    <row r="1090" spans="1:4" x14ac:dyDescent="0.25">
      <c r="A1090">
        <v>273</v>
      </c>
      <c r="B1090">
        <v>0</v>
      </c>
      <c r="C1090" t="s">
        <v>22</v>
      </c>
      <c r="D1090">
        <v>1</v>
      </c>
    </row>
    <row r="1091" spans="1:4" x14ac:dyDescent="0.25">
      <c r="A1091">
        <v>273</v>
      </c>
      <c r="B1091">
        <v>0</v>
      </c>
      <c r="C1091" t="s">
        <v>4</v>
      </c>
      <c r="D1091">
        <v>1</v>
      </c>
    </row>
    <row r="1092" spans="1:4" x14ac:dyDescent="0.25">
      <c r="A1092">
        <v>273</v>
      </c>
      <c r="B1092">
        <v>0</v>
      </c>
      <c r="C1092" t="s">
        <v>18</v>
      </c>
      <c r="D1092">
        <v>1</v>
      </c>
    </row>
    <row r="1093" spans="1:4" x14ac:dyDescent="0.25">
      <c r="A1093">
        <v>273</v>
      </c>
      <c r="B1093">
        <v>0</v>
      </c>
      <c r="C1093" t="s">
        <v>19</v>
      </c>
      <c r="D1093">
        <v>1</v>
      </c>
    </row>
    <row r="1094" spans="1:4" x14ac:dyDescent="0.25">
      <c r="A1094">
        <v>273</v>
      </c>
      <c r="B1094">
        <v>0</v>
      </c>
      <c r="C1094" t="s">
        <v>10</v>
      </c>
      <c r="D1094">
        <v>1</v>
      </c>
    </row>
    <row r="1095" spans="1:4" x14ac:dyDescent="0.25">
      <c r="A1095">
        <v>273</v>
      </c>
      <c r="B1095">
        <v>0</v>
      </c>
      <c r="C1095" t="s">
        <v>25</v>
      </c>
      <c r="D1095">
        <v>1</v>
      </c>
    </row>
    <row r="1096" spans="1:4" x14ac:dyDescent="0.25">
      <c r="A1096">
        <v>274</v>
      </c>
      <c r="B1096">
        <v>0</v>
      </c>
      <c r="C1096" t="s">
        <v>22</v>
      </c>
      <c r="D1096">
        <v>1</v>
      </c>
    </row>
    <row r="1097" spans="1:4" x14ac:dyDescent="0.25">
      <c r="A1097">
        <v>274</v>
      </c>
      <c r="B1097">
        <v>0</v>
      </c>
      <c r="C1097" t="s">
        <v>4</v>
      </c>
      <c r="D1097">
        <v>1</v>
      </c>
    </row>
    <row r="1098" spans="1:4" x14ac:dyDescent="0.25">
      <c r="A1098">
        <v>274</v>
      </c>
      <c r="B1098">
        <v>0</v>
      </c>
      <c r="C1098" t="s">
        <v>18</v>
      </c>
      <c r="D1098">
        <v>1</v>
      </c>
    </row>
    <row r="1099" spans="1:4" x14ac:dyDescent="0.25">
      <c r="A1099">
        <v>274</v>
      </c>
      <c r="B1099">
        <v>0</v>
      </c>
      <c r="C1099" t="s">
        <v>19</v>
      </c>
      <c r="D1099">
        <v>1</v>
      </c>
    </row>
    <row r="1100" spans="1:4" x14ac:dyDescent="0.25">
      <c r="A1100">
        <v>274</v>
      </c>
      <c r="B1100">
        <v>0</v>
      </c>
      <c r="C1100" t="s">
        <v>10</v>
      </c>
      <c r="D1100">
        <v>1</v>
      </c>
    </row>
    <row r="1101" spans="1:4" x14ac:dyDescent="0.25">
      <c r="A1101">
        <v>275</v>
      </c>
      <c r="B1101">
        <v>0</v>
      </c>
      <c r="C1101" t="s">
        <v>31</v>
      </c>
      <c r="D1101">
        <v>1</v>
      </c>
    </row>
    <row r="1102" spans="1:4" x14ac:dyDescent="0.25">
      <c r="A1102">
        <v>276</v>
      </c>
      <c r="B1102">
        <v>0</v>
      </c>
      <c r="C1102" t="s">
        <v>31</v>
      </c>
      <c r="D1102">
        <v>1</v>
      </c>
    </row>
    <row r="1103" spans="1:4" x14ac:dyDescent="0.25">
      <c r="A1103">
        <v>277</v>
      </c>
      <c r="B1103">
        <v>0</v>
      </c>
      <c r="C1103" t="s">
        <v>17</v>
      </c>
      <c r="D1103">
        <v>1</v>
      </c>
    </row>
    <row r="1104" spans="1:4" x14ac:dyDescent="0.25">
      <c r="A1104">
        <v>277</v>
      </c>
      <c r="B1104">
        <v>0</v>
      </c>
      <c r="C1104" t="s">
        <v>1</v>
      </c>
      <c r="D1104">
        <v>1</v>
      </c>
    </row>
    <row r="1105" spans="1:4" x14ac:dyDescent="0.25">
      <c r="A1105">
        <v>277</v>
      </c>
      <c r="B1105">
        <v>0</v>
      </c>
      <c r="C1105" t="s">
        <v>11</v>
      </c>
      <c r="D1105">
        <v>1</v>
      </c>
    </row>
    <row r="1106" spans="1:4" x14ac:dyDescent="0.25">
      <c r="A1106">
        <v>277</v>
      </c>
      <c r="B1106">
        <v>0</v>
      </c>
      <c r="C1106" t="s">
        <v>24</v>
      </c>
      <c r="D1106">
        <v>1</v>
      </c>
    </row>
    <row r="1107" spans="1:4" x14ac:dyDescent="0.25">
      <c r="A1107">
        <v>277</v>
      </c>
      <c r="B1107">
        <v>0</v>
      </c>
      <c r="C1107" t="s">
        <v>15</v>
      </c>
      <c r="D1107">
        <v>1</v>
      </c>
    </row>
    <row r="1108" spans="1:4" x14ac:dyDescent="0.25">
      <c r="A1108">
        <v>277</v>
      </c>
      <c r="B1108">
        <v>0</v>
      </c>
      <c r="C1108" t="s">
        <v>2</v>
      </c>
      <c r="D1108">
        <v>1</v>
      </c>
    </row>
    <row r="1109" spans="1:4" x14ac:dyDescent="0.25">
      <c r="A1109">
        <v>278</v>
      </c>
      <c r="B1109">
        <v>0</v>
      </c>
      <c r="C1109" t="s">
        <v>17</v>
      </c>
      <c r="D1109">
        <v>1</v>
      </c>
    </row>
    <row r="1110" spans="1:4" x14ac:dyDescent="0.25">
      <c r="A1110">
        <v>279</v>
      </c>
      <c r="B1110">
        <v>0</v>
      </c>
      <c r="C1110" t="s">
        <v>2</v>
      </c>
      <c r="D1110">
        <v>1</v>
      </c>
    </row>
    <row r="1111" spans="1:4" x14ac:dyDescent="0.25">
      <c r="A1111">
        <v>279</v>
      </c>
      <c r="B1111">
        <v>0</v>
      </c>
      <c r="C1111" t="s">
        <v>32</v>
      </c>
      <c r="D1111">
        <v>1</v>
      </c>
    </row>
    <row r="1112" spans="1:4" x14ac:dyDescent="0.25">
      <c r="A1112">
        <v>279</v>
      </c>
      <c r="B1112">
        <v>0</v>
      </c>
      <c r="C1112" t="s">
        <v>11</v>
      </c>
      <c r="D1112">
        <v>1</v>
      </c>
    </row>
    <row r="1113" spans="1:4" x14ac:dyDescent="0.25">
      <c r="A1113">
        <v>279</v>
      </c>
      <c r="B1113">
        <v>0</v>
      </c>
      <c r="C1113" t="s">
        <v>24</v>
      </c>
      <c r="D1113">
        <v>1</v>
      </c>
    </row>
    <row r="1114" spans="1:4" x14ac:dyDescent="0.25">
      <c r="A1114">
        <v>279</v>
      </c>
      <c r="B1114">
        <v>0</v>
      </c>
      <c r="C1114" t="s">
        <v>20</v>
      </c>
      <c r="D1114">
        <v>1</v>
      </c>
    </row>
    <row r="1115" spans="1:4" x14ac:dyDescent="0.25">
      <c r="A1115">
        <v>280</v>
      </c>
      <c r="B1115">
        <v>0</v>
      </c>
      <c r="C1115" t="s">
        <v>2</v>
      </c>
      <c r="D1115">
        <v>1</v>
      </c>
    </row>
    <row r="1116" spans="1:4" x14ac:dyDescent="0.25">
      <c r="A1116">
        <v>280</v>
      </c>
      <c r="B1116">
        <v>0</v>
      </c>
      <c r="C1116" t="s">
        <v>11</v>
      </c>
      <c r="D1116">
        <v>1</v>
      </c>
    </row>
    <row r="1117" spans="1:4" x14ac:dyDescent="0.25">
      <c r="A1117">
        <v>280</v>
      </c>
      <c r="B1117">
        <v>0</v>
      </c>
      <c r="C1117" t="s">
        <v>24</v>
      </c>
      <c r="D1117">
        <v>1</v>
      </c>
    </row>
    <row r="1118" spans="1:4" x14ac:dyDescent="0.25">
      <c r="A1118">
        <v>280</v>
      </c>
      <c r="B1118">
        <v>0</v>
      </c>
      <c r="C1118" t="s">
        <v>32</v>
      </c>
      <c r="D1118">
        <v>1</v>
      </c>
    </row>
    <row r="1119" spans="1:4" x14ac:dyDescent="0.25">
      <c r="A1119">
        <v>281</v>
      </c>
      <c r="B1119">
        <v>0</v>
      </c>
      <c r="C1119" t="s">
        <v>20</v>
      </c>
      <c r="D1119">
        <v>1</v>
      </c>
    </row>
    <row r="1120" spans="1:4" x14ac:dyDescent="0.25">
      <c r="A1120">
        <v>281</v>
      </c>
      <c r="B1120">
        <v>0</v>
      </c>
      <c r="C1120" t="s">
        <v>12</v>
      </c>
      <c r="D1120">
        <v>1</v>
      </c>
    </row>
    <row r="1121" spans="1:4" x14ac:dyDescent="0.25">
      <c r="A1121">
        <v>281</v>
      </c>
      <c r="B1121">
        <v>0</v>
      </c>
      <c r="C1121" t="s">
        <v>10</v>
      </c>
      <c r="D1121">
        <v>1</v>
      </c>
    </row>
    <row r="1122" spans="1:4" x14ac:dyDescent="0.25">
      <c r="A1122">
        <v>282</v>
      </c>
      <c r="B1122">
        <v>0</v>
      </c>
      <c r="C1122" t="s">
        <v>26</v>
      </c>
      <c r="D1122">
        <v>1</v>
      </c>
    </row>
    <row r="1123" spans="1:4" x14ac:dyDescent="0.25">
      <c r="A1123">
        <v>282</v>
      </c>
      <c r="B1123">
        <v>0</v>
      </c>
      <c r="C1123" t="s">
        <v>4</v>
      </c>
      <c r="D1123">
        <v>1</v>
      </c>
    </row>
    <row r="1124" spans="1:4" x14ac:dyDescent="0.25">
      <c r="A1124">
        <v>282</v>
      </c>
      <c r="B1124">
        <v>0</v>
      </c>
      <c r="C1124" t="s">
        <v>19</v>
      </c>
      <c r="D1124">
        <v>1</v>
      </c>
    </row>
    <row r="1125" spans="1:4" x14ac:dyDescent="0.25">
      <c r="A1125">
        <v>282</v>
      </c>
      <c r="B1125">
        <v>0</v>
      </c>
      <c r="C1125" t="s">
        <v>21</v>
      </c>
      <c r="D1125">
        <v>1</v>
      </c>
    </row>
    <row r="1126" spans="1:4" x14ac:dyDescent="0.25">
      <c r="A1126">
        <v>282</v>
      </c>
      <c r="B1126">
        <v>0</v>
      </c>
      <c r="C1126" t="s">
        <v>16</v>
      </c>
      <c r="D1126">
        <v>1</v>
      </c>
    </row>
    <row r="1127" spans="1:4" x14ac:dyDescent="0.25">
      <c r="A1127">
        <v>283</v>
      </c>
      <c r="B1127">
        <v>0</v>
      </c>
      <c r="C1127" t="s">
        <v>26</v>
      </c>
      <c r="D1127">
        <v>1</v>
      </c>
    </row>
    <row r="1128" spans="1:4" x14ac:dyDescent="0.25">
      <c r="A1128">
        <v>283</v>
      </c>
      <c r="B1128">
        <v>0</v>
      </c>
      <c r="C1128" t="s">
        <v>4</v>
      </c>
      <c r="D1128">
        <v>1</v>
      </c>
    </row>
    <row r="1129" spans="1:4" x14ac:dyDescent="0.25">
      <c r="A1129">
        <v>283</v>
      </c>
      <c r="B1129">
        <v>0</v>
      </c>
      <c r="C1129" t="s">
        <v>19</v>
      </c>
      <c r="D1129">
        <v>1</v>
      </c>
    </row>
    <row r="1130" spans="1:4" x14ac:dyDescent="0.25">
      <c r="A1130">
        <v>283</v>
      </c>
      <c r="B1130">
        <v>0</v>
      </c>
      <c r="C1130" t="s">
        <v>21</v>
      </c>
      <c r="D1130">
        <v>1</v>
      </c>
    </row>
    <row r="1131" spans="1:4" x14ac:dyDescent="0.25">
      <c r="A1131">
        <v>283</v>
      </c>
      <c r="B1131">
        <v>0</v>
      </c>
      <c r="C1131" t="s">
        <v>16</v>
      </c>
      <c r="D1131">
        <v>1</v>
      </c>
    </row>
    <row r="1132" spans="1:4" x14ac:dyDescent="0.25">
      <c r="A1132">
        <v>284</v>
      </c>
      <c r="B1132">
        <v>0</v>
      </c>
      <c r="C1132" t="s">
        <v>4</v>
      </c>
      <c r="D1132">
        <v>1</v>
      </c>
    </row>
    <row r="1133" spans="1:4" x14ac:dyDescent="0.25">
      <c r="A1133">
        <v>284</v>
      </c>
      <c r="B1133">
        <v>0</v>
      </c>
      <c r="C1133" t="s">
        <v>18</v>
      </c>
      <c r="D1133">
        <v>1</v>
      </c>
    </row>
    <row r="1134" spans="1:4" x14ac:dyDescent="0.25">
      <c r="A1134">
        <v>284</v>
      </c>
      <c r="B1134">
        <v>0</v>
      </c>
      <c r="C1134" t="s">
        <v>19</v>
      </c>
      <c r="D1134">
        <v>1</v>
      </c>
    </row>
    <row r="1135" spans="1:4" x14ac:dyDescent="0.25">
      <c r="A1135">
        <v>284</v>
      </c>
      <c r="B1135">
        <v>0</v>
      </c>
      <c r="C1135" t="s">
        <v>10</v>
      </c>
      <c r="D1135">
        <v>1</v>
      </c>
    </row>
    <row r="1136" spans="1:4" x14ac:dyDescent="0.25">
      <c r="A1136">
        <v>284</v>
      </c>
      <c r="B1136">
        <v>0</v>
      </c>
      <c r="C1136" t="s">
        <v>12</v>
      </c>
      <c r="D1136">
        <v>1</v>
      </c>
    </row>
  </sheetData>
  <pageMargins left="0.7" right="0.7" top="0.75" bottom="0.75" header="0.3" footer="0.3"/>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76D6D-CD16-4BAD-B22E-4742D9AD6AFF}">
  <dimension ref="A1:FF83"/>
  <sheetViews>
    <sheetView workbookViewId="0"/>
  </sheetViews>
  <sheetFormatPr baseColWidth="10" defaultRowHeight="15" x14ac:dyDescent="0.25"/>
  <cols>
    <col min="1" max="1" width="13.42578125" bestFit="1" customWidth="1"/>
    <col min="2" max="2" width="17.42578125" bestFit="1" customWidth="1"/>
    <col min="3" max="11" width="5.42578125" bestFit="1" customWidth="1"/>
    <col min="12" max="101" width="6.42578125" bestFit="1" customWidth="1"/>
    <col min="102" max="162" width="7.42578125" bestFit="1" customWidth="1"/>
  </cols>
  <sheetData>
    <row r="1" spans="1:162" s="21" customFormat="1" x14ac:dyDescent="0.25">
      <c r="A1" s="21" t="s">
        <v>15138</v>
      </c>
    </row>
    <row r="3" spans="1:162" x14ac:dyDescent="0.25">
      <c r="A3" t="s">
        <v>15150</v>
      </c>
      <c r="B3" t="s">
        <v>6216</v>
      </c>
      <c r="C3" t="s">
        <v>6217</v>
      </c>
      <c r="D3" t="s">
        <v>6218</v>
      </c>
      <c r="E3" t="s">
        <v>6219</v>
      </c>
      <c r="F3" t="s">
        <v>6220</v>
      </c>
      <c r="G3" t="s">
        <v>6221</v>
      </c>
      <c r="H3" t="s">
        <v>6222</v>
      </c>
      <c r="I3" t="s">
        <v>6223</v>
      </c>
      <c r="J3" t="s">
        <v>6224</v>
      </c>
      <c r="K3" t="s">
        <v>6225</v>
      </c>
      <c r="L3" t="s">
        <v>6226</v>
      </c>
      <c r="M3" t="s">
        <v>6227</v>
      </c>
      <c r="N3" t="s">
        <v>6228</v>
      </c>
      <c r="O3" t="s">
        <v>6229</v>
      </c>
      <c r="P3" t="s">
        <v>6230</v>
      </c>
      <c r="Q3" t="s">
        <v>6231</v>
      </c>
      <c r="R3" t="s">
        <v>6232</v>
      </c>
      <c r="S3" t="s">
        <v>6233</v>
      </c>
      <c r="T3" t="s">
        <v>6234</v>
      </c>
      <c r="U3" t="s">
        <v>6235</v>
      </c>
      <c r="V3" t="s">
        <v>6236</v>
      </c>
      <c r="W3" t="s">
        <v>6237</v>
      </c>
      <c r="X3" t="s">
        <v>6238</v>
      </c>
      <c r="Y3" t="s">
        <v>6239</v>
      </c>
      <c r="Z3" t="s">
        <v>6240</v>
      </c>
      <c r="AA3" t="s">
        <v>6241</v>
      </c>
      <c r="AB3" t="s">
        <v>6242</v>
      </c>
      <c r="AC3" t="s">
        <v>6243</v>
      </c>
      <c r="AD3" t="s">
        <v>6244</v>
      </c>
      <c r="AE3" t="s">
        <v>6245</v>
      </c>
      <c r="AF3" t="s">
        <v>6246</v>
      </c>
      <c r="AG3" t="s">
        <v>6247</v>
      </c>
      <c r="AH3" t="s">
        <v>6248</v>
      </c>
      <c r="AI3" t="s">
        <v>6249</v>
      </c>
      <c r="AJ3" t="s">
        <v>6250</v>
      </c>
      <c r="AK3" t="s">
        <v>6251</v>
      </c>
      <c r="AL3" t="s">
        <v>6252</v>
      </c>
      <c r="AM3" t="s">
        <v>6253</v>
      </c>
      <c r="AN3" t="s">
        <v>6254</v>
      </c>
      <c r="AO3" t="s">
        <v>6255</v>
      </c>
      <c r="AP3" t="s">
        <v>6256</v>
      </c>
      <c r="AQ3" t="s">
        <v>6257</v>
      </c>
      <c r="AR3" t="s">
        <v>6258</v>
      </c>
      <c r="AS3" t="s">
        <v>6259</v>
      </c>
      <c r="AT3" t="s">
        <v>6260</v>
      </c>
      <c r="AU3" t="s">
        <v>6261</v>
      </c>
      <c r="AV3" t="s">
        <v>6262</v>
      </c>
      <c r="AW3" t="s">
        <v>6263</v>
      </c>
      <c r="AX3" t="s">
        <v>6264</v>
      </c>
      <c r="AY3" t="s">
        <v>6265</v>
      </c>
      <c r="AZ3" t="s">
        <v>6266</v>
      </c>
      <c r="BA3" t="s">
        <v>6267</v>
      </c>
      <c r="BB3" t="s">
        <v>6268</v>
      </c>
      <c r="BC3" t="s">
        <v>6269</v>
      </c>
      <c r="BD3" t="s">
        <v>6270</v>
      </c>
      <c r="BE3" t="s">
        <v>6271</v>
      </c>
      <c r="BF3" t="s">
        <v>6272</v>
      </c>
      <c r="BG3" t="s">
        <v>6273</v>
      </c>
      <c r="BH3" t="s">
        <v>6274</v>
      </c>
      <c r="BI3" t="s">
        <v>6275</v>
      </c>
      <c r="BJ3" t="s">
        <v>6276</v>
      </c>
      <c r="BK3" t="s">
        <v>6277</v>
      </c>
      <c r="BL3" t="s">
        <v>6278</v>
      </c>
      <c r="BM3" t="s">
        <v>6279</v>
      </c>
      <c r="BN3" t="s">
        <v>6280</v>
      </c>
      <c r="BO3" t="s">
        <v>6281</v>
      </c>
      <c r="BP3" t="s">
        <v>6282</v>
      </c>
      <c r="BQ3" t="s">
        <v>6283</v>
      </c>
      <c r="BR3" t="s">
        <v>6284</v>
      </c>
      <c r="BS3" t="s">
        <v>6285</v>
      </c>
      <c r="BT3" t="s">
        <v>6286</v>
      </c>
      <c r="BU3" t="s">
        <v>6287</v>
      </c>
      <c r="BV3" t="s">
        <v>6288</v>
      </c>
      <c r="BW3" t="s">
        <v>6289</v>
      </c>
      <c r="BX3" t="s">
        <v>6290</v>
      </c>
      <c r="BY3" t="s">
        <v>6291</v>
      </c>
      <c r="BZ3" t="s">
        <v>6292</v>
      </c>
      <c r="CA3" t="s">
        <v>6293</v>
      </c>
      <c r="CB3" t="s">
        <v>6294</v>
      </c>
      <c r="CC3" t="s">
        <v>6295</v>
      </c>
      <c r="CD3" t="s">
        <v>6296</v>
      </c>
      <c r="CE3" t="s">
        <v>6297</v>
      </c>
      <c r="CF3" t="s">
        <v>6298</v>
      </c>
      <c r="CG3" t="s">
        <v>6299</v>
      </c>
      <c r="CH3" t="s">
        <v>6300</v>
      </c>
      <c r="CI3" t="s">
        <v>6301</v>
      </c>
      <c r="CJ3" t="s">
        <v>6302</v>
      </c>
      <c r="CK3" t="s">
        <v>6303</v>
      </c>
      <c r="CL3" t="s">
        <v>6304</v>
      </c>
      <c r="CM3" t="s">
        <v>6305</v>
      </c>
      <c r="CN3" t="s">
        <v>6306</v>
      </c>
      <c r="CO3" t="s">
        <v>6307</v>
      </c>
      <c r="CP3" t="s">
        <v>6308</v>
      </c>
      <c r="CQ3" t="s">
        <v>6309</v>
      </c>
      <c r="CR3" t="s">
        <v>6310</v>
      </c>
      <c r="CS3" t="s">
        <v>6311</v>
      </c>
      <c r="CT3" t="s">
        <v>6312</v>
      </c>
      <c r="CU3" t="s">
        <v>6313</v>
      </c>
      <c r="CV3" t="s">
        <v>6314</v>
      </c>
      <c r="CW3" t="s">
        <v>6315</v>
      </c>
      <c r="CX3" t="s">
        <v>6316</v>
      </c>
      <c r="CY3" t="s">
        <v>6317</v>
      </c>
      <c r="CZ3" t="s">
        <v>6318</v>
      </c>
      <c r="DA3" t="s">
        <v>6319</v>
      </c>
      <c r="DB3" t="s">
        <v>6320</v>
      </c>
      <c r="DC3" t="s">
        <v>6321</v>
      </c>
      <c r="DD3" t="s">
        <v>6322</v>
      </c>
      <c r="DE3" t="s">
        <v>6323</v>
      </c>
      <c r="DF3" t="s">
        <v>6324</v>
      </c>
      <c r="DG3" t="s">
        <v>6325</v>
      </c>
      <c r="DH3" t="s">
        <v>6326</v>
      </c>
      <c r="DI3" t="s">
        <v>6327</v>
      </c>
      <c r="DJ3" t="s">
        <v>6328</v>
      </c>
      <c r="DK3" t="s">
        <v>6329</v>
      </c>
      <c r="DL3" t="s">
        <v>6330</v>
      </c>
      <c r="DM3" t="s">
        <v>6331</v>
      </c>
      <c r="DN3" t="s">
        <v>6332</v>
      </c>
      <c r="DO3" t="s">
        <v>6333</v>
      </c>
      <c r="DP3" t="s">
        <v>6334</v>
      </c>
      <c r="DQ3" t="s">
        <v>6335</v>
      </c>
      <c r="DR3" t="s">
        <v>6336</v>
      </c>
      <c r="DS3" t="s">
        <v>6337</v>
      </c>
      <c r="DT3" t="s">
        <v>6338</v>
      </c>
      <c r="DU3" t="s">
        <v>6339</v>
      </c>
      <c r="DV3" t="s">
        <v>6340</v>
      </c>
      <c r="DW3" t="s">
        <v>6341</v>
      </c>
      <c r="DX3" t="s">
        <v>6342</v>
      </c>
      <c r="DY3" t="s">
        <v>6343</v>
      </c>
      <c r="DZ3" t="s">
        <v>6344</v>
      </c>
      <c r="EA3" t="s">
        <v>6345</v>
      </c>
      <c r="EB3" t="s">
        <v>6346</v>
      </c>
      <c r="EC3" t="s">
        <v>6347</v>
      </c>
      <c r="ED3" t="s">
        <v>6348</v>
      </c>
      <c r="EE3" t="s">
        <v>6349</v>
      </c>
      <c r="EF3" t="s">
        <v>6350</v>
      </c>
      <c r="EG3" t="s">
        <v>6351</v>
      </c>
      <c r="EH3" t="s">
        <v>6352</v>
      </c>
      <c r="EI3" t="s">
        <v>6353</v>
      </c>
      <c r="EJ3" t="s">
        <v>6354</v>
      </c>
      <c r="EK3" t="s">
        <v>6355</v>
      </c>
      <c r="EL3" t="s">
        <v>6356</v>
      </c>
      <c r="EM3" t="s">
        <v>6357</v>
      </c>
      <c r="EN3" t="s">
        <v>6358</v>
      </c>
      <c r="EO3" t="s">
        <v>6359</v>
      </c>
      <c r="EP3" t="s">
        <v>6360</v>
      </c>
      <c r="EQ3" t="s">
        <v>6361</v>
      </c>
      <c r="ER3" t="s">
        <v>6362</v>
      </c>
      <c r="ES3" t="s">
        <v>6363</v>
      </c>
      <c r="ET3" t="s">
        <v>6364</v>
      </c>
      <c r="EU3" t="s">
        <v>6365</v>
      </c>
      <c r="EV3" t="s">
        <v>6366</v>
      </c>
      <c r="EW3" t="s">
        <v>6367</v>
      </c>
      <c r="EX3" t="s">
        <v>6368</v>
      </c>
      <c r="EY3" t="s">
        <v>6369</v>
      </c>
      <c r="EZ3" t="s">
        <v>6370</v>
      </c>
      <c r="FA3" t="s">
        <v>6371</v>
      </c>
      <c r="FB3" t="s">
        <v>6372</v>
      </c>
      <c r="FC3" t="s">
        <v>6373</v>
      </c>
      <c r="FD3" t="s">
        <v>6374</v>
      </c>
      <c r="FE3" t="s">
        <v>6375</v>
      </c>
      <c r="FF3" t="s">
        <v>15191</v>
      </c>
    </row>
    <row r="4" spans="1:162" x14ac:dyDescent="0.25">
      <c r="A4" s="1">
        <v>44312</v>
      </c>
      <c r="B4">
        <v>2</v>
      </c>
      <c r="C4">
        <v>1</v>
      </c>
      <c r="D4">
        <v>2</v>
      </c>
      <c r="E4">
        <v>1</v>
      </c>
      <c r="F4">
        <v>2</v>
      </c>
      <c r="G4">
        <v>1</v>
      </c>
      <c r="H4">
        <v>2</v>
      </c>
      <c r="I4">
        <v>2</v>
      </c>
      <c r="J4">
        <v>1</v>
      </c>
      <c r="K4">
        <v>1</v>
      </c>
      <c r="L4">
        <v>2</v>
      </c>
      <c r="M4">
        <v>2</v>
      </c>
      <c r="N4">
        <v>1</v>
      </c>
      <c r="O4">
        <v>2</v>
      </c>
      <c r="P4">
        <v>1</v>
      </c>
      <c r="Q4">
        <v>2</v>
      </c>
      <c r="R4">
        <v>2</v>
      </c>
      <c r="S4">
        <v>2</v>
      </c>
      <c r="T4">
        <v>2</v>
      </c>
      <c r="U4">
        <v>1</v>
      </c>
      <c r="V4">
        <v>2</v>
      </c>
      <c r="W4">
        <v>2</v>
      </c>
      <c r="X4">
        <v>2</v>
      </c>
      <c r="Y4">
        <v>2</v>
      </c>
      <c r="Z4">
        <v>1</v>
      </c>
      <c r="AA4">
        <v>2</v>
      </c>
      <c r="AB4">
        <v>2</v>
      </c>
      <c r="AC4">
        <v>2</v>
      </c>
      <c r="AD4">
        <v>2</v>
      </c>
      <c r="AE4">
        <v>2</v>
      </c>
      <c r="AF4">
        <v>2</v>
      </c>
      <c r="AG4">
        <v>2</v>
      </c>
      <c r="AH4">
        <v>2</v>
      </c>
      <c r="AI4">
        <v>2</v>
      </c>
      <c r="AJ4">
        <v>2</v>
      </c>
      <c r="AK4">
        <v>1</v>
      </c>
      <c r="AL4">
        <v>2</v>
      </c>
      <c r="AM4">
        <v>1</v>
      </c>
      <c r="AN4">
        <v>2</v>
      </c>
      <c r="AO4">
        <v>2</v>
      </c>
      <c r="AP4">
        <v>2</v>
      </c>
      <c r="AQ4">
        <v>2</v>
      </c>
      <c r="AR4">
        <v>2</v>
      </c>
      <c r="AS4">
        <v>2</v>
      </c>
      <c r="AT4">
        <v>1</v>
      </c>
      <c r="AU4">
        <v>1</v>
      </c>
      <c r="AV4">
        <v>2</v>
      </c>
      <c r="AW4">
        <v>2</v>
      </c>
      <c r="AX4">
        <v>1</v>
      </c>
      <c r="AY4">
        <v>2</v>
      </c>
      <c r="AZ4">
        <v>2</v>
      </c>
      <c r="BA4">
        <v>2</v>
      </c>
      <c r="BB4">
        <v>1</v>
      </c>
      <c r="BC4">
        <v>2</v>
      </c>
      <c r="BD4">
        <v>1</v>
      </c>
      <c r="BE4">
        <v>2</v>
      </c>
      <c r="BF4">
        <v>2</v>
      </c>
      <c r="BG4">
        <v>2</v>
      </c>
      <c r="BH4">
        <v>2</v>
      </c>
      <c r="BI4">
        <v>1</v>
      </c>
      <c r="BJ4">
        <v>1</v>
      </c>
      <c r="BK4">
        <v>1</v>
      </c>
      <c r="BL4">
        <v>2</v>
      </c>
      <c r="BM4">
        <v>1</v>
      </c>
      <c r="BN4">
        <v>2</v>
      </c>
      <c r="BO4">
        <v>2</v>
      </c>
      <c r="BP4">
        <v>2</v>
      </c>
      <c r="BQ4">
        <v>1</v>
      </c>
      <c r="BR4">
        <v>1</v>
      </c>
      <c r="BS4">
        <v>2</v>
      </c>
      <c r="BT4">
        <v>2</v>
      </c>
      <c r="BU4">
        <v>2</v>
      </c>
      <c r="BV4">
        <v>2</v>
      </c>
      <c r="BW4">
        <v>2</v>
      </c>
      <c r="BX4">
        <v>2</v>
      </c>
      <c r="BY4">
        <v>2</v>
      </c>
      <c r="BZ4">
        <v>2</v>
      </c>
      <c r="CA4">
        <v>1</v>
      </c>
      <c r="CB4">
        <v>1</v>
      </c>
      <c r="CC4">
        <v>2</v>
      </c>
      <c r="CD4">
        <v>2</v>
      </c>
      <c r="CE4">
        <v>2</v>
      </c>
      <c r="CF4">
        <v>1</v>
      </c>
      <c r="CG4">
        <v>2</v>
      </c>
      <c r="CH4">
        <v>1</v>
      </c>
      <c r="CI4">
        <v>1</v>
      </c>
      <c r="CJ4">
        <v>1</v>
      </c>
      <c r="CK4">
        <v>2</v>
      </c>
      <c r="CL4">
        <v>2</v>
      </c>
      <c r="CM4">
        <v>2</v>
      </c>
      <c r="CN4">
        <v>2</v>
      </c>
      <c r="CO4">
        <v>2</v>
      </c>
      <c r="CP4">
        <v>2</v>
      </c>
      <c r="CQ4">
        <v>1</v>
      </c>
      <c r="CR4">
        <v>2</v>
      </c>
      <c r="CS4">
        <v>2</v>
      </c>
      <c r="CT4">
        <v>2</v>
      </c>
      <c r="CU4">
        <v>2</v>
      </c>
      <c r="CV4">
        <v>2</v>
      </c>
      <c r="CW4">
        <v>1</v>
      </c>
      <c r="CX4">
        <v>1</v>
      </c>
      <c r="CY4">
        <v>2</v>
      </c>
      <c r="CZ4">
        <v>2</v>
      </c>
      <c r="DA4">
        <v>2</v>
      </c>
      <c r="DB4">
        <v>2</v>
      </c>
      <c r="DC4">
        <v>2</v>
      </c>
      <c r="DD4">
        <v>2</v>
      </c>
      <c r="DE4">
        <v>2</v>
      </c>
      <c r="DF4">
        <v>2</v>
      </c>
      <c r="DG4">
        <v>1</v>
      </c>
      <c r="DH4">
        <v>2</v>
      </c>
      <c r="DI4">
        <v>2</v>
      </c>
      <c r="DJ4">
        <v>2</v>
      </c>
      <c r="DK4">
        <v>2</v>
      </c>
      <c r="DL4">
        <v>2</v>
      </c>
      <c r="DM4">
        <v>2</v>
      </c>
      <c r="DN4">
        <v>2</v>
      </c>
      <c r="DO4">
        <v>2</v>
      </c>
      <c r="DP4">
        <v>1</v>
      </c>
      <c r="DQ4">
        <v>2</v>
      </c>
      <c r="DR4">
        <v>2</v>
      </c>
      <c r="DS4">
        <v>2</v>
      </c>
      <c r="DT4">
        <v>2</v>
      </c>
      <c r="DU4">
        <v>2</v>
      </c>
      <c r="DV4">
        <v>2</v>
      </c>
      <c r="DW4">
        <v>2</v>
      </c>
      <c r="DX4">
        <v>2</v>
      </c>
      <c r="DY4">
        <v>1</v>
      </c>
      <c r="DZ4">
        <v>2</v>
      </c>
      <c r="EA4">
        <v>1</v>
      </c>
      <c r="EB4">
        <v>1</v>
      </c>
      <c r="EC4">
        <v>2</v>
      </c>
      <c r="ED4">
        <v>1</v>
      </c>
      <c r="EE4">
        <v>2</v>
      </c>
      <c r="EF4">
        <v>2</v>
      </c>
      <c r="EG4">
        <v>1</v>
      </c>
      <c r="EH4">
        <v>2</v>
      </c>
      <c r="EI4">
        <v>2</v>
      </c>
      <c r="EJ4">
        <v>2</v>
      </c>
      <c r="EK4">
        <v>2</v>
      </c>
      <c r="EL4">
        <v>1</v>
      </c>
      <c r="EM4">
        <v>1</v>
      </c>
      <c r="EN4">
        <v>1</v>
      </c>
      <c r="EO4">
        <v>2</v>
      </c>
      <c r="EP4">
        <v>1</v>
      </c>
      <c r="EQ4">
        <v>1</v>
      </c>
      <c r="ER4">
        <v>2</v>
      </c>
      <c r="ES4">
        <v>2</v>
      </c>
      <c r="ET4">
        <v>1</v>
      </c>
      <c r="EU4">
        <v>2</v>
      </c>
      <c r="EV4">
        <v>2</v>
      </c>
      <c r="EW4">
        <v>2</v>
      </c>
      <c r="EX4">
        <v>2</v>
      </c>
      <c r="EY4">
        <v>2</v>
      </c>
      <c r="EZ4">
        <v>2</v>
      </c>
      <c r="FA4">
        <v>2</v>
      </c>
      <c r="FB4">
        <v>2</v>
      </c>
      <c r="FC4">
        <v>1</v>
      </c>
      <c r="FD4">
        <v>1</v>
      </c>
      <c r="FE4">
        <v>2</v>
      </c>
      <c r="FF4">
        <f>IF(ISERROR(VLOOKUP(#REF!,Usuarios[],2,FALSE)),0,VLOOKUP(#REF!,Usuarios[],2,FALSE))</f>
        <v>0</v>
      </c>
    </row>
    <row r="5" spans="1:162" x14ac:dyDescent="0.25">
      <c r="A5" s="1">
        <v>44312</v>
      </c>
      <c r="B5">
        <v>2</v>
      </c>
      <c r="C5">
        <v>1</v>
      </c>
      <c r="D5">
        <v>2</v>
      </c>
      <c r="E5">
        <v>1</v>
      </c>
      <c r="F5">
        <v>1</v>
      </c>
      <c r="G5">
        <v>1</v>
      </c>
      <c r="H5">
        <v>2</v>
      </c>
      <c r="I5">
        <v>1</v>
      </c>
      <c r="J5">
        <v>1</v>
      </c>
      <c r="K5">
        <v>1</v>
      </c>
      <c r="L5">
        <v>2</v>
      </c>
      <c r="M5">
        <v>2</v>
      </c>
      <c r="N5">
        <v>2</v>
      </c>
      <c r="O5">
        <v>2</v>
      </c>
      <c r="P5">
        <v>2</v>
      </c>
      <c r="Q5">
        <v>2</v>
      </c>
      <c r="R5">
        <v>2</v>
      </c>
      <c r="S5">
        <v>2</v>
      </c>
      <c r="T5">
        <v>2</v>
      </c>
      <c r="U5">
        <v>2</v>
      </c>
      <c r="V5">
        <v>2</v>
      </c>
      <c r="W5">
        <v>2</v>
      </c>
      <c r="X5">
        <v>1</v>
      </c>
      <c r="Y5">
        <v>1</v>
      </c>
      <c r="Z5">
        <v>2</v>
      </c>
      <c r="AA5">
        <v>2</v>
      </c>
      <c r="AB5">
        <v>1</v>
      </c>
      <c r="AC5">
        <v>2</v>
      </c>
      <c r="AD5">
        <v>2</v>
      </c>
      <c r="AE5">
        <v>2</v>
      </c>
      <c r="AF5">
        <v>2</v>
      </c>
      <c r="AG5">
        <v>2</v>
      </c>
      <c r="AH5">
        <v>2</v>
      </c>
      <c r="AI5">
        <v>2</v>
      </c>
      <c r="AJ5">
        <v>2</v>
      </c>
      <c r="AK5">
        <v>1</v>
      </c>
      <c r="AL5">
        <v>2</v>
      </c>
      <c r="AM5">
        <v>2</v>
      </c>
      <c r="AN5">
        <v>1</v>
      </c>
      <c r="AO5">
        <v>2</v>
      </c>
      <c r="AP5">
        <v>2</v>
      </c>
      <c r="AQ5">
        <v>2</v>
      </c>
      <c r="AR5">
        <v>2</v>
      </c>
      <c r="AS5">
        <v>1</v>
      </c>
      <c r="AT5">
        <v>1</v>
      </c>
      <c r="AU5">
        <v>2</v>
      </c>
      <c r="AV5">
        <v>2</v>
      </c>
      <c r="AW5">
        <v>2</v>
      </c>
      <c r="AX5">
        <v>1</v>
      </c>
      <c r="AY5">
        <v>1</v>
      </c>
      <c r="AZ5">
        <v>1</v>
      </c>
      <c r="BA5">
        <v>2</v>
      </c>
      <c r="BB5">
        <v>2</v>
      </c>
      <c r="BC5">
        <v>2</v>
      </c>
      <c r="BD5">
        <v>1</v>
      </c>
      <c r="BE5">
        <v>2</v>
      </c>
      <c r="BF5">
        <v>2</v>
      </c>
      <c r="BG5">
        <v>2</v>
      </c>
      <c r="BH5">
        <v>1</v>
      </c>
      <c r="BI5">
        <v>2</v>
      </c>
      <c r="BJ5">
        <v>1</v>
      </c>
      <c r="BK5">
        <v>2</v>
      </c>
      <c r="BL5">
        <v>2</v>
      </c>
      <c r="BM5">
        <v>2</v>
      </c>
      <c r="BN5">
        <v>2</v>
      </c>
      <c r="BO5">
        <v>2</v>
      </c>
      <c r="BP5">
        <v>1</v>
      </c>
      <c r="BQ5">
        <v>1</v>
      </c>
      <c r="BR5">
        <v>2</v>
      </c>
      <c r="BS5">
        <v>1</v>
      </c>
      <c r="BT5">
        <v>2</v>
      </c>
      <c r="BU5">
        <v>2</v>
      </c>
      <c r="BV5">
        <v>2</v>
      </c>
      <c r="BW5">
        <v>2</v>
      </c>
      <c r="BX5">
        <v>2</v>
      </c>
      <c r="BY5">
        <v>1</v>
      </c>
      <c r="BZ5">
        <v>1</v>
      </c>
      <c r="CA5">
        <v>2</v>
      </c>
      <c r="CB5">
        <v>1</v>
      </c>
      <c r="CC5">
        <v>2</v>
      </c>
      <c r="CD5">
        <v>1</v>
      </c>
      <c r="CE5">
        <v>2</v>
      </c>
      <c r="CF5">
        <v>2</v>
      </c>
      <c r="CG5">
        <v>2</v>
      </c>
      <c r="CH5">
        <v>2</v>
      </c>
      <c r="CI5">
        <v>2</v>
      </c>
      <c r="CJ5">
        <v>2</v>
      </c>
      <c r="CK5">
        <v>2</v>
      </c>
      <c r="CL5">
        <v>2</v>
      </c>
      <c r="CM5">
        <v>1</v>
      </c>
      <c r="CN5">
        <v>2</v>
      </c>
      <c r="CO5">
        <v>1</v>
      </c>
      <c r="CP5">
        <v>1</v>
      </c>
      <c r="CQ5">
        <v>1</v>
      </c>
      <c r="CR5">
        <v>2</v>
      </c>
      <c r="CS5">
        <v>1</v>
      </c>
      <c r="CT5">
        <v>2</v>
      </c>
      <c r="CU5">
        <v>2</v>
      </c>
      <c r="CV5">
        <v>1</v>
      </c>
      <c r="CW5">
        <v>2</v>
      </c>
      <c r="CX5">
        <v>2</v>
      </c>
      <c r="CY5">
        <v>2</v>
      </c>
      <c r="CZ5">
        <v>1</v>
      </c>
      <c r="DA5">
        <v>2</v>
      </c>
      <c r="DB5">
        <v>2</v>
      </c>
      <c r="DC5">
        <v>2</v>
      </c>
      <c r="DD5">
        <v>2</v>
      </c>
      <c r="DE5">
        <v>2</v>
      </c>
      <c r="DF5">
        <v>2</v>
      </c>
      <c r="DG5">
        <v>1</v>
      </c>
      <c r="DH5">
        <v>2</v>
      </c>
      <c r="DI5">
        <v>2</v>
      </c>
      <c r="DJ5">
        <v>2</v>
      </c>
      <c r="DK5">
        <v>2</v>
      </c>
      <c r="DL5">
        <v>2</v>
      </c>
      <c r="DM5">
        <v>2</v>
      </c>
      <c r="DN5">
        <v>2</v>
      </c>
      <c r="DO5">
        <v>2</v>
      </c>
      <c r="DP5">
        <v>2</v>
      </c>
      <c r="DQ5">
        <v>2</v>
      </c>
      <c r="DR5">
        <v>2</v>
      </c>
      <c r="DS5">
        <v>2</v>
      </c>
      <c r="DT5">
        <v>2</v>
      </c>
      <c r="DU5">
        <v>2</v>
      </c>
      <c r="DV5">
        <v>2</v>
      </c>
      <c r="DW5">
        <v>2</v>
      </c>
      <c r="DX5">
        <v>2</v>
      </c>
      <c r="DY5">
        <v>1</v>
      </c>
      <c r="DZ5">
        <v>2</v>
      </c>
      <c r="EA5">
        <v>1</v>
      </c>
      <c r="EB5">
        <v>1</v>
      </c>
      <c r="EC5">
        <v>2</v>
      </c>
      <c r="ED5">
        <v>2</v>
      </c>
      <c r="EE5">
        <v>2</v>
      </c>
      <c r="EF5">
        <v>2</v>
      </c>
      <c r="EG5">
        <v>2</v>
      </c>
      <c r="EH5">
        <v>2</v>
      </c>
      <c r="EI5">
        <v>2</v>
      </c>
      <c r="EJ5">
        <v>2</v>
      </c>
      <c r="EK5">
        <v>2</v>
      </c>
      <c r="EL5">
        <v>2</v>
      </c>
      <c r="EM5">
        <v>2</v>
      </c>
      <c r="EN5">
        <v>2</v>
      </c>
      <c r="EO5">
        <v>2</v>
      </c>
      <c r="EP5">
        <v>1</v>
      </c>
      <c r="EQ5">
        <v>1</v>
      </c>
      <c r="ER5">
        <v>2</v>
      </c>
      <c r="ES5">
        <v>2</v>
      </c>
      <c r="ET5">
        <v>1</v>
      </c>
      <c r="EU5">
        <v>2</v>
      </c>
      <c r="EV5">
        <v>2</v>
      </c>
      <c r="EW5">
        <v>1</v>
      </c>
      <c r="EX5">
        <v>2</v>
      </c>
      <c r="EY5">
        <v>2</v>
      </c>
      <c r="EZ5">
        <v>2</v>
      </c>
      <c r="FA5">
        <v>2</v>
      </c>
      <c r="FB5">
        <v>2</v>
      </c>
      <c r="FC5">
        <v>2</v>
      </c>
      <c r="FD5">
        <v>2</v>
      </c>
      <c r="FE5">
        <v>2</v>
      </c>
      <c r="FF5">
        <f>IF(ISERROR(VLOOKUP(#REF!,Usuarios[],2,FALSE)),0,VLOOKUP(#REF!,Usuarios[],2,FALSE))</f>
        <v>0</v>
      </c>
    </row>
    <row r="6" spans="1:162" x14ac:dyDescent="0.25">
      <c r="A6" s="1">
        <v>44312</v>
      </c>
      <c r="B6">
        <v>2</v>
      </c>
      <c r="C6">
        <v>1</v>
      </c>
      <c r="D6">
        <v>2</v>
      </c>
      <c r="E6">
        <v>1</v>
      </c>
      <c r="F6">
        <v>2</v>
      </c>
      <c r="G6">
        <v>2</v>
      </c>
      <c r="H6">
        <v>2</v>
      </c>
      <c r="I6">
        <v>1</v>
      </c>
      <c r="J6">
        <v>1</v>
      </c>
      <c r="K6">
        <v>1</v>
      </c>
      <c r="L6">
        <v>1</v>
      </c>
      <c r="M6">
        <v>2</v>
      </c>
      <c r="N6">
        <v>2</v>
      </c>
      <c r="O6">
        <v>2</v>
      </c>
      <c r="P6">
        <v>2</v>
      </c>
      <c r="Q6">
        <v>2</v>
      </c>
      <c r="R6">
        <v>2</v>
      </c>
      <c r="S6">
        <v>1</v>
      </c>
      <c r="T6">
        <v>1</v>
      </c>
      <c r="U6">
        <v>1</v>
      </c>
      <c r="V6">
        <v>1</v>
      </c>
      <c r="W6">
        <v>1</v>
      </c>
      <c r="X6">
        <v>2</v>
      </c>
      <c r="Y6">
        <v>2</v>
      </c>
      <c r="Z6">
        <v>1</v>
      </c>
      <c r="AA6">
        <v>1</v>
      </c>
      <c r="AB6">
        <v>2</v>
      </c>
      <c r="AC6">
        <v>2</v>
      </c>
      <c r="AD6">
        <v>1</v>
      </c>
      <c r="AE6">
        <v>2</v>
      </c>
      <c r="AF6">
        <v>1</v>
      </c>
      <c r="AG6">
        <v>1</v>
      </c>
      <c r="AH6">
        <v>2</v>
      </c>
      <c r="AI6">
        <v>1</v>
      </c>
      <c r="AJ6">
        <v>2</v>
      </c>
      <c r="AK6">
        <v>2</v>
      </c>
      <c r="AL6">
        <v>1</v>
      </c>
      <c r="AM6">
        <v>1</v>
      </c>
      <c r="AN6">
        <v>2</v>
      </c>
      <c r="AO6">
        <v>2</v>
      </c>
      <c r="AP6">
        <v>2</v>
      </c>
      <c r="AQ6">
        <v>1</v>
      </c>
      <c r="AR6">
        <v>1</v>
      </c>
      <c r="AS6">
        <v>1</v>
      </c>
      <c r="AT6">
        <v>1</v>
      </c>
      <c r="AU6">
        <v>1</v>
      </c>
      <c r="AV6">
        <v>2</v>
      </c>
      <c r="AW6">
        <v>2</v>
      </c>
      <c r="AX6">
        <v>2</v>
      </c>
      <c r="AY6">
        <v>2</v>
      </c>
      <c r="AZ6">
        <v>2</v>
      </c>
      <c r="BA6">
        <v>1</v>
      </c>
      <c r="BB6">
        <v>1</v>
      </c>
      <c r="BC6">
        <v>2</v>
      </c>
      <c r="BD6">
        <v>1</v>
      </c>
      <c r="BE6">
        <v>2</v>
      </c>
      <c r="BF6">
        <v>2</v>
      </c>
      <c r="BG6">
        <v>1</v>
      </c>
      <c r="BH6">
        <v>1</v>
      </c>
      <c r="BI6">
        <v>1</v>
      </c>
      <c r="BJ6">
        <v>2</v>
      </c>
      <c r="BK6">
        <v>1</v>
      </c>
      <c r="BL6">
        <v>1</v>
      </c>
      <c r="BM6">
        <v>2</v>
      </c>
      <c r="BN6">
        <v>2</v>
      </c>
      <c r="BO6">
        <v>1</v>
      </c>
      <c r="BP6">
        <v>1</v>
      </c>
      <c r="BQ6">
        <v>1</v>
      </c>
      <c r="BR6">
        <v>1</v>
      </c>
      <c r="BS6">
        <v>1</v>
      </c>
      <c r="BT6">
        <v>1</v>
      </c>
      <c r="BU6">
        <v>2</v>
      </c>
      <c r="BV6">
        <v>2</v>
      </c>
      <c r="BW6">
        <v>1</v>
      </c>
      <c r="BX6">
        <v>2</v>
      </c>
      <c r="BY6">
        <v>1</v>
      </c>
      <c r="BZ6">
        <v>1</v>
      </c>
      <c r="CA6">
        <v>2</v>
      </c>
      <c r="CB6">
        <v>1</v>
      </c>
      <c r="CC6">
        <v>2</v>
      </c>
      <c r="CD6">
        <v>1</v>
      </c>
      <c r="CE6">
        <v>1</v>
      </c>
      <c r="CF6">
        <v>1</v>
      </c>
      <c r="CG6">
        <v>2</v>
      </c>
      <c r="CH6">
        <v>2</v>
      </c>
      <c r="CI6">
        <v>1</v>
      </c>
      <c r="CJ6">
        <v>1</v>
      </c>
      <c r="CK6">
        <v>2</v>
      </c>
      <c r="CL6">
        <v>1</v>
      </c>
      <c r="CM6">
        <v>2</v>
      </c>
      <c r="CN6">
        <v>2</v>
      </c>
      <c r="CO6">
        <v>1</v>
      </c>
      <c r="CP6">
        <v>2</v>
      </c>
      <c r="CQ6">
        <v>1</v>
      </c>
      <c r="CR6">
        <v>2</v>
      </c>
      <c r="CS6">
        <v>2</v>
      </c>
      <c r="CT6">
        <v>1</v>
      </c>
      <c r="CU6">
        <v>2</v>
      </c>
      <c r="CV6">
        <v>2</v>
      </c>
      <c r="CW6">
        <v>2</v>
      </c>
      <c r="CX6">
        <v>2</v>
      </c>
      <c r="CY6">
        <v>1</v>
      </c>
      <c r="CZ6">
        <v>1</v>
      </c>
      <c r="DA6">
        <v>1</v>
      </c>
      <c r="DB6">
        <v>1</v>
      </c>
      <c r="DC6">
        <v>1</v>
      </c>
      <c r="DD6">
        <v>2</v>
      </c>
      <c r="DE6">
        <v>1</v>
      </c>
      <c r="DF6">
        <v>1</v>
      </c>
      <c r="DG6">
        <v>1</v>
      </c>
      <c r="DH6">
        <v>2</v>
      </c>
      <c r="DI6">
        <v>2</v>
      </c>
      <c r="DJ6">
        <v>1</v>
      </c>
      <c r="DK6">
        <v>2</v>
      </c>
      <c r="DL6">
        <v>1</v>
      </c>
      <c r="DM6">
        <v>2</v>
      </c>
      <c r="DN6">
        <v>1</v>
      </c>
      <c r="DO6">
        <v>2</v>
      </c>
      <c r="DP6">
        <v>2</v>
      </c>
      <c r="DQ6">
        <v>2</v>
      </c>
      <c r="DR6">
        <v>2</v>
      </c>
      <c r="DS6">
        <v>2</v>
      </c>
      <c r="DT6">
        <v>2</v>
      </c>
      <c r="DU6">
        <v>2</v>
      </c>
      <c r="DV6">
        <v>1</v>
      </c>
      <c r="DW6">
        <v>2</v>
      </c>
      <c r="DX6">
        <v>1</v>
      </c>
      <c r="DY6">
        <v>2</v>
      </c>
      <c r="DZ6">
        <v>2</v>
      </c>
      <c r="EA6">
        <v>2</v>
      </c>
      <c r="EB6">
        <v>1</v>
      </c>
      <c r="EC6">
        <v>1</v>
      </c>
      <c r="ED6">
        <v>1</v>
      </c>
      <c r="EE6">
        <v>2</v>
      </c>
      <c r="EF6">
        <v>1</v>
      </c>
      <c r="EG6">
        <v>1</v>
      </c>
      <c r="EH6">
        <v>2</v>
      </c>
      <c r="EI6">
        <v>2</v>
      </c>
      <c r="EJ6">
        <v>2</v>
      </c>
      <c r="EK6">
        <v>2</v>
      </c>
      <c r="EL6">
        <v>1</v>
      </c>
      <c r="EM6">
        <v>2</v>
      </c>
      <c r="EN6">
        <v>1</v>
      </c>
      <c r="EO6">
        <v>1</v>
      </c>
      <c r="EP6">
        <v>2</v>
      </c>
      <c r="EQ6">
        <v>1</v>
      </c>
      <c r="ER6">
        <v>1</v>
      </c>
      <c r="ES6">
        <v>2</v>
      </c>
      <c r="ET6">
        <v>1</v>
      </c>
      <c r="EU6">
        <v>2</v>
      </c>
      <c r="EV6">
        <v>1</v>
      </c>
      <c r="EW6">
        <v>2</v>
      </c>
      <c r="EX6">
        <v>2</v>
      </c>
      <c r="EY6">
        <v>2</v>
      </c>
      <c r="EZ6">
        <v>1</v>
      </c>
      <c r="FA6">
        <v>2</v>
      </c>
      <c r="FB6">
        <v>1</v>
      </c>
      <c r="FC6">
        <v>1</v>
      </c>
      <c r="FD6">
        <v>2</v>
      </c>
      <c r="FE6">
        <v>2</v>
      </c>
      <c r="FF6">
        <f>IF(ISERROR(VLOOKUP(#REF!,Usuarios[],2,FALSE)),0,VLOOKUP(#REF!,Usuarios[],2,FALSE))</f>
        <v>0</v>
      </c>
    </row>
    <row r="7" spans="1:162" x14ac:dyDescent="0.25">
      <c r="A7" s="1">
        <v>44312</v>
      </c>
      <c r="B7">
        <v>2</v>
      </c>
      <c r="C7">
        <v>1</v>
      </c>
      <c r="D7">
        <v>2</v>
      </c>
      <c r="E7">
        <v>2</v>
      </c>
      <c r="F7">
        <v>1</v>
      </c>
      <c r="G7">
        <v>1</v>
      </c>
      <c r="H7">
        <v>2</v>
      </c>
      <c r="I7">
        <v>1</v>
      </c>
      <c r="J7">
        <v>2</v>
      </c>
      <c r="K7">
        <v>1</v>
      </c>
      <c r="L7">
        <v>2</v>
      </c>
      <c r="M7">
        <v>2</v>
      </c>
      <c r="N7">
        <v>2</v>
      </c>
      <c r="O7">
        <v>2</v>
      </c>
      <c r="P7">
        <v>2</v>
      </c>
      <c r="Q7">
        <v>2</v>
      </c>
      <c r="R7">
        <v>2</v>
      </c>
      <c r="S7">
        <v>2</v>
      </c>
      <c r="T7">
        <v>2</v>
      </c>
      <c r="U7">
        <v>2</v>
      </c>
      <c r="V7">
        <v>2</v>
      </c>
      <c r="W7">
        <v>1</v>
      </c>
      <c r="X7">
        <v>2</v>
      </c>
      <c r="Y7">
        <v>2</v>
      </c>
      <c r="Z7">
        <v>1</v>
      </c>
      <c r="AA7">
        <v>2</v>
      </c>
      <c r="AB7">
        <v>1</v>
      </c>
      <c r="AC7">
        <v>2</v>
      </c>
      <c r="AD7">
        <v>2</v>
      </c>
      <c r="AE7">
        <v>1</v>
      </c>
      <c r="AF7">
        <v>2</v>
      </c>
      <c r="AG7">
        <v>2</v>
      </c>
      <c r="AH7">
        <v>2</v>
      </c>
      <c r="AI7">
        <v>2</v>
      </c>
      <c r="AJ7">
        <v>2</v>
      </c>
      <c r="AK7">
        <v>2</v>
      </c>
      <c r="AL7">
        <v>2</v>
      </c>
      <c r="AM7">
        <v>2</v>
      </c>
      <c r="AN7">
        <v>1</v>
      </c>
      <c r="AO7">
        <v>2</v>
      </c>
      <c r="AP7">
        <v>1</v>
      </c>
      <c r="AQ7">
        <v>2</v>
      </c>
      <c r="AR7">
        <v>2</v>
      </c>
      <c r="AS7">
        <v>2</v>
      </c>
      <c r="AT7">
        <v>1</v>
      </c>
      <c r="AU7">
        <v>2</v>
      </c>
      <c r="AV7">
        <v>2</v>
      </c>
      <c r="AW7">
        <v>2</v>
      </c>
      <c r="AX7">
        <v>2</v>
      </c>
      <c r="AY7">
        <v>1</v>
      </c>
      <c r="AZ7">
        <v>2</v>
      </c>
      <c r="BA7">
        <v>2</v>
      </c>
      <c r="BB7">
        <v>2</v>
      </c>
      <c r="BC7">
        <v>2</v>
      </c>
      <c r="BD7">
        <v>1</v>
      </c>
      <c r="BE7">
        <v>2</v>
      </c>
      <c r="BF7">
        <v>1</v>
      </c>
      <c r="BG7">
        <v>2</v>
      </c>
      <c r="BH7">
        <v>2</v>
      </c>
      <c r="BI7">
        <v>2</v>
      </c>
      <c r="BJ7">
        <v>2</v>
      </c>
      <c r="BK7">
        <v>1</v>
      </c>
      <c r="BL7">
        <v>2</v>
      </c>
      <c r="BM7">
        <v>2</v>
      </c>
      <c r="BN7">
        <v>2</v>
      </c>
      <c r="BO7">
        <v>2</v>
      </c>
      <c r="BP7">
        <v>2</v>
      </c>
      <c r="BQ7">
        <v>1</v>
      </c>
      <c r="BR7">
        <v>2</v>
      </c>
      <c r="BS7">
        <v>1</v>
      </c>
      <c r="BT7">
        <v>2</v>
      </c>
      <c r="BU7">
        <v>2</v>
      </c>
      <c r="BV7">
        <v>2</v>
      </c>
      <c r="BW7">
        <v>2</v>
      </c>
      <c r="BX7">
        <v>2</v>
      </c>
      <c r="BY7">
        <v>2</v>
      </c>
      <c r="BZ7">
        <v>1</v>
      </c>
      <c r="CA7">
        <v>2</v>
      </c>
      <c r="CB7">
        <v>1</v>
      </c>
      <c r="CC7">
        <v>2</v>
      </c>
      <c r="CD7">
        <v>1</v>
      </c>
      <c r="CE7">
        <v>2</v>
      </c>
      <c r="CF7">
        <v>2</v>
      </c>
      <c r="CG7">
        <v>2</v>
      </c>
      <c r="CH7">
        <v>2</v>
      </c>
      <c r="CI7">
        <v>1</v>
      </c>
      <c r="CJ7">
        <v>2</v>
      </c>
      <c r="CK7">
        <v>2</v>
      </c>
      <c r="CL7">
        <v>2</v>
      </c>
      <c r="CM7">
        <v>2</v>
      </c>
      <c r="CN7">
        <v>2</v>
      </c>
      <c r="CO7">
        <v>1</v>
      </c>
      <c r="CP7">
        <v>1</v>
      </c>
      <c r="CQ7">
        <v>1</v>
      </c>
      <c r="CR7">
        <v>2</v>
      </c>
      <c r="CS7">
        <v>1</v>
      </c>
      <c r="CT7">
        <v>2</v>
      </c>
      <c r="CU7">
        <v>2</v>
      </c>
      <c r="CV7">
        <v>2</v>
      </c>
      <c r="CW7">
        <v>2</v>
      </c>
      <c r="CX7">
        <v>2</v>
      </c>
      <c r="CY7">
        <v>2</v>
      </c>
      <c r="CZ7">
        <v>2</v>
      </c>
      <c r="DA7">
        <v>2</v>
      </c>
      <c r="DB7">
        <v>2</v>
      </c>
      <c r="DC7">
        <v>2</v>
      </c>
      <c r="DD7">
        <v>2</v>
      </c>
      <c r="DE7">
        <v>1</v>
      </c>
      <c r="DF7">
        <v>1</v>
      </c>
      <c r="DG7">
        <v>2</v>
      </c>
      <c r="DH7">
        <v>2</v>
      </c>
      <c r="DI7">
        <v>2</v>
      </c>
      <c r="DJ7">
        <v>1</v>
      </c>
      <c r="DK7">
        <v>2</v>
      </c>
      <c r="DL7">
        <v>2</v>
      </c>
      <c r="DM7">
        <v>2</v>
      </c>
      <c r="DN7">
        <v>2</v>
      </c>
      <c r="DO7">
        <v>2</v>
      </c>
      <c r="DP7">
        <v>2</v>
      </c>
      <c r="DQ7">
        <v>2</v>
      </c>
      <c r="DR7">
        <v>2</v>
      </c>
      <c r="DS7">
        <v>2</v>
      </c>
      <c r="DT7">
        <v>2</v>
      </c>
      <c r="DU7">
        <v>2</v>
      </c>
      <c r="DV7">
        <v>2</v>
      </c>
      <c r="DW7">
        <v>2</v>
      </c>
      <c r="DX7">
        <v>2</v>
      </c>
      <c r="DY7">
        <v>2</v>
      </c>
      <c r="DZ7">
        <v>2</v>
      </c>
      <c r="EA7">
        <v>1</v>
      </c>
      <c r="EB7">
        <v>1</v>
      </c>
      <c r="EC7">
        <v>2</v>
      </c>
      <c r="ED7">
        <v>2</v>
      </c>
      <c r="EE7">
        <v>2</v>
      </c>
      <c r="EF7">
        <v>2</v>
      </c>
      <c r="EG7">
        <v>1</v>
      </c>
      <c r="EH7">
        <v>2</v>
      </c>
      <c r="EI7">
        <v>2</v>
      </c>
      <c r="EJ7">
        <v>2</v>
      </c>
      <c r="EK7">
        <v>2</v>
      </c>
      <c r="EL7">
        <v>2</v>
      </c>
      <c r="EM7">
        <v>2</v>
      </c>
      <c r="EN7">
        <v>1</v>
      </c>
      <c r="EO7">
        <v>2</v>
      </c>
      <c r="EP7">
        <v>1</v>
      </c>
      <c r="EQ7">
        <v>2</v>
      </c>
      <c r="ER7">
        <v>2</v>
      </c>
      <c r="ES7">
        <v>2</v>
      </c>
      <c r="ET7">
        <v>2</v>
      </c>
      <c r="EU7">
        <v>2</v>
      </c>
      <c r="EV7">
        <v>2</v>
      </c>
      <c r="EW7">
        <v>1</v>
      </c>
      <c r="EX7">
        <v>2</v>
      </c>
      <c r="EY7">
        <v>2</v>
      </c>
      <c r="EZ7">
        <v>2</v>
      </c>
      <c r="FA7">
        <v>2</v>
      </c>
      <c r="FB7">
        <v>2</v>
      </c>
      <c r="FC7">
        <v>2</v>
      </c>
      <c r="FD7">
        <v>1</v>
      </c>
      <c r="FE7">
        <v>2</v>
      </c>
      <c r="FF7">
        <f>IF(ISERROR(VLOOKUP(#REF!,Usuarios[],2,FALSE)),0,VLOOKUP(#REF!,Usuarios[],2,FALSE))</f>
        <v>0</v>
      </c>
    </row>
    <row r="8" spans="1:162" x14ac:dyDescent="0.25">
      <c r="A8" s="1">
        <v>44312</v>
      </c>
      <c r="B8">
        <v>2</v>
      </c>
      <c r="C8">
        <v>1</v>
      </c>
      <c r="D8">
        <v>2</v>
      </c>
      <c r="E8">
        <v>2</v>
      </c>
      <c r="F8">
        <v>1</v>
      </c>
      <c r="G8">
        <v>1</v>
      </c>
      <c r="H8">
        <v>2</v>
      </c>
      <c r="I8">
        <v>1</v>
      </c>
      <c r="J8">
        <v>1</v>
      </c>
      <c r="K8">
        <v>1</v>
      </c>
      <c r="L8">
        <v>2</v>
      </c>
      <c r="M8">
        <v>2</v>
      </c>
      <c r="N8">
        <v>1</v>
      </c>
      <c r="O8">
        <v>2</v>
      </c>
      <c r="P8">
        <v>1</v>
      </c>
      <c r="Q8">
        <v>2</v>
      </c>
      <c r="R8">
        <v>1</v>
      </c>
      <c r="S8">
        <v>2</v>
      </c>
      <c r="T8">
        <v>2</v>
      </c>
      <c r="U8">
        <v>2</v>
      </c>
      <c r="V8">
        <v>2</v>
      </c>
      <c r="W8">
        <v>2</v>
      </c>
      <c r="X8">
        <v>1</v>
      </c>
      <c r="Y8">
        <v>2</v>
      </c>
      <c r="Z8">
        <v>1</v>
      </c>
      <c r="AA8">
        <v>2</v>
      </c>
      <c r="AB8">
        <v>1</v>
      </c>
      <c r="AC8">
        <v>2</v>
      </c>
      <c r="AD8">
        <v>2</v>
      </c>
      <c r="AE8">
        <v>2</v>
      </c>
      <c r="AF8">
        <v>1</v>
      </c>
      <c r="AG8">
        <v>2</v>
      </c>
      <c r="AH8">
        <v>2</v>
      </c>
      <c r="AI8">
        <v>2</v>
      </c>
      <c r="AJ8">
        <v>2</v>
      </c>
      <c r="AK8">
        <v>1</v>
      </c>
      <c r="AL8">
        <v>2</v>
      </c>
      <c r="AM8">
        <v>2</v>
      </c>
      <c r="AN8">
        <v>1</v>
      </c>
      <c r="AO8">
        <v>2</v>
      </c>
      <c r="AP8">
        <v>1</v>
      </c>
      <c r="AQ8">
        <v>2</v>
      </c>
      <c r="AR8">
        <v>2</v>
      </c>
      <c r="AS8">
        <v>2</v>
      </c>
      <c r="AT8">
        <v>1</v>
      </c>
      <c r="AU8">
        <v>1</v>
      </c>
      <c r="AV8">
        <v>2</v>
      </c>
      <c r="AW8">
        <v>2</v>
      </c>
      <c r="AX8">
        <v>2</v>
      </c>
      <c r="AY8">
        <v>1</v>
      </c>
      <c r="AZ8">
        <v>1</v>
      </c>
      <c r="BA8">
        <v>2</v>
      </c>
      <c r="BB8">
        <v>2</v>
      </c>
      <c r="BC8">
        <v>2</v>
      </c>
      <c r="BD8">
        <v>1</v>
      </c>
      <c r="BE8">
        <v>2</v>
      </c>
      <c r="BF8">
        <v>2</v>
      </c>
      <c r="BG8">
        <v>1</v>
      </c>
      <c r="BH8">
        <v>2</v>
      </c>
      <c r="BI8">
        <v>2</v>
      </c>
      <c r="BJ8">
        <v>2</v>
      </c>
      <c r="BK8">
        <v>2</v>
      </c>
      <c r="BL8">
        <v>1</v>
      </c>
      <c r="BM8">
        <v>2</v>
      </c>
      <c r="BN8">
        <v>2</v>
      </c>
      <c r="BO8">
        <v>2</v>
      </c>
      <c r="BP8">
        <v>1</v>
      </c>
      <c r="BQ8">
        <v>1</v>
      </c>
      <c r="BR8">
        <v>1</v>
      </c>
      <c r="BS8">
        <v>2</v>
      </c>
      <c r="BT8">
        <v>2</v>
      </c>
      <c r="BU8">
        <v>1</v>
      </c>
      <c r="BV8">
        <v>2</v>
      </c>
      <c r="BW8">
        <v>2</v>
      </c>
      <c r="BX8">
        <v>2</v>
      </c>
      <c r="BY8">
        <v>1</v>
      </c>
      <c r="BZ8">
        <v>2</v>
      </c>
      <c r="CA8">
        <v>2</v>
      </c>
      <c r="CB8">
        <v>1</v>
      </c>
      <c r="CC8">
        <v>2</v>
      </c>
      <c r="CD8">
        <v>1</v>
      </c>
      <c r="CE8">
        <v>1</v>
      </c>
      <c r="CF8">
        <v>2</v>
      </c>
      <c r="CG8">
        <v>2</v>
      </c>
      <c r="CH8">
        <v>2</v>
      </c>
      <c r="CI8">
        <v>1</v>
      </c>
      <c r="CJ8">
        <v>2</v>
      </c>
      <c r="CK8">
        <v>2</v>
      </c>
      <c r="CL8">
        <v>2</v>
      </c>
      <c r="CM8">
        <v>2</v>
      </c>
      <c r="CN8">
        <v>2</v>
      </c>
      <c r="CO8">
        <v>1</v>
      </c>
      <c r="CP8">
        <v>1</v>
      </c>
      <c r="CQ8">
        <v>1</v>
      </c>
      <c r="CR8">
        <v>2</v>
      </c>
      <c r="CS8">
        <v>1</v>
      </c>
      <c r="CT8">
        <v>2</v>
      </c>
      <c r="CU8">
        <v>2</v>
      </c>
      <c r="CV8">
        <v>2</v>
      </c>
      <c r="CW8">
        <v>1</v>
      </c>
      <c r="CX8">
        <v>2</v>
      </c>
      <c r="CY8">
        <v>2</v>
      </c>
      <c r="CZ8">
        <v>2</v>
      </c>
      <c r="DA8">
        <v>2</v>
      </c>
      <c r="DB8">
        <v>2</v>
      </c>
      <c r="DC8">
        <v>1</v>
      </c>
      <c r="DD8">
        <v>2</v>
      </c>
      <c r="DE8">
        <v>2</v>
      </c>
      <c r="DF8">
        <v>1</v>
      </c>
      <c r="DG8">
        <v>2</v>
      </c>
      <c r="DH8">
        <v>2</v>
      </c>
      <c r="DI8">
        <v>2</v>
      </c>
      <c r="DJ8">
        <v>1</v>
      </c>
      <c r="DK8">
        <v>2</v>
      </c>
      <c r="DL8">
        <v>1</v>
      </c>
      <c r="DM8">
        <v>1</v>
      </c>
      <c r="DN8">
        <v>2</v>
      </c>
      <c r="DO8">
        <v>2</v>
      </c>
      <c r="DP8">
        <v>2</v>
      </c>
      <c r="DQ8">
        <v>2</v>
      </c>
      <c r="DR8">
        <v>2</v>
      </c>
      <c r="DS8">
        <v>2</v>
      </c>
      <c r="DT8">
        <v>2</v>
      </c>
      <c r="DU8">
        <v>2</v>
      </c>
      <c r="DV8">
        <v>2</v>
      </c>
      <c r="DW8">
        <v>2</v>
      </c>
      <c r="DX8">
        <v>2</v>
      </c>
      <c r="DY8">
        <v>2</v>
      </c>
      <c r="DZ8">
        <v>2</v>
      </c>
      <c r="EA8">
        <v>1</v>
      </c>
      <c r="EB8">
        <v>1</v>
      </c>
      <c r="EC8">
        <v>1</v>
      </c>
      <c r="ED8">
        <v>1</v>
      </c>
      <c r="EE8">
        <v>2</v>
      </c>
      <c r="EF8">
        <v>1</v>
      </c>
      <c r="EG8">
        <v>2</v>
      </c>
      <c r="EH8">
        <v>2</v>
      </c>
      <c r="EI8">
        <v>2</v>
      </c>
      <c r="EJ8">
        <v>2</v>
      </c>
      <c r="EK8">
        <v>2</v>
      </c>
      <c r="EL8">
        <v>2</v>
      </c>
      <c r="EM8">
        <v>1</v>
      </c>
      <c r="EN8">
        <v>1</v>
      </c>
      <c r="EO8">
        <v>2</v>
      </c>
      <c r="EP8">
        <v>1</v>
      </c>
      <c r="EQ8">
        <v>2</v>
      </c>
      <c r="ER8">
        <v>2</v>
      </c>
      <c r="ES8">
        <v>2</v>
      </c>
      <c r="ET8">
        <v>2</v>
      </c>
      <c r="EU8">
        <v>2</v>
      </c>
      <c r="EV8">
        <v>2</v>
      </c>
      <c r="EW8">
        <v>2</v>
      </c>
      <c r="EX8">
        <v>2</v>
      </c>
      <c r="EY8">
        <v>2</v>
      </c>
      <c r="EZ8">
        <v>2</v>
      </c>
      <c r="FA8">
        <v>2</v>
      </c>
      <c r="FB8">
        <v>2</v>
      </c>
      <c r="FC8">
        <v>2</v>
      </c>
      <c r="FD8">
        <v>1</v>
      </c>
      <c r="FE8">
        <v>2</v>
      </c>
      <c r="FF8">
        <f>IF(ISERROR(VLOOKUP(#REF!,Usuarios[],2,FALSE)),0,VLOOKUP(#REF!,Usuarios[],2,FALSE))</f>
        <v>0</v>
      </c>
    </row>
    <row r="9" spans="1:162" x14ac:dyDescent="0.25">
      <c r="A9" s="1">
        <v>44312</v>
      </c>
      <c r="B9">
        <v>2</v>
      </c>
      <c r="C9">
        <v>2</v>
      </c>
      <c r="D9">
        <v>2</v>
      </c>
      <c r="E9">
        <v>1</v>
      </c>
      <c r="F9">
        <v>1</v>
      </c>
      <c r="G9">
        <v>1</v>
      </c>
      <c r="H9">
        <v>2</v>
      </c>
      <c r="I9">
        <v>1</v>
      </c>
      <c r="J9">
        <v>1</v>
      </c>
      <c r="K9">
        <v>2</v>
      </c>
      <c r="L9">
        <v>1</v>
      </c>
      <c r="M9">
        <v>2</v>
      </c>
      <c r="N9">
        <v>1</v>
      </c>
      <c r="O9">
        <v>2</v>
      </c>
      <c r="P9">
        <v>2</v>
      </c>
      <c r="Q9">
        <v>2</v>
      </c>
      <c r="R9">
        <v>2</v>
      </c>
      <c r="S9">
        <v>2</v>
      </c>
      <c r="T9">
        <v>1</v>
      </c>
      <c r="U9">
        <v>1</v>
      </c>
      <c r="V9">
        <v>2</v>
      </c>
      <c r="W9">
        <v>2</v>
      </c>
      <c r="X9">
        <v>2</v>
      </c>
      <c r="Y9">
        <v>2</v>
      </c>
      <c r="Z9">
        <v>1</v>
      </c>
      <c r="AA9">
        <v>1</v>
      </c>
      <c r="AB9">
        <v>1</v>
      </c>
      <c r="AC9">
        <v>2</v>
      </c>
      <c r="AD9">
        <v>1</v>
      </c>
      <c r="AE9">
        <v>2</v>
      </c>
      <c r="AF9">
        <v>1</v>
      </c>
      <c r="AG9">
        <v>1</v>
      </c>
      <c r="AH9">
        <v>2</v>
      </c>
      <c r="AI9">
        <v>1</v>
      </c>
      <c r="AJ9">
        <v>1</v>
      </c>
      <c r="AK9">
        <v>1</v>
      </c>
      <c r="AL9">
        <v>2</v>
      </c>
      <c r="AM9">
        <v>1</v>
      </c>
      <c r="AN9">
        <v>1</v>
      </c>
      <c r="AO9">
        <v>2</v>
      </c>
      <c r="AP9">
        <v>1</v>
      </c>
      <c r="AQ9">
        <v>1</v>
      </c>
      <c r="AR9">
        <v>2</v>
      </c>
      <c r="AS9">
        <v>2</v>
      </c>
      <c r="AT9">
        <v>1</v>
      </c>
      <c r="AU9">
        <v>1</v>
      </c>
      <c r="AV9">
        <v>2</v>
      </c>
      <c r="AW9">
        <v>2</v>
      </c>
      <c r="AX9">
        <v>2</v>
      </c>
      <c r="AY9">
        <v>1</v>
      </c>
      <c r="AZ9">
        <v>1</v>
      </c>
      <c r="BA9">
        <v>2</v>
      </c>
      <c r="BB9">
        <v>1</v>
      </c>
      <c r="BC9">
        <v>2</v>
      </c>
      <c r="BD9">
        <v>1</v>
      </c>
      <c r="BE9">
        <v>2</v>
      </c>
      <c r="BF9">
        <v>2</v>
      </c>
      <c r="BG9">
        <v>1</v>
      </c>
      <c r="BH9">
        <v>2</v>
      </c>
      <c r="BI9">
        <v>2</v>
      </c>
      <c r="BJ9">
        <v>2</v>
      </c>
      <c r="BK9">
        <v>2</v>
      </c>
      <c r="BL9">
        <v>1</v>
      </c>
      <c r="BM9">
        <v>1</v>
      </c>
      <c r="BN9">
        <v>1</v>
      </c>
      <c r="BO9">
        <v>2</v>
      </c>
      <c r="BP9">
        <v>2</v>
      </c>
      <c r="BQ9">
        <v>2</v>
      </c>
      <c r="BR9">
        <v>2</v>
      </c>
      <c r="BS9">
        <v>2</v>
      </c>
      <c r="BT9">
        <v>2</v>
      </c>
      <c r="BU9">
        <v>1</v>
      </c>
      <c r="BV9">
        <v>2</v>
      </c>
      <c r="BW9">
        <v>1</v>
      </c>
      <c r="BX9">
        <v>2</v>
      </c>
      <c r="BY9">
        <v>1</v>
      </c>
      <c r="BZ9">
        <v>1</v>
      </c>
      <c r="CA9">
        <v>2</v>
      </c>
      <c r="CB9">
        <v>1</v>
      </c>
      <c r="CC9">
        <v>1</v>
      </c>
      <c r="CD9">
        <v>1</v>
      </c>
      <c r="CE9">
        <v>2</v>
      </c>
      <c r="CF9">
        <v>2</v>
      </c>
      <c r="CG9">
        <v>1</v>
      </c>
      <c r="CH9">
        <v>2</v>
      </c>
      <c r="CI9">
        <v>2</v>
      </c>
      <c r="CJ9">
        <v>2</v>
      </c>
      <c r="CK9">
        <v>2</v>
      </c>
      <c r="CL9">
        <v>1</v>
      </c>
      <c r="CM9">
        <v>2</v>
      </c>
      <c r="CN9">
        <v>2</v>
      </c>
      <c r="CO9">
        <v>1</v>
      </c>
      <c r="CP9">
        <v>1</v>
      </c>
      <c r="CQ9">
        <v>2</v>
      </c>
      <c r="CR9">
        <v>2</v>
      </c>
      <c r="CS9">
        <v>2</v>
      </c>
      <c r="CT9">
        <v>2</v>
      </c>
      <c r="CU9">
        <v>2</v>
      </c>
      <c r="CV9">
        <v>1</v>
      </c>
      <c r="CW9">
        <v>2</v>
      </c>
      <c r="CX9">
        <v>2</v>
      </c>
      <c r="CY9">
        <v>2</v>
      </c>
      <c r="CZ9">
        <v>2</v>
      </c>
      <c r="DA9">
        <v>2</v>
      </c>
      <c r="DB9">
        <v>1</v>
      </c>
      <c r="DC9">
        <v>1</v>
      </c>
      <c r="DD9">
        <v>2</v>
      </c>
      <c r="DE9">
        <v>1</v>
      </c>
      <c r="DF9">
        <v>2</v>
      </c>
      <c r="DG9">
        <v>1</v>
      </c>
      <c r="DH9">
        <v>2</v>
      </c>
      <c r="DI9">
        <v>2</v>
      </c>
      <c r="DJ9">
        <v>2</v>
      </c>
      <c r="DK9">
        <v>2</v>
      </c>
      <c r="DL9">
        <v>1</v>
      </c>
      <c r="DM9">
        <v>1</v>
      </c>
      <c r="DN9">
        <v>2</v>
      </c>
      <c r="DO9">
        <v>1</v>
      </c>
      <c r="DP9">
        <v>2</v>
      </c>
      <c r="DQ9">
        <v>2</v>
      </c>
      <c r="DR9">
        <v>2</v>
      </c>
      <c r="DS9">
        <v>2</v>
      </c>
      <c r="DT9">
        <v>2</v>
      </c>
      <c r="DU9">
        <v>2</v>
      </c>
      <c r="DV9">
        <v>1</v>
      </c>
      <c r="DW9">
        <v>2</v>
      </c>
      <c r="DX9">
        <v>1</v>
      </c>
      <c r="DY9">
        <v>2</v>
      </c>
      <c r="DZ9">
        <v>2</v>
      </c>
      <c r="EA9">
        <v>1</v>
      </c>
      <c r="EB9">
        <v>2</v>
      </c>
      <c r="EC9">
        <v>1</v>
      </c>
      <c r="ED9">
        <v>2</v>
      </c>
      <c r="EE9">
        <v>2</v>
      </c>
      <c r="EF9">
        <v>2</v>
      </c>
      <c r="EG9">
        <v>1</v>
      </c>
      <c r="EH9">
        <v>2</v>
      </c>
      <c r="EI9">
        <v>2</v>
      </c>
      <c r="EJ9">
        <v>2</v>
      </c>
      <c r="EK9">
        <v>1</v>
      </c>
      <c r="EL9">
        <v>1</v>
      </c>
      <c r="EM9">
        <v>1</v>
      </c>
      <c r="EN9">
        <v>2</v>
      </c>
      <c r="EO9">
        <v>2</v>
      </c>
      <c r="EP9">
        <v>1</v>
      </c>
      <c r="EQ9">
        <v>2</v>
      </c>
      <c r="ER9">
        <v>2</v>
      </c>
      <c r="ES9">
        <v>1</v>
      </c>
      <c r="ET9">
        <v>2</v>
      </c>
      <c r="EU9">
        <v>2</v>
      </c>
      <c r="EV9">
        <v>2</v>
      </c>
      <c r="EW9">
        <v>2</v>
      </c>
      <c r="EX9">
        <v>2</v>
      </c>
      <c r="EY9">
        <v>2</v>
      </c>
      <c r="EZ9">
        <v>2</v>
      </c>
      <c r="FA9">
        <v>2</v>
      </c>
      <c r="FB9">
        <v>2</v>
      </c>
      <c r="FC9">
        <v>1</v>
      </c>
      <c r="FD9">
        <v>1</v>
      </c>
      <c r="FE9">
        <v>1</v>
      </c>
      <c r="FF9">
        <f>IF(ISERROR(VLOOKUP(#REF!,Usuarios[],2,FALSE)),0,VLOOKUP(#REF!,Usuarios[],2,FALSE))</f>
        <v>0</v>
      </c>
    </row>
    <row r="10" spans="1:162" x14ac:dyDescent="0.25">
      <c r="A10" s="1">
        <v>44312</v>
      </c>
      <c r="B10">
        <v>2</v>
      </c>
      <c r="C10">
        <v>1</v>
      </c>
      <c r="D10">
        <v>1</v>
      </c>
      <c r="E10">
        <v>1</v>
      </c>
      <c r="F10">
        <v>1</v>
      </c>
      <c r="G10">
        <v>1</v>
      </c>
      <c r="H10">
        <v>1</v>
      </c>
      <c r="I10">
        <v>1</v>
      </c>
      <c r="J10">
        <v>1</v>
      </c>
      <c r="K10">
        <v>1</v>
      </c>
      <c r="L10">
        <v>1</v>
      </c>
      <c r="M10">
        <v>2</v>
      </c>
      <c r="N10">
        <v>1</v>
      </c>
      <c r="O10">
        <v>1</v>
      </c>
      <c r="P10">
        <v>2</v>
      </c>
      <c r="Q10">
        <v>1</v>
      </c>
      <c r="R10">
        <v>2</v>
      </c>
      <c r="S10">
        <v>2</v>
      </c>
      <c r="T10">
        <v>1</v>
      </c>
      <c r="U10">
        <v>1</v>
      </c>
      <c r="V10">
        <v>2</v>
      </c>
      <c r="W10">
        <v>1</v>
      </c>
      <c r="X10">
        <v>1</v>
      </c>
      <c r="Y10">
        <v>2</v>
      </c>
      <c r="Z10">
        <v>1</v>
      </c>
      <c r="AA10">
        <v>1</v>
      </c>
      <c r="AB10">
        <v>1</v>
      </c>
      <c r="AC10">
        <v>2</v>
      </c>
      <c r="AD10">
        <v>1</v>
      </c>
      <c r="AE10">
        <v>2</v>
      </c>
      <c r="AF10">
        <v>1</v>
      </c>
      <c r="AG10">
        <v>2</v>
      </c>
      <c r="AH10">
        <v>2</v>
      </c>
      <c r="AI10">
        <v>2</v>
      </c>
      <c r="AJ10">
        <v>1</v>
      </c>
      <c r="AK10">
        <v>1</v>
      </c>
      <c r="AL10">
        <v>2</v>
      </c>
      <c r="AM10">
        <v>1</v>
      </c>
      <c r="AN10">
        <v>2</v>
      </c>
      <c r="AO10">
        <v>2</v>
      </c>
      <c r="AP10">
        <v>2</v>
      </c>
      <c r="AQ10">
        <v>1</v>
      </c>
      <c r="AR10">
        <v>2</v>
      </c>
      <c r="AS10">
        <v>1</v>
      </c>
      <c r="AT10">
        <v>1</v>
      </c>
      <c r="AU10">
        <v>1</v>
      </c>
      <c r="AV10">
        <v>1</v>
      </c>
      <c r="AW10">
        <v>2</v>
      </c>
      <c r="AX10">
        <v>2</v>
      </c>
      <c r="AY10">
        <v>1</v>
      </c>
      <c r="AZ10">
        <v>2</v>
      </c>
      <c r="BA10">
        <v>2</v>
      </c>
      <c r="BB10">
        <v>1</v>
      </c>
      <c r="BC10">
        <v>2</v>
      </c>
      <c r="BD10">
        <v>1</v>
      </c>
      <c r="BE10">
        <v>2</v>
      </c>
      <c r="BF10">
        <v>2</v>
      </c>
      <c r="BG10">
        <v>2</v>
      </c>
      <c r="BH10">
        <v>2</v>
      </c>
      <c r="BI10">
        <v>1</v>
      </c>
      <c r="BJ10">
        <v>2</v>
      </c>
      <c r="BK10">
        <v>1</v>
      </c>
      <c r="BL10">
        <v>1</v>
      </c>
      <c r="BM10">
        <v>1</v>
      </c>
      <c r="BN10">
        <v>1</v>
      </c>
      <c r="BO10">
        <v>1</v>
      </c>
      <c r="BP10">
        <v>1</v>
      </c>
      <c r="BQ10">
        <v>2</v>
      </c>
      <c r="BR10">
        <v>1</v>
      </c>
      <c r="BS10">
        <v>1</v>
      </c>
      <c r="BT10">
        <v>2</v>
      </c>
      <c r="BU10">
        <v>1</v>
      </c>
      <c r="BV10">
        <v>1</v>
      </c>
      <c r="BW10">
        <v>2</v>
      </c>
      <c r="BX10">
        <v>2</v>
      </c>
      <c r="BY10">
        <v>1</v>
      </c>
      <c r="BZ10">
        <v>1</v>
      </c>
      <c r="CA10">
        <v>1</v>
      </c>
      <c r="CB10">
        <v>1</v>
      </c>
      <c r="CC10">
        <v>1</v>
      </c>
      <c r="CD10">
        <v>1</v>
      </c>
      <c r="CE10">
        <v>2</v>
      </c>
      <c r="CF10">
        <v>1</v>
      </c>
      <c r="CG10">
        <v>2</v>
      </c>
      <c r="CH10">
        <v>2</v>
      </c>
      <c r="CI10">
        <v>2</v>
      </c>
      <c r="CJ10">
        <v>2</v>
      </c>
      <c r="CK10">
        <v>2</v>
      </c>
      <c r="CL10">
        <v>1</v>
      </c>
      <c r="CM10">
        <v>2</v>
      </c>
      <c r="CN10">
        <v>1</v>
      </c>
      <c r="CO10">
        <v>1</v>
      </c>
      <c r="CP10">
        <v>1</v>
      </c>
      <c r="CQ10">
        <v>1</v>
      </c>
      <c r="CR10">
        <v>2</v>
      </c>
      <c r="CS10">
        <v>1</v>
      </c>
      <c r="CT10">
        <v>1</v>
      </c>
      <c r="CU10">
        <v>2</v>
      </c>
      <c r="CV10">
        <v>1</v>
      </c>
      <c r="CW10">
        <v>2</v>
      </c>
      <c r="CX10">
        <v>2</v>
      </c>
      <c r="CY10">
        <v>2</v>
      </c>
      <c r="CZ10">
        <v>2</v>
      </c>
      <c r="DA10">
        <v>2</v>
      </c>
      <c r="DB10">
        <v>2</v>
      </c>
      <c r="DC10">
        <v>1</v>
      </c>
      <c r="DD10">
        <v>2</v>
      </c>
      <c r="DE10">
        <v>1</v>
      </c>
      <c r="DF10">
        <v>1</v>
      </c>
      <c r="DG10">
        <v>1</v>
      </c>
      <c r="DH10">
        <v>1</v>
      </c>
      <c r="DI10">
        <v>1</v>
      </c>
      <c r="DJ10">
        <v>2</v>
      </c>
      <c r="DK10">
        <v>2</v>
      </c>
      <c r="DL10">
        <v>1</v>
      </c>
      <c r="DM10">
        <v>1</v>
      </c>
      <c r="DN10">
        <v>2</v>
      </c>
      <c r="DO10">
        <v>1</v>
      </c>
      <c r="DP10">
        <v>1</v>
      </c>
      <c r="DQ10">
        <v>2</v>
      </c>
      <c r="DR10">
        <v>1</v>
      </c>
      <c r="DS10">
        <v>2</v>
      </c>
      <c r="DT10">
        <v>1</v>
      </c>
      <c r="DU10">
        <v>1</v>
      </c>
      <c r="DV10">
        <v>1</v>
      </c>
      <c r="DW10">
        <v>2</v>
      </c>
      <c r="DX10">
        <v>1</v>
      </c>
      <c r="DY10">
        <v>1</v>
      </c>
      <c r="DZ10">
        <v>2</v>
      </c>
      <c r="EA10">
        <v>1</v>
      </c>
      <c r="EB10">
        <v>2</v>
      </c>
      <c r="EC10">
        <v>1</v>
      </c>
      <c r="ED10">
        <v>1</v>
      </c>
      <c r="EE10">
        <v>2</v>
      </c>
      <c r="EF10">
        <v>2</v>
      </c>
      <c r="EG10">
        <v>1</v>
      </c>
      <c r="EH10">
        <v>2</v>
      </c>
      <c r="EI10">
        <v>2</v>
      </c>
      <c r="EJ10">
        <v>2</v>
      </c>
      <c r="EK10">
        <v>2</v>
      </c>
      <c r="EL10">
        <v>1</v>
      </c>
      <c r="EM10">
        <v>1</v>
      </c>
      <c r="EN10">
        <v>1</v>
      </c>
      <c r="EO10">
        <v>1</v>
      </c>
      <c r="EP10">
        <v>1</v>
      </c>
      <c r="EQ10">
        <v>2</v>
      </c>
      <c r="ER10">
        <v>1</v>
      </c>
      <c r="ES10">
        <v>2</v>
      </c>
      <c r="ET10">
        <v>1</v>
      </c>
      <c r="EU10">
        <v>1</v>
      </c>
      <c r="EV10">
        <v>1</v>
      </c>
      <c r="EW10">
        <v>1</v>
      </c>
      <c r="EX10">
        <v>1</v>
      </c>
      <c r="EY10">
        <v>2</v>
      </c>
      <c r="EZ10">
        <v>2</v>
      </c>
      <c r="FA10">
        <v>2</v>
      </c>
      <c r="FB10">
        <v>1</v>
      </c>
      <c r="FC10">
        <v>1</v>
      </c>
      <c r="FD10">
        <v>1</v>
      </c>
      <c r="FE10">
        <v>1</v>
      </c>
      <c r="FF10">
        <f>IF(ISERROR(VLOOKUP(#REF!,Usuarios[],2,FALSE)),0,VLOOKUP(#REF!,Usuarios[],2,FALSE))</f>
        <v>0</v>
      </c>
    </row>
    <row r="11" spans="1:162" x14ac:dyDescent="0.25">
      <c r="A11" s="1">
        <v>44312</v>
      </c>
      <c r="B11">
        <v>2</v>
      </c>
      <c r="C11">
        <v>2</v>
      </c>
      <c r="D11">
        <v>2</v>
      </c>
      <c r="E11">
        <v>2</v>
      </c>
      <c r="F11">
        <v>1</v>
      </c>
      <c r="G11">
        <v>2</v>
      </c>
      <c r="H11">
        <v>1</v>
      </c>
      <c r="I11">
        <v>1</v>
      </c>
      <c r="J11">
        <v>1</v>
      </c>
      <c r="K11">
        <v>2</v>
      </c>
      <c r="L11">
        <v>1</v>
      </c>
      <c r="M11">
        <v>2</v>
      </c>
      <c r="N11">
        <v>1</v>
      </c>
      <c r="O11">
        <v>1</v>
      </c>
      <c r="P11">
        <v>1</v>
      </c>
      <c r="Q11">
        <v>1</v>
      </c>
      <c r="R11">
        <v>1</v>
      </c>
      <c r="S11">
        <v>2</v>
      </c>
      <c r="T11">
        <v>2</v>
      </c>
      <c r="U11">
        <v>1</v>
      </c>
      <c r="V11">
        <v>2</v>
      </c>
      <c r="W11">
        <v>2</v>
      </c>
      <c r="X11">
        <v>1</v>
      </c>
      <c r="Y11">
        <v>2</v>
      </c>
      <c r="Z11">
        <v>2</v>
      </c>
      <c r="AA11">
        <v>1</v>
      </c>
      <c r="AB11">
        <v>2</v>
      </c>
      <c r="AC11">
        <v>2</v>
      </c>
      <c r="AD11">
        <v>1</v>
      </c>
      <c r="AE11">
        <v>2</v>
      </c>
      <c r="AF11">
        <v>1</v>
      </c>
      <c r="AG11">
        <v>1</v>
      </c>
      <c r="AH11">
        <v>2</v>
      </c>
      <c r="AI11">
        <v>2</v>
      </c>
      <c r="AJ11">
        <v>1</v>
      </c>
      <c r="AK11">
        <v>2</v>
      </c>
      <c r="AL11">
        <v>2</v>
      </c>
      <c r="AM11">
        <v>1</v>
      </c>
      <c r="AN11">
        <v>2</v>
      </c>
      <c r="AO11">
        <v>2</v>
      </c>
      <c r="AP11">
        <v>2</v>
      </c>
      <c r="AQ11">
        <v>1</v>
      </c>
      <c r="AR11">
        <v>2</v>
      </c>
      <c r="AS11">
        <v>2</v>
      </c>
      <c r="AT11">
        <v>1</v>
      </c>
      <c r="AU11">
        <v>2</v>
      </c>
      <c r="AV11">
        <v>2</v>
      </c>
      <c r="AW11">
        <v>1</v>
      </c>
      <c r="AX11">
        <v>2</v>
      </c>
      <c r="AY11">
        <v>1</v>
      </c>
      <c r="AZ11">
        <v>1</v>
      </c>
      <c r="BA11">
        <v>2</v>
      </c>
      <c r="BB11">
        <v>2</v>
      </c>
      <c r="BC11">
        <v>1</v>
      </c>
      <c r="BD11">
        <v>1</v>
      </c>
      <c r="BE11">
        <v>2</v>
      </c>
      <c r="BF11">
        <v>2</v>
      </c>
      <c r="BG11">
        <v>2</v>
      </c>
      <c r="BH11">
        <v>2</v>
      </c>
      <c r="BI11">
        <v>2</v>
      </c>
      <c r="BJ11">
        <v>2</v>
      </c>
      <c r="BK11">
        <v>2</v>
      </c>
      <c r="BL11">
        <v>1</v>
      </c>
      <c r="BM11">
        <v>1</v>
      </c>
      <c r="BN11">
        <v>1</v>
      </c>
      <c r="BO11">
        <v>2</v>
      </c>
      <c r="BP11">
        <v>2</v>
      </c>
      <c r="BQ11">
        <v>2</v>
      </c>
      <c r="BR11">
        <v>1</v>
      </c>
      <c r="BS11">
        <v>2</v>
      </c>
      <c r="BT11">
        <v>1</v>
      </c>
      <c r="BU11">
        <v>1</v>
      </c>
      <c r="BV11">
        <v>2</v>
      </c>
      <c r="BW11">
        <v>2</v>
      </c>
      <c r="BX11">
        <v>2</v>
      </c>
      <c r="BY11">
        <v>2</v>
      </c>
      <c r="BZ11">
        <v>1</v>
      </c>
      <c r="CA11">
        <v>2</v>
      </c>
      <c r="CB11">
        <v>1</v>
      </c>
      <c r="CC11">
        <v>1</v>
      </c>
      <c r="CD11">
        <v>1</v>
      </c>
      <c r="CE11">
        <v>2</v>
      </c>
      <c r="CF11">
        <v>2</v>
      </c>
      <c r="CG11">
        <v>1</v>
      </c>
      <c r="CH11">
        <v>2</v>
      </c>
      <c r="CI11">
        <v>1</v>
      </c>
      <c r="CJ11">
        <v>1</v>
      </c>
      <c r="CK11">
        <v>1</v>
      </c>
      <c r="CL11">
        <v>2</v>
      </c>
      <c r="CM11">
        <v>2</v>
      </c>
      <c r="CN11">
        <v>2</v>
      </c>
      <c r="CO11">
        <v>2</v>
      </c>
      <c r="CP11">
        <v>1</v>
      </c>
      <c r="CQ11">
        <v>1</v>
      </c>
      <c r="CR11">
        <v>2</v>
      </c>
      <c r="CS11">
        <v>1</v>
      </c>
      <c r="CT11">
        <v>2</v>
      </c>
      <c r="CU11">
        <v>2</v>
      </c>
      <c r="CV11">
        <v>1</v>
      </c>
      <c r="CW11">
        <v>2</v>
      </c>
      <c r="CX11">
        <v>2</v>
      </c>
      <c r="CY11">
        <v>2</v>
      </c>
      <c r="CZ11">
        <v>2</v>
      </c>
      <c r="DA11">
        <v>2</v>
      </c>
      <c r="DB11">
        <v>2</v>
      </c>
      <c r="DC11">
        <v>1</v>
      </c>
      <c r="DD11">
        <v>2</v>
      </c>
      <c r="DE11">
        <v>1</v>
      </c>
      <c r="DF11">
        <v>1</v>
      </c>
      <c r="DG11">
        <v>1</v>
      </c>
      <c r="DH11">
        <v>2</v>
      </c>
      <c r="DI11">
        <v>1</v>
      </c>
      <c r="DJ11">
        <v>1</v>
      </c>
      <c r="DK11">
        <v>2</v>
      </c>
      <c r="DL11">
        <v>1</v>
      </c>
      <c r="DM11">
        <v>2</v>
      </c>
      <c r="DN11">
        <v>2</v>
      </c>
      <c r="DO11">
        <v>1</v>
      </c>
      <c r="DP11">
        <v>1</v>
      </c>
      <c r="DQ11">
        <v>2</v>
      </c>
      <c r="DR11">
        <v>2</v>
      </c>
      <c r="DS11">
        <v>2</v>
      </c>
      <c r="DT11">
        <v>2</v>
      </c>
      <c r="DU11">
        <v>2</v>
      </c>
      <c r="DV11">
        <v>1</v>
      </c>
      <c r="DW11">
        <v>2</v>
      </c>
      <c r="DX11">
        <v>1</v>
      </c>
      <c r="DY11">
        <v>2</v>
      </c>
      <c r="DZ11">
        <v>2</v>
      </c>
      <c r="EA11">
        <v>1</v>
      </c>
      <c r="EB11">
        <v>2</v>
      </c>
      <c r="EC11">
        <v>1</v>
      </c>
      <c r="ED11">
        <v>2</v>
      </c>
      <c r="EE11">
        <v>2</v>
      </c>
      <c r="EF11">
        <v>1</v>
      </c>
      <c r="EG11">
        <v>1</v>
      </c>
      <c r="EH11">
        <v>2</v>
      </c>
      <c r="EI11">
        <v>2</v>
      </c>
      <c r="EJ11">
        <v>2</v>
      </c>
      <c r="EK11">
        <v>2</v>
      </c>
      <c r="EL11">
        <v>1</v>
      </c>
      <c r="EM11">
        <v>1</v>
      </c>
      <c r="EN11">
        <v>2</v>
      </c>
      <c r="EO11">
        <v>2</v>
      </c>
      <c r="EP11">
        <v>2</v>
      </c>
      <c r="EQ11">
        <v>2</v>
      </c>
      <c r="ER11">
        <v>2</v>
      </c>
      <c r="ES11">
        <v>2</v>
      </c>
      <c r="ET11">
        <v>2</v>
      </c>
      <c r="EU11">
        <v>2</v>
      </c>
      <c r="EV11">
        <v>1</v>
      </c>
      <c r="EW11">
        <v>2</v>
      </c>
      <c r="EX11">
        <v>1</v>
      </c>
      <c r="EY11">
        <v>2</v>
      </c>
      <c r="EZ11">
        <v>2</v>
      </c>
      <c r="FA11">
        <v>2</v>
      </c>
      <c r="FB11">
        <v>2</v>
      </c>
      <c r="FC11">
        <v>2</v>
      </c>
      <c r="FD11">
        <v>1</v>
      </c>
      <c r="FE11">
        <v>1</v>
      </c>
      <c r="FF11">
        <f>IF(ISERROR(VLOOKUP(#REF!,Usuarios[],2,FALSE)),0,VLOOKUP(#REF!,Usuarios[],2,FALSE))</f>
        <v>0</v>
      </c>
    </row>
    <row r="12" spans="1:162" x14ac:dyDescent="0.25">
      <c r="A12" s="1">
        <v>44312</v>
      </c>
      <c r="B12">
        <v>2</v>
      </c>
      <c r="C12">
        <v>2</v>
      </c>
      <c r="D12">
        <v>2</v>
      </c>
      <c r="E12">
        <v>1</v>
      </c>
      <c r="F12">
        <v>2</v>
      </c>
      <c r="G12">
        <v>2</v>
      </c>
      <c r="H12">
        <v>2</v>
      </c>
      <c r="I12">
        <v>2</v>
      </c>
      <c r="J12">
        <v>1</v>
      </c>
      <c r="K12">
        <v>1</v>
      </c>
      <c r="L12">
        <v>2</v>
      </c>
      <c r="M12">
        <v>1</v>
      </c>
      <c r="N12">
        <v>2</v>
      </c>
      <c r="O12">
        <v>2</v>
      </c>
      <c r="P12">
        <v>1</v>
      </c>
      <c r="Q12">
        <v>2</v>
      </c>
      <c r="R12">
        <v>2</v>
      </c>
      <c r="S12">
        <v>1</v>
      </c>
      <c r="T12">
        <v>2</v>
      </c>
      <c r="U12">
        <v>1</v>
      </c>
      <c r="V12">
        <v>1</v>
      </c>
      <c r="W12">
        <v>2</v>
      </c>
      <c r="X12">
        <v>2</v>
      </c>
      <c r="Y12">
        <v>2</v>
      </c>
      <c r="Z12">
        <v>1</v>
      </c>
      <c r="AA12">
        <v>2</v>
      </c>
      <c r="AB12">
        <v>2</v>
      </c>
      <c r="AC12">
        <v>2</v>
      </c>
      <c r="AD12">
        <v>2</v>
      </c>
      <c r="AE12">
        <v>1</v>
      </c>
      <c r="AF12">
        <v>2</v>
      </c>
      <c r="AG12">
        <v>2</v>
      </c>
      <c r="AH12">
        <v>2</v>
      </c>
      <c r="AI12">
        <v>1</v>
      </c>
      <c r="AJ12">
        <v>2</v>
      </c>
      <c r="AK12">
        <v>2</v>
      </c>
      <c r="AL12">
        <v>2</v>
      </c>
      <c r="AM12">
        <v>2</v>
      </c>
      <c r="AN12">
        <v>1</v>
      </c>
      <c r="AO12">
        <v>2</v>
      </c>
      <c r="AP12">
        <v>1</v>
      </c>
      <c r="AQ12">
        <v>2</v>
      </c>
      <c r="AR12">
        <v>2</v>
      </c>
      <c r="AS12">
        <v>1</v>
      </c>
      <c r="AT12">
        <v>2</v>
      </c>
      <c r="AU12">
        <v>1</v>
      </c>
      <c r="AV12">
        <v>1</v>
      </c>
      <c r="AW12">
        <v>2</v>
      </c>
      <c r="AX12">
        <v>2</v>
      </c>
      <c r="AY12">
        <v>1</v>
      </c>
      <c r="AZ12">
        <v>1</v>
      </c>
      <c r="BA12">
        <v>2</v>
      </c>
      <c r="BB12">
        <v>1</v>
      </c>
      <c r="BC12">
        <v>2</v>
      </c>
      <c r="BD12">
        <v>1</v>
      </c>
      <c r="BE12">
        <v>2</v>
      </c>
      <c r="BF12">
        <v>2</v>
      </c>
      <c r="BG12">
        <v>1</v>
      </c>
      <c r="BH12">
        <v>2</v>
      </c>
      <c r="BI12">
        <v>2</v>
      </c>
      <c r="BJ12">
        <v>2</v>
      </c>
      <c r="BK12">
        <v>2</v>
      </c>
      <c r="BL12">
        <v>1</v>
      </c>
      <c r="BM12">
        <v>2</v>
      </c>
      <c r="BN12">
        <v>2</v>
      </c>
      <c r="BO12">
        <v>1</v>
      </c>
      <c r="BP12">
        <v>1</v>
      </c>
      <c r="BQ12">
        <v>1</v>
      </c>
      <c r="BR12">
        <v>2</v>
      </c>
      <c r="BS12">
        <v>2</v>
      </c>
      <c r="BT12">
        <v>2</v>
      </c>
      <c r="BU12">
        <v>1</v>
      </c>
      <c r="BV12">
        <v>2</v>
      </c>
      <c r="BW12">
        <v>2</v>
      </c>
      <c r="BX12">
        <v>2</v>
      </c>
      <c r="BY12">
        <v>1</v>
      </c>
      <c r="BZ12">
        <v>1</v>
      </c>
      <c r="CA12">
        <v>2</v>
      </c>
      <c r="CB12">
        <v>1</v>
      </c>
      <c r="CC12">
        <v>2</v>
      </c>
      <c r="CD12">
        <v>1</v>
      </c>
      <c r="CE12">
        <v>2</v>
      </c>
      <c r="CF12">
        <v>1</v>
      </c>
      <c r="CG12">
        <v>1</v>
      </c>
      <c r="CH12">
        <v>2</v>
      </c>
      <c r="CI12">
        <v>2</v>
      </c>
      <c r="CJ12">
        <v>2</v>
      </c>
      <c r="CK12">
        <v>2</v>
      </c>
      <c r="CL12">
        <v>2</v>
      </c>
      <c r="CM12">
        <v>2</v>
      </c>
      <c r="CN12">
        <v>2</v>
      </c>
      <c r="CO12">
        <v>1</v>
      </c>
      <c r="CP12">
        <v>2</v>
      </c>
      <c r="CQ12">
        <v>1</v>
      </c>
      <c r="CR12">
        <v>2</v>
      </c>
      <c r="CS12">
        <v>1</v>
      </c>
      <c r="CT12">
        <v>2</v>
      </c>
      <c r="CU12">
        <v>1</v>
      </c>
      <c r="CV12">
        <v>2</v>
      </c>
      <c r="CW12">
        <v>2</v>
      </c>
      <c r="CX12">
        <v>2</v>
      </c>
      <c r="CY12">
        <v>1</v>
      </c>
      <c r="CZ12">
        <v>1</v>
      </c>
      <c r="DA12">
        <v>1</v>
      </c>
      <c r="DB12">
        <v>2</v>
      </c>
      <c r="DC12">
        <v>2</v>
      </c>
      <c r="DD12">
        <v>2</v>
      </c>
      <c r="DE12">
        <v>1</v>
      </c>
      <c r="DF12">
        <v>1</v>
      </c>
      <c r="DG12">
        <v>1</v>
      </c>
      <c r="DH12">
        <v>2</v>
      </c>
      <c r="DI12">
        <v>1</v>
      </c>
      <c r="DJ12">
        <v>1</v>
      </c>
      <c r="DK12">
        <v>2</v>
      </c>
      <c r="DL12">
        <v>2</v>
      </c>
      <c r="DM12">
        <v>2</v>
      </c>
      <c r="DN12">
        <v>2</v>
      </c>
      <c r="DO12">
        <v>1</v>
      </c>
      <c r="DP12">
        <v>2</v>
      </c>
      <c r="DQ12">
        <v>2</v>
      </c>
      <c r="DR12">
        <v>1</v>
      </c>
      <c r="DS12">
        <v>2</v>
      </c>
      <c r="DT12">
        <v>2</v>
      </c>
      <c r="DU12">
        <v>2</v>
      </c>
      <c r="DV12">
        <v>1</v>
      </c>
      <c r="DW12">
        <v>2</v>
      </c>
      <c r="DX12">
        <v>2</v>
      </c>
      <c r="DY12">
        <v>2</v>
      </c>
      <c r="DZ12">
        <v>2</v>
      </c>
      <c r="EA12">
        <v>2</v>
      </c>
      <c r="EB12">
        <v>1</v>
      </c>
      <c r="EC12">
        <v>1</v>
      </c>
      <c r="ED12">
        <v>2</v>
      </c>
      <c r="EE12">
        <v>2</v>
      </c>
      <c r="EF12">
        <v>2</v>
      </c>
      <c r="EG12">
        <v>2</v>
      </c>
      <c r="EH12">
        <v>2</v>
      </c>
      <c r="EI12">
        <v>2</v>
      </c>
      <c r="EJ12">
        <v>2</v>
      </c>
      <c r="EK12">
        <v>1</v>
      </c>
      <c r="EL12">
        <v>2</v>
      </c>
      <c r="EM12">
        <v>1</v>
      </c>
      <c r="EN12">
        <v>2</v>
      </c>
      <c r="EO12">
        <v>2</v>
      </c>
      <c r="EP12">
        <v>2</v>
      </c>
      <c r="EQ12">
        <v>1</v>
      </c>
      <c r="ER12">
        <v>2</v>
      </c>
      <c r="ES12">
        <v>2</v>
      </c>
      <c r="ET12">
        <v>2</v>
      </c>
      <c r="EU12">
        <v>2</v>
      </c>
      <c r="EV12">
        <v>1</v>
      </c>
      <c r="EW12">
        <v>2</v>
      </c>
      <c r="EX12">
        <v>1</v>
      </c>
      <c r="EY12">
        <v>2</v>
      </c>
      <c r="EZ12">
        <v>2</v>
      </c>
      <c r="FA12">
        <v>1</v>
      </c>
      <c r="FB12">
        <v>2</v>
      </c>
      <c r="FC12">
        <v>1</v>
      </c>
      <c r="FD12">
        <v>2</v>
      </c>
      <c r="FE12">
        <v>2</v>
      </c>
      <c r="FF12">
        <f>IF(ISERROR(VLOOKUP(#REF!,Usuarios[],2,FALSE)),0,VLOOKUP(#REF!,Usuarios[],2,FALSE))</f>
        <v>0</v>
      </c>
    </row>
    <row r="13" spans="1:162" x14ac:dyDescent="0.25">
      <c r="A13" s="1">
        <v>44312</v>
      </c>
      <c r="B13">
        <v>2</v>
      </c>
      <c r="C13">
        <v>1</v>
      </c>
      <c r="D13">
        <v>1</v>
      </c>
      <c r="E13">
        <v>1</v>
      </c>
      <c r="F13">
        <v>1</v>
      </c>
      <c r="G13">
        <v>2</v>
      </c>
      <c r="H13">
        <v>2</v>
      </c>
      <c r="I13">
        <v>1</v>
      </c>
      <c r="J13">
        <v>1</v>
      </c>
      <c r="K13">
        <v>1</v>
      </c>
      <c r="L13">
        <v>2</v>
      </c>
      <c r="M13">
        <v>1</v>
      </c>
      <c r="N13">
        <v>2</v>
      </c>
      <c r="O13">
        <v>2</v>
      </c>
      <c r="P13">
        <v>1</v>
      </c>
      <c r="Q13">
        <v>2</v>
      </c>
      <c r="R13">
        <v>2</v>
      </c>
      <c r="S13">
        <v>2</v>
      </c>
      <c r="T13">
        <v>1</v>
      </c>
      <c r="U13">
        <v>2</v>
      </c>
      <c r="V13">
        <v>1</v>
      </c>
      <c r="W13">
        <v>2</v>
      </c>
      <c r="X13">
        <v>2</v>
      </c>
      <c r="Y13">
        <v>1</v>
      </c>
      <c r="Z13">
        <v>2</v>
      </c>
      <c r="AA13">
        <v>2</v>
      </c>
      <c r="AB13">
        <v>1</v>
      </c>
      <c r="AC13">
        <v>2</v>
      </c>
      <c r="AD13">
        <v>2</v>
      </c>
      <c r="AE13">
        <v>2</v>
      </c>
      <c r="AF13">
        <v>2</v>
      </c>
      <c r="AG13">
        <v>2</v>
      </c>
      <c r="AH13">
        <v>2</v>
      </c>
      <c r="AI13">
        <v>2</v>
      </c>
      <c r="AJ13">
        <v>2</v>
      </c>
      <c r="AK13">
        <v>1</v>
      </c>
      <c r="AL13">
        <v>2</v>
      </c>
      <c r="AM13">
        <v>2</v>
      </c>
      <c r="AN13">
        <v>1</v>
      </c>
      <c r="AO13">
        <v>2</v>
      </c>
      <c r="AP13">
        <v>2</v>
      </c>
      <c r="AQ13">
        <v>2</v>
      </c>
      <c r="AR13">
        <v>2</v>
      </c>
      <c r="AS13">
        <v>2</v>
      </c>
      <c r="AT13">
        <v>1</v>
      </c>
      <c r="AU13">
        <v>2</v>
      </c>
      <c r="AV13">
        <v>2</v>
      </c>
      <c r="AW13">
        <v>2</v>
      </c>
      <c r="AX13">
        <v>1</v>
      </c>
      <c r="AY13">
        <v>1</v>
      </c>
      <c r="AZ13">
        <v>1</v>
      </c>
      <c r="BA13">
        <v>2</v>
      </c>
      <c r="BB13">
        <v>2</v>
      </c>
      <c r="BC13">
        <v>2</v>
      </c>
      <c r="BD13">
        <v>1</v>
      </c>
      <c r="BE13">
        <v>2</v>
      </c>
      <c r="BF13">
        <v>2</v>
      </c>
      <c r="BG13">
        <v>2</v>
      </c>
      <c r="BH13">
        <v>2</v>
      </c>
      <c r="BI13">
        <v>2</v>
      </c>
      <c r="BJ13">
        <v>1</v>
      </c>
      <c r="BK13">
        <v>2</v>
      </c>
      <c r="BL13">
        <v>1</v>
      </c>
      <c r="BM13">
        <v>2</v>
      </c>
      <c r="BN13">
        <v>2</v>
      </c>
      <c r="BO13">
        <v>1</v>
      </c>
      <c r="BP13">
        <v>2</v>
      </c>
      <c r="BQ13">
        <v>1</v>
      </c>
      <c r="BR13">
        <v>2</v>
      </c>
      <c r="BS13">
        <v>1</v>
      </c>
      <c r="BT13">
        <v>2</v>
      </c>
      <c r="BU13">
        <v>2</v>
      </c>
      <c r="BV13">
        <v>2</v>
      </c>
      <c r="BW13">
        <v>2</v>
      </c>
      <c r="BX13">
        <v>2</v>
      </c>
      <c r="BY13">
        <v>1</v>
      </c>
      <c r="BZ13">
        <v>1</v>
      </c>
      <c r="CA13">
        <v>2</v>
      </c>
      <c r="CB13">
        <v>2</v>
      </c>
      <c r="CC13">
        <v>2</v>
      </c>
      <c r="CD13">
        <v>1</v>
      </c>
      <c r="CE13">
        <v>2</v>
      </c>
      <c r="CF13">
        <v>2</v>
      </c>
      <c r="CG13">
        <v>2</v>
      </c>
      <c r="CH13">
        <v>2</v>
      </c>
      <c r="CI13">
        <v>2</v>
      </c>
      <c r="CJ13">
        <v>2</v>
      </c>
      <c r="CK13">
        <v>2</v>
      </c>
      <c r="CL13">
        <v>1</v>
      </c>
      <c r="CM13">
        <v>2</v>
      </c>
      <c r="CN13">
        <v>2</v>
      </c>
      <c r="CO13">
        <v>2</v>
      </c>
      <c r="CP13">
        <v>1</v>
      </c>
      <c r="CQ13">
        <v>1</v>
      </c>
      <c r="CR13">
        <v>2</v>
      </c>
      <c r="CS13">
        <v>1</v>
      </c>
      <c r="CT13">
        <v>2</v>
      </c>
      <c r="CU13">
        <v>2</v>
      </c>
      <c r="CV13">
        <v>1</v>
      </c>
      <c r="CW13">
        <v>2</v>
      </c>
      <c r="CX13">
        <v>2</v>
      </c>
      <c r="CY13">
        <v>2</v>
      </c>
      <c r="CZ13">
        <v>2</v>
      </c>
      <c r="DA13">
        <v>2</v>
      </c>
      <c r="DB13">
        <v>2</v>
      </c>
      <c r="DC13">
        <v>2</v>
      </c>
      <c r="DD13">
        <v>2</v>
      </c>
      <c r="DE13">
        <v>1</v>
      </c>
      <c r="DF13">
        <v>2</v>
      </c>
      <c r="DG13">
        <v>1</v>
      </c>
      <c r="DH13">
        <v>2</v>
      </c>
      <c r="DI13">
        <v>2</v>
      </c>
      <c r="DJ13">
        <v>2</v>
      </c>
      <c r="DK13">
        <v>2</v>
      </c>
      <c r="DL13">
        <v>1</v>
      </c>
      <c r="DM13">
        <v>2</v>
      </c>
      <c r="DN13">
        <v>2</v>
      </c>
      <c r="DO13">
        <v>1</v>
      </c>
      <c r="DP13">
        <v>2</v>
      </c>
      <c r="DQ13">
        <v>2</v>
      </c>
      <c r="DR13">
        <v>2</v>
      </c>
      <c r="DS13">
        <v>2</v>
      </c>
      <c r="DT13">
        <v>1</v>
      </c>
      <c r="DU13">
        <v>1</v>
      </c>
      <c r="DV13">
        <v>2</v>
      </c>
      <c r="DW13">
        <v>2</v>
      </c>
      <c r="DX13">
        <v>2</v>
      </c>
      <c r="DY13">
        <v>2</v>
      </c>
      <c r="DZ13">
        <v>1</v>
      </c>
      <c r="EA13">
        <v>1</v>
      </c>
      <c r="EB13">
        <v>1</v>
      </c>
      <c r="EC13">
        <v>2</v>
      </c>
      <c r="ED13">
        <v>2</v>
      </c>
      <c r="EE13">
        <v>2</v>
      </c>
      <c r="EF13">
        <v>2</v>
      </c>
      <c r="EG13">
        <v>1</v>
      </c>
      <c r="EH13">
        <v>2</v>
      </c>
      <c r="EI13">
        <v>2</v>
      </c>
      <c r="EJ13">
        <v>2</v>
      </c>
      <c r="EK13">
        <v>2</v>
      </c>
      <c r="EL13">
        <v>2</v>
      </c>
      <c r="EM13">
        <v>2</v>
      </c>
      <c r="EN13">
        <v>2</v>
      </c>
      <c r="EO13">
        <v>2</v>
      </c>
      <c r="EP13">
        <v>2</v>
      </c>
      <c r="EQ13">
        <v>1</v>
      </c>
      <c r="ER13">
        <v>2</v>
      </c>
      <c r="ES13">
        <v>2</v>
      </c>
      <c r="ET13">
        <v>2</v>
      </c>
      <c r="EU13">
        <v>2</v>
      </c>
      <c r="EV13">
        <v>2</v>
      </c>
      <c r="EW13">
        <v>2</v>
      </c>
      <c r="EX13">
        <v>2</v>
      </c>
      <c r="EY13">
        <v>2</v>
      </c>
      <c r="EZ13">
        <v>1</v>
      </c>
      <c r="FA13">
        <v>2</v>
      </c>
      <c r="FB13">
        <v>2</v>
      </c>
      <c r="FC13">
        <v>2</v>
      </c>
      <c r="FD13">
        <v>1</v>
      </c>
      <c r="FE13">
        <v>1</v>
      </c>
      <c r="FF13">
        <f>IF(ISERROR(VLOOKUP(#REF!,Usuarios[],2,FALSE)),0,VLOOKUP(#REF!,Usuarios[],2,FALSE))</f>
        <v>0</v>
      </c>
    </row>
    <row r="14" spans="1:162" x14ac:dyDescent="0.25">
      <c r="A14" s="1">
        <v>44312</v>
      </c>
      <c r="B14">
        <v>2</v>
      </c>
      <c r="C14">
        <v>1</v>
      </c>
      <c r="D14">
        <v>2</v>
      </c>
      <c r="E14">
        <v>1</v>
      </c>
      <c r="F14">
        <v>1</v>
      </c>
      <c r="G14">
        <v>1</v>
      </c>
      <c r="H14">
        <v>2</v>
      </c>
      <c r="I14">
        <v>1</v>
      </c>
      <c r="J14">
        <v>1</v>
      </c>
      <c r="K14">
        <v>1</v>
      </c>
      <c r="L14">
        <v>2</v>
      </c>
      <c r="M14">
        <v>2</v>
      </c>
      <c r="N14">
        <v>2</v>
      </c>
      <c r="O14">
        <v>2</v>
      </c>
      <c r="P14">
        <v>1</v>
      </c>
      <c r="Q14">
        <v>2</v>
      </c>
      <c r="R14">
        <v>2</v>
      </c>
      <c r="S14">
        <v>2</v>
      </c>
      <c r="T14">
        <v>2</v>
      </c>
      <c r="U14">
        <v>2</v>
      </c>
      <c r="V14">
        <v>1</v>
      </c>
      <c r="W14">
        <v>2</v>
      </c>
      <c r="X14">
        <v>2</v>
      </c>
      <c r="Y14">
        <v>2</v>
      </c>
      <c r="Z14">
        <v>2</v>
      </c>
      <c r="AA14">
        <v>2</v>
      </c>
      <c r="AB14">
        <v>1</v>
      </c>
      <c r="AC14">
        <v>2</v>
      </c>
      <c r="AD14">
        <v>2</v>
      </c>
      <c r="AE14">
        <v>2</v>
      </c>
      <c r="AF14">
        <v>1</v>
      </c>
      <c r="AG14">
        <v>2</v>
      </c>
      <c r="AH14">
        <v>2</v>
      </c>
      <c r="AI14">
        <v>2</v>
      </c>
      <c r="AJ14">
        <v>2</v>
      </c>
      <c r="AK14">
        <v>1</v>
      </c>
      <c r="AL14">
        <v>1</v>
      </c>
      <c r="AM14">
        <v>2</v>
      </c>
      <c r="AN14">
        <v>1</v>
      </c>
      <c r="AO14">
        <v>2</v>
      </c>
      <c r="AP14">
        <v>1</v>
      </c>
      <c r="AQ14">
        <v>2</v>
      </c>
      <c r="AR14">
        <v>2</v>
      </c>
      <c r="AS14">
        <v>1</v>
      </c>
      <c r="AT14">
        <v>1</v>
      </c>
      <c r="AU14">
        <v>2</v>
      </c>
      <c r="AV14">
        <v>2</v>
      </c>
      <c r="AW14">
        <v>2</v>
      </c>
      <c r="AX14">
        <v>2</v>
      </c>
      <c r="AY14">
        <v>2</v>
      </c>
      <c r="AZ14">
        <v>1</v>
      </c>
      <c r="BA14">
        <v>2</v>
      </c>
      <c r="BB14">
        <v>2</v>
      </c>
      <c r="BC14">
        <v>2</v>
      </c>
      <c r="BD14">
        <v>1</v>
      </c>
      <c r="BE14">
        <v>2</v>
      </c>
      <c r="BF14">
        <v>2</v>
      </c>
      <c r="BG14">
        <v>2</v>
      </c>
      <c r="BH14">
        <v>2</v>
      </c>
      <c r="BI14">
        <v>2</v>
      </c>
      <c r="BJ14">
        <v>2</v>
      </c>
      <c r="BK14">
        <v>2</v>
      </c>
      <c r="BL14">
        <v>2</v>
      </c>
      <c r="BM14">
        <v>2</v>
      </c>
      <c r="BN14">
        <v>2</v>
      </c>
      <c r="BO14">
        <v>2</v>
      </c>
      <c r="BP14">
        <v>2</v>
      </c>
      <c r="BQ14">
        <v>1</v>
      </c>
      <c r="BR14">
        <v>2</v>
      </c>
      <c r="BS14">
        <v>1</v>
      </c>
      <c r="BT14">
        <v>2</v>
      </c>
      <c r="BU14">
        <v>2</v>
      </c>
      <c r="BV14">
        <v>2</v>
      </c>
      <c r="BW14">
        <v>2</v>
      </c>
      <c r="BX14">
        <v>2</v>
      </c>
      <c r="BY14">
        <v>1</v>
      </c>
      <c r="BZ14">
        <v>1</v>
      </c>
      <c r="CA14">
        <v>2</v>
      </c>
      <c r="CB14">
        <v>1</v>
      </c>
      <c r="CC14">
        <v>2</v>
      </c>
      <c r="CD14">
        <v>1</v>
      </c>
      <c r="CE14">
        <v>2</v>
      </c>
      <c r="CF14">
        <v>2</v>
      </c>
      <c r="CG14">
        <v>2</v>
      </c>
      <c r="CH14">
        <v>2</v>
      </c>
      <c r="CI14">
        <v>1</v>
      </c>
      <c r="CJ14">
        <v>2</v>
      </c>
      <c r="CK14">
        <v>2</v>
      </c>
      <c r="CL14">
        <v>2</v>
      </c>
      <c r="CM14">
        <v>2</v>
      </c>
      <c r="CN14">
        <v>2</v>
      </c>
      <c r="CO14">
        <v>1</v>
      </c>
      <c r="CP14">
        <v>2</v>
      </c>
      <c r="CQ14">
        <v>1</v>
      </c>
      <c r="CR14">
        <v>2</v>
      </c>
      <c r="CS14">
        <v>2</v>
      </c>
      <c r="CT14">
        <v>2</v>
      </c>
      <c r="CU14">
        <v>2</v>
      </c>
      <c r="CV14">
        <v>1</v>
      </c>
      <c r="CW14">
        <v>2</v>
      </c>
      <c r="CX14">
        <v>2</v>
      </c>
      <c r="CY14">
        <v>2</v>
      </c>
      <c r="CZ14">
        <v>2</v>
      </c>
      <c r="DA14">
        <v>1</v>
      </c>
      <c r="DB14">
        <v>2</v>
      </c>
      <c r="DC14">
        <v>2</v>
      </c>
      <c r="DD14">
        <v>2</v>
      </c>
      <c r="DE14">
        <v>1</v>
      </c>
      <c r="DF14">
        <v>1</v>
      </c>
      <c r="DG14">
        <v>1</v>
      </c>
      <c r="DH14">
        <v>2</v>
      </c>
      <c r="DI14">
        <v>2</v>
      </c>
      <c r="DJ14">
        <v>2</v>
      </c>
      <c r="DK14">
        <v>2</v>
      </c>
      <c r="DL14">
        <v>1</v>
      </c>
      <c r="DM14">
        <v>2</v>
      </c>
      <c r="DN14">
        <v>2</v>
      </c>
      <c r="DO14">
        <v>1</v>
      </c>
      <c r="DP14">
        <v>2</v>
      </c>
      <c r="DQ14">
        <v>2</v>
      </c>
      <c r="DR14">
        <v>2</v>
      </c>
      <c r="DS14">
        <v>2</v>
      </c>
      <c r="DT14">
        <v>2</v>
      </c>
      <c r="DU14">
        <v>2</v>
      </c>
      <c r="DV14">
        <v>2</v>
      </c>
      <c r="DW14">
        <v>2</v>
      </c>
      <c r="DX14">
        <v>2</v>
      </c>
      <c r="DY14">
        <v>2</v>
      </c>
      <c r="DZ14">
        <v>2</v>
      </c>
      <c r="EA14">
        <v>1</v>
      </c>
      <c r="EB14">
        <v>1</v>
      </c>
      <c r="EC14">
        <v>2</v>
      </c>
      <c r="ED14">
        <v>2</v>
      </c>
      <c r="EE14">
        <v>2</v>
      </c>
      <c r="EF14">
        <v>2</v>
      </c>
      <c r="EG14">
        <v>2</v>
      </c>
      <c r="EH14">
        <v>2</v>
      </c>
      <c r="EI14">
        <v>2</v>
      </c>
      <c r="EJ14">
        <v>2</v>
      </c>
      <c r="EK14">
        <v>2</v>
      </c>
      <c r="EL14">
        <v>1</v>
      </c>
      <c r="EM14">
        <v>2</v>
      </c>
      <c r="EN14">
        <v>2</v>
      </c>
      <c r="EO14">
        <v>2</v>
      </c>
      <c r="EP14">
        <v>2</v>
      </c>
      <c r="EQ14">
        <v>2</v>
      </c>
      <c r="ER14">
        <v>2</v>
      </c>
      <c r="ES14">
        <v>2</v>
      </c>
      <c r="ET14">
        <v>2</v>
      </c>
      <c r="EU14">
        <v>2</v>
      </c>
      <c r="EV14">
        <v>2</v>
      </c>
      <c r="EW14">
        <v>2</v>
      </c>
      <c r="EX14">
        <v>2</v>
      </c>
      <c r="EY14">
        <v>2</v>
      </c>
      <c r="EZ14">
        <v>2</v>
      </c>
      <c r="FA14">
        <v>2</v>
      </c>
      <c r="FB14">
        <v>2</v>
      </c>
      <c r="FC14">
        <v>2</v>
      </c>
      <c r="FD14">
        <v>1</v>
      </c>
      <c r="FE14">
        <v>1</v>
      </c>
      <c r="FF14">
        <f>IF(ISERROR(VLOOKUP(#REF!,Usuarios[],2,FALSE)),0,VLOOKUP(#REF!,Usuarios[],2,FALSE))</f>
        <v>0</v>
      </c>
    </row>
    <row r="15" spans="1:162" x14ac:dyDescent="0.25">
      <c r="A15" s="1">
        <v>44312</v>
      </c>
      <c r="B15">
        <v>1</v>
      </c>
      <c r="C15">
        <v>2</v>
      </c>
      <c r="D15">
        <v>1</v>
      </c>
      <c r="E15">
        <v>2</v>
      </c>
      <c r="F15">
        <v>2</v>
      </c>
      <c r="G15">
        <v>1</v>
      </c>
      <c r="H15">
        <v>1</v>
      </c>
      <c r="I15">
        <v>1</v>
      </c>
      <c r="J15">
        <v>1</v>
      </c>
      <c r="K15">
        <v>1</v>
      </c>
      <c r="L15">
        <v>1</v>
      </c>
      <c r="M15">
        <v>2</v>
      </c>
      <c r="N15">
        <v>1</v>
      </c>
      <c r="O15">
        <v>2</v>
      </c>
      <c r="P15">
        <v>1</v>
      </c>
      <c r="Q15">
        <v>2</v>
      </c>
      <c r="R15">
        <v>1</v>
      </c>
      <c r="S15">
        <v>1</v>
      </c>
      <c r="T15">
        <v>2</v>
      </c>
      <c r="U15">
        <v>1</v>
      </c>
      <c r="V15">
        <v>2</v>
      </c>
      <c r="W15">
        <v>1</v>
      </c>
      <c r="X15">
        <v>1</v>
      </c>
      <c r="Y15">
        <v>2</v>
      </c>
      <c r="Z15">
        <v>2</v>
      </c>
      <c r="AA15">
        <v>2</v>
      </c>
      <c r="AB15">
        <v>1</v>
      </c>
      <c r="AC15">
        <v>2</v>
      </c>
      <c r="AD15">
        <v>2</v>
      </c>
      <c r="AE15">
        <v>2</v>
      </c>
      <c r="AF15">
        <v>1</v>
      </c>
      <c r="AG15">
        <v>2</v>
      </c>
      <c r="AH15">
        <v>2</v>
      </c>
      <c r="AI15">
        <v>2</v>
      </c>
      <c r="AJ15">
        <v>1</v>
      </c>
      <c r="AK15">
        <v>1</v>
      </c>
      <c r="AL15">
        <v>2</v>
      </c>
      <c r="AM15">
        <v>2</v>
      </c>
      <c r="AN15">
        <v>1</v>
      </c>
      <c r="AO15">
        <v>2</v>
      </c>
      <c r="AP15">
        <v>1</v>
      </c>
      <c r="AQ15">
        <v>2</v>
      </c>
      <c r="AR15">
        <v>2</v>
      </c>
      <c r="AS15">
        <v>2</v>
      </c>
      <c r="AT15">
        <v>1</v>
      </c>
      <c r="AU15">
        <v>2</v>
      </c>
      <c r="AV15">
        <v>2</v>
      </c>
      <c r="AW15">
        <v>2</v>
      </c>
      <c r="AX15">
        <v>2</v>
      </c>
      <c r="AY15">
        <v>2</v>
      </c>
      <c r="AZ15">
        <v>1</v>
      </c>
      <c r="BA15">
        <v>2</v>
      </c>
      <c r="BB15">
        <v>2</v>
      </c>
      <c r="BC15">
        <v>2</v>
      </c>
      <c r="BD15">
        <v>1</v>
      </c>
      <c r="BE15">
        <v>2</v>
      </c>
      <c r="BF15">
        <v>2</v>
      </c>
      <c r="BG15">
        <v>2</v>
      </c>
      <c r="BH15">
        <v>2</v>
      </c>
      <c r="BI15">
        <v>2</v>
      </c>
      <c r="BJ15">
        <v>2</v>
      </c>
      <c r="BK15">
        <v>2</v>
      </c>
      <c r="BL15">
        <v>1</v>
      </c>
      <c r="BM15">
        <v>2</v>
      </c>
      <c r="BN15">
        <v>1</v>
      </c>
      <c r="BO15">
        <v>2</v>
      </c>
      <c r="BP15">
        <v>2</v>
      </c>
      <c r="BQ15">
        <v>2</v>
      </c>
      <c r="BR15">
        <v>2</v>
      </c>
      <c r="BS15">
        <v>2</v>
      </c>
      <c r="BT15">
        <v>2</v>
      </c>
      <c r="BU15">
        <v>2</v>
      </c>
      <c r="BV15">
        <v>2</v>
      </c>
      <c r="BW15">
        <v>2</v>
      </c>
      <c r="BX15">
        <v>2</v>
      </c>
      <c r="BY15">
        <v>2</v>
      </c>
      <c r="BZ15">
        <v>2</v>
      </c>
      <c r="CA15">
        <v>2</v>
      </c>
      <c r="CB15">
        <v>2</v>
      </c>
      <c r="CC15">
        <v>2</v>
      </c>
      <c r="CD15">
        <v>2</v>
      </c>
      <c r="CE15">
        <v>2</v>
      </c>
      <c r="CF15">
        <v>2</v>
      </c>
      <c r="CG15">
        <v>2</v>
      </c>
      <c r="CH15">
        <v>2</v>
      </c>
      <c r="CI15">
        <v>2</v>
      </c>
      <c r="CJ15">
        <v>1</v>
      </c>
      <c r="CK15">
        <v>2</v>
      </c>
      <c r="CL15">
        <v>2</v>
      </c>
      <c r="CM15">
        <v>2</v>
      </c>
      <c r="CN15">
        <v>2</v>
      </c>
      <c r="CO15">
        <v>2</v>
      </c>
      <c r="CP15">
        <v>1</v>
      </c>
      <c r="CQ15">
        <v>1</v>
      </c>
      <c r="CR15">
        <v>2</v>
      </c>
      <c r="CS15">
        <v>1</v>
      </c>
      <c r="CT15">
        <v>2</v>
      </c>
      <c r="CU15">
        <v>2</v>
      </c>
      <c r="CV15">
        <v>2</v>
      </c>
      <c r="CW15">
        <v>1</v>
      </c>
      <c r="CX15">
        <v>2</v>
      </c>
      <c r="CY15">
        <v>2</v>
      </c>
      <c r="CZ15">
        <v>2</v>
      </c>
      <c r="DA15">
        <v>2</v>
      </c>
      <c r="DB15">
        <v>2</v>
      </c>
      <c r="DC15">
        <v>1</v>
      </c>
      <c r="DD15">
        <v>2</v>
      </c>
      <c r="DE15">
        <v>1</v>
      </c>
      <c r="DF15">
        <v>2</v>
      </c>
      <c r="DG15">
        <v>1</v>
      </c>
      <c r="DH15">
        <v>2</v>
      </c>
      <c r="DI15">
        <v>2</v>
      </c>
      <c r="DJ15">
        <v>2</v>
      </c>
      <c r="DK15">
        <v>2</v>
      </c>
      <c r="DL15">
        <v>1</v>
      </c>
      <c r="DM15">
        <v>2</v>
      </c>
      <c r="DN15">
        <v>2</v>
      </c>
      <c r="DO15">
        <v>1</v>
      </c>
      <c r="DP15">
        <v>1</v>
      </c>
      <c r="DQ15">
        <v>2</v>
      </c>
      <c r="DR15">
        <v>2</v>
      </c>
      <c r="DS15">
        <v>2</v>
      </c>
      <c r="DT15">
        <v>2</v>
      </c>
      <c r="DU15">
        <v>2</v>
      </c>
      <c r="DV15">
        <v>2</v>
      </c>
      <c r="DW15">
        <v>2</v>
      </c>
      <c r="DX15">
        <v>2</v>
      </c>
      <c r="DY15">
        <v>2</v>
      </c>
      <c r="DZ15">
        <v>2</v>
      </c>
      <c r="EA15">
        <v>1</v>
      </c>
      <c r="EB15">
        <v>1</v>
      </c>
      <c r="EC15">
        <v>2</v>
      </c>
      <c r="ED15">
        <v>2</v>
      </c>
      <c r="EE15">
        <v>2</v>
      </c>
      <c r="EF15">
        <v>2</v>
      </c>
      <c r="EG15">
        <v>1</v>
      </c>
      <c r="EH15">
        <v>2</v>
      </c>
      <c r="EI15">
        <v>2</v>
      </c>
      <c r="EJ15">
        <v>2</v>
      </c>
      <c r="EK15">
        <v>2</v>
      </c>
      <c r="EL15">
        <v>2</v>
      </c>
      <c r="EM15">
        <v>1</v>
      </c>
      <c r="EN15">
        <v>2</v>
      </c>
      <c r="EO15">
        <v>2</v>
      </c>
      <c r="EP15">
        <v>2</v>
      </c>
      <c r="EQ15">
        <v>2</v>
      </c>
      <c r="ER15">
        <v>2</v>
      </c>
      <c r="ES15">
        <v>2</v>
      </c>
      <c r="ET15">
        <v>2</v>
      </c>
      <c r="EU15">
        <v>2</v>
      </c>
      <c r="EV15">
        <v>1</v>
      </c>
      <c r="EW15">
        <v>2</v>
      </c>
      <c r="EX15">
        <v>2</v>
      </c>
      <c r="EY15">
        <v>1</v>
      </c>
      <c r="EZ15">
        <v>2</v>
      </c>
      <c r="FA15">
        <v>2</v>
      </c>
      <c r="FB15">
        <v>2</v>
      </c>
      <c r="FC15">
        <v>2</v>
      </c>
      <c r="FD15">
        <v>2</v>
      </c>
      <c r="FE15">
        <v>2</v>
      </c>
      <c r="FF15">
        <f>IF(ISERROR(VLOOKUP(#REF!,Usuarios[],2,FALSE)),0,VLOOKUP(#REF!,Usuarios[],2,FALSE))</f>
        <v>0</v>
      </c>
    </row>
    <row r="16" spans="1:162" x14ac:dyDescent="0.25">
      <c r="A16" s="1">
        <v>44312</v>
      </c>
      <c r="B16">
        <v>2</v>
      </c>
      <c r="C16">
        <v>1</v>
      </c>
      <c r="D16">
        <v>2</v>
      </c>
      <c r="E16">
        <v>1</v>
      </c>
      <c r="F16">
        <v>2</v>
      </c>
      <c r="G16">
        <v>1</v>
      </c>
      <c r="H16">
        <v>2</v>
      </c>
      <c r="I16">
        <v>2</v>
      </c>
      <c r="J16">
        <v>1</v>
      </c>
      <c r="K16">
        <v>1</v>
      </c>
      <c r="L16">
        <v>1</v>
      </c>
      <c r="M16">
        <v>2</v>
      </c>
      <c r="N16">
        <v>2</v>
      </c>
      <c r="O16">
        <v>2</v>
      </c>
      <c r="P16">
        <v>2</v>
      </c>
      <c r="Q16">
        <v>2</v>
      </c>
      <c r="R16">
        <v>2</v>
      </c>
      <c r="S16">
        <v>1</v>
      </c>
      <c r="T16">
        <v>2</v>
      </c>
      <c r="U16">
        <v>2</v>
      </c>
      <c r="V16">
        <v>1</v>
      </c>
      <c r="W16">
        <v>2</v>
      </c>
      <c r="X16">
        <v>2</v>
      </c>
      <c r="Y16">
        <v>1</v>
      </c>
      <c r="Z16">
        <v>2</v>
      </c>
      <c r="AA16">
        <v>2</v>
      </c>
      <c r="AB16">
        <v>1</v>
      </c>
      <c r="AC16">
        <v>2</v>
      </c>
      <c r="AD16">
        <v>1</v>
      </c>
      <c r="AE16">
        <v>2</v>
      </c>
      <c r="AF16">
        <v>2</v>
      </c>
      <c r="AG16">
        <v>2</v>
      </c>
      <c r="AH16">
        <v>2</v>
      </c>
      <c r="AI16">
        <v>2</v>
      </c>
      <c r="AJ16">
        <v>2</v>
      </c>
      <c r="AK16">
        <v>2</v>
      </c>
      <c r="AL16">
        <v>2</v>
      </c>
      <c r="AM16">
        <v>2</v>
      </c>
      <c r="AN16">
        <v>1</v>
      </c>
      <c r="AO16">
        <v>2</v>
      </c>
      <c r="AP16">
        <v>1</v>
      </c>
      <c r="AQ16">
        <v>2</v>
      </c>
      <c r="AR16">
        <v>2</v>
      </c>
      <c r="AS16">
        <v>1</v>
      </c>
      <c r="AT16">
        <v>1</v>
      </c>
      <c r="AU16">
        <v>2</v>
      </c>
      <c r="AV16">
        <v>2</v>
      </c>
      <c r="AW16">
        <v>2</v>
      </c>
      <c r="AX16">
        <v>1</v>
      </c>
      <c r="AY16">
        <v>1</v>
      </c>
      <c r="AZ16">
        <v>2</v>
      </c>
      <c r="BA16">
        <v>2</v>
      </c>
      <c r="BB16">
        <v>2</v>
      </c>
      <c r="BC16">
        <v>2</v>
      </c>
      <c r="BD16">
        <v>1</v>
      </c>
      <c r="BE16">
        <v>1</v>
      </c>
      <c r="BF16">
        <v>2</v>
      </c>
      <c r="BG16">
        <v>1</v>
      </c>
      <c r="BH16">
        <v>2</v>
      </c>
      <c r="BI16">
        <v>2</v>
      </c>
      <c r="BJ16">
        <v>1</v>
      </c>
      <c r="BK16">
        <v>2</v>
      </c>
      <c r="BL16">
        <v>2</v>
      </c>
      <c r="BM16">
        <v>2</v>
      </c>
      <c r="BN16">
        <v>2</v>
      </c>
      <c r="BO16">
        <v>2</v>
      </c>
      <c r="BP16">
        <v>2</v>
      </c>
      <c r="BQ16">
        <v>1</v>
      </c>
      <c r="BR16">
        <v>2</v>
      </c>
      <c r="BS16">
        <v>1</v>
      </c>
      <c r="BT16">
        <v>2</v>
      </c>
      <c r="BU16">
        <v>2</v>
      </c>
      <c r="BV16">
        <v>2</v>
      </c>
      <c r="BW16">
        <v>1</v>
      </c>
      <c r="BX16">
        <v>2</v>
      </c>
      <c r="BY16">
        <v>2</v>
      </c>
      <c r="BZ16">
        <v>1</v>
      </c>
      <c r="CA16">
        <v>2</v>
      </c>
      <c r="CB16">
        <v>1</v>
      </c>
      <c r="CC16">
        <v>2</v>
      </c>
      <c r="CD16">
        <v>1</v>
      </c>
      <c r="CE16">
        <v>2</v>
      </c>
      <c r="CF16">
        <v>2</v>
      </c>
      <c r="CG16">
        <v>2</v>
      </c>
      <c r="CH16">
        <v>2</v>
      </c>
      <c r="CI16">
        <v>1</v>
      </c>
      <c r="CJ16">
        <v>2</v>
      </c>
      <c r="CK16">
        <v>2</v>
      </c>
      <c r="CL16">
        <v>2</v>
      </c>
      <c r="CM16">
        <v>2</v>
      </c>
      <c r="CN16">
        <v>2</v>
      </c>
      <c r="CO16">
        <v>1</v>
      </c>
      <c r="CP16">
        <v>1</v>
      </c>
      <c r="CQ16">
        <v>1</v>
      </c>
      <c r="CR16">
        <v>2</v>
      </c>
      <c r="CS16">
        <v>2</v>
      </c>
      <c r="CT16">
        <v>2</v>
      </c>
      <c r="CU16">
        <v>2</v>
      </c>
      <c r="CV16">
        <v>1</v>
      </c>
      <c r="CW16">
        <v>2</v>
      </c>
      <c r="CX16">
        <v>1</v>
      </c>
      <c r="CY16">
        <v>2</v>
      </c>
      <c r="CZ16">
        <v>1</v>
      </c>
      <c r="DA16">
        <v>1</v>
      </c>
      <c r="DB16">
        <v>2</v>
      </c>
      <c r="DC16">
        <v>2</v>
      </c>
      <c r="DD16">
        <v>2</v>
      </c>
      <c r="DE16">
        <v>2</v>
      </c>
      <c r="DF16">
        <v>2</v>
      </c>
      <c r="DG16">
        <v>2</v>
      </c>
      <c r="DH16">
        <v>1</v>
      </c>
      <c r="DI16">
        <v>2</v>
      </c>
      <c r="DJ16">
        <v>1</v>
      </c>
      <c r="DK16">
        <v>2</v>
      </c>
      <c r="DL16">
        <v>1</v>
      </c>
      <c r="DM16">
        <v>2</v>
      </c>
      <c r="DN16">
        <v>1</v>
      </c>
      <c r="DO16">
        <v>1</v>
      </c>
      <c r="DP16">
        <v>2</v>
      </c>
      <c r="DQ16">
        <v>2</v>
      </c>
      <c r="DR16">
        <v>2</v>
      </c>
      <c r="DS16">
        <v>2</v>
      </c>
      <c r="DT16">
        <v>2</v>
      </c>
      <c r="DU16">
        <v>2</v>
      </c>
      <c r="DV16">
        <v>2</v>
      </c>
      <c r="DW16">
        <v>2</v>
      </c>
      <c r="DX16">
        <v>2</v>
      </c>
      <c r="DY16">
        <v>2</v>
      </c>
      <c r="DZ16">
        <v>2</v>
      </c>
      <c r="EA16">
        <v>1</v>
      </c>
      <c r="EB16">
        <v>1</v>
      </c>
      <c r="EC16">
        <v>1</v>
      </c>
      <c r="ED16">
        <v>2</v>
      </c>
      <c r="EE16">
        <v>2</v>
      </c>
      <c r="EF16">
        <v>2</v>
      </c>
      <c r="EG16">
        <v>2</v>
      </c>
      <c r="EH16">
        <v>2</v>
      </c>
      <c r="EI16">
        <v>2</v>
      </c>
      <c r="EJ16">
        <v>2</v>
      </c>
      <c r="EK16">
        <v>2</v>
      </c>
      <c r="EL16">
        <v>2</v>
      </c>
      <c r="EM16">
        <v>2</v>
      </c>
      <c r="EN16">
        <v>2</v>
      </c>
      <c r="EO16">
        <v>1</v>
      </c>
      <c r="EP16">
        <v>1</v>
      </c>
      <c r="EQ16">
        <v>2</v>
      </c>
      <c r="ER16">
        <v>2</v>
      </c>
      <c r="ES16">
        <v>2</v>
      </c>
      <c r="ET16">
        <v>2</v>
      </c>
      <c r="EU16">
        <v>2</v>
      </c>
      <c r="EV16">
        <v>2</v>
      </c>
      <c r="EW16">
        <v>2</v>
      </c>
      <c r="EX16">
        <v>2</v>
      </c>
      <c r="EY16">
        <v>2</v>
      </c>
      <c r="EZ16">
        <v>1</v>
      </c>
      <c r="FA16">
        <v>2</v>
      </c>
      <c r="FB16">
        <v>2</v>
      </c>
      <c r="FC16">
        <v>2</v>
      </c>
      <c r="FD16">
        <v>1</v>
      </c>
      <c r="FE16">
        <v>2</v>
      </c>
      <c r="FF16">
        <f>IF(ISERROR(VLOOKUP(#REF!,Usuarios[],2,FALSE)),0,VLOOKUP(#REF!,Usuarios[],2,FALSE))</f>
        <v>0</v>
      </c>
    </row>
    <row r="17" spans="1:162" x14ac:dyDescent="0.25">
      <c r="A17" s="1">
        <v>44312</v>
      </c>
      <c r="B17">
        <v>2</v>
      </c>
      <c r="C17">
        <v>2</v>
      </c>
      <c r="D17">
        <v>2</v>
      </c>
      <c r="E17">
        <v>2</v>
      </c>
      <c r="F17">
        <v>2</v>
      </c>
      <c r="G17">
        <v>1</v>
      </c>
      <c r="H17">
        <v>1</v>
      </c>
      <c r="I17">
        <v>2</v>
      </c>
      <c r="J17">
        <v>2</v>
      </c>
      <c r="K17">
        <v>1</v>
      </c>
      <c r="L17">
        <v>1</v>
      </c>
      <c r="M17">
        <v>2</v>
      </c>
      <c r="N17">
        <v>2</v>
      </c>
      <c r="O17">
        <v>2</v>
      </c>
      <c r="P17">
        <v>1</v>
      </c>
      <c r="Q17">
        <v>2</v>
      </c>
      <c r="R17">
        <v>2</v>
      </c>
      <c r="S17">
        <v>1</v>
      </c>
      <c r="T17">
        <v>2</v>
      </c>
      <c r="U17">
        <v>2</v>
      </c>
      <c r="V17">
        <v>1</v>
      </c>
      <c r="W17">
        <v>2</v>
      </c>
      <c r="X17">
        <v>2</v>
      </c>
      <c r="Y17">
        <v>1</v>
      </c>
      <c r="Z17">
        <v>2</v>
      </c>
      <c r="AA17">
        <v>1</v>
      </c>
      <c r="AB17">
        <v>1</v>
      </c>
      <c r="AC17">
        <v>2</v>
      </c>
      <c r="AD17">
        <v>2</v>
      </c>
      <c r="AE17">
        <v>2</v>
      </c>
      <c r="AF17">
        <v>2</v>
      </c>
      <c r="AG17">
        <v>2</v>
      </c>
      <c r="AH17">
        <v>2</v>
      </c>
      <c r="AI17">
        <v>2</v>
      </c>
      <c r="AJ17">
        <v>2</v>
      </c>
      <c r="AK17">
        <v>2</v>
      </c>
      <c r="AL17">
        <v>2</v>
      </c>
      <c r="AM17">
        <v>2</v>
      </c>
      <c r="AN17">
        <v>1</v>
      </c>
      <c r="AO17">
        <v>2</v>
      </c>
      <c r="AP17">
        <v>2</v>
      </c>
      <c r="AQ17">
        <v>2</v>
      </c>
      <c r="AR17">
        <v>2</v>
      </c>
      <c r="AS17">
        <v>1</v>
      </c>
      <c r="AT17">
        <v>1</v>
      </c>
      <c r="AU17">
        <v>2</v>
      </c>
      <c r="AV17">
        <v>2</v>
      </c>
      <c r="AW17">
        <v>2</v>
      </c>
      <c r="AX17">
        <v>2</v>
      </c>
      <c r="AY17">
        <v>1</v>
      </c>
      <c r="AZ17">
        <v>2</v>
      </c>
      <c r="BA17">
        <v>2</v>
      </c>
      <c r="BB17">
        <v>2</v>
      </c>
      <c r="BC17">
        <v>2</v>
      </c>
      <c r="BD17">
        <v>1</v>
      </c>
      <c r="BE17">
        <v>1</v>
      </c>
      <c r="BF17">
        <v>2</v>
      </c>
      <c r="BG17">
        <v>2</v>
      </c>
      <c r="BH17">
        <v>1</v>
      </c>
      <c r="BI17">
        <v>2</v>
      </c>
      <c r="BJ17">
        <v>2</v>
      </c>
      <c r="BK17">
        <v>1</v>
      </c>
      <c r="BL17">
        <v>2</v>
      </c>
      <c r="BM17">
        <v>2</v>
      </c>
      <c r="BN17">
        <v>2</v>
      </c>
      <c r="BO17">
        <v>2</v>
      </c>
      <c r="BP17">
        <v>2</v>
      </c>
      <c r="BQ17">
        <v>1</v>
      </c>
      <c r="BR17">
        <v>2</v>
      </c>
      <c r="BS17">
        <v>1</v>
      </c>
      <c r="BT17">
        <v>2</v>
      </c>
      <c r="BU17">
        <v>1</v>
      </c>
      <c r="BV17">
        <v>2</v>
      </c>
      <c r="BW17">
        <v>2</v>
      </c>
      <c r="BX17">
        <v>2</v>
      </c>
      <c r="BY17">
        <v>2</v>
      </c>
      <c r="BZ17">
        <v>1</v>
      </c>
      <c r="CA17">
        <v>2</v>
      </c>
      <c r="CB17">
        <v>1</v>
      </c>
      <c r="CC17">
        <v>2</v>
      </c>
      <c r="CD17">
        <v>2</v>
      </c>
      <c r="CE17">
        <v>2</v>
      </c>
      <c r="CF17">
        <v>2</v>
      </c>
      <c r="CG17">
        <v>1</v>
      </c>
      <c r="CH17">
        <v>2</v>
      </c>
      <c r="CI17">
        <v>1</v>
      </c>
      <c r="CJ17">
        <v>2</v>
      </c>
      <c r="CK17">
        <v>2</v>
      </c>
      <c r="CL17">
        <v>2</v>
      </c>
      <c r="CM17">
        <v>2</v>
      </c>
      <c r="CN17">
        <v>2</v>
      </c>
      <c r="CO17">
        <v>1</v>
      </c>
      <c r="CP17">
        <v>1</v>
      </c>
      <c r="CQ17">
        <v>1</v>
      </c>
      <c r="CR17">
        <v>2</v>
      </c>
      <c r="CS17">
        <v>1</v>
      </c>
      <c r="CT17">
        <v>1</v>
      </c>
      <c r="CU17">
        <v>2</v>
      </c>
      <c r="CV17">
        <v>2</v>
      </c>
      <c r="CW17">
        <v>2</v>
      </c>
      <c r="CX17">
        <v>2</v>
      </c>
      <c r="CY17">
        <v>2</v>
      </c>
      <c r="CZ17">
        <v>1</v>
      </c>
      <c r="DA17">
        <v>2</v>
      </c>
      <c r="DB17">
        <v>2</v>
      </c>
      <c r="DC17">
        <v>2</v>
      </c>
      <c r="DD17">
        <v>2</v>
      </c>
      <c r="DE17">
        <v>2</v>
      </c>
      <c r="DF17">
        <v>1</v>
      </c>
      <c r="DG17">
        <v>2</v>
      </c>
      <c r="DH17">
        <v>2</v>
      </c>
      <c r="DI17">
        <v>2</v>
      </c>
      <c r="DJ17">
        <v>2</v>
      </c>
      <c r="DK17">
        <v>2</v>
      </c>
      <c r="DL17">
        <v>2</v>
      </c>
      <c r="DM17">
        <v>2</v>
      </c>
      <c r="DN17">
        <v>2</v>
      </c>
      <c r="DO17">
        <v>2</v>
      </c>
      <c r="DP17">
        <v>2</v>
      </c>
      <c r="DQ17">
        <v>2</v>
      </c>
      <c r="DR17">
        <v>2</v>
      </c>
      <c r="DS17">
        <v>2</v>
      </c>
      <c r="DT17">
        <v>2</v>
      </c>
      <c r="DU17">
        <v>1</v>
      </c>
      <c r="DV17">
        <v>2</v>
      </c>
      <c r="DW17">
        <v>2</v>
      </c>
      <c r="DX17">
        <v>1</v>
      </c>
      <c r="DY17">
        <v>2</v>
      </c>
      <c r="DZ17">
        <v>2</v>
      </c>
      <c r="EA17">
        <v>1</v>
      </c>
      <c r="EB17">
        <v>1</v>
      </c>
      <c r="EC17">
        <v>2</v>
      </c>
      <c r="ED17">
        <v>2</v>
      </c>
      <c r="EE17">
        <v>2</v>
      </c>
      <c r="EF17">
        <v>1</v>
      </c>
      <c r="EG17">
        <v>2</v>
      </c>
      <c r="EH17">
        <v>2</v>
      </c>
      <c r="EI17">
        <v>2</v>
      </c>
      <c r="EJ17">
        <v>2</v>
      </c>
      <c r="EK17">
        <v>2</v>
      </c>
      <c r="EL17">
        <v>2</v>
      </c>
      <c r="EM17">
        <v>2</v>
      </c>
      <c r="EN17">
        <v>1</v>
      </c>
      <c r="EO17">
        <v>2</v>
      </c>
      <c r="EP17">
        <v>1</v>
      </c>
      <c r="EQ17">
        <v>1</v>
      </c>
      <c r="ER17">
        <v>2</v>
      </c>
      <c r="ES17">
        <v>2</v>
      </c>
      <c r="ET17">
        <v>2</v>
      </c>
      <c r="EU17">
        <v>2</v>
      </c>
      <c r="EV17">
        <v>2</v>
      </c>
      <c r="EW17">
        <v>2</v>
      </c>
      <c r="EX17">
        <v>2</v>
      </c>
      <c r="EY17">
        <v>2</v>
      </c>
      <c r="EZ17">
        <v>2</v>
      </c>
      <c r="FA17">
        <v>2</v>
      </c>
      <c r="FB17">
        <v>2</v>
      </c>
      <c r="FC17">
        <v>2</v>
      </c>
      <c r="FD17">
        <v>2</v>
      </c>
      <c r="FE17">
        <v>2</v>
      </c>
      <c r="FF17">
        <f>IF(ISERROR(VLOOKUP(#REF!,Usuarios[],2,FALSE)),0,VLOOKUP(#REF!,Usuarios[],2,FALSE))</f>
        <v>0</v>
      </c>
    </row>
    <row r="18" spans="1:162" x14ac:dyDescent="0.25">
      <c r="A18" s="1">
        <v>44312</v>
      </c>
      <c r="B18">
        <v>1</v>
      </c>
      <c r="C18">
        <v>2</v>
      </c>
      <c r="D18">
        <v>2</v>
      </c>
      <c r="E18">
        <v>1</v>
      </c>
      <c r="F18">
        <v>2</v>
      </c>
      <c r="G18">
        <v>1</v>
      </c>
      <c r="H18">
        <v>1</v>
      </c>
      <c r="I18">
        <v>1</v>
      </c>
      <c r="J18">
        <v>1</v>
      </c>
      <c r="K18">
        <v>1</v>
      </c>
      <c r="L18">
        <v>1</v>
      </c>
      <c r="M18">
        <v>2</v>
      </c>
      <c r="N18">
        <v>2</v>
      </c>
      <c r="O18">
        <v>1</v>
      </c>
      <c r="P18">
        <v>1</v>
      </c>
      <c r="Q18">
        <v>2</v>
      </c>
      <c r="R18">
        <v>2</v>
      </c>
      <c r="S18">
        <v>2</v>
      </c>
      <c r="T18">
        <v>2</v>
      </c>
      <c r="U18">
        <v>1</v>
      </c>
      <c r="V18">
        <v>2</v>
      </c>
      <c r="W18">
        <v>2</v>
      </c>
      <c r="X18">
        <v>1</v>
      </c>
      <c r="Y18">
        <v>2</v>
      </c>
      <c r="Z18">
        <v>1</v>
      </c>
      <c r="AA18">
        <v>2</v>
      </c>
      <c r="AB18">
        <v>1</v>
      </c>
      <c r="AC18">
        <v>2</v>
      </c>
      <c r="AD18">
        <v>1</v>
      </c>
      <c r="AE18">
        <v>2</v>
      </c>
      <c r="AF18">
        <v>2</v>
      </c>
      <c r="AG18">
        <v>2</v>
      </c>
      <c r="AH18">
        <v>2</v>
      </c>
      <c r="AI18">
        <v>2</v>
      </c>
      <c r="AJ18">
        <v>1</v>
      </c>
      <c r="AK18">
        <v>2</v>
      </c>
      <c r="AL18">
        <v>2</v>
      </c>
      <c r="AM18">
        <v>1</v>
      </c>
      <c r="AN18">
        <v>1</v>
      </c>
      <c r="AO18">
        <v>2</v>
      </c>
      <c r="AP18">
        <v>2</v>
      </c>
      <c r="AQ18">
        <v>2</v>
      </c>
      <c r="AR18">
        <v>2</v>
      </c>
      <c r="AS18">
        <v>2</v>
      </c>
      <c r="AT18">
        <v>1</v>
      </c>
      <c r="AU18">
        <v>2</v>
      </c>
      <c r="AV18">
        <v>2</v>
      </c>
      <c r="AW18">
        <v>1</v>
      </c>
      <c r="AX18">
        <v>2</v>
      </c>
      <c r="AY18">
        <v>1</v>
      </c>
      <c r="AZ18">
        <v>2</v>
      </c>
      <c r="BA18">
        <v>2</v>
      </c>
      <c r="BB18">
        <v>2</v>
      </c>
      <c r="BC18">
        <v>2</v>
      </c>
      <c r="BD18">
        <v>1</v>
      </c>
      <c r="BE18">
        <v>2</v>
      </c>
      <c r="BF18">
        <v>1</v>
      </c>
      <c r="BG18">
        <v>1</v>
      </c>
      <c r="BH18">
        <v>1</v>
      </c>
      <c r="BI18">
        <v>2</v>
      </c>
      <c r="BJ18">
        <v>2</v>
      </c>
      <c r="BK18">
        <v>1</v>
      </c>
      <c r="BL18">
        <v>1</v>
      </c>
      <c r="BM18">
        <v>2</v>
      </c>
      <c r="BN18">
        <v>1</v>
      </c>
      <c r="BO18">
        <v>2</v>
      </c>
      <c r="BP18">
        <v>1</v>
      </c>
      <c r="BQ18">
        <v>2</v>
      </c>
      <c r="BR18">
        <v>2</v>
      </c>
      <c r="BS18">
        <v>2</v>
      </c>
      <c r="BT18">
        <v>2</v>
      </c>
      <c r="BU18">
        <v>2</v>
      </c>
      <c r="BV18">
        <v>2</v>
      </c>
      <c r="BW18">
        <v>2</v>
      </c>
      <c r="BX18">
        <v>2</v>
      </c>
      <c r="BY18">
        <v>2</v>
      </c>
      <c r="BZ18">
        <v>1</v>
      </c>
      <c r="CA18">
        <v>2</v>
      </c>
      <c r="CB18">
        <v>2</v>
      </c>
      <c r="CC18">
        <v>2</v>
      </c>
      <c r="CD18">
        <v>1</v>
      </c>
      <c r="CE18">
        <v>2</v>
      </c>
      <c r="CF18">
        <v>2</v>
      </c>
      <c r="CG18">
        <v>1</v>
      </c>
      <c r="CH18">
        <v>2</v>
      </c>
      <c r="CI18">
        <v>1</v>
      </c>
      <c r="CJ18">
        <v>2</v>
      </c>
      <c r="CK18">
        <v>2</v>
      </c>
      <c r="CL18">
        <v>1</v>
      </c>
      <c r="CM18">
        <v>2</v>
      </c>
      <c r="CN18">
        <v>2</v>
      </c>
      <c r="CO18">
        <v>1</v>
      </c>
      <c r="CP18">
        <v>1</v>
      </c>
      <c r="CQ18">
        <v>1</v>
      </c>
      <c r="CR18">
        <v>2</v>
      </c>
      <c r="CS18">
        <v>1</v>
      </c>
      <c r="CT18">
        <v>2</v>
      </c>
      <c r="CU18">
        <v>1</v>
      </c>
      <c r="CV18">
        <v>1</v>
      </c>
      <c r="CW18">
        <v>2</v>
      </c>
      <c r="CX18">
        <v>2</v>
      </c>
      <c r="CY18">
        <v>2</v>
      </c>
      <c r="CZ18">
        <v>2</v>
      </c>
      <c r="DA18">
        <v>2</v>
      </c>
      <c r="DB18">
        <v>2</v>
      </c>
      <c r="DC18">
        <v>2</v>
      </c>
      <c r="DD18">
        <v>2</v>
      </c>
      <c r="DE18">
        <v>1</v>
      </c>
      <c r="DF18">
        <v>1</v>
      </c>
      <c r="DG18">
        <v>2</v>
      </c>
      <c r="DH18">
        <v>1</v>
      </c>
      <c r="DI18">
        <v>1</v>
      </c>
      <c r="DJ18">
        <v>1</v>
      </c>
      <c r="DK18">
        <v>2</v>
      </c>
      <c r="DL18">
        <v>1</v>
      </c>
      <c r="DM18">
        <v>2</v>
      </c>
      <c r="DN18">
        <v>2</v>
      </c>
      <c r="DO18">
        <v>1</v>
      </c>
      <c r="DP18">
        <v>1</v>
      </c>
      <c r="DQ18">
        <v>2</v>
      </c>
      <c r="DR18">
        <v>2</v>
      </c>
      <c r="DS18">
        <v>2</v>
      </c>
      <c r="DT18">
        <v>2</v>
      </c>
      <c r="DU18">
        <v>1</v>
      </c>
      <c r="DV18">
        <v>2</v>
      </c>
      <c r="DW18">
        <v>2</v>
      </c>
      <c r="DX18">
        <v>1</v>
      </c>
      <c r="DY18">
        <v>2</v>
      </c>
      <c r="DZ18">
        <v>1</v>
      </c>
      <c r="EA18">
        <v>1</v>
      </c>
      <c r="EB18">
        <v>2</v>
      </c>
      <c r="EC18">
        <v>1</v>
      </c>
      <c r="ED18">
        <v>2</v>
      </c>
      <c r="EE18">
        <v>2</v>
      </c>
      <c r="EF18">
        <v>2</v>
      </c>
      <c r="EG18">
        <v>1</v>
      </c>
      <c r="EH18">
        <v>2</v>
      </c>
      <c r="EI18">
        <v>2</v>
      </c>
      <c r="EJ18">
        <v>2</v>
      </c>
      <c r="EK18">
        <v>2</v>
      </c>
      <c r="EL18">
        <v>2</v>
      </c>
      <c r="EM18">
        <v>1</v>
      </c>
      <c r="EN18">
        <v>1</v>
      </c>
      <c r="EO18">
        <v>2</v>
      </c>
      <c r="EP18">
        <v>2</v>
      </c>
      <c r="EQ18">
        <v>2</v>
      </c>
      <c r="ER18">
        <v>2</v>
      </c>
      <c r="ES18">
        <v>2</v>
      </c>
      <c r="ET18">
        <v>2</v>
      </c>
      <c r="EU18">
        <v>1</v>
      </c>
      <c r="EV18">
        <v>2</v>
      </c>
      <c r="EW18">
        <v>2</v>
      </c>
      <c r="EX18">
        <v>2</v>
      </c>
      <c r="EY18">
        <v>2</v>
      </c>
      <c r="EZ18">
        <v>2</v>
      </c>
      <c r="FA18">
        <v>2</v>
      </c>
      <c r="FB18">
        <v>2</v>
      </c>
      <c r="FC18">
        <v>2</v>
      </c>
      <c r="FD18">
        <v>1</v>
      </c>
      <c r="FE18">
        <v>2</v>
      </c>
      <c r="FF18">
        <f>IF(ISERROR(VLOOKUP(#REF!,Usuarios[],2,FALSE)),0,VLOOKUP(#REF!,Usuarios[],2,FALSE))</f>
        <v>0</v>
      </c>
    </row>
    <row r="19" spans="1:162" x14ac:dyDescent="0.25">
      <c r="A19" s="1">
        <v>44312</v>
      </c>
      <c r="B19">
        <v>2</v>
      </c>
      <c r="C19">
        <v>2</v>
      </c>
      <c r="D19">
        <v>2</v>
      </c>
      <c r="E19">
        <v>1</v>
      </c>
      <c r="F19">
        <v>1</v>
      </c>
      <c r="G19">
        <v>1</v>
      </c>
      <c r="H19">
        <v>2</v>
      </c>
      <c r="I19">
        <v>1</v>
      </c>
      <c r="J19">
        <v>1</v>
      </c>
      <c r="K19">
        <v>2</v>
      </c>
      <c r="L19">
        <v>1</v>
      </c>
      <c r="M19">
        <v>2</v>
      </c>
      <c r="N19">
        <v>2</v>
      </c>
      <c r="O19">
        <v>2</v>
      </c>
      <c r="P19">
        <v>1</v>
      </c>
      <c r="Q19">
        <v>2</v>
      </c>
      <c r="R19">
        <v>1</v>
      </c>
      <c r="S19">
        <v>1</v>
      </c>
      <c r="T19">
        <v>1</v>
      </c>
      <c r="U19">
        <v>2</v>
      </c>
      <c r="V19">
        <v>2</v>
      </c>
      <c r="W19">
        <v>2</v>
      </c>
      <c r="X19">
        <v>1</v>
      </c>
      <c r="Y19">
        <v>2</v>
      </c>
      <c r="Z19">
        <v>2</v>
      </c>
      <c r="AA19">
        <v>1</v>
      </c>
      <c r="AB19">
        <v>1</v>
      </c>
      <c r="AC19">
        <v>2</v>
      </c>
      <c r="AD19">
        <v>1</v>
      </c>
      <c r="AE19">
        <v>2</v>
      </c>
      <c r="AF19">
        <v>1</v>
      </c>
      <c r="AG19">
        <v>1</v>
      </c>
      <c r="AH19">
        <v>2</v>
      </c>
      <c r="AI19">
        <v>1</v>
      </c>
      <c r="AJ19">
        <v>1</v>
      </c>
      <c r="AK19">
        <v>2</v>
      </c>
      <c r="AL19">
        <v>2</v>
      </c>
      <c r="AM19">
        <v>1</v>
      </c>
      <c r="AN19">
        <v>2</v>
      </c>
      <c r="AO19">
        <v>2</v>
      </c>
      <c r="AP19">
        <v>2</v>
      </c>
      <c r="AQ19">
        <v>2</v>
      </c>
      <c r="AR19">
        <v>1</v>
      </c>
      <c r="AS19">
        <v>2</v>
      </c>
      <c r="AT19">
        <v>1</v>
      </c>
      <c r="AU19">
        <v>2</v>
      </c>
      <c r="AV19">
        <v>2</v>
      </c>
      <c r="AW19">
        <v>1</v>
      </c>
      <c r="AX19">
        <v>2</v>
      </c>
      <c r="AY19">
        <v>1</v>
      </c>
      <c r="AZ19">
        <v>2</v>
      </c>
      <c r="BA19">
        <v>2</v>
      </c>
      <c r="BB19">
        <v>2</v>
      </c>
      <c r="BC19">
        <v>2</v>
      </c>
      <c r="BD19">
        <v>1</v>
      </c>
      <c r="BE19">
        <v>2</v>
      </c>
      <c r="BF19">
        <v>2</v>
      </c>
      <c r="BG19">
        <v>1</v>
      </c>
      <c r="BH19">
        <v>2</v>
      </c>
      <c r="BI19">
        <v>2</v>
      </c>
      <c r="BJ19">
        <v>2</v>
      </c>
      <c r="BK19">
        <v>2</v>
      </c>
      <c r="BL19">
        <v>1</v>
      </c>
      <c r="BM19">
        <v>1</v>
      </c>
      <c r="BN19">
        <v>1</v>
      </c>
      <c r="BO19">
        <v>2</v>
      </c>
      <c r="BP19">
        <v>2</v>
      </c>
      <c r="BQ19">
        <v>2</v>
      </c>
      <c r="BR19">
        <v>1</v>
      </c>
      <c r="BS19">
        <v>1</v>
      </c>
      <c r="BT19">
        <v>1</v>
      </c>
      <c r="BU19">
        <v>2</v>
      </c>
      <c r="BV19">
        <v>2</v>
      </c>
      <c r="BW19">
        <v>2</v>
      </c>
      <c r="BX19">
        <v>2</v>
      </c>
      <c r="BY19">
        <v>2</v>
      </c>
      <c r="BZ19">
        <v>1</v>
      </c>
      <c r="CA19">
        <v>2</v>
      </c>
      <c r="CB19">
        <v>1</v>
      </c>
      <c r="CC19">
        <v>2</v>
      </c>
      <c r="CD19">
        <v>1</v>
      </c>
      <c r="CE19">
        <v>2</v>
      </c>
      <c r="CF19">
        <v>2</v>
      </c>
      <c r="CG19">
        <v>2</v>
      </c>
      <c r="CH19">
        <v>2</v>
      </c>
      <c r="CI19">
        <v>2</v>
      </c>
      <c r="CJ19">
        <v>1</v>
      </c>
      <c r="CK19">
        <v>2</v>
      </c>
      <c r="CL19">
        <v>2</v>
      </c>
      <c r="CM19">
        <v>2</v>
      </c>
      <c r="CN19">
        <v>1</v>
      </c>
      <c r="CO19">
        <v>2</v>
      </c>
      <c r="CP19">
        <v>1</v>
      </c>
      <c r="CQ19">
        <v>1</v>
      </c>
      <c r="CR19">
        <v>2</v>
      </c>
      <c r="CS19">
        <v>1</v>
      </c>
      <c r="CT19">
        <v>2</v>
      </c>
      <c r="CU19">
        <v>2</v>
      </c>
      <c r="CV19">
        <v>2</v>
      </c>
      <c r="CW19">
        <v>2</v>
      </c>
      <c r="CX19">
        <v>2</v>
      </c>
      <c r="CY19">
        <v>2</v>
      </c>
      <c r="CZ19">
        <v>2</v>
      </c>
      <c r="DA19">
        <v>2</v>
      </c>
      <c r="DB19">
        <v>1</v>
      </c>
      <c r="DC19">
        <v>1</v>
      </c>
      <c r="DD19">
        <v>2</v>
      </c>
      <c r="DE19">
        <v>1</v>
      </c>
      <c r="DF19">
        <v>1</v>
      </c>
      <c r="DG19">
        <v>1</v>
      </c>
      <c r="DH19">
        <v>2</v>
      </c>
      <c r="DI19">
        <v>1</v>
      </c>
      <c r="DJ19">
        <v>1</v>
      </c>
      <c r="DK19">
        <v>2</v>
      </c>
      <c r="DL19">
        <v>1</v>
      </c>
      <c r="DM19">
        <v>2</v>
      </c>
      <c r="DN19">
        <v>2</v>
      </c>
      <c r="DO19">
        <v>1</v>
      </c>
      <c r="DP19">
        <v>2</v>
      </c>
      <c r="DQ19">
        <v>2</v>
      </c>
      <c r="DR19">
        <v>2</v>
      </c>
      <c r="DS19">
        <v>1</v>
      </c>
      <c r="DT19">
        <v>2</v>
      </c>
      <c r="DU19">
        <v>2</v>
      </c>
      <c r="DV19">
        <v>1</v>
      </c>
      <c r="DW19">
        <v>2</v>
      </c>
      <c r="DX19">
        <v>1</v>
      </c>
      <c r="DY19">
        <v>2</v>
      </c>
      <c r="DZ19">
        <v>2</v>
      </c>
      <c r="EA19">
        <v>1</v>
      </c>
      <c r="EB19">
        <v>2</v>
      </c>
      <c r="EC19">
        <v>2</v>
      </c>
      <c r="ED19">
        <v>1</v>
      </c>
      <c r="EE19">
        <v>2</v>
      </c>
      <c r="EF19">
        <v>2</v>
      </c>
      <c r="EG19">
        <v>2</v>
      </c>
      <c r="EH19">
        <v>2</v>
      </c>
      <c r="EI19">
        <v>2</v>
      </c>
      <c r="EJ19">
        <v>2</v>
      </c>
      <c r="EK19">
        <v>2</v>
      </c>
      <c r="EL19">
        <v>2</v>
      </c>
      <c r="EM19">
        <v>2</v>
      </c>
      <c r="EN19">
        <v>2</v>
      </c>
      <c r="EO19">
        <v>2</v>
      </c>
      <c r="EP19">
        <v>2</v>
      </c>
      <c r="EQ19">
        <v>2</v>
      </c>
      <c r="ER19">
        <v>2</v>
      </c>
      <c r="ES19">
        <v>2</v>
      </c>
      <c r="ET19">
        <v>2</v>
      </c>
      <c r="EU19">
        <v>2</v>
      </c>
      <c r="EV19">
        <v>2</v>
      </c>
      <c r="EW19">
        <v>2</v>
      </c>
      <c r="EX19">
        <v>1</v>
      </c>
      <c r="EY19">
        <v>2</v>
      </c>
      <c r="EZ19">
        <v>1</v>
      </c>
      <c r="FA19">
        <v>2</v>
      </c>
      <c r="FB19">
        <v>2</v>
      </c>
      <c r="FC19">
        <v>2</v>
      </c>
      <c r="FD19">
        <v>1</v>
      </c>
      <c r="FE19">
        <v>2</v>
      </c>
      <c r="FF19">
        <f>IF(ISERROR(VLOOKUP(#REF!,Usuarios[],2,FALSE)),0,VLOOKUP(#REF!,Usuarios[],2,FALSE))</f>
        <v>0</v>
      </c>
    </row>
    <row r="20" spans="1:162" x14ac:dyDescent="0.25">
      <c r="A20" s="1">
        <v>44312</v>
      </c>
      <c r="B20">
        <v>2</v>
      </c>
      <c r="C20">
        <v>1</v>
      </c>
      <c r="D20">
        <v>2</v>
      </c>
      <c r="E20">
        <v>1</v>
      </c>
      <c r="F20">
        <v>1</v>
      </c>
      <c r="G20">
        <v>1</v>
      </c>
      <c r="H20">
        <v>2</v>
      </c>
      <c r="I20">
        <v>1</v>
      </c>
      <c r="J20">
        <v>1</v>
      </c>
      <c r="K20">
        <v>1</v>
      </c>
      <c r="L20">
        <v>2</v>
      </c>
      <c r="M20">
        <v>2</v>
      </c>
      <c r="N20">
        <v>2</v>
      </c>
      <c r="O20">
        <v>1</v>
      </c>
      <c r="P20">
        <v>2</v>
      </c>
      <c r="Q20">
        <v>2</v>
      </c>
      <c r="R20">
        <v>1</v>
      </c>
      <c r="S20">
        <v>2</v>
      </c>
      <c r="T20">
        <v>1</v>
      </c>
      <c r="U20">
        <v>2</v>
      </c>
      <c r="V20">
        <v>2</v>
      </c>
      <c r="W20">
        <v>2</v>
      </c>
      <c r="X20">
        <v>1</v>
      </c>
      <c r="Y20">
        <v>1</v>
      </c>
      <c r="Z20">
        <v>2</v>
      </c>
      <c r="AA20">
        <v>2</v>
      </c>
      <c r="AB20">
        <v>1</v>
      </c>
      <c r="AC20">
        <v>2</v>
      </c>
      <c r="AD20">
        <v>2</v>
      </c>
      <c r="AE20">
        <v>2</v>
      </c>
      <c r="AF20">
        <v>2</v>
      </c>
      <c r="AG20">
        <v>2</v>
      </c>
      <c r="AH20">
        <v>2</v>
      </c>
      <c r="AI20">
        <v>2</v>
      </c>
      <c r="AJ20">
        <v>2</v>
      </c>
      <c r="AK20">
        <v>2</v>
      </c>
      <c r="AL20">
        <v>1</v>
      </c>
      <c r="AM20">
        <v>2</v>
      </c>
      <c r="AN20">
        <v>1</v>
      </c>
      <c r="AO20">
        <v>2</v>
      </c>
      <c r="AP20">
        <v>1</v>
      </c>
      <c r="AQ20">
        <v>2</v>
      </c>
      <c r="AR20">
        <v>2</v>
      </c>
      <c r="AS20">
        <v>2</v>
      </c>
      <c r="AT20">
        <v>2</v>
      </c>
      <c r="AU20">
        <v>2</v>
      </c>
      <c r="AV20">
        <v>2</v>
      </c>
      <c r="AW20">
        <v>2</v>
      </c>
      <c r="AX20">
        <v>2</v>
      </c>
      <c r="AY20">
        <v>1</v>
      </c>
      <c r="AZ20">
        <v>1</v>
      </c>
      <c r="BA20">
        <v>2</v>
      </c>
      <c r="BB20">
        <v>2</v>
      </c>
      <c r="BC20">
        <v>2</v>
      </c>
      <c r="BD20">
        <v>1</v>
      </c>
      <c r="BE20">
        <v>2</v>
      </c>
      <c r="BF20">
        <v>2</v>
      </c>
      <c r="BG20">
        <v>2</v>
      </c>
      <c r="BH20">
        <v>2</v>
      </c>
      <c r="BI20">
        <v>2</v>
      </c>
      <c r="BJ20">
        <v>2</v>
      </c>
      <c r="BK20">
        <v>2</v>
      </c>
      <c r="BL20">
        <v>1</v>
      </c>
      <c r="BM20">
        <v>2</v>
      </c>
      <c r="BN20">
        <v>2</v>
      </c>
      <c r="BO20">
        <v>2</v>
      </c>
      <c r="BP20">
        <v>2</v>
      </c>
      <c r="BQ20">
        <v>1</v>
      </c>
      <c r="BR20">
        <v>2</v>
      </c>
      <c r="BS20">
        <v>1</v>
      </c>
      <c r="BT20">
        <v>2</v>
      </c>
      <c r="BU20">
        <v>1</v>
      </c>
      <c r="BV20">
        <v>2</v>
      </c>
      <c r="BW20">
        <v>2</v>
      </c>
      <c r="BX20">
        <v>2</v>
      </c>
      <c r="BY20">
        <v>2</v>
      </c>
      <c r="BZ20">
        <v>1</v>
      </c>
      <c r="CA20">
        <v>2</v>
      </c>
      <c r="CB20">
        <v>1</v>
      </c>
      <c r="CC20">
        <v>2</v>
      </c>
      <c r="CD20">
        <v>1</v>
      </c>
      <c r="CE20">
        <v>2</v>
      </c>
      <c r="CF20">
        <v>2</v>
      </c>
      <c r="CG20">
        <v>2</v>
      </c>
      <c r="CH20">
        <v>2</v>
      </c>
      <c r="CI20">
        <v>1</v>
      </c>
      <c r="CJ20">
        <v>2</v>
      </c>
      <c r="CK20">
        <v>2</v>
      </c>
      <c r="CL20">
        <v>2</v>
      </c>
      <c r="CM20">
        <v>2</v>
      </c>
      <c r="CN20">
        <v>1</v>
      </c>
      <c r="CO20">
        <v>2</v>
      </c>
      <c r="CP20">
        <v>1</v>
      </c>
      <c r="CQ20">
        <v>1</v>
      </c>
      <c r="CR20">
        <v>2</v>
      </c>
      <c r="CS20">
        <v>1</v>
      </c>
      <c r="CT20">
        <v>2</v>
      </c>
      <c r="CU20">
        <v>1</v>
      </c>
      <c r="CV20">
        <v>2</v>
      </c>
      <c r="CW20">
        <v>2</v>
      </c>
      <c r="CX20">
        <v>2</v>
      </c>
      <c r="CY20">
        <v>2</v>
      </c>
      <c r="CZ20">
        <v>2</v>
      </c>
      <c r="DA20">
        <v>2</v>
      </c>
      <c r="DB20">
        <v>2</v>
      </c>
      <c r="DC20">
        <v>2</v>
      </c>
      <c r="DD20">
        <v>2</v>
      </c>
      <c r="DE20">
        <v>2</v>
      </c>
      <c r="DF20">
        <v>2</v>
      </c>
      <c r="DG20">
        <v>2</v>
      </c>
      <c r="DH20">
        <v>2</v>
      </c>
      <c r="DI20">
        <v>2</v>
      </c>
      <c r="DJ20">
        <v>2</v>
      </c>
      <c r="DK20">
        <v>2</v>
      </c>
      <c r="DL20">
        <v>1</v>
      </c>
      <c r="DM20">
        <v>2</v>
      </c>
      <c r="DN20">
        <v>2</v>
      </c>
      <c r="DO20">
        <v>2</v>
      </c>
      <c r="DP20">
        <v>2</v>
      </c>
      <c r="DQ20">
        <v>2</v>
      </c>
      <c r="DR20">
        <v>2</v>
      </c>
      <c r="DS20">
        <v>2</v>
      </c>
      <c r="DT20">
        <v>2</v>
      </c>
      <c r="DU20">
        <v>2</v>
      </c>
      <c r="DV20">
        <v>2</v>
      </c>
      <c r="DW20">
        <v>2</v>
      </c>
      <c r="DX20">
        <v>2</v>
      </c>
      <c r="DY20">
        <v>2</v>
      </c>
      <c r="DZ20">
        <v>2</v>
      </c>
      <c r="EA20">
        <v>1</v>
      </c>
      <c r="EB20">
        <v>1</v>
      </c>
      <c r="EC20">
        <v>2</v>
      </c>
      <c r="ED20">
        <v>2</v>
      </c>
      <c r="EE20">
        <v>2</v>
      </c>
      <c r="EF20">
        <v>1</v>
      </c>
      <c r="EG20">
        <v>2</v>
      </c>
      <c r="EH20">
        <v>2</v>
      </c>
      <c r="EI20">
        <v>2</v>
      </c>
      <c r="EJ20">
        <v>2</v>
      </c>
      <c r="EK20">
        <v>2</v>
      </c>
      <c r="EL20">
        <v>2</v>
      </c>
      <c r="EM20">
        <v>2</v>
      </c>
      <c r="EN20">
        <v>2</v>
      </c>
      <c r="EO20">
        <v>2</v>
      </c>
      <c r="EP20">
        <v>1</v>
      </c>
      <c r="EQ20">
        <v>2</v>
      </c>
      <c r="ER20">
        <v>2</v>
      </c>
      <c r="ES20">
        <v>2</v>
      </c>
      <c r="ET20">
        <v>2</v>
      </c>
      <c r="EU20">
        <v>2</v>
      </c>
      <c r="EV20">
        <v>1</v>
      </c>
      <c r="EW20">
        <v>2</v>
      </c>
      <c r="EX20">
        <v>2</v>
      </c>
      <c r="EY20">
        <v>2</v>
      </c>
      <c r="EZ20">
        <v>2</v>
      </c>
      <c r="FA20">
        <v>2</v>
      </c>
      <c r="FB20">
        <v>2</v>
      </c>
      <c r="FC20">
        <v>2</v>
      </c>
      <c r="FD20">
        <v>2</v>
      </c>
      <c r="FE20">
        <v>2</v>
      </c>
      <c r="FF20">
        <f>IF(ISERROR(VLOOKUP(#REF!,Usuarios[],2,FALSE)),0,VLOOKUP(#REF!,Usuarios[],2,FALSE))</f>
        <v>0</v>
      </c>
    </row>
    <row r="21" spans="1:162" x14ac:dyDescent="0.25">
      <c r="A21" s="1">
        <v>44312</v>
      </c>
      <c r="B21">
        <v>2</v>
      </c>
      <c r="C21">
        <v>2</v>
      </c>
      <c r="D21">
        <v>1</v>
      </c>
      <c r="E21">
        <v>2</v>
      </c>
      <c r="F21">
        <v>2</v>
      </c>
      <c r="G21">
        <v>1</v>
      </c>
      <c r="H21">
        <v>2</v>
      </c>
      <c r="I21">
        <v>2</v>
      </c>
      <c r="J21">
        <v>1</v>
      </c>
      <c r="K21">
        <v>1</v>
      </c>
      <c r="L21">
        <v>2</v>
      </c>
      <c r="M21">
        <v>2</v>
      </c>
      <c r="N21">
        <v>2</v>
      </c>
      <c r="O21">
        <v>2</v>
      </c>
      <c r="P21">
        <v>1</v>
      </c>
      <c r="Q21">
        <v>2</v>
      </c>
      <c r="R21">
        <v>2</v>
      </c>
      <c r="S21">
        <v>1</v>
      </c>
      <c r="T21">
        <v>2</v>
      </c>
      <c r="U21">
        <v>1</v>
      </c>
      <c r="V21">
        <v>2</v>
      </c>
      <c r="W21">
        <v>1</v>
      </c>
      <c r="X21">
        <v>2</v>
      </c>
      <c r="Y21">
        <v>2</v>
      </c>
      <c r="Z21">
        <v>1</v>
      </c>
      <c r="AA21">
        <v>2</v>
      </c>
      <c r="AB21">
        <v>1</v>
      </c>
      <c r="AC21">
        <v>2</v>
      </c>
      <c r="AD21">
        <v>2</v>
      </c>
      <c r="AE21">
        <v>2</v>
      </c>
      <c r="AF21">
        <v>2</v>
      </c>
      <c r="AG21">
        <v>2</v>
      </c>
      <c r="AH21">
        <v>2</v>
      </c>
      <c r="AI21">
        <v>1</v>
      </c>
      <c r="AJ21">
        <v>2</v>
      </c>
      <c r="AK21">
        <v>1</v>
      </c>
      <c r="AL21">
        <v>2</v>
      </c>
      <c r="AM21">
        <v>1</v>
      </c>
      <c r="AN21">
        <v>1</v>
      </c>
      <c r="AO21">
        <v>2</v>
      </c>
      <c r="AP21">
        <v>1</v>
      </c>
      <c r="AQ21">
        <v>1</v>
      </c>
      <c r="AR21">
        <v>2</v>
      </c>
      <c r="AS21">
        <v>1</v>
      </c>
      <c r="AT21">
        <v>1</v>
      </c>
      <c r="AU21">
        <v>1</v>
      </c>
      <c r="AV21">
        <v>2</v>
      </c>
      <c r="AW21">
        <v>2</v>
      </c>
      <c r="AX21">
        <v>2</v>
      </c>
      <c r="AY21">
        <v>1</v>
      </c>
      <c r="AZ21">
        <v>2</v>
      </c>
      <c r="BA21">
        <v>2</v>
      </c>
      <c r="BB21">
        <v>2</v>
      </c>
      <c r="BC21">
        <v>2</v>
      </c>
      <c r="BD21">
        <v>1</v>
      </c>
      <c r="BE21">
        <v>1</v>
      </c>
      <c r="BF21">
        <v>2</v>
      </c>
      <c r="BG21">
        <v>2</v>
      </c>
      <c r="BH21">
        <v>2</v>
      </c>
      <c r="BI21">
        <v>2</v>
      </c>
      <c r="BJ21">
        <v>2</v>
      </c>
      <c r="BK21">
        <v>1</v>
      </c>
      <c r="BL21">
        <v>2</v>
      </c>
      <c r="BM21">
        <v>1</v>
      </c>
      <c r="BN21">
        <v>2</v>
      </c>
      <c r="BO21">
        <v>2</v>
      </c>
      <c r="BP21">
        <v>2</v>
      </c>
      <c r="BQ21">
        <v>2</v>
      </c>
      <c r="BR21">
        <v>2</v>
      </c>
      <c r="BS21">
        <v>2</v>
      </c>
      <c r="BT21">
        <v>2</v>
      </c>
      <c r="BU21">
        <v>2</v>
      </c>
      <c r="BV21">
        <v>2</v>
      </c>
      <c r="BW21">
        <v>2</v>
      </c>
      <c r="BX21">
        <v>2</v>
      </c>
      <c r="BY21">
        <v>1</v>
      </c>
      <c r="BZ21">
        <v>1</v>
      </c>
      <c r="CA21">
        <v>1</v>
      </c>
      <c r="CB21">
        <v>2</v>
      </c>
      <c r="CC21">
        <v>2</v>
      </c>
      <c r="CD21">
        <v>1</v>
      </c>
      <c r="CE21">
        <v>2</v>
      </c>
      <c r="CF21">
        <v>2</v>
      </c>
      <c r="CG21">
        <v>2</v>
      </c>
      <c r="CH21">
        <v>2</v>
      </c>
      <c r="CI21">
        <v>1</v>
      </c>
      <c r="CJ21">
        <v>2</v>
      </c>
      <c r="CK21">
        <v>2</v>
      </c>
      <c r="CL21">
        <v>2</v>
      </c>
      <c r="CM21">
        <v>2</v>
      </c>
      <c r="CN21">
        <v>2</v>
      </c>
      <c r="CO21">
        <v>1</v>
      </c>
      <c r="CP21">
        <v>2</v>
      </c>
      <c r="CQ21">
        <v>1</v>
      </c>
      <c r="CR21">
        <v>2</v>
      </c>
      <c r="CS21">
        <v>1</v>
      </c>
      <c r="CT21">
        <v>2</v>
      </c>
      <c r="CU21">
        <v>2</v>
      </c>
      <c r="CV21">
        <v>2</v>
      </c>
      <c r="CW21">
        <v>2</v>
      </c>
      <c r="CX21">
        <v>2</v>
      </c>
      <c r="CY21">
        <v>2</v>
      </c>
      <c r="CZ21">
        <v>1</v>
      </c>
      <c r="DA21">
        <v>1</v>
      </c>
      <c r="DB21">
        <v>2</v>
      </c>
      <c r="DC21">
        <v>2</v>
      </c>
      <c r="DD21">
        <v>2</v>
      </c>
      <c r="DE21">
        <v>2</v>
      </c>
      <c r="DF21">
        <v>2</v>
      </c>
      <c r="DG21">
        <v>2</v>
      </c>
      <c r="DH21">
        <v>2</v>
      </c>
      <c r="DI21">
        <v>2</v>
      </c>
      <c r="DJ21">
        <v>1</v>
      </c>
      <c r="DK21">
        <v>2</v>
      </c>
      <c r="DL21">
        <v>2</v>
      </c>
      <c r="DM21">
        <v>2</v>
      </c>
      <c r="DN21">
        <v>1</v>
      </c>
      <c r="DO21">
        <v>2</v>
      </c>
      <c r="DP21">
        <v>2</v>
      </c>
      <c r="DQ21">
        <v>2</v>
      </c>
      <c r="DR21">
        <v>2</v>
      </c>
      <c r="DS21">
        <v>1</v>
      </c>
      <c r="DT21">
        <v>2</v>
      </c>
      <c r="DU21">
        <v>2</v>
      </c>
      <c r="DV21">
        <v>2</v>
      </c>
      <c r="DW21">
        <v>2</v>
      </c>
      <c r="DX21">
        <v>1</v>
      </c>
      <c r="DY21">
        <v>1</v>
      </c>
      <c r="DZ21">
        <v>2</v>
      </c>
      <c r="EA21">
        <v>1</v>
      </c>
      <c r="EB21">
        <v>1</v>
      </c>
      <c r="EC21">
        <v>1</v>
      </c>
      <c r="ED21">
        <v>1</v>
      </c>
      <c r="EE21">
        <v>2</v>
      </c>
      <c r="EF21">
        <v>1</v>
      </c>
      <c r="EG21">
        <v>2</v>
      </c>
      <c r="EH21">
        <v>2</v>
      </c>
      <c r="EI21">
        <v>2</v>
      </c>
      <c r="EJ21">
        <v>2</v>
      </c>
      <c r="EK21">
        <v>2</v>
      </c>
      <c r="EL21">
        <v>1</v>
      </c>
      <c r="EM21">
        <v>2</v>
      </c>
      <c r="EN21">
        <v>2</v>
      </c>
      <c r="EO21">
        <v>2</v>
      </c>
      <c r="EP21">
        <v>2</v>
      </c>
      <c r="EQ21">
        <v>1</v>
      </c>
      <c r="ER21">
        <v>2</v>
      </c>
      <c r="ES21">
        <v>1</v>
      </c>
      <c r="ET21">
        <v>1</v>
      </c>
      <c r="EU21">
        <v>2</v>
      </c>
      <c r="EV21">
        <v>2</v>
      </c>
      <c r="EW21">
        <v>2</v>
      </c>
      <c r="EX21">
        <v>2</v>
      </c>
      <c r="EY21">
        <v>2</v>
      </c>
      <c r="EZ21">
        <v>1</v>
      </c>
      <c r="FA21">
        <v>2</v>
      </c>
      <c r="FB21">
        <v>2</v>
      </c>
      <c r="FC21">
        <v>2</v>
      </c>
      <c r="FD21">
        <v>1</v>
      </c>
      <c r="FE21">
        <v>1</v>
      </c>
      <c r="FF21">
        <f>IF(ISERROR(VLOOKUP(#REF!,Usuarios[],2,FALSE)),0,VLOOKUP(#REF!,Usuarios[],2,FALSE))</f>
        <v>0</v>
      </c>
    </row>
    <row r="22" spans="1:162" x14ac:dyDescent="0.25">
      <c r="A22" s="1">
        <v>44312</v>
      </c>
      <c r="B22">
        <v>1</v>
      </c>
      <c r="C22">
        <v>1</v>
      </c>
      <c r="D22">
        <v>2</v>
      </c>
      <c r="E22">
        <v>1</v>
      </c>
      <c r="F22">
        <v>2</v>
      </c>
      <c r="G22">
        <v>1</v>
      </c>
      <c r="H22">
        <v>2</v>
      </c>
      <c r="I22">
        <v>1</v>
      </c>
      <c r="J22">
        <v>1</v>
      </c>
      <c r="K22">
        <v>1</v>
      </c>
      <c r="L22">
        <v>2</v>
      </c>
      <c r="M22">
        <v>2</v>
      </c>
      <c r="N22">
        <v>2</v>
      </c>
      <c r="O22">
        <v>2</v>
      </c>
      <c r="P22">
        <v>1</v>
      </c>
      <c r="Q22">
        <v>2</v>
      </c>
      <c r="R22">
        <v>1</v>
      </c>
      <c r="S22">
        <v>1</v>
      </c>
      <c r="T22">
        <v>2</v>
      </c>
      <c r="U22">
        <v>2</v>
      </c>
      <c r="V22">
        <v>2</v>
      </c>
      <c r="W22">
        <v>2</v>
      </c>
      <c r="X22">
        <v>1</v>
      </c>
      <c r="Y22">
        <v>2</v>
      </c>
      <c r="Z22">
        <v>1</v>
      </c>
      <c r="AA22">
        <v>2</v>
      </c>
      <c r="AB22">
        <v>1</v>
      </c>
      <c r="AC22">
        <v>2</v>
      </c>
      <c r="AD22">
        <v>2</v>
      </c>
      <c r="AE22">
        <v>2</v>
      </c>
      <c r="AF22">
        <v>2</v>
      </c>
      <c r="AG22">
        <v>2</v>
      </c>
      <c r="AH22">
        <v>2</v>
      </c>
      <c r="AI22">
        <v>1</v>
      </c>
      <c r="AJ22">
        <v>2</v>
      </c>
      <c r="AK22">
        <v>2</v>
      </c>
      <c r="AL22">
        <v>2</v>
      </c>
      <c r="AM22">
        <v>1</v>
      </c>
      <c r="AN22">
        <v>1</v>
      </c>
      <c r="AO22">
        <v>2</v>
      </c>
      <c r="AP22">
        <v>2</v>
      </c>
      <c r="AQ22">
        <v>1</v>
      </c>
      <c r="AR22">
        <v>2</v>
      </c>
      <c r="AS22">
        <v>1</v>
      </c>
      <c r="AT22">
        <v>1</v>
      </c>
      <c r="AU22">
        <v>1</v>
      </c>
      <c r="AV22">
        <v>1</v>
      </c>
      <c r="AW22">
        <v>2</v>
      </c>
      <c r="AX22">
        <v>2</v>
      </c>
      <c r="AY22">
        <v>1</v>
      </c>
      <c r="AZ22">
        <v>1</v>
      </c>
      <c r="BA22">
        <v>2</v>
      </c>
      <c r="BB22">
        <v>2</v>
      </c>
      <c r="BC22">
        <v>2</v>
      </c>
      <c r="BD22">
        <v>1</v>
      </c>
      <c r="BE22">
        <v>2</v>
      </c>
      <c r="BF22">
        <v>2</v>
      </c>
      <c r="BG22">
        <v>1</v>
      </c>
      <c r="BH22">
        <v>2</v>
      </c>
      <c r="BI22">
        <v>2</v>
      </c>
      <c r="BJ22">
        <v>2</v>
      </c>
      <c r="BK22">
        <v>2</v>
      </c>
      <c r="BL22">
        <v>1</v>
      </c>
      <c r="BM22">
        <v>2</v>
      </c>
      <c r="BN22">
        <v>2</v>
      </c>
      <c r="BO22">
        <v>1</v>
      </c>
      <c r="BP22">
        <v>2</v>
      </c>
      <c r="BQ22">
        <v>2</v>
      </c>
      <c r="BR22">
        <v>2</v>
      </c>
      <c r="BS22">
        <v>1</v>
      </c>
      <c r="BT22">
        <v>2</v>
      </c>
      <c r="BU22">
        <v>1</v>
      </c>
      <c r="BV22">
        <v>2</v>
      </c>
      <c r="BW22">
        <v>2</v>
      </c>
      <c r="BX22">
        <v>2</v>
      </c>
      <c r="BY22">
        <v>2</v>
      </c>
      <c r="BZ22">
        <v>1</v>
      </c>
      <c r="CA22">
        <v>2</v>
      </c>
      <c r="CB22">
        <v>1</v>
      </c>
      <c r="CC22">
        <v>1</v>
      </c>
      <c r="CD22">
        <v>1</v>
      </c>
      <c r="CE22">
        <v>2</v>
      </c>
      <c r="CF22">
        <v>2</v>
      </c>
      <c r="CG22">
        <v>2</v>
      </c>
      <c r="CH22">
        <v>2</v>
      </c>
      <c r="CI22">
        <v>1</v>
      </c>
      <c r="CJ22">
        <v>2</v>
      </c>
      <c r="CK22">
        <v>2</v>
      </c>
      <c r="CL22">
        <v>2</v>
      </c>
      <c r="CM22">
        <v>2</v>
      </c>
      <c r="CN22">
        <v>1</v>
      </c>
      <c r="CO22">
        <v>2</v>
      </c>
      <c r="CP22">
        <v>1</v>
      </c>
      <c r="CQ22">
        <v>1</v>
      </c>
      <c r="CR22">
        <v>2</v>
      </c>
      <c r="CS22">
        <v>1</v>
      </c>
      <c r="CT22">
        <v>2</v>
      </c>
      <c r="CU22">
        <v>2</v>
      </c>
      <c r="CV22">
        <v>2</v>
      </c>
      <c r="CW22">
        <v>2</v>
      </c>
      <c r="CX22">
        <v>1</v>
      </c>
      <c r="CY22">
        <v>2</v>
      </c>
      <c r="CZ22">
        <v>2</v>
      </c>
      <c r="DA22">
        <v>2</v>
      </c>
      <c r="DB22">
        <v>2</v>
      </c>
      <c r="DC22">
        <v>2</v>
      </c>
      <c r="DD22">
        <v>2</v>
      </c>
      <c r="DE22">
        <v>1</v>
      </c>
      <c r="DF22">
        <v>1</v>
      </c>
      <c r="DG22">
        <v>1</v>
      </c>
      <c r="DH22">
        <v>2</v>
      </c>
      <c r="DI22">
        <v>2</v>
      </c>
      <c r="DJ22">
        <v>2</v>
      </c>
      <c r="DK22">
        <v>2</v>
      </c>
      <c r="DL22">
        <v>1</v>
      </c>
      <c r="DM22">
        <v>2</v>
      </c>
      <c r="DN22">
        <v>2</v>
      </c>
      <c r="DO22">
        <v>1</v>
      </c>
      <c r="DP22">
        <v>2</v>
      </c>
      <c r="DQ22">
        <v>2</v>
      </c>
      <c r="DR22">
        <v>2</v>
      </c>
      <c r="DS22">
        <v>1</v>
      </c>
      <c r="DT22">
        <v>2</v>
      </c>
      <c r="DU22">
        <v>2</v>
      </c>
      <c r="DV22">
        <v>1</v>
      </c>
      <c r="DW22">
        <v>2</v>
      </c>
      <c r="DX22">
        <v>2</v>
      </c>
      <c r="DY22">
        <v>2</v>
      </c>
      <c r="DZ22">
        <v>2</v>
      </c>
      <c r="EA22">
        <v>1</v>
      </c>
      <c r="EB22">
        <v>1</v>
      </c>
      <c r="EC22">
        <v>2</v>
      </c>
      <c r="ED22">
        <v>2</v>
      </c>
      <c r="EE22">
        <v>2</v>
      </c>
      <c r="EF22">
        <v>2</v>
      </c>
      <c r="EG22">
        <v>1</v>
      </c>
      <c r="EH22">
        <v>2</v>
      </c>
      <c r="EI22">
        <v>2</v>
      </c>
      <c r="EJ22">
        <v>2</v>
      </c>
      <c r="EK22">
        <v>2</v>
      </c>
      <c r="EL22">
        <v>2</v>
      </c>
      <c r="EM22">
        <v>2</v>
      </c>
      <c r="EN22">
        <v>1</v>
      </c>
      <c r="EO22">
        <v>2</v>
      </c>
      <c r="EP22">
        <v>2</v>
      </c>
      <c r="EQ22">
        <v>2</v>
      </c>
      <c r="ER22">
        <v>2</v>
      </c>
      <c r="ES22">
        <v>2</v>
      </c>
      <c r="ET22">
        <v>2</v>
      </c>
      <c r="EU22">
        <v>2</v>
      </c>
      <c r="EV22">
        <v>2</v>
      </c>
      <c r="EW22">
        <v>2</v>
      </c>
      <c r="EX22">
        <v>2</v>
      </c>
      <c r="EY22">
        <v>2</v>
      </c>
      <c r="EZ22">
        <v>1</v>
      </c>
      <c r="FA22">
        <v>2</v>
      </c>
      <c r="FB22">
        <v>2</v>
      </c>
      <c r="FC22">
        <v>2</v>
      </c>
      <c r="FD22">
        <v>1</v>
      </c>
      <c r="FE22">
        <v>2</v>
      </c>
      <c r="FF22">
        <f>IF(ISERROR(VLOOKUP(#REF!,Usuarios[],2,FALSE)),0,VLOOKUP(#REF!,Usuarios[],2,FALSE))</f>
        <v>0</v>
      </c>
    </row>
    <row r="23" spans="1:162" x14ac:dyDescent="0.25">
      <c r="A23" s="1">
        <v>44312</v>
      </c>
      <c r="B23">
        <v>2</v>
      </c>
      <c r="C23">
        <v>2</v>
      </c>
      <c r="D23">
        <v>1</v>
      </c>
      <c r="E23">
        <v>2</v>
      </c>
      <c r="F23">
        <v>1</v>
      </c>
      <c r="G23">
        <v>1</v>
      </c>
      <c r="H23">
        <v>2</v>
      </c>
      <c r="I23">
        <v>2</v>
      </c>
      <c r="J23">
        <v>1</v>
      </c>
      <c r="K23">
        <v>2</v>
      </c>
      <c r="L23">
        <v>1</v>
      </c>
      <c r="M23">
        <v>2</v>
      </c>
      <c r="N23">
        <v>1</v>
      </c>
      <c r="O23">
        <v>1</v>
      </c>
      <c r="P23">
        <v>1</v>
      </c>
      <c r="Q23">
        <v>1</v>
      </c>
      <c r="R23">
        <v>2</v>
      </c>
      <c r="S23">
        <v>1</v>
      </c>
      <c r="T23">
        <v>1</v>
      </c>
      <c r="U23">
        <v>1</v>
      </c>
      <c r="V23">
        <v>1</v>
      </c>
      <c r="W23">
        <v>2</v>
      </c>
      <c r="X23">
        <v>1</v>
      </c>
      <c r="Y23">
        <v>2</v>
      </c>
      <c r="Z23">
        <v>1</v>
      </c>
      <c r="AA23">
        <v>1</v>
      </c>
      <c r="AB23">
        <v>1</v>
      </c>
      <c r="AC23">
        <v>1</v>
      </c>
      <c r="AD23">
        <v>1</v>
      </c>
      <c r="AE23">
        <v>1</v>
      </c>
      <c r="AF23">
        <v>1</v>
      </c>
      <c r="AG23">
        <v>2</v>
      </c>
      <c r="AH23">
        <v>1</v>
      </c>
      <c r="AI23">
        <v>1</v>
      </c>
      <c r="AJ23">
        <v>2</v>
      </c>
      <c r="AK23">
        <v>2</v>
      </c>
      <c r="AL23">
        <v>2</v>
      </c>
      <c r="AM23">
        <v>1</v>
      </c>
      <c r="AN23">
        <v>2</v>
      </c>
      <c r="AO23">
        <v>2</v>
      </c>
      <c r="AP23">
        <v>2</v>
      </c>
      <c r="AQ23">
        <v>1</v>
      </c>
      <c r="AR23">
        <v>2</v>
      </c>
      <c r="AS23">
        <v>1</v>
      </c>
      <c r="AT23">
        <v>1</v>
      </c>
      <c r="AU23">
        <v>1</v>
      </c>
      <c r="AV23">
        <v>1</v>
      </c>
      <c r="AW23">
        <v>1</v>
      </c>
      <c r="AX23">
        <v>2</v>
      </c>
      <c r="AY23">
        <v>2</v>
      </c>
      <c r="AZ23">
        <v>1</v>
      </c>
      <c r="BA23">
        <v>1</v>
      </c>
      <c r="BB23">
        <v>2</v>
      </c>
      <c r="BC23">
        <v>1</v>
      </c>
      <c r="BD23">
        <v>1</v>
      </c>
      <c r="BE23">
        <v>1</v>
      </c>
      <c r="BF23">
        <v>1</v>
      </c>
      <c r="BG23">
        <v>1</v>
      </c>
      <c r="BH23">
        <v>1</v>
      </c>
      <c r="BI23">
        <v>2</v>
      </c>
      <c r="BJ23">
        <v>2</v>
      </c>
      <c r="BK23">
        <v>2</v>
      </c>
      <c r="BL23">
        <v>1</v>
      </c>
      <c r="BM23">
        <v>1</v>
      </c>
      <c r="BN23">
        <v>1</v>
      </c>
      <c r="BO23">
        <v>1</v>
      </c>
      <c r="BP23">
        <v>2</v>
      </c>
      <c r="BQ23">
        <v>2</v>
      </c>
      <c r="BR23">
        <v>1</v>
      </c>
      <c r="BS23">
        <v>1</v>
      </c>
      <c r="BT23">
        <v>1</v>
      </c>
      <c r="BU23">
        <v>2</v>
      </c>
      <c r="BV23">
        <v>2</v>
      </c>
      <c r="BW23">
        <v>1</v>
      </c>
      <c r="BX23">
        <v>2</v>
      </c>
      <c r="BY23">
        <v>2</v>
      </c>
      <c r="BZ23">
        <v>1</v>
      </c>
      <c r="CA23">
        <v>1</v>
      </c>
      <c r="CB23">
        <v>1</v>
      </c>
      <c r="CC23">
        <v>1</v>
      </c>
      <c r="CD23">
        <v>1</v>
      </c>
      <c r="CE23">
        <v>1</v>
      </c>
      <c r="CF23">
        <v>2</v>
      </c>
      <c r="CG23">
        <v>1</v>
      </c>
      <c r="CH23">
        <v>2</v>
      </c>
      <c r="CI23">
        <v>1</v>
      </c>
      <c r="CJ23">
        <v>1</v>
      </c>
      <c r="CK23">
        <v>1</v>
      </c>
      <c r="CL23">
        <v>1</v>
      </c>
      <c r="CM23">
        <v>1</v>
      </c>
      <c r="CN23">
        <v>2</v>
      </c>
      <c r="CO23">
        <v>1</v>
      </c>
      <c r="CP23">
        <v>2</v>
      </c>
      <c r="CQ23">
        <v>1</v>
      </c>
      <c r="CR23">
        <v>1</v>
      </c>
      <c r="CS23">
        <v>2</v>
      </c>
      <c r="CT23">
        <v>2</v>
      </c>
      <c r="CU23">
        <v>2</v>
      </c>
      <c r="CV23">
        <v>1</v>
      </c>
      <c r="CW23">
        <v>2</v>
      </c>
      <c r="CX23">
        <v>2</v>
      </c>
      <c r="CY23">
        <v>2</v>
      </c>
      <c r="CZ23">
        <v>1</v>
      </c>
      <c r="DA23">
        <v>1</v>
      </c>
      <c r="DB23">
        <v>1</v>
      </c>
      <c r="DC23">
        <v>1</v>
      </c>
      <c r="DD23">
        <v>1</v>
      </c>
      <c r="DE23">
        <v>1</v>
      </c>
      <c r="DF23">
        <v>1</v>
      </c>
      <c r="DG23">
        <v>1</v>
      </c>
      <c r="DH23">
        <v>2</v>
      </c>
      <c r="DI23">
        <v>1</v>
      </c>
      <c r="DJ23">
        <v>2</v>
      </c>
      <c r="DK23">
        <v>2</v>
      </c>
      <c r="DL23">
        <v>1</v>
      </c>
      <c r="DM23">
        <v>2</v>
      </c>
      <c r="DN23">
        <v>2</v>
      </c>
      <c r="DO23">
        <v>1</v>
      </c>
      <c r="DP23">
        <v>1</v>
      </c>
      <c r="DQ23">
        <v>1</v>
      </c>
      <c r="DR23">
        <v>1</v>
      </c>
      <c r="DS23">
        <v>2</v>
      </c>
      <c r="DT23">
        <v>1</v>
      </c>
      <c r="DU23">
        <v>1</v>
      </c>
      <c r="DV23">
        <v>1</v>
      </c>
      <c r="DW23">
        <v>2</v>
      </c>
      <c r="DX23">
        <v>1</v>
      </c>
      <c r="DY23">
        <v>2</v>
      </c>
      <c r="DZ23">
        <v>2</v>
      </c>
      <c r="EA23">
        <v>1</v>
      </c>
      <c r="EB23">
        <v>2</v>
      </c>
      <c r="EC23">
        <v>1</v>
      </c>
      <c r="ED23">
        <v>1</v>
      </c>
      <c r="EE23">
        <v>2</v>
      </c>
      <c r="EF23">
        <v>1</v>
      </c>
      <c r="EG23">
        <v>1</v>
      </c>
      <c r="EH23">
        <v>2</v>
      </c>
      <c r="EI23">
        <v>1</v>
      </c>
      <c r="EJ23">
        <v>2</v>
      </c>
      <c r="EK23">
        <v>1</v>
      </c>
      <c r="EL23">
        <v>1</v>
      </c>
      <c r="EM23">
        <v>2</v>
      </c>
      <c r="EN23">
        <v>1</v>
      </c>
      <c r="EO23">
        <v>2</v>
      </c>
      <c r="EP23">
        <v>2</v>
      </c>
      <c r="EQ23">
        <v>2</v>
      </c>
      <c r="ER23">
        <v>1</v>
      </c>
      <c r="ES23">
        <v>2</v>
      </c>
      <c r="ET23">
        <v>1</v>
      </c>
      <c r="EU23">
        <v>1</v>
      </c>
      <c r="EV23">
        <v>1</v>
      </c>
      <c r="EW23">
        <v>1</v>
      </c>
      <c r="EX23">
        <v>1</v>
      </c>
      <c r="EY23">
        <v>2</v>
      </c>
      <c r="EZ23">
        <v>1</v>
      </c>
      <c r="FA23">
        <v>1</v>
      </c>
      <c r="FB23">
        <v>1</v>
      </c>
      <c r="FC23">
        <v>2</v>
      </c>
      <c r="FD23">
        <v>2</v>
      </c>
      <c r="FE23">
        <v>1</v>
      </c>
      <c r="FF23">
        <f>IF(ISERROR(VLOOKUP(#REF!,Usuarios[],2,FALSE)),0,VLOOKUP(#REF!,Usuarios[],2,FALSE))</f>
        <v>0</v>
      </c>
    </row>
    <row r="24" spans="1:162" x14ac:dyDescent="0.25">
      <c r="A24" s="1">
        <v>44312</v>
      </c>
      <c r="B24">
        <v>2</v>
      </c>
      <c r="C24">
        <v>2</v>
      </c>
      <c r="D24">
        <v>2</v>
      </c>
      <c r="E24">
        <v>2</v>
      </c>
      <c r="F24">
        <v>1</v>
      </c>
      <c r="G24">
        <v>2</v>
      </c>
      <c r="H24">
        <v>2</v>
      </c>
      <c r="I24">
        <v>1</v>
      </c>
      <c r="J24">
        <v>1</v>
      </c>
      <c r="K24">
        <v>2</v>
      </c>
      <c r="L24">
        <v>2</v>
      </c>
      <c r="M24">
        <v>2</v>
      </c>
      <c r="N24">
        <v>2</v>
      </c>
      <c r="O24">
        <v>2</v>
      </c>
      <c r="P24">
        <v>1</v>
      </c>
      <c r="Q24">
        <v>2</v>
      </c>
      <c r="R24">
        <v>2</v>
      </c>
      <c r="S24">
        <v>1</v>
      </c>
      <c r="T24">
        <v>2</v>
      </c>
      <c r="U24">
        <v>2</v>
      </c>
      <c r="V24">
        <v>1</v>
      </c>
      <c r="W24">
        <v>2</v>
      </c>
      <c r="X24">
        <v>2</v>
      </c>
      <c r="Y24">
        <v>2</v>
      </c>
      <c r="Z24">
        <v>1</v>
      </c>
      <c r="AA24">
        <v>1</v>
      </c>
      <c r="AB24">
        <v>1</v>
      </c>
      <c r="AC24">
        <v>2</v>
      </c>
      <c r="AD24">
        <v>2</v>
      </c>
      <c r="AE24">
        <v>2</v>
      </c>
      <c r="AF24">
        <v>1</v>
      </c>
      <c r="AG24">
        <v>2</v>
      </c>
      <c r="AH24">
        <v>2</v>
      </c>
      <c r="AI24">
        <v>1</v>
      </c>
      <c r="AJ24">
        <v>2</v>
      </c>
      <c r="AK24">
        <v>2</v>
      </c>
      <c r="AL24">
        <v>2</v>
      </c>
      <c r="AM24">
        <v>2</v>
      </c>
      <c r="AN24">
        <v>1</v>
      </c>
      <c r="AO24">
        <v>2</v>
      </c>
      <c r="AP24">
        <v>1</v>
      </c>
      <c r="AQ24">
        <v>1</v>
      </c>
      <c r="AR24">
        <v>1</v>
      </c>
      <c r="AS24">
        <v>1</v>
      </c>
      <c r="AT24">
        <v>1</v>
      </c>
      <c r="AU24">
        <v>2</v>
      </c>
      <c r="AV24">
        <v>1</v>
      </c>
      <c r="AW24">
        <v>1</v>
      </c>
      <c r="AX24">
        <v>2</v>
      </c>
      <c r="AY24">
        <v>1</v>
      </c>
      <c r="AZ24">
        <v>1</v>
      </c>
      <c r="BA24">
        <v>2</v>
      </c>
      <c r="BB24">
        <v>2</v>
      </c>
      <c r="BC24">
        <v>2</v>
      </c>
      <c r="BD24">
        <v>1</v>
      </c>
      <c r="BE24">
        <v>2</v>
      </c>
      <c r="BF24">
        <v>2</v>
      </c>
      <c r="BG24">
        <v>2</v>
      </c>
      <c r="BH24">
        <v>1</v>
      </c>
      <c r="BI24">
        <v>2</v>
      </c>
      <c r="BJ24">
        <v>2</v>
      </c>
      <c r="BK24">
        <v>2</v>
      </c>
      <c r="BL24">
        <v>2</v>
      </c>
      <c r="BM24">
        <v>1</v>
      </c>
      <c r="BN24">
        <v>2</v>
      </c>
      <c r="BO24">
        <v>1</v>
      </c>
      <c r="BP24">
        <v>2</v>
      </c>
      <c r="BQ24">
        <v>2</v>
      </c>
      <c r="BR24">
        <v>2</v>
      </c>
      <c r="BS24">
        <v>1</v>
      </c>
      <c r="BT24">
        <v>2</v>
      </c>
      <c r="BU24">
        <v>2</v>
      </c>
      <c r="BV24">
        <v>2</v>
      </c>
      <c r="BW24">
        <v>1</v>
      </c>
      <c r="BX24">
        <v>2</v>
      </c>
      <c r="BY24">
        <v>1</v>
      </c>
      <c r="BZ24">
        <v>2</v>
      </c>
      <c r="CA24">
        <v>2</v>
      </c>
      <c r="CB24">
        <v>1</v>
      </c>
      <c r="CC24">
        <v>1</v>
      </c>
      <c r="CD24">
        <v>1</v>
      </c>
      <c r="CE24">
        <v>2</v>
      </c>
      <c r="CF24">
        <v>2</v>
      </c>
      <c r="CG24">
        <v>2</v>
      </c>
      <c r="CH24">
        <v>2</v>
      </c>
      <c r="CI24">
        <v>1</v>
      </c>
      <c r="CJ24">
        <v>2</v>
      </c>
      <c r="CK24">
        <v>2</v>
      </c>
      <c r="CL24">
        <v>2</v>
      </c>
      <c r="CM24">
        <v>2</v>
      </c>
      <c r="CN24">
        <v>1</v>
      </c>
      <c r="CO24">
        <v>1</v>
      </c>
      <c r="CP24">
        <v>1</v>
      </c>
      <c r="CQ24">
        <v>1</v>
      </c>
      <c r="CR24">
        <v>2</v>
      </c>
      <c r="CS24">
        <v>1</v>
      </c>
      <c r="CT24">
        <v>2</v>
      </c>
      <c r="CU24">
        <v>1</v>
      </c>
      <c r="CV24">
        <v>1</v>
      </c>
      <c r="CW24">
        <v>1</v>
      </c>
      <c r="CX24">
        <v>2</v>
      </c>
      <c r="CY24">
        <v>2</v>
      </c>
      <c r="CZ24">
        <v>2</v>
      </c>
      <c r="DA24">
        <v>1</v>
      </c>
      <c r="DB24">
        <v>2</v>
      </c>
      <c r="DC24">
        <v>1</v>
      </c>
      <c r="DD24">
        <v>2</v>
      </c>
      <c r="DE24">
        <v>1</v>
      </c>
      <c r="DF24">
        <v>1</v>
      </c>
      <c r="DG24">
        <v>2</v>
      </c>
      <c r="DH24">
        <v>2</v>
      </c>
      <c r="DI24">
        <v>1</v>
      </c>
      <c r="DJ24">
        <v>2</v>
      </c>
      <c r="DK24">
        <v>2</v>
      </c>
      <c r="DL24">
        <v>1</v>
      </c>
      <c r="DM24">
        <v>2</v>
      </c>
      <c r="DN24">
        <v>1</v>
      </c>
      <c r="DO24">
        <v>1</v>
      </c>
      <c r="DP24">
        <v>2</v>
      </c>
      <c r="DQ24">
        <v>2</v>
      </c>
      <c r="DR24">
        <v>1</v>
      </c>
      <c r="DS24">
        <v>2</v>
      </c>
      <c r="DT24">
        <v>2</v>
      </c>
      <c r="DU24">
        <v>2</v>
      </c>
      <c r="DV24">
        <v>1</v>
      </c>
      <c r="DW24">
        <v>2</v>
      </c>
      <c r="DX24">
        <v>1</v>
      </c>
      <c r="DY24">
        <v>2</v>
      </c>
      <c r="DZ24">
        <v>2</v>
      </c>
      <c r="EA24">
        <v>1</v>
      </c>
      <c r="EB24">
        <v>2</v>
      </c>
      <c r="EC24">
        <v>1</v>
      </c>
      <c r="ED24">
        <v>1</v>
      </c>
      <c r="EE24">
        <v>2</v>
      </c>
      <c r="EF24">
        <v>2</v>
      </c>
      <c r="EG24">
        <v>1</v>
      </c>
      <c r="EH24">
        <v>2</v>
      </c>
      <c r="EI24">
        <v>2</v>
      </c>
      <c r="EJ24">
        <v>2</v>
      </c>
      <c r="EK24">
        <v>1</v>
      </c>
      <c r="EL24">
        <v>1</v>
      </c>
      <c r="EM24">
        <v>2</v>
      </c>
      <c r="EN24">
        <v>2</v>
      </c>
      <c r="EO24">
        <v>2</v>
      </c>
      <c r="EP24">
        <v>2</v>
      </c>
      <c r="EQ24">
        <v>2</v>
      </c>
      <c r="ER24">
        <v>1</v>
      </c>
      <c r="ES24">
        <v>1</v>
      </c>
      <c r="ET24">
        <v>2</v>
      </c>
      <c r="EU24">
        <v>2</v>
      </c>
      <c r="EV24">
        <v>2</v>
      </c>
      <c r="EW24">
        <v>2</v>
      </c>
      <c r="EX24">
        <v>2</v>
      </c>
      <c r="EY24">
        <v>1</v>
      </c>
      <c r="EZ24">
        <v>1</v>
      </c>
      <c r="FA24">
        <v>2</v>
      </c>
      <c r="FB24">
        <v>2</v>
      </c>
      <c r="FC24">
        <v>1</v>
      </c>
      <c r="FD24">
        <v>2</v>
      </c>
      <c r="FE24">
        <v>1</v>
      </c>
      <c r="FF24">
        <f>IF(ISERROR(VLOOKUP(#REF!,Usuarios[],2,FALSE)),0,VLOOKUP(#REF!,Usuarios[],2,FALSE))</f>
        <v>0</v>
      </c>
    </row>
    <row r="25" spans="1:162" x14ac:dyDescent="0.25">
      <c r="A25" s="1">
        <v>44312</v>
      </c>
      <c r="B25">
        <v>2</v>
      </c>
      <c r="C25">
        <v>2</v>
      </c>
      <c r="D25">
        <v>2</v>
      </c>
      <c r="E25">
        <v>1</v>
      </c>
      <c r="F25">
        <v>2</v>
      </c>
      <c r="G25">
        <v>2</v>
      </c>
      <c r="H25">
        <v>1</v>
      </c>
      <c r="I25">
        <v>2</v>
      </c>
      <c r="J25">
        <v>2</v>
      </c>
      <c r="K25">
        <v>1</v>
      </c>
      <c r="L25">
        <v>2</v>
      </c>
      <c r="M25">
        <v>2</v>
      </c>
      <c r="N25">
        <v>2</v>
      </c>
      <c r="O25">
        <v>2</v>
      </c>
      <c r="P25">
        <v>2</v>
      </c>
      <c r="Q25">
        <v>2</v>
      </c>
      <c r="R25">
        <v>1</v>
      </c>
      <c r="S25">
        <v>1</v>
      </c>
      <c r="T25">
        <v>2</v>
      </c>
      <c r="U25">
        <v>1</v>
      </c>
      <c r="V25">
        <v>2</v>
      </c>
      <c r="W25">
        <v>2</v>
      </c>
      <c r="X25">
        <v>2</v>
      </c>
      <c r="Y25">
        <v>1</v>
      </c>
      <c r="Z25">
        <v>1</v>
      </c>
      <c r="AA25">
        <v>2</v>
      </c>
      <c r="AB25">
        <v>1</v>
      </c>
      <c r="AC25">
        <v>1</v>
      </c>
      <c r="AD25">
        <v>2</v>
      </c>
      <c r="AE25">
        <v>1</v>
      </c>
      <c r="AF25">
        <v>2</v>
      </c>
      <c r="AG25">
        <v>2</v>
      </c>
      <c r="AH25">
        <v>2</v>
      </c>
      <c r="AI25">
        <v>1</v>
      </c>
      <c r="AJ25">
        <v>2</v>
      </c>
      <c r="AK25">
        <v>2</v>
      </c>
      <c r="AL25">
        <v>2</v>
      </c>
      <c r="AM25">
        <v>2</v>
      </c>
      <c r="AN25">
        <v>2</v>
      </c>
      <c r="AO25">
        <v>2</v>
      </c>
      <c r="AP25">
        <v>2</v>
      </c>
      <c r="AQ25">
        <v>2</v>
      </c>
      <c r="AR25">
        <v>1</v>
      </c>
      <c r="AS25">
        <v>1</v>
      </c>
      <c r="AT25">
        <v>2</v>
      </c>
      <c r="AU25">
        <v>2</v>
      </c>
      <c r="AV25">
        <v>1</v>
      </c>
      <c r="AW25">
        <v>2</v>
      </c>
      <c r="AX25">
        <v>2</v>
      </c>
      <c r="AY25">
        <v>1</v>
      </c>
      <c r="AZ25">
        <v>2</v>
      </c>
      <c r="BA25">
        <v>1</v>
      </c>
      <c r="BB25">
        <v>1</v>
      </c>
      <c r="BC25">
        <v>2</v>
      </c>
      <c r="BD25">
        <v>2</v>
      </c>
      <c r="BE25">
        <v>1</v>
      </c>
      <c r="BF25">
        <v>2</v>
      </c>
      <c r="BG25">
        <v>1</v>
      </c>
      <c r="BH25">
        <v>1</v>
      </c>
      <c r="BI25">
        <v>2</v>
      </c>
      <c r="BJ25">
        <v>2</v>
      </c>
      <c r="BK25">
        <v>1</v>
      </c>
      <c r="BL25">
        <v>1</v>
      </c>
      <c r="BM25">
        <v>1</v>
      </c>
      <c r="BN25">
        <v>2</v>
      </c>
      <c r="BO25">
        <v>2</v>
      </c>
      <c r="BP25">
        <v>2</v>
      </c>
      <c r="BQ25">
        <v>1</v>
      </c>
      <c r="BR25">
        <v>2</v>
      </c>
      <c r="BS25">
        <v>1</v>
      </c>
      <c r="BT25">
        <v>2</v>
      </c>
      <c r="BU25">
        <v>2</v>
      </c>
      <c r="BV25">
        <v>1</v>
      </c>
      <c r="BW25">
        <v>1</v>
      </c>
      <c r="BX25">
        <v>1</v>
      </c>
      <c r="BY25">
        <v>1</v>
      </c>
      <c r="BZ25">
        <v>1</v>
      </c>
      <c r="CA25">
        <v>1</v>
      </c>
      <c r="CB25">
        <v>1</v>
      </c>
      <c r="CC25">
        <v>2</v>
      </c>
      <c r="CD25">
        <v>2</v>
      </c>
      <c r="CE25">
        <v>2</v>
      </c>
      <c r="CF25">
        <v>1</v>
      </c>
      <c r="CG25">
        <v>2</v>
      </c>
      <c r="CH25">
        <v>2</v>
      </c>
      <c r="CI25">
        <v>1</v>
      </c>
      <c r="CJ25">
        <v>2</v>
      </c>
      <c r="CK25">
        <v>2</v>
      </c>
      <c r="CL25">
        <v>2</v>
      </c>
      <c r="CM25">
        <v>1</v>
      </c>
      <c r="CN25">
        <v>2</v>
      </c>
      <c r="CO25">
        <v>2</v>
      </c>
      <c r="CP25">
        <v>2</v>
      </c>
      <c r="CQ25">
        <v>1</v>
      </c>
      <c r="CR25">
        <v>2</v>
      </c>
      <c r="CS25">
        <v>2</v>
      </c>
      <c r="CT25">
        <v>2</v>
      </c>
      <c r="CU25">
        <v>1</v>
      </c>
      <c r="CV25">
        <v>2</v>
      </c>
      <c r="CW25">
        <v>2</v>
      </c>
      <c r="CX25">
        <v>1</v>
      </c>
      <c r="CY25">
        <v>1</v>
      </c>
      <c r="CZ25">
        <v>1</v>
      </c>
      <c r="DA25">
        <v>2</v>
      </c>
      <c r="DB25">
        <v>2</v>
      </c>
      <c r="DC25">
        <v>1</v>
      </c>
      <c r="DD25">
        <v>2</v>
      </c>
      <c r="DE25">
        <v>1</v>
      </c>
      <c r="DF25">
        <v>1</v>
      </c>
      <c r="DG25">
        <v>1</v>
      </c>
      <c r="DH25">
        <v>1</v>
      </c>
      <c r="DI25">
        <v>2</v>
      </c>
      <c r="DJ25">
        <v>2</v>
      </c>
      <c r="DK25">
        <v>2</v>
      </c>
      <c r="DL25">
        <v>1</v>
      </c>
      <c r="DM25">
        <v>1</v>
      </c>
      <c r="DN25">
        <v>2</v>
      </c>
      <c r="DO25">
        <v>1</v>
      </c>
      <c r="DP25">
        <v>2</v>
      </c>
      <c r="DQ25">
        <v>2</v>
      </c>
      <c r="DR25">
        <v>2</v>
      </c>
      <c r="DS25">
        <v>2</v>
      </c>
      <c r="DT25">
        <v>2</v>
      </c>
      <c r="DU25">
        <v>2</v>
      </c>
      <c r="DV25">
        <v>1</v>
      </c>
      <c r="DW25">
        <v>2</v>
      </c>
      <c r="DX25">
        <v>1</v>
      </c>
      <c r="DY25">
        <v>1</v>
      </c>
      <c r="DZ25">
        <v>2</v>
      </c>
      <c r="EA25">
        <v>2</v>
      </c>
      <c r="EB25">
        <v>1</v>
      </c>
      <c r="EC25">
        <v>1</v>
      </c>
      <c r="ED25">
        <v>1</v>
      </c>
      <c r="EE25">
        <v>2</v>
      </c>
      <c r="EF25">
        <v>1</v>
      </c>
      <c r="EG25">
        <v>1</v>
      </c>
      <c r="EH25">
        <v>2</v>
      </c>
      <c r="EI25">
        <v>2</v>
      </c>
      <c r="EJ25">
        <v>2</v>
      </c>
      <c r="EK25">
        <v>2</v>
      </c>
      <c r="EL25">
        <v>1</v>
      </c>
      <c r="EM25">
        <v>2</v>
      </c>
      <c r="EN25">
        <v>1</v>
      </c>
      <c r="EO25">
        <v>2</v>
      </c>
      <c r="EP25">
        <v>1</v>
      </c>
      <c r="EQ25">
        <v>1</v>
      </c>
      <c r="ER25">
        <v>2</v>
      </c>
      <c r="ES25">
        <v>1</v>
      </c>
      <c r="ET25">
        <v>1</v>
      </c>
      <c r="EU25">
        <v>1</v>
      </c>
      <c r="EV25">
        <v>1</v>
      </c>
      <c r="EW25">
        <v>1</v>
      </c>
      <c r="EX25">
        <v>2</v>
      </c>
      <c r="EY25">
        <v>1</v>
      </c>
      <c r="EZ25">
        <v>1</v>
      </c>
      <c r="FA25">
        <v>2</v>
      </c>
      <c r="FB25">
        <v>1</v>
      </c>
      <c r="FC25">
        <v>2</v>
      </c>
      <c r="FD25">
        <v>2</v>
      </c>
      <c r="FE25">
        <v>1</v>
      </c>
      <c r="FF25">
        <f>IF(ISERROR(VLOOKUP(#REF!,Usuarios[],2,FALSE)),0,VLOOKUP(#REF!,Usuarios[],2,FALSE))</f>
        <v>0</v>
      </c>
    </row>
    <row r="26" spans="1:162" x14ac:dyDescent="0.25">
      <c r="A26" s="1">
        <v>44312</v>
      </c>
      <c r="B26">
        <v>2</v>
      </c>
      <c r="C26">
        <v>2</v>
      </c>
      <c r="D26">
        <v>2</v>
      </c>
      <c r="E26">
        <v>1</v>
      </c>
      <c r="F26">
        <v>1</v>
      </c>
      <c r="G26">
        <v>1</v>
      </c>
      <c r="H26">
        <v>2</v>
      </c>
      <c r="I26">
        <v>2</v>
      </c>
      <c r="J26">
        <v>2</v>
      </c>
      <c r="K26">
        <v>1</v>
      </c>
      <c r="L26">
        <v>1</v>
      </c>
      <c r="M26">
        <v>2</v>
      </c>
      <c r="N26">
        <v>2</v>
      </c>
      <c r="O26">
        <v>2</v>
      </c>
      <c r="P26">
        <v>1</v>
      </c>
      <c r="Q26">
        <v>2</v>
      </c>
      <c r="R26">
        <v>2</v>
      </c>
      <c r="S26">
        <v>1</v>
      </c>
      <c r="T26">
        <v>2</v>
      </c>
      <c r="U26">
        <v>1</v>
      </c>
      <c r="V26">
        <v>1</v>
      </c>
      <c r="W26">
        <v>2</v>
      </c>
      <c r="X26">
        <v>2</v>
      </c>
      <c r="Y26">
        <v>1</v>
      </c>
      <c r="Z26">
        <v>1</v>
      </c>
      <c r="AA26">
        <v>2</v>
      </c>
      <c r="AB26">
        <v>1</v>
      </c>
      <c r="AC26">
        <v>2</v>
      </c>
      <c r="AD26">
        <v>2</v>
      </c>
      <c r="AE26">
        <v>1</v>
      </c>
      <c r="AF26">
        <v>2</v>
      </c>
      <c r="AG26">
        <v>2</v>
      </c>
      <c r="AH26">
        <v>2</v>
      </c>
      <c r="AI26">
        <v>1</v>
      </c>
      <c r="AJ26">
        <v>2</v>
      </c>
      <c r="AK26">
        <v>2</v>
      </c>
      <c r="AL26">
        <v>2</v>
      </c>
      <c r="AM26">
        <v>1</v>
      </c>
      <c r="AN26">
        <v>2</v>
      </c>
      <c r="AO26">
        <v>2</v>
      </c>
      <c r="AP26">
        <v>2</v>
      </c>
      <c r="AQ26">
        <v>2</v>
      </c>
      <c r="AR26">
        <v>1</v>
      </c>
      <c r="AS26">
        <v>1</v>
      </c>
      <c r="AT26">
        <v>2</v>
      </c>
      <c r="AU26">
        <v>1</v>
      </c>
      <c r="AV26">
        <v>2</v>
      </c>
      <c r="AW26">
        <v>2</v>
      </c>
      <c r="AX26">
        <v>2</v>
      </c>
      <c r="AY26">
        <v>2</v>
      </c>
      <c r="AZ26">
        <v>2</v>
      </c>
      <c r="BA26">
        <v>2</v>
      </c>
      <c r="BB26">
        <v>1</v>
      </c>
      <c r="BC26">
        <v>2</v>
      </c>
      <c r="BD26">
        <v>1</v>
      </c>
      <c r="BE26">
        <v>1</v>
      </c>
      <c r="BF26">
        <v>2</v>
      </c>
      <c r="BG26">
        <v>2</v>
      </c>
      <c r="BH26">
        <v>1</v>
      </c>
      <c r="BI26">
        <v>2</v>
      </c>
      <c r="BJ26">
        <v>2</v>
      </c>
      <c r="BK26">
        <v>1</v>
      </c>
      <c r="BL26">
        <v>1</v>
      </c>
      <c r="BM26">
        <v>2</v>
      </c>
      <c r="BN26">
        <v>2</v>
      </c>
      <c r="BO26">
        <v>2</v>
      </c>
      <c r="BP26">
        <v>1</v>
      </c>
      <c r="BQ26">
        <v>1</v>
      </c>
      <c r="BR26">
        <v>2</v>
      </c>
      <c r="BS26">
        <v>1</v>
      </c>
      <c r="BT26">
        <v>2</v>
      </c>
      <c r="BU26">
        <v>1</v>
      </c>
      <c r="BV26">
        <v>2</v>
      </c>
      <c r="BW26">
        <v>2</v>
      </c>
      <c r="BX26">
        <v>2</v>
      </c>
      <c r="BY26">
        <v>2</v>
      </c>
      <c r="BZ26">
        <v>1</v>
      </c>
      <c r="CA26">
        <v>1</v>
      </c>
      <c r="CB26">
        <v>2</v>
      </c>
      <c r="CC26">
        <v>2</v>
      </c>
      <c r="CD26">
        <v>1</v>
      </c>
      <c r="CE26">
        <v>2</v>
      </c>
      <c r="CF26">
        <v>2</v>
      </c>
      <c r="CG26">
        <v>2</v>
      </c>
      <c r="CH26">
        <v>2</v>
      </c>
      <c r="CI26">
        <v>1</v>
      </c>
      <c r="CJ26">
        <v>2</v>
      </c>
      <c r="CK26">
        <v>2</v>
      </c>
      <c r="CL26">
        <v>1</v>
      </c>
      <c r="CM26">
        <v>1</v>
      </c>
      <c r="CN26">
        <v>2</v>
      </c>
      <c r="CO26">
        <v>1</v>
      </c>
      <c r="CP26">
        <v>2</v>
      </c>
      <c r="CQ26">
        <v>1</v>
      </c>
      <c r="CR26">
        <v>2</v>
      </c>
      <c r="CS26">
        <v>1</v>
      </c>
      <c r="CT26">
        <v>1</v>
      </c>
      <c r="CU26">
        <v>2</v>
      </c>
      <c r="CV26">
        <v>2</v>
      </c>
      <c r="CW26">
        <v>2</v>
      </c>
      <c r="CX26">
        <v>1</v>
      </c>
      <c r="CY26">
        <v>2</v>
      </c>
      <c r="CZ26">
        <v>1</v>
      </c>
      <c r="DA26">
        <v>2</v>
      </c>
      <c r="DB26">
        <v>2</v>
      </c>
      <c r="DC26">
        <v>2</v>
      </c>
      <c r="DD26">
        <v>2</v>
      </c>
      <c r="DE26">
        <v>1</v>
      </c>
      <c r="DF26">
        <v>1</v>
      </c>
      <c r="DG26">
        <v>1</v>
      </c>
      <c r="DH26">
        <v>2</v>
      </c>
      <c r="DI26">
        <v>2</v>
      </c>
      <c r="DJ26">
        <v>2</v>
      </c>
      <c r="DK26">
        <v>2</v>
      </c>
      <c r="DL26">
        <v>1</v>
      </c>
      <c r="DM26">
        <v>2</v>
      </c>
      <c r="DN26">
        <v>2</v>
      </c>
      <c r="DO26">
        <v>1</v>
      </c>
      <c r="DP26">
        <v>2</v>
      </c>
      <c r="DQ26">
        <v>2</v>
      </c>
      <c r="DR26">
        <v>2</v>
      </c>
      <c r="DS26">
        <v>2</v>
      </c>
      <c r="DT26">
        <v>2</v>
      </c>
      <c r="DU26">
        <v>1</v>
      </c>
      <c r="DV26">
        <v>2</v>
      </c>
      <c r="DW26">
        <v>2</v>
      </c>
      <c r="DX26">
        <v>2</v>
      </c>
      <c r="DY26">
        <v>2</v>
      </c>
      <c r="DZ26">
        <v>2</v>
      </c>
      <c r="EA26">
        <v>1</v>
      </c>
      <c r="EB26">
        <v>1</v>
      </c>
      <c r="EC26">
        <v>1</v>
      </c>
      <c r="ED26">
        <v>2</v>
      </c>
      <c r="EE26">
        <v>2</v>
      </c>
      <c r="EF26">
        <v>1</v>
      </c>
      <c r="EG26">
        <v>2</v>
      </c>
      <c r="EH26">
        <v>2</v>
      </c>
      <c r="EI26">
        <v>2</v>
      </c>
      <c r="EJ26">
        <v>2</v>
      </c>
      <c r="EK26">
        <v>2</v>
      </c>
      <c r="EL26">
        <v>1</v>
      </c>
      <c r="EM26">
        <v>2</v>
      </c>
      <c r="EN26">
        <v>1</v>
      </c>
      <c r="EO26">
        <v>2</v>
      </c>
      <c r="EP26">
        <v>1</v>
      </c>
      <c r="EQ26">
        <v>1</v>
      </c>
      <c r="ER26">
        <v>2</v>
      </c>
      <c r="ES26">
        <v>2</v>
      </c>
      <c r="ET26">
        <v>2</v>
      </c>
      <c r="EU26">
        <v>1</v>
      </c>
      <c r="EV26">
        <v>1</v>
      </c>
      <c r="EW26">
        <v>1</v>
      </c>
      <c r="EX26">
        <v>2</v>
      </c>
      <c r="EY26">
        <v>2</v>
      </c>
      <c r="EZ26">
        <v>2</v>
      </c>
      <c r="FA26">
        <v>2</v>
      </c>
      <c r="FB26">
        <v>2</v>
      </c>
      <c r="FC26">
        <v>2</v>
      </c>
      <c r="FD26">
        <v>1</v>
      </c>
      <c r="FE26">
        <v>2</v>
      </c>
      <c r="FF26">
        <f>IF(ISERROR(VLOOKUP(#REF!,Usuarios[],2,FALSE)),0,VLOOKUP(#REF!,Usuarios[],2,FALSE))</f>
        <v>0</v>
      </c>
    </row>
    <row r="27" spans="1:162" x14ac:dyDescent="0.25">
      <c r="A27" s="1">
        <v>44312</v>
      </c>
      <c r="B27">
        <v>2</v>
      </c>
      <c r="C27">
        <v>1</v>
      </c>
      <c r="D27">
        <v>2</v>
      </c>
      <c r="E27">
        <v>1</v>
      </c>
      <c r="F27">
        <v>1</v>
      </c>
      <c r="G27">
        <v>1</v>
      </c>
      <c r="H27">
        <v>2</v>
      </c>
      <c r="I27">
        <v>1</v>
      </c>
      <c r="J27">
        <v>1</v>
      </c>
      <c r="K27">
        <v>1</v>
      </c>
      <c r="L27">
        <v>2</v>
      </c>
      <c r="M27">
        <v>2</v>
      </c>
      <c r="N27">
        <v>2</v>
      </c>
      <c r="O27">
        <v>2</v>
      </c>
      <c r="P27">
        <v>1</v>
      </c>
      <c r="Q27">
        <v>2</v>
      </c>
      <c r="R27">
        <v>2</v>
      </c>
      <c r="S27">
        <v>2</v>
      </c>
      <c r="T27">
        <v>2</v>
      </c>
      <c r="U27">
        <v>2</v>
      </c>
      <c r="V27">
        <v>2</v>
      </c>
      <c r="W27">
        <v>2</v>
      </c>
      <c r="X27">
        <v>1</v>
      </c>
      <c r="Y27">
        <v>1</v>
      </c>
      <c r="Z27">
        <v>2</v>
      </c>
      <c r="AA27">
        <v>2</v>
      </c>
      <c r="AB27">
        <v>1</v>
      </c>
      <c r="AC27">
        <v>2</v>
      </c>
      <c r="AD27">
        <v>2</v>
      </c>
      <c r="AE27">
        <v>2</v>
      </c>
      <c r="AF27">
        <v>2</v>
      </c>
      <c r="AG27">
        <v>2</v>
      </c>
      <c r="AH27">
        <v>2</v>
      </c>
      <c r="AI27">
        <v>2</v>
      </c>
      <c r="AJ27">
        <v>2</v>
      </c>
      <c r="AK27">
        <v>1</v>
      </c>
      <c r="AL27">
        <v>2</v>
      </c>
      <c r="AM27">
        <v>2</v>
      </c>
      <c r="AN27">
        <v>2</v>
      </c>
      <c r="AO27">
        <v>2</v>
      </c>
      <c r="AP27">
        <v>1</v>
      </c>
      <c r="AQ27">
        <v>2</v>
      </c>
      <c r="AR27">
        <v>2</v>
      </c>
      <c r="AS27">
        <v>2</v>
      </c>
      <c r="AT27">
        <v>1</v>
      </c>
      <c r="AU27">
        <v>2</v>
      </c>
      <c r="AV27">
        <v>2</v>
      </c>
      <c r="AW27">
        <v>2</v>
      </c>
      <c r="AX27">
        <v>2</v>
      </c>
      <c r="AY27">
        <v>1</v>
      </c>
      <c r="AZ27">
        <v>2</v>
      </c>
      <c r="BA27">
        <v>2</v>
      </c>
      <c r="BB27">
        <v>2</v>
      </c>
      <c r="BC27">
        <v>2</v>
      </c>
      <c r="BD27">
        <v>1</v>
      </c>
      <c r="BE27">
        <v>1</v>
      </c>
      <c r="BF27">
        <v>2</v>
      </c>
      <c r="BG27">
        <v>1</v>
      </c>
      <c r="BH27">
        <v>1</v>
      </c>
      <c r="BI27">
        <v>2</v>
      </c>
      <c r="BJ27">
        <v>2</v>
      </c>
      <c r="BK27">
        <v>1</v>
      </c>
      <c r="BL27">
        <v>1</v>
      </c>
      <c r="BM27">
        <v>2</v>
      </c>
      <c r="BN27">
        <v>2</v>
      </c>
      <c r="BO27">
        <v>2</v>
      </c>
      <c r="BP27">
        <v>2</v>
      </c>
      <c r="BQ27">
        <v>1</v>
      </c>
      <c r="BR27">
        <v>2</v>
      </c>
      <c r="BS27">
        <v>1</v>
      </c>
      <c r="BT27">
        <v>1</v>
      </c>
      <c r="BU27">
        <v>2</v>
      </c>
      <c r="BV27">
        <v>2</v>
      </c>
      <c r="BW27">
        <v>2</v>
      </c>
      <c r="BX27">
        <v>2</v>
      </c>
      <c r="BY27">
        <v>1</v>
      </c>
      <c r="BZ27">
        <v>1</v>
      </c>
      <c r="CA27">
        <v>2</v>
      </c>
      <c r="CB27">
        <v>2</v>
      </c>
      <c r="CC27">
        <v>2</v>
      </c>
      <c r="CD27">
        <v>1</v>
      </c>
      <c r="CE27">
        <v>2</v>
      </c>
      <c r="CF27">
        <v>2</v>
      </c>
      <c r="CG27">
        <v>2</v>
      </c>
      <c r="CH27">
        <v>2</v>
      </c>
      <c r="CI27">
        <v>1</v>
      </c>
      <c r="CJ27">
        <v>2</v>
      </c>
      <c r="CK27">
        <v>2</v>
      </c>
      <c r="CL27">
        <v>2</v>
      </c>
      <c r="CM27">
        <v>2</v>
      </c>
      <c r="CN27">
        <v>2</v>
      </c>
      <c r="CO27">
        <v>2</v>
      </c>
      <c r="CP27">
        <v>1</v>
      </c>
      <c r="CQ27">
        <v>1</v>
      </c>
      <c r="CR27">
        <v>2</v>
      </c>
      <c r="CS27">
        <v>1</v>
      </c>
      <c r="CT27">
        <v>2</v>
      </c>
      <c r="CU27">
        <v>2</v>
      </c>
      <c r="CV27">
        <v>2</v>
      </c>
      <c r="CW27">
        <v>2</v>
      </c>
      <c r="CX27">
        <v>2</v>
      </c>
      <c r="CY27">
        <v>2</v>
      </c>
      <c r="CZ27">
        <v>1</v>
      </c>
      <c r="DA27">
        <v>2</v>
      </c>
      <c r="DB27">
        <v>2</v>
      </c>
      <c r="DC27">
        <v>2</v>
      </c>
      <c r="DD27">
        <v>2</v>
      </c>
      <c r="DE27">
        <v>2</v>
      </c>
      <c r="DF27">
        <v>1</v>
      </c>
      <c r="DG27">
        <v>2</v>
      </c>
      <c r="DH27">
        <v>2</v>
      </c>
      <c r="DI27">
        <v>2</v>
      </c>
      <c r="DJ27">
        <v>1</v>
      </c>
      <c r="DK27">
        <v>2</v>
      </c>
      <c r="DL27">
        <v>2</v>
      </c>
      <c r="DM27">
        <v>1</v>
      </c>
      <c r="DN27">
        <v>2</v>
      </c>
      <c r="DO27">
        <v>2</v>
      </c>
      <c r="DP27">
        <v>2</v>
      </c>
      <c r="DQ27">
        <v>2</v>
      </c>
      <c r="DR27">
        <v>2</v>
      </c>
      <c r="DS27">
        <v>2</v>
      </c>
      <c r="DT27">
        <v>2</v>
      </c>
      <c r="DU27">
        <v>2</v>
      </c>
      <c r="DV27">
        <v>2</v>
      </c>
      <c r="DW27">
        <v>2</v>
      </c>
      <c r="DX27">
        <v>2</v>
      </c>
      <c r="DY27">
        <v>2</v>
      </c>
      <c r="DZ27">
        <v>2</v>
      </c>
      <c r="EA27">
        <v>1</v>
      </c>
      <c r="EB27">
        <v>1</v>
      </c>
      <c r="EC27">
        <v>1</v>
      </c>
      <c r="ED27">
        <v>2</v>
      </c>
      <c r="EE27">
        <v>2</v>
      </c>
      <c r="EF27">
        <v>1</v>
      </c>
      <c r="EG27">
        <v>2</v>
      </c>
      <c r="EH27">
        <v>2</v>
      </c>
      <c r="EI27">
        <v>2</v>
      </c>
      <c r="EJ27">
        <v>2</v>
      </c>
      <c r="EK27">
        <v>2</v>
      </c>
      <c r="EL27">
        <v>2</v>
      </c>
      <c r="EM27">
        <v>2</v>
      </c>
      <c r="EN27">
        <v>1</v>
      </c>
      <c r="EO27">
        <v>2</v>
      </c>
      <c r="EP27">
        <v>2</v>
      </c>
      <c r="EQ27">
        <v>2</v>
      </c>
      <c r="ER27">
        <v>2</v>
      </c>
      <c r="ES27">
        <v>2</v>
      </c>
      <c r="ET27">
        <v>2</v>
      </c>
      <c r="EU27">
        <v>2</v>
      </c>
      <c r="EV27">
        <v>2</v>
      </c>
      <c r="EW27">
        <v>2</v>
      </c>
      <c r="EX27">
        <v>2</v>
      </c>
      <c r="EY27">
        <v>2</v>
      </c>
      <c r="EZ27">
        <v>2</v>
      </c>
      <c r="FA27">
        <v>2</v>
      </c>
      <c r="FB27">
        <v>2</v>
      </c>
      <c r="FC27">
        <v>2</v>
      </c>
      <c r="FD27">
        <v>1</v>
      </c>
      <c r="FE27">
        <v>2</v>
      </c>
      <c r="FF27">
        <f>IF(ISERROR(VLOOKUP(#REF!,Usuarios[],2,FALSE)),0,VLOOKUP(#REF!,Usuarios[],2,FALSE))</f>
        <v>0</v>
      </c>
    </row>
    <row r="28" spans="1:162" x14ac:dyDescent="0.25">
      <c r="A28" s="1">
        <v>44312</v>
      </c>
      <c r="B28">
        <v>2</v>
      </c>
      <c r="C28">
        <v>1</v>
      </c>
      <c r="D28">
        <v>2</v>
      </c>
      <c r="E28">
        <v>1</v>
      </c>
      <c r="F28">
        <v>1</v>
      </c>
      <c r="G28">
        <v>1</v>
      </c>
      <c r="H28">
        <v>2</v>
      </c>
      <c r="I28">
        <v>1</v>
      </c>
      <c r="J28">
        <v>1</v>
      </c>
      <c r="K28">
        <v>1</v>
      </c>
      <c r="L28">
        <v>1</v>
      </c>
      <c r="M28">
        <v>2</v>
      </c>
      <c r="N28">
        <v>2</v>
      </c>
      <c r="O28">
        <v>2</v>
      </c>
      <c r="P28">
        <v>1</v>
      </c>
      <c r="Q28">
        <v>2</v>
      </c>
      <c r="R28">
        <v>2</v>
      </c>
      <c r="S28">
        <v>2</v>
      </c>
      <c r="T28">
        <v>2</v>
      </c>
      <c r="U28">
        <v>2</v>
      </c>
      <c r="V28">
        <v>1</v>
      </c>
      <c r="W28">
        <v>2</v>
      </c>
      <c r="X28">
        <v>2</v>
      </c>
      <c r="Y28">
        <v>2</v>
      </c>
      <c r="Z28">
        <v>2</v>
      </c>
      <c r="AA28">
        <v>2</v>
      </c>
      <c r="AB28">
        <v>1</v>
      </c>
      <c r="AC28">
        <v>2</v>
      </c>
      <c r="AD28">
        <v>1</v>
      </c>
      <c r="AE28">
        <v>2</v>
      </c>
      <c r="AF28">
        <v>2</v>
      </c>
      <c r="AG28">
        <v>2</v>
      </c>
      <c r="AH28">
        <v>2</v>
      </c>
      <c r="AI28">
        <v>2</v>
      </c>
      <c r="AJ28">
        <v>2</v>
      </c>
      <c r="AK28">
        <v>1</v>
      </c>
      <c r="AL28">
        <v>2</v>
      </c>
      <c r="AM28">
        <v>1</v>
      </c>
      <c r="AN28">
        <v>1</v>
      </c>
      <c r="AO28">
        <v>2</v>
      </c>
      <c r="AP28">
        <v>1</v>
      </c>
      <c r="AQ28">
        <v>2</v>
      </c>
      <c r="AR28">
        <v>2</v>
      </c>
      <c r="AS28">
        <v>2</v>
      </c>
      <c r="AT28">
        <v>1</v>
      </c>
      <c r="AU28">
        <v>1</v>
      </c>
      <c r="AV28">
        <v>2</v>
      </c>
      <c r="AW28">
        <v>1</v>
      </c>
      <c r="AX28">
        <v>2</v>
      </c>
      <c r="AY28">
        <v>2</v>
      </c>
      <c r="AZ28">
        <v>2</v>
      </c>
      <c r="BA28">
        <v>2</v>
      </c>
      <c r="BB28">
        <v>2</v>
      </c>
      <c r="BC28">
        <v>1</v>
      </c>
      <c r="BD28">
        <v>2</v>
      </c>
      <c r="BE28">
        <v>2</v>
      </c>
      <c r="BF28">
        <v>2</v>
      </c>
      <c r="BG28">
        <v>1</v>
      </c>
      <c r="BH28">
        <v>1</v>
      </c>
      <c r="BI28">
        <v>2</v>
      </c>
      <c r="BJ28">
        <v>2</v>
      </c>
      <c r="BK28">
        <v>1</v>
      </c>
      <c r="BL28">
        <v>2</v>
      </c>
      <c r="BM28">
        <v>1</v>
      </c>
      <c r="BN28">
        <v>2</v>
      </c>
      <c r="BO28">
        <v>2</v>
      </c>
      <c r="BP28">
        <v>2</v>
      </c>
      <c r="BQ28">
        <v>1</v>
      </c>
      <c r="BR28">
        <v>1</v>
      </c>
      <c r="BS28">
        <v>2</v>
      </c>
      <c r="BT28">
        <v>2</v>
      </c>
      <c r="BU28">
        <v>2</v>
      </c>
      <c r="BV28">
        <v>2</v>
      </c>
      <c r="BW28">
        <v>2</v>
      </c>
      <c r="BX28">
        <v>2</v>
      </c>
      <c r="BY28">
        <v>1</v>
      </c>
      <c r="BZ28">
        <v>1</v>
      </c>
      <c r="CA28">
        <v>2</v>
      </c>
      <c r="CB28">
        <v>1</v>
      </c>
      <c r="CC28">
        <v>2</v>
      </c>
      <c r="CD28">
        <v>1</v>
      </c>
      <c r="CE28">
        <v>1</v>
      </c>
      <c r="CF28">
        <v>1</v>
      </c>
      <c r="CG28">
        <v>2</v>
      </c>
      <c r="CH28">
        <v>2</v>
      </c>
      <c r="CI28">
        <v>1</v>
      </c>
      <c r="CJ28">
        <v>1</v>
      </c>
      <c r="CK28">
        <v>1</v>
      </c>
      <c r="CL28">
        <v>2</v>
      </c>
      <c r="CM28">
        <v>2</v>
      </c>
      <c r="CN28">
        <v>2</v>
      </c>
      <c r="CO28">
        <v>1</v>
      </c>
      <c r="CP28">
        <v>2</v>
      </c>
      <c r="CQ28">
        <v>1</v>
      </c>
      <c r="CR28">
        <v>2</v>
      </c>
      <c r="CS28">
        <v>2</v>
      </c>
      <c r="CT28">
        <v>2</v>
      </c>
      <c r="CU28">
        <v>2</v>
      </c>
      <c r="CV28">
        <v>2</v>
      </c>
      <c r="CW28">
        <v>2</v>
      </c>
      <c r="CX28">
        <v>2</v>
      </c>
      <c r="CY28">
        <v>2</v>
      </c>
      <c r="CZ28">
        <v>2</v>
      </c>
      <c r="DA28">
        <v>2</v>
      </c>
      <c r="DB28">
        <v>2</v>
      </c>
      <c r="DC28">
        <v>2</v>
      </c>
      <c r="DD28">
        <v>1</v>
      </c>
      <c r="DE28">
        <v>2</v>
      </c>
      <c r="DF28">
        <v>2</v>
      </c>
      <c r="DG28">
        <v>2</v>
      </c>
      <c r="DH28">
        <v>2</v>
      </c>
      <c r="DI28">
        <v>2</v>
      </c>
      <c r="DJ28">
        <v>2</v>
      </c>
      <c r="DK28">
        <v>2</v>
      </c>
      <c r="DL28">
        <v>2</v>
      </c>
      <c r="DM28">
        <v>2</v>
      </c>
      <c r="DN28">
        <v>2</v>
      </c>
      <c r="DO28">
        <v>2</v>
      </c>
      <c r="DP28">
        <v>2</v>
      </c>
      <c r="DQ28">
        <v>2</v>
      </c>
      <c r="DR28">
        <v>1</v>
      </c>
      <c r="DS28">
        <v>2</v>
      </c>
      <c r="DT28">
        <v>1</v>
      </c>
      <c r="DU28">
        <v>2</v>
      </c>
      <c r="DV28">
        <v>1</v>
      </c>
      <c r="DW28">
        <v>2</v>
      </c>
      <c r="DX28">
        <v>2</v>
      </c>
      <c r="DY28">
        <v>2</v>
      </c>
      <c r="DZ28">
        <v>2</v>
      </c>
      <c r="EA28">
        <v>1</v>
      </c>
      <c r="EB28">
        <v>1</v>
      </c>
      <c r="EC28">
        <v>2</v>
      </c>
      <c r="ED28">
        <v>2</v>
      </c>
      <c r="EE28">
        <v>2</v>
      </c>
      <c r="EF28">
        <v>1</v>
      </c>
      <c r="EG28">
        <v>2</v>
      </c>
      <c r="EH28">
        <v>2</v>
      </c>
      <c r="EI28">
        <v>2</v>
      </c>
      <c r="EJ28">
        <v>2</v>
      </c>
      <c r="EK28">
        <v>2</v>
      </c>
      <c r="EL28">
        <v>2</v>
      </c>
      <c r="EM28">
        <v>2</v>
      </c>
      <c r="EN28">
        <v>1</v>
      </c>
      <c r="EO28">
        <v>1</v>
      </c>
      <c r="EP28">
        <v>1</v>
      </c>
      <c r="EQ28">
        <v>2</v>
      </c>
      <c r="ER28">
        <v>2</v>
      </c>
      <c r="ES28">
        <v>2</v>
      </c>
      <c r="ET28">
        <v>2</v>
      </c>
      <c r="EU28">
        <v>2</v>
      </c>
      <c r="EV28">
        <v>2</v>
      </c>
      <c r="EW28">
        <v>2</v>
      </c>
      <c r="EX28">
        <v>1</v>
      </c>
      <c r="EY28">
        <v>2</v>
      </c>
      <c r="EZ28">
        <v>1</v>
      </c>
      <c r="FA28">
        <v>1</v>
      </c>
      <c r="FB28">
        <v>2</v>
      </c>
      <c r="FC28">
        <v>1</v>
      </c>
      <c r="FD28">
        <v>2</v>
      </c>
      <c r="FE28">
        <v>2</v>
      </c>
      <c r="FF28">
        <f>IF(ISERROR(VLOOKUP(#REF!,Usuarios[],2,FALSE)),0,VLOOKUP(#REF!,Usuarios[],2,FALSE))</f>
        <v>0</v>
      </c>
    </row>
    <row r="29" spans="1:162" x14ac:dyDescent="0.25">
      <c r="A29" s="1">
        <v>44312</v>
      </c>
      <c r="B29">
        <v>2</v>
      </c>
      <c r="C29">
        <v>2</v>
      </c>
      <c r="D29">
        <v>2</v>
      </c>
      <c r="E29">
        <v>1</v>
      </c>
      <c r="F29">
        <v>1</v>
      </c>
      <c r="G29">
        <v>1</v>
      </c>
      <c r="H29">
        <v>2</v>
      </c>
      <c r="I29">
        <v>2</v>
      </c>
      <c r="J29">
        <v>1</v>
      </c>
      <c r="K29">
        <v>2</v>
      </c>
      <c r="L29">
        <v>1</v>
      </c>
      <c r="M29">
        <v>2</v>
      </c>
      <c r="N29">
        <v>2</v>
      </c>
      <c r="O29">
        <v>2</v>
      </c>
      <c r="P29">
        <v>1</v>
      </c>
      <c r="Q29">
        <v>2</v>
      </c>
      <c r="R29">
        <v>2</v>
      </c>
      <c r="S29">
        <v>2</v>
      </c>
      <c r="T29">
        <v>1</v>
      </c>
      <c r="U29">
        <v>1</v>
      </c>
      <c r="V29">
        <v>2</v>
      </c>
      <c r="W29">
        <v>2</v>
      </c>
      <c r="X29">
        <v>2</v>
      </c>
      <c r="Y29">
        <v>2</v>
      </c>
      <c r="Z29">
        <v>1</v>
      </c>
      <c r="AA29">
        <v>1</v>
      </c>
      <c r="AB29">
        <v>1</v>
      </c>
      <c r="AC29">
        <v>2</v>
      </c>
      <c r="AD29">
        <v>1</v>
      </c>
      <c r="AE29">
        <v>2</v>
      </c>
      <c r="AF29">
        <v>1</v>
      </c>
      <c r="AG29">
        <v>1</v>
      </c>
      <c r="AH29">
        <v>1</v>
      </c>
      <c r="AI29">
        <v>1</v>
      </c>
      <c r="AJ29">
        <v>1</v>
      </c>
      <c r="AK29">
        <v>1</v>
      </c>
      <c r="AL29">
        <v>2</v>
      </c>
      <c r="AM29">
        <v>2</v>
      </c>
      <c r="AN29">
        <v>2</v>
      </c>
      <c r="AO29">
        <v>2</v>
      </c>
      <c r="AP29">
        <v>1</v>
      </c>
      <c r="AQ29">
        <v>1</v>
      </c>
      <c r="AR29">
        <v>1</v>
      </c>
      <c r="AS29">
        <v>2</v>
      </c>
      <c r="AT29">
        <v>1</v>
      </c>
      <c r="AU29">
        <v>1</v>
      </c>
      <c r="AV29">
        <v>1</v>
      </c>
      <c r="AW29">
        <v>1</v>
      </c>
      <c r="AX29">
        <v>2</v>
      </c>
      <c r="AY29">
        <v>1</v>
      </c>
      <c r="AZ29">
        <v>1</v>
      </c>
      <c r="BA29">
        <v>2</v>
      </c>
      <c r="BB29">
        <v>2</v>
      </c>
      <c r="BC29">
        <v>1</v>
      </c>
      <c r="BD29">
        <v>1</v>
      </c>
      <c r="BE29">
        <v>2</v>
      </c>
      <c r="BF29">
        <v>2</v>
      </c>
      <c r="BG29">
        <v>1</v>
      </c>
      <c r="BH29">
        <v>2</v>
      </c>
      <c r="BI29">
        <v>2</v>
      </c>
      <c r="BJ29">
        <v>1</v>
      </c>
      <c r="BK29">
        <v>2</v>
      </c>
      <c r="BL29">
        <v>2</v>
      </c>
      <c r="BM29">
        <v>1</v>
      </c>
      <c r="BN29">
        <v>1</v>
      </c>
      <c r="BO29">
        <v>1</v>
      </c>
      <c r="BP29">
        <v>2</v>
      </c>
      <c r="BQ29">
        <v>2</v>
      </c>
      <c r="BR29">
        <v>1</v>
      </c>
      <c r="BS29">
        <v>2</v>
      </c>
      <c r="BT29">
        <v>1</v>
      </c>
      <c r="BU29">
        <v>2</v>
      </c>
      <c r="BV29">
        <v>2</v>
      </c>
      <c r="BW29">
        <v>2</v>
      </c>
      <c r="BX29">
        <v>2</v>
      </c>
      <c r="BY29">
        <v>2</v>
      </c>
      <c r="BZ29">
        <v>2</v>
      </c>
      <c r="CA29">
        <v>2</v>
      </c>
      <c r="CB29">
        <v>1</v>
      </c>
      <c r="CC29">
        <v>1</v>
      </c>
      <c r="CD29">
        <v>1</v>
      </c>
      <c r="CE29">
        <v>1</v>
      </c>
      <c r="CF29">
        <v>2</v>
      </c>
      <c r="CG29">
        <v>1</v>
      </c>
      <c r="CH29">
        <v>1</v>
      </c>
      <c r="CI29">
        <v>2</v>
      </c>
      <c r="CJ29">
        <v>2</v>
      </c>
      <c r="CK29">
        <v>2</v>
      </c>
      <c r="CL29">
        <v>1</v>
      </c>
      <c r="CM29">
        <v>2</v>
      </c>
      <c r="CN29">
        <v>1</v>
      </c>
      <c r="CO29">
        <v>1</v>
      </c>
      <c r="CP29">
        <v>2</v>
      </c>
      <c r="CQ29">
        <v>2</v>
      </c>
      <c r="CR29">
        <v>1</v>
      </c>
      <c r="CS29">
        <v>2</v>
      </c>
      <c r="CT29">
        <v>2</v>
      </c>
      <c r="CU29">
        <v>1</v>
      </c>
      <c r="CV29">
        <v>1</v>
      </c>
      <c r="CW29">
        <v>2</v>
      </c>
      <c r="CX29">
        <v>2</v>
      </c>
      <c r="CY29">
        <v>2</v>
      </c>
      <c r="CZ29">
        <v>2</v>
      </c>
      <c r="DA29">
        <v>2</v>
      </c>
      <c r="DB29">
        <v>1</v>
      </c>
      <c r="DC29">
        <v>1</v>
      </c>
      <c r="DD29">
        <v>2</v>
      </c>
      <c r="DE29">
        <v>1</v>
      </c>
      <c r="DF29">
        <v>2</v>
      </c>
      <c r="DG29">
        <v>1</v>
      </c>
      <c r="DH29">
        <v>2</v>
      </c>
      <c r="DI29">
        <v>1</v>
      </c>
      <c r="DJ29">
        <v>2</v>
      </c>
      <c r="DK29">
        <v>2</v>
      </c>
      <c r="DL29">
        <v>1</v>
      </c>
      <c r="DM29">
        <v>2</v>
      </c>
      <c r="DN29">
        <v>2</v>
      </c>
      <c r="DO29">
        <v>1</v>
      </c>
      <c r="DP29">
        <v>2</v>
      </c>
      <c r="DQ29">
        <v>2</v>
      </c>
      <c r="DR29">
        <v>1</v>
      </c>
      <c r="DS29">
        <v>2</v>
      </c>
      <c r="DT29">
        <v>2</v>
      </c>
      <c r="DU29">
        <v>1</v>
      </c>
      <c r="DV29">
        <v>1</v>
      </c>
      <c r="DW29">
        <v>2</v>
      </c>
      <c r="DX29">
        <v>1</v>
      </c>
      <c r="DY29">
        <v>2</v>
      </c>
      <c r="DZ29">
        <v>2</v>
      </c>
      <c r="EA29">
        <v>2</v>
      </c>
      <c r="EB29">
        <v>1</v>
      </c>
      <c r="EC29">
        <v>1</v>
      </c>
      <c r="ED29">
        <v>1</v>
      </c>
      <c r="EE29">
        <v>2</v>
      </c>
      <c r="EF29">
        <v>2</v>
      </c>
      <c r="EG29">
        <v>1</v>
      </c>
      <c r="EH29">
        <v>2</v>
      </c>
      <c r="EI29">
        <v>1</v>
      </c>
      <c r="EJ29">
        <v>2</v>
      </c>
      <c r="EK29">
        <v>1</v>
      </c>
      <c r="EL29">
        <v>1</v>
      </c>
      <c r="EM29">
        <v>1</v>
      </c>
      <c r="EN29">
        <v>2</v>
      </c>
      <c r="EO29">
        <v>1</v>
      </c>
      <c r="EP29">
        <v>2</v>
      </c>
      <c r="EQ29">
        <v>1</v>
      </c>
      <c r="ER29">
        <v>1</v>
      </c>
      <c r="ES29">
        <v>2</v>
      </c>
      <c r="ET29">
        <v>2</v>
      </c>
      <c r="EU29">
        <v>2</v>
      </c>
      <c r="EV29">
        <v>2</v>
      </c>
      <c r="EW29">
        <v>2</v>
      </c>
      <c r="EX29">
        <v>1</v>
      </c>
      <c r="EY29">
        <v>1</v>
      </c>
      <c r="EZ29">
        <v>1</v>
      </c>
      <c r="FA29">
        <v>2</v>
      </c>
      <c r="FB29">
        <v>2</v>
      </c>
      <c r="FC29">
        <v>1</v>
      </c>
      <c r="FD29">
        <v>1</v>
      </c>
      <c r="FE29">
        <v>1</v>
      </c>
      <c r="FF29">
        <f>IF(ISERROR(VLOOKUP(#REF!,Usuarios[],2,FALSE)),0,VLOOKUP(#REF!,Usuarios[],2,FALSE))</f>
        <v>0</v>
      </c>
    </row>
    <row r="30" spans="1:162" x14ac:dyDescent="0.25">
      <c r="A30" s="1">
        <v>44312</v>
      </c>
      <c r="B30">
        <v>2</v>
      </c>
      <c r="C30">
        <v>1</v>
      </c>
      <c r="D30">
        <v>1</v>
      </c>
      <c r="E30">
        <v>1</v>
      </c>
      <c r="F30">
        <v>1</v>
      </c>
      <c r="G30">
        <v>1</v>
      </c>
      <c r="H30">
        <v>2</v>
      </c>
      <c r="I30">
        <v>1</v>
      </c>
      <c r="J30">
        <v>1</v>
      </c>
      <c r="K30">
        <v>1</v>
      </c>
      <c r="L30">
        <v>1</v>
      </c>
      <c r="M30">
        <v>2</v>
      </c>
      <c r="N30">
        <v>2</v>
      </c>
      <c r="O30">
        <v>2</v>
      </c>
      <c r="P30">
        <v>1</v>
      </c>
      <c r="Q30">
        <v>2</v>
      </c>
      <c r="R30">
        <v>2</v>
      </c>
      <c r="S30">
        <v>1</v>
      </c>
      <c r="T30">
        <v>1</v>
      </c>
      <c r="U30">
        <v>1</v>
      </c>
      <c r="V30">
        <v>2</v>
      </c>
      <c r="W30">
        <v>2</v>
      </c>
      <c r="X30">
        <v>1</v>
      </c>
      <c r="Y30">
        <v>1</v>
      </c>
      <c r="Z30">
        <v>1</v>
      </c>
      <c r="AA30">
        <v>2</v>
      </c>
      <c r="AB30">
        <v>2</v>
      </c>
      <c r="AC30">
        <v>2</v>
      </c>
      <c r="AD30">
        <v>2</v>
      </c>
      <c r="AE30">
        <v>2</v>
      </c>
      <c r="AF30">
        <v>1</v>
      </c>
      <c r="AG30">
        <v>2</v>
      </c>
      <c r="AH30">
        <v>2</v>
      </c>
      <c r="AI30">
        <v>1</v>
      </c>
      <c r="AJ30">
        <v>2</v>
      </c>
      <c r="AK30">
        <v>1</v>
      </c>
      <c r="AL30">
        <v>2</v>
      </c>
      <c r="AM30">
        <v>1</v>
      </c>
      <c r="AN30">
        <v>1</v>
      </c>
      <c r="AO30">
        <v>2</v>
      </c>
      <c r="AP30">
        <v>2</v>
      </c>
      <c r="AQ30">
        <v>2</v>
      </c>
      <c r="AR30">
        <v>2</v>
      </c>
      <c r="AS30">
        <v>2</v>
      </c>
      <c r="AT30">
        <v>1</v>
      </c>
      <c r="AU30">
        <v>2</v>
      </c>
      <c r="AV30">
        <v>2</v>
      </c>
      <c r="AW30">
        <v>2</v>
      </c>
      <c r="AX30">
        <v>2</v>
      </c>
      <c r="AY30">
        <v>1</v>
      </c>
      <c r="AZ30">
        <v>1</v>
      </c>
      <c r="BA30">
        <v>2</v>
      </c>
      <c r="BB30">
        <v>2</v>
      </c>
      <c r="BC30">
        <v>2</v>
      </c>
      <c r="BD30">
        <v>1</v>
      </c>
      <c r="BE30">
        <v>2</v>
      </c>
      <c r="BF30">
        <v>2</v>
      </c>
      <c r="BG30">
        <v>2</v>
      </c>
      <c r="BH30">
        <v>2</v>
      </c>
      <c r="BI30">
        <v>2</v>
      </c>
      <c r="BJ30">
        <v>2</v>
      </c>
      <c r="BK30">
        <v>2</v>
      </c>
      <c r="BL30">
        <v>1</v>
      </c>
      <c r="BM30">
        <v>1</v>
      </c>
      <c r="BN30">
        <v>2</v>
      </c>
      <c r="BO30">
        <v>2</v>
      </c>
      <c r="BP30">
        <v>1</v>
      </c>
      <c r="BQ30">
        <v>1</v>
      </c>
      <c r="BR30">
        <v>2</v>
      </c>
      <c r="BS30">
        <v>1</v>
      </c>
      <c r="BT30">
        <v>2</v>
      </c>
      <c r="BU30">
        <v>2</v>
      </c>
      <c r="BV30">
        <v>2</v>
      </c>
      <c r="BW30">
        <v>1</v>
      </c>
      <c r="BX30">
        <v>2</v>
      </c>
      <c r="BY30">
        <v>2</v>
      </c>
      <c r="BZ30">
        <v>1</v>
      </c>
      <c r="CA30">
        <v>2</v>
      </c>
      <c r="CB30">
        <v>1</v>
      </c>
      <c r="CC30">
        <v>1</v>
      </c>
      <c r="CD30">
        <v>1</v>
      </c>
      <c r="CE30">
        <v>1</v>
      </c>
      <c r="CF30">
        <v>2</v>
      </c>
      <c r="CG30">
        <v>2</v>
      </c>
      <c r="CH30">
        <v>2</v>
      </c>
      <c r="CI30">
        <v>1</v>
      </c>
      <c r="CJ30">
        <v>2</v>
      </c>
      <c r="CK30">
        <v>2</v>
      </c>
      <c r="CL30">
        <v>1</v>
      </c>
      <c r="CM30">
        <v>2</v>
      </c>
      <c r="CN30">
        <v>1</v>
      </c>
      <c r="CO30">
        <v>2</v>
      </c>
      <c r="CP30">
        <v>1</v>
      </c>
      <c r="CQ30">
        <v>2</v>
      </c>
      <c r="CR30">
        <v>2</v>
      </c>
      <c r="CS30">
        <v>1</v>
      </c>
      <c r="CT30">
        <v>2</v>
      </c>
      <c r="CU30">
        <v>1</v>
      </c>
      <c r="CV30">
        <v>1</v>
      </c>
      <c r="CW30">
        <v>2</v>
      </c>
      <c r="CX30">
        <v>2</v>
      </c>
      <c r="CY30">
        <v>2</v>
      </c>
      <c r="CZ30">
        <v>2</v>
      </c>
      <c r="DA30">
        <v>2</v>
      </c>
      <c r="DB30">
        <v>1</v>
      </c>
      <c r="DC30">
        <v>2</v>
      </c>
      <c r="DD30">
        <v>2</v>
      </c>
      <c r="DE30">
        <v>1</v>
      </c>
      <c r="DF30">
        <v>1</v>
      </c>
      <c r="DG30">
        <v>2</v>
      </c>
      <c r="DH30">
        <v>2</v>
      </c>
      <c r="DI30">
        <v>2</v>
      </c>
      <c r="DJ30">
        <v>2</v>
      </c>
      <c r="DK30">
        <v>2</v>
      </c>
      <c r="DL30">
        <v>2</v>
      </c>
      <c r="DM30">
        <v>2</v>
      </c>
      <c r="DN30">
        <v>2</v>
      </c>
      <c r="DO30">
        <v>2</v>
      </c>
      <c r="DP30">
        <v>1</v>
      </c>
      <c r="DQ30">
        <v>2</v>
      </c>
      <c r="DR30">
        <v>2</v>
      </c>
      <c r="DS30">
        <v>2</v>
      </c>
      <c r="DT30">
        <v>2</v>
      </c>
      <c r="DU30">
        <v>2</v>
      </c>
      <c r="DV30">
        <v>1</v>
      </c>
      <c r="DW30">
        <v>2</v>
      </c>
      <c r="DX30">
        <v>2</v>
      </c>
      <c r="DY30">
        <v>2</v>
      </c>
      <c r="DZ30">
        <v>2</v>
      </c>
      <c r="EA30">
        <v>1</v>
      </c>
      <c r="EB30">
        <v>1</v>
      </c>
      <c r="EC30">
        <v>1</v>
      </c>
      <c r="ED30">
        <v>1</v>
      </c>
      <c r="EE30">
        <v>2</v>
      </c>
      <c r="EF30">
        <v>2</v>
      </c>
      <c r="EG30">
        <v>1</v>
      </c>
      <c r="EH30">
        <v>2</v>
      </c>
      <c r="EI30">
        <v>2</v>
      </c>
      <c r="EJ30">
        <v>2</v>
      </c>
      <c r="EK30">
        <v>2</v>
      </c>
      <c r="EL30">
        <v>2</v>
      </c>
      <c r="EM30">
        <v>2</v>
      </c>
      <c r="EN30">
        <v>2</v>
      </c>
      <c r="EO30">
        <v>2</v>
      </c>
      <c r="EP30">
        <v>1</v>
      </c>
      <c r="EQ30">
        <v>2</v>
      </c>
      <c r="ER30">
        <v>2</v>
      </c>
      <c r="ES30">
        <v>2</v>
      </c>
      <c r="ET30">
        <v>1</v>
      </c>
      <c r="EU30">
        <v>2</v>
      </c>
      <c r="EV30">
        <v>2</v>
      </c>
      <c r="EW30">
        <v>2</v>
      </c>
      <c r="EX30">
        <v>1</v>
      </c>
      <c r="EY30">
        <v>2</v>
      </c>
      <c r="EZ30">
        <v>2</v>
      </c>
      <c r="FA30">
        <v>2</v>
      </c>
      <c r="FB30">
        <v>2</v>
      </c>
      <c r="FC30">
        <v>2</v>
      </c>
      <c r="FD30">
        <v>1</v>
      </c>
      <c r="FE30">
        <v>2</v>
      </c>
      <c r="FF30">
        <f>IF(ISERROR(VLOOKUP(#REF!,Usuarios[],2,FALSE)),0,VLOOKUP(#REF!,Usuarios[],2,FALSE))</f>
        <v>0</v>
      </c>
    </row>
    <row r="31" spans="1:162" x14ac:dyDescent="0.25">
      <c r="A31" s="1">
        <v>44312</v>
      </c>
      <c r="B31">
        <v>2</v>
      </c>
      <c r="C31">
        <v>1</v>
      </c>
      <c r="D31">
        <v>1</v>
      </c>
      <c r="E31">
        <v>1</v>
      </c>
      <c r="F31">
        <v>1</v>
      </c>
      <c r="G31">
        <v>1</v>
      </c>
      <c r="H31">
        <v>2</v>
      </c>
      <c r="I31">
        <v>1</v>
      </c>
      <c r="J31">
        <v>1</v>
      </c>
      <c r="K31">
        <v>1</v>
      </c>
      <c r="L31">
        <v>1</v>
      </c>
      <c r="M31">
        <v>2</v>
      </c>
      <c r="N31">
        <v>2</v>
      </c>
      <c r="O31">
        <v>1</v>
      </c>
      <c r="P31">
        <v>2</v>
      </c>
      <c r="Q31">
        <v>2</v>
      </c>
      <c r="R31">
        <v>2</v>
      </c>
      <c r="S31">
        <v>1</v>
      </c>
      <c r="T31">
        <v>2</v>
      </c>
      <c r="U31">
        <v>1</v>
      </c>
      <c r="V31">
        <v>2</v>
      </c>
      <c r="W31">
        <v>1</v>
      </c>
      <c r="X31">
        <v>2</v>
      </c>
      <c r="Y31">
        <v>1</v>
      </c>
      <c r="Z31">
        <v>1</v>
      </c>
      <c r="AA31">
        <v>1</v>
      </c>
      <c r="AB31">
        <v>1</v>
      </c>
      <c r="AC31">
        <v>2</v>
      </c>
      <c r="AD31">
        <v>1</v>
      </c>
      <c r="AE31">
        <v>1</v>
      </c>
      <c r="AF31">
        <v>1</v>
      </c>
      <c r="AG31">
        <v>2</v>
      </c>
      <c r="AH31">
        <v>2</v>
      </c>
      <c r="AI31">
        <v>1</v>
      </c>
      <c r="AJ31">
        <v>2</v>
      </c>
      <c r="AK31">
        <v>2</v>
      </c>
      <c r="AL31">
        <v>2</v>
      </c>
      <c r="AM31">
        <v>1</v>
      </c>
      <c r="AN31">
        <v>1</v>
      </c>
      <c r="AO31">
        <v>2</v>
      </c>
      <c r="AP31">
        <v>1</v>
      </c>
      <c r="AQ31">
        <v>2</v>
      </c>
      <c r="AR31">
        <v>2</v>
      </c>
      <c r="AS31">
        <v>1</v>
      </c>
      <c r="AT31">
        <v>1</v>
      </c>
      <c r="AU31">
        <v>2</v>
      </c>
      <c r="AV31">
        <v>1</v>
      </c>
      <c r="AW31">
        <v>1</v>
      </c>
      <c r="AX31">
        <v>2</v>
      </c>
      <c r="AY31">
        <v>1</v>
      </c>
      <c r="AZ31">
        <v>2</v>
      </c>
      <c r="BA31">
        <v>2</v>
      </c>
      <c r="BB31">
        <v>2</v>
      </c>
      <c r="BC31">
        <v>2</v>
      </c>
      <c r="BD31">
        <v>1</v>
      </c>
      <c r="BE31">
        <v>2</v>
      </c>
      <c r="BF31">
        <v>2</v>
      </c>
      <c r="BG31">
        <v>1</v>
      </c>
      <c r="BH31">
        <v>1</v>
      </c>
      <c r="BI31">
        <v>2</v>
      </c>
      <c r="BJ31">
        <v>2</v>
      </c>
      <c r="BK31">
        <v>1</v>
      </c>
      <c r="BL31">
        <v>1</v>
      </c>
      <c r="BM31">
        <v>1</v>
      </c>
      <c r="BN31">
        <v>1</v>
      </c>
      <c r="BO31">
        <v>2</v>
      </c>
      <c r="BP31">
        <v>1</v>
      </c>
      <c r="BQ31">
        <v>1</v>
      </c>
      <c r="BR31">
        <v>2</v>
      </c>
      <c r="BS31">
        <v>1</v>
      </c>
      <c r="BT31">
        <v>2</v>
      </c>
      <c r="BU31">
        <v>1</v>
      </c>
      <c r="BV31">
        <v>2</v>
      </c>
      <c r="BW31">
        <v>2</v>
      </c>
      <c r="BX31">
        <v>2</v>
      </c>
      <c r="BY31">
        <v>1</v>
      </c>
      <c r="BZ31">
        <v>1</v>
      </c>
      <c r="CA31">
        <v>1</v>
      </c>
      <c r="CB31">
        <v>1</v>
      </c>
      <c r="CC31">
        <v>1</v>
      </c>
      <c r="CD31">
        <v>1</v>
      </c>
      <c r="CE31">
        <v>2</v>
      </c>
      <c r="CF31">
        <v>2</v>
      </c>
      <c r="CG31">
        <v>2</v>
      </c>
      <c r="CH31">
        <v>2</v>
      </c>
      <c r="CI31">
        <v>1</v>
      </c>
      <c r="CJ31">
        <v>2</v>
      </c>
      <c r="CK31">
        <v>2</v>
      </c>
      <c r="CL31">
        <v>2</v>
      </c>
      <c r="CM31">
        <v>2</v>
      </c>
      <c r="CN31">
        <v>2</v>
      </c>
      <c r="CO31">
        <v>1</v>
      </c>
      <c r="CP31">
        <v>1</v>
      </c>
      <c r="CQ31">
        <v>1</v>
      </c>
      <c r="CR31">
        <v>2</v>
      </c>
      <c r="CS31">
        <v>1</v>
      </c>
      <c r="CT31">
        <v>2</v>
      </c>
      <c r="CU31">
        <v>1</v>
      </c>
      <c r="CV31">
        <v>2</v>
      </c>
      <c r="CW31">
        <v>2</v>
      </c>
      <c r="CX31">
        <v>1</v>
      </c>
      <c r="CY31">
        <v>2</v>
      </c>
      <c r="CZ31">
        <v>2</v>
      </c>
      <c r="DA31">
        <v>1</v>
      </c>
      <c r="DB31">
        <v>1</v>
      </c>
      <c r="DC31">
        <v>2</v>
      </c>
      <c r="DD31">
        <v>2</v>
      </c>
      <c r="DE31">
        <v>1</v>
      </c>
      <c r="DF31">
        <v>1</v>
      </c>
      <c r="DG31">
        <v>2</v>
      </c>
      <c r="DH31">
        <v>2</v>
      </c>
      <c r="DI31">
        <v>1</v>
      </c>
      <c r="DJ31">
        <v>2</v>
      </c>
      <c r="DK31">
        <v>2</v>
      </c>
      <c r="DL31">
        <v>1</v>
      </c>
      <c r="DM31">
        <v>1</v>
      </c>
      <c r="DN31">
        <v>2</v>
      </c>
      <c r="DO31">
        <v>1</v>
      </c>
      <c r="DP31">
        <v>2</v>
      </c>
      <c r="DQ31">
        <v>2</v>
      </c>
      <c r="DR31">
        <v>2</v>
      </c>
      <c r="DS31">
        <v>2</v>
      </c>
      <c r="DT31">
        <v>2</v>
      </c>
      <c r="DU31">
        <v>1</v>
      </c>
      <c r="DV31">
        <v>1</v>
      </c>
      <c r="DW31">
        <v>2</v>
      </c>
      <c r="DX31">
        <v>1</v>
      </c>
      <c r="DY31">
        <v>2</v>
      </c>
      <c r="DZ31">
        <v>2</v>
      </c>
      <c r="EA31">
        <v>1</v>
      </c>
      <c r="EB31">
        <v>1</v>
      </c>
      <c r="EC31">
        <v>1</v>
      </c>
      <c r="ED31">
        <v>1</v>
      </c>
      <c r="EE31">
        <v>2</v>
      </c>
      <c r="EF31">
        <v>1</v>
      </c>
      <c r="EG31">
        <v>1</v>
      </c>
      <c r="EH31">
        <v>2</v>
      </c>
      <c r="EI31">
        <v>2</v>
      </c>
      <c r="EJ31">
        <v>2</v>
      </c>
      <c r="EK31">
        <v>2</v>
      </c>
      <c r="EL31">
        <v>1</v>
      </c>
      <c r="EM31">
        <v>2</v>
      </c>
      <c r="EN31">
        <v>1</v>
      </c>
      <c r="EO31">
        <v>2</v>
      </c>
      <c r="EP31">
        <v>1</v>
      </c>
      <c r="EQ31">
        <v>1</v>
      </c>
      <c r="ER31">
        <v>2</v>
      </c>
      <c r="ES31">
        <v>2</v>
      </c>
      <c r="ET31">
        <v>2</v>
      </c>
      <c r="EU31">
        <v>2</v>
      </c>
      <c r="EV31">
        <v>2</v>
      </c>
      <c r="EW31">
        <v>1</v>
      </c>
      <c r="EX31">
        <v>2</v>
      </c>
      <c r="EY31">
        <v>2</v>
      </c>
      <c r="EZ31">
        <v>2</v>
      </c>
      <c r="FA31">
        <v>2</v>
      </c>
      <c r="FB31">
        <v>2</v>
      </c>
      <c r="FC31">
        <v>2</v>
      </c>
      <c r="FD31">
        <v>1</v>
      </c>
      <c r="FE31">
        <v>2</v>
      </c>
      <c r="FF31">
        <f>IF(ISERROR(VLOOKUP(#REF!,Usuarios[],2,FALSE)),0,VLOOKUP(#REF!,Usuarios[],2,FALSE))</f>
        <v>0</v>
      </c>
    </row>
    <row r="32" spans="1:162" x14ac:dyDescent="0.25">
      <c r="A32" s="1">
        <v>44312</v>
      </c>
      <c r="B32">
        <v>1</v>
      </c>
      <c r="C32">
        <v>2</v>
      </c>
      <c r="D32">
        <v>2</v>
      </c>
      <c r="E32">
        <v>1</v>
      </c>
      <c r="F32">
        <v>1</v>
      </c>
      <c r="G32">
        <v>1</v>
      </c>
      <c r="H32">
        <v>2</v>
      </c>
      <c r="I32">
        <v>2</v>
      </c>
      <c r="J32">
        <v>1</v>
      </c>
      <c r="K32">
        <v>2</v>
      </c>
      <c r="L32">
        <v>1</v>
      </c>
      <c r="M32">
        <v>1</v>
      </c>
      <c r="N32">
        <v>2</v>
      </c>
      <c r="O32">
        <v>2</v>
      </c>
      <c r="P32">
        <v>1</v>
      </c>
      <c r="Q32">
        <v>2</v>
      </c>
      <c r="R32">
        <v>1</v>
      </c>
      <c r="S32">
        <v>1</v>
      </c>
      <c r="T32">
        <v>2</v>
      </c>
      <c r="U32">
        <v>1</v>
      </c>
      <c r="V32">
        <v>2</v>
      </c>
      <c r="W32">
        <v>2</v>
      </c>
      <c r="X32">
        <v>1</v>
      </c>
      <c r="Y32">
        <v>2</v>
      </c>
      <c r="Z32">
        <v>1</v>
      </c>
      <c r="AA32">
        <v>1</v>
      </c>
      <c r="AB32">
        <v>1</v>
      </c>
      <c r="AC32">
        <v>2</v>
      </c>
      <c r="AD32">
        <v>1</v>
      </c>
      <c r="AE32">
        <v>2</v>
      </c>
      <c r="AF32">
        <v>1</v>
      </c>
      <c r="AG32">
        <v>2</v>
      </c>
      <c r="AH32">
        <v>2</v>
      </c>
      <c r="AI32">
        <v>1</v>
      </c>
      <c r="AJ32">
        <v>2</v>
      </c>
      <c r="AK32">
        <v>2</v>
      </c>
      <c r="AL32">
        <v>2</v>
      </c>
      <c r="AM32">
        <v>1</v>
      </c>
      <c r="AN32">
        <v>2</v>
      </c>
      <c r="AO32">
        <v>2</v>
      </c>
      <c r="AP32">
        <v>1</v>
      </c>
      <c r="AQ32">
        <v>1</v>
      </c>
      <c r="AR32">
        <v>2</v>
      </c>
      <c r="AS32">
        <v>1</v>
      </c>
      <c r="AT32">
        <v>1</v>
      </c>
      <c r="AU32">
        <v>2</v>
      </c>
      <c r="AV32">
        <v>1</v>
      </c>
      <c r="AW32">
        <v>2</v>
      </c>
      <c r="AX32">
        <v>2</v>
      </c>
      <c r="AY32">
        <v>1</v>
      </c>
      <c r="AZ32">
        <v>1</v>
      </c>
      <c r="BA32">
        <v>2</v>
      </c>
      <c r="BB32">
        <v>2</v>
      </c>
      <c r="BC32">
        <v>2</v>
      </c>
      <c r="BD32">
        <v>1</v>
      </c>
      <c r="BE32">
        <v>2</v>
      </c>
      <c r="BF32">
        <v>2</v>
      </c>
      <c r="BG32">
        <v>1</v>
      </c>
      <c r="BH32">
        <v>2</v>
      </c>
      <c r="BI32">
        <v>2</v>
      </c>
      <c r="BJ32">
        <v>2</v>
      </c>
      <c r="BK32">
        <v>2</v>
      </c>
      <c r="BL32">
        <v>1</v>
      </c>
      <c r="BM32">
        <v>1</v>
      </c>
      <c r="BN32">
        <v>1</v>
      </c>
      <c r="BO32">
        <v>2</v>
      </c>
      <c r="BP32">
        <v>2</v>
      </c>
      <c r="BQ32">
        <v>2</v>
      </c>
      <c r="BR32">
        <v>1</v>
      </c>
      <c r="BS32">
        <v>2</v>
      </c>
      <c r="BT32">
        <v>1</v>
      </c>
      <c r="BU32">
        <v>2</v>
      </c>
      <c r="BV32">
        <v>2</v>
      </c>
      <c r="BW32">
        <v>1</v>
      </c>
      <c r="BX32">
        <v>2</v>
      </c>
      <c r="BY32">
        <v>2</v>
      </c>
      <c r="BZ32">
        <v>2</v>
      </c>
      <c r="CA32">
        <v>2</v>
      </c>
      <c r="CB32">
        <v>2</v>
      </c>
      <c r="CC32">
        <v>2</v>
      </c>
      <c r="CD32">
        <v>1</v>
      </c>
      <c r="CE32">
        <v>2</v>
      </c>
      <c r="CF32">
        <v>2</v>
      </c>
      <c r="CG32">
        <v>2</v>
      </c>
      <c r="CH32">
        <v>2</v>
      </c>
      <c r="CI32">
        <v>2</v>
      </c>
      <c r="CJ32">
        <v>2</v>
      </c>
      <c r="CK32">
        <v>2</v>
      </c>
      <c r="CL32">
        <v>2</v>
      </c>
      <c r="CM32">
        <v>2</v>
      </c>
      <c r="CN32">
        <v>2</v>
      </c>
      <c r="CO32">
        <v>2</v>
      </c>
      <c r="CP32">
        <v>1</v>
      </c>
      <c r="CQ32">
        <v>2</v>
      </c>
      <c r="CR32">
        <v>2</v>
      </c>
      <c r="CS32">
        <v>1</v>
      </c>
      <c r="CT32">
        <v>2</v>
      </c>
      <c r="CU32">
        <v>2</v>
      </c>
      <c r="CV32">
        <v>1</v>
      </c>
      <c r="CW32">
        <v>2</v>
      </c>
      <c r="CX32">
        <v>2</v>
      </c>
      <c r="CY32">
        <v>2</v>
      </c>
      <c r="CZ32">
        <v>2</v>
      </c>
      <c r="DA32">
        <v>2</v>
      </c>
      <c r="DB32">
        <v>2</v>
      </c>
      <c r="DC32">
        <v>2</v>
      </c>
      <c r="DD32">
        <v>2</v>
      </c>
      <c r="DE32">
        <v>1</v>
      </c>
      <c r="DF32">
        <v>1</v>
      </c>
      <c r="DG32">
        <v>2</v>
      </c>
      <c r="DH32">
        <v>2</v>
      </c>
      <c r="DI32">
        <v>1</v>
      </c>
      <c r="DJ32">
        <v>2</v>
      </c>
      <c r="DK32">
        <v>2</v>
      </c>
      <c r="DL32">
        <v>1</v>
      </c>
      <c r="DM32">
        <v>2</v>
      </c>
      <c r="DN32">
        <v>2</v>
      </c>
      <c r="DO32">
        <v>2</v>
      </c>
      <c r="DP32">
        <v>1</v>
      </c>
      <c r="DQ32">
        <v>2</v>
      </c>
      <c r="DR32">
        <v>1</v>
      </c>
      <c r="DS32">
        <v>2</v>
      </c>
      <c r="DT32">
        <v>2</v>
      </c>
      <c r="DU32">
        <v>2</v>
      </c>
      <c r="DV32">
        <v>1</v>
      </c>
      <c r="DW32">
        <v>2</v>
      </c>
      <c r="DX32">
        <v>1</v>
      </c>
      <c r="DY32">
        <v>2</v>
      </c>
      <c r="DZ32">
        <v>2</v>
      </c>
      <c r="EA32">
        <v>1</v>
      </c>
      <c r="EB32">
        <v>2</v>
      </c>
      <c r="EC32">
        <v>2</v>
      </c>
      <c r="ED32">
        <v>1</v>
      </c>
      <c r="EE32">
        <v>2</v>
      </c>
      <c r="EF32">
        <v>2</v>
      </c>
      <c r="EG32">
        <v>1</v>
      </c>
      <c r="EH32">
        <v>2</v>
      </c>
      <c r="EI32">
        <v>2</v>
      </c>
      <c r="EJ32">
        <v>2</v>
      </c>
      <c r="EK32">
        <v>2</v>
      </c>
      <c r="EL32">
        <v>2</v>
      </c>
      <c r="EM32">
        <v>2</v>
      </c>
      <c r="EN32">
        <v>2</v>
      </c>
      <c r="EO32">
        <v>2</v>
      </c>
      <c r="EP32">
        <v>2</v>
      </c>
      <c r="EQ32">
        <v>2</v>
      </c>
      <c r="ER32">
        <v>2</v>
      </c>
      <c r="ES32">
        <v>2</v>
      </c>
      <c r="ET32">
        <v>1</v>
      </c>
      <c r="EU32">
        <v>2</v>
      </c>
      <c r="EV32">
        <v>2</v>
      </c>
      <c r="EW32">
        <v>2</v>
      </c>
      <c r="EX32">
        <v>1</v>
      </c>
      <c r="EY32">
        <v>2</v>
      </c>
      <c r="EZ32">
        <v>1</v>
      </c>
      <c r="FA32">
        <v>2</v>
      </c>
      <c r="FB32">
        <v>2</v>
      </c>
      <c r="FC32">
        <v>1</v>
      </c>
      <c r="FD32">
        <v>1</v>
      </c>
      <c r="FE32">
        <v>2</v>
      </c>
      <c r="FF32">
        <f>IF(ISERROR(VLOOKUP(#REF!,Usuarios[],2,FALSE)),0,VLOOKUP(#REF!,Usuarios[],2,FALSE))</f>
        <v>0</v>
      </c>
    </row>
    <row r="33" spans="1:162" x14ac:dyDescent="0.25">
      <c r="A33" s="1">
        <v>44312</v>
      </c>
      <c r="B33">
        <v>2</v>
      </c>
      <c r="C33">
        <v>2</v>
      </c>
      <c r="D33">
        <v>2</v>
      </c>
      <c r="E33">
        <v>1</v>
      </c>
      <c r="F33">
        <v>1</v>
      </c>
      <c r="G33">
        <v>1</v>
      </c>
      <c r="H33">
        <v>2</v>
      </c>
      <c r="I33">
        <v>2</v>
      </c>
      <c r="J33">
        <v>1</v>
      </c>
      <c r="K33">
        <v>1</v>
      </c>
      <c r="L33">
        <v>1</v>
      </c>
      <c r="M33">
        <v>2</v>
      </c>
      <c r="N33">
        <v>2</v>
      </c>
      <c r="O33">
        <v>2</v>
      </c>
      <c r="P33">
        <v>1</v>
      </c>
      <c r="Q33">
        <v>2</v>
      </c>
      <c r="R33">
        <v>2</v>
      </c>
      <c r="S33">
        <v>2</v>
      </c>
      <c r="T33">
        <v>2</v>
      </c>
      <c r="U33">
        <v>1</v>
      </c>
      <c r="V33">
        <v>2</v>
      </c>
      <c r="W33">
        <v>2</v>
      </c>
      <c r="X33">
        <v>2</v>
      </c>
      <c r="Y33">
        <v>2</v>
      </c>
      <c r="Z33">
        <v>2</v>
      </c>
      <c r="AA33">
        <v>2</v>
      </c>
      <c r="AB33">
        <v>1</v>
      </c>
      <c r="AC33">
        <v>2</v>
      </c>
      <c r="AD33">
        <v>2</v>
      </c>
      <c r="AE33">
        <v>2</v>
      </c>
      <c r="AF33">
        <v>1</v>
      </c>
      <c r="AG33">
        <v>2</v>
      </c>
      <c r="AH33">
        <v>2</v>
      </c>
      <c r="AI33">
        <v>1</v>
      </c>
      <c r="AJ33">
        <v>1</v>
      </c>
      <c r="AK33">
        <v>1</v>
      </c>
      <c r="AL33">
        <v>2</v>
      </c>
      <c r="AM33">
        <v>1</v>
      </c>
      <c r="AN33">
        <v>2</v>
      </c>
      <c r="AO33">
        <v>2</v>
      </c>
      <c r="AP33">
        <v>2</v>
      </c>
      <c r="AQ33">
        <v>1</v>
      </c>
      <c r="AR33">
        <v>2</v>
      </c>
      <c r="AS33">
        <v>2</v>
      </c>
      <c r="AT33">
        <v>1</v>
      </c>
      <c r="AU33">
        <v>1</v>
      </c>
      <c r="AV33">
        <v>1</v>
      </c>
      <c r="AW33">
        <v>2</v>
      </c>
      <c r="AX33">
        <v>2</v>
      </c>
      <c r="AY33">
        <v>1</v>
      </c>
      <c r="AZ33">
        <v>1</v>
      </c>
      <c r="BA33">
        <v>2</v>
      </c>
      <c r="BB33">
        <v>2</v>
      </c>
      <c r="BC33">
        <v>2</v>
      </c>
      <c r="BD33">
        <v>1</v>
      </c>
      <c r="BE33">
        <v>2</v>
      </c>
      <c r="BF33">
        <v>2</v>
      </c>
      <c r="BG33">
        <v>2</v>
      </c>
      <c r="BH33">
        <v>2</v>
      </c>
      <c r="BI33">
        <v>2</v>
      </c>
      <c r="BJ33">
        <v>2</v>
      </c>
      <c r="BK33">
        <v>2</v>
      </c>
      <c r="BL33">
        <v>1</v>
      </c>
      <c r="BM33">
        <v>2</v>
      </c>
      <c r="BN33">
        <v>2</v>
      </c>
      <c r="BO33">
        <v>1</v>
      </c>
      <c r="BP33">
        <v>2</v>
      </c>
      <c r="BQ33">
        <v>1</v>
      </c>
      <c r="BR33">
        <v>2</v>
      </c>
      <c r="BS33">
        <v>1</v>
      </c>
      <c r="BT33">
        <v>1</v>
      </c>
      <c r="BU33">
        <v>2</v>
      </c>
      <c r="BV33">
        <v>2</v>
      </c>
      <c r="BW33">
        <v>2</v>
      </c>
      <c r="BX33">
        <v>2</v>
      </c>
      <c r="BY33">
        <v>1</v>
      </c>
      <c r="BZ33">
        <v>1</v>
      </c>
      <c r="CA33">
        <v>2</v>
      </c>
      <c r="CB33">
        <v>1</v>
      </c>
      <c r="CC33">
        <v>1</v>
      </c>
      <c r="CD33">
        <v>1</v>
      </c>
      <c r="CE33">
        <v>2</v>
      </c>
      <c r="CF33">
        <v>2</v>
      </c>
      <c r="CG33">
        <v>1</v>
      </c>
      <c r="CH33">
        <v>2</v>
      </c>
      <c r="CI33">
        <v>2</v>
      </c>
      <c r="CJ33">
        <v>2</v>
      </c>
      <c r="CK33">
        <v>1</v>
      </c>
      <c r="CL33">
        <v>2</v>
      </c>
      <c r="CM33">
        <v>2</v>
      </c>
      <c r="CN33">
        <v>2</v>
      </c>
      <c r="CO33">
        <v>2</v>
      </c>
      <c r="CP33">
        <v>1</v>
      </c>
      <c r="CQ33">
        <v>2</v>
      </c>
      <c r="CR33">
        <v>2</v>
      </c>
      <c r="CS33">
        <v>1</v>
      </c>
      <c r="CT33">
        <v>2</v>
      </c>
      <c r="CU33">
        <v>1</v>
      </c>
      <c r="CV33">
        <v>2</v>
      </c>
      <c r="CW33">
        <v>2</v>
      </c>
      <c r="CX33">
        <v>2</v>
      </c>
      <c r="CY33">
        <v>2</v>
      </c>
      <c r="CZ33">
        <v>2</v>
      </c>
      <c r="DA33">
        <v>2</v>
      </c>
      <c r="DB33">
        <v>2</v>
      </c>
      <c r="DC33">
        <v>2</v>
      </c>
      <c r="DD33">
        <v>2</v>
      </c>
      <c r="DE33">
        <v>2</v>
      </c>
      <c r="DF33">
        <v>1</v>
      </c>
      <c r="DG33">
        <v>1</v>
      </c>
      <c r="DH33">
        <v>2</v>
      </c>
      <c r="DI33">
        <v>1</v>
      </c>
      <c r="DJ33">
        <v>2</v>
      </c>
      <c r="DK33">
        <v>2</v>
      </c>
      <c r="DL33">
        <v>1</v>
      </c>
      <c r="DM33">
        <v>2</v>
      </c>
      <c r="DN33">
        <v>2</v>
      </c>
      <c r="DO33">
        <v>1</v>
      </c>
      <c r="DP33">
        <v>2</v>
      </c>
      <c r="DQ33">
        <v>2</v>
      </c>
      <c r="DR33">
        <v>1</v>
      </c>
      <c r="DS33">
        <v>2</v>
      </c>
      <c r="DT33">
        <v>2</v>
      </c>
      <c r="DU33">
        <v>1</v>
      </c>
      <c r="DV33">
        <v>1</v>
      </c>
      <c r="DW33">
        <v>2</v>
      </c>
      <c r="DX33">
        <v>1</v>
      </c>
      <c r="DY33">
        <v>2</v>
      </c>
      <c r="DZ33">
        <v>2</v>
      </c>
      <c r="EA33">
        <v>1</v>
      </c>
      <c r="EB33">
        <v>1</v>
      </c>
      <c r="EC33">
        <v>1</v>
      </c>
      <c r="ED33">
        <v>2</v>
      </c>
      <c r="EE33">
        <v>2</v>
      </c>
      <c r="EF33">
        <v>2</v>
      </c>
      <c r="EG33">
        <v>1</v>
      </c>
      <c r="EH33">
        <v>2</v>
      </c>
      <c r="EI33">
        <v>1</v>
      </c>
      <c r="EJ33">
        <v>2</v>
      </c>
      <c r="EK33">
        <v>2</v>
      </c>
      <c r="EL33">
        <v>2</v>
      </c>
      <c r="EM33">
        <v>1</v>
      </c>
      <c r="EN33">
        <v>2</v>
      </c>
      <c r="EO33">
        <v>2</v>
      </c>
      <c r="EP33">
        <v>2</v>
      </c>
      <c r="EQ33">
        <v>2</v>
      </c>
      <c r="ER33">
        <v>2</v>
      </c>
      <c r="ES33">
        <v>2</v>
      </c>
      <c r="ET33">
        <v>2</v>
      </c>
      <c r="EU33">
        <v>2</v>
      </c>
      <c r="EV33">
        <v>2</v>
      </c>
      <c r="EW33">
        <v>1</v>
      </c>
      <c r="EX33">
        <v>1</v>
      </c>
      <c r="EY33">
        <v>1</v>
      </c>
      <c r="EZ33">
        <v>1</v>
      </c>
      <c r="FA33">
        <v>2</v>
      </c>
      <c r="FB33">
        <v>2</v>
      </c>
      <c r="FC33">
        <v>2</v>
      </c>
      <c r="FD33">
        <v>1</v>
      </c>
      <c r="FE33">
        <v>2</v>
      </c>
      <c r="FF33">
        <f>IF(ISERROR(VLOOKUP(#REF!,Usuarios[],2,FALSE)),0,VLOOKUP(#REF!,Usuarios[],2,FALSE))</f>
        <v>0</v>
      </c>
    </row>
    <row r="34" spans="1:162" x14ac:dyDescent="0.25">
      <c r="A34" s="1">
        <v>44312</v>
      </c>
      <c r="B34">
        <v>2</v>
      </c>
      <c r="C34">
        <v>2</v>
      </c>
      <c r="D34">
        <v>2</v>
      </c>
      <c r="E34">
        <v>1</v>
      </c>
      <c r="F34">
        <v>2</v>
      </c>
      <c r="G34">
        <v>1</v>
      </c>
      <c r="H34">
        <v>1</v>
      </c>
      <c r="I34">
        <v>1</v>
      </c>
      <c r="J34">
        <v>2</v>
      </c>
      <c r="K34">
        <v>1</v>
      </c>
      <c r="L34">
        <v>2</v>
      </c>
      <c r="M34">
        <v>2</v>
      </c>
      <c r="N34">
        <v>2</v>
      </c>
      <c r="O34">
        <v>2</v>
      </c>
      <c r="P34">
        <v>2</v>
      </c>
      <c r="Q34">
        <v>2</v>
      </c>
      <c r="R34">
        <v>1</v>
      </c>
      <c r="S34">
        <v>1</v>
      </c>
      <c r="T34">
        <v>1</v>
      </c>
      <c r="U34">
        <v>2</v>
      </c>
      <c r="V34">
        <v>1</v>
      </c>
      <c r="W34">
        <v>1</v>
      </c>
      <c r="X34">
        <v>2</v>
      </c>
      <c r="Y34">
        <v>1</v>
      </c>
      <c r="Z34">
        <v>2</v>
      </c>
      <c r="AA34">
        <v>2</v>
      </c>
      <c r="AB34">
        <v>1</v>
      </c>
      <c r="AC34">
        <v>2</v>
      </c>
      <c r="AD34">
        <v>2</v>
      </c>
      <c r="AE34">
        <v>2</v>
      </c>
      <c r="AF34">
        <v>2</v>
      </c>
      <c r="AG34">
        <v>2</v>
      </c>
      <c r="AH34">
        <v>2</v>
      </c>
      <c r="AI34">
        <v>2</v>
      </c>
      <c r="AJ34">
        <v>2</v>
      </c>
      <c r="AK34">
        <v>1</v>
      </c>
      <c r="AL34">
        <v>2</v>
      </c>
      <c r="AM34">
        <v>2</v>
      </c>
      <c r="AN34">
        <v>2</v>
      </c>
      <c r="AO34">
        <v>2</v>
      </c>
      <c r="AP34">
        <v>1</v>
      </c>
      <c r="AQ34">
        <v>1</v>
      </c>
      <c r="AR34">
        <v>2</v>
      </c>
      <c r="AS34">
        <v>1</v>
      </c>
      <c r="AT34">
        <v>1</v>
      </c>
      <c r="AU34">
        <v>2</v>
      </c>
      <c r="AV34">
        <v>2</v>
      </c>
      <c r="AW34">
        <v>2</v>
      </c>
      <c r="AX34">
        <v>2</v>
      </c>
      <c r="AY34">
        <v>2</v>
      </c>
      <c r="AZ34">
        <v>1</v>
      </c>
      <c r="BA34">
        <v>2</v>
      </c>
      <c r="BB34">
        <v>2</v>
      </c>
      <c r="BC34">
        <v>2</v>
      </c>
      <c r="BD34">
        <v>1</v>
      </c>
      <c r="BE34">
        <v>1</v>
      </c>
      <c r="BF34">
        <v>2</v>
      </c>
      <c r="BG34">
        <v>1</v>
      </c>
      <c r="BH34">
        <v>1</v>
      </c>
      <c r="BI34">
        <v>2</v>
      </c>
      <c r="BJ34">
        <v>2</v>
      </c>
      <c r="BK34">
        <v>2</v>
      </c>
      <c r="BL34">
        <v>1</v>
      </c>
      <c r="BM34">
        <v>2</v>
      </c>
      <c r="BN34">
        <v>2</v>
      </c>
      <c r="BO34">
        <v>2</v>
      </c>
      <c r="BP34">
        <v>1</v>
      </c>
      <c r="BQ34">
        <v>1</v>
      </c>
      <c r="BR34">
        <v>2</v>
      </c>
      <c r="BS34">
        <v>1</v>
      </c>
      <c r="BT34">
        <v>1</v>
      </c>
      <c r="BU34">
        <v>2</v>
      </c>
      <c r="BV34">
        <v>2</v>
      </c>
      <c r="BW34">
        <v>1</v>
      </c>
      <c r="BX34">
        <v>2</v>
      </c>
      <c r="BY34">
        <v>1</v>
      </c>
      <c r="BZ34">
        <v>1</v>
      </c>
      <c r="CA34">
        <v>2</v>
      </c>
      <c r="CB34">
        <v>1</v>
      </c>
      <c r="CC34">
        <v>2</v>
      </c>
      <c r="CD34">
        <v>1</v>
      </c>
      <c r="CE34">
        <v>2</v>
      </c>
      <c r="CF34">
        <v>2</v>
      </c>
      <c r="CG34">
        <v>2</v>
      </c>
      <c r="CH34">
        <v>2</v>
      </c>
      <c r="CI34">
        <v>1</v>
      </c>
      <c r="CJ34">
        <v>1</v>
      </c>
      <c r="CK34">
        <v>2</v>
      </c>
      <c r="CL34">
        <v>2</v>
      </c>
      <c r="CM34">
        <v>2</v>
      </c>
      <c r="CN34">
        <v>1</v>
      </c>
      <c r="CO34">
        <v>1</v>
      </c>
      <c r="CP34">
        <v>1</v>
      </c>
      <c r="CQ34">
        <v>1</v>
      </c>
      <c r="CR34">
        <v>2</v>
      </c>
      <c r="CS34">
        <v>1</v>
      </c>
      <c r="CT34">
        <v>2</v>
      </c>
      <c r="CU34">
        <v>2</v>
      </c>
      <c r="CV34">
        <v>2</v>
      </c>
      <c r="CW34">
        <v>2</v>
      </c>
      <c r="CX34">
        <v>2</v>
      </c>
      <c r="CY34">
        <v>2</v>
      </c>
      <c r="CZ34">
        <v>1</v>
      </c>
      <c r="DA34">
        <v>1</v>
      </c>
      <c r="DB34">
        <v>2</v>
      </c>
      <c r="DC34">
        <v>2</v>
      </c>
      <c r="DD34">
        <v>2</v>
      </c>
      <c r="DE34">
        <v>2</v>
      </c>
      <c r="DF34">
        <v>2</v>
      </c>
      <c r="DG34">
        <v>2</v>
      </c>
      <c r="DH34">
        <v>2</v>
      </c>
      <c r="DI34">
        <v>2</v>
      </c>
      <c r="DJ34">
        <v>1</v>
      </c>
      <c r="DK34">
        <v>2</v>
      </c>
      <c r="DL34">
        <v>1</v>
      </c>
      <c r="DM34">
        <v>1</v>
      </c>
      <c r="DN34">
        <v>1</v>
      </c>
      <c r="DO34">
        <v>1</v>
      </c>
      <c r="DP34">
        <v>2</v>
      </c>
      <c r="DQ34">
        <v>2</v>
      </c>
      <c r="DR34">
        <v>2</v>
      </c>
      <c r="DS34">
        <v>2</v>
      </c>
      <c r="DT34">
        <v>2</v>
      </c>
      <c r="DU34">
        <v>1</v>
      </c>
      <c r="DV34">
        <v>2</v>
      </c>
      <c r="DW34">
        <v>2</v>
      </c>
      <c r="DX34">
        <v>2</v>
      </c>
      <c r="DY34">
        <v>2</v>
      </c>
      <c r="DZ34">
        <v>2</v>
      </c>
      <c r="EA34">
        <v>2</v>
      </c>
      <c r="EB34">
        <v>1</v>
      </c>
      <c r="EC34">
        <v>2</v>
      </c>
      <c r="ED34">
        <v>1</v>
      </c>
      <c r="EE34">
        <v>2</v>
      </c>
      <c r="EF34">
        <v>1</v>
      </c>
      <c r="EG34">
        <v>2</v>
      </c>
      <c r="EH34">
        <v>2</v>
      </c>
      <c r="EI34">
        <v>2</v>
      </c>
      <c r="EJ34">
        <v>2</v>
      </c>
      <c r="EK34">
        <v>2</v>
      </c>
      <c r="EL34">
        <v>2</v>
      </c>
      <c r="EM34">
        <v>2</v>
      </c>
      <c r="EN34">
        <v>2</v>
      </c>
      <c r="EO34">
        <v>2</v>
      </c>
      <c r="EP34">
        <v>2</v>
      </c>
      <c r="EQ34">
        <v>2</v>
      </c>
      <c r="ER34">
        <v>2</v>
      </c>
      <c r="ES34">
        <v>2</v>
      </c>
      <c r="ET34">
        <v>1</v>
      </c>
      <c r="EU34">
        <v>1</v>
      </c>
      <c r="EV34">
        <v>2</v>
      </c>
      <c r="EW34">
        <v>2</v>
      </c>
      <c r="EX34">
        <v>2</v>
      </c>
      <c r="EY34">
        <v>2</v>
      </c>
      <c r="EZ34">
        <v>2</v>
      </c>
      <c r="FA34">
        <v>2</v>
      </c>
      <c r="FB34">
        <v>2</v>
      </c>
      <c r="FC34">
        <v>2</v>
      </c>
      <c r="FD34">
        <v>2</v>
      </c>
      <c r="FE34">
        <v>2</v>
      </c>
      <c r="FF34">
        <f>IF(ISERROR(VLOOKUP(#REF!,Usuarios[],2,FALSE)),0,VLOOKUP(#REF!,Usuarios[],2,FALSE))</f>
        <v>0</v>
      </c>
    </row>
    <row r="35" spans="1:162" x14ac:dyDescent="0.25">
      <c r="A35" s="1">
        <v>44312</v>
      </c>
      <c r="B35">
        <v>2</v>
      </c>
      <c r="C35">
        <v>1</v>
      </c>
      <c r="D35">
        <v>2</v>
      </c>
      <c r="E35">
        <v>1</v>
      </c>
      <c r="F35">
        <v>1</v>
      </c>
      <c r="G35">
        <v>1</v>
      </c>
      <c r="H35">
        <v>2</v>
      </c>
      <c r="I35">
        <v>1</v>
      </c>
      <c r="J35">
        <v>1</v>
      </c>
      <c r="K35">
        <v>1</v>
      </c>
      <c r="L35">
        <v>2</v>
      </c>
      <c r="M35">
        <v>2</v>
      </c>
      <c r="N35">
        <v>2</v>
      </c>
      <c r="O35">
        <v>2</v>
      </c>
      <c r="P35">
        <v>1</v>
      </c>
      <c r="Q35">
        <v>2</v>
      </c>
      <c r="R35">
        <v>2</v>
      </c>
      <c r="S35">
        <v>2</v>
      </c>
      <c r="T35">
        <v>2</v>
      </c>
      <c r="U35">
        <v>2</v>
      </c>
      <c r="V35">
        <v>2</v>
      </c>
      <c r="W35">
        <v>2</v>
      </c>
      <c r="X35">
        <v>2</v>
      </c>
      <c r="Y35">
        <v>2</v>
      </c>
      <c r="Z35">
        <v>2</v>
      </c>
      <c r="AA35">
        <v>2</v>
      </c>
      <c r="AB35">
        <v>1</v>
      </c>
      <c r="AC35">
        <v>2</v>
      </c>
      <c r="AD35">
        <v>2</v>
      </c>
      <c r="AE35">
        <v>2</v>
      </c>
      <c r="AF35">
        <v>2</v>
      </c>
      <c r="AG35">
        <v>1</v>
      </c>
      <c r="AH35">
        <v>2</v>
      </c>
      <c r="AI35">
        <v>2</v>
      </c>
      <c r="AJ35">
        <v>2</v>
      </c>
      <c r="AK35">
        <v>2</v>
      </c>
      <c r="AL35">
        <v>2</v>
      </c>
      <c r="AM35">
        <v>2</v>
      </c>
      <c r="AN35">
        <v>1</v>
      </c>
      <c r="AO35">
        <v>2</v>
      </c>
      <c r="AP35">
        <v>2</v>
      </c>
      <c r="AQ35">
        <v>2</v>
      </c>
      <c r="AR35">
        <v>2</v>
      </c>
      <c r="AS35">
        <v>2</v>
      </c>
      <c r="AT35">
        <v>1</v>
      </c>
      <c r="AU35">
        <v>2</v>
      </c>
      <c r="AV35">
        <v>2</v>
      </c>
      <c r="AW35">
        <v>2</v>
      </c>
      <c r="AX35">
        <v>2</v>
      </c>
      <c r="AY35">
        <v>1</v>
      </c>
      <c r="AZ35">
        <v>1</v>
      </c>
      <c r="BA35">
        <v>2</v>
      </c>
      <c r="BB35">
        <v>2</v>
      </c>
      <c r="BC35">
        <v>2</v>
      </c>
      <c r="BD35">
        <v>1</v>
      </c>
      <c r="BE35">
        <v>2</v>
      </c>
      <c r="BF35">
        <v>2</v>
      </c>
      <c r="BG35">
        <v>2</v>
      </c>
      <c r="BH35">
        <v>2</v>
      </c>
      <c r="BI35">
        <v>2</v>
      </c>
      <c r="BJ35">
        <v>2</v>
      </c>
      <c r="BK35">
        <v>2</v>
      </c>
      <c r="BL35">
        <v>1</v>
      </c>
      <c r="BM35">
        <v>2</v>
      </c>
      <c r="BN35">
        <v>2</v>
      </c>
      <c r="BO35">
        <v>2</v>
      </c>
      <c r="BP35">
        <v>2</v>
      </c>
      <c r="BQ35">
        <v>1</v>
      </c>
      <c r="BR35">
        <v>2</v>
      </c>
      <c r="BS35">
        <v>1</v>
      </c>
      <c r="BT35">
        <v>1</v>
      </c>
      <c r="BU35">
        <v>2</v>
      </c>
      <c r="BV35">
        <v>2</v>
      </c>
      <c r="BW35">
        <v>2</v>
      </c>
      <c r="BX35">
        <v>2</v>
      </c>
      <c r="BY35">
        <v>2</v>
      </c>
      <c r="BZ35">
        <v>2</v>
      </c>
      <c r="CA35">
        <v>2</v>
      </c>
      <c r="CB35">
        <v>1</v>
      </c>
      <c r="CC35">
        <v>2</v>
      </c>
      <c r="CD35">
        <v>1</v>
      </c>
      <c r="CE35">
        <v>2</v>
      </c>
      <c r="CF35">
        <v>2</v>
      </c>
      <c r="CG35">
        <v>2</v>
      </c>
      <c r="CH35">
        <v>2</v>
      </c>
      <c r="CI35">
        <v>1</v>
      </c>
      <c r="CJ35">
        <v>1</v>
      </c>
      <c r="CK35">
        <v>2</v>
      </c>
      <c r="CL35">
        <v>2</v>
      </c>
      <c r="CM35">
        <v>2</v>
      </c>
      <c r="CN35">
        <v>2</v>
      </c>
      <c r="CO35">
        <v>2</v>
      </c>
      <c r="CP35">
        <v>1</v>
      </c>
      <c r="CQ35">
        <v>1</v>
      </c>
      <c r="CR35">
        <v>2</v>
      </c>
      <c r="CS35">
        <v>1</v>
      </c>
      <c r="CT35">
        <v>2</v>
      </c>
      <c r="CU35">
        <v>2</v>
      </c>
      <c r="CV35">
        <v>2</v>
      </c>
      <c r="CW35">
        <v>2</v>
      </c>
      <c r="CX35">
        <v>2</v>
      </c>
      <c r="CY35">
        <v>2</v>
      </c>
      <c r="CZ35">
        <v>2</v>
      </c>
      <c r="DA35">
        <v>2</v>
      </c>
      <c r="DB35">
        <v>2</v>
      </c>
      <c r="DC35">
        <v>1</v>
      </c>
      <c r="DD35">
        <v>2</v>
      </c>
      <c r="DE35">
        <v>1</v>
      </c>
      <c r="DF35">
        <v>1</v>
      </c>
      <c r="DG35">
        <v>2</v>
      </c>
      <c r="DH35">
        <v>2</v>
      </c>
      <c r="DI35">
        <v>2</v>
      </c>
      <c r="DJ35">
        <v>2</v>
      </c>
      <c r="DK35">
        <v>2</v>
      </c>
      <c r="DL35">
        <v>2</v>
      </c>
      <c r="DM35">
        <v>1</v>
      </c>
      <c r="DN35">
        <v>2</v>
      </c>
      <c r="DO35">
        <v>2</v>
      </c>
      <c r="DP35">
        <v>2</v>
      </c>
      <c r="DQ35">
        <v>2</v>
      </c>
      <c r="DR35">
        <v>2</v>
      </c>
      <c r="DS35">
        <v>2</v>
      </c>
      <c r="DT35">
        <v>2</v>
      </c>
      <c r="DU35">
        <v>2</v>
      </c>
      <c r="DV35">
        <v>2</v>
      </c>
      <c r="DW35">
        <v>2</v>
      </c>
      <c r="DX35">
        <v>2</v>
      </c>
      <c r="DY35">
        <v>2</v>
      </c>
      <c r="DZ35">
        <v>2</v>
      </c>
      <c r="EA35">
        <v>1</v>
      </c>
      <c r="EB35">
        <v>1</v>
      </c>
      <c r="EC35">
        <v>2</v>
      </c>
      <c r="ED35">
        <v>1</v>
      </c>
      <c r="EE35">
        <v>2</v>
      </c>
      <c r="EF35">
        <v>2</v>
      </c>
      <c r="EG35">
        <v>2</v>
      </c>
      <c r="EH35">
        <v>2</v>
      </c>
      <c r="EI35">
        <v>2</v>
      </c>
      <c r="EJ35">
        <v>2</v>
      </c>
      <c r="EK35">
        <v>2</v>
      </c>
      <c r="EL35">
        <v>2</v>
      </c>
      <c r="EM35">
        <v>2</v>
      </c>
      <c r="EN35">
        <v>2</v>
      </c>
      <c r="EO35">
        <v>2</v>
      </c>
      <c r="EP35">
        <v>1</v>
      </c>
      <c r="EQ35">
        <v>2</v>
      </c>
      <c r="ER35">
        <v>2</v>
      </c>
      <c r="ES35">
        <v>2</v>
      </c>
      <c r="ET35">
        <v>2</v>
      </c>
      <c r="EU35">
        <v>2</v>
      </c>
      <c r="EV35">
        <v>2</v>
      </c>
      <c r="EW35">
        <v>2</v>
      </c>
      <c r="EX35">
        <v>2</v>
      </c>
      <c r="EY35">
        <v>2</v>
      </c>
      <c r="EZ35">
        <v>2</v>
      </c>
      <c r="FA35">
        <v>2</v>
      </c>
      <c r="FB35">
        <v>2</v>
      </c>
      <c r="FC35">
        <v>2</v>
      </c>
      <c r="FD35">
        <v>1</v>
      </c>
      <c r="FE35">
        <v>2</v>
      </c>
      <c r="FF35">
        <f>IF(ISERROR(VLOOKUP(#REF!,Usuarios[],2,FALSE)),0,VLOOKUP(#REF!,Usuarios[],2,FALSE))</f>
        <v>0</v>
      </c>
    </row>
    <row r="36" spans="1:162" x14ac:dyDescent="0.25">
      <c r="A36" s="1">
        <v>44312</v>
      </c>
      <c r="B36">
        <v>2</v>
      </c>
      <c r="C36">
        <v>2</v>
      </c>
      <c r="D36">
        <v>1</v>
      </c>
      <c r="E36">
        <v>1</v>
      </c>
      <c r="F36">
        <v>1</v>
      </c>
      <c r="G36">
        <v>2</v>
      </c>
      <c r="H36">
        <v>2</v>
      </c>
      <c r="I36">
        <v>1</v>
      </c>
      <c r="J36">
        <v>2</v>
      </c>
      <c r="K36">
        <v>1</v>
      </c>
      <c r="L36">
        <v>2</v>
      </c>
      <c r="M36">
        <v>2</v>
      </c>
      <c r="N36">
        <v>2</v>
      </c>
      <c r="O36">
        <v>2</v>
      </c>
      <c r="P36">
        <v>1</v>
      </c>
      <c r="Q36">
        <v>2</v>
      </c>
      <c r="R36">
        <v>2</v>
      </c>
      <c r="S36">
        <v>1</v>
      </c>
      <c r="T36">
        <v>2</v>
      </c>
      <c r="U36">
        <v>2</v>
      </c>
      <c r="V36">
        <v>1</v>
      </c>
      <c r="W36">
        <v>2</v>
      </c>
      <c r="X36">
        <v>2</v>
      </c>
      <c r="Y36">
        <v>2</v>
      </c>
      <c r="Z36">
        <v>2</v>
      </c>
      <c r="AA36">
        <v>1</v>
      </c>
      <c r="AB36">
        <v>1</v>
      </c>
      <c r="AC36">
        <v>2</v>
      </c>
      <c r="AD36">
        <v>2</v>
      </c>
      <c r="AE36">
        <v>2</v>
      </c>
      <c r="AF36">
        <v>1</v>
      </c>
      <c r="AG36">
        <v>2</v>
      </c>
      <c r="AH36">
        <v>2</v>
      </c>
      <c r="AI36">
        <v>2</v>
      </c>
      <c r="AJ36">
        <v>2</v>
      </c>
      <c r="AK36">
        <v>1</v>
      </c>
      <c r="AL36">
        <v>1</v>
      </c>
      <c r="AM36">
        <v>2</v>
      </c>
      <c r="AN36">
        <v>2</v>
      </c>
      <c r="AO36">
        <v>2</v>
      </c>
      <c r="AP36">
        <v>1</v>
      </c>
      <c r="AQ36">
        <v>1</v>
      </c>
      <c r="AR36">
        <v>2</v>
      </c>
      <c r="AS36">
        <v>1</v>
      </c>
      <c r="AT36">
        <v>1</v>
      </c>
      <c r="AU36">
        <v>1</v>
      </c>
      <c r="AV36">
        <v>2</v>
      </c>
      <c r="AW36">
        <v>2</v>
      </c>
      <c r="AX36">
        <v>2</v>
      </c>
      <c r="AY36">
        <v>1</v>
      </c>
      <c r="AZ36">
        <v>1</v>
      </c>
      <c r="BA36">
        <v>1</v>
      </c>
      <c r="BB36">
        <v>2</v>
      </c>
      <c r="BC36">
        <v>2</v>
      </c>
      <c r="BD36">
        <v>1</v>
      </c>
      <c r="BE36">
        <v>2</v>
      </c>
      <c r="BF36">
        <v>2</v>
      </c>
      <c r="BG36">
        <v>2</v>
      </c>
      <c r="BH36">
        <v>1</v>
      </c>
      <c r="BI36">
        <v>2</v>
      </c>
      <c r="BJ36">
        <v>1</v>
      </c>
      <c r="BK36">
        <v>2</v>
      </c>
      <c r="BL36">
        <v>2</v>
      </c>
      <c r="BM36">
        <v>2</v>
      </c>
      <c r="BN36">
        <v>2</v>
      </c>
      <c r="BO36">
        <v>2</v>
      </c>
      <c r="BP36">
        <v>2</v>
      </c>
      <c r="BQ36">
        <v>2</v>
      </c>
      <c r="BR36">
        <v>1</v>
      </c>
      <c r="BS36">
        <v>2</v>
      </c>
      <c r="BT36">
        <v>2</v>
      </c>
      <c r="BU36">
        <v>2</v>
      </c>
      <c r="BV36">
        <v>1</v>
      </c>
      <c r="BW36">
        <v>2</v>
      </c>
      <c r="BX36">
        <v>2</v>
      </c>
      <c r="BY36">
        <v>2</v>
      </c>
      <c r="BZ36">
        <v>1</v>
      </c>
      <c r="CA36">
        <v>2</v>
      </c>
      <c r="CB36">
        <v>1</v>
      </c>
      <c r="CC36">
        <v>1</v>
      </c>
      <c r="CD36">
        <v>2</v>
      </c>
      <c r="CE36">
        <v>2</v>
      </c>
      <c r="CF36">
        <v>2</v>
      </c>
      <c r="CG36">
        <v>2</v>
      </c>
      <c r="CH36">
        <v>2</v>
      </c>
      <c r="CI36">
        <v>2</v>
      </c>
      <c r="CJ36">
        <v>1</v>
      </c>
      <c r="CK36">
        <v>2</v>
      </c>
      <c r="CL36">
        <v>1</v>
      </c>
      <c r="CM36">
        <v>2</v>
      </c>
      <c r="CN36">
        <v>2</v>
      </c>
      <c r="CO36">
        <v>1</v>
      </c>
      <c r="CP36">
        <v>2</v>
      </c>
      <c r="CQ36">
        <v>2</v>
      </c>
      <c r="CR36">
        <v>2</v>
      </c>
      <c r="CS36">
        <v>2</v>
      </c>
      <c r="CT36">
        <v>2</v>
      </c>
      <c r="CU36">
        <v>2</v>
      </c>
      <c r="CV36">
        <v>2</v>
      </c>
      <c r="CW36">
        <v>1</v>
      </c>
      <c r="CX36">
        <v>2</v>
      </c>
      <c r="CY36">
        <v>1</v>
      </c>
      <c r="CZ36">
        <v>2</v>
      </c>
      <c r="DA36">
        <v>2</v>
      </c>
      <c r="DB36">
        <v>2</v>
      </c>
      <c r="DC36">
        <v>2</v>
      </c>
      <c r="DD36">
        <v>2</v>
      </c>
      <c r="DE36">
        <v>2</v>
      </c>
      <c r="DF36">
        <v>2</v>
      </c>
      <c r="DG36">
        <v>1</v>
      </c>
      <c r="DH36">
        <v>2</v>
      </c>
      <c r="DI36">
        <v>1</v>
      </c>
      <c r="DJ36">
        <v>2</v>
      </c>
      <c r="DK36">
        <v>2</v>
      </c>
      <c r="DL36">
        <v>1</v>
      </c>
      <c r="DM36">
        <v>2</v>
      </c>
      <c r="DN36">
        <v>1</v>
      </c>
      <c r="DO36">
        <v>1</v>
      </c>
      <c r="DP36">
        <v>1</v>
      </c>
      <c r="DQ36">
        <v>2</v>
      </c>
      <c r="DR36">
        <v>2</v>
      </c>
      <c r="DS36">
        <v>2</v>
      </c>
      <c r="DT36">
        <v>2</v>
      </c>
      <c r="DU36">
        <v>2</v>
      </c>
      <c r="DV36">
        <v>2</v>
      </c>
      <c r="DW36">
        <v>2</v>
      </c>
      <c r="DX36">
        <v>1</v>
      </c>
      <c r="DY36">
        <v>2</v>
      </c>
      <c r="DZ36">
        <v>2</v>
      </c>
      <c r="EA36">
        <v>1</v>
      </c>
      <c r="EB36">
        <v>2</v>
      </c>
      <c r="EC36">
        <v>2</v>
      </c>
      <c r="ED36">
        <v>2</v>
      </c>
      <c r="EE36">
        <v>2</v>
      </c>
      <c r="EF36">
        <v>2</v>
      </c>
      <c r="EG36">
        <v>1</v>
      </c>
      <c r="EH36">
        <v>2</v>
      </c>
      <c r="EI36">
        <v>2</v>
      </c>
      <c r="EJ36">
        <v>2</v>
      </c>
      <c r="EK36">
        <v>2</v>
      </c>
      <c r="EL36">
        <v>2</v>
      </c>
      <c r="EM36">
        <v>2</v>
      </c>
      <c r="EN36">
        <v>2</v>
      </c>
      <c r="EO36">
        <v>2</v>
      </c>
      <c r="EP36">
        <v>2</v>
      </c>
      <c r="EQ36">
        <v>2</v>
      </c>
      <c r="ER36">
        <v>2</v>
      </c>
      <c r="ES36">
        <v>2</v>
      </c>
      <c r="ET36">
        <v>2</v>
      </c>
      <c r="EU36">
        <v>2</v>
      </c>
      <c r="EV36">
        <v>2</v>
      </c>
      <c r="EW36">
        <v>2</v>
      </c>
      <c r="EX36">
        <v>2</v>
      </c>
      <c r="EY36">
        <v>2</v>
      </c>
      <c r="EZ36">
        <v>1</v>
      </c>
      <c r="FA36">
        <v>2</v>
      </c>
      <c r="FB36">
        <v>2</v>
      </c>
      <c r="FC36">
        <v>2</v>
      </c>
      <c r="FD36">
        <v>1</v>
      </c>
      <c r="FE36">
        <v>2</v>
      </c>
      <c r="FF36">
        <f>IF(ISERROR(VLOOKUP(#REF!,Usuarios[],2,FALSE)),0,VLOOKUP(#REF!,Usuarios[],2,FALSE))</f>
        <v>0</v>
      </c>
    </row>
    <row r="37" spans="1:162" x14ac:dyDescent="0.25">
      <c r="A37" s="1">
        <v>44312</v>
      </c>
      <c r="B37">
        <v>2</v>
      </c>
      <c r="C37">
        <v>1</v>
      </c>
      <c r="D37">
        <v>2</v>
      </c>
      <c r="E37">
        <v>2</v>
      </c>
      <c r="F37">
        <v>1</v>
      </c>
      <c r="G37">
        <v>1</v>
      </c>
      <c r="H37">
        <v>2</v>
      </c>
      <c r="I37">
        <v>1</v>
      </c>
      <c r="J37">
        <v>1</v>
      </c>
      <c r="K37">
        <v>1</v>
      </c>
      <c r="L37">
        <v>1</v>
      </c>
      <c r="M37">
        <v>2</v>
      </c>
      <c r="N37">
        <v>2</v>
      </c>
      <c r="O37">
        <v>2</v>
      </c>
      <c r="P37">
        <v>1</v>
      </c>
      <c r="Q37">
        <v>2</v>
      </c>
      <c r="R37">
        <v>2</v>
      </c>
      <c r="S37">
        <v>2</v>
      </c>
      <c r="T37">
        <v>2</v>
      </c>
      <c r="U37">
        <v>2</v>
      </c>
      <c r="V37">
        <v>2</v>
      </c>
      <c r="W37">
        <v>2</v>
      </c>
      <c r="X37">
        <v>1</v>
      </c>
      <c r="Y37">
        <v>1</v>
      </c>
      <c r="Z37">
        <v>2</v>
      </c>
      <c r="AA37">
        <v>2</v>
      </c>
      <c r="AB37">
        <v>1</v>
      </c>
      <c r="AC37">
        <v>2</v>
      </c>
      <c r="AD37">
        <v>2</v>
      </c>
      <c r="AE37">
        <v>2</v>
      </c>
      <c r="AF37">
        <v>2</v>
      </c>
      <c r="AG37">
        <v>2</v>
      </c>
      <c r="AH37">
        <v>2</v>
      </c>
      <c r="AI37">
        <v>2</v>
      </c>
      <c r="AJ37">
        <v>2</v>
      </c>
      <c r="AK37">
        <v>2</v>
      </c>
      <c r="AL37">
        <v>2</v>
      </c>
      <c r="AM37">
        <v>2</v>
      </c>
      <c r="AN37">
        <v>1</v>
      </c>
      <c r="AO37">
        <v>2</v>
      </c>
      <c r="AP37">
        <v>1</v>
      </c>
      <c r="AQ37">
        <v>2</v>
      </c>
      <c r="AR37">
        <v>2</v>
      </c>
      <c r="AS37">
        <v>2</v>
      </c>
      <c r="AT37">
        <v>1</v>
      </c>
      <c r="AU37">
        <v>1</v>
      </c>
      <c r="AV37">
        <v>2</v>
      </c>
      <c r="AW37">
        <v>2</v>
      </c>
      <c r="AX37">
        <v>2</v>
      </c>
      <c r="AY37">
        <v>1</v>
      </c>
      <c r="AZ37">
        <v>2</v>
      </c>
      <c r="BA37">
        <v>2</v>
      </c>
      <c r="BB37">
        <v>2</v>
      </c>
      <c r="BC37">
        <v>2</v>
      </c>
      <c r="BD37">
        <v>1</v>
      </c>
      <c r="BE37">
        <v>2</v>
      </c>
      <c r="BF37">
        <v>2</v>
      </c>
      <c r="BG37">
        <v>2</v>
      </c>
      <c r="BH37">
        <v>1</v>
      </c>
      <c r="BI37">
        <v>2</v>
      </c>
      <c r="BJ37">
        <v>2</v>
      </c>
      <c r="BK37">
        <v>1</v>
      </c>
      <c r="BL37">
        <v>1</v>
      </c>
      <c r="BM37">
        <v>2</v>
      </c>
      <c r="BN37">
        <v>2</v>
      </c>
      <c r="BO37">
        <v>1</v>
      </c>
      <c r="BP37">
        <v>2</v>
      </c>
      <c r="BQ37">
        <v>1</v>
      </c>
      <c r="BR37">
        <v>2</v>
      </c>
      <c r="BS37">
        <v>1</v>
      </c>
      <c r="BT37">
        <v>2</v>
      </c>
      <c r="BU37">
        <v>2</v>
      </c>
      <c r="BV37">
        <v>1</v>
      </c>
      <c r="BW37">
        <v>2</v>
      </c>
      <c r="BX37">
        <v>2</v>
      </c>
      <c r="BY37">
        <v>1</v>
      </c>
      <c r="BZ37">
        <v>1</v>
      </c>
      <c r="CA37">
        <v>2</v>
      </c>
      <c r="CB37">
        <v>2</v>
      </c>
      <c r="CC37">
        <v>2</v>
      </c>
      <c r="CD37">
        <v>1</v>
      </c>
      <c r="CE37">
        <v>2</v>
      </c>
      <c r="CF37">
        <v>2</v>
      </c>
      <c r="CG37">
        <v>2</v>
      </c>
      <c r="CH37">
        <v>2</v>
      </c>
      <c r="CI37">
        <v>1</v>
      </c>
      <c r="CJ37">
        <v>2</v>
      </c>
      <c r="CK37">
        <v>2</v>
      </c>
      <c r="CL37">
        <v>2</v>
      </c>
      <c r="CM37">
        <v>2</v>
      </c>
      <c r="CN37">
        <v>2</v>
      </c>
      <c r="CO37">
        <v>1</v>
      </c>
      <c r="CP37">
        <v>1</v>
      </c>
      <c r="CQ37">
        <v>1</v>
      </c>
      <c r="CR37">
        <v>2</v>
      </c>
      <c r="CS37">
        <v>1</v>
      </c>
      <c r="CT37">
        <v>2</v>
      </c>
      <c r="CU37">
        <v>2</v>
      </c>
      <c r="CV37">
        <v>2</v>
      </c>
      <c r="CW37">
        <v>2</v>
      </c>
      <c r="CX37">
        <v>2</v>
      </c>
      <c r="CY37">
        <v>2</v>
      </c>
      <c r="CZ37">
        <v>1</v>
      </c>
      <c r="DA37">
        <v>2</v>
      </c>
      <c r="DB37">
        <v>2</v>
      </c>
      <c r="DC37">
        <v>2</v>
      </c>
      <c r="DD37">
        <v>2</v>
      </c>
      <c r="DE37">
        <v>1</v>
      </c>
      <c r="DF37">
        <v>1</v>
      </c>
      <c r="DG37">
        <v>2</v>
      </c>
      <c r="DH37">
        <v>2</v>
      </c>
      <c r="DI37">
        <v>1</v>
      </c>
      <c r="DJ37">
        <v>2</v>
      </c>
      <c r="DK37">
        <v>2</v>
      </c>
      <c r="DL37">
        <v>1</v>
      </c>
      <c r="DM37">
        <v>2</v>
      </c>
      <c r="DN37">
        <v>2</v>
      </c>
      <c r="DO37">
        <v>1</v>
      </c>
      <c r="DP37">
        <v>2</v>
      </c>
      <c r="DQ37">
        <v>2</v>
      </c>
      <c r="DR37">
        <v>2</v>
      </c>
      <c r="DS37">
        <v>2</v>
      </c>
      <c r="DT37">
        <v>2</v>
      </c>
      <c r="DU37">
        <v>1</v>
      </c>
      <c r="DV37">
        <v>1</v>
      </c>
      <c r="DW37">
        <v>2</v>
      </c>
      <c r="DX37">
        <v>1</v>
      </c>
      <c r="DY37">
        <v>2</v>
      </c>
      <c r="DZ37">
        <v>2</v>
      </c>
      <c r="EA37">
        <v>1</v>
      </c>
      <c r="EB37">
        <v>1</v>
      </c>
      <c r="EC37">
        <v>2</v>
      </c>
      <c r="ED37">
        <v>1</v>
      </c>
      <c r="EE37">
        <v>2</v>
      </c>
      <c r="EF37">
        <v>1</v>
      </c>
      <c r="EG37">
        <v>1</v>
      </c>
      <c r="EH37">
        <v>2</v>
      </c>
      <c r="EI37">
        <v>2</v>
      </c>
      <c r="EJ37">
        <v>2</v>
      </c>
      <c r="EK37">
        <v>2</v>
      </c>
      <c r="EL37">
        <v>2</v>
      </c>
      <c r="EM37">
        <v>2</v>
      </c>
      <c r="EN37">
        <v>1</v>
      </c>
      <c r="EO37">
        <v>2</v>
      </c>
      <c r="EP37">
        <v>2</v>
      </c>
      <c r="EQ37">
        <v>2</v>
      </c>
      <c r="ER37">
        <v>2</v>
      </c>
      <c r="ES37">
        <v>2</v>
      </c>
      <c r="ET37">
        <v>2</v>
      </c>
      <c r="EU37">
        <v>1</v>
      </c>
      <c r="EV37">
        <v>2</v>
      </c>
      <c r="EW37">
        <v>2</v>
      </c>
      <c r="EX37">
        <v>2</v>
      </c>
      <c r="EY37">
        <v>2</v>
      </c>
      <c r="EZ37">
        <v>1</v>
      </c>
      <c r="FA37">
        <v>2</v>
      </c>
      <c r="FB37">
        <v>2</v>
      </c>
      <c r="FC37">
        <v>2</v>
      </c>
      <c r="FD37">
        <v>2</v>
      </c>
      <c r="FE37">
        <v>2</v>
      </c>
      <c r="FF37">
        <f>IF(ISERROR(VLOOKUP(#REF!,Usuarios[],2,FALSE)),0,VLOOKUP(#REF!,Usuarios[],2,FALSE))</f>
        <v>0</v>
      </c>
    </row>
    <row r="38" spans="1:162" x14ac:dyDescent="0.25">
      <c r="A38" s="1">
        <v>44312</v>
      </c>
      <c r="B38">
        <v>2</v>
      </c>
      <c r="C38">
        <v>1</v>
      </c>
      <c r="D38">
        <v>2</v>
      </c>
      <c r="E38">
        <v>2</v>
      </c>
      <c r="F38">
        <v>1</v>
      </c>
      <c r="G38">
        <v>1</v>
      </c>
      <c r="H38">
        <v>2</v>
      </c>
      <c r="I38">
        <v>1</v>
      </c>
      <c r="J38">
        <v>1</v>
      </c>
      <c r="K38">
        <v>1</v>
      </c>
      <c r="L38">
        <v>2</v>
      </c>
      <c r="M38">
        <v>2</v>
      </c>
      <c r="N38">
        <v>2</v>
      </c>
      <c r="O38">
        <v>2</v>
      </c>
      <c r="P38">
        <v>1</v>
      </c>
      <c r="Q38">
        <v>2</v>
      </c>
      <c r="R38">
        <v>2</v>
      </c>
      <c r="S38">
        <v>1</v>
      </c>
      <c r="T38">
        <v>2</v>
      </c>
      <c r="U38">
        <v>2</v>
      </c>
      <c r="V38">
        <v>2</v>
      </c>
      <c r="W38">
        <v>2</v>
      </c>
      <c r="X38">
        <v>1</v>
      </c>
      <c r="Y38">
        <v>2</v>
      </c>
      <c r="Z38">
        <v>2</v>
      </c>
      <c r="AA38">
        <v>2</v>
      </c>
      <c r="AB38">
        <v>1</v>
      </c>
      <c r="AC38">
        <v>2</v>
      </c>
      <c r="AD38">
        <v>2</v>
      </c>
      <c r="AE38">
        <v>2</v>
      </c>
      <c r="AF38">
        <v>1</v>
      </c>
      <c r="AG38">
        <v>2</v>
      </c>
      <c r="AH38">
        <v>2</v>
      </c>
      <c r="AI38">
        <v>2</v>
      </c>
      <c r="AJ38">
        <v>2</v>
      </c>
      <c r="AK38">
        <v>2</v>
      </c>
      <c r="AL38">
        <v>2</v>
      </c>
      <c r="AM38">
        <v>2</v>
      </c>
      <c r="AN38">
        <v>1</v>
      </c>
      <c r="AO38">
        <v>2</v>
      </c>
      <c r="AP38">
        <v>2</v>
      </c>
      <c r="AQ38">
        <v>2</v>
      </c>
      <c r="AR38">
        <v>2</v>
      </c>
      <c r="AS38">
        <v>2</v>
      </c>
      <c r="AT38">
        <v>1</v>
      </c>
      <c r="AU38">
        <v>2</v>
      </c>
      <c r="AV38">
        <v>2</v>
      </c>
      <c r="AW38">
        <v>2</v>
      </c>
      <c r="AX38">
        <v>2</v>
      </c>
      <c r="AY38">
        <v>1</v>
      </c>
      <c r="AZ38">
        <v>1</v>
      </c>
      <c r="BA38">
        <v>2</v>
      </c>
      <c r="BB38">
        <v>2</v>
      </c>
      <c r="BC38">
        <v>2</v>
      </c>
      <c r="BD38">
        <v>1</v>
      </c>
      <c r="BE38">
        <v>2</v>
      </c>
      <c r="BF38">
        <v>2</v>
      </c>
      <c r="BG38">
        <v>2</v>
      </c>
      <c r="BH38">
        <v>2</v>
      </c>
      <c r="BI38">
        <v>2</v>
      </c>
      <c r="BJ38">
        <v>2</v>
      </c>
      <c r="BK38">
        <v>2</v>
      </c>
      <c r="BL38">
        <v>2</v>
      </c>
      <c r="BM38">
        <v>2</v>
      </c>
      <c r="BN38">
        <v>2</v>
      </c>
      <c r="BO38">
        <v>2</v>
      </c>
      <c r="BP38">
        <v>2</v>
      </c>
      <c r="BQ38">
        <v>2</v>
      </c>
      <c r="BR38">
        <v>2</v>
      </c>
      <c r="BS38">
        <v>1</v>
      </c>
      <c r="BT38">
        <v>2</v>
      </c>
      <c r="BU38">
        <v>2</v>
      </c>
      <c r="BV38">
        <v>2</v>
      </c>
      <c r="BW38">
        <v>2</v>
      </c>
      <c r="BX38">
        <v>2</v>
      </c>
      <c r="BY38">
        <v>2</v>
      </c>
      <c r="BZ38">
        <v>1</v>
      </c>
      <c r="CA38">
        <v>2</v>
      </c>
      <c r="CB38">
        <v>1</v>
      </c>
      <c r="CC38">
        <v>2</v>
      </c>
      <c r="CD38">
        <v>1</v>
      </c>
      <c r="CE38">
        <v>2</v>
      </c>
      <c r="CF38">
        <v>2</v>
      </c>
      <c r="CG38">
        <v>2</v>
      </c>
      <c r="CH38">
        <v>2</v>
      </c>
      <c r="CI38">
        <v>1</v>
      </c>
      <c r="CJ38">
        <v>2</v>
      </c>
      <c r="CK38">
        <v>2</v>
      </c>
      <c r="CL38">
        <v>2</v>
      </c>
      <c r="CM38">
        <v>2</v>
      </c>
      <c r="CN38">
        <v>2</v>
      </c>
      <c r="CO38">
        <v>2</v>
      </c>
      <c r="CP38">
        <v>1</v>
      </c>
      <c r="CQ38">
        <v>1</v>
      </c>
      <c r="CR38">
        <v>2</v>
      </c>
      <c r="CS38">
        <v>1</v>
      </c>
      <c r="CT38">
        <v>2</v>
      </c>
      <c r="CU38">
        <v>2</v>
      </c>
      <c r="CV38">
        <v>2</v>
      </c>
      <c r="CW38">
        <v>2</v>
      </c>
      <c r="CX38">
        <v>2</v>
      </c>
      <c r="CY38">
        <v>2</v>
      </c>
      <c r="CZ38">
        <v>1</v>
      </c>
      <c r="DA38">
        <v>2</v>
      </c>
      <c r="DB38">
        <v>2</v>
      </c>
      <c r="DC38">
        <v>2</v>
      </c>
      <c r="DD38">
        <v>2</v>
      </c>
      <c r="DE38">
        <v>2</v>
      </c>
      <c r="DF38">
        <v>2</v>
      </c>
      <c r="DG38">
        <v>2</v>
      </c>
      <c r="DH38">
        <v>2</v>
      </c>
      <c r="DI38">
        <v>2</v>
      </c>
      <c r="DJ38">
        <v>2</v>
      </c>
      <c r="DK38">
        <v>2</v>
      </c>
      <c r="DL38">
        <v>2</v>
      </c>
      <c r="DM38">
        <v>2</v>
      </c>
      <c r="DN38">
        <v>2</v>
      </c>
      <c r="DO38">
        <v>2</v>
      </c>
      <c r="DP38">
        <v>2</v>
      </c>
      <c r="DQ38">
        <v>2</v>
      </c>
      <c r="DR38">
        <v>2</v>
      </c>
      <c r="DS38">
        <v>2</v>
      </c>
      <c r="DT38">
        <v>2</v>
      </c>
      <c r="DU38">
        <v>1</v>
      </c>
      <c r="DV38">
        <v>2</v>
      </c>
      <c r="DW38">
        <v>2</v>
      </c>
      <c r="DX38">
        <v>2</v>
      </c>
      <c r="DY38">
        <v>2</v>
      </c>
      <c r="DZ38">
        <v>2</v>
      </c>
      <c r="EA38">
        <v>1</v>
      </c>
      <c r="EB38">
        <v>1</v>
      </c>
      <c r="EC38">
        <v>2</v>
      </c>
      <c r="ED38">
        <v>2</v>
      </c>
      <c r="EE38">
        <v>2</v>
      </c>
      <c r="EF38">
        <v>2</v>
      </c>
      <c r="EG38">
        <v>2</v>
      </c>
      <c r="EH38">
        <v>2</v>
      </c>
      <c r="EI38">
        <v>2</v>
      </c>
      <c r="EJ38">
        <v>2</v>
      </c>
      <c r="EK38">
        <v>2</v>
      </c>
      <c r="EL38">
        <v>2</v>
      </c>
      <c r="EM38">
        <v>2</v>
      </c>
      <c r="EN38">
        <v>2</v>
      </c>
      <c r="EO38">
        <v>2</v>
      </c>
      <c r="EP38">
        <v>1</v>
      </c>
      <c r="EQ38">
        <v>2</v>
      </c>
      <c r="ER38">
        <v>2</v>
      </c>
      <c r="ES38">
        <v>2</v>
      </c>
      <c r="ET38">
        <v>2</v>
      </c>
      <c r="EU38">
        <v>2</v>
      </c>
      <c r="EV38">
        <v>2</v>
      </c>
      <c r="EW38">
        <v>2</v>
      </c>
      <c r="EX38">
        <v>2</v>
      </c>
      <c r="EY38">
        <v>2</v>
      </c>
      <c r="EZ38">
        <v>2</v>
      </c>
      <c r="FA38">
        <v>2</v>
      </c>
      <c r="FB38">
        <v>2</v>
      </c>
      <c r="FC38">
        <v>2</v>
      </c>
      <c r="FD38">
        <v>1</v>
      </c>
      <c r="FE38">
        <v>2</v>
      </c>
      <c r="FF38">
        <f>IF(ISERROR(VLOOKUP(#REF!,Usuarios[],2,FALSE)),0,VLOOKUP(#REF!,Usuarios[],2,FALSE))</f>
        <v>0</v>
      </c>
    </row>
    <row r="39" spans="1:162" x14ac:dyDescent="0.25">
      <c r="A39" s="1">
        <v>44312</v>
      </c>
      <c r="B39">
        <v>2</v>
      </c>
      <c r="C39">
        <v>2</v>
      </c>
      <c r="D39">
        <v>2</v>
      </c>
      <c r="E39">
        <v>2</v>
      </c>
      <c r="F39">
        <v>1</v>
      </c>
      <c r="G39">
        <v>1</v>
      </c>
      <c r="H39">
        <v>1</v>
      </c>
      <c r="I39">
        <v>2</v>
      </c>
      <c r="J39">
        <v>1</v>
      </c>
      <c r="K39">
        <v>2</v>
      </c>
      <c r="L39">
        <v>1</v>
      </c>
      <c r="M39">
        <v>2</v>
      </c>
      <c r="N39">
        <v>1</v>
      </c>
      <c r="O39">
        <v>2</v>
      </c>
      <c r="P39">
        <v>1</v>
      </c>
      <c r="Q39">
        <v>2</v>
      </c>
      <c r="R39">
        <v>2</v>
      </c>
      <c r="S39">
        <v>1</v>
      </c>
      <c r="T39">
        <v>1</v>
      </c>
      <c r="U39">
        <v>1</v>
      </c>
      <c r="V39">
        <v>2</v>
      </c>
      <c r="W39">
        <v>2</v>
      </c>
      <c r="X39">
        <v>2</v>
      </c>
      <c r="Y39">
        <v>2</v>
      </c>
      <c r="Z39">
        <v>2</v>
      </c>
      <c r="AA39">
        <v>1</v>
      </c>
      <c r="AB39">
        <v>1</v>
      </c>
      <c r="AC39">
        <v>2</v>
      </c>
      <c r="AD39">
        <v>2</v>
      </c>
      <c r="AE39">
        <v>1</v>
      </c>
      <c r="AF39">
        <v>1</v>
      </c>
      <c r="AG39">
        <v>2</v>
      </c>
      <c r="AH39">
        <v>2</v>
      </c>
      <c r="AI39">
        <v>1</v>
      </c>
      <c r="AJ39">
        <v>1</v>
      </c>
      <c r="AK39">
        <v>1</v>
      </c>
      <c r="AL39">
        <v>2</v>
      </c>
      <c r="AM39">
        <v>2</v>
      </c>
      <c r="AN39">
        <v>2</v>
      </c>
      <c r="AO39">
        <v>2</v>
      </c>
      <c r="AP39">
        <v>1</v>
      </c>
      <c r="AQ39">
        <v>1</v>
      </c>
      <c r="AR39">
        <v>2</v>
      </c>
      <c r="AS39">
        <v>1</v>
      </c>
      <c r="AT39">
        <v>1</v>
      </c>
      <c r="AU39">
        <v>1</v>
      </c>
      <c r="AV39">
        <v>1</v>
      </c>
      <c r="AW39">
        <v>2</v>
      </c>
      <c r="AX39">
        <v>2</v>
      </c>
      <c r="AY39">
        <v>1</v>
      </c>
      <c r="AZ39">
        <v>2</v>
      </c>
      <c r="BA39">
        <v>2</v>
      </c>
      <c r="BB39">
        <v>2</v>
      </c>
      <c r="BC39">
        <v>2</v>
      </c>
      <c r="BD39">
        <v>2</v>
      </c>
      <c r="BE39">
        <v>2</v>
      </c>
      <c r="BF39">
        <v>1</v>
      </c>
      <c r="BG39">
        <v>1</v>
      </c>
      <c r="BH39">
        <v>2</v>
      </c>
      <c r="BI39">
        <v>2</v>
      </c>
      <c r="BJ39">
        <v>2</v>
      </c>
      <c r="BK39">
        <v>2</v>
      </c>
      <c r="BL39">
        <v>1</v>
      </c>
      <c r="BM39">
        <v>2</v>
      </c>
      <c r="BN39">
        <v>2</v>
      </c>
      <c r="BO39">
        <v>2</v>
      </c>
      <c r="BP39">
        <v>2</v>
      </c>
      <c r="BQ39">
        <v>2</v>
      </c>
      <c r="BR39">
        <v>2</v>
      </c>
      <c r="BS39">
        <v>2</v>
      </c>
      <c r="BT39">
        <v>2</v>
      </c>
      <c r="BU39">
        <v>2</v>
      </c>
      <c r="BV39">
        <v>2</v>
      </c>
      <c r="BW39">
        <v>1</v>
      </c>
      <c r="BX39">
        <v>2</v>
      </c>
      <c r="BY39">
        <v>2</v>
      </c>
      <c r="BZ39">
        <v>2</v>
      </c>
      <c r="CA39">
        <v>2</v>
      </c>
      <c r="CB39">
        <v>1</v>
      </c>
      <c r="CC39">
        <v>1</v>
      </c>
      <c r="CD39">
        <v>1</v>
      </c>
      <c r="CE39">
        <v>2</v>
      </c>
      <c r="CF39">
        <v>2</v>
      </c>
      <c r="CG39">
        <v>2</v>
      </c>
      <c r="CH39">
        <v>2</v>
      </c>
      <c r="CI39">
        <v>2</v>
      </c>
      <c r="CJ39">
        <v>1</v>
      </c>
      <c r="CK39">
        <v>2</v>
      </c>
      <c r="CL39">
        <v>2</v>
      </c>
      <c r="CM39">
        <v>2</v>
      </c>
      <c r="CN39">
        <v>2</v>
      </c>
      <c r="CO39">
        <v>2</v>
      </c>
      <c r="CP39">
        <v>2</v>
      </c>
      <c r="CQ39">
        <v>1</v>
      </c>
      <c r="CR39">
        <v>2</v>
      </c>
      <c r="CS39">
        <v>1</v>
      </c>
      <c r="CT39">
        <v>2</v>
      </c>
      <c r="CU39">
        <v>2</v>
      </c>
      <c r="CV39">
        <v>1</v>
      </c>
      <c r="CW39">
        <v>1</v>
      </c>
      <c r="CX39">
        <v>2</v>
      </c>
      <c r="CY39">
        <v>2</v>
      </c>
      <c r="CZ39">
        <v>2</v>
      </c>
      <c r="DA39">
        <v>1</v>
      </c>
      <c r="DB39">
        <v>2</v>
      </c>
      <c r="DC39">
        <v>2</v>
      </c>
      <c r="DD39">
        <v>2</v>
      </c>
      <c r="DE39">
        <v>1</v>
      </c>
      <c r="DF39">
        <v>1</v>
      </c>
      <c r="DG39">
        <v>1</v>
      </c>
      <c r="DH39">
        <v>2</v>
      </c>
      <c r="DI39">
        <v>1</v>
      </c>
      <c r="DJ39">
        <v>2</v>
      </c>
      <c r="DK39">
        <v>2</v>
      </c>
      <c r="DL39">
        <v>1</v>
      </c>
      <c r="DM39">
        <v>2</v>
      </c>
      <c r="DN39">
        <v>2</v>
      </c>
      <c r="DO39">
        <v>1</v>
      </c>
      <c r="DP39">
        <v>2</v>
      </c>
      <c r="DQ39">
        <v>2</v>
      </c>
      <c r="DR39">
        <v>1</v>
      </c>
      <c r="DS39">
        <v>2</v>
      </c>
      <c r="DT39">
        <v>2</v>
      </c>
      <c r="DU39">
        <v>1</v>
      </c>
      <c r="DV39">
        <v>1</v>
      </c>
      <c r="DW39">
        <v>2</v>
      </c>
      <c r="DX39">
        <v>1</v>
      </c>
      <c r="DY39">
        <v>2</v>
      </c>
      <c r="DZ39">
        <v>2</v>
      </c>
      <c r="EA39">
        <v>1</v>
      </c>
      <c r="EB39">
        <v>2</v>
      </c>
      <c r="EC39">
        <v>2</v>
      </c>
      <c r="ED39">
        <v>2</v>
      </c>
      <c r="EE39">
        <v>2</v>
      </c>
      <c r="EF39">
        <v>2</v>
      </c>
      <c r="EG39">
        <v>2</v>
      </c>
      <c r="EH39">
        <v>2</v>
      </c>
      <c r="EI39">
        <v>2</v>
      </c>
      <c r="EJ39">
        <v>2</v>
      </c>
      <c r="EK39">
        <v>2</v>
      </c>
      <c r="EL39">
        <v>1</v>
      </c>
      <c r="EM39">
        <v>2</v>
      </c>
      <c r="EN39">
        <v>1</v>
      </c>
      <c r="EO39">
        <v>2</v>
      </c>
      <c r="EP39">
        <v>2</v>
      </c>
      <c r="EQ39">
        <v>2</v>
      </c>
      <c r="ER39">
        <v>1</v>
      </c>
      <c r="ES39">
        <v>2</v>
      </c>
      <c r="ET39">
        <v>2</v>
      </c>
      <c r="EU39">
        <v>1</v>
      </c>
      <c r="EV39">
        <v>1</v>
      </c>
      <c r="EW39">
        <v>1</v>
      </c>
      <c r="EX39">
        <v>1</v>
      </c>
      <c r="EY39">
        <v>1</v>
      </c>
      <c r="EZ39">
        <v>2</v>
      </c>
      <c r="FA39">
        <v>2</v>
      </c>
      <c r="FB39">
        <v>2</v>
      </c>
      <c r="FC39">
        <v>2</v>
      </c>
      <c r="FD39">
        <v>1</v>
      </c>
      <c r="FE39">
        <v>2</v>
      </c>
      <c r="FF39">
        <f>IF(ISERROR(VLOOKUP(#REF!,Usuarios[],2,FALSE)),0,VLOOKUP(#REF!,Usuarios[],2,FALSE))</f>
        <v>0</v>
      </c>
    </row>
    <row r="40" spans="1:162" x14ac:dyDescent="0.25">
      <c r="A40" s="1">
        <v>44312</v>
      </c>
      <c r="B40">
        <v>2</v>
      </c>
      <c r="C40">
        <v>1</v>
      </c>
      <c r="D40">
        <v>2</v>
      </c>
      <c r="E40">
        <v>2</v>
      </c>
      <c r="F40">
        <v>1</v>
      </c>
      <c r="G40">
        <v>1</v>
      </c>
      <c r="H40">
        <v>1</v>
      </c>
      <c r="I40">
        <v>1</v>
      </c>
      <c r="J40">
        <v>1</v>
      </c>
      <c r="K40">
        <v>1</v>
      </c>
      <c r="L40">
        <v>2</v>
      </c>
      <c r="M40">
        <v>2</v>
      </c>
      <c r="N40">
        <v>1</v>
      </c>
      <c r="O40">
        <v>2</v>
      </c>
      <c r="P40">
        <v>1</v>
      </c>
      <c r="Q40">
        <v>2</v>
      </c>
      <c r="R40">
        <v>2</v>
      </c>
      <c r="S40">
        <v>2</v>
      </c>
      <c r="T40">
        <v>2</v>
      </c>
      <c r="U40">
        <v>1</v>
      </c>
      <c r="V40">
        <v>2</v>
      </c>
      <c r="W40">
        <v>2</v>
      </c>
      <c r="X40">
        <v>1</v>
      </c>
      <c r="Y40">
        <v>2</v>
      </c>
      <c r="Z40">
        <v>1</v>
      </c>
      <c r="AA40">
        <v>2</v>
      </c>
      <c r="AB40">
        <v>1</v>
      </c>
      <c r="AC40">
        <v>2</v>
      </c>
      <c r="AD40">
        <v>2</v>
      </c>
      <c r="AE40">
        <v>2</v>
      </c>
      <c r="AF40">
        <v>2</v>
      </c>
      <c r="AG40">
        <v>2</v>
      </c>
      <c r="AH40">
        <v>2</v>
      </c>
      <c r="AI40">
        <v>2</v>
      </c>
      <c r="AJ40">
        <v>2</v>
      </c>
      <c r="AK40">
        <v>2</v>
      </c>
      <c r="AL40">
        <v>2</v>
      </c>
      <c r="AM40">
        <v>1</v>
      </c>
      <c r="AN40">
        <v>1</v>
      </c>
      <c r="AO40">
        <v>2</v>
      </c>
      <c r="AP40">
        <v>1</v>
      </c>
      <c r="AQ40">
        <v>2</v>
      </c>
      <c r="AR40">
        <v>2</v>
      </c>
      <c r="AS40">
        <v>1</v>
      </c>
      <c r="AT40">
        <v>1</v>
      </c>
      <c r="AU40">
        <v>2</v>
      </c>
      <c r="AV40">
        <v>2</v>
      </c>
      <c r="AW40">
        <v>2</v>
      </c>
      <c r="AX40">
        <v>1</v>
      </c>
      <c r="AY40">
        <v>1</v>
      </c>
      <c r="AZ40">
        <v>1</v>
      </c>
      <c r="BA40">
        <v>2</v>
      </c>
      <c r="BB40">
        <v>2</v>
      </c>
      <c r="BC40">
        <v>2</v>
      </c>
      <c r="BD40">
        <v>1</v>
      </c>
      <c r="BE40">
        <v>2</v>
      </c>
      <c r="BF40">
        <v>2</v>
      </c>
      <c r="BG40">
        <v>2</v>
      </c>
      <c r="BH40">
        <v>1</v>
      </c>
      <c r="BI40">
        <v>2</v>
      </c>
      <c r="BJ40">
        <v>2</v>
      </c>
      <c r="BK40">
        <v>1</v>
      </c>
      <c r="BL40">
        <v>1</v>
      </c>
      <c r="BM40">
        <v>2</v>
      </c>
      <c r="BN40">
        <v>2</v>
      </c>
      <c r="BO40">
        <v>2</v>
      </c>
      <c r="BP40">
        <v>1</v>
      </c>
      <c r="BQ40">
        <v>1</v>
      </c>
      <c r="BR40">
        <v>1</v>
      </c>
      <c r="BS40">
        <v>2</v>
      </c>
      <c r="BT40">
        <v>2</v>
      </c>
      <c r="BU40">
        <v>2</v>
      </c>
      <c r="BV40">
        <v>2</v>
      </c>
      <c r="BW40">
        <v>1</v>
      </c>
      <c r="BX40">
        <v>2</v>
      </c>
      <c r="BY40">
        <v>2</v>
      </c>
      <c r="BZ40">
        <v>2</v>
      </c>
      <c r="CA40">
        <v>2</v>
      </c>
      <c r="CB40">
        <v>1</v>
      </c>
      <c r="CC40">
        <v>2</v>
      </c>
      <c r="CD40">
        <v>1</v>
      </c>
      <c r="CE40">
        <v>2</v>
      </c>
      <c r="CF40">
        <v>2</v>
      </c>
      <c r="CG40">
        <v>2</v>
      </c>
      <c r="CH40">
        <v>2</v>
      </c>
      <c r="CI40">
        <v>1</v>
      </c>
      <c r="CJ40">
        <v>2</v>
      </c>
      <c r="CK40">
        <v>2</v>
      </c>
      <c r="CL40">
        <v>1</v>
      </c>
      <c r="CM40">
        <v>2</v>
      </c>
      <c r="CN40">
        <v>1</v>
      </c>
      <c r="CO40">
        <v>2</v>
      </c>
      <c r="CP40">
        <v>1</v>
      </c>
      <c r="CQ40">
        <v>1</v>
      </c>
      <c r="CR40">
        <v>2</v>
      </c>
      <c r="CS40">
        <v>1</v>
      </c>
      <c r="CT40">
        <v>2</v>
      </c>
      <c r="CU40">
        <v>2</v>
      </c>
      <c r="CV40">
        <v>1</v>
      </c>
      <c r="CW40">
        <v>1</v>
      </c>
      <c r="CX40">
        <v>2</v>
      </c>
      <c r="CY40">
        <v>1</v>
      </c>
      <c r="CZ40">
        <v>2</v>
      </c>
      <c r="DA40">
        <v>2</v>
      </c>
      <c r="DB40">
        <v>2</v>
      </c>
      <c r="DC40">
        <v>2</v>
      </c>
      <c r="DD40">
        <v>2</v>
      </c>
      <c r="DE40">
        <v>1</v>
      </c>
      <c r="DF40">
        <v>2</v>
      </c>
      <c r="DG40">
        <v>1</v>
      </c>
      <c r="DH40">
        <v>2</v>
      </c>
      <c r="DI40">
        <v>2</v>
      </c>
      <c r="DJ40">
        <v>1</v>
      </c>
      <c r="DK40">
        <v>2</v>
      </c>
      <c r="DL40">
        <v>1</v>
      </c>
      <c r="DM40">
        <v>2</v>
      </c>
      <c r="DN40">
        <v>2</v>
      </c>
      <c r="DO40">
        <v>2</v>
      </c>
      <c r="DP40">
        <v>1</v>
      </c>
      <c r="DQ40">
        <v>2</v>
      </c>
      <c r="DR40">
        <v>2</v>
      </c>
      <c r="DS40">
        <v>2</v>
      </c>
      <c r="DT40">
        <v>2</v>
      </c>
      <c r="DU40">
        <v>2</v>
      </c>
      <c r="DV40">
        <v>1</v>
      </c>
      <c r="DW40">
        <v>2</v>
      </c>
      <c r="DX40">
        <v>2</v>
      </c>
      <c r="DY40">
        <v>2</v>
      </c>
      <c r="DZ40">
        <v>2</v>
      </c>
      <c r="EA40">
        <v>1</v>
      </c>
      <c r="EB40">
        <v>1</v>
      </c>
      <c r="EC40">
        <v>1</v>
      </c>
      <c r="ED40">
        <v>2</v>
      </c>
      <c r="EE40">
        <v>2</v>
      </c>
      <c r="EF40">
        <v>2</v>
      </c>
      <c r="EG40">
        <v>2</v>
      </c>
      <c r="EH40">
        <v>2</v>
      </c>
      <c r="EI40">
        <v>2</v>
      </c>
      <c r="EJ40">
        <v>2</v>
      </c>
      <c r="EK40">
        <v>2</v>
      </c>
      <c r="EL40">
        <v>2</v>
      </c>
      <c r="EM40">
        <v>2</v>
      </c>
      <c r="EN40">
        <v>2</v>
      </c>
      <c r="EO40">
        <v>2</v>
      </c>
      <c r="EP40">
        <v>1</v>
      </c>
      <c r="EQ40">
        <v>2</v>
      </c>
      <c r="ER40">
        <v>2</v>
      </c>
      <c r="ES40">
        <v>2</v>
      </c>
      <c r="ET40">
        <v>2</v>
      </c>
      <c r="EU40">
        <v>2</v>
      </c>
      <c r="EV40">
        <v>2</v>
      </c>
      <c r="EW40">
        <v>2</v>
      </c>
      <c r="EX40">
        <v>2</v>
      </c>
      <c r="EY40">
        <v>2</v>
      </c>
      <c r="EZ40">
        <v>2</v>
      </c>
      <c r="FA40">
        <v>2</v>
      </c>
      <c r="FB40">
        <v>2</v>
      </c>
      <c r="FC40">
        <v>2</v>
      </c>
      <c r="FD40">
        <v>1</v>
      </c>
      <c r="FE40">
        <v>2</v>
      </c>
      <c r="FF40">
        <f>IF(ISERROR(VLOOKUP(#REF!,Usuarios[],2,FALSE)),0,VLOOKUP(#REF!,Usuarios[],2,FALSE))</f>
        <v>0</v>
      </c>
    </row>
    <row r="41" spans="1:162" x14ac:dyDescent="0.25">
      <c r="A41" s="1">
        <v>44312</v>
      </c>
      <c r="B41">
        <v>1</v>
      </c>
      <c r="C41">
        <v>2</v>
      </c>
      <c r="D41">
        <v>2</v>
      </c>
      <c r="E41">
        <v>1</v>
      </c>
      <c r="F41">
        <v>1</v>
      </c>
      <c r="G41">
        <v>2</v>
      </c>
      <c r="H41">
        <v>1</v>
      </c>
      <c r="I41">
        <v>2</v>
      </c>
      <c r="J41">
        <v>1</v>
      </c>
      <c r="K41">
        <v>1</v>
      </c>
      <c r="L41">
        <v>1</v>
      </c>
      <c r="M41">
        <v>2</v>
      </c>
      <c r="N41">
        <v>2</v>
      </c>
      <c r="O41">
        <v>1</v>
      </c>
      <c r="P41">
        <v>1</v>
      </c>
      <c r="Q41">
        <v>2</v>
      </c>
      <c r="R41">
        <v>1</v>
      </c>
      <c r="S41">
        <v>2</v>
      </c>
      <c r="T41">
        <v>1</v>
      </c>
      <c r="U41">
        <v>2</v>
      </c>
      <c r="V41">
        <v>1</v>
      </c>
      <c r="W41">
        <v>2</v>
      </c>
      <c r="X41">
        <v>1</v>
      </c>
      <c r="Y41">
        <v>2</v>
      </c>
      <c r="Z41">
        <v>2</v>
      </c>
      <c r="AA41">
        <v>1</v>
      </c>
      <c r="AB41">
        <v>1</v>
      </c>
      <c r="AC41">
        <v>1</v>
      </c>
      <c r="AD41">
        <v>1</v>
      </c>
      <c r="AE41">
        <v>2</v>
      </c>
      <c r="AF41">
        <v>2</v>
      </c>
      <c r="AG41">
        <v>1</v>
      </c>
      <c r="AH41">
        <v>2</v>
      </c>
      <c r="AI41">
        <v>1</v>
      </c>
      <c r="AJ41">
        <v>2</v>
      </c>
      <c r="AK41">
        <v>1</v>
      </c>
      <c r="AL41">
        <v>1</v>
      </c>
      <c r="AM41">
        <v>1</v>
      </c>
      <c r="AN41">
        <v>2</v>
      </c>
      <c r="AO41">
        <v>2</v>
      </c>
      <c r="AP41">
        <v>2</v>
      </c>
      <c r="AQ41">
        <v>1</v>
      </c>
      <c r="AR41">
        <v>1</v>
      </c>
      <c r="AS41">
        <v>1</v>
      </c>
      <c r="AT41">
        <v>1</v>
      </c>
      <c r="AU41">
        <v>1</v>
      </c>
      <c r="AV41">
        <v>1</v>
      </c>
      <c r="AW41">
        <v>1</v>
      </c>
      <c r="AX41">
        <v>2</v>
      </c>
      <c r="AY41">
        <v>1</v>
      </c>
      <c r="AZ41">
        <v>2</v>
      </c>
      <c r="BA41">
        <v>1</v>
      </c>
      <c r="BB41">
        <v>1</v>
      </c>
      <c r="BC41">
        <v>1</v>
      </c>
      <c r="BD41">
        <v>1</v>
      </c>
      <c r="BE41">
        <v>1</v>
      </c>
      <c r="BF41">
        <v>2</v>
      </c>
      <c r="BG41">
        <v>1</v>
      </c>
      <c r="BH41">
        <v>1</v>
      </c>
      <c r="BI41">
        <v>2</v>
      </c>
      <c r="BJ41">
        <v>2</v>
      </c>
      <c r="BK41">
        <v>1</v>
      </c>
      <c r="BL41">
        <v>1</v>
      </c>
      <c r="BM41">
        <v>1</v>
      </c>
      <c r="BN41">
        <v>1</v>
      </c>
      <c r="BO41">
        <v>1</v>
      </c>
      <c r="BP41">
        <v>1</v>
      </c>
      <c r="BQ41">
        <v>1</v>
      </c>
      <c r="BR41">
        <v>1</v>
      </c>
      <c r="BS41">
        <v>2</v>
      </c>
      <c r="BT41">
        <v>1</v>
      </c>
      <c r="BU41">
        <v>1</v>
      </c>
      <c r="BV41">
        <v>1</v>
      </c>
      <c r="BW41">
        <v>1</v>
      </c>
      <c r="BX41">
        <v>1</v>
      </c>
      <c r="BY41">
        <v>1</v>
      </c>
      <c r="BZ41">
        <v>1</v>
      </c>
      <c r="CA41">
        <v>1</v>
      </c>
      <c r="CB41">
        <v>1</v>
      </c>
      <c r="CC41">
        <v>1</v>
      </c>
      <c r="CD41">
        <v>1</v>
      </c>
      <c r="CE41">
        <v>1</v>
      </c>
      <c r="CF41">
        <v>2</v>
      </c>
      <c r="CG41">
        <v>1</v>
      </c>
      <c r="CH41">
        <v>2</v>
      </c>
      <c r="CI41">
        <v>1</v>
      </c>
      <c r="CJ41">
        <v>1</v>
      </c>
      <c r="CK41">
        <v>1</v>
      </c>
      <c r="CL41">
        <v>1</v>
      </c>
      <c r="CM41">
        <v>2</v>
      </c>
      <c r="CN41">
        <v>2</v>
      </c>
      <c r="CO41">
        <v>1</v>
      </c>
      <c r="CP41">
        <v>1</v>
      </c>
      <c r="CQ41">
        <v>1</v>
      </c>
      <c r="CR41">
        <v>2</v>
      </c>
      <c r="CS41">
        <v>1</v>
      </c>
      <c r="CT41">
        <v>2</v>
      </c>
      <c r="CU41">
        <v>1</v>
      </c>
      <c r="CV41">
        <v>2</v>
      </c>
      <c r="CW41">
        <v>1</v>
      </c>
      <c r="CX41">
        <v>2</v>
      </c>
      <c r="CY41">
        <v>1</v>
      </c>
      <c r="CZ41">
        <v>1</v>
      </c>
      <c r="DA41">
        <v>2</v>
      </c>
      <c r="DB41">
        <v>1</v>
      </c>
      <c r="DC41">
        <v>1</v>
      </c>
      <c r="DD41">
        <v>1</v>
      </c>
      <c r="DE41">
        <v>1</v>
      </c>
      <c r="DF41">
        <v>2</v>
      </c>
      <c r="DG41">
        <v>1</v>
      </c>
      <c r="DH41">
        <v>2</v>
      </c>
      <c r="DI41">
        <v>1</v>
      </c>
      <c r="DJ41">
        <v>1</v>
      </c>
      <c r="DK41">
        <v>2</v>
      </c>
      <c r="DL41">
        <v>1</v>
      </c>
      <c r="DM41">
        <v>1</v>
      </c>
      <c r="DN41">
        <v>1</v>
      </c>
      <c r="DO41">
        <v>1</v>
      </c>
      <c r="DP41">
        <v>1</v>
      </c>
      <c r="DQ41">
        <v>1</v>
      </c>
      <c r="DR41">
        <v>1</v>
      </c>
      <c r="DS41">
        <v>1</v>
      </c>
      <c r="DT41">
        <v>1</v>
      </c>
      <c r="DU41">
        <v>1</v>
      </c>
      <c r="DV41">
        <v>1</v>
      </c>
      <c r="DW41">
        <v>2</v>
      </c>
      <c r="DX41">
        <v>1</v>
      </c>
      <c r="DY41">
        <v>1</v>
      </c>
      <c r="DZ41">
        <v>1</v>
      </c>
      <c r="EA41">
        <v>1</v>
      </c>
      <c r="EB41">
        <v>1</v>
      </c>
      <c r="EC41">
        <v>1</v>
      </c>
      <c r="ED41">
        <v>1</v>
      </c>
      <c r="EE41">
        <v>2</v>
      </c>
      <c r="EF41">
        <v>2</v>
      </c>
      <c r="EG41">
        <v>1</v>
      </c>
      <c r="EH41">
        <v>1</v>
      </c>
      <c r="EI41">
        <v>2</v>
      </c>
      <c r="EJ41">
        <v>1</v>
      </c>
      <c r="EK41">
        <v>1</v>
      </c>
      <c r="EL41">
        <v>2</v>
      </c>
      <c r="EM41">
        <v>1</v>
      </c>
      <c r="EN41">
        <v>1</v>
      </c>
      <c r="EO41">
        <v>1</v>
      </c>
      <c r="EP41">
        <v>2</v>
      </c>
      <c r="EQ41">
        <v>1</v>
      </c>
      <c r="ER41">
        <v>2</v>
      </c>
      <c r="ES41">
        <v>1</v>
      </c>
      <c r="ET41">
        <v>1</v>
      </c>
      <c r="EU41">
        <v>1</v>
      </c>
      <c r="EV41">
        <v>1</v>
      </c>
      <c r="EW41">
        <v>2</v>
      </c>
      <c r="EX41">
        <v>1</v>
      </c>
      <c r="EY41">
        <v>1</v>
      </c>
      <c r="EZ41">
        <v>1</v>
      </c>
      <c r="FA41">
        <v>1</v>
      </c>
      <c r="FB41">
        <v>1</v>
      </c>
      <c r="FC41">
        <v>1</v>
      </c>
      <c r="FD41">
        <v>1</v>
      </c>
      <c r="FE41">
        <v>2</v>
      </c>
      <c r="FF41">
        <f>IF(ISERROR(VLOOKUP(#REF!,Usuarios[],2,FALSE)),0,VLOOKUP(#REF!,Usuarios[],2,FALSE))</f>
        <v>0</v>
      </c>
    </row>
    <row r="42" spans="1:162" x14ac:dyDescent="0.25">
      <c r="A42" s="1">
        <v>44312</v>
      </c>
      <c r="B42">
        <v>2</v>
      </c>
      <c r="C42">
        <v>1</v>
      </c>
      <c r="D42">
        <v>2</v>
      </c>
      <c r="E42">
        <v>2</v>
      </c>
      <c r="F42">
        <v>1</v>
      </c>
      <c r="G42">
        <v>1</v>
      </c>
      <c r="H42">
        <v>2</v>
      </c>
      <c r="I42">
        <v>1</v>
      </c>
      <c r="J42">
        <v>1</v>
      </c>
      <c r="K42">
        <v>1</v>
      </c>
      <c r="L42">
        <v>2</v>
      </c>
      <c r="M42">
        <v>1</v>
      </c>
      <c r="N42">
        <v>2</v>
      </c>
      <c r="O42">
        <v>2</v>
      </c>
      <c r="P42">
        <v>1</v>
      </c>
      <c r="Q42">
        <v>2</v>
      </c>
      <c r="R42">
        <v>1</v>
      </c>
      <c r="S42">
        <v>1</v>
      </c>
      <c r="T42">
        <v>2</v>
      </c>
      <c r="U42">
        <v>1</v>
      </c>
      <c r="V42">
        <v>2</v>
      </c>
      <c r="W42">
        <v>2</v>
      </c>
      <c r="X42">
        <v>2</v>
      </c>
      <c r="Y42">
        <v>1</v>
      </c>
      <c r="Z42">
        <v>2</v>
      </c>
      <c r="AA42">
        <v>2</v>
      </c>
      <c r="AB42">
        <v>1</v>
      </c>
      <c r="AC42">
        <v>2</v>
      </c>
      <c r="AD42">
        <v>2</v>
      </c>
      <c r="AE42">
        <v>2</v>
      </c>
      <c r="AF42">
        <v>2</v>
      </c>
      <c r="AG42">
        <v>2</v>
      </c>
      <c r="AH42">
        <v>2</v>
      </c>
      <c r="AI42">
        <v>2</v>
      </c>
      <c r="AJ42">
        <v>2</v>
      </c>
      <c r="AK42">
        <v>2</v>
      </c>
      <c r="AL42">
        <v>2</v>
      </c>
      <c r="AM42">
        <v>2</v>
      </c>
      <c r="AN42">
        <v>2</v>
      </c>
      <c r="AO42">
        <v>2</v>
      </c>
      <c r="AP42">
        <v>2</v>
      </c>
      <c r="AQ42">
        <v>2</v>
      </c>
      <c r="AR42">
        <v>2</v>
      </c>
      <c r="AS42">
        <v>2</v>
      </c>
      <c r="AT42">
        <v>1</v>
      </c>
      <c r="AU42">
        <v>2</v>
      </c>
      <c r="AV42">
        <v>2</v>
      </c>
      <c r="AW42">
        <v>2</v>
      </c>
      <c r="AX42">
        <v>2</v>
      </c>
      <c r="AY42">
        <v>1</v>
      </c>
      <c r="AZ42">
        <v>2</v>
      </c>
      <c r="BA42">
        <v>1</v>
      </c>
      <c r="BB42">
        <v>2</v>
      </c>
      <c r="BC42">
        <v>2</v>
      </c>
      <c r="BD42">
        <v>1</v>
      </c>
      <c r="BE42">
        <v>2</v>
      </c>
      <c r="BF42">
        <v>2</v>
      </c>
      <c r="BG42">
        <v>2</v>
      </c>
      <c r="BH42">
        <v>2</v>
      </c>
      <c r="BI42">
        <v>2</v>
      </c>
      <c r="BJ42">
        <v>2</v>
      </c>
      <c r="BK42">
        <v>2</v>
      </c>
      <c r="BL42">
        <v>2</v>
      </c>
      <c r="BM42">
        <v>2</v>
      </c>
      <c r="BN42">
        <v>2</v>
      </c>
      <c r="BO42">
        <v>2</v>
      </c>
      <c r="BP42">
        <v>2</v>
      </c>
      <c r="BQ42">
        <v>1</v>
      </c>
      <c r="BR42">
        <v>2</v>
      </c>
      <c r="BS42">
        <v>1</v>
      </c>
      <c r="BT42">
        <v>2</v>
      </c>
      <c r="BU42">
        <v>2</v>
      </c>
      <c r="BV42">
        <v>1</v>
      </c>
      <c r="BW42">
        <v>2</v>
      </c>
      <c r="BX42">
        <v>2</v>
      </c>
      <c r="BY42">
        <v>2</v>
      </c>
      <c r="BZ42">
        <v>2</v>
      </c>
      <c r="CA42">
        <v>2</v>
      </c>
      <c r="CB42">
        <v>2</v>
      </c>
      <c r="CC42">
        <v>2</v>
      </c>
      <c r="CD42">
        <v>1</v>
      </c>
      <c r="CE42">
        <v>2</v>
      </c>
      <c r="CF42">
        <v>2</v>
      </c>
      <c r="CG42">
        <v>2</v>
      </c>
      <c r="CH42">
        <v>2</v>
      </c>
      <c r="CI42">
        <v>2</v>
      </c>
      <c r="CJ42">
        <v>1</v>
      </c>
      <c r="CK42">
        <v>2</v>
      </c>
      <c r="CL42">
        <v>2</v>
      </c>
      <c r="CM42">
        <v>2</v>
      </c>
      <c r="CN42">
        <v>2</v>
      </c>
      <c r="CO42">
        <v>2</v>
      </c>
      <c r="CP42">
        <v>1</v>
      </c>
      <c r="CQ42">
        <v>1</v>
      </c>
      <c r="CR42">
        <v>2</v>
      </c>
      <c r="CS42">
        <v>1</v>
      </c>
      <c r="CT42">
        <v>2</v>
      </c>
      <c r="CU42">
        <v>2</v>
      </c>
      <c r="CV42">
        <v>2</v>
      </c>
      <c r="CW42">
        <v>1</v>
      </c>
      <c r="CX42">
        <v>2</v>
      </c>
      <c r="CY42">
        <v>1</v>
      </c>
      <c r="CZ42">
        <v>2</v>
      </c>
      <c r="DA42">
        <v>2</v>
      </c>
      <c r="DB42">
        <v>2</v>
      </c>
      <c r="DC42">
        <v>2</v>
      </c>
      <c r="DD42">
        <v>2</v>
      </c>
      <c r="DE42">
        <v>2</v>
      </c>
      <c r="DF42">
        <v>2</v>
      </c>
      <c r="DG42">
        <v>2</v>
      </c>
      <c r="DH42">
        <v>2</v>
      </c>
      <c r="DI42">
        <v>2</v>
      </c>
      <c r="DJ42">
        <v>2</v>
      </c>
      <c r="DK42">
        <v>2</v>
      </c>
      <c r="DL42">
        <v>2</v>
      </c>
      <c r="DM42">
        <v>2</v>
      </c>
      <c r="DN42">
        <v>2</v>
      </c>
      <c r="DO42">
        <v>2</v>
      </c>
      <c r="DP42">
        <v>1</v>
      </c>
      <c r="DQ42">
        <v>2</v>
      </c>
      <c r="DR42">
        <v>2</v>
      </c>
      <c r="DS42">
        <v>2</v>
      </c>
      <c r="DT42">
        <v>2</v>
      </c>
      <c r="DU42">
        <v>2</v>
      </c>
      <c r="DV42">
        <v>2</v>
      </c>
      <c r="DW42">
        <v>2</v>
      </c>
      <c r="DX42">
        <v>2</v>
      </c>
      <c r="DY42">
        <v>2</v>
      </c>
      <c r="DZ42">
        <v>2</v>
      </c>
      <c r="EA42">
        <v>2</v>
      </c>
      <c r="EB42">
        <v>1</v>
      </c>
      <c r="EC42">
        <v>2</v>
      </c>
      <c r="ED42">
        <v>2</v>
      </c>
      <c r="EE42">
        <v>2</v>
      </c>
      <c r="EF42">
        <v>2</v>
      </c>
      <c r="EG42">
        <v>2</v>
      </c>
      <c r="EH42">
        <v>2</v>
      </c>
      <c r="EI42">
        <v>2</v>
      </c>
      <c r="EJ42">
        <v>2</v>
      </c>
      <c r="EK42">
        <v>2</v>
      </c>
      <c r="EL42">
        <v>2</v>
      </c>
      <c r="EM42">
        <v>2</v>
      </c>
      <c r="EN42">
        <v>1</v>
      </c>
      <c r="EO42">
        <v>2</v>
      </c>
      <c r="EP42">
        <v>2</v>
      </c>
      <c r="EQ42">
        <v>2</v>
      </c>
      <c r="ER42">
        <v>2</v>
      </c>
      <c r="ES42">
        <v>2</v>
      </c>
      <c r="ET42">
        <v>2</v>
      </c>
      <c r="EU42">
        <v>2</v>
      </c>
      <c r="EV42">
        <v>2</v>
      </c>
      <c r="EW42">
        <v>2</v>
      </c>
      <c r="EX42">
        <v>2</v>
      </c>
      <c r="EY42">
        <v>2</v>
      </c>
      <c r="EZ42">
        <v>1</v>
      </c>
      <c r="FA42">
        <v>2</v>
      </c>
      <c r="FB42">
        <v>2</v>
      </c>
      <c r="FC42">
        <v>2</v>
      </c>
      <c r="FD42">
        <v>1</v>
      </c>
      <c r="FE42">
        <v>2</v>
      </c>
      <c r="FF42">
        <f>IF(ISERROR(VLOOKUP(#REF!,Usuarios[],2,FALSE)),0,VLOOKUP(#REF!,Usuarios[],2,FALSE))</f>
        <v>0</v>
      </c>
    </row>
    <row r="43" spans="1:162" x14ac:dyDescent="0.25">
      <c r="A43" s="1">
        <v>44312</v>
      </c>
      <c r="B43">
        <v>1</v>
      </c>
      <c r="C43">
        <v>2</v>
      </c>
      <c r="D43">
        <v>2</v>
      </c>
      <c r="E43">
        <v>1</v>
      </c>
      <c r="F43">
        <v>2</v>
      </c>
      <c r="G43">
        <v>1</v>
      </c>
      <c r="H43">
        <v>2</v>
      </c>
      <c r="I43">
        <v>2</v>
      </c>
      <c r="J43">
        <v>2</v>
      </c>
      <c r="K43">
        <v>2</v>
      </c>
      <c r="L43">
        <v>1</v>
      </c>
      <c r="M43">
        <v>2</v>
      </c>
      <c r="N43">
        <v>1</v>
      </c>
      <c r="O43">
        <v>2</v>
      </c>
      <c r="P43">
        <v>1</v>
      </c>
      <c r="Q43">
        <v>1</v>
      </c>
      <c r="R43">
        <v>2</v>
      </c>
      <c r="S43">
        <v>1</v>
      </c>
      <c r="T43">
        <v>1</v>
      </c>
      <c r="U43">
        <v>1</v>
      </c>
      <c r="V43">
        <v>2</v>
      </c>
      <c r="W43">
        <v>2</v>
      </c>
      <c r="X43">
        <v>1</v>
      </c>
      <c r="Y43">
        <v>2</v>
      </c>
      <c r="Z43">
        <v>1</v>
      </c>
      <c r="AA43">
        <v>1</v>
      </c>
      <c r="AB43">
        <v>1</v>
      </c>
      <c r="AC43">
        <v>2</v>
      </c>
      <c r="AD43">
        <v>1</v>
      </c>
      <c r="AE43">
        <v>1</v>
      </c>
      <c r="AF43">
        <v>1</v>
      </c>
      <c r="AG43">
        <v>2</v>
      </c>
      <c r="AH43">
        <v>2</v>
      </c>
      <c r="AI43">
        <v>1</v>
      </c>
      <c r="AJ43">
        <v>2</v>
      </c>
      <c r="AK43">
        <v>2</v>
      </c>
      <c r="AL43">
        <v>2</v>
      </c>
      <c r="AM43">
        <v>2</v>
      </c>
      <c r="AN43">
        <v>1</v>
      </c>
      <c r="AO43">
        <v>1</v>
      </c>
      <c r="AP43">
        <v>1</v>
      </c>
      <c r="AQ43">
        <v>2</v>
      </c>
      <c r="AR43">
        <v>2</v>
      </c>
      <c r="AS43">
        <v>1</v>
      </c>
      <c r="AT43">
        <v>1</v>
      </c>
      <c r="AU43">
        <v>1</v>
      </c>
      <c r="AV43">
        <v>2</v>
      </c>
      <c r="AW43">
        <v>1</v>
      </c>
      <c r="AX43">
        <v>2</v>
      </c>
      <c r="AY43">
        <v>1</v>
      </c>
      <c r="AZ43">
        <v>2</v>
      </c>
      <c r="BA43">
        <v>2</v>
      </c>
      <c r="BB43">
        <v>2</v>
      </c>
      <c r="BC43">
        <v>1</v>
      </c>
      <c r="BD43">
        <v>1</v>
      </c>
      <c r="BE43">
        <v>1</v>
      </c>
      <c r="BF43">
        <v>1</v>
      </c>
      <c r="BG43">
        <v>2</v>
      </c>
      <c r="BH43">
        <v>2</v>
      </c>
      <c r="BI43">
        <v>2</v>
      </c>
      <c r="BJ43">
        <v>2</v>
      </c>
      <c r="BK43">
        <v>1</v>
      </c>
      <c r="BL43">
        <v>1</v>
      </c>
      <c r="BM43">
        <v>1</v>
      </c>
      <c r="BN43">
        <v>2</v>
      </c>
      <c r="BO43">
        <v>1</v>
      </c>
      <c r="BP43">
        <v>1</v>
      </c>
      <c r="BQ43">
        <v>2</v>
      </c>
      <c r="BR43">
        <v>1</v>
      </c>
      <c r="BS43">
        <v>2</v>
      </c>
      <c r="BT43">
        <v>2</v>
      </c>
      <c r="BU43">
        <v>2</v>
      </c>
      <c r="BV43">
        <v>2</v>
      </c>
      <c r="BW43">
        <v>1</v>
      </c>
      <c r="BX43">
        <v>2</v>
      </c>
      <c r="BY43">
        <v>2</v>
      </c>
      <c r="BZ43">
        <v>2</v>
      </c>
      <c r="CA43">
        <v>2</v>
      </c>
      <c r="CB43">
        <v>1</v>
      </c>
      <c r="CC43">
        <v>1</v>
      </c>
      <c r="CD43">
        <v>1</v>
      </c>
      <c r="CE43">
        <v>2</v>
      </c>
      <c r="CF43">
        <v>1</v>
      </c>
      <c r="CG43">
        <v>1</v>
      </c>
      <c r="CH43">
        <v>2</v>
      </c>
      <c r="CI43">
        <v>2</v>
      </c>
      <c r="CJ43">
        <v>1</v>
      </c>
      <c r="CK43">
        <v>1</v>
      </c>
      <c r="CL43">
        <v>2</v>
      </c>
      <c r="CM43">
        <v>1</v>
      </c>
      <c r="CN43">
        <v>2</v>
      </c>
      <c r="CO43">
        <v>2</v>
      </c>
      <c r="CP43">
        <v>1</v>
      </c>
      <c r="CQ43">
        <v>1</v>
      </c>
      <c r="CR43">
        <v>1</v>
      </c>
      <c r="CS43">
        <v>2</v>
      </c>
      <c r="CT43">
        <v>2</v>
      </c>
      <c r="CU43">
        <v>2</v>
      </c>
      <c r="CV43">
        <v>1</v>
      </c>
      <c r="CW43">
        <v>2</v>
      </c>
      <c r="CX43">
        <v>2</v>
      </c>
      <c r="CY43">
        <v>2</v>
      </c>
      <c r="CZ43">
        <v>1</v>
      </c>
      <c r="DA43">
        <v>1</v>
      </c>
      <c r="DB43">
        <v>2</v>
      </c>
      <c r="DC43">
        <v>2</v>
      </c>
      <c r="DD43">
        <v>1</v>
      </c>
      <c r="DE43">
        <v>2</v>
      </c>
      <c r="DF43">
        <v>1</v>
      </c>
      <c r="DG43">
        <v>1</v>
      </c>
      <c r="DH43">
        <v>2</v>
      </c>
      <c r="DI43">
        <v>1</v>
      </c>
      <c r="DJ43">
        <v>2</v>
      </c>
      <c r="DK43">
        <v>2</v>
      </c>
      <c r="DL43">
        <v>1</v>
      </c>
      <c r="DM43">
        <v>2</v>
      </c>
      <c r="DN43">
        <v>2</v>
      </c>
      <c r="DO43">
        <v>1</v>
      </c>
      <c r="DP43">
        <v>2</v>
      </c>
      <c r="DQ43">
        <v>2</v>
      </c>
      <c r="DR43">
        <v>1</v>
      </c>
      <c r="DS43">
        <v>1</v>
      </c>
      <c r="DT43">
        <v>2</v>
      </c>
      <c r="DU43">
        <v>2</v>
      </c>
      <c r="DV43">
        <v>1</v>
      </c>
      <c r="DW43">
        <v>2</v>
      </c>
      <c r="DX43">
        <v>1</v>
      </c>
      <c r="DY43">
        <v>2</v>
      </c>
      <c r="DZ43">
        <v>2</v>
      </c>
      <c r="EA43">
        <v>1</v>
      </c>
      <c r="EB43">
        <v>2</v>
      </c>
      <c r="EC43">
        <v>1</v>
      </c>
      <c r="ED43">
        <v>2</v>
      </c>
      <c r="EE43">
        <v>2</v>
      </c>
      <c r="EF43">
        <v>2</v>
      </c>
      <c r="EG43">
        <v>1</v>
      </c>
      <c r="EH43">
        <v>2</v>
      </c>
      <c r="EI43">
        <v>2</v>
      </c>
      <c r="EJ43">
        <v>2</v>
      </c>
      <c r="EK43">
        <v>1</v>
      </c>
      <c r="EL43">
        <v>1</v>
      </c>
      <c r="EM43">
        <v>1</v>
      </c>
      <c r="EN43">
        <v>1</v>
      </c>
      <c r="EO43">
        <v>2</v>
      </c>
      <c r="EP43">
        <v>2</v>
      </c>
      <c r="EQ43">
        <v>2</v>
      </c>
      <c r="ER43">
        <v>1</v>
      </c>
      <c r="ES43">
        <v>1</v>
      </c>
      <c r="ET43">
        <v>2</v>
      </c>
      <c r="EU43">
        <v>1</v>
      </c>
      <c r="EV43">
        <v>1</v>
      </c>
      <c r="EW43">
        <v>1</v>
      </c>
      <c r="EX43">
        <v>1</v>
      </c>
      <c r="EY43">
        <v>1</v>
      </c>
      <c r="EZ43">
        <v>2</v>
      </c>
      <c r="FA43">
        <v>1</v>
      </c>
      <c r="FB43">
        <v>2</v>
      </c>
      <c r="FC43">
        <v>1</v>
      </c>
      <c r="FD43">
        <v>1</v>
      </c>
      <c r="FE43">
        <v>1</v>
      </c>
      <c r="FF43">
        <f>IF(ISERROR(VLOOKUP(#REF!,Usuarios[],2,FALSE)),0,VLOOKUP(#REF!,Usuarios[],2,FALSE))</f>
        <v>0</v>
      </c>
    </row>
    <row r="44" spans="1:162" x14ac:dyDescent="0.25">
      <c r="A44" s="1">
        <v>44312</v>
      </c>
      <c r="B44">
        <v>2</v>
      </c>
      <c r="C44">
        <v>1</v>
      </c>
      <c r="D44">
        <v>2</v>
      </c>
      <c r="E44">
        <v>1</v>
      </c>
      <c r="F44">
        <v>1</v>
      </c>
      <c r="G44">
        <v>1</v>
      </c>
      <c r="H44">
        <v>2</v>
      </c>
      <c r="I44">
        <v>1</v>
      </c>
      <c r="J44">
        <v>1</v>
      </c>
      <c r="K44">
        <v>1</v>
      </c>
      <c r="L44">
        <v>1</v>
      </c>
      <c r="M44">
        <v>2</v>
      </c>
      <c r="N44">
        <v>2</v>
      </c>
      <c r="O44">
        <v>2</v>
      </c>
      <c r="P44">
        <v>1</v>
      </c>
      <c r="Q44">
        <v>2</v>
      </c>
      <c r="R44">
        <v>2</v>
      </c>
      <c r="S44">
        <v>2</v>
      </c>
      <c r="T44">
        <v>2</v>
      </c>
      <c r="U44">
        <v>2</v>
      </c>
      <c r="V44">
        <v>2</v>
      </c>
      <c r="W44">
        <v>2</v>
      </c>
      <c r="X44">
        <v>2</v>
      </c>
      <c r="Y44">
        <v>2</v>
      </c>
      <c r="Z44">
        <v>2</v>
      </c>
      <c r="AA44">
        <v>2</v>
      </c>
      <c r="AB44">
        <v>1</v>
      </c>
      <c r="AC44">
        <v>2</v>
      </c>
      <c r="AD44">
        <v>2</v>
      </c>
      <c r="AE44">
        <v>2</v>
      </c>
      <c r="AF44">
        <v>2</v>
      </c>
      <c r="AG44">
        <v>2</v>
      </c>
      <c r="AH44">
        <v>2</v>
      </c>
      <c r="AI44">
        <v>2</v>
      </c>
      <c r="AJ44">
        <v>2</v>
      </c>
      <c r="AK44">
        <v>2</v>
      </c>
      <c r="AL44">
        <v>1</v>
      </c>
      <c r="AM44">
        <v>1</v>
      </c>
      <c r="AN44">
        <v>1</v>
      </c>
      <c r="AO44">
        <v>2</v>
      </c>
      <c r="AP44">
        <v>1</v>
      </c>
      <c r="AQ44">
        <v>2</v>
      </c>
      <c r="AR44">
        <v>2</v>
      </c>
      <c r="AS44">
        <v>2</v>
      </c>
      <c r="AT44">
        <v>1</v>
      </c>
      <c r="AU44">
        <v>2</v>
      </c>
      <c r="AV44">
        <v>2</v>
      </c>
      <c r="AW44">
        <v>1</v>
      </c>
      <c r="AX44">
        <v>2</v>
      </c>
      <c r="AY44">
        <v>1</v>
      </c>
      <c r="AZ44">
        <v>2</v>
      </c>
      <c r="BA44">
        <v>2</v>
      </c>
      <c r="BB44">
        <v>2</v>
      </c>
      <c r="BC44">
        <v>2</v>
      </c>
      <c r="BD44">
        <v>2</v>
      </c>
      <c r="BE44">
        <v>1</v>
      </c>
      <c r="BF44">
        <v>2</v>
      </c>
      <c r="BG44">
        <v>2</v>
      </c>
      <c r="BH44">
        <v>1</v>
      </c>
      <c r="BI44">
        <v>2</v>
      </c>
      <c r="BJ44">
        <v>2</v>
      </c>
      <c r="BK44">
        <v>2</v>
      </c>
      <c r="BL44">
        <v>2</v>
      </c>
      <c r="BM44">
        <v>2</v>
      </c>
      <c r="BN44">
        <v>1</v>
      </c>
      <c r="BO44">
        <v>2</v>
      </c>
      <c r="BP44">
        <v>2</v>
      </c>
      <c r="BQ44">
        <v>1</v>
      </c>
      <c r="BR44">
        <v>2</v>
      </c>
      <c r="BS44">
        <v>1</v>
      </c>
      <c r="BT44">
        <v>2</v>
      </c>
      <c r="BU44">
        <v>2</v>
      </c>
      <c r="BV44">
        <v>2</v>
      </c>
      <c r="BW44">
        <v>2</v>
      </c>
      <c r="BX44">
        <v>2</v>
      </c>
      <c r="BY44">
        <v>2</v>
      </c>
      <c r="BZ44">
        <v>2</v>
      </c>
      <c r="CA44">
        <v>2</v>
      </c>
      <c r="CB44">
        <v>1</v>
      </c>
      <c r="CC44">
        <v>2</v>
      </c>
      <c r="CD44">
        <v>1</v>
      </c>
      <c r="CE44">
        <v>2</v>
      </c>
      <c r="CF44">
        <v>2</v>
      </c>
      <c r="CG44">
        <v>2</v>
      </c>
      <c r="CH44">
        <v>2</v>
      </c>
      <c r="CI44">
        <v>1</v>
      </c>
      <c r="CJ44">
        <v>1</v>
      </c>
      <c r="CK44">
        <v>2</v>
      </c>
      <c r="CL44">
        <v>2</v>
      </c>
      <c r="CM44">
        <v>2</v>
      </c>
      <c r="CN44">
        <v>2</v>
      </c>
      <c r="CO44">
        <v>1</v>
      </c>
      <c r="CP44">
        <v>1</v>
      </c>
      <c r="CQ44">
        <v>1</v>
      </c>
      <c r="CR44">
        <v>2</v>
      </c>
      <c r="CS44">
        <v>1</v>
      </c>
      <c r="CT44">
        <v>2</v>
      </c>
      <c r="CU44">
        <v>2</v>
      </c>
      <c r="CV44">
        <v>2</v>
      </c>
      <c r="CW44">
        <v>1</v>
      </c>
      <c r="CX44">
        <v>2</v>
      </c>
      <c r="CY44">
        <v>1</v>
      </c>
      <c r="CZ44">
        <v>1</v>
      </c>
      <c r="DA44">
        <v>2</v>
      </c>
      <c r="DB44">
        <v>2</v>
      </c>
      <c r="DC44">
        <v>2</v>
      </c>
      <c r="DD44">
        <v>2</v>
      </c>
      <c r="DE44">
        <v>2</v>
      </c>
      <c r="DF44">
        <v>2</v>
      </c>
      <c r="DG44">
        <v>2</v>
      </c>
      <c r="DH44">
        <v>2</v>
      </c>
      <c r="DI44">
        <v>1</v>
      </c>
      <c r="DJ44">
        <v>2</v>
      </c>
      <c r="DK44">
        <v>2</v>
      </c>
      <c r="DL44">
        <v>1</v>
      </c>
      <c r="DM44">
        <v>2</v>
      </c>
      <c r="DN44">
        <v>2</v>
      </c>
      <c r="DO44">
        <v>2</v>
      </c>
      <c r="DP44">
        <v>2</v>
      </c>
      <c r="DQ44">
        <v>1</v>
      </c>
      <c r="DR44">
        <v>2</v>
      </c>
      <c r="DS44">
        <v>2</v>
      </c>
      <c r="DT44">
        <v>2</v>
      </c>
      <c r="DU44">
        <v>2</v>
      </c>
      <c r="DV44">
        <v>2</v>
      </c>
      <c r="DW44">
        <v>2</v>
      </c>
      <c r="DX44">
        <v>2</v>
      </c>
      <c r="DY44">
        <v>2</v>
      </c>
      <c r="DZ44">
        <v>2</v>
      </c>
      <c r="EA44">
        <v>1</v>
      </c>
      <c r="EB44">
        <v>2</v>
      </c>
      <c r="EC44">
        <v>1</v>
      </c>
      <c r="ED44">
        <v>2</v>
      </c>
      <c r="EE44">
        <v>2</v>
      </c>
      <c r="EF44">
        <v>2</v>
      </c>
      <c r="EG44">
        <v>2</v>
      </c>
      <c r="EH44">
        <v>2</v>
      </c>
      <c r="EI44">
        <v>2</v>
      </c>
      <c r="EJ44">
        <v>2</v>
      </c>
      <c r="EK44">
        <v>2</v>
      </c>
      <c r="EL44">
        <v>2</v>
      </c>
      <c r="EM44">
        <v>2</v>
      </c>
      <c r="EN44">
        <v>2</v>
      </c>
      <c r="EO44">
        <v>2</v>
      </c>
      <c r="EP44">
        <v>2</v>
      </c>
      <c r="EQ44">
        <v>1</v>
      </c>
      <c r="ER44">
        <v>2</v>
      </c>
      <c r="ES44">
        <v>2</v>
      </c>
      <c r="ET44">
        <v>2</v>
      </c>
      <c r="EU44">
        <v>2</v>
      </c>
      <c r="EV44">
        <v>2</v>
      </c>
      <c r="EW44">
        <v>2</v>
      </c>
      <c r="EX44">
        <v>2</v>
      </c>
      <c r="EY44">
        <v>2</v>
      </c>
      <c r="EZ44">
        <v>2</v>
      </c>
      <c r="FA44">
        <v>2</v>
      </c>
      <c r="FB44">
        <v>2</v>
      </c>
      <c r="FC44">
        <v>2</v>
      </c>
      <c r="FD44">
        <v>1</v>
      </c>
      <c r="FE44">
        <v>2</v>
      </c>
      <c r="FF44">
        <f>IF(ISERROR(VLOOKUP(#REF!,Usuarios[],2,FALSE)),0,VLOOKUP(#REF!,Usuarios[],2,FALSE))</f>
        <v>0</v>
      </c>
    </row>
    <row r="45" spans="1:162" x14ac:dyDescent="0.25">
      <c r="A45" s="1">
        <v>44312</v>
      </c>
      <c r="B45">
        <v>2</v>
      </c>
      <c r="C45">
        <v>1</v>
      </c>
      <c r="D45">
        <v>1</v>
      </c>
      <c r="E45">
        <v>1</v>
      </c>
      <c r="F45">
        <v>1</v>
      </c>
      <c r="G45">
        <v>1</v>
      </c>
      <c r="H45">
        <v>2</v>
      </c>
      <c r="I45">
        <v>1</v>
      </c>
      <c r="J45">
        <v>1</v>
      </c>
      <c r="K45">
        <v>1</v>
      </c>
      <c r="L45">
        <v>2</v>
      </c>
      <c r="M45">
        <v>2</v>
      </c>
      <c r="N45">
        <v>2</v>
      </c>
      <c r="O45">
        <v>2</v>
      </c>
      <c r="P45">
        <v>2</v>
      </c>
      <c r="Q45">
        <v>2</v>
      </c>
      <c r="R45">
        <v>2</v>
      </c>
      <c r="S45">
        <v>2</v>
      </c>
      <c r="T45">
        <v>2</v>
      </c>
      <c r="U45">
        <v>1</v>
      </c>
      <c r="V45">
        <v>1</v>
      </c>
      <c r="W45">
        <v>1</v>
      </c>
      <c r="X45">
        <v>2</v>
      </c>
      <c r="Y45">
        <v>2</v>
      </c>
      <c r="Z45">
        <v>1</v>
      </c>
      <c r="AA45">
        <v>2</v>
      </c>
      <c r="AB45">
        <v>1</v>
      </c>
      <c r="AC45">
        <v>2</v>
      </c>
      <c r="AD45">
        <v>2</v>
      </c>
      <c r="AE45">
        <v>2</v>
      </c>
      <c r="AF45">
        <v>1</v>
      </c>
      <c r="AG45">
        <v>2</v>
      </c>
      <c r="AH45">
        <v>2</v>
      </c>
      <c r="AI45">
        <v>2</v>
      </c>
      <c r="AJ45">
        <v>2</v>
      </c>
      <c r="AK45">
        <v>2</v>
      </c>
      <c r="AL45">
        <v>2</v>
      </c>
      <c r="AM45">
        <v>2</v>
      </c>
      <c r="AN45">
        <v>1</v>
      </c>
      <c r="AO45">
        <v>2</v>
      </c>
      <c r="AP45">
        <v>1</v>
      </c>
      <c r="AQ45">
        <v>2</v>
      </c>
      <c r="AR45">
        <v>2</v>
      </c>
      <c r="AS45">
        <v>1</v>
      </c>
      <c r="AT45">
        <v>1</v>
      </c>
      <c r="AU45">
        <v>2</v>
      </c>
      <c r="AV45">
        <v>2</v>
      </c>
      <c r="AW45">
        <v>2</v>
      </c>
      <c r="AX45">
        <v>2</v>
      </c>
      <c r="AY45">
        <v>1</v>
      </c>
      <c r="AZ45">
        <v>2</v>
      </c>
      <c r="BA45">
        <v>2</v>
      </c>
      <c r="BB45">
        <v>2</v>
      </c>
      <c r="BC45">
        <v>2</v>
      </c>
      <c r="BD45">
        <v>2</v>
      </c>
      <c r="BE45">
        <v>2</v>
      </c>
      <c r="BF45">
        <v>2</v>
      </c>
      <c r="BG45">
        <v>2</v>
      </c>
      <c r="BH45">
        <v>2</v>
      </c>
      <c r="BI45">
        <v>2</v>
      </c>
      <c r="BJ45">
        <v>2</v>
      </c>
      <c r="BK45">
        <v>2</v>
      </c>
      <c r="BL45">
        <v>2</v>
      </c>
      <c r="BM45">
        <v>2</v>
      </c>
      <c r="BN45">
        <v>2</v>
      </c>
      <c r="BO45">
        <v>2</v>
      </c>
      <c r="BP45">
        <v>2</v>
      </c>
      <c r="BQ45">
        <v>1</v>
      </c>
      <c r="BR45">
        <v>1</v>
      </c>
      <c r="BS45">
        <v>1</v>
      </c>
      <c r="BT45">
        <v>2</v>
      </c>
      <c r="BU45">
        <v>2</v>
      </c>
      <c r="BV45">
        <v>2</v>
      </c>
      <c r="BW45">
        <v>2</v>
      </c>
      <c r="BX45">
        <v>2</v>
      </c>
      <c r="BY45">
        <v>2</v>
      </c>
      <c r="BZ45">
        <v>2</v>
      </c>
      <c r="CA45">
        <v>2</v>
      </c>
      <c r="CB45">
        <v>2</v>
      </c>
      <c r="CC45">
        <v>2</v>
      </c>
      <c r="CD45">
        <v>1</v>
      </c>
      <c r="CE45">
        <v>2</v>
      </c>
      <c r="CF45">
        <v>2</v>
      </c>
      <c r="CG45">
        <v>2</v>
      </c>
      <c r="CH45">
        <v>2</v>
      </c>
      <c r="CI45">
        <v>2</v>
      </c>
      <c r="CJ45">
        <v>2</v>
      </c>
      <c r="CK45">
        <v>2</v>
      </c>
      <c r="CL45">
        <v>2</v>
      </c>
      <c r="CM45">
        <v>2</v>
      </c>
      <c r="CN45">
        <v>2</v>
      </c>
      <c r="CO45">
        <v>1</v>
      </c>
      <c r="CP45">
        <v>1</v>
      </c>
      <c r="CQ45">
        <v>1</v>
      </c>
      <c r="CR45">
        <v>2</v>
      </c>
      <c r="CS45">
        <v>1</v>
      </c>
      <c r="CT45">
        <v>2</v>
      </c>
      <c r="CU45">
        <v>2</v>
      </c>
      <c r="CV45">
        <v>2</v>
      </c>
      <c r="CW45">
        <v>2</v>
      </c>
      <c r="CX45">
        <v>1</v>
      </c>
      <c r="CY45">
        <v>2</v>
      </c>
      <c r="CZ45">
        <v>2</v>
      </c>
      <c r="DA45">
        <v>2</v>
      </c>
      <c r="DB45">
        <v>2</v>
      </c>
      <c r="DC45">
        <v>2</v>
      </c>
      <c r="DD45">
        <v>2</v>
      </c>
      <c r="DE45">
        <v>2</v>
      </c>
      <c r="DF45">
        <v>2</v>
      </c>
      <c r="DG45">
        <v>2</v>
      </c>
      <c r="DH45">
        <v>2</v>
      </c>
      <c r="DI45">
        <v>2</v>
      </c>
      <c r="DJ45">
        <v>2</v>
      </c>
      <c r="DK45">
        <v>2</v>
      </c>
      <c r="DL45">
        <v>1</v>
      </c>
      <c r="DM45">
        <v>2</v>
      </c>
      <c r="DN45">
        <v>2</v>
      </c>
      <c r="DO45">
        <v>2</v>
      </c>
      <c r="DP45">
        <v>1</v>
      </c>
      <c r="DQ45">
        <v>2</v>
      </c>
      <c r="DR45">
        <v>2</v>
      </c>
      <c r="DS45">
        <v>2</v>
      </c>
      <c r="DT45">
        <v>2</v>
      </c>
      <c r="DU45">
        <v>2</v>
      </c>
      <c r="DV45">
        <v>2</v>
      </c>
      <c r="DW45">
        <v>2</v>
      </c>
      <c r="DX45">
        <v>2</v>
      </c>
      <c r="DY45">
        <v>2</v>
      </c>
      <c r="DZ45">
        <v>2</v>
      </c>
      <c r="EA45">
        <v>2</v>
      </c>
      <c r="EB45">
        <v>1</v>
      </c>
      <c r="EC45">
        <v>2</v>
      </c>
      <c r="ED45">
        <v>2</v>
      </c>
      <c r="EE45">
        <v>2</v>
      </c>
      <c r="EF45">
        <v>1</v>
      </c>
      <c r="EG45">
        <v>1</v>
      </c>
      <c r="EH45">
        <v>2</v>
      </c>
      <c r="EI45">
        <v>2</v>
      </c>
      <c r="EJ45">
        <v>2</v>
      </c>
      <c r="EK45">
        <v>2</v>
      </c>
      <c r="EL45">
        <v>2</v>
      </c>
      <c r="EM45">
        <v>2</v>
      </c>
      <c r="EN45">
        <v>2</v>
      </c>
      <c r="EO45">
        <v>2</v>
      </c>
      <c r="EP45">
        <v>2</v>
      </c>
      <c r="EQ45">
        <v>2</v>
      </c>
      <c r="ER45">
        <v>2</v>
      </c>
      <c r="ES45">
        <v>2</v>
      </c>
      <c r="ET45">
        <v>2</v>
      </c>
      <c r="EU45">
        <v>2</v>
      </c>
      <c r="EV45">
        <v>2</v>
      </c>
      <c r="EW45">
        <v>2</v>
      </c>
      <c r="EX45">
        <v>2</v>
      </c>
      <c r="EY45">
        <v>2</v>
      </c>
      <c r="EZ45">
        <v>2</v>
      </c>
      <c r="FA45">
        <v>2</v>
      </c>
      <c r="FB45">
        <v>2</v>
      </c>
      <c r="FC45">
        <v>2</v>
      </c>
      <c r="FD45">
        <v>1</v>
      </c>
      <c r="FE45">
        <v>2</v>
      </c>
      <c r="FF45">
        <f>IF(ISERROR(VLOOKUP(#REF!,Usuarios[],2,FALSE)),0,VLOOKUP(#REF!,Usuarios[],2,FALSE))</f>
        <v>0</v>
      </c>
    </row>
    <row r="46" spans="1:162" x14ac:dyDescent="0.25">
      <c r="A46" s="1">
        <v>44312</v>
      </c>
      <c r="B46">
        <v>2</v>
      </c>
      <c r="C46">
        <v>2</v>
      </c>
      <c r="D46">
        <v>2</v>
      </c>
      <c r="E46">
        <v>1</v>
      </c>
      <c r="F46">
        <v>1</v>
      </c>
      <c r="G46">
        <v>1</v>
      </c>
      <c r="H46">
        <v>2</v>
      </c>
      <c r="I46">
        <v>1</v>
      </c>
      <c r="J46">
        <v>1</v>
      </c>
      <c r="K46">
        <v>1</v>
      </c>
      <c r="L46">
        <v>2</v>
      </c>
      <c r="M46">
        <v>2</v>
      </c>
      <c r="N46">
        <v>2</v>
      </c>
      <c r="O46">
        <v>2</v>
      </c>
      <c r="P46">
        <v>1</v>
      </c>
      <c r="Q46">
        <v>2</v>
      </c>
      <c r="R46">
        <v>2</v>
      </c>
      <c r="S46">
        <v>2</v>
      </c>
      <c r="T46">
        <v>2</v>
      </c>
      <c r="U46">
        <v>2</v>
      </c>
      <c r="V46">
        <v>2</v>
      </c>
      <c r="W46">
        <v>2</v>
      </c>
      <c r="X46">
        <v>2</v>
      </c>
      <c r="Y46">
        <v>2</v>
      </c>
      <c r="Z46">
        <v>2</v>
      </c>
      <c r="AA46">
        <v>2</v>
      </c>
      <c r="AB46">
        <v>1</v>
      </c>
      <c r="AC46">
        <v>2</v>
      </c>
      <c r="AD46">
        <v>2</v>
      </c>
      <c r="AE46">
        <v>2</v>
      </c>
      <c r="AF46">
        <v>2</v>
      </c>
      <c r="AG46">
        <v>2</v>
      </c>
      <c r="AH46">
        <v>2</v>
      </c>
      <c r="AI46">
        <v>2</v>
      </c>
      <c r="AJ46">
        <v>2</v>
      </c>
      <c r="AK46">
        <v>2</v>
      </c>
      <c r="AL46">
        <v>2</v>
      </c>
      <c r="AM46">
        <v>2</v>
      </c>
      <c r="AN46">
        <v>2</v>
      </c>
      <c r="AO46">
        <v>2</v>
      </c>
      <c r="AP46">
        <v>2</v>
      </c>
      <c r="AQ46">
        <v>1</v>
      </c>
      <c r="AR46">
        <v>2</v>
      </c>
      <c r="AS46">
        <v>2</v>
      </c>
      <c r="AT46">
        <v>1</v>
      </c>
      <c r="AU46">
        <v>2</v>
      </c>
      <c r="AV46">
        <v>2</v>
      </c>
      <c r="AW46">
        <v>2</v>
      </c>
      <c r="AX46">
        <v>2</v>
      </c>
      <c r="AY46">
        <v>2</v>
      </c>
      <c r="AZ46">
        <v>1</v>
      </c>
      <c r="BA46">
        <v>2</v>
      </c>
      <c r="BB46">
        <v>2</v>
      </c>
      <c r="BC46">
        <v>2</v>
      </c>
      <c r="BD46">
        <v>1</v>
      </c>
      <c r="BE46">
        <v>2</v>
      </c>
      <c r="BF46">
        <v>2</v>
      </c>
      <c r="BG46">
        <v>2</v>
      </c>
      <c r="BH46">
        <v>2</v>
      </c>
      <c r="BI46">
        <v>2</v>
      </c>
      <c r="BJ46">
        <v>2</v>
      </c>
      <c r="BK46">
        <v>2</v>
      </c>
      <c r="BL46">
        <v>2</v>
      </c>
      <c r="BM46">
        <v>2</v>
      </c>
      <c r="BN46">
        <v>2</v>
      </c>
      <c r="BO46">
        <v>2</v>
      </c>
      <c r="BP46">
        <v>2</v>
      </c>
      <c r="BQ46">
        <v>1</v>
      </c>
      <c r="BR46">
        <v>2</v>
      </c>
      <c r="BS46">
        <v>2</v>
      </c>
      <c r="BT46">
        <v>2</v>
      </c>
      <c r="BU46">
        <v>2</v>
      </c>
      <c r="BV46">
        <v>2</v>
      </c>
      <c r="BW46">
        <v>2</v>
      </c>
      <c r="BX46">
        <v>2</v>
      </c>
      <c r="BY46">
        <v>2</v>
      </c>
      <c r="BZ46">
        <v>1</v>
      </c>
      <c r="CA46">
        <v>2</v>
      </c>
      <c r="CB46">
        <v>2</v>
      </c>
      <c r="CC46">
        <v>2</v>
      </c>
      <c r="CD46">
        <v>1</v>
      </c>
      <c r="CE46">
        <v>2</v>
      </c>
      <c r="CF46">
        <v>2</v>
      </c>
      <c r="CG46">
        <v>2</v>
      </c>
      <c r="CH46">
        <v>2</v>
      </c>
      <c r="CI46">
        <v>1</v>
      </c>
      <c r="CJ46">
        <v>2</v>
      </c>
      <c r="CK46">
        <v>2</v>
      </c>
      <c r="CL46">
        <v>2</v>
      </c>
      <c r="CM46">
        <v>2</v>
      </c>
      <c r="CN46">
        <v>2</v>
      </c>
      <c r="CO46">
        <v>2</v>
      </c>
      <c r="CP46">
        <v>2</v>
      </c>
      <c r="CQ46">
        <v>1</v>
      </c>
      <c r="CR46">
        <v>2</v>
      </c>
      <c r="CS46">
        <v>2</v>
      </c>
      <c r="CT46">
        <v>2</v>
      </c>
      <c r="CU46">
        <v>2</v>
      </c>
      <c r="CV46">
        <v>1</v>
      </c>
      <c r="CW46">
        <v>2</v>
      </c>
      <c r="CX46">
        <v>2</v>
      </c>
      <c r="CY46">
        <v>2</v>
      </c>
      <c r="CZ46">
        <v>1</v>
      </c>
      <c r="DA46">
        <v>2</v>
      </c>
      <c r="DB46">
        <v>2</v>
      </c>
      <c r="DC46">
        <v>2</v>
      </c>
      <c r="DD46">
        <v>2</v>
      </c>
      <c r="DE46">
        <v>2</v>
      </c>
      <c r="DF46">
        <v>1</v>
      </c>
      <c r="DG46">
        <v>2</v>
      </c>
      <c r="DH46">
        <v>2</v>
      </c>
      <c r="DI46">
        <v>2</v>
      </c>
      <c r="DJ46">
        <v>2</v>
      </c>
      <c r="DK46">
        <v>2</v>
      </c>
      <c r="DL46">
        <v>1</v>
      </c>
      <c r="DM46">
        <v>1</v>
      </c>
      <c r="DN46">
        <v>2</v>
      </c>
      <c r="DO46">
        <v>2</v>
      </c>
      <c r="DP46">
        <v>2</v>
      </c>
      <c r="DQ46">
        <v>2</v>
      </c>
      <c r="DR46">
        <v>2</v>
      </c>
      <c r="DS46">
        <v>2</v>
      </c>
      <c r="DT46">
        <v>2</v>
      </c>
      <c r="DU46">
        <v>2</v>
      </c>
      <c r="DV46">
        <v>2</v>
      </c>
      <c r="DW46">
        <v>2</v>
      </c>
      <c r="DX46">
        <v>2</v>
      </c>
      <c r="DY46">
        <v>2</v>
      </c>
      <c r="DZ46">
        <v>2</v>
      </c>
      <c r="EA46">
        <v>1</v>
      </c>
      <c r="EB46">
        <v>1</v>
      </c>
      <c r="EC46">
        <v>2</v>
      </c>
      <c r="ED46">
        <v>2</v>
      </c>
      <c r="EE46">
        <v>2</v>
      </c>
      <c r="EF46">
        <v>2</v>
      </c>
      <c r="EG46">
        <v>2</v>
      </c>
      <c r="EH46">
        <v>2</v>
      </c>
      <c r="EI46">
        <v>2</v>
      </c>
      <c r="EJ46">
        <v>2</v>
      </c>
      <c r="EK46">
        <v>2</v>
      </c>
      <c r="EL46">
        <v>2</v>
      </c>
      <c r="EM46">
        <v>2</v>
      </c>
      <c r="EN46">
        <v>2</v>
      </c>
      <c r="EO46">
        <v>2</v>
      </c>
      <c r="EP46">
        <v>2</v>
      </c>
      <c r="EQ46">
        <v>2</v>
      </c>
      <c r="ER46">
        <v>2</v>
      </c>
      <c r="ES46">
        <v>2</v>
      </c>
      <c r="ET46">
        <v>2</v>
      </c>
      <c r="EU46">
        <v>2</v>
      </c>
      <c r="EV46">
        <v>2</v>
      </c>
      <c r="EW46">
        <v>2</v>
      </c>
      <c r="EX46">
        <v>2</v>
      </c>
      <c r="EY46">
        <v>2</v>
      </c>
      <c r="EZ46">
        <v>2</v>
      </c>
      <c r="FA46">
        <v>2</v>
      </c>
      <c r="FB46">
        <v>2</v>
      </c>
      <c r="FC46">
        <v>2</v>
      </c>
      <c r="FD46">
        <v>1</v>
      </c>
      <c r="FE46">
        <v>2</v>
      </c>
      <c r="FF46">
        <f>IF(ISERROR(VLOOKUP(#REF!,Usuarios[],2,FALSE)),0,VLOOKUP(#REF!,Usuarios[],2,FALSE))</f>
        <v>0</v>
      </c>
    </row>
    <row r="47" spans="1:162" x14ac:dyDescent="0.25">
      <c r="A47" s="1">
        <v>44312</v>
      </c>
      <c r="B47">
        <v>2</v>
      </c>
      <c r="C47">
        <v>1</v>
      </c>
      <c r="D47">
        <v>2</v>
      </c>
      <c r="E47">
        <v>1</v>
      </c>
      <c r="F47">
        <v>1</v>
      </c>
      <c r="G47">
        <v>1</v>
      </c>
      <c r="H47">
        <v>2</v>
      </c>
      <c r="I47">
        <v>2</v>
      </c>
      <c r="J47">
        <v>1</v>
      </c>
      <c r="K47">
        <v>1</v>
      </c>
      <c r="L47">
        <v>2</v>
      </c>
      <c r="M47">
        <v>2</v>
      </c>
      <c r="N47">
        <v>2</v>
      </c>
      <c r="O47">
        <v>2</v>
      </c>
      <c r="P47">
        <v>1</v>
      </c>
      <c r="Q47">
        <v>2</v>
      </c>
      <c r="R47">
        <v>2</v>
      </c>
      <c r="S47">
        <v>1</v>
      </c>
      <c r="T47">
        <v>2</v>
      </c>
      <c r="U47">
        <v>2</v>
      </c>
      <c r="V47">
        <v>1</v>
      </c>
      <c r="W47">
        <v>2</v>
      </c>
      <c r="X47">
        <v>2</v>
      </c>
      <c r="Y47">
        <v>1</v>
      </c>
      <c r="Z47">
        <v>2</v>
      </c>
      <c r="AA47">
        <v>2</v>
      </c>
      <c r="AB47">
        <v>1</v>
      </c>
      <c r="AC47">
        <v>2</v>
      </c>
      <c r="AD47">
        <v>2</v>
      </c>
      <c r="AE47">
        <v>2</v>
      </c>
      <c r="AF47">
        <v>2</v>
      </c>
      <c r="AG47">
        <v>2</v>
      </c>
      <c r="AH47">
        <v>2</v>
      </c>
      <c r="AI47">
        <v>2</v>
      </c>
      <c r="AJ47">
        <v>2</v>
      </c>
      <c r="AK47">
        <v>2</v>
      </c>
      <c r="AL47">
        <v>2</v>
      </c>
      <c r="AM47">
        <v>2</v>
      </c>
      <c r="AN47">
        <v>1</v>
      </c>
      <c r="AO47">
        <v>2</v>
      </c>
      <c r="AP47">
        <v>1</v>
      </c>
      <c r="AQ47">
        <v>2</v>
      </c>
      <c r="AR47">
        <v>2</v>
      </c>
      <c r="AS47">
        <v>2</v>
      </c>
      <c r="AT47">
        <v>1</v>
      </c>
      <c r="AU47">
        <v>2</v>
      </c>
      <c r="AV47">
        <v>2</v>
      </c>
      <c r="AW47">
        <v>2</v>
      </c>
      <c r="AX47">
        <v>2</v>
      </c>
      <c r="AY47">
        <v>1</v>
      </c>
      <c r="AZ47">
        <v>2</v>
      </c>
      <c r="BA47">
        <v>2</v>
      </c>
      <c r="BB47">
        <v>2</v>
      </c>
      <c r="BC47">
        <v>2</v>
      </c>
      <c r="BD47">
        <v>1</v>
      </c>
      <c r="BE47">
        <v>2</v>
      </c>
      <c r="BF47">
        <v>2</v>
      </c>
      <c r="BG47">
        <v>2</v>
      </c>
      <c r="BH47">
        <v>1</v>
      </c>
      <c r="BI47">
        <v>2</v>
      </c>
      <c r="BJ47">
        <v>2</v>
      </c>
      <c r="BK47">
        <v>2</v>
      </c>
      <c r="BL47">
        <v>2</v>
      </c>
      <c r="BM47">
        <v>2</v>
      </c>
      <c r="BN47">
        <v>2</v>
      </c>
      <c r="BO47">
        <v>2</v>
      </c>
      <c r="BP47">
        <v>2</v>
      </c>
      <c r="BQ47">
        <v>1</v>
      </c>
      <c r="BR47">
        <v>2</v>
      </c>
      <c r="BS47">
        <v>1</v>
      </c>
      <c r="BT47">
        <v>2</v>
      </c>
      <c r="BU47">
        <v>2</v>
      </c>
      <c r="BV47">
        <v>2</v>
      </c>
      <c r="BW47">
        <v>2</v>
      </c>
      <c r="BX47">
        <v>2</v>
      </c>
      <c r="BY47">
        <v>2</v>
      </c>
      <c r="BZ47">
        <v>1</v>
      </c>
      <c r="CA47">
        <v>2</v>
      </c>
      <c r="CB47">
        <v>2</v>
      </c>
      <c r="CC47">
        <v>2</v>
      </c>
      <c r="CD47">
        <v>1</v>
      </c>
      <c r="CE47">
        <v>2</v>
      </c>
      <c r="CF47">
        <v>2</v>
      </c>
      <c r="CG47">
        <v>2</v>
      </c>
      <c r="CH47">
        <v>2</v>
      </c>
      <c r="CI47">
        <v>2</v>
      </c>
      <c r="CJ47">
        <v>2</v>
      </c>
      <c r="CK47">
        <v>2</v>
      </c>
      <c r="CL47">
        <v>2</v>
      </c>
      <c r="CM47">
        <v>2</v>
      </c>
      <c r="CN47">
        <v>2</v>
      </c>
      <c r="CO47">
        <v>1</v>
      </c>
      <c r="CP47">
        <v>1</v>
      </c>
      <c r="CQ47">
        <v>1</v>
      </c>
      <c r="CR47">
        <v>2</v>
      </c>
      <c r="CS47">
        <v>1</v>
      </c>
      <c r="CT47">
        <v>2</v>
      </c>
      <c r="CU47">
        <v>2</v>
      </c>
      <c r="CV47">
        <v>2</v>
      </c>
      <c r="CW47">
        <v>1</v>
      </c>
      <c r="CX47">
        <v>2</v>
      </c>
      <c r="CY47">
        <v>2</v>
      </c>
      <c r="CZ47">
        <v>2</v>
      </c>
      <c r="DA47">
        <v>2</v>
      </c>
      <c r="DB47">
        <v>2</v>
      </c>
      <c r="DC47">
        <v>2</v>
      </c>
      <c r="DD47">
        <v>2</v>
      </c>
      <c r="DE47">
        <v>2</v>
      </c>
      <c r="DF47">
        <v>2</v>
      </c>
      <c r="DG47">
        <v>2</v>
      </c>
      <c r="DH47">
        <v>2</v>
      </c>
      <c r="DI47">
        <v>2</v>
      </c>
      <c r="DJ47">
        <v>2</v>
      </c>
      <c r="DK47">
        <v>2</v>
      </c>
      <c r="DL47">
        <v>2</v>
      </c>
      <c r="DM47">
        <v>2</v>
      </c>
      <c r="DN47">
        <v>2</v>
      </c>
      <c r="DO47">
        <v>2</v>
      </c>
      <c r="DP47">
        <v>2</v>
      </c>
      <c r="DQ47">
        <v>2</v>
      </c>
      <c r="DR47">
        <v>2</v>
      </c>
      <c r="DS47">
        <v>2</v>
      </c>
      <c r="DT47">
        <v>2</v>
      </c>
      <c r="DU47">
        <v>2</v>
      </c>
      <c r="DV47">
        <v>2</v>
      </c>
      <c r="DW47">
        <v>2</v>
      </c>
      <c r="DX47">
        <v>2</v>
      </c>
      <c r="DY47">
        <v>2</v>
      </c>
      <c r="DZ47">
        <v>2</v>
      </c>
      <c r="EA47">
        <v>1</v>
      </c>
      <c r="EB47">
        <v>1</v>
      </c>
      <c r="EC47">
        <v>2</v>
      </c>
      <c r="ED47">
        <v>2</v>
      </c>
      <c r="EE47">
        <v>2</v>
      </c>
      <c r="EF47">
        <v>1</v>
      </c>
      <c r="EG47">
        <v>2</v>
      </c>
      <c r="EH47">
        <v>2</v>
      </c>
      <c r="EI47">
        <v>2</v>
      </c>
      <c r="EJ47">
        <v>2</v>
      </c>
      <c r="EK47">
        <v>2</v>
      </c>
      <c r="EL47">
        <v>2</v>
      </c>
      <c r="EM47">
        <v>2</v>
      </c>
      <c r="EN47">
        <v>1</v>
      </c>
      <c r="EO47">
        <v>2</v>
      </c>
      <c r="EP47">
        <v>2</v>
      </c>
      <c r="EQ47">
        <v>2</v>
      </c>
      <c r="ER47">
        <v>2</v>
      </c>
      <c r="ES47">
        <v>2</v>
      </c>
      <c r="ET47">
        <v>2</v>
      </c>
      <c r="EU47">
        <v>2</v>
      </c>
      <c r="EV47">
        <v>2</v>
      </c>
      <c r="EW47">
        <v>2</v>
      </c>
      <c r="EX47">
        <v>2</v>
      </c>
      <c r="EY47">
        <v>2</v>
      </c>
      <c r="EZ47">
        <v>2</v>
      </c>
      <c r="FA47">
        <v>2</v>
      </c>
      <c r="FB47">
        <v>2</v>
      </c>
      <c r="FC47">
        <v>2</v>
      </c>
      <c r="FD47">
        <v>2</v>
      </c>
      <c r="FE47">
        <v>2</v>
      </c>
      <c r="FF47">
        <f>IF(ISERROR(VLOOKUP(#REF!,Usuarios[],2,FALSE)),0,VLOOKUP(#REF!,Usuarios[],2,FALSE))</f>
        <v>0</v>
      </c>
    </row>
    <row r="48" spans="1:162" x14ac:dyDescent="0.25">
      <c r="A48" s="1">
        <v>44312</v>
      </c>
      <c r="B48">
        <v>2</v>
      </c>
      <c r="C48">
        <v>2</v>
      </c>
      <c r="D48">
        <v>1</v>
      </c>
      <c r="E48">
        <v>1</v>
      </c>
      <c r="F48">
        <v>1</v>
      </c>
      <c r="G48">
        <v>2</v>
      </c>
      <c r="H48">
        <v>1</v>
      </c>
      <c r="I48">
        <v>1</v>
      </c>
      <c r="J48">
        <v>1</v>
      </c>
      <c r="K48">
        <v>2</v>
      </c>
      <c r="L48">
        <v>2</v>
      </c>
      <c r="M48">
        <v>1</v>
      </c>
      <c r="N48">
        <v>1</v>
      </c>
      <c r="O48">
        <v>1</v>
      </c>
      <c r="P48">
        <v>2</v>
      </c>
      <c r="Q48">
        <v>1</v>
      </c>
      <c r="R48">
        <v>2</v>
      </c>
      <c r="S48">
        <v>2</v>
      </c>
      <c r="T48">
        <v>2</v>
      </c>
      <c r="U48">
        <v>1</v>
      </c>
      <c r="V48">
        <v>2</v>
      </c>
      <c r="W48">
        <v>2</v>
      </c>
      <c r="X48">
        <v>2</v>
      </c>
      <c r="Y48">
        <v>1</v>
      </c>
      <c r="Z48">
        <v>1</v>
      </c>
      <c r="AA48">
        <v>2</v>
      </c>
      <c r="AB48">
        <v>1</v>
      </c>
      <c r="AC48">
        <v>2</v>
      </c>
      <c r="AD48">
        <v>2</v>
      </c>
      <c r="AE48">
        <v>2</v>
      </c>
      <c r="AF48">
        <v>1</v>
      </c>
      <c r="AG48">
        <v>2</v>
      </c>
      <c r="AH48">
        <v>2</v>
      </c>
      <c r="AI48">
        <v>1</v>
      </c>
      <c r="AJ48">
        <v>1</v>
      </c>
      <c r="AK48">
        <v>1</v>
      </c>
      <c r="AL48">
        <v>2</v>
      </c>
      <c r="AM48">
        <v>1</v>
      </c>
      <c r="AN48">
        <v>1</v>
      </c>
      <c r="AO48">
        <v>2</v>
      </c>
      <c r="AP48">
        <v>2</v>
      </c>
      <c r="AQ48">
        <v>2</v>
      </c>
      <c r="AR48">
        <v>1</v>
      </c>
      <c r="AS48">
        <v>2</v>
      </c>
      <c r="AT48">
        <v>1</v>
      </c>
      <c r="AU48">
        <v>2</v>
      </c>
      <c r="AV48">
        <v>1</v>
      </c>
      <c r="AW48">
        <v>2</v>
      </c>
      <c r="AX48">
        <v>2</v>
      </c>
      <c r="AY48">
        <v>1</v>
      </c>
      <c r="AZ48">
        <v>2</v>
      </c>
      <c r="BA48">
        <v>2</v>
      </c>
      <c r="BB48">
        <v>1</v>
      </c>
      <c r="BC48">
        <v>2</v>
      </c>
      <c r="BD48">
        <v>1</v>
      </c>
      <c r="BE48">
        <v>2</v>
      </c>
      <c r="BF48">
        <v>1</v>
      </c>
      <c r="BG48">
        <v>2</v>
      </c>
      <c r="BH48">
        <v>1</v>
      </c>
      <c r="BI48">
        <v>2</v>
      </c>
      <c r="BJ48">
        <v>2</v>
      </c>
      <c r="BK48">
        <v>2</v>
      </c>
      <c r="BL48">
        <v>1</v>
      </c>
      <c r="BM48">
        <v>1</v>
      </c>
      <c r="BN48">
        <v>2</v>
      </c>
      <c r="BO48">
        <v>1</v>
      </c>
      <c r="BP48">
        <v>2</v>
      </c>
      <c r="BQ48">
        <v>2</v>
      </c>
      <c r="BR48">
        <v>1</v>
      </c>
      <c r="BS48">
        <v>1</v>
      </c>
      <c r="BT48">
        <v>2</v>
      </c>
      <c r="BU48">
        <v>1</v>
      </c>
      <c r="BV48">
        <v>2</v>
      </c>
      <c r="BW48">
        <v>2</v>
      </c>
      <c r="BX48">
        <v>2</v>
      </c>
      <c r="BY48">
        <v>1</v>
      </c>
      <c r="BZ48">
        <v>1</v>
      </c>
      <c r="CA48">
        <v>2</v>
      </c>
      <c r="CB48">
        <v>1</v>
      </c>
      <c r="CC48">
        <v>2</v>
      </c>
      <c r="CD48">
        <v>1</v>
      </c>
      <c r="CE48">
        <v>2</v>
      </c>
      <c r="CF48">
        <v>1</v>
      </c>
      <c r="CG48">
        <v>1</v>
      </c>
      <c r="CH48">
        <v>2</v>
      </c>
      <c r="CI48">
        <v>1</v>
      </c>
      <c r="CJ48">
        <v>1</v>
      </c>
      <c r="CK48">
        <v>2</v>
      </c>
      <c r="CL48">
        <v>2</v>
      </c>
      <c r="CM48">
        <v>2</v>
      </c>
      <c r="CN48">
        <v>1</v>
      </c>
      <c r="CO48">
        <v>2</v>
      </c>
      <c r="CP48">
        <v>2</v>
      </c>
      <c r="CQ48">
        <v>2</v>
      </c>
      <c r="CR48">
        <v>1</v>
      </c>
      <c r="CS48">
        <v>2</v>
      </c>
      <c r="CT48">
        <v>2</v>
      </c>
      <c r="CU48">
        <v>1</v>
      </c>
      <c r="CV48">
        <v>1</v>
      </c>
      <c r="CW48">
        <v>1</v>
      </c>
      <c r="CX48">
        <v>1</v>
      </c>
      <c r="CY48">
        <v>1</v>
      </c>
      <c r="CZ48">
        <v>2</v>
      </c>
      <c r="DA48">
        <v>2</v>
      </c>
      <c r="DB48">
        <v>2</v>
      </c>
      <c r="DC48">
        <v>1</v>
      </c>
      <c r="DD48">
        <v>2</v>
      </c>
      <c r="DE48">
        <v>1</v>
      </c>
      <c r="DF48">
        <v>1</v>
      </c>
      <c r="DG48">
        <v>1</v>
      </c>
      <c r="DH48">
        <v>2</v>
      </c>
      <c r="DI48">
        <v>1</v>
      </c>
      <c r="DJ48">
        <v>2</v>
      </c>
      <c r="DK48">
        <v>2</v>
      </c>
      <c r="DL48">
        <v>1</v>
      </c>
      <c r="DM48">
        <v>2</v>
      </c>
      <c r="DN48">
        <v>2</v>
      </c>
      <c r="DO48">
        <v>1</v>
      </c>
      <c r="DP48">
        <v>1</v>
      </c>
      <c r="DQ48">
        <v>2</v>
      </c>
      <c r="DR48">
        <v>2</v>
      </c>
      <c r="DS48">
        <v>2</v>
      </c>
      <c r="DT48">
        <v>2</v>
      </c>
      <c r="DU48">
        <v>2</v>
      </c>
      <c r="DV48">
        <v>1</v>
      </c>
      <c r="DW48">
        <v>2</v>
      </c>
      <c r="DX48">
        <v>1</v>
      </c>
      <c r="DY48">
        <v>2</v>
      </c>
      <c r="DZ48">
        <v>2</v>
      </c>
      <c r="EA48">
        <v>1</v>
      </c>
      <c r="EB48">
        <v>2</v>
      </c>
      <c r="EC48">
        <v>2</v>
      </c>
      <c r="ED48">
        <v>2</v>
      </c>
      <c r="EE48">
        <v>2</v>
      </c>
      <c r="EF48">
        <v>1</v>
      </c>
      <c r="EG48">
        <v>2</v>
      </c>
      <c r="EH48">
        <v>2</v>
      </c>
      <c r="EI48">
        <v>2</v>
      </c>
      <c r="EJ48">
        <v>2</v>
      </c>
      <c r="EK48">
        <v>2</v>
      </c>
      <c r="EL48">
        <v>2</v>
      </c>
      <c r="EM48">
        <v>1</v>
      </c>
      <c r="EN48">
        <v>2</v>
      </c>
      <c r="EO48">
        <v>2</v>
      </c>
      <c r="EP48">
        <v>2</v>
      </c>
      <c r="EQ48">
        <v>1</v>
      </c>
      <c r="ER48">
        <v>1</v>
      </c>
      <c r="ES48">
        <v>2</v>
      </c>
      <c r="ET48">
        <v>2</v>
      </c>
      <c r="EU48">
        <v>2</v>
      </c>
      <c r="EV48">
        <v>2</v>
      </c>
      <c r="EW48">
        <v>2</v>
      </c>
      <c r="EX48">
        <v>1</v>
      </c>
      <c r="EY48">
        <v>1</v>
      </c>
      <c r="EZ48">
        <v>2</v>
      </c>
      <c r="FA48">
        <v>2</v>
      </c>
      <c r="FB48">
        <v>2</v>
      </c>
      <c r="FC48">
        <v>2</v>
      </c>
      <c r="FD48">
        <v>1</v>
      </c>
      <c r="FE48">
        <v>2</v>
      </c>
      <c r="FF48">
        <f>IF(ISERROR(VLOOKUP(#REF!,Usuarios[],2,FALSE)),0,VLOOKUP(#REF!,Usuarios[],2,FALSE))</f>
        <v>0</v>
      </c>
    </row>
    <row r="49" spans="1:162" x14ac:dyDescent="0.25">
      <c r="A49" s="1">
        <v>44312</v>
      </c>
      <c r="B49">
        <v>1</v>
      </c>
      <c r="C49">
        <v>1</v>
      </c>
      <c r="D49">
        <v>2</v>
      </c>
      <c r="E49">
        <v>2</v>
      </c>
      <c r="F49">
        <v>2</v>
      </c>
      <c r="G49">
        <v>1</v>
      </c>
      <c r="H49">
        <v>2</v>
      </c>
      <c r="I49">
        <v>1</v>
      </c>
      <c r="J49">
        <v>2</v>
      </c>
      <c r="K49">
        <v>1</v>
      </c>
      <c r="L49">
        <v>2</v>
      </c>
      <c r="M49">
        <v>2</v>
      </c>
      <c r="N49">
        <v>2</v>
      </c>
      <c r="O49">
        <v>2</v>
      </c>
      <c r="P49">
        <v>2</v>
      </c>
      <c r="Q49">
        <v>2</v>
      </c>
      <c r="R49">
        <v>2</v>
      </c>
      <c r="S49">
        <v>1</v>
      </c>
      <c r="T49">
        <v>2</v>
      </c>
      <c r="U49">
        <v>2</v>
      </c>
      <c r="V49">
        <v>1</v>
      </c>
      <c r="W49">
        <v>2</v>
      </c>
      <c r="X49">
        <v>2</v>
      </c>
      <c r="Y49">
        <v>1</v>
      </c>
      <c r="Z49">
        <v>2</v>
      </c>
      <c r="AA49">
        <v>2</v>
      </c>
      <c r="AB49">
        <v>1</v>
      </c>
      <c r="AC49">
        <v>2</v>
      </c>
      <c r="AD49">
        <v>2</v>
      </c>
      <c r="AE49">
        <v>2</v>
      </c>
      <c r="AF49">
        <v>2</v>
      </c>
      <c r="AG49">
        <v>2</v>
      </c>
      <c r="AH49">
        <v>2</v>
      </c>
      <c r="AI49">
        <v>2</v>
      </c>
      <c r="AJ49">
        <v>2</v>
      </c>
      <c r="AK49">
        <v>2</v>
      </c>
      <c r="AL49">
        <v>2</v>
      </c>
      <c r="AM49">
        <v>2</v>
      </c>
      <c r="AN49">
        <v>1</v>
      </c>
      <c r="AO49">
        <v>2</v>
      </c>
      <c r="AP49">
        <v>2</v>
      </c>
      <c r="AQ49">
        <v>2</v>
      </c>
      <c r="AR49">
        <v>2</v>
      </c>
      <c r="AS49">
        <v>1</v>
      </c>
      <c r="AT49">
        <v>1</v>
      </c>
      <c r="AU49">
        <v>2</v>
      </c>
      <c r="AV49">
        <v>2</v>
      </c>
      <c r="AW49">
        <v>2</v>
      </c>
      <c r="AX49">
        <v>2</v>
      </c>
      <c r="AY49">
        <v>1</v>
      </c>
      <c r="AZ49">
        <v>2</v>
      </c>
      <c r="BA49">
        <v>1</v>
      </c>
      <c r="BB49">
        <v>2</v>
      </c>
      <c r="BC49">
        <v>2</v>
      </c>
      <c r="BD49">
        <v>1</v>
      </c>
      <c r="BE49">
        <v>1</v>
      </c>
      <c r="BF49">
        <v>1</v>
      </c>
      <c r="BG49">
        <v>1</v>
      </c>
      <c r="BH49">
        <v>1</v>
      </c>
      <c r="BI49">
        <v>2</v>
      </c>
      <c r="BJ49">
        <v>1</v>
      </c>
      <c r="BK49">
        <v>1</v>
      </c>
      <c r="BL49">
        <v>2</v>
      </c>
      <c r="BM49">
        <v>2</v>
      </c>
      <c r="BN49">
        <v>2</v>
      </c>
      <c r="BO49">
        <v>2</v>
      </c>
      <c r="BP49">
        <v>2</v>
      </c>
      <c r="BQ49">
        <v>1</v>
      </c>
      <c r="BR49">
        <v>2</v>
      </c>
      <c r="BS49">
        <v>1</v>
      </c>
      <c r="BT49">
        <v>2</v>
      </c>
      <c r="BU49">
        <v>2</v>
      </c>
      <c r="BV49">
        <v>2</v>
      </c>
      <c r="BW49">
        <v>1</v>
      </c>
      <c r="BX49">
        <v>2</v>
      </c>
      <c r="BY49">
        <v>2</v>
      </c>
      <c r="BZ49">
        <v>1</v>
      </c>
      <c r="CA49">
        <v>2</v>
      </c>
      <c r="CB49">
        <v>2</v>
      </c>
      <c r="CC49">
        <v>2</v>
      </c>
      <c r="CD49">
        <v>1</v>
      </c>
      <c r="CE49">
        <v>2</v>
      </c>
      <c r="CF49">
        <v>2</v>
      </c>
      <c r="CG49">
        <v>1</v>
      </c>
      <c r="CH49">
        <v>2</v>
      </c>
      <c r="CI49">
        <v>2</v>
      </c>
      <c r="CJ49">
        <v>2</v>
      </c>
      <c r="CK49">
        <v>2</v>
      </c>
      <c r="CL49">
        <v>2</v>
      </c>
      <c r="CM49">
        <v>2</v>
      </c>
      <c r="CN49">
        <v>2</v>
      </c>
      <c r="CO49">
        <v>1</v>
      </c>
      <c r="CP49">
        <v>1</v>
      </c>
      <c r="CQ49">
        <v>1</v>
      </c>
      <c r="CR49">
        <v>2</v>
      </c>
      <c r="CS49">
        <v>1</v>
      </c>
      <c r="CT49">
        <v>2</v>
      </c>
      <c r="CU49">
        <v>2</v>
      </c>
      <c r="CV49">
        <v>2</v>
      </c>
      <c r="CW49">
        <v>2</v>
      </c>
      <c r="CX49">
        <v>2</v>
      </c>
      <c r="CY49">
        <v>2</v>
      </c>
      <c r="CZ49">
        <v>1</v>
      </c>
      <c r="DA49">
        <v>1</v>
      </c>
      <c r="DB49">
        <v>2</v>
      </c>
      <c r="DC49">
        <v>2</v>
      </c>
      <c r="DD49">
        <v>2</v>
      </c>
      <c r="DE49">
        <v>2</v>
      </c>
      <c r="DF49">
        <v>2</v>
      </c>
      <c r="DG49">
        <v>1</v>
      </c>
      <c r="DH49">
        <v>2</v>
      </c>
      <c r="DI49">
        <v>2</v>
      </c>
      <c r="DJ49">
        <v>2</v>
      </c>
      <c r="DK49">
        <v>2</v>
      </c>
      <c r="DL49">
        <v>2</v>
      </c>
      <c r="DM49">
        <v>1</v>
      </c>
      <c r="DN49">
        <v>2</v>
      </c>
      <c r="DO49">
        <v>1</v>
      </c>
      <c r="DP49">
        <v>2</v>
      </c>
      <c r="DQ49">
        <v>2</v>
      </c>
      <c r="DR49">
        <v>2</v>
      </c>
      <c r="DS49">
        <v>2</v>
      </c>
      <c r="DT49">
        <v>2</v>
      </c>
      <c r="DU49">
        <v>2</v>
      </c>
      <c r="DV49">
        <v>2</v>
      </c>
      <c r="DW49">
        <v>1</v>
      </c>
      <c r="DX49">
        <v>2</v>
      </c>
      <c r="DY49">
        <v>2</v>
      </c>
      <c r="DZ49">
        <v>2</v>
      </c>
      <c r="EA49">
        <v>1</v>
      </c>
      <c r="EB49">
        <v>1</v>
      </c>
      <c r="EC49">
        <v>2</v>
      </c>
      <c r="ED49">
        <v>2</v>
      </c>
      <c r="EE49">
        <v>2</v>
      </c>
      <c r="EF49">
        <v>2</v>
      </c>
      <c r="EG49">
        <v>2</v>
      </c>
      <c r="EH49">
        <v>2</v>
      </c>
      <c r="EI49">
        <v>2</v>
      </c>
      <c r="EJ49">
        <v>2</v>
      </c>
      <c r="EK49">
        <v>2</v>
      </c>
      <c r="EL49">
        <v>1</v>
      </c>
      <c r="EM49">
        <v>2</v>
      </c>
      <c r="EN49">
        <v>2</v>
      </c>
      <c r="EO49">
        <v>2</v>
      </c>
      <c r="EP49">
        <v>2</v>
      </c>
      <c r="EQ49">
        <v>2</v>
      </c>
      <c r="ER49">
        <v>2</v>
      </c>
      <c r="ES49">
        <v>2</v>
      </c>
      <c r="ET49">
        <v>1</v>
      </c>
      <c r="EU49">
        <v>2</v>
      </c>
      <c r="EV49">
        <v>2</v>
      </c>
      <c r="EW49">
        <v>1</v>
      </c>
      <c r="EX49">
        <v>2</v>
      </c>
      <c r="EY49">
        <v>2</v>
      </c>
      <c r="EZ49">
        <v>1</v>
      </c>
      <c r="FA49">
        <v>2</v>
      </c>
      <c r="FB49">
        <v>2</v>
      </c>
      <c r="FC49">
        <v>2</v>
      </c>
      <c r="FD49">
        <v>2</v>
      </c>
      <c r="FE49">
        <v>2</v>
      </c>
      <c r="FF49">
        <f>IF(ISERROR(VLOOKUP(#REF!,Usuarios[],2,FALSE)),0,VLOOKUP(#REF!,Usuarios[],2,FALSE))</f>
        <v>0</v>
      </c>
    </row>
    <row r="50" spans="1:162" x14ac:dyDescent="0.25">
      <c r="A50" s="1">
        <v>44312</v>
      </c>
      <c r="B50">
        <v>2</v>
      </c>
      <c r="C50">
        <v>2</v>
      </c>
      <c r="D50">
        <v>2</v>
      </c>
      <c r="E50">
        <v>2</v>
      </c>
      <c r="F50">
        <v>1</v>
      </c>
      <c r="G50">
        <v>1</v>
      </c>
      <c r="H50">
        <v>2</v>
      </c>
      <c r="I50">
        <v>2</v>
      </c>
      <c r="J50">
        <v>1</v>
      </c>
      <c r="K50">
        <v>1</v>
      </c>
      <c r="L50">
        <v>1</v>
      </c>
      <c r="M50">
        <v>2</v>
      </c>
      <c r="N50">
        <v>2</v>
      </c>
      <c r="O50">
        <v>1</v>
      </c>
      <c r="P50">
        <v>1</v>
      </c>
      <c r="Q50">
        <v>2</v>
      </c>
      <c r="R50">
        <v>2</v>
      </c>
      <c r="S50">
        <v>2</v>
      </c>
      <c r="T50">
        <v>2</v>
      </c>
      <c r="U50">
        <v>2</v>
      </c>
      <c r="V50">
        <v>1</v>
      </c>
      <c r="W50">
        <v>2</v>
      </c>
      <c r="X50">
        <v>1</v>
      </c>
      <c r="Y50">
        <v>2</v>
      </c>
      <c r="Z50">
        <v>1</v>
      </c>
      <c r="AA50">
        <v>2</v>
      </c>
      <c r="AB50">
        <v>1</v>
      </c>
      <c r="AC50">
        <v>2</v>
      </c>
      <c r="AD50">
        <v>1</v>
      </c>
      <c r="AE50">
        <v>2</v>
      </c>
      <c r="AF50">
        <v>1</v>
      </c>
      <c r="AG50">
        <v>2</v>
      </c>
      <c r="AH50">
        <v>2</v>
      </c>
      <c r="AI50">
        <v>1</v>
      </c>
      <c r="AJ50">
        <v>2</v>
      </c>
      <c r="AK50">
        <v>2</v>
      </c>
      <c r="AL50">
        <v>2</v>
      </c>
      <c r="AM50">
        <v>2</v>
      </c>
      <c r="AN50">
        <v>1</v>
      </c>
      <c r="AO50">
        <v>2</v>
      </c>
      <c r="AP50">
        <v>1</v>
      </c>
      <c r="AQ50">
        <v>2</v>
      </c>
      <c r="AR50">
        <v>2</v>
      </c>
      <c r="AS50">
        <v>2</v>
      </c>
      <c r="AT50">
        <v>1</v>
      </c>
      <c r="AU50">
        <v>2</v>
      </c>
      <c r="AV50">
        <v>2</v>
      </c>
      <c r="AW50">
        <v>2</v>
      </c>
      <c r="AX50">
        <v>2</v>
      </c>
      <c r="AY50">
        <v>1</v>
      </c>
      <c r="AZ50">
        <v>2</v>
      </c>
      <c r="BA50">
        <v>2</v>
      </c>
      <c r="BB50">
        <v>2</v>
      </c>
      <c r="BC50">
        <v>2</v>
      </c>
      <c r="BD50">
        <v>1</v>
      </c>
      <c r="BE50">
        <v>2</v>
      </c>
      <c r="BF50">
        <v>2</v>
      </c>
      <c r="BG50">
        <v>2</v>
      </c>
      <c r="BH50">
        <v>1</v>
      </c>
      <c r="BI50">
        <v>2</v>
      </c>
      <c r="BJ50">
        <v>2</v>
      </c>
      <c r="BK50">
        <v>2</v>
      </c>
      <c r="BL50">
        <v>2</v>
      </c>
      <c r="BM50">
        <v>2</v>
      </c>
      <c r="BN50">
        <v>2</v>
      </c>
      <c r="BO50">
        <v>2</v>
      </c>
      <c r="BP50">
        <v>1</v>
      </c>
      <c r="BQ50">
        <v>1</v>
      </c>
      <c r="BR50">
        <v>1</v>
      </c>
      <c r="BS50">
        <v>1</v>
      </c>
      <c r="BT50">
        <v>1</v>
      </c>
      <c r="BU50">
        <v>1</v>
      </c>
      <c r="BV50">
        <v>2</v>
      </c>
      <c r="BW50">
        <v>2</v>
      </c>
      <c r="BX50">
        <v>2</v>
      </c>
      <c r="BY50">
        <v>2</v>
      </c>
      <c r="BZ50">
        <v>1</v>
      </c>
      <c r="CA50">
        <v>2</v>
      </c>
      <c r="CB50">
        <v>2</v>
      </c>
      <c r="CC50">
        <v>2</v>
      </c>
      <c r="CD50">
        <v>1</v>
      </c>
      <c r="CE50">
        <v>2</v>
      </c>
      <c r="CF50">
        <v>2</v>
      </c>
      <c r="CG50">
        <v>2</v>
      </c>
      <c r="CH50">
        <v>2</v>
      </c>
      <c r="CI50">
        <v>1</v>
      </c>
      <c r="CJ50">
        <v>2</v>
      </c>
      <c r="CK50">
        <v>2</v>
      </c>
      <c r="CL50">
        <v>2</v>
      </c>
      <c r="CM50">
        <v>2</v>
      </c>
      <c r="CN50">
        <v>2</v>
      </c>
      <c r="CO50">
        <v>2</v>
      </c>
      <c r="CP50">
        <v>2</v>
      </c>
      <c r="CQ50">
        <v>2</v>
      </c>
      <c r="CR50">
        <v>2</v>
      </c>
      <c r="CS50">
        <v>1</v>
      </c>
      <c r="CT50">
        <v>2</v>
      </c>
      <c r="CU50">
        <v>2</v>
      </c>
      <c r="CV50">
        <v>1</v>
      </c>
      <c r="CW50">
        <v>2</v>
      </c>
      <c r="CX50">
        <v>2</v>
      </c>
      <c r="CY50">
        <v>2</v>
      </c>
      <c r="CZ50">
        <v>2</v>
      </c>
      <c r="DA50">
        <v>2</v>
      </c>
      <c r="DB50">
        <v>2</v>
      </c>
      <c r="DC50">
        <v>2</v>
      </c>
      <c r="DD50">
        <v>2</v>
      </c>
      <c r="DE50">
        <v>2</v>
      </c>
      <c r="DF50">
        <v>1</v>
      </c>
      <c r="DG50">
        <v>2</v>
      </c>
      <c r="DH50">
        <v>2</v>
      </c>
      <c r="DI50">
        <v>2</v>
      </c>
      <c r="DJ50">
        <v>2</v>
      </c>
      <c r="DK50">
        <v>2</v>
      </c>
      <c r="DL50">
        <v>1</v>
      </c>
      <c r="DM50">
        <v>1</v>
      </c>
      <c r="DN50">
        <v>2</v>
      </c>
      <c r="DO50">
        <v>1</v>
      </c>
      <c r="DP50">
        <v>1</v>
      </c>
      <c r="DQ50">
        <v>2</v>
      </c>
      <c r="DR50">
        <v>2</v>
      </c>
      <c r="DS50">
        <v>1</v>
      </c>
      <c r="DT50">
        <v>2</v>
      </c>
      <c r="DU50">
        <v>2</v>
      </c>
      <c r="DV50">
        <v>2</v>
      </c>
      <c r="DW50">
        <v>2</v>
      </c>
      <c r="DX50">
        <v>2</v>
      </c>
      <c r="DY50">
        <v>2</v>
      </c>
      <c r="DZ50">
        <v>2</v>
      </c>
      <c r="EA50">
        <v>1</v>
      </c>
      <c r="EB50">
        <v>1</v>
      </c>
      <c r="EC50">
        <v>1</v>
      </c>
      <c r="ED50">
        <v>1</v>
      </c>
      <c r="EE50">
        <v>2</v>
      </c>
      <c r="EF50">
        <v>2</v>
      </c>
      <c r="EG50">
        <v>2</v>
      </c>
      <c r="EH50">
        <v>2</v>
      </c>
      <c r="EI50">
        <v>2</v>
      </c>
      <c r="EJ50">
        <v>2</v>
      </c>
      <c r="EK50">
        <v>2</v>
      </c>
      <c r="EL50">
        <v>2</v>
      </c>
      <c r="EM50">
        <v>2</v>
      </c>
      <c r="EN50">
        <v>2</v>
      </c>
      <c r="EO50">
        <v>2</v>
      </c>
      <c r="EP50">
        <v>1</v>
      </c>
      <c r="EQ50">
        <v>2</v>
      </c>
      <c r="ER50">
        <v>2</v>
      </c>
      <c r="ES50">
        <v>2</v>
      </c>
      <c r="ET50">
        <v>2</v>
      </c>
      <c r="EU50">
        <v>2</v>
      </c>
      <c r="EV50">
        <v>2</v>
      </c>
      <c r="EW50">
        <v>2</v>
      </c>
      <c r="EX50">
        <v>2</v>
      </c>
      <c r="EY50">
        <v>2</v>
      </c>
      <c r="EZ50">
        <v>2</v>
      </c>
      <c r="FA50">
        <v>2</v>
      </c>
      <c r="FB50">
        <v>2</v>
      </c>
      <c r="FC50">
        <v>2</v>
      </c>
      <c r="FD50">
        <v>1</v>
      </c>
      <c r="FE50">
        <v>2</v>
      </c>
      <c r="FF50">
        <f>IF(ISERROR(VLOOKUP(#REF!,Usuarios[],2,FALSE)),0,VLOOKUP(#REF!,Usuarios[],2,FALSE))</f>
        <v>0</v>
      </c>
    </row>
    <row r="51" spans="1:162" x14ac:dyDescent="0.25">
      <c r="A51" s="1">
        <v>44312</v>
      </c>
      <c r="B51">
        <v>2</v>
      </c>
      <c r="C51">
        <v>1</v>
      </c>
      <c r="D51">
        <v>1</v>
      </c>
      <c r="E51">
        <v>2</v>
      </c>
      <c r="F51">
        <v>1</v>
      </c>
      <c r="G51">
        <v>1</v>
      </c>
      <c r="H51">
        <v>2</v>
      </c>
      <c r="I51">
        <v>1</v>
      </c>
      <c r="J51">
        <v>1</v>
      </c>
      <c r="K51">
        <v>1</v>
      </c>
      <c r="L51">
        <v>2</v>
      </c>
      <c r="M51">
        <v>2</v>
      </c>
      <c r="N51">
        <v>2</v>
      </c>
      <c r="O51">
        <v>2</v>
      </c>
      <c r="P51">
        <v>1</v>
      </c>
      <c r="Q51">
        <v>2</v>
      </c>
      <c r="R51">
        <v>1</v>
      </c>
      <c r="S51">
        <v>2</v>
      </c>
      <c r="T51">
        <v>2</v>
      </c>
      <c r="U51">
        <v>1</v>
      </c>
      <c r="V51">
        <v>2</v>
      </c>
      <c r="W51">
        <v>2</v>
      </c>
      <c r="X51">
        <v>2</v>
      </c>
      <c r="Y51">
        <v>1</v>
      </c>
      <c r="Z51">
        <v>2</v>
      </c>
      <c r="AA51">
        <v>2</v>
      </c>
      <c r="AB51">
        <v>1</v>
      </c>
      <c r="AC51">
        <v>2</v>
      </c>
      <c r="AD51">
        <v>2</v>
      </c>
      <c r="AE51">
        <v>2</v>
      </c>
      <c r="AF51">
        <v>2</v>
      </c>
      <c r="AG51">
        <v>2</v>
      </c>
      <c r="AH51">
        <v>2</v>
      </c>
      <c r="AI51">
        <v>2</v>
      </c>
      <c r="AJ51">
        <v>2</v>
      </c>
      <c r="AK51">
        <v>2</v>
      </c>
      <c r="AL51">
        <v>2</v>
      </c>
      <c r="AM51">
        <v>2</v>
      </c>
      <c r="AN51">
        <v>1</v>
      </c>
      <c r="AO51">
        <v>2</v>
      </c>
      <c r="AP51">
        <v>1</v>
      </c>
      <c r="AQ51">
        <v>2</v>
      </c>
      <c r="AR51">
        <v>2</v>
      </c>
      <c r="AS51">
        <v>1</v>
      </c>
      <c r="AT51">
        <v>1</v>
      </c>
      <c r="AU51">
        <v>2</v>
      </c>
      <c r="AV51">
        <v>2</v>
      </c>
      <c r="AW51">
        <v>2</v>
      </c>
      <c r="AX51">
        <v>2</v>
      </c>
      <c r="AY51">
        <v>2</v>
      </c>
      <c r="AZ51">
        <v>1</v>
      </c>
      <c r="BA51">
        <v>2</v>
      </c>
      <c r="BB51">
        <v>2</v>
      </c>
      <c r="BC51">
        <v>2</v>
      </c>
      <c r="BD51">
        <v>1</v>
      </c>
      <c r="BE51">
        <v>2</v>
      </c>
      <c r="BF51">
        <v>2</v>
      </c>
      <c r="BG51">
        <v>1</v>
      </c>
      <c r="BH51">
        <v>2</v>
      </c>
      <c r="BI51">
        <v>2</v>
      </c>
      <c r="BJ51">
        <v>2</v>
      </c>
      <c r="BK51">
        <v>2</v>
      </c>
      <c r="BL51">
        <v>2</v>
      </c>
      <c r="BM51">
        <v>2</v>
      </c>
      <c r="BN51">
        <v>2</v>
      </c>
      <c r="BO51">
        <v>2</v>
      </c>
      <c r="BP51">
        <v>2</v>
      </c>
      <c r="BQ51">
        <v>1</v>
      </c>
      <c r="BR51">
        <v>2</v>
      </c>
      <c r="BS51">
        <v>1</v>
      </c>
      <c r="BT51">
        <v>2</v>
      </c>
      <c r="BU51">
        <v>2</v>
      </c>
      <c r="BV51">
        <v>2</v>
      </c>
      <c r="BW51">
        <v>2</v>
      </c>
      <c r="BX51">
        <v>2</v>
      </c>
      <c r="BY51">
        <v>2</v>
      </c>
      <c r="BZ51">
        <v>1</v>
      </c>
      <c r="CA51">
        <v>2</v>
      </c>
      <c r="CB51">
        <v>2</v>
      </c>
      <c r="CC51">
        <v>2</v>
      </c>
      <c r="CD51">
        <v>1</v>
      </c>
      <c r="CE51">
        <v>2</v>
      </c>
      <c r="CF51">
        <v>2</v>
      </c>
      <c r="CG51">
        <v>2</v>
      </c>
      <c r="CH51">
        <v>2</v>
      </c>
      <c r="CI51">
        <v>1</v>
      </c>
      <c r="CJ51">
        <v>1</v>
      </c>
      <c r="CK51">
        <v>2</v>
      </c>
      <c r="CL51">
        <v>2</v>
      </c>
      <c r="CM51">
        <v>2</v>
      </c>
      <c r="CN51">
        <v>2</v>
      </c>
      <c r="CO51">
        <v>1</v>
      </c>
      <c r="CP51">
        <v>2</v>
      </c>
      <c r="CQ51">
        <v>1</v>
      </c>
      <c r="CR51">
        <v>2</v>
      </c>
      <c r="CS51">
        <v>2</v>
      </c>
      <c r="CT51">
        <v>2</v>
      </c>
      <c r="CU51">
        <v>2</v>
      </c>
      <c r="CV51">
        <v>2</v>
      </c>
      <c r="CW51">
        <v>2</v>
      </c>
      <c r="CX51">
        <v>2</v>
      </c>
      <c r="CY51">
        <v>1</v>
      </c>
      <c r="CZ51">
        <v>2</v>
      </c>
      <c r="DA51">
        <v>2</v>
      </c>
      <c r="DB51">
        <v>2</v>
      </c>
      <c r="DC51">
        <v>2</v>
      </c>
      <c r="DD51">
        <v>2</v>
      </c>
      <c r="DE51">
        <v>2</v>
      </c>
      <c r="DF51">
        <v>2</v>
      </c>
      <c r="DG51">
        <v>2</v>
      </c>
      <c r="DH51">
        <v>2</v>
      </c>
      <c r="DI51">
        <v>2</v>
      </c>
      <c r="DJ51">
        <v>2</v>
      </c>
      <c r="DK51">
        <v>2</v>
      </c>
      <c r="DL51">
        <v>1</v>
      </c>
      <c r="DM51">
        <v>2</v>
      </c>
      <c r="DN51">
        <v>2</v>
      </c>
      <c r="DO51">
        <v>2</v>
      </c>
      <c r="DP51">
        <v>2</v>
      </c>
      <c r="DQ51">
        <v>2</v>
      </c>
      <c r="DR51">
        <v>2</v>
      </c>
      <c r="DS51">
        <v>2</v>
      </c>
      <c r="DT51">
        <v>2</v>
      </c>
      <c r="DU51">
        <v>2</v>
      </c>
      <c r="DV51">
        <v>2</v>
      </c>
      <c r="DW51">
        <v>2</v>
      </c>
      <c r="DX51">
        <v>2</v>
      </c>
      <c r="DY51">
        <v>2</v>
      </c>
      <c r="DZ51">
        <v>2</v>
      </c>
      <c r="EA51">
        <v>1</v>
      </c>
      <c r="EB51">
        <v>1</v>
      </c>
      <c r="EC51">
        <v>2</v>
      </c>
      <c r="ED51">
        <v>2</v>
      </c>
      <c r="EE51">
        <v>2</v>
      </c>
      <c r="EF51">
        <v>2</v>
      </c>
      <c r="EG51">
        <v>2</v>
      </c>
      <c r="EH51">
        <v>2</v>
      </c>
      <c r="EI51">
        <v>2</v>
      </c>
      <c r="EJ51">
        <v>2</v>
      </c>
      <c r="EK51">
        <v>2</v>
      </c>
      <c r="EL51">
        <v>2</v>
      </c>
      <c r="EM51">
        <v>2</v>
      </c>
      <c r="EN51">
        <v>1</v>
      </c>
      <c r="EO51">
        <v>2</v>
      </c>
      <c r="EP51">
        <v>2</v>
      </c>
      <c r="EQ51">
        <v>2</v>
      </c>
      <c r="ER51">
        <v>2</v>
      </c>
      <c r="ES51">
        <v>2</v>
      </c>
      <c r="ET51">
        <v>1</v>
      </c>
      <c r="EU51">
        <v>2</v>
      </c>
      <c r="EV51">
        <v>2</v>
      </c>
      <c r="EW51">
        <v>2</v>
      </c>
      <c r="EX51">
        <v>2</v>
      </c>
      <c r="EY51">
        <v>2</v>
      </c>
      <c r="EZ51">
        <v>1</v>
      </c>
      <c r="FA51">
        <v>2</v>
      </c>
      <c r="FB51">
        <v>2</v>
      </c>
      <c r="FC51">
        <v>2</v>
      </c>
      <c r="FD51">
        <v>2</v>
      </c>
      <c r="FE51">
        <v>2</v>
      </c>
      <c r="FF51">
        <f>IF(ISERROR(VLOOKUP(#REF!,Usuarios[],2,FALSE)),0,VLOOKUP(#REF!,Usuarios[],2,FALSE))</f>
        <v>0</v>
      </c>
    </row>
    <row r="52" spans="1:162" x14ac:dyDescent="0.25">
      <c r="A52" s="1">
        <v>44312</v>
      </c>
      <c r="B52">
        <v>2</v>
      </c>
      <c r="C52">
        <v>1</v>
      </c>
      <c r="D52">
        <v>2</v>
      </c>
      <c r="E52">
        <v>2</v>
      </c>
      <c r="F52">
        <v>1</v>
      </c>
      <c r="G52">
        <v>1</v>
      </c>
      <c r="H52">
        <v>2</v>
      </c>
      <c r="I52">
        <v>1</v>
      </c>
      <c r="J52">
        <v>1</v>
      </c>
      <c r="K52">
        <v>1</v>
      </c>
      <c r="L52">
        <v>1</v>
      </c>
      <c r="M52">
        <v>2</v>
      </c>
      <c r="N52">
        <v>2</v>
      </c>
      <c r="O52">
        <v>2</v>
      </c>
      <c r="P52">
        <v>1</v>
      </c>
      <c r="Q52">
        <v>2</v>
      </c>
      <c r="R52">
        <v>2</v>
      </c>
      <c r="S52">
        <v>1</v>
      </c>
      <c r="T52">
        <v>2</v>
      </c>
      <c r="U52">
        <v>2</v>
      </c>
      <c r="V52">
        <v>2</v>
      </c>
      <c r="W52">
        <v>1</v>
      </c>
      <c r="X52">
        <v>2</v>
      </c>
      <c r="Y52">
        <v>1</v>
      </c>
      <c r="Z52">
        <v>2</v>
      </c>
      <c r="AA52">
        <v>2</v>
      </c>
      <c r="AB52">
        <v>1</v>
      </c>
      <c r="AC52">
        <v>2</v>
      </c>
      <c r="AD52">
        <v>2</v>
      </c>
      <c r="AE52">
        <v>2</v>
      </c>
      <c r="AF52">
        <v>2</v>
      </c>
      <c r="AG52">
        <v>2</v>
      </c>
      <c r="AH52">
        <v>2</v>
      </c>
      <c r="AI52">
        <v>2</v>
      </c>
      <c r="AJ52">
        <v>2</v>
      </c>
      <c r="AK52">
        <v>2</v>
      </c>
      <c r="AL52">
        <v>2</v>
      </c>
      <c r="AM52">
        <v>2</v>
      </c>
      <c r="AN52">
        <v>1</v>
      </c>
      <c r="AO52">
        <v>2</v>
      </c>
      <c r="AP52">
        <v>2</v>
      </c>
      <c r="AQ52">
        <v>2</v>
      </c>
      <c r="AR52">
        <v>2</v>
      </c>
      <c r="AS52">
        <v>2</v>
      </c>
      <c r="AT52">
        <v>1</v>
      </c>
      <c r="AU52">
        <v>2</v>
      </c>
      <c r="AV52">
        <v>2</v>
      </c>
      <c r="AW52">
        <v>1</v>
      </c>
      <c r="AX52">
        <v>2</v>
      </c>
      <c r="AY52">
        <v>1</v>
      </c>
      <c r="AZ52">
        <v>1</v>
      </c>
      <c r="BA52">
        <v>2</v>
      </c>
      <c r="BB52">
        <v>2</v>
      </c>
      <c r="BC52">
        <v>2</v>
      </c>
      <c r="BD52">
        <v>1</v>
      </c>
      <c r="BE52">
        <v>2</v>
      </c>
      <c r="BF52">
        <v>2</v>
      </c>
      <c r="BG52">
        <v>2</v>
      </c>
      <c r="BH52">
        <v>2</v>
      </c>
      <c r="BI52">
        <v>2</v>
      </c>
      <c r="BJ52">
        <v>2</v>
      </c>
      <c r="BK52">
        <v>2</v>
      </c>
      <c r="BL52">
        <v>2</v>
      </c>
      <c r="BM52">
        <v>2</v>
      </c>
      <c r="BN52">
        <v>1</v>
      </c>
      <c r="BO52">
        <v>2</v>
      </c>
      <c r="BP52">
        <v>2</v>
      </c>
      <c r="BQ52">
        <v>2</v>
      </c>
      <c r="BR52">
        <v>2</v>
      </c>
      <c r="BS52">
        <v>1</v>
      </c>
      <c r="BT52">
        <v>2</v>
      </c>
      <c r="BU52">
        <v>2</v>
      </c>
      <c r="BV52">
        <v>2</v>
      </c>
      <c r="BW52">
        <v>2</v>
      </c>
      <c r="BX52">
        <v>2</v>
      </c>
      <c r="BY52">
        <v>2</v>
      </c>
      <c r="BZ52">
        <v>2</v>
      </c>
      <c r="CA52">
        <v>2</v>
      </c>
      <c r="CB52">
        <v>2</v>
      </c>
      <c r="CC52">
        <v>2</v>
      </c>
      <c r="CD52">
        <v>1</v>
      </c>
      <c r="CE52">
        <v>2</v>
      </c>
      <c r="CF52">
        <v>2</v>
      </c>
      <c r="CG52">
        <v>2</v>
      </c>
      <c r="CH52">
        <v>2</v>
      </c>
      <c r="CI52">
        <v>1</v>
      </c>
      <c r="CJ52">
        <v>1</v>
      </c>
      <c r="CK52">
        <v>2</v>
      </c>
      <c r="CL52">
        <v>2</v>
      </c>
      <c r="CM52">
        <v>2</v>
      </c>
      <c r="CN52">
        <v>2</v>
      </c>
      <c r="CO52">
        <v>2</v>
      </c>
      <c r="CP52">
        <v>1</v>
      </c>
      <c r="CQ52">
        <v>2</v>
      </c>
      <c r="CR52">
        <v>2</v>
      </c>
      <c r="CS52">
        <v>1</v>
      </c>
      <c r="CT52">
        <v>2</v>
      </c>
      <c r="CU52">
        <v>2</v>
      </c>
      <c r="CV52">
        <v>2</v>
      </c>
      <c r="CW52">
        <v>2</v>
      </c>
      <c r="CX52">
        <v>2</v>
      </c>
      <c r="CY52">
        <v>2</v>
      </c>
      <c r="CZ52">
        <v>2</v>
      </c>
      <c r="DA52">
        <v>2</v>
      </c>
      <c r="DB52">
        <v>2</v>
      </c>
      <c r="DC52">
        <v>2</v>
      </c>
      <c r="DD52">
        <v>2</v>
      </c>
      <c r="DE52">
        <v>2</v>
      </c>
      <c r="DF52">
        <v>2</v>
      </c>
      <c r="DG52">
        <v>2</v>
      </c>
      <c r="DH52">
        <v>2</v>
      </c>
      <c r="DI52">
        <v>2</v>
      </c>
      <c r="DJ52">
        <v>2</v>
      </c>
      <c r="DK52">
        <v>2</v>
      </c>
      <c r="DL52">
        <v>2</v>
      </c>
      <c r="DM52">
        <v>2</v>
      </c>
      <c r="DN52">
        <v>2</v>
      </c>
      <c r="DO52">
        <v>2</v>
      </c>
      <c r="DP52">
        <v>2</v>
      </c>
      <c r="DQ52">
        <v>2</v>
      </c>
      <c r="DR52">
        <v>2</v>
      </c>
      <c r="DS52">
        <v>2</v>
      </c>
      <c r="DT52">
        <v>2</v>
      </c>
      <c r="DU52">
        <v>2</v>
      </c>
      <c r="DV52">
        <v>2</v>
      </c>
      <c r="DW52">
        <v>2</v>
      </c>
      <c r="DX52">
        <v>2</v>
      </c>
      <c r="DY52">
        <v>2</v>
      </c>
      <c r="DZ52">
        <v>2</v>
      </c>
      <c r="EA52">
        <v>1</v>
      </c>
      <c r="EB52">
        <v>2</v>
      </c>
      <c r="EC52">
        <v>2</v>
      </c>
      <c r="ED52">
        <v>2</v>
      </c>
      <c r="EE52">
        <v>2</v>
      </c>
      <c r="EF52">
        <v>2</v>
      </c>
      <c r="EG52">
        <v>2</v>
      </c>
      <c r="EH52">
        <v>2</v>
      </c>
      <c r="EI52">
        <v>2</v>
      </c>
      <c r="EJ52">
        <v>2</v>
      </c>
      <c r="EK52">
        <v>2</v>
      </c>
      <c r="EL52">
        <v>2</v>
      </c>
      <c r="EM52">
        <v>2</v>
      </c>
      <c r="EN52">
        <v>2</v>
      </c>
      <c r="EO52">
        <v>2</v>
      </c>
      <c r="EP52">
        <v>1</v>
      </c>
      <c r="EQ52">
        <v>2</v>
      </c>
      <c r="ER52">
        <v>2</v>
      </c>
      <c r="ES52">
        <v>2</v>
      </c>
      <c r="ET52">
        <v>2</v>
      </c>
      <c r="EU52">
        <v>2</v>
      </c>
      <c r="EV52">
        <v>2</v>
      </c>
      <c r="EW52">
        <v>2</v>
      </c>
      <c r="EX52">
        <v>2</v>
      </c>
      <c r="EY52">
        <v>2</v>
      </c>
      <c r="EZ52">
        <v>2</v>
      </c>
      <c r="FA52">
        <v>2</v>
      </c>
      <c r="FB52">
        <v>2</v>
      </c>
      <c r="FC52">
        <v>2</v>
      </c>
      <c r="FD52">
        <v>1</v>
      </c>
      <c r="FE52">
        <v>2</v>
      </c>
      <c r="FF52">
        <f>IF(ISERROR(VLOOKUP(#REF!,Usuarios[],2,FALSE)),0,VLOOKUP(#REF!,Usuarios[],2,FALSE))</f>
        <v>0</v>
      </c>
    </row>
    <row r="53" spans="1:162" x14ac:dyDescent="0.25">
      <c r="A53" s="1">
        <v>44312</v>
      </c>
      <c r="B53">
        <v>2</v>
      </c>
      <c r="C53">
        <v>2</v>
      </c>
      <c r="D53">
        <v>1</v>
      </c>
      <c r="E53">
        <v>1</v>
      </c>
      <c r="F53">
        <v>1</v>
      </c>
      <c r="G53">
        <v>1</v>
      </c>
      <c r="H53">
        <v>2</v>
      </c>
      <c r="I53">
        <v>2</v>
      </c>
      <c r="J53">
        <v>1</v>
      </c>
      <c r="K53">
        <v>2</v>
      </c>
      <c r="L53">
        <v>1</v>
      </c>
      <c r="M53">
        <v>2</v>
      </c>
      <c r="N53">
        <v>2</v>
      </c>
      <c r="O53">
        <v>2</v>
      </c>
      <c r="P53">
        <v>1</v>
      </c>
      <c r="Q53">
        <v>1</v>
      </c>
      <c r="R53">
        <v>2</v>
      </c>
      <c r="S53">
        <v>2</v>
      </c>
      <c r="T53">
        <v>2</v>
      </c>
      <c r="U53">
        <v>1</v>
      </c>
      <c r="V53">
        <v>1</v>
      </c>
      <c r="W53">
        <v>2</v>
      </c>
      <c r="X53">
        <v>2</v>
      </c>
      <c r="Y53">
        <v>1</v>
      </c>
      <c r="Z53">
        <v>1</v>
      </c>
      <c r="AA53">
        <v>1</v>
      </c>
      <c r="AB53">
        <v>1</v>
      </c>
      <c r="AC53">
        <v>1</v>
      </c>
      <c r="AD53">
        <v>1</v>
      </c>
      <c r="AE53">
        <v>2</v>
      </c>
      <c r="AF53">
        <v>1</v>
      </c>
      <c r="AG53">
        <v>2</v>
      </c>
      <c r="AH53">
        <v>1</v>
      </c>
      <c r="AI53">
        <v>1</v>
      </c>
      <c r="AJ53">
        <v>2</v>
      </c>
      <c r="AK53">
        <v>2</v>
      </c>
      <c r="AL53">
        <v>1</v>
      </c>
      <c r="AM53">
        <v>1</v>
      </c>
      <c r="AN53">
        <v>2</v>
      </c>
      <c r="AO53">
        <v>2</v>
      </c>
      <c r="AP53">
        <v>1</v>
      </c>
      <c r="AQ53">
        <v>1</v>
      </c>
      <c r="AR53">
        <v>2</v>
      </c>
      <c r="AS53">
        <v>1</v>
      </c>
      <c r="AT53">
        <v>1</v>
      </c>
      <c r="AU53">
        <v>1</v>
      </c>
      <c r="AV53">
        <v>2</v>
      </c>
      <c r="AW53">
        <v>2</v>
      </c>
      <c r="AX53">
        <v>2</v>
      </c>
      <c r="AY53">
        <v>2</v>
      </c>
      <c r="AZ53">
        <v>2</v>
      </c>
      <c r="BA53">
        <v>1</v>
      </c>
      <c r="BB53">
        <v>2</v>
      </c>
      <c r="BC53">
        <v>1</v>
      </c>
      <c r="BD53">
        <v>1</v>
      </c>
      <c r="BE53">
        <v>1</v>
      </c>
      <c r="BF53">
        <v>2</v>
      </c>
      <c r="BG53">
        <v>1</v>
      </c>
      <c r="BH53">
        <v>1</v>
      </c>
      <c r="BI53">
        <v>1</v>
      </c>
      <c r="BJ53">
        <v>2</v>
      </c>
      <c r="BK53">
        <v>2</v>
      </c>
      <c r="BL53">
        <v>1</v>
      </c>
      <c r="BM53">
        <v>1</v>
      </c>
      <c r="BN53">
        <v>2</v>
      </c>
      <c r="BO53">
        <v>1</v>
      </c>
      <c r="BP53">
        <v>2</v>
      </c>
      <c r="BQ53">
        <v>2</v>
      </c>
      <c r="BR53">
        <v>1</v>
      </c>
      <c r="BS53">
        <v>1</v>
      </c>
      <c r="BT53">
        <v>1</v>
      </c>
      <c r="BU53">
        <v>2</v>
      </c>
      <c r="BV53">
        <v>1</v>
      </c>
      <c r="BW53">
        <v>2</v>
      </c>
      <c r="BX53">
        <v>1</v>
      </c>
      <c r="BY53">
        <v>1</v>
      </c>
      <c r="BZ53">
        <v>1</v>
      </c>
      <c r="CA53">
        <v>1</v>
      </c>
      <c r="CB53">
        <v>1</v>
      </c>
      <c r="CC53">
        <v>1</v>
      </c>
      <c r="CD53">
        <v>1</v>
      </c>
      <c r="CE53">
        <v>2</v>
      </c>
      <c r="CF53">
        <v>2</v>
      </c>
      <c r="CG53">
        <v>1</v>
      </c>
      <c r="CH53">
        <v>2</v>
      </c>
      <c r="CI53">
        <v>2</v>
      </c>
      <c r="CJ53">
        <v>1</v>
      </c>
      <c r="CK53">
        <v>1</v>
      </c>
      <c r="CL53">
        <v>1</v>
      </c>
      <c r="CM53">
        <v>2</v>
      </c>
      <c r="CN53">
        <v>2</v>
      </c>
      <c r="CO53">
        <v>1</v>
      </c>
      <c r="CP53">
        <v>2</v>
      </c>
      <c r="CQ53">
        <v>1</v>
      </c>
      <c r="CR53">
        <v>1</v>
      </c>
      <c r="CS53">
        <v>2</v>
      </c>
      <c r="CT53">
        <v>2</v>
      </c>
      <c r="CU53">
        <v>1</v>
      </c>
      <c r="CV53">
        <v>1</v>
      </c>
      <c r="CW53">
        <v>2</v>
      </c>
      <c r="CX53">
        <v>2</v>
      </c>
      <c r="CY53">
        <v>1</v>
      </c>
      <c r="CZ53">
        <v>1</v>
      </c>
      <c r="DA53">
        <v>1</v>
      </c>
      <c r="DB53">
        <v>2</v>
      </c>
      <c r="DC53">
        <v>2</v>
      </c>
      <c r="DD53">
        <v>1</v>
      </c>
      <c r="DE53">
        <v>1</v>
      </c>
      <c r="DF53">
        <v>1</v>
      </c>
      <c r="DG53">
        <v>1</v>
      </c>
      <c r="DH53">
        <v>2</v>
      </c>
      <c r="DI53">
        <v>1</v>
      </c>
      <c r="DJ53">
        <v>2</v>
      </c>
      <c r="DK53">
        <v>2</v>
      </c>
      <c r="DL53">
        <v>1</v>
      </c>
      <c r="DM53">
        <v>2</v>
      </c>
      <c r="DN53">
        <v>2</v>
      </c>
      <c r="DO53">
        <v>1</v>
      </c>
      <c r="DP53">
        <v>2</v>
      </c>
      <c r="DQ53">
        <v>2</v>
      </c>
      <c r="DR53">
        <v>2</v>
      </c>
      <c r="DS53">
        <v>2</v>
      </c>
      <c r="DT53">
        <v>2</v>
      </c>
      <c r="DU53">
        <v>2</v>
      </c>
      <c r="DV53">
        <v>1</v>
      </c>
      <c r="DW53">
        <v>2</v>
      </c>
      <c r="DX53">
        <v>1</v>
      </c>
      <c r="DY53">
        <v>2</v>
      </c>
      <c r="DZ53">
        <v>2</v>
      </c>
      <c r="EA53">
        <v>1</v>
      </c>
      <c r="EB53">
        <v>2</v>
      </c>
      <c r="EC53">
        <v>1</v>
      </c>
      <c r="ED53">
        <v>1</v>
      </c>
      <c r="EE53">
        <v>2</v>
      </c>
      <c r="EF53">
        <v>1</v>
      </c>
      <c r="EG53">
        <v>1</v>
      </c>
      <c r="EH53">
        <v>2</v>
      </c>
      <c r="EI53">
        <v>2</v>
      </c>
      <c r="EJ53">
        <v>2</v>
      </c>
      <c r="EK53">
        <v>2</v>
      </c>
      <c r="EL53">
        <v>2</v>
      </c>
      <c r="EM53">
        <v>2</v>
      </c>
      <c r="EN53">
        <v>2</v>
      </c>
      <c r="EO53">
        <v>2</v>
      </c>
      <c r="EP53">
        <v>2</v>
      </c>
      <c r="EQ53">
        <v>2</v>
      </c>
      <c r="ER53">
        <v>1</v>
      </c>
      <c r="ES53">
        <v>2</v>
      </c>
      <c r="ET53">
        <v>2</v>
      </c>
      <c r="EU53">
        <v>1</v>
      </c>
      <c r="EV53">
        <v>2</v>
      </c>
      <c r="EW53">
        <v>1</v>
      </c>
      <c r="EX53">
        <v>2</v>
      </c>
      <c r="EY53">
        <v>1</v>
      </c>
      <c r="EZ53">
        <v>1</v>
      </c>
      <c r="FA53">
        <v>1</v>
      </c>
      <c r="FB53">
        <v>2</v>
      </c>
      <c r="FC53">
        <v>1</v>
      </c>
      <c r="FD53">
        <v>1</v>
      </c>
      <c r="FE53">
        <v>1</v>
      </c>
      <c r="FF53">
        <f>IF(ISERROR(VLOOKUP(#REF!,Usuarios[],2,FALSE)),0,VLOOKUP(#REF!,Usuarios[],2,FALSE))</f>
        <v>0</v>
      </c>
    </row>
    <row r="54" spans="1:162" x14ac:dyDescent="0.25">
      <c r="A54" s="1">
        <v>44312</v>
      </c>
      <c r="B54">
        <v>2</v>
      </c>
      <c r="C54">
        <v>2</v>
      </c>
      <c r="D54">
        <v>2</v>
      </c>
      <c r="E54">
        <v>1</v>
      </c>
      <c r="F54">
        <v>1</v>
      </c>
      <c r="G54">
        <v>1</v>
      </c>
      <c r="H54">
        <v>1</v>
      </c>
      <c r="I54">
        <v>1</v>
      </c>
      <c r="J54">
        <v>1</v>
      </c>
      <c r="K54">
        <v>2</v>
      </c>
      <c r="L54">
        <v>1</v>
      </c>
      <c r="M54">
        <v>2</v>
      </c>
      <c r="N54">
        <v>2</v>
      </c>
      <c r="O54">
        <v>2</v>
      </c>
      <c r="P54">
        <v>1</v>
      </c>
      <c r="Q54">
        <v>2</v>
      </c>
      <c r="R54">
        <v>2</v>
      </c>
      <c r="S54">
        <v>1</v>
      </c>
      <c r="T54">
        <v>1</v>
      </c>
      <c r="U54">
        <v>1</v>
      </c>
      <c r="V54">
        <v>1</v>
      </c>
      <c r="W54">
        <v>2</v>
      </c>
      <c r="X54">
        <v>2</v>
      </c>
      <c r="Y54">
        <v>2</v>
      </c>
      <c r="Z54">
        <v>1</v>
      </c>
      <c r="AA54">
        <v>1</v>
      </c>
      <c r="AB54">
        <v>1</v>
      </c>
      <c r="AC54">
        <v>2</v>
      </c>
      <c r="AD54">
        <v>1</v>
      </c>
      <c r="AE54">
        <v>2</v>
      </c>
      <c r="AF54">
        <v>1</v>
      </c>
      <c r="AG54">
        <v>2</v>
      </c>
      <c r="AH54">
        <v>2</v>
      </c>
      <c r="AI54">
        <v>1</v>
      </c>
      <c r="AJ54">
        <v>2</v>
      </c>
      <c r="AK54">
        <v>2</v>
      </c>
      <c r="AL54">
        <v>2</v>
      </c>
      <c r="AM54">
        <v>1</v>
      </c>
      <c r="AN54">
        <v>2</v>
      </c>
      <c r="AO54">
        <v>2</v>
      </c>
      <c r="AP54">
        <v>2</v>
      </c>
      <c r="AQ54">
        <v>1</v>
      </c>
      <c r="AR54">
        <v>2</v>
      </c>
      <c r="AS54">
        <v>1</v>
      </c>
      <c r="AT54">
        <v>1</v>
      </c>
      <c r="AU54">
        <v>1</v>
      </c>
      <c r="AV54">
        <v>2</v>
      </c>
      <c r="AW54">
        <v>2</v>
      </c>
      <c r="AX54">
        <v>2</v>
      </c>
      <c r="AY54">
        <v>1</v>
      </c>
      <c r="AZ54">
        <v>1</v>
      </c>
      <c r="BA54">
        <v>2</v>
      </c>
      <c r="BB54">
        <v>2</v>
      </c>
      <c r="BC54">
        <v>2</v>
      </c>
      <c r="BD54">
        <v>1</v>
      </c>
      <c r="BE54">
        <v>2</v>
      </c>
      <c r="BF54">
        <v>2</v>
      </c>
      <c r="BG54">
        <v>1</v>
      </c>
      <c r="BH54">
        <v>2</v>
      </c>
      <c r="BI54">
        <v>2</v>
      </c>
      <c r="BJ54">
        <v>1</v>
      </c>
      <c r="BK54">
        <v>2</v>
      </c>
      <c r="BL54">
        <v>1</v>
      </c>
      <c r="BM54">
        <v>2</v>
      </c>
      <c r="BN54">
        <v>1</v>
      </c>
      <c r="BO54">
        <v>1</v>
      </c>
      <c r="BP54">
        <v>1</v>
      </c>
      <c r="BQ54">
        <v>2</v>
      </c>
      <c r="BR54">
        <v>2</v>
      </c>
      <c r="BS54">
        <v>1</v>
      </c>
      <c r="BT54">
        <v>1</v>
      </c>
      <c r="BU54">
        <v>1</v>
      </c>
      <c r="BV54">
        <v>2</v>
      </c>
      <c r="BW54">
        <v>1</v>
      </c>
      <c r="BX54">
        <v>2</v>
      </c>
      <c r="BY54">
        <v>2</v>
      </c>
      <c r="BZ54">
        <v>1</v>
      </c>
      <c r="CA54">
        <v>2</v>
      </c>
      <c r="CB54">
        <v>1</v>
      </c>
      <c r="CC54">
        <v>2</v>
      </c>
      <c r="CD54">
        <v>1</v>
      </c>
      <c r="CE54">
        <v>2</v>
      </c>
      <c r="CF54">
        <v>2</v>
      </c>
      <c r="CG54">
        <v>2</v>
      </c>
      <c r="CH54">
        <v>2</v>
      </c>
      <c r="CI54">
        <v>2</v>
      </c>
      <c r="CJ54">
        <v>1</v>
      </c>
      <c r="CK54">
        <v>2</v>
      </c>
      <c r="CL54">
        <v>2</v>
      </c>
      <c r="CM54">
        <v>2</v>
      </c>
      <c r="CN54">
        <v>2</v>
      </c>
      <c r="CO54">
        <v>2</v>
      </c>
      <c r="CP54">
        <v>1</v>
      </c>
      <c r="CQ54">
        <v>1</v>
      </c>
      <c r="CR54">
        <v>2</v>
      </c>
      <c r="CS54">
        <v>1</v>
      </c>
      <c r="CT54">
        <v>2</v>
      </c>
      <c r="CU54">
        <v>2</v>
      </c>
      <c r="CV54">
        <v>1</v>
      </c>
      <c r="CW54">
        <v>2</v>
      </c>
      <c r="CX54">
        <v>1</v>
      </c>
      <c r="CY54">
        <v>2</v>
      </c>
      <c r="CZ54">
        <v>2</v>
      </c>
      <c r="DA54">
        <v>1</v>
      </c>
      <c r="DB54">
        <v>2</v>
      </c>
      <c r="DC54">
        <v>2</v>
      </c>
      <c r="DD54">
        <v>2</v>
      </c>
      <c r="DE54">
        <v>1</v>
      </c>
      <c r="DF54">
        <v>1</v>
      </c>
      <c r="DG54">
        <v>2</v>
      </c>
      <c r="DH54">
        <v>2</v>
      </c>
      <c r="DI54">
        <v>1</v>
      </c>
      <c r="DJ54">
        <v>2</v>
      </c>
      <c r="DK54">
        <v>2</v>
      </c>
      <c r="DL54">
        <v>1</v>
      </c>
      <c r="DM54">
        <v>1</v>
      </c>
      <c r="DN54">
        <v>2</v>
      </c>
      <c r="DO54">
        <v>1</v>
      </c>
      <c r="DP54">
        <v>2</v>
      </c>
      <c r="DQ54">
        <v>2</v>
      </c>
      <c r="DR54">
        <v>2</v>
      </c>
      <c r="DS54">
        <v>2</v>
      </c>
      <c r="DT54">
        <v>2</v>
      </c>
      <c r="DU54">
        <v>1</v>
      </c>
      <c r="DV54">
        <v>1</v>
      </c>
      <c r="DW54">
        <v>2</v>
      </c>
      <c r="DX54">
        <v>1</v>
      </c>
      <c r="DY54">
        <v>2</v>
      </c>
      <c r="DZ54">
        <v>2</v>
      </c>
      <c r="EA54">
        <v>1</v>
      </c>
      <c r="EB54">
        <v>1</v>
      </c>
      <c r="EC54">
        <v>1</v>
      </c>
      <c r="ED54">
        <v>2</v>
      </c>
      <c r="EE54">
        <v>2</v>
      </c>
      <c r="EF54">
        <v>1</v>
      </c>
      <c r="EG54">
        <v>1</v>
      </c>
      <c r="EH54">
        <v>2</v>
      </c>
      <c r="EI54">
        <v>2</v>
      </c>
      <c r="EJ54">
        <v>2</v>
      </c>
      <c r="EK54">
        <v>2</v>
      </c>
      <c r="EL54">
        <v>1</v>
      </c>
      <c r="EM54">
        <v>2</v>
      </c>
      <c r="EN54">
        <v>2</v>
      </c>
      <c r="EO54">
        <v>2</v>
      </c>
      <c r="EP54">
        <v>2</v>
      </c>
      <c r="EQ54">
        <v>2</v>
      </c>
      <c r="ER54">
        <v>2</v>
      </c>
      <c r="ES54">
        <v>2</v>
      </c>
      <c r="ET54">
        <v>2</v>
      </c>
      <c r="EU54">
        <v>1</v>
      </c>
      <c r="EV54">
        <v>2</v>
      </c>
      <c r="EW54">
        <v>2</v>
      </c>
      <c r="EX54">
        <v>2</v>
      </c>
      <c r="EY54">
        <v>1</v>
      </c>
      <c r="EZ54">
        <v>2</v>
      </c>
      <c r="FA54">
        <v>2</v>
      </c>
      <c r="FB54">
        <v>2</v>
      </c>
      <c r="FC54">
        <v>1</v>
      </c>
      <c r="FD54">
        <v>1</v>
      </c>
      <c r="FE54">
        <v>1</v>
      </c>
      <c r="FF54">
        <f>IF(ISERROR(VLOOKUP(#REF!,Usuarios[],2,FALSE)),0,VLOOKUP(#REF!,Usuarios[],2,FALSE))</f>
        <v>0</v>
      </c>
    </row>
    <row r="55" spans="1:162" x14ac:dyDescent="0.25">
      <c r="A55" s="1">
        <v>44312</v>
      </c>
      <c r="B55">
        <v>2</v>
      </c>
      <c r="C55">
        <v>2</v>
      </c>
      <c r="D55">
        <v>2</v>
      </c>
      <c r="E55">
        <v>1</v>
      </c>
      <c r="F55">
        <v>1</v>
      </c>
      <c r="G55">
        <v>2</v>
      </c>
      <c r="H55">
        <v>1</v>
      </c>
      <c r="I55">
        <v>1</v>
      </c>
      <c r="J55">
        <v>1</v>
      </c>
      <c r="K55">
        <v>2</v>
      </c>
      <c r="L55">
        <v>1</v>
      </c>
      <c r="M55">
        <v>2</v>
      </c>
      <c r="N55">
        <v>2</v>
      </c>
      <c r="O55">
        <v>2</v>
      </c>
      <c r="P55">
        <v>1</v>
      </c>
      <c r="Q55">
        <v>2</v>
      </c>
      <c r="R55">
        <v>1</v>
      </c>
      <c r="S55">
        <v>2</v>
      </c>
      <c r="T55">
        <v>2</v>
      </c>
      <c r="U55">
        <v>2</v>
      </c>
      <c r="V55">
        <v>1</v>
      </c>
      <c r="W55">
        <v>1</v>
      </c>
      <c r="X55">
        <v>2</v>
      </c>
      <c r="Y55">
        <v>1</v>
      </c>
      <c r="Z55">
        <v>1</v>
      </c>
      <c r="AA55">
        <v>1</v>
      </c>
      <c r="AB55">
        <v>1</v>
      </c>
      <c r="AC55">
        <v>2</v>
      </c>
      <c r="AD55">
        <v>1</v>
      </c>
      <c r="AE55">
        <v>2</v>
      </c>
      <c r="AF55">
        <v>1</v>
      </c>
      <c r="AG55">
        <v>2</v>
      </c>
      <c r="AH55">
        <v>2</v>
      </c>
      <c r="AI55">
        <v>2</v>
      </c>
      <c r="AJ55">
        <v>2</v>
      </c>
      <c r="AK55">
        <v>2</v>
      </c>
      <c r="AL55">
        <v>2</v>
      </c>
      <c r="AM55">
        <v>1</v>
      </c>
      <c r="AN55">
        <v>2</v>
      </c>
      <c r="AO55">
        <v>2</v>
      </c>
      <c r="AP55">
        <v>2</v>
      </c>
      <c r="AQ55">
        <v>2</v>
      </c>
      <c r="AR55">
        <v>2</v>
      </c>
      <c r="AS55">
        <v>2</v>
      </c>
      <c r="AT55">
        <v>1</v>
      </c>
      <c r="AU55">
        <v>2</v>
      </c>
      <c r="AV55">
        <v>2</v>
      </c>
      <c r="AW55">
        <v>1</v>
      </c>
      <c r="AX55">
        <v>2</v>
      </c>
      <c r="AY55">
        <v>1</v>
      </c>
      <c r="AZ55">
        <v>1</v>
      </c>
      <c r="BA55">
        <v>2</v>
      </c>
      <c r="BB55">
        <v>2</v>
      </c>
      <c r="BC55">
        <v>2</v>
      </c>
      <c r="BD55">
        <v>1</v>
      </c>
      <c r="BE55">
        <v>2</v>
      </c>
      <c r="BF55">
        <v>2</v>
      </c>
      <c r="BG55">
        <v>1</v>
      </c>
      <c r="BH55">
        <v>1</v>
      </c>
      <c r="BI55">
        <v>2</v>
      </c>
      <c r="BJ55">
        <v>2</v>
      </c>
      <c r="BK55">
        <v>2</v>
      </c>
      <c r="BL55">
        <v>1</v>
      </c>
      <c r="BM55">
        <v>2</v>
      </c>
      <c r="BN55">
        <v>2</v>
      </c>
      <c r="BO55">
        <v>2</v>
      </c>
      <c r="BP55">
        <v>1</v>
      </c>
      <c r="BQ55">
        <v>2</v>
      </c>
      <c r="BR55">
        <v>2</v>
      </c>
      <c r="BS55">
        <v>1</v>
      </c>
      <c r="BT55">
        <v>1</v>
      </c>
      <c r="BU55">
        <v>2</v>
      </c>
      <c r="BV55">
        <v>2</v>
      </c>
      <c r="BW55">
        <v>2</v>
      </c>
      <c r="BX55">
        <v>2</v>
      </c>
      <c r="BY55">
        <v>1</v>
      </c>
      <c r="BZ55">
        <v>1</v>
      </c>
      <c r="CA55">
        <v>2</v>
      </c>
      <c r="CB55">
        <v>1</v>
      </c>
      <c r="CC55">
        <v>2</v>
      </c>
      <c r="CD55">
        <v>1</v>
      </c>
      <c r="CE55">
        <v>2</v>
      </c>
      <c r="CF55">
        <v>2</v>
      </c>
      <c r="CG55">
        <v>2</v>
      </c>
      <c r="CH55">
        <v>2</v>
      </c>
      <c r="CI55">
        <v>2</v>
      </c>
      <c r="CJ55">
        <v>2</v>
      </c>
      <c r="CK55">
        <v>2</v>
      </c>
      <c r="CL55">
        <v>2</v>
      </c>
      <c r="CM55">
        <v>2</v>
      </c>
      <c r="CN55">
        <v>1</v>
      </c>
      <c r="CO55">
        <v>1</v>
      </c>
      <c r="CP55">
        <v>1</v>
      </c>
      <c r="CQ55">
        <v>2</v>
      </c>
      <c r="CR55">
        <v>2</v>
      </c>
      <c r="CS55">
        <v>1</v>
      </c>
      <c r="CT55">
        <v>2</v>
      </c>
      <c r="CU55">
        <v>2</v>
      </c>
      <c r="CV55">
        <v>1</v>
      </c>
      <c r="CW55">
        <v>2</v>
      </c>
      <c r="CX55">
        <v>2</v>
      </c>
      <c r="CY55">
        <v>2</v>
      </c>
      <c r="CZ55">
        <v>2</v>
      </c>
      <c r="DA55">
        <v>2</v>
      </c>
      <c r="DB55">
        <v>1</v>
      </c>
      <c r="DC55">
        <v>2</v>
      </c>
      <c r="DD55">
        <v>2</v>
      </c>
      <c r="DE55">
        <v>1</v>
      </c>
      <c r="DF55">
        <v>1</v>
      </c>
      <c r="DG55">
        <v>1</v>
      </c>
      <c r="DH55">
        <v>2</v>
      </c>
      <c r="DI55">
        <v>1</v>
      </c>
      <c r="DJ55">
        <v>2</v>
      </c>
      <c r="DK55">
        <v>2</v>
      </c>
      <c r="DL55">
        <v>1</v>
      </c>
      <c r="DM55">
        <v>1</v>
      </c>
      <c r="DN55">
        <v>2</v>
      </c>
      <c r="DO55">
        <v>1</v>
      </c>
      <c r="DP55">
        <v>2</v>
      </c>
      <c r="DQ55">
        <v>1</v>
      </c>
      <c r="DR55">
        <v>2</v>
      </c>
      <c r="DS55">
        <v>2</v>
      </c>
      <c r="DT55">
        <v>2</v>
      </c>
      <c r="DU55">
        <v>1</v>
      </c>
      <c r="DV55">
        <v>1</v>
      </c>
      <c r="DW55">
        <v>2</v>
      </c>
      <c r="DX55">
        <v>1</v>
      </c>
      <c r="DY55">
        <v>2</v>
      </c>
      <c r="DZ55">
        <v>2</v>
      </c>
      <c r="EA55">
        <v>1</v>
      </c>
      <c r="EB55">
        <v>2</v>
      </c>
      <c r="EC55">
        <v>1</v>
      </c>
      <c r="ED55">
        <v>1</v>
      </c>
      <c r="EE55">
        <v>2</v>
      </c>
      <c r="EF55">
        <v>1</v>
      </c>
      <c r="EG55">
        <v>1</v>
      </c>
      <c r="EH55">
        <v>2</v>
      </c>
      <c r="EI55">
        <v>2</v>
      </c>
      <c r="EJ55">
        <v>2</v>
      </c>
      <c r="EK55">
        <v>2</v>
      </c>
      <c r="EL55">
        <v>2</v>
      </c>
      <c r="EM55">
        <v>2</v>
      </c>
      <c r="EN55">
        <v>2</v>
      </c>
      <c r="EO55">
        <v>1</v>
      </c>
      <c r="EP55">
        <v>2</v>
      </c>
      <c r="EQ55">
        <v>1</v>
      </c>
      <c r="ER55">
        <v>1</v>
      </c>
      <c r="ES55">
        <v>1</v>
      </c>
      <c r="ET55">
        <v>2</v>
      </c>
      <c r="EU55">
        <v>2</v>
      </c>
      <c r="EV55">
        <v>2</v>
      </c>
      <c r="EW55">
        <v>2</v>
      </c>
      <c r="EX55">
        <v>2</v>
      </c>
      <c r="EY55">
        <v>1</v>
      </c>
      <c r="EZ55">
        <v>1</v>
      </c>
      <c r="FA55">
        <v>2</v>
      </c>
      <c r="FB55">
        <v>2</v>
      </c>
      <c r="FC55">
        <v>2</v>
      </c>
      <c r="FD55">
        <v>1</v>
      </c>
      <c r="FE55">
        <v>2</v>
      </c>
      <c r="FF55">
        <f>IF(ISERROR(VLOOKUP(#REF!,Usuarios[],2,FALSE)),0,VLOOKUP(#REF!,Usuarios[],2,FALSE))</f>
        <v>0</v>
      </c>
    </row>
    <row r="56" spans="1:162" x14ac:dyDescent="0.25">
      <c r="A56" s="1">
        <v>44312</v>
      </c>
      <c r="B56">
        <v>2</v>
      </c>
      <c r="C56">
        <v>1</v>
      </c>
      <c r="D56">
        <v>2</v>
      </c>
      <c r="E56">
        <v>1</v>
      </c>
      <c r="F56">
        <v>1</v>
      </c>
      <c r="G56">
        <v>1</v>
      </c>
      <c r="H56">
        <v>1</v>
      </c>
      <c r="I56">
        <v>1</v>
      </c>
      <c r="J56">
        <v>1</v>
      </c>
      <c r="K56">
        <v>1</v>
      </c>
      <c r="L56">
        <v>1</v>
      </c>
      <c r="M56">
        <v>2</v>
      </c>
      <c r="N56">
        <v>2</v>
      </c>
      <c r="O56">
        <v>1</v>
      </c>
      <c r="P56">
        <v>1</v>
      </c>
      <c r="Q56">
        <v>1</v>
      </c>
      <c r="R56">
        <v>1</v>
      </c>
      <c r="S56">
        <v>1</v>
      </c>
      <c r="T56">
        <v>2</v>
      </c>
      <c r="U56">
        <v>2</v>
      </c>
      <c r="V56">
        <v>1</v>
      </c>
      <c r="W56">
        <v>2</v>
      </c>
      <c r="X56">
        <v>2</v>
      </c>
      <c r="Y56">
        <v>2</v>
      </c>
      <c r="Z56">
        <v>2</v>
      </c>
      <c r="AA56">
        <v>1</v>
      </c>
      <c r="AB56">
        <v>1</v>
      </c>
      <c r="AC56">
        <v>2</v>
      </c>
      <c r="AD56">
        <v>1</v>
      </c>
      <c r="AE56">
        <v>2</v>
      </c>
      <c r="AF56">
        <v>2</v>
      </c>
      <c r="AG56">
        <v>2</v>
      </c>
      <c r="AH56">
        <v>1</v>
      </c>
      <c r="AI56">
        <v>2</v>
      </c>
      <c r="AJ56">
        <v>1</v>
      </c>
      <c r="AK56">
        <v>2</v>
      </c>
      <c r="AL56">
        <v>1</v>
      </c>
      <c r="AM56">
        <v>2</v>
      </c>
      <c r="AN56">
        <v>1</v>
      </c>
      <c r="AO56">
        <v>2</v>
      </c>
      <c r="AP56">
        <v>1</v>
      </c>
      <c r="AQ56">
        <v>1</v>
      </c>
      <c r="AR56">
        <v>2</v>
      </c>
      <c r="AS56">
        <v>1</v>
      </c>
      <c r="AT56">
        <v>2</v>
      </c>
      <c r="AU56">
        <v>1</v>
      </c>
      <c r="AV56">
        <v>2</v>
      </c>
      <c r="AW56">
        <v>1</v>
      </c>
      <c r="AX56">
        <v>2</v>
      </c>
      <c r="AY56">
        <v>1</v>
      </c>
      <c r="AZ56">
        <v>1</v>
      </c>
      <c r="BA56">
        <v>1</v>
      </c>
      <c r="BB56">
        <v>2</v>
      </c>
      <c r="BC56">
        <v>2</v>
      </c>
      <c r="BD56">
        <v>2</v>
      </c>
      <c r="BE56">
        <v>1</v>
      </c>
      <c r="BF56">
        <v>2</v>
      </c>
      <c r="BG56">
        <v>1</v>
      </c>
      <c r="BH56">
        <v>1</v>
      </c>
      <c r="BI56">
        <v>2</v>
      </c>
      <c r="BJ56">
        <v>1</v>
      </c>
      <c r="BK56">
        <v>2</v>
      </c>
      <c r="BL56">
        <v>2</v>
      </c>
      <c r="BM56">
        <v>2</v>
      </c>
      <c r="BN56">
        <v>1</v>
      </c>
      <c r="BO56">
        <v>1</v>
      </c>
      <c r="BP56">
        <v>1</v>
      </c>
      <c r="BQ56">
        <v>2</v>
      </c>
      <c r="BR56">
        <v>1</v>
      </c>
      <c r="BS56">
        <v>2</v>
      </c>
      <c r="BT56">
        <v>2</v>
      </c>
      <c r="BU56">
        <v>1</v>
      </c>
      <c r="BV56">
        <v>1</v>
      </c>
      <c r="BW56">
        <v>1</v>
      </c>
      <c r="BX56">
        <v>2</v>
      </c>
      <c r="BY56">
        <v>2</v>
      </c>
      <c r="BZ56">
        <v>1</v>
      </c>
      <c r="CA56">
        <v>2</v>
      </c>
      <c r="CB56">
        <v>1</v>
      </c>
      <c r="CC56">
        <v>1</v>
      </c>
      <c r="CD56">
        <v>1</v>
      </c>
      <c r="CE56">
        <v>2</v>
      </c>
      <c r="CF56">
        <v>2</v>
      </c>
      <c r="CG56">
        <v>2</v>
      </c>
      <c r="CH56">
        <v>2</v>
      </c>
      <c r="CI56">
        <v>1</v>
      </c>
      <c r="CJ56">
        <v>2</v>
      </c>
      <c r="CK56">
        <v>2</v>
      </c>
      <c r="CL56">
        <v>2</v>
      </c>
      <c r="CM56">
        <v>2</v>
      </c>
      <c r="CN56">
        <v>1</v>
      </c>
      <c r="CO56">
        <v>1</v>
      </c>
      <c r="CP56">
        <v>1</v>
      </c>
      <c r="CQ56">
        <v>2</v>
      </c>
      <c r="CR56">
        <v>2</v>
      </c>
      <c r="CS56">
        <v>2</v>
      </c>
      <c r="CT56">
        <v>1</v>
      </c>
      <c r="CU56">
        <v>1</v>
      </c>
      <c r="CV56">
        <v>1</v>
      </c>
      <c r="CW56">
        <v>2</v>
      </c>
      <c r="CX56">
        <v>2</v>
      </c>
      <c r="CY56">
        <v>1</v>
      </c>
      <c r="CZ56">
        <v>1</v>
      </c>
      <c r="DA56">
        <v>2</v>
      </c>
      <c r="DB56">
        <v>2</v>
      </c>
      <c r="DC56">
        <v>1</v>
      </c>
      <c r="DD56">
        <v>2</v>
      </c>
      <c r="DE56">
        <v>1</v>
      </c>
      <c r="DF56">
        <v>1</v>
      </c>
      <c r="DG56">
        <v>1</v>
      </c>
      <c r="DH56">
        <v>2</v>
      </c>
      <c r="DI56">
        <v>1</v>
      </c>
      <c r="DJ56">
        <v>2</v>
      </c>
      <c r="DK56">
        <v>2</v>
      </c>
      <c r="DL56">
        <v>1</v>
      </c>
      <c r="DM56">
        <v>2</v>
      </c>
      <c r="DN56">
        <v>2</v>
      </c>
      <c r="DO56">
        <v>1</v>
      </c>
      <c r="DP56">
        <v>2</v>
      </c>
      <c r="DQ56">
        <v>2</v>
      </c>
      <c r="DR56">
        <v>1</v>
      </c>
      <c r="DS56">
        <v>2</v>
      </c>
      <c r="DT56">
        <v>2</v>
      </c>
      <c r="DU56">
        <v>1</v>
      </c>
      <c r="DV56">
        <v>1</v>
      </c>
      <c r="DW56">
        <v>2</v>
      </c>
      <c r="DX56">
        <v>1</v>
      </c>
      <c r="DY56">
        <v>2</v>
      </c>
      <c r="DZ56">
        <v>1</v>
      </c>
      <c r="EA56">
        <v>2</v>
      </c>
      <c r="EB56">
        <v>2</v>
      </c>
      <c r="EC56">
        <v>1</v>
      </c>
      <c r="ED56">
        <v>1</v>
      </c>
      <c r="EE56">
        <v>2</v>
      </c>
      <c r="EF56">
        <v>2</v>
      </c>
      <c r="EG56">
        <v>1</v>
      </c>
      <c r="EH56">
        <v>2</v>
      </c>
      <c r="EI56">
        <v>1</v>
      </c>
      <c r="EJ56">
        <v>2</v>
      </c>
      <c r="EK56">
        <v>1</v>
      </c>
      <c r="EL56">
        <v>1</v>
      </c>
      <c r="EM56">
        <v>1</v>
      </c>
      <c r="EN56">
        <v>2</v>
      </c>
      <c r="EO56">
        <v>1</v>
      </c>
      <c r="EP56">
        <v>1</v>
      </c>
      <c r="EQ56">
        <v>1</v>
      </c>
      <c r="ER56">
        <v>1</v>
      </c>
      <c r="ES56">
        <v>1</v>
      </c>
      <c r="ET56">
        <v>2</v>
      </c>
      <c r="EU56">
        <v>1</v>
      </c>
      <c r="EV56">
        <v>2</v>
      </c>
      <c r="EW56">
        <v>2</v>
      </c>
      <c r="EX56">
        <v>1</v>
      </c>
      <c r="EY56">
        <v>1</v>
      </c>
      <c r="EZ56">
        <v>2</v>
      </c>
      <c r="FA56">
        <v>2</v>
      </c>
      <c r="FB56">
        <v>2</v>
      </c>
      <c r="FC56">
        <v>2</v>
      </c>
      <c r="FD56">
        <v>2</v>
      </c>
      <c r="FE56">
        <v>1</v>
      </c>
      <c r="FF56">
        <f>IF(ISERROR(VLOOKUP(#REF!,Usuarios[],2,FALSE)),0,VLOOKUP(#REF!,Usuarios[],2,FALSE))</f>
        <v>0</v>
      </c>
    </row>
    <row r="57" spans="1:162" x14ac:dyDescent="0.25">
      <c r="A57" s="1">
        <v>44312</v>
      </c>
      <c r="B57">
        <v>2</v>
      </c>
      <c r="C57">
        <v>2</v>
      </c>
      <c r="D57">
        <v>1</v>
      </c>
      <c r="E57">
        <v>1</v>
      </c>
      <c r="F57">
        <v>1</v>
      </c>
      <c r="G57">
        <v>1</v>
      </c>
      <c r="H57">
        <v>2</v>
      </c>
      <c r="I57">
        <v>1</v>
      </c>
      <c r="J57">
        <v>1</v>
      </c>
      <c r="K57">
        <v>1</v>
      </c>
      <c r="L57">
        <v>1</v>
      </c>
      <c r="M57">
        <v>2</v>
      </c>
      <c r="N57">
        <v>1</v>
      </c>
      <c r="O57">
        <v>2</v>
      </c>
      <c r="P57">
        <v>1</v>
      </c>
      <c r="Q57">
        <v>2</v>
      </c>
      <c r="R57">
        <v>1</v>
      </c>
      <c r="S57">
        <v>1</v>
      </c>
      <c r="T57">
        <v>2</v>
      </c>
      <c r="U57">
        <v>1</v>
      </c>
      <c r="V57">
        <v>2</v>
      </c>
      <c r="W57">
        <v>2</v>
      </c>
      <c r="X57">
        <v>1</v>
      </c>
      <c r="Y57">
        <v>2</v>
      </c>
      <c r="Z57">
        <v>1</v>
      </c>
      <c r="AA57">
        <v>2</v>
      </c>
      <c r="AB57">
        <v>1</v>
      </c>
      <c r="AC57">
        <v>2</v>
      </c>
      <c r="AD57">
        <v>2</v>
      </c>
      <c r="AE57">
        <v>2</v>
      </c>
      <c r="AF57">
        <v>1</v>
      </c>
      <c r="AG57">
        <v>1</v>
      </c>
      <c r="AH57">
        <v>2</v>
      </c>
      <c r="AI57">
        <v>1</v>
      </c>
      <c r="AJ57">
        <v>1</v>
      </c>
      <c r="AK57">
        <v>1</v>
      </c>
      <c r="AL57">
        <v>1</v>
      </c>
      <c r="AM57">
        <v>1</v>
      </c>
      <c r="AN57">
        <v>1</v>
      </c>
      <c r="AO57">
        <v>2</v>
      </c>
      <c r="AP57">
        <v>1</v>
      </c>
      <c r="AQ57">
        <v>1</v>
      </c>
      <c r="AR57">
        <v>2</v>
      </c>
      <c r="AS57">
        <v>2</v>
      </c>
      <c r="AT57">
        <v>2</v>
      </c>
      <c r="AU57">
        <v>1</v>
      </c>
      <c r="AV57">
        <v>2</v>
      </c>
      <c r="AW57">
        <v>2</v>
      </c>
      <c r="AX57">
        <v>2</v>
      </c>
      <c r="AY57">
        <v>1</v>
      </c>
      <c r="AZ57">
        <v>1</v>
      </c>
      <c r="BA57">
        <v>2</v>
      </c>
      <c r="BB57">
        <v>2</v>
      </c>
      <c r="BC57">
        <v>2</v>
      </c>
      <c r="BD57">
        <v>1</v>
      </c>
      <c r="BE57">
        <v>2</v>
      </c>
      <c r="BF57">
        <v>2</v>
      </c>
      <c r="BG57">
        <v>2</v>
      </c>
      <c r="BH57">
        <v>2</v>
      </c>
      <c r="BI57">
        <v>2</v>
      </c>
      <c r="BJ57">
        <v>2</v>
      </c>
      <c r="BK57">
        <v>2</v>
      </c>
      <c r="BL57">
        <v>1</v>
      </c>
      <c r="BM57">
        <v>1</v>
      </c>
      <c r="BN57">
        <v>2</v>
      </c>
      <c r="BO57">
        <v>2</v>
      </c>
      <c r="BP57">
        <v>2</v>
      </c>
      <c r="BQ57">
        <v>1</v>
      </c>
      <c r="BR57">
        <v>1</v>
      </c>
      <c r="BS57">
        <v>2</v>
      </c>
      <c r="BT57">
        <v>1</v>
      </c>
      <c r="BU57">
        <v>2</v>
      </c>
      <c r="BV57">
        <v>2</v>
      </c>
      <c r="BW57">
        <v>2</v>
      </c>
      <c r="BX57">
        <v>2</v>
      </c>
      <c r="BY57">
        <v>1</v>
      </c>
      <c r="BZ57">
        <v>2</v>
      </c>
      <c r="CA57">
        <v>2</v>
      </c>
      <c r="CB57">
        <v>1</v>
      </c>
      <c r="CC57">
        <v>2</v>
      </c>
      <c r="CD57">
        <v>1</v>
      </c>
      <c r="CE57">
        <v>2</v>
      </c>
      <c r="CF57">
        <v>2</v>
      </c>
      <c r="CG57">
        <v>2</v>
      </c>
      <c r="CH57">
        <v>1</v>
      </c>
      <c r="CI57">
        <v>1</v>
      </c>
      <c r="CJ57">
        <v>1</v>
      </c>
      <c r="CK57">
        <v>2</v>
      </c>
      <c r="CL57">
        <v>1</v>
      </c>
      <c r="CM57">
        <v>2</v>
      </c>
      <c r="CN57">
        <v>2</v>
      </c>
      <c r="CO57">
        <v>1</v>
      </c>
      <c r="CP57">
        <v>1</v>
      </c>
      <c r="CQ57">
        <v>2</v>
      </c>
      <c r="CR57">
        <v>2</v>
      </c>
      <c r="CS57">
        <v>2</v>
      </c>
      <c r="CT57">
        <v>2</v>
      </c>
      <c r="CU57">
        <v>2</v>
      </c>
      <c r="CV57">
        <v>1</v>
      </c>
      <c r="CW57">
        <v>1</v>
      </c>
      <c r="CX57">
        <v>2</v>
      </c>
      <c r="CY57">
        <v>2</v>
      </c>
      <c r="CZ57">
        <v>2</v>
      </c>
      <c r="DA57">
        <v>2</v>
      </c>
      <c r="DB57">
        <v>1</v>
      </c>
      <c r="DC57">
        <v>2</v>
      </c>
      <c r="DD57">
        <v>2</v>
      </c>
      <c r="DE57">
        <v>1</v>
      </c>
      <c r="DF57">
        <v>2</v>
      </c>
      <c r="DG57">
        <v>1</v>
      </c>
      <c r="DH57">
        <v>2</v>
      </c>
      <c r="DI57">
        <v>2</v>
      </c>
      <c r="DJ57">
        <v>2</v>
      </c>
      <c r="DK57">
        <v>2</v>
      </c>
      <c r="DL57">
        <v>1</v>
      </c>
      <c r="DM57">
        <v>1</v>
      </c>
      <c r="DN57">
        <v>2</v>
      </c>
      <c r="DO57">
        <v>1</v>
      </c>
      <c r="DP57">
        <v>1</v>
      </c>
      <c r="DQ57">
        <v>2</v>
      </c>
      <c r="DR57">
        <v>1</v>
      </c>
      <c r="DS57">
        <v>2</v>
      </c>
      <c r="DT57">
        <v>2</v>
      </c>
      <c r="DU57">
        <v>1</v>
      </c>
      <c r="DV57">
        <v>1</v>
      </c>
      <c r="DW57">
        <v>2</v>
      </c>
      <c r="DX57">
        <v>1</v>
      </c>
      <c r="DY57">
        <v>2</v>
      </c>
      <c r="DZ57">
        <v>2</v>
      </c>
      <c r="EA57">
        <v>1</v>
      </c>
      <c r="EB57">
        <v>1</v>
      </c>
      <c r="EC57">
        <v>1</v>
      </c>
      <c r="ED57">
        <v>1</v>
      </c>
      <c r="EE57">
        <v>2</v>
      </c>
      <c r="EF57">
        <v>2</v>
      </c>
      <c r="EG57">
        <v>1</v>
      </c>
      <c r="EH57">
        <v>2</v>
      </c>
      <c r="EI57">
        <v>1</v>
      </c>
      <c r="EJ57">
        <v>2</v>
      </c>
      <c r="EK57">
        <v>1</v>
      </c>
      <c r="EL57">
        <v>1</v>
      </c>
      <c r="EM57">
        <v>2</v>
      </c>
      <c r="EN57">
        <v>2</v>
      </c>
      <c r="EO57">
        <v>2</v>
      </c>
      <c r="EP57">
        <v>2</v>
      </c>
      <c r="EQ57">
        <v>2</v>
      </c>
      <c r="ER57">
        <v>2</v>
      </c>
      <c r="ES57">
        <v>2</v>
      </c>
      <c r="ET57">
        <v>2</v>
      </c>
      <c r="EU57">
        <v>2</v>
      </c>
      <c r="EV57">
        <v>1</v>
      </c>
      <c r="EW57">
        <v>2</v>
      </c>
      <c r="EX57">
        <v>1</v>
      </c>
      <c r="EY57">
        <v>2</v>
      </c>
      <c r="EZ57">
        <v>2</v>
      </c>
      <c r="FA57">
        <v>2</v>
      </c>
      <c r="FB57">
        <v>2</v>
      </c>
      <c r="FC57">
        <v>1</v>
      </c>
      <c r="FD57">
        <v>1</v>
      </c>
      <c r="FE57">
        <v>2</v>
      </c>
      <c r="FF57">
        <f>IF(ISERROR(VLOOKUP(#REF!,Usuarios[],2,FALSE)),0,VLOOKUP(#REF!,Usuarios[],2,FALSE))</f>
        <v>0</v>
      </c>
    </row>
    <row r="58" spans="1:162" x14ac:dyDescent="0.25">
      <c r="A58" s="1">
        <v>44312</v>
      </c>
      <c r="B58">
        <v>2</v>
      </c>
      <c r="C58">
        <v>2</v>
      </c>
      <c r="D58">
        <v>2</v>
      </c>
      <c r="E58">
        <v>1</v>
      </c>
      <c r="F58">
        <v>1</v>
      </c>
      <c r="G58">
        <v>1</v>
      </c>
      <c r="H58">
        <v>1</v>
      </c>
      <c r="I58">
        <v>1</v>
      </c>
      <c r="J58">
        <v>2</v>
      </c>
      <c r="K58">
        <v>1</v>
      </c>
      <c r="L58">
        <v>1</v>
      </c>
      <c r="M58">
        <v>2</v>
      </c>
      <c r="N58">
        <v>2</v>
      </c>
      <c r="O58">
        <v>2</v>
      </c>
      <c r="P58">
        <v>1</v>
      </c>
      <c r="Q58">
        <v>2</v>
      </c>
      <c r="R58">
        <v>2</v>
      </c>
      <c r="S58">
        <v>2</v>
      </c>
      <c r="T58">
        <v>2</v>
      </c>
      <c r="U58">
        <v>1</v>
      </c>
      <c r="V58">
        <v>1</v>
      </c>
      <c r="W58">
        <v>2</v>
      </c>
      <c r="X58">
        <v>2</v>
      </c>
      <c r="Y58">
        <v>1</v>
      </c>
      <c r="Z58">
        <v>1</v>
      </c>
      <c r="AA58">
        <v>1</v>
      </c>
      <c r="AB58">
        <v>1</v>
      </c>
      <c r="AC58">
        <v>2</v>
      </c>
      <c r="AD58">
        <v>2</v>
      </c>
      <c r="AE58">
        <v>2</v>
      </c>
      <c r="AF58">
        <v>2</v>
      </c>
      <c r="AG58">
        <v>1</v>
      </c>
      <c r="AH58">
        <v>2</v>
      </c>
      <c r="AI58">
        <v>1</v>
      </c>
      <c r="AJ58">
        <v>2</v>
      </c>
      <c r="AK58">
        <v>1</v>
      </c>
      <c r="AL58">
        <v>2</v>
      </c>
      <c r="AM58">
        <v>2</v>
      </c>
      <c r="AN58">
        <v>1</v>
      </c>
      <c r="AO58">
        <v>2</v>
      </c>
      <c r="AP58">
        <v>2</v>
      </c>
      <c r="AQ58">
        <v>2</v>
      </c>
      <c r="AR58">
        <v>2</v>
      </c>
      <c r="AS58">
        <v>2</v>
      </c>
      <c r="AT58">
        <v>1</v>
      </c>
      <c r="AU58">
        <v>2</v>
      </c>
      <c r="AV58">
        <v>1</v>
      </c>
      <c r="AW58">
        <v>2</v>
      </c>
      <c r="AX58">
        <v>2</v>
      </c>
      <c r="AY58">
        <v>1</v>
      </c>
      <c r="AZ58">
        <v>1</v>
      </c>
      <c r="BA58">
        <v>2</v>
      </c>
      <c r="BB58">
        <v>2</v>
      </c>
      <c r="BC58">
        <v>2</v>
      </c>
      <c r="BD58">
        <v>1</v>
      </c>
      <c r="BE58">
        <v>1</v>
      </c>
      <c r="BF58">
        <v>2</v>
      </c>
      <c r="BG58">
        <v>1</v>
      </c>
      <c r="BH58">
        <v>2</v>
      </c>
      <c r="BI58">
        <v>2</v>
      </c>
      <c r="BJ58">
        <v>2</v>
      </c>
      <c r="BK58">
        <v>2</v>
      </c>
      <c r="BL58">
        <v>1</v>
      </c>
      <c r="BM58">
        <v>2</v>
      </c>
      <c r="BN58">
        <v>1</v>
      </c>
      <c r="BO58">
        <v>2</v>
      </c>
      <c r="BP58">
        <v>1</v>
      </c>
      <c r="BQ58">
        <v>2</v>
      </c>
      <c r="BR58">
        <v>2</v>
      </c>
      <c r="BS58">
        <v>1</v>
      </c>
      <c r="BT58">
        <v>2</v>
      </c>
      <c r="BU58">
        <v>2</v>
      </c>
      <c r="BV58">
        <v>2</v>
      </c>
      <c r="BW58">
        <v>2</v>
      </c>
      <c r="BX58">
        <v>2</v>
      </c>
      <c r="BY58">
        <v>1</v>
      </c>
      <c r="BZ58">
        <v>1</v>
      </c>
      <c r="CA58">
        <v>2</v>
      </c>
      <c r="CB58">
        <v>2</v>
      </c>
      <c r="CC58">
        <v>2</v>
      </c>
      <c r="CD58">
        <v>1</v>
      </c>
      <c r="CE58">
        <v>2</v>
      </c>
      <c r="CF58">
        <v>2</v>
      </c>
      <c r="CG58">
        <v>2</v>
      </c>
      <c r="CH58">
        <v>2</v>
      </c>
      <c r="CI58">
        <v>1</v>
      </c>
      <c r="CJ58">
        <v>1</v>
      </c>
      <c r="CK58">
        <v>2</v>
      </c>
      <c r="CL58">
        <v>1</v>
      </c>
      <c r="CM58">
        <v>2</v>
      </c>
      <c r="CN58">
        <v>2</v>
      </c>
      <c r="CO58">
        <v>1</v>
      </c>
      <c r="CP58">
        <v>1</v>
      </c>
      <c r="CQ58">
        <v>2</v>
      </c>
      <c r="CR58">
        <v>2</v>
      </c>
      <c r="CS58">
        <v>1</v>
      </c>
      <c r="CT58">
        <v>2</v>
      </c>
      <c r="CU58">
        <v>2</v>
      </c>
      <c r="CV58">
        <v>2</v>
      </c>
      <c r="CW58">
        <v>2</v>
      </c>
      <c r="CX58">
        <v>1</v>
      </c>
      <c r="CY58">
        <v>2</v>
      </c>
      <c r="CZ58">
        <v>1</v>
      </c>
      <c r="DA58">
        <v>2</v>
      </c>
      <c r="DB58">
        <v>2</v>
      </c>
      <c r="DC58">
        <v>2</v>
      </c>
      <c r="DD58">
        <v>2</v>
      </c>
      <c r="DE58">
        <v>1</v>
      </c>
      <c r="DF58">
        <v>2</v>
      </c>
      <c r="DG58">
        <v>1</v>
      </c>
      <c r="DH58">
        <v>2</v>
      </c>
      <c r="DI58">
        <v>1</v>
      </c>
      <c r="DJ58">
        <v>2</v>
      </c>
      <c r="DK58">
        <v>2</v>
      </c>
      <c r="DL58">
        <v>1</v>
      </c>
      <c r="DM58">
        <v>2</v>
      </c>
      <c r="DN58">
        <v>2</v>
      </c>
      <c r="DO58">
        <v>1</v>
      </c>
      <c r="DP58">
        <v>2</v>
      </c>
      <c r="DQ58">
        <v>2</v>
      </c>
      <c r="DR58">
        <v>1</v>
      </c>
      <c r="DS58">
        <v>2</v>
      </c>
      <c r="DT58">
        <v>2</v>
      </c>
      <c r="DU58">
        <v>2</v>
      </c>
      <c r="DV58">
        <v>1</v>
      </c>
      <c r="DW58">
        <v>2</v>
      </c>
      <c r="DX58">
        <v>1</v>
      </c>
      <c r="DY58">
        <v>2</v>
      </c>
      <c r="DZ58">
        <v>2</v>
      </c>
      <c r="EA58">
        <v>2</v>
      </c>
      <c r="EB58">
        <v>2</v>
      </c>
      <c r="EC58">
        <v>1</v>
      </c>
      <c r="ED58">
        <v>1</v>
      </c>
      <c r="EE58">
        <v>2</v>
      </c>
      <c r="EF58">
        <v>1</v>
      </c>
      <c r="EG58">
        <v>1</v>
      </c>
      <c r="EH58">
        <v>2</v>
      </c>
      <c r="EI58">
        <v>2</v>
      </c>
      <c r="EJ58">
        <v>2</v>
      </c>
      <c r="EK58">
        <v>2</v>
      </c>
      <c r="EL58">
        <v>1</v>
      </c>
      <c r="EM58">
        <v>2</v>
      </c>
      <c r="EN58">
        <v>2</v>
      </c>
      <c r="EO58">
        <v>2</v>
      </c>
      <c r="EP58">
        <v>2</v>
      </c>
      <c r="EQ58">
        <v>2</v>
      </c>
      <c r="ER58">
        <v>2</v>
      </c>
      <c r="ES58">
        <v>2</v>
      </c>
      <c r="ET58">
        <v>2</v>
      </c>
      <c r="EU58">
        <v>1</v>
      </c>
      <c r="EV58">
        <v>2</v>
      </c>
      <c r="EW58">
        <v>2</v>
      </c>
      <c r="EX58">
        <v>1</v>
      </c>
      <c r="EY58">
        <v>2</v>
      </c>
      <c r="EZ58">
        <v>1</v>
      </c>
      <c r="FA58">
        <v>2</v>
      </c>
      <c r="FB58">
        <v>2</v>
      </c>
      <c r="FC58">
        <v>1</v>
      </c>
      <c r="FD58">
        <v>1</v>
      </c>
      <c r="FE58">
        <v>2</v>
      </c>
      <c r="FF58">
        <f>IF(ISERROR(VLOOKUP(#REF!,Usuarios[],2,FALSE)),0,VLOOKUP(#REF!,Usuarios[],2,FALSE))</f>
        <v>0</v>
      </c>
    </row>
    <row r="59" spans="1:162" x14ac:dyDescent="0.25">
      <c r="A59" s="1">
        <v>44312</v>
      </c>
      <c r="B59">
        <v>2</v>
      </c>
      <c r="C59">
        <v>2</v>
      </c>
      <c r="D59">
        <v>1</v>
      </c>
      <c r="E59">
        <v>1</v>
      </c>
      <c r="F59">
        <v>2</v>
      </c>
      <c r="G59">
        <v>1</v>
      </c>
      <c r="H59">
        <v>1</v>
      </c>
      <c r="I59">
        <v>2</v>
      </c>
      <c r="J59">
        <v>2</v>
      </c>
      <c r="K59">
        <v>1</v>
      </c>
      <c r="L59">
        <v>1</v>
      </c>
      <c r="M59">
        <v>2</v>
      </c>
      <c r="N59">
        <v>2</v>
      </c>
      <c r="O59">
        <v>2</v>
      </c>
      <c r="P59">
        <v>2</v>
      </c>
      <c r="Q59">
        <v>2</v>
      </c>
      <c r="R59">
        <v>2</v>
      </c>
      <c r="S59">
        <v>2</v>
      </c>
      <c r="T59">
        <v>2</v>
      </c>
      <c r="U59">
        <v>1</v>
      </c>
      <c r="V59">
        <v>1</v>
      </c>
      <c r="W59">
        <v>1</v>
      </c>
      <c r="X59">
        <v>2</v>
      </c>
      <c r="Y59">
        <v>2</v>
      </c>
      <c r="Z59">
        <v>1</v>
      </c>
      <c r="AA59">
        <v>2</v>
      </c>
      <c r="AB59">
        <v>1</v>
      </c>
      <c r="AC59">
        <v>2</v>
      </c>
      <c r="AD59">
        <v>1</v>
      </c>
      <c r="AE59">
        <v>2</v>
      </c>
      <c r="AF59">
        <v>2</v>
      </c>
      <c r="AG59">
        <v>2</v>
      </c>
      <c r="AH59">
        <v>2</v>
      </c>
      <c r="AI59">
        <v>2</v>
      </c>
      <c r="AJ59">
        <v>1</v>
      </c>
      <c r="AK59">
        <v>1</v>
      </c>
      <c r="AL59">
        <v>2</v>
      </c>
      <c r="AM59">
        <v>1</v>
      </c>
      <c r="AN59">
        <v>1</v>
      </c>
      <c r="AO59">
        <v>2</v>
      </c>
      <c r="AP59">
        <v>1</v>
      </c>
      <c r="AQ59">
        <v>1</v>
      </c>
      <c r="AR59">
        <v>2</v>
      </c>
      <c r="AS59">
        <v>2</v>
      </c>
      <c r="AT59">
        <v>1</v>
      </c>
      <c r="AU59">
        <v>2</v>
      </c>
      <c r="AV59">
        <v>1</v>
      </c>
      <c r="AW59">
        <v>1</v>
      </c>
      <c r="AX59">
        <v>2</v>
      </c>
      <c r="AY59">
        <v>1</v>
      </c>
      <c r="AZ59">
        <v>1</v>
      </c>
      <c r="BA59">
        <v>2</v>
      </c>
      <c r="BB59">
        <v>2</v>
      </c>
      <c r="BC59">
        <v>2</v>
      </c>
      <c r="BD59">
        <v>1</v>
      </c>
      <c r="BE59">
        <v>2</v>
      </c>
      <c r="BF59">
        <v>1</v>
      </c>
      <c r="BG59">
        <v>1</v>
      </c>
      <c r="BH59">
        <v>2</v>
      </c>
      <c r="BI59">
        <v>1</v>
      </c>
      <c r="BJ59">
        <v>2</v>
      </c>
      <c r="BK59">
        <v>2</v>
      </c>
      <c r="BL59">
        <v>2</v>
      </c>
      <c r="BM59">
        <v>1</v>
      </c>
      <c r="BN59">
        <v>2</v>
      </c>
      <c r="BO59">
        <v>1</v>
      </c>
      <c r="BP59">
        <v>1</v>
      </c>
      <c r="BQ59">
        <v>1</v>
      </c>
      <c r="BR59">
        <v>1</v>
      </c>
      <c r="BS59">
        <v>2</v>
      </c>
      <c r="BT59">
        <v>2</v>
      </c>
      <c r="BU59">
        <v>2</v>
      </c>
      <c r="BV59">
        <v>2</v>
      </c>
      <c r="BW59">
        <v>2</v>
      </c>
      <c r="BX59">
        <v>2</v>
      </c>
      <c r="BY59">
        <v>2</v>
      </c>
      <c r="BZ59">
        <v>2</v>
      </c>
      <c r="CA59">
        <v>1</v>
      </c>
      <c r="CB59">
        <v>2</v>
      </c>
      <c r="CC59">
        <v>1</v>
      </c>
      <c r="CD59">
        <v>1</v>
      </c>
      <c r="CE59">
        <v>2</v>
      </c>
      <c r="CF59">
        <v>1</v>
      </c>
      <c r="CG59">
        <v>2</v>
      </c>
      <c r="CH59">
        <v>2</v>
      </c>
      <c r="CI59">
        <v>1</v>
      </c>
      <c r="CJ59">
        <v>2</v>
      </c>
      <c r="CK59">
        <v>2</v>
      </c>
      <c r="CL59">
        <v>1</v>
      </c>
      <c r="CM59">
        <v>2</v>
      </c>
      <c r="CN59">
        <v>1</v>
      </c>
      <c r="CO59">
        <v>2</v>
      </c>
      <c r="CP59">
        <v>2</v>
      </c>
      <c r="CQ59">
        <v>2</v>
      </c>
      <c r="CR59">
        <v>2</v>
      </c>
      <c r="CS59">
        <v>1</v>
      </c>
      <c r="CT59">
        <v>2</v>
      </c>
      <c r="CU59">
        <v>2</v>
      </c>
      <c r="CV59">
        <v>1</v>
      </c>
      <c r="CW59">
        <v>1</v>
      </c>
      <c r="CX59">
        <v>1</v>
      </c>
      <c r="CY59">
        <v>2</v>
      </c>
      <c r="CZ59">
        <v>2</v>
      </c>
      <c r="DA59">
        <v>2</v>
      </c>
      <c r="DB59">
        <v>2</v>
      </c>
      <c r="DC59">
        <v>1</v>
      </c>
      <c r="DD59">
        <v>2</v>
      </c>
      <c r="DE59">
        <v>1</v>
      </c>
      <c r="DF59">
        <v>2</v>
      </c>
      <c r="DG59">
        <v>1</v>
      </c>
      <c r="DH59">
        <v>2</v>
      </c>
      <c r="DI59">
        <v>2</v>
      </c>
      <c r="DJ59">
        <v>2</v>
      </c>
      <c r="DK59">
        <v>2</v>
      </c>
      <c r="DL59">
        <v>1</v>
      </c>
      <c r="DM59">
        <v>2</v>
      </c>
      <c r="DN59">
        <v>2</v>
      </c>
      <c r="DO59">
        <v>1</v>
      </c>
      <c r="DP59">
        <v>1</v>
      </c>
      <c r="DQ59">
        <v>2</v>
      </c>
      <c r="DR59">
        <v>2</v>
      </c>
      <c r="DS59">
        <v>2</v>
      </c>
      <c r="DT59">
        <v>2</v>
      </c>
      <c r="DU59">
        <v>2</v>
      </c>
      <c r="DV59">
        <v>2</v>
      </c>
      <c r="DW59">
        <v>2</v>
      </c>
      <c r="DX59">
        <v>1</v>
      </c>
      <c r="DY59">
        <v>2</v>
      </c>
      <c r="DZ59">
        <v>1</v>
      </c>
      <c r="EA59">
        <v>2</v>
      </c>
      <c r="EB59">
        <v>1</v>
      </c>
      <c r="EC59">
        <v>2</v>
      </c>
      <c r="ED59">
        <v>2</v>
      </c>
      <c r="EE59">
        <v>2</v>
      </c>
      <c r="EF59">
        <v>2</v>
      </c>
      <c r="EG59">
        <v>1</v>
      </c>
      <c r="EH59">
        <v>2</v>
      </c>
      <c r="EI59">
        <v>2</v>
      </c>
      <c r="EJ59">
        <v>2</v>
      </c>
      <c r="EK59">
        <v>2</v>
      </c>
      <c r="EL59">
        <v>2</v>
      </c>
      <c r="EM59">
        <v>2</v>
      </c>
      <c r="EN59">
        <v>2</v>
      </c>
      <c r="EO59">
        <v>2</v>
      </c>
      <c r="EP59">
        <v>1</v>
      </c>
      <c r="EQ59">
        <v>1</v>
      </c>
      <c r="ER59">
        <v>2</v>
      </c>
      <c r="ES59">
        <v>2</v>
      </c>
      <c r="ET59">
        <v>2</v>
      </c>
      <c r="EU59">
        <v>1</v>
      </c>
      <c r="EV59">
        <v>2</v>
      </c>
      <c r="EW59">
        <v>2</v>
      </c>
      <c r="EX59">
        <v>2</v>
      </c>
      <c r="EY59">
        <v>2</v>
      </c>
      <c r="EZ59">
        <v>1</v>
      </c>
      <c r="FA59">
        <v>2</v>
      </c>
      <c r="FB59">
        <v>2</v>
      </c>
      <c r="FC59">
        <v>2</v>
      </c>
      <c r="FD59">
        <v>1</v>
      </c>
      <c r="FE59">
        <v>2</v>
      </c>
      <c r="FF59">
        <f>IF(ISERROR(VLOOKUP(#REF!,Usuarios[],2,FALSE)),0,VLOOKUP(#REF!,Usuarios[],2,FALSE))</f>
        <v>0</v>
      </c>
    </row>
    <row r="60" spans="1:162" x14ac:dyDescent="0.25">
      <c r="A60" s="1">
        <v>44312</v>
      </c>
      <c r="B60">
        <v>2</v>
      </c>
      <c r="C60">
        <v>2</v>
      </c>
      <c r="D60">
        <v>2</v>
      </c>
      <c r="E60">
        <v>1</v>
      </c>
      <c r="F60">
        <v>1</v>
      </c>
      <c r="G60">
        <v>1</v>
      </c>
      <c r="H60">
        <v>1</v>
      </c>
      <c r="I60">
        <v>1</v>
      </c>
      <c r="J60">
        <v>1</v>
      </c>
      <c r="K60">
        <v>2</v>
      </c>
      <c r="L60">
        <v>1</v>
      </c>
      <c r="M60">
        <v>2</v>
      </c>
      <c r="N60">
        <v>1</v>
      </c>
      <c r="O60">
        <v>2</v>
      </c>
      <c r="P60">
        <v>1</v>
      </c>
      <c r="Q60">
        <v>1</v>
      </c>
      <c r="R60">
        <v>2</v>
      </c>
      <c r="S60">
        <v>1</v>
      </c>
      <c r="T60">
        <v>2</v>
      </c>
      <c r="U60">
        <v>1</v>
      </c>
      <c r="V60">
        <v>1</v>
      </c>
      <c r="W60">
        <v>2</v>
      </c>
      <c r="X60">
        <v>1</v>
      </c>
      <c r="Y60">
        <v>2</v>
      </c>
      <c r="Z60">
        <v>1</v>
      </c>
      <c r="AA60">
        <v>1</v>
      </c>
      <c r="AB60">
        <v>1</v>
      </c>
      <c r="AC60">
        <v>2</v>
      </c>
      <c r="AD60">
        <v>1</v>
      </c>
      <c r="AE60">
        <v>2</v>
      </c>
      <c r="AF60">
        <v>1</v>
      </c>
      <c r="AG60">
        <v>2</v>
      </c>
      <c r="AH60">
        <v>2</v>
      </c>
      <c r="AI60">
        <v>2</v>
      </c>
      <c r="AJ60">
        <v>1</v>
      </c>
      <c r="AK60">
        <v>1</v>
      </c>
      <c r="AL60">
        <v>2</v>
      </c>
      <c r="AM60">
        <v>1</v>
      </c>
      <c r="AN60">
        <v>2</v>
      </c>
      <c r="AO60">
        <v>2</v>
      </c>
      <c r="AP60">
        <v>2</v>
      </c>
      <c r="AQ60">
        <v>2</v>
      </c>
      <c r="AR60">
        <v>2</v>
      </c>
      <c r="AS60">
        <v>2</v>
      </c>
      <c r="AT60">
        <v>1</v>
      </c>
      <c r="AU60">
        <v>1</v>
      </c>
      <c r="AV60">
        <v>2</v>
      </c>
      <c r="AW60">
        <v>2</v>
      </c>
      <c r="AX60">
        <v>2</v>
      </c>
      <c r="AY60">
        <v>1</v>
      </c>
      <c r="AZ60">
        <v>1</v>
      </c>
      <c r="BA60">
        <v>2</v>
      </c>
      <c r="BB60">
        <v>2</v>
      </c>
      <c r="BC60">
        <v>2</v>
      </c>
      <c r="BD60">
        <v>1</v>
      </c>
      <c r="BE60">
        <v>1</v>
      </c>
      <c r="BF60">
        <v>2</v>
      </c>
      <c r="BG60">
        <v>2</v>
      </c>
      <c r="BH60">
        <v>2</v>
      </c>
      <c r="BI60">
        <v>2</v>
      </c>
      <c r="BJ60">
        <v>2</v>
      </c>
      <c r="BK60">
        <v>2</v>
      </c>
      <c r="BL60">
        <v>1</v>
      </c>
      <c r="BM60">
        <v>2</v>
      </c>
      <c r="BN60">
        <v>2</v>
      </c>
      <c r="BO60">
        <v>1</v>
      </c>
      <c r="BP60">
        <v>1</v>
      </c>
      <c r="BQ60">
        <v>2</v>
      </c>
      <c r="BR60">
        <v>1</v>
      </c>
      <c r="BS60">
        <v>2</v>
      </c>
      <c r="BT60">
        <v>1</v>
      </c>
      <c r="BU60">
        <v>1</v>
      </c>
      <c r="BV60">
        <v>2</v>
      </c>
      <c r="BW60">
        <v>2</v>
      </c>
      <c r="BX60">
        <v>2</v>
      </c>
      <c r="BY60">
        <v>2</v>
      </c>
      <c r="BZ60">
        <v>2</v>
      </c>
      <c r="CA60">
        <v>2</v>
      </c>
      <c r="CB60">
        <v>1</v>
      </c>
      <c r="CC60">
        <v>1</v>
      </c>
      <c r="CD60">
        <v>1</v>
      </c>
      <c r="CE60">
        <v>2</v>
      </c>
      <c r="CF60">
        <v>2</v>
      </c>
      <c r="CG60">
        <v>1</v>
      </c>
      <c r="CH60">
        <v>2</v>
      </c>
      <c r="CI60">
        <v>1</v>
      </c>
      <c r="CJ60">
        <v>1</v>
      </c>
      <c r="CK60">
        <v>2</v>
      </c>
      <c r="CL60">
        <v>2</v>
      </c>
      <c r="CM60">
        <v>2</v>
      </c>
      <c r="CN60">
        <v>2</v>
      </c>
      <c r="CO60">
        <v>2</v>
      </c>
      <c r="CP60">
        <v>1</v>
      </c>
      <c r="CQ60">
        <v>2</v>
      </c>
      <c r="CR60">
        <v>2</v>
      </c>
      <c r="CS60">
        <v>1</v>
      </c>
      <c r="CT60">
        <v>2</v>
      </c>
      <c r="CU60">
        <v>2</v>
      </c>
      <c r="CV60">
        <v>1</v>
      </c>
      <c r="CW60">
        <v>2</v>
      </c>
      <c r="CX60">
        <v>2</v>
      </c>
      <c r="CY60">
        <v>2</v>
      </c>
      <c r="CZ60">
        <v>2</v>
      </c>
      <c r="DA60">
        <v>2</v>
      </c>
      <c r="DB60">
        <v>2</v>
      </c>
      <c r="DC60">
        <v>2</v>
      </c>
      <c r="DD60">
        <v>2</v>
      </c>
      <c r="DE60">
        <v>1</v>
      </c>
      <c r="DF60">
        <v>1</v>
      </c>
      <c r="DG60">
        <v>2</v>
      </c>
      <c r="DH60">
        <v>2</v>
      </c>
      <c r="DI60">
        <v>1</v>
      </c>
      <c r="DJ60">
        <v>2</v>
      </c>
      <c r="DK60">
        <v>2</v>
      </c>
      <c r="DL60">
        <v>1</v>
      </c>
      <c r="DM60">
        <v>1</v>
      </c>
      <c r="DN60">
        <v>2</v>
      </c>
      <c r="DO60">
        <v>2</v>
      </c>
      <c r="DP60">
        <v>2</v>
      </c>
      <c r="DQ60">
        <v>2</v>
      </c>
      <c r="DR60">
        <v>2</v>
      </c>
      <c r="DS60">
        <v>2</v>
      </c>
      <c r="DT60">
        <v>2</v>
      </c>
      <c r="DU60">
        <v>2</v>
      </c>
      <c r="DV60">
        <v>1</v>
      </c>
      <c r="DW60">
        <v>2</v>
      </c>
      <c r="DX60">
        <v>1</v>
      </c>
      <c r="DY60">
        <v>2</v>
      </c>
      <c r="DZ60">
        <v>2</v>
      </c>
      <c r="EA60">
        <v>1</v>
      </c>
      <c r="EB60">
        <v>2</v>
      </c>
      <c r="EC60">
        <v>1</v>
      </c>
      <c r="ED60">
        <v>2</v>
      </c>
      <c r="EE60">
        <v>2</v>
      </c>
      <c r="EF60">
        <v>2</v>
      </c>
      <c r="EG60">
        <v>2</v>
      </c>
      <c r="EH60">
        <v>2</v>
      </c>
      <c r="EI60">
        <v>1</v>
      </c>
      <c r="EJ60">
        <v>2</v>
      </c>
      <c r="EK60">
        <v>2</v>
      </c>
      <c r="EL60">
        <v>2</v>
      </c>
      <c r="EM60">
        <v>1</v>
      </c>
      <c r="EN60">
        <v>2</v>
      </c>
      <c r="EO60">
        <v>2</v>
      </c>
      <c r="EP60">
        <v>2</v>
      </c>
      <c r="EQ60">
        <v>2</v>
      </c>
      <c r="ER60">
        <v>2</v>
      </c>
      <c r="ES60">
        <v>2</v>
      </c>
      <c r="ET60">
        <v>2</v>
      </c>
      <c r="EU60">
        <v>2</v>
      </c>
      <c r="EV60">
        <v>2</v>
      </c>
      <c r="EW60">
        <v>2</v>
      </c>
      <c r="EX60">
        <v>2</v>
      </c>
      <c r="EY60">
        <v>2</v>
      </c>
      <c r="EZ60">
        <v>2</v>
      </c>
      <c r="FA60">
        <v>2</v>
      </c>
      <c r="FB60">
        <v>2</v>
      </c>
      <c r="FC60">
        <v>1</v>
      </c>
      <c r="FD60">
        <v>1</v>
      </c>
      <c r="FE60">
        <v>1</v>
      </c>
      <c r="FF60">
        <f>IF(ISERROR(VLOOKUP(#REF!,Usuarios[],2,FALSE)),0,VLOOKUP(#REF!,Usuarios[],2,FALSE))</f>
        <v>0</v>
      </c>
    </row>
    <row r="61" spans="1:162" x14ac:dyDescent="0.25">
      <c r="A61" s="1">
        <v>44312</v>
      </c>
      <c r="B61">
        <v>2</v>
      </c>
      <c r="C61">
        <v>1</v>
      </c>
      <c r="D61">
        <v>1</v>
      </c>
      <c r="E61">
        <v>1</v>
      </c>
      <c r="F61">
        <v>2</v>
      </c>
      <c r="G61">
        <v>2</v>
      </c>
      <c r="H61">
        <v>2</v>
      </c>
      <c r="I61">
        <v>1</v>
      </c>
      <c r="J61">
        <v>2</v>
      </c>
      <c r="K61">
        <v>1</v>
      </c>
      <c r="L61">
        <v>1</v>
      </c>
      <c r="M61">
        <v>1</v>
      </c>
      <c r="N61">
        <v>1</v>
      </c>
      <c r="O61">
        <v>2</v>
      </c>
      <c r="P61">
        <v>1</v>
      </c>
      <c r="Q61">
        <v>2</v>
      </c>
      <c r="R61">
        <v>2</v>
      </c>
      <c r="S61">
        <v>1</v>
      </c>
      <c r="T61">
        <v>2</v>
      </c>
      <c r="U61">
        <v>1</v>
      </c>
      <c r="V61">
        <v>1</v>
      </c>
      <c r="W61">
        <v>2</v>
      </c>
      <c r="X61">
        <v>2</v>
      </c>
      <c r="Y61">
        <v>2</v>
      </c>
      <c r="Z61">
        <v>2</v>
      </c>
      <c r="AA61">
        <v>1</v>
      </c>
      <c r="AB61">
        <v>1</v>
      </c>
      <c r="AC61">
        <v>2</v>
      </c>
      <c r="AD61">
        <v>1</v>
      </c>
      <c r="AE61">
        <v>2</v>
      </c>
      <c r="AF61">
        <v>1</v>
      </c>
      <c r="AG61">
        <v>2</v>
      </c>
      <c r="AH61">
        <v>2</v>
      </c>
      <c r="AI61">
        <v>2</v>
      </c>
      <c r="AJ61">
        <v>2</v>
      </c>
      <c r="AK61">
        <v>1</v>
      </c>
      <c r="AL61">
        <v>2</v>
      </c>
      <c r="AM61">
        <v>2</v>
      </c>
      <c r="AN61">
        <v>1</v>
      </c>
      <c r="AO61">
        <v>2</v>
      </c>
      <c r="AP61">
        <v>1</v>
      </c>
      <c r="AQ61">
        <v>2</v>
      </c>
      <c r="AR61">
        <v>2</v>
      </c>
      <c r="AS61">
        <v>1</v>
      </c>
      <c r="AT61">
        <v>1</v>
      </c>
      <c r="AU61">
        <v>2</v>
      </c>
      <c r="AV61">
        <v>1</v>
      </c>
      <c r="AW61">
        <v>2</v>
      </c>
      <c r="AX61">
        <v>1</v>
      </c>
      <c r="AY61">
        <v>2</v>
      </c>
      <c r="AZ61">
        <v>1</v>
      </c>
      <c r="BA61">
        <v>1</v>
      </c>
      <c r="BB61">
        <v>2</v>
      </c>
      <c r="BC61">
        <v>2</v>
      </c>
      <c r="BD61">
        <v>1</v>
      </c>
      <c r="BE61">
        <v>1</v>
      </c>
      <c r="BF61">
        <v>2</v>
      </c>
      <c r="BG61">
        <v>2</v>
      </c>
      <c r="BH61">
        <v>1</v>
      </c>
      <c r="BI61">
        <v>2</v>
      </c>
      <c r="BJ61">
        <v>2</v>
      </c>
      <c r="BK61">
        <v>2</v>
      </c>
      <c r="BL61">
        <v>1</v>
      </c>
      <c r="BM61">
        <v>2</v>
      </c>
      <c r="BN61">
        <v>2</v>
      </c>
      <c r="BO61">
        <v>2</v>
      </c>
      <c r="BP61">
        <v>2</v>
      </c>
      <c r="BQ61">
        <v>1</v>
      </c>
      <c r="BR61">
        <v>2</v>
      </c>
      <c r="BS61">
        <v>1</v>
      </c>
      <c r="BT61">
        <v>2</v>
      </c>
      <c r="BU61">
        <v>2</v>
      </c>
      <c r="BV61">
        <v>2</v>
      </c>
      <c r="BW61">
        <v>2</v>
      </c>
      <c r="BX61">
        <v>2</v>
      </c>
      <c r="BY61">
        <v>1</v>
      </c>
      <c r="BZ61">
        <v>1</v>
      </c>
      <c r="CA61">
        <v>2</v>
      </c>
      <c r="CB61">
        <v>1</v>
      </c>
      <c r="CC61">
        <v>1</v>
      </c>
      <c r="CD61">
        <v>1</v>
      </c>
      <c r="CE61">
        <v>2</v>
      </c>
      <c r="CF61">
        <v>1</v>
      </c>
      <c r="CG61">
        <v>2</v>
      </c>
      <c r="CH61">
        <v>2</v>
      </c>
      <c r="CI61">
        <v>2</v>
      </c>
      <c r="CJ61">
        <v>1</v>
      </c>
      <c r="CK61">
        <v>2</v>
      </c>
      <c r="CL61">
        <v>2</v>
      </c>
      <c r="CM61">
        <v>2</v>
      </c>
      <c r="CN61">
        <v>1</v>
      </c>
      <c r="CO61">
        <v>1</v>
      </c>
      <c r="CP61">
        <v>2</v>
      </c>
      <c r="CQ61">
        <v>1</v>
      </c>
      <c r="CR61">
        <v>2</v>
      </c>
      <c r="CS61">
        <v>2</v>
      </c>
      <c r="CT61">
        <v>2</v>
      </c>
      <c r="CU61">
        <v>1</v>
      </c>
      <c r="CV61">
        <v>1</v>
      </c>
      <c r="CW61">
        <v>1</v>
      </c>
      <c r="CX61">
        <v>1</v>
      </c>
      <c r="CY61">
        <v>2</v>
      </c>
      <c r="CZ61">
        <v>1</v>
      </c>
      <c r="DA61">
        <v>1</v>
      </c>
      <c r="DB61">
        <v>2</v>
      </c>
      <c r="DC61">
        <v>2</v>
      </c>
      <c r="DD61">
        <v>2</v>
      </c>
      <c r="DE61">
        <v>2</v>
      </c>
      <c r="DF61">
        <v>2</v>
      </c>
      <c r="DG61">
        <v>2</v>
      </c>
      <c r="DH61">
        <v>2</v>
      </c>
      <c r="DI61">
        <v>2</v>
      </c>
      <c r="DJ61">
        <v>2</v>
      </c>
      <c r="DK61">
        <v>2</v>
      </c>
      <c r="DL61">
        <v>1</v>
      </c>
      <c r="DM61">
        <v>2</v>
      </c>
      <c r="DN61">
        <v>2</v>
      </c>
      <c r="DO61">
        <v>1</v>
      </c>
      <c r="DP61">
        <v>2</v>
      </c>
      <c r="DQ61">
        <v>2</v>
      </c>
      <c r="DR61">
        <v>2</v>
      </c>
      <c r="DS61">
        <v>2</v>
      </c>
      <c r="DT61">
        <v>2</v>
      </c>
      <c r="DU61">
        <v>2</v>
      </c>
      <c r="DV61">
        <v>2</v>
      </c>
      <c r="DW61">
        <v>2</v>
      </c>
      <c r="DX61">
        <v>2</v>
      </c>
      <c r="DY61">
        <v>2</v>
      </c>
      <c r="DZ61">
        <v>2</v>
      </c>
      <c r="EA61">
        <v>2</v>
      </c>
      <c r="EB61">
        <v>2</v>
      </c>
      <c r="EC61">
        <v>2</v>
      </c>
      <c r="ED61">
        <v>1</v>
      </c>
      <c r="EE61">
        <v>2</v>
      </c>
      <c r="EF61">
        <v>2</v>
      </c>
      <c r="EG61">
        <v>1</v>
      </c>
      <c r="EH61">
        <v>2</v>
      </c>
      <c r="EI61">
        <v>2</v>
      </c>
      <c r="EJ61">
        <v>2</v>
      </c>
      <c r="EK61">
        <v>2</v>
      </c>
      <c r="EL61">
        <v>1</v>
      </c>
      <c r="EM61">
        <v>2</v>
      </c>
      <c r="EN61">
        <v>2</v>
      </c>
      <c r="EO61">
        <v>2</v>
      </c>
      <c r="EP61">
        <v>2</v>
      </c>
      <c r="EQ61">
        <v>2</v>
      </c>
      <c r="ER61">
        <v>2</v>
      </c>
      <c r="ES61">
        <v>2</v>
      </c>
      <c r="ET61">
        <v>2</v>
      </c>
      <c r="EU61">
        <v>2</v>
      </c>
      <c r="EV61">
        <v>2</v>
      </c>
      <c r="EW61">
        <v>2</v>
      </c>
      <c r="EX61">
        <v>2</v>
      </c>
      <c r="EY61">
        <v>2</v>
      </c>
      <c r="EZ61">
        <v>2</v>
      </c>
      <c r="FA61">
        <v>2</v>
      </c>
      <c r="FB61">
        <v>2</v>
      </c>
      <c r="FC61">
        <v>1</v>
      </c>
      <c r="FD61">
        <v>1</v>
      </c>
      <c r="FE61">
        <v>2</v>
      </c>
      <c r="FF61">
        <f>IF(ISERROR(VLOOKUP(#REF!,Usuarios[],2,FALSE)),0,VLOOKUP(#REF!,Usuarios[],2,FALSE))</f>
        <v>0</v>
      </c>
    </row>
    <row r="62" spans="1:162" x14ac:dyDescent="0.25">
      <c r="A62" s="1">
        <v>44312</v>
      </c>
      <c r="B62">
        <v>2</v>
      </c>
      <c r="C62">
        <v>1</v>
      </c>
      <c r="D62">
        <v>2</v>
      </c>
      <c r="E62">
        <v>2</v>
      </c>
      <c r="F62">
        <v>1</v>
      </c>
      <c r="G62">
        <v>1</v>
      </c>
      <c r="H62">
        <v>2</v>
      </c>
      <c r="I62">
        <v>1</v>
      </c>
      <c r="J62">
        <v>1</v>
      </c>
      <c r="K62">
        <v>1</v>
      </c>
      <c r="L62">
        <v>1</v>
      </c>
      <c r="M62">
        <v>2</v>
      </c>
      <c r="N62">
        <v>2</v>
      </c>
      <c r="O62">
        <v>2</v>
      </c>
      <c r="P62">
        <v>2</v>
      </c>
      <c r="Q62">
        <v>2</v>
      </c>
      <c r="R62">
        <v>2</v>
      </c>
      <c r="S62">
        <v>1</v>
      </c>
      <c r="T62">
        <v>2</v>
      </c>
      <c r="U62">
        <v>2</v>
      </c>
      <c r="V62">
        <v>2</v>
      </c>
      <c r="W62">
        <v>2</v>
      </c>
      <c r="X62">
        <v>2</v>
      </c>
      <c r="Y62">
        <v>1</v>
      </c>
      <c r="Z62">
        <v>2</v>
      </c>
      <c r="AA62">
        <v>2</v>
      </c>
      <c r="AB62">
        <v>1</v>
      </c>
      <c r="AC62">
        <v>2</v>
      </c>
      <c r="AD62">
        <v>2</v>
      </c>
      <c r="AE62">
        <v>2</v>
      </c>
      <c r="AF62">
        <v>2</v>
      </c>
      <c r="AG62">
        <v>2</v>
      </c>
      <c r="AH62">
        <v>2</v>
      </c>
      <c r="AI62">
        <v>2</v>
      </c>
      <c r="AJ62">
        <v>2</v>
      </c>
      <c r="AK62">
        <v>2</v>
      </c>
      <c r="AL62">
        <v>2</v>
      </c>
      <c r="AM62">
        <v>2</v>
      </c>
      <c r="AN62">
        <v>1</v>
      </c>
      <c r="AO62">
        <v>2</v>
      </c>
      <c r="AP62">
        <v>2</v>
      </c>
      <c r="AQ62">
        <v>1</v>
      </c>
      <c r="AR62">
        <v>2</v>
      </c>
      <c r="AS62">
        <v>2</v>
      </c>
      <c r="AT62">
        <v>2</v>
      </c>
      <c r="AU62">
        <v>2</v>
      </c>
      <c r="AV62">
        <v>2</v>
      </c>
      <c r="AW62">
        <v>1</v>
      </c>
      <c r="AX62">
        <v>2</v>
      </c>
      <c r="AY62">
        <v>1</v>
      </c>
      <c r="AZ62">
        <v>2</v>
      </c>
      <c r="BA62">
        <v>2</v>
      </c>
      <c r="BB62">
        <v>2</v>
      </c>
      <c r="BC62">
        <v>2</v>
      </c>
      <c r="BD62">
        <v>1</v>
      </c>
      <c r="BE62">
        <v>2</v>
      </c>
      <c r="BF62">
        <v>2</v>
      </c>
      <c r="BG62">
        <v>1</v>
      </c>
      <c r="BH62">
        <v>1</v>
      </c>
      <c r="BI62">
        <v>2</v>
      </c>
      <c r="BJ62">
        <v>2</v>
      </c>
      <c r="BK62">
        <v>1</v>
      </c>
      <c r="BL62">
        <v>1</v>
      </c>
      <c r="BM62">
        <v>2</v>
      </c>
      <c r="BN62">
        <v>2</v>
      </c>
      <c r="BO62">
        <v>2</v>
      </c>
      <c r="BP62">
        <v>2</v>
      </c>
      <c r="BQ62">
        <v>1</v>
      </c>
      <c r="BR62">
        <v>2</v>
      </c>
      <c r="BS62">
        <v>1</v>
      </c>
      <c r="BT62">
        <v>2</v>
      </c>
      <c r="BU62">
        <v>1</v>
      </c>
      <c r="BV62">
        <v>2</v>
      </c>
      <c r="BW62">
        <v>2</v>
      </c>
      <c r="BX62">
        <v>2</v>
      </c>
      <c r="BY62">
        <v>1</v>
      </c>
      <c r="BZ62">
        <v>2</v>
      </c>
      <c r="CA62">
        <v>2</v>
      </c>
      <c r="CB62">
        <v>1</v>
      </c>
      <c r="CC62">
        <v>2</v>
      </c>
      <c r="CD62">
        <v>1</v>
      </c>
      <c r="CE62">
        <v>2</v>
      </c>
      <c r="CF62">
        <v>2</v>
      </c>
      <c r="CG62">
        <v>2</v>
      </c>
      <c r="CH62">
        <v>2</v>
      </c>
      <c r="CI62">
        <v>1</v>
      </c>
      <c r="CJ62">
        <v>2</v>
      </c>
      <c r="CK62">
        <v>2</v>
      </c>
      <c r="CL62">
        <v>2</v>
      </c>
      <c r="CM62">
        <v>2</v>
      </c>
      <c r="CN62">
        <v>2</v>
      </c>
      <c r="CO62">
        <v>2</v>
      </c>
      <c r="CP62">
        <v>1</v>
      </c>
      <c r="CQ62">
        <v>1</v>
      </c>
      <c r="CR62">
        <v>2</v>
      </c>
      <c r="CS62">
        <v>1</v>
      </c>
      <c r="CT62">
        <v>2</v>
      </c>
      <c r="CU62">
        <v>2</v>
      </c>
      <c r="CV62">
        <v>1</v>
      </c>
      <c r="CW62">
        <v>2</v>
      </c>
      <c r="CX62">
        <v>1</v>
      </c>
      <c r="CY62">
        <v>2</v>
      </c>
      <c r="CZ62">
        <v>2</v>
      </c>
      <c r="DA62">
        <v>2</v>
      </c>
      <c r="DB62">
        <v>2</v>
      </c>
      <c r="DC62">
        <v>2</v>
      </c>
      <c r="DD62">
        <v>2</v>
      </c>
      <c r="DE62">
        <v>2</v>
      </c>
      <c r="DF62">
        <v>1</v>
      </c>
      <c r="DG62">
        <v>1</v>
      </c>
      <c r="DH62">
        <v>2</v>
      </c>
      <c r="DI62">
        <v>1</v>
      </c>
      <c r="DJ62">
        <v>2</v>
      </c>
      <c r="DK62">
        <v>2</v>
      </c>
      <c r="DL62">
        <v>1</v>
      </c>
      <c r="DM62">
        <v>2</v>
      </c>
      <c r="DN62">
        <v>2</v>
      </c>
      <c r="DO62">
        <v>1</v>
      </c>
      <c r="DP62">
        <v>2</v>
      </c>
      <c r="DQ62">
        <v>2</v>
      </c>
      <c r="DR62">
        <v>2</v>
      </c>
      <c r="DS62">
        <v>2</v>
      </c>
      <c r="DT62">
        <v>2</v>
      </c>
      <c r="DU62">
        <v>2</v>
      </c>
      <c r="DV62">
        <v>2</v>
      </c>
      <c r="DW62">
        <v>2</v>
      </c>
      <c r="DX62">
        <v>1</v>
      </c>
      <c r="DY62">
        <v>2</v>
      </c>
      <c r="DZ62">
        <v>2</v>
      </c>
      <c r="EA62">
        <v>1</v>
      </c>
      <c r="EB62">
        <v>2</v>
      </c>
      <c r="EC62">
        <v>1</v>
      </c>
      <c r="ED62">
        <v>2</v>
      </c>
      <c r="EE62">
        <v>2</v>
      </c>
      <c r="EF62">
        <v>2</v>
      </c>
      <c r="EG62">
        <v>1</v>
      </c>
      <c r="EH62">
        <v>2</v>
      </c>
      <c r="EI62">
        <v>2</v>
      </c>
      <c r="EJ62">
        <v>2</v>
      </c>
      <c r="EK62">
        <v>2</v>
      </c>
      <c r="EL62">
        <v>2</v>
      </c>
      <c r="EM62">
        <v>2</v>
      </c>
      <c r="EN62">
        <v>1</v>
      </c>
      <c r="EO62">
        <v>2</v>
      </c>
      <c r="EP62">
        <v>1</v>
      </c>
      <c r="EQ62">
        <v>1</v>
      </c>
      <c r="ER62">
        <v>2</v>
      </c>
      <c r="ES62">
        <v>2</v>
      </c>
      <c r="ET62">
        <v>2</v>
      </c>
      <c r="EU62">
        <v>2</v>
      </c>
      <c r="EV62">
        <v>2</v>
      </c>
      <c r="EW62">
        <v>2</v>
      </c>
      <c r="EX62">
        <v>2</v>
      </c>
      <c r="EY62">
        <v>2</v>
      </c>
      <c r="EZ62">
        <v>2</v>
      </c>
      <c r="FA62">
        <v>2</v>
      </c>
      <c r="FB62">
        <v>2</v>
      </c>
      <c r="FC62">
        <v>2</v>
      </c>
      <c r="FD62">
        <v>1</v>
      </c>
      <c r="FE62">
        <v>2</v>
      </c>
      <c r="FF62">
        <f>IF(ISERROR(VLOOKUP(#REF!,Usuarios[],2,FALSE)),0,VLOOKUP(#REF!,Usuarios[],2,FALSE))</f>
        <v>0</v>
      </c>
    </row>
    <row r="63" spans="1:162" x14ac:dyDescent="0.25">
      <c r="A63" s="1">
        <v>44312</v>
      </c>
      <c r="B63">
        <v>2</v>
      </c>
      <c r="C63">
        <v>2</v>
      </c>
      <c r="D63">
        <v>2</v>
      </c>
      <c r="E63">
        <v>1</v>
      </c>
      <c r="F63">
        <v>1</v>
      </c>
      <c r="G63">
        <v>2</v>
      </c>
      <c r="H63">
        <v>1</v>
      </c>
      <c r="I63">
        <v>1</v>
      </c>
      <c r="J63">
        <v>2</v>
      </c>
      <c r="K63">
        <v>2</v>
      </c>
      <c r="L63">
        <v>1</v>
      </c>
      <c r="M63">
        <v>2</v>
      </c>
      <c r="N63">
        <v>2</v>
      </c>
      <c r="O63">
        <v>2</v>
      </c>
      <c r="P63">
        <v>1</v>
      </c>
      <c r="Q63">
        <v>2</v>
      </c>
      <c r="R63">
        <v>1</v>
      </c>
      <c r="S63">
        <v>2</v>
      </c>
      <c r="T63">
        <v>2</v>
      </c>
      <c r="U63">
        <v>2</v>
      </c>
      <c r="V63">
        <v>1</v>
      </c>
      <c r="W63">
        <v>2</v>
      </c>
      <c r="X63">
        <v>2</v>
      </c>
      <c r="Y63">
        <v>1</v>
      </c>
      <c r="Z63">
        <v>2</v>
      </c>
      <c r="AA63">
        <v>1</v>
      </c>
      <c r="AB63">
        <v>1</v>
      </c>
      <c r="AC63">
        <v>2</v>
      </c>
      <c r="AD63">
        <v>1</v>
      </c>
      <c r="AE63">
        <v>2</v>
      </c>
      <c r="AF63">
        <v>2</v>
      </c>
      <c r="AG63">
        <v>2</v>
      </c>
      <c r="AH63">
        <v>2</v>
      </c>
      <c r="AI63">
        <v>1</v>
      </c>
      <c r="AJ63">
        <v>2</v>
      </c>
      <c r="AK63">
        <v>1</v>
      </c>
      <c r="AL63">
        <v>2</v>
      </c>
      <c r="AM63">
        <v>2</v>
      </c>
      <c r="AN63">
        <v>2</v>
      </c>
      <c r="AO63">
        <v>2</v>
      </c>
      <c r="AP63">
        <v>1</v>
      </c>
      <c r="AQ63">
        <v>1</v>
      </c>
      <c r="AR63">
        <v>2</v>
      </c>
      <c r="AS63">
        <v>1</v>
      </c>
      <c r="AT63">
        <v>1</v>
      </c>
      <c r="AU63">
        <v>1</v>
      </c>
      <c r="AV63">
        <v>2</v>
      </c>
      <c r="AW63">
        <v>1</v>
      </c>
      <c r="AX63">
        <v>2</v>
      </c>
      <c r="AY63">
        <v>1</v>
      </c>
      <c r="AZ63">
        <v>2</v>
      </c>
      <c r="BA63">
        <v>1</v>
      </c>
      <c r="BB63">
        <v>2</v>
      </c>
      <c r="BC63">
        <v>1</v>
      </c>
      <c r="BD63">
        <v>1</v>
      </c>
      <c r="BE63">
        <v>2</v>
      </c>
      <c r="BF63">
        <v>2</v>
      </c>
      <c r="BG63">
        <v>1</v>
      </c>
      <c r="BH63">
        <v>1</v>
      </c>
      <c r="BI63">
        <v>1</v>
      </c>
      <c r="BJ63">
        <v>2</v>
      </c>
      <c r="BK63">
        <v>1</v>
      </c>
      <c r="BL63">
        <v>1</v>
      </c>
      <c r="BM63">
        <v>1</v>
      </c>
      <c r="BN63">
        <v>1</v>
      </c>
      <c r="BO63">
        <v>2</v>
      </c>
      <c r="BP63">
        <v>1</v>
      </c>
      <c r="BQ63">
        <v>2</v>
      </c>
      <c r="BR63">
        <v>2</v>
      </c>
      <c r="BS63">
        <v>1</v>
      </c>
      <c r="BT63">
        <v>1</v>
      </c>
      <c r="BU63">
        <v>2</v>
      </c>
      <c r="BV63">
        <v>2</v>
      </c>
      <c r="BW63">
        <v>1</v>
      </c>
      <c r="BX63">
        <v>2</v>
      </c>
      <c r="BY63">
        <v>1</v>
      </c>
      <c r="BZ63">
        <v>1</v>
      </c>
      <c r="CA63">
        <v>1</v>
      </c>
      <c r="CB63">
        <v>1</v>
      </c>
      <c r="CC63">
        <v>2</v>
      </c>
      <c r="CD63">
        <v>1</v>
      </c>
      <c r="CE63">
        <v>2</v>
      </c>
      <c r="CF63">
        <v>1</v>
      </c>
      <c r="CG63">
        <v>1</v>
      </c>
      <c r="CH63">
        <v>2</v>
      </c>
      <c r="CI63">
        <v>1</v>
      </c>
      <c r="CJ63">
        <v>1</v>
      </c>
      <c r="CK63">
        <v>2</v>
      </c>
      <c r="CL63">
        <v>2</v>
      </c>
      <c r="CM63">
        <v>2</v>
      </c>
      <c r="CN63">
        <v>2</v>
      </c>
      <c r="CO63">
        <v>1</v>
      </c>
      <c r="CP63">
        <v>2</v>
      </c>
      <c r="CQ63">
        <v>1</v>
      </c>
      <c r="CR63">
        <v>2</v>
      </c>
      <c r="CS63">
        <v>1</v>
      </c>
      <c r="CT63">
        <v>2</v>
      </c>
      <c r="CU63">
        <v>1</v>
      </c>
      <c r="CV63">
        <v>2</v>
      </c>
      <c r="CW63">
        <v>2</v>
      </c>
      <c r="CX63">
        <v>1</v>
      </c>
      <c r="CY63">
        <v>2</v>
      </c>
      <c r="CZ63">
        <v>1</v>
      </c>
      <c r="DA63">
        <v>1</v>
      </c>
      <c r="DB63">
        <v>1</v>
      </c>
      <c r="DC63">
        <v>1</v>
      </c>
      <c r="DD63">
        <v>2</v>
      </c>
      <c r="DE63">
        <v>2</v>
      </c>
      <c r="DF63">
        <v>1</v>
      </c>
      <c r="DG63">
        <v>1</v>
      </c>
      <c r="DH63">
        <v>2</v>
      </c>
      <c r="DI63">
        <v>1</v>
      </c>
      <c r="DJ63">
        <v>2</v>
      </c>
      <c r="DK63">
        <v>2</v>
      </c>
      <c r="DL63">
        <v>2</v>
      </c>
      <c r="DM63">
        <v>1</v>
      </c>
      <c r="DN63">
        <v>1</v>
      </c>
      <c r="DO63">
        <v>1</v>
      </c>
      <c r="DP63">
        <v>2</v>
      </c>
      <c r="DQ63">
        <v>2</v>
      </c>
      <c r="DR63">
        <v>1</v>
      </c>
      <c r="DS63">
        <v>2</v>
      </c>
      <c r="DT63">
        <v>2</v>
      </c>
      <c r="DU63">
        <v>2</v>
      </c>
      <c r="DV63">
        <v>1</v>
      </c>
      <c r="DW63">
        <v>2</v>
      </c>
      <c r="DX63">
        <v>1</v>
      </c>
      <c r="DY63">
        <v>2</v>
      </c>
      <c r="DZ63">
        <v>2</v>
      </c>
      <c r="EA63">
        <v>1</v>
      </c>
      <c r="EB63">
        <v>2</v>
      </c>
      <c r="EC63">
        <v>1</v>
      </c>
      <c r="ED63">
        <v>1</v>
      </c>
      <c r="EE63">
        <v>2</v>
      </c>
      <c r="EF63">
        <v>1</v>
      </c>
      <c r="EG63">
        <v>2</v>
      </c>
      <c r="EH63">
        <v>2</v>
      </c>
      <c r="EI63">
        <v>2</v>
      </c>
      <c r="EJ63">
        <v>2</v>
      </c>
      <c r="EK63">
        <v>1</v>
      </c>
      <c r="EL63">
        <v>2</v>
      </c>
      <c r="EM63">
        <v>2</v>
      </c>
      <c r="EN63">
        <v>1</v>
      </c>
      <c r="EO63">
        <v>1</v>
      </c>
      <c r="EP63">
        <v>1</v>
      </c>
      <c r="EQ63">
        <v>1</v>
      </c>
      <c r="ER63">
        <v>2</v>
      </c>
      <c r="ES63">
        <v>2</v>
      </c>
      <c r="ET63">
        <v>1</v>
      </c>
      <c r="EU63">
        <v>2</v>
      </c>
      <c r="EV63">
        <v>2</v>
      </c>
      <c r="EW63">
        <v>1</v>
      </c>
      <c r="EX63">
        <v>2</v>
      </c>
      <c r="EY63">
        <v>2</v>
      </c>
      <c r="EZ63">
        <v>1</v>
      </c>
      <c r="FA63">
        <v>2</v>
      </c>
      <c r="FB63">
        <v>2</v>
      </c>
      <c r="FC63">
        <v>2</v>
      </c>
      <c r="FD63">
        <v>1</v>
      </c>
      <c r="FE63">
        <v>1</v>
      </c>
      <c r="FF63">
        <f>IF(ISERROR(VLOOKUP(#REF!,Usuarios[],2,FALSE)),0,VLOOKUP(#REF!,Usuarios[],2,FALSE))</f>
        <v>0</v>
      </c>
    </row>
    <row r="64" spans="1:162" x14ac:dyDescent="0.25">
      <c r="A64" s="1">
        <v>44312</v>
      </c>
      <c r="B64">
        <v>2</v>
      </c>
      <c r="C64">
        <v>1</v>
      </c>
      <c r="D64">
        <v>2</v>
      </c>
      <c r="E64">
        <v>2</v>
      </c>
      <c r="F64">
        <v>1</v>
      </c>
      <c r="G64">
        <v>1</v>
      </c>
      <c r="H64">
        <v>2</v>
      </c>
      <c r="I64">
        <v>1</v>
      </c>
      <c r="J64">
        <v>1</v>
      </c>
      <c r="K64">
        <v>1</v>
      </c>
      <c r="L64">
        <v>2</v>
      </c>
      <c r="M64">
        <v>1</v>
      </c>
      <c r="N64">
        <v>2</v>
      </c>
      <c r="O64">
        <v>2</v>
      </c>
      <c r="P64">
        <v>1</v>
      </c>
      <c r="Q64">
        <v>2</v>
      </c>
      <c r="R64">
        <v>2</v>
      </c>
      <c r="S64">
        <v>1</v>
      </c>
      <c r="T64">
        <v>2</v>
      </c>
      <c r="U64">
        <v>1</v>
      </c>
      <c r="V64">
        <v>2</v>
      </c>
      <c r="W64">
        <v>2</v>
      </c>
      <c r="X64">
        <v>1</v>
      </c>
      <c r="Y64">
        <v>2</v>
      </c>
      <c r="Z64">
        <v>1</v>
      </c>
      <c r="AA64">
        <v>1</v>
      </c>
      <c r="AB64">
        <v>1</v>
      </c>
      <c r="AC64">
        <v>2</v>
      </c>
      <c r="AD64">
        <v>2</v>
      </c>
      <c r="AE64">
        <v>2</v>
      </c>
      <c r="AF64">
        <v>1</v>
      </c>
      <c r="AG64">
        <v>2</v>
      </c>
      <c r="AH64">
        <v>2</v>
      </c>
      <c r="AI64">
        <v>1</v>
      </c>
      <c r="AJ64">
        <v>2</v>
      </c>
      <c r="AK64">
        <v>1</v>
      </c>
      <c r="AL64">
        <v>2</v>
      </c>
      <c r="AM64">
        <v>1</v>
      </c>
      <c r="AN64">
        <v>1</v>
      </c>
      <c r="AO64">
        <v>2</v>
      </c>
      <c r="AP64">
        <v>2</v>
      </c>
      <c r="AQ64">
        <v>1</v>
      </c>
      <c r="AR64">
        <v>2</v>
      </c>
      <c r="AS64">
        <v>2</v>
      </c>
      <c r="AT64">
        <v>1</v>
      </c>
      <c r="AU64">
        <v>1</v>
      </c>
      <c r="AV64">
        <v>1</v>
      </c>
      <c r="AW64">
        <v>2</v>
      </c>
      <c r="AX64">
        <v>2</v>
      </c>
      <c r="AY64">
        <v>1</v>
      </c>
      <c r="AZ64">
        <v>2</v>
      </c>
      <c r="BA64">
        <v>2</v>
      </c>
      <c r="BB64">
        <v>2</v>
      </c>
      <c r="BC64">
        <v>2</v>
      </c>
      <c r="BD64">
        <v>1</v>
      </c>
      <c r="BE64">
        <v>2</v>
      </c>
      <c r="BF64">
        <v>2</v>
      </c>
      <c r="BG64">
        <v>2</v>
      </c>
      <c r="BH64">
        <v>2</v>
      </c>
      <c r="BI64">
        <v>2</v>
      </c>
      <c r="BJ64">
        <v>2</v>
      </c>
      <c r="BK64">
        <v>2</v>
      </c>
      <c r="BL64">
        <v>2</v>
      </c>
      <c r="BM64">
        <v>1</v>
      </c>
      <c r="BN64">
        <v>2</v>
      </c>
      <c r="BO64">
        <v>2</v>
      </c>
      <c r="BP64">
        <v>2</v>
      </c>
      <c r="BQ64">
        <v>1</v>
      </c>
      <c r="BR64">
        <v>1</v>
      </c>
      <c r="BS64">
        <v>1</v>
      </c>
      <c r="BT64">
        <v>2</v>
      </c>
      <c r="BU64">
        <v>2</v>
      </c>
      <c r="BV64">
        <v>2</v>
      </c>
      <c r="BW64">
        <v>2</v>
      </c>
      <c r="BX64">
        <v>2</v>
      </c>
      <c r="BY64">
        <v>2</v>
      </c>
      <c r="BZ64">
        <v>1</v>
      </c>
      <c r="CA64">
        <v>2</v>
      </c>
      <c r="CB64">
        <v>1</v>
      </c>
      <c r="CC64">
        <v>1</v>
      </c>
      <c r="CD64">
        <v>1</v>
      </c>
      <c r="CE64">
        <v>2</v>
      </c>
      <c r="CF64">
        <v>2</v>
      </c>
      <c r="CG64">
        <v>2</v>
      </c>
      <c r="CH64">
        <v>2</v>
      </c>
      <c r="CI64">
        <v>1</v>
      </c>
      <c r="CJ64">
        <v>1</v>
      </c>
      <c r="CK64">
        <v>2</v>
      </c>
      <c r="CL64">
        <v>2</v>
      </c>
      <c r="CM64">
        <v>2</v>
      </c>
      <c r="CN64">
        <v>2</v>
      </c>
      <c r="CO64">
        <v>2</v>
      </c>
      <c r="CP64">
        <v>1</v>
      </c>
      <c r="CQ64">
        <v>1</v>
      </c>
      <c r="CR64">
        <v>2</v>
      </c>
      <c r="CS64">
        <v>1</v>
      </c>
      <c r="CT64">
        <v>2</v>
      </c>
      <c r="CU64">
        <v>2</v>
      </c>
      <c r="CV64">
        <v>1</v>
      </c>
      <c r="CW64">
        <v>1</v>
      </c>
      <c r="CX64">
        <v>2</v>
      </c>
      <c r="CY64">
        <v>2</v>
      </c>
      <c r="CZ64">
        <v>2</v>
      </c>
      <c r="DA64">
        <v>2</v>
      </c>
      <c r="DB64">
        <v>2</v>
      </c>
      <c r="DC64">
        <v>2</v>
      </c>
      <c r="DD64">
        <v>2</v>
      </c>
      <c r="DE64">
        <v>2</v>
      </c>
      <c r="DF64">
        <v>2</v>
      </c>
      <c r="DG64">
        <v>1</v>
      </c>
      <c r="DH64">
        <v>2</v>
      </c>
      <c r="DI64">
        <v>2</v>
      </c>
      <c r="DJ64">
        <v>1</v>
      </c>
      <c r="DK64">
        <v>2</v>
      </c>
      <c r="DL64">
        <v>1</v>
      </c>
      <c r="DM64">
        <v>1</v>
      </c>
      <c r="DN64">
        <v>2</v>
      </c>
      <c r="DO64">
        <v>1</v>
      </c>
      <c r="DP64">
        <v>1</v>
      </c>
      <c r="DQ64">
        <v>2</v>
      </c>
      <c r="DR64">
        <v>1</v>
      </c>
      <c r="DS64">
        <v>2</v>
      </c>
      <c r="DT64">
        <v>2</v>
      </c>
      <c r="DU64">
        <v>2</v>
      </c>
      <c r="DV64">
        <v>2</v>
      </c>
      <c r="DW64">
        <v>2</v>
      </c>
      <c r="DX64">
        <v>1</v>
      </c>
      <c r="DY64">
        <v>2</v>
      </c>
      <c r="DZ64">
        <v>2</v>
      </c>
      <c r="EA64">
        <v>1</v>
      </c>
      <c r="EB64">
        <v>1</v>
      </c>
      <c r="EC64">
        <v>2</v>
      </c>
      <c r="ED64">
        <v>2</v>
      </c>
      <c r="EE64">
        <v>2</v>
      </c>
      <c r="EF64">
        <v>2</v>
      </c>
      <c r="EG64">
        <v>1</v>
      </c>
      <c r="EH64">
        <v>2</v>
      </c>
      <c r="EI64">
        <v>2</v>
      </c>
      <c r="EJ64">
        <v>2</v>
      </c>
      <c r="EK64">
        <v>2</v>
      </c>
      <c r="EL64">
        <v>2</v>
      </c>
      <c r="EM64">
        <v>2</v>
      </c>
      <c r="EN64">
        <v>2</v>
      </c>
      <c r="EO64">
        <v>2</v>
      </c>
      <c r="EP64">
        <v>1</v>
      </c>
      <c r="EQ64">
        <v>1</v>
      </c>
      <c r="ER64">
        <v>2</v>
      </c>
      <c r="ES64">
        <v>2</v>
      </c>
      <c r="ET64">
        <v>2</v>
      </c>
      <c r="EU64">
        <v>2</v>
      </c>
      <c r="EV64">
        <v>2</v>
      </c>
      <c r="EW64">
        <v>2</v>
      </c>
      <c r="EX64">
        <v>1</v>
      </c>
      <c r="EY64">
        <v>2</v>
      </c>
      <c r="EZ64">
        <v>2</v>
      </c>
      <c r="FA64">
        <v>2</v>
      </c>
      <c r="FB64">
        <v>2</v>
      </c>
      <c r="FC64">
        <v>2</v>
      </c>
      <c r="FD64">
        <v>1</v>
      </c>
      <c r="FE64">
        <v>1</v>
      </c>
      <c r="FF64">
        <f>IF(ISERROR(VLOOKUP(#REF!,Usuarios[],2,FALSE)),0,VLOOKUP(#REF!,Usuarios[],2,FALSE))</f>
        <v>0</v>
      </c>
    </row>
    <row r="65" spans="1:162" x14ac:dyDescent="0.25">
      <c r="A65" s="1">
        <v>44312</v>
      </c>
      <c r="B65">
        <v>2</v>
      </c>
      <c r="C65">
        <v>1</v>
      </c>
      <c r="D65">
        <v>1</v>
      </c>
      <c r="E65">
        <v>1</v>
      </c>
      <c r="F65">
        <v>1</v>
      </c>
      <c r="G65">
        <v>1</v>
      </c>
      <c r="H65">
        <v>2</v>
      </c>
      <c r="I65">
        <v>1</v>
      </c>
      <c r="J65">
        <v>1</v>
      </c>
      <c r="K65">
        <v>1</v>
      </c>
      <c r="L65">
        <v>2</v>
      </c>
      <c r="M65">
        <v>2</v>
      </c>
      <c r="N65">
        <v>2</v>
      </c>
      <c r="O65">
        <v>1</v>
      </c>
      <c r="P65">
        <v>1</v>
      </c>
      <c r="Q65">
        <v>2</v>
      </c>
      <c r="R65">
        <v>2</v>
      </c>
      <c r="S65">
        <v>1</v>
      </c>
      <c r="T65">
        <v>2</v>
      </c>
      <c r="U65">
        <v>2</v>
      </c>
      <c r="V65">
        <v>1</v>
      </c>
      <c r="W65">
        <v>2</v>
      </c>
      <c r="X65">
        <v>2</v>
      </c>
      <c r="Y65">
        <v>1</v>
      </c>
      <c r="Z65">
        <v>2</v>
      </c>
      <c r="AA65">
        <v>2</v>
      </c>
      <c r="AB65">
        <v>1</v>
      </c>
      <c r="AC65">
        <v>2</v>
      </c>
      <c r="AD65">
        <v>2</v>
      </c>
      <c r="AE65">
        <v>2</v>
      </c>
      <c r="AF65">
        <v>2</v>
      </c>
      <c r="AG65">
        <v>2</v>
      </c>
      <c r="AH65">
        <v>2</v>
      </c>
      <c r="AI65">
        <v>1</v>
      </c>
      <c r="AJ65">
        <v>2</v>
      </c>
      <c r="AK65">
        <v>2</v>
      </c>
      <c r="AL65">
        <v>2</v>
      </c>
      <c r="AM65">
        <v>1</v>
      </c>
      <c r="AN65">
        <v>1</v>
      </c>
      <c r="AO65">
        <v>2</v>
      </c>
      <c r="AP65">
        <v>2</v>
      </c>
      <c r="AQ65">
        <v>2</v>
      </c>
      <c r="AR65">
        <v>2</v>
      </c>
      <c r="AS65">
        <v>1</v>
      </c>
      <c r="AT65">
        <v>1</v>
      </c>
      <c r="AU65">
        <v>2</v>
      </c>
      <c r="AV65">
        <v>1</v>
      </c>
      <c r="AW65">
        <v>2</v>
      </c>
      <c r="AX65">
        <v>1</v>
      </c>
      <c r="AY65">
        <v>1</v>
      </c>
      <c r="AZ65">
        <v>1</v>
      </c>
      <c r="BA65">
        <v>2</v>
      </c>
      <c r="BB65">
        <v>2</v>
      </c>
      <c r="BC65">
        <v>2</v>
      </c>
      <c r="BD65">
        <v>1</v>
      </c>
      <c r="BE65">
        <v>2</v>
      </c>
      <c r="BF65">
        <v>2</v>
      </c>
      <c r="BG65">
        <v>2</v>
      </c>
      <c r="BH65">
        <v>2</v>
      </c>
      <c r="BI65">
        <v>1</v>
      </c>
      <c r="BJ65">
        <v>2</v>
      </c>
      <c r="BK65">
        <v>2</v>
      </c>
      <c r="BL65">
        <v>1</v>
      </c>
      <c r="BM65">
        <v>2</v>
      </c>
      <c r="BN65">
        <v>1</v>
      </c>
      <c r="BO65">
        <v>2</v>
      </c>
      <c r="BP65">
        <v>2</v>
      </c>
      <c r="BQ65">
        <v>1</v>
      </c>
      <c r="BR65">
        <v>2</v>
      </c>
      <c r="BS65">
        <v>1</v>
      </c>
      <c r="BT65">
        <v>2</v>
      </c>
      <c r="BU65">
        <v>2</v>
      </c>
      <c r="BV65">
        <v>2</v>
      </c>
      <c r="BW65">
        <v>1</v>
      </c>
      <c r="BX65">
        <v>2</v>
      </c>
      <c r="BY65">
        <v>1</v>
      </c>
      <c r="BZ65">
        <v>1</v>
      </c>
      <c r="CA65">
        <v>2</v>
      </c>
      <c r="CB65">
        <v>1</v>
      </c>
      <c r="CC65">
        <v>1</v>
      </c>
      <c r="CD65">
        <v>1</v>
      </c>
      <c r="CE65">
        <v>2</v>
      </c>
      <c r="CF65">
        <v>2</v>
      </c>
      <c r="CG65">
        <v>2</v>
      </c>
      <c r="CH65">
        <v>2</v>
      </c>
      <c r="CI65">
        <v>1</v>
      </c>
      <c r="CJ65">
        <v>1</v>
      </c>
      <c r="CK65">
        <v>2</v>
      </c>
      <c r="CL65">
        <v>2</v>
      </c>
      <c r="CM65">
        <v>2</v>
      </c>
      <c r="CN65">
        <v>2</v>
      </c>
      <c r="CO65">
        <v>1</v>
      </c>
      <c r="CP65">
        <v>1</v>
      </c>
      <c r="CQ65">
        <v>2</v>
      </c>
      <c r="CR65">
        <v>2</v>
      </c>
      <c r="CS65">
        <v>1</v>
      </c>
      <c r="CT65">
        <v>2</v>
      </c>
      <c r="CU65">
        <v>2</v>
      </c>
      <c r="CV65">
        <v>2</v>
      </c>
      <c r="CW65">
        <v>2</v>
      </c>
      <c r="CX65">
        <v>2</v>
      </c>
      <c r="CY65">
        <v>1</v>
      </c>
      <c r="CZ65">
        <v>2</v>
      </c>
      <c r="DA65">
        <v>1</v>
      </c>
      <c r="DB65">
        <v>2</v>
      </c>
      <c r="DC65">
        <v>2</v>
      </c>
      <c r="DD65">
        <v>2</v>
      </c>
      <c r="DE65">
        <v>2</v>
      </c>
      <c r="DF65">
        <v>2</v>
      </c>
      <c r="DG65">
        <v>2</v>
      </c>
      <c r="DH65">
        <v>2</v>
      </c>
      <c r="DI65">
        <v>2</v>
      </c>
      <c r="DJ65">
        <v>2</v>
      </c>
      <c r="DK65">
        <v>2</v>
      </c>
      <c r="DL65">
        <v>2</v>
      </c>
      <c r="DM65">
        <v>1</v>
      </c>
      <c r="DN65">
        <v>1</v>
      </c>
      <c r="DO65">
        <v>1</v>
      </c>
      <c r="DP65">
        <v>2</v>
      </c>
      <c r="DQ65">
        <v>2</v>
      </c>
      <c r="DR65">
        <v>2</v>
      </c>
      <c r="DS65">
        <v>2</v>
      </c>
      <c r="DT65">
        <v>2</v>
      </c>
      <c r="DU65">
        <v>2</v>
      </c>
      <c r="DV65">
        <v>2</v>
      </c>
      <c r="DW65">
        <v>2</v>
      </c>
      <c r="DX65">
        <v>2</v>
      </c>
      <c r="DY65">
        <v>2</v>
      </c>
      <c r="DZ65">
        <v>2</v>
      </c>
      <c r="EA65">
        <v>1</v>
      </c>
      <c r="EB65">
        <v>1</v>
      </c>
      <c r="EC65">
        <v>2</v>
      </c>
      <c r="ED65">
        <v>2</v>
      </c>
      <c r="EE65">
        <v>2</v>
      </c>
      <c r="EF65">
        <v>1</v>
      </c>
      <c r="EG65">
        <v>1</v>
      </c>
      <c r="EH65">
        <v>2</v>
      </c>
      <c r="EI65">
        <v>2</v>
      </c>
      <c r="EJ65">
        <v>2</v>
      </c>
      <c r="EK65">
        <v>2</v>
      </c>
      <c r="EL65">
        <v>2</v>
      </c>
      <c r="EM65">
        <v>2</v>
      </c>
      <c r="EN65">
        <v>2</v>
      </c>
      <c r="EO65">
        <v>2</v>
      </c>
      <c r="EP65">
        <v>1</v>
      </c>
      <c r="EQ65">
        <v>2</v>
      </c>
      <c r="ER65">
        <v>2</v>
      </c>
      <c r="ES65">
        <v>2</v>
      </c>
      <c r="ET65">
        <v>2</v>
      </c>
      <c r="EU65">
        <v>2</v>
      </c>
      <c r="EV65">
        <v>2</v>
      </c>
      <c r="EW65">
        <v>2</v>
      </c>
      <c r="EX65">
        <v>2</v>
      </c>
      <c r="EY65">
        <v>2</v>
      </c>
      <c r="EZ65">
        <v>2</v>
      </c>
      <c r="FA65">
        <v>2</v>
      </c>
      <c r="FB65">
        <v>2</v>
      </c>
      <c r="FC65">
        <v>2</v>
      </c>
      <c r="FD65">
        <v>1</v>
      </c>
      <c r="FE65">
        <v>2</v>
      </c>
      <c r="FF65">
        <f>IF(ISERROR(VLOOKUP(#REF!,Usuarios[],2,FALSE)),0,VLOOKUP(#REF!,Usuarios[],2,FALSE))</f>
        <v>0</v>
      </c>
    </row>
    <row r="66" spans="1:162" x14ac:dyDescent="0.25">
      <c r="A66" s="1">
        <v>44312</v>
      </c>
      <c r="B66">
        <v>1</v>
      </c>
      <c r="C66">
        <v>1</v>
      </c>
      <c r="D66">
        <v>2</v>
      </c>
      <c r="E66">
        <v>2</v>
      </c>
      <c r="F66">
        <v>1</v>
      </c>
      <c r="G66">
        <v>1</v>
      </c>
      <c r="H66">
        <v>2</v>
      </c>
      <c r="I66">
        <v>1</v>
      </c>
      <c r="J66">
        <v>1</v>
      </c>
      <c r="K66">
        <v>1</v>
      </c>
      <c r="L66">
        <v>1</v>
      </c>
      <c r="M66">
        <v>2</v>
      </c>
      <c r="N66">
        <v>2</v>
      </c>
      <c r="O66">
        <v>2</v>
      </c>
      <c r="P66">
        <v>1</v>
      </c>
      <c r="Q66">
        <v>2</v>
      </c>
      <c r="R66">
        <v>2</v>
      </c>
      <c r="S66">
        <v>1</v>
      </c>
      <c r="T66">
        <v>2</v>
      </c>
      <c r="U66">
        <v>1</v>
      </c>
      <c r="V66">
        <v>1</v>
      </c>
      <c r="W66">
        <v>1</v>
      </c>
      <c r="X66">
        <v>1</v>
      </c>
      <c r="Y66">
        <v>1</v>
      </c>
      <c r="Z66">
        <v>2</v>
      </c>
      <c r="AA66">
        <v>2</v>
      </c>
      <c r="AB66">
        <v>1</v>
      </c>
      <c r="AC66">
        <v>2</v>
      </c>
      <c r="AD66">
        <v>1</v>
      </c>
      <c r="AE66">
        <v>2</v>
      </c>
      <c r="AF66">
        <v>2</v>
      </c>
      <c r="AG66">
        <v>2</v>
      </c>
      <c r="AH66">
        <v>2</v>
      </c>
      <c r="AI66">
        <v>2</v>
      </c>
      <c r="AJ66">
        <v>2</v>
      </c>
      <c r="AK66">
        <v>1</v>
      </c>
      <c r="AL66">
        <v>1</v>
      </c>
      <c r="AM66">
        <v>2</v>
      </c>
      <c r="AN66">
        <v>1</v>
      </c>
      <c r="AO66">
        <v>2</v>
      </c>
      <c r="AP66">
        <v>2</v>
      </c>
      <c r="AQ66">
        <v>2</v>
      </c>
      <c r="AR66">
        <v>2</v>
      </c>
      <c r="AS66">
        <v>1</v>
      </c>
      <c r="AT66">
        <v>1</v>
      </c>
      <c r="AU66">
        <v>2</v>
      </c>
      <c r="AV66">
        <v>2</v>
      </c>
      <c r="AW66">
        <v>1</v>
      </c>
      <c r="AX66">
        <v>1</v>
      </c>
      <c r="AY66">
        <v>1</v>
      </c>
      <c r="AZ66">
        <v>1</v>
      </c>
      <c r="BA66">
        <v>2</v>
      </c>
      <c r="BB66">
        <v>2</v>
      </c>
      <c r="BC66">
        <v>2</v>
      </c>
      <c r="BD66">
        <v>1</v>
      </c>
      <c r="BE66">
        <v>2</v>
      </c>
      <c r="BF66">
        <v>2</v>
      </c>
      <c r="BG66">
        <v>2</v>
      </c>
      <c r="BH66">
        <v>2</v>
      </c>
      <c r="BI66">
        <v>2</v>
      </c>
      <c r="BJ66">
        <v>2</v>
      </c>
      <c r="BK66">
        <v>2</v>
      </c>
      <c r="BL66">
        <v>2</v>
      </c>
      <c r="BM66">
        <v>2</v>
      </c>
      <c r="BN66">
        <v>2</v>
      </c>
      <c r="BO66">
        <v>2</v>
      </c>
      <c r="BP66">
        <v>2</v>
      </c>
      <c r="BQ66">
        <v>1</v>
      </c>
      <c r="BR66">
        <v>2</v>
      </c>
      <c r="BS66">
        <v>1</v>
      </c>
      <c r="BT66">
        <v>2</v>
      </c>
      <c r="BU66">
        <v>2</v>
      </c>
      <c r="BV66">
        <v>2</v>
      </c>
      <c r="BW66">
        <v>2</v>
      </c>
      <c r="BX66">
        <v>2</v>
      </c>
      <c r="BY66">
        <v>2</v>
      </c>
      <c r="BZ66">
        <v>1</v>
      </c>
      <c r="CA66">
        <v>2</v>
      </c>
      <c r="CB66">
        <v>2</v>
      </c>
      <c r="CC66">
        <v>2</v>
      </c>
      <c r="CD66">
        <v>1</v>
      </c>
      <c r="CE66">
        <v>2</v>
      </c>
      <c r="CF66">
        <v>2</v>
      </c>
      <c r="CG66">
        <v>2</v>
      </c>
      <c r="CH66">
        <v>2</v>
      </c>
      <c r="CI66">
        <v>1</v>
      </c>
      <c r="CJ66">
        <v>1</v>
      </c>
      <c r="CK66">
        <v>2</v>
      </c>
      <c r="CL66">
        <v>2</v>
      </c>
      <c r="CM66">
        <v>2</v>
      </c>
      <c r="CN66">
        <v>1</v>
      </c>
      <c r="CO66">
        <v>2</v>
      </c>
      <c r="CP66">
        <v>1</v>
      </c>
      <c r="CQ66">
        <v>2</v>
      </c>
      <c r="CR66">
        <v>2</v>
      </c>
      <c r="CS66">
        <v>1</v>
      </c>
      <c r="CT66">
        <v>2</v>
      </c>
      <c r="CU66">
        <v>2</v>
      </c>
      <c r="CV66">
        <v>1</v>
      </c>
      <c r="CW66">
        <v>1</v>
      </c>
      <c r="CX66">
        <v>1</v>
      </c>
      <c r="CY66">
        <v>2</v>
      </c>
      <c r="CZ66">
        <v>2</v>
      </c>
      <c r="DA66">
        <v>2</v>
      </c>
      <c r="DB66">
        <v>2</v>
      </c>
      <c r="DC66">
        <v>2</v>
      </c>
      <c r="DD66">
        <v>2</v>
      </c>
      <c r="DE66">
        <v>1</v>
      </c>
      <c r="DF66">
        <v>2</v>
      </c>
      <c r="DG66">
        <v>1</v>
      </c>
      <c r="DH66">
        <v>2</v>
      </c>
      <c r="DI66">
        <v>2</v>
      </c>
      <c r="DJ66">
        <v>2</v>
      </c>
      <c r="DK66">
        <v>2</v>
      </c>
      <c r="DL66">
        <v>2</v>
      </c>
      <c r="DM66">
        <v>2</v>
      </c>
      <c r="DN66">
        <v>2</v>
      </c>
      <c r="DO66">
        <v>1</v>
      </c>
      <c r="DP66">
        <v>2</v>
      </c>
      <c r="DQ66">
        <v>2</v>
      </c>
      <c r="DR66">
        <v>2</v>
      </c>
      <c r="DS66">
        <v>2</v>
      </c>
      <c r="DT66">
        <v>2</v>
      </c>
      <c r="DU66">
        <v>2</v>
      </c>
      <c r="DV66">
        <v>2</v>
      </c>
      <c r="DW66">
        <v>2</v>
      </c>
      <c r="DX66">
        <v>2</v>
      </c>
      <c r="DY66">
        <v>2</v>
      </c>
      <c r="DZ66">
        <v>2</v>
      </c>
      <c r="EA66">
        <v>1</v>
      </c>
      <c r="EB66">
        <v>1</v>
      </c>
      <c r="EC66">
        <v>2</v>
      </c>
      <c r="ED66">
        <v>2</v>
      </c>
      <c r="EE66">
        <v>2</v>
      </c>
      <c r="EF66">
        <v>2</v>
      </c>
      <c r="EG66">
        <v>2</v>
      </c>
      <c r="EH66">
        <v>2</v>
      </c>
      <c r="EI66">
        <v>2</v>
      </c>
      <c r="EJ66">
        <v>2</v>
      </c>
      <c r="EK66">
        <v>2</v>
      </c>
      <c r="EL66">
        <v>2</v>
      </c>
      <c r="EM66">
        <v>2</v>
      </c>
      <c r="EN66">
        <v>2</v>
      </c>
      <c r="EO66">
        <v>2</v>
      </c>
      <c r="EP66">
        <v>1</v>
      </c>
      <c r="EQ66">
        <v>2</v>
      </c>
      <c r="ER66">
        <v>2</v>
      </c>
      <c r="ES66">
        <v>2</v>
      </c>
      <c r="ET66">
        <v>2</v>
      </c>
      <c r="EU66">
        <v>2</v>
      </c>
      <c r="EV66">
        <v>2</v>
      </c>
      <c r="EW66">
        <v>2</v>
      </c>
      <c r="EX66">
        <v>2</v>
      </c>
      <c r="EY66">
        <v>2</v>
      </c>
      <c r="EZ66">
        <v>1</v>
      </c>
      <c r="FA66">
        <v>2</v>
      </c>
      <c r="FB66">
        <v>2</v>
      </c>
      <c r="FC66">
        <v>2</v>
      </c>
      <c r="FD66">
        <v>1</v>
      </c>
      <c r="FE66">
        <v>2</v>
      </c>
      <c r="FF66">
        <f>IF(ISERROR(VLOOKUP(#REF!,Usuarios[],2,FALSE)),0,VLOOKUP(#REF!,Usuarios[],2,FALSE))</f>
        <v>0</v>
      </c>
    </row>
    <row r="67" spans="1:162" x14ac:dyDescent="0.25">
      <c r="A67" s="1">
        <v>44312</v>
      </c>
      <c r="B67">
        <v>2</v>
      </c>
      <c r="C67">
        <v>2</v>
      </c>
      <c r="D67">
        <v>1</v>
      </c>
      <c r="E67">
        <v>2</v>
      </c>
      <c r="F67">
        <v>1</v>
      </c>
      <c r="G67">
        <v>1</v>
      </c>
      <c r="H67">
        <v>2</v>
      </c>
      <c r="I67">
        <v>1</v>
      </c>
      <c r="J67">
        <v>1</v>
      </c>
      <c r="K67">
        <v>1</v>
      </c>
      <c r="L67">
        <v>2</v>
      </c>
      <c r="M67">
        <v>2</v>
      </c>
      <c r="N67">
        <v>2</v>
      </c>
      <c r="O67">
        <v>2</v>
      </c>
      <c r="P67">
        <v>1</v>
      </c>
      <c r="Q67">
        <v>2</v>
      </c>
      <c r="R67">
        <v>1</v>
      </c>
      <c r="S67">
        <v>1</v>
      </c>
      <c r="T67">
        <v>2</v>
      </c>
      <c r="U67">
        <v>2</v>
      </c>
      <c r="V67">
        <v>1</v>
      </c>
      <c r="W67">
        <v>2</v>
      </c>
      <c r="X67">
        <v>2</v>
      </c>
      <c r="Y67">
        <v>1</v>
      </c>
      <c r="Z67">
        <v>2</v>
      </c>
      <c r="AA67">
        <v>1</v>
      </c>
      <c r="AB67">
        <v>1</v>
      </c>
      <c r="AC67">
        <v>2</v>
      </c>
      <c r="AD67">
        <v>2</v>
      </c>
      <c r="AE67">
        <v>2</v>
      </c>
      <c r="AF67">
        <v>1</v>
      </c>
      <c r="AG67">
        <v>2</v>
      </c>
      <c r="AH67">
        <v>1</v>
      </c>
      <c r="AI67">
        <v>2</v>
      </c>
      <c r="AJ67">
        <v>2</v>
      </c>
      <c r="AK67">
        <v>2</v>
      </c>
      <c r="AL67">
        <v>1</v>
      </c>
      <c r="AM67">
        <v>2</v>
      </c>
      <c r="AN67">
        <v>1</v>
      </c>
      <c r="AO67">
        <v>2</v>
      </c>
      <c r="AP67">
        <v>1</v>
      </c>
      <c r="AQ67">
        <v>1</v>
      </c>
      <c r="AR67">
        <v>2</v>
      </c>
      <c r="AS67">
        <v>2</v>
      </c>
      <c r="AT67">
        <v>1</v>
      </c>
      <c r="AU67">
        <v>2</v>
      </c>
      <c r="AV67">
        <v>2</v>
      </c>
      <c r="AW67">
        <v>2</v>
      </c>
      <c r="AX67">
        <v>1</v>
      </c>
      <c r="AY67">
        <v>1</v>
      </c>
      <c r="AZ67">
        <v>1</v>
      </c>
      <c r="BA67">
        <v>2</v>
      </c>
      <c r="BB67">
        <v>2</v>
      </c>
      <c r="BC67">
        <v>2</v>
      </c>
      <c r="BD67">
        <v>1</v>
      </c>
      <c r="BE67">
        <v>2</v>
      </c>
      <c r="BF67">
        <v>2</v>
      </c>
      <c r="BG67">
        <v>1</v>
      </c>
      <c r="BH67">
        <v>2</v>
      </c>
      <c r="BI67">
        <v>2</v>
      </c>
      <c r="BJ67">
        <v>2</v>
      </c>
      <c r="BK67">
        <v>2</v>
      </c>
      <c r="BL67">
        <v>2</v>
      </c>
      <c r="BM67">
        <v>2</v>
      </c>
      <c r="BN67">
        <v>2</v>
      </c>
      <c r="BO67">
        <v>2</v>
      </c>
      <c r="BP67">
        <v>2</v>
      </c>
      <c r="BQ67">
        <v>1</v>
      </c>
      <c r="BR67">
        <v>2</v>
      </c>
      <c r="BS67">
        <v>1</v>
      </c>
      <c r="BT67">
        <v>2</v>
      </c>
      <c r="BU67">
        <v>2</v>
      </c>
      <c r="BV67">
        <v>2</v>
      </c>
      <c r="BW67">
        <v>1</v>
      </c>
      <c r="BX67">
        <v>2</v>
      </c>
      <c r="BY67">
        <v>2</v>
      </c>
      <c r="BZ67">
        <v>1</v>
      </c>
      <c r="CA67">
        <v>2</v>
      </c>
      <c r="CB67">
        <v>2</v>
      </c>
      <c r="CC67">
        <v>1</v>
      </c>
      <c r="CD67">
        <v>1</v>
      </c>
      <c r="CE67">
        <v>2</v>
      </c>
      <c r="CF67">
        <v>2</v>
      </c>
      <c r="CG67">
        <v>2</v>
      </c>
      <c r="CH67">
        <v>2</v>
      </c>
      <c r="CI67">
        <v>1</v>
      </c>
      <c r="CJ67">
        <v>1</v>
      </c>
      <c r="CK67">
        <v>2</v>
      </c>
      <c r="CL67">
        <v>2</v>
      </c>
      <c r="CM67">
        <v>2</v>
      </c>
      <c r="CN67">
        <v>2</v>
      </c>
      <c r="CO67">
        <v>1</v>
      </c>
      <c r="CP67">
        <v>1</v>
      </c>
      <c r="CQ67">
        <v>2</v>
      </c>
      <c r="CR67">
        <v>2</v>
      </c>
      <c r="CS67">
        <v>1</v>
      </c>
      <c r="CT67">
        <v>2</v>
      </c>
      <c r="CU67">
        <v>2</v>
      </c>
      <c r="CV67">
        <v>1</v>
      </c>
      <c r="CW67">
        <v>2</v>
      </c>
      <c r="CX67">
        <v>2</v>
      </c>
      <c r="CY67">
        <v>1</v>
      </c>
      <c r="CZ67">
        <v>2</v>
      </c>
      <c r="DA67">
        <v>2</v>
      </c>
      <c r="DB67">
        <v>2</v>
      </c>
      <c r="DC67">
        <v>2</v>
      </c>
      <c r="DD67">
        <v>2</v>
      </c>
      <c r="DE67">
        <v>2</v>
      </c>
      <c r="DF67">
        <v>2</v>
      </c>
      <c r="DG67">
        <v>2</v>
      </c>
      <c r="DH67">
        <v>2</v>
      </c>
      <c r="DI67">
        <v>2</v>
      </c>
      <c r="DJ67">
        <v>1</v>
      </c>
      <c r="DK67">
        <v>2</v>
      </c>
      <c r="DL67">
        <v>2</v>
      </c>
      <c r="DM67">
        <v>1</v>
      </c>
      <c r="DN67">
        <v>2</v>
      </c>
      <c r="DO67">
        <v>1</v>
      </c>
      <c r="DP67">
        <v>2</v>
      </c>
      <c r="DQ67">
        <v>2</v>
      </c>
      <c r="DR67">
        <v>2</v>
      </c>
      <c r="DS67">
        <v>2</v>
      </c>
      <c r="DT67">
        <v>2</v>
      </c>
      <c r="DU67">
        <v>2</v>
      </c>
      <c r="DV67">
        <v>2</v>
      </c>
      <c r="DW67">
        <v>2</v>
      </c>
      <c r="DX67">
        <v>1</v>
      </c>
      <c r="DY67">
        <v>2</v>
      </c>
      <c r="DZ67">
        <v>2</v>
      </c>
      <c r="EA67">
        <v>1</v>
      </c>
      <c r="EB67">
        <v>1</v>
      </c>
      <c r="EC67">
        <v>2</v>
      </c>
      <c r="ED67">
        <v>1</v>
      </c>
      <c r="EE67">
        <v>2</v>
      </c>
      <c r="EF67">
        <v>2</v>
      </c>
      <c r="EG67">
        <v>1</v>
      </c>
      <c r="EH67">
        <v>2</v>
      </c>
      <c r="EI67">
        <v>2</v>
      </c>
      <c r="EJ67">
        <v>2</v>
      </c>
      <c r="EK67">
        <v>2</v>
      </c>
      <c r="EL67">
        <v>2</v>
      </c>
      <c r="EM67">
        <v>2</v>
      </c>
      <c r="EN67">
        <v>2</v>
      </c>
      <c r="EO67">
        <v>2</v>
      </c>
      <c r="EP67">
        <v>2</v>
      </c>
      <c r="EQ67">
        <v>2</v>
      </c>
      <c r="ER67">
        <v>2</v>
      </c>
      <c r="ES67">
        <v>2</v>
      </c>
      <c r="ET67">
        <v>2</v>
      </c>
      <c r="EU67">
        <v>2</v>
      </c>
      <c r="EV67">
        <v>2</v>
      </c>
      <c r="EW67">
        <v>2</v>
      </c>
      <c r="EX67">
        <v>2</v>
      </c>
      <c r="EY67">
        <v>2</v>
      </c>
      <c r="EZ67">
        <v>2</v>
      </c>
      <c r="FA67">
        <v>2</v>
      </c>
      <c r="FB67">
        <v>2</v>
      </c>
      <c r="FC67">
        <v>2</v>
      </c>
      <c r="FD67">
        <v>1</v>
      </c>
      <c r="FE67">
        <v>2</v>
      </c>
      <c r="FF67">
        <f>IF(ISERROR(VLOOKUP(#REF!,Usuarios[],2,FALSE)),0,VLOOKUP(#REF!,Usuarios[],2,FALSE))</f>
        <v>0</v>
      </c>
    </row>
    <row r="68" spans="1:162" x14ac:dyDescent="0.25">
      <c r="A68" s="1">
        <v>44312</v>
      </c>
      <c r="B68">
        <v>2</v>
      </c>
      <c r="C68">
        <v>1</v>
      </c>
      <c r="D68">
        <v>2</v>
      </c>
      <c r="E68">
        <v>1</v>
      </c>
      <c r="F68">
        <v>1</v>
      </c>
      <c r="G68">
        <v>1</v>
      </c>
      <c r="H68">
        <v>2</v>
      </c>
      <c r="I68">
        <v>2</v>
      </c>
      <c r="J68">
        <v>1</v>
      </c>
      <c r="K68">
        <v>2</v>
      </c>
      <c r="L68">
        <v>2</v>
      </c>
      <c r="M68">
        <v>2</v>
      </c>
      <c r="N68">
        <v>2</v>
      </c>
      <c r="O68">
        <v>2</v>
      </c>
      <c r="P68">
        <v>1</v>
      </c>
      <c r="Q68">
        <v>2</v>
      </c>
      <c r="R68">
        <v>2</v>
      </c>
      <c r="S68">
        <v>2</v>
      </c>
      <c r="T68">
        <v>2</v>
      </c>
      <c r="U68">
        <v>1</v>
      </c>
      <c r="V68">
        <v>2</v>
      </c>
      <c r="W68">
        <v>2</v>
      </c>
      <c r="X68">
        <v>1</v>
      </c>
      <c r="Y68">
        <v>1</v>
      </c>
      <c r="Z68">
        <v>2</v>
      </c>
      <c r="AA68">
        <v>1</v>
      </c>
      <c r="AB68">
        <v>1</v>
      </c>
      <c r="AC68">
        <v>2</v>
      </c>
      <c r="AD68">
        <v>1</v>
      </c>
      <c r="AE68">
        <v>2</v>
      </c>
      <c r="AF68">
        <v>1</v>
      </c>
      <c r="AG68">
        <v>2</v>
      </c>
      <c r="AH68">
        <v>2</v>
      </c>
      <c r="AI68">
        <v>2</v>
      </c>
      <c r="AJ68">
        <v>1</v>
      </c>
      <c r="AK68">
        <v>1</v>
      </c>
      <c r="AL68">
        <v>1</v>
      </c>
      <c r="AM68">
        <v>1</v>
      </c>
      <c r="AN68">
        <v>1</v>
      </c>
      <c r="AO68">
        <v>2</v>
      </c>
      <c r="AP68">
        <v>2</v>
      </c>
      <c r="AQ68">
        <v>1</v>
      </c>
      <c r="AR68">
        <v>2</v>
      </c>
      <c r="AS68">
        <v>2</v>
      </c>
      <c r="AT68">
        <v>1</v>
      </c>
      <c r="AU68">
        <v>1</v>
      </c>
      <c r="AV68">
        <v>2</v>
      </c>
      <c r="AW68">
        <v>2</v>
      </c>
      <c r="AX68">
        <v>2</v>
      </c>
      <c r="AY68">
        <v>2</v>
      </c>
      <c r="AZ68">
        <v>1</v>
      </c>
      <c r="BA68">
        <v>2</v>
      </c>
      <c r="BB68">
        <v>2</v>
      </c>
      <c r="BC68">
        <v>2</v>
      </c>
      <c r="BD68">
        <v>1</v>
      </c>
      <c r="BE68">
        <v>2</v>
      </c>
      <c r="BF68">
        <v>2</v>
      </c>
      <c r="BG68">
        <v>2</v>
      </c>
      <c r="BH68">
        <v>2</v>
      </c>
      <c r="BI68">
        <v>2</v>
      </c>
      <c r="BJ68">
        <v>2</v>
      </c>
      <c r="BK68">
        <v>2</v>
      </c>
      <c r="BL68">
        <v>1</v>
      </c>
      <c r="BM68">
        <v>2</v>
      </c>
      <c r="BN68">
        <v>2</v>
      </c>
      <c r="BO68">
        <v>1</v>
      </c>
      <c r="BP68">
        <v>2</v>
      </c>
      <c r="BQ68">
        <v>2</v>
      </c>
      <c r="BR68">
        <v>2</v>
      </c>
      <c r="BS68">
        <v>1</v>
      </c>
      <c r="BT68">
        <v>2</v>
      </c>
      <c r="BU68">
        <v>2</v>
      </c>
      <c r="BV68">
        <v>2</v>
      </c>
      <c r="BW68">
        <v>2</v>
      </c>
      <c r="BX68">
        <v>2</v>
      </c>
      <c r="BY68">
        <v>2</v>
      </c>
      <c r="BZ68">
        <v>2</v>
      </c>
      <c r="CA68">
        <v>2</v>
      </c>
      <c r="CB68">
        <v>1</v>
      </c>
      <c r="CC68">
        <v>1</v>
      </c>
      <c r="CD68">
        <v>2</v>
      </c>
      <c r="CE68">
        <v>2</v>
      </c>
      <c r="CF68">
        <v>2</v>
      </c>
      <c r="CG68">
        <v>2</v>
      </c>
      <c r="CH68">
        <v>2</v>
      </c>
      <c r="CI68">
        <v>1</v>
      </c>
      <c r="CJ68">
        <v>1</v>
      </c>
      <c r="CK68">
        <v>2</v>
      </c>
      <c r="CL68">
        <v>2</v>
      </c>
      <c r="CM68">
        <v>2</v>
      </c>
      <c r="CN68">
        <v>2</v>
      </c>
      <c r="CO68">
        <v>2</v>
      </c>
      <c r="CP68">
        <v>1</v>
      </c>
      <c r="CQ68">
        <v>2</v>
      </c>
      <c r="CR68">
        <v>2</v>
      </c>
      <c r="CS68">
        <v>1</v>
      </c>
      <c r="CT68">
        <v>2</v>
      </c>
      <c r="CU68">
        <v>1</v>
      </c>
      <c r="CV68">
        <v>1</v>
      </c>
      <c r="CW68">
        <v>2</v>
      </c>
      <c r="CX68">
        <v>2</v>
      </c>
      <c r="CY68">
        <v>2</v>
      </c>
      <c r="CZ68">
        <v>2</v>
      </c>
      <c r="DA68">
        <v>2</v>
      </c>
      <c r="DB68">
        <v>2</v>
      </c>
      <c r="DC68">
        <v>2</v>
      </c>
      <c r="DD68">
        <v>2</v>
      </c>
      <c r="DE68">
        <v>1</v>
      </c>
      <c r="DF68">
        <v>2</v>
      </c>
      <c r="DG68">
        <v>2</v>
      </c>
      <c r="DH68">
        <v>2</v>
      </c>
      <c r="DI68">
        <v>2</v>
      </c>
      <c r="DJ68">
        <v>2</v>
      </c>
      <c r="DK68">
        <v>1</v>
      </c>
      <c r="DL68">
        <v>1</v>
      </c>
      <c r="DM68">
        <v>2</v>
      </c>
      <c r="DN68">
        <v>2</v>
      </c>
      <c r="DO68">
        <v>1</v>
      </c>
      <c r="DP68">
        <v>2</v>
      </c>
      <c r="DQ68">
        <v>2</v>
      </c>
      <c r="DR68">
        <v>2</v>
      </c>
      <c r="DS68">
        <v>2</v>
      </c>
      <c r="DT68">
        <v>2</v>
      </c>
      <c r="DU68">
        <v>2</v>
      </c>
      <c r="DV68">
        <v>2</v>
      </c>
      <c r="DW68">
        <v>2</v>
      </c>
      <c r="DX68">
        <v>2</v>
      </c>
      <c r="DY68">
        <v>2</v>
      </c>
      <c r="DZ68">
        <v>2</v>
      </c>
      <c r="EA68">
        <v>1</v>
      </c>
      <c r="EB68">
        <v>1</v>
      </c>
      <c r="EC68">
        <v>2</v>
      </c>
      <c r="ED68">
        <v>2</v>
      </c>
      <c r="EE68">
        <v>2</v>
      </c>
      <c r="EF68">
        <v>2</v>
      </c>
      <c r="EG68">
        <v>2</v>
      </c>
      <c r="EH68">
        <v>2</v>
      </c>
      <c r="EI68">
        <v>2</v>
      </c>
      <c r="EJ68">
        <v>2</v>
      </c>
      <c r="EK68">
        <v>2</v>
      </c>
      <c r="EL68">
        <v>1</v>
      </c>
      <c r="EM68">
        <v>2</v>
      </c>
      <c r="EN68">
        <v>2</v>
      </c>
      <c r="EO68">
        <v>2</v>
      </c>
      <c r="EP68">
        <v>1</v>
      </c>
      <c r="EQ68">
        <v>2</v>
      </c>
      <c r="ER68">
        <v>2</v>
      </c>
      <c r="ES68">
        <v>2</v>
      </c>
      <c r="ET68">
        <v>2</v>
      </c>
      <c r="EU68">
        <v>2</v>
      </c>
      <c r="EV68">
        <v>2</v>
      </c>
      <c r="EW68">
        <v>2</v>
      </c>
      <c r="EX68">
        <v>2</v>
      </c>
      <c r="EY68">
        <v>2</v>
      </c>
      <c r="EZ68">
        <v>1</v>
      </c>
      <c r="FA68">
        <v>2</v>
      </c>
      <c r="FB68">
        <v>2</v>
      </c>
      <c r="FC68">
        <v>2</v>
      </c>
      <c r="FD68">
        <v>2</v>
      </c>
      <c r="FE68">
        <v>1</v>
      </c>
      <c r="FF68">
        <f>IF(ISERROR(VLOOKUP(#REF!,Usuarios[],2,FALSE)),0,VLOOKUP(#REF!,Usuarios[],2,FALSE))</f>
        <v>0</v>
      </c>
    </row>
    <row r="69" spans="1:162" x14ac:dyDescent="0.25">
      <c r="A69" s="1">
        <v>44312</v>
      </c>
      <c r="B69">
        <v>2</v>
      </c>
      <c r="C69">
        <v>1</v>
      </c>
      <c r="D69">
        <v>2</v>
      </c>
      <c r="E69">
        <v>2</v>
      </c>
      <c r="F69">
        <v>1</v>
      </c>
      <c r="G69">
        <v>1</v>
      </c>
      <c r="H69">
        <v>2</v>
      </c>
      <c r="I69">
        <v>1</v>
      </c>
      <c r="J69">
        <v>1</v>
      </c>
      <c r="K69">
        <v>1</v>
      </c>
      <c r="L69">
        <v>2</v>
      </c>
      <c r="M69">
        <v>2</v>
      </c>
      <c r="N69">
        <v>2</v>
      </c>
      <c r="O69">
        <v>2</v>
      </c>
      <c r="P69">
        <v>2</v>
      </c>
      <c r="Q69">
        <v>2</v>
      </c>
      <c r="R69">
        <v>2</v>
      </c>
      <c r="S69">
        <v>2</v>
      </c>
      <c r="T69">
        <v>2</v>
      </c>
      <c r="U69">
        <v>1</v>
      </c>
      <c r="V69">
        <v>2</v>
      </c>
      <c r="W69">
        <v>2</v>
      </c>
      <c r="X69">
        <v>2</v>
      </c>
      <c r="Y69">
        <v>1</v>
      </c>
      <c r="Z69">
        <v>2</v>
      </c>
      <c r="AA69">
        <v>2</v>
      </c>
      <c r="AB69">
        <v>1</v>
      </c>
      <c r="AC69">
        <v>2</v>
      </c>
      <c r="AD69">
        <v>2</v>
      </c>
      <c r="AE69">
        <v>2</v>
      </c>
      <c r="AF69">
        <v>2</v>
      </c>
      <c r="AG69">
        <v>2</v>
      </c>
      <c r="AH69">
        <v>2</v>
      </c>
      <c r="AI69">
        <v>2</v>
      </c>
      <c r="AJ69">
        <v>2</v>
      </c>
      <c r="AK69">
        <v>2</v>
      </c>
      <c r="AL69">
        <v>2</v>
      </c>
      <c r="AM69">
        <v>2</v>
      </c>
      <c r="AN69">
        <v>2</v>
      </c>
      <c r="AO69">
        <v>2</v>
      </c>
      <c r="AP69">
        <v>2</v>
      </c>
      <c r="AQ69">
        <v>2</v>
      </c>
      <c r="AR69">
        <v>2</v>
      </c>
      <c r="AS69">
        <v>2</v>
      </c>
      <c r="AT69">
        <v>1</v>
      </c>
      <c r="AU69">
        <v>2</v>
      </c>
      <c r="AV69">
        <v>2</v>
      </c>
      <c r="AW69">
        <v>2</v>
      </c>
      <c r="AX69">
        <v>2</v>
      </c>
      <c r="AY69">
        <v>1</v>
      </c>
      <c r="AZ69">
        <v>1</v>
      </c>
      <c r="BA69">
        <v>2</v>
      </c>
      <c r="BB69">
        <v>2</v>
      </c>
      <c r="BC69">
        <v>2</v>
      </c>
      <c r="BD69">
        <v>1</v>
      </c>
      <c r="BE69">
        <v>2</v>
      </c>
      <c r="BF69">
        <v>2</v>
      </c>
      <c r="BG69">
        <v>2</v>
      </c>
      <c r="BH69">
        <v>2</v>
      </c>
      <c r="BI69">
        <v>2</v>
      </c>
      <c r="BJ69">
        <v>2</v>
      </c>
      <c r="BK69">
        <v>2</v>
      </c>
      <c r="BL69">
        <v>2</v>
      </c>
      <c r="BM69">
        <v>2</v>
      </c>
      <c r="BN69">
        <v>2</v>
      </c>
      <c r="BO69">
        <v>2</v>
      </c>
      <c r="BP69">
        <v>2</v>
      </c>
      <c r="BQ69">
        <v>1</v>
      </c>
      <c r="BR69">
        <v>2</v>
      </c>
      <c r="BS69">
        <v>1</v>
      </c>
      <c r="BT69">
        <v>2</v>
      </c>
      <c r="BU69">
        <v>2</v>
      </c>
      <c r="BV69">
        <v>2</v>
      </c>
      <c r="BW69">
        <v>2</v>
      </c>
      <c r="BX69">
        <v>2</v>
      </c>
      <c r="BY69">
        <v>2</v>
      </c>
      <c r="BZ69">
        <v>1</v>
      </c>
      <c r="CA69">
        <v>2</v>
      </c>
      <c r="CB69">
        <v>2</v>
      </c>
      <c r="CC69">
        <v>2</v>
      </c>
      <c r="CD69">
        <v>1</v>
      </c>
      <c r="CE69">
        <v>2</v>
      </c>
      <c r="CF69">
        <v>2</v>
      </c>
      <c r="CG69">
        <v>2</v>
      </c>
      <c r="CH69">
        <v>2</v>
      </c>
      <c r="CI69">
        <v>1</v>
      </c>
      <c r="CJ69">
        <v>2</v>
      </c>
      <c r="CK69">
        <v>2</v>
      </c>
      <c r="CL69">
        <v>2</v>
      </c>
      <c r="CM69">
        <v>2</v>
      </c>
      <c r="CN69">
        <v>1</v>
      </c>
      <c r="CO69">
        <v>2</v>
      </c>
      <c r="CP69">
        <v>2</v>
      </c>
      <c r="CQ69">
        <v>2</v>
      </c>
      <c r="CR69">
        <v>2</v>
      </c>
      <c r="CS69">
        <v>1</v>
      </c>
      <c r="CT69">
        <v>2</v>
      </c>
      <c r="CU69">
        <v>2</v>
      </c>
      <c r="CV69">
        <v>2</v>
      </c>
      <c r="CW69">
        <v>2</v>
      </c>
      <c r="CX69">
        <v>2</v>
      </c>
      <c r="CY69">
        <v>2</v>
      </c>
      <c r="CZ69">
        <v>2</v>
      </c>
      <c r="DA69">
        <v>2</v>
      </c>
      <c r="DB69">
        <v>2</v>
      </c>
      <c r="DC69">
        <v>2</v>
      </c>
      <c r="DD69">
        <v>2</v>
      </c>
      <c r="DE69">
        <v>2</v>
      </c>
      <c r="DF69">
        <v>2</v>
      </c>
      <c r="DG69">
        <v>2</v>
      </c>
      <c r="DH69">
        <v>2</v>
      </c>
      <c r="DI69">
        <v>2</v>
      </c>
      <c r="DJ69">
        <v>2</v>
      </c>
      <c r="DK69">
        <v>2</v>
      </c>
      <c r="DL69">
        <v>1</v>
      </c>
      <c r="DM69">
        <v>2</v>
      </c>
      <c r="DN69">
        <v>2</v>
      </c>
      <c r="DO69">
        <v>2</v>
      </c>
      <c r="DP69">
        <v>2</v>
      </c>
      <c r="DQ69">
        <v>2</v>
      </c>
      <c r="DR69">
        <v>2</v>
      </c>
      <c r="DS69">
        <v>2</v>
      </c>
      <c r="DT69">
        <v>2</v>
      </c>
      <c r="DU69">
        <v>1</v>
      </c>
      <c r="DV69">
        <v>2</v>
      </c>
      <c r="DW69">
        <v>2</v>
      </c>
      <c r="DX69">
        <v>2</v>
      </c>
      <c r="DY69">
        <v>2</v>
      </c>
      <c r="DZ69">
        <v>2</v>
      </c>
      <c r="EA69">
        <v>1</v>
      </c>
      <c r="EB69">
        <v>1</v>
      </c>
      <c r="EC69">
        <v>2</v>
      </c>
      <c r="ED69">
        <v>2</v>
      </c>
      <c r="EE69">
        <v>2</v>
      </c>
      <c r="EF69">
        <v>2</v>
      </c>
      <c r="EG69">
        <v>2</v>
      </c>
      <c r="EH69">
        <v>2</v>
      </c>
      <c r="EI69">
        <v>2</v>
      </c>
      <c r="EJ69">
        <v>2</v>
      </c>
      <c r="EK69">
        <v>2</v>
      </c>
      <c r="EL69">
        <v>2</v>
      </c>
      <c r="EM69">
        <v>2</v>
      </c>
      <c r="EN69">
        <v>2</v>
      </c>
      <c r="EO69">
        <v>2</v>
      </c>
      <c r="EP69">
        <v>1</v>
      </c>
      <c r="EQ69">
        <v>2</v>
      </c>
      <c r="ER69">
        <v>2</v>
      </c>
      <c r="ES69">
        <v>2</v>
      </c>
      <c r="ET69">
        <v>2</v>
      </c>
      <c r="EU69">
        <v>2</v>
      </c>
      <c r="EV69">
        <v>2</v>
      </c>
      <c r="EW69">
        <v>2</v>
      </c>
      <c r="EX69">
        <v>2</v>
      </c>
      <c r="EY69">
        <v>2</v>
      </c>
      <c r="EZ69">
        <v>2</v>
      </c>
      <c r="FA69">
        <v>2</v>
      </c>
      <c r="FB69">
        <v>2</v>
      </c>
      <c r="FC69">
        <v>2</v>
      </c>
      <c r="FD69">
        <v>1</v>
      </c>
      <c r="FE69">
        <v>2</v>
      </c>
      <c r="FF69">
        <f>IF(ISERROR(VLOOKUP(#REF!,Usuarios[],2,FALSE)),0,VLOOKUP(#REF!,Usuarios[],2,FALSE))</f>
        <v>0</v>
      </c>
    </row>
    <row r="70" spans="1:162" x14ac:dyDescent="0.25">
      <c r="A70" s="1">
        <v>44312</v>
      </c>
      <c r="B70">
        <v>2</v>
      </c>
      <c r="C70">
        <v>2</v>
      </c>
      <c r="D70">
        <v>2</v>
      </c>
      <c r="E70">
        <v>2</v>
      </c>
      <c r="F70">
        <v>2</v>
      </c>
      <c r="G70">
        <v>2</v>
      </c>
      <c r="H70">
        <v>1</v>
      </c>
      <c r="I70">
        <v>1</v>
      </c>
      <c r="J70">
        <v>2</v>
      </c>
      <c r="K70">
        <v>1</v>
      </c>
      <c r="L70">
        <v>2</v>
      </c>
      <c r="M70">
        <v>2</v>
      </c>
      <c r="N70">
        <v>2</v>
      </c>
      <c r="O70">
        <v>2</v>
      </c>
      <c r="P70">
        <v>2</v>
      </c>
      <c r="Q70">
        <v>2</v>
      </c>
      <c r="R70">
        <v>2</v>
      </c>
      <c r="S70">
        <v>1</v>
      </c>
      <c r="T70">
        <v>2</v>
      </c>
      <c r="U70">
        <v>2</v>
      </c>
      <c r="V70">
        <v>2</v>
      </c>
      <c r="W70">
        <v>1</v>
      </c>
      <c r="X70">
        <v>2</v>
      </c>
      <c r="Y70">
        <v>1</v>
      </c>
      <c r="Z70">
        <v>2</v>
      </c>
      <c r="AA70">
        <v>2</v>
      </c>
      <c r="AB70">
        <v>1</v>
      </c>
      <c r="AC70">
        <v>2</v>
      </c>
      <c r="AD70">
        <v>2</v>
      </c>
      <c r="AE70">
        <v>1</v>
      </c>
      <c r="AF70">
        <v>2</v>
      </c>
      <c r="AG70">
        <v>2</v>
      </c>
      <c r="AH70">
        <v>2</v>
      </c>
      <c r="AI70">
        <v>2</v>
      </c>
      <c r="AJ70">
        <v>2</v>
      </c>
      <c r="AK70">
        <v>2</v>
      </c>
      <c r="AL70">
        <v>2</v>
      </c>
      <c r="AM70">
        <v>1</v>
      </c>
      <c r="AN70">
        <v>2</v>
      </c>
      <c r="AO70">
        <v>1</v>
      </c>
      <c r="AP70">
        <v>2</v>
      </c>
      <c r="AQ70">
        <v>2</v>
      </c>
      <c r="AR70">
        <v>2</v>
      </c>
      <c r="AS70">
        <v>2</v>
      </c>
      <c r="AT70">
        <v>2</v>
      </c>
      <c r="AU70">
        <v>2</v>
      </c>
      <c r="AV70">
        <v>2</v>
      </c>
      <c r="AW70">
        <v>2</v>
      </c>
      <c r="AX70">
        <v>1</v>
      </c>
      <c r="AY70">
        <v>1</v>
      </c>
      <c r="AZ70">
        <v>2</v>
      </c>
      <c r="BA70">
        <v>2</v>
      </c>
      <c r="BB70">
        <v>1</v>
      </c>
      <c r="BC70">
        <v>2</v>
      </c>
      <c r="BD70">
        <v>1</v>
      </c>
      <c r="BE70">
        <v>1</v>
      </c>
      <c r="BF70">
        <v>1</v>
      </c>
      <c r="BG70">
        <v>1</v>
      </c>
      <c r="BH70">
        <v>1</v>
      </c>
      <c r="BI70">
        <v>2</v>
      </c>
      <c r="BJ70">
        <v>1</v>
      </c>
      <c r="BK70">
        <v>1</v>
      </c>
      <c r="BL70">
        <v>2</v>
      </c>
      <c r="BM70">
        <v>2</v>
      </c>
      <c r="BN70">
        <v>2</v>
      </c>
      <c r="BO70">
        <v>2</v>
      </c>
      <c r="BP70">
        <v>2</v>
      </c>
      <c r="BQ70">
        <v>1</v>
      </c>
      <c r="BR70">
        <v>2</v>
      </c>
      <c r="BS70">
        <v>1</v>
      </c>
      <c r="BT70">
        <v>2</v>
      </c>
      <c r="BU70">
        <v>2</v>
      </c>
      <c r="BV70">
        <v>1</v>
      </c>
      <c r="BW70">
        <v>2</v>
      </c>
      <c r="BX70">
        <v>2</v>
      </c>
      <c r="BY70">
        <v>2</v>
      </c>
      <c r="BZ70">
        <v>2</v>
      </c>
      <c r="CA70">
        <v>1</v>
      </c>
      <c r="CB70">
        <v>2</v>
      </c>
      <c r="CC70">
        <v>2</v>
      </c>
      <c r="CD70">
        <v>1</v>
      </c>
      <c r="CE70">
        <v>2</v>
      </c>
      <c r="CF70">
        <v>2</v>
      </c>
      <c r="CG70">
        <v>2</v>
      </c>
      <c r="CH70">
        <v>2</v>
      </c>
      <c r="CI70">
        <v>1</v>
      </c>
      <c r="CJ70">
        <v>2</v>
      </c>
      <c r="CK70">
        <v>2</v>
      </c>
      <c r="CL70">
        <v>2</v>
      </c>
      <c r="CM70">
        <v>2</v>
      </c>
      <c r="CN70">
        <v>2</v>
      </c>
      <c r="CO70">
        <v>1</v>
      </c>
      <c r="CP70">
        <v>1</v>
      </c>
      <c r="CQ70">
        <v>1</v>
      </c>
      <c r="CR70">
        <v>2</v>
      </c>
      <c r="CS70">
        <v>1</v>
      </c>
      <c r="CT70">
        <v>2</v>
      </c>
      <c r="CU70">
        <v>2</v>
      </c>
      <c r="CV70">
        <v>2</v>
      </c>
      <c r="CW70">
        <v>2</v>
      </c>
      <c r="CX70">
        <v>1</v>
      </c>
      <c r="CY70">
        <v>2</v>
      </c>
      <c r="CZ70">
        <v>1</v>
      </c>
      <c r="DA70">
        <v>2</v>
      </c>
      <c r="DB70">
        <v>2</v>
      </c>
      <c r="DC70">
        <v>2</v>
      </c>
      <c r="DD70">
        <v>2</v>
      </c>
      <c r="DE70">
        <v>2</v>
      </c>
      <c r="DF70">
        <v>1</v>
      </c>
      <c r="DG70">
        <v>2</v>
      </c>
      <c r="DH70">
        <v>2</v>
      </c>
      <c r="DI70">
        <v>1</v>
      </c>
      <c r="DJ70">
        <v>2</v>
      </c>
      <c r="DK70">
        <v>2</v>
      </c>
      <c r="DL70">
        <v>2</v>
      </c>
      <c r="DM70">
        <v>1</v>
      </c>
      <c r="DN70">
        <v>1</v>
      </c>
      <c r="DO70">
        <v>1</v>
      </c>
      <c r="DP70">
        <v>2</v>
      </c>
      <c r="DQ70">
        <v>2</v>
      </c>
      <c r="DR70">
        <v>2</v>
      </c>
      <c r="DS70">
        <v>2</v>
      </c>
      <c r="DT70">
        <v>2</v>
      </c>
      <c r="DU70">
        <v>2</v>
      </c>
      <c r="DV70">
        <v>2</v>
      </c>
      <c r="DW70">
        <v>2</v>
      </c>
      <c r="DX70">
        <v>1</v>
      </c>
      <c r="DY70">
        <v>2</v>
      </c>
      <c r="DZ70">
        <v>2</v>
      </c>
      <c r="EA70">
        <v>1</v>
      </c>
      <c r="EB70">
        <v>2</v>
      </c>
      <c r="EC70">
        <v>1</v>
      </c>
      <c r="ED70">
        <v>2</v>
      </c>
      <c r="EE70">
        <v>2</v>
      </c>
      <c r="EF70">
        <v>1</v>
      </c>
      <c r="EG70">
        <v>2</v>
      </c>
      <c r="EH70">
        <v>2</v>
      </c>
      <c r="EI70">
        <v>2</v>
      </c>
      <c r="EJ70">
        <v>1</v>
      </c>
      <c r="EK70">
        <v>2</v>
      </c>
      <c r="EL70">
        <v>2</v>
      </c>
      <c r="EM70">
        <v>2</v>
      </c>
      <c r="EN70">
        <v>1</v>
      </c>
      <c r="EO70">
        <v>2</v>
      </c>
      <c r="EP70">
        <v>1</v>
      </c>
      <c r="EQ70">
        <v>1</v>
      </c>
      <c r="ER70">
        <v>2</v>
      </c>
      <c r="ES70">
        <v>2</v>
      </c>
      <c r="ET70">
        <v>2</v>
      </c>
      <c r="EU70">
        <v>1</v>
      </c>
      <c r="EV70">
        <v>2</v>
      </c>
      <c r="EW70">
        <v>1</v>
      </c>
      <c r="EX70">
        <v>2</v>
      </c>
      <c r="EY70">
        <v>2</v>
      </c>
      <c r="EZ70">
        <v>1</v>
      </c>
      <c r="FA70">
        <v>2</v>
      </c>
      <c r="FB70">
        <v>2</v>
      </c>
      <c r="FC70">
        <v>2</v>
      </c>
      <c r="FD70">
        <v>2</v>
      </c>
      <c r="FE70">
        <v>2</v>
      </c>
      <c r="FF70">
        <f>IF(ISERROR(VLOOKUP(#REF!,Usuarios[],2,FALSE)),0,VLOOKUP(#REF!,Usuarios[],2,FALSE))</f>
        <v>0</v>
      </c>
    </row>
    <row r="71" spans="1:162" x14ac:dyDescent="0.25">
      <c r="A71" s="1">
        <v>44312</v>
      </c>
      <c r="B71">
        <v>2</v>
      </c>
      <c r="C71">
        <v>1</v>
      </c>
      <c r="D71">
        <v>2</v>
      </c>
      <c r="E71">
        <v>1</v>
      </c>
      <c r="F71">
        <v>2</v>
      </c>
      <c r="G71">
        <v>2</v>
      </c>
      <c r="H71">
        <v>1</v>
      </c>
      <c r="I71">
        <v>1</v>
      </c>
      <c r="J71">
        <v>1</v>
      </c>
      <c r="K71">
        <v>2</v>
      </c>
      <c r="L71">
        <v>1</v>
      </c>
      <c r="M71">
        <v>2</v>
      </c>
      <c r="N71">
        <v>2</v>
      </c>
      <c r="O71">
        <v>1</v>
      </c>
      <c r="P71">
        <v>1</v>
      </c>
      <c r="Q71">
        <v>1</v>
      </c>
      <c r="R71">
        <v>1</v>
      </c>
      <c r="S71">
        <v>1</v>
      </c>
      <c r="T71">
        <v>1</v>
      </c>
      <c r="U71">
        <v>1</v>
      </c>
      <c r="V71">
        <v>1</v>
      </c>
      <c r="W71">
        <v>2</v>
      </c>
      <c r="X71">
        <v>2</v>
      </c>
      <c r="Y71">
        <v>2</v>
      </c>
      <c r="Z71">
        <v>1</v>
      </c>
      <c r="AA71">
        <v>1</v>
      </c>
      <c r="AB71">
        <v>1</v>
      </c>
      <c r="AC71">
        <v>2</v>
      </c>
      <c r="AD71">
        <v>1</v>
      </c>
      <c r="AE71">
        <v>2</v>
      </c>
      <c r="AF71">
        <v>2</v>
      </c>
      <c r="AG71">
        <v>1</v>
      </c>
      <c r="AH71">
        <v>2</v>
      </c>
      <c r="AI71">
        <v>1</v>
      </c>
      <c r="AJ71">
        <v>2</v>
      </c>
      <c r="AK71">
        <v>1</v>
      </c>
      <c r="AL71">
        <v>1</v>
      </c>
      <c r="AM71">
        <v>1</v>
      </c>
      <c r="AN71">
        <v>1</v>
      </c>
      <c r="AO71">
        <v>2</v>
      </c>
      <c r="AP71">
        <v>1</v>
      </c>
      <c r="AQ71">
        <v>1</v>
      </c>
      <c r="AR71">
        <v>2</v>
      </c>
      <c r="AS71">
        <v>1</v>
      </c>
      <c r="AT71">
        <v>1</v>
      </c>
      <c r="AU71">
        <v>2</v>
      </c>
      <c r="AV71">
        <v>1</v>
      </c>
      <c r="AW71">
        <v>2</v>
      </c>
      <c r="AX71">
        <v>1</v>
      </c>
      <c r="AY71">
        <v>2</v>
      </c>
      <c r="AZ71">
        <v>2</v>
      </c>
      <c r="BA71">
        <v>1</v>
      </c>
      <c r="BB71">
        <v>1</v>
      </c>
      <c r="BC71">
        <v>1</v>
      </c>
      <c r="BD71">
        <v>1</v>
      </c>
      <c r="BE71">
        <v>2</v>
      </c>
      <c r="BF71">
        <v>1</v>
      </c>
      <c r="BG71">
        <v>1</v>
      </c>
      <c r="BH71">
        <v>2</v>
      </c>
      <c r="BI71">
        <v>2</v>
      </c>
      <c r="BJ71">
        <v>2</v>
      </c>
      <c r="BK71">
        <v>1</v>
      </c>
      <c r="BL71">
        <v>1</v>
      </c>
      <c r="BM71">
        <v>1</v>
      </c>
      <c r="BN71">
        <v>1</v>
      </c>
      <c r="BO71">
        <v>2</v>
      </c>
      <c r="BP71">
        <v>1</v>
      </c>
      <c r="BQ71">
        <v>2</v>
      </c>
      <c r="BR71">
        <v>1</v>
      </c>
      <c r="BS71">
        <v>2</v>
      </c>
      <c r="BT71">
        <v>1</v>
      </c>
      <c r="BU71">
        <v>1</v>
      </c>
      <c r="BV71">
        <v>2</v>
      </c>
      <c r="BW71">
        <v>1</v>
      </c>
      <c r="BX71">
        <v>2</v>
      </c>
      <c r="BY71">
        <v>1</v>
      </c>
      <c r="BZ71">
        <v>1</v>
      </c>
      <c r="CA71">
        <v>1</v>
      </c>
      <c r="CB71">
        <v>1</v>
      </c>
      <c r="CC71">
        <v>2</v>
      </c>
      <c r="CD71">
        <v>1</v>
      </c>
      <c r="CE71">
        <v>1</v>
      </c>
      <c r="CF71">
        <v>2</v>
      </c>
      <c r="CG71">
        <v>1</v>
      </c>
      <c r="CH71">
        <v>2</v>
      </c>
      <c r="CI71">
        <v>2</v>
      </c>
      <c r="CJ71">
        <v>1</v>
      </c>
      <c r="CK71">
        <v>2</v>
      </c>
      <c r="CL71">
        <v>2</v>
      </c>
      <c r="CM71">
        <v>2</v>
      </c>
      <c r="CN71">
        <v>2</v>
      </c>
      <c r="CO71">
        <v>1</v>
      </c>
      <c r="CP71">
        <v>2</v>
      </c>
      <c r="CQ71">
        <v>2</v>
      </c>
      <c r="CR71">
        <v>2</v>
      </c>
      <c r="CS71">
        <v>2</v>
      </c>
      <c r="CT71">
        <v>2</v>
      </c>
      <c r="CU71">
        <v>1</v>
      </c>
      <c r="CV71">
        <v>1</v>
      </c>
      <c r="CW71">
        <v>2</v>
      </c>
      <c r="CX71">
        <v>2</v>
      </c>
      <c r="CY71">
        <v>2</v>
      </c>
      <c r="CZ71">
        <v>2</v>
      </c>
      <c r="DA71">
        <v>1</v>
      </c>
      <c r="DB71">
        <v>1</v>
      </c>
      <c r="DC71">
        <v>1</v>
      </c>
      <c r="DD71">
        <v>1</v>
      </c>
      <c r="DE71">
        <v>1</v>
      </c>
      <c r="DF71">
        <v>1</v>
      </c>
      <c r="DG71">
        <v>2</v>
      </c>
      <c r="DH71">
        <v>2</v>
      </c>
      <c r="DI71">
        <v>1</v>
      </c>
      <c r="DJ71">
        <v>2</v>
      </c>
      <c r="DK71">
        <v>2</v>
      </c>
      <c r="DL71">
        <v>1</v>
      </c>
      <c r="DM71">
        <v>2</v>
      </c>
      <c r="DN71">
        <v>1</v>
      </c>
      <c r="DO71">
        <v>1</v>
      </c>
      <c r="DP71">
        <v>2</v>
      </c>
      <c r="DQ71">
        <v>2</v>
      </c>
      <c r="DR71">
        <v>2</v>
      </c>
      <c r="DS71">
        <v>2</v>
      </c>
      <c r="DT71">
        <v>1</v>
      </c>
      <c r="DU71">
        <v>2</v>
      </c>
      <c r="DV71">
        <v>1</v>
      </c>
      <c r="DW71">
        <v>2</v>
      </c>
      <c r="DX71">
        <v>1</v>
      </c>
      <c r="DY71">
        <v>2</v>
      </c>
      <c r="DZ71">
        <v>1</v>
      </c>
      <c r="EA71">
        <v>2</v>
      </c>
      <c r="EB71">
        <v>2</v>
      </c>
      <c r="EC71">
        <v>1</v>
      </c>
      <c r="ED71">
        <v>1</v>
      </c>
      <c r="EE71">
        <v>2</v>
      </c>
      <c r="EF71">
        <v>2</v>
      </c>
      <c r="EG71">
        <v>2</v>
      </c>
      <c r="EH71">
        <v>2</v>
      </c>
      <c r="EI71">
        <v>2</v>
      </c>
      <c r="EJ71">
        <v>2</v>
      </c>
      <c r="EK71">
        <v>2</v>
      </c>
      <c r="EL71">
        <v>2</v>
      </c>
      <c r="EM71">
        <v>2</v>
      </c>
      <c r="EN71">
        <v>2</v>
      </c>
      <c r="EO71">
        <v>2</v>
      </c>
      <c r="EP71">
        <v>2</v>
      </c>
      <c r="EQ71">
        <v>1</v>
      </c>
      <c r="ER71">
        <v>2</v>
      </c>
      <c r="ES71">
        <v>2</v>
      </c>
      <c r="ET71">
        <v>1</v>
      </c>
      <c r="EU71">
        <v>2</v>
      </c>
      <c r="EV71">
        <v>2</v>
      </c>
      <c r="EW71">
        <v>1</v>
      </c>
      <c r="EX71">
        <v>2</v>
      </c>
      <c r="EY71">
        <v>2</v>
      </c>
      <c r="EZ71">
        <v>1</v>
      </c>
      <c r="FA71">
        <v>1</v>
      </c>
      <c r="FB71">
        <v>2</v>
      </c>
      <c r="FC71">
        <v>1</v>
      </c>
      <c r="FD71">
        <v>2</v>
      </c>
      <c r="FE71">
        <v>2</v>
      </c>
      <c r="FF71">
        <f>IF(ISERROR(VLOOKUP(#REF!,Usuarios[],2,FALSE)),0,VLOOKUP(#REF!,Usuarios[],2,FALSE))</f>
        <v>0</v>
      </c>
    </row>
    <row r="72" spans="1:162" x14ac:dyDescent="0.25">
      <c r="A72" s="1">
        <v>44312</v>
      </c>
      <c r="B72">
        <v>1</v>
      </c>
      <c r="C72">
        <v>2</v>
      </c>
      <c r="D72">
        <v>1</v>
      </c>
      <c r="E72">
        <v>2</v>
      </c>
      <c r="F72">
        <v>1</v>
      </c>
      <c r="G72">
        <v>2</v>
      </c>
      <c r="H72">
        <v>1</v>
      </c>
      <c r="I72">
        <v>1</v>
      </c>
      <c r="J72">
        <v>1</v>
      </c>
      <c r="K72">
        <v>1</v>
      </c>
      <c r="L72">
        <v>2</v>
      </c>
      <c r="M72">
        <v>2</v>
      </c>
      <c r="N72">
        <v>1</v>
      </c>
      <c r="O72">
        <v>2</v>
      </c>
      <c r="P72">
        <v>2</v>
      </c>
      <c r="Q72">
        <v>2</v>
      </c>
      <c r="R72">
        <v>2</v>
      </c>
      <c r="S72">
        <v>2</v>
      </c>
      <c r="T72">
        <v>2</v>
      </c>
      <c r="U72">
        <v>2</v>
      </c>
      <c r="V72">
        <v>2</v>
      </c>
      <c r="W72">
        <v>1</v>
      </c>
      <c r="X72">
        <v>1</v>
      </c>
      <c r="Y72">
        <v>2</v>
      </c>
      <c r="Z72">
        <v>1</v>
      </c>
      <c r="AA72">
        <v>2</v>
      </c>
      <c r="AB72">
        <v>1</v>
      </c>
      <c r="AC72">
        <v>1</v>
      </c>
      <c r="AD72">
        <v>2</v>
      </c>
      <c r="AE72">
        <v>2</v>
      </c>
      <c r="AF72">
        <v>2</v>
      </c>
      <c r="AG72">
        <v>2</v>
      </c>
      <c r="AH72">
        <v>2</v>
      </c>
      <c r="AI72">
        <v>1</v>
      </c>
      <c r="AJ72">
        <v>1</v>
      </c>
      <c r="AK72">
        <v>2</v>
      </c>
      <c r="AL72">
        <v>2</v>
      </c>
      <c r="AM72">
        <v>2</v>
      </c>
      <c r="AN72">
        <v>1</v>
      </c>
      <c r="AO72">
        <v>2</v>
      </c>
      <c r="AP72">
        <v>1</v>
      </c>
      <c r="AQ72">
        <v>1</v>
      </c>
      <c r="AR72">
        <v>1</v>
      </c>
      <c r="AS72">
        <v>1</v>
      </c>
      <c r="AT72">
        <v>1</v>
      </c>
      <c r="AU72">
        <v>1</v>
      </c>
      <c r="AV72">
        <v>2</v>
      </c>
      <c r="AW72">
        <v>2</v>
      </c>
      <c r="AX72">
        <v>2</v>
      </c>
      <c r="AY72">
        <v>1</v>
      </c>
      <c r="AZ72">
        <v>2</v>
      </c>
      <c r="BA72">
        <v>2</v>
      </c>
      <c r="BB72">
        <v>2</v>
      </c>
      <c r="BC72">
        <v>2</v>
      </c>
      <c r="BD72">
        <v>1</v>
      </c>
      <c r="BE72">
        <v>2</v>
      </c>
      <c r="BF72">
        <v>1</v>
      </c>
      <c r="BG72">
        <v>2</v>
      </c>
      <c r="BH72">
        <v>2</v>
      </c>
      <c r="BI72">
        <v>2</v>
      </c>
      <c r="BJ72">
        <v>2</v>
      </c>
      <c r="BK72">
        <v>2</v>
      </c>
      <c r="BL72">
        <v>2</v>
      </c>
      <c r="BM72">
        <v>2</v>
      </c>
      <c r="BN72">
        <v>2</v>
      </c>
      <c r="BO72">
        <v>2</v>
      </c>
      <c r="BP72">
        <v>1</v>
      </c>
      <c r="BQ72">
        <v>1</v>
      </c>
      <c r="BR72">
        <v>1</v>
      </c>
      <c r="BS72">
        <v>2</v>
      </c>
      <c r="BT72">
        <v>2</v>
      </c>
      <c r="BU72">
        <v>2</v>
      </c>
      <c r="BV72">
        <v>2</v>
      </c>
      <c r="BW72">
        <v>2</v>
      </c>
      <c r="BX72">
        <v>2</v>
      </c>
      <c r="BY72">
        <v>1</v>
      </c>
      <c r="BZ72">
        <v>1</v>
      </c>
      <c r="CA72">
        <v>2</v>
      </c>
      <c r="CB72">
        <v>1</v>
      </c>
      <c r="CC72">
        <v>1</v>
      </c>
      <c r="CD72">
        <v>1</v>
      </c>
      <c r="CE72">
        <v>2</v>
      </c>
      <c r="CF72">
        <v>2</v>
      </c>
      <c r="CG72">
        <v>2</v>
      </c>
      <c r="CH72">
        <v>2</v>
      </c>
      <c r="CI72">
        <v>1</v>
      </c>
      <c r="CJ72">
        <v>1</v>
      </c>
      <c r="CK72">
        <v>2</v>
      </c>
      <c r="CL72">
        <v>1</v>
      </c>
      <c r="CM72">
        <v>2</v>
      </c>
      <c r="CN72">
        <v>1</v>
      </c>
      <c r="CO72">
        <v>1</v>
      </c>
      <c r="CP72">
        <v>2</v>
      </c>
      <c r="CQ72">
        <v>1</v>
      </c>
      <c r="CR72">
        <v>2</v>
      </c>
      <c r="CS72">
        <v>2</v>
      </c>
      <c r="CT72">
        <v>2</v>
      </c>
      <c r="CU72">
        <v>1</v>
      </c>
      <c r="CV72">
        <v>1</v>
      </c>
      <c r="CW72">
        <v>2</v>
      </c>
      <c r="CX72">
        <v>2</v>
      </c>
      <c r="CY72">
        <v>2</v>
      </c>
      <c r="CZ72">
        <v>2</v>
      </c>
      <c r="DA72">
        <v>2</v>
      </c>
      <c r="DB72">
        <v>2</v>
      </c>
      <c r="DC72">
        <v>2</v>
      </c>
      <c r="DD72">
        <v>2</v>
      </c>
      <c r="DE72">
        <v>1</v>
      </c>
      <c r="DF72">
        <v>2</v>
      </c>
      <c r="DG72">
        <v>1</v>
      </c>
      <c r="DH72">
        <v>1</v>
      </c>
      <c r="DI72">
        <v>2</v>
      </c>
      <c r="DJ72">
        <v>2</v>
      </c>
      <c r="DK72">
        <v>2</v>
      </c>
      <c r="DL72">
        <v>1</v>
      </c>
      <c r="DM72">
        <v>2</v>
      </c>
      <c r="DN72">
        <v>2</v>
      </c>
      <c r="DO72">
        <v>1</v>
      </c>
      <c r="DP72">
        <v>1</v>
      </c>
      <c r="DQ72">
        <v>2</v>
      </c>
      <c r="DR72">
        <v>1</v>
      </c>
      <c r="DS72">
        <v>2</v>
      </c>
      <c r="DT72">
        <v>2</v>
      </c>
      <c r="DU72">
        <v>2</v>
      </c>
      <c r="DV72">
        <v>2</v>
      </c>
      <c r="DW72">
        <v>2</v>
      </c>
      <c r="DX72">
        <v>2</v>
      </c>
      <c r="DY72">
        <v>2</v>
      </c>
      <c r="DZ72">
        <v>2</v>
      </c>
      <c r="EA72">
        <v>1</v>
      </c>
      <c r="EB72">
        <v>1</v>
      </c>
      <c r="EC72">
        <v>1</v>
      </c>
      <c r="ED72">
        <v>1</v>
      </c>
      <c r="EE72">
        <v>2</v>
      </c>
      <c r="EF72">
        <v>2</v>
      </c>
      <c r="EG72">
        <v>1</v>
      </c>
      <c r="EH72">
        <v>2</v>
      </c>
      <c r="EI72">
        <v>2</v>
      </c>
      <c r="EJ72">
        <v>2</v>
      </c>
      <c r="EK72">
        <v>2</v>
      </c>
      <c r="EL72">
        <v>2</v>
      </c>
      <c r="EM72">
        <v>1</v>
      </c>
      <c r="EN72">
        <v>2</v>
      </c>
      <c r="EO72">
        <v>2</v>
      </c>
      <c r="EP72">
        <v>2</v>
      </c>
      <c r="EQ72">
        <v>2</v>
      </c>
      <c r="ER72">
        <v>2</v>
      </c>
      <c r="ES72">
        <v>2</v>
      </c>
      <c r="ET72">
        <v>2</v>
      </c>
      <c r="EU72">
        <v>2</v>
      </c>
      <c r="EV72">
        <v>2</v>
      </c>
      <c r="EW72">
        <v>2</v>
      </c>
      <c r="EX72">
        <v>2</v>
      </c>
      <c r="EY72">
        <v>2</v>
      </c>
      <c r="EZ72">
        <v>1</v>
      </c>
      <c r="FA72">
        <v>2</v>
      </c>
      <c r="FB72">
        <v>2</v>
      </c>
      <c r="FC72">
        <v>1</v>
      </c>
      <c r="FD72">
        <v>2</v>
      </c>
      <c r="FE72">
        <v>1</v>
      </c>
      <c r="FF72">
        <f>IF(ISERROR(VLOOKUP(#REF!,Usuarios[],2,FALSE)),0,VLOOKUP(#REF!,Usuarios[],2,FALSE))</f>
        <v>0</v>
      </c>
    </row>
    <row r="73" spans="1:162" x14ac:dyDescent="0.25">
      <c r="A73" s="1">
        <v>44312</v>
      </c>
      <c r="B73">
        <v>2</v>
      </c>
      <c r="C73">
        <v>2</v>
      </c>
      <c r="D73">
        <v>1</v>
      </c>
      <c r="E73">
        <v>1</v>
      </c>
      <c r="F73">
        <v>1</v>
      </c>
      <c r="G73">
        <v>1</v>
      </c>
      <c r="H73">
        <v>2</v>
      </c>
      <c r="I73">
        <v>1</v>
      </c>
      <c r="J73">
        <v>2</v>
      </c>
      <c r="K73">
        <v>1</v>
      </c>
      <c r="L73">
        <v>2</v>
      </c>
      <c r="M73">
        <v>1</v>
      </c>
      <c r="N73">
        <v>2</v>
      </c>
      <c r="O73">
        <v>2</v>
      </c>
      <c r="P73">
        <v>2</v>
      </c>
      <c r="Q73">
        <v>2</v>
      </c>
      <c r="R73">
        <v>1</v>
      </c>
      <c r="S73">
        <v>1</v>
      </c>
      <c r="T73">
        <v>1</v>
      </c>
      <c r="U73">
        <v>2</v>
      </c>
      <c r="V73">
        <v>1</v>
      </c>
      <c r="W73">
        <v>1</v>
      </c>
      <c r="X73">
        <v>2</v>
      </c>
      <c r="Y73">
        <v>2</v>
      </c>
      <c r="Z73">
        <v>1</v>
      </c>
      <c r="AA73">
        <v>2</v>
      </c>
      <c r="AB73">
        <v>1</v>
      </c>
      <c r="AC73">
        <v>2</v>
      </c>
      <c r="AD73">
        <v>1</v>
      </c>
      <c r="AE73">
        <v>2</v>
      </c>
      <c r="AF73">
        <v>2</v>
      </c>
      <c r="AG73">
        <v>2</v>
      </c>
      <c r="AH73">
        <v>2</v>
      </c>
      <c r="AI73">
        <v>1</v>
      </c>
      <c r="AJ73">
        <v>2</v>
      </c>
      <c r="AK73">
        <v>1</v>
      </c>
      <c r="AL73">
        <v>1</v>
      </c>
      <c r="AM73">
        <v>1</v>
      </c>
      <c r="AN73">
        <v>1</v>
      </c>
      <c r="AO73">
        <v>2</v>
      </c>
      <c r="AP73">
        <v>1</v>
      </c>
      <c r="AQ73">
        <v>2</v>
      </c>
      <c r="AR73">
        <v>1</v>
      </c>
      <c r="AS73">
        <v>1</v>
      </c>
      <c r="AT73">
        <v>2</v>
      </c>
      <c r="AU73">
        <v>1</v>
      </c>
      <c r="AV73">
        <v>1</v>
      </c>
      <c r="AW73">
        <v>1</v>
      </c>
      <c r="AX73">
        <v>2</v>
      </c>
      <c r="AY73">
        <v>1</v>
      </c>
      <c r="AZ73">
        <v>1</v>
      </c>
      <c r="BA73">
        <v>2</v>
      </c>
      <c r="BB73">
        <v>2</v>
      </c>
      <c r="BC73">
        <v>1</v>
      </c>
      <c r="BD73">
        <v>1</v>
      </c>
      <c r="BE73">
        <v>2</v>
      </c>
      <c r="BF73">
        <v>2</v>
      </c>
      <c r="BG73">
        <v>1</v>
      </c>
      <c r="BH73">
        <v>2</v>
      </c>
      <c r="BI73">
        <v>2</v>
      </c>
      <c r="BJ73">
        <v>1</v>
      </c>
      <c r="BK73">
        <v>2</v>
      </c>
      <c r="BL73">
        <v>2</v>
      </c>
      <c r="BM73">
        <v>1</v>
      </c>
      <c r="BN73">
        <v>1</v>
      </c>
      <c r="BO73">
        <v>2</v>
      </c>
      <c r="BP73">
        <v>1</v>
      </c>
      <c r="BQ73">
        <v>1</v>
      </c>
      <c r="BR73">
        <v>1</v>
      </c>
      <c r="BS73">
        <v>2</v>
      </c>
      <c r="BT73">
        <v>2</v>
      </c>
      <c r="BU73">
        <v>1</v>
      </c>
      <c r="BV73">
        <v>2</v>
      </c>
      <c r="BW73">
        <v>1</v>
      </c>
      <c r="BX73">
        <v>2</v>
      </c>
      <c r="BY73">
        <v>1</v>
      </c>
      <c r="BZ73">
        <v>1</v>
      </c>
      <c r="CA73">
        <v>2</v>
      </c>
      <c r="CB73">
        <v>2</v>
      </c>
      <c r="CC73">
        <v>1</v>
      </c>
      <c r="CD73">
        <v>1</v>
      </c>
      <c r="CE73">
        <v>2</v>
      </c>
      <c r="CF73">
        <v>2</v>
      </c>
      <c r="CG73">
        <v>1</v>
      </c>
      <c r="CH73">
        <v>2</v>
      </c>
      <c r="CI73">
        <v>2</v>
      </c>
      <c r="CJ73">
        <v>2</v>
      </c>
      <c r="CK73">
        <v>2</v>
      </c>
      <c r="CL73">
        <v>2</v>
      </c>
      <c r="CM73">
        <v>2</v>
      </c>
      <c r="CN73">
        <v>1</v>
      </c>
      <c r="CO73">
        <v>1</v>
      </c>
      <c r="CP73">
        <v>2</v>
      </c>
      <c r="CQ73">
        <v>1</v>
      </c>
      <c r="CR73">
        <v>1</v>
      </c>
      <c r="CS73">
        <v>2</v>
      </c>
      <c r="CT73">
        <v>2</v>
      </c>
      <c r="CU73">
        <v>1</v>
      </c>
      <c r="CV73">
        <v>2</v>
      </c>
      <c r="CW73">
        <v>1</v>
      </c>
      <c r="CX73">
        <v>2</v>
      </c>
      <c r="CY73">
        <v>2</v>
      </c>
      <c r="CZ73">
        <v>2</v>
      </c>
      <c r="DA73">
        <v>1</v>
      </c>
      <c r="DB73">
        <v>1</v>
      </c>
      <c r="DC73">
        <v>2</v>
      </c>
      <c r="DD73">
        <v>2</v>
      </c>
      <c r="DE73">
        <v>2</v>
      </c>
      <c r="DF73">
        <v>2</v>
      </c>
      <c r="DG73">
        <v>1</v>
      </c>
      <c r="DH73">
        <v>2</v>
      </c>
      <c r="DI73">
        <v>2</v>
      </c>
      <c r="DJ73">
        <v>1</v>
      </c>
      <c r="DK73">
        <v>2</v>
      </c>
      <c r="DL73">
        <v>2</v>
      </c>
      <c r="DM73">
        <v>2</v>
      </c>
      <c r="DN73">
        <v>1</v>
      </c>
      <c r="DO73">
        <v>1</v>
      </c>
      <c r="DP73">
        <v>1</v>
      </c>
      <c r="DQ73">
        <v>2</v>
      </c>
      <c r="DR73">
        <v>2</v>
      </c>
      <c r="DS73">
        <v>2</v>
      </c>
      <c r="DT73">
        <v>1</v>
      </c>
      <c r="DU73">
        <v>2</v>
      </c>
      <c r="DV73">
        <v>1</v>
      </c>
      <c r="DW73">
        <v>2</v>
      </c>
      <c r="DX73">
        <v>1</v>
      </c>
      <c r="DY73">
        <v>2</v>
      </c>
      <c r="DZ73">
        <v>2</v>
      </c>
      <c r="EA73">
        <v>1</v>
      </c>
      <c r="EB73">
        <v>2</v>
      </c>
      <c r="EC73">
        <v>2</v>
      </c>
      <c r="ED73">
        <v>1</v>
      </c>
      <c r="EE73">
        <v>2</v>
      </c>
      <c r="EF73">
        <v>2</v>
      </c>
      <c r="EG73">
        <v>2</v>
      </c>
      <c r="EH73">
        <v>2</v>
      </c>
      <c r="EI73">
        <v>2</v>
      </c>
      <c r="EJ73">
        <v>2</v>
      </c>
      <c r="EK73">
        <v>1</v>
      </c>
      <c r="EL73">
        <v>2</v>
      </c>
      <c r="EM73">
        <v>2</v>
      </c>
      <c r="EN73">
        <v>2</v>
      </c>
      <c r="EO73">
        <v>2</v>
      </c>
      <c r="EP73">
        <v>1</v>
      </c>
      <c r="EQ73">
        <v>2</v>
      </c>
      <c r="ER73">
        <v>2</v>
      </c>
      <c r="ES73">
        <v>1</v>
      </c>
      <c r="ET73">
        <v>1</v>
      </c>
      <c r="EU73">
        <v>1</v>
      </c>
      <c r="EV73">
        <v>2</v>
      </c>
      <c r="EW73">
        <v>1</v>
      </c>
      <c r="EX73">
        <v>1</v>
      </c>
      <c r="EY73">
        <v>2</v>
      </c>
      <c r="EZ73">
        <v>2</v>
      </c>
      <c r="FA73">
        <v>1</v>
      </c>
      <c r="FB73">
        <v>2</v>
      </c>
      <c r="FC73">
        <v>1</v>
      </c>
      <c r="FD73">
        <v>1</v>
      </c>
      <c r="FE73">
        <v>1</v>
      </c>
      <c r="FF73">
        <f>IF(ISERROR(VLOOKUP(#REF!,Usuarios[],2,FALSE)),0,VLOOKUP(#REF!,Usuarios[],2,FALSE))</f>
        <v>0</v>
      </c>
    </row>
    <row r="74" spans="1:162" x14ac:dyDescent="0.25">
      <c r="A74" s="1">
        <v>44312</v>
      </c>
      <c r="B74">
        <v>2</v>
      </c>
      <c r="C74">
        <v>2</v>
      </c>
      <c r="D74">
        <v>1</v>
      </c>
      <c r="E74">
        <v>1</v>
      </c>
      <c r="F74">
        <v>1</v>
      </c>
      <c r="G74">
        <v>1</v>
      </c>
      <c r="H74">
        <v>2</v>
      </c>
      <c r="I74">
        <v>1</v>
      </c>
      <c r="J74">
        <v>1</v>
      </c>
      <c r="K74">
        <v>1</v>
      </c>
      <c r="L74">
        <v>2</v>
      </c>
      <c r="M74">
        <v>2</v>
      </c>
      <c r="N74">
        <v>2</v>
      </c>
      <c r="O74">
        <v>2</v>
      </c>
      <c r="P74">
        <v>1</v>
      </c>
      <c r="Q74">
        <v>2</v>
      </c>
      <c r="R74">
        <v>2</v>
      </c>
      <c r="S74">
        <v>2</v>
      </c>
      <c r="T74">
        <v>1</v>
      </c>
      <c r="U74">
        <v>1</v>
      </c>
      <c r="V74">
        <v>2</v>
      </c>
      <c r="W74">
        <v>2</v>
      </c>
      <c r="X74">
        <v>2</v>
      </c>
      <c r="Y74">
        <v>1</v>
      </c>
      <c r="Z74">
        <v>1</v>
      </c>
      <c r="AA74">
        <v>2</v>
      </c>
      <c r="AB74">
        <v>1</v>
      </c>
      <c r="AC74">
        <v>2</v>
      </c>
      <c r="AD74">
        <v>2</v>
      </c>
      <c r="AE74">
        <v>2</v>
      </c>
      <c r="AF74">
        <v>1</v>
      </c>
      <c r="AG74">
        <v>2</v>
      </c>
      <c r="AH74">
        <v>2</v>
      </c>
      <c r="AI74">
        <v>1</v>
      </c>
      <c r="AJ74">
        <v>2</v>
      </c>
      <c r="AK74">
        <v>1</v>
      </c>
      <c r="AL74">
        <v>2</v>
      </c>
      <c r="AM74">
        <v>1</v>
      </c>
      <c r="AN74">
        <v>2</v>
      </c>
      <c r="AO74">
        <v>2</v>
      </c>
      <c r="AP74">
        <v>2</v>
      </c>
      <c r="AQ74">
        <v>2</v>
      </c>
      <c r="AR74">
        <v>2</v>
      </c>
      <c r="AS74">
        <v>2</v>
      </c>
      <c r="AT74">
        <v>1</v>
      </c>
      <c r="AU74">
        <v>2</v>
      </c>
      <c r="AV74">
        <v>2</v>
      </c>
      <c r="AW74">
        <v>2</v>
      </c>
      <c r="AX74">
        <v>2</v>
      </c>
      <c r="AY74">
        <v>1</v>
      </c>
      <c r="AZ74">
        <v>1</v>
      </c>
      <c r="BA74">
        <v>2</v>
      </c>
      <c r="BB74">
        <v>2</v>
      </c>
      <c r="BC74">
        <v>2</v>
      </c>
      <c r="BD74">
        <v>1</v>
      </c>
      <c r="BE74">
        <v>2</v>
      </c>
      <c r="BF74">
        <v>2</v>
      </c>
      <c r="BG74">
        <v>2</v>
      </c>
      <c r="BH74">
        <v>2</v>
      </c>
      <c r="BI74">
        <v>2</v>
      </c>
      <c r="BJ74">
        <v>2</v>
      </c>
      <c r="BK74">
        <v>2</v>
      </c>
      <c r="BL74">
        <v>1</v>
      </c>
      <c r="BM74">
        <v>1</v>
      </c>
      <c r="BN74">
        <v>2</v>
      </c>
      <c r="BO74">
        <v>2</v>
      </c>
      <c r="BP74">
        <v>2</v>
      </c>
      <c r="BQ74">
        <v>1</v>
      </c>
      <c r="BR74">
        <v>1</v>
      </c>
      <c r="BS74">
        <v>1</v>
      </c>
      <c r="BT74">
        <v>2</v>
      </c>
      <c r="BU74">
        <v>2</v>
      </c>
      <c r="BV74">
        <v>2</v>
      </c>
      <c r="BW74">
        <v>2</v>
      </c>
      <c r="BX74">
        <v>2</v>
      </c>
      <c r="BY74">
        <v>2</v>
      </c>
      <c r="BZ74">
        <v>2</v>
      </c>
      <c r="CA74">
        <v>2</v>
      </c>
      <c r="CB74">
        <v>1</v>
      </c>
      <c r="CC74">
        <v>2</v>
      </c>
      <c r="CD74">
        <v>1</v>
      </c>
      <c r="CE74">
        <v>2</v>
      </c>
      <c r="CF74">
        <v>2</v>
      </c>
      <c r="CG74">
        <v>1</v>
      </c>
      <c r="CH74">
        <v>2</v>
      </c>
      <c r="CI74">
        <v>2</v>
      </c>
      <c r="CJ74">
        <v>2</v>
      </c>
      <c r="CK74">
        <v>2</v>
      </c>
      <c r="CL74">
        <v>2</v>
      </c>
      <c r="CM74">
        <v>2</v>
      </c>
      <c r="CN74">
        <v>1</v>
      </c>
      <c r="CO74">
        <v>2</v>
      </c>
      <c r="CP74">
        <v>1</v>
      </c>
      <c r="CQ74">
        <v>1</v>
      </c>
      <c r="CR74">
        <v>2</v>
      </c>
      <c r="CS74">
        <v>2</v>
      </c>
      <c r="CT74">
        <v>2</v>
      </c>
      <c r="CU74">
        <v>2</v>
      </c>
      <c r="CV74">
        <v>1</v>
      </c>
      <c r="CW74">
        <v>1</v>
      </c>
      <c r="CX74">
        <v>2</v>
      </c>
      <c r="CY74">
        <v>2</v>
      </c>
      <c r="CZ74">
        <v>2</v>
      </c>
      <c r="DA74">
        <v>2</v>
      </c>
      <c r="DB74">
        <v>2</v>
      </c>
      <c r="DC74">
        <v>2</v>
      </c>
      <c r="DD74">
        <v>2</v>
      </c>
      <c r="DE74">
        <v>1</v>
      </c>
      <c r="DF74">
        <v>2</v>
      </c>
      <c r="DG74">
        <v>2</v>
      </c>
      <c r="DH74">
        <v>2</v>
      </c>
      <c r="DI74">
        <v>2</v>
      </c>
      <c r="DJ74">
        <v>2</v>
      </c>
      <c r="DK74">
        <v>2</v>
      </c>
      <c r="DL74">
        <v>1</v>
      </c>
      <c r="DM74">
        <v>2</v>
      </c>
      <c r="DN74">
        <v>2</v>
      </c>
      <c r="DO74">
        <v>2</v>
      </c>
      <c r="DP74">
        <v>2</v>
      </c>
      <c r="DQ74">
        <v>2</v>
      </c>
      <c r="DR74">
        <v>2</v>
      </c>
      <c r="DS74">
        <v>1</v>
      </c>
      <c r="DT74">
        <v>2</v>
      </c>
      <c r="DU74">
        <v>2</v>
      </c>
      <c r="DV74">
        <v>1</v>
      </c>
      <c r="DW74">
        <v>2</v>
      </c>
      <c r="DX74">
        <v>2</v>
      </c>
      <c r="DY74">
        <v>2</v>
      </c>
      <c r="DZ74">
        <v>2</v>
      </c>
      <c r="EA74">
        <v>1</v>
      </c>
      <c r="EB74">
        <v>1</v>
      </c>
      <c r="EC74">
        <v>2</v>
      </c>
      <c r="ED74">
        <v>2</v>
      </c>
      <c r="EE74">
        <v>2</v>
      </c>
      <c r="EF74">
        <v>2</v>
      </c>
      <c r="EG74">
        <v>2</v>
      </c>
      <c r="EH74">
        <v>2</v>
      </c>
      <c r="EI74">
        <v>2</v>
      </c>
      <c r="EJ74">
        <v>2</v>
      </c>
      <c r="EK74">
        <v>2</v>
      </c>
      <c r="EL74">
        <v>2</v>
      </c>
      <c r="EM74">
        <v>2</v>
      </c>
      <c r="EN74">
        <v>2</v>
      </c>
      <c r="EO74">
        <v>2</v>
      </c>
      <c r="EP74">
        <v>1</v>
      </c>
      <c r="EQ74">
        <v>2</v>
      </c>
      <c r="ER74">
        <v>2</v>
      </c>
      <c r="ES74">
        <v>2</v>
      </c>
      <c r="ET74">
        <v>2</v>
      </c>
      <c r="EU74">
        <v>2</v>
      </c>
      <c r="EV74">
        <v>1</v>
      </c>
      <c r="EW74">
        <v>2</v>
      </c>
      <c r="EX74">
        <v>2</v>
      </c>
      <c r="EY74">
        <v>2</v>
      </c>
      <c r="EZ74">
        <v>2</v>
      </c>
      <c r="FA74">
        <v>2</v>
      </c>
      <c r="FB74">
        <v>2</v>
      </c>
      <c r="FC74">
        <v>2</v>
      </c>
      <c r="FD74">
        <v>1</v>
      </c>
      <c r="FE74">
        <v>2</v>
      </c>
      <c r="FF74">
        <f>IF(ISERROR(VLOOKUP(#REF!,Usuarios[],2,FALSE)),0,VLOOKUP(#REF!,Usuarios[],2,FALSE))</f>
        <v>0</v>
      </c>
    </row>
    <row r="75" spans="1:162" x14ac:dyDescent="0.25">
      <c r="A75" s="1">
        <v>44312</v>
      </c>
      <c r="B75">
        <v>1</v>
      </c>
      <c r="C75">
        <v>1</v>
      </c>
      <c r="D75">
        <v>2</v>
      </c>
      <c r="E75">
        <v>1</v>
      </c>
      <c r="F75">
        <v>1</v>
      </c>
      <c r="G75">
        <v>1</v>
      </c>
      <c r="H75">
        <v>1</v>
      </c>
      <c r="I75">
        <v>1</v>
      </c>
      <c r="J75">
        <v>1</v>
      </c>
      <c r="K75">
        <v>1</v>
      </c>
      <c r="L75">
        <v>2</v>
      </c>
      <c r="M75">
        <v>2</v>
      </c>
      <c r="N75">
        <v>1</v>
      </c>
      <c r="O75">
        <v>1</v>
      </c>
      <c r="P75">
        <v>1</v>
      </c>
      <c r="Q75">
        <v>2</v>
      </c>
      <c r="R75">
        <v>1</v>
      </c>
      <c r="S75">
        <v>1</v>
      </c>
      <c r="T75">
        <v>2</v>
      </c>
      <c r="U75">
        <v>2</v>
      </c>
      <c r="V75">
        <v>1</v>
      </c>
      <c r="W75">
        <v>1</v>
      </c>
      <c r="X75">
        <v>1</v>
      </c>
      <c r="Y75">
        <v>2</v>
      </c>
      <c r="Z75">
        <v>1</v>
      </c>
      <c r="AA75">
        <v>1</v>
      </c>
      <c r="AB75">
        <v>1</v>
      </c>
      <c r="AC75">
        <v>2</v>
      </c>
      <c r="AD75">
        <v>2</v>
      </c>
      <c r="AE75">
        <v>2</v>
      </c>
      <c r="AF75">
        <v>2</v>
      </c>
      <c r="AG75">
        <v>2</v>
      </c>
      <c r="AH75">
        <v>2</v>
      </c>
      <c r="AI75">
        <v>2</v>
      </c>
      <c r="AJ75">
        <v>2</v>
      </c>
      <c r="AK75">
        <v>1</v>
      </c>
      <c r="AL75">
        <v>2</v>
      </c>
      <c r="AM75">
        <v>1</v>
      </c>
      <c r="AN75">
        <v>2</v>
      </c>
      <c r="AO75">
        <v>2</v>
      </c>
      <c r="AP75">
        <v>2</v>
      </c>
      <c r="AQ75">
        <v>2</v>
      </c>
      <c r="AR75">
        <v>2</v>
      </c>
      <c r="AS75">
        <v>1</v>
      </c>
      <c r="AT75">
        <v>1</v>
      </c>
      <c r="AU75">
        <v>2</v>
      </c>
      <c r="AV75">
        <v>1</v>
      </c>
      <c r="AW75">
        <v>2</v>
      </c>
      <c r="AX75">
        <v>1</v>
      </c>
      <c r="AY75">
        <v>1</v>
      </c>
      <c r="AZ75">
        <v>2</v>
      </c>
      <c r="BA75">
        <v>2</v>
      </c>
      <c r="BB75">
        <v>2</v>
      </c>
      <c r="BC75">
        <v>1</v>
      </c>
      <c r="BD75">
        <v>2</v>
      </c>
      <c r="BE75">
        <v>2</v>
      </c>
      <c r="BF75">
        <v>2</v>
      </c>
      <c r="BG75">
        <v>1</v>
      </c>
      <c r="BH75">
        <v>2</v>
      </c>
      <c r="BI75">
        <v>2</v>
      </c>
      <c r="BJ75">
        <v>2</v>
      </c>
      <c r="BK75">
        <v>1</v>
      </c>
      <c r="BL75">
        <v>1</v>
      </c>
      <c r="BM75">
        <v>2</v>
      </c>
      <c r="BN75">
        <v>2</v>
      </c>
      <c r="BO75">
        <v>2</v>
      </c>
      <c r="BP75">
        <v>1</v>
      </c>
      <c r="BQ75">
        <v>1</v>
      </c>
      <c r="BR75">
        <v>1</v>
      </c>
      <c r="BS75">
        <v>1</v>
      </c>
      <c r="BT75">
        <v>2</v>
      </c>
      <c r="BU75">
        <v>1</v>
      </c>
      <c r="BV75">
        <v>2</v>
      </c>
      <c r="BW75">
        <v>2</v>
      </c>
      <c r="BX75">
        <v>2</v>
      </c>
      <c r="BY75">
        <v>1</v>
      </c>
      <c r="BZ75">
        <v>1</v>
      </c>
      <c r="CA75">
        <v>2</v>
      </c>
      <c r="CB75">
        <v>1</v>
      </c>
      <c r="CC75">
        <v>1</v>
      </c>
      <c r="CD75">
        <v>1</v>
      </c>
      <c r="CE75">
        <v>2</v>
      </c>
      <c r="CF75">
        <v>2</v>
      </c>
      <c r="CG75">
        <v>2</v>
      </c>
      <c r="CH75">
        <v>2</v>
      </c>
      <c r="CI75">
        <v>1</v>
      </c>
      <c r="CJ75">
        <v>1</v>
      </c>
      <c r="CK75">
        <v>2</v>
      </c>
      <c r="CL75">
        <v>1</v>
      </c>
      <c r="CM75">
        <v>2</v>
      </c>
      <c r="CN75">
        <v>2</v>
      </c>
      <c r="CO75">
        <v>1</v>
      </c>
      <c r="CP75">
        <v>1</v>
      </c>
      <c r="CQ75">
        <v>1</v>
      </c>
      <c r="CR75">
        <v>2</v>
      </c>
      <c r="CS75">
        <v>1</v>
      </c>
      <c r="CT75">
        <v>1</v>
      </c>
      <c r="CU75">
        <v>2</v>
      </c>
      <c r="CV75">
        <v>1</v>
      </c>
      <c r="CW75">
        <v>2</v>
      </c>
      <c r="CX75">
        <v>1</v>
      </c>
      <c r="CY75">
        <v>2</v>
      </c>
      <c r="CZ75">
        <v>2</v>
      </c>
      <c r="DA75">
        <v>1</v>
      </c>
      <c r="DB75">
        <v>1</v>
      </c>
      <c r="DC75">
        <v>1</v>
      </c>
      <c r="DD75">
        <v>2</v>
      </c>
      <c r="DE75">
        <v>2</v>
      </c>
      <c r="DF75">
        <v>1</v>
      </c>
      <c r="DG75">
        <v>2</v>
      </c>
      <c r="DH75">
        <v>2</v>
      </c>
      <c r="DI75">
        <v>1</v>
      </c>
      <c r="DJ75">
        <v>2</v>
      </c>
      <c r="DK75">
        <v>2</v>
      </c>
      <c r="DL75">
        <v>2</v>
      </c>
      <c r="DM75">
        <v>2</v>
      </c>
      <c r="DN75">
        <v>2</v>
      </c>
      <c r="DO75">
        <v>1</v>
      </c>
      <c r="DP75">
        <v>1</v>
      </c>
      <c r="DQ75">
        <v>2</v>
      </c>
      <c r="DR75">
        <v>2</v>
      </c>
      <c r="DS75">
        <v>2</v>
      </c>
      <c r="DT75">
        <v>2</v>
      </c>
      <c r="DU75">
        <v>2</v>
      </c>
      <c r="DV75">
        <v>2</v>
      </c>
      <c r="DW75">
        <v>2</v>
      </c>
      <c r="DX75">
        <v>1</v>
      </c>
      <c r="DY75">
        <v>2</v>
      </c>
      <c r="DZ75">
        <v>1</v>
      </c>
      <c r="EA75">
        <v>1</v>
      </c>
      <c r="EB75">
        <v>2</v>
      </c>
      <c r="EC75">
        <v>1</v>
      </c>
      <c r="ED75">
        <v>2</v>
      </c>
      <c r="EE75">
        <v>2</v>
      </c>
      <c r="EF75">
        <v>2</v>
      </c>
      <c r="EG75">
        <v>1</v>
      </c>
      <c r="EH75">
        <v>2</v>
      </c>
      <c r="EI75">
        <v>2</v>
      </c>
      <c r="EJ75">
        <v>2</v>
      </c>
      <c r="EK75">
        <v>2</v>
      </c>
      <c r="EL75">
        <v>2</v>
      </c>
      <c r="EM75">
        <v>2</v>
      </c>
      <c r="EN75">
        <v>1</v>
      </c>
      <c r="EO75">
        <v>2</v>
      </c>
      <c r="EP75">
        <v>1</v>
      </c>
      <c r="EQ75">
        <v>2</v>
      </c>
      <c r="ER75">
        <v>2</v>
      </c>
      <c r="ES75">
        <v>1</v>
      </c>
      <c r="ET75">
        <v>1</v>
      </c>
      <c r="EU75">
        <v>1</v>
      </c>
      <c r="EV75">
        <v>2</v>
      </c>
      <c r="EW75">
        <v>2</v>
      </c>
      <c r="EX75">
        <v>2</v>
      </c>
      <c r="EY75">
        <v>2</v>
      </c>
      <c r="EZ75">
        <v>1</v>
      </c>
      <c r="FA75">
        <v>2</v>
      </c>
      <c r="FB75">
        <v>1</v>
      </c>
      <c r="FC75">
        <v>2</v>
      </c>
      <c r="FD75">
        <v>1</v>
      </c>
      <c r="FE75">
        <v>1</v>
      </c>
      <c r="FF75">
        <f>IF(ISERROR(VLOOKUP(#REF!,Usuarios[],2,FALSE)),0,VLOOKUP(#REF!,Usuarios[],2,FALSE))</f>
        <v>0</v>
      </c>
    </row>
    <row r="76" spans="1:162" x14ac:dyDescent="0.25">
      <c r="A76" s="1">
        <v>44312</v>
      </c>
      <c r="B76">
        <v>2</v>
      </c>
      <c r="C76">
        <v>1</v>
      </c>
      <c r="D76">
        <v>2</v>
      </c>
      <c r="E76">
        <v>1</v>
      </c>
      <c r="F76">
        <v>1</v>
      </c>
      <c r="G76">
        <v>1</v>
      </c>
      <c r="H76">
        <v>1</v>
      </c>
      <c r="I76">
        <v>1</v>
      </c>
      <c r="J76">
        <v>1</v>
      </c>
      <c r="K76">
        <v>1</v>
      </c>
      <c r="L76">
        <v>2</v>
      </c>
      <c r="M76">
        <v>2</v>
      </c>
      <c r="N76">
        <v>2</v>
      </c>
      <c r="O76">
        <v>2</v>
      </c>
      <c r="P76">
        <v>1</v>
      </c>
      <c r="Q76">
        <v>2</v>
      </c>
      <c r="R76">
        <v>2</v>
      </c>
      <c r="S76">
        <v>2</v>
      </c>
      <c r="T76">
        <v>2</v>
      </c>
      <c r="U76">
        <v>1</v>
      </c>
      <c r="V76">
        <v>1</v>
      </c>
      <c r="W76">
        <v>2</v>
      </c>
      <c r="X76">
        <v>2</v>
      </c>
      <c r="Y76">
        <v>1</v>
      </c>
      <c r="Z76">
        <v>1</v>
      </c>
      <c r="AA76">
        <v>2</v>
      </c>
      <c r="AB76">
        <v>2</v>
      </c>
      <c r="AC76">
        <v>2</v>
      </c>
      <c r="AD76">
        <v>2</v>
      </c>
      <c r="AE76">
        <v>2</v>
      </c>
      <c r="AF76">
        <v>2</v>
      </c>
      <c r="AG76">
        <v>2</v>
      </c>
      <c r="AH76">
        <v>2</v>
      </c>
      <c r="AI76">
        <v>1</v>
      </c>
      <c r="AJ76">
        <v>2</v>
      </c>
      <c r="AK76">
        <v>2</v>
      </c>
      <c r="AL76">
        <v>2</v>
      </c>
      <c r="AM76">
        <v>2</v>
      </c>
      <c r="AN76">
        <v>1</v>
      </c>
      <c r="AO76">
        <v>2</v>
      </c>
      <c r="AP76">
        <v>2</v>
      </c>
      <c r="AQ76">
        <v>2</v>
      </c>
      <c r="AR76">
        <v>2</v>
      </c>
      <c r="AS76">
        <v>2</v>
      </c>
      <c r="AT76">
        <v>1</v>
      </c>
      <c r="AU76">
        <v>2</v>
      </c>
      <c r="AV76">
        <v>2</v>
      </c>
      <c r="AW76">
        <v>2</v>
      </c>
      <c r="AX76">
        <v>2</v>
      </c>
      <c r="AY76">
        <v>1</v>
      </c>
      <c r="AZ76">
        <v>2</v>
      </c>
      <c r="BA76">
        <v>2</v>
      </c>
      <c r="BB76">
        <v>2</v>
      </c>
      <c r="BC76">
        <v>2</v>
      </c>
      <c r="BD76">
        <v>1</v>
      </c>
      <c r="BE76">
        <v>1</v>
      </c>
      <c r="BF76">
        <v>2</v>
      </c>
      <c r="BG76">
        <v>1</v>
      </c>
      <c r="BH76">
        <v>2</v>
      </c>
      <c r="BI76">
        <v>2</v>
      </c>
      <c r="BJ76">
        <v>2</v>
      </c>
      <c r="BK76">
        <v>1</v>
      </c>
      <c r="BL76">
        <v>2</v>
      </c>
      <c r="BM76">
        <v>2</v>
      </c>
      <c r="BN76">
        <v>2</v>
      </c>
      <c r="BO76">
        <v>1</v>
      </c>
      <c r="BP76">
        <v>1</v>
      </c>
      <c r="BQ76">
        <v>1</v>
      </c>
      <c r="BR76">
        <v>2</v>
      </c>
      <c r="BS76">
        <v>1</v>
      </c>
      <c r="BT76">
        <v>2</v>
      </c>
      <c r="BU76">
        <v>2</v>
      </c>
      <c r="BV76">
        <v>2</v>
      </c>
      <c r="BW76">
        <v>2</v>
      </c>
      <c r="BX76">
        <v>2</v>
      </c>
      <c r="BY76">
        <v>1</v>
      </c>
      <c r="BZ76">
        <v>1</v>
      </c>
      <c r="CA76">
        <v>2</v>
      </c>
      <c r="CB76">
        <v>2</v>
      </c>
      <c r="CC76">
        <v>2</v>
      </c>
      <c r="CD76">
        <v>1</v>
      </c>
      <c r="CE76">
        <v>2</v>
      </c>
      <c r="CF76">
        <v>2</v>
      </c>
      <c r="CG76">
        <v>2</v>
      </c>
      <c r="CH76">
        <v>2</v>
      </c>
      <c r="CI76">
        <v>1</v>
      </c>
      <c r="CJ76">
        <v>2</v>
      </c>
      <c r="CK76">
        <v>2</v>
      </c>
      <c r="CL76">
        <v>2</v>
      </c>
      <c r="CM76">
        <v>2</v>
      </c>
      <c r="CN76">
        <v>2</v>
      </c>
      <c r="CO76">
        <v>1</v>
      </c>
      <c r="CP76">
        <v>1</v>
      </c>
      <c r="CQ76">
        <v>1</v>
      </c>
      <c r="CR76">
        <v>2</v>
      </c>
      <c r="CS76">
        <v>2</v>
      </c>
      <c r="CT76">
        <v>2</v>
      </c>
      <c r="CU76">
        <v>2</v>
      </c>
      <c r="CV76">
        <v>2</v>
      </c>
      <c r="CW76">
        <v>2</v>
      </c>
      <c r="CX76">
        <v>1</v>
      </c>
      <c r="CY76">
        <v>2</v>
      </c>
      <c r="CZ76">
        <v>2</v>
      </c>
      <c r="DA76">
        <v>2</v>
      </c>
      <c r="DB76">
        <v>2</v>
      </c>
      <c r="DC76">
        <v>2</v>
      </c>
      <c r="DD76">
        <v>2</v>
      </c>
      <c r="DE76">
        <v>1</v>
      </c>
      <c r="DF76">
        <v>2</v>
      </c>
      <c r="DG76">
        <v>1</v>
      </c>
      <c r="DH76">
        <v>2</v>
      </c>
      <c r="DI76">
        <v>2</v>
      </c>
      <c r="DJ76">
        <v>1</v>
      </c>
      <c r="DK76">
        <v>2</v>
      </c>
      <c r="DL76">
        <v>2</v>
      </c>
      <c r="DM76">
        <v>2</v>
      </c>
      <c r="DN76">
        <v>2</v>
      </c>
      <c r="DO76">
        <v>2</v>
      </c>
      <c r="DP76">
        <v>1</v>
      </c>
      <c r="DQ76">
        <v>2</v>
      </c>
      <c r="DR76">
        <v>2</v>
      </c>
      <c r="DS76">
        <v>2</v>
      </c>
      <c r="DT76">
        <v>2</v>
      </c>
      <c r="DU76">
        <v>2</v>
      </c>
      <c r="DV76">
        <v>2</v>
      </c>
      <c r="DW76">
        <v>2</v>
      </c>
      <c r="DX76">
        <v>2</v>
      </c>
      <c r="DY76">
        <v>2</v>
      </c>
      <c r="DZ76">
        <v>2</v>
      </c>
      <c r="EA76">
        <v>1</v>
      </c>
      <c r="EB76">
        <v>1</v>
      </c>
      <c r="EC76">
        <v>2</v>
      </c>
      <c r="ED76">
        <v>2</v>
      </c>
      <c r="EE76">
        <v>2</v>
      </c>
      <c r="EF76">
        <v>2</v>
      </c>
      <c r="EG76">
        <v>2</v>
      </c>
      <c r="EH76">
        <v>2</v>
      </c>
      <c r="EI76">
        <v>2</v>
      </c>
      <c r="EJ76">
        <v>2</v>
      </c>
      <c r="EK76">
        <v>2</v>
      </c>
      <c r="EL76">
        <v>2</v>
      </c>
      <c r="EM76">
        <v>2</v>
      </c>
      <c r="EN76">
        <v>2</v>
      </c>
      <c r="EO76">
        <v>2</v>
      </c>
      <c r="EP76">
        <v>1</v>
      </c>
      <c r="EQ76">
        <v>1</v>
      </c>
      <c r="ER76">
        <v>2</v>
      </c>
      <c r="ES76">
        <v>2</v>
      </c>
      <c r="ET76">
        <v>2</v>
      </c>
      <c r="EU76">
        <v>2</v>
      </c>
      <c r="EV76">
        <v>2</v>
      </c>
      <c r="EW76">
        <v>2</v>
      </c>
      <c r="EX76">
        <v>2</v>
      </c>
      <c r="EY76">
        <v>2</v>
      </c>
      <c r="EZ76">
        <v>2</v>
      </c>
      <c r="FA76">
        <v>2</v>
      </c>
      <c r="FB76">
        <v>2</v>
      </c>
      <c r="FC76">
        <v>2</v>
      </c>
      <c r="FD76">
        <v>1</v>
      </c>
      <c r="FE76">
        <v>2</v>
      </c>
      <c r="FF76">
        <f>IF(ISERROR(VLOOKUP(#REF!,Usuarios[],2,FALSE)),0,VLOOKUP(#REF!,Usuarios[],2,FALSE))</f>
        <v>0</v>
      </c>
    </row>
    <row r="77" spans="1:162" x14ac:dyDescent="0.25">
      <c r="A77" s="1">
        <v>44312</v>
      </c>
      <c r="B77">
        <v>2</v>
      </c>
      <c r="C77">
        <v>2</v>
      </c>
      <c r="D77">
        <v>2</v>
      </c>
      <c r="E77">
        <v>1</v>
      </c>
      <c r="F77">
        <v>1</v>
      </c>
      <c r="G77">
        <v>1</v>
      </c>
      <c r="H77">
        <v>2</v>
      </c>
      <c r="I77">
        <v>1</v>
      </c>
      <c r="J77">
        <v>1</v>
      </c>
      <c r="K77">
        <v>2</v>
      </c>
      <c r="L77">
        <v>2</v>
      </c>
      <c r="M77">
        <v>2</v>
      </c>
      <c r="N77">
        <v>2</v>
      </c>
      <c r="O77">
        <v>1</v>
      </c>
      <c r="P77">
        <v>1</v>
      </c>
      <c r="Q77">
        <v>2</v>
      </c>
      <c r="R77">
        <v>2</v>
      </c>
      <c r="S77">
        <v>2</v>
      </c>
      <c r="T77">
        <v>2</v>
      </c>
      <c r="U77">
        <v>2</v>
      </c>
      <c r="V77">
        <v>2</v>
      </c>
      <c r="W77">
        <v>2</v>
      </c>
      <c r="X77">
        <v>2</v>
      </c>
      <c r="Y77">
        <v>2</v>
      </c>
      <c r="Z77">
        <v>1</v>
      </c>
      <c r="AA77">
        <v>2</v>
      </c>
      <c r="AB77">
        <v>1</v>
      </c>
      <c r="AC77">
        <v>2</v>
      </c>
      <c r="AD77">
        <v>2</v>
      </c>
      <c r="AE77">
        <v>2</v>
      </c>
      <c r="AF77">
        <v>1</v>
      </c>
      <c r="AG77">
        <v>2</v>
      </c>
      <c r="AH77">
        <v>2</v>
      </c>
      <c r="AI77">
        <v>2</v>
      </c>
      <c r="AJ77">
        <v>2</v>
      </c>
      <c r="AK77">
        <v>2</v>
      </c>
      <c r="AL77">
        <v>2</v>
      </c>
      <c r="AM77">
        <v>2</v>
      </c>
      <c r="AN77">
        <v>1</v>
      </c>
      <c r="AO77">
        <v>2</v>
      </c>
      <c r="AP77">
        <v>2</v>
      </c>
      <c r="AQ77">
        <v>2</v>
      </c>
      <c r="AR77">
        <v>2</v>
      </c>
      <c r="AS77">
        <v>2</v>
      </c>
      <c r="AT77">
        <v>1</v>
      </c>
      <c r="AU77">
        <v>2</v>
      </c>
      <c r="AV77">
        <v>2</v>
      </c>
      <c r="AW77">
        <v>2</v>
      </c>
      <c r="AX77">
        <v>2</v>
      </c>
      <c r="AY77">
        <v>1</v>
      </c>
      <c r="AZ77">
        <v>1</v>
      </c>
      <c r="BA77">
        <v>2</v>
      </c>
      <c r="BB77">
        <v>2</v>
      </c>
      <c r="BC77">
        <v>2</v>
      </c>
      <c r="BD77">
        <v>1</v>
      </c>
      <c r="BE77">
        <v>2</v>
      </c>
      <c r="BF77">
        <v>2</v>
      </c>
      <c r="BG77">
        <v>2</v>
      </c>
      <c r="BH77">
        <v>2</v>
      </c>
      <c r="BI77">
        <v>2</v>
      </c>
      <c r="BJ77">
        <v>2</v>
      </c>
      <c r="BK77">
        <v>2</v>
      </c>
      <c r="BL77">
        <v>1</v>
      </c>
      <c r="BM77">
        <v>2</v>
      </c>
      <c r="BN77">
        <v>2</v>
      </c>
      <c r="BO77">
        <v>2</v>
      </c>
      <c r="BP77">
        <v>2</v>
      </c>
      <c r="BQ77">
        <v>1</v>
      </c>
      <c r="BR77">
        <v>2</v>
      </c>
      <c r="BS77">
        <v>2</v>
      </c>
      <c r="BT77">
        <v>1</v>
      </c>
      <c r="BU77">
        <v>1</v>
      </c>
      <c r="BV77">
        <v>2</v>
      </c>
      <c r="BW77">
        <v>2</v>
      </c>
      <c r="BX77">
        <v>2</v>
      </c>
      <c r="BY77">
        <v>2</v>
      </c>
      <c r="BZ77">
        <v>1</v>
      </c>
      <c r="CA77">
        <v>2</v>
      </c>
      <c r="CB77">
        <v>2</v>
      </c>
      <c r="CC77">
        <v>2</v>
      </c>
      <c r="CD77">
        <v>1</v>
      </c>
      <c r="CE77">
        <v>2</v>
      </c>
      <c r="CF77">
        <v>2</v>
      </c>
      <c r="CG77">
        <v>2</v>
      </c>
      <c r="CH77">
        <v>2</v>
      </c>
      <c r="CI77">
        <v>2</v>
      </c>
      <c r="CJ77">
        <v>2</v>
      </c>
      <c r="CK77">
        <v>2</v>
      </c>
      <c r="CL77">
        <v>2</v>
      </c>
      <c r="CM77">
        <v>2</v>
      </c>
      <c r="CN77">
        <v>2</v>
      </c>
      <c r="CO77">
        <v>2</v>
      </c>
      <c r="CP77">
        <v>1</v>
      </c>
      <c r="CQ77">
        <v>2</v>
      </c>
      <c r="CR77">
        <v>2</v>
      </c>
      <c r="CS77">
        <v>1</v>
      </c>
      <c r="CT77">
        <v>2</v>
      </c>
      <c r="CU77">
        <v>2</v>
      </c>
      <c r="CV77">
        <v>1</v>
      </c>
      <c r="CW77">
        <v>1</v>
      </c>
      <c r="CX77">
        <v>2</v>
      </c>
      <c r="CY77">
        <v>2</v>
      </c>
      <c r="CZ77">
        <v>2</v>
      </c>
      <c r="DA77">
        <v>2</v>
      </c>
      <c r="DB77">
        <v>2</v>
      </c>
      <c r="DC77">
        <v>2</v>
      </c>
      <c r="DD77">
        <v>2</v>
      </c>
      <c r="DE77">
        <v>2</v>
      </c>
      <c r="DF77">
        <v>1</v>
      </c>
      <c r="DG77">
        <v>2</v>
      </c>
      <c r="DH77">
        <v>2</v>
      </c>
      <c r="DI77">
        <v>2</v>
      </c>
      <c r="DJ77">
        <v>1</v>
      </c>
      <c r="DK77">
        <v>2</v>
      </c>
      <c r="DL77">
        <v>1</v>
      </c>
      <c r="DM77">
        <v>2</v>
      </c>
      <c r="DN77">
        <v>2</v>
      </c>
      <c r="DO77">
        <v>1</v>
      </c>
      <c r="DP77">
        <v>2</v>
      </c>
      <c r="DQ77">
        <v>2</v>
      </c>
      <c r="DR77">
        <v>2</v>
      </c>
      <c r="DS77">
        <v>2</v>
      </c>
      <c r="DT77">
        <v>2</v>
      </c>
      <c r="DU77">
        <v>1</v>
      </c>
      <c r="DV77">
        <v>2</v>
      </c>
      <c r="DW77">
        <v>2</v>
      </c>
      <c r="DX77">
        <v>1</v>
      </c>
      <c r="DY77">
        <v>2</v>
      </c>
      <c r="DZ77">
        <v>2</v>
      </c>
      <c r="EA77">
        <v>1</v>
      </c>
      <c r="EB77">
        <v>1</v>
      </c>
      <c r="EC77">
        <v>2</v>
      </c>
      <c r="ED77">
        <v>2</v>
      </c>
      <c r="EE77">
        <v>2</v>
      </c>
      <c r="EF77">
        <v>2</v>
      </c>
      <c r="EG77">
        <v>1</v>
      </c>
      <c r="EH77">
        <v>2</v>
      </c>
      <c r="EI77">
        <v>2</v>
      </c>
      <c r="EJ77">
        <v>2</v>
      </c>
      <c r="EK77">
        <v>2</v>
      </c>
      <c r="EL77">
        <v>2</v>
      </c>
      <c r="EM77">
        <v>2</v>
      </c>
      <c r="EN77">
        <v>2</v>
      </c>
      <c r="EO77">
        <v>2</v>
      </c>
      <c r="EP77">
        <v>2</v>
      </c>
      <c r="EQ77">
        <v>2</v>
      </c>
      <c r="ER77">
        <v>2</v>
      </c>
      <c r="ES77">
        <v>2</v>
      </c>
      <c r="ET77">
        <v>2</v>
      </c>
      <c r="EU77">
        <v>2</v>
      </c>
      <c r="EV77">
        <v>2</v>
      </c>
      <c r="EW77">
        <v>2</v>
      </c>
      <c r="EX77">
        <v>2</v>
      </c>
      <c r="EY77">
        <v>2</v>
      </c>
      <c r="EZ77">
        <v>2</v>
      </c>
      <c r="FA77">
        <v>2</v>
      </c>
      <c r="FB77">
        <v>2</v>
      </c>
      <c r="FC77">
        <v>1</v>
      </c>
      <c r="FD77">
        <v>2</v>
      </c>
      <c r="FE77">
        <v>1</v>
      </c>
      <c r="FF77">
        <f>IF(ISERROR(VLOOKUP(#REF!,Usuarios[],2,FALSE)),0,VLOOKUP(#REF!,Usuarios[],2,FALSE))</f>
        <v>0</v>
      </c>
    </row>
    <row r="78" spans="1:162" x14ac:dyDescent="0.25">
      <c r="A78" s="1">
        <v>44312</v>
      </c>
      <c r="B78">
        <v>2</v>
      </c>
      <c r="C78">
        <v>1</v>
      </c>
      <c r="D78">
        <v>1</v>
      </c>
      <c r="E78">
        <v>1</v>
      </c>
      <c r="F78">
        <v>1</v>
      </c>
      <c r="G78">
        <v>1</v>
      </c>
      <c r="H78">
        <v>2</v>
      </c>
      <c r="I78">
        <v>2</v>
      </c>
      <c r="J78">
        <v>2</v>
      </c>
      <c r="K78">
        <v>2</v>
      </c>
      <c r="L78">
        <v>2</v>
      </c>
      <c r="M78">
        <v>2</v>
      </c>
      <c r="N78">
        <v>2</v>
      </c>
      <c r="O78">
        <v>2</v>
      </c>
      <c r="P78">
        <v>2</v>
      </c>
      <c r="Q78">
        <v>2</v>
      </c>
      <c r="R78">
        <v>2</v>
      </c>
      <c r="S78">
        <v>1</v>
      </c>
      <c r="T78">
        <v>2</v>
      </c>
      <c r="U78">
        <v>1</v>
      </c>
      <c r="V78">
        <v>1</v>
      </c>
      <c r="W78">
        <v>1</v>
      </c>
      <c r="X78">
        <v>2</v>
      </c>
      <c r="Y78">
        <v>2</v>
      </c>
      <c r="Z78">
        <v>1</v>
      </c>
      <c r="AA78">
        <v>1</v>
      </c>
      <c r="AB78">
        <v>1</v>
      </c>
      <c r="AC78">
        <v>2</v>
      </c>
      <c r="AD78">
        <v>2</v>
      </c>
      <c r="AE78">
        <v>1</v>
      </c>
      <c r="AF78">
        <v>1</v>
      </c>
      <c r="AG78">
        <v>2</v>
      </c>
      <c r="AH78">
        <v>2</v>
      </c>
      <c r="AI78">
        <v>2</v>
      </c>
      <c r="AJ78">
        <v>2</v>
      </c>
      <c r="AK78">
        <v>1</v>
      </c>
      <c r="AL78">
        <v>2</v>
      </c>
      <c r="AM78">
        <v>2</v>
      </c>
      <c r="AN78">
        <v>1</v>
      </c>
      <c r="AO78">
        <v>1</v>
      </c>
      <c r="AP78">
        <v>1</v>
      </c>
      <c r="AQ78">
        <v>2</v>
      </c>
      <c r="AR78">
        <v>2</v>
      </c>
      <c r="AS78">
        <v>1</v>
      </c>
      <c r="AT78">
        <v>1</v>
      </c>
      <c r="AU78">
        <v>1</v>
      </c>
      <c r="AV78">
        <v>2</v>
      </c>
      <c r="AW78">
        <v>1</v>
      </c>
      <c r="AX78">
        <v>1</v>
      </c>
      <c r="AY78">
        <v>1</v>
      </c>
      <c r="AZ78">
        <v>2</v>
      </c>
      <c r="BA78">
        <v>2</v>
      </c>
      <c r="BB78">
        <v>2</v>
      </c>
      <c r="BC78">
        <v>2</v>
      </c>
      <c r="BD78">
        <v>1</v>
      </c>
      <c r="BE78">
        <v>2</v>
      </c>
      <c r="BF78">
        <v>1</v>
      </c>
      <c r="BG78">
        <v>1</v>
      </c>
      <c r="BH78">
        <v>2</v>
      </c>
      <c r="BI78">
        <v>1</v>
      </c>
      <c r="BJ78">
        <v>2</v>
      </c>
      <c r="BK78">
        <v>1</v>
      </c>
      <c r="BL78">
        <v>1</v>
      </c>
      <c r="BM78">
        <v>1</v>
      </c>
      <c r="BN78">
        <v>2</v>
      </c>
      <c r="BO78">
        <v>1</v>
      </c>
      <c r="BP78">
        <v>2</v>
      </c>
      <c r="BQ78">
        <v>1</v>
      </c>
      <c r="BR78">
        <v>2</v>
      </c>
      <c r="BS78">
        <v>1</v>
      </c>
      <c r="BT78">
        <v>2</v>
      </c>
      <c r="BU78">
        <v>2</v>
      </c>
      <c r="BV78">
        <v>2</v>
      </c>
      <c r="BW78">
        <v>1</v>
      </c>
      <c r="BX78">
        <v>1</v>
      </c>
      <c r="BY78">
        <v>1</v>
      </c>
      <c r="BZ78">
        <v>1</v>
      </c>
      <c r="CA78">
        <v>1</v>
      </c>
      <c r="CB78">
        <v>1</v>
      </c>
      <c r="CC78">
        <v>2</v>
      </c>
      <c r="CD78">
        <v>1</v>
      </c>
      <c r="CE78">
        <v>2</v>
      </c>
      <c r="CF78">
        <v>2</v>
      </c>
      <c r="CG78">
        <v>2</v>
      </c>
      <c r="CH78">
        <v>2</v>
      </c>
      <c r="CI78">
        <v>1</v>
      </c>
      <c r="CJ78">
        <v>1</v>
      </c>
      <c r="CK78">
        <v>2</v>
      </c>
      <c r="CL78">
        <v>2</v>
      </c>
      <c r="CM78">
        <v>1</v>
      </c>
      <c r="CN78">
        <v>2</v>
      </c>
      <c r="CO78">
        <v>1</v>
      </c>
      <c r="CP78">
        <v>1</v>
      </c>
      <c r="CQ78">
        <v>1</v>
      </c>
      <c r="CR78">
        <v>2</v>
      </c>
      <c r="CS78">
        <v>1</v>
      </c>
      <c r="CT78">
        <v>1</v>
      </c>
      <c r="CU78">
        <v>1</v>
      </c>
      <c r="CV78">
        <v>1</v>
      </c>
      <c r="CW78">
        <v>2</v>
      </c>
      <c r="CX78">
        <v>2</v>
      </c>
      <c r="CY78">
        <v>2</v>
      </c>
      <c r="CZ78">
        <v>1</v>
      </c>
      <c r="DA78">
        <v>1</v>
      </c>
      <c r="DB78">
        <v>2</v>
      </c>
      <c r="DC78">
        <v>2</v>
      </c>
      <c r="DD78">
        <v>2</v>
      </c>
      <c r="DE78">
        <v>2</v>
      </c>
      <c r="DF78">
        <v>2</v>
      </c>
      <c r="DG78">
        <v>1</v>
      </c>
      <c r="DH78">
        <v>1</v>
      </c>
      <c r="DI78">
        <v>2</v>
      </c>
      <c r="DJ78">
        <v>1</v>
      </c>
      <c r="DK78">
        <v>2</v>
      </c>
      <c r="DL78">
        <v>1</v>
      </c>
      <c r="DM78">
        <v>2</v>
      </c>
      <c r="DN78">
        <v>2</v>
      </c>
      <c r="DO78">
        <v>2</v>
      </c>
      <c r="DP78">
        <v>2</v>
      </c>
      <c r="DQ78">
        <v>2</v>
      </c>
      <c r="DR78">
        <v>1</v>
      </c>
      <c r="DS78">
        <v>2</v>
      </c>
      <c r="DT78">
        <v>2</v>
      </c>
      <c r="DU78">
        <v>1</v>
      </c>
      <c r="DV78">
        <v>1</v>
      </c>
      <c r="DW78">
        <v>2</v>
      </c>
      <c r="DX78">
        <v>2</v>
      </c>
      <c r="DY78">
        <v>1</v>
      </c>
      <c r="DZ78">
        <v>2</v>
      </c>
      <c r="EA78">
        <v>1</v>
      </c>
      <c r="EB78">
        <v>1</v>
      </c>
      <c r="EC78">
        <v>1</v>
      </c>
      <c r="ED78">
        <v>2</v>
      </c>
      <c r="EE78">
        <v>2</v>
      </c>
      <c r="EF78">
        <v>2</v>
      </c>
      <c r="EG78">
        <v>2</v>
      </c>
      <c r="EH78">
        <v>2</v>
      </c>
      <c r="EI78">
        <v>2</v>
      </c>
      <c r="EJ78">
        <v>2</v>
      </c>
      <c r="EK78">
        <v>1</v>
      </c>
      <c r="EL78">
        <v>1</v>
      </c>
      <c r="EM78">
        <v>2</v>
      </c>
      <c r="EN78">
        <v>2</v>
      </c>
      <c r="EO78">
        <v>2</v>
      </c>
      <c r="EP78">
        <v>1</v>
      </c>
      <c r="EQ78">
        <v>1</v>
      </c>
      <c r="ER78">
        <v>2</v>
      </c>
      <c r="ES78">
        <v>1</v>
      </c>
      <c r="ET78">
        <v>1</v>
      </c>
      <c r="EU78">
        <v>1</v>
      </c>
      <c r="EV78">
        <v>1</v>
      </c>
      <c r="EW78">
        <v>1</v>
      </c>
      <c r="EX78">
        <v>2</v>
      </c>
      <c r="EY78">
        <v>2</v>
      </c>
      <c r="EZ78">
        <v>2</v>
      </c>
      <c r="FA78">
        <v>2</v>
      </c>
      <c r="FB78">
        <v>1</v>
      </c>
      <c r="FC78">
        <v>2</v>
      </c>
      <c r="FD78">
        <v>2</v>
      </c>
      <c r="FE78">
        <v>2</v>
      </c>
      <c r="FF78">
        <f>IF(ISERROR(VLOOKUP(#REF!,Usuarios[],2,FALSE)),0,VLOOKUP(#REF!,Usuarios[],2,FALSE))</f>
        <v>0</v>
      </c>
    </row>
    <row r="79" spans="1:162" x14ac:dyDescent="0.25">
      <c r="A79" s="1">
        <v>44312</v>
      </c>
      <c r="B79">
        <v>2</v>
      </c>
      <c r="C79">
        <v>1</v>
      </c>
      <c r="D79">
        <v>2</v>
      </c>
      <c r="E79">
        <v>1</v>
      </c>
      <c r="F79">
        <v>1</v>
      </c>
      <c r="G79">
        <v>1</v>
      </c>
      <c r="H79">
        <v>2</v>
      </c>
      <c r="I79">
        <v>1</v>
      </c>
      <c r="J79">
        <v>1</v>
      </c>
      <c r="K79">
        <v>1</v>
      </c>
      <c r="L79">
        <v>2</v>
      </c>
      <c r="M79">
        <v>2</v>
      </c>
      <c r="N79">
        <v>2</v>
      </c>
      <c r="O79">
        <v>2</v>
      </c>
      <c r="P79">
        <v>1</v>
      </c>
      <c r="Q79">
        <v>2</v>
      </c>
      <c r="R79">
        <v>2</v>
      </c>
      <c r="S79">
        <v>2</v>
      </c>
      <c r="T79">
        <v>2</v>
      </c>
      <c r="U79">
        <v>2</v>
      </c>
      <c r="V79">
        <v>2</v>
      </c>
      <c r="W79">
        <v>2</v>
      </c>
      <c r="X79">
        <v>2</v>
      </c>
      <c r="Y79">
        <v>1</v>
      </c>
      <c r="Z79">
        <v>1</v>
      </c>
      <c r="AA79">
        <v>2</v>
      </c>
      <c r="AB79">
        <v>1</v>
      </c>
      <c r="AC79">
        <v>2</v>
      </c>
      <c r="AD79">
        <v>2</v>
      </c>
      <c r="AE79">
        <v>2</v>
      </c>
      <c r="AF79">
        <v>1</v>
      </c>
      <c r="AG79">
        <v>2</v>
      </c>
      <c r="AH79">
        <v>2</v>
      </c>
      <c r="AI79">
        <v>2</v>
      </c>
      <c r="AJ79">
        <v>2</v>
      </c>
      <c r="AK79">
        <v>2</v>
      </c>
      <c r="AL79">
        <v>2</v>
      </c>
      <c r="AM79">
        <v>2</v>
      </c>
      <c r="AN79">
        <v>1</v>
      </c>
      <c r="AO79">
        <v>2</v>
      </c>
      <c r="AP79">
        <v>2</v>
      </c>
      <c r="AQ79">
        <v>2</v>
      </c>
      <c r="AR79">
        <v>2</v>
      </c>
      <c r="AS79">
        <v>2</v>
      </c>
      <c r="AT79">
        <v>1</v>
      </c>
      <c r="AU79">
        <v>2</v>
      </c>
      <c r="AV79">
        <v>2</v>
      </c>
      <c r="AW79">
        <v>2</v>
      </c>
      <c r="AX79">
        <v>2</v>
      </c>
      <c r="AY79">
        <v>1</v>
      </c>
      <c r="AZ79">
        <v>2</v>
      </c>
      <c r="BA79">
        <v>2</v>
      </c>
      <c r="BB79">
        <v>2</v>
      </c>
      <c r="BC79">
        <v>2</v>
      </c>
      <c r="BD79">
        <v>1</v>
      </c>
      <c r="BE79">
        <v>2</v>
      </c>
      <c r="BF79">
        <v>2</v>
      </c>
      <c r="BG79">
        <v>2</v>
      </c>
      <c r="BH79">
        <v>1</v>
      </c>
      <c r="BI79">
        <v>2</v>
      </c>
      <c r="BJ79">
        <v>1</v>
      </c>
      <c r="BK79">
        <v>2</v>
      </c>
      <c r="BL79">
        <v>1</v>
      </c>
      <c r="BM79">
        <v>2</v>
      </c>
      <c r="BN79">
        <v>2</v>
      </c>
      <c r="BO79">
        <v>2</v>
      </c>
      <c r="BP79">
        <v>2</v>
      </c>
      <c r="BQ79">
        <v>1</v>
      </c>
      <c r="BR79">
        <v>2</v>
      </c>
      <c r="BS79">
        <v>1</v>
      </c>
      <c r="BT79">
        <v>2</v>
      </c>
      <c r="BU79">
        <v>2</v>
      </c>
      <c r="BV79">
        <v>2</v>
      </c>
      <c r="BW79">
        <v>2</v>
      </c>
      <c r="BX79">
        <v>2</v>
      </c>
      <c r="BY79">
        <v>2</v>
      </c>
      <c r="BZ79">
        <v>1</v>
      </c>
      <c r="CA79">
        <v>2</v>
      </c>
      <c r="CB79">
        <v>2</v>
      </c>
      <c r="CC79">
        <v>2</v>
      </c>
      <c r="CD79">
        <v>1</v>
      </c>
      <c r="CE79">
        <v>2</v>
      </c>
      <c r="CF79">
        <v>2</v>
      </c>
      <c r="CG79">
        <v>2</v>
      </c>
      <c r="CH79">
        <v>2</v>
      </c>
      <c r="CI79">
        <v>1</v>
      </c>
      <c r="CJ79">
        <v>2</v>
      </c>
      <c r="CK79">
        <v>2</v>
      </c>
      <c r="CL79">
        <v>2</v>
      </c>
      <c r="CM79">
        <v>2</v>
      </c>
      <c r="CN79">
        <v>2</v>
      </c>
      <c r="CO79">
        <v>1</v>
      </c>
      <c r="CP79">
        <v>1</v>
      </c>
      <c r="CQ79">
        <v>1</v>
      </c>
      <c r="CR79">
        <v>2</v>
      </c>
      <c r="CS79">
        <v>1</v>
      </c>
      <c r="CT79">
        <v>2</v>
      </c>
      <c r="CU79">
        <v>2</v>
      </c>
      <c r="CV79">
        <v>1</v>
      </c>
      <c r="CW79">
        <v>2</v>
      </c>
      <c r="CX79">
        <v>1</v>
      </c>
      <c r="CY79">
        <v>1</v>
      </c>
      <c r="CZ79">
        <v>2</v>
      </c>
      <c r="DA79">
        <v>2</v>
      </c>
      <c r="DB79">
        <v>2</v>
      </c>
      <c r="DC79">
        <v>2</v>
      </c>
      <c r="DD79">
        <v>2</v>
      </c>
      <c r="DE79">
        <v>2</v>
      </c>
      <c r="DF79">
        <v>1</v>
      </c>
      <c r="DG79">
        <v>1</v>
      </c>
      <c r="DH79">
        <v>2</v>
      </c>
      <c r="DI79">
        <v>2</v>
      </c>
      <c r="DJ79">
        <v>1</v>
      </c>
      <c r="DK79">
        <v>2</v>
      </c>
      <c r="DL79">
        <v>2</v>
      </c>
      <c r="DM79">
        <v>2</v>
      </c>
      <c r="DN79">
        <v>2</v>
      </c>
      <c r="DO79">
        <v>1</v>
      </c>
      <c r="DP79">
        <v>2</v>
      </c>
      <c r="DQ79">
        <v>2</v>
      </c>
      <c r="DR79">
        <v>2</v>
      </c>
      <c r="DS79">
        <v>2</v>
      </c>
      <c r="DT79">
        <v>2</v>
      </c>
      <c r="DU79">
        <v>2</v>
      </c>
      <c r="DV79">
        <v>2</v>
      </c>
      <c r="DW79">
        <v>2</v>
      </c>
      <c r="DX79">
        <v>2</v>
      </c>
      <c r="DY79">
        <v>2</v>
      </c>
      <c r="DZ79">
        <v>2</v>
      </c>
      <c r="EA79">
        <v>1</v>
      </c>
      <c r="EB79">
        <v>1</v>
      </c>
      <c r="EC79">
        <v>2</v>
      </c>
      <c r="ED79">
        <v>2</v>
      </c>
      <c r="EE79">
        <v>2</v>
      </c>
      <c r="EF79">
        <v>1</v>
      </c>
      <c r="EG79">
        <v>2</v>
      </c>
      <c r="EH79">
        <v>2</v>
      </c>
      <c r="EI79">
        <v>2</v>
      </c>
      <c r="EJ79">
        <v>2</v>
      </c>
      <c r="EK79">
        <v>2</v>
      </c>
      <c r="EL79">
        <v>1</v>
      </c>
      <c r="EM79">
        <v>2</v>
      </c>
      <c r="EN79">
        <v>2</v>
      </c>
      <c r="EO79">
        <v>2</v>
      </c>
      <c r="EP79">
        <v>1</v>
      </c>
      <c r="EQ79">
        <v>2</v>
      </c>
      <c r="ER79">
        <v>2</v>
      </c>
      <c r="ES79">
        <v>1</v>
      </c>
      <c r="ET79">
        <v>2</v>
      </c>
      <c r="EU79">
        <v>2</v>
      </c>
      <c r="EV79">
        <v>2</v>
      </c>
      <c r="EW79">
        <v>2</v>
      </c>
      <c r="EX79">
        <v>2</v>
      </c>
      <c r="EY79">
        <v>2</v>
      </c>
      <c r="EZ79">
        <v>1</v>
      </c>
      <c r="FA79">
        <v>2</v>
      </c>
      <c r="FB79">
        <v>1</v>
      </c>
      <c r="FC79">
        <v>2</v>
      </c>
      <c r="FD79">
        <v>1</v>
      </c>
      <c r="FE79">
        <v>2</v>
      </c>
      <c r="FF79">
        <f>IF(ISERROR(VLOOKUP(#REF!,Usuarios[],2,FALSE)),0,VLOOKUP(#REF!,Usuarios[],2,FALSE))</f>
        <v>0</v>
      </c>
    </row>
    <row r="80" spans="1:162" x14ac:dyDescent="0.25">
      <c r="A80" s="1">
        <v>44312</v>
      </c>
      <c r="B80">
        <v>1</v>
      </c>
      <c r="C80">
        <v>2</v>
      </c>
      <c r="D80">
        <v>1</v>
      </c>
      <c r="E80">
        <v>1</v>
      </c>
      <c r="F80">
        <v>1</v>
      </c>
      <c r="G80">
        <v>2</v>
      </c>
      <c r="H80">
        <v>2</v>
      </c>
      <c r="I80">
        <v>1</v>
      </c>
      <c r="J80">
        <v>1</v>
      </c>
      <c r="K80">
        <v>2</v>
      </c>
      <c r="L80">
        <v>1</v>
      </c>
      <c r="M80">
        <v>1</v>
      </c>
      <c r="N80">
        <v>2</v>
      </c>
      <c r="O80">
        <v>2</v>
      </c>
      <c r="P80">
        <v>1</v>
      </c>
      <c r="Q80">
        <v>2</v>
      </c>
      <c r="R80">
        <v>2</v>
      </c>
      <c r="S80">
        <v>2</v>
      </c>
      <c r="T80">
        <v>1</v>
      </c>
      <c r="U80">
        <v>1</v>
      </c>
      <c r="V80">
        <v>2</v>
      </c>
      <c r="W80">
        <v>2</v>
      </c>
      <c r="X80">
        <v>2</v>
      </c>
      <c r="Y80">
        <v>2</v>
      </c>
      <c r="Z80">
        <v>1</v>
      </c>
      <c r="AA80">
        <v>1</v>
      </c>
      <c r="AB80">
        <v>1</v>
      </c>
      <c r="AC80">
        <v>2</v>
      </c>
      <c r="AD80">
        <v>1</v>
      </c>
      <c r="AE80">
        <v>2</v>
      </c>
      <c r="AF80">
        <v>1</v>
      </c>
      <c r="AG80">
        <v>1</v>
      </c>
      <c r="AH80">
        <v>2</v>
      </c>
      <c r="AI80">
        <v>1</v>
      </c>
      <c r="AJ80">
        <v>2</v>
      </c>
      <c r="AK80">
        <v>1</v>
      </c>
      <c r="AL80">
        <v>2</v>
      </c>
      <c r="AM80">
        <v>1</v>
      </c>
      <c r="AN80">
        <v>1</v>
      </c>
      <c r="AO80">
        <v>2</v>
      </c>
      <c r="AP80">
        <v>1</v>
      </c>
      <c r="AQ80">
        <v>1</v>
      </c>
      <c r="AR80">
        <v>1</v>
      </c>
      <c r="AS80">
        <v>1</v>
      </c>
      <c r="AT80">
        <v>2</v>
      </c>
      <c r="AU80">
        <v>1</v>
      </c>
      <c r="AV80">
        <v>1</v>
      </c>
      <c r="AW80">
        <v>1</v>
      </c>
      <c r="AX80">
        <v>1</v>
      </c>
      <c r="AY80">
        <v>1</v>
      </c>
      <c r="AZ80">
        <v>2</v>
      </c>
      <c r="BA80">
        <v>2</v>
      </c>
      <c r="BB80">
        <v>2</v>
      </c>
      <c r="BC80">
        <v>2</v>
      </c>
      <c r="BD80">
        <v>1</v>
      </c>
      <c r="BE80">
        <v>2</v>
      </c>
      <c r="BF80">
        <v>2</v>
      </c>
      <c r="BG80">
        <v>1</v>
      </c>
      <c r="BH80">
        <v>1</v>
      </c>
      <c r="BI80">
        <v>2</v>
      </c>
      <c r="BJ80">
        <v>2</v>
      </c>
      <c r="BK80">
        <v>2</v>
      </c>
      <c r="BL80">
        <v>1</v>
      </c>
      <c r="BM80">
        <v>1</v>
      </c>
      <c r="BN80">
        <v>2</v>
      </c>
      <c r="BO80">
        <v>1</v>
      </c>
      <c r="BP80">
        <v>1</v>
      </c>
      <c r="BQ80">
        <v>2</v>
      </c>
      <c r="BR80">
        <v>2</v>
      </c>
      <c r="BS80">
        <v>2</v>
      </c>
      <c r="BT80">
        <v>1</v>
      </c>
      <c r="BU80">
        <v>2</v>
      </c>
      <c r="BV80">
        <v>2</v>
      </c>
      <c r="BW80">
        <v>2</v>
      </c>
      <c r="BX80">
        <v>2</v>
      </c>
      <c r="BY80">
        <v>1</v>
      </c>
      <c r="BZ80">
        <v>1</v>
      </c>
      <c r="CA80">
        <v>2</v>
      </c>
      <c r="CB80">
        <v>1</v>
      </c>
      <c r="CC80">
        <v>2</v>
      </c>
      <c r="CD80">
        <v>1</v>
      </c>
      <c r="CE80">
        <v>2</v>
      </c>
      <c r="CF80">
        <v>2</v>
      </c>
      <c r="CG80">
        <v>2</v>
      </c>
      <c r="CH80">
        <v>2</v>
      </c>
      <c r="CI80">
        <v>1</v>
      </c>
      <c r="CJ80">
        <v>2</v>
      </c>
      <c r="CK80">
        <v>2</v>
      </c>
      <c r="CL80">
        <v>1</v>
      </c>
      <c r="CM80">
        <v>2</v>
      </c>
      <c r="CN80">
        <v>2</v>
      </c>
      <c r="CO80">
        <v>1</v>
      </c>
      <c r="CP80">
        <v>2</v>
      </c>
      <c r="CQ80">
        <v>1</v>
      </c>
      <c r="CR80">
        <v>2</v>
      </c>
      <c r="CS80">
        <v>1</v>
      </c>
      <c r="CT80">
        <v>2</v>
      </c>
      <c r="CU80">
        <v>2</v>
      </c>
      <c r="CV80">
        <v>1</v>
      </c>
      <c r="CW80">
        <v>2</v>
      </c>
      <c r="CX80">
        <v>2</v>
      </c>
      <c r="CY80">
        <v>1</v>
      </c>
      <c r="CZ80">
        <v>2</v>
      </c>
      <c r="DA80">
        <v>1</v>
      </c>
      <c r="DB80">
        <v>2</v>
      </c>
      <c r="DC80">
        <v>2</v>
      </c>
      <c r="DD80">
        <v>2</v>
      </c>
      <c r="DE80">
        <v>1</v>
      </c>
      <c r="DF80">
        <v>1</v>
      </c>
      <c r="DG80">
        <v>1</v>
      </c>
      <c r="DH80">
        <v>2</v>
      </c>
      <c r="DI80">
        <v>1</v>
      </c>
      <c r="DJ80">
        <v>1</v>
      </c>
      <c r="DK80">
        <v>2</v>
      </c>
      <c r="DL80">
        <v>1</v>
      </c>
      <c r="DM80">
        <v>1</v>
      </c>
      <c r="DN80">
        <v>2</v>
      </c>
      <c r="DO80">
        <v>1</v>
      </c>
      <c r="DP80">
        <v>2</v>
      </c>
      <c r="DQ80">
        <v>2</v>
      </c>
      <c r="DR80">
        <v>2</v>
      </c>
      <c r="DS80">
        <v>1</v>
      </c>
      <c r="DT80">
        <v>2</v>
      </c>
      <c r="DU80">
        <v>1</v>
      </c>
      <c r="DV80">
        <v>1</v>
      </c>
      <c r="DW80">
        <v>2</v>
      </c>
      <c r="DX80">
        <v>1</v>
      </c>
      <c r="DY80">
        <v>2</v>
      </c>
      <c r="DZ80">
        <v>2</v>
      </c>
      <c r="EA80">
        <v>1</v>
      </c>
      <c r="EB80">
        <v>2</v>
      </c>
      <c r="EC80">
        <v>1</v>
      </c>
      <c r="ED80">
        <v>1</v>
      </c>
      <c r="EE80">
        <v>2</v>
      </c>
      <c r="EF80">
        <v>1</v>
      </c>
      <c r="EG80">
        <v>1</v>
      </c>
      <c r="EH80">
        <v>2</v>
      </c>
      <c r="EI80">
        <v>2</v>
      </c>
      <c r="EJ80">
        <v>2</v>
      </c>
      <c r="EK80">
        <v>2</v>
      </c>
      <c r="EL80">
        <v>2</v>
      </c>
      <c r="EM80">
        <v>2</v>
      </c>
      <c r="EN80">
        <v>1</v>
      </c>
      <c r="EO80">
        <v>2</v>
      </c>
      <c r="EP80">
        <v>2</v>
      </c>
      <c r="EQ80">
        <v>1</v>
      </c>
      <c r="ER80">
        <v>2</v>
      </c>
      <c r="ES80">
        <v>2</v>
      </c>
      <c r="ET80">
        <v>1</v>
      </c>
      <c r="EU80">
        <v>2</v>
      </c>
      <c r="EV80">
        <v>2</v>
      </c>
      <c r="EW80">
        <v>2</v>
      </c>
      <c r="EX80">
        <v>2</v>
      </c>
      <c r="EY80">
        <v>2</v>
      </c>
      <c r="EZ80">
        <v>1</v>
      </c>
      <c r="FA80">
        <v>2</v>
      </c>
      <c r="FB80">
        <v>2</v>
      </c>
      <c r="FC80">
        <v>2</v>
      </c>
      <c r="FD80">
        <v>2</v>
      </c>
      <c r="FE80">
        <v>2</v>
      </c>
      <c r="FF80">
        <f>IF(ISERROR(VLOOKUP(#REF!,Usuarios[],2,FALSE)),0,VLOOKUP(#REF!,Usuarios[],2,FALSE))</f>
        <v>0</v>
      </c>
    </row>
    <row r="81" spans="1:162" x14ac:dyDescent="0.25">
      <c r="A81" s="1">
        <v>44312</v>
      </c>
      <c r="B81">
        <v>2</v>
      </c>
      <c r="C81">
        <v>1</v>
      </c>
      <c r="D81">
        <v>2</v>
      </c>
      <c r="E81">
        <v>1</v>
      </c>
      <c r="F81">
        <v>2</v>
      </c>
      <c r="G81">
        <v>2</v>
      </c>
      <c r="H81">
        <v>2</v>
      </c>
      <c r="I81">
        <v>2</v>
      </c>
      <c r="J81">
        <v>1</v>
      </c>
      <c r="K81">
        <v>2</v>
      </c>
      <c r="L81">
        <v>1</v>
      </c>
      <c r="M81">
        <v>2</v>
      </c>
      <c r="N81">
        <v>2</v>
      </c>
      <c r="O81">
        <v>2</v>
      </c>
      <c r="P81">
        <v>2</v>
      </c>
      <c r="Q81">
        <v>2</v>
      </c>
      <c r="R81">
        <v>2</v>
      </c>
      <c r="S81">
        <v>2</v>
      </c>
      <c r="T81">
        <v>2</v>
      </c>
      <c r="U81">
        <v>2</v>
      </c>
      <c r="V81">
        <v>1</v>
      </c>
      <c r="W81">
        <v>1</v>
      </c>
      <c r="X81">
        <v>2</v>
      </c>
      <c r="Y81">
        <v>2</v>
      </c>
      <c r="Z81">
        <v>1</v>
      </c>
      <c r="AA81">
        <v>1</v>
      </c>
      <c r="AB81">
        <v>1</v>
      </c>
      <c r="AC81">
        <v>2</v>
      </c>
      <c r="AD81">
        <v>1</v>
      </c>
      <c r="AE81">
        <v>1</v>
      </c>
      <c r="AF81">
        <v>1</v>
      </c>
      <c r="AG81">
        <v>2</v>
      </c>
      <c r="AH81">
        <v>2</v>
      </c>
      <c r="AI81">
        <v>2</v>
      </c>
      <c r="AJ81">
        <v>2</v>
      </c>
      <c r="AK81">
        <v>2</v>
      </c>
      <c r="AL81">
        <v>2</v>
      </c>
      <c r="AM81">
        <v>2</v>
      </c>
      <c r="AN81">
        <v>1</v>
      </c>
      <c r="AO81">
        <v>2</v>
      </c>
      <c r="AP81">
        <v>1</v>
      </c>
      <c r="AQ81">
        <v>1</v>
      </c>
      <c r="AR81">
        <v>2</v>
      </c>
      <c r="AS81">
        <v>1</v>
      </c>
      <c r="AT81">
        <v>2</v>
      </c>
      <c r="AU81">
        <v>1</v>
      </c>
      <c r="AV81">
        <v>2</v>
      </c>
      <c r="AW81">
        <v>2</v>
      </c>
      <c r="AX81">
        <v>2</v>
      </c>
      <c r="AY81">
        <v>1</v>
      </c>
      <c r="AZ81">
        <v>2</v>
      </c>
      <c r="BA81">
        <v>2</v>
      </c>
      <c r="BB81">
        <v>2</v>
      </c>
      <c r="BC81">
        <v>2</v>
      </c>
      <c r="BD81">
        <v>2</v>
      </c>
      <c r="BE81">
        <v>2</v>
      </c>
      <c r="BF81">
        <v>1</v>
      </c>
      <c r="BG81">
        <v>1</v>
      </c>
      <c r="BH81">
        <v>1</v>
      </c>
      <c r="BI81">
        <v>2</v>
      </c>
      <c r="BJ81">
        <v>2</v>
      </c>
      <c r="BK81">
        <v>1</v>
      </c>
      <c r="BL81">
        <v>2</v>
      </c>
      <c r="BM81">
        <v>2</v>
      </c>
      <c r="BN81">
        <v>1</v>
      </c>
      <c r="BO81">
        <v>2</v>
      </c>
      <c r="BP81">
        <v>2</v>
      </c>
      <c r="BQ81">
        <v>2</v>
      </c>
      <c r="BR81">
        <v>2</v>
      </c>
      <c r="BS81">
        <v>1</v>
      </c>
      <c r="BT81">
        <v>2</v>
      </c>
      <c r="BU81">
        <v>1</v>
      </c>
      <c r="BV81">
        <v>1</v>
      </c>
      <c r="BW81">
        <v>2</v>
      </c>
      <c r="BX81">
        <v>2</v>
      </c>
      <c r="BY81">
        <v>1</v>
      </c>
      <c r="BZ81">
        <v>1</v>
      </c>
      <c r="CA81">
        <v>2</v>
      </c>
      <c r="CB81">
        <v>1</v>
      </c>
      <c r="CC81">
        <v>1</v>
      </c>
      <c r="CD81">
        <v>1</v>
      </c>
      <c r="CE81">
        <v>2</v>
      </c>
      <c r="CF81">
        <v>2</v>
      </c>
      <c r="CG81">
        <v>1</v>
      </c>
      <c r="CH81">
        <v>2</v>
      </c>
      <c r="CI81">
        <v>1</v>
      </c>
      <c r="CJ81">
        <v>2</v>
      </c>
      <c r="CK81">
        <v>2</v>
      </c>
      <c r="CL81">
        <v>2</v>
      </c>
      <c r="CM81">
        <v>2</v>
      </c>
      <c r="CN81">
        <v>2</v>
      </c>
      <c r="CO81">
        <v>2</v>
      </c>
      <c r="CP81">
        <v>2</v>
      </c>
      <c r="CQ81">
        <v>1</v>
      </c>
      <c r="CR81">
        <v>2</v>
      </c>
      <c r="CS81">
        <v>2</v>
      </c>
      <c r="CT81">
        <v>2</v>
      </c>
      <c r="CU81">
        <v>2</v>
      </c>
      <c r="CV81">
        <v>2</v>
      </c>
      <c r="CW81">
        <v>2</v>
      </c>
      <c r="CX81">
        <v>1</v>
      </c>
      <c r="CY81">
        <v>2</v>
      </c>
      <c r="CZ81">
        <v>2</v>
      </c>
      <c r="DA81">
        <v>2</v>
      </c>
      <c r="DB81">
        <v>2</v>
      </c>
      <c r="DC81">
        <v>2</v>
      </c>
      <c r="DD81">
        <v>2</v>
      </c>
      <c r="DE81">
        <v>2</v>
      </c>
      <c r="DF81">
        <v>2</v>
      </c>
      <c r="DG81">
        <v>2</v>
      </c>
      <c r="DH81">
        <v>2</v>
      </c>
      <c r="DI81">
        <v>1</v>
      </c>
      <c r="DJ81">
        <v>1</v>
      </c>
      <c r="DK81">
        <v>2</v>
      </c>
      <c r="DL81">
        <v>1</v>
      </c>
      <c r="DM81">
        <v>2</v>
      </c>
      <c r="DN81">
        <v>2</v>
      </c>
      <c r="DO81">
        <v>2</v>
      </c>
      <c r="DP81">
        <v>2</v>
      </c>
      <c r="DQ81">
        <v>2</v>
      </c>
      <c r="DR81">
        <v>2</v>
      </c>
      <c r="DS81">
        <v>2</v>
      </c>
      <c r="DT81">
        <v>2</v>
      </c>
      <c r="DU81">
        <v>2</v>
      </c>
      <c r="DV81">
        <v>2</v>
      </c>
      <c r="DW81">
        <v>2</v>
      </c>
      <c r="DX81">
        <v>1</v>
      </c>
      <c r="DY81">
        <v>2</v>
      </c>
      <c r="DZ81">
        <v>2</v>
      </c>
      <c r="EA81">
        <v>1</v>
      </c>
      <c r="EB81">
        <v>2</v>
      </c>
      <c r="EC81">
        <v>1</v>
      </c>
      <c r="ED81">
        <v>2</v>
      </c>
      <c r="EE81">
        <v>2</v>
      </c>
      <c r="EF81">
        <v>1</v>
      </c>
      <c r="EG81">
        <v>2</v>
      </c>
      <c r="EH81">
        <v>1</v>
      </c>
      <c r="EI81">
        <v>2</v>
      </c>
      <c r="EJ81">
        <v>2</v>
      </c>
      <c r="EK81">
        <v>2</v>
      </c>
      <c r="EL81">
        <v>2</v>
      </c>
      <c r="EM81">
        <v>2</v>
      </c>
      <c r="EN81">
        <v>1</v>
      </c>
      <c r="EO81">
        <v>2</v>
      </c>
      <c r="EP81">
        <v>1</v>
      </c>
      <c r="EQ81">
        <v>2</v>
      </c>
      <c r="ER81">
        <v>2</v>
      </c>
      <c r="ES81">
        <v>2</v>
      </c>
      <c r="ET81">
        <v>2</v>
      </c>
      <c r="EU81">
        <v>1</v>
      </c>
      <c r="EV81">
        <v>2</v>
      </c>
      <c r="EW81">
        <v>1</v>
      </c>
      <c r="EX81">
        <v>2</v>
      </c>
      <c r="EY81">
        <v>2</v>
      </c>
      <c r="EZ81">
        <v>2</v>
      </c>
      <c r="FA81">
        <v>2</v>
      </c>
      <c r="FB81">
        <v>2</v>
      </c>
      <c r="FC81">
        <v>2</v>
      </c>
      <c r="FD81">
        <v>2</v>
      </c>
      <c r="FE81">
        <v>2</v>
      </c>
      <c r="FF81">
        <f>IF(ISERROR(VLOOKUP(#REF!,Usuarios[],2,FALSE)),0,VLOOKUP(#REF!,Usuarios[],2,FALSE))</f>
        <v>0</v>
      </c>
    </row>
    <row r="82" spans="1:162" x14ac:dyDescent="0.25">
      <c r="A82" s="1">
        <v>44312</v>
      </c>
      <c r="B82">
        <v>1</v>
      </c>
      <c r="C82">
        <v>2</v>
      </c>
      <c r="D82">
        <v>2</v>
      </c>
      <c r="E82">
        <v>1</v>
      </c>
      <c r="F82">
        <v>1</v>
      </c>
      <c r="G82">
        <v>2</v>
      </c>
      <c r="H82">
        <v>2</v>
      </c>
      <c r="I82">
        <v>1</v>
      </c>
      <c r="J82">
        <v>1</v>
      </c>
      <c r="K82">
        <v>1</v>
      </c>
      <c r="L82">
        <v>2</v>
      </c>
      <c r="M82">
        <v>2</v>
      </c>
      <c r="N82">
        <v>2</v>
      </c>
      <c r="O82">
        <v>2</v>
      </c>
      <c r="P82">
        <v>1</v>
      </c>
      <c r="Q82">
        <v>2</v>
      </c>
      <c r="R82">
        <v>2</v>
      </c>
      <c r="S82">
        <v>1</v>
      </c>
      <c r="T82">
        <v>2</v>
      </c>
      <c r="U82">
        <v>1</v>
      </c>
      <c r="V82">
        <v>2</v>
      </c>
      <c r="W82">
        <v>2</v>
      </c>
      <c r="X82">
        <v>2</v>
      </c>
      <c r="Y82">
        <v>2</v>
      </c>
      <c r="Z82">
        <v>2</v>
      </c>
      <c r="AA82">
        <v>2</v>
      </c>
      <c r="AB82">
        <v>1</v>
      </c>
      <c r="AC82">
        <v>2</v>
      </c>
      <c r="AD82">
        <v>2</v>
      </c>
      <c r="AE82">
        <v>2</v>
      </c>
      <c r="AF82">
        <v>1</v>
      </c>
      <c r="AG82">
        <v>2</v>
      </c>
      <c r="AH82">
        <v>2</v>
      </c>
      <c r="AI82">
        <v>2</v>
      </c>
      <c r="AJ82">
        <v>2</v>
      </c>
      <c r="AK82">
        <v>2</v>
      </c>
      <c r="AL82">
        <v>1</v>
      </c>
      <c r="AM82">
        <v>2</v>
      </c>
      <c r="AN82">
        <v>1</v>
      </c>
      <c r="AO82">
        <v>2</v>
      </c>
      <c r="AP82">
        <v>2</v>
      </c>
      <c r="AQ82">
        <v>2</v>
      </c>
      <c r="AR82">
        <v>2</v>
      </c>
      <c r="AS82">
        <v>1</v>
      </c>
      <c r="AT82">
        <v>1</v>
      </c>
      <c r="AU82">
        <v>2</v>
      </c>
      <c r="AV82">
        <v>2</v>
      </c>
      <c r="AW82">
        <v>2</v>
      </c>
      <c r="AX82">
        <v>2</v>
      </c>
      <c r="AY82">
        <v>2</v>
      </c>
      <c r="AZ82">
        <v>1</v>
      </c>
      <c r="BA82">
        <v>2</v>
      </c>
      <c r="BB82">
        <v>2</v>
      </c>
      <c r="BC82">
        <v>2</v>
      </c>
      <c r="BD82">
        <v>1</v>
      </c>
      <c r="BE82">
        <v>2</v>
      </c>
      <c r="BF82">
        <v>2</v>
      </c>
      <c r="BG82">
        <v>1</v>
      </c>
      <c r="BH82">
        <v>2</v>
      </c>
      <c r="BI82">
        <v>2</v>
      </c>
      <c r="BJ82">
        <v>2</v>
      </c>
      <c r="BK82">
        <v>2</v>
      </c>
      <c r="BL82">
        <v>2</v>
      </c>
      <c r="BM82">
        <v>2</v>
      </c>
      <c r="BN82">
        <v>2</v>
      </c>
      <c r="BO82">
        <v>1</v>
      </c>
      <c r="BP82">
        <v>2</v>
      </c>
      <c r="BQ82">
        <v>1</v>
      </c>
      <c r="BR82">
        <v>2</v>
      </c>
      <c r="BS82">
        <v>2</v>
      </c>
      <c r="BT82">
        <v>2</v>
      </c>
      <c r="BU82">
        <v>2</v>
      </c>
      <c r="BV82">
        <v>2</v>
      </c>
      <c r="BW82">
        <v>2</v>
      </c>
      <c r="BX82">
        <v>2</v>
      </c>
      <c r="BY82">
        <v>2</v>
      </c>
      <c r="BZ82">
        <v>2</v>
      </c>
      <c r="CA82">
        <v>2</v>
      </c>
      <c r="CB82">
        <v>2</v>
      </c>
      <c r="CC82">
        <v>2</v>
      </c>
      <c r="CD82">
        <v>2</v>
      </c>
      <c r="CE82">
        <v>2</v>
      </c>
      <c r="CF82">
        <v>2</v>
      </c>
      <c r="CG82">
        <v>2</v>
      </c>
      <c r="CH82">
        <v>2</v>
      </c>
      <c r="CI82">
        <v>1</v>
      </c>
      <c r="CJ82">
        <v>2</v>
      </c>
      <c r="CK82">
        <v>2</v>
      </c>
      <c r="CL82">
        <v>2</v>
      </c>
      <c r="CM82">
        <v>2</v>
      </c>
      <c r="CN82">
        <v>1</v>
      </c>
      <c r="CO82">
        <v>1</v>
      </c>
      <c r="CP82">
        <v>1</v>
      </c>
      <c r="CQ82">
        <v>1</v>
      </c>
      <c r="CR82">
        <v>2</v>
      </c>
      <c r="CS82">
        <v>1</v>
      </c>
      <c r="CT82">
        <v>2</v>
      </c>
      <c r="CU82">
        <v>2</v>
      </c>
      <c r="CV82">
        <v>2</v>
      </c>
      <c r="CW82">
        <v>2</v>
      </c>
      <c r="CX82">
        <v>2</v>
      </c>
      <c r="CY82">
        <v>2</v>
      </c>
      <c r="CZ82">
        <v>2</v>
      </c>
      <c r="DA82">
        <v>2</v>
      </c>
      <c r="DB82">
        <v>2</v>
      </c>
      <c r="DC82">
        <v>2</v>
      </c>
      <c r="DD82">
        <v>2</v>
      </c>
      <c r="DE82">
        <v>1</v>
      </c>
      <c r="DF82">
        <v>2</v>
      </c>
      <c r="DG82">
        <v>2</v>
      </c>
      <c r="DH82">
        <v>2</v>
      </c>
      <c r="DI82">
        <v>2</v>
      </c>
      <c r="DJ82">
        <v>2</v>
      </c>
      <c r="DK82">
        <v>2</v>
      </c>
      <c r="DL82">
        <v>1</v>
      </c>
      <c r="DM82">
        <v>2</v>
      </c>
      <c r="DN82">
        <v>2</v>
      </c>
      <c r="DO82">
        <v>2</v>
      </c>
      <c r="DP82">
        <v>2</v>
      </c>
      <c r="DQ82">
        <v>2</v>
      </c>
      <c r="DR82">
        <v>2</v>
      </c>
      <c r="DS82">
        <v>2</v>
      </c>
      <c r="DT82">
        <v>2</v>
      </c>
      <c r="DU82">
        <v>2</v>
      </c>
      <c r="DV82">
        <v>2</v>
      </c>
      <c r="DW82">
        <v>2</v>
      </c>
      <c r="DX82">
        <v>2</v>
      </c>
      <c r="DY82">
        <v>2</v>
      </c>
      <c r="DZ82">
        <v>2</v>
      </c>
      <c r="EA82">
        <v>2</v>
      </c>
      <c r="EB82">
        <v>1</v>
      </c>
      <c r="EC82">
        <v>2</v>
      </c>
      <c r="ED82">
        <v>2</v>
      </c>
      <c r="EE82">
        <v>2</v>
      </c>
      <c r="EF82">
        <v>2</v>
      </c>
      <c r="EG82">
        <v>2</v>
      </c>
      <c r="EH82">
        <v>2</v>
      </c>
      <c r="EI82">
        <v>2</v>
      </c>
      <c r="EJ82">
        <v>2</v>
      </c>
      <c r="EK82">
        <v>2</v>
      </c>
      <c r="EL82">
        <v>2</v>
      </c>
      <c r="EM82">
        <v>2</v>
      </c>
      <c r="EN82">
        <v>2</v>
      </c>
      <c r="EO82">
        <v>2</v>
      </c>
      <c r="EP82">
        <v>2</v>
      </c>
      <c r="EQ82">
        <v>2</v>
      </c>
      <c r="ER82">
        <v>2</v>
      </c>
      <c r="ES82">
        <v>2</v>
      </c>
      <c r="ET82">
        <v>2</v>
      </c>
      <c r="EU82">
        <v>2</v>
      </c>
      <c r="EV82">
        <v>2</v>
      </c>
      <c r="EW82">
        <v>2</v>
      </c>
      <c r="EX82">
        <v>2</v>
      </c>
      <c r="EY82">
        <v>2</v>
      </c>
      <c r="EZ82">
        <v>1</v>
      </c>
      <c r="FA82">
        <v>2</v>
      </c>
      <c r="FB82">
        <v>2</v>
      </c>
      <c r="FC82">
        <v>2</v>
      </c>
      <c r="FD82">
        <v>2</v>
      </c>
      <c r="FE82">
        <v>1</v>
      </c>
      <c r="FF82">
        <f>IF(ISERROR(VLOOKUP(#REF!,Usuarios[],2,FALSE)),0,VLOOKUP(#REF!,Usuarios[],2,FALSE))</f>
        <v>0</v>
      </c>
    </row>
    <row r="83" spans="1:162" x14ac:dyDescent="0.25">
      <c r="A83" s="1">
        <v>44312</v>
      </c>
      <c r="B83">
        <v>2</v>
      </c>
      <c r="C83">
        <v>2</v>
      </c>
      <c r="D83">
        <v>2</v>
      </c>
      <c r="E83">
        <v>1</v>
      </c>
      <c r="F83">
        <v>2</v>
      </c>
      <c r="G83">
        <v>1</v>
      </c>
      <c r="H83">
        <v>2</v>
      </c>
      <c r="I83">
        <v>1</v>
      </c>
      <c r="J83">
        <v>2</v>
      </c>
      <c r="K83">
        <v>1</v>
      </c>
      <c r="L83">
        <v>2</v>
      </c>
      <c r="M83">
        <v>2</v>
      </c>
      <c r="N83">
        <v>2</v>
      </c>
      <c r="O83">
        <v>2</v>
      </c>
      <c r="P83">
        <v>2</v>
      </c>
      <c r="Q83">
        <v>2</v>
      </c>
      <c r="R83">
        <v>2</v>
      </c>
      <c r="S83">
        <v>1</v>
      </c>
      <c r="T83">
        <v>2</v>
      </c>
      <c r="U83">
        <v>2</v>
      </c>
      <c r="V83">
        <v>2</v>
      </c>
      <c r="W83">
        <v>2</v>
      </c>
      <c r="X83">
        <v>2</v>
      </c>
      <c r="Y83">
        <v>2</v>
      </c>
      <c r="Z83">
        <v>2</v>
      </c>
      <c r="AA83">
        <v>2</v>
      </c>
      <c r="AB83">
        <v>1</v>
      </c>
      <c r="AC83">
        <v>2</v>
      </c>
      <c r="AD83">
        <v>2</v>
      </c>
      <c r="AE83">
        <v>2</v>
      </c>
      <c r="AF83">
        <v>1</v>
      </c>
      <c r="AG83">
        <v>2</v>
      </c>
      <c r="AH83">
        <v>2</v>
      </c>
      <c r="AI83">
        <v>1</v>
      </c>
      <c r="AJ83">
        <v>2</v>
      </c>
      <c r="AK83">
        <v>2</v>
      </c>
      <c r="AL83">
        <v>2</v>
      </c>
      <c r="AM83">
        <v>1</v>
      </c>
      <c r="AN83">
        <v>2</v>
      </c>
      <c r="AO83">
        <v>2</v>
      </c>
      <c r="AP83">
        <v>1</v>
      </c>
      <c r="AQ83">
        <v>2</v>
      </c>
      <c r="AR83">
        <v>2</v>
      </c>
      <c r="AS83">
        <v>2</v>
      </c>
      <c r="AT83">
        <v>1</v>
      </c>
      <c r="AU83">
        <v>2</v>
      </c>
      <c r="AV83">
        <v>2</v>
      </c>
      <c r="AW83">
        <v>2</v>
      </c>
      <c r="AX83">
        <v>2</v>
      </c>
      <c r="AY83">
        <v>1</v>
      </c>
      <c r="AZ83">
        <v>1</v>
      </c>
      <c r="BA83">
        <v>2</v>
      </c>
      <c r="BB83">
        <v>2</v>
      </c>
      <c r="BC83">
        <v>2</v>
      </c>
      <c r="BD83">
        <v>1</v>
      </c>
      <c r="BE83">
        <v>2</v>
      </c>
      <c r="BF83">
        <v>2</v>
      </c>
      <c r="BG83">
        <v>2</v>
      </c>
      <c r="BH83">
        <v>2</v>
      </c>
      <c r="BI83">
        <v>2</v>
      </c>
      <c r="BJ83">
        <v>2</v>
      </c>
      <c r="BK83">
        <v>2</v>
      </c>
      <c r="BL83">
        <v>1</v>
      </c>
      <c r="BM83">
        <v>1</v>
      </c>
      <c r="BN83">
        <v>2</v>
      </c>
      <c r="BO83">
        <v>2</v>
      </c>
      <c r="BP83">
        <v>2</v>
      </c>
      <c r="BQ83">
        <v>2</v>
      </c>
      <c r="BR83">
        <v>2</v>
      </c>
      <c r="BS83">
        <v>2</v>
      </c>
      <c r="BT83">
        <v>2</v>
      </c>
      <c r="BU83">
        <v>1</v>
      </c>
      <c r="BV83">
        <v>2</v>
      </c>
      <c r="BW83">
        <v>1</v>
      </c>
      <c r="BX83">
        <v>2</v>
      </c>
      <c r="BY83">
        <v>2</v>
      </c>
      <c r="BZ83">
        <v>1</v>
      </c>
      <c r="CA83">
        <v>1</v>
      </c>
      <c r="CB83">
        <v>1</v>
      </c>
      <c r="CC83">
        <v>2</v>
      </c>
      <c r="CD83">
        <v>1</v>
      </c>
      <c r="CE83">
        <v>2</v>
      </c>
      <c r="CF83">
        <v>2</v>
      </c>
      <c r="CG83">
        <v>2</v>
      </c>
      <c r="CH83">
        <v>2</v>
      </c>
      <c r="CI83">
        <v>2</v>
      </c>
      <c r="CJ83">
        <v>2</v>
      </c>
      <c r="CK83">
        <v>2</v>
      </c>
      <c r="CL83">
        <v>1</v>
      </c>
      <c r="CM83">
        <v>2</v>
      </c>
      <c r="CN83">
        <v>2</v>
      </c>
      <c r="CO83">
        <v>2</v>
      </c>
      <c r="CP83">
        <v>2</v>
      </c>
      <c r="CQ83">
        <v>1</v>
      </c>
      <c r="CR83">
        <v>2</v>
      </c>
      <c r="CS83">
        <v>2</v>
      </c>
      <c r="CT83">
        <v>1</v>
      </c>
      <c r="CU83">
        <v>2</v>
      </c>
      <c r="CV83">
        <v>1</v>
      </c>
      <c r="CW83">
        <v>2</v>
      </c>
      <c r="CX83">
        <v>2</v>
      </c>
      <c r="CY83">
        <v>2</v>
      </c>
      <c r="CZ83">
        <v>2</v>
      </c>
      <c r="DA83">
        <v>1</v>
      </c>
      <c r="DB83">
        <v>2</v>
      </c>
      <c r="DC83">
        <v>2</v>
      </c>
      <c r="DD83">
        <v>2</v>
      </c>
      <c r="DE83">
        <v>1</v>
      </c>
      <c r="DF83">
        <v>1</v>
      </c>
      <c r="DG83">
        <v>2</v>
      </c>
      <c r="DH83">
        <v>2</v>
      </c>
      <c r="DI83">
        <v>1</v>
      </c>
      <c r="DJ83">
        <v>2</v>
      </c>
      <c r="DK83">
        <v>2</v>
      </c>
      <c r="DL83">
        <v>1</v>
      </c>
      <c r="DM83">
        <v>2</v>
      </c>
      <c r="DN83">
        <v>2</v>
      </c>
      <c r="DO83">
        <v>2</v>
      </c>
      <c r="DP83">
        <v>2</v>
      </c>
      <c r="DQ83">
        <v>2</v>
      </c>
      <c r="DR83">
        <v>1</v>
      </c>
      <c r="DS83">
        <v>2</v>
      </c>
      <c r="DT83">
        <v>2</v>
      </c>
      <c r="DU83">
        <v>2</v>
      </c>
      <c r="DV83">
        <v>1</v>
      </c>
      <c r="DW83">
        <v>2</v>
      </c>
      <c r="DX83">
        <v>1</v>
      </c>
      <c r="DY83">
        <v>1</v>
      </c>
      <c r="DZ83">
        <v>1</v>
      </c>
      <c r="EA83">
        <v>1</v>
      </c>
      <c r="EB83">
        <v>2</v>
      </c>
      <c r="EC83">
        <v>1</v>
      </c>
      <c r="ED83">
        <v>2</v>
      </c>
      <c r="EE83">
        <v>2</v>
      </c>
      <c r="EF83">
        <v>2</v>
      </c>
      <c r="EG83">
        <v>1</v>
      </c>
      <c r="EH83">
        <v>2</v>
      </c>
      <c r="EI83">
        <v>2</v>
      </c>
      <c r="EJ83">
        <v>2</v>
      </c>
      <c r="EK83">
        <v>2</v>
      </c>
      <c r="EL83">
        <v>2</v>
      </c>
      <c r="EM83">
        <v>2</v>
      </c>
      <c r="EN83">
        <v>2</v>
      </c>
      <c r="EO83">
        <v>2</v>
      </c>
      <c r="EP83">
        <v>2</v>
      </c>
      <c r="EQ83">
        <v>2</v>
      </c>
      <c r="ER83">
        <v>2</v>
      </c>
      <c r="ES83">
        <v>2</v>
      </c>
      <c r="ET83">
        <v>2</v>
      </c>
      <c r="EU83">
        <v>1</v>
      </c>
      <c r="EV83">
        <v>2</v>
      </c>
      <c r="EW83">
        <v>2</v>
      </c>
      <c r="EX83">
        <v>2</v>
      </c>
      <c r="EY83">
        <v>1</v>
      </c>
      <c r="EZ83">
        <v>2</v>
      </c>
      <c r="FA83">
        <v>2</v>
      </c>
      <c r="FB83">
        <v>2</v>
      </c>
      <c r="FC83">
        <v>2</v>
      </c>
      <c r="FD83">
        <v>1</v>
      </c>
      <c r="FE83">
        <v>2</v>
      </c>
      <c r="FF83">
        <f>IF(ISERROR(VLOOKUP(#REF!,Usuarios[],2,FALSE)),0,VLOOKUP(#REF!,Usuarios[],2,FALSE))</f>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C07B6-AD69-42C5-90BF-6CDF70A2A728}">
  <dimension ref="A1:EL39"/>
  <sheetViews>
    <sheetView workbookViewId="0">
      <selection activeCell="A2" sqref="A2"/>
    </sheetView>
  </sheetViews>
  <sheetFormatPr baseColWidth="10" defaultRowHeight="15" x14ac:dyDescent="0.25"/>
  <cols>
    <col min="1" max="1" width="13.42578125" bestFit="1" customWidth="1"/>
    <col min="2" max="2" width="26.85546875" bestFit="1" customWidth="1"/>
    <col min="3" max="22" width="8.5703125" bestFit="1" customWidth="1"/>
    <col min="23" max="37" width="8.42578125" bestFit="1" customWidth="1"/>
    <col min="38" max="46" width="6.42578125" bestFit="1" customWidth="1"/>
    <col min="47" max="57" width="7.42578125" bestFit="1" customWidth="1"/>
    <col min="58" max="77" width="8.5703125" bestFit="1" customWidth="1"/>
    <col min="78" max="122" width="8.28515625" bestFit="1" customWidth="1"/>
    <col min="123" max="131" width="6.7109375" bestFit="1" customWidth="1"/>
    <col min="132" max="134" width="7.7109375" bestFit="1" customWidth="1"/>
    <col min="135" max="143" width="8.5703125" bestFit="1" customWidth="1"/>
  </cols>
  <sheetData>
    <row r="1" spans="1:142" x14ac:dyDescent="0.25">
      <c r="A1" s="21" t="s">
        <v>15192</v>
      </c>
      <c r="B1" s="21"/>
      <c r="C1" s="21"/>
      <c r="D1" s="21"/>
      <c r="E1" s="21"/>
      <c r="F1" s="21"/>
      <c r="G1" s="21"/>
      <c r="H1" s="21"/>
      <c r="I1" s="21"/>
      <c r="J1" s="21"/>
    </row>
    <row r="3" spans="1:142" x14ac:dyDescent="0.25">
      <c r="A3" t="s">
        <v>15150</v>
      </c>
      <c r="B3" t="s">
        <v>10433</v>
      </c>
      <c r="C3" t="s">
        <v>10434</v>
      </c>
      <c r="D3" t="s">
        <v>10435</v>
      </c>
      <c r="E3" t="s">
        <v>10436</v>
      </c>
      <c r="F3" t="s">
        <v>10437</v>
      </c>
      <c r="G3" t="s">
        <v>10438</v>
      </c>
      <c r="H3" t="s">
        <v>10439</v>
      </c>
      <c r="I3" t="s">
        <v>10440</v>
      </c>
      <c r="J3" t="s">
        <v>10441</v>
      </c>
      <c r="K3" t="s">
        <v>10442</v>
      </c>
      <c r="L3" t="s">
        <v>10443</v>
      </c>
      <c r="M3" t="s">
        <v>10444</v>
      </c>
      <c r="N3" t="s">
        <v>10445</v>
      </c>
      <c r="O3" t="s">
        <v>10446</v>
      </c>
      <c r="P3" t="s">
        <v>10447</v>
      </c>
      <c r="Q3" t="s">
        <v>10448</v>
      </c>
      <c r="R3" t="s">
        <v>10449</v>
      </c>
      <c r="S3" t="s">
        <v>10450</v>
      </c>
      <c r="T3" t="s">
        <v>10451</v>
      </c>
      <c r="U3" t="s">
        <v>10452</v>
      </c>
      <c r="V3" t="s">
        <v>10453</v>
      </c>
      <c r="W3" t="s">
        <v>10454</v>
      </c>
      <c r="X3" t="s">
        <v>10455</v>
      </c>
      <c r="Y3" t="s">
        <v>10456</v>
      </c>
      <c r="Z3" t="s">
        <v>10457</v>
      </c>
      <c r="AA3" t="s">
        <v>10458</v>
      </c>
      <c r="AB3" t="s">
        <v>10459</v>
      </c>
      <c r="AC3" t="s">
        <v>10460</v>
      </c>
      <c r="AD3" t="s">
        <v>10461</v>
      </c>
      <c r="AE3" t="s">
        <v>10462</v>
      </c>
      <c r="AF3" t="s">
        <v>10463</v>
      </c>
      <c r="AG3" t="s">
        <v>10464</v>
      </c>
      <c r="AH3" t="s">
        <v>10465</v>
      </c>
      <c r="AI3" t="s">
        <v>10466</v>
      </c>
      <c r="AJ3" t="s">
        <v>10467</v>
      </c>
      <c r="AK3" t="s">
        <v>10468</v>
      </c>
      <c r="AL3" t="s">
        <v>10469</v>
      </c>
      <c r="AM3" t="s">
        <v>10470</v>
      </c>
      <c r="AN3" t="s">
        <v>10471</v>
      </c>
      <c r="AO3" t="s">
        <v>10472</v>
      </c>
      <c r="AP3" t="s">
        <v>10473</v>
      </c>
      <c r="AQ3" t="s">
        <v>10474</v>
      </c>
      <c r="AR3" t="s">
        <v>10475</v>
      </c>
      <c r="AS3" t="s">
        <v>10476</v>
      </c>
      <c r="AT3" t="s">
        <v>10477</v>
      </c>
      <c r="AU3" t="s">
        <v>10478</v>
      </c>
      <c r="AV3" t="s">
        <v>10479</v>
      </c>
      <c r="AW3" t="s">
        <v>10480</v>
      </c>
      <c r="AX3" t="s">
        <v>10481</v>
      </c>
      <c r="AY3" t="s">
        <v>10482</v>
      </c>
      <c r="AZ3" t="s">
        <v>10483</v>
      </c>
      <c r="BA3" t="s">
        <v>10484</v>
      </c>
      <c r="BB3" t="s">
        <v>10485</v>
      </c>
      <c r="BC3" t="s">
        <v>10486</v>
      </c>
      <c r="BD3" t="s">
        <v>10487</v>
      </c>
      <c r="BE3" t="s">
        <v>10488</v>
      </c>
      <c r="BF3" t="s">
        <v>10489</v>
      </c>
      <c r="BG3" t="s">
        <v>10490</v>
      </c>
      <c r="BH3" t="s">
        <v>10491</v>
      </c>
      <c r="BI3" t="s">
        <v>10492</v>
      </c>
      <c r="BJ3" t="s">
        <v>10493</v>
      </c>
      <c r="BK3" t="s">
        <v>10494</v>
      </c>
      <c r="BL3" t="s">
        <v>10495</v>
      </c>
      <c r="BM3" t="s">
        <v>10496</v>
      </c>
      <c r="BN3" t="s">
        <v>10497</v>
      </c>
      <c r="BO3" t="s">
        <v>10498</v>
      </c>
      <c r="BP3" t="s">
        <v>10499</v>
      </c>
      <c r="BQ3" t="s">
        <v>10500</v>
      </c>
      <c r="BR3" t="s">
        <v>10501</v>
      </c>
      <c r="BS3" t="s">
        <v>10502</v>
      </c>
      <c r="BT3" t="s">
        <v>10503</v>
      </c>
      <c r="BU3" t="s">
        <v>10504</v>
      </c>
      <c r="BV3" t="s">
        <v>10505</v>
      </c>
      <c r="BW3" t="s">
        <v>10506</v>
      </c>
      <c r="BX3" t="s">
        <v>10507</v>
      </c>
      <c r="BY3" t="s">
        <v>10508</v>
      </c>
      <c r="BZ3" t="s">
        <v>10509</v>
      </c>
      <c r="CA3" t="s">
        <v>10510</v>
      </c>
      <c r="CB3" t="s">
        <v>10511</v>
      </c>
      <c r="CC3" t="s">
        <v>10512</v>
      </c>
      <c r="CD3" t="s">
        <v>10513</v>
      </c>
      <c r="CE3" t="s">
        <v>10514</v>
      </c>
      <c r="CF3" t="s">
        <v>10515</v>
      </c>
      <c r="CG3" t="s">
        <v>10516</v>
      </c>
      <c r="CH3" t="s">
        <v>10517</v>
      </c>
      <c r="CI3" t="s">
        <v>10518</v>
      </c>
      <c r="CJ3" t="s">
        <v>10519</v>
      </c>
      <c r="CK3" t="s">
        <v>10520</v>
      </c>
      <c r="CL3" t="s">
        <v>10521</v>
      </c>
      <c r="CM3" t="s">
        <v>10522</v>
      </c>
      <c r="CN3" t="s">
        <v>10523</v>
      </c>
      <c r="CO3" t="s">
        <v>10524</v>
      </c>
      <c r="CP3" t="s">
        <v>10525</v>
      </c>
      <c r="CQ3" t="s">
        <v>10526</v>
      </c>
      <c r="CR3" t="s">
        <v>10527</v>
      </c>
      <c r="CS3" t="s">
        <v>10528</v>
      </c>
      <c r="CT3" t="s">
        <v>10529</v>
      </c>
      <c r="CU3" t="s">
        <v>10530</v>
      </c>
      <c r="CV3" t="s">
        <v>10531</v>
      </c>
      <c r="CW3" t="s">
        <v>10532</v>
      </c>
      <c r="CX3" t="s">
        <v>10533</v>
      </c>
      <c r="CY3" t="s">
        <v>10534</v>
      </c>
      <c r="CZ3" t="s">
        <v>10535</v>
      </c>
      <c r="DA3" t="s">
        <v>10536</v>
      </c>
      <c r="DB3" t="s">
        <v>10537</v>
      </c>
      <c r="DC3" t="s">
        <v>10538</v>
      </c>
      <c r="DD3" t="s">
        <v>10539</v>
      </c>
      <c r="DE3" t="s">
        <v>10540</v>
      </c>
      <c r="DF3" t="s">
        <v>10541</v>
      </c>
      <c r="DG3" t="s">
        <v>10542</v>
      </c>
      <c r="DH3" t="s">
        <v>10543</v>
      </c>
      <c r="DI3" t="s">
        <v>10544</v>
      </c>
      <c r="DJ3" t="s">
        <v>10545</v>
      </c>
      <c r="DK3" t="s">
        <v>10546</v>
      </c>
      <c r="DL3" t="s">
        <v>10547</v>
      </c>
      <c r="DM3" t="s">
        <v>10548</v>
      </c>
      <c r="DN3" t="s">
        <v>10549</v>
      </c>
      <c r="DO3" t="s">
        <v>10550</v>
      </c>
      <c r="DP3" t="s">
        <v>10551</v>
      </c>
      <c r="DQ3" t="s">
        <v>10552</v>
      </c>
      <c r="DR3" t="s">
        <v>10553</v>
      </c>
      <c r="DS3" t="s">
        <v>10554</v>
      </c>
      <c r="DT3" t="s">
        <v>10555</v>
      </c>
      <c r="DU3" t="s">
        <v>10556</v>
      </c>
      <c r="DV3" t="s">
        <v>10557</v>
      </c>
      <c r="DW3" t="s">
        <v>10558</v>
      </c>
      <c r="DX3" t="s">
        <v>10559</v>
      </c>
      <c r="DY3" t="s">
        <v>10560</v>
      </c>
      <c r="DZ3" t="s">
        <v>10561</v>
      </c>
      <c r="EA3" t="s">
        <v>10562</v>
      </c>
      <c r="EB3" t="s">
        <v>10563</v>
      </c>
      <c r="EC3" t="s">
        <v>10564</v>
      </c>
      <c r="ED3" t="s">
        <v>10565</v>
      </c>
      <c r="EE3" t="s">
        <v>10566</v>
      </c>
      <c r="EF3" t="s">
        <v>10567</v>
      </c>
      <c r="EG3" t="s">
        <v>10568</v>
      </c>
      <c r="EH3" t="s">
        <v>10569</v>
      </c>
      <c r="EI3" t="s">
        <v>10570</v>
      </c>
      <c r="EJ3" t="s">
        <v>10571</v>
      </c>
      <c r="EK3" t="s">
        <v>10572</v>
      </c>
      <c r="EL3" t="s">
        <v>10573</v>
      </c>
    </row>
    <row r="4" spans="1:142" x14ac:dyDescent="0.25">
      <c r="A4" s="1">
        <v>44595</v>
      </c>
      <c r="B4">
        <v>2</v>
      </c>
      <c r="C4">
        <v>1</v>
      </c>
      <c r="D4">
        <v>1</v>
      </c>
      <c r="E4">
        <v>1</v>
      </c>
      <c r="F4">
        <v>2</v>
      </c>
      <c r="G4">
        <v>1</v>
      </c>
      <c r="H4">
        <v>4</v>
      </c>
      <c r="I4">
        <v>2</v>
      </c>
      <c r="J4">
        <v>1</v>
      </c>
      <c r="K4">
        <v>1</v>
      </c>
      <c r="L4">
        <v>1</v>
      </c>
      <c r="M4">
        <v>4</v>
      </c>
      <c r="N4">
        <v>3</v>
      </c>
      <c r="O4">
        <v>1</v>
      </c>
      <c r="P4">
        <v>1</v>
      </c>
      <c r="Q4">
        <v>3</v>
      </c>
      <c r="R4">
        <v>1</v>
      </c>
      <c r="S4">
        <v>1</v>
      </c>
      <c r="T4">
        <v>1</v>
      </c>
      <c r="U4">
        <v>1</v>
      </c>
      <c r="V4">
        <v>1</v>
      </c>
      <c r="W4">
        <v>1</v>
      </c>
      <c r="X4">
        <v>5</v>
      </c>
      <c r="Y4">
        <v>1</v>
      </c>
      <c r="Z4">
        <v>5</v>
      </c>
      <c r="AA4">
        <v>1</v>
      </c>
      <c r="AB4">
        <v>5</v>
      </c>
      <c r="AC4">
        <v>1</v>
      </c>
      <c r="AD4">
        <v>1</v>
      </c>
      <c r="AE4">
        <v>1</v>
      </c>
      <c r="AF4">
        <v>2</v>
      </c>
      <c r="AG4">
        <v>5</v>
      </c>
      <c r="AH4">
        <v>1</v>
      </c>
      <c r="AI4">
        <v>4</v>
      </c>
      <c r="AJ4">
        <v>2</v>
      </c>
      <c r="AK4">
        <v>2</v>
      </c>
      <c r="AL4">
        <v>4</v>
      </c>
      <c r="AM4">
        <v>5</v>
      </c>
      <c r="AN4">
        <v>1</v>
      </c>
      <c r="AO4">
        <v>3</v>
      </c>
      <c r="AP4">
        <v>2</v>
      </c>
      <c r="AQ4">
        <v>1</v>
      </c>
      <c r="AR4">
        <v>2</v>
      </c>
      <c r="AS4">
        <v>3</v>
      </c>
      <c r="AT4">
        <v>1</v>
      </c>
      <c r="AU4">
        <v>1</v>
      </c>
      <c r="AV4">
        <v>2</v>
      </c>
      <c r="AW4">
        <v>2</v>
      </c>
      <c r="AX4">
        <v>4</v>
      </c>
      <c r="AY4">
        <v>2</v>
      </c>
      <c r="AZ4">
        <v>5</v>
      </c>
      <c r="BA4">
        <v>2</v>
      </c>
      <c r="BB4">
        <v>3</v>
      </c>
      <c r="BC4">
        <v>2</v>
      </c>
      <c r="BD4">
        <v>1</v>
      </c>
      <c r="BE4">
        <v>5</v>
      </c>
      <c r="BF4">
        <v>5</v>
      </c>
      <c r="BG4">
        <v>1</v>
      </c>
      <c r="BH4">
        <v>4</v>
      </c>
      <c r="BI4">
        <v>5</v>
      </c>
      <c r="BJ4">
        <v>1</v>
      </c>
      <c r="BK4">
        <v>4</v>
      </c>
      <c r="BL4">
        <v>2</v>
      </c>
      <c r="BM4">
        <v>5</v>
      </c>
      <c r="BN4">
        <v>4</v>
      </c>
      <c r="BO4">
        <v>4</v>
      </c>
      <c r="BP4">
        <v>4</v>
      </c>
      <c r="BQ4">
        <v>4</v>
      </c>
      <c r="BR4">
        <v>5</v>
      </c>
      <c r="BS4">
        <v>2</v>
      </c>
      <c r="BT4">
        <v>2</v>
      </c>
      <c r="BU4">
        <v>1</v>
      </c>
      <c r="BV4">
        <v>5</v>
      </c>
      <c r="BW4">
        <v>2</v>
      </c>
      <c r="BX4">
        <v>2</v>
      </c>
      <c r="BY4">
        <v>4</v>
      </c>
      <c r="BZ4">
        <v>1</v>
      </c>
      <c r="CA4">
        <v>1</v>
      </c>
      <c r="CB4">
        <v>1</v>
      </c>
      <c r="CC4">
        <v>1</v>
      </c>
      <c r="CD4">
        <v>4</v>
      </c>
      <c r="CE4">
        <v>3</v>
      </c>
      <c r="CF4">
        <v>3</v>
      </c>
      <c r="CG4">
        <v>3</v>
      </c>
      <c r="CH4">
        <v>1</v>
      </c>
      <c r="CI4">
        <v>4</v>
      </c>
      <c r="CJ4">
        <v>2</v>
      </c>
      <c r="CK4">
        <v>1</v>
      </c>
      <c r="CL4">
        <v>1</v>
      </c>
      <c r="CM4">
        <v>1</v>
      </c>
      <c r="CN4">
        <v>4</v>
      </c>
      <c r="CO4">
        <v>4</v>
      </c>
      <c r="CP4">
        <v>3</v>
      </c>
      <c r="CQ4">
        <v>1</v>
      </c>
      <c r="CR4">
        <v>1</v>
      </c>
      <c r="CS4">
        <v>3</v>
      </c>
      <c r="CT4">
        <v>3</v>
      </c>
      <c r="CU4">
        <v>2</v>
      </c>
      <c r="CV4">
        <v>1</v>
      </c>
      <c r="CW4">
        <v>1</v>
      </c>
      <c r="CX4">
        <v>1</v>
      </c>
      <c r="CY4">
        <v>1</v>
      </c>
      <c r="CZ4">
        <v>1</v>
      </c>
      <c r="DA4">
        <v>3</v>
      </c>
      <c r="DB4">
        <v>1</v>
      </c>
      <c r="DC4">
        <v>5</v>
      </c>
      <c r="DD4">
        <v>5</v>
      </c>
      <c r="DE4">
        <v>1</v>
      </c>
      <c r="DF4">
        <v>5</v>
      </c>
      <c r="DG4">
        <v>2</v>
      </c>
      <c r="DH4">
        <v>1</v>
      </c>
      <c r="DI4">
        <v>5</v>
      </c>
      <c r="DJ4">
        <v>4</v>
      </c>
      <c r="DK4">
        <v>2</v>
      </c>
      <c r="DL4">
        <v>4</v>
      </c>
      <c r="DM4">
        <v>1</v>
      </c>
      <c r="DN4">
        <v>1</v>
      </c>
      <c r="DO4">
        <v>5</v>
      </c>
      <c r="DP4">
        <v>1</v>
      </c>
      <c r="DQ4">
        <v>1</v>
      </c>
      <c r="DR4">
        <v>5</v>
      </c>
      <c r="DS4">
        <v>1</v>
      </c>
      <c r="DT4">
        <v>1</v>
      </c>
      <c r="DU4">
        <v>5</v>
      </c>
      <c r="DV4">
        <v>1</v>
      </c>
      <c r="DW4">
        <v>4</v>
      </c>
      <c r="DX4">
        <v>4</v>
      </c>
      <c r="DY4">
        <v>2</v>
      </c>
      <c r="DZ4">
        <v>3</v>
      </c>
      <c r="EA4">
        <v>4</v>
      </c>
      <c r="EB4">
        <v>2</v>
      </c>
      <c r="EC4">
        <v>1</v>
      </c>
      <c r="ED4">
        <v>5</v>
      </c>
      <c r="EE4">
        <v>1</v>
      </c>
      <c r="EF4">
        <v>1</v>
      </c>
      <c r="EG4">
        <v>4</v>
      </c>
      <c r="EH4">
        <v>1</v>
      </c>
      <c r="EI4">
        <v>2</v>
      </c>
      <c r="EJ4">
        <v>5</v>
      </c>
      <c r="EK4">
        <v>4</v>
      </c>
      <c r="EL4">
        <v>5</v>
      </c>
    </row>
    <row r="5" spans="1:142" x14ac:dyDescent="0.25">
      <c r="A5" s="1">
        <v>44685</v>
      </c>
      <c r="B5">
        <v>1</v>
      </c>
      <c r="C5">
        <v>1</v>
      </c>
      <c r="D5">
        <v>1</v>
      </c>
      <c r="E5">
        <v>5</v>
      </c>
      <c r="F5">
        <v>1</v>
      </c>
      <c r="G5">
        <v>1</v>
      </c>
      <c r="H5">
        <v>3</v>
      </c>
      <c r="I5">
        <v>3</v>
      </c>
      <c r="J5">
        <v>1</v>
      </c>
      <c r="K5">
        <v>1</v>
      </c>
      <c r="L5">
        <v>1</v>
      </c>
      <c r="M5">
        <v>5</v>
      </c>
      <c r="N5">
        <v>1</v>
      </c>
      <c r="O5">
        <v>1</v>
      </c>
      <c r="P5">
        <v>1</v>
      </c>
      <c r="Q5">
        <v>4</v>
      </c>
      <c r="R5">
        <v>1</v>
      </c>
      <c r="S5">
        <v>1</v>
      </c>
      <c r="T5">
        <v>1</v>
      </c>
      <c r="U5">
        <v>1</v>
      </c>
      <c r="V5">
        <v>1</v>
      </c>
      <c r="W5">
        <v>1</v>
      </c>
      <c r="X5">
        <v>5</v>
      </c>
      <c r="Y5">
        <v>1</v>
      </c>
      <c r="Z5">
        <v>5</v>
      </c>
      <c r="AA5">
        <v>1</v>
      </c>
      <c r="AB5">
        <v>5</v>
      </c>
      <c r="AC5">
        <v>1</v>
      </c>
      <c r="AD5">
        <v>1</v>
      </c>
      <c r="AE5">
        <v>1</v>
      </c>
      <c r="AF5">
        <v>1</v>
      </c>
      <c r="AG5">
        <v>1</v>
      </c>
      <c r="AH5">
        <v>1</v>
      </c>
      <c r="AI5">
        <v>5</v>
      </c>
      <c r="AJ5">
        <v>1</v>
      </c>
      <c r="AK5">
        <v>2</v>
      </c>
      <c r="AL5">
        <v>4</v>
      </c>
      <c r="AM5">
        <v>5</v>
      </c>
      <c r="AN5">
        <v>5</v>
      </c>
      <c r="AO5">
        <v>1</v>
      </c>
      <c r="AP5">
        <v>2</v>
      </c>
      <c r="AQ5">
        <v>3</v>
      </c>
      <c r="AR5">
        <v>2</v>
      </c>
      <c r="AS5">
        <v>3</v>
      </c>
      <c r="AT5">
        <v>3</v>
      </c>
      <c r="AU5">
        <v>1</v>
      </c>
      <c r="AV5">
        <v>2</v>
      </c>
      <c r="AW5">
        <v>2</v>
      </c>
      <c r="AX5">
        <v>2</v>
      </c>
      <c r="AY5">
        <v>2</v>
      </c>
      <c r="AZ5">
        <v>5</v>
      </c>
      <c r="BA5">
        <v>2</v>
      </c>
      <c r="BB5">
        <v>3</v>
      </c>
      <c r="BC5">
        <v>5</v>
      </c>
      <c r="BD5">
        <v>1</v>
      </c>
      <c r="BE5">
        <v>3</v>
      </c>
      <c r="BF5">
        <v>5</v>
      </c>
      <c r="BG5">
        <v>1</v>
      </c>
      <c r="BH5">
        <v>2</v>
      </c>
      <c r="BI5">
        <v>4</v>
      </c>
      <c r="BJ5">
        <v>2</v>
      </c>
      <c r="BK5">
        <v>5</v>
      </c>
      <c r="BL5">
        <v>1</v>
      </c>
      <c r="BM5">
        <v>1</v>
      </c>
      <c r="BN5">
        <v>4</v>
      </c>
      <c r="BO5">
        <v>2</v>
      </c>
      <c r="BP5">
        <v>5</v>
      </c>
      <c r="BQ5">
        <v>4</v>
      </c>
      <c r="BR5">
        <v>5</v>
      </c>
      <c r="BS5">
        <v>4</v>
      </c>
      <c r="BT5">
        <v>2</v>
      </c>
      <c r="BU5">
        <v>1</v>
      </c>
      <c r="BV5">
        <v>5</v>
      </c>
      <c r="BW5">
        <v>3</v>
      </c>
      <c r="BX5">
        <v>2</v>
      </c>
      <c r="BY5">
        <v>5</v>
      </c>
      <c r="BZ5">
        <v>1</v>
      </c>
      <c r="CA5">
        <v>1</v>
      </c>
      <c r="CB5">
        <v>1</v>
      </c>
      <c r="CC5">
        <v>1</v>
      </c>
      <c r="CD5">
        <v>5</v>
      </c>
      <c r="CE5">
        <v>1</v>
      </c>
      <c r="CF5">
        <v>1</v>
      </c>
      <c r="CG5">
        <v>1</v>
      </c>
      <c r="CH5">
        <v>1</v>
      </c>
      <c r="CI5">
        <v>5</v>
      </c>
      <c r="CJ5">
        <v>1</v>
      </c>
      <c r="CK5">
        <v>1</v>
      </c>
      <c r="CL5">
        <v>1</v>
      </c>
      <c r="CM5">
        <v>1</v>
      </c>
      <c r="CN5">
        <v>1</v>
      </c>
      <c r="CO5">
        <v>1</v>
      </c>
      <c r="CP5">
        <v>5</v>
      </c>
      <c r="CQ5">
        <v>1</v>
      </c>
      <c r="CR5">
        <v>1</v>
      </c>
      <c r="CS5">
        <v>1</v>
      </c>
      <c r="CT5">
        <v>1</v>
      </c>
      <c r="CU5">
        <v>1</v>
      </c>
      <c r="CV5">
        <v>1</v>
      </c>
      <c r="CW5">
        <v>5</v>
      </c>
      <c r="CX5">
        <v>1</v>
      </c>
      <c r="CY5">
        <v>5</v>
      </c>
      <c r="CZ5">
        <v>1</v>
      </c>
      <c r="DA5">
        <v>1</v>
      </c>
      <c r="DB5">
        <v>1</v>
      </c>
      <c r="DC5">
        <v>2</v>
      </c>
      <c r="DD5">
        <v>5</v>
      </c>
      <c r="DE5">
        <v>1</v>
      </c>
      <c r="DF5">
        <v>5</v>
      </c>
      <c r="DG5">
        <v>1</v>
      </c>
      <c r="DH5">
        <v>1</v>
      </c>
      <c r="DI5">
        <v>2</v>
      </c>
      <c r="DJ5">
        <v>5</v>
      </c>
      <c r="DK5">
        <v>1</v>
      </c>
      <c r="DL5">
        <v>5</v>
      </c>
      <c r="DM5">
        <v>1</v>
      </c>
      <c r="DN5">
        <v>1</v>
      </c>
      <c r="DO5">
        <v>5</v>
      </c>
      <c r="DP5">
        <v>1</v>
      </c>
      <c r="DQ5">
        <v>1</v>
      </c>
      <c r="DR5">
        <v>5</v>
      </c>
      <c r="DS5">
        <v>3</v>
      </c>
      <c r="DT5">
        <v>1</v>
      </c>
      <c r="DU5">
        <v>5</v>
      </c>
      <c r="DV5">
        <v>1</v>
      </c>
      <c r="DW5">
        <v>4</v>
      </c>
      <c r="DX5">
        <v>4</v>
      </c>
      <c r="DY5">
        <v>3</v>
      </c>
      <c r="DZ5">
        <v>5</v>
      </c>
      <c r="EA5">
        <v>4</v>
      </c>
      <c r="EB5">
        <v>1</v>
      </c>
      <c r="EC5">
        <v>1</v>
      </c>
      <c r="ED5">
        <v>5</v>
      </c>
      <c r="EE5">
        <v>3</v>
      </c>
      <c r="EF5">
        <v>1</v>
      </c>
      <c r="EG5">
        <v>5</v>
      </c>
      <c r="EH5">
        <v>1</v>
      </c>
      <c r="EI5">
        <v>1</v>
      </c>
      <c r="EJ5">
        <v>5</v>
      </c>
      <c r="EK5">
        <v>1</v>
      </c>
      <c r="EL5">
        <v>5</v>
      </c>
    </row>
    <row r="6" spans="1:142" x14ac:dyDescent="0.25">
      <c r="A6" s="1">
        <v>44685</v>
      </c>
      <c r="B6">
        <v>1</v>
      </c>
      <c r="C6">
        <v>2</v>
      </c>
      <c r="D6">
        <v>1</v>
      </c>
      <c r="E6">
        <v>3</v>
      </c>
      <c r="F6">
        <v>1</v>
      </c>
      <c r="G6">
        <v>1</v>
      </c>
      <c r="H6">
        <v>3</v>
      </c>
      <c r="I6">
        <v>1</v>
      </c>
      <c r="J6">
        <v>1</v>
      </c>
      <c r="K6">
        <v>1</v>
      </c>
      <c r="L6">
        <v>1</v>
      </c>
      <c r="M6">
        <v>4</v>
      </c>
      <c r="N6">
        <v>3</v>
      </c>
      <c r="O6">
        <v>1</v>
      </c>
      <c r="P6">
        <v>1</v>
      </c>
      <c r="Q6">
        <v>3</v>
      </c>
      <c r="R6">
        <v>2</v>
      </c>
      <c r="S6">
        <v>1</v>
      </c>
      <c r="T6">
        <v>1</v>
      </c>
      <c r="U6">
        <v>2</v>
      </c>
      <c r="V6">
        <v>1</v>
      </c>
      <c r="W6">
        <v>1</v>
      </c>
      <c r="X6">
        <v>5</v>
      </c>
      <c r="Y6">
        <v>3</v>
      </c>
      <c r="Z6">
        <v>5</v>
      </c>
      <c r="AA6">
        <v>1</v>
      </c>
      <c r="AB6">
        <v>3</v>
      </c>
      <c r="AC6">
        <v>1</v>
      </c>
      <c r="AD6">
        <v>5</v>
      </c>
      <c r="AE6">
        <v>3</v>
      </c>
      <c r="AF6">
        <v>4</v>
      </c>
      <c r="AG6">
        <v>2</v>
      </c>
      <c r="AH6">
        <v>2</v>
      </c>
      <c r="AI6">
        <v>5</v>
      </c>
      <c r="AJ6">
        <v>4</v>
      </c>
      <c r="AK6">
        <v>1</v>
      </c>
      <c r="AL6">
        <v>4</v>
      </c>
      <c r="AM6">
        <v>5</v>
      </c>
      <c r="AN6">
        <v>3</v>
      </c>
      <c r="AO6">
        <v>3</v>
      </c>
      <c r="AP6">
        <v>4</v>
      </c>
      <c r="AQ6">
        <v>3</v>
      </c>
      <c r="AR6">
        <v>2</v>
      </c>
      <c r="AS6">
        <v>1</v>
      </c>
      <c r="AT6">
        <v>3</v>
      </c>
      <c r="AU6">
        <v>3</v>
      </c>
      <c r="AV6">
        <v>5</v>
      </c>
      <c r="AW6">
        <v>2</v>
      </c>
      <c r="AX6">
        <v>4</v>
      </c>
      <c r="AY6">
        <v>1</v>
      </c>
      <c r="AZ6">
        <v>4</v>
      </c>
      <c r="BA6">
        <v>5</v>
      </c>
      <c r="BB6">
        <v>3</v>
      </c>
      <c r="BC6">
        <v>5</v>
      </c>
      <c r="BD6">
        <v>1</v>
      </c>
      <c r="BE6">
        <v>4</v>
      </c>
      <c r="BF6">
        <v>5</v>
      </c>
      <c r="BG6">
        <v>1</v>
      </c>
      <c r="BH6">
        <v>2</v>
      </c>
      <c r="BI6">
        <v>4</v>
      </c>
      <c r="BJ6">
        <v>2</v>
      </c>
      <c r="BK6">
        <v>5</v>
      </c>
      <c r="BL6">
        <v>2</v>
      </c>
      <c r="BM6">
        <v>3</v>
      </c>
      <c r="BN6">
        <v>4</v>
      </c>
      <c r="BO6">
        <v>1</v>
      </c>
      <c r="BP6">
        <v>5</v>
      </c>
      <c r="BQ6">
        <v>4</v>
      </c>
      <c r="BR6">
        <v>4</v>
      </c>
      <c r="BS6">
        <v>5</v>
      </c>
      <c r="BT6">
        <v>2</v>
      </c>
      <c r="BU6">
        <v>1</v>
      </c>
      <c r="BV6">
        <v>3</v>
      </c>
      <c r="BW6">
        <v>2</v>
      </c>
      <c r="BX6">
        <v>2</v>
      </c>
      <c r="BY6">
        <v>3</v>
      </c>
      <c r="BZ6">
        <v>2</v>
      </c>
      <c r="CA6">
        <v>2</v>
      </c>
      <c r="CB6">
        <v>1</v>
      </c>
      <c r="CC6">
        <v>1</v>
      </c>
      <c r="CD6">
        <v>4</v>
      </c>
      <c r="CE6">
        <v>1</v>
      </c>
      <c r="CF6">
        <v>1</v>
      </c>
      <c r="CG6">
        <v>1</v>
      </c>
      <c r="CH6">
        <v>1</v>
      </c>
      <c r="CI6">
        <v>3</v>
      </c>
      <c r="CJ6">
        <v>1</v>
      </c>
      <c r="CK6">
        <v>1</v>
      </c>
      <c r="CL6">
        <v>1</v>
      </c>
      <c r="CM6">
        <v>1</v>
      </c>
      <c r="CN6">
        <v>2</v>
      </c>
      <c r="CO6">
        <v>3</v>
      </c>
      <c r="CP6">
        <v>4</v>
      </c>
      <c r="CQ6">
        <v>2</v>
      </c>
      <c r="CR6">
        <v>2</v>
      </c>
      <c r="CS6">
        <v>4</v>
      </c>
      <c r="CT6">
        <v>1</v>
      </c>
      <c r="CU6">
        <v>3</v>
      </c>
      <c r="CV6">
        <v>2</v>
      </c>
      <c r="CW6">
        <v>2</v>
      </c>
      <c r="CX6">
        <v>1</v>
      </c>
      <c r="CY6">
        <v>5</v>
      </c>
      <c r="CZ6">
        <v>1</v>
      </c>
      <c r="DA6">
        <v>2</v>
      </c>
      <c r="DB6">
        <v>1</v>
      </c>
      <c r="DC6">
        <v>3</v>
      </c>
      <c r="DD6">
        <v>5</v>
      </c>
      <c r="DE6">
        <v>1</v>
      </c>
      <c r="DF6">
        <v>5</v>
      </c>
      <c r="DG6">
        <v>2</v>
      </c>
      <c r="DH6">
        <v>1</v>
      </c>
      <c r="DI6">
        <v>2</v>
      </c>
      <c r="DJ6">
        <v>5</v>
      </c>
      <c r="DK6">
        <v>1</v>
      </c>
      <c r="DL6">
        <v>5</v>
      </c>
      <c r="DM6">
        <v>2</v>
      </c>
      <c r="DN6">
        <v>1</v>
      </c>
      <c r="DO6">
        <v>4</v>
      </c>
      <c r="DP6">
        <v>1</v>
      </c>
      <c r="DQ6">
        <v>3</v>
      </c>
      <c r="DR6">
        <v>5</v>
      </c>
      <c r="DS6">
        <v>1</v>
      </c>
      <c r="DT6">
        <v>1</v>
      </c>
      <c r="DU6">
        <v>5</v>
      </c>
      <c r="DV6">
        <v>1</v>
      </c>
      <c r="DW6">
        <v>4</v>
      </c>
      <c r="DX6">
        <v>4</v>
      </c>
      <c r="DY6">
        <v>2</v>
      </c>
      <c r="DZ6">
        <v>5</v>
      </c>
      <c r="EA6">
        <v>5</v>
      </c>
      <c r="EB6">
        <v>2</v>
      </c>
      <c r="EC6">
        <v>1</v>
      </c>
      <c r="ED6">
        <v>5</v>
      </c>
      <c r="EE6">
        <v>1</v>
      </c>
      <c r="EF6">
        <v>2</v>
      </c>
      <c r="EG6">
        <v>5</v>
      </c>
      <c r="EH6">
        <v>2</v>
      </c>
      <c r="EI6">
        <v>1</v>
      </c>
      <c r="EJ6">
        <v>4</v>
      </c>
      <c r="EK6">
        <v>2</v>
      </c>
      <c r="EL6">
        <v>5</v>
      </c>
    </row>
    <row r="7" spans="1:142" x14ac:dyDescent="0.25">
      <c r="A7" s="1">
        <v>44685</v>
      </c>
      <c r="B7">
        <v>1</v>
      </c>
      <c r="C7">
        <v>2</v>
      </c>
      <c r="D7">
        <v>1</v>
      </c>
      <c r="E7">
        <v>5</v>
      </c>
      <c r="F7">
        <v>1</v>
      </c>
      <c r="G7">
        <v>1</v>
      </c>
      <c r="H7">
        <v>4</v>
      </c>
      <c r="I7">
        <v>2</v>
      </c>
      <c r="J7">
        <v>1</v>
      </c>
      <c r="K7">
        <v>1</v>
      </c>
      <c r="L7">
        <v>1</v>
      </c>
      <c r="M7">
        <v>5</v>
      </c>
      <c r="N7">
        <v>4</v>
      </c>
      <c r="O7">
        <v>1</v>
      </c>
      <c r="P7">
        <v>1</v>
      </c>
      <c r="Q7">
        <v>4</v>
      </c>
      <c r="R7">
        <v>1</v>
      </c>
      <c r="S7">
        <v>1</v>
      </c>
      <c r="T7">
        <v>1</v>
      </c>
      <c r="U7">
        <v>1</v>
      </c>
      <c r="V7">
        <v>1</v>
      </c>
      <c r="W7">
        <v>1</v>
      </c>
      <c r="X7">
        <v>5</v>
      </c>
      <c r="Y7">
        <v>1</v>
      </c>
      <c r="Z7">
        <v>5</v>
      </c>
      <c r="AA7">
        <v>1</v>
      </c>
      <c r="AB7">
        <v>2</v>
      </c>
      <c r="AC7">
        <v>1</v>
      </c>
      <c r="AD7">
        <v>5</v>
      </c>
      <c r="AE7">
        <v>1</v>
      </c>
      <c r="AF7">
        <v>5</v>
      </c>
      <c r="AG7">
        <v>1</v>
      </c>
      <c r="AH7">
        <v>4</v>
      </c>
      <c r="AI7">
        <v>3</v>
      </c>
      <c r="AJ7">
        <v>1</v>
      </c>
      <c r="AK7">
        <v>2</v>
      </c>
      <c r="AL7">
        <v>4</v>
      </c>
      <c r="AM7">
        <v>5</v>
      </c>
      <c r="AN7">
        <v>3</v>
      </c>
      <c r="AO7">
        <v>3</v>
      </c>
      <c r="AP7">
        <v>4</v>
      </c>
      <c r="AQ7">
        <v>2</v>
      </c>
      <c r="AR7">
        <v>2</v>
      </c>
      <c r="AS7">
        <v>3</v>
      </c>
      <c r="AT7">
        <v>1</v>
      </c>
      <c r="AU7">
        <v>1</v>
      </c>
      <c r="AV7">
        <v>5</v>
      </c>
      <c r="AW7">
        <v>2</v>
      </c>
      <c r="AX7">
        <v>4</v>
      </c>
      <c r="AY7">
        <v>2</v>
      </c>
      <c r="AZ7">
        <v>5</v>
      </c>
      <c r="BA7">
        <v>2</v>
      </c>
      <c r="BB7">
        <v>3</v>
      </c>
      <c r="BC7">
        <v>2</v>
      </c>
      <c r="BD7">
        <v>5</v>
      </c>
      <c r="BE7">
        <v>5</v>
      </c>
      <c r="BF7">
        <v>5</v>
      </c>
      <c r="BG7">
        <v>1</v>
      </c>
      <c r="BH7">
        <v>2</v>
      </c>
      <c r="BI7">
        <v>5</v>
      </c>
      <c r="BJ7">
        <v>1</v>
      </c>
      <c r="BK7">
        <v>5</v>
      </c>
      <c r="BL7">
        <v>1</v>
      </c>
      <c r="BM7">
        <v>4</v>
      </c>
      <c r="BN7">
        <v>5</v>
      </c>
      <c r="BO7">
        <v>4</v>
      </c>
      <c r="BP7">
        <v>3</v>
      </c>
      <c r="BQ7">
        <v>5</v>
      </c>
      <c r="BR7">
        <v>4</v>
      </c>
      <c r="BS7">
        <v>2</v>
      </c>
      <c r="BT7">
        <v>1</v>
      </c>
      <c r="BU7">
        <v>1</v>
      </c>
      <c r="BV7">
        <v>5</v>
      </c>
      <c r="BW7">
        <v>1</v>
      </c>
      <c r="BX7">
        <v>1</v>
      </c>
      <c r="BY7">
        <v>2</v>
      </c>
      <c r="BZ7">
        <v>3</v>
      </c>
      <c r="CA7">
        <v>1</v>
      </c>
      <c r="CB7">
        <v>1</v>
      </c>
      <c r="CC7">
        <v>1</v>
      </c>
      <c r="CD7">
        <v>5</v>
      </c>
      <c r="CE7">
        <v>1</v>
      </c>
      <c r="CF7">
        <v>1</v>
      </c>
      <c r="CG7">
        <v>2</v>
      </c>
      <c r="CH7">
        <v>1</v>
      </c>
      <c r="CI7">
        <v>1</v>
      </c>
      <c r="CJ7">
        <v>1</v>
      </c>
      <c r="CK7">
        <v>1</v>
      </c>
      <c r="CL7">
        <v>1</v>
      </c>
      <c r="CM7">
        <v>1</v>
      </c>
      <c r="CN7">
        <v>1</v>
      </c>
      <c r="CO7">
        <v>5</v>
      </c>
      <c r="CP7">
        <v>5</v>
      </c>
      <c r="CQ7">
        <v>2</v>
      </c>
      <c r="CR7">
        <v>3</v>
      </c>
      <c r="CS7">
        <v>1</v>
      </c>
      <c r="CT7">
        <v>1</v>
      </c>
      <c r="CU7">
        <v>3</v>
      </c>
      <c r="CV7">
        <v>2</v>
      </c>
      <c r="CW7">
        <v>3</v>
      </c>
      <c r="CX7">
        <v>1</v>
      </c>
      <c r="CY7">
        <v>5</v>
      </c>
      <c r="CZ7">
        <v>1</v>
      </c>
      <c r="DA7">
        <v>1</v>
      </c>
      <c r="DB7">
        <v>1</v>
      </c>
      <c r="DC7">
        <v>2</v>
      </c>
      <c r="DD7">
        <v>5</v>
      </c>
      <c r="DE7">
        <v>1</v>
      </c>
      <c r="DF7">
        <v>5</v>
      </c>
      <c r="DG7">
        <v>1</v>
      </c>
      <c r="DH7">
        <v>1</v>
      </c>
      <c r="DI7">
        <v>2</v>
      </c>
      <c r="DJ7">
        <v>4</v>
      </c>
      <c r="DK7">
        <v>2</v>
      </c>
      <c r="DL7">
        <v>5</v>
      </c>
      <c r="DM7">
        <v>1</v>
      </c>
      <c r="DN7">
        <v>1</v>
      </c>
      <c r="DO7">
        <v>5</v>
      </c>
      <c r="DP7">
        <v>1</v>
      </c>
      <c r="DQ7">
        <v>1</v>
      </c>
      <c r="DR7">
        <v>5</v>
      </c>
      <c r="DS7">
        <v>3</v>
      </c>
      <c r="DT7">
        <v>1</v>
      </c>
      <c r="DU7">
        <v>5</v>
      </c>
      <c r="DV7">
        <v>1</v>
      </c>
      <c r="DW7">
        <v>1</v>
      </c>
      <c r="DX7">
        <v>4</v>
      </c>
      <c r="DY7">
        <v>3</v>
      </c>
      <c r="DZ7">
        <v>5</v>
      </c>
      <c r="EA7">
        <v>5</v>
      </c>
      <c r="EB7">
        <v>1</v>
      </c>
      <c r="EC7">
        <v>1</v>
      </c>
      <c r="ED7">
        <v>5</v>
      </c>
      <c r="EE7">
        <v>1</v>
      </c>
      <c r="EF7">
        <v>1</v>
      </c>
      <c r="EG7">
        <v>5</v>
      </c>
      <c r="EH7">
        <v>1</v>
      </c>
      <c r="EI7">
        <v>1</v>
      </c>
      <c r="EJ7">
        <v>3</v>
      </c>
      <c r="EK7">
        <v>1</v>
      </c>
      <c r="EL7">
        <v>5</v>
      </c>
    </row>
    <row r="8" spans="1:142" x14ac:dyDescent="0.25">
      <c r="A8" s="1">
        <v>44685</v>
      </c>
      <c r="B8">
        <v>2</v>
      </c>
      <c r="C8">
        <v>3</v>
      </c>
      <c r="D8">
        <v>4</v>
      </c>
      <c r="E8">
        <v>1</v>
      </c>
      <c r="F8">
        <v>2</v>
      </c>
      <c r="G8">
        <v>1</v>
      </c>
      <c r="H8">
        <v>4</v>
      </c>
      <c r="I8">
        <v>5</v>
      </c>
      <c r="J8">
        <v>1</v>
      </c>
      <c r="K8">
        <v>1</v>
      </c>
      <c r="L8">
        <v>1</v>
      </c>
      <c r="M8">
        <v>4</v>
      </c>
      <c r="N8">
        <v>3</v>
      </c>
      <c r="O8">
        <v>1</v>
      </c>
      <c r="P8">
        <v>1</v>
      </c>
      <c r="Q8">
        <v>5</v>
      </c>
      <c r="R8">
        <v>1</v>
      </c>
      <c r="S8">
        <v>1</v>
      </c>
      <c r="T8">
        <v>1</v>
      </c>
      <c r="U8">
        <v>1</v>
      </c>
      <c r="V8">
        <v>1</v>
      </c>
      <c r="W8">
        <v>1</v>
      </c>
      <c r="X8">
        <v>5</v>
      </c>
      <c r="Y8">
        <v>1</v>
      </c>
      <c r="Z8">
        <v>4</v>
      </c>
      <c r="AA8">
        <v>3</v>
      </c>
      <c r="AB8">
        <v>5</v>
      </c>
      <c r="AC8">
        <v>1</v>
      </c>
      <c r="AD8">
        <v>3</v>
      </c>
      <c r="AE8">
        <v>1</v>
      </c>
      <c r="AF8">
        <v>5</v>
      </c>
      <c r="AG8">
        <v>1</v>
      </c>
      <c r="AH8">
        <v>1</v>
      </c>
      <c r="AI8">
        <v>1</v>
      </c>
      <c r="AJ8">
        <v>5</v>
      </c>
      <c r="AK8">
        <v>2</v>
      </c>
      <c r="AL8">
        <v>4</v>
      </c>
      <c r="AM8">
        <v>3</v>
      </c>
      <c r="AN8">
        <v>5</v>
      </c>
      <c r="AO8">
        <v>1</v>
      </c>
      <c r="AP8">
        <v>4</v>
      </c>
      <c r="AQ8">
        <v>3</v>
      </c>
      <c r="AR8">
        <v>2</v>
      </c>
      <c r="AS8">
        <v>3</v>
      </c>
      <c r="AT8">
        <v>1</v>
      </c>
      <c r="AU8">
        <v>3</v>
      </c>
      <c r="AV8">
        <v>1</v>
      </c>
      <c r="AW8">
        <v>5</v>
      </c>
      <c r="AX8">
        <v>4</v>
      </c>
      <c r="AY8">
        <v>2</v>
      </c>
      <c r="AZ8">
        <v>5</v>
      </c>
      <c r="BA8">
        <v>3</v>
      </c>
      <c r="BB8">
        <v>3</v>
      </c>
      <c r="BC8">
        <v>2</v>
      </c>
      <c r="BD8">
        <v>5</v>
      </c>
      <c r="BE8">
        <v>4</v>
      </c>
      <c r="BF8">
        <v>2</v>
      </c>
      <c r="BG8">
        <v>1</v>
      </c>
      <c r="BH8">
        <v>2</v>
      </c>
      <c r="BI8">
        <v>4</v>
      </c>
      <c r="BJ8">
        <v>3</v>
      </c>
      <c r="BK8">
        <v>4</v>
      </c>
      <c r="BL8">
        <v>1</v>
      </c>
      <c r="BM8">
        <v>2</v>
      </c>
      <c r="BN8">
        <v>4</v>
      </c>
      <c r="BO8">
        <v>5</v>
      </c>
      <c r="BP8">
        <v>4</v>
      </c>
      <c r="BQ8">
        <v>4</v>
      </c>
      <c r="BR8">
        <v>5</v>
      </c>
      <c r="BS8">
        <v>5</v>
      </c>
      <c r="BT8">
        <v>3</v>
      </c>
      <c r="BU8">
        <v>1</v>
      </c>
      <c r="BV8">
        <v>5</v>
      </c>
      <c r="BW8">
        <v>4</v>
      </c>
      <c r="BX8">
        <v>2</v>
      </c>
      <c r="BY8">
        <v>4</v>
      </c>
      <c r="BZ8">
        <v>2</v>
      </c>
      <c r="CA8">
        <v>2</v>
      </c>
      <c r="CB8">
        <v>1</v>
      </c>
      <c r="CC8">
        <v>1</v>
      </c>
      <c r="CD8">
        <v>5</v>
      </c>
      <c r="CE8">
        <v>2</v>
      </c>
      <c r="CF8">
        <v>1</v>
      </c>
      <c r="CG8">
        <v>1</v>
      </c>
      <c r="CH8">
        <v>1</v>
      </c>
      <c r="CI8">
        <v>4</v>
      </c>
      <c r="CJ8">
        <v>1</v>
      </c>
      <c r="CK8">
        <v>1</v>
      </c>
      <c r="CL8">
        <v>3</v>
      </c>
      <c r="CM8">
        <v>1</v>
      </c>
      <c r="CN8">
        <v>4</v>
      </c>
      <c r="CO8">
        <v>4</v>
      </c>
      <c r="CP8">
        <v>1</v>
      </c>
      <c r="CQ8">
        <v>1</v>
      </c>
      <c r="CR8">
        <v>1</v>
      </c>
      <c r="CS8">
        <v>4</v>
      </c>
      <c r="CT8">
        <v>1</v>
      </c>
      <c r="CU8">
        <v>1</v>
      </c>
      <c r="CV8">
        <v>1</v>
      </c>
      <c r="CW8">
        <v>1</v>
      </c>
      <c r="CX8">
        <v>1</v>
      </c>
      <c r="CY8">
        <v>5</v>
      </c>
      <c r="CZ8">
        <v>2</v>
      </c>
      <c r="DA8">
        <v>1</v>
      </c>
      <c r="DB8">
        <v>2</v>
      </c>
      <c r="DC8">
        <v>5</v>
      </c>
      <c r="DD8">
        <v>2</v>
      </c>
      <c r="DE8">
        <v>1</v>
      </c>
      <c r="DF8">
        <v>5</v>
      </c>
      <c r="DG8">
        <v>3</v>
      </c>
      <c r="DH8">
        <v>1</v>
      </c>
      <c r="DI8">
        <v>2</v>
      </c>
      <c r="DJ8">
        <v>3</v>
      </c>
      <c r="DK8">
        <v>1</v>
      </c>
      <c r="DL8">
        <v>5</v>
      </c>
      <c r="DM8">
        <v>1</v>
      </c>
      <c r="DN8">
        <v>1</v>
      </c>
      <c r="DO8">
        <v>5</v>
      </c>
      <c r="DP8">
        <v>1</v>
      </c>
      <c r="DQ8">
        <v>1</v>
      </c>
      <c r="DR8">
        <v>5</v>
      </c>
      <c r="DS8">
        <v>3</v>
      </c>
      <c r="DT8">
        <v>1</v>
      </c>
      <c r="DU8">
        <v>2</v>
      </c>
      <c r="DV8">
        <v>1</v>
      </c>
      <c r="DW8">
        <v>1</v>
      </c>
      <c r="DX8">
        <v>4</v>
      </c>
      <c r="DY8">
        <v>3</v>
      </c>
      <c r="DZ8">
        <v>5</v>
      </c>
      <c r="EA8">
        <v>5</v>
      </c>
      <c r="EB8">
        <v>1</v>
      </c>
      <c r="EC8">
        <v>2</v>
      </c>
      <c r="ED8">
        <v>1</v>
      </c>
      <c r="EE8">
        <v>3</v>
      </c>
      <c r="EF8">
        <v>3</v>
      </c>
      <c r="EG8">
        <v>1</v>
      </c>
      <c r="EH8">
        <v>5</v>
      </c>
      <c r="EI8">
        <v>3</v>
      </c>
      <c r="EJ8">
        <v>1</v>
      </c>
      <c r="EK8">
        <v>4</v>
      </c>
      <c r="EL8">
        <v>3</v>
      </c>
    </row>
    <row r="9" spans="1:142" x14ac:dyDescent="0.25">
      <c r="A9" s="1">
        <v>44685</v>
      </c>
      <c r="B9">
        <v>2</v>
      </c>
      <c r="C9">
        <v>1</v>
      </c>
      <c r="D9">
        <v>1</v>
      </c>
      <c r="E9">
        <v>1</v>
      </c>
      <c r="F9">
        <v>1</v>
      </c>
      <c r="G9">
        <v>1</v>
      </c>
      <c r="H9">
        <v>3</v>
      </c>
      <c r="I9">
        <v>1</v>
      </c>
      <c r="J9">
        <v>1</v>
      </c>
      <c r="K9">
        <v>1</v>
      </c>
      <c r="L9">
        <v>1</v>
      </c>
      <c r="M9">
        <v>2</v>
      </c>
      <c r="N9">
        <v>2</v>
      </c>
      <c r="O9">
        <v>1</v>
      </c>
      <c r="P9">
        <v>1</v>
      </c>
      <c r="Q9">
        <v>5</v>
      </c>
      <c r="R9">
        <v>1</v>
      </c>
      <c r="S9">
        <v>1</v>
      </c>
      <c r="T9">
        <v>1</v>
      </c>
      <c r="U9">
        <v>1</v>
      </c>
      <c r="V9">
        <v>1</v>
      </c>
      <c r="W9">
        <v>1</v>
      </c>
      <c r="X9">
        <v>5</v>
      </c>
      <c r="Y9">
        <v>2</v>
      </c>
      <c r="Z9">
        <v>3</v>
      </c>
      <c r="AA9">
        <v>1</v>
      </c>
      <c r="AB9">
        <v>1</v>
      </c>
      <c r="AC9">
        <v>1</v>
      </c>
      <c r="AD9">
        <v>5</v>
      </c>
      <c r="AE9">
        <v>3</v>
      </c>
      <c r="AF9">
        <v>3</v>
      </c>
      <c r="AG9">
        <v>3</v>
      </c>
      <c r="AH9">
        <v>2</v>
      </c>
      <c r="AI9">
        <v>5</v>
      </c>
      <c r="AJ9">
        <v>1</v>
      </c>
      <c r="AK9">
        <v>2</v>
      </c>
      <c r="AL9">
        <v>4</v>
      </c>
      <c r="AM9">
        <v>5</v>
      </c>
      <c r="AN9">
        <v>5</v>
      </c>
      <c r="AO9">
        <v>3</v>
      </c>
      <c r="AP9">
        <v>4</v>
      </c>
      <c r="AQ9">
        <v>3</v>
      </c>
      <c r="AR9">
        <v>2</v>
      </c>
      <c r="AS9">
        <v>3</v>
      </c>
      <c r="AT9">
        <v>1</v>
      </c>
      <c r="AU9">
        <v>1</v>
      </c>
      <c r="AV9">
        <v>2</v>
      </c>
      <c r="AW9">
        <v>5</v>
      </c>
      <c r="AX9">
        <v>4</v>
      </c>
      <c r="AY9">
        <v>2</v>
      </c>
      <c r="AZ9">
        <v>5</v>
      </c>
      <c r="BA9">
        <v>2</v>
      </c>
      <c r="BB9">
        <v>3</v>
      </c>
      <c r="BC9">
        <v>2</v>
      </c>
      <c r="BD9">
        <v>1</v>
      </c>
      <c r="BE9">
        <v>5</v>
      </c>
      <c r="BF9">
        <v>4</v>
      </c>
      <c r="BG9">
        <v>1</v>
      </c>
      <c r="BH9">
        <v>3</v>
      </c>
      <c r="BI9">
        <v>4</v>
      </c>
      <c r="BJ9">
        <v>1</v>
      </c>
      <c r="BK9">
        <v>4</v>
      </c>
      <c r="BL9">
        <v>2</v>
      </c>
      <c r="BM9">
        <v>4</v>
      </c>
      <c r="BN9">
        <v>5</v>
      </c>
      <c r="BO9">
        <v>4</v>
      </c>
      <c r="BP9">
        <v>4</v>
      </c>
      <c r="BQ9">
        <v>4</v>
      </c>
      <c r="BR9">
        <v>3</v>
      </c>
      <c r="BS9">
        <v>1</v>
      </c>
      <c r="BT9">
        <v>1</v>
      </c>
      <c r="BU9">
        <v>1</v>
      </c>
      <c r="BV9">
        <v>5</v>
      </c>
      <c r="BW9">
        <v>3</v>
      </c>
      <c r="BX9">
        <v>1</v>
      </c>
      <c r="BY9">
        <v>1</v>
      </c>
      <c r="BZ9">
        <v>2</v>
      </c>
      <c r="CA9">
        <v>3</v>
      </c>
      <c r="CB9">
        <v>2</v>
      </c>
      <c r="CC9">
        <v>1</v>
      </c>
      <c r="CD9">
        <v>1</v>
      </c>
      <c r="CE9">
        <v>5</v>
      </c>
      <c r="CF9">
        <v>3</v>
      </c>
      <c r="CG9">
        <v>1</v>
      </c>
      <c r="CH9">
        <v>1</v>
      </c>
      <c r="CI9">
        <v>4</v>
      </c>
      <c r="CJ9">
        <v>1</v>
      </c>
      <c r="CK9">
        <v>1</v>
      </c>
      <c r="CL9">
        <v>1</v>
      </c>
      <c r="CM9">
        <v>1</v>
      </c>
      <c r="CN9">
        <v>1</v>
      </c>
      <c r="CO9">
        <v>1</v>
      </c>
      <c r="CP9">
        <v>3</v>
      </c>
      <c r="CQ9">
        <v>1</v>
      </c>
      <c r="CR9">
        <v>1</v>
      </c>
      <c r="CS9">
        <v>1</v>
      </c>
      <c r="CT9">
        <v>1</v>
      </c>
      <c r="CU9">
        <v>1</v>
      </c>
      <c r="CV9">
        <v>1</v>
      </c>
      <c r="CW9">
        <v>3</v>
      </c>
      <c r="CX9">
        <v>1</v>
      </c>
      <c r="CY9">
        <v>4</v>
      </c>
      <c r="CZ9">
        <v>1</v>
      </c>
      <c r="DA9">
        <v>1</v>
      </c>
      <c r="DB9">
        <v>1</v>
      </c>
      <c r="DC9">
        <v>5</v>
      </c>
      <c r="DD9">
        <v>3</v>
      </c>
      <c r="DE9">
        <v>1</v>
      </c>
      <c r="DF9">
        <v>5</v>
      </c>
      <c r="DG9">
        <v>1</v>
      </c>
      <c r="DH9">
        <v>2</v>
      </c>
      <c r="DI9">
        <v>1</v>
      </c>
      <c r="DJ9">
        <v>3</v>
      </c>
      <c r="DK9">
        <v>1</v>
      </c>
      <c r="DL9">
        <v>1</v>
      </c>
      <c r="DM9">
        <v>3</v>
      </c>
      <c r="DN9">
        <v>4</v>
      </c>
      <c r="DO9">
        <v>5</v>
      </c>
      <c r="DP9">
        <v>1</v>
      </c>
      <c r="DQ9">
        <v>1</v>
      </c>
      <c r="DR9">
        <v>5</v>
      </c>
      <c r="DS9">
        <v>5</v>
      </c>
      <c r="DT9">
        <v>1</v>
      </c>
      <c r="DU9">
        <v>5</v>
      </c>
      <c r="DV9">
        <v>1</v>
      </c>
      <c r="DW9">
        <v>4</v>
      </c>
      <c r="DX9">
        <v>4</v>
      </c>
      <c r="DY9">
        <v>3</v>
      </c>
      <c r="DZ9">
        <v>5</v>
      </c>
      <c r="EA9">
        <v>1</v>
      </c>
      <c r="EB9">
        <v>2</v>
      </c>
      <c r="EC9">
        <v>1</v>
      </c>
      <c r="ED9">
        <v>5</v>
      </c>
      <c r="EE9">
        <v>1</v>
      </c>
      <c r="EF9">
        <v>1</v>
      </c>
      <c r="EG9">
        <v>5</v>
      </c>
      <c r="EH9">
        <v>1</v>
      </c>
      <c r="EI9">
        <v>1</v>
      </c>
      <c r="EJ9">
        <v>3</v>
      </c>
      <c r="EK9">
        <v>1</v>
      </c>
      <c r="EL9">
        <v>3</v>
      </c>
    </row>
    <row r="10" spans="1:142" x14ac:dyDescent="0.25">
      <c r="A10" s="1">
        <v>44686</v>
      </c>
      <c r="B10">
        <v>2</v>
      </c>
      <c r="C10">
        <v>1</v>
      </c>
      <c r="D10">
        <v>1</v>
      </c>
      <c r="E10">
        <v>1</v>
      </c>
      <c r="F10">
        <v>1</v>
      </c>
      <c r="G10">
        <v>1</v>
      </c>
      <c r="H10">
        <v>2</v>
      </c>
      <c r="I10">
        <v>2</v>
      </c>
      <c r="J10">
        <v>1</v>
      </c>
      <c r="K10">
        <v>1</v>
      </c>
      <c r="L10">
        <v>1</v>
      </c>
      <c r="M10">
        <v>2</v>
      </c>
      <c r="N10">
        <v>1</v>
      </c>
      <c r="O10">
        <v>1</v>
      </c>
      <c r="P10">
        <v>1</v>
      </c>
      <c r="Q10">
        <v>3</v>
      </c>
      <c r="R10">
        <v>4</v>
      </c>
      <c r="S10">
        <v>4</v>
      </c>
      <c r="T10">
        <v>2</v>
      </c>
      <c r="U10">
        <v>1</v>
      </c>
      <c r="V10">
        <v>1</v>
      </c>
      <c r="W10">
        <v>1</v>
      </c>
      <c r="X10">
        <v>5</v>
      </c>
      <c r="Y10">
        <v>1</v>
      </c>
      <c r="Z10">
        <v>5</v>
      </c>
      <c r="AA10">
        <v>1</v>
      </c>
      <c r="AB10">
        <v>2</v>
      </c>
      <c r="AC10">
        <v>1</v>
      </c>
      <c r="AD10">
        <v>1</v>
      </c>
      <c r="AE10">
        <v>1</v>
      </c>
      <c r="AF10">
        <v>1</v>
      </c>
      <c r="AG10">
        <v>1</v>
      </c>
      <c r="AH10">
        <v>1</v>
      </c>
      <c r="AI10">
        <v>1</v>
      </c>
      <c r="AJ10">
        <v>1</v>
      </c>
      <c r="AK10">
        <v>2</v>
      </c>
      <c r="AL10">
        <v>4</v>
      </c>
      <c r="AM10">
        <v>4</v>
      </c>
      <c r="AN10">
        <v>5</v>
      </c>
      <c r="AO10">
        <v>1</v>
      </c>
      <c r="AP10">
        <v>2</v>
      </c>
      <c r="AQ10">
        <v>4</v>
      </c>
      <c r="AR10">
        <v>2</v>
      </c>
      <c r="AS10">
        <v>3</v>
      </c>
      <c r="AT10">
        <v>1</v>
      </c>
      <c r="AU10">
        <v>1</v>
      </c>
      <c r="AV10">
        <v>3</v>
      </c>
      <c r="AW10">
        <v>5</v>
      </c>
      <c r="AX10">
        <v>2</v>
      </c>
      <c r="AY10">
        <v>2</v>
      </c>
      <c r="AZ10">
        <v>5</v>
      </c>
      <c r="BA10">
        <v>2</v>
      </c>
      <c r="BB10">
        <v>3</v>
      </c>
      <c r="BC10">
        <v>2</v>
      </c>
      <c r="BD10">
        <v>2</v>
      </c>
      <c r="BE10">
        <v>5</v>
      </c>
      <c r="BF10">
        <v>5</v>
      </c>
      <c r="BG10">
        <v>1</v>
      </c>
      <c r="BH10">
        <v>5</v>
      </c>
      <c r="BI10">
        <v>1</v>
      </c>
      <c r="BJ10">
        <v>4</v>
      </c>
      <c r="BK10">
        <v>2</v>
      </c>
      <c r="BL10">
        <v>1</v>
      </c>
      <c r="BM10">
        <v>1</v>
      </c>
      <c r="BN10">
        <v>2</v>
      </c>
      <c r="BO10">
        <v>1</v>
      </c>
      <c r="BP10">
        <v>1</v>
      </c>
      <c r="BQ10">
        <v>1</v>
      </c>
      <c r="BR10">
        <v>1</v>
      </c>
      <c r="BS10">
        <v>2</v>
      </c>
      <c r="BT10">
        <v>1</v>
      </c>
      <c r="BU10">
        <v>1</v>
      </c>
      <c r="BV10">
        <v>1</v>
      </c>
      <c r="BW10">
        <v>2</v>
      </c>
      <c r="BX10">
        <v>1</v>
      </c>
      <c r="BY10">
        <v>3</v>
      </c>
      <c r="BZ10">
        <v>3</v>
      </c>
      <c r="CA10">
        <v>1</v>
      </c>
      <c r="CB10">
        <v>1</v>
      </c>
      <c r="CC10">
        <v>1</v>
      </c>
      <c r="CD10">
        <v>1</v>
      </c>
      <c r="CE10">
        <v>1</v>
      </c>
      <c r="CF10">
        <v>2</v>
      </c>
      <c r="CG10">
        <v>1</v>
      </c>
      <c r="CH10">
        <v>1</v>
      </c>
      <c r="CI10">
        <v>3</v>
      </c>
      <c r="CJ10">
        <v>1</v>
      </c>
      <c r="CK10">
        <v>1</v>
      </c>
      <c r="CL10">
        <v>1</v>
      </c>
      <c r="CM10">
        <v>1</v>
      </c>
      <c r="CN10">
        <v>1</v>
      </c>
      <c r="CO10">
        <v>1</v>
      </c>
      <c r="CP10">
        <v>1</v>
      </c>
      <c r="CQ10">
        <v>1</v>
      </c>
      <c r="CR10">
        <v>1</v>
      </c>
      <c r="CS10">
        <v>1</v>
      </c>
      <c r="CT10">
        <v>1</v>
      </c>
      <c r="CU10">
        <v>1</v>
      </c>
      <c r="CV10">
        <v>1</v>
      </c>
      <c r="CW10">
        <v>1</v>
      </c>
      <c r="CX10">
        <v>1</v>
      </c>
      <c r="CY10">
        <v>1</v>
      </c>
      <c r="CZ10">
        <v>1</v>
      </c>
      <c r="DA10">
        <v>1</v>
      </c>
      <c r="DB10">
        <v>1</v>
      </c>
      <c r="DC10">
        <v>2</v>
      </c>
      <c r="DD10">
        <v>2</v>
      </c>
      <c r="DE10">
        <v>1</v>
      </c>
      <c r="DF10">
        <v>5</v>
      </c>
      <c r="DG10">
        <v>1</v>
      </c>
      <c r="DH10">
        <v>1</v>
      </c>
      <c r="DI10">
        <v>1</v>
      </c>
      <c r="DJ10">
        <v>4</v>
      </c>
      <c r="DK10">
        <v>1</v>
      </c>
      <c r="DL10">
        <v>3</v>
      </c>
      <c r="DM10">
        <v>1</v>
      </c>
      <c r="DN10">
        <v>1</v>
      </c>
      <c r="DO10">
        <v>1</v>
      </c>
      <c r="DP10">
        <v>1</v>
      </c>
      <c r="DQ10">
        <v>1</v>
      </c>
      <c r="DR10">
        <v>5</v>
      </c>
      <c r="DS10">
        <v>1</v>
      </c>
      <c r="DT10">
        <v>4</v>
      </c>
      <c r="DU10">
        <v>5</v>
      </c>
      <c r="DV10">
        <v>1</v>
      </c>
      <c r="DW10">
        <v>1</v>
      </c>
      <c r="DX10">
        <v>4</v>
      </c>
      <c r="DY10">
        <v>3</v>
      </c>
      <c r="DZ10">
        <v>1</v>
      </c>
      <c r="EA10">
        <v>1</v>
      </c>
      <c r="EB10">
        <v>2</v>
      </c>
      <c r="EC10">
        <v>1</v>
      </c>
      <c r="ED10">
        <v>1</v>
      </c>
      <c r="EE10">
        <v>2</v>
      </c>
      <c r="EF10">
        <v>1</v>
      </c>
      <c r="EG10">
        <v>4</v>
      </c>
      <c r="EH10">
        <v>1</v>
      </c>
      <c r="EI10">
        <v>1</v>
      </c>
      <c r="EJ10">
        <v>1</v>
      </c>
      <c r="EK10">
        <v>3</v>
      </c>
      <c r="EL10">
        <v>1</v>
      </c>
    </row>
    <row r="11" spans="1:142" x14ac:dyDescent="0.25">
      <c r="A11" s="1">
        <v>44686</v>
      </c>
      <c r="B11">
        <v>2</v>
      </c>
      <c r="C11">
        <v>2</v>
      </c>
      <c r="D11">
        <v>1</v>
      </c>
      <c r="E11">
        <v>5</v>
      </c>
      <c r="F11">
        <v>1</v>
      </c>
      <c r="G11">
        <v>1</v>
      </c>
      <c r="H11">
        <v>5</v>
      </c>
      <c r="I11">
        <v>1</v>
      </c>
      <c r="J11">
        <v>1</v>
      </c>
      <c r="K11">
        <v>1</v>
      </c>
      <c r="L11">
        <v>1</v>
      </c>
      <c r="M11">
        <v>5</v>
      </c>
      <c r="N11">
        <v>4</v>
      </c>
      <c r="O11">
        <v>1</v>
      </c>
      <c r="P11">
        <v>1</v>
      </c>
      <c r="Q11">
        <v>4</v>
      </c>
      <c r="R11">
        <v>1</v>
      </c>
      <c r="S11">
        <v>1</v>
      </c>
      <c r="T11">
        <v>1</v>
      </c>
      <c r="U11">
        <v>1</v>
      </c>
      <c r="V11">
        <v>2</v>
      </c>
      <c r="W11">
        <v>3</v>
      </c>
      <c r="X11">
        <v>4</v>
      </c>
      <c r="Y11">
        <v>3</v>
      </c>
      <c r="Z11">
        <v>1</v>
      </c>
      <c r="AA11">
        <v>2</v>
      </c>
      <c r="AB11">
        <v>1</v>
      </c>
      <c r="AC11">
        <v>3</v>
      </c>
      <c r="AD11">
        <v>2</v>
      </c>
      <c r="AE11">
        <v>2</v>
      </c>
      <c r="AF11">
        <v>3</v>
      </c>
      <c r="AG11">
        <v>1</v>
      </c>
      <c r="AH11">
        <v>2</v>
      </c>
      <c r="AI11">
        <v>3</v>
      </c>
      <c r="AJ11">
        <v>1</v>
      </c>
      <c r="AK11">
        <v>2</v>
      </c>
      <c r="AL11">
        <v>4</v>
      </c>
      <c r="AM11">
        <v>2</v>
      </c>
      <c r="AN11">
        <v>5</v>
      </c>
      <c r="AO11">
        <v>1</v>
      </c>
      <c r="AP11">
        <v>2</v>
      </c>
      <c r="AQ11">
        <v>3</v>
      </c>
      <c r="AR11">
        <v>3</v>
      </c>
      <c r="AS11">
        <v>2</v>
      </c>
      <c r="AT11">
        <v>1</v>
      </c>
      <c r="AU11">
        <v>1</v>
      </c>
      <c r="AV11">
        <v>5</v>
      </c>
      <c r="AW11">
        <v>2</v>
      </c>
      <c r="AX11">
        <v>2</v>
      </c>
      <c r="AY11">
        <v>1</v>
      </c>
      <c r="AZ11">
        <v>1</v>
      </c>
      <c r="BA11">
        <v>1</v>
      </c>
      <c r="BB11">
        <v>3</v>
      </c>
      <c r="BC11">
        <v>5</v>
      </c>
      <c r="BD11">
        <v>1</v>
      </c>
      <c r="BE11">
        <v>5</v>
      </c>
      <c r="BF11">
        <v>5</v>
      </c>
      <c r="BG11">
        <v>1</v>
      </c>
      <c r="BH11">
        <v>5</v>
      </c>
      <c r="BI11">
        <v>5</v>
      </c>
      <c r="BJ11">
        <v>5</v>
      </c>
      <c r="BK11">
        <v>5</v>
      </c>
      <c r="BL11">
        <v>4</v>
      </c>
      <c r="BM11">
        <v>4</v>
      </c>
      <c r="BN11">
        <v>5</v>
      </c>
      <c r="BO11">
        <v>5</v>
      </c>
      <c r="BP11">
        <v>5</v>
      </c>
      <c r="BQ11">
        <v>5</v>
      </c>
      <c r="BR11">
        <v>5</v>
      </c>
      <c r="BS11">
        <v>4</v>
      </c>
      <c r="BT11">
        <v>4</v>
      </c>
      <c r="BU11">
        <v>1</v>
      </c>
      <c r="BV11">
        <v>1</v>
      </c>
      <c r="BW11">
        <v>1</v>
      </c>
      <c r="BX11">
        <v>1</v>
      </c>
      <c r="BY11">
        <v>5</v>
      </c>
      <c r="BZ11">
        <v>1</v>
      </c>
      <c r="CA11">
        <v>1</v>
      </c>
      <c r="CB11">
        <v>1</v>
      </c>
      <c r="CC11">
        <v>1</v>
      </c>
      <c r="CD11">
        <v>1</v>
      </c>
      <c r="CE11">
        <v>1</v>
      </c>
      <c r="CF11">
        <v>1</v>
      </c>
      <c r="CG11">
        <v>1</v>
      </c>
      <c r="CH11">
        <v>1</v>
      </c>
      <c r="CI11">
        <v>5</v>
      </c>
      <c r="CJ11">
        <v>1</v>
      </c>
      <c r="CK11">
        <v>1</v>
      </c>
      <c r="CL11">
        <v>1</v>
      </c>
      <c r="CM11">
        <v>1</v>
      </c>
      <c r="CN11">
        <v>1</v>
      </c>
      <c r="CO11">
        <v>1</v>
      </c>
      <c r="CP11">
        <v>1</v>
      </c>
      <c r="CQ11">
        <v>1</v>
      </c>
      <c r="CR11">
        <v>1</v>
      </c>
      <c r="CS11">
        <v>1</v>
      </c>
      <c r="CT11">
        <v>1</v>
      </c>
      <c r="CU11">
        <v>1</v>
      </c>
      <c r="CV11">
        <v>1</v>
      </c>
      <c r="CW11">
        <v>1</v>
      </c>
      <c r="CX11">
        <v>2</v>
      </c>
      <c r="CY11">
        <v>1</v>
      </c>
      <c r="CZ11">
        <v>2</v>
      </c>
      <c r="DA11">
        <v>1</v>
      </c>
      <c r="DB11">
        <v>1</v>
      </c>
      <c r="DC11">
        <v>1</v>
      </c>
      <c r="DD11">
        <v>2</v>
      </c>
      <c r="DE11">
        <v>3</v>
      </c>
      <c r="DF11">
        <v>1</v>
      </c>
      <c r="DG11">
        <v>3</v>
      </c>
      <c r="DH11">
        <v>2</v>
      </c>
      <c r="DI11">
        <v>2</v>
      </c>
      <c r="DJ11">
        <v>1</v>
      </c>
      <c r="DK11">
        <v>3</v>
      </c>
      <c r="DL11">
        <v>2</v>
      </c>
      <c r="DM11">
        <v>4</v>
      </c>
      <c r="DN11">
        <v>1</v>
      </c>
      <c r="DO11">
        <v>1</v>
      </c>
      <c r="DP11">
        <v>2</v>
      </c>
      <c r="DQ11">
        <v>3</v>
      </c>
      <c r="DR11">
        <v>5</v>
      </c>
      <c r="DS11">
        <v>3</v>
      </c>
      <c r="DT11">
        <v>1</v>
      </c>
      <c r="DU11">
        <v>1</v>
      </c>
      <c r="DV11">
        <v>1</v>
      </c>
      <c r="DW11">
        <v>1</v>
      </c>
      <c r="DX11">
        <v>4</v>
      </c>
      <c r="DY11">
        <v>2</v>
      </c>
      <c r="DZ11">
        <v>2</v>
      </c>
      <c r="EA11">
        <v>1</v>
      </c>
      <c r="EB11">
        <v>2</v>
      </c>
      <c r="EC11">
        <v>3</v>
      </c>
      <c r="ED11">
        <v>5</v>
      </c>
      <c r="EE11">
        <v>1</v>
      </c>
      <c r="EF11">
        <v>1</v>
      </c>
      <c r="EG11">
        <v>5</v>
      </c>
      <c r="EH11">
        <v>1</v>
      </c>
      <c r="EI11">
        <v>1</v>
      </c>
      <c r="EJ11">
        <v>2</v>
      </c>
      <c r="EK11">
        <v>5</v>
      </c>
      <c r="EL11">
        <v>5</v>
      </c>
    </row>
    <row r="12" spans="1:142" x14ac:dyDescent="0.25">
      <c r="A12" s="1">
        <v>44686</v>
      </c>
      <c r="B12">
        <v>2</v>
      </c>
      <c r="C12">
        <v>2</v>
      </c>
      <c r="D12">
        <v>1</v>
      </c>
      <c r="E12">
        <v>3</v>
      </c>
      <c r="F12">
        <v>1</v>
      </c>
      <c r="G12">
        <v>1</v>
      </c>
      <c r="H12">
        <v>2</v>
      </c>
      <c r="I12">
        <v>2</v>
      </c>
      <c r="J12">
        <v>1</v>
      </c>
      <c r="K12">
        <v>1</v>
      </c>
      <c r="L12">
        <v>1</v>
      </c>
      <c r="M12">
        <v>3</v>
      </c>
      <c r="N12">
        <v>2</v>
      </c>
      <c r="O12">
        <v>1</v>
      </c>
      <c r="P12">
        <v>1</v>
      </c>
      <c r="Q12">
        <v>5</v>
      </c>
      <c r="R12">
        <v>2</v>
      </c>
      <c r="S12">
        <v>2</v>
      </c>
      <c r="T12">
        <v>1</v>
      </c>
      <c r="U12">
        <v>1</v>
      </c>
      <c r="V12">
        <v>1</v>
      </c>
      <c r="W12">
        <v>1</v>
      </c>
      <c r="X12">
        <v>5</v>
      </c>
      <c r="Y12">
        <v>3</v>
      </c>
      <c r="Z12">
        <v>4</v>
      </c>
      <c r="AA12">
        <v>3</v>
      </c>
      <c r="AB12">
        <v>1</v>
      </c>
      <c r="AC12">
        <v>1</v>
      </c>
      <c r="AD12">
        <v>5</v>
      </c>
      <c r="AE12">
        <v>3</v>
      </c>
      <c r="AF12">
        <v>3</v>
      </c>
      <c r="AG12">
        <v>1</v>
      </c>
      <c r="AH12">
        <v>4</v>
      </c>
      <c r="AI12">
        <v>5</v>
      </c>
      <c r="AJ12">
        <v>1</v>
      </c>
      <c r="AK12">
        <v>4</v>
      </c>
      <c r="AL12">
        <v>4</v>
      </c>
      <c r="AM12">
        <v>5</v>
      </c>
      <c r="AN12">
        <v>2</v>
      </c>
      <c r="AO12">
        <v>1</v>
      </c>
      <c r="AP12">
        <v>2</v>
      </c>
      <c r="AQ12">
        <v>3</v>
      </c>
      <c r="AR12">
        <v>2</v>
      </c>
      <c r="AS12">
        <v>3</v>
      </c>
      <c r="AT12">
        <v>1</v>
      </c>
      <c r="AU12">
        <v>1</v>
      </c>
      <c r="AV12">
        <v>5</v>
      </c>
      <c r="AW12">
        <v>2</v>
      </c>
      <c r="AX12">
        <v>2</v>
      </c>
      <c r="AY12">
        <v>1</v>
      </c>
      <c r="AZ12">
        <v>1</v>
      </c>
      <c r="BA12">
        <v>5</v>
      </c>
      <c r="BB12">
        <v>3</v>
      </c>
      <c r="BC12">
        <v>2</v>
      </c>
      <c r="BD12">
        <v>5</v>
      </c>
      <c r="BE12">
        <v>5</v>
      </c>
      <c r="BF12">
        <v>5</v>
      </c>
      <c r="BG12">
        <v>1</v>
      </c>
      <c r="BH12">
        <v>5</v>
      </c>
      <c r="BI12">
        <v>5</v>
      </c>
      <c r="BJ12">
        <v>2</v>
      </c>
      <c r="BK12">
        <v>4</v>
      </c>
      <c r="BL12">
        <v>1</v>
      </c>
      <c r="BM12">
        <v>3</v>
      </c>
      <c r="BN12">
        <v>5</v>
      </c>
      <c r="BO12">
        <v>5</v>
      </c>
      <c r="BP12">
        <v>4</v>
      </c>
      <c r="BQ12">
        <v>5</v>
      </c>
      <c r="BR12">
        <v>4</v>
      </c>
      <c r="BS12">
        <v>2</v>
      </c>
      <c r="BT12">
        <v>2</v>
      </c>
      <c r="BU12">
        <v>1</v>
      </c>
      <c r="BV12">
        <v>4</v>
      </c>
      <c r="BW12">
        <v>1</v>
      </c>
      <c r="BX12">
        <v>2</v>
      </c>
      <c r="BY12">
        <v>3</v>
      </c>
      <c r="BZ12">
        <v>2</v>
      </c>
      <c r="CA12">
        <v>1</v>
      </c>
      <c r="CB12">
        <v>1</v>
      </c>
      <c r="CC12">
        <v>1</v>
      </c>
      <c r="CD12">
        <v>2</v>
      </c>
      <c r="CE12">
        <v>2</v>
      </c>
      <c r="CF12">
        <v>1</v>
      </c>
      <c r="CG12">
        <v>2</v>
      </c>
      <c r="CH12">
        <v>1</v>
      </c>
      <c r="CI12">
        <v>3</v>
      </c>
      <c r="CJ12">
        <v>2</v>
      </c>
      <c r="CK12">
        <v>1</v>
      </c>
      <c r="CL12">
        <v>1</v>
      </c>
      <c r="CM12">
        <v>1</v>
      </c>
      <c r="CN12">
        <v>1</v>
      </c>
      <c r="CO12">
        <v>2</v>
      </c>
      <c r="CP12">
        <v>4</v>
      </c>
      <c r="CQ12">
        <v>1</v>
      </c>
      <c r="CR12">
        <v>2</v>
      </c>
      <c r="CS12">
        <v>1</v>
      </c>
      <c r="CT12">
        <v>3</v>
      </c>
      <c r="CU12">
        <v>2</v>
      </c>
      <c r="CV12">
        <v>1</v>
      </c>
      <c r="CW12">
        <v>1</v>
      </c>
      <c r="CX12">
        <v>1</v>
      </c>
      <c r="CY12">
        <v>4</v>
      </c>
      <c r="CZ12">
        <v>2</v>
      </c>
      <c r="DA12">
        <v>1</v>
      </c>
      <c r="DB12">
        <v>1</v>
      </c>
      <c r="DC12">
        <v>4</v>
      </c>
      <c r="DD12">
        <v>3</v>
      </c>
      <c r="DE12">
        <v>1</v>
      </c>
      <c r="DF12">
        <v>5</v>
      </c>
      <c r="DG12">
        <v>2</v>
      </c>
      <c r="DH12">
        <v>3</v>
      </c>
      <c r="DI12">
        <v>2</v>
      </c>
      <c r="DJ12">
        <v>4</v>
      </c>
      <c r="DK12">
        <v>2</v>
      </c>
      <c r="DL12">
        <v>4</v>
      </c>
      <c r="DM12">
        <v>2</v>
      </c>
      <c r="DN12">
        <v>3</v>
      </c>
      <c r="DO12">
        <v>5</v>
      </c>
      <c r="DP12">
        <v>1</v>
      </c>
      <c r="DQ12">
        <v>2</v>
      </c>
      <c r="DR12">
        <v>4</v>
      </c>
      <c r="DS12">
        <v>3</v>
      </c>
      <c r="DT12">
        <v>1</v>
      </c>
      <c r="DU12">
        <v>5</v>
      </c>
      <c r="DV12">
        <v>1</v>
      </c>
      <c r="DW12">
        <v>4</v>
      </c>
      <c r="DX12">
        <v>4</v>
      </c>
      <c r="DY12">
        <v>1</v>
      </c>
      <c r="DZ12">
        <v>5</v>
      </c>
      <c r="EA12">
        <v>4</v>
      </c>
      <c r="EB12">
        <v>1</v>
      </c>
      <c r="EC12">
        <v>1</v>
      </c>
      <c r="ED12">
        <v>5</v>
      </c>
      <c r="EE12">
        <v>2</v>
      </c>
      <c r="EF12">
        <v>1</v>
      </c>
      <c r="EG12">
        <v>4</v>
      </c>
      <c r="EH12">
        <v>2</v>
      </c>
      <c r="EI12">
        <v>1</v>
      </c>
      <c r="EJ12">
        <v>5</v>
      </c>
      <c r="EK12">
        <v>3</v>
      </c>
      <c r="EL12">
        <v>4</v>
      </c>
    </row>
    <row r="13" spans="1:142" x14ac:dyDescent="0.25">
      <c r="A13" s="1">
        <v>44686</v>
      </c>
      <c r="B13">
        <v>1</v>
      </c>
      <c r="C13">
        <v>2</v>
      </c>
      <c r="D13">
        <v>1</v>
      </c>
      <c r="E13">
        <v>5</v>
      </c>
      <c r="F13">
        <v>1</v>
      </c>
      <c r="G13">
        <v>1</v>
      </c>
      <c r="H13">
        <v>3</v>
      </c>
      <c r="I13">
        <v>2</v>
      </c>
      <c r="J13">
        <v>1</v>
      </c>
      <c r="K13">
        <v>1</v>
      </c>
      <c r="L13">
        <v>1</v>
      </c>
      <c r="M13">
        <v>4</v>
      </c>
      <c r="N13">
        <v>3</v>
      </c>
      <c r="O13">
        <v>1</v>
      </c>
      <c r="P13">
        <v>1</v>
      </c>
      <c r="Q13">
        <v>4</v>
      </c>
      <c r="R13">
        <v>1</v>
      </c>
      <c r="S13">
        <v>1</v>
      </c>
      <c r="T13">
        <v>2</v>
      </c>
      <c r="U13">
        <v>1</v>
      </c>
      <c r="V13">
        <v>1</v>
      </c>
      <c r="W13">
        <v>1</v>
      </c>
      <c r="X13">
        <v>5</v>
      </c>
      <c r="Y13">
        <v>1</v>
      </c>
      <c r="Z13">
        <v>5</v>
      </c>
      <c r="AA13">
        <v>1</v>
      </c>
      <c r="AB13">
        <v>3</v>
      </c>
      <c r="AC13">
        <v>1</v>
      </c>
      <c r="AD13">
        <v>4</v>
      </c>
      <c r="AE13">
        <v>1</v>
      </c>
      <c r="AF13">
        <v>4</v>
      </c>
      <c r="AG13">
        <v>2</v>
      </c>
      <c r="AH13">
        <v>1</v>
      </c>
      <c r="AI13">
        <v>4</v>
      </c>
      <c r="AJ13">
        <v>2</v>
      </c>
      <c r="AK13">
        <v>2</v>
      </c>
      <c r="AL13">
        <v>4</v>
      </c>
      <c r="AM13">
        <v>5</v>
      </c>
      <c r="AN13">
        <v>5</v>
      </c>
      <c r="AO13">
        <v>3</v>
      </c>
      <c r="AP13">
        <v>2</v>
      </c>
      <c r="AQ13">
        <v>3</v>
      </c>
      <c r="AR13">
        <v>3</v>
      </c>
      <c r="AS13">
        <v>3</v>
      </c>
      <c r="AT13">
        <v>1</v>
      </c>
      <c r="AU13">
        <v>1</v>
      </c>
      <c r="AV13">
        <v>1</v>
      </c>
      <c r="AW13">
        <v>2</v>
      </c>
      <c r="AX13">
        <v>4</v>
      </c>
      <c r="AY13">
        <v>3</v>
      </c>
      <c r="AZ13">
        <v>5</v>
      </c>
      <c r="BA13">
        <v>2</v>
      </c>
      <c r="BB13">
        <v>3</v>
      </c>
      <c r="BC13">
        <v>1</v>
      </c>
      <c r="BD13">
        <v>1</v>
      </c>
      <c r="BE13">
        <v>5</v>
      </c>
      <c r="BF13">
        <v>5</v>
      </c>
      <c r="BG13">
        <v>1</v>
      </c>
      <c r="BH13">
        <v>3</v>
      </c>
      <c r="BI13">
        <v>5</v>
      </c>
      <c r="BJ13">
        <v>3</v>
      </c>
      <c r="BK13">
        <v>4</v>
      </c>
      <c r="BL13">
        <v>1</v>
      </c>
      <c r="BM13">
        <v>2</v>
      </c>
      <c r="BN13">
        <v>4</v>
      </c>
      <c r="BO13">
        <v>5</v>
      </c>
      <c r="BP13">
        <v>4</v>
      </c>
      <c r="BQ13">
        <v>4</v>
      </c>
      <c r="BR13">
        <v>5</v>
      </c>
      <c r="BS13">
        <v>4</v>
      </c>
      <c r="BT13">
        <v>1</v>
      </c>
      <c r="BU13">
        <v>1</v>
      </c>
      <c r="BV13">
        <v>5</v>
      </c>
      <c r="BW13">
        <v>1</v>
      </c>
      <c r="BX13">
        <v>1</v>
      </c>
      <c r="BY13">
        <v>1</v>
      </c>
      <c r="BZ13">
        <v>1</v>
      </c>
      <c r="CA13">
        <v>1</v>
      </c>
      <c r="CB13">
        <v>1</v>
      </c>
      <c r="CC13">
        <v>1</v>
      </c>
      <c r="CD13">
        <v>1</v>
      </c>
      <c r="CE13">
        <v>1</v>
      </c>
      <c r="CF13">
        <v>1</v>
      </c>
      <c r="CG13">
        <v>1</v>
      </c>
      <c r="CH13">
        <v>1</v>
      </c>
      <c r="CI13">
        <v>2</v>
      </c>
      <c r="CJ13">
        <v>1</v>
      </c>
      <c r="CK13">
        <v>1</v>
      </c>
      <c r="CL13">
        <v>1</v>
      </c>
      <c r="CM13">
        <v>1</v>
      </c>
      <c r="CN13">
        <v>1</v>
      </c>
      <c r="CO13">
        <v>1</v>
      </c>
      <c r="CP13">
        <v>1</v>
      </c>
      <c r="CQ13">
        <v>2</v>
      </c>
      <c r="CR13">
        <v>1</v>
      </c>
      <c r="CS13">
        <v>2</v>
      </c>
      <c r="CT13">
        <v>1</v>
      </c>
      <c r="CU13">
        <v>1</v>
      </c>
      <c r="CV13">
        <v>1</v>
      </c>
      <c r="CW13">
        <v>1</v>
      </c>
      <c r="CX13">
        <v>1</v>
      </c>
      <c r="CY13">
        <v>2</v>
      </c>
      <c r="CZ13">
        <v>1</v>
      </c>
      <c r="DA13">
        <v>1</v>
      </c>
      <c r="DB13">
        <v>1</v>
      </c>
      <c r="DC13">
        <v>3</v>
      </c>
      <c r="DD13">
        <v>1</v>
      </c>
      <c r="DE13">
        <v>1</v>
      </c>
      <c r="DF13">
        <v>5</v>
      </c>
      <c r="DG13">
        <v>2</v>
      </c>
      <c r="DH13">
        <v>1</v>
      </c>
      <c r="DI13">
        <v>1</v>
      </c>
      <c r="DJ13">
        <v>3</v>
      </c>
      <c r="DK13">
        <v>2</v>
      </c>
      <c r="DL13">
        <v>3</v>
      </c>
      <c r="DM13">
        <v>2</v>
      </c>
      <c r="DN13">
        <v>3</v>
      </c>
      <c r="DO13">
        <v>5</v>
      </c>
      <c r="DP13">
        <v>1</v>
      </c>
      <c r="DQ13">
        <v>1</v>
      </c>
      <c r="DR13">
        <v>5</v>
      </c>
      <c r="DS13">
        <v>3</v>
      </c>
      <c r="DT13">
        <v>4</v>
      </c>
      <c r="DU13">
        <v>5</v>
      </c>
      <c r="DV13">
        <v>1</v>
      </c>
      <c r="DW13">
        <v>4</v>
      </c>
      <c r="DX13">
        <v>4</v>
      </c>
      <c r="DY13">
        <v>3</v>
      </c>
      <c r="DZ13">
        <v>5</v>
      </c>
      <c r="EA13">
        <v>5</v>
      </c>
      <c r="EB13">
        <v>2</v>
      </c>
      <c r="EC13">
        <v>1</v>
      </c>
      <c r="ED13">
        <v>5</v>
      </c>
      <c r="EE13">
        <v>1</v>
      </c>
      <c r="EF13">
        <v>1</v>
      </c>
      <c r="EG13">
        <v>4</v>
      </c>
      <c r="EH13">
        <v>1</v>
      </c>
      <c r="EI13">
        <v>1</v>
      </c>
      <c r="EJ13">
        <v>5</v>
      </c>
      <c r="EK13">
        <v>2</v>
      </c>
      <c r="EL13">
        <v>4</v>
      </c>
    </row>
    <row r="14" spans="1:142" x14ac:dyDescent="0.25">
      <c r="A14" s="1">
        <v>44687</v>
      </c>
      <c r="B14">
        <v>1</v>
      </c>
      <c r="C14">
        <v>1</v>
      </c>
      <c r="D14">
        <v>1</v>
      </c>
      <c r="E14">
        <v>1</v>
      </c>
      <c r="F14">
        <v>1</v>
      </c>
      <c r="G14">
        <v>1</v>
      </c>
      <c r="H14">
        <v>1</v>
      </c>
      <c r="I14">
        <v>2</v>
      </c>
      <c r="J14">
        <v>1</v>
      </c>
      <c r="K14">
        <v>1</v>
      </c>
      <c r="L14">
        <v>1</v>
      </c>
      <c r="M14">
        <v>4</v>
      </c>
      <c r="N14">
        <v>1</v>
      </c>
      <c r="O14">
        <v>1</v>
      </c>
      <c r="P14">
        <v>1</v>
      </c>
      <c r="Q14">
        <v>4</v>
      </c>
      <c r="R14">
        <v>1</v>
      </c>
      <c r="S14">
        <v>1</v>
      </c>
      <c r="T14">
        <v>1</v>
      </c>
      <c r="U14">
        <v>1</v>
      </c>
      <c r="V14">
        <v>1</v>
      </c>
      <c r="W14">
        <v>1</v>
      </c>
      <c r="X14">
        <v>5</v>
      </c>
      <c r="Y14">
        <v>1</v>
      </c>
      <c r="Z14">
        <v>5</v>
      </c>
      <c r="AA14">
        <v>1</v>
      </c>
      <c r="AB14">
        <v>2</v>
      </c>
      <c r="AC14">
        <v>1</v>
      </c>
      <c r="AD14">
        <v>4</v>
      </c>
      <c r="AE14">
        <v>2</v>
      </c>
      <c r="AF14">
        <v>3</v>
      </c>
      <c r="AG14">
        <v>1</v>
      </c>
      <c r="AH14">
        <v>1</v>
      </c>
      <c r="AI14">
        <v>4</v>
      </c>
      <c r="AJ14">
        <v>2</v>
      </c>
      <c r="AK14">
        <v>2</v>
      </c>
      <c r="AL14">
        <v>4</v>
      </c>
      <c r="AM14">
        <v>5</v>
      </c>
      <c r="AN14">
        <v>5</v>
      </c>
      <c r="AO14">
        <v>3</v>
      </c>
      <c r="AP14">
        <v>4</v>
      </c>
      <c r="AQ14">
        <v>3</v>
      </c>
      <c r="AR14">
        <v>2</v>
      </c>
      <c r="AS14">
        <v>3</v>
      </c>
      <c r="AT14">
        <v>1</v>
      </c>
      <c r="AU14">
        <v>1</v>
      </c>
      <c r="AV14">
        <v>1</v>
      </c>
      <c r="AW14">
        <v>2</v>
      </c>
      <c r="AX14">
        <v>4</v>
      </c>
      <c r="AY14">
        <v>2</v>
      </c>
      <c r="AZ14">
        <v>5</v>
      </c>
      <c r="BA14">
        <v>2</v>
      </c>
      <c r="BB14">
        <v>3</v>
      </c>
      <c r="BC14">
        <v>2</v>
      </c>
      <c r="BD14">
        <v>1</v>
      </c>
      <c r="BE14">
        <v>5</v>
      </c>
      <c r="BF14">
        <v>5</v>
      </c>
      <c r="BG14">
        <v>1</v>
      </c>
      <c r="BH14">
        <v>5</v>
      </c>
      <c r="BI14">
        <v>5</v>
      </c>
      <c r="BJ14">
        <v>4</v>
      </c>
      <c r="BK14">
        <v>5</v>
      </c>
      <c r="BL14">
        <v>1</v>
      </c>
      <c r="BM14">
        <v>5</v>
      </c>
      <c r="BN14">
        <v>5</v>
      </c>
      <c r="BO14">
        <v>5</v>
      </c>
      <c r="BP14">
        <v>5</v>
      </c>
      <c r="BQ14">
        <v>5</v>
      </c>
      <c r="BR14">
        <v>5</v>
      </c>
      <c r="BS14">
        <v>5</v>
      </c>
      <c r="BT14">
        <v>1</v>
      </c>
      <c r="BU14">
        <v>1</v>
      </c>
      <c r="BV14">
        <v>5</v>
      </c>
      <c r="BW14">
        <v>4</v>
      </c>
      <c r="BX14">
        <v>1</v>
      </c>
      <c r="BY14">
        <v>4</v>
      </c>
      <c r="BZ14">
        <v>1</v>
      </c>
      <c r="CA14">
        <v>1</v>
      </c>
      <c r="CB14">
        <v>1</v>
      </c>
      <c r="CC14">
        <v>1</v>
      </c>
      <c r="CD14">
        <v>1</v>
      </c>
      <c r="CE14">
        <v>1</v>
      </c>
      <c r="CF14">
        <v>1</v>
      </c>
      <c r="CG14">
        <v>1</v>
      </c>
      <c r="CH14">
        <v>1</v>
      </c>
      <c r="CI14">
        <v>1</v>
      </c>
      <c r="CJ14">
        <v>1</v>
      </c>
      <c r="CK14">
        <v>1</v>
      </c>
      <c r="CL14">
        <v>1</v>
      </c>
      <c r="CM14">
        <v>1</v>
      </c>
      <c r="CN14">
        <v>1</v>
      </c>
      <c r="CO14">
        <v>1</v>
      </c>
      <c r="CP14">
        <v>1</v>
      </c>
      <c r="CQ14">
        <v>1</v>
      </c>
      <c r="CR14">
        <v>1</v>
      </c>
      <c r="CS14">
        <v>4</v>
      </c>
      <c r="CT14">
        <v>1</v>
      </c>
      <c r="CU14">
        <v>1</v>
      </c>
      <c r="CV14">
        <v>1</v>
      </c>
      <c r="CW14">
        <v>1</v>
      </c>
      <c r="CX14">
        <v>4</v>
      </c>
      <c r="CY14">
        <v>1</v>
      </c>
      <c r="CZ14">
        <v>1</v>
      </c>
      <c r="DA14">
        <v>1</v>
      </c>
      <c r="DB14">
        <v>1</v>
      </c>
      <c r="DC14">
        <v>4</v>
      </c>
      <c r="DD14">
        <v>1</v>
      </c>
      <c r="DE14">
        <v>1</v>
      </c>
      <c r="DF14">
        <v>5</v>
      </c>
      <c r="DG14">
        <v>1</v>
      </c>
      <c r="DH14">
        <v>1</v>
      </c>
      <c r="DI14">
        <v>3</v>
      </c>
      <c r="DJ14">
        <v>5</v>
      </c>
      <c r="DK14">
        <v>3</v>
      </c>
      <c r="DL14">
        <v>5</v>
      </c>
      <c r="DM14">
        <v>1</v>
      </c>
      <c r="DN14">
        <v>1</v>
      </c>
      <c r="DO14">
        <v>5</v>
      </c>
      <c r="DP14">
        <v>1</v>
      </c>
      <c r="DQ14">
        <v>1</v>
      </c>
      <c r="DR14">
        <v>5</v>
      </c>
      <c r="DS14">
        <v>1</v>
      </c>
      <c r="DT14">
        <v>1</v>
      </c>
      <c r="DU14">
        <v>5</v>
      </c>
      <c r="DV14">
        <v>1</v>
      </c>
      <c r="DW14">
        <v>4</v>
      </c>
      <c r="DX14">
        <v>4</v>
      </c>
      <c r="DY14">
        <v>3</v>
      </c>
      <c r="DZ14">
        <v>5</v>
      </c>
      <c r="EA14">
        <v>1</v>
      </c>
      <c r="EB14">
        <v>2</v>
      </c>
      <c r="EC14">
        <v>1</v>
      </c>
      <c r="ED14">
        <v>5</v>
      </c>
      <c r="EE14">
        <v>1</v>
      </c>
      <c r="EF14">
        <v>1</v>
      </c>
      <c r="EG14">
        <v>5</v>
      </c>
      <c r="EH14">
        <v>1</v>
      </c>
      <c r="EI14">
        <v>1</v>
      </c>
      <c r="EJ14">
        <v>5</v>
      </c>
      <c r="EK14">
        <v>1</v>
      </c>
      <c r="EL14">
        <v>5</v>
      </c>
    </row>
    <row r="15" spans="1:142" x14ac:dyDescent="0.25">
      <c r="A15" s="1">
        <v>44687</v>
      </c>
      <c r="B15">
        <v>3</v>
      </c>
      <c r="C15">
        <v>2</v>
      </c>
      <c r="D15">
        <v>3</v>
      </c>
      <c r="E15">
        <v>2</v>
      </c>
      <c r="F15">
        <v>3</v>
      </c>
      <c r="G15">
        <v>2</v>
      </c>
      <c r="H15">
        <v>3</v>
      </c>
      <c r="I15">
        <v>1</v>
      </c>
      <c r="J15">
        <v>2</v>
      </c>
      <c r="K15">
        <v>2</v>
      </c>
      <c r="L15">
        <v>2</v>
      </c>
      <c r="M15">
        <v>4</v>
      </c>
      <c r="N15">
        <v>2</v>
      </c>
      <c r="O15">
        <v>1</v>
      </c>
      <c r="P15">
        <v>1</v>
      </c>
      <c r="Q15">
        <v>4</v>
      </c>
      <c r="R15">
        <v>1</v>
      </c>
      <c r="S15">
        <v>1</v>
      </c>
      <c r="T15">
        <v>1</v>
      </c>
      <c r="U15">
        <v>1</v>
      </c>
      <c r="V15">
        <v>1</v>
      </c>
      <c r="W15">
        <v>1</v>
      </c>
      <c r="X15">
        <v>5</v>
      </c>
      <c r="Y15">
        <v>1</v>
      </c>
      <c r="Z15">
        <v>3</v>
      </c>
      <c r="AA15">
        <v>1</v>
      </c>
      <c r="AB15">
        <v>3</v>
      </c>
      <c r="AC15">
        <v>1</v>
      </c>
      <c r="AD15">
        <v>2</v>
      </c>
      <c r="AE15">
        <v>1</v>
      </c>
      <c r="AF15">
        <v>2</v>
      </c>
      <c r="AG15">
        <v>2</v>
      </c>
      <c r="AH15">
        <v>1</v>
      </c>
      <c r="AI15">
        <v>1</v>
      </c>
      <c r="AJ15">
        <v>5</v>
      </c>
      <c r="AK15">
        <v>3</v>
      </c>
      <c r="AL15">
        <v>4</v>
      </c>
      <c r="AM15">
        <v>2</v>
      </c>
      <c r="AN15">
        <v>5</v>
      </c>
      <c r="AO15">
        <v>3</v>
      </c>
      <c r="AP15">
        <v>4</v>
      </c>
      <c r="AQ15">
        <v>3</v>
      </c>
      <c r="AR15">
        <v>2</v>
      </c>
      <c r="AS15">
        <v>3</v>
      </c>
      <c r="AT15">
        <v>1</v>
      </c>
      <c r="AU15">
        <v>1</v>
      </c>
      <c r="AV15">
        <v>1</v>
      </c>
      <c r="AW15">
        <v>2</v>
      </c>
      <c r="AX15">
        <v>4</v>
      </c>
      <c r="AY15">
        <v>2</v>
      </c>
      <c r="AZ15">
        <v>1</v>
      </c>
      <c r="BA15">
        <v>1</v>
      </c>
      <c r="BB15">
        <v>3</v>
      </c>
      <c r="BC15">
        <v>2</v>
      </c>
      <c r="BD15">
        <v>1</v>
      </c>
      <c r="BE15">
        <v>5</v>
      </c>
      <c r="BF15">
        <v>5</v>
      </c>
      <c r="BG15">
        <v>1</v>
      </c>
      <c r="BH15">
        <v>5</v>
      </c>
      <c r="BI15">
        <v>4</v>
      </c>
      <c r="BJ15">
        <v>1</v>
      </c>
      <c r="BK15">
        <v>4</v>
      </c>
      <c r="BL15">
        <v>1</v>
      </c>
      <c r="BM15">
        <v>4</v>
      </c>
      <c r="BN15">
        <v>5</v>
      </c>
      <c r="BO15">
        <v>5</v>
      </c>
      <c r="BP15">
        <v>5</v>
      </c>
      <c r="BQ15">
        <v>5</v>
      </c>
      <c r="BR15">
        <v>5</v>
      </c>
      <c r="BS15">
        <v>1</v>
      </c>
      <c r="BT15">
        <v>2</v>
      </c>
      <c r="BU15">
        <v>1</v>
      </c>
      <c r="BV15">
        <v>3</v>
      </c>
      <c r="BW15">
        <v>2</v>
      </c>
      <c r="BX15">
        <v>1</v>
      </c>
      <c r="BY15">
        <v>3</v>
      </c>
      <c r="BZ15">
        <v>1</v>
      </c>
      <c r="CA15">
        <v>1</v>
      </c>
      <c r="CB15">
        <v>1</v>
      </c>
      <c r="CC15">
        <v>1</v>
      </c>
      <c r="CD15">
        <v>3</v>
      </c>
      <c r="CE15">
        <v>1</v>
      </c>
      <c r="CF15">
        <v>1</v>
      </c>
      <c r="CG15">
        <v>2</v>
      </c>
      <c r="CH15">
        <v>1</v>
      </c>
      <c r="CI15">
        <v>2</v>
      </c>
      <c r="CJ15">
        <v>1</v>
      </c>
      <c r="CK15">
        <v>1</v>
      </c>
      <c r="CL15">
        <v>1</v>
      </c>
      <c r="CM15">
        <v>1</v>
      </c>
      <c r="CN15">
        <v>2</v>
      </c>
      <c r="CO15">
        <v>1</v>
      </c>
      <c r="CP15">
        <v>1</v>
      </c>
      <c r="CQ15">
        <v>1</v>
      </c>
      <c r="CR15">
        <v>2</v>
      </c>
      <c r="CS15">
        <v>3</v>
      </c>
      <c r="CT15">
        <v>1</v>
      </c>
      <c r="CU15">
        <v>1</v>
      </c>
      <c r="CV15">
        <v>1</v>
      </c>
      <c r="CW15">
        <v>1</v>
      </c>
      <c r="CX15">
        <v>2</v>
      </c>
      <c r="CY15">
        <v>1</v>
      </c>
      <c r="CZ15">
        <v>1</v>
      </c>
      <c r="DA15">
        <v>1</v>
      </c>
      <c r="DB15">
        <v>1</v>
      </c>
      <c r="DC15">
        <v>4</v>
      </c>
      <c r="DD15">
        <v>1</v>
      </c>
      <c r="DE15">
        <v>1</v>
      </c>
      <c r="DF15">
        <v>4</v>
      </c>
      <c r="DG15">
        <v>3</v>
      </c>
      <c r="DH15">
        <v>1</v>
      </c>
      <c r="DI15">
        <v>2</v>
      </c>
      <c r="DJ15">
        <v>4</v>
      </c>
      <c r="DK15">
        <v>1</v>
      </c>
      <c r="DL15">
        <v>4</v>
      </c>
      <c r="DM15">
        <v>1</v>
      </c>
      <c r="DN15">
        <v>1</v>
      </c>
      <c r="DO15">
        <v>4</v>
      </c>
      <c r="DP15">
        <v>1</v>
      </c>
      <c r="DQ15">
        <v>1</v>
      </c>
      <c r="DR15">
        <v>5</v>
      </c>
      <c r="DS15">
        <v>4</v>
      </c>
      <c r="DT15">
        <v>1</v>
      </c>
      <c r="DU15">
        <v>5</v>
      </c>
      <c r="DV15">
        <v>1</v>
      </c>
      <c r="DW15">
        <v>4</v>
      </c>
      <c r="DX15">
        <v>4</v>
      </c>
      <c r="DY15">
        <v>4</v>
      </c>
      <c r="DZ15">
        <v>5</v>
      </c>
      <c r="EA15">
        <v>1</v>
      </c>
      <c r="EB15">
        <v>2</v>
      </c>
      <c r="EC15">
        <v>1</v>
      </c>
      <c r="ED15">
        <v>3</v>
      </c>
      <c r="EE15">
        <v>2</v>
      </c>
      <c r="EF15">
        <v>1</v>
      </c>
      <c r="EG15">
        <v>3</v>
      </c>
      <c r="EH15">
        <v>2</v>
      </c>
      <c r="EI15">
        <v>1</v>
      </c>
      <c r="EJ15">
        <v>1</v>
      </c>
      <c r="EK15">
        <v>1</v>
      </c>
      <c r="EL15">
        <v>5</v>
      </c>
    </row>
    <row r="16" spans="1:142" x14ac:dyDescent="0.25">
      <c r="A16" s="1">
        <v>44689</v>
      </c>
      <c r="B16">
        <v>1</v>
      </c>
      <c r="C16">
        <v>4</v>
      </c>
      <c r="D16">
        <v>1</v>
      </c>
      <c r="E16">
        <v>1</v>
      </c>
      <c r="F16">
        <v>1</v>
      </c>
      <c r="G16">
        <v>1</v>
      </c>
      <c r="H16">
        <v>5</v>
      </c>
      <c r="I16">
        <v>1</v>
      </c>
      <c r="J16">
        <v>1</v>
      </c>
      <c r="K16">
        <v>1</v>
      </c>
      <c r="L16">
        <v>1</v>
      </c>
      <c r="M16">
        <v>5</v>
      </c>
      <c r="N16">
        <v>4</v>
      </c>
      <c r="O16">
        <v>1</v>
      </c>
      <c r="P16">
        <v>1</v>
      </c>
      <c r="Q16">
        <v>4</v>
      </c>
      <c r="R16">
        <v>1</v>
      </c>
      <c r="S16">
        <v>1</v>
      </c>
      <c r="T16">
        <v>1</v>
      </c>
      <c r="U16">
        <v>1</v>
      </c>
      <c r="V16">
        <v>1</v>
      </c>
      <c r="W16">
        <v>1</v>
      </c>
      <c r="X16">
        <v>5</v>
      </c>
      <c r="Y16">
        <v>1</v>
      </c>
      <c r="Z16">
        <v>5</v>
      </c>
      <c r="AA16">
        <v>1</v>
      </c>
      <c r="AB16">
        <v>1</v>
      </c>
      <c r="AC16">
        <v>1</v>
      </c>
      <c r="AD16">
        <v>5</v>
      </c>
      <c r="AE16">
        <v>1</v>
      </c>
      <c r="AF16">
        <v>5</v>
      </c>
      <c r="AG16">
        <v>1</v>
      </c>
      <c r="AH16">
        <v>1</v>
      </c>
      <c r="AI16">
        <v>1</v>
      </c>
      <c r="AJ16">
        <v>5</v>
      </c>
      <c r="AK16">
        <v>3</v>
      </c>
      <c r="AL16">
        <v>3</v>
      </c>
      <c r="AM16">
        <v>5</v>
      </c>
      <c r="AN16">
        <v>4</v>
      </c>
      <c r="AO16">
        <v>3</v>
      </c>
      <c r="AP16">
        <v>2</v>
      </c>
      <c r="AQ16">
        <v>2</v>
      </c>
      <c r="AR16">
        <v>2</v>
      </c>
      <c r="AS16">
        <v>3</v>
      </c>
      <c r="AT16">
        <v>3</v>
      </c>
      <c r="AU16">
        <v>1</v>
      </c>
      <c r="AV16">
        <v>2</v>
      </c>
      <c r="AW16">
        <v>1</v>
      </c>
      <c r="AX16">
        <v>4</v>
      </c>
      <c r="AY16">
        <v>1</v>
      </c>
      <c r="AZ16">
        <v>1</v>
      </c>
      <c r="BA16">
        <v>2</v>
      </c>
      <c r="BB16">
        <v>5</v>
      </c>
      <c r="BC16">
        <v>1</v>
      </c>
      <c r="BD16">
        <v>1</v>
      </c>
      <c r="BE16">
        <v>5</v>
      </c>
      <c r="BF16">
        <v>5</v>
      </c>
      <c r="BG16">
        <v>3</v>
      </c>
      <c r="BH16">
        <v>2</v>
      </c>
      <c r="BI16">
        <v>1</v>
      </c>
      <c r="BJ16">
        <v>1</v>
      </c>
      <c r="BK16">
        <v>5</v>
      </c>
      <c r="BL16">
        <v>1</v>
      </c>
      <c r="BM16">
        <v>5</v>
      </c>
      <c r="BN16">
        <v>2</v>
      </c>
      <c r="BO16">
        <v>5</v>
      </c>
      <c r="BP16">
        <v>5</v>
      </c>
      <c r="BQ16">
        <v>5</v>
      </c>
      <c r="BR16">
        <v>5</v>
      </c>
      <c r="BS16">
        <v>3</v>
      </c>
      <c r="BT16">
        <v>1</v>
      </c>
      <c r="BU16">
        <v>4</v>
      </c>
      <c r="BV16">
        <v>1</v>
      </c>
      <c r="BW16">
        <v>3</v>
      </c>
      <c r="BX16">
        <v>1</v>
      </c>
      <c r="BY16">
        <v>1</v>
      </c>
      <c r="BZ16">
        <v>4</v>
      </c>
      <c r="CA16">
        <v>1</v>
      </c>
      <c r="CB16">
        <v>1</v>
      </c>
      <c r="CC16">
        <v>1</v>
      </c>
      <c r="CD16">
        <v>5</v>
      </c>
      <c r="CE16">
        <v>1</v>
      </c>
      <c r="CF16">
        <v>1</v>
      </c>
      <c r="CG16">
        <v>1</v>
      </c>
      <c r="CH16">
        <v>1</v>
      </c>
      <c r="CI16">
        <v>1</v>
      </c>
      <c r="CJ16">
        <v>1</v>
      </c>
      <c r="CK16">
        <v>3</v>
      </c>
      <c r="CL16">
        <v>1</v>
      </c>
      <c r="CM16">
        <v>1</v>
      </c>
      <c r="CN16">
        <v>1</v>
      </c>
      <c r="CO16">
        <v>1</v>
      </c>
      <c r="CP16">
        <v>1</v>
      </c>
      <c r="CQ16">
        <v>1</v>
      </c>
      <c r="CR16">
        <v>1</v>
      </c>
      <c r="CS16">
        <v>1</v>
      </c>
      <c r="CT16">
        <v>1</v>
      </c>
      <c r="CU16">
        <v>1</v>
      </c>
      <c r="CV16">
        <v>3</v>
      </c>
      <c r="CW16">
        <v>1</v>
      </c>
      <c r="CX16">
        <v>1</v>
      </c>
      <c r="CY16">
        <v>4</v>
      </c>
      <c r="CZ16">
        <v>1</v>
      </c>
      <c r="DA16">
        <v>1</v>
      </c>
      <c r="DB16">
        <v>1</v>
      </c>
      <c r="DC16">
        <v>5</v>
      </c>
      <c r="DD16">
        <v>5</v>
      </c>
      <c r="DE16">
        <v>1</v>
      </c>
      <c r="DF16">
        <v>5</v>
      </c>
      <c r="DG16">
        <v>1</v>
      </c>
      <c r="DH16">
        <v>1</v>
      </c>
      <c r="DI16">
        <v>1</v>
      </c>
      <c r="DJ16">
        <v>5</v>
      </c>
      <c r="DK16">
        <v>1</v>
      </c>
      <c r="DL16">
        <v>1</v>
      </c>
      <c r="DM16">
        <v>1</v>
      </c>
      <c r="DN16">
        <v>5</v>
      </c>
      <c r="DO16">
        <v>5</v>
      </c>
      <c r="DP16">
        <v>1</v>
      </c>
      <c r="DQ16">
        <v>1</v>
      </c>
      <c r="DR16">
        <v>5</v>
      </c>
      <c r="DS16">
        <v>3</v>
      </c>
      <c r="DT16">
        <v>1</v>
      </c>
      <c r="DU16">
        <v>5</v>
      </c>
      <c r="DV16">
        <v>4</v>
      </c>
      <c r="DW16">
        <v>4</v>
      </c>
      <c r="DX16">
        <v>4</v>
      </c>
      <c r="DY16">
        <v>3</v>
      </c>
      <c r="DZ16">
        <v>5</v>
      </c>
      <c r="EA16">
        <v>1</v>
      </c>
      <c r="EB16">
        <v>2</v>
      </c>
      <c r="EC16">
        <v>3</v>
      </c>
      <c r="ED16">
        <v>3</v>
      </c>
      <c r="EE16">
        <v>3</v>
      </c>
      <c r="EF16">
        <v>1</v>
      </c>
      <c r="EG16">
        <v>5</v>
      </c>
      <c r="EH16">
        <v>1</v>
      </c>
      <c r="EI16">
        <v>1</v>
      </c>
      <c r="EJ16">
        <v>5</v>
      </c>
      <c r="EK16">
        <v>3</v>
      </c>
      <c r="EL16">
        <v>5</v>
      </c>
    </row>
    <row r="17" spans="1:142" x14ac:dyDescent="0.25">
      <c r="A17" s="1">
        <v>44690</v>
      </c>
      <c r="B17">
        <v>2</v>
      </c>
      <c r="C17">
        <v>1</v>
      </c>
      <c r="D17">
        <v>1</v>
      </c>
      <c r="E17">
        <v>1</v>
      </c>
      <c r="F17">
        <v>2</v>
      </c>
      <c r="G17">
        <v>1</v>
      </c>
      <c r="H17">
        <v>2</v>
      </c>
      <c r="I17">
        <v>1</v>
      </c>
      <c r="J17">
        <v>1</v>
      </c>
      <c r="K17">
        <v>1</v>
      </c>
      <c r="L17">
        <v>1</v>
      </c>
      <c r="M17">
        <v>3</v>
      </c>
      <c r="N17">
        <v>2</v>
      </c>
      <c r="O17">
        <v>1</v>
      </c>
      <c r="P17">
        <v>1</v>
      </c>
      <c r="Q17">
        <v>4</v>
      </c>
      <c r="R17">
        <v>1</v>
      </c>
      <c r="S17">
        <v>1</v>
      </c>
      <c r="T17">
        <v>1</v>
      </c>
      <c r="U17">
        <v>1</v>
      </c>
      <c r="V17">
        <v>1</v>
      </c>
      <c r="W17">
        <v>1</v>
      </c>
      <c r="X17">
        <v>5</v>
      </c>
      <c r="Y17">
        <v>1</v>
      </c>
      <c r="Z17">
        <v>5</v>
      </c>
      <c r="AA17">
        <v>1</v>
      </c>
      <c r="AB17">
        <v>1</v>
      </c>
      <c r="AC17">
        <v>1</v>
      </c>
      <c r="AD17">
        <v>5</v>
      </c>
      <c r="AE17">
        <v>1</v>
      </c>
      <c r="AF17">
        <v>5</v>
      </c>
      <c r="AG17">
        <v>1</v>
      </c>
      <c r="AH17">
        <v>2</v>
      </c>
      <c r="AI17">
        <v>5</v>
      </c>
      <c r="AJ17">
        <v>2</v>
      </c>
      <c r="AK17">
        <v>4</v>
      </c>
      <c r="AL17">
        <v>4</v>
      </c>
      <c r="AM17">
        <v>4</v>
      </c>
      <c r="AN17">
        <v>5</v>
      </c>
      <c r="AO17">
        <v>3</v>
      </c>
      <c r="AP17">
        <v>2</v>
      </c>
      <c r="AQ17">
        <v>2</v>
      </c>
      <c r="AR17">
        <v>3</v>
      </c>
      <c r="AS17">
        <v>3</v>
      </c>
      <c r="AT17">
        <v>3</v>
      </c>
      <c r="AU17">
        <v>1</v>
      </c>
      <c r="AV17">
        <v>5</v>
      </c>
      <c r="AW17">
        <v>2</v>
      </c>
      <c r="AX17">
        <v>4</v>
      </c>
      <c r="AY17">
        <v>1</v>
      </c>
      <c r="AZ17">
        <v>5</v>
      </c>
      <c r="BA17">
        <v>2</v>
      </c>
      <c r="BB17">
        <v>3</v>
      </c>
      <c r="BC17">
        <v>2</v>
      </c>
      <c r="BD17">
        <v>1</v>
      </c>
      <c r="BE17">
        <v>5</v>
      </c>
      <c r="BF17">
        <v>5</v>
      </c>
      <c r="BG17">
        <v>1</v>
      </c>
      <c r="BH17">
        <v>2</v>
      </c>
      <c r="BI17">
        <v>5</v>
      </c>
      <c r="BJ17">
        <v>1</v>
      </c>
      <c r="BK17">
        <v>5</v>
      </c>
      <c r="BL17">
        <v>1</v>
      </c>
      <c r="BM17">
        <v>4</v>
      </c>
      <c r="BN17">
        <v>5</v>
      </c>
      <c r="BO17">
        <v>5</v>
      </c>
      <c r="BP17">
        <v>5</v>
      </c>
      <c r="BQ17">
        <v>4</v>
      </c>
      <c r="BR17">
        <v>5</v>
      </c>
      <c r="BS17">
        <v>4</v>
      </c>
      <c r="BT17">
        <v>2</v>
      </c>
      <c r="BU17">
        <v>1</v>
      </c>
      <c r="BV17">
        <v>5</v>
      </c>
      <c r="BW17">
        <v>3</v>
      </c>
      <c r="BX17">
        <v>1</v>
      </c>
      <c r="BY17">
        <v>5</v>
      </c>
      <c r="BZ17">
        <v>1</v>
      </c>
      <c r="CA17">
        <v>1</v>
      </c>
      <c r="CB17">
        <v>1</v>
      </c>
      <c r="CC17">
        <v>1</v>
      </c>
      <c r="CD17">
        <v>3</v>
      </c>
      <c r="CE17">
        <v>1</v>
      </c>
      <c r="CF17">
        <v>1</v>
      </c>
      <c r="CG17">
        <v>1</v>
      </c>
      <c r="CH17">
        <v>1</v>
      </c>
      <c r="CI17">
        <v>5</v>
      </c>
      <c r="CJ17">
        <v>1</v>
      </c>
      <c r="CK17">
        <v>1</v>
      </c>
      <c r="CL17">
        <v>1</v>
      </c>
      <c r="CM17">
        <v>1</v>
      </c>
      <c r="CN17">
        <v>2</v>
      </c>
      <c r="CO17">
        <v>1</v>
      </c>
      <c r="CP17">
        <v>1</v>
      </c>
      <c r="CQ17">
        <v>1</v>
      </c>
      <c r="CR17">
        <v>1</v>
      </c>
      <c r="CS17">
        <v>1</v>
      </c>
      <c r="CT17">
        <v>5</v>
      </c>
      <c r="CU17">
        <v>2</v>
      </c>
      <c r="CV17">
        <v>1</v>
      </c>
      <c r="CW17">
        <v>1</v>
      </c>
      <c r="CX17">
        <v>1</v>
      </c>
      <c r="CY17">
        <v>2</v>
      </c>
      <c r="CZ17">
        <v>1</v>
      </c>
      <c r="DA17">
        <v>1</v>
      </c>
      <c r="DB17">
        <v>1</v>
      </c>
      <c r="DC17">
        <v>1</v>
      </c>
      <c r="DD17">
        <v>3</v>
      </c>
      <c r="DE17">
        <v>5</v>
      </c>
      <c r="DF17">
        <v>5</v>
      </c>
      <c r="DG17">
        <v>2</v>
      </c>
      <c r="DH17">
        <v>1</v>
      </c>
      <c r="DI17">
        <v>1</v>
      </c>
      <c r="DJ17">
        <v>4</v>
      </c>
      <c r="DK17">
        <v>1</v>
      </c>
      <c r="DL17">
        <v>5</v>
      </c>
      <c r="DM17">
        <v>1</v>
      </c>
      <c r="DN17">
        <v>1</v>
      </c>
      <c r="DO17">
        <v>5</v>
      </c>
      <c r="DP17">
        <v>1</v>
      </c>
      <c r="DQ17">
        <v>2</v>
      </c>
      <c r="DR17">
        <v>3</v>
      </c>
      <c r="DS17">
        <v>3</v>
      </c>
      <c r="DT17">
        <v>1</v>
      </c>
      <c r="DU17">
        <v>5</v>
      </c>
      <c r="DV17">
        <v>1</v>
      </c>
      <c r="DW17">
        <v>4</v>
      </c>
      <c r="DX17">
        <v>4</v>
      </c>
      <c r="DY17">
        <v>3</v>
      </c>
      <c r="DZ17">
        <v>5</v>
      </c>
      <c r="EA17">
        <v>1</v>
      </c>
      <c r="EB17">
        <v>2</v>
      </c>
      <c r="EC17">
        <v>1</v>
      </c>
      <c r="ED17">
        <v>5</v>
      </c>
      <c r="EE17">
        <v>1</v>
      </c>
      <c r="EF17">
        <v>1</v>
      </c>
      <c r="EG17">
        <v>5</v>
      </c>
      <c r="EH17">
        <v>1</v>
      </c>
      <c r="EI17">
        <v>1</v>
      </c>
      <c r="EJ17">
        <v>5</v>
      </c>
      <c r="EK17">
        <v>1</v>
      </c>
      <c r="EL17">
        <v>5</v>
      </c>
    </row>
    <row r="18" spans="1:142" x14ac:dyDescent="0.25">
      <c r="A18" s="1">
        <v>44690</v>
      </c>
      <c r="B18">
        <v>1</v>
      </c>
      <c r="C18">
        <v>1</v>
      </c>
      <c r="D18">
        <v>1</v>
      </c>
      <c r="E18">
        <v>2</v>
      </c>
      <c r="F18">
        <v>1</v>
      </c>
      <c r="G18">
        <v>1</v>
      </c>
      <c r="H18">
        <v>3</v>
      </c>
      <c r="I18">
        <v>2</v>
      </c>
      <c r="J18">
        <v>1</v>
      </c>
      <c r="K18">
        <v>1</v>
      </c>
      <c r="L18">
        <v>1</v>
      </c>
      <c r="M18">
        <v>4</v>
      </c>
      <c r="N18">
        <v>1</v>
      </c>
      <c r="O18">
        <v>1</v>
      </c>
      <c r="P18">
        <v>1</v>
      </c>
      <c r="Q18">
        <v>4</v>
      </c>
      <c r="R18">
        <v>1</v>
      </c>
      <c r="S18">
        <v>1</v>
      </c>
      <c r="T18">
        <v>1</v>
      </c>
      <c r="U18">
        <v>1</v>
      </c>
      <c r="V18">
        <v>1</v>
      </c>
      <c r="W18">
        <v>1</v>
      </c>
      <c r="X18">
        <v>5</v>
      </c>
      <c r="Y18">
        <v>1</v>
      </c>
      <c r="Z18">
        <v>5</v>
      </c>
      <c r="AA18">
        <v>1</v>
      </c>
      <c r="AB18">
        <v>3</v>
      </c>
      <c r="AC18">
        <v>1</v>
      </c>
      <c r="AD18">
        <v>4</v>
      </c>
      <c r="AE18">
        <v>1</v>
      </c>
      <c r="AF18">
        <v>3</v>
      </c>
      <c r="AG18">
        <v>1</v>
      </c>
      <c r="AH18">
        <v>1</v>
      </c>
      <c r="AI18">
        <v>3</v>
      </c>
      <c r="AJ18">
        <v>2</v>
      </c>
      <c r="AK18">
        <v>3</v>
      </c>
      <c r="AL18">
        <v>4</v>
      </c>
      <c r="AM18">
        <v>5</v>
      </c>
      <c r="AN18">
        <v>5</v>
      </c>
      <c r="AO18">
        <v>3</v>
      </c>
      <c r="AP18">
        <v>4</v>
      </c>
      <c r="AQ18">
        <v>2</v>
      </c>
      <c r="AR18">
        <v>3</v>
      </c>
      <c r="AS18">
        <v>3</v>
      </c>
      <c r="AT18">
        <v>3</v>
      </c>
      <c r="AU18">
        <v>1</v>
      </c>
      <c r="AV18">
        <v>1</v>
      </c>
      <c r="AW18">
        <v>2</v>
      </c>
      <c r="AX18">
        <v>4</v>
      </c>
      <c r="AY18">
        <v>1</v>
      </c>
      <c r="AZ18">
        <v>5</v>
      </c>
      <c r="BA18">
        <v>2</v>
      </c>
      <c r="BB18">
        <v>3</v>
      </c>
      <c r="BC18">
        <v>2</v>
      </c>
      <c r="BD18">
        <v>1</v>
      </c>
      <c r="BE18">
        <v>5</v>
      </c>
      <c r="BF18">
        <v>5</v>
      </c>
      <c r="BG18">
        <v>1</v>
      </c>
      <c r="BH18">
        <v>5</v>
      </c>
      <c r="BI18">
        <v>3</v>
      </c>
      <c r="BJ18">
        <v>4</v>
      </c>
      <c r="BK18">
        <v>4</v>
      </c>
      <c r="BL18">
        <v>2</v>
      </c>
      <c r="BM18">
        <v>4</v>
      </c>
      <c r="BN18">
        <v>5</v>
      </c>
      <c r="BO18">
        <v>5</v>
      </c>
      <c r="BP18">
        <v>5</v>
      </c>
      <c r="BQ18">
        <v>5</v>
      </c>
      <c r="BR18">
        <v>5</v>
      </c>
      <c r="BS18">
        <v>4</v>
      </c>
      <c r="BT18">
        <v>4</v>
      </c>
      <c r="BU18">
        <v>1</v>
      </c>
      <c r="BV18">
        <v>5</v>
      </c>
      <c r="BW18">
        <v>4</v>
      </c>
      <c r="BX18">
        <v>3</v>
      </c>
      <c r="BY18">
        <v>1</v>
      </c>
      <c r="BZ18">
        <v>1</v>
      </c>
      <c r="CA18">
        <v>1</v>
      </c>
      <c r="CB18">
        <v>1</v>
      </c>
      <c r="CC18">
        <v>1</v>
      </c>
      <c r="CD18">
        <v>2</v>
      </c>
      <c r="CE18">
        <v>1</v>
      </c>
      <c r="CF18">
        <v>1</v>
      </c>
      <c r="CG18">
        <v>1</v>
      </c>
      <c r="CH18">
        <v>1</v>
      </c>
      <c r="CI18">
        <v>1</v>
      </c>
      <c r="CJ18">
        <v>1</v>
      </c>
      <c r="CK18">
        <v>1</v>
      </c>
      <c r="CL18">
        <v>1</v>
      </c>
      <c r="CM18">
        <v>1</v>
      </c>
      <c r="CN18">
        <v>1</v>
      </c>
      <c r="CO18">
        <v>1</v>
      </c>
      <c r="CP18">
        <v>1</v>
      </c>
      <c r="CQ18">
        <v>1</v>
      </c>
      <c r="CR18">
        <v>1</v>
      </c>
      <c r="CS18">
        <v>1</v>
      </c>
      <c r="CT18">
        <v>1</v>
      </c>
      <c r="CU18">
        <v>1</v>
      </c>
      <c r="CV18">
        <v>1</v>
      </c>
      <c r="CW18">
        <v>1</v>
      </c>
      <c r="CX18">
        <v>1</v>
      </c>
      <c r="CY18">
        <v>1</v>
      </c>
      <c r="CZ18">
        <v>2</v>
      </c>
      <c r="DA18">
        <v>1</v>
      </c>
      <c r="DB18">
        <v>1</v>
      </c>
      <c r="DC18">
        <v>1</v>
      </c>
      <c r="DD18">
        <v>2</v>
      </c>
      <c r="DE18">
        <v>1</v>
      </c>
      <c r="DF18">
        <v>4</v>
      </c>
      <c r="DG18">
        <v>3</v>
      </c>
      <c r="DH18">
        <v>1</v>
      </c>
      <c r="DI18">
        <v>2</v>
      </c>
      <c r="DJ18">
        <v>2</v>
      </c>
      <c r="DK18">
        <v>2</v>
      </c>
      <c r="DL18">
        <v>4</v>
      </c>
      <c r="DM18">
        <v>1</v>
      </c>
      <c r="DN18">
        <v>1</v>
      </c>
      <c r="DO18">
        <v>4</v>
      </c>
      <c r="DP18">
        <v>1</v>
      </c>
      <c r="DQ18">
        <v>1</v>
      </c>
      <c r="DR18">
        <v>2</v>
      </c>
      <c r="DS18">
        <v>5</v>
      </c>
      <c r="DT18">
        <v>1</v>
      </c>
      <c r="DU18">
        <v>2</v>
      </c>
      <c r="DV18">
        <v>1</v>
      </c>
      <c r="DW18">
        <v>4</v>
      </c>
      <c r="DX18">
        <v>4</v>
      </c>
      <c r="DY18">
        <v>2</v>
      </c>
      <c r="DZ18">
        <v>5</v>
      </c>
      <c r="EA18">
        <v>5</v>
      </c>
      <c r="EB18">
        <v>2</v>
      </c>
      <c r="EC18">
        <v>1</v>
      </c>
      <c r="ED18">
        <v>5</v>
      </c>
      <c r="EE18">
        <v>2</v>
      </c>
      <c r="EF18">
        <v>1</v>
      </c>
      <c r="EG18">
        <v>5</v>
      </c>
      <c r="EH18">
        <v>3</v>
      </c>
      <c r="EI18">
        <v>4</v>
      </c>
      <c r="EJ18">
        <v>4</v>
      </c>
      <c r="EK18">
        <v>3</v>
      </c>
      <c r="EL18">
        <v>5</v>
      </c>
    </row>
    <row r="19" spans="1:142" x14ac:dyDescent="0.25">
      <c r="A19" s="1">
        <v>44690</v>
      </c>
      <c r="B19">
        <v>3</v>
      </c>
      <c r="C19">
        <v>1</v>
      </c>
      <c r="D19">
        <v>1</v>
      </c>
      <c r="E19">
        <v>3</v>
      </c>
      <c r="F19">
        <v>1</v>
      </c>
      <c r="G19">
        <v>1</v>
      </c>
      <c r="H19">
        <v>3</v>
      </c>
      <c r="I19">
        <v>2</v>
      </c>
      <c r="J19">
        <v>1</v>
      </c>
      <c r="K19">
        <v>1</v>
      </c>
      <c r="L19">
        <v>1</v>
      </c>
      <c r="M19">
        <v>4</v>
      </c>
      <c r="N19">
        <v>2</v>
      </c>
      <c r="O19">
        <v>1</v>
      </c>
      <c r="P19">
        <v>1</v>
      </c>
      <c r="Q19">
        <v>5</v>
      </c>
      <c r="R19">
        <v>1</v>
      </c>
      <c r="S19">
        <v>1</v>
      </c>
      <c r="T19">
        <v>1</v>
      </c>
      <c r="U19">
        <v>1</v>
      </c>
      <c r="V19">
        <v>1</v>
      </c>
      <c r="W19">
        <v>1</v>
      </c>
      <c r="X19">
        <v>5</v>
      </c>
      <c r="Y19">
        <v>1</v>
      </c>
      <c r="Z19">
        <v>5</v>
      </c>
      <c r="AA19">
        <v>1</v>
      </c>
      <c r="AB19">
        <v>4</v>
      </c>
      <c r="AC19">
        <v>1</v>
      </c>
      <c r="AD19">
        <v>3</v>
      </c>
      <c r="AE19">
        <v>1</v>
      </c>
      <c r="AF19">
        <v>3</v>
      </c>
      <c r="AG19">
        <v>3</v>
      </c>
      <c r="AH19">
        <v>3</v>
      </c>
      <c r="AI19">
        <v>4</v>
      </c>
      <c r="AJ19">
        <v>1</v>
      </c>
      <c r="AK19">
        <v>2</v>
      </c>
      <c r="AL19">
        <v>4</v>
      </c>
      <c r="AM19">
        <v>2</v>
      </c>
      <c r="AN19">
        <v>5</v>
      </c>
      <c r="AO19">
        <v>3</v>
      </c>
      <c r="AP19">
        <v>4</v>
      </c>
      <c r="AQ19">
        <v>1</v>
      </c>
      <c r="AR19">
        <v>2</v>
      </c>
      <c r="AS19">
        <v>2</v>
      </c>
      <c r="AT19">
        <v>3</v>
      </c>
      <c r="AU19">
        <v>3</v>
      </c>
      <c r="AV19">
        <v>1</v>
      </c>
      <c r="AW19">
        <v>2</v>
      </c>
      <c r="AX19">
        <v>2</v>
      </c>
      <c r="AY19">
        <v>1</v>
      </c>
      <c r="AZ19">
        <v>4</v>
      </c>
      <c r="BA19">
        <v>1</v>
      </c>
      <c r="BB19">
        <v>3</v>
      </c>
      <c r="BC19">
        <v>1</v>
      </c>
      <c r="BD19">
        <v>5</v>
      </c>
      <c r="BE19">
        <v>5</v>
      </c>
      <c r="BF19">
        <v>5</v>
      </c>
      <c r="BG19">
        <v>1</v>
      </c>
      <c r="BH19">
        <v>5</v>
      </c>
      <c r="BI19">
        <v>4</v>
      </c>
      <c r="BJ19">
        <v>1</v>
      </c>
      <c r="BK19">
        <v>5</v>
      </c>
      <c r="BL19">
        <v>1</v>
      </c>
      <c r="BM19">
        <v>4</v>
      </c>
      <c r="BN19">
        <v>5</v>
      </c>
      <c r="BO19">
        <v>4</v>
      </c>
      <c r="BP19">
        <v>4</v>
      </c>
      <c r="BQ19">
        <v>5</v>
      </c>
      <c r="BR19">
        <v>5</v>
      </c>
      <c r="BS19">
        <v>2</v>
      </c>
      <c r="BT19">
        <v>1</v>
      </c>
      <c r="BU19">
        <v>1</v>
      </c>
      <c r="BV19">
        <v>5</v>
      </c>
      <c r="BW19">
        <v>3</v>
      </c>
      <c r="BX19">
        <v>1</v>
      </c>
      <c r="BY19">
        <v>5</v>
      </c>
      <c r="BZ19">
        <v>1</v>
      </c>
      <c r="CA19">
        <v>2</v>
      </c>
      <c r="CB19">
        <v>1</v>
      </c>
      <c r="CC19">
        <v>1</v>
      </c>
      <c r="CD19">
        <v>4</v>
      </c>
      <c r="CE19">
        <v>1</v>
      </c>
      <c r="CF19">
        <v>1</v>
      </c>
      <c r="CG19">
        <v>1</v>
      </c>
      <c r="CH19">
        <v>1</v>
      </c>
      <c r="CI19">
        <v>5</v>
      </c>
      <c r="CJ19">
        <v>1</v>
      </c>
      <c r="CK19">
        <v>1</v>
      </c>
      <c r="CL19">
        <v>3</v>
      </c>
      <c r="CM19">
        <v>1</v>
      </c>
      <c r="CN19">
        <v>1</v>
      </c>
      <c r="CO19">
        <v>1</v>
      </c>
      <c r="CP19">
        <v>1</v>
      </c>
      <c r="CQ19">
        <v>1</v>
      </c>
      <c r="CR19">
        <v>1</v>
      </c>
      <c r="CS19">
        <v>1</v>
      </c>
      <c r="CT19">
        <v>1</v>
      </c>
      <c r="CU19">
        <v>1</v>
      </c>
      <c r="CV19">
        <v>2</v>
      </c>
      <c r="CW19">
        <v>1</v>
      </c>
      <c r="CX19">
        <v>1</v>
      </c>
      <c r="CY19">
        <v>1</v>
      </c>
      <c r="CZ19">
        <v>1</v>
      </c>
      <c r="DA19">
        <v>1</v>
      </c>
      <c r="DB19">
        <v>1</v>
      </c>
      <c r="DC19">
        <v>4</v>
      </c>
      <c r="DD19">
        <v>1</v>
      </c>
      <c r="DE19">
        <v>1</v>
      </c>
      <c r="DF19">
        <v>4</v>
      </c>
      <c r="DG19">
        <v>2</v>
      </c>
      <c r="DH19">
        <v>3</v>
      </c>
      <c r="DI19">
        <v>2</v>
      </c>
      <c r="DJ19">
        <v>4</v>
      </c>
      <c r="DK19">
        <v>4</v>
      </c>
      <c r="DL19">
        <v>5</v>
      </c>
      <c r="DM19">
        <v>1</v>
      </c>
      <c r="DN19">
        <v>1</v>
      </c>
      <c r="DO19">
        <v>5</v>
      </c>
      <c r="DP19">
        <v>1</v>
      </c>
      <c r="DQ19">
        <v>1</v>
      </c>
      <c r="DR19">
        <v>5</v>
      </c>
      <c r="DS19">
        <v>1</v>
      </c>
      <c r="DT19">
        <v>1</v>
      </c>
      <c r="DU19">
        <v>4</v>
      </c>
      <c r="DV19">
        <v>1</v>
      </c>
      <c r="DW19">
        <v>1</v>
      </c>
      <c r="DX19">
        <v>4</v>
      </c>
      <c r="DY19">
        <v>4</v>
      </c>
      <c r="DZ19">
        <v>5</v>
      </c>
      <c r="EA19">
        <v>5</v>
      </c>
      <c r="EB19">
        <v>1</v>
      </c>
      <c r="EC19">
        <v>1</v>
      </c>
      <c r="ED19">
        <v>5</v>
      </c>
      <c r="EE19">
        <v>1</v>
      </c>
      <c r="EF19">
        <v>1</v>
      </c>
      <c r="EG19">
        <v>4</v>
      </c>
      <c r="EH19">
        <v>1</v>
      </c>
      <c r="EI19">
        <v>1</v>
      </c>
      <c r="EJ19">
        <v>5</v>
      </c>
      <c r="EK19">
        <v>1</v>
      </c>
      <c r="EL19">
        <v>5</v>
      </c>
    </row>
    <row r="20" spans="1:142" x14ac:dyDescent="0.25">
      <c r="A20" s="1">
        <v>44691</v>
      </c>
      <c r="B20">
        <v>1</v>
      </c>
      <c r="C20">
        <v>1</v>
      </c>
      <c r="D20">
        <v>1</v>
      </c>
      <c r="E20">
        <v>1</v>
      </c>
      <c r="F20">
        <v>1</v>
      </c>
      <c r="G20">
        <v>1</v>
      </c>
      <c r="H20">
        <v>3</v>
      </c>
      <c r="I20">
        <v>1</v>
      </c>
      <c r="J20">
        <v>1</v>
      </c>
      <c r="K20">
        <v>1</v>
      </c>
      <c r="L20">
        <v>1</v>
      </c>
      <c r="M20">
        <v>4</v>
      </c>
      <c r="N20">
        <v>2</v>
      </c>
      <c r="O20">
        <v>1</v>
      </c>
      <c r="P20">
        <v>1</v>
      </c>
      <c r="Q20">
        <v>4</v>
      </c>
      <c r="R20">
        <v>1</v>
      </c>
      <c r="S20">
        <v>1</v>
      </c>
      <c r="T20">
        <v>1</v>
      </c>
      <c r="U20">
        <v>1</v>
      </c>
      <c r="V20">
        <v>1</v>
      </c>
      <c r="W20">
        <v>1</v>
      </c>
      <c r="X20">
        <v>5</v>
      </c>
      <c r="Y20">
        <v>1</v>
      </c>
      <c r="Z20">
        <v>5</v>
      </c>
      <c r="AA20">
        <v>1</v>
      </c>
      <c r="AB20">
        <v>3</v>
      </c>
      <c r="AC20">
        <v>1</v>
      </c>
      <c r="AD20">
        <v>2</v>
      </c>
      <c r="AE20">
        <v>1</v>
      </c>
      <c r="AF20">
        <v>4</v>
      </c>
      <c r="AG20">
        <v>2</v>
      </c>
      <c r="AH20">
        <v>1</v>
      </c>
      <c r="AI20">
        <v>2</v>
      </c>
      <c r="AJ20">
        <v>5</v>
      </c>
      <c r="AK20">
        <v>2</v>
      </c>
      <c r="AL20">
        <v>4</v>
      </c>
      <c r="AM20">
        <v>1</v>
      </c>
      <c r="AN20">
        <v>5</v>
      </c>
      <c r="AO20">
        <v>3</v>
      </c>
      <c r="AP20">
        <v>2</v>
      </c>
      <c r="AQ20">
        <v>3</v>
      </c>
      <c r="AR20">
        <v>3</v>
      </c>
      <c r="AS20">
        <v>3</v>
      </c>
      <c r="AT20">
        <v>1</v>
      </c>
      <c r="AU20">
        <v>1</v>
      </c>
      <c r="AV20">
        <v>5</v>
      </c>
      <c r="AW20">
        <v>2</v>
      </c>
      <c r="AX20">
        <v>2</v>
      </c>
      <c r="AY20">
        <v>1</v>
      </c>
      <c r="AZ20">
        <v>5</v>
      </c>
      <c r="BA20">
        <v>2</v>
      </c>
      <c r="BB20">
        <v>2</v>
      </c>
      <c r="BC20">
        <v>3</v>
      </c>
      <c r="BD20">
        <v>5</v>
      </c>
      <c r="BE20">
        <v>5</v>
      </c>
      <c r="BF20">
        <v>4</v>
      </c>
      <c r="BG20">
        <v>4</v>
      </c>
      <c r="BH20">
        <v>5</v>
      </c>
      <c r="BI20">
        <v>5</v>
      </c>
      <c r="BJ20">
        <v>3</v>
      </c>
      <c r="BK20">
        <v>1</v>
      </c>
      <c r="BL20">
        <v>3</v>
      </c>
      <c r="BM20">
        <v>4</v>
      </c>
      <c r="BN20">
        <v>3</v>
      </c>
      <c r="BO20">
        <v>3</v>
      </c>
      <c r="BP20">
        <v>2</v>
      </c>
      <c r="BQ20">
        <v>4</v>
      </c>
      <c r="BR20">
        <v>2</v>
      </c>
      <c r="BS20">
        <v>3</v>
      </c>
      <c r="BT20">
        <v>1</v>
      </c>
      <c r="BU20">
        <v>2</v>
      </c>
      <c r="BV20">
        <v>3</v>
      </c>
      <c r="BW20">
        <v>2</v>
      </c>
      <c r="BX20">
        <v>5</v>
      </c>
      <c r="BY20">
        <v>1</v>
      </c>
      <c r="BZ20">
        <v>3</v>
      </c>
      <c r="CA20">
        <v>3</v>
      </c>
      <c r="CB20">
        <v>1</v>
      </c>
      <c r="CC20">
        <v>1</v>
      </c>
      <c r="CD20">
        <v>5</v>
      </c>
      <c r="CE20">
        <v>1</v>
      </c>
      <c r="CF20">
        <v>2</v>
      </c>
      <c r="CG20">
        <v>2</v>
      </c>
      <c r="CH20">
        <v>1</v>
      </c>
      <c r="CI20">
        <v>2</v>
      </c>
      <c r="CJ20">
        <v>1</v>
      </c>
      <c r="CK20">
        <v>1</v>
      </c>
      <c r="CL20">
        <v>1</v>
      </c>
      <c r="CM20">
        <v>1</v>
      </c>
      <c r="CN20">
        <v>2</v>
      </c>
      <c r="CO20">
        <v>2</v>
      </c>
      <c r="CP20">
        <v>1</v>
      </c>
      <c r="CQ20">
        <v>3</v>
      </c>
      <c r="CR20">
        <v>3</v>
      </c>
      <c r="CS20">
        <v>5</v>
      </c>
      <c r="CT20">
        <v>1</v>
      </c>
      <c r="CU20">
        <v>1</v>
      </c>
      <c r="CV20">
        <v>1</v>
      </c>
      <c r="CW20">
        <v>1</v>
      </c>
      <c r="CX20">
        <v>1</v>
      </c>
      <c r="CY20">
        <v>3</v>
      </c>
      <c r="CZ20">
        <v>2</v>
      </c>
      <c r="DA20">
        <v>2</v>
      </c>
      <c r="DB20">
        <v>2</v>
      </c>
      <c r="DC20">
        <v>5</v>
      </c>
      <c r="DD20">
        <v>2</v>
      </c>
      <c r="DE20">
        <v>1</v>
      </c>
      <c r="DF20">
        <v>4</v>
      </c>
      <c r="DG20">
        <v>4</v>
      </c>
      <c r="DH20">
        <v>1</v>
      </c>
      <c r="DI20">
        <v>1</v>
      </c>
      <c r="DJ20">
        <v>4</v>
      </c>
      <c r="DK20">
        <v>1</v>
      </c>
      <c r="DL20">
        <v>5</v>
      </c>
      <c r="DM20">
        <v>1</v>
      </c>
      <c r="DN20">
        <v>1</v>
      </c>
      <c r="DO20">
        <v>5</v>
      </c>
      <c r="DP20">
        <v>1</v>
      </c>
      <c r="DQ20">
        <v>1</v>
      </c>
      <c r="DR20">
        <v>2</v>
      </c>
      <c r="DS20">
        <v>1</v>
      </c>
      <c r="DT20">
        <v>1</v>
      </c>
      <c r="DU20">
        <v>4</v>
      </c>
      <c r="DV20">
        <v>1</v>
      </c>
      <c r="DW20">
        <v>1</v>
      </c>
      <c r="DX20">
        <v>4</v>
      </c>
      <c r="DY20">
        <v>3</v>
      </c>
      <c r="DZ20">
        <v>2</v>
      </c>
      <c r="EA20">
        <v>5</v>
      </c>
      <c r="EB20">
        <v>1</v>
      </c>
      <c r="EC20">
        <v>1</v>
      </c>
      <c r="ED20">
        <v>3</v>
      </c>
      <c r="EE20">
        <v>4</v>
      </c>
      <c r="EF20">
        <v>3</v>
      </c>
      <c r="EG20">
        <v>2</v>
      </c>
      <c r="EH20">
        <v>3</v>
      </c>
      <c r="EI20">
        <v>5</v>
      </c>
      <c r="EJ20">
        <v>3</v>
      </c>
      <c r="EK20">
        <v>4</v>
      </c>
      <c r="EL20">
        <v>3</v>
      </c>
    </row>
    <row r="21" spans="1:142" x14ac:dyDescent="0.25">
      <c r="A21" s="1">
        <v>44691</v>
      </c>
      <c r="B21">
        <v>1</v>
      </c>
      <c r="C21">
        <v>1</v>
      </c>
      <c r="D21">
        <v>1</v>
      </c>
      <c r="E21">
        <v>3</v>
      </c>
      <c r="F21">
        <v>1</v>
      </c>
      <c r="G21">
        <v>1</v>
      </c>
      <c r="H21">
        <v>4</v>
      </c>
      <c r="I21">
        <v>4</v>
      </c>
      <c r="J21">
        <v>1</v>
      </c>
      <c r="K21">
        <v>1</v>
      </c>
      <c r="L21">
        <v>1</v>
      </c>
      <c r="M21">
        <v>3</v>
      </c>
      <c r="N21">
        <v>2</v>
      </c>
      <c r="O21">
        <v>1</v>
      </c>
      <c r="P21">
        <v>1</v>
      </c>
      <c r="Q21">
        <v>5</v>
      </c>
      <c r="R21">
        <v>1</v>
      </c>
      <c r="S21">
        <v>1</v>
      </c>
      <c r="T21">
        <v>1</v>
      </c>
      <c r="U21">
        <v>1</v>
      </c>
      <c r="V21">
        <v>1</v>
      </c>
      <c r="W21">
        <v>1</v>
      </c>
      <c r="X21">
        <v>5</v>
      </c>
      <c r="Y21">
        <v>1</v>
      </c>
      <c r="Z21">
        <v>5</v>
      </c>
      <c r="AA21">
        <v>1</v>
      </c>
      <c r="AB21">
        <v>4</v>
      </c>
      <c r="AC21">
        <v>1</v>
      </c>
      <c r="AD21">
        <v>3</v>
      </c>
      <c r="AE21">
        <v>1</v>
      </c>
      <c r="AF21">
        <v>4</v>
      </c>
      <c r="AG21">
        <v>3</v>
      </c>
      <c r="AH21">
        <v>5</v>
      </c>
      <c r="AI21">
        <v>5</v>
      </c>
      <c r="AJ21">
        <v>4</v>
      </c>
      <c r="AK21">
        <v>2</v>
      </c>
      <c r="AL21">
        <v>3</v>
      </c>
      <c r="AM21">
        <v>4</v>
      </c>
      <c r="AN21">
        <v>2</v>
      </c>
      <c r="AO21">
        <v>1</v>
      </c>
      <c r="AP21">
        <v>2</v>
      </c>
      <c r="AQ21">
        <v>3</v>
      </c>
      <c r="AR21">
        <v>2</v>
      </c>
      <c r="AS21">
        <v>3</v>
      </c>
      <c r="AT21">
        <v>1</v>
      </c>
      <c r="AU21">
        <v>3</v>
      </c>
      <c r="AV21">
        <v>5</v>
      </c>
      <c r="AW21">
        <v>2</v>
      </c>
      <c r="AX21">
        <v>3</v>
      </c>
      <c r="AY21">
        <v>1</v>
      </c>
      <c r="AZ21">
        <v>5</v>
      </c>
      <c r="BA21">
        <v>2</v>
      </c>
      <c r="BB21">
        <v>3</v>
      </c>
      <c r="BC21">
        <v>1</v>
      </c>
      <c r="BD21">
        <v>1</v>
      </c>
      <c r="BE21">
        <v>5</v>
      </c>
      <c r="BF21">
        <v>4</v>
      </c>
      <c r="BG21">
        <v>1</v>
      </c>
      <c r="BH21">
        <v>5</v>
      </c>
      <c r="BI21">
        <v>3</v>
      </c>
      <c r="BJ21">
        <v>1</v>
      </c>
      <c r="BK21">
        <v>4</v>
      </c>
      <c r="BL21">
        <v>1</v>
      </c>
      <c r="BM21">
        <v>2</v>
      </c>
      <c r="BN21">
        <v>5</v>
      </c>
      <c r="BO21">
        <v>3</v>
      </c>
      <c r="BP21">
        <v>4</v>
      </c>
      <c r="BQ21">
        <v>5</v>
      </c>
      <c r="BR21">
        <v>5</v>
      </c>
      <c r="BS21">
        <v>2</v>
      </c>
      <c r="BT21">
        <v>1</v>
      </c>
      <c r="BU21">
        <v>1</v>
      </c>
      <c r="BV21">
        <v>5</v>
      </c>
      <c r="BW21">
        <v>5</v>
      </c>
      <c r="BX21">
        <v>1</v>
      </c>
      <c r="BY21">
        <v>5</v>
      </c>
      <c r="BZ21">
        <v>1</v>
      </c>
      <c r="CA21">
        <v>1</v>
      </c>
      <c r="CB21">
        <v>1</v>
      </c>
      <c r="CC21">
        <v>1</v>
      </c>
      <c r="CD21">
        <v>4</v>
      </c>
      <c r="CE21">
        <v>3</v>
      </c>
      <c r="CF21">
        <v>1</v>
      </c>
      <c r="CG21">
        <v>1</v>
      </c>
      <c r="CH21">
        <v>1</v>
      </c>
      <c r="CI21">
        <v>1</v>
      </c>
      <c r="CJ21">
        <v>3</v>
      </c>
      <c r="CK21">
        <v>1</v>
      </c>
      <c r="CL21">
        <v>1</v>
      </c>
      <c r="CM21">
        <v>5</v>
      </c>
      <c r="CN21">
        <v>2</v>
      </c>
      <c r="CO21">
        <v>2</v>
      </c>
      <c r="CP21">
        <v>1</v>
      </c>
      <c r="CQ21">
        <v>1</v>
      </c>
      <c r="CR21">
        <v>1</v>
      </c>
      <c r="CS21">
        <v>1</v>
      </c>
      <c r="CT21">
        <v>1</v>
      </c>
      <c r="CU21">
        <v>2</v>
      </c>
      <c r="CV21">
        <v>4</v>
      </c>
      <c r="CW21">
        <v>1</v>
      </c>
      <c r="CX21">
        <v>3</v>
      </c>
      <c r="CY21">
        <v>1</v>
      </c>
      <c r="CZ21">
        <v>1</v>
      </c>
      <c r="DA21">
        <v>2</v>
      </c>
      <c r="DB21">
        <v>1</v>
      </c>
      <c r="DC21">
        <v>5</v>
      </c>
      <c r="DD21">
        <v>5</v>
      </c>
      <c r="DE21">
        <v>1</v>
      </c>
      <c r="DF21">
        <v>5</v>
      </c>
      <c r="DG21">
        <v>2</v>
      </c>
      <c r="DH21">
        <v>1</v>
      </c>
      <c r="DI21">
        <v>1</v>
      </c>
      <c r="DJ21">
        <v>5</v>
      </c>
      <c r="DK21">
        <v>3</v>
      </c>
      <c r="DL21">
        <v>5</v>
      </c>
      <c r="DM21">
        <v>3</v>
      </c>
      <c r="DN21">
        <v>2</v>
      </c>
      <c r="DO21">
        <v>5</v>
      </c>
      <c r="DP21">
        <v>1</v>
      </c>
      <c r="DQ21">
        <v>1</v>
      </c>
      <c r="DR21">
        <v>3</v>
      </c>
      <c r="DS21">
        <v>3</v>
      </c>
      <c r="DT21">
        <v>1</v>
      </c>
      <c r="DU21">
        <v>5</v>
      </c>
      <c r="DV21">
        <v>1</v>
      </c>
      <c r="DW21">
        <v>4</v>
      </c>
      <c r="DX21">
        <v>4</v>
      </c>
      <c r="DY21">
        <v>3</v>
      </c>
      <c r="DZ21">
        <v>5</v>
      </c>
      <c r="EA21">
        <v>4</v>
      </c>
      <c r="EB21">
        <v>2</v>
      </c>
      <c r="EC21">
        <v>2</v>
      </c>
      <c r="ED21">
        <v>5</v>
      </c>
      <c r="EE21">
        <v>1</v>
      </c>
      <c r="EF21">
        <v>1</v>
      </c>
      <c r="EG21">
        <v>5</v>
      </c>
      <c r="EH21">
        <v>1</v>
      </c>
      <c r="EI21">
        <v>3</v>
      </c>
      <c r="EJ21">
        <v>5</v>
      </c>
      <c r="EK21">
        <v>1</v>
      </c>
      <c r="EL21">
        <v>4</v>
      </c>
    </row>
    <row r="22" spans="1:142" x14ac:dyDescent="0.25">
      <c r="A22" s="1">
        <v>44691</v>
      </c>
      <c r="B22">
        <v>1</v>
      </c>
      <c r="C22">
        <v>1</v>
      </c>
      <c r="D22">
        <v>1</v>
      </c>
      <c r="E22">
        <v>3</v>
      </c>
      <c r="F22">
        <v>1</v>
      </c>
      <c r="G22">
        <v>1</v>
      </c>
      <c r="H22">
        <v>4</v>
      </c>
      <c r="I22">
        <v>4</v>
      </c>
      <c r="J22">
        <v>1</v>
      </c>
      <c r="K22">
        <v>1</v>
      </c>
      <c r="L22">
        <v>1</v>
      </c>
      <c r="M22">
        <v>3</v>
      </c>
      <c r="N22">
        <v>2</v>
      </c>
      <c r="O22">
        <v>1</v>
      </c>
      <c r="P22">
        <v>1</v>
      </c>
      <c r="Q22">
        <v>5</v>
      </c>
      <c r="R22">
        <v>1</v>
      </c>
      <c r="S22">
        <v>1</v>
      </c>
      <c r="T22">
        <v>1</v>
      </c>
      <c r="U22">
        <v>1</v>
      </c>
      <c r="V22">
        <v>1</v>
      </c>
      <c r="W22">
        <v>1</v>
      </c>
      <c r="X22">
        <v>5</v>
      </c>
      <c r="Y22">
        <v>1</v>
      </c>
      <c r="Z22">
        <v>5</v>
      </c>
      <c r="AA22">
        <v>1</v>
      </c>
      <c r="AB22">
        <v>4</v>
      </c>
      <c r="AC22">
        <v>1</v>
      </c>
      <c r="AD22">
        <v>3</v>
      </c>
      <c r="AE22">
        <v>1</v>
      </c>
      <c r="AF22">
        <v>4</v>
      </c>
      <c r="AG22">
        <v>3</v>
      </c>
      <c r="AH22">
        <v>5</v>
      </c>
      <c r="AI22">
        <v>5</v>
      </c>
      <c r="AJ22">
        <v>4</v>
      </c>
      <c r="AK22">
        <v>2</v>
      </c>
      <c r="AL22">
        <v>3</v>
      </c>
      <c r="AM22">
        <v>4</v>
      </c>
      <c r="AN22">
        <v>2</v>
      </c>
      <c r="AO22">
        <v>1</v>
      </c>
      <c r="AP22">
        <v>2</v>
      </c>
      <c r="AQ22">
        <v>3</v>
      </c>
      <c r="AR22">
        <v>2</v>
      </c>
      <c r="AS22">
        <v>3</v>
      </c>
      <c r="AT22">
        <v>1</v>
      </c>
      <c r="AU22">
        <v>3</v>
      </c>
      <c r="AV22">
        <v>5</v>
      </c>
      <c r="AW22">
        <v>2</v>
      </c>
      <c r="AX22">
        <v>3</v>
      </c>
      <c r="AY22">
        <v>1</v>
      </c>
      <c r="AZ22">
        <v>5</v>
      </c>
      <c r="BA22">
        <v>2</v>
      </c>
      <c r="BB22">
        <v>3</v>
      </c>
      <c r="BC22">
        <v>1</v>
      </c>
      <c r="BD22">
        <v>1</v>
      </c>
      <c r="BE22">
        <v>5</v>
      </c>
      <c r="BF22">
        <v>4</v>
      </c>
      <c r="BG22">
        <v>1</v>
      </c>
      <c r="BH22">
        <v>5</v>
      </c>
      <c r="BI22">
        <v>3</v>
      </c>
      <c r="BJ22">
        <v>1</v>
      </c>
      <c r="BK22">
        <v>4</v>
      </c>
      <c r="BL22">
        <v>1</v>
      </c>
      <c r="BM22">
        <v>2</v>
      </c>
      <c r="BN22">
        <v>5</v>
      </c>
      <c r="BO22">
        <v>3</v>
      </c>
      <c r="BP22">
        <v>4</v>
      </c>
      <c r="BQ22">
        <v>5</v>
      </c>
      <c r="BR22">
        <v>5</v>
      </c>
      <c r="BS22">
        <v>2</v>
      </c>
      <c r="BT22">
        <v>1</v>
      </c>
      <c r="BU22">
        <v>1</v>
      </c>
      <c r="BV22">
        <v>5</v>
      </c>
      <c r="BW22">
        <v>5</v>
      </c>
      <c r="BX22">
        <v>1</v>
      </c>
      <c r="BY22">
        <v>5</v>
      </c>
      <c r="BZ22">
        <v>1</v>
      </c>
      <c r="CA22">
        <v>1</v>
      </c>
      <c r="CB22">
        <v>1</v>
      </c>
      <c r="CC22">
        <v>1</v>
      </c>
      <c r="CD22">
        <v>4</v>
      </c>
      <c r="CE22">
        <v>3</v>
      </c>
      <c r="CF22">
        <v>1</v>
      </c>
      <c r="CG22">
        <v>1</v>
      </c>
      <c r="CH22">
        <v>1</v>
      </c>
      <c r="CI22">
        <v>1</v>
      </c>
      <c r="CJ22">
        <v>3</v>
      </c>
      <c r="CK22">
        <v>1</v>
      </c>
      <c r="CL22">
        <v>1</v>
      </c>
      <c r="CM22">
        <v>5</v>
      </c>
      <c r="CN22">
        <v>2</v>
      </c>
      <c r="CO22">
        <v>2</v>
      </c>
      <c r="CP22">
        <v>1</v>
      </c>
      <c r="CQ22">
        <v>1</v>
      </c>
      <c r="CR22">
        <v>1</v>
      </c>
      <c r="CS22">
        <v>1</v>
      </c>
      <c r="CT22">
        <v>1</v>
      </c>
      <c r="CU22">
        <v>2</v>
      </c>
      <c r="CV22">
        <v>4</v>
      </c>
      <c r="CW22">
        <v>1</v>
      </c>
      <c r="CX22">
        <v>3</v>
      </c>
      <c r="CY22">
        <v>1</v>
      </c>
      <c r="CZ22">
        <v>1</v>
      </c>
      <c r="DA22">
        <v>2</v>
      </c>
      <c r="DB22">
        <v>1</v>
      </c>
      <c r="DC22">
        <v>5</v>
      </c>
      <c r="DD22">
        <v>5</v>
      </c>
      <c r="DE22">
        <v>1</v>
      </c>
      <c r="DF22">
        <v>5</v>
      </c>
      <c r="DG22">
        <v>2</v>
      </c>
      <c r="DH22">
        <v>1</v>
      </c>
      <c r="DI22">
        <v>1</v>
      </c>
      <c r="DJ22">
        <v>5</v>
      </c>
      <c r="DK22">
        <v>3</v>
      </c>
      <c r="DL22">
        <v>5</v>
      </c>
      <c r="DM22">
        <v>3</v>
      </c>
      <c r="DN22">
        <v>2</v>
      </c>
      <c r="DO22">
        <v>5</v>
      </c>
      <c r="DP22">
        <v>1</v>
      </c>
      <c r="DQ22">
        <v>1</v>
      </c>
      <c r="DR22">
        <v>3</v>
      </c>
      <c r="DS22">
        <v>3</v>
      </c>
      <c r="DT22">
        <v>1</v>
      </c>
      <c r="DU22">
        <v>5</v>
      </c>
      <c r="DV22">
        <v>1</v>
      </c>
      <c r="DW22">
        <v>4</v>
      </c>
      <c r="DX22">
        <v>4</v>
      </c>
      <c r="DY22">
        <v>3</v>
      </c>
      <c r="DZ22">
        <v>5</v>
      </c>
      <c r="EA22">
        <v>4</v>
      </c>
      <c r="EB22">
        <v>2</v>
      </c>
      <c r="EC22">
        <v>2</v>
      </c>
      <c r="ED22">
        <v>5</v>
      </c>
      <c r="EE22">
        <v>1</v>
      </c>
      <c r="EF22">
        <v>1</v>
      </c>
      <c r="EG22">
        <v>5</v>
      </c>
      <c r="EH22">
        <v>1</v>
      </c>
      <c r="EI22">
        <v>3</v>
      </c>
      <c r="EJ22">
        <v>5</v>
      </c>
      <c r="EK22">
        <v>1</v>
      </c>
      <c r="EL22">
        <v>4</v>
      </c>
    </row>
    <row r="23" spans="1:142" x14ac:dyDescent="0.25">
      <c r="A23" s="1">
        <v>44696</v>
      </c>
      <c r="B23">
        <v>2</v>
      </c>
      <c r="C23">
        <v>2</v>
      </c>
      <c r="D23">
        <v>1</v>
      </c>
      <c r="E23">
        <v>2</v>
      </c>
      <c r="F23">
        <v>1</v>
      </c>
      <c r="G23">
        <v>1</v>
      </c>
      <c r="H23">
        <v>3</v>
      </c>
      <c r="I23">
        <v>2</v>
      </c>
      <c r="J23">
        <v>1</v>
      </c>
      <c r="K23">
        <v>1</v>
      </c>
      <c r="L23">
        <v>1</v>
      </c>
      <c r="M23">
        <v>4</v>
      </c>
      <c r="N23">
        <v>3</v>
      </c>
      <c r="O23">
        <v>2</v>
      </c>
      <c r="P23">
        <v>1</v>
      </c>
      <c r="Q23">
        <v>5</v>
      </c>
      <c r="R23">
        <v>1</v>
      </c>
      <c r="S23">
        <v>1</v>
      </c>
      <c r="T23">
        <v>1</v>
      </c>
      <c r="U23">
        <v>1</v>
      </c>
      <c r="V23">
        <v>1</v>
      </c>
      <c r="W23">
        <v>1</v>
      </c>
      <c r="X23">
        <v>4</v>
      </c>
      <c r="Y23">
        <v>1</v>
      </c>
      <c r="Z23">
        <v>4</v>
      </c>
      <c r="AA23">
        <v>1</v>
      </c>
      <c r="AB23">
        <v>2</v>
      </c>
      <c r="AC23">
        <v>1</v>
      </c>
      <c r="AD23">
        <v>4</v>
      </c>
      <c r="AE23">
        <v>2</v>
      </c>
      <c r="AF23">
        <v>3</v>
      </c>
      <c r="AG23">
        <v>2</v>
      </c>
      <c r="AH23">
        <v>1</v>
      </c>
      <c r="AI23">
        <v>4</v>
      </c>
      <c r="AJ23">
        <v>2</v>
      </c>
      <c r="AK23">
        <v>2</v>
      </c>
      <c r="AL23">
        <v>4</v>
      </c>
      <c r="AM23">
        <v>4</v>
      </c>
      <c r="AN23">
        <v>5</v>
      </c>
      <c r="AO23">
        <v>3</v>
      </c>
      <c r="AP23">
        <v>2</v>
      </c>
      <c r="AQ23">
        <v>3</v>
      </c>
      <c r="AR23">
        <v>2</v>
      </c>
      <c r="AS23">
        <v>3</v>
      </c>
      <c r="AT23">
        <v>3</v>
      </c>
      <c r="AU23">
        <v>1</v>
      </c>
      <c r="AV23">
        <v>2</v>
      </c>
      <c r="AW23">
        <v>2</v>
      </c>
      <c r="AX23">
        <v>4</v>
      </c>
      <c r="AY23">
        <v>1</v>
      </c>
      <c r="AZ23">
        <v>5</v>
      </c>
      <c r="BA23">
        <v>1</v>
      </c>
      <c r="BB23">
        <v>3</v>
      </c>
      <c r="BC23">
        <v>1</v>
      </c>
      <c r="BD23">
        <v>1</v>
      </c>
      <c r="BE23">
        <v>5</v>
      </c>
      <c r="BF23">
        <v>4</v>
      </c>
      <c r="BG23">
        <v>1</v>
      </c>
      <c r="BH23">
        <v>5</v>
      </c>
      <c r="BI23">
        <v>5</v>
      </c>
      <c r="BJ23">
        <v>2</v>
      </c>
      <c r="BK23">
        <v>5</v>
      </c>
      <c r="BL23">
        <v>1</v>
      </c>
      <c r="BM23">
        <v>4</v>
      </c>
      <c r="BN23">
        <v>5</v>
      </c>
      <c r="BO23">
        <v>4</v>
      </c>
      <c r="BP23">
        <v>4</v>
      </c>
      <c r="BQ23">
        <v>5</v>
      </c>
      <c r="BR23">
        <v>5</v>
      </c>
      <c r="BS23">
        <v>4</v>
      </c>
      <c r="BT23">
        <v>1</v>
      </c>
      <c r="BU23">
        <v>1</v>
      </c>
      <c r="BV23">
        <v>5</v>
      </c>
      <c r="BW23">
        <v>3</v>
      </c>
      <c r="BX23">
        <v>1</v>
      </c>
      <c r="BY23">
        <v>4</v>
      </c>
      <c r="BZ23">
        <v>1</v>
      </c>
      <c r="CA23">
        <v>1</v>
      </c>
      <c r="CB23">
        <v>1</v>
      </c>
      <c r="CC23">
        <v>1</v>
      </c>
      <c r="CD23">
        <v>4</v>
      </c>
      <c r="CE23">
        <v>2</v>
      </c>
      <c r="CF23">
        <v>1</v>
      </c>
      <c r="CG23">
        <v>1</v>
      </c>
      <c r="CH23">
        <v>1</v>
      </c>
      <c r="CI23">
        <v>2</v>
      </c>
      <c r="CJ23">
        <v>1</v>
      </c>
      <c r="CK23">
        <v>1</v>
      </c>
      <c r="CL23">
        <v>1</v>
      </c>
      <c r="CM23">
        <v>1</v>
      </c>
      <c r="CN23">
        <v>1</v>
      </c>
      <c r="CO23">
        <v>2</v>
      </c>
      <c r="CP23">
        <v>3</v>
      </c>
      <c r="CQ23">
        <v>2</v>
      </c>
      <c r="CR23">
        <v>1</v>
      </c>
      <c r="CS23">
        <v>1</v>
      </c>
      <c r="CT23">
        <v>1</v>
      </c>
      <c r="CU23">
        <v>2</v>
      </c>
      <c r="CV23">
        <v>1</v>
      </c>
      <c r="CW23">
        <v>3</v>
      </c>
      <c r="CX23">
        <v>1</v>
      </c>
      <c r="CY23">
        <v>3</v>
      </c>
      <c r="CZ23">
        <v>3</v>
      </c>
      <c r="DA23">
        <v>1</v>
      </c>
      <c r="DB23">
        <v>1</v>
      </c>
      <c r="DC23">
        <v>4</v>
      </c>
      <c r="DD23">
        <v>1</v>
      </c>
      <c r="DE23">
        <v>1</v>
      </c>
      <c r="DF23">
        <v>5</v>
      </c>
      <c r="DG23">
        <v>1</v>
      </c>
      <c r="DH23">
        <v>3</v>
      </c>
      <c r="DI23">
        <v>1</v>
      </c>
      <c r="DJ23">
        <v>5</v>
      </c>
      <c r="DK23">
        <v>1</v>
      </c>
      <c r="DL23">
        <v>5</v>
      </c>
      <c r="DM23">
        <v>1</v>
      </c>
      <c r="DN23">
        <v>1</v>
      </c>
      <c r="DO23">
        <v>5</v>
      </c>
      <c r="DP23">
        <v>1</v>
      </c>
      <c r="DQ23">
        <v>1</v>
      </c>
      <c r="DR23">
        <v>5</v>
      </c>
      <c r="DS23">
        <v>5</v>
      </c>
      <c r="DT23">
        <v>1</v>
      </c>
      <c r="DU23">
        <v>2</v>
      </c>
      <c r="DV23">
        <v>1</v>
      </c>
      <c r="DW23">
        <v>4</v>
      </c>
      <c r="DX23">
        <v>4</v>
      </c>
      <c r="DY23">
        <v>4</v>
      </c>
      <c r="DZ23">
        <v>5</v>
      </c>
      <c r="EA23">
        <v>5</v>
      </c>
      <c r="EB23">
        <v>2</v>
      </c>
      <c r="EC23">
        <v>1</v>
      </c>
      <c r="ED23">
        <v>5</v>
      </c>
      <c r="EE23">
        <v>1</v>
      </c>
      <c r="EF23">
        <v>1</v>
      </c>
      <c r="EG23">
        <v>5</v>
      </c>
      <c r="EH23">
        <v>1</v>
      </c>
      <c r="EI23">
        <v>1</v>
      </c>
      <c r="EJ23">
        <v>4</v>
      </c>
      <c r="EK23">
        <v>1</v>
      </c>
      <c r="EL23">
        <v>5</v>
      </c>
    </row>
    <row r="24" spans="1:142" x14ac:dyDescent="0.25">
      <c r="A24" s="1">
        <v>44696</v>
      </c>
      <c r="B24">
        <v>1</v>
      </c>
      <c r="C24">
        <v>1</v>
      </c>
      <c r="D24">
        <v>1</v>
      </c>
      <c r="E24">
        <v>1</v>
      </c>
      <c r="F24">
        <v>1</v>
      </c>
      <c r="G24">
        <v>1</v>
      </c>
      <c r="H24">
        <v>1</v>
      </c>
      <c r="I24">
        <v>1</v>
      </c>
      <c r="J24">
        <v>1</v>
      </c>
      <c r="K24">
        <v>1</v>
      </c>
      <c r="L24">
        <v>1</v>
      </c>
      <c r="M24">
        <v>2</v>
      </c>
      <c r="N24">
        <v>1</v>
      </c>
      <c r="O24">
        <v>1</v>
      </c>
      <c r="P24">
        <v>1</v>
      </c>
      <c r="Q24">
        <v>2</v>
      </c>
      <c r="R24">
        <v>1</v>
      </c>
      <c r="S24">
        <v>1</v>
      </c>
      <c r="T24">
        <v>1</v>
      </c>
      <c r="U24">
        <v>1</v>
      </c>
      <c r="V24">
        <v>1</v>
      </c>
      <c r="W24">
        <v>1</v>
      </c>
      <c r="X24">
        <v>2</v>
      </c>
      <c r="Y24">
        <v>2</v>
      </c>
      <c r="Z24">
        <v>1</v>
      </c>
      <c r="AA24">
        <v>1</v>
      </c>
      <c r="AB24">
        <v>2</v>
      </c>
      <c r="AC24">
        <v>1</v>
      </c>
      <c r="AD24">
        <v>3</v>
      </c>
      <c r="AE24">
        <v>1</v>
      </c>
      <c r="AF24">
        <v>1</v>
      </c>
      <c r="AG24">
        <v>1</v>
      </c>
      <c r="AH24">
        <v>1</v>
      </c>
      <c r="AI24">
        <v>3</v>
      </c>
      <c r="AJ24">
        <v>1</v>
      </c>
      <c r="AK24">
        <v>1</v>
      </c>
      <c r="AL24">
        <v>1</v>
      </c>
      <c r="AM24">
        <v>1</v>
      </c>
      <c r="AN24">
        <v>1</v>
      </c>
      <c r="AO24">
        <v>1</v>
      </c>
      <c r="AP24">
        <v>4</v>
      </c>
      <c r="AQ24">
        <v>1</v>
      </c>
      <c r="AR24">
        <v>1</v>
      </c>
      <c r="AS24">
        <v>1</v>
      </c>
      <c r="AT24">
        <v>1</v>
      </c>
      <c r="AU24">
        <v>1</v>
      </c>
      <c r="AV24">
        <v>1</v>
      </c>
      <c r="AW24">
        <v>2</v>
      </c>
      <c r="AX24">
        <v>2</v>
      </c>
      <c r="AY24">
        <v>2</v>
      </c>
      <c r="AZ24">
        <v>1</v>
      </c>
      <c r="BA24">
        <v>3</v>
      </c>
      <c r="BB24">
        <v>3</v>
      </c>
      <c r="BC24">
        <v>1</v>
      </c>
      <c r="BD24">
        <v>1</v>
      </c>
      <c r="BE24">
        <v>2</v>
      </c>
      <c r="BF24">
        <v>2</v>
      </c>
      <c r="BG24">
        <v>5</v>
      </c>
      <c r="BH24">
        <v>2</v>
      </c>
      <c r="BI24">
        <v>1</v>
      </c>
      <c r="BJ24">
        <v>2</v>
      </c>
      <c r="BK24">
        <v>1</v>
      </c>
      <c r="BL24">
        <v>1</v>
      </c>
      <c r="BM24">
        <v>2</v>
      </c>
      <c r="BN24">
        <v>1</v>
      </c>
      <c r="BO24">
        <v>4</v>
      </c>
      <c r="BP24">
        <v>2</v>
      </c>
      <c r="BQ24">
        <v>3</v>
      </c>
      <c r="BR24">
        <v>1</v>
      </c>
      <c r="BS24">
        <v>1</v>
      </c>
      <c r="BT24">
        <v>2</v>
      </c>
      <c r="BU24">
        <v>1</v>
      </c>
      <c r="BV24">
        <v>5</v>
      </c>
      <c r="BW24">
        <v>1</v>
      </c>
      <c r="BX24">
        <v>2</v>
      </c>
      <c r="BY24">
        <v>1</v>
      </c>
      <c r="BZ24">
        <v>3</v>
      </c>
      <c r="CA24">
        <v>4</v>
      </c>
      <c r="CB24">
        <v>1</v>
      </c>
      <c r="CC24">
        <v>1</v>
      </c>
      <c r="CD24">
        <v>1</v>
      </c>
      <c r="CE24">
        <v>1</v>
      </c>
      <c r="CF24">
        <v>1</v>
      </c>
      <c r="CG24">
        <v>1</v>
      </c>
      <c r="CH24">
        <v>1</v>
      </c>
      <c r="CI24">
        <v>1</v>
      </c>
      <c r="CJ24">
        <v>1</v>
      </c>
      <c r="CK24">
        <v>1</v>
      </c>
      <c r="CL24">
        <v>1</v>
      </c>
      <c r="CM24">
        <v>1</v>
      </c>
      <c r="CN24">
        <v>1</v>
      </c>
      <c r="CO24">
        <v>1</v>
      </c>
      <c r="CP24">
        <v>1</v>
      </c>
      <c r="CQ24">
        <v>1</v>
      </c>
      <c r="CR24">
        <v>1</v>
      </c>
      <c r="CS24">
        <v>1</v>
      </c>
      <c r="CT24">
        <v>1</v>
      </c>
      <c r="CU24">
        <v>1</v>
      </c>
      <c r="CV24">
        <v>1</v>
      </c>
      <c r="CW24">
        <v>5</v>
      </c>
      <c r="CX24">
        <v>1</v>
      </c>
      <c r="CY24">
        <v>2</v>
      </c>
      <c r="CZ24">
        <v>1</v>
      </c>
      <c r="DA24">
        <v>1</v>
      </c>
      <c r="DB24">
        <v>1</v>
      </c>
      <c r="DC24">
        <v>1</v>
      </c>
      <c r="DD24">
        <v>2</v>
      </c>
      <c r="DE24">
        <v>1</v>
      </c>
      <c r="DF24">
        <v>2</v>
      </c>
      <c r="DG24">
        <v>1</v>
      </c>
      <c r="DH24">
        <v>3</v>
      </c>
      <c r="DI24">
        <v>1</v>
      </c>
      <c r="DJ24">
        <v>1</v>
      </c>
      <c r="DK24">
        <v>1</v>
      </c>
      <c r="DL24">
        <v>4</v>
      </c>
      <c r="DM24">
        <v>1</v>
      </c>
      <c r="DN24">
        <v>1</v>
      </c>
      <c r="DO24">
        <v>1</v>
      </c>
      <c r="DP24">
        <v>1</v>
      </c>
      <c r="DQ24">
        <v>1</v>
      </c>
      <c r="DR24">
        <v>3</v>
      </c>
      <c r="DS24">
        <v>1</v>
      </c>
      <c r="DT24">
        <v>2</v>
      </c>
      <c r="DU24">
        <v>2</v>
      </c>
      <c r="DV24">
        <v>1</v>
      </c>
      <c r="DW24">
        <v>1</v>
      </c>
      <c r="DX24">
        <v>1</v>
      </c>
      <c r="DY24">
        <v>1</v>
      </c>
      <c r="DZ24">
        <v>5</v>
      </c>
      <c r="EA24">
        <v>3</v>
      </c>
      <c r="EB24">
        <v>2</v>
      </c>
      <c r="EC24">
        <v>2</v>
      </c>
      <c r="ED24">
        <v>1</v>
      </c>
      <c r="EE24">
        <v>1</v>
      </c>
      <c r="EF24">
        <v>1</v>
      </c>
      <c r="EG24">
        <v>1</v>
      </c>
      <c r="EH24">
        <v>1</v>
      </c>
      <c r="EI24">
        <v>1</v>
      </c>
      <c r="EJ24">
        <v>1</v>
      </c>
      <c r="EK24">
        <v>1</v>
      </c>
      <c r="EL24">
        <v>1</v>
      </c>
    </row>
    <row r="25" spans="1:142" x14ac:dyDescent="0.25">
      <c r="A25" s="1">
        <v>44698</v>
      </c>
      <c r="B25">
        <v>1</v>
      </c>
      <c r="C25">
        <v>3</v>
      </c>
      <c r="D25">
        <v>2</v>
      </c>
      <c r="E25">
        <v>2</v>
      </c>
      <c r="F25">
        <v>1</v>
      </c>
      <c r="G25">
        <v>1</v>
      </c>
      <c r="H25">
        <v>3</v>
      </c>
      <c r="I25">
        <v>3</v>
      </c>
      <c r="J25">
        <v>1</v>
      </c>
      <c r="K25">
        <v>1</v>
      </c>
      <c r="L25">
        <v>1</v>
      </c>
      <c r="M25">
        <v>3</v>
      </c>
      <c r="N25">
        <v>2</v>
      </c>
      <c r="O25">
        <v>1</v>
      </c>
      <c r="P25">
        <v>1</v>
      </c>
      <c r="Q25">
        <v>3</v>
      </c>
      <c r="R25">
        <v>2</v>
      </c>
      <c r="S25">
        <v>2</v>
      </c>
      <c r="T25">
        <v>2</v>
      </c>
      <c r="U25">
        <v>1</v>
      </c>
      <c r="V25">
        <v>1</v>
      </c>
      <c r="W25">
        <v>1</v>
      </c>
      <c r="X25">
        <v>5</v>
      </c>
      <c r="Y25">
        <v>1</v>
      </c>
      <c r="Z25">
        <v>5</v>
      </c>
      <c r="AA25">
        <v>1</v>
      </c>
      <c r="AB25">
        <v>3</v>
      </c>
      <c r="AC25">
        <v>1</v>
      </c>
      <c r="AD25">
        <v>4</v>
      </c>
      <c r="AE25">
        <v>1</v>
      </c>
      <c r="AF25">
        <v>1</v>
      </c>
      <c r="AG25">
        <v>3</v>
      </c>
      <c r="AH25">
        <v>2</v>
      </c>
      <c r="AI25">
        <v>3</v>
      </c>
      <c r="AJ25">
        <v>1</v>
      </c>
      <c r="AK25">
        <v>2</v>
      </c>
      <c r="AL25">
        <v>4</v>
      </c>
      <c r="AM25">
        <v>2</v>
      </c>
      <c r="AN25">
        <v>1</v>
      </c>
      <c r="AO25">
        <v>1</v>
      </c>
      <c r="AP25">
        <v>4</v>
      </c>
      <c r="AQ25">
        <v>2</v>
      </c>
      <c r="AR25">
        <v>2</v>
      </c>
      <c r="AS25">
        <v>3</v>
      </c>
      <c r="AT25">
        <v>5</v>
      </c>
      <c r="AU25">
        <v>1</v>
      </c>
      <c r="AV25">
        <v>1</v>
      </c>
      <c r="AW25">
        <v>2</v>
      </c>
      <c r="AX25">
        <v>2</v>
      </c>
      <c r="AY25">
        <v>2</v>
      </c>
      <c r="AZ25">
        <v>5</v>
      </c>
      <c r="BA25">
        <v>2</v>
      </c>
      <c r="BB25">
        <v>2</v>
      </c>
      <c r="BC25">
        <v>2</v>
      </c>
      <c r="BD25">
        <v>1</v>
      </c>
      <c r="BE25">
        <v>5</v>
      </c>
      <c r="BF25">
        <v>5</v>
      </c>
      <c r="BG25">
        <v>1</v>
      </c>
      <c r="BH25">
        <v>5</v>
      </c>
      <c r="BI25">
        <v>5</v>
      </c>
      <c r="BJ25">
        <v>4</v>
      </c>
      <c r="BK25">
        <v>5</v>
      </c>
      <c r="BL25">
        <v>2</v>
      </c>
      <c r="BM25">
        <v>4</v>
      </c>
      <c r="BN25">
        <v>2</v>
      </c>
      <c r="BO25">
        <v>5</v>
      </c>
      <c r="BP25">
        <v>4</v>
      </c>
      <c r="BQ25">
        <v>5</v>
      </c>
      <c r="BR25">
        <v>5</v>
      </c>
      <c r="BS25">
        <v>2</v>
      </c>
      <c r="BT25">
        <v>2</v>
      </c>
      <c r="BU25">
        <v>2</v>
      </c>
      <c r="BV25">
        <v>5</v>
      </c>
      <c r="BW25">
        <v>2</v>
      </c>
      <c r="BX25">
        <v>5</v>
      </c>
      <c r="BY25">
        <v>3</v>
      </c>
      <c r="BZ25">
        <v>2</v>
      </c>
      <c r="CA25">
        <v>3</v>
      </c>
      <c r="CB25">
        <v>1</v>
      </c>
      <c r="CC25">
        <v>2</v>
      </c>
      <c r="CD25">
        <v>3</v>
      </c>
      <c r="CE25">
        <v>1</v>
      </c>
      <c r="CF25">
        <v>1</v>
      </c>
      <c r="CG25">
        <v>1</v>
      </c>
      <c r="CH25">
        <v>2</v>
      </c>
      <c r="CI25">
        <v>2</v>
      </c>
      <c r="CJ25">
        <v>1</v>
      </c>
      <c r="CK25">
        <v>1</v>
      </c>
      <c r="CL25">
        <v>1</v>
      </c>
      <c r="CM25">
        <v>1</v>
      </c>
      <c r="CN25">
        <v>2</v>
      </c>
      <c r="CO25">
        <v>2</v>
      </c>
      <c r="CP25">
        <v>1</v>
      </c>
      <c r="CQ25">
        <v>2</v>
      </c>
      <c r="CR25">
        <v>2</v>
      </c>
      <c r="CS25">
        <v>1</v>
      </c>
      <c r="CT25">
        <v>2</v>
      </c>
      <c r="CU25">
        <v>1</v>
      </c>
      <c r="CV25">
        <v>1</v>
      </c>
      <c r="CW25">
        <v>1</v>
      </c>
      <c r="CX25">
        <v>1</v>
      </c>
      <c r="CY25">
        <v>3</v>
      </c>
      <c r="CZ25">
        <v>1</v>
      </c>
      <c r="DA25">
        <v>1</v>
      </c>
      <c r="DB25">
        <v>1</v>
      </c>
      <c r="DC25">
        <v>3</v>
      </c>
      <c r="DD25">
        <v>3</v>
      </c>
      <c r="DE25">
        <v>1</v>
      </c>
      <c r="DF25">
        <v>5</v>
      </c>
      <c r="DG25">
        <v>2</v>
      </c>
      <c r="DH25">
        <v>1</v>
      </c>
      <c r="DI25">
        <v>3</v>
      </c>
      <c r="DJ25">
        <v>5</v>
      </c>
      <c r="DK25">
        <v>3</v>
      </c>
      <c r="DL25">
        <v>4</v>
      </c>
      <c r="DM25">
        <v>1</v>
      </c>
      <c r="DN25">
        <v>2</v>
      </c>
      <c r="DO25">
        <v>4</v>
      </c>
      <c r="DP25">
        <v>1</v>
      </c>
      <c r="DQ25">
        <v>2</v>
      </c>
      <c r="DR25">
        <v>1</v>
      </c>
      <c r="DS25">
        <v>2</v>
      </c>
      <c r="DT25">
        <v>1</v>
      </c>
      <c r="DU25">
        <v>2</v>
      </c>
      <c r="DV25">
        <v>1</v>
      </c>
      <c r="DW25">
        <v>3</v>
      </c>
      <c r="DX25">
        <v>4</v>
      </c>
      <c r="DY25">
        <v>1</v>
      </c>
      <c r="DZ25">
        <v>5</v>
      </c>
      <c r="EA25">
        <v>1</v>
      </c>
      <c r="EB25">
        <v>1</v>
      </c>
      <c r="EC25">
        <v>1</v>
      </c>
      <c r="ED25">
        <v>5</v>
      </c>
      <c r="EE25">
        <v>4</v>
      </c>
      <c r="EF25">
        <v>2</v>
      </c>
      <c r="EG25">
        <v>5</v>
      </c>
      <c r="EH25">
        <v>3</v>
      </c>
      <c r="EI25">
        <v>2</v>
      </c>
      <c r="EJ25">
        <v>5</v>
      </c>
      <c r="EK25">
        <v>2</v>
      </c>
      <c r="EL25">
        <v>5</v>
      </c>
    </row>
    <row r="26" spans="1:142" x14ac:dyDescent="0.25">
      <c r="A26" s="1">
        <v>44698</v>
      </c>
      <c r="B26">
        <v>2</v>
      </c>
      <c r="C26">
        <v>1</v>
      </c>
      <c r="D26">
        <v>1</v>
      </c>
      <c r="E26">
        <v>4</v>
      </c>
      <c r="F26">
        <v>1</v>
      </c>
      <c r="G26">
        <v>1</v>
      </c>
      <c r="H26">
        <v>3</v>
      </c>
      <c r="I26">
        <v>3</v>
      </c>
      <c r="J26">
        <v>1</v>
      </c>
      <c r="K26">
        <v>1</v>
      </c>
      <c r="L26">
        <v>1</v>
      </c>
      <c r="M26">
        <v>4</v>
      </c>
      <c r="N26">
        <v>3</v>
      </c>
      <c r="O26">
        <v>1</v>
      </c>
      <c r="P26">
        <v>1</v>
      </c>
      <c r="Q26">
        <v>5</v>
      </c>
      <c r="R26">
        <v>1</v>
      </c>
      <c r="S26">
        <v>1</v>
      </c>
      <c r="T26">
        <v>1</v>
      </c>
      <c r="U26">
        <v>1</v>
      </c>
      <c r="V26">
        <v>1</v>
      </c>
      <c r="W26">
        <v>2</v>
      </c>
      <c r="X26">
        <v>5</v>
      </c>
      <c r="Y26">
        <v>1</v>
      </c>
      <c r="Z26">
        <v>2</v>
      </c>
      <c r="AA26">
        <v>4</v>
      </c>
      <c r="AB26">
        <v>3</v>
      </c>
      <c r="AC26">
        <v>1</v>
      </c>
      <c r="AD26">
        <v>1</v>
      </c>
      <c r="AE26">
        <v>1</v>
      </c>
      <c r="AF26">
        <v>4</v>
      </c>
      <c r="AG26">
        <v>2</v>
      </c>
      <c r="AH26">
        <v>1</v>
      </c>
      <c r="AI26">
        <v>2</v>
      </c>
      <c r="AJ26">
        <v>4</v>
      </c>
      <c r="AK26">
        <v>2</v>
      </c>
      <c r="AL26">
        <v>4</v>
      </c>
      <c r="AM26">
        <v>5</v>
      </c>
      <c r="AN26">
        <v>4</v>
      </c>
      <c r="AO26">
        <v>1</v>
      </c>
      <c r="AP26">
        <v>3</v>
      </c>
      <c r="AQ26">
        <v>2</v>
      </c>
      <c r="AR26">
        <v>2</v>
      </c>
      <c r="AS26">
        <v>3</v>
      </c>
      <c r="AT26">
        <v>5</v>
      </c>
      <c r="AU26">
        <v>3</v>
      </c>
      <c r="AV26">
        <v>2</v>
      </c>
      <c r="AW26">
        <v>2</v>
      </c>
      <c r="AX26">
        <v>3</v>
      </c>
      <c r="AY26">
        <v>2</v>
      </c>
      <c r="AZ26">
        <v>5</v>
      </c>
      <c r="BA26">
        <v>2</v>
      </c>
      <c r="BB26">
        <v>3</v>
      </c>
      <c r="BC26">
        <v>2</v>
      </c>
      <c r="BD26">
        <v>1</v>
      </c>
      <c r="BE26">
        <v>5</v>
      </c>
      <c r="BF26">
        <v>5</v>
      </c>
      <c r="BG26">
        <v>5</v>
      </c>
      <c r="BH26">
        <v>4</v>
      </c>
      <c r="BI26">
        <v>5</v>
      </c>
      <c r="BJ26">
        <v>4</v>
      </c>
      <c r="BK26">
        <v>5</v>
      </c>
      <c r="BL26">
        <v>1</v>
      </c>
      <c r="BM26">
        <v>4</v>
      </c>
      <c r="BN26">
        <v>5</v>
      </c>
      <c r="BO26">
        <v>5</v>
      </c>
      <c r="BP26">
        <v>5</v>
      </c>
      <c r="BQ26">
        <v>4</v>
      </c>
      <c r="BR26">
        <v>5</v>
      </c>
      <c r="BS26">
        <v>5</v>
      </c>
      <c r="BT26">
        <v>1</v>
      </c>
      <c r="BU26">
        <v>1</v>
      </c>
      <c r="BV26">
        <v>5</v>
      </c>
      <c r="BW26">
        <v>1</v>
      </c>
      <c r="BX26">
        <v>1</v>
      </c>
      <c r="BY26">
        <v>5</v>
      </c>
      <c r="BZ26">
        <v>1</v>
      </c>
      <c r="CA26">
        <v>1</v>
      </c>
      <c r="CB26">
        <v>1</v>
      </c>
      <c r="CC26">
        <v>1</v>
      </c>
      <c r="CD26">
        <v>1</v>
      </c>
      <c r="CE26">
        <v>1</v>
      </c>
      <c r="CF26">
        <v>1</v>
      </c>
      <c r="CG26">
        <v>1</v>
      </c>
      <c r="CH26">
        <v>1</v>
      </c>
      <c r="CI26">
        <v>5</v>
      </c>
      <c r="CJ26">
        <v>1</v>
      </c>
      <c r="CK26">
        <v>1</v>
      </c>
      <c r="CL26">
        <v>1</v>
      </c>
      <c r="CM26">
        <v>1</v>
      </c>
      <c r="CN26">
        <v>1</v>
      </c>
      <c r="CO26">
        <v>1</v>
      </c>
      <c r="CP26">
        <v>1</v>
      </c>
      <c r="CQ26">
        <v>1</v>
      </c>
      <c r="CR26">
        <v>1</v>
      </c>
      <c r="CS26">
        <v>1</v>
      </c>
      <c r="CT26">
        <v>1</v>
      </c>
      <c r="CU26">
        <v>1</v>
      </c>
      <c r="CV26">
        <v>1</v>
      </c>
      <c r="CW26">
        <v>1</v>
      </c>
      <c r="CX26">
        <v>1</v>
      </c>
      <c r="CY26">
        <v>1</v>
      </c>
      <c r="CZ26">
        <v>1</v>
      </c>
      <c r="DA26">
        <v>1</v>
      </c>
      <c r="DB26">
        <v>1</v>
      </c>
      <c r="DC26">
        <v>1</v>
      </c>
      <c r="DD26">
        <v>1</v>
      </c>
      <c r="DE26">
        <v>1</v>
      </c>
      <c r="DF26">
        <v>5</v>
      </c>
      <c r="DG26">
        <v>1</v>
      </c>
      <c r="DH26">
        <v>3</v>
      </c>
      <c r="DI26">
        <v>5</v>
      </c>
      <c r="DJ26">
        <v>4</v>
      </c>
      <c r="DK26">
        <v>1</v>
      </c>
      <c r="DL26">
        <v>5</v>
      </c>
      <c r="DM26">
        <v>2</v>
      </c>
      <c r="DN26">
        <v>1</v>
      </c>
      <c r="DO26">
        <v>5</v>
      </c>
      <c r="DP26">
        <v>1</v>
      </c>
      <c r="DQ26">
        <v>1</v>
      </c>
      <c r="DR26">
        <v>5</v>
      </c>
      <c r="DS26">
        <v>5</v>
      </c>
      <c r="DT26">
        <v>1</v>
      </c>
      <c r="DU26">
        <v>5</v>
      </c>
      <c r="DV26">
        <v>1</v>
      </c>
      <c r="DW26">
        <v>1</v>
      </c>
      <c r="DX26">
        <v>4</v>
      </c>
      <c r="DY26">
        <v>1</v>
      </c>
      <c r="DZ26">
        <v>5</v>
      </c>
      <c r="EA26">
        <v>4</v>
      </c>
      <c r="EB26">
        <v>2</v>
      </c>
      <c r="EC26">
        <v>1</v>
      </c>
      <c r="ED26">
        <v>5</v>
      </c>
      <c r="EE26">
        <v>1</v>
      </c>
      <c r="EF26">
        <v>1</v>
      </c>
      <c r="EG26">
        <v>5</v>
      </c>
      <c r="EH26">
        <v>1</v>
      </c>
      <c r="EI26">
        <v>1</v>
      </c>
      <c r="EJ26">
        <v>5</v>
      </c>
      <c r="EK26">
        <v>5</v>
      </c>
      <c r="EL26">
        <v>5</v>
      </c>
    </row>
    <row r="27" spans="1:142" x14ac:dyDescent="0.25">
      <c r="A27" s="1">
        <v>44700</v>
      </c>
      <c r="B27">
        <v>1</v>
      </c>
      <c r="C27">
        <v>2</v>
      </c>
      <c r="D27">
        <v>1</v>
      </c>
      <c r="E27">
        <v>2</v>
      </c>
      <c r="F27">
        <v>1</v>
      </c>
      <c r="G27">
        <v>1</v>
      </c>
      <c r="H27">
        <v>5</v>
      </c>
      <c r="I27">
        <v>2</v>
      </c>
      <c r="J27">
        <v>1</v>
      </c>
      <c r="K27">
        <v>1</v>
      </c>
      <c r="L27">
        <v>1</v>
      </c>
      <c r="M27">
        <v>5</v>
      </c>
      <c r="N27">
        <v>5</v>
      </c>
      <c r="O27">
        <v>1</v>
      </c>
      <c r="P27">
        <v>1</v>
      </c>
      <c r="Q27">
        <v>4</v>
      </c>
      <c r="R27">
        <v>2</v>
      </c>
      <c r="S27">
        <v>1</v>
      </c>
      <c r="T27">
        <v>1</v>
      </c>
      <c r="U27">
        <v>1</v>
      </c>
      <c r="V27">
        <v>1</v>
      </c>
      <c r="W27">
        <v>1</v>
      </c>
      <c r="X27">
        <v>5</v>
      </c>
      <c r="Y27">
        <v>1</v>
      </c>
      <c r="Z27">
        <v>5</v>
      </c>
      <c r="AA27">
        <v>3</v>
      </c>
      <c r="AB27">
        <v>4</v>
      </c>
      <c r="AC27">
        <v>1</v>
      </c>
      <c r="AD27">
        <v>3</v>
      </c>
      <c r="AE27">
        <v>1</v>
      </c>
      <c r="AF27">
        <v>5</v>
      </c>
      <c r="AG27">
        <v>3</v>
      </c>
      <c r="AH27">
        <v>2</v>
      </c>
      <c r="AI27">
        <v>1</v>
      </c>
      <c r="AJ27">
        <v>5</v>
      </c>
      <c r="AK27">
        <v>5</v>
      </c>
      <c r="AL27">
        <v>4</v>
      </c>
      <c r="AM27">
        <v>2</v>
      </c>
      <c r="AN27">
        <v>5</v>
      </c>
      <c r="AO27">
        <v>4</v>
      </c>
      <c r="AP27">
        <v>3</v>
      </c>
      <c r="AQ27">
        <v>3</v>
      </c>
      <c r="AR27">
        <v>2</v>
      </c>
      <c r="AS27">
        <v>3</v>
      </c>
      <c r="AT27">
        <v>1</v>
      </c>
      <c r="AU27">
        <v>1</v>
      </c>
      <c r="AV27">
        <v>2</v>
      </c>
      <c r="AW27">
        <v>2</v>
      </c>
      <c r="AX27">
        <v>4</v>
      </c>
      <c r="AY27">
        <v>1</v>
      </c>
      <c r="AZ27">
        <v>5</v>
      </c>
      <c r="BA27">
        <v>2</v>
      </c>
      <c r="BB27">
        <v>3</v>
      </c>
      <c r="BC27">
        <v>5</v>
      </c>
      <c r="BD27">
        <v>1</v>
      </c>
      <c r="BE27">
        <v>5</v>
      </c>
      <c r="BF27">
        <v>5</v>
      </c>
      <c r="BG27">
        <v>1</v>
      </c>
      <c r="BH27">
        <v>5</v>
      </c>
      <c r="BI27">
        <v>5</v>
      </c>
      <c r="BJ27">
        <v>2</v>
      </c>
      <c r="BK27">
        <v>5</v>
      </c>
      <c r="BL27">
        <v>1</v>
      </c>
      <c r="BM27">
        <v>5</v>
      </c>
      <c r="BN27">
        <v>5</v>
      </c>
      <c r="BO27">
        <v>5</v>
      </c>
      <c r="BP27">
        <v>5</v>
      </c>
      <c r="BQ27">
        <v>5</v>
      </c>
      <c r="BR27">
        <v>5</v>
      </c>
      <c r="BS27">
        <v>1</v>
      </c>
      <c r="BT27">
        <v>1</v>
      </c>
      <c r="BU27">
        <v>1</v>
      </c>
      <c r="BV27">
        <v>5</v>
      </c>
      <c r="BW27">
        <v>3</v>
      </c>
      <c r="BX27">
        <v>1</v>
      </c>
      <c r="BY27">
        <v>4</v>
      </c>
      <c r="BZ27">
        <v>1</v>
      </c>
      <c r="CA27">
        <v>1</v>
      </c>
      <c r="CB27">
        <v>1</v>
      </c>
      <c r="CC27">
        <v>1</v>
      </c>
      <c r="CD27">
        <v>5</v>
      </c>
      <c r="CE27">
        <v>2</v>
      </c>
      <c r="CF27">
        <v>4</v>
      </c>
      <c r="CG27">
        <v>4</v>
      </c>
      <c r="CH27">
        <v>1</v>
      </c>
      <c r="CI27">
        <v>3</v>
      </c>
      <c r="CJ27">
        <v>1</v>
      </c>
      <c r="CK27">
        <v>1</v>
      </c>
      <c r="CL27">
        <v>3</v>
      </c>
      <c r="CM27">
        <v>2</v>
      </c>
      <c r="CN27">
        <v>4</v>
      </c>
      <c r="CO27">
        <v>3</v>
      </c>
      <c r="CP27">
        <v>1</v>
      </c>
      <c r="CQ27">
        <v>3</v>
      </c>
      <c r="CR27">
        <v>1</v>
      </c>
      <c r="CS27">
        <v>1</v>
      </c>
      <c r="CT27">
        <v>4</v>
      </c>
      <c r="CU27">
        <v>5</v>
      </c>
      <c r="CV27">
        <v>5</v>
      </c>
      <c r="CW27">
        <v>3</v>
      </c>
      <c r="CX27">
        <v>1</v>
      </c>
      <c r="CY27">
        <v>5</v>
      </c>
      <c r="CZ27">
        <v>4</v>
      </c>
      <c r="DA27">
        <v>2</v>
      </c>
      <c r="DB27">
        <v>5</v>
      </c>
      <c r="DC27">
        <v>5</v>
      </c>
      <c r="DD27">
        <v>3</v>
      </c>
      <c r="DE27">
        <v>1</v>
      </c>
      <c r="DF27">
        <v>3</v>
      </c>
      <c r="DG27">
        <v>5</v>
      </c>
      <c r="DH27">
        <v>2</v>
      </c>
      <c r="DI27">
        <v>5</v>
      </c>
      <c r="DJ27">
        <v>5</v>
      </c>
      <c r="DK27">
        <v>2</v>
      </c>
      <c r="DL27">
        <v>4</v>
      </c>
      <c r="DM27">
        <v>1</v>
      </c>
      <c r="DN27">
        <v>2</v>
      </c>
      <c r="DO27">
        <v>5</v>
      </c>
      <c r="DP27">
        <v>1</v>
      </c>
      <c r="DQ27">
        <v>1</v>
      </c>
      <c r="DR27">
        <v>5</v>
      </c>
      <c r="DS27">
        <v>1</v>
      </c>
      <c r="DT27">
        <v>1</v>
      </c>
      <c r="DU27">
        <v>2</v>
      </c>
      <c r="DV27">
        <v>1</v>
      </c>
      <c r="DW27">
        <v>4</v>
      </c>
      <c r="DX27">
        <v>4</v>
      </c>
      <c r="DY27">
        <v>4</v>
      </c>
      <c r="DZ27">
        <v>5</v>
      </c>
      <c r="EA27">
        <v>4</v>
      </c>
      <c r="EB27">
        <v>2</v>
      </c>
      <c r="EC27">
        <v>4</v>
      </c>
      <c r="ED27">
        <v>5</v>
      </c>
      <c r="EE27">
        <v>1</v>
      </c>
      <c r="EF27">
        <v>1</v>
      </c>
      <c r="EG27">
        <v>5</v>
      </c>
      <c r="EH27">
        <v>4</v>
      </c>
      <c r="EI27">
        <v>4</v>
      </c>
      <c r="EJ27">
        <v>5</v>
      </c>
      <c r="EK27">
        <v>3</v>
      </c>
      <c r="EL27">
        <v>4</v>
      </c>
    </row>
    <row r="28" spans="1:142" x14ac:dyDescent="0.25">
      <c r="A28" s="1">
        <v>44700</v>
      </c>
      <c r="B28">
        <v>2</v>
      </c>
      <c r="C28">
        <v>1</v>
      </c>
      <c r="D28">
        <v>1</v>
      </c>
      <c r="E28">
        <v>1</v>
      </c>
      <c r="F28">
        <v>1</v>
      </c>
      <c r="G28">
        <v>1</v>
      </c>
      <c r="H28">
        <v>2</v>
      </c>
      <c r="I28">
        <v>1</v>
      </c>
      <c r="J28">
        <v>1</v>
      </c>
      <c r="K28">
        <v>1</v>
      </c>
      <c r="L28">
        <v>1</v>
      </c>
      <c r="M28">
        <v>1</v>
      </c>
      <c r="N28">
        <v>1</v>
      </c>
      <c r="O28">
        <v>1</v>
      </c>
      <c r="P28">
        <v>1</v>
      </c>
      <c r="Q28">
        <v>3</v>
      </c>
      <c r="R28">
        <v>1</v>
      </c>
      <c r="S28">
        <v>1</v>
      </c>
      <c r="T28">
        <v>1</v>
      </c>
      <c r="U28">
        <v>1</v>
      </c>
      <c r="V28">
        <v>1</v>
      </c>
      <c r="W28">
        <v>1</v>
      </c>
      <c r="X28">
        <v>5</v>
      </c>
      <c r="Y28">
        <v>1</v>
      </c>
      <c r="Z28">
        <v>1</v>
      </c>
      <c r="AA28">
        <v>2</v>
      </c>
      <c r="AB28">
        <v>2</v>
      </c>
      <c r="AC28">
        <v>1</v>
      </c>
      <c r="AD28">
        <v>1</v>
      </c>
      <c r="AE28">
        <v>1</v>
      </c>
      <c r="AF28">
        <v>1</v>
      </c>
      <c r="AG28">
        <v>2</v>
      </c>
      <c r="AH28">
        <v>1</v>
      </c>
      <c r="AI28">
        <v>1</v>
      </c>
      <c r="AJ28">
        <v>1</v>
      </c>
      <c r="AK28">
        <v>2</v>
      </c>
      <c r="AL28">
        <v>4</v>
      </c>
      <c r="AM28">
        <v>2</v>
      </c>
      <c r="AN28">
        <v>3</v>
      </c>
      <c r="AO28">
        <v>3</v>
      </c>
      <c r="AP28">
        <v>1</v>
      </c>
      <c r="AQ28">
        <v>1</v>
      </c>
      <c r="AR28">
        <v>2</v>
      </c>
      <c r="AS28">
        <v>3</v>
      </c>
      <c r="AT28">
        <v>3</v>
      </c>
      <c r="AU28">
        <v>1</v>
      </c>
      <c r="AV28">
        <v>3</v>
      </c>
      <c r="AW28">
        <v>2</v>
      </c>
      <c r="AX28">
        <v>2</v>
      </c>
      <c r="AY28">
        <v>1</v>
      </c>
      <c r="AZ28">
        <v>3</v>
      </c>
      <c r="BA28">
        <v>2</v>
      </c>
      <c r="BB28">
        <v>3</v>
      </c>
      <c r="BC28">
        <v>2</v>
      </c>
      <c r="BD28">
        <v>1</v>
      </c>
      <c r="BE28">
        <v>5</v>
      </c>
      <c r="BF28">
        <v>5</v>
      </c>
      <c r="BG28">
        <v>1</v>
      </c>
      <c r="BH28">
        <v>1</v>
      </c>
      <c r="BI28">
        <v>1</v>
      </c>
      <c r="BJ28">
        <v>1</v>
      </c>
      <c r="BK28">
        <v>2</v>
      </c>
      <c r="BL28">
        <v>1</v>
      </c>
      <c r="BM28">
        <v>5</v>
      </c>
      <c r="BN28">
        <v>4</v>
      </c>
      <c r="BO28">
        <v>5</v>
      </c>
      <c r="BP28">
        <v>1</v>
      </c>
      <c r="BQ28">
        <v>5</v>
      </c>
      <c r="BR28">
        <v>5</v>
      </c>
      <c r="BS28">
        <v>3</v>
      </c>
      <c r="BT28">
        <v>1</v>
      </c>
      <c r="BU28">
        <v>1</v>
      </c>
      <c r="BV28">
        <v>5</v>
      </c>
      <c r="BW28">
        <v>3</v>
      </c>
      <c r="BX28">
        <v>1</v>
      </c>
      <c r="BY28">
        <v>3</v>
      </c>
      <c r="BZ28">
        <v>1</v>
      </c>
      <c r="CA28">
        <v>1</v>
      </c>
      <c r="CB28">
        <v>1</v>
      </c>
      <c r="CC28">
        <v>1</v>
      </c>
      <c r="CD28">
        <v>1</v>
      </c>
      <c r="CE28">
        <v>1</v>
      </c>
      <c r="CF28">
        <v>1</v>
      </c>
      <c r="CG28">
        <v>1</v>
      </c>
      <c r="CH28">
        <v>1</v>
      </c>
      <c r="CI28">
        <v>1</v>
      </c>
      <c r="CJ28">
        <v>1</v>
      </c>
      <c r="CK28">
        <v>1</v>
      </c>
      <c r="CL28">
        <v>1</v>
      </c>
      <c r="CM28">
        <v>1</v>
      </c>
      <c r="CN28">
        <v>1</v>
      </c>
      <c r="CO28">
        <v>1</v>
      </c>
      <c r="CP28">
        <v>1</v>
      </c>
      <c r="CQ28">
        <v>1</v>
      </c>
      <c r="CR28">
        <v>1</v>
      </c>
      <c r="CS28">
        <v>1</v>
      </c>
      <c r="CT28">
        <v>1</v>
      </c>
      <c r="CU28">
        <v>1</v>
      </c>
      <c r="CV28">
        <v>1</v>
      </c>
      <c r="CW28">
        <v>1</v>
      </c>
      <c r="CX28">
        <v>1</v>
      </c>
      <c r="CY28">
        <v>1</v>
      </c>
      <c r="CZ28">
        <v>1</v>
      </c>
      <c r="DA28">
        <v>1</v>
      </c>
      <c r="DB28">
        <v>1</v>
      </c>
      <c r="DC28">
        <v>1</v>
      </c>
      <c r="DD28">
        <v>2</v>
      </c>
      <c r="DE28">
        <v>1</v>
      </c>
      <c r="DF28">
        <v>3</v>
      </c>
      <c r="DG28">
        <v>1</v>
      </c>
      <c r="DH28">
        <v>1</v>
      </c>
      <c r="DI28">
        <v>1</v>
      </c>
      <c r="DJ28">
        <v>3</v>
      </c>
      <c r="DK28">
        <v>1</v>
      </c>
      <c r="DL28">
        <v>3</v>
      </c>
      <c r="DM28">
        <v>1</v>
      </c>
      <c r="DN28">
        <v>1</v>
      </c>
      <c r="DO28">
        <v>3</v>
      </c>
      <c r="DP28">
        <v>1</v>
      </c>
      <c r="DQ28">
        <v>1</v>
      </c>
      <c r="DR28">
        <v>5</v>
      </c>
      <c r="DS28">
        <v>3</v>
      </c>
      <c r="DT28">
        <v>5</v>
      </c>
      <c r="DU28">
        <v>5</v>
      </c>
      <c r="DV28">
        <v>1</v>
      </c>
      <c r="DW28">
        <v>4</v>
      </c>
      <c r="DX28">
        <v>4</v>
      </c>
      <c r="DY28">
        <v>3</v>
      </c>
      <c r="DZ28">
        <v>5</v>
      </c>
      <c r="EA28">
        <v>1</v>
      </c>
      <c r="EB28">
        <v>2</v>
      </c>
      <c r="EC28">
        <v>1</v>
      </c>
      <c r="ED28">
        <v>1</v>
      </c>
      <c r="EE28">
        <v>5</v>
      </c>
      <c r="EF28">
        <v>2</v>
      </c>
      <c r="EG28">
        <v>1</v>
      </c>
      <c r="EH28">
        <v>5</v>
      </c>
      <c r="EI28">
        <v>5</v>
      </c>
      <c r="EJ28">
        <v>1</v>
      </c>
      <c r="EK28">
        <v>2</v>
      </c>
      <c r="EL28">
        <v>1</v>
      </c>
    </row>
    <row r="29" spans="1:142" x14ac:dyDescent="0.25">
      <c r="A29" s="1">
        <v>44701</v>
      </c>
      <c r="B29">
        <v>1</v>
      </c>
      <c r="C29">
        <v>1</v>
      </c>
      <c r="D29">
        <v>1</v>
      </c>
      <c r="E29">
        <v>2</v>
      </c>
      <c r="F29">
        <v>1</v>
      </c>
      <c r="G29">
        <v>1</v>
      </c>
      <c r="H29">
        <v>3</v>
      </c>
      <c r="I29">
        <v>1</v>
      </c>
      <c r="J29">
        <v>1</v>
      </c>
      <c r="K29">
        <v>1</v>
      </c>
      <c r="L29">
        <v>1</v>
      </c>
      <c r="M29">
        <v>3</v>
      </c>
      <c r="N29">
        <v>2</v>
      </c>
      <c r="O29">
        <v>1</v>
      </c>
      <c r="P29">
        <v>1</v>
      </c>
      <c r="Q29">
        <v>4</v>
      </c>
      <c r="R29">
        <v>1</v>
      </c>
      <c r="S29">
        <v>1</v>
      </c>
      <c r="T29">
        <v>1</v>
      </c>
      <c r="U29">
        <v>1</v>
      </c>
      <c r="V29">
        <v>1</v>
      </c>
      <c r="W29">
        <v>1</v>
      </c>
      <c r="X29">
        <v>4</v>
      </c>
      <c r="Y29">
        <v>1</v>
      </c>
      <c r="Z29">
        <v>4</v>
      </c>
      <c r="AA29">
        <v>1</v>
      </c>
      <c r="AB29">
        <v>2</v>
      </c>
      <c r="AC29">
        <v>1</v>
      </c>
      <c r="AD29">
        <v>3</v>
      </c>
      <c r="AE29">
        <v>1</v>
      </c>
      <c r="AF29">
        <v>3</v>
      </c>
      <c r="AG29">
        <v>2</v>
      </c>
      <c r="AH29">
        <v>1</v>
      </c>
      <c r="AI29">
        <v>3</v>
      </c>
      <c r="AJ29">
        <v>2</v>
      </c>
      <c r="AK29">
        <v>2</v>
      </c>
      <c r="AL29">
        <v>4</v>
      </c>
      <c r="AM29">
        <v>5</v>
      </c>
      <c r="AN29">
        <v>3</v>
      </c>
      <c r="AO29">
        <v>3</v>
      </c>
      <c r="AP29">
        <v>4</v>
      </c>
      <c r="AQ29">
        <v>3</v>
      </c>
      <c r="AR29">
        <v>2</v>
      </c>
      <c r="AS29">
        <v>2</v>
      </c>
      <c r="AT29">
        <v>1</v>
      </c>
      <c r="AU29">
        <v>1</v>
      </c>
      <c r="AV29">
        <v>1</v>
      </c>
      <c r="AW29">
        <v>2</v>
      </c>
      <c r="AX29">
        <v>4</v>
      </c>
      <c r="AY29">
        <v>2</v>
      </c>
      <c r="AZ29">
        <v>5</v>
      </c>
      <c r="BA29">
        <v>2</v>
      </c>
      <c r="BB29">
        <v>3</v>
      </c>
      <c r="BC29">
        <v>2</v>
      </c>
      <c r="BD29">
        <v>1</v>
      </c>
      <c r="BE29">
        <v>5</v>
      </c>
      <c r="BF29">
        <v>5</v>
      </c>
      <c r="BG29">
        <v>1</v>
      </c>
      <c r="BH29">
        <v>5</v>
      </c>
      <c r="BI29">
        <v>5</v>
      </c>
      <c r="BJ29">
        <v>4</v>
      </c>
      <c r="BK29">
        <v>5</v>
      </c>
      <c r="BL29">
        <v>2</v>
      </c>
      <c r="BM29">
        <v>5</v>
      </c>
      <c r="BN29">
        <v>5</v>
      </c>
      <c r="BO29">
        <v>5</v>
      </c>
      <c r="BP29">
        <v>5</v>
      </c>
      <c r="BQ29">
        <v>5</v>
      </c>
      <c r="BR29">
        <v>5</v>
      </c>
      <c r="BS29">
        <v>5</v>
      </c>
      <c r="BT29">
        <v>2</v>
      </c>
      <c r="BU29">
        <v>1</v>
      </c>
      <c r="BV29">
        <v>5</v>
      </c>
      <c r="BW29">
        <v>4</v>
      </c>
      <c r="BX29">
        <v>1</v>
      </c>
      <c r="BY29">
        <v>1</v>
      </c>
      <c r="BZ29">
        <v>1</v>
      </c>
      <c r="CA29">
        <v>1</v>
      </c>
      <c r="CB29">
        <v>1</v>
      </c>
      <c r="CC29">
        <v>1</v>
      </c>
      <c r="CD29">
        <v>1</v>
      </c>
      <c r="CE29">
        <v>1</v>
      </c>
      <c r="CF29">
        <v>1</v>
      </c>
      <c r="CG29">
        <v>1</v>
      </c>
      <c r="CH29">
        <v>1</v>
      </c>
      <c r="CI29">
        <v>1</v>
      </c>
      <c r="CJ29">
        <v>1</v>
      </c>
      <c r="CK29">
        <v>1</v>
      </c>
      <c r="CL29">
        <v>1</v>
      </c>
      <c r="CM29">
        <v>1</v>
      </c>
      <c r="CN29">
        <v>1</v>
      </c>
      <c r="CO29">
        <v>1</v>
      </c>
      <c r="CP29">
        <v>1</v>
      </c>
      <c r="CQ29">
        <v>1</v>
      </c>
      <c r="CR29">
        <v>1</v>
      </c>
      <c r="CS29">
        <v>1</v>
      </c>
      <c r="CT29">
        <v>1</v>
      </c>
      <c r="CU29">
        <v>1</v>
      </c>
      <c r="CV29">
        <v>1</v>
      </c>
      <c r="CW29">
        <v>1</v>
      </c>
      <c r="CX29">
        <v>1</v>
      </c>
      <c r="CY29">
        <v>1</v>
      </c>
      <c r="CZ29">
        <v>1</v>
      </c>
      <c r="DA29">
        <v>1</v>
      </c>
      <c r="DB29">
        <v>1</v>
      </c>
      <c r="DC29">
        <v>4</v>
      </c>
      <c r="DD29">
        <v>1</v>
      </c>
      <c r="DE29">
        <v>1</v>
      </c>
      <c r="DF29">
        <v>4</v>
      </c>
      <c r="DG29">
        <v>1</v>
      </c>
      <c r="DH29">
        <v>1</v>
      </c>
      <c r="DI29">
        <v>1</v>
      </c>
      <c r="DJ29">
        <v>4</v>
      </c>
      <c r="DK29">
        <v>1</v>
      </c>
      <c r="DL29">
        <v>4</v>
      </c>
      <c r="DM29">
        <v>1</v>
      </c>
      <c r="DN29">
        <v>1</v>
      </c>
      <c r="DO29">
        <v>4</v>
      </c>
      <c r="DP29">
        <v>1</v>
      </c>
      <c r="DQ29">
        <v>1</v>
      </c>
      <c r="DR29">
        <v>5</v>
      </c>
      <c r="DS29">
        <v>1</v>
      </c>
      <c r="DT29">
        <v>1</v>
      </c>
      <c r="DU29">
        <v>2</v>
      </c>
      <c r="DV29">
        <v>1</v>
      </c>
      <c r="DW29">
        <v>4</v>
      </c>
      <c r="DX29">
        <v>4</v>
      </c>
      <c r="DY29">
        <v>2</v>
      </c>
      <c r="DZ29">
        <v>5</v>
      </c>
      <c r="EA29">
        <v>5</v>
      </c>
      <c r="EB29">
        <v>2</v>
      </c>
      <c r="EC29">
        <v>1</v>
      </c>
      <c r="ED29">
        <v>5</v>
      </c>
      <c r="EE29">
        <v>1</v>
      </c>
      <c r="EF29">
        <v>1</v>
      </c>
      <c r="EG29">
        <v>5</v>
      </c>
      <c r="EH29">
        <v>1</v>
      </c>
      <c r="EI29">
        <v>1</v>
      </c>
      <c r="EJ29">
        <v>4</v>
      </c>
      <c r="EK29">
        <v>2</v>
      </c>
      <c r="EL29">
        <v>5</v>
      </c>
    </row>
    <row r="30" spans="1:142" x14ac:dyDescent="0.25">
      <c r="A30" s="1">
        <v>44703</v>
      </c>
      <c r="B30">
        <v>1</v>
      </c>
      <c r="C30">
        <v>3</v>
      </c>
      <c r="D30">
        <v>1</v>
      </c>
      <c r="E30">
        <v>4</v>
      </c>
      <c r="F30">
        <v>1</v>
      </c>
      <c r="G30">
        <v>1</v>
      </c>
      <c r="H30">
        <v>3</v>
      </c>
      <c r="I30">
        <v>2</v>
      </c>
      <c r="J30">
        <v>1</v>
      </c>
      <c r="K30">
        <v>1</v>
      </c>
      <c r="L30">
        <v>1</v>
      </c>
      <c r="M30">
        <v>4</v>
      </c>
      <c r="N30">
        <v>2</v>
      </c>
      <c r="O30">
        <v>1</v>
      </c>
      <c r="P30">
        <v>1</v>
      </c>
      <c r="Q30">
        <v>4</v>
      </c>
      <c r="R30">
        <v>1</v>
      </c>
      <c r="S30">
        <v>1</v>
      </c>
      <c r="T30">
        <v>2</v>
      </c>
      <c r="U30">
        <v>1</v>
      </c>
      <c r="V30">
        <v>1</v>
      </c>
      <c r="W30">
        <v>1</v>
      </c>
      <c r="X30">
        <v>5</v>
      </c>
      <c r="Y30">
        <v>1</v>
      </c>
      <c r="Z30">
        <v>5</v>
      </c>
      <c r="AA30">
        <v>1</v>
      </c>
      <c r="AB30">
        <v>3</v>
      </c>
      <c r="AC30">
        <v>1</v>
      </c>
      <c r="AD30">
        <v>4</v>
      </c>
      <c r="AE30">
        <v>1</v>
      </c>
      <c r="AF30">
        <v>4</v>
      </c>
      <c r="AG30">
        <v>2</v>
      </c>
      <c r="AH30">
        <v>1</v>
      </c>
      <c r="AI30">
        <v>4</v>
      </c>
      <c r="AJ30">
        <v>3</v>
      </c>
      <c r="AK30">
        <v>3</v>
      </c>
      <c r="AL30">
        <v>4</v>
      </c>
      <c r="AM30">
        <v>5</v>
      </c>
      <c r="AN30">
        <v>4</v>
      </c>
      <c r="AO30">
        <v>3</v>
      </c>
      <c r="AP30">
        <v>4</v>
      </c>
      <c r="AQ30">
        <v>3</v>
      </c>
      <c r="AR30">
        <v>3</v>
      </c>
      <c r="AS30">
        <v>3</v>
      </c>
      <c r="AT30">
        <v>1</v>
      </c>
      <c r="AU30">
        <v>1</v>
      </c>
      <c r="AV30">
        <v>5</v>
      </c>
      <c r="AW30">
        <v>4</v>
      </c>
      <c r="AX30">
        <v>4</v>
      </c>
      <c r="AY30">
        <v>3</v>
      </c>
      <c r="AZ30">
        <v>5</v>
      </c>
      <c r="BA30">
        <v>5</v>
      </c>
      <c r="BB30">
        <v>3</v>
      </c>
      <c r="BC30">
        <v>2</v>
      </c>
      <c r="BD30">
        <v>1</v>
      </c>
      <c r="BE30">
        <v>5</v>
      </c>
      <c r="BF30">
        <v>5</v>
      </c>
      <c r="BG30">
        <v>1</v>
      </c>
      <c r="BH30">
        <v>4</v>
      </c>
      <c r="BI30">
        <v>4</v>
      </c>
      <c r="BJ30">
        <v>1</v>
      </c>
      <c r="BK30">
        <v>5</v>
      </c>
      <c r="BL30">
        <v>1</v>
      </c>
      <c r="BM30">
        <v>4</v>
      </c>
      <c r="BN30">
        <v>4</v>
      </c>
      <c r="BO30">
        <v>5</v>
      </c>
      <c r="BP30">
        <v>4</v>
      </c>
      <c r="BQ30">
        <v>5</v>
      </c>
      <c r="BR30">
        <v>5</v>
      </c>
      <c r="BS30">
        <v>4</v>
      </c>
      <c r="BT30">
        <v>1</v>
      </c>
      <c r="BU30">
        <v>1</v>
      </c>
      <c r="BV30">
        <v>5</v>
      </c>
      <c r="BW30">
        <v>1</v>
      </c>
      <c r="BX30">
        <v>1</v>
      </c>
      <c r="BY30">
        <v>3</v>
      </c>
      <c r="BZ30">
        <v>1</v>
      </c>
      <c r="CA30">
        <v>1</v>
      </c>
      <c r="CB30">
        <v>1</v>
      </c>
      <c r="CC30">
        <v>1</v>
      </c>
      <c r="CD30">
        <v>1</v>
      </c>
      <c r="CE30">
        <v>1</v>
      </c>
      <c r="CF30">
        <v>3</v>
      </c>
      <c r="CG30">
        <v>2</v>
      </c>
      <c r="CH30">
        <v>1</v>
      </c>
      <c r="CI30">
        <v>4</v>
      </c>
      <c r="CJ30">
        <v>1</v>
      </c>
      <c r="CK30">
        <v>1</v>
      </c>
      <c r="CL30">
        <v>2</v>
      </c>
      <c r="CM30">
        <v>1</v>
      </c>
      <c r="CN30">
        <v>1</v>
      </c>
      <c r="CO30">
        <v>1</v>
      </c>
      <c r="CP30">
        <v>1</v>
      </c>
      <c r="CQ30">
        <v>1</v>
      </c>
      <c r="CR30">
        <v>1</v>
      </c>
      <c r="CS30">
        <v>1</v>
      </c>
      <c r="CT30">
        <v>1</v>
      </c>
      <c r="CU30">
        <v>1</v>
      </c>
      <c r="CV30">
        <v>1</v>
      </c>
      <c r="CW30">
        <v>1</v>
      </c>
      <c r="CX30">
        <v>1</v>
      </c>
      <c r="CY30">
        <v>1</v>
      </c>
      <c r="CZ30">
        <v>1</v>
      </c>
      <c r="DA30">
        <v>1</v>
      </c>
      <c r="DB30">
        <v>1</v>
      </c>
      <c r="DC30">
        <v>3</v>
      </c>
      <c r="DD30">
        <v>1</v>
      </c>
      <c r="DE30">
        <v>1</v>
      </c>
      <c r="DF30">
        <v>4</v>
      </c>
      <c r="DG30">
        <v>1</v>
      </c>
      <c r="DH30">
        <v>1</v>
      </c>
      <c r="DI30">
        <v>1</v>
      </c>
      <c r="DJ30">
        <v>4</v>
      </c>
      <c r="DK30">
        <v>2</v>
      </c>
      <c r="DL30">
        <v>4</v>
      </c>
      <c r="DM30">
        <v>1</v>
      </c>
      <c r="DN30">
        <v>1</v>
      </c>
      <c r="DO30">
        <v>4</v>
      </c>
      <c r="DP30">
        <v>1</v>
      </c>
      <c r="DQ30">
        <v>1</v>
      </c>
      <c r="DR30">
        <v>5</v>
      </c>
      <c r="DS30">
        <v>3</v>
      </c>
      <c r="DT30">
        <v>4</v>
      </c>
      <c r="DU30">
        <v>4</v>
      </c>
      <c r="DV30">
        <v>1</v>
      </c>
      <c r="DW30">
        <v>4</v>
      </c>
      <c r="DX30">
        <v>4</v>
      </c>
      <c r="DY30">
        <v>3</v>
      </c>
      <c r="DZ30">
        <v>5</v>
      </c>
      <c r="EA30">
        <v>1</v>
      </c>
      <c r="EB30">
        <v>2</v>
      </c>
      <c r="EC30">
        <v>3</v>
      </c>
      <c r="ED30">
        <v>5</v>
      </c>
      <c r="EE30">
        <v>1</v>
      </c>
      <c r="EF30">
        <v>1</v>
      </c>
      <c r="EG30">
        <v>5</v>
      </c>
      <c r="EH30">
        <v>1</v>
      </c>
      <c r="EI30">
        <v>1</v>
      </c>
      <c r="EJ30">
        <v>5</v>
      </c>
      <c r="EK30">
        <v>2</v>
      </c>
      <c r="EL30">
        <v>5</v>
      </c>
    </row>
    <row r="31" spans="1:142" x14ac:dyDescent="0.25">
      <c r="A31" s="1">
        <v>44704</v>
      </c>
      <c r="B31">
        <v>2</v>
      </c>
      <c r="C31">
        <v>1</v>
      </c>
      <c r="D31">
        <v>1</v>
      </c>
      <c r="E31">
        <v>1</v>
      </c>
      <c r="F31">
        <v>1</v>
      </c>
      <c r="G31">
        <v>1</v>
      </c>
      <c r="H31">
        <v>4</v>
      </c>
      <c r="I31">
        <v>1</v>
      </c>
      <c r="J31">
        <v>1</v>
      </c>
      <c r="K31">
        <v>1</v>
      </c>
      <c r="L31">
        <v>1</v>
      </c>
      <c r="M31">
        <v>4</v>
      </c>
      <c r="N31">
        <v>2</v>
      </c>
      <c r="O31">
        <v>1</v>
      </c>
      <c r="P31">
        <v>1</v>
      </c>
      <c r="Q31">
        <v>4</v>
      </c>
      <c r="R31">
        <v>1</v>
      </c>
      <c r="S31">
        <v>1</v>
      </c>
      <c r="T31">
        <v>1</v>
      </c>
      <c r="U31">
        <v>1</v>
      </c>
      <c r="V31">
        <v>1</v>
      </c>
      <c r="W31">
        <v>1</v>
      </c>
      <c r="X31">
        <v>4</v>
      </c>
      <c r="Y31">
        <v>1</v>
      </c>
      <c r="Z31">
        <v>5</v>
      </c>
      <c r="AA31">
        <v>1</v>
      </c>
      <c r="AB31">
        <v>1</v>
      </c>
      <c r="AC31">
        <v>1</v>
      </c>
      <c r="AD31">
        <v>4</v>
      </c>
      <c r="AE31">
        <v>4</v>
      </c>
      <c r="AF31">
        <v>2</v>
      </c>
      <c r="AG31">
        <v>1</v>
      </c>
      <c r="AH31">
        <v>3</v>
      </c>
      <c r="AI31">
        <v>5</v>
      </c>
      <c r="AJ31">
        <v>1</v>
      </c>
      <c r="AK31">
        <v>2</v>
      </c>
      <c r="AL31">
        <v>4</v>
      </c>
      <c r="AM31">
        <v>4</v>
      </c>
      <c r="AN31">
        <v>3</v>
      </c>
      <c r="AO31">
        <v>3</v>
      </c>
      <c r="AP31">
        <v>2</v>
      </c>
      <c r="AQ31">
        <v>2</v>
      </c>
      <c r="AR31">
        <v>3</v>
      </c>
      <c r="AS31">
        <v>3</v>
      </c>
      <c r="AT31">
        <v>3</v>
      </c>
      <c r="AU31">
        <v>1</v>
      </c>
      <c r="AV31">
        <v>2</v>
      </c>
      <c r="AW31">
        <v>2</v>
      </c>
      <c r="AX31">
        <v>4</v>
      </c>
      <c r="AY31">
        <v>1</v>
      </c>
      <c r="AZ31">
        <v>1</v>
      </c>
      <c r="BA31">
        <v>2</v>
      </c>
      <c r="BB31">
        <v>3</v>
      </c>
      <c r="BC31">
        <v>2</v>
      </c>
      <c r="BD31">
        <v>1</v>
      </c>
      <c r="BE31">
        <v>5</v>
      </c>
      <c r="BF31">
        <v>5</v>
      </c>
      <c r="BG31">
        <v>3</v>
      </c>
      <c r="BH31">
        <v>3</v>
      </c>
      <c r="BI31">
        <v>5</v>
      </c>
      <c r="BJ31">
        <v>3</v>
      </c>
      <c r="BK31">
        <v>4</v>
      </c>
      <c r="BL31">
        <v>2</v>
      </c>
      <c r="BM31">
        <v>4</v>
      </c>
      <c r="BN31">
        <v>4</v>
      </c>
      <c r="BO31">
        <v>5</v>
      </c>
      <c r="BP31">
        <v>5</v>
      </c>
      <c r="BQ31">
        <v>5</v>
      </c>
      <c r="BR31">
        <v>5</v>
      </c>
      <c r="BS31">
        <v>4</v>
      </c>
      <c r="BT31">
        <v>2</v>
      </c>
      <c r="BU31">
        <v>1</v>
      </c>
      <c r="BV31">
        <v>5</v>
      </c>
      <c r="BW31">
        <v>3</v>
      </c>
      <c r="BX31">
        <v>1</v>
      </c>
      <c r="BY31">
        <v>4</v>
      </c>
      <c r="BZ31">
        <v>1</v>
      </c>
      <c r="CA31">
        <v>1</v>
      </c>
      <c r="CB31">
        <v>1</v>
      </c>
      <c r="CC31">
        <v>1</v>
      </c>
      <c r="CD31">
        <v>1</v>
      </c>
      <c r="CE31">
        <v>1</v>
      </c>
      <c r="CF31">
        <v>1</v>
      </c>
      <c r="CG31">
        <v>1</v>
      </c>
      <c r="CH31">
        <v>3</v>
      </c>
      <c r="CI31">
        <v>4</v>
      </c>
      <c r="CJ31">
        <v>1</v>
      </c>
      <c r="CK31">
        <v>1</v>
      </c>
      <c r="CL31">
        <v>1</v>
      </c>
      <c r="CM31">
        <v>1</v>
      </c>
      <c r="CN31">
        <v>1</v>
      </c>
      <c r="CO31">
        <v>1</v>
      </c>
      <c r="CP31">
        <v>1</v>
      </c>
      <c r="CQ31">
        <v>1</v>
      </c>
      <c r="CR31">
        <v>1</v>
      </c>
      <c r="CS31">
        <v>1</v>
      </c>
      <c r="CT31">
        <v>2</v>
      </c>
      <c r="CU31">
        <v>1</v>
      </c>
      <c r="CV31">
        <v>1</v>
      </c>
      <c r="CW31">
        <v>2</v>
      </c>
      <c r="CX31">
        <v>1</v>
      </c>
      <c r="CY31">
        <v>1</v>
      </c>
      <c r="CZ31">
        <v>1</v>
      </c>
      <c r="DA31">
        <v>1</v>
      </c>
      <c r="DB31">
        <v>1</v>
      </c>
      <c r="DC31">
        <v>5</v>
      </c>
      <c r="DD31">
        <v>2</v>
      </c>
      <c r="DE31">
        <v>1</v>
      </c>
      <c r="DF31">
        <v>5</v>
      </c>
      <c r="DG31">
        <v>3</v>
      </c>
      <c r="DH31">
        <v>1</v>
      </c>
      <c r="DI31">
        <v>1</v>
      </c>
      <c r="DJ31">
        <v>3</v>
      </c>
      <c r="DK31">
        <v>1</v>
      </c>
      <c r="DL31">
        <v>5</v>
      </c>
      <c r="DM31">
        <v>1</v>
      </c>
      <c r="DN31">
        <v>1</v>
      </c>
      <c r="DO31">
        <v>5</v>
      </c>
      <c r="DP31">
        <v>1</v>
      </c>
      <c r="DQ31">
        <v>1</v>
      </c>
      <c r="DR31">
        <v>3</v>
      </c>
      <c r="DS31">
        <v>1</v>
      </c>
      <c r="DT31">
        <v>1</v>
      </c>
      <c r="DU31">
        <v>5</v>
      </c>
      <c r="DV31">
        <v>1</v>
      </c>
      <c r="DW31">
        <v>4</v>
      </c>
      <c r="DX31">
        <v>4</v>
      </c>
      <c r="DY31">
        <v>3</v>
      </c>
      <c r="DZ31">
        <v>5</v>
      </c>
      <c r="EA31">
        <v>1</v>
      </c>
      <c r="EB31">
        <v>2</v>
      </c>
      <c r="EC31">
        <v>1</v>
      </c>
      <c r="ED31">
        <v>5</v>
      </c>
      <c r="EE31">
        <v>2</v>
      </c>
      <c r="EF31">
        <v>1</v>
      </c>
      <c r="EG31">
        <v>5</v>
      </c>
      <c r="EH31">
        <v>1</v>
      </c>
      <c r="EI31">
        <v>4</v>
      </c>
      <c r="EJ31">
        <v>5</v>
      </c>
      <c r="EK31">
        <v>3</v>
      </c>
      <c r="EL31">
        <v>5</v>
      </c>
    </row>
    <row r="32" spans="1:142" x14ac:dyDescent="0.25">
      <c r="A32" s="1">
        <v>44704</v>
      </c>
      <c r="B32">
        <v>1</v>
      </c>
      <c r="C32">
        <v>3</v>
      </c>
      <c r="D32">
        <v>1</v>
      </c>
      <c r="E32">
        <v>3</v>
      </c>
      <c r="F32">
        <v>1</v>
      </c>
      <c r="G32">
        <v>1</v>
      </c>
      <c r="H32">
        <v>3</v>
      </c>
      <c r="I32">
        <v>2</v>
      </c>
      <c r="J32">
        <v>1</v>
      </c>
      <c r="K32">
        <v>1</v>
      </c>
      <c r="L32">
        <v>1</v>
      </c>
      <c r="M32">
        <v>5</v>
      </c>
      <c r="N32">
        <v>2</v>
      </c>
      <c r="O32">
        <v>1</v>
      </c>
      <c r="P32">
        <v>1</v>
      </c>
      <c r="Q32">
        <v>3</v>
      </c>
      <c r="R32">
        <v>1</v>
      </c>
      <c r="S32">
        <v>1</v>
      </c>
      <c r="T32">
        <v>1</v>
      </c>
      <c r="U32">
        <v>1</v>
      </c>
      <c r="V32">
        <v>1</v>
      </c>
      <c r="W32">
        <v>1</v>
      </c>
      <c r="X32">
        <v>5</v>
      </c>
      <c r="Y32">
        <v>1</v>
      </c>
      <c r="Z32">
        <v>2</v>
      </c>
      <c r="AA32">
        <v>1</v>
      </c>
      <c r="AB32">
        <v>1</v>
      </c>
      <c r="AC32">
        <v>1</v>
      </c>
      <c r="AD32">
        <v>2</v>
      </c>
      <c r="AE32">
        <v>1</v>
      </c>
      <c r="AF32">
        <v>1</v>
      </c>
      <c r="AG32">
        <v>1</v>
      </c>
      <c r="AH32">
        <v>1</v>
      </c>
      <c r="AI32">
        <v>1</v>
      </c>
      <c r="AJ32">
        <v>5</v>
      </c>
      <c r="AK32">
        <v>1</v>
      </c>
      <c r="AL32">
        <v>1</v>
      </c>
      <c r="AM32">
        <v>1</v>
      </c>
      <c r="AN32">
        <v>1</v>
      </c>
      <c r="AO32">
        <v>1</v>
      </c>
      <c r="AP32">
        <v>2</v>
      </c>
      <c r="AQ32">
        <v>1</v>
      </c>
      <c r="AR32">
        <v>3</v>
      </c>
      <c r="AS32">
        <v>1</v>
      </c>
      <c r="AT32">
        <v>1</v>
      </c>
      <c r="AU32">
        <v>1</v>
      </c>
      <c r="AV32">
        <v>1</v>
      </c>
      <c r="AW32">
        <v>1</v>
      </c>
      <c r="AX32">
        <v>2</v>
      </c>
      <c r="AY32">
        <v>1</v>
      </c>
      <c r="AZ32">
        <v>1</v>
      </c>
      <c r="BA32">
        <v>1</v>
      </c>
      <c r="BB32">
        <v>2</v>
      </c>
      <c r="BC32">
        <v>2</v>
      </c>
      <c r="BD32">
        <v>1</v>
      </c>
      <c r="BE32">
        <v>5</v>
      </c>
      <c r="BF32">
        <v>5</v>
      </c>
      <c r="BG32">
        <v>5</v>
      </c>
      <c r="BH32">
        <v>5</v>
      </c>
      <c r="BI32">
        <v>5</v>
      </c>
      <c r="BJ32">
        <v>5</v>
      </c>
      <c r="BK32">
        <v>5</v>
      </c>
      <c r="BL32">
        <v>1</v>
      </c>
      <c r="BM32">
        <v>5</v>
      </c>
      <c r="BN32">
        <v>5</v>
      </c>
      <c r="BO32">
        <v>5</v>
      </c>
      <c r="BP32">
        <v>5</v>
      </c>
      <c r="BQ32">
        <v>5</v>
      </c>
      <c r="BR32">
        <v>5</v>
      </c>
      <c r="BS32">
        <v>1</v>
      </c>
      <c r="BT32">
        <v>1</v>
      </c>
      <c r="BU32">
        <v>1</v>
      </c>
      <c r="BV32">
        <v>3</v>
      </c>
      <c r="BW32">
        <v>1</v>
      </c>
      <c r="BX32">
        <v>3</v>
      </c>
      <c r="BY32">
        <v>4</v>
      </c>
      <c r="BZ32">
        <v>1</v>
      </c>
      <c r="CA32">
        <v>1</v>
      </c>
      <c r="CB32">
        <v>1</v>
      </c>
      <c r="CC32">
        <v>1</v>
      </c>
      <c r="CD32">
        <v>1</v>
      </c>
      <c r="CE32">
        <v>1</v>
      </c>
      <c r="CF32">
        <v>1</v>
      </c>
      <c r="CG32">
        <v>1</v>
      </c>
      <c r="CH32">
        <v>1</v>
      </c>
      <c r="CI32">
        <v>4</v>
      </c>
      <c r="CJ32">
        <v>2</v>
      </c>
      <c r="CK32">
        <v>1</v>
      </c>
      <c r="CL32">
        <v>1</v>
      </c>
      <c r="CM32">
        <v>1</v>
      </c>
      <c r="CN32">
        <v>1</v>
      </c>
      <c r="CO32">
        <v>1</v>
      </c>
      <c r="CP32">
        <v>1</v>
      </c>
      <c r="CQ32">
        <v>2</v>
      </c>
      <c r="CR32">
        <v>1</v>
      </c>
      <c r="CS32">
        <v>1</v>
      </c>
      <c r="CT32">
        <v>1</v>
      </c>
      <c r="CU32">
        <v>1</v>
      </c>
      <c r="CV32">
        <v>1</v>
      </c>
      <c r="CW32">
        <v>1</v>
      </c>
      <c r="CX32">
        <v>1</v>
      </c>
      <c r="CY32">
        <v>1</v>
      </c>
      <c r="CZ32">
        <v>1</v>
      </c>
      <c r="DA32">
        <v>1</v>
      </c>
      <c r="DB32">
        <v>1</v>
      </c>
      <c r="DC32">
        <v>3</v>
      </c>
      <c r="DD32">
        <v>1</v>
      </c>
      <c r="DE32">
        <v>1</v>
      </c>
      <c r="DF32">
        <v>5</v>
      </c>
      <c r="DG32">
        <v>2</v>
      </c>
      <c r="DH32">
        <v>2</v>
      </c>
      <c r="DI32">
        <v>1</v>
      </c>
      <c r="DJ32">
        <v>4</v>
      </c>
      <c r="DK32">
        <v>1</v>
      </c>
      <c r="DL32">
        <v>1</v>
      </c>
      <c r="DM32">
        <v>1</v>
      </c>
      <c r="DN32">
        <v>1</v>
      </c>
      <c r="DO32">
        <v>4</v>
      </c>
      <c r="DP32">
        <v>1</v>
      </c>
      <c r="DQ32">
        <v>1</v>
      </c>
      <c r="DR32">
        <v>4</v>
      </c>
      <c r="DS32">
        <v>2</v>
      </c>
      <c r="DT32">
        <v>5</v>
      </c>
      <c r="DU32">
        <v>5</v>
      </c>
      <c r="DV32">
        <v>1</v>
      </c>
      <c r="DW32">
        <v>4</v>
      </c>
      <c r="DX32">
        <v>1</v>
      </c>
      <c r="DY32">
        <v>1</v>
      </c>
      <c r="DZ32">
        <v>1</v>
      </c>
      <c r="EA32">
        <v>1</v>
      </c>
      <c r="EB32">
        <v>1</v>
      </c>
      <c r="EC32">
        <v>1</v>
      </c>
      <c r="ED32">
        <v>5</v>
      </c>
      <c r="EE32">
        <v>1</v>
      </c>
      <c r="EF32">
        <v>1</v>
      </c>
      <c r="EG32">
        <v>5</v>
      </c>
      <c r="EH32">
        <v>1</v>
      </c>
      <c r="EI32">
        <v>1</v>
      </c>
      <c r="EJ32">
        <v>1</v>
      </c>
      <c r="EK32">
        <v>1</v>
      </c>
      <c r="EL32">
        <v>5</v>
      </c>
    </row>
    <row r="33" spans="1:142" x14ac:dyDescent="0.25">
      <c r="A33" s="1">
        <v>44708</v>
      </c>
      <c r="B33">
        <v>2</v>
      </c>
      <c r="C33">
        <v>1</v>
      </c>
      <c r="D33">
        <v>1</v>
      </c>
      <c r="E33">
        <v>2</v>
      </c>
      <c r="F33">
        <v>1</v>
      </c>
      <c r="G33">
        <v>1</v>
      </c>
      <c r="H33">
        <v>2</v>
      </c>
      <c r="I33">
        <v>1</v>
      </c>
      <c r="J33">
        <v>1</v>
      </c>
      <c r="K33">
        <v>1</v>
      </c>
      <c r="L33">
        <v>1</v>
      </c>
      <c r="M33">
        <v>3</v>
      </c>
      <c r="N33">
        <v>1</v>
      </c>
      <c r="O33">
        <v>1</v>
      </c>
      <c r="P33">
        <v>1</v>
      </c>
      <c r="Q33">
        <v>4</v>
      </c>
      <c r="R33">
        <v>1</v>
      </c>
      <c r="S33">
        <v>1</v>
      </c>
      <c r="T33">
        <v>1</v>
      </c>
      <c r="U33">
        <v>1</v>
      </c>
      <c r="V33">
        <v>1</v>
      </c>
      <c r="W33">
        <v>1</v>
      </c>
      <c r="X33">
        <v>4</v>
      </c>
      <c r="Y33">
        <v>1</v>
      </c>
      <c r="Z33">
        <v>4</v>
      </c>
      <c r="AA33">
        <v>1</v>
      </c>
      <c r="AB33">
        <v>2</v>
      </c>
      <c r="AC33">
        <v>1</v>
      </c>
      <c r="AD33">
        <v>3</v>
      </c>
      <c r="AE33">
        <v>1</v>
      </c>
      <c r="AF33">
        <v>3</v>
      </c>
      <c r="AG33">
        <v>1</v>
      </c>
      <c r="AH33">
        <v>1</v>
      </c>
      <c r="AI33">
        <v>3</v>
      </c>
      <c r="AJ33">
        <v>2</v>
      </c>
      <c r="AK33">
        <v>2</v>
      </c>
      <c r="AL33">
        <v>4</v>
      </c>
      <c r="AM33">
        <v>1</v>
      </c>
      <c r="AN33">
        <v>1</v>
      </c>
      <c r="AO33">
        <v>3</v>
      </c>
      <c r="AP33">
        <v>4</v>
      </c>
      <c r="AQ33">
        <v>2</v>
      </c>
      <c r="AR33">
        <v>3</v>
      </c>
      <c r="AS33">
        <v>3</v>
      </c>
      <c r="AT33">
        <v>1</v>
      </c>
      <c r="AU33">
        <v>1</v>
      </c>
      <c r="AV33">
        <v>1</v>
      </c>
      <c r="AW33">
        <v>2</v>
      </c>
      <c r="AX33">
        <v>3</v>
      </c>
      <c r="AY33">
        <v>3</v>
      </c>
      <c r="AZ33">
        <v>5</v>
      </c>
      <c r="BA33">
        <v>2</v>
      </c>
      <c r="BB33">
        <v>3</v>
      </c>
      <c r="BC33">
        <v>2</v>
      </c>
      <c r="BD33">
        <v>1</v>
      </c>
      <c r="BE33">
        <v>5</v>
      </c>
      <c r="BF33">
        <v>4</v>
      </c>
      <c r="BG33">
        <v>2</v>
      </c>
      <c r="BH33">
        <v>4</v>
      </c>
      <c r="BI33">
        <v>4</v>
      </c>
      <c r="BJ33">
        <v>3</v>
      </c>
      <c r="BK33">
        <v>4</v>
      </c>
      <c r="BL33">
        <v>1</v>
      </c>
      <c r="BM33">
        <v>4</v>
      </c>
      <c r="BN33">
        <v>5</v>
      </c>
      <c r="BO33">
        <v>5</v>
      </c>
      <c r="BP33">
        <v>4</v>
      </c>
      <c r="BQ33">
        <v>4</v>
      </c>
      <c r="BR33">
        <v>5</v>
      </c>
      <c r="BS33">
        <v>3</v>
      </c>
      <c r="BT33">
        <v>4</v>
      </c>
      <c r="BU33">
        <v>2</v>
      </c>
      <c r="BV33">
        <v>4</v>
      </c>
      <c r="BW33">
        <v>3</v>
      </c>
      <c r="BX33">
        <v>3</v>
      </c>
      <c r="BY33">
        <v>1</v>
      </c>
      <c r="BZ33">
        <v>1</v>
      </c>
      <c r="CA33">
        <v>1</v>
      </c>
      <c r="CB33">
        <v>1</v>
      </c>
      <c r="CC33">
        <v>1</v>
      </c>
      <c r="CD33">
        <v>2</v>
      </c>
      <c r="CE33">
        <v>1</v>
      </c>
      <c r="CF33">
        <v>1</v>
      </c>
      <c r="CG33">
        <v>1</v>
      </c>
      <c r="CH33">
        <v>1</v>
      </c>
      <c r="CI33">
        <v>1</v>
      </c>
      <c r="CJ33">
        <v>1</v>
      </c>
      <c r="CK33">
        <v>1</v>
      </c>
      <c r="CL33">
        <v>1</v>
      </c>
      <c r="CM33">
        <v>1</v>
      </c>
      <c r="CN33">
        <v>1</v>
      </c>
      <c r="CO33">
        <v>1</v>
      </c>
      <c r="CP33">
        <v>1</v>
      </c>
      <c r="CQ33">
        <v>1</v>
      </c>
      <c r="CR33">
        <v>1</v>
      </c>
      <c r="CS33">
        <v>1</v>
      </c>
      <c r="CT33">
        <v>1</v>
      </c>
      <c r="CU33">
        <v>1</v>
      </c>
      <c r="CV33">
        <v>2</v>
      </c>
      <c r="CW33">
        <v>1</v>
      </c>
      <c r="CX33">
        <v>1</v>
      </c>
      <c r="CY33">
        <v>1</v>
      </c>
      <c r="CZ33">
        <v>1</v>
      </c>
      <c r="DA33">
        <v>1</v>
      </c>
      <c r="DB33">
        <v>1</v>
      </c>
      <c r="DC33">
        <v>3</v>
      </c>
      <c r="DD33">
        <v>3</v>
      </c>
      <c r="DE33">
        <v>1</v>
      </c>
      <c r="DF33">
        <v>4</v>
      </c>
      <c r="DG33">
        <v>4</v>
      </c>
      <c r="DH33">
        <v>3</v>
      </c>
      <c r="DI33">
        <v>3</v>
      </c>
      <c r="DJ33">
        <v>3</v>
      </c>
      <c r="DK33">
        <v>2</v>
      </c>
      <c r="DL33">
        <v>4</v>
      </c>
      <c r="DM33">
        <v>1</v>
      </c>
      <c r="DN33">
        <v>1</v>
      </c>
      <c r="DO33">
        <v>4</v>
      </c>
      <c r="DP33">
        <v>1</v>
      </c>
      <c r="DQ33">
        <v>1</v>
      </c>
      <c r="DR33">
        <v>5</v>
      </c>
      <c r="DS33">
        <v>1</v>
      </c>
      <c r="DT33">
        <v>4</v>
      </c>
      <c r="DU33">
        <v>2</v>
      </c>
      <c r="DV33">
        <v>1</v>
      </c>
      <c r="DW33">
        <v>4</v>
      </c>
      <c r="DX33">
        <v>4</v>
      </c>
      <c r="DY33">
        <v>3</v>
      </c>
      <c r="DZ33">
        <v>1</v>
      </c>
      <c r="EA33">
        <v>5</v>
      </c>
      <c r="EB33">
        <v>2</v>
      </c>
      <c r="EC33">
        <v>1</v>
      </c>
      <c r="ED33">
        <v>5</v>
      </c>
      <c r="EE33">
        <v>2</v>
      </c>
      <c r="EF33">
        <v>1</v>
      </c>
      <c r="EG33">
        <v>4</v>
      </c>
      <c r="EH33">
        <v>1</v>
      </c>
      <c r="EI33">
        <v>2</v>
      </c>
      <c r="EJ33">
        <v>4</v>
      </c>
      <c r="EK33">
        <v>3</v>
      </c>
      <c r="EL33">
        <v>4</v>
      </c>
    </row>
    <row r="34" spans="1:142" x14ac:dyDescent="0.25">
      <c r="A34" s="1">
        <v>44709</v>
      </c>
      <c r="B34">
        <v>1</v>
      </c>
      <c r="C34">
        <v>2</v>
      </c>
      <c r="D34">
        <v>1</v>
      </c>
      <c r="E34">
        <v>4</v>
      </c>
      <c r="F34">
        <v>1</v>
      </c>
      <c r="G34">
        <v>1</v>
      </c>
      <c r="H34">
        <v>3</v>
      </c>
      <c r="I34">
        <v>3</v>
      </c>
      <c r="J34">
        <v>1</v>
      </c>
      <c r="K34">
        <v>1</v>
      </c>
      <c r="L34">
        <v>1</v>
      </c>
      <c r="M34">
        <v>5</v>
      </c>
      <c r="N34">
        <v>4</v>
      </c>
      <c r="O34">
        <v>1</v>
      </c>
      <c r="P34">
        <v>1</v>
      </c>
      <c r="Q34">
        <v>5</v>
      </c>
      <c r="R34">
        <v>1</v>
      </c>
      <c r="S34">
        <v>1</v>
      </c>
      <c r="T34">
        <v>1</v>
      </c>
      <c r="U34">
        <v>1</v>
      </c>
      <c r="V34">
        <v>1</v>
      </c>
      <c r="W34">
        <v>1</v>
      </c>
      <c r="X34">
        <v>5</v>
      </c>
      <c r="Y34">
        <v>1</v>
      </c>
      <c r="Z34">
        <v>5</v>
      </c>
      <c r="AA34">
        <v>1</v>
      </c>
      <c r="AB34">
        <v>2</v>
      </c>
      <c r="AC34">
        <v>1</v>
      </c>
      <c r="AD34">
        <v>5</v>
      </c>
      <c r="AE34">
        <v>1</v>
      </c>
      <c r="AF34">
        <v>3</v>
      </c>
      <c r="AG34">
        <v>1</v>
      </c>
      <c r="AH34">
        <v>1</v>
      </c>
      <c r="AI34">
        <v>5</v>
      </c>
      <c r="AJ34">
        <v>1</v>
      </c>
      <c r="AK34">
        <v>2</v>
      </c>
      <c r="AL34">
        <v>4</v>
      </c>
      <c r="AM34">
        <v>4</v>
      </c>
      <c r="AN34">
        <v>1</v>
      </c>
      <c r="AO34">
        <v>3</v>
      </c>
      <c r="AP34">
        <v>4</v>
      </c>
      <c r="AQ34">
        <v>2</v>
      </c>
      <c r="AR34">
        <v>3</v>
      </c>
      <c r="AS34">
        <v>3</v>
      </c>
      <c r="AT34">
        <v>1</v>
      </c>
      <c r="AU34">
        <v>1</v>
      </c>
      <c r="AV34">
        <v>5</v>
      </c>
      <c r="AW34">
        <v>2</v>
      </c>
      <c r="AX34">
        <v>4</v>
      </c>
      <c r="AY34">
        <v>2</v>
      </c>
      <c r="AZ34">
        <v>5</v>
      </c>
      <c r="BA34">
        <v>1</v>
      </c>
      <c r="BB34">
        <v>1</v>
      </c>
      <c r="BC34">
        <v>2</v>
      </c>
      <c r="BD34">
        <v>5</v>
      </c>
      <c r="BE34">
        <v>5</v>
      </c>
      <c r="BF34">
        <v>5</v>
      </c>
      <c r="BG34">
        <v>1</v>
      </c>
      <c r="BH34">
        <v>2</v>
      </c>
      <c r="BI34">
        <v>5</v>
      </c>
      <c r="BJ34">
        <v>1</v>
      </c>
      <c r="BK34">
        <v>4</v>
      </c>
      <c r="BL34">
        <v>1</v>
      </c>
      <c r="BM34">
        <v>5</v>
      </c>
      <c r="BN34">
        <v>5</v>
      </c>
      <c r="BO34">
        <v>4</v>
      </c>
      <c r="BP34">
        <v>4</v>
      </c>
      <c r="BQ34">
        <v>5</v>
      </c>
      <c r="BR34">
        <v>5</v>
      </c>
      <c r="BS34">
        <v>1</v>
      </c>
      <c r="BT34">
        <v>1</v>
      </c>
      <c r="BU34">
        <v>1</v>
      </c>
      <c r="BV34">
        <v>5</v>
      </c>
      <c r="BW34">
        <v>1</v>
      </c>
      <c r="BX34">
        <v>1</v>
      </c>
      <c r="BY34">
        <v>1</v>
      </c>
      <c r="BZ34">
        <v>3</v>
      </c>
      <c r="CA34">
        <v>2</v>
      </c>
      <c r="CB34">
        <v>1</v>
      </c>
      <c r="CC34">
        <v>1</v>
      </c>
      <c r="CD34">
        <v>5</v>
      </c>
      <c r="CE34">
        <v>2</v>
      </c>
      <c r="CF34">
        <v>1</v>
      </c>
      <c r="CG34">
        <v>3</v>
      </c>
      <c r="CH34">
        <v>1</v>
      </c>
      <c r="CI34">
        <v>1</v>
      </c>
      <c r="CJ34">
        <v>1</v>
      </c>
      <c r="CK34">
        <v>1</v>
      </c>
      <c r="CL34">
        <v>1</v>
      </c>
      <c r="CM34">
        <v>1</v>
      </c>
      <c r="CN34">
        <v>1</v>
      </c>
      <c r="CO34">
        <v>4</v>
      </c>
      <c r="CP34">
        <v>5</v>
      </c>
      <c r="CQ34">
        <v>3</v>
      </c>
      <c r="CR34">
        <v>1</v>
      </c>
      <c r="CS34">
        <v>2</v>
      </c>
      <c r="CT34">
        <v>1</v>
      </c>
      <c r="CU34">
        <v>2</v>
      </c>
      <c r="CV34">
        <v>3</v>
      </c>
      <c r="CW34">
        <v>1</v>
      </c>
      <c r="CX34">
        <v>1</v>
      </c>
      <c r="CY34">
        <v>5</v>
      </c>
      <c r="CZ34">
        <v>2</v>
      </c>
      <c r="DA34">
        <v>1</v>
      </c>
      <c r="DB34">
        <v>2</v>
      </c>
      <c r="DC34">
        <v>4</v>
      </c>
      <c r="DD34">
        <v>5</v>
      </c>
      <c r="DE34">
        <v>1</v>
      </c>
      <c r="DF34">
        <v>5</v>
      </c>
      <c r="DG34">
        <v>1</v>
      </c>
      <c r="DH34">
        <v>1</v>
      </c>
      <c r="DI34">
        <v>3</v>
      </c>
      <c r="DJ34">
        <v>4</v>
      </c>
      <c r="DK34">
        <v>1</v>
      </c>
      <c r="DL34">
        <v>2</v>
      </c>
      <c r="DM34">
        <v>3</v>
      </c>
      <c r="DN34">
        <v>1</v>
      </c>
      <c r="DO34">
        <v>3</v>
      </c>
      <c r="DP34">
        <v>1</v>
      </c>
      <c r="DQ34">
        <v>1</v>
      </c>
      <c r="DR34">
        <v>5</v>
      </c>
      <c r="DS34">
        <v>3</v>
      </c>
      <c r="DT34">
        <v>1</v>
      </c>
      <c r="DU34">
        <v>5</v>
      </c>
      <c r="DV34">
        <v>1</v>
      </c>
      <c r="DW34">
        <v>4</v>
      </c>
      <c r="DX34">
        <v>4</v>
      </c>
      <c r="DY34">
        <v>3</v>
      </c>
      <c r="DZ34">
        <v>5</v>
      </c>
      <c r="EA34">
        <v>5</v>
      </c>
      <c r="EB34">
        <v>1</v>
      </c>
      <c r="EC34">
        <v>4</v>
      </c>
      <c r="ED34">
        <v>5</v>
      </c>
      <c r="EE34">
        <v>1</v>
      </c>
      <c r="EF34">
        <v>1</v>
      </c>
      <c r="EG34">
        <v>5</v>
      </c>
      <c r="EH34">
        <v>1</v>
      </c>
      <c r="EI34">
        <v>1</v>
      </c>
      <c r="EJ34">
        <v>3</v>
      </c>
      <c r="EK34">
        <v>2</v>
      </c>
      <c r="EL34">
        <v>5</v>
      </c>
    </row>
    <row r="35" spans="1:142" x14ac:dyDescent="0.25">
      <c r="A35" s="1">
        <v>44710</v>
      </c>
      <c r="B35">
        <v>3</v>
      </c>
      <c r="C35">
        <v>1</v>
      </c>
      <c r="D35">
        <v>1</v>
      </c>
      <c r="E35">
        <v>2</v>
      </c>
      <c r="F35">
        <v>1</v>
      </c>
      <c r="G35">
        <v>1</v>
      </c>
      <c r="H35">
        <v>3</v>
      </c>
      <c r="I35">
        <v>2</v>
      </c>
      <c r="J35">
        <v>1</v>
      </c>
      <c r="K35">
        <v>1</v>
      </c>
      <c r="L35">
        <v>1</v>
      </c>
      <c r="M35">
        <v>4</v>
      </c>
      <c r="N35">
        <v>3</v>
      </c>
      <c r="O35">
        <v>1</v>
      </c>
      <c r="P35">
        <v>1</v>
      </c>
      <c r="Q35">
        <v>4</v>
      </c>
      <c r="R35">
        <v>1</v>
      </c>
      <c r="S35">
        <v>1</v>
      </c>
      <c r="T35">
        <v>1</v>
      </c>
      <c r="U35">
        <v>1</v>
      </c>
      <c r="V35">
        <v>1</v>
      </c>
      <c r="W35">
        <v>2</v>
      </c>
      <c r="X35">
        <v>4</v>
      </c>
      <c r="Y35">
        <v>1</v>
      </c>
      <c r="Z35">
        <v>4</v>
      </c>
      <c r="AA35">
        <v>2</v>
      </c>
      <c r="AB35">
        <v>3</v>
      </c>
      <c r="AC35">
        <v>1</v>
      </c>
      <c r="AD35">
        <v>2</v>
      </c>
      <c r="AE35">
        <v>2</v>
      </c>
      <c r="AF35">
        <v>3</v>
      </c>
      <c r="AG35">
        <v>1</v>
      </c>
      <c r="AH35">
        <v>1</v>
      </c>
      <c r="AI35">
        <v>3</v>
      </c>
      <c r="AJ35">
        <v>4</v>
      </c>
      <c r="AK35">
        <v>4</v>
      </c>
      <c r="AL35">
        <v>4</v>
      </c>
      <c r="AM35">
        <v>5</v>
      </c>
      <c r="AN35">
        <v>5</v>
      </c>
      <c r="AO35">
        <v>3</v>
      </c>
      <c r="AP35">
        <v>4</v>
      </c>
      <c r="AQ35">
        <v>3</v>
      </c>
      <c r="AR35">
        <v>2</v>
      </c>
      <c r="AS35">
        <v>3</v>
      </c>
      <c r="AT35">
        <v>5</v>
      </c>
      <c r="AU35">
        <v>3</v>
      </c>
      <c r="AV35">
        <v>1</v>
      </c>
      <c r="AW35">
        <v>2</v>
      </c>
      <c r="AX35">
        <v>3</v>
      </c>
      <c r="AY35">
        <v>2</v>
      </c>
      <c r="AZ35">
        <v>1</v>
      </c>
      <c r="BA35">
        <v>2</v>
      </c>
      <c r="BB35">
        <v>3</v>
      </c>
      <c r="BC35">
        <v>2</v>
      </c>
      <c r="BD35">
        <v>5</v>
      </c>
      <c r="BE35">
        <v>5</v>
      </c>
      <c r="BF35">
        <v>5</v>
      </c>
      <c r="BG35">
        <v>1</v>
      </c>
      <c r="BH35">
        <v>5</v>
      </c>
      <c r="BI35">
        <v>5</v>
      </c>
      <c r="BJ35">
        <v>1</v>
      </c>
      <c r="BK35">
        <v>5</v>
      </c>
      <c r="BL35">
        <v>1</v>
      </c>
      <c r="BM35">
        <v>5</v>
      </c>
      <c r="BN35">
        <v>4</v>
      </c>
      <c r="BO35">
        <v>4</v>
      </c>
      <c r="BP35">
        <v>5</v>
      </c>
      <c r="BQ35">
        <v>5</v>
      </c>
      <c r="BR35">
        <v>5</v>
      </c>
      <c r="BS35">
        <v>1</v>
      </c>
      <c r="BT35">
        <v>3</v>
      </c>
      <c r="BU35">
        <v>1</v>
      </c>
      <c r="BV35">
        <v>3</v>
      </c>
      <c r="BW35">
        <v>2</v>
      </c>
      <c r="BX35">
        <v>1</v>
      </c>
      <c r="BY35">
        <v>2</v>
      </c>
      <c r="BZ35">
        <v>1</v>
      </c>
      <c r="CA35">
        <v>3</v>
      </c>
      <c r="CB35">
        <v>1</v>
      </c>
      <c r="CC35">
        <v>1</v>
      </c>
      <c r="CD35">
        <v>3</v>
      </c>
      <c r="CE35">
        <v>1</v>
      </c>
      <c r="CF35">
        <v>1</v>
      </c>
      <c r="CG35">
        <v>1</v>
      </c>
      <c r="CH35">
        <v>1</v>
      </c>
      <c r="CI35">
        <v>3</v>
      </c>
      <c r="CJ35">
        <v>1</v>
      </c>
      <c r="CK35">
        <v>1</v>
      </c>
      <c r="CL35">
        <v>2</v>
      </c>
      <c r="CM35">
        <v>1</v>
      </c>
      <c r="CN35">
        <v>1</v>
      </c>
      <c r="CO35">
        <v>1</v>
      </c>
      <c r="CP35">
        <v>1</v>
      </c>
      <c r="CQ35">
        <v>1</v>
      </c>
      <c r="CR35">
        <v>1</v>
      </c>
      <c r="CS35">
        <v>2</v>
      </c>
      <c r="CT35">
        <v>1</v>
      </c>
      <c r="CU35">
        <v>1</v>
      </c>
      <c r="CV35">
        <v>1</v>
      </c>
      <c r="CW35">
        <v>1</v>
      </c>
      <c r="CX35">
        <v>1</v>
      </c>
      <c r="CY35">
        <v>2</v>
      </c>
      <c r="CZ35">
        <v>1</v>
      </c>
      <c r="DA35">
        <v>1</v>
      </c>
      <c r="DB35">
        <v>2</v>
      </c>
      <c r="DC35">
        <v>4</v>
      </c>
      <c r="DD35">
        <v>2</v>
      </c>
      <c r="DE35">
        <v>1</v>
      </c>
      <c r="DF35">
        <v>4</v>
      </c>
      <c r="DG35">
        <v>1</v>
      </c>
      <c r="DH35">
        <v>1</v>
      </c>
      <c r="DI35">
        <v>3</v>
      </c>
      <c r="DJ35">
        <v>1</v>
      </c>
      <c r="DK35">
        <v>1</v>
      </c>
      <c r="DL35">
        <v>4</v>
      </c>
      <c r="DM35">
        <v>1</v>
      </c>
      <c r="DN35">
        <v>1</v>
      </c>
      <c r="DO35">
        <v>4</v>
      </c>
      <c r="DP35">
        <v>1</v>
      </c>
      <c r="DQ35">
        <v>1</v>
      </c>
      <c r="DR35">
        <v>5</v>
      </c>
      <c r="DS35">
        <v>1</v>
      </c>
      <c r="DT35">
        <v>1</v>
      </c>
      <c r="DU35">
        <v>2</v>
      </c>
      <c r="DV35">
        <v>1</v>
      </c>
      <c r="DW35">
        <v>4</v>
      </c>
      <c r="DX35">
        <v>4</v>
      </c>
      <c r="DY35">
        <v>3</v>
      </c>
      <c r="DZ35">
        <v>5</v>
      </c>
      <c r="EA35">
        <v>1</v>
      </c>
      <c r="EB35">
        <v>2</v>
      </c>
      <c r="EC35">
        <v>1</v>
      </c>
      <c r="ED35">
        <v>5</v>
      </c>
      <c r="EE35">
        <v>1</v>
      </c>
      <c r="EF35">
        <v>1</v>
      </c>
      <c r="EG35">
        <v>4</v>
      </c>
      <c r="EH35">
        <v>1</v>
      </c>
      <c r="EI35">
        <v>1</v>
      </c>
      <c r="EJ35">
        <v>2</v>
      </c>
      <c r="EK35">
        <v>2</v>
      </c>
      <c r="EL35">
        <v>5</v>
      </c>
    </row>
    <row r="36" spans="1:142" x14ac:dyDescent="0.25">
      <c r="A36" s="1">
        <v>44710</v>
      </c>
      <c r="B36">
        <v>1</v>
      </c>
      <c r="C36">
        <v>3</v>
      </c>
      <c r="D36">
        <v>2</v>
      </c>
      <c r="E36">
        <v>3</v>
      </c>
      <c r="F36">
        <v>1</v>
      </c>
      <c r="G36">
        <v>1</v>
      </c>
      <c r="H36">
        <v>3</v>
      </c>
      <c r="I36">
        <v>1</v>
      </c>
      <c r="J36">
        <v>1</v>
      </c>
      <c r="K36">
        <v>1</v>
      </c>
      <c r="L36">
        <v>1</v>
      </c>
      <c r="M36">
        <v>3</v>
      </c>
      <c r="N36">
        <v>2</v>
      </c>
      <c r="O36">
        <v>1</v>
      </c>
      <c r="P36">
        <v>1</v>
      </c>
      <c r="Q36">
        <v>4</v>
      </c>
      <c r="R36">
        <v>1</v>
      </c>
      <c r="S36">
        <v>1</v>
      </c>
      <c r="T36">
        <v>1</v>
      </c>
      <c r="U36">
        <v>1</v>
      </c>
      <c r="V36">
        <v>1</v>
      </c>
      <c r="W36">
        <v>1</v>
      </c>
      <c r="X36">
        <v>4</v>
      </c>
      <c r="Y36">
        <v>1</v>
      </c>
      <c r="Z36">
        <v>4</v>
      </c>
      <c r="AA36">
        <v>1</v>
      </c>
      <c r="AB36">
        <v>2</v>
      </c>
      <c r="AC36">
        <v>1</v>
      </c>
      <c r="AD36">
        <v>2</v>
      </c>
      <c r="AE36">
        <v>2</v>
      </c>
      <c r="AF36">
        <v>3</v>
      </c>
      <c r="AG36">
        <v>2</v>
      </c>
      <c r="AH36">
        <v>1</v>
      </c>
      <c r="AI36">
        <v>4</v>
      </c>
      <c r="AJ36">
        <v>1</v>
      </c>
      <c r="AK36">
        <v>2</v>
      </c>
      <c r="AL36">
        <v>4</v>
      </c>
      <c r="AM36">
        <v>4</v>
      </c>
      <c r="AN36">
        <v>1</v>
      </c>
      <c r="AO36">
        <v>3</v>
      </c>
      <c r="AP36">
        <v>2</v>
      </c>
      <c r="AQ36">
        <v>2</v>
      </c>
      <c r="AR36">
        <v>3</v>
      </c>
      <c r="AS36">
        <v>3</v>
      </c>
      <c r="AT36">
        <v>1</v>
      </c>
      <c r="AU36">
        <v>1</v>
      </c>
      <c r="AV36">
        <v>2</v>
      </c>
      <c r="AW36">
        <v>2</v>
      </c>
      <c r="AX36">
        <v>4</v>
      </c>
      <c r="AY36">
        <v>1</v>
      </c>
      <c r="AZ36">
        <v>5</v>
      </c>
      <c r="BA36">
        <v>1</v>
      </c>
      <c r="BB36">
        <v>3</v>
      </c>
      <c r="BC36">
        <v>1</v>
      </c>
      <c r="BD36">
        <v>1</v>
      </c>
      <c r="BE36">
        <v>5</v>
      </c>
      <c r="BF36">
        <v>5</v>
      </c>
      <c r="BG36">
        <v>1</v>
      </c>
      <c r="BH36">
        <v>5</v>
      </c>
      <c r="BI36">
        <v>5</v>
      </c>
      <c r="BJ36">
        <v>3</v>
      </c>
      <c r="BK36">
        <v>5</v>
      </c>
      <c r="BL36">
        <v>1</v>
      </c>
      <c r="BM36">
        <v>5</v>
      </c>
      <c r="BN36">
        <v>4</v>
      </c>
      <c r="BO36">
        <v>5</v>
      </c>
      <c r="BP36">
        <v>4</v>
      </c>
      <c r="BQ36">
        <v>5</v>
      </c>
      <c r="BR36">
        <v>5</v>
      </c>
      <c r="BS36">
        <v>3</v>
      </c>
      <c r="BT36">
        <v>1</v>
      </c>
      <c r="BU36">
        <v>1</v>
      </c>
      <c r="BV36">
        <v>5</v>
      </c>
      <c r="BW36">
        <v>1</v>
      </c>
      <c r="BX36">
        <v>1</v>
      </c>
      <c r="BY36">
        <v>3</v>
      </c>
      <c r="BZ36">
        <v>1</v>
      </c>
      <c r="CA36">
        <v>1</v>
      </c>
      <c r="CB36">
        <v>1</v>
      </c>
      <c r="CC36">
        <v>1</v>
      </c>
      <c r="CD36">
        <v>4</v>
      </c>
      <c r="CE36">
        <v>2</v>
      </c>
      <c r="CF36">
        <v>1</v>
      </c>
      <c r="CG36">
        <v>1</v>
      </c>
      <c r="CH36">
        <v>1</v>
      </c>
      <c r="CI36">
        <v>2</v>
      </c>
      <c r="CJ36">
        <v>1</v>
      </c>
      <c r="CK36">
        <v>1</v>
      </c>
      <c r="CL36">
        <v>1</v>
      </c>
      <c r="CM36">
        <v>1</v>
      </c>
      <c r="CN36">
        <v>1</v>
      </c>
      <c r="CO36">
        <v>2</v>
      </c>
      <c r="CP36">
        <v>3</v>
      </c>
      <c r="CQ36">
        <v>1</v>
      </c>
      <c r="CR36">
        <v>1</v>
      </c>
      <c r="CS36">
        <v>2</v>
      </c>
      <c r="CT36">
        <v>1</v>
      </c>
      <c r="CU36">
        <v>1</v>
      </c>
      <c r="CV36">
        <v>3</v>
      </c>
      <c r="CW36">
        <v>2</v>
      </c>
      <c r="CX36">
        <v>1</v>
      </c>
      <c r="CY36">
        <v>4</v>
      </c>
      <c r="CZ36">
        <v>2</v>
      </c>
      <c r="DA36">
        <v>1</v>
      </c>
      <c r="DB36">
        <v>1</v>
      </c>
      <c r="DC36">
        <v>5</v>
      </c>
      <c r="DD36">
        <v>1</v>
      </c>
      <c r="DE36">
        <v>1</v>
      </c>
      <c r="DF36">
        <v>5</v>
      </c>
      <c r="DG36">
        <v>2</v>
      </c>
      <c r="DH36">
        <v>4</v>
      </c>
      <c r="DI36">
        <v>1</v>
      </c>
      <c r="DJ36">
        <v>4</v>
      </c>
      <c r="DK36">
        <v>2</v>
      </c>
      <c r="DL36">
        <v>3</v>
      </c>
      <c r="DM36">
        <v>1</v>
      </c>
      <c r="DN36">
        <v>1</v>
      </c>
      <c r="DO36">
        <v>4</v>
      </c>
      <c r="DP36">
        <v>1</v>
      </c>
      <c r="DQ36">
        <v>1</v>
      </c>
      <c r="DR36">
        <v>1</v>
      </c>
      <c r="DS36">
        <v>3</v>
      </c>
      <c r="DT36">
        <v>1</v>
      </c>
      <c r="DU36">
        <v>2</v>
      </c>
      <c r="DV36">
        <v>1</v>
      </c>
      <c r="DW36">
        <v>4</v>
      </c>
      <c r="DX36">
        <v>4</v>
      </c>
      <c r="DY36">
        <v>3</v>
      </c>
      <c r="DZ36">
        <v>5</v>
      </c>
      <c r="EA36">
        <v>5</v>
      </c>
      <c r="EB36">
        <v>2</v>
      </c>
      <c r="EC36">
        <v>1</v>
      </c>
      <c r="ED36">
        <v>5</v>
      </c>
      <c r="EE36">
        <v>1</v>
      </c>
      <c r="EF36">
        <v>1</v>
      </c>
      <c r="EG36">
        <v>4</v>
      </c>
      <c r="EH36">
        <v>1</v>
      </c>
      <c r="EI36">
        <v>1</v>
      </c>
      <c r="EJ36">
        <v>5</v>
      </c>
      <c r="EK36">
        <v>1</v>
      </c>
      <c r="EL36">
        <v>4</v>
      </c>
    </row>
    <row r="37" spans="1:142" x14ac:dyDescent="0.25">
      <c r="A37" s="1">
        <v>44711</v>
      </c>
      <c r="B37">
        <v>1</v>
      </c>
      <c r="C37">
        <v>1</v>
      </c>
      <c r="D37">
        <v>1</v>
      </c>
      <c r="E37">
        <v>1</v>
      </c>
      <c r="F37">
        <v>1</v>
      </c>
      <c r="G37">
        <v>1</v>
      </c>
      <c r="H37">
        <v>1</v>
      </c>
      <c r="I37">
        <v>1</v>
      </c>
      <c r="J37">
        <v>1</v>
      </c>
      <c r="K37">
        <v>1</v>
      </c>
      <c r="L37">
        <v>1</v>
      </c>
      <c r="M37">
        <v>4</v>
      </c>
      <c r="N37">
        <v>2</v>
      </c>
      <c r="O37">
        <v>1</v>
      </c>
      <c r="P37">
        <v>1</v>
      </c>
      <c r="Q37">
        <v>4</v>
      </c>
      <c r="R37">
        <v>1</v>
      </c>
      <c r="S37">
        <v>1</v>
      </c>
      <c r="T37">
        <v>1</v>
      </c>
      <c r="U37">
        <v>1</v>
      </c>
      <c r="V37">
        <v>1</v>
      </c>
      <c r="W37">
        <v>1</v>
      </c>
      <c r="X37">
        <v>5</v>
      </c>
      <c r="Y37">
        <v>1</v>
      </c>
      <c r="Z37">
        <v>4</v>
      </c>
      <c r="AA37">
        <v>1</v>
      </c>
      <c r="AB37">
        <v>4</v>
      </c>
      <c r="AC37">
        <v>1</v>
      </c>
      <c r="AD37">
        <v>2</v>
      </c>
      <c r="AE37">
        <v>1</v>
      </c>
      <c r="AF37">
        <v>4</v>
      </c>
      <c r="AG37">
        <v>1</v>
      </c>
      <c r="AH37">
        <v>1</v>
      </c>
      <c r="AI37">
        <v>5</v>
      </c>
      <c r="AJ37">
        <v>1</v>
      </c>
      <c r="AK37">
        <v>2</v>
      </c>
      <c r="AL37">
        <v>4</v>
      </c>
      <c r="AM37">
        <v>5</v>
      </c>
      <c r="AN37">
        <v>1</v>
      </c>
      <c r="AO37">
        <v>3</v>
      </c>
      <c r="AP37">
        <v>2</v>
      </c>
      <c r="AQ37">
        <v>3</v>
      </c>
      <c r="AR37">
        <v>3</v>
      </c>
      <c r="AS37">
        <v>3</v>
      </c>
      <c r="AT37">
        <v>3</v>
      </c>
      <c r="AU37">
        <v>1</v>
      </c>
      <c r="AV37">
        <v>1</v>
      </c>
      <c r="AW37">
        <v>2</v>
      </c>
      <c r="AX37">
        <v>4</v>
      </c>
      <c r="AY37">
        <v>2</v>
      </c>
      <c r="AZ37">
        <v>1</v>
      </c>
      <c r="BA37">
        <v>2</v>
      </c>
      <c r="BB37">
        <v>3</v>
      </c>
      <c r="BC37">
        <v>2</v>
      </c>
      <c r="BD37">
        <v>1</v>
      </c>
      <c r="BE37">
        <v>5</v>
      </c>
      <c r="BF37">
        <v>5</v>
      </c>
      <c r="BG37">
        <v>1</v>
      </c>
      <c r="BH37">
        <v>5</v>
      </c>
      <c r="BI37">
        <v>5</v>
      </c>
      <c r="BJ37">
        <v>2</v>
      </c>
      <c r="BK37">
        <v>5</v>
      </c>
      <c r="BL37">
        <v>1</v>
      </c>
      <c r="BM37">
        <v>5</v>
      </c>
      <c r="BN37">
        <v>4</v>
      </c>
      <c r="BO37">
        <v>5</v>
      </c>
      <c r="BP37">
        <v>4</v>
      </c>
      <c r="BQ37">
        <v>5</v>
      </c>
      <c r="BR37">
        <v>4</v>
      </c>
      <c r="BS37">
        <v>1</v>
      </c>
      <c r="BT37">
        <v>1</v>
      </c>
      <c r="BU37">
        <v>1</v>
      </c>
      <c r="BV37">
        <v>5</v>
      </c>
      <c r="BW37">
        <v>1</v>
      </c>
      <c r="BX37">
        <v>5</v>
      </c>
      <c r="BY37">
        <v>1</v>
      </c>
      <c r="BZ37">
        <v>1</v>
      </c>
      <c r="CA37">
        <v>1</v>
      </c>
      <c r="CB37">
        <v>1</v>
      </c>
      <c r="CC37">
        <v>1</v>
      </c>
      <c r="CD37">
        <v>1</v>
      </c>
      <c r="CE37">
        <v>1</v>
      </c>
      <c r="CF37">
        <v>1</v>
      </c>
      <c r="CG37">
        <v>3</v>
      </c>
      <c r="CH37">
        <v>1</v>
      </c>
      <c r="CI37">
        <v>1</v>
      </c>
      <c r="CJ37">
        <v>1</v>
      </c>
      <c r="CK37">
        <v>1</v>
      </c>
      <c r="CL37">
        <v>3</v>
      </c>
      <c r="CM37">
        <v>1</v>
      </c>
      <c r="CN37">
        <v>1</v>
      </c>
      <c r="CO37">
        <v>1</v>
      </c>
      <c r="CP37">
        <v>1</v>
      </c>
      <c r="CQ37">
        <v>1</v>
      </c>
      <c r="CR37">
        <v>1</v>
      </c>
      <c r="CS37">
        <v>1</v>
      </c>
      <c r="CT37">
        <v>1</v>
      </c>
      <c r="CU37">
        <v>1</v>
      </c>
      <c r="CV37">
        <v>1</v>
      </c>
      <c r="CW37">
        <v>1</v>
      </c>
      <c r="CX37">
        <v>1</v>
      </c>
      <c r="CY37">
        <v>4</v>
      </c>
      <c r="CZ37">
        <v>1</v>
      </c>
      <c r="DA37">
        <v>1</v>
      </c>
      <c r="DB37">
        <v>1</v>
      </c>
      <c r="DC37">
        <v>4</v>
      </c>
      <c r="DD37">
        <v>2</v>
      </c>
      <c r="DE37">
        <v>1</v>
      </c>
      <c r="DF37">
        <v>5</v>
      </c>
      <c r="DG37">
        <v>1</v>
      </c>
      <c r="DH37">
        <v>1</v>
      </c>
      <c r="DI37">
        <v>1</v>
      </c>
      <c r="DJ37">
        <v>3</v>
      </c>
      <c r="DK37">
        <v>1</v>
      </c>
      <c r="DL37">
        <v>1</v>
      </c>
      <c r="DM37">
        <v>1</v>
      </c>
      <c r="DN37">
        <v>3</v>
      </c>
      <c r="DO37">
        <v>4</v>
      </c>
      <c r="DP37">
        <v>1</v>
      </c>
      <c r="DQ37">
        <v>1</v>
      </c>
      <c r="DR37">
        <v>5</v>
      </c>
      <c r="DS37">
        <v>3</v>
      </c>
      <c r="DT37">
        <v>1</v>
      </c>
      <c r="DU37">
        <v>4</v>
      </c>
      <c r="DV37">
        <v>1</v>
      </c>
      <c r="DW37">
        <v>4</v>
      </c>
      <c r="DX37">
        <v>4</v>
      </c>
      <c r="DY37">
        <v>1</v>
      </c>
      <c r="DZ37">
        <v>5</v>
      </c>
      <c r="EA37">
        <v>1</v>
      </c>
      <c r="EB37">
        <v>1</v>
      </c>
      <c r="EC37">
        <v>1</v>
      </c>
      <c r="ED37">
        <v>5</v>
      </c>
      <c r="EE37">
        <v>1</v>
      </c>
      <c r="EF37">
        <v>1</v>
      </c>
      <c r="EG37">
        <v>4</v>
      </c>
      <c r="EH37">
        <v>1</v>
      </c>
      <c r="EI37">
        <v>1</v>
      </c>
      <c r="EJ37">
        <v>5</v>
      </c>
      <c r="EK37">
        <v>1</v>
      </c>
      <c r="EL37">
        <v>5</v>
      </c>
    </row>
    <row r="38" spans="1:142" x14ac:dyDescent="0.25">
      <c r="A38" s="1">
        <v>44711</v>
      </c>
      <c r="B38">
        <v>2</v>
      </c>
      <c r="C38">
        <v>2</v>
      </c>
      <c r="D38">
        <v>1</v>
      </c>
      <c r="E38">
        <v>2</v>
      </c>
      <c r="F38">
        <v>1</v>
      </c>
      <c r="G38">
        <v>1</v>
      </c>
      <c r="H38">
        <v>3</v>
      </c>
      <c r="I38">
        <v>2</v>
      </c>
      <c r="J38">
        <v>1</v>
      </c>
      <c r="K38">
        <v>1</v>
      </c>
      <c r="L38">
        <v>1</v>
      </c>
      <c r="M38">
        <v>4</v>
      </c>
      <c r="N38">
        <v>2</v>
      </c>
      <c r="O38">
        <v>1</v>
      </c>
      <c r="P38">
        <v>1</v>
      </c>
      <c r="Q38">
        <v>2</v>
      </c>
      <c r="R38">
        <v>2</v>
      </c>
      <c r="S38">
        <v>2</v>
      </c>
      <c r="T38">
        <v>2</v>
      </c>
      <c r="U38">
        <v>1</v>
      </c>
      <c r="V38">
        <v>1</v>
      </c>
      <c r="W38">
        <v>1</v>
      </c>
      <c r="X38">
        <v>5</v>
      </c>
      <c r="Y38">
        <v>1</v>
      </c>
      <c r="Z38">
        <v>5</v>
      </c>
      <c r="AA38">
        <v>1</v>
      </c>
      <c r="AB38">
        <v>3</v>
      </c>
      <c r="AC38">
        <v>1</v>
      </c>
      <c r="AD38">
        <v>2</v>
      </c>
      <c r="AE38">
        <v>1</v>
      </c>
      <c r="AF38">
        <v>3</v>
      </c>
      <c r="AG38">
        <v>4</v>
      </c>
      <c r="AH38">
        <v>3</v>
      </c>
      <c r="AI38">
        <v>4</v>
      </c>
      <c r="AJ38">
        <v>2</v>
      </c>
      <c r="AK38">
        <v>3</v>
      </c>
      <c r="AL38">
        <v>1</v>
      </c>
      <c r="AM38">
        <v>5</v>
      </c>
      <c r="AN38">
        <v>1</v>
      </c>
      <c r="AO38">
        <v>1</v>
      </c>
      <c r="AP38">
        <v>2</v>
      </c>
      <c r="AQ38">
        <v>2</v>
      </c>
      <c r="AR38">
        <v>2</v>
      </c>
      <c r="AS38">
        <v>3</v>
      </c>
      <c r="AT38">
        <v>3</v>
      </c>
      <c r="AU38">
        <v>1</v>
      </c>
      <c r="AV38">
        <v>2</v>
      </c>
      <c r="AW38">
        <v>2</v>
      </c>
      <c r="AX38">
        <v>2</v>
      </c>
      <c r="AY38">
        <v>2</v>
      </c>
      <c r="AZ38">
        <v>5</v>
      </c>
      <c r="BA38">
        <v>2</v>
      </c>
      <c r="BB38">
        <v>2</v>
      </c>
      <c r="BC38">
        <v>2</v>
      </c>
      <c r="BD38">
        <v>1</v>
      </c>
      <c r="BE38">
        <v>5</v>
      </c>
      <c r="BF38">
        <v>5</v>
      </c>
      <c r="BG38">
        <v>2</v>
      </c>
      <c r="BH38">
        <v>5</v>
      </c>
      <c r="BI38">
        <v>5</v>
      </c>
      <c r="BJ38">
        <v>4</v>
      </c>
      <c r="BK38">
        <v>4</v>
      </c>
      <c r="BL38">
        <v>1</v>
      </c>
      <c r="BM38">
        <v>5</v>
      </c>
      <c r="BN38">
        <v>4</v>
      </c>
      <c r="BO38">
        <v>4</v>
      </c>
      <c r="BP38">
        <v>4</v>
      </c>
      <c r="BQ38">
        <v>4</v>
      </c>
      <c r="BR38">
        <v>5</v>
      </c>
      <c r="BS38">
        <v>2</v>
      </c>
      <c r="BT38">
        <v>2</v>
      </c>
      <c r="BU38">
        <v>2</v>
      </c>
      <c r="BV38">
        <v>4</v>
      </c>
      <c r="BW38">
        <v>1</v>
      </c>
      <c r="BX38">
        <v>1</v>
      </c>
      <c r="BY38">
        <v>3</v>
      </c>
      <c r="BZ38">
        <v>3</v>
      </c>
      <c r="CA38">
        <v>2</v>
      </c>
      <c r="CB38">
        <v>1</v>
      </c>
      <c r="CC38">
        <v>2</v>
      </c>
      <c r="CD38">
        <v>3</v>
      </c>
      <c r="CE38">
        <v>1</v>
      </c>
      <c r="CF38">
        <v>2</v>
      </c>
      <c r="CG38">
        <v>1</v>
      </c>
      <c r="CH38">
        <v>1</v>
      </c>
      <c r="CI38">
        <v>3</v>
      </c>
      <c r="CJ38">
        <v>2</v>
      </c>
      <c r="CK38">
        <v>1</v>
      </c>
      <c r="CL38">
        <v>1</v>
      </c>
      <c r="CM38">
        <v>1</v>
      </c>
      <c r="CN38">
        <v>2</v>
      </c>
      <c r="CO38">
        <v>1</v>
      </c>
      <c r="CP38">
        <v>1</v>
      </c>
      <c r="CQ38">
        <v>2</v>
      </c>
      <c r="CR38">
        <v>1</v>
      </c>
      <c r="CS38">
        <v>2</v>
      </c>
      <c r="CT38">
        <v>1</v>
      </c>
      <c r="CU38">
        <v>1</v>
      </c>
      <c r="CV38">
        <v>1</v>
      </c>
      <c r="CW38">
        <v>1</v>
      </c>
      <c r="CX38">
        <v>1</v>
      </c>
      <c r="CY38">
        <v>4</v>
      </c>
      <c r="CZ38">
        <v>1</v>
      </c>
      <c r="DA38">
        <v>1</v>
      </c>
      <c r="DB38">
        <v>1</v>
      </c>
      <c r="DC38">
        <v>4</v>
      </c>
      <c r="DD38">
        <v>3</v>
      </c>
      <c r="DE38">
        <v>1</v>
      </c>
      <c r="DF38">
        <v>4</v>
      </c>
      <c r="DG38">
        <v>2</v>
      </c>
      <c r="DH38">
        <v>4</v>
      </c>
      <c r="DI38">
        <v>4</v>
      </c>
      <c r="DJ38">
        <v>4</v>
      </c>
      <c r="DK38">
        <v>1</v>
      </c>
      <c r="DL38">
        <v>4</v>
      </c>
      <c r="DM38">
        <v>1</v>
      </c>
      <c r="DN38">
        <v>3</v>
      </c>
      <c r="DO38">
        <v>4</v>
      </c>
      <c r="DP38">
        <v>1</v>
      </c>
      <c r="DQ38">
        <v>1</v>
      </c>
      <c r="DR38">
        <v>1</v>
      </c>
      <c r="DS38">
        <v>1</v>
      </c>
      <c r="DT38">
        <v>1</v>
      </c>
      <c r="DU38">
        <v>2</v>
      </c>
      <c r="DV38">
        <v>1</v>
      </c>
      <c r="DW38">
        <v>3</v>
      </c>
      <c r="DX38">
        <v>4</v>
      </c>
      <c r="DY38">
        <v>3</v>
      </c>
      <c r="DZ38">
        <v>5</v>
      </c>
      <c r="EA38">
        <v>1</v>
      </c>
      <c r="EB38">
        <v>1</v>
      </c>
      <c r="EC38">
        <v>1</v>
      </c>
      <c r="ED38">
        <v>5</v>
      </c>
      <c r="EE38">
        <v>2</v>
      </c>
      <c r="EF38">
        <v>1</v>
      </c>
      <c r="EG38">
        <v>5</v>
      </c>
      <c r="EH38">
        <v>1</v>
      </c>
      <c r="EI38">
        <v>2</v>
      </c>
      <c r="EJ38">
        <v>3</v>
      </c>
      <c r="EK38">
        <v>1</v>
      </c>
      <c r="EL38">
        <v>5</v>
      </c>
    </row>
    <row r="39" spans="1:142" x14ac:dyDescent="0.25">
      <c r="A39" s="1">
        <v>44712</v>
      </c>
      <c r="B39">
        <v>1</v>
      </c>
      <c r="C39">
        <v>1</v>
      </c>
      <c r="D39">
        <v>1</v>
      </c>
      <c r="E39">
        <v>3</v>
      </c>
      <c r="F39">
        <v>1</v>
      </c>
      <c r="G39">
        <v>1</v>
      </c>
      <c r="H39">
        <v>1</v>
      </c>
      <c r="I39">
        <v>1</v>
      </c>
      <c r="J39">
        <v>1</v>
      </c>
      <c r="K39">
        <v>1</v>
      </c>
      <c r="L39">
        <v>1</v>
      </c>
      <c r="M39">
        <v>1</v>
      </c>
      <c r="N39">
        <v>4</v>
      </c>
      <c r="O39">
        <v>1</v>
      </c>
      <c r="P39">
        <v>1</v>
      </c>
      <c r="Q39">
        <v>3</v>
      </c>
      <c r="R39">
        <v>1</v>
      </c>
      <c r="S39">
        <v>1</v>
      </c>
      <c r="T39">
        <v>1</v>
      </c>
      <c r="U39">
        <v>1</v>
      </c>
      <c r="V39">
        <v>1</v>
      </c>
      <c r="W39">
        <v>1</v>
      </c>
      <c r="X39">
        <v>5</v>
      </c>
      <c r="Y39">
        <v>1</v>
      </c>
      <c r="Z39">
        <v>3</v>
      </c>
      <c r="AA39">
        <v>1</v>
      </c>
      <c r="AB39">
        <v>4</v>
      </c>
      <c r="AC39">
        <v>1</v>
      </c>
      <c r="AD39">
        <v>1</v>
      </c>
      <c r="AE39">
        <v>1</v>
      </c>
      <c r="AF39">
        <v>3</v>
      </c>
      <c r="AG39">
        <v>1</v>
      </c>
      <c r="AH39">
        <v>1</v>
      </c>
      <c r="AI39">
        <v>5</v>
      </c>
      <c r="AJ39">
        <v>1</v>
      </c>
      <c r="AK39">
        <v>2</v>
      </c>
      <c r="AL39">
        <v>4</v>
      </c>
      <c r="AM39">
        <v>1</v>
      </c>
      <c r="AN39">
        <v>5</v>
      </c>
      <c r="AO39">
        <v>1</v>
      </c>
      <c r="AP39">
        <v>2</v>
      </c>
      <c r="AQ39">
        <v>2</v>
      </c>
      <c r="AR39">
        <v>3</v>
      </c>
      <c r="AS39">
        <v>1</v>
      </c>
      <c r="AT39">
        <v>3</v>
      </c>
      <c r="AU39">
        <v>1</v>
      </c>
      <c r="AV39">
        <v>1</v>
      </c>
      <c r="AW39">
        <v>2</v>
      </c>
      <c r="AX39">
        <v>4</v>
      </c>
      <c r="AY39">
        <v>2</v>
      </c>
      <c r="AZ39">
        <v>1</v>
      </c>
      <c r="BA39">
        <v>2</v>
      </c>
      <c r="BB39">
        <v>3</v>
      </c>
      <c r="BC39">
        <v>1</v>
      </c>
      <c r="BD39">
        <v>1</v>
      </c>
      <c r="BE39">
        <v>5</v>
      </c>
      <c r="BF39">
        <v>5</v>
      </c>
      <c r="BG39">
        <v>1</v>
      </c>
      <c r="BH39">
        <v>5</v>
      </c>
      <c r="BI39">
        <v>5</v>
      </c>
      <c r="BJ39">
        <v>2</v>
      </c>
      <c r="BK39">
        <v>5</v>
      </c>
      <c r="BL39">
        <v>1</v>
      </c>
      <c r="BM39">
        <v>5</v>
      </c>
      <c r="BN39">
        <v>5</v>
      </c>
      <c r="BO39">
        <v>4</v>
      </c>
      <c r="BP39">
        <v>4</v>
      </c>
      <c r="BQ39">
        <v>5</v>
      </c>
      <c r="BR39">
        <v>5</v>
      </c>
      <c r="BS39">
        <v>1</v>
      </c>
      <c r="BT39">
        <v>1</v>
      </c>
      <c r="BU39">
        <v>1</v>
      </c>
      <c r="BV39">
        <v>5</v>
      </c>
      <c r="BW39">
        <v>1</v>
      </c>
      <c r="BX39">
        <v>1</v>
      </c>
      <c r="BY39">
        <v>1</v>
      </c>
      <c r="BZ39">
        <v>1</v>
      </c>
      <c r="CA39">
        <v>1</v>
      </c>
      <c r="CB39">
        <v>1</v>
      </c>
      <c r="CC39">
        <v>1</v>
      </c>
      <c r="CD39">
        <v>1</v>
      </c>
      <c r="CE39">
        <v>1</v>
      </c>
      <c r="CF39">
        <v>2</v>
      </c>
      <c r="CG39">
        <v>1</v>
      </c>
      <c r="CH39">
        <v>1</v>
      </c>
      <c r="CI39">
        <v>1</v>
      </c>
      <c r="CJ39">
        <v>1</v>
      </c>
      <c r="CK39">
        <v>1</v>
      </c>
      <c r="CL39">
        <v>1</v>
      </c>
      <c r="CM39">
        <v>1</v>
      </c>
      <c r="CN39">
        <v>1</v>
      </c>
      <c r="CO39">
        <v>1</v>
      </c>
      <c r="CP39">
        <v>1</v>
      </c>
      <c r="CQ39">
        <v>2</v>
      </c>
      <c r="CR39">
        <v>1</v>
      </c>
      <c r="CS39">
        <v>1</v>
      </c>
      <c r="CT39">
        <v>1</v>
      </c>
      <c r="CU39">
        <v>1</v>
      </c>
      <c r="CV39">
        <v>1</v>
      </c>
      <c r="CW39">
        <v>1</v>
      </c>
      <c r="CX39">
        <v>1</v>
      </c>
      <c r="CY39">
        <v>3</v>
      </c>
      <c r="CZ39">
        <v>1</v>
      </c>
      <c r="DA39">
        <v>1</v>
      </c>
      <c r="DB39">
        <v>1</v>
      </c>
      <c r="DC39">
        <v>3</v>
      </c>
      <c r="DD39">
        <v>1</v>
      </c>
      <c r="DE39">
        <v>1</v>
      </c>
      <c r="DF39">
        <v>3</v>
      </c>
      <c r="DG39">
        <v>1</v>
      </c>
      <c r="DH39">
        <v>1</v>
      </c>
      <c r="DI39">
        <v>1</v>
      </c>
      <c r="DJ39">
        <v>1</v>
      </c>
      <c r="DK39">
        <v>1</v>
      </c>
      <c r="DL39">
        <v>3</v>
      </c>
      <c r="DM39">
        <v>1</v>
      </c>
      <c r="DN39">
        <v>1</v>
      </c>
      <c r="DO39">
        <v>4</v>
      </c>
      <c r="DP39">
        <v>1</v>
      </c>
      <c r="DQ39">
        <v>1</v>
      </c>
      <c r="DR39">
        <v>5</v>
      </c>
      <c r="DS39">
        <v>4</v>
      </c>
      <c r="DT39">
        <v>1</v>
      </c>
      <c r="DU39">
        <v>2</v>
      </c>
      <c r="DV39">
        <v>1</v>
      </c>
      <c r="DW39">
        <v>4</v>
      </c>
      <c r="DX39">
        <v>4</v>
      </c>
      <c r="DY39">
        <v>5</v>
      </c>
      <c r="DZ39">
        <v>5</v>
      </c>
      <c r="EA39">
        <v>1</v>
      </c>
      <c r="EB39">
        <v>2</v>
      </c>
      <c r="EC39">
        <v>1</v>
      </c>
      <c r="ED39">
        <v>5</v>
      </c>
      <c r="EE39">
        <v>1</v>
      </c>
      <c r="EF39">
        <v>1</v>
      </c>
      <c r="EG39">
        <v>5</v>
      </c>
      <c r="EH39">
        <v>1</v>
      </c>
      <c r="EI39">
        <v>1</v>
      </c>
      <c r="EJ39">
        <v>5</v>
      </c>
      <c r="EK39">
        <v>1</v>
      </c>
      <c r="EL39">
        <v>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36039-B818-4FF9-A961-1FF037B8DBC4}">
  <dimension ref="A1:D3647"/>
  <sheetViews>
    <sheetView workbookViewId="0">
      <selection activeCell="D10" sqref="D10"/>
    </sheetView>
  </sheetViews>
  <sheetFormatPr baseColWidth="10" defaultRowHeight="15" x14ac:dyDescent="0.25"/>
  <cols>
    <col min="1" max="1" width="31.7109375" bestFit="1" customWidth="1"/>
    <col min="2" max="2" width="10.7109375" bestFit="1" customWidth="1"/>
    <col min="3" max="4" width="81.140625" bestFit="1" customWidth="1"/>
  </cols>
  <sheetData>
    <row r="1" spans="1:4" x14ac:dyDescent="0.25">
      <c r="A1" s="21" t="s">
        <v>15140</v>
      </c>
      <c r="B1" s="21"/>
      <c r="C1" s="21"/>
      <c r="D1" s="21"/>
    </row>
    <row r="2" spans="1:4" x14ac:dyDescent="0.25">
      <c r="A2" s="32" t="s">
        <v>15135</v>
      </c>
    </row>
    <row r="3" spans="1:4" x14ac:dyDescent="0.25">
      <c r="A3" s="32"/>
      <c r="B3" s="33" t="s">
        <v>15136</v>
      </c>
    </row>
    <row r="4" spans="1:4" x14ac:dyDescent="0.25">
      <c r="A4" s="32"/>
      <c r="B4" s="33"/>
      <c r="C4" s="34" t="s">
        <v>15137</v>
      </c>
    </row>
    <row r="5" spans="1:4" x14ac:dyDescent="0.25">
      <c r="A5" s="32" t="s">
        <v>15150</v>
      </c>
      <c r="B5" s="33" t="s">
        <v>15151</v>
      </c>
      <c r="C5" s="34" t="s">
        <v>15152</v>
      </c>
    </row>
    <row r="6" spans="1:4" ht="15.75" customHeight="1" x14ac:dyDescent="0.25">
      <c r="A6" s="1">
        <v>44298</v>
      </c>
      <c r="B6" s="9" t="s">
        <v>1952</v>
      </c>
    </row>
    <row r="7" spans="1:4" x14ac:dyDescent="0.25">
      <c r="A7" s="1">
        <v>44298</v>
      </c>
      <c r="B7" t="s">
        <v>1952</v>
      </c>
    </row>
    <row r="8" spans="1:4" x14ac:dyDescent="0.25">
      <c r="A8" s="1">
        <v>44298</v>
      </c>
      <c r="B8" t="s">
        <v>1948</v>
      </c>
      <c r="C8" t="s">
        <v>1949</v>
      </c>
    </row>
    <row r="9" spans="1:4" x14ac:dyDescent="0.25">
      <c r="A9" s="1">
        <v>44298</v>
      </c>
      <c r="B9" t="s">
        <v>1953</v>
      </c>
      <c r="C9" t="s">
        <v>1954</v>
      </c>
    </row>
    <row r="10" spans="1:4" x14ac:dyDescent="0.25">
      <c r="A10" s="1">
        <v>44298</v>
      </c>
      <c r="B10" t="s">
        <v>1946</v>
      </c>
      <c r="C10" t="s">
        <v>1947</v>
      </c>
    </row>
    <row r="11" spans="1:4" x14ac:dyDescent="0.25">
      <c r="A11" s="1">
        <v>44298</v>
      </c>
      <c r="B11" t="s">
        <v>1955</v>
      </c>
      <c r="C11" t="s">
        <v>1956</v>
      </c>
    </row>
    <row r="12" spans="1:4" x14ac:dyDescent="0.25">
      <c r="A12" s="1">
        <v>44298</v>
      </c>
      <c r="B12" t="s">
        <v>1957</v>
      </c>
      <c r="C12" t="s">
        <v>1958</v>
      </c>
    </row>
    <row r="13" spans="1:4" x14ac:dyDescent="0.25">
      <c r="A13" s="1">
        <v>44298</v>
      </c>
      <c r="B13" t="s">
        <v>1945</v>
      </c>
    </row>
    <row r="14" spans="1:4" x14ac:dyDescent="0.25">
      <c r="A14" s="1">
        <v>44298</v>
      </c>
      <c r="B14" t="s">
        <v>1945</v>
      </c>
    </row>
    <row r="15" spans="1:4" x14ac:dyDescent="0.25">
      <c r="A15" s="1">
        <v>44298</v>
      </c>
      <c r="B15" t="s">
        <v>1945</v>
      </c>
    </row>
    <row r="16" spans="1:4" x14ac:dyDescent="0.25">
      <c r="A16" s="1">
        <v>44298</v>
      </c>
      <c r="B16" t="s">
        <v>1945</v>
      </c>
    </row>
    <row r="17" spans="1:3" x14ac:dyDescent="0.25">
      <c r="A17" s="1">
        <v>44298</v>
      </c>
      <c r="B17" t="s">
        <v>1959</v>
      </c>
      <c r="C17" t="s">
        <v>1960</v>
      </c>
    </row>
    <row r="18" spans="1:3" x14ac:dyDescent="0.25">
      <c r="A18" s="1">
        <v>44298</v>
      </c>
      <c r="B18" t="s">
        <v>1950</v>
      </c>
      <c r="C18" t="s">
        <v>1951</v>
      </c>
    </row>
    <row r="19" spans="1:3" x14ac:dyDescent="0.25">
      <c r="A19" s="1">
        <v>44298</v>
      </c>
      <c r="B19" t="s">
        <v>1978</v>
      </c>
    </row>
    <row r="20" spans="1:3" x14ac:dyDescent="0.25">
      <c r="A20" s="1">
        <v>44298</v>
      </c>
      <c r="B20" t="s">
        <v>1974</v>
      </c>
      <c r="C20" t="s">
        <v>1975</v>
      </c>
    </row>
    <row r="21" spans="1:3" x14ac:dyDescent="0.25">
      <c r="A21" s="1">
        <v>44298</v>
      </c>
      <c r="B21" t="s">
        <v>1971</v>
      </c>
      <c r="C21" t="s">
        <v>1972</v>
      </c>
    </row>
    <row r="22" spans="1:3" x14ac:dyDescent="0.25">
      <c r="A22" s="1">
        <v>44298</v>
      </c>
      <c r="B22" t="s">
        <v>1968</v>
      </c>
      <c r="C22" t="s">
        <v>1969</v>
      </c>
    </row>
    <row r="23" spans="1:3" x14ac:dyDescent="0.25">
      <c r="A23" s="1">
        <v>44298</v>
      </c>
      <c r="B23" t="s">
        <v>1976</v>
      </c>
      <c r="C23" t="s">
        <v>1977</v>
      </c>
    </row>
    <row r="24" spans="1:3" x14ac:dyDescent="0.25">
      <c r="A24" s="1">
        <v>44298</v>
      </c>
      <c r="B24" t="s">
        <v>1981</v>
      </c>
      <c r="C24" t="s">
        <v>1977</v>
      </c>
    </row>
    <row r="25" spans="1:3" x14ac:dyDescent="0.25">
      <c r="A25" s="1">
        <v>44298</v>
      </c>
      <c r="B25" t="s">
        <v>1979</v>
      </c>
      <c r="C25" t="s">
        <v>1980</v>
      </c>
    </row>
    <row r="26" spans="1:3" x14ac:dyDescent="0.25">
      <c r="A26" s="1">
        <v>44298</v>
      </c>
      <c r="B26" t="s">
        <v>1982</v>
      </c>
    </row>
    <row r="27" spans="1:3" x14ac:dyDescent="0.25">
      <c r="A27" s="1">
        <v>44298</v>
      </c>
      <c r="B27" t="s">
        <v>1970</v>
      </c>
    </row>
    <row r="28" spans="1:3" x14ac:dyDescent="0.25">
      <c r="A28" s="1">
        <v>44298</v>
      </c>
      <c r="B28" t="s">
        <v>1970</v>
      </c>
    </row>
    <row r="29" spans="1:3" x14ac:dyDescent="0.25">
      <c r="A29" s="1">
        <v>44298</v>
      </c>
      <c r="B29" t="s">
        <v>1970</v>
      </c>
    </row>
    <row r="30" spans="1:3" x14ac:dyDescent="0.25">
      <c r="A30" s="1">
        <v>44298</v>
      </c>
      <c r="B30" t="s">
        <v>1983</v>
      </c>
    </row>
    <row r="31" spans="1:3" x14ac:dyDescent="0.25">
      <c r="A31" s="1">
        <v>44298</v>
      </c>
      <c r="B31" t="s">
        <v>1973</v>
      </c>
    </row>
    <row r="32" spans="1:3" x14ac:dyDescent="0.25">
      <c r="A32" s="1">
        <v>44298</v>
      </c>
      <c r="B32" t="s">
        <v>1967</v>
      </c>
    </row>
    <row r="33" spans="1:3" x14ac:dyDescent="0.25">
      <c r="A33" s="1">
        <v>44298</v>
      </c>
      <c r="B33" t="s">
        <v>1967</v>
      </c>
    </row>
    <row r="34" spans="1:3" x14ac:dyDescent="0.25">
      <c r="A34" s="1">
        <v>44298</v>
      </c>
      <c r="B34" t="s">
        <v>1967</v>
      </c>
    </row>
    <row r="35" spans="1:3" x14ac:dyDescent="0.25">
      <c r="A35" s="1">
        <v>44298</v>
      </c>
      <c r="B35" t="s">
        <v>1994</v>
      </c>
      <c r="C35" t="s">
        <v>1995</v>
      </c>
    </row>
    <row r="36" spans="1:3" x14ac:dyDescent="0.25">
      <c r="A36" s="1">
        <v>44298</v>
      </c>
      <c r="B36" t="s">
        <v>1991</v>
      </c>
    </row>
    <row r="37" spans="1:3" x14ac:dyDescent="0.25">
      <c r="A37" s="1">
        <v>44298</v>
      </c>
      <c r="B37" t="s">
        <v>1984</v>
      </c>
    </row>
    <row r="38" spans="1:3" x14ac:dyDescent="0.25">
      <c r="A38" s="1">
        <v>44298</v>
      </c>
      <c r="B38" t="s">
        <v>1985</v>
      </c>
      <c r="C38" t="s">
        <v>1986</v>
      </c>
    </row>
    <row r="39" spans="1:3" x14ac:dyDescent="0.25">
      <c r="A39" s="1">
        <v>44298</v>
      </c>
      <c r="B39" t="s">
        <v>1945</v>
      </c>
    </row>
    <row r="40" spans="1:3" x14ac:dyDescent="0.25">
      <c r="A40" s="1">
        <v>44298</v>
      </c>
      <c r="B40" t="s">
        <v>1945</v>
      </c>
    </row>
    <row r="41" spans="1:3" x14ac:dyDescent="0.25">
      <c r="A41" s="1">
        <v>44298</v>
      </c>
      <c r="B41" t="s">
        <v>1987</v>
      </c>
      <c r="C41" t="s">
        <v>1988</v>
      </c>
    </row>
    <row r="42" spans="1:3" x14ac:dyDescent="0.25">
      <c r="A42" s="1">
        <v>44298</v>
      </c>
      <c r="B42" t="s">
        <v>1992</v>
      </c>
      <c r="C42" t="s">
        <v>1993</v>
      </c>
    </row>
    <row r="43" spans="1:3" x14ac:dyDescent="0.25">
      <c r="A43" s="1">
        <v>44298</v>
      </c>
      <c r="B43" t="s">
        <v>1989</v>
      </c>
      <c r="C43" t="s">
        <v>1990</v>
      </c>
    </row>
    <row r="44" spans="1:3" x14ac:dyDescent="0.25">
      <c r="A44" s="1">
        <v>44298</v>
      </c>
      <c r="B44" t="s">
        <v>2017</v>
      </c>
      <c r="C44" t="s">
        <v>2018</v>
      </c>
    </row>
    <row r="45" spans="1:3" x14ac:dyDescent="0.25">
      <c r="A45" s="1">
        <v>44298</v>
      </c>
      <c r="B45" t="s">
        <v>2016</v>
      </c>
    </row>
    <row r="46" spans="1:3" x14ac:dyDescent="0.25">
      <c r="A46" s="1">
        <v>44298</v>
      </c>
      <c r="B46" t="s">
        <v>2007</v>
      </c>
      <c r="C46" t="s">
        <v>2008</v>
      </c>
    </row>
    <row r="47" spans="1:3" x14ac:dyDescent="0.25">
      <c r="A47" s="1">
        <v>44298</v>
      </c>
      <c r="B47" t="s">
        <v>2014</v>
      </c>
      <c r="C47" t="s">
        <v>2015</v>
      </c>
    </row>
    <row r="48" spans="1:3" x14ac:dyDescent="0.25">
      <c r="A48" s="1">
        <v>44298</v>
      </c>
      <c r="B48" t="s">
        <v>1945</v>
      </c>
    </row>
    <row r="49" spans="1:3" x14ac:dyDescent="0.25">
      <c r="A49" s="1">
        <v>44298</v>
      </c>
      <c r="B49" t="s">
        <v>1945</v>
      </c>
    </row>
    <row r="50" spans="1:3" x14ac:dyDescent="0.25">
      <c r="A50" s="1">
        <v>44298</v>
      </c>
      <c r="B50" t="s">
        <v>2013</v>
      </c>
    </row>
    <row r="51" spans="1:3" x14ac:dyDescent="0.25">
      <c r="A51" s="1">
        <v>44298</v>
      </c>
      <c r="B51" t="s">
        <v>2009</v>
      </c>
      <c r="C51" t="s">
        <v>2010</v>
      </c>
    </row>
    <row r="52" spans="1:3" x14ac:dyDescent="0.25">
      <c r="A52" s="1">
        <v>44298</v>
      </c>
      <c r="B52" t="s">
        <v>2011</v>
      </c>
      <c r="C52" t="s">
        <v>2012</v>
      </c>
    </row>
    <row r="53" spans="1:3" x14ac:dyDescent="0.25">
      <c r="A53" s="1">
        <v>44298</v>
      </c>
      <c r="B53" t="s">
        <v>2029</v>
      </c>
      <c r="C53" t="s">
        <v>2030</v>
      </c>
    </row>
    <row r="54" spans="1:3" x14ac:dyDescent="0.25">
      <c r="A54" s="1">
        <v>44298</v>
      </c>
      <c r="B54" t="s">
        <v>1945</v>
      </c>
    </row>
    <row r="55" spans="1:3" x14ac:dyDescent="0.25">
      <c r="A55" s="1">
        <v>44298</v>
      </c>
      <c r="B55" t="s">
        <v>1945</v>
      </c>
    </row>
    <row r="56" spans="1:3" x14ac:dyDescent="0.25">
      <c r="A56" s="1">
        <v>44298</v>
      </c>
      <c r="B56" t="s">
        <v>2045</v>
      </c>
      <c r="C56" t="s">
        <v>2046</v>
      </c>
    </row>
    <row r="57" spans="1:3" x14ac:dyDescent="0.25">
      <c r="A57" s="1">
        <v>44298</v>
      </c>
      <c r="B57" t="s">
        <v>2043</v>
      </c>
      <c r="C57" t="s">
        <v>2044</v>
      </c>
    </row>
    <row r="58" spans="1:3" x14ac:dyDescent="0.25">
      <c r="A58" s="1">
        <v>44298</v>
      </c>
      <c r="B58" t="s">
        <v>2039</v>
      </c>
      <c r="C58" t="s">
        <v>2040</v>
      </c>
    </row>
    <row r="59" spans="1:3" x14ac:dyDescent="0.25">
      <c r="A59" s="1">
        <v>44298</v>
      </c>
      <c r="B59" t="s">
        <v>2041</v>
      </c>
      <c r="C59" t="s">
        <v>2042</v>
      </c>
    </row>
    <row r="60" spans="1:3" x14ac:dyDescent="0.25">
      <c r="A60" s="1">
        <v>44298</v>
      </c>
      <c r="B60" t="s">
        <v>2047</v>
      </c>
      <c r="C60" t="s">
        <v>2048</v>
      </c>
    </row>
    <row r="61" spans="1:3" x14ac:dyDescent="0.25">
      <c r="A61" s="1">
        <v>44298</v>
      </c>
      <c r="B61" t="s">
        <v>2035</v>
      </c>
      <c r="C61" t="s">
        <v>2036</v>
      </c>
    </row>
    <row r="62" spans="1:3" x14ac:dyDescent="0.25">
      <c r="A62" s="1">
        <v>44298</v>
      </c>
      <c r="B62" t="s">
        <v>1973</v>
      </c>
    </row>
    <row r="63" spans="1:3" x14ac:dyDescent="0.25">
      <c r="A63" s="1">
        <v>44298</v>
      </c>
      <c r="B63" t="s">
        <v>1973</v>
      </c>
    </row>
    <row r="64" spans="1:3" x14ac:dyDescent="0.25">
      <c r="A64" s="1">
        <v>44298</v>
      </c>
      <c r="B64" t="s">
        <v>1973</v>
      </c>
    </row>
    <row r="65" spans="1:3" x14ac:dyDescent="0.25">
      <c r="A65" s="1">
        <v>44298</v>
      </c>
      <c r="B65" t="s">
        <v>1967</v>
      </c>
    </row>
    <row r="66" spans="1:3" x14ac:dyDescent="0.25">
      <c r="A66" s="1">
        <v>44298</v>
      </c>
      <c r="B66" t="s">
        <v>1967</v>
      </c>
    </row>
    <row r="67" spans="1:3" x14ac:dyDescent="0.25">
      <c r="A67" s="1">
        <v>44298</v>
      </c>
      <c r="B67" t="s">
        <v>2037</v>
      </c>
      <c r="C67" t="s">
        <v>2038</v>
      </c>
    </row>
    <row r="68" spans="1:3" x14ac:dyDescent="0.25">
      <c r="A68" s="1">
        <v>44298</v>
      </c>
      <c r="B68" t="s">
        <v>2055</v>
      </c>
      <c r="C68" t="s">
        <v>2056</v>
      </c>
    </row>
    <row r="69" spans="1:3" x14ac:dyDescent="0.25">
      <c r="A69" s="1">
        <v>44298</v>
      </c>
      <c r="B69" t="s">
        <v>2055</v>
      </c>
      <c r="C69" t="s">
        <v>2056</v>
      </c>
    </row>
    <row r="70" spans="1:3" x14ac:dyDescent="0.25">
      <c r="A70" s="1">
        <v>44298</v>
      </c>
      <c r="B70" t="s">
        <v>2064</v>
      </c>
    </row>
    <row r="71" spans="1:3" x14ac:dyDescent="0.25">
      <c r="A71" s="1">
        <v>44298</v>
      </c>
      <c r="B71" t="s">
        <v>2054</v>
      </c>
      <c r="C71" t="s">
        <v>1949</v>
      </c>
    </row>
    <row r="72" spans="1:3" x14ac:dyDescent="0.25">
      <c r="A72" s="1">
        <v>44298</v>
      </c>
      <c r="B72" t="s">
        <v>2074</v>
      </c>
      <c r="C72" t="s">
        <v>2075</v>
      </c>
    </row>
    <row r="73" spans="1:3" x14ac:dyDescent="0.25">
      <c r="A73" s="1">
        <v>44298</v>
      </c>
      <c r="B73" t="s">
        <v>2065</v>
      </c>
      <c r="C73" t="s">
        <v>2066</v>
      </c>
    </row>
    <row r="74" spans="1:3" x14ac:dyDescent="0.25">
      <c r="A74" s="1">
        <v>44298</v>
      </c>
      <c r="B74" t="s">
        <v>2073</v>
      </c>
    </row>
    <row r="75" spans="1:3" x14ac:dyDescent="0.25">
      <c r="A75" s="1">
        <v>44298</v>
      </c>
      <c r="B75" t="s">
        <v>2073</v>
      </c>
    </row>
    <row r="76" spans="1:3" x14ac:dyDescent="0.25">
      <c r="A76" s="1">
        <v>44298</v>
      </c>
      <c r="B76" t="s">
        <v>2063</v>
      </c>
    </row>
    <row r="77" spans="1:3" x14ac:dyDescent="0.25">
      <c r="A77" s="1">
        <v>44298</v>
      </c>
      <c r="B77" t="s">
        <v>2068</v>
      </c>
    </row>
    <row r="78" spans="1:3" x14ac:dyDescent="0.25">
      <c r="A78" s="1">
        <v>44298</v>
      </c>
      <c r="B78" t="s">
        <v>2063</v>
      </c>
    </row>
    <row r="79" spans="1:3" x14ac:dyDescent="0.25">
      <c r="A79" s="1">
        <v>44298</v>
      </c>
      <c r="B79" t="s">
        <v>2068</v>
      </c>
    </row>
    <row r="80" spans="1:3" x14ac:dyDescent="0.25">
      <c r="A80" s="1">
        <v>44298</v>
      </c>
      <c r="B80" t="s">
        <v>2079</v>
      </c>
    </row>
    <row r="81" spans="1:3" x14ac:dyDescent="0.25">
      <c r="A81" s="1">
        <v>44298</v>
      </c>
      <c r="B81" t="s">
        <v>2053</v>
      </c>
    </row>
    <row r="82" spans="1:3" x14ac:dyDescent="0.25">
      <c r="A82" s="1">
        <v>44298</v>
      </c>
      <c r="B82" t="s">
        <v>2071</v>
      </c>
    </row>
    <row r="83" spans="1:3" x14ac:dyDescent="0.25">
      <c r="A83" s="1">
        <v>44298</v>
      </c>
      <c r="B83" t="s">
        <v>2059</v>
      </c>
      <c r="C83" t="s">
        <v>2060</v>
      </c>
    </row>
    <row r="84" spans="1:3" x14ac:dyDescent="0.25">
      <c r="A84" s="1">
        <v>44298</v>
      </c>
      <c r="B84" t="s">
        <v>2078</v>
      </c>
    </row>
    <row r="85" spans="1:3" x14ac:dyDescent="0.25">
      <c r="A85" s="1">
        <v>44298</v>
      </c>
      <c r="B85" t="s">
        <v>2078</v>
      </c>
    </row>
    <row r="86" spans="1:3" x14ac:dyDescent="0.25">
      <c r="A86" s="1">
        <v>44298</v>
      </c>
      <c r="B86" t="s">
        <v>1970</v>
      </c>
    </row>
    <row r="87" spans="1:3" x14ac:dyDescent="0.25">
      <c r="A87" s="1">
        <v>44298</v>
      </c>
      <c r="B87" t="s">
        <v>1964</v>
      </c>
    </row>
    <row r="88" spans="1:3" x14ac:dyDescent="0.25">
      <c r="A88" s="1">
        <v>44298</v>
      </c>
      <c r="B88" t="s">
        <v>1970</v>
      </c>
    </row>
    <row r="89" spans="1:3" x14ac:dyDescent="0.25">
      <c r="A89" s="1">
        <v>44298</v>
      </c>
      <c r="B89" t="s">
        <v>1964</v>
      </c>
    </row>
    <row r="90" spans="1:3" x14ac:dyDescent="0.25">
      <c r="A90" s="1">
        <v>44298</v>
      </c>
      <c r="B90" t="s">
        <v>1964</v>
      </c>
    </row>
    <row r="91" spans="1:3" x14ac:dyDescent="0.25">
      <c r="A91" s="1">
        <v>44298</v>
      </c>
      <c r="B91" t="s">
        <v>1970</v>
      </c>
    </row>
    <row r="92" spans="1:3" x14ac:dyDescent="0.25">
      <c r="A92" s="1">
        <v>44298</v>
      </c>
      <c r="B92" t="s">
        <v>1970</v>
      </c>
    </row>
    <row r="93" spans="1:3" x14ac:dyDescent="0.25">
      <c r="A93" s="1">
        <v>44298</v>
      </c>
      <c r="B93" t="s">
        <v>1964</v>
      </c>
    </row>
    <row r="94" spans="1:3" x14ac:dyDescent="0.25">
      <c r="A94" s="1">
        <v>44298</v>
      </c>
      <c r="B94" t="s">
        <v>1970</v>
      </c>
    </row>
    <row r="95" spans="1:3" x14ac:dyDescent="0.25">
      <c r="A95" s="1">
        <v>44298</v>
      </c>
      <c r="B95" t="s">
        <v>1970</v>
      </c>
    </row>
    <row r="96" spans="1:3" x14ac:dyDescent="0.25">
      <c r="A96" s="1">
        <v>44298</v>
      </c>
      <c r="B96" t="s">
        <v>1970</v>
      </c>
    </row>
    <row r="97" spans="1:3" x14ac:dyDescent="0.25">
      <c r="A97" s="1">
        <v>44298</v>
      </c>
      <c r="B97" t="s">
        <v>1964</v>
      </c>
    </row>
    <row r="98" spans="1:3" x14ac:dyDescent="0.25">
      <c r="A98" s="1">
        <v>44298</v>
      </c>
      <c r="B98" t="s">
        <v>1964</v>
      </c>
    </row>
    <row r="99" spans="1:3" x14ac:dyDescent="0.25">
      <c r="A99" s="1">
        <v>44298</v>
      </c>
      <c r="B99" t="s">
        <v>2067</v>
      </c>
    </row>
    <row r="100" spans="1:3" x14ac:dyDescent="0.25">
      <c r="A100" s="1">
        <v>44298</v>
      </c>
      <c r="B100" t="s">
        <v>2072</v>
      </c>
    </row>
    <row r="101" spans="1:3" x14ac:dyDescent="0.25">
      <c r="A101" s="1">
        <v>44298</v>
      </c>
      <c r="B101" t="s">
        <v>2072</v>
      </c>
    </row>
    <row r="102" spans="1:3" x14ac:dyDescent="0.25">
      <c r="A102" s="1">
        <v>44298</v>
      </c>
      <c r="B102" t="s">
        <v>2076</v>
      </c>
      <c r="C102" t="s">
        <v>2077</v>
      </c>
    </row>
    <row r="103" spans="1:3" x14ac:dyDescent="0.25">
      <c r="A103" s="1">
        <v>44298</v>
      </c>
      <c r="B103" t="s">
        <v>2062</v>
      </c>
    </row>
    <row r="104" spans="1:3" x14ac:dyDescent="0.25">
      <c r="A104" s="1">
        <v>44298</v>
      </c>
      <c r="B104" t="s">
        <v>2057</v>
      </c>
      <c r="C104" t="s">
        <v>2058</v>
      </c>
    </row>
    <row r="105" spans="1:3" x14ac:dyDescent="0.25">
      <c r="A105" s="1">
        <v>44298</v>
      </c>
      <c r="B105" t="s">
        <v>2081</v>
      </c>
    </row>
    <row r="106" spans="1:3" x14ac:dyDescent="0.25">
      <c r="A106" s="1">
        <v>44298</v>
      </c>
      <c r="B106" t="s">
        <v>2061</v>
      </c>
    </row>
    <row r="107" spans="1:3" x14ac:dyDescent="0.25">
      <c r="A107" s="1">
        <v>44298</v>
      </c>
      <c r="B107" t="s">
        <v>2061</v>
      </c>
    </row>
    <row r="108" spans="1:3" x14ac:dyDescent="0.25">
      <c r="A108" s="1">
        <v>44298</v>
      </c>
      <c r="B108" t="s">
        <v>2061</v>
      </c>
    </row>
    <row r="109" spans="1:3" x14ac:dyDescent="0.25">
      <c r="A109" s="1">
        <v>44298</v>
      </c>
      <c r="B109" t="s">
        <v>2061</v>
      </c>
    </row>
    <row r="110" spans="1:3" x14ac:dyDescent="0.25">
      <c r="A110" s="1">
        <v>44298</v>
      </c>
      <c r="B110" t="s">
        <v>1945</v>
      </c>
    </row>
    <row r="111" spans="1:3" x14ac:dyDescent="0.25">
      <c r="A111" s="1">
        <v>44298</v>
      </c>
      <c r="B111" t="s">
        <v>1945</v>
      </c>
    </row>
    <row r="112" spans="1:3" x14ac:dyDescent="0.25">
      <c r="A112" s="1">
        <v>44298</v>
      </c>
      <c r="B112" t="s">
        <v>1945</v>
      </c>
    </row>
    <row r="113" spans="1:2" x14ac:dyDescent="0.25">
      <c r="A113" s="1">
        <v>44298</v>
      </c>
      <c r="B113" t="s">
        <v>1945</v>
      </c>
    </row>
    <row r="114" spans="1:2" x14ac:dyDescent="0.25">
      <c r="A114" s="1">
        <v>44298</v>
      </c>
      <c r="B114" t="s">
        <v>1945</v>
      </c>
    </row>
    <row r="115" spans="1:2" x14ac:dyDescent="0.25">
      <c r="A115" s="1">
        <v>44298</v>
      </c>
      <c r="B115" t="s">
        <v>1945</v>
      </c>
    </row>
    <row r="116" spans="1:2" x14ac:dyDescent="0.25">
      <c r="A116" s="1">
        <v>44298</v>
      </c>
      <c r="B116" t="s">
        <v>2024</v>
      </c>
    </row>
    <row r="117" spans="1:2" x14ac:dyDescent="0.25">
      <c r="A117" s="1">
        <v>44298</v>
      </c>
      <c r="B117" t="s">
        <v>1945</v>
      </c>
    </row>
    <row r="118" spans="1:2" x14ac:dyDescent="0.25">
      <c r="A118" s="1">
        <v>44298</v>
      </c>
      <c r="B118" t="s">
        <v>1945</v>
      </c>
    </row>
    <row r="119" spans="1:2" x14ac:dyDescent="0.25">
      <c r="A119" s="1">
        <v>44298</v>
      </c>
      <c r="B119" t="s">
        <v>2024</v>
      </c>
    </row>
    <row r="120" spans="1:2" x14ac:dyDescent="0.25">
      <c r="A120" s="1">
        <v>44298</v>
      </c>
      <c r="B120" t="s">
        <v>2024</v>
      </c>
    </row>
    <row r="121" spans="1:2" x14ac:dyDescent="0.25">
      <c r="A121" s="1">
        <v>44298</v>
      </c>
      <c r="B121" t="s">
        <v>2024</v>
      </c>
    </row>
    <row r="122" spans="1:2" x14ac:dyDescent="0.25">
      <c r="A122" s="1">
        <v>44298</v>
      </c>
      <c r="B122" t="s">
        <v>2024</v>
      </c>
    </row>
    <row r="123" spans="1:2" x14ac:dyDescent="0.25">
      <c r="A123" s="1">
        <v>44298</v>
      </c>
      <c r="B123" t="s">
        <v>1945</v>
      </c>
    </row>
    <row r="124" spans="1:2" x14ac:dyDescent="0.25">
      <c r="A124" s="1">
        <v>44298</v>
      </c>
      <c r="B124" t="s">
        <v>2024</v>
      </c>
    </row>
    <row r="125" spans="1:2" x14ac:dyDescent="0.25">
      <c r="A125" s="1">
        <v>44298</v>
      </c>
      <c r="B125" t="s">
        <v>2024</v>
      </c>
    </row>
    <row r="126" spans="1:2" x14ac:dyDescent="0.25">
      <c r="A126" s="1">
        <v>44298</v>
      </c>
      <c r="B126" t="s">
        <v>1945</v>
      </c>
    </row>
    <row r="127" spans="1:2" x14ac:dyDescent="0.25">
      <c r="A127" s="1">
        <v>44298</v>
      </c>
      <c r="B127" t="s">
        <v>1945</v>
      </c>
    </row>
    <row r="128" spans="1:2" x14ac:dyDescent="0.25">
      <c r="A128" s="1">
        <v>44298</v>
      </c>
      <c r="B128" t="s">
        <v>2024</v>
      </c>
    </row>
    <row r="129" spans="1:3" x14ac:dyDescent="0.25">
      <c r="A129" s="1">
        <v>44298</v>
      </c>
      <c r="B129" t="s">
        <v>2024</v>
      </c>
    </row>
    <row r="130" spans="1:3" x14ac:dyDescent="0.25">
      <c r="A130" s="1">
        <v>44298</v>
      </c>
      <c r="B130" t="s">
        <v>2024</v>
      </c>
    </row>
    <row r="131" spans="1:3" x14ac:dyDescent="0.25">
      <c r="A131" s="1">
        <v>44298</v>
      </c>
      <c r="B131" t="s">
        <v>1945</v>
      </c>
    </row>
    <row r="132" spans="1:3" x14ac:dyDescent="0.25">
      <c r="A132" s="1">
        <v>44298</v>
      </c>
      <c r="B132" t="s">
        <v>1945</v>
      </c>
    </row>
    <row r="133" spans="1:3" x14ac:dyDescent="0.25">
      <c r="A133" s="1">
        <v>44298</v>
      </c>
      <c r="B133" t="s">
        <v>2024</v>
      </c>
    </row>
    <row r="134" spans="1:3" x14ac:dyDescent="0.25">
      <c r="A134" s="1">
        <v>44298</v>
      </c>
      <c r="B134" t="s">
        <v>2069</v>
      </c>
      <c r="C134" t="s">
        <v>2070</v>
      </c>
    </row>
    <row r="135" spans="1:3" x14ac:dyDescent="0.25">
      <c r="A135" s="1">
        <v>44298</v>
      </c>
      <c r="B135" t="s">
        <v>2080</v>
      </c>
    </row>
    <row r="136" spans="1:3" x14ac:dyDescent="0.25">
      <c r="A136" s="1">
        <v>44298</v>
      </c>
      <c r="B136" t="s">
        <v>2104</v>
      </c>
      <c r="C136" t="s">
        <v>2105</v>
      </c>
    </row>
    <row r="137" spans="1:3" x14ac:dyDescent="0.25">
      <c r="A137" s="1">
        <v>44298</v>
      </c>
      <c r="B137" t="s">
        <v>2084</v>
      </c>
      <c r="C137" t="s">
        <v>2085</v>
      </c>
    </row>
    <row r="138" spans="1:3" x14ac:dyDescent="0.25">
      <c r="A138" s="1">
        <v>44298</v>
      </c>
      <c r="B138" t="s">
        <v>2113</v>
      </c>
      <c r="C138" t="s">
        <v>2114</v>
      </c>
    </row>
    <row r="139" spans="1:3" x14ac:dyDescent="0.25">
      <c r="A139" s="1">
        <v>44298</v>
      </c>
      <c r="B139" t="s">
        <v>2117</v>
      </c>
      <c r="C139" t="s">
        <v>1997</v>
      </c>
    </row>
    <row r="140" spans="1:3" x14ac:dyDescent="0.25">
      <c r="A140" s="1">
        <v>44298</v>
      </c>
      <c r="B140" t="s">
        <v>2102</v>
      </c>
      <c r="C140" t="s">
        <v>2103</v>
      </c>
    </row>
    <row r="141" spans="1:3" x14ac:dyDescent="0.25">
      <c r="A141" s="1">
        <v>44298</v>
      </c>
      <c r="B141" t="s">
        <v>2098</v>
      </c>
      <c r="C141" t="s">
        <v>2099</v>
      </c>
    </row>
    <row r="142" spans="1:3" x14ac:dyDescent="0.25">
      <c r="A142" s="1">
        <v>44298</v>
      </c>
      <c r="B142" t="s">
        <v>2096</v>
      </c>
      <c r="C142" t="s">
        <v>2097</v>
      </c>
    </row>
    <row r="143" spans="1:3" x14ac:dyDescent="0.25">
      <c r="A143" s="1">
        <v>44298</v>
      </c>
      <c r="B143" t="s">
        <v>2119</v>
      </c>
      <c r="C143" t="s">
        <v>1997</v>
      </c>
    </row>
    <row r="144" spans="1:3" x14ac:dyDescent="0.25">
      <c r="A144" s="1">
        <v>44298</v>
      </c>
      <c r="B144" t="s">
        <v>2094</v>
      </c>
      <c r="C144" t="s">
        <v>2095</v>
      </c>
    </row>
    <row r="145" spans="1:3" x14ac:dyDescent="0.25">
      <c r="A145" s="1">
        <v>44298</v>
      </c>
      <c r="B145" t="s">
        <v>1970</v>
      </c>
    </row>
    <row r="146" spans="1:3" x14ac:dyDescent="0.25">
      <c r="A146" s="1">
        <v>44298</v>
      </c>
      <c r="B146" t="s">
        <v>1970</v>
      </c>
    </row>
    <row r="147" spans="1:3" x14ac:dyDescent="0.25">
      <c r="A147" s="1">
        <v>44298</v>
      </c>
      <c r="B147" t="s">
        <v>2087</v>
      </c>
      <c r="C147" t="s">
        <v>2088</v>
      </c>
    </row>
    <row r="148" spans="1:3" x14ac:dyDescent="0.25">
      <c r="A148" s="1">
        <v>44298</v>
      </c>
      <c r="B148" t="s">
        <v>2106</v>
      </c>
      <c r="C148" t="s">
        <v>2107</v>
      </c>
    </row>
    <row r="149" spans="1:3" x14ac:dyDescent="0.25">
      <c r="A149" s="1">
        <v>44298</v>
      </c>
      <c r="B149" t="s">
        <v>2110</v>
      </c>
      <c r="C149" t="s">
        <v>2111</v>
      </c>
    </row>
    <row r="150" spans="1:3" x14ac:dyDescent="0.25">
      <c r="A150" s="1">
        <v>44298</v>
      </c>
      <c r="B150" t="s">
        <v>2100</v>
      </c>
      <c r="C150" t="s">
        <v>2101</v>
      </c>
    </row>
    <row r="151" spans="1:3" x14ac:dyDescent="0.25">
      <c r="A151" s="1">
        <v>44298</v>
      </c>
      <c r="B151" t="s">
        <v>2092</v>
      </c>
      <c r="C151" t="s">
        <v>2093</v>
      </c>
    </row>
    <row r="152" spans="1:3" x14ac:dyDescent="0.25">
      <c r="A152" s="1">
        <v>44298</v>
      </c>
      <c r="B152" t="s">
        <v>2090</v>
      </c>
      <c r="C152" t="s">
        <v>2091</v>
      </c>
    </row>
    <row r="153" spans="1:3" x14ac:dyDescent="0.25">
      <c r="A153" s="1">
        <v>44298</v>
      </c>
      <c r="B153" t="s">
        <v>1945</v>
      </c>
    </row>
    <row r="154" spans="1:3" x14ac:dyDescent="0.25">
      <c r="A154" s="1">
        <v>44298</v>
      </c>
      <c r="B154" t="s">
        <v>1945</v>
      </c>
    </row>
    <row r="155" spans="1:3" x14ac:dyDescent="0.25">
      <c r="A155" s="1">
        <v>44298</v>
      </c>
      <c r="B155" t="s">
        <v>1945</v>
      </c>
    </row>
    <row r="156" spans="1:3" x14ac:dyDescent="0.25">
      <c r="A156" s="1">
        <v>44298</v>
      </c>
      <c r="B156" t="s">
        <v>1945</v>
      </c>
    </row>
    <row r="157" spans="1:3" x14ac:dyDescent="0.25">
      <c r="A157" s="1">
        <v>44298</v>
      </c>
      <c r="B157" t="s">
        <v>2082</v>
      </c>
      <c r="C157" t="s">
        <v>2083</v>
      </c>
    </row>
    <row r="158" spans="1:3" x14ac:dyDescent="0.25">
      <c r="A158" s="1">
        <v>44298</v>
      </c>
      <c r="B158" t="s">
        <v>2089</v>
      </c>
    </row>
    <row r="159" spans="1:3" x14ac:dyDescent="0.25">
      <c r="A159" s="1">
        <v>44298</v>
      </c>
      <c r="B159" t="s">
        <v>2086</v>
      </c>
      <c r="C159" t="s">
        <v>1972</v>
      </c>
    </row>
    <row r="160" spans="1:3" x14ac:dyDescent="0.25">
      <c r="A160" s="1">
        <v>44298</v>
      </c>
      <c r="B160" t="s">
        <v>2108</v>
      </c>
      <c r="C160" t="s">
        <v>2109</v>
      </c>
    </row>
    <row r="161" spans="1:3" x14ac:dyDescent="0.25">
      <c r="A161" s="1">
        <v>44298</v>
      </c>
      <c r="B161" t="s">
        <v>2112</v>
      </c>
      <c r="C161" t="s">
        <v>1997</v>
      </c>
    </row>
    <row r="162" spans="1:3" x14ac:dyDescent="0.25">
      <c r="A162" s="1">
        <v>44298</v>
      </c>
      <c r="B162" t="s">
        <v>2115</v>
      </c>
      <c r="C162" t="s">
        <v>2116</v>
      </c>
    </row>
    <row r="163" spans="1:3" x14ac:dyDescent="0.25">
      <c r="A163" s="1">
        <v>44298</v>
      </c>
      <c r="B163" t="s">
        <v>2118</v>
      </c>
      <c r="C163" t="s">
        <v>1997</v>
      </c>
    </row>
    <row r="164" spans="1:3" x14ac:dyDescent="0.25">
      <c r="A164" s="1">
        <v>44298</v>
      </c>
      <c r="B164" t="s">
        <v>1952</v>
      </c>
    </row>
    <row r="165" spans="1:3" x14ac:dyDescent="0.25">
      <c r="A165" s="1">
        <v>44298</v>
      </c>
      <c r="B165" t="s">
        <v>2126</v>
      </c>
      <c r="C165" t="s">
        <v>2127</v>
      </c>
    </row>
    <row r="166" spans="1:3" x14ac:dyDescent="0.25">
      <c r="A166" s="1">
        <v>44298</v>
      </c>
      <c r="B166" t="s">
        <v>2121</v>
      </c>
      <c r="C166" t="s">
        <v>2122</v>
      </c>
    </row>
    <row r="167" spans="1:3" x14ac:dyDescent="0.25">
      <c r="A167" s="1">
        <v>44298</v>
      </c>
      <c r="B167" t="s">
        <v>1961</v>
      </c>
    </row>
    <row r="168" spans="1:3" x14ac:dyDescent="0.25">
      <c r="A168" s="1">
        <v>44298</v>
      </c>
      <c r="B168" t="s">
        <v>2128</v>
      </c>
      <c r="C168" t="s">
        <v>2129</v>
      </c>
    </row>
    <row r="169" spans="1:3" x14ac:dyDescent="0.25">
      <c r="A169" s="1">
        <v>44298</v>
      </c>
      <c r="B169" t="s">
        <v>2125</v>
      </c>
    </row>
    <row r="170" spans="1:3" x14ac:dyDescent="0.25">
      <c r="A170" s="1">
        <v>44298</v>
      </c>
      <c r="B170" t="s">
        <v>2123</v>
      </c>
      <c r="C170" t="s">
        <v>2124</v>
      </c>
    </row>
    <row r="171" spans="1:3" x14ac:dyDescent="0.25">
      <c r="A171" s="1">
        <v>44298</v>
      </c>
      <c r="B171" t="s">
        <v>2120</v>
      </c>
    </row>
    <row r="172" spans="1:3" x14ac:dyDescent="0.25">
      <c r="A172" s="1">
        <v>44298</v>
      </c>
      <c r="B172" t="s">
        <v>2141</v>
      </c>
      <c r="C172" t="s">
        <v>2142</v>
      </c>
    </row>
    <row r="173" spans="1:3" x14ac:dyDescent="0.25">
      <c r="A173" s="1">
        <v>44298</v>
      </c>
      <c r="B173" t="s">
        <v>2134</v>
      </c>
      <c r="C173" t="s">
        <v>2135</v>
      </c>
    </row>
    <row r="174" spans="1:3" x14ac:dyDescent="0.25">
      <c r="A174" s="1">
        <v>44298</v>
      </c>
      <c r="B174" t="s">
        <v>2151</v>
      </c>
      <c r="C174" t="s">
        <v>2152</v>
      </c>
    </row>
    <row r="175" spans="1:3" x14ac:dyDescent="0.25">
      <c r="A175" s="1">
        <v>44298</v>
      </c>
      <c r="B175" t="s">
        <v>2145</v>
      </c>
      <c r="C175" t="s">
        <v>2146</v>
      </c>
    </row>
    <row r="176" spans="1:3" x14ac:dyDescent="0.25">
      <c r="A176" s="1">
        <v>44298</v>
      </c>
      <c r="B176" t="s">
        <v>2149</v>
      </c>
      <c r="C176" t="s">
        <v>2150</v>
      </c>
    </row>
    <row r="177" spans="1:3" x14ac:dyDescent="0.25">
      <c r="A177" s="1">
        <v>44298</v>
      </c>
      <c r="B177" t="s">
        <v>2147</v>
      </c>
      <c r="C177" t="s">
        <v>2148</v>
      </c>
    </row>
    <row r="178" spans="1:3" x14ac:dyDescent="0.25">
      <c r="A178" s="1">
        <v>44298</v>
      </c>
      <c r="B178" t="s">
        <v>2153</v>
      </c>
      <c r="C178" t="s">
        <v>2154</v>
      </c>
    </row>
    <row r="179" spans="1:3" x14ac:dyDescent="0.25">
      <c r="A179" s="1">
        <v>44298</v>
      </c>
      <c r="B179" t="s">
        <v>2140</v>
      </c>
    </row>
    <row r="180" spans="1:3" x14ac:dyDescent="0.25">
      <c r="A180" s="1">
        <v>44298</v>
      </c>
      <c r="B180" t="s">
        <v>1970</v>
      </c>
    </row>
    <row r="181" spans="1:3" x14ac:dyDescent="0.25">
      <c r="A181" s="1">
        <v>44298</v>
      </c>
      <c r="B181" t="s">
        <v>1970</v>
      </c>
    </row>
    <row r="182" spans="1:3" x14ac:dyDescent="0.25">
      <c r="A182" s="1">
        <v>44298</v>
      </c>
      <c r="B182" t="s">
        <v>1970</v>
      </c>
    </row>
    <row r="183" spans="1:3" x14ac:dyDescent="0.25">
      <c r="A183" s="1">
        <v>44298</v>
      </c>
      <c r="B183" t="s">
        <v>1970</v>
      </c>
    </row>
    <row r="184" spans="1:3" x14ac:dyDescent="0.25">
      <c r="A184" s="1">
        <v>44298</v>
      </c>
      <c r="B184" t="s">
        <v>1964</v>
      </c>
    </row>
    <row r="185" spans="1:3" x14ac:dyDescent="0.25">
      <c r="A185" s="1">
        <v>44298</v>
      </c>
      <c r="B185" t="s">
        <v>2132</v>
      </c>
      <c r="C185" t="s">
        <v>2133</v>
      </c>
    </row>
    <row r="186" spans="1:3" x14ac:dyDescent="0.25">
      <c r="A186" s="1">
        <v>44298</v>
      </c>
      <c r="B186" t="s">
        <v>2138</v>
      </c>
      <c r="C186" t="s">
        <v>2139</v>
      </c>
    </row>
    <row r="187" spans="1:3" x14ac:dyDescent="0.25">
      <c r="A187" s="1">
        <v>44298</v>
      </c>
      <c r="B187" t="s">
        <v>1945</v>
      </c>
    </row>
    <row r="188" spans="1:3" x14ac:dyDescent="0.25">
      <c r="A188" s="1">
        <v>44298</v>
      </c>
      <c r="B188" t="s">
        <v>1945</v>
      </c>
    </row>
    <row r="189" spans="1:3" x14ac:dyDescent="0.25">
      <c r="A189" s="1">
        <v>44298</v>
      </c>
      <c r="B189" t="s">
        <v>1945</v>
      </c>
    </row>
    <row r="190" spans="1:3" x14ac:dyDescent="0.25">
      <c r="A190" s="1">
        <v>44298</v>
      </c>
      <c r="B190" t="s">
        <v>1945</v>
      </c>
    </row>
    <row r="191" spans="1:3" x14ac:dyDescent="0.25">
      <c r="A191" s="1">
        <v>44298</v>
      </c>
      <c r="B191" t="s">
        <v>1945</v>
      </c>
    </row>
    <row r="192" spans="1:3" x14ac:dyDescent="0.25">
      <c r="A192" s="1">
        <v>44298</v>
      </c>
      <c r="B192" t="s">
        <v>2024</v>
      </c>
    </row>
    <row r="193" spans="1:3" x14ac:dyDescent="0.25">
      <c r="A193" s="1">
        <v>44298</v>
      </c>
      <c r="B193" t="s">
        <v>2143</v>
      </c>
      <c r="C193" t="s">
        <v>2144</v>
      </c>
    </row>
    <row r="194" spans="1:3" x14ac:dyDescent="0.25">
      <c r="A194" s="1">
        <v>44298</v>
      </c>
      <c r="B194" t="s">
        <v>2136</v>
      </c>
      <c r="C194" t="s">
        <v>2137</v>
      </c>
    </row>
    <row r="195" spans="1:3" x14ac:dyDescent="0.25">
      <c r="A195" s="1">
        <v>44298</v>
      </c>
      <c r="B195" t="s">
        <v>2159</v>
      </c>
      <c r="C195" t="s">
        <v>2160</v>
      </c>
    </row>
    <row r="196" spans="1:3" x14ac:dyDescent="0.25">
      <c r="A196" s="1">
        <v>44298</v>
      </c>
      <c r="B196" t="s">
        <v>2163</v>
      </c>
      <c r="C196" t="s">
        <v>2164</v>
      </c>
    </row>
    <row r="197" spans="1:3" x14ac:dyDescent="0.25">
      <c r="A197" s="1">
        <v>44298</v>
      </c>
      <c r="B197" t="s">
        <v>2161</v>
      </c>
      <c r="C197" t="s">
        <v>2162</v>
      </c>
    </row>
    <row r="198" spans="1:3" x14ac:dyDescent="0.25">
      <c r="A198" s="1">
        <v>44298</v>
      </c>
      <c r="B198" t="s">
        <v>1945</v>
      </c>
    </row>
    <row r="199" spans="1:3" x14ac:dyDescent="0.25">
      <c r="A199" s="1">
        <v>44298</v>
      </c>
      <c r="B199" t="s">
        <v>1945</v>
      </c>
    </row>
    <row r="200" spans="1:3" x14ac:dyDescent="0.25">
      <c r="A200" s="1">
        <v>44298</v>
      </c>
      <c r="B200" t="s">
        <v>1945</v>
      </c>
    </row>
    <row r="201" spans="1:3" x14ac:dyDescent="0.25">
      <c r="A201" s="1">
        <v>44298</v>
      </c>
      <c r="B201" t="s">
        <v>1945</v>
      </c>
    </row>
    <row r="202" spans="1:3" x14ac:dyDescent="0.25">
      <c r="A202" s="1">
        <v>44298</v>
      </c>
      <c r="B202" t="s">
        <v>2157</v>
      </c>
      <c r="C202" t="s">
        <v>2158</v>
      </c>
    </row>
    <row r="203" spans="1:3" x14ac:dyDescent="0.25">
      <c r="A203" s="1">
        <v>44298</v>
      </c>
      <c r="B203" t="s">
        <v>2155</v>
      </c>
      <c r="C203" t="s">
        <v>2156</v>
      </c>
    </row>
    <row r="204" spans="1:3" x14ac:dyDescent="0.25">
      <c r="A204" s="1">
        <v>44298</v>
      </c>
      <c r="B204" t="s">
        <v>2186</v>
      </c>
      <c r="C204" t="s">
        <v>2187</v>
      </c>
    </row>
    <row r="205" spans="1:3" x14ac:dyDescent="0.25">
      <c r="A205" s="1">
        <v>44298</v>
      </c>
      <c r="B205" t="s">
        <v>2182</v>
      </c>
      <c r="C205" t="s">
        <v>2183</v>
      </c>
    </row>
    <row r="206" spans="1:3" x14ac:dyDescent="0.25">
      <c r="A206" s="1">
        <v>44298</v>
      </c>
      <c r="B206" t="s">
        <v>2184</v>
      </c>
      <c r="C206" t="s">
        <v>2004</v>
      </c>
    </row>
    <row r="207" spans="1:3" x14ac:dyDescent="0.25">
      <c r="A207" s="1">
        <v>44298</v>
      </c>
      <c r="B207" t="s">
        <v>2173</v>
      </c>
      <c r="C207" t="s">
        <v>2174</v>
      </c>
    </row>
    <row r="208" spans="1:3" x14ac:dyDescent="0.25">
      <c r="A208" s="1">
        <v>44298</v>
      </c>
      <c r="B208" t="s">
        <v>2194</v>
      </c>
      <c r="C208" t="s">
        <v>2195</v>
      </c>
    </row>
    <row r="209" spans="1:3" x14ac:dyDescent="0.25">
      <c r="A209" s="1">
        <v>44298</v>
      </c>
      <c r="B209" t="s">
        <v>2181</v>
      </c>
    </row>
    <row r="210" spans="1:3" x14ac:dyDescent="0.25">
      <c r="A210" s="1">
        <v>44298</v>
      </c>
      <c r="B210" t="s">
        <v>2185</v>
      </c>
      <c r="C210" t="s">
        <v>2146</v>
      </c>
    </row>
    <row r="211" spans="1:3" x14ac:dyDescent="0.25">
      <c r="A211" s="1">
        <v>44298</v>
      </c>
      <c r="B211" t="s">
        <v>1970</v>
      </c>
    </row>
    <row r="212" spans="1:3" x14ac:dyDescent="0.25">
      <c r="A212" s="1">
        <v>44298</v>
      </c>
      <c r="B212" t="s">
        <v>2192</v>
      </c>
      <c r="C212" t="s">
        <v>2193</v>
      </c>
    </row>
    <row r="213" spans="1:3" x14ac:dyDescent="0.25">
      <c r="A213" s="1">
        <v>44298</v>
      </c>
      <c r="B213" t="s">
        <v>2196</v>
      </c>
      <c r="C213" t="s">
        <v>2189</v>
      </c>
    </row>
    <row r="214" spans="1:3" x14ac:dyDescent="0.25">
      <c r="A214" s="1">
        <v>44298</v>
      </c>
      <c r="B214" t="s">
        <v>2197</v>
      </c>
      <c r="C214" t="s">
        <v>2189</v>
      </c>
    </row>
    <row r="215" spans="1:3" x14ac:dyDescent="0.25">
      <c r="A215" s="1">
        <v>44298</v>
      </c>
      <c r="B215" t="s">
        <v>2175</v>
      </c>
      <c r="C215" t="s">
        <v>2176</v>
      </c>
    </row>
    <row r="216" spans="1:3" x14ac:dyDescent="0.25">
      <c r="A216" s="1">
        <v>44298</v>
      </c>
      <c r="B216" t="s">
        <v>2171</v>
      </c>
      <c r="C216" t="s">
        <v>2172</v>
      </c>
    </row>
    <row r="217" spans="1:3" x14ac:dyDescent="0.25">
      <c r="A217" s="1">
        <v>44298</v>
      </c>
      <c r="B217" t="s">
        <v>2177</v>
      </c>
      <c r="C217" t="s">
        <v>2178</v>
      </c>
    </row>
    <row r="218" spans="1:3" x14ac:dyDescent="0.25">
      <c r="A218" s="1">
        <v>44298</v>
      </c>
      <c r="B218" t="s">
        <v>2179</v>
      </c>
      <c r="C218" t="s">
        <v>2180</v>
      </c>
    </row>
    <row r="219" spans="1:3" x14ac:dyDescent="0.25">
      <c r="A219" s="1">
        <v>44298</v>
      </c>
      <c r="B219" t="s">
        <v>1945</v>
      </c>
    </row>
    <row r="220" spans="1:3" x14ac:dyDescent="0.25">
      <c r="A220" s="1">
        <v>44298</v>
      </c>
      <c r="B220" t="s">
        <v>1945</v>
      </c>
    </row>
    <row r="221" spans="1:3" x14ac:dyDescent="0.25">
      <c r="A221" s="1">
        <v>44298</v>
      </c>
      <c r="B221" t="s">
        <v>1945</v>
      </c>
    </row>
    <row r="222" spans="1:3" x14ac:dyDescent="0.25">
      <c r="A222" s="1">
        <v>44298</v>
      </c>
      <c r="B222" t="s">
        <v>1945</v>
      </c>
    </row>
    <row r="223" spans="1:3" x14ac:dyDescent="0.25">
      <c r="A223" s="1">
        <v>44298</v>
      </c>
      <c r="B223" t="s">
        <v>1992</v>
      </c>
      <c r="C223" t="s">
        <v>1993</v>
      </c>
    </row>
    <row r="224" spans="1:3" x14ac:dyDescent="0.25">
      <c r="A224" s="1">
        <v>44298</v>
      </c>
      <c r="B224" t="s">
        <v>2190</v>
      </c>
      <c r="C224" t="s">
        <v>2191</v>
      </c>
    </row>
    <row r="225" spans="1:3" x14ac:dyDescent="0.25">
      <c r="A225" s="1">
        <v>44298</v>
      </c>
      <c r="B225" t="s">
        <v>2188</v>
      </c>
      <c r="C225" t="s">
        <v>2189</v>
      </c>
    </row>
    <row r="226" spans="1:3" x14ac:dyDescent="0.25">
      <c r="A226" s="1">
        <v>44298</v>
      </c>
      <c r="B226" t="s">
        <v>2169</v>
      </c>
      <c r="C226" t="s">
        <v>2170</v>
      </c>
    </row>
    <row r="227" spans="1:3" x14ac:dyDescent="0.25">
      <c r="A227" s="1">
        <v>44298</v>
      </c>
      <c r="B227" t="s">
        <v>2167</v>
      </c>
      <c r="C227" t="s">
        <v>2168</v>
      </c>
    </row>
    <row r="228" spans="1:3" x14ac:dyDescent="0.25">
      <c r="A228" s="1">
        <v>44298</v>
      </c>
    </row>
    <row r="229" spans="1:3" x14ac:dyDescent="0.25">
      <c r="A229" s="1">
        <v>44298</v>
      </c>
    </row>
    <row r="230" spans="1:3" x14ac:dyDescent="0.25">
      <c r="A230" s="1">
        <v>44298</v>
      </c>
      <c r="B230" t="s">
        <v>2221</v>
      </c>
    </row>
    <row r="231" spans="1:3" x14ac:dyDescent="0.25">
      <c r="A231" s="1">
        <v>44298</v>
      </c>
      <c r="B231" t="s">
        <v>2222</v>
      </c>
      <c r="C231" t="s">
        <v>2223</v>
      </c>
    </row>
    <row r="232" spans="1:3" x14ac:dyDescent="0.25">
      <c r="A232" s="1">
        <v>44298</v>
      </c>
      <c r="B232" t="s">
        <v>1945</v>
      </c>
    </row>
    <row r="233" spans="1:3" x14ac:dyDescent="0.25">
      <c r="A233" s="1">
        <v>44298</v>
      </c>
      <c r="B233" t="s">
        <v>1945</v>
      </c>
    </row>
    <row r="234" spans="1:3" x14ac:dyDescent="0.25">
      <c r="A234" s="1">
        <v>44298</v>
      </c>
      <c r="B234" t="s">
        <v>1945</v>
      </c>
    </row>
    <row r="235" spans="1:3" x14ac:dyDescent="0.25">
      <c r="A235" s="1">
        <v>44298</v>
      </c>
      <c r="B235" t="s">
        <v>1945</v>
      </c>
    </row>
    <row r="236" spans="1:3" x14ac:dyDescent="0.25">
      <c r="A236" s="1">
        <v>44298</v>
      </c>
      <c r="B236" t="s">
        <v>1945</v>
      </c>
    </row>
    <row r="237" spans="1:3" x14ac:dyDescent="0.25">
      <c r="A237" s="1">
        <v>44298</v>
      </c>
      <c r="B237" t="s">
        <v>2237</v>
      </c>
      <c r="C237" t="s">
        <v>2238</v>
      </c>
    </row>
    <row r="238" spans="1:3" x14ac:dyDescent="0.25">
      <c r="A238" s="1">
        <v>44298</v>
      </c>
      <c r="B238" t="s">
        <v>2235</v>
      </c>
      <c r="C238" t="s">
        <v>2236</v>
      </c>
    </row>
    <row r="239" spans="1:3" x14ac:dyDescent="0.25">
      <c r="A239" s="1">
        <v>44298</v>
      </c>
      <c r="B239" t="s">
        <v>2240</v>
      </c>
      <c r="C239" t="s">
        <v>2241</v>
      </c>
    </row>
    <row r="240" spans="1:3" x14ac:dyDescent="0.25">
      <c r="A240" s="1">
        <v>44298</v>
      </c>
      <c r="B240" t="s">
        <v>2234</v>
      </c>
    </row>
    <row r="241" spans="1:3" x14ac:dyDescent="0.25">
      <c r="A241" s="1">
        <v>44298</v>
      </c>
      <c r="B241" t="s">
        <v>1970</v>
      </c>
    </row>
    <row r="242" spans="1:3" x14ac:dyDescent="0.25">
      <c r="A242" s="1">
        <v>44298</v>
      </c>
      <c r="B242" t="s">
        <v>1970</v>
      </c>
    </row>
    <row r="243" spans="1:3" x14ac:dyDescent="0.25">
      <c r="A243" s="1">
        <v>44298</v>
      </c>
      <c r="B243" t="s">
        <v>2230</v>
      </c>
      <c r="C243" t="s">
        <v>2231</v>
      </c>
    </row>
    <row r="244" spans="1:3" x14ac:dyDescent="0.25">
      <c r="A244" s="1">
        <v>44298</v>
      </c>
      <c r="B244" t="s">
        <v>1945</v>
      </c>
    </row>
    <row r="245" spans="1:3" x14ac:dyDescent="0.25">
      <c r="A245" s="1">
        <v>44298</v>
      </c>
      <c r="B245" t="s">
        <v>1945</v>
      </c>
    </row>
    <row r="246" spans="1:3" x14ac:dyDescent="0.25">
      <c r="A246" s="1">
        <v>44298</v>
      </c>
      <c r="B246" t="s">
        <v>1945</v>
      </c>
    </row>
    <row r="247" spans="1:3" x14ac:dyDescent="0.25">
      <c r="A247" s="1">
        <v>44298</v>
      </c>
      <c r="B247" t="s">
        <v>2242</v>
      </c>
      <c r="C247" t="s">
        <v>2243</v>
      </c>
    </row>
    <row r="248" spans="1:3" x14ac:dyDescent="0.25">
      <c r="A248" s="1">
        <v>44298</v>
      </c>
      <c r="B248" t="s">
        <v>2239</v>
      </c>
    </row>
    <row r="249" spans="1:3" x14ac:dyDescent="0.25">
      <c r="A249" s="1">
        <v>44298</v>
      </c>
      <c r="B249" t="s">
        <v>2232</v>
      </c>
      <c r="C249" t="s">
        <v>2233</v>
      </c>
    </row>
    <row r="250" spans="1:3" x14ac:dyDescent="0.25">
      <c r="A250" s="1">
        <v>44298</v>
      </c>
      <c r="B250" t="s">
        <v>2258</v>
      </c>
      <c r="C250" t="s">
        <v>2259</v>
      </c>
    </row>
    <row r="251" spans="1:3" x14ac:dyDescent="0.25">
      <c r="A251" s="1">
        <v>44298</v>
      </c>
      <c r="B251" t="s">
        <v>2268</v>
      </c>
      <c r="C251" t="s">
        <v>2269</v>
      </c>
    </row>
    <row r="252" spans="1:3" x14ac:dyDescent="0.25">
      <c r="A252" s="1">
        <v>44298</v>
      </c>
      <c r="B252" t="s">
        <v>2255</v>
      </c>
    </row>
    <row r="253" spans="1:3" x14ac:dyDescent="0.25">
      <c r="A253" s="1">
        <v>44298</v>
      </c>
      <c r="B253" t="s">
        <v>2267</v>
      </c>
      <c r="C253" t="s">
        <v>2241</v>
      </c>
    </row>
    <row r="254" spans="1:3" x14ac:dyDescent="0.25">
      <c r="A254" s="1">
        <v>44298</v>
      </c>
      <c r="B254" t="s">
        <v>1970</v>
      </c>
    </row>
    <row r="255" spans="1:3" x14ac:dyDescent="0.25">
      <c r="A255" s="1">
        <v>44298</v>
      </c>
      <c r="B255" t="s">
        <v>1970</v>
      </c>
    </row>
    <row r="256" spans="1:3" x14ac:dyDescent="0.25">
      <c r="A256" s="1">
        <v>44298</v>
      </c>
      <c r="B256" t="s">
        <v>1970</v>
      </c>
    </row>
    <row r="257" spans="1:3" x14ac:dyDescent="0.25">
      <c r="A257" s="1">
        <v>44298</v>
      </c>
      <c r="B257" t="s">
        <v>1970</v>
      </c>
    </row>
    <row r="258" spans="1:3" x14ac:dyDescent="0.25">
      <c r="A258" s="1">
        <v>44298</v>
      </c>
      <c r="B258" t="s">
        <v>1970</v>
      </c>
    </row>
    <row r="259" spans="1:3" x14ac:dyDescent="0.25">
      <c r="A259" s="1">
        <v>44298</v>
      </c>
      <c r="B259" t="s">
        <v>1970</v>
      </c>
    </row>
    <row r="260" spans="1:3" x14ac:dyDescent="0.25">
      <c r="A260" s="1">
        <v>44298</v>
      </c>
      <c r="B260" t="s">
        <v>1970</v>
      </c>
    </row>
    <row r="261" spans="1:3" x14ac:dyDescent="0.25">
      <c r="A261" s="1">
        <v>44298</v>
      </c>
      <c r="B261" t="s">
        <v>2262</v>
      </c>
      <c r="C261" t="s">
        <v>2263</v>
      </c>
    </row>
    <row r="262" spans="1:3" x14ac:dyDescent="0.25">
      <c r="A262" s="1">
        <v>44298</v>
      </c>
      <c r="B262" t="s">
        <v>2260</v>
      </c>
      <c r="C262" t="s">
        <v>2261</v>
      </c>
    </row>
    <row r="263" spans="1:3" x14ac:dyDescent="0.25">
      <c r="A263" s="1">
        <v>44298</v>
      </c>
      <c r="B263" t="s">
        <v>2264</v>
      </c>
      <c r="C263" t="s">
        <v>2265</v>
      </c>
    </row>
    <row r="264" spans="1:3" x14ac:dyDescent="0.25">
      <c r="A264" s="1">
        <v>44298</v>
      </c>
      <c r="B264" t="s">
        <v>1945</v>
      </c>
    </row>
    <row r="265" spans="1:3" x14ac:dyDescent="0.25">
      <c r="A265" s="1">
        <v>44298</v>
      </c>
      <c r="B265" t="s">
        <v>1945</v>
      </c>
    </row>
    <row r="266" spans="1:3" x14ac:dyDescent="0.25">
      <c r="A266" s="1">
        <v>44298</v>
      </c>
      <c r="B266" t="s">
        <v>1945</v>
      </c>
    </row>
    <row r="267" spans="1:3" x14ac:dyDescent="0.25">
      <c r="A267" s="1">
        <v>44298</v>
      </c>
      <c r="B267" t="s">
        <v>1945</v>
      </c>
    </row>
    <row r="268" spans="1:3" x14ac:dyDescent="0.25">
      <c r="A268" s="1">
        <v>44298</v>
      </c>
      <c r="B268" t="s">
        <v>1945</v>
      </c>
    </row>
    <row r="269" spans="1:3" x14ac:dyDescent="0.25">
      <c r="A269" s="1">
        <v>44298</v>
      </c>
      <c r="B269" t="s">
        <v>2024</v>
      </c>
    </row>
    <row r="270" spans="1:3" x14ac:dyDescent="0.25">
      <c r="A270" s="1">
        <v>44298</v>
      </c>
      <c r="B270" t="s">
        <v>2256</v>
      </c>
      <c r="C270" t="s">
        <v>2257</v>
      </c>
    </row>
    <row r="271" spans="1:3" x14ac:dyDescent="0.25">
      <c r="A271" s="1">
        <v>44298</v>
      </c>
      <c r="B271" t="s">
        <v>2266</v>
      </c>
    </row>
    <row r="272" spans="1:3" x14ac:dyDescent="0.25">
      <c r="A272" s="1">
        <v>44298</v>
      </c>
      <c r="B272" t="s">
        <v>1971</v>
      </c>
      <c r="C272" t="s">
        <v>1972</v>
      </c>
    </row>
    <row r="273" spans="1:3" x14ac:dyDescent="0.25">
      <c r="A273" s="1">
        <v>44298</v>
      </c>
      <c r="B273" t="s">
        <v>2270</v>
      </c>
    </row>
    <row r="274" spans="1:3" x14ac:dyDescent="0.25">
      <c r="A274" s="1">
        <v>44298</v>
      </c>
      <c r="B274" t="s">
        <v>1970</v>
      </c>
    </row>
    <row r="275" spans="1:3" x14ac:dyDescent="0.25">
      <c r="A275" s="1">
        <v>44298</v>
      </c>
      <c r="B275" t="s">
        <v>2274</v>
      </c>
      <c r="C275" t="s">
        <v>2275</v>
      </c>
    </row>
    <row r="276" spans="1:3" x14ac:dyDescent="0.25">
      <c r="A276" s="1">
        <v>44298</v>
      </c>
      <c r="B276" t="s">
        <v>1945</v>
      </c>
    </row>
    <row r="277" spans="1:3" x14ac:dyDescent="0.25">
      <c r="A277" s="1">
        <v>44298</v>
      </c>
      <c r="B277" t="s">
        <v>1945</v>
      </c>
    </row>
    <row r="278" spans="1:3" x14ac:dyDescent="0.25">
      <c r="A278" s="1">
        <v>44298</v>
      </c>
      <c r="B278" t="s">
        <v>1945</v>
      </c>
    </row>
    <row r="279" spans="1:3" x14ac:dyDescent="0.25">
      <c r="A279" s="1">
        <v>44298</v>
      </c>
      <c r="B279" t="s">
        <v>2273</v>
      </c>
    </row>
    <row r="280" spans="1:3" x14ac:dyDescent="0.25">
      <c r="A280" s="1">
        <v>44298</v>
      </c>
      <c r="B280" t="s">
        <v>2271</v>
      </c>
      <c r="C280" t="s">
        <v>2272</v>
      </c>
    </row>
    <row r="281" spans="1:3" x14ac:dyDescent="0.25">
      <c r="A281" s="1">
        <v>44298</v>
      </c>
      <c r="B281" t="s">
        <v>2287</v>
      </c>
      <c r="C281" t="s">
        <v>2288</v>
      </c>
    </row>
    <row r="282" spans="1:3" x14ac:dyDescent="0.25">
      <c r="A282" s="1">
        <v>44298</v>
      </c>
      <c r="B282" t="s">
        <v>2299</v>
      </c>
      <c r="C282" t="s">
        <v>2300</v>
      </c>
    </row>
    <row r="283" spans="1:3" x14ac:dyDescent="0.25">
      <c r="A283" s="1">
        <v>44298</v>
      </c>
      <c r="B283" t="s">
        <v>2283</v>
      </c>
      <c r="C283" t="s">
        <v>2284</v>
      </c>
    </row>
    <row r="284" spans="1:3" x14ac:dyDescent="0.25">
      <c r="A284" s="1">
        <v>44298</v>
      </c>
      <c r="B284" t="s">
        <v>2285</v>
      </c>
      <c r="C284" t="s">
        <v>2286</v>
      </c>
    </row>
    <row r="285" spans="1:3" x14ac:dyDescent="0.25">
      <c r="A285" s="1">
        <v>44298</v>
      </c>
      <c r="B285" t="s">
        <v>1970</v>
      </c>
    </row>
    <row r="286" spans="1:3" x14ac:dyDescent="0.25">
      <c r="A286" s="1">
        <v>44298</v>
      </c>
      <c r="B286" t="s">
        <v>1970</v>
      </c>
    </row>
    <row r="287" spans="1:3" x14ac:dyDescent="0.25">
      <c r="A287" s="1">
        <v>44298</v>
      </c>
      <c r="B287" t="s">
        <v>1970</v>
      </c>
    </row>
    <row r="288" spans="1:3" x14ac:dyDescent="0.25">
      <c r="A288" s="1">
        <v>44298</v>
      </c>
      <c r="B288" t="s">
        <v>1970</v>
      </c>
    </row>
    <row r="289" spans="1:3" x14ac:dyDescent="0.25">
      <c r="A289" s="1">
        <v>44298</v>
      </c>
      <c r="B289" t="s">
        <v>1970</v>
      </c>
    </row>
    <row r="290" spans="1:3" x14ac:dyDescent="0.25">
      <c r="A290" s="1">
        <v>44298</v>
      </c>
      <c r="B290" t="s">
        <v>2282</v>
      </c>
    </row>
    <row r="291" spans="1:3" x14ac:dyDescent="0.25">
      <c r="A291" s="1">
        <v>44298</v>
      </c>
      <c r="B291" t="s">
        <v>2282</v>
      </c>
    </row>
    <row r="292" spans="1:3" x14ac:dyDescent="0.25">
      <c r="A292" s="1">
        <v>44298</v>
      </c>
      <c r="B292" t="s">
        <v>2295</v>
      </c>
      <c r="C292" t="s">
        <v>2296</v>
      </c>
    </row>
    <row r="293" spans="1:3" x14ac:dyDescent="0.25">
      <c r="A293" s="1">
        <v>44298</v>
      </c>
      <c r="B293" t="s">
        <v>2289</v>
      </c>
      <c r="C293" t="s">
        <v>2290</v>
      </c>
    </row>
    <row r="294" spans="1:3" x14ac:dyDescent="0.25">
      <c r="A294" s="1">
        <v>44298</v>
      </c>
      <c r="B294" t="s">
        <v>2291</v>
      </c>
      <c r="C294" t="s">
        <v>2292</v>
      </c>
    </row>
    <row r="295" spans="1:3" x14ac:dyDescent="0.25">
      <c r="A295" s="1">
        <v>44298</v>
      </c>
      <c r="B295" t="s">
        <v>1945</v>
      </c>
    </row>
    <row r="296" spans="1:3" x14ac:dyDescent="0.25">
      <c r="A296" s="1">
        <v>44298</v>
      </c>
      <c r="B296" t="s">
        <v>1945</v>
      </c>
    </row>
    <row r="297" spans="1:3" x14ac:dyDescent="0.25">
      <c r="A297" s="1">
        <v>44298</v>
      </c>
      <c r="B297" t="s">
        <v>1945</v>
      </c>
    </row>
    <row r="298" spans="1:3" x14ac:dyDescent="0.25">
      <c r="A298" s="1">
        <v>44298</v>
      </c>
      <c r="B298" t="s">
        <v>1945</v>
      </c>
    </row>
    <row r="299" spans="1:3" x14ac:dyDescent="0.25">
      <c r="A299" s="1">
        <v>44298</v>
      </c>
      <c r="B299" t="s">
        <v>1945</v>
      </c>
    </row>
    <row r="300" spans="1:3" x14ac:dyDescent="0.25">
      <c r="A300" s="1">
        <v>44298</v>
      </c>
      <c r="B300" t="s">
        <v>2301</v>
      </c>
      <c r="C300" t="s">
        <v>2302</v>
      </c>
    </row>
    <row r="301" spans="1:3" x14ac:dyDescent="0.25">
      <c r="A301" s="1">
        <v>44298</v>
      </c>
      <c r="B301" t="s">
        <v>2297</v>
      </c>
      <c r="C301" t="s">
        <v>2298</v>
      </c>
    </row>
    <row r="302" spans="1:3" x14ac:dyDescent="0.25">
      <c r="A302" s="1">
        <v>44298</v>
      </c>
      <c r="B302" t="s">
        <v>2293</v>
      </c>
      <c r="C302" t="s">
        <v>2294</v>
      </c>
    </row>
    <row r="303" spans="1:3" x14ac:dyDescent="0.25">
      <c r="A303" s="1">
        <v>44298</v>
      </c>
      <c r="B303" t="s">
        <v>2329</v>
      </c>
      <c r="C303" t="s">
        <v>2330</v>
      </c>
    </row>
    <row r="304" spans="1:3" x14ac:dyDescent="0.25">
      <c r="A304" s="1">
        <v>44298</v>
      </c>
      <c r="B304" t="s">
        <v>2328</v>
      </c>
      <c r="C304" t="s">
        <v>2272</v>
      </c>
    </row>
    <row r="305" spans="1:3" x14ac:dyDescent="0.25">
      <c r="A305" s="1">
        <v>44298</v>
      </c>
      <c r="B305" t="s">
        <v>2125</v>
      </c>
    </row>
    <row r="306" spans="1:3" x14ac:dyDescent="0.25">
      <c r="A306" s="1">
        <v>44298</v>
      </c>
      <c r="B306" t="s">
        <v>1945</v>
      </c>
    </row>
    <row r="307" spans="1:3" x14ac:dyDescent="0.25">
      <c r="A307" s="1">
        <v>44298</v>
      </c>
      <c r="B307" t="s">
        <v>1945</v>
      </c>
    </row>
    <row r="308" spans="1:3" x14ac:dyDescent="0.25">
      <c r="A308" s="1">
        <v>44298</v>
      </c>
      <c r="B308" t="s">
        <v>1945</v>
      </c>
    </row>
    <row r="309" spans="1:3" x14ac:dyDescent="0.25">
      <c r="A309" s="1">
        <v>44298</v>
      </c>
      <c r="B309" t="s">
        <v>2326</v>
      </c>
      <c r="C309" t="s">
        <v>2327</v>
      </c>
    </row>
    <row r="310" spans="1:3" x14ac:dyDescent="0.25">
      <c r="A310" s="1">
        <v>44298</v>
      </c>
      <c r="B310" t="s">
        <v>2335</v>
      </c>
      <c r="C310" t="s">
        <v>2211</v>
      </c>
    </row>
    <row r="311" spans="1:3" x14ac:dyDescent="0.25">
      <c r="A311" s="1">
        <v>44298</v>
      </c>
      <c r="B311" t="s">
        <v>1945</v>
      </c>
    </row>
    <row r="312" spans="1:3" x14ac:dyDescent="0.25">
      <c r="A312" s="1">
        <v>44298</v>
      </c>
      <c r="B312" t="s">
        <v>1945</v>
      </c>
    </row>
    <row r="313" spans="1:3" x14ac:dyDescent="0.25">
      <c r="A313" s="1">
        <v>44298</v>
      </c>
      <c r="B313" t="s">
        <v>2331</v>
      </c>
      <c r="C313" t="s">
        <v>2332</v>
      </c>
    </row>
    <row r="314" spans="1:3" x14ac:dyDescent="0.25">
      <c r="A314" s="1">
        <v>44298</v>
      </c>
      <c r="B314" t="s">
        <v>2333</v>
      </c>
      <c r="C314" t="s">
        <v>2334</v>
      </c>
    </row>
    <row r="315" spans="1:3" x14ac:dyDescent="0.25">
      <c r="A315" s="1">
        <v>44298</v>
      </c>
      <c r="B315" t="s">
        <v>2336</v>
      </c>
      <c r="C315" t="s">
        <v>2337</v>
      </c>
    </row>
    <row r="316" spans="1:3" x14ac:dyDescent="0.25">
      <c r="A316" s="1">
        <v>44298</v>
      </c>
      <c r="B316" t="s">
        <v>2340</v>
      </c>
      <c r="C316" t="s">
        <v>2341</v>
      </c>
    </row>
    <row r="317" spans="1:3" x14ac:dyDescent="0.25">
      <c r="A317" s="1">
        <v>44298</v>
      </c>
      <c r="B317" t="s">
        <v>1967</v>
      </c>
    </row>
    <row r="318" spans="1:3" x14ac:dyDescent="0.25">
      <c r="A318" s="1">
        <v>44298</v>
      </c>
      <c r="B318" t="s">
        <v>1967</v>
      </c>
    </row>
    <row r="319" spans="1:3" x14ac:dyDescent="0.25">
      <c r="A319" s="1">
        <v>44298</v>
      </c>
      <c r="B319" t="s">
        <v>2338</v>
      </c>
      <c r="C319" t="s">
        <v>2339</v>
      </c>
    </row>
    <row r="320" spans="1:3" x14ac:dyDescent="0.25">
      <c r="A320" s="1">
        <v>44298</v>
      </c>
      <c r="B320" t="s">
        <v>2120</v>
      </c>
    </row>
    <row r="321" spans="1:3" x14ac:dyDescent="0.25">
      <c r="A321" s="1">
        <v>44298</v>
      </c>
      <c r="B321" t="s">
        <v>2346</v>
      </c>
      <c r="C321" t="s">
        <v>2347</v>
      </c>
    </row>
    <row r="322" spans="1:3" x14ac:dyDescent="0.25">
      <c r="A322" s="1">
        <v>44298</v>
      </c>
      <c r="B322" t="s">
        <v>2354</v>
      </c>
      <c r="C322" t="s">
        <v>2355</v>
      </c>
    </row>
    <row r="323" spans="1:3" x14ac:dyDescent="0.25">
      <c r="A323" s="1">
        <v>44298</v>
      </c>
      <c r="B323" t="s">
        <v>2356</v>
      </c>
      <c r="C323" t="s">
        <v>2357</v>
      </c>
    </row>
    <row r="324" spans="1:3" x14ac:dyDescent="0.25">
      <c r="A324" s="1">
        <v>44298</v>
      </c>
      <c r="B324" t="s">
        <v>2353</v>
      </c>
      <c r="C324" t="s">
        <v>1988</v>
      </c>
    </row>
    <row r="325" spans="1:3" x14ac:dyDescent="0.25">
      <c r="A325" s="1">
        <v>44298</v>
      </c>
      <c r="B325" t="s">
        <v>2359</v>
      </c>
      <c r="C325" t="s">
        <v>2360</v>
      </c>
    </row>
    <row r="326" spans="1:3" x14ac:dyDescent="0.25">
      <c r="A326" s="1">
        <v>44298</v>
      </c>
      <c r="B326" t="s">
        <v>2351</v>
      </c>
    </row>
    <row r="327" spans="1:3" x14ac:dyDescent="0.25">
      <c r="A327" s="1">
        <v>44298</v>
      </c>
      <c r="B327" t="s">
        <v>2079</v>
      </c>
    </row>
    <row r="328" spans="1:3" x14ac:dyDescent="0.25">
      <c r="A328" s="1">
        <v>44298</v>
      </c>
      <c r="B328" t="s">
        <v>2352</v>
      </c>
    </row>
    <row r="329" spans="1:3" x14ac:dyDescent="0.25">
      <c r="A329" s="1">
        <v>44298</v>
      </c>
      <c r="B329" t="s">
        <v>2361</v>
      </c>
    </row>
    <row r="330" spans="1:3" x14ac:dyDescent="0.25">
      <c r="A330" s="1">
        <v>44298</v>
      </c>
      <c r="B330" t="s">
        <v>1970</v>
      </c>
    </row>
    <row r="331" spans="1:3" x14ac:dyDescent="0.25">
      <c r="A331" s="1">
        <v>44298</v>
      </c>
      <c r="B331" t="s">
        <v>2350</v>
      </c>
      <c r="C331" t="s">
        <v>2296</v>
      </c>
    </row>
    <row r="332" spans="1:3" x14ac:dyDescent="0.25">
      <c r="A332" s="1">
        <v>44298</v>
      </c>
      <c r="B332" t="s">
        <v>2342</v>
      </c>
      <c r="C332" t="s">
        <v>2343</v>
      </c>
    </row>
    <row r="333" spans="1:3" x14ac:dyDescent="0.25">
      <c r="A333" s="1">
        <v>44298</v>
      </c>
      <c r="B333" t="s">
        <v>2125</v>
      </c>
    </row>
    <row r="334" spans="1:3" x14ac:dyDescent="0.25">
      <c r="A334" s="1">
        <v>44298</v>
      </c>
      <c r="B334" t="s">
        <v>1945</v>
      </c>
    </row>
    <row r="335" spans="1:3" x14ac:dyDescent="0.25">
      <c r="A335" s="1">
        <v>44298</v>
      </c>
      <c r="B335" t="s">
        <v>1945</v>
      </c>
    </row>
    <row r="336" spans="1:3" x14ac:dyDescent="0.25">
      <c r="A336" s="1">
        <v>44298</v>
      </c>
      <c r="B336" t="s">
        <v>2024</v>
      </c>
    </row>
    <row r="337" spans="1:3" x14ac:dyDescent="0.25">
      <c r="A337" s="1">
        <v>44298</v>
      </c>
      <c r="B337" t="s">
        <v>2024</v>
      </c>
    </row>
    <row r="338" spans="1:3" x14ac:dyDescent="0.25">
      <c r="A338" s="1">
        <v>44298</v>
      </c>
      <c r="B338" t="s">
        <v>2358</v>
      </c>
      <c r="C338" t="s">
        <v>1993</v>
      </c>
    </row>
    <row r="339" spans="1:3" x14ac:dyDescent="0.25">
      <c r="A339" s="1">
        <v>44298</v>
      </c>
      <c r="B339" t="s">
        <v>2358</v>
      </c>
      <c r="C339" t="s">
        <v>1993</v>
      </c>
    </row>
    <row r="340" spans="1:3" x14ac:dyDescent="0.25">
      <c r="A340" s="1">
        <v>44298</v>
      </c>
      <c r="B340" t="s">
        <v>2348</v>
      </c>
      <c r="C340" t="s">
        <v>2137</v>
      </c>
    </row>
    <row r="341" spans="1:3" x14ac:dyDescent="0.25">
      <c r="A341" s="1">
        <v>44298</v>
      </c>
      <c r="B341" t="s">
        <v>2349</v>
      </c>
      <c r="C341" t="s">
        <v>1951</v>
      </c>
    </row>
    <row r="342" spans="1:3" x14ac:dyDescent="0.25">
      <c r="A342" s="1">
        <v>44298</v>
      </c>
      <c r="B342" t="s">
        <v>2344</v>
      </c>
      <c r="C342" t="s">
        <v>2345</v>
      </c>
    </row>
    <row r="343" spans="1:3" x14ac:dyDescent="0.25">
      <c r="A343" s="1">
        <v>44298</v>
      </c>
      <c r="B343" t="s">
        <v>2371</v>
      </c>
      <c r="C343" t="s">
        <v>2372</v>
      </c>
    </row>
    <row r="344" spans="1:3" x14ac:dyDescent="0.25">
      <c r="A344" s="1">
        <v>44298</v>
      </c>
      <c r="B344" t="s">
        <v>1970</v>
      </c>
    </row>
    <row r="345" spans="1:3" x14ac:dyDescent="0.25">
      <c r="A345" s="1">
        <v>44298</v>
      </c>
      <c r="B345" t="s">
        <v>2366</v>
      </c>
      <c r="C345" t="s">
        <v>2367</v>
      </c>
    </row>
    <row r="346" spans="1:3" x14ac:dyDescent="0.25">
      <c r="A346" s="1">
        <v>44298</v>
      </c>
      <c r="B346" t="s">
        <v>1945</v>
      </c>
    </row>
    <row r="347" spans="1:3" x14ac:dyDescent="0.25">
      <c r="A347" s="1">
        <v>44298</v>
      </c>
      <c r="B347" t="s">
        <v>1945</v>
      </c>
    </row>
    <row r="348" spans="1:3" x14ac:dyDescent="0.25">
      <c r="A348" s="1">
        <v>44298</v>
      </c>
      <c r="B348" t="s">
        <v>1945</v>
      </c>
    </row>
    <row r="349" spans="1:3" x14ac:dyDescent="0.25">
      <c r="A349" s="1">
        <v>44298</v>
      </c>
      <c r="B349" t="s">
        <v>1945</v>
      </c>
    </row>
    <row r="350" spans="1:3" x14ac:dyDescent="0.25">
      <c r="A350" s="1">
        <v>44298</v>
      </c>
      <c r="B350" t="s">
        <v>1945</v>
      </c>
    </row>
    <row r="351" spans="1:3" x14ac:dyDescent="0.25">
      <c r="A351" s="1">
        <v>44298</v>
      </c>
      <c r="B351" t="s">
        <v>1945</v>
      </c>
    </row>
    <row r="352" spans="1:3" x14ac:dyDescent="0.25">
      <c r="A352" s="1">
        <v>44298</v>
      </c>
      <c r="B352" t="s">
        <v>2370</v>
      </c>
      <c r="C352" t="s">
        <v>2137</v>
      </c>
    </row>
    <row r="353" spans="1:3" x14ac:dyDescent="0.25">
      <c r="A353" s="1">
        <v>44298</v>
      </c>
      <c r="B353" t="s">
        <v>2368</v>
      </c>
      <c r="C353" t="s">
        <v>2369</v>
      </c>
    </row>
    <row r="354" spans="1:3" x14ac:dyDescent="0.25">
      <c r="A354" s="1">
        <v>44298</v>
      </c>
      <c r="B354" t="s">
        <v>2380</v>
      </c>
      <c r="C354" t="s">
        <v>2381</v>
      </c>
    </row>
    <row r="355" spans="1:3" x14ac:dyDescent="0.25">
      <c r="A355" s="1">
        <v>44298</v>
      </c>
      <c r="B355" t="s">
        <v>2375</v>
      </c>
      <c r="C355" t="s">
        <v>2376</v>
      </c>
    </row>
    <row r="356" spans="1:3" x14ac:dyDescent="0.25">
      <c r="A356" s="1">
        <v>44298</v>
      </c>
      <c r="B356" t="s">
        <v>2384</v>
      </c>
    </row>
    <row r="357" spans="1:3" x14ac:dyDescent="0.25">
      <c r="A357" s="1">
        <v>44298</v>
      </c>
      <c r="B357" t="s">
        <v>2379</v>
      </c>
      <c r="C357" t="s">
        <v>2223</v>
      </c>
    </row>
    <row r="358" spans="1:3" x14ac:dyDescent="0.25">
      <c r="A358" s="1">
        <v>44298</v>
      </c>
      <c r="B358" t="s">
        <v>2377</v>
      </c>
      <c r="C358" t="s">
        <v>2378</v>
      </c>
    </row>
    <row r="359" spans="1:3" x14ac:dyDescent="0.25">
      <c r="A359" s="1">
        <v>44298</v>
      </c>
      <c r="B359" t="s">
        <v>2385</v>
      </c>
      <c r="C359" t="s">
        <v>2386</v>
      </c>
    </row>
    <row r="360" spans="1:3" x14ac:dyDescent="0.25">
      <c r="A360" s="1">
        <v>44298</v>
      </c>
      <c r="B360" t="s">
        <v>2387</v>
      </c>
      <c r="C360" t="s">
        <v>2298</v>
      </c>
    </row>
    <row r="361" spans="1:3" x14ac:dyDescent="0.25">
      <c r="A361" s="1">
        <v>44298</v>
      </c>
      <c r="B361" t="s">
        <v>2392</v>
      </c>
    </row>
    <row r="362" spans="1:3" x14ac:dyDescent="0.25">
      <c r="A362" s="1">
        <v>44298</v>
      </c>
      <c r="B362" t="s">
        <v>1970</v>
      </c>
    </row>
    <row r="363" spans="1:3" x14ac:dyDescent="0.25">
      <c r="A363" s="1">
        <v>44298</v>
      </c>
      <c r="B363" t="s">
        <v>1970</v>
      </c>
    </row>
    <row r="364" spans="1:3" x14ac:dyDescent="0.25">
      <c r="A364" s="1">
        <v>44298</v>
      </c>
      <c r="B364" t="s">
        <v>1970</v>
      </c>
    </row>
    <row r="365" spans="1:3" x14ac:dyDescent="0.25">
      <c r="A365" s="1">
        <v>44298</v>
      </c>
      <c r="B365" t="s">
        <v>2382</v>
      </c>
      <c r="C365" t="s">
        <v>2383</v>
      </c>
    </row>
    <row r="366" spans="1:3" x14ac:dyDescent="0.25">
      <c r="A366" s="1">
        <v>44298</v>
      </c>
      <c r="B366" t="s">
        <v>2125</v>
      </c>
    </row>
    <row r="367" spans="1:3" x14ac:dyDescent="0.25">
      <c r="A367" s="1">
        <v>44298</v>
      </c>
      <c r="B367" t="s">
        <v>2125</v>
      </c>
    </row>
    <row r="368" spans="1:3" x14ac:dyDescent="0.25">
      <c r="A368" s="1">
        <v>44298</v>
      </c>
      <c r="B368" t="s">
        <v>2388</v>
      </c>
      <c r="C368" t="s">
        <v>2389</v>
      </c>
    </row>
    <row r="369" spans="1:3" x14ac:dyDescent="0.25">
      <c r="A369" s="1">
        <v>44298</v>
      </c>
      <c r="B369" t="s">
        <v>1945</v>
      </c>
    </row>
    <row r="370" spans="1:3" x14ac:dyDescent="0.25">
      <c r="A370" s="1">
        <v>44298</v>
      </c>
      <c r="B370" t="s">
        <v>1945</v>
      </c>
    </row>
    <row r="371" spans="1:3" x14ac:dyDescent="0.25">
      <c r="A371" s="1">
        <v>44298</v>
      </c>
      <c r="B371" t="s">
        <v>1945</v>
      </c>
    </row>
    <row r="372" spans="1:3" x14ac:dyDescent="0.25">
      <c r="A372" s="1">
        <v>44298</v>
      </c>
      <c r="B372" t="s">
        <v>1945</v>
      </c>
    </row>
    <row r="373" spans="1:3" x14ac:dyDescent="0.25">
      <c r="A373" s="1">
        <v>44298</v>
      </c>
      <c r="B373" t="s">
        <v>1945</v>
      </c>
    </row>
    <row r="374" spans="1:3" x14ac:dyDescent="0.25">
      <c r="A374" s="1">
        <v>44298</v>
      </c>
      <c r="B374" t="s">
        <v>1945</v>
      </c>
    </row>
    <row r="375" spans="1:3" x14ac:dyDescent="0.25">
      <c r="A375" s="1">
        <v>44298</v>
      </c>
      <c r="B375" t="s">
        <v>2390</v>
      </c>
      <c r="C375" t="s">
        <v>2391</v>
      </c>
    </row>
    <row r="376" spans="1:3" x14ac:dyDescent="0.25">
      <c r="A376" s="1">
        <v>44298</v>
      </c>
      <c r="B376" t="s">
        <v>2393</v>
      </c>
      <c r="C376" t="s">
        <v>2394</v>
      </c>
    </row>
    <row r="377" spans="1:3" x14ac:dyDescent="0.25">
      <c r="A377" s="1">
        <v>44298</v>
      </c>
      <c r="B377" t="s">
        <v>2398</v>
      </c>
      <c r="C377" t="s">
        <v>2399</v>
      </c>
    </row>
    <row r="378" spans="1:3" x14ac:dyDescent="0.25">
      <c r="A378" s="1">
        <v>44298</v>
      </c>
      <c r="B378" t="s">
        <v>2400</v>
      </c>
      <c r="C378" t="s">
        <v>2401</v>
      </c>
    </row>
    <row r="379" spans="1:3" x14ac:dyDescent="0.25">
      <c r="A379" s="1">
        <v>44298</v>
      </c>
      <c r="B379" t="s">
        <v>2402</v>
      </c>
      <c r="C379" t="s">
        <v>2403</v>
      </c>
    </row>
    <row r="380" spans="1:3" x14ac:dyDescent="0.25">
      <c r="A380" s="1">
        <v>44298</v>
      </c>
      <c r="B380" t="s">
        <v>2407</v>
      </c>
      <c r="C380" t="s">
        <v>2408</v>
      </c>
    </row>
    <row r="381" spans="1:3" x14ac:dyDescent="0.25">
      <c r="A381" s="1">
        <v>44298</v>
      </c>
      <c r="B381" t="s">
        <v>2404</v>
      </c>
      <c r="C381" t="s">
        <v>2405</v>
      </c>
    </row>
    <row r="382" spans="1:3" x14ac:dyDescent="0.25">
      <c r="A382" s="1">
        <v>44298</v>
      </c>
      <c r="B382" t="s">
        <v>1970</v>
      </c>
    </row>
    <row r="383" spans="1:3" x14ac:dyDescent="0.25">
      <c r="A383" s="1">
        <v>44298</v>
      </c>
      <c r="B383" t="s">
        <v>2395</v>
      </c>
      <c r="C383" t="s">
        <v>2284</v>
      </c>
    </row>
    <row r="384" spans="1:3" x14ac:dyDescent="0.25">
      <c r="A384" s="1">
        <v>44298</v>
      </c>
      <c r="B384" t="s">
        <v>2409</v>
      </c>
      <c r="C384" t="s">
        <v>2410</v>
      </c>
    </row>
    <row r="385" spans="1:3" x14ac:dyDescent="0.25">
      <c r="A385" s="1">
        <v>44298</v>
      </c>
      <c r="B385" t="s">
        <v>1945</v>
      </c>
    </row>
    <row r="386" spans="1:3" x14ac:dyDescent="0.25">
      <c r="A386" s="1">
        <v>44298</v>
      </c>
      <c r="B386" t="s">
        <v>1967</v>
      </c>
    </row>
    <row r="387" spans="1:3" x14ac:dyDescent="0.25">
      <c r="A387" s="1">
        <v>44298</v>
      </c>
      <c r="B387" t="s">
        <v>1967</v>
      </c>
    </row>
    <row r="388" spans="1:3" x14ac:dyDescent="0.25">
      <c r="A388" s="1">
        <v>44298</v>
      </c>
      <c r="B388" t="s">
        <v>1967</v>
      </c>
    </row>
    <row r="389" spans="1:3" x14ac:dyDescent="0.25">
      <c r="A389" s="1">
        <v>44298</v>
      </c>
      <c r="B389" t="s">
        <v>1967</v>
      </c>
    </row>
    <row r="390" spans="1:3" x14ac:dyDescent="0.25">
      <c r="A390" s="1">
        <v>44298</v>
      </c>
      <c r="B390" t="s">
        <v>1967</v>
      </c>
    </row>
    <row r="391" spans="1:3" x14ac:dyDescent="0.25">
      <c r="A391" s="1">
        <v>44298</v>
      </c>
      <c r="B391" t="s">
        <v>2406</v>
      </c>
      <c r="C391" t="s">
        <v>2105</v>
      </c>
    </row>
    <row r="392" spans="1:3" x14ac:dyDescent="0.25">
      <c r="A392" s="1">
        <v>44298</v>
      </c>
      <c r="B392" t="s">
        <v>2396</v>
      </c>
      <c r="C392" t="s">
        <v>2397</v>
      </c>
    </row>
    <row r="393" spans="1:3" x14ac:dyDescent="0.25">
      <c r="A393" s="1">
        <v>44298</v>
      </c>
      <c r="B393" t="s">
        <v>2435</v>
      </c>
      <c r="C393" t="s">
        <v>2436</v>
      </c>
    </row>
    <row r="394" spans="1:3" x14ac:dyDescent="0.25">
      <c r="A394" s="1">
        <v>44298</v>
      </c>
      <c r="B394" t="s">
        <v>2422</v>
      </c>
      <c r="C394" t="s">
        <v>2423</v>
      </c>
    </row>
    <row r="395" spans="1:3" x14ac:dyDescent="0.25">
      <c r="A395" s="1">
        <v>44298</v>
      </c>
      <c r="B395" t="s">
        <v>2426</v>
      </c>
    </row>
    <row r="396" spans="1:3" x14ac:dyDescent="0.25">
      <c r="A396" s="1">
        <v>44298</v>
      </c>
      <c r="B396" t="s">
        <v>2433</v>
      </c>
      <c r="C396" t="s">
        <v>2296</v>
      </c>
    </row>
    <row r="397" spans="1:3" x14ac:dyDescent="0.25">
      <c r="A397" s="1">
        <v>44298</v>
      </c>
      <c r="B397" t="s">
        <v>2434</v>
      </c>
    </row>
    <row r="398" spans="1:3" x14ac:dyDescent="0.25">
      <c r="A398" s="1">
        <v>44298</v>
      </c>
      <c r="B398" t="s">
        <v>2429</v>
      </c>
      <c r="C398" t="s">
        <v>2430</v>
      </c>
    </row>
    <row r="399" spans="1:3" x14ac:dyDescent="0.25">
      <c r="A399" s="1">
        <v>44298</v>
      </c>
      <c r="B399" t="s">
        <v>1973</v>
      </c>
    </row>
    <row r="400" spans="1:3" x14ac:dyDescent="0.25">
      <c r="A400" s="1">
        <v>44298</v>
      </c>
      <c r="B400" t="s">
        <v>2424</v>
      </c>
      <c r="C400" t="s">
        <v>2425</v>
      </c>
    </row>
    <row r="401" spans="1:3" x14ac:dyDescent="0.25">
      <c r="A401" s="1">
        <v>44298</v>
      </c>
      <c r="B401" t="s">
        <v>1967</v>
      </c>
    </row>
    <row r="402" spans="1:3" x14ac:dyDescent="0.25">
      <c r="A402" s="1">
        <v>44298</v>
      </c>
      <c r="B402" t="s">
        <v>1967</v>
      </c>
    </row>
    <row r="403" spans="1:3" x14ac:dyDescent="0.25">
      <c r="A403" s="1">
        <v>44298</v>
      </c>
      <c r="B403" t="s">
        <v>1967</v>
      </c>
    </row>
    <row r="404" spans="1:3" x14ac:dyDescent="0.25">
      <c r="A404" s="1">
        <v>44298</v>
      </c>
      <c r="B404" t="s">
        <v>2427</v>
      </c>
      <c r="C404" t="s">
        <v>2428</v>
      </c>
    </row>
    <row r="405" spans="1:3" x14ac:dyDescent="0.25">
      <c r="A405" s="1">
        <v>44298</v>
      </c>
      <c r="B405" t="s">
        <v>2431</v>
      </c>
      <c r="C405" t="s">
        <v>2432</v>
      </c>
    </row>
    <row r="406" spans="1:3" x14ac:dyDescent="0.25">
      <c r="A406" s="1">
        <v>44298</v>
      </c>
      <c r="B406" t="s">
        <v>2444</v>
      </c>
      <c r="C406" t="s">
        <v>2445</v>
      </c>
    </row>
    <row r="407" spans="1:3" x14ac:dyDescent="0.25">
      <c r="A407" s="1">
        <v>44298</v>
      </c>
      <c r="B407" t="s">
        <v>2446</v>
      </c>
    </row>
    <row r="408" spans="1:3" x14ac:dyDescent="0.25">
      <c r="A408" s="1">
        <v>44298</v>
      </c>
      <c r="B408" t="s">
        <v>2447</v>
      </c>
      <c r="C408" t="s">
        <v>2448</v>
      </c>
    </row>
    <row r="409" spans="1:3" x14ac:dyDescent="0.25">
      <c r="A409" s="1">
        <v>44298</v>
      </c>
      <c r="B409" t="s">
        <v>2442</v>
      </c>
      <c r="C409" t="s">
        <v>2443</v>
      </c>
    </row>
    <row r="410" spans="1:3" x14ac:dyDescent="0.25">
      <c r="A410" s="1">
        <v>44298</v>
      </c>
      <c r="B410" t="s">
        <v>1945</v>
      </c>
    </row>
    <row r="411" spans="1:3" x14ac:dyDescent="0.25">
      <c r="A411" s="1">
        <v>44298</v>
      </c>
      <c r="B411" t="s">
        <v>1945</v>
      </c>
    </row>
    <row r="412" spans="1:3" x14ac:dyDescent="0.25">
      <c r="A412" s="1">
        <v>44298</v>
      </c>
      <c r="B412" t="s">
        <v>2358</v>
      </c>
      <c r="C412" t="s">
        <v>1993</v>
      </c>
    </row>
    <row r="413" spans="1:3" x14ac:dyDescent="0.25">
      <c r="A413" s="1">
        <v>44298</v>
      </c>
      <c r="B413" t="s">
        <v>2462</v>
      </c>
      <c r="C413" t="s">
        <v>2463</v>
      </c>
    </row>
    <row r="414" spans="1:3" x14ac:dyDescent="0.25">
      <c r="A414" s="1">
        <v>44298</v>
      </c>
      <c r="B414" t="s">
        <v>2353</v>
      </c>
      <c r="C414" t="s">
        <v>1988</v>
      </c>
    </row>
    <row r="415" spans="1:3" x14ac:dyDescent="0.25">
      <c r="A415" s="1">
        <v>44298</v>
      </c>
      <c r="B415" t="s">
        <v>2461</v>
      </c>
      <c r="C415" t="s">
        <v>1988</v>
      </c>
    </row>
    <row r="416" spans="1:3" x14ac:dyDescent="0.25">
      <c r="A416" s="1">
        <v>44298</v>
      </c>
      <c r="B416" t="s">
        <v>2468</v>
      </c>
      <c r="C416" t="s">
        <v>2325</v>
      </c>
    </row>
    <row r="417" spans="1:3" x14ac:dyDescent="0.25">
      <c r="A417" s="1">
        <v>44298</v>
      </c>
      <c r="B417" t="s">
        <v>2459</v>
      </c>
      <c r="C417" t="s">
        <v>2460</v>
      </c>
    </row>
    <row r="418" spans="1:3" x14ac:dyDescent="0.25">
      <c r="A418" s="1">
        <v>44298</v>
      </c>
      <c r="B418" t="s">
        <v>1945</v>
      </c>
    </row>
    <row r="419" spans="1:3" x14ac:dyDescent="0.25">
      <c r="A419" s="1">
        <v>44298</v>
      </c>
      <c r="B419" t="s">
        <v>2024</v>
      </c>
    </row>
    <row r="420" spans="1:3" x14ac:dyDescent="0.25">
      <c r="A420" s="1">
        <v>44298</v>
      </c>
      <c r="B420" t="s">
        <v>2466</v>
      </c>
      <c r="C420" t="s">
        <v>2467</v>
      </c>
    </row>
    <row r="421" spans="1:3" x14ac:dyDescent="0.25">
      <c r="A421" s="1">
        <v>44298</v>
      </c>
      <c r="B421" t="s">
        <v>2469</v>
      </c>
      <c r="C421" t="s">
        <v>2470</v>
      </c>
    </row>
    <row r="422" spans="1:3" x14ac:dyDescent="0.25">
      <c r="A422" s="1">
        <v>44298</v>
      </c>
      <c r="B422" t="s">
        <v>2464</v>
      </c>
      <c r="C422" t="s">
        <v>2465</v>
      </c>
    </row>
    <row r="423" spans="1:3" x14ac:dyDescent="0.25">
      <c r="A423" s="1">
        <v>44298</v>
      </c>
      <c r="B423" t="s">
        <v>2478</v>
      </c>
      <c r="C423" t="s">
        <v>2479</v>
      </c>
    </row>
    <row r="424" spans="1:3" x14ac:dyDescent="0.25">
      <c r="A424" s="1">
        <v>44298</v>
      </c>
      <c r="B424" t="s">
        <v>2482</v>
      </c>
      <c r="C424" t="s">
        <v>2483</v>
      </c>
    </row>
    <row r="425" spans="1:3" x14ac:dyDescent="0.25">
      <c r="A425" s="1">
        <v>44298</v>
      </c>
      <c r="B425" t="s">
        <v>2484</v>
      </c>
    </row>
    <row r="426" spans="1:3" x14ac:dyDescent="0.25">
      <c r="A426" s="1">
        <v>44298</v>
      </c>
      <c r="B426" t="s">
        <v>2481</v>
      </c>
    </row>
    <row r="427" spans="1:3" x14ac:dyDescent="0.25">
      <c r="A427" s="1">
        <v>44298</v>
      </c>
      <c r="B427" t="s">
        <v>1970</v>
      </c>
    </row>
    <row r="428" spans="1:3" x14ac:dyDescent="0.25">
      <c r="A428" s="1">
        <v>44298</v>
      </c>
      <c r="B428" t="s">
        <v>1964</v>
      </c>
    </row>
    <row r="429" spans="1:3" x14ac:dyDescent="0.25">
      <c r="A429" s="1">
        <v>44298</v>
      </c>
      <c r="B429" t="s">
        <v>1964</v>
      </c>
    </row>
    <row r="430" spans="1:3" x14ac:dyDescent="0.25">
      <c r="A430" s="1">
        <v>44298</v>
      </c>
      <c r="B430" t="s">
        <v>1964</v>
      </c>
    </row>
    <row r="431" spans="1:3" x14ac:dyDescent="0.25">
      <c r="A431" s="1">
        <v>44298</v>
      </c>
      <c r="B431" t="s">
        <v>1964</v>
      </c>
    </row>
    <row r="432" spans="1:3" x14ac:dyDescent="0.25">
      <c r="A432" s="1">
        <v>44298</v>
      </c>
      <c r="B432" t="s">
        <v>2125</v>
      </c>
    </row>
    <row r="433" spans="1:3" x14ac:dyDescent="0.25">
      <c r="A433" s="1">
        <v>44298</v>
      </c>
      <c r="B433" t="s">
        <v>2477</v>
      </c>
    </row>
    <row r="434" spans="1:3" x14ac:dyDescent="0.25">
      <c r="A434" s="1">
        <v>44298</v>
      </c>
      <c r="B434" t="s">
        <v>1945</v>
      </c>
    </row>
    <row r="435" spans="1:3" x14ac:dyDescent="0.25">
      <c r="A435" s="1">
        <v>44298</v>
      </c>
      <c r="B435" t="s">
        <v>1945</v>
      </c>
    </row>
    <row r="436" spans="1:3" x14ac:dyDescent="0.25">
      <c r="A436" s="1">
        <v>44298</v>
      </c>
      <c r="B436" t="s">
        <v>1945</v>
      </c>
    </row>
    <row r="437" spans="1:3" x14ac:dyDescent="0.25">
      <c r="A437" s="1">
        <v>44298</v>
      </c>
      <c r="B437" t="s">
        <v>1945</v>
      </c>
    </row>
    <row r="438" spans="1:3" x14ac:dyDescent="0.25">
      <c r="A438" s="1">
        <v>44298</v>
      </c>
      <c r="B438" t="s">
        <v>2024</v>
      </c>
    </row>
    <row r="439" spans="1:3" x14ac:dyDescent="0.25">
      <c r="A439" s="1">
        <v>44298</v>
      </c>
      <c r="B439" t="s">
        <v>2024</v>
      </c>
    </row>
    <row r="440" spans="1:3" x14ac:dyDescent="0.25">
      <c r="A440" s="1">
        <v>44298</v>
      </c>
      <c r="B440" t="s">
        <v>2165</v>
      </c>
      <c r="C440" t="s">
        <v>2480</v>
      </c>
    </row>
    <row r="441" spans="1:3" x14ac:dyDescent="0.25">
      <c r="A441" s="1">
        <v>44298</v>
      </c>
      <c r="B441" t="s">
        <v>2307</v>
      </c>
      <c r="C441" t="s">
        <v>2085</v>
      </c>
    </row>
    <row r="442" spans="1:3" x14ac:dyDescent="0.25">
      <c r="A442" s="1">
        <v>44298</v>
      </c>
      <c r="B442" t="s">
        <v>2502</v>
      </c>
      <c r="C442" t="s">
        <v>2503</v>
      </c>
    </row>
    <row r="443" spans="1:3" x14ac:dyDescent="0.25">
      <c r="A443" s="1">
        <v>44298</v>
      </c>
      <c r="B443" t="s">
        <v>2508</v>
      </c>
      <c r="C443" t="s">
        <v>2509</v>
      </c>
    </row>
    <row r="444" spans="1:3" x14ac:dyDescent="0.25">
      <c r="A444" s="1">
        <v>44298</v>
      </c>
      <c r="B444" t="s">
        <v>2498</v>
      </c>
      <c r="C444" t="s">
        <v>2499</v>
      </c>
    </row>
    <row r="445" spans="1:3" x14ac:dyDescent="0.25">
      <c r="A445" s="1">
        <v>44298</v>
      </c>
      <c r="B445" t="s">
        <v>1970</v>
      </c>
    </row>
    <row r="446" spans="1:3" x14ac:dyDescent="0.25">
      <c r="A446" s="1">
        <v>44298</v>
      </c>
      <c r="B446" t="s">
        <v>2504</v>
      </c>
      <c r="C446" t="s">
        <v>2505</v>
      </c>
    </row>
    <row r="447" spans="1:3" x14ac:dyDescent="0.25">
      <c r="A447" s="1">
        <v>44298</v>
      </c>
      <c r="B447" t="s">
        <v>2506</v>
      </c>
      <c r="C447" t="s">
        <v>2507</v>
      </c>
    </row>
    <row r="448" spans="1:3" x14ac:dyDescent="0.25">
      <c r="A448" s="1">
        <v>44298</v>
      </c>
      <c r="B448" t="s">
        <v>2496</v>
      </c>
      <c r="C448" t="s">
        <v>2497</v>
      </c>
    </row>
    <row r="449" spans="1:3" x14ac:dyDescent="0.25">
      <c r="A449" s="1">
        <v>44298</v>
      </c>
      <c r="B449" t="s">
        <v>2500</v>
      </c>
      <c r="C449" t="s">
        <v>2501</v>
      </c>
    </row>
    <row r="450" spans="1:3" x14ac:dyDescent="0.25">
      <c r="A450" s="1">
        <v>44298</v>
      </c>
      <c r="B450" t="s">
        <v>2494</v>
      </c>
      <c r="C450" t="s">
        <v>2495</v>
      </c>
    </row>
    <row r="451" spans="1:3" x14ac:dyDescent="0.25">
      <c r="A451" s="1">
        <v>44298</v>
      </c>
      <c r="B451" t="s">
        <v>1945</v>
      </c>
    </row>
    <row r="452" spans="1:3" x14ac:dyDescent="0.25">
      <c r="A452" s="1">
        <v>44298</v>
      </c>
      <c r="B452" t="s">
        <v>1945</v>
      </c>
    </row>
    <row r="453" spans="1:3" x14ac:dyDescent="0.25">
      <c r="A453" s="1">
        <v>44298</v>
      </c>
      <c r="B453" t="s">
        <v>1945</v>
      </c>
    </row>
    <row r="454" spans="1:3" x14ac:dyDescent="0.25">
      <c r="A454" s="1">
        <v>44298</v>
      </c>
      <c r="B454" t="s">
        <v>1945</v>
      </c>
    </row>
    <row r="455" spans="1:3" x14ac:dyDescent="0.25">
      <c r="A455" s="1">
        <v>44298</v>
      </c>
      <c r="B455" t="s">
        <v>2492</v>
      </c>
      <c r="C455" t="s">
        <v>2493</v>
      </c>
    </row>
    <row r="456" spans="1:3" x14ac:dyDescent="0.25">
      <c r="A456" s="1">
        <v>44298</v>
      </c>
      <c r="B456" t="s">
        <v>1952</v>
      </c>
    </row>
    <row r="457" spans="1:3" x14ac:dyDescent="0.25">
      <c r="A457" s="1">
        <v>44298</v>
      </c>
      <c r="B457" t="s">
        <v>1952</v>
      </c>
    </row>
    <row r="458" spans="1:3" x14ac:dyDescent="0.25">
      <c r="A458" s="1">
        <v>44298</v>
      </c>
      <c r="B458" t="s">
        <v>2518</v>
      </c>
      <c r="C458" t="s">
        <v>2519</v>
      </c>
    </row>
    <row r="459" spans="1:3" x14ac:dyDescent="0.25">
      <c r="A459" s="1">
        <v>44298</v>
      </c>
      <c r="B459" t="s">
        <v>2522</v>
      </c>
      <c r="C459" t="s">
        <v>2211</v>
      </c>
    </row>
    <row r="460" spans="1:3" x14ac:dyDescent="0.25">
      <c r="A460" s="1">
        <v>44298</v>
      </c>
      <c r="B460" t="s">
        <v>2520</v>
      </c>
      <c r="C460" t="s">
        <v>2521</v>
      </c>
    </row>
    <row r="461" spans="1:3" x14ac:dyDescent="0.25">
      <c r="A461" s="1">
        <v>44298</v>
      </c>
      <c r="B461" t="s">
        <v>2523</v>
      </c>
      <c r="C461" t="s">
        <v>2413</v>
      </c>
    </row>
    <row r="462" spans="1:3" x14ac:dyDescent="0.25">
      <c r="A462" s="1">
        <v>44298</v>
      </c>
      <c r="B462" t="s">
        <v>1970</v>
      </c>
    </row>
    <row r="463" spans="1:3" x14ac:dyDescent="0.25">
      <c r="A463" s="1">
        <v>44298</v>
      </c>
      <c r="B463" t="s">
        <v>1970</v>
      </c>
    </row>
    <row r="464" spans="1:3" x14ac:dyDescent="0.25">
      <c r="A464" s="1">
        <v>44298</v>
      </c>
      <c r="B464" t="s">
        <v>1964</v>
      </c>
    </row>
    <row r="465" spans="1:3" x14ac:dyDescent="0.25">
      <c r="A465" s="1">
        <v>44298</v>
      </c>
      <c r="B465" t="s">
        <v>1964</v>
      </c>
    </row>
    <row r="466" spans="1:3" x14ac:dyDescent="0.25">
      <c r="A466" s="1">
        <v>44298</v>
      </c>
      <c r="B466" t="s">
        <v>1964</v>
      </c>
    </row>
    <row r="467" spans="1:3" x14ac:dyDescent="0.25">
      <c r="A467" s="1">
        <v>44298</v>
      </c>
      <c r="B467" t="s">
        <v>1945</v>
      </c>
    </row>
    <row r="468" spans="1:3" x14ac:dyDescent="0.25">
      <c r="A468" s="1">
        <v>44298</v>
      </c>
      <c r="B468" t="s">
        <v>1945</v>
      </c>
    </row>
    <row r="469" spans="1:3" x14ac:dyDescent="0.25">
      <c r="A469" s="1">
        <v>44298</v>
      </c>
      <c r="B469" t="s">
        <v>1945</v>
      </c>
    </row>
    <row r="470" spans="1:3" x14ac:dyDescent="0.25">
      <c r="A470" s="1">
        <v>44298</v>
      </c>
      <c r="B470" t="s">
        <v>2024</v>
      </c>
    </row>
    <row r="471" spans="1:3" x14ac:dyDescent="0.25">
      <c r="A471" s="1">
        <v>44298</v>
      </c>
      <c r="B471" t="s">
        <v>1945</v>
      </c>
    </row>
    <row r="472" spans="1:3" x14ac:dyDescent="0.25">
      <c r="A472" s="1">
        <v>44298</v>
      </c>
      <c r="B472" t="s">
        <v>2530</v>
      </c>
      <c r="C472" t="s">
        <v>2531</v>
      </c>
    </row>
    <row r="473" spans="1:3" x14ac:dyDescent="0.25">
      <c r="A473" s="1">
        <v>44298</v>
      </c>
      <c r="B473" t="s">
        <v>2549</v>
      </c>
      <c r="C473" t="s">
        <v>2550</v>
      </c>
    </row>
    <row r="474" spans="1:3" x14ac:dyDescent="0.25">
      <c r="A474" s="1">
        <v>44298</v>
      </c>
      <c r="B474" t="s">
        <v>2533</v>
      </c>
      <c r="C474" t="s">
        <v>2534</v>
      </c>
    </row>
    <row r="475" spans="1:3" x14ac:dyDescent="0.25">
      <c r="A475" s="1">
        <v>44298</v>
      </c>
      <c r="B475" t="s">
        <v>2546</v>
      </c>
    </row>
    <row r="476" spans="1:3" x14ac:dyDescent="0.25">
      <c r="A476" s="1">
        <v>44298</v>
      </c>
      <c r="B476" t="s">
        <v>2546</v>
      </c>
    </row>
    <row r="477" spans="1:3" x14ac:dyDescent="0.25">
      <c r="A477" s="1">
        <v>44298</v>
      </c>
      <c r="B477" t="s">
        <v>2544</v>
      </c>
      <c r="C477" t="s">
        <v>2545</v>
      </c>
    </row>
    <row r="478" spans="1:3" x14ac:dyDescent="0.25">
      <c r="A478" s="1">
        <v>44298</v>
      </c>
      <c r="B478" t="s">
        <v>2542</v>
      </c>
    </row>
    <row r="479" spans="1:3" x14ac:dyDescent="0.25">
      <c r="A479" s="1">
        <v>44298</v>
      </c>
      <c r="B479" t="s">
        <v>2543</v>
      </c>
    </row>
    <row r="480" spans="1:3" x14ac:dyDescent="0.25">
      <c r="A480" s="1">
        <v>44298</v>
      </c>
      <c r="B480" t="s">
        <v>2547</v>
      </c>
      <c r="C480" t="s">
        <v>2298</v>
      </c>
    </row>
    <row r="481" spans="1:3" x14ac:dyDescent="0.25">
      <c r="A481" s="1">
        <v>44298</v>
      </c>
      <c r="B481" t="s">
        <v>2063</v>
      </c>
    </row>
    <row r="482" spans="1:3" x14ac:dyDescent="0.25">
      <c r="A482" s="1">
        <v>44298</v>
      </c>
      <c r="B482" t="s">
        <v>2548</v>
      </c>
    </row>
    <row r="483" spans="1:3" x14ac:dyDescent="0.25">
      <c r="A483" s="1">
        <v>44298</v>
      </c>
      <c r="B483" t="s">
        <v>2538</v>
      </c>
      <c r="C483" t="s">
        <v>2539</v>
      </c>
    </row>
    <row r="484" spans="1:3" x14ac:dyDescent="0.25">
      <c r="A484" s="1">
        <v>44298</v>
      </c>
      <c r="B484" t="s">
        <v>2532</v>
      </c>
    </row>
    <row r="485" spans="1:3" x14ac:dyDescent="0.25">
      <c r="A485" s="1">
        <v>44298</v>
      </c>
      <c r="B485" t="s">
        <v>2532</v>
      </c>
    </row>
    <row r="486" spans="1:3" x14ac:dyDescent="0.25">
      <c r="A486" s="1">
        <v>44298</v>
      </c>
      <c r="B486" t="s">
        <v>2532</v>
      </c>
    </row>
    <row r="487" spans="1:3" x14ac:dyDescent="0.25">
      <c r="A487" s="1">
        <v>44298</v>
      </c>
      <c r="B487" t="s">
        <v>2532</v>
      </c>
    </row>
    <row r="488" spans="1:3" x14ac:dyDescent="0.25">
      <c r="A488" s="1">
        <v>44298</v>
      </c>
      <c r="B488" t="s">
        <v>2078</v>
      </c>
    </row>
    <row r="489" spans="1:3" x14ac:dyDescent="0.25">
      <c r="A489" s="1">
        <v>44298</v>
      </c>
      <c r="B489" t="s">
        <v>2532</v>
      </c>
    </row>
    <row r="490" spans="1:3" x14ac:dyDescent="0.25">
      <c r="A490" s="1">
        <v>44298</v>
      </c>
      <c r="B490" t="s">
        <v>1970</v>
      </c>
    </row>
    <row r="491" spans="1:3" x14ac:dyDescent="0.25">
      <c r="A491" s="1">
        <v>44298</v>
      </c>
      <c r="B491" t="s">
        <v>1964</v>
      </c>
    </row>
    <row r="492" spans="1:3" x14ac:dyDescent="0.25">
      <c r="A492" s="1">
        <v>44298</v>
      </c>
      <c r="B492" t="s">
        <v>1964</v>
      </c>
    </row>
    <row r="493" spans="1:3" x14ac:dyDescent="0.25">
      <c r="A493" s="1">
        <v>44298</v>
      </c>
      <c r="B493" t="s">
        <v>1964</v>
      </c>
    </row>
    <row r="494" spans="1:3" x14ac:dyDescent="0.25">
      <c r="A494" s="1">
        <v>44298</v>
      </c>
      <c r="B494" t="s">
        <v>1970</v>
      </c>
    </row>
    <row r="495" spans="1:3" x14ac:dyDescent="0.25">
      <c r="A495" s="1">
        <v>44298</v>
      </c>
      <c r="B495" t="s">
        <v>1964</v>
      </c>
    </row>
    <row r="496" spans="1:3" x14ac:dyDescent="0.25">
      <c r="A496" s="1">
        <v>44298</v>
      </c>
      <c r="B496" t="s">
        <v>1964</v>
      </c>
    </row>
    <row r="497" spans="1:3" x14ac:dyDescent="0.25">
      <c r="A497" s="1">
        <v>44298</v>
      </c>
      <c r="B497" t="s">
        <v>2541</v>
      </c>
      <c r="C497" t="s">
        <v>2296</v>
      </c>
    </row>
    <row r="498" spans="1:3" x14ac:dyDescent="0.25">
      <c r="A498" s="1">
        <v>44298</v>
      </c>
      <c r="B498" t="s">
        <v>2536</v>
      </c>
      <c r="C498" t="s">
        <v>2537</v>
      </c>
    </row>
    <row r="499" spans="1:3" x14ac:dyDescent="0.25">
      <c r="A499" s="1">
        <v>44298</v>
      </c>
      <c r="B499" t="s">
        <v>2540</v>
      </c>
    </row>
    <row r="500" spans="1:3" x14ac:dyDescent="0.25">
      <c r="A500" s="1">
        <v>44298</v>
      </c>
      <c r="B500" t="s">
        <v>1945</v>
      </c>
    </row>
    <row r="501" spans="1:3" x14ac:dyDescent="0.25">
      <c r="A501" s="1">
        <v>44298</v>
      </c>
      <c r="B501" t="s">
        <v>2024</v>
      </c>
    </row>
    <row r="502" spans="1:3" x14ac:dyDescent="0.25">
      <c r="A502" s="1">
        <v>44298</v>
      </c>
      <c r="B502" t="s">
        <v>1945</v>
      </c>
    </row>
    <row r="503" spans="1:3" x14ac:dyDescent="0.25">
      <c r="A503" s="1">
        <v>44298</v>
      </c>
      <c r="B503" t="s">
        <v>2024</v>
      </c>
    </row>
    <row r="504" spans="1:3" x14ac:dyDescent="0.25">
      <c r="A504" s="1">
        <v>44298</v>
      </c>
      <c r="B504" t="s">
        <v>1945</v>
      </c>
    </row>
    <row r="505" spans="1:3" x14ac:dyDescent="0.25">
      <c r="A505" s="1">
        <v>44298</v>
      </c>
      <c r="B505" t="s">
        <v>2024</v>
      </c>
    </row>
    <row r="506" spans="1:3" x14ac:dyDescent="0.25">
      <c r="A506" s="1">
        <v>44298</v>
      </c>
      <c r="B506" t="s">
        <v>2535</v>
      </c>
    </row>
    <row r="507" spans="1:3" x14ac:dyDescent="0.25">
      <c r="A507" s="1">
        <v>44298</v>
      </c>
      <c r="B507" t="s">
        <v>2165</v>
      </c>
      <c r="C507" t="s">
        <v>2480</v>
      </c>
    </row>
    <row r="508" spans="1:3" x14ac:dyDescent="0.25">
      <c r="A508" s="1">
        <v>44298</v>
      </c>
      <c r="B508" t="s">
        <v>2576</v>
      </c>
      <c r="C508" t="s">
        <v>2577</v>
      </c>
    </row>
    <row r="509" spans="1:3" x14ac:dyDescent="0.25">
      <c r="A509" s="1">
        <v>44298</v>
      </c>
      <c r="B509" t="s">
        <v>2565</v>
      </c>
      <c r="C509" t="s">
        <v>2566</v>
      </c>
    </row>
    <row r="510" spans="1:3" x14ac:dyDescent="0.25">
      <c r="A510" s="1">
        <v>44298</v>
      </c>
      <c r="B510" t="s">
        <v>2555</v>
      </c>
      <c r="C510" t="s">
        <v>2556</v>
      </c>
    </row>
    <row r="511" spans="1:3" x14ac:dyDescent="0.25">
      <c r="A511" s="1">
        <v>44298</v>
      </c>
      <c r="B511" t="s">
        <v>2564</v>
      </c>
    </row>
    <row r="512" spans="1:3" x14ac:dyDescent="0.25">
      <c r="A512" s="1">
        <v>44298</v>
      </c>
      <c r="B512" t="s">
        <v>2584</v>
      </c>
      <c r="C512" t="s">
        <v>2164</v>
      </c>
    </row>
    <row r="513" spans="1:3" x14ac:dyDescent="0.25">
      <c r="A513" s="1">
        <v>44298</v>
      </c>
      <c r="B513" t="s">
        <v>2572</v>
      </c>
      <c r="C513" t="s">
        <v>2573</v>
      </c>
    </row>
    <row r="514" spans="1:3" x14ac:dyDescent="0.25">
      <c r="A514" s="1">
        <v>44298</v>
      </c>
      <c r="B514" t="s">
        <v>2581</v>
      </c>
      <c r="C514" t="s">
        <v>1997</v>
      </c>
    </row>
    <row r="515" spans="1:3" x14ac:dyDescent="0.25">
      <c r="A515" s="1">
        <v>44298</v>
      </c>
      <c r="B515" t="s">
        <v>2569</v>
      </c>
    </row>
    <row r="516" spans="1:3" x14ac:dyDescent="0.25">
      <c r="A516" s="1">
        <v>44298</v>
      </c>
      <c r="B516" t="s">
        <v>2210</v>
      </c>
      <c r="C516" t="s">
        <v>2211</v>
      </c>
    </row>
    <row r="517" spans="1:3" x14ac:dyDescent="0.25">
      <c r="A517" s="1">
        <v>44298</v>
      </c>
      <c r="B517" t="s">
        <v>2578</v>
      </c>
      <c r="C517" t="s">
        <v>2579</v>
      </c>
    </row>
    <row r="518" spans="1:3" x14ac:dyDescent="0.25">
      <c r="A518" s="1">
        <v>44298</v>
      </c>
      <c r="B518" t="s">
        <v>2585</v>
      </c>
      <c r="C518" t="s">
        <v>2575</v>
      </c>
    </row>
    <row r="519" spans="1:3" x14ac:dyDescent="0.25">
      <c r="A519" s="1">
        <v>44298</v>
      </c>
      <c r="B519" t="s">
        <v>2560</v>
      </c>
      <c r="C519" t="s">
        <v>2561</v>
      </c>
    </row>
    <row r="520" spans="1:3" x14ac:dyDescent="0.25">
      <c r="A520" s="1">
        <v>44298</v>
      </c>
      <c r="B520" t="s">
        <v>1970</v>
      </c>
    </row>
    <row r="521" spans="1:3" x14ac:dyDescent="0.25">
      <c r="A521" s="1">
        <v>44298</v>
      </c>
      <c r="B521" t="s">
        <v>1970</v>
      </c>
    </row>
    <row r="522" spans="1:3" x14ac:dyDescent="0.25">
      <c r="A522" s="1">
        <v>44298</v>
      </c>
      <c r="B522" t="s">
        <v>1970</v>
      </c>
    </row>
    <row r="523" spans="1:3" x14ac:dyDescent="0.25">
      <c r="A523" s="1">
        <v>44298</v>
      </c>
      <c r="B523" t="s">
        <v>1970</v>
      </c>
    </row>
    <row r="524" spans="1:3" x14ac:dyDescent="0.25">
      <c r="A524" s="1">
        <v>44298</v>
      </c>
      <c r="B524" t="s">
        <v>2580</v>
      </c>
    </row>
    <row r="525" spans="1:3" x14ac:dyDescent="0.25">
      <c r="A525" s="1">
        <v>44298</v>
      </c>
      <c r="B525" t="s">
        <v>2580</v>
      </c>
    </row>
    <row r="526" spans="1:3" x14ac:dyDescent="0.25">
      <c r="A526" s="1">
        <v>44298</v>
      </c>
      <c r="B526" t="s">
        <v>2072</v>
      </c>
    </row>
    <row r="527" spans="1:3" x14ac:dyDescent="0.25">
      <c r="A527" s="1">
        <v>44298</v>
      </c>
      <c r="B527" t="s">
        <v>2072</v>
      </c>
    </row>
    <row r="528" spans="1:3" x14ac:dyDescent="0.25">
      <c r="A528" s="1">
        <v>44298</v>
      </c>
      <c r="B528" t="s">
        <v>2567</v>
      </c>
      <c r="C528" t="s">
        <v>2568</v>
      </c>
    </row>
    <row r="529" spans="1:3" x14ac:dyDescent="0.25">
      <c r="A529" s="1">
        <v>44298</v>
      </c>
      <c r="B529" t="s">
        <v>2586</v>
      </c>
      <c r="C529" t="s">
        <v>2587</v>
      </c>
    </row>
    <row r="530" spans="1:3" x14ac:dyDescent="0.25">
      <c r="A530" s="1">
        <v>44298</v>
      </c>
      <c r="B530" t="s">
        <v>2562</v>
      </c>
      <c r="C530" t="s">
        <v>2563</v>
      </c>
    </row>
    <row r="531" spans="1:3" x14ac:dyDescent="0.25">
      <c r="A531" s="1">
        <v>44298</v>
      </c>
      <c r="B531" t="s">
        <v>1945</v>
      </c>
    </row>
    <row r="532" spans="1:3" x14ac:dyDescent="0.25">
      <c r="A532" s="1">
        <v>44298</v>
      </c>
      <c r="B532" t="s">
        <v>1945</v>
      </c>
    </row>
    <row r="533" spans="1:3" x14ac:dyDescent="0.25">
      <c r="A533" s="1">
        <v>44298</v>
      </c>
      <c r="B533" t="s">
        <v>1945</v>
      </c>
    </row>
    <row r="534" spans="1:3" x14ac:dyDescent="0.25">
      <c r="A534" s="1">
        <v>44298</v>
      </c>
      <c r="B534" t="s">
        <v>1945</v>
      </c>
    </row>
    <row r="535" spans="1:3" x14ac:dyDescent="0.25">
      <c r="A535" s="1">
        <v>44298</v>
      </c>
      <c r="B535" t="s">
        <v>2024</v>
      </c>
    </row>
    <row r="536" spans="1:3" x14ac:dyDescent="0.25">
      <c r="A536" s="1">
        <v>44298</v>
      </c>
      <c r="B536" t="s">
        <v>1945</v>
      </c>
    </row>
    <row r="537" spans="1:3" x14ac:dyDescent="0.25">
      <c r="A537" s="1">
        <v>44298</v>
      </c>
      <c r="B537" t="s">
        <v>1945</v>
      </c>
    </row>
    <row r="538" spans="1:3" x14ac:dyDescent="0.25">
      <c r="A538" s="1">
        <v>44298</v>
      </c>
      <c r="B538" t="s">
        <v>1945</v>
      </c>
    </row>
    <row r="539" spans="1:3" x14ac:dyDescent="0.25">
      <c r="A539" s="1">
        <v>44298</v>
      </c>
      <c r="B539" t="s">
        <v>2553</v>
      </c>
      <c r="C539" t="s">
        <v>2554</v>
      </c>
    </row>
    <row r="540" spans="1:3" x14ac:dyDescent="0.25">
      <c r="A540" s="1">
        <v>44298</v>
      </c>
      <c r="B540" t="s">
        <v>2574</v>
      </c>
      <c r="C540" t="s">
        <v>2575</v>
      </c>
    </row>
    <row r="541" spans="1:3" x14ac:dyDescent="0.25">
      <c r="A541" s="1">
        <v>44298</v>
      </c>
      <c r="B541" t="s">
        <v>2582</v>
      </c>
    </row>
    <row r="542" spans="1:3" x14ac:dyDescent="0.25">
      <c r="A542" s="1">
        <v>44298</v>
      </c>
      <c r="B542" t="s">
        <v>2583</v>
      </c>
      <c r="C542" t="s">
        <v>2391</v>
      </c>
    </row>
    <row r="543" spans="1:3" x14ac:dyDescent="0.25">
      <c r="A543" s="1">
        <v>44298</v>
      </c>
      <c r="B543" t="s">
        <v>2570</v>
      </c>
      <c r="C543" t="s">
        <v>2571</v>
      </c>
    </row>
    <row r="544" spans="1:3" x14ac:dyDescent="0.25">
      <c r="A544" s="1">
        <v>44298</v>
      </c>
      <c r="B544" t="s">
        <v>2558</v>
      </c>
      <c r="C544" t="s">
        <v>2559</v>
      </c>
    </row>
    <row r="545" spans="1:3" x14ac:dyDescent="0.25">
      <c r="A545" s="1">
        <v>44298</v>
      </c>
      <c r="B545" t="s">
        <v>2557</v>
      </c>
      <c r="C545" t="s">
        <v>2085</v>
      </c>
    </row>
    <row r="546" spans="1:3" x14ac:dyDescent="0.25">
      <c r="A546" s="1">
        <v>44298</v>
      </c>
      <c r="B546" t="s">
        <v>2551</v>
      </c>
      <c r="C546" t="s">
        <v>2552</v>
      </c>
    </row>
    <row r="547" spans="1:3" x14ac:dyDescent="0.25">
      <c r="A547" s="1">
        <v>44298</v>
      </c>
      <c r="B547" t="s">
        <v>2607</v>
      </c>
      <c r="C547" t="s">
        <v>2608</v>
      </c>
    </row>
    <row r="548" spans="1:3" x14ac:dyDescent="0.25">
      <c r="A548" s="1">
        <v>44298</v>
      </c>
      <c r="B548" t="s">
        <v>2610</v>
      </c>
      <c r="C548" t="s">
        <v>2611</v>
      </c>
    </row>
    <row r="549" spans="1:3" x14ac:dyDescent="0.25">
      <c r="A549" s="1">
        <v>44298</v>
      </c>
      <c r="B549" t="s">
        <v>2604</v>
      </c>
      <c r="C549" t="s">
        <v>2605</v>
      </c>
    </row>
    <row r="550" spans="1:3" x14ac:dyDescent="0.25">
      <c r="A550" s="1">
        <v>44298</v>
      </c>
      <c r="B550" t="s">
        <v>2606</v>
      </c>
    </row>
    <row r="551" spans="1:3" x14ac:dyDescent="0.25">
      <c r="A551" s="1">
        <v>44298</v>
      </c>
      <c r="B551" t="s">
        <v>2609</v>
      </c>
      <c r="C551" t="s">
        <v>2004</v>
      </c>
    </row>
    <row r="552" spans="1:3" x14ac:dyDescent="0.25">
      <c r="A552" s="1">
        <v>44298</v>
      </c>
      <c r="B552" t="s">
        <v>2125</v>
      </c>
    </row>
    <row r="553" spans="1:3" x14ac:dyDescent="0.25">
      <c r="A553" s="1">
        <v>44298</v>
      </c>
      <c r="B553" t="s">
        <v>2603</v>
      </c>
      <c r="C553" t="s">
        <v>1988</v>
      </c>
    </row>
    <row r="554" spans="1:3" x14ac:dyDescent="0.25">
      <c r="A554" s="1">
        <v>44298</v>
      </c>
      <c r="B554" t="s">
        <v>1945</v>
      </c>
    </row>
    <row r="555" spans="1:3" x14ac:dyDescent="0.25">
      <c r="A555" s="1">
        <v>44298</v>
      </c>
      <c r="B555" t="s">
        <v>2601</v>
      </c>
    </row>
    <row r="556" spans="1:3" x14ac:dyDescent="0.25">
      <c r="A556" s="1">
        <v>44298</v>
      </c>
      <c r="B556" t="s">
        <v>2602</v>
      </c>
    </row>
    <row r="557" spans="1:3" x14ac:dyDescent="0.25">
      <c r="A557" s="1">
        <v>44298</v>
      </c>
      <c r="B557" t="s">
        <v>2159</v>
      </c>
      <c r="C557" t="s">
        <v>2160</v>
      </c>
    </row>
    <row r="558" spans="1:3" x14ac:dyDescent="0.25">
      <c r="A558" s="1">
        <v>44298</v>
      </c>
      <c r="B558" t="s">
        <v>2627</v>
      </c>
      <c r="C558" t="s">
        <v>2628</v>
      </c>
    </row>
    <row r="559" spans="1:3" x14ac:dyDescent="0.25">
      <c r="A559" s="1">
        <v>44298</v>
      </c>
      <c r="B559" t="s">
        <v>2625</v>
      </c>
      <c r="C559" t="s">
        <v>2626</v>
      </c>
    </row>
    <row r="560" spans="1:3" x14ac:dyDescent="0.25">
      <c r="A560" s="1">
        <v>44298</v>
      </c>
      <c r="B560" t="s">
        <v>2617</v>
      </c>
      <c r="C560" t="s">
        <v>2521</v>
      </c>
    </row>
    <row r="561" spans="1:3" x14ac:dyDescent="0.25">
      <c r="A561" s="1">
        <v>44298</v>
      </c>
      <c r="B561" t="s">
        <v>2616</v>
      </c>
      <c r="C561" t="s">
        <v>2378</v>
      </c>
    </row>
    <row r="562" spans="1:3" x14ac:dyDescent="0.25">
      <c r="A562" s="1">
        <v>44298</v>
      </c>
      <c r="B562" t="s">
        <v>2614</v>
      </c>
      <c r="C562" t="s">
        <v>2615</v>
      </c>
    </row>
    <row r="563" spans="1:3" x14ac:dyDescent="0.25">
      <c r="A563" s="1">
        <v>44298</v>
      </c>
      <c r="B563" t="s">
        <v>2618</v>
      </c>
      <c r="C563" t="s">
        <v>2286</v>
      </c>
    </row>
    <row r="564" spans="1:3" x14ac:dyDescent="0.25">
      <c r="A564" s="1">
        <v>44298</v>
      </c>
      <c r="B564" t="s">
        <v>2623</v>
      </c>
      <c r="C564" t="s">
        <v>2624</v>
      </c>
    </row>
    <row r="565" spans="1:3" x14ac:dyDescent="0.25">
      <c r="A565" s="1">
        <v>44298</v>
      </c>
      <c r="B565" t="s">
        <v>2619</v>
      </c>
      <c r="C565" t="s">
        <v>2620</v>
      </c>
    </row>
    <row r="566" spans="1:3" x14ac:dyDescent="0.25">
      <c r="A566" s="1">
        <v>44298</v>
      </c>
      <c r="B566" t="s">
        <v>1967</v>
      </c>
    </row>
    <row r="567" spans="1:3" x14ac:dyDescent="0.25">
      <c r="A567" s="1">
        <v>44298</v>
      </c>
      <c r="B567" t="s">
        <v>1967</v>
      </c>
    </row>
    <row r="568" spans="1:3" x14ac:dyDescent="0.25">
      <c r="A568" s="1">
        <v>44298</v>
      </c>
      <c r="B568" t="s">
        <v>1967</v>
      </c>
    </row>
    <row r="569" spans="1:3" x14ac:dyDescent="0.25">
      <c r="A569" s="1">
        <v>44298</v>
      </c>
      <c r="B569" t="s">
        <v>1967</v>
      </c>
    </row>
    <row r="570" spans="1:3" x14ac:dyDescent="0.25">
      <c r="A570" s="1">
        <v>44298</v>
      </c>
      <c r="B570" t="s">
        <v>1967</v>
      </c>
    </row>
    <row r="571" spans="1:3" x14ac:dyDescent="0.25">
      <c r="A571" s="1">
        <v>44298</v>
      </c>
      <c r="B571" t="s">
        <v>1967</v>
      </c>
    </row>
    <row r="572" spans="1:3" x14ac:dyDescent="0.25">
      <c r="A572" s="1">
        <v>44298</v>
      </c>
      <c r="B572" t="s">
        <v>2621</v>
      </c>
      <c r="C572" t="s">
        <v>2622</v>
      </c>
    </row>
    <row r="573" spans="1:3" x14ac:dyDescent="0.25">
      <c r="A573" s="1">
        <v>44298</v>
      </c>
      <c r="B573" t="s">
        <v>2661</v>
      </c>
      <c r="C573" t="s">
        <v>2056</v>
      </c>
    </row>
    <row r="574" spans="1:3" x14ac:dyDescent="0.25">
      <c r="A574" s="1">
        <v>44298</v>
      </c>
      <c r="B574" t="s">
        <v>2658</v>
      </c>
      <c r="C574" t="s">
        <v>2566</v>
      </c>
    </row>
    <row r="575" spans="1:3" x14ac:dyDescent="0.25">
      <c r="A575" s="1">
        <v>44298</v>
      </c>
      <c r="B575" t="s">
        <v>2653</v>
      </c>
      <c r="C575" t="s">
        <v>2654</v>
      </c>
    </row>
    <row r="576" spans="1:3" x14ac:dyDescent="0.25">
      <c r="A576" s="1">
        <v>44298</v>
      </c>
      <c r="B576" t="s">
        <v>2663</v>
      </c>
      <c r="C576" t="s">
        <v>1997</v>
      </c>
    </row>
    <row r="577" spans="1:3" x14ac:dyDescent="0.25">
      <c r="A577" s="1">
        <v>44298</v>
      </c>
      <c r="B577" t="s">
        <v>1970</v>
      </c>
    </row>
    <row r="578" spans="1:3" x14ac:dyDescent="0.25">
      <c r="A578" s="1">
        <v>44298</v>
      </c>
      <c r="B578" t="s">
        <v>1970</v>
      </c>
    </row>
    <row r="579" spans="1:3" x14ac:dyDescent="0.25">
      <c r="A579" s="1">
        <v>44298</v>
      </c>
      <c r="B579" t="s">
        <v>1970</v>
      </c>
    </row>
    <row r="580" spans="1:3" x14ac:dyDescent="0.25">
      <c r="A580" s="1">
        <v>44298</v>
      </c>
      <c r="B580" t="s">
        <v>2659</v>
      </c>
      <c r="C580" t="s">
        <v>2660</v>
      </c>
    </row>
    <row r="581" spans="1:3" x14ac:dyDescent="0.25">
      <c r="A581" s="1">
        <v>44298</v>
      </c>
      <c r="B581" t="s">
        <v>2662</v>
      </c>
    </row>
    <row r="582" spans="1:3" x14ac:dyDescent="0.25">
      <c r="A582" s="1">
        <v>44298</v>
      </c>
      <c r="B582" t="s">
        <v>2665</v>
      </c>
      <c r="C582" t="s">
        <v>2666</v>
      </c>
    </row>
    <row r="583" spans="1:3" x14ac:dyDescent="0.25">
      <c r="A583" s="1">
        <v>44298</v>
      </c>
      <c r="B583" t="s">
        <v>2646</v>
      </c>
      <c r="C583" t="s">
        <v>2647</v>
      </c>
    </row>
    <row r="584" spans="1:3" x14ac:dyDescent="0.25">
      <c r="A584" s="1">
        <v>44298</v>
      </c>
      <c r="B584" t="s">
        <v>2667</v>
      </c>
      <c r="C584" t="s">
        <v>2666</v>
      </c>
    </row>
    <row r="585" spans="1:3" x14ac:dyDescent="0.25">
      <c r="A585" s="1">
        <v>44298</v>
      </c>
      <c r="B585" t="s">
        <v>2648</v>
      </c>
      <c r="C585" t="s">
        <v>1988</v>
      </c>
    </row>
    <row r="586" spans="1:3" x14ac:dyDescent="0.25">
      <c r="A586" s="1">
        <v>44298</v>
      </c>
      <c r="B586" t="s">
        <v>2649</v>
      </c>
      <c r="C586" t="s">
        <v>2650</v>
      </c>
    </row>
    <row r="587" spans="1:3" x14ac:dyDescent="0.25">
      <c r="A587" s="1">
        <v>44298</v>
      </c>
      <c r="B587" t="s">
        <v>2655</v>
      </c>
      <c r="C587" t="s">
        <v>2656</v>
      </c>
    </row>
    <row r="588" spans="1:3" x14ac:dyDescent="0.25">
      <c r="A588" s="1">
        <v>44298</v>
      </c>
      <c r="B588" t="s">
        <v>2664</v>
      </c>
      <c r="C588" t="s">
        <v>1997</v>
      </c>
    </row>
    <row r="589" spans="1:3" x14ac:dyDescent="0.25">
      <c r="A589" s="1">
        <v>44298</v>
      </c>
      <c r="B589" t="s">
        <v>2657</v>
      </c>
      <c r="C589" t="s">
        <v>2223</v>
      </c>
    </row>
    <row r="590" spans="1:3" x14ac:dyDescent="0.25">
      <c r="A590" s="1">
        <v>44298</v>
      </c>
      <c r="B590" t="s">
        <v>1945</v>
      </c>
    </row>
    <row r="591" spans="1:3" x14ac:dyDescent="0.25">
      <c r="A591" s="1">
        <v>44298</v>
      </c>
      <c r="B591" t="s">
        <v>1945</v>
      </c>
    </row>
    <row r="592" spans="1:3" x14ac:dyDescent="0.25">
      <c r="A592" s="1">
        <v>44298</v>
      </c>
      <c r="B592" t="s">
        <v>1945</v>
      </c>
    </row>
    <row r="593" spans="1:3" x14ac:dyDescent="0.25">
      <c r="A593" s="1">
        <v>44298</v>
      </c>
      <c r="B593" t="s">
        <v>2024</v>
      </c>
    </row>
    <row r="594" spans="1:3" x14ac:dyDescent="0.25">
      <c r="A594" s="1">
        <v>44298</v>
      </c>
      <c r="B594" t="s">
        <v>2024</v>
      </c>
    </row>
    <row r="595" spans="1:3" x14ac:dyDescent="0.25">
      <c r="A595" s="1">
        <v>44298</v>
      </c>
      <c r="B595" t="s">
        <v>2024</v>
      </c>
    </row>
    <row r="596" spans="1:3" x14ac:dyDescent="0.25">
      <c r="A596" s="1">
        <v>44298</v>
      </c>
      <c r="B596" t="s">
        <v>2024</v>
      </c>
    </row>
    <row r="597" spans="1:3" x14ac:dyDescent="0.25">
      <c r="A597" s="1">
        <v>44298</v>
      </c>
      <c r="B597" t="s">
        <v>1945</v>
      </c>
    </row>
    <row r="598" spans="1:3" x14ac:dyDescent="0.25">
      <c r="A598" s="1">
        <v>44298</v>
      </c>
      <c r="B598" t="s">
        <v>1945</v>
      </c>
    </row>
    <row r="599" spans="1:3" x14ac:dyDescent="0.25">
      <c r="A599" s="1">
        <v>44298</v>
      </c>
      <c r="B599" t="s">
        <v>2651</v>
      </c>
      <c r="C599" t="s">
        <v>2652</v>
      </c>
    </row>
    <row r="600" spans="1:3" x14ac:dyDescent="0.25">
      <c r="A600" s="1">
        <v>44298</v>
      </c>
      <c r="B600" t="s">
        <v>2673</v>
      </c>
      <c r="C600" t="s">
        <v>2674</v>
      </c>
    </row>
    <row r="601" spans="1:3" x14ac:dyDescent="0.25">
      <c r="A601" s="1">
        <v>44298</v>
      </c>
      <c r="B601" t="s">
        <v>2675</v>
      </c>
      <c r="C601" t="s">
        <v>2676</v>
      </c>
    </row>
    <row r="602" spans="1:3" x14ac:dyDescent="0.25">
      <c r="A602" s="1">
        <v>44298</v>
      </c>
      <c r="B602" t="s">
        <v>2068</v>
      </c>
    </row>
    <row r="603" spans="1:3" x14ac:dyDescent="0.25">
      <c r="A603" s="1">
        <v>44298</v>
      </c>
      <c r="B603" t="s">
        <v>2679</v>
      </c>
    </row>
    <row r="604" spans="1:3" x14ac:dyDescent="0.25">
      <c r="A604" s="1">
        <v>44298</v>
      </c>
      <c r="B604" t="s">
        <v>2668</v>
      </c>
    </row>
    <row r="605" spans="1:3" x14ac:dyDescent="0.25">
      <c r="A605" s="1">
        <v>44298</v>
      </c>
      <c r="B605" t="s">
        <v>2672</v>
      </c>
      <c r="C605" t="s">
        <v>2296</v>
      </c>
    </row>
    <row r="606" spans="1:3" x14ac:dyDescent="0.25">
      <c r="A606" s="1">
        <v>44298</v>
      </c>
      <c r="B606" t="s">
        <v>2680</v>
      </c>
      <c r="C606" t="s">
        <v>2681</v>
      </c>
    </row>
    <row r="607" spans="1:3" x14ac:dyDescent="0.25">
      <c r="A607" s="1">
        <v>44298</v>
      </c>
      <c r="B607" t="s">
        <v>1973</v>
      </c>
    </row>
    <row r="608" spans="1:3" x14ac:dyDescent="0.25">
      <c r="A608" s="1">
        <v>44298</v>
      </c>
      <c r="B608" t="s">
        <v>1967</v>
      </c>
    </row>
    <row r="609" spans="1:3" x14ac:dyDescent="0.25">
      <c r="A609" s="1">
        <v>44298</v>
      </c>
      <c r="B609" t="s">
        <v>1967</v>
      </c>
    </row>
    <row r="610" spans="1:3" x14ac:dyDescent="0.25">
      <c r="A610" s="1">
        <v>44298</v>
      </c>
      <c r="B610" t="s">
        <v>2669</v>
      </c>
      <c r="C610" t="s">
        <v>2085</v>
      </c>
    </row>
    <row r="611" spans="1:3" x14ac:dyDescent="0.25">
      <c r="A611" s="1">
        <v>44298</v>
      </c>
      <c r="B611" t="s">
        <v>2677</v>
      </c>
      <c r="C611" t="s">
        <v>2678</v>
      </c>
    </row>
    <row r="612" spans="1:3" x14ac:dyDescent="0.25">
      <c r="A612" s="1">
        <v>44298</v>
      </c>
      <c r="B612" t="s">
        <v>2670</v>
      </c>
      <c r="C612" t="s">
        <v>2671</v>
      </c>
    </row>
    <row r="613" spans="1:3" x14ac:dyDescent="0.25">
      <c r="A613" s="1">
        <v>44298</v>
      </c>
      <c r="B613" t="s">
        <v>2707</v>
      </c>
    </row>
    <row r="614" spans="1:3" x14ac:dyDescent="0.25">
      <c r="A614" s="1">
        <v>44298</v>
      </c>
      <c r="B614" t="s">
        <v>2707</v>
      </c>
    </row>
    <row r="615" spans="1:3" x14ac:dyDescent="0.25">
      <c r="A615" s="1">
        <v>44298</v>
      </c>
      <c r="B615" t="s">
        <v>2707</v>
      </c>
    </row>
    <row r="616" spans="1:3" x14ac:dyDescent="0.25">
      <c r="A616" s="1">
        <v>44298</v>
      </c>
      <c r="B616" t="s">
        <v>2697</v>
      </c>
      <c r="C616" t="s">
        <v>2698</v>
      </c>
    </row>
    <row r="617" spans="1:3" x14ac:dyDescent="0.25">
      <c r="A617" s="1">
        <v>44298</v>
      </c>
      <c r="B617" t="s">
        <v>2714</v>
      </c>
      <c r="C617" t="s">
        <v>2715</v>
      </c>
    </row>
    <row r="618" spans="1:3" x14ac:dyDescent="0.25">
      <c r="A618" s="1">
        <v>44298</v>
      </c>
      <c r="B618" t="s">
        <v>2693</v>
      </c>
    </row>
    <row r="619" spans="1:3" x14ac:dyDescent="0.25">
      <c r="A619" s="1">
        <v>44298</v>
      </c>
      <c r="B619" t="s">
        <v>2696</v>
      </c>
      <c r="C619" t="s">
        <v>2095</v>
      </c>
    </row>
    <row r="620" spans="1:3" x14ac:dyDescent="0.25">
      <c r="A620" s="1">
        <v>44298</v>
      </c>
      <c r="B620" t="s">
        <v>2708</v>
      </c>
      <c r="C620" t="s">
        <v>2709</v>
      </c>
    </row>
    <row r="621" spans="1:3" x14ac:dyDescent="0.25">
      <c r="A621" s="1">
        <v>44298</v>
      </c>
      <c r="B621" t="s">
        <v>2716</v>
      </c>
    </row>
    <row r="622" spans="1:3" x14ac:dyDescent="0.25">
      <c r="A622" s="1">
        <v>44298</v>
      </c>
      <c r="B622" t="s">
        <v>2717</v>
      </c>
    </row>
    <row r="623" spans="1:3" x14ac:dyDescent="0.25">
      <c r="A623" s="1">
        <v>44298</v>
      </c>
      <c r="B623" t="s">
        <v>2706</v>
      </c>
    </row>
    <row r="624" spans="1:3" x14ac:dyDescent="0.25">
      <c r="A624" s="1">
        <v>44298</v>
      </c>
      <c r="B624" t="s">
        <v>1964</v>
      </c>
    </row>
    <row r="625" spans="1:3" x14ac:dyDescent="0.25">
      <c r="A625" s="1">
        <v>44298</v>
      </c>
      <c r="B625" t="s">
        <v>2710</v>
      </c>
    </row>
    <row r="626" spans="1:3" x14ac:dyDescent="0.25">
      <c r="A626" s="1">
        <v>44298</v>
      </c>
      <c r="B626" t="s">
        <v>2710</v>
      </c>
    </row>
    <row r="627" spans="1:3" x14ac:dyDescent="0.25">
      <c r="A627" s="1">
        <v>44298</v>
      </c>
      <c r="B627" t="s">
        <v>2282</v>
      </c>
    </row>
    <row r="628" spans="1:3" x14ac:dyDescent="0.25">
      <c r="A628" s="1">
        <v>44298</v>
      </c>
      <c r="B628" t="s">
        <v>2699</v>
      </c>
      <c r="C628" t="s">
        <v>2700</v>
      </c>
    </row>
    <row r="629" spans="1:3" x14ac:dyDescent="0.25">
      <c r="A629" s="1">
        <v>44298</v>
      </c>
      <c r="B629" t="s">
        <v>2703</v>
      </c>
      <c r="C629" t="s">
        <v>2704</v>
      </c>
    </row>
    <row r="630" spans="1:3" x14ac:dyDescent="0.25">
      <c r="A630" s="1">
        <v>44298</v>
      </c>
      <c r="B630" t="s">
        <v>2701</v>
      </c>
      <c r="C630" t="s">
        <v>2095</v>
      </c>
    </row>
    <row r="631" spans="1:3" x14ac:dyDescent="0.25">
      <c r="A631" s="1">
        <v>44298</v>
      </c>
      <c r="B631" t="s">
        <v>2712</v>
      </c>
      <c r="C631" t="s">
        <v>2713</v>
      </c>
    </row>
    <row r="632" spans="1:3" x14ac:dyDescent="0.25">
      <c r="A632" s="1">
        <v>44298</v>
      </c>
      <c r="B632" t="s">
        <v>2711</v>
      </c>
    </row>
    <row r="633" spans="1:3" x14ac:dyDescent="0.25">
      <c r="A633" s="1">
        <v>44298</v>
      </c>
      <c r="B633" t="s">
        <v>2208</v>
      </c>
    </row>
    <row r="634" spans="1:3" x14ac:dyDescent="0.25">
      <c r="A634" s="1">
        <v>44298</v>
      </c>
      <c r="B634" t="s">
        <v>2711</v>
      </c>
    </row>
    <row r="635" spans="1:3" x14ac:dyDescent="0.25">
      <c r="A635" s="1">
        <v>44298</v>
      </c>
      <c r="B635" t="s">
        <v>2125</v>
      </c>
    </row>
    <row r="636" spans="1:3" x14ac:dyDescent="0.25">
      <c r="A636" s="1">
        <v>44298</v>
      </c>
      <c r="B636" t="s">
        <v>2061</v>
      </c>
    </row>
    <row r="637" spans="1:3" x14ac:dyDescent="0.25">
      <c r="A637" s="1">
        <v>44298</v>
      </c>
      <c r="B637" t="s">
        <v>2695</v>
      </c>
      <c r="C637" t="s">
        <v>2656</v>
      </c>
    </row>
    <row r="638" spans="1:3" x14ac:dyDescent="0.25">
      <c r="A638" s="1">
        <v>44298</v>
      </c>
      <c r="B638" t="s">
        <v>1945</v>
      </c>
    </row>
    <row r="639" spans="1:3" x14ac:dyDescent="0.25">
      <c r="A639" s="1">
        <v>44298</v>
      </c>
      <c r="B639" t="s">
        <v>1945</v>
      </c>
    </row>
    <row r="640" spans="1:3" x14ac:dyDescent="0.25">
      <c r="A640" s="1">
        <v>44298</v>
      </c>
      <c r="B640" t="s">
        <v>1945</v>
      </c>
    </row>
    <row r="641" spans="1:3" x14ac:dyDescent="0.25">
      <c r="A641" s="1">
        <v>44298</v>
      </c>
      <c r="B641" t="s">
        <v>2024</v>
      </c>
    </row>
    <row r="642" spans="1:3" x14ac:dyDescent="0.25">
      <c r="A642" s="1">
        <v>44298</v>
      </c>
      <c r="B642" t="s">
        <v>2024</v>
      </c>
    </row>
    <row r="643" spans="1:3" x14ac:dyDescent="0.25">
      <c r="A643" s="1">
        <v>44298</v>
      </c>
      <c r="B643" t="s">
        <v>2024</v>
      </c>
    </row>
    <row r="644" spans="1:3" x14ac:dyDescent="0.25">
      <c r="A644" s="1">
        <v>44298</v>
      </c>
      <c r="B644" t="s">
        <v>2024</v>
      </c>
    </row>
    <row r="645" spans="1:3" x14ac:dyDescent="0.25">
      <c r="A645" s="1">
        <v>44298</v>
      </c>
      <c r="B645" t="s">
        <v>2024</v>
      </c>
    </row>
    <row r="646" spans="1:3" x14ac:dyDescent="0.25">
      <c r="A646" s="1">
        <v>44298</v>
      </c>
      <c r="B646" t="s">
        <v>2024</v>
      </c>
    </row>
    <row r="647" spans="1:3" x14ac:dyDescent="0.25">
      <c r="A647" s="1">
        <v>44298</v>
      </c>
      <c r="B647" t="s">
        <v>2024</v>
      </c>
    </row>
    <row r="648" spans="1:3" x14ac:dyDescent="0.25">
      <c r="A648" s="1">
        <v>44298</v>
      </c>
      <c r="B648" t="s">
        <v>2694</v>
      </c>
    </row>
    <row r="649" spans="1:3" x14ac:dyDescent="0.25">
      <c r="A649" s="1">
        <v>44298</v>
      </c>
      <c r="B649" t="s">
        <v>2705</v>
      </c>
    </row>
    <row r="650" spans="1:3" x14ac:dyDescent="0.25">
      <c r="A650" s="1">
        <v>44298</v>
      </c>
      <c r="B650" t="s">
        <v>2702</v>
      </c>
      <c r="C650" t="s">
        <v>2070</v>
      </c>
    </row>
    <row r="651" spans="1:3" x14ac:dyDescent="0.25">
      <c r="A651" s="1">
        <v>44298</v>
      </c>
      <c r="B651" t="s">
        <v>2045</v>
      </c>
      <c r="C651" t="s">
        <v>2046</v>
      </c>
    </row>
    <row r="652" spans="1:3" x14ac:dyDescent="0.25">
      <c r="A652" s="1">
        <v>44298</v>
      </c>
      <c r="B652" t="s">
        <v>2725</v>
      </c>
      <c r="C652" t="s">
        <v>2726</v>
      </c>
    </row>
    <row r="653" spans="1:3" x14ac:dyDescent="0.25">
      <c r="A653" s="1">
        <v>44298</v>
      </c>
      <c r="B653" t="s">
        <v>2720</v>
      </c>
      <c r="C653" t="s">
        <v>2721</v>
      </c>
    </row>
    <row r="654" spans="1:3" x14ac:dyDescent="0.25">
      <c r="A654" s="1">
        <v>44298</v>
      </c>
      <c r="B654" t="s">
        <v>2722</v>
      </c>
      <c r="C654" t="s">
        <v>2723</v>
      </c>
    </row>
    <row r="655" spans="1:3" x14ac:dyDescent="0.25">
      <c r="A655" s="1">
        <v>44298</v>
      </c>
      <c r="B655" t="s">
        <v>2724</v>
      </c>
      <c r="C655" t="s">
        <v>2391</v>
      </c>
    </row>
    <row r="656" spans="1:3" x14ac:dyDescent="0.25">
      <c r="A656" s="1">
        <v>44298</v>
      </c>
      <c r="B656" t="s">
        <v>1973</v>
      </c>
    </row>
    <row r="657" spans="1:3" x14ac:dyDescent="0.25">
      <c r="A657" s="1">
        <v>44298</v>
      </c>
      <c r="B657" t="s">
        <v>1973</v>
      </c>
    </row>
    <row r="658" spans="1:3" x14ac:dyDescent="0.25">
      <c r="A658" s="1">
        <v>44298</v>
      </c>
      <c r="B658" t="s">
        <v>1973</v>
      </c>
    </row>
    <row r="659" spans="1:3" x14ac:dyDescent="0.25">
      <c r="A659" s="1">
        <v>44298</v>
      </c>
      <c r="B659" t="s">
        <v>2718</v>
      </c>
      <c r="C659" t="s">
        <v>2719</v>
      </c>
    </row>
    <row r="660" spans="1:3" x14ac:dyDescent="0.25">
      <c r="A660" s="1">
        <v>44298</v>
      </c>
      <c r="B660" t="s">
        <v>2728</v>
      </c>
      <c r="C660" t="s">
        <v>2300</v>
      </c>
    </row>
    <row r="661" spans="1:3" x14ac:dyDescent="0.25">
      <c r="A661" s="1">
        <v>44298</v>
      </c>
      <c r="B661" t="s">
        <v>2741</v>
      </c>
      <c r="C661" t="s">
        <v>2742</v>
      </c>
    </row>
    <row r="662" spans="1:3" x14ac:dyDescent="0.25">
      <c r="A662" s="1">
        <v>44298</v>
      </c>
      <c r="B662" t="s">
        <v>2757</v>
      </c>
    </row>
    <row r="663" spans="1:3" x14ac:dyDescent="0.25">
      <c r="A663" s="1">
        <v>44298</v>
      </c>
      <c r="B663" t="s">
        <v>2729</v>
      </c>
      <c r="C663" t="s">
        <v>2730</v>
      </c>
    </row>
    <row r="664" spans="1:3" x14ac:dyDescent="0.25">
      <c r="A664" s="1">
        <v>44298</v>
      </c>
      <c r="B664" t="s">
        <v>2739</v>
      </c>
      <c r="C664" t="s">
        <v>2740</v>
      </c>
    </row>
    <row r="665" spans="1:3" x14ac:dyDescent="0.25">
      <c r="A665" s="1">
        <v>44298</v>
      </c>
      <c r="B665" t="s">
        <v>2755</v>
      </c>
      <c r="C665" t="s">
        <v>2756</v>
      </c>
    </row>
    <row r="666" spans="1:3" x14ac:dyDescent="0.25">
      <c r="A666" s="1">
        <v>44298</v>
      </c>
      <c r="B666" t="s">
        <v>2751</v>
      </c>
      <c r="C666" t="s">
        <v>2752</v>
      </c>
    </row>
    <row r="667" spans="1:3" x14ac:dyDescent="0.25">
      <c r="A667" s="1">
        <v>44298</v>
      </c>
      <c r="B667" t="s">
        <v>2731</v>
      </c>
      <c r="C667" t="s">
        <v>2286</v>
      </c>
    </row>
    <row r="668" spans="1:3" x14ac:dyDescent="0.25">
      <c r="A668" s="1">
        <v>44298</v>
      </c>
      <c r="B668" t="s">
        <v>2732</v>
      </c>
      <c r="C668" t="s">
        <v>2537</v>
      </c>
    </row>
    <row r="669" spans="1:3" x14ac:dyDescent="0.25">
      <c r="A669" s="1">
        <v>44298</v>
      </c>
      <c r="B669" t="s">
        <v>2733</v>
      </c>
    </row>
    <row r="670" spans="1:3" x14ac:dyDescent="0.25">
      <c r="A670" s="1">
        <v>44298</v>
      </c>
      <c r="B670" t="s">
        <v>2753</v>
      </c>
    </row>
    <row r="671" spans="1:3" x14ac:dyDescent="0.25">
      <c r="A671" s="1">
        <v>44298</v>
      </c>
      <c r="B671" t="s">
        <v>2679</v>
      </c>
    </row>
    <row r="672" spans="1:3" x14ac:dyDescent="0.25">
      <c r="A672" s="1">
        <v>44298</v>
      </c>
      <c r="B672" t="s">
        <v>2079</v>
      </c>
    </row>
    <row r="673" spans="1:3" x14ac:dyDescent="0.25">
      <c r="A673" s="1">
        <v>44298</v>
      </c>
      <c r="B673" t="s">
        <v>2079</v>
      </c>
    </row>
    <row r="674" spans="1:3" x14ac:dyDescent="0.25">
      <c r="A674" s="1">
        <v>44298</v>
      </c>
      <c r="B674" t="s">
        <v>2079</v>
      </c>
    </row>
    <row r="675" spans="1:3" x14ac:dyDescent="0.25">
      <c r="A675" s="1">
        <v>44298</v>
      </c>
      <c r="B675" t="s">
        <v>2079</v>
      </c>
    </row>
    <row r="676" spans="1:3" x14ac:dyDescent="0.25">
      <c r="A676" s="1">
        <v>44298</v>
      </c>
      <c r="B676" t="s">
        <v>2758</v>
      </c>
    </row>
    <row r="677" spans="1:3" x14ac:dyDescent="0.25">
      <c r="A677" s="1">
        <v>44298</v>
      </c>
      <c r="B677" t="s">
        <v>2759</v>
      </c>
    </row>
    <row r="678" spans="1:3" x14ac:dyDescent="0.25">
      <c r="A678" s="1">
        <v>44298</v>
      </c>
      <c r="B678" t="s">
        <v>1970</v>
      </c>
    </row>
    <row r="679" spans="1:3" x14ac:dyDescent="0.25">
      <c r="A679" s="1">
        <v>44298</v>
      </c>
      <c r="B679" t="s">
        <v>1964</v>
      </c>
    </row>
    <row r="680" spans="1:3" x14ac:dyDescent="0.25">
      <c r="A680" s="1">
        <v>44298</v>
      </c>
      <c r="B680" t="s">
        <v>2749</v>
      </c>
    </row>
    <row r="681" spans="1:3" x14ac:dyDescent="0.25">
      <c r="A681" s="1">
        <v>44298</v>
      </c>
      <c r="B681" t="s">
        <v>2734</v>
      </c>
    </row>
    <row r="682" spans="1:3" x14ac:dyDescent="0.25">
      <c r="A682" s="1">
        <v>44298</v>
      </c>
      <c r="B682" t="s">
        <v>2747</v>
      </c>
      <c r="C682" t="s">
        <v>2748</v>
      </c>
    </row>
    <row r="683" spans="1:3" x14ac:dyDescent="0.25">
      <c r="A683" s="1">
        <v>44298</v>
      </c>
      <c r="B683" t="s">
        <v>2735</v>
      </c>
      <c r="C683" t="s">
        <v>2736</v>
      </c>
    </row>
    <row r="684" spans="1:3" x14ac:dyDescent="0.25">
      <c r="A684" s="1">
        <v>44298</v>
      </c>
      <c r="B684" t="s">
        <v>2750</v>
      </c>
      <c r="C684" t="s">
        <v>2537</v>
      </c>
    </row>
    <row r="685" spans="1:3" x14ac:dyDescent="0.25">
      <c r="A685" s="1">
        <v>44298</v>
      </c>
      <c r="B685" t="s">
        <v>2754</v>
      </c>
    </row>
    <row r="686" spans="1:3" x14ac:dyDescent="0.25">
      <c r="A686" s="1">
        <v>44298</v>
      </c>
      <c r="B686" t="s">
        <v>2737</v>
      </c>
      <c r="C686" t="s">
        <v>2738</v>
      </c>
    </row>
    <row r="687" spans="1:3" x14ac:dyDescent="0.25">
      <c r="A687" s="1">
        <v>44298</v>
      </c>
      <c r="B687" t="s">
        <v>2760</v>
      </c>
    </row>
    <row r="688" spans="1:3" x14ac:dyDescent="0.25">
      <c r="A688" s="1">
        <v>44298</v>
      </c>
      <c r="B688" t="s">
        <v>1945</v>
      </c>
    </row>
    <row r="689" spans="1:3" x14ac:dyDescent="0.25">
      <c r="A689" s="1">
        <v>44298</v>
      </c>
      <c r="B689" t="s">
        <v>1945</v>
      </c>
    </row>
    <row r="690" spans="1:3" x14ac:dyDescent="0.25">
      <c r="A690" s="1">
        <v>44298</v>
      </c>
      <c r="B690" t="s">
        <v>1945</v>
      </c>
    </row>
    <row r="691" spans="1:3" x14ac:dyDescent="0.25">
      <c r="A691" s="1">
        <v>44298</v>
      </c>
      <c r="B691" t="s">
        <v>2024</v>
      </c>
    </row>
    <row r="692" spans="1:3" x14ac:dyDescent="0.25">
      <c r="A692" s="1">
        <v>44298</v>
      </c>
      <c r="B692" t="s">
        <v>1945</v>
      </c>
    </row>
    <row r="693" spans="1:3" x14ac:dyDescent="0.25">
      <c r="A693" s="1">
        <v>44298</v>
      </c>
      <c r="B693" t="s">
        <v>2024</v>
      </c>
    </row>
    <row r="694" spans="1:3" x14ac:dyDescent="0.25">
      <c r="A694" s="1">
        <v>44298</v>
      </c>
      <c r="B694" t="s">
        <v>2024</v>
      </c>
    </row>
    <row r="695" spans="1:3" x14ac:dyDescent="0.25">
      <c r="A695" s="1">
        <v>44298</v>
      </c>
      <c r="B695" t="s">
        <v>2761</v>
      </c>
      <c r="C695" t="s">
        <v>2762</v>
      </c>
    </row>
    <row r="696" spans="1:3" x14ac:dyDescent="0.25">
      <c r="A696" s="1">
        <v>44298</v>
      </c>
      <c r="B696" t="s">
        <v>2727</v>
      </c>
    </row>
    <row r="697" spans="1:3" x14ac:dyDescent="0.25">
      <c r="A697" s="1">
        <v>44298</v>
      </c>
      <c r="B697" t="s">
        <v>2763</v>
      </c>
    </row>
    <row r="698" spans="1:3" x14ac:dyDescent="0.25">
      <c r="A698" s="1">
        <v>44298</v>
      </c>
      <c r="B698" t="s">
        <v>2390</v>
      </c>
      <c r="C698" t="s">
        <v>2745</v>
      </c>
    </row>
    <row r="699" spans="1:3" x14ac:dyDescent="0.25">
      <c r="A699" s="1">
        <v>44298</v>
      </c>
      <c r="B699" t="s">
        <v>2743</v>
      </c>
      <c r="C699" t="s">
        <v>2744</v>
      </c>
    </row>
    <row r="700" spans="1:3" x14ac:dyDescent="0.25">
      <c r="A700" s="1">
        <v>44298</v>
      </c>
      <c r="B700" t="s">
        <v>2746</v>
      </c>
      <c r="C700" t="s">
        <v>2056</v>
      </c>
    </row>
    <row r="701" spans="1:3" x14ac:dyDescent="0.25">
      <c r="A701" s="1">
        <v>44298</v>
      </c>
      <c r="B701" t="s">
        <v>2797</v>
      </c>
    </row>
    <row r="702" spans="1:3" x14ac:dyDescent="0.25">
      <c r="A702" s="1">
        <v>44298</v>
      </c>
      <c r="B702" t="s">
        <v>2796</v>
      </c>
      <c r="C702" t="s">
        <v>2052</v>
      </c>
    </row>
    <row r="703" spans="1:3" x14ac:dyDescent="0.25">
      <c r="A703" s="1">
        <v>44298</v>
      </c>
      <c r="B703" t="s">
        <v>2798</v>
      </c>
      <c r="C703" t="s">
        <v>1997</v>
      </c>
    </row>
    <row r="704" spans="1:3" x14ac:dyDescent="0.25">
      <c r="A704" s="1">
        <v>44298</v>
      </c>
      <c r="B704" t="s">
        <v>2790</v>
      </c>
      <c r="C704" t="s">
        <v>2791</v>
      </c>
    </row>
    <row r="705" spans="1:3" x14ac:dyDescent="0.25">
      <c r="A705" s="1">
        <v>44298</v>
      </c>
      <c r="B705" t="s">
        <v>2793</v>
      </c>
      <c r="C705" t="s">
        <v>2794</v>
      </c>
    </row>
    <row r="706" spans="1:3" x14ac:dyDescent="0.25">
      <c r="A706" s="1">
        <v>44298</v>
      </c>
      <c r="B706" t="s">
        <v>1964</v>
      </c>
    </row>
    <row r="707" spans="1:3" x14ac:dyDescent="0.25">
      <c r="A707" s="1">
        <v>44298</v>
      </c>
      <c r="B707" t="s">
        <v>1964</v>
      </c>
    </row>
    <row r="708" spans="1:3" x14ac:dyDescent="0.25">
      <c r="A708" s="1">
        <v>44298</v>
      </c>
      <c r="B708" t="s">
        <v>1964</v>
      </c>
    </row>
    <row r="709" spans="1:3" x14ac:dyDescent="0.25">
      <c r="A709" s="1">
        <v>44298</v>
      </c>
      <c r="B709" t="s">
        <v>2795</v>
      </c>
      <c r="C709" t="s">
        <v>2085</v>
      </c>
    </row>
    <row r="710" spans="1:3" x14ac:dyDescent="0.25">
      <c r="A710" s="1">
        <v>44298</v>
      </c>
      <c r="B710" t="s">
        <v>2792</v>
      </c>
    </row>
    <row r="711" spans="1:3" x14ac:dyDescent="0.25">
      <c r="A711" s="1">
        <v>44298</v>
      </c>
      <c r="B711" t="s">
        <v>1945</v>
      </c>
    </row>
    <row r="712" spans="1:3" x14ac:dyDescent="0.25">
      <c r="A712" s="1">
        <v>44298</v>
      </c>
      <c r="B712" t="s">
        <v>2024</v>
      </c>
    </row>
    <row r="713" spans="1:3" x14ac:dyDescent="0.25">
      <c r="A713" s="1">
        <v>44298</v>
      </c>
      <c r="B713" t="s">
        <v>2813</v>
      </c>
      <c r="C713" t="s">
        <v>2814</v>
      </c>
    </row>
    <row r="714" spans="1:3" x14ac:dyDescent="0.25">
      <c r="A714" s="1">
        <v>44298</v>
      </c>
      <c r="B714" t="s">
        <v>2419</v>
      </c>
      <c r="C714" t="s">
        <v>2085</v>
      </c>
    </row>
    <row r="715" spans="1:3" x14ac:dyDescent="0.25">
      <c r="A715" s="1">
        <v>44298</v>
      </c>
      <c r="B715" t="s">
        <v>2804</v>
      </c>
      <c r="C715" t="s">
        <v>2805</v>
      </c>
    </row>
    <row r="716" spans="1:3" x14ac:dyDescent="0.25">
      <c r="A716" s="1">
        <v>44298</v>
      </c>
      <c r="B716" t="s">
        <v>2817</v>
      </c>
      <c r="C716" t="s">
        <v>2818</v>
      </c>
    </row>
    <row r="717" spans="1:3" x14ac:dyDescent="0.25">
      <c r="A717" s="1">
        <v>44298</v>
      </c>
      <c r="B717" t="s">
        <v>2806</v>
      </c>
      <c r="C717" t="s">
        <v>2807</v>
      </c>
    </row>
    <row r="718" spans="1:3" x14ac:dyDescent="0.25">
      <c r="A718" s="1">
        <v>44298</v>
      </c>
      <c r="B718" t="s">
        <v>2815</v>
      </c>
      <c r="C718" t="s">
        <v>2816</v>
      </c>
    </row>
    <row r="719" spans="1:3" x14ac:dyDescent="0.25">
      <c r="A719" s="1">
        <v>44298</v>
      </c>
      <c r="B719" t="s">
        <v>2819</v>
      </c>
    </row>
    <row r="720" spans="1:3" x14ac:dyDescent="0.25">
      <c r="A720" s="1">
        <v>44298</v>
      </c>
      <c r="B720" t="s">
        <v>2822</v>
      </c>
    </row>
    <row r="721" spans="1:3" x14ac:dyDescent="0.25">
      <c r="A721" s="1">
        <v>44298</v>
      </c>
      <c r="B721" t="s">
        <v>2820</v>
      </c>
      <c r="C721" t="s">
        <v>2821</v>
      </c>
    </row>
    <row r="722" spans="1:3" x14ac:dyDescent="0.25">
      <c r="A722" s="1">
        <v>44298</v>
      </c>
      <c r="B722" t="s">
        <v>2811</v>
      </c>
      <c r="C722" t="s">
        <v>2812</v>
      </c>
    </row>
    <row r="723" spans="1:3" x14ac:dyDescent="0.25">
      <c r="A723" s="1">
        <v>44298</v>
      </c>
      <c r="B723" t="s">
        <v>2801</v>
      </c>
    </row>
    <row r="724" spans="1:3" x14ac:dyDescent="0.25">
      <c r="A724" s="1">
        <v>44298</v>
      </c>
      <c r="B724" t="s">
        <v>2810</v>
      </c>
    </row>
    <row r="725" spans="1:3" x14ac:dyDescent="0.25">
      <c r="A725" s="1">
        <v>44298</v>
      </c>
      <c r="B725" t="s">
        <v>2823</v>
      </c>
    </row>
    <row r="726" spans="1:3" x14ac:dyDescent="0.25">
      <c r="A726" s="1">
        <v>44298</v>
      </c>
      <c r="B726" t="s">
        <v>1970</v>
      </c>
    </row>
    <row r="727" spans="1:3" x14ac:dyDescent="0.25">
      <c r="A727" s="1">
        <v>44298</v>
      </c>
      <c r="B727" t="s">
        <v>1970</v>
      </c>
    </row>
    <row r="728" spans="1:3" x14ac:dyDescent="0.25">
      <c r="A728" s="1">
        <v>44298</v>
      </c>
      <c r="B728" t="s">
        <v>1970</v>
      </c>
    </row>
    <row r="729" spans="1:3" x14ac:dyDescent="0.25">
      <c r="A729" s="1">
        <v>44298</v>
      </c>
      <c r="B729" t="s">
        <v>1970</v>
      </c>
    </row>
    <row r="730" spans="1:3" x14ac:dyDescent="0.25">
      <c r="A730" s="1">
        <v>44298</v>
      </c>
      <c r="B730" t="s">
        <v>2072</v>
      </c>
    </row>
    <row r="731" spans="1:3" x14ac:dyDescent="0.25">
      <c r="A731" s="1">
        <v>44298</v>
      </c>
      <c r="B731" t="s">
        <v>2808</v>
      </c>
      <c r="C731" t="s">
        <v>2809</v>
      </c>
    </row>
    <row r="732" spans="1:3" x14ac:dyDescent="0.25">
      <c r="A732" s="1">
        <v>44298</v>
      </c>
      <c r="B732" t="s">
        <v>1945</v>
      </c>
    </row>
    <row r="733" spans="1:3" x14ac:dyDescent="0.25">
      <c r="A733" s="1">
        <v>44298</v>
      </c>
      <c r="B733" t="s">
        <v>1945</v>
      </c>
    </row>
    <row r="734" spans="1:3" x14ac:dyDescent="0.25">
      <c r="A734" s="1">
        <v>44298</v>
      </c>
      <c r="B734" t="s">
        <v>2024</v>
      </c>
    </row>
    <row r="735" spans="1:3" x14ac:dyDescent="0.25">
      <c r="A735" s="1">
        <v>44298</v>
      </c>
      <c r="B735" t="s">
        <v>2024</v>
      </c>
    </row>
    <row r="736" spans="1:3" x14ac:dyDescent="0.25">
      <c r="A736" s="1">
        <v>44298</v>
      </c>
      <c r="B736" t="s">
        <v>1945</v>
      </c>
    </row>
    <row r="737" spans="1:3" x14ac:dyDescent="0.25">
      <c r="A737" s="1">
        <v>44298</v>
      </c>
      <c r="B737" t="s">
        <v>2802</v>
      </c>
      <c r="C737" t="s">
        <v>2803</v>
      </c>
    </row>
    <row r="738" spans="1:3" x14ac:dyDescent="0.25">
      <c r="A738" s="1">
        <v>44298</v>
      </c>
      <c r="B738" t="s">
        <v>1945</v>
      </c>
    </row>
    <row r="739" spans="1:3" x14ac:dyDescent="0.25">
      <c r="A739" s="1">
        <v>44298</v>
      </c>
      <c r="B739" t="s">
        <v>1945</v>
      </c>
    </row>
    <row r="740" spans="1:3" x14ac:dyDescent="0.25">
      <c r="A740" s="1">
        <v>44298</v>
      </c>
      <c r="B740" t="s">
        <v>2831</v>
      </c>
      <c r="C740" t="s">
        <v>2832</v>
      </c>
    </row>
    <row r="741" spans="1:3" x14ac:dyDescent="0.25">
      <c r="A741" s="1">
        <v>44298</v>
      </c>
      <c r="B741" t="s">
        <v>2833</v>
      </c>
      <c r="C741" t="s">
        <v>2834</v>
      </c>
    </row>
    <row r="742" spans="1:3" x14ac:dyDescent="0.25">
      <c r="A742" s="1">
        <v>44298</v>
      </c>
      <c r="B742" t="s">
        <v>2838</v>
      </c>
      <c r="C742" t="s">
        <v>2839</v>
      </c>
    </row>
    <row r="743" spans="1:3" x14ac:dyDescent="0.25">
      <c r="A743" s="1">
        <v>44298</v>
      </c>
      <c r="B743" t="s">
        <v>2835</v>
      </c>
      <c r="C743" t="s">
        <v>2836</v>
      </c>
    </row>
    <row r="744" spans="1:3" x14ac:dyDescent="0.25">
      <c r="A744" s="1">
        <v>44298</v>
      </c>
      <c r="B744" t="s">
        <v>1970</v>
      </c>
    </row>
    <row r="745" spans="1:3" x14ac:dyDescent="0.25">
      <c r="A745" s="1">
        <v>44298</v>
      </c>
      <c r="B745" t="s">
        <v>2837</v>
      </c>
    </row>
    <row r="746" spans="1:3" x14ac:dyDescent="0.25">
      <c r="A746" s="1">
        <v>44298</v>
      </c>
      <c r="B746" t="s">
        <v>1945</v>
      </c>
    </row>
    <row r="747" spans="1:3" x14ac:dyDescent="0.25">
      <c r="A747" s="1">
        <v>44298</v>
      </c>
      <c r="B747" t="s">
        <v>1945</v>
      </c>
    </row>
    <row r="748" spans="1:3" x14ac:dyDescent="0.25">
      <c r="A748" s="1">
        <v>44298</v>
      </c>
      <c r="B748" t="s">
        <v>1945</v>
      </c>
    </row>
    <row r="749" spans="1:3" x14ac:dyDescent="0.25">
      <c r="A749" s="1">
        <v>44298</v>
      </c>
      <c r="B749" t="s">
        <v>2845</v>
      </c>
      <c r="C749" t="s">
        <v>2846</v>
      </c>
    </row>
    <row r="750" spans="1:3" x14ac:dyDescent="0.25">
      <c r="A750" s="1">
        <v>44298</v>
      </c>
      <c r="B750" t="s">
        <v>2267</v>
      </c>
      <c r="C750" t="s">
        <v>2241</v>
      </c>
    </row>
    <row r="751" spans="1:3" x14ac:dyDescent="0.25">
      <c r="A751" s="1">
        <v>44298</v>
      </c>
      <c r="B751" t="s">
        <v>2847</v>
      </c>
    </row>
    <row r="752" spans="1:3" x14ac:dyDescent="0.25">
      <c r="A752" s="1">
        <v>44298</v>
      </c>
      <c r="B752" t="s">
        <v>2842</v>
      </c>
      <c r="C752" t="s">
        <v>2060</v>
      </c>
    </row>
    <row r="753" spans="1:3" x14ac:dyDescent="0.25">
      <c r="A753" s="1">
        <v>44298</v>
      </c>
      <c r="B753" t="s">
        <v>1970</v>
      </c>
    </row>
    <row r="754" spans="1:3" x14ac:dyDescent="0.25">
      <c r="A754" s="1">
        <v>44298</v>
      </c>
      <c r="B754" t="s">
        <v>1970</v>
      </c>
    </row>
    <row r="755" spans="1:3" x14ac:dyDescent="0.25">
      <c r="A755" s="1">
        <v>44298</v>
      </c>
      <c r="B755" t="s">
        <v>1970</v>
      </c>
    </row>
    <row r="756" spans="1:3" x14ac:dyDescent="0.25">
      <c r="A756" s="1">
        <v>44298</v>
      </c>
      <c r="B756" t="s">
        <v>1945</v>
      </c>
    </row>
    <row r="757" spans="1:3" x14ac:dyDescent="0.25">
      <c r="A757" s="1">
        <v>44298</v>
      </c>
      <c r="B757" t="s">
        <v>1945</v>
      </c>
    </row>
    <row r="758" spans="1:3" x14ac:dyDescent="0.25">
      <c r="A758" s="1">
        <v>44298</v>
      </c>
      <c r="B758" t="s">
        <v>1945</v>
      </c>
    </row>
    <row r="759" spans="1:3" x14ac:dyDescent="0.25">
      <c r="A759" s="1">
        <v>44298</v>
      </c>
      <c r="B759" t="s">
        <v>1945</v>
      </c>
    </row>
    <row r="760" spans="1:3" x14ac:dyDescent="0.25">
      <c r="A760" s="1">
        <v>44298</v>
      </c>
      <c r="B760" t="s">
        <v>2848</v>
      </c>
      <c r="C760" t="s">
        <v>2189</v>
      </c>
    </row>
    <row r="761" spans="1:3" x14ac:dyDescent="0.25">
      <c r="A761" s="1">
        <v>44298</v>
      </c>
      <c r="B761" t="s">
        <v>2843</v>
      </c>
      <c r="C761" t="s">
        <v>2844</v>
      </c>
    </row>
    <row r="762" spans="1:3" x14ac:dyDescent="0.25">
      <c r="A762" s="1">
        <v>44298</v>
      </c>
      <c r="B762" t="s">
        <v>2840</v>
      </c>
      <c r="C762" t="s">
        <v>2841</v>
      </c>
    </row>
    <row r="763" spans="1:3" x14ac:dyDescent="0.25">
      <c r="A763" s="1">
        <v>44298</v>
      </c>
      <c r="B763" t="s">
        <v>2859</v>
      </c>
      <c r="C763" t="s">
        <v>2860</v>
      </c>
    </row>
    <row r="764" spans="1:3" x14ac:dyDescent="0.25">
      <c r="A764" s="1">
        <v>44298</v>
      </c>
      <c r="B764" t="s">
        <v>2857</v>
      </c>
    </row>
    <row r="765" spans="1:3" x14ac:dyDescent="0.25">
      <c r="A765" s="1">
        <v>44298</v>
      </c>
      <c r="B765" t="s">
        <v>1967</v>
      </c>
    </row>
    <row r="766" spans="1:3" x14ac:dyDescent="0.25">
      <c r="A766" s="1">
        <v>44298</v>
      </c>
      <c r="B766" t="s">
        <v>1967</v>
      </c>
    </row>
    <row r="767" spans="1:3" x14ac:dyDescent="0.25">
      <c r="A767" s="1">
        <v>44298</v>
      </c>
      <c r="B767" t="s">
        <v>1967</v>
      </c>
    </row>
    <row r="768" spans="1:3" x14ac:dyDescent="0.25">
      <c r="A768" s="1">
        <v>44298</v>
      </c>
      <c r="B768" t="s">
        <v>2858</v>
      </c>
      <c r="C768" t="s">
        <v>1993</v>
      </c>
    </row>
    <row r="769" spans="1:3" x14ac:dyDescent="0.25">
      <c r="A769" s="1">
        <v>44298</v>
      </c>
      <c r="B769" t="s">
        <v>2855</v>
      </c>
      <c r="C769" t="s">
        <v>2856</v>
      </c>
    </row>
    <row r="770" spans="1:3" x14ac:dyDescent="0.25">
      <c r="A770" s="1">
        <v>44298</v>
      </c>
      <c r="B770" t="s">
        <v>2864</v>
      </c>
      <c r="C770" t="s">
        <v>2865</v>
      </c>
    </row>
    <row r="771" spans="1:3" x14ac:dyDescent="0.25">
      <c r="A771" s="1">
        <v>44298</v>
      </c>
      <c r="B771" t="s">
        <v>2867</v>
      </c>
      <c r="C771" t="s">
        <v>2868</v>
      </c>
    </row>
    <row r="772" spans="1:3" x14ac:dyDescent="0.25">
      <c r="A772" s="1">
        <v>44298</v>
      </c>
      <c r="B772" t="s">
        <v>1970</v>
      </c>
    </row>
    <row r="773" spans="1:3" x14ac:dyDescent="0.25">
      <c r="A773" s="1">
        <v>44298</v>
      </c>
      <c r="B773" t="s">
        <v>1945</v>
      </c>
    </row>
    <row r="774" spans="1:3" x14ac:dyDescent="0.25">
      <c r="A774" s="1">
        <v>44298</v>
      </c>
      <c r="B774" t="s">
        <v>1945</v>
      </c>
    </row>
    <row r="775" spans="1:3" x14ac:dyDescent="0.25">
      <c r="A775" s="1">
        <v>44298</v>
      </c>
      <c r="B775" t="s">
        <v>1967</v>
      </c>
    </row>
    <row r="776" spans="1:3" x14ac:dyDescent="0.25">
      <c r="A776" s="1">
        <v>44298</v>
      </c>
      <c r="B776" t="s">
        <v>1967</v>
      </c>
    </row>
    <row r="777" spans="1:3" x14ac:dyDescent="0.25">
      <c r="A777" s="1">
        <v>44298</v>
      </c>
      <c r="B777" t="s">
        <v>2866</v>
      </c>
      <c r="C777" t="s">
        <v>2805</v>
      </c>
    </row>
    <row r="778" spans="1:3" x14ac:dyDescent="0.25">
      <c r="A778" s="1">
        <v>44298</v>
      </c>
      <c r="B778" t="s">
        <v>2869</v>
      </c>
      <c r="C778" t="s">
        <v>2870</v>
      </c>
    </row>
    <row r="779" spans="1:3" x14ac:dyDescent="0.25">
      <c r="A779" s="1">
        <v>44298</v>
      </c>
      <c r="B779" t="s">
        <v>2918</v>
      </c>
      <c r="C779" t="s">
        <v>2046</v>
      </c>
    </row>
    <row r="780" spans="1:3" x14ac:dyDescent="0.25">
      <c r="A780" s="1">
        <v>44298</v>
      </c>
      <c r="B780" t="s">
        <v>2900</v>
      </c>
      <c r="C780" t="s">
        <v>2901</v>
      </c>
    </row>
    <row r="781" spans="1:3" x14ac:dyDescent="0.25">
      <c r="A781" s="1">
        <v>44298</v>
      </c>
      <c r="B781" t="s">
        <v>2889</v>
      </c>
      <c r="C781" t="s">
        <v>2890</v>
      </c>
    </row>
    <row r="782" spans="1:3" x14ac:dyDescent="0.25">
      <c r="A782" s="1">
        <v>44298</v>
      </c>
      <c r="B782" t="s">
        <v>2893</v>
      </c>
      <c r="C782" t="s">
        <v>2894</v>
      </c>
    </row>
    <row r="783" spans="1:3" x14ac:dyDescent="0.25">
      <c r="A783" s="1">
        <v>44298</v>
      </c>
      <c r="B783" t="s">
        <v>2913</v>
      </c>
      <c r="C783" t="s">
        <v>2914</v>
      </c>
    </row>
    <row r="784" spans="1:3" x14ac:dyDescent="0.25">
      <c r="A784" s="1">
        <v>44298</v>
      </c>
      <c r="B784" t="s">
        <v>2878</v>
      </c>
      <c r="C784" t="s">
        <v>2879</v>
      </c>
    </row>
    <row r="785" spans="1:3" x14ac:dyDescent="0.25">
      <c r="A785" s="1">
        <v>44298</v>
      </c>
      <c r="B785" t="s">
        <v>2916</v>
      </c>
      <c r="C785" t="s">
        <v>2917</v>
      </c>
    </row>
    <row r="786" spans="1:3" x14ac:dyDescent="0.25">
      <c r="A786" s="1">
        <v>44298</v>
      </c>
      <c r="B786" t="s">
        <v>2895</v>
      </c>
      <c r="C786" t="s">
        <v>2896</v>
      </c>
    </row>
    <row r="787" spans="1:3" x14ac:dyDescent="0.25">
      <c r="A787" s="1">
        <v>44298</v>
      </c>
      <c r="B787" t="s">
        <v>2883</v>
      </c>
      <c r="C787" t="s">
        <v>2834</v>
      </c>
    </row>
    <row r="788" spans="1:3" x14ac:dyDescent="0.25">
      <c r="A788" s="1">
        <v>44298</v>
      </c>
      <c r="B788" t="s">
        <v>2919</v>
      </c>
      <c r="C788" t="s">
        <v>2920</v>
      </c>
    </row>
    <row r="789" spans="1:3" x14ac:dyDescent="0.25">
      <c r="A789" s="1">
        <v>44298</v>
      </c>
      <c r="B789" t="s">
        <v>2915</v>
      </c>
      <c r="C789" t="s">
        <v>2517</v>
      </c>
    </row>
    <row r="790" spans="1:3" x14ac:dyDescent="0.25">
      <c r="A790" s="1">
        <v>44298</v>
      </c>
      <c r="B790" t="s">
        <v>2911</v>
      </c>
    </row>
    <row r="791" spans="1:3" x14ac:dyDescent="0.25">
      <c r="A791" s="1">
        <v>44298</v>
      </c>
      <c r="B791" t="s">
        <v>2887</v>
      </c>
      <c r="C791" t="s">
        <v>2888</v>
      </c>
    </row>
    <row r="792" spans="1:3" x14ac:dyDescent="0.25">
      <c r="A792" s="1">
        <v>44298</v>
      </c>
      <c r="B792" t="s">
        <v>2891</v>
      </c>
      <c r="C792" t="s">
        <v>2892</v>
      </c>
    </row>
    <row r="793" spans="1:3" x14ac:dyDescent="0.25">
      <c r="A793" s="1">
        <v>44298</v>
      </c>
      <c r="B793" t="s">
        <v>2884</v>
      </c>
      <c r="C793" t="s">
        <v>2885</v>
      </c>
    </row>
    <row r="794" spans="1:3" x14ac:dyDescent="0.25">
      <c r="A794" s="1">
        <v>44298</v>
      </c>
      <c r="B794" t="s">
        <v>2904</v>
      </c>
      <c r="C794" t="s">
        <v>2905</v>
      </c>
    </row>
    <row r="795" spans="1:3" x14ac:dyDescent="0.25">
      <c r="A795" s="1">
        <v>44298</v>
      </c>
      <c r="B795" t="s">
        <v>2910</v>
      </c>
    </row>
    <row r="796" spans="1:3" x14ac:dyDescent="0.25">
      <c r="A796" s="1">
        <v>44298</v>
      </c>
      <c r="B796" t="s">
        <v>2899</v>
      </c>
    </row>
    <row r="797" spans="1:3" x14ac:dyDescent="0.25">
      <c r="A797" s="1">
        <v>44298</v>
      </c>
      <c r="B797" t="s">
        <v>1970</v>
      </c>
    </row>
    <row r="798" spans="1:3" x14ac:dyDescent="0.25">
      <c r="A798" s="1">
        <v>44298</v>
      </c>
      <c r="B798" t="s">
        <v>1970</v>
      </c>
    </row>
    <row r="799" spans="1:3" x14ac:dyDescent="0.25">
      <c r="A799" s="1">
        <v>44298</v>
      </c>
      <c r="B799" t="s">
        <v>1970</v>
      </c>
    </row>
    <row r="800" spans="1:3" x14ac:dyDescent="0.25">
      <c r="A800" s="1">
        <v>44298</v>
      </c>
      <c r="B800" t="s">
        <v>2350</v>
      </c>
      <c r="C800" t="s">
        <v>2296</v>
      </c>
    </row>
    <row r="801" spans="1:3" x14ac:dyDescent="0.25">
      <c r="A801" s="1">
        <v>44298</v>
      </c>
      <c r="B801" t="s">
        <v>2902</v>
      </c>
      <c r="C801" t="s">
        <v>2903</v>
      </c>
    </row>
    <row r="802" spans="1:3" x14ac:dyDescent="0.25">
      <c r="A802" s="1">
        <v>44298</v>
      </c>
      <c r="B802" t="s">
        <v>2906</v>
      </c>
      <c r="C802" t="s">
        <v>2907</v>
      </c>
    </row>
    <row r="803" spans="1:3" x14ac:dyDescent="0.25">
      <c r="A803" s="1">
        <v>44298</v>
      </c>
      <c r="B803" t="s">
        <v>1945</v>
      </c>
    </row>
    <row r="804" spans="1:3" x14ac:dyDescent="0.25">
      <c r="A804" s="1">
        <v>44298</v>
      </c>
      <c r="B804" t="s">
        <v>1945</v>
      </c>
    </row>
    <row r="805" spans="1:3" x14ac:dyDescent="0.25">
      <c r="A805" s="1">
        <v>44298</v>
      </c>
      <c r="B805" t="s">
        <v>1945</v>
      </c>
    </row>
    <row r="806" spans="1:3" x14ac:dyDescent="0.25">
      <c r="A806" s="1">
        <v>44298</v>
      </c>
      <c r="B806" t="s">
        <v>1945</v>
      </c>
    </row>
    <row r="807" spans="1:3" x14ac:dyDescent="0.25">
      <c r="A807" s="1">
        <v>44298</v>
      </c>
      <c r="B807" t="s">
        <v>1945</v>
      </c>
    </row>
    <row r="808" spans="1:3" x14ac:dyDescent="0.25">
      <c r="A808" s="1">
        <v>44298</v>
      </c>
      <c r="B808" t="s">
        <v>1945</v>
      </c>
    </row>
    <row r="809" spans="1:3" x14ac:dyDescent="0.25">
      <c r="A809" s="1">
        <v>44298</v>
      </c>
      <c r="B809" t="s">
        <v>1945</v>
      </c>
    </row>
    <row r="810" spans="1:3" x14ac:dyDescent="0.25">
      <c r="A810" s="1">
        <v>44298</v>
      </c>
      <c r="B810" t="s">
        <v>1945</v>
      </c>
    </row>
    <row r="811" spans="1:3" x14ac:dyDescent="0.25">
      <c r="A811" s="1">
        <v>44298</v>
      </c>
      <c r="B811" t="s">
        <v>1945</v>
      </c>
    </row>
    <row r="812" spans="1:3" x14ac:dyDescent="0.25">
      <c r="A812" s="1">
        <v>44298</v>
      </c>
      <c r="B812" t="s">
        <v>1945</v>
      </c>
    </row>
    <row r="813" spans="1:3" x14ac:dyDescent="0.25">
      <c r="A813" s="1">
        <v>44298</v>
      </c>
      <c r="B813" t="s">
        <v>1945</v>
      </c>
    </row>
    <row r="814" spans="1:3" x14ac:dyDescent="0.25">
      <c r="A814" s="1">
        <v>44298</v>
      </c>
      <c r="B814" t="s">
        <v>1945</v>
      </c>
    </row>
    <row r="815" spans="1:3" x14ac:dyDescent="0.25">
      <c r="A815" s="1">
        <v>44298</v>
      </c>
      <c r="B815" t="s">
        <v>1945</v>
      </c>
    </row>
    <row r="816" spans="1:3" x14ac:dyDescent="0.25">
      <c r="A816" s="1">
        <v>44298</v>
      </c>
      <c r="B816" t="s">
        <v>1945</v>
      </c>
    </row>
    <row r="817" spans="1:3" x14ac:dyDescent="0.25">
      <c r="A817" s="1">
        <v>44298</v>
      </c>
      <c r="B817" t="s">
        <v>1945</v>
      </c>
    </row>
    <row r="818" spans="1:3" x14ac:dyDescent="0.25">
      <c r="A818" s="1">
        <v>44298</v>
      </c>
      <c r="B818" t="s">
        <v>2882</v>
      </c>
      <c r="C818" t="s">
        <v>2272</v>
      </c>
    </row>
    <row r="819" spans="1:3" x14ac:dyDescent="0.25">
      <c r="A819" s="1">
        <v>44298</v>
      </c>
      <c r="B819" t="s">
        <v>2880</v>
      </c>
      <c r="C819" t="s">
        <v>2881</v>
      </c>
    </row>
    <row r="820" spans="1:3" x14ac:dyDescent="0.25">
      <c r="A820" s="1">
        <v>44298</v>
      </c>
      <c r="B820" t="s">
        <v>2897</v>
      </c>
      <c r="C820" t="s">
        <v>2898</v>
      </c>
    </row>
    <row r="821" spans="1:3" x14ac:dyDescent="0.25">
      <c r="A821" s="1">
        <v>44298</v>
      </c>
      <c r="B821" t="s">
        <v>2912</v>
      </c>
      <c r="C821" t="s">
        <v>2472</v>
      </c>
    </row>
    <row r="822" spans="1:3" x14ac:dyDescent="0.25">
      <c r="A822" s="1">
        <v>44298</v>
      </c>
      <c r="B822" t="s">
        <v>2908</v>
      </c>
      <c r="C822" t="s">
        <v>2909</v>
      </c>
    </row>
    <row r="823" spans="1:3" x14ac:dyDescent="0.25">
      <c r="A823" s="1">
        <v>44298</v>
      </c>
      <c r="B823" t="s">
        <v>2886</v>
      </c>
      <c r="C823" t="s">
        <v>1951</v>
      </c>
    </row>
    <row r="824" spans="1:3" x14ac:dyDescent="0.25">
      <c r="A824" s="1">
        <v>44298</v>
      </c>
      <c r="B824" t="s">
        <v>2940</v>
      </c>
      <c r="C824" t="s">
        <v>2531</v>
      </c>
    </row>
    <row r="825" spans="1:3" x14ac:dyDescent="0.25">
      <c r="A825" s="1">
        <v>44298</v>
      </c>
      <c r="B825" t="s">
        <v>2933</v>
      </c>
      <c r="C825" t="s">
        <v>2934</v>
      </c>
    </row>
    <row r="826" spans="1:3" x14ac:dyDescent="0.25">
      <c r="A826" s="1">
        <v>44298</v>
      </c>
      <c r="B826" t="s">
        <v>2931</v>
      </c>
      <c r="C826" t="s">
        <v>2932</v>
      </c>
    </row>
    <row r="827" spans="1:3" x14ac:dyDescent="0.25">
      <c r="A827" s="1">
        <v>44298</v>
      </c>
      <c r="B827" t="s">
        <v>2941</v>
      </c>
      <c r="C827" t="s">
        <v>2942</v>
      </c>
    </row>
    <row r="828" spans="1:3" x14ac:dyDescent="0.25">
      <c r="A828" s="1">
        <v>44298</v>
      </c>
      <c r="B828" t="s">
        <v>2938</v>
      </c>
      <c r="C828" t="s">
        <v>2286</v>
      </c>
    </row>
    <row r="829" spans="1:3" x14ac:dyDescent="0.25">
      <c r="A829" s="1">
        <v>44298</v>
      </c>
      <c r="B829" t="s">
        <v>2944</v>
      </c>
      <c r="C829" t="s">
        <v>2903</v>
      </c>
    </row>
    <row r="830" spans="1:3" x14ac:dyDescent="0.25">
      <c r="A830" s="1">
        <v>44298</v>
      </c>
      <c r="B830" t="s">
        <v>2947</v>
      </c>
      <c r="C830" t="s">
        <v>2948</v>
      </c>
    </row>
    <row r="831" spans="1:3" x14ac:dyDescent="0.25">
      <c r="A831" s="1">
        <v>44298</v>
      </c>
      <c r="B831" t="s">
        <v>2929</v>
      </c>
      <c r="C831" t="s">
        <v>2930</v>
      </c>
    </row>
    <row r="832" spans="1:3" x14ac:dyDescent="0.25">
      <c r="A832" s="1">
        <v>44298</v>
      </c>
      <c r="B832" t="s">
        <v>2945</v>
      </c>
      <c r="C832" t="s">
        <v>2946</v>
      </c>
    </row>
    <row r="833" spans="1:3" x14ac:dyDescent="0.25">
      <c r="A833" s="1">
        <v>44298</v>
      </c>
      <c r="B833" t="s">
        <v>2061</v>
      </c>
    </row>
    <row r="834" spans="1:3" x14ac:dyDescent="0.25">
      <c r="A834" s="1">
        <v>44298</v>
      </c>
      <c r="B834" t="s">
        <v>2061</v>
      </c>
    </row>
    <row r="835" spans="1:3" x14ac:dyDescent="0.25">
      <c r="A835" s="1">
        <v>44298</v>
      </c>
      <c r="B835" t="s">
        <v>1945</v>
      </c>
    </row>
    <row r="836" spans="1:3" x14ac:dyDescent="0.25">
      <c r="A836" s="1">
        <v>44298</v>
      </c>
      <c r="B836" t="s">
        <v>1945</v>
      </c>
    </row>
    <row r="837" spans="1:3" x14ac:dyDescent="0.25">
      <c r="A837" s="1">
        <v>44298</v>
      </c>
      <c r="B837" t="s">
        <v>1945</v>
      </c>
    </row>
    <row r="838" spans="1:3" x14ac:dyDescent="0.25">
      <c r="A838" s="1">
        <v>44298</v>
      </c>
      <c r="B838" t="s">
        <v>1945</v>
      </c>
    </row>
    <row r="839" spans="1:3" x14ac:dyDescent="0.25">
      <c r="A839" s="1">
        <v>44298</v>
      </c>
      <c r="B839" t="s">
        <v>2939</v>
      </c>
      <c r="C839" t="s">
        <v>2401</v>
      </c>
    </row>
    <row r="840" spans="1:3" x14ac:dyDescent="0.25">
      <c r="A840" s="1">
        <v>44298</v>
      </c>
      <c r="B840" t="s">
        <v>2936</v>
      </c>
      <c r="C840" t="s">
        <v>2937</v>
      </c>
    </row>
    <row r="841" spans="1:3" x14ac:dyDescent="0.25">
      <c r="A841" s="1">
        <v>44298</v>
      </c>
      <c r="B841" t="s">
        <v>2943</v>
      </c>
    </row>
    <row r="842" spans="1:3" x14ac:dyDescent="0.25">
      <c r="A842" s="1">
        <v>44298</v>
      </c>
      <c r="B842" t="s">
        <v>2935</v>
      </c>
      <c r="C842" t="s">
        <v>2537</v>
      </c>
    </row>
    <row r="843" spans="1:3" x14ac:dyDescent="0.25">
      <c r="A843" s="1">
        <v>44298</v>
      </c>
      <c r="B843" t="s">
        <v>2645</v>
      </c>
    </row>
    <row r="844" spans="1:3" x14ac:dyDescent="0.25">
      <c r="A844" s="1">
        <v>44298</v>
      </c>
      <c r="B844" t="s">
        <v>2963</v>
      </c>
      <c r="C844" t="s">
        <v>2964</v>
      </c>
    </row>
    <row r="845" spans="1:3" x14ac:dyDescent="0.25">
      <c r="A845" s="1">
        <v>44298</v>
      </c>
      <c r="B845" t="s">
        <v>2962</v>
      </c>
      <c r="C845" t="s">
        <v>2834</v>
      </c>
    </row>
    <row r="846" spans="1:3" x14ac:dyDescent="0.25">
      <c r="A846" s="1">
        <v>44298</v>
      </c>
      <c r="B846" t="s">
        <v>2955</v>
      </c>
    </row>
    <row r="847" spans="1:3" x14ac:dyDescent="0.25">
      <c r="A847" s="1">
        <v>44298</v>
      </c>
      <c r="B847" t="s">
        <v>2969</v>
      </c>
    </row>
    <row r="848" spans="1:3" x14ac:dyDescent="0.25">
      <c r="A848" s="1">
        <v>44298</v>
      </c>
      <c r="B848" t="s">
        <v>2965</v>
      </c>
      <c r="C848" t="s">
        <v>2241</v>
      </c>
    </row>
    <row r="849" spans="1:3" x14ac:dyDescent="0.25">
      <c r="A849" s="1">
        <v>44298</v>
      </c>
      <c r="B849" t="s">
        <v>1970</v>
      </c>
    </row>
    <row r="850" spans="1:3" x14ac:dyDescent="0.25">
      <c r="A850" s="1">
        <v>44298</v>
      </c>
      <c r="B850" t="s">
        <v>2985</v>
      </c>
    </row>
    <row r="851" spans="1:3" x14ac:dyDescent="0.25">
      <c r="A851" s="1">
        <v>44298</v>
      </c>
      <c r="B851" t="s">
        <v>2981</v>
      </c>
    </row>
    <row r="852" spans="1:3" x14ac:dyDescent="0.25">
      <c r="A852" s="1">
        <v>44298</v>
      </c>
      <c r="B852" t="s">
        <v>2972</v>
      </c>
      <c r="C852" t="s">
        <v>2973</v>
      </c>
    </row>
    <row r="853" spans="1:3" x14ac:dyDescent="0.25">
      <c r="A853" s="1">
        <v>44298</v>
      </c>
      <c r="B853" t="s">
        <v>2072</v>
      </c>
    </row>
    <row r="854" spans="1:3" x14ac:dyDescent="0.25">
      <c r="A854" s="1">
        <v>44298</v>
      </c>
      <c r="B854" t="s">
        <v>2974</v>
      </c>
      <c r="C854" t="s">
        <v>2284</v>
      </c>
    </row>
    <row r="855" spans="1:3" x14ac:dyDescent="0.25">
      <c r="A855" s="1">
        <v>44298</v>
      </c>
      <c r="B855" t="s">
        <v>2967</v>
      </c>
      <c r="C855" t="s">
        <v>2968</v>
      </c>
    </row>
    <row r="856" spans="1:3" x14ac:dyDescent="0.25">
      <c r="A856" s="1">
        <v>44298</v>
      </c>
      <c r="B856" t="s">
        <v>2956</v>
      </c>
      <c r="C856" t="s">
        <v>2957</v>
      </c>
    </row>
    <row r="857" spans="1:3" x14ac:dyDescent="0.25">
      <c r="A857" s="1">
        <v>44298</v>
      </c>
      <c r="B857" t="s">
        <v>2061</v>
      </c>
    </row>
    <row r="858" spans="1:3" x14ac:dyDescent="0.25">
      <c r="A858" s="1">
        <v>44298</v>
      </c>
      <c r="B858" t="s">
        <v>2979</v>
      </c>
      <c r="C858" t="s">
        <v>2980</v>
      </c>
    </row>
    <row r="859" spans="1:3" x14ac:dyDescent="0.25">
      <c r="A859" s="1">
        <v>44298</v>
      </c>
      <c r="B859" t="s">
        <v>2970</v>
      </c>
      <c r="C859" t="s">
        <v>2971</v>
      </c>
    </row>
    <row r="860" spans="1:3" x14ac:dyDescent="0.25">
      <c r="A860" s="1">
        <v>44298</v>
      </c>
      <c r="B860" t="s">
        <v>1945</v>
      </c>
    </row>
    <row r="861" spans="1:3" x14ac:dyDescent="0.25">
      <c r="A861" s="1">
        <v>44298</v>
      </c>
      <c r="B861" t="s">
        <v>2024</v>
      </c>
    </row>
    <row r="862" spans="1:3" x14ac:dyDescent="0.25">
      <c r="A862" s="1">
        <v>44298</v>
      </c>
      <c r="B862" t="s">
        <v>2966</v>
      </c>
      <c r="C862" t="s">
        <v>2834</v>
      </c>
    </row>
    <row r="863" spans="1:3" x14ac:dyDescent="0.25">
      <c r="A863" s="1">
        <v>44298</v>
      </c>
      <c r="B863" t="s">
        <v>2960</v>
      </c>
      <c r="C863" t="s">
        <v>2961</v>
      </c>
    </row>
    <row r="864" spans="1:3" x14ac:dyDescent="0.25">
      <c r="A864" s="1">
        <v>44298</v>
      </c>
      <c r="B864" t="s">
        <v>2982</v>
      </c>
    </row>
    <row r="865" spans="1:3" x14ac:dyDescent="0.25">
      <c r="A865" s="1">
        <v>44298</v>
      </c>
      <c r="B865" t="s">
        <v>2977</v>
      </c>
      <c r="C865" t="s">
        <v>2978</v>
      </c>
    </row>
    <row r="866" spans="1:3" x14ac:dyDescent="0.25">
      <c r="A866" s="1">
        <v>44298</v>
      </c>
      <c r="B866" t="s">
        <v>2958</v>
      </c>
      <c r="C866" t="s">
        <v>2959</v>
      </c>
    </row>
    <row r="867" spans="1:3" x14ac:dyDescent="0.25">
      <c r="A867" s="1">
        <v>44298</v>
      </c>
      <c r="B867" t="s">
        <v>2976</v>
      </c>
      <c r="C867" t="s">
        <v>2004</v>
      </c>
    </row>
    <row r="868" spans="1:3" x14ac:dyDescent="0.25">
      <c r="A868" s="1">
        <v>44298</v>
      </c>
      <c r="B868" t="s">
        <v>2983</v>
      </c>
      <c r="C868" t="s">
        <v>2984</v>
      </c>
    </row>
    <row r="869" spans="1:3" x14ac:dyDescent="0.25">
      <c r="A869" s="1">
        <v>44298</v>
      </c>
      <c r="B869" t="s">
        <v>2975</v>
      </c>
      <c r="C869" t="s">
        <v>2241</v>
      </c>
    </row>
    <row r="870" spans="1:3" x14ac:dyDescent="0.25">
      <c r="A870" s="1">
        <v>44298</v>
      </c>
      <c r="B870" t="s">
        <v>1952</v>
      </c>
    </row>
    <row r="871" spans="1:3" x14ac:dyDescent="0.25">
      <c r="A871" s="1">
        <v>44298</v>
      </c>
      <c r="B871" t="s">
        <v>1952</v>
      </c>
    </row>
    <row r="872" spans="1:3" x14ac:dyDescent="0.25">
      <c r="A872" s="1">
        <v>44298</v>
      </c>
      <c r="B872" t="s">
        <v>2707</v>
      </c>
    </row>
    <row r="873" spans="1:3" x14ac:dyDescent="0.25">
      <c r="A873" s="1">
        <v>44298</v>
      </c>
      <c r="B873" t="s">
        <v>2707</v>
      </c>
    </row>
    <row r="874" spans="1:3" x14ac:dyDescent="0.25">
      <c r="A874" s="1">
        <v>44298</v>
      </c>
      <c r="B874" t="s">
        <v>1970</v>
      </c>
    </row>
    <row r="875" spans="1:3" x14ac:dyDescent="0.25">
      <c r="A875" s="1">
        <v>44298</v>
      </c>
      <c r="B875" t="s">
        <v>1964</v>
      </c>
    </row>
    <row r="876" spans="1:3" x14ac:dyDescent="0.25">
      <c r="A876" s="1">
        <v>44298</v>
      </c>
      <c r="B876" t="s">
        <v>1970</v>
      </c>
    </row>
    <row r="877" spans="1:3" x14ac:dyDescent="0.25">
      <c r="A877" s="1">
        <v>44298</v>
      </c>
      <c r="B877" t="s">
        <v>2989</v>
      </c>
      <c r="C877" t="s">
        <v>2762</v>
      </c>
    </row>
    <row r="878" spans="1:3" x14ac:dyDescent="0.25">
      <c r="A878" s="1">
        <v>44298</v>
      </c>
      <c r="B878" t="s">
        <v>1945</v>
      </c>
    </row>
    <row r="879" spans="1:3" x14ac:dyDescent="0.25">
      <c r="A879" s="1">
        <v>44298</v>
      </c>
      <c r="B879" t="s">
        <v>1945</v>
      </c>
    </row>
    <row r="880" spans="1:3" x14ac:dyDescent="0.25">
      <c r="A880" s="1">
        <v>44298</v>
      </c>
      <c r="B880" t="s">
        <v>3030</v>
      </c>
      <c r="C880" t="s">
        <v>3031</v>
      </c>
    </row>
    <row r="881" spans="1:3" x14ac:dyDescent="0.25">
      <c r="A881" s="1">
        <v>44298</v>
      </c>
      <c r="B881" t="s">
        <v>3025</v>
      </c>
      <c r="C881" t="s">
        <v>3026</v>
      </c>
    </row>
    <row r="882" spans="1:3" x14ac:dyDescent="0.25">
      <c r="A882" s="1">
        <v>44298</v>
      </c>
      <c r="B882" t="s">
        <v>3032</v>
      </c>
    </row>
    <row r="883" spans="1:3" x14ac:dyDescent="0.25">
      <c r="A883" s="1">
        <v>44298</v>
      </c>
      <c r="B883" t="s">
        <v>2217</v>
      </c>
    </row>
    <row r="884" spans="1:3" x14ac:dyDescent="0.25">
      <c r="A884" s="1">
        <v>44298</v>
      </c>
      <c r="B884" t="s">
        <v>3022</v>
      </c>
      <c r="C884" t="s">
        <v>3023</v>
      </c>
    </row>
    <row r="885" spans="1:3" x14ac:dyDescent="0.25">
      <c r="A885" s="1">
        <v>44298</v>
      </c>
      <c r="B885" t="s">
        <v>3027</v>
      </c>
      <c r="C885" t="s">
        <v>3028</v>
      </c>
    </row>
    <row r="886" spans="1:3" x14ac:dyDescent="0.25">
      <c r="A886" s="1">
        <v>44298</v>
      </c>
      <c r="B886" t="s">
        <v>3024</v>
      </c>
      <c r="C886" t="s">
        <v>2575</v>
      </c>
    </row>
    <row r="887" spans="1:3" x14ac:dyDescent="0.25">
      <c r="A887" s="1">
        <v>44298</v>
      </c>
      <c r="B887" t="s">
        <v>3035</v>
      </c>
      <c r="C887" t="s">
        <v>2575</v>
      </c>
    </row>
    <row r="888" spans="1:3" x14ac:dyDescent="0.25">
      <c r="A888" s="1">
        <v>44298</v>
      </c>
      <c r="B888" t="s">
        <v>3020</v>
      </c>
      <c r="C888" t="s">
        <v>3021</v>
      </c>
    </row>
    <row r="889" spans="1:3" x14ac:dyDescent="0.25">
      <c r="A889" s="1">
        <v>44298</v>
      </c>
      <c r="B889" t="s">
        <v>1964</v>
      </c>
    </row>
    <row r="890" spans="1:3" x14ac:dyDescent="0.25">
      <c r="A890" s="1">
        <v>44298</v>
      </c>
      <c r="B890" t="s">
        <v>1964</v>
      </c>
    </row>
    <row r="891" spans="1:3" x14ac:dyDescent="0.25">
      <c r="A891" s="1">
        <v>44298</v>
      </c>
      <c r="B891" t="s">
        <v>1964</v>
      </c>
    </row>
    <row r="892" spans="1:3" x14ac:dyDescent="0.25">
      <c r="A892" s="1">
        <v>44298</v>
      </c>
      <c r="B892" t="s">
        <v>1964</v>
      </c>
    </row>
    <row r="893" spans="1:3" x14ac:dyDescent="0.25">
      <c r="A893" s="1">
        <v>44298</v>
      </c>
      <c r="B893" t="s">
        <v>3033</v>
      </c>
      <c r="C893" t="s">
        <v>3034</v>
      </c>
    </row>
    <row r="894" spans="1:3" x14ac:dyDescent="0.25">
      <c r="A894" s="1">
        <v>44298</v>
      </c>
      <c r="B894" t="s">
        <v>3018</v>
      </c>
      <c r="C894" t="s">
        <v>3019</v>
      </c>
    </row>
    <row r="895" spans="1:3" x14ac:dyDescent="0.25">
      <c r="A895" s="1">
        <v>44298</v>
      </c>
      <c r="B895" t="s">
        <v>3029</v>
      </c>
    </row>
    <row r="896" spans="1:3" x14ac:dyDescent="0.25">
      <c r="A896" s="1">
        <v>44298</v>
      </c>
      <c r="B896" t="s">
        <v>1945</v>
      </c>
    </row>
    <row r="897" spans="1:3" x14ac:dyDescent="0.25">
      <c r="A897" s="1">
        <v>44298</v>
      </c>
      <c r="B897" t="s">
        <v>1945</v>
      </c>
    </row>
    <row r="898" spans="1:3" x14ac:dyDescent="0.25">
      <c r="A898" s="1">
        <v>44298</v>
      </c>
      <c r="B898" t="s">
        <v>1945</v>
      </c>
    </row>
    <row r="899" spans="1:3" x14ac:dyDescent="0.25">
      <c r="A899" s="1">
        <v>44298</v>
      </c>
      <c r="B899" t="s">
        <v>1945</v>
      </c>
    </row>
    <row r="900" spans="1:3" x14ac:dyDescent="0.25">
      <c r="A900" s="1">
        <v>44298</v>
      </c>
      <c r="B900" t="s">
        <v>1945</v>
      </c>
    </row>
    <row r="901" spans="1:3" x14ac:dyDescent="0.25">
      <c r="A901" s="1">
        <v>44298</v>
      </c>
      <c r="B901" t="s">
        <v>3041</v>
      </c>
    </row>
    <row r="902" spans="1:3" x14ac:dyDescent="0.25">
      <c r="A902" s="1">
        <v>44298</v>
      </c>
      <c r="B902" t="s">
        <v>1970</v>
      </c>
    </row>
    <row r="903" spans="1:3" x14ac:dyDescent="0.25">
      <c r="A903" s="1">
        <v>44298</v>
      </c>
      <c r="B903" t="s">
        <v>3038</v>
      </c>
      <c r="C903" t="s">
        <v>3039</v>
      </c>
    </row>
    <row r="904" spans="1:3" x14ac:dyDescent="0.25">
      <c r="A904" s="1">
        <v>44298</v>
      </c>
      <c r="B904" t="s">
        <v>2061</v>
      </c>
    </row>
    <row r="905" spans="1:3" x14ac:dyDescent="0.25">
      <c r="A905" s="1">
        <v>44298</v>
      </c>
      <c r="B905" t="s">
        <v>1973</v>
      </c>
    </row>
    <row r="906" spans="1:3" x14ac:dyDescent="0.25">
      <c r="A906" s="1">
        <v>44298</v>
      </c>
      <c r="B906" t="s">
        <v>1967</v>
      </c>
    </row>
    <row r="907" spans="1:3" x14ac:dyDescent="0.25">
      <c r="A907" s="1">
        <v>44298</v>
      </c>
      <c r="B907" t="s">
        <v>1967</v>
      </c>
    </row>
    <row r="908" spans="1:3" x14ac:dyDescent="0.25">
      <c r="A908" s="1">
        <v>44298</v>
      </c>
      <c r="B908" t="s">
        <v>3040</v>
      </c>
    </row>
    <row r="909" spans="1:3" x14ac:dyDescent="0.25">
      <c r="A909" s="1">
        <v>44298</v>
      </c>
      <c r="B909" t="s">
        <v>2157</v>
      </c>
      <c r="C909" t="s">
        <v>2158</v>
      </c>
    </row>
    <row r="910" spans="1:3" x14ac:dyDescent="0.25">
      <c r="A910" s="1">
        <v>44298</v>
      </c>
      <c r="B910" t="s">
        <v>3043</v>
      </c>
      <c r="C910" t="s">
        <v>3044</v>
      </c>
    </row>
    <row r="911" spans="1:3" x14ac:dyDescent="0.25">
      <c r="A911" s="1">
        <v>44298</v>
      </c>
      <c r="B911" t="s">
        <v>3059</v>
      </c>
      <c r="C911" t="s">
        <v>3060</v>
      </c>
    </row>
    <row r="912" spans="1:3" x14ac:dyDescent="0.25">
      <c r="A912" s="1">
        <v>44298</v>
      </c>
      <c r="B912" t="s">
        <v>2379</v>
      </c>
      <c r="C912" t="s">
        <v>2223</v>
      </c>
    </row>
    <row r="913" spans="1:3" x14ac:dyDescent="0.25">
      <c r="A913" s="1">
        <v>44298</v>
      </c>
      <c r="B913" t="s">
        <v>3062</v>
      </c>
      <c r="C913" t="s">
        <v>3063</v>
      </c>
    </row>
    <row r="914" spans="1:3" x14ac:dyDescent="0.25">
      <c r="A914" s="1">
        <v>44298</v>
      </c>
      <c r="B914" t="s">
        <v>3055</v>
      </c>
      <c r="C914" t="s">
        <v>3056</v>
      </c>
    </row>
    <row r="915" spans="1:3" x14ac:dyDescent="0.25">
      <c r="A915" s="1">
        <v>44298</v>
      </c>
      <c r="B915" t="s">
        <v>3051</v>
      </c>
      <c r="C915" t="s">
        <v>3052</v>
      </c>
    </row>
    <row r="916" spans="1:3" x14ac:dyDescent="0.25">
      <c r="A916" s="1">
        <v>44298</v>
      </c>
      <c r="B916" t="s">
        <v>3049</v>
      </c>
      <c r="C916" t="s">
        <v>3050</v>
      </c>
    </row>
    <row r="917" spans="1:3" x14ac:dyDescent="0.25">
      <c r="A917" s="1">
        <v>44298</v>
      </c>
      <c r="B917" t="s">
        <v>3061</v>
      </c>
    </row>
    <row r="918" spans="1:3" x14ac:dyDescent="0.25">
      <c r="A918" s="1">
        <v>44298</v>
      </c>
      <c r="B918" t="s">
        <v>3045</v>
      </c>
      <c r="C918" t="s">
        <v>3046</v>
      </c>
    </row>
    <row r="919" spans="1:3" x14ac:dyDescent="0.25">
      <c r="A919" s="1">
        <v>44298</v>
      </c>
      <c r="B919" t="s">
        <v>1970</v>
      </c>
    </row>
    <row r="920" spans="1:3" x14ac:dyDescent="0.25">
      <c r="A920" s="1">
        <v>44298</v>
      </c>
      <c r="B920" t="s">
        <v>1970</v>
      </c>
    </row>
    <row r="921" spans="1:3" x14ac:dyDescent="0.25">
      <c r="A921" s="1">
        <v>44298</v>
      </c>
      <c r="B921" t="s">
        <v>3047</v>
      </c>
      <c r="C921" t="s">
        <v>3048</v>
      </c>
    </row>
    <row r="922" spans="1:3" x14ac:dyDescent="0.25">
      <c r="A922" s="1">
        <v>44298</v>
      </c>
      <c r="B922" t="s">
        <v>3057</v>
      </c>
      <c r="C922" t="s">
        <v>3058</v>
      </c>
    </row>
    <row r="923" spans="1:3" x14ac:dyDescent="0.25">
      <c r="A923" s="1">
        <v>44298</v>
      </c>
      <c r="B923" t="s">
        <v>1945</v>
      </c>
    </row>
    <row r="924" spans="1:3" x14ac:dyDescent="0.25">
      <c r="A924" s="1">
        <v>44298</v>
      </c>
      <c r="B924" t="s">
        <v>1945</v>
      </c>
    </row>
    <row r="925" spans="1:3" x14ac:dyDescent="0.25">
      <c r="A925" s="1">
        <v>44298</v>
      </c>
      <c r="B925" t="s">
        <v>1945</v>
      </c>
    </row>
    <row r="926" spans="1:3" x14ac:dyDescent="0.25">
      <c r="A926" s="1">
        <v>44298</v>
      </c>
      <c r="B926" t="s">
        <v>1945</v>
      </c>
    </row>
    <row r="927" spans="1:3" x14ac:dyDescent="0.25">
      <c r="A927" s="1">
        <v>44298</v>
      </c>
      <c r="B927" t="s">
        <v>2024</v>
      </c>
    </row>
    <row r="928" spans="1:3" x14ac:dyDescent="0.25">
      <c r="A928" s="1">
        <v>44298</v>
      </c>
      <c r="B928" t="s">
        <v>1945</v>
      </c>
    </row>
    <row r="929" spans="1:3" x14ac:dyDescent="0.25">
      <c r="A929" s="1">
        <v>44298</v>
      </c>
      <c r="B929" t="s">
        <v>3053</v>
      </c>
      <c r="C929" t="s">
        <v>3054</v>
      </c>
    </row>
    <row r="930" spans="1:3" x14ac:dyDescent="0.25">
      <c r="A930" s="1">
        <v>44298</v>
      </c>
      <c r="B930" t="s">
        <v>3064</v>
      </c>
      <c r="C930" t="s">
        <v>3065</v>
      </c>
    </row>
    <row r="931" spans="1:3" x14ac:dyDescent="0.25">
      <c r="A931" s="1">
        <v>44298</v>
      </c>
      <c r="B931" t="s">
        <v>2125</v>
      </c>
    </row>
    <row r="932" spans="1:3" x14ac:dyDescent="0.25">
      <c r="A932" s="1">
        <v>44298</v>
      </c>
      <c r="B932" t="s">
        <v>1945</v>
      </c>
    </row>
    <row r="933" spans="1:3" x14ac:dyDescent="0.25">
      <c r="A933" s="1">
        <v>44298</v>
      </c>
      <c r="B933" t="s">
        <v>1945</v>
      </c>
    </row>
    <row r="934" spans="1:3" x14ac:dyDescent="0.25">
      <c r="A934" s="1">
        <v>44298</v>
      </c>
      <c r="B934" t="s">
        <v>3079</v>
      </c>
      <c r="C934" t="s">
        <v>3080</v>
      </c>
    </row>
    <row r="935" spans="1:3" x14ac:dyDescent="0.25">
      <c r="A935" s="1">
        <v>44298</v>
      </c>
      <c r="B935" t="s">
        <v>3081</v>
      </c>
      <c r="C935" t="s">
        <v>3082</v>
      </c>
    </row>
    <row r="936" spans="1:3" x14ac:dyDescent="0.25">
      <c r="A936" s="1">
        <v>44298</v>
      </c>
      <c r="B936" t="s">
        <v>3077</v>
      </c>
      <c r="C936" t="s">
        <v>3078</v>
      </c>
    </row>
    <row r="937" spans="1:3" x14ac:dyDescent="0.25">
      <c r="A937" s="1">
        <v>44298</v>
      </c>
      <c r="B937" t="s">
        <v>3083</v>
      </c>
      <c r="C937" t="s">
        <v>3084</v>
      </c>
    </row>
    <row r="938" spans="1:3" x14ac:dyDescent="0.25">
      <c r="A938" s="1">
        <v>44298</v>
      </c>
      <c r="B938" t="s">
        <v>1970</v>
      </c>
    </row>
    <row r="939" spans="1:3" x14ac:dyDescent="0.25">
      <c r="A939" s="1">
        <v>44298</v>
      </c>
      <c r="B939" t="s">
        <v>1945</v>
      </c>
    </row>
    <row r="940" spans="1:3" x14ac:dyDescent="0.25">
      <c r="A940" s="1">
        <v>44298</v>
      </c>
      <c r="B940" t="s">
        <v>1945</v>
      </c>
    </row>
    <row r="941" spans="1:3" x14ac:dyDescent="0.25">
      <c r="A941" s="1">
        <v>44298</v>
      </c>
      <c r="B941" t="s">
        <v>1945</v>
      </c>
    </row>
    <row r="942" spans="1:3" x14ac:dyDescent="0.25">
      <c r="A942" s="1">
        <v>44298</v>
      </c>
      <c r="B942" t="s">
        <v>3095</v>
      </c>
      <c r="C942" t="s">
        <v>3096</v>
      </c>
    </row>
    <row r="943" spans="1:3" x14ac:dyDescent="0.25">
      <c r="A943" s="1">
        <v>44298</v>
      </c>
      <c r="B943" t="s">
        <v>3091</v>
      </c>
      <c r="C943" t="s">
        <v>3092</v>
      </c>
    </row>
    <row r="944" spans="1:3" x14ac:dyDescent="0.25">
      <c r="A944" s="1">
        <v>44298</v>
      </c>
      <c r="B944" t="s">
        <v>3107</v>
      </c>
      <c r="C944" t="s">
        <v>3108</v>
      </c>
    </row>
    <row r="945" spans="1:3" x14ac:dyDescent="0.25">
      <c r="A945" s="1">
        <v>44298</v>
      </c>
      <c r="B945" t="s">
        <v>3105</v>
      </c>
      <c r="C945" t="s">
        <v>3106</v>
      </c>
    </row>
    <row r="946" spans="1:3" x14ac:dyDescent="0.25">
      <c r="A946" s="1">
        <v>44298</v>
      </c>
      <c r="B946" t="s">
        <v>3088</v>
      </c>
      <c r="C946" t="s">
        <v>3089</v>
      </c>
    </row>
    <row r="947" spans="1:3" x14ac:dyDescent="0.25">
      <c r="A947" s="1">
        <v>44298</v>
      </c>
      <c r="B947" t="s">
        <v>3102</v>
      </c>
      <c r="C947" t="s">
        <v>3103</v>
      </c>
    </row>
    <row r="948" spans="1:3" x14ac:dyDescent="0.25">
      <c r="A948" s="1">
        <v>44298</v>
      </c>
      <c r="B948" t="s">
        <v>3093</v>
      </c>
      <c r="C948" t="s">
        <v>3094</v>
      </c>
    </row>
    <row r="949" spans="1:3" x14ac:dyDescent="0.25">
      <c r="A949" s="1">
        <v>44298</v>
      </c>
      <c r="B949" t="s">
        <v>3099</v>
      </c>
      <c r="C949" t="s">
        <v>3100</v>
      </c>
    </row>
    <row r="950" spans="1:3" x14ac:dyDescent="0.25">
      <c r="A950" s="1">
        <v>44298</v>
      </c>
      <c r="B950" t="s">
        <v>3090</v>
      </c>
      <c r="C950" t="s">
        <v>2135</v>
      </c>
    </row>
    <row r="951" spans="1:3" x14ac:dyDescent="0.25">
      <c r="A951" s="1">
        <v>44298</v>
      </c>
      <c r="B951" t="s">
        <v>3104</v>
      </c>
    </row>
    <row r="952" spans="1:3" x14ac:dyDescent="0.25">
      <c r="A952" s="1">
        <v>44298</v>
      </c>
      <c r="B952" t="s">
        <v>1964</v>
      </c>
    </row>
    <row r="953" spans="1:3" x14ac:dyDescent="0.25">
      <c r="A953" s="1">
        <v>44298</v>
      </c>
      <c r="B953" t="s">
        <v>1964</v>
      </c>
    </row>
    <row r="954" spans="1:3" x14ac:dyDescent="0.25">
      <c r="A954" s="1">
        <v>44298</v>
      </c>
      <c r="B954" t="s">
        <v>1970</v>
      </c>
    </row>
    <row r="955" spans="1:3" x14ac:dyDescent="0.25">
      <c r="A955" s="1">
        <v>44298</v>
      </c>
      <c r="B955" t="s">
        <v>3097</v>
      </c>
      <c r="C955" t="s">
        <v>3098</v>
      </c>
    </row>
    <row r="956" spans="1:3" x14ac:dyDescent="0.25">
      <c r="A956" s="1">
        <v>44298</v>
      </c>
      <c r="B956" t="s">
        <v>1967</v>
      </c>
    </row>
    <row r="957" spans="1:3" x14ac:dyDescent="0.25">
      <c r="A957" s="1">
        <v>44298</v>
      </c>
      <c r="B957" t="s">
        <v>1967</v>
      </c>
    </row>
    <row r="958" spans="1:3" x14ac:dyDescent="0.25">
      <c r="A958" s="1">
        <v>44298</v>
      </c>
      <c r="B958" t="s">
        <v>1967</v>
      </c>
    </row>
    <row r="959" spans="1:3" x14ac:dyDescent="0.25">
      <c r="A959" s="1">
        <v>44298</v>
      </c>
      <c r="B959" t="s">
        <v>1967</v>
      </c>
    </row>
    <row r="960" spans="1:3" x14ac:dyDescent="0.25">
      <c r="A960" s="1">
        <v>44298</v>
      </c>
      <c r="B960" t="s">
        <v>3040</v>
      </c>
    </row>
    <row r="961" spans="1:3" x14ac:dyDescent="0.25">
      <c r="A961" s="1">
        <v>44298</v>
      </c>
      <c r="B961" t="s">
        <v>3040</v>
      </c>
    </row>
    <row r="962" spans="1:3" x14ac:dyDescent="0.25">
      <c r="A962" s="1">
        <v>44298</v>
      </c>
      <c r="B962" t="s">
        <v>1967</v>
      </c>
    </row>
    <row r="963" spans="1:3" x14ac:dyDescent="0.25">
      <c r="A963" s="1">
        <v>44298</v>
      </c>
      <c r="B963" t="s">
        <v>1967</v>
      </c>
    </row>
    <row r="964" spans="1:3" x14ac:dyDescent="0.25">
      <c r="A964" s="1">
        <v>44298</v>
      </c>
      <c r="B964" t="s">
        <v>3101</v>
      </c>
    </row>
    <row r="965" spans="1:3" x14ac:dyDescent="0.25">
      <c r="A965" s="1">
        <v>44298</v>
      </c>
      <c r="B965" t="s">
        <v>3115</v>
      </c>
    </row>
    <row r="966" spans="1:3" x14ac:dyDescent="0.25">
      <c r="A966" s="1">
        <v>44298</v>
      </c>
      <c r="B966" t="s">
        <v>1945</v>
      </c>
    </row>
    <row r="967" spans="1:3" x14ac:dyDescent="0.25">
      <c r="A967" s="1">
        <v>44298</v>
      </c>
      <c r="B967" t="s">
        <v>3116</v>
      </c>
    </row>
    <row r="968" spans="1:3" x14ac:dyDescent="0.25">
      <c r="A968" s="1">
        <v>44298</v>
      </c>
      <c r="B968" t="s">
        <v>3122</v>
      </c>
      <c r="C968" t="s">
        <v>3123</v>
      </c>
    </row>
    <row r="969" spans="1:3" x14ac:dyDescent="0.25">
      <c r="A969" s="1">
        <v>44298</v>
      </c>
      <c r="B969" t="s">
        <v>3124</v>
      </c>
      <c r="C969" t="s">
        <v>3125</v>
      </c>
    </row>
    <row r="970" spans="1:3" x14ac:dyDescent="0.25">
      <c r="A970" s="1">
        <v>44298</v>
      </c>
      <c r="B970" t="s">
        <v>3118</v>
      </c>
      <c r="C970" t="s">
        <v>3119</v>
      </c>
    </row>
    <row r="971" spans="1:3" x14ac:dyDescent="0.25">
      <c r="A971" s="1">
        <v>44298</v>
      </c>
      <c r="B971" t="s">
        <v>3137</v>
      </c>
      <c r="C971" t="s">
        <v>3138</v>
      </c>
    </row>
    <row r="972" spans="1:3" x14ac:dyDescent="0.25">
      <c r="A972" s="1">
        <v>44298</v>
      </c>
      <c r="B972" t="s">
        <v>3120</v>
      </c>
      <c r="C972" t="s">
        <v>3121</v>
      </c>
    </row>
    <row r="973" spans="1:3" x14ac:dyDescent="0.25">
      <c r="A973" s="1">
        <v>44298</v>
      </c>
      <c r="B973" t="s">
        <v>3133</v>
      </c>
      <c r="C973" t="s">
        <v>3134</v>
      </c>
    </row>
    <row r="974" spans="1:3" x14ac:dyDescent="0.25">
      <c r="A974" s="1">
        <v>44298</v>
      </c>
      <c r="B974" t="s">
        <v>3130</v>
      </c>
      <c r="C974" t="s">
        <v>3131</v>
      </c>
    </row>
    <row r="975" spans="1:3" x14ac:dyDescent="0.25">
      <c r="A975" s="1">
        <v>44298</v>
      </c>
      <c r="B975" t="s">
        <v>3132</v>
      </c>
    </row>
    <row r="976" spans="1:3" x14ac:dyDescent="0.25">
      <c r="A976" s="1">
        <v>44298</v>
      </c>
      <c r="B976" t="s">
        <v>3117</v>
      </c>
    </row>
    <row r="977" spans="1:3" x14ac:dyDescent="0.25">
      <c r="A977" s="1">
        <v>44298</v>
      </c>
      <c r="B977" t="s">
        <v>2532</v>
      </c>
    </row>
    <row r="978" spans="1:3" x14ac:dyDescent="0.25">
      <c r="A978" s="1">
        <v>44298</v>
      </c>
      <c r="B978" t="s">
        <v>2532</v>
      </c>
    </row>
    <row r="979" spans="1:3" x14ac:dyDescent="0.25">
      <c r="A979" s="1">
        <v>44298</v>
      </c>
      <c r="B979" t="s">
        <v>2532</v>
      </c>
    </row>
    <row r="980" spans="1:3" x14ac:dyDescent="0.25">
      <c r="A980" s="1">
        <v>44298</v>
      </c>
      <c r="B980" t="s">
        <v>1970</v>
      </c>
    </row>
    <row r="981" spans="1:3" x14ac:dyDescent="0.25">
      <c r="A981" s="1">
        <v>44298</v>
      </c>
      <c r="B981" t="s">
        <v>1970</v>
      </c>
    </row>
    <row r="982" spans="1:3" x14ac:dyDescent="0.25">
      <c r="A982" s="1">
        <v>44298</v>
      </c>
      <c r="B982" t="s">
        <v>1970</v>
      </c>
    </row>
    <row r="983" spans="1:3" x14ac:dyDescent="0.25">
      <c r="A983" s="1">
        <v>44298</v>
      </c>
      <c r="B983" t="s">
        <v>1970</v>
      </c>
    </row>
    <row r="984" spans="1:3" x14ac:dyDescent="0.25">
      <c r="A984" s="1">
        <v>44298</v>
      </c>
      <c r="B984" t="s">
        <v>3139</v>
      </c>
      <c r="C984" t="s">
        <v>2166</v>
      </c>
    </row>
    <row r="985" spans="1:3" x14ac:dyDescent="0.25">
      <c r="A985" s="1">
        <v>44298</v>
      </c>
      <c r="B985" t="s">
        <v>3128</v>
      </c>
      <c r="C985" t="s">
        <v>3129</v>
      </c>
    </row>
    <row r="986" spans="1:3" x14ac:dyDescent="0.25">
      <c r="A986" s="1">
        <v>44298</v>
      </c>
      <c r="B986" t="s">
        <v>3126</v>
      </c>
      <c r="C986" t="s">
        <v>3127</v>
      </c>
    </row>
    <row r="987" spans="1:3" x14ac:dyDescent="0.25">
      <c r="A987" s="1">
        <v>44298</v>
      </c>
      <c r="B987" t="s">
        <v>1945</v>
      </c>
    </row>
    <row r="988" spans="1:3" x14ac:dyDescent="0.25">
      <c r="A988" s="1">
        <v>44298</v>
      </c>
      <c r="B988" t="s">
        <v>1945</v>
      </c>
    </row>
    <row r="989" spans="1:3" x14ac:dyDescent="0.25">
      <c r="A989" s="1">
        <v>44298</v>
      </c>
      <c r="B989" t="s">
        <v>1945</v>
      </c>
    </row>
    <row r="990" spans="1:3" x14ac:dyDescent="0.25">
      <c r="A990" s="1">
        <v>44298</v>
      </c>
      <c r="B990" t="s">
        <v>1945</v>
      </c>
    </row>
    <row r="991" spans="1:3" x14ac:dyDescent="0.25">
      <c r="A991" s="1">
        <v>44298</v>
      </c>
      <c r="B991" t="s">
        <v>1945</v>
      </c>
    </row>
    <row r="992" spans="1:3" x14ac:dyDescent="0.25">
      <c r="A992" s="1">
        <v>44298</v>
      </c>
      <c r="B992" t="s">
        <v>1967</v>
      </c>
    </row>
    <row r="993" spans="1:3" x14ac:dyDescent="0.25">
      <c r="A993" s="1">
        <v>44298</v>
      </c>
      <c r="B993" t="s">
        <v>1967</v>
      </c>
    </row>
    <row r="994" spans="1:3" x14ac:dyDescent="0.25">
      <c r="A994" s="1">
        <v>44298</v>
      </c>
      <c r="B994" t="s">
        <v>3135</v>
      </c>
      <c r="C994" t="s">
        <v>3136</v>
      </c>
    </row>
    <row r="995" spans="1:3" x14ac:dyDescent="0.25">
      <c r="A995" s="1">
        <v>44298</v>
      </c>
      <c r="B995" t="s">
        <v>3146</v>
      </c>
      <c r="C995" t="s">
        <v>3147</v>
      </c>
    </row>
    <row r="996" spans="1:3" x14ac:dyDescent="0.25">
      <c r="A996" s="1">
        <v>44298</v>
      </c>
      <c r="B996" t="s">
        <v>3155</v>
      </c>
      <c r="C996" t="s">
        <v>3156</v>
      </c>
    </row>
    <row r="997" spans="1:3" x14ac:dyDescent="0.25">
      <c r="A997" s="1">
        <v>44298</v>
      </c>
      <c r="B997" t="s">
        <v>3148</v>
      </c>
    </row>
    <row r="998" spans="1:3" x14ac:dyDescent="0.25">
      <c r="A998" s="1">
        <v>44298</v>
      </c>
      <c r="B998" t="s">
        <v>3151</v>
      </c>
      <c r="C998" t="s">
        <v>3152</v>
      </c>
    </row>
    <row r="999" spans="1:3" x14ac:dyDescent="0.25">
      <c r="A999" s="1">
        <v>44298</v>
      </c>
      <c r="B999" t="s">
        <v>3154</v>
      </c>
    </row>
    <row r="1000" spans="1:3" x14ac:dyDescent="0.25">
      <c r="A1000" s="1">
        <v>44298</v>
      </c>
      <c r="B1000" t="s">
        <v>1945</v>
      </c>
    </row>
    <row r="1001" spans="1:3" x14ac:dyDescent="0.25">
      <c r="A1001" s="1">
        <v>44298</v>
      </c>
      <c r="B1001" t="s">
        <v>1945</v>
      </c>
    </row>
    <row r="1002" spans="1:3" x14ac:dyDescent="0.25">
      <c r="A1002" s="1">
        <v>44298</v>
      </c>
      <c r="B1002" t="s">
        <v>1945</v>
      </c>
    </row>
    <row r="1003" spans="1:3" x14ac:dyDescent="0.25">
      <c r="A1003" s="1">
        <v>44298</v>
      </c>
      <c r="B1003" t="s">
        <v>1967</v>
      </c>
    </row>
    <row r="1004" spans="1:3" x14ac:dyDescent="0.25">
      <c r="A1004" s="1">
        <v>44298</v>
      </c>
      <c r="B1004" t="s">
        <v>3144</v>
      </c>
      <c r="C1004" t="s">
        <v>3145</v>
      </c>
    </row>
    <row r="1005" spans="1:3" x14ac:dyDescent="0.25">
      <c r="A1005" s="1">
        <v>44298</v>
      </c>
      <c r="B1005" t="s">
        <v>3149</v>
      </c>
      <c r="C1005" t="s">
        <v>3150</v>
      </c>
    </row>
    <row r="1006" spans="1:3" x14ac:dyDescent="0.25">
      <c r="A1006" s="1">
        <v>44298</v>
      </c>
      <c r="B1006" t="s">
        <v>3153</v>
      </c>
      <c r="C1006" t="s">
        <v>3150</v>
      </c>
    </row>
    <row r="1007" spans="1:3" x14ac:dyDescent="0.25">
      <c r="A1007" s="1">
        <v>44298</v>
      </c>
      <c r="B1007" t="s">
        <v>2645</v>
      </c>
    </row>
    <row r="1008" spans="1:3" x14ac:dyDescent="0.25">
      <c r="A1008" s="1">
        <v>44298</v>
      </c>
      <c r="B1008" t="s">
        <v>3168</v>
      </c>
      <c r="C1008" t="s">
        <v>2652</v>
      </c>
    </row>
    <row r="1009" spans="1:3" x14ac:dyDescent="0.25">
      <c r="A1009" s="1">
        <v>44298</v>
      </c>
      <c r="B1009" t="s">
        <v>3169</v>
      </c>
      <c r="C1009" t="s">
        <v>3170</v>
      </c>
    </row>
    <row r="1010" spans="1:3" x14ac:dyDescent="0.25">
      <c r="A1010" s="1">
        <v>44298</v>
      </c>
      <c r="B1010" t="s">
        <v>3166</v>
      </c>
      <c r="C1010" t="s">
        <v>3167</v>
      </c>
    </row>
    <row r="1011" spans="1:3" x14ac:dyDescent="0.25">
      <c r="A1011" s="1">
        <v>44298</v>
      </c>
      <c r="B1011" t="s">
        <v>2024</v>
      </c>
    </row>
    <row r="1012" spans="1:3" x14ac:dyDescent="0.25">
      <c r="A1012" s="1">
        <v>44298</v>
      </c>
      <c r="B1012" t="s">
        <v>1945</v>
      </c>
    </row>
    <row r="1013" spans="1:3" x14ac:dyDescent="0.25">
      <c r="A1013" s="1">
        <v>44298</v>
      </c>
      <c r="B1013" t="s">
        <v>1945</v>
      </c>
    </row>
    <row r="1014" spans="1:3" x14ac:dyDescent="0.25">
      <c r="A1014" s="1">
        <v>44298</v>
      </c>
      <c r="B1014" t="s">
        <v>1945</v>
      </c>
    </row>
    <row r="1015" spans="1:3" x14ac:dyDescent="0.25">
      <c r="A1015" s="1">
        <v>44298</v>
      </c>
      <c r="B1015" t="s">
        <v>3185</v>
      </c>
      <c r="C1015" t="s">
        <v>2325</v>
      </c>
    </row>
    <row r="1016" spans="1:3" x14ac:dyDescent="0.25">
      <c r="A1016" s="1">
        <v>44298</v>
      </c>
      <c r="B1016" t="s">
        <v>3182</v>
      </c>
    </row>
    <row r="1017" spans="1:3" x14ac:dyDescent="0.25">
      <c r="A1017" s="1">
        <v>44298</v>
      </c>
      <c r="B1017" t="s">
        <v>1945</v>
      </c>
    </row>
    <row r="1018" spans="1:3" x14ac:dyDescent="0.25">
      <c r="A1018" s="1">
        <v>44298</v>
      </c>
      <c r="B1018" t="s">
        <v>1945</v>
      </c>
    </row>
    <row r="1019" spans="1:3" x14ac:dyDescent="0.25">
      <c r="A1019" s="1">
        <v>44298</v>
      </c>
      <c r="B1019" t="s">
        <v>1945</v>
      </c>
    </row>
    <row r="1020" spans="1:3" x14ac:dyDescent="0.25">
      <c r="A1020" s="1">
        <v>44298</v>
      </c>
      <c r="B1020" t="s">
        <v>3183</v>
      </c>
      <c r="C1020" t="s">
        <v>3184</v>
      </c>
    </row>
    <row r="1021" spans="1:3" x14ac:dyDescent="0.25">
      <c r="A1021" s="1">
        <v>44298</v>
      </c>
      <c r="B1021" t="s">
        <v>3168</v>
      </c>
      <c r="C1021" t="s">
        <v>2652</v>
      </c>
    </row>
    <row r="1022" spans="1:3" x14ac:dyDescent="0.25">
      <c r="A1022" s="1">
        <v>44298</v>
      </c>
      <c r="B1022" t="s">
        <v>2379</v>
      </c>
      <c r="C1022" t="s">
        <v>2223</v>
      </c>
    </row>
    <row r="1023" spans="1:3" x14ac:dyDescent="0.25">
      <c r="A1023" s="1">
        <v>44298</v>
      </c>
      <c r="B1023" t="s">
        <v>3192</v>
      </c>
      <c r="C1023" t="s">
        <v>3193</v>
      </c>
    </row>
    <row r="1024" spans="1:3" x14ac:dyDescent="0.25">
      <c r="A1024" s="1">
        <v>44298</v>
      </c>
      <c r="B1024" t="s">
        <v>3194</v>
      </c>
      <c r="C1024" t="s">
        <v>1997</v>
      </c>
    </row>
    <row r="1025" spans="1:3" x14ac:dyDescent="0.25">
      <c r="A1025" s="1">
        <v>44298</v>
      </c>
      <c r="B1025" t="s">
        <v>3188</v>
      </c>
      <c r="C1025" t="s">
        <v>3189</v>
      </c>
    </row>
    <row r="1026" spans="1:3" x14ac:dyDescent="0.25">
      <c r="A1026" s="1">
        <v>44298</v>
      </c>
      <c r="B1026" t="s">
        <v>1970</v>
      </c>
    </row>
    <row r="1027" spans="1:3" x14ac:dyDescent="0.25">
      <c r="A1027" s="1">
        <v>44298</v>
      </c>
      <c r="B1027" t="s">
        <v>1964</v>
      </c>
    </row>
    <row r="1028" spans="1:3" x14ac:dyDescent="0.25">
      <c r="A1028" s="1">
        <v>44298</v>
      </c>
      <c r="B1028" t="s">
        <v>1945</v>
      </c>
    </row>
    <row r="1029" spans="1:3" x14ac:dyDescent="0.25">
      <c r="A1029" s="1">
        <v>44298</v>
      </c>
      <c r="B1029" t="s">
        <v>1945</v>
      </c>
    </row>
    <row r="1030" spans="1:3" x14ac:dyDescent="0.25">
      <c r="A1030" s="1">
        <v>44298</v>
      </c>
      <c r="B1030" t="s">
        <v>1945</v>
      </c>
    </row>
    <row r="1031" spans="1:3" x14ac:dyDescent="0.25">
      <c r="A1031" s="1">
        <v>44298</v>
      </c>
      <c r="B1031" t="s">
        <v>1945</v>
      </c>
    </row>
    <row r="1032" spans="1:3" x14ac:dyDescent="0.25">
      <c r="A1032" s="1">
        <v>44298</v>
      </c>
      <c r="B1032" t="s">
        <v>2024</v>
      </c>
    </row>
    <row r="1033" spans="1:3" x14ac:dyDescent="0.25">
      <c r="A1033" s="1">
        <v>44298</v>
      </c>
      <c r="B1033" t="s">
        <v>2024</v>
      </c>
    </row>
    <row r="1034" spans="1:3" x14ac:dyDescent="0.25">
      <c r="A1034" s="1">
        <v>44298</v>
      </c>
      <c r="B1034" t="s">
        <v>2024</v>
      </c>
    </row>
    <row r="1035" spans="1:3" x14ac:dyDescent="0.25">
      <c r="A1035" s="1">
        <v>44298</v>
      </c>
      <c r="B1035" t="s">
        <v>2024</v>
      </c>
    </row>
    <row r="1036" spans="1:3" x14ac:dyDescent="0.25">
      <c r="A1036" s="1">
        <v>44298</v>
      </c>
      <c r="B1036" t="s">
        <v>3198</v>
      </c>
      <c r="C1036" t="s">
        <v>3199</v>
      </c>
    </row>
    <row r="1037" spans="1:3" x14ac:dyDescent="0.25">
      <c r="A1037" s="1">
        <v>44298</v>
      </c>
      <c r="B1037" t="s">
        <v>3196</v>
      </c>
      <c r="C1037" t="s">
        <v>3197</v>
      </c>
    </row>
    <row r="1038" spans="1:3" x14ac:dyDescent="0.25">
      <c r="A1038" s="1">
        <v>44298</v>
      </c>
      <c r="B1038" t="s">
        <v>3195</v>
      </c>
    </row>
    <row r="1039" spans="1:3" x14ac:dyDescent="0.25">
      <c r="A1039" s="1">
        <v>44298</v>
      </c>
      <c r="B1039" t="s">
        <v>3195</v>
      </c>
    </row>
    <row r="1040" spans="1:3" x14ac:dyDescent="0.25">
      <c r="A1040" s="1">
        <v>44298</v>
      </c>
      <c r="B1040" t="s">
        <v>3190</v>
      </c>
      <c r="C1040" t="s">
        <v>3191</v>
      </c>
    </row>
    <row r="1041" spans="1:3" x14ac:dyDescent="0.25">
      <c r="A1041" s="1">
        <v>44298</v>
      </c>
      <c r="B1041" t="s">
        <v>3186</v>
      </c>
      <c r="C1041" t="s">
        <v>3187</v>
      </c>
    </row>
    <row r="1042" spans="1:3" x14ac:dyDescent="0.25">
      <c r="A1042" s="1">
        <v>44298</v>
      </c>
      <c r="B1042" t="s">
        <v>3205</v>
      </c>
    </row>
    <row r="1043" spans="1:3" x14ac:dyDescent="0.25">
      <c r="A1043" s="1">
        <v>44298</v>
      </c>
      <c r="B1043" t="s">
        <v>3204</v>
      </c>
      <c r="C1043" t="s">
        <v>2085</v>
      </c>
    </row>
    <row r="1044" spans="1:3" x14ac:dyDescent="0.25">
      <c r="A1044" s="1">
        <v>44298</v>
      </c>
      <c r="B1044" t="s">
        <v>1961</v>
      </c>
    </row>
    <row r="1045" spans="1:3" x14ac:dyDescent="0.25">
      <c r="A1045" s="1">
        <v>44298</v>
      </c>
      <c r="B1045" t="s">
        <v>3213</v>
      </c>
      <c r="C1045" t="s">
        <v>3214</v>
      </c>
    </row>
    <row r="1046" spans="1:3" x14ac:dyDescent="0.25">
      <c r="A1046" s="1">
        <v>44298</v>
      </c>
      <c r="B1046" t="s">
        <v>3211</v>
      </c>
      <c r="C1046" t="s">
        <v>3212</v>
      </c>
    </row>
    <row r="1047" spans="1:3" x14ac:dyDescent="0.25">
      <c r="A1047" s="1">
        <v>44298</v>
      </c>
      <c r="B1047" t="s">
        <v>3208</v>
      </c>
      <c r="C1047" t="s">
        <v>3209</v>
      </c>
    </row>
    <row r="1048" spans="1:3" x14ac:dyDescent="0.25">
      <c r="A1048" s="1">
        <v>44298</v>
      </c>
      <c r="B1048" t="s">
        <v>1970</v>
      </c>
    </row>
    <row r="1049" spans="1:3" x14ac:dyDescent="0.25">
      <c r="A1049" s="1">
        <v>44298</v>
      </c>
      <c r="B1049" t="s">
        <v>3206</v>
      </c>
      <c r="C1049" t="s">
        <v>3207</v>
      </c>
    </row>
    <row r="1050" spans="1:3" x14ac:dyDescent="0.25">
      <c r="A1050" s="1">
        <v>44298</v>
      </c>
      <c r="B1050" t="s">
        <v>2125</v>
      </c>
    </row>
    <row r="1051" spans="1:3" x14ac:dyDescent="0.25">
      <c r="A1051" s="1">
        <v>44298</v>
      </c>
      <c r="B1051" t="s">
        <v>2125</v>
      </c>
    </row>
    <row r="1052" spans="1:3" x14ac:dyDescent="0.25">
      <c r="A1052" s="1">
        <v>44298</v>
      </c>
      <c r="B1052" t="s">
        <v>3210</v>
      </c>
      <c r="C1052" t="s">
        <v>2575</v>
      </c>
    </row>
    <row r="1053" spans="1:3" x14ac:dyDescent="0.25">
      <c r="A1053" s="1">
        <v>44298</v>
      </c>
      <c r="B1053" t="s">
        <v>3221</v>
      </c>
      <c r="C1053" t="s">
        <v>2566</v>
      </c>
    </row>
    <row r="1054" spans="1:3" x14ac:dyDescent="0.25">
      <c r="A1054" s="1">
        <v>44298</v>
      </c>
      <c r="B1054" t="s">
        <v>3227</v>
      </c>
    </row>
    <row r="1055" spans="1:3" x14ac:dyDescent="0.25">
      <c r="A1055" s="1">
        <v>44298</v>
      </c>
      <c r="B1055" t="s">
        <v>3217</v>
      </c>
      <c r="C1055" t="s">
        <v>3218</v>
      </c>
    </row>
    <row r="1056" spans="1:3" x14ac:dyDescent="0.25">
      <c r="A1056" s="1">
        <v>44298</v>
      </c>
      <c r="B1056" t="s">
        <v>3224</v>
      </c>
    </row>
    <row r="1057" spans="1:3" x14ac:dyDescent="0.25">
      <c r="A1057" s="1">
        <v>44298</v>
      </c>
      <c r="B1057" t="s">
        <v>3225</v>
      </c>
      <c r="C1057" t="s">
        <v>3226</v>
      </c>
    </row>
    <row r="1058" spans="1:3" x14ac:dyDescent="0.25">
      <c r="A1058" s="1">
        <v>44298</v>
      </c>
      <c r="B1058" t="s">
        <v>3222</v>
      </c>
      <c r="C1058" t="s">
        <v>3223</v>
      </c>
    </row>
    <row r="1059" spans="1:3" x14ac:dyDescent="0.25">
      <c r="A1059" s="1">
        <v>44298</v>
      </c>
      <c r="B1059" t="s">
        <v>2125</v>
      </c>
    </row>
    <row r="1060" spans="1:3" x14ac:dyDescent="0.25">
      <c r="A1060" s="1">
        <v>44298</v>
      </c>
      <c r="B1060" t="s">
        <v>2125</v>
      </c>
    </row>
    <row r="1061" spans="1:3" x14ac:dyDescent="0.25">
      <c r="A1061" s="1">
        <v>44298</v>
      </c>
      <c r="B1061" t="s">
        <v>2125</v>
      </c>
    </row>
    <row r="1062" spans="1:3" x14ac:dyDescent="0.25">
      <c r="A1062" s="1">
        <v>44298</v>
      </c>
      <c r="B1062" t="s">
        <v>3220</v>
      </c>
      <c r="C1062" t="s">
        <v>2521</v>
      </c>
    </row>
    <row r="1063" spans="1:3" x14ac:dyDescent="0.25">
      <c r="A1063" s="1">
        <v>44298</v>
      </c>
      <c r="B1063" t="s">
        <v>3219</v>
      </c>
      <c r="C1063" t="s">
        <v>2856</v>
      </c>
    </row>
    <row r="1064" spans="1:3" x14ac:dyDescent="0.25">
      <c r="A1064" s="1">
        <v>44298</v>
      </c>
      <c r="B1064" t="s">
        <v>2358</v>
      </c>
      <c r="C1064" t="s">
        <v>1993</v>
      </c>
    </row>
    <row r="1065" spans="1:3" x14ac:dyDescent="0.25">
      <c r="A1065" s="1">
        <v>44298</v>
      </c>
      <c r="B1065" t="s">
        <v>2045</v>
      </c>
      <c r="C1065" t="s">
        <v>2046</v>
      </c>
    </row>
    <row r="1066" spans="1:3" x14ac:dyDescent="0.25">
      <c r="A1066" s="1">
        <v>44298</v>
      </c>
      <c r="B1066" t="s">
        <v>3239</v>
      </c>
      <c r="C1066" t="s">
        <v>3240</v>
      </c>
    </row>
    <row r="1067" spans="1:3" x14ac:dyDescent="0.25">
      <c r="A1067" s="1">
        <v>44298</v>
      </c>
      <c r="B1067" t="s">
        <v>3245</v>
      </c>
      <c r="C1067" t="s">
        <v>3246</v>
      </c>
    </row>
    <row r="1068" spans="1:3" x14ac:dyDescent="0.25">
      <c r="A1068" s="1">
        <v>44298</v>
      </c>
      <c r="B1068" t="s">
        <v>3252</v>
      </c>
      <c r="C1068" t="s">
        <v>2114</v>
      </c>
    </row>
    <row r="1069" spans="1:3" x14ac:dyDescent="0.25">
      <c r="A1069" s="1">
        <v>44298</v>
      </c>
      <c r="B1069" t="s">
        <v>3253</v>
      </c>
      <c r="C1069" t="s">
        <v>3254</v>
      </c>
    </row>
    <row r="1070" spans="1:3" x14ac:dyDescent="0.25">
      <c r="A1070" s="1">
        <v>44298</v>
      </c>
      <c r="B1070" t="s">
        <v>3243</v>
      </c>
      <c r="C1070" t="s">
        <v>3244</v>
      </c>
    </row>
    <row r="1071" spans="1:3" x14ac:dyDescent="0.25">
      <c r="A1071" s="1">
        <v>44298</v>
      </c>
      <c r="B1071" t="s">
        <v>3257</v>
      </c>
      <c r="C1071" t="s">
        <v>3258</v>
      </c>
    </row>
    <row r="1072" spans="1:3" x14ac:dyDescent="0.25">
      <c r="A1072" s="1">
        <v>44298</v>
      </c>
      <c r="B1072" t="s">
        <v>3248</v>
      </c>
      <c r="C1072" t="s">
        <v>3249</v>
      </c>
    </row>
    <row r="1073" spans="1:3" x14ac:dyDescent="0.25">
      <c r="A1073" s="1">
        <v>44298</v>
      </c>
      <c r="B1073" t="s">
        <v>1970</v>
      </c>
    </row>
    <row r="1074" spans="1:3" x14ac:dyDescent="0.25">
      <c r="A1074" s="1">
        <v>44298</v>
      </c>
      <c r="B1074" t="s">
        <v>3241</v>
      </c>
      <c r="C1074" t="s">
        <v>3242</v>
      </c>
    </row>
    <row r="1075" spans="1:3" x14ac:dyDescent="0.25">
      <c r="A1075" s="1">
        <v>44298</v>
      </c>
      <c r="B1075" t="s">
        <v>2125</v>
      </c>
    </row>
    <row r="1076" spans="1:3" x14ac:dyDescent="0.25">
      <c r="A1076" s="1">
        <v>44298</v>
      </c>
      <c r="B1076" t="s">
        <v>3255</v>
      </c>
      <c r="C1076" t="s">
        <v>3256</v>
      </c>
    </row>
    <row r="1077" spans="1:3" x14ac:dyDescent="0.25">
      <c r="A1077" s="1">
        <v>44298</v>
      </c>
      <c r="B1077" t="s">
        <v>1945</v>
      </c>
    </row>
    <row r="1078" spans="1:3" x14ac:dyDescent="0.25">
      <c r="A1078" s="1">
        <v>44298</v>
      </c>
      <c r="B1078" t="s">
        <v>1945</v>
      </c>
    </row>
    <row r="1079" spans="1:3" x14ac:dyDescent="0.25">
      <c r="A1079" s="1">
        <v>44298</v>
      </c>
      <c r="B1079" t="s">
        <v>2024</v>
      </c>
    </row>
    <row r="1080" spans="1:3" x14ac:dyDescent="0.25">
      <c r="A1080" s="1">
        <v>44298</v>
      </c>
      <c r="B1080" t="s">
        <v>1945</v>
      </c>
    </row>
    <row r="1081" spans="1:3" x14ac:dyDescent="0.25">
      <c r="A1081" s="1">
        <v>44298</v>
      </c>
      <c r="B1081" t="s">
        <v>1967</v>
      </c>
    </row>
    <row r="1082" spans="1:3" x14ac:dyDescent="0.25">
      <c r="A1082" s="1">
        <v>44298</v>
      </c>
      <c r="B1082" t="s">
        <v>1967</v>
      </c>
    </row>
    <row r="1083" spans="1:3" x14ac:dyDescent="0.25">
      <c r="A1083" s="1">
        <v>44298</v>
      </c>
      <c r="B1083" t="s">
        <v>3238</v>
      </c>
    </row>
    <row r="1084" spans="1:3" x14ac:dyDescent="0.25">
      <c r="A1084" s="1">
        <v>44298</v>
      </c>
      <c r="B1084" t="s">
        <v>3250</v>
      </c>
      <c r="C1084" t="s">
        <v>3251</v>
      </c>
    </row>
    <row r="1085" spans="1:3" x14ac:dyDescent="0.25">
      <c r="A1085" s="1">
        <v>44298</v>
      </c>
      <c r="B1085" t="s">
        <v>3247</v>
      </c>
      <c r="C1085" t="s">
        <v>2160</v>
      </c>
    </row>
    <row r="1086" spans="1:3" x14ac:dyDescent="0.25">
      <c r="A1086" s="1">
        <v>44298</v>
      </c>
      <c r="B1086" t="s">
        <v>3288</v>
      </c>
      <c r="C1086" t="s">
        <v>2577</v>
      </c>
    </row>
    <row r="1087" spans="1:3" x14ac:dyDescent="0.25">
      <c r="A1087" s="1">
        <v>44298</v>
      </c>
      <c r="B1087" t="s">
        <v>3275</v>
      </c>
      <c r="C1087" t="s">
        <v>3276</v>
      </c>
    </row>
    <row r="1088" spans="1:3" x14ac:dyDescent="0.25">
      <c r="A1088" s="1">
        <v>44298</v>
      </c>
      <c r="B1088" t="s">
        <v>3280</v>
      </c>
      <c r="C1088" t="s">
        <v>2566</v>
      </c>
    </row>
    <row r="1089" spans="1:3" x14ac:dyDescent="0.25">
      <c r="A1089" s="1">
        <v>44298</v>
      </c>
      <c r="B1089" t="s">
        <v>3284</v>
      </c>
      <c r="C1089" t="s">
        <v>2374</v>
      </c>
    </row>
    <row r="1090" spans="1:3" x14ac:dyDescent="0.25">
      <c r="A1090" s="1">
        <v>44298</v>
      </c>
      <c r="B1090" t="s">
        <v>3263</v>
      </c>
      <c r="C1090" t="s">
        <v>3264</v>
      </c>
    </row>
    <row r="1091" spans="1:3" x14ac:dyDescent="0.25">
      <c r="A1091" s="1">
        <v>44298</v>
      </c>
      <c r="B1091" t="s">
        <v>3285</v>
      </c>
      <c r="C1091" t="s">
        <v>2211</v>
      </c>
    </row>
    <row r="1092" spans="1:3" x14ac:dyDescent="0.25">
      <c r="A1092" s="1">
        <v>44298</v>
      </c>
      <c r="B1092" t="s">
        <v>3291</v>
      </c>
    </row>
    <row r="1093" spans="1:3" x14ac:dyDescent="0.25">
      <c r="A1093" s="1">
        <v>44298</v>
      </c>
      <c r="B1093" t="s">
        <v>3282</v>
      </c>
      <c r="C1093" t="s">
        <v>3283</v>
      </c>
    </row>
    <row r="1094" spans="1:3" x14ac:dyDescent="0.25">
      <c r="A1094" s="1">
        <v>44298</v>
      </c>
      <c r="B1094" t="s">
        <v>3265</v>
      </c>
      <c r="C1094" t="s">
        <v>3266</v>
      </c>
    </row>
    <row r="1095" spans="1:3" x14ac:dyDescent="0.25">
      <c r="A1095" s="1">
        <v>44298</v>
      </c>
      <c r="B1095" t="s">
        <v>2113</v>
      </c>
      <c r="C1095" t="s">
        <v>2114</v>
      </c>
    </row>
    <row r="1096" spans="1:3" x14ac:dyDescent="0.25">
      <c r="A1096" s="1">
        <v>44298</v>
      </c>
      <c r="B1096" t="s">
        <v>3287</v>
      </c>
      <c r="C1096" t="s">
        <v>1997</v>
      </c>
    </row>
    <row r="1097" spans="1:3" x14ac:dyDescent="0.25">
      <c r="A1097" s="1">
        <v>44298</v>
      </c>
      <c r="B1097" t="s">
        <v>3262</v>
      </c>
    </row>
    <row r="1098" spans="1:3" x14ac:dyDescent="0.25">
      <c r="A1098" s="1">
        <v>44298</v>
      </c>
      <c r="B1098" t="s">
        <v>3289</v>
      </c>
      <c r="C1098" t="s">
        <v>2575</v>
      </c>
    </row>
    <row r="1099" spans="1:3" x14ac:dyDescent="0.25">
      <c r="A1099" s="1">
        <v>44298</v>
      </c>
      <c r="B1099" t="s">
        <v>3289</v>
      </c>
      <c r="C1099" t="s">
        <v>2575</v>
      </c>
    </row>
    <row r="1100" spans="1:3" x14ac:dyDescent="0.25">
      <c r="A1100" s="1">
        <v>44298</v>
      </c>
      <c r="B1100" t="s">
        <v>2063</v>
      </c>
    </row>
    <row r="1101" spans="1:3" x14ac:dyDescent="0.25">
      <c r="A1101" s="1">
        <v>44298</v>
      </c>
      <c r="B1101" t="s">
        <v>3286</v>
      </c>
    </row>
    <row r="1102" spans="1:3" x14ac:dyDescent="0.25">
      <c r="A1102" s="1">
        <v>44298</v>
      </c>
      <c r="B1102" t="s">
        <v>3274</v>
      </c>
      <c r="C1102" t="s">
        <v>2241</v>
      </c>
    </row>
    <row r="1103" spans="1:3" x14ac:dyDescent="0.25">
      <c r="A1103" s="1">
        <v>44298</v>
      </c>
      <c r="B1103" t="s">
        <v>2267</v>
      </c>
      <c r="C1103" t="s">
        <v>2241</v>
      </c>
    </row>
    <row r="1104" spans="1:3" x14ac:dyDescent="0.25">
      <c r="A1104" s="1">
        <v>44298</v>
      </c>
      <c r="B1104" t="s">
        <v>2267</v>
      </c>
      <c r="C1104" t="s">
        <v>2241</v>
      </c>
    </row>
    <row r="1105" spans="1:3" x14ac:dyDescent="0.25">
      <c r="A1105" s="1">
        <v>44298</v>
      </c>
      <c r="B1105" t="s">
        <v>3272</v>
      </c>
      <c r="C1105" t="s">
        <v>3273</v>
      </c>
    </row>
    <row r="1106" spans="1:3" x14ac:dyDescent="0.25">
      <c r="A1106" s="1">
        <v>44298</v>
      </c>
      <c r="B1106" t="s">
        <v>3290</v>
      </c>
    </row>
    <row r="1107" spans="1:3" x14ac:dyDescent="0.25">
      <c r="A1107" s="1">
        <v>44298</v>
      </c>
      <c r="B1107" t="s">
        <v>1970</v>
      </c>
    </row>
    <row r="1108" spans="1:3" x14ac:dyDescent="0.25">
      <c r="A1108" s="1">
        <v>44298</v>
      </c>
      <c r="B1108" t="s">
        <v>1970</v>
      </c>
    </row>
    <row r="1109" spans="1:3" x14ac:dyDescent="0.25">
      <c r="A1109" s="1">
        <v>44298</v>
      </c>
      <c r="B1109" t="s">
        <v>1970</v>
      </c>
    </row>
    <row r="1110" spans="1:3" x14ac:dyDescent="0.25">
      <c r="A1110" s="1">
        <v>44298</v>
      </c>
      <c r="B1110" t="s">
        <v>1964</v>
      </c>
    </row>
    <row r="1111" spans="1:3" x14ac:dyDescent="0.25">
      <c r="A1111" s="1">
        <v>44298</v>
      </c>
      <c r="B1111" t="s">
        <v>1970</v>
      </c>
    </row>
    <row r="1112" spans="1:3" x14ac:dyDescent="0.25">
      <c r="A1112" s="1">
        <v>44298</v>
      </c>
      <c r="B1112" t="s">
        <v>1970</v>
      </c>
    </row>
    <row r="1113" spans="1:3" x14ac:dyDescent="0.25">
      <c r="A1113" s="1">
        <v>44298</v>
      </c>
      <c r="B1113" t="s">
        <v>3294</v>
      </c>
    </row>
    <row r="1114" spans="1:3" x14ac:dyDescent="0.25">
      <c r="A1114" s="1">
        <v>44298</v>
      </c>
      <c r="B1114" t="s">
        <v>2541</v>
      </c>
      <c r="C1114" t="s">
        <v>2296</v>
      </c>
    </row>
    <row r="1115" spans="1:3" x14ac:dyDescent="0.25">
      <c r="A1115" s="1">
        <v>44298</v>
      </c>
      <c r="B1115" t="s">
        <v>3277</v>
      </c>
    </row>
    <row r="1116" spans="1:3" x14ac:dyDescent="0.25">
      <c r="A1116" s="1">
        <v>44298</v>
      </c>
      <c r="B1116" t="s">
        <v>3270</v>
      </c>
      <c r="C1116" t="s">
        <v>3271</v>
      </c>
    </row>
    <row r="1117" spans="1:3" x14ac:dyDescent="0.25">
      <c r="A1117" s="1">
        <v>44298</v>
      </c>
      <c r="B1117" t="s">
        <v>3281</v>
      </c>
      <c r="C1117" t="s">
        <v>2296</v>
      </c>
    </row>
    <row r="1118" spans="1:3" x14ac:dyDescent="0.25">
      <c r="A1118" s="1">
        <v>44298</v>
      </c>
      <c r="B1118" t="s">
        <v>3278</v>
      </c>
      <c r="C1118" t="s">
        <v>3279</v>
      </c>
    </row>
    <row r="1119" spans="1:3" x14ac:dyDescent="0.25">
      <c r="A1119" s="1">
        <v>44298</v>
      </c>
      <c r="B1119" t="s">
        <v>3267</v>
      </c>
    </row>
    <row r="1120" spans="1:3" x14ac:dyDescent="0.25">
      <c r="A1120" s="1">
        <v>44298</v>
      </c>
      <c r="B1120" t="s">
        <v>1945</v>
      </c>
    </row>
    <row r="1121" spans="1:2" x14ac:dyDescent="0.25">
      <c r="A1121" s="1">
        <v>44298</v>
      </c>
      <c r="B1121" t="s">
        <v>1945</v>
      </c>
    </row>
    <row r="1122" spans="1:2" x14ac:dyDescent="0.25">
      <c r="A1122" s="1">
        <v>44298</v>
      </c>
      <c r="B1122" t="s">
        <v>1945</v>
      </c>
    </row>
    <row r="1123" spans="1:2" x14ac:dyDescent="0.25">
      <c r="A1123" s="1">
        <v>44298</v>
      </c>
      <c r="B1123" t="s">
        <v>2024</v>
      </c>
    </row>
    <row r="1124" spans="1:2" x14ac:dyDescent="0.25">
      <c r="A1124" s="1">
        <v>44298</v>
      </c>
      <c r="B1124" t="s">
        <v>1945</v>
      </c>
    </row>
    <row r="1125" spans="1:2" x14ac:dyDescent="0.25">
      <c r="A1125" s="1">
        <v>44298</v>
      </c>
      <c r="B1125" t="s">
        <v>2024</v>
      </c>
    </row>
    <row r="1126" spans="1:2" x14ac:dyDescent="0.25">
      <c r="A1126" s="1">
        <v>44298</v>
      </c>
      <c r="B1126" t="s">
        <v>2024</v>
      </c>
    </row>
    <row r="1127" spans="1:2" x14ac:dyDescent="0.25">
      <c r="A1127" s="1">
        <v>44298</v>
      </c>
      <c r="B1127" t="s">
        <v>2024</v>
      </c>
    </row>
    <row r="1128" spans="1:2" x14ac:dyDescent="0.25">
      <c r="A1128" s="1">
        <v>44298</v>
      </c>
      <c r="B1128" t="s">
        <v>2024</v>
      </c>
    </row>
    <row r="1129" spans="1:2" x14ac:dyDescent="0.25">
      <c r="A1129" s="1">
        <v>44298</v>
      </c>
      <c r="B1129" t="s">
        <v>2024</v>
      </c>
    </row>
    <row r="1130" spans="1:2" x14ac:dyDescent="0.25">
      <c r="A1130" s="1">
        <v>44298</v>
      </c>
      <c r="B1130" t="s">
        <v>2024</v>
      </c>
    </row>
    <row r="1131" spans="1:2" x14ac:dyDescent="0.25">
      <c r="A1131" s="1">
        <v>44298</v>
      </c>
      <c r="B1131" t="s">
        <v>1945</v>
      </c>
    </row>
    <row r="1132" spans="1:2" x14ac:dyDescent="0.25">
      <c r="A1132" s="1">
        <v>44298</v>
      </c>
      <c r="B1132" t="s">
        <v>1945</v>
      </c>
    </row>
    <row r="1133" spans="1:2" x14ac:dyDescent="0.25">
      <c r="A1133" s="1">
        <v>44298</v>
      </c>
      <c r="B1133" t="s">
        <v>1945</v>
      </c>
    </row>
    <row r="1134" spans="1:2" x14ac:dyDescent="0.25">
      <c r="A1134" s="1">
        <v>44298</v>
      </c>
      <c r="B1134" t="s">
        <v>1945</v>
      </c>
    </row>
    <row r="1135" spans="1:2" x14ac:dyDescent="0.25">
      <c r="A1135" s="1">
        <v>44298</v>
      </c>
      <c r="B1135" t="s">
        <v>3269</v>
      </c>
    </row>
    <row r="1136" spans="1:2" x14ac:dyDescent="0.25">
      <c r="A1136" s="1">
        <v>44298</v>
      </c>
      <c r="B1136" t="s">
        <v>3268</v>
      </c>
    </row>
    <row r="1137" spans="1:3" x14ac:dyDescent="0.25">
      <c r="A1137" s="1">
        <v>44298</v>
      </c>
      <c r="B1137" t="s">
        <v>2165</v>
      </c>
      <c r="C1137" t="s">
        <v>2480</v>
      </c>
    </row>
    <row r="1138" spans="1:3" x14ac:dyDescent="0.25">
      <c r="A1138" s="1">
        <v>44298</v>
      </c>
      <c r="B1138" t="s">
        <v>3292</v>
      </c>
      <c r="C1138" t="s">
        <v>3293</v>
      </c>
    </row>
    <row r="1139" spans="1:3" x14ac:dyDescent="0.25">
      <c r="A1139" s="1">
        <v>44298</v>
      </c>
      <c r="B1139" t="s">
        <v>3311</v>
      </c>
      <c r="C1139" t="s">
        <v>3312</v>
      </c>
    </row>
    <row r="1140" spans="1:3" x14ac:dyDescent="0.25">
      <c r="A1140" s="1">
        <v>44298</v>
      </c>
      <c r="B1140" t="s">
        <v>3310</v>
      </c>
    </row>
    <row r="1141" spans="1:3" x14ac:dyDescent="0.25">
      <c r="A1141" s="1">
        <v>44298</v>
      </c>
      <c r="B1141" t="s">
        <v>3305</v>
      </c>
      <c r="C1141" t="s">
        <v>3306</v>
      </c>
    </row>
    <row r="1142" spans="1:3" x14ac:dyDescent="0.25">
      <c r="A1142" s="1">
        <v>44298</v>
      </c>
      <c r="B1142" t="s">
        <v>2679</v>
      </c>
    </row>
    <row r="1143" spans="1:3" x14ac:dyDescent="0.25">
      <c r="A1143" s="1">
        <v>44298</v>
      </c>
      <c r="B1143" t="s">
        <v>2125</v>
      </c>
    </row>
    <row r="1144" spans="1:3" x14ac:dyDescent="0.25">
      <c r="A1144" s="1">
        <v>44298</v>
      </c>
      <c r="B1144" t="s">
        <v>2125</v>
      </c>
    </row>
    <row r="1145" spans="1:3" x14ac:dyDescent="0.25">
      <c r="A1145" s="1">
        <v>44298</v>
      </c>
      <c r="B1145" t="s">
        <v>2061</v>
      </c>
    </row>
    <row r="1146" spans="1:3" x14ac:dyDescent="0.25">
      <c r="A1146" s="1">
        <v>44298</v>
      </c>
      <c r="B1146" t="s">
        <v>1945</v>
      </c>
    </row>
    <row r="1147" spans="1:3" x14ac:dyDescent="0.25">
      <c r="A1147" s="1">
        <v>44298</v>
      </c>
      <c r="B1147" t="s">
        <v>1945</v>
      </c>
    </row>
    <row r="1148" spans="1:3" x14ac:dyDescent="0.25">
      <c r="A1148" s="1">
        <v>44298</v>
      </c>
      <c r="B1148" t="s">
        <v>3308</v>
      </c>
      <c r="C1148" t="s">
        <v>3309</v>
      </c>
    </row>
    <row r="1149" spans="1:3" x14ac:dyDescent="0.25">
      <c r="A1149" s="1">
        <v>44298</v>
      </c>
      <c r="B1149" t="s">
        <v>3307</v>
      </c>
      <c r="C1149" t="s">
        <v>2137</v>
      </c>
    </row>
    <row r="1150" spans="1:3" x14ac:dyDescent="0.25">
      <c r="A1150" s="1">
        <v>44298</v>
      </c>
      <c r="B1150" t="s">
        <v>3313</v>
      </c>
      <c r="C1150" t="s">
        <v>3314</v>
      </c>
    </row>
    <row r="1151" spans="1:3" x14ac:dyDescent="0.25">
      <c r="A1151" s="1">
        <v>44298</v>
      </c>
      <c r="B1151" t="s">
        <v>1970</v>
      </c>
    </row>
    <row r="1152" spans="1:3" x14ac:dyDescent="0.25">
      <c r="A1152" s="1">
        <v>44298</v>
      </c>
      <c r="B1152" t="s">
        <v>1970</v>
      </c>
    </row>
    <row r="1153" spans="1:3" x14ac:dyDescent="0.25">
      <c r="A1153" s="1">
        <v>44298</v>
      </c>
      <c r="B1153" t="s">
        <v>3329</v>
      </c>
      <c r="C1153" t="s">
        <v>3330</v>
      </c>
    </row>
    <row r="1154" spans="1:3" x14ac:dyDescent="0.25">
      <c r="A1154" s="1">
        <v>44298</v>
      </c>
      <c r="B1154" t="s">
        <v>1945</v>
      </c>
    </row>
    <row r="1155" spans="1:3" x14ac:dyDescent="0.25">
      <c r="A1155" s="1">
        <v>44298</v>
      </c>
      <c r="B1155" t="s">
        <v>1945</v>
      </c>
    </row>
    <row r="1156" spans="1:3" x14ac:dyDescent="0.25">
      <c r="A1156" s="1">
        <v>44298</v>
      </c>
      <c r="B1156" t="s">
        <v>1945</v>
      </c>
    </row>
    <row r="1157" spans="1:3" x14ac:dyDescent="0.25">
      <c r="A1157" s="1">
        <v>44298</v>
      </c>
      <c r="B1157" t="s">
        <v>1945</v>
      </c>
    </row>
    <row r="1158" spans="1:3" x14ac:dyDescent="0.25">
      <c r="A1158" s="1">
        <v>44298</v>
      </c>
      <c r="B1158" t="s">
        <v>1945</v>
      </c>
    </row>
    <row r="1159" spans="1:3" x14ac:dyDescent="0.25">
      <c r="A1159" s="1">
        <v>44298</v>
      </c>
      <c r="B1159" t="s">
        <v>3363</v>
      </c>
    </row>
    <row r="1160" spans="1:3" x14ac:dyDescent="0.25">
      <c r="A1160" s="1">
        <v>44298</v>
      </c>
      <c r="B1160" t="s">
        <v>3350</v>
      </c>
      <c r="C1160" t="s">
        <v>3351</v>
      </c>
    </row>
    <row r="1161" spans="1:3" x14ac:dyDescent="0.25">
      <c r="A1161" s="1">
        <v>44298</v>
      </c>
      <c r="B1161" t="s">
        <v>3340</v>
      </c>
      <c r="C1161" t="s">
        <v>3341</v>
      </c>
    </row>
    <row r="1162" spans="1:3" x14ac:dyDescent="0.25">
      <c r="A1162" s="1">
        <v>44298</v>
      </c>
      <c r="B1162" t="s">
        <v>3358</v>
      </c>
    </row>
    <row r="1163" spans="1:3" x14ac:dyDescent="0.25">
      <c r="A1163" s="1">
        <v>44298</v>
      </c>
      <c r="B1163" t="s">
        <v>3361</v>
      </c>
    </row>
    <row r="1164" spans="1:3" x14ac:dyDescent="0.25">
      <c r="A1164" s="1">
        <v>44298</v>
      </c>
      <c r="B1164" t="s">
        <v>3361</v>
      </c>
    </row>
    <row r="1165" spans="1:3" x14ac:dyDescent="0.25">
      <c r="A1165" s="1">
        <v>44298</v>
      </c>
      <c r="B1165" t="s">
        <v>3361</v>
      </c>
    </row>
    <row r="1166" spans="1:3" x14ac:dyDescent="0.25">
      <c r="A1166" s="1">
        <v>44298</v>
      </c>
      <c r="B1166" t="s">
        <v>3362</v>
      </c>
      <c r="C1166" t="s">
        <v>2575</v>
      </c>
    </row>
    <row r="1167" spans="1:3" x14ac:dyDescent="0.25">
      <c r="A1167" s="1">
        <v>44298</v>
      </c>
      <c r="B1167" t="s">
        <v>3359</v>
      </c>
    </row>
    <row r="1168" spans="1:3" x14ac:dyDescent="0.25">
      <c r="A1168" s="1">
        <v>44298</v>
      </c>
      <c r="B1168" t="s">
        <v>3353</v>
      </c>
      <c r="C1168" t="s">
        <v>3354</v>
      </c>
    </row>
    <row r="1169" spans="1:3" x14ac:dyDescent="0.25">
      <c r="A1169" s="1">
        <v>44298</v>
      </c>
      <c r="B1169" t="s">
        <v>3364</v>
      </c>
    </row>
    <row r="1170" spans="1:3" x14ac:dyDescent="0.25">
      <c r="A1170" s="1">
        <v>44298</v>
      </c>
      <c r="B1170" t="s">
        <v>3345</v>
      </c>
      <c r="C1170" t="s">
        <v>3346</v>
      </c>
    </row>
    <row r="1171" spans="1:3" x14ac:dyDescent="0.25">
      <c r="A1171" s="1">
        <v>44298</v>
      </c>
      <c r="B1171" t="s">
        <v>3365</v>
      </c>
      <c r="C1171" t="s">
        <v>3366</v>
      </c>
    </row>
    <row r="1172" spans="1:3" x14ac:dyDescent="0.25">
      <c r="A1172" s="1">
        <v>44298</v>
      </c>
      <c r="B1172" t="s">
        <v>3356</v>
      </c>
      <c r="C1172" t="s">
        <v>3357</v>
      </c>
    </row>
    <row r="1173" spans="1:3" x14ac:dyDescent="0.25">
      <c r="A1173" s="1">
        <v>44298</v>
      </c>
      <c r="B1173" t="s">
        <v>3370</v>
      </c>
    </row>
    <row r="1174" spans="1:3" x14ac:dyDescent="0.25">
      <c r="A1174" s="1">
        <v>44298</v>
      </c>
      <c r="B1174" t="s">
        <v>3371</v>
      </c>
    </row>
    <row r="1175" spans="1:3" x14ac:dyDescent="0.25">
      <c r="A1175" s="1">
        <v>44298</v>
      </c>
      <c r="B1175" t="s">
        <v>3371</v>
      </c>
    </row>
    <row r="1176" spans="1:3" x14ac:dyDescent="0.25">
      <c r="A1176" s="1">
        <v>44298</v>
      </c>
      <c r="B1176" t="s">
        <v>3371</v>
      </c>
    </row>
    <row r="1177" spans="1:3" x14ac:dyDescent="0.25">
      <c r="A1177" s="1">
        <v>44298</v>
      </c>
      <c r="B1177" t="s">
        <v>3367</v>
      </c>
    </row>
    <row r="1178" spans="1:3" x14ac:dyDescent="0.25">
      <c r="A1178" s="1">
        <v>44298</v>
      </c>
      <c r="B1178" t="s">
        <v>3355</v>
      </c>
    </row>
    <row r="1179" spans="1:3" x14ac:dyDescent="0.25">
      <c r="A1179" s="1">
        <v>44298</v>
      </c>
      <c r="B1179" t="s">
        <v>2079</v>
      </c>
    </row>
    <row r="1180" spans="1:3" x14ac:dyDescent="0.25">
      <c r="A1180" s="1">
        <v>44298</v>
      </c>
      <c r="B1180" t="s">
        <v>1964</v>
      </c>
    </row>
    <row r="1181" spans="1:3" x14ac:dyDescent="0.25">
      <c r="A1181" s="1">
        <v>44298</v>
      </c>
      <c r="B1181" t="s">
        <v>1964</v>
      </c>
    </row>
    <row r="1182" spans="1:3" x14ac:dyDescent="0.25">
      <c r="A1182" s="1">
        <v>44298</v>
      </c>
      <c r="B1182" t="s">
        <v>1964</v>
      </c>
    </row>
    <row r="1183" spans="1:3" x14ac:dyDescent="0.25">
      <c r="A1183" s="1">
        <v>44298</v>
      </c>
      <c r="B1183" t="s">
        <v>1964</v>
      </c>
    </row>
    <row r="1184" spans="1:3" x14ac:dyDescent="0.25">
      <c r="A1184" s="1">
        <v>44298</v>
      </c>
      <c r="B1184" t="s">
        <v>1964</v>
      </c>
    </row>
    <row r="1185" spans="1:3" x14ac:dyDescent="0.25">
      <c r="A1185" s="1">
        <v>44298</v>
      </c>
      <c r="B1185" t="s">
        <v>1970</v>
      </c>
    </row>
    <row r="1186" spans="1:3" x14ac:dyDescent="0.25">
      <c r="A1186" s="1">
        <v>44298</v>
      </c>
      <c r="B1186" t="s">
        <v>1964</v>
      </c>
    </row>
    <row r="1187" spans="1:3" x14ac:dyDescent="0.25">
      <c r="A1187" s="1">
        <v>44298</v>
      </c>
      <c r="B1187" t="s">
        <v>3344</v>
      </c>
      <c r="C1187" t="s">
        <v>2296</v>
      </c>
    </row>
    <row r="1188" spans="1:3" x14ac:dyDescent="0.25">
      <c r="A1188" s="1">
        <v>44298</v>
      </c>
      <c r="B1188" t="s">
        <v>3352</v>
      </c>
      <c r="C1188" t="s">
        <v>2292</v>
      </c>
    </row>
    <row r="1189" spans="1:3" x14ac:dyDescent="0.25">
      <c r="A1189" s="1">
        <v>44298</v>
      </c>
      <c r="B1189" t="s">
        <v>3360</v>
      </c>
    </row>
    <row r="1190" spans="1:3" x14ac:dyDescent="0.25">
      <c r="A1190" s="1">
        <v>44298</v>
      </c>
      <c r="B1190" t="s">
        <v>3348</v>
      </c>
      <c r="C1190" t="s">
        <v>3349</v>
      </c>
    </row>
    <row r="1191" spans="1:3" x14ac:dyDescent="0.25">
      <c r="A1191" s="1">
        <v>44298</v>
      </c>
      <c r="B1191" t="s">
        <v>2061</v>
      </c>
    </row>
    <row r="1192" spans="1:3" x14ac:dyDescent="0.25">
      <c r="A1192" s="1">
        <v>44298</v>
      </c>
      <c r="B1192" t="s">
        <v>3338</v>
      </c>
      <c r="C1192" t="s">
        <v>3339</v>
      </c>
    </row>
    <row r="1193" spans="1:3" x14ac:dyDescent="0.25">
      <c r="A1193" s="1">
        <v>44298</v>
      </c>
      <c r="B1193" t="s">
        <v>3347</v>
      </c>
    </row>
    <row r="1194" spans="1:3" x14ac:dyDescent="0.25">
      <c r="A1194" s="1">
        <v>44298</v>
      </c>
      <c r="B1194" t="s">
        <v>1945</v>
      </c>
    </row>
    <row r="1195" spans="1:3" x14ac:dyDescent="0.25">
      <c r="A1195" s="1">
        <v>44298</v>
      </c>
      <c r="B1195" t="s">
        <v>2024</v>
      </c>
    </row>
    <row r="1196" spans="1:3" x14ac:dyDescent="0.25">
      <c r="A1196" s="1">
        <v>44298</v>
      </c>
      <c r="B1196" t="s">
        <v>2024</v>
      </c>
    </row>
    <row r="1197" spans="1:3" x14ac:dyDescent="0.25">
      <c r="A1197" s="1">
        <v>44298</v>
      </c>
      <c r="B1197" t="s">
        <v>2024</v>
      </c>
    </row>
    <row r="1198" spans="1:3" x14ac:dyDescent="0.25">
      <c r="A1198" s="1">
        <v>44298</v>
      </c>
      <c r="B1198" t="s">
        <v>2024</v>
      </c>
    </row>
    <row r="1199" spans="1:3" x14ac:dyDescent="0.25">
      <c r="A1199" s="1">
        <v>44298</v>
      </c>
      <c r="B1199" t="s">
        <v>3368</v>
      </c>
      <c r="C1199" t="s">
        <v>3369</v>
      </c>
    </row>
    <row r="1200" spans="1:3" x14ac:dyDescent="0.25">
      <c r="A1200" s="1">
        <v>44298</v>
      </c>
      <c r="B1200" t="s">
        <v>3342</v>
      </c>
      <c r="C1200" t="s">
        <v>3343</v>
      </c>
    </row>
    <row r="1201" spans="1:3" x14ac:dyDescent="0.25">
      <c r="A1201" s="1">
        <v>44298</v>
      </c>
      <c r="B1201" t="s">
        <v>3372</v>
      </c>
      <c r="C1201" t="s">
        <v>2166</v>
      </c>
    </row>
    <row r="1202" spans="1:3" x14ac:dyDescent="0.25">
      <c r="A1202" s="1">
        <v>44298</v>
      </c>
      <c r="B1202" t="s">
        <v>3336</v>
      </c>
      <c r="C1202" t="s">
        <v>3337</v>
      </c>
    </row>
    <row r="1203" spans="1:3" x14ac:dyDescent="0.25">
      <c r="A1203" s="1">
        <v>44298</v>
      </c>
      <c r="B1203" t="s">
        <v>3384</v>
      </c>
      <c r="C1203" t="s">
        <v>3123</v>
      </c>
    </row>
    <row r="1204" spans="1:3" x14ac:dyDescent="0.25">
      <c r="A1204" s="1">
        <v>44298</v>
      </c>
      <c r="B1204" t="s">
        <v>3385</v>
      </c>
      <c r="C1204" t="s">
        <v>3386</v>
      </c>
    </row>
    <row r="1205" spans="1:3" x14ac:dyDescent="0.25">
      <c r="A1205" s="1">
        <v>44298</v>
      </c>
      <c r="B1205" t="s">
        <v>3378</v>
      </c>
      <c r="C1205" t="s">
        <v>2085</v>
      </c>
    </row>
    <row r="1206" spans="1:3" x14ac:dyDescent="0.25">
      <c r="A1206" s="1">
        <v>44298</v>
      </c>
      <c r="B1206" t="s">
        <v>3387</v>
      </c>
      <c r="C1206" t="s">
        <v>3388</v>
      </c>
    </row>
    <row r="1207" spans="1:3" x14ac:dyDescent="0.25">
      <c r="A1207" s="1">
        <v>44298</v>
      </c>
      <c r="B1207" t="s">
        <v>2688</v>
      </c>
    </row>
    <row r="1208" spans="1:3" x14ac:dyDescent="0.25">
      <c r="A1208" s="1">
        <v>44298</v>
      </c>
      <c r="B1208" t="s">
        <v>3374</v>
      </c>
      <c r="C1208" t="s">
        <v>3375</v>
      </c>
    </row>
    <row r="1209" spans="1:3" x14ac:dyDescent="0.25">
      <c r="A1209" s="1">
        <v>44298</v>
      </c>
      <c r="B1209" t="s">
        <v>3373</v>
      </c>
      <c r="C1209" t="s">
        <v>2284</v>
      </c>
    </row>
    <row r="1210" spans="1:3" x14ac:dyDescent="0.25">
      <c r="A1210" s="1">
        <v>44298</v>
      </c>
      <c r="B1210" t="s">
        <v>3381</v>
      </c>
      <c r="C1210" t="s">
        <v>2622</v>
      </c>
    </row>
    <row r="1211" spans="1:3" x14ac:dyDescent="0.25">
      <c r="A1211" s="1">
        <v>44298</v>
      </c>
      <c r="B1211" t="s">
        <v>1945</v>
      </c>
    </row>
    <row r="1212" spans="1:3" x14ac:dyDescent="0.25">
      <c r="A1212" s="1">
        <v>44298</v>
      </c>
      <c r="B1212" t="s">
        <v>1945</v>
      </c>
    </row>
    <row r="1213" spans="1:3" x14ac:dyDescent="0.25">
      <c r="A1213" s="1">
        <v>44298</v>
      </c>
      <c r="B1213" t="s">
        <v>3379</v>
      </c>
      <c r="C1213" t="s">
        <v>3380</v>
      </c>
    </row>
    <row r="1214" spans="1:3" x14ac:dyDescent="0.25">
      <c r="A1214" s="1">
        <v>44298</v>
      </c>
      <c r="B1214" t="s">
        <v>3382</v>
      </c>
      <c r="C1214" t="s">
        <v>3383</v>
      </c>
    </row>
    <row r="1215" spans="1:3" x14ac:dyDescent="0.25">
      <c r="A1215" s="1">
        <v>44298</v>
      </c>
      <c r="B1215" t="s">
        <v>3376</v>
      </c>
      <c r="C1215" t="s">
        <v>3377</v>
      </c>
    </row>
    <row r="1216" spans="1:3" x14ac:dyDescent="0.25">
      <c r="A1216" s="1">
        <v>44298</v>
      </c>
      <c r="B1216" t="s">
        <v>3402</v>
      </c>
      <c r="C1216" t="s">
        <v>3403</v>
      </c>
    </row>
    <row r="1217" spans="1:3" x14ac:dyDescent="0.25">
      <c r="A1217" s="1">
        <v>44298</v>
      </c>
      <c r="B1217" t="s">
        <v>3396</v>
      </c>
      <c r="C1217" t="s">
        <v>3397</v>
      </c>
    </row>
    <row r="1218" spans="1:3" x14ac:dyDescent="0.25">
      <c r="A1218" s="1">
        <v>44298</v>
      </c>
      <c r="B1218" t="s">
        <v>3401</v>
      </c>
      <c r="C1218" t="s">
        <v>1960</v>
      </c>
    </row>
    <row r="1219" spans="1:3" x14ac:dyDescent="0.25">
      <c r="A1219" s="1">
        <v>44298</v>
      </c>
      <c r="B1219" t="s">
        <v>3399</v>
      </c>
      <c r="C1219" t="s">
        <v>3400</v>
      </c>
    </row>
    <row r="1220" spans="1:3" x14ac:dyDescent="0.25">
      <c r="A1220" s="1">
        <v>44298</v>
      </c>
      <c r="B1220" t="s">
        <v>3398</v>
      </c>
      <c r="C1220" t="s">
        <v>2397</v>
      </c>
    </row>
    <row r="1221" spans="1:3" x14ac:dyDescent="0.25">
      <c r="A1221" s="1">
        <v>44298</v>
      </c>
      <c r="B1221" t="s">
        <v>3404</v>
      </c>
      <c r="C1221" t="s">
        <v>1997</v>
      </c>
    </row>
    <row r="1222" spans="1:3" x14ac:dyDescent="0.25">
      <c r="A1222" s="1">
        <v>44298</v>
      </c>
      <c r="B1222" t="s">
        <v>1945</v>
      </c>
    </row>
    <row r="1223" spans="1:3" x14ac:dyDescent="0.25">
      <c r="A1223" s="1">
        <v>44298</v>
      </c>
      <c r="B1223" t="s">
        <v>1945</v>
      </c>
    </row>
    <row r="1224" spans="1:3" x14ac:dyDescent="0.25">
      <c r="A1224" s="1">
        <v>44298</v>
      </c>
      <c r="B1224" t="s">
        <v>1945</v>
      </c>
    </row>
    <row r="1225" spans="1:3" x14ac:dyDescent="0.25">
      <c r="A1225" s="1">
        <v>44298</v>
      </c>
      <c r="B1225" t="s">
        <v>3394</v>
      </c>
      <c r="C1225" t="s">
        <v>3395</v>
      </c>
    </row>
    <row r="1226" spans="1:3" x14ac:dyDescent="0.25">
      <c r="A1226" s="1">
        <v>44298</v>
      </c>
      <c r="B1226" t="s">
        <v>3409</v>
      </c>
      <c r="C1226" t="s">
        <v>2272</v>
      </c>
    </row>
    <row r="1227" spans="1:3" x14ac:dyDescent="0.25">
      <c r="A1227" s="1">
        <v>44298</v>
      </c>
      <c r="B1227" t="s">
        <v>3406</v>
      </c>
    </row>
    <row r="1228" spans="1:3" x14ac:dyDescent="0.25">
      <c r="A1228" s="1">
        <v>44298</v>
      </c>
      <c r="B1228" t="s">
        <v>3410</v>
      </c>
      <c r="C1228" t="s">
        <v>2325</v>
      </c>
    </row>
    <row r="1229" spans="1:3" x14ac:dyDescent="0.25">
      <c r="A1229" s="1">
        <v>44298</v>
      </c>
      <c r="B1229" t="s">
        <v>3407</v>
      </c>
      <c r="C1229" t="s">
        <v>3408</v>
      </c>
    </row>
    <row r="1230" spans="1:3" x14ac:dyDescent="0.25">
      <c r="A1230" s="1">
        <v>44298</v>
      </c>
      <c r="B1230" t="s">
        <v>3411</v>
      </c>
      <c r="C1230" t="s">
        <v>3412</v>
      </c>
    </row>
    <row r="1231" spans="1:3" x14ac:dyDescent="0.25">
      <c r="A1231" s="1">
        <v>44298</v>
      </c>
      <c r="B1231" t="s">
        <v>1987</v>
      </c>
      <c r="C1231" t="s">
        <v>1988</v>
      </c>
    </row>
    <row r="1232" spans="1:3" x14ac:dyDescent="0.25">
      <c r="A1232" s="1">
        <v>44298</v>
      </c>
      <c r="B1232" t="s">
        <v>3415</v>
      </c>
      <c r="C1232" t="s">
        <v>3416</v>
      </c>
    </row>
    <row r="1233" spans="1:3" x14ac:dyDescent="0.25">
      <c r="A1233" s="1">
        <v>44298</v>
      </c>
      <c r="B1233" t="s">
        <v>3413</v>
      </c>
      <c r="C1233" t="s">
        <v>3414</v>
      </c>
    </row>
    <row r="1234" spans="1:3" x14ac:dyDescent="0.25">
      <c r="A1234" s="1">
        <v>44298</v>
      </c>
      <c r="B1234" t="s">
        <v>2694</v>
      </c>
    </row>
    <row r="1235" spans="1:3" x14ac:dyDescent="0.25">
      <c r="A1235" s="1">
        <v>44298</v>
      </c>
      <c r="B1235" t="s">
        <v>3405</v>
      </c>
    </row>
    <row r="1236" spans="1:3" x14ac:dyDescent="0.25">
      <c r="A1236" s="1">
        <v>44298</v>
      </c>
      <c r="B1236" t="s">
        <v>3431</v>
      </c>
      <c r="C1236" t="s">
        <v>3432</v>
      </c>
    </row>
    <row r="1237" spans="1:3" x14ac:dyDescent="0.25">
      <c r="A1237" s="1">
        <v>44298</v>
      </c>
      <c r="B1237" t="s">
        <v>2335</v>
      </c>
      <c r="C1237" t="s">
        <v>2211</v>
      </c>
    </row>
    <row r="1238" spans="1:3" x14ac:dyDescent="0.25">
      <c r="A1238" s="1">
        <v>44298</v>
      </c>
      <c r="B1238" t="s">
        <v>3429</v>
      </c>
      <c r="C1238" t="s">
        <v>3430</v>
      </c>
    </row>
    <row r="1239" spans="1:3" x14ac:dyDescent="0.25">
      <c r="A1239" s="1">
        <v>44298</v>
      </c>
      <c r="B1239" t="s">
        <v>3428</v>
      </c>
    </row>
    <row r="1240" spans="1:3" x14ac:dyDescent="0.25">
      <c r="A1240" s="1">
        <v>44298</v>
      </c>
      <c r="B1240" t="s">
        <v>3040</v>
      </c>
    </row>
    <row r="1241" spans="1:3" x14ac:dyDescent="0.25">
      <c r="A1241" s="1">
        <v>44298</v>
      </c>
      <c r="B1241" t="s">
        <v>1967</v>
      </c>
    </row>
    <row r="1242" spans="1:3" x14ac:dyDescent="0.25">
      <c r="A1242" s="1">
        <v>44298</v>
      </c>
      <c r="B1242" t="s">
        <v>3443</v>
      </c>
      <c r="C1242" t="s">
        <v>3444</v>
      </c>
    </row>
    <row r="1243" spans="1:3" x14ac:dyDescent="0.25">
      <c r="A1243" s="1">
        <v>44298</v>
      </c>
      <c r="B1243" t="s">
        <v>2484</v>
      </c>
    </row>
    <row r="1244" spans="1:3" x14ac:dyDescent="0.25">
      <c r="A1244" s="1">
        <v>44298</v>
      </c>
      <c r="B1244" t="s">
        <v>3440</v>
      </c>
      <c r="C1244" t="s">
        <v>2284</v>
      </c>
    </row>
    <row r="1245" spans="1:3" x14ac:dyDescent="0.25">
      <c r="A1245" s="1">
        <v>44298</v>
      </c>
      <c r="B1245" t="s">
        <v>1970</v>
      </c>
    </row>
    <row r="1246" spans="1:3" x14ac:dyDescent="0.25">
      <c r="A1246" s="1">
        <v>44298</v>
      </c>
      <c r="B1246" t="s">
        <v>1945</v>
      </c>
    </row>
    <row r="1247" spans="1:3" x14ac:dyDescent="0.25">
      <c r="A1247" s="1">
        <v>44298</v>
      </c>
      <c r="B1247" t="s">
        <v>1945</v>
      </c>
    </row>
    <row r="1248" spans="1:3" x14ac:dyDescent="0.25">
      <c r="A1248" s="1">
        <v>44298</v>
      </c>
      <c r="B1248" t="s">
        <v>3441</v>
      </c>
      <c r="C1248" t="s">
        <v>3442</v>
      </c>
    </row>
    <row r="1249" spans="1:3" x14ac:dyDescent="0.25">
      <c r="A1249" s="1">
        <v>44298</v>
      </c>
      <c r="B1249" t="s">
        <v>2104</v>
      </c>
      <c r="C1249" t="s">
        <v>2105</v>
      </c>
    </row>
    <row r="1250" spans="1:3" x14ac:dyDescent="0.25">
      <c r="A1250" s="1">
        <v>44298</v>
      </c>
      <c r="B1250" t="s">
        <v>3445</v>
      </c>
    </row>
    <row r="1251" spans="1:3" x14ac:dyDescent="0.25">
      <c r="A1251" s="1">
        <v>44298</v>
      </c>
      <c r="B1251" t="s">
        <v>3450</v>
      </c>
      <c r="C1251" t="s">
        <v>3451</v>
      </c>
    </row>
    <row r="1252" spans="1:3" x14ac:dyDescent="0.25">
      <c r="A1252" s="1">
        <v>44298</v>
      </c>
      <c r="B1252" t="s">
        <v>3446</v>
      </c>
    </row>
    <row r="1253" spans="1:3" x14ac:dyDescent="0.25">
      <c r="A1253" s="1">
        <v>44298</v>
      </c>
      <c r="B1253" t="s">
        <v>3454</v>
      </c>
      <c r="C1253" t="s">
        <v>3455</v>
      </c>
    </row>
    <row r="1254" spans="1:3" x14ac:dyDescent="0.25">
      <c r="A1254" s="1">
        <v>44298</v>
      </c>
      <c r="B1254" t="s">
        <v>3447</v>
      </c>
      <c r="C1254" t="s">
        <v>3448</v>
      </c>
    </row>
    <row r="1255" spans="1:3" x14ac:dyDescent="0.25">
      <c r="A1255" s="1">
        <v>44298</v>
      </c>
      <c r="B1255" t="s">
        <v>3449</v>
      </c>
      <c r="C1255" t="s">
        <v>2223</v>
      </c>
    </row>
    <row r="1256" spans="1:3" x14ac:dyDescent="0.25">
      <c r="A1256" s="1">
        <v>44298</v>
      </c>
      <c r="B1256" t="s">
        <v>3452</v>
      </c>
      <c r="C1256" t="s">
        <v>3453</v>
      </c>
    </row>
    <row r="1257" spans="1:3" x14ac:dyDescent="0.25">
      <c r="A1257" s="1">
        <v>44298</v>
      </c>
      <c r="B1257" t="s">
        <v>1945</v>
      </c>
    </row>
    <row r="1258" spans="1:3" x14ac:dyDescent="0.25">
      <c r="A1258" s="1">
        <v>44298</v>
      </c>
      <c r="B1258" t="s">
        <v>1945</v>
      </c>
    </row>
    <row r="1259" spans="1:3" x14ac:dyDescent="0.25">
      <c r="A1259" s="1">
        <v>44298</v>
      </c>
      <c r="B1259" t="s">
        <v>1945</v>
      </c>
    </row>
    <row r="1260" spans="1:3" x14ac:dyDescent="0.25">
      <c r="A1260" s="1">
        <v>44298</v>
      </c>
      <c r="B1260" t="s">
        <v>1945</v>
      </c>
    </row>
    <row r="1261" spans="1:3" x14ac:dyDescent="0.25">
      <c r="A1261" s="1">
        <v>44298</v>
      </c>
      <c r="B1261" t="s">
        <v>3472</v>
      </c>
    </row>
    <row r="1262" spans="1:3" x14ac:dyDescent="0.25">
      <c r="A1262" s="1">
        <v>44298</v>
      </c>
      <c r="B1262" t="s">
        <v>3473</v>
      </c>
    </row>
    <row r="1263" spans="1:3" x14ac:dyDescent="0.25">
      <c r="A1263" s="1">
        <v>44298</v>
      </c>
      <c r="B1263" t="s">
        <v>1945</v>
      </c>
    </row>
    <row r="1264" spans="1:3" x14ac:dyDescent="0.25">
      <c r="A1264" s="1">
        <v>44298</v>
      </c>
      <c r="B1264" t="s">
        <v>1945</v>
      </c>
    </row>
    <row r="1265" spans="1:3" x14ac:dyDescent="0.25">
      <c r="A1265" s="1">
        <v>44298</v>
      </c>
      <c r="B1265" t="s">
        <v>1945</v>
      </c>
    </row>
    <row r="1266" spans="1:3" x14ac:dyDescent="0.25">
      <c r="A1266" s="1">
        <v>44298</v>
      </c>
      <c r="B1266" t="s">
        <v>1945</v>
      </c>
    </row>
    <row r="1267" spans="1:3" x14ac:dyDescent="0.25">
      <c r="A1267" s="1">
        <v>44298</v>
      </c>
      <c r="B1267" t="s">
        <v>1945</v>
      </c>
    </row>
    <row r="1268" spans="1:3" x14ac:dyDescent="0.25">
      <c r="A1268" s="1">
        <v>44298</v>
      </c>
      <c r="B1268" t="s">
        <v>2024</v>
      </c>
    </row>
    <row r="1269" spans="1:3" x14ac:dyDescent="0.25">
      <c r="A1269" s="1">
        <v>44298</v>
      </c>
      <c r="B1269" t="s">
        <v>3484</v>
      </c>
    </row>
    <row r="1270" spans="1:3" x14ac:dyDescent="0.25">
      <c r="A1270" s="1">
        <v>44298</v>
      </c>
      <c r="B1270" t="s">
        <v>3493</v>
      </c>
      <c r="C1270" t="s">
        <v>3494</v>
      </c>
    </row>
    <row r="1271" spans="1:3" x14ac:dyDescent="0.25">
      <c r="A1271" s="1">
        <v>44298</v>
      </c>
      <c r="B1271" t="s">
        <v>3488</v>
      </c>
      <c r="C1271" t="s">
        <v>3489</v>
      </c>
    </row>
    <row r="1272" spans="1:3" x14ac:dyDescent="0.25">
      <c r="A1272" s="1">
        <v>44298</v>
      </c>
      <c r="B1272" t="s">
        <v>3490</v>
      </c>
      <c r="C1272" t="s">
        <v>3491</v>
      </c>
    </row>
    <row r="1273" spans="1:3" x14ac:dyDescent="0.25">
      <c r="A1273" s="1">
        <v>44298</v>
      </c>
      <c r="B1273" t="s">
        <v>3492</v>
      </c>
      <c r="C1273" t="s">
        <v>3165</v>
      </c>
    </row>
    <row r="1274" spans="1:3" x14ac:dyDescent="0.25">
      <c r="A1274" s="1">
        <v>44298</v>
      </c>
      <c r="B1274" t="s">
        <v>3482</v>
      </c>
      <c r="C1274" t="s">
        <v>3483</v>
      </c>
    </row>
    <row r="1275" spans="1:3" x14ac:dyDescent="0.25">
      <c r="A1275" s="1">
        <v>44298</v>
      </c>
      <c r="B1275" t="s">
        <v>2694</v>
      </c>
    </row>
    <row r="1276" spans="1:3" x14ac:dyDescent="0.25">
      <c r="A1276" s="1">
        <v>44298</v>
      </c>
      <c r="B1276" t="s">
        <v>3487</v>
      </c>
      <c r="C1276" t="s">
        <v>2834</v>
      </c>
    </row>
    <row r="1277" spans="1:3" x14ac:dyDescent="0.25">
      <c r="A1277" s="1">
        <v>44298</v>
      </c>
      <c r="B1277" t="s">
        <v>3485</v>
      </c>
      <c r="C1277" t="s">
        <v>3486</v>
      </c>
    </row>
    <row r="1278" spans="1:3" x14ac:dyDescent="0.25">
      <c r="A1278" s="1">
        <v>44298</v>
      </c>
      <c r="B1278" t="s">
        <v>3502</v>
      </c>
      <c r="C1278" t="s">
        <v>2713</v>
      </c>
    </row>
    <row r="1279" spans="1:3" x14ac:dyDescent="0.25">
      <c r="A1279" s="1">
        <v>44298</v>
      </c>
      <c r="B1279" t="s">
        <v>3503</v>
      </c>
      <c r="C1279" t="s">
        <v>3504</v>
      </c>
    </row>
    <row r="1280" spans="1:3" x14ac:dyDescent="0.25">
      <c r="A1280" s="1">
        <v>44298</v>
      </c>
      <c r="B1280" t="s">
        <v>3514</v>
      </c>
      <c r="C1280" t="s">
        <v>3515</v>
      </c>
    </row>
    <row r="1281" spans="1:3" x14ac:dyDescent="0.25">
      <c r="A1281" s="1">
        <v>44298</v>
      </c>
      <c r="B1281" t="s">
        <v>3498</v>
      </c>
      <c r="C1281" t="s">
        <v>2085</v>
      </c>
    </row>
    <row r="1282" spans="1:3" x14ac:dyDescent="0.25">
      <c r="A1282" s="1">
        <v>44298</v>
      </c>
      <c r="B1282" t="s">
        <v>3516</v>
      </c>
      <c r="C1282" t="s">
        <v>3517</v>
      </c>
    </row>
    <row r="1283" spans="1:3" x14ac:dyDescent="0.25">
      <c r="A1283" s="1">
        <v>44298</v>
      </c>
      <c r="B1283" t="s">
        <v>3508</v>
      </c>
      <c r="C1283" t="s">
        <v>3509</v>
      </c>
    </row>
    <row r="1284" spans="1:3" x14ac:dyDescent="0.25">
      <c r="A1284" s="1">
        <v>44298</v>
      </c>
      <c r="B1284" t="s">
        <v>3507</v>
      </c>
      <c r="C1284" t="s">
        <v>2060</v>
      </c>
    </row>
    <row r="1285" spans="1:3" x14ac:dyDescent="0.25">
      <c r="A1285" s="1">
        <v>44298</v>
      </c>
      <c r="B1285" t="s">
        <v>3505</v>
      </c>
      <c r="C1285" t="s">
        <v>3506</v>
      </c>
    </row>
    <row r="1286" spans="1:3" x14ac:dyDescent="0.25">
      <c r="A1286" s="1">
        <v>44298</v>
      </c>
      <c r="B1286" t="s">
        <v>3496</v>
      </c>
      <c r="C1286" t="s">
        <v>3497</v>
      </c>
    </row>
    <row r="1287" spans="1:3" x14ac:dyDescent="0.25">
      <c r="A1287" s="1">
        <v>44298</v>
      </c>
      <c r="B1287" t="s">
        <v>3501</v>
      </c>
    </row>
    <row r="1288" spans="1:3" x14ac:dyDescent="0.25">
      <c r="A1288" s="1">
        <v>44298</v>
      </c>
      <c r="B1288" t="s">
        <v>3518</v>
      </c>
      <c r="C1288" t="s">
        <v>3519</v>
      </c>
    </row>
    <row r="1289" spans="1:3" x14ac:dyDescent="0.25">
      <c r="A1289" s="1">
        <v>44298</v>
      </c>
      <c r="B1289" t="s">
        <v>3499</v>
      </c>
      <c r="C1289" t="s">
        <v>3500</v>
      </c>
    </row>
    <row r="1290" spans="1:3" x14ac:dyDescent="0.25">
      <c r="A1290" s="1">
        <v>44298</v>
      </c>
      <c r="B1290" t="s">
        <v>1945</v>
      </c>
    </row>
    <row r="1291" spans="1:3" x14ac:dyDescent="0.25">
      <c r="A1291" s="1">
        <v>44298</v>
      </c>
      <c r="B1291" t="s">
        <v>1945</v>
      </c>
    </row>
    <row r="1292" spans="1:3" x14ac:dyDescent="0.25">
      <c r="A1292" s="1">
        <v>44298</v>
      </c>
      <c r="B1292" t="s">
        <v>1945</v>
      </c>
    </row>
    <row r="1293" spans="1:3" x14ac:dyDescent="0.25">
      <c r="A1293" s="1">
        <v>44298</v>
      </c>
      <c r="B1293" t="s">
        <v>1945</v>
      </c>
    </row>
    <row r="1294" spans="1:3" x14ac:dyDescent="0.25">
      <c r="A1294" s="1">
        <v>44298</v>
      </c>
      <c r="B1294" t="s">
        <v>3510</v>
      </c>
      <c r="C1294" t="s">
        <v>2577</v>
      </c>
    </row>
    <row r="1295" spans="1:3" x14ac:dyDescent="0.25">
      <c r="A1295" s="1">
        <v>44298</v>
      </c>
      <c r="B1295" t="s">
        <v>3513</v>
      </c>
    </row>
    <row r="1296" spans="1:3" x14ac:dyDescent="0.25">
      <c r="A1296" s="1">
        <v>44298</v>
      </c>
      <c r="B1296" t="s">
        <v>3511</v>
      </c>
      <c r="C1296" t="s">
        <v>3512</v>
      </c>
    </row>
    <row r="1297" spans="1:3" x14ac:dyDescent="0.25">
      <c r="A1297" s="1">
        <v>44298</v>
      </c>
      <c r="B1297" t="s">
        <v>3520</v>
      </c>
      <c r="C1297" t="s">
        <v>3521</v>
      </c>
    </row>
    <row r="1298" spans="1:3" x14ac:dyDescent="0.25">
      <c r="A1298" s="1">
        <v>44298</v>
      </c>
      <c r="B1298" t="s">
        <v>3524</v>
      </c>
    </row>
    <row r="1299" spans="1:3" x14ac:dyDescent="0.25">
      <c r="A1299" s="1">
        <v>44298</v>
      </c>
      <c r="B1299" t="s">
        <v>1970</v>
      </c>
    </row>
    <row r="1300" spans="1:3" x14ac:dyDescent="0.25">
      <c r="A1300" s="1">
        <v>44298</v>
      </c>
      <c r="B1300" t="s">
        <v>1964</v>
      </c>
    </row>
    <row r="1301" spans="1:3" x14ac:dyDescent="0.25">
      <c r="A1301" s="1">
        <v>44298</v>
      </c>
      <c r="B1301" t="s">
        <v>1964</v>
      </c>
    </row>
    <row r="1302" spans="1:3" x14ac:dyDescent="0.25">
      <c r="A1302" s="1">
        <v>44298</v>
      </c>
      <c r="B1302" t="s">
        <v>1970</v>
      </c>
    </row>
    <row r="1303" spans="1:3" x14ac:dyDescent="0.25">
      <c r="A1303" s="1">
        <v>44298</v>
      </c>
      <c r="B1303" t="s">
        <v>1970</v>
      </c>
    </row>
    <row r="1304" spans="1:3" x14ac:dyDescent="0.25">
      <c r="A1304" s="1">
        <v>44298</v>
      </c>
      <c r="B1304" t="s">
        <v>3525</v>
      </c>
      <c r="C1304" t="s">
        <v>2381</v>
      </c>
    </row>
    <row r="1305" spans="1:3" x14ac:dyDescent="0.25">
      <c r="A1305" s="1">
        <v>44298</v>
      </c>
      <c r="B1305" t="s">
        <v>3522</v>
      </c>
      <c r="C1305" t="s">
        <v>3523</v>
      </c>
    </row>
    <row r="1306" spans="1:3" x14ac:dyDescent="0.25">
      <c r="A1306" s="1">
        <v>44298</v>
      </c>
      <c r="B1306" t="s">
        <v>1945</v>
      </c>
    </row>
    <row r="1307" spans="1:3" x14ac:dyDescent="0.25">
      <c r="A1307" s="1">
        <v>44298</v>
      </c>
      <c r="B1307" t="s">
        <v>1945</v>
      </c>
    </row>
    <row r="1308" spans="1:3" x14ac:dyDescent="0.25">
      <c r="A1308" s="1">
        <v>44298</v>
      </c>
      <c r="B1308" t="s">
        <v>2024</v>
      </c>
    </row>
    <row r="1309" spans="1:3" x14ac:dyDescent="0.25">
      <c r="A1309" s="1">
        <v>44298</v>
      </c>
      <c r="B1309" t="s">
        <v>2694</v>
      </c>
    </row>
    <row r="1310" spans="1:3" x14ac:dyDescent="0.25">
      <c r="A1310" s="1">
        <v>44298</v>
      </c>
      <c r="B1310" t="s">
        <v>3526</v>
      </c>
      <c r="C1310" t="s">
        <v>3527</v>
      </c>
    </row>
    <row r="1311" spans="1:3" x14ac:dyDescent="0.25">
      <c r="A1311" s="1">
        <v>44298</v>
      </c>
      <c r="B1311" t="s">
        <v>3540</v>
      </c>
      <c r="C1311" t="s">
        <v>3541</v>
      </c>
    </row>
    <row r="1312" spans="1:3" x14ac:dyDescent="0.25">
      <c r="A1312" s="1">
        <v>44298</v>
      </c>
      <c r="B1312" t="s">
        <v>3537</v>
      </c>
      <c r="C1312" t="s">
        <v>3538</v>
      </c>
    </row>
    <row r="1313" spans="1:3" x14ac:dyDescent="0.25">
      <c r="A1313" s="1">
        <v>44298</v>
      </c>
      <c r="B1313" t="s">
        <v>3539</v>
      </c>
      <c r="C1313" t="s">
        <v>2284</v>
      </c>
    </row>
    <row r="1314" spans="1:3" x14ac:dyDescent="0.25">
      <c r="A1314" s="1">
        <v>44298</v>
      </c>
      <c r="B1314" t="s">
        <v>1973</v>
      </c>
    </row>
    <row r="1315" spans="1:3" x14ac:dyDescent="0.25">
      <c r="A1315" s="1">
        <v>44298</v>
      </c>
      <c r="B1315" t="s">
        <v>1973</v>
      </c>
    </row>
    <row r="1316" spans="1:3" x14ac:dyDescent="0.25">
      <c r="A1316" s="1">
        <v>44298</v>
      </c>
      <c r="B1316" t="s">
        <v>1973</v>
      </c>
    </row>
    <row r="1317" spans="1:3" x14ac:dyDescent="0.25">
      <c r="A1317" s="1">
        <v>44298</v>
      </c>
      <c r="B1317" t="s">
        <v>1973</v>
      </c>
    </row>
    <row r="1318" spans="1:3" x14ac:dyDescent="0.25">
      <c r="A1318" s="1">
        <v>44298</v>
      </c>
      <c r="B1318" t="s">
        <v>1967</v>
      </c>
    </row>
    <row r="1319" spans="1:3" x14ac:dyDescent="0.25">
      <c r="A1319" s="1">
        <v>44298</v>
      </c>
      <c r="B1319" t="s">
        <v>3562</v>
      </c>
      <c r="C1319" t="s">
        <v>3563</v>
      </c>
    </row>
    <row r="1320" spans="1:3" x14ac:dyDescent="0.25">
      <c r="A1320" s="1">
        <v>44298</v>
      </c>
      <c r="B1320" t="s">
        <v>3558</v>
      </c>
      <c r="C1320" t="s">
        <v>3559</v>
      </c>
    </row>
    <row r="1321" spans="1:3" x14ac:dyDescent="0.25">
      <c r="A1321" s="1">
        <v>44298</v>
      </c>
      <c r="B1321" t="s">
        <v>3552</v>
      </c>
      <c r="C1321" t="s">
        <v>3553</v>
      </c>
    </row>
    <row r="1322" spans="1:3" x14ac:dyDescent="0.25">
      <c r="A1322" s="1">
        <v>44298</v>
      </c>
      <c r="B1322" t="s">
        <v>2079</v>
      </c>
    </row>
    <row r="1323" spans="1:3" x14ac:dyDescent="0.25">
      <c r="A1323" s="1">
        <v>44298</v>
      </c>
      <c r="B1323" t="s">
        <v>2079</v>
      </c>
    </row>
    <row r="1324" spans="1:3" x14ac:dyDescent="0.25">
      <c r="A1324" s="1">
        <v>44298</v>
      </c>
      <c r="B1324" t="s">
        <v>3560</v>
      </c>
      <c r="C1324" t="s">
        <v>3561</v>
      </c>
    </row>
    <row r="1325" spans="1:3" x14ac:dyDescent="0.25">
      <c r="A1325" s="1">
        <v>44298</v>
      </c>
      <c r="B1325" t="s">
        <v>3551</v>
      </c>
    </row>
    <row r="1326" spans="1:3" x14ac:dyDescent="0.25">
      <c r="A1326" s="1">
        <v>44298</v>
      </c>
      <c r="B1326" t="s">
        <v>3551</v>
      </c>
    </row>
    <row r="1327" spans="1:3" x14ac:dyDescent="0.25">
      <c r="A1327" s="1">
        <v>44298</v>
      </c>
      <c r="B1327" t="s">
        <v>3556</v>
      </c>
      <c r="C1327" t="s">
        <v>3557</v>
      </c>
    </row>
    <row r="1328" spans="1:3" x14ac:dyDescent="0.25">
      <c r="A1328" s="1">
        <v>44298</v>
      </c>
      <c r="B1328" t="s">
        <v>3554</v>
      </c>
      <c r="C1328" t="s">
        <v>3555</v>
      </c>
    </row>
    <row r="1329" spans="1:3" x14ac:dyDescent="0.25">
      <c r="A1329" s="1">
        <v>44298</v>
      </c>
      <c r="B1329" t="s">
        <v>2061</v>
      </c>
    </row>
    <row r="1330" spans="1:3" x14ac:dyDescent="0.25">
      <c r="A1330" s="1">
        <v>44298</v>
      </c>
      <c r="B1330" t="s">
        <v>2061</v>
      </c>
    </row>
    <row r="1331" spans="1:3" x14ac:dyDescent="0.25">
      <c r="A1331" s="1">
        <v>44298</v>
      </c>
      <c r="B1331" t="s">
        <v>2061</v>
      </c>
    </row>
    <row r="1332" spans="1:3" x14ac:dyDescent="0.25">
      <c r="A1332" s="1">
        <v>44298</v>
      </c>
      <c r="B1332" t="s">
        <v>2061</v>
      </c>
    </row>
    <row r="1333" spans="1:3" x14ac:dyDescent="0.25">
      <c r="A1333" s="1">
        <v>44298</v>
      </c>
      <c r="B1333" t="s">
        <v>1945</v>
      </c>
    </row>
    <row r="1334" spans="1:3" x14ac:dyDescent="0.25">
      <c r="A1334" s="1">
        <v>44298</v>
      </c>
      <c r="B1334" t="s">
        <v>2024</v>
      </c>
    </row>
    <row r="1335" spans="1:3" x14ac:dyDescent="0.25">
      <c r="A1335" s="1">
        <v>44298</v>
      </c>
      <c r="B1335" t="s">
        <v>1945</v>
      </c>
    </row>
    <row r="1336" spans="1:3" x14ac:dyDescent="0.25">
      <c r="A1336" s="1">
        <v>44298</v>
      </c>
      <c r="B1336" t="s">
        <v>2024</v>
      </c>
    </row>
    <row r="1337" spans="1:3" x14ac:dyDescent="0.25">
      <c r="A1337" s="1">
        <v>44298</v>
      </c>
      <c r="B1337" t="s">
        <v>3583</v>
      </c>
      <c r="C1337" t="s">
        <v>3584</v>
      </c>
    </row>
    <row r="1338" spans="1:3" x14ac:dyDescent="0.25">
      <c r="A1338" s="1">
        <v>44298</v>
      </c>
      <c r="B1338" t="s">
        <v>2484</v>
      </c>
    </row>
    <row r="1339" spans="1:3" x14ac:dyDescent="0.25">
      <c r="A1339" s="1">
        <v>44298</v>
      </c>
      <c r="B1339" t="s">
        <v>3585</v>
      </c>
    </row>
    <row r="1340" spans="1:3" x14ac:dyDescent="0.25">
      <c r="A1340" s="1">
        <v>44298</v>
      </c>
      <c r="B1340" t="s">
        <v>3581</v>
      </c>
      <c r="C1340" t="s">
        <v>3582</v>
      </c>
    </row>
    <row r="1341" spans="1:3" x14ac:dyDescent="0.25">
      <c r="A1341" s="1">
        <v>44298</v>
      </c>
      <c r="B1341" t="s">
        <v>3597</v>
      </c>
      <c r="C1341" t="s">
        <v>3598</v>
      </c>
    </row>
    <row r="1342" spans="1:3" x14ac:dyDescent="0.25">
      <c r="A1342" s="1">
        <v>44298</v>
      </c>
      <c r="B1342" t="s">
        <v>3288</v>
      </c>
      <c r="C1342" t="s">
        <v>2577</v>
      </c>
    </row>
    <row r="1343" spans="1:3" x14ac:dyDescent="0.25">
      <c r="A1343" s="1">
        <v>44298</v>
      </c>
      <c r="B1343" t="s">
        <v>3595</v>
      </c>
      <c r="C1343" t="s">
        <v>3596</v>
      </c>
    </row>
    <row r="1344" spans="1:3" x14ac:dyDescent="0.25">
      <c r="A1344" s="1">
        <v>44298</v>
      </c>
      <c r="B1344" t="s">
        <v>3594</v>
      </c>
      <c r="C1344" t="s">
        <v>2622</v>
      </c>
    </row>
    <row r="1345" spans="1:3" x14ac:dyDescent="0.25">
      <c r="A1345" s="1">
        <v>44298</v>
      </c>
      <c r="B1345" t="s">
        <v>3586</v>
      </c>
      <c r="C1345" t="s">
        <v>3587</v>
      </c>
    </row>
    <row r="1346" spans="1:3" x14ac:dyDescent="0.25">
      <c r="A1346" s="1">
        <v>44298</v>
      </c>
      <c r="B1346" t="s">
        <v>3588</v>
      </c>
      <c r="C1346" t="s">
        <v>3589</v>
      </c>
    </row>
    <row r="1347" spans="1:3" x14ac:dyDescent="0.25">
      <c r="A1347" s="1">
        <v>44298</v>
      </c>
      <c r="B1347" t="s">
        <v>3592</v>
      </c>
      <c r="C1347" t="s">
        <v>3593</v>
      </c>
    </row>
    <row r="1348" spans="1:3" x14ac:dyDescent="0.25">
      <c r="A1348" s="1">
        <v>44298</v>
      </c>
      <c r="B1348" t="s">
        <v>1945</v>
      </c>
    </row>
    <row r="1349" spans="1:3" x14ac:dyDescent="0.25">
      <c r="A1349" s="1">
        <v>44298</v>
      </c>
      <c r="B1349" t="s">
        <v>2727</v>
      </c>
    </row>
    <row r="1350" spans="1:3" x14ac:dyDescent="0.25">
      <c r="A1350" s="1">
        <v>44298</v>
      </c>
      <c r="B1350" t="s">
        <v>2601</v>
      </c>
    </row>
    <row r="1351" spans="1:3" x14ac:dyDescent="0.25">
      <c r="A1351" s="1">
        <v>44298</v>
      </c>
      <c r="B1351" t="s">
        <v>3342</v>
      </c>
      <c r="C1351" t="s">
        <v>3343</v>
      </c>
    </row>
    <row r="1352" spans="1:3" x14ac:dyDescent="0.25">
      <c r="A1352" s="1">
        <v>44298</v>
      </c>
      <c r="B1352" t="s">
        <v>3590</v>
      </c>
      <c r="C1352" t="s">
        <v>3591</v>
      </c>
    </row>
    <row r="1353" spans="1:3" x14ac:dyDescent="0.25">
      <c r="A1353" s="1">
        <v>44298</v>
      </c>
      <c r="B1353" t="s">
        <v>3625</v>
      </c>
      <c r="C1353" t="s">
        <v>3626</v>
      </c>
    </row>
    <row r="1354" spans="1:3" x14ac:dyDescent="0.25">
      <c r="A1354" s="1">
        <v>44298</v>
      </c>
      <c r="B1354" t="s">
        <v>3614</v>
      </c>
      <c r="C1354" t="s">
        <v>3615</v>
      </c>
    </row>
    <row r="1355" spans="1:3" x14ac:dyDescent="0.25">
      <c r="A1355" s="1">
        <v>44298</v>
      </c>
      <c r="B1355" t="s">
        <v>3616</v>
      </c>
    </row>
    <row r="1356" spans="1:3" x14ac:dyDescent="0.25">
      <c r="A1356" s="1">
        <v>44298</v>
      </c>
      <c r="B1356" t="s">
        <v>3606</v>
      </c>
      <c r="C1356" t="s">
        <v>3607</v>
      </c>
    </row>
    <row r="1357" spans="1:3" x14ac:dyDescent="0.25">
      <c r="A1357" s="1">
        <v>44298</v>
      </c>
      <c r="B1357" t="s">
        <v>3632</v>
      </c>
    </row>
    <row r="1358" spans="1:3" x14ac:dyDescent="0.25">
      <c r="A1358" s="1">
        <v>44298</v>
      </c>
      <c r="B1358" t="s">
        <v>3631</v>
      </c>
      <c r="C1358" t="s">
        <v>2539</v>
      </c>
    </row>
    <row r="1359" spans="1:3" x14ac:dyDescent="0.25">
      <c r="A1359" s="1">
        <v>44298</v>
      </c>
      <c r="B1359" t="s">
        <v>3608</v>
      </c>
    </row>
    <row r="1360" spans="1:3" x14ac:dyDescent="0.25">
      <c r="A1360" s="1">
        <v>44298</v>
      </c>
      <c r="B1360" t="s">
        <v>3630</v>
      </c>
    </row>
    <row r="1361" spans="1:3" x14ac:dyDescent="0.25">
      <c r="A1361" s="1">
        <v>44298</v>
      </c>
      <c r="B1361" t="s">
        <v>2532</v>
      </c>
    </row>
    <row r="1362" spans="1:3" x14ac:dyDescent="0.25">
      <c r="A1362" s="1">
        <v>44298</v>
      </c>
      <c r="B1362" t="s">
        <v>3617</v>
      </c>
      <c r="C1362" t="s">
        <v>3618</v>
      </c>
    </row>
    <row r="1363" spans="1:3" x14ac:dyDescent="0.25">
      <c r="A1363" s="1">
        <v>44298</v>
      </c>
      <c r="B1363" t="s">
        <v>1970</v>
      </c>
    </row>
    <row r="1364" spans="1:3" x14ac:dyDescent="0.25">
      <c r="A1364" s="1">
        <v>44298</v>
      </c>
      <c r="B1364" t="s">
        <v>1970</v>
      </c>
    </row>
    <row r="1365" spans="1:3" x14ac:dyDescent="0.25">
      <c r="A1365" s="1">
        <v>44298</v>
      </c>
      <c r="B1365" t="s">
        <v>1964</v>
      </c>
    </row>
    <row r="1366" spans="1:3" x14ac:dyDescent="0.25">
      <c r="A1366" s="1">
        <v>44298</v>
      </c>
      <c r="B1366" t="s">
        <v>1964</v>
      </c>
    </row>
    <row r="1367" spans="1:3" x14ac:dyDescent="0.25">
      <c r="A1367" s="1">
        <v>44298</v>
      </c>
      <c r="B1367" t="s">
        <v>1970</v>
      </c>
    </row>
    <row r="1368" spans="1:3" x14ac:dyDescent="0.25">
      <c r="A1368" s="1">
        <v>44298</v>
      </c>
      <c r="B1368" t="s">
        <v>1964</v>
      </c>
    </row>
    <row r="1369" spans="1:3" x14ac:dyDescent="0.25">
      <c r="A1369" s="1">
        <v>44298</v>
      </c>
      <c r="B1369" t="s">
        <v>1970</v>
      </c>
    </row>
    <row r="1370" spans="1:3" x14ac:dyDescent="0.25">
      <c r="A1370" s="1">
        <v>44298</v>
      </c>
      <c r="B1370" t="s">
        <v>1964</v>
      </c>
    </row>
    <row r="1371" spans="1:3" x14ac:dyDescent="0.25">
      <c r="A1371" s="1">
        <v>44298</v>
      </c>
      <c r="B1371" t="s">
        <v>1964</v>
      </c>
    </row>
    <row r="1372" spans="1:3" x14ac:dyDescent="0.25">
      <c r="A1372" s="1">
        <v>44298</v>
      </c>
      <c r="B1372" t="s">
        <v>1964</v>
      </c>
    </row>
    <row r="1373" spans="1:3" x14ac:dyDescent="0.25">
      <c r="A1373" s="1">
        <v>44298</v>
      </c>
      <c r="B1373" t="s">
        <v>1964</v>
      </c>
    </row>
    <row r="1374" spans="1:3" x14ac:dyDescent="0.25">
      <c r="A1374" s="1">
        <v>44298</v>
      </c>
      <c r="B1374" t="s">
        <v>3611</v>
      </c>
      <c r="C1374" t="s">
        <v>2077</v>
      </c>
    </row>
    <row r="1375" spans="1:3" x14ac:dyDescent="0.25">
      <c r="A1375" s="1">
        <v>44298</v>
      </c>
      <c r="B1375" t="s">
        <v>3627</v>
      </c>
      <c r="C1375" t="s">
        <v>3628</v>
      </c>
    </row>
    <row r="1376" spans="1:3" x14ac:dyDescent="0.25">
      <c r="A1376" s="1">
        <v>44298</v>
      </c>
      <c r="B1376" t="s">
        <v>3629</v>
      </c>
    </row>
    <row r="1377" spans="1:3" x14ac:dyDescent="0.25">
      <c r="A1377" s="1">
        <v>44298</v>
      </c>
      <c r="B1377" t="s">
        <v>3624</v>
      </c>
      <c r="C1377" t="s">
        <v>2934</v>
      </c>
    </row>
    <row r="1378" spans="1:3" x14ac:dyDescent="0.25">
      <c r="A1378" s="1">
        <v>44298</v>
      </c>
      <c r="B1378" t="s">
        <v>3619</v>
      </c>
      <c r="C1378" t="s">
        <v>3620</v>
      </c>
    </row>
    <row r="1379" spans="1:3" x14ac:dyDescent="0.25">
      <c r="A1379" s="1">
        <v>44298</v>
      </c>
      <c r="B1379" t="s">
        <v>3612</v>
      </c>
      <c r="C1379" t="s">
        <v>3613</v>
      </c>
    </row>
    <row r="1380" spans="1:3" x14ac:dyDescent="0.25">
      <c r="A1380" s="1">
        <v>44298</v>
      </c>
      <c r="B1380" t="s">
        <v>3621</v>
      </c>
      <c r="C1380" t="s">
        <v>3622</v>
      </c>
    </row>
    <row r="1381" spans="1:3" x14ac:dyDescent="0.25">
      <c r="A1381" s="1">
        <v>44298</v>
      </c>
      <c r="B1381" t="s">
        <v>3623</v>
      </c>
    </row>
    <row r="1382" spans="1:3" x14ac:dyDescent="0.25">
      <c r="A1382" s="1">
        <v>44298</v>
      </c>
      <c r="B1382" t="s">
        <v>3609</v>
      </c>
      <c r="C1382" t="s">
        <v>3610</v>
      </c>
    </row>
    <row r="1383" spans="1:3" x14ac:dyDescent="0.25">
      <c r="A1383" s="1">
        <v>44298</v>
      </c>
      <c r="B1383" t="s">
        <v>1945</v>
      </c>
    </row>
    <row r="1384" spans="1:3" x14ac:dyDescent="0.25">
      <c r="A1384" s="1">
        <v>44298</v>
      </c>
      <c r="B1384" t="s">
        <v>1945</v>
      </c>
    </row>
    <row r="1385" spans="1:3" x14ac:dyDescent="0.25">
      <c r="A1385" s="1">
        <v>44298</v>
      </c>
      <c r="B1385" t="s">
        <v>1945</v>
      </c>
    </row>
    <row r="1386" spans="1:3" x14ac:dyDescent="0.25">
      <c r="A1386" s="1">
        <v>44298</v>
      </c>
      <c r="B1386" t="s">
        <v>1945</v>
      </c>
    </row>
    <row r="1387" spans="1:3" x14ac:dyDescent="0.25">
      <c r="A1387" s="1">
        <v>44298</v>
      </c>
      <c r="B1387" t="s">
        <v>2024</v>
      </c>
    </row>
    <row r="1388" spans="1:3" x14ac:dyDescent="0.25">
      <c r="A1388" s="1">
        <v>44298</v>
      </c>
      <c r="B1388" t="s">
        <v>2024</v>
      </c>
    </row>
    <row r="1389" spans="1:3" x14ac:dyDescent="0.25">
      <c r="A1389" s="1">
        <v>44298</v>
      </c>
      <c r="B1389" t="s">
        <v>1945</v>
      </c>
    </row>
    <row r="1390" spans="1:3" x14ac:dyDescent="0.25">
      <c r="A1390" s="1">
        <v>44298</v>
      </c>
      <c r="B1390" t="s">
        <v>2024</v>
      </c>
    </row>
    <row r="1391" spans="1:3" x14ac:dyDescent="0.25">
      <c r="A1391" s="1">
        <v>44298</v>
      </c>
      <c r="B1391" t="s">
        <v>2024</v>
      </c>
    </row>
    <row r="1392" spans="1:3" x14ac:dyDescent="0.25">
      <c r="A1392" s="1">
        <v>44298</v>
      </c>
      <c r="B1392" t="s">
        <v>2024</v>
      </c>
    </row>
    <row r="1393" spans="1:3" x14ac:dyDescent="0.25">
      <c r="A1393" s="1">
        <v>44298</v>
      </c>
      <c r="B1393" t="s">
        <v>1945</v>
      </c>
    </row>
    <row r="1394" spans="1:3" x14ac:dyDescent="0.25">
      <c r="A1394" s="1">
        <v>44298</v>
      </c>
      <c r="B1394" t="s">
        <v>2024</v>
      </c>
    </row>
    <row r="1395" spans="1:3" x14ac:dyDescent="0.25">
      <c r="A1395" s="1">
        <v>44298</v>
      </c>
      <c r="B1395" t="s">
        <v>2024</v>
      </c>
    </row>
    <row r="1396" spans="1:3" x14ac:dyDescent="0.25">
      <c r="A1396" s="1">
        <v>44298</v>
      </c>
      <c r="B1396" t="s">
        <v>2024</v>
      </c>
    </row>
    <row r="1397" spans="1:3" x14ac:dyDescent="0.25">
      <c r="A1397" s="1">
        <v>44298</v>
      </c>
      <c r="B1397" t="s">
        <v>2024</v>
      </c>
    </row>
    <row r="1398" spans="1:3" x14ac:dyDescent="0.25">
      <c r="A1398" s="1">
        <v>44298</v>
      </c>
      <c r="B1398" t="s">
        <v>2024</v>
      </c>
    </row>
    <row r="1399" spans="1:3" x14ac:dyDescent="0.25">
      <c r="A1399" s="1">
        <v>44298</v>
      </c>
      <c r="B1399" t="s">
        <v>2024</v>
      </c>
    </row>
    <row r="1400" spans="1:3" x14ac:dyDescent="0.25">
      <c r="A1400" s="1">
        <v>44298</v>
      </c>
      <c r="B1400" t="s">
        <v>2024</v>
      </c>
    </row>
    <row r="1401" spans="1:3" x14ac:dyDescent="0.25">
      <c r="A1401" s="1">
        <v>44298</v>
      </c>
      <c r="B1401" t="s">
        <v>3605</v>
      </c>
    </row>
    <row r="1402" spans="1:3" x14ac:dyDescent="0.25">
      <c r="A1402" s="1">
        <v>44298</v>
      </c>
      <c r="B1402" t="s">
        <v>3633</v>
      </c>
      <c r="C1402" t="s">
        <v>3634</v>
      </c>
    </row>
    <row r="1403" spans="1:3" x14ac:dyDescent="0.25">
      <c r="A1403" s="1">
        <v>44298</v>
      </c>
      <c r="B1403" t="s">
        <v>3638</v>
      </c>
      <c r="C1403" t="s">
        <v>3639</v>
      </c>
    </row>
    <row r="1404" spans="1:3" x14ac:dyDescent="0.25">
      <c r="A1404" s="1">
        <v>44298</v>
      </c>
      <c r="B1404" t="s">
        <v>3640</v>
      </c>
      <c r="C1404" t="s">
        <v>3641</v>
      </c>
    </row>
    <row r="1405" spans="1:3" x14ac:dyDescent="0.25">
      <c r="A1405" s="1">
        <v>44298</v>
      </c>
      <c r="B1405" t="s">
        <v>3636</v>
      </c>
      <c r="C1405" t="s">
        <v>3637</v>
      </c>
    </row>
    <row r="1406" spans="1:3" x14ac:dyDescent="0.25">
      <c r="A1406" s="1">
        <v>44298</v>
      </c>
      <c r="B1406" t="s">
        <v>3648</v>
      </c>
      <c r="C1406" t="s">
        <v>3649</v>
      </c>
    </row>
    <row r="1407" spans="1:3" x14ac:dyDescent="0.25">
      <c r="A1407" s="1">
        <v>44298</v>
      </c>
      <c r="B1407" t="s">
        <v>3646</v>
      </c>
      <c r="C1407" t="s">
        <v>3647</v>
      </c>
    </row>
    <row r="1408" spans="1:3" x14ac:dyDescent="0.25">
      <c r="A1408" s="1">
        <v>44298</v>
      </c>
      <c r="B1408" t="s">
        <v>1970</v>
      </c>
    </row>
    <row r="1409" spans="1:3" x14ac:dyDescent="0.25">
      <c r="A1409" s="1">
        <v>44298</v>
      </c>
      <c r="B1409" t="s">
        <v>1970</v>
      </c>
    </row>
    <row r="1410" spans="1:3" x14ac:dyDescent="0.25">
      <c r="A1410" s="1">
        <v>44298</v>
      </c>
      <c r="B1410" t="s">
        <v>1970</v>
      </c>
    </row>
    <row r="1411" spans="1:3" x14ac:dyDescent="0.25">
      <c r="A1411" s="1">
        <v>44298</v>
      </c>
      <c r="B1411" t="s">
        <v>1970</v>
      </c>
    </row>
    <row r="1412" spans="1:3" x14ac:dyDescent="0.25">
      <c r="A1412" s="1">
        <v>44298</v>
      </c>
      <c r="B1412" t="s">
        <v>1970</v>
      </c>
    </row>
    <row r="1413" spans="1:3" x14ac:dyDescent="0.25">
      <c r="A1413" s="1">
        <v>44298</v>
      </c>
      <c r="B1413" t="s">
        <v>3635</v>
      </c>
      <c r="C1413" t="s">
        <v>2856</v>
      </c>
    </row>
    <row r="1414" spans="1:3" x14ac:dyDescent="0.25">
      <c r="A1414" s="1">
        <v>44298</v>
      </c>
      <c r="B1414" t="s">
        <v>1945</v>
      </c>
    </row>
    <row r="1415" spans="1:3" x14ac:dyDescent="0.25">
      <c r="A1415" s="1">
        <v>44298</v>
      </c>
      <c r="B1415" t="s">
        <v>3644</v>
      </c>
      <c r="C1415" t="s">
        <v>3645</v>
      </c>
    </row>
    <row r="1416" spans="1:3" x14ac:dyDescent="0.25">
      <c r="A1416" s="1">
        <v>44298</v>
      </c>
      <c r="B1416" t="s">
        <v>3642</v>
      </c>
      <c r="C1416" t="s">
        <v>3643</v>
      </c>
    </row>
    <row r="1417" spans="1:3" x14ac:dyDescent="0.25">
      <c r="A1417" s="1">
        <v>44298</v>
      </c>
      <c r="B1417" t="s">
        <v>3654</v>
      </c>
      <c r="C1417" t="s">
        <v>3655</v>
      </c>
    </row>
    <row r="1418" spans="1:3" x14ac:dyDescent="0.25">
      <c r="A1418" s="1">
        <v>44298</v>
      </c>
      <c r="B1418" t="s">
        <v>2522</v>
      </c>
      <c r="C1418" t="s">
        <v>2211</v>
      </c>
    </row>
    <row r="1419" spans="1:3" x14ac:dyDescent="0.25">
      <c r="A1419" s="1">
        <v>44298</v>
      </c>
      <c r="B1419" t="s">
        <v>1970</v>
      </c>
    </row>
    <row r="1420" spans="1:3" x14ac:dyDescent="0.25">
      <c r="A1420" s="1">
        <v>44298</v>
      </c>
      <c r="B1420" t="s">
        <v>3658</v>
      </c>
      <c r="C1420" t="s">
        <v>3659</v>
      </c>
    </row>
    <row r="1421" spans="1:3" x14ac:dyDescent="0.25">
      <c r="A1421" s="1">
        <v>44298</v>
      </c>
      <c r="B1421" t="s">
        <v>1945</v>
      </c>
    </row>
    <row r="1422" spans="1:3" x14ac:dyDescent="0.25">
      <c r="A1422" s="1">
        <v>44298</v>
      </c>
      <c r="B1422" t="s">
        <v>3652</v>
      </c>
      <c r="C1422" t="s">
        <v>3653</v>
      </c>
    </row>
    <row r="1423" spans="1:3" x14ac:dyDescent="0.25">
      <c r="A1423" s="1">
        <v>44298</v>
      </c>
      <c r="B1423" t="s">
        <v>3656</v>
      </c>
      <c r="C1423" t="s">
        <v>3657</v>
      </c>
    </row>
    <row r="1424" spans="1:3" x14ac:dyDescent="0.25">
      <c r="A1424" s="1">
        <v>44298</v>
      </c>
      <c r="B1424" t="s">
        <v>3650</v>
      </c>
      <c r="C1424" t="s">
        <v>3651</v>
      </c>
    </row>
    <row r="1425" spans="1:3" x14ac:dyDescent="0.25">
      <c r="A1425" s="1">
        <v>44298</v>
      </c>
      <c r="B1425" t="s">
        <v>3660</v>
      </c>
      <c r="C1425" t="s">
        <v>3661</v>
      </c>
    </row>
    <row r="1426" spans="1:3" x14ac:dyDescent="0.25">
      <c r="A1426" s="1">
        <v>44298</v>
      </c>
      <c r="B1426" t="s">
        <v>2679</v>
      </c>
    </row>
    <row r="1427" spans="1:3" x14ac:dyDescent="0.25">
      <c r="A1427" s="1">
        <v>44298</v>
      </c>
      <c r="B1427" t="s">
        <v>2679</v>
      </c>
    </row>
    <row r="1428" spans="1:3" x14ac:dyDescent="0.25">
      <c r="A1428" s="1">
        <v>44298</v>
      </c>
      <c r="B1428" t="s">
        <v>2079</v>
      </c>
    </row>
    <row r="1429" spans="1:3" x14ac:dyDescent="0.25">
      <c r="A1429" s="1">
        <v>44298</v>
      </c>
      <c r="B1429" t="s">
        <v>3668</v>
      </c>
      <c r="C1429" t="s">
        <v>3669</v>
      </c>
    </row>
    <row r="1430" spans="1:3" x14ac:dyDescent="0.25">
      <c r="A1430" s="1">
        <v>44298</v>
      </c>
      <c r="B1430" t="s">
        <v>3667</v>
      </c>
      <c r="C1430" t="s">
        <v>2146</v>
      </c>
    </row>
    <row r="1431" spans="1:3" x14ac:dyDescent="0.25">
      <c r="A1431" s="1">
        <v>44298</v>
      </c>
      <c r="B1431" t="s">
        <v>1964</v>
      </c>
    </row>
    <row r="1432" spans="1:3" x14ac:dyDescent="0.25">
      <c r="A1432" s="1">
        <v>44298</v>
      </c>
      <c r="B1432" t="s">
        <v>3663</v>
      </c>
      <c r="C1432" t="s">
        <v>3664</v>
      </c>
    </row>
    <row r="1433" spans="1:3" x14ac:dyDescent="0.25">
      <c r="A1433" s="1">
        <v>44298</v>
      </c>
      <c r="B1433" t="s">
        <v>3665</v>
      </c>
      <c r="C1433" t="s">
        <v>3666</v>
      </c>
    </row>
    <row r="1434" spans="1:3" x14ac:dyDescent="0.25">
      <c r="A1434" s="1">
        <v>44298</v>
      </c>
      <c r="B1434" t="s">
        <v>2125</v>
      </c>
    </row>
    <row r="1435" spans="1:3" x14ac:dyDescent="0.25">
      <c r="A1435" s="1">
        <v>44298</v>
      </c>
      <c r="B1435" t="s">
        <v>2125</v>
      </c>
    </row>
    <row r="1436" spans="1:3" x14ac:dyDescent="0.25">
      <c r="A1436" s="1">
        <v>44298</v>
      </c>
      <c r="B1436" t="s">
        <v>2061</v>
      </c>
    </row>
    <row r="1437" spans="1:3" x14ac:dyDescent="0.25">
      <c r="A1437" s="1">
        <v>44298</v>
      </c>
      <c r="B1437" t="s">
        <v>2061</v>
      </c>
    </row>
    <row r="1438" spans="1:3" x14ac:dyDescent="0.25">
      <c r="A1438" s="1">
        <v>44298</v>
      </c>
      <c r="B1438" t="s">
        <v>2061</v>
      </c>
    </row>
    <row r="1439" spans="1:3" x14ac:dyDescent="0.25">
      <c r="A1439" s="1">
        <v>44298</v>
      </c>
      <c r="B1439" t="s">
        <v>2061</v>
      </c>
    </row>
    <row r="1440" spans="1:3" x14ac:dyDescent="0.25">
      <c r="A1440" s="1">
        <v>44298</v>
      </c>
      <c r="B1440" t="s">
        <v>3662</v>
      </c>
      <c r="C1440" t="s">
        <v>2327</v>
      </c>
    </row>
    <row r="1441" spans="1:3" x14ac:dyDescent="0.25">
      <c r="A1441" s="1">
        <v>44298</v>
      </c>
      <c r="B1441" t="s">
        <v>3685</v>
      </c>
      <c r="C1441" t="s">
        <v>2566</v>
      </c>
    </row>
    <row r="1442" spans="1:3" x14ac:dyDescent="0.25">
      <c r="A1442" s="1">
        <v>44298</v>
      </c>
      <c r="B1442" t="s">
        <v>3676</v>
      </c>
      <c r="C1442" t="s">
        <v>3677</v>
      </c>
    </row>
    <row r="1443" spans="1:3" x14ac:dyDescent="0.25">
      <c r="A1443" s="1">
        <v>44298</v>
      </c>
      <c r="B1443" t="s">
        <v>3674</v>
      </c>
      <c r="C1443" t="s">
        <v>3675</v>
      </c>
    </row>
    <row r="1444" spans="1:3" x14ac:dyDescent="0.25">
      <c r="A1444" s="1">
        <v>44298</v>
      </c>
      <c r="B1444" t="s">
        <v>3670</v>
      </c>
      <c r="C1444" t="s">
        <v>3671</v>
      </c>
    </row>
    <row r="1445" spans="1:3" x14ac:dyDescent="0.25">
      <c r="A1445" s="1">
        <v>44298</v>
      </c>
      <c r="B1445" t="s">
        <v>3679</v>
      </c>
      <c r="C1445" t="s">
        <v>3680</v>
      </c>
    </row>
    <row r="1446" spans="1:3" x14ac:dyDescent="0.25">
      <c r="A1446" s="1">
        <v>44298</v>
      </c>
      <c r="B1446" t="s">
        <v>2512</v>
      </c>
    </row>
    <row r="1447" spans="1:3" x14ac:dyDescent="0.25">
      <c r="A1447" s="1">
        <v>44298</v>
      </c>
      <c r="B1447" t="s">
        <v>1970</v>
      </c>
    </row>
    <row r="1448" spans="1:3" x14ac:dyDescent="0.25">
      <c r="A1448" s="1">
        <v>44298</v>
      </c>
      <c r="B1448" t="s">
        <v>1970</v>
      </c>
    </row>
    <row r="1449" spans="1:3" x14ac:dyDescent="0.25">
      <c r="A1449" s="1">
        <v>44298</v>
      </c>
      <c r="B1449" t="s">
        <v>1970</v>
      </c>
    </row>
    <row r="1450" spans="1:3" x14ac:dyDescent="0.25">
      <c r="A1450" s="1">
        <v>44298</v>
      </c>
      <c r="B1450" t="s">
        <v>1964</v>
      </c>
    </row>
    <row r="1451" spans="1:3" x14ac:dyDescent="0.25">
      <c r="A1451" s="1">
        <v>44298</v>
      </c>
      <c r="B1451" t="s">
        <v>1964</v>
      </c>
    </row>
    <row r="1452" spans="1:3" x14ac:dyDescent="0.25">
      <c r="A1452" s="1">
        <v>44298</v>
      </c>
      <c r="B1452" t="s">
        <v>3686</v>
      </c>
      <c r="C1452" t="s">
        <v>3687</v>
      </c>
    </row>
    <row r="1453" spans="1:3" x14ac:dyDescent="0.25">
      <c r="A1453" s="1">
        <v>44298</v>
      </c>
      <c r="B1453" t="s">
        <v>3683</v>
      </c>
      <c r="C1453" t="s">
        <v>3684</v>
      </c>
    </row>
    <row r="1454" spans="1:3" x14ac:dyDescent="0.25">
      <c r="A1454" s="1">
        <v>44298</v>
      </c>
      <c r="B1454" t="s">
        <v>3672</v>
      </c>
      <c r="C1454" t="s">
        <v>3673</v>
      </c>
    </row>
    <row r="1455" spans="1:3" x14ac:dyDescent="0.25">
      <c r="A1455" s="1">
        <v>44298</v>
      </c>
      <c r="B1455" t="s">
        <v>3688</v>
      </c>
      <c r="C1455" t="s">
        <v>3689</v>
      </c>
    </row>
    <row r="1456" spans="1:3" x14ac:dyDescent="0.25">
      <c r="A1456" s="1">
        <v>44298</v>
      </c>
      <c r="B1456" t="s">
        <v>3681</v>
      </c>
      <c r="C1456" t="s">
        <v>3682</v>
      </c>
    </row>
    <row r="1457" spans="1:3" x14ac:dyDescent="0.25">
      <c r="A1457" s="1">
        <v>44298</v>
      </c>
      <c r="B1457" t="s">
        <v>2125</v>
      </c>
    </row>
    <row r="1458" spans="1:3" x14ac:dyDescent="0.25">
      <c r="A1458" s="1">
        <v>44298</v>
      </c>
      <c r="B1458" t="s">
        <v>1945</v>
      </c>
    </row>
    <row r="1459" spans="1:3" x14ac:dyDescent="0.25">
      <c r="A1459" s="1">
        <v>44298</v>
      </c>
      <c r="B1459" t="s">
        <v>1945</v>
      </c>
    </row>
    <row r="1460" spans="1:3" x14ac:dyDescent="0.25">
      <c r="A1460" s="1">
        <v>44298</v>
      </c>
      <c r="B1460" t="s">
        <v>1945</v>
      </c>
    </row>
    <row r="1461" spans="1:3" x14ac:dyDescent="0.25">
      <c r="A1461" s="1">
        <v>44298</v>
      </c>
      <c r="B1461" t="s">
        <v>1945</v>
      </c>
    </row>
    <row r="1462" spans="1:3" x14ac:dyDescent="0.25">
      <c r="A1462" s="1">
        <v>44298</v>
      </c>
      <c r="B1462" t="s">
        <v>1945</v>
      </c>
    </row>
    <row r="1463" spans="1:3" x14ac:dyDescent="0.25">
      <c r="A1463" s="1">
        <v>44298</v>
      </c>
      <c r="B1463" t="s">
        <v>1945</v>
      </c>
    </row>
    <row r="1464" spans="1:3" x14ac:dyDescent="0.25">
      <c r="A1464" s="1">
        <v>44298</v>
      </c>
      <c r="B1464" t="s">
        <v>2024</v>
      </c>
    </row>
    <row r="1465" spans="1:3" x14ac:dyDescent="0.25">
      <c r="A1465" s="1">
        <v>44298</v>
      </c>
      <c r="B1465" t="s">
        <v>3678</v>
      </c>
      <c r="C1465" t="s">
        <v>1972</v>
      </c>
    </row>
    <row r="1466" spans="1:3" x14ac:dyDescent="0.25">
      <c r="A1466" s="1">
        <v>44298</v>
      </c>
      <c r="B1466" t="s">
        <v>2358</v>
      </c>
      <c r="C1466" t="s">
        <v>1993</v>
      </c>
    </row>
    <row r="1467" spans="1:3" x14ac:dyDescent="0.25">
      <c r="A1467" s="1">
        <v>44298</v>
      </c>
      <c r="B1467" t="s">
        <v>2358</v>
      </c>
      <c r="C1467" t="s">
        <v>1993</v>
      </c>
    </row>
    <row r="1468" spans="1:3" x14ac:dyDescent="0.25">
      <c r="A1468" s="1">
        <v>44298</v>
      </c>
      <c r="B1468" t="s">
        <v>3695</v>
      </c>
      <c r="C1468" t="s">
        <v>3696</v>
      </c>
    </row>
    <row r="1469" spans="1:3" x14ac:dyDescent="0.25">
      <c r="A1469" s="1">
        <v>44298</v>
      </c>
      <c r="B1469" t="s">
        <v>3692</v>
      </c>
      <c r="C1469" t="s">
        <v>2397</v>
      </c>
    </row>
    <row r="1470" spans="1:3" x14ac:dyDescent="0.25">
      <c r="A1470" s="1">
        <v>44298</v>
      </c>
      <c r="B1470" t="s">
        <v>3693</v>
      </c>
      <c r="C1470" t="s">
        <v>3694</v>
      </c>
    </row>
    <row r="1471" spans="1:3" x14ac:dyDescent="0.25">
      <c r="A1471" s="1">
        <v>44298</v>
      </c>
      <c r="B1471" t="s">
        <v>3698</v>
      </c>
      <c r="C1471" t="s">
        <v>2211</v>
      </c>
    </row>
    <row r="1472" spans="1:3" x14ac:dyDescent="0.25">
      <c r="A1472" s="1">
        <v>44298</v>
      </c>
      <c r="B1472" t="s">
        <v>3117</v>
      </c>
    </row>
    <row r="1473" spans="1:3" x14ac:dyDescent="0.25">
      <c r="A1473" s="1">
        <v>44298</v>
      </c>
      <c r="B1473" t="s">
        <v>1970</v>
      </c>
    </row>
    <row r="1474" spans="1:3" x14ac:dyDescent="0.25">
      <c r="A1474" s="1">
        <v>44298</v>
      </c>
      <c r="B1474" t="s">
        <v>1970</v>
      </c>
    </row>
    <row r="1475" spans="1:3" x14ac:dyDescent="0.25">
      <c r="A1475" s="1">
        <v>44298</v>
      </c>
      <c r="B1475" t="s">
        <v>3690</v>
      </c>
      <c r="C1475" t="s">
        <v>3691</v>
      </c>
    </row>
    <row r="1476" spans="1:3" x14ac:dyDescent="0.25">
      <c r="A1476" s="1">
        <v>44298</v>
      </c>
      <c r="B1476" t="s">
        <v>1967</v>
      </c>
    </row>
    <row r="1477" spans="1:3" x14ac:dyDescent="0.25">
      <c r="A1477" s="1">
        <v>44298</v>
      </c>
      <c r="B1477" t="s">
        <v>1967</v>
      </c>
    </row>
    <row r="1478" spans="1:3" x14ac:dyDescent="0.25">
      <c r="A1478" s="1">
        <v>44298</v>
      </c>
      <c r="B1478" t="s">
        <v>1967</v>
      </c>
    </row>
    <row r="1479" spans="1:3" x14ac:dyDescent="0.25">
      <c r="A1479" s="1">
        <v>44298</v>
      </c>
      <c r="B1479" t="s">
        <v>1967</v>
      </c>
    </row>
    <row r="1480" spans="1:3" x14ac:dyDescent="0.25">
      <c r="A1480" s="1">
        <v>44298</v>
      </c>
      <c r="B1480" t="s">
        <v>1967</v>
      </c>
    </row>
    <row r="1481" spans="1:3" x14ac:dyDescent="0.25">
      <c r="A1481" s="1">
        <v>44298</v>
      </c>
      <c r="B1481" t="s">
        <v>1967</v>
      </c>
    </row>
    <row r="1482" spans="1:3" x14ac:dyDescent="0.25">
      <c r="A1482" s="1">
        <v>44298</v>
      </c>
      <c r="B1482" t="s">
        <v>3697</v>
      </c>
      <c r="C1482" t="s">
        <v>2302</v>
      </c>
    </row>
    <row r="1483" spans="1:3" x14ac:dyDescent="0.25">
      <c r="A1483" s="1">
        <v>44298</v>
      </c>
      <c r="B1483" t="s">
        <v>3709</v>
      </c>
      <c r="C1483" t="s">
        <v>3710</v>
      </c>
    </row>
    <row r="1484" spans="1:3" x14ac:dyDescent="0.25">
      <c r="A1484" s="1">
        <v>44298</v>
      </c>
      <c r="B1484" t="s">
        <v>3711</v>
      </c>
      <c r="C1484" t="s">
        <v>3712</v>
      </c>
    </row>
    <row r="1485" spans="1:3" x14ac:dyDescent="0.25">
      <c r="A1485" s="1">
        <v>44298</v>
      </c>
      <c r="B1485" t="s">
        <v>3723</v>
      </c>
      <c r="C1485" t="s">
        <v>3724</v>
      </c>
    </row>
    <row r="1486" spans="1:3" x14ac:dyDescent="0.25">
      <c r="A1486" s="1">
        <v>44298</v>
      </c>
      <c r="B1486" t="s">
        <v>3734</v>
      </c>
      <c r="C1486" t="s">
        <v>3735</v>
      </c>
    </row>
    <row r="1487" spans="1:3" x14ac:dyDescent="0.25">
      <c r="A1487" s="1">
        <v>44298</v>
      </c>
      <c r="B1487" t="s">
        <v>3737</v>
      </c>
      <c r="C1487" t="s">
        <v>3738</v>
      </c>
    </row>
    <row r="1488" spans="1:3" x14ac:dyDescent="0.25">
      <c r="A1488" s="1">
        <v>44298</v>
      </c>
      <c r="B1488" t="s">
        <v>2543</v>
      </c>
    </row>
    <row r="1489" spans="1:3" x14ac:dyDescent="0.25">
      <c r="A1489" s="1">
        <v>44298</v>
      </c>
      <c r="B1489" t="s">
        <v>3736</v>
      </c>
    </row>
    <row r="1490" spans="1:3" x14ac:dyDescent="0.25">
      <c r="A1490" s="1">
        <v>44298</v>
      </c>
      <c r="B1490" t="s">
        <v>3722</v>
      </c>
    </row>
    <row r="1491" spans="1:3" x14ac:dyDescent="0.25">
      <c r="A1491" s="1">
        <v>44298</v>
      </c>
      <c r="B1491" t="s">
        <v>1970</v>
      </c>
    </row>
    <row r="1492" spans="1:3" x14ac:dyDescent="0.25">
      <c r="A1492" s="1">
        <v>44298</v>
      </c>
      <c r="B1492" t="s">
        <v>1970</v>
      </c>
    </row>
    <row r="1493" spans="1:3" x14ac:dyDescent="0.25">
      <c r="A1493" s="1">
        <v>44298</v>
      </c>
      <c r="B1493" t="s">
        <v>3717</v>
      </c>
      <c r="C1493" t="s">
        <v>3718</v>
      </c>
    </row>
    <row r="1494" spans="1:3" x14ac:dyDescent="0.25">
      <c r="A1494" s="1">
        <v>44298</v>
      </c>
      <c r="B1494" t="s">
        <v>3728</v>
      </c>
      <c r="C1494" t="s">
        <v>3643</v>
      </c>
    </row>
    <row r="1495" spans="1:3" x14ac:dyDescent="0.25">
      <c r="A1495" s="1">
        <v>44298</v>
      </c>
      <c r="B1495" t="s">
        <v>3729</v>
      </c>
    </row>
    <row r="1496" spans="1:3" x14ac:dyDescent="0.25">
      <c r="A1496" s="1">
        <v>44298</v>
      </c>
      <c r="B1496" t="s">
        <v>3739</v>
      </c>
      <c r="C1496" t="s">
        <v>3740</v>
      </c>
    </row>
    <row r="1497" spans="1:3" x14ac:dyDescent="0.25">
      <c r="A1497" s="1">
        <v>44298</v>
      </c>
      <c r="B1497" t="s">
        <v>3731</v>
      </c>
      <c r="C1497" t="s">
        <v>3732</v>
      </c>
    </row>
    <row r="1498" spans="1:3" x14ac:dyDescent="0.25">
      <c r="A1498" s="1">
        <v>44298</v>
      </c>
      <c r="B1498" t="s">
        <v>3730</v>
      </c>
    </row>
    <row r="1499" spans="1:3" x14ac:dyDescent="0.25">
      <c r="A1499" s="1">
        <v>44298</v>
      </c>
      <c r="B1499" t="s">
        <v>3720</v>
      </c>
      <c r="C1499" t="s">
        <v>3721</v>
      </c>
    </row>
    <row r="1500" spans="1:3" x14ac:dyDescent="0.25">
      <c r="A1500" s="1">
        <v>44298</v>
      </c>
      <c r="B1500" t="s">
        <v>3713</v>
      </c>
      <c r="C1500" t="s">
        <v>3714</v>
      </c>
    </row>
    <row r="1501" spans="1:3" x14ac:dyDescent="0.25">
      <c r="A1501" s="1">
        <v>44298</v>
      </c>
      <c r="B1501" t="s">
        <v>3741</v>
      </c>
      <c r="C1501" t="s">
        <v>3742</v>
      </c>
    </row>
    <row r="1502" spans="1:3" x14ac:dyDescent="0.25">
      <c r="A1502" s="1">
        <v>44298</v>
      </c>
      <c r="B1502" t="s">
        <v>2125</v>
      </c>
    </row>
    <row r="1503" spans="1:3" x14ac:dyDescent="0.25">
      <c r="A1503" s="1">
        <v>44298</v>
      </c>
      <c r="B1503" t="s">
        <v>1945</v>
      </c>
    </row>
    <row r="1504" spans="1:3" x14ac:dyDescent="0.25">
      <c r="A1504" s="1">
        <v>44298</v>
      </c>
      <c r="B1504" t="s">
        <v>1945</v>
      </c>
    </row>
    <row r="1505" spans="1:3" x14ac:dyDescent="0.25">
      <c r="A1505" s="1">
        <v>44298</v>
      </c>
      <c r="B1505" t="s">
        <v>3733</v>
      </c>
    </row>
    <row r="1506" spans="1:3" x14ac:dyDescent="0.25">
      <c r="A1506" s="1">
        <v>44298</v>
      </c>
      <c r="B1506" t="s">
        <v>2358</v>
      </c>
      <c r="C1506" t="s">
        <v>1993</v>
      </c>
    </row>
    <row r="1507" spans="1:3" x14ac:dyDescent="0.25">
      <c r="A1507" s="1">
        <v>44298</v>
      </c>
      <c r="B1507" t="s">
        <v>2358</v>
      </c>
      <c r="C1507" t="s">
        <v>1993</v>
      </c>
    </row>
    <row r="1508" spans="1:3" x14ac:dyDescent="0.25">
      <c r="A1508" s="1">
        <v>44298</v>
      </c>
      <c r="B1508" t="s">
        <v>2358</v>
      </c>
      <c r="C1508" t="s">
        <v>1993</v>
      </c>
    </row>
    <row r="1509" spans="1:3" x14ac:dyDescent="0.25">
      <c r="A1509" s="1">
        <v>44298</v>
      </c>
      <c r="B1509" t="s">
        <v>2358</v>
      </c>
      <c r="C1509" t="s">
        <v>1993</v>
      </c>
    </row>
    <row r="1510" spans="1:3" x14ac:dyDescent="0.25">
      <c r="A1510" s="1">
        <v>44298</v>
      </c>
      <c r="B1510" t="s">
        <v>3727</v>
      </c>
      <c r="C1510" t="s">
        <v>2070</v>
      </c>
    </row>
    <row r="1511" spans="1:3" x14ac:dyDescent="0.25">
      <c r="A1511" s="1">
        <v>44298</v>
      </c>
      <c r="B1511" t="s">
        <v>3725</v>
      </c>
      <c r="C1511" t="s">
        <v>3726</v>
      </c>
    </row>
    <row r="1512" spans="1:3" x14ac:dyDescent="0.25">
      <c r="A1512" s="1">
        <v>44298</v>
      </c>
      <c r="B1512" t="s">
        <v>3719</v>
      </c>
      <c r="C1512" t="s">
        <v>2284</v>
      </c>
    </row>
    <row r="1513" spans="1:3" x14ac:dyDescent="0.25">
      <c r="A1513" s="1">
        <v>44298</v>
      </c>
      <c r="B1513" t="s">
        <v>3715</v>
      </c>
      <c r="C1513" t="s">
        <v>3716</v>
      </c>
    </row>
    <row r="1514" spans="1:3" x14ac:dyDescent="0.25">
      <c r="A1514" s="1">
        <v>44298</v>
      </c>
      <c r="B1514" t="s">
        <v>3715</v>
      </c>
      <c r="C1514" t="s">
        <v>3716</v>
      </c>
    </row>
    <row r="1515" spans="1:3" x14ac:dyDescent="0.25">
      <c r="A1515" s="1">
        <v>44298</v>
      </c>
      <c r="B1515" t="s">
        <v>3708</v>
      </c>
    </row>
    <row r="1516" spans="1:3" x14ac:dyDescent="0.25">
      <c r="A1516" s="1">
        <v>44298</v>
      </c>
      <c r="B1516" t="s">
        <v>3764</v>
      </c>
      <c r="C1516" t="s">
        <v>2566</v>
      </c>
    </row>
    <row r="1517" spans="1:3" x14ac:dyDescent="0.25">
      <c r="A1517" s="1">
        <v>44298</v>
      </c>
      <c r="B1517" t="s">
        <v>3776</v>
      </c>
      <c r="C1517" t="s">
        <v>3777</v>
      </c>
    </row>
    <row r="1518" spans="1:3" x14ac:dyDescent="0.25">
      <c r="A1518" s="1">
        <v>44298</v>
      </c>
      <c r="B1518" t="s">
        <v>3761</v>
      </c>
      <c r="C1518" t="s">
        <v>3762</v>
      </c>
    </row>
    <row r="1519" spans="1:3" x14ac:dyDescent="0.25">
      <c r="A1519" s="1">
        <v>44298</v>
      </c>
      <c r="B1519" t="s">
        <v>3780</v>
      </c>
      <c r="C1519" t="s">
        <v>3781</v>
      </c>
    </row>
    <row r="1520" spans="1:3" x14ac:dyDescent="0.25">
      <c r="A1520" s="1">
        <v>44298</v>
      </c>
      <c r="B1520" t="s">
        <v>3767</v>
      </c>
      <c r="C1520" t="s">
        <v>3768</v>
      </c>
    </row>
    <row r="1521" spans="1:3" x14ac:dyDescent="0.25">
      <c r="A1521" s="1">
        <v>44298</v>
      </c>
      <c r="B1521" t="s">
        <v>3782</v>
      </c>
      <c r="C1521" t="s">
        <v>3783</v>
      </c>
    </row>
    <row r="1522" spans="1:3" x14ac:dyDescent="0.25">
      <c r="A1522" s="1">
        <v>44298</v>
      </c>
      <c r="B1522" t="s">
        <v>3778</v>
      </c>
      <c r="C1522" t="s">
        <v>2211</v>
      </c>
    </row>
    <row r="1523" spans="1:3" x14ac:dyDescent="0.25">
      <c r="A1523" s="1">
        <v>44298</v>
      </c>
      <c r="B1523" t="s">
        <v>2910</v>
      </c>
    </row>
    <row r="1524" spans="1:3" x14ac:dyDescent="0.25">
      <c r="A1524" s="1">
        <v>44298</v>
      </c>
      <c r="B1524" t="s">
        <v>3779</v>
      </c>
    </row>
    <row r="1525" spans="1:3" x14ac:dyDescent="0.25">
      <c r="A1525" s="1">
        <v>44298</v>
      </c>
      <c r="B1525" t="s">
        <v>3775</v>
      </c>
    </row>
    <row r="1526" spans="1:3" x14ac:dyDescent="0.25">
      <c r="A1526" s="1">
        <v>44298</v>
      </c>
      <c r="B1526" t="s">
        <v>3775</v>
      </c>
    </row>
    <row r="1527" spans="1:3" x14ac:dyDescent="0.25">
      <c r="A1527" s="1">
        <v>44298</v>
      </c>
      <c r="B1527" t="s">
        <v>1970</v>
      </c>
    </row>
    <row r="1528" spans="1:3" x14ac:dyDescent="0.25">
      <c r="A1528" s="1">
        <v>44298</v>
      </c>
      <c r="B1528" t="s">
        <v>1970</v>
      </c>
    </row>
    <row r="1529" spans="1:3" x14ac:dyDescent="0.25">
      <c r="A1529" s="1">
        <v>44298</v>
      </c>
      <c r="B1529" t="s">
        <v>1970</v>
      </c>
    </row>
    <row r="1530" spans="1:3" x14ac:dyDescent="0.25">
      <c r="A1530" s="1">
        <v>44298</v>
      </c>
      <c r="B1530" t="s">
        <v>1970</v>
      </c>
    </row>
    <row r="1531" spans="1:3" x14ac:dyDescent="0.25">
      <c r="A1531" s="1">
        <v>44298</v>
      </c>
      <c r="B1531" t="s">
        <v>1970</v>
      </c>
    </row>
    <row r="1532" spans="1:3" x14ac:dyDescent="0.25">
      <c r="A1532" s="1">
        <v>44298</v>
      </c>
      <c r="B1532" t="s">
        <v>3765</v>
      </c>
      <c r="C1532" t="s">
        <v>3766</v>
      </c>
    </row>
    <row r="1533" spans="1:3" x14ac:dyDescent="0.25">
      <c r="A1533" s="1">
        <v>44298</v>
      </c>
      <c r="B1533" t="s">
        <v>3773</v>
      </c>
      <c r="C1533" t="s">
        <v>3774</v>
      </c>
    </row>
    <row r="1534" spans="1:3" x14ac:dyDescent="0.25">
      <c r="A1534" s="1">
        <v>44298</v>
      </c>
      <c r="B1534" t="s">
        <v>3771</v>
      </c>
      <c r="C1534" t="s">
        <v>3772</v>
      </c>
    </row>
    <row r="1535" spans="1:3" x14ac:dyDescent="0.25">
      <c r="A1535" s="1">
        <v>44298</v>
      </c>
      <c r="B1535" t="s">
        <v>2125</v>
      </c>
    </row>
    <row r="1536" spans="1:3" x14ac:dyDescent="0.25">
      <c r="A1536" s="1">
        <v>44298</v>
      </c>
      <c r="B1536" t="s">
        <v>3760</v>
      </c>
      <c r="C1536" t="s">
        <v>1988</v>
      </c>
    </row>
    <row r="1537" spans="1:3" x14ac:dyDescent="0.25">
      <c r="A1537" s="1">
        <v>44298</v>
      </c>
      <c r="B1537" t="s">
        <v>1945</v>
      </c>
    </row>
    <row r="1538" spans="1:3" x14ac:dyDescent="0.25">
      <c r="A1538" s="1">
        <v>44298</v>
      </c>
      <c r="B1538" t="s">
        <v>1945</v>
      </c>
    </row>
    <row r="1539" spans="1:3" x14ac:dyDescent="0.25">
      <c r="A1539" s="1">
        <v>44298</v>
      </c>
      <c r="B1539" t="s">
        <v>1945</v>
      </c>
    </row>
    <row r="1540" spans="1:3" x14ac:dyDescent="0.25">
      <c r="A1540" s="1">
        <v>44298</v>
      </c>
      <c r="B1540" t="s">
        <v>1945</v>
      </c>
    </row>
    <row r="1541" spans="1:3" x14ac:dyDescent="0.25">
      <c r="A1541" s="1">
        <v>44298</v>
      </c>
      <c r="B1541" t="s">
        <v>1945</v>
      </c>
    </row>
    <row r="1542" spans="1:3" x14ac:dyDescent="0.25">
      <c r="A1542" s="1">
        <v>44298</v>
      </c>
      <c r="B1542" t="s">
        <v>3758</v>
      </c>
      <c r="C1542" t="s">
        <v>3759</v>
      </c>
    </row>
    <row r="1543" spans="1:3" x14ac:dyDescent="0.25">
      <c r="A1543" s="1">
        <v>44298</v>
      </c>
      <c r="B1543" t="s">
        <v>3769</v>
      </c>
      <c r="C1543" t="s">
        <v>3770</v>
      </c>
    </row>
    <row r="1544" spans="1:3" x14ac:dyDescent="0.25">
      <c r="A1544" s="1">
        <v>44298</v>
      </c>
      <c r="B1544" t="s">
        <v>2390</v>
      </c>
      <c r="C1544" t="s">
        <v>2391</v>
      </c>
    </row>
    <row r="1545" spans="1:3" x14ac:dyDescent="0.25">
      <c r="A1545" s="1">
        <v>44298</v>
      </c>
      <c r="B1545" t="s">
        <v>3763</v>
      </c>
      <c r="C1545" t="s">
        <v>2085</v>
      </c>
    </row>
    <row r="1546" spans="1:3" x14ac:dyDescent="0.25">
      <c r="A1546" s="1">
        <v>44298</v>
      </c>
      <c r="B1546" t="s">
        <v>3805</v>
      </c>
      <c r="C1546" t="s">
        <v>3806</v>
      </c>
    </row>
    <row r="1547" spans="1:3" x14ac:dyDescent="0.25">
      <c r="A1547" s="1">
        <v>44298</v>
      </c>
      <c r="B1547" t="s">
        <v>3797</v>
      </c>
      <c r="C1547" t="s">
        <v>3798</v>
      </c>
    </row>
    <row r="1548" spans="1:3" x14ac:dyDescent="0.25">
      <c r="A1548" s="1">
        <v>44298</v>
      </c>
      <c r="B1548" t="s">
        <v>3793</v>
      </c>
      <c r="C1548" t="s">
        <v>3794</v>
      </c>
    </row>
    <row r="1549" spans="1:3" x14ac:dyDescent="0.25">
      <c r="A1549" s="1">
        <v>44298</v>
      </c>
      <c r="B1549" t="s">
        <v>3804</v>
      </c>
    </row>
    <row r="1550" spans="1:3" x14ac:dyDescent="0.25">
      <c r="A1550" s="1">
        <v>44298</v>
      </c>
      <c r="B1550" t="s">
        <v>3802</v>
      </c>
      <c r="C1550" t="s">
        <v>3803</v>
      </c>
    </row>
    <row r="1551" spans="1:3" x14ac:dyDescent="0.25">
      <c r="A1551" s="1">
        <v>44298</v>
      </c>
      <c r="B1551" t="s">
        <v>3799</v>
      </c>
      <c r="C1551" t="s">
        <v>3800</v>
      </c>
    </row>
    <row r="1552" spans="1:3" x14ac:dyDescent="0.25">
      <c r="A1552" s="1">
        <v>44298</v>
      </c>
      <c r="B1552" t="s">
        <v>3792</v>
      </c>
      <c r="C1552" t="s">
        <v>2622</v>
      </c>
    </row>
    <row r="1553" spans="1:3" x14ac:dyDescent="0.25">
      <c r="A1553" s="1">
        <v>44298</v>
      </c>
      <c r="B1553" t="s">
        <v>1945</v>
      </c>
    </row>
    <row r="1554" spans="1:3" x14ac:dyDescent="0.25">
      <c r="A1554" s="1">
        <v>44298</v>
      </c>
      <c r="B1554" t="s">
        <v>3789</v>
      </c>
      <c r="C1554" t="s">
        <v>3790</v>
      </c>
    </row>
    <row r="1555" spans="1:3" x14ac:dyDescent="0.25">
      <c r="A1555" s="1">
        <v>44298</v>
      </c>
      <c r="B1555" t="s">
        <v>3791</v>
      </c>
    </row>
    <row r="1556" spans="1:3" x14ac:dyDescent="0.25">
      <c r="A1556" s="1">
        <v>44298</v>
      </c>
      <c r="B1556" t="s">
        <v>3795</v>
      </c>
      <c r="C1556" t="s">
        <v>3796</v>
      </c>
    </row>
    <row r="1557" spans="1:3" x14ac:dyDescent="0.25">
      <c r="A1557" s="1">
        <v>44298</v>
      </c>
      <c r="B1557" t="s">
        <v>3801</v>
      </c>
      <c r="C1557" t="s">
        <v>2085</v>
      </c>
    </row>
    <row r="1558" spans="1:3" x14ac:dyDescent="0.25">
      <c r="A1558" s="1">
        <v>44298</v>
      </c>
      <c r="B1558" t="s">
        <v>3824</v>
      </c>
      <c r="C1558" t="s">
        <v>3825</v>
      </c>
    </row>
    <row r="1559" spans="1:3" x14ac:dyDescent="0.25">
      <c r="A1559" s="1">
        <v>44298</v>
      </c>
      <c r="B1559" t="s">
        <v>3828</v>
      </c>
      <c r="C1559" t="s">
        <v>3829</v>
      </c>
    </row>
    <row r="1560" spans="1:3" x14ac:dyDescent="0.25">
      <c r="A1560" s="1">
        <v>44298</v>
      </c>
      <c r="B1560" t="s">
        <v>3826</v>
      </c>
      <c r="C1560" t="s">
        <v>3827</v>
      </c>
    </row>
    <row r="1561" spans="1:3" x14ac:dyDescent="0.25">
      <c r="A1561" s="1">
        <v>44298</v>
      </c>
      <c r="B1561" t="s">
        <v>3822</v>
      </c>
      <c r="C1561" t="s">
        <v>3823</v>
      </c>
    </row>
    <row r="1562" spans="1:3" x14ac:dyDescent="0.25">
      <c r="A1562" s="1">
        <v>44298</v>
      </c>
      <c r="B1562" t="s">
        <v>1970</v>
      </c>
    </row>
    <row r="1563" spans="1:3" x14ac:dyDescent="0.25">
      <c r="A1563" s="1">
        <v>44298</v>
      </c>
      <c r="B1563" t="s">
        <v>1970</v>
      </c>
    </row>
    <row r="1564" spans="1:3" x14ac:dyDescent="0.25">
      <c r="A1564" s="1">
        <v>44298</v>
      </c>
      <c r="B1564" t="s">
        <v>1970</v>
      </c>
    </row>
    <row r="1565" spans="1:3" x14ac:dyDescent="0.25">
      <c r="A1565" s="1">
        <v>44298</v>
      </c>
      <c r="B1565" t="s">
        <v>1970</v>
      </c>
    </row>
    <row r="1566" spans="1:3" x14ac:dyDescent="0.25">
      <c r="A1566" s="1">
        <v>44298</v>
      </c>
      <c r="B1566" t="s">
        <v>1970</v>
      </c>
    </row>
    <row r="1567" spans="1:3" x14ac:dyDescent="0.25">
      <c r="A1567" s="1">
        <v>44298</v>
      </c>
      <c r="B1567" t="s">
        <v>1970</v>
      </c>
    </row>
    <row r="1568" spans="1:3" x14ac:dyDescent="0.25">
      <c r="A1568" s="1">
        <v>44298</v>
      </c>
      <c r="B1568" t="s">
        <v>3812</v>
      </c>
      <c r="C1568" t="s">
        <v>2493</v>
      </c>
    </row>
    <row r="1569" spans="1:3" x14ac:dyDescent="0.25">
      <c r="A1569" s="1">
        <v>44298</v>
      </c>
      <c r="B1569" t="s">
        <v>3813</v>
      </c>
      <c r="C1569" t="s">
        <v>3814</v>
      </c>
    </row>
    <row r="1570" spans="1:3" x14ac:dyDescent="0.25">
      <c r="A1570" s="1">
        <v>44298</v>
      </c>
      <c r="B1570" t="s">
        <v>1973</v>
      </c>
    </row>
    <row r="1571" spans="1:3" x14ac:dyDescent="0.25">
      <c r="A1571" s="1">
        <v>44298</v>
      </c>
      <c r="B1571" t="s">
        <v>1973</v>
      </c>
    </row>
    <row r="1572" spans="1:3" x14ac:dyDescent="0.25">
      <c r="A1572" s="1">
        <v>44298</v>
      </c>
      <c r="B1572" t="s">
        <v>1967</v>
      </c>
    </row>
    <row r="1573" spans="1:3" x14ac:dyDescent="0.25">
      <c r="A1573" s="1">
        <v>44298</v>
      </c>
      <c r="B1573" t="s">
        <v>3808</v>
      </c>
      <c r="C1573" t="s">
        <v>3809</v>
      </c>
    </row>
    <row r="1574" spans="1:3" x14ac:dyDescent="0.25">
      <c r="A1574" s="1">
        <v>44298</v>
      </c>
      <c r="B1574" t="s">
        <v>3815</v>
      </c>
      <c r="C1574" t="s">
        <v>3816</v>
      </c>
    </row>
    <row r="1575" spans="1:3" x14ac:dyDescent="0.25">
      <c r="A1575" s="1">
        <v>44298</v>
      </c>
      <c r="B1575" t="s">
        <v>3810</v>
      </c>
      <c r="C1575" t="s">
        <v>3811</v>
      </c>
    </row>
    <row r="1576" spans="1:3" x14ac:dyDescent="0.25">
      <c r="A1576" s="1">
        <v>44298</v>
      </c>
      <c r="B1576" t="s">
        <v>3820</v>
      </c>
      <c r="C1576" t="s">
        <v>3821</v>
      </c>
    </row>
    <row r="1577" spans="1:3" x14ac:dyDescent="0.25">
      <c r="A1577" s="1">
        <v>44298</v>
      </c>
      <c r="B1577" t="s">
        <v>3807</v>
      </c>
    </row>
    <row r="1578" spans="1:3" x14ac:dyDescent="0.25">
      <c r="A1578" s="1">
        <v>44298</v>
      </c>
      <c r="B1578" t="s">
        <v>2858</v>
      </c>
      <c r="C1578" t="s">
        <v>1993</v>
      </c>
    </row>
    <row r="1579" spans="1:3" x14ac:dyDescent="0.25">
      <c r="A1579" s="1">
        <v>44298</v>
      </c>
      <c r="B1579" t="s">
        <v>3817</v>
      </c>
      <c r="C1579" t="s">
        <v>3343</v>
      </c>
    </row>
    <row r="1580" spans="1:3" x14ac:dyDescent="0.25">
      <c r="A1580" s="1">
        <v>44298</v>
      </c>
      <c r="B1580" t="s">
        <v>3818</v>
      </c>
      <c r="C1580" t="s">
        <v>3819</v>
      </c>
    </row>
    <row r="1581" spans="1:3" x14ac:dyDescent="0.25">
      <c r="A1581" s="1">
        <v>44298</v>
      </c>
      <c r="B1581" t="s">
        <v>3850</v>
      </c>
    </row>
    <row r="1582" spans="1:3" x14ac:dyDescent="0.25">
      <c r="A1582" s="1">
        <v>44298</v>
      </c>
      <c r="B1582" t="s">
        <v>3836</v>
      </c>
      <c r="C1582" t="s">
        <v>3837</v>
      </c>
    </row>
    <row r="1583" spans="1:3" x14ac:dyDescent="0.25">
      <c r="A1583" s="1">
        <v>44298</v>
      </c>
      <c r="B1583" t="s">
        <v>3843</v>
      </c>
      <c r="C1583" t="s">
        <v>3844</v>
      </c>
    </row>
    <row r="1584" spans="1:3" x14ac:dyDescent="0.25">
      <c r="A1584" s="1">
        <v>44298</v>
      </c>
      <c r="B1584" t="s">
        <v>3840</v>
      </c>
    </row>
    <row r="1585" spans="1:3" x14ac:dyDescent="0.25">
      <c r="A1585" s="1">
        <v>44298</v>
      </c>
      <c r="B1585" t="s">
        <v>3838</v>
      </c>
      <c r="C1585" t="s">
        <v>3839</v>
      </c>
    </row>
    <row r="1586" spans="1:3" x14ac:dyDescent="0.25">
      <c r="A1586" s="1">
        <v>44298</v>
      </c>
      <c r="B1586" t="s">
        <v>3849</v>
      </c>
    </row>
    <row r="1587" spans="1:3" x14ac:dyDescent="0.25">
      <c r="A1587" s="1">
        <v>44298</v>
      </c>
      <c r="B1587" t="s">
        <v>3835</v>
      </c>
    </row>
    <row r="1588" spans="1:3" x14ac:dyDescent="0.25">
      <c r="A1588" s="1">
        <v>44298</v>
      </c>
      <c r="B1588" t="s">
        <v>2282</v>
      </c>
    </row>
    <row r="1589" spans="1:3" x14ac:dyDescent="0.25">
      <c r="A1589" s="1">
        <v>44298</v>
      </c>
      <c r="B1589" t="s">
        <v>2072</v>
      </c>
    </row>
    <row r="1590" spans="1:3" x14ac:dyDescent="0.25">
      <c r="A1590" s="1">
        <v>44298</v>
      </c>
      <c r="B1590" t="s">
        <v>3841</v>
      </c>
      <c r="C1590" t="s">
        <v>3842</v>
      </c>
    </row>
    <row r="1591" spans="1:3" x14ac:dyDescent="0.25">
      <c r="A1591" s="1">
        <v>44298</v>
      </c>
      <c r="B1591" t="s">
        <v>3833</v>
      </c>
      <c r="C1591" t="s">
        <v>3834</v>
      </c>
    </row>
    <row r="1592" spans="1:3" x14ac:dyDescent="0.25">
      <c r="A1592" s="1">
        <v>44298</v>
      </c>
      <c r="B1592" t="s">
        <v>3845</v>
      </c>
      <c r="C1592" t="s">
        <v>3846</v>
      </c>
    </row>
    <row r="1593" spans="1:3" x14ac:dyDescent="0.25">
      <c r="A1593" s="1">
        <v>44298</v>
      </c>
      <c r="B1593" t="s">
        <v>3847</v>
      </c>
      <c r="C1593" t="s">
        <v>3848</v>
      </c>
    </row>
    <row r="1594" spans="1:3" x14ac:dyDescent="0.25">
      <c r="A1594" s="1">
        <v>44298</v>
      </c>
      <c r="B1594" t="s">
        <v>1967</v>
      </c>
    </row>
    <row r="1595" spans="1:3" x14ac:dyDescent="0.25">
      <c r="A1595" s="1">
        <v>44298</v>
      </c>
      <c r="B1595" t="s">
        <v>1967</v>
      </c>
    </row>
    <row r="1596" spans="1:3" x14ac:dyDescent="0.25">
      <c r="A1596" s="1">
        <v>44298</v>
      </c>
      <c r="B1596" t="s">
        <v>1967</v>
      </c>
    </row>
    <row r="1597" spans="1:3" x14ac:dyDescent="0.25">
      <c r="A1597" s="1">
        <v>44298</v>
      </c>
      <c r="B1597" t="s">
        <v>3852</v>
      </c>
      <c r="C1597" t="s">
        <v>2284</v>
      </c>
    </row>
    <row r="1598" spans="1:3" x14ac:dyDescent="0.25">
      <c r="A1598" s="1">
        <v>44298</v>
      </c>
      <c r="B1598" t="s">
        <v>3857</v>
      </c>
      <c r="C1598" t="s">
        <v>3858</v>
      </c>
    </row>
    <row r="1599" spans="1:3" x14ac:dyDescent="0.25">
      <c r="A1599" s="1">
        <v>44298</v>
      </c>
      <c r="B1599" t="s">
        <v>3856</v>
      </c>
      <c r="C1599" t="s">
        <v>2917</v>
      </c>
    </row>
    <row r="1600" spans="1:3" x14ac:dyDescent="0.25">
      <c r="A1600" s="1">
        <v>44298</v>
      </c>
      <c r="B1600" t="s">
        <v>3853</v>
      </c>
      <c r="C1600" t="s">
        <v>2957</v>
      </c>
    </row>
    <row r="1601" spans="1:3" x14ac:dyDescent="0.25">
      <c r="A1601" s="1">
        <v>44298</v>
      </c>
      <c r="B1601" t="s">
        <v>1961</v>
      </c>
    </row>
    <row r="1602" spans="1:3" x14ac:dyDescent="0.25">
      <c r="A1602" s="1">
        <v>44298</v>
      </c>
      <c r="B1602" t="s">
        <v>3859</v>
      </c>
      <c r="C1602" t="s">
        <v>3860</v>
      </c>
    </row>
    <row r="1603" spans="1:3" x14ac:dyDescent="0.25">
      <c r="A1603" s="1">
        <v>44298</v>
      </c>
      <c r="B1603" t="s">
        <v>1970</v>
      </c>
    </row>
    <row r="1604" spans="1:3" x14ac:dyDescent="0.25">
      <c r="A1604" s="1">
        <v>44298</v>
      </c>
      <c r="B1604" t="s">
        <v>1964</v>
      </c>
    </row>
    <row r="1605" spans="1:3" x14ac:dyDescent="0.25">
      <c r="A1605" s="1">
        <v>44298</v>
      </c>
      <c r="B1605" t="s">
        <v>3851</v>
      </c>
      <c r="C1605" t="s">
        <v>2284</v>
      </c>
    </row>
    <row r="1606" spans="1:3" x14ac:dyDescent="0.25">
      <c r="A1606" s="1">
        <v>44298</v>
      </c>
      <c r="B1606" t="s">
        <v>3760</v>
      </c>
      <c r="C1606" t="s">
        <v>1988</v>
      </c>
    </row>
    <row r="1607" spans="1:3" x14ac:dyDescent="0.25">
      <c r="A1607" s="1">
        <v>44298</v>
      </c>
      <c r="B1607" t="s">
        <v>1945</v>
      </c>
    </row>
    <row r="1608" spans="1:3" x14ac:dyDescent="0.25">
      <c r="A1608" s="1">
        <v>44298</v>
      </c>
      <c r="B1608" t="s">
        <v>1945</v>
      </c>
    </row>
    <row r="1609" spans="1:3" x14ac:dyDescent="0.25">
      <c r="A1609" s="1">
        <v>44298</v>
      </c>
      <c r="B1609" t="s">
        <v>3855</v>
      </c>
      <c r="C1609" t="s">
        <v>2302</v>
      </c>
    </row>
    <row r="1610" spans="1:3" x14ac:dyDescent="0.25">
      <c r="A1610" s="1">
        <v>44298</v>
      </c>
      <c r="B1610" t="s">
        <v>2136</v>
      </c>
      <c r="C1610" t="s">
        <v>2137</v>
      </c>
    </row>
    <row r="1611" spans="1:3" x14ac:dyDescent="0.25">
      <c r="A1611" s="1">
        <v>44298</v>
      </c>
      <c r="B1611" t="s">
        <v>3854</v>
      </c>
      <c r="C1611" t="s">
        <v>2211</v>
      </c>
    </row>
    <row r="1612" spans="1:3" x14ac:dyDescent="0.25">
      <c r="A1612" s="1">
        <v>44298</v>
      </c>
      <c r="B1612" t="s">
        <v>3881</v>
      </c>
    </row>
    <row r="1613" spans="1:3" x14ac:dyDescent="0.25">
      <c r="A1613" s="1">
        <v>44298</v>
      </c>
      <c r="B1613" t="s">
        <v>1970</v>
      </c>
    </row>
    <row r="1614" spans="1:3" x14ac:dyDescent="0.25">
      <c r="A1614" s="1">
        <v>44298</v>
      </c>
      <c r="B1614" t="s">
        <v>3880</v>
      </c>
    </row>
    <row r="1615" spans="1:3" x14ac:dyDescent="0.25">
      <c r="A1615" s="1">
        <v>44298</v>
      </c>
      <c r="B1615" t="s">
        <v>3878</v>
      </c>
      <c r="C1615" t="s">
        <v>3879</v>
      </c>
    </row>
    <row r="1616" spans="1:3" x14ac:dyDescent="0.25">
      <c r="A1616" s="1">
        <v>44298</v>
      </c>
      <c r="B1616" t="s">
        <v>1945</v>
      </c>
    </row>
    <row r="1617" spans="1:3" x14ac:dyDescent="0.25">
      <c r="A1617" s="1">
        <v>44298</v>
      </c>
      <c r="B1617" t="s">
        <v>1945</v>
      </c>
    </row>
    <row r="1618" spans="1:3" x14ac:dyDescent="0.25">
      <c r="A1618" s="1">
        <v>44298</v>
      </c>
      <c r="B1618" t="s">
        <v>3908</v>
      </c>
    </row>
    <row r="1619" spans="1:3" x14ac:dyDescent="0.25">
      <c r="A1619" s="1">
        <v>44298</v>
      </c>
      <c r="B1619" t="s">
        <v>3886</v>
      </c>
      <c r="C1619" t="s">
        <v>3887</v>
      </c>
    </row>
    <row r="1620" spans="1:3" x14ac:dyDescent="0.25">
      <c r="A1620" s="1">
        <v>44298</v>
      </c>
      <c r="B1620" t="s">
        <v>3901</v>
      </c>
      <c r="C1620" t="s">
        <v>3902</v>
      </c>
    </row>
    <row r="1621" spans="1:3" x14ac:dyDescent="0.25">
      <c r="A1621" s="1">
        <v>44298</v>
      </c>
      <c r="B1621" t="s">
        <v>3899</v>
      </c>
      <c r="C1621" t="s">
        <v>3900</v>
      </c>
    </row>
    <row r="1622" spans="1:3" x14ac:dyDescent="0.25">
      <c r="A1622" s="1">
        <v>44298</v>
      </c>
      <c r="B1622" t="s">
        <v>3888</v>
      </c>
      <c r="C1622" t="s">
        <v>1949</v>
      </c>
    </row>
    <row r="1623" spans="1:3" x14ac:dyDescent="0.25">
      <c r="A1623" s="1">
        <v>44298</v>
      </c>
      <c r="B1623" t="s">
        <v>3889</v>
      </c>
    </row>
    <row r="1624" spans="1:3" x14ac:dyDescent="0.25">
      <c r="A1624" s="1">
        <v>44298</v>
      </c>
      <c r="B1624" t="s">
        <v>3262</v>
      </c>
    </row>
    <row r="1625" spans="1:3" x14ac:dyDescent="0.25">
      <c r="A1625" s="1">
        <v>44298</v>
      </c>
      <c r="B1625" t="s">
        <v>3896</v>
      </c>
      <c r="C1625" t="s">
        <v>3897</v>
      </c>
    </row>
    <row r="1626" spans="1:3" x14ac:dyDescent="0.25">
      <c r="A1626" s="1">
        <v>44298</v>
      </c>
      <c r="B1626" t="s">
        <v>3894</v>
      </c>
      <c r="C1626" t="s">
        <v>3895</v>
      </c>
    </row>
    <row r="1627" spans="1:3" x14ac:dyDescent="0.25">
      <c r="A1627" s="1">
        <v>44298</v>
      </c>
      <c r="B1627" t="s">
        <v>3890</v>
      </c>
    </row>
    <row r="1628" spans="1:3" x14ac:dyDescent="0.25">
      <c r="A1628" s="1">
        <v>44298</v>
      </c>
      <c r="B1628" t="s">
        <v>3904</v>
      </c>
      <c r="C1628" t="s">
        <v>3905</v>
      </c>
    </row>
    <row r="1629" spans="1:3" x14ac:dyDescent="0.25">
      <c r="A1629" s="1">
        <v>44298</v>
      </c>
      <c r="B1629" t="s">
        <v>2543</v>
      </c>
    </row>
    <row r="1630" spans="1:3" x14ac:dyDescent="0.25">
      <c r="A1630" s="1">
        <v>44298</v>
      </c>
      <c r="B1630" t="s">
        <v>2679</v>
      </c>
    </row>
    <row r="1631" spans="1:3" x14ac:dyDescent="0.25">
      <c r="A1631" s="1">
        <v>44298</v>
      </c>
      <c r="B1631" t="s">
        <v>2679</v>
      </c>
    </row>
    <row r="1632" spans="1:3" x14ac:dyDescent="0.25">
      <c r="A1632" s="1">
        <v>44298</v>
      </c>
      <c r="B1632" t="s">
        <v>2532</v>
      </c>
    </row>
    <row r="1633" spans="1:3" x14ac:dyDescent="0.25">
      <c r="A1633" s="1">
        <v>44298</v>
      </c>
      <c r="B1633" t="s">
        <v>3898</v>
      </c>
      <c r="C1633" t="s">
        <v>2095</v>
      </c>
    </row>
    <row r="1634" spans="1:3" x14ac:dyDescent="0.25">
      <c r="A1634" s="1">
        <v>44298</v>
      </c>
      <c r="B1634" t="s">
        <v>1970</v>
      </c>
    </row>
    <row r="1635" spans="1:3" x14ac:dyDescent="0.25">
      <c r="A1635" s="1">
        <v>44298</v>
      </c>
      <c r="B1635" t="s">
        <v>1970</v>
      </c>
    </row>
    <row r="1636" spans="1:3" x14ac:dyDescent="0.25">
      <c r="A1636" s="1">
        <v>44298</v>
      </c>
      <c r="B1636" t="s">
        <v>3882</v>
      </c>
    </row>
    <row r="1637" spans="1:3" x14ac:dyDescent="0.25">
      <c r="A1637" s="1">
        <v>44298</v>
      </c>
      <c r="B1637" t="s">
        <v>3893</v>
      </c>
    </row>
    <row r="1638" spans="1:3" x14ac:dyDescent="0.25">
      <c r="A1638" s="1">
        <v>44298</v>
      </c>
      <c r="B1638" t="s">
        <v>3884</v>
      </c>
      <c r="C1638" t="s">
        <v>3885</v>
      </c>
    </row>
    <row r="1639" spans="1:3" x14ac:dyDescent="0.25">
      <c r="A1639" s="1">
        <v>44298</v>
      </c>
      <c r="B1639" t="s">
        <v>3891</v>
      </c>
      <c r="C1639" t="s">
        <v>3892</v>
      </c>
    </row>
    <row r="1640" spans="1:3" x14ac:dyDescent="0.25">
      <c r="A1640" s="1">
        <v>44298</v>
      </c>
      <c r="B1640" t="s">
        <v>3903</v>
      </c>
    </row>
    <row r="1641" spans="1:3" x14ac:dyDescent="0.25">
      <c r="A1641" s="1">
        <v>44298</v>
      </c>
      <c r="B1641" t="s">
        <v>2125</v>
      </c>
    </row>
    <row r="1642" spans="1:3" x14ac:dyDescent="0.25">
      <c r="A1642" s="1">
        <v>44298</v>
      </c>
      <c r="B1642" t="s">
        <v>1945</v>
      </c>
    </row>
    <row r="1643" spans="1:3" x14ac:dyDescent="0.25">
      <c r="A1643" s="1">
        <v>44298</v>
      </c>
      <c r="B1643" t="s">
        <v>1945</v>
      </c>
    </row>
    <row r="1644" spans="1:3" x14ac:dyDescent="0.25">
      <c r="A1644" s="1">
        <v>44298</v>
      </c>
      <c r="B1644" t="s">
        <v>1945</v>
      </c>
    </row>
    <row r="1645" spans="1:3" x14ac:dyDescent="0.25">
      <c r="A1645" s="1">
        <v>44298</v>
      </c>
      <c r="B1645" t="s">
        <v>1945</v>
      </c>
    </row>
    <row r="1646" spans="1:3" x14ac:dyDescent="0.25">
      <c r="A1646" s="1">
        <v>44298</v>
      </c>
      <c r="B1646" t="s">
        <v>1945</v>
      </c>
    </row>
    <row r="1647" spans="1:3" x14ac:dyDescent="0.25">
      <c r="A1647" s="1">
        <v>44298</v>
      </c>
      <c r="B1647" t="s">
        <v>1945</v>
      </c>
    </row>
    <row r="1648" spans="1:3" x14ac:dyDescent="0.25">
      <c r="A1648" s="1">
        <v>44298</v>
      </c>
      <c r="B1648" t="s">
        <v>3906</v>
      </c>
      <c r="C1648" t="s">
        <v>3907</v>
      </c>
    </row>
    <row r="1649" spans="1:3" x14ac:dyDescent="0.25">
      <c r="A1649" s="1">
        <v>44298</v>
      </c>
      <c r="B1649" t="s">
        <v>3883</v>
      </c>
    </row>
    <row r="1650" spans="1:3" x14ac:dyDescent="0.25">
      <c r="A1650" s="1">
        <v>44298</v>
      </c>
      <c r="B1650" t="s">
        <v>3945</v>
      </c>
    </row>
    <row r="1651" spans="1:3" x14ac:dyDescent="0.25">
      <c r="A1651" s="1">
        <v>44298</v>
      </c>
      <c r="B1651" t="s">
        <v>3912</v>
      </c>
      <c r="C1651" t="s">
        <v>3913</v>
      </c>
    </row>
    <row r="1652" spans="1:3" x14ac:dyDescent="0.25">
      <c r="A1652" s="1">
        <v>44298</v>
      </c>
      <c r="B1652" t="s">
        <v>3940</v>
      </c>
      <c r="C1652" t="s">
        <v>2914</v>
      </c>
    </row>
    <row r="1653" spans="1:3" x14ac:dyDescent="0.25">
      <c r="A1653" s="1">
        <v>44298</v>
      </c>
      <c r="B1653" t="s">
        <v>3950</v>
      </c>
      <c r="C1653" t="s">
        <v>3136</v>
      </c>
    </row>
    <row r="1654" spans="1:3" x14ac:dyDescent="0.25">
      <c r="A1654" s="1">
        <v>44298</v>
      </c>
      <c r="B1654" t="s">
        <v>3948</v>
      </c>
      <c r="C1654" t="s">
        <v>3949</v>
      </c>
    </row>
    <row r="1655" spans="1:3" x14ac:dyDescent="0.25">
      <c r="A1655" s="1">
        <v>44298</v>
      </c>
      <c r="B1655" t="s">
        <v>3952</v>
      </c>
    </row>
    <row r="1656" spans="1:3" x14ac:dyDescent="0.25">
      <c r="A1656" s="1">
        <v>44298</v>
      </c>
      <c r="B1656" t="s">
        <v>3954</v>
      </c>
    </row>
    <row r="1657" spans="1:3" x14ac:dyDescent="0.25">
      <c r="A1657" s="1">
        <v>44298</v>
      </c>
      <c r="B1657" t="s">
        <v>3946</v>
      </c>
      <c r="C1657" t="s">
        <v>3947</v>
      </c>
    </row>
    <row r="1658" spans="1:3" x14ac:dyDescent="0.25">
      <c r="A1658" s="1">
        <v>44298</v>
      </c>
      <c r="B1658" t="s">
        <v>3928</v>
      </c>
    </row>
    <row r="1659" spans="1:3" x14ac:dyDescent="0.25">
      <c r="A1659" s="1">
        <v>44298</v>
      </c>
      <c r="B1659" t="s">
        <v>3935</v>
      </c>
    </row>
    <row r="1660" spans="1:3" x14ac:dyDescent="0.25">
      <c r="A1660" s="1">
        <v>44298</v>
      </c>
      <c r="B1660" t="s">
        <v>3951</v>
      </c>
    </row>
    <row r="1661" spans="1:3" x14ac:dyDescent="0.25">
      <c r="A1661" s="1">
        <v>44298</v>
      </c>
      <c r="B1661" t="s">
        <v>3953</v>
      </c>
    </row>
    <row r="1662" spans="1:3" x14ac:dyDescent="0.25">
      <c r="A1662" s="1">
        <v>44298</v>
      </c>
      <c r="B1662" t="s">
        <v>3933</v>
      </c>
      <c r="C1662" t="s">
        <v>3934</v>
      </c>
    </row>
    <row r="1663" spans="1:3" x14ac:dyDescent="0.25">
      <c r="A1663" s="1">
        <v>44298</v>
      </c>
      <c r="B1663" t="s">
        <v>3939</v>
      </c>
      <c r="C1663" t="s">
        <v>2374</v>
      </c>
    </row>
    <row r="1664" spans="1:3" x14ac:dyDescent="0.25">
      <c r="A1664" s="1">
        <v>44298</v>
      </c>
      <c r="B1664" t="s">
        <v>3923</v>
      </c>
    </row>
    <row r="1665" spans="1:3" x14ac:dyDescent="0.25">
      <c r="A1665" s="1">
        <v>44298</v>
      </c>
      <c r="B1665" t="s">
        <v>3924</v>
      </c>
      <c r="C1665" t="s">
        <v>3925</v>
      </c>
    </row>
    <row r="1666" spans="1:3" x14ac:dyDescent="0.25">
      <c r="A1666" s="1">
        <v>44298</v>
      </c>
      <c r="B1666" t="s">
        <v>2679</v>
      </c>
    </row>
    <row r="1667" spans="1:3" x14ac:dyDescent="0.25">
      <c r="A1667" s="1">
        <v>44298</v>
      </c>
      <c r="B1667" t="s">
        <v>3918</v>
      </c>
    </row>
    <row r="1668" spans="1:3" x14ac:dyDescent="0.25">
      <c r="A1668" s="1">
        <v>44298</v>
      </c>
      <c r="B1668" t="s">
        <v>3936</v>
      </c>
    </row>
    <row r="1669" spans="1:3" x14ac:dyDescent="0.25">
      <c r="A1669" s="1">
        <v>44298</v>
      </c>
      <c r="B1669" t="s">
        <v>3926</v>
      </c>
      <c r="C1669" t="s">
        <v>3927</v>
      </c>
    </row>
    <row r="1670" spans="1:3" x14ac:dyDescent="0.25">
      <c r="A1670" s="1">
        <v>44298</v>
      </c>
      <c r="B1670" t="s">
        <v>3955</v>
      </c>
    </row>
    <row r="1671" spans="1:3" x14ac:dyDescent="0.25">
      <c r="A1671" s="1">
        <v>44298</v>
      </c>
      <c r="B1671" t="s">
        <v>1970</v>
      </c>
    </row>
    <row r="1672" spans="1:3" x14ac:dyDescent="0.25">
      <c r="A1672" s="1">
        <v>44298</v>
      </c>
      <c r="B1672" t="s">
        <v>1964</v>
      </c>
    </row>
    <row r="1673" spans="1:3" x14ac:dyDescent="0.25">
      <c r="A1673" s="1">
        <v>44298</v>
      </c>
      <c r="B1673" t="s">
        <v>1964</v>
      </c>
    </row>
    <row r="1674" spans="1:3" x14ac:dyDescent="0.25">
      <c r="A1674" s="1">
        <v>44298</v>
      </c>
      <c r="B1674" t="s">
        <v>1970</v>
      </c>
    </row>
    <row r="1675" spans="1:3" x14ac:dyDescent="0.25">
      <c r="A1675" s="1">
        <v>44298</v>
      </c>
      <c r="B1675" t="s">
        <v>1964</v>
      </c>
    </row>
    <row r="1676" spans="1:3" x14ac:dyDescent="0.25">
      <c r="A1676" s="1">
        <v>44298</v>
      </c>
      <c r="B1676" t="s">
        <v>1964</v>
      </c>
    </row>
    <row r="1677" spans="1:3" x14ac:dyDescent="0.25">
      <c r="A1677" s="1">
        <v>44298</v>
      </c>
      <c r="B1677" t="s">
        <v>1970</v>
      </c>
    </row>
    <row r="1678" spans="1:3" x14ac:dyDescent="0.25">
      <c r="A1678" s="1">
        <v>44298</v>
      </c>
      <c r="B1678" t="s">
        <v>1964</v>
      </c>
    </row>
    <row r="1679" spans="1:3" x14ac:dyDescent="0.25">
      <c r="A1679" s="1">
        <v>44298</v>
      </c>
      <c r="B1679" t="s">
        <v>1964</v>
      </c>
    </row>
    <row r="1680" spans="1:3" x14ac:dyDescent="0.25">
      <c r="A1680" s="1">
        <v>44298</v>
      </c>
      <c r="B1680" t="s">
        <v>1964</v>
      </c>
    </row>
    <row r="1681" spans="1:3" x14ac:dyDescent="0.25">
      <c r="A1681" s="1">
        <v>44298</v>
      </c>
      <c r="B1681" t="s">
        <v>1964</v>
      </c>
    </row>
    <row r="1682" spans="1:3" x14ac:dyDescent="0.25">
      <c r="A1682" s="1">
        <v>44298</v>
      </c>
      <c r="B1682" t="s">
        <v>1970</v>
      </c>
    </row>
    <row r="1683" spans="1:3" x14ac:dyDescent="0.25">
      <c r="A1683" s="1">
        <v>44298</v>
      </c>
      <c r="B1683" t="s">
        <v>3917</v>
      </c>
    </row>
    <row r="1684" spans="1:3" x14ac:dyDescent="0.25">
      <c r="A1684" s="1">
        <v>44298</v>
      </c>
      <c r="B1684" t="s">
        <v>3921</v>
      </c>
      <c r="C1684" t="s">
        <v>3922</v>
      </c>
    </row>
    <row r="1685" spans="1:3" x14ac:dyDescent="0.25">
      <c r="A1685" s="1">
        <v>44298</v>
      </c>
      <c r="B1685" t="s">
        <v>3938</v>
      </c>
      <c r="C1685" t="s">
        <v>2296</v>
      </c>
    </row>
    <row r="1686" spans="1:3" x14ac:dyDescent="0.25">
      <c r="A1686" s="1">
        <v>44298</v>
      </c>
      <c r="B1686" t="s">
        <v>3929</v>
      </c>
      <c r="C1686" t="s">
        <v>2752</v>
      </c>
    </row>
    <row r="1687" spans="1:3" x14ac:dyDescent="0.25">
      <c r="A1687" s="1">
        <v>44298</v>
      </c>
      <c r="B1687" t="s">
        <v>3941</v>
      </c>
      <c r="C1687" t="s">
        <v>3416</v>
      </c>
    </row>
    <row r="1688" spans="1:3" x14ac:dyDescent="0.25">
      <c r="A1688" s="1">
        <v>44298</v>
      </c>
      <c r="B1688" t="s">
        <v>2106</v>
      </c>
      <c r="C1688" t="s">
        <v>2107</v>
      </c>
    </row>
    <row r="1689" spans="1:3" x14ac:dyDescent="0.25">
      <c r="A1689" s="1">
        <v>44298</v>
      </c>
      <c r="B1689" t="s">
        <v>3909</v>
      </c>
      <c r="C1689" t="s">
        <v>3910</v>
      </c>
    </row>
    <row r="1690" spans="1:3" x14ac:dyDescent="0.25">
      <c r="A1690" s="1">
        <v>44298</v>
      </c>
      <c r="B1690" t="s">
        <v>3944</v>
      </c>
    </row>
    <row r="1691" spans="1:3" x14ac:dyDescent="0.25">
      <c r="A1691" s="1">
        <v>44298</v>
      </c>
      <c r="B1691" t="s">
        <v>3930</v>
      </c>
      <c r="C1691" t="s">
        <v>3931</v>
      </c>
    </row>
    <row r="1692" spans="1:3" x14ac:dyDescent="0.25">
      <c r="A1692" s="1">
        <v>44298</v>
      </c>
      <c r="B1692" t="s">
        <v>3932</v>
      </c>
    </row>
    <row r="1693" spans="1:3" x14ac:dyDescent="0.25">
      <c r="A1693" s="1">
        <v>44298</v>
      </c>
      <c r="B1693" t="s">
        <v>3914</v>
      </c>
      <c r="C1693" t="s">
        <v>1988</v>
      </c>
    </row>
    <row r="1694" spans="1:3" x14ac:dyDescent="0.25">
      <c r="A1694" s="1">
        <v>44298</v>
      </c>
      <c r="B1694" t="s">
        <v>3942</v>
      </c>
      <c r="C1694" t="s">
        <v>3943</v>
      </c>
    </row>
    <row r="1695" spans="1:3" x14ac:dyDescent="0.25">
      <c r="A1695" s="1">
        <v>44298</v>
      </c>
      <c r="B1695" t="s">
        <v>1945</v>
      </c>
    </row>
    <row r="1696" spans="1:3" x14ac:dyDescent="0.25">
      <c r="A1696" s="1">
        <v>44298</v>
      </c>
      <c r="B1696" t="s">
        <v>1945</v>
      </c>
    </row>
    <row r="1697" spans="1:3" x14ac:dyDescent="0.25">
      <c r="A1697" s="1">
        <v>44298</v>
      </c>
      <c r="B1697" t="s">
        <v>2024</v>
      </c>
    </row>
    <row r="1698" spans="1:3" x14ac:dyDescent="0.25">
      <c r="A1698" s="1">
        <v>44298</v>
      </c>
      <c r="B1698" t="s">
        <v>2024</v>
      </c>
    </row>
    <row r="1699" spans="1:3" x14ac:dyDescent="0.25">
      <c r="A1699" s="1">
        <v>44298</v>
      </c>
      <c r="B1699" t="s">
        <v>1945</v>
      </c>
    </row>
    <row r="1700" spans="1:3" x14ac:dyDescent="0.25">
      <c r="A1700" s="1">
        <v>44298</v>
      </c>
      <c r="B1700" t="s">
        <v>3916</v>
      </c>
    </row>
    <row r="1701" spans="1:3" x14ac:dyDescent="0.25">
      <c r="A1701" s="1">
        <v>44298</v>
      </c>
      <c r="B1701" t="s">
        <v>3911</v>
      </c>
    </row>
    <row r="1702" spans="1:3" x14ac:dyDescent="0.25">
      <c r="A1702" s="1">
        <v>44298</v>
      </c>
      <c r="B1702" t="s">
        <v>3919</v>
      </c>
      <c r="C1702" t="s">
        <v>3920</v>
      </c>
    </row>
    <row r="1703" spans="1:3" x14ac:dyDescent="0.25">
      <c r="A1703" s="1">
        <v>44298</v>
      </c>
      <c r="B1703" t="s">
        <v>3937</v>
      </c>
      <c r="C1703" t="s">
        <v>2432</v>
      </c>
    </row>
    <row r="1704" spans="1:3" x14ac:dyDescent="0.25">
      <c r="A1704" s="1">
        <v>44298</v>
      </c>
      <c r="B1704" t="s">
        <v>3915</v>
      </c>
      <c r="C1704" t="s">
        <v>2174</v>
      </c>
    </row>
    <row r="1705" spans="1:3" x14ac:dyDescent="0.25">
      <c r="A1705" s="1">
        <v>44298</v>
      </c>
      <c r="B1705" t="s">
        <v>3970</v>
      </c>
      <c r="C1705" t="s">
        <v>3971</v>
      </c>
    </row>
    <row r="1706" spans="1:3" x14ac:dyDescent="0.25">
      <c r="A1706" s="1">
        <v>44298</v>
      </c>
      <c r="B1706" t="s">
        <v>3967</v>
      </c>
      <c r="C1706" t="s">
        <v>3968</v>
      </c>
    </row>
    <row r="1707" spans="1:3" x14ac:dyDescent="0.25">
      <c r="A1707" s="1">
        <v>44298</v>
      </c>
      <c r="B1707" t="s">
        <v>3962</v>
      </c>
      <c r="C1707" t="s">
        <v>3963</v>
      </c>
    </row>
    <row r="1708" spans="1:3" x14ac:dyDescent="0.25">
      <c r="A1708" s="1">
        <v>44298</v>
      </c>
      <c r="B1708" t="s">
        <v>3969</v>
      </c>
      <c r="C1708" t="s">
        <v>2531</v>
      </c>
    </row>
    <row r="1709" spans="1:3" x14ac:dyDescent="0.25">
      <c r="A1709" s="1">
        <v>44298</v>
      </c>
      <c r="B1709" t="s">
        <v>3964</v>
      </c>
      <c r="C1709" t="s">
        <v>2834</v>
      </c>
    </row>
    <row r="1710" spans="1:3" x14ac:dyDescent="0.25">
      <c r="A1710" s="1">
        <v>44298</v>
      </c>
      <c r="B1710" t="s">
        <v>3961</v>
      </c>
    </row>
    <row r="1711" spans="1:3" x14ac:dyDescent="0.25">
      <c r="A1711" s="1">
        <v>44298</v>
      </c>
      <c r="B1711" t="s">
        <v>3965</v>
      </c>
      <c r="C1711" t="s">
        <v>3966</v>
      </c>
    </row>
    <row r="1712" spans="1:3" x14ac:dyDescent="0.25">
      <c r="A1712" s="1">
        <v>44298</v>
      </c>
      <c r="B1712" t="s">
        <v>1945</v>
      </c>
    </row>
    <row r="1713" spans="1:3" x14ac:dyDescent="0.25">
      <c r="A1713" s="1">
        <v>44298</v>
      </c>
      <c r="B1713" t="s">
        <v>1945</v>
      </c>
    </row>
    <row r="1714" spans="1:3" x14ac:dyDescent="0.25">
      <c r="A1714" s="1">
        <v>44298</v>
      </c>
      <c r="B1714" t="s">
        <v>2024</v>
      </c>
    </row>
    <row r="1715" spans="1:3" x14ac:dyDescent="0.25">
      <c r="A1715" s="1">
        <v>44298</v>
      </c>
      <c r="B1715" t="s">
        <v>2024</v>
      </c>
    </row>
    <row r="1716" spans="1:3" x14ac:dyDescent="0.25">
      <c r="A1716" s="1">
        <v>44298</v>
      </c>
      <c r="B1716" t="s">
        <v>1967</v>
      </c>
    </row>
    <row r="1717" spans="1:3" x14ac:dyDescent="0.25">
      <c r="A1717" s="1">
        <v>44298</v>
      </c>
      <c r="B1717" t="s">
        <v>1967</v>
      </c>
    </row>
    <row r="1718" spans="1:3" x14ac:dyDescent="0.25">
      <c r="A1718" s="1">
        <v>44298</v>
      </c>
      <c r="B1718" t="s">
        <v>1967</v>
      </c>
    </row>
    <row r="1719" spans="1:3" x14ac:dyDescent="0.25">
      <c r="A1719" s="1">
        <v>44298</v>
      </c>
      <c r="B1719" t="s">
        <v>3973</v>
      </c>
      <c r="C1719" t="s">
        <v>3974</v>
      </c>
    </row>
    <row r="1720" spans="1:3" x14ac:dyDescent="0.25">
      <c r="A1720" s="1">
        <v>44298</v>
      </c>
      <c r="B1720" t="s">
        <v>3978</v>
      </c>
    </row>
    <row r="1721" spans="1:3" x14ac:dyDescent="0.25">
      <c r="A1721" s="1">
        <v>44298</v>
      </c>
      <c r="B1721" t="s">
        <v>3979</v>
      </c>
    </row>
    <row r="1722" spans="1:3" x14ac:dyDescent="0.25">
      <c r="A1722" s="1">
        <v>44298</v>
      </c>
      <c r="B1722" t="s">
        <v>3980</v>
      </c>
      <c r="C1722" t="s">
        <v>1949</v>
      </c>
    </row>
    <row r="1723" spans="1:3" x14ac:dyDescent="0.25">
      <c r="A1723" s="1">
        <v>44298</v>
      </c>
      <c r="B1723" t="s">
        <v>3981</v>
      </c>
      <c r="C1723" t="s">
        <v>3982</v>
      </c>
    </row>
    <row r="1724" spans="1:3" x14ac:dyDescent="0.25">
      <c r="A1724" s="1">
        <v>44298</v>
      </c>
      <c r="B1724" t="s">
        <v>3981</v>
      </c>
      <c r="C1724" t="s">
        <v>3982</v>
      </c>
    </row>
    <row r="1725" spans="1:3" x14ac:dyDescent="0.25">
      <c r="A1725" s="1">
        <v>44298</v>
      </c>
      <c r="B1725" t="s">
        <v>3983</v>
      </c>
      <c r="C1725" t="s">
        <v>3984</v>
      </c>
    </row>
    <row r="1726" spans="1:3" x14ac:dyDescent="0.25">
      <c r="A1726" s="1">
        <v>44298</v>
      </c>
      <c r="B1726" t="s">
        <v>2125</v>
      </c>
    </row>
    <row r="1727" spans="1:3" x14ac:dyDescent="0.25">
      <c r="A1727" s="1">
        <v>44298</v>
      </c>
      <c r="B1727" t="s">
        <v>2061</v>
      </c>
    </row>
    <row r="1728" spans="1:3" x14ac:dyDescent="0.25">
      <c r="A1728" s="1">
        <v>44298</v>
      </c>
      <c r="B1728" t="s">
        <v>1945</v>
      </c>
    </row>
    <row r="1729" spans="1:3" x14ac:dyDescent="0.25">
      <c r="A1729" s="1">
        <v>44298</v>
      </c>
      <c r="B1729" t="s">
        <v>1945</v>
      </c>
    </row>
    <row r="1730" spans="1:3" x14ac:dyDescent="0.25">
      <c r="A1730" s="1">
        <v>44298</v>
      </c>
      <c r="B1730" t="s">
        <v>3991</v>
      </c>
      <c r="C1730" t="s">
        <v>3992</v>
      </c>
    </row>
    <row r="1731" spans="1:3" x14ac:dyDescent="0.25">
      <c r="A1731" s="1">
        <v>44298</v>
      </c>
      <c r="B1731" t="s">
        <v>2679</v>
      </c>
    </row>
    <row r="1732" spans="1:3" x14ac:dyDescent="0.25">
      <c r="A1732" s="1">
        <v>44298</v>
      </c>
      <c r="B1732" t="s">
        <v>3993</v>
      </c>
      <c r="C1732" t="s">
        <v>3994</v>
      </c>
    </row>
    <row r="1733" spans="1:3" x14ac:dyDescent="0.25">
      <c r="A1733" s="1">
        <v>44298</v>
      </c>
      <c r="B1733" t="s">
        <v>3760</v>
      </c>
      <c r="C1733" t="s">
        <v>1988</v>
      </c>
    </row>
    <row r="1734" spans="1:3" x14ac:dyDescent="0.25">
      <c r="A1734" s="1">
        <v>44298</v>
      </c>
      <c r="B1734" t="s">
        <v>3760</v>
      </c>
      <c r="C1734" t="s">
        <v>1988</v>
      </c>
    </row>
    <row r="1735" spans="1:3" x14ac:dyDescent="0.25">
      <c r="A1735" s="1">
        <v>44298</v>
      </c>
      <c r="B1735" t="s">
        <v>1945</v>
      </c>
    </row>
    <row r="1736" spans="1:3" x14ac:dyDescent="0.25">
      <c r="A1736" s="1">
        <v>44298</v>
      </c>
      <c r="B1736" t="s">
        <v>1945</v>
      </c>
    </row>
    <row r="1737" spans="1:3" x14ac:dyDescent="0.25">
      <c r="A1737" s="1">
        <v>44298</v>
      </c>
      <c r="B1737" t="s">
        <v>4002</v>
      </c>
      <c r="C1737" t="s">
        <v>4003</v>
      </c>
    </row>
    <row r="1738" spans="1:3" x14ac:dyDescent="0.25">
      <c r="A1738" s="1">
        <v>44298</v>
      </c>
      <c r="B1738" t="s">
        <v>3999</v>
      </c>
      <c r="C1738" t="s">
        <v>4000</v>
      </c>
    </row>
    <row r="1739" spans="1:3" x14ac:dyDescent="0.25">
      <c r="A1739" s="1">
        <v>44298</v>
      </c>
      <c r="B1739" t="s">
        <v>3997</v>
      </c>
    </row>
    <row r="1740" spans="1:3" x14ac:dyDescent="0.25">
      <c r="A1740" s="1">
        <v>44298</v>
      </c>
      <c r="B1740" t="s">
        <v>3998</v>
      </c>
    </row>
    <row r="1741" spans="1:3" x14ac:dyDescent="0.25">
      <c r="A1741" s="1">
        <v>44298</v>
      </c>
      <c r="B1741" t="s">
        <v>1970</v>
      </c>
    </row>
    <row r="1742" spans="1:3" x14ac:dyDescent="0.25">
      <c r="A1742" s="1">
        <v>44298</v>
      </c>
      <c r="B1742" t="s">
        <v>1967</v>
      </c>
    </row>
    <row r="1743" spans="1:3" x14ac:dyDescent="0.25">
      <c r="A1743" s="1">
        <v>44298</v>
      </c>
      <c r="B1743" t="s">
        <v>1967</v>
      </c>
    </row>
    <row r="1744" spans="1:3" x14ac:dyDescent="0.25">
      <c r="A1744" s="1">
        <v>44298</v>
      </c>
      <c r="B1744" t="s">
        <v>1967</v>
      </c>
    </row>
    <row r="1745" spans="1:3" x14ac:dyDescent="0.25">
      <c r="A1745" s="1">
        <v>44298</v>
      </c>
      <c r="B1745" t="s">
        <v>4001</v>
      </c>
      <c r="C1745" t="s">
        <v>1997</v>
      </c>
    </row>
    <row r="1746" spans="1:3" x14ac:dyDescent="0.25">
      <c r="A1746" s="1">
        <v>44298</v>
      </c>
      <c r="B1746" t="s">
        <v>4015</v>
      </c>
      <c r="C1746" t="s">
        <v>4016</v>
      </c>
    </row>
    <row r="1747" spans="1:3" x14ac:dyDescent="0.25">
      <c r="A1747" s="1">
        <v>44298</v>
      </c>
      <c r="B1747" t="s">
        <v>4010</v>
      </c>
      <c r="C1747" t="s">
        <v>4011</v>
      </c>
    </row>
    <row r="1748" spans="1:3" x14ac:dyDescent="0.25">
      <c r="A1748" s="1">
        <v>44298</v>
      </c>
      <c r="B1748" t="s">
        <v>4022</v>
      </c>
      <c r="C1748" t="s">
        <v>4023</v>
      </c>
    </row>
    <row r="1749" spans="1:3" x14ac:dyDescent="0.25">
      <c r="A1749" s="1">
        <v>44298</v>
      </c>
      <c r="B1749" t="s">
        <v>4008</v>
      </c>
      <c r="C1749" t="s">
        <v>4009</v>
      </c>
    </row>
    <row r="1750" spans="1:3" x14ac:dyDescent="0.25">
      <c r="A1750" s="1">
        <v>44298</v>
      </c>
      <c r="B1750" t="s">
        <v>4026</v>
      </c>
      <c r="C1750" t="s">
        <v>4027</v>
      </c>
    </row>
    <row r="1751" spans="1:3" x14ac:dyDescent="0.25">
      <c r="A1751" s="1">
        <v>44298</v>
      </c>
      <c r="B1751" t="s">
        <v>4024</v>
      </c>
      <c r="C1751" t="s">
        <v>4025</v>
      </c>
    </row>
    <row r="1752" spans="1:3" x14ac:dyDescent="0.25">
      <c r="A1752" s="1">
        <v>44298</v>
      </c>
      <c r="B1752" t="s">
        <v>4020</v>
      </c>
      <c r="C1752" t="s">
        <v>4021</v>
      </c>
    </row>
    <row r="1753" spans="1:3" x14ac:dyDescent="0.25">
      <c r="A1753" s="1">
        <v>44298</v>
      </c>
      <c r="B1753" t="s">
        <v>4006</v>
      </c>
    </row>
    <row r="1754" spans="1:3" x14ac:dyDescent="0.25">
      <c r="A1754" s="1">
        <v>44298</v>
      </c>
      <c r="B1754" t="s">
        <v>1970</v>
      </c>
    </row>
    <row r="1755" spans="1:3" x14ac:dyDescent="0.25">
      <c r="A1755" s="1">
        <v>44298</v>
      </c>
      <c r="B1755" t="s">
        <v>1970</v>
      </c>
    </row>
    <row r="1756" spans="1:3" x14ac:dyDescent="0.25">
      <c r="A1756" s="1">
        <v>44298</v>
      </c>
      <c r="B1756" t="s">
        <v>4013</v>
      </c>
      <c r="C1756" t="s">
        <v>4014</v>
      </c>
    </row>
    <row r="1757" spans="1:3" x14ac:dyDescent="0.25">
      <c r="A1757" s="1">
        <v>44298</v>
      </c>
      <c r="B1757" t="s">
        <v>4017</v>
      </c>
      <c r="C1757" t="s">
        <v>4018</v>
      </c>
    </row>
    <row r="1758" spans="1:3" x14ac:dyDescent="0.25">
      <c r="A1758" s="1">
        <v>44298</v>
      </c>
      <c r="B1758" t="s">
        <v>1945</v>
      </c>
    </row>
    <row r="1759" spans="1:3" x14ac:dyDescent="0.25">
      <c r="A1759" s="1">
        <v>44298</v>
      </c>
      <c r="B1759" t="s">
        <v>1945</v>
      </c>
    </row>
    <row r="1760" spans="1:3" x14ac:dyDescent="0.25">
      <c r="A1760" s="1">
        <v>44298</v>
      </c>
      <c r="B1760" t="s">
        <v>1945</v>
      </c>
    </row>
    <row r="1761" spans="1:3" x14ac:dyDescent="0.25">
      <c r="A1761" s="1">
        <v>44298</v>
      </c>
      <c r="B1761" t="s">
        <v>1945</v>
      </c>
    </row>
    <row r="1762" spans="1:3" x14ac:dyDescent="0.25">
      <c r="A1762" s="1">
        <v>44298</v>
      </c>
      <c r="B1762" t="s">
        <v>4007</v>
      </c>
      <c r="C1762" t="s">
        <v>2856</v>
      </c>
    </row>
    <row r="1763" spans="1:3" x14ac:dyDescent="0.25">
      <c r="A1763" s="1">
        <v>44298</v>
      </c>
      <c r="B1763" t="s">
        <v>4019</v>
      </c>
      <c r="C1763" t="s">
        <v>2964</v>
      </c>
    </row>
    <row r="1764" spans="1:3" x14ac:dyDescent="0.25">
      <c r="A1764" s="1">
        <v>44298</v>
      </c>
      <c r="B1764" t="s">
        <v>4012</v>
      </c>
      <c r="C1764" t="s">
        <v>2432</v>
      </c>
    </row>
    <row r="1765" spans="1:3" x14ac:dyDescent="0.25">
      <c r="A1765" s="1">
        <v>44298</v>
      </c>
      <c r="B1765" t="s">
        <v>2707</v>
      </c>
    </row>
    <row r="1766" spans="1:3" x14ac:dyDescent="0.25">
      <c r="A1766" s="1">
        <v>44298</v>
      </c>
      <c r="B1766" t="s">
        <v>4029</v>
      </c>
      <c r="C1766" t="s">
        <v>4030</v>
      </c>
    </row>
    <row r="1767" spans="1:3" x14ac:dyDescent="0.25">
      <c r="A1767" s="1">
        <v>44298</v>
      </c>
      <c r="B1767" t="s">
        <v>4028</v>
      </c>
      <c r="C1767" t="s">
        <v>2085</v>
      </c>
    </row>
    <row r="1768" spans="1:3" x14ac:dyDescent="0.25">
      <c r="A1768" s="1">
        <v>44298</v>
      </c>
      <c r="B1768" t="s">
        <v>4034</v>
      </c>
    </row>
    <row r="1769" spans="1:3" x14ac:dyDescent="0.25">
      <c r="A1769" s="1">
        <v>44298</v>
      </c>
      <c r="B1769" t="s">
        <v>4031</v>
      </c>
      <c r="C1769" t="s">
        <v>4032</v>
      </c>
    </row>
    <row r="1770" spans="1:3" x14ac:dyDescent="0.25">
      <c r="A1770" s="1">
        <v>44298</v>
      </c>
      <c r="B1770" t="s">
        <v>4041</v>
      </c>
    </row>
    <row r="1771" spans="1:3" x14ac:dyDescent="0.25">
      <c r="A1771" s="1">
        <v>44298</v>
      </c>
      <c r="B1771" t="s">
        <v>1961</v>
      </c>
    </row>
    <row r="1772" spans="1:3" x14ac:dyDescent="0.25">
      <c r="A1772" s="1">
        <v>44298</v>
      </c>
      <c r="B1772" t="s">
        <v>2770</v>
      </c>
    </row>
    <row r="1773" spans="1:3" x14ac:dyDescent="0.25">
      <c r="A1773" s="1">
        <v>44298</v>
      </c>
      <c r="B1773" t="s">
        <v>4035</v>
      </c>
      <c r="C1773" t="s">
        <v>4036</v>
      </c>
    </row>
    <row r="1774" spans="1:3" x14ac:dyDescent="0.25">
      <c r="A1774" s="1">
        <v>44298</v>
      </c>
      <c r="B1774" t="s">
        <v>4037</v>
      </c>
      <c r="C1774" t="s">
        <v>4038</v>
      </c>
    </row>
    <row r="1775" spans="1:3" x14ac:dyDescent="0.25">
      <c r="A1775" s="1">
        <v>44298</v>
      </c>
      <c r="B1775" t="s">
        <v>4033</v>
      </c>
    </row>
    <row r="1776" spans="1:3" x14ac:dyDescent="0.25">
      <c r="A1776" s="1">
        <v>44298</v>
      </c>
      <c r="B1776" t="s">
        <v>4039</v>
      </c>
      <c r="C1776" t="s">
        <v>4040</v>
      </c>
    </row>
    <row r="1777" spans="1:3" x14ac:dyDescent="0.25">
      <c r="A1777" s="1">
        <v>44298</v>
      </c>
      <c r="B1777" t="s">
        <v>4065</v>
      </c>
    </row>
    <row r="1778" spans="1:3" x14ac:dyDescent="0.25">
      <c r="A1778" s="1">
        <v>44298</v>
      </c>
      <c r="B1778" t="s">
        <v>4060</v>
      </c>
      <c r="C1778" t="s">
        <v>2971</v>
      </c>
    </row>
    <row r="1779" spans="1:3" x14ac:dyDescent="0.25">
      <c r="A1779" s="1">
        <v>44298</v>
      </c>
      <c r="B1779" t="s">
        <v>4064</v>
      </c>
      <c r="C1779" t="s">
        <v>2920</v>
      </c>
    </row>
    <row r="1780" spans="1:3" x14ac:dyDescent="0.25">
      <c r="A1780" s="1">
        <v>44298</v>
      </c>
      <c r="B1780" t="s">
        <v>4055</v>
      </c>
      <c r="C1780" t="s">
        <v>4056</v>
      </c>
    </row>
    <row r="1781" spans="1:3" x14ac:dyDescent="0.25">
      <c r="A1781" s="1">
        <v>44298</v>
      </c>
      <c r="B1781" t="s">
        <v>4053</v>
      </c>
      <c r="C1781" t="s">
        <v>4054</v>
      </c>
    </row>
    <row r="1782" spans="1:3" x14ac:dyDescent="0.25">
      <c r="A1782" s="1">
        <v>44298</v>
      </c>
      <c r="B1782" t="s">
        <v>4061</v>
      </c>
    </row>
    <row r="1783" spans="1:3" x14ac:dyDescent="0.25">
      <c r="A1783" s="1">
        <v>44298</v>
      </c>
      <c r="B1783" t="s">
        <v>4057</v>
      </c>
    </row>
    <row r="1784" spans="1:3" x14ac:dyDescent="0.25">
      <c r="A1784" s="1">
        <v>44298</v>
      </c>
      <c r="B1784" t="s">
        <v>4052</v>
      </c>
    </row>
    <row r="1785" spans="1:3" x14ac:dyDescent="0.25">
      <c r="A1785" s="1">
        <v>44298</v>
      </c>
      <c r="B1785" t="s">
        <v>2532</v>
      </c>
    </row>
    <row r="1786" spans="1:3" x14ac:dyDescent="0.25">
      <c r="A1786" s="1">
        <v>44298</v>
      </c>
      <c r="B1786" t="s">
        <v>4049</v>
      </c>
    </row>
    <row r="1787" spans="1:3" x14ac:dyDescent="0.25">
      <c r="A1787" s="1">
        <v>44298</v>
      </c>
      <c r="B1787" t="s">
        <v>1970</v>
      </c>
    </row>
    <row r="1788" spans="1:3" x14ac:dyDescent="0.25">
      <c r="A1788" s="1">
        <v>44298</v>
      </c>
      <c r="B1788" t="s">
        <v>1970</v>
      </c>
    </row>
    <row r="1789" spans="1:3" x14ac:dyDescent="0.25">
      <c r="A1789" s="1">
        <v>44298</v>
      </c>
      <c r="B1789" t="s">
        <v>4062</v>
      </c>
      <c r="C1789" t="s">
        <v>4063</v>
      </c>
    </row>
    <row r="1790" spans="1:3" x14ac:dyDescent="0.25">
      <c r="A1790" s="1">
        <v>44298</v>
      </c>
      <c r="B1790" t="s">
        <v>4050</v>
      </c>
      <c r="C1790" t="s">
        <v>4051</v>
      </c>
    </row>
    <row r="1791" spans="1:3" x14ac:dyDescent="0.25">
      <c r="A1791" s="1">
        <v>44298</v>
      </c>
      <c r="B1791" t="s">
        <v>1945</v>
      </c>
    </row>
    <row r="1792" spans="1:3" x14ac:dyDescent="0.25">
      <c r="A1792" s="1">
        <v>44298</v>
      </c>
      <c r="B1792" t="s">
        <v>1945</v>
      </c>
    </row>
    <row r="1793" spans="1:3" x14ac:dyDescent="0.25">
      <c r="A1793" s="1">
        <v>44298</v>
      </c>
      <c r="B1793" t="s">
        <v>1945</v>
      </c>
    </row>
    <row r="1794" spans="1:3" x14ac:dyDescent="0.25">
      <c r="A1794" s="1">
        <v>44298</v>
      </c>
      <c r="B1794" t="s">
        <v>1945</v>
      </c>
    </row>
    <row r="1795" spans="1:3" x14ac:dyDescent="0.25">
      <c r="A1795" s="1">
        <v>44298</v>
      </c>
      <c r="B1795" t="s">
        <v>1945</v>
      </c>
    </row>
    <row r="1796" spans="1:3" x14ac:dyDescent="0.25">
      <c r="A1796" s="1">
        <v>44298</v>
      </c>
      <c r="B1796" t="s">
        <v>4058</v>
      </c>
      <c r="C1796" t="s">
        <v>4059</v>
      </c>
    </row>
    <row r="1797" spans="1:3" x14ac:dyDescent="0.25">
      <c r="A1797" s="1">
        <v>44298</v>
      </c>
      <c r="B1797" t="s">
        <v>4169</v>
      </c>
      <c r="C1797" t="s">
        <v>3136</v>
      </c>
    </row>
    <row r="1798" spans="1:3" x14ac:dyDescent="0.25">
      <c r="A1798" s="1">
        <v>44298</v>
      </c>
      <c r="B1798" t="s">
        <v>3288</v>
      </c>
      <c r="C1798" t="s">
        <v>2577</v>
      </c>
    </row>
    <row r="1799" spans="1:3" x14ac:dyDescent="0.25">
      <c r="A1799" s="1">
        <v>44298</v>
      </c>
      <c r="B1799" t="s">
        <v>4165</v>
      </c>
      <c r="C1799" t="s">
        <v>3136</v>
      </c>
    </row>
    <row r="1800" spans="1:3" x14ac:dyDescent="0.25">
      <c r="A1800" s="1">
        <v>44298</v>
      </c>
      <c r="B1800" t="s">
        <v>4162</v>
      </c>
      <c r="C1800" t="s">
        <v>1997</v>
      </c>
    </row>
    <row r="1801" spans="1:3" x14ac:dyDescent="0.25">
      <c r="A1801" s="1">
        <v>44298</v>
      </c>
      <c r="B1801" t="s">
        <v>4160</v>
      </c>
    </row>
    <row r="1802" spans="1:3" x14ac:dyDescent="0.25">
      <c r="A1802" s="1">
        <v>44298</v>
      </c>
      <c r="B1802" t="s">
        <v>4167</v>
      </c>
      <c r="C1802" t="s">
        <v>4168</v>
      </c>
    </row>
    <row r="1803" spans="1:3" x14ac:dyDescent="0.25">
      <c r="A1803" s="1">
        <v>44298</v>
      </c>
      <c r="B1803" t="s">
        <v>4161</v>
      </c>
      <c r="C1803" t="s">
        <v>2575</v>
      </c>
    </row>
    <row r="1804" spans="1:3" x14ac:dyDescent="0.25">
      <c r="A1804" s="1">
        <v>44298</v>
      </c>
      <c r="B1804" t="s">
        <v>4158</v>
      </c>
      <c r="C1804" t="s">
        <v>4159</v>
      </c>
    </row>
    <row r="1805" spans="1:3" x14ac:dyDescent="0.25">
      <c r="A1805" s="1">
        <v>44298</v>
      </c>
      <c r="B1805" t="s">
        <v>4166</v>
      </c>
      <c r="C1805" t="s">
        <v>2587</v>
      </c>
    </row>
    <row r="1806" spans="1:3" x14ac:dyDescent="0.25">
      <c r="A1806" s="1">
        <v>44298</v>
      </c>
      <c r="B1806" t="s">
        <v>1945</v>
      </c>
    </row>
    <row r="1807" spans="1:3" x14ac:dyDescent="0.25">
      <c r="A1807" s="1">
        <v>44298</v>
      </c>
      <c r="B1807" t="s">
        <v>1945</v>
      </c>
    </row>
    <row r="1808" spans="1:3" x14ac:dyDescent="0.25">
      <c r="A1808" s="1">
        <v>44298</v>
      </c>
      <c r="B1808" t="s">
        <v>1945</v>
      </c>
    </row>
    <row r="1809" spans="1:3" x14ac:dyDescent="0.25">
      <c r="A1809" s="1">
        <v>44298</v>
      </c>
      <c r="B1809" t="s">
        <v>1945</v>
      </c>
    </row>
    <row r="1810" spans="1:3" x14ac:dyDescent="0.25">
      <c r="A1810" s="1">
        <v>44298</v>
      </c>
      <c r="B1810" t="s">
        <v>1945</v>
      </c>
    </row>
    <row r="1811" spans="1:3" x14ac:dyDescent="0.25">
      <c r="A1811" s="1">
        <v>44298</v>
      </c>
      <c r="B1811" t="s">
        <v>4163</v>
      </c>
      <c r="C1811" t="s">
        <v>4164</v>
      </c>
    </row>
    <row r="1812" spans="1:3" x14ac:dyDescent="0.25">
      <c r="A1812" s="1">
        <v>44298</v>
      </c>
      <c r="B1812" t="s">
        <v>3336</v>
      </c>
      <c r="C1812" t="s">
        <v>2166</v>
      </c>
    </row>
    <row r="1813" spans="1:3" x14ac:dyDescent="0.25">
      <c r="A1813" s="1">
        <v>44298</v>
      </c>
      <c r="B1813" t="s">
        <v>4174</v>
      </c>
      <c r="C1813" t="s">
        <v>4175</v>
      </c>
    </row>
    <row r="1814" spans="1:3" x14ac:dyDescent="0.25">
      <c r="A1814" s="1">
        <v>44298</v>
      </c>
      <c r="B1814" t="s">
        <v>4173</v>
      </c>
      <c r="C1814" t="s">
        <v>1988</v>
      </c>
    </row>
    <row r="1815" spans="1:3" x14ac:dyDescent="0.25">
      <c r="A1815" s="1">
        <v>44298</v>
      </c>
      <c r="B1815" t="s">
        <v>4176</v>
      </c>
      <c r="C1815" t="s">
        <v>1988</v>
      </c>
    </row>
    <row r="1816" spans="1:3" x14ac:dyDescent="0.25">
      <c r="A1816" s="1">
        <v>44298</v>
      </c>
      <c r="B1816" t="s">
        <v>4182</v>
      </c>
      <c r="C1816" t="s">
        <v>4183</v>
      </c>
    </row>
    <row r="1817" spans="1:3" x14ac:dyDescent="0.25">
      <c r="A1817" s="1">
        <v>44298</v>
      </c>
      <c r="B1817" t="s">
        <v>4178</v>
      </c>
      <c r="C1817" t="s">
        <v>4179</v>
      </c>
    </row>
    <row r="1818" spans="1:3" x14ac:dyDescent="0.25">
      <c r="A1818" s="1">
        <v>44298</v>
      </c>
      <c r="B1818" t="s">
        <v>4177</v>
      </c>
    </row>
    <row r="1819" spans="1:3" x14ac:dyDescent="0.25">
      <c r="A1819" s="1">
        <v>44298</v>
      </c>
      <c r="B1819" t="s">
        <v>1970</v>
      </c>
    </row>
    <row r="1820" spans="1:3" x14ac:dyDescent="0.25">
      <c r="A1820" s="1">
        <v>44298</v>
      </c>
      <c r="B1820" t="s">
        <v>3760</v>
      </c>
      <c r="C1820" t="s">
        <v>1988</v>
      </c>
    </row>
    <row r="1821" spans="1:3" x14ac:dyDescent="0.25">
      <c r="A1821" s="1">
        <v>44298</v>
      </c>
      <c r="B1821" t="s">
        <v>4180</v>
      </c>
      <c r="C1821" t="s">
        <v>4181</v>
      </c>
    </row>
    <row r="1822" spans="1:3" x14ac:dyDescent="0.25">
      <c r="A1822" s="1">
        <v>44298</v>
      </c>
      <c r="B1822" t="s">
        <v>1945</v>
      </c>
    </row>
    <row r="1823" spans="1:3" x14ac:dyDescent="0.25">
      <c r="A1823" s="1">
        <v>44298</v>
      </c>
      <c r="B1823" t="s">
        <v>4189</v>
      </c>
    </row>
    <row r="1824" spans="1:3" x14ac:dyDescent="0.25">
      <c r="A1824" s="1">
        <v>44298</v>
      </c>
      <c r="B1824" t="s">
        <v>4198</v>
      </c>
      <c r="C1824" t="s">
        <v>2026</v>
      </c>
    </row>
    <row r="1825" spans="1:3" x14ac:dyDescent="0.25">
      <c r="A1825" s="1">
        <v>44298</v>
      </c>
      <c r="B1825" t="s">
        <v>4194</v>
      </c>
      <c r="C1825" t="s">
        <v>4195</v>
      </c>
    </row>
    <row r="1826" spans="1:3" x14ac:dyDescent="0.25">
      <c r="A1826" s="1">
        <v>44298</v>
      </c>
      <c r="B1826" t="s">
        <v>4196</v>
      </c>
      <c r="C1826" t="s">
        <v>4197</v>
      </c>
    </row>
    <row r="1827" spans="1:3" x14ac:dyDescent="0.25">
      <c r="A1827" s="1">
        <v>44298</v>
      </c>
      <c r="B1827" t="s">
        <v>4199</v>
      </c>
      <c r="C1827" t="s">
        <v>4200</v>
      </c>
    </row>
    <row r="1828" spans="1:3" x14ac:dyDescent="0.25">
      <c r="A1828" s="1">
        <v>44298</v>
      </c>
      <c r="B1828" t="s">
        <v>3074</v>
      </c>
      <c r="C1828" t="s">
        <v>4193</v>
      </c>
    </row>
    <row r="1829" spans="1:3" x14ac:dyDescent="0.25">
      <c r="A1829" s="1">
        <v>44298</v>
      </c>
      <c r="B1829" t="s">
        <v>3161</v>
      </c>
    </row>
    <row r="1830" spans="1:3" x14ac:dyDescent="0.25">
      <c r="A1830" s="1">
        <v>44298</v>
      </c>
      <c r="B1830" t="s">
        <v>1970</v>
      </c>
    </row>
    <row r="1831" spans="1:3" x14ac:dyDescent="0.25">
      <c r="A1831" s="1">
        <v>44298</v>
      </c>
      <c r="B1831" t="s">
        <v>4190</v>
      </c>
      <c r="C1831" t="s">
        <v>4191</v>
      </c>
    </row>
    <row r="1832" spans="1:3" x14ac:dyDescent="0.25">
      <c r="A1832" s="1">
        <v>44298</v>
      </c>
      <c r="B1832" t="s">
        <v>1945</v>
      </c>
    </row>
    <row r="1833" spans="1:3" x14ac:dyDescent="0.25">
      <c r="A1833" s="1">
        <v>44298</v>
      </c>
      <c r="B1833" t="s">
        <v>1945</v>
      </c>
    </row>
    <row r="1834" spans="1:3" x14ac:dyDescent="0.25">
      <c r="A1834" s="1">
        <v>44298</v>
      </c>
      <c r="B1834" t="s">
        <v>1945</v>
      </c>
    </row>
    <row r="1835" spans="1:3" x14ac:dyDescent="0.25">
      <c r="A1835" s="1">
        <v>44298</v>
      </c>
      <c r="B1835" t="s">
        <v>1945</v>
      </c>
    </row>
    <row r="1836" spans="1:3" x14ac:dyDescent="0.25">
      <c r="A1836" s="1">
        <v>44298</v>
      </c>
      <c r="B1836" t="s">
        <v>1945</v>
      </c>
    </row>
    <row r="1837" spans="1:3" x14ac:dyDescent="0.25">
      <c r="A1837" s="1">
        <v>44298</v>
      </c>
      <c r="B1837" t="s">
        <v>4192</v>
      </c>
    </row>
    <row r="1838" spans="1:3" x14ac:dyDescent="0.25">
      <c r="A1838" s="1">
        <v>44299</v>
      </c>
      <c r="B1838" t="s">
        <v>4082</v>
      </c>
      <c r="C1838" t="s">
        <v>4083</v>
      </c>
    </row>
    <row r="1839" spans="1:3" x14ac:dyDescent="0.25">
      <c r="A1839" s="1">
        <v>44299</v>
      </c>
      <c r="B1839" t="s">
        <v>4081</v>
      </c>
    </row>
    <row r="1840" spans="1:3" x14ac:dyDescent="0.25">
      <c r="A1840" s="1">
        <v>44312</v>
      </c>
      <c r="B1840" t="s">
        <v>1952</v>
      </c>
    </row>
    <row r="1841" spans="1:3" x14ac:dyDescent="0.25">
      <c r="A1841" s="1">
        <v>44312</v>
      </c>
      <c r="B1841" t="s">
        <v>1952</v>
      </c>
    </row>
    <row r="1842" spans="1:3" x14ac:dyDescent="0.25">
      <c r="A1842" s="1">
        <v>44312</v>
      </c>
      <c r="B1842" t="s">
        <v>1952</v>
      </c>
    </row>
    <row r="1843" spans="1:3" x14ac:dyDescent="0.25">
      <c r="A1843" s="1">
        <v>44312</v>
      </c>
      <c r="B1843" t="s">
        <v>1962</v>
      </c>
      <c r="C1843" t="s">
        <v>1963</v>
      </c>
    </row>
    <row r="1844" spans="1:3" x14ac:dyDescent="0.25">
      <c r="A1844" s="1">
        <v>44312</v>
      </c>
      <c r="B1844" t="s">
        <v>1961</v>
      </c>
    </row>
    <row r="1845" spans="1:3" x14ac:dyDescent="0.25">
      <c r="A1845" s="1">
        <v>44312</v>
      </c>
      <c r="B1845" t="s">
        <v>1964</v>
      </c>
    </row>
    <row r="1846" spans="1:3" x14ac:dyDescent="0.25">
      <c r="A1846" s="1">
        <v>44312</v>
      </c>
      <c r="B1846" t="s">
        <v>1965</v>
      </c>
      <c r="C1846" t="s">
        <v>1966</v>
      </c>
    </row>
    <row r="1847" spans="1:3" x14ac:dyDescent="0.25">
      <c r="A1847" s="1">
        <v>44312</v>
      </c>
      <c r="B1847" t="s">
        <v>2002</v>
      </c>
    </row>
    <row r="1848" spans="1:3" x14ac:dyDescent="0.25">
      <c r="A1848" s="1">
        <v>44312</v>
      </c>
      <c r="B1848" t="s">
        <v>2005</v>
      </c>
      <c r="C1848" t="s">
        <v>2006</v>
      </c>
    </row>
    <row r="1849" spans="1:3" x14ac:dyDescent="0.25">
      <c r="A1849" s="1">
        <v>44312</v>
      </c>
      <c r="B1849" t="s">
        <v>1996</v>
      </c>
      <c r="C1849" t="s">
        <v>1997</v>
      </c>
    </row>
    <row r="1850" spans="1:3" x14ac:dyDescent="0.25">
      <c r="A1850" s="1">
        <v>44312</v>
      </c>
      <c r="B1850" t="s">
        <v>1998</v>
      </c>
      <c r="C1850" t="s">
        <v>1999</v>
      </c>
    </row>
    <row r="1851" spans="1:3" x14ac:dyDescent="0.25">
      <c r="A1851" s="1">
        <v>44312</v>
      </c>
      <c r="B1851" t="s">
        <v>2003</v>
      </c>
      <c r="C1851" t="s">
        <v>2004</v>
      </c>
    </row>
    <row r="1852" spans="1:3" x14ac:dyDescent="0.25">
      <c r="A1852" s="1">
        <v>44312</v>
      </c>
      <c r="B1852" t="s">
        <v>2000</v>
      </c>
      <c r="C1852" t="s">
        <v>2001</v>
      </c>
    </row>
    <row r="1853" spans="1:3" x14ac:dyDescent="0.25">
      <c r="A1853" s="1">
        <v>44312</v>
      </c>
      <c r="B1853" t="s">
        <v>2033</v>
      </c>
      <c r="C1853" t="s">
        <v>2034</v>
      </c>
    </row>
    <row r="1854" spans="1:3" x14ac:dyDescent="0.25">
      <c r="A1854" s="1">
        <v>44312</v>
      </c>
      <c r="B1854" t="s">
        <v>2031</v>
      </c>
      <c r="C1854" t="s">
        <v>2032</v>
      </c>
    </row>
    <row r="1855" spans="1:3" x14ac:dyDescent="0.25">
      <c r="A1855" s="1">
        <v>44312</v>
      </c>
      <c r="B1855" t="s">
        <v>1964</v>
      </c>
    </row>
    <row r="1856" spans="1:3" x14ac:dyDescent="0.25">
      <c r="A1856" s="1">
        <v>44312</v>
      </c>
      <c r="B1856" t="s">
        <v>2049</v>
      </c>
      <c r="C1856" t="s">
        <v>2050</v>
      </c>
    </row>
    <row r="1857" spans="1:3" x14ac:dyDescent="0.25">
      <c r="A1857" s="1">
        <v>44312</v>
      </c>
      <c r="B1857" t="s">
        <v>2051</v>
      </c>
      <c r="C1857" t="s">
        <v>2052</v>
      </c>
    </row>
    <row r="1858" spans="1:3" x14ac:dyDescent="0.25">
      <c r="A1858" s="1">
        <v>44312</v>
      </c>
      <c r="B1858" t="s">
        <v>1973</v>
      </c>
    </row>
    <row r="1859" spans="1:3" x14ac:dyDescent="0.25">
      <c r="A1859" s="1">
        <v>44312</v>
      </c>
      <c r="B1859" t="s">
        <v>2130</v>
      </c>
      <c r="C1859" t="s">
        <v>2131</v>
      </c>
    </row>
    <row r="1860" spans="1:3" x14ac:dyDescent="0.25">
      <c r="A1860" s="1">
        <v>44312</v>
      </c>
      <c r="B1860" t="s">
        <v>1961</v>
      </c>
    </row>
    <row r="1861" spans="1:3" x14ac:dyDescent="0.25">
      <c r="A1861" s="1">
        <v>44312</v>
      </c>
      <c r="B1861" t="s">
        <v>2165</v>
      </c>
      <c r="C1861" t="s">
        <v>2166</v>
      </c>
    </row>
    <row r="1862" spans="1:3" x14ac:dyDescent="0.25">
      <c r="A1862" s="1">
        <v>44312</v>
      </c>
      <c r="B1862" t="s">
        <v>2206</v>
      </c>
      <c r="C1862" t="s">
        <v>2207</v>
      </c>
    </row>
    <row r="1863" spans="1:3" x14ac:dyDescent="0.25">
      <c r="A1863" s="1">
        <v>44312</v>
      </c>
      <c r="B1863" t="s">
        <v>2209</v>
      </c>
    </row>
    <row r="1864" spans="1:3" x14ac:dyDescent="0.25">
      <c r="A1864" s="1">
        <v>44312</v>
      </c>
      <c r="B1864" t="s">
        <v>2199</v>
      </c>
    </row>
    <row r="1865" spans="1:3" x14ac:dyDescent="0.25">
      <c r="A1865" s="1">
        <v>44312</v>
      </c>
      <c r="B1865" t="s">
        <v>2198</v>
      </c>
      <c r="C1865" t="s">
        <v>2004</v>
      </c>
    </row>
    <row r="1866" spans="1:3" x14ac:dyDescent="0.25">
      <c r="A1866" s="1">
        <v>44312</v>
      </c>
      <c r="B1866" t="s">
        <v>1961</v>
      </c>
    </row>
    <row r="1867" spans="1:3" x14ac:dyDescent="0.25">
      <c r="A1867" s="1">
        <v>44312</v>
      </c>
      <c r="B1867" t="s">
        <v>2201</v>
      </c>
      <c r="C1867" t="s">
        <v>2202</v>
      </c>
    </row>
    <row r="1868" spans="1:3" x14ac:dyDescent="0.25">
      <c r="A1868" s="1">
        <v>44312</v>
      </c>
      <c r="B1868" t="s">
        <v>2200</v>
      </c>
    </row>
    <row r="1869" spans="1:3" x14ac:dyDescent="0.25">
      <c r="A1869" s="1">
        <v>44312</v>
      </c>
      <c r="B1869" t="s">
        <v>1970</v>
      </c>
    </row>
    <row r="1870" spans="1:3" x14ac:dyDescent="0.25">
      <c r="A1870" s="1">
        <v>44312</v>
      </c>
      <c r="B1870" t="s">
        <v>2205</v>
      </c>
      <c r="C1870" t="s">
        <v>2131</v>
      </c>
    </row>
    <row r="1871" spans="1:3" x14ac:dyDescent="0.25">
      <c r="A1871" s="1">
        <v>44312</v>
      </c>
      <c r="B1871" t="s">
        <v>2208</v>
      </c>
    </row>
    <row r="1872" spans="1:3" x14ac:dyDescent="0.25">
      <c r="A1872" s="1">
        <v>44312</v>
      </c>
      <c r="B1872" t="s">
        <v>2203</v>
      </c>
      <c r="C1872" t="s">
        <v>2204</v>
      </c>
    </row>
    <row r="1873" spans="1:3" x14ac:dyDescent="0.25">
      <c r="A1873" s="1">
        <v>44312</v>
      </c>
      <c r="B1873" t="s">
        <v>2219</v>
      </c>
      <c r="C1873" t="s">
        <v>2220</v>
      </c>
    </row>
    <row r="1874" spans="1:3" x14ac:dyDescent="0.25">
      <c r="A1874" s="1">
        <v>44312</v>
      </c>
      <c r="B1874" t="s">
        <v>2215</v>
      </c>
      <c r="C1874" t="s">
        <v>2216</v>
      </c>
    </row>
    <row r="1875" spans="1:3" x14ac:dyDescent="0.25">
      <c r="A1875" s="1">
        <v>44312</v>
      </c>
      <c r="B1875" t="s">
        <v>2217</v>
      </c>
      <c r="C1875" t="s">
        <v>2218</v>
      </c>
    </row>
    <row r="1876" spans="1:3" x14ac:dyDescent="0.25">
      <c r="A1876" s="1">
        <v>44312</v>
      </c>
      <c r="B1876" t="s">
        <v>2210</v>
      </c>
      <c r="C1876" t="s">
        <v>2211</v>
      </c>
    </row>
    <row r="1877" spans="1:3" x14ac:dyDescent="0.25">
      <c r="A1877" s="1">
        <v>44312</v>
      </c>
      <c r="B1877" t="s">
        <v>2212</v>
      </c>
      <c r="C1877" t="s">
        <v>2213</v>
      </c>
    </row>
    <row r="1878" spans="1:3" x14ac:dyDescent="0.25">
      <c r="A1878" s="1">
        <v>44312</v>
      </c>
      <c r="B1878" t="s">
        <v>1945</v>
      </c>
    </row>
    <row r="1879" spans="1:3" x14ac:dyDescent="0.25">
      <c r="A1879" s="1">
        <v>44312</v>
      </c>
      <c r="B1879" t="s">
        <v>2214</v>
      </c>
    </row>
    <row r="1880" spans="1:3" x14ac:dyDescent="0.25">
      <c r="A1880" s="1">
        <v>44312</v>
      </c>
      <c r="B1880" t="s">
        <v>2224</v>
      </c>
      <c r="C1880" t="s">
        <v>2225</v>
      </c>
    </row>
    <row r="1881" spans="1:3" x14ac:dyDescent="0.25">
      <c r="A1881" s="1">
        <v>44312</v>
      </c>
      <c r="B1881" t="s">
        <v>2226</v>
      </c>
      <c r="C1881" t="s">
        <v>2227</v>
      </c>
    </row>
    <row r="1882" spans="1:3" x14ac:dyDescent="0.25">
      <c r="A1882" s="1">
        <v>44312</v>
      </c>
      <c r="B1882" t="s">
        <v>2165</v>
      </c>
      <c r="C1882" t="s">
        <v>2166</v>
      </c>
    </row>
    <row r="1883" spans="1:3" x14ac:dyDescent="0.25">
      <c r="A1883" s="1">
        <v>44312</v>
      </c>
      <c r="B1883" t="s">
        <v>2246</v>
      </c>
      <c r="C1883" t="s">
        <v>2164</v>
      </c>
    </row>
    <row r="1884" spans="1:3" x14ac:dyDescent="0.25">
      <c r="A1884" s="1">
        <v>44312</v>
      </c>
      <c r="B1884" t="s">
        <v>2245</v>
      </c>
      <c r="C1884" t="s">
        <v>2218</v>
      </c>
    </row>
    <row r="1885" spans="1:3" x14ac:dyDescent="0.25">
      <c r="A1885" s="1">
        <v>44312</v>
      </c>
      <c r="B1885" t="s">
        <v>2244</v>
      </c>
    </row>
    <row r="1886" spans="1:3" x14ac:dyDescent="0.25">
      <c r="A1886" s="1">
        <v>44312</v>
      </c>
      <c r="B1886" t="s">
        <v>2249</v>
      </c>
    </row>
    <row r="1887" spans="1:3" x14ac:dyDescent="0.25">
      <c r="A1887" s="1">
        <v>44312</v>
      </c>
      <c r="B1887" t="s">
        <v>2247</v>
      </c>
      <c r="C1887" t="s">
        <v>2248</v>
      </c>
    </row>
    <row r="1888" spans="1:3" x14ac:dyDescent="0.25">
      <c r="A1888" s="1">
        <v>44312</v>
      </c>
      <c r="B1888" t="s">
        <v>2253</v>
      </c>
      <c r="C1888" t="s">
        <v>2254</v>
      </c>
    </row>
    <row r="1889" spans="1:3" x14ac:dyDescent="0.25">
      <c r="A1889" s="1">
        <v>44312</v>
      </c>
      <c r="B1889" t="s">
        <v>2250</v>
      </c>
    </row>
    <row r="1890" spans="1:3" x14ac:dyDescent="0.25">
      <c r="A1890" s="1">
        <v>44312</v>
      </c>
      <c r="B1890" t="s">
        <v>2252</v>
      </c>
    </row>
    <row r="1891" spans="1:3" x14ac:dyDescent="0.25">
      <c r="A1891" s="1">
        <v>44312</v>
      </c>
      <c r="B1891" t="s">
        <v>2251</v>
      </c>
    </row>
    <row r="1892" spans="1:3" x14ac:dyDescent="0.25">
      <c r="A1892" s="1">
        <v>44312</v>
      </c>
      <c r="B1892" t="s">
        <v>2251</v>
      </c>
    </row>
    <row r="1893" spans="1:3" x14ac:dyDescent="0.25">
      <c r="A1893" s="1">
        <v>44312</v>
      </c>
      <c r="B1893" t="s">
        <v>1970</v>
      </c>
    </row>
    <row r="1894" spans="1:3" x14ac:dyDescent="0.25">
      <c r="A1894" s="1">
        <v>44312</v>
      </c>
      <c r="B1894" t="s">
        <v>1970</v>
      </c>
    </row>
    <row r="1895" spans="1:3" x14ac:dyDescent="0.25">
      <c r="A1895" s="1">
        <v>44312</v>
      </c>
      <c r="B1895" t="s">
        <v>2279</v>
      </c>
      <c r="C1895" t="s">
        <v>2280</v>
      </c>
    </row>
    <row r="1896" spans="1:3" x14ac:dyDescent="0.25">
      <c r="A1896" s="1">
        <v>44312</v>
      </c>
      <c r="B1896" t="s">
        <v>2276</v>
      </c>
      <c r="C1896" t="s">
        <v>2277</v>
      </c>
    </row>
    <row r="1897" spans="1:3" x14ac:dyDescent="0.25">
      <c r="A1897" s="1">
        <v>44312</v>
      </c>
      <c r="B1897" t="s">
        <v>2278</v>
      </c>
      <c r="C1897" t="s">
        <v>2211</v>
      </c>
    </row>
    <row r="1898" spans="1:3" x14ac:dyDescent="0.25">
      <c r="A1898" s="1">
        <v>44312</v>
      </c>
      <c r="B1898" t="s">
        <v>1970</v>
      </c>
    </row>
    <row r="1899" spans="1:3" x14ac:dyDescent="0.25">
      <c r="A1899" s="1">
        <v>44312</v>
      </c>
      <c r="B1899" t="s">
        <v>1970</v>
      </c>
    </row>
    <row r="1900" spans="1:3" x14ac:dyDescent="0.25">
      <c r="A1900" s="1">
        <v>44312</v>
      </c>
      <c r="B1900" t="s">
        <v>2281</v>
      </c>
    </row>
    <row r="1901" spans="1:3" x14ac:dyDescent="0.25">
      <c r="A1901" s="1">
        <v>44312</v>
      </c>
      <c r="B1901" t="s">
        <v>2364</v>
      </c>
      <c r="C1901" t="s">
        <v>2218</v>
      </c>
    </row>
    <row r="1902" spans="1:3" x14ac:dyDescent="0.25">
      <c r="A1902" s="1">
        <v>44312</v>
      </c>
      <c r="B1902" t="s">
        <v>2362</v>
      </c>
      <c r="C1902" t="s">
        <v>2363</v>
      </c>
    </row>
    <row r="1903" spans="1:3" x14ac:dyDescent="0.25">
      <c r="A1903" s="1">
        <v>44312</v>
      </c>
      <c r="B1903" t="s">
        <v>2365</v>
      </c>
      <c r="C1903" t="s">
        <v>2164</v>
      </c>
    </row>
    <row r="1904" spans="1:3" x14ac:dyDescent="0.25">
      <c r="A1904" s="1">
        <v>44312</v>
      </c>
      <c r="B1904" t="s">
        <v>2373</v>
      </c>
      <c r="C1904" t="s">
        <v>2374</v>
      </c>
    </row>
    <row r="1905" spans="1:3" x14ac:dyDescent="0.25">
      <c r="A1905" s="1">
        <v>44312</v>
      </c>
      <c r="B1905" t="s">
        <v>2125</v>
      </c>
    </row>
    <row r="1906" spans="1:3" x14ac:dyDescent="0.25">
      <c r="A1906" s="1">
        <v>44312</v>
      </c>
      <c r="B1906" t="s">
        <v>2419</v>
      </c>
      <c r="C1906" t="s">
        <v>2420</v>
      </c>
    </row>
    <row r="1907" spans="1:3" x14ac:dyDescent="0.25">
      <c r="A1907" s="1">
        <v>44312</v>
      </c>
      <c r="B1907" t="s">
        <v>2414</v>
      </c>
      <c r="C1907" t="s">
        <v>2213</v>
      </c>
    </row>
    <row r="1908" spans="1:3" x14ac:dyDescent="0.25">
      <c r="A1908" s="1">
        <v>44312</v>
      </c>
      <c r="B1908" t="s">
        <v>1970</v>
      </c>
    </row>
    <row r="1909" spans="1:3" x14ac:dyDescent="0.25">
      <c r="A1909" s="1">
        <v>44312</v>
      </c>
      <c r="B1909" t="s">
        <v>2415</v>
      </c>
      <c r="C1909" t="s">
        <v>2416</v>
      </c>
    </row>
    <row r="1910" spans="1:3" x14ac:dyDescent="0.25">
      <c r="A1910" s="1">
        <v>44312</v>
      </c>
      <c r="B1910" t="s">
        <v>2421</v>
      </c>
      <c r="C1910" t="s">
        <v>2416</v>
      </c>
    </row>
    <row r="1911" spans="1:3" x14ac:dyDescent="0.25">
      <c r="A1911" s="1">
        <v>44312</v>
      </c>
      <c r="B1911" t="s">
        <v>1945</v>
      </c>
    </row>
    <row r="1912" spans="1:3" x14ac:dyDescent="0.25">
      <c r="A1912" s="1">
        <v>44312</v>
      </c>
      <c r="B1912" t="s">
        <v>2417</v>
      </c>
      <c r="C1912" t="s">
        <v>2418</v>
      </c>
    </row>
    <row r="1913" spans="1:3" x14ac:dyDescent="0.25">
      <c r="A1913" s="1">
        <v>44312</v>
      </c>
      <c r="B1913" t="s">
        <v>2412</v>
      </c>
      <c r="C1913" t="s">
        <v>2413</v>
      </c>
    </row>
    <row r="1914" spans="1:3" x14ac:dyDescent="0.25">
      <c r="A1914" s="1">
        <v>44312</v>
      </c>
      <c r="B1914" t="s">
        <v>2411</v>
      </c>
    </row>
    <row r="1915" spans="1:3" x14ac:dyDescent="0.25">
      <c r="A1915" s="1">
        <v>44312</v>
      </c>
      <c r="B1915" t="s">
        <v>2437</v>
      </c>
      <c r="C1915" t="s">
        <v>2438</v>
      </c>
    </row>
    <row r="1916" spans="1:3" x14ac:dyDescent="0.25">
      <c r="A1916" s="1">
        <v>44312</v>
      </c>
      <c r="B1916" t="s">
        <v>2439</v>
      </c>
      <c r="C1916" t="s">
        <v>2325</v>
      </c>
    </row>
    <row r="1917" spans="1:3" x14ac:dyDescent="0.25">
      <c r="A1917" s="1">
        <v>44312</v>
      </c>
      <c r="B1917" t="s">
        <v>1970</v>
      </c>
    </row>
    <row r="1918" spans="1:3" x14ac:dyDescent="0.25">
      <c r="A1918" s="1">
        <v>44312</v>
      </c>
      <c r="B1918" t="s">
        <v>2440</v>
      </c>
      <c r="C1918" t="s">
        <v>2441</v>
      </c>
    </row>
    <row r="1919" spans="1:3" x14ac:dyDescent="0.25">
      <c r="A1919" s="1">
        <v>44312</v>
      </c>
      <c r="B1919" t="s">
        <v>1967</v>
      </c>
    </row>
    <row r="1920" spans="1:3" x14ac:dyDescent="0.25">
      <c r="A1920" s="1">
        <v>44312</v>
      </c>
      <c r="B1920" t="s">
        <v>2455</v>
      </c>
      <c r="C1920" t="s">
        <v>2456</v>
      </c>
    </row>
    <row r="1921" spans="1:3" x14ac:dyDescent="0.25">
      <c r="A1921" s="1">
        <v>44312</v>
      </c>
      <c r="B1921" t="s">
        <v>2451</v>
      </c>
      <c r="C1921" t="s">
        <v>2452</v>
      </c>
    </row>
    <row r="1922" spans="1:3" x14ac:dyDescent="0.25">
      <c r="A1922" s="1">
        <v>44312</v>
      </c>
      <c r="B1922" t="s">
        <v>2449</v>
      </c>
      <c r="C1922" t="s">
        <v>2450</v>
      </c>
    </row>
    <row r="1923" spans="1:3" x14ac:dyDescent="0.25">
      <c r="A1923" s="1">
        <v>44312</v>
      </c>
      <c r="B1923" t="s">
        <v>2457</v>
      </c>
      <c r="C1923" t="s">
        <v>2416</v>
      </c>
    </row>
    <row r="1924" spans="1:3" x14ac:dyDescent="0.25">
      <c r="A1924" s="1">
        <v>44312</v>
      </c>
      <c r="B1924" t="s">
        <v>2453</v>
      </c>
      <c r="C1924" t="s">
        <v>2454</v>
      </c>
    </row>
    <row r="1925" spans="1:3" x14ac:dyDescent="0.25">
      <c r="A1925" s="1">
        <v>44312</v>
      </c>
      <c r="B1925" t="s">
        <v>2458</v>
      </c>
    </row>
    <row r="1926" spans="1:3" x14ac:dyDescent="0.25">
      <c r="A1926" s="1">
        <v>44312</v>
      </c>
      <c r="B1926" t="s">
        <v>2471</v>
      </c>
      <c r="C1926" t="s">
        <v>2472</v>
      </c>
    </row>
    <row r="1927" spans="1:3" x14ac:dyDescent="0.25">
      <c r="A1927" s="1">
        <v>44312</v>
      </c>
      <c r="B1927" t="s">
        <v>2473</v>
      </c>
      <c r="C1927" t="s">
        <v>2474</v>
      </c>
    </row>
    <row r="1928" spans="1:3" x14ac:dyDescent="0.25">
      <c r="A1928" s="1">
        <v>44312</v>
      </c>
      <c r="B1928" t="s">
        <v>2489</v>
      </c>
      <c r="C1928" t="s">
        <v>2490</v>
      </c>
    </row>
    <row r="1929" spans="1:3" x14ac:dyDescent="0.25">
      <c r="A1929" s="1">
        <v>44312</v>
      </c>
      <c r="B1929" t="s">
        <v>2485</v>
      </c>
      <c r="C1929" t="s">
        <v>1997</v>
      </c>
    </row>
    <row r="1930" spans="1:3" x14ac:dyDescent="0.25">
      <c r="A1930" s="1">
        <v>44312</v>
      </c>
      <c r="B1930" t="s">
        <v>2487</v>
      </c>
      <c r="C1930" t="s">
        <v>2488</v>
      </c>
    </row>
    <row r="1931" spans="1:3" x14ac:dyDescent="0.25">
      <c r="A1931" s="1">
        <v>44312</v>
      </c>
      <c r="B1931" t="s">
        <v>2072</v>
      </c>
    </row>
    <row r="1932" spans="1:3" x14ac:dyDescent="0.25">
      <c r="A1932" s="1">
        <v>44312</v>
      </c>
      <c r="B1932" t="s">
        <v>2072</v>
      </c>
    </row>
    <row r="1933" spans="1:3" x14ac:dyDescent="0.25">
      <c r="A1933" s="1">
        <v>44312</v>
      </c>
      <c r="B1933" t="s">
        <v>2072</v>
      </c>
    </row>
    <row r="1934" spans="1:3" x14ac:dyDescent="0.25">
      <c r="A1934" s="1">
        <v>44312</v>
      </c>
      <c r="B1934" t="s">
        <v>2486</v>
      </c>
      <c r="C1934" t="s">
        <v>2405</v>
      </c>
    </row>
    <row r="1935" spans="1:3" x14ac:dyDescent="0.25">
      <c r="A1935" s="1">
        <v>44312</v>
      </c>
      <c r="B1935" t="s">
        <v>2491</v>
      </c>
      <c r="C1935" t="s">
        <v>2001</v>
      </c>
    </row>
    <row r="1936" spans="1:3" x14ac:dyDescent="0.25">
      <c r="A1936" s="1">
        <v>44312</v>
      </c>
      <c r="B1936" t="s">
        <v>1945</v>
      </c>
    </row>
    <row r="1937" spans="1:3" x14ac:dyDescent="0.25">
      <c r="A1937" s="1">
        <v>44312</v>
      </c>
      <c r="B1937" t="s">
        <v>1945</v>
      </c>
    </row>
    <row r="1938" spans="1:3" x14ac:dyDescent="0.25">
      <c r="A1938" s="1">
        <v>44312</v>
      </c>
      <c r="B1938" t="s">
        <v>1945</v>
      </c>
    </row>
    <row r="1939" spans="1:3" x14ac:dyDescent="0.25">
      <c r="A1939" s="1">
        <v>44312</v>
      </c>
      <c r="B1939" t="s">
        <v>2516</v>
      </c>
      <c r="C1939" t="s">
        <v>2517</v>
      </c>
    </row>
    <row r="1940" spans="1:3" x14ac:dyDescent="0.25">
      <c r="A1940" s="1">
        <v>44312</v>
      </c>
      <c r="B1940" t="s">
        <v>2514</v>
      </c>
      <c r="C1940" t="s">
        <v>2515</v>
      </c>
    </row>
    <row r="1941" spans="1:3" x14ac:dyDescent="0.25">
      <c r="A1941" s="1">
        <v>44312</v>
      </c>
      <c r="B1941" t="s">
        <v>2513</v>
      </c>
      <c r="C1941" t="s">
        <v>2202</v>
      </c>
    </row>
    <row r="1942" spans="1:3" x14ac:dyDescent="0.25">
      <c r="A1942" s="1">
        <v>44312</v>
      </c>
      <c r="B1942" t="s">
        <v>2510</v>
      </c>
      <c r="C1942" t="s">
        <v>2511</v>
      </c>
    </row>
    <row r="1943" spans="1:3" x14ac:dyDescent="0.25">
      <c r="A1943" s="1">
        <v>44312</v>
      </c>
      <c r="B1943" t="s">
        <v>2512</v>
      </c>
    </row>
    <row r="1944" spans="1:3" x14ac:dyDescent="0.25">
      <c r="A1944" s="1">
        <v>44312</v>
      </c>
      <c r="B1944" t="s">
        <v>1970</v>
      </c>
    </row>
    <row r="1945" spans="1:3" x14ac:dyDescent="0.25">
      <c r="A1945" s="1">
        <v>44312</v>
      </c>
      <c r="B1945" t="s">
        <v>1970</v>
      </c>
    </row>
    <row r="1946" spans="1:3" x14ac:dyDescent="0.25">
      <c r="A1946" s="1">
        <v>44312</v>
      </c>
      <c r="B1946" t="s">
        <v>1970</v>
      </c>
    </row>
    <row r="1947" spans="1:3" x14ac:dyDescent="0.25">
      <c r="A1947" s="1">
        <v>44312</v>
      </c>
      <c r="B1947" t="s">
        <v>1970</v>
      </c>
    </row>
    <row r="1948" spans="1:3" x14ac:dyDescent="0.25">
      <c r="A1948" s="1">
        <v>44312</v>
      </c>
      <c r="B1948" t="s">
        <v>2072</v>
      </c>
    </row>
    <row r="1949" spans="1:3" x14ac:dyDescent="0.25">
      <c r="A1949" s="1">
        <v>44312</v>
      </c>
      <c r="B1949" t="s">
        <v>2072</v>
      </c>
    </row>
    <row r="1950" spans="1:3" x14ac:dyDescent="0.25">
      <c r="A1950" s="1">
        <v>44312</v>
      </c>
      <c r="B1950" t="s">
        <v>1945</v>
      </c>
    </row>
    <row r="1951" spans="1:3" x14ac:dyDescent="0.25">
      <c r="A1951" s="1">
        <v>44312</v>
      </c>
      <c r="B1951" t="s">
        <v>2524</v>
      </c>
      <c r="C1951" t="s">
        <v>2525</v>
      </c>
    </row>
    <row r="1952" spans="1:3" x14ac:dyDescent="0.25">
      <c r="A1952" s="1">
        <v>44312</v>
      </c>
      <c r="B1952" t="s">
        <v>2526</v>
      </c>
      <c r="C1952" t="s">
        <v>2418</v>
      </c>
    </row>
    <row r="1953" spans="1:3" x14ac:dyDescent="0.25">
      <c r="A1953" s="1">
        <v>44312</v>
      </c>
      <c r="B1953" t="s">
        <v>2527</v>
      </c>
      <c r="C1953" t="s">
        <v>2528</v>
      </c>
    </row>
    <row r="1954" spans="1:3" x14ac:dyDescent="0.25">
      <c r="A1954" s="1">
        <v>44312</v>
      </c>
      <c r="B1954" t="s">
        <v>2529</v>
      </c>
      <c r="C1954" t="s">
        <v>2413</v>
      </c>
    </row>
    <row r="1955" spans="1:3" x14ac:dyDescent="0.25">
      <c r="A1955" s="1">
        <v>44312</v>
      </c>
      <c r="B1955" t="s">
        <v>1964</v>
      </c>
    </row>
    <row r="1956" spans="1:3" x14ac:dyDescent="0.25">
      <c r="A1956" s="1">
        <v>44312</v>
      </c>
      <c r="B1956" t="s">
        <v>1964</v>
      </c>
    </row>
    <row r="1957" spans="1:3" x14ac:dyDescent="0.25">
      <c r="A1957" s="1">
        <v>44312</v>
      </c>
      <c r="B1957" t="s">
        <v>2024</v>
      </c>
    </row>
    <row r="1958" spans="1:3" x14ac:dyDescent="0.25">
      <c r="A1958" s="1">
        <v>44312</v>
      </c>
      <c r="B1958" t="s">
        <v>1945</v>
      </c>
    </row>
    <row r="1959" spans="1:3" x14ac:dyDescent="0.25">
      <c r="A1959" s="1">
        <v>44312</v>
      </c>
      <c r="B1959" t="s">
        <v>2589</v>
      </c>
      <c r="C1959" t="s">
        <v>2006</v>
      </c>
    </row>
    <row r="1960" spans="1:3" x14ac:dyDescent="0.25">
      <c r="A1960" s="1">
        <v>44312</v>
      </c>
      <c r="B1960" t="s">
        <v>2597</v>
      </c>
      <c r="C1960" t="s">
        <v>2598</v>
      </c>
    </row>
    <row r="1961" spans="1:3" x14ac:dyDescent="0.25">
      <c r="A1961" s="1">
        <v>44312</v>
      </c>
      <c r="B1961" t="s">
        <v>2597</v>
      </c>
      <c r="C1961" t="s">
        <v>2598</v>
      </c>
    </row>
    <row r="1962" spans="1:3" x14ac:dyDescent="0.25">
      <c r="A1962" s="1">
        <v>44312</v>
      </c>
      <c r="B1962" t="s">
        <v>1991</v>
      </c>
      <c r="C1962" t="s">
        <v>2218</v>
      </c>
    </row>
    <row r="1963" spans="1:3" x14ac:dyDescent="0.25">
      <c r="A1963" s="1">
        <v>44312</v>
      </c>
      <c r="B1963" t="s">
        <v>2600</v>
      </c>
    </row>
    <row r="1964" spans="1:3" x14ac:dyDescent="0.25">
      <c r="A1964" s="1">
        <v>44312</v>
      </c>
      <c r="B1964" t="s">
        <v>1964</v>
      </c>
    </row>
    <row r="1965" spans="1:3" x14ac:dyDescent="0.25">
      <c r="A1965" s="1">
        <v>44312</v>
      </c>
      <c r="B1965" t="s">
        <v>1964</v>
      </c>
    </row>
    <row r="1966" spans="1:3" x14ac:dyDescent="0.25">
      <c r="A1966" s="1">
        <v>44312</v>
      </c>
      <c r="B1966" t="s">
        <v>1964</v>
      </c>
    </row>
    <row r="1967" spans="1:3" x14ac:dyDescent="0.25">
      <c r="A1967" s="1">
        <v>44312</v>
      </c>
      <c r="B1967" t="s">
        <v>1964</v>
      </c>
    </row>
    <row r="1968" spans="1:3" x14ac:dyDescent="0.25">
      <c r="A1968" s="1">
        <v>44312</v>
      </c>
      <c r="B1968" t="s">
        <v>1964</v>
      </c>
    </row>
    <row r="1969" spans="1:3" x14ac:dyDescent="0.25">
      <c r="A1969" s="1">
        <v>44312</v>
      </c>
      <c r="B1969" t="s">
        <v>1964</v>
      </c>
    </row>
    <row r="1970" spans="1:3" x14ac:dyDescent="0.25">
      <c r="A1970" s="1">
        <v>44312</v>
      </c>
      <c r="B1970" t="s">
        <v>1964</v>
      </c>
    </row>
    <row r="1971" spans="1:3" x14ac:dyDescent="0.25">
      <c r="A1971" s="1">
        <v>44312</v>
      </c>
      <c r="B1971" t="s">
        <v>2592</v>
      </c>
    </row>
    <row r="1972" spans="1:3" x14ac:dyDescent="0.25">
      <c r="A1972" s="1">
        <v>44312</v>
      </c>
      <c r="B1972" t="s">
        <v>2594</v>
      </c>
      <c r="C1972" t="s">
        <v>2413</v>
      </c>
    </row>
    <row r="1973" spans="1:3" x14ac:dyDescent="0.25">
      <c r="A1973" s="1">
        <v>44312</v>
      </c>
      <c r="B1973" t="s">
        <v>2595</v>
      </c>
    </row>
    <row r="1974" spans="1:3" x14ac:dyDescent="0.25">
      <c r="A1974" s="1">
        <v>44312</v>
      </c>
      <c r="B1974" t="s">
        <v>2596</v>
      </c>
    </row>
    <row r="1975" spans="1:3" x14ac:dyDescent="0.25">
      <c r="A1975" s="1">
        <v>44312</v>
      </c>
      <c r="B1975" t="s">
        <v>2596</v>
      </c>
    </row>
    <row r="1976" spans="1:3" x14ac:dyDescent="0.25">
      <c r="A1976" s="1">
        <v>44312</v>
      </c>
      <c r="B1976" t="s">
        <v>2590</v>
      </c>
      <c r="C1976" t="s">
        <v>2218</v>
      </c>
    </row>
    <row r="1977" spans="1:3" x14ac:dyDescent="0.25">
      <c r="A1977" s="1">
        <v>44312</v>
      </c>
      <c r="B1977" t="s">
        <v>2588</v>
      </c>
    </row>
    <row r="1978" spans="1:3" x14ac:dyDescent="0.25">
      <c r="A1978" s="1">
        <v>44312</v>
      </c>
      <c r="B1978" t="s">
        <v>2591</v>
      </c>
      <c r="C1978" t="s">
        <v>2218</v>
      </c>
    </row>
    <row r="1979" spans="1:3" x14ac:dyDescent="0.25">
      <c r="A1979" s="1">
        <v>44312</v>
      </c>
      <c r="B1979" t="s">
        <v>2024</v>
      </c>
    </row>
    <row r="1980" spans="1:3" x14ac:dyDescent="0.25">
      <c r="A1980" s="1">
        <v>44312</v>
      </c>
      <c r="B1980" t="s">
        <v>2024</v>
      </c>
    </row>
    <row r="1981" spans="1:3" x14ac:dyDescent="0.25">
      <c r="A1981" s="1">
        <v>44312</v>
      </c>
      <c r="B1981" t="s">
        <v>2599</v>
      </c>
    </row>
    <row r="1982" spans="1:3" x14ac:dyDescent="0.25">
      <c r="A1982" s="1">
        <v>44312</v>
      </c>
      <c r="B1982" t="s">
        <v>2593</v>
      </c>
      <c r="C1982" t="s">
        <v>2202</v>
      </c>
    </row>
    <row r="1983" spans="1:3" x14ac:dyDescent="0.25">
      <c r="A1983" s="1">
        <v>44312</v>
      </c>
      <c r="B1983" t="s">
        <v>2612</v>
      </c>
    </row>
    <row r="1984" spans="1:3" x14ac:dyDescent="0.25">
      <c r="A1984" s="1">
        <v>44312</v>
      </c>
      <c r="B1984" t="s">
        <v>2613</v>
      </c>
      <c r="C1984" t="s">
        <v>1997</v>
      </c>
    </row>
    <row r="1985" spans="1:3" x14ac:dyDescent="0.25">
      <c r="A1985" s="1">
        <v>44312</v>
      </c>
      <c r="B1985" t="s">
        <v>2631</v>
      </c>
      <c r="C1985" t="s">
        <v>2632</v>
      </c>
    </row>
    <row r="1986" spans="1:3" x14ac:dyDescent="0.25">
      <c r="A1986" s="1">
        <v>44312</v>
      </c>
      <c r="B1986" t="s">
        <v>2629</v>
      </c>
      <c r="C1986" t="s">
        <v>2418</v>
      </c>
    </row>
    <row r="1987" spans="1:3" x14ac:dyDescent="0.25">
      <c r="A1987" s="1">
        <v>44312</v>
      </c>
      <c r="B1987" t="s">
        <v>2637</v>
      </c>
      <c r="C1987" t="s">
        <v>2638</v>
      </c>
    </row>
    <row r="1988" spans="1:3" x14ac:dyDescent="0.25">
      <c r="A1988" s="1">
        <v>44312</v>
      </c>
      <c r="B1988" t="s">
        <v>2634</v>
      </c>
      <c r="C1988" t="s">
        <v>2635</v>
      </c>
    </row>
    <row r="1989" spans="1:3" x14ac:dyDescent="0.25">
      <c r="A1989" s="1">
        <v>44312</v>
      </c>
      <c r="B1989" t="s">
        <v>2633</v>
      </c>
    </row>
    <row r="1990" spans="1:3" x14ac:dyDescent="0.25">
      <c r="A1990" s="1">
        <v>44312</v>
      </c>
      <c r="B1990" t="s">
        <v>2640</v>
      </c>
    </row>
    <row r="1991" spans="1:3" x14ac:dyDescent="0.25">
      <c r="A1991" s="1">
        <v>44312</v>
      </c>
      <c r="B1991" t="s">
        <v>2639</v>
      </c>
      <c r="C1991" t="s">
        <v>2218</v>
      </c>
    </row>
    <row r="1992" spans="1:3" x14ac:dyDescent="0.25">
      <c r="A1992" s="1">
        <v>44312</v>
      </c>
      <c r="B1992" t="s">
        <v>2636</v>
      </c>
    </row>
    <row r="1993" spans="1:3" x14ac:dyDescent="0.25">
      <c r="A1993" s="1">
        <v>44312</v>
      </c>
      <c r="B1993" t="s">
        <v>2630</v>
      </c>
    </row>
    <row r="1994" spans="1:3" x14ac:dyDescent="0.25">
      <c r="A1994" s="1">
        <v>44312</v>
      </c>
      <c r="B1994" t="s">
        <v>2645</v>
      </c>
    </row>
    <row r="1995" spans="1:3" x14ac:dyDescent="0.25">
      <c r="A1995" s="1">
        <v>44312</v>
      </c>
      <c r="B1995" t="s">
        <v>2641</v>
      </c>
      <c r="C1995" t="s">
        <v>2642</v>
      </c>
    </row>
    <row r="1996" spans="1:3" x14ac:dyDescent="0.25">
      <c r="A1996" s="1">
        <v>44312</v>
      </c>
      <c r="B1996" t="s">
        <v>1970</v>
      </c>
    </row>
    <row r="1997" spans="1:3" x14ac:dyDescent="0.25">
      <c r="A1997" s="1">
        <v>44312</v>
      </c>
      <c r="B1997" t="s">
        <v>1970</v>
      </c>
    </row>
    <row r="1998" spans="1:3" x14ac:dyDescent="0.25">
      <c r="A1998" s="1">
        <v>44312</v>
      </c>
      <c r="B1998" t="s">
        <v>2644</v>
      </c>
    </row>
    <row r="1999" spans="1:3" x14ac:dyDescent="0.25">
      <c r="A1999" s="1">
        <v>44312</v>
      </c>
      <c r="B1999" t="s">
        <v>2643</v>
      </c>
    </row>
    <row r="2000" spans="1:3" x14ac:dyDescent="0.25">
      <c r="A2000" s="1">
        <v>44312</v>
      </c>
      <c r="B2000" t="s">
        <v>1945</v>
      </c>
    </row>
    <row r="2001" spans="1:3" x14ac:dyDescent="0.25">
      <c r="A2001" s="1">
        <v>44312</v>
      </c>
      <c r="B2001" t="s">
        <v>1945</v>
      </c>
    </row>
    <row r="2002" spans="1:3" x14ac:dyDescent="0.25">
      <c r="A2002" s="1">
        <v>44312</v>
      </c>
      <c r="B2002" t="s">
        <v>2682</v>
      </c>
      <c r="C2002" t="s">
        <v>2683</v>
      </c>
    </row>
    <row r="2003" spans="1:3" x14ac:dyDescent="0.25">
      <c r="A2003" s="1">
        <v>44312</v>
      </c>
      <c r="B2003" t="s">
        <v>2684</v>
      </c>
      <c r="C2003" t="s">
        <v>2416</v>
      </c>
    </row>
    <row r="2004" spans="1:3" x14ac:dyDescent="0.25">
      <c r="A2004" s="1">
        <v>44312</v>
      </c>
      <c r="B2004" t="s">
        <v>2685</v>
      </c>
    </row>
    <row r="2005" spans="1:3" x14ac:dyDescent="0.25">
      <c r="A2005" s="1">
        <v>44312</v>
      </c>
      <c r="B2005" t="s">
        <v>2686</v>
      </c>
    </row>
    <row r="2006" spans="1:3" x14ac:dyDescent="0.25">
      <c r="A2006" s="1">
        <v>44312</v>
      </c>
      <c r="B2006" t="s">
        <v>2687</v>
      </c>
    </row>
    <row r="2007" spans="1:3" x14ac:dyDescent="0.25">
      <c r="A2007" s="1">
        <v>44312</v>
      </c>
      <c r="B2007" t="s">
        <v>2688</v>
      </c>
    </row>
    <row r="2008" spans="1:3" x14ac:dyDescent="0.25">
      <c r="A2008" s="1">
        <v>44312</v>
      </c>
      <c r="B2008" t="s">
        <v>2596</v>
      </c>
    </row>
    <row r="2009" spans="1:3" x14ac:dyDescent="0.25">
      <c r="A2009" s="1">
        <v>44312</v>
      </c>
      <c r="B2009" t="s">
        <v>2596</v>
      </c>
    </row>
    <row r="2010" spans="1:3" x14ac:dyDescent="0.25">
      <c r="A2010" s="1">
        <v>44312</v>
      </c>
      <c r="B2010" t="s">
        <v>2596</v>
      </c>
    </row>
    <row r="2011" spans="1:3" x14ac:dyDescent="0.25">
      <c r="A2011" s="1">
        <v>44312</v>
      </c>
      <c r="B2011" t="s">
        <v>2689</v>
      </c>
      <c r="C2011" t="s">
        <v>2004</v>
      </c>
    </row>
    <row r="2012" spans="1:3" x14ac:dyDescent="0.25">
      <c r="A2012" s="1">
        <v>44312</v>
      </c>
      <c r="B2012" t="s">
        <v>2690</v>
      </c>
      <c r="C2012" t="s">
        <v>2211</v>
      </c>
    </row>
    <row r="2013" spans="1:3" x14ac:dyDescent="0.25">
      <c r="A2013" s="1">
        <v>44312</v>
      </c>
      <c r="B2013" t="s">
        <v>2692</v>
      </c>
    </row>
    <row r="2014" spans="1:3" x14ac:dyDescent="0.25">
      <c r="A2014" s="1">
        <v>44312</v>
      </c>
      <c r="B2014" t="s">
        <v>1945</v>
      </c>
    </row>
    <row r="2015" spans="1:3" x14ac:dyDescent="0.25">
      <c r="A2015" s="1">
        <v>44312</v>
      </c>
      <c r="B2015" t="s">
        <v>2691</v>
      </c>
    </row>
    <row r="2016" spans="1:3" x14ac:dyDescent="0.25">
      <c r="A2016" s="1">
        <v>44312</v>
      </c>
      <c r="B2016" t="s">
        <v>2769</v>
      </c>
      <c r="C2016" t="s">
        <v>2490</v>
      </c>
    </row>
    <row r="2017" spans="1:3" x14ac:dyDescent="0.25">
      <c r="A2017" s="1">
        <v>44312</v>
      </c>
      <c r="B2017" t="s">
        <v>2781</v>
      </c>
    </row>
    <row r="2018" spans="1:3" x14ac:dyDescent="0.25">
      <c r="A2018" s="1">
        <v>44312</v>
      </c>
      <c r="B2018" t="s">
        <v>2776</v>
      </c>
    </row>
    <row r="2019" spans="1:3" x14ac:dyDescent="0.25">
      <c r="A2019" s="1">
        <v>44312</v>
      </c>
      <c r="B2019" t="s">
        <v>2778</v>
      </c>
    </row>
    <row r="2020" spans="1:3" x14ac:dyDescent="0.25">
      <c r="A2020" s="1">
        <v>44312</v>
      </c>
      <c r="B2020" t="s">
        <v>2778</v>
      </c>
    </row>
    <row r="2021" spans="1:3" x14ac:dyDescent="0.25">
      <c r="A2021" s="1">
        <v>44312</v>
      </c>
      <c r="B2021" t="s">
        <v>2780</v>
      </c>
    </row>
    <row r="2022" spans="1:3" x14ac:dyDescent="0.25">
      <c r="A2022" s="1">
        <v>44312</v>
      </c>
      <c r="B2022" t="s">
        <v>2764</v>
      </c>
      <c r="C2022" t="s">
        <v>2642</v>
      </c>
    </row>
    <row r="2023" spans="1:3" x14ac:dyDescent="0.25">
      <c r="A2023" s="1">
        <v>44312</v>
      </c>
      <c r="B2023" t="s">
        <v>2766</v>
      </c>
      <c r="C2023" t="s">
        <v>2767</v>
      </c>
    </row>
    <row r="2024" spans="1:3" x14ac:dyDescent="0.25">
      <c r="A2024" s="1">
        <v>44312</v>
      </c>
      <c r="B2024" t="s">
        <v>1970</v>
      </c>
    </row>
    <row r="2025" spans="1:3" x14ac:dyDescent="0.25">
      <c r="A2025" s="1">
        <v>44312</v>
      </c>
      <c r="B2025" t="s">
        <v>2772</v>
      </c>
    </row>
    <row r="2026" spans="1:3" x14ac:dyDescent="0.25">
      <c r="A2026" s="1">
        <v>44312</v>
      </c>
      <c r="B2026" t="s">
        <v>2772</v>
      </c>
    </row>
    <row r="2027" spans="1:3" x14ac:dyDescent="0.25">
      <c r="A2027" s="1">
        <v>44312</v>
      </c>
      <c r="B2027" t="s">
        <v>2775</v>
      </c>
    </row>
    <row r="2028" spans="1:3" x14ac:dyDescent="0.25">
      <c r="A2028" s="1">
        <v>44312</v>
      </c>
      <c r="B2028" t="s">
        <v>2072</v>
      </c>
    </row>
    <row r="2029" spans="1:3" x14ac:dyDescent="0.25">
      <c r="A2029" s="1">
        <v>44312</v>
      </c>
      <c r="B2029" t="s">
        <v>2596</v>
      </c>
    </row>
    <row r="2030" spans="1:3" x14ac:dyDescent="0.25">
      <c r="A2030" s="1">
        <v>44312</v>
      </c>
      <c r="B2030" t="s">
        <v>2596</v>
      </c>
    </row>
    <row r="2031" spans="1:3" x14ac:dyDescent="0.25">
      <c r="A2031" s="1">
        <v>44312</v>
      </c>
      <c r="B2031" t="s">
        <v>2596</v>
      </c>
    </row>
    <row r="2032" spans="1:3" x14ac:dyDescent="0.25">
      <c r="A2032" s="1">
        <v>44312</v>
      </c>
      <c r="B2032" t="s">
        <v>2596</v>
      </c>
    </row>
    <row r="2033" spans="1:3" x14ac:dyDescent="0.25">
      <c r="A2033" s="1">
        <v>44312</v>
      </c>
      <c r="B2033" t="s">
        <v>2596</v>
      </c>
    </row>
    <row r="2034" spans="1:3" x14ac:dyDescent="0.25">
      <c r="A2034" s="1">
        <v>44312</v>
      </c>
      <c r="B2034" t="s">
        <v>2596</v>
      </c>
    </row>
    <row r="2035" spans="1:3" x14ac:dyDescent="0.25">
      <c r="A2035" s="1">
        <v>44312</v>
      </c>
      <c r="B2035" t="s">
        <v>2596</v>
      </c>
    </row>
    <row r="2036" spans="1:3" x14ac:dyDescent="0.25">
      <c r="A2036" s="1">
        <v>44312</v>
      </c>
      <c r="B2036" t="s">
        <v>2596</v>
      </c>
    </row>
    <row r="2037" spans="1:3" x14ac:dyDescent="0.25">
      <c r="A2037" s="1">
        <v>44312</v>
      </c>
      <c r="B2037" t="s">
        <v>2779</v>
      </c>
    </row>
    <row r="2038" spans="1:3" x14ac:dyDescent="0.25">
      <c r="A2038" s="1">
        <v>44312</v>
      </c>
      <c r="B2038" t="s">
        <v>2777</v>
      </c>
    </row>
    <row r="2039" spans="1:3" x14ac:dyDescent="0.25">
      <c r="A2039" s="1">
        <v>44312</v>
      </c>
      <c r="B2039" t="s">
        <v>2777</v>
      </c>
    </row>
    <row r="2040" spans="1:3" x14ac:dyDescent="0.25">
      <c r="A2040" s="1">
        <v>44312</v>
      </c>
      <c r="B2040" t="s">
        <v>2777</v>
      </c>
    </row>
    <row r="2041" spans="1:3" x14ac:dyDescent="0.25">
      <c r="A2041" s="1">
        <v>44312</v>
      </c>
      <c r="B2041" t="s">
        <v>2771</v>
      </c>
    </row>
    <row r="2042" spans="1:3" x14ac:dyDescent="0.25">
      <c r="A2042" s="1">
        <v>44312</v>
      </c>
      <c r="B2042" t="s">
        <v>2768</v>
      </c>
    </row>
    <row r="2043" spans="1:3" x14ac:dyDescent="0.25">
      <c r="A2043" s="1">
        <v>44312</v>
      </c>
      <c r="B2043" t="s">
        <v>2773</v>
      </c>
      <c r="C2043" t="s">
        <v>2774</v>
      </c>
    </row>
    <row r="2044" spans="1:3" x14ac:dyDescent="0.25">
      <c r="A2044" s="1">
        <v>44312</v>
      </c>
      <c r="B2044" t="s">
        <v>2770</v>
      </c>
    </row>
    <row r="2045" spans="1:3" x14ac:dyDescent="0.25">
      <c r="A2045" s="1">
        <v>44312</v>
      </c>
      <c r="B2045" t="s">
        <v>2765</v>
      </c>
      <c r="C2045" t="s">
        <v>2218</v>
      </c>
    </row>
    <row r="2046" spans="1:3" x14ac:dyDescent="0.25">
      <c r="A2046" s="1">
        <v>44312</v>
      </c>
      <c r="B2046" t="s">
        <v>1961</v>
      </c>
    </row>
    <row r="2047" spans="1:3" x14ac:dyDescent="0.25">
      <c r="A2047" s="1">
        <v>44312</v>
      </c>
      <c r="B2047" t="s">
        <v>1961</v>
      </c>
    </row>
    <row r="2048" spans="1:3" x14ac:dyDescent="0.25">
      <c r="A2048" s="1">
        <v>44312</v>
      </c>
      <c r="B2048" t="s">
        <v>2362</v>
      </c>
      <c r="C2048" t="s">
        <v>2363</v>
      </c>
    </row>
    <row r="2049" spans="1:3" x14ac:dyDescent="0.25">
      <c r="A2049" s="1">
        <v>44312</v>
      </c>
      <c r="B2049" t="s">
        <v>2789</v>
      </c>
    </row>
    <row r="2050" spans="1:3" x14ac:dyDescent="0.25">
      <c r="A2050" s="1">
        <v>44312</v>
      </c>
      <c r="B2050" t="s">
        <v>2799</v>
      </c>
      <c r="C2050" t="s">
        <v>2800</v>
      </c>
    </row>
    <row r="2051" spans="1:3" x14ac:dyDescent="0.25">
      <c r="A2051" s="1">
        <v>44312</v>
      </c>
      <c r="B2051" t="s">
        <v>2024</v>
      </c>
    </row>
    <row r="2052" spans="1:3" x14ac:dyDescent="0.25">
      <c r="A2052" s="1">
        <v>44312</v>
      </c>
      <c r="B2052" t="s">
        <v>2824</v>
      </c>
      <c r="C2052" t="s">
        <v>2456</v>
      </c>
    </row>
    <row r="2053" spans="1:3" x14ac:dyDescent="0.25">
      <c r="A2053" s="1">
        <v>44312</v>
      </c>
      <c r="B2053" t="s">
        <v>2825</v>
      </c>
      <c r="C2053" t="s">
        <v>2826</v>
      </c>
    </row>
    <row r="2054" spans="1:3" x14ac:dyDescent="0.25">
      <c r="A2054" s="1">
        <v>44312</v>
      </c>
      <c r="B2054" t="s">
        <v>2829</v>
      </c>
      <c r="C2054" t="s">
        <v>2830</v>
      </c>
    </row>
    <row r="2055" spans="1:3" x14ac:dyDescent="0.25">
      <c r="A2055" s="1">
        <v>44312</v>
      </c>
      <c r="B2055" t="s">
        <v>2827</v>
      </c>
      <c r="C2055" t="s">
        <v>2828</v>
      </c>
    </row>
    <row r="2056" spans="1:3" x14ac:dyDescent="0.25">
      <c r="A2056" s="1">
        <v>44312</v>
      </c>
      <c r="B2056" t="s">
        <v>2853</v>
      </c>
      <c r="C2056" t="s">
        <v>2227</v>
      </c>
    </row>
    <row r="2057" spans="1:3" x14ac:dyDescent="0.25">
      <c r="A2057" s="1">
        <v>44312</v>
      </c>
      <c r="B2057" t="s">
        <v>2849</v>
      </c>
    </row>
    <row r="2058" spans="1:3" x14ac:dyDescent="0.25">
      <c r="A2058" s="1">
        <v>44312</v>
      </c>
      <c r="B2058" t="s">
        <v>2850</v>
      </c>
      <c r="C2058" t="s">
        <v>1997</v>
      </c>
    </row>
    <row r="2059" spans="1:3" x14ac:dyDescent="0.25">
      <c r="A2059" s="1">
        <v>44312</v>
      </c>
      <c r="B2059" t="s">
        <v>2854</v>
      </c>
      <c r="C2059" t="s">
        <v>2325</v>
      </c>
    </row>
    <row r="2060" spans="1:3" x14ac:dyDescent="0.25">
      <c r="A2060" s="1">
        <v>44312</v>
      </c>
      <c r="B2060" t="s">
        <v>2851</v>
      </c>
      <c r="C2060" t="s">
        <v>2852</v>
      </c>
    </row>
    <row r="2061" spans="1:3" x14ac:dyDescent="0.25">
      <c r="A2061" s="1">
        <v>44312</v>
      </c>
      <c r="B2061" t="s">
        <v>1945</v>
      </c>
    </row>
    <row r="2062" spans="1:3" x14ac:dyDescent="0.25">
      <c r="A2062" s="1">
        <v>44312</v>
      </c>
      <c r="B2062" t="s">
        <v>2863</v>
      </c>
      <c r="C2062" t="s">
        <v>2476</v>
      </c>
    </row>
    <row r="2063" spans="1:3" x14ac:dyDescent="0.25">
      <c r="A2063" s="1">
        <v>44312</v>
      </c>
      <c r="B2063" t="s">
        <v>2861</v>
      </c>
      <c r="C2063" t="s">
        <v>1999</v>
      </c>
    </row>
    <row r="2064" spans="1:3" x14ac:dyDescent="0.25">
      <c r="A2064" s="1">
        <v>44312</v>
      </c>
      <c r="B2064" t="s">
        <v>2862</v>
      </c>
      <c r="C2064" t="s">
        <v>2418</v>
      </c>
    </row>
    <row r="2065" spans="1:3" x14ac:dyDescent="0.25">
      <c r="A2065" s="1">
        <v>44312</v>
      </c>
      <c r="B2065" t="s">
        <v>1970</v>
      </c>
    </row>
    <row r="2066" spans="1:3" x14ac:dyDescent="0.25">
      <c r="A2066" s="1">
        <v>44312</v>
      </c>
      <c r="B2066" t="s">
        <v>1967</v>
      </c>
    </row>
    <row r="2067" spans="1:3" x14ac:dyDescent="0.25">
      <c r="A2067" s="1">
        <v>44312</v>
      </c>
      <c r="B2067" t="s">
        <v>2873</v>
      </c>
      <c r="C2067" t="s">
        <v>2874</v>
      </c>
    </row>
    <row r="2068" spans="1:3" x14ac:dyDescent="0.25">
      <c r="A2068" s="1">
        <v>44312</v>
      </c>
      <c r="B2068" t="s">
        <v>2871</v>
      </c>
      <c r="C2068" t="s">
        <v>1997</v>
      </c>
    </row>
    <row r="2069" spans="1:3" x14ac:dyDescent="0.25">
      <c r="A2069" s="1">
        <v>44312</v>
      </c>
      <c r="B2069" t="s">
        <v>1961</v>
      </c>
    </row>
    <row r="2070" spans="1:3" x14ac:dyDescent="0.25">
      <c r="A2070" s="1">
        <v>44312</v>
      </c>
      <c r="B2070" t="s">
        <v>2510</v>
      </c>
      <c r="C2070" t="s">
        <v>2511</v>
      </c>
    </row>
    <row r="2071" spans="1:3" x14ac:dyDescent="0.25">
      <c r="A2071" s="1">
        <v>44312</v>
      </c>
      <c r="B2071" t="s">
        <v>2872</v>
      </c>
    </row>
    <row r="2072" spans="1:3" x14ac:dyDescent="0.25">
      <c r="A2072" s="1">
        <v>44312</v>
      </c>
      <c r="B2072" t="s">
        <v>2876</v>
      </c>
      <c r="C2072" t="s">
        <v>2877</v>
      </c>
    </row>
    <row r="2073" spans="1:3" x14ac:dyDescent="0.25">
      <c r="A2073" s="1">
        <v>44312</v>
      </c>
      <c r="B2073" t="s">
        <v>2875</v>
      </c>
      <c r="C2073" t="s">
        <v>2211</v>
      </c>
    </row>
    <row r="2074" spans="1:3" x14ac:dyDescent="0.25">
      <c r="A2074" s="1">
        <v>44312</v>
      </c>
      <c r="B2074" t="s">
        <v>2925</v>
      </c>
      <c r="C2074" t="s">
        <v>2420</v>
      </c>
    </row>
    <row r="2075" spans="1:3" x14ac:dyDescent="0.25">
      <c r="A2075" s="1">
        <v>44312</v>
      </c>
      <c r="B2075" t="s">
        <v>2928</v>
      </c>
    </row>
    <row r="2076" spans="1:3" x14ac:dyDescent="0.25">
      <c r="A2076" s="1">
        <v>44312</v>
      </c>
      <c r="B2076" t="s">
        <v>2915</v>
      </c>
      <c r="C2076" t="s">
        <v>2517</v>
      </c>
    </row>
    <row r="2077" spans="1:3" x14ac:dyDescent="0.25">
      <c r="A2077" s="1">
        <v>44312</v>
      </c>
      <c r="B2077" t="s">
        <v>1961</v>
      </c>
    </row>
    <row r="2078" spans="1:3" x14ac:dyDescent="0.25">
      <c r="A2078" s="1">
        <v>44312</v>
      </c>
      <c r="B2078" t="s">
        <v>2921</v>
      </c>
      <c r="C2078" t="s">
        <v>2922</v>
      </c>
    </row>
    <row r="2079" spans="1:3" x14ac:dyDescent="0.25">
      <c r="A2079" s="1">
        <v>44312</v>
      </c>
      <c r="B2079" t="s">
        <v>2923</v>
      </c>
      <c r="C2079" t="s">
        <v>2924</v>
      </c>
    </row>
    <row r="2080" spans="1:3" x14ac:dyDescent="0.25">
      <c r="A2080" s="1">
        <v>44312</v>
      </c>
      <c r="B2080" t="s">
        <v>1970</v>
      </c>
    </row>
    <row r="2081" spans="1:3" x14ac:dyDescent="0.25">
      <c r="A2081" s="1">
        <v>44312</v>
      </c>
      <c r="B2081" t="s">
        <v>2365</v>
      </c>
      <c r="C2081" t="s">
        <v>2164</v>
      </c>
    </row>
    <row r="2082" spans="1:3" x14ac:dyDescent="0.25">
      <c r="A2082" s="1">
        <v>44312</v>
      </c>
      <c r="B2082" t="s">
        <v>2926</v>
      </c>
      <c r="C2082" t="s">
        <v>2164</v>
      </c>
    </row>
    <row r="2083" spans="1:3" x14ac:dyDescent="0.25">
      <c r="A2083" s="1">
        <v>44312</v>
      </c>
      <c r="B2083" t="s">
        <v>1945</v>
      </c>
    </row>
    <row r="2084" spans="1:3" x14ac:dyDescent="0.25">
      <c r="A2084" s="1">
        <v>44312</v>
      </c>
      <c r="B2084" t="s">
        <v>1945</v>
      </c>
    </row>
    <row r="2085" spans="1:3" x14ac:dyDescent="0.25">
      <c r="A2085" s="1">
        <v>44312</v>
      </c>
      <c r="B2085" t="s">
        <v>2927</v>
      </c>
      <c r="C2085" t="s">
        <v>2319</v>
      </c>
    </row>
    <row r="2086" spans="1:3" x14ac:dyDescent="0.25">
      <c r="A2086" s="1">
        <v>44312</v>
      </c>
      <c r="B2086" t="s">
        <v>2949</v>
      </c>
      <c r="C2086" t="s">
        <v>2950</v>
      </c>
    </row>
    <row r="2087" spans="1:3" x14ac:dyDescent="0.25">
      <c r="A2087" s="1">
        <v>44312</v>
      </c>
      <c r="B2087" t="s">
        <v>2952</v>
      </c>
      <c r="C2087" t="s">
        <v>2374</v>
      </c>
    </row>
    <row r="2088" spans="1:3" x14ac:dyDescent="0.25">
      <c r="A2088" s="1">
        <v>44312</v>
      </c>
      <c r="B2088" t="s">
        <v>2079</v>
      </c>
    </row>
    <row r="2089" spans="1:3" x14ac:dyDescent="0.25">
      <c r="A2089" s="1">
        <v>44312</v>
      </c>
      <c r="B2089" t="s">
        <v>2951</v>
      </c>
    </row>
    <row r="2090" spans="1:3" x14ac:dyDescent="0.25">
      <c r="A2090" s="1">
        <v>44312</v>
      </c>
      <c r="B2090" t="s">
        <v>2024</v>
      </c>
    </row>
    <row r="2091" spans="1:3" x14ac:dyDescent="0.25">
      <c r="A2091" s="1">
        <v>44312</v>
      </c>
      <c r="B2091" t="s">
        <v>2953</v>
      </c>
      <c r="C2091" t="s">
        <v>2954</v>
      </c>
    </row>
    <row r="2092" spans="1:3" x14ac:dyDescent="0.25">
      <c r="A2092" s="1">
        <v>44312</v>
      </c>
      <c r="B2092" t="s">
        <v>2987</v>
      </c>
      <c r="C2092" t="s">
        <v>2374</v>
      </c>
    </row>
    <row r="2093" spans="1:3" x14ac:dyDescent="0.25">
      <c r="A2093" s="1">
        <v>44312</v>
      </c>
      <c r="B2093" t="s">
        <v>2986</v>
      </c>
      <c r="C2093" t="s">
        <v>2032</v>
      </c>
    </row>
    <row r="2094" spans="1:3" x14ac:dyDescent="0.25">
      <c r="A2094" s="1">
        <v>44312</v>
      </c>
      <c r="B2094" t="s">
        <v>2988</v>
      </c>
      <c r="C2094" t="s">
        <v>2683</v>
      </c>
    </row>
    <row r="2095" spans="1:3" x14ac:dyDescent="0.25">
      <c r="A2095" s="1">
        <v>44312</v>
      </c>
      <c r="B2095" t="s">
        <v>1970</v>
      </c>
    </row>
    <row r="2096" spans="1:3" x14ac:dyDescent="0.25">
      <c r="A2096" s="1">
        <v>44312</v>
      </c>
      <c r="B2096" t="s">
        <v>1970</v>
      </c>
    </row>
    <row r="2097" spans="1:3" x14ac:dyDescent="0.25">
      <c r="A2097" s="1">
        <v>44312</v>
      </c>
      <c r="B2097" t="s">
        <v>3002</v>
      </c>
    </row>
    <row r="2098" spans="1:3" x14ac:dyDescent="0.25">
      <c r="A2098" s="1">
        <v>44312</v>
      </c>
      <c r="B2098" t="s">
        <v>3011</v>
      </c>
      <c r="C2098" t="s">
        <v>3012</v>
      </c>
    </row>
    <row r="2099" spans="1:3" x14ac:dyDescent="0.25">
      <c r="A2099" s="1">
        <v>44312</v>
      </c>
      <c r="B2099" t="s">
        <v>2990</v>
      </c>
      <c r="C2099" t="s">
        <v>2225</v>
      </c>
    </row>
    <row r="2100" spans="1:3" x14ac:dyDescent="0.25">
      <c r="A2100" s="1">
        <v>44312</v>
      </c>
      <c r="B2100" t="s">
        <v>3005</v>
      </c>
      <c r="C2100" t="s">
        <v>1999</v>
      </c>
    </row>
    <row r="2101" spans="1:3" x14ac:dyDescent="0.25">
      <c r="A2101" s="1">
        <v>44312</v>
      </c>
      <c r="B2101" t="s">
        <v>3009</v>
      </c>
    </row>
    <row r="2102" spans="1:3" x14ac:dyDescent="0.25">
      <c r="A2102" s="1">
        <v>44312</v>
      </c>
      <c r="B2102" t="s">
        <v>3015</v>
      </c>
      <c r="C2102" t="s">
        <v>2304</v>
      </c>
    </row>
    <row r="2103" spans="1:3" x14ac:dyDescent="0.25">
      <c r="A2103" s="1">
        <v>44312</v>
      </c>
      <c r="B2103" t="s">
        <v>3003</v>
      </c>
      <c r="C2103" t="s">
        <v>3004</v>
      </c>
    </row>
    <row r="2104" spans="1:3" x14ac:dyDescent="0.25">
      <c r="A2104" s="1">
        <v>44312</v>
      </c>
      <c r="B2104" t="s">
        <v>3016</v>
      </c>
      <c r="C2104" t="s">
        <v>3017</v>
      </c>
    </row>
    <row r="2105" spans="1:3" x14ac:dyDescent="0.25">
      <c r="A2105" s="1">
        <v>44312</v>
      </c>
      <c r="B2105" t="s">
        <v>2997</v>
      </c>
    </row>
    <row r="2106" spans="1:3" x14ac:dyDescent="0.25">
      <c r="A2106" s="1">
        <v>44312</v>
      </c>
      <c r="B2106" t="s">
        <v>3010</v>
      </c>
      <c r="C2106" t="s">
        <v>2304</v>
      </c>
    </row>
    <row r="2107" spans="1:3" x14ac:dyDescent="0.25">
      <c r="A2107" s="1">
        <v>44312</v>
      </c>
      <c r="B2107" t="s">
        <v>2998</v>
      </c>
      <c r="C2107" t="s">
        <v>2999</v>
      </c>
    </row>
    <row r="2108" spans="1:3" x14ac:dyDescent="0.25">
      <c r="A2108" s="1">
        <v>44312</v>
      </c>
      <c r="B2108" t="s">
        <v>2992</v>
      </c>
    </row>
    <row r="2109" spans="1:3" x14ac:dyDescent="0.25">
      <c r="A2109" s="1">
        <v>44312</v>
      </c>
      <c r="B2109" t="s">
        <v>2991</v>
      </c>
      <c r="C2109" t="s">
        <v>2416</v>
      </c>
    </row>
    <row r="2110" spans="1:3" x14ac:dyDescent="0.25">
      <c r="A2110" s="1">
        <v>44312</v>
      </c>
      <c r="B2110" t="s">
        <v>3006</v>
      </c>
      <c r="C2110" t="s">
        <v>2774</v>
      </c>
    </row>
    <row r="2111" spans="1:3" x14ac:dyDescent="0.25">
      <c r="A2111" s="1">
        <v>44312</v>
      </c>
      <c r="B2111" t="s">
        <v>2995</v>
      </c>
      <c r="C2111" t="s">
        <v>2877</v>
      </c>
    </row>
    <row r="2112" spans="1:3" x14ac:dyDescent="0.25">
      <c r="A2112" s="1">
        <v>44312</v>
      </c>
      <c r="B2112" t="s">
        <v>3013</v>
      </c>
      <c r="C2112" t="s">
        <v>3014</v>
      </c>
    </row>
    <row r="2113" spans="1:3" x14ac:dyDescent="0.25">
      <c r="A2113" s="1">
        <v>44312</v>
      </c>
      <c r="B2113" t="s">
        <v>3008</v>
      </c>
    </row>
    <row r="2114" spans="1:3" x14ac:dyDescent="0.25">
      <c r="A2114" s="1">
        <v>44312</v>
      </c>
      <c r="B2114" t="s">
        <v>2994</v>
      </c>
    </row>
    <row r="2115" spans="1:3" x14ac:dyDescent="0.25">
      <c r="A2115" s="1">
        <v>44312</v>
      </c>
      <c r="B2115" t="s">
        <v>2996</v>
      </c>
    </row>
    <row r="2116" spans="1:3" x14ac:dyDescent="0.25">
      <c r="A2116" s="1">
        <v>44312</v>
      </c>
      <c r="B2116" t="s">
        <v>3007</v>
      </c>
    </row>
    <row r="2117" spans="1:3" x14ac:dyDescent="0.25">
      <c r="A2117" s="1">
        <v>44312</v>
      </c>
      <c r="B2117" t="s">
        <v>3001</v>
      </c>
    </row>
    <row r="2118" spans="1:3" x14ac:dyDescent="0.25">
      <c r="A2118" s="1">
        <v>44312</v>
      </c>
      <c r="B2118" t="s">
        <v>2993</v>
      </c>
      <c r="C2118" t="s">
        <v>1997</v>
      </c>
    </row>
    <row r="2119" spans="1:3" x14ac:dyDescent="0.25">
      <c r="A2119" s="1">
        <v>44312</v>
      </c>
      <c r="B2119" t="s">
        <v>2024</v>
      </c>
    </row>
    <row r="2120" spans="1:3" x14ac:dyDescent="0.25">
      <c r="A2120" s="1">
        <v>44312</v>
      </c>
      <c r="B2120" t="s">
        <v>3000</v>
      </c>
      <c r="C2120" t="s">
        <v>2304</v>
      </c>
    </row>
    <row r="2121" spans="1:3" x14ac:dyDescent="0.25">
      <c r="A2121" s="1">
        <v>44312</v>
      </c>
      <c r="B2121" t="s">
        <v>3036</v>
      </c>
      <c r="C2121" t="s">
        <v>3037</v>
      </c>
    </row>
    <row r="2122" spans="1:3" x14ac:dyDescent="0.25">
      <c r="A2122" s="1">
        <v>44312</v>
      </c>
      <c r="B2122" t="s">
        <v>3042</v>
      </c>
      <c r="C2122" t="s">
        <v>2229</v>
      </c>
    </row>
    <row r="2123" spans="1:3" x14ac:dyDescent="0.25">
      <c r="A2123" s="1">
        <v>44312</v>
      </c>
      <c r="B2123" t="s">
        <v>1945</v>
      </c>
    </row>
    <row r="2124" spans="1:3" x14ac:dyDescent="0.25">
      <c r="A2124" s="1">
        <v>44312</v>
      </c>
      <c r="B2124" t="s">
        <v>3068</v>
      </c>
    </row>
    <row r="2125" spans="1:3" x14ac:dyDescent="0.25">
      <c r="A2125" s="1">
        <v>44312</v>
      </c>
      <c r="B2125" t="s">
        <v>3076</v>
      </c>
      <c r="C2125" t="s">
        <v>2950</v>
      </c>
    </row>
    <row r="2126" spans="1:3" x14ac:dyDescent="0.25">
      <c r="A2126" s="1">
        <v>44312</v>
      </c>
      <c r="B2126" t="s">
        <v>3069</v>
      </c>
      <c r="C2126" t="s">
        <v>3070</v>
      </c>
    </row>
    <row r="2127" spans="1:3" x14ac:dyDescent="0.25">
      <c r="A2127" s="1">
        <v>44312</v>
      </c>
      <c r="B2127" t="s">
        <v>3073</v>
      </c>
    </row>
    <row r="2128" spans="1:3" x14ac:dyDescent="0.25">
      <c r="A2128" s="1">
        <v>44312</v>
      </c>
      <c r="B2128" t="s">
        <v>1961</v>
      </c>
    </row>
    <row r="2129" spans="1:3" x14ac:dyDescent="0.25">
      <c r="A2129" s="1">
        <v>44312</v>
      </c>
      <c r="B2129" t="s">
        <v>3074</v>
      </c>
    </row>
    <row r="2130" spans="1:3" x14ac:dyDescent="0.25">
      <c r="A2130" s="1">
        <v>44312</v>
      </c>
      <c r="B2130" t="s">
        <v>3066</v>
      </c>
      <c r="C2130" t="s">
        <v>3067</v>
      </c>
    </row>
    <row r="2131" spans="1:3" x14ac:dyDescent="0.25">
      <c r="A2131" s="1">
        <v>44312</v>
      </c>
      <c r="B2131" t="s">
        <v>1964</v>
      </c>
    </row>
    <row r="2132" spans="1:3" x14ac:dyDescent="0.25">
      <c r="A2132" s="1">
        <v>44312</v>
      </c>
      <c r="B2132" t="s">
        <v>2710</v>
      </c>
    </row>
    <row r="2133" spans="1:3" x14ac:dyDescent="0.25">
      <c r="A2133" s="1">
        <v>44312</v>
      </c>
      <c r="B2133" t="s">
        <v>3075</v>
      </c>
    </row>
    <row r="2134" spans="1:3" x14ac:dyDescent="0.25">
      <c r="A2134" s="1">
        <v>44312</v>
      </c>
      <c r="B2134" t="s">
        <v>3071</v>
      </c>
      <c r="C2134" t="s">
        <v>3072</v>
      </c>
    </row>
    <row r="2135" spans="1:3" x14ac:dyDescent="0.25">
      <c r="A2135" s="1">
        <v>44312</v>
      </c>
      <c r="B2135" t="s">
        <v>3086</v>
      </c>
      <c r="C2135" t="s">
        <v>3087</v>
      </c>
    </row>
    <row r="2136" spans="1:3" x14ac:dyDescent="0.25">
      <c r="A2136" s="1">
        <v>44312</v>
      </c>
      <c r="B2136" t="s">
        <v>3085</v>
      </c>
    </row>
    <row r="2137" spans="1:3" x14ac:dyDescent="0.25">
      <c r="A2137" s="1">
        <v>44312</v>
      </c>
      <c r="B2137" t="s">
        <v>2364</v>
      </c>
      <c r="C2137" t="s">
        <v>2218</v>
      </c>
    </row>
    <row r="2138" spans="1:3" x14ac:dyDescent="0.25">
      <c r="A2138" s="1">
        <v>44312</v>
      </c>
      <c r="B2138" t="s">
        <v>3110</v>
      </c>
      <c r="C2138" t="s">
        <v>1999</v>
      </c>
    </row>
    <row r="2139" spans="1:3" x14ac:dyDescent="0.25">
      <c r="A2139" s="1">
        <v>44312</v>
      </c>
      <c r="B2139" t="s">
        <v>1970</v>
      </c>
    </row>
    <row r="2140" spans="1:3" x14ac:dyDescent="0.25">
      <c r="A2140" s="1">
        <v>44312</v>
      </c>
      <c r="B2140" t="s">
        <v>3109</v>
      </c>
      <c r="C2140" t="s">
        <v>1999</v>
      </c>
    </row>
    <row r="2141" spans="1:3" x14ac:dyDescent="0.25">
      <c r="A2141" s="1">
        <v>44312</v>
      </c>
      <c r="B2141" t="s">
        <v>3143</v>
      </c>
    </row>
    <row r="2142" spans="1:3" x14ac:dyDescent="0.25">
      <c r="A2142" s="1">
        <v>44312</v>
      </c>
      <c r="B2142" t="s">
        <v>2364</v>
      </c>
      <c r="C2142" t="s">
        <v>2218</v>
      </c>
    </row>
    <row r="2143" spans="1:3" x14ac:dyDescent="0.25">
      <c r="A2143" s="1">
        <v>44312</v>
      </c>
      <c r="B2143" t="s">
        <v>3141</v>
      </c>
      <c r="C2143" t="s">
        <v>3142</v>
      </c>
    </row>
    <row r="2144" spans="1:3" x14ac:dyDescent="0.25">
      <c r="A2144" s="1">
        <v>44312</v>
      </c>
      <c r="B2144" t="s">
        <v>3140</v>
      </c>
      <c r="C2144" t="s">
        <v>2416</v>
      </c>
    </row>
    <row r="2145" spans="1:3" x14ac:dyDescent="0.25">
      <c r="A2145" s="1">
        <v>44312</v>
      </c>
      <c r="B2145" t="s">
        <v>1945</v>
      </c>
    </row>
    <row r="2146" spans="1:3" x14ac:dyDescent="0.25">
      <c r="A2146" s="1">
        <v>44312</v>
      </c>
      <c r="B2146" t="s">
        <v>2335</v>
      </c>
      <c r="C2146" t="s">
        <v>2211</v>
      </c>
    </row>
    <row r="2147" spans="1:3" x14ac:dyDescent="0.25">
      <c r="A2147" s="1">
        <v>44312</v>
      </c>
      <c r="B2147" t="s">
        <v>1961</v>
      </c>
    </row>
    <row r="2148" spans="1:3" x14ac:dyDescent="0.25">
      <c r="A2148" s="1">
        <v>44312</v>
      </c>
      <c r="B2148" t="s">
        <v>1961</v>
      </c>
    </row>
    <row r="2149" spans="1:3" x14ac:dyDescent="0.25">
      <c r="A2149" s="1">
        <v>44312</v>
      </c>
      <c r="B2149" t="s">
        <v>1961</v>
      </c>
    </row>
    <row r="2150" spans="1:3" x14ac:dyDescent="0.25">
      <c r="A2150" s="1">
        <v>44312</v>
      </c>
      <c r="B2150" t="s">
        <v>3163</v>
      </c>
      <c r="C2150" t="s">
        <v>2413</v>
      </c>
    </row>
    <row r="2151" spans="1:3" x14ac:dyDescent="0.25">
      <c r="A2151" s="1">
        <v>44312</v>
      </c>
      <c r="B2151" t="s">
        <v>3163</v>
      </c>
      <c r="C2151" t="s">
        <v>2413</v>
      </c>
    </row>
    <row r="2152" spans="1:3" x14ac:dyDescent="0.25">
      <c r="A2152" s="1">
        <v>44312</v>
      </c>
      <c r="B2152" t="s">
        <v>3161</v>
      </c>
    </row>
    <row r="2153" spans="1:3" x14ac:dyDescent="0.25">
      <c r="A2153" s="1">
        <v>44312</v>
      </c>
      <c r="B2153" t="s">
        <v>3162</v>
      </c>
      <c r="C2153" t="s">
        <v>2363</v>
      </c>
    </row>
    <row r="2154" spans="1:3" x14ac:dyDescent="0.25">
      <c r="A2154" s="1">
        <v>44312</v>
      </c>
      <c r="B2154" t="s">
        <v>3159</v>
      </c>
      <c r="C2154" t="s">
        <v>3160</v>
      </c>
    </row>
    <row r="2155" spans="1:3" x14ac:dyDescent="0.25">
      <c r="A2155" s="1">
        <v>44312</v>
      </c>
      <c r="B2155" t="s">
        <v>1970</v>
      </c>
    </row>
    <row r="2156" spans="1:3" x14ac:dyDescent="0.25">
      <c r="A2156" s="1">
        <v>44312</v>
      </c>
      <c r="B2156" t="s">
        <v>3157</v>
      </c>
      <c r="C2156" t="s">
        <v>3158</v>
      </c>
    </row>
    <row r="2157" spans="1:3" x14ac:dyDescent="0.25">
      <c r="A2157" s="1">
        <v>44312</v>
      </c>
      <c r="B2157" t="s">
        <v>3164</v>
      </c>
      <c r="C2157" t="s">
        <v>3165</v>
      </c>
    </row>
    <row r="2158" spans="1:3" x14ac:dyDescent="0.25">
      <c r="A2158" s="1">
        <v>44312</v>
      </c>
      <c r="B2158" t="s">
        <v>3172</v>
      </c>
      <c r="C2158" t="s">
        <v>3034</v>
      </c>
    </row>
    <row r="2159" spans="1:3" x14ac:dyDescent="0.25">
      <c r="A2159" s="1">
        <v>44312</v>
      </c>
      <c r="B2159" t="s">
        <v>3171</v>
      </c>
      <c r="C2159" t="s">
        <v>2004</v>
      </c>
    </row>
    <row r="2160" spans="1:3" x14ac:dyDescent="0.25">
      <c r="A2160" s="1">
        <v>44312</v>
      </c>
      <c r="B2160" t="s">
        <v>3177</v>
      </c>
      <c r="C2160" t="s">
        <v>3178</v>
      </c>
    </row>
    <row r="2161" spans="1:3" x14ac:dyDescent="0.25">
      <c r="A2161" s="1">
        <v>44312</v>
      </c>
      <c r="B2161" t="s">
        <v>3174</v>
      </c>
      <c r="C2161" t="s">
        <v>3175</v>
      </c>
    </row>
    <row r="2162" spans="1:3" x14ac:dyDescent="0.25">
      <c r="A2162" s="1">
        <v>44312</v>
      </c>
      <c r="B2162" t="s">
        <v>3181</v>
      </c>
    </row>
    <row r="2163" spans="1:3" x14ac:dyDescent="0.25">
      <c r="A2163" s="1">
        <v>44312</v>
      </c>
      <c r="B2163" t="s">
        <v>3176</v>
      </c>
    </row>
    <row r="2164" spans="1:3" x14ac:dyDescent="0.25">
      <c r="A2164" s="1">
        <v>44312</v>
      </c>
      <c r="B2164" t="s">
        <v>1970</v>
      </c>
    </row>
    <row r="2165" spans="1:3" x14ac:dyDescent="0.25">
      <c r="A2165" s="1">
        <v>44312</v>
      </c>
      <c r="B2165" t="s">
        <v>3180</v>
      </c>
      <c r="C2165" t="s">
        <v>2218</v>
      </c>
    </row>
    <row r="2166" spans="1:3" x14ac:dyDescent="0.25">
      <c r="A2166" s="1">
        <v>44312</v>
      </c>
      <c r="B2166" t="s">
        <v>3179</v>
      </c>
      <c r="C2166" t="s">
        <v>2877</v>
      </c>
    </row>
    <row r="2167" spans="1:3" x14ac:dyDescent="0.25">
      <c r="A2167" s="1">
        <v>44312</v>
      </c>
      <c r="B2167" t="s">
        <v>3173</v>
      </c>
      <c r="C2167" t="s">
        <v>2220</v>
      </c>
    </row>
    <row r="2168" spans="1:3" x14ac:dyDescent="0.25">
      <c r="A2168" s="1">
        <v>44312</v>
      </c>
      <c r="B2168" t="s">
        <v>1945</v>
      </c>
    </row>
    <row r="2169" spans="1:3" x14ac:dyDescent="0.25">
      <c r="A2169" s="1">
        <v>44312</v>
      </c>
      <c r="B2169" t="s">
        <v>1945</v>
      </c>
    </row>
    <row r="2170" spans="1:3" x14ac:dyDescent="0.25">
      <c r="A2170" s="1">
        <v>44312</v>
      </c>
      <c r="B2170" t="s">
        <v>2045</v>
      </c>
      <c r="C2170" t="s">
        <v>3201</v>
      </c>
    </row>
    <row r="2171" spans="1:3" x14ac:dyDescent="0.25">
      <c r="A2171" s="1">
        <v>44312</v>
      </c>
      <c r="B2171" t="s">
        <v>3200</v>
      </c>
      <c r="C2171" t="s">
        <v>1997</v>
      </c>
    </row>
    <row r="2172" spans="1:3" x14ac:dyDescent="0.25">
      <c r="A2172" s="1">
        <v>44312</v>
      </c>
      <c r="B2172" t="s">
        <v>3203</v>
      </c>
      <c r="C2172" t="s">
        <v>2211</v>
      </c>
    </row>
    <row r="2173" spans="1:3" x14ac:dyDescent="0.25">
      <c r="A2173" s="1">
        <v>44312</v>
      </c>
      <c r="B2173" t="s">
        <v>1964</v>
      </c>
    </row>
    <row r="2174" spans="1:3" x14ac:dyDescent="0.25">
      <c r="A2174" s="1">
        <v>44312</v>
      </c>
      <c r="B2174" t="s">
        <v>1964</v>
      </c>
    </row>
    <row r="2175" spans="1:3" x14ac:dyDescent="0.25">
      <c r="A2175" s="1">
        <v>44312</v>
      </c>
      <c r="B2175" t="s">
        <v>1945</v>
      </c>
    </row>
    <row r="2176" spans="1:3" x14ac:dyDescent="0.25">
      <c r="A2176" s="1">
        <v>44312</v>
      </c>
      <c r="B2176" t="s">
        <v>3202</v>
      </c>
      <c r="C2176" t="s">
        <v>2004</v>
      </c>
    </row>
    <row r="2177" spans="1:3" x14ac:dyDescent="0.25">
      <c r="A2177" s="1">
        <v>44312</v>
      </c>
      <c r="B2177" t="s">
        <v>1964</v>
      </c>
    </row>
    <row r="2178" spans="1:3" x14ac:dyDescent="0.25">
      <c r="A2178" s="1">
        <v>44312</v>
      </c>
      <c r="B2178" t="s">
        <v>3215</v>
      </c>
      <c r="C2178" t="s">
        <v>2218</v>
      </c>
    </row>
    <row r="2179" spans="1:3" x14ac:dyDescent="0.25">
      <c r="A2179" s="1">
        <v>44312</v>
      </c>
      <c r="B2179" t="s">
        <v>3216</v>
      </c>
    </row>
    <row r="2180" spans="1:3" x14ac:dyDescent="0.25">
      <c r="A2180" s="1">
        <v>44312</v>
      </c>
      <c r="B2180" t="s">
        <v>3228</v>
      </c>
      <c r="C2180" t="s">
        <v>3229</v>
      </c>
    </row>
    <row r="2181" spans="1:3" x14ac:dyDescent="0.25">
      <c r="A2181" s="1">
        <v>44312</v>
      </c>
      <c r="B2181" t="s">
        <v>3236</v>
      </c>
      <c r="C2181" t="s">
        <v>2218</v>
      </c>
    </row>
    <row r="2182" spans="1:3" x14ac:dyDescent="0.25">
      <c r="A2182" s="1">
        <v>44312</v>
      </c>
      <c r="B2182" t="s">
        <v>3232</v>
      </c>
    </row>
    <row r="2183" spans="1:3" x14ac:dyDescent="0.25">
      <c r="A2183" s="1">
        <v>44312</v>
      </c>
      <c r="B2183" t="s">
        <v>1970</v>
      </c>
    </row>
    <row r="2184" spans="1:3" x14ac:dyDescent="0.25">
      <c r="A2184" s="1">
        <v>44312</v>
      </c>
      <c r="B2184" t="s">
        <v>1970</v>
      </c>
    </row>
    <row r="2185" spans="1:3" x14ac:dyDescent="0.25">
      <c r="A2185" s="1">
        <v>44312</v>
      </c>
      <c r="B2185" t="s">
        <v>3235</v>
      </c>
      <c r="C2185" t="s">
        <v>1999</v>
      </c>
    </row>
    <row r="2186" spans="1:3" x14ac:dyDescent="0.25">
      <c r="A2186" s="1">
        <v>44312</v>
      </c>
      <c r="B2186" t="s">
        <v>3233</v>
      </c>
      <c r="C2186" t="s">
        <v>3234</v>
      </c>
    </row>
    <row r="2187" spans="1:3" x14ac:dyDescent="0.25">
      <c r="A2187" s="1">
        <v>44312</v>
      </c>
      <c r="B2187" t="s">
        <v>3237</v>
      </c>
      <c r="C2187" t="s">
        <v>1997</v>
      </c>
    </row>
    <row r="2188" spans="1:3" x14ac:dyDescent="0.25">
      <c r="A2188" s="1">
        <v>44312</v>
      </c>
      <c r="B2188" t="s">
        <v>3230</v>
      </c>
      <c r="C2188" t="s">
        <v>3231</v>
      </c>
    </row>
    <row r="2189" spans="1:3" x14ac:dyDescent="0.25">
      <c r="A2189" s="1">
        <v>44312</v>
      </c>
      <c r="B2189" t="s">
        <v>3259</v>
      </c>
      <c r="C2189" t="s">
        <v>1963</v>
      </c>
    </row>
    <row r="2190" spans="1:3" x14ac:dyDescent="0.25">
      <c r="A2190" s="1">
        <v>44312</v>
      </c>
      <c r="B2190" t="s">
        <v>3261</v>
      </c>
      <c r="C2190" t="s">
        <v>2218</v>
      </c>
    </row>
    <row r="2191" spans="1:3" x14ac:dyDescent="0.25">
      <c r="A2191" s="1">
        <v>44312</v>
      </c>
      <c r="B2191" t="s">
        <v>3074</v>
      </c>
    </row>
    <row r="2192" spans="1:3" x14ac:dyDescent="0.25">
      <c r="A2192" s="1">
        <v>44312</v>
      </c>
      <c r="B2192" t="s">
        <v>3260</v>
      </c>
    </row>
    <row r="2193" spans="1:3" x14ac:dyDescent="0.25">
      <c r="A2193" s="1">
        <v>44312</v>
      </c>
      <c r="B2193" t="s">
        <v>1964</v>
      </c>
    </row>
    <row r="2194" spans="1:3" x14ac:dyDescent="0.25">
      <c r="A2194" s="1">
        <v>44312</v>
      </c>
      <c r="B2194" t="s">
        <v>3304</v>
      </c>
      <c r="C2194" t="s">
        <v>2218</v>
      </c>
    </row>
    <row r="2195" spans="1:3" x14ac:dyDescent="0.25">
      <c r="A2195" s="1">
        <v>44312</v>
      </c>
      <c r="B2195" t="s">
        <v>3301</v>
      </c>
      <c r="C2195" t="s">
        <v>2218</v>
      </c>
    </row>
    <row r="2196" spans="1:3" x14ac:dyDescent="0.25">
      <c r="A2196" s="1">
        <v>44312</v>
      </c>
      <c r="B2196" t="s">
        <v>3296</v>
      </c>
      <c r="C2196" t="s">
        <v>2211</v>
      </c>
    </row>
    <row r="2197" spans="1:3" x14ac:dyDescent="0.25">
      <c r="A2197" s="1">
        <v>44312</v>
      </c>
      <c r="B2197" t="s">
        <v>3303</v>
      </c>
      <c r="C2197" t="s">
        <v>2213</v>
      </c>
    </row>
    <row r="2198" spans="1:3" x14ac:dyDescent="0.25">
      <c r="A2198" s="1">
        <v>44312</v>
      </c>
      <c r="B2198" t="s">
        <v>3300</v>
      </c>
      <c r="C2198" t="s">
        <v>2204</v>
      </c>
    </row>
    <row r="2199" spans="1:3" x14ac:dyDescent="0.25">
      <c r="A2199" s="1">
        <v>44312</v>
      </c>
      <c r="B2199" t="s">
        <v>3302</v>
      </c>
      <c r="C2199" t="s">
        <v>2218</v>
      </c>
    </row>
    <row r="2200" spans="1:3" x14ac:dyDescent="0.25">
      <c r="A2200" s="1">
        <v>44312</v>
      </c>
      <c r="B2200" t="s">
        <v>3295</v>
      </c>
    </row>
    <row r="2201" spans="1:3" x14ac:dyDescent="0.25">
      <c r="A2201" s="1">
        <v>44312</v>
      </c>
      <c r="B2201" t="s">
        <v>2542</v>
      </c>
    </row>
    <row r="2202" spans="1:3" x14ac:dyDescent="0.25">
      <c r="A2202" s="1">
        <v>44312</v>
      </c>
      <c r="B2202" t="s">
        <v>3298</v>
      </c>
      <c r="C2202" t="s">
        <v>3299</v>
      </c>
    </row>
    <row r="2203" spans="1:3" x14ac:dyDescent="0.25">
      <c r="A2203" s="1">
        <v>44312</v>
      </c>
      <c r="B2203" t="s">
        <v>1964</v>
      </c>
    </row>
    <row r="2204" spans="1:3" x14ac:dyDescent="0.25">
      <c r="A2204" s="1">
        <v>44312</v>
      </c>
      <c r="B2204" t="s">
        <v>3297</v>
      </c>
      <c r="C2204" t="s">
        <v>2472</v>
      </c>
    </row>
    <row r="2205" spans="1:3" x14ac:dyDescent="0.25">
      <c r="A2205" s="1">
        <v>44312</v>
      </c>
      <c r="B2205" t="s">
        <v>2024</v>
      </c>
    </row>
    <row r="2206" spans="1:3" x14ac:dyDescent="0.25">
      <c r="A2206" s="1">
        <v>44312</v>
      </c>
      <c r="B2206" t="s">
        <v>2165</v>
      </c>
      <c r="C2206" t="s">
        <v>2166</v>
      </c>
    </row>
    <row r="2207" spans="1:3" x14ac:dyDescent="0.25">
      <c r="A2207" s="1">
        <v>44312</v>
      </c>
    </row>
    <row r="2208" spans="1:3" x14ac:dyDescent="0.25">
      <c r="A2208" s="1">
        <v>44312</v>
      </c>
    </row>
    <row r="2209" spans="1:3" x14ac:dyDescent="0.25">
      <c r="A2209" s="1">
        <v>44312</v>
      </c>
      <c r="B2209" t="s">
        <v>3319</v>
      </c>
      <c r="C2209" t="s">
        <v>2666</v>
      </c>
    </row>
    <row r="2210" spans="1:3" x14ac:dyDescent="0.25">
      <c r="A2210" s="1">
        <v>44312</v>
      </c>
      <c r="B2210" t="s">
        <v>3224</v>
      </c>
      <c r="C2210" t="s">
        <v>2218</v>
      </c>
    </row>
    <row r="2211" spans="1:3" x14ac:dyDescent="0.25">
      <c r="A2211" s="1">
        <v>44312</v>
      </c>
      <c r="B2211" t="s">
        <v>3316</v>
      </c>
      <c r="C2211" t="s">
        <v>2189</v>
      </c>
    </row>
    <row r="2212" spans="1:3" x14ac:dyDescent="0.25">
      <c r="A2212" s="1">
        <v>44312</v>
      </c>
      <c r="B2212" t="s">
        <v>2351</v>
      </c>
    </row>
    <row r="2213" spans="1:3" x14ac:dyDescent="0.25">
      <c r="A2213" s="1">
        <v>44312</v>
      </c>
      <c r="B2213" t="s">
        <v>2072</v>
      </c>
    </row>
    <row r="2214" spans="1:3" x14ac:dyDescent="0.25">
      <c r="A2214" s="1">
        <v>44312</v>
      </c>
      <c r="B2214" t="s">
        <v>3318</v>
      </c>
      <c r="C2214" t="s">
        <v>2218</v>
      </c>
    </row>
    <row r="2215" spans="1:3" x14ac:dyDescent="0.25">
      <c r="A2215" s="1">
        <v>44312</v>
      </c>
      <c r="B2215" t="s">
        <v>2601</v>
      </c>
    </row>
    <row r="2216" spans="1:3" x14ac:dyDescent="0.25">
      <c r="A2216" s="1">
        <v>44312</v>
      </c>
      <c r="B2216" t="s">
        <v>3315</v>
      </c>
    </row>
    <row r="2217" spans="1:3" x14ac:dyDescent="0.25">
      <c r="A2217" s="1">
        <v>44312</v>
      </c>
      <c r="B2217" t="s">
        <v>3317</v>
      </c>
      <c r="C2217" t="s">
        <v>2166</v>
      </c>
    </row>
    <row r="2218" spans="1:3" x14ac:dyDescent="0.25">
      <c r="A2218" s="1">
        <v>44312</v>
      </c>
      <c r="B2218" t="s">
        <v>3327</v>
      </c>
      <c r="C2218" t="s">
        <v>3328</v>
      </c>
    </row>
    <row r="2219" spans="1:3" x14ac:dyDescent="0.25">
      <c r="A2219" s="1">
        <v>44312</v>
      </c>
      <c r="B2219" t="s">
        <v>3321</v>
      </c>
    </row>
    <row r="2220" spans="1:3" x14ac:dyDescent="0.25">
      <c r="A2220" s="1">
        <v>44312</v>
      </c>
      <c r="B2220" t="s">
        <v>2364</v>
      </c>
      <c r="C2220" t="s">
        <v>2218</v>
      </c>
    </row>
    <row r="2221" spans="1:3" x14ac:dyDescent="0.25">
      <c r="A2221" s="1">
        <v>44312</v>
      </c>
      <c r="B2221" t="s">
        <v>3320</v>
      </c>
      <c r="C2221" t="s">
        <v>1997</v>
      </c>
    </row>
    <row r="2222" spans="1:3" x14ac:dyDescent="0.25">
      <c r="A2222" s="1">
        <v>44312</v>
      </c>
      <c r="B2222" t="s">
        <v>3325</v>
      </c>
      <c r="C2222" t="s">
        <v>2202</v>
      </c>
    </row>
    <row r="2223" spans="1:3" x14ac:dyDescent="0.25">
      <c r="A2223" s="1">
        <v>44312</v>
      </c>
      <c r="B2223" t="s">
        <v>3322</v>
      </c>
      <c r="C2223" t="s">
        <v>3323</v>
      </c>
    </row>
    <row r="2224" spans="1:3" x14ac:dyDescent="0.25">
      <c r="A2224" s="1">
        <v>44312</v>
      </c>
      <c r="B2224" t="s">
        <v>3326</v>
      </c>
    </row>
    <row r="2225" spans="1:3" x14ac:dyDescent="0.25">
      <c r="A2225" s="1">
        <v>44312</v>
      </c>
      <c r="B2225" t="s">
        <v>3324</v>
      </c>
    </row>
    <row r="2226" spans="1:3" x14ac:dyDescent="0.25">
      <c r="A2226" s="1">
        <v>44312</v>
      </c>
      <c r="B2226" t="s">
        <v>1945</v>
      </c>
    </row>
    <row r="2227" spans="1:3" x14ac:dyDescent="0.25">
      <c r="A2227" s="1">
        <v>44312</v>
      </c>
      <c r="B2227" t="s">
        <v>3335</v>
      </c>
      <c r="C2227" t="s">
        <v>2785</v>
      </c>
    </row>
    <row r="2228" spans="1:3" x14ac:dyDescent="0.25">
      <c r="A2228" s="1">
        <v>44312</v>
      </c>
      <c r="B2228" t="s">
        <v>3331</v>
      </c>
      <c r="C2228" t="s">
        <v>3332</v>
      </c>
    </row>
    <row r="2229" spans="1:3" x14ac:dyDescent="0.25">
      <c r="A2229" s="1">
        <v>44312</v>
      </c>
      <c r="B2229" t="s">
        <v>3333</v>
      </c>
      <c r="C2229" t="s">
        <v>3334</v>
      </c>
    </row>
    <row r="2230" spans="1:3" x14ac:dyDescent="0.25">
      <c r="A2230" s="1">
        <v>44312</v>
      </c>
      <c r="B2230" t="s">
        <v>2024</v>
      </c>
    </row>
    <row r="2231" spans="1:3" x14ac:dyDescent="0.25">
      <c r="A2231" s="1">
        <v>44312</v>
      </c>
      <c r="B2231" t="s">
        <v>2024</v>
      </c>
    </row>
    <row r="2232" spans="1:3" x14ac:dyDescent="0.25">
      <c r="A2232" s="1">
        <v>44312</v>
      </c>
      <c r="B2232" t="s">
        <v>3389</v>
      </c>
      <c r="C2232" t="s">
        <v>3390</v>
      </c>
    </row>
    <row r="2233" spans="1:3" x14ac:dyDescent="0.25">
      <c r="A2233" s="1">
        <v>44312</v>
      </c>
      <c r="B2233" t="s">
        <v>3391</v>
      </c>
      <c r="C2233" t="s">
        <v>2211</v>
      </c>
    </row>
    <row r="2234" spans="1:3" x14ac:dyDescent="0.25">
      <c r="A2234" s="1">
        <v>44312</v>
      </c>
      <c r="B2234" t="s">
        <v>3392</v>
      </c>
    </row>
    <row r="2235" spans="1:3" x14ac:dyDescent="0.25">
      <c r="A2235" s="1">
        <v>44312</v>
      </c>
      <c r="B2235" t="s">
        <v>3393</v>
      </c>
      <c r="C2235" t="s">
        <v>1999</v>
      </c>
    </row>
    <row r="2236" spans="1:3" x14ac:dyDescent="0.25">
      <c r="A2236" s="1">
        <v>44312</v>
      </c>
      <c r="B2236" t="s">
        <v>3433</v>
      </c>
      <c r="C2236" t="s">
        <v>2374</v>
      </c>
    </row>
    <row r="2237" spans="1:3" x14ac:dyDescent="0.25">
      <c r="A2237" s="1">
        <v>44312</v>
      </c>
      <c r="B2237" t="s">
        <v>3438</v>
      </c>
    </row>
    <row r="2238" spans="1:3" x14ac:dyDescent="0.25">
      <c r="A2238" s="1">
        <v>44312</v>
      </c>
      <c r="B2238" t="s">
        <v>1964</v>
      </c>
    </row>
    <row r="2239" spans="1:3" x14ac:dyDescent="0.25">
      <c r="A2239" s="1">
        <v>44312</v>
      </c>
      <c r="B2239" t="s">
        <v>3436</v>
      </c>
    </row>
    <row r="2240" spans="1:3" x14ac:dyDescent="0.25">
      <c r="A2240" s="1">
        <v>44312</v>
      </c>
      <c r="B2240" t="s">
        <v>3439</v>
      </c>
      <c r="C2240" t="s">
        <v>2877</v>
      </c>
    </row>
    <row r="2241" spans="1:3" x14ac:dyDescent="0.25">
      <c r="A2241" s="1">
        <v>44312</v>
      </c>
      <c r="B2241" t="s">
        <v>3040</v>
      </c>
    </row>
    <row r="2242" spans="1:3" x14ac:dyDescent="0.25">
      <c r="A2242" s="1">
        <v>44312</v>
      </c>
      <c r="B2242" t="s">
        <v>3434</v>
      </c>
      <c r="C2242" t="s">
        <v>3435</v>
      </c>
    </row>
    <row r="2243" spans="1:3" x14ac:dyDescent="0.25">
      <c r="A2243" s="1">
        <v>44312</v>
      </c>
      <c r="B2243" t="s">
        <v>3437</v>
      </c>
      <c r="C2243" t="s">
        <v>2950</v>
      </c>
    </row>
    <row r="2244" spans="1:3" x14ac:dyDescent="0.25">
      <c r="A2244" s="1">
        <v>44312</v>
      </c>
      <c r="B2244" t="s">
        <v>3462</v>
      </c>
    </row>
    <row r="2245" spans="1:3" x14ac:dyDescent="0.25">
      <c r="A2245" s="1">
        <v>44312</v>
      </c>
      <c r="B2245" t="s">
        <v>3457</v>
      </c>
      <c r="C2245" t="s">
        <v>2877</v>
      </c>
    </row>
    <row r="2246" spans="1:3" x14ac:dyDescent="0.25">
      <c r="A2246" s="1">
        <v>44312</v>
      </c>
      <c r="B2246" t="s">
        <v>3194</v>
      </c>
      <c r="C2246" t="s">
        <v>1997</v>
      </c>
    </row>
    <row r="2247" spans="1:3" x14ac:dyDescent="0.25">
      <c r="A2247" s="1">
        <v>44312</v>
      </c>
      <c r="B2247" t="s">
        <v>3456</v>
      </c>
      <c r="C2247" t="s">
        <v>2642</v>
      </c>
    </row>
    <row r="2248" spans="1:3" x14ac:dyDescent="0.25">
      <c r="A2248" s="1">
        <v>44312</v>
      </c>
      <c r="B2248" t="s">
        <v>3464</v>
      </c>
      <c r="C2248" t="s">
        <v>2026</v>
      </c>
    </row>
    <row r="2249" spans="1:3" x14ac:dyDescent="0.25">
      <c r="A2249" s="1">
        <v>44312</v>
      </c>
      <c r="B2249" t="s">
        <v>3463</v>
      </c>
    </row>
    <row r="2250" spans="1:3" x14ac:dyDescent="0.25">
      <c r="A2250" s="1">
        <v>44312</v>
      </c>
      <c r="B2250" t="s">
        <v>3460</v>
      </c>
      <c r="C2250" t="s">
        <v>3461</v>
      </c>
    </row>
    <row r="2251" spans="1:3" x14ac:dyDescent="0.25">
      <c r="A2251" s="1">
        <v>44312</v>
      </c>
      <c r="B2251" t="s">
        <v>3458</v>
      </c>
      <c r="C2251" t="s">
        <v>3459</v>
      </c>
    </row>
    <row r="2252" spans="1:3" x14ac:dyDescent="0.25">
      <c r="A2252" s="1">
        <v>44312</v>
      </c>
      <c r="B2252" t="s">
        <v>1945</v>
      </c>
    </row>
    <row r="2253" spans="1:3" x14ac:dyDescent="0.25">
      <c r="A2253" s="1">
        <v>44312</v>
      </c>
      <c r="B2253" t="s">
        <v>3475</v>
      </c>
      <c r="C2253" t="s">
        <v>3476</v>
      </c>
    </row>
    <row r="2254" spans="1:3" x14ac:dyDescent="0.25">
      <c r="A2254" s="1">
        <v>44312</v>
      </c>
      <c r="B2254" t="s">
        <v>2159</v>
      </c>
      <c r="C2254" t="s">
        <v>2032</v>
      </c>
    </row>
    <row r="2255" spans="1:3" x14ac:dyDescent="0.25">
      <c r="A2255" s="1">
        <v>44312</v>
      </c>
      <c r="B2255" t="s">
        <v>3480</v>
      </c>
    </row>
    <row r="2256" spans="1:3" x14ac:dyDescent="0.25">
      <c r="A2256" s="1">
        <v>44312</v>
      </c>
      <c r="B2256" t="s">
        <v>3409</v>
      </c>
      <c r="C2256" t="s">
        <v>3474</v>
      </c>
    </row>
    <row r="2257" spans="1:3" x14ac:dyDescent="0.25">
      <c r="A2257" s="1">
        <v>44312</v>
      </c>
      <c r="B2257" t="s">
        <v>3481</v>
      </c>
    </row>
    <row r="2258" spans="1:3" x14ac:dyDescent="0.25">
      <c r="A2258" s="1">
        <v>44312</v>
      </c>
      <c r="B2258" t="s">
        <v>3477</v>
      </c>
      <c r="C2258" t="s">
        <v>3478</v>
      </c>
    </row>
    <row r="2259" spans="1:3" x14ac:dyDescent="0.25">
      <c r="A2259" s="1">
        <v>44312</v>
      </c>
      <c r="B2259" t="s">
        <v>2833</v>
      </c>
      <c r="C2259" t="s">
        <v>2229</v>
      </c>
    </row>
    <row r="2260" spans="1:3" x14ac:dyDescent="0.25">
      <c r="A2260" s="1">
        <v>44312</v>
      </c>
      <c r="B2260" t="s">
        <v>3479</v>
      </c>
      <c r="C2260" t="s">
        <v>2413</v>
      </c>
    </row>
    <row r="2261" spans="1:3" x14ac:dyDescent="0.25">
      <c r="A2261" s="1">
        <v>44312</v>
      </c>
      <c r="B2261" t="s">
        <v>3495</v>
      </c>
      <c r="C2261" t="s">
        <v>2218</v>
      </c>
    </row>
    <row r="2262" spans="1:3" x14ac:dyDescent="0.25">
      <c r="A2262" s="1">
        <v>44312</v>
      </c>
      <c r="B2262" t="s">
        <v>3358</v>
      </c>
      <c r="C2262" t="s">
        <v>2218</v>
      </c>
    </row>
    <row r="2263" spans="1:3" x14ac:dyDescent="0.25">
      <c r="A2263" s="1">
        <v>44312</v>
      </c>
      <c r="B2263" t="s">
        <v>2024</v>
      </c>
    </row>
    <row r="2264" spans="1:3" x14ac:dyDescent="0.25">
      <c r="A2264" s="1">
        <v>44312</v>
      </c>
      <c r="B2264" t="s">
        <v>3533</v>
      </c>
      <c r="C2264" t="s">
        <v>2954</v>
      </c>
    </row>
    <row r="2265" spans="1:3" x14ac:dyDescent="0.25">
      <c r="A2265" s="1">
        <v>44312</v>
      </c>
      <c r="B2265" t="s">
        <v>3528</v>
      </c>
    </row>
    <row r="2266" spans="1:3" x14ac:dyDescent="0.25">
      <c r="A2266" s="1">
        <v>44312</v>
      </c>
      <c r="B2266" t="s">
        <v>2079</v>
      </c>
    </row>
    <row r="2267" spans="1:3" x14ac:dyDescent="0.25">
      <c r="A2267" s="1">
        <v>44312</v>
      </c>
      <c r="B2267" t="s">
        <v>3529</v>
      </c>
    </row>
    <row r="2268" spans="1:3" x14ac:dyDescent="0.25">
      <c r="A2268" s="1">
        <v>44312</v>
      </c>
      <c r="B2268" t="s">
        <v>1970</v>
      </c>
    </row>
    <row r="2269" spans="1:3" x14ac:dyDescent="0.25">
      <c r="A2269" s="1">
        <v>44312</v>
      </c>
      <c r="B2269" t="s">
        <v>1964</v>
      </c>
    </row>
    <row r="2270" spans="1:3" x14ac:dyDescent="0.25">
      <c r="A2270" s="1">
        <v>44312</v>
      </c>
      <c r="B2270" t="s">
        <v>2072</v>
      </c>
    </row>
    <row r="2271" spans="1:3" x14ac:dyDescent="0.25">
      <c r="A2271" s="1">
        <v>44312</v>
      </c>
      <c r="B2271" t="s">
        <v>2072</v>
      </c>
    </row>
    <row r="2272" spans="1:3" x14ac:dyDescent="0.25">
      <c r="A2272" s="1">
        <v>44312</v>
      </c>
      <c r="B2272" t="s">
        <v>2596</v>
      </c>
    </row>
    <row r="2273" spans="1:3" x14ac:dyDescent="0.25">
      <c r="A2273" s="1">
        <v>44312</v>
      </c>
      <c r="B2273" t="s">
        <v>2596</v>
      </c>
    </row>
    <row r="2274" spans="1:3" x14ac:dyDescent="0.25">
      <c r="A2274" s="1">
        <v>44312</v>
      </c>
      <c r="B2274" t="s">
        <v>2596</v>
      </c>
    </row>
    <row r="2275" spans="1:3" x14ac:dyDescent="0.25">
      <c r="A2275" s="1">
        <v>44312</v>
      </c>
      <c r="B2275" t="s">
        <v>3532</v>
      </c>
    </row>
    <row r="2276" spans="1:3" x14ac:dyDescent="0.25">
      <c r="A2276" s="1">
        <v>44312</v>
      </c>
      <c r="B2276" t="s">
        <v>3535</v>
      </c>
      <c r="C2276" t="s">
        <v>3536</v>
      </c>
    </row>
    <row r="2277" spans="1:3" x14ac:dyDescent="0.25">
      <c r="A2277" s="1">
        <v>44312</v>
      </c>
      <c r="B2277" t="s">
        <v>3534</v>
      </c>
    </row>
    <row r="2278" spans="1:3" x14ac:dyDescent="0.25">
      <c r="A2278" s="1">
        <v>44312</v>
      </c>
      <c r="B2278" t="s">
        <v>3530</v>
      </c>
      <c r="C2278" t="s">
        <v>3531</v>
      </c>
    </row>
    <row r="2279" spans="1:3" x14ac:dyDescent="0.25">
      <c r="A2279" s="1">
        <v>44312</v>
      </c>
      <c r="B2279" t="s">
        <v>3549</v>
      </c>
      <c r="C2279" t="s">
        <v>3550</v>
      </c>
    </row>
    <row r="2280" spans="1:3" x14ac:dyDescent="0.25">
      <c r="A2280" s="1">
        <v>44312</v>
      </c>
      <c r="B2280" t="s">
        <v>3545</v>
      </c>
      <c r="C2280" t="s">
        <v>3087</v>
      </c>
    </row>
    <row r="2281" spans="1:3" x14ac:dyDescent="0.25">
      <c r="A2281" s="1">
        <v>44312</v>
      </c>
      <c r="B2281" t="s">
        <v>3542</v>
      </c>
      <c r="C2281" t="s">
        <v>3543</v>
      </c>
    </row>
    <row r="2282" spans="1:3" x14ac:dyDescent="0.25">
      <c r="A2282" s="1">
        <v>44312</v>
      </c>
      <c r="B2282" t="s">
        <v>3548</v>
      </c>
      <c r="C2282" t="s">
        <v>3112</v>
      </c>
    </row>
    <row r="2283" spans="1:3" x14ac:dyDescent="0.25">
      <c r="A2283" s="1">
        <v>44312</v>
      </c>
      <c r="B2283" t="s">
        <v>2679</v>
      </c>
    </row>
    <row r="2284" spans="1:3" x14ac:dyDescent="0.25">
      <c r="A2284" s="1">
        <v>44312</v>
      </c>
      <c r="B2284" t="s">
        <v>3547</v>
      </c>
    </row>
    <row r="2285" spans="1:3" x14ac:dyDescent="0.25">
      <c r="A2285" s="1">
        <v>44312</v>
      </c>
      <c r="B2285" t="s">
        <v>3544</v>
      </c>
    </row>
    <row r="2286" spans="1:3" x14ac:dyDescent="0.25">
      <c r="A2286" s="1">
        <v>44312</v>
      </c>
      <c r="B2286" t="s">
        <v>1945</v>
      </c>
    </row>
    <row r="2287" spans="1:3" x14ac:dyDescent="0.25">
      <c r="A2287" s="1">
        <v>44312</v>
      </c>
      <c r="B2287" t="s">
        <v>1945</v>
      </c>
    </row>
    <row r="2288" spans="1:3" x14ac:dyDescent="0.25">
      <c r="A2288" s="1">
        <v>44312</v>
      </c>
      <c r="B2288" t="s">
        <v>3546</v>
      </c>
      <c r="C2288" t="s">
        <v>3087</v>
      </c>
    </row>
    <row r="2289" spans="1:3" x14ac:dyDescent="0.25">
      <c r="A2289" s="1">
        <v>44312</v>
      </c>
      <c r="B2289" t="s">
        <v>3571</v>
      </c>
      <c r="C2289" t="s">
        <v>2642</v>
      </c>
    </row>
    <row r="2290" spans="1:3" x14ac:dyDescent="0.25">
      <c r="A2290" s="1">
        <v>44312</v>
      </c>
      <c r="B2290" t="s">
        <v>3572</v>
      </c>
      <c r="C2290" t="s">
        <v>1997</v>
      </c>
    </row>
    <row r="2291" spans="1:3" x14ac:dyDescent="0.25">
      <c r="A2291" s="1">
        <v>44312</v>
      </c>
      <c r="B2291" t="s">
        <v>3568</v>
      </c>
      <c r="C2291" t="s">
        <v>2877</v>
      </c>
    </row>
    <row r="2292" spans="1:3" x14ac:dyDescent="0.25">
      <c r="A2292" s="1">
        <v>44312</v>
      </c>
      <c r="B2292" t="s">
        <v>3564</v>
      </c>
    </row>
    <row r="2293" spans="1:3" x14ac:dyDescent="0.25">
      <c r="A2293" s="1">
        <v>44312</v>
      </c>
      <c r="B2293" t="s">
        <v>3569</v>
      </c>
      <c r="C2293" t="s">
        <v>1997</v>
      </c>
    </row>
    <row r="2294" spans="1:3" x14ac:dyDescent="0.25">
      <c r="A2294" s="1">
        <v>44312</v>
      </c>
      <c r="B2294" t="s">
        <v>3570</v>
      </c>
    </row>
    <row r="2295" spans="1:3" x14ac:dyDescent="0.25">
      <c r="A2295" s="1">
        <v>44312</v>
      </c>
      <c r="B2295" t="s">
        <v>2079</v>
      </c>
    </row>
    <row r="2296" spans="1:3" x14ac:dyDescent="0.25">
      <c r="A2296" s="1">
        <v>44312</v>
      </c>
      <c r="B2296" t="s">
        <v>2079</v>
      </c>
    </row>
    <row r="2297" spans="1:3" x14ac:dyDescent="0.25">
      <c r="A2297" s="1">
        <v>44312</v>
      </c>
      <c r="B2297" t="s">
        <v>3565</v>
      </c>
      <c r="C2297" t="s">
        <v>2218</v>
      </c>
    </row>
    <row r="2298" spans="1:3" x14ac:dyDescent="0.25">
      <c r="A2298" s="1">
        <v>44312</v>
      </c>
      <c r="B2298" t="s">
        <v>3574</v>
      </c>
      <c r="C2298" t="s">
        <v>3575</v>
      </c>
    </row>
    <row r="2299" spans="1:3" x14ac:dyDescent="0.25">
      <c r="A2299" s="1">
        <v>44312</v>
      </c>
      <c r="B2299" t="s">
        <v>3566</v>
      </c>
      <c r="C2299" t="s">
        <v>3567</v>
      </c>
    </row>
    <row r="2300" spans="1:3" x14ac:dyDescent="0.25">
      <c r="A2300" s="1">
        <v>44312</v>
      </c>
      <c r="B2300" t="s">
        <v>2061</v>
      </c>
    </row>
    <row r="2301" spans="1:3" x14ac:dyDescent="0.25">
      <c r="A2301" s="1">
        <v>44312</v>
      </c>
      <c r="B2301" t="s">
        <v>3573</v>
      </c>
      <c r="C2301" t="s">
        <v>2225</v>
      </c>
    </row>
    <row r="2302" spans="1:3" x14ac:dyDescent="0.25">
      <c r="A2302" s="1">
        <v>44312</v>
      </c>
      <c r="B2302" t="s">
        <v>3580</v>
      </c>
      <c r="C2302" t="s">
        <v>2227</v>
      </c>
    </row>
    <row r="2303" spans="1:3" x14ac:dyDescent="0.25">
      <c r="A2303" s="1">
        <v>44312</v>
      </c>
      <c r="B2303" t="s">
        <v>3576</v>
      </c>
      <c r="C2303" t="s">
        <v>2227</v>
      </c>
    </row>
    <row r="2304" spans="1:3" x14ac:dyDescent="0.25">
      <c r="A2304" s="1">
        <v>44312</v>
      </c>
      <c r="B2304" t="s">
        <v>3579</v>
      </c>
    </row>
    <row r="2305" spans="1:3" x14ac:dyDescent="0.25">
      <c r="A2305" s="1">
        <v>44312</v>
      </c>
      <c r="B2305" t="s">
        <v>3577</v>
      </c>
      <c r="C2305" t="s">
        <v>3578</v>
      </c>
    </row>
    <row r="2306" spans="1:3" x14ac:dyDescent="0.25">
      <c r="A2306" s="1">
        <v>44312</v>
      </c>
      <c r="B2306" t="s">
        <v>3288</v>
      </c>
      <c r="C2306" t="s">
        <v>2877</v>
      </c>
    </row>
    <row r="2307" spans="1:3" x14ac:dyDescent="0.25">
      <c r="A2307" s="1">
        <v>44312</v>
      </c>
      <c r="B2307" t="s">
        <v>3604</v>
      </c>
      <c r="C2307" t="s">
        <v>2211</v>
      </c>
    </row>
    <row r="2308" spans="1:3" x14ac:dyDescent="0.25">
      <c r="A2308" s="1">
        <v>44312</v>
      </c>
      <c r="B2308" t="s">
        <v>3603</v>
      </c>
      <c r="C2308" t="s">
        <v>2211</v>
      </c>
    </row>
    <row r="2309" spans="1:3" x14ac:dyDescent="0.25">
      <c r="A2309" s="1">
        <v>44312</v>
      </c>
      <c r="B2309" t="s">
        <v>3599</v>
      </c>
      <c r="C2309" t="s">
        <v>3600</v>
      </c>
    </row>
    <row r="2310" spans="1:3" x14ac:dyDescent="0.25">
      <c r="A2310" s="1">
        <v>44312</v>
      </c>
      <c r="B2310" t="s">
        <v>3602</v>
      </c>
    </row>
    <row r="2311" spans="1:3" x14ac:dyDescent="0.25">
      <c r="A2311" s="1">
        <v>44312</v>
      </c>
      <c r="B2311" t="s">
        <v>2282</v>
      </c>
    </row>
    <row r="2312" spans="1:3" x14ac:dyDescent="0.25">
      <c r="A2312" s="1">
        <v>44312</v>
      </c>
      <c r="B2312" t="s">
        <v>1945</v>
      </c>
    </row>
    <row r="2313" spans="1:3" x14ac:dyDescent="0.25">
      <c r="A2313" s="1">
        <v>44312</v>
      </c>
      <c r="B2313" t="s">
        <v>3601</v>
      </c>
      <c r="C2313" t="s">
        <v>2877</v>
      </c>
    </row>
    <row r="2314" spans="1:3" x14ac:dyDescent="0.25">
      <c r="A2314" s="1">
        <v>44312</v>
      </c>
      <c r="B2314" t="s">
        <v>3745</v>
      </c>
      <c r="C2314" t="s">
        <v>3536</v>
      </c>
    </row>
    <row r="2315" spans="1:3" x14ac:dyDescent="0.25">
      <c r="A2315" s="1">
        <v>44312</v>
      </c>
      <c r="B2315" t="s">
        <v>3754</v>
      </c>
      <c r="C2315" t="s">
        <v>3755</v>
      </c>
    </row>
    <row r="2316" spans="1:3" x14ac:dyDescent="0.25">
      <c r="A2316" s="1">
        <v>44312</v>
      </c>
      <c r="B2316" t="s">
        <v>3749</v>
      </c>
      <c r="C2316" t="s">
        <v>3536</v>
      </c>
    </row>
    <row r="2317" spans="1:3" x14ac:dyDescent="0.25">
      <c r="A2317" s="1">
        <v>44312</v>
      </c>
      <c r="B2317" t="s">
        <v>3746</v>
      </c>
      <c r="C2317" t="s">
        <v>3747</v>
      </c>
    </row>
    <row r="2318" spans="1:3" x14ac:dyDescent="0.25">
      <c r="A2318" s="1">
        <v>44312</v>
      </c>
      <c r="B2318" t="s">
        <v>3743</v>
      </c>
      <c r="C2318" t="s">
        <v>3744</v>
      </c>
    </row>
    <row r="2319" spans="1:3" x14ac:dyDescent="0.25">
      <c r="A2319" s="1">
        <v>44312</v>
      </c>
      <c r="B2319" t="s">
        <v>3750</v>
      </c>
      <c r="C2319" t="s">
        <v>2438</v>
      </c>
    </row>
    <row r="2320" spans="1:3" x14ac:dyDescent="0.25">
      <c r="A2320" s="1">
        <v>44312</v>
      </c>
      <c r="B2320" t="s">
        <v>3757</v>
      </c>
    </row>
    <row r="2321" spans="1:3" x14ac:dyDescent="0.25">
      <c r="A2321" s="1">
        <v>44312</v>
      </c>
      <c r="B2321" t="s">
        <v>3748</v>
      </c>
    </row>
    <row r="2322" spans="1:3" x14ac:dyDescent="0.25">
      <c r="A2322" s="1">
        <v>44312</v>
      </c>
      <c r="B2322" t="s">
        <v>3756</v>
      </c>
      <c r="C2322" t="s">
        <v>2166</v>
      </c>
    </row>
    <row r="2323" spans="1:3" x14ac:dyDescent="0.25">
      <c r="A2323" s="1">
        <v>44312</v>
      </c>
      <c r="B2323" t="s">
        <v>3751</v>
      </c>
    </row>
    <row r="2324" spans="1:3" x14ac:dyDescent="0.25">
      <c r="A2324" s="1">
        <v>44312</v>
      </c>
      <c r="B2324" t="s">
        <v>3752</v>
      </c>
    </row>
    <row r="2325" spans="1:3" x14ac:dyDescent="0.25">
      <c r="A2325" s="1">
        <v>44312</v>
      </c>
      <c r="B2325" t="s">
        <v>3753</v>
      </c>
    </row>
    <row r="2326" spans="1:3" x14ac:dyDescent="0.25">
      <c r="A2326" s="1">
        <v>44312</v>
      </c>
      <c r="B2326" t="s">
        <v>3786</v>
      </c>
      <c r="C2326" t="s">
        <v>2229</v>
      </c>
    </row>
    <row r="2327" spans="1:3" x14ac:dyDescent="0.25">
      <c r="A2327" s="1">
        <v>44312</v>
      </c>
      <c r="B2327" t="s">
        <v>3788</v>
      </c>
      <c r="C2327" t="s">
        <v>3323</v>
      </c>
    </row>
    <row r="2328" spans="1:3" x14ac:dyDescent="0.25">
      <c r="A2328" s="1">
        <v>44312</v>
      </c>
      <c r="B2328" t="s">
        <v>3784</v>
      </c>
      <c r="C2328" t="s">
        <v>2363</v>
      </c>
    </row>
    <row r="2329" spans="1:3" x14ac:dyDescent="0.25">
      <c r="A2329" s="1">
        <v>44312</v>
      </c>
      <c r="B2329" t="s">
        <v>3787</v>
      </c>
      <c r="C2329" t="s">
        <v>2515</v>
      </c>
    </row>
    <row r="2330" spans="1:3" x14ac:dyDescent="0.25">
      <c r="A2330" s="1">
        <v>44312</v>
      </c>
      <c r="B2330" t="s">
        <v>3785</v>
      </c>
      <c r="C2330" t="s">
        <v>2363</v>
      </c>
    </row>
    <row r="2331" spans="1:3" x14ac:dyDescent="0.25">
      <c r="A2331" s="1">
        <v>44312</v>
      </c>
      <c r="B2331" t="s">
        <v>1945</v>
      </c>
    </row>
    <row r="2332" spans="1:3" x14ac:dyDescent="0.25">
      <c r="A2332" s="1">
        <v>44312</v>
      </c>
      <c r="B2332" t="s">
        <v>1945</v>
      </c>
    </row>
    <row r="2333" spans="1:3" x14ac:dyDescent="0.25">
      <c r="A2333" s="1">
        <v>44312</v>
      </c>
      <c r="B2333" t="s">
        <v>1945</v>
      </c>
    </row>
    <row r="2334" spans="1:3" x14ac:dyDescent="0.25">
      <c r="A2334" s="1">
        <v>44312</v>
      </c>
      <c r="B2334" t="s">
        <v>1945</v>
      </c>
    </row>
    <row r="2335" spans="1:3" x14ac:dyDescent="0.25">
      <c r="A2335" s="1">
        <v>44312</v>
      </c>
      <c r="B2335" t="s">
        <v>3832</v>
      </c>
      <c r="C2335" t="s">
        <v>3328</v>
      </c>
    </row>
    <row r="2336" spans="1:3" x14ac:dyDescent="0.25">
      <c r="A2336" s="1">
        <v>44312</v>
      </c>
      <c r="B2336" t="s">
        <v>3831</v>
      </c>
      <c r="C2336" t="s">
        <v>2642</v>
      </c>
    </row>
    <row r="2337" spans="1:3" x14ac:dyDescent="0.25">
      <c r="A2337" s="1">
        <v>44312</v>
      </c>
      <c r="B2337" t="s">
        <v>3830</v>
      </c>
      <c r="C2337" t="s">
        <v>1999</v>
      </c>
    </row>
    <row r="2338" spans="1:3" x14ac:dyDescent="0.25">
      <c r="A2338" s="1">
        <v>44312</v>
      </c>
      <c r="B2338" t="s">
        <v>3877</v>
      </c>
      <c r="C2338" t="s">
        <v>2218</v>
      </c>
    </row>
    <row r="2339" spans="1:3" x14ac:dyDescent="0.25">
      <c r="A2339" s="1">
        <v>44312</v>
      </c>
      <c r="B2339" t="s">
        <v>3876</v>
      </c>
      <c r="C2339" t="s">
        <v>2218</v>
      </c>
    </row>
    <row r="2340" spans="1:3" x14ac:dyDescent="0.25">
      <c r="A2340" s="1">
        <v>44312</v>
      </c>
      <c r="B2340" t="s">
        <v>3862</v>
      </c>
      <c r="C2340" t="s">
        <v>3863</v>
      </c>
    </row>
    <row r="2341" spans="1:3" x14ac:dyDescent="0.25">
      <c r="A2341" s="1">
        <v>44312</v>
      </c>
      <c r="B2341" t="s">
        <v>3865</v>
      </c>
      <c r="C2341" t="s">
        <v>3866</v>
      </c>
    </row>
    <row r="2342" spans="1:3" x14ac:dyDescent="0.25">
      <c r="A2342" s="1">
        <v>44312</v>
      </c>
      <c r="B2342" t="s">
        <v>3875</v>
      </c>
    </row>
    <row r="2343" spans="1:3" x14ac:dyDescent="0.25">
      <c r="A2343" s="1">
        <v>44312</v>
      </c>
      <c r="B2343" t="s">
        <v>3872</v>
      </c>
      <c r="C2343" t="s">
        <v>3231</v>
      </c>
    </row>
    <row r="2344" spans="1:3" x14ac:dyDescent="0.25">
      <c r="A2344" s="1">
        <v>44312</v>
      </c>
      <c r="B2344" t="s">
        <v>3867</v>
      </c>
      <c r="C2344" t="s">
        <v>3868</v>
      </c>
    </row>
    <row r="2345" spans="1:3" x14ac:dyDescent="0.25">
      <c r="A2345" s="1">
        <v>44312</v>
      </c>
      <c r="B2345" t="s">
        <v>3870</v>
      </c>
      <c r="C2345" t="s">
        <v>3244</v>
      </c>
    </row>
    <row r="2346" spans="1:3" x14ac:dyDescent="0.25">
      <c r="A2346" s="1">
        <v>44312</v>
      </c>
      <c r="B2346" t="s">
        <v>3874</v>
      </c>
    </row>
    <row r="2347" spans="1:3" x14ac:dyDescent="0.25">
      <c r="A2347" s="1">
        <v>44312</v>
      </c>
      <c r="B2347" t="s">
        <v>3873</v>
      </c>
      <c r="C2347" t="s">
        <v>1997</v>
      </c>
    </row>
    <row r="2348" spans="1:3" x14ac:dyDescent="0.25">
      <c r="A2348" s="1">
        <v>44312</v>
      </c>
      <c r="B2348" t="s">
        <v>3871</v>
      </c>
      <c r="C2348" t="s">
        <v>2954</v>
      </c>
    </row>
    <row r="2349" spans="1:3" x14ac:dyDescent="0.25">
      <c r="A2349" s="1">
        <v>44312</v>
      </c>
      <c r="B2349" t="s">
        <v>2301</v>
      </c>
      <c r="C2349" t="s">
        <v>2954</v>
      </c>
    </row>
    <row r="2350" spans="1:3" x14ac:dyDescent="0.25">
      <c r="A2350" s="1">
        <v>44312</v>
      </c>
      <c r="B2350" t="s">
        <v>2301</v>
      </c>
      <c r="C2350" t="s">
        <v>2954</v>
      </c>
    </row>
    <row r="2351" spans="1:3" x14ac:dyDescent="0.25">
      <c r="A2351" s="1">
        <v>44312</v>
      </c>
      <c r="B2351" t="s">
        <v>2953</v>
      </c>
      <c r="C2351" t="s">
        <v>2954</v>
      </c>
    </row>
    <row r="2352" spans="1:3" x14ac:dyDescent="0.25">
      <c r="A2352" s="1">
        <v>44312</v>
      </c>
      <c r="B2352" t="s">
        <v>3869</v>
      </c>
      <c r="C2352" t="s">
        <v>2001</v>
      </c>
    </row>
    <row r="2353" spans="1:3" x14ac:dyDescent="0.25">
      <c r="A2353" s="1">
        <v>44312</v>
      </c>
      <c r="B2353" t="s">
        <v>3864</v>
      </c>
    </row>
    <row r="2354" spans="1:3" x14ac:dyDescent="0.25">
      <c r="A2354" s="1">
        <v>44312</v>
      </c>
      <c r="B2354" t="s">
        <v>3861</v>
      </c>
      <c r="C2354" t="s">
        <v>2218</v>
      </c>
    </row>
    <row r="2355" spans="1:3" x14ac:dyDescent="0.25">
      <c r="A2355" s="1">
        <v>44312</v>
      </c>
      <c r="B2355" t="s">
        <v>3025</v>
      </c>
      <c r="C2355" t="s">
        <v>3178</v>
      </c>
    </row>
    <row r="2356" spans="1:3" x14ac:dyDescent="0.25">
      <c r="A2356" s="1">
        <v>44312</v>
      </c>
      <c r="B2356" t="s">
        <v>3959</v>
      </c>
      <c r="C2356" t="s">
        <v>3960</v>
      </c>
    </row>
    <row r="2357" spans="1:3" x14ac:dyDescent="0.25">
      <c r="A2357" s="1">
        <v>44312</v>
      </c>
      <c r="B2357" t="s">
        <v>3956</v>
      </c>
      <c r="C2357" t="s">
        <v>2642</v>
      </c>
    </row>
    <row r="2358" spans="1:3" x14ac:dyDescent="0.25">
      <c r="A2358" s="1">
        <v>44312</v>
      </c>
      <c r="B2358" t="s">
        <v>3958</v>
      </c>
      <c r="C2358" t="s">
        <v>1997</v>
      </c>
    </row>
    <row r="2359" spans="1:3" x14ac:dyDescent="0.25">
      <c r="A2359" s="1">
        <v>44312</v>
      </c>
      <c r="B2359" t="s">
        <v>3957</v>
      </c>
      <c r="C2359" t="s">
        <v>1999</v>
      </c>
    </row>
    <row r="2360" spans="1:3" x14ac:dyDescent="0.25">
      <c r="A2360" s="1">
        <v>44312</v>
      </c>
      <c r="B2360" t="s">
        <v>2208</v>
      </c>
    </row>
    <row r="2361" spans="1:3" x14ac:dyDescent="0.25">
      <c r="A2361" s="1">
        <v>44312</v>
      </c>
      <c r="B2361" t="s">
        <v>2510</v>
      </c>
      <c r="C2361" t="s">
        <v>2511</v>
      </c>
    </row>
    <row r="2362" spans="1:3" x14ac:dyDescent="0.25">
      <c r="A2362" s="1">
        <v>44312</v>
      </c>
      <c r="B2362" t="s">
        <v>2510</v>
      </c>
      <c r="C2362" t="s">
        <v>2511</v>
      </c>
    </row>
    <row r="2363" spans="1:3" x14ac:dyDescent="0.25">
      <c r="A2363" s="1">
        <v>44312</v>
      </c>
      <c r="B2363" t="s">
        <v>1970</v>
      </c>
    </row>
    <row r="2364" spans="1:3" x14ac:dyDescent="0.25">
      <c r="A2364" s="1">
        <v>44312</v>
      </c>
      <c r="B2364" t="s">
        <v>3972</v>
      </c>
      <c r="C2364" t="s">
        <v>3178</v>
      </c>
    </row>
    <row r="2365" spans="1:3" x14ac:dyDescent="0.25">
      <c r="A2365" s="1">
        <v>44312</v>
      </c>
      <c r="B2365" t="s">
        <v>2165</v>
      </c>
      <c r="C2365" t="s">
        <v>2166</v>
      </c>
    </row>
    <row r="2366" spans="1:3" x14ac:dyDescent="0.25">
      <c r="A2366" s="1">
        <v>44312</v>
      </c>
      <c r="B2366" t="s">
        <v>3975</v>
      </c>
      <c r="C2366" t="s">
        <v>3976</v>
      </c>
    </row>
    <row r="2367" spans="1:3" x14ac:dyDescent="0.25">
      <c r="A2367" s="1">
        <v>44312</v>
      </c>
      <c r="B2367" t="s">
        <v>3977</v>
      </c>
      <c r="C2367" t="s">
        <v>1997</v>
      </c>
    </row>
    <row r="2368" spans="1:3" x14ac:dyDescent="0.25">
      <c r="A2368" s="1">
        <v>44312</v>
      </c>
      <c r="B2368" t="s">
        <v>3985</v>
      </c>
      <c r="C2368" t="s">
        <v>3986</v>
      </c>
    </row>
    <row r="2369" spans="1:3" x14ac:dyDescent="0.25">
      <c r="A2369" s="1">
        <v>44312</v>
      </c>
      <c r="B2369" t="s">
        <v>3989</v>
      </c>
      <c r="C2369" t="s">
        <v>3990</v>
      </c>
    </row>
    <row r="2370" spans="1:3" x14ac:dyDescent="0.25">
      <c r="A2370" s="1">
        <v>44312</v>
      </c>
      <c r="B2370" t="s">
        <v>3988</v>
      </c>
      <c r="C2370" t="s">
        <v>2456</v>
      </c>
    </row>
    <row r="2371" spans="1:3" x14ac:dyDescent="0.25">
      <c r="A2371" s="1">
        <v>44312</v>
      </c>
      <c r="B2371" t="s">
        <v>3987</v>
      </c>
    </row>
    <row r="2372" spans="1:3" x14ac:dyDescent="0.25">
      <c r="A2372" s="1">
        <v>44312</v>
      </c>
      <c r="B2372" t="s">
        <v>2024</v>
      </c>
    </row>
    <row r="2373" spans="1:3" x14ac:dyDescent="0.25">
      <c r="A2373" s="1">
        <v>44312</v>
      </c>
      <c r="B2373" t="s">
        <v>2024</v>
      </c>
    </row>
    <row r="2374" spans="1:3" x14ac:dyDescent="0.25">
      <c r="A2374" s="1">
        <v>44312</v>
      </c>
      <c r="B2374" t="s">
        <v>3995</v>
      </c>
      <c r="C2374" t="s">
        <v>3996</v>
      </c>
    </row>
    <row r="2375" spans="1:3" x14ac:dyDescent="0.25">
      <c r="A2375" s="1">
        <v>44312</v>
      </c>
      <c r="B2375" t="s">
        <v>4004</v>
      </c>
      <c r="C2375" t="s">
        <v>2922</v>
      </c>
    </row>
    <row r="2376" spans="1:3" x14ac:dyDescent="0.25">
      <c r="A2376" s="1">
        <v>44312</v>
      </c>
      <c r="B2376" t="s">
        <v>4005</v>
      </c>
      <c r="C2376" t="s">
        <v>2877</v>
      </c>
    </row>
    <row r="2377" spans="1:3" x14ac:dyDescent="0.25">
      <c r="A2377" s="1">
        <v>44312</v>
      </c>
      <c r="B2377" t="s">
        <v>1970</v>
      </c>
    </row>
    <row r="2378" spans="1:3" x14ac:dyDescent="0.25">
      <c r="A2378" s="1">
        <v>44312</v>
      </c>
      <c r="B2378" t="s">
        <v>1973</v>
      </c>
    </row>
    <row r="2379" spans="1:3" x14ac:dyDescent="0.25">
      <c r="A2379" s="1">
        <v>44312</v>
      </c>
      <c r="B2379" t="s">
        <v>4042</v>
      </c>
      <c r="C2379" t="s">
        <v>4043</v>
      </c>
    </row>
    <row r="2380" spans="1:3" x14ac:dyDescent="0.25">
      <c r="A2380" s="1">
        <v>44312</v>
      </c>
      <c r="B2380" t="s">
        <v>2911</v>
      </c>
    </row>
    <row r="2381" spans="1:3" x14ac:dyDescent="0.25">
      <c r="A2381" s="1">
        <v>44312</v>
      </c>
      <c r="B2381" t="s">
        <v>4045</v>
      </c>
    </row>
    <row r="2382" spans="1:3" x14ac:dyDescent="0.25">
      <c r="A2382" s="1">
        <v>44312</v>
      </c>
      <c r="B2382" t="s">
        <v>4046</v>
      </c>
    </row>
    <row r="2383" spans="1:3" x14ac:dyDescent="0.25">
      <c r="A2383" s="1">
        <v>44312</v>
      </c>
      <c r="B2383" t="s">
        <v>4044</v>
      </c>
    </row>
    <row r="2384" spans="1:3" x14ac:dyDescent="0.25">
      <c r="A2384" s="1">
        <v>44312</v>
      </c>
      <c r="B2384" t="s">
        <v>4047</v>
      </c>
      <c r="C2384" t="s">
        <v>4048</v>
      </c>
    </row>
    <row r="2385" spans="1:3" x14ac:dyDescent="0.25">
      <c r="A2385" s="1">
        <v>44312</v>
      </c>
      <c r="B2385" t="s">
        <v>4076</v>
      </c>
      <c r="C2385" t="s">
        <v>1999</v>
      </c>
    </row>
    <row r="2386" spans="1:3" x14ac:dyDescent="0.25">
      <c r="A2386" s="1">
        <v>44312</v>
      </c>
      <c r="B2386" t="s">
        <v>4077</v>
      </c>
      <c r="C2386" t="s">
        <v>2229</v>
      </c>
    </row>
    <row r="2387" spans="1:3" x14ac:dyDescent="0.25">
      <c r="A2387" s="1">
        <v>44312</v>
      </c>
      <c r="B2387" t="s">
        <v>4067</v>
      </c>
      <c r="C2387" t="s">
        <v>4068</v>
      </c>
    </row>
    <row r="2388" spans="1:3" x14ac:dyDescent="0.25">
      <c r="A2388" s="1">
        <v>44312</v>
      </c>
      <c r="B2388" t="s">
        <v>3261</v>
      </c>
      <c r="C2388" t="s">
        <v>2218</v>
      </c>
    </row>
    <row r="2389" spans="1:3" x14ac:dyDescent="0.25">
      <c r="A2389" s="1">
        <v>44312</v>
      </c>
      <c r="B2389" t="s">
        <v>4072</v>
      </c>
      <c r="C2389" t="s">
        <v>1999</v>
      </c>
    </row>
    <row r="2390" spans="1:3" x14ac:dyDescent="0.25">
      <c r="A2390" s="1">
        <v>44312</v>
      </c>
      <c r="B2390" t="s">
        <v>4070</v>
      </c>
      <c r="C2390" t="s">
        <v>2374</v>
      </c>
    </row>
    <row r="2391" spans="1:3" x14ac:dyDescent="0.25">
      <c r="A2391" s="1">
        <v>44312</v>
      </c>
      <c r="B2391" t="s">
        <v>4066</v>
      </c>
      <c r="C2391" t="s">
        <v>3536</v>
      </c>
    </row>
    <row r="2392" spans="1:3" x14ac:dyDescent="0.25">
      <c r="A2392" s="1">
        <v>44312</v>
      </c>
      <c r="B2392" t="s">
        <v>4069</v>
      </c>
      <c r="C2392" t="s">
        <v>2416</v>
      </c>
    </row>
    <row r="2393" spans="1:3" x14ac:dyDescent="0.25">
      <c r="A2393" s="1">
        <v>44312</v>
      </c>
      <c r="B2393" t="s">
        <v>2758</v>
      </c>
    </row>
    <row r="2394" spans="1:3" x14ac:dyDescent="0.25">
      <c r="A2394" s="1">
        <v>44312</v>
      </c>
      <c r="B2394" t="s">
        <v>1964</v>
      </c>
    </row>
    <row r="2395" spans="1:3" x14ac:dyDescent="0.25">
      <c r="A2395" s="1">
        <v>44312</v>
      </c>
      <c r="B2395" t="s">
        <v>1964</v>
      </c>
    </row>
    <row r="2396" spans="1:3" x14ac:dyDescent="0.25">
      <c r="A2396" s="1">
        <v>44312</v>
      </c>
      <c r="B2396" t="s">
        <v>4075</v>
      </c>
    </row>
    <row r="2397" spans="1:3" x14ac:dyDescent="0.25">
      <c r="A2397" s="1">
        <v>44312</v>
      </c>
      <c r="B2397" t="s">
        <v>4080</v>
      </c>
    </row>
    <row r="2398" spans="1:3" x14ac:dyDescent="0.25">
      <c r="A2398" s="1">
        <v>44312</v>
      </c>
      <c r="B2398" t="s">
        <v>4073</v>
      </c>
      <c r="C2398" t="s">
        <v>4074</v>
      </c>
    </row>
    <row r="2399" spans="1:3" x14ac:dyDescent="0.25">
      <c r="A2399" s="1">
        <v>44312</v>
      </c>
      <c r="B2399" t="s">
        <v>4078</v>
      </c>
      <c r="C2399" t="s">
        <v>4079</v>
      </c>
    </row>
    <row r="2400" spans="1:3" x14ac:dyDescent="0.25">
      <c r="A2400" s="1">
        <v>44312</v>
      </c>
      <c r="B2400" t="s">
        <v>4071</v>
      </c>
      <c r="C2400" t="s">
        <v>1999</v>
      </c>
    </row>
    <row r="2401" spans="1:3" x14ac:dyDescent="0.25">
      <c r="A2401" s="1">
        <v>44312</v>
      </c>
      <c r="B2401" t="s">
        <v>4094</v>
      </c>
    </row>
    <row r="2402" spans="1:3" x14ac:dyDescent="0.25">
      <c r="A2402" s="1">
        <v>44312</v>
      </c>
      <c r="B2402" t="s">
        <v>4096</v>
      </c>
      <c r="C2402" t="s">
        <v>3476</v>
      </c>
    </row>
    <row r="2403" spans="1:3" x14ac:dyDescent="0.25">
      <c r="A2403" s="1">
        <v>44312</v>
      </c>
      <c r="B2403" t="s">
        <v>4087</v>
      </c>
    </row>
    <row r="2404" spans="1:3" x14ac:dyDescent="0.25">
      <c r="A2404" s="1">
        <v>44312</v>
      </c>
      <c r="B2404" t="s">
        <v>4127</v>
      </c>
    </row>
    <row r="2405" spans="1:3" x14ac:dyDescent="0.25">
      <c r="A2405" s="1">
        <v>44312</v>
      </c>
      <c r="B2405" t="s">
        <v>4090</v>
      </c>
      <c r="C2405" t="s">
        <v>2204</v>
      </c>
    </row>
    <row r="2406" spans="1:3" x14ac:dyDescent="0.25">
      <c r="A2406" s="1">
        <v>44312</v>
      </c>
      <c r="B2406" t="s">
        <v>4132</v>
      </c>
      <c r="C2406" t="s">
        <v>4133</v>
      </c>
    </row>
    <row r="2407" spans="1:3" x14ac:dyDescent="0.25">
      <c r="A2407" s="1">
        <v>44312</v>
      </c>
      <c r="B2407" t="s">
        <v>3115</v>
      </c>
    </row>
    <row r="2408" spans="1:3" x14ac:dyDescent="0.25">
      <c r="A2408" s="1">
        <v>44312</v>
      </c>
      <c r="B2408" t="s">
        <v>4131</v>
      </c>
      <c r="C2408" t="s">
        <v>2227</v>
      </c>
    </row>
    <row r="2409" spans="1:3" x14ac:dyDescent="0.25">
      <c r="A2409" s="1">
        <v>44312</v>
      </c>
      <c r="B2409" t="s">
        <v>4100</v>
      </c>
    </row>
    <row r="2410" spans="1:3" x14ac:dyDescent="0.25">
      <c r="A2410" s="1">
        <v>44312</v>
      </c>
      <c r="B2410" t="s">
        <v>4126</v>
      </c>
      <c r="C2410" t="s">
        <v>2050</v>
      </c>
    </row>
    <row r="2411" spans="1:3" x14ac:dyDescent="0.25">
      <c r="A2411" s="1">
        <v>44312</v>
      </c>
      <c r="B2411" t="s">
        <v>4115</v>
      </c>
      <c r="C2411" t="s">
        <v>4116</v>
      </c>
    </row>
    <row r="2412" spans="1:3" x14ac:dyDescent="0.25">
      <c r="A2412" s="1">
        <v>44312</v>
      </c>
      <c r="B2412" t="s">
        <v>4093</v>
      </c>
    </row>
    <row r="2413" spans="1:3" x14ac:dyDescent="0.25">
      <c r="A2413" s="1">
        <v>44312</v>
      </c>
      <c r="B2413" t="s">
        <v>4111</v>
      </c>
    </row>
    <row r="2414" spans="1:3" x14ac:dyDescent="0.25">
      <c r="A2414" s="1">
        <v>44312</v>
      </c>
      <c r="B2414" t="s">
        <v>4101</v>
      </c>
      <c r="C2414" t="s">
        <v>2218</v>
      </c>
    </row>
    <row r="2415" spans="1:3" x14ac:dyDescent="0.25">
      <c r="A2415" s="1">
        <v>44312</v>
      </c>
      <c r="B2415" t="s">
        <v>4106</v>
      </c>
    </row>
    <row r="2416" spans="1:3" x14ac:dyDescent="0.25">
      <c r="A2416" s="1">
        <v>44312</v>
      </c>
      <c r="B2416" t="s">
        <v>4098</v>
      </c>
      <c r="C2416" t="s">
        <v>2204</v>
      </c>
    </row>
    <row r="2417" spans="1:3" x14ac:dyDescent="0.25">
      <c r="A2417" s="1">
        <v>44312</v>
      </c>
      <c r="B2417" t="s">
        <v>4102</v>
      </c>
      <c r="C2417" t="s">
        <v>2227</v>
      </c>
    </row>
    <row r="2418" spans="1:3" x14ac:dyDescent="0.25">
      <c r="A2418" s="1">
        <v>44312</v>
      </c>
      <c r="B2418" t="s">
        <v>4137</v>
      </c>
      <c r="C2418" t="s">
        <v>4138</v>
      </c>
    </row>
    <row r="2419" spans="1:3" x14ac:dyDescent="0.25">
      <c r="A2419" s="1">
        <v>44312</v>
      </c>
      <c r="B2419" t="s">
        <v>4108</v>
      </c>
      <c r="C2419" t="s">
        <v>2319</v>
      </c>
    </row>
    <row r="2420" spans="1:3" x14ac:dyDescent="0.25">
      <c r="A2420" s="1">
        <v>44312</v>
      </c>
      <c r="B2420" t="s">
        <v>4121</v>
      </c>
      <c r="C2420" t="s">
        <v>2227</v>
      </c>
    </row>
    <row r="2421" spans="1:3" x14ac:dyDescent="0.25">
      <c r="A2421" s="1">
        <v>44312</v>
      </c>
      <c r="B2421" t="s">
        <v>2484</v>
      </c>
      <c r="C2421" t="s">
        <v>2363</v>
      </c>
    </row>
    <row r="2422" spans="1:3" x14ac:dyDescent="0.25">
      <c r="A2422" s="1">
        <v>44312</v>
      </c>
      <c r="B2422" t="s">
        <v>4105</v>
      </c>
      <c r="C2422" t="s">
        <v>2004</v>
      </c>
    </row>
    <row r="2423" spans="1:3" x14ac:dyDescent="0.25">
      <c r="A2423" s="1">
        <v>44312</v>
      </c>
      <c r="B2423" t="s">
        <v>4088</v>
      </c>
      <c r="C2423" t="s">
        <v>1963</v>
      </c>
    </row>
    <row r="2424" spans="1:3" x14ac:dyDescent="0.25">
      <c r="A2424" s="1">
        <v>44312</v>
      </c>
      <c r="B2424" t="s">
        <v>1961</v>
      </c>
    </row>
    <row r="2425" spans="1:3" x14ac:dyDescent="0.25">
      <c r="A2425" s="1">
        <v>44312</v>
      </c>
      <c r="B2425" t="s">
        <v>4118</v>
      </c>
      <c r="C2425" t="s">
        <v>1999</v>
      </c>
    </row>
    <row r="2426" spans="1:3" x14ac:dyDescent="0.25">
      <c r="A2426" s="1">
        <v>44312</v>
      </c>
      <c r="B2426" t="s">
        <v>4104</v>
      </c>
    </row>
    <row r="2427" spans="1:3" x14ac:dyDescent="0.25">
      <c r="A2427" s="1">
        <v>44312</v>
      </c>
      <c r="B2427" t="s">
        <v>2362</v>
      </c>
      <c r="C2427" t="s">
        <v>2363</v>
      </c>
    </row>
    <row r="2428" spans="1:3" x14ac:dyDescent="0.25">
      <c r="A2428" s="1">
        <v>44312</v>
      </c>
      <c r="B2428" t="s">
        <v>4110</v>
      </c>
    </row>
    <row r="2429" spans="1:3" x14ac:dyDescent="0.25">
      <c r="A2429" s="1">
        <v>44312</v>
      </c>
      <c r="B2429" t="s">
        <v>4122</v>
      </c>
      <c r="C2429" t="s">
        <v>2004</v>
      </c>
    </row>
    <row r="2430" spans="1:3" x14ac:dyDescent="0.25">
      <c r="A2430" s="1">
        <v>44312</v>
      </c>
      <c r="B2430" t="s">
        <v>4134</v>
      </c>
      <c r="C2430" t="s">
        <v>2218</v>
      </c>
    </row>
    <row r="2431" spans="1:3" x14ac:dyDescent="0.25">
      <c r="A2431" s="1">
        <v>44312</v>
      </c>
      <c r="B2431" t="s">
        <v>4085</v>
      </c>
    </row>
    <row r="2432" spans="1:3" x14ac:dyDescent="0.25">
      <c r="A2432" s="1">
        <v>44312</v>
      </c>
      <c r="B2432" t="s">
        <v>4084</v>
      </c>
    </row>
    <row r="2433" spans="1:3" x14ac:dyDescent="0.25">
      <c r="A2433" s="1">
        <v>44312</v>
      </c>
      <c r="B2433" t="s">
        <v>4086</v>
      </c>
    </row>
    <row r="2434" spans="1:3" x14ac:dyDescent="0.25">
      <c r="A2434" s="1">
        <v>44312</v>
      </c>
      <c r="B2434" t="s">
        <v>4129</v>
      </c>
      <c r="C2434" t="s">
        <v>4130</v>
      </c>
    </row>
    <row r="2435" spans="1:3" x14ac:dyDescent="0.25">
      <c r="A2435" s="1">
        <v>44312</v>
      </c>
      <c r="B2435" t="s">
        <v>4112</v>
      </c>
    </row>
    <row r="2436" spans="1:3" x14ac:dyDescent="0.25">
      <c r="A2436" s="1">
        <v>44312</v>
      </c>
      <c r="B2436" t="s">
        <v>4123</v>
      </c>
    </row>
    <row r="2437" spans="1:3" x14ac:dyDescent="0.25">
      <c r="A2437" s="1">
        <v>44312</v>
      </c>
      <c r="B2437" t="s">
        <v>4117</v>
      </c>
    </row>
    <row r="2438" spans="1:3" x14ac:dyDescent="0.25">
      <c r="A2438" s="1">
        <v>44312</v>
      </c>
      <c r="B2438" t="s">
        <v>4089</v>
      </c>
      <c r="C2438" t="s">
        <v>2363</v>
      </c>
    </row>
    <row r="2439" spans="1:3" x14ac:dyDescent="0.25">
      <c r="A2439" s="1">
        <v>44312</v>
      </c>
      <c r="B2439" t="s">
        <v>4128</v>
      </c>
    </row>
    <row r="2440" spans="1:3" x14ac:dyDescent="0.25">
      <c r="A2440" s="1">
        <v>44312</v>
      </c>
      <c r="B2440" t="s">
        <v>4113</v>
      </c>
      <c r="C2440" t="s">
        <v>4114</v>
      </c>
    </row>
    <row r="2441" spans="1:3" x14ac:dyDescent="0.25">
      <c r="A2441" s="1">
        <v>44312</v>
      </c>
      <c r="B2441" t="s">
        <v>4107</v>
      </c>
      <c r="C2441" t="s">
        <v>2004</v>
      </c>
    </row>
    <row r="2442" spans="1:3" x14ac:dyDescent="0.25">
      <c r="A2442" s="1">
        <v>44312</v>
      </c>
      <c r="B2442" t="s">
        <v>4120</v>
      </c>
      <c r="C2442" t="s">
        <v>2229</v>
      </c>
    </row>
    <row r="2443" spans="1:3" x14ac:dyDescent="0.25">
      <c r="A2443" s="1">
        <v>44312</v>
      </c>
      <c r="B2443" t="s">
        <v>4124</v>
      </c>
      <c r="C2443" t="s">
        <v>4125</v>
      </c>
    </row>
    <row r="2444" spans="1:3" x14ac:dyDescent="0.25">
      <c r="A2444" s="1">
        <v>44312</v>
      </c>
      <c r="B2444" t="s">
        <v>4109</v>
      </c>
      <c r="C2444" t="s">
        <v>2164</v>
      </c>
    </row>
    <row r="2445" spans="1:3" x14ac:dyDescent="0.25">
      <c r="A2445" s="1">
        <v>44312</v>
      </c>
      <c r="B2445" t="s">
        <v>4095</v>
      </c>
      <c r="C2445" t="s">
        <v>2229</v>
      </c>
    </row>
    <row r="2446" spans="1:3" x14ac:dyDescent="0.25">
      <c r="A2446" s="1">
        <v>44312</v>
      </c>
      <c r="B2446" t="s">
        <v>4097</v>
      </c>
    </row>
    <row r="2447" spans="1:3" x14ac:dyDescent="0.25">
      <c r="A2447" s="1">
        <v>44312</v>
      </c>
      <c r="B2447" t="s">
        <v>4099</v>
      </c>
    </row>
    <row r="2448" spans="1:3" x14ac:dyDescent="0.25">
      <c r="A2448" s="1">
        <v>44312</v>
      </c>
      <c r="B2448" t="s">
        <v>4119</v>
      </c>
      <c r="C2448" t="s">
        <v>2323</v>
      </c>
    </row>
    <row r="2449" spans="1:3" x14ac:dyDescent="0.25">
      <c r="A2449" s="1">
        <v>44312</v>
      </c>
      <c r="B2449" t="s">
        <v>1945</v>
      </c>
    </row>
    <row r="2450" spans="1:3" x14ac:dyDescent="0.25">
      <c r="A2450" s="1">
        <v>44312</v>
      </c>
      <c r="B2450" t="s">
        <v>1945</v>
      </c>
    </row>
    <row r="2451" spans="1:3" x14ac:dyDescent="0.25">
      <c r="A2451" s="1">
        <v>44312</v>
      </c>
      <c r="B2451" t="s">
        <v>2024</v>
      </c>
    </row>
    <row r="2452" spans="1:3" x14ac:dyDescent="0.25">
      <c r="A2452" s="1">
        <v>44312</v>
      </c>
      <c r="B2452" t="s">
        <v>4135</v>
      </c>
    </row>
    <row r="2453" spans="1:3" x14ac:dyDescent="0.25">
      <c r="A2453" s="1">
        <v>44312</v>
      </c>
      <c r="B2453" t="s">
        <v>4136</v>
      </c>
    </row>
    <row r="2454" spans="1:3" x14ac:dyDescent="0.25">
      <c r="A2454" s="1">
        <v>44312</v>
      </c>
      <c r="B2454" t="s">
        <v>4091</v>
      </c>
      <c r="C2454" t="s">
        <v>4092</v>
      </c>
    </row>
    <row r="2455" spans="1:3" x14ac:dyDescent="0.25">
      <c r="A2455" s="1">
        <v>44312</v>
      </c>
      <c r="B2455" t="s">
        <v>4103</v>
      </c>
      <c r="C2455" t="s">
        <v>2218</v>
      </c>
    </row>
    <row r="2456" spans="1:3" x14ac:dyDescent="0.25">
      <c r="A2456" s="1">
        <v>44312</v>
      </c>
      <c r="B2456" t="s">
        <v>4153</v>
      </c>
    </row>
    <row r="2457" spans="1:3" x14ac:dyDescent="0.25">
      <c r="A2457" s="1">
        <v>44312</v>
      </c>
      <c r="B2457" t="s">
        <v>4154</v>
      </c>
    </row>
    <row r="2458" spans="1:3" x14ac:dyDescent="0.25">
      <c r="A2458" s="1">
        <v>44312</v>
      </c>
      <c r="B2458" t="s">
        <v>4172</v>
      </c>
      <c r="C2458" t="s">
        <v>3299</v>
      </c>
    </row>
    <row r="2459" spans="1:3" x14ac:dyDescent="0.25">
      <c r="A2459" s="1">
        <v>44312</v>
      </c>
      <c r="B2459" t="s">
        <v>4170</v>
      </c>
      <c r="C2459" t="s">
        <v>2004</v>
      </c>
    </row>
    <row r="2460" spans="1:3" x14ac:dyDescent="0.25">
      <c r="A2460" s="1">
        <v>44312</v>
      </c>
      <c r="B2460" t="s">
        <v>4171</v>
      </c>
      <c r="C2460" t="s">
        <v>1997</v>
      </c>
    </row>
    <row r="2461" spans="1:3" x14ac:dyDescent="0.25">
      <c r="A2461" s="1">
        <v>44312</v>
      </c>
      <c r="B2461" t="s">
        <v>3462</v>
      </c>
    </row>
    <row r="2462" spans="1:3" x14ac:dyDescent="0.25">
      <c r="A2462" s="1">
        <v>44312</v>
      </c>
      <c r="B2462" t="s">
        <v>4187</v>
      </c>
    </row>
    <row r="2463" spans="1:3" x14ac:dyDescent="0.25">
      <c r="A2463" s="1">
        <v>44312</v>
      </c>
      <c r="B2463" t="s">
        <v>4188</v>
      </c>
    </row>
    <row r="2464" spans="1:3" x14ac:dyDescent="0.25">
      <c r="A2464" s="1">
        <v>44312</v>
      </c>
      <c r="B2464" t="s">
        <v>4184</v>
      </c>
      <c r="C2464" t="s">
        <v>4185</v>
      </c>
    </row>
    <row r="2465" spans="1:3" x14ac:dyDescent="0.25">
      <c r="A2465" s="1">
        <v>44312</v>
      </c>
      <c r="B2465" t="s">
        <v>4186</v>
      </c>
    </row>
    <row r="2466" spans="1:3" x14ac:dyDescent="0.25">
      <c r="A2466" s="1">
        <v>44312</v>
      </c>
      <c r="B2466" t="s">
        <v>2645</v>
      </c>
    </row>
    <row r="2467" spans="1:3" x14ac:dyDescent="0.25">
      <c r="A2467" s="1">
        <v>44312</v>
      </c>
      <c r="B2467" t="s">
        <v>4203</v>
      </c>
      <c r="C2467" t="s">
        <v>2218</v>
      </c>
    </row>
    <row r="2468" spans="1:3" x14ac:dyDescent="0.25">
      <c r="A2468" s="1">
        <v>44312</v>
      </c>
      <c r="B2468" t="s">
        <v>2484</v>
      </c>
      <c r="C2468" t="s">
        <v>2363</v>
      </c>
    </row>
    <row r="2469" spans="1:3" x14ac:dyDescent="0.25">
      <c r="A2469" s="1">
        <v>44312</v>
      </c>
      <c r="B2469" t="s">
        <v>4202</v>
      </c>
      <c r="C2469" t="s">
        <v>2164</v>
      </c>
    </row>
    <row r="2470" spans="1:3" x14ac:dyDescent="0.25">
      <c r="A2470" s="1">
        <v>44312</v>
      </c>
      <c r="B2470" t="s">
        <v>4201</v>
      </c>
      <c r="C2470" t="s">
        <v>2004</v>
      </c>
    </row>
    <row r="2471" spans="1:3" x14ac:dyDescent="0.25">
      <c r="A2471" s="1">
        <v>44315</v>
      </c>
      <c r="B2471" t="s">
        <v>2027</v>
      </c>
      <c r="C2471" t="s">
        <v>2028</v>
      </c>
    </row>
    <row r="2472" spans="1:3" x14ac:dyDescent="0.25">
      <c r="A2472" s="1">
        <v>44315</v>
      </c>
      <c r="B2472" t="s">
        <v>2019</v>
      </c>
    </row>
    <row r="2473" spans="1:3" x14ac:dyDescent="0.25">
      <c r="A2473" s="1">
        <v>44315</v>
      </c>
      <c r="B2473" t="s">
        <v>2024</v>
      </c>
    </row>
    <row r="2474" spans="1:3" x14ac:dyDescent="0.25">
      <c r="A2474" s="1">
        <v>44315</v>
      </c>
      <c r="B2474" t="s">
        <v>2022</v>
      </c>
      <c r="C2474" t="s">
        <v>2023</v>
      </c>
    </row>
    <row r="2475" spans="1:3" x14ac:dyDescent="0.25">
      <c r="A2475" s="1">
        <v>44315</v>
      </c>
      <c r="B2475" t="s">
        <v>2025</v>
      </c>
      <c r="C2475" t="s">
        <v>2026</v>
      </c>
    </row>
    <row r="2476" spans="1:3" x14ac:dyDescent="0.25">
      <c r="A2476" s="1">
        <v>44315</v>
      </c>
      <c r="B2476" t="s">
        <v>2020</v>
      </c>
      <c r="C2476" t="s">
        <v>2021</v>
      </c>
    </row>
    <row r="2477" spans="1:3" x14ac:dyDescent="0.25">
      <c r="A2477" s="1">
        <v>44315</v>
      </c>
      <c r="B2477" t="s">
        <v>2475</v>
      </c>
      <c r="C2477" t="s">
        <v>2476</v>
      </c>
    </row>
    <row r="2478" spans="1:3" x14ac:dyDescent="0.25">
      <c r="A2478" s="1">
        <v>44315</v>
      </c>
      <c r="B2478" t="s">
        <v>4139</v>
      </c>
      <c r="C2478" t="s">
        <v>2456</v>
      </c>
    </row>
    <row r="2479" spans="1:3" x14ac:dyDescent="0.25">
      <c r="A2479" s="1">
        <v>44315</v>
      </c>
      <c r="B2479" t="s">
        <v>4140</v>
      </c>
    </row>
    <row r="2480" spans="1:3" x14ac:dyDescent="0.25">
      <c r="A2480" s="1">
        <v>44315</v>
      </c>
      <c r="B2480" t="s">
        <v>4141</v>
      </c>
      <c r="C2480" t="s">
        <v>3706</v>
      </c>
    </row>
    <row r="2481" spans="1:3" x14ac:dyDescent="0.25">
      <c r="A2481" s="1">
        <v>44315</v>
      </c>
      <c r="B2481" t="s">
        <v>4142</v>
      </c>
    </row>
    <row r="2482" spans="1:3" x14ac:dyDescent="0.25">
      <c r="A2482" s="1">
        <v>44315</v>
      </c>
      <c r="B2482" t="s">
        <v>4157</v>
      </c>
      <c r="C2482" t="s">
        <v>2004</v>
      </c>
    </row>
    <row r="2483" spans="1:3" x14ac:dyDescent="0.25">
      <c r="A2483" s="1">
        <v>44315</v>
      </c>
      <c r="B2483" t="s">
        <v>4155</v>
      </c>
      <c r="C2483" t="s">
        <v>2004</v>
      </c>
    </row>
    <row r="2484" spans="1:3" x14ac:dyDescent="0.25">
      <c r="A2484" s="1">
        <v>44315</v>
      </c>
      <c r="B2484" t="s">
        <v>4156</v>
      </c>
      <c r="C2484" t="s">
        <v>2004</v>
      </c>
    </row>
    <row r="2485" spans="1:3" x14ac:dyDescent="0.25">
      <c r="A2485" s="1">
        <v>44315</v>
      </c>
      <c r="B2485" t="s">
        <v>2024</v>
      </c>
    </row>
    <row r="2486" spans="1:3" x14ac:dyDescent="0.25">
      <c r="A2486" s="1">
        <v>44315</v>
      </c>
      <c r="B2486" t="s">
        <v>2024</v>
      </c>
    </row>
    <row r="2487" spans="1:3" x14ac:dyDescent="0.25">
      <c r="A2487" s="1">
        <v>44316</v>
      </c>
      <c r="B2487" t="s">
        <v>3426</v>
      </c>
      <c r="C2487" t="s">
        <v>2441</v>
      </c>
    </row>
    <row r="2488" spans="1:3" x14ac:dyDescent="0.25">
      <c r="A2488" s="1">
        <v>44316</v>
      </c>
      <c r="B2488" t="s">
        <v>3419</v>
      </c>
      <c r="C2488" t="s">
        <v>3418</v>
      </c>
    </row>
    <row r="2489" spans="1:3" x14ac:dyDescent="0.25">
      <c r="A2489" s="1">
        <v>44316</v>
      </c>
      <c r="B2489" t="s">
        <v>3417</v>
      </c>
      <c r="C2489" t="s">
        <v>3418</v>
      </c>
    </row>
    <row r="2490" spans="1:3" x14ac:dyDescent="0.25">
      <c r="A2490" s="1">
        <v>44316</v>
      </c>
      <c r="B2490" t="s">
        <v>3424</v>
      </c>
      <c r="C2490" t="s">
        <v>3425</v>
      </c>
    </row>
    <row r="2491" spans="1:3" x14ac:dyDescent="0.25">
      <c r="A2491" s="1">
        <v>44316</v>
      </c>
      <c r="B2491" t="s">
        <v>3422</v>
      </c>
      <c r="C2491" t="s">
        <v>2026</v>
      </c>
    </row>
    <row r="2492" spans="1:3" x14ac:dyDescent="0.25">
      <c r="A2492" s="1">
        <v>44316</v>
      </c>
      <c r="B2492" t="s">
        <v>2024</v>
      </c>
    </row>
    <row r="2493" spans="1:3" x14ac:dyDescent="0.25">
      <c r="A2493" s="1">
        <v>44316</v>
      </c>
      <c r="B2493" t="s">
        <v>3420</v>
      </c>
    </row>
    <row r="2494" spans="1:3" x14ac:dyDescent="0.25">
      <c r="A2494" s="1">
        <v>44316</v>
      </c>
      <c r="B2494" t="s">
        <v>3421</v>
      </c>
      <c r="C2494" t="s">
        <v>2325</v>
      </c>
    </row>
    <row r="2495" spans="1:3" x14ac:dyDescent="0.25">
      <c r="A2495" s="1">
        <v>44316</v>
      </c>
      <c r="B2495" t="s">
        <v>3423</v>
      </c>
    </row>
    <row r="2496" spans="1:3" x14ac:dyDescent="0.25">
      <c r="A2496" s="1">
        <v>44316</v>
      </c>
      <c r="B2496" t="s">
        <v>3427</v>
      </c>
      <c r="C2496" t="s">
        <v>1999</v>
      </c>
    </row>
    <row r="2497" spans="1:3" x14ac:dyDescent="0.25">
      <c r="A2497" s="1">
        <v>44320</v>
      </c>
      <c r="B2497" t="s">
        <v>2228</v>
      </c>
      <c r="C2497" t="s">
        <v>2229</v>
      </c>
    </row>
    <row r="2498" spans="1:3" x14ac:dyDescent="0.25">
      <c r="A2498" s="1">
        <v>44320</v>
      </c>
      <c r="B2498" t="s">
        <v>2318</v>
      </c>
      <c r="C2498" t="s">
        <v>2319</v>
      </c>
    </row>
    <row r="2499" spans="1:3" x14ac:dyDescent="0.25">
      <c r="A2499" s="1">
        <v>44320</v>
      </c>
      <c r="B2499" t="s">
        <v>2306</v>
      </c>
      <c r="C2499" t="s">
        <v>2034</v>
      </c>
    </row>
    <row r="2500" spans="1:3" x14ac:dyDescent="0.25">
      <c r="A2500" s="1">
        <v>44320</v>
      </c>
      <c r="B2500" t="s">
        <v>2314</v>
      </c>
      <c r="C2500" t="s">
        <v>2315</v>
      </c>
    </row>
    <row r="2501" spans="1:3" x14ac:dyDescent="0.25">
      <c r="A2501" s="1">
        <v>44320</v>
      </c>
      <c r="B2501" t="s">
        <v>2322</v>
      </c>
      <c r="C2501" t="s">
        <v>2323</v>
      </c>
    </row>
    <row r="2502" spans="1:3" x14ac:dyDescent="0.25">
      <c r="A2502" s="1">
        <v>44320</v>
      </c>
      <c r="B2502" t="s">
        <v>2303</v>
      </c>
      <c r="C2502" t="s">
        <v>2304</v>
      </c>
    </row>
    <row r="2503" spans="1:3" x14ac:dyDescent="0.25">
      <c r="A2503" s="1">
        <v>44320</v>
      </c>
      <c r="B2503" t="s">
        <v>2313</v>
      </c>
    </row>
    <row r="2504" spans="1:3" x14ac:dyDescent="0.25">
      <c r="A2504" s="1">
        <v>44320</v>
      </c>
      <c r="B2504" t="s">
        <v>2320</v>
      </c>
      <c r="C2504" t="s">
        <v>2321</v>
      </c>
    </row>
    <row r="2505" spans="1:3" x14ac:dyDescent="0.25">
      <c r="A2505" s="1">
        <v>44320</v>
      </c>
      <c r="B2505" t="s">
        <v>2305</v>
      </c>
    </row>
    <row r="2506" spans="1:3" x14ac:dyDescent="0.25">
      <c r="A2506" s="1">
        <v>44320</v>
      </c>
      <c r="B2506" t="s">
        <v>2316</v>
      </c>
      <c r="C2506" t="s">
        <v>2317</v>
      </c>
    </row>
    <row r="2507" spans="1:3" x14ac:dyDescent="0.25">
      <c r="A2507" s="1">
        <v>44320</v>
      </c>
      <c r="B2507" t="s">
        <v>2324</v>
      </c>
      <c r="C2507" t="s">
        <v>2325</v>
      </c>
    </row>
    <row r="2508" spans="1:3" x14ac:dyDescent="0.25">
      <c r="A2508" s="1">
        <v>44320</v>
      </c>
      <c r="B2508" t="s">
        <v>2311</v>
      </c>
      <c r="C2508" t="s">
        <v>2312</v>
      </c>
    </row>
    <row r="2509" spans="1:3" x14ac:dyDescent="0.25">
      <c r="A2509" s="1">
        <v>44320</v>
      </c>
      <c r="B2509" t="s">
        <v>2309</v>
      </c>
      <c r="C2509" t="s">
        <v>2310</v>
      </c>
    </row>
    <row r="2510" spans="1:3" x14ac:dyDescent="0.25">
      <c r="A2510" s="1">
        <v>44320</v>
      </c>
      <c r="B2510" t="s">
        <v>2307</v>
      </c>
      <c r="C2510" t="s">
        <v>2308</v>
      </c>
    </row>
    <row r="2511" spans="1:3" x14ac:dyDescent="0.25">
      <c r="A2511" s="1">
        <v>44320</v>
      </c>
      <c r="B2511" t="s">
        <v>2782</v>
      </c>
      <c r="C2511" t="s">
        <v>2269</v>
      </c>
    </row>
    <row r="2512" spans="1:3" x14ac:dyDescent="0.25">
      <c r="A2512" s="1">
        <v>44320</v>
      </c>
      <c r="B2512" t="s">
        <v>2788</v>
      </c>
    </row>
    <row r="2513" spans="1:3" x14ac:dyDescent="0.25">
      <c r="A2513" s="1">
        <v>44320</v>
      </c>
      <c r="B2513" t="s">
        <v>2784</v>
      </c>
      <c r="C2513" t="s">
        <v>2785</v>
      </c>
    </row>
    <row r="2514" spans="1:3" x14ac:dyDescent="0.25">
      <c r="A2514" s="1">
        <v>44320</v>
      </c>
      <c r="B2514" t="s">
        <v>2786</v>
      </c>
      <c r="C2514" t="s">
        <v>2787</v>
      </c>
    </row>
    <row r="2515" spans="1:3" x14ac:dyDescent="0.25">
      <c r="A2515" s="1">
        <v>44320</v>
      </c>
      <c r="B2515" t="s">
        <v>2783</v>
      </c>
    </row>
    <row r="2516" spans="1:3" x14ac:dyDescent="0.25">
      <c r="A2516" s="1">
        <v>44320</v>
      </c>
      <c r="B2516" t="s">
        <v>3111</v>
      </c>
      <c r="C2516" t="s">
        <v>3112</v>
      </c>
    </row>
    <row r="2517" spans="1:3" x14ac:dyDescent="0.25">
      <c r="A2517" s="1">
        <v>44320</v>
      </c>
      <c r="B2517" t="s">
        <v>3113</v>
      </c>
      <c r="C2517" t="s">
        <v>3114</v>
      </c>
    </row>
    <row r="2518" spans="1:3" x14ac:dyDescent="0.25">
      <c r="A2518" s="1">
        <v>44320</v>
      </c>
      <c r="B2518" t="s">
        <v>3467</v>
      </c>
      <c r="C2518" t="s">
        <v>2319</v>
      </c>
    </row>
    <row r="2519" spans="1:3" x14ac:dyDescent="0.25">
      <c r="A2519" s="1">
        <v>44320</v>
      </c>
      <c r="B2519" t="s">
        <v>3465</v>
      </c>
      <c r="C2519" t="s">
        <v>2319</v>
      </c>
    </row>
    <row r="2520" spans="1:3" x14ac:dyDescent="0.25">
      <c r="A2520" s="1">
        <v>44320</v>
      </c>
      <c r="B2520" t="s">
        <v>3470</v>
      </c>
      <c r="C2520" t="s">
        <v>3471</v>
      </c>
    </row>
    <row r="2521" spans="1:3" x14ac:dyDescent="0.25">
      <c r="A2521" s="1">
        <v>44320</v>
      </c>
      <c r="B2521" t="s">
        <v>3466</v>
      </c>
      <c r="C2521" t="s">
        <v>2319</v>
      </c>
    </row>
    <row r="2522" spans="1:3" x14ac:dyDescent="0.25">
      <c r="A2522" s="1">
        <v>44320</v>
      </c>
      <c r="B2522" t="s">
        <v>3468</v>
      </c>
      <c r="C2522" t="s">
        <v>3469</v>
      </c>
    </row>
    <row r="2523" spans="1:3" x14ac:dyDescent="0.25">
      <c r="A2523" s="1">
        <v>44320</v>
      </c>
      <c r="B2523" t="s">
        <v>5927</v>
      </c>
    </row>
    <row r="2524" spans="1:3" x14ac:dyDescent="0.25">
      <c r="A2524" s="1">
        <v>44320</v>
      </c>
      <c r="B2524" t="s">
        <v>3704</v>
      </c>
    </row>
    <row r="2525" spans="1:3" x14ac:dyDescent="0.25">
      <c r="A2525" s="1">
        <v>44320</v>
      </c>
      <c r="B2525" t="s">
        <v>3705</v>
      </c>
      <c r="C2525" t="s">
        <v>3706</v>
      </c>
    </row>
    <row r="2526" spans="1:3" x14ac:dyDescent="0.25">
      <c r="A2526" s="1">
        <v>44320</v>
      </c>
      <c r="B2526" t="s">
        <v>3699</v>
      </c>
      <c r="C2526" t="s">
        <v>3334</v>
      </c>
    </row>
    <row r="2527" spans="1:3" x14ac:dyDescent="0.25">
      <c r="A2527" s="1">
        <v>44320</v>
      </c>
      <c r="B2527" t="s">
        <v>3700</v>
      </c>
      <c r="C2527" t="s">
        <v>3701</v>
      </c>
    </row>
    <row r="2528" spans="1:3" x14ac:dyDescent="0.25">
      <c r="A2528" s="1">
        <v>44320</v>
      </c>
      <c r="B2528" t="s">
        <v>3702</v>
      </c>
      <c r="C2528" t="s">
        <v>3703</v>
      </c>
    </row>
    <row r="2529" spans="1:3" x14ac:dyDescent="0.25">
      <c r="A2529" s="1">
        <v>44320</v>
      </c>
      <c r="B2529" t="s">
        <v>3707</v>
      </c>
    </row>
    <row r="2530" spans="1:3" x14ac:dyDescent="0.25">
      <c r="A2530" s="1">
        <v>44320</v>
      </c>
      <c r="B2530" t="s">
        <v>4144</v>
      </c>
      <c r="C2530" t="s">
        <v>3706</v>
      </c>
    </row>
    <row r="2531" spans="1:3" x14ac:dyDescent="0.25">
      <c r="A2531" s="1">
        <v>44320</v>
      </c>
      <c r="B2531" t="s">
        <v>4143</v>
      </c>
    </row>
    <row r="2532" spans="1:3" x14ac:dyDescent="0.25">
      <c r="A2532" s="1">
        <v>44320</v>
      </c>
      <c r="B2532" t="s">
        <v>4145</v>
      </c>
    </row>
    <row r="2533" spans="1:3" x14ac:dyDescent="0.25">
      <c r="A2533" s="1">
        <v>44320</v>
      </c>
      <c r="B2533" t="s">
        <v>4148</v>
      </c>
      <c r="C2533" t="s">
        <v>4149</v>
      </c>
    </row>
    <row r="2534" spans="1:3" x14ac:dyDescent="0.25">
      <c r="A2534" s="1">
        <v>44320</v>
      </c>
      <c r="B2534" t="s">
        <v>4146</v>
      </c>
      <c r="C2534" t="s">
        <v>4147</v>
      </c>
    </row>
    <row r="2535" spans="1:3" x14ac:dyDescent="0.25">
      <c r="A2535" s="1">
        <v>44320</v>
      </c>
      <c r="B2535" t="s">
        <v>4151</v>
      </c>
      <c r="C2535" t="s">
        <v>4152</v>
      </c>
    </row>
    <row r="2536" spans="1:3" x14ac:dyDescent="0.25">
      <c r="A2536" s="1">
        <v>44320</v>
      </c>
      <c r="B2536" t="s">
        <v>2165</v>
      </c>
      <c r="C2536" t="s">
        <v>4150</v>
      </c>
    </row>
    <row r="2537" spans="1:3" x14ac:dyDescent="0.25">
      <c r="A2537" s="1">
        <v>44326</v>
      </c>
      <c r="B2537" t="s">
        <v>5068</v>
      </c>
      <c r="C2537" t="s">
        <v>5069</v>
      </c>
    </row>
    <row r="2538" spans="1:3" ht="255" x14ac:dyDescent="0.25">
      <c r="A2538" s="1">
        <v>44326</v>
      </c>
      <c r="B2538" s="9" t="s">
        <v>5070</v>
      </c>
      <c r="C2538" t="s">
        <v>2213</v>
      </c>
    </row>
    <row r="2539" spans="1:3" x14ac:dyDescent="0.25">
      <c r="A2539" s="1">
        <v>44326</v>
      </c>
      <c r="B2539" t="s">
        <v>5079</v>
      </c>
    </row>
    <row r="2540" spans="1:3" x14ac:dyDescent="0.25">
      <c r="A2540" s="1">
        <v>44326</v>
      </c>
      <c r="B2540" t="s">
        <v>5080</v>
      </c>
      <c r="C2540" t="s">
        <v>5081</v>
      </c>
    </row>
    <row r="2541" spans="1:3" x14ac:dyDescent="0.25">
      <c r="A2541" s="1">
        <v>44326</v>
      </c>
      <c r="B2541" t="s">
        <v>5083</v>
      </c>
      <c r="C2541" t="s">
        <v>5084</v>
      </c>
    </row>
    <row r="2542" spans="1:3" x14ac:dyDescent="0.25">
      <c r="A2542" s="1">
        <v>44326</v>
      </c>
      <c r="B2542" t="s">
        <v>5086</v>
      </c>
      <c r="C2542" t="s">
        <v>3435</v>
      </c>
    </row>
    <row r="2543" spans="1:3" x14ac:dyDescent="0.25">
      <c r="A2543" s="1">
        <v>44326</v>
      </c>
      <c r="B2543" t="s">
        <v>5082</v>
      </c>
      <c r="C2543" t="s">
        <v>2852</v>
      </c>
    </row>
    <row r="2544" spans="1:3" x14ac:dyDescent="0.25">
      <c r="A2544" s="1">
        <v>44326</v>
      </c>
      <c r="B2544" t="s">
        <v>5088</v>
      </c>
    </row>
    <row r="2545" spans="1:3" x14ac:dyDescent="0.25">
      <c r="A2545" s="1">
        <v>44326</v>
      </c>
      <c r="B2545" t="s">
        <v>5085</v>
      </c>
    </row>
    <row r="2546" spans="1:3" x14ac:dyDescent="0.25">
      <c r="A2546" s="1">
        <v>44326</v>
      </c>
      <c r="B2546" t="s">
        <v>5087</v>
      </c>
      <c r="C2546" t="s">
        <v>5084</v>
      </c>
    </row>
    <row r="2547" spans="1:3" x14ac:dyDescent="0.25">
      <c r="A2547" s="1">
        <v>44326</v>
      </c>
      <c r="B2547" t="s">
        <v>5100</v>
      </c>
    </row>
    <row r="2548" spans="1:3" x14ac:dyDescent="0.25">
      <c r="A2548" s="1">
        <v>44326</v>
      </c>
      <c r="B2548" t="s">
        <v>5100</v>
      </c>
      <c r="C2548" t="s">
        <v>2026</v>
      </c>
    </row>
    <row r="2549" spans="1:3" x14ac:dyDescent="0.25">
      <c r="A2549" s="1">
        <v>44326</v>
      </c>
      <c r="B2549" t="s">
        <v>5106</v>
      </c>
      <c r="C2549" t="s">
        <v>3004</v>
      </c>
    </row>
    <row r="2550" spans="1:3" x14ac:dyDescent="0.25">
      <c r="A2550" s="1">
        <v>44326</v>
      </c>
      <c r="B2550" t="s">
        <v>5102</v>
      </c>
      <c r="C2550" t="s">
        <v>5103</v>
      </c>
    </row>
    <row r="2551" spans="1:3" x14ac:dyDescent="0.25">
      <c r="A2551" s="1">
        <v>44326</v>
      </c>
      <c r="B2551" t="s">
        <v>5107</v>
      </c>
      <c r="C2551" t="s">
        <v>5094</v>
      </c>
    </row>
    <row r="2552" spans="1:3" x14ac:dyDescent="0.25">
      <c r="A2552" s="1">
        <v>44326</v>
      </c>
      <c r="B2552" t="s">
        <v>5101</v>
      </c>
      <c r="C2552" t="s">
        <v>2319</v>
      </c>
    </row>
    <row r="2553" spans="1:3" x14ac:dyDescent="0.25">
      <c r="A2553" s="1">
        <v>44326</v>
      </c>
      <c r="B2553" t="s">
        <v>5108</v>
      </c>
      <c r="C2553" t="s">
        <v>2321</v>
      </c>
    </row>
    <row r="2554" spans="1:3" x14ac:dyDescent="0.25">
      <c r="A2554" s="1">
        <v>44326</v>
      </c>
      <c r="B2554" t="s">
        <v>5104</v>
      </c>
      <c r="C2554" t="s">
        <v>5105</v>
      </c>
    </row>
    <row r="2555" spans="1:3" x14ac:dyDescent="0.25">
      <c r="A2555" s="1">
        <v>44326</v>
      </c>
      <c r="B2555" t="s">
        <v>5109</v>
      </c>
      <c r="C2555" t="s">
        <v>5110</v>
      </c>
    </row>
    <row r="2556" spans="1:3" x14ac:dyDescent="0.25">
      <c r="A2556" s="1">
        <v>44326</v>
      </c>
      <c r="B2556" t="s">
        <v>5117</v>
      </c>
      <c r="C2556" t="s">
        <v>5118</v>
      </c>
    </row>
    <row r="2557" spans="1:3" x14ac:dyDescent="0.25">
      <c r="A2557" s="1">
        <v>44326</v>
      </c>
      <c r="B2557" t="s">
        <v>5125</v>
      </c>
      <c r="C2557" t="s">
        <v>3158</v>
      </c>
    </row>
    <row r="2558" spans="1:3" x14ac:dyDescent="0.25">
      <c r="A2558" s="1">
        <v>44326</v>
      </c>
      <c r="B2558" t="s">
        <v>5128</v>
      </c>
      <c r="C2558" t="s">
        <v>2202</v>
      </c>
    </row>
    <row r="2559" spans="1:3" x14ac:dyDescent="0.25">
      <c r="A2559" s="1">
        <v>44326</v>
      </c>
      <c r="B2559" t="s">
        <v>5123</v>
      </c>
      <c r="C2559" t="s">
        <v>5124</v>
      </c>
    </row>
    <row r="2560" spans="1:3" x14ac:dyDescent="0.25">
      <c r="A2560" s="1">
        <v>44326</v>
      </c>
      <c r="B2560" t="s">
        <v>5122</v>
      </c>
    </row>
    <row r="2561" spans="1:3" x14ac:dyDescent="0.25">
      <c r="A2561" s="1">
        <v>44326</v>
      </c>
      <c r="B2561" t="s">
        <v>5126</v>
      </c>
      <c r="C2561" t="s">
        <v>5127</v>
      </c>
    </row>
    <row r="2562" spans="1:3" x14ac:dyDescent="0.25">
      <c r="A2562" s="1">
        <v>44326</v>
      </c>
      <c r="B2562" t="s">
        <v>5154</v>
      </c>
    </row>
    <row r="2563" spans="1:3" x14ac:dyDescent="0.25">
      <c r="A2563" s="1">
        <v>44326</v>
      </c>
      <c r="B2563" t="s">
        <v>5151</v>
      </c>
    </row>
    <row r="2564" spans="1:3" x14ac:dyDescent="0.25">
      <c r="A2564" s="1">
        <v>44326</v>
      </c>
      <c r="B2564" t="s">
        <v>5152</v>
      </c>
      <c r="C2564" t="s">
        <v>3334</v>
      </c>
    </row>
    <row r="2565" spans="1:3" x14ac:dyDescent="0.25">
      <c r="A2565" s="1">
        <v>44326</v>
      </c>
      <c r="B2565" t="s">
        <v>5153</v>
      </c>
      <c r="C2565" t="s">
        <v>3866</v>
      </c>
    </row>
    <row r="2566" spans="1:3" x14ac:dyDescent="0.25">
      <c r="A2566" s="1">
        <v>44326</v>
      </c>
      <c r="B2566" t="s">
        <v>5170</v>
      </c>
      <c r="C2566" t="s">
        <v>1999</v>
      </c>
    </row>
    <row r="2567" spans="1:3" x14ac:dyDescent="0.25">
      <c r="A2567" s="1">
        <v>44326</v>
      </c>
      <c r="B2567" t="s">
        <v>5171</v>
      </c>
      <c r="C2567" t="s">
        <v>4150</v>
      </c>
    </row>
    <row r="2568" spans="1:3" x14ac:dyDescent="0.25">
      <c r="A2568" s="1">
        <v>44326</v>
      </c>
      <c r="B2568" t="s">
        <v>5173</v>
      </c>
      <c r="C2568" t="s">
        <v>3435</v>
      </c>
    </row>
    <row r="2569" spans="1:3" x14ac:dyDescent="0.25">
      <c r="A2569" s="1">
        <v>44326</v>
      </c>
      <c r="B2569" t="s">
        <v>5180</v>
      </c>
      <c r="C2569" t="s">
        <v>3234</v>
      </c>
    </row>
    <row r="2570" spans="1:3" x14ac:dyDescent="0.25">
      <c r="A2570" s="1">
        <v>44326</v>
      </c>
      <c r="B2570" t="s">
        <v>5175</v>
      </c>
      <c r="C2570" t="s">
        <v>5176</v>
      </c>
    </row>
    <row r="2571" spans="1:3" x14ac:dyDescent="0.25">
      <c r="A2571" s="1">
        <v>44326</v>
      </c>
      <c r="B2571" t="s">
        <v>5174</v>
      </c>
    </row>
    <row r="2572" spans="1:3" x14ac:dyDescent="0.25">
      <c r="A2572" s="1">
        <v>44326</v>
      </c>
      <c r="B2572" t="s">
        <v>5183</v>
      </c>
    </row>
    <row r="2573" spans="1:3" x14ac:dyDescent="0.25">
      <c r="A2573" s="1">
        <v>44326</v>
      </c>
      <c r="B2573" t="s">
        <v>5184</v>
      </c>
    </row>
    <row r="2574" spans="1:3" x14ac:dyDescent="0.25">
      <c r="A2574" s="1">
        <v>44326</v>
      </c>
      <c r="B2574" t="s">
        <v>5172</v>
      </c>
    </row>
    <row r="2575" spans="1:3" x14ac:dyDescent="0.25">
      <c r="A2575" s="1">
        <v>44326</v>
      </c>
      <c r="B2575" t="s">
        <v>5186</v>
      </c>
    </row>
    <row r="2576" spans="1:3" x14ac:dyDescent="0.25">
      <c r="A2576" s="1">
        <v>44326</v>
      </c>
      <c r="B2576" t="s">
        <v>5185</v>
      </c>
      <c r="C2576" t="s">
        <v>3165</v>
      </c>
    </row>
    <row r="2577" spans="1:3" x14ac:dyDescent="0.25">
      <c r="A2577" s="1">
        <v>44326</v>
      </c>
      <c r="B2577" t="s">
        <v>5181</v>
      </c>
      <c r="C2577" t="s">
        <v>2450</v>
      </c>
    </row>
    <row r="2578" spans="1:3" x14ac:dyDescent="0.25">
      <c r="A2578" s="1">
        <v>44326</v>
      </c>
      <c r="B2578" t="s">
        <v>5182</v>
      </c>
      <c r="C2578" t="s">
        <v>2319</v>
      </c>
    </row>
    <row r="2579" spans="1:3" x14ac:dyDescent="0.25">
      <c r="A2579" s="1">
        <v>44326</v>
      </c>
      <c r="B2579" t="s">
        <v>5177</v>
      </c>
      <c r="C2579" t="s">
        <v>5178</v>
      </c>
    </row>
    <row r="2580" spans="1:3" x14ac:dyDescent="0.25">
      <c r="A2580" s="1">
        <v>44326</v>
      </c>
      <c r="B2580" t="s">
        <v>5179</v>
      </c>
    </row>
    <row r="2581" spans="1:3" x14ac:dyDescent="0.25">
      <c r="A2581" s="1">
        <v>44326</v>
      </c>
      <c r="B2581" t="s">
        <v>2373</v>
      </c>
      <c r="C2581" t="s">
        <v>5187</v>
      </c>
    </row>
    <row r="2582" spans="1:3" x14ac:dyDescent="0.25">
      <c r="A2582" s="1">
        <v>44326</v>
      </c>
      <c r="B2582" t="s">
        <v>2597</v>
      </c>
      <c r="C2582" t="s">
        <v>2164</v>
      </c>
    </row>
    <row r="2583" spans="1:3" x14ac:dyDescent="0.25">
      <c r="A2583" s="1">
        <v>44326</v>
      </c>
      <c r="B2583" t="s">
        <v>5198</v>
      </c>
      <c r="C2583" t="s">
        <v>2319</v>
      </c>
    </row>
    <row r="2584" spans="1:3" x14ac:dyDescent="0.25">
      <c r="A2584" s="1">
        <v>44326</v>
      </c>
      <c r="B2584" t="s">
        <v>5196</v>
      </c>
      <c r="C2584" t="s">
        <v>2229</v>
      </c>
    </row>
    <row r="2585" spans="1:3" x14ac:dyDescent="0.25">
      <c r="A2585" s="1">
        <v>44326</v>
      </c>
      <c r="B2585" t="s">
        <v>5200</v>
      </c>
      <c r="C2585" t="s">
        <v>2319</v>
      </c>
    </row>
    <row r="2586" spans="1:3" x14ac:dyDescent="0.25">
      <c r="A2586" s="1">
        <v>44326</v>
      </c>
      <c r="B2586" t="s">
        <v>5197</v>
      </c>
    </row>
    <row r="2587" spans="1:3" x14ac:dyDescent="0.25">
      <c r="A2587" s="1">
        <v>44326</v>
      </c>
      <c r="B2587" t="s">
        <v>5199</v>
      </c>
      <c r="C2587" t="s">
        <v>5110</v>
      </c>
    </row>
    <row r="2588" spans="1:3" x14ac:dyDescent="0.25">
      <c r="A2588" s="1">
        <v>44326</v>
      </c>
      <c r="B2588" t="s">
        <v>5194</v>
      </c>
      <c r="C2588" t="s">
        <v>5195</v>
      </c>
    </row>
    <row r="2589" spans="1:3" x14ac:dyDescent="0.25">
      <c r="A2589" s="1">
        <v>44326</v>
      </c>
      <c r="B2589" t="s">
        <v>5192</v>
      </c>
      <c r="C2589" t="s">
        <v>5193</v>
      </c>
    </row>
    <row r="2590" spans="1:3" x14ac:dyDescent="0.25">
      <c r="A2590" s="1">
        <v>44326</v>
      </c>
      <c r="B2590" t="s">
        <v>5221</v>
      </c>
      <c r="C2590" t="s">
        <v>3037</v>
      </c>
    </row>
    <row r="2591" spans="1:3" x14ac:dyDescent="0.25">
      <c r="A2591" s="1">
        <v>44326</v>
      </c>
      <c r="B2591" t="s">
        <v>5222</v>
      </c>
      <c r="C2591" t="s">
        <v>2211</v>
      </c>
    </row>
    <row r="2592" spans="1:3" x14ac:dyDescent="0.25">
      <c r="A2592" s="1">
        <v>44326</v>
      </c>
      <c r="B2592" t="s">
        <v>5219</v>
      </c>
      <c r="C2592" t="s">
        <v>5220</v>
      </c>
    </row>
    <row r="2593" spans="1:3" x14ac:dyDescent="0.25">
      <c r="A2593" s="1">
        <v>44326</v>
      </c>
      <c r="B2593" t="s">
        <v>5223</v>
      </c>
    </row>
    <row r="2594" spans="1:3" x14ac:dyDescent="0.25">
      <c r="A2594" s="1">
        <v>44326</v>
      </c>
      <c r="B2594" t="s">
        <v>5218</v>
      </c>
    </row>
    <row r="2595" spans="1:3" x14ac:dyDescent="0.25">
      <c r="A2595" s="1">
        <v>44326</v>
      </c>
      <c r="B2595" t="s">
        <v>3495</v>
      </c>
      <c r="C2595" t="s">
        <v>2852</v>
      </c>
    </row>
    <row r="2596" spans="1:3" x14ac:dyDescent="0.25">
      <c r="A2596" s="1">
        <v>44326</v>
      </c>
      <c r="B2596" t="s">
        <v>5247</v>
      </c>
    </row>
    <row r="2597" spans="1:3" x14ac:dyDescent="0.25">
      <c r="A2597" s="1">
        <v>44326</v>
      </c>
      <c r="B2597" t="s">
        <v>5253</v>
      </c>
      <c r="C2597" t="s">
        <v>2787</v>
      </c>
    </row>
    <row r="2598" spans="1:3" x14ac:dyDescent="0.25">
      <c r="A2598" s="1">
        <v>44326</v>
      </c>
      <c r="B2598" t="s">
        <v>5251</v>
      </c>
      <c r="C2598" t="s">
        <v>5252</v>
      </c>
    </row>
    <row r="2599" spans="1:3" x14ac:dyDescent="0.25">
      <c r="A2599" s="1">
        <v>44326</v>
      </c>
      <c r="B2599" t="s">
        <v>5250</v>
      </c>
    </row>
    <row r="2600" spans="1:3" x14ac:dyDescent="0.25">
      <c r="A2600" s="1">
        <v>44326</v>
      </c>
      <c r="B2600" t="s">
        <v>5259</v>
      </c>
      <c r="C2600" t="s">
        <v>5260</v>
      </c>
    </row>
    <row r="2601" spans="1:3" x14ac:dyDescent="0.25">
      <c r="A2601" s="1">
        <v>44326</v>
      </c>
      <c r="B2601" t="s">
        <v>5261</v>
      </c>
    </row>
    <row r="2602" spans="1:3" x14ac:dyDescent="0.25">
      <c r="A2602" s="1">
        <v>44326</v>
      </c>
      <c r="B2602" t="s">
        <v>5266</v>
      </c>
      <c r="C2602" t="s">
        <v>5267</v>
      </c>
    </row>
    <row r="2603" spans="1:3" x14ac:dyDescent="0.25">
      <c r="A2603" s="1">
        <v>44326</v>
      </c>
      <c r="B2603" t="s">
        <v>1991</v>
      </c>
      <c r="C2603" t="s">
        <v>2852</v>
      </c>
    </row>
    <row r="2604" spans="1:3" x14ac:dyDescent="0.25">
      <c r="A2604" s="1">
        <v>44326</v>
      </c>
      <c r="B2604" t="s">
        <v>5271</v>
      </c>
      <c r="C2604" t="s">
        <v>2319</v>
      </c>
    </row>
    <row r="2605" spans="1:3" x14ac:dyDescent="0.25">
      <c r="A2605" s="1">
        <v>44326</v>
      </c>
      <c r="B2605" t="s">
        <v>5270</v>
      </c>
      <c r="C2605" t="s">
        <v>2787</v>
      </c>
    </row>
    <row r="2606" spans="1:3" x14ac:dyDescent="0.25">
      <c r="A2606" s="1">
        <v>44326</v>
      </c>
      <c r="B2606" t="s">
        <v>5268</v>
      </c>
      <c r="C2606" t="s">
        <v>5269</v>
      </c>
    </row>
    <row r="2607" spans="1:3" x14ac:dyDescent="0.25">
      <c r="A2607" s="1">
        <v>44326</v>
      </c>
      <c r="B2607" t="s">
        <v>5281</v>
      </c>
      <c r="C2607" t="s">
        <v>2452</v>
      </c>
    </row>
    <row r="2608" spans="1:3" x14ac:dyDescent="0.25">
      <c r="A2608" s="1">
        <v>44326</v>
      </c>
      <c r="B2608" t="s">
        <v>5279</v>
      </c>
      <c r="C2608" t="s">
        <v>2635</v>
      </c>
    </row>
    <row r="2609" spans="1:3" x14ac:dyDescent="0.25">
      <c r="A2609" s="1">
        <v>44326</v>
      </c>
      <c r="B2609" t="s">
        <v>5280</v>
      </c>
      <c r="C2609" t="s">
        <v>5236</v>
      </c>
    </row>
    <row r="2610" spans="1:3" x14ac:dyDescent="0.25">
      <c r="A2610" s="1">
        <v>44326</v>
      </c>
      <c r="B2610" t="s">
        <v>5287</v>
      </c>
      <c r="C2610" t="s">
        <v>5084</v>
      </c>
    </row>
    <row r="2611" spans="1:3" x14ac:dyDescent="0.25">
      <c r="A2611" s="1">
        <v>44326</v>
      </c>
      <c r="B2611" t="s">
        <v>5293</v>
      </c>
      <c r="C2611" t="s">
        <v>5294</v>
      </c>
    </row>
    <row r="2612" spans="1:3" x14ac:dyDescent="0.25">
      <c r="A2612" s="1">
        <v>44326</v>
      </c>
      <c r="B2612" t="s">
        <v>5288</v>
      </c>
      <c r="C2612" t="s">
        <v>5289</v>
      </c>
    </row>
    <row r="2613" spans="1:3" x14ac:dyDescent="0.25">
      <c r="A2613" s="1">
        <v>44326</v>
      </c>
      <c r="B2613" t="s">
        <v>5292</v>
      </c>
      <c r="C2613" t="s">
        <v>3536</v>
      </c>
    </row>
    <row r="2614" spans="1:3" x14ac:dyDescent="0.25">
      <c r="A2614" s="1">
        <v>44326</v>
      </c>
      <c r="B2614" t="s">
        <v>5290</v>
      </c>
      <c r="C2614" t="s">
        <v>5291</v>
      </c>
    </row>
    <row r="2615" spans="1:3" x14ac:dyDescent="0.25">
      <c r="A2615" s="1">
        <v>44326</v>
      </c>
      <c r="B2615" t="s">
        <v>5309</v>
      </c>
    </row>
    <row r="2616" spans="1:3" x14ac:dyDescent="0.25">
      <c r="A2616" s="1">
        <v>44326</v>
      </c>
      <c r="B2616" t="s">
        <v>5311</v>
      </c>
    </row>
    <row r="2617" spans="1:3" x14ac:dyDescent="0.25">
      <c r="A2617" s="1">
        <v>44326</v>
      </c>
      <c r="B2617" t="s">
        <v>5304</v>
      </c>
      <c r="C2617" t="s">
        <v>5305</v>
      </c>
    </row>
    <row r="2618" spans="1:3" x14ac:dyDescent="0.25">
      <c r="A2618" s="1">
        <v>44326</v>
      </c>
      <c r="B2618" t="s">
        <v>5308</v>
      </c>
    </row>
    <row r="2619" spans="1:3" x14ac:dyDescent="0.25">
      <c r="A2619" s="1">
        <v>44326</v>
      </c>
      <c r="B2619" t="s">
        <v>5310</v>
      </c>
    </row>
    <row r="2620" spans="1:3" x14ac:dyDescent="0.25">
      <c r="A2620" s="1">
        <v>44326</v>
      </c>
      <c r="B2620" t="s">
        <v>2596</v>
      </c>
    </row>
    <row r="2621" spans="1:3" x14ac:dyDescent="0.25">
      <c r="A2621" s="1">
        <v>44326</v>
      </c>
      <c r="B2621" t="s">
        <v>2596</v>
      </c>
    </row>
    <row r="2622" spans="1:3" x14ac:dyDescent="0.25">
      <c r="A2622" s="1">
        <v>44326</v>
      </c>
      <c r="B2622" t="s">
        <v>2596</v>
      </c>
    </row>
    <row r="2623" spans="1:3" x14ac:dyDescent="0.25">
      <c r="A2623" s="1">
        <v>44326</v>
      </c>
      <c r="B2623" t="s">
        <v>2596</v>
      </c>
    </row>
    <row r="2624" spans="1:3" x14ac:dyDescent="0.25">
      <c r="A2624" s="1">
        <v>44326</v>
      </c>
      <c r="B2624" t="s">
        <v>2596</v>
      </c>
    </row>
    <row r="2625" spans="1:3" x14ac:dyDescent="0.25">
      <c r="A2625" s="1">
        <v>44326</v>
      </c>
      <c r="B2625" t="s">
        <v>2596</v>
      </c>
    </row>
    <row r="2626" spans="1:3" x14ac:dyDescent="0.25">
      <c r="A2626" s="1">
        <v>44326</v>
      </c>
      <c r="B2626" t="s">
        <v>2596</v>
      </c>
    </row>
    <row r="2627" spans="1:3" x14ac:dyDescent="0.25">
      <c r="A2627" s="1">
        <v>44326</v>
      </c>
      <c r="B2627" t="s">
        <v>5306</v>
      </c>
      <c r="C2627" t="s">
        <v>5307</v>
      </c>
    </row>
    <row r="2628" spans="1:3" x14ac:dyDescent="0.25">
      <c r="A2628" s="1">
        <v>44326</v>
      </c>
      <c r="B2628" t="s">
        <v>5323</v>
      </c>
    </row>
    <row r="2629" spans="1:3" x14ac:dyDescent="0.25">
      <c r="A2629" s="1">
        <v>44326</v>
      </c>
      <c r="B2629" t="s">
        <v>5345</v>
      </c>
      <c r="C2629" t="s">
        <v>5346</v>
      </c>
    </row>
    <row r="2630" spans="1:3" x14ac:dyDescent="0.25">
      <c r="A2630" s="1">
        <v>44326</v>
      </c>
      <c r="B2630" t="s">
        <v>5348</v>
      </c>
      <c r="C2630" t="s">
        <v>5349</v>
      </c>
    </row>
    <row r="2631" spans="1:3" x14ac:dyDescent="0.25">
      <c r="A2631" s="1">
        <v>44326</v>
      </c>
      <c r="B2631" t="s">
        <v>5347</v>
      </c>
      <c r="C2631" t="s">
        <v>2456</v>
      </c>
    </row>
    <row r="2632" spans="1:3" x14ac:dyDescent="0.25">
      <c r="A2632" s="1">
        <v>44326</v>
      </c>
      <c r="B2632" t="s">
        <v>5350</v>
      </c>
    </row>
    <row r="2633" spans="1:3" x14ac:dyDescent="0.25">
      <c r="A2633" s="1">
        <v>44326</v>
      </c>
      <c r="B2633" t="s">
        <v>5338</v>
      </c>
    </row>
    <row r="2634" spans="1:3" x14ac:dyDescent="0.25">
      <c r="A2634" s="1">
        <v>44326</v>
      </c>
      <c r="B2634" t="s">
        <v>5339</v>
      </c>
      <c r="C2634" t="s">
        <v>3165</v>
      </c>
    </row>
    <row r="2635" spans="1:3" x14ac:dyDescent="0.25">
      <c r="A2635" s="1">
        <v>44326</v>
      </c>
      <c r="B2635" t="s">
        <v>5342</v>
      </c>
      <c r="C2635" t="s">
        <v>5343</v>
      </c>
    </row>
    <row r="2636" spans="1:3" x14ac:dyDescent="0.25">
      <c r="A2636" s="1">
        <v>44326</v>
      </c>
      <c r="B2636" t="s">
        <v>5341</v>
      </c>
      <c r="C2636" t="s">
        <v>2476</v>
      </c>
    </row>
    <row r="2637" spans="1:3" x14ac:dyDescent="0.25">
      <c r="A2637" s="1">
        <v>44326</v>
      </c>
      <c r="B2637" t="s">
        <v>5352</v>
      </c>
    </row>
    <row r="2638" spans="1:3" x14ac:dyDescent="0.25">
      <c r="A2638" s="1">
        <v>44326</v>
      </c>
      <c r="B2638" t="s">
        <v>5344</v>
      </c>
    </row>
    <row r="2639" spans="1:3" x14ac:dyDescent="0.25">
      <c r="A2639" s="1">
        <v>44326</v>
      </c>
      <c r="B2639" t="s">
        <v>5351</v>
      </c>
      <c r="C2639" t="s">
        <v>3112</v>
      </c>
    </row>
    <row r="2640" spans="1:3" x14ac:dyDescent="0.25">
      <c r="A2640" s="1">
        <v>44326</v>
      </c>
      <c r="B2640" t="s">
        <v>2165</v>
      </c>
      <c r="C2640" t="s">
        <v>4150</v>
      </c>
    </row>
    <row r="2641" spans="1:3" x14ac:dyDescent="0.25">
      <c r="A2641" s="1">
        <v>44326</v>
      </c>
      <c r="B2641" t="s">
        <v>5340</v>
      </c>
      <c r="C2641" t="s">
        <v>3165</v>
      </c>
    </row>
    <row r="2642" spans="1:3" x14ac:dyDescent="0.25">
      <c r="A2642" s="1">
        <v>44326</v>
      </c>
      <c r="B2642" t="s">
        <v>5367</v>
      </c>
      <c r="C2642" t="s">
        <v>5368</v>
      </c>
    </row>
    <row r="2643" spans="1:3" x14ac:dyDescent="0.25">
      <c r="A2643" s="1">
        <v>44326</v>
      </c>
      <c r="B2643" t="s">
        <v>5366</v>
      </c>
      <c r="C2643" t="s">
        <v>3461</v>
      </c>
    </row>
    <row r="2644" spans="1:3" x14ac:dyDescent="0.25">
      <c r="A2644" s="1">
        <v>44326</v>
      </c>
      <c r="B2644" t="s">
        <v>5370</v>
      </c>
      <c r="C2644" t="s">
        <v>3435</v>
      </c>
    </row>
    <row r="2645" spans="1:3" x14ac:dyDescent="0.25">
      <c r="A2645" s="1">
        <v>44326</v>
      </c>
      <c r="B2645" t="s">
        <v>3564</v>
      </c>
    </row>
    <row r="2646" spans="1:3" x14ac:dyDescent="0.25">
      <c r="A2646" s="1">
        <v>44326</v>
      </c>
      <c r="B2646" t="s">
        <v>5371</v>
      </c>
    </row>
    <row r="2647" spans="1:3" x14ac:dyDescent="0.25">
      <c r="A2647" s="1">
        <v>44326</v>
      </c>
      <c r="B2647" t="s">
        <v>3955</v>
      </c>
    </row>
    <row r="2648" spans="1:3" x14ac:dyDescent="0.25">
      <c r="A2648" s="1">
        <v>44326</v>
      </c>
      <c r="B2648" t="s">
        <v>2596</v>
      </c>
    </row>
    <row r="2649" spans="1:3" x14ac:dyDescent="0.25">
      <c r="A2649" s="1">
        <v>44326</v>
      </c>
      <c r="B2649" t="s">
        <v>2711</v>
      </c>
    </row>
    <row r="2650" spans="1:3" x14ac:dyDescent="0.25">
      <c r="A2650" s="1">
        <v>44326</v>
      </c>
      <c r="B2650" t="s">
        <v>5376</v>
      </c>
      <c r="C2650" t="s">
        <v>2308</v>
      </c>
    </row>
    <row r="2651" spans="1:3" x14ac:dyDescent="0.25">
      <c r="A2651" s="1">
        <v>44326</v>
      </c>
      <c r="B2651" t="s">
        <v>5374</v>
      </c>
      <c r="C2651" t="s">
        <v>5375</v>
      </c>
    </row>
    <row r="2652" spans="1:3" x14ac:dyDescent="0.25">
      <c r="A2652" s="1">
        <v>44326</v>
      </c>
      <c r="B2652" t="s">
        <v>5373</v>
      </c>
      <c r="C2652" t="s">
        <v>2319</v>
      </c>
    </row>
    <row r="2653" spans="1:3" x14ac:dyDescent="0.25">
      <c r="A2653" s="1">
        <v>44326</v>
      </c>
      <c r="B2653" t="s">
        <v>3163</v>
      </c>
    </row>
    <row r="2654" spans="1:3" x14ac:dyDescent="0.25">
      <c r="A2654" s="1">
        <v>44326</v>
      </c>
      <c r="B2654" t="s">
        <v>5401</v>
      </c>
    </row>
    <row r="2655" spans="1:3" x14ac:dyDescent="0.25">
      <c r="A2655" s="1">
        <v>44326</v>
      </c>
      <c r="B2655" t="s">
        <v>5399</v>
      </c>
      <c r="C2655" t="s">
        <v>5400</v>
      </c>
    </row>
    <row r="2656" spans="1:3" x14ac:dyDescent="0.25">
      <c r="A2656" s="1">
        <v>44326</v>
      </c>
      <c r="B2656" t="s">
        <v>5402</v>
      </c>
    </row>
    <row r="2657" spans="1:3" x14ac:dyDescent="0.25">
      <c r="A2657" s="1">
        <v>44326</v>
      </c>
      <c r="B2657" t="s">
        <v>5406</v>
      </c>
      <c r="C2657" t="s">
        <v>2635</v>
      </c>
    </row>
    <row r="2658" spans="1:3" x14ac:dyDescent="0.25">
      <c r="A2658" s="1">
        <v>44326</v>
      </c>
      <c r="B2658" t="s">
        <v>5404</v>
      </c>
      <c r="C2658" t="s">
        <v>2319</v>
      </c>
    </row>
    <row r="2659" spans="1:3" x14ac:dyDescent="0.25">
      <c r="A2659" s="1">
        <v>44326</v>
      </c>
      <c r="B2659" t="s">
        <v>5409</v>
      </c>
      <c r="C2659" t="s">
        <v>2826</v>
      </c>
    </row>
    <row r="2660" spans="1:3" x14ac:dyDescent="0.25">
      <c r="A2660" s="1">
        <v>44326</v>
      </c>
      <c r="B2660" t="s">
        <v>5410</v>
      </c>
      <c r="C2660" t="s">
        <v>5081</v>
      </c>
    </row>
    <row r="2661" spans="1:3" x14ac:dyDescent="0.25">
      <c r="A2661" s="1">
        <v>44326</v>
      </c>
      <c r="B2661" t="s">
        <v>5405</v>
      </c>
      <c r="C2661" t="s">
        <v>2441</v>
      </c>
    </row>
    <row r="2662" spans="1:3" x14ac:dyDescent="0.25">
      <c r="A2662" s="1">
        <v>44326</v>
      </c>
      <c r="B2662" t="s">
        <v>5407</v>
      </c>
      <c r="C2662" t="s">
        <v>3868</v>
      </c>
    </row>
    <row r="2663" spans="1:3" x14ac:dyDescent="0.25">
      <c r="A2663" s="1">
        <v>44326</v>
      </c>
      <c r="B2663" t="s">
        <v>5403</v>
      </c>
      <c r="C2663" t="s">
        <v>2026</v>
      </c>
    </row>
    <row r="2664" spans="1:3" x14ac:dyDescent="0.25">
      <c r="A2664" s="1">
        <v>44326</v>
      </c>
      <c r="B2664" t="s">
        <v>5408</v>
      </c>
      <c r="C2664" t="s">
        <v>2638</v>
      </c>
    </row>
    <row r="2665" spans="1:3" x14ac:dyDescent="0.25">
      <c r="A2665" s="1">
        <v>44326</v>
      </c>
      <c r="B2665" t="s">
        <v>4203</v>
      </c>
    </row>
    <row r="2666" spans="1:3" x14ac:dyDescent="0.25">
      <c r="A2666" s="1">
        <v>44326</v>
      </c>
      <c r="B2666" t="s">
        <v>5424</v>
      </c>
    </row>
    <row r="2667" spans="1:3" x14ac:dyDescent="0.25">
      <c r="A2667" s="1">
        <v>44326</v>
      </c>
      <c r="B2667" t="s">
        <v>5425</v>
      </c>
      <c r="C2667" t="s">
        <v>5426</v>
      </c>
    </row>
    <row r="2668" spans="1:3" x14ac:dyDescent="0.25">
      <c r="A2668" s="1">
        <v>44326</v>
      </c>
      <c r="B2668" t="s">
        <v>3358</v>
      </c>
    </row>
    <row r="2669" spans="1:3" x14ac:dyDescent="0.25">
      <c r="A2669" s="1">
        <v>44326</v>
      </c>
      <c r="B2669" t="s">
        <v>5427</v>
      </c>
      <c r="C2669" t="s">
        <v>5428</v>
      </c>
    </row>
    <row r="2670" spans="1:3" x14ac:dyDescent="0.25">
      <c r="A2670" s="1">
        <v>44326</v>
      </c>
      <c r="B2670" t="s">
        <v>5436</v>
      </c>
      <c r="C2670" t="s">
        <v>2319</v>
      </c>
    </row>
    <row r="2671" spans="1:3" x14ac:dyDescent="0.25">
      <c r="A2671" s="1">
        <v>44326</v>
      </c>
      <c r="B2671" t="s">
        <v>5435</v>
      </c>
      <c r="C2671" t="s">
        <v>2229</v>
      </c>
    </row>
    <row r="2672" spans="1:3" x14ac:dyDescent="0.25">
      <c r="A2672" s="1">
        <v>44326</v>
      </c>
      <c r="B2672" t="s">
        <v>2073</v>
      </c>
    </row>
    <row r="2673" spans="1:3" x14ac:dyDescent="0.25">
      <c r="A2673" s="1">
        <v>44326</v>
      </c>
      <c r="B2673" t="s">
        <v>5437</v>
      </c>
      <c r="C2673" t="s">
        <v>5438</v>
      </c>
    </row>
    <row r="2674" spans="1:3" x14ac:dyDescent="0.25">
      <c r="A2674" s="1">
        <v>44326</v>
      </c>
      <c r="B2674" t="s">
        <v>5439</v>
      </c>
      <c r="C2674" t="s">
        <v>1999</v>
      </c>
    </row>
    <row r="2675" spans="1:3" x14ac:dyDescent="0.25">
      <c r="A2675" s="1">
        <v>44326</v>
      </c>
      <c r="B2675" t="s">
        <v>5440</v>
      </c>
    </row>
    <row r="2676" spans="1:3" x14ac:dyDescent="0.25">
      <c r="A2676" s="1">
        <v>44326</v>
      </c>
      <c r="B2676" t="s">
        <v>5441</v>
      </c>
    </row>
    <row r="2677" spans="1:3" x14ac:dyDescent="0.25">
      <c r="A2677" s="1">
        <v>44326</v>
      </c>
      <c r="B2677" t="s">
        <v>5462</v>
      </c>
      <c r="C2677" t="s">
        <v>5417</v>
      </c>
    </row>
    <row r="2678" spans="1:3" x14ac:dyDescent="0.25">
      <c r="A2678" s="1">
        <v>44326</v>
      </c>
      <c r="B2678" t="s">
        <v>5476</v>
      </c>
    </row>
    <row r="2679" spans="1:3" x14ac:dyDescent="0.25">
      <c r="A2679" s="1">
        <v>44326</v>
      </c>
      <c r="B2679" t="s">
        <v>5477</v>
      </c>
    </row>
    <row r="2680" spans="1:3" x14ac:dyDescent="0.25">
      <c r="A2680" s="1">
        <v>44326</v>
      </c>
      <c r="B2680" t="s">
        <v>5473</v>
      </c>
      <c r="C2680" t="s">
        <v>5474</v>
      </c>
    </row>
    <row r="2681" spans="1:3" x14ac:dyDescent="0.25">
      <c r="A2681" s="1">
        <v>44326</v>
      </c>
      <c r="B2681" t="s">
        <v>5482</v>
      </c>
      <c r="C2681" t="s">
        <v>5483</v>
      </c>
    </row>
    <row r="2682" spans="1:3" x14ac:dyDescent="0.25">
      <c r="A2682" s="1">
        <v>44326</v>
      </c>
      <c r="B2682" t="s">
        <v>5481</v>
      </c>
      <c r="C2682" t="s">
        <v>5365</v>
      </c>
    </row>
    <row r="2683" spans="1:3" x14ac:dyDescent="0.25">
      <c r="A2683" s="1">
        <v>44326</v>
      </c>
      <c r="B2683" t="s">
        <v>5475</v>
      </c>
      <c r="C2683" t="s">
        <v>3435</v>
      </c>
    </row>
    <row r="2684" spans="1:3" x14ac:dyDescent="0.25">
      <c r="A2684" s="1">
        <v>44326</v>
      </c>
      <c r="B2684" t="s">
        <v>5479</v>
      </c>
      <c r="C2684" t="s">
        <v>5480</v>
      </c>
    </row>
    <row r="2685" spans="1:3" x14ac:dyDescent="0.25">
      <c r="A2685" s="1">
        <v>44326</v>
      </c>
      <c r="B2685" t="s">
        <v>5478</v>
      </c>
      <c r="C2685" t="s">
        <v>5084</v>
      </c>
    </row>
    <row r="2686" spans="1:3" x14ac:dyDescent="0.25">
      <c r="A2686" s="1">
        <v>44326</v>
      </c>
      <c r="B2686" t="s">
        <v>5484</v>
      </c>
      <c r="C2686" t="s">
        <v>3014</v>
      </c>
    </row>
    <row r="2687" spans="1:3" x14ac:dyDescent="0.25">
      <c r="A2687" s="1">
        <v>44326</v>
      </c>
      <c r="B2687" t="s">
        <v>5529</v>
      </c>
      <c r="C2687" t="s">
        <v>2032</v>
      </c>
    </row>
    <row r="2688" spans="1:3" x14ac:dyDescent="0.25">
      <c r="A2688" s="1">
        <v>44326</v>
      </c>
      <c r="B2688" t="s">
        <v>2596</v>
      </c>
    </row>
    <row r="2689" spans="1:3" x14ac:dyDescent="0.25">
      <c r="A2689" s="1">
        <v>44326</v>
      </c>
      <c r="B2689" t="s">
        <v>5531</v>
      </c>
      <c r="C2689" t="s">
        <v>5532</v>
      </c>
    </row>
    <row r="2690" spans="1:3" x14ac:dyDescent="0.25">
      <c r="A2690" s="1">
        <v>44326</v>
      </c>
      <c r="B2690" t="s">
        <v>5530</v>
      </c>
      <c r="C2690" t="s">
        <v>5480</v>
      </c>
    </row>
    <row r="2691" spans="1:3" x14ac:dyDescent="0.25">
      <c r="A2691" s="1">
        <v>44326</v>
      </c>
      <c r="B2691" t="s">
        <v>5557</v>
      </c>
      <c r="C2691" t="s">
        <v>5187</v>
      </c>
    </row>
    <row r="2692" spans="1:3" x14ac:dyDescent="0.25">
      <c r="A2692" s="1">
        <v>44326</v>
      </c>
      <c r="B2692" t="s">
        <v>5557</v>
      </c>
      <c r="C2692" t="s">
        <v>5187</v>
      </c>
    </row>
    <row r="2693" spans="1:3" x14ac:dyDescent="0.25">
      <c r="A2693" s="1">
        <v>44326</v>
      </c>
      <c r="B2693" t="s">
        <v>5558</v>
      </c>
    </row>
    <row r="2694" spans="1:3" x14ac:dyDescent="0.25">
      <c r="A2694" s="1">
        <v>44326</v>
      </c>
      <c r="B2694" t="s">
        <v>5588</v>
      </c>
      <c r="C2694" t="s">
        <v>2852</v>
      </c>
    </row>
    <row r="2695" spans="1:3" x14ac:dyDescent="0.25">
      <c r="A2695" s="1">
        <v>44326</v>
      </c>
      <c r="B2695" t="s">
        <v>2364</v>
      </c>
      <c r="C2695" t="s">
        <v>2852</v>
      </c>
    </row>
    <row r="2696" spans="1:3" x14ac:dyDescent="0.25">
      <c r="A2696" s="1">
        <v>44326</v>
      </c>
      <c r="B2696" t="s">
        <v>2364</v>
      </c>
      <c r="C2696" t="s">
        <v>2852</v>
      </c>
    </row>
    <row r="2697" spans="1:3" x14ac:dyDescent="0.25">
      <c r="A2697" s="1">
        <v>44326</v>
      </c>
      <c r="B2697" t="s">
        <v>1991</v>
      </c>
      <c r="C2697" t="s">
        <v>2852</v>
      </c>
    </row>
    <row r="2698" spans="1:3" x14ac:dyDescent="0.25">
      <c r="A2698" s="1">
        <v>44326</v>
      </c>
      <c r="B2698" t="s">
        <v>5590</v>
      </c>
      <c r="C2698" t="s">
        <v>5358</v>
      </c>
    </row>
    <row r="2699" spans="1:3" x14ac:dyDescent="0.25">
      <c r="A2699" s="1">
        <v>44326</v>
      </c>
      <c r="B2699" t="s">
        <v>2073</v>
      </c>
    </row>
    <row r="2700" spans="1:3" x14ac:dyDescent="0.25">
      <c r="A2700" s="1">
        <v>44326</v>
      </c>
      <c r="B2700" t="s">
        <v>5586</v>
      </c>
      <c r="C2700" t="s">
        <v>3112</v>
      </c>
    </row>
    <row r="2701" spans="1:3" x14ac:dyDescent="0.25">
      <c r="A2701" s="1">
        <v>44326</v>
      </c>
      <c r="B2701" t="s">
        <v>5586</v>
      </c>
      <c r="C2701" t="s">
        <v>3112</v>
      </c>
    </row>
    <row r="2702" spans="1:3" x14ac:dyDescent="0.25">
      <c r="A2702" s="1">
        <v>44326</v>
      </c>
      <c r="B2702" t="s">
        <v>2072</v>
      </c>
    </row>
    <row r="2703" spans="1:3" x14ac:dyDescent="0.25">
      <c r="A2703" s="1">
        <v>44326</v>
      </c>
      <c r="B2703" t="s">
        <v>2072</v>
      </c>
    </row>
    <row r="2704" spans="1:3" x14ac:dyDescent="0.25">
      <c r="A2704" s="1">
        <v>44326</v>
      </c>
      <c r="B2704" t="s">
        <v>5589</v>
      </c>
      <c r="C2704" t="s">
        <v>4150</v>
      </c>
    </row>
    <row r="2705" spans="1:3" x14ac:dyDescent="0.25">
      <c r="A2705" s="1">
        <v>44326</v>
      </c>
      <c r="B2705" t="s">
        <v>3139</v>
      </c>
      <c r="C2705" t="s">
        <v>5587</v>
      </c>
    </row>
    <row r="2706" spans="1:3" x14ac:dyDescent="0.25">
      <c r="A2706" s="1">
        <v>44326</v>
      </c>
      <c r="B2706" t="s">
        <v>5585</v>
      </c>
      <c r="C2706" t="s">
        <v>2852</v>
      </c>
    </row>
    <row r="2707" spans="1:3" x14ac:dyDescent="0.25">
      <c r="A2707" s="1">
        <v>44326</v>
      </c>
      <c r="B2707" t="s">
        <v>2165</v>
      </c>
      <c r="C2707" t="s">
        <v>4150</v>
      </c>
    </row>
    <row r="2708" spans="1:3" x14ac:dyDescent="0.25">
      <c r="A2708" s="1">
        <v>44326</v>
      </c>
      <c r="B2708" t="s">
        <v>5584</v>
      </c>
    </row>
    <row r="2709" spans="1:3" x14ac:dyDescent="0.25">
      <c r="A2709" s="1">
        <v>44326</v>
      </c>
      <c r="B2709" t="s">
        <v>2080</v>
      </c>
    </row>
    <row r="2710" spans="1:3" x14ac:dyDescent="0.25">
      <c r="A2710" s="1">
        <v>44326</v>
      </c>
      <c r="B2710" t="s">
        <v>5598</v>
      </c>
      <c r="C2710" t="s">
        <v>5110</v>
      </c>
    </row>
    <row r="2711" spans="1:3" x14ac:dyDescent="0.25">
      <c r="A2711" s="1">
        <v>44326</v>
      </c>
      <c r="B2711" t="s">
        <v>5599</v>
      </c>
      <c r="C2711" t="s">
        <v>3866</v>
      </c>
    </row>
    <row r="2712" spans="1:3" x14ac:dyDescent="0.25">
      <c r="A2712" s="1">
        <v>44326</v>
      </c>
      <c r="B2712" t="s">
        <v>5603</v>
      </c>
      <c r="C2712" t="s">
        <v>2450</v>
      </c>
    </row>
    <row r="2713" spans="1:3" x14ac:dyDescent="0.25">
      <c r="A2713" s="1">
        <v>44326</v>
      </c>
      <c r="B2713" t="s">
        <v>5605</v>
      </c>
      <c r="C2713" t="s">
        <v>5606</v>
      </c>
    </row>
    <row r="2714" spans="1:3" x14ac:dyDescent="0.25">
      <c r="A2714" s="1">
        <v>44326</v>
      </c>
      <c r="B2714" t="s">
        <v>5600</v>
      </c>
      <c r="C2714" t="s">
        <v>5601</v>
      </c>
    </row>
    <row r="2715" spans="1:3" x14ac:dyDescent="0.25">
      <c r="A2715" s="1">
        <v>44326</v>
      </c>
      <c r="B2715" t="s">
        <v>5602</v>
      </c>
      <c r="C2715" t="s">
        <v>2202</v>
      </c>
    </row>
    <row r="2716" spans="1:3" x14ac:dyDescent="0.25">
      <c r="A2716" s="1">
        <v>44326</v>
      </c>
      <c r="B2716" t="s">
        <v>5607</v>
      </c>
      <c r="C2716" t="s">
        <v>5608</v>
      </c>
    </row>
    <row r="2717" spans="1:3" x14ac:dyDescent="0.25">
      <c r="A2717" s="1">
        <v>44326</v>
      </c>
      <c r="B2717" t="s">
        <v>5604</v>
      </c>
      <c r="C2717" t="s">
        <v>3234</v>
      </c>
    </row>
    <row r="2718" spans="1:3" x14ac:dyDescent="0.25">
      <c r="A2718" s="1">
        <v>44326</v>
      </c>
      <c r="B2718" t="s">
        <v>5617</v>
      </c>
      <c r="C2718" t="s">
        <v>5618</v>
      </c>
    </row>
    <row r="2719" spans="1:3" x14ac:dyDescent="0.25">
      <c r="A2719" s="1">
        <v>44326</v>
      </c>
      <c r="B2719" t="s">
        <v>5623</v>
      </c>
    </row>
    <row r="2720" spans="1:3" x14ac:dyDescent="0.25">
      <c r="A2720" s="1">
        <v>44326</v>
      </c>
      <c r="B2720" t="s">
        <v>5622</v>
      </c>
      <c r="C2720" t="s">
        <v>2852</v>
      </c>
    </row>
    <row r="2721" spans="1:3" x14ac:dyDescent="0.25">
      <c r="A2721" s="1">
        <v>44326</v>
      </c>
      <c r="B2721" t="s">
        <v>5619</v>
      </c>
    </row>
    <row r="2722" spans="1:3" x14ac:dyDescent="0.25">
      <c r="A2722" s="1">
        <v>44326</v>
      </c>
      <c r="B2722" t="s">
        <v>5625</v>
      </c>
      <c r="C2722" t="s">
        <v>5489</v>
      </c>
    </row>
    <row r="2723" spans="1:3" x14ac:dyDescent="0.25">
      <c r="A2723" s="1">
        <v>44326</v>
      </c>
      <c r="B2723" t="s">
        <v>5621</v>
      </c>
      <c r="C2723" t="s">
        <v>5110</v>
      </c>
    </row>
    <row r="2724" spans="1:3" x14ac:dyDescent="0.25">
      <c r="A2724" s="1">
        <v>44326</v>
      </c>
      <c r="B2724" t="s">
        <v>5624</v>
      </c>
      <c r="C2724" t="s">
        <v>2852</v>
      </c>
    </row>
    <row r="2725" spans="1:3" x14ac:dyDescent="0.25">
      <c r="A2725" s="1">
        <v>44326</v>
      </c>
      <c r="B2725" t="s">
        <v>5620</v>
      </c>
      <c r="C2725" t="s">
        <v>5110</v>
      </c>
    </row>
    <row r="2726" spans="1:3" x14ac:dyDescent="0.25">
      <c r="A2726" s="1">
        <v>44326</v>
      </c>
      <c r="B2726" t="s">
        <v>5634</v>
      </c>
      <c r="C2726" t="s">
        <v>2476</v>
      </c>
    </row>
    <row r="2727" spans="1:3" x14ac:dyDescent="0.25">
      <c r="A2727" s="1">
        <v>44326</v>
      </c>
      <c r="B2727" t="s">
        <v>5631</v>
      </c>
      <c r="C2727" t="s">
        <v>2476</v>
      </c>
    </row>
    <row r="2728" spans="1:3" x14ac:dyDescent="0.25">
      <c r="A2728" s="1">
        <v>44326</v>
      </c>
      <c r="B2728" t="s">
        <v>5629</v>
      </c>
      <c r="C2728" t="s">
        <v>5630</v>
      </c>
    </row>
    <row r="2729" spans="1:3" x14ac:dyDescent="0.25">
      <c r="A2729" s="1">
        <v>44326</v>
      </c>
      <c r="B2729" t="s">
        <v>3086</v>
      </c>
      <c r="C2729" t="s">
        <v>3087</v>
      </c>
    </row>
    <row r="2730" spans="1:3" x14ac:dyDescent="0.25">
      <c r="A2730" s="1">
        <v>44326</v>
      </c>
      <c r="B2730" t="s">
        <v>5633</v>
      </c>
    </row>
    <row r="2731" spans="1:3" x14ac:dyDescent="0.25">
      <c r="A2731" s="1">
        <v>44326</v>
      </c>
      <c r="B2731" t="s">
        <v>5632</v>
      </c>
      <c r="C2731" t="s">
        <v>3536</v>
      </c>
    </row>
    <row r="2732" spans="1:3" x14ac:dyDescent="0.25">
      <c r="A2732" s="1">
        <v>44326</v>
      </c>
      <c r="B2732" t="s">
        <v>5648</v>
      </c>
      <c r="C2732" t="s">
        <v>5649</v>
      </c>
    </row>
    <row r="2733" spans="1:3" x14ac:dyDescent="0.25">
      <c r="A2733" s="1">
        <v>44326</v>
      </c>
      <c r="B2733" t="s">
        <v>5643</v>
      </c>
      <c r="C2733" t="s">
        <v>3334</v>
      </c>
    </row>
    <row r="2734" spans="1:3" x14ac:dyDescent="0.25">
      <c r="A2734" s="1">
        <v>44326</v>
      </c>
      <c r="B2734" t="s">
        <v>5646</v>
      </c>
      <c r="C2734" t="s">
        <v>5307</v>
      </c>
    </row>
    <row r="2735" spans="1:3" x14ac:dyDescent="0.25">
      <c r="A2735" s="1">
        <v>44326</v>
      </c>
      <c r="B2735" t="s">
        <v>5644</v>
      </c>
      <c r="C2735" t="s">
        <v>2189</v>
      </c>
    </row>
    <row r="2736" spans="1:3" x14ac:dyDescent="0.25">
      <c r="A2736" s="1">
        <v>44326</v>
      </c>
      <c r="B2736" t="s">
        <v>5645</v>
      </c>
      <c r="C2736" t="s">
        <v>5204</v>
      </c>
    </row>
    <row r="2737" spans="1:3" x14ac:dyDescent="0.25">
      <c r="A2737" s="1">
        <v>44326</v>
      </c>
      <c r="B2737" t="s">
        <v>5647</v>
      </c>
    </row>
    <row r="2738" spans="1:3" x14ac:dyDescent="0.25">
      <c r="A2738" s="1">
        <v>44326</v>
      </c>
      <c r="B2738" t="s">
        <v>5690</v>
      </c>
      <c r="C2738" t="s">
        <v>1999</v>
      </c>
    </row>
    <row r="2739" spans="1:3" x14ac:dyDescent="0.25">
      <c r="A2739" s="1">
        <v>44326</v>
      </c>
      <c r="B2739" t="s">
        <v>5691</v>
      </c>
    </row>
    <row r="2740" spans="1:3" x14ac:dyDescent="0.25">
      <c r="A2740" s="1">
        <v>44326</v>
      </c>
      <c r="B2740" t="s">
        <v>5710</v>
      </c>
      <c r="C2740" t="s">
        <v>5451</v>
      </c>
    </row>
    <row r="2741" spans="1:3" x14ac:dyDescent="0.25">
      <c r="A2741" s="1">
        <v>44326</v>
      </c>
      <c r="B2741" t="s">
        <v>5705</v>
      </c>
      <c r="C2741" t="s">
        <v>5706</v>
      </c>
    </row>
    <row r="2742" spans="1:3" x14ac:dyDescent="0.25">
      <c r="A2742" s="1">
        <v>44326</v>
      </c>
      <c r="B2742" t="s">
        <v>5712</v>
      </c>
    </row>
    <row r="2743" spans="1:3" x14ac:dyDescent="0.25">
      <c r="A2743" s="1">
        <v>44326</v>
      </c>
      <c r="B2743" t="s">
        <v>5701</v>
      </c>
    </row>
    <row r="2744" spans="1:3" x14ac:dyDescent="0.25">
      <c r="A2744" s="1">
        <v>44326</v>
      </c>
      <c r="B2744" t="s">
        <v>5709</v>
      </c>
    </row>
    <row r="2745" spans="1:3" x14ac:dyDescent="0.25">
      <c r="A2745" s="1">
        <v>44326</v>
      </c>
      <c r="B2745" t="s">
        <v>5702</v>
      </c>
      <c r="C2745" t="s">
        <v>5703</v>
      </c>
    </row>
    <row r="2746" spans="1:3" x14ac:dyDescent="0.25">
      <c r="A2746" s="1">
        <v>44326</v>
      </c>
      <c r="B2746" t="s">
        <v>5711</v>
      </c>
      <c r="C2746" t="s">
        <v>2787</v>
      </c>
    </row>
    <row r="2747" spans="1:3" x14ac:dyDescent="0.25">
      <c r="A2747" s="1">
        <v>44326</v>
      </c>
      <c r="B2747" t="s">
        <v>5704</v>
      </c>
      <c r="C2747" t="s">
        <v>2767</v>
      </c>
    </row>
    <row r="2748" spans="1:3" x14ac:dyDescent="0.25">
      <c r="A2748" s="1">
        <v>44326</v>
      </c>
      <c r="B2748" t="s">
        <v>5700</v>
      </c>
      <c r="C2748" t="s">
        <v>4068</v>
      </c>
    </row>
    <row r="2749" spans="1:3" x14ac:dyDescent="0.25">
      <c r="A2749" s="1">
        <v>44326</v>
      </c>
      <c r="B2749" t="s">
        <v>5707</v>
      </c>
      <c r="C2749" t="s">
        <v>5708</v>
      </c>
    </row>
    <row r="2750" spans="1:3" x14ac:dyDescent="0.25">
      <c r="A2750" s="1">
        <v>44326</v>
      </c>
      <c r="B2750" t="s">
        <v>5719</v>
      </c>
      <c r="C2750" t="s">
        <v>3990</v>
      </c>
    </row>
    <row r="2751" spans="1:3" x14ac:dyDescent="0.25">
      <c r="A2751" s="1">
        <v>44326</v>
      </c>
      <c r="B2751" t="s">
        <v>5734</v>
      </c>
    </row>
    <row r="2752" spans="1:3" x14ac:dyDescent="0.25">
      <c r="A2752" s="1">
        <v>44326</v>
      </c>
      <c r="B2752" t="s">
        <v>5738</v>
      </c>
    </row>
    <row r="2753" spans="1:3" x14ac:dyDescent="0.25">
      <c r="A2753" s="1">
        <v>44326</v>
      </c>
      <c r="B2753" t="s">
        <v>5742</v>
      </c>
    </row>
    <row r="2754" spans="1:3" x14ac:dyDescent="0.25">
      <c r="A2754" s="1">
        <v>44326</v>
      </c>
      <c r="B2754" t="s">
        <v>5736</v>
      </c>
    </row>
    <row r="2755" spans="1:3" x14ac:dyDescent="0.25">
      <c r="A2755" s="1">
        <v>44326</v>
      </c>
      <c r="B2755" t="s">
        <v>5737</v>
      </c>
    </row>
    <row r="2756" spans="1:3" x14ac:dyDescent="0.25">
      <c r="A2756" s="1">
        <v>44326</v>
      </c>
      <c r="B2756" t="s">
        <v>5743</v>
      </c>
      <c r="C2756" t="s">
        <v>5744</v>
      </c>
    </row>
    <row r="2757" spans="1:3" x14ac:dyDescent="0.25">
      <c r="A2757" s="1">
        <v>44326</v>
      </c>
      <c r="B2757" t="s">
        <v>5735</v>
      </c>
    </row>
    <row r="2758" spans="1:3" x14ac:dyDescent="0.25">
      <c r="A2758" s="1">
        <v>44326</v>
      </c>
      <c r="B2758" t="s">
        <v>5739</v>
      </c>
      <c r="C2758" t="s">
        <v>5740</v>
      </c>
    </row>
    <row r="2759" spans="1:3" x14ac:dyDescent="0.25">
      <c r="A2759" s="1">
        <v>44326</v>
      </c>
      <c r="B2759" t="s">
        <v>5741</v>
      </c>
    </row>
    <row r="2760" spans="1:3" x14ac:dyDescent="0.25">
      <c r="A2760" s="1">
        <v>44326</v>
      </c>
      <c r="B2760" t="s">
        <v>3481</v>
      </c>
      <c r="C2760" t="s">
        <v>5754</v>
      </c>
    </row>
    <row r="2761" spans="1:3" x14ac:dyDescent="0.25">
      <c r="A2761" s="1">
        <v>44326</v>
      </c>
      <c r="B2761" t="s">
        <v>3477</v>
      </c>
      <c r="C2761" t="s">
        <v>3478</v>
      </c>
    </row>
    <row r="2762" spans="1:3" x14ac:dyDescent="0.25">
      <c r="A2762" s="1">
        <v>44326</v>
      </c>
      <c r="B2762" t="s">
        <v>5753</v>
      </c>
      <c r="C2762" t="s">
        <v>2826</v>
      </c>
    </row>
    <row r="2763" spans="1:3" x14ac:dyDescent="0.25">
      <c r="A2763" s="1">
        <v>44326</v>
      </c>
      <c r="B2763" t="s">
        <v>3495</v>
      </c>
      <c r="C2763" t="s">
        <v>2852</v>
      </c>
    </row>
    <row r="2764" spans="1:3" x14ac:dyDescent="0.25">
      <c r="A2764" s="1">
        <v>44326</v>
      </c>
      <c r="B2764" t="s">
        <v>5755</v>
      </c>
    </row>
    <row r="2765" spans="1:3" x14ac:dyDescent="0.25">
      <c r="A2765" s="1">
        <v>44326</v>
      </c>
      <c r="B2765" t="s">
        <v>5766</v>
      </c>
      <c r="C2765" t="s">
        <v>2635</v>
      </c>
    </row>
    <row r="2766" spans="1:3" x14ac:dyDescent="0.25">
      <c r="A2766" s="1">
        <v>44326</v>
      </c>
      <c r="B2766" t="s">
        <v>5767</v>
      </c>
    </row>
    <row r="2767" spans="1:3" x14ac:dyDescent="0.25">
      <c r="A2767" s="1">
        <v>44326</v>
      </c>
      <c r="B2767" t="s">
        <v>5768</v>
      </c>
      <c r="C2767" t="s">
        <v>5769</v>
      </c>
    </row>
    <row r="2768" spans="1:3" x14ac:dyDescent="0.25">
      <c r="A2768" s="1">
        <v>44326</v>
      </c>
      <c r="B2768" t="s">
        <v>5770</v>
      </c>
      <c r="C2768" t="s">
        <v>3536</v>
      </c>
    </row>
    <row r="2769" spans="1:3" x14ac:dyDescent="0.25">
      <c r="A2769" s="1">
        <v>44326</v>
      </c>
      <c r="B2769" t="s">
        <v>5778</v>
      </c>
    </row>
    <row r="2770" spans="1:3" x14ac:dyDescent="0.25">
      <c r="A2770" s="1">
        <v>44326</v>
      </c>
      <c r="B2770" t="s">
        <v>5779</v>
      </c>
      <c r="C2770" t="s">
        <v>1999</v>
      </c>
    </row>
    <row r="2771" spans="1:3" x14ac:dyDescent="0.25">
      <c r="A2771" s="1">
        <v>44326</v>
      </c>
      <c r="B2771" t="s">
        <v>3355</v>
      </c>
    </row>
    <row r="2772" spans="1:3" x14ac:dyDescent="0.25">
      <c r="A2772" s="1">
        <v>44326</v>
      </c>
      <c r="B2772" t="s">
        <v>5782</v>
      </c>
    </row>
    <row r="2773" spans="1:3" x14ac:dyDescent="0.25">
      <c r="A2773" s="1">
        <v>44326</v>
      </c>
      <c r="B2773" t="s">
        <v>5792</v>
      </c>
    </row>
    <row r="2774" spans="1:3" x14ac:dyDescent="0.25">
      <c r="A2774" s="1">
        <v>44326</v>
      </c>
      <c r="B2774" t="s">
        <v>5794</v>
      </c>
    </row>
    <row r="2775" spans="1:3" x14ac:dyDescent="0.25">
      <c r="A2775" s="1">
        <v>44326</v>
      </c>
      <c r="B2775" t="s">
        <v>2596</v>
      </c>
    </row>
    <row r="2776" spans="1:3" x14ac:dyDescent="0.25">
      <c r="A2776" s="1">
        <v>44326</v>
      </c>
      <c r="B2776" t="s">
        <v>5780</v>
      </c>
      <c r="C2776" t="s">
        <v>5781</v>
      </c>
    </row>
    <row r="2777" spans="1:3" x14ac:dyDescent="0.25">
      <c r="A2777" s="1">
        <v>44326</v>
      </c>
      <c r="B2777" t="s">
        <v>5786</v>
      </c>
      <c r="C2777" t="s">
        <v>5787</v>
      </c>
    </row>
    <row r="2778" spans="1:3" x14ac:dyDescent="0.25">
      <c r="A2778" s="1">
        <v>44326</v>
      </c>
      <c r="B2778" t="s">
        <v>5789</v>
      </c>
      <c r="C2778" t="s">
        <v>5790</v>
      </c>
    </row>
    <row r="2779" spans="1:3" x14ac:dyDescent="0.25">
      <c r="A2779" s="1">
        <v>44326</v>
      </c>
      <c r="B2779" t="s">
        <v>5783</v>
      </c>
      <c r="C2779" t="s">
        <v>5084</v>
      </c>
    </row>
    <row r="2780" spans="1:3" x14ac:dyDescent="0.25">
      <c r="A2780" s="1">
        <v>44326</v>
      </c>
      <c r="B2780" t="s">
        <v>5788</v>
      </c>
    </row>
    <row r="2781" spans="1:3" x14ac:dyDescent="0.25">
      <c r="A2781" s="1">
        <v>44326</v>
      </c>
      <c r="B2781" t="s">
        <v>5795</v>
      </c>
      <c r="C2781" t="s">
        <v>5796</v>
      </c>
    </row>
    <row r="2782" spans="1:3" x14ac:dyDescent="0.25">
      <c r="A2782" s="1">
        <v>44326</v>
      </c>
      <c r="B2782" t="s">
        <v>5791</v>
      </c>
    </row>
    <row r="2783" spans="1:3" x14ac:dyDescent="0.25">
      <c r="A2783" s="1">
        <v>44326</v>
      </c>
      <c r="B2783" t="s">
        <v>5784</v>
      </c>
      <c r="C2783" t="s">
        <v>5785</v>
      </c>
    </row>
    <row r="2784" spans="1:3" x14ac:dyDescent="0.25">
      <c r="A2784" s="1">
        <v>44326</v>
      </c>
      <c r="B2784" t="s">
        <v>3372</v>
      </c>
      <c r="C2784" t="s">
        <v>5587</v>
      </c>
    </row>
    <row r="2785" spans="1:3" x14ac:dyDescent="0.25">
      <c r="A2785" s="1">
        <v>44326</v>
      </c>
      <c r="B2785" t="s">
        <v>3372</v>
      </c>
      <c r="C2785" t="s">
        <v>5587</v>
      </c>
    </row>
    <row r="2786" spans="1:3" x14ac:dyDescent="0.25">
      <c r="A2786" s="1">
        <v>44326</v>
      </c>
      <c r="B2786" t="s">
        <v>3336</v>
      </c>
      <c r="C2786" t="s">
        <v>5587</v>
      </c>
    </row>
    <row r="2787" spans="1:3" x14ac:dyDescent="0.25">
      <c r="A2787" s="1">
        <v>44326</v>
      </c>
      <c r="B2787" t="s">
        <v>5793</v>
      </c>
    </row>
    <row r="2788" spans="1:3" x14ac:dyDescent="0.25">
      <c r="A2788" s="1">
        <v>44326</v>
      </c>
      <c r="B2788" t="s">
        <v>5804</v>
      </c>
    </row>
    <row r="2789" spans="1:3" x14ac:dyDescent="0.25">
      <c r="A2789" s="1">
        <v>44326</v>
      </c>
      <c r="B2789" t="s">
        <v>5250</v>
      </c>
    </row>
    <row r="2790" spans="1:3" x14ac:dyDescent="0.25">
      <c r="A2790" s="1">
        <v>44326</v>
      </c>
      <c r="B2790" t="s">
        <v>5809</v>
      </c>
    </row>
    <row r="2791" spans="1:3" x14ac:dyDescent="0.25">
      <c r="A2791" s="1">
        <v>44326</v>
      </c>
      <c r="B2791" t="s">
        <v>5810</v>
      </c>
      <c r="C2791" t="s">
        <v>5811</v>
      </c>
    </row>
    <row r="2792" spans="1:3" x14ac:dyDescent="0.25">
      <c r="A2792" s="1">
        <v>44326</v>
      </c>
      <c r="B2792" t="s">
        <v>5808</v>
      </c>
    </row>
    <row r="2793" spans="1:3" x14ac:dyDescent="0.25">
      <c r="A2793" s="1">
        <v>44326</v>
      </c>
      <c r="B2793" t="s">
        <v>5807</v>
      </c>
    </row>
    <row r="2794" spans="1:3" x14ac:dyDescent="0.25">
      <c r="A2794" s="1">
        <v>44326</v>
      </c>
      <c r="B2794" t="s">
        <v>5807</v>
      </c>
    </row>
    <row r="2795" spans="1:3" x14ac:dyDescent="0.25">
      <c r="A2795" s="1">
        <v>44326</v>
      </c>
      <c r="B2795" t="s">
        <v>5807</v>
      </c>
    </row>
    <row r="2796" spans="1:3" x14ac:dyDescent="0.25">
      <c r="A2796" s="1">
        <v>44326</v>
      </c>
      <c r="B2796" t="s">
        <v>5807</v>
      </c>
    </row>
    <row r="2797" spans="1:3" x14ac:dyDescent="0.25">
      <c r="A2797" s="1">
        <v>44326</v>
      </c>
      <c r="B2797" t="s">
        <v>5807</v>
      </c>
    </row>
    <row r="2798" spans="1:3" x14ac:dyDescent="0.25">
      <c r="A2798" s="1">
        <v>44326</v>
      </c>
      <c r="B2798" t="s">
        <v>5835</v>
      </c>
      <c r="C2798" t="s">
        <v>2227</v>
      </c>
    </row>
    <row r="2799" spans="1:3" x14ac:dyDescent="0.25">
      <c r="A2799" s="1">
        <v>44326</v>
      </c>
      <c r="B2799" t="s">
        <v>5832</v>
      </c>
      <c r="C2799" t="s">
        <v>5833</v>
      </c>
    </row>
    <row r="2800" spans="1:3" x14ac:dyDescent="0.25">
      <c r="A2800" s="1">
        <v>44326</v>
      </c>
      <c r="B2800" t="s">
        <v>2198</v>
      </c>
      <c r="C2800" t="s">
        <v>5155</v>
      </c>
    </row>
    <row r="2801" spans="1:3" x14ac:dyDescent="0.25">
      <c r="A2801" s="1">
        <v>44326</v>
      </c>
      <c r="B2801" t="s">
        <v>5836</v>
      </c>
      <c r="C2801" t="s">
        <v>5837</v>
      </c>
    </row>
    <row r="2802" spans="1:3" x14ac:dyDescent="0.25">
      <c r="A2802" s="1">
        <v>44326</v>
      </c>
      <c r="B2802" t="s">
        <v>5822</v>
      </c>
      <c r="C2802" t="s">
        <v>5823</v>
      </c>
    </row>
    <row r="2803" spans="1:3" x14ac:dyDescent="0.25">
      <c r="A2803" s="1">
        <v>44326</v>
      </c>
      <c r="B2803" t="s">
        <v>5838</v>
      </c>
      <c r="C2803" t="s">
        <v>3014</v>
      </c>
    </row>
    <row r="2804" spans="1:3" x14ac:dyDescent="0.25">
      <c r="A2804" s="1">
        <v>44326</v>
      </c>
      <c r="B2804" t="s">
        <v>5824</v>
      </c>
      <c r="C2804" t="s">
        <v>5825</v>
      </c>
    </row>
    <row r="2805" spans="1:3" x14ac:dyDescent="0.25">
      <c r="A2805" s="1">
        <v>44326</v>
      </c>
      <c r="B2805" t="s">
        <v>5818</v>
      </c>
      <c r="C2805" t="s">
        <v>5819</v>
      </c>
    </row>
    <row r="2806" spans="1:3" x14ac:dyDescent="0.25">
      <c r="A2806" s="1">
        <v>44326</v>
      </c>
      <c r="B2806" t="s">
        <v>5831</v>
      </c>
      <c r="C2806" t="s">
        <v>5400</v>
      </c>
    </row>
    <row r="2807" spans="1:3" x14ac:dyDescent="0.25">
      <c r="A2807" s="1">
        <v>44326</v>
      </c>
      <c r="B2807" t="s">
        <v>5814</v>
      </c>
      <c r="C2807" t="s">
        <v>2476</v>
      </c>
    </row>
    <row r="2808" spans="1:3" x14ac:dyDescent="0.25">
      <c r="A2808" s="1">
        <v>44326</v>
      </c>
      <c r="B2808" t="s">
        <v>5821</v>
      </c>
      <c r="C2808" t="s">
        <v>4138</v>
      </c>
    </row>
    <row r="2809" spans="1:3" x14ac:dyDescent="0.25">
      <c r="A2809" s="1">
        <v>44326</v>
      </c>
      <c r="B2809" t="s">
        <v>5834</v>
      </c>
      <c r="C2809" t="s">
        <v>5155</v>
      </c>
    </row>
    <row r="2810" spans="1:3" x14ac:dyDescent="0.25">
      <c r="A2810" s="1">
        <v>44326</v>
      </c>
      <c r="B2810" t="s">
        <v>5828</v>
      </c>
      <c r="C2810" t="s">
        <v>5155</v>
      </c>
    </row>
    <row r="2811" spans="1:3" x14ac:dyDescent="0.25">
      <c r="A2811" s="1">
        <v>44326</v>
      </c>
      <c r="B2811" t="s">
        <v>5815</v>
      </c>
      <c r="C2811" t="s">
        <v>5400</v>
      </c>
    </row>
    <row r="2812" spans="1:3" x14ac:dyDescent="0.25">
      <c r="A2812" s="1">
        <v>44326</v>
      </c>
      <c r="B2812" t="s">
        <v>5805</v>
      </c>
    </row>
    <row r="2813" spans="1:3" x14ac:dyDescent="0.25">
      <c r="A2813" s="1">
        <v>44326</v>
      </c>
      <c r="B2813" t="s">
        <v>5816</v>
      </c>
    </row>
    <row r="2814" spans="1:3" x14ac:dyDescent="0.25">
      <c r="A2814" s="1">
        <v>44326</v>
      </c>
      <c r="B2814" t="s">
        <v>5817</v>
      </c>
    </row>
    <row r="2815" spans="1:3" x14ac:dyDescent="0.25">
      <c r="A2815" s="1">
        <v>44326</v>
      </c>
      <c r="B2815" t="s">
        <v>5820</v>
      </c>
      <c r="C2815" t="s">
        <v>4138</v>
      </c>
    </row>
    <row r="2816" spans="1:3" x14ac:dyDescent="0.25">
      <c r="A2816" s="1">
        <v>44326</v>
      </c>
      <c r="B2816" t="s">
        <v>5826</v>
      </c>
      <c r="C2816" t="s">
        <v>5827</v>
      </c>
    </row>
    <row r="2817" spans="1:3" x14ac:dyDescent="0.25">
      <c r="A2817" s="1">
        <v>44326</v>
      </c>
      <c r="B2817" t="s">
        <v>5829</v>
      </c>
      <c r="C2817" t="s">
        <v>5830</v>
      </c>
    </row>
    <row r="2818" spans="1:3" x14ac:dyDescent="0.25">
      <c r="A2818" s="1">
        <v>44326</v>
      </c>
      <c r="B2818" t="s">
        <v>5806</v>
      </c>
      <c r="C2818" t="s">
        <v>2204</v>
      </c>
    </row>
    <row r="2819" spans="1:3" x14ac:dyDescent="0.25">
      <c r="A2819" s="1">
        <v>44326</v>
      </c>
      <c r="B2819" t="s">
        <v>5812</v>
      </c>
      <c r="C2819" t="s">
        <v>5813</v>
      </c>
    </row>
    <row r="2820" spans="1:3" x14ac:dyDescent="0.25">
      <c r="A2820" s="1">
        <v>44326</v>
      </c>
      <c r="B2820" t="s">
        <v>5843</v>
      </c>
      <c r="C2820" t="s">
        <v>2785</v>
      </c>
    </row>
    <row r="2821" spans="1:3" x14ac:dyDescent="0.25">
      <c r="A2821" s="1">
        <v>44326</v>
      </c>
      <c r="B2821" t="s">
        <v>5847</v>
      </c>
      <c r="C2821" t="s">
        <v>2204</v>
      </c>
    </row>
    <row r="2822" spans="1:3" x14ac:dyDescent="0.25">
      <c r="A2822" s="1">
        <v>44326</v>
      </c>
      <c r="B2822" t="s">
        <v>5846</v>
      </c>
      <c r="C2822" t="s">
        <v>2227</v>
      </c>
    </row>
    <row r="2823" spans="1:3" x14ac:dyDescent="0.25">
      <c r="A2823" s="1">
        <v>44326</v>
      </c>
      <c r="B2823" t="s">
        <v>5848</v>
      </c>
      <c r="C2823" t="s">
        <v>2666</v>
      </c>
    </row>
    <row r="2824" spans="1:3" x14ac:dyDescent="0.25">
      <c r="A2824" s="1">
        <v>44326</v>
      </c>
      <c r="B2824" t="s">
        <v>5842</v>
      </c>
      <c r="C2824" t="s">
        <v>2852</v>
      </c>
    </row>
    <row r="2825" spans="1:3" x14ac:dyDescent="0.25">
      <c r="A2825" s="1">
        <v>44326</v>
      </c>
      <c r="B2825" t="s">
        <v>5844</v>
      </c>
      <c r="C2825" t="s">
        <v>5845</v>
      </c>
    </row>
    <row r="2826" spans="1:3" x14ac:dyDescent="0.25">
      <c r="A2826" s="1">
        <v>44326</v>
      </c>
      <c r="B2826" t="s">
        <v>5325</v>
      </c>
    </row>
    <row r="2827" spans="1:3" x14ac:dyDescent="0.25">
      <c r="A2827" s="1">
        <v>44326</v>
      </c>
      <c r="B2827" t="s">
        <v>2307</v>
      </c>
      <c r="C2827" t="s">
        <v>2308</v>
      </c>
    </row>
    <row r="2828" spans="1:3" x14ac:dyDescent="0.25">
      <c r="A2828" s="1">
        <v>44326</v>
      </c>
      <c r="B2828" t="s">
        <v>5865</v>
      </c>
      <c r="C2828" t="s">
        <v>5866</v>
      </c>
    </row>
    <row r="2829" spans="1:3" x14ac:dyDescent="0.25">
      <c r="A2829" s="1">
        <v>44326</v>
      </c>
      <c r="B2829" t="s">
        <v>5864</v>
      </c>
    </row>
    <row r="2830" spans="1:3" x14ac:dyDescent="0.25">
      <c r="A2830" s="1">
        <v>44326</v>
      </c>
      <c r="B2830" t="s">
        <v>5895</v>
      </c>
      <c r="C2830" t="s">
        <v>5155</v>
      </c>
    </row>
    <row r="2831" spans="1:3" x14ac:dyDescent="0.25">
      <c r="A2831" s="1">
        <v>44326</v>
      </c>
      <c r="B2831" t="s">
        <v>5894</v>
      </c>
      <c r="C2831" t="s">
        <v>2635</v>
      </c>
    </row>
    <row r="2832" spans="1:3" x14ac:dyDescent="0.25">
      <c r="A2832" s="1">
        <v>44326</v>
      </c>
      <c r="B2832" t="s">
        <v>5893</v>
      </c>
      <c r="C2832" t="s">
        <v>5285</v>
      </c>
    </row>
    <row r="2833" spans="1:3" x14ac:dyDescent="0.25">
      <c r="A2833" s="1">
        <v>44326</v>
      </c>
      <c r="B2833" t="s">
        <v>4173</v>
      </c>
      <c r="C2833" t="s">
        <v>2164</v>
      </c>
    </row>
    <row r="2834" spans="1:3" x14ac:dyDescent="0.25">
      <c r="A2834" s="1">
        <v>44326</v>
      </c>
      <c r="B2834" t="s">
        <v>4173</v>
      </c>
      <c r="C2834" t="s">
        <v>2164</v>
      </c>
    </row>
    <row r="2835" spans="1:3" x14ac:dyDescent="0.25">
      <c r="A2835" s="1">
        <v>44326</v>
      </c>
      <c r="B2835" t="s">
        <v>5913</v>
      </c>
      <c r="C2835" t="s">
        <v>2319</v>
      </c>
    </row>
    <row r="2836" spans="1:3" x14ac:dyDescent="0.25">
      <c r="A2836" s="1">
        <v>44326</v>
      </c>
      <c r="B2836" t="s">
        <v>5914</v>
      </c>
      <c r="C2836" t="s">
        <v>3178</v>
      </c>
    </row>
    <row r="2837" spans="1:3" x14ac:dyDescent="0.25">
      <c r="A2837" s="1">
        <v>44326</v>
      </c>
      <c r="B2837" t="s">
        <v>2217</v>
      </c>
      <c r="C2837" t="s">
        <v>2852</v>
      </c>
    </row>
    <row r="2838" spans="1:3" x14ac:dyDescent="0.25">
      <c r="A2838" s="1">
        <v>44326</v>
      </c>
      <c r="B2838" t="s">
        <v>5929</v>
      </c>
      <c r="C2838" t="s">
        <v>5930</v>
      </c>
    </row>
    <row r="2839" spans="1:3" x14ac:dyDescent="0.25">
      <c r="A2839" s="1">
        <v>44326</v>
      </c>
      <c r="B2839" t="s">
        <v>5928</v>
      </c>
      <c r="C2839" t="s">
        <v>4150</v>
      </c>
    </row>
    <row r="2840" spans="1:3" x14ac:dyDescent="0.25">
      <c r="A2840" s="1">
        <v>44326</v>
      </c>
      <c r="B2840" t="s">
        <v>5934</v>
      </c>
    </row>
    <row r="2841" spans="1:3" x14ac:dyDescent="0.25">
      <c r="A2841" s="1">
        <v>44326</v>
      </c>
      <c r="B2841" t="s">
        <v>5933</v>
      </c>
    </row>
    <row r="2842" spans="1:3" x14ac:dyDescent="0.25">
      <c r="A2842" s="1">
        <v>44326</v>
      </c>
      <c r="B2842" t="s">
        <v>5932</v>
      </c>
      <c r="C2842" t="s">
        <v>2146</v>
      </c>
    </row>
    <row r="2843" spans="1:3" x14ac:dyDescent="0.25">
      <c r="A2843" s="1">
        <v>44326</v>
      </c>
      <c r="B2843" t="s">
        <v>5935</v>
      </c>
      <c r="C2843" t="s">
        <v>1999</v>
      </c>
    </row>
    <row r="2844" spans="1:3" x14ac:dyDescent="0.25">
      <c r="A2844" s="1">
        <v>44326</v>
      </c>
      <c r="B2844" t="s">
        <v>2072</v>
      </c>
    </row>
    <row r="2845" spans="1:3" x14ac:dyDescent="0.25">
      <c r="A2845" s="1">
        <v>44326</v>
      </c>
      <c r="B2845" t="s">
        <v>5936</v>
      </c>
      <c r="C2845" t="s">
        <v>5285</v>
      </c>
    </row>
    <row r="2846" spans="1:3" x14ac:dyDescent="0.25">
      <c r="A2846" s="1">
        <v>44326</v>
      </c>
      <c r="B2846" t="s">
        <v>2165</v>
      </c>
      <c r="C2846" t="s">
        <v>4150</v>
      </c>
    </row>
    <row r="2847" spans="1:3" x14ac:dyDescent="0.25">
      <c r="A2847" s="1">
        <v>44326</v>
      </c>
      <c r="B2847" t="s">
        <v>5938</v>
      </c>
    </row>
    <row r="2848" spans="1:3" x14ac:dyDescent="0.25">
      <c r="A2848" s="1">
        <v>44326</v>
      </c>
      <c r="B2848" t="s">
        <v>5939</v>
      </c>
    </row>
    <row r="2849" spans="1:3" x14ac:dyDescent="0.25">
      <c r="A2849" s="1">
        <v>44326</v>
      </c>
      <c r="B2849" t="s">
        <v>5968</v>
      </c>
      <c r="C2849" t="s">
        <v>2229</v>
      </c>
    </row>
    <row r="2850" spans="1:3" x14ac:dyDescent="0.25">
      <c r="A2850" s="1">
        <v>44326</v>
      </c>
      <c r="B2850" t="s">
        <v>5966</v>
      </c>
      <c r="C2850" t="s">
        <v>4150</v>
      </c>
    </row>
    <row r="2851" spans="1:3" x14ac:dyDescent="0.25">
      <c r="A2851" s="1">
        <v>44326</v>
      </c>
      <c r="B2851" t="s">
        <v>5967</v>
      </c>
    </row>
    <row r="2852" spans="1:3" x14ac:dyDescent="0.25">
      <c r="A2852" s="1">
        <v>44326</v>
      </c>
      <c r="B2852" t="s">
        <v>5972</v>
      </c>
      <c r="C2852" t="s">
        <v>2319</v>
      </c>
    </row>
    <row r="2853" spans="1:3" x14ac:dyDescent="0.25">
      <c r="A2853" s="1">
        <v>44326</v>
      </c>
      <c r="B2853" t="s">
        <v>5974</v>
      </c>
      <c r="C2853" t="s">
        <v>5400</v>
      </c>
    </row>
    <row r="2854" spans="1:3" x14ac:dyDescent="0.25">
      <c r="A2854" s="1">
        <v>44326</v>
      </c>
      <c r="B2854" t="s">
        <v>5973</v>
      </c>
    </row>
    <row r="2855" spans="1:3" x14ac:dyDescent="0.25">
      <c r="A2855" s="1">
        <v>44326</v>
      </c>
      <c r="B2855" t="s">
        <v>2165</v>
      </c>
      <c r="C2855" t="s">
        <v>4150</v>
      </c>
    </row>
    <row r="2856" spans="1:3" x14ac:dyDescent="0.25">
      <c r="A2856" s="1">
        <v>44326</v>
      </c>
      <c r="B2856" t="s">
        <v>5981</v>
      </c>
      <c r="C2856" t="s">
        <v>5110</v>
      </c>
    </row>
    <row r="2857" spans="1:3" x14ac:dyDescent="0.25">
      <c r="A2857" s="1">
        <v>44326</v>
      </c>
      <c r="B2857" t="s">
        <v>5982</v>
      </c>
      <c r="C2857" t="s">
        <v>3178</v>
      </c>
    </row>
    <row r="2858" spans="1:3" x14ac:dyDescent="0.25">
      <c r="A2858" s="1">
        <v>44326</v>
      </c>
      <c r="B2858" t="s">
        <v>3877</v>
      </c>
    </row>
    <row r="2859" spans="1:3" x14ac:dyDescent="0.25">
      <c r="A2859" s="1">
        <v>44326</v>
      </c>
      <c r="B2859" t="s">
        <v>5986</v>
      </c>
    </row>
    <row r="2860" spans="1:3" x14ac:dyDescent="0.25">
      <c r="A2860" s="1">
        <v>44326</v>
      </c>
      <c r="B2860" t="s">
        <v>5987</v>
      </c>
      <c r="C2860" t="s">
        <v>5187</v>
      </c>
    </row>
    <row r="2861" spans="1:3" x14ac:dyDescent="0.25">
      <c r="A2861" s="1">
        <v>44326</v>
      </c>
      <c r="B2861" t="s">
        <v>5988</v>
      </c>
    </row>
    <row r="2862" spans="1:3" x14ac:dyDescent="0.25">
      <c r="A2862" s="1">
        <v>44326</v>
      </c>
      <c r="B2862" t="s">
        <v>2165</v>
      </c>
      <c r="C2862" t="s">
        <v>4150</v>
      </c>
    </row>
    <row r="2863" spans="1:3" x14ac:dyDescent="0.25">
      <c r="A2863" s="1">
        <v>44326</v>
      </c>
      <c r="B2863" t="s">
        <v>5989</v>
      </c>
      <c r="C2863" t="s">
        <v>5754</v>
      </c>
    </row>
    <row r="2864" spans="1:3" x14ac:dyDescent="0.25">
      <c r="A2864" s="1">
        <v>44326</v>
      </c>
      <c r="B2864" t="s">
        <v>6000</v>
      </c>
      <c r="C2864" t="s">
        <v>4138</v>
      </c>
    </row>
    <row r="2865" spans="1:3" x14ac:dyDescent="0.25">
      <c r="A2865" s="1">
        <v>44326</v>
      </c>
      <c r="B2865" t="s">
        <v>6001</v>
      </c>
      <c r="C2865" t="s">
        <v>5501</v>
      </c>
    </row>
    <row r="2866" spans="1:3" x14ac:dyDescent="0.25">
      <c r="A2866" s="1">
        <v>44326</v>
      </c>
      <c r="B2866" t="s">
        <v>5999</v>
      </c>
      <c r="C2866" t="s">
        <v>5900</v>
      </c>
    </row>
    <row r="2867" spans="1:3" x14ac:dyDescent="0.25">
      <c r="A2867" s="1">
        <v>44326</v>
      </c>
      <c r="B2867" t="s">
        <v>6015</v>
      </c>
    </row>
    <row r="2868" spans="1:3" x14ac:dyDescent="0.25">
      <c r="A2868" s="1">
        <v>44326</v>
      </c>
      <c r="B2868" t="s">
        <v>6015</v>
      </c>
    </row>
    <row r="2869" spans="1:3" x14ac:dyDescent="0.25">
      <c r="A2869" s="1">
        <v>44326</v>
      </c>
      <c r="B2869" t="s">
        <v>6015</v>
      </c>
    </row>
    <row r="2870" spans="1:3" x14ac:dyDescent="0.25">
      <c r="A2870" s="1">
        <v>44326</v>
      </c>
      <c r="B2870" t="s">
        <v>6015</v>
      </c>
    </row>
    <row r="2871" spans="1:3" x14ac:dyDescent="0.25">
      <c r="A2871" s="1">
        <v>44326</v>
      </c>
      <c r="B2871" t="s">
        <v>6013</v>
      </c>
      <c r="C2871" t="s">
        <v>2308</v>
      </c>
    </row>
    <row r="2872" spans="1:3" x14ac:dyDescent="0.25">
      <c r="A2872" s="1">
        <v>44326</v>
      </c>
      <c r="B2872" t="s">
        <v>6004</v>
      </c>
      <c r="C2872" t="s">
        <v>3178</v>
      </c>
    </row>
    <row r="2873" spans="1:3" x14ac:dyDescent="0.25">
      <c r="A2873" s="1">
        <v>44326</v>
      </c>
      <c r="B2873" t="s">
        <v>3261</v>
      </c>
      <c r="C2873" t="s">
        <v>2852</v>
      </c>
    </row>
    <row r="2874" spans="1:3" x14ac:dyDescent="0.25">
      <c r="A2874" s="1">
        <v>44326</v>
      </c>
      <c r="B2874" t="s">
        <v>6002</v>
      </c>
      <c r="C2874" t="s">
        <v>2852</v>
      </c>
    </row>
    <row r="2875" spans="1:3" x14ac:dyDescent="0.25">
      <c r="A2875" s="1">
        <v>44326</v>
      </c>
      <c r="B2875" t="s">
        <v>6010</v>
      </c>
      <c r="C2875" t="s">
        <v>5127</v>
      </c>
    </row>
    <row r="2876" spans="1:3" x14ac:dyDescent="0.25">
      <c r="A2876" s="1">
        <v>44326</v>
      </c>
      <c r="B2876" t="s">
        <v>6007</v>
      </c>
    </row>
    <row r="2877" spans="1:3" x14ac:dyDescent="0.25">
      <c r="A2877" s="1">
        <v>44326</v>
      </c>
      <c r="B2877" t="s">
        <v>6012</v>
      </c>
    </row>
    <row r="2878" spans="1:3" x14ac:dyDescent="0.25">
      <c r="A2878" s="1">
        <v>44326</v>
      </c>
      <c r="B2878" t="s">
        <v>6014</v>
      </c>
    </row>
    <row r="2879" spans="1:3" x14ac:dyDescent="0.25">
      <c r="A2879" s="1">
        <v>44326</v>
      </c>
      <c r="B2879" t="s">
        <v>6009</v>
      </c>
    </row>
    <row r="2880" spans="1:3" x14ac:dyDescent="0.25">
      <c r="A2880" s="1">
        <v>44326</v>
      </c>
      <c r="B2880" t="s">
        <v>5263</v>
      </c>
      <c r="C2880" t="s">
        <v>2164</v>
      </c>
    </row>
    <row r="2881" spans="1:3" x14ac:dyDescent="0.25">
      <c r="A2881" s="1">
        <v>44326</v>
      </c>
      <c r="B2881" t="s">
        <v>2415</v>
      </c>
      <c r="C2881" t="s">
        <v>2787</v>
      </c>
    </row>
    <row r="2882" spans="1:3" x14ac:dyDescent="0.25">
      <c r="A2882" s="1">
        <v>44326</v>
      </c>
      <c r="B2882" t="s">
        <v>2415</v>
      </c>
      <c r="C2882" t="s">
        <v>2787</v>
      </c>
    </row>
    <row r="2883" spans="1:3" x14ac:dyDescent="0.25">
      <c r="A2883" s="1">
        <v>44326</v>
      </c>
      <c r="B2883" t="s">
        <v>6005</v>
      </c>
      <c r="C2883" t="s">
        <v>2308</v>
      </c>
    </row>
    <row r="2884" spans="1:3" x14ac:dyDescent="0.25">
      <c r="A2884" s="1">
        <v>44326</v>
      </c>
      <c r="B2884" t="s">
        <v>6008</v>
      </c>
    </row>
    <row r="2885" spans="1:3" x14ac:dyDescent="0.25">
      <c r="A2885" s="1">
        <v>44326</v>
      </c>
      <c r="B2885" t="s">
        <v>6011</v>
      </c>
    </row>
    <row r="2886" spans="1:3" x14ac:dyDescent="0.25">
      <c r="A2886" s="1">
        <v>44326</v>
      </c>
      <c r="B2886" t="s">
        <v>6003</v>
      </c>
      <c r="C2886" t="s">
        <v>2852</v>
      </c>
    </row>
    <row r="2887" spans="1:3" x14ac:dyDescent="0.25">
      <c r="A2887" s="1">
        <v>44326</v>
      </c>
      <c r="B2887" t="s">
        <v>3336</v>
      </c>
      <c r="C2887" t="s">
        <v>5587</v>
      </c>
    </row>
    <row r="2888" spans="1:3" x14ac:dyDescent="0.25">
      <c r="A2888" s="1">
        <v>44326</v>
      </c>
      <c r="B2888" t="s">
        <v>3336</v>
      </c>
      <c r="C2888" t="s">
        <v>5587</v>
      </c>
    </row>
    <row r="2889" spans="1:3" x14ac:dyDescent="0.25">
      <c r="A2889" s="1">
        <v>44326</v>
      </c>
      <c r="B2889" t="s">
        <v>6006</v>
      </c>
      <c r="C2889" t="s">
        <v>5451</v>
      </c>
    </row>
    <row r="2890" spans="1:3" x14ac:dyDescent="0.25">
      <c r="A2890" s="1">
        <v>44326</v>
      </c>
      <c r="B2890" t="s">
        <v>6028</v>
      </c>
    </row>
    <row r="2891" spans="1:3" x14ac:dyDescent="0.25">
      <c r="A2891" s="1">
        <v>44326</v>
      </c>
      <c r="B2891" t="s">
        <v>6037</v>
      </c>
    </row>
    <row r="2892" spans="1:3" x14ac:dyDescent="0.25">
      <c r="A2892" s="1">
        <v>44326</v>
      </c>
      <c r="B2892" t="s">
        <v>6039</v>
      </c>
      <c r="C2892" t="s">
        <v>2852</v>
      </c>
    </row>
    <row r="2893" spans="1:3" x14ac:dyDescent="0.25">
      <c r="A2893" s="1">
        <v>44326</v>
      </c>
      <c r="B2893" t="s">
        <v>2364</v>
      </c>
      <c r="C2893" t="s">
        <v>2852</v>
      </c>
    </row>
    <row r="2894" spans="1:3" x14ac:dyDescent="0.25">
      <c r="A2894" s="1">
        <v>44326</v>
      </c>
      <c r="B2894" t="s">
        <v>2522</v>
      </c>
      <c r="C2894" t="s">
        <v>2229</v>
      </c>
    </row>
    <row r="2895" spans="1:3" x14ac:dyDescent="0.25">
      <c r="A2895" s="1">
        <v>44326</v>
      </c>
      <c r="B2895" t="s">
        <v>6036</v>
      </c>
      <c r="C2895" t="s">
        <v>2852</v>
      </c>
    </row>
    <row r="2896" spans="1:3" x14ac:dyDescent="0.25">
      <c r="A2896" s="1">
        <v>44326</v>
      </c>
      <c r="B2896" t="s">
        <v>6031</v>
      </c>
    </row>
    <row r="2897" spans="1:3" x14ac:dyDescent="0.25">
      <c r="A2897" s="1">
        <v>44326</v>
      </c>
      <c r="B2897" t="s">
        <v>6059</v>
      </c>
    </row>
    <row r="2898" spans="1:3" x14ac:dyDescent="0.25">
      <c r="A2898" s="1">
        <v>44326</v>
      </c>
      <c r="B2898" t="s">
        <v>6055</v>
      </c>
      <c r="C2898" t="s">
        <v>6056</v>
      </c>
    </row>
    <row r="2899" spans="1:3" x14ac:dyDescent="0.25">
      <c r="A2899" s="1">
        <v>44326</v>
      </c>
      <c r="B2899" t="s">
        <v>6032</v>
      </c>
      <c r="C2899" t="s">
        <v>6033</v>
      </c>
    </row>
    <row r="2900" spans="1:3" x14ac:dyDescent="0.25">
      <c r="A2900" s="1">
        <v>44326</v>
      </c>
      <c r="B2900" t="s">
        <v>5760</v>
      </c>
    </row>
    <row r="2901" spans="1:3" x14ac:dyDescent="0.25">
      <c r="A2901" s="1">
        <v>44326</v>
      </c>
      <c r="B2901" t="s">
        <v>6040</v>
      </c>
      <c r="C2901" t="s">
        <v>2826</v>
      </c>
    </row>
    <row r="2902" spans="1:3" x14ac:dyDescent="0.25">
      <c r="A2902" s="1">
        <v>44326</v>
      </c>
      <c r="B2902" t="s">
        <v>6054</v>
      </c>
      <c r="C2902" t="s">
        <v>2050</v>
      </c>
    </row>
    <row r="2903" spans="1:3" x14ac:dyDescent="0.25">
      <c r="A2903" s="1">
        <v>44326</v>
      </c>
      <c r="B2903" t="s">
        <v>6035</v>
      </c>
    </row>
    <row r="2904" spans="1:3" x14ac:dyDescent="0.25">
      <c r="A2904" s="1">
        <v>44326</v>
      </c>
      <c r="B2904" t="s">
        <v>2072</v>
      </c>
    </row>
    <row r="2905" spans="1:3" x14ac:dyDescent="0.25">
      <c r="A2905" s="1">
        <v>44326</v>
      </c>
      <c r="B2905" t="s">
        <v>2072</v>
      </c>
    </row>
    <row r="2906" spans="1:3" x14ac:dyDescent="0.25">
      <c r="A2906" s="1">
        <v>44326</v>
      </c>
      <c r="B2906" t="s">
        <v>6043</v>
      </c>
      <c r="C2906" t="s">
        <v>6044</v>
      </c>
    </row>
    <row r="2907" spans="1:3" x14ac:dyDescent="0.25">
      <c r="A2907" s="1">
        <v>44326</v>
      </c>
      <c r="B2907" t="s">
        <v>6038</v>
      </c>
    </row>
    <row r="2908" spans="1:3" x14ac:dyDescent="0.25">
      <c r="A2908" s="1">
        <v>44326</v>
      </c>
      <c r="B2908" t="s">
        <v>6029</v>
      </c>
      <c r="C2908" t="s">
        <v>5480</v>
      </c>
    </row>
    <row r="2909" spans="1:3" x14ac:dyDescent="0.25">
      <c r="A2909" s="1">
        <v>44326</v>
      </c>
      <c r="B2909" t="s">
        <v>6057</v>
      </c>
    </row>
    <row r="2910" spans="1:3" x14ac:dyDescent="0.25">
      <c r="A2910" s="1">
        <v>44326</v>
      </c>
      <c r="B2910" t="s">
        <v>6045</v>
      </c>
      <c r="C2910" t="s">
        <v>6046</v>
      </c>
    </row>
    <row r="2911" spans="1:3" x14ac:dyDescent="0.25">
      <c r="A2911" s="1">
        <v>44326</v>
      </c>
      <c r="B2911" t="s">
        <v>6048</v>
      </c>
      <c r="C2911" t="s">
        <v>6049</v>
      </c>
    </row>
    <row r="2912" spans="1:3" x14ac:dyDescent="0.25">
      <c r="A2912" s="1">
        <v>44326</v>
      </c>
      <c r="B2912" t="s">
        <v>6050</v>
      </c>
      <c r="C2912" t="s">
        <v>6051</v>
      </c>
    </row>
    <row r="2913" spans="1:3" x14ac:dyDescent="0.25">
      <c r="A2913" s="1">
        <v>44326</v>
      </c>
      <c r="B2913" t="s">
        <v>6053</v>
      </c>
    </row>
    <row r="2914" spans="1:3" x14ac:dyDescent="0.25">
      <c r="A2914" s="1">
        <v>44326</v>
      </c>
      <c r="B2914" t="s">
        <v>6052</v>
      </c>
    </row>
    <row r="2915" spans="1:3" x14ac:dyDescent="0.25">
      <c r="A2915" s="1">
        <v>44326</v>
      </c>
      <c r="B2915" t="s">
        <v>6047</v>
      </c>
    </row>
    <row r="2916" spans="1:3" x14ac:dyDescent="0.25">
      <c r="A2916" s="1">
        <v>44326</v>
      </c>
      <c r="B2916" t="s">
        <v>6034</v>
      </c>
      <c r="C2916" t="s">
        <v>2852</v>
      </c>
    </row>
    <row r="2917" spans="1:3" x14ac:dyDescent="0.25">
      <c r="A2917" s="1">
        <v>44326</v>
      </c>
      <c r="B2917" t="s">
        <v>6041</v>
      </c>
      <c r="C2917" t="s">
        <v>6042</v>
      </c>
    </row>
    <row r="2918" spans="1:3" x14ac:dyDescent="0.25">
      <c r="A2918" s="1">
        <v>44326</v>
      </c>
      <c r="B2918" t="s">
        <v>6058</v>
      </c>
      <c r="C2918" t="s">
        <v>3136</v>
      </c>
    </row>
    <row r="2919" spans="1:3" x14ac:dyDescent="0.25">
      <c r="A2919" s="1">
        <v>44326</v>
      </c>
      <c r="B2919" t="s">
        <v>5248</v>
      </c>
    </row>
    <row r="2920" spans="1:3" x14ac:dyDescent="0.25">
      <c r="A2920" s="1">
        <v>44326</v>
      </c>
      <c r="B2920" t="s">
        <v>3317</v>
      </c>
      <c r="C2920" t="s">
        <v>4150</v>
      </c>
    </row>
    <row r="2921" spans="1:3" x14ac:dyDescent="0.25">
      <c r="A2921" s="1">
        <v>44326</v>
      </c>
      <c r="B2921" t="s">
        <v>2165</v>
      </c>
      <c r="C2921" t="s">
        <v>4150</v>
      </c>
    </row>
    <row r="2922" spans="1:3" x14ac:dyDescent="0.25">
      <c r="A2922" s="1">
        <v>44326</v>
      </c>
      <c r="B2922" t="s">
        <v>2165</v>
      </c>
      <c r="C2922" t="s">
        <v>4150</v>
      </c>
    </row>
    <row r="2923" spans="1:3" x14ac:dyDescent="0.25">
      <c r="A2923" s="1">
        <v>44326</v>
      </c>
      <c r="B2923" t="s">
        <v>6030</v>
      </c>
    </row>
    <row r="2924" spans="1:3" x14ac:dyDescent="0.25">
      <c r="A2924" s="1">
        <v>44326</v>
      </c>
      <c r="B2924" t="s">
        <v>6114</v>
      </c>
    </row>
    <row r="2925" spans="1:3" x14ac:dyDescent="0.25">
      <c r="A2925" s="1">
        <v>44326</v>
      </c>
      <c r="B2925" t="s">
        <v>6113</v>
      </c>
    </row>
    <row r="2926" spans="1:3" x14ac:dyDescent="0.25">
      <c r="A2926" s="1">
        <v>44326</v>
      </c>
      <c r="B2926" t="s">
        <v>6113</v>
      </c>
    </row>
    <row r="2927" spans="1:3" x14ac:dyDescent="0.25">
      <c r="A2927" s="1">
        <v>44326</v>
      </c>
      <c r="B2927" t="s">
        <v>4203</v>
      </c>
    </row>
    <row r="2928" spans="1:3" x14ac:dyDescent="0.25">
      <c r="A2928" s="1">
        <v>44326</v>
      </c>
      <c r="B2928" t="s">
        <v>6125</v>
      </c>
      <c r="C2928" t="s">
        <v>6126</v>
      </c>
    </row>
    <row r="2929" spans="1:3" x14ac:dyDescent="0.25">
      <c r="A2929" s="1">
        <v>44340</v>
      </c>
      <c r="B2929" t="s">
        <v>1952</v>
      </c>
    </row>
    <row r="2930" spans="1:3" x14ac:dyDescent="0.25">
      <c r="A2930" s="1">
        <v>44340</v>
      </c>
      <c r="B2930" t="s">
        <v>1952</v>
      </c>
    </row>
    <row r="2931" spans="1:3" x14ac:dyDescent="0.25">
      <c r="A2931" s="1">
        <v>44340</v>
      </c>
      <c r="B2931" t="s">
        <v>1952</v>
      </c>
    </row>
    <row r="2932" spans="1:3" x14ac:dyDescent="0.25">
      <c r="A2932" s="1">
        <v>44340</v>
      </c>
      <c r="B2932" t="s">
        <v>1952</v>
      </c>
    </row>
    <row r="2933" spans="1:3" x14ac:dyDescent="0.25">
      <c r="A2933" s="1">
        <v>44340</v>
      </c>
      <c r="B2933" t="s">
        <v>5075</v>
      </c>
    </row>
    <row r="2934" spans="1:3" x14ac:dyDescent="0.25">
      <c r="A2934" s="1">
        <v>44340</v>
      </c>
      <c r="B2934" t="s">
        <v>5073</v>
      </c>
      <c r="C2934" t="s">
        <v>5074</v>
      </c>
    </row>
    <row r="2935" spans="1:3" x14ac:dyDescent="0.25">
      <c r="A2935" s="1">
        <v>44340</v>
      </c>
      <c r="B2935" t="s">
        <v>5071</v>
      </c>
      <c r="C2935" t="s">
        <v>5072</v>
      </c>
    </row>
    <row r="2936" spans="1:3" x14ac:dyDescent="0.25">
      <c r="A2936" s="1">
        <v>44340</v>
      </c>
      <c r="B2936" t="s">
        <v>1952</v>
      </c>
    </row>
    <row r="2937" spans="1:3" x14ac:dyDescent="0.25">
      <c r="A2937" s="1">
        <v>44340</v>
      </c>
      <c r="B2937" t="s">
        <v>5095</v>
      </c>
      <c r="C2937" t="s">
        <v>3037</v>
      </c>
    </row>
    <row r="2938" spans="1:3" x14ac:dyDescent="0.25">
      <c r="A2938" s="1">
        <v>44340</v>
      </c>
      <c r="B2938" t="s">
        <v>5089</v>
      </c>
    </row>
    <row r="2939" spans="1:3" x14ac:dyDescent="0.25">
      <c r="A2939" s="1">
        <v>44340</v>
      </c>
      <c r="B2939" t="s">
        <v>5093</v>
      </c>
      <c r="C2939" t="s">
        <v>5094</v>
      </c>
    </row>
    <row r="2940" spans="1:3" x14ac:dyDescent="0.25">
      <c r="A2940" s="1">
        <v>44340</v>
      </c>
      <c r="B2940" t="s">
        <v>5090</v>
      </c>
      <c r="C2940" t="s">
        <v>5091</v>
      </c>
    </row>
    <row r="2941" spans="1:3" x14ac:dyDescent="0.25">
      <c r="A2941" s="1">
        <v>44340</v>
      </c>
      <c r="B2941" t="s">
        <v>5092</v>
      </c>
    </row>
    <row r="2942" spans="1:3" x14ac:dyDescent="0.25">
      <c r="A2942" s="1">
        <v>44340</v>
      </c>
      <c r="B2942" t="s">
        <v>5113</v>
      </c>
      <c r="C2942" t="s">
        <v>3334</v>
      </c>
    </row>
    <row r="2943" spans="1:3" x14ac:dyDescent="0.25">
      <c r="A2943" s="1">
        <v>44340</v>
      </c>
      <c r="B2943" t="s">
        <v>5111</v>
      </c>
      <c r="C2943" t="s">
        <v>5112</v>
      </c>
    </row>
    <row r="2944" spans="1:3" x14ac:dyDescent="0.25">
      <c r="A2944" s="1">
        <v>44340</v>
      </c>
      <c r="B2944" t="s">
        <v>5115</v>
      </c>
      <c r="C2944" t="s">
        <v>2319</v>
      </c>
    </row>
    <row r="2945" spans="1:3" x14ac:dyDescent="0.25">
      <c r="A2945" s="1">
        <v>44340</v>
      </c>
      <c r="B2945" t="s">
        <v>5116</v>
      </c>
    </row>
    <row r="2946" spans="1:3" x14ac:dyDescent="0.25">
      <c r="A2946" s="1">
        <v>44340</v>
      </c>
      <c r="B2946" t="s">
        <v>5114</v>
      </c>
      <c r="C2946" t="s">
        <v>3158</v>
      </c>
    </row>
    <row r="2947" spans="1:3" x14ac:dyDescent="0.25">
      <c r="A2947" s="1">
        <v>44340</v>
      </c>
      <c r="B2947" t="s">
        <v>5119</v>
      </c>
      <c r="C2947" t="s">
        <v>2450</v>
      </c>
    </row>
    <row r="2948" spans="1:3" x14ac:dyDescent="0.25">
      <c r="A2948" s="1">
        <v>44340</v>
      </c>
      <c r="B2948" t="s">
        <v>5120</v>
      </c>
      <c r="C2948" t="s">
        <v>2227</v>
      </c>
    </row>
    <row r="2949" spans="1:3" x14ac:dyDescent="0.25">
      <c r="A2949" s="1">
        <v>44340</v>
      </c>
      <c r="B2949" t="s">
        <v>3104</v>
      </c>
    </row>
    <row r="2950" spans="1:3" x14ac:dyDescent="0.25">
      <c r="A2950" s="1">
        <v>44340</v>
      </c>
      <c r="B2950" t="s">
        <v>3287</v>
      </c>
      <c r="C2950" t="s">
        <v>2319</v>
      </c>
    </row>
    <row r="2951" spans="1:3" x14ac:dyDescent="0.25">
      <c r="A2951" s="1">
        <v>44340</v>
      </c>
      <c r="B2951" t="s">
        <v>5121</v>
      </c>
    </row>
    <row r="2952" spans="1:3" x14ac:dyDescent="0.25">
      <c r="A2952" s="1">
        <v>44340</v>
      </c>
      <c r="B2952" t="s">
        <v>1952</v>
      </c>
    </row>
    <row r="2953" spans="1:3" x14ac:dyDescent="0.25">
      <c r="A2953" s="1">
        <v>44340</v>
      </c>
      <c r="B2953" t="s">
        <v>5129</v>
      </c>
      <c r="C2953" t="s">
        <v>5130</v>
      </c>
    </row>
    <row r="2954" spans="1:3" x14ac:dyDescent="0.25">
      <c r="A2954" s="1">
        <v>44340</v>
      </c>
      <c r="B2954" t="s">
        <v>2365</v>
      </c>
      <c r="C2954" t="s">
        <v>2164</v>
      </c>
    </row>
    <row r="2955" spans="1:3" x14ac:dyDescent="0.25">
      <c r="A2955" s="1">
        <v>44340</v>
      </c>
      <c r="B2955" t="s">
        <v>5136</v>
      </c>
      <c r="C2955" t="s">
        <v>5137</v>
      </c>
    </row>
    <row r="2956" spans="1:3" x14ac:dyDescent="0.25">
      <c r="A2956" s="1">
        <v>44340</v>
      </c>
      <c r="B2956" t="s">
        <v>5142</v>
      </c>
      <c r="C2956" t="s">
        <v>2450</v>
      </c>
    </row>
    <row r="2957" spans="1:3" x14ac:dyDescent="0.25">
      <c r="A2957" s="1">
        <v>44340</v>
      </c>
      <c r="B2957" t="s">
        <v>2542</v>
      </c>
    </row>
    <row r="2958" spans="1:3" x14ac:dyDescent="0.25">
      <c r="A2958" s="1">
        <v>44340</v>
      </c>
      <c r="B2958" t="s">
        <v>2542</v>
      </c>
    </row>
    <row r="2959" spans="1:3" x14ac:dyDescent="0.25">
      <c r="A2959" s="1">
        <v>44340</v>
      </c>
      <c r="B2959" t="s">
        <v>5140</v>
      </c>
      <c r="C2959" t="s">
        <v>5141</v>
      </c>
    </row>
    <row r="2960" spans="1:3" x14ac:dyDescent="0.25">
      <c r="A2960" s="1">
        <v>44340</v>
      </c>
      <c r="B2960" t="s">
        <v>5139</v>
      </c>
    </row>
    <row r="2961" spans="1:3" x14ac:dyDescent="0.25">
      <c r="A2961" s="1">
        <v>44340</v>
      </c>
      <c r="B2961" t="s">
        <v>5138</v>
      </c>
      <c r="C2961" t="s">
        <v>2254</v>
      </c>
    </row>
    <row r="2962" spans="1:3" x14ac:dyDescent="0.25">
      <c r="A2962" s="1">
        <v>44340</v>
      </c>
      <c r="B2962" t="s">
        <v>2198</v>
      </c>
      <c r="C2962" t="s">
        <v>5155</v>
      </c>
    </row>
    <row r="2963" spans="1:3" x14ac:dyDescent="0.25">
      <c r="A2963" s="1">
        <v>44340</v>
      </c>
      <c r="B2963" t="s">
        <v>1971</v>
      </c>
      <c r="C2963" t="s">
        <v>2450</v>
      </c>
    </row>
    <row r="2964" spans="1:3" x14ac:dyDescent="0.25">
      <c r="A2964" s="1">
        <v>44340</v>
      </c>
      <c r="B2964" t="s">
        <v>5157</v>
      </c>
    </row>
    <row r="2965" spans="1:3" x14ac:dyDescent="0.25">
      <c r="A2965" s="1">
        <v>44340</v>
      </c>
      <c r="B2965" t="s">
        <v>5156</v>
      </c>
      <c r="C2965" t="s">
        <v>2874</v>
      </c>
    </row>
    <row r="2966" spans="1:3" x14ac:dyDescent="0.25">
      <c r="A2966" s="1">
        <v>44340</v>
      </c>
      <c r="B2966" t="s">
        <v>1952</v>
      </c>
    </row>
    <row r="2967" spans="1:3" x14ac:dyDescent="0.25">
      <c r="A2967" s="1">
        <v>44340</v>
      </c>
      <c r="B2967" t="s">
        <v>5158</v>
      </c>
      <c r="C2967" t="s">
        <v>4138</v>
      </c>
    </row>
    <row r="2968" spans="1:3" x14ac:dyDescent="0.25">
      <c r="A2968" s="1">
        <v>44340</v>
      </c>
      <c r="B2968" t="s">
        <v>5159</v>
      </c>
      <c r="C2968" t="s">
        <v>2312</v>
      </c>
    </row>
    <row r="2969" spans="1:3" x14ac:dyDescent="0.25">
      <c r="A2969" s="1">
        <v>44340</v>
      </c>
      <c r="B2969" t="s">
        <v>5202</v>
      </c>
      <c r="C2969" t="s">
        <v>3334</v>
      </c>
    </row>
    <row r="2970" spans="1:3" x14ac:dyDescent="0.25">
      <c r="A2970" s="1">
        <v>44340</v>
      </c>
      <c r="B2970" t="s">
        <v>3704</v>
      </c>
      <c r="C2970" t="s">
        <v>5205</v>
      </c>
    </row>
    <row r="2971" spans="1:3" x14ac:dyDescent="0.25">
      <c r="A2971" s="1">
        <v>44340</v>
      </c>
      <c r="B2971" t="s">
        <v>5201</v>
      </c>
      <c r="C2971" t="s">
        <v>3334</v>
      </c>
    </row>
    <row r="2972" spans="1:3" x14ac:dyDescent="0.25">
      <c r="A2972" s="1">
        <v>44340</v>
      </c>
      <c r="B2972" t="s">
        <v>5203</v>
      </c>
      <c r="C2972" t="s">
        <v>5204</v>
      </c>
    </row>
    <row r="2973" spans="1:3" x14ac:dyDescent="0.25">
      <c r="A2973" s="1">
        <v>44340</v>
      </c>
      <c r="B2973" t="s">
        <v>5224</v>
      </c>
      <c r="C2973" t="s">
        <v>2325</v>
      </c>
    </row>
    <row r="2974" spans="1:3" x14ac:dyDescent="0.25">
      <c r="A2974" s="1">
        <v>44340</v>
      </c>
      <c r="B2974" t="s">
        <v>5227</v>
      </c>
    </row>
    <row r="2975" spans="1:3" x14ac:dyDescent="0.25">
      <c r="A2975" s="1">
        <v>44340</v>
      </c>
      <c r="B2975" t="s">
        <v>5225</v>
      </c>
      <c r="C2975" t="s">
        <v>5226</v>
      </c>
    </row>
    <row r="2976" spans="1:3" x14ac:dyDescent="0.25">
      <c r="A2976" s="1">
        <v>44340</v>
      </c>
      <c r="B2976" t="s">
        <v>5244</v>
      </c>
      <c r="C2976" t="s">
        <v>2164</v>
      </c>
    </row>
    <row r="2977" spans="1:3" x14ac:dyDescent="0.25">
      <c r="A2977" s="1">
        <v>44340</v>
      </c>
      <c r="B2977" t="s">
        <v>5242</v>
      </c>
      <c r="C2977" t="s">
        <v>3418</v>
      </c>
    </row>
    <row r="2978" spans="1:3" x14ac:dyDescent="0.25">
      <c r="A2978" s="1">
        <v>44340</v>
      </c>
      <c r="B2978" t="s">
        <v>5241</v>
      </c>
    </row>
    <row r="2979" spans="1:3" x14ac:dyDescent="0.25">
      <c r="A2979" s="1">
        <v>44340</v>
      </c>
      <c r="B2979" t="s">
        <v>5243</v>
      </c>
      <c r="C2979" t="s">
        <v>2454</v>
      </c>
    </row>
    <row r="2980" spans="1:3" x14ac:dyDescent="0.25">
      <c r="A2980" s="1">
        <v>44340</v>
      </c>
      <c r="B2980" t="s">
        <v>5249</v>
      </c>
      <c r="C2980" t="s">
        <v>3578</v>
      </c>
    </row>
    <row r="2981" spans="1:3" x14ac:dyDescent="0.25">
      <c r="A2981" s="1">
        <v>44340</v>
      </c>
      <c r="B2981" t="s">
        <v>2364</v>
      </c>
      <c r="C2981" t="s">
        <v>5130</v>
      </c>
    </row>
    <row r="2982" spans="1:3" x14ac:dyDescent="0.25">
      <c r="A2982" s="1">
        <v>44340</v>
      </c>
      <c r="B2982" t="s">
        <v>5248</v>
      </c>
    </row>
    <row r="2983" spans="1:3" x14ac:dyDescent="0.25">
      <c r="A2983" s="1">
        <v>44340</v>
      </c>
      <c r="B2983" t="s">
        <v>5254</v>
      </c>
      <c r="C2983" t="s">
        <v>2450</v>
      </c>
    </row>
    <row r="2984" spans="1:3" x14ac:dyDescent="0.25">
      <c r="A2984" s="1">
        <v>44340</v>
      </c>
      <c r="B2984" t="s">
        <v>5257</v>
      </c>
      <c r="C2984" t="s">
        <v>2874</v>
      </c>
    </row>
    <row r="2985" spans="1:3" x14ac:dyDescent="0.25">
      <c r="A2985" s="1">
        <v>44340</v>
      </c>
      <c r="B2985" t="s">
        <v>5256</v>
      </c>
      <c r="C2985" t="s">
        <v>3112</v>
      </c>
    </row>
    <row r="2986" spans="1:3" x14ac:dyDescent="0.25">
      <c r="A2986" s="1">
        <v>44340</v>
      </c>
      <c r="B2986" t="s">
        <v>5258</v>
      </c>
      <c r="C2986" t="s">
        <v>2787</v>
      </c>
    </row>
    <row r="2987" spans="1:3" x14ac:dyDescent="0.25">
      <c r="A2987" s="1">
        <v>44340</v>
      </c>
      <c r="B2987" t="s">
        <v>5255</v>
      </c>
      <c r="C2987" t="s">
        <v>2874</v>
      </c>
    </row>
    <row r="2988" spans="1:3" x14ac:dyDescent="0.25">
      <c r="A2988" s="1">
        <v>44340</v>
      </c>
      <c r="B2988" t="s">
        <v>2601</v>
      </c>
    </row>
    <row r="2989" spans="1:3" x14ac:dyDescent="0.25">
      <c r="A2989" s="1">
        <v>44340</v>
      </c>
      <c r="B2989" t="s">
        <v>5196</v>
      </c>
      <c r="C2989" t="s">
        <v>2450</v>
      </c>
    </row>
    <row r="2990" spans="1:3" x14ac:dyDescent="0.25">
      <c r="A2990" s="1">
        <v>44340</v>
      </c>
      <c r="B2990" t="s">
        <v>5274</v>
      </c>
      <c r="C2990" t="s">
        <v>1997</v>
      </c>
    </row>
    <row r="2991" spans="1:3" x14ac:dyDescent="0.25">
      <c r="A2991" s="1">
        <v>44340</v>
      </c>
      <c r="B2991" t="s">
        <v>5275</v>
      </c>
      <c r="C2991" t="s">
        <v>5276</v>
      </c>
    </row>
    <row r="2992" spans="1:3" x14ac:dyDescent="0.25">
      <c r="A2992" s="1">
        <v>44340</v>
      </c>
      <c r="B2992" t="s">
        <v>5272</v>
      </c>
      <c r="C2992" t="s">
        <v>5169</v>
      </c>
    </row>
    <row r="2993" spans="1:3" x14ac:dyDescent="0.25">
      <c r="A2993" s="1">
        <v>44340</v>
      </c>
      <c r="B2993" t="s">
        <v>5273</v>
      </c>
    </row>
    <row r="2994" spans="1:3" x14ac:dyDescent="0.25">
      <c r="A2994" s="1">
        <v>44340</v>
      </c>
      <c r="B2994" t="s">
        <v>3317</v>
      </c>
      <c r="C2994" t="s">
        <v>3158</v>
      </c>
    </row>
    <row r="2995" spans="1:3" x14ac:dyDescent="0.25">
      <c r="A2995" s="1">
        <v>44340</v>
      </c>
      <c r="B2995" t="s">
        <v>5282</v>
      </c>
      <c r="C2995" t="s">
        <v>2319</v>
      </c>
    </row>
    <row r="2996" spans="1:3" x14ac:dyDescent="0.25">
      <c r="A2996" s="1">
        <v>44340</v>
      </c>
      <c r="B2996" t="s">
        <v>5286</v>
      </c>
    </row>
    <row r="2997" spans="1:3" x14ac:dyDescent="0.25">
      <c r="A2997" s="1">
        <v>44340</v>
      </c>
      <c r="B2997" t="s">
        <v>5284</v>
      </c>
      <c r="C2997" t="s">
        <v>5285</v>
      </c>
    </row>
    <row r="2998" spans="1:3" x14ac:dyDescent="0.25">
      <c r="A2998" s="1">
        <v>44340</v>
      </c>
      <c r="B2998" t="s">
        <v>5283</v>
      </c>
      <c r="C2998" t="s">
        <v>2319</v>
      </c>
    </row>
    <row r="2999" spans="1:3" x14ac:dyDescent="0.25">
      <c r="A2999" s="1">
        <v>44340</v>
      </c>
      <c r="B2999" t="s">
        <v>5295</v>
      </c>
      <c r="C2999" t="s">
        <v>2476</v>
      </c>
    </row>
    <row r="3000" spans="1:3" x14ac:dyDescent="0.25">
      <c r="A3000" s="1">
        <v>44340</v>
      </c>
      <c r="B3000" t="s">
        <v>5296</v>
      </c>
      <c r="C3000" t="s">
        <v>2004</v>
      </c>
    </row>
    <row r="3001" spans="1:3" x14ac:dyDescent="0.25">
      <c r="A3001" s="1">
        <v>44340</v>
      </c>
      <c r="B3001" t="s">
        <v>5317</v>
      </c>
    </row>
    <row r="3002" spans="1:3" x14ac:dyDescent="0.25">
      <c r="A3002" s="1">
        <v>44340</v>
      </c>
      <c r="B3002" t="s">
        <v>5316</v>
      </c>
      <c r="C3002" t="s">
        <v>2269</v>
      </c>
    </row>
    <row r="3003" spans="1:3" x14ac:dyDescent="0.25">
      <c r="A3003" s="1">
        <v>44340</v>
      </c>
      <c r="B3003" t="s">
        <v>1952</v>
      </c>
    </row>
    <row r="3004" spans="1:3" x14ac:dyDescent="0.25">
      <c r="A3004" s="1">
        <v>44340</v>
      </c>
      <c r="B3004" t="s">
        <v>5335</v>
      </c>
      <c r="C3004" t="s">
        <v>3142</v>
      </c>
    </row>
    <row r="3005" spans="1:3" x14ac:dyDescent="0.25">
      <c r="A3005" s="1">
        <v>44340</v>
      </c>
      <c r="B3005" t="s">
        <v>5336</v>
      </c>
      <c r="C3005" t="s">
        <v>2225</v>
      </c>
    </row>
    <row r="3006" spans="1:3" x14ac:dyDescent="0.25">
      <c r="A3006" s="1">
        <v>44340</v>
      </c>
      <c r="B3006" t="s">
        <v>5337</v>
      </c>
      <c r="C3006" t="s">
        <v>5127</v>
      </c>
    </row>
    <row r="3007" spans="1:3" x14ac:dyDescent="0.25">
      <c r="A3007" s="1">
        <v>44340</v>
      </c>
      <c r="B3007" t="s">
        <v>5328</v>
      </c>
      <c r="C3007" t="s">
        <v>3165</v>
      </c>
    </row>
    <row r="3008" spans="1:3" x14ac:dyDescent="0.25">
      <c r="A3008" s="1">
        <v>44340</v>
      </c>
      <c r="B3008" t="s">
        <v>5327</v>
      </c>
      <c r="C3008" t="s">
        <v>5124</v>
      </c>
    </row>
    <row r="3009" spans="1:3" x14ac:dyDescent="0.25">
      <c r="A3009" s="1">
        <v>44340</v>
      </c>
      <c r="B3009" t="s">
        <v>5332</v>
      </c>
    </row>
    <row r="3010" spans="1:3" x14ac:dyDescent="0.25">
      <c r="A3010" s="1">
        <v>44340</v>
      </c>
      <c r="B3010" t="s">
        <v>5331</v>
      </c>
    </row>
    <row r="3011" spans="1:3" x14ac:dyDescent="0.25">
      <c r="A3011" s="1">
        <v>44340</v>
      </c>
      <c r="B3011" t="s">
        <v>5329</v>
      </c>
      <c r="C3011" t="s">
        <v>5124</v>
      </c>
    </row>
    <row r="3012" spans="1:3" x14ac:dyDescent="0.25">
      <c r="A3012" s="1">
        <v>44340</v>
      </c>
      <c r="B3012" t="s">
        <v>2636</v>
      </c>
    </row>
    <row r="3013" spans="1:3" x14ac:dyDescent="0.25">
      <c r="A3013" s="1">
        <v>44340</v>
      </c>
      <c r="B3013" t="s">
        <v>5333</v>
      </c>
      <c r="C3013" t="s">
        <v>5334</v>
      </c>
    </row>
    <row r="3014" spans="1:3" x14ac:dyDescent="0.25">
      <c r="A3014" s="1">
        <v>44340</v>
      </c>
      <c r="B3014" t="s">
        <v>5330</v>
      </c>
      <c r="C3014" t="s">
        <v>2319</v>
      </c>
    </row>
    <row r="3015" spans="1:3" x14ac:dyDescent="0.25">
      <c r="A3015" s="1">
        <v>44340</v>
      </c>
      <c r="B3015" t="s">
        <v>5364</v>
      </c>
      <c r="C3015" t="s">
        <v>5365</v>
      </c>
    </row>
    <row r="3016" spans="1:3" x14ac:dyDescent="0.25">
      <c r="A3016" s="1">
        <v>44340</v>
      </c>
      <c r="B3016" t="s">
        <v>3604</v>
      </c>
      <c r="C3016" t="s">
        <v>2450</v>
      </c>
    </row>
    <row r="3017" spans="1:3" x14ac:dyDescent="0.25">
      <c r="A3017" s="1">
        <v>44340</v>
      </c>
      <c r="B3017" t="s">
        <v>5357</v>
      </c>
      <c r="C3017" t="s">
        <v>5358</v>
      </c>
    </row>
    <row r="3018" spans="1:3" x14ac:dyDescent="0.25">
      <c r="A3018" s="1">
        <v>44340</v>
      </c>
      <c r="B3018" t="s">
        <v>5360</v>
      </c>
      <c r="C3018" t="s">
        <v>2826</v>
      </c>
    </row>
    <row r="3019" spans="1:3" x14ac:dyDescent="0.25">
      <c r="A3019" s="1">
        <v>44340</v>
      </c>
      <c r="B3019" t="s">
        <v>5353</v>
      </c>
      <c r="C3019" t="s">
        <v>5354</v>
      </c>
    </row>
    <row r="3020" spans="1:3" x14ac:dyDescent="0.25">
      <c r="A3020" s="1">
        <v>44340</v>
      </c>
      <c r="B3020" t="s">
        <v>5355</v>
      </c>
      <c r="C3020" t="s">
        <v>3165</v>
      </c>
    </row>
    <row r="3021" spans="1:3" x14ac:dyDescent="0.25">
      <c r="A3021" s="1">
        <v>44340</v>
      </c>
      <c r="B3021" t="s">
        <v>5361</v>
      </c>
    </row>
    <row r="3022" spans="1:3" x14ac:dyDescent="0.25">
      <c r="A3022" s="1">
        <v>44340</v>
      </c>
      <c r="B3022" t="s">
        <v>5361</v>
      </c>
    </row>
    <row r="3023" spans="1:3" x14ac:dyDescent="0.25">
      <c r="A3023" s="1">
        <v>44340</v>
      </c>
      <c r="B3023" t="s">
        <v>5359</v>
      </c>
    </row>
    <row r="3024" spans="1:3" x14ac:dyDescent="0.25">
      <c r="A3024" s="1">
        <v>44340</v>
      </c>
      <c r="B3024" t="s">
        <v>5362</v>
      </c>
      <c r="C3024" t="s">
        <v>5363</v>
      </c>
    </row>
    <row r="3025" spans="1:3" x14ac:dyDescent="0.25">
      <c r="A3025" s="1">
        <v>44340</v>
      </c>
      <c r="B3025" t="s">
        <v>5356</v>
      </c>
      <c r="C3025" t="s">
        <v>2472</v>
      </c>
    </row>
    <row r="3026" spans="1:3" x14ac:dyDescent="0.25">
      <c r="A3026" s="1">
        <v>44340</v>
      </c>
      <c r="B3026" t="s">
        <v>5369</v>
      </c>
      <c r="C3026" t="s">
        <v>3536</v>
      </c>
    </row>
    <row r="3027" spans="1:3" x14ac:dyDescent="0.25">
      <c r="A3027" s="1">
        <v>44340</v>
      </c>
      <c r="B3027" t="s">
        <v>5384</v>
      </c>
      <c r="C3027" t="s">
        <v>3234</v>
      </c>
    </row>
    <row r="3028" spans="1:3" x14ac:dyDescent="0.25">
      <c r="A3028" s="1">
        <v>44340</v>
      </c>
      <c r="B3028" t="s">
        <v>2237</v>
      </c>
      <c r="C3028" t="s">
        <v>5379</v>
      </c>
    </row>
    <row r="3029" spans="1:3" x14ac:dyDescent="0.25">
      <c r="A3029" s="1">
        <v>44340</v>
      </c>
      <c r="B3029" t="s">
        <v>5376</v>
      </c>
      <c r="C3029" t="s">
        <v>2308</v>
      </c>
    </row>
    <row r="3030" spans="1:3" x14ac:dyDescent="0.25">
      <c r="A3030" s="1">
        <v>44340</v>
      </c>
      <c r="B3030" t="s">
        <v>5378</v>
      </c>
      <c r="C3030" t="s">
        <v>3334</v>
      </c>
    </row>
    <row r="3031" spans="1:3" x14ac:dyDescent="0.25">
      <c r="A3031" s="1">
        <v>44340</v>
      </c>
      <c r="B3031" t="s">
        <v>5386</v>
      </c>
    </row>
    <row r="3032" spans="1:3" x14ac:dyDescent="0.25">
      <c r="A3032" s="1">
        <v>44340</v>
      </c>
      <c r="B3032" t="s">
        <v>5377</v>
      </c>
      <c r="C3032" t="s">
        <v>2162</v>
      </c>
    </row>
    <row r="3033" spans="1:3" x14ac:dyDescent="0.25">
      <c r="A3033" s="1">
        <v>44340</v>
      </c>
      <c r="B3033" t="s">
        <v>5383</v>
      </c>
      <c r="C3033" t="s">
        <v>3067</v>
      </c>
    </row>
    <row r="3034" spans="1:3" x14ac:dyDescent="0.25">
      <c r="A3034" s="1">
        <v>44340</v>
      </c>
      <c r="B3034" t="s">
        <v>5380</v>
      </c>
      <c r="C3034" t="s">
        <v>5381</v>
      </c>
    </row>
    <row r="3035" spans="1:3" x14ac:dyDescent="0.25">
      <c r="A3035" s="1">
        <v>44340</v>
      </c>
      <c r="B3035" t="s">
        <v>5382</v>
      </c>
    </row>
    <row r="3036" spans="1:3" x14ac:dyDescent="0.25">
      <c r="A3036" s="1">
        <v>44340</v>
      </c>
      <c r="B3036" t="s">
        <v>5385</v>
      </c>
      <c r="C3036" t="s">
        <v>5298</v>
      </c>
    </row>
    <row r="3037" spans="1:3" x14ac:dyDescent="0.25">
      <c r="A3037" s="1">
        <v>44340</v>
      </c>
      <c r="B3037" t="s">
        <v>5398</v>
      </c>
    </row>
    <row r="3038" spans="1:3" x14ac:dyDescent="0.25">
      <c r="A3038" s="1">
        <v>44340</v>
      </c>
      <c r="B3038" t="s">
        <v>5411</v>
      </c>
      <c r="C3038" t="s">
        <v>3334</v>
      </c>
    </row>
    <row r="3039" spans="1:3" x14ac:dyDescent="0.25">
      <c r="A3039" s="1">
        <v>44340</v>
      </c>
      <c r="B3039" t="s">
        <v>5412</v>
      </c>
      <c r="C3039" t="s">
        <v>3334</v>
      </c>
    </row>
    <row r="3040" spans="1:3" x14ac:dyDescent="0.25">
      <c r="A3040" s="1">
        <v>44340</v>
      </c>
      <c r="B3040" t="s">
        <v>5429</v>
      </c>
    </row>
    <row r="3041" spans="1:3" x14ac:dyDescent="0.25">
      <c r="A3041" s="1">
        <v>44340</v>
      </c>
      <c r="B3041" t="s">
        <v>5445</v>
      </c>
      <c r="C3041" t="s">
        <v>5118</v>
      </c>
    </row>
    <row r="3042" spans="1:3" x14ac:dyDescent="0.25">
      <c r="A3042" s="1">
        <v>44340</v>
      </c>
      <c r="B3042" t="s">
        <v>5444</v>
      </c>
      <c r="C3042" t="s">
        <v>2218</v>
      </c>
    </row>
    <row r="3043" spans="1:3" x14ac:dyDescent="0.25">
      <c r="A3043" s="1">
        <v>44340</v>
      </c>
      <c r="B3043" t="s">
        <v>5443</v>
      </c>
    </row>
    <row r="3044" spans="1:3" x14ac:dyDescent="0.25">
      <c r="A3044" s="1">
        <v>44340</v>
      </c>
      <c r="B3044" t="s">
        <v>5442</v>
      </c>
      <c r="C3044" t="s">
        <v>5130</v>
      </c>
    </row>
    <row r="3045" spans="1:3" x14ac:dyDescent="0.25">
      <c r="A3045" s="1">
        <v>44340</v>
      </c>
      <c r="B3045" t="s">
        <v>5457</v>
      </c>
      <c r="C3045" t="s">
        <v>2319</v>
      </c>
    </row>
    <row r="3046" spans="1:3" x14ac:dyDescent="0.25">
      <c r="A3046" s="1">
        <v>44340</v>
      </c>
      <c r="B3046" t="s">
        <v>5458</v>
      </c>
      <c r="C3046" t="s">
        <v>2511</v>
      </c>
    </row>
    <row r="3047" spans="1:3" x14ac:dyDescent="0.25">
      <c r="A3047" s="1">
        <v>44340</v>
      </c>
      <c r="B3047" t="s">
        <v>5461</v>
      </c>
      <c r="C3047" t="s">
        <v>2229</v>
      </c>
    </row>
    <row r="3048" spans="1:3" x14ac:dyDescent="0.25">
      <c r="A3048" s="1">
        <v>44340</v>
      </c>
      <c r="B3048" t="s">
        <v>5459</v>
      </c>
      <c r="C3048" t="s">
        <v>5460</v>
      </c>
    </row>
    <row r="3049" spans="1:3" x14ac:dyDescent="0.25">
      <c r="A3049" s="1">
        <v>44340</v>
      </c>
      <c r="B3049" t="s">
        <v>5466</v>
      </c>
      <c r="C3049" t="s">
        <v>5365</v>
      </c>
    </row>
    <row r="3050" spans="1:3" x14ac:dyDescent="0.25">
      <c r="A3050" s="1">
        <v>44340</v>
      </c>
      <c r="B3050" t="s">
        <v>5466</v>
      </c>
      <c r="C3050" t="s">
        <v>5365</v>
      </c>
    </row>
    <row r="3051" spans="1:3" x14ac:dyDescent="0.25">
      <c r="A3051" s="1">
        <v>44340</v>
      </c>
      <c r="B3051" t="s">
        <v>5463</v>
      </c>
      <c r="C3051" t="s">
        <v>5417</v>
      </c>
    </row>
    <row r="3052" spans="1:3" x14ac:dyDescent="0.25">
      <c r="A3052" s="1">
        <v>44340</v>
      </c>
      <c r="B3052" t="s">
        <v>5465</v>
      </c>
      <c r="C3052" t="s">
        <v>5417</v>
      </c>
    </row>
    <row r="3053" spans="1:3" x14ac:dyDescent="0.25">
      <c r="A3053" s="1">
        <v>44340</v>
      </c>
      <c r="B3053" t="s">
        <v>5464</v>
      </c>
    </row>
    <row r="3054" spans="1:3" x14ac:dyDescent="0.25">
      <c r="A3054" s="1">
        <v>44340</v>
      </c>
      <c r="B3054" t="s">
        <v>5496</v>
      </c>
    </row>
    <row r="3055" spans="1:3" x14ac:dyDescent="0.25">
      <c r="A3055" s="1">
        <v>44340</v>
      </c>
      <c r="B3055" t="s">
        <v>5495</v>
      </c>
    </row>
    <row r="3056" spans="1:3" x14ac:dyDescent="0.25">
      <c r="A3056" s="1">
        <v>44340</v>
      </c>
      <c r="B3056" t="s">
        <v>5485</v>
      </c>
      <c r="C3056" t="s">
        <v>2026</v>
      </c>
    </row>
    <row r="3057" spans="1:3" x14ac:dyDescent="0.25">
      <c r="A3057" s="1">
        <v>44340</v>
      </c>
      <c r="B3057" t="s">
        <v>5499</v>
      </c>
    </row>
    <row r="3058" spans="1:3" x14ac:dyDescent="0.25">
      <c r="A3058" s="1">
        <v>44340</v>
      </c>
      <c r="B3058" t="s">
        <v>5487</v>
      </c>
      <c r="C3058" t="s">
        <v>3600</v>
      </c>
    </row>
    <row r="3059" spans="1:3" x14ac:dyDescent="0.25">
      <c r="A3059" s="1">
        <v>44340</v>
      </c>
      <c r="B3059" t="s">
        <v>5492</v>
      </c>
      <c r="C3059" t="s">
        <v>5493</v>
      </c>
    </row>
    <row r="3060" spans="1:3" x14ac:dyDescent="0.25">
      <c r="A3060" s="1">
        <v>44340</v>
      </c>
      <c r="B3060" t="s">
        <v>5497</v>
      </c>
    </row>
    <row r="3061" spans="1:3" x14ac:dyDescent="0.25">
      <c r="A3061" s="1">
        <v>44340</v>
      </c>
      <c r="B3061" t="s">
        <v>5486</v>
      </c>
      <c r="C3061" t="s">
        <v>5269</v>
      </c>
    </row>
    <row r="3062" spans="1:3" x14ac:dyDescent="0.25">
      <c r="A3062" s="1">
        <v>44340</v>
      </c>
      <c r="B3062" t="s">
        <v>5488</v>
      </c>
      <c r="C3062" t="s">
        <v>5489</v>
      </c>
    </row>
    <row r="3063" spans="1:3" x14ac:dyDescent="0.25">
      <c r="A3063" s="1">
        <v>44340</v>
      </c>
      <c r="B3063" t="s">
        <v>5490</v>
      </c>
      <c r="C3063" t="s">
        <v>5491</v>
      </c>
    </row>
    <row r="3064" spans="1:3" x14ac:dyDescent="0.25">
      <c r="A3064" s="1">
        <v>44340</v>
      </c>
      <c r="B3064" t="s">
        <v>5498</v>
      </c>
    </row>
    <row r="3065" spans="1:3" x14ac:dyDescent="0.25">
      <c r="A3065" s="1">
        <v>44340</v>
      </c>
      <c r="B3065" t="s">
        <v>5494</v>
      </c>
    </row>
    <row r="3066" spans="1:3" x14ac:dyDescent="0.25">
      <c r="A3066" s="1">
        <v>44340</v>
      </c>
      <c r="B3066" t="s">
        <v>5522</v>
      </c>
      <c r="C3066" t="s">
        <v>4114</v>
      </c>
    </row>
    <row r="3067" spans="1:3" x14ac:dyDescent="0.25">
      <c r="A3067" s="1">
        <v>44340</v>
      </c>
      <c r="B3067" t="s">
        <v>5528</v>
      </c>
      <c r="C3067" t="s">
        <v>2323</v>
      </c>
    </row>
    <row r="3068" spans="1:3" x14ac:dyDescent="0.25">
      <c r="A3068" s="1">
        <v>44340</v>
      </c>
      <c r="B3068" t="s">
        <v>5527</v>
      </c>
      <c r="C3068" t="s">
        <v>3231</v>
      </c>
    </row>
    <row r="3069" spans="1:3" x14ac:dyDescent="0.25">
      <c r="A3069" s="1">
        <v>44340</v>
      </c>
      <c r="B3069" t="s">
        <v>5552</v>
      </c>
      <c r="C3069" t="s">
        <v>2164</v>
      </c>
    </row>
    <row r="3070" spans="1:3" x14ac:dyDescent="0.25">
      <c r="A3070" s="1">
        <v>44340</v>
      </c>
      <c r="B3070" t="s">
        <v>5553</v>
      </c>
      <c r="C3070" t="s">
        <v>2164</v>
      </c>
    </row>
    <row r="3071" spans="1:3" x14ac:dyDescent="0.25">
      <c r="A3071" s="1">
        <v>44340</v>
      </c>
      <c r="B3071" t="s">
        <v>5551</v>
      </c>
      <c r="C3071" t="s">
        <v>5187</v>
      </c>
    </row>
    <row r="3072" spans="1:3" x14ac:dyDescent="0.25">
      <c r="A3072" s="1">
        <v>44340</v>
      </c>
      <c r="B3072" t="s">
        <v>2364</v>
      </c>
      <c r="C3072" t="s">
        <v>5130</v>
      </c>
    </row>
    <row r="3073" spans="1:3" x14ac:dyDescent="0.25">
      <c r="A3073" s="1">
        <v>44340</v>
      </c>
      <c r="B3073" t="s">
        <v>2364</v>
      </c>
      <c r="C3073" t="s">
        <v>5130</v>
      </c>
    </row>
    <row r="3074" spans="1:3" x14ac:dyDescent="0.25">
      <c r="A3074" s="1">
        <v>44340</v>
      </c>
      <c r="B3074" t="s">
        <v>2353</v>
      </c>
      <c r="C3074" t="s">
        <v>2164</v>
      </c>
    </row>
    <row r="3075" spans="1:3" x14ac:dyDescent="0.25">
      <c r="A3075" s="1">
        <v>44340</v>
      </c>
      <c r="B3075" t="s">
        <v>4173</v>
      </c>
      <c r="C3075" t="s">
        <v>2164</v>
      </c>
    </row>
    <row r="3076" spans="1:3" x14ac:dyDescent="0.25">
      <c r="A3076" s="1">
        <v>44340</v>
      </c>
      <c r="B3076" t="s">
        <v>5564</v>
      </c>
    </row>
    <row r="3077" spans="1:3" x14ac:dyDescent="0.25">
      <c r="A3077" s="1">
        <v>44340</v>
      </c>
      <c r="B3077" t="s">
        <v>5563</v>
      </c>
      <c r="C3077" t="s">
        <v>2450</v>
      </c>
    </row>
    <row r="3078" spans="1:3" x14ac:dyDescent="0.25">
      <c r="A3078" s="1">
        <v>44340</v>
      </c>
      <c r="B3078" t="s">
        <v>5561</v>
      </c>
      <c r="C3078" t="s">
        <v>3334</v>
      </c>
    </row>
    <row r="3079" spans="1:3" x14ac:dyDescent="0.25">
      <c r="A3079" s="1">
        <v>44340</v>
      </c>
      <c r="B3079" t="s">
        <v>5562</v>
      </c>
      <c r="C3079" t="s">
        <v>2312</v>
      </c>
    </row>
    <row r="3080" spans="1:3" x14ac:dyDescent="0.25">
      <c r="A3080" s="1">
        <v>44340</v>
      </c>
      <c r="B3080" t="s">
        <v>5559</v>
      </c>
      <c r="C3080" t="s">
        <v>5560</v>
      </c>
    </row>
    <row r="3081" spans="1:3" x14ac:dyDescent="0.25">
      <c r="A3081" s="1">
        <v>44340</v>
      </c>
      <c r="B3081" t="s">
        <v>5572</v>
      </c>
    </row>
    <row r="3082" spans="1:3" x14ac:dyDescent="0.25">
      <c r="A3082" s="1">
        <v>44340</v>
      </c>
      <c r="B3082" t="s">
        <v>5571</v>
      </c>
      <c r="C3082" t="s">
        <v>3435</v>
      </c>
    </row>
    <row r="3083" spans="1:3" x14ac:dyDescent="0.25">
      <c r="A3083" s="1">
        <v>44340</v>
      </c>
      <c r="B3083" t="s">
        <v>5573</v>
      </c>
      <c r="C3083" t="s">
        <v>5269</v>
      </c>
    </row>
    <row r="3084" spans="1:3" x14ac:dyDescent="0.25">
      <c r="A3084" s="1">
        <v>44340</v>
      </c>
      <c r="B3084" t="s">
        <v>1952</v>
      </c>
    </row>
    <row r="3085" spans="1:3" x14ac:dyDescent="0.25">
      <c r="A3085" s="1">
        <v>44340</v>
      </c>
      <c r="B3085" t="s">
        <v>2373</v>
      </c>
      <c r="C3085" t="s">
        <v>5187</v>
      </c>
    </row>
    <row r="3086" spans="1:3" x14ac:dyDescent="0.25">
      <c r="A3086" s="1">
        <v>44340</v>
      </c>
      <c r="B3086" t="s">
        <v>3698</v>
      </c>
      <c r="C3086" t="s">
        <v>2450</v>
      </c>
    </row>
    <row r="3087" spans="1:3" x14ac:dyDescent="0.25">
      <c r="A3087" s="1">
        <v>44340</v>
      </c>
      <c r="B3087" t="s">
        <v>5593</v>
      </c>
    </row>
    <row r="3088" spans="1:3" x14ac:dyDescent="0.25">
      <c r="A3088" s="1">
        <v>44340</v>
      </c>
      <c r="B3088" t="s">
        <v>5591</v>
      </c>
      <c r="C3088" t="s">
        <v>5155</v>
      </c>
    </row>
    <row r="3089" spans="1:3" x14ac:dyDescent="0.25">
      <c r="A3089" s="1">
        <v>44340</v>
      </c>
      <c r="B3089" t="s">
        <v>5592</v>
      </c>
      <c r="C3089" t="s">
        <v>4068</v>
      </c>
    </row>
    <row r="3090" spans="1:3" x14ac:dyDescent="0.25">
      <c r="A3090" s="1">
        <v>44340</v>
      </c>
      <c r="B3090" t="s">
        <v>5627</v>
      </c>
      <c r="C3090" t="s">
        <v>2164</v>
      </c>
    </row>
    <row r="3091" spans="1:3" x14ac:dyDescent="0.25">
      <c r="A3091" s="1">
        <v>44340</v>
      </c>
      <c r="B3091" t="s">
        <v>5626</v>
      </c>
      <c r="C3091" t="s">
        <v>2319</v>
      </c>
    </row>
    <row r="3092" spans="1:3" x14ac:dyDescent="0.25">
      <c r="A3092" s="1">
        <v>44340</v>
      </c>
      <c r="B3092" t="s">
        <v>5628</v>
      </c>
      <c r="C3092" t="s">
        <v>5474</v>
      </c>
    </row>
    <row r="3093" spans="1:3" x14ac:dyDescent="0.25">
      <c r="A3093" s="1">
        <v>44340</v>
      </c>
      <c r="B3093" t="s">
        <v>5635</v>
      </c>
      <c r="C3093" t="s">
        <v>2050</v>
      </c>
    </row>
    <row r="3094" spans="1:3" x14ac:dyDescent="0.25">
      <c r="A3094" s="1">
        <v>44340</v>
      </c>
      <c r="B3094" t="s">
        <v>5636</v>
      </c>
      <c r="C3094" t="s">
        <v>5637</v>
      </c>
    </row>
    <row r="3095" spans="1:3" x14ac:dyDescent="0.25">
      <c r="A3095" s="1">
        <v>44340</v>
      </c>
      <c r="B3095" t="s">
        <v>5660</v>
      </c>
      <c r="C3095" t="s">
        <v>5661</v>
      </c>
    </row>
    <row r="3096" spans="1:3" x14ac:dyDescent="0.25">
      <c r="A3096" s="1">
        <v>44340</v>
      </c>
      <c r="B3096" t="s">
        <v>5662</v>
      </c>
    </row>
    <row r="3097" spans="1:3" x14ac:dyDescent="0.25">
      <c r="A3097" s="1">
        <v>44340</v>
      </c>
      <c r="B3097" t="s">
        <v>5659</v>
      </c>
    </row>
    <row r="3098" spans="1:3" x14ac:dyDescent="0.25">
      <c r="A3098" s="1">
        <v>44340</v>
      </c>
      <c r="B3098" t="s">
        <v>5663</v>
      </c>
      <c r="C3098" t="s">
        <v>5471</v>
      </c>
    </row>
    <row r="3099" spans="1:3" x14ac:dyDescent="0.25">
      <c r="A3099" s="1">
        <v>44340</v>
      </c>
      <c r="B3099" t="s">
        <v>3317</v>
      </c>
      <c r="C3099" t="s">
        <v>3158</v>
      </c>
    </row>
    <row r="3100" spans="1:3" x14ac:dyDescent="0.25">
      <c r="A3100" s="1">
        <v>44340</v>
      </c>
      <c r="B3100" t="s">
        <v>5686</v>
      </c>
    </row>
    <row r="3101" spans="1:3" x14ac:dyDescent="0.25">
      <c r="A3101" s="1">
        <v>44340</v>
      </c>
      <c r="B3101" t="s">
        <v>5685</v>
      </c>
      <c r="C3101" t="s">
        <v>5167</v>
      </c>
    </row>
    <row r="3102" spans="1:3" x14ac:dyDescent="0.25">
      <c r="A3102" s="1">
        <v>44340</v>
      </c>
      <c r="B3102" t="s">
        <v>2181</v>
      </c>
    </row>
    <row r="3103" spans="1:3" x14ac:dyDescent="0.25">
      <c r="A3103" s="1">
        <v>44340</v>
      </c>
      <c r="B3103" t="s">
        <v>5689</v>
      </c>
    </row>
    <row r="3104" spans="1:3" x14ac:dyDescent="0.25">
      <c r="A3104" s="1">
        <v>44340</v>
      </c>
      <c r="B3104" t="s">
        <v>5684</v>
      </c>
    </row>
    <row r="3105" spans="1:3" x14ac:dyDescent="0.25">
      <c r="A3105" s="1">
        <v>44340</v>
      </c>
      <c r="B3105" t="s">
        <v>5687</v>
      </c>
      <c r="C3105" t="s">
        <v>5449</v>
      </c>
    </row>
    <row r="3106" spans="1:3" x14ac:dyDescent="0.25">
      <c r="A3106" s="1">
        <v>44340</v>
      </c>
      <c r="B3106" t="s">
        <v>2165</v>
      </c>
      <c r="C3106" t="s">
        <v>3158</v>
      </c>
    </row>
    <row r="3107" spans="1:3" x14ac:dyDescent="0.25">
      <c r="A3107" s="1">
        <v>44340</v>
      </c>
      <c r="B3107" t="s">
        <v>2165</v>
      </c>
      <c r="C3107" t="s">
        <v>3158</v>
      </c>
    </row>
    <row r="3108" spans="1:3" x14ac:dyDescent="0.25">
      <c r="A3108" s="1">
        <v>44340</v>
      </c>
      <c r="B3108" t="s">
        <v>5688</v>
      </c>
    </row>
    <row r="3109" spans="1:3" x14ac:dyDescent="0.25">
      <c r="A3109" s="1">
        <v>44340</v>
      </c>
    </row>
    <row r="3110" spans="1:3" x14ac:dyDescent="0.25">
      <c r="A3110" s="1">
        <v>44340</v>
      </c>
      <c r="B3110" t="s">
        <v>5694</v>
      </c>
      <c r="C3110" t="s">
        <v>2441</v>
      </c>
    </row>
    <row r="3111" spans="1:3" x14ac:dyDescent="0.25">
      <c r="A3111" s="1">
        <v>44340</v>
      </c>
      <c r="B3111" t="s">
        <v>5692</v>
      </c>
      <c r="C3111" t="s">
        <v>3334</v>
      </c>
    </row>
    <row r="3112" spans="1:3" x14ac:dyDescent="0.25">
      <c r="A3112" s="1">
        <v>44340</v>
      </c>
      <c r="B3112" t="s">
        <v>5695</v>
      </c>
      <c r="C3112" t="s">
        <v>3334</v>
      </c>
    </row>
    <row r="3113" spans="1:3" x14ac:dyDescent="0.25">
      <c r="A3113" s="1">
        <v>44340</v>
      </c>
      <c r="B3113" t="s">
        <v>5691</v>
      </c>
    </row>
    <row r="3114" spans="1:3" x14ac:dyDescent="0.25">
      <c r="A3114" s="1">
        <v>44340</v>
      </c>
      <c r="B3114" t="s">
        <v>5693</v>
      </c>
      <c r="C3114" t="s">
        <v>3037</v>
      </c>
    </row>
    <row r="3115" spans="1:3" x14ac:dyDescent="0.25">
      <c r="A3115" s="1">
        <v>44340</v>
      </c>
      <c r="B3115" t="s">
        <v>5720</v>
      </c>
      <c r="C3115" t="s">
        <v>2456</v>
      </c>
    </row>
    <row r="3116" spans="1:3" x14ac:dyDescent="0.25">
      <c r="A3116" s="1">
        <v>44340</v>
      </c>
      <c r="B3116" t="s">
        <v>5745</v>
      </c>
      <c r="C3116" t="s">
        <v>5084</v>
      </c>
    </row>
    <row r="3117" spans="1:3" x14ac:dyDescent="0.25">
      <c r="A3117" s="1">
        <v>44340</v>
      </c>
      <c r="B3117" t="s">
        <v>5749</v>
      </c>
      <c r="C3117" t="s">
        <v>2319</v>
      </c>
    </row>
    <row r="3118" spans="1:3" x14ac:dyDescent="0.25">
      <c r="A3118" s="1">
        <v>44340</v>
      </c>
      <c r="B3118" t="s">
        <v>5746</v>
      </c>
      <c r="C3118" t="s">
        <v>5747</v>
      </c>
    </row>
    <row r="3119" spans="1:3" x14ac:dyDescent="0.25">
      <c r="A3119" s="1">
        <v>44340</v>
      </c>
      <c r="B3119" t="s">
        <v>5748</v>
      </c>
    </row>
    <row r="3120" spans="1:3" x14ac:dyDescent="0.25">
      <c r="A3120" s="1">
        <v>44340</v>
      </c>
      <c r="B3120" t="s">
        <v>5750</v>
      </c>
      <c r="C3120" t="s">
        <v>2026</v>
      </c>
    </row>
    <row r="3121" spans="1:3" x14ac:dyDescent="0.25">
      <c r="A3121" s="1">
        <v>44340</v>
      </c>
      <c r="B3121" t="s">
        <v>5752</v>
      </c>
      <c r="C3121" t="s">
        <v>4114</v>
      </c>
    </row>
    <row r="3122" spans="1:3" x14ac:dyDescent="0.25">
      <c r="A3122" s="1">
        <v>44340</v>
      </c>
      <c r="B3122" t="s">
        <v>5751</v>
      </c>
    </row>
    <row r="3123" spans="1:3" x14ac:dyDescent="0.25">
      <c r="A3123" s="1">
        <v>44340</v>
      </c>
      <c r="B3123" t="s">
        <v>5765</v>
      </c>
      <c r="C3123" t="s">
        <v>5669</v>
      </c>
    </row>
    <row r="3124" spans="1:3" x14ac:dyDescent="0.25">
      <c r="A3124" s="1">
        <v>44340</v>
      </c>
      <c r="B3124" t="s">
        <v>5764</v>
      </c>
      <c r="C3124" t="s">
        <v>2787</v>
      </c>
    </row>
    <row r="3125" spans="1:3" x14ac:dyDescent="0.25">
      <c r="A3125" s="1">
        <v>44340</v>
      </c>
      <c r="B3125" t="s">
        <v>5763</v>
      </c>
      <c r="C3125" t="s">
        <v>2642</v>
      </c>
    </row>
    <row r="3126" spans="1:3" x14ac:dyDescent="0.25">
      <c r="A3126" s="1">
        <v>44340</v>
      </c>
      <c r="B3126" t="s">
        <v>5466</v>
      </c>
      <c r="C3126" t="s">
        <v>5365</v>
      </c>
    </row>
    <row r="3127" spans="1:3" x14ac:dyDescent="0.25">
      <c r="A3127" s="1">
        <v>44340</v>
      </c>
      <c r="B3127" t="s">
        <v>5771</v>
      </c>
      <c r="C3127" t="s">
        <v>5307</v>
      </c>
    </row>
    <row r="3128" spans="1:3" x14ac:dyDescent="0.25">
      <c r="A3128" s="1">
        <v>44340</v>
      </c>
      <c r="B3128" t="s">
        <v>5157</v>
      </c>
    </row>
    <row r="3129" spans="1:3" x14ac:dyDescent="0.25">
      <c r="A3129" s="1">
        <v>44340</v>
      </c>
      <c r="B3129" t="s">
        <v>5776</v>
      </c>
      <c r="C3129" t="s">
        <v>3334</v>
      </c>
    </row>
    <row r="3130" spans="1:3" x14ac:dyDescent="0.25">
      <c r="A3130" s="1">
        <v>44340</v>
      </c>
      <c r="B3130" t="s">
        <v>5777</v>
      </c>
      <c r="C3130" t="s">
        <v>4150</v>
      </c>
    </row>
    <row r="3131" spans="1:3" x14ac:dyDescent="0.25">
      <c r="A3131" s="1">
        <v>44340</v>
      </c>
      <c r="B3131" t="s">
        <v>5850</v>
      </c>
      <c r="C3131" t="s">
        <v>2269</v>
      </c>
    </row>
    <row r="3132" spans="1:3" x14ac:dyDescent="0.25">
      <c r="A3132" s="1">
        <v>44340</v>
      </c>
      <c r="B3132" t="s">
        <v>5849</v>
      </c>
    </row>
    <row r="3133" spans="1:3" x14ac:dyDescent="0.25">
      <c r="A3133" s="1">
        <v>44340</v>
      </c>
      <c r="B3133" t="s">
        <v>5904</v>
      </c>
    </row>
    <row r="3134" spans="1:3" x14ac:dyDescent="0.25">
      <c r="A3134" s="1">
        <v>44340</v>
      </c>
      <c r="B3134" t="s">
        <v>5905</v>
      </c>
      <c r="C3134" t="s">
        <v>2308</v>
      </c>
    </row>
    <row r="3135" spans="1:3" x14ac:dyDescent="0.25">
      <c r="A3135" s="1">
        <v>44340</v>
      </c>
      <c r="B3135" t="s">
        <v>5903</v>
      </c>
      <c r="C3135" t="s">
        <v>5389</v>
      </c>
    </row>
    <row r="3136" spans="1:3" x14ac:dyDescent="0.25">
      <c r="A3136" s="1">
        <v>44340</v>
      </c>
      <c r="B3136" t="s">
        <v>5916</v>
      </c>
      <c r="C3136" t="s">
        <v>5917</v>
      </c>
    </row>
    <row r="3137" spans="1:3" x14ac:dyDescent="0.25">
      <c r="A3137" s="1">
        <v>44340</v>
      </c>
      <c r="B3137" t="s">
        <v>5916</v>
      </c>
      <c r="C3137" t="s">
        <v>5917</v>
      </c>
    </row>
    <row r="3138" spans="1:3" x14ac:dyDescent="0.25">
      <c r="A3138" s="1">
        <v>44340</v>
      </c>
      <c r="B3138" t="s">
        <v>5916</v>
      </c>
      <c r="C3138" t="s">
        <v>5917</v>
      </c>
    </row>
    <row r="3139" spans="1:3" x14ac:dyDescent="0.25">
      <c r="A3139" s="1">
        <v>44340</v>
      </c>
      <c r="B3139" t="s">
        <v>5915</v>
      </c>
      <c r="C3139" t="s">
        <v>2785</v>
      </c>
    </row>
    <row r="3140" spans="1:3" x14ac:dyDescent="0.25">
      <c r="A3140" s="1">
        <v>44340</v>
      </c>
      <c r="B3140" t="s">
        <v>5931</v>
      </c>
      <c r="C3140" t="s">
        <v>2229</v>
      </c>
    </row>
    <row r="3141" spans="1:3" x14ac:dyDescent="0.25">
      <c r="A3141" s="1">
        <v>44340</v>
      </c>
      <c r="B3141" t="s">
        <v>5957</v>
      </c>
    </row>
    <row r="3142" spans="1:3" x14ac:dyDescent="0.25">
      <c r="A3142" s="1">
        <v>44340</v>
      </c>
      <c r="B3142" t="s">
        <v>5962</v>
      </c>
    </row>
    <row r="3143" spans="1:3" x14ac:dyDescent="0.25">
      <c r="A3143" s="1">
        <v>44340</v>
      </c>
      <c r="B3143" t="s">
        <v>5958</v>
      </c>
    </row>
    <row r="3144" spans="1:3" x14ac:dyDescent="0.25">
      <c r="A3144" s="1">
        <v>44340</v>
      </c>
      <c r="B3144" t="s">
        <v>5955</v>
      </c>
      <c r="C3144" t="s">
        <v>5679</v>
      </c>
    </row>
    <row r="3145" spans="1:3" x14ac:dyDescent="0.25">
      <c r="A3145" s="1">
        <v>44340</v>
      </c>
      <c r="B3145" t="s">
        <v>5959</v>
      </c>
      <c r="C3145" t="s">
        <v>5205</v>
      </c>
    </row>
    <row r="3146" spans="1:3" x14ac:dyDescent="0.25">
      <c r="A3146" s="1">
        <v>44340</v>
      </c>
      <c r="B3146" t="s">
        <v>5953</v>
      </c>
    </row>
    <row r="3147" spans="1:3" x14ac:dyDescent="0.25">
      <c r="A3147" s="1">
        <v>44340</v>
      </c>
      <c r="B3147" t="s">
        <v>5953</v>
      </c>
    </row>
    <row r="3148" spans="1:3" x14ac:dyDescent="0.25">
      <c r="A3148" s="1">
        <v>44340</v>
      </c>
      <c r="B3148" t="s">
        <v>5953</v>
      </c>
    </row>
    <row r="3149" spans="1:3" x14ac:dyDescent="0.25">
      <c r="A3149" s="1">
        <v>44340</v>
      </c>
      <c r="B3149" t="s">
        <v>5941</v>
      </c>
      <c r="C3149" t="s">
        <v>2319</v>
      </c>
    </row>
    <row r="3150" spans="1:3" x14ac:dyDescent="0.25">
      <c r="A3150" s="1">
        <v>44340</v>
      </c>
      <c r="B3150" t="s">
        <v>5949</v>
      </c>
      <c r="C3150" t="s">
        <v>5601</v>
      </c>
    </row>
    <row r="3151" spans="1:3" x14ac:dyDescent="0.25">
      <c r="A3151" s="1">
        <v>44340</v>
      </c>
      <c r="B3151" t="s">
        <v>5940</v>
      </c>
      <c r="C3151" t="s">
        <v>5823</v>
      </c>
    </row>
    <row r="3152" spans="1:3" x14ac:dyDescent="0.25">
      <c r="A3152" s="1">
        <v>44340</v>
      </c>
      <c r="B3152" t="s">
        <v>5960</v>
      </c>
      <c r="C3152" t="s">
        <v>5961</v>
      </c>
    </row>
    <row r="3153" spans="1:3" x14ac:dyDescent="0.25">
      <c r="A3153" s="1">
        <v>44340</v>
      </c>
      <c r="B3153" t="s">
        <v>3917</v>
      </c>
    </row>
    <row r="3154" spans="1:3" x14ac:dyDescent="0.25">
      <c r="A3154" s="1">
        <v>44340</v>
      </c>
      <c r="B3154" t="s">
        <v>3917</v>
      </c>
    </row>
    <row r="3155" spans="1:3" x14ac:dyDescent="0.25">
      <c r="A3155" s="1">
        <v>44340</v>
      </c>
      <c r="B3155" t="s">
        <v>3917</v>
      </c>
    </row>
    <row r="3156" spans="1:3" x14ac:dyDescent="0.25">
      <c r="A3156" s="1">
        <v>44340</v>
      </c>
      <c r="B3156" t="s">
        <v>5950</v>
      </c>
    </row>
    <row r="3157" spans="1:3" x14ac:dyDescent="0.25">
      <c r="A3157" s="1">
        <v>44340</v>
      </c>
      <c r="B3157" t="s">
        <v>5954</v>
      </c>
      <c r="C3157" t="s">
        <v>5837</v>
      </c>
    </row>
    <row r="3158" spans="1:3" x14ac:dyDescent="0.25">
      <c r="A3158" s="1">
        <v>44340</v>
      </c>
      <c r="B3158" t="s">
        <v>5954</v>
      </c>
      <c r="C3158" t="s">
        <v>5837</v>
      </c>
    </row>
    <row r="3159" spans="1:3" x14ac:dyDescent="0.25">
      <c r="A3159" s="1">
        <v>44340</v>
      </c>
      <c r="B3159" t="s">
        <v>5951</v>
      </c>
    </row>
    <row r="3160" spans="1:3" x14ac:dyDescent="0.25">
      <c r="A3160" s="1">
        <v>44340</v>
      </c>
      <c r="B3160" t="s">
        <v>5956</v>
      </c>
    </row>
    <row r="3161" spans="1:3" x14ac:dyDescent="0.25">
      <c r="A3161" s="1">
        <v>44340</v>
      </c>
      <c r="B3161" t="s">
        <v>5952</v>
      </c>
    </row>
    <row r="3162" spans="1:3" x14ac:dyDescent="0.25">
      <c r="A3162" s="1">
        <v>44340</v>
      </c>
      <c r="B3162" t="s">
        <v>5943</v>
      </c>
      <c r="C3162" t="s">
        <v>3567</v>
      </c>
    </row>
    <row r="3163" spans="1:3" x14ac:dyDescent="0.25">
      <c r="A3163" s="1">
        <v>44340</v>
      </c>
      <c r="B3163" t="s">
        <v>5946</v>
      </c>
    </row>
    <row r="3164" spans="1:3" x14ac:dyDescent="0.25">
      <c r="A3164" s="1">
        <v>44340</v>
      </c>
      <c r="B3164" t="s">
        <v>5965</v>
      </c>
    </row>
    <row r="3165" spans="1:3" x14ac:dyDescent="0.25">
      <c r="A3165" s="1">
        <v>44340</v>
      </c>
      <c r="B3165" t="s">
        <v>5964</v>
      </c>
    </row>
    <row r="3166" spans="1:3" x14ac:dyDescent="0.25">
      <c r="A3166" s="1">
        <v>44340</v>
      </c>
      <c r="B3166" t="s">
        <v>5942</v>
      </c>
      <c r="C3166" t="s">
        <v>5451</v>
      </c>
    </row>
    <row r="3167" spans="1:3" x14ac:dyDescent="0.25">
      <c r="A3167" s="1">
        <v>44340</v>
      </c>
      <c r="B3167" t="s">
        <v>5947</v>
      </c>
      <c r="C3167" t="s">
        <v>5948</v>
      </c>
    </row>
    <row r="3168" spans="1:3" x14ac:dyDescent="0.25">
      <c r="A3168" s="1">
        <v>44340</v>
      </c>
      <c r="B3168" t="s">
        <v>5944</v>
      </c>
    </row>
    <row r="3169" spans="1:3" x14ac:dyDescent="0.25">
      <c r="A3169" s="1">
        <v>44340</v>
      </c>
      <c r="B3169" t="s">
        <v>5944</v>
      </c>
    </row>
    <row r="3170" spans="1:3" x14ac:dyDescent="0.25">
      <c r="A3170" s="1">
        <v>44340</v>
      </c>
      <c r="B3170" t="s">
        <v>5963</v>
      </c>
    </row>
    <row r="3171" spans="1:3" x14ac:dyDescent="0.25">
      <c r="A3171" s="1">
        <v>44340</v>
      </c>
      <c r="B3171" t="s">
        <v>5945</v>
      </c>
    </row>
    <row r="3172" spans="1:3" x14ac:dyDescent="0.25">
      <c r="A3172" s="1">
        <v>44340</v>
      </c>
    </row>
    <row r="3173" spans="1:3" x14ac:dyDescent="0.25">
      <c r="A3173" s="1">
        <v>44340</v>
      </c>
      <c r="B3173" t="s">
        <v>5976</v>
      </c>
    </row>
    <row r="3174" spans="1:3" x14ac:dyDescent="0.25">
      <c r="A3174" s="1">
        <v>44340</v>
      </c>
      <c r="B3174" t="s">
        <v>5975</v>
      </c>
      <c r="C3174" t="s">
        <v>2319</v>
      </c>
    </row>
    <row r="3175" spans="1:3" x14ac:dyDescent="0.25">
      <c r="A3175" s="1">
        <v>44340</v>
      </c>
      <c r="B3175" t="s">
        <v>5983</v>
      </c>
      <c r="C3175" t="s">
        <v>2441</v>
      </c>
    </row>
    <row r="3176" spans="1:3" x14ac:dyDescent="0.25">
      <c r="A3176" s="1">
        <v>44340</v>
      </c>
      <c r="B3176" t="s">
        <v>5984</v>
      </c>
      <c r="C3176" t="s">
        <v>2787</v>
      </c>
    </row>
    <row r="3177" spans="1:3" x14ac:dyDescent="0.25">
      <c r="A3177" s="1">
        <v>44340</v>
      </c>
      <c r="B3177" t="s">
        <v>5985</v>
      </c>
      <c r="C3177" t="s">
        <v>2164</v>
      </c>
    </row>
    <row r="3178" spans="1:3" x14ac:dyDescent="0.25">
      <c r="A3178" s="1">
        <v>44340</v>
      </c>
      <c r="B3178" t="s">
        <v>2373</v>
      </c>
      <c r="C3178" t="s">
        <v>5187</v>
      </c>
    </row>
    <row r="3179" spans="1:3" x14ac:dyDescent="0.25">
      <c r="A3179" s="1">
        <v>44340</v>
      </c>
      <c r="B3179" t="s">
        <v>5990</v>
      </c>
    </row>
    <row r="3180" spans="1:3" x14ac:dyDescent="0.25">
      <c r="A3180" s="1">
        <v>44340</v>
      </c>
      <c r="B3180" t="s">
        <v>5991</v>
      </c>
      <c r="C3180" t="s">
        <v>2319</v>
      </c>
    </row>
    <row r="3181" spans="1:3" x14ac:dyDescent="0.25">
      <c r="A3181" s="1">
        <v>44340</v>
      </c>
      <c r="B3181" t="s">
        <v>6019</v>
      </c>
      <c r="C3181" t="s">
        <v>5845</v>
      </c>
    </row>
    <row r="3182" spans="1:3" x14ac:dyDescent="0.25">
      <c r="A3182" s="1">
        <v>44340</v>
      </c>
      <c r="B3182" t="s">
        <v>6018</v>
      </c>
      <c r="C3182" t="s">
        <v>5187</v>
      </c>
    </row>
    <row r="3183" spans="1:3" x14ac:dyDescent="0.25">
      <c r="A3183" s="1">
        <v>44340</v>
      </c>
      <c r="B3183" t="s">
        <v>4052</v>
      </c>
      <c r="C3183" t="s">
        <v>5471</v>
      </c>
    </row>
    <row r="3184" spans="1:3" x14ac:dyDescent="0.25">
      <c r="A3184" s="1">
        <v>44340</v>
      </c>
      <c r="B3184" t="s">
        <v>6016</v>
      </c>
      <c r="C3184" t="s">
        <v>2954</v>
      </c>
    </row>
    <row r="3185" spans="1:3" x14ac:dyDescent="0.25">
      <c r="A3185" s="1">
        <v>44340</v>
      </c>
      <c r="B3185" t="s">
        <v>6017</v>
      </c>
      <c r="C3185" t="s">
        <v>3037</v>
      </c>
    </row>
    <row r="3186" spans="1:3" x14ac:dyDescent="0.25">
      <c r="A3186" s="1">
        <v>44340</v>
      </c>
      <c r="B3186" t="s">
        <v>6067</v>
      </c>
      <c r="C3186" t="s">
        <v>2472</v>
      </c>
    </row>
    <row r="3187" spans="1:3" x14ac:dyDescent="0.25">
      <c r="A3187" s="1">
        <v>44340</v>
      </c>
      <c r="B3187" t="s">
        <v>6060</v>
      </c>
      <c r="C3187" t="s">
        <v>6061</v>
      </c>
    </row>
    <row r="3188" spans="1:3" x14ac:dyDescent="0.25">
      <c r="A3188" s="1">
        <v>44340</v>
      </c>
      <c r="B3188" t="s">
        <v>6070</v>
      </c>
      <c r="C3188" t="s">
        <v>5747</v>
      </c>
    </row>
    <row r="3189" spans="1:3" x14ac:dyDescent="0.25">
      <c r="A3189" s="1">
        <v>44340</v>
      </c>
      <c r="B3189" t="s">
        <v>6064</v>
      </c>
      <c r="C3189" t="s">
        <v>2517</v>
      </c>
    </row>
    <row r="3190" spans="1:3" x14ac:dyDescent="0.25">
      <c r="A3190" s="1">
        <v>44340</v>
      </c>
      <c r="B3190" t="s">
        <v>6066</v>
      </c>
      <c r="C3190" t="s">
        <v>6033</v>
      </c>
    </row>
    <row r="3191" spans="1:3" x14ac:dyDescent="0.25">
      <c r="A3191" s="1">
        <v>44340</v>
      </c>
      <c r="B3191" t="s">
        <v>6068</v>
      </c>
    </row>
    <row r="3192" spans="1:3" x14ac:dyDescent="0.25">
      <c r="A3192" s="1">
        <v>44340</v>
      </c>
      <c r="B3192" t="s">
        <v>6063</v>
      </c>
      <c r="C3192" t="s">
        <v>4079</v>
      </c>
    </row>
    <row r="3193" spans="1:3" x14ac:dyDescent="0.25">
      <c r="A3193" s="1">
        <v>44340</v>
      </c>
      <c r="B3193" t="s">
        <v>6065</v>
      </c>
    </row>
    <row r="3194" spans="1:3" x14ac:dyDescent="0.25">
      <c r="A3194" s="1">
        <v>44340</v>
      </c>
      <c r="B3194" t="s">
        <v>6069</v>
      </c>
    </row>
    <row r="3195" spans="1:3" x14ac:dyDescent="0.25">
      <c r="A3195" s="1">
        <v>44340</v>
      </c>
      <c r="B3195" t="s">
        <v>6062</v>
      </c>
    </row>
    <row r="3196" spans="1:3" x14ac:dyDescent="0.25">
      <c r="A3196" s="1">
        <v>44340</v>
      </c>
      <c r="B3196" t="s">
        <v>6110</v>
      </c>
    </row>
    <row r="3197" spans="1:3" x14ac:dyDescent="0.25">
      <c r="A3197" s="1">
        <v>44340</v>
      </c>
      <c r="B3197" t="s">
        <v>6109</v>
      </c>
    </row>
    <row r="3198" spans="1:3" x14ac:dyDescent="0.25">
      <c r="A3198" s="1">
        <v>44340</v>
      </c>
      <c r="B3198" t="s">
        <v>6120</v>
      </c>
      <c r="C3198" t="s">
        <v>3067</v>
      </c>
    </row>
    <row r="3199" spans="1:3" x14ac:dyDescent="0.25">
      <c r="A3199" s="1">
        <v>44340</v>
      </c>
      <c r="B3199" t="s">
        <v>6122</v>
      </c>
      <c r="C3199" t="s">
        <v>3067</v>
      </c>
    </row>
    <row r="3200" spans="1:3" x14ac:dyDescent="0.25">
      <c r="A3200" s="1">
        <v>44340</v>
      </c>
      <c r="B3200" t="s">
        <v>6121</v>
      </c>
    </row>
    <row r="3201" spans="1:3" x14ac:dyDescent="0.25">
      <c r="A3201" s="1">
        <v>44354</v>
      </c>
      <c r="B3201" t="s">
        <v>1952</v>
      </c>
    </row>
    <row r="3202" spans="1:3" x14ac:dyDescent="0.25">
      <c r="A3202" s="1">
        <v>44354</v>
      </c>
      <c r="B3202" t="s">
        <v>1952</v>
      </c>
    </row>
    <row r="3203" spans="1:3" x14ac:dyDescent="0.25">
      <c r="A3203" s="1">
        <v>44354</v>
      </c>
      <c r="B3203" t="s">
        <v>5076</v>
      </c>
    </row>
    <row r="3204" spans="1:3" x14ac:dyDescent="0.25">
      <c r="A3204" s="1">
        <v>44354</v>
      </c>
      <c r="B3204" t="s">
        <v>5078</v>
      </c>
      <c r="C3204" t="s">
        <v>2787</v>
      </c>
    </row>
    <row r="3205" spans="1:3" x14ac:dyDescent="0.25">
      <c r="A3205" s="1">
        <v>44354</v>
      </c>
      <c r="B3205" t="s">
        <v>5077</v>
      </c>
    </row>
    <row r="3206" spans="1:3" x14ac:dyDescent="0.25">
      <c r="A3206" s="1">
        <v>44354</v>
      </c>
      <c r="B3206" t="s">
        <v>1952</v>
      </c>
    </row>
    <row r="3207" spans="1:3" x14ac:dyDescent="0.25">
      <c r="A3207" s="1">
        <v>44354</v>
      </c>
      <c r="B3207" t="s">
        <v>5098</v>
      </c>
      <c r="C3207" t="s">
        <v>2450</v>
      </c>
    </row>
    <row r="3208" spans="1:3" x14ac:dyDescent="0.25">
      <c r="A3208" s="1">
        <v>44354</v>
      </c>
      <c r="B3208" t="s">
        <v>5099</v>
      </c>
    </row>
    <row r="3209" spans="1:3" x14ac:dyDescent="0.25">
      <c r="A3209" s="1">
        <v>44354</v>
      </c>
      <c r="B3209" t="s">
        <v>5097</v>
      </c>
      <c r="C3209" t="s">
        <v>4114</v>
      </c>
    </row>
    <row r="3210" spans="1:3" x14ac:dyDescent="0.25">
      <c r="A3210" s="1">
        <v>44354</v>
      </c>
      <c r="B3210" t="s">
        <v>5096</v>
      </c>
      <c r="C3210" t="s">
        <v>2441</v>
      </c>
    </row>
    <row r="3211" spans="1:3" x14ac:dyDescent="0.25">
      <c r="A3211" s="1">
        <v>44354</v>
      </c>
      <c r="B3211" t="s">
        <v>1952</v>
      </c>
    </row>
    <row r="3212" spans="1:3" x14ac:dyDescent="0.25">
      <c r="A3212" s="1">
        <v>44354</v>
      </c>
      <c r="B3212" t="s">
        <v>1952</v>
      </c>
    </row>
    <row r="3213" spans="1:3" x14ac:dyDescent="0.25">
      <c r="A3213" s="1">
        <v>44354</v>
      </c>
      <c r="B3213" t="s">
        <v>1952</v>
      </c>
    </row>
    <row r="3214" spans="1:3" x14ac:dyDescent="0.25">
      <c r="A3214" s="1">
        <v>44354</v>
      </c>
      <c r="B3214" t="s">
        <v>5132</v>
      </c>
      <c r="C3214" t="s">
        <v>2490</v>
      </c>
    </row>
    <row r="3215" spans="1:3" x14ac:dyDescent="0.25">
      <c r="A3215" s="1">
        <v>44354</v>
      </c>
      <c r="B3215" t="s">
        <v>5134</v>
      </c>
      <c r="C3215" t="s">
        <v>5135</v>
      </c>
    </row>
    <row r="3216" spans="1:3" x14ac:dyDescent="0.25">
      <c r="A3216" s="1">
        <v>44354</v>
      </c>
      <c r="B3216" t="s">
        <v>5131</v>
      </c>
    </row>
    <row r="3217" spans="1:3" x14ac:dyDescent="0.25">
      <c r="A3217" s="1">
        <v>44354</v>
      </c>
      <c r="B3217" t="s">
        <v>5133</v>
      </c>
      <c r="C3217" t="s">
        <v>2164</v>
      </c>
    </row>
    <row r="3218" spans="1:3" x14ac:dyDescent="0.25">
      <c r="A3218" s="1">
        <v>44354</v>
      </c>
      <c r="B3218" t="s">
        <v>2542</v>
      </c>
    </row>
    <row r="3219" spans="1:3" x14ac:dyDescent="0.25">
      <c r="A3219" s="1">
        <v>44354</v>
      </c>
      <c r="B3219" t="s">
        <v>5147</v>
      </c>
      <c r="C3219" t="s">
        <v>2517</v>
      </c>
    </row>
    <row r="3220" spans="1:3" x14ac:dyDescent="0.25">
      <c r="A3220" s="1">
        <v>44354</v>
      </c>
      <c r="B3220" t="s">
        <v>5146</v>
      </c>
    </row>
    <row r="3221" spans="1:3" x14ac:dyDescent="0.25">
      <c r="A3221" s="1">
        <v>44354</v>
      </c>
      <c r="B3221" t="s">
        <v>5146</v>
      </c>
    </row>
    <row r="3222" spans="1:3" x14ac:dyDescent="0.25">
      <c r="A3222" s="1">
        <v>44354</v>
      </c>
      <c r="B3222" t="s">
        <v>5145</v>
      </c>
    </row>
    <row r="3223" spans="1:3" x14ac:dyDescent="0.25">
      <c r="A3223" s="1">
        <v>44354</v>
      </c>
      <c r="B3223" t="s">
        <v>5145</v>
      </c>
    </row>
    <row r="3224" spans="1:3" x14ac:dyDescent="0.25">
      <c r="A3224" s="1">
        <v>44354</v>
      </c>
      <c r="B3224" t="s">
        <v>3955</v>
      </c>
    </row>
    <row r="3225" spans="1:3" x14ac:dyDescent="0.25">
      <c r="A3225" s="1">
        <v>44354</v>
      </c>
      <c r="B3225" t="s">
        <v>3955</v>
      </c>
    </row>
    <row r="3226" spans="1:3" x14ac:dyDescent="0.25">
      <c r="A3226" s="1">
        <v>44354</v>
      </c>
      <c r="B3226" t="s">
        <v>5149</v>
      </c>
      <c r="C3226" t="s">
        <v>2204</v>
      </c>
    </row>
    <row r="3227" spans="1:3" x14ac:dyDescent="0.25">
      <c r="A3227" s="1">
        <v>44354</v>
      </c>
      <c r="B3227" t="s">
        <v>5148</v>
      </c>
      <c r="C3227" t="s">
        <v>2204</v>
      </c>
    </row>
    <row r="3228" spans="1:3" x14ac:dyDescent="0.25">
      <c r="A3228" s="1">
        <v>44354</v>
      </c>
      <c r="B3228" t="s">
        <v>5143</v>
      </c>
    </row>
    <row r="3229" spans="1:3" x14ac:dyDescent="0.25">
      <c r="A3229" s="1">
        <v>44354</v>
      </c>
      <c r="B3229" t="s">
        <v>5144</v>
      </c>
      <c r="C3229" t="s">
        <v>2922</v>
      </c>
    </row>
    <row r="3230" spans="1:3" x14ac:dyDescent="0.25">
      <c r="A3230" s="1">
        <v>44354</v>
      </c>
      <c r="B3230" t="s">
        <v>5150</v>
      </c>
      <c r="C3230" t="s">
        <v>5130</v>
      </c>
    </row>
    <row r="3231" spans="1:3" x14ac:dyDescent="0.25">
      <c r="A3231" s="1">
        <v>44354</v>
      </c>
      <c r="B3231" t="s">
        <v>1952</v>
      </c>
    </row>
    <row r="3232" spans="1:3" x14ac:dyDescent="0.25">
      <c r="A3232" s="1">
        <v>44354</v>
      </c>
      <c r="B3232" t="s">
        <v>1952</v>
      </c>
    </row>
    <row r="3233" spans="1:3" x14ac:dyDescent="0.25">
      <c r="A3233" s="1">
        <v>44354</v>
      </c>
      <c r="B3233" t="s">
        <v>1952</v>
      </c>
    </row>
    <row r="3234" spans="1:3" x14ac:dyDescent="0.25">
      <c r="A3234" s="1">
        <v>44354</v>
      </c>
      <c r="B3234" t="s">
        <v>1952</v>
      </c>
    </row>
    <row r="3235" spans="1:3" x14ac:dyDescent="0.25">
      <c r="A3235" s="1">
        <v>44354</v>
      </c>
      <c r="B3235" t="s">
        <v>5166</v>
      </c>
      <c r="C3235" t="s">
        <v>5167</v>
      </c>
    </row>
    <row r="3236" spans="1:3" x14ac:dyDescent="0.25">
      <c r="A3236" s="1">
        <v>44354</v>
      </c>
      <c r="B3236" t="s">
        <v>5162</v>
      </c>
      <c r="C3236" t="s">
        <v>2026</v>
      </c>
    </row>
    <row r="3237" spans="1:3" x14ac:dyDescent="0.25">
      <c r="A3237" s="1">
        <v>44354</v>
      </c>
      <c r="B3237" t="s">
        <v>5160</v>
      </c>
      <c r="C3237" t="s">
        <v>3034</v>
      </c>
    </row>
    <row r="3238" spans="1:3" x14ac:dyDescent="0.25">
      <c r="A3238" s="1">
        <v>44354</v>
      </c>
      <c r="B3238" t="s">
        <v>2217</v>
      </c>
      <c r="C3238" t="s">
        <v>5130</v>
      </c>
    </row>
    <row r="3239" spans="1:3" x14ac:dyDescent="0.25">
      <c r="A3239" s="1">
        <v>44354</v>
      </c>
      <c r="B3239" t="s">
        <v>5163</v>
      </c>
    </row>
    <row r="3240" spans="1:3" x14ac:dyDescent="0.25">
      <c r="A3240" s="1">
        <v>44354</v>
      </c>
      <c r="B3240" t="s">
        <v>5168</v>
      </c>
      <c r="C3240" t="s">
        <v>5169</v>
      </c>
    </row>
    <row r="3241" spans="1:3" x14ac:dyDescent="0.25">
      <c r="A3241" s="1">
        <v>44354</v>
      </c>
      <c r="B3241" t="s">
        <v>5161</v>
      </c>
    </row>
    <row r="3242" spans="1:3" x14ac:dyDescent="0.25">
      <c r="A3242" s="1">
        <v>44354</v>
      </c>
      <c r="B3242" t="s">
        <v>5164</v>
      </c>
      <c r="C3242" t="s">
        <v>5165</v>
      </c>
    </row>
    <row r="3243" spans="1:3" x14ac:dyDescent="0.25">
      <c r="A3243" s="1">
        <v>44354</v>
      </c>
      <c r="B3243" t="s">
        <v>5189</v>
      </c>
      <c r="C3243" t="s">
        <v>2456</v>
      </c>
    </row>
    <row r="3244" spans="1:3" x14ac:dyDescent="0.25">
      <c r="A3244" s="1">
        <v>44354</v>
      </c>
      <c r="B3244" t="s">
        <v>5188</v>
      </c>
      <c r="C3244" t="s">
        <v>5187</v>
      </c>
    </row>
    <row r="3245" spans="1:3" x14ac:dyDescent="0.25">
      <c r="A3245" s="1">
        <v>44354</v>
      </c>
      <c r="B3245" t="s">
        <v>2335</v>
      </c>
      <c r="C3245" t="s">
        <v>2450</v>
      </c>
    </row>
    <row r="3246" spans="1:3" x14ac:dyDescent="0.25">
      <c r="A3246" s="1">
        <v>44354</v>
      </c>
      <c r="B3246" t="s">
        <v>5190</v>
      </c>
      <c r="C3246" t="s">
        <v>5191</v>
      </c>
    </row>
    <row r="3247" spans="1:3" x14ac:dyDescent="0.25">
      <c r="A3247" s="1">
        <v>44354</v>
      </c>
      <c r="B3247" t="s">
        <v>5213</v>
      </c>
      <c r="C3247" t="s">
        <v>3037</v>
      </c>
    </row>
    <row r="3248" spans="1:3" x14ac:dyDescent="0.25">
      <c r="A3248" s="1">
        <v>44354</v>
      </c>
      <c r="B3248" t="s">
        <v>5208</v>
      </c>
      <c r="C3248" t="s">
        <v>3866</v>
      </c>
    </row>
    <row r="3249" spans="1:3" x14ac:dyDescent="0.25">
      <c r="A3249" s="1">
        <v>44354</v>
      </c>
      <c r="B3249" t="s">
        <v>5208</v>
      </c>
      <c r="C3249" t="s">
        <v>3866</v>
      </c>
    </row>
    <row r="3250" spans="1:3" x14ac:dyDescent="0.25">
      <c r="A3250" s="1">
        <v>44354</v>
      </c>
      <c r="B3250" t="s">
        <v>5211</v>
      </c>
      <c r="C3250" t="s">
        <v>3866</v>
      </c>
    </row>
    <row r="3251" spans="1:3" x14ac:dyDescent="0.25">
      <c r="A3251" s="1">
        <v>44354</v>
      </c>
      <c r="B3251" t="s">
        <v>5214</v>
      </c>
      <c r="C3251" t="s">
        <v>5215</v>
      </c>
    </row>
    <row r="3252" spans="1:3" x14ac:dyDescent="0.25">
      <c r="A3252" s="1">
        <v>44354</v>
      </c>
      <c r="B3252" t="s">
        <v>5210</v>
      </c>
      <c r="C3252" t="s">
        <v>2450</v>
      </c>
    </row>
    <row r="3253" spans="1:3" x14ac:dyDescent="0.25">
      <c r="A3253" s="1">
        <v>44354</v>
      </c>
      <c r="B3253" t="s">
        <v>5207</v>
      </c>
      <c r="C3253" t="s">
        <v>2450</v>
      </c>
    </row>
    <row r="3254" spans="1:3" x14ac:dyDescent="0.25">
      <c r="A3254" s="1">
        <v>44354</v>
      </c>
      <c r="B3254" t="s">
        <v>5206</v>
      </c>
      <c r="C3254" t="s">
        <v>3334</v>
      </c>
    </row>
    <row r="3255" spans="1:3" x14ac:dyDescent="0.25">
      <c r="A3255" s="1">
        <v>44354</v>
      </c>
      <c r="B3255" t="s">
        <v>5216</v>
      </c>
    </row>
    <row r="3256" spans="1:3" x14ac:dyDescent="0.25">
      <c r="A3256" s="1">
        <v>44354</v>
      </c>
      <c r="B3256" t="s">
        <v>5217</v>
      </c>
    </row>
    <row r="3257" spans="1:3" x14ac:dyDescent="0.25">
      <c r="A3257" s="1">
        <v>44354</v>
      </c>
      <c r="B3257" t="s">
        <v>5209</v>
      </c>
    </row>
    <row r="3258" spans="1:3" x14ac:dyDescent="0.25">
      <c r="A3258" s="1">
        <v>44354</v>
      </c>
      <c r="B3258" t="s">
        <v>5212</v>
      </c>
    </row>
    <row r="3259" spans="1:3" x14ac:dyDescent="0.25">
      <c r="A3259" s="1">
        <v>44354</v>
      </c>
      <c r="B3259" t="s">
        <v>5233</v>
      </c>
      <c r="C3259" t="s">
        <v>2450</v>
      </c>
    </row>
    <row r="3260" spans="1:3" x14ac:dyDescent="0.25">
      <c r="A3260" s="1">
        <v>44354</v>
      </c>
      <c r="B3260" t="s">
        <v>5234</v>
      </c>
      <c r="C3260" t="s">
        <v>3112</v>
      </c>
    </row>
    <row r="3261" spans="1:3" x14ac:dyDescent="0.25">
      <c r="A3261" s="1">
        <v>44354</v>
      </c>
      <c r="B3261" t="s">
        <v>3261</v>
      </c>
      <c r="C3261" t="s">
        <v>5130</v>
      </c>
    </row>
    <row r="3262" spans="1:3" x14ac:dyDescent="0.25">
      <c r="A3262" s="1">
        <v>44354</v>
      </c>
      <c r="B3262" t="s">
        <v>5237</v>
      </c>
      <c r="C3262" t="s">
        <v>5135</v>
      </c>
    </row>
    <row r="3263" spans="1:3" x14ac:dyDescent="0.25">
      <c r="A3263" s="1">
        <v>44354</v>
      </c>
      <c r="B3263" t="s">
        <v>5228</v>
      </c>
      <c r="C3263" t="s">
        <v>4138</v>
      </c>
    </row>
    <row r="3264" spans="1:3" x14ac:dyDescent="0.25">
      <c r="A3264" s="1">
        <v>44354</v>
      </c>
      <c r="B3264" t="s">
        <v>5235</v>
      </c>
      <c r="C3264" t="s">
        <v>5236</v>
      </c>
    </row>
    <row r="3265" spans="1:3" x14ac:dyDescent="0.25">
      <c r="A3265" s="1">
        <v>44354</v>
      </c>
      <c r="B3265" t="s">
        <v>5230</v>
      </c>
      <c r="C3265" t="s">
        <v>5231</v>
      </c>
    </row>
    <row r="3266" spans="1:3" x14ac:dyDescent="0.25">
      <c r="A3266" s="1">
        <v>44354</v>
      </c>
      <c r="B3266" t="s">
        <v>5238</v>
      </c>
    </row>
    <row r="3267" spans="1:3" x14ac:dyDescent="0.25">
      <c r="A3267" s="1">
        <v>44354</v>
      </c>
      <c r="B3267" t="s">
        <v>5232</v>
      </c>
      <c r="C3267" t="s">
        <v>2642</v>
      </c>
    </row>
    <row r="3268" spans="1:3" x14ac:dyDescent="0.25">
      <c r="A3268" s="1">
        <v>44354</v>
      </c>
      <c r="B3268" t="s">
        <v>5229</v>
      </c>
    </row>
    <row r="3269" spans="1:3" x14ac:dyDescent="0.25">
      <c r="A3269" s="1">
        <v>44354</v>
      </c>
      <c r="B3269" t="s">
        <v>5239</v>
      </c>
      <c r="C3269" t="s">
        <v>5240</v>
      </c>
    </row>
    <row r="3270" spans="1:3" x14ac:dyDescent="0.25">
      <c r="A3270" s="1">
        <v>44354</v>
      </c>
      <c r="B3270" t="s">
        <v>1952</v>
      </c>
    </row>
    <row r="3271" spans="1:3" x14ac:dyDescent="0.25">
      <c r="A3271" s="1">
        <v>44354</v>
      </c>
      <c r="B3271" t="s">
        <v>3495</v>
      </c>
      <c r="C3271" t="s">
        <v>5130</v>
      </c>
    </row>
    <row r="3272" spans="1:3" x14ac:dyDescent="0.25">
      <c r="A3272" s="1">
        <v>44354</v>
      </c>
      <c r="B3272" t="s">
        <v>5246</v>
      </c>
      <c r="C3272" t="s">
        <v>3234</v>
      </c>
    </row>
    <row r="3273" spans="1:3" x14ac:dyDescent="0.25">
      <c r="A3273" s="1">
        <v>44354</v>
      </c>
      <c r="B3273" t="s">
        <v>5245</v>
      </c>
      <c r="C3273" t="s">
        <v>1966</v>
      </c>
    </row>
    <row r="3274" spans="1:3" x14ac:dyDescent="0.25">
      <c r="A3274" s="1">
        <v>44354</v>
      </c>
      <c r="B3274" t="s">
        <v>2165</v>
      </c>
      <c r="C3274" t="s">
        <v>3158</v>
      </c>
    </row>
    <row r="3275" spans="1:3" x14ac:dyDescent="0.25">
      <c r="A3275" s="1">
        <v>44354</v>
      </c>
      <c r="B3275" t="s">
        <v>5262</v>
      </c>
      <c r="C3275" t="s">
        <v>5072</v>
      </c>
    </row>
    <row r="3276" spans="1:3" x14ac:dyDescent="0.25">
      <c r="A3276" s="1">
        <v>44354</v>
      </c>
      <c r="B3276" t="s">
        <v>5265</v>
      </c>
      <c r="C3276" t="s">
        <v>3334</v>
      </c>
    </row>
    <row r="3277" spans="1:3" x14ac:dyDescent="0.25">
      <c r="A3277" s="1">
        <v>44354</v>
      </c>
      <c r="B3277" t="s">
        <v>5264</v>
      </c>
    </row>
    <row r="3278" spans="1:3" x14ac:dyDescent="0.25">
      <c r="A3278" s="1">
        <v>44354</v>
      </c>
      <c r="B3278" t="s">
        <v>5263</v>
      </c>
      <c r="C3278" t="s">
        <v>2164</v>
      </c>
    </row>
    <row r="3279" spans="1:3" x14ac:dyDescent="0.25">
      <c r="A3279" s="1">
        <v>44354</v>
      </c>
      <c r="B3279" t="s">
        <v>5277</v>
      </c>
      <c r="C3279" t="s">
        <v>3334</v>
      </c>
    </row>
    <row r="3280" spans="1:3" x14ac:dyDescent="0.25">
      <c r="A3280" s="1">
        <v>44354</v>
      </c>
      <c r="B3280" t="s">
        <v>5278</v>
      </c>
      <c r="C3280" t="s">
        <v>4138</v>
      </c>
    </row>
    <row r="3281" spans="1:3" x14ac:dyDescent="0.25">
      <c r="A3281" s="1">
        <v>44354</v>
      </c>
      <c r="B3281" t="s">
        <v>2165</v>
      </c>
      <c r="C3281" t="s">
        <v>3158</v>
      </c>
    </row>
    <row r="3282" spans="1:3" x14ac:dyDescent="0.25">
      <c r="A3282" s="1">
        <v>44354</v>
      </c>
      <c r="B3282" t="s">
        <v>5297</v>
      </c>
      <c r="C3282" t="s">
        <v>5298</v>
      </c>
    </row>
    <row r="3283" spans="1:3" x14ac:dyDescent="0.25">
      <c r="A3283" s="1">
        <v>44354</v>
      </c>
      <c r="B3283" t="s">
        <v>5302</v>
      </c>
      <c r="C3283" t="s">
        <v>2767</v>
      </c>
    </row>
    <row r="3284" spans="1:3" x14ac:dyDescent="0.25">
      <c r="A3284" s="1">
        <v>44354</v>
      </c>
      <c r="B3284" t="s">
        <v>5303</v>
      </c>
      <c r="C3284" t="s">
        <v>5291</v>
      </c>
    </row>
    <row r="3285" spans="1:3" x14ac:dyDescent="0.25">
      <c r="A3285" s="1">
        <v>44354</v>
      </c>
      <c r="B3285" t="s">
        <v>5300</v>
      </c>
      <c r="C3285" t="s">
        <v>2638</v>
      </c>
    </row>
    <row r="3286" spans="1:3" x14ac:dyDescent="0.25">
      <c r="A3286" s="1">
        <v>44354</v>
      </c>
      <c r="B3286" t="s">
        <v>5299</v>
      </c>
      <c r="C3286" t="s">
        <v>2310</v>
      </c>
    </row>
    <row r="3287" spans="1:3" x14ac:dyDescent="0.25">
      <c r="A3287" s="1">
        <v>44354</v>
      </c>
      <c r="B3287" t="s">
        <v>5301</v>
      </c>
    </row>
    <row r="3288" spans="1:3" x14ac:dyDescent="0.25">
      <c r="A3288" s="1">
        <v>44354</v>
      </c>
      <c r="B3288" t="s">
        <v>5313</v>
      </c>
      <c r="C3288" t="s">
        <v>2441</v>
      </c>
    </row>
    <row r="3289" spans="1:3" x14ac:dyDescent="0.25">
      <c r="A3289" s="1">
        <v>44354</v>
      </c>
      <c r="B3289" t="s">
        <v>5313</v>
      </c>
      <c r="C3289" t="s">
        <v>2441</v>
      </c>
    </row>
    <row r="3290" spans="1:3" x14ac:dyDescent="0.25">
      <c r="A3290" s="1">
        <v>44354</v>
      </c>
      <c r="B3290" t="s">
        <v>5313</v>
      </c>
      <c r="C3290" t="s">
        <v>2441</v>
      </c>
    </row>
    <row r="3291" spans="1:3" x14ac:dyDescent="0.25">
      <c r="A3291" s="1">
        <v>44354</v>
      </c>
      <c r="B3291" t="s">
        <v>4105</v>
      </c>
      <c r="C3291" t="s">
        <v>5155</v>
      </c>
    </row>
    <row r="3292" spans="1:3" x14ac:dyDescent="0.25">
      <c r="A3292" s="1">
        <v>44354</v>
      </c>
      <c r="B3292" t="s">
        <v>5314</v>
      </c>
      <c r="C3292" t="s">
        <v>5315</v>
      </c>
    </row>
    <row r="3293" spans="1:3" x14ac:dyDescent="0.25">
      <c r="A3293" s="1">
        <v>44354</v>
      </c>
      <c r="B3293" t="s">
        <v>5312</v>
      </c>
    </row>
    <row r="3294" spans="1:3" x14ac:dyDescent="0.25">
      <c r="A3294" s="1">
        <v>44354</v>
      </c>
      <c r="B3294" t="s">
        <v>5145</v>
      </c>
    </row>
    <row r="3295" spans="1:3" x14ac:dyDescent="0.25">
      <c r="A3295" s="1">
        <v>44354</v>
      </c>
      <c r="B3295" t="s">
        <v>5318</v>
      </c>
      <c r="C3295" t="s">
        <v>5130</v>
      </c>
    </row>
    <row r="3296" spans="1:3" x14ac:dyDescent="0.25">
      <c r="A3296" s="1">
        <v>44354</v>
      </c>
      <c r="B3296" t="s">
        <v>5322</v>
      </c>
    </row>
    <row r="3297" spans="1:3" x14ac:dyDescent="0.25">
      <c r="A3297" s="1">
        <v>44354</v>
      </c>
      <c r="B3297" t="s">
        <v>5319</v>
      </c>
      <c r="C3297" t="s">
        <v>5307</v>
      </c>
    </row>
    <row r="3298" spans="1:3" x14ac:dyDescent="0.25">
      <c r="A3298" s="1">
        <v>44354</v>
      </c>
      <c r="B3298" t="s">
        <v>5321</v>
      </c>
      <c r="C3298" t="s">
        <v>2441</v>
      </c>
    </row>
    <row r="3299" spans="1:3" x14ac:dyDescent="0.25">
      <c r="A3299" s="1">
        <v>44354</v>
      </c>
      <c r="B3299" t="s">
        <v>5320</v>
      </c>
      <c r="C3299" t="s">
        <v>5307</v>
      </c>
    </row>
    <row r="3300" spans="1:3" x14ac:dyDescent="0.25">
      <c r="A3300" s="1">
        <v>44354</v>
      </c>
      <c r="B3300" t="s">
        <v>5320</v>
      </c>
      <c r="C3300" t="s">
        <v>5307</v>
      </c>
    </row>
    <row r="3301" spans="1:3" x14ac:dyDescent="0.25">
      <c r="A3301" s="1">
        <v>44354</v>
      </c>
      <c r="B3301" t="s">
        <v>5324</v>
      </c>
    </row>
    <row r="3302" spans="1:3" x14ac:dyDescent="0.25">
      <c r="A3302" s="1">
        <v>44354</v>
      </c>
      <c r="B3302" t="s">
        <v>5325</v>
      </c>
    </row>
    <row r="3303" spans="1:3" x14ac:dyDescent="0.25">
      <c r="A3303" s="1">
        <v>44354</v>
      </c>
      <c r="B3303" t="s">
        <v>5326</v>
      </c>
      <c r="C3303" t="s">
        <v>2472</v>
      </c>
    </row>
    <row r="3304" spans="1:3" x14ac:dyDescent="0.25">
      <c r="A3304" s="1">
        <v>44354</v>
      </c>
      <c r="B3304" t="s">
        <v>5372</v>
      </c>
      <c r="C3304" t="s">
        <v>3014</v>
      </c>
    </row>
    <row r="3305" spans="1:3" x14ac:dyDescent="0.25">
      <c r="A3305" s="1">
        <v>44354</v>
      </c>
      <c r="B3305" t="s">
        <v>2208</v>
      </c>
    </row>
    <row r="3306" spans="1:3" x14ac:dyDescent="0.25">
      <c r="A3306" s="1">
        <v>44354</v>
      </c>
      <c r="B3306" t="s">
        <v>5395</v>
      </c>
      <c r="C3306" t="s">
        <v>4197</v>
      </c>
    </row>
    <row r="3307" spans="1:3" x14ac:dyDescent="0.25">
      <c r="A3307" s="1">
        <v>44354</v>
      </c>
      <c r="B3307" t="s">
        <v>2468</v>
      </c>
      <c r="C3307" t="s">
        <v>3334</v>
      </c>
    </row>
    <row r="3308" spans="1:3" x14ac:dyDescent="0.25">
      <c r="A3308" s="1">
        <v>44354</v>
      </c>
      <c r="B3308" t="s">
        <v>5393</v>
      </c>
      <c r="C3308" t="s">
        <v>5394</v>
      </c>
    </row>
    <row r="3309" spans="1:3" x14ac:dyDescent="0.25">
      <c r="A3309" s="1">
        <v>44354</v>
      </c>
      <c r="B3309" t="s">
        <v>5396</v>
      </c>
      <c r="C3309" t="s">
        <v>5397</v>
      </c>
    </row>
    <row r="3310" spans="1:3" x14ac:dyDescent="0.25">
      <c r="A3310" s="1">
        <v>44354</v>
      </c>
      <c r="B3310" t="s">
        <v>5390</v>
      </c>
      <c r="C3310" t="s">
        <v>3067</v>
      </c>
    </row>
    <row r="3311" spans="1:3" x14ac:dyDescent="0.25">
      <c r="A3311" s="1">
        <v>44354</v>
      </c>
      <c r="B3311" t="s">
        <v>5387</v>
      </c>
      <c r="C3311" t="s">
        <v>2450</v>
      </c>
    </row>
    <row r="3312" spans="1:3" x14ac:dyDescent="0.25">
      <c r="A3312" s="1">
        <v>44354</v>
      </c>
      <c r="B3312" t="s">
        <v>5391</v>
      </c>
      <c r="C3312" t="s">
        <v>2818</v>
      </c>
    </row>
    <row r="3313" spans="1:3" x14ac:dyDescent="0.25">
      <c r="A3313" s="1">
        <v>44354</v>
      </c>
      <c r="B3313" t="s">
        <v>5388</v>
      </c>
      <c r="C3313" t="s">
        <v>5389</v>
      </c>
    </row>
    <row r="3314" spans="1:3" x14ac:dyDescent="0.25">
      <c r="A3314" s="1">
        <v>44354</v>
      </c>
      <c r="B3314" t="s">
        <v>5392</v>
      </c>
    </row>
    <row r="3315" spans="1:3" x14ac:dyDescent="0.25">
      <c r="A3315" s="1">
        <v>44354</v>
      </c>
      <c r="B3315" t="s">
        <v>5413</v>
      </c>
    </row>
    <row r="3316" spans="1:3" x14ac:dyDescent="0.25">
      <c r="A3316" s="1">
        <v>44354</v>
      </c>
      <c r="B3316" t="s">
        <v>5421</v>
      </c>
      <c r="C3316" t="s">
        <v>5422</v>
      </c>
    </row>
    <row r="3317" spans="1:3" x14ac:dyDescent="0.25">
      <c r="A3317" s="1">
        <v>44354</v>
      </c>
      <c r="B3317" t="s">
        <v>5419</v>
      </c>
      <c r="C3317" t="s">
        <v>2310</v>
      </c>
    </row>
    <row r="3318" spans="1:3" x14ac:dyDescent="0.25">
      <c r="A3318" s="1">
        <v>44354</v>
      </c>
      <c r="B3318" t="s">
        <v>5414</v>
      </c>
      <c r="C3318" t="s">
        <v>5415</v>
      </c>
    </row>
    <row r="3319" spans="1:3" x14ac:dyDescent="0.25">
      <c r="A3319" s="1">
        <v>44354</v>
      </c>
      <c r="B3319" t="s">
        <v>5423</v>
      </c>
    </row>
    <row r="3320" spans="1:3" x14ac:dyDescent="0.25">
      <c r="A3320" s="1">
        <v>44354</v>
      </c>
      <c r="B3320" t="s">
        <v>5418</v>
      </c>
      <c r="C3320" t="s">
        <v>5291</v>
      </c>
    </row>
    <row r="3321" spans="1:3" x14ac:dyDescent="0.25">
      <c r="A3321" s="1">
        <v>44354</v>
      </c>
      <c r="B3321" t="s">
        <v>5420</v>
      </c>
      <c r="C3321" t="s">
        <v>5346</v>
      </c>
    </row>
    <row r="3322" spans="1:3" x14ac:dyDescent="0.25">
      <c r="A3322" s="1">
        <v>44354</v>
      </c>
      <c r="B3322" t="s">
        <v>5416</v>
      </c>
      <c r="C3322" t="s">
        <v>5417</v>
      </c>
    </row>
    <row r="3323" spans="1:3" x14ac:dyDescent="0.25">
      <c r="A3323" s="1">
        <v>44354</v>
      </c>
      <c r="B3323" t="s">
        <v>5430</v>
      </c>
      <c r="C3323" t="s">
        <v>5431</v>
      </c>
    </row>
    <row r="3324" spans="1:3" x14ac:dyDescent="0.25">
      <c r="A3324" s="1">
        <v>44354</v>
      </c>
      <c r="B3324" t="s">
        <v>5432</v>
      </c>
      <c r="C3324" t="s">
        <v>5094</v>
      </c>
    </row>
    <row r="3325" spans="1:3" x14ac:dyDescent="0.25">
      <c r="A3325" s="1">
        <v>44354</v>
      </c>
      <c r="B3325" t="s">
        <v>5433</v>
      </c>
      <c r="C3325" t="s">
        <v>5434</v>
      </c>
    </row>
    <row r="3326" spans="1:3" x14ac:dyDescent="0.25">
      <c r="A3326" s="1">
        <v>44354</v>
      </c>
      <c r="B3326" t="s">
        <v>4203</v>
      </c>
    </row>
    <row r="3327" spans="1:3" x14ac:dyDescent="0.25">
      <c r="A3327" s="1">
        <v>44354</v>
      </c>
      <c r="B3327" t="s">
        <v>2217</v>
      </c>
      <c r="C3327" t="s">
        <v>5130</v>
      </c>
    </row>
    <row r="3328" spans="1:3" x14ac:dyDescent="0.25">
      <c r="A3328" s="1">
        <v>44354</v>
      </c>
      <c r="B3328" t="s">
        <v>2217</v>
      </c>
      <c r="C3328" t="s">
        <v>5130</v>
      </c>
    </row>
    <row r="3329" spans="1:3" x14ac:dyDescent="0.25">
      <c r="A3329" s="1">
        <v>44354</v>
      </c>
      <c r="B3329" t="s">
        <v>2353</v>
      </c>
      <c r="C3329" t="s">
        <v>2164</v>
      </c>
    </row>
    <row r="3330" spans="1:3" x14ac:dyDescent="0.25">
      <c r="A3330" s="1">
        <v>44354</v>
      </c>
      <c r="B3330" t="s">
        <v>5456</v>
      </c>
      <c r="C3330" t="s">
        <v>5454</v>
      </c>
    </row>
    <row r="3331" spans="1:3" x14ac:dyDescent="0.25">
      <c r="A3331" s="1">
        <v>44354</v>
      </c>
      <c r="B3331" t="s">
        <v>5446</v>
      </c>
      <c r="C3331" t="s">
        <v>5130</v>
      </c>
    </row>
    <row r="3332" spans="1:3" x14ac:dyDescent="0.25">
      <c r="A3332" s="1">
        <v>44354</v>
      </c>
      <c r="B3332" t="s">
        <v>5453</v>
      </c>
      <c r="C3332" t="s">
        <v>5454</v>
      </c>
    </row>
    <row r="3333" spans="1:3" x14ac:dyDescent="0.25">
      <c r="A3333" s="1">
        <v>44354</v>
      </c>
      <c r="B3333" t="s">
        <v>5455</v>
      </c>
    </row>
    <row r="3334" spans="1:3" x14ac:dyDescent="0.25">
      <c r="A3334" s="1">
        <v>44354</v>
      </c>
      <c r="B3334" t="s">
        <v>5452</v>
      </c>
      <c r="C3334" t="s">
        <v>2164</v>
      </c>
    </row>
    <row r="3335" spans="1:3" x14ac:dyDescent="0.25">
      <c r="A3335" s="1">
        <v>44354</v>
      </c>
      <c r="B3335" t="s">
        <v>5448</v>
      </c>
      <c r="C3335" t="s">
        <v>5449</v>
      </c>
    </row>
    <row r="3336" spans="1:3" x14ac:dyDescent="0.25">
      <c r="A3336" s="1">
        <v>44354</v>
      </c>
      <c r="B3336" t="s">
        <v>5447</v>
      </c>
      <c r="C3336" t="s">
        <v>2767</v>
      </c>
    </row>
    <row r="3337" spans="1:3" x14ac:dyDescent="0.25">
      <c r="A3337" s="1">
        <v>44354</v>
      </c>
      <c r="B3337" t="s">
        <v>5450</v>
      </c>
      <c r="C3337" t="s">
        <v>5451</v>
      </c>
    </row>
    <row r="3338" spans="1:3" x14ac:dyDescent="0.25">
      <c r="A3338" s="1">
        <v>44354</v>
      </c>
      <c r="B3338" t="s">
        <v>5469</v>
      </c>
      <c r="C3338" t="s">
        <v>5124</v>
      </c>
    </row>
    <row r="3339" spans="1:3" x14ac:dyDescent="0.25">
      <c r="A3339" s="1">
        <v>44354</v>
      </c>
      <c r="B3339" t="s">
        <v>5467</v>
      </c>
    </row>
    <row r="3340" spans="1:3" x14ac:dyDescent="0.25">
      <c r="A3340" s="1">
        <v>44354</v>
      </c>
      <c r="B3340" t="s">
        <v>5468</v>
      </c>
      <c r="C3340" t="s">
        <v>5417</v>
      </c>
    </row>
    <row r="3341" spans="1:3" x14ac:dyDescent="0.25">
      <c r="A3341" s="1">
        <v>44354</v>
      </c>
      <c r="B3341" t="s">
        <v>5472</v>
      </c>
      <c r="C3341" t="s">
        <v>2450</v>
      </c>
    </row>
    <row r="3342" spans="1:3" x14ac:dyDescent="0.25">
      <c r="A3342" s="1">
        <v>44354</v>
      </c>
      <c r="B3342" t="s">
        <v>5470</v>
      </c>
      <c r="C3342" t="s">
        <v>5471</v>
      </c>
    </row>
    <row r="3343" spans="1:3" x14ac:dyDescent="0.25">
      <c r="A3343" s="1">
        <v>44354</v>
      </c>
      <c r="B3343" t="s">
        <v>2415</v>
      </c>
      <c r="C3343" t="s">
        <v>2787</v>
      </c>
    </row>
    <row r="3344" spans="1:3" x14ac:dyDescent="0.25">
      <c r="A3344" s="1">
        <v>44354</v>
      </c>
      <c r="B3344" t="s">
        <v>2415</v>
      </c>
      <c r="C3344" t="s">
        <v>2787</v>
      </c>
    </row>
    <row r="3345" spans="1:3" x14ac:dyDescent="0.25">
      <c r="A3345" s="1">
        <v>44354</v>
      </c>
      <c r="B3345" t="s">
        <v>5506</v>
      </c>
    </row>
    <row r="3346" spans="1:3" x14ac:dyDescent="0.25">
      <c r="A3346" s="1">
        <v>44354</v>
      </c>
      <c r="B3346" t="s">
        <v>5500</v>
      </c>
      <c r="C3346" t="s">
        <v>5501</v>
      </c>
    </row>
    <row r="3347" spans="1:3" x14ac:dyDescent="0.25">
      <c r="A3347" s="1">
        <v>44354</v>
      </c>
      <c r="B3347" t="s">
        <v>5511</v>
      </c>
      <c r="C3347" t="s">
        <v>2874</v>
      </c>
    </row>
    <row r="3348" spans="1:3" x14ac:dyDescent="0.25">
      <c r="A3348" s="1">
        <v>44354</v>
      </c>
      <c r="B3348" t="s">
        <v>5518</v>
      </c>
      <c r="C3348" t="s">
        <v>5519</v>
      </c>
    </row>
    <row r="3349" spans="1:3" x14ac:dyDescent="0.25">
      <c r="A3349" s="1">
        <v>44354</v>
      </c>
      <c r="B3349" t="s">
        <v>5503</v>
      </c>
      <c r="C3349" t="s">
        <v>2818</v>
      </c>
    </row>
    <row r="3350" spans="1:3" x14ac:dyDescent="0.25">
      <c r="A3350" s="1">
        <v>44354</v>
      </c>
      <c r="B3350" t="s">
        <v>5507</v>
      </c>
      <c r="C3350" t="s">
        <v>5508</v>
      </c>
    </row>
    <row r="3351" spans="1:3" x14ac:dyDescent="0.25">
      <c r="A3351" s="1">
        <v>44354</v>
      </c>
      <c r="B3351" t="s">
        <v>5505</v>
      </c>
    </row>
    <row r="3352" spans="1:3" x14ac:dyDescent="0.25">
      <c r="A3352" s="1">
        <v>44354</v>
      </c>
      <c r="B3352" t="s">
        <v>5521</v>
      </c>
      <c r="C3352" t="s">
        <v>3160</v>
      </c>
    </row>
    <row r="3353" spans="1:3" x14ac:dyDescent="0.25">
      <c r="A3353" s="1">
        <v>44354</v>
      </c>
      <c r="B3353" t="s">
        <v>5516</v>
      </c>
    </row>
    <row r="3354" spans="1:3" x14ac:dyDescent="0.25">
      <c r="A3354" s="1">
        <v>44354</v>
      </c>
      <c r="B3354" t="s">
        <v>5509</v>
      </c>
    </row>
    <row r="3355" spans="1:3" x14ac:dyDescent="0.25">
      <c r="A3355" s="1">
        <v>44354</v>
      </c>
      <c r="B3355" t="s">
        <v>5513</v>
      </c>
      <c r="C3355" t="s">
        <v>2787</v>
      </c>
    </row>
    <row r="3356" spans="1:3" x14ac:dyDescent="0.25">
      <c r="A3356" s="1">
        <v>44354</v>
      </c>
      <c r="B3356" t="s">
        <v>5504</v>
      </c>
    </row>
    <row r="3357" spans="1:3" x14ac:dyDescent="0.25">
      <c r="A3357" s="1">
        <v>44354</v>
      </c>
      <c r="B3357" t="s">
        <v>5517</v>
      </c>
      <c r="C3357" t="s">
        <v>2034</v>
      </c>
    </row>
    <row r="3358" spans="1:3" x14ac:dyDescent="0.25">
      <c r="A3358" s="1">
        <v>44354</v>
      </c>
      <c r="B3358" t="s">
        <v>5514</v>
      </c>
    </row>
    <row r="3359" spans="1:3" x14ac:dyDescent="0.25">
      <c r="A3359" s="1">
        <v>44354</v>
      </c>
      <c r="B3359" t="s">
        <v>5512</v>
      </c>
      <c r="C3359" t="s">
        <v>3435</v>
      </c>
    </row>
    <row r="3360" spans="1:3" x14ac:dyDescent="0.25">
      <c r="A3360" s="1">
        <v>44354</v>
      </c>
      <c r="B3360" t="s">
        <v>5502</v>
      </c>
      <c r="C3360" t="s">
        <v>5394</v>
      </c>
    </row>
    <row r="3361" spans="1:3" x14ac:dyDescent="0.25">
      <c r="A3361" s="1">
        <v>44354</v>
      </c>
      <c r="B3361" t="s">
        <v>5515</v>
      </c>
      <c r="C3361" t="s">
        <v>2511</v>
      </c>
    </row>
    <row r="3362" spans="1:3" x14ac:dyDescent="0.25">
      <c r="A3362" s="1">
        <v>44354</v>
      </c>
      <c r="B3362" t="s">
        <v>5520</v>
      </c>
      <c r="C3362" t="s">
        <v>2476</v>
      </c>
    </row>
    <row r="3363" spans="1:3" x14ac:dyDescent="0.25">
      <c r="A3363" s="1">
        <v>44354</v>
      </c>
      <c r="B3363" t="s">
        <v>5510</v>
      </c>
    </row>
    <row r="3364" spans="1:3" x14ac:dyDescent="0.25">
      <c r="A3364" s="1">
        <v>44354</v>
      </c>
    </row>
    <row r="3365" spans="1:3" x14ac:dyDescent="0.25">
      <c r="A3365" s="1">
        <v>44354</v>
      </c>
      <c r="B3365" t="s">
        <v>5525</v>
      </c>
    </row>
    <row r="3366" spans="1:3" x14ac:dyDescent="0.25">
      <c r="A3366" s="1">
        <v>44354</v>
      </c>
      <c r="B3366" t="s">
        <v>5523</v>
      </c>
      <c r="C3366" t="s">
        <v>2026</v>
      </c>
    </row>
    <row r="3367" spans="1:3" x14ac:dyDescent="0.25">
      <c r="A3367" s="1">
        <v>44354</v>
      </c>
      <c r="B3367" t="s">
        <v>5526</v>
      </c>
      <c r="C3367" t="s">
        <v>2490</v>
      </c>
    </row>
    <row r="3368" spans="1:3" x14ac:dyDescent="0.25">
      <c r="A3368" s="1">
        <v>44354</v>
      </c>
      <c r="B3368" t="s">
        <v>5524</v>
      </c>
      <c r="C3368" t="s">
        <v>2874</v>
      </c>
    </row>
    <row r="3369" spans="1:3" x14ac:dyDescent="0.25">
      <c r="A3369" s="1">
        <v>44354</v>
      </c>
      <c r="B3369" t="s">
        <v>5536</v>
      </c>
    </row>
    <row r="3370" spans="1:3" x14ac:dyDescent="0.25">
      <c r="A3370" s="1">
        <v>44354</v>
      </c>
      <c r="B3370" t="s">
        <v>5544</v>
      </c>
      <c r="C3370" t="s">
        <v>5545</v>
      </c>
    </row>
    <row r="3371" spans="1:3" x14ac:dyDescent="0.25">
      <c r="A3371" s="1">
        <v>44354</v>
      </c>
      <c r="B3371" t="s">
        <v>5538</v>
      </c>
    </row>
    <row r="3372" spans="1:3" x14ac:dyDescent="0.25">
      <c r="A3372" s="1">
        <v>44354</v>
      </c>
      <c r="B3372" t="s">
        <v>5542</v>
      </c>
    </row>
    <row r="3373" spans="1:3" x14ac:dyDescent="0.25">
      <c r="A3373" s="1">
        <v>44354</v>
      </c>
      <c r="B3373" t="s">
        <v>5549</v>
      </c>
      <c r="C3373" t="s">
        <v>2587</v>
      </c>
    </row>
    <row r="3374" spans="1:3" x14ac:dyDescent="0.25">
      <c r="A3374" s="1">
        <v>44354</v>
      </c>
      <c r="B3374" t="s">
        <v>5535</v>
      </c>
    </row>
    <row r="3375" spans="1:3" x14ac:dyDescent="0.25">
      <c r="A3375" s="1">
        <v>44354</v>
      </c>
      <c r="B3375" t="s">
        <v>5540</v>
      </c>
    </row>
    <row r="3376" spans="1:3" x14ac:dyDescent="0.25">
      <c r="A3376" s="1">
        <v>44354</v>
      </c>
      <c r="B3376" t="s">
        <v>5550</v>
      </c>
      <c r="C3376" t="s">
        <v>2319</v>
      </c>
    </row>
    <row r="3377" spans="1:3" x14ac:dyDescent="0.25">
      <c r="A3377" s="1">
        <v>44354</v>
      </c>
      <c r="B3377" t="s">
        <v>3287</v>
      </c>
      <c r="C3377" t="s">
        <v>2319</v>
      </c>
    </row>
    <row r="3378" spans="1:3" x14ac:dyDescent="0.25">
      <c r="A3378" s="1">
        <v>44354</v>
      </c>
      <c r="B3378" t="s">
        <v>5539</v>
      </c>
    </row>
    <row r="3379" spans="1:3" x14ac:dyDescent="0.25">
      <c r="A3379" s="1">
        <v>44354</v>
      </c>
      <c r="B3379" t="s">
        <v>5537</v>
      </c>
    </row>
    <row r="3380" spans="1:3" x14ac:dyDescent="0.25">
      <c r="A3380" s="1">
        <v>44354</v>
      </c>
      <c r="B3380" t="s">
        <v>5533</v>
      </c>
      <c r="C3380" t="s">
        <v>5534</v>
      </c>
    </row>
    <row r="3381" spans="1:3" x14ac:dyDescent="0.25">
      <c r="A3381" s="1">
        <v>44354</v>
      </c>
      <c r="B3381" t="s">
        <v>5541</v>
      </c>
    </row>
    <row r="3382" spans="1:3" x14ac:dyDescent="0.25">
      <c r="A3382" s="1">
        <v>44354</v>
      </c>
      <c r="B3382" t="s">
        <v>5543</v>
      </c>
    </row>
    <row r="3383" spans="1:3" x14ac:dyDescent="0.25">
      <c r="A3383" s="1">
        <v>44354</v>
      </c>
      <c r="B3383" t="s">
        <v>5301</v>
      </c>
    </row>
    <row r="3384" spans="1:3" x14ac:dyDescent="0.25">
      <c r="A3384" s="1">
        <v>44354</v>
      </c>
      <c r="B3384" t="s">
        <v>5546</v>
      </c>
      <c r="C3384" t="s">
        <v>2476</v>
      </c>
    </row>
    <row r="3385" spans="1:3" x14ac:dyDescent="0.25">
      <c r="A3385" s="1">
        <v>44354</v>
      </c>
      <c r="B3385" t="s">
        <v>5547</v>
      </c>
    </row>
    <row r="3386" spans="1:3" x14ac:dyDescent="0.25">
      <c r="A3386" s="1">
        <v>44354</v>
      </c>
      <c r="B3386" t="s">
        <v>5548</v>
      </c>
    </row>
    <row r="3387" spans="1:3" x14ac:dyDescent="0.25">
      <c r="A3387" s="1">
        <v>44354</v>
      </c>
      <c r="B3387" t="s">
        <v>3603</v>
      </c>
      <c r="C3387" t="s">
        <v>2450</v>
      </c>
    </row>
    <row r="3388" spans="1:3" x14ac:dyDescent="0.25">
      <c r="A3388" s="1">
        <v>44354</v>
      </c>
      <c r="B3388" t="s">
        <v>5556</v>
      </c>
    </row>
    <row r="3389" spans="1:3" x14ac:dyDescent="0.25">
      <c r="A3389" s="1">
        <v>44354</v>
      </c>
      <c r="B3389" t="s">
        <v>5554</v>
      </c>
      <c r="C3389" t="s">
        <v>5474</v>
      </c>
    </row>
    <row r="3390" spans="1:3" x14ac:dyDescent="0.25">
      <c r="A3390" s="1">
        <v>44354</v>
      </c>
      <c r="B3390" t="s">
        <v>5555</v>
      </c>
    </row>
    <row r="3391" spans="1:3" x14ac:dyDescent="0.25">
      <c r="A3391" s="1">
        <v>44354</v>
      </c>
      <c r="B3391" t="s">
        <v>5566</v>
      </c>
      <c r="C3391" t="s">
        <v>2310</v>
      </c>
    </row>
    <row r="3392" spans="1:3" x14ac:dyDescent="0.25">
      <c r="A3392" s="1">
        <v>44354</v>
      </c>
      <c r="B3392" t="s">
        <v>2364</v>
      </c>
      <c r="C3392" t="s">
        <v>5130</v>
      </c>
    </row>
    <row r="3393" spans="1:3" x14ac:dyDescent="0.25">
      <c r="A3393" s="1">
        <v>44354</v>
      </c>
      <c r="B3393" t="s">
        <v>2364</v>
      </c>
      <c r="C3393" t="s">
        <v>5130</v>
      </c>
    </row>
    <row r="3394" spans="1:3" x14ac:dyDescent="0.25">
      <c r="A3394" s="1">
        <v>44354</v>
      </c>
      <c r="B3394" t="s">
        <v>2364</v>
      </c>
      <c r="C3394" t="s">
        <v>5130</v>
      </c>
    </row>
    <row r="3395" spans="1:3" x14ac:dyDescent="0.25">
      <c r="A3395" s="1">
        <v>44354</v>
      </c>
      <c r="B3395" t="s">
        <v>5567</v>
      </c>
      <c r="C3395" t="s">
        <v>5568</v>
      </c>
    </row>
    <row r="3396" spans="1:3" x14ac:dyDescent="0.25">
      <c r="A3396" s="1">
        <v>44354</v>
      </c>
      <c r="B3396" t="s">
        <v>5569</v>
      </c>
    </row>
    <row r="3397" spans="1:3" x14ac:dyDescent="0.25">
      <c r="A3397" s="1">
        <v>44354</v>
      </c>
      <c r="B3397" t="s">
        <v>5570</v>
      </c>
    </row>
    <row r="3398" spans="1:3" x14ac:dyDescent="0.25">
      <c r="A3398" s="1">
        <v>44354</v>
      </c>
      <c r="B3398" t="s">
        <v>5565</v>
      </c>
    </row>
    <row r="3399" spans="1:3" x14ac:dyDescent="0.25">
      <c r="A3399" s="1">
        <v>44354</v>
      </c>
      <c r="B3399" t="s">
        <v>5574</v>
      </c>
      <c r="C3399" t="s">
        <v>2204</v>
      </c>
    </row>
    <row r="3400" spans="1:3" x14ac:dyDescent="0.25">
      <c r="A3400" s="1">
        <v>44354</v>
      </c>
      <c r="B3400" t="s">
        <v>3300</v>
      </c>
      <c r="C3400" t="s">
        <v>2204</v>
      </c>
    </row>
    <row r="3401" spans="1:3" x14ac:dyDescent="0.25">
      <c r="A3401" s="1">
        <v>44354</v>
      </c>
      <c r="B3401" t="s">
        <v>5581</v>
      </c>
      <c r="C3401" t="s">
        <v>2826</v>
      </c>
    </row>
    <row r="3402" spans="1:3" x14ac:dyDescent="0.25">
      <c r="A3402" s="1">
        <v>44354</v>
      </c>
      <c r="B3402" t="s">
        <v>5579</v>
      </c>
      <c r="C3402" t="s">
        <v>5226</v>
      </c>
    </row>
    <row r="3403" spans="1:3" x14ac:dyDescent="0.25">
      <c r="A3403" s="1">
        <v>44354</v>
      </c>
      <c r="B3403" t="s">
        <v>5576</v>
      </c>
      <c r="C3403" t="s">
        <v>2204</v>
      </c>
    </row>
    <row r="3404" spans="1:3" x14ac:dyDescent="0.25">
      <c r="A3404" s="1">
        <v>44354</v>
      </c>
      <c r="B3404" t="s">
        <v>5583</v>
      </c>
    </row>
    <row r="3405" spans="1:3" x14ac:dyDescent="0.25">
      <c r="A3405" s="1">
        <v>44354</v>
      </c>
      <c r="B3405" t="s">
        <v>5578</v>
      </c>
    </row>
    <row r="3406" spans="1:3" x14ac:dyDescent="0.25">
      <c r="A3406" s="1">
        <v>44354</v>
      </c>
      <c r="B3406" t="s">
        <v>5580</v>
      </c>
      <c r="C3406" t="s">
        <v>5226</v>
      </c>
    </row>
    <row r="3407" spans="1:3" x14ac:dyDescent="0.25">
      <c r="A3407" s="1">
        <v>44354</v>
      </c>
      <c r="B3407" t="s">
        <v>5582</v>
      </c>
      <c r="C3407" t="s">
        <v>5094</v>
      </c>
    </row>
    <row r="3408" spans="1:3" x14ac:dyDescent="0.25">
      <c r="A3408" s="1">
        <v>44354</v>
      </c>
      <c r="B3408" t="s">
        <v>5577</v>
      </c>
    </row>
    <row r="3409" spans="1:3" x14ac:dyDescent="0.25">
      <c r="A3409" s="1">
        <v>44354</v>
      </c>
      <c r="B3409" t="s">
        <v>5575</v>
      </c>
    </row>
    <row r="3410" spans="1:3" x14ac:dyDescent="0.25">
      <c r="A3410" s="1">
        <v>44354</v>
      </c>
      <c r="B3410" t="s">
        <v>5595</v>
      </c>
      <c r="C3410" t="s">
        <v>3112</v>
      </c>
    </row>
    <row r="3411" spans="1:3" x14ac:dyDescent="0.25">
      <c r="A3411" s="1">
        <v>44354</v>
      </c>
      <c r="B3411" t="s">
        <v>5594</v>
      </c>
      <c r="C3411" t="s">
        <v>2211</v>
      </c>
    </row>
    <row r="3412" spans="1:3" x14ac:dyDescent="0.25">
      <c r="A3412" s="1">
        <v>44354</v>
      </c>
      <c r="B3412" t="s">
        <v>5597</v>
      </c>
      <c r="C3412" t="s">
        <v>5187</v>
      </c>
    </row>
    <row r="3413" spans="1:3" x14ac:dyDescent="0.25">
      <c r="A3413" s="1">
        <v>44354</v>
      </c>
      <c r="B3413" t="s">
        <v>5596</v>
      </c>
      <c r="C3413" t="s">
        <v>5236</v>
      </c>
    </row>
    <row r="3414" spans="1:3" x14ac:dyDescent="0.25">
      <c r="A3414" s="1">
        <v>44354</v>
      </c>
      <c r="B3414" t="s">
        <v>3358</v>
      </c>
    </row>
    <row r="3415" spans="1:3" x14ac:dyDescent="0.25">
      <c r="A3415" s="1">
        <v>44354</v>
      </c>
      <c r="B3415" t="s">
        <v>3358</v>
      </c>
    </row>
    <row r="3416" spans="1:3" x14ac:dyDescent="0.25">
      <c r="A3416" s="1">
        <v>44354</v>
      </c>
      <c r="B3416" t="s">
        <v>2045</v>
      </c>
    </row>
    <row r="3417" spans="1:3" x14ac:dyDescent="0.25">
      <c r="A3417" s="1">
        <v>44354</v>
      </c>
      <c r="B3417" t="s">
        <v>5616</v>
      </c>
      <c r="C3417" t="s">
        <v>2450</v>
      </c>
    </row>
    <row r="3418" spans="1:3" x14ac:dyDescent="0.25">
      <c r="A3418" s="1">
        <v>44354</v>
      </c>
      <c r="B3418" t="s">
        <v>5614</v>
      </c>
      <c r="C3418" t="s">
        <v>5124</v>
      </c>
    </row>
    <row r="3419" spans="1:3" x14ac:dyDescent="0.25">
      <c r="A3419" s="1">
        <v>44354</v>
      </c>
      <c r="B3419" t="s">
        <v>5615</v>
      </c>
      <c r="C3419" t="s">
        <v>2319</v>
      </c>
    </row>
    <row r="3420" spans="1:3" x14ac:dyDescent="0.25">
      <c r="A3420" s="1">
        <v>44354</v>
      </c>
      <c r="B3420" t="s">
        <v>5613</v>
      </c>
      <c r="C3420" t="s">
        <v>5397</v>
      </c>
    </row>
    <row r="3421" spans="1:3" x14ac:dyDescent="0.25">
      <c r="A3421" s="1">
        <v>44354</v>
      </c>
      <c r="B3421" t="s">
        <v>5611</v>
      </c>
      <c r="C3421" t="s">
        <v>5394</v>
      </c>
    </row>
    <row r="3422" spans="1:3" x14ac:dyDescent="0.25">
      <c r="A3422" s="1">
        <v>44354</v>
      </c>
      <c r="B3422" t="s">
        <v>5610</v>
      </c>
    </row>
    <row r="3423" spans="1:3" x14ac:dyDescent="0.25">
      <c r="A3423" s="1">
        <v>44354</v>
      </c>
      <c r="B3423" t="s">
        <v>5610</v>
      </c>
    </row>
    <row r="3424" spans="1:3" x14ac:dyDescent="0.25">
      <c r="A3424" s="1">
        <v>44354</v>
      </c>
      <c r="B3424" t="s">
        <v>5612</v>
      </c>
      <c r="C3424" t="s">
        <v>2490</v>
      </c>
    </row>
    <row r="3425" spans="1:3" x14ac:dyDescent="0.25">
      <c r="A3425" s="1">
        <v>44354</v>
      </c>
      <c r="B3425" t="s">
        <v>5609</v>
      </c>
      <c r="C3425" t="s">
        <v>5084</v>
      </c>
    </row>
    <row r="3426" spans="1:3" x14ac:dyDescent="0.25">
      <c r="A3426" s="1">
        <v>44354</v>
      </c>
      <c r="B3426" t="s">
        <v>5639</v>
      </c>
      <c r="C3426" t="s">
        <v>5606</v>
      </c>
    </row>
    <row r="3427" spans="1:3" x14ac:dyDescent="0.25">
      <c r="A3427" s="1">
        <v>44354</v>
      </c>
      <c r="B3427" t="s">
        <v>5641</v>
      </c>
      <c r="C3427" t="s">
        <v>3334</v>
      </c>
    </row>
    <row r="3428" spans="1:3" x14ac:dyDescent="0.25">
      <c r="A3428" s="1">
        <v>44354</v>
      </c>
      <c r="B3428" t="s">
        <v>5642</v>
      </c>
      <c r="C3428" t="s">
        <v>2450</v>
      </c>
    </row>
    <row r="3429" spans="1:3" x14ac:dyDescent="0.25">
      <c r="A3429" s="1">
        <v>44354</v>
      </c>
      <c r="B3429" t="s">
        <v>2362</v>
      </c>
      <c r="C3429" t="s">
        <v>5307</v>
      </c>
    </row>
    <row r="3430" spans="1:3" x14ac:dyDescent="0.25">
      <c r="A3430" s="1">
        <v>44354</v>
      </c>
      <c r="B3430" t="s">
        <v>5638</v>
      </c>
    </row>
    <row r="3431" spans="1:3" x14ac:dyDescent="0.25">
      <c r="A3431" s="1">
        <v>44354</v>
      </c>
      <c r="B3431" t="s">
        <v>5640</v>
      </c>
    </row>
    <row r="3432" spans="1:3" x14ac:dyDescent="0.25">
      <c r="A3432" s="1">
        <v>44354</v>
      </c>
      <c r="B3432" t="s">
        <v>5658</v>
      </c>
      <c r="C3432" t="s">
        <v>5474</v>
      </c>
    </row>
    <row r="3433" spans="1:3" x14ac:dyDescent="0.25">
      <c r="A3433" s="1">
        <v>44354</v>
      </c>
      <c r="B3433" t="s">
        <v>5655</v>
      </c>
    </row>
    <row r="3434" spans="1:3" x14ac:dyDescent="0.25">
      <c r="A3434" s="1">
        <v>44354</v>
      </c>
      <c r="B3434" t="s">
        <v>5650</v>
      </c>
      <c r="C3434" t="s">
        <v>5474</v>
      </c>
    </row>
    <row r="3435" spans="1:3" x14ac:dyDescent="0.25">
      <c r="A3435" s="1">
        <v>44354</v>
      </c>
      <c r="B3435" t="s">
        <v>5656</v>
      </c>
      <c r="C3435" t="s">
        <v>5657</v>
      </c>
    </row>
    <row r="3436" spans="1:3" x14ac:dyDescent="0.25">
      <c r="A3436" s="1">
        <v>44354</v>
      </c>
      <c r="B3436" t="s">
        <v>5651</v>
      </c>
      <c r="C3436" t="s">
        <v>2472</v>
      </c>
    </row>
    <row r="3437" spans="1:3" x14ac:dyDescent="0.25">
      <c r="A3437" s="1">
        <v>44354</v>
      </c>
      <c r="B3437" t="s">
        <v>5653</v>
      </c>
    </row>
    <row r="3438" spans="1:3" x14ac:dyDescent="0.25">
      <c r="A3438" s="1">
        <v>44354</v>
      </c>
      <c r="B3438" t="s">
        <v>5401</v>
      </c>
    </row>
    <row r="3439" spans="1:3" x14ac:dyDescent="0.25">
      <c r="A3439" s="1">
        <v>44354</v>
      </c>
      <c r="B3439" t="s">
        <v>5652</v>
      </c>
    </row>
    <row r="3440" spans="1:3" x14ac:dyDescent="0.25">
      <c r="A3440" s="1">
        <v>44354</v>
      </c>
      <c r="B3440" t="s">
        <v>5654</v>
      </c>
    </row>
    <row r="3441" spans="1:3" x14ac:dyDescent="0.25">
      <c r="A3441" s="1">
        <v>44354</v>
      </c>
    </row>
    <row r="3442" spans="1:3" x14ac:dyDescent="0.25">
      <c r="A3442" s="1">
        <v>44354</v>
      </c>
      <c r="B3442" t="s">
        <v>5678</v>
      </c>
      <c r="C3442" t="s">
        <v>5679</v>
      </c>
    </row>
    <row r="3443" spans="1:3" x14ac:dyDescent="0.25">
      <c r="A3443" s="1">
        <v>44354</v>
      </c>
      <c r="B3443" t="s">
        <v>5670</v>
      </c>
    </row>
    <row r="3444" spans="1:3" x14ac:dyDescent="0.25">
      <c r="A3444" s="1">
        <v>44354</v>
      </c>
      <c r="B3444" t="s">
        <v>5683</v>
      </c>
    </row>
    <row r="3445" spans="1:3" x14ac:dyDescent="0.25">
      <c r="A3445" s="1">
        <v>44354</v>
      </c>
      <c r="B3445" t="s">
        <v>5671</v>
      </c>
      <c r="C3445" t="s">
        <v>5672</v>
      </c>
    </row>
    <row r="3446" spans="1:3" x14ac:dyDescent="0.25">
      <c r="A3446" s="1">
        <v>44354</v>
      </c>
      <c r="B3446" t="s">
        <v>5665</v>
      </c>
      <c r="C3446" t="s">
        <v>2877</v>
      </c>
    </row>
    <row r="3447" spans="1:3" x14ac:dyDescent="0.25">
      <c r="A3447" s="1">
        <v>44354</v>
      </c>
      <c r="B3447" t="s">
        <v>5682</v>
      </c>
    </row>
    <row r="3448" spans="1:3" x14ac:dyDescent="0.25">
      <c r="A3448" s="1">
        <v>44354</v>
      </c>
      <c r="B3448" t="s">
        <v>5680</v>
      </c>
    </row>
    <row r="3449" spans="1:3" x14ac:dyDescent="0.25">
      <c r="A3449" s="1">
        <v>44354</v>
      </c>
      <c r="B3449" t="s">
        <v>5681</v>
      </c>
    </row>
    <row r="3450" spans="1:3" x14ac:dyDescent="0.25">
      <c r="A3450" s="1">
        <v>44354</v>
      </c>
      <c r="B3450" t="s">
        <v>5676</v>
      </c>
      <c r="C3450" t="s">
        <v>5677</v>
      </c>
    </row>
    <row r="3451" spans="1:3" x14ac:dyDescent="0.25">
      <c r="A3451" s="1">
        <v>44354</v>
      </c>
      <c r="B3451" t="s">
        <v>5676</v>
      </c>
      <c r="C3451" t="s">
        <v>5677</v>
      </c>
    </row>
    <row r="3452" spans="1:3" x14ac:dyDescent="0.25">
      <c r="A3452" s="1">
        <v>44354</v>
      </c>
      <c r="B3452" t="s">
        <v>5664</v>
      </c>
      <c r="C3452" t="s">
        <v>2456</v>
      </c>
    </row>
    <row r="3453" spans="1:3" x14ac:dyDescent="0.25">
      <c r="A3453" s="1">
        <v>44354</v>
      </c>
      <c r="B3453" t="s">
        <v>5666</v>
      </c>
      <c r="C3453" t="s">
        <v>5667</v>
      </c>
    </row>
    <row r="3454" spans="1:3" x14ac:dyDescent="0.25">
      <c r="A3454" s="1">
        <v>44354</v>
      </c>
      <c r="B3454" t="s">
        <v>5673</v>
      </c>
      <c r="C3454" t="s">
        <v>5674</v>
      </c>
    </row>
    <row r="3455" spans="1:3" x14ac:dyDescent="0.25">
      <c r="A3455" s="1">
        <v>44354</v>
      </c>
      <c r="B3455" t="s">
        <v>5675</v>
      </c>
      <c r="C3455" t="s">
        <v>5669</v>
      </c>
    </row>
    <row r="3456" spans="1:3" x14ac:dyDescent="0.25">
      <c r="A3456" s="1">
        <v>44354</v>
      </c>
      <c r="B3456" t="s">
        <v>5668</v>
      </c>
      <c r="C3456" t="s">
        <v>5669</v>
      </c>
    </row>
    <row r="3457" spans="1:3" x14ac:dyDescent="0.25">
      <c r="A3457" s="1">
        <v>44354</v>
      </c>
      <c r="B3457" t="s">
        <v>5697</v>
      </c>
      <c r="C3457" t="s">
        <v>5417</v>
      </c>
    </row>
    <row r="3458" spans="1:3" x14ac:dyDescent="0.25">
      <c r="A3458" s="1">
        <v>44354</v>
      </c>
      <c r="B3458" t="s">
        <v>5696</v>
      </c>
      <c r="C3458" t="s">
        <v>5417</v>
      </c>
    </row>
    <row r="3459" spans="1:3" x14ac:dyDescent="0.25">
      <c r="A3459" s="1">
        <v>44354</v>
      </c>
      <c r="B3459" t="s">
        <v>5691</v>
      </c>
    </row>
    <row r="3460" spans="1:3" x14ac:dyDescent="0.25">
      <c r="A3460" s="1">
        <v>44354</v>
      </c>
      <c r="B3460" t="s">
        <v>5699</v>
      </c>
      <c r="C3460" t="s">
        <v>1999</v>
      </c>
    </row>
    <row r="3461" spans="1:3" x14ac:dyDescent="0.25">
      <c r="A3461" s="1">
        <v>44354</v>
      </c>
      <c r="B3461" t="s">
        <v>5698</v>
      </c>
      <c r="C3461" t="s">
        <v>5112</v>
      </c>
    </row>
    <row r="3462" spans="1:3" x14ac:dyDescent="0.25">
      <c r="A3462" s="1">
        <v>44354</v>
      </c>
      <c r="B3462" t="s">
        <v>5309</v>
      </c>
    </row>
    <row r="3463" spans="1:3" x14ac:dyDescent="0.25">
      <c r="A3463" s="1">
        <v>44354</v>
      </c>
      <c r="B3463" t="s">
        <v>5714</v>
      </c>
      <c r="C3463" t="s">
        <v>2950</v>
      </c>
    </row>
    <row r="3464" spans="1:3" x14ac:dyDescent="0.25">
      <c r="A3464" s="1">
        <v>44354</v>
      </c>
      <c r="B3464" t="s">
        <v>5713</v>
      </c>
      <c r="C3464" t="s">
        <v>5084</v>
      </c>
    </row>
    <row r="3465" spans="1:3" x14ac:dyDescent="0.25">
      <c r="A3465" s="1">
        <v>44354</v>
      </c>
      <c r="B3465" t="s">
        <v>5716</v>
      </c>
      <c r="C3465" t="s">
        <v>5084</v>
      </c>
    </row>
    <row r="3466" spans="1:3" x14ac:dyDescent="0.25">
      <c r="A3466" s="1">
        <v>44354</v>
      </c>
      <c r="B3466" t="s">
        <v>5715</v>
      </c>
      <c r="C3466" t="s">
        <v>5084</v>
      </c>
    </row>
    <row r="3467" spans="1:3" x14ac:dyDescent="0.25">
      <c r="A3467" s="1">
        <v>44354</v>
      </c>
      <c r="B3467" t="s">
        <v>5717</v>
      </c>
      <c r="C3467" t="s">
        <v>5718</v>
      </c>
    </row>
    <row r="3468" spans="1:3" x14ac:dyDescent="0.25">
      <c r="A3468" s="1">
        <v>44354</v>
      </c>
      <c r="B3468" t="s">
        <v>5725</v>
      </c>
      <c r="C3468" t="s">
        <v>3158</v>
      </c>
    </row>
    <row r="3469" spans="1:3" x14ac:dyDescent="0.25">
      <c r="A3469" s="1">
        <v>44354</v>
      </c>
      <c r="B3469" t="s">
        <v>5721</v>
      </c>
      <c r="C3469" t="s">
        <v>5155</v>
      </c>
    </row>
    <row r="3470" spans="1:3" x14ac:dyDescent="0.25">
      <c r="A3470" s="1">
        <v>44354</v>
      </c>
      <c r="B3470" t="s">
        <v>5722</v>
      </c>
      <c r="C3470" t="s">
        <v>5155</v>
      </c>
    </row>
    <row r="3471" spans="1:3" x14ac:dyDescent="0.25">
      <c r="A3471" s="1">
        <v>44354</v>
      </c>
      <c r="B3471" t="s">
        <v>5723</v>
      </c>
      <c r="C3471" t="s">
        <v>3158</v>
      </c>
    </row>
    <row r="3472" spans="1:3" x14ac:dyDescent="0.25">
      <c r="A3472" s="1">
        <v>44354</v>
      </c>
      <c r="B3472" t="s">
        <v>5724</v>
      </c>
      <c r="C3472" t="s">
        <v>3976</v>
      </c>
    </row>
    <row r="3473" spans="1:3" x14ac:dyDescent="0.25">
      <c r="A3473" s="1">
        <v>44354</v>
      </c>
      <c r="B3473" t="s">
        <v>5731</v>
      </c>
    </row>
    <row r="3474" spans="1:3" x14ac:dyDescent="0.25">
      <c r="A3474" s="1">
        <v>44354</v>
      </c>
      <c r="B3474" t="s">
        <v>5729</v>
      </c>
    </row>
    <row r="3475" spans="1:3" x14ac:dyDescent="0.25">
      <c r="A3475" s="1">
        <v>44354</v>
      </c>
      <c r="B3475" t="s">
        <v>5728</v>
      </c>
    </row>
    <row r="3476" spans="1:3" x14ac:dyDescent="0.25">
      <c r="A3476" s="1">
        <v>44354</v>
      </c>
      <c r="B3476" t="s">
        <v>5730</v>
      </c>
    </row>
    <row r="3477" spans="1:3" x14ac:dyDescent="0.25">
      <c r="A3477" s="1">
        <v>44354</v>
      </c>
      <c r="B3477" t="s">
        <v>5732</v>
      </c>
      <c r="C3477" t="s">
        <v>5733</v>
      </c>
    </row>
    <row r="3478" spans="1:3" x14ac:dyDescent="0.25">
      <c r="A3478" s="1">
        <v>44354</v>
      </c>
      <c r="B3478" t="s">
        <v>5727</v>
      </c>
    </row>
    <row r="3479" spans="1:3" x14ac:dyDescent="0.25">
      <c r="A3479" s="1">
        <v>44354</v>
      </c>
      <c r="B3479" t="s">
        <v>5761</v>
      </c>
      <c r="C3479" t="s">
        <v>5072</v>
      </c>
    </row>
    <row r="3480" spans="1:3" x14ac:dyDescent="0.25">
      <c r="A3480" s="1">
        <v>44354</v>
      </c>
      <c r="B3480" t="s">
        <v>5757</v>
      </c>
      <c r="C3480" t="s">
        <v>2454</v>
      </c>
    </row>
    <row r="3481" spans="1:3" x14ac:dyDescent="0.25">
      <c r="A3481" s="1">
        <v>44354</v>
      </c>
      <c r="B3481" t="s">
        <v>5762</v>
      </c>
      <c r="C3481" t="s">
        <v>5501</v>
      </c>
    </row>
    <row r="3482" spans="1:3" x14ac:dyDescent="0.25">
      <c r="A3482" s="1">
        <v>44354</v>
      </c>
      <c r="B3482" t="s">
        <v>5759</v>
      </c>
      <c r="C3482" t="s">
        <v>2211</v>
      </c>
    </row>
    <row r="3483" spans="1:3" x14ac:dyDescent="0.25">
      <c r="A3483" s="1">
        <v>44354</v>
      </c>
      <c r="B3483" t="s">
        <v>5760</v>
      </c>
    </row>
    <row r="3484" spans="1:3" x14ac:dyDescent="0.25">
      <c r="A3484" s="1">
        <v>44354</v>
      </c>
      <c r="B3484" t="s">
        <v>5758</v>
      </c>
    </row>
    <row r="3485" spans="1:3" x14ac:dyDescent="0.25">
      <c r="A3485" s="1">
        <v>44354</v>
      </c>
      <c r="B3485" t="s">
        <v>5756</v>
      </c>
      <c r="C3485" t="s">
        <v>3067</v>
      </c>
    </row>
    <row r="3486" spans="1:3" x14ac:dyDescent="0.25">
      <c r="A3486" s="1">
        <v>44354</v>
      </c>
      <c r="B3486" t="s">
        <v>5772</v>
      </c>
    </row>
    <row r="3487" spans="1:3" x14ac:dyDescent="0.25">
      <c r="A3487" s="1">
        <v>44354</v>
      </c>
      <c r="B3487" t="s">
        <v>5773</v>
      </c>
    </row>
    <row r="3488" spans="1:3" x14ac:dyDescent="0.25">
      <c r="A3488" s="1">
        <v>44354</v>
      </c>
      <c r="B3488" t="s">
        <v>5775</v>
      </c>
      <c r="C3488" t="s">
        <v>2472</v>
      </c>
    </row>
    <row r="3489" spans="1:3" x14ac:dyDescent="0.25">
      <c r="A3489" s="1">
        <v>44354</v>
      </c>
      <c r="B3489" t="s">
        <v>5774</v>
      </c>
    </row>
    <row r="3490" spans="1:3" x14ac:dyDescent="0.25">
      <c r="A3490" s="1">
        <v>44354</v>
      </c>
      <c r="B3490" t="s">
        <v>5801</v>
      </c>
    </row>
    <row r="3491" spans="1:3" x14ac:dyDescent="0.25">
      <c r="A3491" s="1">
        <v>44354</v>
      </c>
      <c r="B3491" t="s">
        <v>5799</v>
      </c>
      <c r="C3491" t="s">
        <v>5800</v>
      </c>
    </row>
    <row r="3492" spans="1:3" x14ac:dyDescent="0.25">
      <c r="A3492" s="1">
        <v>44354</v>
      </c>
      <c r="B3492" t="s">
        <v>5075</v>
      </c>
    </row>
    <row r="3493" spans="1:3" x14ac:dyDescent="0.25">
      <c r="A3493" s="1">
        <v>44354</v>
      </c>
      <c r="B3493" t="s">
        <v>5797</v>
      </c>
      <c r="C3493" t="s">
        <v>3334</v>
      </c>
    </row>
    <row r="3494" spans="1:3" x14ac:dyDescent="0.25">
      <c r="A3494" s="1">
        <v>44354</v>
      </c>
      <c r="B3494" t="s">
        <v>5802</v>
      </c>
      <c r="C3494" t="s">
        <v>3158</v>
      </c>
    </row>
    <row r="3495" spans="1:3" x14ac:dyDescent="0.25">
      <c r="A3495" s="1">
        <v>44354</v>
      </c>
      <c r="B3495" t="s">
        <v>5803</v>
      </c>
    </row>
    <row r="3496" spans="1:3" x14ac:dyDescent="0.25">
      <c r="A3496" s="1">
        <v>44354</v>
      </c>
      <c r="B3496" t="s">
        <v>5798</v>
      </c>
      <c r="C3496" t="s">
        <v>2476</v>
      </c>
    </row>
    <row r="3497" spans="1:3" x14ac:dyDescent="0.25">
      <c r="A3497" s="1">
        <v>44354</v>
      </c>
      <c r="B3497" t="s">
        <v>3317</v>
      </c>
      <c r="C3497" t="s">
        <v>3158</v>
      </c>
    </row>
    <row r="3498" spans="1:3" x14ac:dyDescent="0.25">
      <c r="A3498" s="1">
        <v>44354</v>
      </c>
      <c r="B3498" t="s">
        <v>5839</v>
      </c>
      <c r="C3498" t="s">
        <v>2227</v>
      </c>
    </row>
    <row r="3499" spans="1:3" x14ac:dyDescent="0.25">
      <c r="A3499" s="1">
        <v>44354</v>
      </c>
      <c r="B3499" t="s">
        <v>5841</v>
      </c>
      <c r="C3499" t="s">
        <v>5471</v>
      </c>
    </row>
    <row r="3500" spans="1:3" x14ac:dyDescent="0.25">
      <c r="A3500" s="1">
        <v>44354</v>
      </c>
      <c r="B3500" t="s">
        <v>5840</v>
      </c>
    </row>
    <row r="3501" spans="1:3" x14ac:dyDescent="0.25">
      <c r="A3501" s="1">
        <v>44354</v>
      </c>
      <c r="B3501" t="s">
        <v>5862</v>
      </c>
      <c r="C3501" t="s">
        <v>3112</v>
      </c>
    </row>
    <row r="3502" spans="1:3" x14ac:dyDescent="0.25">
      <c r="A3502" s="1">
        <v>44354</v>
      </c>
      <c r="B3502" t="s">
        <v>5856</v>
      </c>
      <c r="C3502" t="s">
        <v>2229</v>
      </c>
    </row>
    <row r="3503" spans="1:3" x14ac:dyDescent="0.25">
      <c r="A3503" s="1">
        <v>44354</v>
      </c>
      <c r="B3503" t="s">
        <v>5859</v>
      </c>
    </row>
    <row r="3504" spans="1:3" x14ac:dyDescent="0.25">
      <c r="A3504" s="1">
        <v>44354</v>
      </c>
      <c r="B3504" t="s">
        <v>5861</v>
      </c>
    </row>
    <row r="3505" spans="1:3" x14ac:dyDescent="0.25">
      <c r="A3505" s="1">
        <v>44354</v>
      </c>
      <c r="B3505" t="s">
        <v>5851</v>
      </c>
    </row>
    <row r="3506" spans="1:3" x14ac:dyDescent="0.25">
      <c r="A3506" s="1">
        <v>44354</v>
      </c>
      <c r="B3506" t="s">
        <v>5855</v>
      </c>
    </row>
    <row r="3507" spans="1:3" x14ac:dyDescent="0.25">
      <c r="A3507" s="1">
        <v>44354</v>
      </c>
      <c r="B3507" t="s">
        <v>5852</v>
      </c>
      <c r="C3507" t="s">
        <v>5130</v>
      </c>
    </row>
    <row r="3508" spans="1:3" x14ac:dyDescent="0.25">
      <c r="A3508" s="1">
        <v>44354</v>
      </c>
      <c r="B3508" t="s">
        <v>5863</v>
      </c>
      <c r="C3508" t="s">
        <v>2450</v>
      </c>
    </row>
    <row r="3509" spans="1:3" x14ac:dyDescent="0.25">
      <c r="A3509" s="1">
        <v>44354</v>
      </c>
      <c r="B3509" t="s">
        <v>5853</v>
      </c>
    </row>
    <row r="3510" spans="1:3" x14ac:dyDescent="0.25">
      <c r="A3510" s="1">
        <v>44354</v>
      </c>
      <c r="B3510" t="s">
        <v>5857</v>
      </c>
      <c r="C3510" t="s">
        <v>5858</v>
      </c>
    </row>
    <row r="3511" spans="1:3" x14ac:dyDescent="0.25">
      <c r="A3511" s="1">
        <v>44354</v>
      </c>
      <c r="B3511" t="s">
        <v>5860</v>
      </c>
      <c r="C3511" t="s">
        <v>3328</v>
      </c>
    </row>
    <row r="3512" spans="1:3" x14ac:dyDescent="0.25">
      <c r="A3512" s="1">
        <v>44354</v>
      </c>
      <c r="B3512" t="s">
        <v>5854</v>
      </c>
      <c r="C3512" t="s">
        <v>3976</v>
      </c>
    </row>
    <row r="3513" spans="1:3" x14ac:dyDescent="0.25">
      <c r="A3513" s="1">
        <v>44354</v>
      </c>
      <c r="B3513" t="s">
        <v>5877</v>
      </c>
      <c r="C3513" t="s">
        <v>3158</v>
      </c>
    </row>
    <row r="3514" spans="1:3" x14ac:dyDescent="0.25">
      <c r="A3514" s="1">
        <v>44354</v>
      </c>
      <c r="B3514" t="s">
        <v>5876</v>
      </c>
      <c r="C3514" t="s">
        <v>4068</v>
      </c>
    </row>
    <row r="3515" spans="1:3" x14ac:dyDescent="0.25">
      <c r="A3515" s="1">
        <v>44354</v>
      </c>
      <c r="B3515" t="s">
        <v>5890</v>
      </c>
      <c r="C3515" t="s">
        <v>5891</v>
      </c>
    </row>
    <row r="3516" spans="1:3" x14ac:dyDescent="0.25">
      <c r="A3516" s="1">
        <v>44354</v>
      </c>
      <c r="B3516" t="s">
        <v>5878</v>
      </c>
      <c r="C3516" t="s">
        <v>5879</v>
      </c>
    </row>
    <row r="3517" spans="1:3" x14ac:dyDescent="0.25">
      <c r="A3517" s="1">
        <v>44354</v>
      </c>
      <c r="B3517" t="s">
        <v>5886</v>
      </c>
      <c r="C3517" t="s">
        <v>5291</v>
      </c>
    </row>
    <row r="3518" spans="1:3" x14ac:dyDescent="0.25">
      <c r="A3518" s="1">
        <v>44354</v>
      </c>
      <c r="B3518" t="s">
        <v>5870</v>
      </c>
    </row>
    <row r="3519" spans="1:3" x14ac:dyDescent="0.25">
      <c r="A3519" s="1">
        <v>44354</v>
      </c>
      <c r="B3519" t="s">
        <v>5892</v>
      </c>
      <c r="C3519" t="s">
        <v>5141</v>
      </c>
    </row>
    <row r="3520" spans="1:3" x14ac:dyDescent="0.25">
      <c r="A3520" s="1">
        <v>44354</v>
      </c>
      <c r="B3520" t="s">
        <v>5885</v>
      </c>
      <c r="C3520" t="s">
        <v>5474</v>
      </c>
    </row>
    <row r="3521" spans="1:3" x14ac:dyDescent="0.25">
      <c r="A3521" s="1">
        <v>44354</v>
      </c>
      <c r="B3521" t="s">
        <v>5887</v>
      </c>
    </row>
    <row r="3522" spans="1:3" x14ac:dyDescent="0.25">
      <c r="A3522" s="1">
        <v>44354</v>
      </c>
      <c r="B3522" t="s">
        <v>5867</v>
      </c>
    </row>
    <row r="3523" spans="1:3" x14ac:dyDescent="0.25">
      <c r="A3523" s="1">
        <v>44354</v>
      </c>
      <c r="B3523" t="s">
        <v>5868</v>
      </c>
    </row>
    <row r="3524" spans="1:3" x14ac:dyDescent="0.25">
      <c r="A3524" s="1">
        <v>44354</v>
      </c>
      <c r="B3524" t="s">
        <v>3658</v>
      </c>
      <c r="C3524" t="s">
        <v>5858</v>
      </c>
    </row>
    <row r="3525" spans="1:3" x14ac:dyDescent="0.25">
      <c r="A3525" s="1">
        <v>44354</v>
      </c>
      <c r="B3525" t="s">
        <v>5873</v>
      </c>
      <c r="C3525" t="s">
        <v>3960</v>
      </c>
    </row>
    <row r="3526" spans="1:3" x14ac:dyDescent="0.25">
      <c r="A3526" s="1">
        <v>44354</v>
      </c>
      <c r="B3526" t="s">
        <v>5882</v>
      </c>
    </row>
    <row r="3527" spans="1:3" x14ac:dyDescent="0.25">
      <c r="A3527" s="1">
        <v>44354</v>
      </c>
      <c r="B3527" t="s">
        <v>5889</v>
      </c>
      <c r="C3527" t="s">
        <v>1977</v>
      </c>
    </row>
    <row r="3528" spans="1:3" x14ac:dyDescent="0.25">
      <c r="A3528" s="1">
        <v>44354</v>
      </c>
      <c r="B3528" t="s">
        <v>5874</v>
      </c>
      <c r="C3528" t="s">
        <v>5875</v>
      </c>
    </row>
    <row r="3529" spans="1:3" x14ac:dyDescent="0.25">
      <c r="A3529" s="1">
        <v>44354</v>
      </c>
      <c r="B3529" t="s">
        <v>5871</v>
      </c>
      <c r="C3529" t="s">
        <v>5872</v>
      </c>
    </row>
    <row r="3530" spans="1:3" x14ac:dyDescent="0.25">
      <c r="A3530" s="1">
        <v>44354</v>
      </c>
      <c r="B3530" t="s">
        <v>5883</v>
      </c>
      <c r="C3530" t="s">
        <v>5884</v>
      </c>
    </row>
    <row r="3531" spans="1:3" x14ac:dyDescent="0.25">
      <c r="A3531" s="1">
        <v>44354</v>
      </c>
      <c r="B3531" t="s">
        <v>5869</v>
      </c>
      <c r="C3531" t="s">
        <v>5130</v>
      </c>
    </row>
    <row r="3532" spans="1:3" x14ac:dyDescent="0.25">
      <c r="A3532" s="1">
        <v>44354</v>
      </c>
      <c r="B3532" t="s">
        <v>5888</v>
      </c>
    </row>
    <row r="3533" spans="1:3" x14ac:dyDescent="0.25">
      <c r="A3533" s="1">
        <v>44354</v>
      </c>
      <c r="B3533" t="s">
        <v>5880</v>
      </c>
      <c r="C3533" t="s">
        <v>5881</v>
      </c>
    </row>
    <row r="3534" spans="1:3" x14ac:dyDescent="0.25">
      <c r="A3534" s="1">
        <v>44354</v>
      </c>
      <c r="B3534" t="s">
        <v>5896</v>
      </c>
      <c r="C3534" t="s">
        <v>2319</v>
      </c>
    </row>
    <row r="3535" spans="1:3" x14ac:dyDescent="0.25">
      <c r="A3535" s="1">
        <v>44354</v>
      </c>
      <c r="B3535" t="s">
        <v>5897</v>
      </c>
      <c r="C3535" t="s">
        <v>2229</v>
      </c>
    </row>
    <row r="3536" spans="1:3" x14ac:dyDescent="0.25">
      <c r="A3536" s="1">
        <v>44354</v>
      </c>
      <c r="B3536" t="s">
        <v>5902</v>
      </c>
      <c r="C3536" t="s">
        <v>4114</v>
      </c>
    </row>
    <row r="3537" spans="1:3" x14ac:dyDescent="0.25">
      <c r="A3537" s="1">
        <v>44354</v>
      </c>
      <c r="B3537" t="s">
        <v>5901</v>
      </c>
      <c r="C3537" t="s">
        <v>3334</v>
      </c>
    </row>
    <row r="3538" spans="1:3" x14ac:dyDescent="0.25">
      <c r="A3538" s="1">
        <v>44354</v>
      </c>
      <c r="B3538" t="s">
        <v>5898</v>
      </c>
      <c r="C3538" t="s">
        <v>2319</v>
      </c>
    </row>
    <row r="3539" spans="1:3" x14ac:dyDescent="0.25">
      <c r="A3539" s="1">
        <v>44354</v>
      </c>
      <c r="B3539" t="s">
        <v>5899</v>
      </c>
      <c r="C3539" t="s">
        <v>5900</v>
      </c>
    </row>
    <row r="3540" spans="1:3" x14ac:dyDescent="0.25">
      <c r="A3540" s="1">
        <v>44354</v>
      </c>
      <c r="B3540" t="s">
        <v>5906</v>
      </c>
      <c r="C3540" t="s">
        <v>5226</v>
      </c>
    </row>
    <row r="3541" spans="1:3" x14ac:dyDescent="0.25">
      <c r="A3541" s="1">
        <v>44354</v>
      </c>
      <c r="B3541" t="s">
        <v>5912</v>
      </c>
      <c r="C3541" t="s">
        <v>3471</v>
      </c>
    </row>
    <row r="3542" spans="1:3" x14ac:dyDescent="0.25">
      <c r="A3542" s="1">
        <v>44354</v>
      </c>
      <c r="B3542" t="s">
        <v>5911</v>
      </c>
      <c r="C3542" t="s">
        <v>5872</v>
      </c>
    </row>
    <row r="3543" spans="1:3" x14ac:dyDescent="0.25">
      <c r="A3543" s="1">
        <v>44354</v>
      </c>
      <c r="B3543" t="s">
        <v>5907</v>
      </c>
      <c r="C3543" t="s">
        <v>3334</v>
      </c>
    </row>
    <row r="3544" spans="1:3" x14ac:dyDescent="0.25">
      <c r="A3544" s="1">
        <v>44354</v>
      </c>
      <c r="B3544" t="s">
        <v>5908</v>
      </c>
    </row>
    <row r="3545" spans="1:3" x14ac:dyDescent="0.25">
      <c r="A3545" s="1">
        <v>44354</v>
      </c>
      <c r="B3545" t="s">
        <v>5910</v>
      </c>
      <c r="C3545" t="s">
        <v>5830</v>
      </c>
    </row>
    <row r="3546" spans="1:3" x14ac:dyDescent="0.25">
      <c r="A3546" s="1">
        <v>44354</v>
      </c>
      <c r="B3546" t="s">
        <v>5909</v>
      </c>
      <c r="C3546" t="s">
        <v>5375</v>
      </c>
    </row>
    <row r="3547" spans="1:3" x14ac:dyDescent="0.25">
      <c r="A3547" s="1">
        <v>44354</v>
      </c>
      <c r="B3547" t="s">
        <v>5924</v>
      </c>
      <c r="C3547" t="s">
        <v>2441</v>
      </c>
    </row>
    <row r="3548" spans="1:3" x14ac:dyDescent="0.25">
      <c r="A3548" s="1">
        <v>44354</v>
      </c>
      <c r="B3548" t="s">
        <v>2952</v>
      </c>
      <c r="C3548" t="s">
        <v>5187</v>
      </c>
    </row>
    <row r="3549" spans="1:3" x14ac:dyDescent="0.25">
      <c r="A3549" s="1">
        <v>44354</v>
      </c>
      <c r="B3549" t="s">
        <v>5921</v>
      </c>
      <c r="C3549" t="s">
        <v>2164</v>
      </c>
    </row>
    <row r="3550" spans="1:3" x14ac:dyDescent="0.25">
      <c r="A3550" s="1">
        <v>44354</v>
      </c>
      <c r="B3550" t="s">
        <v>5918</v>
      </c>
      <c r="C3550" t="s">
        <v>5474</v>
      </c>
    </row>
    <row r="3551" spans="1:3" x14ac:dyDescent="0.25">
      <c r="A3551" s="1">
        <v>44354</v>
      </c>
      <c r="B3551" t="s">
        <v>5923</v>
      </c>
      <c r="C3551" t="s">
        <v>5451</v>
      </c>
    </row>
    <row r="3552" spans="1:3" x14ac:dyDescent="0.25">
      <c r="A3552" s="1">
        <v>44354</v>
      </c>
      <c r="B3552" t="s">
        <v>5919</v>
      </c>
      <c r="C3552" t="s">
        <v>5187</v>
      </c>
    </row>
    <row r="3553" spans="1:3" x14ac:dyDescent="0.25">
      <c r="A3553" s="1">
        <v>44354</v>
      </c>
      <c r="B3553" t="s">
        <v>5920</v>
      </c>
      <c r="C3553" t="s">
        <v>5884</v>
      </c>
    </row>
    <row r="3554" spans="1:3" x14ac:dyDescent="0.25">
      <c r="A3554" s="1">
        <v>44354</v>
      </c>
      <c r="B3554" t="s">
        <v>5925</v>
      </c>
      <c r="C3554" t="s">
        <v>2450</v>
      </c>
    </row>
    <row r="3555" spans="1:3" x14ac:dyDescent="0.25">
      <c r="A3555" s="1">
        <v>44354</v>
      </c>
      <c r="B3555" t="s">
        <v>2953</v>
      </c>
      <c r="C3555" t="s">
        <v>5074</v>
      </c>
    </row>
    <row r="3556" spans="1:3" x14ac:dyDescent="0.25">
      <c r="A3556" s="1">
        <v>44354</v>
      </c>
      <c r="B3556" t="s">
        <v>5926</v>
      </c>
      <c r="C3556" t="s">
        <v>5451</v>
      </c>
    </row>
    <row r="3557" spans="1:3" x14ac:dyDescent="0.25">
      <c r="A3557" s="1">
        <v>44354</v>
      </c>
      <c r="B3557" t="s">
        <v>5922</v>
      </c>
      <c r="C3557" t="s">
        <v>2454</v>
      </c>
    </row>
    <row r="3558" spans="1:3" x14ac:dyDescent="0.25">
      <c r="A3558" s="1">
        <v>44354</v>
      </c>
      <c r="B3558" t="s">
        <v>5937</v>
      </c>
      <c r="C3558" t="s">
        <v>3744</v>
      </c>
    </row>
    <row r="3559" spans="1:3" x14ac:dyDescent="0.25">
      <c r="A3559" s="1">
        <v>44354</v>
      </c>
      <c r="B3559" t="s">
        <v>5969</v>
      </c>
      <c r="C3559" t="s">
        <v>5970</v>
      </c>
    </row>
    <row r="3560" spans="1:3" x14ac:dyDescent="0.25">
      <c r="A3560" s="1">
        <v>44354</v>
      </c>
      <c r="B3560" t="s">
        <v>5971</v>
      </c>
      <c r="C3560" t="s">
        <v>4138</v>
      </c>
    </row>
    <row r="3561" spans="1:3" x14ac:dyDescent="0.25">
      <c r="A3561" s="1">
        <v>44354</v>
      </c>
      <c r="B3561" t="s">
        <v>3358</v>
      </c>
    </row>
    <row r="3562" spans="1:3" x14ac:dyDescent="0.25">
      <c r="A3562" s="1">
        <v>44354</v>
      </c>
      <c r="B3562" t="s">
        <v>3358</v>
      </c>
    </row>
    <row r="3563" spans="1:3" x14ac:dyDescent="0.25">
      <c r="A3563" s="1">
        <v>44354</v>
      </c>
      <c r="B3563" t="s">
        <v>5978</v>
      </c>
    </row>
    <row r="3564" spans="1:3" x14ac:dyDescent="0.25">
      <c r="A3564" s="1">
        <v>44354</v>
      </c>
      <c r="B3564" t="s">
        <v>5980</v>
      </c>
    </row>
    <row r="3565" spans="1:3" x14ac:dyDescent="0.25">
      <c r="A3565" s="1">
        <v>44354</v>
      </c>
      <c r="B3565" t="s">
        <v>5977</v>
      </c>
      <c r="C3565" t="s">
        <v>3471</v>
      </c>
    </row>
    <row r="3566" spans="1:3" x14ac:dyDescent="0.25">
      <c r="A3566" s="1">
        <v>44354</v>
      </c>
      <c r="B3566" t="s">
        <v>5979</v>
      </c>
      <c r="C3566" t="s">
        <v>2319</v>
      </c>
    </row>
    <row r="3567" spans="1:3" x14ac:dyDescent="0.25">
      <c r="A3567" s="1">
        <v>44354</v>
      </c>
      <c r="B3567" t="s">
        <v>2165</v>
      </c>
      <c r="C3567" t="s">
        <v>3158</v>
      </c>
    </row>
    <row r="3568" spans="1:3" x14ac:dyDescent="0.25">
      <c r="A3568" s="1">
        <v>44354</v>
      </c>
      <c r="B3568" t="s">
        <v>5992</v>
      </c>
      <c r="C3568" t="s">
        <v>5307</v>
      </c>
    </row>
    <row r="3569" spans="1:3" x14ac:dyDescent="0.25">
      <c r="A3569" s="1">
        <v>44354</v>
      </c>
      <c r="B3569" t="s">
        <v>5993</v>
      </c>
      <c r="C3569" t="s">
        <v>3706</v>
      </c>
    </row>
    <row r="3570" spans="1:3" x14ac:dyDescent="0.25">
      <c r="A3570" s="1">
        <v>44354</v>
      </c>
      <c r="B3570" t="s">
        <v>5995</v>
      </c>
      <c r="C3570" t="s">
        <v>1999</v>
      </c>
    </row>
    <row r="3571" spans="1:3" x14ac:dyDescent="0.25">
      <c r="A3571" s="1">
        <v>44354</v>
      </c>
      <c r="B3571" t="s">
        <v>5994</v>
      </c>
      <c r="C3571" t="s">
        <v>4138</v>
      </c>
    </row>
    <row r="3572" spans="1:3" x14ac:dyDescent="0.25">
      <c r="A3572" s="1">
        <v>44354</v>
      </c>
      <c r="B3572" t="s">
        <v>5996</v>
      </c>
      <c r="C3572" t="s">
        <v>5269</v>
      </c>
    </row>
    <row r="3573" spans="1:3" x14ac:dyDescent="0.25">
      <c r="A3573" s="1">
        <v>44354</v>
      </c>
      <c r="B3573" t="s">
        <v>5997</v>
      </c>
      <c r="C3573" t="s">
        <v>5998</v>
      </c>
    </row>
    <row r="3574" spans="1:3" x14ac:dyDescent="0.25">
      <c r="A3574" s="1">
        <v>44354</v>
      </c>
      <c r="B3574" t="s">
        <v>6021</v>
      </c>
      <c r="C3574" t="s">
        <v>1999</v>
      </c>
    </row>
    <row r="3575" spans="1:3" x14ac:dyDescent="0.25">
      <c r="A3575" s="1">
        <v>44354</v>
      </c>
      <c r="B3575" t="s">
        <v>4070</v>
      </c>
      <c r="C3575" t="s">
        <v>5930</v>
      </c>
    </row>
    <row r="3576" spans="1:3" x14ac:dyDescent="0.25">
      <c r="A3576" s="1">
        <v>44354</v>
      </c>
      <c r="B3576" t="s">
        <v>6023</v>
      </c>
      <c r="C3576" t="s">
        <v>5137</v>
      </c>
    </row>
    <row r="3577" spans="1:3" x14ac:dyDescent="0.25">
      <c r="A3577" s="1">
        <v>44354</v>
      </c>
      <c r="B3577" t="s">
        <v>6025</v>
      </c>
      <c r="C3577" t="s">
        <v>6026</v>
      </c>
    </row>
    <row r="3578" spans="1:3" x14ac:dyDescent="0.25">
      <c r="A3578" s="1">
        <v>44354</v>
      </c>
      <c r="B3578" t="s">
        <v>6027</v>
      </c>
      <c r="C3578" t="s">
        <v>2874</v>
      </c>
    </row>
    <row r="3579" spans="1:3" x14ac:dyDescent="0.25">
      <c r="A3579" s="1">
        <v>44354</v>
      </c>
      <c r="B3579" t="s">
        <v>6022</v>
      </c>
    </row>
    <row r="3580" spans="1:3" x14ac:dyDescent="0.25">
      <c r="A3580" s="1">
        <v>44354</v>
      </c>
      <c r="B3580" t="s">
        <v>6024</v>
      </c>
      <c r="C3580" t="s">
        <v>5501</v>
      </c>
    </row>
    <row r="3581" spans="1:3" x14ac:dyDescent="0.25">
      <c r="A3581" s="1">
        <v>44354</v>
      </c>
      <c r="B3581" t="s">
        <v>6020</v>
      </c>
    </row>
    <row r="3582" spans="1:3" x14ac:dyDescent="0.25">
      <c r="A3582" s="1">
        <v>44354</v>
      </c>
      <c r="B3582" t="s">
        <v>5798</v>
      </c>
      <c r="C3582" t="s">
        <v>2476</v>
      </c>
    </row>
    <row r="3583" spans="1:3" x14ac:dyDescent="0.25">
      <c r="A3583" s="1">
        <v>44354</v>
      </c>
      <c r="B3583" t="s">
        <v>6093</v>
      </c>
      <c r="C3583" t="s">
        <v>2319</v>
      </c>
    </row>
    <row r="3584" spans="1:3" x14ac:dyDescent="0.25">
      <c r="A3584" s="1">
        <v>44354</v>
      </c>
      <c r="B3584" t="s">
        <v>6097</v>
      </c>
    </row>
    <row r="3585" spans="1:3" x14ac:dyDescent="0.25">
      <c r="A3585" s="1">
        <v>44354</v>
      </c>
      <c r="B3585" t="s">
        <v>3358</v>
      </c>
    </row>
    <row r="3586" spans="1:3" x14ac:dyDescent="0.25">
      <c r="A3586" s="1">
        <v>44354</v>
      </c>
      <c r="B3586" t="s">
        <v>6106</v>
      </c>
      <c r="C3586" t="s">
        <v>5703</v>
      </c>
    </row>
    <row r="3587" spans="1:3" x14ac:dyDescent="0.25">
      <c r="A3587" s="1">
        <v>44354</v>
      </c>
      <c r="B3587" t="s">
        <v>6100</v>
      </c>
      <c r="C3587" t="s">
        <v>3435</v>
      </c>
    </row>
    <row r="3588" spans="1:3" x14ac:dyDescent="0.25">
      <c r="A3588" s="1">
        <v>44354</v>
      </c>
      <c r="B3588" t="s">
        <v>6072</v>
      </c>
      <c r="C3588" t="s">
        <v>5769</v>
      </c>
    </row>
    <row r="3589" spans="1:3" x14ac:dyDescent="0.25">
      <c r="A3589" s="1">
        <v>44354</v>
      </c>
      <c r="B3589" t="s">
        <v>6088</v>
      </c>
    </row>
    <row r="3590" spans="1:3" x14ac:dyDescent="0.25">
      <c r="A3590" s="1">
        <v>44354</v>
      </c>
      <c r="B3590" t="s">
        <v>6086</v>
      </c>
    </row>
    <row r="3591" spans="1:3" x14ac:dyDescent="0.25">
      <c r="A3591" s="1">
        <v>44354</v>
      </c>
      <c r="B3591" t="s">
        <v>6079</v>
      </c>
      <c r="C3591" t="s">
        <v>5072</v>
      </c>
    </row>
    <row r="3592" spans="1:3" x14ac:dyDescent="0.25">
      <c r="A3592" s="1">
        <v>44354</v>
      </c>
      <c r="B3592" t="s">
        <v>3698</v>
      </c>
      <c r="C3592" t="s">
        <v>2450</v>
      </c>
    </row>
    <row r="3593" spans="1:3" x14ac:dyDescent="0.25">
      <c r="A3593" s="1">
        <v>44354</v>
      </c>
      <c r="B3593" t="s">
        <v>6107</v>
      </c>
    </row>
    <row r="3594" spans="1:3" x14ac:dyDescent="0.25">
      <c r="A3594" s="1">
        <v>44354</v>
      </c>
      <c r="B3594" t="s">
        <v>6081</v>
      </c>
      <c r="C3594" t="s">
        <v>5930</v>
      </c>
    </row>
    <row r="3595" spans="1:3" x14ac:dyDescent="0.25">
      <c r="A3595" s="1">
        <v>44354</v>
      </c>
      <c r="B3595" t="s">
        <v>6089</v>
      </c>
      <c r="C3595" t="s">
        <v>1999</v>
      </c>
    </row>
    <row r="3596" spans="1:3" x14ac:dyDescent="0.25">
      <c r="A3596" s="1">
        <v>44354</v>
      </c>
      <c r="B3596" t="s">
        <v>5525</v>
      </c>
    </row>
    <row r="3597" spans="1:3" x14ac:dyDescent="0.25">
      <c r="A3597" s="1">
        <v>44354</v>
      </c>
      <c r="B3597" t="s">
        <v>6096</v>
      </c>
      <c r="C3597" t="s">
        <v>5358</v>
      </c>
    </row>
    <row r="3598" spans="1:3" x14ac:dyDescent="0.25">
      <c r="A3598" s="1">
        <v>44354</v>
      </c>
      <c r="B3598" t="s">
        <v>6092</v>
      </c>
      <c r="C3598" t="s">
        <v>5397</v>
      </c>
    </row>
    <row r="3599" spans="1:3" x14ac:dyDescent="0.25">
      <c r="A3599" s="1">
        <v>44354</v>
      </c>
      <c r="B3599" t="s">
        <v>6085</v>
      </c>
      <c r="C3599" t="s">
        <v>5970</v>
      </c>
    </row>
    <row r="3600" spans="1:3" x14ac:dyDescent="0.25">
      <c r="A3600" s="1">
        <v>44354</v>
      </c>
      <c r="B3600" t="s">
        <v>6071</v>
      </c>
      <c r="C3600" t="s">
        <v>5124</v>
      </c>
    </row>
    <row r="3601" spans="1:3" x14ac:dyDescent="0.25">
      <c r="A3601" s="1">
        <v>44354</v>
      </c>
      <c r="B3601" t="s">
        <v>6105</v>
      </c>
    </row>
    <row r="3602" spans="1:3" x14ac:dyDescent="0.25">
      <c r="A3602" s="1">
        <v>44354</v>
      </c>
      <c r="B3602" t="s">
        <v>6104</v>
      </c>
      <c r="C3602" t="s">
        <v>5110</v>
      </c>
    </row>
    <row r="3603" spans="1:3" x14ac:dyDescent="0.25">
      <c r="A3603" s="1">
        <v>44354</v>
      </c>
      <c r="B3603" t="s">
        <v>6080</v>
      </c>
      <c r="C3603" t="s">
        <v>5471</v>
      </c>
    </row>
    <row r="3604" spans="1:3" x14ac:dyDescent="0.25">
      <c r="A3604" s="1">
        <v>44354</v>
      </c>
      <c r="B3604" t="s">
        <v>6090</v>
      </c>
      <c r="C3604" t="s">
        <v>6091</v>
      </c>
    </row>
    <row r="3605" spans="1:3" x14ac:dyDescent="0.25">
      <c r="A3605" s="1">
        <v>44354</v>
      </c>
      <c r="B3605" t="s">
        <v>6083</v>
      </c>
      <c r="C3605" t="s">
        <v>6084</v>
      </c>
    </row>
    <row r="3606" spans="1:3" x14ac:dyDescent="0.25">
      <c r="A3606" s="1">
        <v>44354</v>
      </c>
      <c r="B3606" t="s">
        <v>6099</v>
      </c>
    </row>
    <row r="3607" spans="1:3" x14ac:dyDescent="0.25">
      <c r="A3607" s="1">
        <v>44354</v>
      </c>
      <c r="B3607" t="s">
        <v>6101</v>
      </c>
      <c r="C3607" t="s">
        <v>5474</v>
      </c>
    </row>
    <row r="3608" spans="1:3" x14ac:dyDescent="0.25">
      <c r="A3608" s="1">
        <v>44354</v>
      </c>
      <c r="B3608" t="s">
        <v>6098</v>
      </c>
      <c r="C3608" t="s">
        <v>2450</v>
      </c>
    </row>
    <row r="3609" spans="1:3" x14ac:dyDescent="0.25">
      <c r="A3609" s="1">
        <v>44354</v>
      </c>
      <c r="B3609" t="s">
        <v>6094</v>
      </c>
      <c r="C3609" t="s">
        <v>6095</v>
      </c>
    </row>
    <row r="3610" spans="1:3" x14ac:dyDescent="0.25">
      <c r="A3610" s="1">
        <v>44354</v>
      </c>
      <c r="B3610" t="s">
        <v>6073</v>
      </c>
    </row>
    <row r="3611" spans="1:3" x14ac:dyDescent="0.25">
      <c r="A3611" s="1">
        <v>44354</v>
      </c>
      <c r="B3611" t="s">
        <v>6078</v>
      </c>
    </row>
    <row r="3612" spans="1:3" x14ac:dyDescent="0.25">
      <c r="A3612" s="1">
        <v>44354</v>
      </c>
      <c r="B3612" t="s">
        <v>6082</v>
      </c>
      <c r="C3612" t="s">
        <v>2787</v>
      </c>
    </row>
    <row r="3613" spans="1:3" x14ac:dyDescent="0.25">
      <c r="A3613" s="1">
        <v>44354</v>
      </c>
      <c r="B3613" t="s">
        <v>6075</v>
      </c>
      <c r="C3613" t="s">
        <v>1999</v>
      </c>
    </row>
    <row r="3614" spans="1:3" x14ac:dyDescent="0.25">
      <c r="A3614" s="1">
        <v>44354</v>
      </c>
      <c r="B3614" t="s">
        <v>6077</v>
      </c>
    </row>
    <row r="3615" spans="1:3" x14ac:dyDescent="0.25">
      <c r="A3615" s="1">
        <v>44354</v>
      </c>
      <c r="B3615" t="s">
        <v>6074</v>
      </c>
    </row>
    <row r="3616" spans="1:3" x14ac:dyDescent="0.25">
      <c r="A3616" s="1">
        <v>44354</v>
      </c>
      <c r="B3616" t="s">
        <v>6087</v>
      </c>
      <c r="C3616" t="s">
        <v>2787</v>
      </c>
    </row>
    <row r="3617" spans="1:3" x14ac:dyDescent="0.25">
      <c r="A3617" s="1">
        <v>44354</v>
      </c>
      <c r="B3617" t="s">
        <v>6103</v>
      </c>
    </row>
    <row r="3618" spans="1:3" x14ac:dyDescent="0.25">
      <c r="A3618" s="1">
        <v>44354</v>
      </c>
      <c r="B3618" t="s">
        <v>6076</v>
      </c>
      <c r="C3618" t="s">
        <v>5130</v>
      </c>
    </row>
    <row r="3619" spans="1:3" x14ac:dyDescent="0.25">
      <c r="A3619" s="1">
        <v>44354</v>
      </c>
      <c r="B3619" t="s">
        <v>5727</v>
      </c>
    </row>
    <row r="3620" spans="1:3" x14ac:dyDescent="0.25">
      <c r="A3620" s="1">
        <v>44354</v>
      </c>
      <c r="B3620" t="s">
        <v>6108</v>
      </c>
      <c r="C3620" t="s">
        <v>5155</v>
      </c>
    </row>
    <row r="3621" spans="1:3" x14ac:dyDescent="0.25">
      <c r="A3621" s="1">
        <v>44354</v>
      </c>
      <c r="B3621" t="s">
        <v>3317</v>
      </c>
      <c r="C3621" t="s">
        <v>3158</v>
      </c>
    </row>
    <row r="3622" spans="1:3" x14ac:dyDescent="0.25">
      <c r="A3622" s="1">
        <v>44354</v>
      </c>
      <c r="B3622" t="s">
        <v>6102</v>
      </c>
    </row>
    <row r="3623" spans="1:3" x14ac:dyDescent="0.25">
      <c r="A3623" s="1">
        <v>44354</v>
      </c>
      <c r="B3623" t="s">
        <v>2364</v>
      </c>
      <c r="C3623" t="s">
        <v>5130</v>
      </c>
    </row>
    <row r="3624" spans="1:3" x14ac:dyDescent="0.25">
      <c r="A3624" s="1">
        <v>44354</v>
      </c>
      <c r="B3624" t="s">
        <v>6112</v>
      </c>
      <c r="C3624" t="s">
        <v>5135</v>
      </c>
    </row>
    <row r="3625" spans="1:3" x14ac:dyDescent="0.25">
      <c r="A3625" s="1">
        <v>44354</v>
      </c>
      <c r="B3625" t="s">
        <v>6111</v>
      </c>
    </row>
    <row r="3626" spans="1:3" x14ac:dyDescent="0.25">
      <c r="A3626" s="1">
        <v>44354</v>
      </c>
      <c r="B3626" t="s">
        <v>6115</v>
      </c>
      <c r="C3626" t="s">
        <v>2490</v>
      </c>
    </row>
    <row r="3627" spans="1:3" x14ac:dyDescent="0.25">
      <c r="A3627" s="1">
        <v>44354</v>
      </c>
      <c r="B3627" t="s">
        <v>6117</v>
      </c>
      <c r="C3627" t="s">
        <v>2254</v>
      </c>
    </row>
    <row r="3628" spans="1:3" x14ac:dyDescent="0.25">
      <c r="A3628" s="1">
        <v>44354</v>
      </c>
      <c r="B3628" t="s">
        <v>6116</v>
      </c>
      <c r="C3628" t="s">
        <v>5489</v>
      </c>
    </row>
    <row r="3629" spans="1:3" x14ac:dyDescent="0.25">
      <c r="A3629" s="1">
        <v>44354</v>
      </c>
      <c r="B3629" t="s">
        <v>6119</v>
      </c>
      <c r="C3629" t="s">
        <v>5884</v>
      </c>
    </row>
    <row r="3630" spans="1:3" x14ac:dyDescent="0.25">
      <c r="A3630" s="1">
        <v>44354</v>
      </c>
      <c r="B3630" t="s">
        <v>6118</v>
      </c>
    </row>
    <row r="3631" spans="1:3" x14ac:dyDescent="0.25">
      <c r="A3631" s="1">
        <v>44354</v>
      </c>
      <c r="B3631" t="s">
        <v>2976</v>
      </c>
      <c r="C3631" t="s">
        <v>5155</v>
      </c>
    </row>
    <row r="3632" spans="1:3" x14ac:dyDescent="0.25">
      <c r="A3632" s="1">
        <v>44354</v>
      </c>
      <c r="B3632" t="s">
        <v>3261</v>
      </c>
      <c r="C3632" t="s">
        <v>5130</v>
      </c>
    </row>
    <row r="3633" spans="1:3" x14ac:dyDescent="0.25">
      <c r="A3633" s="1">
        <v>44354</v>
      </c>
      <c r="B3633" t="s">
        <v>3261</v>
      </c>
      <c r="C3633" t="s">
        <v>5130</v>
      </c>
    </row>
    <row r="3634" spans="1:3" x14ac:dyDescent="0.25">
      <c r="A3634" s="1">
        <v>44354</v>
      </c>
      <c r="B3634" t="s">
        <v>6123</v>
      </c>
      <c r="C3634" t="s">
        <v>2319</v>
      </c>
    </row>
    <row r="3635" spans="1:3" x14ac:dyDescent="0.25">
      <c r="A3635" s="1">
        <v>44354</v>
      </c>
      <c r="B3635" t="s">
        <v>6124</v>
      </c>
    </row>
    <row r="3636" spans="1:3" x14ac:dyDescent="0.25">
      <c r="A3636" s="1">
        <v>44354</v>
      </c>
      <c r="B3636" t="s">
        <v>6124</v>
      </c>
      <c r="C3636" t="s">
        <v>5094</v>
      </c>
    </row>
    <row r="3637" spans="1:3" x14ac:dyDescent="0.25">
      <c r="A3637" s="1">
        <v>44354</v>
      </c>
      <c r="B3637" t="s">
        <v>6124</v>
      </c>
      <c r="C3637" t="s">
        <v>5094</v>
      </c>
    </row>
    <row r="3638" spans="1:3" x14ac:dyDescent="0.25">
      <c r="A3638" s="1">
        <v>44354</v>
      </c>
      <c r="B3638" t="s">
        <v>6128</v>
      </c>
      <c r="C3638" t="s">
        <v>5703</v>
      </c>
    </row>
    <row r="3639" spans="1:3" x14ac:dyDescent="0.25">
      <c r="A3639" s="1">
        <v>44354</v>
      </c>
      <c r="B3639" t="s">
        <v>5446</v>
      </c>
      <c r="C3639" t="s">
        <v>5130</v>
      </c>
    </row>
    <row r="3640" spans="1:3" x14ac:dyDescent="0.25">
      <c r="A3640" s="1">
        <v>44354</v>
      </c>
      <c r="B3640" t="s">
        <v>6127</v>
      </c>
    </row>
    <row r="3641" spans="1:3" x14ac:dyDescent="0.25">
      <c r="A3641" s="1">
        <v>44354</v>
      </c>
      <c r="B3641" t="s">
        <v>6133</v>
      </c>
    </row>
    <row r="3642" spans="1:3" x14ac:dyDescent="0.25">
      <c r="A3642" s="1">
        <v>44354</v>
      </c>
      <c r="B3642" t="s">
        <v>6129</v>
      </c>
      <c r="C3642" t="s">
        <v>3067</v>
      </c>
    </row>
    <row r="3643" spans="1:3" x14ac:dyDescent="0.25">
      <c r="A3643" s="1">
        <v>44354</v>
      </c>
      <c r="B3643" t="s">
        <v>6132</v>
      </c>
      <c r="C3643" t="s">
        <v>5501</v>
      </c>
    </row>
    <row r="3644" spans="1:3" x14ac:dyDescent="0.25">
      <c r="A3644" s="1">
        <v>44354</v>
      </c>
      <c r="B3644" t="s">
        <v>6130</v>
      </c>
      <c r="C3644" t="s">
        <v>6131</v>
      </c>
    </row>
    <row r="3645" spans="1:3" x14ac:dyDescent="0.25">
      <c r="A3645" s="1">
        <v>44354</v>
      </c>
      <c r="B3645" t="s">
        <v>6135</v>
      </c>
      <c r="C3645" t="s">
        <v>5661</v>
      </c>
    </row>
    <row r="3646" spans="1:3" x14ac:dyDescent="0.25">
      <c r="A3646" s="1">
        <v>44354</v>
      </c>
      <c r="B3646" t="s">
        <v>6136</v>
      </c>
    </row>
    <row r="3647" spans="1:3" x14ac:dyDescent="0.25">
      <c r="A3647" s="1">
        <v>44354</v>
      </c>
      <c r="B3647" t="s">
        <v>6134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EE734-95B4-43CA-848A-8805F761D9A0}">
  <dimension ref="A1:O151"/>
  <sheetViews>
    <sheetView workbookViewId="0">
      <selection activeCell="G9" sqref="G9"/>
    </sheetView>
  </sheetViews>
  <sheetFormatPr baseColWidth="10" defaultRowHeight="15" x14ac:dyDescent="0.25"/>
  <cols>
    <col min="1" max="1" width="36.42578125" customWidth="1"/>
    <col min="2" max="2" width="17.42578125" bestFit="1" customWidth="1"/>
  </cols>
  <sheetData>
    <row r="1" spans="1:15" x14ac:dyDescent="0.25">
      <c r="A1" s="7" t="s">
        <v>15132</v>
      </c>
      <c r="B1" s="7"/>
      <c r="C1" s="7"/>
      <c r="D1" s="7"/>
      <c r="E1" s="7"/>
      <c r="F1" s="7"/>
      <c r="G1" s="7"/>
      <c r="H1" s="7"/>
      <c r="I1" s="7"/>
      <c r="J1" s="7"/>
      <c r="K1" s="7"/>
      <c r="L1" s="7"/>
      <c r="M1" s="7"/>
      <c r="N1" s="7"/>
      <c r="O1" s="7"/>
    </row>
    <row r="2" spans="1:15" x14ac:dyDescent="0.25">
      <c r="A2" s="35" t="s">
        <v>15122</v>
      </c>
    </row>
    <row r="3" spans="1:15" x14ac:dyDescent="0.25">
      <c r="A3" s="36"/>
      <c r="B3" s="33" t="s">
        <v>15133</v>
      </c>
    </row>
    <row r="4" spans="1:15" x14ac:dyDescent="0.25">
      <c r="A4" s="36" t="s">
        <v>15153</v>
      </c>
      <c r="B4" s="33" t="s">
        <v>15133</v>
      </c>
      <c r="E4" s="22" t="s">
        <v>15134</v>
      </c>
    </row>
    <row r="5" spans="1:15" x14ac:dyDescent="0.25">
      <c r="A5" s="4" t="s">
        <v>537</v>
      </c>
      <c r="B5">
        <v>34</v>
      </c>
      <c r="E5">
        <v>84</v>
      </c>
    </row>
    <row r="6" spans="1:15" x14ac:dyDescent="0.25">
      <c r="A6" s="4" t="s">
        <v>539</v>
      </c>
      <c r="B6">
        <v>1</v>
      </c>
      <c r="E6">
        <v>79</v>
      </c>
    </row>
    <row r="7" spans="1:15" x14ac:dyDescent="0.25">
      <c r="A7" s="4" t="s">
        <v>541</v>
      </c>
      <c r="B7">
        <v>17</v>
      </c>
      <c r="E7">
        <v>73</v>
      </c>
    </row>
    <row r="8" spans="1:15" x14ac:dyDescent="0.25">
      <c r="A8" s="4" t="s">
        <v>544</v>
      </c>
      <c r="B8">
        <v>32</v>
      </c>
      <c r="E8">
        <v>68</v>
      </c>
    </row>
    <row r="9" spans="1:15" x14ac:dyDescent="0.25">
      <c r="A9" s="4" t="s">
        <v>547</v>
      </c>
      <c r="B9">
        <v>23</v>
      </c>
      <c r="E9">
        <v>66</v>
      </c>
    </row>
    <row r="10" spans="1:15" x14ac:dyDescent="0.25">
      <c r="A10" s="4" t="s">
        <v>1599</v>
      </c>
      <c r="B10">
        <v>6</v>
      </c>
      <c r="E10">
        <v>65</v>
      </c>
    </row>
    <row r="11" spans="1:15" x14ac:dyDescent="0.25">
      <c r="A11" s="4" t="s">
        <v>549</v>
      </c>
      <c r="B11">
        <v>7</v>
      </c>
      <c r="E11">
        <v>64</v>
      </c>
    </row>
    <row r="12" spans="1:15" x14ac:dyDescent="0.25">
      <c r="A12" s="4" t="s">
        <v>557</v>
      </c>
      <c r="B12">
        <v>18</v>
      </c>
      <c r="E12">
        <v>61</v>
      </c>
    </row>
    <row r="13" spans="1:15" x14ac:dyDescent="0.25">
      <c r="A13" s="4" t="s">
        <v>559</v>
      </c>
      <c r="B13">
        <v>68</v>
      </c>
      <c r="E13">
        <v>58</v>
      </c>
    </row>
    <row r="14" spans="1:15" x14ac:dyDescent="0.25">
      <c r="A14" s="4" t="s">
        <v>561</v>
      </c>
      <c r="B14">
        <v>30</v>
      </c>
      <c r="E14">
        <v>57</v>
      </c>
    </row>
    <row r="15" spans="1:15" x14ac:dyDescent="0.25">
      <c r="A15" s="4" t="s">
        <v>563</v>
      </c>
      <c r="B15">
        <v>25</v>
      </c>
      <c r="E15">
        <v>50</v>
      </c>
    </row>
    <row r="16" spans="1:15" x14ac:dyDescent="0.25">
      <c r="A16" s="4" t="s">
        <v>565</v>
      </c>
      <c r="B16">
        <v>42</v>
      </c>
      <c r="E16">
        <v>48</v>
      </c>
    </row>
    <row r="17" spans="1:5" x14ac:dyDescent="0.25">
      <c r="A17" s="4" t="s">
        <v>567</v>
      </c>
      <c r="B17">
        <v>11</v>
      </c>
      <c r="E17">
        <v>48</v>
      </c>
    </row>
    <row r="18" spans="1:5" x14ac:dyDescent="0.25">
      <c r="A18" s="4" t="s">
        <v>569</v>
      </c>
      <c r="B18">
        <v>42</v>
      </c>
      <c r="E18">
        <v>47</v>
      </c>
    </row>
    <row r="19" spans="1:5" x14ac:dyDescent="0.25">
      <c r="A19" s="4" t="s">
        <v>1614</v>
      </c>
      <c r="B19">
        <v>10</v>
      </c>
      <c r="E19">
        <v>46</v>
      </c>
    </row>
    <row r="20" spans="1:5" x14ac:dyDescent="0.25">
      <c r="A20" s="4" t="s">
        <v>574</v>
      </c>
      <c r="B20">
        <v>8</v>
      </c>
      <c r="E20">
        <v>44</v>
      </c>
    </row>
    <row r="21" spans="1:5" x14ac:dyDescent="0.25">
      <c r="A21" s="4" t="s">
        <v>1617</v>
      </c>
      <c r="B21">
        <v>17</v>
      </c>
      <c r="E21">
        <v>43</v>
      </c>
    </row>
    <row r="22" spans="1:5" x14ac:dyDescent="0.25">
      <c r="A22" s="4" t="s">
        <v>1620</v>
      </c>
      <c r="B22">
        <v>1</v>
      </c>
      <c r="E22">
        <v>42</v>
      </c>
    </row>
    <row r="23" spans="1:5" x14ac:dyDescent="0.25">
      <c r="A23" s="4" t="s">
        <v>575</v>
      </c>
      <c r="B23">
        <v>18</v>
      </c>
      <c r="E23">
        <v>42</v>
      </c>
    </row>
    <row r="24" spans="1:5" x14ac:dyDescent="0.25">
      <c r="A24" s="4" t="s">
        <v>1623</v>
      </c>
      <c r="B24">
        <v>9</v>
      </c>
      <c r="E24">
        <v>42</v>
      </c>
    </row>
    <row r="25" spans="1:5" x14ac:dyDescent="0.25">
      <c r="A25" s="4" t="s">
        <v>577</v>
      </c>
      <c r="B25">
        <v>35</v>
      </c>
      <c r="E25">
        <v>41</v>
      </c>
    </row>
    <row r="26" spans="1:5" x14ac:dyDescent="0.25">
      <c r="A26" s="4" t="s">
        <v>579</v>
      </c>
      <c r="B26">
        <v>20</v>
      </c>
      <c r="E26">
        <v>41</v>
      </c>
    </row>
    <row r="27" spans="1:5" x14ac:dyDescent="0.25">
      <c r="A27" s="4" t="s">
        <v>581</v>
      </c>
      <c r="B27">
        <v>46</v>
      </c>
      <c r="E27">
        <v>40</v>
      </c>
    </row>
    <row r="28" spans="1:5" x14ac:dyDescent="0.25">
      <c r="A28" s="4" t="s">
        <v>1630</v>
      </c>
      <c r="B28">
        <v>13</v>
      </c>
      <c r="E28">
        <v>40</v>
      </c>
    </row>
    <row r="29" spans="1:5" x14ac:dyDescent="0.25">
      <c r="A29" s="4" t="s">
        <v>583</v>
      </c>
      <c r="B29">
        <v>7</v>
      </c>
      <c r="E29">
        <v>39</v>
      </c>
    </row>
    <row r="30" spans="1:5" x14ac:dyDescent="0.25">
      <c r="A30" s="4" t="s">
        <v>1636</v>
      </c>
      <c r="B30">
        <v>19</v>
      </c>
      <c r="E30">
        <v>38</v>
      </c>
    </row>
    <row r="31" spans="1:5" x14ac:dyDescent="0.25">
      <c r="A31" s="4" t="s">
        <v>585</v>
      </c>
      <c r="B31">
        <v>5</v>
      </c>
      <c r="E31">
        <v>38</v>
      </c>
    </row>
    <row r="32" spans="1:5" x14ac:dyDescent="0.25">
      <c r="A32" s="4" t="s">
        <v>588</v>
      </c>
      <c r="B32">
        <v>15</v>
      </c>
      <c r="E32">
        <v>37</v>
      </c>
    </row>
    <row r="33" spans="1:5" x14ac:dyDescent="0.25">
      <c r="A33" s="4" t="s">
        <v>591</v>
      </c>
      <c r="B33">
        <v>30</v>
      </c>
      <c r="E33">
        <v>37</v>
      </c>
    </row>
    <row r="34" spans="1:5" x14ac:dyDescent="0.25">
      <c r="A34" s="4" t="s">
        <v>594</v>
      </c>
      <c r="B34">
        <v>22</v>
      </c>
      <c r="E34">
        <v>37</v>
      </c>
    </row>
    <row r="35" spans="1:5" x14ac:dyDescent="0.25">
      <c r="A35" s="4" t="s">
        <v>596</v>
      </c>
      <c r="B35">
        <v>29</v>
      </c>
      <c r="E35">
        <v>36</v>
      </c>
    </row>
    <row r="36" spans="1:5" x14ac:dyDescent="0.25">
      <c r="A36" s="4" t="s">
        <v>598</v>
      </c>
      <c r="B36">
        <v>31</v>
      </c>
      <c r="E36">
        <v>35</v>
      </c>
    </row>
    <row r="37" spans="1:5" x14ac:dyDescent="0.25">
      <c r="A37" s="4" t="s">
        <v>600</v>
      </c>
      <c r="B37">
        <v>26</v>
      </c>
      <c r="E37">
        <v>34</v>
      </c>
    </row>
    <row r="38" spans="1:5" x14ac:dyDescent="0.25">
      <c r="A38" s="4" t="s">
        <v>604</v>
      </c>
      <c r="B38">
        <v>20</v>
      </c>
      <c r="E38">
        <v>34</v>
      </c>
    </row>
    <row r="39" spans="1:5" x14ac:dyDescent="0.25">
      <c r="A39" s="4" t="s">
        <v>607</v>
      </c>
      <c r="B39">
        <v>25</v>
      </c>
      <c r="E39">
        <v>34</v>
      </c>
    </row>
    <row r="40" spans="1:5" x14ac:dyDescent="0.25">
      <c r="A40" s="4" t="s">
        <v>1655</v>
      </c>
      <c r="B40">
        <v>1</v>
      </c>
      <c r="E40">
        <v>32</v>
      </c>
    </row>
    <row r="41" spans="1:5" x14ac:dyDescent="0.25">
      <c r="A41" s="4" t="s">
        <v>610</v>
      </c>
      <c r="B41">
        <v>50</v>
      </c>
      <c r="E41">
        <v>32</v>
      </c>
    </row>
    <row r="42" spans="1:5" x14ac:dyDescent="0.25">
      <c r="A42" s="4" t="s">
        <v>4758</v>
      </c>
      <c r="B42">
        <v>2</v>
      </c>
      <c r="E42">
        <v>32</v>
      </c>
    </row>
    <row r="43" spans="1:5" x14ac:dyDescent="0.25">
      <c r="A43" s="4" t="s">
        <v>612</v>
      </c>
      <c r="B43">
        <v>26</v>
      </c>
      <c r="E43">
        <v>32</v>
      </c>
    </row>
    <row r="44" spans="1:5" x14ac:dyDescent="0.25">
      <c r="A44" s="4" t="s">
        <v>614</v>
      </c>
      <c r="B44">
        <v>24</v>
      </c>
      <c r="E44">
        <v>32</v>
      </c>
    </row>
    <row r="45" spans="1:5" x14ac:dyDescent="0.25">
      <c r="A45" s="4" t="s">
        <v>616</v>
      </c>
      <c r="B45">
        <v>43</v>
      </c>
      <c r="E45">
        <v>32</v>
      </c>
    </row>
    <row r="46" spans="1:5" x14ac:dyDescent="0.25">
      <c r="A46" s="4" t="s">
        <v>617</v>
      </c>
      <c r="B46">
        <v>66</v>
      </c>
      <c r="E46">
        <v>32</v>
      </c>
    </row>
    <row r="47" spans="1:5" x14ac:dyDescent="0.25">
      <c r="A47" s="4" t="s">
        <v>620</v>
      </c>
      <c r="B47">
        <v>13</v>
      </c>
      <c r="E47">
        <v>32</v>
      </c>
    </row>
    <row r="48" spans="1:5" x14ac:dyDescent="0.25">
      <c r="A48" s="4" t="s">
        <v>622</v>
      </c>
      <c r="B48">
        <v>36</v>
      </c>
      <c r="E48">
        <v>31</v>
      </c>
    </row>
    <row r="49" spans="1:5" x14ac:dyDescent="0.25">
      <c r="A49" s="4" t="s">
        <v>1666</v>
      </c>
      <c r="B49">
        <v>32</v>
      </c>
      <c r="E49">
        <v>31</v>
      </c>
    </row>
    <row r="50" spans="1:5" x14ac:dyDescent="0.25">
      <c r="A50" s="4" t="s">
        <v>623</v>
      </c>
      <c r="B50">
        <v>27</v>
      </c>
      <c r="E50">
        <v>31</v>
      </c>
    </row>
    <row r="51" spans="1:5" x14ac:dyDescent="0.25">
      <c r="A51" s="4" t="s">
        <v>625</v>
      </c>
      <c r="B51">
        <v>21</v>
      </c>
      <c r="E51">
        <v>31</v>
      </c>
    </row>
    <row r="52" spans="1:5" x14ac:dyDescent="0.25">
      <c r="A52" s="4" t="s">
        <v>1669</v>
      </c>
      <c r="B52">
        <v>9</v>
      </c>
      <c r="E52">
        <v>30</v>
      </c>
    </row>
    <row r="53" spans="1:5" x14ac:dyDescent="0.25">
      <c r="A53" s="4" t="s">
        <v>4776</v>
      </c>
      <c r="B53">
        <v>8</v>
      </c>
      <c r="E53">
        <v>30</v>
      </c>
    </row>
    <row r="54" spans="1:5" x14ac:dyDescent="0.25">
      <c r="A54" s="4" t="s">
        <v>627</v>
      </c>
      <c r="B54">
        <v>38</v>
      </c>
      <c r="E54">
        <v>30</v>
      </c>
    </row>
    <row r="55" spans="1:5" x14ac:dyDescent="0.25">
      <c r="A55" s="4" t="s">
        <v>631</v>
      </c>
      <c r="B55">
        <v>32</v>
      </c>
      <c r="E55">
        <v>30</v>
      </c>
    </row>
    <row r="56" spans="1:5" x14ac:dyDescent="0.25">
      <c r="A56" s="4" t="s">
        <v>633</v>
      </c>
      <c r="B56">
        <v>41</v>
      </c>
      <c r="E56">
        <v>29</v>
      </c>
    </row>
    <row r="57" spans="1:5" x14ac:dyDescent="0.25">
      <c r="A57" s="4" t="s">
        <v>1674</v>
      </c>
      <c r="B57">
        <v>31</v>
      </c>
      <c r="E57">
        <v>29</v>
      </c>
    </row>
    <row r="58" spans="1:5" x14ac:dyDescent="0.25">
      <c r="A58" s="4" t="s">
        <v>1678</v>
      </c>
      <c r="B58">
        <v>5</v>
      </c>
      <c r="E58">
        <v>28</v>
      </c>
    </row>
    <row r="59" spans="1:5" x14ac:dyDescent="0.25">
      <c r="A59" s="4" t="s">
        <v>1680</v>
      </c>
      <c r="B59">
        <v>7</v>
      </c>
      <c r="E59">
        <v>27</v>
      </c>
    </row>
    <row r="60" spans="1:5" x14ac:dyDescent="0.25">
      <c r="A60" s="4" t="s">
        <v>638</v>
      </c>
      <c r="B60">
        <v>32</v>
      </c>
      <c r="E60">
        <v>27</v>
      </c>
    </row>
    <row r="61" spans="1:5" x14ac:dyDescent="0.25">
      <c r="A61" s="4" t="s">
        <v>1037</v>
      </c>
      <c r="B61">
        <v>37</v>
      </c>
      <c r="E61">
        <v>26</v>
      </c>
    </row>
    <row r="62" spans="1:5" x14ac:dyDescent="0.25">
      <c r="A62" s="4" t="s">
        <v>641</v>
      </c>
      <c r="B62">
        <v>3</v>
      </c>
      <c r="E62">
        <v>26</v>
      </c>
    </row>
    <row r="63" spans="1:5" x14ac:dyDescent="0.25">
      <c r="A63" s="4" t="s">
        <v>643</v>
      </c>
      <c r="B63">
        <v>9</v>
      </c>
      <c r="E63">
        <v>25</v>
      </c>
    </row>
    <row r="64" spans="1:5" x14ac:dyDescent="0.25">
      <c r="A64" s="4" t="s">
        <v>644</v>
      </c>
      <c r="B64">
        <v>24</v>
      </c>
      <c r="E64">
        <v>25</v>
      </c>
    </row>
    <row r="65" spans="1:5" x14ac:dyDescent="0.25">
      <c r="A65" s="4" t="s">
        <v>646</v>
      </c>
      <c r="B65">
        <v>31</v>
      </c>
      <c r="E65">
        <v>25</v>
      </c>
    </row>
    <row r="66" spans="1:5" x14ac:dyDescent="0.25">
      <c r="A66" s="4" t="s">
        <v>647</v>
      </c>
      <c r="B66">
        <v>20</v>
      </c>
      <c r="E66">
        <v>25</v>
      </c>
    </row>
    <row r="67" spans="1:5" x14ac:dyDescent="0.25">
      <c r="A67" s="4" t="s">
        <v>649</v>
      </c>
      <c r="B67">
        <v>57</v>
      </c>
      <c r="E67">
        <v>24</v>
      </c>
    </row>
    <row r="68" spans="1:5" x14ac:dyDescent="0.25">
      <c r="A68" s="4" t="s">
        <v>651</v>
      </c>
      <c r="B68">
        <v>38</v>
      </c>
      <c r="E68">
        <v>24</v>
      </c>
    </row>
    <row r="69" spans="1:5" x14ac:dyDescent="0.25">
      <c r="A69" s="4" t="s">
        <v>652</v>
      </c>
      <c r="B69">
        <v>32</v>
      </c>
      <c r="E69">
        <v>23</v>
      </c>
    </row>
    <row r="70" spans="1:5" x14ac:dyDescent="0.25">
      <c r="A70" s="4" t="s">
        <v>654</v>
      </c>
      <c r="B70">
        <v>10</v>
      </c>
      <c r="E70">
        <v>22</v>
      </c>
    </row>
    <row r="71" spans="1:5" x14ac:dyDescent="0.25">
      <c r="A71" s="4" t="s">
        <v>1699</v>
      </c>
      <c r="B71">
        <v>65</v>
      </c>
      <c r="E71">
        <v>22</v>
      </c>
    </row>
    <row r="72" spans="1:5" x14ac:dyDescent="0.25">
      <c r="A72" s="4" t="s">
        <v>657</v>
      </c>
      <c r="B72">
        <v>21</v>
      </c>
      <c r="E72">
        <v>22</v>
      </c>
    </row>
    <row r="73" spans="1:5" x14ac:dyDescent="0.25">
      <c r="A73" s="4" t="s">
        <v>1703</v>
      </c>
      <c r="B73">
        <v>6</v>
      </c>
      <c r="E73">
        <v>22</v>
      </c>
    </row>
    <row r="74" spans="1:5" x14ac:dyDescent="0.25">
      <c r="A74" s="4" t="s">
        <v>663</v>
      </c>
      <c r="B74">
        <v>13</v>
      </c>
      <c r="E74">
        <v>22</v>
      </c>
    </row>
    <row r="75" spans="1:5" x14ac:dyDescent="0.25">
      <c r="A75" s="4" t="s">
        <v>668</v>
      </c>
      <c r="B75">
        <v>42</v>
      </c>
      <c r="E75">
        <v>21</v>
      </c>
    </row>
    <row r="76" spans="1:5" x14ac:dyDescent="0.25">
      <c r="A76" s="4" t="s">
        <v>671</v>
      </c>
      <c r="B76">
        <v>15</v>
      </c>
      <c r="E76">
        <v>21</v>
      </c>
    </row>
    <row r="77" spans="1:5" x14ac:dyDescent="0.25">
      <c r="A77" s="4" t="s">
        <v>677</v>
      </c>
      <c r="B77">
        <v>17</v>
      </c>
      <c r="E77">
        <v>21</v>
      </c>
    </row>
    <row r="78" spans="1:5" x14ac:dyDescent="0.25">
      <c r="A78" s="4" t="s">
        <v>681</v>
      </c>
      <c r="B78">
        <v>47</v>
      </c>
      <c r="E78">
        <v>20</v>
      </c>
    </row>
    <row r="79" spans="1:5" x14ac:dyDescent="0.25">
      <c r="A79" s="4" t="s">
        <v>1718</v>
      </c>
      <c r="B79">
        <v>14</v>
      </c>
      <c r="E79">
        <v>20</v>
      </c>
    </row>
    <row r="80" spans="1:5" x14ac:dyDescent="0.25">
      <c r="A80" s="4" t="s">
        <v>1721</v>
      </c>
      <c r="B80">
        <v>2</v>
      </c>
      <c r="E80">
        <v>20</v>
      </c>
    </row>
    <row r="81" spans="1:5" x14ac:dyDescent="0.25">
      <c r="A81" s="4" t="s">
        <v>685</v>
      </c>
      <c r="B81">
        <v>3</v>
      </c>
      <c r="E81">
        <v>20</v>
      </c>
    </row>
    <row r="82" spans="1:5" x14ac:dyDescent="0.25">
      <c r="A82" s="4" t="s">
        <v>687</v>
      </c>
      <c r="B82">
        <v>48</v>
      </c>
      <c r="E82">
        <v>20</v>
      </c>
    </row>
    <row r="83" spans="1:5" x14ac:dyDescent="0.25">
      <c r="A83" s="4" t="s">
        <v>689</v>
      </c>
      <c r="B83">
        <v>34</v>
      </c>
      <c r="E83">
        <v>20</v>
      </c>
    </row>
    <row r="84" spans="1:5" x14ac:dyDescent="0.25">
      <c r="A84" s="4" t="s">
        <v>692</v>
      </c>
      <c r="B84">
        <v>22</v>
      </c>
      <c r="E84">
        <v>19</v>
      </c>
    </row>
    <row r="85" spans="1:5" x14ac:dyDescent="0.25">
      <c r="A85" s="4" t="s">
        <v>694</v>
      </c>
      <c r="B85">
        <v>6</v>
      </c>
      <c r="E85">
        <v>19</v>
      </c>
    </row>
    <row r="86" spans="1:5" x14ac:dyDescent="0.25">
      <c r="A86" s="4" t="s">
        <v>697</v>
      </c>
      <c r="B86">
        <v>30</v>
      </c>
      <c r="E86">
        <v>19</v>
      </c>
    </row>
    <row r="87" spans="1:5" x14ac:dyDescent="0.25">
      <c r="A87" s="4" t="s">
        <v>699</v>
      </c>
      <c r="B87">
        <v>14</v>
      </c>
      <c r="E87">
        <v>19</v>
      </c>
    </row>
    <row r="88" spans="1:5" x14ac:dyDescent="0.25">
      <c r="A88" s="4" t="s">
        <v>1730</v>
      </c>
      <c r="B88">
        <v>16</v>
      </c>
      <c r="E88">
        <v>18</v>
      </c>
    </row>
    <row r="89" spans="1:5" x14ac:dyDescent="0.25">
      <c r="A89" s="4" t="s">
        <v>701</v>
      </c>
      <c r="B89">
        <v>32</v>
      </c>
      <c r="E89">
        <v>18</v>
      </c>
    </row>
    <row r="90" spans="1:5" x14ac:dyDescent="0.25">
      <c r="A90" s="4" t="s">
        <v>704</v>
      </c>
      <c r="B90">
        <v>40</v>
      </c>
      <c r="E90">
        <v>18</v>
      </c>
    </row>
    <row r="91" spans="1:5" x14ac:dyDescent="0.25">
      <c r="A91" s="4" t="s">
        <v>714</v>
      </c>
      <c r="B91">
        <v>84</v>
      </c>
      <c r="E91">
        <v>18</v>
      </c>
    </row>
    <row r="92" spans="1:5" x14ac:dyDescent="0.25">
      <c r="A92" s="4" t="s">
        <v>717</v>
      </c>
      <c r="B92">
        <v>41</v>
      </c>
      <c r="E92">
        <v>18</v>
      </c>
    </row>
    <row r="93" spans="1:5" x14ac:dyDescent="0.25">
      <c r="A93" s="4" t="s">
        <v>1749</v>
      </c>
      <c r="B93">
        <v>19</v>
      </c>
      <c r="E93">
        <v>17</v>
      </c>
    </row>
    <row r="94" spans="1:5" x14ac:dyDescent="0.25">
      <c r="A94" s="4" t="s">
        <v>720</v>
      </c>
      <c r="B94">
        <v>25</v>
      </c>
      <c r="E94">
        <v>17</v>
      </c>
    </row>
    <row r="95" spans="1:5" x14ac:dyDescent="0.25">
      <c r="A95" s="4" t="s">
        <v>722</v>
      </c>
      <c r="B95">
        <v>44</v>
      </c>
      <c r="E95">
        <v>17</v>
      </c>
    </row>
    <row r="96" spans="1:5" x14ac:dyDescent="0.25">
      <c r="A96" s="4" t="s">
        <v>725</v>
      </c>
      <c r="B96">
        <v>27</v>
      </c>
      <c r="E96">
        <v>16</v>
      </c>
    </row>
    <row r="97" spans="1:5" x14ac:dyDescent="0.25">
      <c r="A97" s="4" t="s">
        <v>727</v>
      </c>
      <c r="B97">
        <v>10</v>
      </c>
      <c r="E97">
        <v>16</v>
      </c>
    </row>
    <row r="98" spans="1:5" x14ac:dyDescent="0.25">
      <c r="A98" s="4" t="s">
        <v>729</v>
      </c>
      <c r="B98">
        <v>16</v>
      </c>
      <c r="E98">
        <v>15</v>
      </c>
    </row>
    <row r="99" spans="1:5" x14ac:dyDescent="0.25">
      <c r="A99" s="4" t="s">
        <v>1753</v>
      </c>
      <c r="B99">
        <v>10</v>
      </c>
      <c r="E99">
        <v>15</v>
      </c>
    </row>
    <row r="100" spans="1:5" x14ac:dyDescent="0.25">
      <c r="A100" s="4" t="s">
        <v>731</v>
      </c>
      <c r="B100">
        <v>21</v>
      </c>
      <c r="E100">
        <v>15</v>
      </c>
    </row>
    <row r="101" spans="1:5" x14ac:dyDescent="0.25">
      <c r="A101" s="4" t="s">
        <v>5726</v>
      </c>
      <c r="B101">
        <v>6</v>
      </c>
      <c r="E101">
        <v>14</v>
      </c>
    </row>
    <row r="102" spans="1:5" x14ac:dyDescent="0.25">
      <c r="A102" s="4" t="s">
        <v>733</v>
      </c>
      <c r="B102">
        <v>20</v>
      </c>
      <c r="E102">
        <v>14</v>
      </c>
    </row>
    <row r="103" spans="1:5" x14ac:dyDescent="0.25">
      <c r="A103" s="4" t="s">
        <v>735</v>
      </c>
      <c r="B103">
        <v>12</v>
      </c>
      <c r="E103">
        <v>14</v>
      </c>
    </row>
    <row r="104" spans="1:5" x14ac:dyDescent="0.25">
      <c r="A104" s="4" t="s">
        <v>1760</v>
      </c>
      <c r="B104">
        <v>12</v>
      </c>
      <c r="E104">
        <v>13</v>
      </c>
    </row>
    <row r="105" spans="1:5" x14ac:dyDescent="0.25">
      <c r="A105" s="4" t="s">
        <v>1766</v>
      </c>
      <c r="B105">
        <v>5</v>
      </c>
      <c r="E105">
        <v>13</v>
      </c>
    </row>
    <row r="106" spans="1:5" x14ac:dyDescent="0.25">
      <c r="A106" s="4" t="s">
        <v>736</v>
      </c>
      <c r="B106">
        <v>19</v>
      </c>
      <c r="E106">
        <v>13</v>
      </c>
    </row>
    <row r="107" spans="1:5" x14ac:dyDescent="0.25">
      <c r="A107" s="4" t="s">
        <v>739</v>
      </c>
      <c r="B107">
        <v>19</v>
      </c>
      <c r="E107">
        <v>12</v>
      </c>
    </row>
    <row r="108" spans="1:5" x14ac:dyDescent="0.25">
      <c r="A108" s="4" t="s">
        <v>4880</v>
      </c>
      <c r="B108">
        <v>3</v>
      </c>
      <c r="E108">
        <v>12</v>
      </c>
    </row>
    <row r="109" spans="1:5" x14ac:dyDescent="0.25">
      <c r="A109" s="4" t="s">
        <v>744</v>
      </c>
      <c r="B109">
        <v>22</v>
      </c>
      <c r="E109">
        <v>11</v>
      </c>
    </row>
    <row r="110" spans="1:5" x14ac:dyDescent="0.25">
      <c r="A110" s="4" t="s">
        <v>746</v>
      </c>
      <c r="B110">
        <v>39</v>
      </c>
      <c r="E110">
        <v>11</v>
      </c>
    </row>
    <row r="111" spans="1:5" x14ac:dyDescent="0.25">
      <c r="A111" s="4" t="s">
        <v>748</v>
      </c>
      <c r="B111">
        <v>20</v>
      </c>
      <c r="E111">
        <v>11</v>
      </c>
    </row>
    <row r="112" spans="1:5" x14ac:dyDescent="0.25">
      <c r="A112" s="4" t="s">
        <v>751</v>
      </c>
      <c r="B112">
        <v>58</v>
      </c>
      <c r="E112">
        <v>10</v>
      </c>
    </row>
    <row r="113" spans="1:5" x14ac:dyDescent="0.25">
      <c r="A113" s="4" t="s">
        <v>1777</v>
      </c>
      <c r="B113">
        <v>4</v>
      </c>
      <c r="E113">
        <v>10</v>
      </c>
    </row>
    <row r="114" spans="1:5" x14ac:dyDescent="0.25">
      <c r="A114" s="4" t="s">
        <v>753</v>
      </c>
      <c r="B114">
        <v>4</v>
      </c>
      <c r="E114">
        <v>10</v>
      </c>
    </row>
    <row r="115" spans="1:5" x14ac:dyDescent="0.25">
      <c r="A115" s="4" t="s">
        <v>754</v>
      </c>
      <c r="B115">
        <v>22</v>
      </c>
      <c r="E115">
        <v>10</v>
      </c>
    </row>
    <row r="116" spans="1:5" x14ac:dyDescent="0.25">
      <c r="A116" s="4" t="s">
        <v>756</v>
      </c>
      <c r="B116">
        <v>79</v>
      </c>
      <c r="E116">
        <v>10</v>
      </c>
    </row>
    <row r="117" spans="1:5" x14ac:dyDescent="0.25">
      <c r="A117" s="4" t="s">
        <v>4898</v>
      </c>
      <c r="B117">
        <v>3</v>
      </c>
      <c r="E117">
        <v>9</v>
      </c>
    </row>
    <row r="118" spans="1:5" x14ac:dyDescent="0.25">
      <c r="A118" s="4" t="s">
        <v>758</v>
      </c>
      <c r="B118">
        <v>37</v>
      </c>
      <c r="E118">
        <v>9</v>
      </c>
    </row>
    <row r="119" spans="1:5" x14ac:dyDescent="0.25">
      <c r="A119" s="4" t="s">
        <v>760</v>
      </c>
      <c r="B119">
        <v>31</v>
      </c>
      <c r="E119">
        <v>9</v>
      </c>
    </row>
    <row r="120" spans="1:5" x14ac:dyDescent="0.25">
      <c r="A120" s="4" t="s">
        <v>761</v>
      </c>
      <c r="B120">
        <v>25</v>
      </c>
      <c r="E120">
        <v>8</v>
      </c>
    </row>
    <row r="121" spans="1:5" x14ac:dyDescent="0.25">
      <c r="A121" s="4" t="s">
        <v>764</v>
      </c>
      <c r="B121">
        <v>37</v>
      </c>
      <c r="E121">
        <v>8</v>
      </c>
    </row>
    <row r="122" spans="1:5" x14ac:dyDescent="0.25">
      <c r="A122" s="4" t="s">
        <v>766</v>
      </c>
      <c r="B122">
        <v>34</v>
      </c>
      <c r="E122">
        <v>7</v>
      </c>
    </row>
    <row r="123" spans="1:5" x14ac:dyDescent="0.25">
      <c r="A123" s="4" t="s">
        <v>1787</v>
      </c>
      <c r="B123">
        <v>7</v>
      </c>
      <c r="E123">
        <v>7</v>
      </c>
    </row>
    <row r="124" spans="1:5" x14ac:dyDescent="0.25">
      <c r="A124" s="4" t="s">
        <v>768</v>
      </c>
      <c r="B124">
        <v>48</v>
      </c>
      <c r="E124">
        <v>7</v>
      </c>
    </row>
    <row r="125" spans="1:5" x14ac:dyDescent="0.25">
      <c r="A125" s="4" t="s">
        <v>771</v>
      </c>
      <c r="B125">
        <v>40</v>
      </c>
      <c r="E125">
        <v>7</v>
      </c>
    </row>
    <row r="126" spans="1:5" x14ac:dyDescent="0.25">
      <c r="A126" s="4" t="s">
        <v>773</v>
      </c>
      <c r="B126">
        <v>15</v>
      </c>
      <c r="E126">
        <v>6</v>
      </c>
    </row>
    <row r="127" spans="1:5" x14ac:dyDescent="0.25">
      <c r="A127" s="4" t="s">
        <v>1799</v>
      </c>
      <c r="B127">
        <v>1</v>
      </c>
      <c r="E127">
        <v>6</v>
      </c>
    </row>
    <row r="128" spans="1:5" x14ac:dyDescent="0.25">
      <c r="A128" s="4" t="s">
        <v>777</v>
      </c>
      <c r="B128">
        <v>30</v>
      </c>
      <c r="E128">
        <v>6</v>
      </c>
    </row>
    <row r="129" spans="1:5" x14ac:dyDescent="0.25">
      <c r="A129" s="4" t="s">
        <v>785</v>
      </c>
      <c r="B129">
        <v>18</v>
      </c>
      <c r="E129">
        <v>6</v>
      </c>
    </row>
    <row r="130" spans="1:5" x14ac:dyDescent="0.25">
      <c r="A130" s="4" t="s">
        <v>786</v>
      </c>
      <c r="B130">
        <v>64</v>
      </c>
      <c r="E130">
        <v>5</v>
      </c>
    </row>
    <row r="131" spans="1:5" x14ac:dyDescent="0.25">
      <c r="A131" s="4" t="s">
        <v>788</v>
      </c>
      <c r="B131">
        <v>11</v>
      </c>
      <c r="E131">
        <v>5</v>
      </c>
    </row>
    <row r="132" spans="1:5" x14ac:dyDescent="0.25">
      <c r="A132" s="4" t="s">
        <v>792</v>
      </c>
      <c r="B132">
        <v>32</v>
      </c>
      <c r="E132">
        <v>5</v>
      </c>
    </row>
    <row r="133" spans="1:5" x14ac:dyDescent="0.25">
      <c r="A133" s="4" t="s">
        <v>796</v>
      </c>
      <c r="B133">
        <v>61</v>
      </c>
      <c r="E133">
        <v>5</v>
      </c>
    </row>
    <row r="134" spans="1:5" x14ac:dyDescent="0.25">
      <c r="A134" s="4" t="s">
        <v>799</v>
      </c>
      <c r="B134">
        <v>29</v>
      </c>
      <c r="E134">
        <v>4</v>
      </c>
    </row>
    <row r="135" spans="1:5" x14ac:dyDescent="0.25">
      <c r="A135" s="4" t="s">
        <v>800</v>
      </c>
      <c r="B135">
        <v>11</v>
      </c>
      <c r="E135">
        <v>4</v>
      </c>
    </row>
    <row r="136" spans="1:5" x14ac:dyDescent="0.25">
      <c r="A136" s="4" t="s">
        <v>802</v>
      </c>
      <c r="B136">
        <v>18</v>
      </c>
      <c r="E136">
        <v>3</v>
      </c>
    </row>
    <row r="137" spans="1:5" x14ac:dyDescent="0.25">
      <c r="A137" s="4" t="s">
        <v>804</v>
      </c>
      <c r="B137">
        <v>14</v>
      </c>
      <c r="E137">
        <v>3</v>
      </c>
    </row>
    <row r="138" spans="1:5" x14ac:dyDescent="0.25">
      <c r="A138" s="4" t="s">
        <v>805</v>
      </c>
      <c r="B138">
        <v>20</v>
      </c>
      <c r="E138">
        <v>3</v>
      </c>
    </row>
    <row r="139" spans="1:5" x14ac:dyDescent="0.25">
      <c r="A139" s="4" t="s">
        <v>806</v>
      </c>
      <c r="B139">
        <v>22</v>
      </c>
      <c r="E139">
        <v>3</v>
      </c>
    </row>
    <row r="140" spans="1:5" x14ac:dyDescent="0.25">
      <c r="A140" s="4" t="s">
        <v>809</v>
      </c>
      <c r="B140">
        <v>18</v>
      </c>
      <c r="E140">
        <v>2</v>
      </c>
    </row>
    <row r="141" spans="1:5" x14ac:dyDescent="0.25">
      <c r="A141" s="4" t="s">
        <v>811</v>
      </c>
      <c r="B141">
        <v>73</v>
      </c>
      <c r="E141">
        <v>2</v>
      </c>
    </row>
    <row r="142" spans="1:5" x14ac:dyDescent="0.25">
      <c r="A142" s="4" t="s">
        <v>1839</v>
      </c>
      <c r="B142">
        <v>5</v>
      </c>
      <c r="E142">
        <v>1</v>
      </c>
    </row>
    <row r="143" spans="1:5" x14ac:dyDescent="0.25">
      <c r="A143" s="4" t="s">
        <v>812</v>
      </c>
      <c r="B143">
        <v>28</v>
      </c>
      <c r="E143">
        <v>1</v>
      </c>
    </row>
    <row r="144" spans="1:5" x14ac:dyDescent="0.25">
      <c r="A144" s="4" t="s">
        <v>815</v>
      </c>
      <c r="B144">
        <v>10</v>
      </c>
      <c r="E144">
        <v>1</v>
      </c>
    </row>
    <row r="145" spans="1:5" x14ac:dyDescent="0.25">
      <c r="A145" s="4" t="s">
        <v>817</v>
      </c>
      <c r="B145">
        <v>32</v>
      </c>
      <c r="E145">
        <v>1</v>
      </c>
    </row>
    <row r="146" spans="1:5" x14ac:dyDescent="0.25">
      <c r="A146" s="4" t="s">
        <v>193</v>
      </c>
      <c r="B146">
        <v>3469</v>
      </c>
      <c r="E146">
        <f>AVERAGE(E5:E145)</f>
        <v>24.602836879432623</v>
      </c>
    </row>
    <row r="151" spans="1:5" x14ac:dyDescent="0.25">
      <c r="A151" s="23" t="s">
        <v>15193</v>
      </c>
      <c r="B151">
        <f>AVERAGE(B5:B145)</f>
        <v>24.602836879432623</v>
      </c>
    </row>
  </sheetData>
  <sortState xmlns:xlrd2="http://schemas.microsoft.com/office/spreadsheetml/2017/richdata2" ref="E5:E145">
    <sortCondition descending="1" ref="E145"/>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D5B3E-791A-43AA-94FC-52DC0B5F86AD}">
  <dimension ref="A1:AI1206"/>
  <sheetViews>
    <sheetView zoomScaleNormal="100" workbookViewId="0"/>
  </sheetViews>
  <sheetFormatPr baseColWidth="10" defaultRowHeight="15" x14ac:dyDescent="0.25"/>
  <cols>
    <col min="1" max="1" width="33.140625" bestFit="1" customWidth="1"/>
    <col min="2" max="2" width="11.28515625" bestFit="1" customWidth="1"/>
    <col min="3" max="3" width="81.140625" bestFit="1" customWidth="1"/>
    <col min="4" max="4" width="10" bestFit="1" customWidth="1"/>
    <col min="5" max="5" width="15" bestFit="1" customWidth="1"/>
    <col min="6" max="6" width="9.28515625" bestFit="1" customWidth="1"/>
    <col min="7" max="7" width="8.7109375" bestFit="1" customWidth="1"/>
    <col min="8" max="8" width="17.42578125" customWidth="1"/>
    <col min="9" max="9" width="11" bestFit="1" customWidth="1"/>
    <col min="10" max="10" width="9.85546875" bestFit="1" customWidth="1"/>
    <col min="11" max="11" width="9.7109375" bestFit="1" customWidth="1"/>
    <col min="12" max="12" width="11.140625" bestFit="1" customWidth="1"/>
    <col min="13" max="13" width="8.7109375" bestFit="1" customWidth="1"/>
    <col min="14" max="14" width="13.5703125" bestFit="1" customWidth="1"/>
    <col min="15" max="15" width="8.42578125" bestFit="1" customWidth="1"/>
    <col min="16" max="16" width="7.7109375" bestFit="1" customWidth="1"/>
    <col min="17" max="17" width="8.7109375" bestFit="1" customWidth="1"/>
    <col min="18" max="18" width="7.85546875" bestFit="1" customWidth="1"/>
    <col min="19" max="19" width="10.42578125" bestFit="1" customWidth="1"/>
    <col min="20" max="20" width="11.5703125" bestFit="1" customWidth="1"/>
    <col min="21" max="21" width="8" bestFit="1" customWidth="1"/>
    <col min="22" max="22" width="12.85546875" bestFit="1" customWidth="1"/>
    <col min="23" max="23" width="14.5703125" bestFit="1" customWidth="1"/>
    <col min="24" max="24" width="9.28515625" bestFit="1" customWidth="1"/>
    <col min="25" max="25" width="24.28515625" bestFit="1" customWidth="1"/>
    <col min="26" max="26" width="12.85546875" bestFit="1" customWidth="1"/>
    <col min="27" max="27" width="13.5703125" bestFit="1" customWidth="1"/>
    <col min="28" max="28" width="8.7109375" bestFit="1" customWidth="1"/>
    <col min="29" max="29" width="9" bestFit="1" customWidth="1"/>
    <col min="30" max="30" width="12.5703125" bestFit="1" customWidth="1"/>
    <col min="31" max="31" width="5.5703125" bestFit="1" customWidth="1"/>
    <col min="32" max="32" width="7.85546875" bestFit="1" customWidth="1"/>
    <col min="33" max="33" width="7.28515625" bestFit="1" customWidth="1"/>
    <col min="34" max="34" width="10" bestFit="1" customWidth="1"/>
    <col min="35" max="35" width="17.140625" bestFit="1" customWidth="1"/>
  </cols>
  <sheetData>
    <row r="1" spans="1:35" ht="18.75" x14ac:dyDescent="0.3">
      <c r="A1" s="24"/>
      <c r="B1" s="24"/>
      <c r="C1" s="24"/>
    </row>
    <row r="2" spans="1:35" ht="18.75" x14ac:dyDescent="0.3">
      <c r="A2" s="46" t="s">
        <v>15128</v>
      </c>
      <c r="B2" s="46"/>
      <c r="C2" s="46"/>
    </row>
    <row r="3" spans="1:35" x14ac:dyDescent="0.25">
      <c r="A3" s="35" t="s">
        <v>15129</v>
      </c>
      <c r="B3" s="20"/>
      <c r="C3" s="20"/>
    </row>
    <row r="4" spans="1:35" x14ac:dyDescent="0.25">
      <c r="A4" s="35"/>
      <c r="B4" s="37" t="s">
        <v>15130</v>
      </c>
      <c r="C4" s="20"/>
    </row>
    <row r="5" spans="1:35" x14ac:dyDescent="0.25">
      <c r="A5" s="35"/>
      <c r="B5" s="37"/>
      <c r="C5" s="38" t="s">
        <v>15131</v>
      </c>
      <c r="D5" s="39" t="s">
        <v>15196</v>
      </c>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row>
    <row r="6" spans="1:35" x14ac:dyDescent="0.25">
      <c r="A6" s="36" t="s">
        <v>15150</v>
      </c>
      <c r="B6" s="33" t="s">
        <v>15154</v>
      </c>
      <c r="C6" s="34" t="s">
        <v>10</v>
      </c>
      <c r="D6" s="39" t="s">
        <v>26</v>
      </c>
      <c r="E6" s="39" t="s">
        <v>11</v>
      </c>
      <c r="F6" s="39" t="s">
        <v>16</v>
      </c>
      <c r="G6" s="39" t="s">
        <v>29</v>
      </c>
      <c r="H6" s="39" t="s">
        <v>19</v>
      </c>
      <c r="I6" s="39" t="s">
        <v>4</v>
      </c>
      <c r="J6" s="39" t="s">
        <v>31</v>
      </c>
      <c r="K6" s="39" t="s">
        <v>23</v>
      </c>
      <c r="L6" s="39" t="s">
        <v>21</v>
      </c>
      <c r="M6" s="39" t="s">
        <v>15</v>
      </c>
      <c r="N6" s="39" t="s">
        <v>17</v>
      </c>
      <c r="O6" s="39" t="s">
        <v>12</v>
      </c>
      <c r="P6" s="39" t="s">
        <v>32</v>
      </c>
      <c r="Q6" s="39" t="s">
        <v>13</v>
      </c>
      <c r="R6" s="39" t="s">
        <v>28</v>
      </c>
      <c r="S6" s="39" t="s">
        <v>1</v>
      </c>
      <c r="T6" s="39" t="s">
        <v>22</v>
      </c>
      <c r="U6" s="39" t="s">
        <v>18</v>
      </c>
      <c r="V6" s="39" t="s">
        <v>20</v>
      </c>
      <c r="W6" s="39" t="s">
        <v>2</v>
      </c>
      <c r="X6" s="39" t="s">
        <v>534</v>
      </c>
      <c r="Y6" s="39" t="s">
        <v>0</v>
      </c>
      <c r="Z6" s="39" t="s">
        <v>24</v>
      </c>
      <c r="AA6" s="39" t="s">
        <v>535</v>
      </c>
      <c r="AB6" s="39" t="s">
        <v>14</v>
      </c>
      <c r="AC6" s="39" t="s">
        <v>536</v>
      </c>
      <c r="AD6" s="39" t="s">
        <v>25</v>
      </c>
      <c r="AE6" s="39" t="s">
        <v>27</v>
      </c>
      <c r="AF6" s="39" t="s">
        <v>30</v>
      </c>
      <c r="AG6" t="s">
        <v>15149</v>
      </c>
      <c r="AH6" t="s">
        <v>15191</v>
      </c>
      <c r="AI6" t="s">
        <v>15194</v>
      </c>
    </row>
    <row r="7" spans="1:35" x14ac:dyDescent="0.25">
      <c r="A7" s="1">
        <v>44340</v>
      </c>
      <c r="B7" t="s">
        <v>44</v>
      </c>
      <c r="V7" t="s">
        <v>20</v>
      </c>
      <c r="AG7">
        <f>IF(ISERROR(VLOOKUP(#REF!,Usuarios[],3,FALSE)),0,VLOOKUP(#REF!,Usuarios[],3,FALSE))</f>
        <v>0</v>
      </c>
      <c r="AH7">
        <f>IF(ISERROR(VLOOKUP(#REF!,Usuarios[],2,FALSE)),0,VLOOKUP(#REF!,Usuarios[],2,FALSE))</f>
        <v>0</v>
      </c>
      <c r="AI7" t="str">
        <f>IF(EmocionesIniciales[[#This Row],[Date of Birth]]&gt;=2003,"Under 18", IF(EmocionesIniciales[[#This Row],[Date of Birth]]&gt;=1998,"From 18 to 23","Over 23"))</f>
        <v>Over 23</v>
      </c>
    </row>
    <row r="8" spans="1:35" x14ac:dyDescent="0.25">
      <c r="A8" s="1">
        <v>44312</v>
      </c>
      <c r="B8" t="s">
        <v>34</v>
      </c>
      <c r="E8" t="s">
        <v>11</v>
      </c>
      <c r="AG8">
        <f>IF(ISERROR(VLOOKUP(#REF!,Usuarios[],3,FALSE)),0,VLOOKUP(#REF!,Usuarios[],3,FALSE))</f>
        <v>0</v>
      </c>
      <c r="AH8">
        <f>IF(ISERROR(VLOOKUP(#REF!,Usuarios[],2,FALSE)),0,VLOOKUP(#REF!,Usuarios[],2,FALSE))</f>
        <v>0</v>
      </c>
      <c r="AI8" t="str">
        <f>IF(EmocionesIniciales[[#This Row],[Date of Birth]]&gt;=2003,"Under 18", IF(EmocionesIniciales[[#This Row],[Date of Birth]]&gt;=1998,"From 18 to 23","Over 23"))</f>
        <v>Over 23</v>
      </c>
    </row>
    <row r="9" spans="1:35" x14ac:dyDescent="0.25">
      <c r="A9" s="1">
        <v>44340</v>
      </c>
      <c r="B9" t="s">
        <v>4759</v>
      </c>
      <c r="E9" t="s">
        <v>11</v>
      </c>
      <c r="K9" t="s">
        <v>23</v>
      </c>
      <c r="U9" t="s">
        <v>18</v>
      </c>
      <c r="AG9">
        <f>IF(ISERROR(VLOOKUP(#REF!,Usuarios[],3,FALSE)),0,VLOOKUP(#REF!,Usuarios[],3,FALSE))</f>
        <v>0</v>
      </c>
      <c r="AH9">
        <f>IF(ISERROR(VLOOKUP(#REF!,Usuarios[],2,FALSE)),0,VLOOKUP(#REF!,Usuarios[],2,FALSE))</f>
        <v>0</v>
      </c>
      <c r="AI9" t="str">
        <f>IF(EmocionesIniciales[[#This Row],[Date of Birth]]&gt;=2003,"Under 18", IF(EmocionesIniciales[[#This Row],[Date of Birth]]&gt;=1998,"From 18 to 23","Over 23"))</f>
        <v>Over 23</v>
      </c>
    </row>
    <row r="10" spans="1:35" x14ac:dyDescent="0.25">
      <c r="A10" s="1">
        <v>44354</v>
      </c>
      <c r="B10" t="s">
        <v>40</v>
      </c>
      <c r="N10" t="s">
        <v>17</v>
      </c>
      <c r="AG10">
        <f>IF(ISERROR(VLOOKUP(#REF!,Usuarios[],3,FALSE)),0,VLOOKUP(#REF!,Usuarios[],3,FALSE))</f>
        <v>0</v>
      </c>
      <c r="AH10">
        <f>IF(ISERROR(VLOOKUP(#REF!,Usuarios[],2,FALSE)),0,VLOOKUP(#REF!,Usuarios[],2,FALSE))</f>
        <v>0</v>
      </c>
      <c r="AI10" t="str">
        <f>IF(EmocionesIniciales[[#This Row],[Date of Birth]]&gt;=2003,"Under 18", IF(EmocionesIniciales[[#This Row],[Date of Birth]]&gt;=1998,"From 18 to 23","Over 23"))</f>
        <v>Over 23</v>
      </c>
    </row>
    <row r="11" spans="1:35" x14ac:dyDescent="0.25">
      <c r="A11" s="1">
        <v>44326</v>
      </c>
      <c r="B11" t="s">
        <v>72</v>
      </c>
      <c r="D11" t="s">
        <v>26</v>
      </c>
      <c r="N11" t="s">
        <v>17</v>
      </c>
      <c r="AG11">
        <f>IF(ISERROR(VLOOKUP(#REF!,Usuarios[],3,FALSE)),0,VLOOKUP(#REF!,Usuarios[],3,FALSE))</f>
        <v>0</v>
      </c>
      <c r="AH11">
        <f>IF(ISERROR(VLOOKUP(#REF!,Usuarios[],2,FALSE)),0,VLOOKUP(#REF!,Usuarios[],2,FALSE))</f>
        <v>0</v>
      </c>
      <c r="AI11" t="str">
        <f>IF(EmocionesIniciales[[#This Row],[Date of Birth]]&gt;=2003,"Under 18", IF(EmocionesIniciales[[#This Row],[Date of Birth]]&gt;=1998,"From 18 to 23","Over 23"))</f>
        <v>Over 23</v>
      </c>
    </row>
    <row r="12" spans="1:35" x14ac:dyDescent="0.25">
      <c r="A12" s="1">
        <v>44354</v>
      </c>
      <c r="B12" t="s">
        <v>72</v>
      </c>
      <c r="D12" t="s">
        <v>26</v>
      </c>
      <c r="N12" t="s">
        <v>17</v>
      </c>
      <c r="AG12">
        <f>IF(ISERROR(VLOOKUP(#REF!,Usuarios[],3,FALSE)),0,VLOOKUP(#REF!,Usuarios[],3,FALSE))</f>
        <v>0</v>
      </c>
      <c r="AH12">
        <f>IF(ISERROR(VLOOKUP(#REF!,Usuarios[],2,FALSE)),0,VLOOKUP(#REF!,Usuarios[],2,FALSE))</f>
        <v>0</v>
      </c>
      <c r="AI12" t="str">
        <f>IF(EmocionesIniciales[[#This Row],[Date of Birth]]&gt;=2003,"Under 18", IF(EmocionesIniciales[[#This Row],[Date of Birth]]&gt;=1998,"From 18 to 23","Over 23"))</f>
        <v>Over 23</v>
      </c>
    </row>
    <row r="13" spans="1:35" x14ac:dyDescent="0.25">
      <c r="A13" s="1">
        <v>44354</v>
      </c>
      <c r="B13" t="s">
        <v>4976</v>
      </c>
      <c r="D13" t="s">
        <v>26</v>
      </c>
      <c r="E13" t="s">
        <v>11</v>
      </c>
      <c r="N13" t="s">
        <v>17</v>
      </c>
      <c r="W13" t="s">
        <v>2</v>
      </c>
      <c r="AG13">
        <f>IF(ISERROR(VLOOKUP(#REF!,Usuarios[],3,FALSE)),0,VLOOKUP(#REF!,Usuarios[],3,FALSE))</f>
        <v>0</v>
      </c>
      <c r="AH13">
        <f>IF(ISERROR(VLOOKUP(#REF!,Usuarios[],2,FALSE)),0,VLOOKUP(#REF!,Usuarios[],2,FALSE))</f>
        <v>0</v>
      </c>
      <c r="AI13" t="str">
        <f>IF(EmocionesIniciales[[#This Row],[Date of Birth]]&gt;=2003,"Under 18", IF(EmocionesIniciales[[#This Row],[Date of Birth]]&gt;=1998,"From 18 to 23","Over 23"))</f>
        <v>Over 23</v>
      </c>
    </row>
    <row r="14" spans="1:35" x14ac:dyDescent="0.25">
      <c r="A14" s="1">
        <v>44340</v>
      </c>
      <c r="B14" t="s">
        <v>4809</v>
      </c>
      <c r="D14" t="s">
        <v>26</v>
      </c>
      <c r="E14" t="s">
        <v>11</v>
      </c>
      <c r="N14" t="s">
        <v>17</v>
      </c>
      <c r="Q14" t="s">
        <v>13</v>
      </c>
      <c r="T14" t="s">
        <v>22</v>
      </c>
      <c r="AG14">
        <f>IF(ISERROR(VLOOKUP(#REF!,Usuarios[],3,FALSE)),0,VLOOKUP(#REF!,Usuarios[],3,FALSE))</f>
        <v>0</v>
      </c>
      <c r="AH14">
        <f>IF(ISERROR(VLOOKUP(#REF!,Usuarios[],2,FALSE)),0,VLOOKUP(#REF!,Usuarios[],2,FALSE))</f>
        <v>0</v>
      </c>
      <c r="AI14" t="str">
        <f>IF(EmocionesIniciales[[#This Row],[Date of Birth]]&gt;=2003,"Under 18", IF(EmocionesIniciales[[#This Row],[Date of Birth]]&gt;=1998,"From 18 to 23","Over 23"))</f>
        <v>Over 23</v>
      </c>
    </row>
    <row r="15" spans="1:35" x14ac:dyDescent="0.25">
      <c r="A15" s="1">
        <v>44326</v>
      </c>
      <c r="B15" t="s">
        <v>560</v>
      </c>
      <c r="N15" t="s">
        <v>17</v>
      </c>
      <c r="W15" t="s">
        <v>2</v>
      </c>
      <c r="AG15">
        <f>IF(ISERROR(VLOOKUP(#REF!,Usuarios[],3,FALSE)),0,VLOOKUP(#REF!,Usuarios[],3,FALSE))</f>
        <v>0</v>
      </c>
      <c r="AH15">
        <f>IF(ISERROR(VLOOKUP(#REF!,Usuarios[],2,FALSE)),0,VLOOKUP(#REF!,Usuarios[],2,FALSE))</f>
        <v>0</v>
      </c>
      <c r="AI15" t="str">
        <f>IF(EmocionesIniciales[[#This Row],[Date of Birth]]&gt;=2003,"Under 18", IF(EmocionesIniciales[[#This Row],[Date of Birth]]&gt;=1998,"From 18 to 23","Over 23"))</f>
        <v>Over 23</v>
      </c>
    </row>
    <row r="16" spans="1:35" x14ac:dyDescent="0.25">
      <c r="A16" s="1">
        <v>44326</v>
      </c>
      <c r="B16" t="s">
        <v>1694</v>
      </c>
      <c r="E16" t="s">
        <v>11</v>
      </c>
      <c r="N16" t="s">
        <v>17</v>
      </c>
      <c r="W16" t="s">
        <v>2</v>
      </c>
      <c r="AG16">
        <f>IF(ISERROR(VLOOKUP(#REF!,Usuarios[],3,FALSE)),0,VLOOKUP(#REF!,Usuarios[],3,FALSE))</f>
        <v>0</v>
      </c>
      <c r="AH16">
        <f>IF(ISERROR(VLOOKUP(#REF!,Usuarios[],2,FALSE)),0,VLOOKUP(#REF!,Usuarios[],2,FALSE))</f>
        <v>0</v>
      </c>
      <c r="AI16" t="str">
        <f>IF(EmocionesIniciales[[#This Row],[Date of Birth]]&gt;=2003,"Under 18", IF(EmocionesIniciales[[#This Row],[Date of Birth]]&gt;=1998,"From 18 to 23","Over 23"))</f>
        <v>Over 23</v>
      </c>
    </row>
    <row r="17" spans="1:35" x14ac:dyDescent="0.25">
      <c r="A17" s="1">
        <v>44354</v>
      </c>
      <c r="B17" t="s">
        <v>4974</v>
      </c>
      <c r="E17" t="s">
        <v>11</v>
      </c>
      <c r="M17" t="s">
        <v>15</v>
      </c>
      <c r="N17" t="s">
        <v>17</v>
      </c>
      <c r="W17" t="s">
        <v>2</v>
      </c>
      <c r="AG17">
        <f>IF(ISERROR(VLOOKUP(#REF!,Usuarios[],3,FALSE)),0,VLOOKUP(#REF!,Usuarios[],3,FALSE))</f>
        <v>0</v>
      </c>
      <c r="AH17">
        <f>IF(ISERROR(VLOOKUP(#REF!,Usuarios[],2,FALSE)),0,VLOOKUP(#REF!,Usuarios[],2,FALSE))</f>
        <v>0</v>
      </c>
      <c r="AI17" t="str">
        <f>IF(EmocionesIniciales[[#This Row],[Date of Birth]]&gt;=2003,"Under 18", IF(EmocionesIniciales[[#This Row],[Date of Birth]]&gt;=1998,"From 18 to 23","Over 23"))</f>
        <v>Over 23</v>
      </c>
    </row>
    <row r="18" spans="1:35" x14ac:dyDescent="0.25">
      <c r="A18" s="1">
        <v>44315</v>
      </c>
      <c r="B18" t="s">
        <v>1834</v>
      </c>
      <c r="E18" t="s">
        <v>11</v>
      </c>
      <c r="N18" t="s">
        <v>17</v>
      </c>
      <c r="P18" t="s">
        <v>32</v>
      </c>
      <c r="AB18" t="s">
        <v>14</v>
      </c>
      <c r="AG18">
        <f>IF(ISERROR(VLOOKUP(#REF!,Usuarios[],3,FALSE)),0,VLOOKUP(#REF!,Usuarios[],3,FALSE))</f>
        <v>0</v>
      </c>
      <c r="AH18">
        <f>IF(ISERROR(VLOOKUP(#REF!,Usuarios[],2,FALSE)),0,VLOOKUP(#REF!,Usuarios[],2,FALSE))</f>
        <v>0</v>
      </c>
      <c r="AI18" t="str">
        <f>IF(EmocionesIniciales[[#This Row],[Date of Birth]]&gt;=2003,"Under 18", IF(EmocionesIniciales[[#This Row],[Date of Birth]]&gt;=1998,"From 18 to 23","Over 23"))</f>
        <v>Over 23</v>
      </c>
    </row>
    <row r="19" spans="1:35" x14ac:dyDescent="0.25">
      <c r="A19" s="1">
        <v>44354</v>
      </c>
      <c r="B19" t="s">
        <v>4710</v>
      </c>
      <c r="L19" t="s">
        <v>21</v>
      </c>
      <c r="N19" t="s">
        <v>17</v>
      </c>
      <c r="AG19">
        <f>IF(ISERROR(VLOOKUP(#REF!,Usuarios[],3,FALSE)),0,VLOOKUP(#REF!,Usuarios[],3,FALSE))</f>
        <v>0</v>
      </c>
      <c r="AH19">
        <f>IF(ISERROR(VLOOKUP(#REF!,Usuarios[],2,FALSE)),0,VLOOKUP(#REF!,Usuarios[],2,FALSE))</f>
        <v>0</v>
      </c>
      <c r="AI19" t="str">
        <f>IF(EmocionesIniciales[[#This Row],[Date of Birth]]&gt;=2003,"Under 18", IF(EmocionesIniciales[[#This Row],[Date of Birth]]&gt;=1998,"From 18 to 23","Over 23"))</f>
        <v>Over 23</v>
      </c>
    </row>
    <row r="20" spans="1:35" x14ac:dyDescent="0.25">
      <c r="A20" s="1">
        <v>44312</v>
      </c>
      <c r="B20" t="s">
        <v>1830</v>
      </c>
      <c r="E20" t="s">
        <v>11</v>
      </c>
      <c r="F20" t="s">
        <v>16</v>
      </c>
      <c r="G20" t="s">
        <v>29</v>
      </c>
      <c r="J20" t="s">
        <v>31</v>
      </c>
      <c r="K20" t="s">
        <v>23</v>
      </c>
      <c r="M20" t="s">
        <v>15</v>
      </c>
      <c r="N20" t="s">
        <v>17</v>
      </c>
      <c r="P20" t="s">
        <v>32</v>
      </c>
      <c r="Q20" t="s">
        <v>13</v>
      </c>
      <c r="R20" t="s">
        <v>28</v>
      </c>
      <c r="S20" t="s">
        <v>1</v>
      </c>
      <c r="W20" t="s">
        <v>2</v>
      </c>
      <c r="Y20" t="s">
        <v>0</v>
      </c>
      <c r="Z20" t="s">
        <v>24</v>
      </c>
      <c r="AA20" t="s">
        <v>535</v>
      </c>
      <c r="AG20">
        <f>IF(ISERROR(VLOOKUP(#REF!,Usuarios[],3,FALSE)),0,VLOOKUP(#REF!,Usuarios[],3,FALSE))</f>
        <v>0</v>
      </c>
      <c r="AH20">
        <f>IF(ISERROR(VLOOKUP(#REF!,Usuarios[],2,FALSE)),0,VLOOKUP(#REF!,Usuarios[],2,FALSE))</f>
        <v>0</v>
      </c>
      <c r="AI20" t="str">
        <f>IF(EmocionesIniciales[[#This Row],[Date of Birth]]&gt;=2003,"Under 18", IF(EmocionesIniciales[[#This Row],[Date of Birth]]&gt;=1998,"From 18 to 23","Over 23"))</f>
        <v>Over 23</v>
      </c>
    </row>
    <row r="21" spans="1:35" x14ac:dyDescent="0.25">
      <c r="A21" s="1">
        <v>44354</v>
      </c>
      <c r="B21" t="s">
        <v>1821</v>
      </c>
      <c r="E21" t="s">
        <v>11</v>
      </c>
      <c r="N21" t="s">
        <v>17</v>
      </c>
      <c r="Y21" t="s">
        <v>0</v>
      </c>
      <c r="AG21">
        <f>IF(ISERROR(VLOOKUP(#REF!,Usuarios[],3,FALSE)),0,VLOOKUP(#REF!,Usuarios[],3,FALSE))</f>
        <v>0</v>
      </c>
      <c r="AH21">
        <f>IF(ISERROR(VLOOKUP(#REF!,Usuarios[],2,FALSE)),0,VLOOKUP(#REF!,Usuarios[],2,FALSE))</f>
        <v>0</v>
      </c>
      <c r="AI21" t="str">
        <f>IF(EmocionesIniciales[[#This Row],[Date of Birth]]&gt;=2003,"Under 18", IF(EmocionesIniciales[[#This Row],[Date of Birth]]&gt;=1998,"From 18 to 23","Over 23"))</f>
        <v>Over 23</v>
      </c>
    </row>
    <row r="22" spans="1:35" x14ac:dyDescent="0.25">
      <c r="A22" s="1">
        <v>44354</v>
      </c>
      <c r="B22" t="s">
        <v>624</v>
      </c>
      <c r="E22" t="s">
        <v>11</v>
      </c>
      <c r="N22" t="s">
        <v>17</v>
      </c>
      <c r="S22" t="s">
        <v>1</v>
      </c>
      <c r="AG22">
        <f>IF(ISERROR(VLOOKUP(#REF!,Usuarios[],3,FALSE)),0,VLOOKUP(#REF!,Usuarios[],3,FALSE))</f>
        <v>0</v>
      </c>
      <c r="AH22">
        <f>IF(ISERROR(VLOOKUP(#REF!,Usuarios[],2,FALSE)),0,VLOOKUP(#REF!,Usuarios[],2,FALSE))</f>
        <v>0</v>
      </c>
      <c r="AI22" t="str">
        <f>IF(EmocionesIniciales[[#This Row],[Date of Birth]]&gt;=2003,"Under 18", IF(EmocionesIniciales[[#This Row],[Date of Birth]]&gt;=1998,"From 18 to 23","Over 23"))</f>
        <v>Over 23</v>
      </c>
    </row>
    <row r="23" spans="1:35" x14ac:dyDescent="0.25">
      <c r="A23" s="1">
        <v>44354</v>
      </c>
      <c r="B23" t="s">
        <v>4973</v>
      </c>
      <c r="E23" t="s">
        <v>11</v>
      </c>
      <c r="N23" t="s">
        <v>17</v>
      </c>
      <c r="S23" t="s">
        <v>1</v>
      </c>
      <c r="Y23" t="s">
        <v>0</v>
      </c>
      <c r="AA23" t="s">
        <v>535</v>
      </c>
      <c r="AG23">
        <f>IF(ISERROR(VLOOKUP(#REF!,Usuarios[],3,FALSE)),0,VLOOKUP(#REF!,Usuarios[],3,FALSE))</f>
        <v>0</v>
      </c>
      <c r="AH23">
        <f>IF(ISERROR(VLOOKUP(#REF!,Usuarios[],2,FALSE)),0,VLOOKUP(#REF!,Usuarios[],2,FALSE))</f>
        <v>0</v>
      </c>
      <c r="AI23" t="str">
        <f>IF(EmocionesIniciales[[#This Row],[Date of Birth]]&gt;=2003,"Under 18", IF(EmocionesIniciales[[#This Row],[Date of Birth]]&gt;=1998,"From 18 to 23","Over 23"))</f>
        <v>Over 23</v>
      </c>
    </row>
    <row r="24" spans="1:35" x14ac:dyDescent="0.25">
      <c r="A24" s="1">
        <v>44354</v>
      </c>
      <c r="B24" t="s">
        <v>4981</v>
      </c>
      <c r="E24" t="s">
        <v>11</v>
      </c>
      <c r="N24" t="s">
        <v>17</v>
      </c>
      <c r="S24" t="s">
        <v>1</v>
      </c>
      <c r="W24" t="s">
        <v>2</v>
      </c>
      <c r="AE24" t="s">
        <v>27</v>
      </c>
      <c r="AG24">
        <f>IF(ISERROR(VLOOKUP(#REF!,Usuarios[],3,FALSE)),0,VLOOKUP(#REF!,Usuarios[],3,FALSE))</f>
        <v>0</v>
      </c>
      <c r="AH24">
        <f>IF(ISERROR(VLOOKUP(#REF!,Usuarios[],2,FALSE)),0,VLOOKUP(#REF!,Usuarios[],2,FALSE))</f>
        <v>0</v>
      </c>
      <c r="AI24" t="str">
        <f>IF(EmocionesIniciales[[#This Row],[Date of Birth]]&gt;=2003,"Under 18", IF(EmocionesIniciales[[#This Row],[Date of Birth]]&gt;=1998,"From 18 to 23","Over 23"))</f>
        <v>Over 23</v>
      </c>
    </row>
    <row r="25" spans="1:35" x14ac:dyDescent="0.25">
      <c r="A25" s="1">
        <v>44354</v>
      </c>
      <c r="B25" t="s">
        <v>4975</v>
      </c>
      <c r="E25" t="s">
        <v>11</v>
      </c>
      <c r="N25" t="s">
        <v>17</v>
      </c>
      <c r="Q25" t="s">
        <v>13</v>
      </c>
      <c r="S25" t="s">
        <v>1</v>
      </c>
      <c r="X25" t="s">
        <v>534</v>
      </c>
      <c r="AG25">
        <f>IF(ISERROR(VLOOKUP(#REF!,Usuarios[],3,FALSE)),0,VLOOKUP(#REF!,Usuarios[],3,FALSE))</f>
        <v>0</v>
      </c>
      <c r="AH25">
        <f>IF(ISERROR(VLOOKUP(#REF!,Usuarios[],2,FALSE)),0,VLOOKUP(#REF!,Usuarios[],2,FALSE))</f>
        <v>0</v>
      </c>
      <c r="AI25" t="str">
        <f>IF(EmocionesIniciales[[#This Row],[Date of Birth]]&gt;=2003,"Under 18", IF(EmocionesIniciales[[#This Row],[Date of Birth]]&gt;=1998,"From 18 to 23","Over 23"))</f>
        <v>Over 23</v>
      </c>
    </row>
    <row r="26" spans="1:35" x14ac:dyDescent="0.25">
      <c r="A26" s="1">
        <v>44315</v>
      </c>
      <c r="B26" t="s">
        <v>1833</v>
      </c>
      <c r="H26" t="s">
        <v>19</v>
      </c>
      <c r="I26" t="s">
        <v>4</v>
      </c>
      <c r="N26" t="s">
        <v>17</v>
      </c>
      <c r="O26" t="s">
        <v>12</v>
      </c>
      <c r="T26" t="s">
        <v>22</v>
      </c>
      <c r="U26" t="s">
        <v>18</v>
      </c>
      <c r="V26" t="s">
        <v>20</v>
      </c>
      <c r="X26" t="s">
        <v>534</v>
      </c>
      <c r="AA26" t="s">
        <v>535</v>
      </c>
      <c r="AB26" t="s">
        <v>14</v>
      </c>
      <c r="AG26">
        <f>IF(ISERROR(VLOOKUP(#REF!,Usuarios[],3,FALSE)),0,VLOOKUP(#REF!,Usuarios[],3,FALSE))</f>
        <v>0</v>
      </c>
      <c r="AH26">
        <f>IF(ISERROR(VLOOKUP(#REF!,Usuarios[],2,FALSE)),0,VLOOKUP(#REF!,Usuarios[],2,FALSE))</f>
        <v>0</v>
      </c>
      <c r="AI26" t="str">
        <f>IF(EmocionesIniciales[[#This Row],[Date of Birth]]&gt;=2003,"Under 18", IF(EmocionesIniciales[[#This Row],[Date of Birth]]&gt;=1998,"From 18 to 23","Over 23"))</f>
        <v>Over 23</v>
      </c>
    </row>
    <row r="27" spans="1:35" x14ac:dyDescent="0.25">
      <c r="A27" s="1">
        <v>44354</v>
      </c>
      <c r="B27" t="s">
        <v>1657</v>
      </c>
      <c r="K27" t="s">
        <v>23</v>
      </c>
      <c r="N27" t="s">
        <v>17</v>
      </c>
      <c r="AG27">
        <f>IF(ISERROR(VLOOKUP(#REF!,Usuarios[],3,FALSE)),0,VLOOKUP(#REF!,Usuarios[],3,FALSE))</f>
        <v>0</v>
      </c>
      <c r="AH27">
        <f>IF(ISERROR(VLOOKUP(#REF!,Usuarios[],2,FALSE)),0,VLOOKUP(#REF!,Usuarios[],2,FALSE))</f>
        <v>0</v>
      </c>
      <c r="AI27" t="str">
        <f>IF(EmocionesIniciales[[#This Row],[Date of Birth]]&gt;=2003,"Under 18", IF(EmocionesIniciales[[#This Row],[Date of Birth]]&gt;=1998,"From 18 to 23","Over 23"))</f>
        <v>Over 23</v>
      </c>
    </row>
    <row r="28" spans="1:35" x14ac:dyDescent="0.25">
      <c r="A28" s="1">
        <v>44315</v>
      </c>
      <c r="B28" t="s">
        <v>1837</v>
      </c>
      <c r="C28" t="s">
        <v>10</v>
      </c>
      <c r="J28" t="s">
        <v>31</v>
      </c>
      <c r="N28" t="s">
        <v>17</v>
      </c>
      <c r="O28" t="s">
        <v>12</v>
      </c>
      <c r="T28" t="s">
        <v>22</v>
      </c>
      <c r="AG28">
        <f>IF(ISERROR(VLOOKUP(#REF!,Usuarios[],3,FALSE)),0,VLOOKUP(#REF!,Usuarios[],3,FALSE))</f>
        <v>0</v>
      </c>
      <c r="AH28">
        <f>IF(ISERROR(VLOOKUP(#REF!,Usuarios[],2,FALSE)),0,VLOOKUP(#REF!,Usuarios[],2,FALSE))</f>
        <v>0</v>
      </c>
      <c r="AI28" t="str">
        <f>IF(EmocionesIniciales[[#This Row],[Date of Birth]]&gt;=2003,"Under 18", IF(EmocionesIniciales[[#This Row],[Date of Birth]]&gt;=1998,"From 18 to 23","Over 23"))</f>
        <v>Over 23</v>
      </c>
    </row>
    <row r="29" spans="1:35" x14ac:dyDescent="0.25">
      <c r="A29" s="1">
        <v>44320</v>
      </c>
      <c r="B29" t="s">
        <v>1835</v>
      </c>
      <c r="E29" t="s">
        <v>11</v>
      </c>
      <c r="I29" t="s">
        <v>4</v>
      </c>
      <c r="J29" t="s">
        <v>31</v>
      </c>
      <c r="O29" t="s">
        <v>12</v>
      </c>
      <c r="S29" t="s">
        <v>1</v>
      </c>
      <c r="W29" t="s">
        <v>2</v>
      </c>
      <c r="AB29" t="s">
        <v>14</v>
      </c>
      <c r="AG29">
        <f>IF(ISERROR(VLOOKUP(#REF!,Usuarios[],3,FALSE)),0,VLOOKUP(#REF!,Usuarios[],3,FALSE))</f>
        <v>0</v>
      </c>
      <c r="AH29">
        <f>IF(ISERROR(VLOOKUP(#REF!,Usuarios[],2,FALSE)),0,VLOOKUP(#REF!,Usuarios[],2,FALSE))</f>
        <v>0</v>
      </c>
      <c r="AI29" t="str">
        <f>IF(EmocionesIniciales[[#This Row],[Date of Birth]]&gt;=2003,"Under 18", IF(EmocionesIniciales[[#This Row],[Date of Birth]]&gt;=1998,"From 18 to 23","Over 23"))</f>
        <v>Over 23</v>
      </c>
    </row>
    <row r="30" spans="1:35" x14ac:dyDescent="0.25">
      <c r="A30" s="1">
        <v>44326</v>
      </c>
      <c r="B30" t="s">
        <v>4970</v>
      </c>
      <c r="F30" t="s">
        <v>16</v>
      </c>
      <c r="L30" t="s">
        <v>21</v>
      </c>
      <c r="Y30" t="s">
        <v>0</v>
      </c>
      <c r="AG30">
        <f>IF(ISERROR(VLOOKUP(#REF!,Usuarios[],3,FALSE)),0,VLOOKUP(#REF!,Usuarios[],3,FALSE))</f>
        <v>0</v>
      </c>
      <c r="AH30">
        <f>IF(ISERROR(VLOOKUP(#REF!,Usuarios[],2,FALSE)),0,VLOOKUP(#REF!,Usuarios[],2,FALSE))</f>
        <v>0</v>
      </c>
      <c r="AI30" t="str">
        <f>IF(EmocionesIniciales[[#This Row],[Date of Birth]]&gt;=2003,"Under 18", IF(EmocionesIniciales[[#This Row],[Date of Birth]]&gt;=1998,"From 18 to 23","Over 23"))</f>
        <v>Over 23</v>
      </c>
    </row>
    <row r="31" spans="1:35" x14ac:dyDescent="0.25">
      <c r="A31" s="1">
        <v>44326</v>
      </c>
      <c r="B31" t="s">
        <v>4671</v>
      </c>
      <c r="E31" t="s">
        <v>11</v>
      </c>
      <c r="S31" t="s">
        <v>1</v>
      </c>
      <c r="AG31">
        <f>IF(ISERROR(VLOOKUP(#REF!,Usuarios[],3,FALSE)),0,VLOOKUP(#REF!,Usuarios[],3,FALSE))</f>
        <v>0</v>
      </c>
      <c r="AH31">
        <f>IF(ISERROR(VLOOKUP(#REF!,Usuarios[],2,FALSE)),0,VLOOKUP(#REF!,Usuarios[],2,FALSE))</f>
        <v>0</v>
      </c>
      <c r="AI31" t="str">
        <f>IF(EmocionesIniciales[[#This Row],[Date of Birth]]&gt;=2003,"Under 18", IF(EmocionesIniciales[[#This Row],[Date of Birth]]&gt;=1998,"From 18 to 23","Over 23"))</f>
        <v>Over 23</v>
      </c>
    </row>
    <row r="32" spans="1:35" x14ac:dyDescent="0.25">
      <c r="A32" s="1">
        <v>44312</v>
      </c>
      <c r="B32" t="s">
        <v>1829</v>
      </c>
      <c r="E32" t="s">
        <v>11</v>
      </c>
      <c r="Q32" t="s">
        <v>13</v>
      </c>
      <c r="S32" t="s">
        <v>1</v>
      </c>
      <c r="AG32">
        <f>IF(ISERROR(VLOOKUP(#REF!,Usuarios[],3,FALSE)),0,VLOOKUP(#REF!,Usuarios[],3,FALSE))</f>
        <v>0</v>
      </c>
      <c r="AH32">
        <f>IF(ISERROR(VLOOKUP(#REF!,Usuarios[],2,FALSE)),0,VLOOKUP(#REF!,Usuarios[],2,FALSE))</f>
        <v>0</v>
      </c>
      <c r="AI32" t="str">
        <f>IF(EmocionesIniciales[[#This Row],[Date of Birth]]&gt;=2003,"Under 18", IF(EmocionesIniciales[[#This Row],[Date of Birth]]&gt;=1998,"From 18 to 23","Over 23"))</f>
        <v>Over 23</v>
      </c>
    </row>
    <row r="33" spans="1:35" x14ac:dyDescent="0.25">
      <c r="A33" s="1">
        <v>44326</v>
      </c>
      <c r="B33" t="s">
        <v>4808</v>
      </c>
      <c r="E33" t="s">
        <v>11</v>
      </c>
      <c r="S33" t="s">
        <v>1</v>
      </c>
      <c r="T33" t="s">
        <v>22</v>
      </c>
      <c r="AF33" t="s">
        <v>30</v>
      </c>
      <c r="AG33">
        <f>IF(ISERROR(VLOOKUP(#REF!,Usuarios[],3,FALSE)),0,VLOOKUP(#REF!,Usuarios[],3,FALSE))</f>
        <v>0</v>
      </c>
      <c r="AH33">
        <f>IF(ISERROR(VLOOKUP(#REF!,Usuarios[],2,FALSE)),0,VLOOKUP(#REF!,Usuarios[],2,FALSE))</f>
        <v>0</v>
      </c>
      <c r="AI33" t="str">
        <f>IF(EmocionesIniciales[[#This Row],[Date of Birth]]&gt;=2003,"Under 18", IF(EmocionesIniciales[[#This Row],[Date of Birth]]&gt;=1998,"From 18 to 23","Over 23"))</f>
        <v>Over 23</v>
      </c>
    </row>
    <row r="34" spans="1:35" x14ac:dyDescent="0.25">
      <c r="A34" s="1">
        <v>44326</v>
      </c>
      <c r="B34" t="s">
        <v>1750</v>
      </c>
      <c r="O34" t="s">
        <v>12</v>
      </c>
      <c r="U34" t="s">
        <v>18</v>
      </c>
      <c r="V34" t="s">
        <v>20</v>
      </c>
      <c r="AG34">
        <f>IF(ISERROR(VLOOKUP(#REF!,Usuarios[],3,FALSE)),0,VLOOKUP(#REF!,Usuarios[],3,FALSE))</f>
        <v>0</v>
      </c>
      <c r="AH34">
        <f>IF(ISERROR(VLOOKUP(#REF!,Usuarios[],2,FALSE)),0,VLOOKUP(#REF!,Usuarios[],2,FALSE))</f>
        <v>0</v>
      </c>
      <c r="AI34" t="str">
        <f>IF(EmocionesIniciales[[#This Row],[Date of Birth]]&gt;=2003,"Under 18", IF(EmocionesIniciales[[#This Row],[Date of Birth]]&gt;=1998,"From 18 to 23","Over 23"))</f>
        <v>Over 23</v>
      </c>
    </row>
    <row r="35" spans="1:35" x14ac:dyDescent="0.25">
      <c r="A35" s="1">
        <v>44312</v>
      </c>
      <c r="B35" t="s">
        <v>1624</v>
      </c>
      <c r="F35" t="s">
        <v>16</v>
      </c>
      <c r="G35" t="s">
        <v>29</v>
      </c>
      <c r="H35" t="s">
        <v>19</v>
      </c>
      <c r="Q35" t="s">
        <v>13</v>
      </c>
      <c r="AG35">
        <f>IF(ISERROR(VLOOKUP(#REF!,Usuarios[],3,FALSE)),0,VLOOKUP(#REF!,Usuarios[],3,FALSE))</f>
        <v>0</v>
      </c>
      <c r="AH35">
        <f>IF(ISERROR(VLOOKUP(#REF!,Usuarios[],2,FALSE)),0,VLOOKUP(#REF!,Usuarios[],2,FALSE))</f>
        <v>0</v>
      </c>
      <c r="AI35" t="str">
        <f>IF(EmocionesIniciales[[#This Row],[Date of Birth]]&gt;=2003,"Under 18", IF(EmocionesIniciales[[#This Row],[Date of Birth]]&gt;=1998,"From 18 to 23","Over 23"))</f>
        <v>Over 23</v>
      </c>
    </row>
    <row r="36" spans="1:35" x14ac:dyDescent="0.25">
      <c r="A36" s="1">
        <v>44354</v>
      </c>
      <c r="B36" t="s">
        <v>4977</v>
      </c>
      <c r="H36" t="s">
        <v>19</v>
      </c>
      <c r="I36" t="s">
        <v>4</v>
      </c>
      <c r="U36" t="s">
        <v>18</v>
      </c>
      <c r="V36" t="s">
        <v>20</v>
      </c>
      <c r="X36" t="s">
        <v>534</v>
      </c>
      <c r="AG36">
        <f>IF(ISERROR(VLOOKUP(#REF!,Usuarios[],3,FALSE)),0,VLOOKUP(#REF!,Usuarios[],3,FALSE))</f>
        <v>0</v>
      </c>
      <c r="AH36">
        <f>IF(ISERROR(VLOOKUP(#REF!,Usuarios[],2,FALSE)),0,VLOOKUP(#REF!,Usuarios[],2,FALSE))</f>
        <v>0</v>
      </c>
      <c r="AI36" t="str">
        <f>IF(EmocionesIniciales[[#This Row],[Date of Birth]]&gt;=2003,"Under 18", IF(EmocionesIniciales[[#This Row],[Date of Birth]]&gt;=1998,"From 18 to 23","Over 23"))</f>
        <v>Over 23</v>
      </c>
    </row>
    <row r="37" spans="1:35" x14ac:dyDescent="0.25">
      <c r="A37" s="1">
        <v>44354</v>
      </c>
      <c r="B37" t="s">
        <v>4980</v>
      </c>
      <c r="P37" t="s">
        <v>32</v>
      </c>
      <c r="AG37">
        <f>IF(ISERROR(VLOOKUP(#REF!,Usuarios[],3,FALSE)),0,VLOOKUP(#REF!,Usuarios[],3,FALSE))</f>
        <v>0</v>
      </c>
      <c r="AH37">
        <f>IF(ISERROR(VLOOKUP(#REF!,Usuarios[],2,FALSE)),0,VLOOKUP(#REF!,Usuarios[],2,FALSE))</f>
        <v>0</v>
      </c>
      <c r="AI37" t="str">
        <f>IF(EmocionesIniciales[[#This Row],[Date of Birth]]&gt;=2003,"Under 18", IF(EmocionesIniciales[[#This Row],[Date of Birth]]&gt;=1998,"From 18 to 23","Over 23"))</f>
        <v>Over 23</v>
      </c>
    </row>
    <row r="38" spans="1:35" x14ac:dyDescent="0.25">
      <c r="A38" s="1">
        <v>44312</v>
      </c>
      <c r="B38" t="s">
        <v>1831</v>
      </c>
      <c r="C38" t="s">
        <v>10</v>
      </c>
      <c r="D38" t="s">
        <v>26</v>
      </c>
      <c r="I38" t="s">
        <v>4</v>
      </c>
      <c r="P38" t="s">
        <v>32</v>
      </c>
      <c r="U38" t="s">
        <v>18</v>
      </c>
      <c r="V38" t="s">
        <v>20</v>
      </c>
      <c r="Z38" t="s">
        <v>24</v>
      </c>
      <c r="AE38" t="s">
        <v>27</v>
      </c>
      <c r="AG38">
        <f>IF(ISERROR(VLOOKUP(#REF!,Usuarios[],3,FALSE)),0,VLOOKUP(#REF!,Usuarios[],3,FALSE))</f>
        <v>0</v>
      </c>
      <c r="AH38">
        <f>IF(ISERROR(VLOOKUP(#REF!,Usuarios[],2,FALSE)),0,VLOOKUP(#REF!,Usuarios[],2,FALSE))</f>
        <v>0</v>
      </c>
      <c r="AI38" t="str">
        <f>IF(EmocionesIniciales[[#This Row],[Date of Birth]]&gt;=2003,"Under 18", IF(EmocionesIniciales[[#This Row],[Date of Birth]]&gt;=1998,"From 18 to 23","Over 23"))</f>
        <v>Over 23</v>
      </c>
    </row>
    <row r="39" spans="1:35" x14ac:dyDescent="0.25">
      <c r="A39" s="1">
        <v>44363</v>
      </c>
      <c r="B39" t="s">
        <v>741</v>
      </c>
      <c r="C39" t="s">
        <v>10</v>
      </c>
      <c r="V39" t="s">
        <v>20</v>
      </c>
      <c r="AG39">
        <f>IF(ISERROR(VLOOKUP(#REF!,Usuarios[],3,FALSE)),0,VLOOKUP(#REF!,Usuarios[],3,FALSE))</f>
        <v>0</v>
      </c>
      <c r="AH39">
        <f>IF(ISERROR(VLOOKUP(#REF!,Usuarios[],2,FALSE)),0,VLOOKUP(#REF!,Usuarios[],2,FALSE))</f>
        <v>0</v>
      </c>
      <c r="AI39" t="str">
        <f>IF(EmocionesIniciales[[#This Row],[Date of Birth]]&gt;=2003,"Under 18", IF(EmocionesIniciales[[#This Row],[Date of Birth]]&gt;=1998,"From 18 to 23","Over 23"))</f>
        <v>Over 23</v>
      </c>
    </row>
    <row r="40" spans="1:35" x14ac:dyDescent="0.25">
      <c r="A40" s="1">
        <v>44320</v>
      </c>
      <c r="B40" t="s">
        <v>1838</v>
      </c>
      <c r="C40" t="s">
        <v>10</v>
      </c>
      <c r="F40" t="s">
        <v>16</v>
      </c>
      <c r="G40" t="s">
        <v>29</v>
      </c>
      <c r="L40" t="s">
        <v>21</v>
      </c>
      <c r="O40" t="s">
        <v>12</v>
      </c>
      <c r="V40" t="s">
        <v>20</v>
      </c>
      <c r="X40" t="s">
        <v>534</v>
      </c>
      <c r="AB40" t="s">
        <v>14</v>
      </c>
      <c r="AF40" t="s">
        <v>30</v>
      </c>
      <c r="AG40">
        <f>IF(ISERROR(VLOOKUP(#REF!,Usuarios[],3,FALSE)),0,VLOOKUP(#REF!,Usuarios[],3,FALSE))</f>
        <v>0</v>
      </c>
      <c r="AH40">
        <f>IF(ISERROR(VLOOKUP(#REF!,Usuarios[],2,FALSE)),0,VLOOKUP(#REF!,Usuarios[],2,FALSE))</f>
        <v>0</v>
      </c>
      <c r="AI40" t="str">
        <f>IF(EmocionesIniciales[[#This Row],[Date of Birth]]&gt;=2003,"Under 18", IF(EmocionesIniciales[[#This Row],[Date of Birth]]&gt;=1998,"From 18 to 23","Over 23"))</f>
        <v>Over 23</v>
      </c>
    </row>
    <row r="41" spans="1:35" x14ac:dyDescent="0.25">
      <c r="A41" s="1">
        <v>44312</v>
      </c>
      <c r="B41" t="s">
        <v>1828</v>
      </c>
      <c r="C41" t="s">
        <v>10</v>
      </c>
      <c r="D41" t="s">
        <v>26</v>
      </c>
      <c r="F41" t="s">
        <v>16</v>
      </c>
      <c r="G41" t="s">
        <v>29</v>
      </c>
      <c r="H41" t="s">
        <v>19</v>
      </c>
      <c r="I41" t="s">
        <v>4</v>
      </c>
      <c r="M41" t="s">
        <v>15</v>
      </c>
      <c r="O41" t="s">
        <v>12</v>
      </c>
      <c r="Q41" t="s">
        <v>13</v>
      </c>
      <c r="T41" t="s">
        <v>22</v>
      </c>
      <c r="V41" t="s">
        <v>20</v>
      </c>
      <c r="X41" t="s">
        <v>534</v>
      </c>
      <c r="Z41" t="s">
        <v>24</v>
      </c>
      <c r="AB41" t="s">
        <v>14</v>
      </c>
      <c r="AD41" t="s">
        <v>25</v>
      </c>
      <c r="AG41">
        <f>IF(ISERROR(VLOOKUP(#REF!,Usuarios[],3,FALSE)),0,VLOOKUP(#REF!,Usuarios[],3,FALSE))</f>
        <v>0</v>
      </c>
      <c r="AH41">
        <f>IF(ISERROR(VLOOKUP(#REF!,Usuarios[],2,FALSE)),0,VLOOKUP(#REF!,Usuarios[],2,FALSE))</f>
        <v>0</v>
      </c>
      <c r="AI41" t="str">
        <f>IF(EmocionesIniciales[[#This Row],[Date of Birth]]&gt;=2003,"Under 18", IF(EmocionesIniciales[[#This Row],[Date of Birth]]&gt;=1998,"From 18 to 23","Over 23"))</f>
        <v>Over 23</v>
      </c>
    </row>
    <row r="42" spans="1:35" x14ac:dyDescent="0.25">
      <c r="A42" s="1">
        <v>44315</v>
      </c>
      <c r="B42" t="s">
        <v>1832</v>
      </c>
      <c r="C42" t="s">
        <v>10</v>
      </c>
      <c r="F42" t="s">
        <v>16</v>
      </c>
      <c r="I42" t="s">
        <v>4</v>
      </c>
      <c r="L42" t="s">
        <v>21</v>
      </c>
      <c r="O42" t="s">
        <v>12</v>
      </c>
      <c r="Q42" t="s">
        <v>13</v>
      </c>
      <c r="U42" t="s">
        <v>18</v>
      </c>
      <c r="V42" t="s">
        <v>20</v>
      </c>
      <c r="AA42" t="s">
        <v>535</v>
      </c>
      <c r="AG42">
        <f>IF(ISERROR(VLOOKUP(#REF!,Usuarios[],3,FALSE)),0,VLOOKUP(#REF!,Usuarios[],3,FALSE))</f>
        <v>0</v>
      </c>
      <c r="AH42">
        <f>IF(ISERROR(VLOOKUP(#REF!,Usuarios[],2,FALSE)),0,VLOOKUP(#REF!,Usuarios[],2,FALSE))</f>
        <v>0</v>
      </c>
      <c r="AI42" t="str">
        <f>IF(EmocionesIniciales[[#This Row],[Date of Birth]]&gt;=2003,"Under 18", IF(EmocionesIniciales[[#This Row],[Date of Birth]]&gt;=1998,"From 18 to 23","Over 23"))</f>
        <v>Over 23</v>
      </c>
    </row>
    <row r="43" spans="1:35" x14ac:dyDescent="0.25">
      <c r="A43" s="1">
        <v>44340</v>
      </c>
      <c r="B43" t="s">
        <v>4909</v>
      </c>
      <c r="C43" t="s">
        <v>10</v>
      </c>
      <c r="I43" t="s">
        <v>4</v>
      </c>
      <c r="AG43">
        <f>IF(ISERROR(VLOOKUP(#REF!,Usuarios[],3,FALSE)),0,VLOOKUP(#REF!,Usuarios[],3,FALSE))</f>
        <v>0</v>
      </c>
      <c r="AH43">
        <f>IF(ISERROR(VLOOKUP(#REF!,Usuarios[],2,FALSE)),0,VLOOKUP(#REF!,Usuarios[],2,FALSE))</f>
        <v>0</v>
      </c>
      <c r="AI43" t="str">
        <f>IF(EmocionesIniciales[[#This Row],[Date of Birth]]&gt;=2003,"Under 18", IF(EmocionesIniciales[[#This Row],[Date of Birth]]&gt;=1998,"From 18 to 23","Over 23"))</f>
        <v>Over 23</v>
      </c>
    </row>
    <row r="44" spans="1:35" x14ac:dyDescent="0.25">
      <c r="A44" s="1">
        <v>44292</v>
      </c>
      <c r="B44" t="s">
        <v>683</v>
      </c>
      <c r="C44" t="s">
        <v>10</v>
      </c>
      <c r="G44" t="s">
        <v>29</v>
      </c>
      <c r="H44" t="s">
        <v>19</v>
      </c>
      <c r="I44" t="s">
        <v>4</v>
      </c>
      <c r="L44" t="s">
        <v>21</v>
      </c>
      <c r="O44" t="s">
        <v>12</v>
      </c>
      <c r="T44" t="s">
        <v>22</v>
      </c>
      <c r="U44" t="s">
        <v>18</v>
      </c>
      <c r="V44" t="s">
        <v>20</v>
      </c>
      <c r="AF44" t="s">
        <v>30</v>
      </c>
      <c r="AG44">
        <f>IF(ISERROR(VLOOKUP(#REF!,Usuarios[],3,FALSE)),0,VLOOKUP(#REF!,Usuarios[],3,FALSE))</f>
        <v>0</v>
      </c>
      <c r="AH44">
        <f>IF(ISERROR(VLOOKUP(#REF!,Usuarios[],2,FALSE)),0,VLOOKUP(#REF!,Usuarios[],2,FALSE))</f>
        <v>0</v>
      </c>
      <c r="AI44" t="str">
        <f>IF(EmocionesIniciales[[#This Row],[Date of Birth]]&gt;=2003,"Under 18", IF(EmocionesIniciales[[#This Row],[Date of Birth]]&gt;=1998,"From 18 to 23","Over 23"))</f>
        <v>Over 23</v>
      </c>
    </row>
    <row r="45" spans="1:35" x14ac:dyDescent="0.25">
      <c r="A45" s="1">
        <v>44354</v>
      </c>
      <c r="B45" t="s">
        <v>34</v>
      </c>
      <c r="E45" t="s">
        <v>11</v>
      </c>
      <c r="AG45">
        <f>IF(ISERROR(VLOOKUP(#REF!,Usuarios[],3,FALSE)),0,VLOOKUP(#REF!,Usuarios[],3,FALSE))</f>
        <v>0</v>
      </c>
      <c r="AH45">
        <f>IF(ISERROR(VLOOKUP(#REF!,Usuarios[],2,FALSE)),0,VLOOKUP(#REF!,Usuarios[],2,FALSE))</f>
        <v>0</v>
      </c>
      <c r="AI45" t="str">
        <f>IF(EmocionesIniciales[[#This Row],[Date of Birth]]&gt;=2003,"Under 18", IF(EmocionesIniciales[[#This Row],[Date of Birth]]&gt;=1998,"From 18 to 23","Over 23"))</f>
        <v>Over 23</v>
      </c>
    </row>
    <row r="46" spans="1:35" x14ac:dyDescent="0.25">
      <c r="A46" s="1">
        <v>44354</v>
      </c>
      <c r="B46" t="s">
        <v>4667</v>
      </c>
      <c r="E46" t="s">
        <v>11</v>
      </c>
      <c r="J46" t="s">
        <v>31</v>
      </c>
      <c r="AG46">
        <f>IF(ISERROR(VLOOKUP(#REF!,Usuarios[],3,FALSE)),0,VLOOKUP(#REF!,Usuarios[],3,FALSE))</f>
        <v>0</v>
      </c>
      <c r="AH46">
        <f>IF(ISERROR(VLOOKUP(#REF!,Usuarios[],2,FALSE)),0,VLOOKUP(#REF!,Usuarios[],2,FALSE))</f>
        <v>0</v>
      </c>
      <c r="AI46" t="str">
        <f>IF(EmocionesIniciales[[#This Row],[Date of Birth]]&gt;=2003,"Under 18", IF(EmocionesIniciales[[#This Row],[Date of Birth]]&gt;=1998,"From 18 to 23","Over 23"))</f>
        <v>Over 23</v>
      </c>
    </row>
    <row r="47" spans="1:35" x14ac:dyDescent="0.25">
      <c r="A47" s="1">
        <v>44354</v>
      </c>
      <c r="B47" t="s">
        <v>34</v>
      </c>
      <c r="E47" t="s">
        <v>11</v>
      </c>
      <c r="AG47">
        <f>IF(ISERROR(VLOOKUP(#REF!,Usuarios[],3,FALSE)),0,VLOOKUP(#REF!,Usuarios[],3,FALSE))</f>
        <v>0</v>
      </c>
      <c r="AH47">
        <f>IF(ISERROR(VLOOKUP(#REF!,Usuarios[],2,FALSE)),0,VLOOKUP(#REF!,Usuarios[],2,FALSE))</f>
        <v>0</v>
      </c>
      <c r="AI47" t="str">
        <f>IF(EmocionesIniciales[[#This Row],[Date of Birth]]&gt;=2003,"Under 18", IF(EmocionesIniciales[[#This Row],[Date of Birth]]&gt;=1998,"From 18 to 23","Over 23"))</f>
        <v>Over 23</v>
      </c>
    </row>
    <row r="48" spans="1:35" x14ac:dyDescent="0.25">
      <c r="A48" s="1">
        <v>44326</v>
      </c>
      <c r="B48" t="s">
        <v>4967</v>
      </c>
      <c r="I48" t="s">
        <v>4</v>
      </c>
      <c r="M48" t="s">
        <v>15</v>
      </c>
      <c r="O48" t="s">
        <v>12</v>
      </c>
      <c r="AG48">
        <f>IF(ISERROR(VLOOKUP(#REF!,Usuarios[],3,FALSE)),0,VLOOKUP(#REF!,Usuarios[],3,FALSE))</f>
        <v>0</v>
      </c>
      <c r="AH48">
        <f>IF(ISERROR(VLOOKUP(#REF!,Usuarios[],2,FALSE)),0,VLOOKUP(#REF!,Usuarios[],2,FALSE))</f>
        <v>0</v>
      </c>
      <c r="AI48" t="str">
        <f>IF(EmocionesIniciales[[#This Row],[Date of Birth]]&gt;=2003,"Under 18", IF(EmocionesIniciales[[#This Row],[Date of Birth]]&gt;=1998,"From 18 to 23","Over 23"))</f>
        <v>Over 23</v>
      </c>
    </row>
    <row r="49" spans="1:35" x14ac:dyDescent="0.25">
      <c r="A49" s="1">
        <v>44312</v>
      </c>
      <c r="B49" t="s">
        <v>1625</v>
      </c>
      <c r="G49" t="s">
        <v>29</v>
      </c>
      <c r="AB49" t="s">
        <v>14</v>
      </c>
      <c r="AG49">
        <f>IF(ISERROR(VLOOKUP(#REF!,Usuarios[],3,FALSE)),0,VLOOKUP(#REF!,Usuarios[],3,FALSE))</f>
        <v>0</v>
      </c>
      <c r="AH49">
        <f>IF(ISERROR(VLOOKUP(#REF!,Usuarios[],2,FALSE)),0,VLOOKUP(#REF!,Usuarios[],2,FALSE))</f>
        <v>0</v>
      </c>
      <c r="AI49" t="str">
        <f>IF(EmocionesIniciales[[#This Row],[Date of Birth]]&gt;=2003,"Under 18", IF(EmocionesIniciales[[#This Row],[Date of Birth]]&gt;=1998,"From 18 to 23","Over 23"))</f>
        <v>Over 23</v>
      </c>
    </row>
    <row r="50" spans="1:35" x14ac:dyDescent="0.25">
      <c r="A50" s="1">
        <v>44312</v>
      </c>
      <c r="B50" t="s">
        <v>572</v>
      </c>
      <c r="I50" t="s">
        <v>4</v>
      </c>
      <c r="U50" t="s">
        <v>18</v>
      </c>
      <c r="AG50">
        <f>IF(ISERROR(VLOOKUP(#REF!,Usuarios[],3,FALSE)),0,VLOOKUP(#REF!,Usuarios[],3,FALSE))</f>
        <v>0</v>
      </c>
      <c r="AH50">
        <f>IF(ISERROR(VLOOKUP(#REF!,Usuarios[],2,FALSE)),0,VLOOKUP(#REF!,Usuarios[],2,FALSE))</f>
        <v>0</v>
      </c>
      <c r="AI50" t="str">
        <f>IF(EmocionesIniciales[[#This Row],[Date of Birth]]&gt;=2003,"Under 18", IF(EmocionesIniciales[[#This Row],[Date of Birth]]&gt;=1998,"From 18 to 23","Over 23"))</f>
        <v>Over 23</v>
      </c>
    </row>
    <row r="51" spans="1:35" x14ac:dyDescent="0.25">
      <c r="A51" s="1">
        <v>44354</v>
      </c>
      <c r="B51" t="s">
        <v>4965</v>
      </c>
      <c r="D51" t="s">
        <v>26</v>
      </c>
      <c r="O51" t="s">
        <v>12</v>
      </c>
      <c r="AG51">
        <f>IF(ISERROR(VLOOKUP(#REF!,Usuarios[],3,FALSE)),0,VLOOKUP(#REF!,Usuarios[],3,FALSE))</f>
        <v>0</v>
      </c>
      <c r="AH51">
        <f>IF(ISERROR(VLOOKUP(#REF!,Usuarios[],2,FALSE)),0,VLOOKUP(#REF!,Usuarios[],2,FALSE))</f>
        <v>0</v>
      </c>
      <c r="AI51" t="str">
        <f>IF(EmocionesIniciales[[#This Row],[Date of Birth]]&gt;=2003,"Under 18", IF(EmocionesIniciales[[#This Row],[Date of Birth]]&gt;=1998,"From 18 to 23","Over 23"))</f>
        <v>Over 23</v>
      </c>
    </row>
    <row r="52" spans="1:35" x14ac:dyDescent="0.25">
      <c r="A52" s="1">
        <v>44326</v>
      </c>
      <c r="B52" t="s">
        <v>4968</v>
      </c>
      <c r="E52" t="s">
        <v>11</v>
      </c>
      <c r="I52" t="s">
        <v>4</v>
      </c>
      <c r="N52" t="s">
        <v>17</v>
      </c>
      <c r="Q52" t="s">
        <v>13</v>
      </c>
      <c r="S52" t="s">
        <v>1</v>
      </c>
      <c r="AG52">
        <f>IF(ISERROR(VLOOKUP(#REF!,Usuarios[],3,FALSE)),0,VLOOKUP(#REF!,Usuarios[],3,FALSE))</f>
        <v>0</v>
      </c>
      <c r="AH52">
        <f>IF(ISERROR(VLOOKUP(#REF!,Usuarios[],2,FALSE)),0,VLOOKUP(#REF!,Usuarios[],2,FALSE))</f>
        <v>0</v>
      </c>
      <c r="AI52" t="str">
        <f>IF(EmocionesIniciales[[#This Row],[Date of Birth]]&gt;=2003,"Under 18", IF(EmocionesIniciales[[#This Row],[Date of Birth]]&gt;=1998,"From 18 to 23","Over 23"))</f>
        <v>Over 23</v>
      </c>
    </row>
    <row r="53" spans="1:35" x14ac:dyDescent="0.25">
      <c r="A53" s="1">
        <v>44326</v>
      </c>
      <c r="B53" t="s">
        <v>624</v>
      </c>
      <c r="E53" t="s">
        <v>11</v>
      </c>
      <c r="N53" t="s">
        <v>17</v>
      </c>
      <c r="S53" t="s">
        <v>1</v>
      </c>
      <c r="AG53">
        <f>IF(ISERROR(VLOOKUP(#REF!,Usuarios[],3,FALSE)),0,VLOOKUP(#REF!,Usuarios[],3,FALSE))</f>
        <v>0</v>
      </c>
      <c r="AH53">
        <f>IF(ISERROR(VLOOKUP(#REF!,Usuarios[],2,FALSE)),0,VLOOKUP(#REF!,Usuarios[],2,FALSE))</f>
        <v>0</v>
      </c>
      <c r="AI53" t="str">
        <f>IF(EmocionesIniciales[[#This Row],[Date of Birth]]&gt;=2003,"Under 18", IF(EmocionesIniciales[[#This Row],[Date of Birth]]&gt;=1998,"From 18 to 23","Over 23"))</f>
        <v>Over 23</v>
      </c>
    </row>
    <row r="54" spans="1:35" x14ac:dyDescent="0.25">
      <c r="A54" s="1">
        <v>44340</v>
      </c>
      <c r="B54" t="s">
        <v>33</v>
      </c>
      <c r="C54" t="s">
        <v>10</v>
      </c>
      <c r="AG54">
        <f>IF(ISERROR(VLOOKUP(#REF!,Usuarios[],3,FALSE)),0,VLOOKUP(#REF!,Usuarios[],3,FALSE))</f>
        <v>0</v>
      </c>
      <c r="AH54">
        <f>IF(ISERROR(VLOOKUP(#REF!,Usuarios[],2,FALSE)),0,VLOOKUP(#REF!,Usuarios[],2,FALSE))</f>
        <v>0</v>
      </c>
      <c r="AI54" t="str">
        <f>IF(EmocionesIniciales[[#This Row],[Date of Birth]]&gt;=2003,"Under 18", IF(EmocionesIniciales[[#This Row],[Date of Birth]]&gt;=1998,"From 18 to 23","Over 23"))</f>
        <v>Over 23</v>
      </c>
    </row>
    <row r="55" spans="1:35" x14ac:dyDescent="0.25">
      <c r="A55" s="1">
        <v>44354</v>
      </c>
      <c r="B55" t="s">
        <v>4982</v>
      </c>
      <c r="D55" t="s">
        <v>26</v>
      </c>
      <c r="F55" t="s">
        <v>16</v>
      </c>
      <c r="M55" t="s">
        <v>15</v>
      </c>
      <c r="O55" t="s">
        <v>12</v>
      </c>
      <c r="Q55" t="s">
        <v>13</v>
      </c>
      <c r="U55" t="s">
        <v>18</v>
      </c>
      <c r="AG55">
        <f>IF(ISERROR(VLOOKUP(#REF!,Usuarios[],3,FALSE)),0,VLOOKUP(#REF!,Usuarios[],3,FALSE))</f>
        <v>0</v>
      </c>
      <c r="AH55">
        <f>IF(ISERROR(VLOOKUP(#REF!,Usuarios[],2,FALSE)),0,VLOOKUP(#REF!,Usuarios[],2,FALSE))</f>
        <v>0</v>
      </c>
      <c r="AI55" t="str">
        <f>IF(EmocionesIniciales[[#This Row],[Date of Birth]]&gt;=2003,"Under 18", IF(EmocionesIniciales[[#This Row],[Date of Birth]]&gt;=1998,"From 18 to 23","Over 23"))</f>
        <v>Over 23</v>
      </c>
    </row>
    <row r="56" spans="1:35" x14ac:dyDescent="0.25">
      <c r="A56" s="1">
        <v>44326</v>
      </c>
      <c r="B56" t="s">
        <v>4969</v>
      </c>
      <c r="E56" t="s">
        <v>11</v>
      </c>
      <c r="M56" t="s">
        <v>15</v>
      </c>
      <c r="P56" t="s">
        <v>32</v>
      </c>
      <c r="S56" t="s">
        <v>1</v>
      </c>
      <c r="Z56" t="s">
        <v>24</v>
      </c>
      <c r="AG56">
        <f>IF(ISERROR(VLOOKUP(#REF!,Usuarios[],3,FALSE)),0,VLOOKUP(#REF!,Usuarios[],3,FALSE))</f>
        <v>0</v>
      </c>
      <c r="AH56">
        <f>IF(ISERROR(VLOOKUP(#REF!,Usuarios[],2,FALSE)),0,VLOOKUP(#REF!,Usuarios[],2,FALSE))</f>
        <v>0</v>
      </c>
      <c r="AI56" t="str">
        <f>IF(EmocionesIniciales[[#This Row],[Date of Birth]]&gt;=2003,"Under 18", IF(EmocionesIniciales[[#This Row],[Date of Birth]]&gt;=1998,"From 18 to 23","Over 23"))</f>
        <v>Over 23</v>
      </c>
    </row>
    <row r="57" spans="1:35" x14ac:dyDescent="0.25">
      <c r="A57" s="1">
        <v>44340</v>
      </c>
      <c r="B57" t="s">
        <v>4810</v>
      </c>
      <c r="I57" t="s">
        <v>4</v>
      </c>
      <c r="M57" t="s">
        <v>15</v>
      </c>
      <c r="AG57">
        <f>IF(ISERROR(VLOOKUP(#REF!,Usuarios[],3,FALSE)),0,VLOOKUP(#REF!,Usuarios[],3,FALSE))</f>
        <v>0</v>
      </c>
      <c r="AH57">
        <f>IF(ISERROR(VLOOKUP(#REF!,Usuarios[],2,FALSE)),0,VLOOKUP(#REF!,Usuarios[],2,FALSE))</f>
        <v>0</v>
      </c>
      <c r="AI57" t="str">
        <f>IF(EmocionesIniciales[[#This Row],[Date of Birth]]&gt;=2003,"Under 18", IF(EmocionesIniciales[[#This Row],[Date of Birth]]&gt;=1998,"From 18 to 23","Over 23"))</f>
        <v>Over 23</v>
      </c>
    </row>
    <row r="58" spans="1:35" x14ac:dyDescent="0.25">
      <c r="A58" s="1">
        <v>44340</v>
      </c>
      <c r="B58" t="s">
        <v>44</v>
      </c>
      <c r="V58" t="s">
        <v>20</v>
      </c>
      <c r="AG58">
        <f>IF(ISERROR(VLOOKUP(#REF!,Usuarios[],3,FALSE)),0,VLOOKUP(#REF!,Usuarios[],3,FALSE))</f>
        <v>0</v>
      </c>
      <c r="AH58">
        <f>IF(ISERROR(VLOOKUP(#REF!,Usuarios[],2,FALSE)),0,VLOOKUP(#REF!,Usuarios[],2,FALSE))</f>
        <v>0</v>
      </c>
      <c r="AI58" t="str">
        <f>IF(EmocionesIniciales[[#This Row],[Date of Birth]]&gt;=2003,"Under 18", IF(EmocionesIniciales[[#This Row],[Date of Birth]]&gt;=1998,"From 18 to 23","Over 23"))</f>
        <v>Over 23</v>
      </c>
    </row>
    <row r="59" spans="1:35" x14ac:dyDescent="0.25">
      <c r="A59" s="1">
        <v>44354</v>
      </c>
      <c r="B59" t="s">
        <v>4978</v>
      </c>
      <c r="N59" t="s">
        <v>17</v>
      </c>
      <c r="AA59" t="s">
        <v>535</v>
      </c>
      <c r="AG59">
        <f>IF(ISERROR(VLOOKUP(#REF!,Usuarios[],3,FALSE)),0,VLOOKUP(#REF!,Usuarios[],3,FALSE))</f>
        <v>0</v>
      </c>
      <c r="AH59">
        <f>IF(ISERROR(VLOOKUP(#REF!,Usuarios[],2,FALSE)),0,VLOOKUP(#REF!,Usuarios[],2,FALSE))</f>
        <v>0</v>
      </c>
      <c r="AI59" t="str">
        <f>IF(EmocionesIniciales[[#This Row],[Date of Birth]]&gt;=2003,"Under 18", IF(EmocionesIniciales[[#This Row],[Date of Birth]]&gt;=1998,"From 18 to 23","Over 23"))</f>
        <v>Over 23</v>
      </c>
    </row>
    <row r="60" spans="1:35" x14ac:dyDescent="0.25">
      <c r="A60" s="1">
        <v>44354</v>
      </c>
      <c r="B60" t="s">
        <v>4980</v>
      </c>
      <c r="P60" t="s">
        <v>32</v>
      </c>
      <c r="AG60">
        <f>IF(ISERROR(VLOOKUP(#REF!,Usuarios[],3,FALSE)),0,VLOOKUP(#REF!,Usuarios[],3,FALSE))</f>
        <v>0</v>
      </c>
      <c r="AH60">
        <f>IF(ISERROR(VLOOKUP(#REF!,Usuarios[],2,FALSE)),0,VLOOKUP(#REF!,Usuarios[],2,FALSE))</f>
        <v>0</v>
      </c>
      <c r="AI60" t="str">
        <f>IF(EmocionesIniciales[[#This Row],[Date of Birth]]&gt;=2003,"Under 18", IF(EmocionesIniciales[[#This Row],[Date of Birth]]&gt;=1998,"From 18 to 23","Over 23"))</f>
        <v>Over 23</v>
      </c>
    </row>
    <row r="61" spans="1:35" x14ac:dyDescent="0.25">
      <c r="A61" s="1">
        <v>44354</v>
      </c>
      <c r="B61" t="s">
        <v>4979</v>
      </c>
      <c r="C61" t="s">
        <v>10</v>
      </c>
      <c r="R61" t="s">
        <v>28</v>
      </c>
      <c r="AG61">
        <f>IF(ISERROR(VLOOKUP(#REF!,Usuarios[],3,FALSE)),0,VLOOKUP(#REF!,Usuarios[],3,FALSE))</f>
        <v>0</v>
      </c>
      <c r="AH61">
        <f>IF(ISERROR(VLOOKUP(#REF!,Usuarios[],2,FALSE)),0,VLOOKUP(#REF!,Usuarios[],2,FALSE))</f>
        <v>0</v>
      </c>
      <c r="AI61" t="str">
        <f>IF(EmocionesIniciales[[#This Row],[Date of Birth]]&gt;=2003,"Under 18", IF(EmocionesIniciales[[#This Row],[Date of Birth]]&gt;=1998,"From 18 to 23","Over 23"))</f>
        <v>Over 23</v>
      </c>
    </row>
    <row r="62" spans="1:35" x14ac:dyDescent="0.25">
      <c r="A62" s="1">
        <v>44326</v>
      </c>
      <c r="B62" t="s">
        <v>767</v>
      </c>
      <c r="D62" t="s">
        <v>26</v>
      </c>
      <c r="E62" t="s">
        <v>11</v>
      </c>
      <c r="V62" t="s">
        <v>20</v>
      </c>
      <c r="AG62">
        <f>IF(ISERROR(VLOOKUP(#REF!,Usuarios[],3,FALSE)),0,VLOOKUP(#REF!,Usuarios[],3,FALSE))</f>
        <v>0</v>
      </c>
      <c r="AH62">
        <f>IF(ISERROR(VLOOKUP(#REF!,Usuarios[],2,FALSE)),0,VLOOKUP(#REF!,Usuarios[],2,FALSE))</f>
        <v>0</v>
      </c>
      <c r="AI62" t="str">
        <f>IF(EmocionesIniciales[[#This Row],[Date of Birth]]&gt;=2003,"Under 18", IF(EmocionesIniciales[[#This Row],[Date of Birth]]&gt;=1998,"From 18 to 23","Over 23"))</f>
        <v>Over 23</v>
      </c>
    </row>
    <row r="63" spans="1:35" x14ac:dyDescent="0.25">
      <c r="A63" s="1">
        <v>44326</v>
      </c>
      <c r="B63" t="s">
        <v>582</v>
      </c>
      <c r="E63" t="s">
        <v>11</v>
      </c>
      <c r="M63" t="s">
        <v>15</v>
      </c>
      <c r="N63" t="s">
        <v>17</v>
      </c>
      <c r="AG63">
        <f>IF(ISERROR(VLOOKUP(#REF!,Usuarios[],3,FALSE)),0,VLOOKUP(#REF!,Usuarios[],3,FALSE))</f>
        <v>0</v>
      </c>
      <c r="AH63">
        <f>IF(ISERROR(VLOOKUP(#REF!,Usuarios[],2,FALSE)),0,VLOOKUP(#REF!,Usuarios[],2,FALSE))</f>
        <v>0</v>
      </c>
      <c r="AI63" t="str">
        <f>IF(EmocionesIniciales[[#This Row],[Date of Birth]]&gt;=2003,"Under 18", IF(EmocionesIniciales[[#This Row],[Date of Birth]]&gt;=1998,"From 18 to 23","Over 23"))</f>
        <v>Over 23</v>
      </c>
    </row>
    <row r="64" spans="1:35" x14ac:dyDescent="0.25">
      <c r="A64" s="1">
        <v>44354</v>
      </c>
      <c r="B64" t="s">
        <v>4836</v>
      </c>
      <c r="I64" t="s">
        <v>4</v>
      </c>
      <c r="W64" t="s">
        <v>2</v>
      </c>
      <c r="AG64">
        <f>IF(ISERROR(VLOOKUP(#REF!,Usuarios[],3,FALSE)),0,VLOOKUP(#REF!,Usuarios[],3,FALSE))</f>
        <v>0</v>
      </c>
      <c r="AH64">
        <f>IF(ISERROR(VLOOKUP(#REF!,Usuarios[],2,FALSE)),0,VLOOKUP(#REF!,Usuarios[],2,FALSE))</f>
        <v>0</v>
      </c>
      <c r="AI64" t="str">
        <f>IF(EmocionesIniciales[[#This Row],[Date of Birth]]&gt;=2003,"Under 18", IF(EmocionesIniciales[[#This Row],[Date of Birth]]&gt;=1998,"From 18 to 23","Over 23"))</f>
        <v>Over 23</v>
      </c>
    </row>
    <row r="65" spans="1:35" x14ac:dyDescent="0.25">
      <c r="A65" s="1">
        <v>44354</v>
      </c>
      <c r="B65" t="s">
        <v>4836</v>
      </c>
      <c r="I65" t="s">
        <v>4</v>
      </c>
      <c r="W65" t="s">
        <v>2</v>
      </c>
      <c r="AG65">
        <f>IF(ISERROR(VLOOKUP(#REF!,Usuarios[],3,FALSE)),0,VLOOKUP(#REF!,Usuarios[],3,FALSE))</f>
        <v>0</v>
      </c>
      <c r="AH65">
        <f>IF(ISERROR(VLOOKUP(#REF!,Usuarios[],2,FALSE)),0,VLOOKUP(#REF!,Usuarios[],2,FALSE))</f>
        <v>0</v>
      </c>
      <c r="AI65" t="str">
        <f>IF(EmocionesIniciales[[#This Row],[Date of Birth]]&gt;=2003,"Under 18", IF(EmocionesIniciales[[#This Row],[Date of Birth]]&gt;=1998,"From 18 to 23","Over 23"))</f>
        <v>Over 23</v>
      </c>
    </row>
    <row r="66" spans="1:35" x14ac:dyDescent="0.25">
      <c r="A66" s="1">
        <v>44320</v>
      </c>
      <c r="B66" t="s">
        <v>1836</v>
      </c>
      <c r="N66" t="s">
        <v>17</v>
      </c>
      <c r="U66" t="s">
        <v>18</v>
      </c>
      <c r="AG66">
        <f>IF(ISERROR(VLOOKUP(#REF!,Usuarios[],3,FALSE)),0,VLOOKUP(#REF!,Usuarios[],3,FALSE))</f>
        <v>0</v>
      </c>
      <c r="AH66">
        <f>IF(ISERROR(VLOOKUP(#REF!,Usuarios[],2,FALSE)),0,VLOOKUP(#REF!,Usuarios[],2,FALSE))</f>
        <v>0</v>
      </c>
      <c r="AI66" t="str">
        <f>IF(EmocionesIniciales[[#This Row],[Date of Birth]]&gt;=2003,"Under 18", IF(EmocionesIniciales[[#This Row],[Date of Birth]]&gt;=1998,"From 18 to 23","Over 23"))</f>
        <v>Over 23</v>
      </c>
    </row>
    <row r="67" spans="1:35" x14ac:dyDescent="0.25">
      <c r="A67" s="1">
        <v>44312</v>
      </c>
      <c r="B67" t="s">
        <v>572</v>
      </c>
      <c r="I67" t="s">
        <v>4</v>
      </c>
      <c r="U67" t="s">
        <v>18</v>
      </c>
      <c r="AG67">
        <f>IF(ISERROR(VLOOKUP(#REF!,Usuarios[],3,FALSE)),0,VLOOKUP(#REF!,Usuarios[],3,FALSE))</f>
        <v>0</v>
      </c>
      <c r="AH67">
        <f>IF(ISERROR(VLOOKUP(#REF!,Usuarios[],2,FALSE)),0,VLOOKUP(#REF!,Usuarios[],2,FALSE))</f>
        <v>0</v>
      </c>
      <c r="AI67" t="str">
        <f>IF(EmocionesIniciales[[#This Row],[Date of Birth]]&gt;=2003,"Under 18", IF(EmocionesIniciales[[#This Row],[Date of Birth]]&gt;=1998,"From 18 to 23","Over 23"))</f>
        <v>Over 23</v>
      </c>
    </row>
    <row r="68" spans="1:35" x14ac:dyDescent="0.25">
      <c r="A68" s="1">
        <v>44312</v>
      </c>
      <c r="B68" t="s">
        <v>1700</v>
      </c>
      <c r="D68" t="s">
        <v>26</v>
      </c>
      <c r="H68" t="s">
        <v>19</v>
      </c>
      <c r="AG68">
        <f>IF(ISERROR(VLOOKUP(#REF!,Usuarios[],3,FALSE)),0,VLOOKUP(#REF!,Usuarios[],3,FALSE))</f>
        <v>0</v>
      </c>
      <c r="AH68">
        <f>IF(ISERROR(VLOOKUP(#REF!,Usuarios[],2,FALSE)),0,VLOOKUP(#REF!,Usuarios[],2,FALSE))</f>
        <v>0</v>
      </c>
      <c r="AI68" t="str">
        <f>IF(EmocionesIniciales[[#This Row],[Date of Birth]]&gt;=2003,"Under 18", IF(EmocionesIniciales[[#This Row],[Date of Birth]]&gt;=1998,"From 18 to 23","Over 23"))</f>
        <v>Over 23</v>
      </c>
    </row>
    <row r="69" spans="1:35" x14ac:dyDescent="0.25">
      <c r="A69" s="1">
        <v>44354</v>
      </c>
      <c r="B69" t="s">
        <v>4701</v>
      </c>
      <c r="C69" t="s">
        <v>10</v>
      </c>
      <c r="D69" t="s">
        <v>26</v>
      </c>
      <c r="E69" t="s">
        <v>11</v>
      </c>
      <c r="F69" t="s">
        <v>16</v>
      </c>
      <c r="G69" t="s">
        <v>29</v>
      </c>
      <c r="H69" t="s">
        <v>19</v>
      </c>
      <c r="I69" t="s">
        <v>4</v>
      </c>
      <c r="J69" t="s">
        <v>31</v>
      </c>
      <c r="K69" t="s">
        <v>23</v>
      </c>
      <c r="L69" t="s">
        <v>21</v>
      </c>
      <c r="M69" t="s">
        <v>15</v>
      </c>
      <c r="N69" t="s">
        <v>17</v>
      </c>
      <c r="O69" t="s">
        <v>12</v>
      </c>
      <c r="P69" t="s">
        <v>32</v>
      </c>
      <c r="Q69" t="s">
        <v>13</v>
      </c>
      <c r="R69" t="s">
        <v>28</v>
      </c>
      <c r="S69" t="s">
        <v>1</v>
      </c>
      <c r="T69" t="s">
        <v>22</v>
      </c>
      <c r="U69" t="s">
        <v>18</v>
      </c>
      <c r="V69" t="s">
        <v>20</v>
      </c>
      <c r="W69" t="s">
        <v>2</v>
      </c>
      <c r="X69" t="s">
        <v>534</v>
      </c>
      <c r="Y69" t="s">
        <v>0</v>
      </c>
      <c r="Z69" t="s">
        <v>24</v>
      </c>
      <c r="AA69" t="s">
        <v>535</v>
      </c>
      <c r="AB69" t="s">
        <v>14</v>
      </c>
      <c r="AC69" t="s">
        <v>536</v>
      </c>
      <c r="AD69" t="s">
        <v>25</v>
      </c>
      <c r="AE69" t="s">
        <v>27</v>
      </c>
      <c r="AF69" t="s">
        <v>30</v>
      </c>
      <c r="AG69">
        <f>IF(ISERROR(VLOOKUP(#REF!,Usuarios[],3,FALSE)),0,VLOOKUP(#REF!,Usuarios[],3,FALSE))</f>
        <v>0</v>
      </c>
      <c r="AH69">
        <f>IF(ISERROR(VLOOKUP(#REF!,Usuarios[],2,FALSE)),0,VLOOKUP(#REF!,Usuarios[],2,FALSE))</f>
        <v>0</v>
      </c>
      <c r="AI69" t="str">
        <f>IF(EmocionesIniciales[[#This Row],[Date of Birth]]&gt;=2003,"Under 18", IF(EmocionesIniciales[[#This Row],[Date of Birth]]&gt;=1998,"From 18 to 23","Over 23"))</f>
        <v>Over 23</v>
      </c>
    </row>
    <row r="70" spans="1:35" x14ac:dyDescent="0.25">
      <c r="A70" s="1">
        <v>44312</v>
      </c>
      <c r="B70" t="s">
        <v>1827</v>
      </c>
      <c r="E70" t="s">
        <v>11</v>
      </c>
      <c r="F70" t="s">
        <v>16</v>
      </c>
      <c r="I70" t="s">
        <v>4</v>
      </c>
      <c r="J70" t="s">
        <v>31</v>
      </c>
      <c r="K70" t="s">
        <v>23</v>
      </c>
      <c r="M70" t="s">
        <v>15</v>
      </c>
      <c r="N70" t="s">
        <v>17</v>
      </c>
      <c r="P70" t="s">
        <v>32</v>
      </c>
      <c r="Q70" t="s">
        <v>13</v>
      </c>
      <c r="R70" t="s">
        <v>28</v>
      </c>
      <c r="S70" t="s">
        <v>1</v>
      </c>
      <c r="W70" t="s">
        <v>2</v>
      </c>
      <c r="Y70" t="s">
        <v>0</v>
      </c>
      <c r="Z70" t="s">
        <v>24</v>
      </c>
      <c r="AA70" t="s">
        <v>535</v>
      </c>
      <c r="AC70" t="s">
        <v>536</v>
      </c>
      <c r="AG70">
        <f>IF(ISERROR(VLOOKUP(#REF!,Usuarios[],3,FALSE)),0,VLOOKUP(#REF!,Usuarios[],3,FALSE))</f>
        <v>0</v>
      </c>
      <c r="AH70">
        <f>IF(ISERROR(VLOOKUP(#REF!,Usuarios[],2,FALSE)),0,VLOOKUP(#REF!,Usuarios[],2,FALSE))</f>
        <v>0</v>
      </c>
      <c r="AI70" t="str">
        <f>IF(EmocionesIniciales[[#This Row],[Date of Birth]]&gt;=2003,"Under 18", IF(EmocionesIniciales[[#This Row],[Date of Birth]]&gt;=1998,"From 18 to 23","Over 23"))</f>
        <v>Over 23</v>
      </c>
    </row>
    <row r="71" spans="1:35" x14ac:dyDescent="0.25">
      <c r="A71" s="1">
        <v>44326</v>
      </c>
      <c r="B71" t="s">
        <v>4971</v>
      </c>
      <c r="C71" t="s">
        <v>10</v>
      </c>
      <c r="D71" t="s">
        <v>26</v>
      </c>
      <c r="G71" t="s">
        <v>29</v>
      </c>
      <c r="H71" t="s">
        <v>19</v>
      </c>
      <c r="I71" t="s">
        <v>4</v>
      </c>
      <c r="L71" t="s">
        <v>21</v>
      </c>
      <c r="O71" t="s">
        <v>12</v>
      </c>
      <c r="T71" t="s">
        <v>22</v>
      </c>
      <c r="U71" t="s">
        <v>18</v>
      </c>
      <c r="V71" t="s">
        <v>20</v>
      </c>
      <c r="X71" t="s">
        <v>534</v>
      </c>
      <c r="AB71" t="s">
        <v>14</v>
      </c>
      <c r="AD71" t="s">
        <v>25</v>
      </c>
      <c r="AE71" t="s">
        <v>27</v>
      </c>
      <c r="AF71" t="s">
        <v>30</v>
      </c>
      <c r="AG71">
        <f>IF(ISERROR(VLOOKUP(#REF!,Usuarios[],3,FALSE)),0,VLOOKUP(#REF!,Usuarios[],3,FALSE))</f>
        <v>0</v>
      </c>
      <c r="AH71">
        <f>IF(ISERROR(VLOOKUP(#REF!,Usuarios[],2,FALSE)),0,VLOOKUP(#REF!,Usuarios[],2,FALSE))</f>
        <v>0</v>
      </c>
      <c r="AI71" t="str">
        <f>IF(EmocionesIniciales[[#This Row],[Date of Birth]]&gt;=2003,"Under 18", IF(EmocionesIniciales[[#This Row],[Date of Birth]]&gt;=1998,"From 18 to 23","Over 23"))</f>
        <v>Over 23</v>
      </c>
    </row>
    <row r="72" spans="1:35" x14ac:dyDescent="0.25">
      <c r="A72" s="1">
        <v>44332</v>
      </c>
      <c r="B72" t="s">
        <v>4972</v>
      </c>
      <c r="C72" t="s">
        <v>10</v>
      </c>
      <c r="T72" t="s">
        <v>22</v>
      </c>
      <c r="U72" t="s">
        <v>18</v>
      </c>
      <c r="Y72" t="s">
        <v>0</v>
      </c>
      <c r="AG72">
        <f>IF(ISERROR(VLOOKUP(#REF!,Usuarios[],3,FALSE)),0,VLOOKUP(#REF!,Usuarios[],3,FALSE))</f>
        <v>0</v>
      </c>
      <c r="AH72">
        <f>IF(ISERROR(VLOOKUP(#REF!,Usuarios[],2,FALSE)),0,VLOOKUP(#REF!,Usuarios[],2,FALSE))</f>
        <v>0</v>
      </c>
      <c r="AI72" t="str">
        <f>IF(EmocionesIniciales[[#This Row],[Date of Birth]]&gt;=2003,"Under 18", IF(EmocionesIniciales[[#This Row],[Date of Birth]]&gt;=1998,"From 18 to 23","Over 23"))</f>
        <v>Over 23</v>
      </c>
    </row>
    <row r="73" spans="1:35" x14ac:dyDescent="0.25">
      <c r="A73" s="1">
        <v>44295</v>
      </c>
      <c r="B73" t="s">
        <v>656</v>
      </c>
      <c r="E73" t="s">
        <v>11</v>
      </c>
      <c r="P73" t="s">
        <v>32</v>
      </c>
      <c r="AG73">
        <f>IF(ISERROR(VLOOKUP(#REF!,Usuarios[],3,FALSE)),0,VLOOKUP(#REF!,Usuarios[],3,FALSE))</f>
        <v>0</v>
      </c>
      <c r="AH73">
        <f>IF(ISERROR(VLOOKUP(#REF!,Usuarios[],2,FALSE)),0,VLOOKUP(#REF!,Usuarios[],2,FALSE))</f>
        <v>0</v>
      </c>
      <c r="AI73" t="str">
        <f>IF(EmocionesIniciales[[#This Row],[Date of Birth]]&gt;=2003,"Under 18", IF(EmocionesIniciales[[#This Row],[Date of Birth]]&gt;=1998,"From 18 to 23","Over 23"))</f>
        <v>Over 23</v>
      </c>
    </row>
    <row r="74" spans="1:35" x14ac:dyDescent="0.25">
      <c r="A74" s="1">
        <v>44315</v>
      </c>
      <c r="B74" t="s">
        <v>1690</v>
      </c>
      <c r="E74" t="s">
        <v>11</v>
      </c>
      <c r="F74" t="s">
        <v>16</v>
      </c>
      <c r="J74" t="s">
        <v>31</v>
      </c>
      <c r="N74" t="s">
        <v>17</v>
      </c>
      <c r="P74" t="s">
        <v>32</v>
      </c>
      <c r="Q74" t="s">
        <v>13</v>
      </c>
      <c r="S74" t="s">
        <v>1</v>
      </c>
      <c r="W74" t="s">
        <v>2</v>
      </c>
      <c r="Y74" t="s">
        <v>0</v>
      </c>
      <c r="Z74" t="s">
        <v>24</v>
      </c>
      <c r="AG74">
        <f>IF(ISERROR(VLOOKUP(#REF!,Usuarios[],3,FALSE)),0,VLOOKUP(#REF!,Usuarios[],3,FALSE))</f>
        <v>0</v>
      </c>
      <c r="AH74">
        <f>IF(ISERROR(VLOOKUP(#REF!,Usuarios[],2,FALSE)),0,VLOOKUP(#REF!,Usuarios[],2,FALSE))</f>
        <v>0</v>
      </c>
      <c r="AI74" t="str">
        <f>IF(EmocionesIniciales[[#This Row],[Date of Birth]]&gt;=2003,"Under 18", IF(EmocionesIniciales[[#This Row],[Date of Birth]]&gt;=1998,"From 18 to 23","Over 23"))</f>
        <v>Over 23</v>
      </c>
    </row>
    <row r="75" spans="1:35" x14ac:dyDescent="0.25">
      <c r="A75" s="1">
        <v>44320</v>
      </c>
      <c r="B75" t="s">
        <v>790</v>
      </c>
      <c r="E75" t="s">
        <v>11</v>
      </c>
      <c r="F75" t="s">
        <v>16</v>
      </c>
      <c r="J75" t="s">
        <v>31</v>
      </c>
      <c r="K75" t="s">
        <v>23</v>
      </c>
      <c r="M75" t="s">
        <v>15</v>
      </c>
      <c r="N75" t="s">
        <v>17</v>
      </c>
      <c r="P75" t="s">
        <v>32</v>
      </c>
      <c r="Q75" t="s">
        <v>13</v>
      </c>
      <c r="R75" t="s">
        <v>28</v>
      </c>
      <c r="S75" t="s">
        <v>1</v>
      </c>
      <c r="W75" t="s">
        <v>2</v>
      </c>
      <c r="Y75" t="s">
        <v>0</v>
      </c>
      <c r="Z75" t="s">
        <v>24</v>
      </c>
      <c r="AA75" t="s">
        <v>535</v>
      </c>
      <c r="AC75" t="s">
        <v>536</v>
      </c>
      <c r="AG75">
        <f>IF(ISERROR(VLOOKUP(#REF!,Usuarios[],3,FALSE)),0,VLOOKUP(#REF!,Usuarios[],3,FALSE))</f>
        <v>0</v>
      </c>
      <c r="AH75">
        <f>IF(ISERROR(VLOOKUP(#REF!,Usuarios[],2,FALSE)),0,VLOOKUP(#REF!,Usuarios[],2,FALSE))</f>
        <v>0</v>
      </c>
      <c r="AI75" t="str">
        <f>IF(EmocionesIniciales[[#This Row],[Date of Birth]]&gt;=2003,"Under 18", IF(EmocionesIniciales[[#This Row],[Date of Birth]]&gt;=1998,"From 18 to 23","Over 23"))</f>
        <v>Over 23</v>
      </c>
    </row>
    <row r="76" spans="1:35" x14ac:dyDescent="0.25">
      <c r="A76" s="1">
        <v>44315</v>
      </c>
      <c r="B76" t="s">
        <v>1712</v>
      </c>
      <c r="O76" t="s">
        <v>12</v>
      </c>
      <c r="AB76" t="s">
        <v>14</v>
      </c>
      <c r="AG76">
        <f>IF(ISERROR(VLOOKUP(#REF!,Usuarios[],3,FALSE)),0,VLOOKUP(#REF!,Usuarios[],3,FALSE))</f>
        <v>0</v>
      </c>
      <c r="AH76">
        <f>IF(ISERROR(VLOOKUP(#REF!,Usuarios[],2,FALSE)),0,VLOOKUP(#REF!,Usuarios[],2,FALSE))</f>
        <v>0</v>
      </c>
      <c r="AI76" t="str">
        <f>IF(EmocionesIniciales[[#This Row],[Date of Birth]]&gt;=2003,"Under 18", IF(EmocionesIniciales[[#This Row],[Date of Birth]]&gt;=1998,"From 18 to 23","Over 23"))</f>
        <v>Over 23</v>
      </c>
    </row>
    <row r="77" spans="1:35" x14ac:dyDescent="0.25">
      <c r="A77" s="1">
        <v>44298</v>
      </c>
      <c r="B77" t="s">
        <v>560</v>
      </c>
      <c r="N77" t="s">
        <v>17</v>
      </c>
      <c r="W77" t="s">
        <v>2</v>
      </c>
      <c r="AG77">
        <f>IF(ISERROR(VLOOKUP(#REF!,Usuarios[],3,FALSE)),0,VLOOKUP(#REF!,Usuarios[],3,FALSE))</f>
        <v>0</v>
      </c>
      <c r="AH77">
        <f>IF(ISERROR(VLOOKUP(#REF!,Usuarios[],2,FALSE)),0,VLOOKUP(#REF!,Usuarios[],2,FALSE))</f>
        <v>0</v>
      </c>
      <c r="AI77" t="str">
        <f>IF(EmocionesIniciales[[#This Row],[Date of Birth]]&gt;=2003,"Under 18", IF(EmocionesIniciales[[#This Row],[Date of Birth]]&gt;=1998,"From 18 to 23","Over 23"))</f>
        <v>Over 23</v>
      </c>
    </row>
    <row r="78" spans="1:35" x14ac:dyDescent="0.25">
      <c r="A78" s="1">
        <v>44320</v>
      </c>
      <c r="B78" t="s">
        <v>1622</v>
      </c>
      <c r="E78" t="s">
        <v>11</v>
      </c>
      <c r="M78" t="s">
        <v>15</v>
      </c>
      <c r="N78" t="s">
        <v>17</v>
      </c>
      <c r="O78" t="s">
        <v>12</v>
      </c>
      <c r="Q78" t="s">
        <v>13</v>
      </c>
      <c r="W78" t="s">
        <v>2</v>
      </c>
      <c r="Z78" t="s">
        <v>24</v>
      </c>
      <c r="AG78">
        <f>IF(ISERROR(VLOOKUP(#REF!,Usuarios[],3,FALSE)),0,VLOOKUP(#REF!,Usuarios[],3,FALSE))</f>
        <v>0</v>
      </c>
      <c r="AH78">
        <f>IF(ISERROR(VLOOKUP(#REF!,Usuarios[],2,FALSE)),0,VLOOKUP(#REF!,Usuarios[],2,FALSE))</f>
        <v>0</v>
      </c>
      <c r="AI78" t="str">
        <f>IF(EmocionesIniciales[[#This Row],[Date of Birth]]&gt;=2003,"Under 18", IF(EmocionesIniciales[[#This Row],[Date of Birth]]&gt;=1998,"From 18 to 23","Over 23"))</f>
        <v>Over 23</v>
      </c>
    </row>
    <row r="79" spans="1:35" x14ac:dyDescent="0.25">
      <c r="A79" s="1">
        <v>44284</v>
      </c>
      <c r="B79" t="s">
        <v>46</v>
      </c>
      <c r="I79" t="s">
        <v>4</v>
      </c>
      <c r="AG79">
        <f>IF(ISERROR(VLOOKUP(#REF!,Usuarios[],3,FALSE)),0,VLOOKUP(#REF!,Usuarios[],3,FALSE))</f>
        <v>0</v>
      </c>
      <c r="AH79">
        <f>IF(ISERROR(VLOOKUP(#REF!,Usuarios[],2,FALSE)),0,VLOOKUP(#REF!,Usuarios[],2,FALSE))</f>
        <v>0</v>
      </c>
      <c r="AI79" t="str">
        <f>IF(EmocionesIniciales[[#This Row],[Date of Birth]]&gt;=2003,"Under 18", IF(EmocionesIniciales[[#This Row],[Date of Birth]]&gt;=1998,"From 18 to 23","Over 23"))</f>
        <v>Over 23</v>
      </c>
    </row>
    <row r="80" spans="1:35" x14ac:dyDescent="0.25">
      <c r="A80" s="1">
        <v>44315</v>
      </c>
      <c r="B80" t="s">
        <v>1796</v>
      </c>
      <c r="C80" t="s">
        <v>10</v>
      </c>
      <c r="E80" t="s">
        <v>11</v>
      </c>
      <c r="S80" t="s">
        <v>1</v>
      </c>
      <c r="Z80" t="s">
        <v>24</v>
      </c>
      <c r="AG80">
        <f>IF(ISERROR(VLOOKUP(#REF!,Usuarios[],3,FALSE)),0,VLOOKUP(#REF!,Usuarios[],3,FALSE))</f>
        <v>0</v>
      </c>
      <c r="AH80">
        <f>IF(ISERROR(VLOOKUP(#REF!,Usuarios[],2,FALSE)),0,VLOOKUP(#REF!,Usuarios[],2,FALSE))</f>
        <v>0</v>
      </c>
      <c r="AI80" t="str">
        <f>IF(EmocionesIniciales[[#This Row],[Date of Birth]]&gt;=2003,"Under 18", IF(EmocionesIniciales[[#This Row],[Date of Birth]]&gt;=1998,"From 18 to 23","Over 23"))</f>
        <v>Over 23</v>
      </c>
    </row>
    <row r="81" spans="1:35" x14ac:dyDescent="0.25">
      <c r="A81" s="1">
        <v>44315</v>
      </c>
      <c r="B81" t="s">
        <v>1797</v>
      </c>
      <c r="C81" t="s">
        <v>10</v>
      </c>
      <c r="E81" t="s">
        <v>11</v>
      </c>
      <c r="R81" t="s">
        <v>28</v>
      </c>
      <c r="S81" t="s">
        <v>1</v>
      </c>
      <c r="AG81">
        <f>IF(ISERROR(VLOOKUP(#REF!,Usuarios[],3,FALSE)),0,VLOOKUP(#REF!,Usuarios[],3,FALSE))</f>
        <v>0</v>
      </c>
      <c r="AH81">
        <f>IF(ISERROR(VLOOKUP(#REF!,Usuarios[],2,FALSE)),0,VLOOKUP(#REF!,Usuarios[],2,FALSE))</f>
        <v>0</v>
      </c>
      <c r="AI81" t="str">
        <f>IF(EmocionesIniciales[[#This Row],[Date of Birth]]&gt;=2003,"Under 18", IF(EmocionesIniciales[[#This Row],[Date of Birth]]&gt;=1998,"From 18 to 23","Over 23"))</f>
        <v>Over 23</v>
      </c>
    </row>
    <row r="82" spans="1:35" x14ac:dyDescent="0.25">
      <c r="A82" s="1">
        <v>44320</v>
      </c>
      <c r="B82" t="s">
        <v>1804</v>
      </c>
      <c r="E82" t="s">
        <v>11</v>
      </c>
      <c r="J82" t="s">
        <v>31</v>
      </c>
      <c r="K82" t="s">
        <v>23</v>
      </c>
      <c r="N82" t="s">
        <v>17</v>
      </c>
      <c r="O82" t="s">
        <v>12</v>
      </c>
      <c r="Q82" t="s">
        <v>13</v>
      </c>
      <c r="R82" t="s">
        <v>28</v>
      </c>
      <c r="AA82" t="s">
        <v>535</v>
      </c>
      <c r="AG82">
        <f>IF(ISERROR(VLOOKUP(#REF!,Usuarios[],3,FALSE)),0,VLOOKUP(#REF!,Usuarios[],3,FALSE))</f>
        <v>0</v>
      </c>
      <c r="AH82">
        <f>IF(ISERROR(VLOOKUP(#REF!,Usuarios[],2,FALSE)),0,VLOOKUP(#REF!,Usuarios[],2,FALSE))</f>
        <v>0</v>
      </c>
      <c r="AI82" t="str">
        <f>IF(EmocionesIniciales[[#This Row],[Date of Birth]]&gt;=2003,"Under 18", IF(EmocionesIniciales[[#This Row],[Date of Birth]]&gt;=1998,"From 18 to 23","Over 23"))</f>
        <v>Over 23</v>
      </c>
    </row>
    <row r="83" spans="1:35" x14ac:dyDescent="0.25">
      <c r="A83" s="1">
        <v>44315</v>
      </c>
      <c r="B83" t="s">
        <v>1802</v>
      </c>
      <c r="C83" t="s">
        <v>10</v>
      </c>
      <c r="I83" t="s">
        <v>4</v>
      </c>
      <c r="L83" t="s">
        <v>21</v>
      </c>
      <c r="O83" t="s">
        <v>12</v>
      </c>
      <c r="V83" t="s">
        <v>20</v>
      </c>
      <c r="AB83" t="s">
        <v>14</v>
      </c>
      <c r="AG83">
        <f>IF(ISERROR(VLOOKUP(#REF!,Usuarios[],3,FALSE)),0,VLOOKUP(#REF!,Usuarios[],3,FALSE))</f>
        <v>0</v>
      </c>
      <c r="AH83">
        <f>IF(ISERROR(VLOOKUP(#REF!,Usuarios[],2,FALSE)),0,VLOOKUP(#REF!,Usuarios[],2,FALSE))</f>
        <v>0</v>
      </c>
      <c r="AI83" t="str">
        <f>IF(EmocionesIniciales[[#This Row],[Date of Birth]]&gt;=2003,"Under 18", IF(EmocionesIniciales[[#This Row],[Date of Birth]]&gt;=1998,"From 18 to 23","Over 23"))</f>
        <v>Over 23</v>
      </c>
    </row>
    <row r="84" spans="1:35" x14ac:dyDescent="0.25">
      <c r="A84" s="1">
        <v>44292</v>
      </c>
      <c r="B84" t="s">
        <v>65</v>
      </c>
      <c r="Q84" t="s">
        <v>13</v>
      </c>
      <c r="AG84">
        <f>IF(ISERROR(VLOOKUP(#REF!,Usuarios[],3,FALSE)),0,VLOOKUP(#REF!,Usuarios[],3,FALSE))</f>
        <v>0</v>
      </c>
      <c r="AH84">
        <f>IF(ISERROR(VLOOKUP(#REF!,Usuarios[],2,FALSE)),0,VLOOKUP(#REF!,Usuarios[],2,FALSE))</f>
        <v>0</v>
      </c>
      <c r="AI84" t="str">
        <f>IF(EmocionesIniciales[[#This Row],[Date of Birth]]&gt;=2003,"Under 18", IF(EmocionesIniciales[[#This Row],[Date of Birth]]&gt;=1998,"From 18 to 23","Over 23"))</f>
        <v>Over 23</v>
      </c>
    </row>
    <row r="85" spans="1:35" x14ac:dyDescent="0.25">
      <c r="A85" s="1">
        <v>44292</v>
      </c>
      <c r="B85" t="s">
        <v>713</v>
      </c>
      <c r="N85" t="s">
        <v>17</v>
      </c>
      <c r="Z85" t="s">
        <v>24</v>
      </c>
      <c r="AG85">
        <f>IF(ISERROR(VLOOKUP(#REF!,Usuarios[],3,FALSE)),0,VLOOKUP(#REF!,Usuarios[],3,FALSE))</f>
        <v>0</v>
      </c>
      <c r="AH85">
        <f>IF(ISERROR(VLOOKUP(#REF!,Usuarios[],2,FALSE)),0,VLOOKUP(#REF!,Usuarios[],2,FALSE))</f>
        <v>0</v>
      </c>
      <c r="AI85" t="str">
        <f>IF(EmocionesIniciales[[#This Row],[Date of Birth]]&gt;=2003,"Under 18", IF(EmocionesIniciales[[#This Row],[Date of Birth]]&gt;=1998,"From 18 to 23","Over 23"))</f>
        <v>Over 23</v>
      </c>
    </row>
    <row r="86" spans="1:35" x14ac:dyDescent="0.25">
      <c r="A86" s="1">
        <v>44292</v>
      </c>
      <c r="B86" t="s">
        <v>712</v>
      </c>
      <c r="F86" t="s">
        <v>16</v>
      </c>
      <c r="AG86">
        <f>IF(ISERROR(VLOOKUP(#REF!,Usuarios[],3,FALSE)),0,VLOOKUP(#REF!,Usuarios[],3,FALSE))</f>
        <v>0</v>
      </c>
      <c r="AH86">
        <f>IF(ISERROR(VLOOKUP(#REF!,Usuarios[],2,FALSE)),0,VLOOKUP(#REF!,Usuarios[],2,FALSE))</f>
        <v>0</v>
      </c>
      <c r="AI86" t="str">
        <f>IF(EmocionesIniciales[[#This Row],[Date of Birth]]&gt;=2003,"Under 18", IF(EmocionesIniciales[[#This Row],[Date of Birth]]&gt;=1998,"From 18 to 23","Over 23"))</f>
        <v>Over 23</v>
      </c>
    </row>
    <row r="87" spans="1:35" x14ac:dyDescent="0.25">
      <c r="A87" s="1">
        <v>44292</v>
      </c>
      <c r="B87" t="s">
        <v>711</v>
      </c>
      <c r="F87" t="s">
        <v>16</v>
      </c>
      <c r="U87" t="s">
        <v>18</v>
      </c>
      <c r="Z87" t="s">
        <v>24</v>
      </c>
      <c r="AG87">
        <f>IF(ISERROR(VLOOKUP(#REF!,Usuarios[],3,FALSE)),0,VLOOKUP(#REF!,Usuarios[],3,FALSE))</f>
        <v>0</v>
      </c>
      <c r="AH87">
        <f>IF(ISERROR(VLOOKUP(#REF!,Usuarios[],2,FALSE)),0,VLOOKUP(#REF!,Usuarios[],2,FALSE))</f>
        <v>0</v>
      </c>
      <c r="AI87" t="str">
        <f>IF(EmocionesIniciales[[#This Row],[Date of Birth]]&gt;=2003,"Under 18", IF(EmocionesIniciales[[#This Row],[Date of Birth]]&gt;=1998,"From 18 to 23","Over 23"))</f>
        <v>Over 23</v>
      </c>
    </row>
    <row r="88" spans="1:35" x14ac:dyDescent="0.25">
      <c r="A88" s="1">
        <v>44315</v>
      </c>
      <c r="B88" t="s">
        <v>1639</v>
      </c>
      <c r="U88" t="s">
        <v>18</v>
      </c>
      <c r="V88" t="s">
        <v>20</v>
      </c>
      <c r="AG88">
        <f>IF(ISERROR(VLOOKUP(#REF!,Usuarios[],3,FALSE)),0,VLOOKUP(#REF!,Usuarios[],3,FALSE))</f>
        <v>0</v>
      </c>
      <c r="AH88">
        <f>IF(ISERROR(VLOOKUP(#REF!,Usuarios[],2,FALSE)),0,VLOOKUP(#REF!,Usuarios[],2,FALSE))</f>
        <v>0</v>
      </c>
      <c r="AI88" t="str">
        <f>IF(EmocionesIniciales[[#This Row],[Date of Birth]]&gt;=2003,"Under 18", IF(EmocionesIniciales[[#This Row],[Date of Birth]]&gt;=1998,"From 18 to 23","Over 23"))</f>
        <v>Over 23</v>
      </c>
    </row>
    <row r="89" spans="1:35" x14ac:dyDescent="0.25">
      <c r="A89" s="1">
        <v>44292</v>
      </c>
      <c r="B89" t="s">
        <v>44</v>
      </c>
      <c r="V89" t="s">
        <v>20</v>
      </c>
      <c r="AG89">
        <f>IF(ISERROR(VLOOKUP(#REF!,Usuarios[],3,FALSE)),0,VLOOKUP(#REF!,Usuarios[],3,FALSE))</f>
        <v>0</v>
      </c>
      <c r="AH89">
        <f>IF(ISERROR(VLOOKUP(#REF!,Usuarios[],2,FALSE)),0,VLOOKUP(#REF!,Usuarios[],2,FALSE))</f>
        <v>0</v>
      </c>
      <c r="AI89" t="str">
        <f>IF(EmocionesIniciales[[#This Row],[Date of Birth]]&gt;=2003,"Under 18", IF(EmocionesIniciales[[#This Row],[Date of Birth]]&gt;=1998,"From 18 to 23","Over 23"))</f>
        <v>Over 23</v>
      </c>
    </row>
    <row r="90" spans="1:35" x14ac:dyDescent="0.25">
      <c r="A90" s="1">
        <v>44292</v>
      </c>
      <c r="B90" t="s">
        <v>707</v>
      </c>
      <c r="N90" t="s">
        <v>17</v>
      </c>
      <c r="Q90" t="s">
        <v>13</v>
      </c>
      <c r="Z90" t="s">
        <v>24</v>
      </c>
      <c r="AG90">
        <f>IF(ISERROR(VLOOKUP(#REF!,Usuarios[],3,FALSE)),0,VLOOKUP(#REF!,Usuarios[],3,FALSE))</f>
        <v>0</v>
      </c>
      <c r="AH90">
        <f>IF(ISERROR(VLOOKUP(#REF!,Usuarios[],2,FALSE)),0,VLOOKUP(#REF!,Usuarios[],2,FALSE))</f>
        <v>0</v>
      </c>
      <c r="AI90" t="str">
        <f>IF(EmocionesIniciales[[#This Row],[Date of Birth]]&gt;=2003,"Under 18", IF(EmocionesIniciales[[#This Row],[Date of Birth]]&gt;=1998,"From 18 to 23","Over 23"))</f>
        <v>Over 23</v>
      </c>
    </row>
    <row r="91" spans="1:35" x14ac:dyDescent="0.25">
      <c r="A91" s="1">
        <v>44292</v>
      </c>
      <c r="B91" t="s">
        <v>661</v>
      </c>
      <c r="G91" t="s">
        <v>29</v>
      </c>
      <c r="AG91">
        <f>IF(ISERROR(VLOOKUP(#REF!,Usuarios[],3,FALSE)),0,VLOOKUP(#REF!,Usuarios[],3,FALSE))</f>
        <v>0</v>
      </c>
      <c r="AH91">
        <f>IF(ISERROR(VLOOKUP(#REF!,Usuarios[],2,FALSE)),0,VLOOKUP(#REF!,Usuarios[],2,FALSE))</f>
        <v>0</v>
      </c>
      <c r="AI91" t="str">
        <f>IF(EmocionesIniciales[[#This Row],[Date of Birth]]&gt;=2003,"Under 18", IF(EmocionesIniciales[[#This Row],[Date of Birth]]&gt;=1998,"From 18 to 23","Over 23"))</f>
        <v>Over 23</v>
      </c>
    </row>
    <row r="92" spans="1:35" x14ac:dyDescent="0.25">
      <c r="A92" s="1">
        <v>44292</v>
      </c>
      <c r="B92" t="s">
        <v>660</v>
      </c>
      <c r="G92" t="s">
        <v>29</v>
      </c>
      <c r="H92" t="s">
        <v>19</v>
      </c>
      <c r="I92" t="s">
        <v>4</v>
      </c>
      <c r="T92" t="s">
        <v>22</v>
      </c>
      <c r="U92" t="s">
        <v>18</v>
      </c>
      <c r="V92" t="s">
        <v>20</v>
      </c>
      <c r="AG92">
        <f>IF(ISERROR(VLOOKUP(#REF!,Usuarios[],3,FALSE)),0,VLOOKUP(#REF!,Usuarios[],3,FALSE))</f>
        <v>0</v>
      </c>
      <c r="AH92">
        <f>IF(ISERROR(VLOOKUP(#REF!,Usuarios[],2,FALSE)),0,VLOOKUP(#REF!,Usuarios[],2,FALSE))</f>
        <v>0</v>
      </c>
      <c r="AI92" t="str">
        <f>IF(EmocionesIniciales[[#This Row],[Date of Birth]]&gt;=2003,"Under 18", IF(EmocionesIniciales[[#This Row],[Date of Birth]]&gt;=1998,"From 18 to 23","Over 23"))</f>
        <v>Over 23</v>
      </c>
    </row>
    <row r="93" spans="1:35" x14ac:dyDescent="0.25">
      <c r="A93" s="1">
        <v>44292</v>
      </c>
      <c r="B93" t="s">
        <v>79</v>
      </c>
      <c r="C93" t="s">
        <v>10</v>
      </c>
      <c r="O93" t="s">
        <v>12</v>
      </c>
      <c r="V93" t="s">
        <v>20</v>
      </c>
      <c r="AG93">
        <f>IF(ISERROR(VLOOKUP(#REF!,Usuarios[],3,FALSE)),0,VLOOKUP(#REF!,Usuarios[],3,FALSE))</f>
        <v>0</v>
      </c>
      <c r="AH93">
        <f>IF(ISERROR(VLOOKUP(#REF!,Usuarios[],2,FALSE)),0,VLOOKUP(#REF!,Usuarios[],2,FALSE))</f>
        <v>0</v>
      </c>
      <c r="AI93" t="str">
        <f>IF(EmocionesIniciales[[#This Row],[Date of Birth]]&gt;=2003,"Under 18", IF(EmocionesIniciales[[#This Row],[Date of Birth]]&gt;=1998,"From 18 to 23","Over 23"))</f>
        <v>Over 23</v>
      </c>
    </row>
    <row r="94" spans="1:35" x14ac:dyDescent="0.25">
      <c r="A94" s="1">
        <v>44284</v>
      </c>
      <c r="B94" t="s">
        <v>60</v>
      </c>
      <c r="E94" t="s">
        <v>11</v>
      </c>
      <c r="K94" t="s">
        <v>23</v>
      </c>
      <c r="R94" t="s">
        <v>28</v>
      </c>
      <c r="AG94">
        <f>IF(ISERROR(VLOOKUP(#REF!,Usuarios[],3,FALSE)),0,VLOOKUP(#REF!,Usuarios[],3,FALSE))</f>
        <v>0</v>
      </c>
      <c r="AH94">
        <f>IF(ISERROR(VLOOKUP(#REF!,Usuarios[],2,FALSE)),0,VLOOKUP(#REF!,Usuarios[],2,FALSE))</f>
        <v>0</v>
      </c>
      <c r="AI94" t="str">
        <f>IF(EmocionesIniciales[[#This Row],[Date of Birth]]&gt;=2003,"Under 18", IF(EmocionesIniciales[[#This Row],[Date of Birth]]&gt;=1998,"From 18 to 23","Over 23"))</f>
        <v>Over 23</v>
      </c>
    </row>
    <row r="95" spans="1:35" x14ac:dyDescent="0.25">
      <c r="A95" s="1">
        <v>44315</v>
      </c>
      <c r="B95" t="s">
        <v>1672</v>
      </c>
      <c r="F95" t="s">
        <v>16</v>
      </c>
      <c r="O95" t="s">
        <v>12</v>
      </c>
      <c r="Q95" t="s">
        <v>13</v>
      </c>
      <c r="AB95" t="s">
        <v>14</v>
      </c>
      <c r="AG95">
        <f>IF(ISERROR(VLOOKUP(#REF!,Usuarios[],3,FALSE)),0,VLOOKUP(#REF!,Usuarios[],3,FALSE))</f>
        <v>0</v>
      </c>
      <c r="AH95">
        <f>IF(ISERROR(VLOOKUP(#REF!,Usuarios[],2,FALSE)),0,VLOOKUP(#REF!,Usuarios[],2,FALSE))</f>
        <v>0</v>
      </c>
      <c r="AI95" t="str">
        <f>IF(EmocionesIniciales[[#This Row],[Date of Birth]]&gt;=2003,"Under 18", IF(EmocionesIniciales[[#This Row],[Date of Birth]]&gt;=1998,"From 18 to 23","Over 23"))</f>
        <v>Over 23</v>
      </c>
    </row>
    <row r="96" spans="1:35" x14ac:dyDescent="0.25">
      <c r="A96" s="1">
        <v>44292</v>
      </c>
      <c r="B96" t="s">
        <v>783</v>
      </c>
      <c r="M96" t="s">
        <v>15</v>
      </c>
      <c r="U96" t="s">
        <v>18</v>
      </c>
      <c r="V96" t="s">
        <v>20</v>
      </c>
      <c r="Z96" t="s">
        <v>24</v>
      </c>
      <c r="AG96">
        <f>IF(ISERROR(VLOOKUP(#REF!,Usuarios[],3,FALSE)),0,VLOOKUP(#REF!,Usuarios[],3,FALSE))</f>
        <v>0</v>
      </c>
      <c r="AH96">
        <f>IF(ISERROR(VLOOKUP(#REF!,Usuarios[],2,FALSE)),0,VLOOKUP(#REF!,Usuarios[],2,FALSE))</f>
        <v>0</v>
      </c>
      <c r="AI96" t="str">
        <f>IF(EmocionesIniciales[[#This Row],[Date of Birth]]&gt;=2003,"Under 18", IF(EmocionesIniciales[[#This Row],[Date of Birth]]&gt;=1998,"From 18 to 23","Over 23"))</f>
        <v>Over 23</v>
      </c>
    </row>
    <row r="97" spans="1:35" x14ac:dyDescent="0.25">
      <c r="A97" s="1">
        <v>44292</v>
      </c>
      <c r="B97" t="s">
        <v>784</v>
      </c>
      <c r="I97" t="s">
        <v>4</v>
      </c>
      <c r="U97" t="s">
        <v>18</v>
      </c>
      <c r="V97" t="s">
        <v>20</v>
      </c>
      <c r="AG97">
        <f>IF(ISERROR(VLOOKUP(#REF!,Usuarios[],3,FALSE)),0,VLOOKUP(#REF!,Usuarios[],3,FALSE))</f>
        <v>0</v>
      </c>
      <c r="AH97">
        <f>IF(ISERROR(VLOOKUP(#REF!,Usuarios[],2,FALSE)),0,VLOOKUP(#REF!,Usuarios[],2,FALSE))</f>
        <v>0</v>
      </c>
      <c r="AI97" t="str">
        <f>IF(EmocionesIniciales[[#This Row],[Date of Birth]]&gt;=2003,"Under 18", IF(EmocionesIniciales[[#This Row],[Date of Birth]]&gt;=1998,"From 18 to 23","Over 23"))</f>
        <v>Over 23</v>
      </c>
    </row>
    <row r="98" spans="1:35" x14ac:dyDescent="0.25">
      <c r="A98" s="1">
        <v>44320</v>
      </c>
      <c r="B98" t="s">
        <v>1725</v>
      </c>
      <c r="C98" t="s">
        <v>10</v>
      </c>
      <c r="G98" t="s">
        <v>29</v>
      </c>
      <c r="I98" t="s">
        <v>4</v>
      </c>
      <c r="L98" t="s">
        <v>21</v>
      </c>
      <c r="T98" t="s">
        <v>22</v>
      </c>
      <c r="U98" t="s">
        <v>18</v>
      </c>
      <c r="X98" t="s">
        <v>534</v>
      </c>
      <c r="AG98">
        <f>IF(ISERROR(VLOOKUP(#REF!,Usuarios[],3,FALSE)),0,VLOOKUP(#REF!,Usuarios[],3,FALSE))</f>
        <v>0</v>
      </c>
      <c r="AH98">
        <f>IF(ISERROR(VLOOKUP(#REF!,Usuarios[],2,FALSE)),0,VLOOKUP(#REF!,Usuarios[],2,FALSE))</f>
        <v>0</v>
      </c>
      <c r="AI98" t="str">
        <f>IF(EmocionesIniciales[[#This Row],[Date of Birth]]&gt;=2003,"Under 18", IF(EmocionesIniciales[[#This Row],[Date of Birth]]&gt;=1998,"From 18 to 23","Over 23"))</f>
        <v>Over 23</v>
      </c>
    </row>
    <row r="99" spans="1:35" x14ac:dyDescent="0.25">
      <c r="A99" s="1">
        <v>44292</v>
      </c>
      <c r="B99" t="s">
        <v>763</v>
      </c>
      <c r="E99" t="s">
        <v>11</v>
      </c>
      <c r="M99" t="s">
        <v>15</v>
      </c>
      <c r="V99" t="s">
        <v>20</v>
      </c>
      <c r="Z99" t="s">
        <v>24</v>
      </c>
      <c r="AG99">
        <f>IF(ISERROR(VLOOKUP(#REF!,Usuarios[],3,FALSE)),0,VLOOKUP(#REF!,Usuarios[],3,FALSE))</f>
        <v>0</v>
      </c>
      <c r="AH99">
        <f>IF(ISERROR(VLOOKUP(#REF!,Usuarios[],2,FALSE)),0,VLOOKUP(#REF!,Usuarios[],2,FALSE))</f>
        <v>0</v>
      </c>
      <c r="AI99" t="str">
        <f>IF(EmocionesIniciales[[#This Row],[Date of Birth]]&gt;=2003,"Under 18", IF(EmocionesIniciales[[#This Row],[Date of Birth]]&gt;=1998,"From 18 to 23","Over 23"))</f>
        <v>Over 23</v>
      </c>
    </row>
    <row r="100" spans="1:35" x14ac:dyDescent="0.25">
      <c r="A100" s="1">
        <v>44292</v>
      </c>
      <c r="B100" t="s">
        <v>582</v>
      </c>
      <c r="E100" t="s">
        <v>11</v>
      </c>
      <c r="M100" t="s">
        <v>15</v>
      </c>
      <c r="N100" t="s">
        <v>17</v>
      </c>
      <c r="AG100">
        <f>IF(ISERROR(VLOOKUP(#REF!,Usuarios[],3,FALSE)),0,VLOOKUP(#REF!,Usuarios[],3,FALSE))</f>
        <v>0</v>
      </c>
      <c r="AH100">
        <f>IF(ISERROR(VLOOKUP(#REF!,Usuarios[],2,FALSE)),0,VLOOKUP(#REF!,Usuarios[],2,FALSE))</f>
        <v>0</v>
      </c>
      <c r="AI100" t="str">
        <f>IF(EmocionesIniciales[[#This Row],[Date of Birth]]&gt;=2003,"Under 18", IF(EmocionesIniciales[[#This Row],[Date of Birth]]&gt;=1998,"From 18 to 23","Over 23"))</f>
        <v>Over 23</v>
      </c>
    </row>
    <row r="101" spans="1:35" x14ac:dyDescent="0.25">
      <c r="A101" s="1">
        <v>44292</v>
      </c>
      <c r="B101" t="s">
        <v>808</v>
      </c>
      <c r="H101" t="s">
        <v>19</v>
      </c>
      <c r="L101" t="s">
        <v>21</v>
      </c>
      <c r="N101" t="s">
        <v>17</v>
      </c>
      <c r="U101" t="s">
        <v>18</v>
      </c>
      <c r="AB101" t="s">
        <v>14</v>
      </c>
      <c r="AE101" t="s">
        <v>27</v>
      </c>
      <c r="AG101">
        <f>IF(ISERROR(VLOOKUP(#REF!,Usuarios[],3,FALSE)),0,VLOOKUP(#REF!,Usuarios[],3,FALSE))</f>
        <v>0</v>
      </c>
      <c r="AH101">
        <f>IF(ISERROR(VLOOKUP(#REF!,Usuarios[],2,FALSE)),0,VLOOKUP(#REF!,Usuarios[],2,FALSE))</f>
        <v>0</v>
      </c>
      <c r="AI101" t="str">
        <f>IF(EmocionesIniciales[[#This Row],[Date of Birth]]&gt;=2003,"Under 18", IF(EmocionesIniciales[[#This Row],[Date of Birth]]&gt;=1998,"From 18 to 23","Over 23"))</f>
        <v>Over 23</v>
      </c>
    </row>
    <row r="102" spans="1:35" x14ac:dyDescent="0.25">
      <c r="A102" s="1">
        <v>44292</v>
      </c>
      <c r="B102" t="s">
        <v>741</v>
      </c>
      <c r="C102" t="s">
        <v>10</v>
      </c>
      <c r="V102" t="s">
        <v>20</v>
      </c>
      <c r="AG102">
        <f>IF(ISERROR(VLOOKUP(#REF!,Usuarios[],3,FALSE)),0,VLOOKUP(#REF!,Usuarios[],3,FALSE))</f>
        <v>0</v>
      </c>
      <c r="AH102">
        <f>IF(ISERROR(VLOOKUP(#REF!,Usuarios[],2,FALSE)),0,VLOOKUP(#REF!,Usuarios[],2,FALSE))</f>
        <v>0</v>
      </c>
      <c r="AI102" t="str">
        <f>IF(EmocionesIniciales[[#This Row],[Date of Birth]]&gt;=2003,"Under 18", IF(EmocionesIniciales[[#This Row],[Date of Birth]]&gt;=1998,"From 18 to 23","Over 23"))</f>
        <v>Over 23</v>
      </c>
    </row>
    <row r="103" spans="1:35" x14ac:dyDescent="0.25">
      <c r="A103" s="1">
        <v>44292</v>
      </c>
      <c r="B103" t="s">
        <v>37</v>
      </c>
      <c r="C103" t="s">
        <v>10</v>
      </c>
      <c r="F103" t="s">
        <v>16</v>
      </c>
      <c r="AG103">
        <f>IF(ISERROR(VLOOKUP(#REF!,Usuarios[],3,FALSE)),0,VLOOKUP(#REF!,Usuarios[],3,FALSE))</f>
        <v>0</v>
      </c>
      <c r="AH103">
        <f>IF(ISERROR(VLOOKUP(#REF!,Usuarios[],2,FALSE)),0,VLOOKUP(#REF!,Usuarios[],2,FALSE))</f>
        <v>0</v>
      </c>
      <c r="AI103" t="str">
        <f>IF(EmocionesIniciales[[#This Row],[Date of Birth]]&gt;=2003,"Under 18", IF(EmocionesIniciales[[#This Row],[Date of Birth]]&gt;=1998,"From 18 to 23","Over 23"))</f>
        <v>Over 23</v>
      </c>
    </row>
    <row r="104" spans="1:35" x14ac:dyDescent="0.25">
      <c r="A104" s="1">
        <v>44320</v>
      </c>
      <c r="B104" t="s">
        <v>1638</v>
      </c>
      <c r="D104" t="s">
        <v>26</v>
      </c>
      <c r="N104" t="s">
        <v>17</v>
      </c>
      <c r="V104" t="s">
        <v>20</v>
      </c>
      <c r="AG104">
        <f>IF(ISERROR(VLOOKUP(#REF!,Usuarios[],3,FALSE)),0,VLOOKUP(#REF!,Usuarios[],3,FALSE))</f>
        <v>0</v>
      </c>
      <c r="AH104">
        <f>IF(ISERROR(VLOOKUP(#REF!,Usuarios[],2,FALSE)),0,VLOOKUP(#REF!,Usuarios[],2,FALSE))</f>
        <v>0</v>
      </c>
      <c r="AI104" t="str">
        <f>IF(EmocionesIniciales[[#This Row],[Date of Birth]]&gt;=2003,"Under 18", IF(EmocionesIniciales[[#This Row],[Date of Birth]]&gt;=1998,"From 18 to 23","Over 23"))</f>
        <v>Over 23</v>
      </c>
    </row>
    <row r="105" spans="1:35" x14ac:dyDescent="0.25">
      <c r="A105" s="1">
        <v>44315</v>
      </c>
      <c r="B105" t="s">
        <v>1605</v>
      </c>
      <c r="K105" t="s">
        <v>23</v>
      </c>
      <c r="N105" t="s">
        <v>17</v>
      </c>
      <c r="P105" t="s">
        <v>32</v>
      </c>
      <c r="AG105">
        <f>IF(ISERROR(VLOOKUP(#REF!,Usuarios[],3,FALSE)),0,VLOOKUP(#REF!,Usuarios[],3,FALSE))</f>
        <v>0</v>
      </c>
      <c r="AH105">
        <f>IF(ISERROR(VLOOKUP(#REF!,Usuarios[],2,FALSE)),0,VLOOKUP(#REF!,Usuarios[],2,FALSE))</f>
        <v>0</v>
      </c>
      <c r="AI105" t="str">
        <f>IF(EmocionesIniciales[[#This Row],[Date of Birth]]&gt;=2003,"Under 18", IF(EmocionesIniciales[[#This Row],[Date of Birth]]&gt;=1998,"From 18 to 23","Over 23"))</f>
        <v>Over 23</v>
      </c>
    </row>
    <row r="106" spans="1:35" x14ac:dyDescent="0.25">
      <c r="A106" s="1">
        <v>44315</v>
      </c>
      <c r="B106" t="s">
        <v>51</v>
      </c>
      <c r="M106" t="s">
        <v>15</v>
      </c>
      <c r="AG106">
        <f>IF(ISERROR(VLOOKUP(#REF!,Usuarios[],3,FALSE)),0,VLOOKUP(#REF!,Usuarios[],3,FALSE))</f>
        <v>0</v>
      </c>
      <c r="AH106">
        <f>IF(ISERROR(VLOOKUP(#REF!,Usuarios[],2,FALSE)),0,VLOOKUP(#REF!,Usuarios[],2,FALSE))</f>
        <v>0</v>
      </c>
      <c r="AI106" t="str">
        <f>IF(EmocionesIniciales[[#This Row],[Date of Birth]]&gt;=2003,"Under 18", IF(EmocionesIniciales[[#This Row],[Date of Birth]]&gt;=1998,"From 18 to 23","Over 23"))</f>
        <v>Over 23</v>
      </c>
    </row>
    <row r="107" spans="1:35" x14ac:dyDescent="0.25">
      <c r="A107" s="1">
        <v>44292</v>
      </c>
      <c r="B107" t="s">
        <v>659</v>
      </c>
      <c r="E107" t="s">
        <v>11</v>
      </c>
      <c r="M107" t="s">
        <v>15</v>
      </c>
      <c r="O107" t="s">
        <v>12</v>
      </c>
      <c r="Q107" t="s">
        <v>13</v>
      </c>
      <c r="AG107">
        <f>IF(ISERROR(VLOOKUP(#REF!,Usuarios[],3,FALSE)),0,VLOOKUP(#REF!,Usuarios[],3,FALSE))</f>
        <v>0</v>
      </c>
      <c r="AH107">
        <f>IF(ISERROR(VLOOKUP(#REF!,Usuarios[],2,FALSE)),0,VLOOKUP(#REF!,Usuarios[],2,FALSE))</f>
        <v>0</v>
      </c>
      <c r="AI107" t="str">
        <f>IF(EmocionesIniciales[[#This Row],[Date of Birth]]&gt;=2003,"Under 18", IF(EmocionesIniciales[[#This Row],[Date of Birth]]&gt;=1998,"From 18 to 23","Over 23"))</f>
        <v>Over 23</v>
      </c>
    </row>
    <row r="108" spans="1:35" x14ac:dyDescent="0.25">
      <c r="A108" s="1">
        <v>44292</v>
      </c>
      <c r="B108" t="s">
        <v>696</v>
      </c>
      <c r="C108" t="s">
        <v>10</v>
      </c>
      <c r="E108" t="s">
        <v>11</v>
      </c>
      <c r="R108" t="s">
        <v>28</v>
      </c>
      <c r="AB108" t="s">
        <v>14</v>
      </c>
      <c r="AG108">
        <f>IF(ISERROR(VLOOKUP(#REF!,Usuarios[],3,FALSE)),0,VLOOKUP(#REF!,Usuarios[],3,FALSE))</f>
        <v>0</v>
      </c>
      <c r="AH108">
        <f>IF(ISERROR(VLOOKUP(#REF!,Usuarios[],2,FALSE)),0,VLOOKUP(#REF!,Usuarios[],2,FALSE))</f>
        <v>0</v>
      </c>
      <c r="AI108" t="str">
        <f>IF(EmocionesIniciales[[#This Row],[Date of Birth]]&gt;=2003,"Under 18", IF(EmocionesIniciales[[#This Row],[Date of Birth]]&gt;=1998,"From 18 to 23","Over 23"))</f>
        <v>Over 23</v>
      </c>
    </row>
    <row r="109" spans="1:35" x14ac:dyDescent="0.25">
      <c r="A109" s="1">
        <v>44320</v>
      </c>
      <c r="B109" t="s">
        <v>1841</v>
      </c>
      <c r="N109" t="s">
        <v>17</v>
      </c>
      <c r="R109" t="s">
        <v>28</v>
      </c>
      <c r="Y109" t="s">
        <v>0</v>
      </c>
      <c r="Z109" t="s">
        <v>24</v>
      </c>
      <c r="AG109">
        <f>IF(ISERROR(VLOOKUP(#REF!,Usuarios[],3,FALSE)),0,VLOOKUP(#REF!,Usuarios[],3,FALSE))</f>
        <v>0</v>
      </c>
      <c r="AH109">
        <f>IF(ISERROR(VLOOKUP(#REF!,Usuarios[],2,FALSE)),0,VLOOKUP(#REF!,Usuarios[],2,FALSE))</f>
        <v>0</v>
      </c>
      <c r="AI109" t="str">
        <f>IF(EmocionesIniciales[[#This Row],[Date of Birth]]&gt;=2003,"Under 18", IF(EmocionesIniciales[[#This Row],[Date of Birth]]&gt;=1998,"From 18 to 23","Over 23"))</f>
        <v>Over 23</v>
      </c>
    </row>
    <row r="110" spans="1:35" x14ac:dyDescent="0.25">
      <c r="A110" s="1">
        <v>44320</v>
      </c>
      <c r="B110" t="s">
        <v>1842</v>
      </c>
      <c r="N110" t="s">
        <v>17</v>
      </c>
      <c r="O110" t="s">
        <v>12</v>
      </c>
      <c r="Q110" t="s">
        <v>13</v>
      </c>
      <c r="W110" t="s">
        <v>2</v>
      </c>
      <c r="AG110">
        <f>IF(ISERROR(VLOOKUP(#REF!,Usuarios[],3,FALSE)),0,VLOOKUP(#REF!,Usuarios[],3,FALSE))</f>
        <v>0</v>
      </c>
      <c r="AH110">
        <f>IF(ISERROR(VLOOKUP(#REF!,Usuarios[],2,FALSE)),0,VLOOKUP(#REF!,Usuarios[],2,FALSE))</f>
        <v>0</v>
      </c>
      <c r="AI110" t="str">
        <f>IF(EmocionesIniciales[[#This Row],[Date of Birth]]&gt;=2003,"Under 18", IF(EmocionesIniciales[[#This Row],[Date of Birth]]&gt;=1998,"From 18 to 23","Over 23"))</f>
        <v>Over 23</v>
      </c>
    </row>
    <row r="111" spans="1:35" x14ac:dyDescent="0.25">
      <c r="A111" s="1">
        <v>44315</v>
      </c>
      <c r="B111" t="s">
        <v>1603</v>
      </c>
      <c r="C111" t="s">
        <v>10</v>
      </c>
      <c r="D111" t="s">
        <v>26</v>
      </c>
      <c r="F111" t="s">
        <v>16</v>
      </c>
      <c r="L111" t="s">
        <v>21</v>
      </c>
      <c r="O111" t="s">
        <v>12</v>
      </c>
      <c r="U111" t="s">
        <v>18</v>
      </c>
      <c r="V111" t="s">
        <v>20</v>
      </c>
      <c r="W111" t="s">
        <v>2</v>
      </c>
      <c r="AC111" t="s">
        <v>536</v>
      </c>
      <c r="AG111">
        <f>IF(ISERROR(VLOOKUP(#REF!,Usuarios[],3,FALSE)),0,VLOOKUP(#REF!,Usuarios[],3,FALSE))</f>
        <v>0</v>
      </c>
      <c r="AH111">
        <f>IF(ISERROR(VLOOKUP(#REF!,Usuarios[],2,FALSE)),0,VLOOKUP(#REF!,Usuarios[],2,FALSE))</f>
        <v>0</v>
      </c>
      <c r="AI111" t="str">
        <f>IF(EmocionesIniciales[[#This Row],[Date of Birth]]&gt;=2003,"Under 18", IF(EmocionesIniciales[[#This Row],[Date of Birth]]&gt;=1998,"From 18 to 23","Over 23"))</f>
        <v>Over 23</v>
      </c>
    </row>
    <row r="112" spans="1:35" x14ac:dyDescent="0.25">
      <c r="A112" s="1">
        <v>44315</v>
      </c>
      <c r="B112" t="s">
        <v>708</v>
      </c>
      <c r="C112" t="s">
        <v>10</v>
      </c>
      <c r="U112" t="s">
        <v>18</v>
      </c>
      <c r="V112" t="s">
        <v>20</v>
      </c>
      <c r="AG112">
        <f>IF(ISERROR(VLOOKUP(#REF!,Usuarios[],3,FALSE)),0,VLOOKUP(#REF!,Usuarios[],3,FALSE))</f>
        <v>0</v>
      </c>
      <c r="AH112">
        <f>IF(ISERROR(VLOOKUP(#REF!,Usuarios[],2,FALSE)),0,VLOOKUP(#REF!,Usuarios[],2,FALSE))</f>
        <v>0</v>
      </c>
      <c r="AI112" t="str">
        <f>IF(EmocionesIniciales[[#This Row],[Date of Birth]]&gt;=2003,"Under 18", IF(EmocionesIniciales[[#This Row],[Date of Birth]]&gt;=1998,"From 18 to 23","Over 23"))</f>
        <v>Over 23</v>
      </c>
    </row>
    <row r="113" spans="1:35" x14ac:dyDescent="0.25">
      <c r="A113" s="1">
        <v>44315</v>
      </c>
      <c r="B113" t="s">
        <v>1677</v>
      </c>
      <c r="C113" t="s">
        <v>10</v>
      </c>
      <c r="H113" t="s">
        <v>19</v>
      </c>
      <c r="I113" t="s">
        <v>4</v>
      </c>
      <c r="U113" t="s">
        <v>18</v>
      </c>
      <c r="AG113">
        <f>IF(ISERROR(VLOOKUP(#REF!,Usuarios[],3,FALSE)),0,VLOOKUP(#REF!,Usuarios[],3,FALSE))</f>
        <v>0</v>
      </c>
      <c r="AH113">
        <f>IF(ISERROR(VLOOKUP(#REF!,Usuarios[],2,FALSE)),0,VLOOKUP(#REF!,Usuarios[],2,FALSE))</f>
        <v>0</v>
      </c>
      <c r="AI113" t="str">
        <f>IF(EmocionesIniciales[[#This Row],[Date of Birth]]&gt;=2003,"Under 18", IF(EmocionesIniciales[[#This Row],[Date of Birth]]&gt;=1998,"From 18 to 23","Over 23"))</f>
        <v>Over 23</v>
      </c>
    </row>
    <row r="114" spans="1:35" x14ac:dyDescent="0.25">
      <c r="A114" s="1">
        <v>44315</v>
      </c>
      <c r="B114" t="s">
        <v>572</v>
      </c>
      <c r="I114" t="s">
        <v>4</v>
      </c>
      <c r="U114" t="s">
        <v>18</v>
      </c>
      <c r="AG114">
        <f>IF(ISERROR(VLOOKUP(#REF!,Usuarios[],3,FALSE)),0,VLOOKUP(#REF!,Usuarios[],3,FALSE))</f>
        <v>0</v>
      </c>
      <c r="AH114">
        <f>IF(ISERROR(VLOOKUP(#REF!,Usuarios[],2,FALSE)),0,VLOOKUP(#REF!,Usuarios[],2,FALSE))</f>
        <v>0</v>
      </c>
      <c r="AI114" t="str">
        <f>IF(EmocionesIniciales[[#This Row],[Date of Birth]]&gt;=2003,"Under 18", IF(EmocionesIniciales[[#This Row],[Date of Birth]]&gt;=1998,"From 18 to 23","Over 23"))</f>
        <v>Over 23</v>
      </c>
    </row>
    <row r="115" spans="1:35" x14ac:dyDescent="0.25">
      <c r="A115" s="1">
        <v>44292</v>
      </c>
      <c r="B115" t="s">
        <v>34</v>
      </c>
      <c r="E115" t="s">
        <v>11</v>
      </c>
      <c r="AG115">
        <f>IF(ISERROR(VLOOKUP(#REF!,Usuarios[],3,FALSE)),0,VLOOKUP(#REF!,Usuarios[],3,FALSE))</f>
        <v>0</v>
      </c>
      <c r="AH115">
        <f>IF(ISERROR(VLOOKUP(#REF!,Usuarios[],2,FALSE)),0,VLOOKUP(#REF!,Usuarios[],2,FALSE))</f>
        <v>0</v>
      </c>
      <c r="AI115" t="str">
        <f>IF(EmocionesIniciales[[#This Row],[Date of Birth]]&gt;=2003,"Under 18", IF(EmocionesIniciales[[#This Row],[Date of Birth]]&gt;=1998,"From 18 to 23","Over 23"))</f>
        <v>Over 23</v>
      </c>
    </row>
    <row r="116" spans="1:35" x14ac:dyDescent="0.25">
      <c r="A116" s="1">
        <v>44292</v>
      </c>
      <c r="B116" t="s">
        <v>750</v>
      </c>
      <c r="E116" t="s">
        <v>11</v>
      </c>
      <c r="M116" t="s">
        <v>15</v>
      </c>
      <c r="N116" t="s">
        <v>17</v>
      </c>
      <c r="V116" t="s">
        <v>20</v>
      </c>
      <c r="AG116">
        <f>IF(ISERROR(VLOOKUP(#REF!,Usuarios[],3,FALSE)),0,VLOOKUP(#REF!,Usuarios[],3,FALSE))</f>
        <v>0</v>
      </c>
      <c r="AH116">
        <f>IF(ISERROR(VLOOKUP(#REF!,Usuarios[],2,FALSE)),0,VLOOKUP(#REF!,Usuarios[],2,FALSE))</f>
        <v>0</v>
      </c>
      <c r="AI116" t="str">
        <f>IF(EmocionesIniciales[[#This Row],[Date of Birth]]&gt;=2003,"Under 18", IF(EmocionesIniciales[[#This Row],[Date of Birth]]&gt;=1998,"From 18 to 23","Over 23"))</f>
        <v>Over 23</v>
      </c>
    </row>
    <row r="117" spans="1:35" x14ac:dyDescent="0.25">
      <c r="A117" s="1">
        <v>44293</v>
      </c>
      <c r="B117" t="s">
        <v>738</v>
      </c>
      <c r="I117" t="s">
        <v>4</v>
      </c>
      <c r="N117" t="s">
        <v>17</v>
      </c>
      <c r="AG117">
        <f>IF(ISERROR(VLOOKUP(#REF!,Usuarios[],3,FALSE)),0,VLOOKUP(#REF!,Usuarios[],3,FALSE))</f>
        <v>0</v>
      </c>
      <c r="AH117">
        <f>IF(ISERROR(VLOOKUP(#REF!,Usuarios[],2,FALSE)),0,VLOOKUP(#REF!,Usuarios[],2,FALSE))</f>
        <v>0</v>
      </c>
      <c r="AI117" t="str">
        <f>IF(EmocionesIniciales[[#This Row],[Date of Birth]]&gt;=2003,"Under 18", IF(EmocionesIniciales[[#This Row],[Date of Birth]]&gt;=1998,"From 18 to 23","Over 23"))</f>
        <v>Over 23</v>
      </c>
    </row>
    <row r="118" spans="1:35" x14ac:dyDescent="0.25">
      <c r="A118" s="1">
        <v>44292</v>
      </c>
      <c r="B118" t="s">
        <v>737</v>
      </c>
      <c r="C118" t="s">
        <v>10</v>
      </c>
      <c r="L118" t="s">
        <v>21</v>
      </c>
      <c r="V118" t="s">
        <v>20</v>
      </c>
      <c r="AG118">
        <f>IF(ISERROR(VLOOKUP(#REF!,Usuarios[],3,FALSE)),0,VLOOKUP(#REF!,Usuarios[],3,FALSE))</f>
        <v>0</v>
      </c>
      <c r="AH118">
        <f>IF(ISERROR(VLOOKUP(#REF!,Usuarios[],2,FALSE)),0,VLOOKUP(#REF!,Usuarios[],2,FALSE))</f>
        <v>0</v>
      </c>
      <c r="AI118" t="str">
        <f>IF(EmocionesIniciales[[#This Row],[Date of Birth]]&gt;=2003,"Under 18", IF(EmocionesIniciales[[#This Row],[Date of Birth]]&gt;=1998,"From 18 to 23","Over 23"))</f>
        <v>Over 23</v>
      </c>
    </row>
    <row r="119" spans="1:35" x14ac:dyDescent="0.25">
      <c r="A119" s="1">
        <v>44292</v>
      </c>
      <c r="B119" t="s">
        <v>609</v>
      </c>
      <c r="C119" t="s">
        <v>10</v>
      </c>
      <c r="E119" t="s">
        <v>11</v>
      </c>
      <c r="Q119" t="s">
        <v>13</v>
      </c>
      <c r="W119" t="s">
        <v>2</v>
      </c>
      <c r="Z119" t="s">
        <v>24</v>
      </c>
      <c r="AG119">
        <f>IF(ISERROR(VLOOKUP(#REF!,Usuarios[],3,FALSE)),0,VLOOKUP(#REF!,Usuarios[],3,FALSE))</f>
        <v>0</v>
      </c>
      <c r="AH119">
        <f>IF(ISERROR(VLOOKUP(#REF!,Usuarios[],2,FALSE)),0,VLOOKUP(#REF!,Usuarios[],2,FALSE))</f>
        <v>0</v>
      </c>
      <c r="AI119" t="str">
        <f>IF(EmocionesIniciales[[#This Row],[Date of Birth]]&gt;=2003,"Under 18", IF(EmocionesIniciales[[#This Row],[Date of Birth]]&gt;=1998,"From 18 to 23","Over 23"))</f>
        <v>Over 23</v>
      </c>
    </row>
    <row r="120" spans="1:35" x14ac:dyDescent="0.25">
      <c r="A120" s="1">
        <v>44292</v>
      </c>
      <c r="B120" t="s">
        <v>556</v>
      </c>
      <c r="C120" t="s">
        <v>10</v>
      </c>
      <c r="L120" t="s">
        <v>21</v>
      </c>
      <c r="O120" t="s">
        <v>12</v>
      </c>
      <c r="T120" t="s">
        <v>22</v>
      </c>
      <c r="U120" t="s">
        <v>18</v>
      </c>
      <c r="Y120" t="s">
        <v>0</v>
      </c>
      <c r="AB120" t="s">
        <v>14</v>
      </c>
      <c r="AG120">
        <f>IF(ISERROR(VLOOKUP(#REF!,Usuarios[],3,FALSE)),0,VLOOKUP(#REF!,Usuarios[],3,FALSE))</f>
        <v>0</v>
      </c>
      <c r="AH120">
        <f>IF(ISERROR(VLOOKUP(#REF!,Usuarios[],2,FALSE)),0,VLOOKUP(#REF!,Usuarios[],2,FALSE))</f>
        <v>0</v>
      </c>
      <c r="AI120" t="str">
        <f>IF(EmocionesIniciales[[#This Row],[Date of Birth]]&gt;=2003,"Under 18", IF(EmocionesIniciales[[#This Row],[Date of Birth]]&gt;=1998,"From 18 to 23","Over 23"))</f>
        <v>Over 23</v>
      </c>
    </row>
    <row r="121" spans="1:35" x14ac:dyDescent="0.25">
      <c r="A121" s="1">
        <v>44292</v>
      </c>
      <c r="B121" t="s">
        <v>556</v>
      </c>
      <c r="C121" t="s">
        <v>10</v>
      </c>
      <c r="L121" t="s">
        <v>21</v>
      </c>
      <c r="O121" t="s">
        <v>12</v>
      </c>
      <c r="T121" t="s">
        <v>22</v>
      </c>
      <c r="U121" t="s">
        <v>18</v>
      </c>
      <c r="Y121" t="s">
        <v>0</v>
      </c>
      <c r="AB121" t="s">
        <v>14</v>
      </c>
      <c r="AG121">
        <f>IF(ISERROR(VLOOKUP(#REF!,Usuarios[],3,FALSE)),0,VLOOKUP(#REF!,Usuarios[],3,FALSE))</f>
        <v>0</v>
      </c>
      <c r="AH121">
        <f>IF(ISERROR(VLOOKUP(#REF!,Usuarios[],2,FALSE)),0,VLOOKUP(#REF!,Usuarios[],2,FALSE))</f>
        <v>0</v>
      </c>
      <c r="AI121" t="str">
        <f>IF(EmocionesIniciales[[#This Row],[Date of Birth]]&gt;=2003,"Under 18", IF(EmocionesIniciales[[#This Row],[Date of Birth]]&gt;=1998,"From 18 to 23","Over 23"))</f>
        <v>Over 23</v>
      </c>
    </row>
    <row r="122" spans="1:35" x14ac:dyDescent="0.25">
      <c r="A122" s="1">
        <v>44292</v>
      </c>
      <c r="B122" t="s">
        <v>556</v>
      </c>
      <c r="C122" t="s">
        <v>10</v>
      </c>
      <c r="L122" t="s">
        <v>21</v>
      </c>
      <c r="O122" t="s">
        <v>12</v>
      </c>
      <c r="T122" t="s">
        <v>22</v>
      </c>
      <c r="U122" t="s">
        <v>18</v>
      </c>
      <c r="Y122" t="s">
        <v>0</v>
      </c>
      <c r="AB122" t="s">
        <v>14</v>
      </c>
      <c r="AG122">
        <f>IF(ISERROR(VLOOKUP(#REF!,Usuarios[],3,FALSE)),0,VLOOKUP(#REF!,Usuarios[],3,FALSE))</f>
        <v>0</v>
      </c>
      <c r="AH122">
        <f>IF(ISERROR(VLOOKUP(#REF!,Usuarios[],2,FALSE)),0,VLOOKUP(#REF!,Usuarios[],2,FALSE))</f>
        <v>0</v>
      </c>
      <c r="AI122" t="str">
        <f>IF(EmocionesIniciales[[#This Row],[Date of Birth]]&gt;=2003,"Under 18", IF(EmocionesIniciales[[#This Row],[Date of Birth]]&gt;=1998,"From 18 to 23","Over 23"))</f>
        <v>Over 23</v>
      </c>
    </row>
    <row r="123" spans="1:35" x14ac:dyDescent="0.25">
      <c r="A123" s="1">
        <v>44292</v>
      </c>
      <c r="B123" t="s">
        <v>555</v>
      </c>
      <c r="C123" t="s">
        <v>10</v>
      </c>
      <c r="L123" t="s">
        <v>21</v>
      </c>
      <c r="O123" t="s">
        <v>12</v>
      </c>
      <c r="T123" t="s">
        <v>22</v>
      </c>
      <c r="V123" t="s">
        <v>20</v>
      </c>
      <c r="Y123" t="s">
        <v>0</v>
      </c>
      <c r="AB123" t="s">
        <v>14</v>
      </c>
      <c r="AG123">
        <f>IF(ISERROR(VLOOKUP(#REF!,Usuarios[],3,FALSE)),0,VLOOKUP(#REF!,Usuarios[],3,FALSE))</f>
        <v>0</v>
      </c>
      <c r="AH123">
        <f>IF(ISERROR(VLOOKUP(#REF!,Usuarios[],2,FALSE)),0,VLOOKUP(#REF!,Usuarios[],2,FALSE))</f>
        <v>0</v>
      </c>
      <c r="AI123" t="str">
        <f>IF(EmocionesIniciales[[#This Row],[Date of Birth]]&gt;=2003,"Under 18", IF(EmocionesIniciales[[#This Row],[Date of Birth]]&gt;=1998,"From 18 to 23","Over 23"))</f>
        <v>Over 23</v>
      </c>
    </row>
    <row r="124" spans="1:35" x14ac:dyDescent="0.25">
      <c r="A124" s="1">
        <v>44292</v>
      </c>
      <c r="B124" t="s">
        <v>791</v>
      </c>
      <c r="C124" t="s">
        <v>10</v>
      </c>
      <c r="H124" t="s">
        <v>19</v>
      </c>
      <c r="I124" t="s">
        <v>4</v>
      </c>
      <c r="L124" t="s">
        <v>21</v>
      </c>
      <c r="O124" t="s">
        <v>12</v>
      </c>
      <c r="U124" t="s">
        <v>18</v>
      </c>
      <c r="V124" t="s">
        <v>20</v>
      </c>
      <c r="AB124" t="s">
        <v>14</v>
      </c>
      <c r="AD124" t="s">
        <v>25</v>
      </c>
      <c r="AG124">
        <f>IF(ISERROR(VLOOKUP(#REF!,Usuarios[],3,FALSE)),0,VLOOKUP(#REF!,Usuarios[],3,FALSE))</f>
        <v>0</v>
      </c>
      <c r="AH124">
        <f>IF(ISERROR(VLOOKUP(#REF!,Usuarios[],2,FALSE)),0,VLOOKUP(#REF!,Usuarios[],2,FALSE))</f>
        <v>0</v>
      </c>
      <c r="AI124" t="str">
        <f>IF(EmocionesIniciales[[#This Row],[Date of Birth]]&gt;=2003,"Under 18", IF(EmocionesIniciales[[#This Row],[Date of Birth]]&gt;=1998,"From 18 to 23","Over 23"))</f>
        <v>Over 23</v>
      </c>
    </row>
    <row r="125" spans="1:35" x14ac:dyDescent="0.25">
      <c r="A125" s="1">
        <v>44292</v>
      </c>
      <c r="B125" t="s">
        <v>662</v>
      </c>
      <c r="C125" t="s">
        <v>10</v>
      </c>
      <c r="I125" t="s">
        <v>4</v>
      </c>
      <c r="AB125" t="s">
        <v>14</v>
      </c>
      <c r="AG125">
        <f>IF(ISERROR(VLOOKUP(#REF!,Usuarios[],3,FALSE)),0,VLOOKUP(#REF!,Usuarios[],3,FALSE))</f>
        <v>0</v>
      </c>
      <c r="AH125">
        <f>IF(ISERROR(VLOOKUP(#REF!,Usuarios[],2,FALSE)),0,VLOOKUP(#REF!,Usuarios[],2,FALSE))</f>
        <v>0</v>
      </c>
      <c r="AI125" t="str">
        <f>IF(EmocionesIniciales[[#This Row],[Date of Birth]]&gt;=2003,"Under 18", IF(EmocionesIniciales[[#This Row],[Date of Birth]]&gt;=1998,"From 18 to 23","Over 23"))</f>
        <v>Over 23</v>
      </c>
    </row>
    <row r="126" spans="1:35" x14ac:dyDescent="0.25">
      <c r="A126" s="1">
        <v>44329</v>
      </c>
      <c r="B126" t="s">
        <v>50</v>
      </c>
      <c r="K126" t="s">
        <v>23</v>
      </c>
      <c r="AG126">
        <f>IF(ISERROR(VLOOKUP(#REF!,Usuarios[],3,FALSE)),0,VLOOKUP(#REF!,Usuarios[],3,FALSE))</f>
        <v>0</v>
      </c>
      <c r="AH126">
        <f>IF(ISERROR(VLOOKUP(#REF!,Usuarios[],2,FALSE)),0,VLOOKUP(#REF!,Usuarios[],2,FALSE))</f>
        <v>0</v>
      </c>
      <c r="AI126" t="str">
        <f>IF(EmocionesIniciales[[#This Row],[Date of Birth]]&gt;=2003,"Under 18", IF(EmocionesIniciales[[#This Row],[Date of Birth]]&gt;=1998,"From 18 to 23","Over 23"))</f>
        <v>Over 23</v>
      </c>
    </row>
    <row r="127" spans="1:35" x14ac:dyDescent="0.25">
      <c r="A127" s="1">
        <v>44320</v>
      </c>
      <c r="B127" t="s">
        <v>1610</v>
      </c>
      <c r="H127" t="s">
        <v>19</v>
      </c>
      <c r="M127" t="s">
        <v>15</v>
      </c>
      <c r="AG127">
        <f>IF(ISERROR(VLOOKUP(#REF!,Usuarios[],3,FALSE)),0,VLOOKUP(#REF!,Usuarios[],3,FALSE))</f>
        <v>0</v>
      </c>
      <c r="AH127">
        <f>IF(ISERROR(VLOOKUP(#REF!,Usuarios[],2,FALSE)),0,VLOOKUP(#REF!,Usuarios[],2,FALSE))</f>
        <v>0</v>
      </c>
      <c r="AI127" t="str">
        <f>IF(EmocionesIniciales[[#This Row],[Date of Birth]]&gt;=2003,"Under 18", IF(EmocionesIniciales[[#This Row],[Date of Birth]]&gt;=1998,"From 18 to 23","Over 23"))</f>
        <v>Over 23</v>
      </c>
    </row>
    <row r="128" spans="1:35" x14ac:dyDescent="0.25">
      <c r="A128" s="1">
        <v>44320</v>
      </c>
      <c r="B128" t="s">
        <v>1659</v>
      </c>
      <c r="C128" t="s">
        <v>10</v>
      </c>
      <c r="U128" t="s">
        <v>18</v>
      </c>
      <c r="V128" t="s">
        <v>20</v>
      </c>
      <c r="Z128" t="s">
        <v>24</v>
      </c>
      <c r="AG128">
        <f>IF(ISERROR(VLOOKUP(#REF!,Usuarios[],3,FALSE)),0,VLOOKUP(#REF!,Usuarios[],3,FALSE))</f>
        <v>0</v>
      </c>
      <c r="AH128">
        <f>IF(ISERROR(VLOOKUP(#REF!,Usuarios[],2,FALSE)),0,VLOOKUP(#REF!,Usuarios[],2,FALSE))</f>
        <v>0</v>
      </c>
      <c r="AI128" t="str">
        <f>IF(EmocionesIniciales[[#This Row],[Date of Birth]]&gt;=2003,"Under 18", IF(EmocionesIniciales[[#This Row],[Date of Birth]]&gt;=1998,"From 18 to 23","Over 23"))</f>
        <v>Over 23</v>
      </c>
    </row>
    <row r="129" spans="1:35" x14ac:dyDescent="0.25">
      <c r="A129" s="1">
        <v>44292</v>
      </c>
      <c r="B129" t="s">
        <v>682</v>
      </c>
      <c r="E129" t="s">
        <v>11</v>
      </c>
      <c r="M129" t="s">
        <v>15</v>
      </c>
      <c r="V129" t="s">
        <v>20</v>
      </c>
      <c r="AG129">
        <f>IF(ISERROR(VLOOKUP(#REF!,Usuarios[],3,FALSE)),0,VLOOKUP(#REF!,Usuarios[],3,FALSE))</f>
        <v>0</v>
      </c>
      <c r="AH129">
        <f>IF(ISERROR(VLOOKUP(#REF!,Usuarios[],2,FALSE)),0,VLOOKUP(#REF!,Usuarios[],2,FALSE))</f>
        <v>0</v>
      </c>
      <c r="AI129" t="str">
        <f>IF(EmocionesIniciales[[#This Row],[Date of Birth]]&gt;=2003,"Under 18", IF(EmocionesIniciales[[#This Row],[Date of Birth]]&gt;=1998,"From 18 to 23","Over 23"))</f>
        <v>Over 23</v>
      </c>
    </row>
    <row r="130" spans="1:35" x14ac:dyDescent="0.25">
      <c r="A130" s="1">
        <v>44292</v>
      </c>
      <c r="B130" t="s">
        <v>682</v>
      </c>
      <c r="E130" t="s">
        <v>11</v>
      </c>
      <c r="M130" t="s">
        <v>15</v>
      </c>
      <c r="V130" t="s">
        <v>20</v>
      </c>
      <c r="AG130">
        <f>IF(ISERROR(VLOOKUP(#REF!,Usuarios[],3,FALSE)),0,VLOOKUP(#REF!,Usuarios[],3,FALSE))</f>
        <v>0</v>
      </c>
      <c r="AH130">
        <f>IF(ISERROR(VLOOKUP(#REF!,Usuarios[],2,FALSE)),0,VLOOKUP(#REF!,Usuarios[],2,FALSE))</f>
        <v>0</v>
      </c>
      <c r="AI130" t="str">
        <f>IF(EmocionesIniciales[[#This Row],[Date of Birth]]&gt;=2003,"Under 18", IF(EmocionesIniciales[[#This Row],[Date of Birth]]&gt;=1998,"From 18 to 23","Over 23"))</f>
        <v>Over 23</v>
      </c>
    </row>
    <row r="131" spans="1:35" x14ac:dyDescent="0.25">
      <c r="A131" s="1">
        <v>44292</v>
      </c>
      <c r="B131" t="s">
        <v>51</v>
      </c>
      <c r="M131" t="s">
        <v>15</v>
      </c>
      <c r="AG131">
        <f>IF(ISERROR(VLOOKUP(#REF!,Usuarios[],3,FALSE)),0,VLOOKUP(#REF!,Usuarios[],3,FALSE))</f>
        <v>0</v>
      </c>
      <c r="AH131">
        <f>IF(ISERROR(VLOOKUP(#REF!,Usuarios[],2,FALSE)),0,VLOOKUP(#REF!,Usuarios[],2,FALSE))</f>
        <v>0</v>
      </c>
      <c r="AI131" t="str">
        <f>IF(EmocionesIniciales[[#This Row],[Date of Birth]]&gt;=2003,"Under 18", IF(EmocionesIniciales[[#This Row],[Date of Birth]]&gt;=1998,"From 18 to 23","Over 23"))</f>
        <v>Over 23</v>
      </c>
    </row>
    <row r="132" spans="1:35" x14ac:dyDescent="0.25">
      <c r="A132" s="1">
        <v>44284</v>
      </c>
      <c r="B132" t="s">
        <v>33</v>
      </c>
      <c r="C132" t="s">
        <v>10</v>
      </c>
      <c r="AG132">
        <f>IF(ISERROR(VLOOKUP(#REF!,Usuarios[],3,FALSE)),0,VLOOKUP(#REF!,Usuarios[],3,FALSE))</f>
        <v>0</v>
      </c>
      <c r="AH132">
        <f>IF(ISERROR(VLOOKUP(#REF!,Usuarios[],2,FALSE)),0,VLOOKUP(#REF!,Usuarios[],2,FALSE))</f>
        <v>0</v>
      </c>
      <c r="AI132" t="str">
        <f>IF(EmocionesIniciales[[#This Row],[Date of Birth]]&gt;=2003,"Under 18", IF(EmocionesIniciales[[#This Row],[Date of Birth]]&gt;=1998,"From 18 to 23","Over 23"))</f>
        <v>Over 23</v>
      </c>
    </row>
    <row r="133" spans="1:35" x14ac:dyDescent="0.25">
      <c r="A133" s="1">
        <v>44292</v>
      </c>
      <c r="B133" t="s">
        <v>587</v>
      </c>
      <c r="C133" t="s">
        <v>10</v>
      </c>
      <c r="Q133" t="s">
        <v>13</v>
      </c>
      <c r="R133" t="s">
        <v>28</v>
      </c>
      <c r="AG133">
        <f>IF(ISERROR(VLOOKUP(#REF!,Usuarios[],3,FALSE)),0,VLOOKUP(#REF!,Usuarios[],3,FALSE))</f>
        <v>0</v>
      </c>
      <c r="AH133">
        <f>IF(ISERROR(VLOOKUP(#REF!,Usuarios[],2,FALSE)),0,VLOOKUP(#REF!,Usuarios[],2,FALSE))</f>
        <v>0</v>
      </c>
      <c r="AI133" t="str">
        <f>IF(EmocionesIniciales[[#This Row],[Date of Birth]]&gt;=2003,"Under 18", IF(EmocionesIniciales[[#This Row],[Date of Birth]]&gt;=1998,"From 18 to 23","Over 23"))</f>
        <v>Over 23</v>
      </c>
    </row>
    <row r="134" spans="1:35" x14ac:dyDescent="0.25">
      <c r="A134" s="1">
        <v>44284</v>
      </c>
      <c r="B134" t="s">
        <v>52</v>
      </c>
      <c r="C134" t="s">
        <v>10</v>
      </c>
      <c r="I134" t="s">
        <v>4</v>
      </c>
      <c r="U134" t="s">
        <v>18</v>
      </c>
      <c r="AD134" t="s">
        <v>25</v>
      </c>
      <c r="AG134">
        <f>IF(ISERROR(VLOOKUP(#REF!,Usuarios[],3,FALSE)),0,VLOOKUP(#REF!,Usuarios[],3,FALSE))</f>
        <v>0</v>
      </c>
      <c r="AH134">
        <f>IF(ISERROR(VLOOKUP(#REF!,Usuarios[],2,FALSE)),0,VLOOKUP(#REF!,Usuarios[],2,FALSE))</f>
        <v>0</v>
      </c>
      <c r="AI134" t="str">
        <f>IF(EmocionesIniciales[[#This Row],[Date of Birth]]&gt;=2003,"Under 18", IF(EmocionesIniciales[[#This Row],[Date of Birth]]&gt;=1998,"From 18 to 23","Over 23"))</f>
        <v>Over 23</v>
      </c>
    </row>
    <row r="135" spans="1:35" x14ac:dyDescent="0.25">
      <c r="A135" s="1">
        <v>44320</v>
      </c>
      <c r="B135" t="s">
        <v>44</v>
      </c>
      <c r="V135" t="s">
        <v>20</v>
      </c>
      <c r="AG135">
        <f>IF(ISERROR(VLOOKUP(#REF!,Usuarios[],3,FALSE)),0,VLOOKUP(#REF!,Usuarios[],3,FALSE))</f>
        <v>0</v>
      </c>
      <c r="AH135">
        <f>IF(ISERROR(VLOOKUP(#REF!,Usuarios[],2,FALSE)),0,VLOOKUP(#REF!,Usuarios[],2,FALSE))</f>
        <v>0</v>
      </c>
      <c r="AI135" t="str">
        <f>IF(EmocionesIniciales[[#This Row],[Date of Birth]]&gt;=2003,"Under 18", IF(EmocionesIniciales[[#This Row],[Date of Birth]]&gt;=1998,"From 18 to 23","Over 23"))</f>
        <v>Over 23</v>
      </c>
    </row>
    <row r="136" spans="1:35" x14ac:dyDescent="0.25">
      <c r="A136" s="1">
        <v>44320</v>
      </c>
      <c r="B136" t="s">
        <v>44</v>
      </c>
      <c r="V136" t="s">
        <v>20</v>
      </c>
      <c r="AG136">
        <f>IF(ISERROR(VLOOKUP(#REF!,Usuarios[],3,FALSE)),0,VLOOKUP(#REF!,Usuarios[],3,FALSE))</f>
        <v>0</v>
      </c>
      <c r="AH136">
        <f>IF(ISERROR(VLOOKUP(#REF!,Usuarios[],2,FALSE)),0,VLOOKUP(#REF!,Usuarios[],2,FALSE))</f>
        <v>0</v>
      </c>
      <c r="AI136" t="str">
        <f>IF(EmocionesIniciales[[#This Row],[Date of Birth]]&gt;=2003,"Under 18", IF(EmocionesIniciales[[#This Row],[Date of Birth]]&gt;=1998,"From 18 to 23","Over 23"))</f>
        <v>Over 23</v>
      </c>
    </row>
    <row r="137" spans="1:35" x14ac:dyDescent="0.25">
      <c r="A137" s="1">
        <v>44345</v>
      </c>
      <c r="B137" t="s">
        <v>39</v>
      </c>
      <c r="E137" t="s">
        <v>11</v>
      </c>
      <c r="N137" t="s">
        <v>17</v>
      </c>
      <c r="AG137">
        <f>IF(ISERROR(VLOOKUP(#REF!,Usuarios[],3,FALSE)),0,VLOOKUP(#REF!,Usuarios[],3,FALSE))</f>
        <v>0</v>
      </c>
      <c r="AH137">
        <f>IF(ISERROR(VLOOKUP(#REF!,Usuarios[],2,FALSE)),0,VLOOKUP(#REF!,Usuarios[],2,FALSE))</f>
        <v>0</v>
      </c>
      <c r="AI137" t="str">
        <f>IF(EmocionesIniciales[[#This Row],[Date of Birth]]&gt;=2003,"Under 18", IF(EmocionesIniciales[[#This Row],[Date of Birth]]&gt;=1998,"From 18 to 23","Over 23"))</f>
        <v>Over 23</v>
      </c>
    </row>
    <row r="138" spans="1:35" x14ac:dyDescent="0.25">
      <c r="A138" s="1">
        <v>44320</v>
      </c>
      <c r="B138" t="s">
        <v>1631</v>
      </c>
      <c r="E138" t="s">
        <v>11</v>
      </c>
      <c r="N138" t="s">
        <v>17</v>
      </c>
      <c r="S138" t="s">
        <v>1</v>
      </c>
      <c r="W138" t="s">
        <v>2</v>
      </c>
      <c r="AG138">
        <f>IF(ISERROR(VLOOKUP(#REF!,Usuarios[],3,FALSE)),0,VLOOKUP(#REF!,Usuarios[],3,FALSE))</f>
        <v>0</v>
      </c>
      <c r="AH138">
        <f>IF(ISERROR(VLOOKUP(#REF!,Usuarios[],2,FALSE)),0,VLOOKUP(#REF!,Usuarios[],2,FALSE))</f>
        <v>0</v>
      </c>
      <c r="AI138" t="str">
        <f>IF(EmocionesIniciales[[#This Row],[Date of Birth]]&gt;=2003,"Under 18", IF(EmocionesIniciales[[#This Row],[Date of Birth]]&gt;=1998,"From 18 to 23","Over 23"))</f>
        <v>Over 23</v>
      </c>
    </row>
    <row r="139" spans="1:35" x14ac:dyDescent="0.25">
      <c r="A139" s="1">
        <v>44317</v>
      </c>
      <c r="B139" t="s">
        <v>1737</v>
      </c>
      <c r="K139" t="s">
        <v>23</v>
      </c>
      <c r="M139" t="s">
        <v>15</v>
      </c>
      <c r="S139" t="s">
        <v>1</v>
      </c>
      <c r="AG139">
        <f>IF(ISERROR(VLOOKUP(#REF!,Usuarios[],3,FALSE)),0,VLOOKUP(#REF!,Usuarios[],3,FALSE))</f>
        <v>0</v>
      </c>
      <c r="AH139">
        <f>IF(ISERROR(VLOOKUP(#REF!,Usuarios[],2,FALSE)),0,VLOOKUP(#REF!,Usuarios[],2,FALSE))</f>
        <v>0</v>
      </c>
      <c r="AI139" t="str">
        <f>IF(EmocionesIniciales[[#This Row],[Date of Birth]]&gt;=2003,"Under 18", IF(EmocionesIniciales[[#This Row],[Date of Birth]]&gt;=1998,"From 18 to 23","Over 23"))</f>
        <v>Over 23</v>
      </c>
    </row>
    <row r="140" spans="1:35" x14ac:dyDescent="0.25">
      <c r="A140" s="1">
        <v>44320</v>
      </c>
      <c r="B140" t="s">
        <v>1619</v>
      </c>
      <c r="C140" t="s">
        <v>10</v>
      </c>
      <c r="O140" t="s">
        <v>12</v>
      </c>
      <c r="Q140" t="s">
        <v>13</v>
      </c>
      <c r="R140" t="s">
        <v>28</v>
      </c>
      <c r="W140" t="s">
        <v>2</v>
      </c>
      <c r="AG140">
        <f>IF(ISERROR(VLOOKUP(#REF!,Usuarios[],3,FALSE)),0,VLOOKUP(#REF!,Usuarios[],3,FALSE))</f>
        <v>0</v>
      </c>
      <c r="AH140">
        <f>IF(ISERROR(VLOOKUP(#REF!,Usuarios[],2,FALSE)),0,VLOOKUP(#REF!,Usuarios[],2,FALSE))</f>
        <v>0</v>
      </c>
      <c r="AI140" t="str">
        <f>IF(EmocionesIniciales[[#This Row],[Date of Birth]]&gt;=2003,"Under 18", IF(EmocionesIniciales[[#This Row],[Date of Birth]]&gt;=1998,"From 18 to 23","Over 23"))</f>
        <v>Over 23</v>
      </c>
    </row>
    <row r="141" spans="1:35" x14ac:dyDescent="0.25">
      <c r="A141" s="1">
        <v>44293</v>
      </c>
      <c r="B141" t="s">
        <v>743</v>
      </c>
      <c r="C141" t="s">
        <v>10</v>
      </c>
      <c r="E141" t="s">
        <v>11</v>
      </c>
      <c r="K141" t="s">
        <v>23</v>
      </c>
      <c r="M141" t="s">
        <v>15</v>
      </c>
      <c r="N141" t="s">
        <v>17</v>
      </c>
      <c r="O141" t="s">
        <v>12</v>
      </c>
      <c r="R141" t="s">
        <v>28</v>
      </c>
      <c r="W141" t="s">
        <v>2</v>
      </c>
      <c r="AG141">
        <f>IF(ISERROR(VLOOKUP(#REF!,Usuarios[],3,FALSE)),0,VLOOKUP(#REF!,Usuarios[],3,FALSE))</f>
        <v>0</v>
      </c>
      <c r="AH141">
        <f>IF(ISERROR(VLOOKUP(#REF!,Usuarios[],2,FALSE)),0,VLOOKUP(#REF!,Usuarios[],2,FALSE))</f>
        <v>0</v>
      </c>
      <c r="AI141" t="str">
        <f>IF(EmocionesIniciales[[#This Row],[Date of Birth]]&gt;=2003,"Under 18", IF(EmocionesIniciales[[#This Row],[Date of Birth]]&gt;=1998,"From 18 to 23","Over 23"))</f>
        <v>Over 23</v>
      </c>
    </row>
    <row r="142" spans="1:35" x14ac:dyDescent="0.25">
      <c r="A142" s="1">
        <v>44292</v>
      </c>
      <c r="B142" t="s">
        <v>573</v>
      </c>
      <c r="E142" t="s">
        <v>11</v>
      </c>
      <c r="K142" t="s">
        <v>23</v>
      </c>
      <c r="M142" t="s">
        <v>15</v>
      </c>
      <c r="R142" t="s">
        <v>28</v>
      </c>
      <c r="S142" t="s">
        <v>1</v>
      </c>
      <c r="AG142">
        <f>IF(ISERROR(VLOOKUP(#REF!,Usuarios[],3,FALSE)),0,VLOOKUP(#REF!,Usuarios[],3,FALSE))</f>
        <v>0</v>
      </c>
      <c r="AH142">
        <f>IF(ISERROR(VLOOKUP(#REF!,Usuarios[],2,FALSE)),0,VLOOKUP(#REF!,Usuarios[],2,FALSE))</f>
        <v>0</v>
      </c>
      <c r="AI142" t="str">
        <f>IF(EmocionesIniciales[[#This Row],[Date of Birth]]&gt;=2003,"Under 18", IF(EmocionesIniciales[[#This Row],[Date of Birth]]&gt;=1998,"From 18 to 23","Over 23"))</f>
        <v>Over 23</v>
      </c>
    </row>
    <row r="143" spans="1:35" x14ac:dyDescent="0.25">
      <c r="A143" s="1">
        <v>44292</v>
      </c>
      <c r="B143" t="s">
        <v>635</v>
      </c>
      <c r="O143" t="s">
        <v>12</v>
      </c>
      <c r="R143" t="s">
        <v>28</v>
      </c>
      <c r="W143" t="s">
        <v>2</v>
      </c>
      <c r="AG143">
        <f>IF(ISERROR(VLOOKUP(#REF!,Usuarios[],3,FALSE)),0,VLOOKUP(#REF!,Usuarios[],3,FALSE))</f>
        <v>0</v>
      </c>
      <c r="AH143">
        <f>IF(ISERROR(VLOOKUP(#REF!,Usuarios[],2,FALSE)),0,VLOOKUP(#REF!,Usuarios[],2,FALSE))</f>
        <v>0</v>
      </c>
      <c r="AI143" t="str">
        <f>IF(EmocionesIniciales[[#This Row],[Date of Birth]]&gt;=2003,"Under 18", IF(EmocionesIniciales[[#This Row],[Date of Birth]]&gt;=1998,"From 18 to 23","Over 23"))</f>
        <v>Over 23</v>
      </c>
    </row>
    <row r="144" spans="1:35" x14ac:dyDescent="0.25">
      <c r="A144" s="1">
        <v>44292</v>
      </c>
      <c r="B144" t="s">
        <v>675</v>
      </c>
      <c r="H144" t="s">
        <v>19</v>
      </c>
      <c r="L144" t="s">
        <v>21</v>
      </c>
      <c r="O144" t="s">
        <v>12</v>
      </c>
      <c r="U144" t="s">
        <v>18</v>
      </c>
      <c r="AG144">
        <f>IF(ISERROR(VLOOKUP(#REF!,Usuarios[],3,FALSE)),0,VLOOKUP(#REF!,Usuarios[],3,FALSE))</f>
        <v>0</v>
      </c>
      <c r="AH144">
        <f>IF(ISERROR(VLOOKUP(#REF!,Usuarios[],2,FALSE)),0,VLOOKUP(#REF!,Usuarios[],2,FALSE))</f>
        <v>0</v>
      </c>
      <c r="AI144" t="str">
        <f>IF(EmocionesIniciales[[#This Row],[Date of Birth]]&gt;=2003,"Under 18", IF(EmocionesIniciales[[#This Row],[Date of Birth]]&gt;=1998,"From 18 to 23","Over 23"))</f>
        <v>Over 23</v>
      </c>
    </row>
    <row r="145" spans="1:35" x14ac:dyDescent="0.25">
      <c r="A145" s="1">
        <v>44292</v>
      </c>
      <c r="B145" t="s">
        <v>680</v>
      </c>
      <c r="C145" t="s">
        <v>10</v>
      </c>
      <c r="E145" t="s">
        <v>11</v>
      </c>
      <c r="R145" t="s">
        <v>28</v>
      </c>
      <c r="V145" t="s">
        <v>20</v>
      </c>
      <c r="AG145">
        <f>IF(ISERROR(VLOOKUP(#REF!,Usuarios[],3,FALSE)),0,VLOOKUP(#REF!,Usuarios[],3,FALSE))</f>
        <v>0</v>
      </c>
      <c r="AH145">
        <f>IF(ISERROR(VLOOKUP(#REF!,Usuarios[],2,FALSE)),0,VLOOKUP(#REF!,Usuarios[],2,FALSE))</f>
        <v>0</v>
      </c>
      <c r="AI145" t="str">
        <f>IF(EmocionesIniciales[[#This Row],[Date of Birth]]&gt;=2003,"Under 18", IF(EmocionesIniciales[[#This Row],[Date of Birth]]&gt;=1998,"From 18 to 23","Over 23"))</f>
        <v>Over 23</v>
      </c>
    </row>
    <row r="146" spans="1:35" x14ac:dyDescent="0.25">
      <c r="A146" s="1">
        <v>44292</v>
      </c>
      <c r="B146" t="s">
        <v>782</v>
      </c>
      <c r="C146" t="s">
        <v>10</v>
      </c>
      <c r="D146" t="s">
        <v>26</v>
      </c>
      <c r="E146" t="s">
        <v>11</v>
      </c>
      <c r="F146" t="s">
        <v>16</v>
      </c>
      <c r="O146" t="s">
        <v>12</v>
      </c>
      <c r="Q146" t="s">
        <v>13</v>
      </c>
      <c r="V146" t="s">
        <v>20</v>
      </c>
      <c r="AB146" t="s">
        <v>14</v>
      </c>
      <c r="AG146">
        <f>IF(ISERROR(VLOOKUP(#REF!,Usuarios[],3,FALSE)),0,VLOOKUP(#REF!,Usuarios[],3,FALSE))</f>
        <v>0</v>
      </c>
      <c r="AH146">
        <f>IF(ISERROR(VLOOKUP(#REF!,Usuarios[],2,FALSE)),0,VLOOKUP(#REF!,Usuarios[],2,FALSE))</f>
        <v>0</v>
      </c>
      <c r="AI146" t="str">
        <f>IF(EmocionesIniciales[[#This Row],[Date of Birth]]&gt;=2003,"Under 18", IF(EmocionesIniciales[[#This Row],[Date of Birth]]&gt;=1998,"From 18 to 23","Over 23"))</f>
        <v>Over 23</v>
      </c>
    </row>
    <row r="147" spans="1:35" x14ac:dyDescent="0.25">
      <c r="A147" s="1">
        <v>44292</v>
      </c>
      <c r="B147" t="s">
        <v>742</v>
      </c>
      <c r="C147" t="s">
        <v>10</v>
      </c>
      <c r="E147" t="s">
        <v>11</v>
      </c>
      <c r="M147" t="s">
        <v>15</v>
      </c>
      <c r="O147" t="s">
        <v>12</v>
      </c>
      <c r="R147" t="s">
        <v>28</v>
      </c>
      <c r="AG147">
        <f>IF(ISERROR(VLOOKUP(#REF!,Usuarios[],3,FALSE)),0,VLOOKUP(#REF!,Usuarios[],3,FALSE))</f>
        <v>0</v>
      </c>
      <c r="AH147">
        <f>IF(ISERROR(VLOOKUP(#REF!,Usuarios[],2,FALSE)),0,VLOOKUP(#REF!,Usuarios[],2,FALSE))</f>
        <v>0</v>
      </c>
      <c r="AI147" t="str">
        <f>IF(EmocionesIniciales[[#This Row],[Date of Birth]]&gt;=2003,"Under 18", IF(EmocionesIniciales[[#This Row],[Date of Birth]]&gt;=1998,"From 18 to 23","Over 23"))</f>
        <v>Over 23</v>
      </c>
    </row>
    <row r="148" spans="1:35" x14ac:dyDescent="0.25">
      <c r="A148" s="1">
        <v>44292</v>
      </c>
      <c r="B148" t="s">
        <v>636</v>
      </c>
      <c r="C148" t="s">
        <v>10</v>
      </c>
      <c r="O148" t="s">
        <v>12</v>
      </c>
      <c r="Q148" t="s">
        <v>13</v>
      </c>
      <c r="AG148">
        <f>IF(ISERROR(VLOOKUP(#REF!,Usuarios[],3,FALSE)),0,VLOOKUP(#REF!,Usuarios[],3,FALSE))</f>
        <v>0</v>
      </c>
      <c r="AH148">
        <f>IF(ISERROR(VLOOKUP(#REF!,Usuarios[],2,FALSE)),0,VLOOKUP(#REF!,Usuarios[],2,FALSE))</f>
        <v>0</v>
      </c>
      <c r="AI148" t="str">
        <f>IF(EmocionesIniciales[[#This Row],[Date of Birth]]&gt;=2003,"Under 18", IF(EmocionesIniciales[[#This Row],[Date of Birth]]&gt;=1998,"From 18 to 23","Over 23"))</f>
        <v>Over 23</v>
      </c>
    </row>
    <row r="149" spans="1:35" x14ac:dyDescent="0.25">
      <c r="A149" s="1">
        <v>44292</v>
      </c>
      <c r="B149" t="s">
        <v>709</v>
      </c>
      <c r="C149" t="s">
        <v>10</v>
      </c>
      <c r="O149" t="s">
        <v>12</v>
      </c>
      <c r="U149" t="s">
        <v>18</v>
      </c>
      <c r="V149" t="s">
        <v>20</v>
      </c>
      <c r="AG149">
        <f>IF(ISERROR(VLOOKUP(#REF!,Usuarios[],3,FALSE)),0,VLOOKUP(#REF!,Usuarios[],3,FALSE))</f>
        <v>0</v>
      </c>
      <c r="AH149">
        <f>IF(ISERROR(VLOOKUP(#REF!,Usuarios[],2,FALSE)),0,VLOOKUP(#REF!,Usuarios[],2,FALSE))</f>
        <v>0</v>
      </c>
      <c r="AI149" t="str">
        <f>IF(EmocionesIniciales[[#This Row],[Date of Birth]]&gt;=2003,"Under 18", IF(EmocionesIniciales[[#This Row],[Date of Birth]]&gt;=1998,"From 18 to 23","Over 23"))</f>
        <v>Over 23</v>
      </c>
    </row>
    <row r="150" spans="1:35" x14ac:dyDescent="0.25">
      <c r="A150" s="1">
        <v>44292</v>
      </c>
      <c r="B150" t="s">
        <v>716</v>
      </c>
      <c r="C150" t="s">
        <v>10</v>
      </c>
      <c r="D150" t="s">
        <v>26</v>
      </c>
      <c r="F150" t="s">
        <v>16</v>
      </c>
      <c r="G150" t="s">
        <v>29</v>
      </c>
      <c r="H150" t="s">
        <v>19</v>
      </c>
      <c r="I150" t="s">
        <v>4</v>
      </c>
      <c r="M150" t="s">
        <v>15</v>
      </c>
      <c r="O150" t="s">
        <v>12</v>
      </c>
      <c r="Q150" t="s">
        <v>13</v>
      </c>
      <c r="T150" t="s">
        <v>22</v>
      </c>
      <c r="U150" t="s">
        <v>18</v>
      </c>
      <c r="V150" t="s">
        <v>20</v>
      </c>
      <c r="AB150" t="s">
        <v>14</v>
      </c>
      <c r="AD150" t="s">
        <v>25</v>
      </c>
      <c r="AG150">
        <f>IF(ISERROR(VLOOKUP(#REF!,Usuarios[],3,FALSE)),0,VLOOKUP(#REF!,Usuarios[],3,FALSE))</f>
        <v>0</v>
      </c>
      <c r="AH150">
        <f>IF(ISERROR(VLOOKUP(#REF!,Usuarios[],2,FALSE)),0,VLOOKUP(#REF!,Usuarios[],2,FALSE))</f>
        <v>0</v>
      </c>
      <c r="AI150" t="str">
        <f>IF(EmocionesIniciales[[#This Row],[Date of Birth]]&gt;=2003,"Under 18", IF(EmocionesIniciales[[#This Row],[Date of Birth]]&gt;=1998,"From 18 to 23","Over 23"))</f>
        <v>Over 23</v>
      </c>
    </row>
    <row r="151" spans="1:35" x14ac:dyDescent="0.25">
      <c r="A151" s="1">
        <v>44292</v>
      </c>
      <c r="B151" t="s">
        <v>708</v>
      </c>
      <c r="C151" t="s">
        <v>10</v>
      </c>
      <c r="U151" t="s">
        <v>18</v>
      </c>
      <c r="V151" t="s">
        <v>20</v>
      </c>
      <c r="AG151">
        <f>IF(ISERROR(VLOOKUP(#REF!,Usuarios[],3,FALSE)),0,VLOOKUP(#REF!,Usuarios[],3,FALSE))</f>
        <v>0</v>
      </c>
      <c r="AH151">
        <f>IF(ISERROR(VLOOKUP(#REF!,Usuarios[],2,FALSE)),0,VLOOKUP(#REF!,Usuarios[],2,FALSE))</f>
        <v>0</v>
      </c>
      <c r="AI151" t="str">
        <f>IF(EmocionesIniciales[[#This Row],[Date of Birth]]&gt;=2003,"Under 18", IF(EmocionesIniciales[[#This Row],[Date of Birth]]&gt;=1998,"From 18 to 23","Over 23"))</f>
        <v>Over 23</v>
      </c>
    </row>
    <row r="152" spans="1:35" x14ac:dyDescent="0.25">
      <c r="A152" s="1">
        <v>44292</v>
      </c>
      <c r="B152" t="s">
        <v>710</v>
      </c>
      <c r="C152" t="s">
        <v>10</v>
      </c>
      <c r="I152" t="s">
        <v>4</v>
      </c>
      <c r="O152" t="s">
        <v>12</v>
      </c>
      <c r="U152" t="s">
        <v>18</v>
      </c>
      <c r="V152" t="s">
        <v>20</v>
      </c>
      <c r="AG152">
        <f>IF(ISERROR(VLOOKUP(#REF!,Usuarios[],3,FALSE)),0,VLOOKUP(#REF!,Usuarios[],3,FALSE))</f>
        <v>0</v>
      </c>
      <c r="AH152">
        <f>IF(ISERROR(VLOOKUP(#REF!,Usuarios[],2,FALSE)),0,VLOOKUP(#REF!,Usuarios[],2,FALSE))</f>
        <v>0</v>
      </c>
      <c r="AI152" t="str">
        <f>IF(EmocionesIniciales[[#This Row],[Date of Birth]]&gt;=2003,"Under 18", IF(EmocionesIniciales[[#This Row],[Date of Birth]]&gt;=1998,"From 18 to 23","Over 23"))</f>
        <v>Over 23</v>
      </c>
    </row>
    <row r="153" spans="1:35" x14ac:dyDescent="0.25">
      <c r="A153" s="1">
        <v>44292</v>
      </c>
      <c r="B153" t="s">
        <v>584</v>
      </c>
      <c r="I153" t="s">
        <v>4</v>
      </c>
      <c r="AC153" t="s">
        <v>536</v>
      </c>
      <c r="AG153">
        <f>IF(ISERROR(VLOOKUP(#REF!,Usuarios[],3,FALSE)),0,VLOOKUP(#REF!,Usuarios[],3,FALSE))</f>
        <v>0</v>
      </c>
      <c r="AH153">
        <f>IF(ISERROR(VLOOKUP(#REF!,Usuarios[],2,FALSE)),0,VLOOKUP(#REF!,Usuarios[],2,FALSE))</f>
        <v>0</v>
      </c>
      <c r="AI153" t="str">
        <f>IF(EmocionesIniciales[[#This Row],[Date of Birth]]&gt;=2003,"Under 18", IF(EmocionesIniciales[[#This Row],[Date of Birth]]&gt;=1998,"From 18 to 23","Over 23"))</f>
        <v>Over 23</v>
      </c>
    </row>
    <row r="154" spans="1:35" x14ac:dyDescent="0.25">
      <c r="A154" s="1">
        <v>44315</v>
      </c>
      <c r="B154" t="s">
        <v>1782</v>
      </c>
      <c r="E154" t="s">
        <v>11</v>
      </c>
      <c r="K154" t="s">
        <v>23</v>
      </c>
      <c r="N154" t="s">
        <v>17</v>
      </c>
      <c r="Q154" t="s">
        <v>13</v>
      </c>
      <c r="R154" t="s">
        <v>28</v>
      </c>
      <c r="W154" t="s">
        <v>2</v>
      </c>
      <c r="Z154" t="s">
        <v>24</v>
      </c>
      <c r="AG154">
        <f>IF(ISERROR(VLOOKUP(#REF!,Usuarios[],3,FALSE)),0,VLOOKUP(#REF!,Usuarios[],3,FALSE))</f>
        <v>0</v>
      </c>
      <c r="AH154">
        <f>IF(ISERROR(VLOOKUP(#REF!,Usuarios[],2,FALSE)),0,VLOOKUP(#REF!,Usuarios[],2,FALSE))</f>
        <v>0</v>
      </c>
      <c r="AI154" t="str">
        <f>IF(EmocionesIniciales[[#This Row],[Date of Birth]]&gt;=2003,"Under 18", IF(EmocionesIniciales[[#This Row],[Date of Birth]]&gt;=1998,"From 18 to 23","Over 23"))</f>
        <v>Over 23</v>
      </c>
    </row>
    <row r="155" spans="1:35" x14ac:dyDescent="0.25">
      <c r="A155" s="1">
        <v>44315</v>
      </c>
      <c r="B155" t="s">
        <v>1740</v>
      </c>
      <c r="C155" t="s">
        <v>10</v>
      </c>
      <c r="T155" t="s">
        <v>22</v>
      </c>
      <c r="AB155" t="s">
        <v>14</v>
      </c>
      <c r="AG155">
        <f>IF(ISERROR(VLOOKUP(#REF!,Usuarios[],3,FALSE)),0,VLOOKUP(#REF!,Usuarios[],3,FALSE))</f>
        <v>0</v>
      </c>
      <c r="AH155">
        <f>IF(ISERROR(VLOOKUP(#REF!,Usuarios[],2,FALSE)),0,VLOOKUP(#REF!,Usuarios[],2,FALSE))</f>
        <v>0</v>
      </c>
      <c r="AI155" t="str">
        <f>IF(EmocionesIniciales[[#This Row],[Date of Birth]]&gt;=2003,"Under 18", IF(EmocionesIniciales[[#This Row],[Date of Birth]]&gt;=1998,"From 18 to 23","Over 23"))</f>
        <v>Over 23</v>
      </c>
    </row>
    <row r="156" spans="1:35" x14ac:dyDescent="0.25">
      <c r="A156" s="1">
        <v>44284</v>
      </c>
      <c r="B156" t="s">
        <v>64</v>
      </c>
      <c r="W156" t="s">
        <v>2</v>
      </c>
      <c r="AG156">
        <f>IF(ISERROR(VLOOKUP(#REF!,Usuarios[],3,FALSE)),0,VLOOKUP(#REF!,Usuarios[],3,FALSE))</f>
        <v>0</v>
      </c>
      <c r="AH156">
        <f>IF(ISERROR(VLOOKUP(#REF!,Usuarios[],2,FALSE)),0,VLOOKUP(#REF!,Usuarios[],2,FALSE))</f>
        <v>0</v>
      </c>
      <c r="AI156" t="str">
        <f>IF(EmocionesIniciales[[#This Row],[Date of Birth]]&gt;=2003,"Under 18", IF(EmocionesIniciales[[#This Row],[Date of Birth]]&gt;=1998,"From 18 to 23","Over 23"))</f>
        <v>Over 23</v>
      </c>
    </row>
    <row r="157" spans="1:35" x14ac:dyDescent="0.25">
      <c r="A157" s="1">
        <v>44284</v>
      </c>
      <c r="B157" t="s">
        <v>36</v>
      </c>
      <c r="M157" t="s">
        <v>15</v>
      </c>
      <c r="Q157" t="s">
        <v>13</v>
      </c>
      <c r="AB157" t="s">
        <v>14</v>
      </c>
      <c r="AG157">
        <f>IF(ISERROR(VLOOKUP(#REF!,Usuarios[],3,FALSE)),0,VLOOKUP(#REF!,Usuarios[],3,FALSE))</f>
        <v>0</v>
      </c>
      <c r="AH157">
        <f>IF(ISERROR(VLOOKUP(#REF!,Usuarios[],2,FALSE)),0,VLOOKUP(#REF!,Usuarios[],2,FALSE))</f>
        <v>0</v>
      </c>
      <c r="AI157" t="str">
        <f>IF(EmocionesIniciales[[#This Row],[Date of Birth]]&gt;=2003,"Under 18", IF(EmocionesIniciales[[#This Row],[Date of Birth]]&gt;=1998,"From 18 to 23","Over 23"))</f>
        <v>Over 23</v>
      </c>
    </row>
    <row r="158" spans="1:35" x14ac:dyDescent="0.25">
      <c r="A158" s="1">
        <v>44284</v>
      </c>
      <c r="B158" t="s">
        <v>40</v>
      </c>
      <c r="N158" t="s">
        <v>17</v>
      </c>
      <c r="AG158">
        <f>IF(ISERROR(VLOOKUP(#REF!,Usuarios[],3,FALSE)),0,VLOOKUP(#REF!,Usuarios[],3,FALSE))</f>
        <v>0</v>
      </c>
      <c r="AH158">
        <f>IF(ISERROR(VLOOKUP(#REF!,Usuarios[],2,FALSE)),0,VLOOKUP(#REF!,Usuarios[],2,FALSE))</f>
        <v>0</v>
      </c>
      <c r="AI158" t="str">
        <f>IF(EmocionesIniciales[[#This Row],[Date of Birth]]&gt;=2003,"Under 18", IF(EmocionesIniciales[[#This Row],[Date of Birth]]&gt;=1998,"From 18 to 23","Over 23"))</f>
        <v>Over 23</v>
      </c>
    </row>
    <row r="159" spans="1:35" x14ac:dyDescent="0.25">
      <c r="A159" s="1">
        <v>44292</v>
      </c>
      <c r="B159" t="s">
        <v>648</v>
      </c>
      <c r="N159" t="s">
        <v>17</v>
      </c>
      <c r="V159" t="s">
        <v>20</v>
      </c>
      <c r="W159" t="s">
        <v>2</v>
      </c>
      <c r="AG159">
        <f>IF(ISERROR(VLOOKUP(#REF!,Usuarios[],3,FALSE)),0,VLOOKUP(#REF!,Usuarios[],3,FALSE))</f>
        <v>0</v>
      </c>
      <c r="AH159">
        <f>IF(ISERROR(VLOOKUP(#REF!,Usuarios[],2,FALSE)),0,VLOOKUP(#REF!,Usuarios[],2,FALSE))</f>
        <v>0</v>
      </c>
      <c r="AI159" t="str">
        <f>IF(EmocionesIniciales[[#This Row],[Date of Birth]]&gt;=2003,"Under 18", IF(EmocionesIniciales[[#This Row],[Date of Birth]]&gt;=1998,"From 18 to 23","Over 23"))</f>
        <v>Over 23</v>
      </c>
    </row>
    <row r="160" spans="1:35" x14ac:dyDescent="0.25">
      <c r="A160" s="1">
        <v>44292</v>
      </c>
      <c r="B160" t="s">
        <v>637</v>
      </c>
      <c r="E160" t="s">
        <v>11</v>
      </c>
      <c r="N160" t="s">
        <v>17</v>
      </c>
      <c r="Z160" t="s">
        <v>24</v>
      </c>
      <c r="AG160">
        <f>IF(ISERROR(VLOOKUP(#REF!,Usuarios[],3,FALSE)),0,VLOOKUP(#REF!,Usuarios[],3,FALSE))</f>
        <v>0</v>
      </c>
      <c r="AH160">
        <f>IF(ISERROR(VLOOKUP(#REF!,Usuarios[],2,FALSE)),0,VLOOKUP(#REF!,Usuarios[],2,FALSE))</f>
        <v>0</v>
      </c>
      <c r="AI160" t="str">
        <f>IF(EmocionesIniciales[[#This Row],[Date of Birth]]&gt;=2003,"Under 18", IF(EmocionesIniciales[[#This Row],[Date of Birth]]&gt;=1998,"From 18 to 23","Over 23"))</f>
        <v>Over 23</v>
      </c>
    </row>
    <row r="161" spans="1:35" x14ac:dyDescent="0.25">
      <c r="A161" s="1">
        <v>44292</v>
      </c>
      <c r="B161" t="s">
        <v>603</v>
      </c>
      <c r="F161" t="s">
        <v>16</v>
      </c>
      <c r="H161" t="s">
        <v>19</v>
      </c>
      <c r="M161" t="s">
        <v>15</v>
      </c>
      <c r="N161" t="s">
        <v>17</v>
      </c>
      <c r="AG161">
        <f>IF(ISERROR(VLOOKUP(#REF!,Usuarios[],3,FALSE)),0,VLOOKUP(#REF!,Usuarios[],3,FALSE))</f>
        <v>0</v>
      </c>
      <c r="AH161">
        <f>IF(ISERROR(VLOOKUP(#REF!,Usuarios[],2,FALSE)),0,VLOOKUP(#REF!,Usuarios[],2,FALSE))</f>
        <v>0</v>
      </c>
      <c r="AI161" t="str">
        <f>IF(EmocionesIniciales[[#This Row],[Date of Birth]]&gt;=2003,"Under 18", IF(EmocionesIniciales[[#This Row],[Date of Birth]]&gt;=1998,"From 18 to 23","Over 23"))</f>
        <v>Over 23</v>
      </c>
    </row>
    <row r="162" spans="1:35" x14ac:dyDescent="0.25">
      <c r="A162" s="1">
        <v>44284</v>
      </c>
      <c r="B162" t="s">
        <v>68</v>
      </c>
      <c r="H162" t="s">
        <v>19</v>
      </c>
      <c r="O162" t="s">
        <v>12</v>
      </c>
      <c r="V162" t="s">
        <v>20</v>
      </c>
      <c r="AG162">
        <f>IF(ISERROR(VLOOKUP(#REF!,Usuarios[],3,FALSE)),0,VLOOKUP(#REF!,Usuarios[],3,FALSE))</f>
        <v>0</v>
      </c>
      <c r="AH162">
        <f>IF(ISERROR(VLOOKUP(#REF!,Usuarios[],2,FALSE)),0,VLOOKUP(#REF!,Usuarios[],2,FALSE))</f>
        <v>0</v>
      </c>
      <c r="AI162" t="str">
        <f>IF(EmocionesIniciales[[#This Row],[Date of Birth]]&gt;=2003,"Under 18", IF(EmocionesIniciales[[#This Row],[Date of Birth]]&gt;=1998,"From 18 to 23","Over 23"))</f>
        <v>Over 23</v>
      </c>
    </row>
    <row r="163" spans="1:35" x14ac:dyDescent="0.25">
      <c r="A163" s="1">
        <v>44284</v>
      </c>
      <c r="B163" t="s">
        <v>51</v>
      </c>
      <c r="M163" t="s">
        <v>15</v>
      </c>
      <c r="AG163">
        <f>IF(ISERROR(VLOOKUP(#REF!,Usuarios[],3,FALSE)),0,VLOOKUP(#REF!,Usuarios[],3,FALSE))</f>
        <v>0</v>
      </c>
      <c r="AH163">
        <f>IF(ISERROR(VLOOKUP(#REF!,Usuarios[],2,FALSE)),0,VLOOKUP(#REF!,Usuarios[],2,FALSE))</f>
        <v>0</v>
      </c>
      <c r="AI163" t="str">
        <f>IF(EmocionesIniciales[[#This Row],[Date of Birth]]&gt;=2003,"Under 18", IF(EmocionesIniciales[[#This Row],[Date of Birth]]&gt;=1998,"From 18 to 23","Over 23"))</f>
        <v>Over 23</v>
      </c>
    </row>
    <row r="164" spans="1:35" x14ac:dyDescent="0.25">
      <c r="A164" s="1">
        <v>44284</v>
      </c>
      <c r="B164" t="s">
        <v>49</v>
      </c>
      <c r="U164" t="s">
        <v>18</v>
      </c>
      <c r="AG164">
        <f>IF(ISERROR(VLOOKUP(#REF!,Usuarios[],3,FALSE)),0,VLOOKUP(#REF!,Usuarios[],3,FALSE))</f>
        <v>0</v>
      </c>
      <c r="AH164">
        <f>IF(ISERROR(VLOOKUP(#REF!,Usuarios[],2,FALSE)),0,VLOOKUP(#REF!,Usuarios[],2,FALSE))</f>
        <v>0</v>
      </c>
      <c r="AI164" t="str">
        <f>IF(EmocionesIniciales[[#This Row],[Date of Birth]]&gt;=2003,"Under 18", IF(EmocionesIniciales[[#This Row],[Date of Birth]]&gt;=1998,"From 18 to 23","Over 23"))</f>
        <v>Over 23</v>
      </c>
    </row>
    <row r="165" spans="1:35" x14ac:dyDescent="0.25">
      <c r="A165" s="1">
        <v>44284</v>
      </c>
      <c r="B165" t="s">
        <v>33</v>
      </c>
      <c r="C165" t="s">
        <v>10</v>
      </c>
      <c r="AG165">
        <f>IF(ISERROR(VLOOKUP(#REF!,Usuarios[],3,FALSE)),0,VLOOKUP(#REF!,Usuarios[],3,FALSE))</f>
        <v>0</v>
      </c>
      <c r="AH165">
        <f>IF(ISERROR(VLOOKUP(#REF!,Usuarios[],2,FALSE)),0,VLOOKUP(#REF!,Usuarios[],2,FALSE))</f>
        <v>0</v>
      </c>
      <c r="AI165" t="str">
        <f>IF(EmocionesIniciales[[#This Row],[Date of Birth]]&gt;=2003,"Under 18", IF(EmocionesIniciales[[#This Row],[Date of Birth]]&gt;=1998,"From 18 to 23","Over 23"))</f>
        <v>Over 23</v>
      </c>
    </row>
    <row r="166" spans="1:35" x14ac:dyDescent="0.25">
      <c r="A166" s="1">
        <v>44292</v>
      </c>
      <c r="B166" t="s">
        <v>676</v>
      </c>
      <c r="C166" t="s">
        <v>10</v>
      </c>
      <c r="E166" t="s">
        <v>11</v>
      </c>
      <c r="F166" t="s">
        <v>16</v>
      </c>
      <c r="Z166" t="s">
        <v>24</v>
      </c>
      <c r="AG166">
        <f>IF(ISERROR(VLOOKUP(#REF!,Usuarios[],3,FALSE)),0,VLOOKUP(#REF!,Usuarios[],3,FALSE))</f>
        <v>0</v>
      </c>
      <c r="AH166">
        <f>IF(ISERROR(VLOOKUP(#REF!,Usuarios[],2,FALSE)),0,VLOOKUP(#REF!,Usuarios[],2,FALSE))</f>
        <v>0</v>
      </c>
      <c r="AI166" t="str">
        <f>IF(EmocionesIniciales[[#This Row],[Date of Birth]]&gt;=2003,"Under 18", IF(EmocionesIniciales[[#This Row],[Date of Birth]]&gt;=1998,"From 18 to 23","Over 23"))</f>
        <v>Over 23</v>
      </c>
    </row>
    <row r="167" spans="1:35" x14ac:dyDescent="0.25">
      <c r="A167" s="1">
        <v>44292</v>
      </c>
      <c r="B167" t="s">
        <v>684</v>
      </c>
      <c r="C167" t="s">
        <v>10</v>
      </c>
      <c r="G167" t="s">
        <v>29</v>
      </c>
      <c r="H167" t="s">
        <v>19</v>
      </c>
      <c r="I167" t="s">
        <v>4</v>
      </c>
      <c r="L167" t="s">
        <v>21</v>
      </c>
      <c r="O167" t="s">
        <v>12</v>
      </c>
      <c r="U167" t="s">
        <v>18</v>
      </c>
      <c r="V167" t="s">
        <v>20</v>
      </c>
      <c r="AB167" t="s">
        <v>14</v>
      </c>
      <c r="AG167">
        <f>IF(ISERROR(VLOOKUP(#REF!,Usuarios[],3,FALSE)),0,VLOOKUP(#REF!,Usuarios[],3,FALSE))</f>
        <v>0</v>
      </c>
      <c r="AH167">
        <f>IF(ISERROR(VLOOKUP(#REF!,Usuarios[],2,FALSE)),0,VLOOKUP(#REF!,Usuarios[],2,FALSE))</f>
        <v>0</v>
      </c>
      <c r="AI167" t="str">
        <f>IF(EmocionesIniciales[[#This Row],[Date of Birth]]&gt;=2003,"Under 18", IF(EmocionesIniciales[[#This Row],[Date of Birth]]&gt;=1998,"From 18 to 23","Over 23"))</f>
        <v>Over 23</v>
      </c>
    </row>
    <row r="168" spans="1:35" x14ac:dyDescent="0.25">
      <c r="A168" s="1">
        <v>44292</v>
      </c>
      <c r="B168" t="s">
        <v>543</v>
      </c>
      <c r="C168" t="s">
        <v>10</v>
      </c>
      <c r="H168" t="s">
        <v>19</v>
      </c>
      <c r="U168" t="s">
        <v>18</v>
      </c>
      <c r="V168" t="s">
        <v>20</v>
      </c>
      <c r="AG168">
        <f>IF(ISERROR(VLOOKUP(#REF!,Usuarios[],3,FALSE)),0,VLOOKUP(#REF!,Usuarios[],3,FALSE))</f>
        <v>0</v>
      </c>
      <c r="AH168">
        <f>IF(ISERROR(VLOOKUP(#REF!,Usuarios[],2,FALSE)),0,VLOOKUP(#REF!,Usuarios[],2,FALSE))</f>
        <v>0</v>
      </c>
      <c r="AI168" t="str">
        <f>IF(EmocionesIniciales[[#This Row],[Date of Birth]]&gt;=2003,"Under 18", IF(EmocionesIniciales[[#This Row],[Date of Birth]]&gt;=1998,"From 18 to 23","Over 23"))</f>
        <v>Over 23</v>
      </c>
    </row>
    <row r="169" spans="1:35" x14ac:dyDescent="0.25">
      <c r="A169" s="1">
        <v>44292</v>
      </c>
      <c r="B169" t="s">
        <v>78</v>
      </c>
      <c r="O169" t="s">
        <v>12</v>
      </c>
      <c r="AG169">
        <f>IF(ISERROR(VLOOKUP(#REF!,Usuarios[],3,FALSE)),0,VLOOKUP(#REF!,Usuarios[],3,FALSE))</f>
        <v>0</v>
      </c>
      <c r="AH169">
        <f>IF(ISERROR(VLOOKUP(#REF!,Usuarios[],2,FALSE)),0,VLOOKUP(#REF!,Usuarios[],2,FALSE))</f>
        <v>0</v>
      </c>
      <c r="AI169" t="str">
        <f>IF(EmocionesIniciales[[#This Row],[Date of Birth]]&gt;=2003,"Under 18", IF(EmocionesIniciales[[#This Row],[Date of Birth]]&gt;=1998,"From 18 to 23","Over 23"))</f>
        <v>Over 23</v>
      </c>
    </row>
    <row r="170" spans="1:35" x14ac:dyDescent="0.25">
      <c r="A170" s="1">
        <v>44284</v>
      </c>
      <c r="B170" t="s">
        <v>50</v>
      </c>
      <c r="K170" t="s">
        <v>23</v>
      </c>
      <c r="AG170">
        <f>IF(ISERROR(VLOOKUP(#REF!,Usuarios[],3,FALSE)),0,VLOOKUP(#REF!,Usuarios[],3,FALSE))</f>
        <v>0</v>
      </c>
      <c r="AH170">
        <f>IF(ISERROR(VLOOKUP(#REF!,Usuarios[],2,FALSE)),0,VLOOKUP(#REF!,Usuarios[],2,FALSE))</f>
        <v>0</v>
      </c>
      <c r="AI170" t="str">
        <f>IF(EmocionesIniciales[[#This Row],[Date of Birth]]&gt;=2003,"Under 18", IF(EmocionesIniciales[[#This Row],[Date of Birth]]&gt;=1998,"From 18 to 23","Over 23"))</f>
        <v>Over 23</v>
      </c>
    </row>
    <row r="171" spans="1:35" x14ac:dyDescent="0.25">
      <c r="A171" s="1">
        <v>44316</v>
      </c>
      <c r="B171" t="s">
        <v>1812</v>
      </c>
      <c r="J171" t="s">
        <v>31</v>
      </c>
      <c r="K171" t="s">
        <v>23</v>
      </c>
      <c r="N171" t="s">
        <v>17</v>
      </c>
      <c r="Q171" t="s">
        <v>13</v>
      </c>
      <c r="R171" t="s">
        <v>28</v>
      </c>
      <c r="Y171" t="s">
        <v>0</v>
      </c>
      <c r="AG171">
        <f>IF(ISERROR(VLOOKUP(#REF!,Usuarios[],3,FALSE)),0,VLOOKUP(#REF!,Usuarios[],3,FALSE))</f>
        <v>0</v>
      </c>
      <c r="AH171">
        <f>IF(ISERROR(VLOOKUP(#REF!,Usuarios[],2,FALSE)),0,VLOOKUP(#REF!,Usuarios[],2,FALSE))</f>
        <v>0</v>
      </c>
      <c r="AI171" t="str">
        <f>IF(EmocionesIniciales[[#This Row],[Date of Birth]]&gt;=2003,"Under 18", IF(EmocionesIniciales[[#This Row],[Date of Birth]]&gt;=1998,"From 18 to 23","Over 23"))</f>
        <v>Over 23</v>
      </c>
    </row>
    <row r="172" spans="1:35" x14ac:dyDescent="0.25">
      <c r="A172" s="1">
        <v>44320</v>
      </c>
      <c r="B172" t="s">
        <v>1768</v>
      </c>
      <c r="E172" t="s">
        <v>11</v>
      </c>
      <c r="N172" t="s">
        <v>17</v>
      </c>
      <c r="S172" t="s">
        <v>1</v>
      </c>
      <c r="Z172" t="s">
        <v>24</v>
      </c>
      <c r="AG172">
        <f>IF(ISERROR(VLOOKUP(#REF!,Usuarios[],3,FALSE)),0,VLOOKUP(#REF!,Usuarios[],3,FALSE))</f>
        <v>0</v>
      </c>
      <c r="AH172">
        <f>IF(ISERROR(VLOOKUP(#REF!,Usuarios[],2,FALSE)),0,VLOOKUP(#REF!,Usuarios[],2,FALSE))</f>
        <v>0</v>
      </c>
      <c r="AI172" t="str">
        <f>IF(EmocionesIniciales[[#This Row],[Date of Birth]]&gt;=2003,"Under 18", IF(EmocionesIniciales[[#This Row],[Date of Birth]]&gt;=1998,"From 18 to 23","Over 23"))</f>
        <v>Over 23</v>
      </c>
    </row>
    <row r="173" spans="1:35" x14ac:dyDescent="0.25">
      <c r="A173" s="1">
        <v>44315</v>
      </c>
      <c r="B173" t="s">
        <v>1811</v>
      </c>
      <c r="I173" t="s">
        <v>4</v>
      </c>
      <c r="Q173" t="s">
        <v>13</v>
      </c>
      <c r="T173" t="s">
        <v>22</v>
      </c>
      <c r="Y173" t="s">
        <v>0</v>
      </c>
      <c r="AB173" t="s">
        <v>14</v>
      </c>
      <c r="AG173">
        <f>IF(ISERROR(VLOOKUP(#REF!,Usuarios[],3,FALSE)),0,VLOOKUP(#REF!,Usuarios[],3,FALSE))</f>
        <v>0</v>
      </c>
      <c r="AH173">
        <f>IF(ISERROR(VLOOKUP(#REF!,Usuarios[],2,FALSE)),0,VLOOKUP(#REF!,Usuarios[],2,FALSE))</f>
        <v>0</v>
      </c>
      <c r="AI173" t="str">
        <f>IF(EmocionesIniciales[[#This Row],[Date of Birth]]&gt;=2003,"Under 18", IF(EmocionesIniciales[[#This Row],[Date of Birth]]&gt;=1998,"From 18 to 23","Over 23"))</f>
        <v>Over 23</v>
      </c>
    </row>
    <row r="174" spans="1:35" x14ac:dyDescent="0.25">
      <c r="A174" s="1">
        <v>44315</v>
      </c>
      <c r="B174" t="s">
        <v>1685</v>
      </c>
      <c r="O174" t="s">
        <v>12</v>
      </c>
      <c r="U174" t="s">
        <v>18</v>
      </c>
      <c r="AB174" t="s">
        <v>14</v>
      </c>
      <c r="AG174">
        <f>IF(ISERROR(VLOOKUP(#REF!,Usuarios[],3,FALSE)),0,VLOOKUP(#REF!,Usuarios[],3,FALSE))</f>
        <v>0</v>
      </c>
      <c r="AH174">
        <f>IF(ISERROR(VLOOKUP(#REF!,Usuarios[],2,FALSE)),0,VLOOKUP(#REF!,Usuarios[],2,FALSE))</f>
        <v>0</v>
      </c>
      <c r="AI174" t="str">
        <f>IF(EmocionesIniciales[[#This Row],[Date of Birth]]&gt;=2003,"Under 18", IF(EmocionesIniciales[[#This Row],[Date of Birth]]&gt;=1998,"From 18 to 23","Over 23"))</f>
        <v>Over 23</v>
      </c>
    </row>
    <row r="175" spans="1:35" x14ac:dyDescent="0.25">
      <c r="A175" s="1">
        <v>44315</v>
      </c>
      <c r="B175" t="s">
        <v>1818</v>
      </c>
      <c r="C175" t="s">
        <v>10</v>
      </c>
      <c r="D175" t="s">
        <v>26</v>
      </c>
      <c r="E175" t="s">
        <v>11</v>
      </c>
      <c r="F175" t="s">
        <v>16</v>
      </c>
      <c r="G175" t="s">
        <v>29</v>
      </c>
      <c r="H175" t="s">
        <v>19</v>
      </c>
      <c r="M175" t="s">
        <v>15</v>
      </c>
      <c r="O175" t="s">
        <v>12</v>
      </c>
      <c r="P175" t="s">
        <v>32</v>
      </c>
      <c r="Q175" t="s">
        <v>13</v>
      </c>
      <c r="V175" t="s">
        <v>20</v>
      </c>
      <c r="Y175" t="s">
        <v>0</v>
      </c>
      <c r="Z175" t="s">
        <v>24</v>
      </c>
      <c r="AA175" t="s">
        <v>535</v>
      </c>
      <c r="AB175" t="s">
        <v>14</v>
      </c>
      <c r="AG175">
        <f>IF(ISERROR(VLOOKUP(#REF!,Usuarios[],3,FALSE)),0,VLOOKUP(#REF!,Usuarios[],3,FALSE))</f>
        <v>0</v>
      </c>
      <c r="AH175">
        <f>IF(ISERROR(VLOOKUP(#REF!,Usuarios[],2,FALSE)),0,VLOOKUP(#REF!,Usuarios[],2,FALSE))</f>
        <v>0</v>
      </c>
      <c r="AI175" t="str">
        <f>IF(EmocionesIniciales[[#This Row],[Date of Birth]]&gt;=2003,"Under 18", IF(EmocionesIniciales[[#This Row],[Date of Birth]]&gt;=1998,"From 18 to 23","Over 23"))</f>
        <v>Over 23</v>
      </c>
    </row>
    <row r="176" spans="1:35" x14ac:dyDescent="0.25">
      <c r="A176" s="1">
        <v>44315</v>
      </c>
      <c r="B176" t="s">
        <v>1810</v>
      </c>
      <c r="C176" t="s">
        <v>10</v>
      </c>
      <c r="I176" t="s">
        <v>4</v>
      </c>
      <c r="K176" t="s">
        <v>23</v>
      </c>
      <c r="L176" t="s">
        <v>21</v>
      </c>
      <c r="O176" t="s">
        <v>12</v>
      </c>
      <c r="T176" t="s">
        <v>22</v>
      </c>
      <c r="Y176" t="s">
        <v>0</v>
      </c>
      <c r="AB176" t="s">
        <v>14</v>
      </c>
      <c r="AG176">
        <f>IF(ISERROR(VLOOKUP(#REF!,Usuarios[],3,FALSE)),0,VLOOKUP(#REF!,Usuarios[],3,FALSE))</f>
        <v>0</v>
      </c>
      <c r="AH176">
        <f>IF(ISERROR(VLOOKUP(#REF!,Usuarios[],2,FALSE)),0,VLOOKUP(#REF!,Usuarios[],2,FALSE))</f>
        <v>0</v>
      </c>
      <c r="AI176" t="str">
        <f>IF(EmocionesIniciales[[#This Row],[Date of Birth]]&gt;=2003,"Under 18", IF(EmocionesIniciales[[#This Row],[Date of Birth]]&gt;=1998,"From 18 to 23","Over 23"))</f>
        <v>Over 23</v>
      </c>
    </row>
    <row r="177" spans="1:35" x14ac:dyDescent="0.25">
      <c r="A177" s="1">
        <v>44284</v>
      </c>
      <c r="B177" t="s">
        <v>44</v>
      </c>
      <c r="V177" t="s">
        <v>20</v>
      </c>
      <c r="AG177">
        <f>IF(ISERROR(VLOOKUP(#REF!,Usuarios[],3,FALSE)),0,VLOOKUP(#REF!,Usuarios[],3,FALSE))</f>
        <v>0</v>
      </c>
      <c r="AH177">
        <f>IF(ISERROR(VLOOKUP(#REF!,Usuarios[],2,FALSE)),0,VLOOKUP(#REF!,Usuarios[],2,FALSE))</f>
        <v>0</v>
      </c>
      <c r="AI177" t="str">
        <f>IF(EmocionesIniciales[[#This Row],[Date of Birth]]&gt;=2003,"Under 18", IF(EmocionesIniciales[[#This Row],[Date of Birth]]&gt;=1998,"From 18 to 23","Over 23"))</f>
        <v>Over 23</v>
      </c>
    </row>
    <row r="178" spans="1:35" x14ac:dyDescent="0.25">
      <c r="A178" s="1">
        <v>44284</v>
      </c>
      <c r="B178" t="s">
        <v>81</v>
      </c>
      <c r="M178" t="s">
        <v>15</v>
      </c>
      <c r="N178" t="s">
        <v>17</v>
      </c>
      <c r="W178" t="s">
        <v>2</v>
      </c>
      <c r="Z178" t="s">
        <v>24</v>
      </c>
      <c r="AG178">
        <f>IF(ISERROR(VLOOKUP(#REF!,Usuarios[],3,FALSE)),0,VLOOKUP(#REF!,Usuarios[],3,FALSE))</f>
        <v>0</v>
      </c>
      <c r="AH178">
        <f>IF(ISERROR(VLOOKUP(#REF!,Usuarios[],2,FALSE)),0,VLOOKUP(#REF!,Usuarios[],2,FALSE))</f>
        <v>0</v>
      </c>
      <c r="AI178" t="str">
        <f>IF(EmocionesIniciales[[#This Row],[Date of Birth]]&gt;=2003,"Under 18", IF(EmocionesIniciales[[#This Row],[Date of Birth]]&gt;=1998,"From 18 to 23","Over 23"))</f>
        <v>Over 23</v>
      </c>
    </row>
    <row r="179" spans="1:35" x14ac:dyDescent="0.25">
      <c r="A179" s="1">
        <v>44284</v>
      </c>
      <c r="B179" t="s">
        <v>73</v>
      </c>
      <c r="Z179" t="s">
        <v>24</v>
      </c>
      <c r="AG179">
        <f>IF(ISERROR(VLOOKUP(#REF!,Usuarios[],3,FALSE)),0,VLOOKUP(#REF!,Usuarios[],3,FALSE))</f>
        <v>0</v>
      </c>
      <c r="AH179">
        <f>IF(ISERROR(VLOOKUP(#REF!,Usuarios[],2,FALSE)),0,VLOOKUP(#REF!,Usuarios[],2,FALSE))</f>
        <v>0</v>
      </c>
      <c r="AI179" t="str">
        <f>IF(EmocionesIniciales[[#This Row],[Date of Birth]]&gt;=2003,"Under 18", IF(EmocionesIniciales[[#This Row],[Date of Birth]]&gt;=1998,"From 18 to 23","Over 23"))</f>
        <v>Over 23</v>
      </c>
    </row>
    <row r="180" spans="1:35" x14ac:dyDescent="0.25">
      <c r="A180" s="1">
        <v>44284</v>
      </c>
      <c r="B180" t="s">
        <v>33</v>
      </c>
      <c r="C180" t="s">
        <v>10</v>
      </c>
      <c r="AG180">
        <f>IF(ISERROR(VLOOKUP(#REF!,Usuarios[],3,FALSE)),0,VLOOKUP(#REF!,Usuarios[],3,FALSE))</f>
        <v>0</v>
      </c>
      <c r="AH180">
        <f>IF(ISERROR(VLOOKUP(#REF!,Usuarios[],2,FALSE)),0,VLOOKUP(#REF!,Usuarios[],2,FALSE))</f>
        <v>0</v>
      </c>
      <c r="AI180" t="str">
        <f>IF(EmocionesIniciales[[#This Row],[Date of Birth]]&gt;=2003,"Under 18", IF(EmocionesIniciales[[#This Row],[Date of Birth]]&gt;=1998,"From 18 to 23","Over 23"))</f>
        <v>Over 23</v>
      </c>
    </row>
    <row r="181" spans="1:35" x14ac:dyDescent="0.25">
      <c r="A181" s="1">
        <v>44292</v>
      </c>
      <c r="B181" t="s">
        <v>629</v>
      </c>
      <c r="C181" t="s">
        <v>10</v>
      </c>
      <c r="M181" t="s">
        <v>15</v>
      </c>
      <c r="W181" t="s">
        <v>2</v>
      </c>
      <c r="AG181">
        <f>IF(ISERROR(VLOOKUP(#REF!,Usuarios[],3,FALSE)),0,VLOOKUP(#REF!,Usuarios[],3,FALSE))</f>
        <v>0</v>
      </c>
      <c r="AH181">
        <f>IF(ISERROR(VLOOKUP(#REF!,Usuarios[],2,FALSE)),0,VLOOKUP(#REF!,Usuarios[],2,FALSE))</f>
        <v>0</v>
      </c>
      <c r="AI181" t="str">
        <f>IF(EmocionesIniciales[[#This Row],[Date of Birth]]&gt;=2003,"Under 18", IF(EmocionesIniciales[[#This Row],[Date of Birth]]&gt;=1998,"From 18 to 23","Over 23"))</f>
        <v>Over 23</v>
      </c>
    </row>
    <row r="182" spans="1:35" x14ac:dyDescent="0.25">
      <c r="A182" s="1">
        <v>44292</v>
      </c>
      <c r="B182" t="s">
        <v>630</v>
      </c>
      <c r="C182" t="s">
        <v>10</v>
      </c>
      <c r="U182" t="s">
        <v>18</v>
      </c>
      <c r="V182" t="s">
        <v>20</v>
      </c>
      <c r="W182" t="s">
        <v>2</v>
      </c>
      <c r="AG182">
        <f>IF(ISERROR(VLOOKUP(#REF!,Usuarios[],3,FALSE)),0,VLOOKUP(#REF!,Usuarios[],3,FALSE))</f>
        <v>0</v>
      </c>
      <c r="AH182">
        <f>IF(ISERROR(VLOOKUP(#REF!,Usuarios[],2,FALSE)),0,VLOOKUP(#REF!,Usuarios[],2,FALSE))</f>
        <v>0</v>
      </c>
      <c r="AI182" t="str">
        <f>IF(EmocionesIniciales[[#This Row],[Date of Birth]]&gt;=2003,"Under 18", IF(EmocionesIniciales[[#This Row],[Date of Birth]]&gt;=1998,"From 18 to 23","Over 23"))</f>
        <v>Over 23</v>
      </c>
    </row>
    <row r="183" spans="1:35" x14ac:dyDescent="0.25">
      <c r="A183" s="1">
        <v>44284</v>
      </c>
      <c r="B183" t="s">
        <v>48</v>
      </c>
      <c r="C183" t="s">
        <v>10</v>
      </c>
      <c r="AB183" t="s">
        <v>14</v>
      </c>
      <c r="AG183">
        <f>IF(ISERROR(VLOOKUP(#REF!,Usuarios[],3,FALSE)),0,VLOOKUP(#REF!,Usuarios[],3,FALSE))</f>
        <v>0</v>
      </c>
      <c r="AH183">
        <f>IF(ISERROR(VLOOKUP(#REF!,Usuarios[],2,FALSE)),0,VLOOKUP(#REF!,Usuarios[],2,FALSE))</f>
        <v>0</v>
      </c>
      <c r="AI183" t="str">
        <f>IF(EmocionesIniciales[[#This Row],[Date of Birth]]&gt;=2003,"Under 18", IF(EmocionesIniciales[[#This Row],[Date of Birth]]&gt;=1998,"From 18 to 23","Over 23"))</f>
        <v>Over 23</v>
      </c>
    </row>
    <row r="184" spans="1:35" x14ac:dyDescent="0.25">
      <c r="A184" s="1">
        <v>44320</v>
      </c>
      <c r="B184" t="s">
        <v>1717</v>
      </c>
      <c r="E184" t="s">
        <v>11</v>
      </c>
      <c r="N184" t="s">
        <v>17</v>
      </c>
      <c r="Q184" t="s">
        <v>13</v>
      </c>
      <c r="R184" t="s">
        <v>28</v>
      </c>
      <c r="S184" t="s">
        <v>1</v>
      </c>
      <c r="AG184">
        <f>IF(ISERROR(VLOOKUP(#REF!,Usuarios[],3,FALSE)),0,VLOOKUP(#REF!,Usuarios[],3,FALSE))</f>
        <v>0</v>
      </c>
      <c r="AH184">
        <f>IF(ISERROR(VLOOKUP(#REF!,Usuarios[],2,FALSE)),0,VLOOKUP(#REF!,Usuarios[],2,FALSE))</f>
        <v>0</v>
      </c>
      <c r="AI184" t="str">
        <f>IF(EmocionesIniciales[[#This Row],[Date of Birth]]&gt;=2003,"Under 18", IF(EmocionesIniciales[[#This Row],[Date of Birth]]&gt;=1998,"From 18 to 23","Over 23"))</f>
        <v>Over 23</v>
      </c>
    </row>
    <row r="185" spans="1:35" x14ac:dyDescent="0.25">
      <c r="A185" s="1">
        <v>44315</v>
      </c>
      <c r="B185" t="s">
        <v>1771</v>
      </c>
      <c r="M185" t="s">
        <v>15</v>
      </c>
      <c r="O185" t="s">
        <v>12</v>
      </c>
      <c r="Q185" t="s">
        <v>13</v>
      </c>
      <c r="X185" t="s">
        <v>534</v>
      </c>
      <c r="AB185" t="s">
        <v>14</v>
      </c>
      <c r="AG185">
        <f>IF(ISERROR(VLOOKUP(#REF!,Usuarios[],3,FALSE)),0,VLOOKUP(#REF!,Usuarios[],3,FALSE))</f>
        <v>0</v>
      </c>
      <c r="AH185">
        <f>IF(ISERROR(VLOOKUP(#REF!,Usuarios[],2,FALSE)),0,VLOOKUP(#REF!,Usuarios[],2,FALSE))</f>
        <v>0</v>
      </c>
      <c r="AI185" t="str">
        <f>IF(EmocionesIniciales[[#This Row],[Date of Birth]]&gt;=2003,"Under 18", IF(EmocionesIniciales[[#This Row],[Date of Birth]]&gt;=1998,"From 18 to 23","Over 23"))</f>
        <v>Over 23</v>
      </c>
    </row>
    <row r="186" spans="1:35" x14ac:dyDescent="0.25">
      <c r="A186" s="1">
        <v>44320</v>
      </c>
      <c r="B186" t="s">
        <v>1702</v>
      </c>
      <c r="C186" t="s">
        <v>10</v>
      </c>
      <c r="U186" t="s">
        <v>18</v>
      </c>
      <c r="AD186" t="s">
        <v>25</v>
      </c>
      <c r="AF186" t="s">
        <v>30</v>
      </c>
      <c r="AG186">
        <f>IF(ISERROR(VLOOKUP(#REF!,Usuarios[],3,FALSE)),0,VLOOKUP(#REF!,Usuarios[],3,FALSE))</f>
        <v>0</v>
      </c>
      <c r="AH186">
        <f>IF(ISERROR(VLOOKUP(#REF!,Usuarios[],2,FALSE)),0,VLOOKUP(#REF!,Usuarios[],2,FALSE))</f>
        <v>0</v>
      </c>
      <c r="AI186" t="str">
        <f>IF(EmocionesIniciales[[#This Row],[Date of Birth]]&gt;=2003,"Under 18", IF(EmocionesIniciales[[#This Row],[Date of Birth]]&gt;=1998,"From 18 to 23","Over 23"))</f>
        <v>Over 23</v>
      </c>
    </row>
    <row r="187" spans="1:35" x14ac:dyDescent="0.25">
      <c r="A187" s="1">
        <v>44320</v>
      </c>
      <c r="B187" t="s">
        <v>1701</v>
      </c>
      <c r="C187" t="s">
        <v>10</v>
      </c>
      <c r="V187" t="s">
        <v>20</v>
      </c>
      <c r="AD187" t="s">
        <v>25</v>
      </c>
      <c r="AF187" t="s">
        <v>30</v>
      </c>
      <c r="AG187">
        <f>IF(ISERROR(VLOOKUP(#REF!,Usuarios[],3,FALSE)),0,VLOOKUP(#REF!,Usuarios[],3,FALSE))</f>
        <v>0</v>
      </c>
      <c r="AH187">
        <f>IF(ISERROR(VLOOKUP(#REF!,Usuarios[],2,FALSE)),0,VLOOKUP(#REF!,Usuarios[],2,FALSE))</f>
        <v>0</v>
      </c>
      <c r="AI187" t="str">
        <f>IF(EmocionesIniciales[[#This Row],[Date of Birth]]&gt;=2003,"Under 18", IF(EmocionesIniciales[[#This Row],[Date of Birth]]&gt;=1998,"From 18 to 23","Over 23"))</f>
        <v>Over 23</v>
      </c>
    </row>
    <row r="188" spans="1:35" x14ac:dyDescent="0.25">
      <c r="A188" s="1">
        <v>44284</v>
      </c>
      <c r="B188" t="s">
        <v>44</v>
      </c>
      <c r="V188" t="s">
        <v>20</v>
      </c>
      <c r="AG188">
        <f>IF(ISERROR(VLOOKUP(#REF!,Usuarios[],3,FALSE)),0,VLOOKUP(#REF!,Usuarios[],3,FALSE))</f>
        <v>0</v>
      </c>
      <c r="AH188">
        <f>IF(ISERROR(VLOOKUP(#REF!,Usuarios[],2,FALSE)),0,VLOOKUP(#REF!,Usuarios[],2,FALSE))</f>
        <v>0</v>
      </c>
      <c r="AI188" t="str">
        <f>IF(EmocionesIniciales[[#This Row],[Date of Birth]]&gt;=2003,"Under 18", IF(EmocionesIniciales[[#This Row],[Date of Birth]]&gt;=1998,"From 18 to 23","Over 23"))</f>
        <v>Over 23</v>
      </c>
    </row>
    <row r="189" spans="1:35" x14ac:dyDescent="0.25">
      <c r="A189" s="1">
        <v>44284</v>
      </c>
      <c r="B189" t="s">
        <v>34</v>
      </c>
      <c r="E189" t="s">
        <v>11</v>
      </c>
      <c r="AG189">
        <f>IF(ISERROR(VLOOKUP(#REF!,Usuarios[],3,FALSE)),0,VLOOKUP(#REF!,Usuarios[],3,FALSE))</f>
        <v>0</v>
      </c>
      <c r="AH189">
        <f>IF(ISERROR(VLOOKUP(#REF!,Usuarios[],2,FALSE)),0,VLOOKUP(#REF!,Usuarios[],2,FALSE))</f>
        <v>0</v>
      </c>
      <c r="AI189" t="str">
        <f>IF(EmocionesIniciales[[#This Row],[Date of Birth]]&gt;=2003,"Under 18", IF(EmocionesIniciales[[#This Row],[Date of Birth]]&gt;=1998,"From 18 to 23","Over 23"))</f>
        <v>Over 23</v>
      </c>
    </row>
    <row r="190" spans="1:35" x14ac:dyDescent="0.25">
      <c r="A190" s="1">
        <v>44284</v>
      </c>
      <c r="B190" t="s">
        <v>40</v>
      </c>
      <c r="N190" t="s">
        <v>17</v>
      </c>
      <c r="AG190">
        <f>IF(ISERROR(VLOOKUP(#REF!,Usuarios[],3,FALSE)),0,VLOOKUP(#REF!,Usuarios[],3,FALSE))</f>
        <v>0</v>
      </c>
      <c r="AH190">
        <f>IF(ISERROR(VLOOKUP(#REF!,Usuarios[],2,FALSE)),0,VLOOKUP(#REF!,Usuarios[],2,FALSE))</f>
        <v>0</v>
      </c>
      <c r="AI190" t="str">
        <f>IF(EmocionesIniciales[[#This Row],[Date of Birth]]&gt;=2003,"Under 18", IF(EmocionesIniciales[[#This Row],[Date of Birth]]&gt;=1998,"From 18 to 23","Over 23"))</f>
        <v>Over 23</v>
      </c>
    </row>
    <row r="191" spans="1:35" x14ac:dyDescent="0.25">
      <c r="A191" s="1">
        <v>44284</v>
      </c>
      <c r="B191" t="s">
        <v>54</v>
      </c>
      <c r="C191" t="s">
        <v>10</v>
      </c>
      <c r="D191" t="s">
        <v>26</v>
      </c>
      <c r="E191" t="s">
        <v>11</v>
      </c>
      <c r="G191" t="s">
        <v>29</v>
      </c>
      <c r="I191" t="s">
        <v>4</v>
      </c>
      <c r="K191" t="s">
        <v>23</v>
      </c>
      <c r="L191" t="s">
        <v>21</v>
      </c>
      <c r="N191" t="s">
        <v>17</v>
      </c>
      <c r="O191" t="s">
        <v>12</v>
      </c>
      <c r="R191" t="s">
        <v>28</v>
      </c>
      <c r="S191" t="s">
        <v>1</v>
      </c>
      <c r="V191" t="s">
        <v>20</v>
      </c>
      <c r="Y191" t="s">
        <v>0</v>
      </c>
      <c r="Z191" t="s">
        <v>24</v>
      </c>
      <c r="AB191" t="s">
        <v>14</v>
      </c>
      <c r="AE191" t="s">
        <v>27</v>
      </c>
      <c r="AG191">
        <f>IF(ISERROR(VLOOKUP(#REF!,Usuarios[],3,FALSE)),0,VLOOKUP(#REF!,Usuarios[],3,FALSE))</f>
        <v>0</v>
      </c>
      <c r="AH191">
        <f>IF(ISERROR(VLOOKUP(#REF!,Usuarios[],2,FALSE)),0,VLOOKUP(#REF!,Usuarios[],2,FALSE))</f>
        <v>0</v>
      </c>
      <c r="AI191" t="str">
        <f>IF(EmocionesIniciales[[#This Row],[Date of Birth]]&gt;=2003,"Under 18", IF(EmocionesIniciales[[#This Row],[Date of Birth]]&gt;=1998,"From 18 to 23","Over 23"))</f>
        <v>Over 23</v>
      </c>
    </row>
    <row r="192" spans="1:35" x14ac:dyDescent="0.25">
      <c r="A192" s="1">
        <v>44284</v>
      </c>
      <c r="B192" t="s">
        <v>35</v>
      </c>
      <c r="C192" t="s">
        <v>10</v>
      </c>
      <c r="O192" t="s">
        <v>12</v>
      </c>
      <c r="Q192" t="s">
        <v>13</v>
      </c>
      <c r="W192" t="s">
        <v>2</v>
      </c>
      <c r="AG192">
        <f>IF(ISERROR(VLOOKUP(#REF!,Usuarios[],3,FALSE)),0,VLOOKUP(#REF!,Usuarios[],3,FALSE))</f>
        <v>0</v>
      </c>
      <c r="AH192">
        <f>IF(ISERROR(VLOOKUP(#REF!,Usuarios[],2,FALSE)),0,VLOOKUP(#REF!,Usuarios[],2,FALSE))</f>
        <v>0</v>
      </c>
      <c r="AI192" t="str">
        <f>IF(EmocionesIniciales[[#This Row],[Date of Birth]]&gt;=2003,"Under 18", IF(EmocionesIniciales[[#This Row],[Date of Birth]]&gt;=1998,"From 18 to 23","Over 23"))</f>
        <v>Over 23</v>
      </c>
    </row>
    <row r="193" spans="1:35" x14ac:dyDescent="0.25">
      <c r="A193" s="1">
        <v>44284</v>
      </c>
      <c r="B193" t="s">
        <v>57</v>
      </c>
      <c r="C193" t="s">
        <v>10</v>
      </c>
      <c r="H193" t="s">
        <v>19</v>
      </c>
      <c r="O193" t="s">
        <v>12</v>
      </c>
      <c r="T193" t="s">
        <v>22</v>
      </c>
      <c r="AG193">
        <f>IF(ISERROR(VLOOKUP(#REF!,Usuarios[],3,FALSE)),0,VLOOKUP(#REF!,Usuarios[],3,FALSE))</f>
        <v>0</v>
      </c>
      <c r="AH193">
        <f>IF(ISERROR(VLOOKUP(#REF!,Usuarios[],2,FALSE)),0,VLOOKUP(#REF!,Usuarios[],2,FALSE))</f>
        <v>0</v>
      </c>
      <c r="AI193" t="str">
        <f>IF(EmocionesIniciales[[#This Row],[Date of Birth]]&gt;=2003,"Under 18", IF(EmocionesIniciales[[#This Row],[Date of Birth]]&gt;=1998,"From 18 to 23","Over 23"))</f>
        <v>Over 23</v>
      </c>
    </row>
    <row r="194" spans="1:35" x14ac:dyDescent="0.25">
      <c r="A194" s="1">
        <v>44284</v>
      </c>
      <c r="B194" t="s">
        <v>58</v>
      </c>
      <c r="C194" t="s">
        <v>10</v>
      </c>
      <c r="I194" t="s">
        <v>4</v>
      </c>
      <c r="T194" t="s">
        <v>22</v>
      </c>
      <c r="AB194" t="s">
        <v>14</v>
      </c>
      <c r="AD194" t="s">
        <v>25</v>
      </c>
      <c r="AG194">
        <f>IF(ISERROR(VLOOKUP(#REF!,Usuarios[],3,FALSE)),0,VLOOKUP(#REF!,Usuarios[],3,FALSE))</f>
        <v>0</v>
      </c>
      <c r="AH194">
        <f>IF(ISERROR(VLOOKUP(#REF!,Usuarios[],2,FALSE)),0,VLOOKUP(#REF!,Usuarios[],2,FALSE))</f>
        <v>0</v>
      </c>
      <c r="AI194" t="str">
        <f>IF(EmocionesIniciales[[#This Row],[Date of Birth]]&gt;=2003,"Under 18", IF(EmocionesIniciales[[#This Row],[Date of Birth]]&gt;=1998,"From 18 to 23","Over 23"))</f>
        <v>Over 23</v>
      </c>
    </row>
    <row r="195" spans="1:35" x14ac:dyDescent="0.25">
      <c r="A195" s="1">
        <v>44284</v>
      </c>
      <c r="B195" t="s">
        <v>46</v>
      </c>
      <c r="I195" t="s">
        <v>4</v>
      </c>
      <c r="AG195">
        <f>IF(ISERROR(VLOOKUP(#REF!,Usuarios[],3,FALSE)),0,VLOOKUP(#REF!,Usuarios[],3,FALSE))</f>
        <v>0</v>
      </c>
      <c r="AH195">
        <f>IF(ISERROR(VLOOKUP(#REF!,Usuarios[],2,FALSE)),0,VLOOKUP(#REF!,Usuarios[],2,FALSE))</f>
        <v>0</v>
      </c>
      <c r="AI195" t="str">
        <f>IF(EmocionesIniciales[[#This Row],[Date of Birth]]&gt;=2003,"Under 18", IF(EmocionesIniciales[[#This Row],[Date of Birth]]&gt;=1998,"From 18 to 23","Over 23"))</f>
        <v>Over 23</v>
      </c>
    </row>
    <row r="196" spans="1:35" x14ac:dyDescent="0.25">
      <c r="A196" s="1">
        <v>44284</v>
      </c>
      <c r="B196" t="s">
        <v>46</v>
      </c>
      <c r="I196" t="s">
        <v>4</v>
      </c>
      <c r="AG196">
        <f>IF(ISERROR(VLOOKUP(#REF!,Usuarios[],3,FALSE)),0,VLOOKUP(#REF!,Usuarios[],3,FALSE))</f>
        <v>0</v>
      </c>
      <c r="AH196">
        <f>IF(ISERROR(VLOOKUP(#REF!,Usuarios[],2,FALSE)),0,VLOOKUP(#REF!,Usuarios[],2,FALSE))</f>
        <v>0</v>
      </c>
      <c r="AI196" t="str">
        <f>IF(EmocionesIniciales[[#This Row],[Date of Birth]]&gt;=2003,"Under 18", IF(EmocionesIniciales[[#This Row],[Date of Birth]]&gt;=1998,"From 18 to 23","Over 23"))</f>
        <v>Over 23</v>
      </c>
    </row>
    <row r="197" spans="1:35" x14ac:dyDescent="0.25">
      <c r="A197" s="1">
        <v>44320</v>
      </c>
      <c r="B197" t="s">
        <v>61</v>
      </c>
      <c r="E197" t="s">
        <v>11</v>
      </c>
      <c r="W197" t="s">
        <v>2</v>
      </c>
      <c r="AG197">
        <f>IF(ISERROR(VLOOKUP(#REF!,Usuarios[],3,FALSE)),0,VLOOKUP(#REF!,Usuarios[],3,FALSE))</f>
        <v>0</v>
      </c>
      <c r="AH197">
        <f>IF(ISERROR(VLOOKUP(#REF!,Usuarios[],2,FALSE)),0,VLOOKUP(#REF!,Usuarios[],2,FALSE))</f>
        <v>0</v>
      </c>
      <c r="AI197" t="str">
        <f>IF(EmocionesIniciales[[#This Row],[Date of Birth]]&gt;=2003,"Under 18", IF(EmocionesIniciales[[#This Row],[Date of Birth]]&gt;=1998,"From 18 to 23","Over 23"))</f>
        <v>Over 23</v>
      </c>
    </row>
    <row r="198" spans="1:35" x14ac:dyDescent="0.25">
      <c r="A198" s="1">
        <v>44320</v>
      </c>
      <c r="B198" t="s">
        <v>40</v>
      </c>
      <c r="N198" t="s">
        <v>17</v>
      </c>
      <c r="AG198">
        <f>IF(ISERROR(VLOOKUP(#REF!,Usuarios[],3,FALSE)),0,VLOOKUP(#REF!,Usuarios[],3,FALSE))</f>
        <v>0</v>
      </c>
      <c r="AH198">
        <f>IF(ISERROR(VLOOKUP(#REF!,Usuarios[],2,FALSE)),0,VLOOKUP(#REF!,Usuarios[],2,FALSE))</f>
        <v>0</v>
      </c>
      <c r="AI198" t="str">
        <f>IF(EmocionesIniciales[[#This Row],[Date of Birth]]&gt;=2003,"Under 18", IF(EmocionesIniciales[[#This Row],[Date of Birth]]&gt;=1998,"From 18 to 23","Over 23"))</f>
        <v>Over 23</v>
      </c>
    </row>
    <row r="199" spans="1:35" x14ac:dyDescent="0.25">
      <c r="A199" s="1">
        <v>44320</v>
      </c>
      <c r="B199" t="s">
        <v>560</v>
      </c>
      <c r="N199" t="s">
        <v>17</v>
      </c>
      <c r="W199" t="s">
        <v>2</v>
      </c>
      <c r="AG199">
        <f>IF(ISERROR(VLOOKUP(#REF!,Usuarios[],3,FALSE)),0,VLOOKUP(#REF!,Usuarios[],3,FALSE))</f>
        <v>0</v>
      </c>
      <c r="AH199">
        <f>IF(ISERROR(VLOOKUP(#REF!,Usuarios[],2,FALSE)),0,VLOOKUP(#REF!,Usuarios[],2,FALSE))</f>
        <v>0</v>
      </c>
      <c r="AI199" t="str">
        <f>IF(EmocionesIniciales[[#This Row],[Date of Birth]]&gt;=2003,"Under 18", IF(EmocionesIniciales[[#This Row],[Date of Birth]]&gt;=1998,"From 18 to 23","Over 23"))</f>
        <v>Over 23</v>
      </c>
    </row>
    <row r="200" spans="1:35" x14ac:dyDescent="0.25">
      <c r="A200" s="1">
        <v>44315</v>
      </c>
      <c r="B200" t="s">
        <v>1600</v>
      </c>
      <c r="N200" t="s">
        <v>17</v>
      </c>
      <c r="P200" t="s">
        <v>32</v>
      </c>
      <c r="W200" t="s">
        <v>2</v>
      </c>
      <c r="AG200">
        <f>IF(ISERROR(VLOOKUP(#REF!,Usuarios[],3,FALSE)),0,VLOOKUP(#REF!,Usuarios[],3,FALSE))</f>
        <v>0</v>
      </c>
      <c r="AH200">
        <f>IF(ISERROR(VLOOKUP(#REF!,Usuarios[],2,FALSE)),0,VLOOKUP(#REF!,Usuarios[],2,FALSE))</f>
        <v>0</v>
      </c>
      <c r="AI200" t="str">
        <f>IF(EmocionesIniciales[[#This Row],[Date of Birth]]&gt;=2003,"Under 18", IF(EmocionesIniciales[[#This Row],[Date of Birth]]&gt;=1998,"From 18 to 23","Over 23"))</f>
        <v>Over 23</v>
      </c>
    </row>
    <row r="201" spans="1:35" x14ac:dyDescent="0.25">
      <c r="A201" s="1">
        <v>44320</v>
      </c>
      <c r="B201" t="s">
        <v>1751</v>
      </c>
      <c r="K201" t="s">
        <v>23</v>
      </c>
      <c r="N201" t="s">
        <v>17</v>
      </c>
      <c r="R201" t="s">
        <v>28</v>
      </c>
      <c r="W201" t="s">
        <v>2</v>
      </c>
      <c r="AG201">
        <f>IF(ISERROR(VLOOKUP(#REF!,Usuarios[],3,FALSE)),0,VLOOKUP(#REF!,Usuarios[],3,FALSE))</f>
        <v>0</v>
      </c>
      <c r="AH201">
        <f>IF(ISERROR(VLOOKUP(#REF!,Usuarios[],2,FALSE)),0,VLOOKUP(#REF!,Usuarios[],2,FALSE))</f>
        <v>0</v>
      </c>
      <c r="AI201" t="str">
        <f>IF(EmocionesIniciales[[#This Row],[Date of Birth]]&gt;=2003,"Under 18", IF(EmocionesIniciales[[#This Row],[Date of Birth]]&gt;=1998,"From 18 to 23","Over 23"))</f>
        <v>Over 23</v>
      </c>
    </row>
    <row r="202" spans="1:35" x14ac:dyDescent="0.25">
      <c r="A202" s="1">
        <v>44315</v>
      </c>
      <c r="B202" t="s">
        <v>1656</v>
      </c>
      <c r="N202" t="s">
        <v>17</v>
      </c>
      <c r="Q202" t="s">
        <v>13</v>
      </c>
      <c r="AA202" t="s">
        <v>535</v>
      </c>
      <c r="AG202">
        <f>IF(ISERROR(VLOOKUP(#REF!,Usuarios[],3,FALSE)),0,VLOOKUP(#REF!,Usuarios[],3,FALSE))</f>
        <v>0</v>
      </c>
      <c r="AH202">
        <f>IF(ISERROR(VLOOKUP(#REF!,Usuarios[],2,FALSE)),0,VLOOKUP(#REF!,Usuarios[],2,FALSE))</f>
        <v>0</v>
      </c>
      <c r="AI202" t="str">
        <f>IF(EmocionesIniciales[[#This Row],[Date of Birth]]&gt;=2003,"Under 18", IF(EmocionesIniciales[[#This Row],[Date of Birth]]&gt;=1998,"From 18 to 23","Over 23"))</f>
        <v>Over 23</v>
      </c>
    </row>
    <row r="203" spans="1:35" x14ac:dyDescent="0.25">
      <c r="A203" s="1">
        <v>44320</v>
      </c>
      <c r="B203" t="s">
        <v>1844</v>
      </c>
      <c r="F203" t="s">
        <v>16</v>
      </c>
      <c r="N203" t="s">
        <v>17</v>
      </c>
      <c r="AG203">
        <f>IF(ISERROR(VLOOKUP(#REF!,Usuarios[],3,FALSE)),0,VLOOKUP(#REF!,Usuarios[],3,FALSE))</f>
        <v>0</v>
      </c>
      <c r="AH203">
        <f>IF(ISERROR(VLOOKUP(#REF!,Usuarios[],2,FALSE)),0,VLOOKUP(#REF!,Usuarios[],2,FALSE))</f>
        <v>0</v>
      </c>
      <c r="AI203" t="str">
        <f>IF(EmocionesIniciales[[#This Row],[Date of Birth]]&gt;=2003,"Under 18", IF(EmocionesIniciales[[#This Row],[Date of Birth]]&gt;=1998,"From 18 to 23","Over 23"))</f>
        <v>Over 23</v>
      </c>
    </row>
    <row r="204" spans="1:35" x14ac:dyDescent="0.25">
      <c r="A204" s="1">
        <v>44320</v>
      </c>
      <c r="B204" t="s">
        <v>1713</v>
      </c>
      <c r="C204" t="s">
        <v>10</v>
      </c>
      <c r="E204" t="s">
        <v>11</v>
      </c>
      <c r="F204" t="s">
        <v>16</v>
      </c>
      <c r="G204" t="s">
        <v>29</v>
      </c>
      <c r="H204" t="s">
        <v>19</v>
      </c>
      <c r="J204" t="s">
        <v>31</v>
      </c>
      <c r="K204" t="s">
        <v>23</v>
      </c>
      <c r="L204" t="s">
        <v>21</v>
      </c>
      <c r="M204" t="s">
        <v>15</v>
      </c>
      <c r="O204" t="s">
        <v>12</v>
      </c>
      <c r="P204" t="s">
        <v>32</v>
      </c>
      <c r="S204" t="s">
        <v>1</v>
      </c>
      <c r="Z204" t="s">
        <v>24</v>
      </c>
      <c r="AA204" t="s">
        <v>535</v>
      </c>
      <c r="AB204" t="s">
        <v>14</v>
      </c>
      <c r="AG204">
        <f>IF(ISERROR(VLOOKUP(#REF!,Usuarios[],3,FALSE)),0,VLOOKUP(#REF!,Usuarios[],3,FALSE))</f>
        <v>0</v>
      </c>
      <c r="AH204">
        <f>IF(ISERROR(VLOOKUP(#REF!,Usuarios[],2,FALSE)),0,VLOOKUP(#REF!,Usuarios[],2,FALSE))</f>
        <v>0</v>
      </c>
      <c r="AI204" t="str">
        <f>IF(EmocionesIniciales[[#This Row],[Date of Birth]]&gt;=2003,"Under 18", IF(EmocionesIniciales[[#This Row],[Date of Birth]]&gt;=1998,"From 18 to 23","Over 23"))</f>
        <v>Over 23</v>
      </c>
    </row>
    <row r="205" spans="1:35" x14ac:dyDescent="0.25">
      <c r="A205" s="1">
        <v>44320</v>
      </c>
      <c r="B205" t="s">
        <v>1635</v>
      </c>
      <c r="C205" t="s">
        <v>10</v>
      </c>
      <c r="O205" t="s">
        <v>12</v>
      </c>
      <c r="AG205">
        <f>IF(ISERROR(VLOOKUP(#REF!,Usuarios[],3,FALSE)),0,VLOOKUP(#REF!,Usuarios[],3,FALSE))</f>
        <v>0</v>
      </c>
      <c r="AH205">
        <f>IF(ISERROR(VLOOKUP(#REF!,Usuarios[],2,FALSE)),0,VLOOKUP(#REF!,Usuarios[],2,FALSE))</f>
        <v>0</v>
      </c>
      <c r="AI205" t="str">
        <f>IF(EmocionesIniciales[[#This Row],[Date of Birth]]&gt;=2003,"Under 18", IF(EmocionesIniciales[[#This Row],[Date of Birth]]&gt;=1998,"From 18 to 23","Over 23"))</f>
        <v>Over 23</v>
      </c>
    </row>
    <row r="206" spans="1:35" x14ac:dyDescent="0.25">
      <c r="A206" s="1">
        <v>44320</v>
      </c>
      <c r="B206" t="s">
        <v>1679</v>
      </c>
      <c r="C206" t="s">
        <v>10</v>
      </c>
      <c r="E206" t="s">
        <v>11</v>
      </c>
      <c r="M206" t="s">
        <v>15</v>
      </c>
      <c r="O206" t="s">
        <v>12</v>
      </c>
      <c r="AG206">
        <f>IF(ISERROR(VLOOKUP(#REF!,Usuarios[],3,FALSE)),0,VLOOKUP(#REF!,Usuarios[],3,FALSE))</f>
        <v>0</v>
      </c>
      <c r="AH206">
        <f>IF(ISERROR(VLOOKUP(#REF!,Usuarios[],2,FALSE)),0,VLOOKUP(#REF!,Usuarios[],2,FALSE))</f>
        <v>0</v>
      </c>
      <c r="AI206" t="str">
        <f>IF(EmocionesIniciales[[#This Row],[Date of Birth]]&gt;=2003,"Under 18", IF(EmocionesIniciales[[#This Row],[Date of Birth]]&gt;=1998,"From 18 to 23","Over 23"))</f>
        <v>Over 23</v>
      </c>
    </row>
    <row r="207" spans="1:35" x14ac:dyDescent="0.25">
      <c r="A207" s="1">
        <v>44315</v>
      </c>
      <c r="B207" t="s">
        <v>1653</v>
      </c>
      <c r="C207" t="s">
        <v>10</v>
      </c>
      <c r="I207" t="s">
        <v>4</v>
      </c>
      <c r="M207" t="s">
        <v>15</v>
      </c>
      <c r="O207" t="s">
        <v>12</v>
      </c>
      <c r="Q207" t="s">
        <v>13</v>
      </c>
      <c r="S207" t="s">
        <v>1</v>
      </c>
      <c r="T207" t="s">
        <v>22</v>
      </c>
      <c r="U207" t="s">
        <v>18</v>
      </c>
      <c r="V207" t="s">
        <v>20</v>
      </c>
      <c r="W207" t="s">
        <v>2</v>
      </c>
      <c r="X207" t="s">
        <v>534</v>
      </c>
      <c r="Y207" t="s">
        <v>0</v>
      </c>
      <c r="AB207" t="s">
        <v>14</v>
      </c>
      <c r="AC207" t="s">
        <v>536</v>
      </c>
      <c r="AE207" t="s">
        <v>27</v>
      </c>
      <c r="AG207">
        <f>IF(ISERROR(VLOOKUP(#REF!,Usuarios[],3,FALSE)),0,VLOOKUP(#REF!,Usuarios[],3,FALSE))</f>
        <v>0</v>
      </c>
      <c r="AH207">
        <f>IF(ISERROR(VLOOKUP(#REF!,Usuarios[],2,FALSE)),0,VLOOKUP(#REF!,Usuarios[],2,FALSE))</f>
        <v>0</v>
      </c>
      <c r="AI207" t="str">
        <f>IF(EmocionesIniciales[[#This Row],[Date of Birth]]&gt;=2003,"Under 18", IF(EmocionesIniciales[[#This Row],[Date of Birth]]&gt;=1998,"From 18 to 23","Over 23"))</f>
        <v>Over 23</v>
      </c>
    </row>
    <row r="208" spans="1:35" x14ac:dyDescent="0.25">
      <c r="A208" s="1">
        <v>44315</v>
      </c>
      <c r="B208" t="s">
        <v>1840</v>
      </c>
      <c r="C208" t="s">
        <v>10</v>
      </c>
      <c r="E208" t="s">
        <v>11</v>
      </c>
      <c r="M208" t="s">
        <v>15</v>
      </c>
      <c r="O208" t="s">
        <v>12</v>
      </c>
      <c r="Q208" t="s">
        <v>13</v>
      </c>
      <c r="S208" t="s">
        <v>1</v>
      </c>
      <c r="Z208" t="s">
        <v>24</v>
      </c>
      <c r="AA208" t="s">
        <v>535</v>
      </c>
      <c r="AG208">
        <f>IF(ISERROR(VLOOKUP(#REF!,Usuarios[],3,FALSE)),0,VLOOKUP(#REF!,Usuarios[],3,FALSE))</f>
        <v>0</v>
      </c>
      <c r="AH208">
        <f>IF(ISERROR(VLOOKUP(#REF!,Usuarios[],2,FALSE)),0,VLOOKUP(#REF!,Usuarios[],2,FALSE))</f>
        <v>0</v>
      </c>
      <c r="AI208" t="str">
        <f>IF(EmocionesIniciales[[#This Row],[Date of Birth]]&gt;=2003,"Under 18", IF(EmocionesIniciales[[#This Row],[Date of Birth]]&gt;=1998,"From 18 to 23","Over 23"))</f>
        <v>Over 23</v>
      </c>
    </row>
    <row r="209" spans="1:35" x14ac:dyDescent="0.25">
      <c r="A209" s="1">
        <v>44315</v>
      </c>
      <c r="B209" t="s">
        <v>1843</v>
      </c>
      <c r="C209" t="s">
        <v>10</v>
      </c>
      <c r="I209" t="s">
        <v>4</v>
      </c>
      <c r="O209" t="s">
        <v>12</v>
      </c>
      <c r="U209" t="s">
        <v>18</v>
      </c>
      <c r="V209" t="s">
        <v>20</v>
      </c>
      <c r="AB209" t="s">
        <v>14</v>
      </c>
      <c r="AG209">
        <f>IF(ISERROR(VLOOKUP(#REF!,Usuarios[],3,FALSE)),0,VLOOKUP(#REF!,Usuarios[],3,FALSE))</f>
        <v>0</v>
      </c>
      <c r="AH209">
        <f>IF(ISERROR(VLOOKUP(#REF!,Usuarios[],2,FALSE)),0,VLOOKUP(#REF!,Usuarios[],2,FALSE))</f>
        <v>0</v>
      </c>
      <c r="AI209" t="str">
        <f>IF(EmocionesIniciales[[#This Row],[Date of Birth]]&gt;=2003,"Under 18", IF(EmocionesIniciales[[#This Row],[Date of Birth]]&gt;=1998,"From 18 to 23","Over 23"))</f>
        <v>Over 23</v>
      </c>
    </row>
    <row r="210" spans="1:35" x14ac:dyDescent="0.25">
      <c r="A210" s="1">
        <v>44284</v>
      </c>
      <c r="B210" t="s">
        <v>53</v>
      </c>
      <c r="D210" t="s">
        <v>26</v>
      </c>
      <c r="AG210">
        <f>IF(ISERROR(VLOOKUP(#REF!,Usuarios[],3,FALSE)),0,VLOOKUP(#REF!,Usuarios[],3,FALSE))</f>
        <v>0</v>
      </c>
      <c r="AH210">
        <f>IF(ISERROR(VLOOKUP(#REF!,Usuarios[],2,FALSE)),0,VLOOKUP(#REF!,Usuarios[],2,FALSE))</f>
        <v>0</v>
      </c>
      <c r="AI210" t="str">
        <f>IF(EmocionesIniciales[[#This Row],[Date of Birth]]&gt;=2003,"Under 18", IF(EmocionesIniciales[[#This Row],[Date of Birth]]&gt;=1998,"From 18 to 23","Over 23"))</f>
        <v>Over 23</v>
      </c>
    </row>
    <row r="211" spans="1:35" x14ac:dyDescent="0.25">
      <c r="A211" s="1">
        <v>44284</v>
      </c>
      <c r="B211" t="s">
        <v>64</v>
      </c>
      <c r="W211" t="s">
        <v>2</v>
      </c>
      <c r="AG211">
        <f>IF(ISERROR(VLOOKUP(#REF!,Usuarios[],3,FALSE)),0,VLOOKUP(#REF!,Usuarios[],3,FALSE))</f>
        <v>0</v>
      </c>
      <c r="AH211">
        <f>IF(ISERROR(VLOOKUP(#REF!,Usuarios[],2,FALSE)),0,VLOOKUP(#REF!,Usuarios[],2,FALSE))</f>
        <v>0</v>
      </c>
      <c r="AI211" t="str">
        <f>IF(EmocionesIniciales[[#This Row],[Date of Birth]]&gt;=2003,"Under 18", IF(EmocionesIniciales[[#This Row],[Date of Birth]]&gt;=1998,"From 18 to 23","Over 23"))</f>
        <v>Over 23</v>
      </c>
    </row>
    <row r="212" spans="1:35" x14ac:dyDescent="0.25">
      <c r="A212" s="1">
        <v>44284</v>
      </c>
      <c r="B212" t="s">
        <v>34</v>
      </c>
      <c r="E212" t="s">
        <v>11</v>
      </c>
      <c r="AG212">
        <f>IF(ISERROR(VLOOKUP(#REF!,Usuarios[],3,FALSE)),0,VLOOKUP(#REF!,Usuarios[],3,FALSE))</f>
        <v>0</v>
      </c>
      <c r="AH212">
        <f>IF(ISERROR(VLOOKUP(#REF!,Usuarios[],2,FALSE)),0,VLOOKUP(#REF!,Usuarios[],2,FALSE))</f>
        <v>0</v>
      </c>
      <c r="AI212" t="str">
        <f>IF(EmocionesIniciales[[#This Row],[Date of Birth]]&gt;=2003,"Under 18", IF(EmocionesIniciales[[#This Row],[Date of Birth]]&gt;=1998,"From 18 to 23","Over 23"))</f>
        <v>Over 23</v>
      </c>
    </row>
    <row r="213" spans="1:35" x14ac:dyDescent="0.25">
      <c r="A213" s="1">
        <v>44284</v>
      </c>
      <c r="B213" t="s">
        <v>34</v>
      </c>
      <c r="E213" t="s">
        <v>11</v>
      </c>
      <c r="AG213">
        <f>IF(ISERROR(VLOOKUP(#REF!,Usuarios[],3,FALSE)),0,VLOOKUP(#REF!,Usuarios[],3,FALSE))</f>
        <v>0</v>
      </c>
      <c r="AH213">
        <f>IF(ISERROR(VLOOKUP(#REF!,Usuarios[],2,FALSE)),0,VLOOKUP(#REF!,Usuarios[],2,FALSE))</f>
        <v>0</v>
      </c>
      <c r="AI213" t="str">
        <f>IF(EmocionesIniciales[[#This Row],[Date of Birth]]&gt;=2003,"Under 18", IF(EmocionesIniciales[[#This Row],[Date of Birth]]&gt;=1998,"From 18 to 23","Over 23"))</f>
        <v>Over 23</v>
      </c>
    </row>
    <row r="214" spans="1:35" x14ac:dyDescent="0.25">
      <c r="A214" s="1">
        <v>44284</v>
      </c>
      <c r="B214" t="s">
        <v>40</v>
      </c>
      <c r="N214" t="s">
        <v>17</v>
      </c>
      <c r="AG214">
        <f>IF(ISERROR(VLOOKUP(#REF!,Usuarios[],3,FALSE)),0,VLOOKUP(#REF!,Usuarios[],3,FALSE))</f>
        <v>0</v>
      </c>
      <c r="AH214">
        <f>IF(ISERROR(VLOOKUP(#REF!,Usuarios[],2,FALSE)),0,VLOOKUP(#REF!,Usuarios[],2,FALSE))</f>
        <v>0</v>
      </c>
      <c r="AI214" t="str">
        <f>IF(EmocionesIniciales[[#This Row],[Date of Birth]]&gt;=2003,"Under 18", IF(EmocionesIniciales[[#This Row],[Date of Birth]]&gt;=1998,"From 18 to 23","Over 23"))</f>
        <v>Over 23</v>
      </c>
    </row>
    <row r="215" spans="1:35" x14ac:dyDescent="0.25">
      <c r="A215" s="1">
        <v>44284</v>
      </c>
      <c r="B215" t="s">
        <v>66</v>
      </c>
      <c r="E215" t="s">
        <v>11</v>
      </c>
      <c r="F215" t="s">
        <v>16</v>
      </c>
      <c r="J215" t="s">
        <v>31</v>
      </c>
      <c r="M215" t="s">
        <v>15</v>
      </c>
      <c r="N215" t="s">
        <v>17</v>
      </c>
      <c r="P215" t="s">
        <v>32</v>
      </c>
      <c r="Q215" t="s">
        <v>13</v>
      </c>
      <c r="R215" t="s">
        <v>28</v>
      </c>
      <c r="S215" t="s">
        <v>1</v>
      </c>
      <c r="V215" t="s">
        <v>20</v>
      </c>
      <c r="W215" t="s">
        <v>2</v>
      </c>
      <c r="Y215" t="s">
        <v>0</v>
      </c>
      <c r="Z215" t="s">
        <v>24</v>
      </c>
      <c r="AG215">
        <f>IF(ISERROR(VLOOKUP(#REF!,Usuarios[],3,FALSE)),0,VLOOKUP(#REF!,Usuarios[],3,FALSE))</f>
        <v>0</v>
      </c>
      <c r="AH215">
        <f>IF(ISERROR(VLOOKUP(#REF!,Usuarios[],2,FALSE)),0,VLOOKUP(#REF!,Usuarios[],2,FALSE))</f>
        <v>0</v>
      </c>
      <c r="AI215" t="str">
        <f>IF(EmocionesIniciales[[#This Row],[Date of Birth]]&gt;=2003,"Under 18", IF(EmocionesIniciales[[#This Row],[Date of Birth]]&gt;=1998,"From 18 to 23","Over 23"))</f>
        <v>Over 23</v>
      </c>
    </row>
    <row r="216" spans="1:35" x14ac:dyDescent="0.25">
      <c r="A216" s="1">
        <v>44284</v>
      </c>
      <c r="B216" t="s">
        <v>33</v>
      </c>
      <c r="C216" t="s">
        <v>10</v>
      </c>
      <c r="AG216">
        <f>IF(ISERROR(VLOOKUP(#REF!,Usuarios[],3,FALSE)),0,VLOOKUP(#REF!,Usuarios[],3,FALSE))</f>
        <v>0</v>
      </c>
      <c r="AH216">
        <f>IF(ISERROR(VLOOKUP(#REF!,Usuarios[],2,FALSE)),0,VLOOKUP(#REF!,Usuarios[],2,FALSE))</f>
        <v>0</v>
      </c>
      <c r="AI216" t="str">
        <f>IF(EmocionesIniciales[[#This Row],[Date of Birth]]&gt;=2003,"Under 18", IF(EmocionesIniciales[[#This Row],[Date of Birth]]&gt;=1998,"From 18 to 23","Over 23"))</f>
        <v>Over 23</v>
      </c>
    </row>
    <row r="217" spans="1:35" x14ac:dyDescent="0.25">
      <c r="A217" s="1">
        <v>44284</v>
      </c>
      <c r="B217" t="s">
        <v>47</v>
      </c>
      <c r="C217" t="s">
        <v>10</v>
      </c>
      <c r="E217" t="s">
        <v>11</v>
      </c>
      <c r="M217" t="s">
        <v>15</v>
      </c>
      <c r="V217" t="s">
        <v>20</v>
      </c>
      <c r="AG217">
        <f>IF(ISERROR(VLOOKUP(#REF!,Usuarios[],3,FALSE)),0,VLOOKUP(#REF!,Usuarios[],3,FALSE))</f>
        <v>0</v>
      </c>
      <c r="AH217">
        <f>IF(ISERROR(VLOOKUP(#REF!,Usuarios[],2,FALSE)),0,VLOOKUP(#REF!,Usuarios[],2,FALSE))</f>
        <v>0</v>
      </c>
      <c r="AI217" t="str">
        <f>IF(EmocionesIniciales[[#This Row],[Date of Birth]]&gt;=2003,"Under 18", IF(EmocionesIniciales[[#This Row],[Date of Birth]]&gt;=1998,"From 18 to 23","Over 23"))</f>
        <v>Over 23</v>
      </c>
    </row>
    <row r="218" spans="1:35" x14ac:dyDescent="0.25">
      <c r="A218" s="1">
        <v>44284</v>
      </c>
      <c r="B218" t="s">
        <v>45</v>
      </c>
      <c r="C218" t="s">
        <v>10</v>
      </c>
      <c r="E218" t="s">
        <v>11</v>
      </c>
      <c r="M218" t="s">
        <v>15</v>
      </c>
      <c r="Z218" t="s">
        <v>24</v>
      </c>
      <c r="AG218">
        <f>IF(ISERROR(VLOOKUP(#REF!,Usuarios[],3,FALSE)),0,VLOOKUP(#REF!,Usuarios[],3,FALSE))</f>
        <v>0</v>
      </c>
      <c r="AH218">
        <f>IF(ISERROR(VLOOKUP(#REF!,Usuarios[],2,FALSE)),0,VLOOKUP(#REF!,Usuarios[],2,FALSE))</f>
        <v>0</v>
      </c>
      <c r="AI218" t="str">
        <f>IF(EmocionesIniciales[[#This Row],[Date of Birth]]&gt;=2003,"Under 18", IF(EmocionesIniciales[[#This Row],[Date of Birth]]&gt;=1998,"From 18 to 23","Over 23"))</f>
        <v>Over 23</v>
      </c>
    </row>
    <row r="219" spans="1:35" x14ac:dyDescent="0.25">
      <c r="A219" s="1">
        <v>44284</v>
      </c>
      <c r="B219" t="s">
        <v>43</v>
      </c>
      <c r="C219" t="s">
        <v>10</v>
      </c>
      <c r="K219" t="s">
        <v>23</v>
      </c>
      <c r="O219" t="s">
        <v>12</v>
      </c>
      <c r="AG219">
        <f>IF(ISERROR(VLOOKUP(#REF!,Usuarios[],3,FALSE)),0,VLOOKUP(#REF!,Usuarios[],3,FALSE))</f>
        <v>0</v>
      </c>
      <c r="AH219">
        <f>IF(ISERROR(VLOOKUP(#REF!,Usuarios[],2,FALSE)),0,VLOOKUP(#REF!,Usuarios[],2,FALSE))</f>
        <v>0</v>
      </c>
      <c r="AI219" t="str">
        <f>IF(EmocionesIniciales[[#This Row],[Date of Birth]]&gt;=2003,"Under 18", IF(EmocionesIniciales[[#This Row],[Date of Birth]]&gt;=1998,"From 18 to 23","Over 23"))</f>
        <v>Over 23</v>
      </c>
    </row>
    <row r="220" spans="1:35" x14ac:dyDescent="0.25">
      <c r="A220" s="1">
        <v>44315</v>
      </c>
      <c r="B220" t="s">
        <v>572</v>
      </c>
      <c r="I220" t="s">
        <v>4</v>
      </c>
      <c r="U220" t="s">
        <v>18</v>
      </c>
      <c r="AG220">
        <f>IF(ISERROR(VLOOKUP(#REF!,Usuarios[],3,FALSE)),0,VLOOKUP(#REF!,Usuarios[],3,FALSE))</f>
        <v>0</v>
      </c>
      <c r="AH220">
        <f>IF(ISERROR(VLOOKUP(#REF!,Usuarios[],2,FALSE)),0,VLOOKUP(#REF!,Usuarios[],2,FALSE))</f>
        <v>0</v>
      </c>
      <c r="AI220" t="str">
        <f>IF(EmocionesIniciales[[#This Row],[Date of Birth]]&gt;=2003,"Under 18", IF(EmocionesIniciales[[#This Row],[Date of Birth]]&gt;=1998,"From 18 to 23","Over 23"))</f>
        <v>Over 23</v>
      </c>
    </row>
    <row r="221" spans="1:35" x14ac:dyDescent="0.25">
      <c r="A221" s="1">
        <v>44315</v>
      </c>
      <c r="B221" t="s">
        <v>1719</v>
      </c>
      <c r="E221" t="s">
        <v>11</v>
      </c>
      <c r="T221" t="s">
        <v>22</v>
      </c>
      <c r="V221" t="s">
        <v>20</v>
      </c>
      <c r="AG221">
        <f>IF(ISERROR(VLOOKUP(#REF!,Usuarios[],3,FALSE)),0,VLOOKUP(#REF!,Usuarios[],3,FALSE))</f>
        <v>0</v>
      </c>
      <c r="AH221">
        <f>IF(ISERROR(VLOOKUP(#REF!,Usuarios[],2,FALSE)),0,VLOOKUP(#REF!,Usuarios[],2,FALSE))</f>
        <v>0</v>
      </c>
      <c r="AI221" t="str">
        <f>IF(EmocionesIniciales[[#This Row],[Date of Birth]]&gt;=2003,"Under 18", IF(EmocionesIniciales[[#This Row],[Date of Birth]]&gt;=1998,"From 18 to 23","Over 23"))</f>
        <v>Over 23</v>
      </c>
    </row>
    <row r="222" spans="1:35" x14ac:dyDescent="0.25">
      <c r="A222" s="1">
        <v>44320</v>
      </c>
      <c r="B222" t="s">
        <v>40</v>
      </c>
      <c r="N222" t="s">
        <v>17</v>
      </c>
      <c r="AG222">
        <f>IF(ISERROR(VLOOKUP(#REF!,Usuarios[],3,FALSE)),0,VLOOKUP(#REF!,Usuarios[],3,FALSE))</f>
        <v>0</v>
      </c>
      <c r="AH222">
        <f>IF(ISERROR(VLOOKUP(#REF!,Usuarios[],2,FALSE)),0,VLOOKUP(#REF!,Usuarios[],2,FALSE))</f>
        <v>0</v>
      </c>
      <c r="AI222" t="str">
        <f>IF(EmocionesIniciales[[#This Row],[Date of Birth]]&gt;=2003,"Under 18", IF(EmocionesIniciales[[#This Row],[Date of Birth]]&gt;=1998,"From 18 to 23","Over 23"))</f>
        <v>Over 23</v>
      </c>
    </row>
    <row r="223" spans="1:35" x14ac:dyDescent="0.25">
      <c r="A223" s="1">
        <v>44315</v>
      </c>
      <c r="B223" t="s">
        <v>648</v>
      </c>
      <c r="N223" t="s">
        <v>17</v>
      </c>
      <c r="V223" t="s">
        <v>20</v>
      </c>
      <c r="W223" t="s">
        <v>2</v>
      </c>
      <c r="AG223">
        <f>IF(ISERROR(VLOOKUP(#REF!,Usuarios[],3,FALSE)),0,VLOOKUP(#REF!,Usuarios[],3,FALSE))</f>
        <v>0</v>
      </c>
      <c r="AH223">
        <f>IF(ISERROR(VLOOKUP(#REF!,Usuarios[],2,FALSE)),0,VLOOKUP(#REF!,Usuarios[],2,FALSE))</f>
        <v>0</v>
      </c>
      <c r="AI223" t="str">
        <f>IF(EmocionesIniciales[[#This Row],[Date of Birth]]&gt;=2003,"Under 18", IF(EmocionesIniciales[[#This Row],[Date of Birth]]&gt;=1998,"From 18 to 23","Over 23"))</f>
        <v>Over 23</v>
      </c>
    </row>
    <row r="224" spans="1:35" x14ac:dyDescent="0.25">
      <c r="A224" s="1">
        <v>44320</v>
      </c>
      <c r="B224" t="s">
        <v>648</v>
      </c>
      <c r="N224" t="s">
        <v>17</v>
      </c>
      <c r="V224" t="s">
        <v>20</v>
      </c>
      <c r="W224" t="s">
        <v>2</v>
      </c>
      <c r="AG224">
        <f>IF(ISERROR(VLOOKUP(#REF!,Usuarios[],3,FALSE)),0,VLOOKUP(#REF!,Usuarios[],3,FALSE))</f>
        <v>0</v>
      </c>
      <c r="AH224">
        <f>IF(ISERROR(VLOOKUP(#REF!,Usuarios[],2,FALSE)),0,VLOOKUP(#REF!,Usuarios[],2,FALSE))</f>
        <v>0</v>
      </c>
      <c r="AI224" t="str">
        <f>IF(EmocionesIniciales[[#This Row],[Date of Birth]]&gt;=2003,"Under 18", IF(EmocionesIniciales[[#This Row],[Date of Birth]]&gt;=1998,"From 18 to 23","Over 23"))</f>
        <v>Over 23</v>
      </c>
    </row>
    <row r="225" spans="1:35" x14ac:dyDescent="0.25">
      <c r="A225" s="1">
        <v>44315</v>
      </c>
      <c r="B225" t="s">
        <v>1738</v>
      </c>
      <c r="E225" t="s">
        <v>11</v>
      </c>
      <c r="N225" t="s">
        <v>17</v>
      </c>
      <c r="V225" t="s">
        <v>20</v>
      </c>
      <c r="W225" t="s">
        <v>2</v>
      </c>
      <c r="Z225" t="s">
        <v>24</v>
      </c>
      <c r="AG225">
        <f>IF(ISERROR(VLOOKUP(#REF!,Usuarios[],3,FALSE)),0,VLOOKUP(#REF!,Usuarios[],3,FALSE))</f>
        <v>0</v>
      </c>
      <c r="AH225">
        <f>IF(ISERROR(VLOOKUP(#REF!,Usuarios[],2,FALSE)),0,VLOOKUP(#REF!,Usuarios[],2,FALSE))</f>
        <v>0</v>
      </c>
      <c r="AI225" t="str">
        <f>IF(EmocionesIniciales[[#This Row],[Date of Birth]]&gt;=2003,"Under 18", IF(EmocionesIniciales[[#This Row],[Date of Birth]]&gt;=1998,"From 18 to 23","Over 23"))</f>
        <v>Over 23</v>
      </c>
    </row>
    <row r="226" spans="1:35" x14ac:dyDescent="0.25">
      <c r="A226" s="1">
        <v>44315</v>
      </c>
      <c r="B226" t="s">
        <v>1595</v>
      </c>
      <c r="N226" t="s">
        <v>17</v>
      </c>
      <c r="Q226" t="s">
        <v>13</v>
      </c>
      <c r="W226" t="s">
        <v>2</v>
      </c>
      <c r="AG226">
        <f>IF(ISERROR(VLOOKUP(#REF!,Usuarios[],3,FALSE)),0,VLOOKUP(#REF!,Usuarios[],3,FALSE))</f>
        <v>0</v>
      </c>
      <c r="AH226">
        <f>IF(ISERROR(VLOOKUP(#REF!,Usuarios[],2,FALSE)),0,VLOOKUP(#REF!,Usuarios[],2,FALSE))</f>
        <v>0</v>
      </c>
      <c r="AI226" t="str">
        <f>IF(EmocionesIniciales[[#This Row],[Date of Birth]]&gt;=2003,"Under 18", IF(EmocionesIniciales[[#This Row],[Date of Birth]]&gt;=1998,"From 18 to 23","Over 23"))</f>
        <v>Over 23</v>
      </c>
    </row>
    <row r="227" spans="1:35" x14ac:dyDescent="0.25">
      <c r="A227" s="1">
        <v>44315</v>
      </c>
      <c r="B227" t="s">
        <v>1763</v>
      </c>
      <c r="M227" t="s">
        <v>15</v>
      </c>
      <c r="N227" t="s">
        <v>17</v>
      </c>
      <c r="R227" t="s">
        <v>28</v>
      </c>
      <c r="V227" t="s">
        <v>20</v>
      </c>
      <c r="W227" t="s">
        <v>2</v>
      </c>
      <c r="AG227">
        <f>IF(ISERROR(VLOOKUP(#REF!,Usuarios[],3,FALSE)),0,VLOOKUP(#REF!,Usuarios[],3,FALSE))</f>
        <v>0</v>
      </c>
      <c r="AH227">
        <f>IF(ISERROR(VLOOKUP(#REF!,Usuarios[],2,FALSE)),0,VLOOKUP(#REF!,Usuarios[],2,FALSE))</f>
        <v>0</v>
      </c>
      <c r="AI227" t="str">
        <f>IF(EmocionesIniciales[[#This Row],[Date of Birth]]&gt;=2003,"Under 18", IF(EmocionesIniciales[[#This Row],[Date of Birth]]&gt;=1998,"From 18 to 23","Over 23"))</f>
        <v>Over 23</v>
      </c>
    </row>
    <row r="228" spans="1:35" x14ac:dyDescent="0.25">
      <c r="A228" s="1">
        <v>44315</v>
      </c>
      <c r="B228" t="s">
        <v>634</v>
      </c>
      <c r="E228" t="s">
        <v>11</v>
      </c>
      <c r="N228" t="s">
        <v>17</v>
      </c>
      <c r="V228" t="s">
        <v>20</v>
      </c>
      <c r="AG228">
        <f>IF(ISERROR(VLOOKUP(#REF!,Usuarios[],3,FALSE)),0,VLOOKUP(#REF!,Usuarios[],3,FALSE))</f>
        <v>0</v>
      </c>
      <c r="AH228">
        <f>IF(ISERROR(VLOOKUP(#REF!,Usuarios[],2,FALSE)),0,VLOOKUP(#REF!,Usuarios[],2,FALSE))</f>
        <v>0</v>
      </c>
      <c r="AI228" t="str">
        <f>IF(EmocionesIniciales[[#This Row],[Date of Birth]]&gt;=2003,"Under 18", IF(EmocionesIniciales[[#This Row],[Date of Birth]]&gt;=1998,"From 18 to 23","Over 23"))</f>
        <v>Over 23</v>
      </c>
    </row>
    <row r="229" spans="1:35" x14ac:dyDescent="0.25">
      <c r="A229" s="1">
        <v>44320</v>
      </c>
      <c r="B229" t="s">
        <v>1826</v>
      </c>
      <c r="E229" t="s">
        <v>11</v>
      </c>
      <c r="N229" t="s">
        <v>17</v>
      </c>
      <c r="AB229" t="s">
        <v>14</v>
      </c>
      <c r="AG229">
        <f>IF(ISERROR(VLOOKUP(#REF!,Usuarios[],3,FALSE)),0,VLOOKUP(#REF!,Usuarios[],3,FALSE))</f>
        <v>0</v>
      </c>
      <c r="AH229">
        <f>IF(ISERROR(VLOOKUP(#REF!,Usuarios[],2,FALSE)),0,VLOOKUP(#REF!,Usuarios[],2,FALSE))</f>
        <v>0</v>
      </c>
      <c r="AI229" t="str">
        <f>IF(EmocionesIniciales[[#This Row],[Date of Birth]]&gt;=2003,"Under 18", IF(EmocionesIniciales[[#This Row],[Date of Birth]]&gt;=1998,"From 18 to 23","Over 23"))</f>
        <v>Over 23</v>
      </c>
    </row>
    <row r="230" spans="1:35" x14ac:dyDescent="0.25">
      <c r="A230" s="1">
        <v>44320</v>
      </c>
      <c r="B230" t="s">
        <v>1762</v>
      </c>
      <c r="N230" t="s">
        <v>17</v>
      </c>
      <c r="Q230" t="s">
        <v>13</v>
      </c>
      <c r="V230" t="s">
        <v>20</v>
      </c>
      <c r="AB230" t="s">
        <v>14</v>
      </c>
      <c r="AG230">
        <f>IF(ISERROR(VLOOKUP(#REF!,Usuarios[],3,FALSE)),0,VLOOKUP(#REF!,Usuarios[],3,FALSE))</f>
        <v>0</v>
      </c>
      <c r="AH230">
        <f>IF(ISERROR(VLOOKUP(#REF!,Usuarios[],2,FALSE)),0,VLOOKUP(#REF!,Usuarios[],2,FALSE))</f>
        <v>0</v>
      </c>
      <c r="AI230" t="str">
        <f>IF(EmocionesIniciales[[#This Row],[Date of Birth]]&gt;=2003,"Under 18", IF(EmocionesIniciales[[#This Row],[Date of Birth]]&gt;=1998,"From 18 to 23","Over 23"))</f>
        <v>Over 23</v>
      </c>
    </row>
    <row r="231" spans="1:35" x14ac:dyDescent="0.25">
      <c r="A231" s="1">
        <v>44320</v>
      </c>
      <c r="B231" t="s">
        <v>1767</v>
      </c>
      <c r="E231" t="s">
        <v>11</v>
      </c>
      <c r="F231" t="s">
        <v>16</v>
      </c>
      <c r="J231" t="s">
        <v>31</v>
      </c>
      <c r="K231" t="s">
        <v>23</v>
      </c>
      <c r="M231" t="s">
        <v>15</v>
      </c>
      <c r="N231" t="s">
        <v>17</v>
      </c>
      <c r="P231" t="s">
        <v>32</v>
      </c>
      <c r="Q231" t="s">
        <v>13</v>
      </c>
      <c r="S231" t="s">
        <v>1</v>
      </c>
      <c r="W231" t="s">
        <v>2</v>
      </c>
      <c r="Y231" t="s">
        <v>0</v>
      </c>
      <c r="Z231" t="s">
        <v>24</v>
      </c>
      <c r="AA231" t="s">
        <v>535</v>
      </c>
      <c r="AB231" t="s">
        <v>14</v>
      </c>
      <c r="AC231" t="s">
        <v>536</v>
      </c>
      <c r="AG231">
        <f>IF(ISERROR(VLOOKUP(#REF!,Usuarios[],3,FALSE)),0,VLOOKUP(#REF!,Usuarios[],3,FALSE))</f>
        <v>0</v>
      </c>
      <c r="AH231">
        <f>IF(ISERROR(VLOOKUP(#REF!,Usuarios[],2,FALSE)),0,VLOOKUP(#REF!,Usuarios[],2,FALSE))</f>
        <v>0</v>
      </c>
      <c r="AI231" t="str">
        <f>IF(EmocionesIniciales[[#This Row],[Date of Birth]]&gt;=2003,"Under 18", IF(EmocionesIniciales[[#This Row],[Date of Birth]]&gt;=1998,"From 18 to 23","Over 23"))</f>
        <v>Over 23</v>
      </c>
    </row>
    <row r="232" spans="1:35" x14ac:dyDescent="0.25">
      <c r="A232" s="1">
        <v>44320</v>
      </c>
      <c r="B232" t="s">
        <v>1604</v>
      </c>
      <c r="E232" t="s">
        <v>11</v>
      </c>
      <c r="F232" t="s">
        <v>16</v>
      </c>
      <c r="J232" t="s">
        <v>31</v>
      </c>
      <c r="M232" t="s">
        <v>15</v>
      </c>
      <c r="N232" t="s">
        <v>17</v>
      </c>
      <c r="P232" t="s">
        <v>32</v>
      </c>
      <c r="Q232" t="s">
        <v>13</v>
      </c>
      <c r="R232" t="s">
        <v>28</v>
      </c>
      <c r="S232" t="s">
        <v>1</v>
      </c>
      <c r="V232" t="s">
        <v>20</v>
      </c>
      <c r="W232" t="s">
        <v>2</v>
      </c>
      <c r="Y232" t="s">
        <v>0</v>
      </c>
      <c r="Z232" t="s">
        <v>24</v>
      </c>
      <c r="AA232" t="s">
        <v>535</v>
      </c>
      <c r="AC232" t="s">
        <v>536</v>
      </c>
      <c r="AG232">
        <f>IF(ISERROR(VLOOKUP(#REF!,Usuarios[],3,FALSE)),0,VLOOKUP(#REF!,Usuarios[],3,FALSE))</f>
        <v>0</v>
      </c>
      <c r="AH232">
        <f>IF(ISERROR(VLOOKUP(#REF!,Usuarios[],2,FALSE)),0,VLOOKUP(#REF!,Usuarios[],2,FALSE))</f>
        <v>0</v>
      </c>
      <c r="AI232" t="str">
        <f>IF(EmocionesIniciales[[#This Row],[Date of Birth]]&gt;=2003,"Under 18", IF(EmocionesIniciales[[#This Row],[Date of Birth]]&gt;=1998,"From 18 to 23","Over 23"))</f>
        <v>Over 23</v>
      </c>
    </row>
    <row r="233" spans="1:35" x14ac:dyDescent="0.25">
      <c r="A233" s="1">
        <v>44315</v>
      </c>
      <c r="B233" t="s">
        <v>1613</v>
      </c>
      <c r="E233" t="s">
        <v>11</v>
      </c>
      <c r="F233" t="s">
        <v>16</v>
      </c>
      <c r="J233" t="s">
        <v>31</v>
      </c>
      <c r="K233" t="s">
        <v>23</v>
      </c>
      <c r="M233" t="s">
        <v>15</v>
      </c>
      <c r="N233" t="s">
        <v>17</v>
      </c>
      <c r="P233" t="s">
        <v>32</v>
      </c>
      <c r="Q233" t="s">
        <v>13</v>
      </c>
      <c r="S233" t="s">
        <v>1</v>
      </c>
      <c r="X233" t="s">
        <v>534</v>
      </c>
      <c r="Y233" t="s">
        <v>0</v>
      </c>
      <c r="Z233" t="s">
        <v>24</v>
      </c>
      <c r="AG233">
        <f>IF(ISERROR(VLOOKUP(#REF!,Usuarios[],3,FALSE)),0,VLOOKUP(#REF!,Usuarios[],3,FALSE))</f>
        <v>0</v>
      </c>
      <c r="AH233">
        <f>IF(ISERROR(VLOOKUP(#REF!,Usuarios[],2,FALSE)),0,VLOOKUP(#REF!,Usuarios[],2,FALSE))</f>
        <v>0</v>
      </c>
      <c r="AI233" t="str">
        <f>IF(EmocionesIniciales[[#This Row],[Date of Birth]]&gt;=2003,"Under 18", IF(EmocionesIniciales[[#This Row],[Date of Birth]]&gt;=1998,"From 18 to 23","Over 23"))</f>
        <v>Over 23</v>
      </c>
    </row>
    <row r="234" spans="1:35" x14ac:dyDescent="0.25">
      <c r="A234" s="1">
        <v>44315</v>
      </c>
      <c r="B234" t="s">
        <v>1613</v>
      </c>
      <c r="E234" t="s">
        <v>11</v>
      </c>
      <c r="F234" t="s">
        <v>16</v>
      </c>
      <c r="J234" t="s">
        <v>31</v>
      </c>
      <c r="K234" t="s">
        <v>23</v>
      </c>
      <c r="M234" t="s">
        <v>15</v>
      </c>
      <c r="N234" t="s">
        <v>17</v>
      </c>
      <c r="P234" t="s">
        <v>32</v>
      </c>
      <c r="Q234" t="s">
        <v>13</v>
      </c>
      <c r="S234" t="s">
        <v>1</v>
      </c>
      <c r="X234" t="s">
        <v>534</v>
      </c>
      <c r="Y234" t="s">
        <v>0</v>
      </c>
      <c r="Z234" t="s">
        <v>24</v>
      </c>
      <c r="AG234">
        <f>IF(ISERROR(VLOOKUP(#REF!,Usuarios[],3,FALSE)),0,VLOOKUP(#REF!,Usuarios[],3,FALSE))</f>
        <v>0</v>
      </c>
      <c r="AH234">
        <f>IF(ISERROR(VLOOKUP(#REF!,Usuarios[],2,FALSE)),0,VLOOKUP(#REF!,Usuarios[],2,FALSE))</f>
        <v>0</v>
      </c>
      <c r="AI234" t="str">
        <f>IF(EmocionesIniciales[[#This Row],[Date of Birth]]&gt;=2003,"Under 18", IF(EmocionesIniciales[[#This Row],[Date of Birth]]&gt;=1998,"From 18 to 23","Over 23"))</f>
        <v>Over 23</v>
      </c>
    </row>
    <row r="235" spans="1:35" x14ac:dyDescent="0.25">
      <c r="A235" s="1">
        <v>44315</v>
      </c>
      <c r="B235" t="s">
        <v>1613</v>
      </c>
      <c r="E235" t="s">
        <v>11</v>
      </c>
      <c r="F235" t="s">
        <v>16</v>
      </c>
      <c r="J235" t="s">
        <v>31</v>
      </c>
      <c r="K235" t="s">
        <v>23</v>
      </c>
      <c r="M235" t="s">
        <v>15</v>
      </c>
      <c r="N235" t="s">
        <v>17</v>
      </c>
      <c r="P235" t="s">
        <v>32</v>
      </c>
      <c r="Q235" t="s">
        <v>13</v>
      </c>
      <c r="S235" t="s">
        <v>1</v>
      </c>
      <c r="X235" t="s">
        <v>534</v>
      </c>
      <c r="Y235" t="s">
        <v>0</v>
      </c>
      <c r="Z235" t="s">
        <v>24</v>
      </c>
      <c r="AG235">
        <f>IF(ISERROR(VLOOKUP(#REF!,Usuarios[],3,FALSE)),0,VLOOKUP(#REF!,Usuarios[],3,FALSE))</f>
        <v>0</v>
      </c>
      <c r="AH235">
        <f>IF(ISERROR(VLOOKUP(#REF!,Usuarios[],2,FALSE)),0,VLOOKUP(#REF!,Usuarios[],2,FALSE))</f>
        <v>0</v>
      </c>
      <c r="AI235" t="str">
        <f>IF(EmocionesIniciales[[#This Row],[Date of Birth]]&gt;=2003,"Under 18", IF(EmocionesIniciales[[#This Row],[Date of Birth]]&gt;=1998,"From 18 to 23","Over 23"))</f>
        <v>Over 23</v>
      </c>
    </row>
    <row r="236" spans="1:35" x14ac:dyDescent="0.25">
      <c r="A236" s="1">
        <v>44320</v>
      </c>
      <c r="B236" t="s">
        <v>1710</v>
      </c>
      <c r="E236" t="s">
        <v>11</v>
      </c>
      <c r="J236" t="s">
        <v>31</v>
      </c>
      <c r="K236" t="s">
        <v>23</v>
      </c>
      <c r="M236" t="s">
        <v>15</v>
      </c>
      <c r="N236" t="s">
        <v>17</v>
      </c>
      <c r="R236" t="s">
        <v>28</v>
      </c>
      <c r="S236" t="s">
        <v>1</v>
      </c>
      <c r="Y236" t="s">
        <v>0</v>
      </c>
      <c r="AG236">
        <f>IF(ISERROR(VLOOKUP(#REF!,Usuarios[],3,FALSE)),0,VLOOKUP(#REF!,Usuarios[],3,FALSE))</f>
        <v>0</v>
      </c>
      <c r="AH236">
        <f>IF(ISERROR(VLOOKUP(#REF!,Usuarios[],2,FALSE)),0,VLOOKUP(#REF!,Usuarios[],2,FALSE))</f>
        <v>0</v>
      </c>
      <c r="AI236" t="str">
        <f>IF(EmocionesIniciales[[#This Row],[Date of Birth]]&gt;=2003,"Under 18", IF(EmocionesIniciales[[#This Row],[Date of Birth]]&gt;=1998,"From 18 to 23","Over 23"))</f>
        <v>Over 23</v>
      </c>
    </row>
    <row r="237" spans="1:35" x14ac:dyDescent="0.25">
      <c r="A237" s="1">
        <v>44315</v>
      </c>
      <c r="B237" t="s">
        <v>1616</v>
      </c>
      <c r="E237" t="s">
        <v>11</v>
      </c>
      <c r="N237" t="s">
        <v>17</v>
      </c>
      <c r="O237" t="s">
        <v>12</v>
      </c>
      <c r="P237" t="s">
        <v>32</v>
      </c>
      <c r="Q237" t="s">
        <v>13</v>
      </c>
      <c r="V237" t="s">
        <v>20</v>
      </c>
      <c r="W237" t="s">
        <v>2</v>
      </c>
      <c r="AG237">
        <f>IF(ISERROR(VLOOKUP(#REF!,Usuarios[],3,FALSE)),0,VLOOKUP(#REF!,Usuarios[],3,FALSE))</f>
        <v>0</v>
      </c>
      <c r="AH237">
        <f>IF(ISERROR(VLOOKUP(#REF!,Usuarios[],2,FALSE)),0,VLOOKUP(#REF!,Usuarios[],2,FALSE))</f>
        <v>0</v>
      </c>
      <c r="AI237" t="str">
        <f>IF(EmocionesIniciales[[#This Row],[Date of Birth]]&gt;=2003,"Under 18", IF(EmocionesIniciales[[#This Row],[Date of Birth]]&gt;=1998,"From 18 to 23","Over 23"))</f>
        <v>Over 23</v>
      </c>
    </row>
    <row r="238" spans="1:35" x14ac:dyDescent="0.25">
      <c r="A238" s="1">
        <v>44315</v>
      </c>
      <c r="B238" t="s">
        <v>1764</v>
      </c>
      <c r="M238" t="s">
        <v>15</v>
      </c>
      <c r="N238" t="s">
        <v>17</v>
      </c>
      <c r="O238" t="s">
        <v>12</v>
      </c>
      <c r="R238" t="s">
        <v>28</v>
      </c>
      <c r="W238" t="s">
        <v>2</v>
      </c>
      <c r="Z238" t="s">
        <v>24</v>
      </c>
      <c r="AG238">
        <f>IF(ISERROR(VLOOKUP(#REF!,Usuarios[],3,FALSE)),0,VLOOKUP(#REF!,Usuarios[],3,FALSE))</f>
        <v>0</v>
      </c>
      <c r="AH238">
        <f>IF(ISERROR(VLOOKUP(#REF!,Usuarios[],2,FALSE)),0,VLOOKUP(#REF!,Usuarios[],2,FALSE))</f>
        <v>0</v>
      </c>
      <c r="AI238" t="str">
        <f>IF(EmocionesIniciales[[#This Row],[Date of Birth]]&gt;=2003,"Under 18", IF(EmocionesIniciales[[#This Row],[Date of Birth]]&gt;=1998,"From 18 to 23","Over 23"))</f>
        <v>Over 23</v>
      </c>
    </row>
    <row r="239" spans="1:35" x14ac:dyDescent="0.25">
      <c r="A239" s="1">
        <v>44315</v>
      </c>
      <c r="B239" t="s">
        <v>1736</v>
      </c>
      <c r="N239" t="s">
        <v>17</v>
      </c>
      <c r="O239" t="s">
        <v>12</v>
      </c>
      <c r="Q239" t="s">
        <v>13</v>
      </c>
      <c r="R239" t="s">
        <v>28</v>
      </c>
      <c r="V239" t="s">
        <v>20</v>
      </c>
      <c r="AA239" t="s">
        <v>535</v>
      </c>
      <c r="AG239">
        <f>IF(ISERROR(VLOOKUP(#REF!,Usuarios[],3,FALSE)),0,VLOOKUP(#REF!,Usuarios[],3,FALSE))</f>
        <v>0</v>
      </c>
      <c r="AH239">
        <f>IF(ISERROR(VLOOKUP(#REF!,Usuarios[],2,FALSE)),0,VLOOKUP(#REF!,Usuarios[],2,FALSE))</f>
        <v>0</v>
      </c>
      <c r="AI239" t="str">
        <f>IF(EmocionesIniciales[[#This Row],[Date of Birth]]&gt;=2003,"Under 18", IF(EmocionesIniciales[[#This Row],[Date of Birth]]&gt;=1998,"From 18 to 23","Over 23"))</f>
        <v>Over 23</v>
      </c>
    </row>
    <row r="240" spans="1:35" x14ac:dyDescent="0.25">
      <c r="A240" s="1">
        <v>44320</v>
      </c>
      <c r="B240" t="s">
        <v>1722</v>
      </c>
      <c r="E240" t="s">
        <v>11</v>
      </c>
      <c r="L240" t="s">
        <v>21</v>
      </c>
      <c r="N240" t="s">
        <v>17</v>
      </c>
      <c r="O240" t="s">
        <v>12</v>
      </c>
      <c r="Q240" t="s">
        <v>13</v>
      </c>
      <c r="V240" t="s">
        <v>20</v>
      </c>
      <c r="W240" t="s">
        <v>2</v>
      </c>
      <c r="Y240" t="s">
        <v>0</v>
      </c>
      <c r="Z240" t="s">
        <v>24</v>
      </c>
      <c r="AF240" t="s">
        <v>30</v>
      </c>
      <c r="AG240">
        <f>IF(ISERROR(VLOOKUP(#REF!,Usuarios[],3,FALSE)),0,VLOOKUP(#REF!,Usuarios[],3,FALSE))</f>
        <v>0</v>
      </c>
      <c r="AH240">
        <f>IF(ISERROR(VLOOKUP(#REF!,Usuarios[],2,FALSE)),0,VLOOKUP(#REF!,Usuarios[],2,FALSE))</f>
        <v>0</v>
      </c>
      <c r="AI240" t="str">
        <f>IF(EmocionesIniciales[[#This Row],[Date of Birth]]&gt;=2003,"Under 18", IF(EmocionesIniciales[[#This Row],[Date of Birth]]&gt;=1998,"From 18 to 23","Over 23"))</f>
        <v>Over 23</v>
      </c>
    </row>
    <row r="241" spans="1:35" x14ac:dyDescent="0.25">
      <c r="A241" s="1">
        <v>44320</v>
      </c>
      <c r="B241" t="s">
        <v>1846</v>
      </c>
      <c r="N241" t="s">
        <v>17</v>
      </c>
      <c r="O241" t="s">
        <v>12</v>
      </c>
      <c r="Q241" t="s">
        <v>13</v>
      </c>
      <c r="Y241" t="s">
        <v>0</v>
      </c>
      <c r="AB241" t="s">
        <v>14</v>
      </c>
      <c r="AG241">
        <f>IF(ISERROR(VLOOKUP(#REF!,Usuarios[],3,FALSE)),0,VLOOKUP(#REF!,Usuarios[],3,FALSE))</f>
        <v>0</v>
      </c>
      <c r="AH241">
        <f>IF(ISERROR(VLOOKUP(#REF!,Usuarios[],2,FALSE)),0,VLOOKUP(#REF!,Usuarios[],2,FALSE))</f>
        <v>0</v>
      </c>
      <c r="AI241" t="str">
        <f>IF(EmocionesIniciales[[#This Row],[Date of Birth]]&gt;=2003,"Under 18", IF(EmocionesIniciales[[#This Row],[Date of Birth]]&gt;=1998,"From 18 to 23","Over 23"))</f>
        <v>Over 23</v>
      </c>
    </row>
    <row r="242" spans="1:35" x14ac:dyDescent="0.25">
      <c r="A242" s="1">
        <v>44320</v>
      </c>
      <c r="B242" t="s">
        <v>1791</v>
      </c>
      <c r="E242" t="s">
        <v>11</v>
      </c>
      <c r="F242" t="s">
        <v>16</v>
      </c>
      <c r="M242" t="s">
        <v>15</v>
      </c>
      <c r="N242" t="s">
        <v>17</v>
      </c>
      <c r="O242" t="s">
        <v>12</v>
      </c>
      <c r="P242" t="s">
        <v>32</v>
      </c>
      <c r="Q242" t="s">
        <v>13</v>
      </c>
      <c r="S242" t="s">
        <v>1</v>
      </c>
      <c r="W242" t="s">
        <v>2</v>
      </c>
      <c r="Y242" t="s">
        <v>0</v>
      </c>
      <c r="Z242" t="s">
        <v>24</v>
      </c>
      <c r="AA242" t="s">
        <v>535</v>
      </c>
      <c r="AB242" t="s">
        <v>14</v>
      </c>
      <c r="AC242" t="s">
        <v>536</v>
      </c>
      <c r="AG242">
        <f>IF(ISERROR(VLOOKUP(#REF!,Usuarios[],3,FALSE)),0,VLOOKUP(#REF!,Usuarios[],3,FALSE))</f>
        <v>0</v>
      </c>
      <c r="AH242">
        <f>IF(ISERROR(VLOOKUP(#REF!,Usuarios[],2,FALSE)),0,VLOOKUP(#REF!,Usuarios[],2,FALSE))</f>
        <v>0</v>
      </c>
      <c r="AI242" t="str">
        <f>IF(EmocionesIniciales[[#This Row],[Date of Birth]]&gt;=2003,"Under 18", IF(EmocionesIniciales[[#This Row],[Date of Birth]]&gt;=1998,"From 18 to 23","Over 23"))</f>
        <v>Over 23</v>
      </c>
    </row>
    <row r="243" spans="1:35" x14ac:dyDescent="0.25">
      <c r="A243" s="1">
        <v>44320</v>
      </c>
      <c r="B243" t="s">
        <v>1792</v>
      </c>
      <c r="E243" t="s">
        <v>11</v>
      </c>
      <c r="F243" t="s">
        <v>16</v>
      </c>
      <c r="L243" t="s">
        <v>21</v>
      </c>
      <c r="N243" t="s">
        <v>17</v>
      </c>
      <c r="O243" t="s">
        <v>12</v>
      </c>
      <c r="P243" t="s">
        <v>32</v>
      </c>
      <c r="Q243" t="s">
        <v>13</v>
      </c>
      <c r="R243" t="s">
        <v>28</v>
      </c>
      <c r="S243" t="s">
        <v>1</v>
      </c>
      <c r="V243" t="s">
        <v>20</v>
      </c>
      <c r="W243" t="s">
        <v>2</v>
      </c>
      <c r="Y243" t="s">
        <v>0</v>
      </c>
      <c r="Z243" t="s">
        <v>24</v>
      </c>
      <c r="AA243" t="s">
        <v>535</v>
      </c>
      <c r="AC243" t="s">
        <v>536</v>
      </c>
      <c r="AG243">
        <f>IF(ISERROR(VLOOKUP(#REF!,Usuarios[],3,FALSE)),0,VLOOKUP(#REF!,Usuarios[],3,FALSE))</f>
        <v>0</v>
      </c>
      <c r="AH243">
        <f>IF(ISERROR(VLOOKUP(#REF!,Usuarios[],2,FALSE)),0,VLOOKUP(#REF!,Usuarios[],2,FALSE))</f>
        <v>0</v>
      </c>
      <c r="AI243" t="str">
        <f>IF(EmocionesIniciales[[#This Row],[Date of Birth]]&gt;=2003,"Under 18", IF(EmocionesIniciales[[#This Row],[Date of Birth]]&gt;=1998,"From 18 to 23","Over 23"))</f>
        <v>Over 23</v>
      </c>
    </row>
    <row r="244" spans="1:35" x14ac:dyDescent="0.25">
      <c r="A244" s="1">
        <v>44315</v>
      </c>
      <c r="B244" t="s">
        <v>1688</v>
      </c>
      <c r="E244" t="s">
        <v>11</v>
      </c>
      <c r="I244" t="s">
        <v>4</v>
      </c>
      <c r="K244" t="s">
        <v>23</v>
      </c>
      <c r="N244" t="s">
        <v>17</v>
      </c>
      <c r="O244" t="s">
        <v>12</v>
      </c>
      <c r="Q244" t="s">
        <v>13</v>
      </c>
      <c r="S244" t="s">
        <v>1</v>
      </c>
      <c r="AG244">
        <f>IF(ISERROR(VLOOKUP(#REF!,Usuarios[],3,FALSE)),0,VLOOKUP(#REF!,Usuarios[],3,FALSE))</f>
        <v>0</v>
      </c>
      <c r="AH244">
        <f>IF(ISERROR(VLOOKUP(#REF!,Usuarios[],2,FALSE)),0,VLOOKUP(#REF!,Usuarios[],2,FALSE))</f>
        <v>0</v>
      </c>
      <c r="AI244" t="str">
        <f>IF(EmocionesIniciales[[#This Row],[Date of Birth]]&gt;=2003,"Under 18", IF(EmocionesIniciales[[#This Row],[Date of Birth]]&gt;=1998,"From 18 to 23","Over 23"))</f>
        <v>Over 23</v>
      </c>
    </row>
    <row r="245" spans="1:35" x14ac:dyDescent="0.25">
      <c r="A245" s="1">
        <v>44320</v>
      </c>
      <c r="B245" t="s">
        <v>1609</v>
      </c>
      <c r="E245" t="s">
        <v>11</v>
      </c>
      <c r="I245" t="s">
        <v>4</v>
      </c>
      <c r="M245" t="s">
        <v>15</v>
      </c>
      <c r="N245" t="s">
        <v>17</v>
      </c>
      <c r="O245" t="s">
        <v>12</v>
      </c>
      <c r="Q245" t="s">
        <v>13</v>
      </c>
      <c r="S245" t="s">
        <v>1</v>
      </c>
      <c r="V245" t="s">
        <v>20</v>
      </c>
      <c r="Z245" t="s">
        <v>24</v>
      </c>
      <c r="AB245" t="s">
        <v>14</v>
      </c>
      <c r="AG245">
        <f>IF(ISERROR(VLOOKUP(#REF!,Usuarios[],3,FALSE)),0,VLOOKUP(#REF!,Usuarios[],3,FALSE))</f>
        <v>0</v>
      </c>
      <c r="AH245">
        <f>IF(ISERROR(VLOOKUP(#REF!,Usuarios[],2,FALSE)),0,VLOOKUP(#REF!,Usuarios[],2,FALSE))</f>
        <v>0</v>
      </c>
      <c r="AI245" t="str">
        <f>IF(EmocionesIniciales[[#This Row],[Date of Birth]]&gt;=2003,"Under 18", IF(EmocionesIniciales[[#This Row],[Date of Birth]]&gt;=1998,"From 18 to 23","Over 23"))</f>
        <v>Over 23</v>
      </c>
    </row>
    <row r="246" spans="1:35" x14ac:dyDescent="0.25">
      <c r="A246" s="1">
        <v>44315</v>
      </c>
      <c r="B246" t="s">
        <v>1739</v>
      </c>
      <c r="H246" t="s">
        <v>19</v>
      </c>
      <c r="I246" t="s">
        <v>4</v>
      </c>
      <c r="N246" t="s">
        <v>17</v>
      </c>
      <c r="O246" t="s">
        <v>12</v>
      </c>
      <c r="U246" t="s">
        <v>18</v>
      </c>
      <c r="V246" t="s">
        <v>20</v>
      </c>
      <c r="X246" t="s">
        <v>534</v>
      </c>
      <c r="AA246" t="s">
        <v>535</v>
      </c>
      <c r="AG246">
        <f>IF(ISERROR(VLOOKUP(#REF!,Usuarios[],3,FALSE)),0,VLOOKUP(#REF!,Usuarios[],3,FALSE))</f>
        <v>0</v>
      </c>
      <c r="AH246">
        <f>IF(ISERROR(VLOOKUP(#REF!,Usuarios[],2,FALSE)),0,VLOOKUP(#REF!,Usuarios[],2,FALSE))</f>
        <v>0</v>
      </c>
      <c r="AI246" t="str">
        <f>IF(EmocionesIniciales[[#This Row],[Date of Birth]]&gt;=2003,"Under 18", IF(EmocionesIniciales[[#This Row],[Date of Birth]]&gt;=1998,"From 18 to 23","Over 23"))</f>
        <v>Over 23</v>
      </c>
    </row>
    <row r="247" spans="1:35" x14ac:dyDescent="0.25">
      <c r="A247" s="1">
        <v>44315</v>
      </c>
      <c r="B247" t="s">
        <v>1739</v>
      </c>
      <c r="H247" t="s">
        <v>19</v>
      </c>
      <c r="I247" t="s">
        <v>4</v>
      </c>
      <c r="N247" t="s">
        <v>17</v>
      </c>
      <c r="O247" t="s">
        <v>12</v>
      </c>
      <c r="U247" t="s">
        <v>18</v>
      </c>
      <c r="V247" t="s">
        <v>20</v>
      </c>
      <c r="X247" t="s">
        <v>534</v>
      </c>
      <c r="AA247" t="s">
        <v>535</v>
      </c>
      <c r="AG247">
        <f>IF(ISERROR(VLOOKUP(#REF!,Usuarios[],3,FALSE)),0,VLOOKUP(#REF!,Usuarios[],3,FALSE))</f>
        <v>0</v>
      </c>
      <c r="AH247">
        <f>IF(ISERROR(VLOOKUP(#REF!,Usuarios[],2,FALSE)),0,VLOOKUP(#REF!,Usuarios[],2,FALSE))</f>
        <v>0</v>
      </c>
      <c r="AI247" t="str">
        <f>IF(EmocionesIniciales[[#This Row],[Date of Birth]]&gt;=2003,"Under 18", IF(EmocionesIniciales[[#This Row],[Date of Birth]]&gt;=1998,"From 18 to 23","Over 23"))</f>
        <v>Over 23</v>
      </c>
    </row>
    <row r="248" spans="1:35" x14ac:dyDescent="0.25">
      <c r="A248" s="1">
        <v>44315</v>
      </c>
      <c r="B248" t="s">
        <v>1739</v>
      </c>
      <c r="H248" t="s">
        <v>19</v>
      </c>
      <c r="I248" t="s">
        <v>4</v>
      </c>
      <c r="N248" t="s">
        <v>17</v>
      </c>
      <c r="O248" t="s">
        <v>12</v>
      </c>
      <c r="U248" t="s">
        <v>18</v>
      </c>
      <c r="V248" t="s">
        <v>20</v>
      </c>
      <c r="X248" t="s">
        <v>534</v>
      </c>
      <c r="AA248" t="s">
        <v>535</v>
      </c>
      <c r="AG248">
        <f>IF(ISERROR(VLOOKUP(#REF!,Usuarios[],3,FALSE)),0,VLOOKUP(#REF!,Usuarios[],3,FALSE))</f>
        <v>0</v>
      </c>
      <c r="AH248">
        <f>IF(ISERROR(VLOOKUP(#REF!,Usuarios[],2,FALSE)),0,VLOOKUP(#REF!,Usuarios[],2,FALSE))</f>
        <v>0</v>
      </c>
      <c r="AI248" t="str">
        <f>IF(EmocionesIniciales[[#This Row],[Date of Birth]]&gt;=2003,"Under 18", IF(EmocionesIniciales[[#This Row],[Date of Birth]]&gt;=1998,"From 18 to 23","Over 23"))</f>
        <v>Over 23</v>
      </c>
    </row>
    <row r="249" spans="1:35" x14ac:dyDescent="0.25">
      <c r="A249" s="1">
        <v>44315</v>
      </c>
      <c r="B249" t="s">
        <v>1739</v>
      </c>
      <c r="H249" t="s">
        <v>19</v>
      </c>
      <c r="I249" t="s">
        <v>4</v>
      </c>
      <c r="N249" t="s">
        <v>17</v>
      </c>
      <c r="O249" t="s">
        <v>12</v>
      </c>
      <c r="U249" t="s">
        <v>18</v>
      </c>
      <c r="V249" t="s">
        <v>20</v>
      </c>
      <c r="X249" t="s">
        <v>534</v>
      </c>
      <c r="AA249" t="s">
        <v>535</v>
      </c>
      <c r="AG249">
        <f>IF(ISERROR(VLOOKUP(#REF!,Usuarios[],3,FALSE)),0,VLOOKUP(#REF!,Usuarios[],3,FALSE))</f>
        <v>0</v>
      </c>
      <c r="AH249">
        <f>IF(ISERROR(VLOOKUP(#REF!,Usuarios[],2,FALSE)),0,VLOOKUP(#REF!,Usuarios[],2,FALSE))</f>
        <v>0</v>
      </c>
      <c r="AI249" t="str">
        <f>IF(EmocionesIniciales[[#This Row],[Date of Birth]]&gt;=2003,"Under 18", IF(EmocionesIniciales[[#This Row],[Date of Birth]]&gt;=1998,"From 18 to 23","Over 23"))</f>
        <v>Over 23</v>
      </c>
    </row>
    <row r="250" spans="1:35" x14ac:dyDescent="0.25">
      <c r="A250" s="1">
        <v>44315</v>
      </c>
      <c r="B250" t="s">
        <v>1709</v>
      </c>
      <c r="F250" t="s">
        <v>16</v>
      </c>
      <c r="N250" t="s">
        <v>17</v>
      </c>
      <c r="O250" t="s">
        <v>12</v>
      </c>
      <c r="P250" t="s">
        <v>32</v>
      </c>
      <c r="AG250">
        <f>IF(ISERROR(VLOOKUP(#REF!,Usuarios[],3,FALSE)),0,VLOOKUP(#REF!,Usuarios[],3,FALSE))</f>
        <v>0</v>
      </c>
      <c r="AH250">
        <f>IF(ISERROR(VLOOKUP(#REF!,Usuarios[],2,FALSE)),0,VLOOKUP(#REF!,Usuarios[],2,FALSE))</f>
        <v>0</v>
      </c>
      <c r="AI250" t="str">
        <f>IF(EmocionesIniciales[[#This Row],[Date of Birth]]&gt;=2003,"Under 18", IF(EmocionesIniciales[[#This Row],[Date of Birth]]&gt;=1998,"From 18 to 23","Over 23"))</f>
        <v>Over 23</v>
      </c>
    </row>
    <row r="251" spans="1:35" x14ac:dyDescent="0.25">
      <c r="A251" s="1">
        <v>44315</v>
      </c>
      <c r="B251" t="s">
        <v>1657</v>
      </c>
      <c r="K251" t="s">
        <v>23</v>
      </c>
      <c r="N251" t="s">
        <v>17</v>
      </c>
      <c r="AG251">
        <f>IF(ISERROR(VLOOKUP(#REF!,Usuarios[],3,FALSE)),0,VLOOKUP(#REF!,Usuarios[],3,FALSE))</f>
        <v>0</v>
      </c>
      <c r="AH251">
        <f>IF(ISERROR(VLOOKUP(#REF!,Usuarios[],2,FALSE)),0,VLOOKUP(#REF!,Usuarios[],2,FALSE))</f>
        <v>0</v>
      </c>
      <c r="AI251" t="str">
        <f>IF(EmocionesIniciales[[#This Row],[Date of Birth]]&gt;=2003,"Under 18", IF(EmocionesIniciales[[#This Row],[Date of Birth]]&gt;=1998,"From 18 to 23","Over 23"))</f>
        <v>Over 23</v>
      </c>
    </row>
    <row r="252" spans="1:35" x14ac:dyDescent="0.25">
      <c r="A252" s="1">
        <v>44320</v>
      </c>
      <c r="B252" t="s">
        <v>1657</v>
      </c>
      <c r="K252" t="s">
        <v>23</v>
      </c>
      <c r="N252" t="s">
        <v>17</v>
      </c>
      <c r="AG252">
        <f>IF(ISERROR(VLOOKUP(#REF!,Usuarios[],3,FALSE)),0,VLOOKUP(#REF!,Usuarios[],3,FALSE))</f>
        <v>0</v>
      </c>
      <c r="AH252">
        <f>IF(ISERROR(VLOOKUP(#REF!,Usuarios[],2,FALSE)),0,VLOOKUP(#REF!,Usuarios[],2,FALSE))</f>
        <v>0</v>
      </c>
      <c r="AI252" t="str">
        <f>IF(EmocionesIniciales[[#This Row],[Date of Birth]]&gt;=2003,"Under 18", IF(EmocionesIniciales[[#This Row],[Date of Birth]]&gt;=1998,"From 18 to 23","Over 23"))</f>
        <v>Over 23</v>
      </c>
    </row>
    <row r="253" spans="1:35" x14ac:dyDescent="0.25">
      <c r="A253" s="1">
        <v>44315</v>
      </c>
      <c r="B253" t="s">
        <v>1592</v>
      </c>
      <c r="C253" t="s">
        <v>10</v>
      </c>
      <c r="D253" t="s">
        <v>26</v>
      </c>
      <c r="E253" t="s">
        <v>11</v>
      </c>
      <c r="N253" t="s">
        <v>17</v>
      </c>
      <c r="U253" t="s">
        <v>18</v>
      </c>
      <c r="AG253">
        <f>IF(ISERROR(VLOOKUP(#REF!,Usuarios[],3,FALSE)),0,VLOOKUP(#REF!,Usuarios[],3,FALSE))</f>
        <v>0</v>
      </c>
      <c r="AH253">
        <f>IF(ISERROR(VLOOKUP(#REF!,Usuarios[],2,FALSE)),0,VLOOKUP(#REF!,Usuarios[],2,FALSE))</f>
        <v>0</v>
      </c>
      <c r="AI253" t="str">
        <f>IF(EmocionesIniciales[[#This Row],[Date of Birth]]&gt;=2003,"Under 18", IF(EmocionesIniciales[[#This Row],[Date of Birth]]&gt;=1998,"From 18 to 23","Over 23"))</f>
        <v>Over 23</v>
      </c>
    </row>
    <row r="254" spans="1:35" x14ac:dyDescent="0.25">
      <c r="A254" s="1">
        <v>44320</v>
      </c>
      <c r="B254" t="s">
        <v>1765</v>
      </c>
      <c r="C254" t="s">
        <v>10</v>
      </c>
      <c r="E254" t="s">
        <v>11</v>
      </c>
      <c r="N254" t="s">
        <v>17</v>
      </c>
      <c r="Q254" t="s">
        <v>13</v>
      </c>
      <c r="V254" t="s">
        <v>20</v>
      </c>
      <c r="W254" t="s">
        <v>2</v>
      </c>
      <c r="AG254">
        <f>IF(ISERROR(VLOOKUP(#REF!,Usuarios[],3,FALSE)),0,VLOOKUP(#REF!,Usuarios[],3,FALSE))</f>
        <v>0</v>
      </c>
      <c r="AH254">
        <f>IF(ISERROR(VLOOKUP(#REF!,Usuarios[],2,FALSE)),0,VLOOKUP(#REF!,Usuarios[],2,FALSE))</f>
        <v>0</v>
      </c>
      <c r="AI254" t="str">
        <f>IF(EmocionesIniciales[[#This Row],[Date of Birth]]&gt;=2003,"Under 18", IF(EmocionesIniciales[[#This Row],[Date of Birth]]&gt;=1998,"From 18 to 23","Over 23"))</f>
        <v>Over 23</v>
      </c>
    </row>
    <row r="255" spans="1:35" x14ac:dyDescent="0.25">
      <c r="A255" s="1">
        <v>44315</v>
      </c>
      <c r="B255" t="s">
        <v>1593</v>
      </c>
      <c r="C255" t="s">
        <v>10</v>
      </c>
      <c r="D255" t="s">
        <v>26</v>
      </c>
      <c r="N255" t="s">
        <v>17</v>
      </c>
      <c r="O255" t="s">
        <v>12</v>
      </c>
      <c r="AG255">
        <f>IF(ISERROR(VLOOKUP(#REF!,Usuarios[],3,FALSE)),0,VLOOKUP(#REF!,Usuarios[],3,FALSE))</f>
        <v>0</v>
      </c>
      <c r="AH255">
        <f>IF(ISERROR(VLOOKUP(#REF!,Usuarios[],2,FALSE)),0,VLOOKUP(#REF!,Usuarios[],2,FALSE))</f>
        <v>0</v>
      </c>
      <c r="AI255" t="str">
        <f>IF(EmocionesIniciales[[#This Row],[Date of Birth]]&gt;=2003,"Under 18", IF(EmocionesIniciales[[#This Row],[Date of Birth]]&gt;=1998,"From 18 to 23","Over 23"))</f>
        <v>Over 23</v>
      </c>
    </row>
    <row r="256" spans="1:35" x14ac:dyDescent="0.25">
      <c r="A256" s="1">
        <v>44320</v>
      </c>
      <c r="B256" t="s">
        <v>1747</v>
      </c>
      <c r="C256" t="s">
        <v>10</v>
      </c>
      <c r="E256" t="s">
        <v>11</v>
      </c>
      <c r="G256" t="s">
        <v>29</v>
      </c>
      <c r="L256" t="s">
        <v>21</v>
      </c>
      <c r="N256" t="s">
        <v>17</v>
      </c>
      <c r="O256" t="s">
        <v>12</v>
      </c>
      <c r="R256" t="s">
        <v>28</v>
      </c>
      <c r="U256" t="s">
        <v>18</v>
      </c>
      <c r="V256" t="s">
        <v>20</v>
      </c>
      <c r="Z256" t="s">
        <v>24</v>
      </c>
      <c r="AB256" t="s">
        <v>14</v>
      </c>
      <c r="AG256">
        <f>IF(ISERROR(VLOOKUP(#REF!,Usuarios[],3,FALSE)),0,VLOOKUP(#REF!,Usuarios[],3,FALSE))</f>
        <v>0</v>
      </c>
      <c r="AH256">
        <f>IF(ISERROR(VLOOKUP(#REF!,Usuarios[],2,FALSE)),0,VLOOKUP(#REF!,Usuarios[],2,FALSE))</f>
        <v>0</v>
      </c>
      <c r="AI256" t="str">
        <f>IF(EmocionesIniciales[[#This Row],[Date of Birth]]&gt;=2003,"Under 18", IF(EmocionesIniciales[[#This Row],[Date of Birth]]&gt;=1998,"From 18 to 23","Over 23"))</f>
        <v>Over 23</v>
      </c>
    </row>
    <row r="257" spans="1:35" x14ac:dyDescent="0.25">
      <c r="A257" s="1">
        <v>44315</v>
      </c>
      <c r="B257" t="s">
        <v>1744</v>
      </c>
      <c r="C257" t="s">
        <v>10</v>
      </c>
      <c r="E257" t="s">
        <v>11</v>
      </c>
      <c r="F257" t="s">
        <v>16</v>
      </c>
      <c r="K257" t="s">
        <v>23</v>
      </c>
      <c r="L257" t="s">
        <v>21</v>
      </c>
      <c r="N257" t="s">
        <v>17</v>
      </c>
      <c r="O257" t="s">
        <v>12</v>
      </c>
      <c r="P257" t="s">
        <v>32</v>
      </c>
      <c r="Q257" t="s">
        <v>13</v>
      </c>
      <c r="R257" t="s">
        <v>28</v>
      </c>
      <c r="S257" t="s">
        <v>1</v>
      </c>
      <c r="W257" t="s">
        <v>2</v>
      </c>
      <c r="Y257" t="s">
        <v>0</v>
      </c>
      <c r="Z257" t="s">
        <v>24</v>
      </c>
      <c r="AA257" t="s">
        <v>535</v>
      </c>
      <c r="AG257">
        <f>IF(ISERROR(VLOOKUP(#REF!,Usuarios[],3,FALSE)),0,VLOOKUP(#REF!,Usuarios[],3,FALSE))</f>
        <v>0</v>
      </c>
      <c r="AH257">
        <f>IF(ISERROR(VLOOKUP(#REF!,Usuarios[],2,FALSE)),0,VLOOKUP(#REF!,Usuarios[],2,FALSE))</f>
        <v>0</v>
      </c>
      <c r="AI257" t="str">
        <f>IF(EmocionesIniciales[[#This Row],[Date of Birth]]&gt;=2003,"Under 18", IF(EmocionesIniciales[[#This Row],[Date of Birth]]&gt;=1998,"From 18 to 23","Over 23"))</f>
        <v>Over 23</v>
      </c>
    </row>
    <row r="258" spans="1:35" x14ac:dyDescent="0.25">
      <c r="A258" s="1">
        <v>44315</v>
      </c>
      <c r="B258" t="s">
        <v>1676</v>
      </c>
      <c r="C258" t="s">
        <v>10</v>
      </c>
      <c r="N258" t="s">
        <v>17</v>
      </c>
      <c r="V258" t="s">
        <v>20</v>
      </c>
      <c r="AD258" t="s">
        <v>25</v>
      </c>
      <c r="AG258">
        <f>IF(ISERROR(VLOOKUP(#REF!,Usuarios[],3,FALSE)),0,VLOOKUP(#REF!,Usuarios[],3,FALSE))</f>
        <v>0</v>
      </c>
      <c r="AH258">
        <f>IF(ISERROR(VLOOKUP(#REF!,Usuarios[],2,FALSE)),0,VLOOKUP(#REF!,Usuarios[],2,FALSE))</f>
        <v>0</v>
      </c>
      <c r="AI258" t="str">
        <f>IF(EmocionesIniciales[[#This Row],[Date of Birth]]&gt;=2003,"Under 18", IF(EmocionesIniciales[[#This Row],[Date of Birth]]&gt;=1998,"From 18 to 23","Over 23"))</f>
        <v>Over 23</v>
      </c>
    </row>
    <row r="259" spans="1:35" x14ac:dyDescent="0.25">
      <c r="A259" s="1">
        <v>44315</v>
      </c>
      <c r="B259" t="s">
        <v>1714</v>
      </c>
      <c r="K259" t="s">
        <v>23</v>
      </c>
      <c r="N259" t="s">
        <v>17</v>
      </c>
      <c r="R259" t="s">
        <v>28</v>
      </c>
      <c r="AG259">
        <f>IF(ISERROR(VLOOKUP(#REF!,Usuarios[],3,FALSE)),0,VLOOKUP(#REF!,Usuarios[],3,FALSE))</f>
        <v>0</v>
      </c>
      <c r="AH259">
        <f>IF(ISERROR(VLOOKUP(#REF!,Usuarios[],2,FALSE)),0,VLOOKUP(#REF!,Usuarios[],2,FALSE))</f>
        <v>0</v>
      </c>
      <c r="AI259" t="str">
        <f>IF(EmocionesIniciales[[#This Row],[Date of Birth]]&gt;=2003,"Under 18", IF(EmocionesIniciales[[#This Row],[Date of Birth]]&gt;=1998,"From 18 to 23","Over 23"))</f>
        <v>Over 23</v>
      </c>
    </row>
    <row r="260" spans="1:35" x14ac:dyDescent="0.25">
      <c r="A260" s="1">
        <v>44320</v>
      </c>
      <c r="B260" t="s">
        <v>1627</v>
      </c>
      <c r="E260" t="s">
        <v>11</v>
      </c>
      <c r="I260" t="s">
        <v>4</v>
      </c>
      <c r="J260" t="s">
        <v>31</v>
      </c>
      <c r="O260" t="s">
        <v>12</v>
      </c>
      <c r="S260" t="s">
        <v>1</v>
      </c>
      <c r="Y260" t="s">
        <v>0</v>
      </c>
      <c r="AG260">
        <f>IF(ISERROR(VLOOKUP(#REF!,Usuarios[],3,FALSE)),0,VLOOKUP(#REF!,Usuarios[],3,FALSE))</f>
        <v>0</v>
      </c>
      <c r="AH260">
        <f>IF(ISERROR(VLOOKUP(#REF!,Usuarios[],2,FALSE)),0,VLOOKUP(#REF!,Usuarios[],2,FALSE))</f>
        <v>0</v>
      </c>
      <c r="AI260" t="str">
        <f>IF(EmocionesIniciales[[#This Row],[Date of Birth]]&gt;=2003,"Under 18", IF(EmocionesIniciales[[#This Row],[Date of Birth]]&gt;=1998,"From 18 to 23","Over 23"))</f>
        <v>Over 23</v>
      </c>
    </row>
    <row r="261" spans="1:35" x14ac:dyDescent="0.25">
      <c r="A261" s="1">
        <v>44320</v>
      </c>
      <c r="B261" t="s">
        <v>1628</v>
      </c>
      <c r="I261" t="s">
        <v>4</v>
      </c>
      <c r="Q261" t="s">
        <v>13</v>
      </c>
      <c r="Y261" t="s">
        <v>0</v>
      </c>
      <c r="AG261">
        <f>IF(ISERROR(VLOOKUP(#REF!,Usuarios[],3,FALSE)),0,VLOOKUP(#REF!,Usuarios[],3,FALSE))</f>
        <v>0</v>
      </c>
      <c r="AH261">
        <f>IF(ISERROR(VLOOKUP(#REF!,Usuarios[],2,FALSE)),0,VLOOKUP(#REF!,Usuarios[],2,FALSE))</f>
        <v>0</v>
      </c>
      <c r="AI261" t="str">
        <f>IF(EmocionesIniciales[[#This Row],[Date of Birth]]&gt;=2003,"Under 18", IF(EmocionesIniciales[[#This Row],[Date of Birth]]&gt;=1998,"From 18 to 23","Over 23"))</f>
        <v>Over 23</v>
      </c>
    </row>
    <row r="262" spans="1:35" x14ac:dyDescent="0.25">
      <c r="A262" s="1">
        <v>44321</v>
      </c>
      <c r="B262" t="s">
        <v>4957</v>
      </c>
      <c r="Q262" t="s">
        <v>13</v>
      </c>
      <c r="S262" t="s">
        <v>1</v>
      </c>
      <c r="V262" t="s">
        <v>20</v>
      </c>
      <c r="AB262" t="s">
        <v>14</v>
      </c>
      <c r="AG262">
        <f>IF(ISERROR(VLOOKUP(#REF!,Usuarios[],3,FALSE)),0,VLOOKUP(#REF!,Usuarios[],3,FALSE))</f>
        <v>0</v>
      </c>
      <c r="AH262">
        <f>IF(ISERROR(VLOOKUP(#REF!,Usuarios[],2,FALSE)),0,VLOOKUP(#REF!,Usuarios[],2,FALSE))</f>
        <v>0</v>
      </c>
      <c r="AI262" t="str">
        <f>IF(EmocionesIniciales[[#This Row],[Date of Birth]]&gt;=2003,"Under 18", IF(EmocionesIniciales[[#This Row],[Date of Birth]]&gt;=1998,"From 18 to 23","Over 23"))</f>
        <v>Over 23</v>
      </c>
    </row>
    <row r="263" spans="1:35" x14ac:dyDescent="0.25">
      <c r="A263" s="1">
        <v>44320</v>
      </c>
      <c r="B263" t="s">
        <v>1822</v>
      </c>
      <c r="G263" t="s">
        <v>29</v>
      </c>
      <c r="Q263" t="s">
        <v>13</v>
      </c>
      <c r="S263" t="s">
        <v>1</v>
      </c>
      <c r="V263" t="s">
        <v>20</v>
      </c>
      <c r="AB263" t="s">
        <v>14</v>
      </c>
      <c r="AG263">
        <f>IF(ISERROR(VLOOKUP(#REF!,Usuarios[],3,FALSE)),0,VLOOKUP(#REF!,Usuarios[],3,FALSE))</f>
        <v>0</v>
      </c>
      <c r="AH263">
        <f>IF(ISERROR(VLOOKUP(#REF!,Usuarios[],2,FALSE)),0,VLOOKUP(#REF!,Usuarios[],2,FALSE))</f>
        <v>0</v>
      </c>
      <c r="AI263" t="str">
        <f>IF(EmocionesIniciales[[#This Row],[Date of Birth]]&gt;=2003,"Under 18", IF(EmocionesIniciales[[#This Row],[Date of Birth]]&gt;=1998,"From 18 to 23","Over 23"))</f>
        <v>Over 23</v>
      </c>
    </row>
    <row r="264" spans="1:35" x14ac:dyDescent="0.25">
      <c r="A264" s="1">
        <v>44321</v>
      </c>
      <c r="B264" t="s">
        <v>4956</v>
      </c>
      <c r="S264" t="s">
        <v>1</v>
      </c>
      <c r="AB264" t="s">
        <v>14</v>
      </c>
      <c r="AG264">
        <f>IF(ISERROR(VLOOKUP(#REF!,Usuarios[],3,FALSE)),0,VLOOKUP(#REF!,Usuarios[],3,FALSE))</f>
        <v>0</v>
      </c>
      <c r="AH264">
        <f>IF(ISERROR(VLOOKUP(#REF!,Usuarios[],2,FALSE)),0,VLOOKUP(#REF!,Usuarios[],2,FALSE))</f>
        <v>0</v>
      </c>
      <c r="AI264" t="str">
        <f>IF(EmocionesIniciales[[#This Row],[Date of Birth]]&gt;=2003,"Under 18", IF(EmocionesIniciales[[#This Row],[Date of Birth]]&gt;=1998,"From 18 to 23","Over 23"))</f>
        <v>Over 23</v>
      </c>
    </row>
    <row r="265" spans="1:35" x14ac:dyDescent="0.25">
      <c r="A265" s="1">
        <v>44320</v>
      </c>
      <c r="B265" t="s">
        <v>1746</v>
      </c>
      <c r="L265" t="s">
        <v>21</v>
      </c>
      <c r="O265" t="s">
        <v>12</v>
      </c>
      <c r="V265" t="s">
        <v>20</v>
      </c>
      <c r="AG265">
        <f>IF(ISERROR(VLOOKUP(#REF!,Usuarios[],3,FALSE)),0,VLOOKUP(#REF!,Usuarios[],3,FALSE))</f>
        <v>0</v>
      </c>
      <c r="AH265">
        <f>IF(ISERROR(VLOOKUP(#REF!,Usuarios[],2,FALSE)),0,VLOOKUP(#REF!,Usuarios[],2,FALSE))</f>
        <v>0</v>
      </c>
      <c r="AI265" t="str">
        <f>IF(EmocionesIniciales[[#This Row],[Date of Birth]]&gt;=2003,"Under 18", IF(EmocionesIniciales[[#This Row],[Date of Birth]]&gt;=1998,"From 18 to 23","Over 23"))</f>
        <v>Over 23</v>
      </c>
    </row>
    <row r="266" spans="1:35" x14ac:dyDescent="0.25">
      <c r="A266" s="1">
        <v>44320</v>
      </c>
      <c r="B266" t="s">
        <v>1731</v>
      </c>
      <c r="O266" t="s">
        <v>12</v>
      </c>
      <c r="Q266" t="s">
        <v>13</v>
      </c>
      <c r="W266" t="s">
        <v>2</v>
      </c>
      <c r="AG266">
        <f>IF(ISERROR(VLOOKUP(#REF!,Usuarios[],3,FALSE)),0,VLOOKUP(#REF!,Usuarios[],3,FALSE))</f>
        <v>0</v>
      </c>
      <c r="AH266">
        <f>IF(ISERROR(VLOOKUP(#REF!,Usuarios[],2,FALSE)),0,VLOOKUP(#REF!,Usuarios[],2,FALSE))</f>
        <v>0</v>
      </c>
      <c r="AI266" t="str">
        <f>IF(EmocionesIniciales[[#This Row],[Date of Birth]]&gt;=2003,"Under 18", IF(EmocionesIniciales[[#This Row],[Date of Birth]]&gt;=1998,"From 18 to 23","Over 23"))</f>
        <v>Over 23</v>
      </c>
    </row>
    <row r="267" spans="1:35" x14ac:dyDescent="0.25">
      <c r="A267" s="1">
        <v>44315</v>
      </c>
      <c r="B267" t="s">
        <v>1632</v>
      </c>
      <c r="E267" t="s">
        <v>11</v>
      </c>
      <c r="O267" t="s">
        <v>12</v>
      </c>
      <c r="Y267" t="s">
        <v>0</v>
      </c>
      <c r="AB267" t="s">
        <v>14</v>
      </c>
      <c r="AG267">
        <f>IF(ISERROR(VLOOKUP(#REF!,Usuarios[],3,FALSE)),0,VLOOKUP(#REF!,Usuarios[],3,FALSE))</f>
        <v>0</v>
      </c>
      <c r="AH267">
        <f>IF(ISERROR(VLOOKUP(#REF!,Usuarios[],2,FALSE)),0,VLOOKUP(#REF!,Usuarios[],2,FALSE))</f>
        <v>0</v>
      </c>
      <c r="AI267" t="str">
        <f>IF(EmocionesIniciales[[#This Row],[Date of Birth]]&gt;=2003,"Under 18", IF(EmocionesIniciales[[#This Row],[Date of Birth]]&gt;=1998,"From 18 to 23","Over 23"))</f>
        <v>Over 23</v>
      </c>
    </row>
    <row r="268" spans="1:35" x14ac:dyDescent="0.25">
      <c r="A268" s="1">
        <v>44320</v>
      </c>
      <c r="B268" t="s">
        <v>1789</v>
      </c>
      <c r="H268" t="s">
        <v>19</v>
      </c>
      <c r="I268" t="s">
        <v>4</v>
      </c>
      <c r="O268" t="s">
        <v>12</v>
      </c>
      <c r="Q268" t="s">
        <v>13</v>
      </c>
      <c r="V268" t="s">
        <v>20</v>
      </c>
      <c r="Y268" t="s">
        <v>0</v>
      </c>
      <c r="AA268" t="s">
        <v>535</v>
      </c>
      <c r="AG268">
        <f>IF(ISERROR(VLOOKUP(#REF!,Usuarios[],3,FALSE)),0,VLOOKUP(#REF!,Usuarios[],3,FALSE))</f>
        <v>0</v>
      </c>
      <c r="AH268">
        <f>IF(ISERROR(VLOOKUP(#REF!,Usuarios[],2,FALSE)),0,VLOOKUP(#REF!,Usuarios[],2,FALSE))</f>
        <v>0</v>
      </c>
      <c r="AI268" t="str">
        <f>IF(EmocionesIniciales[[#This Row],[Date of Birth]]&gt;=2003,"Under 18", IF(EmocionesIniciales[[#This Row],[Date of Birth]]&gt;=1998,"From 18 to 23","Over 23"))</f>
        <v>Over 23</v>
      </c>
    </row>
    <row r="269" spans="1:35" x14ac:dyDescent="0.25">
      <c r="A269" s="1">
        <v>44320</v>
      </c>
      <c r="B269" t="s">
        <v>1732</v>
      </c>
      <c r="AE269" t="s">
        <v>27</v>
      </c>
      <c r="AF269" t="s">
        <v>30</v>
      </c>
      <c r="AG269">
        <f>IF(ISERROR(VLOOKUP(#REF!,Usuarios[],3,FALSE)),0,VLOOKUP(#REF!,Usuarios[],3,FALSE))</f>
        <v>0</v>
      </c>
      <c r="AH269">
        <f>IF(ISERROR(VLOOKUP(#REF!,Usuarios[],2,FALSE)),0,VLOOKUP(#REF!,Usuarios[],2,FALSE))</f>
        <v>0</v>
      </c>
      <c r="AI269" t="str">
        <f>IF(EmocionesIniciales[[#This Row],[Date of Birth]]&gt;=2003,"Under 18", IF(EmocionesIniciales[[#This Row],[Date of Birth]]&gt;=1998,"From 18 to 23","Over 23"))</f>
        <v>Over 23</v>
      </c>
    </row>
    <row r="270" spans="1:35" x14ac:dyDescent="0.25">
      <c r="A270" s="1">
        <v>44315</v>
      </c>
      <c r="B270" t="s">
        <v>1658</v>
      </c>
      <c r="K270" t="s">
        <v>23</v>
      </c>
      <c r="AB270" t="s">
        <v>14</v>
      </c>
      <c r="AG270">
        <f>IF(ISERROR(VLOOKUP(#REF!,Usuarios[],3,FALSE)),0,VLOOKUP(#REF!,Usuarios[],3,FALSE))</f>
        <v>0</v>
      </c>
      <c r="AH270">
        <f>IF(ISERROR(VLOOKUP(#REF!,Usuarios[],2,FALSE)),0,VLOOKUP(#REF!,Usuarios[],2,FALSE))</f>
        <v>0</v>
      </c>
      <c r="AI270" t="str">
        <f>IF(EmocionesIniciales[[#This Row],[Date of Birth]]&gt;=2003,"Under 18", IF(EmocionesIniciales[[#This Row],[Date of Birth]]&gt;=1998,"From 18 to 23","Over 23"))</f>
        <v>Over 23</v>
      </c>
    </row>
    <row r="271" spans="1:35" x14ac:dyDescent="0.25">
      <c r="A271" s="1">
        <v>44315</v>
      </c>
      <c r="B271" t="s">
        <v>1594</v>
      </c>
      <c r="C271" t="s">
        <v>10</v>
      </c>
      <c r="D271" t="s">
        <v>26</v>
      </c>
      <c r="E271" t="s">
        <v>11</v>
      </c>
      <c r="L271" t="s">
        <v>21</v>
      </c>
      <c r="U271" t="s">
        <v>18</v>
      </c>
      <c r="AG271">
        <f>IF(ISERROR(VLOOKUP(#REF!,Usuarios[],3,FALSE)),0,VLOOKUP(#REF!,Usuarios[],3,FALSE))</f>
        <v>0</v>
      </c>
      <c r="AH271">
        <f>IF(ISERROR(VLOOKUP(#REF!,Usuarios[],2,FALSE)),0,VLOOKUP(#REF!,Usuarios[],2,FALSE))</f>
        <v>0</v>
      </c>
      <c r="AI271" t="str">
        <f>IF(EmocionesIniciales[[#This Row],[Date of Birth]]&gt;=2003,"Under 18", IF(EmocionesIniciales[[#This Row],[Date of Birth]]&gt;=1998,"From 18 to 23","Over 23"))</f>
        <v>Over 23</v>
      </c>
    </row>
    <row r="272" spans="1:35" x14ac:dyDescent="0.25">
      <c r="A272" s="1">
        <v>44315</v>
      </c>
      <c r="B272" t="s">
        <v>1754</v>
      </c>
      <c r="C272" t="s">
        <v>10</v>
      </c>
      <c r="D272" t="s">
        <v>26</v>
      </c>
      <c r="F272" t="s">
        <v>16</v>
      </c>
      <c r="K272" t="s">
        <v>23</v>
      </c>
      <c r="AG272">
        <f>IF(ISERROR(VLOOKUP(#REF!,Usuarios[],3,FALSE)),0,VLOOKUP(#REF!,Usuarios[],3,FALSE))</f>
        <v>0</v>
      </c>
      <c r="AH272">
        <f>IF(ISERROR(VLOOKUP(#REF!,Usuarios[],2,FALSE)),0,VLOOKUP(#REF!,Usuarios[],2,FALSE))</f>
        <v>0</v>
      </c>
      <c r="AI272" t="str">
        <f>IF(EmocionesIniciales[[#This Row],[Date of Birth]]&gt;=2003,"Under 18", IF(EmocionesIniciales[[#This Row],[Date of Birth]]&gt;=1998,"From 18 to 23","Over 23"))</f>
        <v>Over 23</v>
      </c>
    </row>
    <row r="273" spans="1:35" x14ac:dyDescent="0.25">
      <c r="A273" s="1">
        <v>44315</v>
      </c>
      <c r="B273" t="s">
        <v>1754</v>
      </c>
      <c r="C273" t="s">
        <v>10</v>
      </c>
      <c r="D273" t="s">
        <v>26</v>
      </c>
      <c r="F273" t="s">
        <v>16</v>
      </c>
      <c r="K273" t="s">
        <v>23</v>
      </c>
      <c r="AG273">
        <f>IF(ISERROR(VLOOKUP(#REF!,Usuarios[],3,FALSE)),0,VLOOKUP(#REF!,Usuarios[],3,FALSE))</f>
        <v>0</v>
      </c>
      <c r="AH273">
        <f>IF(ISERROR(VLOOKUP(#REF!,Usuarios[],2,FALSE)),0,VLOOKUP(#REF!,Usuarios[],2,FALSE))</f>
        <v>0</v>
      </c>
      <c r="AI273" t="str">
        <f>IF(EmocionesIniciales[[#This Row],[Date of Birth]]&gt;=2003,"Under 18", IF(EmocionesIniciales[[#This Row],[Date of Birth]]&gt;=1998,"From 18 to 23","Over 23"))</f>
        <v>Over 23</v>
      </c>
    </row>
    <row r="274" spans="1:35" x14ac:dyDescent="0.25">
      <c r="A274" s="1">
        <v>44316</v>
      </c>
      <c r="B274" t="s">
        <v>1755</v>
      </c>
      <c r="C274" t="s">
        <v>10</v>
      </c>
      <c r="D274" t="s">
        <v>26</v>
      </c>
      <c r="K274" t="s">
        <v>23</v>
      </c>
      <c r="T274" t="s">
        <v>22</v>
      </c>
      <c r="AG274">
        <f>IF(ISERROR(VLOOKUP(#REF!,Usuarios[],3,FALSE)),0,VLOOKUP(#REF!,Usuarios[],3,FALSE))</f>
        <v>0</v>
      </c>
      <c r="AH274">
        <f>IF(ISERROR(VLOOKUP(#REF!,Usuarios[],2,FALSE)),0,VLOOKUP(#REF!,Usuarios[],2,FALSE))</f>
        <v>0</v>
      </c>
      <c r="AI274" t="str">
        <f>IF(EmocionesIniciales[[#This Row],[Date of Birth]]&gt;=2003,"Under 18", IF(EmocionesIniciales[[#This Row],[Date of Birth]]&gt;=1998,"From 18 to 23","Over 23"))</f>
        <v>Over 23</v>
      </c>
    </row>
    <row r="275" spans="1:35" x14ac:dyDescent="0.25">
      <c r="A275" s="1">
        <v>44315</v>
      </c>
      <c r="B275" t="s">
        <v>1591</v>
      </c>
      <c r="C275" t="s">
        <v>10</v>
      </c>
      <c r="D275" t="s">
        <v>26</v>
      </c>
      <c r="H275" t="s">
        <v>19</v>
      </c>
      <c r="U275" t="s">
        <v>18</v>
      </c>
      <c r="AG275">
        <f>IF(ISERROR(VLOOKUP(#REF!,Usuarios[],3,FALSE)),0,VLOOKUP(#REF!,Usuarios[],3,FALSE))</f>
        <v>0</v>
      </c>
      <c r="AH275">
        <f>IF(ISERROR(VLOOKUP(#REF!,Usuarios[],2,FALSE)),0,VLOOKUP(#REF!,Usuarios[],2,FALSE))</f>
        <v>0</v>
      </c>
      <c r="AI275" t="str">
        <f>IF(EmocionesIniciales[[#This Row],[Date of Birth]]&gt;=2003,"Under 18", IF(EmocionesIniciales[[#This Row],[Date of Birth]]&gt;=1998,"From 18 to 23","Over 23"))</f>
        <v>Over 23</v>
      </c>
    </row>
    <row r="276" spans="1:35" x14ac:dyDescent="0.25">
      <c r="A276" s="1">
        <v>44320</v>
      </c>
      <c r="B276" t="s">
        <v>1741</v>
      </c>
      <c r="C276" t="s">
        <v>10</v>
      </c>
      <c r="V276" t="s">
        <v>20</v>
      </c>
      <c r="W276" t="s">
        <v>2</v>
      </c>
      <c r="AG276">
        <f>IF(ISERROR(VLOOKUP(#REF!,Usuarios[],3,FALSE)),0,VLOOKUP(#REF!,Usuarios[],3,FALSE))</f>
        <v>0</v>
      </c>
      <c r="AH276">
        <f>IF(ISERROR(VLOOKUP(#REF!,Usuarios[],2,FALSE)),0,VLOOKUP(#REF!,Usuarios[],2,FALSE))</f>
        <v>0</v>
      </c>
      <c r="AI276" t="str">
        <f>IF(EmocionesIniciales[[#This Row],[Date of Birth]]&gt;=2003,"Under 18", IF(EmocionesIniciales[[#This Row],[Date of Birth]]&gt;=1998,"From 18 to 23","Over 23"))</f>
        <v>Over 23</v>
      </c>
    </row>
    <row r="277" spans="1:35" x14ac:dyDescent="0.25">
      <c r="A277" s="1">
        <v>44315</v>
      </c>
      <c r="B277" t="s">
        <v>1671</v>
      </c>
      <c r="C277" t="s">
        <v>10</v>
      </c>
      <c r="E277" t="s">
        <v>11</v>
      </c>
      <c r="M277" t="s">
        <v>15</v>
      </c>
      <c r="Q277" t="s">
        <v>13</v>
      </c>
      <c r="V277" t="s">
        <v>20</v>
      </c>
      <c r="AG277">
        <f>IF(ISERROR(VLOOKUP(#REF!,Usuarios[],3,FALSE)),0,VLOOKUP(#REF!,Usuarios[],3,FALSE))</f>
        <v>0</v>
      </c>
      <c r="AH277">
        <f>IF(ISERROR(VLOOKUP(#REF!,Usuarios[],2,FALSE)),0,VLOOKUP(#REF!,Usuarios[],2,FALSE))</f>
        <v>0</v>
      </c>
      <c r="AI277" t="str">
        <f>IF(EmocionesIniciales[[#This Row],[Date of Birth]]&gt;=2003,"Under 18", IF(EmocionesIniciales[[#This Row],[Date of Birth]]&gt;=1998,"From 18 to 23","Over 23"))</f>
        <v>Over 23</v>
      </c>
    </row>
    <row r="278" spans="1:35" x14ac:dyDescent="0.25">
      <c r="A278" s="1">
        <v>44315</v>
      </c>
      <c r="B278" t="s">
        <v>1671</v>
      </c>
      <c r="C278" t="s">
        <v>10</v>
      </c>
      <c r="E278" t="s">
        <v>11</v>
      </c>
      <c r="M278" t="s">
        <v>15</v>
      </c>
      <c r="Q278" t="s">
        <v>13</v>
      </c>
      <c r="V278" t="s">
        <v>20</v>
      </c>
      <c r="AG278">
        <f>IF(ISERROR(VLOOKUP(#REF!,Usuarios[],3,FALSE)),0,VLOOKUP(#REF!,Usuarios[],3,FALSE))</f>
        <v>0</v>
      </c>
      <c r="AH278">
        <f>IF(ISERROR(VLOOKUP(#REF!,Usuarios[],2,FALSE)),0,VLOOKUP(#REF!,Usuarios[],2,FALSE))</f>
        <v>0</v>
      </c>
      <c r="AI278" t="str">
        <f>IF(EmocionesIniciales[[#This Row],[Date of Birth]]&gt;=2003,"Under 18", IF(EmocionesIniciales[[#This Row],[Date of Birth]]&gt;=1998,"From 18 to 23","Over 23"))</f>
        <v>Over 23</v>
      </c>
    </row>
    <row r="279" spans="1:35" x14ac:dyDescent="0.25">
      <c r="A279" s="1">
        <v>44315</v>
      </c>
      <c r="B279" t="s">
        <v>1720</v>
      </c>
      <c r="C279" t="s">
        <v>10</v>
      </c>
      <c r="E279" t="s">
        <v>11</v>
      </c>
      <c r="Q279" t="s">
        <v>13</v>
      </c>
      <c r="U279" t="s">
        <v>18</v>
      </c>
      <c r="AG279">
        <f>IF(ISERROR(VLOOKUP(#REF!,Usuarios[],3,FALSE)),0,VLOOKUP(#REF!,Usuarios[],3,FALSE))</f>
        <v>0</v>
      </c>
      <c r="AH279">
        <f>IF(ISERROR(VLOOKUP(#REF!,Usuarios[],2,FALSE)),0,VLOOKUP(#REF!,Usuarios[],2,FALSE))</f>
        <v>0</v>
      </c>
      <c r="AI279" t="str">
        <f>IF(EmocionesIniciales[[#This Row],[Date of Birth]]&gt;=2003,"Under 18", IF(EmocionesIniciales[[#This Row],[Date of Birth]]&gt;=1998,"From 18 to 23","Over 23"))</f>
        <v>Over 23</v>
      </c>
    </row>
    <row r="280" spans="1:35" x14ac:dyDescent="0.25">
      <c r="A280" s="1">
        <v>44315</v>
      </c>
      <c r="B280" t="s">
        <v>1692</v>
      </c>
      <c r="C280" t="s">
        <v>10</v>
      </c>
      <c r="G280" t="s">
        <v>29</v>
      </c>
      <c r="Q280" t="s">
        <v>13</v>
      </c>
      <c r="V280" t="s">
        <v>20</v>
      </c>
      <c r="AA280" t="s">
        <v>535</v>
      </c>
      <c r="AF280" t="s">
        <v>30</v>
      </c>
      <c r="AG280">
        <f>IF(ISERROR(VLOOKUP(#REF!,Usuarios[],3,FALSE)),0,VLOOKUP(#REF!,Usuarios[],3,FALSE))</f>
        <v>0</v>
      </c>
      <c r="AH280">
        <f>IF(ISERROR(VLOOKUP(#REF!,Usuarios[],2,FALSE)),0,VLOOKUP(#REF!,Usuarios[],2,FALSE))</f>
        <v>0</v>
      </c>
      <c r="AI280" t="str">
        <f>IF(EmocionesIniciales[[#This Row],[Date of Birth]]&gt;=2003,"Under 18", IF(EmocionesIniciales[[#This Row],[Date of Birth]]&gt;=1998,"From 18 to 23","Over 23"))</f>
        <v>Over 23</v>
      </c>
    </row>
    <row r="281" spans="1:35" x14ac:dyDescent="0.25">
      <c r="A281" s="1">
        <v>44320</v>
      </c>
      <c r="B281" t="s">
        <v>1806</v>
      </c>
      <c r="C281" t="s">
        <v>10</v>
      </c>
      <c r="H281" t="s">
        <v>19</v>
      </c>
      <c r="I281" t="s">
        <v>4</v>
      </c>
      <c r="K281" t="s">
        <v>23</v>
      </c>
      <c r="Q281" t="s">
        <v>13</v>
      </c>
      <c r="T281" t="s">
        <v>22</v>
      </c>
      <c r="U281" t="s">
        <v>18</v>
      </c>
      <c r="Y281" t="s">
        <v>0</v>
      </c>
      <c r="AA281" t="s">
        <v>535</v>
      </c>
      <c r="AG281">
        <f>IF(ISERROR(VLOOKUP(#REF!,Usuarios[],3,FALSE)),0,VLOOKUP(#REF!,Usuarios[],3,FALSE))</f>
        <v>0</v>
      </c>
      <c r="AH281">
        <f>IF(ISERROR(VLOOKUP(#REF!,Usuarios[],2,FALSE)),0,VLOOKUP(#REF!,Usuarios[],2,FALSE))</f>
        <v>0</v>
      </c>
      <c r="AI281" t="str">
        <f>IF(EmocionesIniciales[[#This Row],[Date of Birth]]&gt;=2003,"Under 18", IF(EmocionesIniciales[[#This Row],[Date of Birth]]&gt;=1998,"From 18 to 23","Over 23"))</f>
        <v>Over 23</v>
      </c>
    </row>
    <row r="282" spans="1:35" x14ac:dyDescent="0.25">
      <c r="A282" s="1">
        <v>44320</v>
      </c>
      <c r="B282" t="s">
        <v>1819</v>
      </c>
      <c r="C282" t="s">
        <v>10</v>
      </c>
      <c r="F282" t="s">
        <v>16</v>
      </c>
      <c r="L282" t="s">
        <v>21</v>
      </c>
      <c r="O282" t="s">
        <v>12</v>
      </c>
      <c r="Y282" t="s">
        <v>0</v>
      </c>
      <c r="AG282">
        <f>IF(ISERROR(VLOOKUP(#REF!,Usuarios[],3,FALSE)),0,VLOOKUP(#REF!,Usuarios[],3,FALSE))</f>
        <v>0</v>
      </c>
      <c r="AH282">
        <f>IF(ISERROR(VLOOKUP(#REF!,Usuarios[],2,FALSE)),0,VLOOKUP(#REF!,Usuarios[],2,FALSE))</f>
        <v>0</v>
      </c>
      <c r="AI282" t="str">
        <f>IF(EmocionesIniciales[[#This Row],[Date of Birth]]&gt;=2003,"Under 18", IF(EmocionesIniciales[[#This Row],[Date of Birth]]&gt;=1998,"From 18 to 23","Over 23"))</f>
        <v>Over 23</v>
      </c>
    </row>
    <row r="283" spans="1:35" x14ac:dyDescent="0.25">
      <c r="A283" s="1">
        <v>44315</v>
      </c>
      <c r="B283" t="s">
        <v>1745</v>
      </c>
      <c r="C283" t="s">
        <v>10</v>
      </c>
      <c r="E283" t="s">
        <v>11</v>
      </c>
      <c r="F283" t="s">
        <v>16</v>
      </c>
      <c r="K283" t="s">
        <v>23</v>
      </c>
      <c r="M283" t="s">
        <v>15</v>
      </c>
      <c r="O283" t="s">
        <v>12</v>
      </c>
      <c r="P283" t="s">
        <v>32</v>
      </c>
      <c r="Q283" t="s">
        <v>13</v>
      </c>
      <c r="R283" t="s">
        <v>28</v>
      </c>
      <c r="S283" t="s">
        <v>1</v>
      </c>
      <c r="W283" t="s">
        <v>2</v>
      </c>
      <c r="Y283" t="s">
        <v>0</v>
      </c>
      <c r="Z283" t="s">
        <v>24</v>
      </c>
      <c r="AA283" t="s">
        <v>535</v>
      </c>
      <c r="AC283" t="s">
        <v>536</v>
      </c>
      <c r="AG283">
        <f>IF(ISERROR(VLOOKUP(#REF!,Usuarios[],3,FALSE)),0,VLOOKUP(#REF!,Usuarios[],3,FALSE))</f>
        <v>0</v>
      </c>
      <c r="AH283">
        <f>IF(ISERROR(VLOOKUP(#REF!,Usuarios[],2,FALSE)),0,VLOOKUP(#REF!,Usuarios[],2,FALSE))</f>
        <v>0</v>
      </c>
      <c r="AI283" t="str">
        <f>IF(EmocionesIniciales[[#This Row],[Date of Birth]]&gt;=2003,"Under 18", IF(EmocionesIniciales[[#This Row],[Date of Birth]]&gt;=1998,"From 18 to 23","Over 23"))</f>
        <v>Over 23</v>
      </c>
    </row>
    <row r="284" spans="1:35" x14ac:dyDescent="0.25">
      <c r="A284" s="1">
        <v>44315</v>
      </c>
      <c r="B284" t="s">
        <v>1660</v>
      </c>
      <c r="C284" t="s">
        <v>10</v>
      </c>
      <c r="E284" t="s">
        <v>11</v>
      </c>
      <c r="I284" t="s">
        <v>4</v>
      </c>
      <c r="O284" t="s">
        <v>12</v>
      </c>
      <c r="Q284" t="s">
        <v>13</v>
      </c>
      <c r="S284" t="s">
        <v>1</v>
      </c>
      <c r="V284" t="s">
        <v>20</v>
      </c>
      <c r="Y284" t="s">
        <v>0</v>
      </c>
      <c r="AG284">
        <f>IF(ISERROR(VLOOKUP(#REF!,Usuarios[],3,FALSE)),0,VLOOKUP(#REF!,Usuarios[],3,FALSE))</f>
        <v>0</v>
      </c>
      <c r="AH284">
        <f>IF(ISERROR(VLOOKUP(#REF!,Usuarios[],2,FALSE)),0,VLOOKUP(#REF!,Usuarios[],2,FALSE))</f>
        <v>0</v>
      </c>
      <c r="AI284" t="str">
        <f>IF(EmocionesIniciales[[#This Row],[Date of Birth]]&gt;=2003,"Under 18", IF(EmocionesIniciales[[#This Row],[Date of Birth]]&gt;=1998,"From 18 to 23","Over 23"))</f>
        <v>Over 23</v>
      </c>
    </row>
    <row r="285" spans="1:35" x14ac:dyDescent="0.25">
      <c r="A285" s="1">
        <v>44320</v>
      </c>
      <c r="B285" t="s">
        <v>1790</v>
      </c>
      <c r="C285" t="s">
        <v>10</v>
      </c>
      <c r="H285" t="s">
        <v>19</v>
      </c>
      <c r="I285" t="s">
        <v>4</v>
      </c>
      <c r="O285" t="s">
        <v>12</v>
      </c>
      <c r="Q285" t="s">
        <v>13</v>
      </c>
      <c r="V285" t="s">
        <v>20</v>
      </c>
      <c r="Y285" t="s">
        <v>0</v>
      </c>
      <c r="AA285" t="s">
        <v>535</v>
      </c>
      <c r="AG285">
        <f>IF(ISERROR(VLOOKUP(#REF!,Usuarios[],3,FALSE)),0,VLOOKUP(#REF!,Usuarios[],3,FALSE))</f>
        <v>0</v>
      </c>
      <c r="AH285">
        <f>IF(ISERROR(VLOOKUP(#REF!,Usuarios[],2,FALSE)),0,VLOOKUP(#REF!,Usuarios[],2,FALSE))</f>
        <v>0</v>
      </c>
      <c r="AI285" t="str">
        <f>IF(EmocionesIniciales[[#This Row],[Date of Birth]]&gt;=2003,"Under 18", IF(EmocionesIniciales[[#This Row],[Date of Birth]]&gt;=1998,"From 18 to 23","Over 23"))</f>
        <v>Over 23</v>
      </c>
    </row>
    <row r="286" spans="1:35" x14ac:dyDescent="0.25">
      <c r="A286" s="1">
        <v>44320</v>
      </c>
      <c r="B286" t="s">
        <v>1790</v>
      </c>
      <c r="C286" t="s">
        <v>10</v>
      </c>
      <c r="H286" t="s">
        <v>19</v>
      </c>
      <c r="I286" t="s">
        <v>4</v>
      </c>
      <c r="O286" t="s">
        <v>12</v>
      </c>
      <c r="Q286" t="s">
        <v>13</v>
      </c>
      <c r="V286" t="s">
        <v>20</v>
      </c>
      <c r="Y286" t="s">
        <v>0</v>
      </c>
      <c r="AA286" t="s">
        <v>535</v>
      </c>
      <c r="AG286">
        <f>IF(ISERROR(VLOOKUP(#REF!,Usuarios[],3,FALSE)),0,VLOOKUP(#REF!,Usuarios[],3,FALSE))</f>
        <v>0</v>
      </c>
      <c r="AH286">
        <f>IF(ISERROR(VLOOKUP(#REF!,Usuarios[],2,FALSE)),0,VLOOKUP(#REF!,Usuarios[],2,FALSE))</f>
        <v>0</v>
      </c>
      <c r="AI286" t="str">
        <f>IF(EmocionesIniciales[[#This Row],[Date of Birth]]&gt;=2003,"Under 18", IF(EmocionesIniciales[[#This Row],[Date of Birth]]&gt;=1998,"From 18 to 23","Over 23"))</f>
        <v>Over 23</v>
      </c>
    </row>
    <row r="287" spans="1:35" x14ac:dyDescent="0.25">
      <c r="A287" s="1">
        <v>44315</v>
      </c>
      <c r="B287" t="s">
        <v>1693</v>
      </c>
      <c r="C287" t="s">
        <v>10</v>
      </c>
      <c r="O287" t="s">
        <v>12</v>
      </c>
      <c r="Q287" t="s">
        <v>13</v>
      </c>
      <c r="U287" t="s">
        <v>18</v>
      </c>
      <c r="V287" t="s">
        <v>20</v>
      </c>
      <c r="AA287" t="s">
        <v>535</v>
      </c>
      <c r="AF287" t="s">
        <v>30</v>
      </c>
      <c r="AG287">
        <f>IF(ISERROR(VLOOKUP(#REF!,Usuarios[],3,FALSE)),0,VLOOKUP(#REF!,Usuarios[],3,FALSE))</f>
        <v>0</v>
      </c>
      <c r="AH287">
        <f>IF(ISERROR(VLOOKUP(#REF!,Usuarios[],2,FALSE)),0,VLOOKUP(#REF!,Usuarios[],2,FALSE))</f>
        <v>0</v>
      </c>
      <c r="AI287" t="str">
        <f>IF(EmocionesIniciales[[#This Row],[Date of Birth]]&gt;=2003,"Under 18", IF(EmocionesIniciales[[#This Row],[Date of Birth]]&gt;=1998,"From 18 to 23","Over 23"))</f>
        <v>Over 23</v>
      </c>
    </row>
    <row r="288" spans="1:35" x14ac:dyDescent="0.25">
      <c r="A288" s="1">
        <v>44315</v>
      </c>
      <c r="B288" t="s">
        <v>1691</v>
      </c>
      <c r="C288" t="s">
        <v>10</v>
      </c>
      <c r="D288" t="s">
        <v>26</v>
      </c>
      <c r="F288" t="s">
        <v>16</v>
      </c>
      <c r="H288" t="s">
        <v>19</v>
      </c>
      <c r="I288" t="s">
        <v>4</v>
      </c>
      <c r="L288" t="s">
        <v>21</v>
      </c>
      <c r="O288" t="s">
        <v>12</v>
      </c>
      <c r="Q288" t="s">
        <v>13</v>
      </c>
      <c r="R288" t="s">
        <v>28</v>
      </c>
      <c r="T288" t="s">
        <v>22</v>
      </c>
      <c r="U288" t="s">
        <v>18</v>
      </c>
      <c r="V288" t="s">
        <v>20</v>
      </c>
      <c r="AA288" t="s">
        <v>535</v>
      </c>
      <c r="AC288" t="s">
        <v>536</v>
      </c>
      <c r="AD288" t="s">
        <v>25</v>
      </c>
      <c r="AG288">
        <f>IF(ISERROR(VLOOKUP(#REF!,Usuarios[],3,FALSE)),0,VLOOKUP(#REF!,Usuarios[],3,FALSE))</f>
        <v>0</v>
      </c>
      <c r="AH288">
        <f>IF(ISERROR(VLOOKUP(#REF!,Usuarios[],2,FALSE)),0,VLOOKUP(#REF!,Usuarios[],2,FALSE))</f>
        <v>0</v>
      </c>
      <c r="AI288" t="str">
        <f>IF(EmocionesIniciales[[#This Row],[Date of Birth]]&gt;=2003,"Under 18", IF(EmocionesIniciales[[#This Row],[Date of Birth]]&gt;=1998,"From 18 to 23","Over 23"))</f>
        <v>Over 23</v>
      </c>
    </row>
    <row r="289" spans="1:35" x14ac:dyDescent="0.25">
      <c r="A289" s="1">
        <v>44315</v>
      </c>
      <c r="B289" t="s">
        <v>1654</v>
      </c>
      <c r="C289" t="s">
        <v>10</v>
      </c>
      <c r="F289" t="s">
        <v>16</v>
      </c>
      <c r="I289" t="s">
        <v>4</v>
      </c>
      <c r="L289" t="s">
        <v>21</v>
      </c>
      <c r="O289" t="s">
        <v>12</v>
      </c>
      <c r="P289" t="s">
        <v>32</v>
      </c>
      <c r="S289" t="s">
        <v>1</v>
      </c>
      <c r="V289" t="s">
        <v>20</v>
      </c>
      <c r="W289" t="s">
        <v>2</v>
      </c>
      <c r="X289" t="s">
        <v>534</v>
      </c>
      <c r="Z289" t="s">
        <v>24</v>
      </c>
      <c r="AB289" t="s">
        <v>14</v>
      </c>
      <c r="AC289" t="s">
        <v>536</v>
      </c>
      <c r="AD289" t="s">
        <v>25</v>
      </c>
      <c r="AF289" t="s">
        <v>30</v>
      </c>
      <c r="AG289">
        <f>IF(ISERROR(VLOOKUP(#REF!,Usuarios[],3,FALSE)),0,VLOOKUP(#REF!,Usuarios[],3,FALSE))</f>
        <v>0</v>
      </c>
      <c r="AH289">
        <f>IF(ISERROR(VLOOKUP(#REF!,Usuarios[],2,FALSE)),0,VLOOKUP(#REF!,Usuarios[],2,FALSE))</f>
        <v>0</v>
      </c>
      <c r="AI289" t="str">
        <f>IF(EmocionesIniciales[[#This Row],[Date of Birth]]&gt;=2003,"Under 18", IF(EmocionesIniciales[[#This Row],[Date of Birth]]&gt;=1998,"From 18 to 23","Over 23"))</f>
        <v>Over 23</v>
      </c>
    </row>
    <row r="290" spans="1:35" x14ac:dyDescent="0.25">
      <c r="A290" s="1">
        <v>44315</v>
      </c>
      <c r="B290" t="s">
        <v>1786</v>
      </c>
      <c r="C290" t="s">
        <v>10</v>
      </c>
      <c r="F290" t="s">
        <v>16</v>
      </c>
      <c r="H290" t="s">
        <v>19</v>
      </c>
      <c r="M290" t="s">
        <v>15</v>
      </c>
      <c r="O290" t="s">
        <v>12</v>
      </c>
      <c r="Q290" t="s">
        <v>13</v>
      </c>
      <c r="U290" t="s">
        <v>18</v>
      </c>
      <c r="V290" t="s">
        <v>20</v>
      </c>
      <c r="AB290" t="s">
        <v>14</v>
      </c>
      <c r="AD290" t="s">
        <v>25</v>
      </c>
      <c r="AG290">
        <f>IF(ISERROR(VLOOKUP(#REF!,Usuarios[],3,FALSE)),0,VLOOKUP(#REF!,Usuarios[],3,FALSE))</f>
        <v>0</v>
      </c>
      <c r="AH290">
        <f>IF(ISERROR(VLOOKUP(#REF!,Usuarios[],2,FALSE)),0,VLOOKUP(#REF!,Usuarios[],2,FALSE))</f>
        <v>0</v>
      </c>
      <c r="AI290" t="str">
        <f>IF(EmocionesIniciales[[#This Row],[Date of Birth]]&gt;=2003,"Under 18", IF(EmocionesIniciales[[#This Row],[Date of Birth]]&gt;=1998,"From 18 to 23","Over 23"))</f>
        <v>Over 23</v>
      </c>
    </row>
    <row r="291" spans="1:35" x14ac:dyDescent="0.25">
      <c r="A291" s="1">
        <v>44320</v>
      </c>
      <c r="B291" t="s">
        <v>1788</v>
      </c>
      <c r="C291" t="s">
        <v>10</v>
      </c>
      <c r="F291" t="s">
        <v>16</v>
      </c>
      <c r="H291" t="s">
        <v>19</v>
      </c>
      <c r="I291" t="s">
        <v>4</v>
      </c>
      <c r="L291" t="s">
        <v>21</v>
      </c>
      <c r="O291" t="s">
        <v>12</v>
      </c>
      <c r="U291" t="s">
        <v>18</v>
      </c>
      <c r="V291" t="s">
        <v>20</v>
      </c>
      <c r="X291" t="s">
        <v>534</v>
      </c>
      <c r="AF291" t="s">
        <v>30</v>
      </c>
      <c r="AG291">
        <f>IF(ISERROR(VLOOKUP(#REF!,Usuarios[],3,FALSE)),0,VLOOKUP(#REF!,Usuarios[],3,FALSE))</f>
        <v>0</v>
      </c>
      <c r="AH291">
        <f>IF(ISERROR(VLOOKUP(#REF!,Usuarios[],2,FALSE)),0,VLOOKUP(#REF!,Usuarios[],2,FALSE))</f>
        <v>0</v>
      </c>
      <c r="AI291" t="str">
        <f>IF(EmocionesIniciales[[#This Row],[Date of Birth]]&gt;=2003,"Under 18", IF(EmocionesIniciales[[#This Row],[Date of Birth]]&gt;=1998,"From 18 to 23","Over 23"))</f>
        <v>Over 23</v>
      </c>
    </row>
    <row r="292" spans="1:35" x14ac:dyDescent="0.25">
      <c r="A292" s="1">
        <v>44320</v>
      </c>
      <c r="B292" t="s">
        <v>1807</v>
      </c>
      <c r="C292" t="s">
        <v>10</v>
      </c>
      <c r="H292" t="s">
        <v>19</v>
      </c>
      <c r="I292" t="s">
        <v>4</v>
      </c>
      <c r="O292" t="s">
        <v>12</v>
      </c>
      <c r="U292" t="s">
        <v>18</v>
      </c>
      <c r="AA292" t="s">
        <v>535</v>
      </c>
      <c r="AB292" t="s">
        <v>14</v>
      </c>
      <c r="AG292">
        <f>IF(ISERROR(VLOOKUP(#REF!,Usuarios[],3,FALSE)),0,VLOOKUP(#REF!,Usuarios[],3,FALSE))</f>
        <v>0</v>
      </c>
      <c r="AH292">
        <f>IF(ISERROR(VLOOKUP(#REF!,Usuarios[],2,FALSE)),0,VLOOKUP(#REF!,Usuarios[],2,FALSE))</f>
        <v>0</v>
      </c>
      <c r="AI292" t="str">
        <f>IF(EmocionesIniciales[[#This Row],[Date of Birth]]&gt;=2003,"Under 18", IF(EmocionesIniciales[[#This Row],[Date of Birth]]&gt;=1998,"From 18 to 23","Over 23"))</f>
        <v>Over 23</v>
      </c>
    </row>
    <row r="293" spans="1:35" x14ac:dyDescent="0.25">
      <c r="A293" s="1">
        <v>44320</v>
      </c>
      <c r="B293" t="s">
        <v>1724</v>
      </c>
      <c r="C293" t="s">
        <v>10</v>
      </c>
      <c r="Z293" t="s">
        <v>24</v>
      </c>
      <c r="AG293">
        <f>IF(ISERROR(VLOOKUP(#REF!,Usuarios[],3,FALSE)),0,VLOOKUP(#REF!,Usuarios[],3,FALSE))</f>
        <v>0</v>
      </c>
      <c r="AH293">
        <f>IF(ISERROR(VLOOKUP(#REF!,Usuarios[],2,FALSE)),0,VLOOKUP(#REF!,Usuarios[],2,FALSE))</f>
        <v>0</v>
      </c>
      <c r="AI293" t="str">
        <f>IF(EmocionesIniciales[[#This Row],[Date of Birth]]&gt;=2003,"Under 18", IF(EmocionesIniciales[[#This Row],[Date of Birth]]&gt;=1998,"From 18 to 23","Over 23"))</f>
        <v>Over 23</v>
      </c>
    </row>
    <row r="294" spans="1:35" x14ac:dyDescent="0.25">
      <c r="A294" s="1">
        <v>44315</v>
      </c>
      <c r="B294" t="s">
        <v>1715</v>
      </c>
      <c r="K294" t="s">
        <v>23</v>
      </c>
      <c r="R294" t="s">
        <v>28</v>
      </c>
      <c r="AG294">
        <f>IF(ISERROR(VLOOKUP(#REF!,Usuarios[],3,FALSE)),0,VLOOKUP(#REF!,Usuarios[],3,FALSE))</f>
        <v>0</v>
      </c>
      <c r="AH294">
        <f>IF(ISERROR(VLOOKUP(#REF!,Usuarios[],2,FALSE)),0,VLOOKUP(#REF!,Usuarios[],2,FALSE))</f>
        <v>0</v>
      </c>
      <c r="AI294" t="str">
        <f>IF(EmocionesIniciales[[#This Row],[Date of Birth]]&gt;=2003,"Under 18", IF(EmocionesIniciales[[#This Row],[Date of Birth]]&gt;=1998,"From 18 to 23","Over 23"))</f>
        <v>Over 23</v>
      </c>
    </row>
    <row r="295" spans="1:35" x14ac:dyDescent="0.25">
      <c r="A295" s="1">
        <v>44284</v>
      </c>
      <c r="B295" t="s">
        <v>59</v>
      </c>
      <c r="D295" t="s">
        <v>26</v>
      </c>
      <c r="V295" t="s">
        <v>20</v>
      </c>
      <c r="AG295">
        <f>IF(ISERROR(VLOOKUP(#REF!,Usuarios[],3,FALSE)),0,VLOOKUP(#REF!,Usuarios[],3,FALSE))</f>
        <v>0</v>
      </c>
      <c r="AH295">
        <f>IF(ISERROR(VLOOKUP(#REF!,Usuarios[],2,FALSE)),0,VLOOKUP(#REF!,Usuarios[],2,FALSE))</f>
        <v>0</v>
      </c>
      <c r="AI295" t="str">
        <f>IF(EmocionesIniciales[[#This Row],[Date of Birth]]&gt;=2003,"Under 18", IF(EmocionesIniciales[[#This Row],[Date of Birth]]&gt;=1998,"From 18 to 23","Over 23"))</f>
        <v>Over 23</v>
      </c>
    </row>
    <row r="296" spans="1:35" x14ac:dyDescent="0.25">
      <c r="A296" s="1">
        <v>44284</v>
      </c>
      <c r="B296" t="s">
        <v>44</v>
      </c>
      <c r="V296" t="s">
        <v>20</v>
      </c>
      <c r="AG296">
        <f>IF(ISERROR(VLOOKUP(#REF!,Usuarios[],3,FALSE)),0,VLOOKUP(#REF!,Usuarios[],3,FALSE))</f>
        <v>0</v>
      </c>
      <c r="AH296">
        <f>IF(ISERROR(VLOOKUP(#REF!,Usuarios[],2,FALSE)),0,VLOOKUP(#REF!,Usuarios[],2,FALSE))</f>
        <v>0</v>
      </c>
      <c r="AI296" t="str">
        <f>IF(EmocionesIniciales[[#This Row],[Date of Birth]]&gt;=2003,"Under 18", IF(EmocionesIniciales[[#This Row],[Date of Birth]]&gt;=1998,"From 18 to 23","Over 23"))</f>
        <v>Over 23</v>
      </c>
    </row>
    <row r="297" spans="1:35" x14ac:dyDescent="0.25">
      <c r="A297" s="1">
        <v>44284</v>
      </c>
      <c r="B297" t="s">
        <v>61</v>
      </c>
      <c r="E297" t="s">
        <v>11</v>
      </c>
      <c r="W297" t="s">
        <v>2</v>
      </c>
      <c r="AG297">
        <f>IF(ISERROR(VLOOKUP(#REF!,Usuarios[],3,FALSE)),0,VLOOKUP(#REF!,Usuarios[],3,FALSE))</f>
        <v>0</v>
      </c>
      <c r="AH297">
        <f>IF(ISERROR(VLOOKUP(#REF!,Usuarios[],2,FALSE)),0,VLOOKUP(#REF!,Usuarios[],2,FALSE))</f>
        <v>0</v>
      </c>
      <c r="AI297" t="str">
        <f>IF(EmocionesIniciales[[#This Row],[Date of Birth]]&gt;=2003,"Under 18", IF(EmocionesIniciales[[#This Row],[Date of Birth]]&gt;=1998,"From 18 to 23","Over 23"))</f>
        <v>Over 23</v>
      </c>
    </row>
    <row r="298" spans="1:35" x14ac:dyDescent="0.25">
      <c r="A298" s="1">
        <v>44284</v>
      </c>
      <c r="B298" t="s">
        <v>34</v>
      </c>
      <c r="E298" t="s">
        <v>11</v>
      </c>
      <c r="AG298">
        <f>IF(ISERROR(VLOOKUP(#REF!,Usuarios[],3,FALSE)),0,VLOOKUP(#REF!,Usuarios[],3,FALSE))</f>
        <v>0</v>
      </c>
      <c r="AH298">
        <f>IF(ISERROR(VLOOKUP(#REF!,Usuarios[],2,FALSE)),0,VLOOKUP(#REF!,Usuarios[],2,FALSE))</f>
        <v>0</v>
      </c>
      <c r="AI298" t="str">
        <f>IF(EmocionesIniciales[[#This Row],[Date of Birth]]&gt;=2003,"Under 18", IF(EmocionesIniciales[[#This Row],[Date of Birth]]&gt;=1998,"From 18 to 23","Over 23"))</f>
        <v>Over 23</v>
      </c>
    </row>
    <row r="299" spans="1:35" x14ac:dyDescent="0.25">
      <c r="A299" s="1">
        <v>44284</v>
      </c>
      <c r="B299" t="s">
        <v>34</v>
      </c>
      <c r="E299" t="s">
        <v>11</v>
      </c>
      <c r="AG299">
        <f>IF(ISERROR(VLOOKUP(#REF!,Usuarios[],3,FALSE)),0,VLOOKUP(#REF!,Usuarios[],3,FALSE))</f>
        <v>0</v>
      </c>
      <c r="AH299">
        <f>IF(ISERROR(VLOOKUP(#REF!,Usuarios[],2,FALSE)),0,VLOOKUP(#REF!,Usuarios[],2,FALSE))</f>
        <v>0</v>
      </c>
      <c r="AI299" t="str">
        <f>IF(EmocionesIniciales[[#This Row],[Date of Birth]]&gt;=2003,"Under 18", IF(EmocionesIniciales[[#This Row],[Date of Birth]]&gt;=1998,"From 18 to 23","Over 23"))</f>
        <v>Over 23</v>
      </c>
    </row>
    <row r="300" spans="1:35" x14ac:dyDescent="0.25">
      <c r="A300" s="1">
        <v>44284</v>
      </c>
      <c r="B300" t="s">
        <v>65</v>
      </c>
      <c r="Q300" t="s">
        <v>13</v>
      </c>
      <c r="AG300">
        <f>IF(ISERROR(VLOOKUP(#REF!,Usuarios[],3,FALSE)),0,VLOOKUP(#REF!,Usuarios[],3,FALSE))</f>
        <v>0</v>
      </c>
      <c r="AH300">
        <f>IF(ISERROR(VLOOKUP(#REF!,Usuarios[],2,FALSE)),0,VLOOKUP(#REF!,Usuarios[],2,FALSE))</f>
        <v>0</v>
      </c>
      <c r="AI300" t="str">
        <f>IF(EmocionesIniciales[[#This Row],[Date of Birth]]&gt;=2003,"Under 18", IF(EmocionesIniciales[[#This Row],[Date of Birth]]&gt;=1998,"From 18 to 23","Over 23"))</f>
        <v>Over 23</v>
      </c>
    </row>
    <row r="301" spans="1:35" x14ac:dyDescent="0.25">
      <c r="A301" s="1">
        <v>44284</v>
      </c>
      <c r="B301" t="s">
        <v>40</v>
      </c>
      <c r="N301" t="s">
        <v>17</v>
      </c>
      <c r="AG301">
        <f>IF(ISERROR(VLOOKUP(#REF!,Usuarios[],3,FALSE)),0,VLOOKUP(#REF!,Usuarios[],3,FALSE))</f>
        <v>0</v>
      </c>
      <c r="AH301">
        <f>IF(ISERROR(VLOOKUP(#REF!,Usuarios[],2,FALSE)),0,VLOOKUP(#REF!,Usuarios[],2,FALSE))</f>
        <v>0</v>
      </c>
      <c r="AI301" t="str">
        <f>IF(EmocionesIniciales[[#This Row],[Date of Birth]]&gt;=2003,"Under 18", IF(EmocionesIniciales[[#This Row],[Date of Birth]]&gt;=1998,"From 18 to 23","Over 23"))</f>
        <v>Over 23</v>
      </c>
    </row>
    <row r="302" spans="1:35" x14ac:dyDescent="0.25">
      <c r="A302" s="1">
        <v>44284</v>
      </c>
      <c r="B302" t="s">
        <v>40</v>
      </c>
      <c r="N302" t="s">
        <v>17</v>
      </c>
      <c r="AG302">
        <f>IF(ISERROR(VLOOKUP(#REF!,Usuarios[],3,FALSE)),0,VLOOKUP(#REF!,Usuarios[],3,FALSE))</f>
        <v>0</v>
      </c>
      <c r="AH302">
        <f>IF(ISERROR(VLOOKUP(#REF!,Usuarios[],2,FALSE)),0,VLOOKUP(#REF!,Usuarios[],2,FALSE))</f>
        <v>0</v>
      </c>
      <c r="AI302" t="str">
        <f>IF(EmocionesIniciales[[#This Row],[Date of Birth]]&gt;=2003,"Under 18", IF(EmocionesIniciales[[#This Row],[Date of Birth]]&gt;=1998,"From 18 to 23","Over 23"))</f>
        <v>Over 23</v>
      </c>
    </row>
    <row r="303" spans="1:35" x14ac:dyDescent="0.25">
      <c r="A303" s="1">
        <v>44284</v>
      </c>
      <c r="B303" t="s">
        <v>72</v>
      </c>
      <c r="D303" t="s">
        <v>26</v>
      </c>
      <c r="N303" t="s">
        <v>17</v>
      </c>
      <c r="AG303">
        <f>IF(ISERROR(VLOOKUP(#REF!,Usuarios[],3,FALSE)),0,VLOOKUP(#REF!,Usuarios[],3,FALSE))</f>
        <v>0</v>
      </c>
      <c r="AH303">
        <f>IF(ISERROR(VLOOKUP(#REF!,Usuarios[],2,FALSE)),0,VLOOKUP(#REF!,Usuarios[],2,FALSE))</f>
        <v>0</v>
      </c>
      <c r="AI303" t="str">
        <f>IF(EmocionesIniciales[[#This Row],[Date of Birth]]&gt;=2003,"Under 18", IF(EmocionesIniciales[[#This Row],[Date of Birth]]&gt;=1998,"From 18 to 23","Over 23"))</f>
        <v>Over 23</v>
      </c>
    </row>
    <row r="304" spans="1:35" x14ac:dyDescent="0.25">
      <c r="A304" s="1">
        <v>44284</v>
      </c>
      <c r="B304" t="s">
        <v>82</v>
      </c>
      <c r="K304" t="s">
        <v>23</v>
      </c>
      <c r="M304" t="s">
        <v>15</v>
      </c>
      <c r="N304" t="s">
        <v>17</v>
      </c>
      <c r="Q304" t="s">
        <v>13</v>
      </c>
      <c r="W304" t="s">
        <v>2</v>
      </c>
      <c r="AG304">
        <f>IF(ISERROR(VLOOKUP(#REF!,Usuarios[],3,FALSE)),0,VLOOKUP(#REF!,Usuarios[],3,FALSE))</f>
        <v>0</v>
      </c>
      <c r="AH304">
        <f>IF(ISERROR(VLOOKUP(#REF!,Usuarios[],2,FALSE)),0,VLOOKUP(#REF!,Usuarios[],2,FALSE))</f>
        <v>0</v>
      </c>
      <c r="AI304" t="str">
        <f>IF(EmocionesIniciales[[#This Row],[Date of Birth]]&gt;=2003,"Under 18", IF(EmocionesIniciales[[#This Row],[Date of Birth]]&gt;=1998,"From 18 to 23","Over 23"))</f>
        <v>Over 23</v>
      </c>
    </row>
    <row r="305" spans="1:35" x14ac:dyDescent="0.25">
      <c r="A305" s="1">
        <v>44284</v>
      </c>
      <c r="B305" t="s">
        <v>39</v>
      </c>
      <c r="E305" t="s">
        <v>11</v>
      </c>
      <c r="N305" t="s">
        <v>17</v>
      </c>
      <c r="AG305">
        <f>IF(ISERROR(VLOOKUP(#REF!,Usuarios[],3,FALSE)),0,VLOOKUP(#REF!,Usuarios[],3,FALSE))</f>
        <v>0</v>
      </c>
      <c r="AH305">
        <f>IF(ISERROR(VLOOKUP(#REF!,Usuarios[],2,FALSE)),0,VLOOKUP(#REF!,Usuarios[],2,FALSE))</f>
        <v>0</v>
      </c>
      <c r="AI305" t="str">
        <f>IF(EmocionesIniciales[[#This Row],[Date of Birth]]&gt;=2003,"Under 18", IF(EmocionesIniciales[[#This Row],[Date of Birth]]&gt;=1998,"From 18 to 23","Over 23"))</f>
        <v>Over 23</v>
      </c>
    </row>
    <row r="306" spans="1:35" x14ac:dyDescent="0.25">
      <c r="A306" s="1">
        <v>44284</v>
      </c>
      <c r="B306" t="s">
        <v>76</v>
      </c>
      <c r="D306" t="s">
        <v>26</v>
      </c>
      <c r="E306" t="s">
        <v>11</v>
      </c>
      <c r="H306" t="s">
        <v>19</v>
      </c>
      <c r="J306" t="s">
        <v>31</v>
      </c>
      <c r="K306" t="s">
        <v>23</v>
      </c>
      <c r="M306" t="s">
        <v>15</v>
      </c>
      <c r="N306" t="s">
        <v>17</v>
      </c>
      <c r="P306" t="s">
        <v>32</v>
      </c>
      <c r="Q306" t="s">
        <v>13</v>
      </c>
      <c r="R306" t="s">
        <v>28</v>
      </c>
      <c r="Y306" t="s">
        <v>0</v>
      </c>
      <c r="Z306" t="s">
        <v>24</v>
      </c>
      <c r="AG306">
        <f>IF(ISERROR(VLOOKUP(#REF!,Usuarios[],3,FALSE)),0,VLOOKUP(#REF!,Usuarios[],3,FALSE))</f>
        <v>0</v>
      </c>
      <c r="AH306">
        <f>IF(ISERROR(VLOOKUP(#REF!,Usuarios[],2,FALSE)),0,VLOOKUP(#REF!,Usuarios[],2,FALSE))</f>
        <v>0</v>
      </c>
      <c r="AI306" t="str">
        <f>IF(EmocionesIniciales[[#This Row],[Date of Birth]]&gt;=2003,"Under 18", IF(EmocionesIniciales[[#This Row],[Date of Birth]]&gt;=1998,"From 18 to 23","Over 23"))</f>
        <v>Over 23</v>
      </c>
    </row>
    <row r="307" spans="1:35" x14ac:dyDescent="0.25">
      <c r="A307" s="1">
        <v>44284</v>
      </c>
      <c r="B307" t="s">
        <v>74</v>
      </c>
      <c r="C307" t="s">
        <v>10</v>
      </c>
      <c r="E307" t="s">
        <v>11</v>
      </c>
      <c r="M307" t="s">
        <v>15</v>
      </c>
      <c r="N307" t="s">
        <v>17</v>
      </c>
      <c r="O307" t="s">
        <v>12</v>
      </c>
      <c r="AG307">
        <f>IF(ISERROR(VLOOKUP(#REF!,Usuarios[],3,FALSE)),0,VLOOKUP(#REF!,Usuarios[],3,FALSE))</f>
        <v>0</v>
      </c>
      <c r="AH307">
        <f>IF(ISERROR(VLOOKUP(#REF!,Usuarios[],2,FALSE)),0,VLOOKUP(#REF!,Usuarios[],2,FALSE))</f>
        <v>0</v>
      </c>
      <c r="AI307" t="str">
        <f>IF(EmocionesIniciales[[#This Row],[Date of Birth]]&gt;=2003,"Under 18", IF(EmocionesIniciales[[#This Row],[Date of Birth]]&gt;=1998,"From 18 to 23","Over 23"))</f>
        <v>Over 23</v>
      </c>
    </row>
    <row r="308" spans="1:35" x14ac:dyDescent="0.25">
      <c r="A308" s="1">
        <v>44284</v>
      </c>
      <c r="B308" t="s">
        <v>78</v>
      </c>
      <c r="O308" t="s">
        <v>12</v>
      </c>
      <c r="AG308">
        <f>IF(ISERROR(VLOOKUP(#REF!,Usuarios[],3,FALSE)),0,VLOOKUP(#REF!,Usuarios[],3,FALSE))</f>
        <v>0</v>
      </c>
      <c r="AH308">
        <f>IF(ISERROR(VLOOKUP(#REF!,Usuarios[],2,FALSE)),0,VLOOKUP(#REF!,Usuarios[],2,FALSE))</f>
        <v>0</v>
      </c>
      <c r="AI308" t="str">
        <f>IF(EmocionesIniciales[[#This Row],[Date of Birth]]&gt;=2003,"Under 18", IF(EmocionesIniciales[[#This Row],[Date of Birth]]&gt;=1998,"From 18 to 23","Over 23"))</f>
        <v>Over 23</v>
      </c>
    </row>
    <row r="309" spans="1:35" x14ac:dyDescent="0.25">
      <c r="A309" s="1">
        <v>44284</v>
      </c>
      <c r="B309" t="s">
        <v>77</v>
      </c>
      <c r="E309" t="s">
        <v>11</v>
      </c>
      <c r="O309" t="s">
        <v>12</v>
      </c>
      <c r="Q309" t="s">
        <v>13</v>
      </c>
      <c r="U309" t="s">
        <v>18</v>
      </c>
      <c r="V309" t="s">
        <v>20</v>
      </c>
      <c r="W309" t="s">
        <v>2</v>
      </c>
      <c r="AB309" t="s">
        <v>14</v>
      </c>
      <c r="AG309">
        <f>IF(ISERROR(VLOOKUP(#REF!,Usuarios[],3,FALSE)),0,VLOOKUP(#REF!,Usuarios[],3,FALSE))</f>
        <v>0</v>
      </c>
      <c r="AH309">
        <f>IF(ISERROR(VLOOKUP(#REF!,Usuarios[],2,FALSE)),0,VLOOKUP(#REF!,Usuarios[],2,FALSE))</f>
        <v>0</v>
      </c>
      <c r="AI309" t="str">
        <f>IF(EmocionesIniciales[[#This Row],[Date of Birth]]&gt;=2003,"Under 18", IF(EmocionesIniciales[[#This Row],[Date of Birth]]&gt;=1998,"From 18 to 23","Over 23"))</f>
        <v>Over 23</v>
      </c>
    </row>
    <row r="310" spans="1:35" x14ac:dyDescent="0.25">
      <c r="A310" s="1">
        <v>44284</v>
      </c>
      <c r="B310" t="s">
        <v>71</v>
      </c>
      <c r="U310" t="s">
        <v>18</v>
      </c>
      <c r="AB310" t="s">
        <v>14</v>
      </c>
      <c r="AG310">
        <f>IF(ISERROR(VLOOKUP(#REF!,Usuarios[],3,FALSE)),0,VLOOKUP(#REF!,Usuarios[],3,FALSE))</f>
        <v>0</v>
      </c>
      <c r="AH310">
        <f>IF(ISERROR(VLOOKUP(#REF!,Usuarios[],2,FALSE)),0,VLOOKUP(#REF!,Usuarios[],2,FALSE))</f>
        <v>0</v>
      </c>
      <c r="AI310" t="str">
        <f>IF(EmocionesIniciales[[#This Row],[Date of Birth]]&gt;=2003,"Under 18", IF(EmocionesIniciales[[#This Row],[Date of Birth]]&gt;=1998,"From 18 to 23","Over 23"))</f>
        <v>Over 23</v>
      </c>
    </row>
    <row r="311" spans="1:35" x14ac:dyDescent="0.25">
      <c r="A311" s="1">
        <v>44284</v>
      </c>
      <c r="B311" t="s">
        <v>73</v>
      </c>
      <c r="Z311" t="s">
        <v>24</v>
      </c>
      <c r="AG311">
        <f>IF(ISERROR(VLOOKUP(#REF!,Usuarios[],3,FALSE)),0,VLOOKUP(#REF!,Usuarios[],3,FALSE))</f>
        <v>0</v>
      </c>
      <c r="AH311">
        <f>IF(ISERROR(VLOOKUP(#REF!,Usuarios[],2,FALSE)),0,VLOOKUP(#REF!,Usuarios[],2,FALSE))</f>
        <v>0</v>
      </c>
      <c r="AI311" t="str">
        <f>IF(EmocionesIniciales[[#This Row],[Date of Birth]]&gt;=2003,"Under 18", IF(EmocionesIniciales[[#This Row],[Date of Birth]]&gt;=1998,"From 18 to 23","Over 23"))</f>
        <v>Over 23</v>
      </c>
    </row>
    <row r="312" spans="1:35" x14ac:dyDescent="0.25">
      <c r="A312" s="1">
        <v>44284</v>
      </c>
      <c r="B312" t="s">
        <v>33</v>
      </c>
      <c r="C312" t="s">
        <v>10</v>
      </c>
      <c r="AG312">
        <f>IF(ISERROR(VLOOKUP(#REF!,Usuarios[],3,FALSE)),0,VLOOKUP(#REF!,Usuarios[],3,FALSE))</f>
        <v>0</v>
      </c>
      <c r="AH312">
        <f>IF(ISERROR(VLOOKUP(#REF!,Usuarios[],2,FALSE)),0,VLOOKUP(#REF!,Usuarios[],2,FALSE))</f>
        <v>0</v>
      </c>
      <c r="AI312" t="str">
        <f>IF(EmocionesIniciales[[#This Row],[Date of Birth]]&gt;=2003,"Under 18", IF(EmocionesIniciales[[#This Row],[Date of Birth]]&gt;=1998,"From 18 to 23","Over 23"))</f>
        <v>Over 23</v>
      </c>
    </row>
    <row r="313" spans="1:35" x14ac:dyDescent="0.25">
      <c r="A313" s="1">
        <v>44284</v>
      </c>
      <c r="B313" t="s">
        <v>33</v>
      </c>
      <c r="C313" t="s">
        <v>10</v>
      </c>
      <c r="AG313">
        <f>IF(ISERROR(VLOOKUP(#REF!,Usuarios[],3,FALSE)),0,VLOOKUP(#REF!,Usuarios[],3,FALSE))</f>
        <v>0</v>
      </c>
      <c r="AH313">
        <f>IF(ISERROR(VLOOKUP(#REF!,Usuarios[],2,FALSE)),0,VLOOKUP(#REF!,Usuarios[],2,FALSE))</f>
        <v>0</v>
      </c>
      <c r="AI313" t="str">
        <f>IF(EmocionesIniciales[[#This Row],[Date of Birth]]&gt;=2003,"Under 18", IF(EmocionesIniciales[[#This Row],[Date of Birth]]&gt;=1998,"From 18 to 23","Over 23"))</f>
        <v>Over 23</v>
      </c>
    </row>
    <row r="314" spans="1:35" x14ac:dyDescent="0.25">
      <c r="A314" s="1">
        <v>44284</v>
      </c>
      <c r="B314" t="s">
        <v>33</v>
      </c>
      <c r="C314" t="s">
        <v>10</v>
      </c>
      <c r="AG314">
        <f>IF(ISERROR(VLOOKUP(#REF!,Usuarios[],3,FALSE)),0,VLOOKUP(#REF!,Usuarios[],3,FALSE))</f>
        <v>0</v>
      </c>
      <c r="AH314">
        <f>IF(ISERROR(VLOOKUP(#REF!,Usuarios[],2,FALSE)),0,VLOOKUP(#REF!,Usuarios[],2,FALSE))</f>
        <v>0</v>
      </c>
      <c r="AI314" t="str">
        <f>IF(EmocionesIniciales[[#This Row],[Date of Birth]]&gt;=2003,"Under 18", IF(EmocionesIniciales[[#This Row],[Date of Birth]]&gt;=1998,"From 18 to 23","Over 23"))</f>
        <v>Over 23</v>
      </c>
    </row>
    <row r="315" spans="1:35" x14ac:dyDescent="0.25">
      <c r="A315" s="1">
        <v>44284</v>
      </c>
      <c r="B315" t="s">
        <v>33</v>
      </c>
      <c r="C315" t="s">
        <v>10</v>
      </c>
      <c r="AG315">
        <f>IF(ISERROR(VLOOKUP(#REF!,Usuarios[],3,FALSE)),0,VLOOKUP(#REF!,Usuarios[],3,FALSE))</f>
        <v>0</v>
      </c>
      <c r="AH315">
        <f>IF(ISERROR(VLOOKUP(#REF!,Usuarios[],2,FALSE)),0,VLOOKUP(#REF!,Usuarios[],2,FALSE))</f>
        <v>0</v>
      </c>
      <c r="AI315" t="str">
        <f>IF(EmocionesIniciales[[#This Row],[Date of Birth]]&gt;=2003,"Under 18", IF(EmocionesIniciales[[#This Row],[Date of Birth]]&gt;=1998,"From 18 to 23","Over 23"))</f>
        <v>Over 23</v>
      </c>
    </row>
    <row r="316" spans="1:35" x14ac:dyDescent="0.25">
      <c r="A316" s="1">
        <v>44284</v>
      </c>
      <c r="B316" t="s">
        <v>33</v>
      </c>
      <c r="C316" t="s">
        <v>10</v>
      </c>
      <c r="AG316">
        <f>IF(ISERROR(VLOOKUP(#REF!,Usuarios[],3,FALSE)),0,VLOOKUP(#REF!,Usuarios[],3,FALSE))</f>
        <v>0</v>
      </c>
      <c r="AH316">
        <f>IF(ISERROR(VLOOKUP(#REF!,Usuarios[],2,FALSE)),0,VLOOKUP(#REF!,Usuarios[],2,FALSE))</f>
        <v>0</v>
      </c>
      <c r="AI316" t="str">
        <f>IF(EmocionesIniciales[[#This Row],[Date of Birth]]&gt;=2003,"Under 18", IF(EmocionesIniciales[[#This Row],[Date of Birth]]&gt;=1998,"From 18 to 23","Over 23"))</f>
        <v>Over 23</v>
      </c>
    </row>
    <row r="317" spans="1:35" x14ac:dyDescent="0.25">
      <c r="A317" s="1">
        <v>44284</v>
      </c>
      <c r="B317" t="s">
        <v>33</v>
      </c>
      <c r="C317" t="s">
        <v>10</v>
      </c>
      <c r="AG317">
        <f>IF(ISERROR(VLOOKUP(#REF!,Usuarios[],3,FALSE)),0,VLOOKUP(#REF!,Usuarios[],3,FALSE))</f>
        <v>0</v>
      </c>
      <c r="AH317">
        <f>IF(ISERROR(VLOOKUP(#REF!,Usuarios[],2,FALSE)),0,VLOOKUP(#REF!,Usuarios[],2,FALSE))</f>
        <v>0</v>
      </c>
      <c r="AI317" t="str">
        <f>IF(EmocionesIniciales[[#This Row],[Date of Birth]]&gt;=2003,"Under 18", IF(EmocionesIniciales[[#This Row],[Date of Birth]]&gt;=1998,"From 18 to 23","Over 23"))</f>
        <v>Over 23</v>
      </c>
    </row>
    <row r="318" spans="1:35" x14ac:dyDescent="0.25">
      <c r="A318" s="1">
        <v>44284</v>
      </c>
      <c r="B318" t="s">
        <v>33</v>
      </c>
      <c r="C318" t="s">
        <v>10</v>
      </c>
      <c r="AG318">
        <f>IF(ISERROR(VLOOKUP(#REF!,Usuarios[],3,FALSE)),0,VLOOKUP(#REF!,Usuarios[],3,FALSE))</f>
        <v>0</v>
      </c>
      <c r="AH318">
        <f>IF(ISERROR(VLOOKUP(#REF!,Usuarios[],2,FALSE)),0,VLOOKUP(#REF!,Usuarios[],2,FALSE))</f>
        <v>0</v>
      </c>
      <c r="AI318" t="str">
        <f>IF(EmocionesIniciales[[#This Row],[Date of Birth]]&gt;=2003,"Under 18", IF(EmocionesIniciales[[#This Row],[Date of Birth]]&gt;=1998,"From 18 to 23","Over 23"))</f>
        <v>Over 23</v>
      </c>
    </row>
    <row r="319" spans="1:35" x14ac:dyDescent="0.25">
      <c r="A319" s="1">
        <v>44284</v>
      </c>
      <c r="B319" t="s">
        <v>33</v>
      </c>
      <c r="C319" t="s">
        <v>10</v>
      </c>
      <c r="AG319">
        <f>IF(ISERROR(VLOOKUP(#REF!,Usuarios[],3,FALSE)),0,VLOOKUP(#REF!,Usuarios[],3,FALSE))</f>
        <v>0</v>
      </c>
      <c r="AH319">
        <f>IF(ISERROR(VLOOKUP(#REF!,Usuarios[],2,FALSE)),0,VLOOKUP(#REF!,Usuarios[],2,FALSE))</f>
        <v>0</v>
      </c>
      <c r="AI319" t="str">
        <f>IF(EmocionesIniciales[[#This Row],[Date of Birth]]&gt;=2003,"Under 18", IF(EmocionesIniciales[[#This Row],[Date of Birth]]&gt;=1998,"From 18 to 23","Over 23"))</f>
        <v>Over 23</v>
      </c>
    </row>
    <row r="320" spans="1:35" x14ac:dyDescent="0.25">
      <c r="A320" s="1">
        <v>44284</v>
      </c>
      <c r="B320" t="s">
        <v>33</v>
      </c>
      <c r="C320" t="s">
        <v>10</v>
      </c>
      <c r="AG320">
        <f>IF(ISERROR(VLOOKUP(#REF!,Usuarios[],3,FALSE)),0,VLOOKUP(#REF!,Usuarios[],3,FALSE))</f>
        <v>0</v>
      </c>
      <c r="AH320">
        <f>IF(ISERROR(VLOOKUP(#REF!,Usuarios[],2,FALSE)),0,VLOOKUP(#REF!,Usuarios[],2,FALSE))</f>
        <v>0</v>
      </c>
      <c r="AI320" t="str">
        <f>IF(EmocionesIniciales[[#This Row],[Date of Birth]]&gt;=2003,"Under 18", IF(EmocionesIniciales[[#This Row],[Date of Birth]]&gt;=1998,"From 18 to 23","Over 23"))</f>
        <v>Over 23</v>
      </c>
    </row>
    <row r="321" spans="1:35" x14ac:dyDescent="0.25">
      <c r="A321" s="1">
        <v>44284</v>
      </c>
      <c r="B321" t="s">
        <v>33</v>
      </c>
      <c r="C321" t="s">
        <v>10</v>
      </c>
      <c r="AG321">
        <f>IF(ISERROR(VLOOKUP(#REF!,Usuarios[],3,FALSE)),0,VLOOKUP(#REF!,Usuarios[],3,FALSE))</f>
        <v>0</v>
      </c>
      <c r="AH321">
        <f>IF(ISERROR(VLOOKUP(#REF!,Usuarios[],2,FALSE)),0,VLOOKUP(#REF!,Usuarios[],2,FALSE))</f>
        <v>0</v>
      </c>
      <c r="AI321" t="str">
        <f>IF(EmocionesIniciales[[#This Row],[Date of Birth]]&gt;=2003,"Under 18", IF(EmocionesIniciales[[#This Row],[Date of Birth]]&gt;=1998,"From 18 to 23","Over 23"))</f>
        <v>Over 23</v>
      </c>
    </row>
    <row r="322" spans="1:35" x14ac:dyDescent="0.25">
      <c r="A322" s="1">
        <v>44284</v>
      </c>
      <c r="B322" t="s">
        <v>33</v>
      </c>
      <c r="C322" t="s">
        <v>10</v>
      </c>
      <c r="AG322">
        <f>IF(ISERROR(VLOOKUP(#REF!,Usuarios[],3,FALSE)),0,VLOOKUP(#REF!,Usuarios[],3,FALSE))</f>
        <v>0</v>
      </c>
      <c r="AH322">
        <f>IF(ISERROR(VLOOKUP(#REF!,Usuarios[],2,FALSE)),0,VLOOKUP(#REF!,Usuarios[],2,FALSE))</f>
        <v>0</v>
      </c>
      <c r="AI322" t="str">
        <f>IF(EmocionesIniciales[[#This Row],[Date of Birth]]&gt;=2003,"Under 18", IF(EmocionesIniciales[[#This Row],[Date of Birth]]&gt;=1998,"From 18 to 23","Over 23"))</f>
        <v>Over 23</v>
      </c>
    </row>
    <row r="323" spans="1:35" x14ac:dyDescent="0.25">
      <c r="A323" s="1">
        <v>44284</v>
      </c>
      <c r="B323" t="s">
        <v>55</v>
      </c>
      <c r="C323" t="s">
        <v>10</v>
      </c>
      <c r="E323" t="s">
        <v>11</v>
      </c>
      <c r="K323" t="s">
        <v>23</v>
      </c>
      <c r="AG323">
        <f>IF(ISERROR(VLOOKUP(#REF!,Usuarios[],3,FALSE)),0,VLOOKUP(#REF!,Usuarios[],3,FALSE))</f>
        <v>0</v>
      </c>
      <c r="AH323">
        <f>IF(ISERROR(VLOOKUP(#REF!,Usuarios[],2,FALSE)),0,VLOOKUP(#REF!,Usuarios[],2,FALSE))</f>
        <v>0</v>
      </c>
      <c r="AI323" t="str">
        <f>IF(EmocionesIniciales[[#This Row],[Date of Birth]]&gt;=2003,"Under 18", IF(EmocionesIniciales[[#This Row],[Date of Birth]]&gt;=1998,"From 18 to 23","Over 23"))</f>
        <v>Over 23</v>
      </c>
    </row>
    <row r="324" spans="1:35" x14ac:dyDescent="0.25">
      <c r="A324" s="1">
        <v>44284</v>
      </c>
      <c r="B324" t="s">
        <v>37</v>
      </c>
      <c r="C324" t="s">
        <v>10</v>
      </c>
      <c r="F324" t="s">
        <v>16</v>
      </c>
      <c r="AG324">
        <f>IF(ISERROR(VLOOKUP(#REF!,Usuarios[],3,FALSE)),0,VLOOKUP(#REF!,Usuarios[],3,FALSE))</f>
        <v>0</v>
      </c>
      <c r="AH324">
        <f>IF(ISERROR(VLOOKUP(#REF!,Usuarios[],2,FALSE)),0,VLOOKUP(#REF!,Usuarios[],2,FALSE))</f>
        <v>0</v>
      </c>
      <c r="AI324" t="str">
        <f>IF(EmocionesIniciales[[#This Row],[Date of Birth]]&gt;=2003,"Under 18", IF(EmocionesIniciales[[#This Row],[Date of Birth]]&gt;=1998,"From 18 to 23","Over 23"))</f>
        <v>Over 23</v>
      </c>
    </row>
    <row r="325" spans="1:35" x14ac:dyDescent="0.25">
      <c r="A325" s="1">
        <v>44284</v>
      </c>
      <c r="B325" t="s">
        <v>79</v>
      </c>
      <c r="C325" t="s">
        <v>10</v>
      </c>
      <c r="O325" t="s">
        <v>12</v>
      </c>
      <c r="V325" t="s">
        <v>20</v>
      </c>
      <c r="AG325">
        <f>IF(ISERROR(VLOOKUP(#REF!,Usuarios[],3,FALSE)),0,VLOOKUP(#REF!,Usuarios[],3,FALSE))</f>
        <v>0</v>
      </c>
      <c r="AH325">
        <f>IF(ISERROR(VLOOKUP(#REF!,Usuarios[],2,FALSE)),0,VLOOKUP(#REF!,Usuarios[],2,FALSE))</f>
        <v>0</v>
      </c>
      <c r="AI325" t="str">
        <f>IF(EmocionesIniciales[[#This Row],[Date of Birth]]&gt;=2003,"Under 18", IF(EmocionesIniciales[[#This Row],[Date of Birth]]&gt;=1998,"From 18 to 23","Over 23"))</f>
        <v>Over 23</v>
      </c>
    </row>
    <row r="326" spans="1:35" x14ac:dyDescent="0.25">
      <c r="A326" s="1">
        <v>44284</v>
      </c>
      <c r="B326" t="s">
        <v>67</v>
      </c>
      <c r="C326" t="s">
        <v>10</v>
      </c>
      <c r="E326" t="s">
        <v>11</v>
      </c>
      <c r="M326" t="s">
        <v>15</v>
      </c>
      <c r="O326" t="s">
        <v>12</v>
      </c>
      <c r="Q326" t="s">
        <v>13</v>
      </c>
      <c r="S326" t="s">
        <v>1</v>
      </c>
      <c r="V326" t="s">
        <v>20</v>
      </c>
      <c r="W326" t="s">
        <v>2</v>
      </c>
      <c r="Y326" t="s">
        <v>0</v>
      </c>
      <c r="AG326">
        <f>IF(ISERROR(VLOOKUP(#REF!,Usuarios[],3,FALSE)),0,VLOOKUP(#REF!,Usuarios[],3,FALSE))</f>
        <v>0</v>
      </c>
      <c r="AH326">
        <f>IF(ISERROR(VLOOKUP(#REF!,Usuarios[],2,FALSE)),0,VLOOKUP(#REF!,Usuarios[],2,FALSE))</f>
        <v>0</v>
      </c>
      <c r="AI326" t="str">
        <f>IF(EmocionesIniciales[[#This Row],[Date of Birth]]&gt;=2003,"Under 18", IF(EmocionesIniciales[[#This Row],[Date of Birth]]&gt;=1998,"From 18 to 23","Over 23"))</f>
        <v>Over 23</v>
      </c>
    </row>
    <row r="327" spans="1:35" x14ac:dyDescent="0.25">
      <c r="A327" s="1">
        <v>44284</v>
      </c>
      <c r="B327" t="s">
        <v>69</v>
      </c>
      <c r="C327" t="s">
        <v>10</v>
      </c>
      <c r="E327" t="s">
        <v>11</v>
      </c>
      <c r="K327" t="s">
        <v>23</v>
      </c>
      <c r="O327" t="s">
        <v>12</v>
      </c>
      <c r="S327" t="s">
        <v>1</v>
      </c>
      <c r="V327" t="s">
        <v>20</v>
      </c>
      <c r="W327" t="s">
        <v>2</v>
      </c>
      <c r="AG327">
        <f>IF(ISERROR(VLOOKUP(#REF!,Usuarios[],3,FALSE)),0,VLOOKUP(#REF!,Usuarios[],3,FALSE))</f>
        <v>0</v>
      </c>
      <c r="AH327">
        <f>IF(ISERROR(VLOOKUP(#REF!,Usuarios[],2,FALSE)),0,VLOOKUP(#REF!,Usuarios[],2,FALSE))</f>
        <v>0</v>
      </c>
      <c r="AI327" t="str">
        <f>IF(EmocionesIniciales[[#This Row],[Date of Birth]]&gt;=2003,"Under 18", IF(EmocionesIniciales[[#This Row],[Date of Birth]]&gt;=1998,"From 18 to 23","Over 23"))</f>
        <v>Over 23</v>
      </c>
    </row>
    <row r="328" spans="1:35" x14ac:dyDescent="0.25">
      <c r="A328" s="1">
        <v>44284</v>
      </c>
      <c r="B328" t="s">
        <v>75</v>
      </c>
      <c r="C328" t="s">
        <v>10</v>
      </c>
      <c r="D328" t="s">
        <v>26</v>
      </c>
      <c r="G328" t="s">
        <v>29</v>
      </c>
      <c r="I328" t="s">
        <v>4</v>
      </c>
      <c r="M328" t="s">
        <v>15</v>
      </c>
      <c r="O328" t="s">
        <v>12</v>
      </c>
      <c r="T328" t="s">
        <v>22</v>
      </c>
      <c r="U328" t="s">
        <v>18</v>
      </c>
      <c r="V328" t="s">
        <v>20</v>
      </c>
      <c r="W328" t="s">
        <v>2</v>
      </c>
      <c r="AB328" t="s">
        <v>14</v>
      </c>
      <c r="AD328" t="s">
        <v>25</v>
      </c>
      <c r="AE328" t="s">
        <v>27</v>
      </c>
      <c r="AF328" t="s">
        <v>30</v>
      </c>
      <c r="AG328">
        <f>IF(ISERROR(VLOOKUP(#REF!,Usuarios[],3,FALSE)),0,VLOOKUP(#REF!,Usuarios[],3,FALSE))</f>
        <v>0</v>
      </c>
      <c r="AH328">
        <f>IF(ISERROR(VLOOKUP(#REF!,Usuarios[],2,FALSE)),0,VLOOKUP(#REF!,Usuarios[],2,FALSE))</f>
        <v>0</v>
      </c>
      <c r="AI328" t="str">
        <f>IF(EmocionesIniciales[[#This Row],[Date of Birth]]&gt;=2003,"Under 18", IF(EmocionesIniciales[[#This Row],[Date of Birth]]&gt;=1998,"From 18 to 23","Over 23"))</f>
        <v>Over 23</v>
      </c>
    </row>
    <row r="329" spans="1:35" x14ac:dyDescent="0.25">
      <c r="A329" s="1">
        <v>44284</v>
      </c>
      <c r="B329" t="s">
        <v>41</v>
      </c>
      <c r="C329" t="s">
        <v>10</v>
      </c>
      <c r="E329" t="s">
        <v>11</v>
      </c>
      <c r="H329" t="s">
        <v>19</v>
      </c>
      <c r="L329" t="s">
        <v>21</v>
      </c>
      <c r="O329" t="s">
        <v>12</v>
      </c>
      <c r="U329" t="s">
        <v>18</v>
      </c>
      <c r="V329" t="s">
        <v>20</v>
      </c>
      <c r="AG329">
        <f>IF(ISERROR(VLOOKUP(#REF!,Usuarios[],3,FALSE)),0,VLOOKUP(#REF!,Usuarios[],3,FALSE))</f>
        <v>0</v>
      </c>
      <c r="AH329">
        <f>IF(ISERROR(VLOOKUP(#REF!,Usuarios[],2,FALSE)),0,VLOOKUP(#REF!,Usuarios[],2,FALSE))</f>
        <v>0</v>
      </c>
      <c r="AI329" t="str">
        <f>IF(EmocionesIniciales[[#This Row],[Date of Birth]]&gt;=2003,"Under 18", IF(EmocionesIniciales[[#This Row],[Date of Birth]]&gt;=1998,"From 18 to 23","Over 23"))</f>
        <v>Over 23</v>
      </c>
    </row>
    <row r="330" spans="1:35" x14ac:dyDescent="0.25">
      <c r="A330" s="1">
        <v>44284</v>
      </c>
      <c r="B330" t="s">
        <v>80</v>
      </c>
      <c r="C330" t="s">
        <v>10</v>
      </c>
      <c r="I330" t="s">
        <v>4</v>
      </c>
      <c r="O330" t="s">
        <v>12</v>
      </c>
      <c r="Z330" t="s">
        <v>24</v>
      </c>
      <c r="AD330" t="s">
        <v>25</v>
      </c>
      <c r="AG330">
        <f>IF(ISERROR(VLOOKUP(#REF!,Usuarios[],3,FALSE)),0,VLOOKUP(#REF!,Usuarios[],3,FALSE))</f>
        <v>0</v>
      </c>
      <c r="AH330">
        <f>IF(ISERROR(VLOOKUP(#REF!,Usuarios[],2,FALSE)),0,VLOOKUP(#REF!,Usuarios[],2,FALSE))</f>
        <v>0</v>
      </c>
      <c r="AI330" t="str">
        <f>IF(EmocionesIniciales[[#This Row],[Date of Birth]]&gt;=2003,"Under 18", IF(EmocionesIniciales[[#This Row],[Date of Birth]]&gt;=1998,"From 18 to 23","Over 23"))</f>
        <v>Over 23</v>
      </c>
    </row>
    <row r="331" spans="1:35" x14ac:dyDescent="0.25">
      <c r="A331" s="1">
        <v>44320</v>
      </c>
      <c r="B331" t="s">
        <v>1621</v>
      </c>
      <c r="F331" t="s">
        <v>16</v>
      </c>
      <c r="G331" t="s">
        <v>29</v>
      </c>
      <c r="H331" t="s">
        <v>19</v>
      </c>
      <c r="I331" t="s">
        <v>4</v>
      </c>
      <c r="L331" t="s">
        <v>21</v>
      </c>
      <c r="N331" t="s">
        <v>17</v>
      </c>
      <c r="O331" t="s">
        <v>12</v>
      </c>
      <c r="P331" t="s">
        <v>32</v>
      </c>
      <c r="Q331" t="s">
        <v>13</v>
      </c>
      <c r="S331" t="s">
        <v>1</v>
      </c>
      <c r="U331" t="s">
        <v>18</v>
      </c>
      <c r="V331" t="s">
        <v>20</v>
      </c>
      <c r="W331" t="s">
        <v>2</v>
      </c>
      <c r="X331" t="s">
        <v>534</v>
      </c>
      <c r="Y331" t="s">
        <v>0</v>
      </c>
      <c r="AB331" t="s">
        <v>14</v>
      </c>
      <c r="AG331">
        <f>IF(ISERROR(VLOOKUP(#REF!,Usuarios[],3,FALSE)),0,VLOOKUP(#REF!,Usuarios[],3,FALSE))</f>
        <v>0</v>
      </c>
      <c r="AH331">
        <f>IF(ISERROR(VLOOKUP(#REF!,Usuarios[],2,FALSE)),0,VLOOKUP(#REF!,Usuarios[],2,FALSE))</f>
        <v>0</v>
      </c>
      <c r="AI331" t="str">
        <f>IF(EmocionesIniciales[[#This Row],[Date of Birth]]&gt;=2003,"Under 18", IF(EmocionesIniciales[[#This Row],[Date of Birth]]&gt;=1998,"From 18 to 23","Over 23"))</f>
        <v>Over 23</v>
      </c>
    </row>
    <row r="332" spans="1:35" x14ac:dyDescent="0.25">
      <c r="A332" s="1">
        <v>44320</v>
      </c>
      <c r="B332" t="s">
        <v>1723</v>
      </c>
      <c r="U332" t="s">
        <v>18</v>
      </c>
      <c r="W332" t="s">
        <v>2</v>
      </c>
      <c r="AG332">
        <f>IF(ISERROR(VLOOKUP(#REF!,Usuarios[],3,FALSE)),0,VLOOKUP(#REF!,Usuarios[],3,FALSE))</f>
        <v>0</v>
      </c>
      <c r="AH332">
        <f>IF(ISERROR(VLOOKUP(#REF!,Usuarios[],2,FALSE)),0,VLOOKUP(#REF!,Usuarios[],2,FALSE))</f>
        <v>0</v>
      </c>
      <c r="AI332" t="str">
        <f>IF(EmocionesIniciales[[#This Row],[Date of Birth]]&gt;=2003,"Under 18", IF(EmocionesIniciales[[#This Row],[Date of Birth]]&gt;=1998,"From 18 to 23","Over 23"))</f>
        <v>Over 23</v>
      </c>
    </row>
    <row r="333" spans="1:35" x14ac:dyDescent="0.25">
      <c r="A333" s="1">
        <v>44284</v>
      </c>
      <c r="B333" t="s">
        <v>38</v>
      </c>
      <c r="C333" t="s">
        <v>10</v>
      </c>
      <c r="F333" t="s">
        <v>16</v>
      </c>
      <c r="N333" t="s">
        <v>17</v>
      </c>
      <c r="U333" t="s">
        <v>18</v>
      </c>
      <c r="AG333">
        <f>IF(ISERROR(VLOOKUP(#REF!,Usuarios[],3,FALSE)),0,VLOOKUP(#REF!,Usuarios[],3,FALSE))</f>
        <v>0</v>
      </c>
      <c r="AH333">
        <f>IF(ISERROR(VLOOKUP(#REF!,Usuarios[],2,FALSE)),0,VLOOKUP(#REF!,Usuarios[],2,FALSE))</f>
        <v>0</v>
      </c>
      <c r="AI333" t="str">
        <f>IF(EmocionesIniciales[[#This Row],[Date of Birth]]&gt;=2003,"Under 18", IF(EmocionesIniciales[[#This Row],[Date of Birth]]&gt;=1998,"From 18 to 23","Over 23"))</f>
        <v>Over 23</v>
      </c>
    </row>
    <row r="334" spans="1:35" x14ac:dyDescent="0.25">
      <c r="A334" s="1">
        <v>44284</v>
      </c>
      <c r="B334" t="s">
        <v>62</v>
      </c>
      <c r="E334" t="s">
        <v>11</v>
      </c>
      <c r="I334" t="s">
        <v>4</v>
      </c>
      <c r="M334" t="s">
        <v>15</v>
      </c>
      <c r="Q334" t="s">
        <v>13</v>
      </c>
      <c r="AG334">
        <f>IF(ISERROR(VLOOKUP(#REF!,Usuarios[],3,FALSE)),0,VLOOKUP(#REF!,Usuarios[],3,FALSE))</f>
        <v>0</v>
      </c>
      <c r="AH334">
        <f>IF(ISERROR(VLOOKUP(#REF!,Usuarios[],2,FALSE)),0,VLOOKUP(#REF!,Usuarios[],2,FALSE))</f>
        <v>0</v>
      </c>
      <c r="AI334" t="str">
        <f>IF(EmocionesIniciales[[#This Row],[Date of Birth]]&gt;=2003,"Under 18", IF(EmocionesIniciales[[#This Row],[Date of Birth]]&gt;=1998,"From 18 to 23","Over 23"))</f>
        <v>Over 23</v>
      </c>
    </row>
    <row r="335" spans="1:35" x14ac:dyDescent="0.25">
      <c r="A335" s="1">
        <v>44284</v>
      </c>
      <c r="B335" t="s">
        <v>42</v>
      </c>
      <c r="C335" t="s">
        <v>10</v>
      </c>
      <c r="I335" t="s">
        <v>4</v>
      </c>
      <c r="Q335" t="s">
        <v>13</v>
      </c>
      <c r="T335" t="s">
        <v>22</v>
      </c>
      <c r="AG335">
        <f>IF(ISERROR(VLOOKUP(#REF!,Usuarios[],3,FALSE)),0,VLOOKUP(#REF!,Usuarios[],3,FALSE))</f>
        <v>0</v>
      </c>
      <c r="AH335">
        <f>IF(ISERROR(VLOOKUP(#REF!,Usuarios[],2,FALSE)),0,VLOOKUP(#REF!,Usuarios[],2,FALSE))</f>
        <v>0</v>
      </c>
      <c r="AI335" t="str">
        <f>IF(EmocionesIniciales[[#This Row],[Date of Birth]]&gt;=2003,"Under 18", IF(EmocionesIniciales[[#This Row],[Date of Birth]]&gt;=1998,"From 18 to 23","Over 23"))</f>
        <v>Over 23</v>
      </c>
    </row>
    <row r="336" spans="1:35" x14ac:dyDescent="0.25">
      <c r="A336" s="1">
        <v>44284</v>
      </c>
      <c r="B336" t="s">
        <v>34</v>
      </c>
      <c r="E336" t="s">
        <v>11</v>
      </c>
      <c r="AG336">
        <f>IF(ISERROR(VLOOKUP(#REF!,Usuarios[],3,FALSE)),0,VLOOKUP(#REF!,Usuarios[],3,FALSE))</f>
        <v>0</v>
      </c>
      <c r="AH336">
        <f>IF(ISERROR(VLOOKUP(#REF!,Usuarios[],2,FALSE)),0,VLOOKUP(#REF!,Usuarios[],2,FALSE))</f>
        <v>0</v>
      </c>
      <c r="AI336" t="str">
        <f>IF(EmocionesIniciales[[#This Row],[Date of Birth]]&gt;=2003,"Under 18", IF(EmocionesIniciales[[#This Row],[Date of Birth]]&gt;=1998,"From 18 to 23","Over 23"))</f>
        <v>Over 23</v>
      </c>
    </row>
    <row r="337" spans="1:35" x14ac:dyDescent="0.25">
      <c r="A337" s="1">
        <v>44284</v>
      </c>
      <c r="B337" t="s">
        <v>56</v>
      </c>
      <c r="E337" t="s">
        <v>11</v>
      </c>
      <c r="Q337" t="s">
        <v>13</v>
      </c>
      <c r="S337" t="s">
        <v>1</v>
      </c>
      <c r="Z337" t="s">
        <v>24</v>
      </c>
      <c r="AG337">
        <f>IF(ISERROR(VLOOKUP(#REF!,Usuarios[],3,FALSE)),0,VLOOKUP(#REF!,Usuarios[],3,FALSE))</f>
        <v>0</v>
      </c>
      <c r="AH337">
        <f>IF(ISERROR(VLOOKUP(#REF!,Usuarios[],2,FALSE)),0,VLOOKUP(#REF!,Usuarios[],2,FALSE))</f>
        <v>0</v>
      </c>
      <c r="AI337" t="str">
        <f>IF(EmocionesIniciales[[#This Row],[Date of Birth]]&gt;=2003,"Under 18", IF(EmocionesIniciales[[#This Row],[Date of Birth]]&gt;=1998,"From 18 to 23","Over 23"))</f>
        <v>Over 23</v>
      </c>
    </row>
    <row r="338" spans="1:35" x14ac:dyDescent="0.25">
      <c r="A338" s="1">
        <v>44316</v>
      </c>
      <c r="B338" t="s">
        <v>1756</v>
      </c>
      <c r="C338" t="s">
        <v>10</v>
      </c>
      <c r="D338" t="s">
        <v>26</v>
      </c>
      <c r="I338" t="s">
        <v>4</v>
      </c>
      <c r="K338" t="s">
        <v>23</v>
      </c>
      <c r="T338" t="s">
        <v>22</v>
      </c>
      <c r="U338" t="s">
        <v>18</v>
      </c>
      <c r="AD338" t="s">
        <v>25</v>
      </c>
      <c r="AG338">
        <f>IF(ISERROR(VLOOKUP(#REF!,Usuarios[],3,FALSE)),0,VLOOKUP(#REF!,Usuarios[],3,FALSE))</f>
        <v>0</v>
      </c>
      <c r="AH338">
        <f>IF(ISERROR(VLOOKUP(#REF!,Usuarios[],2,FALSE)),0,VLOOKUP(#REF!,Usuarios[],2,FALSE))</f>
        <v>0</v>
      </c>
      <c r="AI338" t="str">
        <f>IF(EmocionesIniciales[[#This Row],[Date of Birth]]&gt;=2003,"Under 18", IF(EmocionesIniciales[[#This Row],[Date of Birth]]&gt;=1998,"From 18 to 23","Over 23"))</f>
        <v>Over 23</v>
      </c>
    </row>
    <row r="339" spans="1:35" x14ac:dyDescent="0.25">
      <c r="A339" s="1">
        <v>44284</v>
      </c>
      <c r="B339" t="s">
        <v>63</v>
      </c>
      <c r="I339" t="s">
        <v>4</v>
      </c>
      <c r="U339" t="s">
        <v>18</v>
      </c>
      <c r="AB339" t="s">
        <v>14</v>
      </c>
      <c r="AE339" t="s">
        <v>27</v>
      </c>
      <c r="AF339" t="s">
        <v>30</v>
      </c>
      <c r="AG339">
        <f>IF(ISERROR(VLOOKUP(#REF!,Usuarios[],3,FALSE)),0,VLOOKUP(#REF!,Usuarios[],3,FALSE))</f>
        <v>0</v>
      </c>
      <c r="AH339">
        <f>IF(ISERROR(VLOOKUP(#REF!,Usuarios[],2,FALSE)),0,VLOOKUP(#REF!,Usuarios[],2,FALSE))</f>
        <v>0</v>
      </c>
      <c r="AI339" t="str">
        <f>IF(EmocionesIniciales[[#This Row],[Date of Birth]]&gt;=2003,"Under 18", IF(EmocionesIniciales[[#This Row],[Date of Birth]]&gt;=1998,"From 18 to 23","Over 23"))</f>
        <v>Over 23</v>
      </c>
    </row>
    <row r="340" spans="1:35" x14ac:dyDescent="0.25">
      <c r="A340" s="1">
        <v>44284</v>
      </c>
      <c r="B340" t="s">
        <v>46</v>
      </c>
      <c r="I340" t="s">
        <v>4</v>
      </c>
      <c r="AG340">
        <f>IF(ISERROR(VLOOKUP(#REF!,Usuarios[],3,FALSE)),0,VLOOKUP(#REF!,Usuarios[],3,FALSE))</f>
        <v>0</v>
      </c>
      <c r="AH340">
        <f>IF(ISERROR(VLOOKUP(#REF!,Usuarios[],2,FALSE)),0,VLOOKUP(#REF!,Usuarios[],2,FALSE))</f>
        <v>0</v>
      </c>
      <c r="AI340" t="str">
        <f>IF(EmocionesIniciales[[#This Row],[Date of Birth]]&gt;=2003,"Under 18", IF(EmocionesIniciales[[#This Row],[Date of Birth]]&gt;=1998,"From 18 to 23","Over 23"))</f>
        <v>Over 23</v>
      </c>
    </row>
    <row r="341" spans="1:35" x14ac:dyDescent="0.25">
      <c r="A341" s="1">
        <v>44284</v>
      </c>
      <c r="B341" t="s">
        <v>70</v>
      </c>
      <c r="J341" t="s">
        <v>31</v>
      </c>
      <c r="K341" t="s">
        <v>23</v>
      </c>
      <c r="N341" t="s">
        <v>17</v>
      </c>
      <c r="S341" t="s">
        <v>1</v>
      </c>
      <c r="W341" t="s">
        <v>2</v>
      </c>
      <c r="Z341" t="s">
        <v>24</v>
      </c>
      <c r="AG341">
        <f>IF(ISERROR(VLOOKUP(#REF!,Usuarios[],3,FALSE)),0,VLOOKUP(#REF!,Usuarios[],3,FALSE))</f>
        <v>0</v>
      </c>
      <c r="AH341">
        <f>IF(ISERROR(VLOOKUP(#REF!,Usuarios[],2,FALSE)),0,VLOOKUP(#REF!,Usuarios[],2,FALSE))</f>
        <v>0</v>
      </c>
      <c r="AI341" t="str">
        <f>IF(EmocionesIniciales[[#This Row],[Date of Birth]]&gt;=2003,"Under 18", IF(EmocionesIniciales[[#This Row],[Date of Birth]]&gt;=1998,"From 18 to 23","Over 23"))</f>
        <v>Over 23</v>
      </c>
    </row>
    <row r="342" spans="1:35" x14ac:dyDescent="0.25">
      <c r="A342" s="1">
        <v>44284</v>
      </c>
      <c r="B342" t="s">
        <v>46</v>
      </c>
      <c r="I342" t="s">
        <v>4</v>
      </c>
      <c r="AG342">
        <f>IF(ISERROR(VLOOKUP(#REF!,Usuarios[],3,FALSE)),0,VLOOKUP(#REF!,Usuarios[],3,FALSE))</f>
        <v>0</v>
      </c>
      <c r="AH342">
        <f>IF(ISERROR(VLOOKUP(#REF!,Usuarios[],2,FALSE)),0,VLOOKUP(#REF!,Usuarios[],2,FALSE))</f>
        <v>0</v>
      </c>
      <c r="AI342" t="str">
        <f>IF(EmocionesIniciales[[#This Row],[Date of Birth]]&gt;=2003,"Under 18", IF(EmocionesIniciales[[#This Row],[Date of Birth]]&gt;=1998,"From 18 to 23","Over 23"))</f>
        <v>Over 23</v>
      </c>
    </row>
    <row r="343" spans="1:35" x14ac:dyDescent="0.25">
      <c r="A343" s="1">
        <v>44312</v>
      </c>
      <c r="B343" t="s">
        <v>790</v>
      </c>
      <c r="E343" t="s">
        <v>11</v>
      </c>
      <c r="F343" t="s">
        <v>16</v>
      </c>
      <c r="J343" t="s">
        <v>31</v>
      </c>
      <c r="K343" t="s">
        <v>23</v>
      </c>
      <c r="M343" t="s">
        <v>15</v>
      </c>
      <c r="N343" t="s">
        <v>17</v>
      </c>
      <c r="P343" t="s">
        <v>32</v>
      </c>
      <c r="Q343" t="s">
        <v>13</v>
      </c>
      <c r="R343" t="s">
        <v>28</v>
      </c>
      <c r="S343" t="s">
        <v>1</v>
      </c>
      <c r="W343" t="s">
        <v>2</v>
      </c>
      <c r="Y343" t="s">
        <v>0</v>
      </c>
      <c r="Z343" t="s">
        <v>24</v>
      </c>
      <c r="AA343" t="s">
        <v>535</v>
      </c>
      <c r="AC343" t="s">
        <v>536</v>
      </c>
      <c r="AG343">
        <f>IF(ISERROR(VLOOKUP(#REF!,Usuarios[],3,FALSE)),0,VLOOKUP(#REF!,Usuarios[],3,FALSE))</f>
        <v>0</v>
      </c>
      <c r="AH343">
        <f>IF(ISERROR(VLOOKUP(#REF!,Usuarios[],2,FALSE)),0,VLOOKUP(#REF!,Usuarios[],2,FALSE))</f>
        <v>0</v>
      </c>
      <c r="AI343" t="str">
        <f>IF(EmocionesIniciales[[#This Row],[Date of Birth]]&gt;=2003,"Under 18", IF(EmocionesIniciales[[#This Row],[Date of Birth]]&gt;=1998,"From 18 to 23","Over 23"))</f>
        <v>Over 23</v>
      </c>
    </row>
    <row r="344" spans="1:35" x14ac:dyDescent="0.25">
      <c r="A344" s="1">
        <v>44340</v>
      </c>
      <c r="B344" t="s">
        <v>4940</v>
      </c>
      <c r="M344" t="s">
        <v>15</v>
      </c>
      <c r="N344" t="s">
        <v>17</v>
      </c>
      <c r="AG344">
        <f>IF(ISERROR(VLOOKUP(#REF!,Usuarios[],3,FALSE)),0,VLOOKUP(#REF!,Usuarios[],3,FALSE))</f>
        <v>0</v>
      </c>
      <c r="AH344">
        <f>IF(ISERROR(VLOOKUP(#REF!,Usuarios[],2,FALSE)),0,VLOOKUP(#REF!,Usuarios[],2,FALSE))</f>
        <v>0</v>
      </c>
      <c r="AI344" t="str">
        <f>IF(EmocionesIniciales[[#This Row],[Date of Birth]]&gt;=2003,"Under 18", IF(EmocionesIniciales[[#This Row],[Date of Birth]]&gt;=1998,"From 18 to 23","Over 23"))</f>
        <v>Over 23</v>
      </c>
    </row>
    <row r="345" spans="1:35" x14ac:dyDescent="0.25">
      <c r="A345" s="1">
        <v>44326</v>
      </c>
      <c r="B345" t="s">
        <v>713</v>
      </c>
      <c r="N345" t="s">
        <v>17</v>
      </c>
      <c r="Z345" t="s">
        <v>24</v>
      </c>
      <c r="AG345">
        <f>IF(ISERROR(VLOOKUP(#REF!,Usuarios[],3,FALSE)),0,VLOOKUP(#REF!,Usuarios[],3,FALSE))</f>
        <v>0</v>
      </c>
      <c r="AH345">
        <f>IF(ISERROR(VLOOKUP(#REF!,Usuarios[],2,FALSE)),0,VLOOKUP(#REF!,Usuarios[],2,FALSE))</f>
        <v>0</v>
      </c>
      <c r="AI345" t="str">
        <f>IF(EmocionesIniciales[[#This Row],[Date of Birth]]&gt;=2003,"Under 18", IF(EmocionesIniciales[[#This Row],[Date of Birth]]&gt;=1998,"From 18 to 23","Over 23"))</f>
        <v>Over 23</v>
      </c>
    </row>
    <row r="346" spans="1:35" x14ac:dyDescent="0.25">
      <c r="A346" s="1">
        <v>44354</v>
      </c>
      <c r="B346" t="s">
        <v>780</v>
      </c>
      <c r="AB346" t="s">
        <v>14</v>
      </c>
      <c r="AG346">
        <f>IF(ISERROR(VLOOKUP(#REF!,Usuarios[],3,FALSE)),0,VLOOKUP(#REF!,Usuarios[],3,FALSE))</f>
        <v>0</v>
      </c>
      <c r="AH346">
        <f>IF(ISERROR(VLOOKUP(#REF!,Usuarios[],2,FALSE)),0,VLOOKUP(#REF!,Usuarios[],2,FALSE))</f>
        <v>0</v>
      </c>
      <c r="AI346" t="str">
        <f>IF(EmocionesIniciales[[#This Row],[Date of Birth]]&gt;=2003,"Under 18", IF(EmocionesIniciales[[#This Row],[Date of Birth]]&gt;=1998,"From 18 to 23","Over 23"))</f>
        <v>Over 23</v>
      </c>
    </row>
    <row r="347" spans="1:35" x14ac:dyDescent="0.25">
      <c r="A347" s="1">
        <v>44320</v>
      </c>
      <c r="B347" t="s">
        <v>1634</v>
      </c>
      <c r="C347" t="s">
        <v>10</v>
      </c>
      <c r="E347" t="s">
        <v>11</v>
      </c>
      <c r="M347" t="s">
        <v>15</v>
      </c>
      <c r="S347" t="s">
        <v>1</v>
      </c>
      <c r="U347" t="s">
        <v>18</v>
      </c>
      <c r="V347" t="s">
        <v>20</v>
      </c>
      <c r="AB347" t="s">
        <v>14</v>
      </c>
      <c r="AG347">
        <f>IF(ISERROR(VLOOKUP(#REF!,Usuarios[],3,FALSE)),0,VLOOKUP(#REF!,Usuarios[],3,FALSE))</f>
        <v>0</v>
      </c>
      <c r="AH347">
        <f>IF(ISERROR(VLOOKUP(#REF!,Usuarios[],2,FALSE)),0,VLOOKUP(#REF!,Usuarios[],2,FALSE))</f>
        <v>0</v>
      </c>
      <c r="AI347" t="str">
        <f>IF(EmocionesIniciales[[#This Row],[Date of Birth]]&gt;=2003,"Under 18", IF(EmocionesIniciales[[#This Row],[Date of Birth]]&gt;=1998,"From 18 to 23","Over 23"))</f>
        <v>Over 23</v>
      </c>
    </row>
    <row r="348" spans="1:35" x14ac:dyDescent="0.25">
      <c r="A348" s="1">
        <v>44284</v>
      </c>
      <c r="B348" t="s">
        <v>65</v>
      </c>
      <c r="Q348" t="s">
        <v>13</v>
      </c>
      <c r="AG348">
        <f>IF(ISERROR(VLOOKUP(#REF!,Usuarios[],3,FALSE)),0,VLOOKUP(#REF!,Usuarios[],3,FALSE))</f>
        <v>0</v>
      </c>
      <c r="AH348">
        <f>IF(ISERROR(VLOOKUP(#REF!,Usuarios[],2,FALSE)),0,VLOOKUP(#REF!,Usuarios[],2,FALSE))</f>
        <v>0</v>
      </c>
      <c r="AI348" t="str">
        <f>IF(EmocionesIniciales[[#This Row],[Date of Birth]]&gt;=2003,"Under 18", IF(EmocionesIniciales[[#This Row],[Date of Birth]]&gt;=1998,"From 18 to 23","Over 23"))</f>
        <v>Over 23</v>
      </c>
    </row>
    <row r="349" spans="1:35" x14ac:dyDescent="0.25">
      <c r="A349" s="1">
        <v>44284</v>
      </c>
      <c r="B349" t="s">
        <v>65</v>
      </c>
      <c r="Q349" t="s">
        <v>13</v>
      </c>
      <c r="AG349">
        <f>IF(ISERROR(VLOOKUP(#REF!,Usuarios[],3,FALSE)),0,VLOOKUP(#REF!,Usuarios[],3,FALSE))</f>
        <v>0</v>
      </c>
      <c r="AH349">
        <f>IF(ISERROR(VLOOKUP(#REF!,Usuarios[],2,FALSE)),0,VLOOKUP(#REF!,Usuarios[],2,FALSE))</f>
        <v>0</v>
      </c>
      <c r="AI349" t="str">
        <f>IF(EmocionesIniciales[[#This Row],[Date of Birth]]&gt;=2003,"Under 18", IF(EmocionesIniciales[[#This Row],[Date of Birth]]&gt;=1998,"From 18 to 23","Over 23"))</f>
        <v>Over 23</v>
      </c>
    </row>
    <row r="350" spans="1:35" x14ac:dyDescent="0.25">
      <c r="A350" s="1">
        <v>44298</v>
      </c>
      <c r="B350" t="s">
        <v>789</v>
      </c>
      <c r="E350" t="s">
        <v>11</v>
      </c>
      <c r="F350" t="s">
        <v>16</v>
      </c>
      <c r="K350" t="s">
        <v>23</v>
      </c>
      <c r="M350" t="s">
        <v>15</v>
      </c>
      <c r="N350" t="s">
        <v>17</v>
      </c>
      <c r="O350" t="s">
        <v>12</v>
      </c>
      <c r="P350" t="s">
        <v>32</v>
      </c>
      <c r="Q350" t="s">
        <v>13</v>
      </c>
      <c r="R350" t="s">
        <v>28</v>
      </c>
      <c r="S350" t="s">
        <v>1</v>
      </c>
      <c r="W350" t="s">
        <v>2</v>
      </c>
      <c r="Y350" t="s">
        <v>0</v>
      </c>
      <c r="Z350" t="s">
        <v>24</v>
      </c>
      <c r="AA350" t="s">
        <v>535</v>
      </c>
      <c r="AC350" t="s">
        <v>536</v>
      </c>
      <c r="AG350">
        <f>IF(ISERROR(VLOOKUP(#REF!,Usuarios[],3,FALSE)),0,VLOOKUP(#REF!,Usuarios[],3,FALSE))</f>
        <v>0</v>
      </c>
      <c r="AH350">
        <f>IF(ISERROR(VLOOKUP(#REF!,Usuarios[],2,FALSE)),0,VLOOKUP(#REF!,Usuarios[],2,FALSE))</f>
        <v>0</v>
      </c>
      <c r="AI350" t="str">
        <f>IF(EmocionesIniciales[[#This Row],[Date of Birth]]&gt;=2003,"Under 18", IF(EmocionesIniciales[[#This Row],[Date of Birth]]&gt;=1998,"From 18 to 23","Over 23"))</f>
        <v>Over 23</v>
      </c>
    </row>
    <row r="351" spans="1:35" x14ac:dyDescent="0.25">
      <c r="A351" s="1">
        <v>44326</v>
      </c>
      <c r="B351" t="s">
        <v>4939</v>
      </c>
      <c r="J351" t="s">
        <v>31</v>
      </c>
      <c r="O351" t="s">
        <v>12</v>
      </c>
      <c r="AG351">
        <f>IF(ISERROR(VLOOKUP(#REF!,Usuarios[],3,FALSE)),0,VLOOKUP(#REF!,Usuarios[],3,FALSE))</f>
        <v>0</v>
      </c>
      <c r="AH351">
        <f>IF(ISERROR(VLOOKUP(#REF!,Usuarios[],2,FALSE)),0,VLOOKUP(#REF!,Usuarios[],2,FALSE))</f>
        <v>0</v>
      </c>
      <c r="AI351" t="str">
        <f>IF(EmocionesIniciales[[#This Row],[Date of Birth]]&gt;=2003,"Under 18", IF(EmocionesIniciales[[#This Row],[Date of Birth]]&gt;=1998,"From 18 to 23","Over 23"))</f>
        <v>Over 23</v>
      </c>
    </row>
    <row r="352" spans="1:35" x14ac:dyDescent="0.25">
      <c r="A352" s="1">
        <v>44298</v>
      </c>
      <c r="B352" t="s">
        <v>790</v>
      </c>
      <c r="E352" t="s">
        <v>11</v>
      </c>
      <c r="F352" t="s">
        <v>16</v>
      </c>
      <c r="J352" t="s">
        <v>31</v>
      </c>
      <c r="K352" t="s">
        <v>23</v>
      </c>
      <c r="M352" t="s">
        <v>15</v>
      </c>
      <c r="N352" t="s">
        <v>17</v>
      </c>
      <c r="P352" t="s">
        <v>32</v>
      </c>
      <c r="Q352" t="s">
        <v>13</v>
      </c>
      <c r="R352" t="s">
        <v>28</v>
      </c>
      <c r="S352" t="s">
        <v>1</v>
      </c>
      <c r="W352" t="s">
        <v>2</v>
      </c>
      <c r="Y352" t="s">
        <v>0</v>
      </c>
      <c r="Z352" t="s">
        <v>24</v>
      </c>
      <c r="AA352" t="s">
        <v>535</v>
      </c>
      <c r="AC352" t="s">
        <v>536</v>
      </c>
      <c r="AG352">
        <f>IF(ISERROR(VLOOKUP(#REF!,Usuarios[],3,FALSE)),0,VLOOKUP(#REF!,Usuarios[],3,FALSE))</f>
        <v>0</v>
      </c>
      <c r="AH352">
        <f>IF(ISERROR(VLOOKUP(#REF!,Usuarios[],2,FALSE)),0,VLOOKUP(#REF!,Usuarios[],2,FALSE))</f>
        <v>0</v>
      </c>
      <c r="AI352" t="str">
        <f>IF(EmocionesIniciales[[#This Row],[Date of Birth]]&gt;=2003,"Under 18", IF(EmocionesIniciales[[#This Row],[Date of Birth]]&gt;=1998,"From 18 to 23","Over 23"))</f>
        <v>Over 23</v>
      </c>
    </row>
    <row r="353" spans="1:35" x14ac:dyDescent="0.25">
      <c r="A353" s="1">
        <v>44326</v>
      </c>
      <c r="B353" t="s">
        <v>53</v>
      </c>
      <c r="D353" t="s">
        <v>26</v>
      </c>
      <c r="AG353">
        <f>IF(ISERROR(VLOOKUP(#REF!,Usuarios[],3,FALSE)),0,VLOOKUP(#REF!,Usuarios[],3,FALSE))</f>
        <v>0</v>
      </c>
      <c r="AH353">
        <f>IF(ISERROR(VLOOKUP(#REF!,Usuarios[],2,FALSE)),0,VLOOKUP(#REF!,Usuarios[],2,FALSE))</f>
        <v>0</v>
      </c>
      <c r="AI353" t="str">
        <f>IF(EmocionesIniciales[[#This Row],[Date of Birth]]&gt;=2003,"Under 18", IF(EmocionesIniciales[[#This Row],[Date of Birth]]&gt;=1998,"From 18 to 23","Over 23"))</f>
        <v>Over 23</v>
      </c>
    </row>
    <row r="354" spans="1:35" x14ac:dyDescent="0.25">
      <c r="A354" s="1">
        <v>44326</v>
      </c>
      <c r="B354" t="s">
        <v>53</v>
      </c>
      <c r="D354" t="s">
        <v>26</v>
      </c>
      <c r="AG354">
        <f>IF(ISERROR(VLOOKUP(#REF!,Usuarios[],3,FALSE)),0,VLOOKUP(#REF!,Usuarios[],3,FALSE))</f>
        <v>0</v>
      </c>
      <c r="AH354">
        <f>IF(ISERROR(VLOOKUP(#REF!,Usuarios[],2,FALSE)),0,VLOOKUP(#REF!,Usuarios[],2,FALSE))</f>
        <v>0</v>
      </c>
      <c r="AI354" t="str">
        <f>IF(EmocionesIniciales[[#This Row],[Date of Birth]]&gt;=2003,"Under 18", IF(EmocionesIniciales[[#This Row],[Date of Birth]]&gt;=1998,"From 18 to 23","Over 23"))</f>
        <v>Over 23</v>
      </c>
    </row>
    <row r="355" spans="1:35" x14ac:dyDescent="0.25">
      <c r="A355" s="1">
        <v>44312</v>
      </c>
      <c r="B355" t="s">
        <v>1758</v>
      </c>
      <c r="D355" t="s">
        <v>26</v>
      </c>
      <c r="L355" t="s">
        <v>21</v>
      </c>
      <c r="AG355">
        <f>IF(ISERROR(VLOOKUP(#REF!,Usuarios[],3,FALSE)),0,VLOOKUP(#REF!,Usuarios[],3,FALSE))</f>
        <v>0</v>
      </c>
      <c r="AH355">
        <f>IF(ISERROR(VLOOKUP(#REF!,Usuarios[],2,FALSE)),0,VLOOKUP(#REF!,Usuarios[],2,FALSE))</f>
        <v>0</v>
      </c>
      <c r="AI355" t="str">
        <f>IF(EmocionesIniciales[[#This Row],[Date of Birth]]&gt;=2003,"Under 18", IF(EmocionesIniciales[[#This Row],[Date of Birth]]&gt;=1998,"From 18 to 23","Over 23"))</f>
        <v>Over 23</v>
      </c>
    </row>
    <row r="356" spans="1:35" x14ac:dyDescent="0.25">
      <c r="A356" s="1">
        <v>44312</v>
      </c>
      <c r="B356" t="s">
        <v>1757</v>
      </c>
      <c r="D356" t="s">
        <v>26</v>
      </c>
      <c r="H356" t="s">
        <v>19</v>
      </c>
      <c r="L356" t="s">
        <v>21</v>
      </c>
      <c r="AG356">
        <f>IF(ISERROR(VLOOKUP(#REF!,Usuarios[],3,FALSE)),0,VLOOKUP(#REF!,Usuarios[],3,FALSE))</f>
        <v>0</v>
      </c>
      <c r="AH356">
        <f>IF(ISERROR(VLOOKUP(#REF!,Usuarios[],2,FALSE)),0,VLOOKUP(#REF!,Usuarios[],2,FALSE))</f>
        <v>0</v>
      </c>
      <c r="AI356" t="str">
        <f>IF(EmocionesIniciales[[#This Row],[Date of Birth]]&gt;=2003,"Under 18", IF(EmocionesIniciales[[#This Row],[Date of Birth]]&gt;=1998,"From 18 to 23","Over 23"))</f>
        <v>Over 23</v>
      </c>
    </row>
    <row r="357" spans="1:35" x14ac:dyDescent="0.25">
      <c r="A357" s="1">
        <v>44354</v>
      </c>
      <c r="B357" t="s">
        <v>4870</v>
      </c>
      <c r="D357" t="s">
        <v>26</v>
      </c>
      <c r="H357" t="s">
        <v>19</v>
      </c>
      <c r="I357" t="s">
        <v>4</v>
      </c>
      <c r="L357" t="s">
        <v>21</v>
      </c>
      <c r="V357" t="s">
        <v>20</v>
      </c>
      <c r="AG357">
        <f>IF(ISERROR(VLOOKUP(#REF!,Usuarios[],3,FALSE)),0,VLOOKUP(#REF!,Usuarios[],3,FALSE))</f>
        <v>0</v>
      </c>
      <c r="AH357">
        <f>IF(ISERROR(VLOOKUP(#REF!,Usuarios[],2,FALSE)),0,VLOOKUP(#REF!,Usuarios[],2,FALSE))</f>
        <v>0</v>
      </c>
      <c r="AI357" t="str">
        <f>IF(EmocionesIniciales[[#This Row],[Date of Birth]]&gt;=2003,"Under 18", IF(EmocionesIniciales[[#This Row],[Date of Birth]]&gt;=1998,"From 18 to 23","Over 23"))</f>
        <v>Over 23</v>
      </c>
    </row>
    <row r="358" spans="1:35" x14ac:dyDescent="0.25">
      <c r="A358" s="1">
        <v>44354</v>
      </c>
      <c r="B358" t="s">
        <v>44</v>
      </c>
      <c r="V358" t="s">
        <v>20</v>
      </c>
      <c r="AG358">
        <f>IF(ISERROR(VLOOKUP(#REF!,Usuarios[],3,FALSE)),0,VLOOKUP(#REF!,Usuarios[],3,FALSE))</f>
        <v>0</v>
      </c>
      <c r="AH358">
        <f>IF(ISERROR(VLOOKUP(#REF!,Usuarios[],2,FALSE)),0,VLOOKUP(#REF!,Usuarios[],2,FALSE))</f>
        <v>0</v>
      </c>
      <c r="AI358" t="str">
        <f>IF(EmocionesIniciales[[#This Row],[Date of Birth]]&gt;=2003,"Under 18", IF(EmocionesIniciales[[#This Row],[Date of Birth]]&gt;=1998,"From 18 to 23","Over 23"))</f>
        <v>Over 23</v>
      </c>
    </row>
    <row r="359" spans="1:35" x14ac:dyDescent="0.25">
      <c r="A359" s="1">
        <v>44354</v>
      </c>
      <c r="B359" t="s">
        <v>44</v>
      </c>
      <c r="V359" t="s">
        <v>20</v>
      </c>
      <c r="AG359">
        <f>IF(ISERROR(VLOOKUP(#REF!,Usuarios[],3,FALSE)),0,VLOOKUP(#REF!,Usuarios[],3,FALSE))</f>
        <v>0</v>
      </c>
      <c r="AH359">
        <f>IF(ISERROR(VLOOKUP(#REF!,Usuarios[],2,FALSE)),0,VLOOKUP(#REF!,Usuarios[],2,FALSE))</f>
        <v>0</v>
      </c>
      <c r="AI359" t="str">
        <f>IF(EmocionesIniciales[[#This Row],[Date of Birth]]&gt;=2003,"Under 18", IF(EmocionesIniciales[[#This Row],[Date of Birth]]&gt;=1998,"From 18 to 23","Over 23"))</f>
        <v>Over 23</v>
      </c>
    </row>
    <row r="360" spans="1:35" x14ac:dyDescent="0.25">
      <c r="A360" s="1">
        <v>44326</v>
      </c>
      <c r="B360" t="s">
        <v>44</v>
      </c>
      <c r="V360" t="s">
        <v>20</v>
      </c>
      <c r="AG360">
        <f>IF(ISERROR(VLOOKUP(#REF!,Usuarios[],3,FALSE)),0,VLOOKUP(#REF!,Usuarios[],3,FALSE))</f>
        <v>0</v>
      </c>
      <c r="AH360">
        <f>IF(ISERROR(VLOOKUP(#REF!,Usuarios[],2,FALSE)),0,VLOOKUP(#REF!,Usuarios[],2,FALSE))</f>
        <v>0</v>
      </c>
      <c r="AI360" t="str">
        <f>IF(EmocionesIniciales[[#This Row],[Date of Birth]]&gt;=2003,"Under 18", IF(EmocionesIniciales[[#This Row],[Date of Birth]]&gt;=1998,"From 18 to 23","Over 23"))</f>
        <v>Over 23</v>
      </c>
    </row>
    <row r="361" spans="1:35" x14ac:dyDescent="0.25">
      <c r="A361" s="1">
        <v>44326</v>
      </c>
      <c r="B361" t="s">
        <v>64</v>
      </c>
      <c r="W361" t="s">
        <v>2</v>
      </c>
      <c r="AG361">
        <f>IF(ISERROR(VLOOKUP(#REF!,Usuarios[],3,FALSE)),0,VLOOKUP(#REF!,Usuarios[],3,FALSE))</f>
        <v>0</v>
      </c>
      <c r="AH361">
        <f>IF(ISERROR(VLOOKUP(#REF!,Usuarios[],2,FALSE)),0,VLOOKUP(#REF!,Usuarios[],2,FALSE))</f>
        <v>0</v>
      </c>
      <c r="AI361" t="str">
        <f>IF(EmocionesIniciales[[#This Row],[Date of Birth]]&gt;=2003,"Under 18", IF(EmocionesIniciales[[#This Row],[Date of Birth]]&gt;=1998,"From 18 to 23","Over 23"))</f>
        <v>Over 23</v>
      </c>
    </row>
    <row r="362" spans="1:35" x14ac:dyDescent="0.25">
      <c r="A362" s="1">
        <v>44340</v>
      </c>
      <c r="B362" t="s">
        <v>4952</v>
      </c>
      <c r="E362" t="s">
        <v>11</v>
      </c>
      <c r="F362" t="s">
        <v>16</v>
      </c>
      <c r="V362" t="s">
        <v>20</v>
      </c>
      <c r="W362" t="s">
        <v>2</v>
      </c>
      <c r="Z362" t="s">
        <v>24</v>
      </c>
      <c r="AA362" t="s">
        <v>535</v>
      </c>
      <c r="AG362">
        <f>IF(ISERROR(VLOOKUP(#REF!,Usuarios[],3,FALSE)),0,VLOOKUP(#REF!,Usuarios[],3,FALSE))</f>
        <v>0</v>
      </c>
      <c r="AH362">
        <f>IF(ISERROR(VLOOKUP(#REF!,Usuarios[],2,FALSE)),0,VLOOKUP(#REF!,Usuarios[],2,FALSE))</f>
        <v>0</v>
      </c>
      <c r="AI362" t="str">
        <f>IF(EmocionesIniciales[[#This Row],[Date of Birth]]&gt;=2003,"Under 18", IF(EmocionesIniciales[[#This Row],[Date of Birth]]&gt;=1998,"From 18 to 23","Over 23"))</f>
        <v>Over 23</v>
      </c>
    </row>
    <row r="363" spans="1:35" x14ac:dyDescent="0.25">
      <c r="A363" s="1">
        <v>44354</v>
      </c>
      <c r="B363" t="s">
        <v>34</v>
      </c>
      <c r="E363" t="s">
        <v>11</v>
      </c>
      <c r="AG363">
        <f>IF(ISERROR(VLOOKUP(#REF!,Usuarios[],3,FALSE)),0,VLOOKUP(#REF!,Usuarios[],3,FALSE))</f>
        <v>0</v>
      </c>
      <c r="AH363">
        <f>IF(ISERROR(VLOOKUP(#REF!,Usuarios[],2,FALSE)),0,VLOOKUP(#REF!,Usuarios[],2,FALSE))</f>
        <v>0</v>
      </c>
      <c r="AI363" t="str">
        <f>IF(EmocionesIniciales[[#This Row],[Date of Birth]]&gt;=2003,"Under 18", IF(EmocionesIniciales[[#This Row],[Date of Birth]]&gt;=1998,"From 18 to 23","Over 23"))</f>
        <v>Over 23</v>
      </c>
    </row>
    <row r="364" spans="1:35" x14ac:dyDescent="0.25">
      <c r="A364" s="1">
        <v>44326</v>
      </c>
      <c r="B364" t="s">
        <v>1647</v>
      </c>
      <c r="E364" t="s">
        <v>11</v>
      </c>
      <c r="V364" t="s">
        <v>20</v>
      </c>
      <c r="AG364">
        <f>IF(ISERROR(VLOOKUP(#REF!,Usuarios[],3,FALSE)),0,VLOOKUP(#REF!,Usuarios[],3,FALSE))</f>
        <v>0</v>
      </c>
      <c r="AH364">
        <f>IF(ISERROR(VLOOKUP(#REF!,Usuarios[],2,FALSE)),0,VLOOKUP(#REF!,Usuarios[],2,FALSE))</f>
        <v>0</v>
      </c>
      <c r="AI364" t="str">
        <f>IF(EmocionesIniciales[[#This Row],[Date of Birth]]&gt;=2003,"Under 18", IF(EmocionesIniciales[[#This Row],[Date of Birth]]&gt;=1998,"From 18 to 23","Over 23"))</f>
        <v>Over 23</v>
      </c>
    </row>
    <row r="365" spans="1:35" x14ac:dyDescent="0.25">
      <c r="A365" s="1">
        <v>44326</v>
      </c>
      <c r="B365" t="s">
        <v>4951</v>
      </c>
      <c r="E365" t="s">
        <v>11</v>
      </c>
      <c r="F365" t="s">
        <v>16</v>
      </c>
      <c r="Q365" t="s">
        <v>13</v>
      </c>
      <c r="X365" t="s">
        <v>534</v>
      </c>
      <c r="Z365" t="s">
        <v>24</v>
      </c>
      <c r="AC365" t="s">
        <v>536</v>
      </c>
      <c r="AG365">
        <f>IF(ISERROR(VLOOKUP(#REF!,Usuarios[],3,FALSE)),0,VLOOKUP(#REF!,Usuarios[],3,FALSE))</f>
        <v>0</v>
      </c>
      <c r="AH365">
        <f>IF(ISERROR(VLOOKUP(#REF!,Usuarios[],2,FALSE)),0,VLOOKUP(#REF!,Usuarios[],2,FALSE))</f>
        <v>0</v>
      </c>
      <c r="AI365" t="str">
        <f>IF(EmocionesIniciales[[#This Row],[Date of Birth]]&gt;=2003,"Under 18", IF(EmocionesIniciales[[#This Row],[Date of Birth]]&gt;=1998,"From 18 to 23","Over 23"))</f>
        <v>Over 23</v>
      </c>
    </row>
    <row r="366" spans="1:35" x14ac:dyDescent="0.25">
      <c r="A366" s="1">
        <v>44354</v>
      </c>
      <c r="B366" t="s">
        <v>40</v>
      </c>
      <c r="N366" t="s">
        <v>17</v>
      </c>
      <c r="AG366">
        <f>IF(ISERROR(VLOOKUP(#REF!,Usuarios[],3,FALSE)),0,VLOOKUP(#REF!,Usuarios[],3,FALSE))</f>
        <v>0</v>
      </c>
      <c r="AH366">
        <f>IF(ISERROR(VLOOKUP(#REF!,Usuarios[],2,FALSE)),0,VLOOKUP(#REF!,Usuarios[],2,FALSE))</f>
        <v>0</v>
      </c>
      <c r="AI366" t="str">
        <f>IF(EmocionesIniciales[[#This Row],[Date of Birth]]&gt;=2003,"Under 18", IF(EmocionesIniciales[[#This Row],[Date of Birth]]&gt;=1998,"From 18 to 23","Over 23"))</f>
        <v>Over 23</v>
      </c>
    </row>
    <row r="367" spans="1:35" x14ac:dyDescent="0.25">
      <c r="A367" s="1">
        <v>44354</v>
      </c>
      <c r="B367" t="s">
        <v>40</v>
      </c>
      <c r="N367" t="s">
        <v>17</v>
      </c>
      <c r="AG367">
        <f>IF(ISERROR(VLOOKUP(#REF!,Usuarios[],3,FALSE)),0,VLOOKUP(#REF!,Usuarios[],3,FALSE))</f>
        <v>0</v>
      </c>
      <c r="AH367">
        <f>IF(ISERROR(VLOOKUP(#REF!,Usuarios[],2,FALSE)),0,VLOOKUP(#REF!,Usuarios[],2,FALSE))</f>
        <v>0</v>
      </c>
      <c r="AI367" t="str">
        <f>IF(EmocionesIniciales[[#This Row],[Date of Birth]]&gt;=2003,"Under 18", IF(EmocionesIniciales[[#This Row],[Date of Birth]]&gt;=1998,"From 18 to 23","Over 23"))</f>
        <v>Over 23</v>
      </c>
    </row>
    <row r="368" spans="1:35" x14ac:dyDescent="0.25">
      <c r="A368" s="1">
        <v>44340</v>
      </c>
      <c r="B368" t="s">
        <v>4835</v>
      </c>
      <c r="D368" t="s">
        <v>26</v>
      </c>
      <c r="F368" t="s">
        <v>16</v>
      </c>
      <c r="N368" t="s">
        <v>17</v>
      </c>
      <c r="AG368">
        <f>IF(ISERROR(VLOOKUP(#REF!,Usuarios[],3,FALSE)),0,VLOOKUP(#REF!,Usuarios[],3,FALSE))</f>
        <v>0</v>
      </c>
      <c r="AH368">
        <f>IF(ISERROR(VLOOKUP(#REF!,Usuarios[],2,FALSE)),0,VLOOKUP(#REF!,Usuarios[],2,FALSE))</f>
        <v>0</v>
      </c>
      <c r="AI368" t="str">
        <f>IF(EmocionesIniciales[[#This Row],[Date of Birth]]&gt;=2003,"Under 18", IF(EmocionesIniciales[[#This Row],[Date of Birth]]&gt;=1998,"From 18 to 23","Over 23"))</f>
        <v>Over 23</v>
      </c>
    </row>
    <row r="369" spans="1:35" x14ac:dyDescent="0.25">
      <c r="A369" s="1">
        <v>44340</v>
      </c>
      <c r="B369" t="s">
        <v>4791</v>
      </c>
      <c r="D369" t="s">
        <v>26</v>
      </c>
      <c r="H369" t="s">
        <v>19</v>
      </c>
      <c r="N369" t="s">
        <v>17</v>
      </c>
      <c r="T369" t="s">
        <v>22</v>
      </c>
      <c r="V369" t="s">
        <v>20</v>
      </c>
      <c r="AG369">
        <f>IF(ISERROR(VLOOKUP(#REF!,Usuarios[],3,FALSE)),0,VLOOKUP(#REF!,Usuarios[],3,FALSE))</f>
        <v>0</v>
      </c>
      <c r="AH369">
        <f>IF(ISERROR(VLOOKUP(#REF!,Usuarios[],2,FALSE)),0,VLOOKUP(#REF!,Usuarios[],2,FALSE))</f>
        <v>0</v>
      </c>
      <c r="AI369" t="str">
        <f>IF(EmocionesIniciales[[#This Row],[Date of Birth]]&gt;=2003,"Under 18", IF(EmocionesIniciales[[#This Row],[Date of Birth]]&gt;=1998,"From 18 to 23","Over 23"))</f>
        <v>Over 23</v>
      </c>
    </row>
    <row r="370" spans="1:35" x14ac:dyDescent="0.25">
      <c r="A370" s="1">
        <v>44326</v>
      </c>
      <c r="B370" t="s">
        <v>648</v>
      </c>
      <c r="N370" t="s">
        <v>17</v>
      </c>
      <c r="V370" t="s">
        <v>20</v>
      </c>
      <c r="W370" t="s">
        <v>2</v>
      </c>
      <c r="AG370">
        <f>IF(ISERROR(VLOOKUP(#REF!,Usuarios[],3,FALSE)),0,VLOOKUP(#REF!,Usuarios[],3,FALSE))</f>
        <v>0</v>
      </c>
      <c r="AH370">
        <f>IF(ISERROR(VLOOKUP(#REF!,Usuarios[],2,FALSE)),0,VLOOKUP(#REF!,Usuarios[],2,FALSE))</f>
        <v>0</v>
      </c>
      <c r="AI370" t="str">
        <f>IF(EmocionesIniciales[[#This Row],[Date of Birth]]&gt;=2003,"Under 18", IF(EmocionesIniciales[[#This Row],[Date of Birth]]&gt;=1998,"From 18 to 23","Over 23"))</f>
        <v>Over 23</v>
      </c>
    </row>
    <row r="371" spans="1:35" x14ac:dyDescent="0.25">
      <c r="A371" s="1">
        <v>44340</v>
      </c>
      <c r="B371" t="s">
        <v>1694</v>
      </c>
      <c r="E371" t="s">
        <v>11</v>
      </c>
      <c r="N371" t="s">
        <v>17</v>
      </c>
      <c r="W371" t="s">
        <v>2</v>
      </c>
      <c r="AG371">
        <f>IF(ISERROR(VLOOKUP(#REF!,Usuarios[],3,FALSE)),0,VLOOKUP(#REF!,Usuarios[],3,FALSE))</f>
        <v>0</v>
      </c>
      <c r="AH371">
        <f>IF(ISERROR(VLOOKUP(#REF!,Usuarios[],2,FALSE)),0,VLOOKUP(#REF!,Usuarios[],2,FALSE))</f>
        <v>0</v>
      </c>
      <c r="AI371" t="str">
        <f>IF(EmocionesIniciales[[#This Row],[Date of Birth]]&gt;=2003,"Under 18", IF(EmocionesIniciales[[#This Row],[Date of Birth]]&gt;=1998,"From 18 to 23","Over 23"))</f>
        <v>Over 23</v>
      </c>
    </row>
    <row r="372" spans="1:35" x14ac:dyDescent="0.25">
      <c r="A372" s="1">
        <v>44340</v>
      </c>
      <c r="B372" t="s">
        <v>4832</v>
      </c>
      <c r="F372" t="s">
        <v>16</v>
      </c>
      <c r="N372" t="s">
        <v>17</v>
      </c>
      <c r="U372" t="s">
        <v>18</v>
      </c>
      <c r="V372" t="s">
        <v>20</v>
      </c>
      <c r="W372" t="s">
        <v>2</v>
      </c>
      <c r="AG372">
        <f>IF(ISERROR(VLOOKUP(#REF!,Usuarios[],3,FALSE)),0,VLOOKUP(#REF!,Usuarios[],3,FALSE))</f>
        <v>0</v>
      </c>
      <c r="AH372">
        <f>IF(ISERROR(VLOOKUP(#REF!,Usuarios[],2,FALSE)),0,VLOOKUP(#REF!,Usuarios[],2,FALSE))</f>
        <v>0</v>
      </c>
      <c r="AI372" t="str">
        <f>IF(EmocionesIniciales[[#This Row],[Date of Birth]]&gt;=2003,"Under 18", IF(EmocionesIniciales[[#This Row],[Date of Birth]]&gt;=1998,"From 18 to 23","Over 23"))</f>
        <v>Over 23</v>
      </c>
    </row>
    <row r="373" spans="1:35" x14ac:dyDescent="0.25">
      <c r="A373" s="1">
        <v>44354</v>
      </c>
      <c r="B373" t="s">
        <v>4792</v>
      </c>
      <c r="D373" t="s">
        <v>26</v>
      </c>
      <c r="E373" t="s">
        <v>11</v>
      </c>
      <c r="J373" t="s">
        <v>31</v>
      </c>
      <c r="K373" t="s">
        <v>23</v>
      </c>
      <c r="M373" t="s">
        <v>15</v>
      </c>
      <c r="N373" t="s">
        <v>17</v>
      </c>
      <c r="P373" t="s">
        <v>32</v>
      </c>
      <c r="R373" t="s">
        <v>28</v>
      </c>
      <c r="W373" t="s">
        <v>2</v>
      </c>
      <c r="Z373" t="s">
        <v>24</v>
      </c>
      <c r="AG373">
        <f>IF(ISERROR(VLOOKUP(#REF!,Usuarios[],3,FALSE)),0,VLOOKUP(#REF!,Usuarios[],3,FALSE))</f>
        <v>0</v>
      </c>
      <c r="AH373">
        <f>IF(ISERROR(VLOOKUP(#REF!,Usuarios[],2,FALSE)),0,VLOOKUP(#REF!,Usuarios[],2,FALSE))</f>
        <v>0</v>
      </c>
      <c r="AI373" t="str">
        <f>IF(EmocionesIniciales[[#This Row],[Date of Birth]]&gt;=2003,"Under 18", IF(EmocionesIniciales[[#This Row],[Date of Birth]]&gt;=1998,"From 18 to 23","Over 23"))</f>
        <v>Over 23</v>
      </c>
    </row>
    <row r="374" spans="1:35" x14ac:dyDescent="0.25">
      <c r="A374" s="1">
        <v>44354</v>
      </c>
      <c r="B374" t="s">
        <v>4754</v>
      </c>
      <c r="E374" t="s">
        <v>11</v>
      </c>
      <c r="J374" t="s">
        <v>31</v>
      </c>
      <c r="K374" t="s">
        <v>23</v>
      </c>
      <c r="M374" t="s">
        <v>15</v>
      </c>
      <c r="N374" t="s">
        <v>17</v>
      </c>
      <c r="P374" t="s">
        <v>32</v>
      </c>
      <c r="R374" t="s">
        <v>28</v>
      </c>
      <c r="W374" t="s">
        <v>2</v>
      </c>
      <c r="Z374" t="s">
        <v>24</v>
      </c>
      <c r="AG374">
        <f>IF(ISERROR(VLOOKUP(#REF!,Usuarios[],3,FALSE)),0,VLOOKUP(#REF!,Usuarios[],3,FALSE))</f>
        <v>0</v>
      </c>
      <c r="AH374">
        <f>IF(ISERROR(VLOOKUP(#REF!,Usuarios[],2,FALSE)),0,VLOOKUP(#REF!,Usuarios[],2,FALSE))</f>
        <v>0</v>
      </c>
      <c r="AI374" t="str">
        <f>IF(EmocionesIniciales[[#This Row],[Date of Birth]]&gt;=2003,"Under 18", IF(EmocionesIniciales[[#This Row],[Date of Birth]]&gt;=1998,"From 18 to 23","Over 23"))</f>
        <v>Over 23</v>
      </c>
    </row>
    <row r="375" spans="1:35" x14ac:dyDescent="0.25">
      <c r="A375" s="1">
        <v>44312</v>
      </c>
      <c r="B375" t="s">
        <v>1711</v>
      </c>
      <c r="E375" t="s">
        <v>11</v>
      </c>
      <c r="J375" t="s">
        <v>31</v>
      </c>
      <c r="N375" t="s">
        <v>17</v>
      </c>
      <c r="S375" t="s">
        <v>1</v>
      </c>
      <c r="W375" t="s">
        <v>2</v>
      </c>
      <c r="AG375">
        <f>IF(ISERROR(VLOOKUP(#REF!,Usuarios[],3,FALSE)),0,VLOOKUP(#REF!,Usuarios[],3,FALSE))</f>
        <v>0</v>
      </c>
      <c r="AH375">
        <f>IF(ISERROR(VLOOKUP(#REF!,Usuarios[],2,FALSE)),0,VLOOKUP(#REF!,Usuarios[],2,FALSE))</f>
        <v>0</v>
      </c>
      <c r="AI375" t="str">
        <f>IF(EmocionesIniciales[[#This Row],[Date of Birth]]&gt;=2003,"Under 18", IF(EmocionesIniciales[[#This Row],[Date of Birth]]&gt;=1998,"From 18 to 23","Over 23"))</f>
        <v>Over 23</v>
      </c>
    </row>
    <row r="376" spans="1:35" x14ac:dyDescent="0.25">
      <c r="A376" s="1">
        <v>44312</v>
      </c>
      <c r="B376" t="s">
        <v>1683</v>
      </c>
      <c r="E376" t="s">
        <v>11</v>
      </c>
      <c r="J376" t="s">
        <v>31</v>
      </c>
      <c r="K376" t="s">
        <v>23</v>
      </c>
      <c r="N376" t="s">
        <v>17</v>
      </c>
      <c r="R376" t="s">
        <v>28</v>
      </c>
      <c r="S376" t="s">
        <v>1</v>
      </c>
      <c r="W376" t="s">
        <v>2</v>
      </c>
      <c r="Z376" t="s">
        <v>24</v>
      </c>
      <c r="AC376" t="s">
        <v>536</v>
      </c>
      <c r="AG376">
        <f>IF(ISERROR(VLOOKUP(#REF!,Usuarios[],3,FALSE)),0,VLOOKUP(#REF!,Usuarios[],3,FALSE))</f>
        <v>0</v>
      </c>
      <c r="AH376">
        <f>IF(ISERROR(VLOOKUP(#REF!,Usuarios[],2,FALSE)),0,VLOOKUP(#REF!,Usuarios[],2,FALSE))</f>
        <v>0</v>
      </c>
      <c r="AI376" t="str">
        <f>IF(EmocionesIniciales[[#This Row],[Date of Birth]]&gt;=2003,"Under 18", IF(EmocionesIniciales[[#This Row],[Date of Birth]]&gt;=1998,"From 18 to 23","Over 23"))</f>
        <v>Over 23</v>
      </c>
    </row>
    <row r="377" spans="1:35" x14ac:dyDescent="0.25">
      <c r="A377" s="1">
        <v>44340</v>
      </c>
      <c r="B377" t="s">
        <v>4903</v>
      </c>
      <c r="F377" t="s">
        <v>16</v>
      </c>
      <c r="N377" t="s">
        <v>17</v>
      </c>
      <c r="Y377" t="s">
        <v>0</v>
      </c>
      <c r="AG377">
        <f>IF(ISERROR(VLOOKUP(#REF!,Usuarios[],3,FALSE)),0,VLOOKUP(#REF!,Usuarios[],3,FALSE))</f>
        <v>0</v>
      </c>
      <c r="AH377">
        <f>IF(ISERROR(VLOOKUP(#REF!,Usuarios[],2,FALSE)),0,VLOOKUP(#REF!,Usuarios[],2,FALSE))</f>
        <v>0</v>
      </c>
      <c r="AI377" t="str">
        <f>IF(EmocionesIniciales[[#This Row],[Date of Birth]]&gt;=2003,"Under 18", IF(EmocionesIniciales[[#This Row],[Date of Birth]]&gt;=1998,"From 18 to 23","Over 23"))</f>
        <v>Over 23</v>
      </c>
    </row>
    <row r="378" spans="1:35" x14ac:dyDescent="0.25">
      <c r="A378" s="1">
        <v>44312</v>
      </c>
      <c r="B378" t="s">
        <v>571</v>
      </c>
      <c r="N378" t="s">
        <v>17</v>
      </c>
      <c r="S378" t="s">
        <v>1</v>
      </c>
      <c r="AG378">
        <f>IF(ISERROR(VLOOKUP(#REF!,Usuarios[],3,FALSE)),0,VLOOKUP(#REF!,Usuarios[],3,FALSE))</f>
        <v>0</v>
      </c>
      <c r="AH378">
        <f>IF(ISERROR(VLOOKUP(#REF!,Usuarios[],2,FALSE)),0,VLOOKUP(#REF!,Usuarios[],2,FALSE))</f>
        <v>0</v>
      </c>
      <c r="AI378" t="str">
        <f>IF(EmocionesIniciales[[#This Row],[Date of Birth]]&gt;=2003,"Under 18", IF(EmocionesIniciales[[#This Row],[Date of Birth]]&gt;=1998,"From 18 to 23","Over 23"))</f>
        <v>Over 23</v>
      </c>
    </row>
    <row r="379" spans="1:35" x14ac:dyDescent="0.25">
      <c r="A379" s="1">
        <v>44326</v>
      </c>
      <c r="B379" t="s">
        <v>4804</v>
      </c>
      <c r="E379" t="s">
        <v>11</v>
      </c>
      <c r="M379" t="s">
        <v>15</v>
      </c>
      <c r="N379" t="s">
        <v>17</v>
      </c>
      <c r="S379" t="s">
        <v>1</v>
      </c>
      <c r="W379" t="s">
        <v>2</v>
      </c>
      <c r="AG379">
        <f>IF(ISERROR(VLOOKUP(#REF!,Usuarios[],3,FALSE)),0,VLOOKUP(#REF!,Usuarios[],3,FALSE))</f>
        <v>0</v>
      </c>
      <c r="AH379">
        <f>IF(ISERROR(VLOOKUP(#REF!,Usuarios[],2,FALSE)),0,VLOOKUP(#REF!,Usuarios[],2,FALSE))</f>
        <v>0</v>
      </c>
      <c r="AI379" t="str">
        <f>IF(EmocionesIniciales[[#This Row],[Date of Birth]]&gt;=2003,"Under 18", IF(EmocionesIniciales[[#This Row],[Date of Birth]]&gt;=1998,"From 18 to 23","Over 23"))</f>
        <v>Over 23</v>
      </c>
    </row>
    <row r="380" spans="1:35" x14ac:dyDescent="0.25">
      <c r="A380" s="1">
        <v>44312</v>
      </c>
      <c r="B380" t="s">
        <v>624</v>
      </c>
      <c r="E380" t="s">
        <v>11</v>
      </c>
      <c r="N380" t="s">
        <v>17</v>
      </c>
      <c r="S380" t="s">
        <v>1</v>
      </c>
      <c r="AG380">
        <f>IF(ISERROR(VLOOKUP(#REF!,Usuarios[],3,FALSE)),0,VLOOKUP(#REF!,Usuarios[],3,FALSE))</f>
        <v>0</v>
      </c>
      <c r="AH380">
        <f>IF(ISERROR(VLOOKUP(#REF!,Usuarios[],2,FALSE)),0,VLOOKUP(#REF!,Usuarios[],2,FALSE))</f>
        <v>0</v>
      </c>
      <c r="AI380" t="str">
        <f>IF(EmocionesIniciales[[#This Row],[Date of Birth]]&gt;=2003,"Under 18", IF(EmocionesIniciales[[#This Row],[Date of Birth]]&gt;=1998,"From 18 to 23","Over 23"))</f>
        <v>Over 23</v>
      </c>
    </row>
    <row r="381" spans="1:35" x14ac:dyDescent="0.25">
      <c r="A381" s="1">
        <v>44312</v>
      </c>
      <c r="B381" t="s">
        <v>624</v>
      </c>
      <c r="E381" t="s">
        <v>11</v>
      </c>
      <c r="N381" t="s">
        <v>17</v>
      </c>
      <c r="S381" t="s">
        <v>1</v>
      </c>
      <c r="AG381">
        <f>IF(ISERROR(VLOOKUP(#REF!,Usuarios[],3,FALSE)),0,VLOOKUP(#REF!,Usuarios[],3,FALSE))</f>
        <v>0</v>
      </c>
      <c r="AH381">
        <f>IF(ISERROR(VLOOKUP(#REF!,Usuarios[],2,FALSE)),0,VLOOKUP(#REF!,Usuarios[],2,FALSE))</f>
        <v>0</v>
      </c>
      <c r="AI381" t="str">
        <f>IF(EmocionesIniciales[[#This Row],[Date of Birth]]&gt;=2003,"Under 18", IF(EmocionesIniciales[[#This Row],[Date of Birth]]&gt;=1998,"From 18 to 23","Over 23"))</f>
        <v>Over 23</v>
      </c>
    </row>
    <row r="382" spans="1:35" x14ac:dyDescent="0.25">
      <c r="A382" s="1">
        <v>44326</v>
      </c>
      <c r="B382" t="s">
        <v>1768</v>
      </c>
      <c r="E382" t="s">
        <v>11</v>
      </c>
      <c r="N382" t="s">
        <v>17</v>
      </c>
      <c r="S382" t="s">
        <v>1</v>
      </c>
      <c r="Z382" t="s">
        <v>24</v>
      </c>
      <c r="AG382">
        <f>IF(ISERROR(VLOOKUP(#REF!,Usuarios[],3,FALSE)),0,VLOOKUP(#REF!,Usuarios[],3,FALSE))</f>
        <v>0</v>
      </c>
      <c r="AH382">
        <f>IF(ISERROR(VLOOKUP(#REF!,Usuarios[],2,FALSE)),0,VLOOKUP(#REF!,Usuarios[],2,FALSE))</f>
        <v>0</v>
      </c>
      <c r="AI382" t="str">
        <f>IF(EmocionesIniciales[[#This Row],[Date of Birth]]&gt;=2003,"Under 18", IF(EmocionesIniciales[[#This Row],[Date of Birth]]&gt;=1998,"From 18 to 23","Over 23"))</f>
        <v>Over 23</v>
      </c>
    </row>
    <row r="383" spans="1:35" x14ac:dyDescent="0.25">
      <c r="A383" s="1">
        <v>44340</v>
      </c>
      <c r="B383" t="s">
        <v>558</v>
      </c>
      <c r="N383" t="s">
        <v>17</v>
      </c>
      <c r="O383" t="s">
        <v>12</v>
      </c>
      <c r="AG383">
        <f>IF(ISERROR(VLOOKUP(#REF!,Usuarios[],3,FALSE)),0,VLOOKUP(#REF!,Usuarios[],3,FALSE))</f>
        <v>0</v>
      </c>
      <c r="AH383">
        <f>IF(ISERROR(VLOOKUP(#REF!,Usuarios[],2,FALSE)),0,VLOOKUP(#REF!,Usuarios[],2,FALSE))</f>
        <v>0</v>
      </c>
      <c r="AI383" t="str">
        <f>IF(EmocionesIniciales[[#This Row],[Date of Birth]]&gt;=2003,"Under 18", IF(EmocionesIniciales[[#This Row],[Date of Birth]]&gt;=1998,"From 18 to 23","Over 23"))</f>
        <v>Over 23</v>
      </c>
    </row>
    <row r="384" spans="1:35" x14ac:dyDescent="0.25">
      <c r="A384" s="1">
        <v>44326</v>
      </c>
      <c r="B384" t="s">
        <v>4715</v>
      </c>
      <c r="D384" t="s">
        <v>26</v>
      </c>
      <c r="N384" t="s">
        <v>17</v>
      </c>
      <c r="O384" t="s">
        <v>12</v>
      </c>
      <c r="AG384">
        <f>IF(ISERROR(VLOOKUP(#REF!,Usuarios[],3,FALSE)),0,VLOOKUP(#REF!,Usuarios[],3,FALSE))</f>
        <v>0</v>
      </c>
      <c r="AH384">
        <f>IF(ISERROR(VLOOKUP(#REF!,Usuarios[],2,FALSE)),0,VLOOKUP(#REF!,Usuarios[],2,FALSE))</f>
        <v>0</v>
      </c>
      <c r="AI384" t="str">
        <f>IF(EmocionesIniciales[[#This Row],[Date of Birth]]&gt;=2003,"Under 18", IF(EmocionesIniciales[[#This Row],[Date of Birth]]&gt;=1998,"From 18 to 23","Over 23"))</f>
        <v>Over 23</v>
      </c>
    </row>
    <row r="385" spans="1:35" x14ac:dyDescent="0.25">
      <c r="A385" s="1">
        <v>44312</v>
      </c>
      <c r="B385" t="s">
        <v>1637</v>
      </c>
      <c r="D385" t="s">
        <v>26</v>
      </c>
      <c r="N385" t="s">
        <v>17</v>
      </c>
      <c r="O385" t="s">
        <v>12</v>
      </c>
      <c r="V385" t="s">
        <v>20</v>
      </c>
      <c r="AG385">
        <f>IF(ISERROR(VLOOKUP(#REF!,Usuarios[],3,FALSE)),0,VLOOKUP(#REF!,Usuarios[],3,FALSE))</f>
        <v>0</v>
      </c>
      <c r="AH385">
        <f>IF(ISERROR(VLOOKUP(#REF!,Usuarios[],2,FALSE)),0,VLOOKUP(#REF!,Usuarios[],2,FALSE))</f>
        <v>0</v>
      </c>
      <c r="AI385" t="str">
        <f>IF(EmocionesIniciales[[#This Row],[Date of Birth]]&gt;=2003,"Under 18", IF(EmocionesIniciales[[#This Row],[Date of Birth]]&gt;=1998,"From 18 to 23","Over 23"))</f>
        <v>Over 23</v>
      </c>
    </row>
    <row r="386" spans="1:35" x14ac:dyDescent="0.25">
      <c r="A386" s="1">
        <v>44340</v>
      </c>
      <c r="B386" t="s">
        <v>4901</v>
      </c>
      <c r="D386" t="s">
        <v>26</v>
      </c>
      <c r="E386" t="s">
        <v>11</v>
      </c>
      <c r="F386" t="s">
        <v>16</v>
      </c>
      <c r="H386" t="s">
        <v>19</v>
      </c>
      <c r="N386" t="s">
        <v>17</v>
      </c>
      <c r="O386" t="s">
        <v>12</v>
      </c>
      <c r="U386" t="s">
        <v>18</v>
      </c>
      <c r="V386" t="s">
        <v>20</v>
      </c>
      <c r="AF386" t="s">
        <v>30</v>
      </c>
      <c r="AG386">
        <f>IF(ISERROR(VLOOKUP(#REF!,Usuarios[],3,FALSE)),0,VLOOKUP(#REF!,Usuarios[],3,FALSE))</f>
        <v>0</v>
      </c>
      <c r="AH386">
        <f>IF(ISERROR(VLOOKUP(#REF!,Usuarios[],2,FALSE)),0,VLOOKUP(#REF!,Usuarios[],2,FALSE))</f>
        <v>0</v>
      </c>
      <c r="AI386" t="str">
        <f>IF(EmocionesIniciales[[#This Row],[Date of Birth]]&gt;=2003,"Under 18", IF(EmocionesIniciales[[#This Row],[Date of Birth]]&gt;=1998,"From 18 to 23","Over 23"))</f>
        <v>Over 23</v>
      </c>
    </row>
    <row r="387" spans="1:35" x14ac:dyDescent="0.25">
      <c r="A387" s="1">
        <v>44340</v>
      </c>
      <c r="B387" t="s">
        <v>4790</v>
      </c>
      <c r="D387" t="s">
        <v>26</v>
      </c>
      <c r="N387" t="s">
        <v>17</v>
      </c>
      <c r="O387" t="s">
        <v>12</v>
      </c>
      <c r="T387" t="s">
        <v>22</v>
      </c>
      <c r="Y387" t="s">
        <v>0</v>
      </c>
      <c r="AB387" t="s">
        <v>14</v>
      </c>
      <c r="AG387">
        <f>IF(ISERROR(VLOOKUP(#REF!,Usuarios[],3,FALSE)),0,VLOOKUP(#REF!,Usuarios[],3,FALSE))</f>
        <v>0</v>
      </c>
      <c r="AH387">
        <f>IF(ISERROR(VLOOKUP(#REF!,Usuarios[],2,FALSE)),0,VLOOKUP(#REF!,Usuarios[],2,FALSE))</f>
        <v>0</v>
      </c>
      <c r="AI387" t="str">
        <f>IF(EmocionesIniciales[[#This Row],[Date of Birth]]&gt;=2003,"Under 18", IF(EmocionesIniciales[[#This Row],[Date of Birth]]&gt;=1998,"From 18 to 23","Over 23"))</f>
        <v>Over 23</v>
      </c>
    </row>
    <row r="388" spans="1:35" x14ac:dyDescent="0.25">
      <c r="A388" s="1">
        <v>44326</v>
      </c>
      <c r="B388" t="s">
        <v>4788</v>
      </c>
      <c r="E388" t="s">
        <v>11</v>
      </c>
      <c r="F388" t="s">
        <v>16</v>
      </c>
      <c r="K388" t="s">
        <v>23</v>
      </c>
      <c r="N388" t="s">
        <v>17</v>
      </c>
      <c r="O388" t="s">
        <v>12</v>
      </c>
      <c r="P388" t="s">
        <v>32</v>
      </c>
      <c r="R388" t="s">
        <v>28</v>
      </c>
      <c r="S388" t="s">
        <v>1</v>
      </c>
      <c r="W388" t="s">
        <v>2</v>
      </c>
      <c r="Y388" t="s">
        <v>0</v>
      </c>
      <c r="Z388" t="s">
        <v>24</v>
      </c>
      <c r="AG388">
        <f>IF(ISERROR(VLOOKUP(#REF!,Usuarios[],3,FALSE)),0,VLOOKUP(#REF!,Usuarios[],3,FALSE))</f>
        <v>0</v>
      </c>
      <c r="AH388">
        <f>IF(ISERROR(VLOOKUP(#REF!,Usuarios[],2,FALSE)),0,VLOOKUP(#REF!,Usuarios[],2,FALSE))</f>
        <v>0</v>
      </c>
      <c r="AI388" t="str">
        <f>IF(EmocionesIniciales[[#This Row],[Date of Birth]]&gt;=2003,"Under 18", IF(EmocionesIniciales[[#This Row],[Date of Birth]]&gt;=1998,"From 18 to 23","Over 23"))</f>
        <v>Over 23</v>
      </c>
    </row>
    <row r="389" spans="1:35" x14ac:dyDescent="0.25">
      <c r="A389" s="1">
        <v>44340</v>
      </c>
      <c r="B389" t="s">
        <v>4736</v>
      </c>
      <c r="E389" t="s">
        <v>11</v>
      </c>
      <c r="G389" t="s">
        <v>29</v>
      </c>
      <c r="M389" t="s">
        <v>15</v>
      </c>
      <c r="N389" t="s">
        <v>17</v>
      </c>
      <c r="O389" t="s">
        <v>12</v>
      </c>
      <c r="P389" t="s">
        <v>32</v>
      </c>
      <c r="Q389" t="s">
        <v>13</v>
      </c>
      <c r="R389" t="s">
        <v>28</v>
      </c>
      <c r="S389" t="s">
        <v>1</v>
      </c>
      <c r="V389" t="s">
        <v>20</v>
      </c>
      <c r="W389" t="s">
        <v>2</v>
      </c>
      <c r="Y389" t="s">
        <v>0</v>
      </c>
      <c r="Z389" t="s">
        <v>24</v>
      </c>
      <c r="AA389" t="s">
        <v>535</v>
      </c>
      <c r="AE389" t="s">
        <v>27</v>
      </c>
      <c r="AG389">
        <f>IF(ISERROR(VLOOKUP(#REF!,Usuarios[],3,FALSE)),0,VLOOKUP(#REF!,Usuarios[],3,FALSE))</f>
        <v>0</v>
      </c>
      <c r="AH389">
        <f>IF(ISERROR(VLOOKUP(#REF!,Usuarios[],2,FALSE)),0,VLOOKUP(#REF!,Usuarios[],2,FALSE))</f>
        <v>0</v>
      </c>
      <c r="AI389" t="str">
        <f>IF(EmocionesIniciales[[#This Row],[Date of Birth]]&gt;=2003,"Under 18", IF(EmocionesIniciales[[#This Row],[Date of Birth]]&gt;=1998,"From 18 to 23","Over 23"))</f>
        <v>Over 23</v>
      </c>
    </row>
    <row r="390" spans="1:35" x14ac:dyDescent="0.25">
      <c r="A390" s="1">
        <v>44312</v>
      </c>
      <c r="B390" t="s">
        <v>1785</v>
      </c>
      <c r="D390" t="s">
        <v>26</v>
      </c>
      <c r="E390" t="s">
        <v>11</v>
      </c>
      <c r="N390" t="s">
        <v>17</v>
      </c>
      <c r="O390" t="s">
        <v>12</v>
      </c>
      <c r="S390" t="s">
        <v>1</v>
      </c>
      <c r="V390" t="s">
        <v>20</v>
      </c>
      <c r="W390" t="s">
        <v>2</v>
      </c>
      <c r="AG390">
        <f>IF(ISERROR(VLOOKUP(#REF!,Usuarios[],3,FALSE)),0,VLOOKUP(#REF!,Usuarios[],3,FALSE))</f>
        <v>0</v>
      </c>
      <c r="AH390">
        <f>IF(ISERROR(VLOOKUP(#REF!,Usuarios[],2,FALSE)),0,VLOOKUP(#REF!,Usuarios[],2,FALSE))</f>
        <v>0</v>
      </c>
      <c r="AI390" t="str">
        <f>IF(EmocionesIniciales[[#This Row],[Date of Birth]]&gt;=2003,"Under 18", IF(EmocionesIniciales[[#This Row],[Date of Birth]]&gt;=1998,"From 18 to 23","Over 23"))</f>
        <v>Over 23</v>
      </c>
    </row>
    <row r="391" spans="1:35" x14ac:dyDescent="0.25">
      <c r="A391" s="1">
        <v>44312</v>
      </c>
      <c r="B391" t="s">
        <v>1629</v>
      </c>
      <c r="E391" t="s">
        <v>11</v>
      </c>
      <c r="N391" t="s">
        <v>17</v>
      </c>
      <c r="O391" t="s">
        <v>12</v>
      </c>
      <c r="S391" t="s">
        <v>1</v>
      </c>
      <c r="AG391">
        <f>IF(ISERROR(VLOOKUP(#REF!,Usuarios[],3,FALSE)),0,VLOOKUP(#REF!,Usuarios[],3,FALSE))</f>
        <v>0</v>
      </c>
      <c r="AH391">
        <f>IF(ISERROR(VLOOKUP(#REF!,Usuarios[],2,FALSE)),0,VLOOKUP(#REF!,Usuarios[],2,FALSE))</f>
        <v>0</v>
      </c>
      <c r="AI391" t="str">
        <f>IF(EmocionesIniciales[[#This Row],[Date of Birth]]&gt;=2003,"Under 18", IF(EmocionesIniciales[[#This Row],[Date of Birth]]&gt;=1998,"From 18 to 23","Over 23"))</f>
        <v>Over 23</v>
      </c>
    </row>
    <row r="392" spans="1:35" x14ac:dyDescent="0.25">
      <c r="A392" s="1">
        <v>44312</v>
      </c>
      <c r="B392" t="s">
        <v>1825</v>
      </c>
      <c r="K392" t="s">
        <v>23</v>
      </c>
      <c r="M392" t="s">
        <v>15</v>
      </c>
      <c r="N392" t="s">
        <v>17</v>
      </c>
      <c r="O392" t="s">
        <v>12</v>
      </c>
      <c r="AG392">
        <f>IF(ISERROR(VLOOKUP(#REF!,Usuarios[],3,FALSE)),0,VLOOKUP(#REF!,Usuarios[],3,FALSE))</f>
        <v>0</v>
      </c>
      <c r="AH392">
        <f>IF(ISERROR(VLOOKUP(#REF!,Usuarios[],2,FALSE)),0,VLOOKUP(#REF!,Usuarios[],2,FALSE))</f>
        <v>0</v>
      </c>
      <c r="AI392" t="str">
        <f>IF(EmocionesIniciales[[#This Row],[Date of Birth]]&gt;=2003,"Under 18", IF(EmocionesIniciales[[#This Row],[Date of Birth]]&gt;=1998,"From 18 to 23","Over 23"))</f>
        <v>Over 23</v>
      </c>
    </row>
    <row r="393" spans="1:35" x14ac:dyDescent="0.25">
      <c r="A393" s="1">
        <v>44340</v>
      </c>
      <c r="B393" t="s">
        <v>4949</v>
      </c>
      <c r="E393" t="s">
        <v>11</v>
      </c>
      <c r="H393" t="s">
        <v>19</v>
      </c>
      <c r="N393" t="s">
        <v>17</v>
      </c>
      <c r="O393" t="s">
        <v>12</v>
      </c>
      <c r="AG393">
        <f>IF(ISERROR(VLOOKUP(#REF!,Usuarios[],3,FALSE)),0,VLOOKUP(#REF!,Usuarios[],3,FALSE))</f>
        <v>0</v>
      </c>
      <c r="AH393">
        <f>IF(ISERROR(VLOOKUP(#REF!,Usuarios[],2,FALSE)),0,VLOOKUP(#REF!,Usuarios[],2,FALSE))</f>
        <v>0</v>
      </c>
      <c r="AI393" t="str">
        <f>IF(EmocionesIniciales[[#This Row],[Date of Birth]]&gt;=2003,"Under 18", IF(EmocionesIniciales[[#This Row],[Date of Birth]]&gt;=1998,"From 18 to 23","Over 23"))</f>
        <v>Over 23</v>
      </c>
    </row>
    <row r="394" spans="1:35" x14ac:dyDescent="0.25">
      <c r="A394" s="1">
        <v>44340</v>
      </c>
      <c r="B394" t="s">
        <v>4921</v>
      </c>
      <c r="D394" t="s">
        <v>26</v>
      </c>
      <c r="N394" t="s">
        <v>17</v>
      </c>
      <c r="V394" t="s">
        <v>20</v>
      </c>
      <c r="W394" t="s">
        <v>2</v>
      </c>
      <c r="AD394" t="s">
        <v>25</v>
      </c>
      <c r="AF394" t="s">
        <v>30</v>
      </c>
      <c r="AG394">
        <f>IF(ISERROR(VLOOKUP(#REF!,Usuarios[],3,FALSE)),0,VLOOKUP(#REF!,Usuarios[],3,FALSE))</f>
        <v>0</v>
      </c>
      <c r="AH394">
        <f>IF(ISERROR(VLOOKUP(#REF!,Usuarios[],2,FALSE)),0,VLOOKUP(#REF!,Usuarios[],2,FALSE))</f>
        <v>0</v>
      </c>
      <c r="AI394" t="str">
        <f>IF(EmocionesIniciales[[#This Row],[Date of Birth]]&gt;=2003,"Under 18", IF(EmocionesIniciales[[#This Row],[Date of Birth]]&gt;=1998,"From 18 to 23","Over 23"))</f>
        <v>Over 23</v>
      </c>
    </row>
    <row r="395" spans="1:35" x14ac:dyDescent="0.25">
      <c r="A395" s="1">
        <v>44340</v>
      </c>
      <c r="B395" t="s">
        <v>4716</v>
      </c>
      <c r="C395" t="s">
        <v>10</v>
      </c>
      <c r="N395" t="s">
        <v>17</v>
      </c>
      <c r="O395" t="s">
        <v>12</v>
      </c>
      <c r="AG395">
        <f>IF(ISERROR(VLOOKUP(#REF!,Usuarios[],3,FALSE)),0,VLOOKUP(#REF!,Usuarios[],3,FALSE))</f>
        <v>0</v>
      </c>
      <c r="AH395">
        <f>IF(ISERROR(VLOOKUP(#REF!,Usuarios[],2,FALSE)),0,VLOOKUP(#REF!,Usuarios[],2,FALSE))</f>
        <v>0</v>
      </c>
      <c r="AI395" t="str">
        <f>IF(EmocionesIniciales[[#This Row],[Date of Birth]]&gt;=2003,"Under 18", IF(EmocionesIniciales[[#This Row],[Date of Birth]]&gt;=1998,"From 18 to 23","Over 23"))</f>
        <v>Over 23</v>
      </c>
    </row>
    <row r="396" spans="1:35" x14ac:dyDescent="0.25">
      <c r="A396" s="1">
        <v>44354</v>
      </c>
      <c r="B396" t="s">
        <v>4821</v>
      </c>
      <c r="E396" t="s">
        <v>11</v>
      </c>
      <c r="S396" t="s">
        <v>1</v>
      </c>
      <c r="W396" t="s">
        <v>2</v>
      </c>
      <c r="Y396" t="s">
        <v>0</v>
      </c>
      <c r="AG396">
        <f>IF(ISERROR(VLOOKUP(#REF!,Usuarios[],3,FALSE)),0,VLOOKUP(#REF!,Usuarios[],3,FALSE))</f>
        <v>0</v>
      </c>
      <c r="AH396">
        <f>IF(ISERROR(VLOOKUP(#REF!,Usuarios[],2,FALSE)),0,VLOOKUP(#REF!,Usuarios[],2,FALSE))</f>
        <v>0</v>
      </c>
      <c r="AI396" t="str">
        <f>IF(EmocionesIniciales[[#This Row],[Date of Birth]]&gt;=2003,"Under 18", IF(EmocionesIniciales[[#This Row],[Date of Birth]]&gt;=1998,"From 18 to 23","Over 23"))</f>
        <v>Over 23</v>
      </c>
    </row>
    <row r="397" spans="1:35" x14ac:dyDescent="0.25">
      <c r="A397" s="1">
        <v>44354</v>
      </c>
      <c r="B397" t="s">
        <v>4820</v>
      </c>
      <c r="M397" t="s">
        <v>15</v>
      </c>
      <c r="S397" t="s">
        <v>1</v>
      </c>
      <c r="Y397" t="s">
        <v>0</v>
      </c>
      <c r="AG397">
        <f>IF(ISERROR(VLOOKUP(#REF!,Usuarios[],3,FALSE)),0,VLOOKUP(#REF!,Usuarios[],3,FALSE))</f>
        <v>0</v>
      </c>
      <c r="AH397">
        <f>IF(ISERROR(VLOOKUP(#REF!,Usuarios[],2,FALSE)),0,VLOOKUP(#REF!,Usuarios[],2,FALSE))</f>
        <v>0</v>
      </c>
      <c r="AI397" t="str">
        <f>IF(EmocionesIniciales[[#This Row],[Date of Birth]]&gt;=2003,"Under 18", IF(EmocionesIniciales[[#This Row],[Date of Birth]]&gt;=1998,"From 18 to 23","Over 23"))</f>
        <v>Over 23</v>
      </c>
    </row>
    <row r="398" spans="1:35" x14ac:dyDescent="0.25">
      <c r="A398" s="1">
        <v>44354</v>
      </c>
      <c r="B398" t="s">
        <v>4680</v>
      </c>
      <c r="S398" t="s">
        <v>1</v>
      </c>
      <c r="AG398">
        <f>IF(ISERROR(VLOOKUP(#REF!,Usuarios[],3,FALSE)),0,VLOOKUP(#REF!,Usuarios[],3,FALSE))</f>
        <v>0</v>
      </c>
      <c r="AH398">
        <f>IF(ISERROR(VLOOKUP(#REF!,Usuarios[],2,FALSE)),0,VLOOKUP(#REF!,Usuarios[],2,FALSE))</f>
        <v>0</v>
      </c>
      <c r="AI398" t="str">
        <f>IF(EmocionesIniciales[[#This Row],[Date of Birth]]&gt;=2003,"Under 18", IF(EmocionesIniciales[[#This Row],[Date of Birth]]&gt;=1998,"From 18 to 23","Over 23"))</f>
        <v>Over 23</v>
      </c>
    </row>
    <row r="399" spans="1:35" x14ac:dyDescent="0.25">
      <c r="A399" s="1">
        <v>44354</v>
      </c>
      <c r="B399" t="s">
        <v>4680</v>
      </c>
      <c r="S399" t="s">
        <v>1</v>
      </c>
      <c r="AG399">
        <f>IF(ISERROR(VLOOKUP(#REF!,Usuarios[],3,FALSE)),0,VLOOKUP(#REF!,Usuarios[],3,FALSE))</f>
        <v>0</v>
      </c>
      <c r="AH399">
        <f>IF(ISERROR(VLOOKUP(#REF!,Usuarios[],2,FALSE)),0,VLOOKUP(#REF!,Usuarios[],2,FALSE))</f>
        <v>0</v>
      </c>
      <c r="AI399" t="str">
        <f>IF(EmocionesIniciales[[#This Row],[Date of Birth]]&gt;=2003,"Under 18", IF(EmocionesIniciales[[#This Row],[Date of Birth]]&gt;=1998,"From 18 to 23","Over 23"))</f>
        <v>Over 23</v>
      </c>
    </row>
    <row r="400" spans="1:35" x14ac:dyDescent="0.25">
      <c r="A400" s="1">
        <v>44354</v>
      </c>
      <c r="B400" t="s">
        <v>78</v>
      </c>
      <c r="O400" t="s">
        <v>12</v>
      </c>
      <c r="AG400">
        <f>IF(ISERROR(VLOOKUP(#REF!,Usuarios[],3,FALSE)),0,VLOOKUP(#REF!,Usuarios[],3,FALSE))</f>
        <v>0</v>
      </c>
      <c r="AH400">
        <f>IF(ISERROR(VLOOKUP(#REF!,Usuarios[],2,FALSE)),0,VLOOKUP(#REF!,Usuarios[],2,FALSE))</f>
        <v>0</v>
      </c>
      <c r="AI400" t="str">
        <f>IF(EmocionesIniciales[[#This Row],[Date of Birth]]&gt;=2003,"Under 18", IF(EmocionesIniciales[[#This Row],[Date of Birth]]&gt;=1998,"From 18 to 23","Over 23"))</f>
        <v>Over 23</v>
      </c>
    </row>
    <row r="401" spans="1:35" x14ac:dyDescent="0.25">
      <c r="A401" s="1">
        <v>44354</v>
      </c>
      <c r="B401" t="s">
        <v>78</v>
      </c>
      <c r="O401" t="s">
        <v>12</v>
      </c>
      <c r="AG401">
        <f>IF(ISERROR(VLOOKUP(#REF!,Usuarios[],3,FALSE)),0,VLOOKUP(#REF!,Usuarios[],3,FALSE))</f>
        <v>0</v>
      </c>
      <c r="AH401">
        <f>IF(ISERROR(VLOOKUP(#REF!,Usuarios[],2,FALSE)),0,VLOOKUP(#REF!,Usuarios[],2,FALSE))</f>
        <v>0</v>
      </c>
      <c r="AI401" t="str">
        <f>IF(EmocionesIniciales[[#This Row],[Date of Birth]]&gt;=2003,"Under 18", IF(EmocionesIniciales[[#This Row],[Date of Birth]]&gt;=1998,"From 18 to 23","Over 23"))</f>
        <v>Over 23</v>
      </c>
    </row>
    <row r="402" spans="1:35" x14ac:dyDescent="0.25">
      <c r="A402" s="1">
        <v>44340</v>
      </c>
      <c r="B402" t="s">
        <v>4965</v>
      </c>
      <c r="D402" t="s">
        <v>26</v>
      </c>
      <c r="O402" t="s">
        <v>12</v>
      </c>
      <c r="AG402">
        <f>IF(ISERROR(VLOOKUP(#REF!,Usuarios[],3,FALSE)),0,VLOOKUP(#REF!,Usuarios[],3,FALSE))</f>
        <v>0</v>
      </c>
      <c r="AH402">
        <f>IF(ISERROR(VLOOKUP(#REF!,Usuarios[],2,FALSE)),0,VLOOKUP(#REF!,Usuarios[],2,FALSE))</f>
        <v>0</v>
      </c>
      <c r="AI402" t="str">
        <f>IF(EmocionesIniciales[[#This Row],[Date of Birth]]&gt;=2003,"Under 18", IF(EmocionesIniciales[[#This Row],[Date of Birth]]&gt;=1998,"From 18 to 23","Over 23"))</f>
        <v>Over 23</v>
      </c>
    </row>
    <row r="403" spans="1:35" x14ac:dyDescent="0.25">
      <c r="A403" s="1">
        <v>44326</v>
      </c>
      <c r="B403" t="s">
        <v>4751</v>
      </c>
      <c r="E403" t="s">
        <v>11</v>
      </c>
      <c r="O403" t="s">
        <v>12</v>
      </c>
      <c r="S403" t="s">
        <v>1</v>
      </c>
      <c r="U403" t="s">
        <v>18</v>
      </c>
      <c r="AG403">
        <f>IF(ISERROR(VLOOKUP(#REF!,Usuarios[],3,FALSE)),0,VLOOKUP(#REF!,Usuarios[],3,FALSE))</f>
        <v>0</v>
      </c>
      <c r="AH403">
        <f>IF(ISERROR(VLOOKUP(#REF!,Usuarios[],2,FALSE)),0,VLOOKUP(#REF!,Usuarios[],2,FALSE))</f>
        <v>0</v>
      </c>
      <c r="AI403" t="str">
        <f>IF(EmocionesIniciales[[#This Row],[Date of Birth]]&gt;=2003,"Under 18", IF(EmocionesIniciales[[#This Row],[Date of Birth]]&gt;=1998,"From 18 to 23","Over 23"))</f>
        <v>Over 23</v>
      </c>
    </row>
    <row r="404" spans="1:35" x14ac:dyDescent="0.25">
      <c r="A404" s="1">
        <v>44312</v>
      </c>
      <c r="B404" t="s">
        <v>1750</v>
      </c>
      <c r="O404" t="s">
        <v>12</v>
      </c>
      <c r="U404" t="s">
        <v>18</v>
      </c>
      <c r="V404" t="s">
        <v>20</v>
      </c>
      <c r="AG404">
        <f>IF(ISERROR(VLOOKUP(#REF!,Usuarios[],3,FALSE)),0,VLOOKUP(#REF!,Usuarios[],3,FALSE))</f>
        <v>0</v>
      </c>
      <c r="AH404">
        <f>IF(ISERROR(VLOOKUP(#REF!,Usuarios[],2,FALSE)),0,VLOOKUP(#REF!,Usuarios[],2,FALSE))</f>
        <v>0</v>
      </c>
      <c r="AI404" t="str">
        <f>IF(EmocionesIniciales[[#This Row],[Date of Birth]]&gt;=2003,"Under 18", IF(EmocionesIniciales[[#This Row],[Date of Birth]]&gt;=1998,"From 18 to 23","Over 23"))</f>
        <v>Over 23</v>
      </c>
    </row>
    <row r="405" spans="1:35" x14ac:dyDescent="0.25">
      <c r="A405" s="1">
        <v>44326</v>
      </c>
      <c r="B405" t="s">
        <v>4856</v>
      </c>
      <c r="O405" t="s">
        <v>12</v>
      </c>
      <c r="U405" t="s">
        <v>18</v>
      </c>
      <c r="V405" t="s">
        <v>20</v>
      </c>
      <c r="AB405" t="s">
        <v>14</v>
      </c>
      <c r="AG405">
        <f>IF(ISERROR(VLOOKUP(#REF!,Usuarios[],3,FALSE)),0,VLOOKUP(#REF!,Usuarios[],3,FALSE))</f>
        <v>0</v>
      </c>
      <c r="AH405">
        <f>IF(ISERROR(VLOOKUP(#REF!,Usuarios[],2,FALSE)),0,VLOOKUP(#REF!,Usuarios[],2,FALSE))</f>
        <v>0</v>
      </c>
      <c r="AI405" t="str">
        <f>IF(EmocionesIniciales[[#This Row],[Date of Birth]]&gt;=2003,"Under 18", IF(EmocionesIniciales[[#This Row],[Date of Birth]]&gt;=1998,"From 18 to 23","Over 23"))</f>
        <v>Over 23</v>
      </c>
    </row>
    <row r="406" spans="1:35" x14ac:dyDescent="0.25">
      <c r="A406" s="1">
        <v>44354</v>
      </c>
      <c r="B406" t="s">
        <v>49</v>
      </c>
      <c r="U406" t="s">
        <v>18</v>
      </c>
      <c r="AG406">
        <f>IF(ISERROR(VLOOKUP(#REF!,Usuarios[],3,FALSE)),0,VLOOKUP(#REF!,Usuarios[],3,FALSE))</f>
        <v>0</v>
      </c>
      <c r="AH406">
        <f>IF(ISERROR(VLOOKUP(#REF!,Usuarios[],2,FALSE)),0,VLOOKUP(#REF!,Usuarios[],2,FALSE))</f>
        <v>0</v>
      </c>
      <c r="AI406" t="str">
        <f>IF(EmocionesIniciales[[#This Row],[Date of Birth]]&gt;=2003,"Under 18", IF(EmocionesIniciales[[#This Row],[Date of Birth]]&gt;=1998,"From 18 to 23","Over 23"))</f>
        <v>Over 23</v>
      </c>
    </row>
    <row r="407" spans="1:35" x14ac:dyDescent="0.25">
      <c r="A407" s="1">
        <v>44326</v>
      </c>
      <c r="B407" t="s">
        <v>49</v>
      </c>
      <c r="U407" t="s">
        <v>18</v>
      </c>
      <c r="AG407">
        <f>IF(ISERROR(VLOOKUP(#REF!,Usuarios[],3,FALSE)),0,VLOOKUP(#REF!,Usuarios[],3,FALSE))</f>
        <v>0</v>
      </c>
      <c r="AH407">
        <f>IF(ISERROR(VLOOKUP(#REF!,Usuarios[],2,FALSE)),0,VLOOKUP(#REF!,Usuarios[],2,FALSE))</f>
        <v>0</v>
      </c>
      <c r="AI407" t="str">
        <f>IF(EmocionesIniciales[[#This Row],[Date of Birth]]&gt;=2003,"Under 18", IF(EmocionesIniciales[[#This Row],[Date of Birth]]&gt;=1998,"From 18 to 23","Over 23"))</f>
        <v>Over 23</v>
      </c>
    </row>
    <row r="408" spans="1:35" x14ac:dyDescent="0.25">
      <c r="A408" s="1">
        <v>44312</v>
      </c>
      <c r="B408" t="s">
        <v>1814</v>
      </c>
      <c r="D408" t="s">
        <v>26</v>
      </c>
      <c r="L408" t="s">
        <v>21</v>
      </c>
      <c r="Q408" t="s">
        <v>13</v>
      </c>
      <c r="U408" t="s">
        <v>18</v>
      </c>
      <c r="V408" t="s">
        <v>20</v>
      </c>
      <c r="AD408" t="s">
        <v>25</v>
      </c>
      <c r="AG408">
        <f>IF(ISERROR(VLOOKUP(#REF!,Usuarios[],3,FALSE)),0,VLOOKUP(#REF!,Usuarios[],3,FALSE))</f>
        <v>0</v>
      </c>
      <c r="AH408">
        <f>IF(ISERROR(VLOOKUP(#REF!,Usuarios[],2,FALSE)),0,VLOOKUP(#REF!,Usuarios[],2,FALSE))</f>
        <v>0</v>
      </c>
      <c r="AI408" t="str">
        <f>IF(EmocionesIniciales[[#This Row],[Date of Birth]]&gt;=2003,"Under 18", IF(EmocionesIniciales[[#This Row],[Date of Birth]]&gt;=1998,"From 18 to 23","Over 23"))</f>
        <v>Over 23</v>
      </c>
    </row>
    <row r="409" spans="1:35" x14ac:dyDescent="0.25">
      <c r="A409" s="1">
        <v>44354</v>
      </c>
      <c r="B409" t="s">
        <v>4953</v>
      </c>
      <c r="D409" t="s">
        <v>26</v>
      </c>
      <c r="I409" t="s">
        <v>4</v>
      </c>
      <c r="L409" t="s">
        <v>21</v>
      </c>
      <c r="U409" t="s">
        <v>18</v>
      </c>
      <c r="V409" t="s">
        <v>20</v>
      </c>
      <c r="AB409" t="s">
        <v>14</v>
      </c>
      <c r="AD409" t="s">
        <v>25</v>
      </c>
      <c r="AG409">
        <f>IF(ISERROR(VLOOKUP(#REF!,Usuarios[],3,FALSE)),0,VLOOKUP(#REF!,Usuarios[],3,FALSE))</f>
        <v>0</v>
      </c>
      <c r="AH409">
        <f>IF(ISERROR(VLOOKUP(#REF!,Usuarios[],2,FALSE)),0,VLOOKUP(#REF!,Usuarios[],2,FALSE))</f>
        <v>0</v>
      </c>
      <c r="AI409" t="str">
        <f>IF(EmocionesIniciales[[#This Row],[Date of Birth]]&gt;=2003,"Under 18", IF(EmocionesIniciales[[#This Row],[Date of Birth]]&gt;=1998,"From 18 to 23","Over 23"))</f>
        <v>Over 23</v>
      </c>
    </row>
    <row r="410" spans="1:35" x14ac:dyDescent="0.25">
      <c r="A410" s="1">
        <v>44326</v>
      </c>
      <c r="B410" t="s">
        <v>4958</v>
      </c>
      <c r="T410" t="s">
        <v>22</v>
      </c>
      <c r="U410" t="s">
        <v>18</v>
      </c>
      <c r="AD410" t="s">
        <v>25</v>
      </c>
      <c r="AG410">
        <f>IF(ISERROR(VLOOKUP(#REF!,Usuarios[],3,FALSE)),0,VLOOKUP(#REF!,Usuarios[],3,FALSE))</f>
        <v>0</v>
      </c>
      <c r="AH410">
        <f>IF(ISERROR(VLOOKUP(#REF!,Usuarios[],2,FALSE)),0,VLOOKUP(#REF!,Usuarios[],2,FALSE))</f>
        <v>0</v>
      </c>
      <c r="AI410" t="str">
        <f>IF(EmocionesIniciales[[#This Row],[Date of Birth]]&gt;=2003,"Under 18", IF(EmocionesIniciales[[#This Row],[Date of Birth]]&gt;=1998,"From 18 to 23","Over 23"))</f>
        <v>Over 23</v>
      </c>
    </row>
    <row r="411" spans="1:35" x14ac:dyDescent="0.25">
      <c r="A411" s="1">
        <v>44354</v>
      </c>
      <c r="B411" t="s">
        <v>1781</v>
      </c>
      <c r="C411" t="s">
        <v>10</v>
      </c>
      <c r="D411" t="s">
        <v>26</v>
      </c>
      <c r="V411" t="s">
        <v>20</v>
      </c>
      <c r="AG411">
        <f>IF(ISERROR(VLOOKUP(#REF!,Usuarios[],3,FALSE)),0,VLOOKUP(#REF!,Usuarios[],3,FALSE))</f>
        <v>0</v>
      </c>
      <c r="AH411">
        <f>IF(ISERROR(VLOOKUP(#REF!,Usuarios[],2,FALSE)),0,VLOOKUP(#REF!,Usuarios[],2,FALSE))</f>
        <v>0</v>
      </c>
      <c r="AI411" t="str">
        <f>IF(EmocionesIniciales[[#This Row],[Date of Birth]]&gt;=2003,"Under 18", IF(EmocionesIniciales[[#This Row],[Date of Birth]]&gt;=1998,"From 18 to 23","Over 23"))</f>
        <v>Over 23</v>
      </c>
    </row>
    <row r="412" spans="1:35" x14ac:dyDescent="0.25">
      <c r="A412" s="1">
        <v>44326</v>
      </c>
      <c r="B412" t="s">
        <v>4735</v>
      </c>
      <c r="C412" t="s">
        <v>10</v>
      </c>
      <c r="D412" t="s">
        <v>26</v>
      </c>
      <c r="E412" t="s">
        <v>11</v>
      </c>
      <c r="F412" t="s">
        <v>16</v>
      </c>
      <c r="J412" t="s">
        <v>31</v>
      </c>
      <c r="M412" t="s">
        <v>15</v>
      </c>
      <c r="P412" t="s">
        <v>32</v>
      </c>
      <c r="Q412" t="s">
        <v>13</v>
      </c>
      <c r="R412" t="s">
        <v>28</v>
      </c>
      <c r="V412" t="s">
        <v>20</v>
      </c>
      <c r="W412" t="s">
        <v>2</v>
      </c>
      <c r="X412" t="s">
        <v>534</v>
      </c>
      <c r="Y412" t="s">
        <v>0</v>
      </c>
      <c r="Z412" t="s">
        <v>24</v>
      </c>
      <c r="AC412" t="s">
        <v>536</v>
      </c>
      <c r="AG412">
        <f>IF(ISERROR(VLOOKUP(#REF!,Usuarios[],3,FALSE)),0,VLOOKUP(#REF!,Usuarios[],3,FALSE))</f>
        <v>0</v>
      </c>
      <c r="AH412">
        <f>IF(ISERROR(VLOOKUP(#REF!,Usuarios[],2,FALSE)),0,VLOOKUP(#REF!,Usuarios[],2,FALSE))</f>
        <v>0</v>
      </c>
      <c r="AI412" t="str">
        <f>IF(EmocionesIniciales[[#This Row],[Date of Birth]]&gt;=2003,"Under 18", IF(EmocionesIniciales[[#This Row],[Date of Birth]]&gt;=1998,"From 18 to 23","Over 23"))</f>
        <v>Over 23</v>
      </c>
    </row>
    <row r="413" spans="1:35" x14ac:dyDescent="0.25">
      <c r="A413" s="1">
        <v>44312</v>
      </c>
      <c r="B413" t="s">
        <v>1652</v>
      </c>
      <c r="C413" t="s">
        <v>10</v>
      </c>
      <c r="E413" t="s">
        <v>11</v>
      </c>
      <c r="H413" t="s">
        <v>19</v>
      </c>
      <c r="S413" t="s">
        <v>1</v>
      </c>
      <c r="U413" t="s">
        <v>18</v>
      </c>
      <c r="Y413" t="s">
        <v>0</v>
      </c>
      <c r="AG413">
        <f>IF(ISERROR(VLOOKUP(#REF!,Usuarios[],3,FALSE)),0,VLOOKUP(#REF!,Usuarios[],3,FALSE))</f>
        <v>0</v>
      </c>
      <c r="AH413">
        <f>IF(ISERROR(VLOOKUP(#REF!,Usuarios[],2,FALSE)),0,VLOOKUP(#REF!,Usuarios[],2,FALSE))</f>
        <v>0</v>
      </c>
      <c r="AI413" t="str">
        <f>IF(EmocionesIniciales[[#This Row],[Date of Birth]]&gt;=2003,"Under 18", IF(EmocionesIniciales[[#This Row],[Date of Birth]]&gt;=1998,"From 18 to 23","Over 23"))</f>
        <v>Over 23</v>
      </c>
    </row>
    <row r="414" spans="1:35" x14ac:dyDescent="0.25">
      <c r="A414" s="1">
        <v>44340</v>
      </c>
      <c r="B414" t="s">
        <v>1635</v>
      </c>
      <c r="C414" t="s">
        <v>10</v>
      </c>
      <c r="O414" t="s">
        <v>12</v>
      </c>
      <c r="AG414">
        <f>IF(ISERROR(VLOOKUP(#REF!,Usuarios[],3,FALSE)),0,VLOOKUP(#REF!,Usuarios[],3,FALSE))</f>
        <v>0</v>
      </c>
      <c r="AH414">
        <f>IF(ISERROR(VLOOKUP(#REF!,Usuarios[],2,FALSE)),0,VLOOKUP(#REF!,Usuarios[],2,FALSE))</f>
        <v>0</v>
      </c>
      <c r="AI414" t="str">
        <f>IF(EmocionesIniciales[[#This Row],[Date of Birth]]&gt;=2003,"Under 18", IF(EmocionesIniciales[[#This Row],[Date of Birth]]&gt;=1998,"From 18 to 23","Over 23"))</f>
        <v>Over 23</v>
      </c>
    </row>
    <row r="415" spans="1:35" x14ac:dyDescent="0.25">
      <c r="A415" s="1">
        <v>44326</v>
      </c>
      <c r="B415" t="s">
        <v>1635</v>
      </c>
      <c r="C415" t="s">
        <v>10</v>
      </c>
      <c r="O415" t="s">
        <v>12</v>
      </c>
      <c r="AG415">
        <f>IF(ISERROR(VLOOKUP(#REF!,Usuarios[],3,FALSE)),0,VLOOKUP(#REF!,Usuarios[],3,FALSE))</f>
        <v>0</v>
      </c>
      <c r="AH415">
        <f>IF(ISERROR(VLOOKUP(#REF!,Usuarios[],2,FALSE)),0,VLOOKUP(#REF!,Usuarios[],2,FALSE))</f>
        <v>0</v>
      </c>
      <c r="AI415" t="str">
        <f>IF(EmocionesIniciales[[#This Row],[Date of Birth]]&gt;=2003,"Under 18", IF(EmocionesIniciales[[#This Row],[Date of Birth]]&gt;=1998,"From 18 to 23","Over 23"))</f>
        <v>Over 23</v>
      </c>
    </row>
    <row r="416" spans="1:35" x14ac:dyDescent="0.25">
      <c r="A416" s="1">
        <v>44326</v>
      </c>
      <c r="B416" t="s">
        <v>4919</v>
      </c>
      <c r="C416" t="s">
        <v>10</v>
      </c>
      <c r="D416" t="s">
        <v>26</v>
      </c>
      <c r="O416" t="s">
        <v>12</v>
      </c>
      <c r="U416" t="s">
        <v>18</v>
      </c>
      <c r="V416" t="s">
        <v>20</v>
      </c>
      <c r="AG416">
        <f>IF(ISERROR(VLOOKUP(#REF!,Usuarios[],3,FALSE)),0,VLOOKUP(#REF!,Usuarios[],3,FALSE))</f>
        <v>0</v>
      </c>
      <c r="AH416">
        <f>IF(ISERROR(VLOOKUP(#REF!,Usuarios[],2,FALSE)),0,VLOOKUP(#REF!,Usuarios[],2,FALSE))</f>
        <v>0</v>
      </c>
      <c r="AI416" t="str">
        <f>IF(EmocionesIniciales[[#This Row],[Date of Birth]]&gt;=2003,"Under 18", IF(EmocionesIniciales[[#This Row],[Date of Birth]]&gt;=1998,"From 18 to 23","Over 23"))</f>
        <v>Over 23</v>
      </c>
    </row>
    <row r="417" spans="1:35" x14ac:dyDescent="0.25">
      <c r="A417" s="1">
        <v>44312</v>
      </c>
      <c r="B417" t="s">
        <v>1816</v>
      </c>
      <c r="C417" t="s">
        <v>10</v>
      </c>
      <c r="D417" t="s">
        <v>26</v>
      </c>
      <c r="L417" t="s">
        <v>21</v>
      </c>
      <c r="O417" t="s">
        <v>12</v>
      </c>
      <c r="Q417" t="s">
        <v>13</v>
      </c>
      <c r="U417" t="s">
        <v>18</v>
      </c>
      <c r="V417" t="s">
        <v>20</v>
      </c>
      <c r="AB417" t="s">
        <v>14</v>
      </c>
      <c r="AC417" t="s">
        <v>536</v>
      </c>
      <c r="AG417">
        <f>IF(ISERROR(VLOOKUP(#REF!,Usuarios[],3,FALSE)),0,VLOOKUP(#REF!,Usuarios[],3,FALSE))</f>
        <v>0</v>
      </c>
      <c r="AH417">
        <f>IF(ISERROR(VLOOKUP(#REF!,Usuarios[],2,FALSE)),0,VLOOKUP(#REF!,Usuarios[],2,FALSE))</f>
        <v>0</v>
      </c>
      <c r="AI417" t="str">
        <f>IF(EmocionesIniciales[[#This Row],[Date of Birth]]&gt;=2003,"Under 18", IF(EmocionesIniciales[[#This Row],[Date of Birth]]&gt;=1998,"From 18 to 23","Over 23"))</f>
        <v>Over 23</v>
      </c>
    </row>
    <row r="418" spans="1:35" x14ac:dyDescent="0.25">
      <c r="A418" s="1">
        <v>44326</v>
      </c>
      <c r="B418" t="s">
        <v>4899</v>
      </c>
      <c r="C418" t="s">
        <v>10</v>
      </c>
      <c r="E418" t="s">
        <v>11</v>
      </c>
      <c r="F418" t="s">
        <v>16</v>
      </c>
      <c r="H418" t="s">
        <v>19</v>
      </c>
      <c r="O418" t="s">
        <v>12</v>
      </c>
      <c r="P418" t="s">
        <v>32</v>
      </c>
      <c r="Q418" t="s">
        <v>13</v>
      </c>
      <c r="S418" t="s">
        <v>1</v>
      </c>
      <c r="U418" t="s">
        <v>18</v>
      </c>
      <c r="V418" t="s">
        <v>20</v>
      </c>
      <c r="W418" t="s">
        <v>2</v>
      </c>
      <c r="AB418" t="s">
        <v>14</v>
      </c>
      <c r="AD418" t="s">
        <v>25</v>
      </c>
      <c r="AF418" t="s">
        <v>30</v>
      </c>
      <c r="AG418">
        <f>IF(ISERROR(VLOOKUP(#REF!,Usuarios[],3,FALSE)),0,VLOOKUP(#REF!,Usuarios[],3,FALSE))</f>
        <v>0</v>
      </c>
      <c r="AH418">
        <f>IF(ISERROR(VLOOKUP(#REF!,Usuarios[],2,FALSE)),0,VLOOKUP(#REF!,Usuarios[],2,FALSE))</f>
        <v>0</v>
      </c>
      <c r="AI418" t="str">
        <f>IF(EmocionesIniciales[[#This Row],[Date of Birth]]&gt;=2003,"Under 18", IF(EmocionesIniciales[[#This Row],[Date of Birth]]&gt;=1998,"From 18 to 23","Over 23"))</f>
        <v>Over 23</v>
      </c>
    </row>
    <row r="419" spans="1:35" x14ac:dyDescent="0.25">
      <c r="A419" s="1">
        <v>44312</v>
      </c>
      <c r="B419" t="s">
        <v>1813</v>
      </c>
      <c r="C419" t="s">
        <v>10</v>
      </c>
      <c r="H419" t="s">
        <v>19</v>
      </c>
      <c r="O419" t="s">
        <v>12</v>
      </c>
      <c r="AG419">
        <f>IF(ISERROR(VLOOKUP(#REF!,Usuarios[],3,FALSE)),0,VLOOKUP(#REF!,Usuarios[],3,FALSE))</f>
        <v>0</v>
      </c>
      <c r="AH419">
        <f>IF(ISERROR(VLOOKUP(#REF!,Usuarios[],2,FALSE)),0,VLOOKUP(#REF!,Usuarios[],2,FALSE))</f>
        <v>0</v>
      </c>
      <c r="AI419" t="str">
        <f>IF(EmocionesIniciales[[#This Row],[Date of Birth]]&gt;=2003,"Under 18", IF(EmocionesIniciales[[#This Row],[Date of Birth]]&gt;=1998,"From 18 to 23","Over 23"))</f>
        <v>Over 23</v>
      </c>
    </row>
    <row r="420" spans="1:35" x14ac:dyDescent="0.25">
      <c r="A420" s="1">
        <v>44340</v>
      </c>
      <c r="B420" t="s">
        <v>4840</v>
      </c>
      <c r="C420" t="s">
        <v>10</v>
      </c>
      <c r="O420" t="s">
        <v>12</v>
      </c>
      <c r="AB420" t="s">
        <v>14</v>
      </c>
      <c r="AG420">
        <f>IF(ISERROR(VLOOKUP(#REF!,Usuarios[],3,FALSE)),0,VLOOKUP(#REF!,Usuarios[],3,FALSE))</f>
        <v>0</v>
      </c>
      <c r="AH420">
        <f>IF(ISERROR(VLOOKUP(#REF!,Usuarios[],2,FALSE)),0,VLOOKUP(#REF!,Usuarios[],2,FALSE))</f>
        <v>0</v>
      </c>
      <c r="AI420" t="str">
        <f>IF(EmocionesIniciales[[#This Row],[Date of Birth]]&gt;=2003,"Under 18", IF(EmocionesIniciales[[#This Row],[Date of Birth]]&gt;=1998,"From 18 to 23","Over 23"))</f>
        <v>Over 23</v>
      </c>
    </row>
    <row r="421" spans="1:35" x14ac:dyDescent="0.25">
      <c r="A421" s="1">
        <v>44312</v>
      </c>
      <c r="B421" t="s">
        <v>1815</v>
      </c>
      <c r="C421" t="s">
        <v>10</v>
      </c>
      <c r="D421" t="s">
        <v>26</v>
      </c>
      <c r="Q421" t="s">
        <v>13</v>
      </c>
      <c r="U421" t="s">
        <v>18</v>
      </c>
      <c r="V421" t="s">
        <v>20</v>
      </c>
      <c r="AC421" t="s">
        <v>536</v>
      </c>
      <c r="AD421" t="s">
        <v>25</v>
      </c>
      <c r="AG421">
        <f>IF(ISERROR(VLOOKUP(#REF!,Usuarios[],3,FALSE)),0,VLOOKUP(#REF!,Usuarios[],3,FALSE))</f>
        <v>0</v>
      </c>
      <c r="AH421">
        <f>IF(ISERROR(VLOOKUP(#REF!,Usuarios[],2,FALSE)),0,VLOOKUP(#REF!,Usuarios[],2,FALSE))</f>
        <v>0</v>
      </c>
      <c r="AI421" t="str">
        <f>IF(EmocionesIniciales[[#This Row],[Date of Birth]]&gt;=2003,"Under 18", IF(EmocionesIniciales[[#This Row],[Date of Birth]]&gt;=1998,"From 18 to 23","Over 23"))</f>
        <v>Over 23</v>
      </c>
    </row>
    <row r="422" spans="1:35" x14ac:dyDescent="0.25">
      <c r="A422" s="1">
        <v>44340</v>
      </c>
      <c r="B422" t="s">
        <v>4753</v>
      </c>
      <c r="C422" t="s">
        <v>10</v>
      </c>
      <c r="H422" t="s">
        <v>19</v>
      </c>
      <c r="K422" t="s">
        <v>23</v>
      </c>
      <c r="U422" t="s">
        <v>18</v>
      </c>
      <c r="AD422" t="s">
        <v>25</v>
      </c>
      <c r="AF422" t="s">
        <v>30</v>
      </c>
      <c r="AG422">
        <f>IF(ISERROR(VLOOKUP(#REF!,Usuarios[],3,FALSE)),0,VLOOKUP(#REF!,Usuarios[],3,FALSE))</f>
        <v>0</v>
      </c>
      <c r="AH422">
        <f>IF(ISERROR(VLOOKUP(#REF!,Usuarios[],2,FALSE)),0,VLOOKUP(#REF!,Usuarios[],2,FALSE))</f>
        <v>0</v>
      </c>
      <c r="AI422" t="str">
        <f>IF(EmocionesIniciales[[#This Row],[Date of Birth]]&gt;=2003,"Under 18", IF(EmocionesIniciales[[#This Row],[Date of Birth]]&gt;=1998,"From 18 to 23","Over 23"))</f>
        <v>Over 23</v>
      </c>
    </row>
    <row r="423" spans="1:35" x14ac:dyDescent="0.25">
      <c r="A423" s="1">
        <v>44340</v>
      </c>
      <c r="B423" t="s">
        <v>4822</v>
      </c>
      <c r="C423" t="s">
        <v>10</v>
      </c>
      <c r="AD423" t="s">
        <v>25</v>
      </c>
      <c r="AF423" t="s">
        <v>30</v>
      </c>
      <c r="AG423">
        <f>IF(ISERROR(VLOOKUP(#REF!,Usuarios[],3,FALSE)),0,VLOOKUP(#REF!,Usuarios[],3,FALSE))</f>
        <v>0</v>
      </c>
      <c r="AH423">
        <f>IF(ISERROR(VLOOKUP(#REF!,Usuarios[],2,FALSE)),0,VLOOKUP(#REF!,Usuarios[],2,FALSE))</f>
        <v>0</v>
      </c>
      <c r="AI423" t="str">
        <f>IF(EmocionesIniciales[[#This Row],[Date of Birth]]&gt;=2003,"Under 18", IF(EmocionesIniciales[[#This Row],[Date of Birth]]&gt;=1998,"From 18 to 23","Over 23"))</f>
        <v>Over 23</v>
      </c>
    </row>
    <row r="424" spans="1:35" x14ac:dyDescent="0.25">
      <c r="A424" s="1">
        <v>44354</v>
      </c>
      <c r="B424" t="s">
        <v>4833</v>
      </c>
      <c r="C424" t="s">
        <v>10</v>
      </c>
      <c r="H424" t="s">
        <v>19</v>
      </c>
      <c r="U424" t="s">
        <v>18</v>
      </c>
      <c r="V424" t="s">
        <v>20</v>
      </c>
      <c r="AF424" t="s">
        <v>30</v>
      </c>
      <c r="AG424">
        <f>IF(ISERROR(VLOOKUP(#REF!,Usuarios[],3,FALSE)),0,VLOOKUP(#REF!,Usuarios[],3,FALSE))</f>
        <v>0</v>
      </c>
      <c r="AH424">
        <f>IF(ISERROR(VLOOKUP(#REF!,Usuarios[],2,FALSE)),0,VLOOKUP(#REF!,Usuarios[],2,FALSE))</f>
        <v>0</v>
      </c>
      <c r="AI424" t="str">
        <f>IF(EmocionesIniciales[[#This Row],[Date of Birth]]&gt;=2003,"Under 18", IF(EmocionesIniciales[[#This Row],[Date of Birth]]&gt;=1998,"From 18 to 23","Over 23"))</f>
        <v>Over 23</v>
      </c>
    </row>
    <row r="425" spans="1:35" x14ac:dyDescent="0.25">
      <c r="A425" s="1">
        <v>44298</v>
      </c>
      <c r="B425" t="s">
        <v>732</v>
      </c>
      <c r="D425" t="s">
        <v>26</v>
      </c>
      <c r="L425" t="s">
        <v>21</v>
      </c>
      <c r="W425" t="s">
        <v>2</v>
      </c>
      <c r="AG425">
        <f>IF(ISERROR(VLOOKUP(#REF!,Usuarios[],3,FALSE)),0,VLOOKUP(#REF!,Usuarios[],3,FALSE))</f>
        <v>0</v>
      </c>
      <c r="AH425">
        <f>IF(ISERROR(VLOOKUP(#REF!,Usuarios[],2,FALSE)),0,VLOOKUP(#REF!,Usuarios[],2,FALSE))</f>
        <v>0</v>
      </c>
      <c r="AI425" t="str">
        <f>IF(EmocionesIniciales[[#This Row],[Date of Birth]]&gt;=2003,"Under 18", IF(EmocionesIniciales[[#This Row],[Date of Birth]]&gt;=1998,"From 18 to 23","Over 23"))</f>
        <v>Over 23</v>
      </c>
    </row>
    <row r="426" spans="1:35" x14ac:dyDescent="0.25">
      <c r="A426" s="1">
        <v>44298</v>
      </c>
      <c r="B426" t="s">
        <v>816</v>
      </c>
      <c r="D426" t="s">
        <v>26</v>
      </c>
      <c r="E426" t="s">
        <v>11</v>
      </c>
      <c r="M426" t="s">
        <v>15</v>
      </c>
      <c r="N426" t="s">
        <v>17</v>
      </c>
      <c r="V426" t="s">
        <v>20</v>
      </c>
      <c r="W426" t="s">
        <v>2</v>
      </c>
      <c r="AG426">
        <f>IF(ISERROR(VLOOKUP(#REF!,Usuarios[],3,FALSE)),0,VLOOKUP(#REF!,Usuarios[],3,FALSE))</f>
        <v>0</v>
      </c>
      <c r="AH426">
        <f>IF(ISERROR(VLOOKUP(#REF!,Usuarios[],2,FALSE)),0,VLOOKUP(#REF!,Usuarios[],2,FALSE))</f>
        <v>0</v>
      </c>
      <c r="AI426" t="str">
        <f>IF(EmocionesIniciales[[#This Row],[Date of Birth]]&gt;=2003,"Under 18", IF(EmocionesIniciales[[#This Row],[Date of Birth]]&gt;=1998,"From 18 to 23","Over 23"))</f>
        <v>Over 23</v>
      </c>
    </row>
    <row r="427" spans="1:35" x14ac:dyDescent="0.25">
      <c r="A427" s="1">
        <v>44298</v>
      </c>
      <c r="B427" t="s">
        <v>608</v>
      </c>
      <c r="D427" t="s">
        <v>26</v>
      </c>
      <c r="H427" t="s">
        <v>19</v>
      </c>
      <c r="N427" t="s">
        <v>17</v>
      </c>
      <c r="V427" t="s">
        <v>20</v>
      </c>
      <c r="AG427">
        <f>IF(ISERROR(VLOOKUP(#REF!,Usuarios[],3,FALSE)),0,VLOOKUP(#REF!,Usuarios[],3,FALSE))</f>
        <v>0</v>
      </c>
      <c r="AH427">
        <f>IF(ISERROR(VLOOKUP(#REF!,Usuarios[],2,FALSE)),0,VLOOKUP(#REF!,Usuarios[],2,FALSE))</f>
        <v>0</v>
      </c>
      <c r="AI427" t="str">
        <f>IF(EmocionesIniciales[[#This Row],[Date of Birth]]&gt;=2003,"Under 18", IF(EmocionesIniciales[[#This Row],[Date of Birth]]&gt;=1998,"From 18 to 23","Over 23"))</f>
        <v>Over 23</v>
      </c>
    </row>
    <row r="428" spans="1:35" x14ac:dyDescent="0.25">
      <c r="A428" s="1">
        <v>44298</v>
      </c>
      <c r="B428" t="s">
        <v>642</v>
      </c>
      <c r="N428" t="s">
        <v>17</v>
      </c>
      <c r="V428" t="s">
        <v>20</v>
      </c>
      <c r="AG428">
        <f>IF(ISERROR(VLOOKUP(#REF!,Usuarios[],3,FALSE)),0,VLOOKUP(#REF!,Usuarios[],3,FALSE))</f>
        <v>0</v>
      </c>
      <c r="AH428">
        <f>IF(ISERROR(VLOOKUP(#REF!,Usuarios[],2,FALSE)),0,VLOOKUP(#REF!,Usuarios[],2,FALSE))</f>
        <v>0</v>
      </c>
      <c r="AI428" t="str">
        <f>IF(EmocionesIniciales[[#This Row],[Date of Birth]]&gt;=2003,"Under 18", IF(EmocionesIniciales[[#This Row],[Date of Birth]]&gt;=1998,"From 18 to 23","Over 23"))</f>
        <v>Over 23</v>
      </c>
    </row>
    <row r="429" spans="1:35" x14ac:dyDescent="0.25">
      <c r="A429" s="1">
        <v>44298</v>
      </c>
      <c r="B429" t="s">
        <v>560</v>
      </c>
      <c r="N429" t="s">
        <v>17</v>
      </c>
      <c r="W429" t="s">
        <v>2</v>
      </c>
      <c r="AG429">
        <f>IF(ISERROR(VLOOKUP(#REF!,Usuarios[],3,FALSE)),0,VLOOKUP(#REF!,Usuarios[],3,FALSE))</f>
        <v>0</v>
      </c>
      <c r="AH429">
        <f>IF(ISERROR(VLOOKUP(#REF!,Usuarios[],2,FALSE)),0,VLOOKUP(#REF!,Usuarios[],2,FALSE))</f>
        <v>0</v>
      </c>
      <c r="AI429" t="str">
        <f>IF(EmocionesIniciales[[#This Row],[Date of Birth]]&gt;=2003,"Under 18", IF(EmocionesIniciales[[#This Row],[Date of Birth]]&gt;=1998,"From 18 to 23","Over 23"))</f>
        <v>Over 23</v>
      </c>
    </row>
    <row r="430" spans="1:35" x14ac:dyDescent="0.25">
      <c r="A430" s="1">
        <v>44298</v>
      </c>
      <c r="B430" t="s">
        <v>560</v>
      </c>
      <c r="N430" t="s">
        <v>17</v>
      </c>
      <c r="W430" t="s">
        <v>2</v>
      </c>
      <c r="AG430">
        <f>IF(ISERROR(VLOOKUP(#REF!,Usuarios[],3,FALSE)),0,VLOOKUP(#REF!,Usuarios[],3,FALSE))</f>
        <v>0</v>
      </c>
      <c r="AH430">
        <f>IF(ISERROR(VLOOKUP(#REF!,Usuarios[],2,FALSE)),0,VLOOKUP(#REF!,Usuarios[],2,FALSE))</f>
        <v>0</v>
      </c>
      <c r="AI430" t="str">
        <f>IF(EmocionesIniciales[[#This Row],[Date of Birth]]&gt;=2003,"Under 18", IF(EmocionesIniciales[[#This Row],[Date of Birth]]&gt;=1998,"From 18 to 23","Over 23"))</f>
        <v>Over 23</v>
      </c>
    </row>
    <row r="431" spans="1:35" x14ac:dyDescent="0.25">
      <c r="A431" s="1">
        <v>44298</v>
      </c>
      <c r="B431" t="s">
        <v>582</v>
      </c>
      <c r="E431" t="s">
        <v>11</v>
      </c>
      <c r="M431" t="s">
        <v>15</v>
      </c>
      <c r="N431" t="s">
        <v>17</v>
      </c>
      <c r="AG431">
        <f>IF(ISERROR(VLOOKUP(#REF!,Usuarios[],3,FALSE)),0,VLOOKUP(#REF!,Usuarios[],3,FALSE))</f>
        <v>0</v>
      </c>
      <c r="AH431">
        <f>IF(ISERROR(VLOOKUP(#REF!,Usuarios[],2,FALSE)),0,VLOOKUP(#REF!,Usuarios[],2,FALSE))</f>
        <v>0</v>
      </c>
      <c r="AI431" t="str">
        <f>IF(EmocionesIniciales[[#This Row],[Date of Birth]]&gt;=2003,"Under 18", IF(EmocionesIniciales[[#This Row],[Date of Birth]]&gt;=1998,"From 18 to 23","Over 23"))</f>
        <v>Over 23</v>
      </c>
    </row>
    <row r="432" spans="1:35" x14ac:dyDescent="0.25">
      <c r="A432" s="1">
        <v>44298</v>
      </c>
      <c r="B432" t="s">
        <v>597</v>
      </c>
      <c r="D432" t="s">
        <v>26</v>
      </c>
      <c r="E432" t="s">
        <v>11</v>
      </c>
      <c r="F432" t="s">
        <v>16</v>
      </c>
      <c r="G432" t="s">
        <v>29</v>
      </c>
      <c r="J432" t="s">
        <v>31</v>
      </c>
      <c r="M432" t="s">
        <v>15</v>
      </c>
      <c r="N432" t="s">
        <v>17</v>
      </c>
      <c r="P432" t="s">
        <v>32</v>
      </c>
      <c r="Q432" t="s">
        <v>13</v>
      </c>
      <c r="R432" t="s">
        <v>28</v>
      </c>
      <c r="V432" t="s">
        <v>20</v>
      </c>
      <c r="W432" t="s">
        <v>2</v>
      </c>
      <c r="Z432" t="s">
        <v>24</v>
      </c>
      <c r="AA432" t="s">
        <v>535</v>
      </c>
      <c r="AG432">
        <f>IF(ISERROR(VLOOKUP(#REF!,Usuarios[],3,FALSE)),0,VLOOKUP(#REF!,Usuarios[],3,FALSE))</f>
        <v>0</v>
      </c>
      <c r="AH432">
        <f>IF(ISERROR(VLOOKUP(#REF!,Usuarios[],2,FALSE)),0,VLOOKUP(#REF!,Usuarios[],2,FALSE))</f>
        <v>0</v>
      </c>
      <c r="AI432" t="str">
        <f>IF(EmocionesIniciales[[#This Row],[Date of Birth]]&gt;=2003,"Under 18", IF(EmocionesIniciales[[#This Row],[Date of Birth]]&gt;=1998,"From 18 to 23","Over 23"))</f>
        <v>Over 23</v>
      </c>
    </row>
    <row r="433" spans="1:35" x14ac:dyDescent="0.25">
      <c r="A433" s="1">
        <v>44298</v>
      </c>
      <c r="B433" t="s">
        <v>639</v>
      </c>
      <c r="E433" t="s">
        <v>11</v>
      </c>
      <c r="J433" t="s">
        <v>31</v>
      </c>
      <c r="K433" t="s">
        <v>23</v>
      </c>
      <c r="N433" t="s">
        <v>17</v>
      </c>
      <c r="P433" t="s">
        <v>32</v>
      </c>
      <c r="R433" t="s">
        <v>28</v>
      </c>
      <c r="S433" t="s">
        <v>1</v>
      </c>
      <c r="W433" t="s">
        <v>2</v>
      </c>
      <c r="Z433" t="s">
        <v>24</v>
      </c>
      <c r="AG433">
        <f>IF(ISERROR(VLOOKUP(#REF!,Usuarios[],3,FALSE)),0,VLOOKUP(#REF!,Usuarios[],3,FALSE))</f>
        <v>0</v>
      </c>
      <c r="AH433">
        <f>IF(ISERROR(VLOOKUP(#REF!,Usuarios[],2,FALSE)),0,VLOOKUP(#REF!,Usuarios[],2,FALSE))</f>
        <v>0</v>
      </c>
      <c r="AI433" t="str">
        <f>IF(EmocionesIniciales[[#This Row],[Date of Birth]]&gt;=2003,"Under 18", IF(EmocionesIniciales[[#This Row],[Date of Birth]]&gt;=1998,"From 18 to 23","Over 23"))</f>
        <v>Over 23</v>
      </c>
    </row>
    <row r="434" spans="1:35" x14ac:dyDescent="0.25">
      <c r="A434" s="1">
        <v>44298</v>
      </c>
      <c r="B434" t="s">
        <v>695</v>
      </c>
      <c r="D434" t="s">
        <v>26</v>
      </c>
      <c r="I434" t="s">
        <v>4</v>
      </c>
      <c r="N434" t="s">
        <v>17</v>
      </c>
      <c r="O434" t="s">
        <v>12</v>
      </c>
      <c r="V434" t="s">
        <v>20</v>
      </c>
      <c r="W434" t="s">
        <v>2</v>
      </c>
      <c r="Y434" t="s">
        <v>0</v>
      </c>
      <c r="AC434" t="s">
        <v>536</v>
      </c>
      <c r="AG434">
        <f>IF(ISERROR(VLOOKUP(#REF!,Usuarios[],3,FALSE)),0,VLOOKUP(#REF!,Usuarios[],3,FALSE))</f>
        <v>0</v>
      </c>
      <c r="AH434">
        <f>IF(ISERROR(VLOOKUP(#REF!,Usuarios[],2,FALSE)),0,VLOOKUP(#REF!,Usuarios[],2,FALSE))</f>
        <v>0</v>
      </c>
      <c r="AI434" t="str">
        <f>IF(EmocionesIniciales[[#This Row],[Date of Birth]]&gt;=2003,"Under 18", IF(EmocionesIniciales[[#This Row],[Date of Birth]]&gt;=1998,"From 18 to 23","Over 23"))</f>
        <v>Over 23</v>
      </c>
    </row>
    <row r="435" spans="1:35" x14ac:dyDescent="0.25">
      <c r="A435" s="1">
        <v>44298</v>
      </c>
      <c r="B435" t="s">
        <v>759</v>
      </c>
      <c r="E435" t="s">
        <v>11</v>
      </c>
      <c r="F435" t="s">
        <v>16</v>
      </c>
      <c r="H435" t="s">
        <v>19</v>
      </c>
      <c r="M435" t="s">
        <v>15</v>
      </c>
      <c r="N435" t="s">
        <v>17</v>
      </c>
      <c r="O435" t="s">
        <v>12</v>
      </c>
      <c r="R435" t="s">
        <v>28</v>
      </c>
      <c r="S435" t="s">
        <v>1</v>
      </c>
      <c r="U435" t="s">
        <v>18</v>
      </c>
      <c r="V435" t="s">
        <v>20</v>
      </c>
      <c r="X435" t="s">
        <v>534</v>
      </c>
      <c r="Y435" t="s">
        <v>0</v>
      </c>
      <c r="AB435" t="s">
        <v>14</v>
      </c>
      <c r="AF435" t="s">
        <v>30</v>
      </c>
      <c r="AG435">
        <f>IF(ISERROR(VLOOKUP(#REF!,Usuarios[],3,FALSE)),0,VLOOKUP(#REF!,Usuarios[],3,FALSE))</f>
        <v>0</v>
      </c>
      <c r="AH435">
        <f>IF(ISERROR(VLOOKUP(#REF!,Usuarios[],2,FALSE)),0,VLOOKUP(#REF!,Usuarios[],2,FALSE))</f>
        <v>0</v>
      </c>
      <c r="AI435" t="str">
        <f>IF(EmocionesIniciales[[#This Row],[Date of Birth]]&gt;=2003,"Under 18", IF(EmocionesIniciales[[#This Row],[Date of Birth]]&gt;=1998,"From 18 to 23","Over 23"))</f>
        <v>Over 23</v>
      </c>
    </row>
    <row r="436" spans="1:35" x14ac:dyDescent="0.25">
      <c r="A436" s="1">
        <v>44298</v>
      </c>
      <c r="B436" t="s">
        <v>678</v>
      </c>
      <c r="E436" t="s">
        <v>11</v>
      </c>
      <c r="J436" t="s">
        <v>31</v>
      </c>
      <c r="M436" t="s">
        <v>15</v>
      </c>
      <c r="S436" t="s">
        <v>1</v>
      </c>
      <c r="W436" t="s">
        <v>2</v>
      </c>
      <c r="AG436">
        <f>IF(ISERROR(VLOOKUP(#REF!,Usuarios[],3,FALSE)),0,VLOOKUP(#REF!,Usuarios[],3,FALSE))</f>
        <v>0</v>
      </c>
      <c r="AH436">
        <f>IF(ISERROR(VLOOKUP(#REF!,Usuarios[],2,FALSE)),0,VLOOKUP(#REF!,Usuarios[],2,FALSE))</f>
        <v>0</v>
      </c>
      <c r="AI436" t="str">
        <f>IF(EmocionesIniciales[[#This Row],[Date of Birth]]&gt;=2003,"Under 18", IF(EmocionesIniciales[[#This Row],[Date of Birth]]&gt;=1998,"From 18 to 23","Over 23"))</f>
        <v>Over 23</v>
      </c>
    </row>
    <row r="437" spans="1:35" x14ac:dyDescent="0.25">
      <c r="A437" s="1">
        <v>44298</v>
      </c>
      <c r="B437" t="s">
        <v>803</v>
      </c>
      <c r="D437" t="s">
        <v>26</v>
      </c>
      <c r="E437" t="s">
        <v>11</v>
      </c>
      <c r="G437" t="s">
        <v>29</v>
      </c>
      <c r="O437" t="s">
        <v>12</v>
      </c>
      <c r="Q437" t="s">
        <v>13</v>
      </c>
      <c r="U437" t="s">
        <v>18</v>
      </c>
      <c r="V437" t="s">
        <v>20</v>
      </c>
      <c r="AC437" t="s">
        <v>536</v>
      </c>
      <c r="AG437">
        <f>IF(ISERROR(VLOOKUP(#REF!,Usuarios[],3,FALSE)),0,VLOOKUP(#REF!,Usuarios[],3,FALSE))</f>
        <v>0</v>
      </c>
      <c r="AH437">
        <f>IF(ISERROR(VLOOKUP(#REF!,Usuarios[],2,FALSE)),0,VLOOKUP(#REF!,Usuarios[],2,FALSE))</f>
        <v>0</v>
      </c>
      <c r="AI437" t="str">
        <f>IF(EmocionesIniciales[[#This Row],[Date of Birth]]&gt;=2003,"Under 18", IF(EmocionesIniciales[[#This Row],[Date of Birth]]&gt;=1998,"From 18 to 23","Over 23"))</f>
        <v>Over 23</v>
      </c>
    </row>
    <row r="438" spans="1:35" x14ac:dyDescent="0.25">
      <c r="A438" s="1">
        <v>44298</v>
      </c>
      <c r="B438" t="s">
        <v>721</v>
      </c>
      <c r="D438" t="s">
        <v>26</v>
      </c>
      <c r="O438" t="s">
        <v>12</v>
      </c>
      <c r="U438" t="s">
        <v>18</v>
      </c>
      <c r="AG438">
        <f>IF(ISERROR(VLOOKUP(#REF!,Usuarios[],3,FALSE)),0,VLOOKUP(#REF!,Usuarios[],3,FALSE))</f>
        <v>0</v>
      </c>
      <c r="AH438">
        <f>IF(ISERROR(VLOOKUP(#REF!,Usuarios[],2,FALSE)),0,VLOOKUP(#REF!,Usuarios[],2,FALSE))</f>
        <v>0</v>
      </c>
      <c r="AI438" t="str">
        <f>IF(EmocionesIniciales[[#This Row],[Date of Birth]]&gt;=2003,"Under 18", IF(EmocionesIniciales[[#This Row],[Date of Birth]]&gt;=1998,"From 18 to 23","Over 23"))</f>
        <v>Over 23</v>
      </c>
    </row>
    <row r="439" spans="1:35" x14ac:dyDescent="0.25">
      <c r="A439" s="1">
        <v>44298</v>
      </c>
      <c r="B439" t="s">
        <v>807</v>
      </c>
      <c r="D439" t="s">
        <v>26</v>
      </c>
      <c r="K439" t="s">
        <v>23</v>
      </c>
      <c r="O439" t="s">
        <v>12</v>
      </c>
      <c r="U439" t="s">
        <v>18</v>
      </c>
      <c r="AG439">
        <f>IF(ISERROR(VLOOKUP(#REF!,Usuarios[],3,FALSE)),0,VLOOKUP(#REF!,Usuarios[],3,FALSE))</f>
        <v>0</v>
      </c>
      <c r="AH439">
        <f>IF(ISERROR(VLOOKUP(#REF!,Usuarios[],2,FALSE)),0,VLOOKUP(#REF!,Usuarios[],2,FALSE))</f>
        <v>0</v>
      </c>
      <c r="AI439" t="str">
        <f>IF(EmocionesIniciales[[#This Row],[Date of Birth]]&gt;=2003,"Under 18", IF(EmocionesIniciales[[#This Row],[Date of Birth]]&gt;=1998,"From 18 to 23","Over 23"))</f>
        <v>Over 23</v>
      </c>
    </row>
    <row r="440" spans="1:35" x14ac:dyDescent="0.25">
      <c r="A440" s="1">
        <v>44298</v>
      </c>
      <c r="B440" t="s">
        <v>586</v>
      </c>
      <c r="C440" t="s">
        <v>10</v>
      </c>
      <c r="L440" t="s">
        <v>21</v>
      </c>
      <c r="X440" t="s">
        <v>534</v>
      </c>
      <c r="AG440">
        <f>IF(ISERROR(VLOOKUP(#REF!,Usuarios[],3,FALSE)),0,VLOOKUP(#REF!,Usuarios[],3,FALSE))</f>
        <v>0</v>
      </c>
      <c r="AH440">
        <f>IF(ISERROR(VLOOKUP(#REF!,Usuarios[],2,FALSE)),0,VLOOKUP(#REF!,Usuarios[],2,FALSE))</f>
        <v>0</v>
      </c>
      <c r="AI440" t="str">
        <f>IF(EmocionesIniciales[[#This Row],[Date of Birth]]&gt;=2003,"Under 18", IF(EmocionesIniciales[[#This Row],[Date of Birth]]&gt;=1998,"From 18 to 23","Over 23"))</f>
        <v>Over 23</v>
      </c>
    </row>
    <row r="441" spans="1:35" x14ac:dyDescent="0.25">
      <c r="A441" s="1">
        <v>44298</v>
      </c>
      <c r="B441" t="s">
        <v>801</v>
      </c>
      <c r="C441" t="s">
        <v>10</v>
      </c>
      <c r="E441" t="s">
        <v>11</v>
      </c>
      <c r="H441" t="s">
        <v>19</v>
      </c>
      <c r="O441" t="s">
        <v>12</v>
      </c>
      <c r="U441" t="s">
        <v>18</v>
      </c>
      <c r="V441" t="s">
        <v>20</v>
      </c>
      <c r="X441" t="s">
        <v>534</v>
      </c>
      <c r="AA441" t="s">
        <v>535</v>
      </c>
      <c r="AG441">
        <f>IF(ISERROR(VLOOKUP(#REF!,Usuarios[],3,FALSE)),0,VLOOKUP(#REF!,Usuarios[],3,FALSE))</f>
        <v>0</v>
      </c>
      <c r="AH441">
        <f>IF(ISERROR(VLOOKUP(#REF!,Usuarios[],2,FALSE)),0,VLOOKUP(#REF!,Usuarios[],2,FALSE))</f>
        <v>0</v>
      </c>
      <c r="AI441" t="str">
        <f>IF(EmocionesIniciales[[#This Row],[Date of Birth]]&gt;=2003,"Under 18", IF(EmocionesIniciales[[#This Row],[Date of Birth]]&gt;=1998,"From 18 to 23","Over 23"))</f>
        <v>Over 23</v>
      </c>
    </row>
    <row r="442" spans="1:35" x14ac:dyDescent="0.25">
      <c r="A442" s="1">
        <v>44312</v>
      </c>
      <c r="B442" t="s">
        <v>34</v>
      </c>
      <c r="E442" t="s">
        <v>11</v>
      </c>
      <c r="AG442">
        <f>IF(ISERROR(VLOOKUP(#REF!,Usuarios[],3,FALSE)),0,VLOOKUP(#REF!,Usuarios[],3,FALSE))</f>
        <v>0</v>
      </c>
      <c r="AH442">
        <f>IF(ISERROR(VLOOKUP(#REF!,Usuarios[],2,FALSE)),0,VLOOKUP(#REF!,Usuarios[],2,FALSE))</f>
        <v>0</v>
      </c>
      <c r="AI442" t="str">
        <f>IF(EmocionesIniciales[[#This Row],[Date of Birth]]&gt;=2003,"Under 18", IF(EmocionesIniciales[[#This Row],[Date of Birth]]&gt;=1998,"From 18 to 23","Over 23"))</f>
        <v>Over 23</v>
      </c>
    </row>
    <row r="443" spans="1:35" x14ac:dyDescent="0.25">
      <c r="A443" s="1">
        <v>44354</v>
      </c>
      <c r="B443" t="s">
        <v>637</v>
      </c>
      <c r="E443" t="s">
        <v>11</v>
      </c>
      <c r="N443" t="s">
        <v>17</v>
      </c>
      <c r="Z443" t="s">
        <v>24</v>
      </c>
      <c r="AG443">
        <f>IF(ISERROR(VLOOKUP(#REF!,Usuarios[],3,FALSE)),0,VLOOKUP(#REF!,Usuarios[],3,FALSE))</f>
        <v>0</v>
      </c>
      <c r="AH443">
        <f>IF(ISERROR(VLOOKUP(#REF!,Usuarios[],2,FALSE)),0,VLOOKUP(#REF!,Usuarios[],2,FALSE))</f>
        <v>0</v>
      </c>
      <c r="AI443" t="str">
        <f>IF(EmocionesIniciales[[#This Row],[Date of Birth]]&gt;=2003,"Under 18", IF(EmocionesIniciales[[#This Row],[Date of Birth]]&gt;=1998,"From 18 to 23","Over 23"))</f>
        <v>Over 23</v>
      </c>
    </row>
    <row r="444" spans="1:35" x14ac:dyDescent="0.25">
      <c r="A444" s="1">
        <v>44354</v>
      </c>
      <c r="B444" t="s">
        <v>40</v>
      </c>
      <c r="N444" t="s">
        <v>17</v>
      </c>
      <c r="AG444">
        <f>IF(ISERROR(VLOOKUP(#REF!,Usuarios[],3,FALSE)),0,VLOOKUP(#REF!,Usuarios[],3,FALSE))</f>
        <v>0</v>
      </c>
      <c r="AH444">
        <f>IF(ISERROR(VLOOKUP(#REF!,Usuarios[],2,FALSE)),0,VLOOKUP(#REF!,Usuarios[],2,FALSE))</f>
        <v>0</v>
      </c>
      <c r="AI444" t="str">
        <f>IF(EmocionesIniciales[[#This Row],[Date of Birth]]&gt;=2003,"Under 18", IF(EmocionesIniciales[[#This Row],[Date of Birth]]&gt;=1998,"From 18 to 23","Over 23"))</f>
        <v>Over 23</v>
      </c>
    </row>
    <row r="445" spans="1:35" x14ac:dyDescent="0.25">
      <c r="A445" s="1">
        <v>44340</v>
      </c>
      <c r="B445" t="s">
        <v>690</v>
      </c>
      <c r="C445" t="s">
        <v>10</v>
      </c>
      <c r="H445" t="s">
        <v>19</v>
      </c>
      <c r="V445" t="s">
        <v>20</v>
      </c>
      <c r="AG445">
        <f>IF(ISERROR(VLOOKUP(#REF!,Usuarios[],3,FALSE)),0,VLOOKUP(#REF!,Usuarios[],3,FALSE))</f>
        <v>0</v>
      </c>
      <c r="AH445">
        <f>IF(ISERROR(VLOOKUP(#REF!,Usuarios[],2,FALSE)),0,VLOOKUP(#REF!,Usuarios[],2,FALSE))</f>
        <v>0</v>
      </c>
      <c r="AI445" t="str">
        <f>IF(EmocionesIniciales[[#This Row],[Date of Birth]]&gt;=2003,"Under 18", IF(EmocionesIniciales[[#This Row],[Date of Birth]]&gt;=1998,"From 18 to 23","Over 23"))</f>
        <v>Over 23</v>
      </c>
    </row>
    <row r="446" spans="1:35" x14ac:dyDescent="0.25">
      <c r="A446" s="1">
        <v>44340</v>
      </c>
      <c r="B446" t="s">
        <v>4950</v>
      </c>
      <c r="I446" t="s">
        <v>4</v>
      </c>
      <c r="O446" t="s">
        <v>12</v>
      </c>
      <c r="AG446">
        <f>IF(ISERROR(VLOOKUP(#REF!,Usuarios[],3,FALSE)),0,VLOOKUP(#REF!,Usuarios[],3,FALSE))</f>
        <v>0</v>
      </c>
      <c r="AH446">
        <f>IF(ISERROR(VLOOKUP(#REF!,Usuarios[],2,FALSE)),0,VLOOKUP(#REF!,Usuarios[],2,FALSE))</f>
        <v>0</v>
      </c>
      <c r="AI446" t="str">
        <f>IF(EmocionesIniciales[[#This Row],[Date of Birth]]&gt;=2003,"Under 18", IF(EmocionesIniciales[[#This Row],[Date of Birth]]&gt;=1998,"From 18 to 23","Over 23"))</f>
        <v>Over 23</v>
      </c>
    </row>
    <row r="447" spans="1:35" x14ac:dyDescent="0.25">
      <c r="A447" s="1">
        <v>44326</v>
      </c>
      <c r="B447" t="s">
        <v>4752</v>
      </c>
      <c r="E447" t="s">
        <v>11</v>
      </c>
      <c r="U447" t="s">
        <v>18</v>
      </c>
      <c r="AG447">
        <f>IF(ISERROR(VLOOKUP(#REF!,Usuarios[],3,FALSE)),0,VLOOKUP(#REF!,Usuarios[],3,FALSE))</f>
        <v>0</v>
      </c>
      <c r="AH447">
        <f>IF(ISERROR(VLOOKUP(#REF!,Usuarios[],2,FALSE)),0,VLOOKUP(#REF!,Usuarios[],2,FALSE))</f>
        <v>0</v>
      </c>
      <c r="AI447" t="str">
        <f>IF(EmocionesIniciales[[#This Row],[Date of Birth]]&gt;=2003,"Under 18", IF(EmocionesIniciales[[#This Row],[Date of Birth]]&gt;=1998,"From 18 to 23","Over 23"))</f>
        <v>Over 23</v>
      </c>
    </row>
    <row r="448" spans="1:35" x14ac:dyDescent="0.25">
      <c r="A448" s="1">
        <v>44354</v>
      </c>
      <c r="B448" t="s">
        <v>4701</v>
      </c>
      <c r="C448" t="s">
        <v>10</v>
      </c>
      <c r="D448" t="s">
        <v>26</v>
      </c>
      <c r="E448" t="s">
        <v>11</v>
      </c>
      <c r="F448" t="s">
        <v>16</v>
      </c>
      <c r="G448" t="s">
        <v>29</v>
      </c>
      <c r="H448" t="s">
        <v>19</v>
      </c>
      <c r="I448" t="s">
        <v>4</v>
      </c>
      <c r="J448" t="s">
        <v>31</v>
      </c>
      <c r="K448" t="s">
        <v>23</v>
      </c>
      <c r="L448" t="s">
        <v>21</v>
      </c>
      <c r="M448" t="s">
        <v>15</v>
      </c>
      <c r="N448" t="s">
        <v>17</v>
      </c>
      <c r="O448" t="s">
        <v>12</v>
      </c>
      <c r="P448" t="s">
        <v>32</v>
      </c>
      <c r="Q448" t="s">
        <v>13</v>
      </c>
      <c r="R448" t="s">
        <v>28</v>
      </c>
      <c r="S448" t="s">
        <v>1</v>
      </c>
      <c r="T448" t="s">
        <v>22</v>
      </c>
      <c r="U448" t="s">
        <v>18</v>
      </c>
      <c r="V448" t="s">
        <v>20</v>
      </c>
      <c r="W448" t="s">
        <v>2</v>
      </c>
      <c r="X448" t="s">
        <v>534</v>
      </c>
      <c r="Y448" t="s">
        <v>0</v>
      </c>
      <c r="Z448" t="s">
        <v>24</v>
      </c>
      <c r="AA448" t="s">
        <v>535</v>
      </c>
      <c r="AB448" t="s">
        <v>14</v>
      </c>
      <c r="AC448" t="s">
        <v>536</v>
      </c>
      <c r="AD448" t="s">
        <v>25</v>
      </c>
      <c r="AE448" t="s">
        <v>27</v>
      </c>
      <c r="AF448" t="s">
        <v>30</v>
      </c>
      <c r="AG448">
        <f>IF(ISERROR(VLOOKUP(#REF!,Usuarios[],3,FALSE)),0,VLOOKUP(#REF!,Usuarios[],3,FALSE))</f>
        <v>0</v>
      </c>
      <c r="AH448">
        <f>IF(ISERROR(VLOOKUP(#REF!,Usuarios[],2,FALSE)),0,VLOOKUP(#REF!,Usuarios[],2,FALSE))</f>
        <v>0</v>
      </c>
      <c r="AI448" t="str">
        <f>IF(EmocionesIniciales[[#This Row],[Date of Birth]]&gt;=2003,"Under 18", IF(EmocionesIniciales[[#This Row],[Date of Birth]]&gt;=1998,"From 18 to 23","Over 23"))</f>
        <v>Over 23</v>
      </c>
    </row>
    <row r="449" spans="1:35" x14ac:dyDescent="0.25">
      <c r="A449" s="1">
        <v>44354</v>
      </c>
      <c r="B449" t="s">
        <v>4701</v>
      </c>
      <c r="C449" t="s">
        <v>10</v>
      </c>
      <c r="D449" t="s">
        <v>26</v>
      </c>
      <c r="E449" t="s">
        <v>11</v>
      </c>
      <c r="F449" t="s">
        <v>16</v>
      </c>
      <c r="G449" t="s">
        <v>29</v>
      </c>
      <c r="H449" t="s">
        <v>19</v>
      </c>
      <c r="I449" t="s">
        <v>4</v>
      </c>
      <c r="J449" t="s">
        <v>31</v>
      </c>
      <c r="K449" t="s">
        <v>23</v>
      </c>
      <c r="L449" t="s">
        <v>21</v>
      </c>
      <c r="M449" t="s">
        <v>15</v>
      </c>
      <c r="N449" t="s">
        <v>17</v>
      </c>
      <c r="O449" t="s">
        <v>12</v>
      </c>
      <c r="P449" t="s">
        <v>32</v>
      </c>
      <c r="Q449" t="s">
        <v>13</v>
      </c>
      <c r="R449" t="s">
        <v>28</v>
      </c>
      <c r="S449" t="s">
        <v>1</v>
      </c>
      <c r="T449" t="s">
        <v>22</v>
      </c>
      <c r="U449" t="s">
        <v>18</v>
      </c>
      <c r="V449" t="s">
        <v>20</v>
      </c>
      <c r="W449" t="s">
        <v>2</v>
      </c>
      <c r="X449" t="s">
        <v>534</v>
      </c>
      <c r="Y449" t="s">
        <v>0</v>
      </c>
      <c r="Z449" t="s">
        <v>24</v>
      </c>
      <c r="AA449" t="s">
        <v>535</v>
      </c>
      <c r="AB449" t="s">
        <v>14</v>
      </c>
      <c r="AC449" t="s">
        <v>536</v>
      </c>
      <c r="AD449" t="s">
        <v>25</v>
      </c>
      <c r="AE449" t="s">
        <v>27</v>
      </c>
      <c r="AF449" t="s">
        <v>30</v>
      </c>
      <c r="AG449">
        <f>IF(ISERROR(VLOOKUP(#REF!,Usuarios[],3,FALSE)),0,VLOOKUP(#REF!,Usuarios[],3,FALSE))</f>
        <v>0</v>
      </c>
      <c r="AH449">
        <f>IF(ISERROR(VLOOKUP(#REF!,Usuarios[],2,FALSE)),0,VLOOKUP(#REF!,Usuarios[],2,FALSE))</f>
        <v>0</v>
      </c>
      <c r="AI449" t="str">
        <f>IF(EmocionesIniciales[[#This Row],[Date of Birth]]&gt;=2003,"Under 18", IF(EmocionesIniciales[[#This Row],[Date of Birth]]&gt;=1998,"From 18 to 23","Over 23"))</f>
        <v>Over 23</v>
      </c>
    </row>
    <row r="450" spans="1:35" x14ac:dyDescent="0.25">
      <c r="A450" s="1">
        <v>44354</v>
      </c>
      <c r="B450" t="s">
        <v>34</v>
      </c>
      <c r="E450" t="s">
        <v>11</v>
      </c>
      <c r="AG450">
        <f>IF(ISERROR(VLOOKUP(#REF!,Usuarios[],3,FALSE)),0,VLOOKUP(#REF!,Usuarios[],3,FALSE))</f>
        <v>0</v>
      </c>
      <c r="AH450">
        <f>IF(ISERROR(VLOOKUP(#REF!,Usuarios[],2,FALSE)),0,VLOOKUP(#REF!,Usuarios[],2,FALSE))</f>
        <v>0</v>
      </c>
      <c r="AI450" t="str">
        <f>IF(EmocionesIniciales[[#This Row],[Date of Birth]]&gt;=2003,"Under 18", IF(EmocionesIniciales[[#This Row],[Date of Birth]]&gt;=1998,"From 18 to 23","Over 23"))</f>
        <v>Over 23</v>
      </c>
    </row>
    <row r="451" spans="1:35" x14ac:dyDescent="0.25">
      <c r="A451" s="1">
        <v>44354</v>
      </c>
      <c r="B451" t="s">
        <v>4872</v>
      </c>
      <c r="H451" t="s">
        <v>19</v>
      </c>
      <c r="I451" t="s">
        <v>4</v>
      </c>
      <c r="L451" t="s">
        <v>21</v>
      </c>
      <c r="AG451">
        <f>IF(ISERROR(VLOOKUP(#REF!,Usuarios[],3,FALSE)),0,VLOOKUP(#REF!,Usuarios[],3,FALSE))</f>
        <v>0</v>
      </c>
      <c r="AH451">
        <f>IF(ISERROR(VLOOKUP(#REF!,Usuarios[],2,FALSE)),0,VLOOKUP(#REF!,Usuarios[],2,FALSE))</f>
        <v>0</v>
      </c>
      <c r="AI451" t="str">
        <f>IF(EmocionesIniciales[[#This Row],[Date of Birth]]&gt;=2003,"Under 18", IF(EmocionesIniciales[[#This Row],[Date of Birth]]&gt;=1998,"From 18 to 23","Over 23"))</f>
        <v>Over 23</v>
      </c>
    </row>
    <row r="452" spans="1:35" x14ac:dyDescent="0.25">
      <c r="A452" s="1">
        <v>44354</v>
      </c>
      <c r="B452" t="s">
        <v>4871</v>
      </c>
      <c r="H452" t="s">
        <v>19</v>
      </c>
      <c r="I452" t="s">
        <v>4</v>
      </c>
      <c r="L452" t="s">
        <v>21</v>
      </c>
      <c r="T452" t="s">
        <v>22</v>
      </c>
      <c r="V452" t="s">
        <v>20</v>
      </c>
      <c r="AG452">
        <f>IF(ISERROR(VLOOKUP(#REF!,Usuarios[],3,FALSE)),0,VLOOKUP(#REF!,Usuarios[],3,FALSE))</f>
        <v>0</v>
      </c>
      <c r="AH452">
        <f>IF(ISERROR(VLOOKUP(#REF!,Usuarios[],2,FALSE)),0,VLOOKUP(#REF!,Usuarios[],2,FALSE))</f>
        <v>0</v>
      </c>
      <c r="AI452" t="str">
        <f>IF(EmocionesIniciales[[#This Row],[Date of Birth]]&gt;=2003,"Under 18", IF(EmocionesIniciales[[#This Row],[Date of Birth]]&gt;=1998,"From 18 to 23","Over 23"))</f>
        <v>Over 23</v>
      </c>
    </row>
    <row r="453" spans="1:35" x14ac:dyDescent="0.25">
      <c r="A453" s="1">
        <v>44354</v>
      </c>
      <c r="B453" t="s">
        <v>4718</v>
      </c>
      <c r="C453" t="s">
        <v>10</v>
      </c>
      <c r="D453" t="s">
        <v>26</v>
      </c>
      <c r="AG453">
        <f>IF(ISERROR(VLOOKUP(#REF!,Usuarios[],3,FALSE)),0,VLOOKUP(#REF!,Usuarios[],3,FALSE))</f>
        <v>0</v>
      </c>
      <c r="AH453">
        <f>IF(ISERROR(VLOOKUP(#REF!,Usuarios[],2,FALSE)),0,VLOOKUP(#REF!,Usuarios[],2,FALSE))</f>
        <v>0</v>
      </c>
      <c r="AI453" t="str">
        <f>IF(EmocionesIniciales[[#This Row],[Date of Birth]]&gt;=2003,"Under 18", IF(EmocionesIniciales[[#This Row],[Date of Birth]]&gt;=1998,"From 18 to 23","Over 23"))</f>
        <v>Over 23</v>
      </c>
    </row>
    <row r="454" spans="1:35" x14ac:dyDescent="0.25">
      <c r="A454" s="1">
        <v>44340</v>
      </c>
      <c r="B454" t="s">
        <v>4737</v>
      </c>
      <c r="E454" t="s">
        <v>11</v>
      </c>
      <c r="R454" t="s">
        <v>28</v>
      </c>
      <c r="W454" t="s">
        <v>2</v>
      </c>
      <c r="AG454">
        <f>IF(ISERROR(VLOOKUP(#REF!,Usuarios[],3,FALSE)),0,VLOOKUP(#REF!,Usuarios[],3,FALSE))</f>
        <v>0</v>
      </c>
      <c r="AH454">
        <f>IF(ISERROR(VLOOKUP(#REF!,Usuarios[],2,FALSE)),0,VLOOKUP(#REF!,Usuarios[],2,FALSE))</f>
        <v>0</v>
      </c>
      <c r="AI454" t="str">
        <f>IF(EmocionesIniciales[[#This Row],[Date of Birth]]&gt;=2003,"Under 18", IF(EmocionesIniciales[[#This Row],[Date of Birth]]&gt;=1998,"From 18 to 23","Over 23"))</f>
        <v>Over 23</v>
      </c>
    </row>
    <row r="455" spans="1:35" x14ac:dyDescent="0.25">
      <c r="A455" s="1">
        <v>44354</v>
      </c>
      <c r="B455" t="s">
        <v>4824</v>
      </c>
      <c r="H455" t="s">
        <v>19</v>
      </c>
      <c r="U455" t="s">
        <v>18</v>
      </c>
      <c r="AG455">
        <f>IF(ISERROR(VLOOKUP(#REF!,Usuarios[],3,FALSE)),0,VLOOKUP(#REF!,Usuarios[],3,FALSE))</f>
        <v>0</v>
      </c>
      <c r="AH455">
        <f>IF(ISERROR(VLOOKUP(#REF!,Usuarios[],2,FALSE)),0,VLOOKUP(#REF!,Usuarios[],2,FALSE))</f>
        <v>0</v>
      </c>
      <c r="AI455" t="str">
        <f>IF(EmocionesIniciales[[#This Row],[Date of Birth]]&gt;=2003,"Under 18", IF(EmocionesIniciales[[#This Row],[Date of Birth]]&gt;=1998,"From 18 to 23","Over 23"))</f>
        <v>Over 23</v>
      </c>
    </row>
    <row r="456" spans="1:35" x14ac:dyDescent="0.25">
      <c r="A456" s="1">
        <v>44354</v>
      </c>
      <c r="B456" t="s">
        <v>4682</v>
      </c>
      <c r="D456" t="s">
        <v>26</v>
      </c>
      <c r="W456" t="s">
        <v>2</v>
      </c>
      <c r="AG456">
        <f>IF(ISERROR(VLOOKUP(#REF!,Usuarios[],3,FALSE)),0,VLOOKUP(#REF!,Usuarios[],3,FALSE))</f>
        <v>0</v>
      </c>
      <c r="AH456">
        <f>IF(ISERROR(VLOOKUP(#REF!,Usuarios[],2,FALSE)),0,VLOOKUP(#REF!,Usuarios[],2,FALSE))</f>
        <v>0</v>
      </c>
      <c r="AI456" t="str">
        <f>IF(EmocionesIniciales[[#This Row],[Date of Birth]]&gt;=2003,"Under 18", IF(EmocionesIniciales[[#This Row],[Date of Birth]]&gt;=1998,"From 18 to 23","Over 23"))</f>
        <v>Over 23</v>
      </c>
    </row>
    <row r="457" spans="1:35" x14ac:dyDescent="0.25">
      <c r="A457" s="1">
        <v>44354</v>
      </c>
      <c r="B457" t="s">
        <v>558</v>
      </c>
      <c r="N457" t="s">
        <v>17</v>
      </c>
      <c r="O457" t="s">
        <v>12</v>
      </c>
      <c r="AG457">
        <f>IF(ISERROR(VLOOKUP(#REF!,Usuarios[],3,FALSE)),0,VLOOKUP(#REF!,Usuarios[],3,FALSE))</f>
        <v>0</v>
      </c>
      <c r="AH457">
        <f>IF(ISERROR(VLOOKUP(#REF!,Usuarios[],2,FALSE)),0,VLOOKUP(#REF!,Usuarios[],2,FALSE))</f>
        <v>0</v>
      </c>
      <c r="AI457" t="str">
        <f>IF(EmocionesIniciales[[#This Row],[Date of Birth]]&gt;=2003,"Under 18", IF(EmocionesIniciales[[#This Row],[Date of Birth]]&gt;=1998,"From 18 to 23","Over 23"))</f>
        <v>Over 23</v>
      </c>
    </row>
    <row r="458" spans="1:35" x14ac:dyDescent="0.25">
      <c r="A458" s="1">
        <v>44354</v>
      </c>
      <c r="B458" t="s">
        <v>4904</v>
      </c>
      <c r="Y458" t="s">
        <v>0</v>
      </c>
      <c r="AG458">
        <f>IF(ISERROR(VLOOKUP(#REF!,Usuarios[],3,FALSE)),0,VLOOKUP(#REF!,Usuarios[],3,FALSE))</f>
        <v>0</v>
      </c>
      <c r="AH458">
        <f>IF(ISERROR(VLOOKUP(#REF!,Usuarios[],2,FALSE)),0,VLOOKUP(#REF!,Usuarios[],2,FALSE))</f>
        <v>0</v>
      </c>
      <c r="AI458" t="str">
        <f>IF(EmocionesIniciales[[#This Row],[Date of Birth]]&gt;=2003,"Under 18", IF(EmocionesIniciales[[#This Row],[Date of Birth]]&gt;=1998,"From 18 to 23","Over 23"))</f>
        <v>Over 23</v>
      </c>
    </row>
    <row r="459" spans="1:35" x14ac:dyDescent="0.25">
      <c r="A459" s="1">
        <v>44354</v>
      </c>
      <c r="B459" t="s">
        <v>4667</v>
      </c>
      <c r="E459" t="s">
        <v>11</v>
      </c>
      <c r="J459" t="s">
        <v>31</v>
      </c>
      <c r="AG459">
        <f>IF(ISERROR(VLOOKUP(#REF!,Usuarios[],3,FALSE)),0,VLOOKUP(#REF!,Usuarios[],3,FALSE))</f>
        <v>0</v>
      </c>
      <c r="AH459">
        <f>IF(ISERROR(VLOOKUP(#REF!,Usuarios[],2,FALSE)),0,VLOOKUP(#REF!,Usuarios[],2,FALSE))</f>
        <v>0</v>
      </c>
      <c r="AI459" t="str">
        <f>IF(EmocionesIniciales[[#This Row],[Date of Birth]]&gt;=2003,"Under 18", IF(EmocionesIniciales[[#This Row],[Date of Birth]]&gt;=1998,"From 18 to 23","Over 23"))</f>
        <v>Over 23</v>
      </c>
    </row>
    <row r="460" spans="1:35" x14ac:dyDescent="0.25">
      <c r="A460" s="1">
        <v>44326</v>
      </c>
      <c r="B460" t="s">
        <v>4900</v>
      </c>
      <c r="U460" t="s">
        <v>18</v>
      </c>
      <c r="AD460" t="s">
        <v>25</v>
      </c>
      <c r="AG460">
        <f>IF(ISERROR(VLOOKUP(#REF!,Usuarios[],3,FALSE)),0,VLOOKUP(#REF!,Usuarios[],3,FALSE))</f>
        <v>0</v>
      </c>
      <c r="AH460">
        <f>IF(ISERROR(VLOOKUP(#REF!,Usuarios[],2,FALSE)),0,VLOOKUP(#REF!,Usuarios[],2,FALSE))</f>
        <v>0</v>
      </c>
      <c r="AI460" t="str">
        <f>IF(EmocionesIniciales[[#This Row],[Date of Birth]]&gt;=2003,"Under 18", IF(EmocionesIniciales[[#This Row],[Date of Birth]]&gt;=1998,"From 18 to 23","Over 23"))</f>
        <v>Over 23</v>
      </c>
    </row>
    <row r="461" spans="1:35" x14ac:dyDescent="0.25">
      <c r="A461" s="1">
        <v>44326</v>
      </c>
      <c r="B461" t="s">
        <v>4900</v>
      </c>
      <c r="U461" t="s">
        <v>18</v>
      </c>
      <c r="AD461" t="s">
        <v>25</v>
      </c>
      <c r="AG461">
        <f>IF(ISERROR(VLOOKUP(#REF!,Usuarios[],3,FALSE)),0,VLOOKUP(#REF!,Usuarios[],3,FALSE))</f>
        <v>0</v>
      </c>
      <c r="AH461">
        <f>IF(ISERROR(VLOOKUP(#REF!,Usuarios[],2,FALSE)),0,VLOOKUP(#REF!,Usuarios[],2,FALSE))</f>
        <v>0</v>
      </c>
      <c r="AI461" t="str">
        <f>IF(EmocionesIniciales[[#This Row],[Date of Birth]]&gt;=2003,"Under 18", IF(EmocionesIniciales[[#This Row],[Date of Birth]]&gt;=1998,"From 18 to 23","Over 23"))</f>
        <v>Over 23</v>
      </c>
    </row>
    <row r="462" spans="1:35" x14ac:dyDescent="0.25">
      <c r="A462" s="1">
        <v>44354</v>
      </c>
      <c r="B462" t="s">
        <v>4923</v>
      </c>
      <c r="D462" t="s">
        <v>26</v>
      </c>
      <c r="I462" t="s">
        <v>4</v>
      </c>
      <c r="J462" t="s">
        <v>31</v>
      </c>
      <c r="V462" t="s">
        <v>20</v>
      </c>
      <c r="AG462">
        <f>IF(ISERROR(VLOOKUP(#REF!,Usuarios[],3,FALSE)),0,VLOOKUP(#REF!,Usuarios[],3,FALSE))</f>
        <v>0</v>
      </c>
      <c r="AH462">
        <f>IF(ISERROR(VLOOKUP(#REF!,Usuarios[],2,FALSE)),0,VLOOKUP(#REF!,Usuarios[],2,FALSE))</f>
        <v>0</v>
      </c>
      <c r="AI462" t="str">
        <f>IF(EmocionesIniciales[[#This Row],[Date of Birth]]&gt;=2003,"Under 18", IF(EmocionesIniciales[[#This Row],[Date of Birth]]&gt;=1998,"From 18 to 23","Over 23"))</f>
        <v>Over 23</v>
      </c>
    </row>
    <row r="463" spans="1:35" x14ac:dyDescent="0.25">
      <c r="A463" s="1">
        <v>44326</v>
      </c>
      <c r="B463" t="s">
        <v>1779</v>
      </c>
      <c r="H463" t="s">
        <v>19</v>
      </c>
      <c r="AD463" t="s">
        <v>25</v>
      </c>
      <c r="AG463">
        <f>IF(ISERROR(VLOOKUP(#REF!,Usuarios[],3,FALSE)),0,VLOOKUP(#REF!,Usuarios[],3,FALSE))</f>
        <v>0</v>
      </c>
      <c r="AH463">
        <f>IF(ISERROR(VLOOKUP(#REF!,Usuarios[],2,FALSE)),0,VLOOKUP(#REF!,Usuarios[],2,FALSE))</f>
        <v>0</v>
      </c>
      <c r="AI463" t="str">
        <f>IF(EmocionesIniciales[[#This Row],[Date of Birth]]&gt;=2003,"Under 18", IF(EmocionesIniciales[[#This Row],[Date of Birth]]&gt;=1998,"From 18 to 23","Over 23"))</f>
        <v>Over 23</v>
      </c>
    </row>
    <row r="464" spans="1:35" x14ac:dyDescent="0.25">
      <c r="A464" s="1">
        <v>44326</v>
      </c>
      <c r="B464" t="s">
        <v>4858</v>
      </c>
      <c r="J464" t="s">
        <v>31</v>
      </c>
      <c r="AG464">
        <f>IF(ISERROR(VLOOKUP(#REF!,Usuarios[],3,FALSE)),0,VLOOKUP(#REF!,Usuarios[],3,FALSE))</f>
        <v>0</v>
      </c>
      <c r="AH464">
        <f>IF(ISERROR(VLOOKUP(#REF!,Usuarios[],2,FALSE)),0,VLOOKUP(#REF!,Usuarios[],2,FALSE))</f>
        <v>0</v>
      </c>
      <c r="AI464" t="str">
        <f>IF(EmocionesIniciales[[#This Row],[Date of Birth]]&gt;=2003,"Under 18", IF(EmocionesIniciales[[#This Row],[Date of Birth]]&gt;=1998,"From 18 to 23","Over 23"))</f>
        <v>Over 23</v>
      </c>
    </row>
    <row r="465" spans="1:35" x14ac:dyDescent="0.25">
      <c r="A465" s="1">
        <v>44340</v>
      </c>
      <c r="B465" t="s">
        <v>4695</v>
      </c>
      <c r="C465" t="s">
        <v>10</v>
      </c>
      <c r="H465" t="s">
        <v>19</v>
      </c>
      <c r="AG465">
        <f>IF(ISERROR(VLOOKUP(#REF!,Usuarios[],3,FALSE)),0,VLOOKUP(#REF!,Usuarios[],3,FALSE))</f>
        <v>0</v>
      </c>
      <c r="AH465">
        <f>IF(ISERROR(VLOOKUP(#REF!,Usuarios[],2,FALSE)),0,VLOOKUP(#REF!,Usuarios[],2,FALSE))</f>
        <v>0</v>
      </c>
      <c r="AI465" t="str">
        <f>IF(EmocionesIniciales[[#This Row],[Date of Birth]]&gt;=2003,"Under 18", IF(EmocionesIniciales[[#This Row],[Date of Birth]]&gt;=1998,"From 18 to 23","Over 23"))</f>
        <v>Over 23</v>
      </c>
    </row>
    <row r="466" spans="1:35" x14ac:dyDescent="0.25">
      <c r="A466" s="1">
        <v>44326</v>
      </c>
      <c r="B466" t="s">
        <v>572</v>
      </c>
      <c r="I466" t="s">
        <v>4</v>
      </c>
      <c r="U466" t="s">
        <v>18</v>
      </c>
      <c r="AG466">
        <f>IF(ISERROR(VLOOKUP(#REF!,Usuarios[],3,FALSE)),0,VLOOKUP(#REF!,Usuarios[],3,FALSE))</f>
        <v>0</v>
      </c>
      <c r="AH466">
        <f>IF(ISERROR(VLOOKUP(#REF!,Usuarios[],2,FALSE)),0,VLOOKUP(#REF!,Usuarios[],2,FALSE))</f>
        <v>0</v>
      </c>
      <c r="AI466" t="str">
        <f>IF(EmocionesIniciales[[#This Row],[Date of Birth]]&gt;=2003,"Under 18", IF(EmocionesIniciales[[#This Row],[Date of Birth]]&gt;=1998,"From 18 to 23","Over 23"))</f>
        <v>Over 23</v>
      </c>
    </row>
    <row r="467" spans="1:35" x14ac:dyDescent="0.25">
      <c r="A467" s="1">
        <v>44326</v>
      </c>
      <c r="B467" t="s">
        <v>780</v>
      </c>
      <c r="AB467" t="s">
        <v>14</v>
      </c>
      <c r="AG467">
        <f>IF(ISERROR(VLOOKUP(#REF!,Usuarios[],3,FALSE)),0,VLOOKUP(#REF!,Usuarios[],3,FALSE))</f>
        <v>0</v>
      </c>
      <c r="AH467">
        <f>IF(ISERROR(VLOOKUP(#REF!,Usuarios[],2,FALSE)),0,VLOOKUP(#REF!,Usuarios[],2,FALSE))</f>
        <v>0</v>
      </c>
      <c r="AI467" t="str">
        <f>IF(EmocionesIniciales[[#This Row],[Date of Birth]]&gt;=2003,"Under 18", IF(EmocionesIniciales[[#This Row],[Date of Birth]]&gt;=1998,"From 18 to 23","Over 23"))</f>
        <v>Over 23</v>
      </c>
    </row>
    <row r="468" spans="1:35" x14ac:dyDescent="0.25">
      <c r="A468" s="1">
        <v>44312</v>
      </c>
      <c r="B468" t="s">
        <v>1817</v>
      </c>
      <c r="D468" t="s">
        <v>26</v>
      </c>
      <c r="H468" t="s">
        <v>19</v>
      </c>
      <c r="V468" t="s">
        <v>20</v>
      </c>
      <c r="AB468" t="s">
        <v>14</v>
      </c>
      <c r="AC468" t="s">
        <v>536</v>
      </c>
      <c r="AG468">
        <f>IF(ISERROR(VLOOKUP(#REF!,Usuarios[],3,FALSE)),0,VLOOKUP(#REF!,Usuarios[],3,FALSE))</f>
        <v>0</v>
      </c>
      <c r="AH468">
        <f>IF(ISERROR(VLOOKUP(#REF!,Usuarios[],2,FALSE)),0,VLOOKUP(#REF!,Usuarios[],2,FALSE))</f>
        <v>0</v>
      </c>
      <c r="AI468" t="str">
        <f>IF(EmocionesIniciales[[#This Row],[Date of Birth]]&gt;=2003,"Under 18", IF(EmocionesIniciales[[#This Row],[Date of Birth]]&gt;=1998,"From 18 to 23","Over 23"))</f>
        <v>Over 23</v>
      </c>
    </row>
    <row r="469" spans="1:35" x14ac:dyDescent="0.25">
      <c r="A469" s="1">
        <v>44298</v>
      </c>
      <c r="B469" t="s">
        <v>679</v>
      </c>
      <c r="D469" t="s">
        <v>26</v>
      </c>
      <c r="H469" t="s">
        <v>19</v>
      </c>
      <c r="I469" t="s">
        <v>4</v>
      </c>
      <c r="K469" t="s">
        <v>23</v>
      </c>
      <c r="U469" t="s">
        <v>18</v>
      </c>
      <c r="AG469">
        <f>IF(ISERROR(VLOOKUP(#REF!,Usuarios[],3,FALSE)),0,VLOOKUP(#REF!,Usuarios[],3,FALSE))</f>
        <v>0</v>
      </c>
      <c r="AH469">
        <f>IF(ISERROR(VLOOKUP(#REF!,Usuarios[],2,FALSE)),0,VLOOKUP(#REF!,Usuarios[],2,FALSE))</f>
        <v>0</v>
      </c>
      <c r="AI469" t="str">
        <f>IF(EmocionesIniciales[[#This Row],[Date of Birth]]&gt;=2003,"Under 18", IF(EmocionesIniciales[[#This Row],[Date of Birth]]&gt;=1998,"From 18 to 23","Over 23"))</f>
        <v>Over 23</v>
      </c>
    </row>
    <row r="470" spans="1:35" x14ac:dyDescent="0.25">
      <c r="A470" s="1">
        <v>44326</v>
      </c>
      <c r="B470" t="s">
        <v>64</v>
      </c>
      <c r="W470" t="s">
        <v>2</v>
      </c>
      <c r="AG470">
        <f>IF(ISERROR(VLOOKUP(#REF!,Usuarios[],3,FALSE)),0,VLOOKUP(#REF!,Usuarios[],3,FALSE))</f>
        <v>0</v>
      </c>
      <c r="AH470">
        <f>IF(ISERROR(VLOOKUP(#REF!,Usuarios[],2,FALSE)),0,VLOOKUP(#REF!,Usuarios[],2,FALSE))</f>
        <v>0</v>
      </c>
      <c r="AI470" t="str">
        <f>IF(EmocionesIniciales[[#This Row],[Date of Birth]]&gt;=2003,"Under 18", IF(EmocionesIniciales[[#This Row],[Date of Birth]]&gt;=1998,"From 18 to 23","Over 23"))</f>
        <v>Over 23</v>
      </c>
    </row>
    <row r="471" spans="1:35" x14ac:dyDescent="0.25">
      <c r="A471" s="1">
        <v>44312</v>
      </c>
      <c r="B471" t="s">
        <v>1712</v>
      </c>
      <c r="O471" t="s">
        <v>12</v>
      </c>
      <c r="AB471" t="s">
        <v>14</v>
      </c>
      <c r="AG471">
        <f>IF(ISERROR(VLOOKUP(#REF!,Usuarios[],3,FALSE)),0,VLOOKUP(#REF!,Usuarios[],3,FALSE))</f>
        <v>0</v>
      </c>
      <c r="AH471">
        <f>IF(ISERROR(VLOOKUP(#REF!,Usuarios[],2,FALSE)),0,VLOOKUP(#REF!,Usuarios[],2,FALSE))</f>
        <v>0</v>
      </c>
      <c r="AI471" t="str">
        <f>IF(EmocionesIniciales[[#This Row],[Date of Birth]]&gt;=2003,"Under 18", IF(EmocionesIniciales[[#This Row],[Date of Birth]]&gt;=1998,"From 18 to 23","Over 23"))</f>
        <v>Over 23</v>
      </c>
    </row>
    <row r="472" spans="1:35" x14ac:dyDescent="0.25">
      <c r="A472" s="1">
        <v>44340</v>
      </c>
      <c r="B472" t="s">
        <v>4717</v>
      </c>
      <c r="C472" t="s">
        <v>10</v>
      </c>
      <c r="N472" t="s">
        <v>17</v>
      </c>
      <c r="AG472">
        <f>IF(ISERROR(VLOOKUP(#REF!,Usuarios[],3,FALSE)),0,VLOOKUP(#REF!,Usuarios[],3,FALSE))</f>
        <v>0</v>
      </c>
      <c r="AH472">
        <f>IF(ISERROR(VLOOKUP(#REF!,Usuarios[],2,FALSE)),0,VLOOKUP(#REF!,Usuarios[],2,FALSE))</f>
        <v>0</v>
      </c>
      <c r="AI472" t="str">
        <f>IF(EmocionesIniciales[[#This Row],[Date of Birth]]&gt;=2003,"Under 18", IF(EmocionesIniciales[[#This Row],[Date of Birth]]&gt;=1998,"From 18 to 23","Over 23"))</f>
        <v>Over 23</v>
      </c>
    </row>
    <row r="473" spans="1:35" x14ac:dyDescent="0.25">
      <c r="A473" s="1">
        <v>44340</v>
      </c>
      <c r="B473" t="s">
        <v>4695</v>
      </c>
      <c r="C473" t="s">
        <v>10</v>
      </c>
      <c r="H473" t="s">
        <v>19</v>
      </c>
      <c r="AG473">
        <f>IF(ISERROR(VLOOKUP(#REF!,Usuarios[],3,FALSE)),0,VLOOKUP(#REF!,Usuarios[],3,FALSE))</f>
        <v>0</v>
      </c>
      <c r="AH473">
        <f>IF(ISERROR(VLOOKUP(#REF!,Usuarios[],2,FALSE)),0,VLOOKUP(#REF!,Usuarios[],2,FALSE))</f>
        <v>0</v>
      </c>
      <c r="AI473" t="str">
        <f>IF(EmocionesIniciales[[#This Row],[Date of Birth]]&gt;=2003,"Under 18", IF(EmocionesIniciales[[#This Row],[Date of Birth]]&gt;=1998,"From 18 to 23","Over 23"))</f>
        <v>Over 23</v>
      </c>
    </row>
    <row r="474" spans="1:35" x14ac:dyDescent="0.25">
      <c r="A474" s="1">
        <v>44326</v>
      </c>
      <c r="B474" t="s">
        <v>4920</v>
      </c>
      <c r="D474" t="s">
        <v>26</v>
      </c>
      <c r="I474" t="s">
        <v>4</v>
      </c>
      <c r="J474" t="s">
        <v>31</v>
      </c>
      <c r="AG474">
        <f>IF(ISERROR(VLOOKUP(#REF!,Usuarios[],3,FALSE)),0,VLOOKUP(#REF!,Usuarios[],3,FALSE))</f>
        <v>0</v>
      </c>
      <c r="AH474">
        <f>IF(ISERROR(VLOOKUP(#REF!,Usuarios[],2,FALSE)),0,VLOOKUP(#REF!,Usuarios[],2,FALSE))</f>
        <v>0</v>
      </c>
      <c r="AI474" t="str">
        <f>IF(EmocionesIniciales[[#This Row],[Date of Birth]]&gt;=2003,"Under 18", IF(EmocionesIniciales[[#This Row],[Date of Birth]]&gt;=1998,"From 18 to 23","Over 23"))</f>
        <v>Over 23</v>
      </c>
    </row>
    <row r="475" spans="1:35" x14ac:dyDescent="0.25">
      <c r="A475" s="1">
        <v>44354</v>
      </c>
      <c r="B475" t="s">
        <v>4821</v>
      </c>
      <c r="E475" t="s">
        <v>11</v>
      </c>
      <c r="S475" t="s">
        <v>1</v>
      </c>
      <c r="W475" t="s">
        <v>2</v>
      </c>
      <c r="Y475" t="s">
        <v>0</v>
      </c>
      <c r="AG475">
        <f>IF(ISERROR(VLOOKUP(#REF!,Usuarios[],3,FALSE)),0,VLOOKUP(#REF!,Usuarios[],3,FALSE))</f>
        <v>0</v>
      </c>
      <c r="AH475">
        <f>IF(ISERROR(VLOOKUP(#REF!,Usuarios[],2,FALSE)),0,VLOOKUP(#REF!,Usuarios[],2,FALSE))</f>
        <v>0</v>
      </c>
      <c r="AI475" t="str">
        <f>IF(EmocionesIniciales[[#This Row],[Date of Birth]]&gt;=2003,"Under 18", IF(EmocionesIniciales[[#This Row],[Date of Birth]]&gt;=1998,"From 18 to 23","Over 23"))</f>
        <v>Over 23</v>
      </c>
    </row>
    <row r="476" spans="1:35" x14ac:dyDescent="0.25">
      <c r="A476" s="1">
        <v>44340</v>
      </c>
      <c r="B476" t="s">
        <v>4902</v>
      </c>
      <c r="C476" t="s">
        <v>10</v>
      </c>
      <c r="T476" t="s">
        <v>22</v>
      </c>
      <c r="U476" t="s">
        <v>18</v>
      </c>
      <c r="V476" t="s">
        <v>20</v>
      </c>
      <c r="AG476">
        <f>IF(ISERROR(VLOOKUP(#REF!,Usuarios[],3,FALSE)),0,VLOOKUP(#REF!,Usuarios[],3,FALSE))</f>
        <v>0</v>
      </c>
      <c r="AH476">
        <f>IF(ISERROR(VLOOKUP(#REF!,Usuarios[],2,FALSE)),0,VLOOKUP(#REF!,Usuarios[],2,FALSE))</f>
        <v>0</v>
      </c>
      <c r="AI476" t="str">
        <f>IF(EmocionesIniciales[[#This Row],[Date of Birth]]&gt;=2003,"Under 18", IF(EmocionesIniciales[[#This Row],[Date of Birth]]&gt;=1998,"From 18 to 23","Over 23"))</f>
        <v>Over 23</v>
      </c>
    </row>
    <row r="477" spans="1:35" x14ac:dyDescent="0.25">
      <c r="A477" s="1">
        <v>44340</v>
      </c>
      <c r="B477" t="s">
        <v>572</v>
      </c>
      <c r="I477" t="s">
        <v>4</v>
      </c>
      <c r="U477" t="s">
        <v>18</v>
      </c>
      <c r="AG477">
        <f>IF(ISERROR(VLOOKUP(#REF!,Usuarios[],3,FALSE)),0,VLOOKUP(#REF!,Usuarios[],3,FALSE))</f>
        <v>0</v>
      </c>
      <c r="AH477">
        <f>IF(ISERROR(VLOOKUP(#REF!,Usuarios[],2,FALSE)),0,VLOOKUP(#REF!,Usuarios[],2,FALSE))</f>
        <v>0</v>
      </c>
      <c r="AI477" t="str">
        <f>IF(EmocionesIniciales[[#This Row],[Date of Birth]]&gt;=2003,"Under 18", IF(EmocionesIniciales[[#This Row],[Date of Birth]]&gt;=1998,"From 18 to 23","Over 23"))</f>
        <v>Over 23</v>
      </c>
    </row>
    <row r="478" spans="1:35" x14ac:dyDescent="0.25">
      <c r="A478" s="1">
        <v>44312</v>
      </c>
      <c r="B478" t="s">
        <v>1825</v>
      </c>
      <c r="K478" t="s">
        <v>23</v>
      </c>
      <c r="M478" t="s">
        <v>15</v>
      </c>
      <c r="N478" t="s">
        <v>17</v>
      </c>
      <c r="O478" t="s">
        <v>12</v>
      </c>
      <c r="AG478">
        <f>IF(ISERROR(VLOOKUP(#REF!,Usuarios[],3,FALSE)),0,VLOOKUP(#REF!,Usuarios[],3,FALSE))</f>
        <v>0</v>
      </c>
      <c r="AH478">
        <f>IF(ISERROR(VLOOKUP(#REF!,Usuarios[],2,FALSE)),0,VLOOKUP(#REF!,Usuarios[],2,FALSE))</f>
        <v>0</v>
      </c>
      <c r="AI478" t="str">
        <f>IF(EmocionesIniciales[[#This Row],[Date of Birth]]&gt;=2003,"Under 18", IF(EmocionesIniciales[[#This Row],[Date of Birth]]&gt;=1998,"From 18 to 23","Over 23"))</f>
        <v>Over 23</v>
      </c>
    </row>
    <row r="479" spans="1:35" x14ac:dyDescent="0.25">
      <c r="A479" s="1">
        <v>44354</v>
      </c>
      <c r="B479" t="s">
        <v>44</v>
      </c>
      <c r="V479" t="s">
        <v>20</v>
      </c>
      <c r="AG479">
        <f>IF(ISERROR(VLOOKUP(#REF!,Usuarios[],3,FALSE)),0,VLOOKUP(#REF!,Usuarios[],3,FALSE))</f>
        <v>0</v>
      </c>
      <c r="AH479">
        <f>IF(ISERROR(VLOOKUP(#REF!,Usuarios[],2,FALSE)),0,VLOOKUP(#REF!,Usuarios[],2,FALSE))</f>
        <v>0</v>
      </c>
      <c r="AI479" t="str">
        <f>IF(EmocionesIniciales[[#This Row],[Date of Birth]]&gt;=2003,"Under 18", IF(EmocionesIniciales[[#This Row],[Date of Birth]]&gt;=1998,"From 18 to 23","Over 23"))</f>
        <v>Over 23</v>
      </c>
    </row>
    <row r="480" spans="1:35" x14ac:dyDescent="0.25">
      <c r="A480" s="1">
        <v>44354</v>
      </c>
      <c r="B480" t="s">
        <v>44</v>
      </c>
      <c r="V480" t="s">
        <v>20</v>
      </c>
      <c r="AG480">
        <f>IF(ISERROR(VLOOKUP(#REF!,Usuarios[],3,FALSE)),0,VLOOKUP(#REF!,Usuarios[],3,FALSE))</f>
        <v>0</v>
      </c>
      <c r="AH480">
        <f>IF(ISERROR(VLOOKUP(#REF!,Usuarios[],2,FALSE)),0,VLOOKUP(#REF!,Usuarios[],2,FALSE))</f>
        <v>0</v>
      </c>
      <c r="AI480" t="str">
        <f>IF(EmocionesIniciales[[#This Row],[Date of Birth]]&gt;=2003,"Under 18", IF(EmocionesIniciales[[#This Row],[Date of Birth]]&gt;=1998,"From 18 to 23","Over 23"))</f>
        <v>Over 23</v>
      </c>
    </row>
    <row r="481" spans="1:35" x14ac:dyDescent="0.25">
      <c r="A481" s="1">
        <v>44340</v>
      </c>
      <c r="B481" t="s">
        <v>4922</v>
      </c>
      <c r="D481" t="s">
        <v>26</v>
      </c>
      <c r="O481" t="s">
        <v>12</v>
      </c>
      <c r="V481" t="s">
        <v>20</v>
      </c>
      <c r="AD481" t="s">
        <v>25</v>
      </c>
      <c r="AG481">
        <f>IF(ISERROR(VLOOKUP(#REF!,Usuarios[],3,FALSE)),0,VLOOKUP(#REF!,Usuarios[],3,FALSE))</f>
        <v>0</v>
      </c>
      <c r="AH481">
        <f>IF(ISERROR(VLOOKUP(#REF!,Usuarios[],2,FALSE)),0,VLOOKUP(#REF!,Usuarios[],2,FALSE))</f>
        <v>0</v>
      </c>
      <c r="AI481" t="str">
        <f>IF(EmocionesIniciales[[#This Row],[Date of Birth]]&gt;=2003,"Under 18", IF(EmocionesIniciales[[#This Row],[Date of Birth]]&gt;=1998,"From 18 to 23","Over 23"))</f>
        <v>Over 23</v>
      </c>
    </row>
    <row r="482" spans="1:35" x14ac:dyDescent="0.25">
      <c r="A482" s="1">
        <v>44340</v>
      </c>
      <c r="B482" t="s">
        <v>4823</v>
      </c>
      <c r="M482" t="s">
        <v>15</v>
      </c>
      <c r="Q482" t="s">
        <v>13</v>
      </c>
      <c r="AG482">
        <f>IF(ISERROR(VLOOKUP(#REF!,Usuarios[],3,FALSE)),0,VLOOKUP(#REF!,Usuarios[],3,FALSE))</f>
        <v>0</v>
      </c>
      <c r="AH482">
        <f>IF(ISERROR(VLOOKUP(#REF!,Usuarios[],2,FALSE)),0,VLOOKUP(#REF!,Usuarios[],2,FALSE))</f>
        <v>0</v>
      </c>
      <c r="AI482" t="str">
        <f>IF(EmocionesIniciales[[#This Row],[Date of Birth]]&gt;=2003,"Under 18", IF(EmocionesIniciales[[#This Row],[Date of Birth]]&gt;=1998,"From 18 to 23","Over 23"))</f>
        <v>Over 23</v>
      </c>
    </row>
    <row r="483" spans="1:35" x14ac:dyDescent="0.25">
      <c r="A483" s="1">
        <v>44340</v>
      </c>
      <c r="B483" t="s">
        <v>4819</v>
      </c>
      <c r="E483" t="s">
        <v>11</v>
      </c>
      <c r="J483" t="s">
        <v>31</v>
      </c>
      <c r="N483" t="s">
        <v>17</v>
      </c>
      <c r="AG483">
        <f>IF(ISERROR(VLOOKUP(#REF!,Usuarios[],3,FALSE)),0,VLOOKUP(#REF!,Usuarios[],3,FALSE))</f>
        <v>0</v>
      </c>
      <c r="AH483">
        <f>IF(ISERROR(VLOOKUP(#REF!,Usuarios[],2,FALSE)),0,VLOOKUP(#REF!,Usuarios[],2,FALSE))</f>
        <v>0</v>
      </c>
      <c r="AI483" t="str">
        <f>IF(EmocionesIniciales[[#This Row],[Date of Birth]]&gt;=2003,"Under 18", IF(EmocionesIniciales[[#This Row],[Date of Birth]]&gt;=1998,"From 18 to 23","Over 23"))</f>
        <v>Over 23</v>
      </c>
    </row>
    <row r="484" spans="1:35" x14ac:dyDescent="0.25">
      <c r="A484" s="1">
        <v>44340</v>
      </c>
      <c r="B484" t="s">
        <v>4966</v>
      </c>
      <c r="D484" t="s">
        <v>26</v>
      </c>
      <c r="E484" t="s">
        <v>11</v>
      </c>
      <c r="I484" t="s">
        <v>4</v>
      </c>
      <c r="O484" t="s">
        <v>12</v>
      </c>
      <c r="AG484">
        <f>IF(ISERROR(VLOOKUP(#REF!,Usuarios[],3,FALSE)),0,VLOOKUP(#REF!,Usuarios[],3,FALSE))</f>
        <v>0</v>
      </c>
      <c r="AH484">
        <f>IF(ISERROR(VLOOKUP(#REF!,Usuarios[],2,FALSE)),0,VLOOKUP(#REF!,Usuarios[],2,FALSE))</f>
        <v>0</v>
      </c>
      <c r="AI484" t="str">
        <f>IF(EmocionesIniciales[[#This Row],[Date of Birth]]&gt;=2003,"Under 18", IF(EmocionesIniciales[[#This Row],[Date of Birth]]&gt;=1998,"From 18 to 23","Over 23"))</f>
        <v>Over 23</v>
      </c>
    </row>
    <row r="485" spans="1:35" x14ac:dyDescent="0.25">
      <c r="A485" s="1">
        <v>44326</v>
      </c>
      <c r="B485" t="s">
        <v>4789</v>
      </c>
      <c r="E485" t="s">
        <v>11</v>
      </c>
      <c r="M485" t="s">
        <v>15</v>
      </c>
      <c r="N485" t="s">
        <v>17</v>
      </c>
      <c r="P485" t="s">
        <v>32</v>
      </c>
      <c r="S485" t="s">
        <v>1</v>
      </c>
      <c r="W485" t="s">
        <v>2</v>
      </c>
      <c r="Z485" t="s">
        <v>24</v>
      </c>
      <c r="AG485">
        <f>IF(ISERROR(VLOOKUP(#REF!,Usuarios[],3,FALSE)),0,VLOOKUP(#REF!,Usuarios[],3,FALSE))</f>
        <v>0</v>
      </c>
      <c r="AH485">
        <f>IF(ISERROR(VLOOKUP(#REF!,Usuarios[],2,FALSE)),0,VLOOKUP(#REF!,Usuarios[],2,FALSE))</f>
        <v>0</v>
      </c>
      <c r="AI485" t="str">
        <f>IF(EmocionesIniciales[[#This Row],[Date of Birth]]&gt;=2003,"Under 18", IF(EmocionesIniciales[[#This Row],[Date of Birth]]&gt;=1998,"From 18 to 23","Over 23"))</f>
        <v>Over 23</v>
      </c>
    </row>
    <row r="486" spans="1:35" x14ac:dyDescent="0.25">
      <c r="A486" s="1">
        <v>44312</v>
      </c>
      <c r="B486" t="s">
        <v>34</v>
      </c>
      <c r="E486" t="s">
        <v>11</v>
      </c>
      <c r="AG486">
        <f>IF(ISERROR(VLOOKUP(#REF!,Usuarios[],3,FALSE)),0,VLOOKUP(#REF!,Usuarios[],3,FALSE))</f>
        <v>0</v>
      </c>
      <c r="AH486">
        <f>IF(ISERROR(VLOOKUP(#REF!,Usuarios[],2,FALSE)),0,VLOOKUP(#REF!,Usuarios[],2,FALSE))</f>
        <v>0</v>
      </c>
      <c r="AI486" t="str">
        <f>IF(EmocionesIniciales[[#This Row],[Date of Birth]]&gt;=2003,"Under 18", IF(EmocionesIniciales[[#This Row],[Date of Birth]]&gt;=1998,"From 18 to 23","Over 23"))</f>
        <v>Over 23</v>
      </c>
    </row>
    <row r="487" spans="1:35" x14ac:dyDescent="0.25">
      <c r="A487" s="1">
        <v>44312</v>
      </c>
      <c r="B487" t="s">
        <v>34</v>
      </c>
      <c r="E487" t="s">
        <v>11</v>
      </c>
      <c r="AG487">
        <f>IF(ISERROR(VLOOKUP(#REF!,Usuarios[],3,FALSE)),0,VLOOKUP(#REF!,Usuarios[],3,FALSE))</f>
        <v>0</v>
      </c>
      <c r="AH487">
        <f>IF(ISERROR(VLOOKUP(#REF!,Usuarios[],2,FALSE)),0,VLOOKUP(#REF!,Usuarios[],2,FALSE))</f>
        <v>0</v>
      </c>
      <c r="AI487" t="str">
        <f>IF(EmocionesIniciales[[#This Row],[Date of Birth]]&gt;=2003,"Under 18", IF(EmocionesIniciales[[#This Row],[Date of Birth]]&gt;=1998,"From 18 to 23","Over 23"))</f>
        <v>Over 23</v>
      </c>
    </row>
    <row r="488" spans="1:35" x14ac:dyDescent="0.25">
      <c r="A488" s="1">
        <v>44312</v>
      </c>
      <c r="B488" t="s">
        <v>34</v>
      </c>
      <c r="E488" t="s">
        <v>11</v>
      </c>
      <c r="AG488">
        <f>IF(ISERROR(VLOOKUP(#REF!,Usuarios[],3,FALSE)),0,VLOOKUP(#REF!,Usuarios[],3,FALSE))</f>
        <v>0</v>
      </c>
      <c r="AH488">
        <f>IF(ISERROR(VLOOKUP(#REF!,Usuarios[],2,FALSE)),0,VLOOKUP(#REF!,Usuarios[],2,FALSE))</f>
        <v>0</v>
      </c>
      <c r="AI488" t="str">
        <f>IF(EmocionesIniciales[[#This Row],[Date of Birth]]&gt;=2003,"Under 18", IF(EmocionesIniciales[[#This Row],[Date of Birth]]&gt;=1998,"From 18 to 23","Over 23"))</f>
        <v>Over 23</v>
      </c>
    </row>
    <row r="489" spans="1:35" x14ac:dyDescent="0.25">
      <c r="A489" s="1">
        <v>44326</v>
      </c>
      <c r="B489" t="s">
        <v>4964</v>
      </c>
      <c r="M489" t="s">
        <v>15</v>
      </c>
      <c r="N489" t="s">
        <v>17</v>
      </c>
      <c r="W489" t="s">
        <v>2</v>
      </c>
      <c r="AG489">
        <f>IF(ISERROR(VLOOKUP(#REF!,Usuarios[],3,FALSE)),0,VLOOKUP(#REF!,Usuarios[],3,FALSE))</f>
        <v>0</v>
      </c>
      <c r="AH489">
        <f>IF(ISERROR(VLOOKUP(#REF!,Usuarios[],2,FALSE)),0,VLOOKUP(#REF!,Usuarios[],2,FALSE))</f>
        <v>0</v>
      </c>
      <c r="AI489" t="str">
        <f>IF(EmocionesIniciales[[#This Row],[Date of Birth]]&gt;=2003,"Under 18", IF(EmocionesIniciales[[#This Row],[Date of Birth]]&gt;=1998,"From 18 to 23","Over 23"))</f>
        <v>Over 23</v>
      </c>
    </row>
    <row r="490" spans="1:35" x14ac:dyDescent="0.25">
      <c r="A490" s="1">
        <v>44326</v>
      </c>
      <c r="B490" t="s">
        <v>4960</v>
      </c>
      <c r="T490" t="s">
        <v>22</v>
      </c>
      <c r="AD490" t="s">
        <v>25</v>
      </c>
      <c r="AG490">
        <f>IF(ISERROR(VLOOKUP(#REF!,Usuarios[],3,FALSE)),0,VLOOKUP(#REF!,Usuarios[],3,FALSE))</f>
        <v>0</v>
      </c>
      <c r="AH490">
        <f>IF(ISERROR(VLOOKUP(#REF!,Usuarios[],2,FALSE)),0,VLOOKUP(#REF!,Usuarios[],2,FALSE))</f>
        <v>0</v>
      </c>
      <c r="AI490" t="str">
        <f>IF(EmocionesIniciales[[#This Row],[Date of Birth]]&gt;=2003,"Under 18", IF(EmocionesIniciales[[#This Row],[Date of Birth]]&gt;=1998,"From 18 to 23","Over 23"))</f>
        <v>Over 23</v>
      </c>
    </row>
    <row r="491" spans="1:35" x14ac:dyDescent="0.25">
      <c r="A491" s="1">
        <v>44326</v>
      </c>
      <c r="B491" t="s">
        <v>39</v>
      </c>
      <c r="E491" t="s">
        <v>11</v>
      </c>
      <c r="N491" t="s">
        <v>17</v>
      </c>
      <c r="AG491">
        <f>IF(ISERROR(VLOOKUP(#REF!,Usuarios[],3,FALSE)),0,VLOOKUP(#REF!,Usuarios[],3,FALSE))</f>
        <v>0</v>
      </c>
      <c r="AH491">
        <f>IF(ISERROR(VLOOKUP(#REF!,Usuarios[],2,FALSE)),0,VLOOKUP(#REF!,Usuarios[],2,FALSE))</f>
        <v>0</v>
      </c>
      <c r="AI491" t="str">
        <f>IF(EmocionesIniciales[[#This Row],[Date of Birth]]&gt;=2003,"Under 18", IF(EmocionesIniciales[[#This Row],[Date of Birth]]&gt;=1998,"From 18 to 23","Over 23"))</f>
        <v>Over 23</v>
      </c>
    </row>
    <row r="492" spans="1:35" x14ac:dyDescent="0.25">
      <c r="A492" s="1">
        <v>44298</v>
      </c>
      <c r="B492" t="s">
        <v>767</v>
      </c>
      <c r="D492" t="s">
        <v>26</v>
      </c>
      <c r="E492" t="s">
        <v>11</v>
      </c>
      <c r="V492" t="s">
        <v>20</v>
      </c>
      <c r="AG492">
        <f>IF(ISERROR(VLOOKUP(#REF!,Usuarios[],3,FALSE)),0,VLOOKUP(#REF!,Usuarios[],3,FALSE))</f>
        <v>0</v>
      </c>
      <c r="AH492">
        <f>IF(ISERROR(VLOOKUP(#REF!,Usuarios[],2,FALSE)),0,VLOOKUP(#REF!,Usuarios[],2,FALSE))</f>
        <v>0</v>
      </c>
      <c r="AI492" t="str">
        <f>IF(EmocionesIniciales[[#This Row],[Date of Birth]]&gt;=2003,"Under 18", IF(EmocionesIniciales[[#This Row],[Date of Birth]]&gt;=1998,"From 18 to 23","Over 23"))</f>
        <v>Over 23</v>
      </c>
    </row>
    <row r="493" spans="1:35" x14ac:dyDescent="0.25">
      <c r="A493" s="1">
        <v>44340</v>
      </c>
      <c r="B493" t="s">
        <v>4869</v>
      </c>
      <c r="N493" t="s">
        <v>17</v>
      </c>
      <c r="O493" t="s">
        <v>12</v>
      </c>
      <c r="AB493" t="s">
        <v>14</v>
      </c>
      <c r="AG493">
        <f>IF(ISERROR(VLOOKUP(#REF!,Usuarios[],3,FALSE)),0,VLOOKUP(#REF!,Usuarios[],3,FALSE))</f>
        <v>0</v>
      </c>
      <c r="AH493">
        <f>IF(ISERROR(VLOOKUP(#REF!,Usuarios[],2,FALSE)),0,VLOOKUP(#REF!,Usuarios[],2,FALSE))</f>
        <v>0</v>
      </c>
      <c r="AI493" t="str">
        <f>IF(EmocionesIniciales[[#This Row],[Date of Birth]]&gt;=2003,"Under 18", IF(EmocionesIniciales[[#This Row],[Date of Birth]]&gt;=1998,"From 18 to 23","Over 23"))</f>
        <v>Over 23</v>
      </c>
    </row>
    <row r="494" spans="1:35" x14ac:dyDescent="0.25">
      <c r="A494" s="1">
        <v>44298</v>
      </c>
      <c r="B494" t="s">
        <v>72</v>
      </c>
      <c r="D494" t="s">
        <v>26</v>
      </c>
      <c r="N494" t="s">
        <v>17</v>
      </c>
      <c r="AG494">
        <f>IF(ISERROR(VLOOKUP(#REF!,Usuarios[],3,FALSE)),0,VLOOKUP(#REF!,Usuarios[],3,FALSE))</f>
        <v>0</v>
      </c>
      <c r="AH494">
        <f>IF(ISERROR(VLOOKUP(#REF!,Usuarios[],2,FALSE)),0,VLOOKUP(#REF!,Usuarios[],2,FALSE))</f>
        <v>0</v>
      </c>
      <c r="AI494" t="str">
        <f>IF(EmocionesIniciales[[#This Row],[Date of Birth]]&gt;=2003,"Under 18", IF(EmocionesIniciales[[#This Row],[Date of Birth]]&gt;=1998,"From 18 to 23","Over 23"))</f>
        <v>Over 23</v>
      </c>
    </row>
    <row r="495" spans="1:35" x14ac:dyDescent="0.25">
      <c r="A495" s="1">
        <v>44326</v>
      </c>
      <c r="B495" t="s">
        <v>4723</v>
      </c>
      <c r="V495" t="s">
        <v>20</v>
      </c>
      <c r="AC495" t="s">
        <v>536</v>
      </c>
      <c r="AG495">
        <f>IF(ISERROR(VLOOKUP(#REF!,Usuarios[],3,FALSE)),0,VLOOKUP(#REF!,Usuarios[],3,FALSE))</f>
        <v>0</v>
      </c>
      <c r="AH495">
        <f>IF(ISERROR(VLOOKUP(#REF!,Usuarios[],2,FALSE)),0,VLOOKUP(#REF!,Usuarios[],2,FALSE))</f>
        <v>0</v>
      </c>
      <c r="AI495" t="str">
        <f>IF(EmocionesIniciales[[#This Row],[Date of Birth]]&gt;=2003,"Under 18", IF(EmocionesIniciales[[#This Row],[Date of Birth]]&gt;=1998,"From 18 to 23","Over 23"))</f>
        <v>Over 23</v>
      </c>
    </row>
    <row r="496" spans="1:35" x14ac:dyDescent="0.25">
      <c r="A496" s="1">
        <v>44326</v>
      </c>
      <c r="B496" t="s">
        <v>4959</v>
      </c>
      <c r="C496" t="s">
        <v>10</v>
      </c>
      <c r="U496" t="s">
        <v>18</v>
      </c>
      <c r="AB496" t="s">
        <v>14</v>
      </c>
      <c r="AD496" t="s">
        <v>25</v>
      </c>
      <c r="AF496" t="s">
        <v>30</v>
      </c>
      <c r="AG496">
        <f>IF(ISERROR(VLOOKUP(#REF!,Usuarios[],3,FALSE)),0,VLOOKUP(#REF!,Usuarios[],3,FALSE))</f>
        <v>0</v>
      </c>
      <c r="AH496">
        <f>IF(ISERROR(VLOOKUP(#REF!,Usuarios[],2,FALSE)),0,VLOOKUP(#REF!,Usuarios[],2,FALSE))</f>
        <v>0</v>
      </c>
      <c r="AI496" t="str">
        <f>IF(EmocionesIniciales[[#This Row],[Date of Birth]]&gt;=2003,"Under 18", IF(EmocionesIniciales[[#This Row],[Date of Birth]]&gt;=1998,"From 18 to 23","Over 23"))</f>
        <v>Over 23</v>
      </c>
    </row>
    <row r="497" spans="1:35" x14ac:dyDescent="0.25">
      <c r="A497" s="1">
        <v>44354</v>
      </c>
      <c r="B497" t="s">
        <v>4836</v>
      </c>
      <c r="I497" t="s">
        <v>4</v>
      </c>
      <c r="W497" t="s">
        <v>2</v>
      </c>
      <c r="AG497">
        <f>IF(ISERROR(VLOOKUP(#REF!,Usuarios[],3,FALSE)),0,VLOOKUP(#REF!,Usuarios[],3,FALSE))</f>
        <v>0</v>
      </c>
      <c r="AH497">
        <f>IF(ISERROR(VLOOKUP(#REF!,Usuarios[],2,FALSE)),0,VLOOKUP(#REF!,Usuarios[],2,FALSE))</f>
        <v>0</v>
      </c>
      <c r="AI497" t="str">
        <f>IF(EmocionesIniciales[[#This Row],[Date of Birth]]&gt;=2003,"Under 18", IF(EmocionesIniciales[[#This Row],[Date of Birth]]&gt;=1998,"From 18 to 23","Over 23"))</f>
        <v>Over 23</v>
      </c>
    </row>
    <row r="498" spans="1:35" x14ac:dyDescent="0.25">
      <c r="A498" s="1">
        <v>44340</v>
      </c>
      <c r="B498" t="s">
        <v>53</v>
      </c>
      <c r="D498" t="s">
        <v>26</v>
      </c>
      <c r="AG498">
        <f>IF(ISERROR(VLOOKUP(#REF!,Usuarios[],3,FALSE)),0,VLOOKUP(#REF!,Usuarios[],3,FALSE))</f>
        <v>0</v>
      </c>
      <c r="AH498">
        <f>IF(ISERROR(VLOOKUP(#REF!,Usuarios[],2,FALSE)),0,VLOOKUP(#REF!,Usuarios[],2,FALSE))</f>
        <v>0</v>
      </c>
      <c r="AI498" t="str">
        <f>IF(EmocionesIniciales[[#This Row],[Date of Birth]]&gt;=2003,"Under 18", IF(EmocionesIniciales[[#This Row],[Date of Birth]]&gt;=1998,"From 18 to 23","Over 23"))</f>
        <v>Over 23</v>
      </c>
    </row>
    <row r="499" spans="1:35" x14ac:dyDescent="0.25">
      <c r="A499" s="1">
        <v>44326</v>
      </c>
      <c r="B499" t="s">
        <v>53</v>
      </c>
      <c r="D499" t="s">
        <v>26</v>
      </c>
      <c r="AG499">
        <f>IF(ISERROR(VLOOKUP(#REF!,Usuarios[],3,FALSE)),0,VLOOKUP(#REF!,Usuarios[],3,FALSE))</f>
        <v>0</v>
      </c>
      <c r="AH499">
        <f>IF(ISERROR(VLOOKUP(#REF!,Usuarios[],2,FALSE)),0,VLOOKUP(#REF!,Usuarios[],2,FALSE))</f>
        <v>0</v>
      </c>
      <c r="AI499" t="str">
        <f>IF(EmocionesIniciales[[#This Row],[Date of Birth]]&gt;=2003,"Under 18", IF(EmocionesIniciales[[#This Row],[Date of Birth]]&gt;=1998,"From 18 to 23","Over 23"))</f>
        <v>Over 23</v>
      </c>
    </row>
    <row r="500" spans="1:35" x14ac:dyDescent="0.25">
      <c r="A500" s="1">
        <v>44326</v>
      </c>
      <c r="B500" t="s">
        <v>53</v>
      </c>
      <c r="D500" t="s">
        <v>26</v>
      </c>
      <c r="AG500">
        <f>IF(ISERROR(VLOOKUP(#REF!,Usuarios[],3,FALSE)),0,VLOOKUP(#REF!,Usuarios[],3,FALSE))</f>
        <v>0</v>
      </c>
      <c r="AH500">
        <f>IF(ISERROR(VLOOKUP(#REF!,Usuarios[],2,FALSE)),0,VLOOKUP(#REF!,Usuarios[],2,FALSE))</f>
        <v>0</v>
      </c>
      <c r="AI500" t="str">
        <f>IF(EmocionesIniciales[[#This Row],[Date of Birth]]&gt;=2003,"Under 18", IF(EmocionesIniciales[[#This Row],[Date of Birth]]&gt;=1998,"From 18 to 23","Over 23"))</f>
        <v>Over 23</v>
      </c>
    </row>
    <row r="501" spans="1:35" x14ac:dyDescent="0.25">
      <c r="A501" s="1">
        <v>44326</v>
      </c>
      <c r="B501" t="s">
        <v>4682</v>
      </c>
      <c r="D501" t="s">
        <v>26</v>
      </c>
      <c r="W501" t="s">
        <v>2</v>
      </c>
      <c r="AG501">
        <f>IF(ISERROR(VLOOKUP(#REF!,Usuarios[],3,FALSE)),0,VLOOKUP(#REF!,Usuarios[],3,FALSE))</f>
        <v>0</v>
      </c>
      <c r="AH501">
        <f>IF(ISERROR(VLOOKUP(#REF!,Usuarios[],2,FALSE)),0,VLOOKUP(#REF!,Usuarios[],2,FALSE))</f>
        <v>0</v>
      </c>
      <c r="AI501" t="str">
        <f>IF(EmocionesIniciales[[#This Row],[Date of Birth]]&gt;=2003,"Under 18", IF(EmocionesIniciales[[#This Row],[Date of Birth]]&gt;=1998,"From 18 to 23","Over 23"))</f>
        <v>Over 23</v>
      </c>
    </row>
    <row r="502" spans="1:35" x14ac:dyDescent="0.25">
      <c r="A502" s="1">
        <v>44326</v>
      </c>
      <c r="B502" t="s">
        <v>767</v>
      </c>
      <c r="D502" t="s">
        <v>26</v>
      </c>
      <c r="E502" t="s">
        <v>11</v>
      </c>
      <c r="V502" t="s">
        <v>20</v>
      </c>
      <c r="AG502">
        <f>IF(ISERROR(VLOOKUP(#REF!,Usuarios[],3,FALSE)),0,VLOOKUP(#REF!,Usuarios[],3,FALSE))</f>
        <v>0</v>
      </c>
      <c r="AH502">
        <f>IF(ISERROR(VLOOKUP(#REF!,Usuarios[],2,FALSE)),0,VLOOKUP(#REF!,Usuarios[],2,FALSE))</f>
        <v>0</v>
      </c>
      <c r="AI502" t="str">
        <f>IF(EmocionesIniciales[[#This Row],[Date of Birth]]&gt;=2003,"Under 18", IF(EmocionesIniciales[[#This Row],[Date of Birth]]&gt;=1998,"From 18 to 23","Over 23"))</f>
        <v>Over 23</v>
      </c>
    </row>
    <row r="503" spans="1:35" x14ac:dyDescent="0.25">
      <c r="A503" s="1">
        <v>44340</v>
      </c>
      <c r="B503" t="s">
        <v>4704</v>
      </c>
      <c r="D503" t="s">
        <v>26</v>
      </c>
      <c r="F503" t="s">
        <v>16</v>
      </c>
      <c r="I503" t="s">
        <v>4</v>
      </c>
      <c r="AG503">
        <f>IF(ISERROR(VLOOKUP(#REF!,Usuarios[],3,FALSE)),0,VLOOKUP(#REF!,Usuarios[],3,FALSE))</f>
        <v>0</v>
      </c>
      <c r="AH503">
        <f>IF(ISERROR(VLOOKUP(#REF!,Usuarios[],2,FALSE)),0,VLOOKUP(#REF!,Usuarios[],2,FALSE))</f>
        <v>0</v>
      </c>
      <c r="AI503" t="str">
        <f>IF(EmocionesIniciales[[#This Row],[Date of Birth]]&gt;=2003,"Under 18", IF(EmocionesIniciales[[#This Row],[Date of Birth]]&gt;=1998,"From 18 to 23","Over 23"))</f>
        <v>Over 23</v>
      </c>
    </row>
    <row r="504" spans="1:35" x14ac:dyDescent="0.25">
      <c r="A504" s="1">
        <v>44340</v>
      </c>
      <c r="B504" t="s">
        <v>4703</v>
      </c>
      <c r="D504" t="s">
        <v>26</v>
      </c>
      <c r="F504" t="s">
        <v>16</v>
      </c>
      <c r="I504" t="s">
        <v>4</v>
      </c>
      <c r="AB504" t="s">
        <v>14</v>
      </c>
      <c r="AG504">
        <f>IF(ISERROR(VLOOKUP(#REF!,Usuarios[],3,FALSE)),0,VLOOKUP(#REF!,Usuarios[],3,FALSE))</f>
        <v>0</v>
      </c>
      <c r="AH504">
        <f>IF(ISERROR(VLOOKUP(#REF!,Usuarios[],2,FALSE)),0,VLOOKUP(#REF!,Usuarios[],2,FALSE))</f>
        <v>0</v>
      </c>
      <c r="AI504" t="str">
        <f>IF(EmocionesIniciales[[#This Row],[Date of Birth]]&gt;=2003,"Under 18", IF(EmocionesIniciales[[#This Row],[Date of Birth]]&gt;=1998,"From 18 to 23","Over 23"))</f>
        <v>Over 23</v>
      </c>
    </row>
    <row r="505" spans="1:35" x14ac:dyDescent="0.25">
      <c r="A505" s="1">
        <v>44340</v>
      </c>
      <c r="B505" t="s">
        <v>4702</v>
      </c>
      <c r="D505" t="s">
        <v>26</v>
      </c>
      <c r="F505" t="s">
        <v>16</v>
      </c>
      <c r="I505" t="s">
        <v>4</v>
      </c>
      <c r="AF505" t="s">
        <v>30</v>
      </c>
      <c r="AG505">
        <f>IF(ISERROR(VLOOKUP(#REF!,Usuarios[],3,FALSE)),0,VLOOKUP(#REF!,Usuarios[],3,FALSE))</f>
        <v>0</v>
      </c>
      <c r="AH505">
        <f>IF(ISERROR(VLOOKUP(#REF!,Usuarios[],2,FALSE)),0,VLOOKUP(#REF!,Usuarios[],2,FALSE))</f>
        <v>0</v>
      </c>
      <c r="AI505" t="str">
        <f>IF(EmocionesIniciales[[#This Row],[Date of Birth]]&gt;=2003,"Under 18", IF(EmocionesIniciales[[#This Row],[Date of Birth]]&gt;=1998,"From 18 to 23","Over 23"))</f>
        <v>Over 23</v>
      </c>
    </row>
    <row r="506" spans="1:35" x14ac:dyDescent="0.25">
      <c r="A506" s="1">
        <v>44340</v>
      </c>
      <c r="B506" t="s">
        <v>44</v>
      </c>
      <c r="V506" t="s">
        <v>20</v>
      </c>
      <c r="AG506">
        <f>IF(ISERROR(VLOOKUP(#REF!,Usuarios[],3,FALSE)),0,VLOOKUP(#REF!,Usuarios[],3,FALSE))</f>
        <v>0</v>
      </c>
      <c r="AH506">
        <f>IF(ISERROR(VLOOKUP(#REF!,Usuarios[],2,FALSE)),0,VLOOKUP(#REF!,Usuarios[],2,FALSE))</f>
        <v>0</v>
      </c>
      <c r="AI506" t="str">
        <f>IF(EmocionesIniciales[[#This Row],[Date of Birth]]&gt;=2003,"Under 18", IF(EmocionesIniciales[[#This Row],[Date of Birth]]&gt;=1998,"From 18 to 23","Over 23"))</f>
        <v>Over 23</v>
      </c>
    </row>
    <row r="507" spans="1:35" x14ac:dyDescent="0.25">
      <c r="A507" s="1">
        <v>44340</v>
      </c>
      <c r="B507" t="s">
        <v>64</v>
      </c>
      <c r="W507" t="s">
        <v>2</v>
      </c>
      <c r="AG507">
        <f>IF(ISERROR(VLOOKUP(#REF!,Usuarios[],3,FALSE)),0,VLOOKUP(#REF!,Usuarios[],3,FALSE))</f>
        <v>0</v>
      </c>
      <c r="AH507">
        <f>IF(ISERROR(VLOOKUP(#REF!,Usuarios[],2,FALSE)),0,VLOOKUP(#REF!,Usuarios[],2,FALSE))</f>
        <v>0</v>
      </c>
      <c r="AI507" t="str">
        <f>IF(EmocionesIniciales[[#This Row],[Date of Birth]]&gt;=2003,"Under 18", IF(EmocionesIniciales[[#This Row],[Date of Birth]]&gt;=1998,"From 18 to 23","Over 23"))</f>
        <v>Over 23</v>
      </c>
    </row>
    <row r="508" spans="1:35" x14ac:dyDescent="0.25">
      <c r="A508" s="1">
        <v>44354</v>
      </c>
      <c r="B508" t="s">
        <v>64</v>
      </c>
      <c r="W508" t="s">
        <v>2</v>
      </c>
      <c r="AG508">
        <f>IF(ISERROR(VLOOKUP(#REF!,Usuarios[],3,FALSE)),0,VLOOKUP(#REF!,Usuarios[],3,FALSE))</f>
        <v>0</v>
      </c>
      <c r="AH508">
        <f>IF(ISERROR(VLOOKUP(#REF!,Usuarios[],2,FALSE)),0,VLOOKUP(#REF!,Usuarios[],2,FALSE))</f>
        <v>0</v>
      </c>
      <c r="AI508" t="str">
        <f>IF(EmocionesIniciales[[#This Row],[Date of Birth]]&gt;=2003,"Under 18", IF(EmocionesIniciales[[#This Row],[Date of Birth]]&gt;=1998,"From 18 to 23","Over 23"))</f>
        <v>Over 23</v>
      </c>
    </row>
    <row r="509" spans="1:35" x14ac:dyDescent="0.25">
      <c r="A509" s="1">
        <v>44354</v>
      </c>
      <c r="B509" t="s">
        <v>64</v>
      </c>
      <c r="W509" t="s">
        <v>2</v>
      </c>
      <c r="AG509">
        <f>IF(ISERROR(VLOOKUP(#REF!,Usuarios[],3,FALSE)),0,VLOOKUP(#REF!,Usuarios[],3,FALSE))</f>
        <v>0</v>
      </c>
      <c r="AH509">
        <f>IF(ISERROR(VLOOKUP(#REF!,Usuarios[],2,FALSE)),0,VLOOKUP(#REF!,Usuarios[],2,FALSE))</f>
        <v>0</v>
      </c>
      <c r="AI509" t="str">
        <f>IF(EmocionesIniciales[[#This Row],[Date of Birth]]&gt;=2003,"Under 18", IF(EmocionesIniciales[[#This Row],[Date of Birth]]&gt;=1998,"From 18 to 23","Over 23"))</f>
        <v>Over 23</v>
      </c>
    </row>
    <row r="510" spans="1:35" x14ac:dyDescent="0.25">
      <c r="A510" s="1">
        <v>44340</v>
      </c>
      <c r="B510" t="s">
        <v>64</v>
      </c>
      <c r="W510" t="s">
        <v>2</v>
      </c>
      <c r="AG510">
        <f>IF(ISERROR(VLOOKUP(#REF!,Usuarios[],3,FALSE)),0,VLOOKUP(#REF!,Usuarios[],3,FALSE))</f>
        <v>0</v>
      </c>
      <c r="AH510">
        <f>IF(ISERROR(VLOOKUP(#REF!,Usuarios[],2,FALSE)),0,VLOOKUP(#REF!,Usuarios[],2,FALSE))</f>
        <v>0</v>
      </c>
      <c r="AI510" t="str">
        <f>IF(EmocionesIniciales[[#This Row],[Date of Birth]]&gt;=2003,"Under 18", IF(EmocionesIniciales[[#This Row],[Date of Birth]]&gt;=1998,"From 18 to 23","Over 23"))</f>
        <v>Over 23</v>
      </c>
    </row>
    <row r="511" spans="1:35" x14ac:dyDescent="0.25">
      <c r="A511" s="1">
        <v>44354</v>
      </c>
      <c r="B511" t="s">
        <v>4927</v>
      </c>
      <c r="E511" t="s">
        <v>11</v>
      </c>
      <c r="F511" t="s">
        <v>16</v>
      </c>
      <c r="V511" t="s">
        <v>20</v>
      </c>
      <c r="W511" t="s">
        <v>2</v>
      </c>
      <c r="AG511">
        <f>IF(ISERROR(VLOOKUP(#REF!,Usuarios[],3,FALSE)),0,VLOOKUP(#REF!,Usuarios[],3,FALSE))</f>
        <v>0</v>
      </c>
      <c r="AH511">
        <f>IF(ISERROR(VLOOKUP(#REF!,Usuarios[],2,FALSE)),0,VLOOKUP(#REF!,Usuarios[],2,FALSE))</f>
        <v>0</v>
      </c>
      <c r="AI511" t="str">
        <f>IF(EmocionesIniciales[[#This Row],[Date of Birth]]&gt;=2003,"Under 18", IF(EmocionesIniciales[[#This Row],[Date of Birth]]&gt;=1998,"From 18 to 23","Over 23"))</f>
        <v>Over 23</v>
      </c>
    </row>
    <row r="512" spans="1:35" x14ac:dyDescent="0.25">
      <c r="A512" s="1">
        <v>44312</v>
      </c>
      <c r="B512" t="s">
        <v>1800</v>
      </c>
      <c r="P512" t="s">
        <v>32</v>
      </c>
      <c r="Q512" t="s">
        <v>13</v>
      </c>
      <c r="W512" t="s">
        <v>2</v>
      </c>
      <c r="AG512">
        <f>IF(ISERROR(VLOOKUP(#REF!,Usuarios[],3,FALSE)),0,VLOOKUP(#REF!,Usuarios[],3,FALSE))</f>
        <v>0</v>
      </c>
      <c r="AH512">
        <f>IF(ISERROR(VLOOKUP(#REF!,Usuarios[],2,FALSE)),0,VLOOKUP(#REF!,Usuarios[],2,FALSE))</f>
        <v>0</v>
      </c>
      <c r="AI512" t="str">
        <f>IF(EmocionesIniciales[[#This Row],[Date of Birth]]&gt;=2003,"Under 18", IF(EmocionesIniciales[[#This Row],[Date of Birth]]&gt;=1998,"From 18 to 23","Over 23"))</f>
        <v>Over 23</v>
      </c>
    </row>
    <row r="513" spans="1:35" x14ac:dyDescent="0.25">
      <c r="A513" s="1">
        <v>44312</v>
      </c>
      <c r="B513" t="s">
        <v>1696</v>
      </c>
      <c r="K513" t="s">
        <v>23</v>
      </c>
      <c r="P513" t="s">
        <v>32</v>
      </c>
      <c r="Q513" t="s">
        <v>13</v>
      </c>
      <c r="W513" t="s">
        <v>2</v>
      </c>
      <c r="AA513" t="s">
        <v>535</v>
      </c>
      <c r="AG513">
        <f>IF(ISERROR(VLOOKUP(#REF!,Usuarios[],3,FALSE)),0,VLOOKUP(#REF!,Usuarios[],3,FALSE))</f>
        <v>0</v>
      </c>
      <c r="AH513">
        <f>IF(ISERROR(VLOOKUP(#REF!,Usuarios[],2,FALSE)),0,VLOOKUP(#REF!,Usuarios[],2,FALSE))</f>
        <v>0</v>
      </c>
      <c r="AI513" t="str">
        <f>IF(EmocionesIniciales[[#This Row],[Date of Birth]]&gt;=2003,"Under 18", IF(EmocionesIniciales[[#This Row],[Date of Birth]]&gt;=1998,"From 18 to 23","Over 23"))</f>
        <v>Over 23</v>
      </c>
    </row>
    <row r="514" spans="1:35" x14ac:dyDescent="0.25">
      <c r="A514" s="1">
        <v>44354</v>
      </c>
      <c r="B514" t="s">
        <v>4691</v>
      </c>
      <c r="F514" t="s">
        <v>16</v>
      </c>
      <c r="I514" t="s">
        <v>4</v>
      </c>
      <c r="W514" t="s">
        <v>2</v>
      </c>
      <c r="AG514">
        <f>IF(ISERROR(VLOOKUP(#REF!,Usuarios[],3,FALSE)),0,VLOOKUP(#REF!,Usuarios[],3,FALSE))</f>
        <v>0</v>
      </c>
      <c r="AH514">
        <f>IF(ISERROR(VLOOKUP(#REF!,Usuarios[],2,FALSE)),0,VLOOKUP(#REF!,Usuarios[],2,FALSE))</f>
        <v>0</v>
      </c>
      <c r="AI514" t="str">
        <f>IF(EmocionesIniciales[[#This Row],[Date of Birth]]&gt;=2003,"Under 18", IF(EmocionesIniciales[[#This Row],[Date of Birth]]&gt;=1998,"From 18 to 23","Over 23"))</f>
        <v>Over 23</v>
      </c>
    </row>
    <row r="515" spans="1:35" x14ac:dyDescent="0.25">
      <c r="A515" s="1">
        <v>44326</v>
      </c>
      <c r="B515" t="s">
        <v>4827</v>
      </c>
      <c r="E515" t="s">
        <v>11</v>
      </c>
      <c r="AB515" t="s">
        <v>14</v>
      </c>
      <c r="AG515">
        <f>IF(ISERROR(VLOOKUP(#REF!,Usuarios[],3,FALSE)),0,VLOOKUP(#REF!,Usuarios[],3,FALSE))</f>
        <v>0</v>
      </c>
      <c r="AH515">
        <f>IF(ISERROR(VLOOKUP(#REF!,Usuarios[],2,FALSE)),0,VLOOKUP(#REF!,Usuarios[],2,FALSE))</f>
        <v>0</v>
      </c>
      <c r="AI515" t="str">
        <f>IF(EmocionesIniciales[[#This Row],[Date of Birth]]&gt;=2003,"Under 18", IF(EmocionesIniciales[[#This Row],[Date of Birth]]&gt;=1998,"From 18 to 23","Over 23"))</f>
        <v>Over 23</v>
      </c>
    </row>
    <row r="516" spans="1:35" x14ac:dyDescent="0.25">
      <c r="A516" s="1">
        <v>44326</v>
      </c>
      <c r="B516" t="s">
        <v>4827</v>
      </c>
      <c r="E516" t="s">
        <v>11</v>
      </c>
      <c r="AB516" t="s">
        <v>14</v>
      </c>
      <c r="AG516">
        <f>IF(ISERROR(VLOOKUP(#REF!,Usuarios[],3,FALSE)),0,VLOOKUP(#REF!,Usuarios[],3,FALSE))</f>
        <v>0</v>
      </c>
      <c r="AH516">
        <f>IF(ISERROR(VLOOKUP(#REF!,Usuarios[],2,FALSE)),0,VLOOKUP(#REF!,Usuarios[],2,FALSE))</f>
        <v>0</v>
      </c>
      <c r="AI516" t="str">
        <f>IF(EmocionesIniciales[[#This Row],[Date of Birth]]&gt;=2003,"Under 18", IF(EmocionesIniciales[[#This Row],[Date of Birth]]&gt;=1998,"From 18 to 23","Over 23"))</f>
        <v>Over 23</v>
      </c>
    </row>
    <row r="517" spans="1:35" x14ac:dyDescent="0.25">
      <c r="A517" s="1">
        <v>44312</v>
      </c>
      <c r="B517" t="s">
        <v>1608</v>
      </c>
      <c r="K517" t="s">
        <v>23</v>
      </c>
      <c r="Q517" t="s">
        <v>13</v>
      </c>
      <c r="R517" t="s">
        <v>28</v>
      </c>
      <c r="AG517">
        <f>IF(ISERROR(VLOOKUP(#REF!,Usuarios[],3,FALSE)),0,VLOOKUP(#REF!,Usuarios[],3,FALSE))</f>
        <v>0</v>
      </c>
      <c r="AH517">
        <f>IF(ISERROR(VLOOKUP(#REF!,Usuarios[],2,FALSE)),0,VLOOKUP(#REF!,Usuarios[],2,FALSE))</f>
        <v>0</v>
      </c>
      <c r="AI517" t="str">
        <f>IF(EmocionesIniciales[[#This Row],[Date of Birth]]&gt;=2003,"Under 18", IF(EmocionesIniciales[[#This Row],[Date of Birth]]&gt;=1998,"From 18 to 23","Over 23"))</f>
        <v>Over 23</v>
      </c>
    </row>
    <row r="518" spans="1:35" x14ac:dyDescent="0.25">
      <c r="A518" s="1">
        <v>44312</v>
      </c>
      <c r="B518" t="s">
        <v>40</v>
      </c>
      <c r="N518" t="s">
        <v>17</v>
      </c>
      <c r="AG518">
        <f>IF(ISERROR(VLOOKUP(#REF!,Usuarios[],3,FALSE)),0,VLOOKUP(#REF!,Usuarios[],3,FALSE))</f>
        <v>0</v>
      </c>
      <c r="AH518">
        <f>IF(ISERROR(VLOOKUP(#REF!,Usuarios[],2,FALSE)),0,VLOOKUP(#REF!,Usuarios[],2,FALSE))</f>
        <v>0</v>
      </c>
      <c r="AI518" t="str">
        <f>IF(EmocionesIniciales[[#This Row],[Date of Birth]]&gt;=2003,"Under 18", IF(EmocionesIniciales[[#This Row],[Date of Birth]]&gt;=1998,"From 18 to 23","Over 23"))</f>
        <v>Over 23</v>
      </c>
    </row>
    <row r="519" spans="1:35" x14ac:dyDescent="0.25">
      <c r="A519" s="1">
        <v>44312</v>
      </c>
      <c r="B519" t="s">
        <v>40</v>
      </c>
      <c r="N519" t="s">
        <v>17</v>
      </c>
      <c r="AG519">
        <f>IF(ISERROR(VLOOKUP(#REF!,Usuarios[],3,FALSE)),0,VLOOKUP(#REF!,Usuarios[],3,FALSE))</f>
        <v>0</v>
      </c>
      <c r="AH519">
        <f>IF(ISERROR(VLOOKUP(#REF!,Usuarios[],2,FALSE)),0,VLOOKUP(#REF!,Usuarios[],2,FALSE))</f>
        <v>0</v>
      </c>
      <c r="AI519" t="str">
        <f>IF(EmocionesIniciales[[#This Row],[Date of Birth]]&gt;=2003,"Under 18", IF(EmocionesIniciales[[#This Row],[Date of Birth]]&gt;=1998,"From 18 to 23","Over 23"))</f>
        <v>Over 23</v>
      </c>
    </row>
    <row r="520" spans="1:35" x14ac:dyDescent="0.25">
      <c r="A520" s="1">
        <v>44326</v>
      </c>
      <c r="B520" t="s">
        <v>40</v>
      </c>
      <c r="N520" t="s">
        <v>17</v>
      </c>
      <c r="AG520">
        <f>IF(ISERROR(VLOOKUP(#REF!,Usuarios[],3,FALSE)),0,VLOOKUP(#REF!,Usuarios[],3,FALSE))</f>
        <v>0</v>
      </c>
      <c r="AH520">
        <f>IF(ISERROR(VLOOKUP(#REF!,Usuarios[],2,FALSE)),0,VLOOKUP(#REF!,Usuarios[],2,FALSE))</f>
        <v>0</v>
      </c>
      <c r="AI520" t="str">
        <f>IF(EmocionesIniciales[[#This Row],[Date of Birth]]&gt;=2003,"Under 18", IF(EmocionesIniciales[[#This Row],[Date of Birth]]&gt;=1998,"From 18 to 23","Over 23"))</f>
        <v>Over 23</v>
      </c>
    </row>
    <row r="521" spans="1:35" x14ac:dyDescent="0.25">
      <c r="A521" s="1">
        <v>44326</v>
      </c>
      <c r="B521" t="s">
        <v>40</v>
      </c>
      <c r="N521" t="s">
        <v>17</v>
      </c>
      <c r="AG521">
        <f>IF(ISERROR(VLOOKUP(#REF!,Usuarios[],3,FALSE)),0,VLOOKUP(#REF!,Usuarios[],3,FALSE))</f>
        <v>0</v>
      </c>
      <c r="AH521">
        <f>IF(ISERROR(VLOOKUP(#REF!,Usuarios[],2,FALSE)),0,VLOOKUP(#REF!,Usuarios[],2,FALSE))</f>
        <v>0</v>
      </c>
      <c r="AI521" t="str">
        <f>IF(EmocionesIniciales[[#This Row],[Date of Birth]]&gt;=2003,"Under 18", IF(EmocionesIniciales[[#This Row],[Date of Birth]]&gt;=1998,"From 18 to 23","Over 23"))</f>
        <v>Over 23</v>
      </c>
    </row>
    <row r="522" spans="1:35" x14ac:dyDescent="0.25">
      <c r="A522" s="1">
        <v>44326</v>
      </c>
      <c r="B522" t="s">
        <v>40</v>
      </c>
      <c r="N522" t="s">
        <v>17</v>
      </c>
      <c r="AG522">
        <f>IF(ISERROR(VLOOKUP(#REF!,Usuarios[],3,FALSE)),0,VLOOKUP(#REF!,Usuarios[],3,FALSE))</f>
        <v>0</v>
      </c>
      <c r="AH522">
        <f>IF(ISERROR(VLOOKUP(#REF!,Usuarios[],2,FALSE)),0,VLOOKUP(#REF!,Usuarios[],2,FALSE))</f>
        <v>0</v>
      </c>
      <c r="AI522" t="str">
        <f>IF(EmocionesIniciales[[#This Row],[Date of Birth]]&gt;=2003,"Under 18", IF(EmocionesIniciales[[#This Row],[Date of Birth]]&gt;=1998,"From 18 to 23","Over 23"))</f>
        <v>Over 23</v>
      </c>
    </row>
    <row r="523" spans="1:35" x14ac:dyDescent="0.25">
      <c r="A523" s="1">
        <v>44354</v>
      </c>
      <c r="B523" t="s">
        <v>40</v>
      </c>
      <c r="N523" t="s">
        <v>17</v>
      </c>
      <c r="AG523">
        <f>IF(ISERROR(VLOOKUP(#REF!,Usuarios[],3,FALSE)),0,VLOOKUP(#REF!,Usuarios[],3,FALSE))</f>
        <v>0</v>
      </c>
      <c r="AH523">
        <f>IF(ISERROR(VLOOKUP(#REF!,Usuarios[],2,FALSE)),0,VLOOKUP(#REF!,Usuarios[],2,FALSE))</f>
        <v>0</v>
      </c>
      <c r="AI523" t="str">
        <f>IF(EmocionesIniciales[[#This Row],[Date of Birth]]&gt;=2003,"Under 18", IF(EmocionesIniciales[[#This Row],[Date of Birth]]&gt;=1998,"From 18 to 23","Over 23"))</f>
        <v>Over 23</v>
      </c>
    </row>
    <row r="524" spans="1:35" x14ac:dyDescent="0.25">
      <c r="A524" s="1">
        <v>44354</v>
      </c>
      <c r="B524" t="s">
        <v>40</v>
      </c>
      <c r="N524" t="s">
        <v>17</v>
      </c>
      <c r="AG524">
        <f>IF(ISERROR(VLOOKUP(#REF!,Usuarios[],3,FALSE)),0,VLOOKUP(#REF!,Usuarios[],3,FALSE))</f>
        <v>0</v>
      </c>
      <c r="AH524">
        <f>IF(ISERROR(VLOOKUP(#REF!,Usuarios[],2,FALSE)),0,VLOOKUP(#REF!,Usuarios[],2,FALSE))</f>
        <v>0</v>
      </c>
      <c r="AI524" t="str">
        <f>IF(EmocionesIniciales[[#This Row],[Date of Birth]]&gt;=2003,"Under 18", IF(EmocionesIniciales[[#This Row],[Date of Birth]]&gt;=1998,"From 18 to 23","Over 23"))</f>
        <v>Over 23</v>
      </c>
    </row>
    <row r="525" spans="1:35" x14ac:dyDescent="0.25">
      <c r="A525" s="1">
        <v>44312</v>
      </c>
      <c r="B525" t="s">
        <v>72</v>
      </c>
      <c r="D525" t="s">
        <v>26</v>
      </c>
      <c r="N525" t="s">
        <v>17</v>
      </c>
      <c r="AG525">
        <f>IF(ISERROR(VLOOKUP(#REF!,Usuarios[],3,FALSE)),0,VLOOKUP(#REF!,Usuarios[],3,FALSE))</f>
        <v>0</v>
      </c>
      <c r="AH525">
        <f>IF(ISERROR(VLOOKUP(#REF!,Usuarios[],2,FALSE)),0,VLOOKUP(#REF!,Usuarios[],2,FALSE))</f>
        <v>0</v>
      </c>
      <c r="AI525" t="str">
        <f>IF(EmocionesIniciales[[#This Row],[Date of Birth]]&gt;=2003,"Under 18", IF(EmocionesIniciales[[#This Row],[Date of Birth]]&gt;=1998,"From 18 to 23","Over 23"))</f>
        <v>Over 23</v>
      </c>
    </row>
    <row r="526" spans="1:35" x14ac:dyDescent="0.25">
      <c r="A526" s="1">
        <v>44312</v>
      </c>
      <c r="B526" t="s">
        <v>1662</v>
      </c>
      <c r="D526" t="s">
        <v>26</v>
      </c>
      <c r="N526" t="s">
        <v>17</v>
      </c>
      <c r="W526" t="s">
        <v>2</v>
      </c>
      <c r="AG526">
        <f>IF(ISERROR(VLOOKUP(#REF!,Usuarios[],3,FALSE)),0,VLOOKUP(#REF!,Usuarios[],3,FALSE))</f>
        <v>0</v>
      </c>
      <c r="AH526">
        <f>IF(ISERROR(VLOOKUP(#REF!,Usuarios[],2,FALSE)),0,VLOOKUP(#REF!,Usuarios[],2,FALSE))</f>
        <v>0</v>
      </c>
      <c r="AI526" t="str">
        <f>IF(EmocionesIniciales[[#This Row],[Date of Birth]]&gt;=2003,"Under 18", IF(EmocionesIniciales[[#This Row],[Date of Birth]]&gt;=1998,"From 18 to 23","Over 23"))</f>
        <v>Over 23</v>
      </c>
    </row>
    <row r="527" spans="1:35" x14ac:dyDescent="0.25">
      <c r="A527" s="1">
        <v>44340</v>
      </c>
      <c r="B527" t="s">
        <v>1662</v>
      </c>
      <c r="D527" t="s">
        <v>26</v>
      </c>
      <c r="N527" t="s">
        <v>17</v>
      </c>
      <c r="W527" t="s">
        <v>2</v>
      </c>
      <c r="AG527">
        <f>IF(ISERROR(VLOOKUP(#REF!,Usuarios[],3,FALSE)),0,VLOOKUP(#REF!,Usuarios[],3,FALSE))</f>
        <v>0</v>
      </c>
      <c r="AH527">
        <f>IF(ISERROR(VLOOKUP(#REF!,Usuarios[],2,FALSE)),0,VLOOKUP(#REF!,Usuarios[],2,FALSE))</f>
        <v>0</v>
      </c>
      <c r="AI527" t="str">
        <f>IF(EmocionesIniciales[[#This Row],[Date of Birth]]&gt;=2003,"Under 18", IF(EmocionesIniciales[[#This Row],[Date of Birth]]&gt;=1998,"From 18 to 23","Over 23"))</f>
        <v>Over 23</v>
      </c>
    </row>
    <row r="528" spans="1:35" x14ac:dyDescent="0.25">
      <c r="A528" s="1">
        <v>44312</v>
      </c>
      <c r="B528" t="s">
        <v>1661</v>
      </c>
      <c r="D528" t="s">
        <v>26</v>
      </c>
      <c r="E528" t="s">
        <v>11</v>
      </c>
      <c r="K528" t="s">
        <v>23</v>
      </c>
      <c r="N528" t="s">
        <v>17</v>
      </c>
      <c r="W528" t="s">
        <v>2</v>
      </c>
      <c r="AG528">
        <f>IF(ISERROR(VLOOKUP(#REF!,Usuarios[],3,FALSE)),0,VLOOKUP(#REF!,Usuarios[],3,FALSE))</f>
        <v>0</v>
      </c>
      <c r="AH528">
        <f>IF(ISERROR(VLOOKUP(#REF!,Usuarios[],2,FALSE)),0,VLOOKUP(#REF!,Usuarios[],2,FALSE))</f>
        <v>0</v>
      </c>
      <c r="AI528" t="str">
        <f>IF(EmocionesIniciales[[#This Row],[Date of Birth]]&gt;=2003,"Under 18", IF(EmocionesIniciales[[#This Row],[Date of Birth]]&gt;=1998,"From 18 to 23","Over 23"))</f>
        <v>Over 23</v>
      </c>
    </row>
    <row r="529" spans="1:35" x14ac:dyDescent="0.25">
      <c r="A529" s="1">
        <v>44326</v>
      </c>
      <c r="B529" t="s">
        <v>4828</v>
      </c>
      <c r="D529" t="s">
        <v>26</v>
      </c>
      <c r="I529" t="s">
        <v>4</v>
      </c>
      <c r="N529" t="s">
        <v>17</v>
      </c>
      <c r="Q529" t="s">
        <v>13</v>
      </c>
      <c r="W529" t="s">
        <v>2</v>
      </c>
      <c r="AG529">
        <f>IF(ISERROR(VLOOKUP(#REF!,Usuarios[],3,FALSE)),0,VLOOKUP(#REF!,Usuarios[],3,FALSE))</f>
        <v>0</v>
      </c>
      <c r="AH529">
        <f>IF(ISERROR(VLOOKUP(#REF!,Usuarios[],2,FALSE)),0,VLOOKUP(#REF!,Usuarios[],2,FALSE))</f>
        <v>0</v>
      </c>
      <c r="AI529" t="str">
        <f>IF(EmocionesIniciales[[#This Row],[Date of Birth]]&gt;=2003,"Under 18", IF(EmocionesIniciales[[#This Row],[Date of Birth]]&gt;=1998,"From 18 to 23","Over 23"))</f>
        <v>Over 23</v>
      </c>
    </row>
    <row r="530" spans="1:35" x14ac:dyDescent="0.25">
      <c r="A530" s="1">
        <v>44312</v>
      </c>
      <c r="B530" t="s">
        <v>747</v>
      </c>
      <c r="D530" t="s">
        <v>26</v>
      </c>
      <c r="E530" t="s">
        <v>11</v>
      </c>
      <c r="N530" t="s">
        <v>17</v>
      </c>
      <c r="AG530">
        <f>IF(ISERROR(VLOOKUP(#REF!,Usuarios[],3,FALSE)),0,VLOOKUP(#REF!,Usuarios[],3,FALSE))</f>
        <v>0</v>
      </c>
      <c r="AH530">
        <f>IF(ISERROR(VLOOKUP(#REF!,Usuarios[],2,FALSE)),0,VLOOKUP(#REF!,Usuarios[],2,FALSE))</f>
        <v>0</v>
      </c>
      <c r="AI530" t="str">
        <f>IF(EmocionesIniciales[[#This Row],[Date of Birth]]&gt;=2003,"Under 18", IF(EmocionesIniciales[[#This Row],[Date of Birth]]&gt;=1998,"From 18 to 23","Over 23"))</f>
        <v>Over 23</v>
      </c>
    </row>
    <row r="531" spans="1:35" x14ac:dyDescent="0.25">
      <c r="A531" s="1">
        <v>44354</v>
      </c>
      <c r="B531" t="s">
        <v>615</v>
      </c>
      <c r="D531" t="s">
        <v>26</v>
      </c>
      <c r="E531" t="s">
        <v>11</v>
      </c>
      <c r="N531" t="s">
        <v>17</v>
      </c>
      <c r="V531" t="s">
        <v>20</v>
      </c>
      <c r="AG531">
        <f>IF(ISERROR(VLOOKUP(#REF!,Usuarios[],3,FALSE)),0,VLOOKUP(#REF!,Usuarios[],3,FALSE))</f>
        <v>0</v>
      </c>
      <c r="AH531">
        <f>IF(ISERROR(VLOOKUP(#REF!,Usuarios[],2,FALSE)),0,VLOOKUP(#REF!,Usuarios[],2,FALSE))</f>
        <v>0</v>
      </c>
      <c r="AI531" t="str">
        <f>IF(EmocionesIniciales[[#This Row],[Date of Birth]]&gt;=2003,"Under 18", IF(EmocionesIniciales[[#This Row],[Date of Birth]]&gt;=1998,"From 18 to 23","Over 23"))</f>
        <v>Over 23</v>
      </c>
    </row>
    <row r="532" spans="1:35" x14ac:dyDescent="0.25">
      <c r="A532" s="1">
        <v>44312</v>
      </c>
      <c r="B532" t="s">
        <v>1716</v>
      </c>
      <c r="D532" t="s">
        <v>26</v>
      </c>
      <c r="L532" t="s">
        <v>21</v>
      </c>
      <c r="N532" t="s">
        <v>17</v>
      </c>
      <c r="AG532">
        <f>IF(ISERROR(VLOOKUP(#REF!,Usuarios[],3,FALSE)),0,VLOOKUP(#REF!,Usuarios[],3,FALSE))</f>
        <v>0</v>
      </c>
      <c r="AH532">
        <f>IF(ISERROR(VLOOKUP(#REF!,Usuarios[],2,FALSE)),0,VLOOKUP(#REF!,Usuarios[],2,FALSE))</f>
        <v>0</v>
      </c>
      <c r="AI532" t="str">
        <f>IF(EmocionesIniciales[[#This Row],[Date of Birth]]&gt;=2003,"Under 18", IF(EmocionesIniciales[[#This Row],[Date of Birth]]&gt;=1998,"From 18 to 23","Over 23"))</f>
        <v>Over 23</v>
      </c>
    </row>
    <row r="533" spans="1:35" x14ac:dyDescent="0.25">
      <c r="A533" s="1">
        <v>44340</v>
      </c>
      <c r="B533" t="s">
        <v>1716</v>
      </c>
      <c r="D533" t="s">
        <v>26</v>
      </c>
      <c r="L533" t="s">
        <v>21</v>
      </c>
      <c r="N533" t="s">
        <v>17</v>
      </c>
      <c r="AG533">
        <f>IF(ISERROR(VLOOKUP(#REF!,Usuarios[],3,FALSE)),0,VLOOKUP(#REF!,Usuarios[],3,FALSE))</f>
        <v>0</v>
      </c>
      <c r="AH533">
        <f>IF(ISERROR(VLOOKUP(#REF!,Usuarios[],2,FALSE)),0,VLOOKUP(#REF!,Usuarios[],2,FALSE))</f>
        <v>0</v>
      </c>
      <c r="AI533" t="str">
        <f>IF(EmocionesIniciales[[#This Row],[Date of Birth]]&gt;=2003,"Under 18", IF(EmocionesIniciales[[#This Row],[Date of Birth]]&gt;=1998,"From 18 to 23","Over 23"))</f>
        <v>Over 23</v>
      </c>
    </row>
    <row r="534" spans="1:35" x14ac:dyDescent="0.25">
      <c r="A534" s="1">
        <v>44326</v>
      </c>
      <c r="B534" t="s">
        <v>4854</v>
      </c>
      <c r="D534" t="s">
        <v>26</v>
      </c>
      <c r="K534" t="s">
        <v>23</v>
      </c>
      <c r="N534" t="s">
        <v>17</v>
      </c>
      <c r="P534" t="s">
        <v>32</v>
      </c>
      <c r="AG534">
        <f>IF(ISERROR(VLOOKUP(#REF!,Usuarios[],3,FALSE)),0,VLOOKUP(#REF!,Usuarios[],3,FALSE))</f>
        <v>0</v>
      </c>
      <c r="AH534">
        <f>IF(ISERROR(VLOOKUP(#REF!,Usuarios[],2,FALSE)),0,VLOOKUP(#REF!,Usuarios[],2,FALSE))</f>
        <v>0</v>
      </c>
      <c r="AI534" t="str">
        <f>IF(EmocionesIniciales[[#This Row],[Date of Birth]]&gt;=2003,"Under 18", IF(EmocionesIniciales[[#This Row],[Date of Birth]]&gt;=1998,"From 18 to 23","Over 23"))</f>
        <v>Over 23</v>
      </c>
    </row>
    <row r="535" spans="1:35" x14ac:dyDescent="0.25">
      <c r="A535" s="1">
        <v>44354</v>
      </c>
      <c r="B535" t="s">
        <v>4831</v>
      </c>
      <c r="L535" t="s">
        <v>21</v>
      </c>
      <c r="N535" t="s">
        <v>17</v>
      </c>
      <c r="V535" t="s">
        <v>20</v>
      </c>
      <c r="AG535">
        <f>IF(ISERROR(VLOOKUP(#REF!,Usuarios[],3,FALSE)),0,VLOOKUP(#REF!,Usuarios[],3,FALSE))</f>
        <v>0</v>
      </c>
      <c r="AH535">
        <f>IF(ISERROR(VLOOKUP(#REF!,Usuarios[],2,FALSE)),0,VLOOKUP(#REF!,Usuarios[],2,FALSE))</f>
        <v>0</v>
      </c>
      <c r="AI535" t="str">
        <f>IF(EmocionesIniciales[[#This Row],[Date of Birth]]&gt;=2003,"Under 18", IF(EmocionesIniciales[[#This Row],[Date of Birth]]&gt;=1998,"From 18 to 23","Over 23"))</f>
        <v>Over 23</v>
      </c>
    </row>
    <row r="536" spans="1:35" x14ac:dyDescent="0.25">
      <c r="A536" s="1">
        <v>44326</v>
      </c>
      <c r="B536" t="s">
        <v>560</v>
      </c>
      <c r="N536" t="s">
        <v>17</v>
      </c>
      <c r="W536" t="s">
        <v>2</v>
      </c>
      <c r="AG536">
        <f>IF(ISERROR(VLOOKUP(#REF!,Usuarios[],3,FALSE)),0,VLOOKUP(#REF!,Usuarios[],3,FALSE))</f>
        <v>0</v>
      </c>
      <c r="AH536">
        <f>IF(ISERROR(VLOOKUP(#REF!,Usuarios[],2,FALSE)),0,VLOOKUP(#REF!,Usuarios[],2,FALSE))</f>
        <v>0</v>
      </c>
      <c r="AI536" t="str">
        <f>IF(EmocionesIniciales[[#This Row],[Date of Birth]]&gt;=2003,"Under 18", IF(EmocionesIniciales[[#This Row],[Date of Birth]]&gt;=1998,"From 18 to 23","Over 23"))</f>
        <v>Over 23</v>
      </c>
    </row>
    <row r="537" spans="1:35" x14ac:dyDescent="0.25">
      <c r="A537" s="1">
        <v>44326</v>
      </c>
      <c r="B537" t="s">
        <v>560</v>
      </c>
      <c r="N537" t="s">
        <v>17</v>
      </c>
      <c r="W537" t="s">
        <v>2</v>
      </c>
      <c r="AG537">
        <f>IF(ISERROR(VLOOKUP(#REF!,Usuarios[],3,FALSE)),0,VLOOKUP(#REF!,Usuarios[],3,FALSE))</f>
        <v>0</v>
      </c>
      <c r="AH537">
        <f>IF(ISERROR(VLOOKUP(#REF!,Usuarios[],2,FALSE)),0,VLOOKUP(#REF!,Usuarios[],2,FALSE))</f>
        <v>0</v>
      </c>
      <c r="AI537" t="str">
        <f>IF(EmocionesIniciales[[#This Row],[Date of Birth]]&gt;=2003,"Under 18", IF(EmocionesIniciales[[#This Row],[Date of Birth]]&gt;=1998,"From 18 to 23","Over 23"))</f>
        <v>Over 23</v>
      </c>
    </row>
    <row r="538" spans="1:35" x14ac:dyDescent="0.25">
      <c r="A538" s="1">
        <v>44326</v>
      </c>
      <c r="B538" t="s">
        <v>560</v>
      </c>
      <c r="N538" t="s">
        <v>17</v>
      </c>
      <c r="W538" t="s">
        <v>2</v>
      </c>
      <c r="AG538">
        <f>IF(ISERROR(VLOOKUP(#REF!,Usuarios[],3,FALSE)),0,VLOOKUP(#REF!,Usuarios[],3,FALSE))</f>
        <v>0</v>
      </c>
      <c r="AH538">
        <f>IF(ISERROR(VLOOKUP(#REF!,Usuarios[],2,FALSE)),0,VLOOKUP(#REF!,Usuarios[],2,FALSE))</f>
        <v>0</v>
      </c>
      <c r="AI538" t="str">
        <f>IF(EmocionesIniciales[[#This Row],[Date of Birth]]&gt;=2003,"Under 18", IF(EmocionesIniciales[[#This Row],[Date of Birth]]&gt;=1998,"From 18 to 23","Over 23"))</f>
        <v>Over 23</v>
      </c>
    </row>
    <row r="539" spans="1:35" x14ac:dyDescent="0.25">
      <c r="A539" s="1">
        <v>44326</v>
      </c>
      <c r="B539" t="s">
        <v>560</v>
      </c>
      <c r="N539" t="s">
        <v>17</v>
      </c>
      <c r="W539" t="s">
        <v>2</v>
      </c>
      <c r="AG539">
        <f>IF(ISERROR(VLOOKUP(#REF!,Usuarios[],3,FALSE)),0,VLOOKUP(#REF!,Usuarios[],3,FALSE))</f>
        <v>0</v>
      </c>
      <c r="AH539">
        <f>IF(ISERROR(VLOOKUP(#REF!,Usuarios[],2,FALSE)),0,VLOOKUP(#REF!,Usuarios[],2,FALSE))</f>
        <v>0</v>
      </c>
      <c r="AI539" t="str">
        <f>IF(EmocionesIniciales[[#This Row],[Date of Birth]]&gt;=2003,"Under 18", IF(EmocionesIniciales[[#This Row],[Date of Birth]]&gt;=1998,"From 18 to 23","Over 23"))</f>
        <v>Over 23</v>
      </c>
    </row>
    <row r="540" spans="1:35" x14ac:dyDescent="0.25">
      <c r="A540" s="1">
        <v>44326</v>
      </c>
      <c r="B540" t="s">
        <v>1694</v>
      </c>
      <c r="E540" t="s">
        <v>11</v>
      </c>
      <c r="N540" t="s">
        <v>17</v>
      </c>
      <c r="W540" t="s">
        <v>2</v>
      </c>
      <c r="AG540">
        <f>IF(ISERROR(VLOOKUP(#REF!,Usuarios[],3,FALSE)),0,VLOOKUP(#REF!,Usuarios[],3,FALSE))</f>
        <v>0</v>
      </c>
      <c r="AH540">
        <f>IF(ISERROR(VLOOKUP(#REF!,Usuarios[],2,FALSE)),0,VLOOKUP(#REF!,Usuarios[],2,FALSE))</f>
        <v>0</v>
      </c>
      <c r="AI540" t="str">
        <f>IF(EmocionesIniciales[[#This Row],[Date of Birth]]&gt;=2003,"Under 18", IF(EmocionesIniciales[[#This Row],[Date of Birth]]&gt;=1998,"From 18 to 23","Over 23"))</f>
        <v>Over 23</v>
      </c>
    </row>
    <row r="541" spans="1:35" x14ac:dyDescent="0.25">
      <c r="A541" s="1">
        <v>44312</v>
      </c>
      <c r="B541" t="s">
        <v>1675</v>
      </c>
      <c r="E541" t="s">
        <v>11</v>
      </c>
      <c r="N541" t="s">
        <v>17</v>
      </c>
      <c r="Q541" t="s">
        <v>13</v>
      </c>
      <c r="AG541">
        <f>IF(ISERROR(VLOOKUP(#REF!,Usuarios[],3,FALSE)),0,VLOOKUP(#REF!,Usuarios[],3,FALSE))</f>
        <v>0</v>
      </c>
      <c r="AH541">
        <f>IF(ISERROR(VLOOKUP(#REF!,Usuarios[],2,FALSE)),0,VLOOKUP(#REF!,Usuarios[],2,FALSE))</f>
        <v>0</v>
      </c>
      <c r="AI541" t="str">
        <f>IF(EmocionesIniciales[[#This Row],[Date of Birth]]&gt;=2003,"Under 18", IF(EmocionesIniciales[[#This Row],[Date of Birth]]&gt;=1998,"From 18 to 23","Over 23"))</f>
        <v>Over 23</v>
      </c>
    </row>
    <row r="542" spans="1:35" x14ac:dyDescent="0.25">
      <c r="A542" s="1">
        <v>44340</v>
      </c>
      <c r="B542" t="s">
        <v>4783</v>
      </c>
      <c r="E542" t="s">
        <v>11</v>
      </c>
      <c r="N542" t="s">
        <v>17</v>
      </c>
      <c r="P542" t="s">
        <v>32</v>
      </c>
      <c r="Q542" t="s">
        <v>13</v>
      </c>
      <c r="AG542">
        <f>IF(ISERROR(VLOOKUP(#REF!,Usuarios[],3,FALSE)),0,VLOOKUP(#REF!,Usuarios[],3,FALSE))</f>
        <v>0</v>
      </c>
      <c r="AH542">
        <f>IF(ISERROR(VLOOKUP(#REF!,Usuarios[],2,FALSE)),0,VLOOKUP(#REF!,Usuarios[],2,FALSE))</f>
        <v>0</v>
      </c>
      <c r="AI542" t="str">
        <f>IF(EmocionesIniciales[[#This Row],[Date of Birth]]&gt;=2003,"Under 18", IF(EmocionesIniciales[[#This Row],[Date of Birth]]&gt;=1998,"From 18 to 23","Over 23"))</f>
        <v>Over 23</v>
      </c>
    </row>
    <row r="543" spans="1:35" x14ac:dyDescent="0.25">
      <c r="A543" s="1">
        <v>44354</v>
      </c>
      <c r="B543" t="s">
        <v>4710</v>
      </c>
      <c r="L543" t="s">
        <v>21</v>
      </c>
      <c r="N543" t="s">
        <v>17</v>
      </c>
      <c r="AG543">
        <f>IF(ISERROR(VLOOKUP(#REF!,Usuarios[],3,FALSE)),0,VLOOKUP(#REF!,Usuarios[],3,FALSE))</f>
        <v>0</v>
      </c>
      <c r="AH543">
        <f>IF(ISERROR(VLOOKUP(#REF!,Usuarios[],2,FALSE)),0,VLOOKUP(#REF!,Usuarios[],2,FALSE))</f>
        <v>0</v>
      </c>
      <c r="AI543" t="str">
        <f>IF(EmocionesIniciales[[#This Row],[Date of Birth]]&gt;=2003,"Under 18", IF(EmocionesIniciales[[#This Row],[Date of Birth]]&gt;=1998,"From 18 to 23","Over 23"))</f>
        <v>Over 23</v>
      </c>
    </row>
    <row r="544" spans="1:35" x14ac:dyDescent="0.25">
      <c r="A544" s="1">
        <v>44326</v>
      </c>
      <c r="B544" t="s">
        <v>4889</v>
      </c>
      <c r="E544" t="s">
        <v>11</v>
      </c>
      <c r="J544" t="s">
        <v>31</v>
      </c>
      <c r="N544" t="s">
        <v>17</v>
      </c>
      <c r="Q544" t="s">
        <v>13</v>
      </c>
      <c r="T544" t="s">
        <v>22</v>
      </c>
      <c r="U544" t="s">
        <v>18</v>
      </c>
      <c r="AC544" t="s">
        <v>536</v>
      </c>
      <c r="AG544">
        <f>IF(ISERROR(VLOOKUP(#REF!,Usuarios[],3,FALSE)),0,VLOOKUP(#REF!,Usuarios[],3,FALSE))</f>
        <v>0</v>
      </c>
      <c r="AH544">
        <f>IF(ISERROR(VLOOKUP(#REF!,Usuarios[],2,FALSE)),0,VLOOKUP(#REF!,Usuarios[],2,FALSE))</f>
        <v>0</v>
      </c>
      <c r="AI544" t="str">
        <f>IF(EmocionesIniciales[[#This Row],[Date of Birth]]&gt;=2003,"Under 18", IF(EmocionesIniciales[[#This Row],[Date of Birth]]&gt;=1998,"From 18 to 23","Over 23"))</f>
        <v>Over 23</v>
      </c>
    </row>
    <row r="545" spans="1:35" x14ac:dyDescent="0.25">
      <c r="A545" s="1">
        <v>44312</v>
      </c>
      <c r="B545" t="s">
        <v>1667</v>
      </c>
      <c r="D545" t="s">
        <v>26</v>
      </c>
      <c r="E545" t="s">
        <v>11</v>
      </c>
      <c r="F545" t="s">
        <v>16</v>
      </c>
      <c r="J545" t="s">
        <v>31</v>
      </c>
      <c r="K545" t="s">
        <v>23</v>
      </c>
      <c r="M545" t="s">
        <v>15</v>
      </c>
      <c r="N545" t="s">
        <v>17</v>
      </c>
      <c r="P545" t="s">
        <v>32</v>
      </c>
      <c r="Q545" t="s">
        <v>13</v>
      </c>
      <c r="R545" t="s">
        <v>28</v>
      </c>
      <c r="W545" t="s">
        <v>2</v>
      </c>
      <c r="Y545" t="s">
        <v>0</v>
      </c>
      <c r="Z545" t="s">
        <v>24</v>
      </c>
      <c r="AA545" t="s">
        <v>535</v>
      </c>
      <c r="AC545" t="s">
        <v>536</v>
      </c>
      <c r="AG545">
        <f>IF(ISERROR(VLOOKUP(#REF!,Usuarios[],3,FALSE)),0,VLOOKUP(#REF!,Usuarios[],3,FALSE))</f>
        <v>0</v>
      </c>
      <c r="AH545">
        <f>IF(ISERROR(VLOOKUP(#REF!,Usuarios[],2,FALSE)),0,VLOOKUP(#REF!,Usuarios[],2,FALSE))</f>
        <v>0</v>
      </c>
      <c r="AI545" t="str">
        <f>IF(EmocionesIniciales[[#This Row],[Date of Birth]]&gt;=2003,"Under 18", IF(EmocionesIniciales[[#This Row],[Date of Birth]]&gt;=1998,"From 18 to 23","Over 23"))</f>
        <v>Over 23</v>
      </c>
    </row>
    <row r="546" spans="1:35" x14ac:dyDescent="0.25">
      <c r="A546" s="1">
        <v>44340</v>
      </c>
      <c r="B546" t="s">
        <v>4773</v>
      </c>
      <c r="D546" t="s">
        <v>26</v>
      </c>
      <c r="E546" t="s">
        <v>11</v>
      </c>
      <c r="F546" t="s">
        <v>16</v>
      </c>
      <c r="J546" t="s">
        <v>31</v>
      </c>
      <c r="N546" t="s">
        <v>17</v>
      </c>
      <c r="P546" t="s">
        <v>32</v>
      </c>
      <c r="Y546" t="s">
        <v>0</v>
      </c>
      <c r="Z546" t="s">
        <v>24</v>
      </c>
      <c r="AG546">
        <f>IF(ISERROR(VLOOKUP(#REF!,Usuarios[],3,FALSE)),0,VLOOKUP(#REF!,Usuarios[],3,FALSE))</f>
        <v>0</v>
      </c>
      <c r="AH546">
        <f>IF(ISERROR(VLOOKUP(#REF!,Usuarios[],2,FALSE)),0,VLOOKUP(#REF!,Usuarios[],2,FALSE))</f>
        <v>0</v>
      </c>
      <c r="AI546" t="str">
        <f>IF(EmocionesIniciales[[#This Row],[Date of Birth]]&gt;=2003,"Under 18", IF(EmocionesIniciales[[#This Row],[Date of Birth]]&gt;=1998,"From 18 to 23","Over 23"))</f>
        <v>Over 23</v>
      </c>
    </row>
    <row r="547" spans="1:35" x14ac:dyDescent="0.25">
      <c r="A547" s="1">
        <v>44326</v>
      </c>
      <c r="B547" t="s">
        <v>790</v>
      </c>
      <c r="E547" t="s">
        <v>11</v>
      </c>
      <c r="F547" t="s">
        <v>16</v>
      </c>
      <c r="J547" t="s">
        <v>31</v>
      </c>
      <c r="K547" t="s">
        <v>23</v>
      </c>
      <c r="M547" t="s">
        <v>15</v>
      </c>
      <c r="N547" t="s">
        <v>17</v>
      </c>
      <c r="P547" t="s">
        <v>32</v>
      </c>
      <c r="Q547" t="s">
        <v>13</v>
      </c>
      <c r="R547" t="s">
        <v>28</v>
      </c>
      <c r="S547" t="s">
        <v>1</v>
      </c>
      <c r="W547" t="s">
        <v>2</v>
      </c>
      <c r="Y547" t="s">
        <v>0</v>
      </c>
      <c r="Z547" t="s">
        <v>24</v>
      </c>
      <c r="AA547" t="s">
        <v>535</v>
      </c>
      <c r="AC547" t="s">
        <v>536</v>
      </c>
      <c r="AG547">
        <f>IF(ISERROR(VLOOKUP(#REF!,Usuarios[],3,FALSE)),0,VLOOKUP(#REF!,Usuarios[],3,FALSE))</f>
        <v>0</v>
      </c>
      <c r="AH547">
        <f>IF(ISERROR(VLOOKUP(#REF!,Usuarios[],2,FALSE)),0,VLOOKUP(#REF!,Usuarios[],2,FALSE))</f>
        <v>0</v>
      </c>
      <c r="AI547" t="str">
        <f>IF(EmocionesIniciales[[#This Row],[Date of Birth]]&gt;=2003,"Under 18", IF(EmocionesIniciales[[#This Row],[Date of Birth]]&gt;=1998,"From 18 to 23","Over 23"))</f>
        <v>Over 23</v>
      </c>
    </row>
    <row r="548" spans="1:35" x14ac:dyDescent="0.25">
      <c r="A548" s="1">
        <v>44312</v>
      </c>
      <c r="B548" t="s">
        <v>790</v>
      </c>
      <c r="E548" t="s">
        <v>11</v>
      </c>
      <c r="F548" t="s">
        <v>16</v>
      </c>
      <c r="J548" t="s">
        <v>31</v>
      </c>
      <c r="K548" t="s">
        <v>23</v>
      </c>
      <c r="M548" t="s">
        <v>15</v>
      </c>
      <c r="N548" t="s">
        <v>17</v>
      </c>
      <c r="P548" t="s">
        <v>32</v>
      </c>
      <c r="Q548" t="s">
        <v>13</v>
      </c>
      <c r="R548" t="s">
        <v>28</v>
      </c>
      <c r="S548" t="s">
        <v>1</v>
      </c>
      <c r="W548" t="s">
        <v>2</v>
      </c>
      <c r="Y548" t="s">
        <v>0</v>
      </c>
      <c r="Z548" t="s">
        <v>24</v>
      </c>
      <c r="AA548" t="s">
        <v>535</v>
      </c>
      <c r="AC548" t="s">
        <v>536</v>
      </c>
      <c r="AG548">
        <f>IF(ISERROR(VLOOKUP(#REF!,Usuarios[],3,FALSE)),0,VLOOKUP(#REF!,Usuarios[],3,FALSE))</f>
        <v>0</v>
      </c>
      <c r="AH548">
        <f>IF(ISERROR(VLOOKUP(#REF!,Usuarios[],2,FALSE)),0,VLOOKUP(#REF!,Usuarios[],2,FALSE))</f>
        <v>0</v>
      </c>
      <c r="AI548" t="str">
        <f>IF(EmocionesIniciales[[#This Row],[Date of Birth]]&gt;=2003,"Under 18", IF(EmocionesIniciales[[#This Row],[Date of Birth]]&gt;=1998,"From 18 to 23","Over 23"))</f>
        <v>Over 23</v>
      </c>
    </row>
    <row r="549" spans="1:35" x14ac:dyDescent="0.25">
      <c r="A549" s="1">
        <v>44312</v>
      </c>
      <c r="B549" t="s">
        <v>1606</v>
      </c>
      <c r="E549" t="s">
        <v>11</v>
      </c>
      <c r="J549" t="s">
        <v>31</v>
      </c>
      <c r="N549" t="s">
        <v>17</v>
      </c>
      <c r="S549" t="s">
        <v>1</v>
      </c>
      <c r="W549" t="s">
        <v>2</v>
      </c>
      <c r="Y549" t="s">
        <v>0</v>
      </c>
      <c r="Z549" t="s">
        <v>24</v>
      </c>
      <c r="AG549">
        <f>IF(ISERROR(VLOOKUP(#REF!,Usuarios[],3,FALSE)),0,VLOOKUP(#REF!,Usuarios[],3,FALSE))</f>
        <v>0</v>
      </c>
      <c r="AH549">
        <f>IF(ISERROR(VLOOKUP(#REF!,Usuarios[],2,FALSE)),0,VLOOKUP(#REF!,Usuarios[],2,FALSE))</f>
        <v>0</v>
      </c>
      <c r="AI549" t="str">
        <f>IF(EmocionesIniciales[[#This Row],[Date of Birth]]&gt;=2003,"Under 18", IF(EmocionesIniciales[[#This Row],[Date of Birth]]&gt;=1998,"From 18 to 23","Over 23"))</f>
        <v>Over 23</v>
      </c>
    </row>
    <row r="550" spans="1:35" x14ac:dyDescent="0.25">
      <c r="A550" s="1">
        <v>44340</v>
      </c>
      <c r="B550" t="s">
        <v>4684</v>
      </c>
      <c r="E550" t="s">
        <v>11</v>
      </c>
      <c r="F550" t="s">
        <v>16</v>
      </c>
      <c r="J550" t="s">
        <v>31</v>
      </c>
      <c r="K550" t="s">
        <v>23</v>
      </c>
      <c r="M550" t="s">
        <v>15</v>
      </c>
      <c r="N550" t="s">
        <v>17</v>
      </c>
      <c r="O550" t="s">
        <v>12</v>
      </c>
      <c r="P550" t="s">
        <v>32</v>
      </c>
      <c r="Q550" t="s">
        <v>13</v>
      </c>
      <c r="R550" t="s">
        <v>28</v>
      </c>
      <c r="S550" t="s">
        <v>1</v>
      </c>
      <c r="T550" t="s">
        <v>22</v>
      </c>
      <c r="W550" t="s">
        <v>2</v>
      </c>
      <c r="X550" t="s">
        <v>534</v>
      </c>
      <c r="Y550" t="s">
        <v>0</v>
      </c>
      <c r="Z550" t="s">
        <v>24</v>
      </c>
      <c r="AC550" t="s">
        <v>536</v>
      </c>
      <c r="AG550">
        <f>IF(ISERROR(VLOOKUP(#REF!,Usuarios[],3,FALSE)),0,VLOOKUP(#REF!,Usuarios[],3,FALSE))</f>
        <v>0</v>
      </c>
      <c r="AH550">
        <f>IF(ISERROR(VLOOKUP(#REF!,Usuarios[],2,FALSE)),0,VLOOKUP(#REF!,Usuarios[],2,FALSE))</f>
        <v>0</v>
      </c>
      <c r="AI550" t="str">
        <f>IF(EmocionesIniciales[[#This Row],[Date of Birth]]&gt;=2003,"Under 18", IF(EmocionesIniciales[[#This Row],[Date of Birth]]&gt;=1998,"From 18 to 23","Over 23"))</f>
        <v>Over 23</v>
      </c>
    </row>
    <row r="551" spans="1:35" x14ac:dyDescent="0.25">
      <c r="A551" s="1">
        <v>44340</v>
      </c>
      <c r="B551" t="s">
        <v>4683</v>
      </c>
      <c r="E551" t="s">
        <v>11</v>
      </c>
      <c r="F551" t="s">
        <v>16</v>
      </c>
      <c r="J551" t="s">
        <v>31</v>
      </c>
      <c r="K551" t="s">
        <v>23</v>
      </c>
      <c r="M551" t="s">
        <v>15</v>
      </c>
      <c r="N551" t="s">
        <v>17</v>
      </c>
      <c r="O551" t="s">
        <v>12</v>
      </c>
      <c r="P551" t="s">
        <v>32</v>
      </c>
      <c r="Q551" t="s">
        <v>13</v>
      </c>
      <c r="R551" t="s">
        <v>28</v>
      </c>
      <c r="S551" t="s">
        <v>1</v>
      </c>
      <c r="T551" t="s">
        <v>22</v>
      </c>
      <c r="U551" t="s">
        <v>18</v>
      </c>
      <c r="W551" t="s">
        <v>2</v>
      </c>
      <c r="X551" t="s">
        <v>534</v>
      </c>
      <c r="Y551" t="s">
        <v>0</v>
      </c>
      <c r="Z551" t="s">
        <v>24</v>
      </c>
      <c r="AC551" t="s">
        <v>536</v>
      </c>
      <c r="AG551">
        <f>IF(ISERROR(VLOOKUP(#REF!,Usuarios[],3,FALSE)),0,VLOOKUP(#REF!,Usuarios[],3,FALSE))</f>
        <v>0</v>
      </c>
      <c r="AH551">
        <f>IF(ISERROR(VLOOKUP(#REF!,Usuarios[],2,FALSE)),0,VLOOKUP(#REF!,Usuarios[],2,FALSE))</f>
        <v>0</v>
      </c>
      <c r="AI551" t="str">
        <f>IF(EmocionesIniciales[[#This Row],[Date of Birth]]&gt;=2003,"Under 18", IF(EmocionesIniciales[[#This Row],[Date of Birth]]&gt;=1998,"From 18 to 23","Over 23"))</f>
        <v>Over 23</v>
      </c>
    </row>
    <row r="552" spans="1:35" x14ac:dyDescent="0.25">
      <c r="A552" s="1">
        <v>44340</v>
      </c>
      <c r="B552" t="s">
        <v>4685</v>
      </c>
      <c r="E552" t="s">
        <v>11</v>
      </c>
      <c r="F552" t="s">
        <v>16</v>
      </c>
      <c r="J552" t="s">
        <v>31</v>
      </c>
      <c r="K552" t="s">
        <v>23</v>
      </c>
      <c r="M552" t="s">
        <v>15</v>
      </c>
      <c r="N552" t="s">
        <v>17</v>
      </c>
      <c r="O552" t="s">
        <v>12</v>
      </c>
      <c r="P552" t="s">
        <v>32</v>
      </c>
      <c r="Q552" t="s">
        <v>13</v>
      </c>
      <c r="R552" t="s">
        <v>28</v>
      </c>
      <c r="S552" t="s">
        <v>1</v>
      </c>
      <c r="W552" t="s">
        <v>2</v>
      </c>
      <c r="X552" t="s">
        <v>534</v>
      </c>
      <c r="Y552" t="s">
        <v>0</v>
      </c>
      <c r="Z552" t="s">
        <v>24</v>
      </c>
      <c r="AC552" t="s">
        <v>536</v>
      </c>
      <c r="AG552">
        <f>IF(ISERROR(VLOOKUP(#REF!,Usuarios[],3,FALSE)),0,VLOOKUP(#REF!,Usuarios[],3,FALSE))</f>
        <v>0</v>
      </c>
      <c r="AH552">
        <f>IF(ISERROR(VLOOKUP(#REF!,Usuarios[],2,FALSE)),0,VLOOKUP(#REF!,Usuarios[],2,FALSE))</f>
        <v>0</v>
      </c>
      <c r="AI552" t="str">
        <f>IF(EmocionesIniciales[[#This Row],[Date of Birth]]&gt;=2003,"Under 18", IF(EmocionesIniciales[[#This Row],[Date of Birth]]&gt;=1998,"From 18 to 23","Over 23"))</f>
        <v>Over 23</v>
      </c>
    </row>
    <row r="553" spans="1:35" x14ac:dyDescent="0.25">
      <c r="A553" s="1">
        <v>44354</v>
      </c>
      <c r="B553" t="s">
        <v>4685</v>
      </c>
      <c r="E553" t="s">
        <v>11</v>
      </c>
      <c r="F553" t="s">
        <v>16</v>
      </c>
      <c r="J553" t="s">
        <v>31</v>
      </c>
      <c r="K553" t="s">
        <v>23</v>
      </c>
      <c r="M553" t="s">
        <v>15</v>
      </c>
      <c r="N553" t="s">
        <v>17</v>
      </c>
      <c r="O553" t="s">
        <v>12</v>
      </c>
      <c r="P553" t="s">
        <v>32</v>
      </c>
      <c r="Q553" t="s">
        <v>13</v>
      </c>
      <c r="R553" t="s">
        <v>28</v>
      </c>
      <c r="S553" t="s">
        <v>1</v>
      </c>
      <c r="W553" t="s">
        <v>2</v>
      </c>
      <c r="X553" t="s">
        <v>534</v>
      </c>
      <c r="Y553" t="s">
        <v>0</v>
      </c>
      <c r="Z553" t="s">
        <v>24</v>
      </c>
      <c r="AC553" t="s">
        <v>536</v>
      </c>
      <c r="AG553">
        <f>IF(ISERROR(VLOOKUP(#REF!,Usuarios[],3,FALSE)),0,VLOOKUP(#REF!,Usuarios[],3,FALSE))</f>
        <v>0</v>
      </c>
      <c r="AH553">
        <f>IF(ISERROR(VLOOKUP(#REF!,Usuarios[],2,FALSE)),0,VLOOKUP(#REF!,Usuarios[],2,FALSE))</f>
        <v>0</v>
      </c>
      <c r="AI553" t="str">
        <f>IF(EmocionesIniciales[[#This Row],[Date of Birth]]&gt;=2003,"Under 18", IF(EmocionesIniciales[[#This Row],[Date of Birth]]&gt;=1998,"From 18 to 23","Over 23"))</f>
        <v>Over 23</v>
      </c>
    </row>
    <row r="554" spans="1:35" x14ac:dyDescent="0.25">
      <c r="A554" s="1">
        <v>44354</v>
      </c>
      <c r="B554" t="s">
        <v>4687</v>
      </c>
      <c r="E554" t="s">
        <v>11</v>
      </c>
      <c r="F554" t="s">
        <v>16</v>
      </c>
      <c r="H554" t="s">
        <v>19</v>
      </c>
      <c r="J554" t="s">
        <v>31</v>
      </c>
      <c r="K554" t="s">
        <v>23</v>
      </c>
      <c r="M554" t="s">
        <v>15</v>
      </c>
      <c r="N554" t="s">
        <v>17</v>
      </c>
      <c r="O554" t="s">
        <v>12</v>
      </c>
      <c r="P554" t="s">
        <v>32</v>
      </c>
      <c r="Q554" t="s">
        <v>13</v>
      </c>
      <c r="R554" t="s">
        <v>28</v>
      </c>
      <c r="S554" t="s">
        <v>1</v>
      </c>
      <c r="W554" t="s">
        <v>2</v>
      </c>
      <c r="X554" t="s">
        <v>534</v>
      </c>
      <c r="Y554" t="s">
        <v>0</v>
      </c>
      <c r="Z554" t="s">
        <v>24</v>
      </c>
      <c r="AC554" t="s">
        <v>536</v>
      </c>
      <c r="AG554">
        <f>IF(ISERROR(VLOOKUP(#REF!,Usuarios[],3,FALSE)),0,VLOOKUP(#REF!,Usuarios[],3,FALSE))</f>
        <v>0</v>
      </c>
      <c r="AH554">
        <f>IF(ISERROR(VLOOKUP(#REF!,Usuarios[],2,FALSE)),0,VLOOKUP(#REF!,Usuarios[],2,FALSE))</f>
        <v>0</v>
      </c>
      <c r="AI554" t="str">
        <f>IF(EmocionesIniciales[[#This Row],[Date of Birth]]&gt;=2003,"Under 18", IF(EmocionesIniciales[[#This Row],[Date of Birth]]&gt;=1998,"From 18 to 23","Over 23"))</f>
        <v>Over 23</v>
      </c>
    </row>
    <row r="555" spans="1:35" x14ac:dyDescent="0.25">
      <c r="A555" s="1">
        <v>44354</v>
      </c>
      <c r="B555" t="s">
        <v>4687</v>
      </c>
      <c r="E555" t="s">
        <v>11</v>
      </c>
      <c r="F555" t="s">
        <v>16</v>
      </c>
      <c r="H555" t="s">
        <v>19</v>
      </c>
      <c r="J555" t="s">
        <v>31</v>
      </c>
      <c r="K555" t="s">
        <v>23</v>
      </c>
      <c r="M555" t="s">
        <v>15</v>
      </c>
      <c r="N555" t="s">
        <v>17</v>
      </c>
      <c r="O555" t="s">
        <v>12</v>
      </c>
      <c r="P555" t="s">
        <v>32</v>
      </c>
      <c r="Q555" t="s">
        <v>13</v>
      </c>
      <c r="R555" t="s">
        <v>28</v>
      </c>
      <c r="S555" t="s">
        <v>1</v>
      </c>
      <c r="W555" t="s">
        <v>2</v>
      </c>
      <c r="X555" t="s">
        <v>534</v>
      </c>
      <c r="Y555" t="s">
        <v>0</v>
      </c>
      <c r="Z555" t="s">
        <v>24</v>
      </c>
      <c r="AC555" t="s">
        <v>536</v>
      </c>
      <c r="AG555">
        <f>IF(ISERROR(VLOOKUP(#REF!,Usuarios[],3,FALSE)),0,VLOOKUP(#REF!,Usuarios[],3,FALSE))</f>
        <v>0</v>
      </c>
      <c r="AH555">
        <f>IF(ISERROR(VLOOKUP(#REF!,Usuarios[],2,FALSE)),0,VLOOKUP(#REF!,Usuarios[],2,FALSE))</f>
        <v>0</v>
      </c>
      <c r="AI555" t="str">
        <f>IF(EmocionesIniciales[[#This Row],[Date of Birth]]&gt;=2003,"Under 18", IF(EmocionesIniciales[[#This Row],[Date of Birth]]&gt;=1998,"From 18 to 23","Over 23"))</f>
        <v>Over 23</v>
      </c>
    </row>
    <row r="556" spans="1:35" x14ac:dyDescent="0.25">
      <c r="A556" s="1">
        <v>44326</v>
      </c>
      <c r="B556" t="s">
        <v>4943</v>
      </c>
      <c r="D556" t="s">
        <v>26</v>
      </c>
      <c r="E556" t="s">
        <v>11</v>
      </c>
      <c r="F556" t="s">
        <v>16</v>
      </c>
      <c r="G556" t="s">
        <v>29</v>
      </c>
      <c r="J556" t="s">
        <v>31</v>
      </c>
      <c r="K556" t="s">
        <v>23</v>
      </c>
      <c r="M556" t="s">
        <v>15</v>
      </c>
      <c r="N556" t="s">
        <v>17</v>
      </c>
      <c r="P556" t="s">
        <v>32</v>
      </c>
      <c r="Q556" t="s">
        <v>13</v>
      </c>
      <c r="R556" t="s">
        <v>28</v>
      </c>
      <c r="W556" t="s">
        <v>2</v>
      </c>
      <c r="X556" t="s">
        <v>534</v>
      </c>
      <c r="Z556" t="s">
        <v>24</v>
      </c>
      <c r="AD556" t="s">
        <v>25</v>
      </c>
      <c r="AE556" t="s">
        <v>27</v>
      </c>
      <c r="AG556">
        <f>IF(ISERROR(VLOOKUP(#REF!,Usuarios[],3,FALSE)),0,VLOOKUP(#REF!,Usuarios[],3,FALSE))</f>
        <v>0</v>
      </c>
      <c r="AH556">
        <f>IF(ISERROR(VLOOKUP(#REF!,Usuarios[],2,FALSE)),0,VLOOKUP(#REF!,Usuarios[],2,FALSE))</f>
        <v>0</v>
      </c>
      <c r="AI556" t="str">
        <f>IF(EmocionesIniciales[[#This Row],[Date of Birth]]&gt;=2003,"Under 18", IF(EmocionesIniciales[[#This Row],[Date of Birth]]&gt;=1998,"From 18 to 23","Over 23"))</f>
        <v>Over 23</v>
      </c>
    </row>
    <row r="557" spans="1:35" x14ac:dyDescent="0.25">
      <c r="A557" s="1">
        <v>44312</v>
      </c>
      <c r="B557" t="s">
        <v>1821</v>
      </c>
      <c r="E557" t="s">
        <v>11</v>
      </c>
      <c r="N557" t="s">
        <v>17</v>
      </c>
      <c r="Y557" t="s">
        <v>0</v>
      </c>
      <c r="AG557">
        <f>IF(ISERROR(VLOOKUP(#REF!,Usuarios[],3,FALSE)),0,VLOOKUP(#REF!,Usuarios[],3,FALSE))</f>
        <v>0</v>
      </c>
      <c r="AH557">
        <f>IF(ISERROR(VLOOKUP(#REF!,Usuarios[],2,FALSE)),0,VLOOKUP(#REF!,Usuarios[],2,FALSE))</f>
        <v>0</v>
      </c>
      <c r="AI557" t="str">
        <f>IF(EmocionesIniciales[[#This Row],[Date of Birth]]&gt;=2003,"Under 18", IF(EmocionesIniciales[[#This Row],[Date of Birth]]&gt;=1998,"From 18 to 23","Over 23"))</f>
        <v>Over 23</v>
      </c>
    </row>
    <row r="558" spans="1:35" x14ac:dyDescent="0.25">
      <c r="A558" s="1">
        <v>44340</v>
      </c>
      <c r="B558" t="s">
        <v>4829</v>
      </c>
      <c r="D558" t="s">
        <v>26</v>
      </c>
      <c r="N558" t="s">
        <v>17</v>
      </c>
      <c r="S558" t="s">
        <v>1</v>
      </c>
      <c r="V558" t="s">
        <v>20</v>
      </c>
      <c r="AG558">
        <f>IF(ISERROR(VLOOKUP(#REF!,Usuarios[],3,FALSE)),0,VLOOKUP(#REF!,Usuarios[],3,FALSE))</f>
        <v>0</v>
      </c>
      <c r="AH558">
        <f>IF(ISERROR(VLOOKUP(#REF!,Usuarios[],2,FALSE)),0,VLOOKUP(#REF!,Usuarios[],2,FALSE))</f>
        <v>0</v>
      </c>
      <c r="AI558" t="str">
        <f>IF(EmocionesIniciales[[#This Row],[Date of Birth]]&gt;=2003,"Under 18", IF(EmocionesIniciales[[#This Row],[Date of Birth]]&gt;=1998,"From 18 to 23","Over 23"))</f>
        <v>Over 23</v>
      </c>
    </row>
    <row r="559" spans="1:35" x14ac:dyDescent="0.25">
      <c r="A559" s="1">
        <v>44340</v>
      </c>
      <c r="B559" t="s">
        <v>576</v>
      </c>
      <c r="N559" t="s">
        <v>17</v>
      </c>
      <c r="S559" t="s">
        <v>1</v>
      </c>
      <c r="W559" t="s">
        <v>2</v>
      </c>
      <c r="AG559">
        <f>IF(ISERROR(VLOOKUP(#REF!,Usuarios[],3,FALSE)),0,VLOOKUP(#REF!,Usuarios[],3,FALSE))</f>
        <v>0</v>
      </c>
      <c r="AH559">
        <f>IF(ISERROR(VLOOKUP(#REF!,Usuarios[],2,FALSE)),0,VLOOKUP(#REF!,Usuarios[],2,FALSE))</f>
        <v>0</v>
      </c>
      <c r="AI559" t="str">
        <f>IF(EmocionesIniciales[[#This Row],[Date of Birth]]&gt;=2003,"Under 18", IF(EmocionesIniciales[[#This Row],[Date of Birth]]&gt;=1998,"From 18 to 23","Over 23"))</f>
        <v>Over 23</v>
      </c>
    </row>
    <row r="560" spans="1:35" x14ac:dyDescent="0.25">
      <c r="A560" s="1">
        <v>44354</v>
      </c>
      <c r="B560" t="s">
        <v>4690</v>
      </c>
      <c r="L560" t="s">
        <v>21</v>
      </c>
      <c r="N560" t="s">
        <v>17</v>
      </c>
      <c r="Q560" t="s">
        <v>13</v>
      </c>
      <c r="S560" t="s">
        <v>1</v>
      </c>
      <c r="W560" t="s">
        <v>2</v>
      </c>
      <c r="AG560">
        <f>IF(ISERROR(VLOOKUP(#REF!,Usuarios[],3,FALSE)),0,VLOOKUP(#REF!,Usuarios[],3,FALSE))</f>
        <v>0</v>
      </c>
      <c r="AH560">
        <f>IF(ISERROR(VLOOKUP(#REF!,Usuarios[],2,FALSE)),0,VLOOKUP(#REF!,Usuarios[],2,FALSE))</f>
        <v>0</v>
      </c>
      <c r="AI560" t="str">
        <f>IF(EmocionesIniciales[[#This Row],[Date of Birth]]&gt;=2003,"Under 18", IF(EmocionesIniciales[[#This Row],[Date of Birth]]&gt;=1998,"From 18 to 23","Over 23"))</f>
        <v>Over 23</v>
      </c>
    </row>
    <row r="561" spans="1:35" x14ac:dyDescent="0.25">
      <c r="A561" s="1">
        <v>44340</v>
      </c>
      <c r="B561" t="s">
        <v>4875</v>
      </c>
      <c r="E561" t="s">
        <v>11</v>
      </c>
      <c r="M561" t="s">
        <v>15</v>
      </c>
      <c r="N561" t="s">
        <v>17</v>
      </c>
      <c r="S561" t="s">
        <v>1</v>
      </c>
      <c r="AG561">
        <f>IF(ISERROR(VLOOKUP(#REF!,Usuarios[],3,FALSE)),0,VLOOKUP(#REF!,Usuarios[],3,FALSE))</f>
        <v>0</v>
      </c>
      <c r="AH561">
        <f>IF(ISERROR(VLOOKUP(#REF!,Usuarios[],2,FALSE)),0,VLOOKUP(#REF!,Usuarios[],2,FALSE))</f>
        <v>0</v>
      </c>
      <c r="AI561" t="str">
        <f>IF(EmocionesIniciales[[#This Row],[Date of Birth]]&gt;=2003,"Under 18", IF(EmocionesIniciales[[#This Row],[Date of Birth]]&gt;=1998,"From 18 to 23","Over 23"))</f>
        <v>Over 23</v>
      </c>
    </row>
    <row r="562" spans="1:35" x14ac:dyDescent="0.25">
      <c r="A562" s="1">
        <v>44340</v>
      </c>
      <c r="B562" t="s">
        <v>4876</v>
      </c>
      <c r="E562" t="s">
        <v>11</v>
      </c>
      <c r="M562" t="s">
        <v>15</v>
      </c>
      <c r="N562" t="s">
        <v>17</v>
      </c>
      <c r="P562" t="s">
        <v>32</v>
      </c>
      <c r="S562" t="s">
        <v>1</v>
      </c>
      <c r="Z562" t="s">
        <v>24</v>
      </c>
      <c r="AG562">
        <f>IF(ISERROR(VLOOKUP(#REF!,Usuarios[],3,FALSE)),0,VLOOKUP(#REF!,Usuarios[],3,FALSE))</f>
        <v>0</v>
      </c>
      <c r="AH562">
        <f>IF(ISERROR(VLOOKUP(#REF!,Usuarios[],2,FALSE)),0,VLOOKUP(#REF!,Usuarios[],2,FALSE))</f>
        <v>0</v>
      </c>
      <c r="AI562" t="str">
        <f>IF(EmocionesIniciales[[#This Row],[Date of Birth]]&gt;=2003,"Under 18", IF(EmocionesIniciales[[#This Row],[Date of Birth]]&gt;=1998,"From 18 to 23","Over 23"))</f>
        <v>Over 23</v>
      </c>
    </row>
    <row r="563" spans="1:35" x14ac:dyDescent="0.25">
      <c r="A563" s="1">
        <v>44340</v>
      </c>
      <c r="B563" t="s">
        <v>4890</v>
      </c>
      <c r="E563" t="s">
        <v>11</v>
      </c>
      <c r="F563" t="s">
        <v>16</v>
      </c>
      <c r="M563" t="s">
        <v>15</v>
      </c>
      <c r="N563" t="s">
        <v>17</v>
      </c>
      <c r="O563" t="s">
        <v>12</v>
      </c>
      <c r="V563" t="s">
        <v>20</v>
      </c>
      <c r="W563" t="s">
        <v>2</v>
      </c>
      <c r="AG563">
        <f>IF(ISERROR(VLOOKUP(#REF!,Usuarios[],3,FALSE)),0,VLOOKUP(#REF!,Usuarios[],3,FALSE))</f>
        <v>0</v>
      </c>
      <c r="AH563">
        <f>IF(ISERROR(VLOOKUP(#REF!,Usuarios[],2,FALSE)),0,VLOOKUP(#REF!,Usuarios[],2,FALSE))</f>
        <v>0</v>
      </c>
      <c r="AI563" t="str">
        <f>IF(EmocionesIniciales[[#This Row],[Date of Birth]]&gt;=2003,"Under 18", IF(EmocionesIniciales[[#This Row],[Date of Birth]]&gt;=1998,"From 18 to 23","Over 23"))</f>
        <v>Over 23</v>
      </c>
    </row>
    <row r="564" spans="1:35" x14ac:dyDescent="0.25">
      <c r="A564" s="1">
        <v>44340</v>
      </c>
      <c r="B564" t="s">
        <v>4696</v>
      </c>
      <c r="E564" t="s">
        <v>11</v>
      </c>
      <c r="N564" t="s">
        <v>17</v>
      </c>
      <c r="O564" t="s">
        <v>12</v>
      </c>
      <c r="AG564">
        <f>IF(ISERROR(VLOOKUP(#REF!,Usuarios[],3,FALSE)),0,VLOOKUP(#REF!,Usuarios[],3,FALSE))</f>
        <v>0</v>
      </c>
      <c r="AH564">
        <f>IF(ISERROR(VLOOKUP(#REF!,Usuarios[],2,FALSE)),0,VLOOKUP(#REF!,Usuarios[],2,FALSE))</f>
        <v>0</v>
      </c>
      <c r="AI564" t="str">
        <f>IF(EmocionesIniciales[[#This Row],[Date of Birth]]&gt;=2003,"Under 18", IF(EmocionesIniciales[[#This Row],[Date of Birth]]&gt;=1998,"From 18 to 23","Over 23"))</f>
        <v>Over 23</v>
      </c>
    </row>
    <row r="565" spans="1:35" x14ac:dyDescent="0.25">
      <c r="A565" s="1">
        <v>44312</v>
      </c>
      <c r="B565" t="s">
        <v>1803</v>
      </c>
      <c r="D565" t="s">
        <v>26</v>
      </c>
      <c r="E565" t="s">
        <v>11</v>
      </c>
      <c r="H565" t="s">
        <v>19</v>
      </c>
      <c r="K565" t="s">
        <v>23</v>
      </c>
      <c r="M565" t="s">
        <v>15</v>
      </c>
      <c r="N565" t="s">
        <v>17</v>
      </c>
      <c r="O565" t="s">
        <v>12</v>
      </c>
      <c r="P565" t="s">
        <v>32</v>
      </c>
      <c r="R565" t="s">
        <v>28</v>
      </c>
      <c r="Y565" t="s">
        <v>0</v>
      </c>
      <c r="Z565" t="s">
        <v>24</v>
      </c>
      <c r="AA565" t="s">
        <v>535</v>
      </c>
      <c r="AG565">
        <f>IF(ISERROR(VLOOKUP(#REF!,Usuarios[],3,FALSE)),0,VLOOKUP(#REF!,Usuarios[],3,FALSE))</f>
        <v>0</v>
      </c>
      <c r="AH565">
        <f>IF(ISERROR(VLOOKUP(#REF!,Usuarios[],2,FALSE)),0,VLOOKUP(#REF!,Usuarios[],2,FALSE))</f>
        <v>0</v>
      </c>
      <c r="AI565" t="str">
        <f>IF(EmocionesIniciales[[#This Row],[Date of Birth]]&gt;=2003,"Under 18", IF(EmocionesIniciales[[#This Row],[Date of Birth]]&gt;=1998,"From 18 to 23","Over 23"))</f>
        <v>Over 23</v>
      </c>
    </row>
    <row r="566" spans="1:35" x14ac:dyDescent="0.25">
      <c r="A566" s="1">
        <v>44312</v>
      </c>
      <c r="B566" t="s">
        <v>1808</v>
      </c>
      <c r="D566" t="s">
        <v>26</v>
      </c>
      <c r="F566" t="s">
        <v>16</v>
      </c>
      <c r="G566" t="s">
        <v>29</v>
      </c>
      <c r="H566" t="s">
        <v>19</v>
      </c>
      <c r="I566" t="s">
        <v>4</v>
      </c>
      <c r="M566" t="s">
        <v>15</v>
      </c>
      <c r="N566" t="s">
        <v>17</v>
      </c>
      <c r="O566" t="s">
        <v>12</v>
      </c>
      <c r="T566" t="s">
        <v>22</v>
      </c>
      <c r="U566" t="s">
        <v>18</v>
      </c>
      <c r="V566" t="s">
        <v>20</v>
      </c>
      <c r="X566" t="s">
        <v>534</v>
      </c>
      <c r="Y566" t="s">
        <v>0</v>
      </c>
      <c r="AB566" t="s">
        <v>14</v>
      </c>
      <c r="AF566" t="s">
        <v>30</v>
      </c>
      <c r="AG566">
        <f>IF(ISERROR(VLOOKUP(#REF!,Usuarios[],3,FALSE)),0,VLOOKUP(#REF!,Usuarios[],3,FALSE))</f>
        <v>0</v>
      </c>
      <c r="AH566">
        <f>IF(ISERROR(VLOOKUP(#REF!,Usuarios[],2,FALSE)),0,VLOOKUP(#REF!,Usuarios[],2,FALSE))</f>
        <v>0</v>
      </c>
      <c r="AI566" t="str">
        <f>IF(EmocionesIniciales[[#This Row],[Date of Birth]]&gt;=2003,"Under 18", IF(EmocionesIniciales[[#This Row],[Date of Birth]]&gt;=1998,"From 18 to 23","Over 23"))</f>
        <v>Over 23</v>
      </c>
    </row>
    <row r="567" spans="1:35" x14ac:dyDescent="0.25">
      <c r="A567" s="1">
        <v>44312</v>
      </c>
      <c r="B567" t="s">
        <v>1607</v>
      </c>
      <c r="D567" t="s">
        <v>26</v>
      </c>
      <c r="E567" t="s">
        <v>11</v>
      </c>
      <c r="F567" t="s">
        <v>16</v>
      </c>
      <c r="K567" t="s">
        <v>23</v>
      </c>
      <c r="M567" t="s">
        <v>15</v>
      </c>
      <c r="N567" t="s">
        <v>17</v>
      </c>
      <c r="O567" t="s">
        <v>12</v>
      </c>
      <c r="P567" t="s">
        <v>32</v>
      </c>
      <c r="Q567" t="s">
        <v>13</v>
      </c>
      <c r="R567" t="s">
        <v>28</v>
      </c>
      <c r="S567" t="s">
        <v>1</v>
      </c>
      <c r="U567" t="s">
        <v>18</v>
      </c>
      <c r="V567" t="s">
        <v>20</v>
      </c>
      <c r="W567" t="s">
        <v>2</v>
      </c>
      <c r="X567" t="s">
        <v>534</v>
      </c>
      <c r="Y567" t="s">
        <v>0</v>
      </c>
      <c r="Z567" t="s">
        <v>24</v>
      </c>
      <c r="AA567" t="s">
        <v>535</v>
      </c>
      <c r="AC567" t="s">
        <v>536</v>
      </c>
      <c r="AG567">
        <f>IF(ISERROR(VLOOKUP(#REF!,Usuarios[],3,FALSE)),0,VLOOKUP(#REF!,Usuarios[],3,FALSE))</f>
        <v>0</v>
      </c>
      <c r="AH567">
        <f>IF(ISERROR(VLOOKUP(#REF!,Usuarios[],2,FALSE)),0,VLOOKUP(#REF!,Usuarios[],2,FALSE))</f>
        <v>0</v>
      </c>
      <c r="AI567" t="str">
        <f>IF(EmocionesIniciales[[#This Row],[Date of Birth]]&gt;=2003,"Under 18", IF(EmocionesIniciales[[#This Row],[Date of Birth]]&gt;=1998,"From 18 to 23","Over 23"))</f>
        <v>Over 23</v>
      </c>
    </row>
    <row r="568" spans="1:35" x14ac:dyDescent="0.25">
      <c r="A568" s="1">
        <v>44340</v>
      </c>
      <c r="B568" t="s">
        <v>1643</v>
      </c>
      <c r="E568" t="s">
        <v>11</v>
      </c>
      <c r="N568" t="s">
        <v>17</v>
      </c>
      <c r="O568" t="s">
        <v>12</v>
      </c>
      <c r="S568" t="s">
        <v>1</v>
      </c>
      <c r="W568" t="s">
        <v>2</v>
      </c>
      <c r="AG568">
        <f>IF(ISERROR(VLOOKUP(#REF!,Usuarios[],3,FALSE)),0,VLOOKUP(#REF!,Usuarios[],3,FALSE))</f>
        <v>0</v>
      </c>
      <c r="AH568">
        <f>IF(ISERROR(VLOOKUP(#REF!,Usuarios[],2,FALSE)),0,VLOOKUP(#REF!,Usuarios[],2,FALSE))</f>
        <v>0</v>
      </c>
      <c r="AI568" t="str">
        <f>IF(EmocionesIniciales[[#This Row],[Date of Birth]]&gt;=2003,"Under 18", IF(EmocionesIniciales[[#This Row],[Date of Birth]]&gt;=1998,"From 18 to 23","Over 23"))</f>
        <v>Over 23</v>
      </c>
    </row>
    <row r="569" spans="1:35" x14ac:dyDescent="0.25">
      <c r="A569" s="1">
        <v>44312</v>
      </c>
      <c r="B569" t="s">
        <v>1774</v>
      </c>
      <c r="E569" t="s">
        <v>11</v>
      </c>
      <c r="F569" t="s">
        <v>16</v>
      </c>
      <c r="H569" t="s">
        <v>19</v>
      </c>
      <c r="N569" t="s">
        <v>17</v>
      </c>
      <c r="O569" t="s">
        <v>12</v>
      </c>
      <c r="S569" t="s">
        <v>1</v>
      </c>
      <c r="V569" t="s">
        <v>20</v>
      </c>
      <c r="Z569" t="s">
        <v>24</v>
      </c>
      <c r="AB569" t="s">
        <v>14</v>
      </c>
      <c r="AG569">
        <f>IF(ISERROR(VLOOKUP(#REF!,Usuarios[],3,FALSE)),0,VLOOKUP(#REF!,Usuarios[],3,FALSE))</f>
        <v>0</v>
      </c>
      <c r="AH569">
        <f>IF(ISERROR(VLOOKUP(#REF!,Usuarios[],2,FALSE)),0,VLOOKUP(#REF!,Usuarios[],2,FALSE))</f>
        <v>0</v>
      </c>
      <c r="AI569" t="str">
        <f>IF(EmocionesIniciales[[#This Row],[Date of Birth]]&gt;=2003,"Under 18", IF(EmocionesIniciales[[#This Row],[Date of Birth]]&gt;=1998,"From 18 to 23","Over 23"))</f>
        <v>Over 23</v>
      </c>
    </row>
    <row r="570" spans="1:35" x14ac:dyDescent="0.25">
      <c r="A570" s="1">
        <v>44354</v>
      </c>
      <c r="B570" t="s">
        <v>4706</v>
      </c>
      <c r="N570" t="s">
        <v>17</v>
      </c>
      <c r="O570" t="s">
        <v>12</v>
      </c>
      <c r="Q570" t="s">
        <v>13</v>
      </c>
      <c r="T570" t="s">
        <v>22</v>
      </c>
      <c r="AB570" t="s">
        <v>14</v>
      </c>
      <c r="AG570">
        <f>IF(ISERROR(VLOOKUP(#REF!,Usuarios[],3,FALSE)),0,VLOOKUP(#REF!,Usuarios[],3,FALSE))</f>
        <v>0</v>
      </c>
      <c r="AH570">
        <f>IF(ISERROR(VLOOKUP(#REF!,Usuarios[],2,FALSE)),0,VLOOKUP(#REF!,Usuarios[],2,FALSE))</f>
        <v>0</v>
      </c>
      <c r="AI570" t="str">
        <f>IF(EmocionesIniciales[[#This Row],[Date of Birth]]&gt;=2003,"Under 18", IF(EmocionesIniciales[[#This Row],[Date of Birth]]&gt;=1998,"From 18 to 23","Over 23"))</f>
        <v>Over 23</v>
      </c>
    </row>
    <row r="571" spans="1:35" x14ac:dyDescent="0.25">
      <c r="A571" s="1">
        <v>44340</v>
      </c>
      <c r="B571" t="s">
        <v>4944</v>
      </c>
      <c r="D571" t="s">
        <v>26</v>
      </c>
      <c r="E571" t="s">
        <v>11</v>
      </c>
      <c r="F571" t="s">
        <v>16</v>
      </c>
      <c r="H571" t="s">
        <v>19</v>
      </c>
      <c r="K571" t="s">
        <v>23</v>
      </c>
      <c r="M571" t="s">
        <v>15</v>
      </c>
      <c r="N571" t="s">
        <v>17</v>
      </c>
      <c r="O571" t="s">
        <v>12</v>
      </c>
      <c r="R571" t="s">
        <v>28</v>
      </c>
      <c r="T571" t="s">
        <v>22</v>
      </c>
      <c r="U571" t="s">
        <v>18</v>
      </c>
      <c r="V571" t="s">
        <v>20</v>
      </c>
      <c r="X571" t="s">
        <v>534</v>
      </c>
      <c r="AC571" t="s">
        <v>536</v>
      </c>
      <c r="AD571" t="s">
        <v>25</v>
      </c>
      <c r="AF571" t="s">
        <v>30</v>
      </c>
      <c r="AG571">
        <f>IF(ISERROR(VLOOKUP(#REF!,Usuarios[],3,FALSE)),0,VLOOKUP(#REF!,Usuarios[],3,FALSE))</f>
        <v>0</v>
      </c>
      <c r="AH571">
        <f>IF(ISERROR(VLOOKUP(#REF!,Usuarios[],2,FALSE)),0,VLOOKUP(#REF!,Usuarios[],2,FALSE))</f>
        <v>0</v>
      </c>
      <c r="AI571" t="str">
        <f>IF(EmocionesIniciales[[#This Row],[Date of Birth]]&gt;=2003,"Under 18", IF(EmocionesIniciales[[#This Row],[Date of Birth]]&gt;=1998,"From 18 to 23","Over 23"))</f>
        <v>Over 23</v>
      </c>
    </row>
    <row r="572" spans="1:35" x14ac:dyDescent="0.25">
      <c r="A572" s="1">
        <v>44340</v>
      </c>
      <c r="B572" t="s">
        <v>4720</v>
      </c>
      <c r="N572" t="s">
        <v>17</v>
      </c>
      <c r="U572" t="s">
        <v>18</v>
      </c>
      <c r="V572" t="s">
        <v>20</v>
      </c>
      <c r="AG572">
        <f>IF(ISERROR(VLOOKUP(#REF!,Usuarios[],3,FALSE)),0,VLOOKUP(#REF!,Usuarios[],3,FALSE))</f>
        <v>0</v>
      </c>
      <c r="AH572">
        <f>IF(ISERROR(VLOOKUP(#REF!,Usuarios[],2,FALSE)),0,VLOOKUP(#REF!,Usuarios[],2,FALSE))</f>
        <v>0</v>
      </c>
      <c r="AI572" t="str">
        <f>IF(EmocionesIniciales[[#This Row],[Date of Birth]]&gt;=2003,"Under 18", IF(EmocionesIniciales[[#This Row],[Date of Birth]]&gt;=1998,"From 18 to 23","Over 23"))</f>
        <v>Over 23</v>
      </c>
    </row>
    <row r="573" spans="1:35" x14ac:dyDescent="0.25">
      <c r="A573" s="1">
        <v>44340</v>
      </c>
      <c r="B573" t="s">
        <v>4937</v>
      </c>
      <c r="F573" t="s">
        <v>16</v>
      </c>
      <c r="N573" t="s">
        <v>17</v>
      </c>
      <c r="P573" t="s">
        <v>32</v>
      </c>
      <c r="R573" t="s">
        <v>28</v>
      </c>
      <c r="AG573">
        <f>IF(ISERROR(VLOOKUP(#REF!,Usuarios[],3,FALSE)),0,VLOOKUP(#REF!,Usuarios[],3,FALSE))</f>
        <v>0</v>
      </c>
      <c r="AH573">
        <f>IF(ISERROR(VLOOKUP(#REF!,Usuarios[],2,FALSE)),0,VLOOKUP(#REF!,Usuarios[],2,FALSE))</f>
        <v>0</v>
      </c>
      <c r="AI573" t="str">
        <f>IF(EmocionesIniciales[[#This Row],[Date of Birth]]&gt;=2003,"Under 18", IF(EmocionesIniciales[[#This Row],[Date of Birth]]&gt;=1998,"From 18 to 23","Over 23"))</f>
        <v>Over 23</v>
      </c>
    </row>
    <row r="574" spans="1:35" x14ac:dyDescent="0.25">
      <c r="A574" s="1">
        <v>44312</v>
      </c>
      <c r="B574" t="s">
        <v>713</v>
      </c>
      <c r="N574" t="s">
        <v>17</v>
      </c>
      <c r="Z574" t="s">
        <v>24</v>
      </c>
      <c r="AG574">
        <f>IF(ISERROR(VLOOKUP(#REF!,Usuarios[],3,FALSE)),0,VLOOKUP(#REF!,Usuarios[],3,FALSE))</f>
        <v>0</v>
      </c>
      <c r="AH574">
        <f>IF(ISERROR(VLOOKUP(#REF!,Usuarios[],2,FALSE)),0,VLOOKUP(#REF!,Usuarios[],2,FALSE))</f>
        <v>0</v>
      </c>
      <c r="AI574" t="str">
        <f>IF(EmocionesIniciales[[#This Row],[Date of Birth]]&gt;=2003,"Under 18", IF(EmocionesIniciales[[#This Row],[Date of Birth]]&gt;=1998,"From 18 to 23","Over 23"))</f>
        <v>Over 23</v>
      </c>
    </row>
    <row r="575" spans="1:35" x14ac:dyDescent="0.25">
      <c r="A575" s="1">
        <v>44340</v>
      </c>
      <c r="B575" t="s">
        <v>4721</v>
      </c>
      <c r="C575" t="s">
        <v>10</v>
      </c>
      <c r="H575" t="s">
        <v>19</v>
      </c>
      <c r="N575" t="s">
        <v>17</v>
      </c>
      <c r="AG575">
        <f>IF(ISERROR(VLOOKUP(#REF!,Usuarios[],3,FALSE)),0,VLOOKUP(#REF!,Usuarios[],3,FALSE))</f>
        <v>0</v>
      </c>
      <c r="AH575">
        <f>IF(ISERROR(VLOOKUP(#REF!,Usuarios[],2,FALSE)),0,VLOOKUP(#REF!,Usuarios[],2,FALSE))</f>
        <v>0</v>
      </c>
      <c r="AI575" t="str">
        <f>IF(EmocionesIniciales[[#This Row],[Date of Birth]]&gt;=2003,"Under 18", IF(EmocionesIniciales[[#This Row],[Date of Birth]]&gt;=1998,"From 18 to 23","Over 23"))</f>
        <v>Over 23</v>
      </c>
    </row>
    <row r="576" spans="1:35" x14ac:dyDescent="0.25">
      <c r="A576" s="1">
        <v>44340</v>
      </c>
      <c r="B576" t="s">
        <v>738</v>
      </c>
      <c r="I576" t="s">
        <v>4</v>
      </c>
      <c r="N576" t="s">
        <v>17</v>
      </c>
      <c r="AG576">
        <f>IF(ISERROR(VLOOKUP(#REF!,Usuarios[],3,FALSE)),0,VLOOKUP(#REF!,Usuarios[],3,FALSE))</f>
        <v>0</v>
      </c>
      <c r="AH576">
        <f>IF(ISERROR(VLOOKUP(#REF!,Usuarios[],2,FALSE)),0,VLOOKUP(#REF!,Usuarios[],2,FALSE))</f>
        <v>0</v>
      </c>
      <c r="AI576" t="str">
        <f>IF(EmocionesIniciales[[#This Row],[Date of Birth]]&gt;=2003,"Under 18", IF(EmocionesIniciales[[#This Row],[Date of Birth]]&gt;=1998,"From 18 to 23","Over 23"))</f>
        <v>Over 23</v>
      </c>
    </row>
    <row r="577" spans="1:35" x14ac:dyDescent="0.25">
      <c r="A577" s="1">
        <v>44354</v>
      </c>
      <c r="B577" t="s">
        <v>4775</v>
      </c>
      <c r="F577" t="s">
        <v>16</v>
      </c>
      <c r="J577" t="s">
        <v>31</v>
      </c>
      <c r="K577" t="s">
        <v>23</v>
      </c>
      <c r="AG577">
        <f>IF(ISERROR(VLOOKUP(#REF!,Usuarios[],3,FALSE)),0,VLOOKUP(#REF!,Usuarios[],3,FALSE))</f>
        <v>0</v>
      </c>
      <c r="AH577">
        <f>IF(ISERROR(VLOOKUP(#REF!,Usuarios[],2,FALSE)),0,VLOOKUP(#REF!,Usuarios[],2,FALSE))</f>
        <v>0</v>
      </c>
      <c r="AI577" t="str">
        <f>IF(EmocionesIniciales[[#This Row],[Date of Birth]]&gt;=2003,"Under 18", IF(EmocionesIniciales[[#This Row],[Date of Birth]]&gt;=1998,"From 18 to 23","Over 23"))</f>
        <v>Over 23</v>
      </c>
    </row>
    <row r="578" spans="1:35" x14ac:dyDescent="0.25">
      <c r="A578" s="1">
        <v>44340</v>
      </c>
      <c r="B578" t="s">
        <v>4680</v>
      </c>
      <c r="S578" t="s">
        <v>1</v>
      </c>
      <c r="AG578">
        <f>IF(ISERROR(VLOOKUP(#REF!,Usuarios[],3,FALSE)),0,VLOOKUP(#REF!,Usuarios[],3,FALSE))</f>
        <v>0</v>
      </c>
      <c r="AH578">
        <f>IF(ISERROR(VLOOKUP(#REF!,Usuarios[],2,FALSE)),0,VLOOKUP(#REF!,Usuarios[],2,FALSE))</f>
        <v>0</v>
      </c>
      <c r="AI578" t="str">
        <f>IF(EmocionesIniciales[[#This Row],[Date of Birth]]&gt;=2003,"Under 18", IF(EmocionesIniciales[[#This Row],[Date of Birth]]&gt;=1998,"From 18 to 23","Over 23"))</f>
        <v>Over 23</v>
      </c>
    </row>
    <row r="579" spans="1:35" x14ac:dyDescent="0.25">
      <c r="A579" s="1">
        <v>44340</v>
      </c>
      <c r="B579" t="s">
        <v>4926</v>
      </c>
      <c r="E579" t="s">
        <v>11</v>
      </c>
      <c r="F579" t="s">
        <v>16</v>
      </c>
      <c r="S579" t="s">
        <v>1</v>
      </c>
      <c r="W579" t="s">
        <v>2</v>
      </c>
      <c r="AG579">
        <f>IF(ISERROR(VLOOKUP(#REF!,Usuarios[],3,FALSE)),0,VLOOKUP(#REF!,Usuarios[],3,FALSE))</f>
        <v>0</v>
      </c>
      <c r="AH579">
        <f>IF(ISERROR(VLOOKUP(#REF!,Usuarios[],2,FALSE)),0,VLOOKUP(#REF!,Usuarios[],2,FALSE))</f>
        <v>0</v>
      </c>
      <c r="AI579" t="str">
        <f>IF(EmocionesIniciales[[#This Row],[Date of Birth]]&gt;=2003,"Under 18", IF(EmocionesIniciales[[#This Row],[Date of Birth]]&gt;=1998,"From 18 to 23","Over 23"))</f>
        <v>Over 23</v>
      </c>
    </row>
    <row r="580" spans="1:35" x14ac:dyDescent="0.25">
      <c r="A580" s="1">
        <v>44354</v>
      </c>
      <c r="B580" t="s">
        <v>4681</v>
      </c>
      <c r="E580" t="s">
        <v>11</v>
      </c>
      <c r="P580" t="s">
        <v>32</v>
      </c>
      <c r="S580" t="s">
        <v>1</v>
      </c>
      <c r="W580" t="s">
        <v>2</v>
      </c>
      <c r="AG580">
        <f>IF(ISERROR(VLOOKUP(#REF!,Usuarios[],3,FALSE)),0,VLOOKUP(#REF!,Usuarios[],3,FALSE))</f>
        <v>0</v>
      </c>
      <c r="AH580">
        <f>IF(ISERROR(VLOOKUP(#REF!,Usuarios[],2,FALSE)),0,VLOOKUP(#REF!,Usuarios[],2,FALSE))</f>
        <v>0</v>
      </c>
      <c r="AI580" t="str">
        <f>IF(EmocionesIniciales[[#This Row],[Date of Birth]]&gt;=2003,"Under 18", IF(EmocionesIniciales[[#This Row],[Date of Birth]]&gt;=1998,"From 18 to 23","Over 23"))</f>
        <v>Over 23</v>
      </c>
    </row>
    <row r="581" spans="1:35" x14ac:dyDescent="0.25">
      <c r="A581" s="1">
        <v>44340</v>
      </c>
      <c r="B581" t="s">
        <v>78</v>
      </c>
      <c r="O581" t="s">
        <v>12</v>
      </c>
      <c r="AG581">
        <f>IF(ISERROR(VLOOKUP(#REF!,Usuarios[],3,FALSE)),0,VLOOKUP(#REF!,Usuarios[],3,FALSE))</f>
        <v>0</v>
      </c>
      <c r="AH581">
        <f>IF(ISERROR(VLOOKUP(#REF!,Usuarios[],2,FALSE)),0,VLOOKUP(#REF!,Usuarios[],2,FALSE))</f>
        <v>0</v>
      </c>
      <c r="AI581" t="str">
        <f>IF(EmocionesIniciales[[#This Row],[Date of Birth]]&gt;=2003,"Under 18", IF(EmocionesIniciales[[#This Row],[Date of Birth]]&gt;=1998,"From 18 to 23","Over 23"))</f>
        <v>Over 23</v>
      </c>
    </row>
    <row r="582" spans="1:35" x14ac:dyDescent="0.25">
      <c r="A582" s="1">
        <v>44326</v>
      </c>
      <c r="B582" t="s">
        <v>78</v>
      </c>
      <c r="O582" t="s">
        <v>12</v>
      </c>
      <c r="AG582">
        <f>IF(ISERROR(VLOOKUP(#REF!,Usuarios[],3,FALSE)),0,VLOOKUP(#REF!,Usuarios[],3,FALSE))</f>
        <v>0</v>
      </c>
      <c r="AH582">
        <f>IF(ISERROR(VLOOKUP(#REF!,Usuarios[],2,FALSE)),0,VLOOKUP(#REF!,Usuarios[],2,FALSE))</f>
        <v>0</v>
      </c>
      <c r="AI582" t="str">
        <f>IF(EmocionesIniciales[[#This Row],[Date of Birth]]&gt;=2003,"Under 18", IF(EmocionesIniciales[[#This Row],[Date of Birth]]&gt;=1998,"From 18 to 23","Over 23"))</f>
        <v>Over 23</v>
      </c>
    </row>
    <row r="583" spans="1:35" x14ac:dyDescent="0.25">
      <c r="A583" s="1">
        <v>44312</v>
      </c>
      <c r="B583" t="s">
        <v>1668</v>
      </c>
      <c r="D583" t="s">
        <v>26</v>
      </c>
      <c r="O583" t="s">
        <v>12</v>
      </c>
      <c r="U583" t="s">
        <v>18</v>
      </c>
      <c r="V583" t="s">
        <v>20</v>
      </c>
      <c r="AG583">
        <f>IF(ISERROR(VLOOKUP(#REF!,Usuarios[],3,FALSE)),0,VLOOKUP(#REF!,Usuarios[],3,FALSE))</f>
        <v>0</v>
      </c>
      <c r="AH583">
        <f>IF(ISERROR(VLOOKUP(#REF!,Usuarios[],2,FALSE)),0,VLOOKUP(#REF!,Usuarios[],2,FALSE))</f>
        <v>0</v>
      </c>
      <c r="AI583" t="str">
        <f>IF(EmocionesIniciales[[#This Row],[Date of Birth]]&gt;=2003,"Under 18", IF(EmocionesIniciales[[#This Row],[Date of Birth]]&gt;=1998,"From 18 to 23","Over 23"))</f>
        <v>Over 23</v>
      </c>
    </row>
    <row r="584" spans="1:35" x14ac:dyDescent="0.25">
      <c r="A584" s="1">
        <v>44326</v>
      </c>
      <c r="B584" t="s">
        <v>4811</v>
      </c>
      <c r="O584" t="s">
        <v>12</v>
      </c>
      <c r="P584" t="s">
        <v>32</v>
      </c>
      <c r="Q584" t="s">
        <v>13</v>
      </c>
      <c r="T584" t="s">
        <v>22</v>
      </c>
      <c r="U584" t="s">
        <v>18</v>
      </c>
      <c r="V584" t="s">
        <v>20</v>
      </c>
      <c r="X584" t="s">
        <v>534</v>
      </c>
      <c r="Y584" t="s">
        <v>0</v>
      </c>
      <c r="AB584" t="s">
        <v>14</v>
      </c>
      <c r="AE584" t="s">
        <v>27</v>
      </c>
      <c r="AG584">
        <f>IF(ISERROR(VLOOKUP(#REF!,Usuarios[],3,FALSE)),0,VLOOKUP(#REF!,Usuarios[],3,FALSE))</f>
        <v>0</v>
      </c>
      <c r="AH584">
        <f>IF(ISERROR(VLOOKUP(#REF!,Usuarios[],2,FALSE)),0,VLOOKUP(#REF!,Usuarios[],2,FALSE))</f>
        <v>0</v>
      </c>
      <c r="AI584" t="str">
        <f>IF(EmocionesIniciales[[#This Row],[Date of Birth]]&gt;=2003,"Under 18", IF(EmocionesIniciales[[#This Row],[Date of Birth]]&gt;=1998,"From 18 to 23","Over 23"))</f>
        <v>Over 23</v>
      </c>
    </row>
    <row r="585" spans="1:35" x14ac:dyDescent="0.25">
      <c r="A585" s="1">
        <v>44326</v>
      </c>
      <c r="B585" t="s">
        <v>4719</v>
      </c>
      <c r="K585" t="s">
        <v>23</v>
      </c>
      <c r="O585" t="s">
        <v>12</v>
      </c>
      <c r="AG585">
        <f>IF(ISERROR(VLOOKUP(#REF!,Usuarios[],3,FALSE)),0,VLOOKUP(#REF!,Usuarios[],3,FALSE))</f>
        <v>0</v>
      </c>
      <c r="AH585">
        <f>IF(ISERROR(VLOOKUP(#REF!,Usuarios[],2,FALSE)),0,VLOOKUP(#REF!,Usuarios[],2,FALSE))</f>
        <v>0</v>
      </c>
      <c r="AI585" t="str">
        <f>IF(EmocionesIniciales[[#This Row],[Date of Birth]]&gt;=2003,"Under 18", IF(EmocionesIniciales[[#This Row],[Date of Birth]]&gt;=1998,"From 18 to 23","Over 23"))</f>
        <v>Over 23</v>
      </c>
    </row>
    <row r="586" spans="1:35" x14ac:dyDescent="0.25">
      <c r="A586" s="1">
        <v>44312</v>
      </c>
      <c r="B586" t="s">
        <v>1633</v>
      </c>
      <c r="H586" t="s">
        <v>19</v>
      </c>
      <c r="I586" t="s">
        <v>4</v>
      </c>
      <c r="O586" t="s">
        <v>12</v>
      </c>
      <c r="V586" t="s">
        <v>20</v>
      </c>
      <c r="AG586">
        <f>IF(ISERROR(VLOOKUP(#REF!,Usuarios[],3,FALSE)),0,VLOOKUP(#REF!,Usuarios[],3,FALSE))</f>
        <v>0</v>
      </c>
      <c r="AH586">
        <f>IF(ISERROR(VLOOKUP(#REF!,Usuarios[],2,FALSE)),0,VLOOKUP(#REF!,Usuarios[],2,FALSE))</f>
        <v>0</v>
      </c>
      <c r="AI586" t="str">
        <f>IF(EmocionesIniciales[[#This Row],[Date of Birth]]&gt;=2003,"Under 18", IF(EmocionesIniciales[[#This Row],[Date of Birth]]&gt;=1998,"From 18 to 23","Over 23"))</f>
        <v>Over 23</v>
      </c>
    </row>
    <row r="587" spans="1:35" x14ac:dyDescent="0.25">
      <c r="A587" s="1">
        <v>44312</v>
      </c>
      <c r="B587" t="s">
        <v>1633</v>
      </c>
      <c r="H587" t="s">
        <v>19</v>
      </c>
      <c r="I587" t="s">
        <v>4</v>
      </c>
      <c r="O587" t="s">
        <v>12</v>
      </c>
      <c r="V587" t="s">
        <v>20</v>
      </c>
      <c r="AG587">
        <f>IF(ISERROR(VLOOKUP(#REF!,Usuarios[],3,FALSE)),0,VLOOKUP(#REF!,Usuarios[],3,FALSE))</f>
        <v>0</v>
      </c>
      <c r="AH587">
        <f>IF(ISERROR(VLOOKUP(#REF!,Usuarios[],2,FALSE)),0,VLOOKUP(#REF!,Usuarios[],2,FALSE))</f>
        <v>0</v>
      </c>
      <c r="AI587" t="str">
        <f>IF(EmocionesIniciales[[#This Row],[Date of Birth]]&gt;=2003,"Under 18", IF(EmocionesIniciales[[#This Row],[Date of Birth]]&gt;=1998,"From 18 to 23","Over 23"))</f>
        <v>Over 23</v>
      </c>
    </row>
    <row r="588" spans="1:35" x14ac:dyDescent="0.25">
      <c r="A588" s="1">
        <v>44312</v>
      </c>
      <c r="B588" t="s">
        <v>1704</v>
      </c>
      <c r="I588" t="s">
        <v>4</v>
      </c>
      <c r="O588" t="s">
        <v>12</v>
      </c>
      <c r="V588" t="s">
        <v>20</v>
      </c>
      <c r="AG588">
        <f>IF(ISERROR(VLOOKUP(#REF!,Usuarios[],3,FALSE)),0,VLOOKUP(#REF!,Usuarios[],3,FALSE))</f>
        <v>0</v>
      </c>
      <c r="AH588">
        <f>IF(ISERROR(VLOOKUP(#REF!,Usuarios[],2,FALSE)),0,VLOOKUP(#REF!,Usuarios[],2,FALSE))</f>
        <v>0</v>
      </c>
      <c r="AI588" t="str">
        <f>IF(EmocionesIniciales[[#This Row],[Date of Birth]]&gt;=2003,"Under 18", IF(EmocionesIniciales[[#This Row],[Date of Birth]]&gt;=1998,"From 18 to 23","Over 23"))</f>
        <v>Over 23</v>
      </c>
    </row>
    <row r="589" spans="1:35" x14ac:dyDescent="0.25">
      <c r="A589" s="1">
        <v>44312</v>
      </c>
      <c r="B589" t="s">
        <v>1704</v>
      </c>
      <c r="I589" t="s">
        <v>4</v>
      </c>
      <c r="O589" t="s">
        <v>12</v>
      </c>
      <c r="V589" t="s">
        <v>20</v>
      </c>
      <c r="AG589">
        <f>IF(ISERROR(VLOOKUP(#REF!,Usuarios[],3,FALSE)),0,VLOOKUP(#REF!,Usuarios[],3,FALSE))</f>
        <v>0</v>
      </c>
      <c r="AH589">
        <f>IF(ISERROR(VLOOKUP(#REF!,Usuarios[],2,FALSE)),0,VLOOKUP(#REF!,Usuarios[],2,FALSE))</f>
        <v>0</v>
      </c>
      <c r="AI589" t="str">
        <f>IF(EmocionesIniciales[[#This Row],[Date of Birth]]&gt;=2003,"Under 18", IF(EmocionesIniciales[[#This Row],[Date of Birth]]&gt;=1998,"From 18 to 23","Over 23"))</f>
        <v>Over 23</v>
      </c>
    </row>
    <row r="590" spans="1:35" x14ac:dyDescent="0.25">
      <c r="A590" s="1">
        <v>44312</v>
      </c>
      <c r="B590" t="s">
        <v>1618</v>
      </c>
      <c r="G590" t="s">
        <v>29</v>
      </c>
      <c r="I590" t="s">
        <v>4</v>
      </c>
      <c r="Q590" t="s">
        <v>13</v>
      </c>
      <c r="T590" t="s">
        <v>22</v>
      </c>
      <c r="AD590" t="s">
        <v>25</v>
      </c>
      <c r="AF590" t="s">
        <v>30</v>
      </c>
      <c r="AG590">
        <f>IF(ISERROR(VLOOKUP(#REF!,Usuarios[],3,FALSE)),0,VLOOKUP(#REF!,Usuarios[],3,FALSE))</f>
        <v>0</v>
      </c>
      <c r="AH590">
        <f>IF(ISERROR(VLOOKUP(#REF!,Usuarios[],2,FALSE)),0,VLOOKUP(#REF!,Usuarios[],2,FALSE))</f>
        <v>0</v>
      </c>
      <c r="AI590" t="str">
        <f>IF(EmocionesIniciales[[#This Row],[Date of Birth]]&gt;=2003,"Under 18", IF(EmocionesIniciales[[#This Row],[Date of Birth]]&gt;=1998,"From 18 to 23","Over 23"))</f>
        <v>Over 23</v>
      </c>
    </row>
    <row r="591" spans="1:35" x14ac:dyDescent="0.25">
      <c r="A591" s="1">
        <v>44340</v>
      </c>
      <c r="B591" t="s">
        <v>4812</v>
      </c>
      <c r="G591" t="s">
        <v>29</v>
      </c>
      <c r="H591" t="s">
        <v>19</v>
      </c>
      <c r="Q591" t="s">
        <v>13</v>
      </c>
      <c r="T591" t="s">
        <v>22</v>
      </c>
      <c r="U591" t="s">
        <v>18</v>
      </c>
      <c r="V591" t="s">
        <v>20</v>
      </c>
      <c r="X591" t="s">
        <v>534</v>
      </c>
      <c r="AE591" t="s">
        <v>27</v>
      </c>
      <c r="AF591" t="s">
        <v>30</v>
      </c>
      <c r="AG591">
        <f>IF(ISERROR(VLOOKUP(#REF!,Usuarios[],3,FALSE)),0,VLOOKUP(#REF!,Usuarios[],3,FALSE))</f>
        <v>0</v>
      </c>
      <c r="AH591">
        <f>IF(ISERROR(VLOOKUP(#REF!,Usuarios[],2,FALSE)),0,VLOOKUP(#REF!,Usuarios[],2,FALSE))</f>
        <v>0</v>
      </c>
      <c r="AI591" t="str">
        <f>IF(EmocionesIniciales[[#This Row],[Date of Birth]]&gt;=2003,"Under 18", IF(EmocionesIniciales[[#This Row],[Date of Birth]]&gt;=1998,"From 18 to 23","Over 23"))</f>
        <v>Over 23</v>
      </c>
    </row>
    <row r="592" spans="1:35" x14ac:dyDescent="0.25">
      <c r="A592" s="1">
        <v>44312</v>
      </c>
      <c r="B592" t="s">
        <v>1795</v>
      </c>
      <c r="H592" t="s">
        <v>19</v>
      </c>
      <c r="I592" t="s">
        <v>4</v>
      </c>
      <c r="V592" t="s">
        <v>20</v>
      </c>
      <c r="AG592">
        <f>IF(ISERROR(VLOOKUP(#REF!,Usuarios[],3,FALSE)),0,VLOOKUP(#REF!,Usuarios[],3,FALSE))</f>
        <v>0</v>
      </c>
      <c r="AH592">
        <f>IF(ISERROR(VLOOKUP(#REF!,Usuarios[],2,FALSE)),0,VLOOKUP(#REF!,Usuarios[],2,FALSE))</f>
        <v>0</v>
      </c>
      <c r="AI592" t="str">
        <f>IF(EmocionesIniciales[[#This Row],[Date of Birth]]&gt;=2003,"Under 18", IF(EmocionesIniciales[[#This Row],[Date of Birth]]&gt;=1998,"From 18 to 23","Over 23"))</f>
        <v>Over 23</v>
      </c>
    </row>
    <row r="593" spans="1:35" x14ac:dyDescent="0.25">
      <c r="A593" s="1">
        <v>44312</v>
      </c>
      <c r="B593" t="s">
        <v>780</v>
      </c>
      <c r="AB593" t="s">
        <v>14</v>
      </c>
      <c r="AG593">
        <f>IF(ISERROR(VLOOKUP(#REF!,Usuarios[],3,FALSE)),0,VLOOKUP(#REF!,Usuarios[],3,FALSE))</f>
        <v>0</v>
      </c>
      <c r="AH593">
        <f>IF(ISERROR(VLOOKUP(#REF!,Usuarios[],2,FALSE)),0,VLOOKUP(#REF!,Usuarios[],2,FALSE))</f>
        <v>0</v>
      </c>
      <c r="AI593" t="str">
        <f>IF(EmocionesIniciales[[#This Row],[Date of Birth]]&gt;=2003,"Under 18", IF(EmocionesIniciales[[#This Row],[Date of Birth]]&gt;=1998,"From 18 to 23","Over 23"))</f>
        <v>Over 23</v>
      </c>
    </row>
    <row r="594" spans="1:35" x14ac:dyDescent="0.25">
      <c r="A594" s="1">
        <v>44326</v>
      </c>
      <c r="B594" t="s">
        <v>73</v>
      </c>
      <c r="Z594" t="s">
        <v>24</v>
      </c>
      <c r="AG594">
        <f>IF(ISERROR(VLOOKUP(#REF!,Usuarios[],3,FALSE)),0,VLOOKUP(#REF!,Usuarios[],3,FALSE))</f>
        <v>0</v>
      </c>
      <c r="AH594">
        <f>IF(ISERROR(VLOOKUP(#REF!,Usuarios[],2,FALSE)),0,VLOOKUP(#REF!,Usuarios[],2,FALSE))</f>
        <v>0</v>
      </c>
      <c r="AI594" t="str">
        <f>IF(EmocionesIniciales[[#This Row],[Date of Birth]]&gt;=2003,"Under 18", IF(EmocionesIniciales[[#This Row],[Date of Birth]]&gt;=1998,"From 18 to 23","Over 23"))</f>
        <v>Over 23</v>
      </c>
    </row>
    <row r="595" spans="1:35" x14ac:dyDescent="0.25">
      <c r="A595" s="1">
        <v>44326</v>
      </c>
      <c r="B595" t="s">
        <v>73</v>
      </c>
      <c r="Z595" t="s">
        <v>24</v>
      </c>
      <c r="AG595">
        <f>IF(ISERROR(VLOOKUP(#REF!,Usuarios[],3,FALSE)),0,VLOOKUP(#REF!,Usuarios[],3,FALSE))</f>
        <v>0</v>
      </c>
      <c r="AH595">
        <f>IF(ISERROR(VLOOKUP(#REF!,Usuarios[],2,FALSE)),0,VLOOKUP(#REF!,Usuarios[],2,FALSE))</f>
        <v>0</v>
      </c>
      <c r="AI595" t="str">
        <f>IF(EmocionesIniciales[[#This Row],[Date of Birth]]&gt;=2003,"Under 18", IF(EmocionesIniciales[[#This Row],[Date of Birth]]&gt;=1998,"From 18 to 23","Over 23"))</f>
        <v>Over 23</v>
      </c>
    </row>
    <row r="596" spans="1:35" x14ac:dyDescent="0.25">
      <c r="A596" s="1">
        <v>44340</v>
      </c>
      <c r="B596" t="s">
        <v>33</v>
      </c>
      <c r="C596" t="s">
        <v>10</v>
      </c>
      <c r="AG596">
        <f>IF(ISERROR(VLOOKUP(#REF!,Usuarios[],3,FALSE)),0,VLOOKUP(#REF!,Usuarios[],3,FALSE))</f>
        <v>0</v>
      </c>
      <c r="AH596">
        <f>IF(ISERROR(VLOOKUP(#REF!,Usuarios[],2,FALSE)),0,VLOOKUP(#REF!,Usuarios[],2,FALSE))</f>
        <v>0</v>
      </c>
      <c r="AI596" t="str">
        <f>IF(EmocionesIniciales[[#This Row],[Date of Birth]]&gt;=2003,"Under 18", IF(EmocionesIniciales[[#This Row],[Date of Birth]]&gt;=1998,"From 18 to 23","Over 23"))</f>
        <v>Over 23</v>
      </c>
    </row>
    <row r="597" spans="1:35" x14ac:dyDescent="0.25">
      <c r="A597" s="1">
        <v>44354</v>
      </c>
      <c r="B597" t="s">
        <v>4930</v>
      </c>
      <c r="C597" t="s">
        <v>10</v>
      </c>
      <c r="H597" t="s">
        <v>19</v>
      </c>
      <c r="W597" t="s">
        <v>2</v>
      </c>
      <c r="AG597">
        <f>IF(ISERROR(VLOOKUP(#REF!,Usuarios[],3,FALSE)),0,VLOOKUP(#REF!,Usuarios[],3,FALSE))</f>
        <v>0</v>
      </c>
      <c r="AH597">
        <f>IF(ISERROR(VLOOKUP(#REF!,Usuarios[],2,FALSE)),0,VLOOKUP(#REF!,Usuarios[],2,FALSE))</f>
        <v>0</v>
      </c>
      <c r="AI597" t="str">
        <f>IF(EmocionesIniciales[[#This Row],[Date of Birth]]&gt;=2003,"Under 18", IF(EmocionesIniciales[[#This Row],[Date of Birth]]&gt;=1998,"From 18 to 23","Over 23"))</f>
        <v>Over 23</v>
      </c>
    </row>
    <row r="598" spans="1:35" x14ac:dyDescent="0.25">
      <c r="A598" s="1">
        <v>44340</v>
      </c>
      <c r="B598" t="s">
        <v>4689</v>
      </c>
      <c r="C598" t="s">
        <v>10</v>
      </c>
      <c r="Q598" t="s">
        <v>13</v>
      </c>
      <c r="AG598">
        <f>IF(ISERROR(VLOOKUP(#REF!,Usuarios[],3,FALSE)),0,VLOOKUP(#REF!,Usuarios[],3,FALSE))</f>
        <v>0</v>
      </c>
      <c r="AH598">
        <f>IF(ISERROR(VLOOKUP(#REF!,Usuarios[],2,FALSE)),0,VLOOKUP(#REF!,Usuarios[],2,FALSE))</f>
        <v>0</v>
      </c>
      <c r="AI598" t="str">
        <f>IF(EmocionesIniciales[[#This Row],[Date of Birth]]&gt;=2003,"Under 18", IF(EmocionesIniciales[[#This Row],[Date of Birth]]&gt;=1998,"From 18 to 23","Over 23"))</f>
        <v>Over 23</v>
      </c>
    </row>
    <row r="599" spans="1:35" x14ac:dyDescent="0.25">
      <c r="A599" s="1">
        <v>44354</v>
      </c>
      <c r="B599" t="s">
        <v>4938</v>
      </c>
      <c r="C599" t="s">
        <v>10</v>
      </c>
      <c r="J599" t="s">
        <v>31</v>
      </c>
      <c r="AG599">
        <f>IF(ISERROR(VLOOKUP(#REF!,Usuarios[],3,FALSE)),0,VLOOKUP(#REF!,Usuarios[],3,FALSE))</f>
        <v>0</v>
      </c>
      <c r="AH599">
        <f>IF(ISERROR(VLOOKUP(#REF!,Usuarios[],2,FALSE)),0,VLOOKUP(#REF!,Usuarios[],2,FALSE))</f>
        <v>0</v>
      </c>
      <c r="AI599" t="str">
        <f>IF(EmocionesIniciales[[#This Row],[Date of Birth]]&gt;=2003,"Under 18", IF(EmocionesIniciales[[#This Row],[Date of Birth]]&gt;=1998,"From 18 to 23","Over 23"))</f>
        <v>Over 23</v>
      </c>
    </row>
    <row r="600" spans="1:35" x14ac:dyDescent="0.25">
      <c r="A600" s="1">
        <v>44312</v>
      </c>
      <c r="B600" t="s">
        <v>1705</v>
      </c>
      <c r="C600" t="s">
        <v>10</v>
      </c>
      <c r="F600" t="s">
        <v>16</v>
      </c>
      <c r="Q600" t="s">
        <v>13</v>
      </c>
      <c r="T600" t="s">
        <v>22</v>
      </c>
      <c r="AB600" t="s">
        <v>14</v>
      </c>
      <c r="AG600">
        <f>IF(ISERROR(VLOOKUP(#REF!,Usuarios[],3,FALSE)),0,VLOOKUP(#REF!,Usuarios[],3,FALSE))</f>
        <v>0</v>
      </c>
      <c r="AH600">
        <f>IF(ISERROR(VLOOKUP(#REF!,Usuarios[],2,FALSE)),0,VLOOKUP(#REF!,Usuarios[],2,FALSE))</f>
        <v>0</v>
      </c>
      <c r="AI600" t="str">
        <f>IF(EmocionesIniciales[[#This Row],[Date of Birth]]&gt;=2003,"Under 18", IF(EmocionesIniciales[[#This Row],[Date of Birth]]&gt;=1998,"From 18 to 23","Over 23"))</f>
        <v>Over 23</v>
      </c>
    </row>
    <row r="601" spans="1:35" x14ac:dyDescent="0.25">
      <c r="A601" s="1">
        <v>44354</v>
      </c>
      <c r="B601" t="s">
        <v>79</v>
      </c>
      <c r="C601" t="s">
        <v>10</v>
      </c>
      <c r="O601" t="s">
        <v>12</v>
      </c>
      <c r="V601" t="s">
        <v>20</v>
      </c>
      <c r="AG601">
        <f>IF(ISERROR(VLOOKUP(#REF!,Usuarios[],3,FALSE)),0,VLOOKUP(#REF!,Usuarios[],3,FALSE))</f>
        <v>0</v>
      </c>
      <c r="AH601">
        <f>IF(ISERROR(VLOOKUP(#REF!,Usuarios[],2,FALSE)),0,VLOOKUP(#REF!,Usuarios[],2,FALSE))</f>
        <v>0</v>
      </c>
      <c r="AI601" t="str">
        <f>IF(EmocionesIniciales[[#This Row],[Date of Birth]]&gt;=2003,"Under 18", IF(EmocionesIniciales[[#This Row],[Date of Birth]]&gt;=1998,"From 18 to 23","Over 23"))</f>
        <v>Over 23</v>
      </c>
    </row>
    <row r="602" spans="1:35" x14ac:dyDescent="0.25">
      <c r="A602" s="1">
        <v>44340</v>
      </c>
      <c r="B602" t="s">
        <v>4774</v>
      </c>
      <c r="C602" t="s">
        <v>10</v>
      </c>
      <c r="F602" t="s">
        <v>16</v>
      </c>
      <c r="O602" t="s">
        <v>12</v>
      </c>
      <c r="U602" t="s">
        <v>18</v>
      </c>
      <c r="V602" t="s">
        <v>20</v>
      </c>
      <c r="AC602" t="s">
        <v>536</v>
      </c>
      <c r="AG602">
        <f>IF(ISERROR(VLOOKUP(#REF!,Usuarios[],3,FALSE)),0,VLOOKUP(#REF!,Usuarios[],3,FALSE))</f>
        <v>0</v>
      </c>
      <c r="AH602">
        <f>IF(ISERROR(VLOOKUP(#REF!,Usuarios[],2,FALSE)),0,VLOOKUP(#REF!,Usuarios[],2,FALSE))</f>
        <v>0</v>
      </c>
      <c r="AI602" t="str">
        <f>IF(EmocionesIniciales[[#This Row],[Date of Birth]]&gt;=2003,"Under 18", IF(EmocionesIniciales[[#This Row],[Date of Birth]]&gt;=1998,"From 18 to 23","Over 23"))</f>
        <v>Over 23</v>
      </c>
    </row>
    <row r="603" spans="1:35" x14ac:dyDescent="0.25">
      <c r="A603" s="1">
        <v>44340</v>
      </c>
      <c r="B603" t="s">
        <v>4806</v>
      </c>
      <c r="C603" t="s">
        <v>10</v>
      </c>
      <c r="U603" t="s">
        <v>18</v>
      </c>
      <c r="AB603" t="s">
        <v>14</v>
      </c>
      <c r="AG603">
        <f>IF(ISERROR(VLOOKUP(#REF!,Usuarios[],3,FALSE)),0,VLOOKUP(#REF!,Usuarios[],3,FALSE))</f>
        <v>0</v>
      </c>
      <c r="AH603">
        <f>IF(ISERROR(VLOOKUP(#REF!,Usuarios[],2,FALSE)),0,VLOOKUP(#REF!,Usuarios[],2,FALSE))</f>
        <v>0</v>
      </c>
      <c r="AI603" t="str">
        <f>IF(EmocionesIniciales[[#This Row],[Date of Birth]]&gt;=2003,"Under 18", IF(EmocionesIniciales[[#This Row],[Date of Birth]]&gt;=1998,"From 18 to 23","Over 23"))</f>
        <v>Over 23</v>
      </c>
    </row>
    <row r="604" spans="1:35" x14ac:dyDescent="0.25">
      <c r="A604" s="1">
        <v>44312</v>
      </c>
      <c r="B604" t="s">
        <v>543</v>
      </c>
      <c r="C604" t="s">
        <v>10</v>
      </c>
      <c r="H604" t="s">
        <v>19</v>
      </c>
      <c r="U604" t="s">
        <v>18</v>
      </c>
      <c r="V604" t="s">
        <v>20</v>
      </c>
      <c r="AG604">
        <f>IF(ISERROR(VLOOKUP(#REF!,Usuarios[],3,FALSE)),0,VLOOKUP(#REF!,Usuarios[],3,FALSE))</f>
        <v>0</v>
      </c>
      <c r="AH604">
        <f>IF(ISERROR(VLOOKUP(#REF!,Usuarios[],2,FALSE)),0,VLOOKUP(#REF!,Usuarios[],2,FALSE))</f>
        <v>0</v>
      </c>
      <c r="AI604" t="str">
        <f>IF(EmocionesIniciales[[#This Row],[Date of Birth]]&gt;=2003,"Under 18", IF(EmocionesIniciales[[#This Row],[Date of Birth]]&gt;=1998,"From 18 to 23","Over 23"))</f>
        <v>Over 23</v>
      </c>
    </row>
    <row r="605" spans="1:35" x14ac:dyDescent="0.25">
      <c r="A605" s="1">
        <v>44298</v>
      </c>
      <c r="B605" t="s">
        <v>44</v>
      </c>
      <c r="V605" t="s">
        <v>20</v>
      </c>
      <c r="AG605">
        <f>IF(ISERROR(VLOOKUP(#REF!,Usuarios[],3,FALSE)),0,VLOOKUP(#REF!,Usuarios[],3,FALSE))</f>
        <v>0</v>
      </c>
      <c r="AH605">
        <f>IF(ISERROR(VLOOKUP(#REF!,Usuarios[],2,FALSE)),0,VLOOKUP(#REF!,Usuarios[],2,FALSE))</f>
        <v>0</v>
      </c>
      <c r="AI605" t="str">
        <f>IF(EmocionesIniciales[[#This Row],[Date of Birth]]&gt;=2003,"Under 18", IF(EmocionesIniciales[[#This Row],[Date of Birth]]&gt;=1998,"From 18 to 23","Over 23"))</f>
        <v>Over 23</v>
      </c>
    </row>
    <row r="606" spans="1:35" x14ac:dyDescent="0.25">
      <c r="A606" s="1">
        <v>44298</v>
      </c>
      <c r="B606" t="s">
        <v>665</v>
      </c>
      <c r="Q606" t="s">
        <v>13</v>
      </c>
      <c r="V606" t="s">
        <v>20</v>
      </c>
      <c r="X606" t="s">
        <v>534</v>
      </c>
      <c r="AA606" t="s">
        <v>535</v>
      </c>
      <c r="AB606" t="s">
        <v>14</v>
      </c>
      <c r="AG606">
        <f>IF(ISERROR(VLOOKUP(#REF!,Usuarios[],3,FALSE)),0,VLOOKUP(#REF!,Usuarios[],3,FALSE))</f>
        <v>0</v>
      </c>
      <c r="AH606">
        <f>IF(ISERROR(VLOOKUP(#REF!,Usuarios[],2,FALSE)),0,VLOOKUP(#REF!,Usuarios[],2,FALSE))</f>
        <v>0</v>
      </c>
      <c r="AI606" t="str">
        <f>IF(EmocionesIniciales[[#This Row],[Date of Birth]]&gt;=2003,"Under 18", IF(EmocionesIniciales[[#This Row],[Date of Birth]]&gt;=1998,"From 18 to 23","Over 23"))</f>
        <v>Over 23</v>
      </c>
    </row>
    <row r="607" spans="1:35" x14ac:dyDescent="0.25">
      <c r="A607" s="1">
        <v>44298</v>
      </c>
      <c r="B607" t="s">
        <v>40</v>
      </c>
      <c r="N607" t="s">
        <v>17</v>
      </c>
      <c r="AG607">
        <f>IF(ISERROR(VLOOKUP(#REF!,Usuarios[],3,FALSE)),0,VLOOKUP(#REF!,Usuarios[],3,FALSE))</f>
        <v>0</v>
      </c>
      <c r="AH607">
        <f>IF(ISERROR(VLOOKUP(#REF!,Usuarios[],2,FALSE)),0,VLOOKUP(#REF!,Usuarios[],2,FALSE))</f>
        <v>0</v>
      </c>
      <c r="AI607" t="str">
        <f>IF(EmocionesIniciales[[#This Row],[Date of Birth]]&gt;=2003,"Under 18", IF(EmocionesIniciales[[#This Row],[Date of Birth]]&gt;=1998,"From 18 to 23","Over 23"))</f>
        <v>Over 23</v>
      </c>
    </row>
    <row r="608" spans="1:35" x14ac:dyDescent="0.25">
      <c r="A608" s="1">
        <v>44298</v>
      </c>
      <c r="B608" t="s">
        <v>787</v>
      </c>
      <c r="D608" t="s">
        <v>26</v>
      </c>
      <c r="L608" t="s">
        <v>21</v>
      </c>
      <c r="N608" t="s">
        <v>17</v>
      </c>
      <c r="R608" t="s">
        <v>28</v>
      </c>
      <c r="W608" t="s">
        <v>2</v>
      </c>
      <c r="Z608" t="s">
        <v>24</v>
      </c>
      <c r="AG608">
        <f>IF(ISERROR(VLOOKUP(#REF!,Usuarios[],3,FALSE)),0,VLOOKUP(#REF!,Usuarios[],3,FALSE))</f>
        <v>0</v>
      </c>
      <c r="AH608">
        <f>IF(ISERROR(VLOOKUP(#REF!,Usuarios[],2,FALSE)),0,VLOOKUP(#REF!,Usuarios[],2,FALSE))</f>
        <v>0</v>
      </c>
      <c r="AI608" t="str">
        <f>IF(EmocionesIniciales[[#This Row],[Date of Birth]]&gt;=2003,"Under 18", IF(EmocionesIniciales[[#This Row],[Date of Birth]]&gt;=1998,"From 18 to 23","Over 23"))</f>
        <v>Over 23</v>
      </c>
    </row>
    <row r="609" spans="1:35" x14ac:dyDescent="0.25">
      <c r="A609" s="1">
        <v>44298</v>
      </c>
      <c r="B609" t="s">
        <v>615</v>
      </c>
      <c r="D609" t="s">
        <v>26</v>
      </c>
      <c r="E609" t="s">
        <v>11</v>
      </c>
      <c r="N609" t="s">
        <v>17</v>
      </c>
      <c r="V609" t="s">
        <v>20</v>
      </c>
      <c r="AG609">
        <f>IF(ISERROR(VLOOKUP(#REF!,Usuarios[],3,FALSE)),0,VLOOKUP(#REF!,Usuarios[],3,FALSE))</f>
        <v>0</v>
      </c>
      <c r="AH609">
        <f>IF(ISERROR(VLOOKUP(#REF!,Usuarios[],2,FALSE)),0,VLOOKUP(#REF!,Usuarios[],2,FALSE))</f>
        <v>0</v>
      </c>
      <c r="AI609" t="str">
        <f>IF(EmocionesIniciales[[#This Row],[Date of Birth]]&gt;=2003,"Under 18", IF(EmocionesIniciales[[#This Row],[Date of Birth]]&gt;=1998,"From 18 to 23","Over 23"))</f>
        <v>Over 23</v>
      </c>
    </row>
    <row r="610" spans="1:35" x14ac:dyDescent="0.25">
      <c r="A610" s="1">
        <v>44298</v>
      </c>
      <c r="B610" t="s">
        <v>798</v>
      </c>
      <c r="D610" t="s">
        <v>26</v>
      </c>
      <c r="H610" t="s">
        <v>19</v>
      </c>
      <c r="I610" t="s">
        <v>4</v>
      </c>
      <c r="N610" t="s">
        <v>17</v>
      </c>
      <c r="U610" t="s">
        <v>18</v>
      </c>
      <c r="V610" t="s">
        <v>20</v>
      </c>
      <c r="X610" t="s">
        <v>534</v>
      </c>
      <c r="AB610" t="s">
        <v>14</v>
      </c>
      <c r="AC610" t="s">
        <v>536</v>
      </c>
      <c r="AG610">
        <f>IF(ISERROR(VLOOKUP(#REF!,Usuarios[],3,FALSE)),0,VLOOKUP(#REF!,Usuarios[],3,FALSE))</f>
        <v>0</v>
      </c>
      <c r="AH610">
        <f>IF(ISERROR(VLOOKUP(#REF!,Usuarios[],2,FALSE)),0,VLOOKUP(#REF!,Usuarios[],2,FALSE))</f>
        <v>0</v>
      </c>
      <c r="AI610" t="str">
        <f>IF(EmocionesIniciales[[#This Row],[Date of Birth]]&gt;=2003,"Under 18", IF(EmocionesIniciales[[#This Row],[Date of Birth]]&gt;=1998,"From 18 to 23","Over 23"))</f>
        <v>Over 23</v>
      </c>
    </row>
    <row r="611" spans="1:35" x14ac:dyDescent="0.25">
      <c r="A611" s="1">
        <v>44298</v>
      </c>
      <c r="B611" t="s">
        <v>797</v>
      </c>
      <c r="D611" t="s">
        <v>26</v>
      </c>
      <c r="F611" t="s">
        <v>16</v>
      </c>
      <c r="I611" t="s">
        <v>4</v>
      </c>
      <c r="N611" t="s">
        <v>17</v>
      </c>
      <c r="P611" t="s">
        <v>32</v>
      </c>
      <c r="U611" t="s">
        <v>18</v>
      </c>
      <c r="V611" t="s">
        <v>20</v>
      </c>
      <c r="X611" t="s">
        <v>534</v>
      </c>
      <c r="AB611" t="s">
        <v>14</v>
      </c>
      <c r="AC611" t="s">
        <v>536</v>
      </c>
      <c r="AG611">
        <f>IF(ISERROR(VLOOKUP(#REF!,Usuarios[],3,FALSE)),0,VLOOKUP(#REF!,Usuarios[],3,FALSE))</f>
        <v>0</v>
      </c>
      <c r="AH611">
        <f>IF(ISERROR(VLOOKUP(#REF!,Usuarios[],2,FALSE)),0,VLOOKUP(#REF!,Usuarios[],2,FALSE))</f>
        <v>0</v>
      </c>
      <c r="AI611" t="str">
        <f>IF(EmocionesIniciales[[#This Row],[Date of Birth]]&gt;=2003,"Under 18", IF(EmocionesIniciales[[#This Row],[Date of Birth]]&gt;=1998,"From 18 to 23","Over 23"))</f>
        <v>Over 23</v>
      </c>
    </row>
    <row r="612" spans="1:35" x14ac:dyDescent="0.25">
      <c r="A612" s="1">
        <v>44298</v>
      </c>
      <c r="B612" t="s">
        <v>560</v>
      </c>
      <c r="N612" t="s">
        <v>17</v>
      </c>
      <c r="W612" t="s">
        <v>2</v>
      </c>
      <c r="AG612">
        <f>IF(ISERROR(VLOOKUP(#REF!,Usuarios[],3,FALSE)),0,VLOOKUP(#REF!,Usuarios[],3,FALSE))</f>
        <v>0</v>
      </c>
      <c r="AH612">
        <f>IF(ISERROR(VLOOKUP(#REF!,Usuarios[],2,FALSE)),0,VLOOKUP(#REF!,Usuarios[],2,FALSE))</f>
        <v>0</v>
      </c>
      <c r="AI612" t="str">
        <f>IF(EmocionesIniciales[[#This Row],[Date of Birth]]&gt;=2003,"Under 18", IF(EmocionesIniciales[[#This Row],[Date of Birth]]&gt;=1998,"From 18 to 23","Over 23"))</f>
        <v>Over 23</v>
      </c>
    </row>
    <row r="613" spans="1:35" x14ac:dyDescent="0.25">
      <c r="A613" s="1">
        <v>44298</v>
      </c>
      <c r="B613" t="s">
        <v>613</v>
      </c>
      <c r="E613" t="s">
        <v>11</v>
      </c>
      <c r="M613" t="s">
        <v>15</v>
      </c>
      <c r="N613" t="s">
        <v>17</v>
      </c>
      <c r="W613" t="s">
        <v>2</v>
      </c>
      <c r="Z613" t="s">
        <v>24</v>
      </c>
      <c r="AG613">
        <f>IF(ISERROR(VLOOKUP(#REF!,Usuarios[],3,FALSE)),0,VLOOKUP(#REF!,Usuarios[],3,FALSE))</f>
        <v>0</v>
      </c>
      <c r="AH613">
        <f>IF(ISERROR(VLOOKUP(#REF!,Usuarios[],2,FALSE)),0,VLOOKUP(#REF!,Usuarios[],2,FALSE))</f>
        <v>0</v>
      </c>
      <c r="AI613" t="str">
        <f>IF(EmocionesIniciales[[#This Row],[Date of Birth]]&gt;=2003,"Under 18", IF(EmocionesIniciales[[#This Row],[Date of Birth]]&gt;=1998,"From 18 to 23","Over 23"))</f>
        <v>Over 23</v>
      </c>
    </row>
    <row r="614" spans="1:35" x14ac:dyDescent="0.25">
      <c r="A614" s="1">
        <v>44298</v>
      </c>
      <c r="B614" t="s">
        <v>595</v>
      </c>
      <c r="N614" t="s">
        <v>17</v>
      </c>
      <c r="W614" t="s">
        <v>2</v>
      </c>
      <c r="X614" t="s">
        <v>534</v>
      </c>
      <c r="AG614">
        <f>IF(ISERROR(VLOOKUP(#REF!,Usuarios[],3,FALSE)),0,VLOOKUP(#REF!,Usuarios[],3,FALSE))</f>
        <v>0</v>
      </c>
      <c r="AH614">
        <f>IF(ISERROR(VLOOKUP(#REF!,Usuarios[],2,FALSE)),0,VLOOKUP(#REF!,Usuarios[],2,FALSE))</f>
        <v>0</v>
      </c>
      <c r="AI614" t="str">
        <f>IF(EmocionesIniciales[[#This Row],[Date of Birth]]&gt;=2003,"Under 18", IF(EmocionesIniciales[[#This Row],[Date of Birth]]&gt;=1998,"From 18 to 23","Over 23"))</f>
        <v>Over 23</v>
      </c>
    </row>
    <row r="615" spans="1:35" x14ac:dyDescent="0.25">
      <c r="A615" s="1">
        <v>44298</v>
      </c>
      <c r="B615" t="s">
        <v>749</v>
      </c>
      <c r="M615" t="s">
        <v>15</v>
      </c>
      <c r="N615" t="s">
        <v>17</v>
      </c>
      <c r="P615" t="s">
        <v>32</v>
      </c>
      <c r="U615" t="s">
        <v>18</v>
      </c>
      <c r="V615" t="s">
        <v>20</v>
      </c>
      <c r="W615" t="s">
        <v>2</v>
      </c>
      <c r="AA615" t="s">
        <v>535</v>
      </c>
      <c r="AG615">
        <f>IF(ISERROR(VLOOKUP(#REF!,Usuarios[],3,FALSE)),0,VLOOKUP(#REF!,Usuarios[],3,FALSE))</f>
        <v>0</v>
      </c>
      <c r="AH615">
        <f>IF(ISERROR(VLOOKUP(#REF!,Usuarios[],2,FALSE)),0,VLOOKUP(#REF!,Usuarios[],2,FALSE))</f>
        <v>0</v>
      </c>
      <c r="AI615" t="str">
        <f>IF(EmocionesIniciales[[#This Row],[Date of Birth]]&gt;=2003,"Under 18", IF(EmocionesIniciales[[#This Row],[Date of Birth]]&gt;=1998,"From 18 to 23","Over 23"))</f>
        <v>Over 23</v>
      </c>
    </row>
    <row r="616" spans="1:35" x14ac:dyDescent="0.25">
      <c r="A616" s="1">
        <v>44298</v>
      </c>
      <c r="B616" t="s">
        <v>39</v>
      </c>
      <c r="E616" t="s">
        <v>11</v>
      </c>
      <c r="N616" t="s">
        <v>17</v>
      </c>
      <c r="AG616">
        <f>IF(ISERROR(VLOOKUP(#REF!,Usuarios[],3,FALSE)),0,VLOOKUP(#REF!,Usuarios[],3,FALSE))</f>
        <v>0</v>
      </c>
      <c r="AH616">
        <f>IF(ISERROR(VLOOKUP(#REF!,Usuarios[],2,FALSE)),0,VLOOKUP(#REF!,Usuarios[],2,FALSE))</f>
        <v>0</v>
      </c>
      <c r="AI616" t="str">
        <f>IF(EmocionesIniciales[[#This Row],[Date of Birth]]&gt;=2003,"Under 18", IF(EmocionesIniciales[[#This Row],[Date of Birth]]&gt;=1998,"From 18 to 23","Over 23"))</f>
        <v>Over 23</v>
      </c>
    </row>
    <row r="617" spans="1:35" x14ac:dyDescent="0.25">
      <c r="A617" s="1">
        <v>44298</v>
      </c>
      <c r="B617" t="s">
        <v>39</v>
      </c>
      <c r="E617" t="s">
        <v>11</v>
      </c>
      <c r="N617" t="s">
        <v>17</v>
      </c>
      <c r="AG617">
        <f>IF(ISERROR(VLOOKUP(#REF!,Usuarios[],3,FALSE)),0,VLOOKUP(#REF!,Usuarios[],3,FALSE))</f>
        <v>0</v>
      </c>
      <c r="AH617">
        <f>IF(ISERROR(VLOOKUP(#REF!,Usuarios[],2,FALSE)),0,VLOOKUP(#REF!,Usuarios[],2,FALSE))</f>
        <v>0</v>
      </c>
      <c r="AI617" t="str">
        <f>IF(EmocionesIniciales[[#This Row],[Date of Birth]]&gt;=2003,"Under 18", IF(EmocionesIniciales[[#This Row],[Date of Birth]]&gt;=1998,"From 18 to 23","Over 23"))</f>
        <v>Over 23</v>
      </c>
    </row>
    <row r="618" spans="1:35" x14ac:dyDescent="0.25">
      <c r="A618" s="1">
        <v>44298</v>
      </c>
      <c r="B618" t="s">
        <v>634</v>
      </c>
      <c r="E618" t="s">
        <v>11</v>
      </c>
      <c r="N618" t="s">
        <v>17</v>
      </c>
      <c r="V618" t="s">
        <v>20</v>
      </c>
      <c r="AG618">
        <f>IF(ISERROR(VLOOKUP(#REF!,Usuarios[],3,FALSE)),0,VLOOKUP(#REF!,Usuarios[],3,FALSE))</f>
        <v>0</v>
      </c>
      <c r="AH618">
        <f>IF(ISERROR(VLOOKUP(#REF!,Usuarios[],2,FALSE)),0,VLOOKUP(#REF!,Usuarios[],2,FALSE))</f>
        <v>0</v>
      </c>
      <c r="AI618" t="str">
        <f>IF(EmocionesIniciales[[#This Row],[Date of Birth]]&gt;=2003,"Under 18", IF(EmocionesIniciales[[#This Row],[Date of Birth]]&gt;=1998,"From 18 to 23","Over 23"))</f>
        <v>Over 23</v>
      </c>
    </row>
    <row r="619" spans="1:35" x14ac:dyDescent="0.25">
      <c r="A619" s="1">
        <v>44298</v>
      </c>
      <c r="B619" t="s">
        <v>700</v>
      </c>
      <c r="E619" t="s">
        <v>11</v>
      </c>
      <c r="F619" t="s">
        <v>16</v>
      </c>
      <c r="J619" t="s">
        <v>31</v>
      </c>
      <c r="K619" t="s">
        <v>23</v>
      </c>
      <c r="M619" t="s">
        <v>15</v>
      </c>
      <c r="N619" t="s">
        <v>17</v>
      </c>
      <c r="P619" t="s">
        <v>32</v>
      </c>
      <c r="Q619" t="s">
        <v>13</v>
      </c>
      <c r="R619" t="s">
        <v>28</v>
      </c>
      <c r="S619" t="s">
        <v>1</v>
      </c>
      <c r="W619" t="s">
        <v>2</v>
      </c>
      <c r="Y619" t="s">
        <v>0</v>
      </c>
      <c r="Z619" t="s">
        <v>24</v>
      </c>
      <c r="AA619" t="s">
        <v>535</v>
      </c>
      <c r="AG619">
        <f>IF(ISERROR(VLOOKUP(#REF!,Usuarios[],3,FALSE)),0,VLOOKUP(#REF!,Usuarios[],3,FALSE))</f>
        <v>0</v>
      </c>
      <c r="AH619">
        <f>IF(ISERROR(VLOOKUP(#REF!,Usuarios[],2,FALSE)),0,VLOOKUP(#REF!,Usuarios[],2,FALSE))</f>
        <v>0</v>
      </c>
      <c r="AI619" t="str">
        <f>IF(EmocionesIniciales[[#This Row],[Date of Birth]]&gt;=2003,"Under 18", IF(EmocionesIniciales[[#This Row],[Date of Birth]]&gt;=1998,"From 18 to 23","Over 23"))</f>
        <v>Over 23</v>
      </c>
    </row>
    <row r="620" spans="1:35" x14ac:dyDescent="0.25">
      <c r="A620" s="1">
        <v>44298</v>
      </c>
      <c r="B620" t="s">
        <v>562</v>
      </c>
      <c r="E620" t="s">
        <v>11</v>
      </c>
      <c r="K620" t="s">
        <v>23</v>
      </c>
      <c r="N620" t="s">
        <v>17</v>
      </c>
      <c r="W620" t="s">
        <v>2</v>
      </c>
      <c r="Y620" t="s">
        <v>0</v>
      </c>
      <c r="Z620" t="s">
        <v>24</v>
      </c>
      <c r="AA620" t="s">
        <v>535</v>
      </c>
      <c r="AG620">
        <f>IF(ISERROR(VLOOKUP(#REF!,Usuarios[],3,FALSE)),0,VLOOKUP(#REF!,Usuarios[],3,FALSE))</f>
        <v>0</v>
      </c>
      <c r="AH620">
        <f>IF(ISERROR(VLOOKUP(#REF!,Usuarios[],2,FALSE)),0,VLOOKUP(#REF!,Usuarios[],2,FALSE))</f>
        <v>0</v>
      </c>
      <c r="AI620" t="str">
        <f>IF(EmocionesIniciales[[#This Row],[Date of Birth]]&gt;=2003,"Under 18", IF(EmocionesIniciales[[#This Row],[Date of Birth]]&gt;=1998,"From 18 to 23","Over 23"))</f>
        <v>Over 23</v>
      </c>
    </row>
    <row r="621" spans="1:35" x14ac:dyDescent="0.25">
      <c r="A621" s="1">
        <v>44298</v>
      </c>
      <c r="B621" t="s">
        <v>576</v>
      </c>
      <c r="N621" t="s">
        <v>17</v>
      </c>
      <c r="S621" t="s">
        <v>1</v>
      </c>
      <c r="W621" t="s">
        <v>2</v>
      </c>
      <c r="AG621">
        <f>IF(ISERROR(VLOOKUP(#REF!,Usuarios[],3,FALSE)),0,VLOOKUP(#REF!,Usuarios[],3,FALSE))</f>
        <v>0</v>
      </c>
      <c r="AH621">
        <f>IF(ISERROR(VLOOKUP(#REF!,Usuarios[],2,FALSE)),0,VLOOKUP(#REF!,Usuarios[],2,FALSE))</f>
        <v>0</v>
      </c>
      <c r="AI621" t="str">
        <f>IF(EmocionesIniciales[[#This Row],[Date of Birth]]&gt;=2003,"Under 18", IF(EmocionesIniciales[[#This Row],[Date of Birth]]&gt;=1998,"From 18 to 23","Over 23"))</f>
        <v>Over 23</v>
      </c>
    </row>
    <row r="622" spans="1:35" x14ac:dyDescent="0.25">
      <c r="A622" s="1">
        <v>44286</v>
      </c>
      <c r="B622" t="s">
        <v>640</v>
      </c>
      <c r="E622" t="s">
        <v>11</v>
      </c>
      <c r="I622" t="s">
        <v>4</v>
      </c>
      <c r="N622" t="s">
        <v>17</v>
      </c>
      <c r="Q622" t="s">
        <v>13</v>
      </c>
      <c r="S622" t="s">
        <v>1</v>
      </c>
      <c r="W622" t="s">
        <v>2</v>
      </c>
      <c r="AG622">
        <f>IF(ISERROR(VLOOKUP(#REF!,Usuarios[],3,FALSE)),0,VLOOKUP(#REF!,Usuarios[],3,FALSE))</f>
        <v>0</v>
      </c>
      <c r="AH622">
        <f>IF(ISERROR(VLOOKUP(#REF!,Usuarios[],2,FALSE)),0,VLOOKUP(#REF!,Usuarios[],2,FALSE))</f>
        <v>0</v>
      </c>
      <c r="AI622" t="str">
        <f>IF(EmocionesIniciales[[#This Row],[Date of Birth]]&gt;=2003,"Under 18", IF(EmocionesIniciales[[#This Row],[Date of Birth]]&gt;=1998,"From 18 to 23","Over 23"))</f>
        <v>Over 23</v>
      </c>
    </row>
    <row r="623" spans="1:35" x14ac:dyDescent="0.25">
      <c r="A623" s="1">
        <v>44298</v>
      </c>
      <c r="B623" t="s">
        <v>624</v>
      </c>
      <c r="E623" t="s">
        <v>11</v>
      </c>
      <c r="N623" t="s">
        <v>17</v>
      </c>
      <c r="S623" t="s">
        <v>1</v>
      </c>
      <c r="AG623">
        <f>IF(ISERROR(VLOOKUP(#REF!,Usuarios[],3,FALSE)),0,VLOOKUP(#REF!,Usuarios[],3,FALSE))</f>
        <v>0</v>
      </c>
      <c r="AH623">
        <f>IF(ISERROR(VLOOKUP(#REF!,Usuarios[],2,FALSE)),0,VLOOKUP(#REF!,Usuarios[],2,FALSE))</f>
        <v>0</v>
      </c>
      <c r="AI623" t="str">
        <f>IF(EmocionesIniciales[[#This Row],[Date of Birth]]&gt;=2003,"Under 18", IF(EmocionesIniciales[[#This Row],[Date of Birth]]&gt;=1998,"From 18 to 23","Over 23"))</f>
        <v>Over 23</v>
      </c>
    </row>
    <row r="624" spans="1:35" x14ac:dyDescent="0.25">
      <c r="A624" s="1">
        <v>44298</v>
      </c>
      <c r="B624" t="s">
        <v>558</v>
      </c>
      <c r="N624" t="s">
        <v>17</v>
      </c>
      <c r="O624" t="s">
        <v>12</v>
      </c>
      <c r="AG624">
        <f>IF(ISERROR(VLOOKUP(#REF!,Usuarios[],3,FALSE)),0,VLOOKUP(#REF!,Usuarios[],3,FALSE))</f>
        <v>0</v>
      </c>
      <c r="AH624">
        <f>IF(ISERROR(VLOOKUP(#REF!,Usuarios[],2,FALSE)),0,VLOOKUP(#REF!,Usuarios[],2,FALSE))</f>
        <v>0</v>
      </c>
      <c r="AI624" t="str">
        <f>IF(EmocionesIniciales[[#This Row],[Date of Birth]]&gt;=2003,"Under 18", IF(EmocionesIniciales[[#This Row],[Date of Birth]]&gt;=1998,"From 18 to 23","Over 23"))</f>
        <v>Over 23</v>
      </c>
    </row>
    <row r="625" spans="1:35" x14ac:dyDescent="0.25">
      <c r="A625" s="1">
        <v>44298</v>
      </c>
      <c r="B625" t="s">
        <v>626</v>
      </c>
      <c r="D625" t="s">
        <v>26</v>
      </c>
      <c r="N625" t="s">
        <v>17</v>
      </c>
      <c r="O625" t="s">
        <v>12</v>
      </c>
      <c r="U625" t="s">
        <v>18</v>
      </c>
      <c r="V625" t="s">
        <v>20</v>
      </c>
      <c r="Y625" t="s">
        <v>0</v>
      </c>
      <c r="AG625">
        <f>IF(ISERROR(VLOOKUP(#REF!,Usuarios[],3,FALSE)),0,VLOOKUP(#REF!,Usuarios[],3,FALSE))</f>
        <v>0</v>
      </c>
      <c r="AH625">
        <f>IF(ISERROR(VLOOKUP(#REF!,Usuarios[],2,FALSE)),0,VLOOKUP(#REF!,Usuarios[],2,FALSE))</f>
        <v>0</v>
      </c>
      <c r="AI625" t="str">
        <f>IF(EmocionesIniciales[[#This Row],[Date of Birth]]&gt;=2003,"Under 18", IF(EmocionesIniciales[[#This Row],[Date of Birth]]&gt;=1998,"From 18 to 23","Over 23"))</f>
        <v>Over 23</v>
      </c>
    </row>
    <row r="626" spans="1:35" x14ac:dyDescent="0.25">
      <c r="A626" s="1">
        <v>44298</v>
      </c>
      <c r="B626" t="s">
        <v>564</v>
      </c>
      <c r="E626" t="s">
        <v>11</v>
      </c>
      <c r="I626" t="s">
        <v>4</v>
      </c>
      <c r="K626" t="s">
        <v>23</v>
      </c>
      <c r="M626" t="s">
        <v>15</v>
      </c>
      <c r="N626" t="s">
        <v>17</v>
      </c>
      <c r="O626" t="s">
        <v>12</v>
      </c>
      <c r="P626" t="s">
        <v>32</v>
      </c>
      <c r="Q626" t="s">
        <v>13</v>
      </c>
      <c r="R626" t="s">
        <v>28</v>
      </c>
      <c r="S626" t="s">
        <v>1</v>
      </c>
      <c r="T626" t="s">
        <v>22</v>
      </c>
      <c r="U626" t="s">
        <v>18</v>
      </c>
      <c r="W626" t="s">
        <v>2</v>
      </c>
      <c r="X626" t="s">
        <v>534</v>
      </c>
      <c r="Y626" t="s">
        <v>0</v>
      </c>
      <c r="Z626" t="s">
        <v>24</v>
      </c>
      <c r="AA626" t="s">
        <v>535</v>
      </c>
      <c r="AC626" t="s">
        <v>536</v>
      </c>
      <c r="AD626" t="s">
        <v>25</v>
      </c>
      <c r="AG626">
        <f>IF(ISERROR(VLOOKUP(#REF!,Usuarios[],3,FALSE)),0,VLOOKUP(#REF!,Usuarios[],3,FALSE))</f>
        <v>0</v>
      </c>
      <c r="AH626">
        <f>IF(ISERROR(VLOOKUP(#REF!,Usuarios[],2,FALSE)),0,VLOOKUP(#REF!,Usuarios[],2,FALSE))</f>
        <v>0</v>
      </c>
      <c r="AI626" t="str">
        <f>IF(EmocionesIniciales[[#This Row],[Date of Birth]]&gt;=2003,"Under 18", IF(EmocionesIniciales[[#This Row],[Date of Birth]]&gt;=1998,"From 18 to 23","Over 23"))</f>
        <v>Over 23</v>
      </c>
    </row>
    <row r="627" spans="1:35" x14ac:dyDescent="0.25">
      <c r="A627" s="1">
        <v>44298</v>
      </c>
      <c r="B627" t="s">
        <v>772</v>
      </c>
      <c r="E627" t="s">
        <v>11</v>
      </c>
      <c r="F627" t="s">
        <v>16</v>
      </c>
      <c r="O627" t="s">
        <v>12</v>
      </c>
      <c r="Q627" t="s">
        <v>13</v>
      </c>
      <c r="V627" t="s">
        <v>20</v>
      </c>
      <c r="AG627">
        <f>IF(ISERROR(VLOOKUP(#REF!,Usuarios[],3,FALSE)),0,VLOOKUP(#REF!,Usuarios[],3,FALSE))</f>
        <v>0</v>
      </c>
      <c r="AH627">
        <f>IF(ISERROR(VLOOKUP(#REF!,Usuarios[],2,FALSE)),0,VLOOKUP(#REF!,Usuarios[],2,FALSE))</f>
        <v>0</v>
      </c>
      <c r="AI627" t="str">
        <f>IF(EmocionesIniciales[[#This Row],[Date of Birth]]&gt;=2003,"Under 18", IF(EmocionesIniciales[[#This Row],[Date of Birth]]&gt;=1998,"From 18 to 23","Over 23"))</f>
        <v>Over 23</v>
      </c>
    </row>
    <row r="628" spans="1:35" x14ac:dyDescent="0.25">
      <c r="A628" s="1">
        <v>44298</v>
      </c>
      <c r="B628" t="s">
        <v>658</v>
      </c>
      <c r="E628" t="s">
        <v>11</v>
      </c>
      <c r="F628" t="s">
        <v>16</v>
      </c>
      <c r="O628" t="s">
        <v>12</v>
      </c>
      <c r="S628" t="s">
        <v>1</v>
      </c>
      <c r="W628" t="s">
        <v>2</v>
      </c>
      <c r="AA628" t="s">
        <v>535</v>
      </c>
      <c r="AG628">
        <f>IF(ISERROR(VLOOKUP(#REF!,Usuarios[],3,FALSE)),0,VLOOKUP(#REF!,Usuarios[],3,FALSE))</f>
        <v>0</v>
      </c>
      <c r="AH628">
        <f>IF(ISERROR(VLOOKUP(#REF!,Usuarios[],2,FALSE)),0,VLOOKUP(#REF!,Usuarios[],2,FALSE))</f>
        <v>0</v>
      </c>
      <c r="AI628" t="str">
        <f>IF(EmocionesIniciales[[#This Row],[Date of Birth]]&gt;=2003,"Under 18", IF(EmocionesIniciales[[#This Row],[Date of Birth]]&gt;=1998,"From 18 to 23","Over 23"))</f>
        <v>Over 23</v>
      </c>
    </row>
    <row r="629" spans="1:35" x14ac:dyDescent="0.25">
      <c r="A629" s="1">
        <v>44298</v>
      </c>
      <c r="B629" t="s">
        <v>666</v>
      </c>
      <c r="C629" t="s">
        <v>10</v>
      </c>
      <c r="Q629" t="s">
        <v>13</v>
      </c>
      <c r="V629" t="s">
        <v>20</v>
      </c>
      <c r="X629" t="s">
        <v>534</v>
      </c>
      <c r="AA629" t="s">
        <v>535</v>
      </c>
      <c r="AB629" t="s">
        <v>14</v>
      </c>
      <c r="AG629">
        <f>IF(ISERROR(VLOOKUP(#REF!,Usuarios[],3,FALSE)),0,VLOOKUP(#REF!,Usuarios[],3,FALSE))</f>
        <v>0</v>
      </c>
      <c r="AH629">
        <f>IF(ISERROR(VLOOKUP(#REF!,Usuarios[],2,FALSE)),0,VLOOKUP(#REF!,Usuarios[],2,FALSE))</f>
        <v>0</v>
      </c>
      <c r="AI629" t="str">
        <f>IF(EmocionesIniciales[[#This Row],[Date of Birth]]&gt;=2003,"Under 18", IF(EmocionesIniciales[[#This Row],[Date of Birth]]&gt;=1998,"From 18 to 23","Over 23"))</f>
        <v>Over 23</v>
      </c>
    </row>
    <row r="630" spans="1:35" x14ac:dyDescent="0.25">
      <c r="A630" s="1">
        <v>44298</v>
      </c>
      <c r="B630" t="s">
        <v>664</v>
      </c>
      <c r="C630" t="s">
        <v>10</v>
      </c>
      <c r="J630" t="s">
        <v>31</v>
      </c>
      <c r="Q630" t="s">
        <v>13</v>
      </c>
      <c r="V630" t="s">
        <v>20</v>
      </c>
      <c r="X630" t="s">
        <v>534</v>
      </c>
      <c r="AA630" t="s">
        <v>535</v>
      </c>
      <c r="AG630">
        <f>IF(ISERROR(VLOOKUP(#REF!,Usuarios[],3,FALSE)),0,VLOOKUP(#REF!,Usuarios[],3,FALSE))</f>
        <v>0</v>
      </c>
      <c r="AH630">
        <f>IF(ISERROR(VLOOKUP(#REF!,Usuarios[],2,FALSE)),0,VLOOKUP(#REF!,Usuarios[],2,FALSE))</f>
        <v>0</v>
      </c>
      <c r="AI630" t="str">
        <f>IF(EmocionesIniciales[[#This Row],[Date of Birth]]&gt;=2003,"Under 18", IF(EmocionesIniciales[[#This Row],[Date of Birth]]&gt;=1998,"From 18 to 23","Over 23"))</f>
        <v>Over 23</v>
      </c>
    </row>
    <row r="631" spans="1:35" x14ac:dyDescent="0.25">
      <c r="A631" s="1">
        <v>44298</v>
      </c>
      <c r="B631" t="s">
        <v>650</v>
      </c>
      <c r="C631" t="s">
        <v>10</v>
      </c>
      <c r="L631" t="s">
        <v>21</v>
      </c>
      <c r="O631" t="s">
        <v>12</v>
      </c>
      <c r="Q631" t="s">
        <v>13</v>
      </c>
      <c r="W631" t="s">
        <v>2</v>
      </c>
      <c r="Y631" t="s">
        <v>0</v>
      </c>
      <c r="AA631" t="s">
        <v>535</v>
      </c>
      <c r="AG631">
        <f>IF(ISERROR(VLOOKUP(#REF!,Usuarios[],3,FALSE)),0,VLOOKUP(#REF!,Usuarios[],3,FALSE))</f>
        <v>0</v>
      </c>
      <c r="AH631">
        <f>IF(ISERROR(VLOOKUP(#REF!,Usuarios[],2,FALSE)),0,VLOOKUP(#REF!,Usuarios[],2,FALSE))</f>
        <v>0</v>
      </c>
      <c r="AI631" t="str">
        <f>IF(EmocionesIniciales[[#This Row],[Date of Birth]]&gt;=2003,"Under 18", IF(EmocionesIniciales[[#This Row],[Date of Birth]]&gt;=1998,"From 18 to 23","Over 23"))</f>
        <v>Over 23</v>
      </c>
    </row>
    <row r="632" spans="1:35" x14ac:dyDescent="0.25">
      <c r="A632" s="1">
        <v>44298</v>
      </c>
      <c r="B632" t="s">
        <v>690</v>
      </c>
      <c r="C632" t="s">
        <v>10</v>
      </c>
      <c r="H632" t="s">
        <v>19</v>
      </c>
      <c r="V632" t="s">
        <v>20</v>
      </c>
      <c r="AG632">
        <f>IF(ISERROR(VLOOKUP(#REF!,Usuarios[],3,FALSE)),0,VLOOKUP(#REF!,Usuarios[],3,FALSE))</f>
        <v>0</v>
      </c>
      <c r="AH632">
        <f>IF(ISERROR(VLOOKUP(#REF!,Usuarios[],2,FALSE)),0,VLOOKUP(#REF!,Usuarios[],2,FALSE))</f>
        <v>0</v>
      </c>
      <c r="AI632" t="str">
        <f>IF(EmocionesIniciales[[#This Row],[Date of Birth]]&gt;=2003,"Under 18", IF(EmocionesIniciales[[#This Row],[Date of Birth]]&gt;=1998,"From 18 to 23","Over 23"))</f>
        <v>Over 23</v>
      </c>
    </row>
    <row r="633" spans="1:35" x14ac:dyDescent="0.25">
      <c r="A633" s="1">
        <v>44298</v>
      </c>
      <c r="B633" t="s">
        <v>566</v>
      </c>
      <c r="C633" t="s">
        <v>10</v>
      </c>
      <c r="I633" t="s">
        <v>4</v>
      </c>
      <c r="Q633" t="s">
        <v>13</v>
      </c>
      <c r="AG633">
        <f>IF(ISERROR(VLOOKUP(#REF!,Usuarios[],3,FALSE)),0,VLOOKUP(#REF!,Usuarios[],3,FALSE))</f>
        <v>0</v>
      </c>
      <c r="AH633">
        <f>IF(ISERROR(VLOOKUP(#REF!,Usuarios[],2,FALSE)),0,VLOOKUP(#REF!,Usuarios[],2,FALSE))</f>
        <v>0</v>
      </c>
      <c r="AI633" t="str">
        <f>IF(EmocionesIniciales[[#This Row],[Date of Birth]]&gt;=2003,"Under 18", IF(EmocionesIniciales[[#This Row],[Date of Birth]]&gt;=1998,"From 18 to 23","Over 23"))</f>
        <v>Over 23</v>
      </c>
    </row>
    <row r="634" spans="1:35" x14ac:dyDescent="0.25">
      <c r="A634" s="1">
        <v>44340</v>
      </c>
      <c r="B634" t="s">
        <v>4830</v>
      </c>
      <c r="H634" t="s">
        <v>19</v>
      </c>
      <c r="T634" t="s">
        <v>22</v>
      </c>
      <c r="AG634">
        <f>IF(ISERROR(VLOOKUP(#REF!,Usuarios[],3,FALSE)),0,VLOOKUP(#REF!,Usuarios[],3,FALSE))</f>
        <v>0</v>
      </c>
      <c r="AH634">
        <f>IF(ISERROR(VLOOKUP(#REF!,Usuarios[],2,FALSE)),0,VLOOKUP(#REF!,Usuarios[],2,FALSE))</f>
        <v>0</v>
      </c>
      <c r="AI634" t="str">
        <f>IF(EmocionesIniciales[[#This Row],[Date of Birth]]&gt;=2003,"Under 18", IF(EmocionesIniciales[[#This Row],[Date of Birth]]&gt;=1998,"From 18 to 23","Over 23"))</f>
        <v>Over 23</v>
      </c>
    </row>
    <row r="635" spans="1:35" x14ac:dyDescent="0.25">
      <c r="A635" s="1">
        <v>44340</v>
      </c>
      <c r="B635" t="s">
        <v>40</v>
      </c>
      <c r="N635" t="s">
        <v>17</v>
      </c>
      <c r="AG635">
        <f>IF(ISERROR(VLOOKUP(#REF!,Usuarios[],3,FALSE)),0,VLOOKUP(#REF!,Usuarios[],3,FALSE))</f>
        <v>0</v>
      </c>
      <c r="AH635">
        <f>IF(ISERROR(VLOOKUP(#REF!,Usuarios[],2,FALSE)),0,VLOOKUP(#REF!,Usuarios[],2,FALSE))</f>
        <v>0</v>
      </c>
      <c r="AI635" t="str">
        <f>IF(EmocionesIniciales[[#This Row],[Date of Birth]]&gt;=2003,"Under 18", IF(EmocionesIniciales[[#This Row],[Date of Birth]]&gt;=1998,"From 18 to 23","Over 23"))</f>
        <v>Over 23</v>
      </c>
    </row>
    <row r="636" spans="1:35" x14ac:dyDescent="0.25">
      <c r="A636" s="1">
        <v>44354</v>
      </c>
      <c r="B636" t="s">
        <v>4707</v>
      </c>
      <c r="Q636" t="s">
        <v>13</v>
      </c>
      <c r="T636" t="s">
        <v>22</v>
      </c>
      <c r="AD636" t="s">
        <v>25</v>
      </c>
      <c r="AG636">
        <f>IF(ISERROR(VLOOKUP(#REF!,Usuarios[],3,FALSE)),0,VLOOKUP(#REF!,Usuarios[],3,FALSE))</f>
        <v>0</v>
      </c>
      <c r="AH636">
        <f>IF(ISERROR(VLOOKUP(#REF!,Usuarios[],2,FALSE)),0,VLOOKUP(#REF!,Usuarios[],2,FALSE))</f>
        <v>0</v>
      </c>
      <c r="AI636" t="str">
        <f>IF(EmocionesIniciales[[#This Row],[Date of Birth]]&gt;=2003,"Under 18", IF(EmocionesIniciales[[#This Row],[Date of Birth]]&gt;=1998,"From 18 to 23","Over 23"))</f>
        <v>Over 23</v>
      </c>
    </row>
    <row r="637" spans="1:35" x14ac:dyDescent="0.25">
      <c r="A637" s="1">
        <v>44354</v>
      </c>
      <c r="B637" t="s">
        <v>1662</v>
      </c>
      <c r="D637" t="s">
        <v>26</v>
      </c>
      <c r="N637" t="s">
        <v>17</v>
      </c>
      <c r="W637" t="s">
        <v>2</v>
      </c>
      <c r="AG637">
        <f>IF(ISERROR(VLOOKUP(#REF!,Usuarios[],3,FALSE)),0,VLOOKUP(#REF!,Usuarios[],3,FALSE))</f>
        <v>0</v>
      </c>
      <c r="AH637">
        <f>IF(ISERROR(VLOOKUP(#REF!,Usuarios[],2,FALSE)),0,VLOOKUP(#REF!,Usuarios[],2,FALSE))</f>
        <v>0</v>
      </c>
      <c r="AI637" t="str">
        <f>IF(EmocionesIniciales[[#This Row],[Date of Birth]]&gt;=2003,"Under 18", IF(EmocionesIniciales[[#This Row],[Date of Birth]]&gt;=1998,"From 18 to 23","Over 23"))</f>
        <v>Over 23</v>
      </c>
    </row>
    <row r="638" spans="1:35" x14ac:dyDescent="0.25">
      <c r="A638" s="1">
        <v>44340</v>
      </c>
      <c r="B638" t="s">
        <v>747</v>
      </c>
      <c r="D638" t="s">
        <v>26</v>
      </c>
      <c r="E638" t="s">
        <v>11</v>
      </c>
      <c r="N638" t="s">
        <v>17</v>
      </c>
      <c r="AG638">
        <f>IF(ISERROR(VLOOKUP(#REF!,Usuarios[],3,FALSE)),0,VLOOKUP(#REF!,Usuarios[],3,FALSE))</f>
        <v>0</v>
      </c>
      <c r="AH638">
        <f>IF(ISERROR(VLOOKUP(#REF!,Usuarios[],2,FALSE)),0,VLOOKUP(#REF!,Usuarios[],2,FALSE))</f>
        <v>0</v>
      </c>
      <c r="AI638" t="str">
        <f>IF(EmocionesIniciales[[#This Row],[Date of Birth]]&gt;=2003,"Under 18", IF(EmocionesIniciales[[#This Row],[Date of Birth]]&gt;=1998,"From 18 to 23","Over 23"))</f>
        <v>Over 23</v>
      </c>
    </row>
    <row r="639" spans="1:35" x14ac:dyDescent="0.25">
      <c r="A639" s="1">
        <v>44340</v>
      </c>
      <c r="B639" t="s">
        <v>4734</v>
      </c>
      <c r="E639" t="s">
        <v>11</v>
      </c>
      <c r="I639" t="s">
        <v>4</v>
      </c>
      <c r="J639" t="s">
        <v>31</v>
      </c>
      <c r="V639" t="s">
        <v>20</v>
      </c>
      <c r="AG639">
        <f>IF(ISERROR(VLOOKUP(#REF!,Usuarios[],3,FALSE)),0,VLOOKUP(#REF!,Usuarios[],3,FALSE))</f>
        <v>0</v>
      </c>
      <c r="AH639">
        <f>IF(ISERROR(VLOOKUP(#REF!,Usuarios[],2,FALSE)),0,VLOOKUP(#REF!,Usuarios[],2,FALSE))</f>
        <v>0</v>
      </c>
      <c r="AI639" t="str">
        <f>IF(EmocionesIniciales[[#This Row],[Date of Birth]]&gt;=2003,"Under 18", IF(EmocionesIniciales[[#This Row],[Date of Birth]]&gt;=1998,"From 18 to 23","Over 23"))</f>
        <v>Over 23</v>
      </c>
    </row>
    <row r="640" spans="1:35" x14ac:dyDescent="0.25">
      <c r="A640" s="1">
        <v>44340</v>
      </c>
      <c r="B640" t="s">
        <v>49</v>
      </c>
      <c r="U640" t="s">
        <v>18</v>
      </c>
      <c r="AG640">
        <f>IF(ISERROR(VLOOKUP(#REF!,Usuarios[],3,FALSE)),0,VLOOKUP(#REF!,Usuarios[],3,FALSE))</f>
        <v>0</v>
      </c>
      <c r="AH640">
        <f>IF(ISERROR(VLOOKUP(#REF!,Usuarios[],2,FALSE)),0,VLOOKUP(#REF!,Usuarios[],2,FALSE))</f>
        <v>0</v>
      </c>
      <c r="AI640" t="str">
        <f>IF(EmocionesIniciales[[#This Row],[Date of Birth]]&gt;=2003,"Under 18", IF(EmocionesIniciales[[#This Row],[Date of Birth]]&gt;=1998,"From 18 to 23","Over 23"))</f>
        <v>Over 23</v>
      </c>
    </row>
    <row r="641" spans="1:35" x14ac:dyDescent="0.25">
      <c r="A641" s="1">
        <v>44340</v>
      </c>
      <c r="B641" t="s">
        <v>4813</v>
      </c>
      <c r="H641" t="s">
        <v>19</v>
      </c>
      <c r="T641" t="s">
        <v>22</v>
      </c>
      <c r="V641" t="s">
        <v>20</v>
      </c>
      <c r="X641" t="s">
        <v>534</v>
      </c>
      <c r="AD641" t="s">
        <v>25</v>
      </c>
      <c r="AG641">
        <f>IF(ISERROR(VLOOKUP(#REF!,Usuarios[],3,FALSE)),0,VLOOKUP(#REF!,Usuarios[],3,FALSE))</f>
        <v>0</v>
      </c>
      <c r="AH641">
        <f>IF(ISERROR(VLOOKUP(#REF!,Usuarios[],2,FALSE)),0,VLOOKUP(#REF!,Usuarios[],2,FALSE))</f>
        <v>0</v>
      </c>
      <c r="AI641" t="str">
        <f>IF(EmocionesIniciales[[#This Row],[Date of Birth]]&gt;=2003,"Under 18", IF(EmocionesIniciales[[#This Row],[Date of Birth]]&gt;=1998,"From 18 to 23","Over 23"))</f>
        <v>Over 23</v>
      </c>
    </row>
    <row r="642" spans="1:35" x14ac:dyDescent="0.25">
      <c r="A642" s="1">
        <v>44340</v>
      </c>
      <c r="B642" t="s">
        <v>1631</v>
      </c>
      <c r="E642" t="s">
        <v>11</v>
      </c>
      <c r="N642" t="s">
        <v>17</v>
      </c>
      <c r="S642" t="s">
        <v>1</v>
      </c>
      <c r="W642" t="s">
        <v>2</v>
      </c>
      <c r="AG642">
        <f>IF(ISERROR(VLOOKUP(#REF!,Usuarios[],3,FALSE)),0,VLOOKUP(#REF!,Usuarios[],3,FALSE))</f>
        <v>0</v>
      </c>
      <c r="AH642">
        <f>IF(ISERROR(VLOOKUP(#REF!,Usuarios[],2,FALSE)),0,VLOOKUP(#REF!,Usuarios[],2,FALSE))</f>
        <v>0</v>
      </c>
      <c r="AI642" t="str">
        <f>IF(EmocionesIniciales[[#This Row],[Date of Birth]]&gt;=2003,"Under 18", IF(EmocionesIniciales[[#This Row],[Date of Birth]]&gt;=1998,"From 18 to 23","Over 23"))</f>
        <v>Over 23</v>
      </c>
    </row>
    <row r="643" spans="1:35" x14ac:dyDescent="0.25">
      <c r="A643" s="1">
        <v>44340</v>
      </c>
      <c r="B643" t="s">
        <v>4686</v>
      </c>
      <c r="E643" t="s">
        <v>11</v>
      </c>
      <c r="J643" t="s">
        <v>31</v>
      </c>
      <c r="N643" t="s">
        <v>17</v>
      </c>
      <c r="Q643" t="s">
        <v>13</v>
      </c>
      <c r="AG643">
        <f>IF(ISERROR(VLOOKUP(#REF!,Usuarios[],3,FALSE)),0,VLOOKUP(#REF!,Usuarios[],3,FALSE))</f>
        <v>0</v>
      </c>
      <c r="AH643">
        <f>IF(ISERROR(VLOOKUP(#REF!,Usuarios[],2,FALSE)),0,VLOOKUP(#REF!,Usuarios[],2,FALSE))</f>
        <v>0</v>
      </c>
      <c r="AI643" t="str">
        <f>IF(EmocionesIniciales[[#This Row],[Date of Birth]]&gt;=2003,"Under 18", IF(EmocionesIniciales[[#This Row],[Date of Birth]]&gt;=1998,"From 18 to 23","Over 23"))</f>
        <v>Over 23</v>
      </c>
    </row>
    <row r="644" spans="1:35" x14ac:dyDescent="0.25">
      <c r="A644" s="1">
        <v>44340</v>
      </c>
      <c r="B644" t="s">
        <v>4855</v>
      </c>
      <c r="M644" t="s">
        <v>15</v>
      </c>
      <c r="P644" t="s">
        <v>32</v>
      </c>
      <c r="Z644" t="s">
        <v>24</v>
      </c>
      <c r="AG644">
        <f>IF(ISERROR(VLOOKUP(#REF!,Usuarios[],3,FALSE)),0,VLOOKUP(#REF!,Usuarios[],3,FALSE))</f>
        <v>0</v>
      </c>
      <c r="AH644">
        <f>IF(ISERROR(VLOOKUP(#REF!,Usuarios[],2,FALSE)),0,VLOOKUP(#REF!,Usuarios[],2,FALSE))</f>
        <v>0</v>
      </c>
      <c r="AI644" t="str">
        <f>IF(EmocionesIniciales[[#This Row],[Date of Birth]]&gt;=2003,"Under 18", IF(EmocionesIniciales[[#This Row],[Date of Birth]]&gt;=1998,"From 18 to 23","Over 23"))</f>
        <v>Over 23</v>
      </c>
    </row>
    <row r="645" spans="1:35" x14ac:dyDescent="0.25">
      <c r="A645" s="1">
        <v>44340</v>
      </c>
      <c r="B645" t="s">
        <v>61</v>
      </c>
      <c r="E645" t="s">
        <v>11</v>
      </c>
      <c r="W645" t="s">
        <v>2</v>
      </c>
      <c r="AG645">
        <f>IF(ISERROR(VLOOKUP(#REF!,Usuarios[],3,FALSE)),0,VLOOKUP(#REF!,Usuarios[],3,FALSE))</f>
        <v>0</v>
      </c>
      <c r="AH645">
        <f>IF(ISERROR(VLOOKUP(#REF!,Usuarios[],2,FALSE)),0,VLOOKUP(#REF!,Usuarios[],2,FALSE))</f>
        <v>0</v>
      </c>
      <c r="AI645" t="str">
        <f>IF(EmocionesIniciales[[#This Row],[Date of Birth]]&gt;=2003,"Under 18", IF(EmocionesIniciales[[#This Row],[Date of Birth]]&gt;=1998,"From 18 to 23","Over 23"))</f>
        <v>Over 23</v>
      </c>
    </row>
    <row r="646" spans="1:35" x14ac:dyDescent="0.25">
      <c r="A646" s="1">
        <v>44326</v>
      </c>
      <c r="B646" t="s">
        <v>4708</v>
      </c>
      <c r="I646" t="s">
        <v>4</v>
      </c>
      <c r="N646" t="s">
        <v>17</v>
      </c>
      <c r="T646" t="s">
        <v>22</v>
      </c>
      <c r="AG646">
        <f>IF(ISERROR(VLOOKUP(#REF!,Usuarios[],3,FALSE)),0,VLOOKUP(#REF!,Usuarios[],3,FALSE))</f>
        <v>0</v>
      </c>
      <c r="AH646">
        <f>IF(ISERROR(VLOOKUP(#REF!,Usuarios[],2,FALSE)),0,VLOOKUP(#REF!,Usuarios[],2,FALSE))</f>
        <v>0</v>
      </c>
      <c r="AI646" t="str">
        <f>IF(EmocionesIniciales[[#This Row],[Date of Birth]]&gt;=2003,"Under 18", IF(EmocionesIniciales[[#This Row],[Date of Birth]]&gt;=1998,"From 18 to 23","Over 23"))</f>
        <v>Over 23</v>
      </c>
    </row>
    <row r="647" spans="1:35" x14ac:dyDescent="0.25">
      <c r="A647" s="1">
        <v>44354</v>
      </c>
      <c r="B647" t="s">
        <v>4688</v>
      </c>
      <c r="AE647" t="s">
        <v>27</v>
      </c>
      <c r="AG647">
        <f>IF(ISERROR(VLOOKUP(#REF!,Usuarios[],3,FALSE)),0,VLOOKUP(#REF!,Usuarios[],3,FALSE))</f>
        <v>0</v>
      </c>
      <c r="AH647">
        <f>IF(ISERROR(VLOOKUP(#REF!,Usuarios[],2,FALSE)),0,VLOOKUP(#REF!,Usuarios[],2,FALSE))</f>
        <v>0</v>
      </c>
      <c r="AI647" t="str">
        <f>IF(EmocionesIniciales[[#This Row],[Date of Birth]]&gt;=2003,"Under 18", IF(EmocionesIniciales[[#This Row],[Date of Birth]]&gt;=1998,"From 18 to 23","Over 23"))</f>
        <v>Over 23</v>
      </c>
    </row>
    <row r="648" spans="1:35" x14ac:dyDescent="0.25">
      <c r="A648" s="1">
        <v>44312</v>
      </c>
      <c r="B648" t="s">
        <v>1761</v>
      </c>
      <c r="R648" t="s">
        <v>28</v>
      </c>
      <c r="AG648">
        <f>IF(ISERROR(VLOOKUP(#REF!,Usuarios[],3,FALSE)),0,VLOOKUP(#REF!,Usuarios[],3,FALSE))</f>
        <v>0</v>
      </c>
      <c r="AH648">
        <f>IF(ISERROR(VLOOKUP(#REF!,Usuarios[],2,FALSE)),0,VLOOKUP(#REF!,Usuarios[],2,FALSE))</f>
        <v>0</v>
      </c>
      <c r="AI648" t="str">
        <f>IF(EmocionesIniciales[[#This Row],[Date of Birth]]&gt;=2003,"Under 18", IF(EmocionesIniciales[[#This Row],[Date of Birth]]&gt;=1998,"From 18 to 23","Over 23"))</f>
        <v>Over 23</v>
      </c>
    </row>
    <row r="649" spans="1:35" x14ac:dyDescent="0.25">
      <c r="A649" s="1">
        <v>44340</v>
      </c>
      <c r="B649" t="s">
        <v>4705</v>
      </c>
      <c r="D649" t="s">
        <v>26</v>
      </c>
      <c r="I649" t="s">
        <v>4</v>
      </c>
      <c r="AF649" t="s">
        <v>30</v>
      </c>
      <c r="AG649">
        <f>IF(ISERROR(VLOOKUP(#REF!,Usuarios[],3,FALSE)),0,VLOOKUP(#REF!,Usuarios[],3,FALSE))</f>
        <v>0</v>
      </c>
      <c r="AH649">
        <f>IF(ISERROR(VLOOKUP(#REF!,Usuarios[],2,FALSE)),0,VLOOKUP(#REF!,Usuarios[],2,FALSE))</f>
        <v>0</v>
      </c>
      <c r="AI649" t="str">
        <f>IF(EmocionesIniciales[[#This Row],[Date of Birth]]&gt;=2003,"Under 18", IF(EmocionesIniciales[[#This Row],[Date of Birth]]&gt;=1998,"From 18 to 23","Over 23"))</f>
        <v>Over 23</v>
      </c>
    </row>
    <row r="650" spans="1:35" x14ac:dyDescent="0.25">
      <c r="A650" s="1">
        <v>44298</v>
      </c>
      <c r="B650" t="s">
        <v>691</v>
      </c>
      <c r="C650" t="s">
        <v>10</v>
      </c>
      <c r="H650" t="s">
        <v>19</v>
      </c>
      <c r="U650" t="s">
        <v>18</v>
      </c>
      <c r="AG650">
        <f>IF(ISERROR(VLOOKUP(#REF!,Usuarios[],3,FALSE)),0,VLOOKUP(#REF!,Usuarios[],3,FALSE))</f>
        <v>0</v>
      </c>
      <c r="AH650">
        <f>IF(ISERROR(VLOOKUP(#REF!,Usuarios[],2,FALSE)),0,VLOOKUP(#REF!,Usuarios[],2,FALSE))</f>
        <v>0</v>
      </c>
      <c r="AI650" t="str">
        <f>IF(EmocionesIniciales[[#This Row],[Date of Birth]]&gt;=2003,"Under 18", IF(EmocionesIniciales[[#This Row],[Date of Birth]]&gt;=1998,"From 18 to 23","Over 23"))</f>
        <v>Over 23</v>
      </c>
    </row>
    <row r="651" spans="1:35" x14ac:dyDescent="0.25">
      <c r="A651" s="1">
        <v>44340</v>
      </c>
      <c r="B651" t="s">
        <v>39</v>
      </c>
      <c r="E651" t="s">
        <v>11</v>
      </c>
      <c r="N651" t="s">
        <v>17</v>
      </c>
      <c r="AG651">
        <f>IF(ISERROR(VLOOKUP(#REF!,Usuarios[],3,FALSE)),0,VLOOKUP(#REF!,Usuarios[],3,FALSE))</f>
        <v>0</v>
      </c>
      <c r="AH651">
        <f>IF(ISERROR(VLOOKUP(#REF!,Usuarios[],2,FALSE)),0,VLOOKUP(#REF!,Usuarios[],2,FALSE))</f>
        <v>0</v>
      </c>
      <c r="AI651" t="str">
        <f>IF(EmocionesIniciales[[#This Row],[Date of Birth]]&gt;=2003,"Under 18", IF(EmocionesIniciales[[#This Row],[Date of Birth]]&gt;=1998,"From 18 to 23","Over 23"))</f>
        <v>Over 23</v>
      </c>
    </row>
    <row r="652" spans="1:35" x14ac:dyDescent="0.25">
      <c r="A652" s="1">
        <v>44298</v>
      </c>
      <c r="B652" t="s">
        <v>667</v>
      </c>
      <c r="D652" t="s">
        <v>26</v>
      </c>
      <c r="E652" t="s">
        <v>11</v>
      </c>
      <c r="I652" t="s">
        <v>4</v>
      </c>
      <c r="N652" t="s">
        <v>17</v>
      </c>
      <c r="Q652" t="s">
        <v>13</v>
      </c>
      <c r="X652" t="s">
        <v>534</v>
      </c>
      <c r="AB652" t="s">
        <v>14</v>
      </c>
      <c r="AG652">
        <f>IF(ISERROR(VLOOKUP(#REF!,Usuarios[],3,FALSE)),0,VLOOKUP(#REF!,Usuarios[],3,FALSE))</f>
        <v>0</v>
      </c>
      <c r="AH652">
        <f>IF(ISERROR(VLOOKUP(#REF!,Usuarios[],2,FALSE)),0,VLOOKUP(#REF!,Usuarios[],2,FALSE))</f>
        <v>0</v>
      </c>
      <c r="AI652" t="str">
        <f>IF(EmocionesIniciales[[#This Row],[Date of Birth]]&gt;=2003,"Under 18", IF(EmocionesIniciales[[#This Row],[Date of Birth]]&gt;=1998,"From 18 to 23","Over 23"))</f>
        <v>Over 23</v>
      </c>
    </row>
    <row r="653" spans="1:35" x14ac:dyDescent="0.25">
      <c r="A653" s="1">
        <v>44340</v>
      </c>
      <c r="B653" t="s">
        <v>4891</v>
      </c>
      <c r="C653" t="s">
        <v>10</v>
      </c>
      <c r="O653" t="s">
        <v>12</v>
      </c>
      <c r="S653" t="s">
        <v>1</v>
      </c>
      <c r="U653" t="s">
        <v>18</v>
      </c>
      <c r="AG653">
        <f>IF(ISERROR(VLOOKUP(#REF!,Usuarios[],3,FALSE)),0,VLOOKUP(#REF!,Usuarios[],3,FALSE))</f>
        <v>0</v>
      </c>
      <c r="AH653">
        <f>IF(ISERROR(VLOOKUP(#REF!,Usuarios[],2,FALSE)),0,VLOOKUP(#REF!,Usuarios[],2,FALSE))</f>
        <v>0</v>
      </c>
      <c r="AI653" t="str">
        <f>IF(EmocionesIniciales[[#This Row],[Date of Birth]]&gt;=2003,"Under 18", IF(EmocionesIniciales[[#This Row],[Date of Birth]]&gt;=1998,"From 18 to 23","Over 23"))</f>
        <v>Over 23</v>
      </c>
    </row>
    <row r="654" spans="1:35" x14ac:dyDescent="0.25">
      <c r="A654" s="1">
        <v>44340</v>
      </c>
      <c r="B654" t="s">
        <v>1761</v>
      </c>
      <c r="R654" t="s">
        <v>28</v>
      </c>
      <c r="AG654">
        <f>IF(ISERROR(VLOOKUP(#REF!,Usuarios[],3,FALSE)),0,VLOOKUP(#REF!,Usuarios[],3,FALSE))</f>
        <v>0</v>
      </c>
      <c r="AH654">
        <f>IF(ISERROR(VLOOKUP(#REF!,Usuarios[],2,FALSE)),0,VLOOKUP(#REF!,Usuarios[],2,FALSE))</f>
        <v>0</v>
      </c>
      <c r="AI654" t="str">
        <f>IF(EmocionesIniciales[[#This Row],[Date of Birth]]&gt;=2003,"Under 18", IF(EmocionesIniciales[[#This Row],[Date of Birth]]&gt;=1998,"From 18 to 23","Over 23"))</f>
        <v>Over 23</v>
      </c>
    </row>
    <row r="655" spans="1:35" x14ac:dyDescent="0.25">
      <c r="A655" s="1">
        <v>44340</v>
      </c>
      <c r="B655" t="s">
        <v>4700</v>
      </c>
      <c r="AA655" t="s">
        <v>535</v>
      </c>
      <c r="AG655">
        <f>IF(ISERROR(VLOOKUP(#REF!,Usuarios[],3,FALSE)),0,VLOOKUP(#REF!,Usuarios[],3,FALSE))</f>
        <v>0</v>
      </c>
      <c r="AH655">
        <f>IF(ISERROR(VLOOKUP(#REF!,Usuarios[],2,FALSE)),0,VLOOKUP(#REF!,Usuarios[],2,FALSE))</f>
        <v>0</v>
      </c>
      <c r="AI655" t="str">
        <f>IF(EmocionesIniciales[[#This Row],[Date of Birth]]&gt;=2003,"Under 18", IF(EmocionesIniciales[[#This Row],[Date of Birth]]&gt;=1998,"From 18 to 23","Over 23"))</f>
        <v>Over 23</v>
      </c>
    </row>
    <row r="656" spans="1:35" x14ac:dyDescent="0.25">
      <c r="A656" s="1">
        <v>44326</v>
      </c>
      <c r="B656" t="s">
        <v>4733</v>
      </c>
      <c r="N656" t="s">
        <v>17</v>
      </c>
      <c r="Y656" t="s">
        <v>0</v>
      </c>
      <c r="AG656">
        <f>IF(ISERROR(VLOOKUP(#REF!,Usuarios[],3,FALSE)),0,VLOOKUP(#REF!,Usuarios[],3,FALSE))</f>
        <v>0</v>
      </c>
      <c r="AH656">
        <f>IF(ISERROR(VLOOKUP(#REF!,Usuarios[],2,FALSE)),0,VLOOKUP(#REF!,Usuarios[],2,FALSE))</f>
        <v>0</v>
      </c>
      <c r="AI656" t="str">
        <f>IF(EmocionesIniciales[[#This Row],[Date of Birth]]&gt;=2003,"Under 18", IF(EmocionesIniciales[[#This Row],[Date of Birth]]&gt;=1998,"From 18 to 23","Over 23"))</f>
        <v>Over 23</v>
      </c>
    </row>
    <row r="657" spans="1:35" x14ac:dyDescent="0.25">
      <c r="A657" s="1">
        <v>44326</v>
      </c>
      <c r="B657" t="s">
        <v>40</v>
      </c>
      <c r="N657" t="s">
        <v>17</v>
      </c>
      <c r="AG657">
        <f>IF(ISERROR(VLOOKUP(#REF!,Usuarios[],3,FALSE)),0,VLOOKUP(#REF!,Usuarios[],3,FALSE))</f>
        <v>0</v>
      </c>
      <c r="AH657">
        <f>IF(ISERROR(VLOOKUP(#REF!,Usuarios[],2,FALSE)),0,VLOOKUP(#REF!,Usuarios[],2,FALSE))</f>
        <v>0</v>
      </c>
      <c r="AI657" t="str">
        <f>IF(EmocionesIniciales[[#This Row],[Date of Birth]]&gt;=2003,"Under 18", IF(EmocionesIniciales[[#This Row],[Date of Birth]]&gt;=1998,"From 18 to 23","Over 23"))</f>
        <v>Over 23</v>
      </c>
    </row>
    <row r="658" spans="1:35" x14ac:dyDescent="0.25">
      <c r="A658" s="1">
        <v>44354</v>
      </c>
      <c r="B658" t="s">
        <v>34</v>
      </c>
      <c r="E658" t="s">
        <v>11</v>
      </c>
      <c r="AG658">
        <f>IF(ISERROR(VLOOKUP(#REF!,Usuarios[],3,FALSE)),0,VLOOKUP(#REF!,Usuarios[],3,FALSE))</f>
        <v>0</v>
      </c>
      <c r="AH658">
        <f>IF(ISERROR(VLOOKUP(#REF!,Usuarios[],2,FALSE)),0,VLOOKUP(#REF!,Usuarios[],2,FALSE))</f>
        <v>0</v>
      </c>
      <c r="AI658" t="str">
        <f>IF(EmocionesIniciales[[#This Row],[Date of Birth]]&gt;=2003,"Under 18", IF(EmocionesIniciales[[#This Row],[Date of Birth]]&gt;=1998,"From 18 to 23","Over 23"))</f>
        <v>Over 23</v>
      </c>
    </row>
    <row r="659" spans="1:35" x14ac:dyDescent="0.25">
      <c r="A659" s="1">
        <v>44354</v>
      </c>
      <c r="B659" t="s">
        <v>4688</v>
      </c>
      <c r="AE659" t="s">
        <v>27</v>
      </c>
      <c r="AG659">
        <f>IF(ISERROR(VLOOKUP(#REF!,Usuarios[],3,FALSE)),0,VLOOKUP(#REF!,Usuarios[],3,FALSE))</f>
        <v>0</v>
      </c>
      <c r="AH659">
        <f>IF(ISERROR(VLOOKUP(#REF!,Usuarios[],2,FALSE)),0,VLOOKUP(#REF!,Usuarios[],2,FALSE))</f>
        <v>0</v>
      </c>
      <c r="AI659" t="str">
        <f>IF(EmocionesIniciales[[#This Row],[Date of Birth]]&gt;=2003,"Under 18", IF(EmocionesIniciales[[#This Row],[Date of Birth]]&gt;=1998,"From 18 to 23","Over 23"))</f>
        <v>Over 23</v>
      </c>
    </row>
    <row r="660" spans="1:35" x14ac:dyDescent="0.25">
      <c r="A660" s="1">
        <v>44340</v>
      </c>
      <c r="B660" t="s">
        <v>4709</v>
      </c>
      <c r="H660" t="s">
        <v>19</v>
      </c>
      <c r="AG660">
        <f>IF(ISERROR(VLOOKUP(#REF!,Usuarios[],3,FALSE)),0,VLOOKUP(#REF!,Usuarios[],3,FALSE))</f>
        <v>0</v>
      </c>
      <c r="AH660">
        <f>IF(ISERROR(VLOOKUP(#REF!,Usuarios[],2,FALSE)),0,VLOOKUP(#REF!,Usuarios[],2,FALSE))</f>
        <v>0</v>
      </c>
      <c r="AI660" t="str">
        <f>IF(EmocionesIniciales[[#This Row],[Date of Birth]]&gt;=2003,"Under 18", IF(EmocionesIniciales[[#This Row],[Date of Birth]]&gt;=1998,"From 18 to 23","Over 23"))</f>
        <v>Over 23</v>
      </c>
    </row>
    <row r="661" spans="1:35" x14ac:dyDescent="0.25">
      <c r="A661" s="1">
        <v>44354</v>
      </c>
      <c r="B661" t="s">
        <v>53</v>
      </c>
      <c r="D661" t="s">
        <v>26</v>
      </c>
      <c r="AG661">
        <f>IF(ISERROR(VLOOKUP(#REF!,Usuarios[],3,FALSE)),0,VLOOKUP(#REF!,Usuarios[],3,FALSE))</f>
        <v>0</v>
      </c>
      <c r="AH661">
        <f>IF(ISERROR(VLOOKUP(#REF!,Usuarios[],2,FALSE)),0,VLOOKUP(#REF!,Usuarios[],2,FALSE))</f>
        <v>0</v>
      </c>
      <c r="AI661" t="str">
        <f>IF(EmocionesIniciales[[#This Row],[Date of Birth]]&gt;=2003,"Under 18", IF(EmocionesIniciales[[#This Row],[Date of Birth]]&gt;=1998,"From 18 to 23","Over 23"))</f>
        <v>Over 23</v>
      </c>
    </row>
    <row r="662" spans="1:35" x14ac:dyDescent="0.25">
      <c r="A662" s="1">
        <v>44354</v>
      </c>
      <c r="B662" t="s">
        <v>53</v>
      </c>
      <c r="D662" t="s">
        <v>26</v>
      </c>
      <c r="AG662">
        <f>IF(ISERROR(VLOOKUP(#REF!,Usuarios[],3,FALSE)),0,VLOOKUP(#REF!,Usuarios[],3,FALSE))</f>
        <v>0</v>
      </c>
      <c r="AH662">
        <f>IF(ISERROR(VLOOKUP(#REF!,Usuarios[],2,FALSE)),0,VLOOKUP(#REF!,Usuarios[],2,FALSE))</f>
        <v>0</v>
      </c>
      <c r="AI662" t="str">
        <f>IF(EmocionesIniciales[[#This Row],[Date of Birth]]&gt;=2003,"Under 18", IF(EmocionesIniciales[[#This Row],[Date of Birth]]&gt;=1998,"From 18 to 23","Over 23"))</f>
        <v>Over 23</v>
      </c>
    </row>
    <row r="663" spans="1:35" x14ac:dyDescent="0.25">
      <c r="A663" s="1">
        <v>44354</v>
      </c>
      <c r="B663" t="s">
        <v>53</v>
      </c>
      <c r="D663" t="s">
        <v>26</v>
      </c>
      <c r="AG663">
        <f>IF(ISERROR(VLOOKUP(#REF!,Usuarios[],3,FALSE)),0,VLOOKUP(#REF!,Usuarios[],3,FALSE))</f>
        <v>0</v>
      </c>
      <c r="AH663">
        <f>IF(ISERROR(VLOOKUP(#REF!,Usuarios[],2,FALSE)),0,VLOOKUP(#REF!,Usuarios[],2,FALSE))</f>
        <v>0</v>
      </c>
      <c r="AI663" t="str">
        <f>IF(EmocionesIniciales[[#This Row],[Date of Birth]]&gt;=2003,"Under 18", IF(EmocionesIniciales[[#This Row],[Date of Birth]]&gt;=1998,"From 18 to 23","Over 23"))</f>
        <v>Over 23</v>
      </c>
    </row>
    <row r="664" spans="1:35" x14ac:dyDescent="0.25">
      <c r="A664" s="1">
        <v>44340</v>
      </c>
      <c r="B664" t="s">
        <v>53</v>
      </c>
      <c r="D664" t="s">
        <v>26</v>
      </c>
      <c r="AG664">
        <f>IF(ISERROR(VLOOKUP(#REF!,Usuarios[],3,FALSE)),0,VLOOKUP(#REF!,Usuarios[],3,FALSE))</f>
        <v>0</v>
      </c>
      <c r="AH664">
        <f>IF(ISERROR(VLOOKUP(#REF!,Usuarios[],2,FALSE)),0,VLOOKUP(#REF!,Usuarios[],2,FALSE))</f>
        <v>0</v>
      </c>
      <c r="AI664" t="str">
        <f>IF(EmocionesIniciales[[#This Row],[Date of Birth]]&gt;=2003,"Under 18", IF(EmocionesIniciales[[#This Row],[Date of Birth]]&gt;=1998,"From 18 to 23","Over 23"))</f>
        <v>Over 23</v>
      </c>
    </row>
    <row r="665" spans="1:35" x14ac:dyDescent="0.25">
      <c r="A665" s="1">
        <v>44354</v>
      </c>
      <c r="B665" t="s">
        <v>4676</v>
      </c>
      <c r="D665" t="s">
        <v>26</v>
      </c>
      <c r="V665" t="s">
        <v>20</v>
      </c>
      <c r="W665" t="s">
        <v>2</v>
      </c>
      <c r="AG665">
        <f>IF(ISERROR(VLOOKUP(#REF!,Usuarios[],3,FALSE)),0,VLOOKUP(#REF!,Usuarios[],3,FALSE))</f>
        <v>0</v>
      </c>
      <c r="AH665">
        <f>IF(ISERROR(VLOOKUP(#REF!,Usuarios[],2,FALSE)),0,VLOOKUP(#REF!,Usuarios[],2,FALSE))</f>
        <v>0</v>
      </c>
      <c r="AI665" t="str">
        <f>IF(EmocionesIniciales[[#This Row],[Date of Birth]]&gt;=2003,"Under 18", IF(EmocionesIniciales[[#This Row],[Date of Birth]]&gt;=1998,"From 18 to 23","Over 23"))</f>
        <v>Over 23</v>
      </c>
    </row>
    <row r="666" spans="1:35" x14ac:dyDescent="0.25">
      <c r="A666" s="1">
        <v>44340</v>
      </c>
      <c r="B666" t="s">
        <v>4743</v>
      </c>
      <c r="D666" t="s">
        <v>26</v>
      </c>
      <c r="I666" t="s">
        <v>4</v>
      </c>
      <c r="L666" t="s">
        <v>21</v>
      </c>
      <c r="AC666" t="s">
        <v>536</v>
      </c>
      <c r="AG666">
        <f>IF(ISERROR(VLOOKUP(#REF!,Usuarios[],3,FALSE)),0,VLOOKUP(#REF!,Usuarios[],3,FALSE))</f>
        <v>0</v>
      </c>
      <c r="AH666">
        <f>IF(ISERROR(VLOOKUP(#REF!,Usuarios[],2,FALSE)),0,VLOOKUP(#REF!,Usuarios[],2,FALSE))</f>
        <v>0</v>
      </c>
      <c r="AI666" t="str">
        <f>IF(EmocionesIniciales[[#This Row],[Date of Birth]]&gt;=2003,"Under 18", IF(EmocionesIniciales[[#This Row],[Date of Birth]]&gt;=1998,"From 18 to 23","Over 23"))</f>
        <v>Over 23</v>
      </c>
    </row>
    <row r="667" spans="1:35" x14ac:dyDescent="0.25">
      <c r="A667" s="1">
        <v>44354</v>
      </c>
      <c r="B667" t="s">
        <v>61</v>
      </c>
      <c r="E667" t="s">
        <v>11</v>
      </c>
      <c r="W667" t="s">
        <v>2</v>
      </c>
      <c r="AG667">
        <f>IF(ISERROR(VLOOKUP(#REF!,Usuarios[],3,FALSE)),0,VLOOKUP(#REF!,Usuarios[],3,FALSE))</f>
        <v>0</v>
      </c>
      <c r="AH667">
        <f>IF(ISERROR(VLOOKUP(#REF!,Usuarios[],2,FALSE)),0,VLOOKUP(#REF!,Usuarios[],2,FALSE))</f>
        <v>0</v>
      </c>
      <c r="AI667" t="str">
        <f>IF(EmocionesIniciales[[#This Row],[Date of Birth]]&gt;=2003,"Under 18", IF(EmocionesIniciales[[#This Row],[Date of Birth]]&gt;=1998,"From 18 to 23","Over 23"))</f>
        <v>Over 23</v>
      </c>
    </row>
    <row r="668" spans="1:35" x14ac:dyDescent="0.25">
      <c r="A668" s="1">
        <v>44326</v>
      </c>
      <c r="B668" t="s">
        <v>4825</v>
      </c>
      <c r="E668" t="s">
        <v>11</v>
      </c>
      <c r="Q668" t="s">
        <v>13</v>
      </c>
      <c r="W668" t="s">
        <v>2</v>
      </c>
      <c r="AG668">
        <f>IF(ISERROR(VLOOKUP(#REF!,Usuarios[],3,FALSE)),0,VLOOKUP(#REF!,Usuarios[],3,FALSE))</f>
        <v>0</v>
      </c>
      <c r="AH668">
        <f>IF(ISERROR(VLOOKUP(#REF!,Usuarios[],2,FALSE)),0,VLOOKUP(#REF!,Usuarios[],2,FALSE))</f>
        <v>0</v>
      </c>
      <c r="AI668" t="str">
        <f>IF(EmocionesIniciales[[#This Row],[Date of Birth]]&gt;=2003,"Under 18", IF(EmocionesIniciales[[#This Row],[Date of Birth]]&gt;=1998,"From 18 to 23","Over 23"))</f>
        <v>Over 23</v>
      </c>
    </row>
    <row r="669" spans="1:35" x14ac:dyDescent="0.25">
      <c r="A669" s="1">
        <v>44340</v>
      </c>
      <c r="B669" t="s">
        <v>1597</v>
      </c>
      <c r="E669" t="s">
        <v>11</v>
      </c>
      <c r="M669" t="s">
        <v>15</v>
      </c>
      <c r="W669" t="s">
        <v>2</v>
      </c>
      <c r="AG669">
        <f>IF(ISERROR(VLOOKUP(#REF!,Usuarios[],3,FALSE)),0,VLOOKUP(#REF!,Usuarios[],3,FALSE))</f>
        <v>0</v>
      </c>
      <c r="AH669">
        <f>IF(ISERROR(VLOOKUP(#REF!,Usuarios[],2,FALSE)),0,VLOOKUP(#REF!,Usuarios[],2,FALSE))</f>
        <v>0</v>
      </c>
      <c r="AI669" t="str">
        <f>IF(EmocionesIniciales[[#This Row],[Date of Birth]]&gt;=2003,"Under 18", IF(EmocionesIniciales[[#This Row],[Date of Birth]]&gt;=1998,"From 18 to 23","Over 23"))</f>
        <v>Over 23</v>
      </c>
    </row>
    <row r="670" spans="1:35" x14ac:dyDescent="0.25">
      <c r="A670" s="1">
        <v>44326</v>
      </c>
      <c r="B670" t="s">
        <v>4884</v>
      </c>
      <c r="F670" t="s">
        <v>16</v>
      </c>
      <c r="W670" t="s">
        <v>2</v>
      </c>
      <c r="AG670">
        <f>IF(ISERROR(VLOOKUP(#REF!,Usuarios[],3,FALSE)),0,VLOOKUP(#REF!,Usuarios[],3,FALSE))</f>
        <v>0</v>
      </c>
      <c r="AH670">
        <f>IF(ISERROR(VLOOKUP(#REF!,Usuarios[],2,FALSE)),0,VLOOKUP(#REF!,Usuarios[],2,FALSE))</f>
        <v>0</v>
      </c>
      <c r="AI670" t="str">
        <f>IF(EmocionesIniciales[[#This Row],[Date of Birth]]&gt;=2003,"Under 18", IF(EmocionesIniciales[[#This Row],[Date of Birth]]&gt;=1998,"From 18 to 23","Over 23"))</f>
        <v>Over 23</v>
      </c>
    </row>
    <row r="671" spans="1:35" x14ac:dyDescent="0.25">
      <c r="A671" s="1">
        <v>44354</v>
      </c>
      <c r="B671" t="s">
        <v>4942</v>
      </c>
      <c r="F671" t="s">
        <v>16</v>
      </c>
      <c r="I671" t="s">
        <v>4</v>
      </c>
      <c r="M671" t="s">
        <v>15</v>
      </c>
      <c r="T671" t="s">
        <v>22</v>
      </c>
      <c r="U671" t="s">
        <v>18</v>
      </c>
      <c r="W671" t="s">
        <v>2</v>
      </c>
      <c r="AG671">
        <f>IF(ISERROR(VLOOKUP(#REF!,Usuarios[],3,FALSE)),0,VLOOKUP(#REF!,Usuarios[],3,FALSE))</f>
        <v>0</v>
      </c>
      <c r="AH671">
        <f>IF(ISERROR(VLOOKUP(#REF!,Usuarios[],2,FALSE)),0,VLOOKUP(#REF!,Usuarios[],2,FALSE))</f>
        <v>0</v>
      </c>
      <c r="AI671" t="str">
        <f>IF(EmocionesIniciales[[#This Row],[Date of Birth]]&gt;=2003,"Under 18", IF(EmocionesIniciales[[#This Row],[Date of Birth]]&gt;=1998,"From 18 to 23","Over 23"))</f>
        <v>Over 23</v>
      </c>
    </row>
    <row r="672" spans="1:35" x14ac:dyDescent="0.25">
      <c r="A672" s="1">
        <v>44312</v>
      </c>
      <c r="B672" t="s">
        <v>34</v>
      </c>
      <c r="E672" t="s">
        <v>11</v>
      </c>
      <c r="AG672">
        <f>IF(ISERROR(VLOOKUP(#REF!,Usuarios[],3,FALSE)),0,VLOOKUP(#REF!,Usuarios[],3,FALSE))</f>
        <v>0</v>
      </c>
      <c r="AH672">
        <f>IF(ISERROR(VLOOKUP(#REF!,Usuarios[],2,FALSE)),0,VLOOKUP(#REF!,Usuarios[],2,FALSE))</f>
        <v>0</v>
      </c>
      <c r="AI672" t="str">
        <f>IF(EmocionesIniciales[[#This Row],[Date of Birth]]&gt;=2003,"Under 18", IF(EmocionesIniciales[[#This Row],[Date of Birth]]&gt;=1998,"From 18 to 23","Over 23"))</f>
        <v>Over 23</v>
      </c>
    </row>
    <row r="673" spans="1:35" x14ac:dyDescent="0.25">
      <c r="A673" s="1">
        <v>44326</v>
      </c>
      <c r="B673" t="s">
        <v>34</v>
      </c>
      <c r="E673" t="s">
        <v>11</v>
      </c>
      <c r="AG673">
        <f>IF(ISERROR(VLOOKUP(#REF!,Usuarios[],3,FALSE)),0,VLOOKUP(#REF!,Usuarios[],3,FALSE))</f>
        <v>0</v>
      </c>
      <c r="AH673">
        <f>IF(ISERROR(VLOOKUP(#REF!,Usuarios[],2,FALSE)),0,VLOOKUP(#REF!,Usuarios[],2,FALSE))</f>
        <v>0</v>
      </c>
      <c r="AI673" t="str">
        <f>IF(EmocionesIniciales[[#This Row],[Date of Birth]]&gt;=2003,"Under 18", IF(EmocionesIniciales[[#This Row],[Date of Birth]]&gt;=1998,"From 18 to 23","Over 23"))</f>
        <v>Over 23</v>
      </c>
    </row>
    <row r="674" spans="1:35" x14ac:dyDescent="0.25">
      <c r="A674" s="1">
        <v>44312</v>
      </c>
      <c r="B674" t="s">
        <v>34</v>
      </c>
      <c r="E674" t="s">
        <v>11</v>
      </c>
      <c r="AG674">
        <f>IF(ISERROR(VLOOKUP(#REF!,Usuarios[],3,FALSE)),0,VLOOKUP(#REF!,Usuarios[],3,FALSE))</f>
        <v>0</v>
      </c>
      <c r="AH674">
        <f>IF(ISERROR(VLOOKUP(#REF!,Usuarios[],2,FALSE)),0,VLOOKUP(#REF!,Usuarios[],2,FALSE))</f>
        <v>0</v>
      </c>
      <c r="AI674" t="str">
        <f>IF(EmocionesIniciales[[#This Row],[Date of Birth]]&gt;=2003,"Under 18", IF(EmocionesIniciales[[#This Row],[Date of Birth]]&gt;=1998,"From 18 to 23","Over 23"))</f>
        <v>Over 23</v>
      </c>
    </row>
    <row r="675" spans="1:35" x14ac:dyDescent="0.25">
      <c r="A675" s="1">
        <v>44312</v>
      </c>
      <c r="B675" t="s">
        <v>34</v>
      </c>
      <c r="E675" t="s">
        <v>11</v>
      </c>
      <c r="AG675">
        <f>IF(ISERROR(VLOOKUP(#REF!,Usuarios[],3,FALSE)),0,VLOOKUP(#REF!,Usuarios[],3,FALSE))</f>
        <v>0</v>
      </c>
      <c r="AH675">
        <f>IF(ISERROR(VLOOKUP(#REF!,Usuarios[],2,FALSE)),0,VLOOKUP(#REF!,Usuarios[],2,FALSE))</f>
        <v>0</v>
      </c>
      <c r="AI675" t="str">
        <f>IF(EmocionesIniciales[[#This Row],[Date of Birth]]&gt;=2003,"Under 18", IF(EmocionesIniciales[[#This Row],[Date of Birth]]&gt;=1998,"From 18 to 23","Over 23"))</f>
        <v>Over 23</v>
      </c>
    </row>
    <row r="676" spans="1:35" x14ac:dyDescent="0.25">
      <c r="A676" s="1">
        <v>44340</v>
      </c>
      <c r="B676" t="s">
        <v>34</v>
      </c>
      <c r="E676" t="s">
        <v>11</v>
      </c>
      <c r="AG676">
        <f>IF(ISERROR(VLOOKUP(#REF!,Usuarios[],3,FALSE)),0,VLOOKUP(#REF!,Usuarios[],3,FALSE))</f>
        <v>0</v>
      </c>
      <c r="AH676">
        <f>IF(ISERROR(VLOOKUP(#REF!,Usuarios[],2,FALSE)),0,VLOOKUP(#REF!,Usuarios[],2,FALSE))</f>
        <v>0</v>
      </c>
      <c r="AI676" t="str">
        <f>IF(EmocionesIniciales[[#This Row],[Date of Birth]]&gt;=2003,"Under 18", IF(EmocionesIniciales[[#This Row],[Date of Birth]]&gt;=1998,"From 18 to 23","Over 23"))</f>
        <v>Over 23</v>
      </c>
    </row>
    <row r="677" spans="1:35" x14ac:dyDescent="0.25">
      <c r="A677" s="1">
        <v>44354</v>
      </c>
      <c r="B677" t="s">
        <v>34</v>
      </c>
      <c r="E677" t="s">
        <v>11</v>
      </c>
      <c r="AG677">
        <f>IF(ISERROR(VLOOKUP(#REF!,Usuarios[],3,FALSE)),0,VLOOKUP(#REF!,Usuarios[],3,FALSE))</f>
        <v>0</v>
      </c>
      <c r="AH677">
        <f>IF(ISERROR(VLOOKUP(#REF!,Usuarios[],2,FALSE)),0,VLOOKUP(#REF!,Usuarios[],2,FALSE))</f>
        <v>0</v>
      </c>
      <c r="AI677" t="str">
        <f>IF(EmocionesIniciales[[#This Row],[Date of Birth]]&gt;=2003,"Under 18", IF(EmocionesIniciales[[#This Row],[Date of Birth]]&gt;=1998,"From 18 to 23","Over 23"))</f>
        <v>Over 23</v>
      </c>
    </row>
    <row r="678" spans="1:35" x14ac:dyDescent="0.25">
      <c r="A678" s="1">
        <v>44326</v>
      </c>
      <c r="B678" t="s">
        <v>1647</v>
      </c>
      <c r="E678" t="s">
        <v>11</v>
      </c>
      <c r="V678" t="s">
        <v>20</v>
      </c>
      <c r="AG678">
        <f>IF(ISERROR(VLOOKUP(#REF!,Usuarios[],3,FALSE)),0,VLOOKUP(#REF!,Usuarios[],3,FALSE))</f>
        <v>0</v>
      </c>
      <c r="AH678">
        <f>IF(ISERROR(VLOOKUP(#REF!,Usuarios[],2,FALSE)),0,VLOOKUP(#REF!,Usuarios[],2,FALSE))</f>
        <v>0</v>
      </c>
      <c r="AI678" t="str">
        <f>IF(EmocionesIniciales[[#This Row],[Date of Birth]]&gt;=2003,"Under 18", IF(EmocionesIniciales[[#This Row],[Date of Birth]]&gt;=1998,"From 18 to 23","Over 23"))</f>
        <v>Over 23</v>
      </c>
    </row>
    <row r="679" spans="1:35" x14ac:dyDescent="0.25">
      <c r="A679" s="1">
        <v>44326</v>
      </c>
      <c r="B679" t="s">
        <v>4928</v>
      </c>
      <c r="E679" t="s">
        <v>11</v>
      </c>
      <c r="G679" t="s">
        <v>29</v>
      </c>
      <c r="AG679">
        <f>IF(ISERROR(VLOOKUP(#REF!,Usuarios[],3,FALSE)),0,VLOOKUP(#REF!,Usuarios[],3,FALSE))</f>
        <v>0</v>
      </c>
      <c r="AH679">
        <f>IF(ISERROR(VLOOKUP(#REF!,Usuarios[],2,FALSE)),0,VLOOKUP(#REF!,Usuarios[],2,FALSE))</f>
        <v>0</v>
      </c>
      <c r="AI679" t="str">
        <f>IF(EmocionesIniciales[[#This Row],[Date of Birth]]&gt;=2003,"Under 18", IF(EmocionesIniciales[[#This Row],[Date of Birth]]&gt;=1998,"From 18 to 23","Over 23"))</f>
        <v>Over 23</v>
      </c>
    </row>
    <row r="680" spans="1:35" x14ac:dyDescent="0.25">
      <c r="A680" s="1">
        <v>44354</v>
      </c>
      <c r="B680" t="s">
        <v>4827</v>
      </c>
      <c r="E680" t="s">
        <v>11</v>
      </c>
      <c r="AB680" t="s">
        <v>14</v>
      </c>
      <c r="AG680">
        <f>IF(ISERROR(VLOOKUP(#REF!,Usuarios[],3,FALSE)),0,VLOOKUP(#REF!,Usuarios[],3,FALSE))</f>
        <v>0</v>
      </c>
      <c r="AH680">
        <f>IF(ISERROR(VLOOKUP(#REF!,Usuarios[],2,FALSE)),0,VLOOKUP(#REF!,Usuarios[],2,FALSE))</f>
        <v>0</v>
      </c>
      <c r="AI680" t="str">
        <f>IF(EmocionesIniciales[[#This Row],[Date of Birth]]&gt;=2003,"Under 18", IF(EmocionesIniciales[[#This Row],[Date of Birth]]&gt;=1998,"From 18 to 23","Over 23"))</f>
        <v>Over 23</v>
      </c>
    </row>
    <row r="681" spans="1:35" x14ac:dyDescent="0.25">
      <c r="A681" s="1">
        <v>44326</v>
      </c>
      <c r="B681" t="s">
        <v>4885</v>
      </c>
      <c r="E681" t="s">
        <v>11</v>
      </c>
      <c r="G681" t="s">
        <v>29</v>
      </c>
      <c r="Q681" t="s">
        <v>13</v>
      </c>
      <c r="Z681" t="s">
        <v>24</v>
      </c>
      <c r="AG681">
        <f>IF(ISERROR(VLOOKUP(#REF!,Usuarios[],3,FALSE)),0,VLOOKUP(#REF!,Usuarios[],3,FALSE))</f>
        <v>0</v>
      </c>
      <c r="AH681">
        <f>IF(ISERROR(VLOOKUP(#REF!,Usuarios[],2,FALSE)),0,VLOOKUP(#REF!,Usuarios[],2,FALSE))</f>
        <v>0</v>
      </c>
      <c r="AI681" t="str">
        <f>IF(EmocionesIniciales[[#This Row],[Date of Birth]]&gt;=2003,"Under 18", IF(EmocionesIniciales[[#This Row],[Date of Birth]]&gt;=1998,"From 18 to 23","Over 23"))</f>
        <v>Over 23</v>
      </c>
    </row>
    <row r="682" spans="1:35" x14ac:dyDescent="0.25">
      <c r="A682" s="1">
        <v>44312</v>
      </c>
      <c r="B682" t="s">
        <v>1769</v>
      </c>
      <c r="L682" t="s">
        <v>21</v>
      </c>
      <c r="AG682">
        <f>IF(ISERROR(VLOOKUP(#REF!,Usuarios[],3,FALSE)),0,VLOOKUP(#REF!,Usuarios[],3,FALSE))</f>
        <v>0</v>
      </c>
      <c r="AH682">
        <f>IF(ISERROR(VLOOKUP(#REF!,Usuarios[],2,FALSE)),0,VLOOKUP(#REF!,Usuarios[],2,FALSE))</f>
        <v>0</v>
      </c>
      <c r="AI682" t="str">
        <f>IF(EmocionesIniciales[[#This Row],[Date of Birth]]&gt;=2003,"Under 18", IF(EmocionesIniciales[[#This Row],[Date of Birth]]&gt;=1998,"From 18 to 23","Over 23"))</f>
        <v>Over 23</v>
      </c>
    </row>
    <row r="683" spans="1:35" x14ac:dyDescent="0.25">
      <c r="A683" s="1">
        <v>44340</v>
      </c>
      <c r="B683" t="s">
        <v>40</v>
      </c>
      <c r="N683" t="s">
        <v>17</v>
      </c>
      <c r="AG683">
        <f>IF(ISERROR(VLOOKUP(#REF!,Usuarios[],3,FALSE)),0,VLOOKUP(#REF!,Usuarios[],3,FALSE))</f>
        <v>0</v>
      </c>
      <c r="AH683">
        <f>IF(ISERROR(VLOOKUP(#REF!,Usuarios[],2,FALSE)),0,VLOOKUP(#REF!,Usuarios[],2,FALSE))</f>
        <v>0</v>
      </c>
      <c r="AI683" t="str">
        <f>IF(EmocionesIniciales[[#This Row],[Date of Birth]]&gt;=2003,"Under 18", IF(EmocionesIniciales[[#This Row],[Date of Birth]]&gt;=1998,"From 18 to 23","Over 23"))</f>
        <v>Over 23</v>
      </c>
    </row>
    <row r="684" spans="1:35" x14ac:dyDescent="0.25">
      <c r="A684" s="1">
        <v>44354</v>
      </c>
      <c r="B684" t="s">
        <v>40</v>
      </c>
      <c r="N684" t="s">
        <v>17</v>
      </c>
      <c r="AG684">
        <f>IF(ISERROR(VLOOKUP(#REF!,Usuarios[],3,FALSE)),0,VLOOKUP(#REF!,Usuarios[],3,FALSE))</f>
        <v>0</v>
      </c>
      <c r="AH684">
        <f>IF(ISERROR(VLOOKUP(#REF!,Usuarios[],2,FALSE)),0,VLOOKUP(#REF!,Usuarios[],2,FALSE))</f>
        <v>0</v>
      </c>
      <c r="AI684" t="str">
        <f>IF(EmocionesIniciales[[#This Row],[Date of Birth]]&gt;=2003,"Under 18", IF(EmocionesIniciales[[#This Row],[Date of Birth]]&gt;=1998,"From 18 to 23","Over 23"))</f>
        <v>Over 23</v>
      </c>
    </row>
    <row r="685" spans="1:35" x14ac:dyDescent="0.25">
      <c r="A685" s="1">
        <v>44312</v>
      </c>
      <c r="B685" t="s">
        <v>72</v>
      </c>
      <c r="D685" t="s">
        <v>26</v>
      </c>
      <c r="N685" t="s">
        <v>17</v>
      </c>
      <c r="AG685">
        <f>IF(ISERROR(VLOOKUP(#REF!,Usuarios[],3,FALSE)),0,VLOOKUP(#REF!,Usuarios[],3,FALSE))</f>
        <v>0</v>
      </c>
      <c r="AH685">
        <f>IF(ISERROR(VLOOKUP(#REF!,Usuarios[],2,FALSE)),0,VLOOKUP(#REF!,Usuarios[],2,FALSE))</f>
        <v>0</v>
      </c>
      <c r="AI685" t="str">
        <f>IF(EmocionesIniciales[[#This Row],[Date of Birth]]&gt;=2003,"Under 18", IF(EmocionesIniciales[[#This Row],[Date of Birth]]&gt;=1998,"From 18 to 23","Over 23"))</f>
        <v>Over 23</v>
      </c>
    </row>
    <row r="686" spans="1:35" x14ac:dyDescent="0.25">
      <c r="A686" s="1">
        <v>44326</v>
      </c>
      <c r="B686" t="s">
        <v>72</v>
      </c>
      <c r="D686" t="s">
        <v>26</v>
      </c>
      <c r="N686" t="s">
        <v>17</v>
      </c>
      <c r="AG686">
        <f>IF(ISERROR(VLOOKUP(#REF!,Usuarios[],3,FALSE)),0,VLOOKUP(#REF!,Usuarios[],3,FALSE))</f>
        <v>0</v>
      </c>
      <c r="AH686">
        <f>IF(ISERROR(VLOOKUP(#REF!,Usuarios[],2,FALSE)),0,VLOOKUP(#REF!,Usuarios[],2,FALSE))</f>
        <v>0</v>
      </c>
      <c r="AI686" t="str">
        <f>IF(EmocionesIniciales[[#This Row],[Date of Birth]]&gt;=2003,"Under 18", IF(EmocionesIniciales[[#This Row],[Date of Birth]]&gt;=1998,"From 18 to 23","Over 23"))</f>
        <v>Over 23</v>
      </c>
    </row>
    <row r="687" spans="1:35" x14ac:dyDescent="0.25">
      <c r="A687" s="1">
        <v>44354</v>
      </c>
      <c r="B687" t="s">
        <v>72</v>
      </c>
      <c r="D687" t="s">
        <v>26</v>
      </c>
      <c r="N687" t="s">
        <v>17</v>
      </c>
      <c r="AG687">
        <f>IF(ISERROR(VLOOKUP(#REF!,Usuarios[],3,FALSE)),0,VLOOKUP(#REF!,Usuarios[],3,FALSE))</f>
        <v>0</v>
      </c>
      <c r="AH687">
        <f>IF(ISERROR(VLOOKUP(#REF!,Usuarios[],2,FALSE)),0,VLOOKUP(#REF!,Usuarios[],2,FALSE))</f>
        <v>0</v>
      </c>
      <c r="AI687" t="str">
        <f>IF(EmocionesIniciales[[#This Row],[Date of Birth]]&gt;=2003,"Under 18", IF(EmocionesIniciales[[#This Row],[Date of Birth]]&gt;=1998,"From 18 to 23","Over 23"))</f>
        <v>Over 23</v>
      </c>
    </row>
    <row r="688" spans="1:35" x14ac:dyDescent="0.25">
      <c r="A688" s="1">
        <v>44326</v>
      </c>
      <c r="B688" t="s">
        <v>72</v>
      </c>
      <c r="D688" t="s">
        <v>26</v>
      </c>
      <c r="N688" t="s">
        <v>17</v>
      </c>
      <c r="AG688">
        <f>IF(ISERROR(VLOOKUP(#REF!,Usuarios[],3,FALSE)),0,VLOOKUP(#REF!,Usuarios[],3,FALSE))</f>
        <v>0</v>
      </c>
      <c r="AH688">
        <f>IF(ISERROR(VLOOKUP(#REF!,Usuarios[],2,FALSE)),0,VLOOKUP(#REF!,Usuarios[],2,FALSE))</f>
        <v>0</v>
      </c>
      <c r="AI688" t="str">
        <f>IF(EmocionesIniciales[[#This Row],[Date of Birth]]&gt;=2003,"Under 18", IF(EmocionesIniciales[[#This Row],[Date of Birth]]&gt;=1998,"From 18 to 23","Over 23"))</f>
        <v>Over 23</v>
      </c>
    </row>
    <row r="689" spans="1:35" x14ac:dyDescent="0.25">
      <c r="A689" s="1">
        <v>44354</v>
      </c>
      <c r="B689" t="s">
        <v>72</v>
      </c>
      <c r="D689" t="s">
        <v>26</v>
      </c>
      <c r="N689" t="s">
        <v>17</v>
      </c>
      <c r="AG689">
        <f>IF(ISERROR(VLOOKUP(#REF!,Usuarios[],3,FALSE)),0,VLOOKUP(#REF!,Usuarios[],3,FALSE))</f>
        <v>0</v>
      </c>
      <c r="AH689">
        <f>IF(ISERROR(VLOOKUP(#REF!,Usuarios[],2,FALSE)),0,VLOOKUP(#REF!,Usuarios[],2,FALSE))</f>
        <v>0</v>
      </c>
      <c r="AI689" t="str">
        <f>IF(EmocionesIniciales[[#This Row],[Date of Birth]]&gt;=2003,"Under 18", IF(EmocionesIniciales[[#This Row],[Date of Birth]]&gt;=1998,"From 18 to 23","Over 23"))</f>
        <v>Over 23</v>
      </c>
    </row>
    <row r="690" spans="1:35" x14ac:dyDescent="0.25">
      <c r="A690" s="1">
        <v>44326</v>
      </c>
      <c r="B690" t="s">
        <v>4912</v>
      </c>
      <c r="D690" t="s">
        <v>26</v>
      </c>
      <c r="E690" t="s">
        <v>11</v>
      </c>
      <c r="F690" t="s">
        <v>16</v>
      </c>
      <c r="N690" t="s">
        <v>17</v>
      </c>
      <c r="Q690" t="s">
        <v>13</v>
      </c>
      <c r="V690" t="s">
        <v>20</v>
      </c>
      <c r="W690" t="s">
        <v>2</v>
      </c>
      <c r="Z690" t="s">
        <v>24</v>
      </c>
      <c r="AB690" t="s">
        <v>14</v>
      </c>
      <c r="AG690">
        <f>IF(ISERROR(VLOOKUP(#REF!,Usuarios[],3,FALSE)),0,VLOOKUP(#REF!,Usuarios[],3,FALSE))</f>
        <v>0</v>
      </c>
      <c r="AH690">
        <f>IF(ISERROR(VLOOKUP(#REF!,Usuarios[],2,FALSE)),0,VLOOKUP(#REF!,Usuarios[],2,FALSE))</f>
        <v>0</v>
      </c>
      <c r="AI690" t="str">
        <f>IF(EmocionesIniciales[[#This Row],[Date of Birth]]&gt;=2003,"Under 18", IF(EmocionesIniciales[[#This Row],[Date of Birth]]&gt;=1998,"From 18 to 23","Over 23"))</f>
        <v>Over 23</v>
      </c>
    </row>
    <row r="691" spans="1:35" x14ac:dyDescent="0.25">
      <c r="A691" s="1">
        <v>44354</v>
      </c>
      <c r="B691" t="s">
        <v>4879</v>
      </c>
      <c r="D691" t="s">
        <v>26</v>
      </c>
      <c r="N691" t="s">
        <v>17</v>
      </c>
      <c r="Q691" t="s">
        <v>13</v>
      </c>
      <c r="W691" t="s">
        <v>2</v>
      </c>
      <c r="AG691">
        <f>IF(ISERROR(VLOOKUP(#REF!,Usuarios[],3,FALSE)),0,VLOOKUP(#REF!,Usuarios[],3,FALSE))</f>
        <v>0</v>
      </c>
      <c r="AH691">
        <f>IF(ISERROR(VLOOKUP(#REF!,Usuarios[],2,FALSE)),0,VLOOKUP(#REF!,Usuarios[],2,FALSE))</f>
        <v>0</v>
      </c>
      <c r="AI691" t="str">
        <f>IF(EmocionesIniciales[[#This Row],[Date of Birth]]&gt;=2003,"Under 18", IF(EmocionesIniciales[[#This Row],[Date of Birth]]&gt;=1998,"From 18 to 23","Over 23"))</f>
        <v>Over 23</v>
      </c>
    </row>
    <row r="692" spans="1:35" x14ac:dyDescent="0.25">
      <c r="A692" s="1">
        <v>44340</v>
      </c>
      <c r="B692" t="s">
        <v>4913</v>
      </c>
      <c r="D692" t="s">
        <v>26</v>
      </c>
      <c r="E692" t="s">
        <v>11</v>
      </c>
      <c r="H692" t="s">
        <v>19</v>
      </c>
      <c r="N692" t="s">
        <v>17</v>
      </c>
      <c r="T692" t="s">
        <v>22</v>
      </c>
      <c r="AG692">
        <f>IF(ISERROR(VLOOKUP(#REF!,Usuarios[],3,FALSE)),0,VLOOKUP(#REF!,Usuarios[],3,FALSE))</f>
        <v>0</v>
      </c>
      <c r="AH692">
        <f>IF(ISERROR(VLOOKUP(#REF!,Usuarios[],2,FALSE)),0,VLOOKUP(#REF!,Usuarios[],2,FALSE))</f>
        <v>0</v>
      </c>
      <c r="AI692" t="str">
        <f>IF(EmocionesIniciales[[#This Row],[Date of Birth]]&gt;=2003,"Under 18", IF(EmocionesIniciales[[#This Row],[Date of Birth]]&gt;=1998,"From 18 to 23","Over 23"))</f>
        <v>Over 23</v>
      </c>
    </row>
    <row r="693" spans="1:35" x14ac:dyDescent="0.25">
      <c r="A693" s="1">
        <v>44340</v>
      </c>
      <c r="B693" t="s">
        <v>4914</v>
      </c>
      <c r="D693" t="s">
        <v>26</v>
      </c>
      <c r="E693" t="s">
        <v>11</v>
      </c>
      <c r="H693" t="s">
        <v>19</v>
      </c>
      <c r="N693" t="s">
        <v>17</v>
      </c>
      <c r="T693" t="s">
        <v>22</v>
      </c>
      <c r="V693" t="s">
        <v>20</v>
      </c>
      <c r="AG693">
        <f>IF(ISERROR(VLOOKUP(#REF!,Usuarios[],3,FALSE)),0,VLOOKUP(#REF!,Usuarios[],3,FALSE))</f>
        <v>0</v>
      </c>
      <c r="AH693">
        <f>IF(ISERROR(VLOOKUP(#REF!,Usuarios[],2,FALSE)),0,VLOOKUP(#REF!,Usuarios[],2,FALSE))</f>
        <v>0</v>
      </c>
      <c r="AI693" t="str">
        <f>IF(EmocionesIniciales[[#This Row],[Date of Birth]]&gt;=2003,"Under 18", IF(EmocionesIniciales[[#This Row],[Date of Birth]]&gt;=1998,"From 18 to 23","Over 23"))</f>
        <v>Over 23</v>
      </c>
    </row>
    <row r="694" spans="1:35" x14ac:dyDescent="0.25">
      <c r="A694" s="1">
        <v>44340</v>
      </c>
      <c r="B694" t="s">
        <v>642</v>
      </c>
      <c r="N694" t="s">
        <v>17</v>
      </c>
      <c r="V694" t="s">
        <v>20</v>
      </c>
      <c r="AG694">
        <f>IF(ISERROR(VLOOKUP(#REF!,Usuarios[],3,FALSE)),0,VLOOKUP(#REF!,Usuarios[],3,FALSE))</f>
        <v>0</v>
      </c>
      <c r="AH694">
        <f>IF(ISERROR(VLOOKUP(#REF!,Usuarios[],2,FALSE)),0,VLOOKUP(#REF!,Usuarios[],2,FALSE))</f>
        <v>0</v>
      </c>
      <c r="AI694" t="str">
        <f>IF(EmocionesIniciales[[#This Row],[Date of Birth]]&gt;=2003,"Under 18", IF(EmocionesIniciales[[#This Row],[Date of Birth]]&gt;=1998,"From 18 to 23","Over 23"))</f>
        <v>Over 23</v>
      </c>
    </row>
    <row r="695" spans="1:35" x14ac:dyDescent="0.25">
      <c r="A695" s="1">
        <v>44312</v>
      </c>
      <c r="B695" t="s">
        <v>560</v>
      </c>
      <c r="N695" t="s">
        <v>17</v>
      </c>
      <c r="W695" t="s">
        <v>2</v>
      </c>
      <c r="AG695">
        <f>IF(ISERROR(VLOOKUP(#REF!,Usuarios[],3,FALSE)),0,VLOOKUP(#REF!,Usuarios[],3,FALSE))</f>
        <v>0</v>
      </c>
      <c r="AH695">
        <f>IF(ISERROR(VLOOKUP(#REF!,Usuarios[],2,FALSE)),0,VLOOKUP(#REF!,Usuarios[],2,FALSE))</f>
        <v>0</v>
      </c>
      <c r="AI695" t="str">
        <f>IF(EmocionesIniciales[[#This Row],[Date of Birth]]&gt;=2003,"Under 18", IF(EmocionesIniciales[[#This Row],[Date of Birth]]&gt;=1998,"From 18 to 23","Over 23"))</f>
        <v>Over 23</v>
      </c>
    </row>
    <row r="696" spans="1:35" x14ac:dyDescent="0.25">
      <c r="A696" s="1">
        <v>44342</v>
      </c>
      <c r="B696" t="s">
        <v>560</v>
      </c>
      <c r="N696" t="s">
        <v>17</v>
      </c>
      <c r="W696" t="s">
        <v>2</v>
      </c>
      <c r="AG696">
        <f>IF(ISERROR(VLOOKUP(#REF!,Usuarios[],3,FALSE)),0,VLOOKUP(#REF!,Usuarios[],3,FALSE))</f>
        <v>0</v>
      </c>
      <c r="AH696">
        <f>IF(ISERROR(VLOOKUP(#REF!,Usuarios[],2,FALSE)),0,VLOOKUP(#REF!,Usuarios[],2,FALSE))</f>
        <v>0</v>
      </c>
      <c r="AI696" t="str">
        <f>IF(EmocionesIniciales[[#This Row],[Date of Birth]]&gt;=2003,"Under 18", IF(EmocionesIniciales[[#This Row],[Date of Birth]]&gt;=1998,"From 18 to 23","Over 23"))</f>
        <v>Over 23</v>
      </c>
    </row>
    <row r="697" spans="1:35" x14ac:dyDescent="0.25">
      <c r="A697" s="1">
        <v>44312</v>
      </c>
      <c r="B697" t="s">
        <v>560</v>
      </c>
      <c r="N697" t="s">
        <v>17</v>
      </c>
      <c r="W697" t="s">
        <v>2</v>
      </c>
      <c r="AG697">
        <f>IF(ISERROR(VLOOKUP(#REF!,Usuarios[],3,FALSE)),0,VLOOKUP(#REF!,Usuarios[],3,FALSE))</f>
        <v>0</v>
      </c>
      <c r="AH697">
        <f>IF(ISERROR(VLOOKUP(#REF!,Usuarios[],2,FALSE)),0,VLOOKUP(#REF!,Usuarios[],2,FALSE))</f>
        <v>0</v>
      </c>
      <c r="AI697" t="str">
        <f>IF(EmocionesIniciales[[#This Row],[Date of Birth]]&gt;=2003,"Under 18", IF(EmocionesIniciales[[#This Row],[Date of Birth]]&gt;=1998,"From 18 to 23","Over 23"))</f>
        <v>Over 23</v>
      </c>
    </row>
    <row r="698" spans="1:35" x14ac:dyDescent="0.25">
      <c r="A698" s="1">
        <v>44326</v>
      </c>
      <c r="B698" t="s">
        <v>1694</v>
      </c>
      <c r="E698" t="s">
        <v>11</v>
      </c>
      <c r="N698" t="s">
        <v>17</v>
      </c>
      <c r="W698" t="s">
        <v>2</v>
      </c>
      <c r="AG698">
        <f>IF(ISERROR(VLOOKUP(#REF!,Usuarios[],3,FALSE)),0,VLOOKUP(#REF!,Usuarios[],3,FALSE))</f>
        <v>0</v>
      </c>
      <c r="AH698">
        <f>IF(ISERROR(VLOOKUP(#REF!,Usuarios[],2,FALSE)),0,VLOOKUP(#REF!,Usuarios[],2,FALSE))</f>
        <v>0</v>
      </c>
      <c r="AI698" t="str">
        <f>IF(EmocionesIniciales[[#This Row],[Date of Birth]]&gt;=2003,"Under 18", IF(EmocionesIniciales[[#This Row],[Date of Birth]]&gt;=1998,"From 18 to 23","Over 23"))</f>
        <v>Over 23</v>
      </c>
    </row>
    <row r="699" spans="1:35" x14ac:dyDescent="0.25">
      <c r="A699" s="1">
        <v>44326</v>
      </c>
      <c r="B699" t="s">
        <v>4674</v>
      </c>
      <c r="E699" t="s">
        <v>11</v>
      </c>
      <c r="N699" t="s">
        <v>17</v>
      </c>
      <c r="U699" t="s">
        <v>18</v>
      </c>
      <c r="V699" t="s">
        <v>20</v>
      </c>
      <c r="W699" t="s">
        <v>2</v>
      </c>
      <c r="AG699">
        <f>IF(ISERROR(VLOOKUP(#REF!,Usuarios[],3,FALSE)),0,VLOOKUP(#REF!,Usuarios[],3,FALSE))</f>
        <v>0</v>
      </c>
      <c r="AH699">
        <f>IF(ISERROR(VLOOKUP(#REF!,Usuarios[],2,FALSE)),0,VLOOKUP(#REF!,Usuarios[],2,FALSE))</f>
        <v>0</v>
      </c>
      <c r="AI699" t="str">
        <f>IF(EmocionesIniciales[[#This Row],[Date of Birth]]&gt;=2003,"Under 18", IF(EmocionesIniciales[[#This Row],[Date of Birth]]&gt;=1998,"From 18 to 23","Over 23"))</f>
        <v>Over 23</v>
      </c>
    </row>
    <row r="700" spans="1:35" x14ac:dyDescent="0.25">
      <c r="A700" s="1">
        <v>44326</v>
      </c>
      <c r="B700" t="s">
        <v>4910</v>
      </c>
      <c r="E700" t="s">
        <v>11</v>
      </c>
      <c r="F700" t="s">
        <v>16</v>
      </c>
      <c r="M700" t="s">
        <v>15</v>
      </c>
      <c r="N700" t="s">
        <v>17</v>
      </c>
      <c r="Q700" t="s">
        <v>13</v>
      </c>
      <c r="W700" t="s">
        <v>2</v>
      </c>
      <c r="Z700" t="s">
        <v>24</v>
      </c>
      <c r="AG700">
        <f>IF(ISERROR(VLOOKUP(#REF!,Usuarios[],3,FALSE)),0,VLOOKUP(#REF!,Usuarios[],3,FALSE))</f>
        <v>0</v>
      </c>
      <c r="AH700">
        <f>IF(ISERROR(VLOOKUP(#REF!,Usuarios[],2,FALSE)),0,VLOOKUP(#REF!,Usuarios[],2,FALSE))</f>
        <v>0</v>
      </c>
      <c r="AI700" t="str">
        <f>IF(EmocionesIniciales[[#This Row],[Date of Birth]]&gt;=2003,"Under 18", IF(EmocionesIniciales[[#This Row],[Date of Birth]]&gt;=1998,"From 18 to 23","Over 23"))</f>
        <v>Over 23</v>
      </c>
    </row>
    <row r="701" spans="1:35" x14ac:dyDescent="0.25">
      <c r="A701" s="1">
        <v>44340</v>
      </c>
      <c r="B701" t="s">
        <v>4772</v>
      </c>
      <c r="E701" t="s">
        <v>11</v>
      </c>
      <c r="F701" t="s">
        <v>16</v>
      </c>
      <c r="M701" t="s">
        <v>15</v>
      </c>
      <c r="N701" t="s">
        <v>17</v>
      </c>
      <c r="W701" t="s">
        <v>2</v>
      </c>
      <c r="Z701" t="s">
        <v>24</v>
      </c>
      <c r="AG701">
        <f>IF(ISERROR(VLOOKUP(#REF!,Usuarios[],3,FALSE)),0,VLOOKUP(#REF!,Usuarios[],3,FALSE))</f>
        <v>0</v>
      </c>
      <c r="AH701">
        <f>IF(ISERROR(VLOOKUP(#REF!,Usuarios[],2,FALSE)),0,VLOOKUP(#REF!,Usuarios[],2,FALSE))</f>
        <v>0</v>
      </c>
      <c r="AI701" t="str">
        <f>IF(EmocionesIniciales[[#This Row],[Date of Birth]]&gt;=2003,"Under 18", IF(EmocionesIniciales[[#This Row],[Date of Birth]]&gt;=1998,"From 18 to 23","Over 23"))</f>
        <v>Over 23</v>
      </c>
    </row>
    <row r="702" spans="1:35" x14ac:dyDescent="0.25">
      <c r="A702" s="1">
        <v>44312</v>
      </c>
      <c r="B702" t="s">
        <v>613</v>
      </c>
      <c r="E702" t="s">
        <v>11</v>
      </c>
      <c r="M702" t="s">
        <v>15</v>
      </c>
      <c r="N702" t="s">
        <v>17</v>
      </c>
      <c r="W702" t="s">
        <v>2</v>
      </c>
      <c r="Z702" t="s">
        <v>24</v>
      </c>
      <c r="AG702">
        <f>IF(ISERROR(VLOOKUP(#REF!,Usuarios[],3,FALSE)),0,VLOOKUP(#REF!,Usuarios[],3,FALSE))</f>
        <v>0</v>
      </c>
      <c r="AH702">
        <f>IF(ISERROR(VLOOKUP(#REF!,Usuarios[],2,FALSE)),0,VLOOKUP(#REF!,Usuarios[],2,FALSE))</f>
        <v>0</v>
      </c>
      <c r="AI702" t="str">
        <f>IF(EmocionesIniciales[[#This Row],[Date of Birth]]&gt;=2003,"Under 18", IF(EmocionesIniciales[[#This Row],[Date of Birth]]&gt;=1998,"From 18 to 23","Over 23"))</f>
        <v>Over 23</v>
      </c>
    </row>
    <row r="703" spans="1:35" x14ac:dyDescent="0.25">
      <c r="A703" s="1">
        <v>44354</v>
      </c>
      <c r="B703" t="s">
        <v>1798</v>
      </c>
      <c r="L703" t="s">
        <v>21</v>
      </c>
      <c r="N703" t="s">
        <v>17</v>
      </c>
      <c r="W703" t="s">
        <v>2</v>
      </c>
      <c r="AG703">
        <f>IF(ISERROR(VLOOKUP(#REF!,Usuarios[],3,FALSE)),0,VLOOKUP(#REF!,Usuarios[],3,FALSE))</f>
        <v>0</v>
      </c>
      <c r="AH703">
        <f>IF(ISERROR(VLOOKUP(#REF!,Usuarios[],2,FALSE)),0,VLOOKUP(#REF!,Usuarios[],2,FALSE))</f>
        <v>0</v>
      </c>
      <c r="AI703" t="str">
        <f>IF(EmocionesIniciales[[#This Row],[Date of Birth]]&gt;=2003,"Under 18", IF(EmocionesIniciales[[#This Row],[Date of Birth]]&gt;=1998,"From 18 to 23","Over 23"))</f>
        <v>Over 23</v>
      </c>
    </row>
    <row r="704" spans="1:35" x14ac:dyDescent="0.25">
      <c r="A704" s="1">
        <v>44312</v>
      </c>
      <c r="B704" t="s">
        <v>1798</v>
      </c>
      <c r="L704" t="s">
        <v>21</v>
      </c>
      <c r="N704" t="s">
        <v>17</v>
      </c>
      <c r="W704" t="s">
        <v>2</v>
      </c>
      <c r="AG704">
        <f>IF(ISERROR(VLOOKUP(#REF!,Usuarios[],3,FALSE)),0,VLOOKUP(#REF!,Usuarios[],3,FALSE))</f>
        <v>0</v>
      </c>
      <c r="AH704">
        <f>IF(ISERROR(VLOOKUP(#REF!,Usuarios[],2,FALSE)),0,VLOOKUP(#REF!,Usuarios[],2,FALSE))</f>
        <v>0</v>
      </c>
      <c r="AI704" t="str">
        <f>IF(EmocionesIniciales[[#This Row],[Date of Birth]]&gt;=2003,"Under 18", IF(EmocionesIniciales[[#This Row],[Date of Birth]]&gt;=1998,"From 18 to 23","Over 23"))</f>
        <v>Over 23</v>
      </c>
    </row>
    <row r="705" spans="1:35" x14ac:dyDescent="0.25">
      <c r="A705" s="1">
        <v>44312</v>
      </c>
      <c r="B705" t="s">
        <v>1798</v>
      </c>
      <c r="L705" t="s">
        <v>21</v>
      </c>
      <c r="N705" t="s">
        <v>17</v>
      </c>
      <c r="W705" t="s">
        <v>2</v>
      </c>
      <c r="AG705">
        <f>IF(ISERROR(VLOOKUP(#REF!,Usuarios[],3,FALSE)),0,VLOOKUP(#REF!,Usuarios[],3,FALSE))</f>
        <v>0</v>
      </c>
      <c r="AH705">
        <f>IF(ISERROR(VLOOKUP(#REF!,Usuarios[],2,FALSE)),0,VLOOKUP(#REF!,Usuarios[],2,FALSE))</f>
        <v>0</v>
      </c>
      <c r="AI705" t="str">
        <f>IF(EmocionesIniciales[[#This Row],[Date of Birth]]&gt;=2003,"Under 18", IF(EmocionesIniciales[[#This Row],[Date of Birth]]&gt;=1998,"From 18 to 23","Over 23"))</f>
        <v>Over 23</v>
      </c>
    </row>
    <row r="706" spans="1:35" x14ac:dyDescent="0.25">
      <c r="A706" s="1">
        <v>44340</v>
      </c>
      <c r="B706" t="s">
        <v>39</v>
      </c>
      <c r="E706" t="s">
        <v>11</v>
      </c>
      <c r="N706" t="s">
        <v>17</v>
      </c>
      <c r="AG706">
        <f>IF(ISERROR(VLOOKUP(#REF!,Usuarios[],3,FALSE)),0,VLOOKUP(#REF!,Usuarios[],3,FALSE))</f>
        <v>0</v>
      </c>
      <c r="AH706">
        <f>IF(ISERROR(VLOOKUP(#REF!,Usuarios[],2,FALSE)),0,VLOOKUP(#REF!,Usuarios[],2,FALSE))</f>
        <v>0</v>
      </c>
      <c r="AI706" t="str">
        <f>IF(EmocionesIniciales[[#This Row],[Date of Birth]]&gt;=2003,"Under 18", IF(EmocionesIniciales[[#This Row],[Date of Birth]]&gt;=1998,"From 18 to 23","Over 23"))</f>
        <v>Over 23</v>
      </c>
    </row>
    <row r="707" spans="1:35" x14ac:dyDescent="0.25">
      <c r="A707" s="1">
        <v>44342</v>
      </c>
      <c r="B707" t="s">
        <v>39</v>
      </c>
      <c r="E707" t="s">
        <v>11</v>
      </c>
      <c r="N707" t="s">
        <v>17</v>
      </c>
      <c r="AG707">
        <f>IF(ISERROR(VLOOKUP(#REF!,Usuarios[],3,FALSE)),0,VLOOKUP(#REF!,Usuarios[],3,FALSE))</f>
        <v>0</v>
      </c>
      <c r="AH707">
        <f>IF(ISERROR(VLOOKUP(#REF!,Usuarios[],2,FALSE)),0,VLOOKUP(#REF!,Usuarios[],2,FALSE))</f>
        <v>0</v>
      </c>
      <c r="AI707" t="str">
        <f>IF(EmocionesIniciales[[#This Row],[Date of Birth]]&gt;=2003,"Under 18", IF(EmocionesIniciales[[#This Row],[Date of Birth]]&gt;=1998,"From 18 to 23","Over 23"))</f>
        <v>Over 23</v>
      </c>
    </row>
    <row r="708" spans="1:35" x14ac:dyDescent="0.25">
      <c r="A708" s="1">
        <v>44312</v>
      </c>
      <c r="B708" t="s">
        <v>1673</v>
      </c>
      <c r="E708" t="s">
        <v>11</v>
      </c>
      <c r="N708" t="s">
        <v>17</v>
      </c>
      <c r="Q708" t="s">
        <v>13</v>
      </c>
      <c r="X708" t="s">
        <v>534</v>
      </c>
      <c r="AG708">
        <f>IF(ISERROR(VLOOKUP(#REF!,Usuarios[],3,FALSE)),0,VLOOKUP(#REF!,Usuarios[],3,FALSE))</f>
        <v>0</v>
      </c>
      <c r="AH708">
        <f>IF(ISERROR(VLOOKUP(#REF!,Usuarios[],2,FALSE)),0,VLOOKUP(#REF!,Usuarios[],2,FALSE))</f>
        <v>0</v>
      </c>
      <c r="AI708" t="str">
        <f>IF(EmocionesIniciales[[#This Row],[Date of Birth]]&gt;=2003,"Under 18", IF(EmocionesIniciales[[#This Row],[Date of Birth]]&gt;=1998,"From 18 to 23","Over 23"))</f>
        <v>Over 23</v>
      </c>
    </row>
    <row r="709" spans="1:35" x14ac:dyDescent="0.25">
      <c r="A709" s="1">
        <v>44326</v>
      </c>
      <c r="B709" t="s">
        <v>4745</v>
      </c>
      <c r="E709" t="s">
        <v>11</v>
      </c>
      <c r="K709" t="s">
        <v>23</v>
      </c>
      <c r="N709" t="s">
        <v>17</v>
      </c>
      <c r="R709" t="s">
        <v>28</v>
      </c>
      <c r="U709" t="s">
        <v>18</v>
      </c>
      <c r="AG709">
        <f>IF(ISERROR(VLOOKUP(#REF!,Usuarios[],3,FALSE)),0,VLOOKUP(#REF!,Usuarios[],3,FALSE))</f>
        <v>0</v>
      </c>
      <c r="AH709">
        <f>IF(ISERROR(VLOOKUP(#REF!,Usuarios[],2,FALSE)),0,VLOOKUP(#REF!,Usuarios[],2,FALSE))</f>
        <v>0</v>
      </c>
      <c r="AI709" t="str">
        <f>IF(EmocionesIniciales[[#This Row],[Date of Birth]]&gt;=2003,"Under 18", IF(EmocionesIniciales[[#This Row],[Date of Birth]]&gt;=1998,"From 18 to 23","Over 23"))</f>
        <v>Over 23</v>
      </c>
    </row>
    <row r="710" spans="1:35" x14ac:dyDescent="0.25">
      <c r="A710" s="1">
        <v>44312</v>
      </c>
      <c r="B710" t="s">
        <v>637</v>
      </c>
      <c r="E710" t="s">
        <v>11</v>
      </c>
      <c r="N710" t="s">
        <v>17</v>
      </c>
      <c r="Z710" t="s">
        <v>24</v>
      </c>
      <c r="AG710">
        <f>IF(ISERROR(VLOOKUP(#REF!,Usuarios[],3,FALSE)),0,VLOOKUP(#REF!,Usuarios[],3,FALSE))</f>
        <v>0</v>
      </c>
      <c r="AH710">
        <f>IF(ISERROR(VLOOKUP(#REF!,Usuarios[],2,FALSE)),0,VLOOKUP(#REF!,Usuarios[],2,FALSE))</f>
        <v>0</v>
      </c>
      <c r="AI710" t="str">
        <f>IF(EmocionesIniciales[[#This Row],[Date of Birth]]&gt;=2003,"Under 18", IF(EmocionesIniciales[[#This Row],[Date of Birth]]&gt;=1998,"From 18 to 23","Over 23"))</f>
        <v>Over 23</v>
      </c>
    </row>
    <row r="711" spans="1:35" x14ac:dyDescent="0.25">
      <c r="A711" s="1">
        <v>44326</v>
      </c>
      <c r="B711" t="s">
        <v>4746</v>
      </c>
      <c r="E711" t="s">
        <v>11</v>
      </c>
      <c r="K711" t="s">
        <v>23</v>
      </c>
      <c r="N711" t="s">
        <v>17</v>
      </c>
      <c r="R711" t="s">
        <v>28</v>
      </c>
      <c r="U711" t="s">
        <v>18</v>
      </c>
      <c r="Z711" t="s">
        <v>24</v>
      </c>
      <c r="AG711">
        <f>IF(ISERROR(VLOOKUP(#REF!,Usuarios[],3,FALSE)),0,VLOOKUP(#REF!,Usuarios[],3,FALSE))</f>
        <v>0</v>
      </c>
      <c r="AH711">
        <f>IF(ISERROR(VLOOKUP(#REF!,Usuarios[],2,FALSE)),0,VLOOKUP(#REF!,Usuarios[],2,FALSE))</f>
        <v>0</v>
      </c>
      <c r="AI711" t="str">
        <f>IF(EmocionesIniciales[[#This Row],[Date of Birth]]&gt;=2003,"Under 18", IF(EmocionesIniciales[[#This Row],[Date of Birth]]&gt;=1998,"From 18 to 23","Over 23"))</f>
        <v>Over 23</v>
      </c>
    </row>
    <row r="712" spans="1:35" x14ac:dyDescent="0.25">
      <c r="A712" s="1">
        <v>44354</v>
      </c>
      <c r="B712" t="s">
        <v>4749</v>
      </c>
      <c r="E712" t="s">
        <v>11</v>
      </c>
      <c r="N712" t="s">
        <v>17</v>
      </c>
      <c r="R712" t="s">
        <v>28</v>
      </c>
      <c r="Z712" t="s">
        <v>24</v>
      </c>
      <c r="AG712">
        <f>IF(ISERROR(VLOOKUP(#REF!,Usuarios[],3,FALSE)),0,VLOOKUP(#REF!,Usuarios[],3,FALSE))</f>
        <v>0</v>
      </c>
      <c r="AH712">
        <f>IF(ISERROR(VLOOKUP(#REF!,Usuarios[],2,FALSE)),0,VLOOKUP(#REF!,Usuarios[],2,FALSE))</f>
        <v>0</v>
      </c>
      <c r="AI712" t="str">
        <f>IF(EmocionesIniciales[[#This Row],[Date of Birth]]&gt;=2003,"Under 18", IF(EmocionesIniciales[[#This Row],[Date of Birth]]&gt;=1998,"From 18 to 23","Over 23"))</f>
        <v>Over 23</v>
      </c>
    </row>
    <row r="713" spans="1:35" x14ac:dyDescent="0.25">
      <c r="A713" s="1">
        <v>44340</v>
      </c>
      <c r="B713" t="s">
        <v>4764</v>
      </c>
      <c r="E713" t="s">
        <v>11</v>
      </c>
      <c r="J713" t="s">
        <v>31</v>
      </c>
      <c r="N713" t="s">
        <v>17</v>
      </c>
      <c r="P713" t="s">
        <v>32</v>
      </c>
      <c r="W713" t="s">
        <v>2</v>
      </c>
      <c r="AG713">
        <f>IF(ISERROR(VLOOKUP(#REF!,Usuarios[],3,FALSE)),0,VLOOKUP(#REF!,Usuarios[],3,FALSE))</f>
        <v>0</v>
      </c>
      <c r="AH713">
        <f>IF(ISERROR(VLOOKUP(#REF!,Usuarios[],2,FALSE)),0,VLOOKUP(#REF!,Usuarios[],2,FALSE))</f>
        <v>0</v>
      </c>
      <c r="AI713" t="str">
        <f>IF(EmocionesIniciales[[#This Row],[Date of Birth]]&gt;=2003,"Under 18", IF(EmocionesIniciales[[#This Row],[Date of Birth]]&gt;=1998,"From 18 to 23","Over 23"))</f>
        <v>Over 23</v>
      </c>
    </row>
    <row r="714" spans="1:35" x14ac:dyDescent="0.25">
      <c r="A714" s="1">
        <v>44326</v>
      </c>
      <c r="B714" t="s">
        <v>4694</v>
      </c>
      <c r="J714" t="s">
        <v>31</v>
      </c>
      <c r="N714" t="s">
        <v>17</v>
      </c>
      <c r="Y714" t="s">
        <v>0</v>
      </c>
      <c r="AG714">
        <f>IF(ISERROR(VLOOKUP(#REF!,Usuarios[],3,FALSE)),0,VLOOKUP(#REF!,Usuarios[],3,FALSE))</f>
        <v>0</v>
      </c>
      <c r="AH714">
        <f>IF(ISERROR(VLOOKUP(#REF!,Usuarios[],2,FALSE)),0,VLOOKUP(#REF!,Usuarios[],2,FALSE))</f>
        <v>0</v>
      </c>
      <c r="AI714" t="str">
        <f>IF(EmocionesIniciales[[#This Row],[Date of Birth]]&gt;=2003,"Under 18", IF(EmocionesIniciales[[#This Row],[Date of Birth]]&gt;=1998,"From 18 to 23","Over 23"))</f>
        <v>Over 23</v>
      </c>
    </row>
    <row r="715" spans="1:35" x14ac:dyDescent="0.25">
      <c r="A715" s="1">
        <v>44354</v>
      </c>
      <c r="B715" t="s">
        <v>4761</v>
      </c>
      <c r="E715" t="s">
        <v>11</v>
      </c>
      <c r="J715" t="s">
        <v>31</v>
      </c>
      <c r="N715" t="s">
        <v>17</v>
      </c>
      <c r="S715" t="s">
        <v>1</v>
      </c>
      <c r="W715" t="s">
        <v>2</v>
      </c>
      <c r="Y715" t="s">
        <v>0</v>
      </c>
      <c r="AG715">
        <f>IF(ISERROR(VLOOKUP(#REF!,Usuarios[],3,FALSE)),0,VLOOKUP(#REF!,Usuarios[],3,FALSE))</f>
        <v>0</v>
      </c>
      <c r="AH715">
        <f>IF(ISERROR(VLOOKUP(#REF!,Usuarios[],2,FALSE)),0,VLOOKUP(#REF!,Usuarios[],2,FALSE))</f>
        <v>0</v>
      </c>
      <c r="AI715" t="str">
        <f>IF(EmocionesIniciales[[#This Row],[Date of Birth]]&gt;=2003,"Under 18", IF(EmocionesIniciales[[#This Row],[Date of Birth]]&gt;=1998,"From 18 to 23","Over 23"))</f>
        <v>Over 23</v>
      </c>
    </row>
    <row r="716" spans="1:35" x14ac:dyDescent="0.25">
      <c r="A716" s="1">
        <v>44326</v>
      </c>
      <c r="B716" t="s">
        <v>4861</v>
      </c>
      <c r="E716" t="s">
        <v>11</v>
      </c>
      <c r="F716" t="s">
        <v>16</v>
      </c>
      <c r="J716" t="s">
        <v>31</v>
      </c>
      <c r="K716" t="s">
        <v>23</v>
      </c>
      <c r="N716" t="s">
        <v>17</v>
      </c>
      <c r="P716" t="s">
        <v>32</v>
      </c>
      <c r="Q716" t="s">
        <v>13</v>
      </c>
      <c r="R716" t="s">
        <v>28</v>
      </c>
      <c r="S716" t="s">
        <v>1</v>
      </c>
      <c r="W716" t="s">
        <v>2</v>
      </c>
      <c r="Y716" t="s">
        <v>0</v>
      </c>
      <c r="Z716" t="s">
        <v>24</v>
      </c>
      <c r="AG716">
        <f>IF(ISERROR(VLOOKUP(#REF!,Usuarios[],3,FALSE)),0,VLOOKUP(#REF!,Usuarios[],3,FALSE))</f>
        <v>0</v>
      </c>
      <c r="AH716">
        <f>IF(ISERROR(VLOOKUP(#REF!,Usuarios[],2,FALSE)),0,VLOOKUP(#REF!,Usuarios[],2,FALSE))</f>
        <v>0</v>
      </c>
      <c r="AI716" t="str">
        <f>IF(EmocionesIniciales[[#This Row],[Date of Birth]]&gt;=2003,"Under 18", IF(EmocionesIniciales[[#This Row],[Date of Birth]]&gt;=1998,"From 18 to 23","Over 23"))</f>
        <v>Over 23</v>
      </c>
    </row>
    <row r="717" spans="1:35" x14ac:dyDescent="0.25">
      <c r="A717" s="1">
        <v>44340</v>
      </c>
      <c r="B717" t="s">
        <v>4935</v>
      </c>
      <c r="E717" t="s">
        <v>11</v>
      </c>
      <c r="F717" t="s">
        <v>16</v>
      </c>
      <c r="J717" t="s">
        <v>31</v>
      </c>
      <c r="K717" t="s">
        <v>23</v>
      </c>
      <c r="M717" t="s">
        <v>15</v>
      </c>
      <c r="N717" t="s">
        <v>17</v>
      </c>
      <c r="P717" t="s">
        <v>32</v>
      </c>
      <c r="Q717" t="s">
        <v>13</v>
      </c>
      <c r="R717" t="s">
        <v>28</v>
      </c>
      <c r="S717" t="s">
        <v>1</v>
      </c>
      <c r="V717" t="s">
        <v>20</v>
      </c>
      <c r="W717" t="s">
        <v>2</v>
      </c>
      <c r="Y717" t="s">
        <v>0</v>
      </c>
      <c r="Z717" t="s">
        <v>24</v>
      </c>
      <c r="AA717" t="s">
        <v>535</v>
      </c>
      <c r="AC717" t="s">
        <v>536</v>
      </c>
      <c r="AG717">
        <f>IF(ISERROR(VLOOKUP(#REF!,Usuarios[],3,FALSE)),0,VLOOKUP(#REF!,Usuarios[],3,FALSE))</f>
        <v>0</v>
      </c>
      <c r="AH717">
        <f>IF(ISERROR(VLOOKUP(#REF!,Usuarios[],2,FALSE)),0,VLOOKUP(#REF!,Usuarios[],2,FALSE))</f>
        <v>0</v>
      </c>
      <c r="AI717" t="str">
        <f>IF(EmocionesIniciales[[#This Row],[Date of Birth]]&gt;=2003,"Under 18", IF(EmocionesIniciales[[#This Row],[Date of Birth]]&gt;=1998,"From 18 to 23","Over 23"))</f>
        <v>Over 23</v>
      </c>
    </row>
    <row r="718" spans="1:35" x14ac:dyDescent="0.25">
      <c r="A718" s="1">
        <v>44340</v>
      </c>
      <c r="B718" t="s">
        <v>4935</v>
      </c>
      <c r="E718" t="s">
        <v>11</v>
      </c>
      <c r="F718" t="s">
        <v>16</v>
      </c>
      <c r="J718" t="s">
        <v>31</v>
      </c>
      <c r="K718" t="s">
        <v>23</v>
      </c>
      <c r="M718" t="s">
        <v>15</v>
      </c>
      <c r="N718" t="s">
        <v>17</v>
      </c>
      <c r="P718" t="s">
        <v>32</v>
      </c>
      <c r="Q718" t="s">
        <v>13</v>
      </c>
      <c r="R718" t="s">
        <v>28</v>
      </c>
      <c r="S718" t="s">
        <v>1</v>
      </c>
      <c r="V718" t="s">
        <v>20</v>
      </c>
      <c r="W718" t="s">
        <v>2</v>
      </c>
      <c r="Y718" t="s">
        <v>0</v>
      </c>
      <c r="Z718" t="s">
        <v>24</v>
      </c>
      <c r="AA718" t="s">
        <v>535</v>
      </c>
      <c r="AC718" t="s">
        <v>536</v>
      </c>
      <c r="AG718">
        <f>IF(ISERROR(VLOOKUP(#REF!,Usuarios[],3,FALSE)),0,VLOOKUP(#REF!,Usuarios[],3,FALSE))</f>
        <v>0</v>
      </c>
      <c r="AH718">
        <f>IF(ISERROR(VLOOKUP(#REF!,Usuarios[],2,FALSE)),0,VLOOKUP(#REF!,Usuarios[],2,FALSE))</f>
        <v>0</v>
      </c>
      <c r="AI718" t="str">
        <f>IF(EmocionesIniciales[[#This Row],[Date of Birth]]&gt;=2003,"Under 18", IF(EmocionesIniciales[[#This Row],[Date of Birth]]&gt;=1998,"From 18 to 23","Over 23"))</f>
        <v>Over 23</v>
      </c>
    </row>
    <row r="719" spans="1:35" x14ac:dyDescent="0.25">
      <c r="A719" s="1">
        <v>44354</v>
      </c>
      <c r="B719" t="s">
        <v>4936</v>
      </c>
      <c r="E719" t="s">
        <v>11</v>
      </c>
      <c r="F719" t="s">
        <v>16</v>
      </c>
      <c r="J719" t="s">
        <v>31</v>
      </c>
      <c r="K719" t="s">
        <v>23</v>
      </c>
      <c r="M719" t="s">
        <v>15</v>
      </c>
      <c r="N719" t="s">
        <v>17</v>
      </c>
      <c r="P719" t="s">
        <v>32</v>
      </c>
      <c r="Q719" t="s">
        <v>13</v>
      </c>
      <c r="R719" t="s">
        <v>28</v>
      </c>
      <c r="S719" t="s">
        <v>1</v>
      </c>
      <c r="V719" t="s">
        <v>20</v>
      </c>
      <c r="W719" t="s">
        <v>2</v>
      </c>
      <c r="X719" t="s">
        <v>534</v>
      </c>
      <c r="Y719" t="s">
        <v>0</v>
      </c>
      <c r="Z719" t="s">
        <v>24</v>
      </c>
      <c r="AA719" t="s">
        <v>535</v>
      </c>
      <c r="AC719" t="s">
        <v>536</v>
      </c>
      <c r="AG719">
        <f>IF(ISERROR(VLOOKUP(#REF!,Usuarios[],3,FALSE)),0,VLOOKUP(#REF!,Usuarios[],3,FALSE))</f>
        <v>0</v>
      </c>
      <c r="AH719">
        <f>IF(ISERROR(VLOOKUP(#REF!,Usuarios[],2,FALSE)),0,VLOOKUP(#REF!,Usuarios[],2,FALSE))</f>
        <v>0</v>
      </c>
      <c r="AI719" t="str">
        <f>IF(EmocionesIniciales[[#This Row],[Date of Birth]]&gt;=2003,"Under 18", IF(EmocionesIniciales[[#This Row],[Date of Birth]]&gt;=1998,"From 18 to 23","Over 23"))</f>
        <v>Over 23</v>
      </c>
    </row>
    <row r="720" spans="1:35" x14ac:dyDescent="0.25">
      <c r="A720" s="1">
        <v>44326</v>
      </c>
      <c r="B720" t="s">
        <v>790</v>
      </c>
      <c r="E720" t="s">
        <v>11</v>
      </c>
      <c r="F720" t="s">
        <v>16</v>
      </c>
      <c r="J720" t="s">
        <v>31</v>
      </c>
      <c r="K720" t="s">
        <v>23</v>
      </c>
      <c r="M720" t="s">
        <v>15</v>
      </c>
      <c r="N720" t="s">
        <v>17</v>
      </c>
      <c r="P720" t="s">
        <v>32</v>
      </c>
      <c r="Q720" t="s">
        <v>13</v>
      </c>
      <c r="R720" t="s">
        <v>28</v>
      </c>
      <c r="S720" t="s">
        <v>1</v>
      </c>
      <c r="W720" t="s">
        <v>2</v>
      </c>
      <c r="Y720" t="s">
        <v>0</v>
      </c>
      <c r="Z720" t="s">
        <v>24</v>
      </c>
      <c r="AA720" t="s">
        <v>535</v>
      </c>
      <c r="AC720" t="s">
        <v>536</v>
      </c>
      <c r="AG720">
        <f>IF(ISERROR(VLOOKUP(#REF!,Usuarios[],3,FALSE)),0,VLOOKUP(#REF!,Usuarios[],3,FALSE))</f>
        <v>0</v>
      </c>
      <c r="AH720">
        <f>IF(ISERROR(VLOOKUP(#REF!,Usuarios[],2,FALSE)),0,VLOOKUP(#REF!,Usuarios[],2,FALSE))</f>
        <v>0</v>
      </c>
      <c r="AI720" t="str">
        <f>IF(EmocionesIniciales[[#This Row],[Date of Birth]]&gt;=2003,"Under 18", IF(EmocionesIniciales[[#This Row],[Date of Birth]]&gt;=1998,"From 18 to 23","Over 23"))</f>
        <v>Over 23</v>
      </c>
    </row>
    <row r="721" spans="1:35" x14ac:dyDescent="0.25">
      <c r="A721" s="1">
        <v>44312</v>
      </c>
      <c r="B721" t="s">
        <v>790</v>
      </c>
      <c r="E721" t="s">
        <v>11</v>
      </c>
      <c r="F721" t="s">
        <v>16</v>
      </c>
      <c r="J721" t="s">
        <v>31</v>
      </c>
      <c r="K721" t="s">
        <v>23</v>
      </c>
      <c r="M721" t="s">
        <v>15</v>
      </c>
      <c r="N721" t="s">
        <v>17</v>
      </c>
      <c r="P721" t="s">
        <v>32</v>
      </c>
      <c r="Q721" t="s">
        <v>13</v>
      </c>
      <c r="R721" t="s">
        <v>28</v>
      </c>
      <c r="S721" t="s">
        <v>1</v>
      </c>
      <c r="W721" t="s">
        <v>2</v>
      </c>
      <c r="Y721" t="s">
        <v>0</v>
      </c>
      <c r="Z721" t="s">
        <v>24</v>
      </c>
      <c r="AA721" t="s">
        <v>535</v>
      </c>
      <c r="AC721" t="s">
        <v>536</v>
      </c>
      <c r="AG721">
        <f>IF(ISERROR(VLOOKUP(#REF!,Usuarios[],3,FALSE)),0,VLOOKUP(#REF!,Usuarios[],3,FALSE))</f>
        <v>0</v>
      </c>
      <c r="AH721">
        <f>IF(ISERROR(VLOOKUP(#REF!,Usuarios[],2,FALSE)),0,VLOOKUP(#REF!,Usuarios[],2,FALSE))</f>
        <v>0</v>
      </c>
      <c r="AI721" t="str">
        <f>IF(EmocionesIniciales[[#This Row],[Date of Birth]]&gt;=2003,"Under 18", IF(EmocionesIniciales[[#This Row],[Date of Birth]]&gt;=1998,"From 18 to 23","Over 23"))</f>
        <v>Over 23</v>
      </c>
    </row>
    <row r="722" spans="1:35" x14ac:dyDescent="0.25">
      <c r="A722" s="1">
        <v>44312</v>
      </c>
      <c r="B722" t="s">
        <v>790</v>
      </c>
      <c r="E722" t="s">
        <v>11</v>
      </c>
      <c r="F722" t="s">
        <v>16</v>
      </c>
      <c r="J722" t="s">
        <v>31</v>
      </c>
      <c r="K722" t="s">
        <v>23</v>
      </c>
      <c r="M722" t="s">
        <v>15</v>
      </c>
      <c r="N722" t="s">
        <v>17</v>
      </c>
      <c r="P722" t="s">
        <v>32</v>
      </c>
      <c r="Q722" t="s">
        <v>13</v>
      </c>
      <c r="R722" t="s">
        <v>28</v>
      </c>
      <c r="S722" t="s">
        <v>1</v>
      </c>
      <c r="W722" t="s">
        <v>2</v>
      </c>
      <c r="Y722" t="s">
        <v>0</v>
      </c>
      <c r="Z722" t="s">
        <v>24</v>
      </c>
      <c r="AA722" t="s">
        <v>535</v>
      </c>
      <c r="AC722" t="s">
        <v>536</v>
      </c>
      <c r="AG722">
        <f>IF(ISERROR(VLOOKUP(#REF!,Usuarios[],3,FALSE)),0,VLOOKUP(#REF!,Usuarios[],3,FALSE))</f>
        <v>0</v>
      </c>
      <c r="AH722">
        <f>IF(ISERROR(VLOOKUP(#REF!,Usuarios[],2,FALSE)),0,VLOOKUP(#REF!,Usuarios[],2,FALSE))</f>
        <v>0</v>
      </c>
      <c r="AI722" t="str">
        <f>IF(EmocionesIniciales[[#This Row],[Date of Birth]]&gt;=2003,"Under 18", IF(EmocionesIniciales[[#This Row],[Date of Birth]]&gt;=1998,"From 18 to 23","Over 23"))</f>
        <v>Over 23</v>
      </c>
    </row>
    <row r="723" spans="1:35" x14ac:dyDescent="0.25">
      <c r="A723" s="1">
        <v>44340</v>
      </c>
      <c r="B723" t="s">
        <v>790</v>
      </c>
      <c r="E723" t="s">
        <v>11</v>
      </c>
      <c r="F723" t="s">
        <v>16</v>
      </c>
      <c r="J723" t="s">
        <v>31</v>
      </c>
      <c r="K723" t="s">
        <v>23</v>
      </c>
      <c r="M723" t="s">
        <v>15</v>
      </c>
      <c r="N723" t="s">
        <v>17</v>
      </c>
      <c r="P723" t="s">
        <v>32</v>
      </c>
      <c r="Q723" t="s">
        <v>13</v>
      </c>
      <c r="R723" t="s">
        <v>28</v>
      </c>
      <c r="S723" t="s">
        <v>1</v>
      </c>
      <c r="W723" t="s">
        <v>2</v>
      </c>
      <c r="Y723" t="s">
        <v>0</v>
      </c>
      <c r="Z723" t="s">
        <v>24</v>
      </c>
      <c r="AA723" t="s">
        <v>535</v>
      </c>
      <c r="AC723" t="s">
        <v>536</v>
      </c>
      <c r="AG723">
        <f>IF(ISERROR(VLOOKUP(#REF!,Usuarios[],3,FALSE)),0,VLOOKUP(#REF!,Usuarios[],3,FALSE))</f>
        <v>0</v>
      </c>
      <c r="AH723">
        <f>IF(ISERROR(VLOOKUP(#REF!,Usuarios[],2,FALSE)),0,VLOOKUP(#REF!,Usuarios[],2,FALSE))</f>
        <v>0</v>
      </c>
      <c r="AI723" t="str">
        <f>IF(EmocionesIniciales[[#This Row],[Date of Birth]]&gt;=2003,"Under 18", IF(EmocionesIniciales[[#This Row],[Date of Birth]]&gt;=1998,"From 18 to 23","Over 23"))</f>
        <v>Over 23</v>
      </c>
    </row>
    <row r="724" spans="1:35" x14ac:dyDescent="0.25">
      <c r="A724" s="1">
        <v>44340</v>
      </c>
      <c r="B724" t="s">
        <v>4863</v>
      </c>
      <c r="E724" t="s">
        <v>11</v>
      </c>
      <c r="J724" t="s">
        <v>31</v>
      </c>
      <c r="N724" t="s">
        <v>17</v>
      </c>
      <c r="P724" t="s">
        <v>32</v>
      </c>
      <c r="R724" t="s">
        <v>28</v>
      </c>
      <c r="S724" t="s">
        <v>1</v>
      </c>
      <c r="W724" t="s">
        <v>2</v>
      </c>
      <c r="Y724" t="s">
        <v>0</v>
      </c>
      <c r="AG724">
        <f>IF(ISERROR(VLOOKUP(#REF!,Usuarios[],3,FALSE)),0,VLOOKUP(#REF!,Usuarios[],3,FALSE))</f>
        <v>0</v>
      </c>
      <c r="AH724">
        <f>IF(ISERROR(VLOOKUP(#REF!,Usuarios[],2,FALSE)),0,VLOOKUP(#REF!,Usuarios[],2,FALSE))</f>
        <v>0</v>
      </c>
      <c r="AI724" t="str">
        <f>IF(EmocionesIniciales[[#This Row],[Date of Birth]]&gt;=2003,"Under 18", IF(EmocionesIniciales[[#This Row],[Date of Birth]]&gt;=1998,"From 18 to 23","Over 23"))</f>
        <v>Over 23</v>
      </c>
    </row>
    <row r="725" spans="1:35" x14ac:dyDescent="0.25">
      <c r="A725" s="1">
        <v>44354</v>
      </c>
      <c r="B725" t="s">
        <v>4984</v>
      </c>
      <c r="D725" t="s">
        <v>26</v>
      </c>
      <c r="E725" t="s">
        <v>11</v>
      </c>
      <c r="H725" t="s">
        <v>19</v>
      </c>
      <c r="J725" t="s">
        <v>31</v>
      </c>
      <c r="L725" t="s">
        <v>21</v>
      </c>
      <c r="N725" t="s">
        <v>17</v>
      </c>
      <c r="P725" t="s">
        <v>32</v>
      </c>
      <c r="Q725" t="s">
        <v>13</v>
      </c>
      <c r="R725" t="s">
        <v>28</v>
      </c>
      <c r="U725" t="s">
        <v>18</v>
      </c>
      <c r="V725" t="s">
        <v>20</v>
      </c>
      <c r="Y725" t="s">
        <v>0</v>
      </c>
      <c r="Z725" t="s">
        <v>24</v>
      </c>
      <c r="AA725" t="s">
        <v>535</v>
      </c>
      <c r="AC725" t="s">
        <v>536</v>
      </c>
      <c r="AD725" t="s">
        <v>25</v>
      </c>
      <c r="AE725" t="s">
        <v>27</v>
      </c>
      <c r="AF725" t="s">
        <v>30</v>
      </c>
      <c r="AG725">
        <f>IF(ISERROR(VLOOKUP(#REF!,Usuarios[],3,FALSE)),0,VLOOKUP(#REF!,Usuarios[],3,FALSE))</f>
        <v>0</v>
      </c>
      <c r="AH725">
        <f>IF(ISERROR(VLOOKUP(#REF!,Usuarios[],2,FALSE)),0,VLOOKUP(#REF!,Usuarios[],2,FALSE))</f>
        <v>0</v>
      </c>
      <c r="AI725" t="str">
        <f>IF(EmocionesIniciales[[#This Row],[Date of Birth]]&gt;=2003,"Under 18", IF(EmocionesIniciales[[#This Row],[Date of Birth]]&gt;=1998,"From 18 to 23","Over 23"))</f>
        <v>Over 23</v>
      </c>
    </row>
    <row r="726" spans="1:35" x14ac:dyDescent="0.25">
      <c r="A726" s="1">
        <v>44340</v>
      </c>
      <c r="B726" t="s">
        <v>4798</v>
      </c>
      <c r="J726" t="s">
        <v>31</v>
      </c>
      <c r="N726" t="s">
        <v>17</v>
      </c>
      <c r="S726" t="s">
        <v>1</v>
      </c>
      <c r="V726" t="s">
        <v>20</v>
      </c>
      <c r="AG726">
        <f>IF(ISERROR(VLOOKUP(#REF!,Usuarios[],3,FALSE)),0,VLOOKUP(#REF!,Usuarios[],3,FALSE))</f>
        <v>0</v>
      </c>
      <c r="AH726">
        <f>IF(ISERROR(VLOOKUP(#REF!,Usuarios[],2,FALSE)),0,VLOOKUP(#REF!,Usuarios[],2,FALSE))</f>
        <v>0</v>
      </c>
      <c r="AI726" t="str">
        <f>IF(EmocionesIniciales[[#This Row],[Date of Birth]]&gt;=2003,"Under 18", IF(EmocionesIniciales[[#This Row],[Date of Birth]]&gt;=1998,"From 18 to 23","Over 23"))</f>
        <v>Over 23</v>
      </c>
    </row>
    <row r="727" spans="1:35" x14ac:dyDescent="0.25">
      <c r="A727" s="1">
        <v>44312</v>
      </c>
      <c r="B727" t="s">
        <v>1711</v>
      </c>
      <c r="E727" t="s">
        <v>11</v>
      </c>
      <c r="J727" t="s">
        <v>31</v>
      </c>
      <c r="N727" t="s">
        <v>17</v>
      </c>
      <c r="S727" t="s">
        <v>1</v>
      </c>
      <c r="W727" t="s">
        <v>2</v>
      </c>
      <c r="AG727">
        <f>IF(ISERROR(VLOOKUP(#REF!,Usuarios[],3,FALSE)),0,VLOOKUP(#REF!,Usuarios[],3,FALSE))</f>
        <v>0</v>
      </c>
      <c r="AH727">
        <f>IF(ISERROR(VLOOKUP(#REF!,Usuarios[],2,FALSE)),0,VLOOKUP(#REF!,Usuarios[],2,FALSE))</f>
        <v>0</v>
      </c>
      <c r="AI727" t="str">
        <f>IF(EmocionesIniciales[[#This Row],[Date of Birth]]&gt;=2003,"Under 18", IF(EmocionesIniciales[[#This Row],[Date of Birth]]&gt;=1998,"From 18 to 23","Over 23"))</f>
        <v>Over 23</v>
      </c>
    </row>
    <row r="728" spans="1:35" x14ac:dyDescent="0.25">
      <c r="A728" s="1">
        <v>44354</v>
      </c>
      <c r="B728" t="s">
        <v>4864</v>
      </c>
      <c r="E728" t="s">
        <v>11</v>
      </c>
      <c r="F728" t="s">
        <v>16</v>
      </c>
      <c r="J728" t="s">
        <v>31</v>
      </c>
      <c r="K728" t="s">
        <v>23</v>
      </c>
      <c r="M728" t="s">
        <v>15</v>
      </c>
      <c r="N728" t="s">
        <v>17</v>
      </c>
      <c r="P728" t="s">
        <v>32</v>
      </c>
      <c r="Q728" t="s">
        <v>13</v>
      </c>
      <c r="R728" t="s">
        <v>28</v>
      </c>
      <c r="S728" t="s">
        <v>1</v>
      </c>
      <c r="W728" t="s">
        <v>2</v>
      </c>
      <c r="Z728" t="s">
        <v>24</v>
      </c>
      <c r="AA728" t="s">
        <v>535</v>
      </c>
      <c r="AC728" t="s">
        <v>536</v>
      </c>
      <c r="AG728">
        <f>IF(ISERROR(VLOOKUP(#REF!,Usuarios[],3,FALSE)),0,VLOOKUP(#REF!,Usuarios[],3,FALSE))</f>
        <v>0</v>
      </c>
      <c r="AH728">
        <f>IF(ISERROR(VLOOKUP(#REF!,Usuarios[],2,FALSE)),0,VLOOKUP(#REF!,Usuarios[],2,FALSE))</f>
        <v>0</v>
      </c>
      <c r="AI728" t="str">
        <f>IF(EmocionesIniciales[[#This Row],[Date of Birth]]&gt;=2003,"Under 18", IF(EmocionesIniciales[[#This Row],[Date of Birth]]&gt;=1998,"From 18 to 23","Over 23"))</f>
        <v>Over 23</v>
      </c>
    </row>
    <row r="729" spans="1:35" x14ac:dyDescent="0.25">
      <c r="A729" s="1">
        <v>44340</v>
      </c>
      <c r="B729" t="s">
        <v>4849</v>
      </c>
      <c r="E729" t="s">
        <v>11</v>
      </c>
      <c r="J729" t="s">
        <v>31</v>
      </c>
      <c r="N729" t="s">
        <v>17</v>
      </c>
      <c r="Q729" t="s">
        <v>13</v>
      </c>
      <c r="R729" t="s">
        <v>28</v>
      </c>
      <c r="S729" t="s">
        <v>1</v>
      </c>
      <c r="AG729">
        <f>IF(ISERROR(VLOOKUP(#REF!,Usuarios[],3,FALSE)),0,VLOOKUP(#REF!,Usuarios[],3,FALSE))</f>
        <v>0</v>
      </c>
      <c r="AH729">
        <f>IF(ISERROR(VLOOKUP(#REF!,Usuarios[],2,FALSE)),0,VLOOKUP(#REF!,Usuarios[],2,FALSE))</f>
        <v>0</v>
      </c>
      <c r="AI729" t="str">
        <f>IF(EmocionesIniciales[[#This Row],[Date of Birth]]&gt;=2003,"Under 18", IF(EmocionesIniciales[[#This Row],[Date of Birth]]&gt;=1998,"From 18 to 23","Over 23"))</f>
        <v>Over 23</v>
      </c>
    </row>
    <row r="730" spans="1:35" x14ac:dyDescent="0.25">
      <c r="A730" s="1">
        <v>44326</v>
      </c>
      <c r="B730" t="s">
        <v>4934</v>
      </c>
      <c r="E730" t="s">
        <v>11</v>
      </c>
      <c r="F730" t="s">
        <v>16</v>
      </c>
      <c r="J730" t="s">
        <v>31</v>
      </c>
      <c r="M730" t="s">
        <v>15</v>
      </c>
      <c r="N730" t="s">
        <v>17</v>
      </c>
      <c r="O730" t="s">
        <v>12</v>
      </c>
      <c r="P730" t="s">
        <v>32</v>
      </c>
      <c r="Q730" t="s">
        <v>13</v>
      </c>
      <c r="R730" t="s">
        <v>28</v>
      </c>
      <c r="S730" t="s">
        <v>1</v>
      </c>
      <c r="V730" t="s">
        <v>20</v>
      </c>
      <c r="W730" t="s">
        <v>2</v>
      </c>
      <c r="Y730" t="s">
        <v>0</v>
      </c>
      <c r="Z730" t="s">
        <v>24</v>
      </c>
      <c r="AA730" t="s">
        <v>535</v>
      </c>
      <c r="AC730" t="s">
        <v>536</v>
      </c>
      <c r="AG730">
        <f>IF(ISERROR(VLOOKUP(#REF!,Usuarios[],3,FALSE)),0,VLOOKUP(#REF!,Usuarios[],3,FALSE))</f>
        <v>0</v>
      </c>
      <c r="AH730">
        <f>IF(ISERROR(VLOOKUP(#REF!,Usuarios[],2,FALSE)),0,VLOOKUP(#REF!,Usuarios[],2,FALSE))</f>
        <v>0</v>
      </c>
      <c r="AI730" t="str">
        <f>IF(EmocionesIniciales[[#This Row],[Date of Birth]]&gt;=2003,"Under 18", IF(EmocionesIniciales[[#This Row],[Date of Birth]]&gt;=1998,"From 18 to 23","Over 23"))</f>
        <v>Over 23</v>
      </c>
    </row>
    <row r="731" spans="1:35" x14ac:dyDescent="0.25">
      <c r="A731" s="1">
        <v>44354</v>
      </c>
      <c r="B731" t="s">
        <v>4883</v>
      </c>
      <c r="J731" t="s">
        <v>31</v>
      </c>
      <c r="N731" t="s">
        <v>17</v>
      </c>
      <c r="O731" t="s">
        <v>12</v>
      </c>
      <c r="Q731" t="s">
        <v>13</v>
      </c>
      <c r="S731" t="s">
        <v>1</v>
      </c>
      <c r="AG731">
        <f>IF(ISERROR(VLOOKUP(#REF!,Usuarios[],3,FALSE)),0,VLOOKUP(#REF!,Usuarios[],3,FALSE))</f>
        <v>0</v>
      </c>
      <c r="AH731">
        <f>IF(ISERROR(VLOOKUP(#REF!,Usuarios[],2,FALSE)),0,VLOOKUP(#REF!,Usuarios[],2,FALSE))</f>
        <v>0</v>
      </c>
      <c r="AI731" t="str">
        <f>IF(EmocionesIniciales[[#This Row],[Date of Birth]]&gt;=2003,"Under 18", IF(EmocionesIniciales[[#This Row],[Date of Birth]]&gt;=1998,"From 18 to 23","Over 23"))</f>
        <v>Over 23</v>
      </c>
    </row>
    <row r="732" spans="1:35" x14ac:dyDescent="0.25">
      <c r="A732" s="1">
        <v>44354</v>
      </c>
      <c r="B732" t="s">
        <v>4985</v>
      </c>
      <c r="F732" t="s">
        <v>16</v>
      </c>
      <c r="G732" t="s">
        <v>29</v>
      </c>
      <c r="I732" t="s">
        <v>4</v>
      </c>
      <c r="J732" t="s">
        <v>31</v>
      </c>
      <c r="K732" t="s">
        <v>23</v>
      </c>
      <c r="M732" t="s">
        <v>15</v>
      </c>
      <c r="N732" t="s">
        <v>17</v>
      </c>
      <c r="O732" t="s">
        <v>12</v>
      </c>
      <c r="S732" t="s">
        <v>1</v>
      </c>
      <c r="T732" t="s">
        <v>22</v>
      </c>
      <c r="W732" t="s">
        <v>2</v>
      </c>
      <c r="X732" t="s">
        <v>534</v>
      </c>
      <c r="Z732" t="s">
        <v>24</v>
      </c>
      <c r="AB732" t="s">
        <v>14</v>
      </c>
      <c r="AD732" t="s">
        <v>25</v>
      </c>
      <c r="AF732" t="s">
        <v>30</v>
      </c>
      <c r="AG732">
        <f>IF(ISERROR(VLOOKUP(#REF!,Usuarios[],3,FALSE)),0,VLOOKUP(#REF!,Usuarios[],3,FALSE))</f>
        <v>0</v>
      </c>
      <c r="AH732">
        <f>IF(ISERROR(VLOOKUP(#REF!,Usuarios[],2,FALSE)),0,VLOOKUP(#REF!,Usuarios[],2,FALSE))</f>
        <v>0</v>
      </c>
      <c r="AI732" t="str">
        <f>IF(EmocionesIniciales[[#This Row],[Date of Birth]]&gt;=2003,"Under 18", IF(EmocionesIniciales[[#This Row],[Date of Birth]]&gt;=1998,"From 18 to 23","Over 23"))</f>
        <v>Over 23</v>
      </c>
    </row>
    <row r="733" spans="1:35" x14ac:dyDescent="0.25">
      <c r="A733" s="1">
        <v>44326</v>
      </c>
      <c r="B733" t="s">
        <v>4878</v>
      </c>
      <c r="J733" t="s">
        <v>31</v>
      </c>
      <c r="M733" t="s">
        <v>15</v>
      </c>
      <c r="N733" t="s">
        <v>17</v>
      </c>
      <c r="AG733">
        <f>IF(ISERROR(VLOOKUP(#REF!,Usuarios[],3,FALSE)),0,VLOOKUP(#REF!,Usuarios[],3,FALSE))</f>
        <v>0</v>
      </c>
      <c r="AH733">
        <f>IF(ISERROR(VLOOKUP(#REF!,Usuarios[],2,FALSE)),0,VLOOKUP(#REF!,Usuarios[],2,FALSE))</f>
        <v>0</v>
      </c>
      <c r="AI733" t="str">
        <f>IF(EmocionesIniciales[[#This Row],[Date of Birth]]&gt;=2003,"Under 18", IF(EmocionesIniciales[[#This Row],[Date of Birth]]&gt;=1998,"From 18 to 23","Over 23"))</f>
        <v>Over 23</v>
      </c>
    </row>
    <row r="734" spans="1:35" x14ac:dyDescent="0.25">
      <c r="A734" s="1">
        <v>44326</v>
      </c>
      <c r="B734" t="s">
        <v>4807</v>
      </c>
      <c r="D734" t="s">
        <v>26</v>
      </c>
      <c r="E734" t="s">
        <v>11</v>
      </c>
      <c r="F734" t="s">
        <v>16</v>
      </c>
      <c r="G734" t="s">
        <v>29</v>
      </c>
      <c r="H734" t="s">
        <v>19</v>
      </c>
      <c r="J734" t="s">
        <v>31</v>
      </c>
      <c r="M734" t="s">
        <v>15</v>
      </c>
      <c r="N734" t="s">
        <v>17</v>
      </c>
      <c r="R734" t="s">
        <v>28</v>
      </c>
      <c r="T734" t="s">
        <v>22</v>
      </c>
      <c r="V734" t="s">
        <v>20</v>
      </c>
      <c r="Z734" t="s">
        <v>24</v>
      </c>
      <c r="AA734" t="s">
        <v>535</v>
      </c>
      <c r="AD734" t="s">
        <v>25</v>
      </c>
      <c r="AF734" t="s">
        <v>30</v>
      </c>
      <c r="AG734">
        <f>IF(ISERROR(VLOOKUP(#REF!,Usuarios[],3,FALSE)),0,VLOOKUP(#REF!,Usuarios[],3,FALSE))</f>
        <v>0</v>
      </c>
      <c r="AH734">
        <f>IF(ISERROR(VLOOKUP(#REF!,Usuarios[],2,FALSE)),0,VLOOKUP(#REF!,Usuarios[],2,FALSE))</f>
        <v>0</v>
      </c>
      <c r="AI734" t="str">
        <f>IF(EmocionesIniciales[[#This Row],[Date of Birth]]&gt;=2003,"Under 18", IF(EmocionesIniciales[[#This Row],[Date of Birth]]&gt;=1998,"From 18 to 23","Over 23"))</f>
        <v>Over 23</v>
      </c>
    </row>
    <row r="735" spans="1:35" x14ac:dyDescent="0.25">
      <c r="A735" s="1">
        <v>44326</v>
      </c>
      <c r="B735" t="s">
        <v>4911</v>
      </c>
      <c r="D735" t="s">
        <v>26</v>
      </c>
      <c r="E735" t="s">
        <v>11</v>
      </c>
      <c r="F735" t="s">
        <v>16</v>
      </c>
      <c r="N735" t="s">
        <v>17</v>
      </c>
      <c r="Q735" t="s">
        <v>13</v>
      </c>
      <c r="V735" t="s">
        <v>20</v>
      </c>
      <c r="W735" t="s">
        <v>2</v>
      </c>
      <c r="Y735" t="s">
        <v>0</v>
      </c>
      <c r="Z735" t="s">
        <v>24</v>
      </c>
      <c r="AG735">
        <f>IF(ISERROR(VLOOKUP(#REF!,Usuarios[],3,FALSE)),0,VLOOKUP(#REF!,Usuarios[],3,FALSE))</f>
        <v>0</v>
      </c>
      <c r="AH735">
        <f>IF(ISERROR(VLOOKUP(#REF!,Usuarios[],2,FALSE)),0,VLOOKUP(#REF!,Usuarios[],2,FALSE))</f>
        <v>0</v>
      </c>
      <c r="AI735" t="str">
        <f>IF(EmocionesIniciales[[#This Row],[Date of Birth]]&gt;=2003,"Under 18", IF(EmocionesIniciales[[#This Row],[Date of Birth]]&gt;=1998,"From 18 to 23","Over 23"))</f>
        <v>Over 23</v>
      </c>
    </row>
    <row r="736" spans="1:35" x14ac:dyDescent="0.25">
      <c r="A736" s="1">
        <v>44340</v>
      </c>
      <c r="B736" t="s">
        <v>4805</v>
      </c>
      <c r="E736" t="s">
        <v>11</v>
      </c>
      <c r="N736" t="s">
        <v>17</v>
      </c>
      <c r="Y736" t="s">
        <v>0</v>
      </c>
      <c r="AB736" t="s">
        <v>14</v>
      </c>
      <c r="AG736">
        <f>IF(ISERROR(VLOOKUP(#REF!,Usuarios[],3,FALSE)),0,VLOOKUP(#REF!,Usuarios[],3,FALSE))</f>
        <v>0</v>
      </c>
      <c r="AH736">
        <f>IF(ISERROR(VLOOKUP(#REF!,Usuarios[],2,FALSE)),0,VLOOKUP(#REF!,Usuarios[],2,FALSE))</f>
        <v>0</v>
      </c>
      <c r="AI736" t="str">
        <f>IF(EmocionesIniciales[[#This Row],[Date of Birth]]&gt;=2003,"Under 18", IF(EmocionesIniciales[[#This Row],[Date of Birth]]&gt;=1998,"From 18 to 23","Over 23"))</f>
        <v>Over 23</v>
      </c>
    </row>
    <row r="737" spans="1:35" x14ac:dyDescent="0.25">
      <c r="A737" s="1">
        <v>44312</v>
      </c>
      <c r="B737" t="s">
        <v>1695</v>
      </c>
      <c r="E737" t="s">
        <v>11</v>
      </c>
      <c r="M737" t="s">
        <v>15</v>
      </c>
      <c r="N737" t="s">
        <v>17</v>
      </c>
      <c r="Q737" t="s">
        <v>13</v>
      </c>
      <c r="R737" t="s">
        <v>28</v>
      </c>
      <c r="S737" t="s">
        <v>1</v>
      </c>
      <c r="W737" t="s">
        <v>2</v>
      </c>
      <c r="Y737" t="s">
        <v>0</v>
      </c>
      <c r="AA737" t="s">
        <v>535</v>
      </c>
      <c r="AG737">
        <f>IF(ISERROR(VLOOKUP(#REF!,Usuarios[],3,FALSE)),0,VLOOKUP(#REF!,Usuarios[],3,FALSE))</f>
        <v>0</v>
      </c>
      <c r="AH737">
        <f>IF(ISERROR(VLOOKUP(#REF!,Usuarios[],2,FALSE)),0,VLOOKUP(#REF!,Usuarios[],2,FALSE))</f>
        <v>0</v>
      </c>
      <c r="AI737" t="str">
        <f>IF(EmocionesIniciales[[#This Row],[Date of Birth]]&gt;=2003,"Under 18", IF(EmocionesIniciales[[#This Row],[Date of Birth]]&gt;=1998,"From 18 to 23","Over 23"))</f>
        <v>Over 23</v>
      </c>
    </row>
    <row r="738" spans="1:35" x14ac:dyDescent="0.25">
      <c r="A738" s="1">
        <v>44326</v>
      </c>
      <c r="B738" t="s">
        <v>4804</v>
      </c>
      <c r="E738" t="s">
        <v>11</v>
      </c>
      <c r="M738" t="s">
        <v>15</v>
      </c>
      <c r="N738" t="s">
        <v>17</v>
      </c>
      <c r="S738" t="s">
        <v>1</v>
      </c>
      <c r="W738" t="s">
        <v>2</v>
      </c>
      <c r="AG738">
        <f>IF(ISERROR(VLOOKUP(#REF!,Usuarios[],3,FALSE)),0,VLOOKUP(#REF!,Usuarios[],3,FALSE))</f>
        <v>0</v>
      </c>
      <c r="AH738">
        <f>IF(ISERROR(VLOOKUP(#REF!,Usuarios[],2,FALSE)),0,VLOOKUP(#REF!,Usuarios[],2,FALSE))</f>
        <v>0</v>
      </c>
      <c r="AI738" t="str">
        <f>IF(EmocionesIniciales[[#This Row],[Date of Birth]]&gt;=2003,"Under 18", IF(EmocionesIniciales[[#This Row],[Date of Birth]]&gt;=1998,"From 18 to 23","Over 23"))</f>
        <v>Over 23</v>
      </c>
    </row>
    <row r="739" spans="1:35" x14ac:dyDescent="0.25">
      <c r="A739" s="1">
        <v>44312</v>
      </c>
      <c r="B739" t="s">
        <v>1650</v>
      </c>
      <c r="E739" t="s">
        <v>11</v>
      </c>
      <c r="N739" t="s">
        <v>17</v>
      </c>
      <c r="R739" t="s">
        <v>28</v>
      </c>
      <c r="S739" t="s">
        <v>1</v>
      </c>
      <c r="V739" t="s">
        <v>20</v>
      </c>
      <c r="W739" t="s">
        <v>2</v>
      </c>
      <c r="Z739" t="s">
        <v>24</v>
      </c>
      <c r="AG739">
        <f>IF(ISERROR(VLOOKUP(#REF!,Usuarios[],3,FALSE)),0,VLOOKUP(#REF!,Usuarios[],3,FALSE))</f>
        <v>0</v>
      </c>
      <c r="AH739">
        <f>IF(ISERROR(VLOOKUP(#REF!,Usuarios[],2,FALSE)),0,VLOOKUP(#REF!,Usuarios[],2,FALSE))</f>
        <v>0</v>
      </c>
      <c r="AI739" t="str">
        <f>IF(EmocionesIniciales[[#This Row],[Date of Birth]]&gt;=2003,"Under 18", IF(EmocionesIniciales[[#This Row],[Date of Birth]]&gt;=1998,"From 18 to 23","Over 23"))</f>
        <v>Over 23</v>
      </c>
    </row>
    <row r="740" spans="1:35" x14ac:dyDescent="0.25">
      <c r="A740" s="1">
        <v>44326</v>
      </c>
      <c r="B740" t="s">
        <v>4941</v>
      </c>
      <c r="F740" t="s">
        <v>16</v>
      </c>
      <c r="M740" t="s">
        <v>15</v>
      </c>
      <c r="N740" t="s">
        <v>17</v>
      </c>
      <c r="S740" t="s">
        <v>1</v>
      </c>
      <c r="W740" t="s">
        <v>2</v>
      </c>
      <c r="AG740">
        <f>IF(ISERROR(VLOOKUP(#REF!,Usuarios[],3,FALSE)),0,VLOOKUP(#REF!,Usuarios[],3,FALSE))</f>
        <v>0</v>
      </c>
      <c r="AH740">
        <f>IF(ISERROR(VLOOKUP(#REF!,Usuarios[],2,FALSE)),0,VLOOKUP(#REF!,Usuarios[],2,FALSE))</f>
        <v>0</v>
      </c>
      <c r="AI740" t="str">
        <f>IF(EmocionesIniciales[[#This Row],[Date of Birth]]&gt;=2003,"Under 18", IF(EmocionesIniciales[[#This Row],[Date of Birth]]&gt;=1998,"From 18 to 23","Over 23"))</f>
        <v>Over 23</v>
      </c>
    </row>
    <row r="741" spans="1:35" x14ac:dyDescent="0.25">
      <c r="A741" s="1">
        <v>44326</v>
      </c>
      <c r="B741" t="s">
        <v>4801</v>
      </c>
      <c r="N741" t="s">
        <v>17</v>
      </c>
      <c r="S741" t="s">
        <v>1</v>
      </c>
      <c r="U741" t="s">
        <v>18</v>
      </c>
      <c r="W741" t="s">
        <v>2</v>
      </c>
      <c r="AG741">
        <f>IF(ISERROR(VLOOKUP(#REF!,Usuarios[],3,FALSE)),0,VLOOKUP(#REF!,Usuarios[],3,FALSE))</f>
        <v>0</v>
      </c>
      <c r="AH741">
        <f>IF(ISERROR(VLOOKUP(#REF!,Usuarios[],2,FALSE)),0,VLOOKUP(#REF!,Usuarios[],2,FALSE))</f>
        <v>0</v>
      </c>
      <c r="AI741" t="str">
        <f>IF(EmocionesIniciales[[#This Row],[Date of Birth]]&gt;=2003,"Under 18", IF(EmocionesIniciales[[#This Row],[Date of Birth]]&gt;=1998,"From 18 to 23","Over 23"))</f>
        <v>Over 23</v>
      </c>
    </row>
    <row r="742" spans="1:35" x14ac:dyDescent="0.25">
      <c r="A742" s="1">
        <v>44340</v>
      </c>
      <c r="B742" t="s">
        <v>624</v>
      </c>
      <c r="E742" t="s">
        <v>11</v>
      </c>
      <c r="N742" t="s">
        <v>17</v>
      </c>
      <c r="S742" t="s">
        <v>1</v>
      </c>
      <c r="AG742">
        <f>IF(ISERROR(VLOOKUP(#REF!,Usuarios[],3,FALSE)),0,VLOOKUP(#REF!,Usuarios[],3,FALSE))</f>
        <v>0</v>
      </c>
      <c r="AH742">
        <f>IF(ISERROR(VLOOKUP(#REF!,Usuarios[],2,FALSE)),0,VLOOKUP(#REF!,Usuarios[],2,FALSE))</f>
        <v>0</v>
      </c>
      <c r="AI742" t="str">
        <f>IF(EmocionesIniciales[[#This Row],[Date of Birth]]&gt;=2003,"Under 18", IF(EmocionesIniciales[[#This Row],[Date of Birth]]&gt;=1998,"From 18 to 23","Over 23"))</f>
        <v>Over 23</v>
      </c>
    </row>
    <row r="743" spans="1:35" x14ac:dyDescent="0.25">
      <c r="A743" s="1">
        <v>44354</v>
      </c>
      <c r="B743" t="s">
        <v>4851</v>
      </c>
      <c r="E743" t="s">
        <v>11</v>
      </c>
      <c r="N743" t="s">
        <v>17</v>
      </c>
      <c r="Q743" t="s">
        <v>13</v>
      </c>
      <c r="S743" t="s">
        <v>1</v>
      </c>
      <c r="T743" t="s">
        <v>22</v>
      </c>
      <c r="AG743">
        <f>IF(ISERROR(VLOOKUP(#REF!,Usuarios[],3,FALSE)),0,VLOOKUP(#REF!,Usuarios[],3,FALSE))</f>
        <v>0</v>
      </c>
      <c r="AH743">
        <f>IF(ISERROR(VLOOKUP(#REF!,Usuarios[],2,FALSE)),0,VLOOKUP(#REF!,Usuarios[],2,FALSE))</f>
        <v>0</v>
      </c>
      <c r="AI743" t="str">
        <f>IF(EmocionesIniciales[[#This Row],[Date of Birth]]&gt;=2003,"Under 18", IF(EmocionesIniciales[[#This Row],[Date of Birth]]&gt;=1998,"From 18 to 23","Over 23"))</f>
        <v>Over 23</v>
      </c>
    </row>
    <row r="744" spans="1:35" x14ac:dyDescent="0.25">
      <c r="A744" s="1">
        <v>44354</v>
      </c>
      <c r="B744" t="s">
        <v>4781</v>
      </c>
      <c r="E744" t="s">
        <v>11</v>
      </c>
      <c r="G744" t="s">
        <v>29</v>
      </c>
      <c r="N744" t="s">
        <v>17</v>
      </c>
      <c r="S744" t="s">
        <v>1</v>
      </c>
      <c r="U744" t="s">
        <v>18</v>
      </c>
      <c r="AG744">
        <f>IF(ISERROR(VLOOKUP(#REF!,Usuarios[],3,FALSE)),0,VLOOKUP(#REF!,Usuarios[],3,FALSE))</f>
        <v>0</v>
      </c>
      <c r="AH744">
        <f>IF(ISERROR(VLOOKUP(#REF!,Usuarios[],2,FALSE)),0,VLOOKUP(#REF!,Usuarios[],2,FALSE))</f>
        <v>0</v>
      </c>
      <c r="AI744" t="str">
        <f>IF(EmocionesIniciales[[#This Row],[Date of Birth]]&gt;=2003,"Under 18", IF(EmocionesIniciales[[#This Row],[Date of Birth]]&gt;=1998,"From 18 to 23","Over 23"))</f>
        <v>Over 23</v>
      </c>
    </row>
    <row r="745" spans="1:35" x14ac:dyDescent="0.25">
      <c r="A745" s="1">
        <v>44345</v>
      </c>
      <c r="B745" t="s">
        <v>4731</v>
      </c>
      <c r="N745" t="s">
        <v>17</v>
      </c>
      <c r="Q745" t="s">
        <v>13</v>
      </c>
      <c r="S745" t="s">
        <v>1</v>
      </c>
      <c r="AG745">
        <f>IF(ISERROR(VLOOKUP(#REF!,Usuarios[],3,FALSE)),0,VLOOKUP(#REF!,Usuarios[],3,FALSE))</f>
        <v>0</v>
      </c>
      <c r="AH745">
        <f>IF(ISERROR(VLOOKUP(#REF!,Usuarios[],2,FALSE)),0,VLOOKUP(#REF!,Usuarios[],2,FALSE))</f>
        <v>0</v>
      </c>
      <c r="AI745" t="str">
        <f>IF(EmocionesIniciales[[#This Row],[Date of Birth]]&gt;=2003,"Under 18", IF(EmocionesIniciales[[#This Row],[Date of Birth]]&gt;=1998,"From 18 to 23","Over 23"))</f>
        <v>Over 23</v>
      </c>
    </row>
    <row r="746" spans="1:35" x14ac:dyDescent="0.25">
      <c r="A746" s="1">
        <v>44345</v>
      </c>
      <c r="B746" t="s">
        <v>4731</v>
      </c>
      <c r="N746" t="s">
        <v>17</v>
      </c>
      <c r="Q746" t="s">
        <v>13</v>
      </c>
      <c r="S746" t="s">
        <v>1</v>
      </c>
      <c r="AG746">
        <f>IF(ISERROR(VLOOKUP(#REF!,Usuarios[],3,FALSE)),0,VLOOKUP(#REF!,Usuarios[],3,FALSE))</f>
        <v>0</v>
      </c>
      <c r="AH746">
        <f>IF(ISERROR(VLOOKUP(#REF!,Usuarios[],2,FALSE)),0,VLOOKUP(#REF!,Usuarios[],2,FALSE))</f>
        <v>0</v>
      </c>
      <c r="AI746" t="str">
        <f>IF(EmocionesIniciales[[#This Row],[Date of Birth]]&gt;=2003,"Under 18", IF(EmocionesIniciales[[#This Row],[Date of Birth]]&gt;=1998,"From 18 to 23","Over 23"))</f>
        <v>Over 23</v>
      </c>
    </row>
    <row r="747" spans="1:35" x14ac:dyDescent="0.25">
      <c r="A747" s="1">
        <v>44345</v>
      </c>
      <c r="B747" t="s">
        <v>4731</v>
      </c>
      <c r="N747" t="s">
        <v>17</v>
      </c>
      <c r="Q747" t="s">
        <v>13</v>
      </c>
      <c r="S747" t="s">
        <v>1</v>
      </c>
      <c r="AG747">
        <f>IF(ISERROR(VLOOKUP(#REF!,Usuarios[],3,FALSE)),0,VLOOKUP(#REF!,Usuarios[],3,FALSE))</f>
        <v>0</v>
      </c>
      <c r="AH747">
        <f>IF(ISERROR(VLOOKUP(#REF!,Usuarios[],2,FALSE)),0,VLOOKUP(#REF!,Usuarios[],2,FALSE))</f>
        <v>0</v>
      </c>
      <c r="AI747" t="str">
        <f>IF(EmocionesIniciales[[#This Row],[Date of Birth]]&gt;=2003,"Under 18", IF(EmocionesIniciales[[#This Row],[Date of Birth]]&gt;=1998,"From 18 to 23","Over 23"))</f>
        <v>Over 23</v>
      </c>
    </row>
    <row r="748" spans="1:35" x14ac:dyDescent="0.25">
      <c r="A748" s="1">
        <v>44342</v>
      </c>
      <c r="B748" t="s">
        <v>4799</v>
      </c>
      <c r="K748" t="s">
        <v>23</v>
      </c>
      <c r="N748" t="s">
        <v>17</v>
      </c>
      <c r="S748" t="s">
        <v>1</v>
      </c>
      <c r="T748" t="s">
        <v>22</v>
      </c>
      <c r="AG748">
        <f>IF(ISERROR(VLOOKUP(#REF!,Usuarios[],3,FALSE)),0,VLOOKUP(#REF!,Usuarios[],3,FALSE))</f>
        <v>0</v>
      </c>
      <c r="AH748">
        <f>IF(ISERROR(VLOOKUP(#REF!,Usuarios[],2,FALSE)),0,VLOOKUP(#REF!,Usuarios[],2,FALSE))</f>
        <v>0</v>
      </c>
      <c r="AI748" t="str">
        <f>IF(EmocionesIniciales[[#This Row],[Date of Birth]]&gt;=2003,"Under 18", IF(EmocionesIniciales[[#This Row],[Date of Birth]]&gt;=1998,"From 18 to 23","Over 23"))</f>
        <v>Over 23</v>
      </c>
    </row>
    <row r="749" spans="1:35" x14ac:dyDescent="0.25">
      <c r="A749" s="1">
        <v>44312</v>
      </c>
      <c r="B749" t="s">
        <v>1615</v>
      </c>
      <c r="K749" t="s">
        <v>23</v>
      </c>
      <c r="N749" t="s">
        <v>17</v>
      </c>
      <c r="S749" t="s">
        <v>1</v>
      </c>
      <c r="AG749">
        <f>IF(ISERROR(VLOOKUP(#REF!,Usuarios[],3,FALSE)),0,VLOOKUP(#REF!,Usuarios[],3,FALSE))</f>
        <v>0</v>
      </c>
      <c r="AH749">
        <f>IF(ISERROR(VLOOKUP(#REF!,Usuarios[],2,FALSE)),0,VLOOKUP(#REF!,Usuarios[],2,FALSE))</f>
        <v>0</v>
      </c>
      <c r="AI749" t="str">
        <f>IF(EmocionesIniciales[[#This Row],[Date of Birth]]&gt;=2003,"Under 18", IF(EmocionesIniciales[[#This Row],[Date of Birth]]&gt;=1998,"From 18 to 23","Over 23"))</f>
        <v>Over 23</v>
      </c>
    </row>
    <row r="750" spans="1:35" x14ac:dyDescent="0.25">
      <c r="A750" s="1">
        <v>44312</v>
      </c>
      <c r="B750" t="s">
        <v>1706</v>
      </c>
      <c r="F750" t="s">
        <v>16</v>
      </c>
      <c r="K750" t="s">
        <v>23</v>
      </c>
      <c r="M750" t="s">
        <v>15</v>
      </c>
      <c r="N750" t="s">
        <v>17</v>
      </c>
      <c r="P750" t="s">
        <v>32</v>
      </c>
      <c r="R750" t="s">
        <v>28</v>
      </c>
      <c r="S750" t="s">
        <v>1</v>
      </c>
      <c r="Z750" t="s">
        <v>24</v>
      </c>
      <c r="AG750">
        <f>IF(ISERROR(VLOOKUP(#REF!,Usuarios[],3,FALSE)),0,VLOOKUP(#REF!,Usuarios[],3,FALSE))</f>
        <v>0</v>
      </c>
      <c r="AH750">
        <f>IF(ISERROR(VLOOKUP(#REF!,Usuarios[],2,FALSE)),0,VLOOKUP(#REF!,Usuarios[],2,FALSE))</f>
        <v>0</v>
      </c>
      <c r="AI750" t="str">
        <f>IF(EmocionesIniciales[[#This Row],[Date of Birth]]&gt;=2003,"Under 18", IF(EmocionesIniciales[[#This Row],[Date of Birth]]&gt;=1998,"From 18 to 23","Over 23"))</f>
        <v>Over 23</v>
      </c>
    </row>
    <row r="751" spans="1:35" x14ac:dyDescent="0.25">
      <c r="A751" s="1">
        <v>44326</v>
      </c>
      <c r="B751" t="s">
        <v>4860</v>
      </c>
      <c r="N751" t="s">
        <v>17</v>
      </c>
      <c r="S751" t="s">
        <v>1</v>
      </c>
      <c r="Z751" t="s">
        <v>24</v>
      </c>
      <c r="AG751">
        <f>IF(ISERROR(VLOOKUP(#REF!,Usuarios[],3,FALSE)),0,VLOOKUP(#REF!,Usuarios[],3,FALSE))</f>
        <v>0</v>
      </c>
      <c r="AH751">
        <f>IF(ISERROR(VLOOKUP(#REF!,Usuarios[],2,FALSE)),0,VLOOKUP(#REF!,Usuarios[],2,FALSE))</f>
        <v>0</v>
      </c>
      <c r="AI751" t="str">
        <f>IF(EmocionesIniciales[[#This Row],[Date of Birth]]&gt;=2003,"Under 18", IF(EmocionesIniciales[[#This Row],[Date of Birth]]&gt;=1998,"From 18 to 23","Over 23"))</f>
        <v>Over 23</v>
      </c>
    </row>
    <row r="752" spans="1:35" x14ac:dyDescent="0.25">
      <c r="A752" s="1">
        <v>44354</v>
      </c>
      <c r="B752" t="s">
        <v>4714</v>
      </c>
      <c r="D752" t="s">
        <v>26</v>
      </c>
      <c r="E752" t="s">
        <v>11</v>
      </c>
      <c r="H752" t="s">
        <v>19</v>
      </c>
      <c r="N752" t="s">
        <v>17</v>
      </c>
      <c r="O752" t="s">
        <v>12</v>
      </c>
      <c r="AG752">
        <f>IF(ISERROR(VLOOKUP(#REF!,Usuarios[],3,FALSE)),0,VLOOKUP(#REF!,Usuarios[],3,FALSE))</f>
        <v>0</v>
      </c>
      <c r="AH752">
        <f>IF(ISERROR(VLOOKUP(#REF!,Usuarios[],2,FALSE)),0,VLOOKUP(#REF!,Usuarios[],2,FALSE))</f>
        <v>0</v>
      </c>
      <c r="AI752" t="str">
        <f>IF(EmocionesIniciales[[#This Row],[Date of Birth]]&gt;=2003,"Under 18", IF(EmocionesIniciales[[#This Row],[Date of Birth]]&gt;=1998,"From 18 to 23","Over 23"))</f>
        <v>Over 23</v>
      </c>
    </row>
    <row r="753" spans="1:35" x14ac:dyDescent="0.25">
      <c r="A753" s="1">
        <v>44340</v>
      </c>
      <c r="B753" t="s">
        <v>4696</v>
      </c>
      <c r="E753" t="s">
        <v>11</v>
      </c>
      <c r="N753" t="s">
        <v>17</v>
      </c>
      <c r="O753" t="s">
        <v>12</v>
      </c>
      <c r="AG753">
        <f>IF(ISERROR(VLOOKUP(#REF!,Usuarios[],3,FALSE)),0,VLOOKUP(#REF!,Usuarios[],3,FALSE))</f>
        <v>0</v>
      </c>
      <c r="AH753">
        <f>IF(ISERROR(VLOOKUP(#REF!,Usuarios[],2,FALSE)),0,VLOOKUP(#REF!,Usuarios[],2,FALSE))</f>
        <v>0</v>
      </c>
      <c r="AI753" t="str">
        <f>IF(EmocionesIniciales[[#This Row],[Date of Birth]]&gt;=2003,"Under 18", IF(EmocionesIniciales[[#This Row],[Date of Birth]]&gt;=1998,"From 18 to 23","Over 23"))</f>
        <v>Over 23</v>
      </c>
    </row>
    <row r="754" spans="1:35" x14ac:dyDescent="0.25">
      <c r="A754" s="1">
        <v>44326</v>
      </c>
      <c r="B754" t="s">
        <v>4954</v>
      </c>
      <c r="N754" t="s">
        <v>17</v>
      </c>
      <c r="O754" t="s">
        <v>12</v>
      </c>
      <c r="W754" t="s">
        <v>2</v>
      </c>
      <c r="Y754" t="s">
        <v>0</v>
      </c>
      <c r="AG754">
        <f>IF(ISERROR(VLOOKUP(#REF!,Usuarios[],3,FALSE)),0,VLOOKUP(#REF!,Usuarios[],3,FALSE))</f>
        <v>0</v>
      </c>
      <c r="AH754">
        <f>IF(ISERROR(VLOOKUP(#REF!,Usuarios[],2,FALSE)),0,VLOOKUP(#REF!,Usuarios[],2,FALSE))</f>
        <v>0</v>
      </c>
      <c r="AI754" t="str">
        <f>IF(EmocionesIniciales[[#This Row],[Date of Birth]]&gt;=2003,"Under 18", IF(EmocionesIniciales[[#This Row],[Date of Birth]]&gt;=1998,"From 18 to 23","Over 23"))</f>
        <v>Over 23</v>
      </c>
    </row>
    <row r="755" spans="1:35" x14ac:dyDescent="0.25">
      <c r="A755" s="1">
        <v>44340</v>
      </c>
      <c r="B755" t="s">
        <v>4915</v>
      </c>
      <c r="N755" t="s">
        <v>17</v>
      </c>
      <c r="O755" t="s">
        <v>12</v>
      </c>
      <c r="S755" t="s">
        <v>1</v>
      </c>
      <c r="W755" t="s">
        <v>2</v>
      </c>
      <c r="AG755">
        <f>IF(ISERROR(VLOOKUP(#REF!,Usuarios[],3,FALSE)),0,VLOOKUP(#REF!,Usuarios[],3,FALSE))</f>
        <v>0</v>
      </c>
      <c r="AH755">
        <f>IF(ISERROR(VLOOKUP(#REF!,Usuarios[],2,FALSE)),0,VLOOKUP(#REF!,Usuarios[],2,FALSE))</f>
        <v>0</v>
      </c>
      <c r="AI755" t="str">
        <f>IF(EmocionesIniciales[[#This Row],[Date of Birth]]&gt;=2003,"Under 18", IF(EmocionesIniciales[[#This Row],[Date of Birth]]&gt;=1998,"From 18 to 23","Over 23"))</f>
        <v>Over 23</v>
      </c>
    </row>
    <row r="756" spans="1:35" x14ac:dyDescent="0.25">
      <c r="A756" s="1">
        <v>44312</v>
      </c>
      <c r="B756" t="s">
        <v>1643</v>
      </c>
      <c r="E756" t="s">
        <v>11</v>
      </c>
      <c r="N756" t="s">
        <v>17</v>
      </c>
      <c r="O756" t="s">
        <v>12</v>
      </c>
      <c r="S756" t="s">
        <v>1</v>
      </c>
      <c r="W756" t="s">
        <v>2</v>
      </c>
      <c r="AG756">
        <f>IF(ISERROR(VLOOKUP(#REF!,Usuarios[],3,FALSE)),0,VLOOKUP(#REF!,Usuarios[],3,FALSE))</f>
        <v>0</v>
      </c>
      <c r="AH756">
        <f>IF(ISERROR(VLOOKUP(#REF!,Usuarios[],2,FALSE)),0,VLOOKUP(#REF!,Usuarios[],2,FALSE))</f>
        <v>0</v>
      </c>
      <c r="AI756" t="str">
        <f>IF(EmocionesIniciales[[#This Row],[Date of Birth]]&gt;=2003,"Under 18", IF(EmocionesIniciales[[#This Row],[Date of Birth]]&gt;=1998,"From 18 to 23","Over 23"))</f>
        <v>Over 23</v>
      </c>
    </row>
    <row r="757" spans="1:35" x14ac:dyDescent="0.25">
      <c r="A757" s="1">
        <v>44312</v>
      </c>
      <c r="B757" t="s">
        <v>1748</v>
      </c>
      <c r="E757" t="s">
        <v>11</v>
      </c>
      <c r="F757" t="s">
        <v>16</v>
      </c>
      <c r="N757" t="s">
        <v>17</v>
      </c>
      <c r="O757" t="s">
        <v>12</v>
      </c>
      <c r="Q757" t="s">
        <v>13</v>
      </c>
      <c r="R757" t="s">
        <v>28</v>
      </c>
      <c r="S757" t="s">
        <v>1</v>
      </c>
      <c r="W757" t="s">
        <v>2</v>
      </c>
      <c r="AG757">
        <f>IF(ISERROR(VLOOKUP(#REF!,Usuarios[],3,FALSE)),0,VLOOKUP(#REF!,Usuarios[],3,FALSE))</f>
        <v>0</v>
      </c>
      <c r="AH757">
        <f>IF(ISERROR(VLOOKUP(#REF!,Usuarios[],2,FALSE)),0,VLOOKUP(#REF!,Usuarios[],2,FALSE))</f>
        <v>0</v>
      </c>
      <c r="AI757" t="str">
        <f>IF(EmocionesIniciales[[#This Row],[Date of Birth]]&gt;=2003,"Under 18", IF(EmocionesIniciales[[#This Row],[Date of Birth]]&gt;=1998,"From 18 to 23","Over 23"))</f>
        <v>Over 23</v>
      </c>
    </row>
    <row r="758" spans="1:35" x14ac:dyDescent="0.25">
      <c r="A758" s="1">
        <v>44312</v>
      </c>
      <c r="B758" t="s">
        <v>1820</v>
      </c>
      <c r="D758" t="s">
        <v>26</v>
      </c>
      <c r="H758" t="s">
        <v>19</v>
      </c>
      <c r="I758" t="s">
        <v>4</v>
      </c>
      <c r="K758" t="s">
        <v>23</v>
      </c>
      <c r="N758" t="s">
        <v>17</v>
      </c>
      <c r="O758" t="s">
        <v>12</v>
      </c>
      <c r="Q758" t="s">
        <v>13</v>
      </c>
      <c r="R758" t="s">
        <v>28</v>
      </c>
      <c r="T758" t="s">
        <v>22</v>
      </c>
      <c r="U758" t="s">
        <v>18</v>
      </c>
      <c r="V758" t="s">
        <v>20</v>
      </c>
      <c r="AD758" t="s">
        <v>25</v>
      </c>
      <c r="AG758">
        <f>IF(ISERROR(VLOOKUP(#REF!,Usuarios[],3,FALSE)),0,VLOOKUP(#REF!,Usuarios[],3,FALSE))</f>
        <v>0</v>
      </c>
      <c r="AH758">
        <f>IF(ISERROR(VLOOKUP(#REF!,Usuarios[],2,FALSE)),0,VLOOKUP(#REF!,Usuarios[],2,FALSE))</f>
        <v>0</v>
      </c>
      <c r="AI758" t="str">
        <f>IF(EmocionesIniciales[[#This Row],[Date of Birth]]&gt;=2003,"Under 18", IF(EmocionesIniciales[[#This Row],[Date of Birth]]&gt;=1998,"From 18 to 23","Over 23"))</f>
        <v>Over 23</v>
      </c>
    </row>
    <row r="759" spans="1:35" x14ac:dyDescent="0.25">
      <c r="A759" s="1">
        <v>44312</v>
      </c>
      <c r="B759" t="s">
        <v>1783</v>
      </c>
      <c r="D759" t="s">
        <v>26</v>
      </c>
      <c r="E759" t="s">
        <v>11</v>
      </c>
      <c r="H759" t="s">
        <v>19</v>
      </c>
      <c r="N759" t="s">
        <v>17</v>
      </c>
      <c r="Q759" t="s">
        <v>13</v>
      </c>
      <c r="T759" t="s">
        <v>22</v>
      </c>
      <c r="U759" t="s">
        <v>18</v>
      </c>
      <c r="V759" t="s">
        <v>20</v>
      </c>
      <c r="AD759" t="s">
        <v>25</v>
      </c>
      <c r="AG759">
        <f>IF(ISERROR(VLOOKUP(#REF!,Usuarios[],3,FALSE)),0,VLOOKUP(#REF!,Usuarios[],3,FALSE))</f>
        <v>0</v>
      </c>
      <c r="AH759">
        <f>IF(ISERROR(VLOOKUP(#REF!,Usuarios[],2,FALSE)),0,VLOOKUP(#REF!,Usuarios[],2,FALSE))</f>
        <v>0</v>
      </c>
      <c r="AI759" t="str">
        <f>IF(EmocionesIniciales[[#This Row],[Date of Birth]]&gt;=2003,"Under 18", IF(EmocionesIniciales[[#This Row],[Date of Birth]]&gt;=1998,"From 18 to 23","Over 23"))</f>
        <v>Over 23</v>
      </c>
    </row>
    <row r="760" spans="1:35" x14ac:dyDescent="0.25">
      <c r="A760" s="1">
        <v>44312</v>
      </c>
      <c r="B760" t="s">
        <v>1805</v>
      </c>
      <c r="E760" t="s">
        <v>11</v>
      </c>
      <c r="K760" t="s">
        <v>23</v>
      </c>
      <c r="N760" t="s">
        <v>17</v>
      </c>
      <c r="S760" t="s">
        <v>1</v>
      </c>
      <c r="W760" t="s">
        <v>2</v>
      </c>
      <c r="AD760" t="s">
        <v>25</v>
      </c>
      <c r="AG760">
        <f>IF(ISERROR(VLOOKUP(#REF!,Usuarios[],3,FALSE)),0,VLOOKUP(#REF!,Usuarios[],3,FALSE))</f>
        <v>0</v>
      </c>
      <c r="AH760">
        <f>IF(ISERROR(VLOOKUP(#REF!,Usuarios[],2,FALSE)),0,VLOOKUP(#REF!,Usuarios[],2,FALSE))</f>
        <v>0</v>
      </c>
      <c r="AI760" t="str">
        <f>IF(EmocionesIniciales[[#This Row],[Date of Birth]]&gt;=2003,"Under 18", IF(EmocionesIniciales[[#This Row],[Date of Birth]]&gt;=1998,"From 18 to 23","Over 23"))</f>
        <v>Over 23</v>
      </c>
    </row>
    <row r="761" spans="1:35" x14ac:dyDescent="0.25">
      <c r="A761" s="1">
        <v>44312</v>
      </c>
      <c r="B761" t="s">
        <v>1805</v>
      </c>
      <c r="E761" t="s">
        <v>11</v>
      </c>
      <c r="K761" t="s">
        <v>23</v>
      </c>
      <c r="N761" t="s">
        <v>17</v>
      </c>
      <c r="S761" t="s">
        <v>1</v>
      </c>
      <c r="W761" t="s">
        <v>2</v>
      </c>
      <c r="AD761" t="s">
        <v>25</v>
      </c>
      <c r="AG761">
        <f>IF(ISERROR(VLOOKUP(#REF!,Usuarios[],3,FALSE)),0,VLOOKUP(#REF!,Usuarios[],3,FALSE))</f>
        <v>0</v>
      </c>
      <c r="AH761">
        <f>IF(ISERROR(VLOOKUP(#REF!,Usuarios[],2,FALSE)),0,VLOOKUP(#REF!,Usuarios[],2,FALSE))</f>
        <v>0</v>
      </c>
      <c r="AI761" t="str">
        <f>IF(EmocionesIniciales[[#This Row],[Date of Birth]]&gt;=2003,"Under 18", IF(EmocionesIniciales[[#This Row],[Date of Birth]]&gt;=1998,"From 18 to 23","Over 23"))</f>
        <v>Over 23</v>
      </c>
    </row>
    <row r="762" spans="1:35" x14ac:dyDescent="0.25">
      <c r="A762" s="1">
        <v>44326</v>
      </c>
      <c r="B762" t="s">
        <v>4760</v>
      </c>
      <c r="G762" t="s">
        <v>29</v>
      </c>
      <c r="N762" t="s">
        <v>17</v>
      </c>
      <c r="Z762" t="s">
        <v>24</v>
      </c>
      <c r="AG762">
        <f>IF(ISERROR(VLOOKUP(#REF!,Usuarios[],3,FALSE)),0,VLOOKUP(#REF!,Usuarios[],3,FALSE))</f>
        <v>0</v>
      </c>
      <c r="AH762">
        <f>IF(ISERROR(VLOOKUP(#REF!,Usuarios[],2,FALSE)),0,VLOOKUP(#REF!,Usuarios[],2,FALSE))</f>
        <v>0</v>
      </c>
      <c r="AI762" t="str">
        <f>IF(EmocionesIniciales[[#This Row],[Date of Birth]]&gt;=2003,"Under 18", IF(EmocionesIniciales[[#This Row],[Date of Birth]]&gt;=1998,"From 18 to 23","Over 23"))</f>
        <v>Over 23</v>
      </c>
    </row>
    <row r="763" spans="1:35" x14ac:dyDescent="0.25">
      <c r="A763" s="1">
        <v>44326</v>
      </c>
      <c r="B763" t="s">
        <v>4701</v>
      </c>
      <c r="C763" t="s">
        <v>10</v>
      </c>
      <c r="D763" t="s">
        <v>26</v>
      </c>
      <c r="E763" t="s">
        <v>11</v>
      </c>
      <c r="F763" t="s">
        <v>16</v>
      </c>
      <c r="G763" t="s">
        <v>29</v>
      </c>
      <c r="H763" t="s">
        <v>19</v>
      </c>
      <c r="I763" t="s">
        <v>4</v>
      </c>
      <c r="J763" t="s">
        <v>31</v>
      </c>
      <c r="K763" t="s">
        <v>23</v>
      </c>
      <c r="L763" t="s">
        <v>21</v>
      </c>
      <c r="M763" t="s">
        <v>15</v>
      </c>
      <c r="N763" t="s">
        <v>17</v>
      </c>
      <c r="O763" t="s">
        <v>12</v>
      </c>
      <c r="P763" t="s">
        <v>32</v>
      </c>
      <c r="Q763" t="s">
        <v>13</v>
      </c>
      <c r="R763" t="s">
        <v>28</v>
      </c>
      <c r="S763" t="s">
        <v>1</v>
      </c>
      <c r="T763" t="s">
        <v>22</v>
      </c>
      <c r="U763" t="s">
        <v>18</v>
      </c>
      <c r="V763" t="s">
        <v>20</v>
      </c>
      <c r="W763" t="s">
        <v>2</v>
      </c>
      <c r="X763" t="s">
        <v>534</v>
      </c>
      <c r="Y763" t="s">
        <v>0</v>
      </c>
      <c r="Z763" t="s">
        <v>24</v>
      </c>
      <c r="AA763" t="s">
        <v>535</v>
      </c>
      <c r="AB763" t="s">
        <v>14</v>
      </c>
      <c r="AC763" t="s">
        <v>536</v>
      </c>
      <c r="AD763" t="s">
        <v>25</v>
      </c>
      <c r="AE763" t="s">
        <v>27</v>
      </c>
      <c r="AF763" t="s">
        <v>30</v>
      </c>
      <c r="AG763">
        <f>IF(ISERROR(VLOOKUP(#REF!,Usuarios[],3,FALSE)),0,VLOOKUP(#REF!,Usuarios[],3,FALSE))</f>
        <v>0</v>
      </c>
      <c r="AH763">
        <f>IF(ISERROR(VLOOKUP(#REF!,Usuarios[],2,FALSE)),0,VLOOKUP(#REF!,Usuarios[],2,FALSE))</f>
        <v>0</v>
      </c>
      <c r="AI763" t="str">
        <f>IF(EmocionesIniciales[[#This Row],[Date of Birth]]&gt;=2003,"Under 18", IF(EmocionesIniciales[[#This Row],[Date of Birth]]&gt;=1998,"From 18 to 23","Over 23"))</f>
        <v>Over 23</v>
      </c>
    </row>
    <row r="764" spans="1:35" x14ac:dyDescent="0.25">
      <c r="A764" s="1">
        <v>44326</v>
      </c>
      <c r="B764" t="s">
        <v>4701</v>
      </c>
      <c r="C764" t="s">
        <v>10</v>
      </c>
      <c r="D764" t="s">
        <v>26</v>
      </c>
      <c r="E764" t="s">
        <v>11</v>
      </c>
      <c r="F764" t="s">
        <v>16</v>
      </c>
      <c r="G764" t="s">
        <v>29</v>
      </c>
      <c r="H764" t="s">
        <v>19</v>
      </c>
      <c r="I764" t="s">
        <v>4</v>
      </c>
      <c r="J764" t="s">
        <v>31</v>
      </c>
      <c r="K764" t="s">
        <v>23</v>
      </c>
      <c r="L764" t="s">
        <v>21</v>
      </c>
      <c r="M764" t="s">
        <v>15</v>
      </c>
      <c r="N764" t="s">
        <v>17</v>
      </c>
      <c r="O764" t="s">
        <v>12</v>
      </c>
      <c r="P764" t="s">
        <v>32</v>
      </c>
      <c r="Q764" t="s">
        <v>13</v>
      </c>
      <c r="R764" t="s">
        <v>28</v>
      </c>
      <c r="S764" t="s">
        <v>1</v>
      </c>
      <c r="T764" t="s">
        <v>22</v>
      </c>
      <c r="U764" t="s">
        <v>18</v>
      </c>
      <c r="V764" t="s">
        <v>20</v>
      </c>
      <c r="W764" t="s">
        <v>2</v>
      </c>
      <c r="X764" t="s">
        <v>534</v>
      </c>
      <c r="Y764" t="s">
        <v>0</v>
      </c>
      <c r="Z764" t="s">
        <v>24</v>
      </c>
      <c r="AA764" t="s">
        <v>535</v>
      </c>
      <c r="AB764" t="s">
        <v>14</v>
      </c>
      <c r="AC764" t="s">
        <v>536</v>
      </c>
      <c r="AD764" t="s">
        <v>25</v>
      </c>
      <c r="AE764" t="s">
        <v>27</v>
      </c>
      <c r="AF764" t="s">
        <v>30</v>
      </c>
      <c r="AG764">
        <f>IF(ISERROR(VLOOKUP(#REF!,Usuarios[],3,FALSE)),0,VLOOKUP(#REF!,Usuarios[],3,FALSE))</f>
        <v>0</v>
      </c>
      <c r="AH764">
        <f>IF(ISERROR(VLOOKUP(#REF!,Usuarios[],2,FALSE)),0,VLOOKUP(#REF!,Usuarios[],2,FALSE))</f>
        <v>0</v>
      </c>
      <c r="AI764" t="str">
        <f>IF(EmocionesIniciales[[#This Row],[Date of Birth]]&gt;=2003,"Under 18", IF(EmocionesIniciales[[#This Row],[Date of Birth]]&gt;=1998,"From 18 to 23","Over 23"))</f>
        <v>Over 23</v>
      </c>
    </row>
    <row r="765" spans="1:35" x14ac:dyDescent="0.25">
      <c r="A765" s="1">
        <v>44326</v>
      </c>
      <c r="B765" t="s">
        <v>4701</v>
      </c>
      <c r="C765" t="s">
        <v>10</v>
      </c>
      <c r="D765" t="s">
        <v>26</v>
      </c>
      <c r="E765" t="s">
        <v>11</v>
      </c>
      <c r="F765" t="s">
        <v>16</v>
      </c>
      <c r="G765" t="s">
        <v>29</v>
      </c>
      <c r="H765" t="s">
        <v>19</v>
      </c>
      <c r="I765" t="s">
        <v>4</v>
      </c>
      <c r="J765" t="s">
        <v>31</v>
      </c>
      <c r="K765" t="s">
        <v>23</v>
      </c>
      <c r="L765" t="s">
        <v>21</v>
      </c>
      <c r="M765" t="s">
        <v>15</v>
      </c>
      <c r="N765" t="s">
        <v>17</v>
      </c>
      <c r="O765" t="s">
        <v>12</v>
      </c>
      <c r="P765" t="s">
        <v>32</v>
      </c>
      <c r="Q765" t="s">
        <v>13</v>
      </c>
      <c r="R765" t="s">
        <v>28</v>
      </c>
      <c r="S765" t="s">
        <v>1</v>
      </c>
      <c r="T765" t="s">
        <v>22</v>
      </c>
      <c r="U765" t="s">
        <v>18</v>
      </c>
      <c r="V765" t="s">
        <v>20</v>
      </c>
      <c r="W765" t="s">
        <v>2</v>
      </c>
      <c r="X765" t="s">
        <v>534</v>
      </c>
      <c r="Y765" t="s">
        <v>0</v>
      </c>
      <c r="Z765" t="s">
        <v>24</v>
      </c>
      <c r="AA765" t="s">
        <v>535</v>
      </c>
      <c r="AB765" t="s">
        <v>14</v>
      </c>
      <c r="AC765" t="s">
        <v>536</v>
      </c>
      <c r="AD765" t="s">
        <v>25</v>
      </c>
      <c r="AE765" t="s">
        <v>27</v>
      </c>
      <c r="AF765" t="s">
        <v>30</v>
      </c>
      <c r="AG765">
        <f>IF(ISERROR(VLOOKUP(#REF!,Usuarios[],3,FALSE)),0,VLOOKUP(#REF!,Usuarios[],3,FALSE))</f>
        <v>0</v>
      </c>
      <c r="AH765">
        <f>IF(ISERROR(VLOOKUP(#REF!,Usuarios[],2,FALSE)),0,VLOOKUP(#REF!,Usuarios[],2,FALSE))</f>
        <v>0</v>
      </c>
      <c r="AI765" t="str">
        <f>IF(EmocionesIniciales[[#This Row],[Date of Birth]]&gt;=2003,"Under 18", IF(EmocionesIniciales[[#This Row],[Date of Birth]]&gt;=1998,"From 18 to 23","Over 23"))</f>
        <v>Over 23</v>
      </c>
    </row>
    <row r="766" spans="1:35" x14ac:dyDescent="0.25">
      <c r="A766" s="1">
        <v>44312</v>
      </c>
      <c r="B766" t="s">
        <v>1801</v>
      </c>
      <c r="C766" t="s">
        <v>10</v>
      </c>
      <c r="D766" t="s">
        <v>26</v>
      </c>
      <c r="G766" t="s">
        <v>29</v>
      </c>
      <c r="I766" t="s">
        <v>4</v>
      </c>
      <c r="N766" t="s">
        <v>17</v>
      </c>
      <c r="O766" t="s">
        <v>12</v>
      </c>
      <c r="S766" t="s">
        <v>1</v>
      </c>
      <c r="V766" t="s">
        <v>20</v>
      </c>
      <c r="W766" t="s">
        <v>2</v>
      </c>
      <c r="Y766" t="s">
        <v>0</v>
      </c>
      <c r="AD766" t="s">
        <v>25</v>
      </c>
      <c r="AG766">
        <f>IF(ISERROR(VLOOKUP(#REF!,Usuarios[],3,FALSE)),0,VLOOKUP(#REF!,Usuarios[],3,FALSE))</f>
        <v>0</v>
      </c>
      <c r="AH766">
        <f>IF(ISERROR(VLOOKUP(#REF!,Usuarios[],2,FALSE)),0,VLOOKUP(#REF!,Usuarios[],2,FALSE))</f>
        <v>0</v>
      </c>
      <c r="AI766" t="str">
        <f>IF(EmocionesIniciales[[#This Row],[Date of Birth]]&gt;=2003,"Under 18", IF(EmocionesIniciales[[#This Row],[Date of Birth]]&gt;=1998,"From 18 to 23","Over 23"))</f>
        <v>Over 23</v>
      </c>
    </row>
    <row r="767" spans="1:35" x14ac:dyDescent="0.25">
      <c r="A767" s="1">
        <v>44326</v>
      </c>
      <c r="B767" t="s">
        <v>4858</v>
      </c>
      <c r="J767" t="s">
        <v>31</v>
      </c>
      <c r="AG767">
        <f>IF(ISERROR(VLOOKUP(#REF!,Usuarios[],3,FALSE)),0,VLOOKUP(#REF!,Usuarios[],3,FALSE))</f>
        <v>0</v>
      </c>
      <c r="AH767">
        <f>IF(ISERROR(VLOOKUP(#REF!,Usuarios[],2,FALSE)),0,VLOOKUP(#REF!,Usuarios[],2,FALSE))</f>
        <v>0</v>
      </c>
      <c r="AI767" t="str">
        <f>IF(EmocionesIniciales[[#This Row],[Date of Birth]]&gt;=2003,"Under 18", IF(EmocionesIniciales[[#This Row],[Date of Birth]]&gt;=1998,"From 18 to 23","Over 23"))</f>
        <v>Over 23</v>
      </c>
    </row>
    <row r="768" spans="1:35" x14ac:dyDescent="0.25">
      <c r="A768" s="1">
        <v>44340</v>
      </c>
      <c r="B768" t="s">
        <v>4929</v>
      </c>
      <c r="J768" t="s">
        <v>31</v>
      </c>
      <c r="S768" t="s">
        <v>1</v>
      </c>
      <c r="AG768">
        <f>IF(ISERROR(VLOOKUP(#REF!,Usuarios[],3,FALSE)),0,VLOOKUP(#REF!,Usuarios[],3,FALSE))</f>
        <v>0</v>
      </c>
      <c r="AH768">
        <f>IF(ISERROR(VLOOKUP(#REF!,Usuarios[],2,FALSE)),0,VLOOKUP(#REF!,Usuarios[],2,FALSE))</f>
        <v>0</v>
      </c>
      <c r="AI768" t="str">
        <f>IF(EmocionesIniciales[[#This Row],[Date of Birth]]&gt;=2003,"Under 18", IF(EmocionesIniciales[[#This Row],[Date of Birth]]&gt;=1998,"From 18 to 23","Over 23"))</f>
        <v>Over 23</v>
      </c>
    </row>
    <row r="769" spans="1:35" x14ac:dyDescent="0.25">
      <c r="A769" s="1">
        <v>44312</v>
      </c>
      <c r="B769" t="s">
        <v>1640</v>
      </c>
      <c r="E769" t="s">
        <v>11</v>
      </c>
      <c r="K769" t="s">
        <v>23</v>
      </c>
      <c r="M769" t="s">
        <v>15</v>
      </c>
      <c r="P769" t="s">
        <v>32</v>
      </c>
      <c r="Q769" t="s">
        <v>13</v>
      </c>
      <c r="S769" t="s">
        <v>1</v>
      </c>
      <c r="W769" t="s">
        <v>2</v>
      </c>
      <c r="Y769" t="s">
        <v>0</v>
      </c>
      <c r="Z769" t="s">
        <v>24</v>
      </c>
      <c r="AA769" t="s">
        <v>535</v>
      </c>
      <c r="AB769" t="s">
        <v>14</v>
      </c>
      <c r="AG769">
        <f>IF(ISERROR(VLOOKUP(#REF!,Usuarios[],3,FALSE)),0,VLOOKUP(#REF!,Usuarios[],3,FALSE))</f>
        <v>0</v>
      </c>
      <c r="AH769">
        <f>IF(ISERROR(VLOOKUP(#REF!,Usuarios[],2,FALSE)),0,VLOOKUP(#REF!,Usuarios[],2,FALSE))</f>
        <v>0</v>
      </c>
      <c r="AI769" t="str">
        <f>IF(EmocionesIniciales[[#This Row],[Date of Birth]]&gt;=2003,"Under 18", IF(EmocionesIniciales[[#This Row],[Date of Birth]]&gt;=1998,"From 18 to 23","Over 23"))</f>
        <v>Over 23</v>
      </c>
    </row>
    <row r="770" spans="1:35" x14ac:dyDescent="0.25">
      <c r="A770" s="1">
        <v>44312</v>
      </c>
      <c r="B770" t="s">
        <v>1642</v>
      </c>
      <c r="E770" t="s">
        <v>11</v>
      </c>
      <c r="F770" t="s">
        <v>16</v>
      </c>
      <c r="K770" t="s">
        <v>23</v>
      </c>
      <c r="M770" t="s">
        <v>15</v>
      </c>
      <c r="P770" t="s">
        <v>32</v>
      </c>
      <c r="Q770" t="s">
        <v>13</v>
      </c>
      <c r="S770" t="s">
        <v>1</v>
      </c>
      <c r="W770" t="s">
        <v>2</v>
      </c>
      <c r="Y770" t="s">
        <v>0</v>
      </c>
      <c r="Z770" t="s">
        <v>24</v>
      </c>
      <c r="AG770">
        <f>IF(ISERROR(VLOOKUP(#REF!,Usuarios[],3,FALSE)),0,VLOOKUP(#REF!,Usuarios[],3,FALSE))</f>
        <v>0</v>
      </c>
      <c r="AH770">
        <f>IF(ISERROR(VLOOKUP(#REF!,Usuarios[],2,FALSE)),0,VLOOKUP(#REF!,Usuarios[],2,FALSE))</f>
        <v>0</v>
      </c>
      <c r="AI770" t="str">
        <f>IF(EmocionesIniciales[[#This Row],[Date of Birth]]&gt;=2003,"Under 18", IF(EmocionesIniciales[[#This Row],[Date of Birth]]&gt;=1998,"From 18 to 23","Over 23"))</f>
        <v>Over 23</v>
      </c>
    </row>
    <row r="771" spans="1:35" x14ac:dyDescent="0.25">
      <c r="A771" s="1">
        <v>44312</v>
      </c>
      <c r="B771" t="s">
        <v>1641</v>
      </c>
      <c r="E771" t="s">
        <v>11</v>
      </c>
      <c r="F771" t="s">
        <v>16</v>
      </c>
      <c r="K771" t="s">
        <v>23</v>
      </c>
      <c r="M771" t="s">
        <v>15</v>
      </c>
      <c r="P771" t="s">
        <v>32</v>
      </c>
      <c r="Q771" t="s">
        <v>13</v>
      </c>
      <c r="S771" t="s">
        <v>1</v>
      </c>
      <c r="W771" t="s">
        <v>2</v>
      </c>
      <c r="Y771" t="s">
        <v>0</v>
      </c>
      <c r="Z771" t="s">
        <v>24</v>
      </c>
      <c r="AA771" t="s">
        <v>535</v>
      </c>
      <c r="AG771">
        <f>IF(ISERROR(VLOOKUP(#REF!,Usuarios[],3,FALSE)),0,VLOOKUP(#REF!,Usuarios[],3,FALSE))</f>
        <v>0</v>
      </c>
      <c r="AH771">
        <f>IF(ISERROR(VLOOKUP(#REF!,Usuarios[],2,FALSE)),0,VLOOKUP(#REF!,Usuarios[],2,FALSE))</f>
        <v>0</v>
      </c>
      <c r="AI771" t="str">
        <f>IF(EmocionesIniciales[[#This Row],[Date of Birth]]&gt;=2003,"Under 18", IF(EmocionesIniciales[[#This Row],[Date of Birth]]&gt;=1998,"From 18 to 23","Over 23"))</f>
        <v>Over 23</v>
      </c>
    </row>
    <row r="772" spans="1:35" x14ac:dyDescent="0.25">
      <c r="A772" s="1">
        <v>44326</v>
      </c>
      <c r="B772" t="s">
        <v>4680</v>
      </c>
      <c r="S772" t="s">
        <v>1</v>
      </c>
      <c r="AG772">
        <f>IF(ISERROR(VLOOKUP(#REF!,Usuarios[],3,FALSE)),0,VLOOKUP(#REF!,Usuarios[],3,FALSE))</f>
        <v>0</v>
      </c>
      <c r="AH772">
        <f>IF(ISERROR(VLOOKUP(#REF!,Usuarios[],2,FALSE)),0,VLOOKUP(#REF!,Usuarios[],2,FALSE))</f>
        <v>0</v>
      </c>
      <c r="AI772" t="str">
        <f>IF(EmocionesIniciales[[#This Row],[Date of Birth]]&gt;=2003,"Under 18", IF(EmocionesIniciales[[#This Row],[Date of Birth]]&gt;=1998,"From 18 to 23","Over 23"))</f>
        <v>Over 23</v>
      </c>
    </row>
    <row r="773" spans="1:35" x14ac:dyDescent="0.25">
      <c r="A773" s="1">
        <v>44340</v>
      </c>
      <c r="B773" t="s">
        <v>4680</v>
      </c>
      <c r="S773" t="s">
        <v>1</v>
      </c>
      <c r="AG773">
        <f>IF(ISERROR(VLOOKUP(#REF!,Usuarios[],3,FALSE)),0,VLOOKUP(#REF!,Usuarios[],3,FALSE))</f>
        <v>0</v>
      </c>
      <c r="AH773">
        <f>IF(ISERROR(VLOOKUP(#REF!,Usuarios[],2,FALSE)),0,VLOOKUP(#REF!,Usuarios[],2,FALSE))</f>
        <v>0</v>
      </c>
      <c r="AI773" t="str">
        <f>IF(EmocionesIniciales[[#This Row],[Date of Birth]]&gt;=2003,"Under 18", IF(EmocionesIniciales[[#This Row],[Date of Birth]]&gt;=1998,"From 18 to 23","Over 23"))</f>
        <v>Over 23</v>
      </c>
    </row>
    <row r="774" spans="1:35" x14ac:dyDescent="0.25">
      <c r="A774" s="1">
        <v>44340</v>
      </c>
      <c r="B774" t="s">
        <v>4672</v>
      </c>
      <c r="E774" t="s">
        <v>11</v>
      </c>
      <c r="S774" t="s">
        <v>1</v>
      </c>
      <c r="W774" t="s">
        <v>2</v>
      </c>
      <c r="AG774">
        <f>IF(ISERROR(VLOOKUP(#REF!,Usuarios[],3,FALSE)),0,VLOOKUP(#REF!,Usuarios[],3,FALSE))</f>
        <v>0</v>
      </c>
      <c r="AH774">
        <f>IF(ISERROR(VLOOKUP(#REF!,Usuarios[],2,FALSE)),0,VLOOKUP(#REF!,Usuarios[],2,FALSE))</f>
        <v>0</v>
      </c>
      <c r="AI774" t="str">
        <f>IF(EmocionesIniciales[[#This Row],[Date of Birth]]&gt;=2003,"Under 18", IF(EmocionesIniciales[[#This Row],[Date of Birth]]&gt;=1998,"From 18 to 23","Over 23"))</f>
        <v>Over 23</v>
      </c>
    </row>
    <row r="775" spans="1:35" x14ac:dyDescent="0.25">
      <c r="A775" s="1">
        <v>44326</v>
      </c>
      <c r="B775" t="s">
        <v>4672</v>
      </c>
      <c r="E775" t="s">
        <v>11</v>
      </c>
      <c r="S775" t="s">
        <v>1</v>
      </c>
      <c r="W775" t="s">
        <v>2</v>
      </c>
      <c r="AG775">
        <f>IF(ISERROR(VLOOKUP(#REF!,Usuarios[],3,FALSE)),0,VLOOKUP(#REF!,Usuarios[],3,FALSE))</f>
        <v>0</v>
      </c>
      <c r="AH775">
        <f>IF(ISERROR(VLOOKUP(#REF!,Usuarios[],2,FALSE)),0,VLOOKUP(#REF!,Usuarios[],2,FALSE))</f>
        <v>0</v>
      </c>
      <c r="AI775" t="str">
        <f>IF(EmocionesIniciales[[#This Row],[Date of Birth]]&gt;=2003,"Under 18", IF(EmocionesIniciales[[#This Row],[Date of Birth]]&gt;=1998,"From 18 to 23","Over 23"))</f>
        <v>Over 23</v>
      </c>
    </row>
    <row r="776" spans="1:35" x14ac:dyDescent="0.25">
      <c r="A776" s="1">
        <v>44340</v>
      </c>
      <c r="B776" t="s">
        <v>4672</v>
      </c>
      <c r="E776" t="s">
        <v>11</v>
      </c>
      <c r="S776" t="s">
        <v>1</v>
      </c>
      <c r="W776" t="s">
        <v>2</v>
      </c>
      <c r="AG776">
        <f>IF(ISERROR(VLOOKUP(#REF!,Usuarios[],3,FALSE)),0,VLOOKUP(#REF!,Usuarios[],3,FALSE))</f>
        <v>0</v>
      </c>
      <c r="AH776">
        <f>IF(ISERROR(VLOOKUP(#REF!,Usuarios[],2,FALSE)),0,VLOOKUP(#REF!,Usuarios[],2,FALSE))</f>
        <v>0</v>
      </c>
      <c r="AI776" t="str">
        <f>IF(EmocionesIniciales[[#This Row],[Date of Birth]]&gt;=2003,"Under 18", IF(EmocionesIniciales[[#This Row],[Date of Birth]]&gt;=1998,"From 18 to 23","Over 23"))</f>
        <v>Over 23</v>
      </c>
    </row>
    <row r="777" spans="1:35" x14ac:dyDescent="0.25">
      <c r="A777" s="1">
        <v>44354</v>
      </c>
      <c r="B777" t="s">
        <v>4750</v>
      </c>
      <c r="E777" t="s">
        <v>11</v>
      </c>
      <c r="M777" t="s">
        <v>15</v>
      </c>
      <c r="S777" t="s">
        <v>1</v>
      </c>
      <c r="W777" t="s">
        <v>2</v>
      </c>
      <c r="AG777">
        <f>IF(ISERROR(VLOOKUP(#REF!,Usuarios[],3,FALSE)),0,VLOOKUP(#REF!,Usuarios[],3,FALSE))</f>
        <v>0</v>
      </c>
      <c r="AH777">
        <f>IF(ISERROR(VLOOKUP(#REF!,Usuarios[],2,FALSE)),0,VLOOKUP(#REF!,Usuarios[],2,FALSE))</f>
        <v>0</v>
      </c>
      <c r="AI777" t="str">
        <f>IF(EmocionesIniciales[[#This Row],[Date of Birth]]&gt;=2003,"Under 18", IF(EmocionesIniciales[[#This Row],[Date of Birth]]&gt;=1998,"From 18 to 23","Over 23"))</f>
        <v>Over 23</v>
      </c>
    </row>
    <row r="778" spans="1:35" x14ac:dyDescent="0.25">
      <c r="A778" s="1">
        <v>44340</v>
      </c>
      <c r="B778" t="s">
        <v>4802</v>
      </c>
      <c r="E778" t="s">
        <v>11</v>
      </c>
      <c r="K778" t="s">
        <v>23</v>
      </c>
      <c r="M778" t="s">
        <v>15</v>
      </c>
      <c r="S778" t="s">
        <v>1</v>
      </c>
      <c r="W778" t="s">
        <v>2</v>
      </c>
      <c r="AG778">
        <f>IF(ISERROR(VLOOKUP(#REF!,Usuarios[],3,FALSE)),0,VLOOKUP(#REF!,Usuarios[],3,FALSE))</f>
        <v>0</v>
      </c>
      <c r="AH778">
        <f>IF(ISERROR(VLOOKUP(#REF!,Usuarios[],2,FALSE)),0,VLOOKUP(#REF!,Usuarios[],2,FALSE))</f>
        <v>0</v>
      </c>
      <c r="AI778" t="str">
        <f>IF(EmocionesIniciales[[#This Row],[Date of Birth]]&gt;=2003,"Under 18", IF(EmocionesIniciales[[#This Row],[Date of Birth]]&gt;=1998,"From 18 to 23","Over 23"))</f>
        <v>Over 23</v>
      </c>
    </row>
    <row r="779" spans="1:35" x14ac:dyDescent="0.25">
      <c r="A779" s="1">
        <v>44312</v>
      </c>
      <c r="B779" t="s">
        <v>1689</v>
      </c>
      <c r="E779" t="s">
        <v>11</v>
      </c>
      <c r="S779" t="s">
        <v>1</v>
      </c>
      <c r="V779" t="s">
        <v>20</v>
      </c>
      <c r="AG779">
        <f>IF(ISERROR(VLOOKUP(#REF!,Usuarios[],3,FALSE)),0,VLOOKUP(#REF!,Usuarios[],3,FALSE))</f>
        <v>0</v>
      </c>
      <c r="AH779">
        <f>IF(ISERROR(VLOOKUP(#REF!,Usuarios[],2,FALSE)),0,VLOOKUP(#REF!,Usuarios[],2,FALSE))</f>
        <v>0</v>
      </c>
      <c r="AI779" t="str">
        <f>IF(EmocionesIniciales[[#This Row],[Date of Birth]]&gt;=2003,"Under 18", IF(EmocionesIniciales[[#This Row],[Date of Birth]]&gt;=1998,"From 18 to 23","Over 23"))</f>
        <v>Over 23</v>
      </c>
    </row>
    <row r="780" spans="1:35" x14ac:dyDescent="0.25">
      <c r="A780" s="1">
        <v>44312</v>
      </c>
      <c r="B780" t="s">
        <v>1596</v>
      </c>
      <c r="E780" t="s">
        <v>11</v>
      </c>
      <c r="Q780" t="s">
        <v>13</v>
      </c>
      <c r="R780" t="s">
        <v>28</v>
      </c>
      <c r="S780" t="s">
        <v>1</v>
      </c>
      <c r="AG780">
        <f>IF(ISERROR(VLOOKUP(#REF!,Usuarios[],3,FALSE)),0,VLOOKUP(#REF!,Usuarios[],3,FALSE))</f>
        <v>0</v>
      </c>
      <c r="AH780">
        <f>IF(ISERROR(VLOOKUP(#REF!,Usuarios[],2,FALSE)),0,VLOOKUP(#REF!,Usuarios[],2,FALSE))</f>
        <v>0</v>
      </c>
      <c r="AI780" t="str">
        <f>IF(EmocionesIniciales[[#This Row],[Date of Birth]]&gt;=2003,"Under 18", IF(EmocionesIniciales[[#This Row],[Date of Birth]]&gt;=1998,"From 18 to 23","Over 23"))</f>
        <v>Over 23</v>
      </c>
    </row>
    <row r="781" spans="1:35" x14ac:dyDescent="0.25">
      <c r="A781" s="1">
        <v>44312</v>
      </c>
      <c r="B781" t="s">
        <v>1772</v>
      </c>
      <c r="E781" t="s">
        <v>11</v>
      </c>
      <c r="F781" t="s">
        <v>16</v>
      </c>
      <c r="S781" t="s">
        <v>1</v>
      </c>
      <c r="AG781">
        <f>IF(ISERROR(VLOOKUP(#REF!,Usuarios[],3,FALSE)),0,VLOOKUP(#REF!,Usuarios[],3,FALSE))</f>
        <v>0</v>
      </c>
      <c r="AH781">
        <f>IF(ISERROR(VLOOKUP(#REF!,Usuarios[],2,FALSE)),0,VLOOKUP(#REF!,Usuarios[],2,FALSE))</f>
        <v>0</v>
      </c>
      <c r="AI781" t="str">
        <f>IF(EmocionesIniciales[[#This Row],[Date of Birth]]&gt;=2003,"Under 18", IF(EmocionesIniciales[[#This Row],[Date of Birth]]&gt;=1998,"From 18 to 23","Over 23"))</f>
        <v>Over 23</v>
      </c>
    </row>
    <row r="782" spans="1:35" x14ac:dyDescent="0.25">
      <c r="A782" s="1">
        <v>44326</v>
      </c>
      <c r="B782" t="s">
        <v>4779</v>
      </c>
      <c r="E782" t="s">
        <v>11</v>
      </c>
      <c r="S782" t="s">
        <v>1</v>
      </c>
      <c r="U782" t="s">
        <v>18</v>
      </c>
      <c r="AG782">
        <f>IF(ISERROR(VLOOKUP(#REF!,Usuarios[],3,FALSE)),0,VLOOKUP(#REF!,Usuarios[],3,FALSE))</f>
        <v>0</v>
      </c>
      <c r="AH782">
        <f>IF(ISERROR(VLOOKUP(#REF!,Usuarios[],2,FALSE)),0,VLOOKUP(#REF!,Usuarios[],2,FALSE))</f>
        <v>0</v>
      </c>
      <c r="AI782" t="str">
        <f>IF(EmocionesIniciales[[#This Row],[Date of Birth]]&gt;=2003,"Under 18", IF(EmocionesIniciales[[#This Row],[Date of Birth]]&gt;=1998,"From 18 to 23","Over 23"))</f>
        <v>Over 23</v>
      </c>
    </row>
    <row r="783" spans="1:35" x14ac:dyDescent="0.25">
      <c r="A783" s="1">
        <v>44312</v>
      </c>
      <c r="B783" t="s">
        <v>1663</v>
      </c>
      <c r="E783" t="s">
        <v>11</v>
      </c>
      <c r="M783" t="s">
        <v>15</v>
      </c>
      <c r="S783" t="s">
        <v>1</v>
      </c>
      <c r="U783" t="s">
        <v>18</v>
      </c>
      <c r="AG783">
        <f>IF(ISERROR(VLOOKUP(#REF!,Usuarios[],3,FALSE)),0,VLOOKUP(#REF!,Usuarios[],3,FALSE))</f>
        <v>0</v>
      </c>
      <c r="AH783">
        <f>IF(ISERROR(VLOOKUP(#REF!,Usuarios[],2,FALSE)),0,VLOOKUP(#REF!,Usuarios[],2,FALSE))</f>
        <v>0</v>
      </c>
      <c r="AI783" t="str">
        <f>IF(EmocionesIniciales[[#This Row],[Date of Birth]]&gt;=2003,"Under 18", IF(EmocionesIniciales[[#This Row],[Date of Birth]]&gt;=1998,"From 18 to 23","Over 23"))</f>
        <v>Over 23</v>
      </c>
    </row>
    <row r="784" spans="1:35" x14ac:dyDescent="0.25">
      <c r="A784" s="1">
        <v>44340</v>
      </c>
      <c r="B784" t="s">
        <v>4747</v>
      </c>
      <c r="E784" t="s">
        <v>11</v>
      </c>
      <c r="K784" t="s">
        <v>23</v>
      </c>
      <c r="R784" t="s">
        <v>28</v>
      </c>
      <c r="S784" t="s">
        <v>1</v>
      </c>
      <c r="AG784">
        <f>IF(ISERROR(VLOOKUP(#REF!,Usuarios[],3,FALSE)),0,VLOOKUP(#REF!,Usuarios[],3,FALSE))</f>
        <v>0</v>
      </c>
      <c r="AH784">
        <f>IF(ISERROR(VLOOKUP(#REF!,Usuarios[],2,FALSE)),0,VLOOKUP(#REF!,Usuarios[],2,FALSE))</f>
        <v>0</v>
      </c>
      <c r="AI784" t="str">
        <f>IF(EmocionesIniciales[[#This Row],[Date of Birth]]&gt;=2003,"Under 18", IF(EmocionesIniciales[[#This Row],[Date of Birth]]&gt;=1998,"From 18 to 23","Over 23"))</f>
        <v>Over 23</v>
      </c>
    </row>
    <row r="785" spans="1:35" x14ac:dyDescent="0.25">
      <c r="A785" s="1">
        <v>44340</v>
      </c>
      <c r="B785" t="s">
        <v>4670</v>
      </c>
      <c r="F785" t="s">
        <v>16</v>
      </c>
      <c r="S785" t="s">
        <v>1</v>
      </c>
      <c r="AG785">
        <f>IF(ISERROR(VLOOKUP(#REF!,Usuarios[],3,FALSE)),0,VLOOKUP(#REF!,Usuarios[],3,FALSE))</f>
        <v>0</v>
      </c>
      <c r="AH785">
        <f>IF(ISERROR(VLOOKUP(#REF!,Usuarios[],2,FALSE)),0,VLOOKUP(#REF!,Usuarios[],2,FALSE))</f>
        <v>0</v>
      </c>
      <c r="AI785" t="str">
        <f>IF(EmocionesIniciales[[#This Row],[Date of Birth]]&gt;=2003,"Under 18", IF(EmocionesIniciales[[#This Row],[Date of Birth]]&gt;=1998,"From 18 to 23","Over 23"))</f>
        <v>Over 23</v>
      </c>
    </row>
    <row r="786" spans="1:35" x14ac:dyDescent="0.25">
      <c r="A786" s="1">
        <v>44340</v>
      </c>
      <c r="B786" t="s">
        <v>4670</v>
      </c>
      <c r="F786" t="s">
        <v>16</v>
      </c>
      <c r="S786" t="s">
        <v>1</v>
      </c>
      <c r="AG786">
        <f>IF(ISERROR(VLOOKUP(#REF!,Usuarios[],3,FALSE)),0,VLOOKUP(#REF!,Usuarios[],3,FALSE))</f>
        <v>0</v>
      </c>
      <c r="AH786">
        <f>IF(ISERROR(VLOOKUP(#REF!,Usuarios[],2,FALSE)),0,VLOOKUP(#REF!,Usuarios[],2,FALSE))</f>
        <v>0</v>
      </c>
      <c r="AI786" t="str">
        <f>IF(EmocionesIniciales[[#This Row],[Date of Birth]]&gt;=2003,"Under 18", IF(EmocionesIniciales[[#This Row],[Date of Birth]]&gt;=1998,"From 18 to 23","Over 23"))</f>
        <v>Over 23</v>
      </c>
    </row>
    <row r="787" spans="1:35" x14ac:dyDescent="0.25">
      <c r="A787" s="1">
        <v>44326</v>
      </c>
      <c r="B787" t="s">
        <v>4961</v>
      </c>
      <c r="H787" t="s">
        <v>19</v>
      </c>
      <c r="P787" t="s">
        <v>32</v>
      </c>
      <c r="S787" t="s">
        <v>1</v>
      </c>
      <c r="V787" t="s">
        <v>20</v>
      </c>
      <c r="AE787" t="s">
        <v>27</v>
      </c>
      <c r="AG787">
        <f>IF(ISERROR(VLOOKUP(#REF!,Usuarios[],3,FALSE)),0,VLOOKUP(#REF!,Usuarios[],3,FALSE))</f>
        <v>0</v>
      </c>
      <c r="AH787">
        <f>IF(ISERROR(VLOOKUP(#REF!,Usuarios[],2,FALSE)),0,VLOOKUP(#REF!,Usuarios[],2,FALSE))</f>
        <v>0</v>
      </c>
      <c r="AI787" t="str">
        <f>IF(EmocionesIniciales[[#This Row],[Date of Birth]]&gt;=2003,"Under 18", IF(EmocionesIniciales[[#This Row],[Date of Birth]]&gt;=1998,"From 18 to 23","Over 23"))</f>
        <v>Over 23</v>
      </c>
    </row>
    <row r="788" spans="1:35" x14ac:dyDescent="0.25">
      <c r="A788" s="1">
        <v>44326</v>
      </c>
      <c r="B788" t="s">
        <v>4699</v>
      </c>
      <c r="T788" t="s">
        <v>22</v>
      </c>
      <c r="AG788">
        <f>IF(ISERROR(VLOOKUP(#REF!,Usuarios[],3,FALSE)),0,VLOOKUP(#REF!,Usuarios[],3,FALSE))</f>
        <v>0</v>
      </c>
      <c r="AH788">
        <f>IF(ISERROR(VLOOKUP(#REF!,Usuarios[],2,FALSE)),0,VLOOKUP(#REF!,Usuarios[],2,FALSE))</f>
        <v>0</v>
      </c>
      <c r="AI788" t="str">
        <f>IF(EmocionesIniciales[[#This Row],[Date of Birth]]&gt;=2003,"Under 18", IF(EmocionesIniciales[[#This Row],[Date of Birth]]&gt;=1998,"From 18 to 23","Over 23"))</f>
        <v>Over 23</v>
      </c>
    </row>
    <row r="789" spans="1:35" x14ac:dyDescent="0.25">
      <c r="A789" s="1">
        <v>44340</v>
      </c>
      <c r="B789" t="s">
        <v>4765</v>
      </c>
      <c r="G789" t="s">
        <v>29</v>
      </c>
      <c r="K789" t="s">
        <v>23</v>
      </c>
      <c r="R789" t="s">
        <v>28</v>
      </c>
      <c r="T789" t="s">
        <v>22</v>
      </c>
      <c r="V789" t="s">
        <v>20</v>
      </c>
      <c r="AA789" t="s">
        <v>535</v>
      </c>
      <c r="AE789" t="s">
        <v>27</v>
      </c>
      <c r="AG789">
        <f>IF(ISERROR(VLOOKUP(#REF!,Usuarios[],3,FALSE)),0,VLOOKUP(#REF!,Usuarios[],3,FALSE))</f>
        <v>0</v>
      </c>
      <c r="AH789">
        <f>IF(ISERROR(VLOOKUP(#REF!,Usuarios[],2,FALSE)),0,VLOOKUP(#REF!,Usuarios[],2,FALSE))</f>
        <v>0</v>
      </c>
      <c r="AI789" t="str">
        <f>IF(EmocionesIniciales[[#This Row],[Date of Birth]]&gt;=2003,"Under 18", IF(EmocionesIniciales[[#This Row],[Date of Birth]]&gt;=1998,"From 18 to 23","Over 23"))</f>
        <v>Over 23</v>
      </c>
    </row>
    <row r="790" spans="1:35" x14ac:dyDescent="0.25">
      <c r="A790" s="1">
        <v>44326</v>
      </c>
      <c r="B790" t="s">
        <v>4669</v>
      </c>
      <c r="G790" t="s">
        <v>29</v>
      </c>
      <c r="T790" t="s">
        <v>22</v>
      </c>
      <c r="AG790">
        <f>IF(ISERROR(VLOOKUP(#REF!,Usuarios[],3,FALSE)),0,VLOOKUP(#REF!,Usuarios[],3,FALSE))</f>
        <v>0</v>
      </c>
      <c r="AH790">
        <f>IF(ISERROR(VLOOKUP(#REF!,Usuarios[],2,FALSE)),0,VLOOKUP(#REF!,Usuarios[],2,FALSE))</f>
        <v>0</v>
      </c>
      <c r="AI790" t="str">
        <f>IF(EmocionesIniciales[[#This Row],[Date of Birth]]&gt;=2003,"Under 18", IF(EmocionesIniciales[[#This Row],[Date of Birth]]&gt;=1998,"From 18 to 23","Over 23"))</f>
        <v>Over 23</v>
      </c>
    </row>
    <row r="791" spans="1:35" x14ac:dyDescent="0.25">
      <c r="A791" s="1">
        <v>44354</v>
      </c>
      <c r="B791" t="s">
        <v>4698</v>
      </c>
      <c r="O791" t="s">
        <v>12</v>
      </c>
      <c r="V791" t="s">
        <v>20</v>
      </c>
      <c r="AG791">
        <f>IF(ISERROR(VLOOKUP(#REF!,Usuarios[],3,FALSE)),0,VLOOKUP(#REF!,Usuarios[],3,FALSE))</f>
        <v>0</v>
      </c>
      <c r="AH791">
        <f>IF(ISERROR(VLOOKUP(#REF!,Usuarios[],2,FALSE)),0,VLOOKUP(#REF!,Usuarios[],2,FALSE))</f>
        <v>0</v>
      </c>
      <c r="AI791" t="str">
        <f>IF(EmocionesIniciales[[#This Row],[Date of Birth]]&gt;=2003,"Under 18", IF(EmocionesIniciales[[#This Row],[Date of Birth]]&gt;=1998,"From 18 to 23","Over 23"))</f>
        <v>Over 23</v>
      </c>
    </row>
    <row r="792" spans="1:35" x14ac:dyDescent="0.25">
      <c r="A792" s="1">
        <v>44354</v>
      </c>
      <c r="B792" t="s">
        <v>635</v>
      </c>
      <c r="O792" t="s">
        <v>12</v>
      </c>
      <c r="R792" t="s">
        <v>28</v>
      </c>
      <c r="W792" t="s">
        <v>2</v>
      </c>
      <c r="AG792">
        <f>IF(ISERROR(VLOOKUP(#REF!,Usuarios[],3,FALSE)),0,VLOOKUP(#REF!,Usuarios[],3,FALSE))</f>
        <v>0</v>
      </c>
      <c r="AH792">
        <f>IF(ISERROR(VLOOKUP(#REF!,Usuarios[],2,FALSE)),0,VLOOKUP(#REF!,Usuarios[],2,FALSE))</f>
        <v>0</v>
      </c>
      <c r="AI792" t="str">
        <f>IF(EmocionesIniciales[[#This Row],[Date of Birth]]&gt;=2003,"Under 18", IF(EmocionesIniciales[[#This Row],[Date of Birth]]&gt;=1998,"From 18 to 23","Over 23"))</f>
        <v>Over 23</v>
      </c>
    </row>
    <row r="793" spans="1:35" x14ac:dyDescent="0.25">
      <c r="A793" s="1">
        <v>44354</v>
      </c>
      <c r="B793" t="s">
        <v>4826</v>
      </c>
      <c r="E793" t="s">
        <v>11</v>
      </c>
      <c r="O793" t="s">
        <v>12</v>
      </c>
      <c r="AB793" t="s">
        <v>14</v>
      </c>
      <c r="AG793">
        <f>IF(ISERROR(VLOOKUP(#REF!,Usuarios[],3,FALSE)),0,VLOOKUP(#REF!,Usuarios[],3,FALSE))</f>
        <v>0</v>
      </c>
      <c r="AH793">
        <f>IF(ISERROR(VLOOKUP(#REF!,Usuarios[],2,FALSE)),0,VLOOKUP(#REF!,Usuarios[],2,FALSE))</f>
        <v>0</v>
      </c>
      <c r="AI793" t="str">
        <f>IF(EmocionesIniciales[[#This Row],[Date of Birth]]&gt;=2003,"Under 18", IF(EmocionesIniciales[[#This Row],[Date of Birth]]&gt;=1998,"From 18 to 23","Over 23"))</f>
        <v>Over 23</v>
      </c>
    </row>
    <row r="794" spans="1:35" x14ac:dyDescent="0.25">
      <c r="A794" s="1">
        <v>44354</v>
      </c>
      <c r="B794" t="s">
        <v>4955</v>
      </c>
      <c r="O794" t="s">
        <v>12</v>
      </c>
      <c r="Q794" t="s">
        <v>13</v>
      </c>
      <c r="R794" t="s">
        <v>28</v>
      </c>
      <c r="AG794">
        <f>IF(ISERROR(VLOOKUP(#REF!,Usuarios[],3,FALSE)),0,VLOOKUP(#REF!,Usuarios[],3,FALSE))</f>
        <v>0</v>
      </c>
      <c r="AH794">
        <f>IF(ISERROR(VLOOKUP(#REF!,Usuarios[],2,FALSE)),0,VLOOKUP(#REF!,Usuarios[],2,FALSE))</f>
        <v>0</v>
      </c>
      <c r="AI794" t="str">
        <f>IF(EmocionesIniciales[[#This Row],[Date of Birth]]&gt;=2003,"Under 18", IF(EmocionesIniciales[[#This Row],[Date of Birth]]&gt;=1998,"From 18 to 23","Over 23"))</f>
        <v>Over 23</v>
      </c>
    </row>
    <row r="795" spans="1:35" x14ac:dyDescent="0.25">
      <c r="A795" s="1">
        <v>44340</v>
      </c>
      <c r="B795" t="s">
        <v>4881</v>
      </c>
      <c r="F795" t="s">
        <v>16</v>
      </c>
      <c r="O795" t="s">
        <v>12</v>
      </c>
      <c r="Q795" t="s">
        <v>13</v>
      </c>
      <c r="AG795">
        <f>IF(ISERROR(VLOOKUP(#REF!,Usuarios[],3,FALSE)),0,VLOOKUP(#REF!,Usuarios[],3,FALSE))</f>
        <v>0</v>
      </c>
      <c r="AH795">
        <f>IF(ISERROR(VLOOKUP(#REF!,Usuarios[],2,FALSE)),0,VLOOKUP(#REF!,Usuarios[],2,FALSE))</f>
        <v>0</v>
      </c>
      <c r="AI795" t="str">
        <f>IF(EmocionesIniciales[[#This Row],[Date of Birth]]&gt;=2003,"Under 18", IF(EmocionesIniciales[[#This Row],[Date of Birth]]&gt;=1998,"From 18 to 23","Over 23"))</f>
        <v>Over 23</v>
      </c>
    </row>
    <row r="796" spans="1:35" x14ac:dyDescent="0.25">
      <c r="A796" s="1">
        <v>44340</v>
      </c>
      <c r="B796" t="s">
        <v>4729</v>
      </c>
      <c r="E796" t="s">
        <v>11</v>
      </c>
      <c r="M796" t="s">
        <v>15</v>
      </c>
      <c r="O796" t="s">
        <v>12</v>
      </c>
      <c r="Q796" t="s">
        <v>13</v>
      </c>
      <c r="S796" t="s">
        <v>1</v>
      </c>
      <c r="AG796">
        <f>IF(ISERROR(VLOOKUP(#REF!,Usuarios[],3,FALSE)),0,VLOOKUP(#REF!,Usuarios[],3,FALSE))</f>
        <v>0</v>
      </c>
      <c r="AH796">
        <f>IF(ISERROR(VLOOKUP(#REF!,Usuarios[],2,FALSE)),0,VLOOKUP(#REF!,Usuarios[],2,FALSE))</f>
        <v>0</v>
      </c>
      <c r="AI796" t="str">
        <f>IF(EmocionesIniciales[[#This Row],[Date of Birth]]&gt;=2003,"Under 18", IF(EmocionesIniciales[[#This Row],[Date of Birth]]&gt;=1998,"From 18 to 23","Over 23"))</f>
        <v>Over 23</v>
      </c>
    </row>
    <row r="797" spans="1:35" x14ac:dyDescent="0.25">
      <c r="A797" s="1">
        <v>44340</v>
      </c>
      <c r="B797" t="s">
        <v>4751</v>
      </c>
      <c r="E797" t="s">
        <v>11</v>
      </c>
      <c r="O797" t="s">
        <v>12</v>
      </c>
      <c r="S797" t="s">
        <v>1</v>
      </c>
      <c r="U797" t="s">
        <v>18</v>
      </c>
      <c r="AG797">
        <f>IF(ISERROR(VLOOKUP(#REF!,Usuarios[],3,FALSE)),0,VLOOKUP(#REF!,Usuarios[],3,FALSE))</f>
        <v>0</v>
      </c>
      <c r="AH797">
        <f>IF(ISERROR(VLOOKUP(#REF!,Usuarios[],2,FALSE)),0,VLOOKUP(#REF!,Usuarios[],2,FALSE))</f>
        <v>0</v>
      </c>
      <c r="AI797" t="str">
        <f>IF(EmocionesIniciales[[#This Row],[Date of Birth]]&gt;=2003,"Under 18", IF(EmocionesIniciales[[#This Row],[Date of Birth]]&gt;=1998,"From 18 to 23","Over 23"))</f>
        <v>Over 23</v>
      </c>
    </row>
    <row r="798" spans="1:35" x14ac:dyDescent="0.25">
      <c r="A798" s="1">
        <v>44312</v>
      </c>
      <c r="B798" t="s">
        <v>1590</v>
      </c>
      <c r="F798" t="s">
        <v>16</v>
      </c>
      <c r="O798" t="s">
        <v>12</v>
      </c>
      <c r="R798" t="s">
        <v>28</v>
      </c>
      <c r="S798" t="s">
        <v>1</v>
      </c>
      <c r="AG798">
        <f>IF(ISERROR(VLOOKUP(#REF!,Usuarios[],3,FALSE)),0,VLOOKUP(#REF!,Usuarios[],3,FALSE))</f>
        <v>0</v>
      </c>
      <c r="AH798">
        <f>IF(ISERROR(VLOOKUP(#REF!,Usuarios[],2,FALSE)),0,VLOOKUP(#REF!,Usuarios[],2,FALSE))</f>
        <v>0</v>
      </c>
      <c r="AI798" t="str">
        <f>IF(EmocionesIniciales[[#This Row],[Date of Birth]]&gt;=2003,"Under 18", IF(EmocionesIniciales[[#This Row],[Date of Birth]]&gt;=1998,"From 18 to 23","Over 23"))</f>
        <v>Over 23</v>
      </c>
    </row>
    <row r="799" spans="1:35" x14ac:dyDescent="0.25">
      <c r="A799" s="1">
        <v>44326</v>
      </c>
      <c r="B799" t="s">
        <v>4877</v>
      </c>
      <c r="G799" t="s">
        <v>29</v>
      </c>
      <c r="O799" t="s">
        <v>12</v>
      </c>
      <c r="U799" t="s">
        <v>18</v>
      </c>
      <c r="AG799">
        <f>IF(ISERROR(VLOOKUP(#REF!,Usuarios[],3,FALSE)),0,VLOOKUP(#REF!,Usuarios[],3,FALSE))</f>
        <v>0</v>
      </c>
      <c r="AH799">
        <f>IF(ISERROR(VLOOKUP(#REF!,Usuarios[],2,FALSE)),0,VLOOKUP(#REF!,Usuarios[],2,FALSE))</f>
        <v>0</v>
      </c>
      <c r="AI799" t="str">
        <f>IF(EmocionesIniciales[[#This Row],[Date of Birth]]&gt;=2003,"Under 18", IF(EmocionesIniciales[[#This Row],[Date of Birth]]&gt;=1998,"From 18 to 23","Over 23"))</f>
        <v>Over 23</v>
      </c>
    </row>
    <row r="800" spans="1:35" x14ac:dyDescent="0.25">
      <c r="A800" s="1">
        <v>44340</v>
      </c>
      <c r="B800" t="s">
        <v>4962</v>
      </c>
      <c r="G800" t="s">
        <v>29</v>
      </c>
      <c r="O800" t="s">
        <v>12</v>
      </c>
      <c r="P800" t="s">
        <v>32</v>
      </c>
      <c r="R800" t="s">
        <v>28</v>
      </c>
      <c r="AG800">
        <f>IF(ISERROR(VLOOKUP(#REF!,Usuarios[],3,FALSE)),0,VLOOKUP(#REF!,Usuarios[],3,FALSE))</f>
        <v>0</v>
      </c>
      <c r="AH800">
        <f>IF(ISERROR(VLOOKUP(#REF!,Usuarios[],2,FALSE)),0,VLOOKUP(#REF!,Usuarios[],2,FALSE))</f>
        <v>0</v>
      </c>
      <c r="AI800" t="str">
        <f>IF(EmocionesIniciales[[#This Row],[Date of Birth]]&gt;=2003,"Under 18", IF(EmocionesIniciales[[#This Row],[Date of Birth]]&gt;=1998,"From 18 to 23","Over 23"))</f>
        <v>Over 23</v>
      </c>
    </row>
    <row r="801" spans="1:35" x14ac:dyDescent="0.25">
      <c r="A801" s="1">
        <v>44326</v>
      </c>
      <c r="B801" t="s">
        <v>4740</v>
      </c>
      <c r="G801" t="s">
        <v>29</v>
      </c>
      <c r="L801" t="s">
        <v>21</v>
      </c>
      <c r="U801" t="s">
        <v>18</v>
      </c>
      <c r="AG801">
        <f>IF(ISERROR(VLOOKUP(#REF!,Usuarios[],3,FALSE)),0,VLOOKUP(#REF!,Usuarios[],3,FALSE))</f>
        <v>0</v>
      </c>
      <c r="AH801">
        <f>IF(ISERROR(VLOOKUP(#REF!,Usuarios[],2,FALSE)),0,VLOOKUP(#REF!,Usuarios[],2,FALSE))</f>
        <v>0</v>
      </c>
      <c r="AI801" t="str">
        <f>IF(EmocionesIniciales[[#This Row],[Date of Birth]]&gt;=2003,"Under 18", IF(EmocionesIniciales[[#This Row],[Date of Birth]]&gt;=1998,"From 18 to 23","Over 23"))</f>
        <v>Over 23</v>
      </c>
    </row>
    <row r="802" spans="1:35" x14ac:dyDescent="0.25">
      <c r="A802" s="1">
        <v>44326</v>
      </c>
      <c r="B802" t="s">
        <v>4740</v>
      </c>
      <c r="G802" t="s">
        <v>29</v>
      </c>
      <c r="L802" t="s">
        <v>21</v>
      </c>
      <c r="U802" t="s">
        <v>18</v>
      </c>
      <c r="AG802">
        <f>IF(ISERROR(VLOOKUP(#REF!,Usuarios[],3,FALSE)),0,VLOOKUP(#REF!,Usuarios[],3,FALSE))</f>
        <v>0</v>
      </c>
      <c r="AH802">
        <f>IF(ISERROR(VLOOKUP(#REF!,Usuarios[],2,FALSE)),0,VLOOKUP(#REF!,Usuarios[],2,FALSE))</f>
        <v>0</v>
      </c>
      <c r="AI802" t="str">
        <f>IF(EmocionesIniciales[[#This Row],[Date of Birth]]&gt;=2003,"Under 18", IF(EmocionesIniciales[[#This Row],[Date of Birth]]&gt;=1998,"From 18 to 23","Over 23"))</f>
        <v>Over 23</v>
      </c>
    </row>
    <row r="803" spans="1:35" x14ac:dyDescent="0.25">
      <c r="A803" s="1">
        <v>44326</v>
      </c>
      <c r="B803" t="s">
        <v>4741</v>
      </c>
      <c r="G803" t="s">
        <v>29</v>
      </c>
      <c r="U803" t="s">
        <v>18</v>
      </c>
      <c r="AG803">
        <f>IF(ISERROR(VLOOKUP(#REF!,Usuarios[],3,FALSE)),0,VLOOKUP(#REF!,Usuarios[],3,FALSE))</f>
        <v>0</v>
      </c>
      <c r="AH803">
        <f>IF(ISERROR(VLOOKUP(#REF!,Usuarios[],2,FALSE)),0,VLOOKUP(#REF!,Usuarios[],2,FALSE))</f>
        <v>0</v>
      </c>
      <c r="AI803" t="str">
        <f>IF(EmocionesIniciales[[#This Row],[Date of Birth]]&gt;=2003,"Under 18", IF(EmocionesIniciales[[#This Row],[Date of Birth]]&gt;=1998,"From 18 to 23","Over 23"))</f>
        <v>Over 23</v>
      </c>
    </row>
    <row r="804" spans="1:35" x14ac:dyDescent="0.25">
      <c r="A804" s="1">
        <v>44326</v>
      </c>
      <c r="B804" t="s">
        <v>661</v>
      </c>
      <c r="G804" t="s">
        <v>29</v>
      </c>
      <c r="AG804">
        <f>IF(ISERROR(VLOOKUP(#REF!,Usuarios[],3,FALSE)),0,VLOOKUP(#REF!,Usuarios[],3,FALSE))</f>
        <v>0</v>
      </c>
      <c r="AH804">
        <f>IF(ISERROR(VLOOKUP(#REF!,Usuarios[],2,FALSE)),0,VLOOKUP(#REF!,Usuarios[],2,FALSE))</f>
        <v>0</v>
      </c>
      <c r="AI804" t="str">
        <f>IF(EmocionesIniciales[[#This Row],[Date of Birth]]&gt;=2003,"Under 18", IF(EmocionesIniciales[[#This Row],[Date of Birth]]&gt;=1998,"From 18 to 23","Over 23"))</f>
        <v>Over 23</v>
      </c>
    </row>
    <row r="805" spans="1:35" x14ac:dyDescent="0.25">
      <c r="A805" s="1">
        <v>44326</v>
      </c>
      <c r="B805" t="s">
        <v>4814</v>
      </c>
      <c r="D805" t="s">
        <v>26</v>
      </c>
      <c r="E805" t="s">
        <v>11</v>
      </c>
      <c r="F805" t="s">
        <v>16</v>
      </c>
      <c r="I805" t="s">
        <v>4</v>
      </c>
      <c r="M805" t="s">
        <v>15</v>
      </c>
      <c r="P805" t="s">
        <v>32</v>
      </c>
      <c r="U805" t="s">
        <v>18</v>
      </c>
      <c r="V805" t="s">
        <v>20</v>
      </c>
      <c r="W805" t="s">
        <v>2</v>
      </c>
      <c r="Z805" t="s">
        <v>24</v>
      </c>
      <c r="AD805" t="s">
        <v>25</v>
      </c>
      <c r="AG805">
        <f>IF(ISERROR(VLOOKUP(#REF!,Usuarios[],3,FALSE)),0,VLOOKUP(#REF!,Usuarios[],3,FALSE))</f>
        <v>0</v>
      </c>
      <c r="AH805">
        <f>IF(ISERROR(VLOOKUP(#REF!,Usuarios[],2,FALSE)),0,VLOOKUP(#REF!,Usuarios[],2,FALSE))</f>
        <v>0</v>
      </c>
      <c r="AI805" t="str">
        <f>IF(EmocionesIniciales[[#This Row],[Date of Birth]]&gt;=2003,"Under 18", IF(EmocionesIniciales[[#This Row],[Date of Birth]]&gt;=1998,"From 18 to 23","Over 23"))</f>
        <v>Over 23</v>
      </c>
    </row>
    <row r="806" spans="1:35" x14ac:dyDescent="0.25">
      <c r="A806" s="1">
        <v>44340</v>
      </c>
      <c r="B806" t="s">
        <v>4815</v>
      </c>
      <c r="E806" t="s">
        <v>11</v>
      </c>
      <c r="I806" t="s">
        <v>4</v>
      </c>
      <c r="R806" t="s">
        <v>28</v>
      </c>
      <c r="T806" t="s">
        <v>22</v>
      </c>
      <c r="U806" t="s">
        <v>18</v>
      </c>
      <c r="Z806" t="s">
        <v>24</v>
      </c>
      <c r="AD806" t="s">
        <v>25</v>
      </c>
      <c r="AF806" t="s">
        <v>30</v>
      </c>
      <c r="AG806">
        <f>IF(ISERROR(VLOOKUP(#REF!,Usuarios[],3,FALSE)),0,VLOOKUP(#REF!,Usuarios[],3,FALSE))</f>
        <v>0</v>
      </c>
      <c r="AH806">
        <f>IF(ISERROR(VLOOKUP(#REF!,Usuarios[],2,FALSE)),0,VLOOKUP(#REF!,Usuarios[],2,FALSE))</f>
        <v>0</v>
      </c>
      <c r="AI806" t="str">
        <f>IF(EmocionesIniciales[[#This Row],[Date of Birth]]&gt;=2003,"Under 18", IF(EmocionesIniciales[[#This Row],[Date of Birth]]&gt;=1998,"From 18 to 23","Over 23"))</f>
        <v>Over 23</v>
      </c>
    </row>
    <row r="807" spans="1:35" x14ac:dyDescent="0.25">
      <c r="A807" s="1">
        <v>44354</v>
      </c>
      <c r="B807" t="s">
        <v>4817</v>
      </c>
      <c r="D807" t="s">
        <v>26</v>
      </c>
      <c r="E807" t="s">
        <v>11</v>
      </c>
      <c r="F807" t="s">
        <v>16</v>
      </c>
      <c r="M807" t="s">
        <v>15</v>
      </c>
      <c r="P807" t="s">
        <v>32</v>
      </c>
      <c r="R807" t="s">
        <v>28</v>
      </c>
      <c r="S807" t="s">
        <v>1</v>
      </c>
      <c r="T807" t="s">
        <v>22</v>
      </c>
      <c r="U807" t="s">
        <v>18</v>
      </c>
      <c r="Z807" t="s">
        <v>24</v>
      </c>
      <c r="AD807" t="s">
        <v>25</v>
      </c>
      <c r="AF807" t="s">
        <v>30</v>
      </c>
      <c r="AG807">
        <f>IF(ISERROR(VLOOKUP(#REF!,Usuarios[],3,FALSE)),0,VLOOKUP(#REF!,Usuarios[],3,FALSE))</f>
        <v>0</v>
      </c>
      <c r="AH807">
        <f>IF(ISERROR(VLOOKUP(#REF!,Usuarios[],2,FALSE)),0,VLOOKUP(#REF!,Usuarios[],2,FALSE))</f>
        <v>0</v>
      </c>
      <c r="AI807" t="str">
        <f>IF(EmocionesIniciales[[#This Row],[Date of Birth]]&gt;=2003,"Under 18", IF(EmocionesIniciales[[#This Row],[Date of Birth]]&gt;=1998,"From 18 to 23","Over 23"))</f>
        <v>Over 23</v>
      </c>
    </row>
    <row r="808" spans="1:35" x14ac:dyDescent="0.25">
      <c r="A808" s="1">
        <v>44326</v>
      </c>
      <c r="B808" t="s">
        <v>4796</v>
      </c>
      <c r="G808" t="s">
        <v>29</v>
      </c>
      <c r="H808" t="s">
        <v>19</v>
      </c>
      <c r="T808" t="s">
        <v>22</v>
      </c>
      <c r="U808" t="s">
        <v>18</v>
      </c>
      <c r="AD808" t="s">
        <v>25</v>
      </c>
      <c r="AG808">
        <f>IF(ISERROR(VLOOKUP(#REF!,Usuarios[],3,FALSE)),0,VLOOKUP(#REF!,Usuarios[],3,FALSE))</f>
        <v>0</v>
      </c>
      <c r="AH808">
        <f>IF(ISERROR(VLOOKUP(#REF!,Usuarios[],2,FALSE)),0,VLOOKUP(#REF!,Usuarios[],2,FALSE))</f>
        <v>0</v>
      </c>
      <c r="AI808" t="str">
        <f>IF(EmocionesIniciales[[#This Row],[Date of Birth]]&gt;=2003,"Under 18", IF(EmocionesIniciales[[#This Row],[Date of Birth]]&gt;=1998,"From 18 to 23","Over 23"))</f>
        <v>Over 23</v>
      </c>
    </row>
    <row r="809" spans="1:35" x14ac:dyDescent="0.25">
      <c r="A809" s="1">
        <v>44326</v>
      </c>
      <c r="B809" t="s">
        <v>4728</v>
      </c>
      <c r="G809" t="s">
        <v>29</v>
      </c>
      <c r="H809" t="s">
        <v>19</v>
      </c>
      <c r="U809" t="s">
        <v>18</v>
      </c>
      <c r="AG809">
        <f>IF(ISERROR(VLOOKUP(#REF!,Usuarios[],3,FALSE)),0,VLOOKUP(#REF!,Usuarios[],3,FALSE))</f>
        <v>0</v>
      </c>
      <c r="AH809">
        <f>IF(ISERROR(VLOOKUP(#REF!,Usuarios[],2,FALSE)),0,VLOOKUP(#REF!,Usuarios[],2,FALSE))</f>
        <v>0</v>
      </c>
      <c r="AI809" t="str">
        <f>IF(EmocionesIniciales[[#This Row],[Date of Birth]]&gt;=2003,"Under 18", IF(EmocionesIniciales[[#This Row],[Date of Birth]]&gt;=1998,"From 18 to 23","Over 23"))</f>
        <v>Over 23</v>
      </c>
    </row>
    <row r="810" spans="1:35" x14ac:dyDescent="0.25">
      <c r="A810" s="1">
        <v>44326</v>
      </c>
      <c r="B810" t="s">
        <v>4859</v>
      </c>
      <c r="P810" t="s">
        <v>32</v>
      </c>
      <c r="Z810" t="s">
        <v>24</v>
      </c>
      <c r="AG810">
        <f>IF(ISERROR(VLOOKUP(#REF!,Usuarios[],3,FALSE)),0,VLOOKUP(#REF!,Usuarios[],3,FALSE))</f>
        <v>0</v>
      </c>
      <c r="AH810">
        <f>IF(ISERROR(VLOOKUP(#REF!,Usuarios[],2,FALSE)),0,VLOOKUP(#REF!,Usuarios[],2,FALSE))</f>
        <v>0</v>
      </c>
      <c r="AI810" t="str">
        <f>IF(EmocionesIniciales[[#This Row],[Date of Birth]]&gt;=2003,"Under 18", IF(EmocionesIniciales[[#This Row],[Date of Birth]]&gt;=1998,"From 18 to 23","Over 23"))</f>
        <v>Over 23</v>
      </c>
    </row>
    <row r="811" spans="1:35" x14ac:dyDescent="0.25">
      <c r="A811" s="1">
        <v>44354</v>
      </c>
      <c r="B811" t="s">
        <v>73</v>
      </c>
      <c r="Z811" t="s">
        <v>24</v>
      </c>
      <c r="AG811">
        <f>IF(ISERROR(VLOOKUP(#REF!,Usuarios[],3,FALSE)),0,VLOOKUP(#REF!,Usuarios[],3,FALSE))</f>
        <v>0</v>
      </c>
      <c r="AH811">
        <f>IF(ISERROR(VLOOKUP(#REF!,Usuarios[],2,FALSE)),0,VLOOKUP(#REF!,Usuarios[],2,FALSE))</f>
        <v>0</v>
      </c>
      <c r="AI811" t="str">
        <f>IF(EmocionesIniciales[[#This Row],[Date of Birth]]&gt;=2003,"Under 18", IF(EmocionesIniciales[[#This Row],[Date of Birth]]&gt;=1998,"From 18 to 23","Over 23"))</f>
        <v>Over 23</v>
      </c>
    </row>
    <row r="812" spans="1:35" x14ac:dyDescent="0.25">
      <c r="A812" s="1">
        <v>44312</v>
      </c>
      <c r="B812" t="s">
        <v>1598</v>
      </c>
      <c r="C812" t="s">
        <v>10</v>
      </c>
      <c r="D812" t="s">
        <v>26</v>
      </c>
      <c r="E812" t="s">
        <v>11</v>
      </c>
      <c r="V812" t="s">
        <v>20</v>
      </c>
      <c r="W812" t="s">
        <v>2</v>
      </c>
      <c r="AG812">
        <f>IF(ISERROR(VLOOKUP(#REF!,Usuarios[],3,FALSE)),0,VLOOKUP(#REF!,Usuarios[],3,FALSE))</f>
        <v>0</v>
      </c>
      <c r="AH812">
        <f>IF(ISERROR(VLOOKUP(#REF!,Usuarios[],2,FALSE)),0,VLOOKUP(#REF!,Usuarios[],2,FALSE))</f>
        <v>0</v>
      </c>
      <c r="AI812" t="str">
        <f>IF(EmocionesIniciales[[#This Row],[Date of Birth]]&gt;=2003,"Under 18", IF(EmocionesIniciales[[#This Row],[Date of Birth]]&gt;=1998,"From 18 to 23","Over 23"))</f>
        <v>Over 23</v>
      </c>
    </row>
    <row r="813" spans="1:35" x14ac:dyDescent="0.25">
      <c r="A813" s="1">
        <v>44340</v>
      </c>
      <c r="B813" t="s">
        <v>4675</v>
      </c>
      <c r="C813" t="s">
        <v>10</v>
      </c>
      <c r="E813" t="s">
        <v>11</v>
      </c>
      <c r="W813" t="s">
        <v>2</v>
      </c>
      <c r="AG813">
        <f>IF(ISERROR(VLOOKUP(#REF!,Usuarios[],3,FALSE)),0,VLOOKUP(#REF!,Usuarios[],3,FALSE))</f>
        <v>0</v>
      </c>
      <c r="AH813">
        <f>IF(ISERROR(VLOOKUP(#REF!,Usuarios[],2,FALSE)),0,VLOOKUP(#REF!,Usuarios[],2,FALSE))</f>
        <v>0</v>
      </c>
      <c r="AI813" t="str">
        <f>IF(EmocionesIniciales[[#This Row],[Date of Birth]]&gt;=2003,"Under 18", IF(EmocionesIniciales[[#This Row],[Date of Birth]]&gt;=1998,"From 18 to 23","Over 23"))</f>
        <v>Over 23</v>
      </c>
    </row>
    <row r="814" spans="1:35" x14ac:dyDescent="0.25">
      <c r="A814" s="1">
        <v>44354</v>
      </c>
      <c r="B814" t="s">
        <v>4963</v>
      </c>
      <c r="C814" t="s">
        <v>10</v>
      </c>
      <c r="K814" t="s">
        <v>23</v>
      </c>
      <c r="Q814" t="s">
        <v>13</v>
      </c>
      <c r="W814" t="s">
        <v>2</v>
      </c>
      <c r="AG814">
        <f>IF(ISERROR(VLOOKUP(#REF!,Usuarios[],3,FALSE)),0,VLOOKUP(#REF!,Usuarios[],3,FALSE))</f>
        <v>0</v>
      </c>
      <c r="AH814">
        <f>IF(ISERROR(VLOOKUP(#REF!,Usuarios[],2,FALSE)),0,VLOOKUP(#REF!,Usuarios[],2,FALSE))</f>
        <v>0</v>
      </c>
      <c r="AI814" t="str">
        <f>IF(EmocionesIniciales[[#This Row],[Date of Birth]]&gt;=2003,"Under 18", IF(EmocionesIniciales[[#This Row],[Date of Birth]]&gt;=1998,"From 18 to 23","Over 23"))</f>
        <v>Over 23</v>
      </c>
    </row>
    <row r="815" spans="1:35" x14ac:dyDescent="0.25">
      <c r="A815" s="1">
        <v>44354</v>
      </c>
      <c r="B815" t="s">
        <v>4963</v>
      </c>
      <c r="C815" t="s">
        <v>10</v>
      </c>
      <c r="K815" t="s">
        <v>23</v>
      </c>
      <c r="Q815" t="s">
        <v>13</v>
      </c>
      <c r="W815" t="s">
        <v>2</v>
      </c>
      <c r="AG815">
        <f>IF(ISERROR(VLOOKUP(#REF!,Usuarios[],3,FALSE)),0,VLOOKUP(#REF!,Usuarios[],3,FALSE))</f>
        <v>0</v>
      </c>
      <c r="AH815">
        <f>IF(ISERROR(VLOOKUP(#REF!,Usuarios[],2,FALSE)),0,VLOOKUP(#REF!,Usuarios[],2,FALSE))</f>
        <v>0</v>
      </c>
      <c r="AI815" t="str">
        <f>IF(EmocionesIniciales[[#This Row],[Date of Birth]]&gt;=2003,"Under 18", IF(EmocionesIniciales[[#This Row],[Date of Birth]]&gt;=1998,"From 18 to 23","Over 23"))</f>
        <v>Over 23</v>
      </c>
    </row>
    <row r="816" spans="1:35" x14ac:dyDescent="0.25">
      <c r="A816" s="1">
        <v>44312</v>
      </c>
      <c r="B816" t="s">
        <v>1648</v>
      </c>
      <c r="C816" t="s">
        <v>10</v>
      </c>
      <c r="E816" t="s">
        <v>11</v>
      </c>
      <c r="H816" t="s">
        <v>19</v>
      </c>
      <c r="P816" t="s">
        <v>32</v>
      </c>
      <c r="U816" t="s">
        <v>18</v>
      </c>
      <c r="V816" t="s">
        <v>20</v>
      </c>
      <c r="W816" t="s">
        <v>2</v>
      </c>
      <c r="AB816" t="s">
        <v>14</v>
      </c>
      <c r="AG816">
        <f>IF(ISERROR(VLOOKUP(#REF!,Usuarios[],3,FALSE)),0,VLOOKUP(#REF!,Usuarios[],3,FALSE))</f>
        <v>0</v>
      </c>
      <c r="AH816">
        <f>IF(ISERROR(VLOOKUP(#REF!,Usuarios[],2,FALSE)),0,VLOOKUP(#REF!,Usuarios[],2,FALSE))</f>
        <v>0</v>
      </c>
      <c r="AI816" t="str">
        <f>IF(EmocionesIniciales[[#This Row],[Date of Birth]]&gt;=2003,"Under 18", IF(EmocionesIniciales[[#This Row],[Date of Birth]]&gt;=1998,"From 18 to 23","Over 23"))</f>
        <v>Over 23</v>
      </c>
    </row>
    <row r="817" spans="1:35" x14ac:dyDescent="0.25">
      <c r="A817" s="1">
        <v>44312</v>
      </c>
      <c r="B817" t="s">
        <v>1726</v>
      </c>
      <c r="C817" t="s">
        <v>10</v>
      </c>
      <c r="E817" t="s">
        <v>11</v>
      </c>
      <c r="F817" t="s">
        <v>16</v>
      </c>
      <c r="M817" t="s">
        <v>15</v>
      </c>
      <c r="Q817" t="s">
        <v>13</v>
      </c>
      <c r="Z817" t="s">
        <v>24</v>
      </c>
      <c r="AA817" t="s">
        <v>535</v>
      </c>
      <c r="AG817">
        <f>IF(ISERROR(VLOOKUP(#REF!,Usuarios[],3,FALSE)),0,VLOOKUP(#REF!,Usuarios[],3,FALSE))</f>
        <v>0</v>
      </c>
      <c r="AH817">
        <f>IF(ISERROR(VLOOKUP(#REF!,Usuarios[],2,FALSE)),0,VLOOKUP(#REF!,Usuarios[],2,FALSE))</f>
        <v>0</v>
      </c>
      <c r="AI817" t="str">
        <f>IF(EmocionesIniciales[[#This Row],[Date of Birth]]&gt;=2003,"Under 18", IF(EmocionesIniciales[[#This Row],[Date of Birth]]&gt;=1998,"From 18 to 23","Over 23"))</f>
        <v>Over 23</v>
      </c>
    </row>
    <row r="818" spans="1:35" x14ac:dyDescent="0.25">
      <c r="A818" s="1">
        <v>44354</v>
      </c>
      <c r="B818" t="s">
        <v>4727</v>
      </c>
      <c r="C818" t="s">
        <v>10</v>
      </c>
      <c r="E818" t="s">
        <v>11</v>
      </c>
      <c r="J818" t="s">
        <v>31</v>
      </c>
      <c r="K818" t="s">
        <v>23</v>
      </c>
      <c r="M818" t="s">
        <v>15</v>
      </c>
      <c r="S818" t="s">
        <v>1</v>
      </c>
      <c r="U818" t="s">
        <v>18</v>
      </c>
      <c r="W818" t="s">
        <v>2</v>
      </c>
      <c r="Y818" t="s">
        <v>0</v>
      </c>
      <c r="AG818">
        <f>IF(ISERROR(VLOOKUP(#REF!,Usuarios[],3,FALSE)),0,VLOOKUP(#REF!,Usuarios[],3,FALSE))</f>
        <v>0</v>
      </c>
      <c r="AH818">
        <f>IF(ISERROR(VLOOKUP(#REF!,Usuarios[],2,FALSE)),0,VLOOKUP(#REF!,Usuarios[],2,FALSE))</f>
        <v>0</v>
      </c>
      <c r="AI818" t="str">
        <f>IF(EmocionesIniciales[[#This Row],[Date of Birth]]&gt;=2003,"Under 18", IF(EmocionesIniciales[[#This Row],[Date of Birth]]&gt;=1998,"From 18 to 23","Over 23"))</f>
        <v>Over 23</v>
      </c>
    </row>
    <row r="819" spans="1:35" x14ac:dyDescent="0.25">
      <c r="A819" s="1">
        <v>44340</v>
      </c>
      <c r="B819" t="s">
        <v>4862</v>
      </c>
      <c r="C819" t="s">
        <v>10</v>
      </c>
      <c r="E819" t="s">
        <v>11</v>
      </c>
      <c r="G819" t="s">
        <v>29</v>
      </c>
      <c r="H819" t="s">
        <v>19</v>
      </c>
      <c r="J819" t="s">
        <v>31</v>
      </c>
      <c r="M819" t="s">
        <v>15</v>
      </c>
      <c r="R819" t="s">
        <v>28</v>
      </c>
      <c r="S819" t="s">
        <v>1</v>
      </c>
      <c r="T819" t="s">
        <v>22</v>
      </c>
      <c r="V819" t="s">
        <v>20</v>
      </c>
      <c r="Z819" t="s">
        <v>24</v>
      </c>
      <c r="AA819" t="s">
        <v>535</v>
      </c>
      <c r="AD819" t="s">
        <v>25</v>
      </c>
      <c r="AF819" t="s">
        <v>30</v>
      </c>
      <c r="AG819">
        <f>IF(ISERROR(VLOOKUP(#REF!,Usuarios[],3,FALSE)),0,VLOOKUP(#REF!,Usuarios[],3,FALSE))</f>
        <v>0</v>
      </c>
      <c r="AH819">
        <f>IF(ISERROR(VLOOKUP(#REF!,Usuarios[],2,FALSE)),0,VLOOKUP(#REF!,Usuarios[],2,FALSE))</f>
        <v>0</v>
      </c>
      <c r="AI819" t="str">
        <f>IF(EmocionesIniciales[[#This Row],[Date of Birth]]&gt;=2003,"Under 18", IF(EmocionesIniciales[[#This Row],[Date of Birth]]&gt;=1998,"From 18 to 23","Over 23"))</f>
        <v>Over 23</v>
      </c>
    </row>
    <row r="820" spans="1:35" x14ac:dyDescent="0.25">
      <c r="A820" s="1">
        <v>44354</v>
      </c>
      <c r="B820" t="s">
        <v>4917</v>
      </c>
      <c r="C820" t="s">
        <v>10</v>
      </c>
      <c r="D820" t="s">
        <v>26</v>
      </c>
      <c r="L820" t="s">
        <v>21</v>
      </c>
      <c r="W820" t="s">
        <v>2</v>
      </c>
      <c r="Y820" t="s">
        <v>0</v>
      </c>
      <c r="AG820">
        <f>IF(ISERROR(VLOOKUP(#REF!,Usuarios[],3,FALSE)),0,VLOOKUP(#REF!,Usuarios[],3,FALSE))</f>
        <v>0</v>
      </c>
      <c r="AH820">
        <f>IF(ISERROR(VLOOKUP(#REF!,Usuarios[],2,FALSE)),0,VLOOKUP(#REF!,Usuarios[],2,FALSE))</f>
        <v>0</v>
      </c>
      <c r="AI820" t="str">
        <f>IF(EmocionesIniciales[[#This Row],[Date of Birth]]&gt;=2003,"Under 18", IF(EmocionesIniciales[[#This Row],[Date of Birth]]&gt;=1998,"From 18 to 23","Over 23"))</f>
        <v>Over 23</v>
      </c>
    </row>
    <row r="821" spans="1:35" x14ac:dyDescent="0.25">
      <c r="A821" s="1">
        <v>44326</v>
      </c>
      <c r="B821" t="s">
        <v>4857</v>
      </c>
      <c r="C821" t="s">
        <v>10</v>
      </c>
      <c r="K821" t="s">
        <v>23</v>
      </c>
      <c r="R821" t="s">
        <v>28</v>
      </c>
      <c r="S821" t="s">
        <v>1</v>
      </c>
      <c r="AG821">
        <f>IF(ISERROR(VLOOKUP(#REF!,Usuarios[],3,FALSE)),0,VLOOKUP(#REF!,Usuarios[],3,FALSE))</f>
        <v>0</v>
      </c>
      <c r="AH821">
        <f>IF(ISERROR(VLOOKUP(#REF!,Usuarios[],2,FALSE)),0,VLOOKUP(#REF!,Usuarios[],2,FALSE))</f>
        <v>0</v>
      </c>
      <c r="AI821" t="str">
        <f>IF(EmocionesIniciales[[#This Row],[Date of Birth]]&gt;=2003,"Under 18", IF(EmocionesIniciales[[#This Row],[Date of Birth]]&gt;=1998,"From 18 to 23","Over 23"))</f>
        <v>Over 23</v>
      </c>
    </row>
    <row r="822" spans="1:35" x14ac:dyDescent="0.25">
      <c r="A822" s="1">
        <v>44340</v>
      </c>
      <c r="B822" t="s">
        <v>4725</v>
      </c>
      <c r="C822" t="s">
        <v>10</v>
      </c>
      <c r="M822" t="s">
        <v>15</v>
      </c>
      <c r="O822" t="s">
        <v>12</v>
      </c>
      <c r="Q822" t="s">
        <v>13</v>
      </c>
      <c r="V822" t="s">
        <v>20</v>
      </c>
      <c r="W822" t="s">
        <v>2</v>
      </c>
      <c r="AG822">
        <f>IF(ISERROR(VLOOKUP(#REF!,Usuarios[],3,FALSE)),0,VLOOKUP(#REF!,Usuarios[],3,FALSE))</f>
        <v>0</v>
      </c>
      <c r="AH822">
        <f>IF(ISERROR(VLOOKUP(#REF!,Usuarios[],2,FALSE)),0,VLOOKUP(#REF!,Usuarios[],2,FALSE))</f>
        <v>0</v>
      </c>
      <c r="AI822" t="str">
        <f>IF(EmocionesIniciales[[#This Row],[Date of Birth]]&gt;=2003,"Under 18", IF(EmocionesIniciales[[#This Row],[Date of Birth]]&gt;=1998,"From 18 to 23","Over 23"))</f>
        <v>Over 23</v>
      </c>
    </row>
    <row r="823" spans="1:35" x14ac:dyDescent="0.25">
      <c r="A823" s="1">
        <v>44354</v>
      </c>
      <c r="B823" t="s">
        <v>4933</v>
      </c>
      <c r="C823" t="s">
        <v>10</v>
      </c>
      <c r="D823" t="s">
        <v>26</v>
      </c>
      <c r="F823" t="s">
        <v>16</v>
      </c>
      <c r="G823" t="s">
        <v>29</v>
      </c>
      <c r="H823" t="s">
        <v>19</v>
      </c>
      <c r="L823" t="s">
        <v>21</v>
      </c>
      <c r="O823" t="s">
        <v>12</v>
      </c>
      <c r="T823" t="s">
        <v>22</v>
      </c>
      <c r="V823" t="s">
        <v>20</v>
      </c>
      <c r="Y823" t="s">
        <v>0</v>
      </c>
      <c r="AB823" t="s">
        <v>14</v>
      </c>
      <c r="AE823" t="s">
        <v>27</v>
      </c>
      <c r="AF823" t="s">
        <v>30</v>
      </c>
      <c r="AG823">
        <f>IF(ISERROR(VLOOKUP(#REF!,Usuarios[],3,FALSE)),0,VLOOKUP(#REF!,Usuarios[],3,FALSE))</f>
        <v>0</v>
      </c>
      <c r="AH823">
        <f>IF(ISERROR(VLOOKUP(#REF!,Usuarios[],2,FALSE)),0,VLOOKUP(#REF!,Usuarios[],2,FALSE))</f>
        <v>0</v>
      </c>
      <c r="AI823" t="str">
        <f>IF(EmocionesIniciales[[#This Row],[Date of Birth]]&gt;=2003,"Under 18", IF(EmocionesIniciales[[#This Row],[Date of Birth]]&gt;=1998,"From 18 to 23","Over 23"))</f>
        <v>Over 23</v>
      </c>
    </row>
    <row r="824" spans="1:35" x14ac:dyDescent="0.25">
      <c r="A824" s="1">
        <v>44326</v>
      </c>
      <c r="B824" t="s">
        <v>4724</v>
      </c>
      <c r="C824" t="s">
        <v>10</v>
      </c>
      <c r="E824" t="s">
        <v>11</v>
      </c>
      <c r="K824" t="s">
        <v>23</v>
      </c>
      <c r="O824" t="s">
        <v>12</v>
      </c>
      <c r="Q824" t="s">
        <v>13</v>
      </c>
      <c r="S824" t="s">
        <v>1</v>
      </c>
      <c r="V824" t="s">
        <v>20</v>
      </c>
      <c r="W824" t="s">
        <v>2</v>
      </c>
      <c r="AG824">
        <f>IF(ISERROR(VLOOKUP(#REF!,Usuarios[],3,FALSE)),0,VLOOKUP(#REF!,Usuarios[],3,FALSE))</f>
        <v>0</v>
      </c>
      <c r="AH824">
        <f>IF(ISERROR(VLOOKUP(#REF!,Usuarios[],2,FALSE)),0,VLOOKUP(#REF!,Usuarios[],2,FALSE))</f>
        <v>0</v>
      </c>
      <c r="AI824" t="str">
        <f>IF(EmocionesIniciales[[#This Row],[Date of Birth]]&gt;=2003,"Under 18", IF(EmocionesIniciales[[#This Row],[Date of Birth]]&gt;=1998,"From 18 to 23","Over 23"))</f>
        <v>Over 23</v>
      </c>
    </row>
    <row r="825" spans="1:35" x14ac:dyDescent="0.25">
      <c r="A825" s="1">
        <v>44326</v>
      </c>
      <c r="B825" t="s">
        <v>4931</v>
      </c>
      <c r="C825" t="s">
        <v>10</v>
      </c>
      <c r="D825" t="s">
        <v>26</v>
      </c>
      <c r="H825" t="s">
        <v>19</v>
      </c>
      <c r="I825" t="s">
        <v>4</v>
      </c>
      <c r="O825" t="s">
        <v>12</v>
      </c>
      <c r="U825" t="s">
        <v>18</v>
      </c>
      <c r="V825" t="s">
        <v>20</v>
      </c>
      <c r="X825" t="s">
        <v>534</v>
      </c>
      <c r="AD825" t="s">
        <v>25</v>
      </c>
      <c r="AF825" t="s">
        <v>30</v>
      </c>
      <c r="AG825">
        <f>IF(ISERROR(VLOOKUP(#REF!,Usuarios[],3,FALSE)),0,VLOOKUP(#REF!,Usuarios[],3,FALSE))</f>
        <v>0</v>
      </c>
      <c r="AH825">
        <f>IF(ISERROR(VLOOKUP(#REF!,Usuarios[],2,FALSE)),0,VLOOKUP(#REF!,Usuarios[],2,FALSE))</f>
        <v>0</v>
      </c>
      <c r="AI825" t="str">
        <f>IF(EmocionesIniciales[[#This Row],[Date of Birth]]&gt;=2003,"Under 18", IF(EmocionesIniciales[[#This Row],[Date of Birth]]&gt;=1998,"From 18 to 23","Over 23"))</f>
        <v>Over 23</v>
      </c>
    </row>
    <row r="826" spans="1:35" x14ac:dyDescent="0.25">
      <c r="A826" s="1">
        <v>44340</v>
      </c>
      <c r="B826" t="s">
        <v>4932</v>
      </c>
      <c r="C826" t="s">
        <v>10</v>
      </c>
      <c r="D826" t="s">
        <v>26</v>
      </c>
      <c r="H826" t="s">
        <v>19</v>
      </c>
      <c r="I826" t="s">
        <v>4</v>
      </c>
      <c r="L826" t="s">
        <v>21</v>
      </c>
      <c r="O826" t="s">
        <v>12</v>
      </c>
      <c r="U826" t="s">
        <v>18</v>
      </c>
      <c r="V826" t="s">
        <v>20</v>
      </c>
      <c r="X826" t="s">
        <v>534</v>
      </c>
      <c r="AB826" t="s">
        <v>14</v>
      </c>
      <c r="AD826" t="s">
        <v>25</v>
      </c>
      <c r="AF826" t="s">
        <v>30</v>
      </c>
      <c r="AG826">
        <f>IF(ISERROR(VLOOKUP(#REF!,Usuarios[],3,FALSE)),0,VLOOKUP(#REF!,Usuarios[],3,FALSE))</f>
        <v>0</v>
      </c>
      <c r="AH826">
        <f>IF(ISERROR(VLOOKUP(#REF!,Usuarios[],2,FALSE)),0,VLOOKUP(#REF!,Usuarios[],2,FALSE))</f>
        <v>0</v>
      </c>
      <c r="AI826" t="str">
        <f>IF(EmocionesIniciales[[#This Row],[Date of Birth]]&gt;=2003,"Under 18", IF(EmocionesIniciales[[#This Row],[Date of Birth]]&gt;=1998,"From 18 to 23","Over 23"))</f>
        <v>Over 23</v>
      </c>
    </row>
    <row r="827" spans="1:35" x14ac:dyDescent="0.25">
      <c r="A827" s="1">
        <v>44326</v>
      </c>
      <c r="B827" t="s">
        <v>4983</v>
      </c>
      <c r="C827" t="s">
        <v>10</v>
      </c>
      <c r="F827" t="s">
        <v>16</v>
      </c>
      <c r="G827" t="s">
        <v>29</v>
      </c>
      <c r="H827" t="s">
        <v>19</v>
      </c>
      <c r="I827" t="s">
        <v>4</v>
      </c>
      <c r="L827" t="s">
        <v>21</v>
      </c>
      <c r="O827" t="s">
        <v>12</v>
      </c>
      <c r="S827" t="s">
        <v>1</v>
      </c>
      <c r="T827" t="s">
        <v>22</v>
      </c>
      <c r="U827" t="s">
        <v>18</v>
      </c>
      <c r="V827" t="s">
        <v>20</v>
      </c>
      <c r="X827" t="s">
        <v>534</v>
      </c>
      <c r="AA827" t="s">
        <v>535</v>
      </c>
      <c r="AB827" t="s">
        <v>14</v>
      </c>
      <c r="AD827" t="s">
        <v>25</v>
      </c>
      <c r="AF827" t="s">
        <v>30</v>
      </c>
      <c r="AG827">
        <f>IF(ISERROR(VLOOKUP(#REF!,Usuarios[],3,FALSE)),0,VLOOKUP(#REF!,Usuarios[],3,FALSE))</f>
        <v>0</v>
      </c>
      <c r="AH827">
        <f>IF(ISERROR(VLOOKUP(#REF!,Usuarios[],2,FALSE)),0,VLOOKUP(#REF!,Usuarios[],2,FALSE))</f>
        <v>0</v>
      </c>
      <c r="AI827" t="str">
        <f>IF(EmocionesIniciales[[#This Row],[Date of Birth]]&gt;=2003,"Under 18", IF(EmocionesIniciales[[#This Row],[Date of Birth]]&gt;=1998,"From 18 to 23","Over 23"))</f>
        <v>Over 23</v>
      </c>
    </row>
    <row r="828" spans="1:35" x14ac:dyDescent="0.25">
      <c r="A828" s="1">
        <v>44354</v>
      </c>
      <c r="B828" t="s">
        <v>4732</v>
      </c>
      <c r="C828" t="s">
        <v>10</v>
      </c>
      <c r="G828" t="s">
        <v>29</v>
      </c>
      <c r="H828" t="s">
        <v>19</v>
      </c>
      <c r="O828" t="s">
        <v>12</v>
      </c>
      <c r="T828" t="s">
        <v>22</v>
      </c>
      <c r="U828" t="s">
        <v>18</v>
      </c>
      <c r="V828" t="s">
        <v>20</v>
      </c>
      <c r="AD828" t="s">
        <v>25</v>
      </c>
      <c r="AG828">
        <f>IF(ISERROR(VLOOKUP(#REF!,Usuarios[],3,FALSE)),0,VLOOKUP(#REF!,Usuarios[],3,FALSE))</f>
        <v>0</v>
      </c>
      <c r="AH828">
        <f>IF(ISERROR(VLOOKUP(#REF!,Usuarios[],2,FALSE)),0,VLOOKUP(#REF!,Usuarios[],2,FALSE))</f>
        <v>0</v>
      </c>
      <c r="AI828" t="str">
        <f>IF(EmocionesIniciales[[#This Row],[Date of Birth]]&gt;=2003,"Under 18", IF(EmocionesIniciales[[#This Row],[Date of Birth]]&gt;=1998,"From 18 to 23","Over 23"))</f>
        <v>Over 23</v>
      </c>
    </row>
    <row r="829" spans="1:35" x14ac:dyDescent="0.25">
      <c r="A829" s="1">
        <v>44312</v>
      </c>
      <c r="B829" t="s">
        <v>1686</v>
      </c>
      <c r="C829" t="s">
        <v>10</v>
      </c>
      <c r="H829" t="s">
        <v>19</v>
      </c>
      <c r="O829" t="s">
        <v>12</v>
      </c>
      <c r="U829" t="s">
        <v>18</v>
      </c>
      <c r="V829" t="s">
        <v>20</v>
      </c>
      <c r="AG829">
        <f>IF(ISERROR(VLOOKUP(#REF!,Usuarios[],3,FALSE)),0,VLOOKUP(#REF!,Usuarios[],3,FALSE))</f>
        <v>0</v>
      </c>
      <c r="AH829">
        <f>IF(ISERROR(VLOOKUP(#REF!,Usuarios[],2,FALSE)),0,VLOOKUP(#REF!,Usuarios[],2,FALSE))</f>
        <v>0</v>
      </c>
      <c r="AI829" t="str">
        <f>IF(EmocionesIniciales[[#This Row],[Date of Birth]]&gt;=2003,"Under 18", IF(EmocionesIniciales[[#This Row],[Date of Birth]]&gt;=1998,"From 18 to 23","Over 23"))</f>
        <v>Over 23</v>
      </c>
    </row>
    <row r="830" spans="1:35" x14ac:dyDescent="0.25">
      <c r="A830" s="1">
        <v>44326</v>
      </c>
      <c r="B830" t="s">
        <v>1761</v>
      </c>
      <c r="R830" t="s">
        <v>28</v>
      </c>
      <c r="AG830">
        <f>IF(ISERROR(VLOOKUP(#REF!,Usuarios[],3,FALSE)),0,VLOOKUP(#REF!,Usuarios[],3,FALSE))</f>
        <v>0</v>
      </c>
      <c r="AH830">
        <f>IF(ISERROR(VLOOKUP(#REF!,Usuarios[],2,FALSE)),0,VLOOKUP(#REF!,Usuarios[],2,FALSE))</f>
        <v>0</v>
      </c>
      <c r="AI830" t="str">
        <f>IF(EmocionesIniciales[[#This Row],[Date of Birth]]&gt;=2003,"Under 18", IF(EmocionesIniciales[[#This Row],[Date of Birth]]&gt;=1998,"From 18 to 23","Over 23"))</f>
        <v>Over 23</v>
      </c>
    </row>
    <row r="831" spans="1:35" x14ac:dyDescent="0.25">
      <c r="A831" s="1">
        <v>44298</v>
      </c>
      <c r="B831" t="s">
        <v>793</v>
      </c>
      <c r="E831" t="s">
        <v>11</v>
      </c>
      <c r="F831" t="s">
        <v>16</v>
      </c>
      <c r="I831" t="s">
        <v>4</v>
      </c>
      <c r="K831" t="s">
        <v>23</v>
      </c>
      <c r="T831" t="s">
        <v>22</v>
      </c>
      <c r="W831" t="s">
        <v>2</v>
      </c>
      <c r="AG831">
        <f>IF(ISERROR(VLOOKUP(#REF!,Usuarios[],3,FALSE)),0,VLOOKUP(#REF!,Usuarios[],3,FALSE))</f>
        <v>0</v>
      </c>
      <c r="AH831">
        <f>IF(ISERROR(VLOOKUP(#REF!,Usuarios[],2,FALSE)),0,VLOOKUP(#REF!,Usuarios[],2,FALSE))</f>
        <v>0</v>
      </c>
      <c r="AI831" t="str">
        <f>IF(EmocionesIniciales[[#This Row],[Date of Birth]]&gt;=2003,"Under 18", IF(EmocionesIniciales[[#This Row],[Date of Birth]]&gt;=1998,"From 18 to 23","Over 23"))</f>
        <v>Over 23</v>
      </c>
    </row>
    <row r="832" spans="1:35" x14ac:dyDescent="0.25">
      <c r="A832" s="1">
        <v>44298</v>
      </c>
      <c r="B832" t="s">
        <v>34</v>
      </c>
      <c r="E832" t="s">
        <v>11</v>
      </c>
      <c r="AG832">
        <f>IF(ISERROR(VLOOKUP(#REF!,Usuarios[],3,FALSE)),0,VLOOKUP(#REF!,Usuarios[],3,FALSE))</f>
        <v>0</v>
      </c>
      <c r="AH832">
        <f>IF(ISERROR(VLOOKUP(#REF!,Usuarios[],2,FALSE)),0,VLOOKUP(#REF!,Usuarios[],2,FALSE))</f>
        <v>0</v>
      </c>
      <c r="AI832" t="str">
        <f>IF(EmocionesIniciales[[#This Row],[Date of Birth]]&gt;=2003,"Under 18", IF(EmocionesIniciales[[#This Row],[Date of Birth]]&gt;=1998,"From 18 to 23","Over 23"))</f>
        <v>Over 23</v>
      </c>
    </row>
    <row r="833" spans="1:35" x14ac:dyDescent="0.25">
      <c r="A833" s="1">
        <v>44298</v>
      </c>
      <c r="B833" t="s">
        <v>688</v>
      </c>
      <c r="D833" t="s">
        <v>26</v>
      </c>
      <c r="E833" t="s">
        <v>11</v>
      </c>
      <c r="N833" t="s">
        <v>17</v>
      </c>
      <c r="Q833" t="s">
        <v>13</v>
      </c>
      <c r="AG833">
        <f>IF(ISERROR(VLOOKUP(#REF!,Usuarios[],3,FALSE)),0,VLOOKUP(#REF!,Usuarios[],3,FALSE))</f>
        <v>0</v>
      </c>
      <c r="AH833">
        <f>IF(ISERROR(VLOOKUP(#REF!,Usuarios[],2,FALSE)),0,VLOOKUP(#REF!,Usuarios[],2,FALSE))</f>
        <v>0</v>
      </c>
      <c r="AI833" t="str">
        <f>IF(EmocionesIniciales[[#This Row],[Date of Birth]]&gt;=2003,"Under 18", IF(EmocionesIniciales[[#This Row],[Date of Birth]]&gt;=1998,"From 18 to 23","Over 23"))</f>
        <v>Over 23</v>
      </c>
    </row>
    <row r="834" spans="1:35" x14ac:dyDescent="0.25">
      <c r="A834" s="1">
        <v>44298</v>
      </c>
      <c r="B834" t="s">
        <v>580</v>
      </c>
      <c r="D834" t="s">
        <v>26</v>
      </c>
      <c r="F834" t="s">
        <v>16</v>
      </c>
      <c r="I834" t="s">
        <v>4</v>
      </c>
      <c r="N834" t="s">
        <v>17</v>
      </c>
      <c r="U834" t="s">
        <v>18</v>
      </c>
      <c r="AG834">
        <f>IF(ISERROR(VLOOKUP(#REF!,Usuarios[],3,FALSE)),0,VLOOKUP(#REF!,Usuarios[],3,FALSE))</f>
        <v>0</v>
      </c>
      <c r="AH834">
        <f>IF(ISERROR(VLOOKUP(#REF!,Usuarios[],2,FALSE)),0,VLOOKUP(#REF!,Usuarios[],2,FALSE))</f>
        <v>0</v>
      </c>
      <c r="AI834" t="str">
        <f>IF(EmocionesIniciales[[#This Row],[Date of Birth]]&gt;=2003,"Under 18", IF(EmocionesIniciales[[#This Row],[Date of Birth]]&gt;=1998,"From 18 to 23","Over 23"))</f>
        <v>Over 23</v>
      </c>
    </row>
    <row r="835" spans="1:35" x14ac:dyDescent="0.25">
      <c r="A835" s="1">
        <v>44298</v>
      </c>
      <c r="B835" t="s">
        <v>642</v>
      </c>
      <c r="N835" t="s">
        <v>17</v>
      </c>
      <c r="V835" t="s">
        <v>20</v>
      </c>
      <c r="AG835">
        <f>IF(ISERROR(VLOOKUP(#REF!,Usuarios[],3,FALSE)),0,VLOOKUP(#REF!,Usuarios[],3,FALSE))</f>
        <v>0</v>
      </c>
      <c r="AH835">
        <f>IF(ISERROR(VLOOKUP(#REF!,Usuarios[],2,FALSE)),0,VLOOKUP(#REF!,Usuarios[],2,FALSE))</f>
        <v>0</v>
      </c>
      <c r="AI835" t="str">
        <f>IF(EmocionesIniciales[[#This Row],[Date of Birth]]&gt;=2003,"Under 18", IF(EmocionesIniciales[[#This Row],[Date of Birth]]&gt;=1998,"From 18 to 23","Over 23"))</f>
        <v>Over 23</v>
      </c>
    </row>
    <row r="836" spans="1:35" x14ac:dyDescent="0.25">
      <c r="A836" s="1">
        <v>44298</v>
      </c>
      <c r="B836" t="s">
        <v>642</v>
      </c>
      <c r="N836" t="s">
        <v>17</v>
      </c>
      <c r="V836" t="s">
        <v>20</v>
      </c>
      <c r="AG836">
        <f>IF(ISERROR(VLOOKUP(#REF!,Usuarios[],3,FALSE)),0,VLOOKUP(#REF!,Usuarios[],3,FALSE))</f>
        <v>0</v>
      </c>
      <c r="AH836">
        <f>IF(ISERROR(VLOOKUP(#REF!,Usuarios[],2,FALSE)),0,VLOOKUP(#REF!,Usuarios[],2,FALSE))</f>
        <v>0</v>
      </c>
      <c r="AI836" t="str">
        <f>IF(EmocionesIniciales[[#This Row],[Date of Birth]]&gt;=2003,"Under 18", IF(EmocionesIniciales[[#This Row],[Date of Birth]]&gt;=1998,"From 18 to 23","Over 23"))</f>
        <v>Over 23</v>
      </c>
    </row>
    <row r="837" spans="1:35" x14ac:dyDescent="0.25">
      <c r="A837" s="1">
        <v>44298</v>
      </c>
      <c r="B837" t="s">
        <v>560</v>
      </c>
      <c r="N837" t="s">
        <v>17</v>
      </c>
      <c r="W837" t="s">
        <v>2</v>
      </c>
      <c r="AG837">
        <f>IF(ISERROR(VLOOKUP(#REF!,Usuarios[],3,FALSE)),0,VLOOKUP(#REF!,Usuarios[],3,FALSE))</f>
        <v>0</v>
      </c>
      <c r="AH837">
        <f>IF(ISERROR(VLOOKUP(#REF!,Usuarios[],2,FALSE)),0,VLOOKUP(#REF!,Usuarios[],2,FALSE))</f>
        <v>0</v>
      </c>
      <c r="AI837" t="str">
        <f>IF(EmocionesIniciales[[#This Row],[Date of Birth]]&gt;=2003,"Under 18", IF(EmocionesIniciales[[#This Row],[Date of Birth]]&gt;=1998,"From 18 to 23","Over 23"))</f>
        <v>Over 23</v>
      </c>
    </row>
    <row r="838" spans="1:35" x14ac:dyDescent="0.25">
      <c r="A838" s="1">
        <v>44298</v>
      </c>
      <c r="B838" t="s">
        <v>560</v>
      </c>
      <c r="N838" t="s">
        <v>17</v>
      </c>
      <c r="W838" t="s">
        <v>2</v>
      </c>
      <c r="AG838">
        <f>IF(ISERROR(VLOOKUP(#REF!,Usuarios[],3,FALSE)),0,VLOOKUP(#REF!,Usuarios[],3,FALSE))</f>
        <v>0</v>
      </c>
      <c r="AH838">
        <f>IF(ISERROR(VLOOKUP(#REF!,Usuarios[],2,FALSE)),0,VLOOKUP(#REF!,Usuarios[],2,FALSE))</f>
        <v>0</v>
      </c>
      <c r="AI838" t="str">
        <f>IF(EmocionesIniciales[[#This Row],[Date of Birth]]&gt;=2003,"Under 18", IF(EmocionesIniciales[[#This Row],[Date of Birth]]&gt;=1998,"From 18 to 23","Over 23"))</f>
        <v>Over 23</v>
      </c>
    </row>
    <row r="839" spans="1:35" x14ac:dyDescent="0.25">
      <c r="A839" s="1">
        <v>44298</v>
      </c>
      <c r="B839" t="s">
        <v>560</v>
      </c>
      <c r="N839" t="s">
        <v>17</v>
      </c>
      <c r="W839" t="s">
        <v>2</v>
      </c>
      <c r="AG839">
        <f>IF(ISERROR(VLOOKUP(#REF!,Usuarios[],3,FALSE)),0,VLOOKUP(#REF!,Usuarios[],3,FALSE))</f>
        <v>0</v>
      </c>
      <c r="AH839">
        <f>IF(ISERROR(VLOOKUP(#REF!,Usuarios[],2,FALSE)),0,VLOOKUP(#REF!,Usuarios[],2,FALSE))</f>
        <v>0</v>
      </c>
      <c r="AI839" t="str">
        <f>IF(EmocionesIniciales[[#This Row],[Date of Birth]]&gt;=2003,"Under 18", IF(EmocionesIniciales[[#This Row],[Date of Birth]]&gt;=1998,"From 18 to 23","Over 23"))</f>
        <v>Over 23</v>
      </c>
    </row>
    <row r="840" spans="1:35" x14ac:dyDescent="0.25">
      <c r="A840" s="1">
        <v>44298</v>
      </c>
      <c r="B840" t="s">
        <v>560</v>
      </c>
      <c r="N840" t="s">
        <v>17</v>
      </c>
      <c r="W840" t="s">
        <v>2</v>
      </c>
      <c r="AG840">
        <f>IF(ISERROR(VLOOKUP(#REF!,Usuarios[],3,FALSE)),0,VLOOKUP(#REF!,Usuarios[],3,FALSE))</f>
        <v>0</v>
      </c>
      <c r="AH840">
        <f>IF(ISERROR(VLOOKUP(#REF!,Usuarios[],2,FALSE)),0,VLOOKUP(#REF!,Usuarios[],2,FALSE))</f>
        <v>0</v>
      </c>
      <c r="AI840" t="str">
        <f>IF(EmocionesIniciales[[#This Row],[Date of Birth]]&gt;=2003,"Under 18", IF(EmocionesIniciales[[#This Row],[Date of Birth]]&gt;=1998,"From 18 to 23","Over 23"))</f>
        <v>Over 23</v>
      </c>
    </row>
    <row r="841" spans="1:35" x14ac:dyDescent="0.25">
      <c r="A841" s="1">
        <v>44298</v>
      </c>
      <c r="B841" t="s">
        <v>548</v>
      </c>
      <c r="E841" t="s">
        <v>11</v>
      </c>
      <c r="N841" t="s">
        <v>17</v>
      </c>
      <c r="V841" t="s">
        <v>20</v>
      </c>
      <c r="W841" t="s">
        <v>2</v>
      </c>
      <c r="AG841">
        <f>IF(ISERROR(VLOOKUP(#REF!,Usuarios[],3,FALSE)),0,VLOOKUP(#REF!,Usuarios[],3,FALSE))</f>
        <v>0</v>
      </c>
      <c r="AH841">
        <f>IF(ISERROR(VLOOKUP(#REF!,Usuarios[],2,FALSE)),0,VLOOKUP(#REF!,Usuarios[],2,FALSE))</f>
        <v>0</v>
      </c>
      <c r="AI841" t="str">
        <f>IF(EmocionesIniciales[[#This Row],[Date of Birth]]&gt;=2003,"Under 18", IF(EmocionesIniciales[[#This Row],[Date of Birth]]&gt;=1998,"From 18 to 23","Over 23"))</f>
        <v>Over 23</v>
      </c>
    </row>
    <row r="842" spans="1:35" x14ac:dyDescent="0.25">
      <c r="A842" s="1">
        <v>44298</v>
      </c>
      <c r="B842" t="s">
        <v>592</v>
      </c>
      <c r="E842" t="s">
        <v>11</v>
      </c>
      <c r="N842" t="s">
        <v>17</v>
      </c>
      <c r="W842" t="s">
        <v>2</v>
      </c>
      <c r="X842" t="s">
        <v>534</v>
      </c>
      <c r="AG842">
        <f>IF(ISERROR(VLOOKUP(#REF!,Usuarios[],3,FALSE)),0,VLOOKUP(#REF!,Usuarios[],3,FALSE))</f>
        <v>0</v>
      </c>
      <c r="AH842">
        <f>IF(ISERROR(VLOOKUP(#REF!,Usuarios[],2,FALSE)),0,VLOOKUP(#REF!,Usuarios[],2,FALSE))</f>
        <v>0</v>
      </c>
      <c r="AI842" t="str">
        <f>IF(EmocionesIniciales[[#This Row],[Date of Birth]]&gt;=2003,"Under 18", IF(EmocionesIniciales[[#This Row],[Date of Birth]]&gt;=1998,"From 18 to 23","Over 23"))</f>
        <v>Over 23</v>
      </c>
    </row>
    <row r="843" spans="1:35" x14ac:dyDescent="0.25">
      <c r="A843" s="1">
        <v>44298</v>
      </c>
      <c r="B843" t="s">
        <v>601</v>
      </c>
      <c r="E843" t="s">
        <v>11</v>
      </c>
      <c r="N843" t="s">
        <v>17</v>
      </c>
      <c r="P843" t="s">
        <v>32</v>
      </c>
      <c r="W843" t="s">
        <v>2</v>
      </c>
      <c r="AG843">
        <f>IF(ISERROR(VLOOKUP(#REF!,Usuarios[],3,FALSE)),0,VLOOKUP(#REF!,Usuarios[],3,FALSE))</f>
        <v>0</v>
      </c>
      <c r="AH843">
        <f>IF(ISERROR(VLOOKUP(#REF!,Usuarios[],2,FALSE)),0,VLOOKUP(#REF!,Usuarios[],2,FALSE))</f>
        <v>0</v>
      </c>
      <c r="AI843" t="str">
        <f>IF(EmocionesIniciales[[#This Row],[Date of Birth]]&gt;=2003,"Under 18", IF(EmocionesIniciales[[#This Row],[Date of Birth]]&gt;=1998,"From 18 to 23","Over 23"))</f>
        <v>Over 23</v>
      </c>
    </row>
    <row r="844" spans="1:35" x14ac:dyDescent="0.25">
      <c r="A844" s="1">
        <v>44298</v>
      </c>
      <c r="B844" t="s">
        <v>613</v>
      </c>
      <c r="E844" t="s">
        <v>11</v>
      </c>
      <c r="M844" t="s">
        <v>15</v>
      </c>
      <c r="N844" t="s">
        <v>17</v>
      </c>
      <c r="W844" t="s">
        <v>2</v>
      </c>
      <c r="Z844" t="s">
        <v>24</v>
      </c>
      <c r="AG844">
        <f>IF(ISERROR(VLOOKUP(#REF!,Usuarios[],3,FALSE)),0,VLOOKUP(#REF!,Usuarios[],3,FALSE))</f>
        <v>0</v>
      </c>
      <c r="AH844">
        <f>IF(ISERROR(VLOOKUP(#REF!,Usuarios[],2,FALSE)),0,VLOOKUP(#REF!,Usuarios[],2,FALSE))</f>
        <v>0</v>
      </c>
      <c r="AI844" t="str">
        <f>IF(EmocionesIniciales[[#This Row],[Date of Birth]]&gt;=2003,"Under 18", IF(EmocionesIniciales[[#This Row],[Date of Birth]]&gt;=1998,"From 18 to 23","Over 23"))</f>
        <v>Over 23</v>
      </c>
    </row>
    <row r="845" spans="1:35" x14ac:dyDescent="0.25">
      <c r="A845" s="1">
        <v>44298</v>
      </c>
      <c r="B845" t="s">
        <v>39</v>
      </c>
      <c r="E845" t="s">
        <v>11</v>
      </c>
      <c r="N845" t="s">
        <v>17</v>
      </c>
      <c r="AG845">
        <f>IF(ISERROR(VLOOKUP(#REF!,Usuarios[],3,FALSE)),0,VLOOKUP(#REF!,Usuarios[],3,FALSE))</f>
        <v>0</v>
      </c>
      <c r="AH845">
        <f>IF(ISERROR(VLOOKUP(#REF!,Usuarios[],2,FALSE)),0,VLOOKUP(#REF!,Usuarios[],2,FALSE))</f>
        <v>0</v>
      </c>
      <c r="AI845" t="str">
        <f>IF(EmocionesIniciales[[#This Row],[Date of Birth]]&gt;=2003,"Under 18", IF(EmocionesIniciales[[#This Row],[Date of Birth]]&gt;=1998,"From 18 to 23","Over 23"))</f>
        <v>Over 23</v>
      </c>
    </row>
    <row r="846" spans="1:35" x14ac:dyDescent="0.25">
      <c r="A846" s="1">
        <v>44298</v>
      </c>
      <c r="B846" t="s">
        <v>655</v>
      </c>
      <c r="G846" t="s">
        <v>29</v>
      </c>
      <c r="J846" t="s">
        <v>31</v>
      </c>
      <c r="M846" t="s">
        <v>15</v>
      </c>
      <c r="N846" t="s">
        <v>17</v>
      </c>
      <c r="P846" t="s">
        <v>32</v>
      </c>
      <c r="S846" t="s">
        <v>1</v>
      </c>
      <c r="Y846" t="s">
        <v>0</v>
      </c>
      <c r="Z846" t="s">
        <v>24</v>
      </c>
      <c r="AA846" t="s">
        <v>535</v>
      </c>
      <c r="AG846">
        <f>IF(ISERROR(VLOOKUP(#REF!,Usuarios[],3,FALSE)),0,VLOOKUP(#REF!,Usuarios[],3,FALSE))</f>
        <v>0</v>
      </c>
      <c r="AH846">
        <f>IF(ISERROR(VLOOKUP(#REF!,Usuarios[],2,FALSE)),0,VLOOKUP(#REF!,Usuarios[],2,FALSE))</f>
        <v>0</v>
      </c>
      <c r="AI846" t="str">
        <f>IF(EmocionesIniciales[[#This Row],[Date of Birth]]&gt;=2003,"Under 18", IF(EmocionesIniciales[[#This Row],[Date of Birth]]&gt;=1998,"From 18 to 23","Over 23"))</f>
        <v>Over 23</v>
      </c>
    </row>
    <row r="847" spans="1:35" x14ac:dyDescent="0.25">
      <c r="A847" s="1">
        <v>44298</v>
      </c>
      <c r="B847" t="s">
        <v>723</v>
      </c>
      <c r="E847" t="s">
        <v>11</v>
      </c>
      <c r="J847" t="s">
        <v>31</v>
      </c>
      <c r="K847" t="s">
        <v>23</v>
      </c>
      <c r="N847" t="s">
        <v>17</v>
      </c>
      <c r="S847" t="s">
        <v>1</v>
      </c>
      <c r="W847" t="s">
        <v>2</v>
      </c>
      <c r="Z847" t="s">
        <v>24</v>
      </c>
      <c r="AG847">
        <f>IF(ISERROR(VLOOKUP(#REF!,Usuarios[],3,FALSE)),0,VLOOKUP(#REF!,Usuarios[],3,FALSE))</f>
        <v>0</v>
      </c>
      <c r="AH847">
        <f>IF(ISERROR(VLOOKUP(#REF!,Usuarios[],2,FALSE)),0,VLOOKUP(#REF!,Usuarios[],2,FALSE))</f>
        <v>0</v>
      </c>
      <c r="AI847" t="str">
        <f>IF(EmocionesIniciales[[#This Row],[Date of Birth]]&gt;=2003,"Under 18", IF(EmocionesIniciales[[#This Row],[Date of Birth]]&gt;=1998,"From 18 to 23","Over 23"))</f>
        <v>Over 23</v>
      </c>
    </row>
    <row r="848" spans="1:35" x14ac:dyDescent="0.25">
      <c r="A848" s="1">
        <v>44298</v>
      </c>
      <c r="B848" t="s">
        <v>645</v>
      </c>
      <c r="E848" t="s">
        <v>11</v>
      </c>
      <c r="N848" t="s">
        <v>17</v>
      </c>
      <c r="S848" t="s">
        <v>1</v>
      </c>
      <c r="V848" t="s">
        <v>20</v>
      </c>
      <c r="Y848" t="s">
        <v>0</v>
      </c>
      <c r="AG848">
        <f>IF(ISERROR(VLOOKUP(#REF!,Usuarios[],3,FALSE)),0,VLOOKUP(#REF!,Usuarios[],3,FALSE))</f>
        <v>0</v>
      </c>
      <c r="AH848">
        <f>IF(ISERROR(VLOOKUP(#REF!,Usuarios[],2,FALSE)),0,VLOOKUP(#REF!,Usuarios[],2,FALSE))</f>
        <v>0</v>
      </c>
      <c r="AI848" t="str">
        <f>IF(EmocionesIniciales[[#This Row],[Date of Birth]]&gt;=2003,"Under 18", IF(EmocionesIniciales[[#This Row],[Date of Birth]]&gt;=1998,"From 18 to 23","Over 23"))</f>
        <v>Over 23</v>
      </c>
    </row>
    <row r="849" spans="1:35" x14ac:dyDescent="0.25">
      <c r="A849" s="1">
        <v>44298</v>
      </c>
      <c r="B849" t="s">
        <v>571</v>
      </c>
      <c r="N849" t="s">
        <v>17</v>
      </c>
      <c r="S849" t="s">
        <v>1</v>
      </c>
      <c r="AG849">
        <f>IF(ISERROR(VLOOKUP(#REF!,Usuarios[],3,FALSE)),0,VLOOKUP(#REF!,Usuarios[],3,FALSE))</f>
        <v>0</v>
      </c>
      <c r="AH849">
        <f>IF(ISERROR(VLOOKUP(#REF!,Usuarios[],2,FALSE)),0,VLOOKUP(#REF!,Usuarios[],2,FALSE))</f>
        <v>0</v>
      </c>
      <c r="AI849" t="str">
        <f>IF(EmocionesIniciales[[#This Row],[Date of Birth]]&gt;=2003,"Under 18", IF(EmocionesIniciales[[#This Row],[Date of Birth]]&gt;=1998,"From 18 to 23","Over 23"))</f>
        <v>Over 23</v>
      </c>
    </row>
    <row r="850" spans="1:35" x14ac:dyDescent="0.25">
      <c r="A850" s="1">
        <v>44298</v>
      </c>
      <c r="B850" t="s">
        <v>605</v>
      </c>
      <c r="E850" t="s">
        <v>11</v>
      </c>
      <c r="F850" t="s">
        <v>16</v>
      </c>
      <c r="K850" t="s">
        <v>23</v>
      </c>
      <c r="M850" t="s">
        <v>15</v>
      </c>
      <c r="N850" t="s">
        <v>17</v>
      </c>
      <c r="S850" t="s">
        <v>1</v>
      </c>
      <c r="W850" t="s">
        <v>2</v>
      </c>
      <c r="Z850" t="s">
        <v>24</v>
      </c>
      <c r="AG850">
        <f>IF(ISERROR(VLOOKUP(#REF!,Usuarios[],3,FALSE)),0,VLOOKUP(#REF!,Usuarios[],3,FALSE))</f>
        <v>0</v>
      </c>
      <c r="AH850">
        <f>IF(ISERROR(VLOOKUP(#REF!,Usuarios[],2,FALSE)),0,VLOOKUP(#REF!,Usuarios[],2,FALSE))</f>
        <v>0</v>
      </c>
      <c r="AI850" t="str">
        <f>IF(EmocionesIniciales[[#This Row],[Date of Birth]]&gt;=2003,"Under 18", IF(EmocionesIniciales[[#This Row],[Date of Birth]]&gt;=1998,"From 18 to 23","Over 23"))</f>
        <v>Over 23</v>
      </c>
    </row>
    <row r="851" spans="1:35" x14ac:dyDescent="0.25">
      <c r="A851" s="1">
        <v>44298</v>
      </c>
      <c r="B851" t="s">
        <v>618</v>
      </c>
      <c r="F851" t="s">
        <v>16</v>
      </c>
      <c r="M851" t="s">
        <v>15</v>
      </c>
      <c r="N851" t="s">
        <v>17</v>
      </c>
      <c r="S851" t="s">
        <v>1</v>
      </c>
      <c r="V851" t="s">
        <v>20</v>
      </c>
      <c r="W851" t="s">
        <v>2</v>
      </c>
      <c r="AG851">
        <f>IF(ISERROR(VLOOKUP(#REF!,Usuarios[],3,FALSE)),0,VLOOKUP(#REF!,Usuarios[],3,FALSE))</f>
        <v>0</v>
      </c>
      <c r="AH851">
        <f>IF(ISERROR(VLOOKUP(#REF!,Usuarios[],2,FALSE)),0,VLOOKUP(#REF!,Usuarios[],2,FALSE))</f>
        <v>0</v>
      </c>
      <c r="AI851" t="str">
        <f>IF(EmocionesIniciales[[#This Row],[Date of Birth]]&gt;=2003,"Under 18", IF(EmocionesIniciales[[#This Row],[Date of Birth]]&gt;=1998,"From 18 to 23","Over 23"))</f>
        <v>Over 23</v>
      </c>
    </row>
    <row r="852" spans="1:35" x14ac:dyDescent="0.25">
      <c r="A852" s="1">
        <v>44298</v>
      </c>
      <c r="B852" t="s">
        <v>570</v>
      </c>
      <c r="E852" t="s">
        <v>11</v>
      </c>
      <c r="K852" t="s">
        <v>23</v>
      </c>
      <c r="M852" t="s">
        <v>15</v>
      </c>
      <c r="N852" t="s">
        <v>17</v>
      </c>
      <c r="S852" t="s">
        <v>1</v>
      </c>
      <c r="AC852" t="s">
        <v>536</v>
      </c>
      <c r="AG852">
        <f>IF(ISERROR(VLOOKUP(#REF!,Usuarios[],3,FALSE)),0,VLOOKUP(#REF!,Usuarios[],3,FALSE))</f>
        <v>0</v>
      </c>
      <c r="AH852">
        <f>IF(ISERROR(VLOOKUP(#REF!,Usuarios[],2,FALSE)),0,VLOOKUP(#REF!,Usuarios[],2,FALSE))</f>
        <v>0</v>
      </c>
      <c r="AI852" t="str">
        <f>IF(EmocionesIniciales[[#This Row],[Date of Birth]]&gt;=2003,"Under 18", IF(EmocionesIniciales[[#This Row],[Date of Birth]]&gt;=1998,"From 18 to 23","Over 23"))</f>
        <v>Over 23</v>
      </c>
    </row>
    <row r="853" spans="1:35" x14ac:dyDescent="0.25">
      <c r="A853" s="1">
        <v>44298</v>
      </c>
      <c r="B853" t="s">
        <v>745</v>
      </c>
      <c r="E853" t="s">
        <v>11</v>
      </c>
      <c r="F853" t="s">
        <v>16</v>
      </c>
      <c r="N853" t="s">
        <v>17</v>
      </c>
      <c r="P853" t="s">
        <v>32</v>
      </c>
      <c r="S853" t="s">
        <v>1</v>
      </c>
      <c r="X853" t="s">
        <v>534</v>
      </c>
      <c r="Z853" t="s">
        <v>24</v>
      </c>
      <c r="AG853">
        <f>IF(ISERROR(VLOOKUP(#REF!,Usuarios[],3,FALSE)),0,VLOOKUP(#REF!,Usuarios[],3,FALSE))</f>
        <v>0</v>
      </c>
      <c r="AH853">
        <f>IF(ISERROR(VLOOKUP(#REF!,Usuarios[],2,FALSE)),0,VLOOKUP(#REF!,Usuarios[],2,FALSE))</f>
        <v>0</v>
      </c>
      <c r="AI853" t="str">
        <f>IF(EmocionesIniciales[[#This Row],[Date of Birth]]&gt;=2003,"Under 18", IF(EmocionesIniciales[[#This Row],[Date of Birth]]&gt;=1998,"From 18 to 23","Over 23"))</f>
        <v>Over 23</v>
      </c>
    </row>
    <row r="854" spans="1:35" x14ac:dyDescent="0.25">
      <c r="A854" s="1">
        <v>44298</v>
      </c>
      <c r="B854" t="s">
        <v>632</v>
      </c>
      <c r="D854" t="s">
        <v>26</v>
      </c>
      <c r="E854" t="s">
        <v>11</v>
      </c>
      <c r="N854" t="s">
        <v>17</v>
      </c>
      <c r="O854" t="s">
        <v>12</v>
      </c>
      <c r="Q854" t="s">
        <v>13</v>
      </c>
      <c r="V854" t="s">
        <v>20</v>
      </c>
      <c r="W854" t="s">
        <v>2</v>
      </c>
      <c r="AG854">
        <f>IF(ISERROR(VLOOKUP(#REF!,Usuarios[],3,FALSE)),0,VLOOKUP(#REF!,Usuarios[],3,FALSE))</f>
        <v>0</v>
      </c>
      <c r="AH854">
        <f>IF(ISERROR(VLOOKUP(#REF!,Usuarios[],2,FALSE)),0,VLOOKUP(#REF!,Usuarios[],2,FALSE))</f>
        <v>0</v>
      </c>
      <c r="AI854" t="str">
        <f>IF(EmocionesIniciales[[#This Row],[Date of Birth]]&gt;=2003,"Under 18", IF(EmocionesIniciales[[#This Row],[Date of Birth]]&gt;=1998,"From 18 to 23","Over 23"))</f>
        <v>Over 23</v>
      </c>
    </row>
    <row r="855" spans="1:35" x14ac:dyDescent="0.25">
      <c r="A855" s="1">
        <v>44298</v>
      </c>
      <c r="B855" t="s">
        <v>778</v>
      </c>
      <c r="D855" t="s">
        <v>26</v>
      </c>
      <c r="E855" t="s">
        <v>11</v>
      </c>
      <c r="K855" t="s">
        <v>23</v>
      </c>
      <c r="M855" t="s">
        <v>15</v>
      </c>
      <c r="N855" t="s">
        <v>17</v>
      </c>
      <c r="O855" t="s">
        <v>12</v>
      </c>
      <c r="P855" t="s">
        <v>32</v>
      </c>
      <c r="X855" t="s">
        <v>534</v>
      </c>
      <c r="AG855">
        <f>IF(ISERROR(VLOOKUP(#REF!,Usuarios[],3,FALSE)),0,VLOOKUP(#REF!,Usuarios[],3,FALSE))</f>
        <v>0</v>
      </c>
      <c r="AH855">
        <f>IF(ISERROR(VLOOKUP(#REF!,Usuarios[],2,FALSE)),0,VLOOKUP(#REF!,Usuarios[],2,FALSE))</f>
        <v>0</v>
      </c>
      <c r="AI855" t="str">
        <f>IF(EmocionesIniciales[[#This Row],[Date of Birth]]&gt;=2003,"Under 18", IF(EmocionesIniciales[[#This Row],[Date of Birth]]&gt;=1998,"From 18 to 23","Over 23"))</f>
        <v>Over 23</v>
      </c>
    </row>
    <row r="856" spans="1:35" x14ac:dyDescent="0.25">
      <c r="A856" s="1">
        <v>44298</v>
      </c>
      <c r="B856" t="s">
        <v>774</v>
      </c>
      <c r="F856" t="s">
        <v>16</v>
      </c>
      <c r="N856" t="s">
        <v>17</v>
      </c>
      <c r="O856" t="s">
        <v>12</v>
      </c>
      <c r="W856" t="s">
        <v>2</v>
      </c>
      <c r="X856" t="s">
        <v>534</v>
      </c>
      <c r="AG856">
        <f>IF(ISERROR(VLOOKUP(#REF!,Usuarios[],3,FALSE)),0,VLOOKUP(#REF!,Usuarios[],3,FALSE))</f>
        <v>0</v>
      </c>
      <c r="AH856">
        <f>IF(ISERROR(VLOOKUP(#REF!,Usuarios[],2,FALSE)),0,VLOOKUP(#REF!,Usuarios[],2,FALSE))</f>
        <v>0</v>
      </c>
      <c r="AI856" t="str">
        <f>IF(EmocionesIniciales[[#This Row],[Date of Birth]]&gt;=2003,"Under 18", IF(EmocionesIniciales[[#This Row],[Date of Birth]]&gt;=1998,"From 18 to 23","Over 23"))</f>
        <v>Over 23</v>
      </c>
    </row>
    <row r="857" spans="1:35" x14ac:dyDescent="0.25">
      <c r="A857" s="1">
        <v>44298</v>
      </c>
      <c r="B857" t="s">
        <v>718</v>
      </c>
      <c r="E857" t="s">
        <v>11</v>
      </c>
      <c r="F857" t="s">
        <v>16</v>
      </c>
      <c r="H857" t="s">
        <v>19</v>
      </c>
      <c r="N857" t="s">
        <v>17</v>
      </c>
      <c r="O857" t="s">
        <v>12</v>
      </c>
      <c r="P857" t="s">
        <v>32</v>
      </c>
      <c r="Q857" t="s">
        <v>13</v>
      </c>
      <c r="S857" t="s">
        <v>1</v>
      </c>
      <c r="Y857" t="s">
        <v>0</v>
      </c>
      <c r="AG857">
        <f>IF(ISERROR(VLOOKUP(#REF!,Usuarios[],3,FALSE)),0,VLOOKUP(#REF!,Usuarios[],3,FALSE))</f>
        <v>0</v>
      </c>
      <c r="AH857">
        <f>IF(ISERROR(VLOOKUP(#REF!,Usuarios[],2,FALSE)),0,VLOOKUP(#REF!,Usuarios[],2,FALSE))</f>
        <v>0</v>
      </c>
      <c r="AI857" t="str">
        <f>IF(EmocionesIniciales[[#This Row],[Date of Birth]]&gt;=2003,"Under 18", IF(EmocionesIniciales[[#This Row],[Date of Birth]]&gt;=1998,"From 18 to 23","Over 23"))</f>
        <v>Over 23</v>
      </c>
    </row>
    <row r="858" spans="1:35" x14ac:dyDescent="0.25">
      <c r="A858" s="1">
        <v>44298</v>
      </c>
      <c r="B858" t="s">
        <v>775</v>
      </c>
      <c r="F858" t="s">
        <v>16</v>
      </c>
      <c r="N858" t="s">
        <v>17</v>
      </c>
      <c r="O858" t="s">
        <v>12</v>
      </c>
      <c r="X858" t="s">
        <v>534</v>
      </c>
      <c r="AG858">
        <f>IF(ISERROR(VLOOKUP(#REF!,Usuarios[],3,FALSE)),0,VLOOKUP(#REF!,Usuarios[],3,FALSE))</f>
        <v>0</v>
      </c>
      <c r="AH858">
        <f>IF(ISERROR(VLOOKUP(#REF!,Usuarios[],2,FALSE)),0,VLOOKUP(#REF!,Usuarios[],2,FALSE))</f>
        <v>0</v>
      </c>
      <c r="AI858" t="str">
        <f>IF(EmocionesIniciales[[#This Row],[Date of Birth]]&gt;=2003,"Under 18", IF(EmocionesIniciales[[#This Row],[Date of Birth]]&gt;=1998,"From 18 to 23","Over 23"))</f>
        <v>Over 23</v>
      </c>
    </row>
    <row r="859" spans="1:35" x14ac:dyDescent="0.25">
      <c r="A859" s="1">
        <v>44298</v>
      </c>
      <c r="B859" t="s">
        <v>776</v>
      </c>
      <c r="F859" t="s">
        <v>16</v>
      </c>
      <c r="K859" t="s">
        <v>23</v>
      </c>
      <c r="N859" t="s">
        <v>17</v>
      </c>
      <c r="O859" t="s">
        <v>12</v>
      </c>
      <c r="X859" t="s">
        <v>534</v>
      </c>
      <c r="AG859">
        <f>IF(ISERROR(VLOOKUP(#REF!,Usuarios[],3,FALSE)),0,VLOOKUP(#REF!,Usuarios[],3,FALSE))</f>
        <v>0</v>
      </c>
      <c r="AH859">
        <f>IF(ISERROR(VLOOKUP(#REF!,Usuarios[],2,FALSE)),0,VLOOKUP(#REF!,Usuarios[],2,FALSE))</f>
        <v>0</v>
      </c>
      <c r="AI859" t="str">
        <f>IF(EmocionesIniciales[[#This Row],[Date of Birth]]&gt;=2003,"Under 18", IF(EmocionesIniciales[[#This Row],[Date of Birth]]&gt;=1998,"From 18 to 23","Over 23"))</f>
        <v>Over 23</v>
      </c>
    </row>
    <row r="860" spans="1:35" x14ac:dyDescent="0.25">
      <c r="A860" s="1">
        <v>44298</v>
      </c>
      <c r="B860" t="s">
        <v>813</v>
      </c>
      <c r="C860" t="s">
        <v>10</v>
      </c>
      <c r="D860" t="s">
        <v>26</v>
      </c>
      <c r="E860" t="s">
        <v>11</v>
      </c>
      <c r="F860" t="s">
        <v>16</v>
      </c>
      <c r="J860" t="s">
        <v>31</v>
      </c>
      <c r="K860" t="s">
        <v>23</v>
      </c>
      <c r="M860" t="s">
        <v>15</v>
      </c>
      <c r="N860" t="s">
        <v>17</v>
      </c>
      <c r="P860" t="s">
        <v>32</v>
      </c>
      <c r="Q860" t="s">
        <v>13</v>
      </c>
      <c r="R860" t="s">
        <v>28</v>
      </c>
      <c r="S860" t="s">
        <v>1</v>
      </c>
      <c r="X860" t="s">
        <v>534</v>
      </c>
      <c r="Y860" t="s">
        <v>0</v>
      </c>
      <c r="AA860" t="s">
        <v>535</v>
      </c>
      <c r="AC860" t="s">
        <v>536</v>
      </c>
      <c r="AG860">
        <f>IF(ISERROR(VLOOKUP(#REF!,Usuarios[],3,FALSE)),0,VLOOKUP(#REF!,Usuarios[],3,FALSE))</f>
        <v>0</v>
      </c>
      <c r="AH860">
        <f>IF(ISERROR(VLOOKUP(#REF!,Usuarios[],2,FALSE)),0,VLOOKUP(#REF!,Usuarios[],2,FALSE))</f>
        <v>0</v>
      </c>
      <c r="AI860" t="str">
        <f>IF(EmocionesIniciales[[#This Row],[Date of Birth]]&gt;=2003,"Under 18", IF(EmocionesIniciales[[#This Row],[Date of Birth]]&gt;=1998,"From 18 to 23","Over 23"))</f>
        <v>Over 23</v>
      </c>
    </row>
    <row r="861" spans="1:35" x14ac:dyDescent="0.25">
      <c r="A861" s="1">
        <v>44298</v>
      </c>
      <c r="B861" t="s">
        <v>814</v>
      </c>
      <c r="C861" t="s">
        <v>10</v>
      </c>
      <c r="E861" t="s">
        <v>11</v>
      </c>
      <c r="F861" t="s">
        <v>16</v>
      </c>
      <c r="J861" t="s">
        <v>31</v>
      </c>
      <c r="K861" t="s">
        <v>23</v>
      </c>
      <c r="M861" t="s">
        <v>15</v>
      </c>
      <c r="N861" t="s">
        <v>17</v>
      </c>
      <c r="P861" t="s">
        <v>32</v>
      </c>
      <c r="Q861" t="s">
        <v>13</v>
      </c>
      <c r="R861" t="s">
        <v>28</v>
      </c>
      <c r="S861" t="s">
        <v>1</v>
      </c>
      <c r="W861" t="s">
        <v>2</v>
      </c>
      <c r="Y861" t="s">
        <v>0</v>
      </c>
      <c r="Z861" t="s">
        <v>24</v>
      </c>
      <c r="AA861" t="s">
        <v>535</v>
      </c>
      <c r="AC861" t="s">
        <v>536</v>
      </c>
      <c r="AG861">
        <f>IF(ISERROR(VLOOKUP(#REF!,Usuarios[],3,FALSE)),0,VLOOKUP(#REF!,Usuarios[],3,FALSE))</f>
        <v>0</v>
      </c>
      <c r="AH861">
        <f>IF(ISERROR(VLOOKUP(#REF!,Usuarios[],2,FALSE)),0,VLOOKUP(#REF!,Usuarios[],2,FALSE))</f>
        <v>0</v>
      </c>
      <c r="AI861" t="str">
        <f>IF(EmocionesIniciales[[#This Row],[Date of Birth]]&gt;=2003,"Under 18", IF(EmocionesIniciales[[#This Row],[Date of Birth]]&gt;=1998,"From 18 to 23","Over 23"))</f>
        <v>Over 23</v>
      </c>
    </row>
    <row r="862" spans="1:35" x14ac:dyDescent="0.25">
      <c r="A862" s="1">
        <v>44298</v>
      </c>
      <c r="B862" t="s">
        <v>545</v>
      </c>
      <c r="L862" t="s">
        <v>21</v>
      </c>
      <c r="O862" t="s">
        <v>12</v>
      </c>
      <c r="W862" t="s">
        <v>2</v>
      </c>
      <c r="X862" t="s">
        <v>534</v>
      </c>
      <c r="AG862">
        <f>IF(ISERROR(VLOOKUP(#REF!,Usuarios[],3,FALSE)),0,VLOOKUP(#REF!,Usuarios[],3,FALSE))</f>
        <v>0</v>
      </c>
      <c r="AH862">
        <f>IF(ISERROR(VLOOKUP(#REF!,Usuarios[],2,FALSE)),0,VLOOKUP(#REF!,Usuarios[],2,FALSE))</f>
        <v>0</v>
      </c>
      <c r="AI862" t="str">
        <f>IF(EmocionesIniciales[[#This Row],[Date of Birth]]&gt;=2003,"Under 18", IF(EmocionesIniciales[[#This Row],[Date of Birth]]&gt;=1998,"From 18 to 23","Over 23"))</f>
        <v>Over 23</v>
      </c>
    </row>
    <row r="863" spans="1:35" x14ac:dyDescent="0.25">
      <c r="A863" s="1">
        <v>44298</v>
      </c>
      <c r="B863" t="s">
        <v>589</v>
      </c>
      <c r="F863" t="s">
        <v>16</v>
      </c>
      <c r="K863" t="s">
        <v>23</v>
      </c>
      <c r="M863" t="s">
        <v>15</v>
      </c>
      <c r="O863" t="s">
        <v>12</v>
      </c>
      <c r="W863" t="s">
        <v>2</v>
      </c>
      <c r="Z863" t="s">
        <v>24</v>
      </c>
      <c r="AA863" t="s">
        <v>535</v>
      </c>
      <c r="AG863">
        <f>IF(ISERROR(VLOOKUP(#REF!,Usuarios[],3,FALSE)),0,VLOOKUP(#REF!,Usuarios[],3,FALSE))</f>
        <v>0</v>
      </c>
      <c r="AH863">
        <f>IF(ISERROR(VLOOKUP(#REF!,Usuarios[],2,FALSE)),0,VLOOKUP(#REF!,Usuarios[],2,FALSE))</f>
        <v>0</v>
      </c>
      <c r="AI863" t="str">
        <f>IF(EmocionesIniciales[[#This Row],[Date of Birth]]&gt;=2003,"Under 18", IF(EmocionesIniciales[[#This Row],[Date of Birth]]&gt;=1998,"From 18 to 23","Over 23"))</f>
        <v>Over 23</v>
      </c>
    </row>
    <row r="864" spans="1:35" x14ac:dyDescent="0.25">
      <c r="A864" s="1">
        <v>44298</v>
      </c>
      <c r="B864" t="s">
        <v>542</v>
      </c>
      <c r="F864" t="s">
        <v>16</v>
      </c>
      <c r="K864" t="s">
        <v>23</v>
      </c>
      <c r="M864" t="s">
        <v>15</v>
      </c>
      <c r="O864" t="s">
        <v>12</v>
      </c>
      <c r="R864" t="s">
        <v>28</v>
      </c>
      <c r="AG864">
        <f>IF(ISERROR(VLOOKUP(#REF!,Usuarios[],3,FALSE)),0,VLOOKUP(#REF!,Usuarios[],3,FALSE))</f>
        <v>0</v>
      </c>
      <c r="AH864">
        <f>IF(ISERROR(VLOOKUP(#REF!,Usuarios[],2,FALSE)),0,VLOOKUP(#REF!,Usuarios[],2,FALSE))</f>
        <v>0</v>
      </c>
      <c r="AI864" t="str">
        <f>IF(EmocionesIniciales[[#This Row],[Date of Birth]]&gt;=2003,"Under 18", IF(EmocionesIniciales[[#This Row],[Date of Birth]]&gt;=1998,"From 18 to 23","Over 23"))</f>
        <v>Over 23</v>
      </c>
    </row>
    <row r="865" spans="1:35" x14ac:dyDescent="0.25">
      <c r="A865" s="1">
        <v>44298</v>
      </c>
      <c r="B865" t="s">
        <v>669</v>
      </c>
      <c r="E865" t="s">
        <v>11</v>
      </c>
      <c r="F865" t="s">
        <v>16</v>
      </c>
      <c r="O865" t="s">
        <v>12</v>
      </c>
      <c r="P865" t="s">
        <v>32</v>
      </c>
      <c r="U865" t="s">
        <v>18</v>
      </c>
      <c r="Z865" t="s">
        <v>24</v>
      </c>
      <c r="AD865" t="s">
        <v>25</v>
      </c>
      <c r="AG865">
        <f>IF(ISERROR(VLOOKUP(#REF!,Usuarios[],3,FALSE)),0,VLOOKUP(#REF!,Usuarios[],3,FALSE))</f>
        <v>0</v>
      </c>
      <c r="AH865">
        <f>IF(ISERROR(VLOOKUP(#REF!,Usuarios[],2,FALSE)),0,VLOOKUP(#REF!,Usuarios[],2,FALSE))</f>
        <v>0</v>
      </c>
      <c r="AI865" t="str">
        <f>IF(EmocionesIniciales[[#This Row],[Date of Birth]]&gt;=2003,"Under 18", IF(EmocionesIniciales[[#This Row],[Date of Birth]]&gt;=1998,"From 18 to 23","Over 23"))</f>
        <v>Over 23</v>
      </c>
    </row>
    <row r="866" spans="1:35" x14ac:dyDescent="0.25">
      <c r="A866" s="1">
        <v>44298</v>
      </c>
      <c r="B866" t="s">
        <v>765</v>
      </c>
      <c r="E866" t="s">
        <v>11</v>
      </c>
      <c r="H866" t="s">
        <v>19</v>
      </c>
      <c r="O866" t="s">
        <v>12</v>
      </c>
      <c r="Q866" t="s">
        <v>13</v>
      </c>
      <c r="AG866">
        <f>IF(ISERROR(VLOOKUP(#REF!,Usuarios[],3,FALSE)),0,VLOOKUP(#REF!,Usuarios[],3,FALSE))</f>
        <v>0</v>
      </c>
      <c r="AH866">
        <f>IF(ISERROR(VLOOKUP(#REF!,Usuarios[],2,FALSE)),0,VLOOKUP(#REF!,Usuarios[],2,FALSE))</f>
        <v>0</v>
      </c>
      <c r="AI866" t="str">
        <f>IF(EmocionesIniciales[[#This Row],[Date of Birth]]&gt;=2003,"Under 18", IF(EmocionesIniciales[[#This Row],[Date of Birth]]&gt;=1998,"From 18 to 23","Over 23"))</f>
        <v>Over 23</v>
      </c>
    </row>
    <row r="867" spans="1:35" x14ac:dyDescent="0.25">
      <c r="A867" s="1">
        <v>44298</v>
      </c>
      <c r="B867" t="s">
        <v>810</v>
      </c>
      <c r="C867" t="s">
        <v>10</v>
      </c>
      <c r="D867" t="s">
        <v>26</v>
      </c>
      <c r="F867" t="s">
        <v>16</v>
      </c>
      <c r="H867" t="s">
        <v>19</v>
      </c>
      <c r="I867" t="s">
        <v>4</v>
      </c>
      <c r="J867" t="s">
        <v>31</v>
      </c>
      <c r="L867" t="s">
        <v>21</v>
      </c>
      <c r="P867" t="s">
        <v>32</v>
      </c>
      <c r="Q867" t="s">
        <v>13</v>
      </c>
      <c r="R867" t="s">
        <v>28</v>
      </c>
      <c r="V867" t="s">
        <v>20</v>
      </c>
      <c r="X867" t="s">
        <v>534</v>
      </c>
      <c r="Y867" t="s">
        <v>0</v>
      </c>
      <c r="Z867" t="s">
        <v>24</v>
      </c>
      <c r="AC867" t="s">
        <v>536</v>
      </c>
      <c r="AG867">
        <f>IF(ISERROR(VLOOKUP(#REF!,Usuarios[],3,FALSE)),0,VLOOKUP(#REF!,Usuarios[],3,FALSE))</f>
        <v>0</v>
      </c>
      <c r="AH867">
        <f>IF(ISERROR(VLOOKUP(#REF!,Usuarios[],2,FALSE)),0,VLOOKUP(#REF!,Usuarios[],2,FALSE))</f>
        <v>0</v>
      </c>
      <c r="AI867" t="str">
        <f>IF(EmocionesIniciales[[#This Row],[Date of Birth]]&gt;=2003,"Under 18", IF(EmocionesIniciales[[#This Row],[Date of Birth]]&gt;=1998,"From 18 to 23","Over 23"))</f>
        <v>Over 23</v>
      </c>
    </row>
    <row r="868" spans="1:35" x14ac:dyDescent="0.25">
      <c r="A868" s="1">
        <v>44298</v>
      </c>
      <c r="B868" t="s">
        <v>590</v>
      </c>
      <c r="C868" t="s">
        <v>10</v>
      </c>
      <c r="F868" t="s">
        <v>16</v>
      </c>
      <c r="M868" t="s">
        <v>15</v>
      </c>
      <c r="O868" t="s">
        <v>12</v>
      </c>
      <c r="W868" t="s">
        <v>2</v>
      </c>
      <c r="AG868">
        <f>IF(ISERROR(VLOOKUP(#REF!,Usuarios[],3,FALSE)),0,VLOOKUP(#REF!,Usuarios[],3,FALSE))</f>
        <v>0</v>
      </c>
      <c r="AH868">
        <f>IF(ISERROR(VLOOKUP(#REF!,Usuarios[],2,FALSE)),0,VLOOKUP(#REF!,Usuarios[],2,FALSE))</f>
        <v>0</v>
      </c>
      <c r="AI868" t="str">
        <f>IF(EmocionesIniciales[[#This Row],[Date of Birth]]&gt;=2003,"Under 18", IF(EmocionesIniciales[[#This Row],[Date of Birth]]&gt;=1998,"From 18 to 23","Over 23"))</f>
        <v>Over 23</v>
      </c>
    </row>
    <row r="869" spans="1:35" x14ac:dyDescent="0.25">
      <c r="A869" s="1">
        <v>44354</v>
      </c>
      <c r="B869" t="s">
        <v>4859</v>
      </c>
      <c r="P869" t="s">
        <v>32</v>
      </c>
      <c r="Z869" t="s">
        <v>24</v>
      </c>
      <c r="AG869">
        <f>IF(ISERROR(VLOOKUP(#REF!,Usuarios[],3,FALSE)),0,VLOOKUP(#REF!,Usuarios[],3,FALSE))</f>
        <v>0</v>
      </c>
      <c r="AH869">
        <f>IF(ISERROR(VLOOKUP(#REF!,Usuarios[],2,FALSE)),0,VLOOKUP(#REF!,Usuarios[],2,FALSE))</f>
        <v>0</v>
      </c>
      <c r="AI869" t="str">
        <f>IF(EmocionesIniciales[[#This Row],[Date of Birth]]&gt;=2003,"Under 18", IF(EmocionesIniciales[[#This Row],[Date of Birth]]&gt;=1998,"From 18 to 23","Over 23"))</f>
        <v>Over 23</v>
      </c>
    </row>
    <row r="870" spans="1:35" x14ac:dyDescent="0.25">
      <c r="A870" s="1">
        <v>44326</v>
      </c>
      <c r="B870" t="s">
        <v>4762</v>
      </c>
      <c r="J870" t="s">
        <v>31</v>
      </c>
      <c r="N870" t="s">
        <v>17</v>
      </c>
      <c r="S870" t="s">
        <v>1</v>
      </c>
      <c r="W870" t="s">
        <v>2</v>
      </c>
      <c r="Y870" t="s">
        <v>0</v>
      </c>
      <c r="AG870">
        <f>IF(ISERROR(VLOOKUP(#REF!,Usuarios[],3,FALSE)),0,VLOOKUP(#REF!,Usuarios[],3,FALSE))</f>
        <v>0</v>
      </c>
      <c r="AH870">
        <f>IF(ISERROR(VLOOKUP(#REF!,Usuarios[],2,FALSE)),0,VLOOKUP(#REF!,Usuarios[],2,FALSE))</f>
        <v>0</v>
      </c>
      <c r="AI870" t="str">
        <f>IF(EmocionesIniciales[[#This Row],[Date of Birth]]&gt;=2003,"Under 18", IF(EmocionesIniciales[[#This Row],[Date of Birth]]&gt;=1998,"From 18 to 23","Over 23"))</f>
        <v>Over 23</v>
      </c>
    </row>
    <row r="871" spans="1:35" x14ac:dyDescent="0.25">
      <c r="A871" s="1">
        <v>44326</v>
      </c>
      <c r="B871" t="s">
        <v>4763</v>
      </c>
      <c r="E871" t="s">
        <v>11</v>
      </c>
      <c r="F871" t="s">
        <v>16</v>
      </c>
      <c r="J871" t="s">
        <v>31</v>
      </c>
      <c r="N871" t="s">
        <v>17</v>
      </c>
      <c r="P871" t="s">
        <v>32</v>
      </c>
      <c r="S871" t="s">
        <v>1</v>
      </c>
      <c r="W871" t="s">
        <v>2</v>
      </c>
      <c r="Y871" t="s">
        <v>0</v>
      </c>
      <c r="Z871" t="s">
        <v>24</v>
      </c>
      <c r="AG871">
        <f>IF(ISERROR(VLOOKUP(#REF!,Usuarios[],3,FALSE)),0,VLOOKUP(#REF!,Usuarios[],3,FALSE))</f>
        <v>0</v>
      </c>
      <c r="AH871">
        <f>IF(ISERROR(VLOOKUP(#REF!,Usuarios[],2,FALSE)),0,VLOOKUP(#REF!,Usuarios[],2,FALSE))</f>
        <v>0</v>
      </c>
      <c r="AI871" t="str">
        <f>IF(EmocionesIniciales[[#This Row],[Date of Birth]]&gt;=2003,"Under 18", IF(EmocionesIniciales[[#This Row],[Date of Birth]]&gt;=1998,"From 18 to 23","Over 23"))</f>
        <v>Over 23</v>
      </c>
    </row>
    <row r="872" spans="1:35" x14ac:dyDescent="0.25">
      <c r="A872" s="1">
        <v>44326</v>
      </c>
      <c r="B872" t="s">
        <v>4761</v>
      </c>
      <c r="E872" t="s">
        <v>11</v>
      </c>
      <c r="J872" t="s">
        <v>31</v>
      </c>
      <c r="N872" t="s">
        <v>17</v>
      </c>
      <c r="S872" t="s">
        <v>1</v>
      </c>
      <c r="W872" t="s">
        <v>2</v>
      </c>
      <c r="Y872" t="s">
        <v>0</v>
      </c>
      <c r="AG872">
        <f>IF(ISERROR(VLOOKUP(#REF!,Usuarios[],3,FALSE)),0,VLOOKUP(#REF!,Usuarios[],3,FALSE))</f>
        <v>0</v>
      </c>
      <c r="AH872">
        <f>IF(ISERROR(VLOOKUP(#REF!,Usuarios[],2,FALSE)),0,VLOOKUP(#REF!,Usuarios[],2,FALSE))</f>
        <v>0</v>
      </c>
      <c r="AI872" t="str">
        <f>IF(EmocionesIniciales[[#This Row],[Date of Birth]]&gt;=2003,"Under 18", IF(EmocionesIniciales[[#This Row],[Date of Birth]]&gt;=1998,"From 18 to 23","Over 23"))</f>
        <v>Over 23</v>
      </c>
    </row>
    <row r="873" spans="1:35" x14ac:dyDescent="0.25">
      <c r="A873" s="1">
        <v>44298</v>
      </c>
      <c r="B873" t="s">
        <v>724</v>
      </c>
      <c r="E873" t="s">
        <v>11</v>
      </c>
      <c r="M873" t="s">
        <v>15</v>
      </c>
      <c r="N873" t="s">
        <v>17</v>
      </c>
      <c r="S873" t="s">
        <v>1</v>
      </c>
      <c r="Z873" t="s">
        <v>24</v>
      </c>
      <c r="AG873">
        <f>IF(ISERROR(VLOOKUP(#REF!,Usuarios[],3,FALSE)),0,VLOOKUP(#REF!,Usuarios[],3,FALSE))</f>
        <v>0</v>
      </c>
      <c r="AH873">
        <f>IF(ISERROR(VLOOKUP(#REF!,Usuarios[],2,FALSE)),0,VLOOKUP(#REF!,Usuarios[],2,FALSE))</f>
        <v>0</v>
      </c>
      <c r="AI873" t="str">
        <f>IF(EmocionesIniciales[[#This Row],[Date of Birth]]&gt;=2003,"Under 18", IF(EmocionesIniciales[[#This Row],[Date of Birth]]&gt;=1998,"From 18 to 23","Over 23"))</f>
        <v>Over 23</v>
      </c>
    </row>
    <row r="874" spans="1:35" x14ac:dyDescent="0.25">
      <c r="A874" s="1">
        <v>44354</v>
      </c>
      <c r="B874" t="s">
        <v>4803</v>
      </c>
      <c r="E874" t="s">
        <v>11</v>
      </c>
      <c r="J874" t="s">
        <v>31</v>
      </c>
      <c r="Q874" t="s">
        <v>13</v>
      </c>
      <c r="W874" t="s">
        <v>2</v>
      </c>
      <c r="AG874">
        <f>IF(ISERROR(VLOOKUP(#REF!,Usuarios[],3,FALSE)),0,VLOOKUP(#REF!,Usuarios[],3,FALSE))</f>
        <v>0</v>
      </c>
      <c r="AH874">
        <f>IF(ISERROR(VLOOKUP(#REF!,Usuarios[],2,FALSE)),0,VLOOKUP(#REF!,Usuarios[],2,FALSE))</f>
        <v>0</v>
      </c>
      <c r="AI874" t="str">
        <f>IF(EmocionesIniciales[[#This Row],[Date of Birth]]&gt;=2003,"Under 18", IF(EmocionesIniciales[[#This Row],[Date of Birth]]&gt;=1998,"From 18 to 23","Over 23"))</f>
        <v>Over 23</v>
      </c>
    </row>
    <row r="875" spans="1:35" x14ac:dyDescent="0.25">
      <c r="A875" s="1">
        <v>44354</v>
      </c>
      <c r="B875" t="s">
        <v>65</v>
      </c>
      <c r="Q875" t="s">
        <v>13</v>
      </c>
      <c r="AG875">
        <f>IF(ISERROR(VLOOKUP(#REF!,Usuarios[],3,FALSE)),0,VLOOKUP(#REF!,Usuarios[],3,FALSE))</f>
        <v>0</v>
      </c>
      <c r="AH875">
        <f>IF(ISERROR(VLOOKUP(#REF!,Usuarios[],2,FALSE)),0,VLOOKUP(#REF!,Usuarios[],2,FALSE))</f>
        <v>0</v>
      </c>
      <c r="AI875" t="str">
        <f>IF(EmocionesIniciales[[#This Row],[Date of Birth]]&gt;=2003,"Under 18", IF(EmocionesIniciales[[#This Row],[Date of Birth]]&gt;=1998,"From 18 to 23","Over 23"))</f>
        <v>Over 23</v>
      </c>
    </row>
    <row r="876" spans="1:35" x14ac:dyDescent="0.25">
      <c r="A876" s="1">
        <v>44312</v>
      </c>
      <c r="B876" t="s">
        <v>1773</v>
      </c>
      <c r="E876" t="s">
        <v>11</v>
      </c>
      <c r="N876" t="s">
        <v>17</v>
      </c>
      <c r="Q876" t="s">
        <v>13</v>
      </c>
      <c r="S876" t="s">
        <v>1</v>
      </c>
      <c r="Y876" t="s">
        <v>0</v>
      </c>
      <c r="AG876">
        <f>IF(ISERROR(VLOOKUP(#REF!,Usuarios[],3,FALSE)),0,VLOOKUP(#REF!,Usuarios[],3,FALSE))</f>
        <v>0</v>
      </c>
      <c r="AH876">
        <f>IF(ISERROR(VLOOKUP(#REF!,Usuarios[],2,FALSE)),0,VLOOKUP(#REF!,Usuarios[],2,FALSE))</f>
        <v>0</v>
      </c>
      <c r="AI876" t="str">
        <f>IF(EmocionesIniciales[[#This Row],[Date of Birth]]&gt;=2003,"Under 18", IF(EmocionesIniciales[[#This Row],[Date of Birth]]&gt;=1998,"From 18 to 23","Over 23"))</f>
        <v>Over 23</v>
      </c>
    </row>
    <row r="877" spans="1:35" x14ac:dyDescent="0.25">
      <c r="A877" s="1">
        <v>44354</v>
      </c>
      <c r="B877" t="s">
        <v>4918</v>
      </c>
      <c r="C877" t="s">
        <v>10</v>
      </c>
      <c r="O877" t="s">
        <v>12</v>
      </c>
      <c r="Y877" t="s">
        <v>0</v>
      </c>
      <c r="AB877" t="s">
        <v>14</v>
      </c>
      <c r="AG877">
        <f>IF(ISERROR(VLOOKUP(#REF!,Usuarios[],3,FALSE)),0,VLOOKUP(#REF!,Usuarios[],3,FALSE))</f>
        <v>0</v>
      </c>
      <c r="AH877">
        <f>IF(ISERROR(VLOOKUP(#REF!,Usuarios[],2,FALSE)),0,VLOOKUP(#REF!,Usuarios[],2,FALSE))</f>
        <v>0</v>
      </c>
      <c r="AI877" t="str">
        <f>IF(EmocionesIniciales[[#This Row],[Date of Birth]]&gt;=2003,"Under 18", IF(EmocionesIniciales[[#This Row],[Date of Birth]]&gt;=1998,"From 18 to 23","Over 23"))</f>
        <v>Over 23</v>
      </c>
    </row>
    <row r="878" spans="1:35" x14ac:dyDescent="0.25">
      <c r="A878" s="1">
        <v>44312</v>
      </c>
      <c r="B878" t="s">
        <v>572</v>
      </c>
      <c r="I878" t="s">
        <v>4</v>
      </c>
      <c r="U878" t="s">
        <v>18</v>
      </c>
      <c r="AG878">
        <f>IF(ISERROR(VLOOKUP(#REF!,Usuarios[],3,FALSE)),0,VLOOKUP(#REF!,Usuarios[],3,FALSE))</f>
        <v>0</v>
      </c>
      <c r="AH878">
        <f>IF(ISERROR(VLOOKUP(#REF!,Usuarios[],2,FALSE)),0,VLOOKUP(#REF!,Usuarios[],2,FALSE))</f>
        <v>0</v>
      </c>
      <c r="AI878" t="str">
        <f>IF(EmocionesIniciales[[#This Row],[Date of Birth]]&gt;=2003,"Under 18", IF(EmocionesIniciales[[#This Row],[Date of Birth]]&gt;=1998,"From 18 to 23","Over 23"))</f>
        <v>Over 23</v>
      </c>
    </row>
    <row r="879" spans="1:35" x14ac:dyDescent="0.25">
      <c r="A879" s="1">
        <v>44340</v>
      </c>
      <c r="B879" t="s">
        <v>4697</v>
      </c>
      <c r="W879" t="s">
        <v>2</v>
      </c>
      <c r="AD879" t="s">
        <v>25</v>
      </c>
      <c r="AG879">
        <f>IF(ISERROR(VLOOKUP(#REF!,Usuarios[],3,FALSE)),0,VLOOKUP(#REF!,Usuarios[],3,FALSE))</f>
        <v>0</v>
      </c>
      <c r="AH879">
        <f>IF(ISERROR(VLOOKUP(#REF!,Usuarios[],2,FALSE)),0,VLOOKUP(#REF!,Usuarios[],2,FALSE))</f>
        <v>0</v>
      </c>
      <c r="AI879" t="str">
        <f>IF(EmocionesIniciales[[#This Row],[Date of Birth]]&gt;=2003,"Under 18", IF(EmocionesIniciales[[#This Row],[Date of Birth]]&gt;=1998,"From 18 to 23","Over 23"))</f>
        <v>Over 23</v>
      </c>
    </row>
    <row r="880" spans="1:35" x14ac:dyDescent="0.25">
      <c r="A880" s="1">
        <v>44298</v>
      </c>
      <c r="B880" t="s">
        <v>779</v>
      </c>
      <c r="I880" t="s">
        <v>4</v>
      </c>
      <c r="L880" t="s">
        <v>21</v>
      </c>
      <c r="Y880" t="s">
        <v>0</v>
      </c>
      <c r="AG880">
        <f>IF(ISERROR(VLOOKUP(#REF!,Usuarios[],3,FALSE)),0,VLOOKUP(#REF!,Usuarios[],3,FALSE))</f>
        <v>0</v>
      </c>
      <c r="AH880">
        <f>IF(ISERROR(VLOOKUP(#REF!,Usuarios[],2,FALSE)),0,VLOOKUP(#REF!,Usuarios[],2,FALSE))</f>
        <v>0</v>
      </c>
      <c r="AI880" t="str">
        <f>IF(EmocionesIniciales[[#This Row],[Date of Birth]]&gt;=2003,"Under 18", IF(EmocionesIniciales[[#This Row],[Date of Birth]]&gt;=1998,"From 18 to 23","Over 23"))</f>
        <v>Over 23</v>
      </c>
    </row>
    <row r="881" spans="1:35" x14ac:dyDescent="0.25">
      <c r="A881" s="1">
        <v>44326</v>
      </c>
      <c r="B881" t="s">
        <v>72</v>
      </c>
      <c r="D881" t="s">
        <v>26</v>
      </c>
      <c r="N881" t="s">
        <v>17</v>
      </c>
      <c r="AG881">
        <f>IF(ISERROR(VLOOKUP(#REF!,Usuarios[],3,FALSE)),0,VLOOKUP(#REF!,Usuarios[],3,FALSE))</f>
        <v>0</v>
      </c>
      <c r="AH881">
        <f>IF(ISERROR(VLOOKUP(#REF!,Usuarios[],2,FALSE)),0,VLOOKUP(#REF!,Usuarios[],2,FALSE))</f>
        <v>0</v>
      </c>
      <c r="AI881" t="str">
        <f>IF(EmocionesIniciales[[#This Row],[Date of Birth]]&gt;=2003,"Under 18", IF(EmocionesIniciales[[#This Row],[Date of Birth]]&gt;=1998,"From 18 to 23","Over 23"))</f>
        <v>Over 23</v>
      </c>
    </row>
    <row r="882" spans="1:35" x14ac:dyDescent="0.25">
      <c r="A882" s="1">
        <v>44326</v>
      </c>
      <c r="B882" t="s">
        <v>53</v>
      </c>
      <c r="D882" t="s">
        <v>26</v>
      </c>
      <c r="AG882">
        <f>IF(ISERROR(VLOOKUP(#REF!,Usuarios[],3,FALSE)),0,VLOOKUP(#REF!,Usuarios[],3,FALSE))</f>
        <v>0</v>
      </c>
      <c r="AH882">
        <f>IF(ISERROR(VLOOKUP(#REF!,Usuarios[],2,FALSE)),0,VLOOKUP(#REF!,Usuarios[],2,FALSE))</f>
        <v>0</v>
      </c>
      <c r="AI882" t="str">
        <f>IF(EmocionesIniciales[[#This Row],[Date of Birth]]&gt;=2003,"Under 18", IF(EmocionesIniciales[[#This Row],[Date of Birth]]&gt;=1998,"From 18 to 23","Over 23"))</f>
        <v>Over 23</v>
      </c>
    </row>
    <row r="883" spans="1:35" x14ac:dyDescent="0.25">
      <c r="A883" s="1">
        <v>44354</v>
      </c>
      <c r="B883" t="s">
        <v>1700</v>
      </c>
      <c r="D883" t="s">
        <v>26</v>
      </c>
      <c r="H883" t="s">
        <v>19</v>
      </c>
      <c r="AG883">
        <f>IF(ISERROR(VLOOKUP(#REF!,Usuarios[],3,FALSE)),0,VLOOKUP(#REF!,Usuarios[],3,FALSE))</f>
        <v>0</v>
      </c>
      <c r="AH883">
        <f>IF(ISERROR(VLOOKUP(#REF!,Usuarios[],2,FALSE)),0,VLOOKUP(#REF!,Usuarios[],2,FALSE))</f>
        <v>0</v>
      </c>
      <c r="AI883" t="str">
        <f>IF(EmocionesIniciales[[#This Row],[Date of Birth]]&gt;=2003,"Under 18", IF(EmocionesIniciales[[#This Row],[Date of Birth]]&gt;=1998,"From 18 to 23","Over 23"))</f>
        <v>Over 23</v>
      </c>
    </row>
    <row r="884" spans="1:35" x14ac:dyDescent="0.25">
      <c r="A884" s="1">
        <v>44354</v>
      </c>
      <c r="B884" t="s">
        <v>1700</v>
      </c>
      <c r="D884" t="s">
        <v>26</v>
      </c>
      <c r="H884" t="s">
        <v>19</v>
      </c>
      <c r="AG884">
        <f>IF(ISERROR(VLOOKUP(#REF!,Usuarios[],3,FALSE)),0,VLOOKUP(#REF!,Usuarios[],3,FALSE))</f>
        <v>0</v>
      </c>
      <c r="AH884">
        <f>IF(ISERROR(VLOOKUP(#REF!,Usuarios[],2,FALSE)),0,VLOOKUP(#REF!,Usuarios[],2,FALSE))</f>
        <v>0</v>
      </c>
      <c r="AI884" t="str">
        <f>IF(EmocionesIniciales[[#This Row],[Date of Birth]]&gt;=2003,"Under 18", IF(EmocionesIniciales[[#This Row],[Date of Birth]]&gt;=1998,"From 18 to 23","Over 23"))</f>
        <v>Over 23</v>
      </c>
    </row>
    <row r="885" spans="1:35" x14ac:dyDescent="0.25">
      <c r="A885" s="1">
        <v>44298</v>
      </c>
      <c r="B885" t="s">
        <v>593</v>
      </c>
      <c r="E885" t="s">
        <v>11</v>
      </c>
      <c r="I885" t="s">
        <v>4</v>
      </c>
      <c r="N885" t="s">
        <v>17</v>
      </c>
      <c r="U885" t="s">
        <v>18</v>
      </c>
      <c r="AG885">
        <f>IF(ISERROR(VLOOKUP(#REF!,Usuarios[],3,FALSE)),0,VLOOKUP(#REF!,Usuarios[],3,FALSE))</f>
        <v>0</v>
      </c>
      <c r="AH885">
        <f>IF(ISERROR(VLOOKUP(#REF!,Usuarios[],2,FALSE)),0,VLOOKUP(#REF!,Usuarios[],2,FALSE))</f>
        <v>0</v>
      </c>
      <c r="AI885" t="str">
        <f>IF(EmocionesIniciales[[#This Row],[Date of Birth]]&gt;=2003,"Under 18", IF(EmocionesIniciales[[#This Row],[Date of Birth]]&gt;=1998,"From 18 to 23","Over 23"))</f>
        <v>Over 23</v>
      </c>
    </row>
    <row r="886" spans="1:35" x14ac:dyDescent="0.25">
      <c r="A886" s="1">
        <v>44312</v>
      </c>
      <c r="B886" t="s">
        <v>1727</v>
      </c>
      <c r="E886" t="s">
        <v>11</v>
      </c>
      <c r="J886" t="s">
        <v>31</v>
      </c>
      <c r="Q886" t="s">
        <v>13</v>
      </c>
      <c r="AG886">
        <f>IF(ISERROR(VLOOKUP(#REF!,Usuarios[],3,FALSE)),0,VLOOKUP(#REF!,Usuarios[],3,FALSE))</f>
        <v>0</v>
      </c>
      <c r="AH886">
        <f>IF(ISERROR(VLOOKUP(#REF!,Usuarios[],2,FALSE)),0,VLOOKUP(#REF!,Usuarios[],2,FALSE))</f>
        <v>0</v>
      </c>
      <c r="AI886" t="str">
        <f>IF(EmocionesIniciales[[#This Row],[Date of Birth]]&gt;=2003,"Under 18", IF(EmocionesIniciales[[#This Row],[Date of Birth]]&gt;=1998,"From 18 to 23","Over 23"))</f>
        <v>Over 23</v>
      </c>
    </row>
    <row r="887" spans="1:35" x14ac:dyDescent="0.25">
      <c r="A887" s="1">
        <v>44312</v>
      </c>
      <c r="B887" t="s">
        <v>53</v>
      </c>
      <c r="D887" t="s">
        <v>26</v>
      </c>
      <c r="AG887">
        <f>IF(ISERROR(VLOOKUP(#REF!,Usuarios[],3,FALSE)),0,VLOOKUP(#REF!,Usuarios[],3,FALSE))</f>
        <v>0</v>
      </c>
      <c r="AH887">
        <f>IF(ISERROR(VLOOKUP(#REF!,Usuarios[],2,FALSE)),0,VLOOKUP(#REF!,Usuarios[],2,FALSE))</f>
        <v>0</v>
      </c>
      <c r="AI887" t="str">
        <f>IF(EmocionesIniciales[[#This Row],[Date of Birth]]&gt;=2003,"Under 18", IF(EmocionesIniciales[[#This Row],[Date of Birth]]&gt;=1998,"From 18 to 23","Over 23"))</f>
        <v>Over 23</v>
      </c>
    </row>
    <row r="888" spans="1:35" x14ac:dyDescent="0.25">
      <c r="A888" s="1">
        <v>44312</v>
      </c>
      <c r="B888" t="s">
        <v>72</v>
      </c>
      <c r="D888" t="s">
        <v>26</v>
      </c>
      <c r="N888" t="s">
        <v>17</v>
      </c>
      <c r="AG888">
        <f>IF(ISERROR(VLOOKUP(#REF!,Usuarios[],3,FALSE)),0,VLOOKUP(#REF!,Usuarios[],3,FALSE))</f>
        <v>0</v>
      </c>
      <c r="AH888">
        <f>IF(ISERROR(VLOOKUP(#REF!,Usuarios[],2,FALSE)),0,VLOOKUP(#REF!,Usuarios[],2,FALSE))</f>
        <v>0</v>
      </c>
      <c r="AI888" t="str">
        <f>IF(EmocionesIniciales[[#This Row],[Date of Birth]]&gt;=2003,"Under 18", IF(EmocionesIniciales[[#This Row],[Date of Birth]]&gt;=1998,"From 18 to 23","Over 23"))</f>
        <v>Over 23</v>
      </c>
    </row>
    <row r="889" spans="1:35" x14ac:dyDescent="0.25">
      <c r="A889" s="1">
        <v>44354</v>
      </c>
      <c r="B889" t="s">
        <v>4782</v>
      </c>
      <c r="C889" t="s">
        <v>10</v>
      </c>
      <c r="E889" t="s">
        <v>11</v>
      </c>
      <c r="U889" t="s">
        <v>18</v>
      </c>
      <c r="AG889">
        <f>IF(ISERROR(VLOOKUP(#REF!,Usuarios[],3,FALSE)),0,VLOOKUP(#REF!,Usuarios[],3,FALSE))</f>
        <v>0</v>
      </c>
      <c r="AH889">
        <f>IF(ISERROR(VLOOKUP(#REF!,Usuarios[],2,FALSE)),0,VLOOKUP(#REF!,Usuarios[],2,FALSE))</f>
        <v>0</v>
      </c>
      <c r="AI889" t="str">
        <f>IF(EmocionesIniciales[[#This Row],[Date of Birth]]&gt;=2003,"Under 18", IF(EmocionesIniciales[[#This Row],[Date of Birth]]&gt;=1998,"From 18 to 23","Over 23"))</f>
        <v>Over 23</v>
      </c>
    </row>
    <row r="890" spans="1:35" x14ac:dyDescent="0.25">
      <c r="A890" s="1">
        <v>44354</v>
      </c>
      <c r="B890" t="s">
        <v>4695</v>
      </c>
      <c r="C890" t="s">
        <v>10</v>
      </c>
      <c r="H890" t="s">
        <v>19</v>
      </c>
      <c r="AG890">
        <f>IF(ISERROR(VLOOKUP(#REF!,Usuarios[],3,FALSE)),0,VLOOKUP(#REF!,Usuarios[],3,FALSE))</f>
        <v>0</v>
      </c>
      <c r="AH890">
        <f>IF(ISERROR(VLOOKUP(#REF!,Usuarios[],2,FALSE)),0,VLOOKUP(#REF!,Usuarios[],2,FALSE))</f>
        <v>0</v>
      </c>
      <c r="AI890" t="str">
        <f>IF(EmocionesIniciales[[#This Row],[Date of Birth]]&gt;=2003,"Under 18", IF(EmocionesIniciales[[#This Row],[Date of Birth]]&gt;=1998,"From 18 to 23","Over 23"))</f>
        <v>Over 23</v>
      </c>
    </row>
    <row r="891" spans="1:35" x14ac:dyDescent="0.25">
      <c r="A891" s="1">
        <v>44298</v>
      </c>
      <c r="B891" t="s">
        <v>619</v>
      </c>
      <c r="D891" t="s">
        <v>26</v>
      </c>
      <c r="I891" t="s">
        <v>4</v>
      </c>
      <c r="U891" t="s">
        <v>18</v>
      </c>
      <c r="V891" t="s">
        <v>20</v>
      </c>
      <c r="AD891" t="s">
        <v>25</v>
      </c>
      <c r="AG891">
        <f>IF(ISERROR(VLOOKUP(#REF!,Usuarios[],3,FALSE)),0,VLOOKUP(#REF!,Usuarios[],3,FALSE))</f>
        <v>0</v>
      </c>
      <c r="AH891">
        <f>IF(ISERROR(VLOOKUP(#REF!,Usuarios[],2,FALSE)),0,VLOOKUP(#REF!,Usuarios[],2,FALSE))</f>
        <v>0</v>
      </c>
      <c r="AI891" t="str">
        <f>IF(EmocionesIniciales[[#This Row],[Date of Birth]]&gt;=2003,"Under 18", IF(EmocionesIniciales[[#This Row],[Date of Birth]]&gt;=1998,"From 18 to 23","Over 23"))</f>
        <v>Over 23</v>
      </c>
    </row>
    <row r="892" spans="1:35" x14ac:dyDescent="0.25">
      <c r="A892" s="1">
        <v>44326</v>
      </c>
      <c r="B892" t="s">
        <v>61</v>
      </c>
      <c r="E892" t="s">
        <v>11</v>
      </c>
      <c r="W892" t="s">
        <v>2</v>
      </c>
      <c r="AG892">
        <f>IF(ISERROR(VLOOKUP(#REF!,Usuarios[],3,FALSE)),0,VLOOKUP(#REF!,Usuarios[],3,FALSE))</f>
        <v>0</v>
      </c>
      <c r="AH892">
        <f>IF(ISERROR(VLOOKUP(#REF!,Usuarios[],2,FALSE)),0,VLOOKUP(#REF!,Usuarios[],2,FALSE))</f>
        <v>0</v>
      </c>
      <c r="AI892" t="str">
        <f>IF(EmocionesIniciales[[#This Row],[Date of Birth]]&gt;=2003,"Under 18", IF(EmocionesIniciales[[#This Row],[Date of Birth]]&gt;=1998,"From 18 to 23","Over 23"))</f>
        <v>Over 23</v>
      </c>
    </row>
    <row r="893" spans="1:35" x14ac:dyDescent="0.25">
      <c r="A893" s="1">
        <v>44326</v>
      </c>
      <c r="B893" t="s">
        <v>4713</v>
      </c>
      <c r="E893" t="s">
        <v>11</v>
      </c>
      <c r="H893" t="s">
        <v>19</v>
      </c>
      <c r="AG893">
        <f>IF(ISERROR(VLOOKUP(#REF!,Usuarios[],3,FALSE)),0,VLOOKUP(#REF!,Usuarios[],3,FALSE))</f>
        <v>0</v>
      </c>
      <c r="AH893">
        <f>IF(ISERROR(VLOOKUP(#REF!,Usuarios[],2,FALSE)),0,VLOOKUP(#REF!,Usuarios[],2,FALSE))</f>
        <v>0</v>
      </c>
      <c r="AI893" t="str">
        <f>IF(EmocionesIniciales[[#This Row],[Date of Birth]]&gt;=2003,"Under 18", IF(EmocionesIniciales[[#This Row],[Date of Birth]]&gt;=1998,"From 18 to 23","Over 23"))</f>
        <v>Over 23</v>
      </c>
    </row>
    <row r="894" spans="1:35" x14ac:dyDescent="0.25">
      <c r="A894" s="1">
        <v>44312</v>
      </c>
      <c r="B894" t="s">
        <v>1649</v>
      </c>
      <c r="C894" t="s">
        <v>10</v>
      </c>
      <c r="H894" t="s">
        <v>19</v>
      </c>
      <c r="I894" t="s">
        <v>4</v>
      </c>
      <c r="O894" t="s">
        <v>12</v>
      </c>
      <c r="Y894" t="s">
        <v>0</v>
      </c>
      <c r="AG894">
        <f>IF(ISERROR(VLOOKUP(#REF!,Usuarios[],3,FALSE)),0,VLOOKUP(#REF!,Usuarios[],3,FALSE))</f>
        <v>0</v>
      </c>
      <c r="AH894">
        <f>IF(ISERROR(VLOOKUP(#REF!,Usuarios[],2,FALSE)),0,VLOOKUP(#REF!,Usuarios[],2,FALSE))</f>
        <v>0</v>
      </c>
      <c r="AI894" t="str">
        <f>IF(EmocionesIniciales[[#This Row],[Date of Birth]]&gt;=2003,"Under 18", IF(EmocionesIniciales[[#This Row],[Date of Birth]]&gt;=1998,"From 18 to 23","Over 23"))</f>
        <v>Over 23</v>
      </c>
    </row>
    <row r="895" spans="1:35" x14ac:dyDescent="0.25">
      <c r="A895" s="1">
        <v>44298</v>
      </c>
      <c r="B895" t="s">
        <v>670</v>
      </c>
      <c r="U895" t="s">
        <v>18</v>
      </c>
      <c r="Z895" t="s">
        <v>24</v>
      </c>
      <c r="AG895">
        <f>IF(ISERROR(VLOOKUP(#REF!,Usuarios[],3,FALSE)),0,VLOOKUP(#REF!,Usuarios[],3,FALSE))</f>
        <v>0</v>
      </c>
      <c r="AH895">
        <f>IF(ISERROR(VLOOKUP(#REF!,Usuarios[],2,FALSE)),0,VLOOKUP(#REF!,Usuarios[],2,FALSE))</f>
        <v>0</v>
      </c>
      <c r="AI895" t="str">
        <f>IF(EmocionesIniciales[[#This Row],[Date of Birth]]&gt;=2003,"Under 18", IF(EmocionesIniciales[[#This Row],[Date of Birth]]&gt;=1998,"From 18 to 23","Over 23"))</f>
        <v>Over 23</v>
      </c>
    </row>
    <row r="896" spans="1:35" x14ac:dyDescent="0.25">
      <c r="A896" s="1">
        <v>44312</v>
      </c>
      <c r="B896" t="s">
        <v>572</v>
      </c>
      <c r="I896" t="s">
        <v>4</v>
      </c>
      <c r="U896" t="s">
        <v>18</v>
      </c>
      <c r="AG896">
        <f>IF(ISERROR(VLOOKUP(#REF!,Usuarios[],3,FALSE)),0,VLOOKUP(#REF!,Usuarios[],3,FALSE))</f>
        <v>0</v>
      </c>
      <c r="AH896">
        <f>IF(ISERROR(VLOOKUP(#REF!,Usuarios[],2,FALSE)),0,VLOOKUP(#REF!,Usuarios[],2,FALSE))</f>
        <v>0</v>
      </c>
      <c r="AI896" t="str">
        <f>IF(EmocionesIniciales[[#This Row],[Date of Birth]]&gt;=2003,"Under 18", IF(EmocionesIniciales[[#This Row],[Date of Birth]]&gt;=1998,"From 18 to 23","Over 23"))</f>
        <v>Over 23</v>
      </c>
    </row>
    <row r="897" spans="1:35" x14ac:dyDescent="0.25">
      <c r="A897" s="1">
        <v>44340</v>
      </c>
      <c r="B897" t="s">
        <v>1778</v>
      </c>
      <c r="AD897" t="s">
        <v>25</v>
      </c>
      <c r="AG897">
        <f>IF(ISERROR(VLOOKUP(#REF!,Usuarios[],3,FALSE)),0,VLOOKUP(#REF!,Usuarios[],3,FALSE))</f>
        <v>0</v>
      </c>
      <c r="AH897">
        <f>IF(ISERROR(VLOOKUP(#REF!,Usuarios[],2,FALSE)),0,VLOOKUP(#REF!,Usuarios[],2,FALSE))</f>
        <v>0</v>
      </c>
      <c r="AI897" t="str">
        <f>IF(EmocionesIniciales[[#This Row],[Date of Birth]]&gt;=2003,"Under 18", IF(EmocionesIniciales[[#This Row],[Date of Birth]]&gt;=1998,"From 18 to 23","Over 23"))</f>
        <v>Over 23</v>
      </c>
    </row>
    <row r="898" spans="1:35" x14ac:dyDescent="0.25">
      <c r="A898" s="1">
        <v>44340</v>
      </c>
      <c r="B898" t="s">
        <v>4816</v>
      </c>
      <c r="F898" t="s">
        <v>16</v>
      </c>
      <c r="K898" t="s">
        <v>23</v>
      </c>
      <c r="AG898">
        <f>IF(ISERROR(VLOOKUP(#REF!,Usuarios[],3,FALSE)),0,VLOOKUP(#REF!,Usuarios[],3,FALSE))</f>
        <v>0</v>
      </c>
      <c r="AH898">
        <f>IF(ISERROR(VLOOKUP(#REF!,Usuarios[],2,FALSE)),0,VLOOKUP(#REF!,Usuarios[],2,FALSE))</f>
        <v>0</v>
      </c>
      <c r="AI898" t="str">
        <f>IF(EmocionesIniciales[[#This Row],[Date of Birth]]&gt;=2003,"Under 18", IF(EmocionesIniciales[[#This Row],[Date of Birth]]&gt;=1998,"From 18 to 23","Over 23"))</f>
        <v>Over 23</v>
      </c>
    </row>
    <row r="899" spans="1:35" x14ac:dyDescent="0.25">
      <c r="A899" s="1">
        <v>44326</v>
      </c>
      <c r="B899" t="s">
        <v>1772</v>
      </c>
      <c r="E899" t="s">
        <v>11</v>
      </c>
      <c r="F899" t="s">
        <v>16</v>
      </c>
      <c r="S899" t="s">
        <v>1</v>
      </c>
      <c r="AG899">
        <f>IF(ISERROR(VLOOKUP(#REF!,Usuarios[],3,FALSE)),0,VLOOKUP(#REF!,Usuarios[],3,FALSE))</f>
        <v>0</v>
      </c>
      <c r="AH899">
        <f>IF(ISERROR(VLOOKUP(#REF!,Usuarios[],2,FALSE)),0,VLOOKUP(#REF!,Usuarios[],2,FALSE))</f>
        <v>0</v>
      </c>
      <c r="AI899" t="str">
        <f>IF(EmocionesIniciales[[#This Row],[Date of Birth]]&gt;=2003,"Under 18", IF(EmocionesIniciales[[#This Row],[Date of Birth]]&gt;=1998,"From 18 to 23","Over 23"))</f>
        <v>Over 23</v>
      </c>
    </row>
    <row r="900" spans="1:35" x14ac:dyDescent="0.25">
      <c r="A900" s="1">
        <v>44326</v>
      </c>
      <c r="B900" t="s">
        <v>48</v>
      </c>
      <c r="C900" t="s">
        <v>10</v>
      </c>
      <c r="AB900" t="s">
        <v>14</v>
      </c>
      <c r="AG900">
        <f>IF(ISERROR(VLOOKUP(#REF!,Usuarios[],3,FALSE)),0,VLOOKUP(#REF!,Usuarios[],3,FALSE))</f>
        <v>0</v>
      </c>
      <c r="AH900">
        <f>IF(ISERROR(VLOOKUP(#REF!,Usuarios[],2,FALSE)),0,VLOOKUP(#REF!,Usuarios[],2,FALSE))</f>
        <v>0</v>
      </c>
      <c r="AI900" t="str">
        <f>IF(EmocionesIniciales[[#This Row],[Date of Birth]]&gt;=2003,"Under 18", IF(EmocionesIniciales[[#This Row],[Date of Birth]]&gt;=1998,"From 18 to 23","Over 23"))</f>
        <v>Over 23</v>
      </c>
    </row>
    <row r="901" spans="1:35" x14ac:dyDescent="0.25">
      <c r="A901" s="1">
        <v>44354</v>
      </c>
      <c r="B901" t="s">
        <v>4797</v>
      </c>
      <c r="J901" t="s">
        <v>31</v>
      </c>
      <c r="M901" t="s">
        <v>15</v>
      </c>
      <c r="AG901">
        <f>IF(ISERROR(VLOOKUP(#REF!,Usuarios[],3,FALSE)),0,VLOOKUP(#REF!,Usuarios[],3,FALSE))</f>
        <v>0</v>
      </c>
      <c r="AH901">
        <f>IF(ISERROR(VLOOKUP(#REF!,Usuarios[],2,FALSE)),0,VLOOKUP(#REF!,Usuarios[],2,FALSE))</f>
        <v>0</v>
      </c>
      <c r="AI901" t="str">
        <f>IF(EmocionesIniciales[[#This Row],[Date of Birth]]&gt;=2003,"Under 18", IF(EmocionesIniciales[[#This Row],[Date of Birth]]&gt;=1998,"From 18 to 23","Over 23"))</f>
        <v>Over 23</v>
      </c>
    </row>
    <row r="902" spans="1:35" x14ac:dyDescent="0.25">
      <c r="A902" s="1">
        <v>44354</v>
      </c>
      <c r="B902" t="s">
        <v>4818</v>
      </c>
      <c r="I902" t="s">
        <v>4</v>
      </c>
      <c r="Y902" t="s">
        <v>0</v>
      </c>
      <c r="AG902">
        <f>IF(ISERROR(VLOOKUP(#REF!,Usuarios[],3,FALSE)),0,VLOOKUP(#REF!,Usuarios[],3,FALSE))</f>
        <v>0</v>
      </c>
      <c r="AH902">
        <f>IF(ISERROR(VLOOKUP(#REF!,Usuarios[],2,FALSE)),0,VLOOKUP(#REF!,Usuarios[],2,FALSE))</f>
        <v>0</v>
      </c>
      <c r="AI902" t="str">
        <f>IF(EmocionesIniciales[[#This Row],[Date of Birth]]&gt;=2003,"Under 18", IF(EmocionesIniciales[[#This Row],[Date of Birth]]&gt;=1998,"From 18 to 23","Over 23"))</f>
        <v>Over 23</v>
      </c>
    </row>
    <row r="903" spans="1:35" x14ac:dyDescent="0.25">
      <c r="A903" s="1">
        <v>44312</v>
      </c>
      <c r="B903" t="s">
        <v>1687</v>
      </c>
      <c r="C903" t="s">
        <v>10</v>
      </c>
      <c r="I903" t="s">
        <v>4</v>
      </c>
      <c r="O903" t="s">
        <v>12</v>
      </c>
      <c r="V903" t="s">
        <v>20</v>
      </c>
      <c r="AG903">
        <f>IF(ISERROR(VLOOKUP(#REF!,Usuarios[],3,FALSE)),0,VLOOKUP(#REF!,Usuarios[],3,FALSE))</f>
        <v>0</v>
      </c>
      <c r="AH903">
        <f>IF(ISERROR(VLOOKUP(#REF!,Usuarios[],2,FALSE)),0,VLOOKUP(#REF!,Usuarios[],2,FALSE))</f>
        <v>0</v>
      </c>
      <c r="AI903" t="str">
        <f>IF(EmocionesIniciales[[#This Row],[Date of Birth]]&gt;=2003,"Under 18", IF(EmocionesIniciales[[#This Row],[Date of Birth]]&gt;=1998,"From 18 to 23","Over 23"))</f>
        <v>Over 23</v>
      </c>
    </row>
    <row r="904" spans="1:35" x14ac:dyDescent="0.25">
      <c r="A904" s="1">
        <v>44312</v>
      </c>
      <c r="B904" t="s">
        <v>1824</v>
      </c>
      <c r="C904" t="s">
        <v>10</v>
      </c>
      <c r="D904" t="s">
        <v>26</v>
      </c>
      <c r="O904" t="s">
        <v>12</v>
      </c>
      <c r="T904" t="s">
        <v>22</v>
      </c>
      <c r="V904" t="s">
        <v>20</v>
      </c>
      <c r="AE904" t="s">
        <v>27</v>
      </c>
      <c r="AG904">
        <f>IF(ISERROR(VLOOKUP(#REF!,Usuarios[],3,FALSE)),0,VLOOKUP(#REF!,Usuarios[],3,FALSE))</f>
        <v>0</v>
      </c>
      <c r="AH904">
        <f>IF(ISERROR(VLOOKUP(#REF!,Usuarios[],2,FALSE)),0,VLOOKUP(#REF!,Usuarios[],2,FALSE))</f>
        <v>0</v>
      </c>
      <c r="AI904" t="str">
        <f>IF(EmocionesIniciales[[#This Row],[Date of Birth]]&gt;=2003,"Under 18", IF(EmocionesIniciales[[#This Row],[Date of Birth]]&gt;=1998,"From 18 to 23","Over 23"))</f>
        <v>Over 23</v>
      </c>
    </row>
    <row r="905" spans="1:35" x14ac:dyDescent="0.25">
      <c r="A905" s="1">
        <v>44312</v>
      </c>
      <c r="B905" t="s">
        <v>1823</v>
      </c>
      <c r="I905" t="s">
        <v>4</v>
      </c>
      <c r="AF905" t="s">
        <v>30</v>
      </c>
      <c r="AG905">
        <f>IF(ISERROR(VLOOKUP(#REF!,Usuarios[],3,FALSE)),0,VLOOKUP(#REF!,Usuarios[],3,FALSE))</f>
        <v>0</v>
      </c>
      <c r="AH905">
        <f>IF(ISERROR(VLOOKUP(#REF!,Usuarios[],2,FALSE)),0,VLOOKUP(#REF!,Usuarios[],2,FALSE))</f>
        <v>0</v>
      </c>
      <c r="AI905" t="str">
        <f>IF(EmocionesIniciales[[#This Row],[Date of Birth]]&gt;=2003,"Under 18", IF(EmocionesIniciales[[#This Row],[Date of Birth]]&gt;=1998,"From 18 to 23","Over 23"))</f>
        <v>Over 23</v>
      </c>
    </row>
    <row r="906" spans="1:35" x14ac:dyDescent="0.25">
      <c r="A906" s="1">
        <v>44312</v>
      </c>
      <c r="B906" t="s">
        <v>1647</v>
      </c>
      <c r="E906" t="s">
        <v>11</v>
      </c>
      <c r="V906" t="s">
        <v>20</v>
      </c>
      <c r="AG906">
        <f>IF(ISERROR(VLOOKUP(#REF!,Usuarios[],3,FALSE)),0,VLOOKUP(#REF!,Usuarios[],3,FALSE))</f>
        <v>0</v>
      </c>
      <c r="AH906">
        <f>IF(ISERROR(VLOOKUP(#REF!,Usuarios[],2,FALSE)),0,VLOOKUP(#REF!,Usuarios[],2,FALSE))</f>
        <v>0</v>
      </c>
      <c r="AI906" t="str">
        <f>IF(EmocionesIniciales[[#This Row],[Date of Birth]]&gt;=2003,"Under 18", IF(EmocionesIniciales[[#This Row],[Date of Birth]]&gt;=1998,"From 18 to 23","Over 23"))</f>
        <v>Over 23</v>
      </c>
    </row>
    <row r="907" spans="1:35" x14ac:dyDescent="0.25">
      <c r="A907" s="1">
        <v>44312</v>
      </c>
      <c r="B907" t="s">
        <v>1597</v>
      </c>
      <c r="E907" t="s">
        <v>11</v>
      </c>
      <c r="M907" t="s">
        <v>15</v>
      </c>
      <c r="W907" t="s">
        <v>2</v>
      </c>
      <c r="AG907">
        <f>IF(ISERROR(VLOOKUP(#REF!,Usuarios[],3,FALSE)),0,VLOOKUP(#REF!,Usuarios[],3,FALSE))</f>
        <v>0</v>
      </c>
      <c r="AH907">
        <f>IF(ISERROR(VLOOKUP(#REF!,Usuarios[],2,FALSE)),0,VLOOKUP(#REF!,Usuarios[],2,FALSE))</f>
        <v>0</v>
      </c>
      <c r="AI907" t="str">
        <f>IF(EmocionesIniciales[[#This Row],[Date of Birth]]&gt;=2003,"Under 18", IF(EmocionesIniciales[[#This Row],[Date of Birth]]&gt;=1998,"From 18 to 23","Over 23"))</f>
        <v>Over 23</v>
      </c>
    </row>
    <row r="908" spans="1:35" x14ac:dyDescent="0.25">
      <c r="A908" s="1">
        <v>44312</v>
      </c>
      <c r="B908" t="s">
        <v>1664</v>
      </c>
      <c r="E908" t="s">
        <v>11</v>
      </c>
      <c r="F908" t="s">
        <v>16</v>
      </c>
      <c r="J908" t="s">
        <v>31</v>
      </c>
      <c r="K908" t="s">
        <v>23</v>
      </c>
      <c r="S908" t="s">
        <v>1</v>
      </c>
      <c r="U908" t="s">
        <v>18</v>
      </c>
      <c r="W908" t="s">
        <v>2</v>
      </c>
      <c r="Z908" t="s">
        <v>24</v>
      </c>
      <c r="AG908">
        <f>IF(ISERROR(VLOOKUP(#REF!,Usuarios[],3,FALSE)),0,VLOOKUP(#REF!,Usuarios[],3,FALSE))</f>
        <v>0</v>
      </c>
      <c r="AH908">
        <f>IF(ISERROR(VLOOKUP(#REF!,Usuarios[],2,FALSE)),0,VLOOKUP(#REF!,Usuarios[],2,FALSE))</f>
        <v>0</v>
      </c>
      <c r="AI908" t="str">
        <f>IF(EmocionesIniciales[[#This Row],[Date of Birth]]&gt;=2003,"Under 18", IF(EmocionesIniciales[[#This Row],[Date of Birth]]&gt;=1998,"From 18 to 23","Over 23"))</f>
        <v>Over 23</v>
      </c>
    </row>
    <row r="909" spans="1:35" x14ac:dyDescent="0.25">
      <c r="A909" s="1">
        <v>44298</v>
      </c>
      <c r="B909" t="s">
        <v>546</v>
      </c>
      <c r="I909" t="s">
        <v>4</v>
      </c>
      <c r="L909" t="s">
        <v>21</v>
      </c>
      <c r="W909" t="s">
        <v>2</v>
      </c>
      <c r="X909" t="s">
        <v>534</v>
      </c>
      <c r="AG909">
        <f>IF(ISERROR(VLOOKUP(#REF!,Usuarios[],3,FALSE)),0,VLOOKUP(#REF!,Usuarios[],3,FALSE))</f>
        <v>0</v>
      </c>
      <c r="AH909">
        <f>IF(ISERROR(VLOOKUP(#REF!,Usuarios[],2,FALSE)),0,VLOOKUP(#REF!,Usuarios[],2,FALSE))</f>
        <v>0</v>
      </c>
      <c r="AI909" t="str">
        <f>IF(EmocionesIniciales[[#This Row],[Date of Birth]]&gt;=2003,"Under 18", IF(EmocionesIniciales[[#This Row],[Date of Birth]]&gt;=1998,"From 18 to 23","Over 23"))</f>
        <v>Over 23</v>
      </c>
    </row>
    <row r="910" spans="1:35" x14ac:dyDescent="0.25">
      <c r="A910" s="1">
        <v>44326</v>
      </c>
      <c r="B910" t="s">
        <v>1770</v>
      </c>
      <c r="I910" t="s">
        <v>4</v>
      </c>
      <c r="AD910" t="s">
        <v>25</v>
      </c>
      <c r="AG910">
        <f>IF(ISERROR(VLOOKUP(#REF!,Usuarios[],3,FALSE)),0,VLOOKUP(#REF!,Usuarios[],3,FALSE))</f>
        <v>0</v>
      </c>
      <c r="AH910">
        <f>IF(ISERROR(VLOOKUP(#REF!,Usuarios[],2,FALSE)),0,VLOOKUP(#REF!,Usuarios[],2,FALSE))</f>
        <v>0</v>
      </c>
      <c r="AI910" t="str">
        <f>IF(EmocionesIniciales[[#This Row],[Date of Birth]]&gt;=2003,"Under 18", IF(EmocionesIniciales[[#This Row],[Date of Birth]]&gt;=1998,"From 18 to 23","Over 23"))</f>
        <v>Over 23</v>
      </c>
    </row>
    <row r="911" spans="1:35" x14ac:dyDescent="0.25">
      <c r="A911" s="1">
        <v>44312</v>
      </c>
      <c r="B911" t="s">
        <v>1626</v>
      </c>
      <c r="D911" t="s">
        <v>26</v>
      </c>
      <c r="N911" t="s">
        <v>17</v>
      </c>
      <c r="U911" t="s">
        <v>18</v>
      </c>
      <c r="AG911">
        <f>IF(ISERROR(VLOOKUP(#REF!,Usuarios[],3,FALSE)),0,VLOOKUP(#REF!,Usuarios[],3,FALSE))</f>
        <v>0</v>
      </c>
      <c r="AH911">
        <f>IF(ISERROR(VLOOKUP(#REF!,Usuarios[],2,FALSE)),0,VLOOKUP(#REF!,Usuarios[],2,FALSE))</f>
        <v>0</v>
      </c>
      <c r="AI911" t="str">
        <f>IF(EmocionesIniciales[[#This Row],[Date of Birth]]&gt;=2003,"Under 18", IF(EmocionesIniciales[[#This Row],[Date of Birth]]&gt;=1998,"From 18 to 23","Over 23"))</f>
        <v>Over 23</v>
      </c>
    </row>
    <row r="912" spans="1:35" x14ac:dyDescent="0.25">
      <c r="A912" s="1">
        <v>44312</v>
      </c>
      <c r="B912" t="s">
        <v>59</v>
      </c>
      <c r="D912" t="s">
        <v>26</v>
      </c>
      <c r="V912" t="s">
        <v>20</v>
      </c>
      <c r="AG912">
        <f>IF(ISERROR(VLOOKUP(#REF!,Usuarios[],3,FALSE)),0,VLOOKUP(#REF!,Usuarios[],3,FALSE))</f>
        <v>0</v>
      </c>
      <c r="AH912">
        <f>IF(ISERROR(VLOOKUP(#REF!,Usuarios[],2,FALSE)),0,VLOOKUP(#REF!,Usuarios[],2,FALSE))</f>
        <v>0</v>
      </c>
      <c r="AI912" t="str">
        <f>IF(EmocionesIniciales[[#This Row],[Date of Birth]]&gt;=2003,"Under 18", IF(EmocionesIniciales[[#This Row],[Date of Birth]]&gt;=1998,"From 18 to 23","Over 23"))</f>
        <v>Over 23</v>
      </c>
    </row>
    <row r="913" spans="1:35" x14ac:dyDescent="0.25">
      <c r="A913" s="1">
        <v>44326</v>
      </c>
      <c r="B913" t="s">
        <v>4780</v>
      </c>
      <c r="E913" t="s">
        <v>11</v>
      </c>
      <c r="N913" t="s">
        <v>17</v>
      </c>
      <c r="S913" t="s">
        <v>1</v>
      </c>
      <c r="AB913" t="s">
        <v>14</v>
      </c>
      <c r="AG913">
        <f>IF(ISERROR(VLOOKUP(#REF!,Usuarios[],3,FALSE)),0,VLOOKUP(#REF!,Usuarios[],3,FALSE))</f>
        <v>0</v>
      </c>
      <c r="AH913">
        <f>IF(ISERROR(VLOOKUP(#REF!,Usuarios[],2,FALSE)),0,VLOOKUP(#REF!,Usuarios[],2,FALSE))</f>
        <v>0</v>
      </c>
      <c r="AI913" t="str">
        <f>IF(EmocionesIniciales[[#This Row],[Date of Birth]]&gt;=2003,"Under 18", IF(EmocionesIniciales[[#This Row],[Date of Birth]]&gt;=1998,"From 18 to 23","Over 23"))</f>
        <v>Over 23</v>
      </c>
    </row>
    <row r="914" spans="1:35" x14ac:dyDescent="0.25">
      <c r="A914" s="1">
        <v>44312</v>
      </c>
      <c r="B914" t="s">
        <v>1694</v>
      </c>
      <c r="E914" t="s">
        <v>11</v>
      </c>
      <c r="N914" t="s">
        <v>17</v>
      </c>
      <c r="W914" t="s">
        <v>2</v>
      </c>
      <c r="AG914">
        <f>IF(ISERROR(VLOOKUP(#REF!,Usuarios[],3,FALSE)),0,VLOOKUP(#REF!,Usuarios[],3,FALSE))</f>
        <v>0</v>
      </c>
      <c r="AH914">
        <f>IF(ISERROR(VLOOKUP(#REF!,Usuarios[],2,FALSE)),0,VLOOKUP(#REF!,Usuarios[],2,FALSE))</f>
        <v>0</v>
      </c>
      <c r="AI914" t="str">
        <f>IF(EmocionesIniciales[[#This Row],[Date of Birth]]&gt;=2003,"Under 18", IF(EmocionesIniciales[[#This Row],[Date of Birth]]&gt;=1998,"From 18 to 23","Over 23"))</f>
        <v>Over 23</v>
      </c>
    </row>
    <row r="915" spans="1:35" x14ac:dyDescent="0.25">
      <c r="A915" s="1">
        <v>44298</v>
      </c>
      <c r="B915" t="s">
        <v>606</v>
      </c>
      <c r="I915" t="s">
        <v>4</v>
      </c>
      <c r="J915" t="s">
        <v>31</v>
      </c>
      <c r="O915" t="s">
        <v>12</v>
      </c>
      <c r="AG915">
        <f>IF(ISERROR(VLOOKUP(#REF!,Usuarios[],3,FALSE)),0,VLOOKUP(#REF!,Usuarios[],3,FALSE))</f>
        <v>0</v>
      </c>
      <c r="AH915">
        <f>IF(ISERROR(VLOOKUP(#REF!,Usuarios[],2,FALSE)),0,VLOOKUP(#REF!,Usuarios[],2,FALSE))</f>
        <v>0</v>
      </c>
      <c r="AI915" t="str">
        <f>IF(EmocionesIniciales[[#This Row],[Date of Birth]]&gt;=2003,"Under 18", IF(EmocionesIniciales[[#This Row],[Date of Birth]]&gt;=1998,"From 18 to 23","Over 23"))</f>
        <v>Over 23</v>
      </c>
    </row>
    <row r="916" spans="1:35" x14ac:dyDescent="0.25">
      <c r="A916" s="1">
        <v>44340</v>
      </c>
      <c r="B916" t="s">
        <v>4748</v>
      </c>
      <c r="E916" t="s">
        <v>11</v>
      </c>
      <c r="J916" t="s">
        <v>31</v>
      </c>
      <c r="M916" t="s">
        <v>15</v>
      </c>
      <c r="AG916">
        <f>IF(ISERROR(VLOOKUP(#REF!,Usuarios[],3,FALSE)),0,VLOOKUP(#REF!,Usuarios[],3,FALSE))</f>
        <v>0</v>
      </c>
      <c r="AH916">
        <f>IF(ISERROR(VLOOKUP(#REF!,Usuarios[],2,FALSE)),0,VLOOKUP(#REF!,Usuarios[],2,FALSE))</f>
        <v>0</v>
      </c>
      <c r="AI916" t="str">
        <f>IF(EmocionesIniciales[[#This Row],[Date of Birth]]&gt;=2003,"Under 18", IF(EmocionesIniciales[[#This Row],[Date of Birth]]&gt;=1998,"From 18 to 23","Over 23"))</f>
        <v>Over 23</v>
      </c>
    </row>
    <row r="917" spans="1:35" x14ac:dyDescent="0.25">
      <c r="A917" s="1">
        <v>44326</v>
      </c>
      <c r="B917" t="s">
        <v>4671</v>
      </c>
      <c r="E917" t="s">
        <v>11</v>
      </c>
      <c r="S917" t="s">
        <v>1</v>
      </c>
      <c r="AG917">
        <f>IF(ISERROR(VLOOKUP(#REF!,Usuarios[],3,FALSE)),0,VLOOKUP(#REF!,Usuarios[],3,FALSE))</f>
        <v>0</v>
      </c>
      <c r="AH917">
        <f>IF(ISERROR(VLOOKUP(#REF!,Usuarios[],2,FALSE)),0,VLOOKUP(#REF!,Usuarios[],2,FALSE))</f>
        <v>0</v>
      </c>
      <c r="AI917" t="str">
        <f>IF(EmocionesIniciales[[#This Row],[Date of Birth]]&gt;=2003,"Under 18", IF(EmocionesIniciales[[#This Row],[Date of Birth]]&gt;=1998,"From 18 to 23","Over 23"))</f>
        <v>Over 23</v>
      </c>
    </row>
    <row r="918" spans="1:35" x14ac:dyDescent="0.25">
      <c r="A918" s="1">
        <v>44312</v>
      </c>
      <c r="B918" t="s">
        <v>1770</v>
      </c>
      <c r="I918" t="s">
        <v>4</v>
      </c>
      <c r="AD918" t="s">
        <v>25</v>
      </c>
      <c r="AG918">
        <f>IF(ISERROR(VLOOKUP(#REF!,Usuarios[],3,FALSE)),0,VLOOKUP(#REF!,Usuarios[],3,FALSE))</f>
        <v>0</v>
      </c>
      <c r="AH918">
        <f>IF(ISERROR(VLOOKUP(#REF!,Usuarios[],2,FALSE)),0,VLOOKUP(#REF!,Usuarios[],2,FALSE))</f>
        <v>0</v>
      </c>
      <c r="AI918" t="str">
        <f>IF(EmocionesIniciales[[#This Row],[Date of Birth]]&gt;=2003,"Under 18", IF(EmocionesIniciales[[#This Row],[Date of Birth]]&gt;=1998,"From 18 to 23","Over 23"))</f>
        <v>Over 23</v>
      </c>
    </row>
    <row r="919" spans="1:35" x14ac:dyDescent="0.25">
      <c r="A919" s="1">
        <v>44326</v>
      </c>
      <c r="B919" t="s">
        <v>4695</v>
      </c>
      <c r="C919" t="s">
        <v>10</v>
      </c>
      <c r="H919" t="s">
        <v>19</v>
      </c>
      <c r="AG919">
        <f>IF(ISERROR(VLOOKUP(#REF!,Usuarios[],3,FALSE)),0,VLOOKUP(#REF!,Usuarios[],3,FALSE))</f>
        <v>0</v>
      </c>
      <c r="AH919">
        <f>IF(ISERROR(VLOOKUP(#REF!,Usuarios[],2,FALSE)),0,VLOOKUP(#REF!,Usuarios[],2,FALSE))</f>
        <v>0</v>
      </c>
      <c r="AI919" t="str">
        <f>IF(EmocionesIniciales[[#This Row],[Date of Birth]]&gt;=2003,"Under 18", IF(EmocionesIniciales[[#This Row],[Date of Birth]]&gt;=1998,"From 18 to 23","Over 23"))</f>
        <v>Over 23</v>
      </c>
    </row>
    <row r="920" spans="1:35" x14ac:dyDescent="0.25">
      <c r="A920" s="1">
        <v>44312</v>
      </c>
      <c r="B920" t="s">
        <v>1651</v>
      </c>
      <c r="E920" t="s">
        <v>11</v>
      </c>
      <c r="J920" t="s">
        <v>31</v>
      </c>
      <c r="M920" t="s">
        <v>15</v>
      </c>
      <c r="W920" t="s">
        <v>2</v>
      </c>
      <c r="AG920">
        <f>IF(ISERROR(VLOOKUP(#REF!,Usuarios[],3,FALSE)),0,VLOOKUP(#REF!,Usuarios[],3,FALSE))</f>
        <v>0</v>
      </c>
      <c r="AH920">
        <f>IF(ISERROR(VLOOKUP(#REF!,Usuarios[],2,FALSE)),0,VLOOKUP(#REF!,Usuarios[],2,FALSE))</f>
        <v>0</v>
      </c>
      <c r="AI920" t="str">
        <f>IF(EmocionesIniciales[[#This Row],[Date of Birth]]&gt;=2003,"Under 18", IF(EmocionesIniciales[[#This Row],[Date of Birth]]&gt;=1998,"From 18 to 23","Over 23"))</f>
        <v>Over 23</v>
      </c>
    </row>
    <row r="921" spans="1:35" x14ac:dyDescent="0.25">
      <c r="A921" s="1">
        <v>44312</v>
      </c>
      <c r="B921" t="s">
        <v>1644</v>
      </c>
      <c r="F921" t="s">
        <v>16</v>
      </c>
      <c r="I921" t="s">
        <v>4</v>
      </c>
      <c r="Q921" t="s">
        <v>13</v>
      </c>
      <c r="T921" t="s">
        <v>22</v>
      </c>
      <c r="U921" t="s">
        <v>18</v>
      </c>
      <c r="X921" t="s">
        <v>534</v>
      </c>
      <c r="AA921" t="s">
        <v>535</v>
      </c>
      <c r="AG921">
        <f>IF(ISERROR(VLOOKUP(#REF!,Usuarios[],3,FALSE)),0,VLOOKUP(#REF!,Usuarios[],3,FALSE))</f>
        <v>0</v>
      </c>
      <c r="AH921">
        <f>IF(ISERROR(VLOOKUP(#REF!,Usuarios[],2,FALSE)),0,VLOOKUP(#REF!,Usuarios[],2,FALSE))</f>
        <v>0</v>
      </c>
      <c r="AI921" t="str">
        <f>IF(EmocionesIniciales[[#This Row],[Date of Birth]]&gt;=2003,"Under 18", IF(EmocionesIniciales[[#This Row],[Date of Birth]]&gt;=1998,"From 18 to 23","Over 23"))</f>
        <v>Over 23</v>
      </c>
    </row>
    <row r="922" spans="1:35" x14ac:dyDescent="0.25">
      <c r="A922" s="1">
        <v>44298</v>
      </c>
      <c r="B922" t="s">
        <v>795</v>
      </c>
      <c r="K922" t="s">
        <v>23</v>
      </c>
      <c r="N922" t="s">
        <v>17</v>
      </c>
      <c r="T922" t="s">
        <v>22</v>
      </c>
      <c r="AG922">
        <f>IF(ISERROR(VLOOKUP(#REF!,Usuarios[],3,FALSE)),0,VLOOKUP(#REF!,Usuarios[],3,FALSE))</f>
        <v>0</v>
      </c>
      <c r="AH922">
        <f>IF(ISERROR(VLOOKUP(#REF!,Usuarios[],2,FALSE)),0,VLOOKUP(#REF!,Usuarios[],2,FALSE))</f>
        <v>0</v>
      </c>
      <c r="AI922" t="str">
        <f>IF(EmocionesIniciales[[#This Row],[Date of Birth]]&gt;=2003,"Under 18", IF(EmocionesIniciales[[#This Row],[Date of Birth]]&gt;=1998,"From 18 to 23","Over 23"))</f>
        <v>Over 23</v>
      </c>
    </row>
    <row r="923" spans="1:35" x14ac:dyDescent="0.25">
      <c r="A923" s="1">
        <v>44298</v>
      </c>
      <c r="B923" t="s">
        <v>794</v>
      </c>
      <c r="T923" t="s">
        <v>22</v>
      </c>
      <c r="V923" t="s">
        <v>20</v>
      </c>
      <c r="AD923" t="s">
        <v>25</v>
      </c>
      <c r="AF923" t="s">
        <v>30</v>
      </c>
      <c r="AG923">
        <f>IF(ISERROR(VLOOKUP(#REF!,Usuarios[],3,FALSE)),0,VLOOKUP(#REF!,Usuarios[],3,FALSE))</f>
        <v>0</v>
      </c>
      <c r="AH923">
        <f>IF(ISERROR(VLOOKUP(#REF!,Usuarios[],2,FALSE)),0,VLOOKUP(#REF!,Usuarios[],2,FALSE))</f>
        <v>0</v>
      </c>
      <c r="AI923" t="str">
        <f>IF(EmocionesIniciales[[#This Row],[Date of Birth]]&gt;=2003,"Under 18", IF(EmocionesIniciales[[#This Row],[Date of Birth]]&gt;=1998,"From 18 to 23","Over 23"))</f>
        <v>Over 23</v>
      </c>
    </row>
    <row r="924" spans="1:35" x14ac:dyDescent="0.25">
      <c r="A924" s="1">
        <v>44312</v>
      </c>
      <c r="B924" t="s">
        <v>1770</v>
      </c>
      <c r="I924" t="s">
        <v>4</v>
      </c>
      <c r="AD924" t="s">
        <v>25</v>
      </c>
      <c r="AG924">
        <f>IF(ISERROR(VLOOKUP(#REF!,Usuarios[],3,FALSE)),0,VLOOKUP(#REF!,Usuarios[],3,FALSE))</f>
        <v>0</v>
      </c>
      <c r="AH924">
        <f>IF(ISERROR(VLOOKUP(#REF!,Usuarios[],2,FALSE)),0,VLOOKUP(#REF!,Usuarios[],2,FALSE))</f>
        <v>0</v>
      </c>
      <c r="AI924" t="str">
        <f>IF(EmocionesIniciales[[#This Row],[Date of Birth]]&gt;=2003,"Under 18", IF(EmocionesIniciales[[#This Row],[Date of Birth]]&gt;=1998,"From 18 to 23","Over 23"))</f>
        <v>Over 23</v>
      </c>
    </row>
    <row r="925" spans="1:35" x14ac:dyDescent="0.25">
      <c r="A925" s="1">
        <v>44340</v>
      </c>
      <c r="B925" t="s">
        <v>4850</v>
      </c>
      <c r="E925" t="s">
        <v>11</v>
      </c>
      <c r="J925" t="s">
        <v>31</v>
      </c>
      <c r="N925" t="s">
        <v>17</v>
      </c>
      <c r="S925" t="s">
        <v>1</v>
      </c>
      <c r="AG925">
        <f>IF(ISERROR(VLOOKUP(#REF!,Usuarios[],3,FALSE)),0,VLOOKUP(#REF!,Usuarios[],3,FALSE))</f>
        <v>0</v>
      </c>
      <c r="AH925">
        <f>IF(ISERROR(VLOOKUP(#REF!,Usuarios[],2,FALSE)),0,VLOOKUP(#REF!,Usuarios[],2,FALSE))</f>
        <v>0</v>
      </c>
      <c r="AI925" t="str">
        <f>IF(EmocionesIniciales[[#This Row],[Date of Birth]]&gt;=2003,"Under 18", IF(EmocionesIniciales[[#This Row],[Date of Birth]]&gt;=1998,"From 18 to 23","Over 23"))</f>
        <v>Over 23</v>
      </c>
    </row>
    <row r="926" spans="1:35" x14ac:dyDescent="0.25">
      <c r="A926" s="1">
        <v>44354</v>
      </c>
      <c r="B926" t="s">
        <v>4853</v>
      </c>
      <c r="E926" t="s">
        <v>11</v>
      </c>
      <c r="P926" t="s">
        <v>32</v>
      </c>
      <c r="Q926" t="s">
        <v>13</v>
      </c>
      <c r="R926" t="s">
        <v>28</v>
      </c>
      <c r="W926" t="s">
        <v>2</v>
      </c>
      <c r="AG926">
        <f>IF(ISERROR(VLOOKUP(#REF!,Usuarios[],3,FALSE)),0,VLOOKUP(#REF!,Usuarios[],3,FALSE))</f>
        <v>0</v>
      </c>
      <c r="AH926">
        <f>IF(ISERROR(VLOOKUP(#REF!,Usuarios[],2,FALSE)),0,VLOOKUP(#REF!,Usuarios[],2,FALSE))</f>
        <v>0</v>
      </c>
      <c r="AI926" t="str">
        <f>IF(EmocionesIniciales[[#This Row],[Date of Birth]]&gt;=2003,"Under 18", IF(EmocionesIniciales[[#This Row],[Date of Birth]]&gt;=1998,"From 18 to 23","Over 23"))</f>
        <v>Over 23</v>
      </c>
    </row>
    <row r="927" spans="1:35" x14ac:dyDescent="0.25">
      <c r="A927" s="1">
        <v>44354</v>
      </c>
      <c r="B927" t="s">
        <v>4852</v>
      </c>
      <c r="E927" t="s">
        <v>11</v>
      </c>
      <c r="M927" t="s">
        <v>15</v>
      </c>
      <c r="U927" t="s">
        <v>18</v>
      </c>
      <c r="AG927">
        <f>IF(ISERROR(VLOOKUP(#REF!,Usuarios[],3,FALSE)),0,VLOOKUP(#REF!,Usuarios[],3,FALSE))</f>
        <v>0</v>
      </c>
      <c r="AH927">
        <f>IF(ISERROR(VLOOKUP(#REF!,Usuarios[],2,FALSE)),0,VLOOKUP(#REF!,Usuarios[],2,FALSE))</f>
        <v>0</v>
      </c>
      <c r="AI927" t="str">
        <f>IF(EmocionesIniciales[[#This Row],[Date of Birth]]&gt;=2003,"Under 18", IF(EmocionesIniciales[[#This Row],[Date of Birth]]&gt;=1998,"From 18 to 23","Over 23"))</f>
        <v>Over 23</v>
      </c>
    </row>
    <row r="928" spans="1:35" x14ac:dyDescent="0.25">
      <c r="A928" s="1">
        <v>44298</v>
      </c>
      <c r="B928" t="s">
        <v>740</v>
      </c>
      <c r="D928" t="s">
        <v>26</v>
      </c>
      <c r="AB928" t="s">
        <v>14</v>
      </c>
      <c r="AG928">
        <f>IF(ISERROR(VLOOKUP(#REF!,Usuarios[],3,FALSE)),0,VLOOKUP(#REF!,Usuarios[],3,FALSE))</f>
        <v>0</v>
      </c>
      <c r="AH928">
        <f>IF(ISERROR(VLOOKUP(#REF!,Usuarios[],2,FALSE)),0,VLOOKUP(#REF!,Usuarios[],2,FALSE))</f>
        <v>0</v>
      </c>
      <c r="AI928" t="str">
        <f>IF(EmocionesIniciales[[#This Row],[Date of Birth]]&gt;=2003,"Under 18", IF(EmocionesIniciales[[#This Row],[Date of Birth]]&gt;=1998,"From 18 to 23","Over 23"))</f>
        <v>Over 23</v>
      </c>
    </row>
    <row r="929" spans="1:35" x14ac:dyDescent="0.25">
      <c r="A929" s="1">
        <v>44298</v>
      </c>
      <c r="B929" t="s">
        <v>572</v>
      </c>
      <c r="I929" t="s">
        <v>4</v>
      </c>
      <c r="U929" t="s">
        <v>18</v>
      </c>
      <c r="AG929">
        <f>IF(ISERROR(VLOOKUP(#REF!,Usuarios[],3,FALSE)),0,VLOOKUP(#REF!,Usuarios[],3,FALSE))</f>
        <v>0</v>
      </c>
      <c r="AH929">
        <f>IF(ISERROR(VLOOKUP(#REF!,Usuarios[],2,FALSE)),0,VLOOKUP(#REF!,Usuarios[],2,FALSE))</f>
        <v>0</v>
      </c>
      <c r="AI929" t="str">
        <f>IF(EmocionesIniciales[[#This Row],[Date of Birth]]&gt;=2003,"Under 18", IF(EmocionesIniciales[[#This Row],[Date of Birth]]&gt;=1998,"From 18 to 23","Over 23"))</f>
        <v>Over 23</v>
      </c>
    </row>
    <row r="930" spans="1:35" x14ac:dyDescent="0.25">
      <c r="A930" s="1">
        <v>44340</v>
      </c>
      <c r="B930" t="s">
        <v>1758</v>
      </c>
      <c r="D930" t="s">
        <v>26</v>
      </c>
      <c r="L930" t="s">
        <v>21</v>
      </c>
      <c r="AG930">
        <f>IF(ISERROR(VLOOKUP(#REF!,Usuarios[],3,FALSE)),0,VLOOKUP(#REF!,Usuarios[],3,FALSE))</f>
        <v>0</v>
      </c>
      <c r="AH930">
        <f>IF(ISERROR(VLOOKUP(#REF!,Usuarios[],2,FALSE)),0,VLOOKUP(#REF!,Usuarios[],2,FALSE))</f>
        <v>0</v>
      </c>
      <c r="AI930" t="str">
        <f>IF(EmocionesIniciales[[#This Row],[Date of Birth]]&gt;=2003,"Under 18", IF(EmocionesIniciales[[#This Row],[Date of Birth]]&gt;=1998,"From 18 to 23","Over 23"))</f>
        <v>Over 23</v>
      </c>
    </row>
    <row r="931" spans="1:35" x14ac:dyDescent="0.25">
      <c r="A931" s="1">
        <v>44354</v>
      </c>
      <c r="B931" t="s">
        <v>4673</v>
      </c>
      <c r="E931" t="s">
        <v>11</v>
      </c>
      <c r="N931" t="s">
        <v>17</v>
      </c>
      <c r="U931" t="s">
        <v>18</v>
      </c>
      <c r="X931" t="s">
        <v>534</v>
      </c>
      <c r="AG931">
        <f>IF(ISERROR(VLOOKUP(#REF!,Usuarios[],3,FALSE)),0,VLOOKUP(#REF!,Usuarios[],3,FALSE))</f>
        <v>0</v>
      </c>
      <c r="AH931">
        <f>IF(ISERROR(VLOOKUP(#REF!,Usuarios[],2,FALSE)),0,VLOOKUP(#REF!,Usuarios[],2,FALSE))</f>
        <v>0</v>
      </c>
      <c r="AI931" t="str">
        <f>IF(EmocionesIniciales[[#This Row],[Date of Birth]]&gt;=2003,"Under 18", IF(EmocionesIniciales[[#This Row],[Date of Birth]]&gt;=1998,"From 18 to 23","Over 23"))</f>
        <v>Over 23</v>
      </c>
    </row>
    <row r="932" spans="1:35" x14ac:dyDescent="0.25">
      <c r="A932" s="1">
        <v>44340</v>
      </c>
      <c r="B932" t="s">
        <v>1597</v>
      </c>
      <c r="E932" t="s">
        <v>11</v>
      </c>
      <c r="M932" t="s">
        <v>15</v>
      </c>
      <c r="W932" t="s">
        <v>2</v>
      </c>
      <c r="AG932">
        <f>IF(ISERROR(VLOOKUP(#REF!,Usuarios[],3,FALSE)),0,VLOOKUP(#REF!,Usuarios[],3,FALSE))</f>
        <v>0</v>
      </c>
      <c r="AH932">
        <f>IF(ISERROR(VLOOKUP(#REF!,Usuarios[],2,FALSE)),0,VLOOKUP(#REF!,Usuarios[],2,FALSE))</f>
        <v>0</v>
      </c>
      <c r="AI932" t="str">
        <f>IF(EmocionesIniciales[[#This Row],[Date of Birth]]&gt;=2003,"Under 18", IF(EmocionesIniciales[[#This Row],[Date of Birth]]&gt;=1998,"From 18 to 23","Over 23"))</f>
        <v>Over 23</v>
      </c>
    </row>
    <row r="933" spans="1:35" x14ac:dyDescent="0.25">
      <c r="A933" s="1">
        <v>44298</v>
      </c>
      <c r="B933" t="s">
        <v>602</v>
      </c>
      <c r="D933" t="s">
        <v>26</v>
      </c>
      <c r="H933" t="s">
        <v>19</v>
      </c>
      <c r="I933" t="s">
        <v>4</v>
      </c>
      <c r="U933" t="s">
        <v>18</v>
      </c>
      <c r="AD933" t="s">
        <v>25</v>
      </c>
      <c r="AG933">
        <f>IF(ISERROR(VLOOKUP(#REF!,Usuarios[],3,FALSE)),0,VLOOKUP(#REF!,Usuarios[],3,FALSE))</f>
        <v>0</v>
      </c>
      <c r="AH933">
        <f>IF(ISERROR(VLOOKUP(#REF!,Usuarios[],2,FALSE)),0,VLOOKUP(#REF!,Usuarios[],2,FALSE))</f>
        <v>0</v>
      </c>
      <c r="AI933" t="str">
        <f>IF(EmocionesIniciales[[#This Row],[Date of Birth]]&gt;=2003,"Under 18", IF(EmocionesIniciales[[#This Row],[Date of Birth]]&gt;=1998,"From 18 to 23","Over 23"))</f>
        <v>Over 23</v>
      </c>
    </row>
    <row r="934" spans="1:35" x14ac:dyDescent="0.25">
      <c r="A934" s="1">
        <v>44340</v>
      </c>
      <c r="B934" t="s">
        <v>560</v>
      </c>
      <c r="N934" t="s">
        <v>17</v>
      </c>
      <c r="W934" t="s">
        <v>2</v>
      </c>
      <c r="AG934">
        <f>IF(ISERROR(VLOOKUP(#REF!,Usuarios[],3,FALSE)),0,VLOOKUP(#REF!,Usuarios[],3,FALSE))</f>
        <v>0</v>
      </c>
      <c r="AH934">
        <f>IF(ISERROR(VLOOKUP(#REF!,Usuarios[],2,FALSE)),0,VLOOKUP(#REF!,Usuarios[],2,FALSE))</f>
        <v>0</v>
      </c>
      <c r="AI934" t="str">
        <f>IF(EmocionesIniciales[[#This Row],[Date of Birth]]&gt;=2003,"Under 18", IF(EmocionesIniciales[[#This Row],[Date of Birth]]&gt;=1998,"From 18 to 23","Over 23"))</f>
        <v>Over 23</v>
      </c>
    </row>
    <row r="935" spans="1:35" x14ac:dyDescent="0.25">
      <c r="A935" s="1">
        <v>44340</v>
      </c>
      <c r="B935" t="s">
        <v>4882</v>
      </c>
      <c r="F935" t="s">
        <v>16</v>
      </c>
      <c r="Y935" t="s">
        <v>0</v>
      </c>
      <c r="AG935">
        <f>IF(ISERROR(VLOOKUP(#REF!,Usuarios[],3,FALSE)),0,VLOOKUP(#REF!,Usuarios[],3,FALSE))</f>
        <v>0</v>
      </c>
      <c r="AH935">
        <f>IF(ISERROR(VLOOKUP(#REF!,Usuarios[],2,FALSE)),0,VLOOKUP(#REF!,Usuarios[],2,FALSE))</f>
        <v>0</v>
      </c>
      <c r="AI935" t="str">
        <f>IF(EmocionesIniciales[[#This Row],[Date of Birth]]&gt;=2003,"Under 18", IF(EmocionesIniciales[[#This Row],[Date of Birth]]&gt;=1998,"From 18 to 23","Over 23"))</f>
        <v>Over 23</v>
      </c>
    </row>
    <row r="936" spans="1:35" x14ac:dyDescent="0.25">
      <c r="A936" s="1">
        <v>44340</v>
      </c>
      <c r="B936" t="s">
        <v>4916</v>
      </c>
      <c r="D936" t="s">
        <v>26</v>
      </c>
      <c r="E936" t="s">
        <v>11</v>
      </c>
      <c r="AG936">
        <f>IF(ISERROR(VLOOKUP(#REF!,Usuarios[],3,FALSE)),0,VLOOKUP(#REF!,Usuarios[],3,FALSE))</f>
        <v>0</v>
      </c>
      <c r="AH936">
        <f>IF(ISERROR(VLOOKUP(#REF!,Usuarios[],2,FALSE)),0,VLOOKUP(#REF!,Usuarios[],2,FALSE))</f>
        <v>0</v>
      </c>
      <c r="AI936" t="str">
        <f>IF(EmocionesIniciales[[#This Row],[Date of Birth]]&gt;=2003,"Under 18", IF(EmocionesIniciales[[#This Row],[Date of Birth]]&gt;=1998,"From 18 to 23","Over 23"))</f>
        <v>Over 23</v>
      </c>
    </row>
    <row r="937" spans="1:35" x14ac:dyDescent="0.25">
      <c r="A937" s="1">
        <v>44340</v>
      </c>
      <c r="B937" t="s">
        <v>4726</v>
      </c>
      <c r="C937" t="s">
        <v>10</v>
      </c>
      <c r="W937" t="s">
        <v>2</v>
      </c>
      <c r="AG937">
        <f>IF(ISERROR(VLOOKUP(#REF!,Usuarios[],3,FALSE)),0,VLOOKUP(#REF!,Usuarios[],3,FALSE))</f>
        <v>0</v>
      </c>
      <c r="AH937">
        <f>IF(ISERROR(VLOOKUP(#REF!,Usuarios[],2,FALSE)),0,VLOOKUP(#REF!,Usuarios[],2,FALSE))</f>
        <v>0</v>
      </c>
      <c r="AI937" t="str">
        <f>IF(EmocionesIniciales[[#This Row],[Date of Birth]]&gt;=2003,"Under 18", IF(EmocionesIniciales[[#This Row],[Date of Birth]]&gt;=1998,"From 18 to 23","Over 23"))</f>
        <v>Over 23</v>
      </c>
    </row>
    <row r="938" spans="1:35" x14ac:dyDescent="0.25">
      <c r="A938" s="1">
        <v>44354</v>
      </c>
      <c r="B938" t="s">
        <v>4766</v>
      </c>
      <c r="E938" t="s">
        <v>11</v>
      </c>
      <c r="G938" t="s">
        <v>29</v>
      </c>
      <c r="J938" t="s">
        <v>31</v>
      </c>
      <c r="V938" t="s">
        <v>20</v>
      </c>
      <c r="AA938" t="s">
        <v>535</v>
      </c>
      <c r="AE938" t="s">
        <v>27</v>
      </c>
      <c r="AG938">
        <f>IF(ISERROR(VLOOKUP(#REF!,Usuarios[],3,FALSE)),0,VLOOKUP(#REF!,Usuarios[],3,FALSE))</f>
        <v>0</v>
      </c>
      <c r="AH938">
        <f>IF(ISERROR(VLOOKUP(#REF!,Usuarios[],2,FALSE)),0,VLOOKUP(#REF!,Usuarios[],2,FALSE))</f>
        <v>0</v>
      </c>
      <c r="AI938" t="str">
        <f>IF(EmocionesIniciales[[#This Row],[Date of Birth]]&gt;=2003,"Under 18", IF(EmocionesIniciales[[#This Row],[Date of Birth]]&gt;=1998,"From 18 to 23","Over 23"))</f>
        <v>Over 23</v>
      </c>
    </row>
    <row r="939" spans="1:35" x14ac:dyDescent="0.25">
      <c r="A939" s="1">
        <v>44354</v>
      </c>
      <c r="B939" t="s">
        <v>661</v>
      </c>
      <c r="G939" t="s">
        <v>29</v>
      </c>
      <c r="AG939">
        <f>IF(ISERROR(VLOOKUP(#REF!,Usuarios[],3,FALSE)),0,VLOOKUP(#REF!,Usuarios[],3,FALSE))</f>
        <v>0</v>
      </c>
      <c r="AH939">
        <f>IF(ISERROR(VLOOKUP(#REF!,Usuarios[],2,FALSE)),0,VLOOKUP(#REF!,Usuarios[],2,FALSE))</f>
        <v>0</v>
      </c>
      <c r="AI939" t="str">
        <f>IF(EmocionesIniciales[[#This Row],[Date of Birth]]&gt;=2003,"Under 18", IF(EmocionesIniciales[[#This Row],[Date of Birth]]&gt;=1998,"From 18 to 23","Over 23"))</f>
        <v>Over 23</v>
      </c>
    </row>
    <row r="940" spans="1:35" x14ac:dyDescent="0.25">
      <c r="A940" s="1">
        <v>44312</v>
      </c>
      <c r="B940" t="s">
        <v>1675</v>
      </c>
      <c r="E940" t="s">
        <v>11</v>
      </c>
      <c r="N940" t="s">
        <v>17</v>
      </c>
      <c r="Q940" t="s">
        <v>13</v>
      </c>
      <c r="AG940">
        <f>IF(ISERROR(VLOOKUP(#REF!,Usuarios[],3,FALSE)),0,VLOOKUP(#REF!,Usuarios[],3,FALSE))</f>
        <v>0</v>
      </c>
      <c r="AH940">
        <f>IF(ISERROR(VLOOKUP(#REF!,Usuarios[],2,FALSE)),0,VLOOKUP(#REF!,Usuarios[],2,FALSE))</f>
        <v>0</v>
      </c>
      <c r="AI940" t="str">
        <f>IF(EmocionesIniciales[[#This Row],[Date of Birth]]&gt;=2003,"Under 18", IF(EmocionesIniciales[[#This Row],[Date of Birth]]&gt;=1998,"From 18 to 23","Over 23"))</f>
        <v>Over 23</v>
      </c>
    </row>
    <row r="941" spans="1:35" x14ac:dyDescent="0.25">
      <c r="A941" s="1">
        <v>44312</v>
      </c>
      <c r="B941" t="s">
        <v>1784</v>
      </c>
      <c r="D941" t="s">
        <v>26</v>
      </c>
      <c r="E941" t="s">
        <v>11</v>
      </c>
      <c r="I941" t="s">
        <v>4</v>
      </c>
      <c r="P941" t="s">
        <v>32</v>
      </c>
      <c r="Q941" t="s">
        <v>13</v>
      </c>
      <c r="T941" t="s">
        <v>22</v>
      </c>
      <c r="AG941">
        <f>IF(ISERROR(VLOOKUP(#REF!,Usuarios[],3,FALSE)),0,VLOOKUP(#REF!,Usuarios[],3,FALSE))</f>
        <v>0</v>
      </c>
      <c r="AH941">
        <f>IF(ISERROR(VLOOKUP(#REF!,Usuarios[],2,FALSE)),0,VLOOKUP(#REF!,Usuarios[],2,FALSE))</f>
        <v>0</v>
      </c>
      <c r="AI941" t="str">
        <f>IF(EmocionesIniciales[[#This Row],[Date of Birth]]&gt;=2003,"Under 18", IF(EmocionesIniciales[[#This Row],[Date of Birth]]&gt;=1998,"From 18 to 23","Over 23"))</f>
        <v>Over 23</v>
      </c>
    </row>
    <row r="942" spans="1:35" x14ac:dyDescent="0.25">
      <c r="A942" s="1">
        <v>44326</v>
      </c>
      <c r="B942" t="s">
        <v>4728</v>
      </c>
      <c r="G942" t="s">
        <v>29</v>
      </c>
      <c r="H942" t="s">
        <v>19</v>
      </c>
      <c r="U942" t="s">
        <v>18</v>
      </c>
      <c r="AG942">
        <f>IF(ISERROR(VLOOKUP(#REF!,Usuarios[],3,FALSE)),0,VLOOKUP(#REF!,Usuarios[],3,FALSE))</f>
        <v>0</v>
      </c>
      <c r="AH942">
        <f>IF(ISERROR(VLOOKUP(#REF!,Usuarios[],2,FALSE)),0,VLOOKUP(#REF!,Usuarios[],2,FALSE))</f>
        <v>0</v>
      </c>
      <c r="AI942" t="str">
        <f>IF(EmocionesIniciales[[#This Row],[Date of Birth]]&gt;=2003,"Under 18", IF(EmocionesIniciales[[#This Row],[Date of Birth]]&gt;=1998,"From 18 to 23","Over 23"))</f>
        <v>Over 23</v>
      </c>
    </row>
    <row r="943" spans="1:35" x14ac:dyDescent="0.25">
      <c r="A943" s="1">
        <v>44326</v>
      </c>
      <c r="B943" t="s">
        <v>4821</v>
      </c>
      <c r="E943" t="s">
        <v>11</v>
      </c>
      <c r="S943" t="s">
        <v>1</v>
      </c>
      <c r="W943" t="s">
        <v>2</v>
      </c>
      <c r="Y943" t="s">
        <v>0</v>
      </c>
      <c r="AG943">
        <f>IF(ISERROR(VLOOKUP(#REF!,Usuarios[],3,FALSE)),0,VLOOKUP(#REF!,Usuarios[],3,FALSE))</f>
        <v>0</v>
      </c>
      <c r="AH943">
        <f>IF(ISERROR(VLOOKUP(#REF!,Usuarios[],2,FALSE)),0,VLOOKUP(#REF!,Usuarios[],2,FALSE))</f>
        <v>0</v>
      </c>
      <c r="AI943" t="str">
        <f>IF(EmocionesIniciales[[#This Row],[Date of Birth]]&gt;=2003,"Under 18", IF(EmocionesIniciales[[#This Row],[Date of Birth]]&gt;=1998,"From 18 to 23","Over 23"))</f>
        <v>Over 23</v>
      </c>
    </row>
    <row r="944" spans="1:35" x14ac:dyDescent="0.25">
      <c r="A944" s="1">
        <v>44326</v>
      </c>
      <c r="B944" t="s">
        <v>4742</v>
      </c>
      <c r="G944" t="s">
        <v>29</v>
      </c>
      <c r="H944" t="s">
        <v>19</v>
      </c>
      <c r="AD944" t="s">
        <v>25</v>
      </c>
      <c r="AG944">
        <f>IF(ISERROR(VLOOKUP(#REF!,Usuarios[],3,FALSE)),0,VLOOKUP(#REF!,Usuarios[],3,FALSE))</f>
        <v>0</v>
      </c>
      <c r="AH944">
        <f>IF(ISERROR(VLOOKUP(#REF!,Usuarios[],2,FALSE)),0,VLOOKUP(#REF!,Usuarios[],2,FALSE))</f>
        <v>0</v>
      </c>
      <c r="AI944" t="str">
        <f>IF(EmocionesIniciales[[#This Row],[Date of Birth]]&gt;=2003,"Under 18", IF(EmocionesIniciales[[#This Row],[Date of Birth]]&gt;=1998,"From 18 to 23","Over 23"))</f>
        <v>Over 23</v>
      </c>
    </row>
    <row r="945" spans="1:35" x14ac:dyDescent="0.25">
      <c r="A945" s="1">
        <v>44312</v>
      </c>
      <c r="B945" t="s">
        <v>46</v>
      </c>
      <c r="I945" t="s">
        <v>4</v>
      </c>
      <c r="AG945">
        <f>IF(ISERROR(VLOOKUP(#REF!,Usuarios[],3,FALSE)),0,VLOOKUP(#REF!,Usuarios[],3,FALSE))</f>
        <v>0</v>
      </c>
      <c r="AH945">
        <f>IF(ISERROR(VLOOKUP(#REF!,Usuarios[],2,FALSE)),0,VLOOKUP(#REF!,Usuarios[],2,FALSE))</f>
        <v>0</v>
      </c>
      <c r="AI945" t="str">
        <f>IF(EmocionesIniciales[[#This Row],[Date of Birth]]&gt;=2003,"Under 18", IF(EmocionesIniciales[[#This Row],[Date of Birth]]&gt;=1998,"From 18 to 23","Over 23"))</f>
        <v>Over 23</v>
      </c>
    </row>
    <row r="946" spans="1:35" x14ac:dyDescent="0.25">
      <c r="A946" s="1">
        <v>44298</v>
      </c>
      <c r="B946" t="s">
        <v>34</v>
      </c>
      <c r="E946" t="s">
        <v>11</v>
      </c>
      <c r="AG946">
        <f>IF(ISERROR(VLOOKUP(#REF!,Usuarios[],3,FALSE)),0,VLOOKUP(#REF!,Usuarios[],3,FALSE))</f>
        <v>0</v>
      </c>
      <c r="AH946">
        <f>IF(ISERROR(VLOOKUP(#REF!,Usuarios[],2,FALSE)),0,VLOOKUP(#REF!,Usuarios[],2,FALSE))</f>
        <v>0</v>
      </c>
      <c r="AI946" t="str">
        <f>IF(EmocionesIniciales[[#This Row],[Date of Birth]]&gt;=2003,"Under 18", IF(EmocionesIniciales[[#This Row],[Date of Birth]]&gt;=1998,"From 18 to 23","Over 23"))</f>
        <v>Over 23</v>
      </c>
    </row>
    <row r="947" spans="1:35" x14ac:dyDescent="0.25">
      <c r="A947" s="1">
        <v>44298</v>
      </c>
      <c r="B947" t="s">
        <v>719</v>
      </c>
      <c r="F947" t="s">
        <v>16</v>
      </c>
      <c r="R947" t="s">
        <v>28</v>
      </c>
      <c r="AG947">
        <f>IF(ISERROR(VLOOKUP(#REF!,Usuarios[],3,FALSE)),0,VLOOKUP(#REF!,Usuarios[],3,FALSE))</f>
        <v>0</v>
      </c>
      <c r="AH947">
        <f>IF(ISERROR(VLOOKUP(#REF!,Usuarios[],2,FALSE)),0,VLOOKUP(#REF!,Usuarios[],2,FALSE))</f>
        <v>0</v>
      </c>
      <c r="AI947" t="str">
        <f>IF(EmocionesIniciales[[#This Row],[Date of Birth]]&gt;=2003,"Under 18", IF(EmocionesIniciales[[#This Row],[Date of Birth]]&gt;=1998,"From 18 to 23","Over 23"))</f>
        <v>Over 23</v>
      </c>
    </row>
    <row r="948" spans="1:35" x14ac:dyDescent="0.25">
      <c r="A948" s="1">
        <v>44340</v>
      </c>
      <c r="B948" t="s">
        <v>4730</v>
      </c>
      <c r="I948" t="s">
        <v>4</v>
      </c>
      <c r="Q948" t="s">
        <v>13</v>
      </c>
      <c r="AG948">
        <f>IF(ISERROR(VLOOKUP(#REF!,Usuarios[],3,FALSE)),0,VLOOKUP(#REF!,Usuarios[],3,FALSE))</f>
        <v>0</v>
      </c>
      <c r="AH948">
        <f>IF(ISERROR(VLOOKUP(#REF!,Usuarios[],2,FALSE)),0,VLOOKUP(#REF!,Usuarios[],2,FALSE))</f>
        <v>0</v>
      </c>
      <c r="AI948" t="str">
        <f>IF(EmocionesIniciales[[#This Row],[Date of Birth]]&gt;=2003,"Under 18", IF(EmocionesIniciales[[#This Row],[Date of Birth]]&gt;=1998,"From 18 to 23","Over 23"))</f>
        <v>Over 23</v>
      </c>
    </row>
    <row r="949" spans="1:35" x14ac:dyDescent="0.25">
      <c r="A949" s="1">
        <v>44354</v>
      </c>
      <c r="B949" t="s">
        <v>4986</v>
      </c>
      <c r="G949" t="s">
        <v>29</v>
      </c>
      <c r="M949" t="s">
        <v>15</v>
      </c>
      <c r="AG949">
        <f>IF(ISERROR(VLOOKUP(#REF!,Usuarios[],3,FALSE)),0,VLOOKUP(#REF!,Usuarios[],3,FALSE))</f>
        <v>0</v>
      </c>
      <c r="AH949">
        <f>IF(ISERROR(VLOOKUP(#REF!,Usuarios[],2,FALSE)),0,VLOOKUP(#REF!,Usuarios[],2,FALSE))</f>
        <v>0</v>
      </c>
      <c r="AI949" t="str">
        <f>IF(EmocionesIniciales[[#This Row],[Date of Birth]]&gt;=2003,"Under 18", IF(EmocionesIniciales[[#This Row],[Date of Birth]]&gt;=1998,"From 18 to 23","Over 23"))</f>
        <v>Over 23</v>
      </c>
    </row>
    <row r="950" spans="1:35" x14ac:dyDescent="0.25">
      <c r="A950" s="1">
        <v>44340</v>
      </c>
      <c r="B950" t="s">
        <v>4744</v>
      </c>
      <c r="E950" t="s">
        <v>11</v>
      </c>
      <c r="U950" t="s">
        <v>18</v>
      </c>
      <c r="AC950" t="s">
        <v>536</v>
      </c>
      <c r="AG950">
        <f>IF(ISERROR(VLOOKUP(#REF!,Usuarios[],3,FALSE)),0,VLOOKUP(#REF!,Usuarios[],3,FALSE))</f>
        <v>0</v>
      </c>
      <c r="AH950">
        <f>IF(ISERROR(VLOOKUP(#REF!,Usuarios[],2,FALSE)),0,VLOOKUP(#REF!,Usuarios[],2,FALSE))</f>
        <v>0</v>
      </c>
      <c r="AI950" t="str">
        <f>IF(EmocionesIniciales[[#This Row],[Date of Birth]]&gt;=2003,"Under 18", IF(EmocionesIniciales[[#This Row],[Date of Birth]]&gt;=1998,"From 18 to 23","Over 23"))</f>
        <v>Over 23</v>
      </c>
    </row>
    <row r="951" spans="1:35" x14ac:dyDescent="0.25">
      <c r="A951" s="1">
        <v>44326</v>
      </c>
      <c r="B951" t="s">
        <v>53</v>
      </c>
      <c r="D951" t="s">
        <v>26</v>
      </c>
      <c r="AG951">
        <f>IF(ISERROR(VLOOKUP(#REF!,Usuarios[],3,FALSE)),0,VLOOKUP(#REF!,Usuarios[],3,FALSE))</f>
        <v>0</v>
      </c>
      <c r="AH951">
        <f>IF(ISERROR(VLOOKUP(#REF!,Usuarios[],2,FALSE)),0,VLOOKUP(#REF!,Usuarios[],2,FALSE))</f>
        <v>0</v>
      </c>
      <c r="AI951" t="str">
        <f>IF(EmocionesIniciales[[#This Row],[Date of Birth]]&gt;=2003,"Under 18", IF(EmocionesIniciales[[#This Row],[Date of Birth]]&gt;=1998,"From 18 to 23","Over 23"))</f>
        <v>Over 23</v>
      </c>
    </row>
    <row r="952" spans="1:35" x14ac:dyDescent="0.25">
      <c r="A952" s="1">
        <v>44340</v>
      </c>
      <c r="B952" t="s">
        <v>53</v>
      </c>
      <c r="D952" t="s">
        <v>26</v>
      </c>
      <c r="AG952">
        <f>IF(ISERROR(VLOOKUP(#REF!,Usuarios[],3,FALSE)),0,VLOOKUP(#REF!,Usuarios[],3,FALSE))</f>
        <v>0</v>
      </c>
      <c r="AH952">
        <f>IF(ISERROR(VLOOKUP(#REF!,Usuarios[],2,FALSE)),0,VLOOKUP(#REF!,Usuarios[],2,FALSE))</f>
        <v>0</v>
      </c>
      <c r="AI952" t="str">
        <f>IF(EmocionesIniciales[[#This Row],[Date of Birth]]&gt;=2003,"Under 18", IF(EmocionesIniciales[[#This Row],[Date of Birth]]&gt;=1998,"From 18 to 23","Over 23"))</f>
        <v>Over 23</v>
      </c>
    </row>
    <row r="953" spans="1:35" x14ac:dyDescent="0.25">
      <c r="A953" s="1">
        <v>44354</v>
      </c>
      <c r="B953" t="s">
        <v>4770</v>
      </c>
      <c r="D953" t="s">
        <v>26</v>
      </c>
      <c r="E953" t="s">
        <v>11</v>
      </c>
      <c r="W953" t="s">
        <v>2</v>
      </c>
      <c r="AG953">
        <f>IF(ISERROR(VLOOKUP(#REF!,Usuarios[],3,FALSE)),0,VLOOKUP(#REF!,Usuarios[],3,FALSE))</f>
        <v>0</v>
      </c>
      <c r="AH953">
        <f>IF(ISERROR(VLOOKUP(#REF!,Usuarios[],2,FALSE)),0,VLOOKUP(#REF!,Usuarios[],2,FALSE))</f>
        <v>0</v>
      </c>
      <c r="AI953" t="str">
        <f>IF(EmocionesIniciales[[#This Row],[Date of Birth]]&gt;=2003,"Under 18", IF(EmocionesIniciales[[#This Row],[Date of Birth]]&gt;=1998,"From 18 to 23","Over 23"))</f>
        <v>Over 23</v>
      </c>
    </row>
    <row r="954" spans="1:35" x14ac:dyDescent="0.25">
      <c r="A954" s="1">
        <v>44340</v>
      </c>
      <c r="B954" t="s">
        <v>4770</v>
      </c>
      <c r="D954" t="s">
        <v>26</v>
      </c>
      <c r="E954" t="s">
        <v>11</v>
      </c>
      <c r="W954" t="s">
        <v>2</v>
      </c>
      <c r="AG954">
        <f>IF(ISERROR(VLOOKUP(#REF!,Usuarios[],3,FALSE)),0,VLOOKUP(#REF!,Usuarios[],3,FALSE))</f>
        <v>0</v>
      </c>
      <c r="AH954">
        <f>IF(ISERROR(VLOOKUP(#REF!,Usuarios[],2,FALSE)),0,VLOOKUP(#REF!,Usuarios[],2,FALSE))</f>
        <v>0</v>
      </c>
      <c r="AI954" t="str">
        <f>IF(EmocionesIniciales[[#This Row],[Date of Birth]]&gt;=2003,"Under 18", IF(EmocionesIniciales[[#This Row],[Date of Birth]]&gt;=1998,"From 18 to 23","Over 23"))</f>
        <v>Over 23</v>
      </c>
    </row>
    <row r="955" spans="1:35" x14ac:dyDescent="0.25">
      <c r="A955" s="1">
        <v>44354</v>
      </c>
      <c r="B955" t="s">
        <v>4925</v>
      </c>
      <c r="D955" t="s">
        <v>26</v>
      </c>
      <c r="E955" t="s">
        <v>11</v>
      </c>
      <c r="G955" t="s">
        <v>29</v>
      </c>
      <c r="K955" t="s">
        <v>23</v>
      </c>
      <c r="M955" t="s">
        <v>15</v>
      </c>
      <c r="P955" t="s">
        <v>32</v>
      </c>
      <c r="Q955" t="s">
        <v>13</v>
      </c>
      <c r="R955" t="s">
        <v>28</v>
      </c>
      <c r="W955" t="s">
        <v>2</v>
      </c>
      <c r="Z955" t="s">
        <v>24</v>
      </c>
      <c r="AA955" t="s">
        <v>535</v>
      </c>
      <c r="AG955">
        <f>IF(ISERROR(VLOOKUP(#REF!,Usuarios[],3,FALSE)),0,VLOOKUP(#REF!,Usuarios[],3,FALSE))</f>
        <v>0</v>
      </c>
      <c r="AH955">
        <f>IF(ISERROR(VLOOKUP(#REF!,Usuarios[],2,FALSE)),0,VLOOKUP(#REF!,Usuarios[],2,FALSE))</f>
        <v>0</v>
      </c>
      <c r="AI955" t="str">
        <f>IF(EmocionesIniciales[[#This Row],[Date of Birth]]&gt;=2003,"Under 18", IF(EmocionesIniciales[[#This Row],[Date of Birth]]&gt;=1998,"From 18 to 23","Over 23"))</f>
        <v>Over 23</v>
      </c>
    </row>
    <row r="956" spans="1:35" x14ac:dyDescent="0.25">
      <c r="A956" s="1">
        <v>44340</v>
      </c>
      <c r="B956" t="s">
        <v>767</v>
      </c>
      <c r="D956" t="s">
        <v>26</v>
      </c>
      <c r="E956" t="s">
        <v>11</v>
      </c>
      <c r="V956" t="s">
        <v>20</v>
      </c>
      <c r="AG956">
        <f>IF(ISERROR(VLOOKUP(#REF!,Usuarios[],3,FALSE)),0,VLOOKUP(#REF!,Usuarios[],3,FALSE))</f>
        <v>0</v>
      </c>
      <c r="AH956">
        <f>IF(ISERROR(VLOOKUP(#REF!,Usuarios[],2,FALSE)),0,VLOOKUP(#REF!,Usuarios[],2,FALSE))</f>
        <v>0</v>
      </c>
      <c r="AI956" t="str">
        <f>IF(EmocionesIniciales[[#This Row],[Date of Birth]]&gt;=2003,"Under 18", IF(EmocionesIniciales[[#This Row],[Date of Birth]]&gt;=1998,"From 18 to 23","Over 23"))</f>
        <v>Over 23</v>
      </c>
    </row>
    <row r="957" spans="1:35" x14ac:dyDescent="0.25">
      <c r="A957" s="1">
        <v>44326</v>
      </c>
      <c r="B957" t="s">
        <v>4886</v>
      </c>
      <c r="D957" t="s">
        <v>26</v>
      </c>
      <c r="U957" t="s">
        <v>18</v>
      </c>
      <c r="AG957">
        <f>IF(ISERROR(VLOOKUP(#REF!,Usuarios[],3,FALSE)),0,VLOOKUP(#REF!,Usuarios[],3,FALSE))</f>
        <v>0</v>
      </c>
      <c r="AH957">
        <f>IF(ISERROR(VLOOKUP(#REF!,Usuarios[],2,FALSE)),0,VLOOKUP(#REF!,Usuarios[],2,FALSE))</f>
        <v>0</v>
      </c>
      <c r="AI957" t="str">
        <f>IF(EmocionesIniciales[[#This Row],[Date of Birth]]&gt;=2003,"Under 18", IF(EmocionesIniciales[[#This Row],[Date of Birth]]&gt;=1998,"From 18 to 23","Over 23"))</f>
        <v>Over 23</v>
      </c>
    </row>
    <row r="958" spans="1:35" x14ac:dyDescent="0.25">
      <c r="A958" s="1">
        <v>44354</v>
      </c>
      <c r="B958" t="s">
        <v>4839</v>
      </c>
      <c r="D958" t="s">
        <v>26</v>
      </c>
      <c r="F958" t="s">
        <v>16</v>
      </c>
      <c r="H958" t="s">
        <v>19</v>
      </c>
      <c r="V958" t="s">
        <v>20</v>
      </c>
      <c r="AG958">
        <f>IF(ISERROR(VLOOKUP(#REF!,Usuarios[],3,FALSE)),0,VLOOKUP(#REF!,Usuarios[],3,FALSE))</f>
        <v>0</v>
      </c>
      <c r="AH958">
        <f>IF(ISERROR(VLOOKUP(#REF!,Usuarios[],2,FALSE)),0,VLOOKUP(#REF!,Usuarios[],2,FALSE))</f>
        <v>0</v>
      </c>
      <c r="AI958" t="str">
        <f>IF(EmocionesIniciales[[#This Row],[Date of Birth]]&gt;=2003,"Under 18", IF(EmocionesIniciales[[#This Row],[Date of Birth]]&gt;=1998,"From 18 to 23","Over 23"))</f>
        <v>Over 23</v>
      </c>
    </row>
    <row r="959" spans="1:35" x14ac:dyDescent="0.25">
      <c r="A959" s="1">
        <v>44326</v>
      </c>
      <c r="B959" t="s">
        <v>4777</v>
      </c>
      <c r="D959" t="s">
        <v>26</v>
      </c>
      <c r="I959" t="s">
        <v>4</v>
      </c>
      <c r="T959" t="s">
        <v>22</v>
      </c>
      <c r="V959" t="s">
        <v>20</v>
      </c>
      <c r="AB959" t="s">
        <v>14</v>
      </c>
      <c r="AF959" t="s">
        <v>30</v>
      </c>
      <c r="AG959">
        <f>IF(ISERROR(VLOOKUP(#REF!,Usuarios[],3,FALSE)),0,VLOOKUP(#REF!,Usuarios[],3,FALSE))</f>
        <v>0</v>
      </c>
      <c r="AH959">
        <f>IF(ISERROR(VLOOKUP(#REF!,Usuarios[],2,FALSE)),0,VLOOKUP(#REF!,Usuarios[],2,FALSE))</f>
        <v>0</v>
      </c>
      <c r="AI959" t="str">
        <f>IF(EmocionesIniciales[[#This Row],[Date of Birth]]&gt;=2003,"Under 18", IF(EmocionesIniciales[[#This Row],[Date of Birth]]&gt;=1998,"From 18 to 23","Over 23"))</f>
        <v>Over 23</v>
      </c>
    </row>
    <row r="960" spans="1:35" x14ac:dyDescent="0.25">
      <c r="A960" s="1">
        <v>44326</v>
      </c>
      <c r="B960" t="s">
        <v>44</v>
      </c>
      <c r="V960" t="s">
        <v>20</v>
      </c>
      <c r="AG960">
        <f>IF(ISERROR(VLOOKUP(#REF!,Usuarios[],3,FALSE)),0,VLOOKUP(#REF!,Usuarios[],3,FALSE))</f>
        <v>0</v>
      </c>
      <c r="AH960">
        <f>IF(ISERROR(VLOOKUP(#REF!,Usuarios[],2,FALSE)),0,VLOOKUP(#REF!,Usuarios[],2,FALSE))</f>
        <v>0</v>
      </c>
      <c r="AI960" t="str">
        <f>IF(EmocionesIniciales[[#This Row],[Date of Birth]]&gt;=2003,"Under 18", IF(EmocionesIniciales[[#This Row],[Date of Birth]]&gt;=1998,"From 18 to 23","Over 23"))</f>
        <v>Over 23</v>
      </c>
    </row>
    <row r="961" spans="1:35" x14ac:dyDescent="0.25">
      <c r="A961" s="1">
        <v>44326</v>
      </c>
      <c r="B961" t="s">
        <v>61</v>
      </c>
      <c r="E961" t="s">
        <v>11</v>
      </c>
      <c r="W961" t="s">
        <v>2</v>
      </c>
      <c r="AG961">
        <f>IF(ISERROR(VLOOKUP(#REF!,Usuarios[],3,FALSE)),0,VLOOKUP(#REF!,Usuarios[],3,FALSE))</f>
        <v>0</v>
      </c>
      <c r="AH961">
        <f>IF(ISERROR(VLOOKUP(#REF!,Usuarios[],2,FALSE)),0,VLOOKUP(#REF!,Usuarios[],2,FALSE))</f>
        <v>0</v>
      </c>
      <c r="AI961" t="str">
        <f>IF(EmocionesIniciales[[#This Row],[Date of Birth]]&gt;=2003,"Under 18", IF(EmocionesIniciales[[#This Row],[Date of Birth]]&gt;=1998,"From 18 to 23","Over 23"))</f>
        <v>Over 23</v>
      </c>
    </row>
    <row r="962" spans="1:35" x14ac:dyDescent="0.25">
      <c r="A962" s="1">
        <v>44340</v>
      </c>
      <c r="B962" t="s">
        <v>61</v>
      </c>
      <c r="E962" t="s">
        <v>11</v>
      </c>
      <c r="W962" t="s">
        <v>2</v>
      </c>
      <c r="AG962">
        <f>IF(ISERROR(VLOOKUP(#REF!,Usuarios[],3,FALSE)),0,VLOOKUP(#REF!,Usuarios[],3,FALSE))</f>
        <v>0</v>
      </c>
      <c r="AH962">
        <f>IF(ISERROR(VLOOKUP(#REF!,Usuarios[],2,FALSE)),0,VLOOKUP(#REF!,Usuarios[],2,FALSE))</f>
        <v>0</v>
      </c>
      <c r="AI962" t="str">
        <f>IF(EmocionesIniciales[[#This Row],[Date of Birth]]&gt;=2003,"Under 18", IF(EmocionesIniciales[[#This Row],[Date of Birth]]&gt;=1998,"From 18 to 23","Over 23"))</f>
        <v>Over 23</v>
      </c>
    </row>
    <row r="963" spans="1:35" x14ac:dyDescent="0.25">
      <c r="A963" s="1">
        <v>44326</v>
      </c>
      <c r="B963" t="s">
        <v>1597</v>
      </c>
      <c r="E963" t="s">
        <v>11</v>
      </c>
      <c r="M963" t="s">
        <v>15</v>
      </c>
      <c r="W963" t="s">
        <v>2</v>
      </c>
      <c r="AG963">
        <f>IF(ISERROR(VLOOKUP(#REF!,Usuarios[],3,FALSE)),0,VLOOKUP(#REF!,Usuarios[],3,FALSE))</f>
        <v>0</v>
      </c>
      <c r="AH963">
        <f>IF(ISERROR(VLOOKUP(#REF!,Usuarios[],2,FALSE)),0,VLOOKUP(#REF!,Usuarios[],2,FALSE))</f>
        <v>0</v>
      </c>
      <c r="AI963" t="str">
        <f>IF(EmocionesIniciales[[#This Row],[Date of Birth]]&gt;=2003,"Under 18", IF(EmocionesIniciales[[#This Row],[Date of Birth]]&gt;=1998,"From 18 to 23","Over 23"))</f>
        <v>Over 23</v>
      </c>
    </row>
    <row r="964" spans="1:35" x14ac:dyDescent="0.25">
      <c r="A964" s="1">
        <v>44354</v>
      </c>
      <c r="B964" t="s">
        <v>34</v>
      </c>
      <c r="E964" t="s">
        <v>11</v>
      </c>
      <c r="AG964">
        <f>IF(ISERROR(VLOOKUP(#REF!,Usuarios[],3,FALSE)),0,VLOOKUP(#REF!,Usuarios[],3,FALSE))</f>
        <v>0</v>
      </c>
      <c r="AH964">
        <f>IF(ISERROR(VLOOKUP(#REF!,Usuarios[],2,FALSE)),0,VLOOKUP(#REF!,Usuarios[],2,FALSE))</f>
        <v>0</v>
      </c>
      <c r="AI964" t="str">
        <f>IF(EmocionesIniciales[[#This Row],[Date of Birth]]&gt;=2003,"Under 18", IF(EmocionesIniciales[[#This Row],[Date of Birth]]&gt;=1998,"From 18 to 23","Over 23"))</f>
        <v>Over 23</v>
      </c>
    </row>
    <row r="965" spans="1:35" x14ac:dyDescent="0.25">
      <c r="A965" s="1">
        <v>44354</v>
      </c>
      <c r="B965" t="s">
        <v>34</v>
      </c>
      <c r="E965" t="s">
        <v>11</v>
      </c>
      <c r="AG965">
        <f>IF(ISERROR(VLOOKUP(#REF!,Usuarios[],3,FALSE)),0,VLOOKUP(#REF!,Usuarios[],3,FALSE))</f>
        <v>0</v>
      </c>
      <c r="AH965">
        <f>IF(ISERROR(VLOOKUP(#REF!,Usuarios[],2,FALSE)),0,VLOOKUP(#REF!,Usuarios[],2,FALSE))</f>
        <v>0</v>
      </c>
      <c r="AI965" t="str">
        <f>IF(EmocionesIniciales[[#This Row],[Date of Birth]]&gt;=2003,"Under 18", IF(EmocionesIniciales[[#This Row],[Date of Birth]]&gt;=1998,"From 18 to 23","Over 23"))</f>
        <v>Over 23</v>
      </c>
    </row>
    <row r="966" spans="1:35" x14ac:dyDescent="0.25">
      <c r="A966" s="1">
        <v>44354</v>
      </c>
      <c r="B966" t="s">
        <v>34</v>
      </c>
      <c r="E966" t="s">
        <v>11</v>
      </c>
      <c r="AG966">
        <f>IF(ISERROR(VLOOKUP(#REF!,Usuarios[],3,FALSE)),0,VLOOKUP(#REF!,Usuarios[],3,FALSE))</f>
        <v>0</v>
      </c>
      <c r="AH966">
        <f>IF(ISERROR(VLOOKUP(#REF!,Usuarios[],2,FALSE)),0,VLOOKUP(#REF!,Usuarios[],2,FALSE))</f>
        <v>0</v>
      </c>
      <c r="AI966" t="str">
        <f>IF(EmocionesIniciales[[#This Row],[Date of Birth]]&gt;=2003,"Under 18", IF(EmocionesIniciales[[#This Row],[Date of Birth]]&gt;=1998,"From 18 to 23","Over 23"))</f>
        <v>Over 23</v>
      </c>
    </row>
    <row r="967" spans="1:35" x14ac:dyDescent="0.25">
      <c r="A967" s="1">
        <v>44326</v>
      </c>
      <c r="B967" t="s">
        <v>4700</v>
      </c>
      <c r="AA967" t="s">
        <v>535</v>
      </c>
      <c r="AG967">
        <f>IF(ISERROR(VLOOKUP(#REF!,Usuarios[],3,FALSE)),0,VLOOKUP(#REF!,Usuarios[],3,FALSE))</f>
        <v>0</v>
      </c>
      <c r="AH967">
        <f>IF(ISERROR(VLOOKUP(#REF!,Usuarios[],2,FALSE)),0,VLOOKUP(#REF!,Usuarios[],2,FALSE))</f>
        <v>0</v>
      </c>
      <c r="AI967" t="str">
        <f>IF(EmocionesIniciales[[#This Row],[Date of Birth]]&gt;=2003,"Under 18", IF(EmocionesIniciales[[#This Row],[Date of Birth]]&gt;=1998,"From 18 to 23","Over 23"))</f>
        <v>Over 23</v>
      </c>
    </row>
    <row r="968" spans="1:35" x14ac:dyDescent="0.25">
      <c r="A968" s="1">
        <v>44340</v>
      </c>
      <c r="B968" t="s">
        <v>40</v>
      </c>
      <c r="N968" t="s">
        <v>17</v>
      </c>
      <c r="AG968">
        <f>IF(ISERROR(VLOOKUP(#REF!,Usuarios[],3,FALSE)),0,VLOOKUP(#REF!,Usuarios[],3,FALSE))</f>
        <v>0</v>
      </c>
      <c r="AH968">
        <f>IF(ISERROR(VLOOKUP(#REF!,Usuarios[],2,FALSE)),0,VLOOKUP(#REF!,Usuarios[],2,FALSE))</f>
        <v>0</v>
      </c>
      <c r="AI968" t="str">
        <f>IF(EmocionesIniciales[[#This Row],[Date of Birth]]&gt;=2003,"Under 18", IF(EmocionesIniciales[[#This Row],[Date of Birth]]&gt;=1998,"From 18 to 23","Over 23"))</f>
        <v>Over 23</v>
      </c>
    </row>
    <row r="969" spans="1:35" x14ac:dyDescent="0.25">
      <c r="A969" s="1">
        <v>44326</v>
      </c>
      <c r="B969" t="s">
        <v>40</v>
      </c>
      <c r="N969" t="s">
        <v>17</v>
      </c>
      <c r="AG969">
        <f>IF(ISERROR(VLOOKUP(#REF!,Usuarios[],3,FALSE)),0,VLOOKUP(#REF!,Usuarios[],3,FALSE))</f>
        <v>0</v>
      </c>
      <c r="AH969">
        <f>IF(ISERROR(VLOOKUP(#REF!,Usuarios[],2,FALSE)),0,VLOOKUP(#REF!,Usuarios[],2,FALSE))</f>
        <v>0</v>
      </c>
      <c r="AI969" t="str">
        <f>IF(EmocionesIniciales[[#This Row],[Date of Birth]]&gt;=2003,"Under 18", IF(EmocionesIniciales[[#This Row],[Date of Birth]]&gt;=1998,"From 18 to 23","Over 23"))</f>
        <v>Over 23</v>
      </c>
    </row>
    <row r="970" spans="1:35" x14ac:dyDescent="0.25">
      <c r="A970" s="1">
        <v>44340</v>
      </c>
      <c r="B970" t="s">
        <v>40</v>
      </c>
      <c r="N970" t="s">
        <v>17</v>
      </c>
      <c r="AG970">
        <f>IF(ISERROR(VLOOKUP(#REF!,Usuarios[],3,FALSE)),0,VLOOKUP(#REF!,Usuarios[],3,FALSE))</f>
        <v>0</v>
      </c>
      <c r="AH970">
        <f>IF(ISERROR(VLOOKUP(#REF!,Usuarios[],2,FALSE)),0,VLOOKUP(#REF!,Usuarios[],2,FALSE))</f>
        <v>0</v>
      </c>
      <c r="AI970" t="str">
        <f>IF(EmocionesIniciales[[#This Row],[Date of Birth]]&gt;=2003,"Under 18", IF(EmocionesIniciales[[#This Row],[Date of Birth]]&gt;=1998,"From 18 to 23","Over 23"))</f>
        <v>Over 23</v>
      </c>
    </row>
    <row r="971" spans="1:35" x14ac:dyDescent="0.25">
      <c r="A971" s="1">
        <v>44354</v>
      </c>
      <c r="B971" t="s">
        <v>40</v>
      </c>
      <c r="N971" t="s">
        <v>17</v>
      </c>
      <c r="AG971">
        <f>IF(ISERROR(VLOOKUP(#REF!,Usuarios[],3,FALSE)),0,VLOOKUP(#REF!,Usuarios[],3,FALSE))</f>
        <v>0</v>
      </c>
      <c r="AH971">
        <f>IF(ISERROR(VLOOKUP(#REF!,Usuarios[],2,FALSE)),0,VLOOKUP(#REF!,Usuarios[],2,FALSE))</f>
        <v>0</v>
      </c>
      <c r="AI971" t="str">
        <f>IF(EmocionesIniciales[[#This Row],[Date of Birth]]&gt;=2003,"Under 18", IF(EmocionesIniciales[[#This Row],[Date of Birth]]&gt;=1998,"From 18 to 23","Over 23"))</f>
        <v>Over 23</v>
      </c>
    </row>
    <row r="972" spans="1:35" x14ac:dyDescent="0.25">
      <c r="A972" s="1">
        <v>44340</v>
      </c>
      <c r="B972" t="s">
        <v>40</v>
      </c>
      <c r="N972" t="s">
        <v>17</v>
      </c>
      <c r="AG972">
        <f>IF(ISERROR(VLOOKUP(#REF!,Usuarios[],3,FALSE)),0,VLOOKUP(#REF!,Usuarios[],3,FALSE))</f>
        <v>0</v>
      </c>
      <c r="AH972">
        <f>IF(ISERROR(VLOOKUP(#REF!,Usuarios[],2,FALSE)),0,VLOOKUP(#REF!,Usuarios[],2,FALSE))</f>
        <v>0</v>
      </c>
      <c r="AI972" t="str">
        <f>IF(EmocionesIniciales[[#This Row],[Date of Birth]]&gt;=2003,"Under 18", IF(EmocionesIniciales[[#This Row],[Date of Birth]]&gt;=1998,"From 18 to 23","Over 23"))</f>
        <v>Over 23</v>
      </c>
    </row>
    <row r="973" spans="1:35" x14ac:dyDescent="0.25">
      <c r="A973" s="1">
        <v>44354</v>
      </c>
      <c r="B973" t="s">
        <v>40</v>
      </c>
      <c r="N973" t="s">
        <v>17</v>
      </c>
      <c r="AG973">
        <f>IF(ISERROR(VLOOKUP(#REF!,Usuarios[],3,FALSE)),0,VLOOKUP(#REF!,Usuarios[],3,FALSE))</f>
        <v>0</v>
      </c>
      <c r="AH973">
        <f>IF(ISERROR(VLOOKUP(#REF!,Usuarios[],2,FALSE)),0,VLOOKUP(#REF!,Usuarios[],2,FALSE))</f>
        <v>0</v>
      </c>
      <c r="AI973" t="str">
        <f>IF(EmocionesIniciales[[#This Row],[Date of Birth]]&gt;=2003,"Under 18", IF(EmocionesIniciales[[#This Row],[Date of Birth]]&gt;=1998,"From 18 to 23","Over 23"))</f>
        <v>Over 23</v>
      </c>
    </row>
    <row r="974" spans="1:35" x14ac:dyDescent="0.25">
      <c r="A974" s="1">
        <v>44312</v>
      </c>
      <c r="B974" t="s">
        <v>40</v>
      </c>
      <c r="N974" t="s">
        <v>17</v>
      </c>
      <c r="AG974">
        <f>IF(ISERROR(VLOOKUP(#REF!,Usuarios[],3,FALSE)),0,VLOOKUP(#REF!,Usuarios[],3,FALSE))</f>
        <v>0</v>
      </c>
      <c r="AH974">
        <f>IF(ISERROR(VLOOKUP(#REF!,Usuarios[],2,FALSE)),0,VLOOKUP(#REF!,Usuarios[],2,FALSE))</f>
        <v>0</v>
      </c>
      <c r="AI974" t="str">
        <f>IF(EmocionesIniciales[[#This Row],[Date of Birth]]&gt;=2003,"Under 18", IF(EmocionesIniciales[[#This Row],[Date of Birth]]&gt;=1998,"From 18 to 23","Over 23"))</f>
        <v>Over 23</v>
      </c>
    </row>
    <row r="975" spans="1:35" x14ac:dyDescent="0.25">
      <c r="A975" s="1">
        <v>44312</v>
      </c>
      <c r="B975" t="s">
        <v>1638</v>
      </c>
      <c r="D975" t="s">
        <v>26</v>
      </c>
      <c r="N975" t="s">
        <v>17</v>
      </c>
      <c r="V975" t="s">
        <v>20</v>
      </c>
      <c r="AG975">
        <f>IF(ISERROR(VLOOKUP(#REF!,Usuarios[],3,FALSE)),0,VLOOKUP(#REF!,Usuarios[],3,FALSE))</f>
        <v>0</v>
      </c>
      <c r="AH975">
        <f>IF(ISERROR(VLOOKUP(#REF!,Usuarios[],2,FALSE)),0,VLOOKUP(#REF!,Usuarios[],2,FALSE))</f>
        <v>0</v>
      </c>
      <c r="AI975" t="str">
        <f>IF(EmocionesIniciales[[#This Row],[Date of Birth]]&gt;=2003,"Under 18", IF(EmocionesIniciales[[#This Row],[Date of Birth]]&gt;=1998,"From 18 to 23","Over 23"))</f>
        <v>Over 23</v>
      </c>
    </row>
    <row r="976" spans="1:35" x14ac:dyDescent="0.25">
      <c r="A976" s="1">
        <v>44312</v>
      </c>
      <c r="B976" t="s">
        <v>1684</v>
      </c>
      <c r="D976" t="s">
        <v>26</v>
      </c>
      <c r="E976" t="s">
        <v>11</v>
      </c>
      <c r="K976" t="s">
        <v>23</v>
      </c>
      <c r="M976" t="s">
        <v>15</v>
      </c>
      <c r="N976" t="s">
        <v>17</v>
      </c>
      <c r="W976" t="s">
        <v>2</v>
      </c>
      <c r="AG976">
        <f>IF(ISERROR(VLOOKUP(#REF!,Usuarios[],3,FALSE)),0,VLOOKUP(#REF!,Usuarios[],3,FALSE))</f>
        <v>0</v>
      </c>
      <c r="AH976">
        <f>IF(ISERROR(VLOOKUP(#REF!,Usuarios[],2,FALSE)),0,VLOOKUP(#REF!,Usuarios[],2,FALSE))</f>
        <v>0</v>
      </c>
      <c r="AI976" t="str">
        <f>IF(EmocionesIniciales[[#This Row],[Date of Birth]]&gt;=2003,"Under 18", IF(EmocionesIniciales[[#This Row],[Date of Birth]]&gt;=1998,"From 18 to 23","Over 23"))</f>
        <v>Over 23</v>
      </c>
    </row>
    <row r="977" spans="1:35" x14ac:dyDescent="0.25">
      <c r="A977" s="1">
        <v>44312</v>
      </c>
      <c r="B977" t="s">
        <v>747</v>
      </c>
      <c r="D977" t="s">
        <v>26</v>
      </c>
      <c r="E977" t="s">
        <v>11</v>
      </c>
      <c r="N977" t="s">
        <v>17</v>
      </c>
      <c r="AG977">
        <f>IF(ISERROR(VLOOKUP(#REF!,Usuarios[],3,FALSE)),0,VLOOKUP(#REF!,Usuarios[],3,FALSE))</f>
        <v>0</v>
      </c>
      <c r="AH977">
        <f>IF(ISERROR(VLOOKUP(#REF!,Usuarios[],2,FALSE)),0,VLOOKUP(#REF!,Usuarios[],2,FALSE))</f>
        <v>0</v>
      </c>
      <c r="AI977" t="str">
        <f>IF(EmocionesIniciales[[#This Row],[Date of Birth]]&gt;=2003,"Under 18", IF(EmocionesIniciales[[#This Row],[Date of Birth]]&gt;=1998,"From 18 to 23","Over 23"))</f>
        <v>Over 23</v>
      </c>
    </row>
    <row r="978" spans="1:35" x14ac:dyDescent="0.25">
      <c r="A978" s="1">
        <v>44312</v>
      </c>
      <c r="B978" t="s">
        <v>747</v>
      </c>
      <c r="D978" t="s">
        <v>26</v>
      </c>
      <c r="E978" t="s">
        <v>11</v>
      </c>
      <c r="N978" t="s">
        <v>17</v>
      </c>
      <c r="AG978">
        <f>IF(ISERROR(VLOOKUP(#REF!,Usuarios[],3,FALSE)),0,VLOOKUP(#REF!,Usuarios[],3,FALSE))</f>
        <v>0</v>
      </c>
      <c r="AH978">
        <f>IF(ISERROR(VLOOKUP(#REF!,Usuarios[],2,FALSE)),0,VLOOKUP(#REF!,Usuarios[],2,FALSE))</f>
        <v>0</v>
      </c>
      <c r="AI978" t="str">
        <f>IF(EmocionesIniciales[[#This Row],[Date of Birth]]&gt;=2003,"Under 18", IF(EmocionesIniciales[[#This Row],[Date of Birth]]&gt;=1998,"From 18 to 23","Over 23"))</f>
        <v>Over 23</v>
      </c>
    </row>
    <row r="979" spans="1:35" x14ac:dyDescent="0.25">
      <c r="A979" s="1">
        <v>44312</v>
      </c>
      <c r="B979" t="s">
        <v>1601</v>
      </c>
      <c r="D979" t="s">
        <v>26</v>
      </c>
      <c r="E979" t="s">
        <v>11</v>
      </c>
      <c r="M979" t="s">
        <v>15</v>
      </c>
      <c r="N979" t="s">
        <v>17</v>
      </c>
      <c r="AG979">
        <f>IF(ISERROR(VLOOKUP(#REF!,Usuarios[],3,FALSE)),0,VLOOKUP(#REF!,Usuarios[],3,FALSE))</f>
        <v>0</v>
      </c>
      <c r="AH979">
        <f>IF(ISERROR(VLOOKUP(#REF!,Usuarios[],2,FALSE)),0,VLOOKUP(#REF!,Usuarios[],2,FALSE))</f>
        <v>0</v>
      </c>
      <c r="AI979" t="str">
        <f>IF(EmocionesIniciales[[#This Row],[Date of Birth]]&gt;=2003,"Under 18", IF(EmocionesIniciales[[#This Row],[Date of Birth]]&gt;=1998,"From 18 to 23","Over 23"))</f>
        <v>Over 23</v>
      </c>
    </row>
    <row r="980" spans="1:35" x14ac:dyDescent="0.25">
      <c r="A980" s="1">
        <v>44340</v>
      </c>
      <c r="B980" t="s">
        <v>4887</v>
      </c>
      <c r="D980" t="s">
        <v>26</v>
      </c>
      <c r="N980" t="s">
        <v>17</v>
      </c>
      <c r="AF980" t="s">
        <v>30</v>
      </c>
      <c r="AG980">
        <f>IF(ISERROR(VLOOKUP(#REF!,Usuarios[],3,FALSE)),0,VLOOKUP(#REF!,Usuarios[],3,FALSE))</f>
        <v>0</v>
      </c>
      <c r="AH980">
        <f>IF(ISERROR(VLOOKUP(#REF!,Usuarios[],2,FALSE)),0,VLOOKUP(#REF!,Usuarios[],2,FALSE))</f>
        <v>0</v>
      </c>
      <c r="AI980" t="str">
        <f>IF(EmocionesIniciales[[#This Row],[Date of Birth]]&gt;=2003,"Under 18", IF(EmocionesIniciales[[#This Row],[Date of Birth]]&gt;=1998,"From 18 to 23","Over 23"))</f>
        <v>Over 23</v>
      </c>
    </row>
    <row r="981" spans="1:35" x14ac:dyDescent="0.25">
      <c r="A981" s="1">
        <v>44354</v>
      </c>
      <c r="B981" t="s">
        <v>4888</v>
      </c>
      <c r="D981" t="s">
        <v>26</v>
      </c>
      <c r="I981" t="s">
        <v>4</v>
      </c>
      <c r="N981" t="s">
        <v>17</v>
      </c>
      <c r="AG981">
        <f>IF(ISERROR(VLOOKUP(#REF!,Usuarios[],3,FALSE)),0,VLOOKUP(#REF!,Usuarios[],3,FALSE))</f>
        <v>0</v>
      </c>
      <c r="AH981">
        <f>IF(ISERROR(VLOOKUP(#REF!,Usuarios[],2,FALSE)),0,VLOOKUP(#REF!,Usuarios[],2,FALSE))</f>
        <v>0</v>
      </c>
      <c r="AI981" t="str">
        <f>IF(EmocionesIniciales[[#This Row],[Date of Birth]]&gt;=2003,"Under 18", IF(EmocionesIniciales[[#This Row],[Date of Birth]]&gt;=1998,"From 18 to 23","Over 23"))</f>
        <v>Over 23</v>
      </c>
    </row>
    <row r="982" spans="1:35" x14ac:dyDescent="0.25">
      <c r="A982" s="1">
        <v>44354</v>
      </c>
      <c r="B982" t="s">
        <v>1694</v>
      </c>
      <c r="E982" t="s">
        <v>11</v>
      </c>
      <c r="N982" t="s">
        <v>17</v>
      </c>
      <c r="W982" t="s">
        <v>2</v>
      </c>
      <c r="AG982">
        <f>IF(ISERROR(VLOOKUP(#REF!,Usuarios[],3,FALSE)),0,VLOOKUP(#REF!,Usuarios[],3,FALSE))</f>
        <v>0</v>
      </c>
      <c r="AH982">
        <f>IF(ISERROR(VLOOKUP(#REF!,Usuarios[],2,FALSE)),0,VLOOKUP(#REF!,Usuarios[],2,FALSE))</f>
        <v>0</v>
      </c>
      <c r="AI982" t="str">
        <f>IF(EmocionesIniciales[[#This Row],[Date of Birth]]&gt;=2003,"Under 18", IF(EmocionesIniciales[[#This Row],[Date of Birth]]&gt;=1998,"From 18 to 23","Over 23"))</f>
        <v>Over 23</v>
      </c>
    </row>
    <row r="983" spans="1:35" x14ac:dyDescent="0.25">
      <c r="A983" s="1">
        <v>44312</v>
      </c>
      <c r="B983" t="s">
        <v>582</v>
      </c>
      <c r="E983" t="s">
        <v>11</v>
      </c>
      <c r="M983" t="s">
        <v>15</v>
      </c>
      <c r="N983" t="s">
        <v>17</v>
      </c>
      <c r="AG983">
        <f>IF(ISERROR(VLOOKUP(#REF!,Usuarios[],3,FALSE)),0,VLOOKUP(#REF!,Usuarios[],3,FALSE))</f>
        <v>0</v>
      </c>
      <c r="AH983">
        <f>IF(ISERROR(VLOOKUP(#REF!,Usuarios[],2,FALSE)),0,VLOOKUP(#REF!,Usuarios[],2,FALSE))</f>
        <v>0</v>
      </c>
      <c r="AI983" t="str">
        <f>IF(EmocionesIniciales[[#This Row],[Date of Birth]]&gt;=2003,"Under 18", IF(EmocionesIniciales[[#This Row],[Date of Birth]]&gt;=1998,"From 18 to 23","Over 23"))</f>
        <v>Over 23</v>
      </c>
    </row>
    <row r="984" spans="1:35" x14ac:dyDescent="0.25">
      <c r="A984" s="1">
        <v>44340</v>
      </c>
      <c r="B984" t="s">
        <v>4907</v>
      </c>
      <c r="E984" t="s">
        <v>11</v>
      </c>
      <c r="K984" t="s">
        <v>23</v>
      </c>
      <c r="N984" t="s">
        <v>17</v>
      </c>
      <c r="V984" t="s">
        <v>20</v>
      </c>
      <c r="AG984">
        <f>IF(ISERROR(VLOOKUP(#REF!,Usuarios[],3,FALSE)),0,VLOOKUP(#REF!,Usuarios[],3,FALSE))</f>
        <v>0</v>
      </c>
      <c r="AH984">
        <f>IF(ISERROR(VLOOKUP(#REF!,Usuarios[],2,FALSE)),0,VLOOKUP(#REF!,Usuarios[],2,FALSE))</f>
        <v>0</v>
      </c>
      <c r="AI984" t="str">
        <f>IF(EmocionesIniciales[[#This Row],[Date of Birth]]&gt;=2003,"Under 18", IF(EmocionesIniciales[[#This Row],[Date of Birth]]&gt;=1998,"From 18 to 23","Over 23"))</f>
        <v>Over 23</v>
      </c>
    </row>
    <row r="985" spans="1:35" x14ac:dyDescent="0.25">
      <c r="A985" s="1">
        <v>44340</v>
      </c>
      <c r="B985" t="s">
        <v>4679</v>
      </c>
      <c r="E985" t="s">
        <v>11</v>
      </c>
      <c r="N985" t="s">
        <v>17</v>
      </c>
      <c r="P985" t="s">
        <v>32</v>
      </c>
      <c r="AG985">
        <f>IF(ISERROR(VLOOKUP(#REF!,Usuarios[],3,FALSE)),0,VLOOKUP(#REF!,Usuarios[],3,FALSE))</f>
        <v>0</v>
      </c>
      <c r="AH985">
        <f>IF(ISERROR(VLOOKUP(#REF!,Usuarios[],2,FALSE)),0,VLOOKUP(#REF!,Usuarios[],2,FALSE))</f>
        <v>0</v>
      </c>
      <c r="AI985" t="str">
        <f>IF(EmocionesIniciales[[#This Row],[Date of Birth]]&gt;=2003,"Under 18", IF(EmocionesIniciales[[#This Row],[Date of Birth]]&gt;=1998,"From 18 to 23","Over 23"))</f>
        <v>Over 23</v>
      </c>
    </row>
    <row r="986" spans="1:35" x14ac:dyDescent="0.25">
      <c r="A986" s="1">
        <v>44312</v>
      </c>
      <c r="B986" t="s">
        <v>1809</v>
      </c>
      <c r="E986" t="s">
        <v>11</v>
      </c>
      <c r="K986" t="s">
        <v>23</v>
      </c>
      <c r="N986" t="s">
        <v>17</v>
      </c>
      <c r="P986" t="s">
        <v>32</v>
      </c>
      <c r="Q986" t="s">
        <v>13</v>
      </c>
      <c r="AA986" t="s">
        <v>535</v>
      </c>
      <c r="AG986">
        <f>IF(ISERROR(VLOOKUP(#REF!,Usuarios[],3,FALSE)),0,VLOOKUP(#REF!,Usuarios[],3,FALSE))</f>
        <v>0</v>
      </c>
      <c r="AH986">
        <f>IF(ISERROR(VLOOKUP(#REF!,Usuarios[],2,FALSE)),0,VLOOKUP(#REF!,Usuarios[],2,FALSE))</f>
        <v>0</v>
      </c>
      <c r="AI986" t="str">
        <f>IF(EmocionesIniciales[[#This Row],[Date of Birth]]&gt;=2003,"Under 18", IF(EmocionesIniciales[[#This Row],[Date of Birth]]&gt;=1998,"From 18 to 23","Over 23"))</f>
        <v>Over 23</v>
      </c>
    </row>
    <row r="987" spans="1:35" x14ac:dyDescent="0.25">
      <c r="A987" s="1">
        <v>44312</v>
      </c>
      <c r="B987" t="s">
        <v>1793</v>
      </c>
      <c r="D987" t="s">
        <v>26</v>
      </c>
      <c r="E987" t="s">
        <v>11</v>
      </c>
      <c r="J987" t="s">
        <v>31</v>
      </c>
      <c r="L987" t="s">
        <v>21</v>
      </c>
      <c r="N987" t="s">
        <v>17</v>
      </c>
      <c r="W987" t="s">
        <v>2</v>
      </c>
      <c r="Y987" t="s">
        <v>0</v>
      </c>
      <c r="AC987" t="s">
        <v>536</v>
      </c>
      <c r="AG987">
        <f>IF(ISERROR(VLOOKUP(#REF!,Usuarios[],3,FALSE)),0,VLOOKUP(#REF!,Usuarios[],3,FALSE))</f>
        <v>0</v>
      </c>
      <c r="AH987">
        <f>IF(ISERROR(VLOOKUP(#REF!,Usuarios[],2,FALSE)),0,VLOOKUP(#REF!,Usuarios[],2,FALSE))</f>
        <v>0</v>
      </c>
      <c r="AI987" t="str">
        <f>IF(EmocionesIniciales[[#This Row],[Date of Birth]]&gt;=2003,"Under 18", IF(EmocionesIniciales[[#This Row],[Date of Birth]]&gt;=1998,"From 18 to 23","Over 23"))</f>
        <v>Over 23</v>
      </c>
    </row>
    <row r="988" spans="1:35" x14ac:dyDescent="0.25">
      <c r="A988" s="1">
        <v>44312</v>
      </c>
      <c r="B988" t="s">
        <v>1793</v>
      </c>
      <c r="D988" t="s">
        <v>26</v>
      </c>
      <c r="E988" t="s">
        <v>11</v>
      </c>
      <c r="J988" t="s">
        <v>31</v>
      </c>
      <c r="L988" t="s">
        <v>21</v>
      </c>
      <c r="N988" t="s">
        <v>17</v>
      </c>
      <c r="W988" t="s">
        <v>2</v>
      </c>
      <c r="Y988" t="s">
        <v>0</v>
      </c>
      <c r="AC988" t="s">
        <v>536</v>
      </c>
      <c r="AG988">
        <f>IF(ISERROR(VLOOKUP(#REF!,Usuarios[],3,FALSE)),0,VLOOKUP(#REF!,Usuarios[],3,FALSE))</f>
        <v>0</v>
      </c>
      <c r="AH988">
        <f>IF(ISERROR(VLOOKUP(#REF!,Usuarios[],2,FALSE)),0,VLOOKUP(#REF!,Usuarios[],2,FALSE))</f>
        <v>0</v>
      </c>
      <c r="AI988" t="str">
        <f>IF(EmocionesIniciales[[#This Row],[Date of Birth]]&gt;=2003,"Under 18", IF(EmocionesIniciales[[#This Row],[Date of Birth]]&gt;=1998,"From 18 to 23","Over 23"))</f>
        <v>Over 23</v>
      </c>
    </row>
    <row r="989" spans="1:35" x14ac:dyDescent="0.25">
      <c r="A989" s="1">
        <v>44326</v>
      </c>
      <c r="B989" t="s">
        <v>4844</v>
      </c>
      <c r="D989" t="s">
        <v>26</v>
      </c>
      <c r="E989" t="s">
        <v>11</v>
      </c>
      <c r="F989" t="s">
        <v>16</v>
      </c>
      <c r="J989" t="s">
        <v>31</v>
      </c>
      <c r="K989" t="s">
        <v>23</v>
      </c>
      <c r="M989" t="s">
        <v>15</v>
      </c>
      <c r="N989" t="s">
        <v>17</v>
      </c>
      <c r="P989" t="s">
        <v>32</v>
      </c>
      <c r="Q989" t="s">
        <v>13</v>
      </c>
      <c r="V989" t="s">
        <v>20</v>
      </c>
      <c r="W989" t="s">
        <v>2</v>
      </c>
      <c r="Y989" t="s">
        <v>0</v>
      </c>
      <c r="Z989" t="s">
        <v>24</v>
      </c>
      <c r="AA989" t="s">
        <v>535</v>
      </c>
      <c r="AC989" t="s">
        <v>536</v>
      </c>
      <c r="AG989">
        <f>IF(ISERROR(VLOOKUP(#REF!,Usuarios[],3,FALSE)),0,VLOOKUP(#REF!,Usuarios[],3,FALSE))</f>
        <v>0</v>
      </c>
      <c r="AH989">
        <f>IF(ISERROR(VLOOKUP(#REF!,Usuarios[],2,FALSE)),0,VLOOKUP(#REF!,Usuarios[],2,FALSE))</f>
        <v>0</v>
      </c>
      <c r="AI989" t="str">
        <f>IF(EmocionesIniciales[[#This Row],[Date of Birth]]&gt;=2003,"Under 18", IF(EmocionesIniciales[[#This Row],[Date of Birth]]&gt;=1998,"From 18 to 23","Over 23"))</f>
        <v>Over 23</v>
      </c>
    </row>
    <row r="990" spans="1:35" x14ac:dyDescent="0.25">
      <c r="A990" s="1">
        <v>44312</v>
      </c>
      <c r="B990" t="s">
        <v>1742</v>
      </c>
      <c r="D990" t="s">
        <v>26</v>
      </c>
      <c r="E990" t="s">
        <v>11</v>
      </c>
      <c r="F990" t="s">
        <v>16</v>
      </c>
      <c r="J990" t="s">
        <v>31</v>
      </c>
      <c r="M990" t="s">
        <v>15</v>
      </c>
      <c r="N990" t="s">
        <v>17</v>
      </c>
      <c r="P990" t="s">
        <v>32</v>
      </c>
      <c r="Q990" t="s">
        <v>13</v>
      </c>
      <c r="R990" t="s">
        <v>28</v>
      </c>
      <c r="V990" t="s">
        <v>20</v>
      </c>
      <c r="W990" t="s">
        <v>2</v>
      </c>
      <c r="Y990" t="s">
        <v>0</v>
      </c>
      <c r="Z990" t="s">
        <v>24</v>
      </c>
      <c r="AA990" t="s">
        <v>535</v>
      </c>
      <c r="AC990" t="s">
        <v>536</v>
      </c>
      <c r="AG990">
        <f>IF(ISERROR(VLOOKUP(#REF!,Usuarios[],3,FALSE)),0,VLOOKUP(#REF!,Usuarios[],3,FALSE))</f>
        <v>0</v>
      </c>
      <c r="AH990">
        <f>IF(ISERROR(VLOOKUP(#REF!,Usuarios[],2,FALSE)),0,VLOOKUP(#REF!,Usuarios[],2,FALSE))</f>
        <v>0</v>
      </c>
      <c r="AI990" t="str">
        <f>IF(EmocionesIniciales[[#This Row],[Date of Birth]]&gt;=2003,"Under 18", IF(EmocionesIniciales[[#This Row],[Date of Birth]]&gt;=1998,"From 18 to 23","Over 23"))</f>
        <v>Over 23</v>
      </c>
    </row>
    <row r="991" spans="1:35" x14ac:dyDescent="0.25">
      <c r="A991" s="1">
        <v>44340</v>
      </c>
      <c r="B991" t="s">
        <v>4847</v>
      </c>
      <c r="D991" t="s">
        <v>26</v>
      </c>
      <c r="E991" t="s">
        <v>11</v>
      </c>
      <c r="F991" t="s">
        <v>16</v>
      </c>
      <c r="J991" t="s">
        <v>31</v>
      </c>
      <c r="K991" t="s">
        <v>23</v>
      </c>
      <c r="M991" t="s">
        <v>15</v>
      </c>
      <c r="N991" t="s">
        <v>17</v>
      </c>
      <c r="P991" t="s">
        <v>32</v>
      </c>
      <c r="Q991" t="s">
        <v>13</v>
      </c>
      <c r="R991" t="s">
        <v>28</v>
      </c>
      <c r="S991" t="s">
        <v>1</v>
      </c>
      <c r="V991" t="s">
        <v>20</v>
      </c>
      <c r="W991" t="s">
        <v>2</v>
      </c>
      <c r="Y991" t="s">
        <v>0</v>
      </c>
      <c r="Z991" t="s">
        <v>24</v>
      </c>
      <c r="AA991" t="s">
        <v>535</v>
      </c>
      <c r="AC991" t="s">
        <v>536</v>
      </c>
      <c r="AG991">
        <f>IF(ISERROR(VLOOKUP(#REF!,Usuarios[],3,FALSE)),0,VLOOKUP(#REF!,Usuarios[],3,FALSE))</f>
        <v>0</v>
      </c>
      <c r="AH991">
        <f>IF(ISERROR(VLOOKUP(#REF!,Usuarios[],2,FALSE)),0,VLOOKUP(#REF!,Usuarios[],2,FALSE))</f>
        <v>0</v>
      </c>
      <c r="AI991" t="str">
        <f>IF(EmocionesIniciales[[#This Row],[Date of Birth]]&gt;=2003,"Under 18", IF(EmocionesIniciales[[#This Row],[Date of Birth]]&gt;=1998,"From 18 to 23","Over 23"))</f>
        <v>Over 23</v>
      </c>
    </row>
    <row r="992" spans="1:35" x14ac:dyDescent="0.25">
      <c r="A992" s="1">
        <v>44326</v>
      </c>
      <c r="B992" t="s">
        <v>4845</v>
      </c>
      <c r="D992" t="s">
        <v>26</v>
      </c>
      <c r="E992" t="s">
        <v>11</v>
      </c>
      <c r="F992" t="s">
        <v>16</v>
      </c>
      <c r="G992" t="s">
        <v>29</v>
      </c>
      <c r="J992" t="s">
        <v>31</v>
      </c>
      <c r="K992" t="s">
        <v>23</v>
      </c>
      <c r="M992" t="s">
        <v>15</v>
      </c>
      <c r="N992" t="s">
        <v>17</v>
      </c>
      <c r="P992" t="s">
        <v>32</v>
      </c>
      <c r="Q992" t="s">
        <v>13</v>
      </c>
      <c r="R992" t="s">
        <v>28</v>
      </c>
      <c r="S992" t="s">
        <v>1</v>
      </c>
      <c r="W992" t="s">
        <v>2</v>
      </c>
      <c r="Y992" t="s">
        <v>0</v>
      </c>
      <c r="Z992" t="s">
        <v>24</v>
      </c>
      <c r="AA992" t="s">
        <v>535</v>
      </c>
      <c r="AC992" t="s">
        <v>536</v>
      </c>
      <c r="AG992">
        <f>IF(ISERROR(VLOOKUP(#REF!,Usuarios[],3,FALSE)),0,VLOOKUP(#REF!,Usuarios[],3,FALSE))</f>
        <v>0</v>
      </c>
      <c r="AH992">
        <f>IF(ISERROR(VLOOKUP(#REF!,Usuarios[],2,FALSE)),0,VLOOKUP(#REF!,Usuarios[],2,FALSE))</f>
        <v>0</v>
      </c>
      <c r="AI992" t="str">
        <f>IF(EmocionesIniciales[[#This Row],[Date of Birth]]&gt;=2003,"Under 18", IF(EmocionesIniciales[[#This Row],[Date of Birth]]&gt;=1998,"From 18 to 23","Over 23"))</f>
        <v>Over 23</v>
      </c>
    </row>
    <row r="993" spans="1:35" x14ac:dyDescent="0.25">
      <c r="A993" s="1">
        <v>44312</v>
      </c>
      <c r="B993" t="s">
        <v>1759</v>
      </c>
      <c r="E993" t="s">
        <v>11</v>
      </c>
      <c r="F993" t="s">
        <v>16</v>
      </c>
      <c r="J993" t="s">
        <v>31</v>
      </c>
      <c r="L993" t="s">
        <v>21</v>
      </c>
      <c r="N993" t="s">
        <v>17</v>
      </c>
      <c r="P993" t="s">
        <v>32</v>
      </c>
      <c r="Q993" t="s">
        <v>13</v>
      </c>
      <c r="R993" t="s">
        <v>28</v>
      </c>
      <c r="S993" t="s">
        <v>1</v>
      </c>
      <c r="V993" t="s">
        <v>20</v>
      </c>
      <c r="W993" t="s">
        <v>2</v>
      </c>
      <c r="Y993" t="s">
        <v>0</v>
      </c>
      <c r="Z993" t="s">
        <v>24</v>
      </c>
      <c r="AA993" t="s">
        <v>535</v>
      </c>
      <c r="AC993" t="s">
        <v>536</v>
      </c>
      <c r="AG993">
        <f>IF(ISERROR(VLOOKUP(#REF!,Usuarios[],3,FALSE)),0,VLOOKUP(#REF!,Usuarios[],3,FALSE))</f>
        <v>0</v>
      </c>
      <c r="AH993">
        <f>IF(ISERROR(VLOOKUP(#REF!,Usuarios[],2,FALSE)),0,VLOOKUP(#REF!,Usuarios[],2,FALSE))</f>
        <v>0</v>
      </c>
      <c r="AI993" t="str">
        <f>IF(EmocionesIniciales[[#This Row],[Date of Birth]]&gt;=2003,"Under 18", IF(EmocionesIniciales[[#This Row],[Date of Birth]]&gt;=1998,"From 18 to 23","Over 23"))</f>
        <v>Over 23</v>
      </c>
    </row>
    <row r="994" spans="1:35" x14ac:dyDescent="0.25">
      <c r="A994" s="1">
        <v>44326</v>
      </c>
      <c r="B994" t="s">
        <v>790</v>
      </c>
      <c r="E994" t="s">
        <v>11</v>
      </c>
      <c r="F994" t="s">
        <v>16</v>
      </c>
      <c r="J994" t="s">
        <v>31</v>
      </c>
      <c r="K994" t="s">
        <v>23</v>
      </c>
      <c r="M994" t="s">
        <v>15</v>
      </c>
      <c r="N994" t="s">
        <v>17</v>
      </c>
      <c r="P994" t="s">
        <v>32</v>
      </c>
      <c r="Q994" t="s">
        <v>13</v>
      </c>
      <c r="R994" t="s">
        <v>28</v>
      </c>
      <c r="S994" t="s">
        <v>1</v>
      </c>
      <c r="W994" t="s">
        <v>2</v>
      </c>
      <c r="Y994" t="s">
        <v>0</v>
      </c>
      <c r="Z994" t="s">
        <v>24</v>
      </c>
      <c r="AA994" t="s">
        <v>535</v>
      </c>
      <c r="AC994" t="s">
        <v>536</v>
      </c>
      <c r="AG994">
        <f>IF(ISERROR(VLOOKUP(#REF!,Usuarios[],3,FALSE)),0,VLOOKUP(#REF!,Usuarios[],3,FALSE))</f>
        <v>0</v>
      </c>
      <c r="AH994">
        <f>IF(ISERROR(VLOOKUP(#REF!,Usuarios[],2,FALSE)),0,VLOOKUP(#REF!,Usuarios[],2,FALSE))</f>
        <v>0</v>
      </c>
      <c r="AI994" t="str">
        <f>IF(EmocionesIniciales[[#This Row],[Date of Birth]]&gt;=2003,"Under 18", IF(EmocionesIniciales[[#This Row],[Date of Birth]]&gt;=1998,"From 18 to 23","Over 23"))</f>
        <v>Over 23</v>
      </c>
    </row>
    <row r="995" spans="1:35" x14ac:dyDescent="0.25">
      <c r="A995" s="1">
        <v>44326</v>
      </c>
      <c r="B995" t="s">
        <v>4677</v>
      </c>
      <c r="F995" t="s">
        <v>16</v>
      </c>
      <c r="J995" t="s">
        <v>31</v>
      </c>
      <c r="K995" t="s">
        <v>23</v>
      </c>
      <c r="N995" t="s">
        <v>17</v>
      </c>
      <c r="Y995" t="s">
        <v>0</v>
      </c>
      <c r="Z995" t="s">
        <v>24</v>
      </c>
      <c r="AG995">
        <f>IF(ISERROR(VLOOKUP(#REF!,Usuarios[],3,FALSE)),0,VLOOKUP(#REF!,Usuarios[],3,FALSE))</f>
        <v>0</v>
      </c>
      <c r="AH995">
        <f>IF(ISERROR(VLOOKUP(#REF!,Usuarios[],2,FALSE)),0,VLOOKUP(#REF!,Usuarios[],2,FALSE))</f>
        <v>0</v>
      </c>
      <c r="AI995" t="str">
        <f>IF(EmocionesIniciales[[#This Row],[Date of Birth]]&gt;=2003,"Under 18", IF(EmocionesIniciales[[#This Row],[Date of Birth]]&gt;=1998,"From 18 to 23","Over 23"))</f>
        <v>Over 23</v>
      </c>
    </row>
    <row r="996" spans="1:35" x14ac:dyDescent="0.25">
      <c r="A996" s="1">
        <v>44326</v>
      </c>
      <c r="B996" t="s">
        <v>4678</v>
      </c>
      <c r="J996" t="s">
        <v>31</v>
      </c>
      <c r="K996" t="s">
        <v>23</v>
      </c>
      <c r="N996" t="s">
        <v>17</v>
      </c>
      <c r="Z996" t="s">
        <v>24</v>
      </c>
      <c r="AG996">
        <f>IF(ISERROR(VLOOKUP(#REF!,Usuarios[],3,FALSE)),0,VLOOKUP(#REF!,Usuarios[],3,FALSE))</f>
        <v>0</v>
      </c>
      <c r="AH996">
        <f>IF(ISERROR(VLOOKUP(#REF!,Usuarios[],2,FALSE)),0,VLOOKUP(#REF!,Usuarios[],2,FALSE))</f>
        <v>0</v>
      </c>
      <c r="AI996" t="str">
        <f>IF(EmocionesIniciales[[#This Row],[Date of Birth]]&gt;=2003,"Under 18", IF(EmocionesIniciales[[#This Row],[Date of Birth]]&gt;=1998,"From 18 to 23","Over 23"))</f>
        <v>Over 23</v>
      </c>
    </row>
    <row r="997" spans="1:35" x14ac:dyDescent="0.25">
      <c r="A997" s="1">
        <v>44326</v>
      </c>
      <c r="B997" t="s">
        <v>4738</v>
      </c>
      <c r="D997" t="s">
        <v>26</v>
      </c>
      <c r="E997" t="s">
        <v>11</v>
      </c>
      <c r="N997" t="s">
        <v>17</v>
      </c>
      <c r="Y997" t="s">
        <v>0</v>
      </c>
      <c r="AG997">
        <f>IF(ISERROR(VLOOKUP(#REF!,Usuarios[],3,FALSE)),0,VLOOKUP(#REF!,Usuarios[],3,FALSE))</f>
        <v>0</v>
      </c>
      <c r="AH997">
        <f>IF(ISERROR(VLOOKUP(#REF!,Usuarios[],2,FALSE)),0,VLOOKUP(#REF!,Usuarios[],2,FALSE))</f>
        <v>0</v>
      </c>
      <c r="AI997" t="str">
        <f>IF(EmocionesIniciales[[#This Row],[Date of Birth]]&gt;=2003,"Under 18", IF(EmocionesIniciales[[#This Row],[Date of Birth]]&gt;=1998,"From 18 to 23","Over 23"))</f>
        <v>Over 23</v>
      </c>
    </row>
    <row r="998" spans="1:35" x14ac:dyDescent="0.25">
      <c r="A998" s="1">
        <v>44340</v>
      </c>
      <c r="B998" t="s">
        <v>4834</v>
      </c>
      <c r="E998" t="s">
        <v>11</v>
      </c>
      <c r="N998" t="s">
        <v>17</v>
      </c>
      <c r="W998" t="s">
        <v>2</v>
      </c>
      <c r="Y998" t="s">
        <v>0</v>
      </c>
      <c r="AG998">
        <f>IF(ISERROR(VLOOKUP(#REF!,Usuarios[],3,FALSE)),0,VLOOKUP(#REF!,Usuarios[],3,FALSE))</f>
        <v>0</v>
      </c>
      <c r="AH998">
        <f>IF(ISERROR(VLOOKUP(#REF!,Usuarios[],2,FALSE)),0,VLOOKUP(#REF!,Usuarios[],2,FALSE))</f>
        <v>0</v>
      </c>
      <c r="AI998" t="str">
        <f>IF(EmocionesIniciales[[#This Row],[Date of Birth]]&gt;=2003,"Under 18", IF(EmocionesIniciales[[#This Row],[Date of Birth]]&gt;=1998,"From 18 to 23","Over 23"))</f>
        <v>Over 23</v>
      </c>
    </row>
    <row r="999" spans="1:35" x14ac:dyDescent="0.25">
      <c r="A999" s="1">
        <v>44312</v>
      </c>
      <c r="B999" t="s">
        <v>1729</v>
      </c>
      <c r="E999" t="s">
        <v>11</v>
      </c>
      <c r="N999" t="s">
        <v>17</v>
      </c>
      <c r="V999" t="s">
        <v>20</v>
      </c>
      <c r="Y999" t="s">
        <v>0</v>
      </c>
      <c r="AG999">
        <f>IF(ISERROR(VLOOKUP(#REF!,Usuarios[],3,FALSE)),0,VLOOKUP(#REF!,Usuarios[],3,FALSE))</f>
        <v>0</v>
      </c>
      <c r="AH999">
        <f>IF(ISERROR(VLOOKUP(#REF!,Usuarios[],2,FALSE)),0,VLOOKUP(#REF!,Usuarios[],2,FALSE))</f>
        <v>0</v>
      </c>
      <c r="AI999" t="str">
        <f>IF(EmocionesIniciales[[#This Row],[Date of Birth]]&gt;=2003,"Under 18", IF(EmocionesIniciales[[#This Row],[Date of Birth]]&gt;=1998,"From 18 to 23","Over 23"))</f>
        <v>Over 23</v>
      </c>
    </row>
    <row r="1000" spans="1:35" x14ac:dyDescent="0.25">
      <c r="A1000" s="1">
        <v>44354</v>
      </c>
      <c r="B1000" t="s">
        <v>4795</v>
      </c>
      <c r="E1000" t="s">
        <v>11</v>
      </c>
      <c r="K1000" t="s">
        <v>23</v>
      </c>
      <c r="N1000" t="s">
        <v>17</v>
      </c>
      <c r="Q1000" t="s">
        <v>13</v>
      </c>
      <c r="S1000" t="s">
        <v>1</v>
      </c>
      <c r="Y1000" t="s">
        <v>0</v>
      </c>
      <c r="AG1000">
        <f>IF(ISERROR(VLOOKUP(#REF!,Usuarios[],3,FALSE)),0,VLOOKUP(#REF!,Usuarios[],3,FALSE))</f>
        <v>0</v>
      </c>
      <c r="AH1000">
        <f>IF(ISERROR(VLOOKUP(#REF!,Usuarios[],2,FALSE)),0,VLOOKUP(#REF!,Usuarios[],2,FALSE))</f>
        <v>0</v>
      </c>
      <c r="AI1000" t="str">
        <f>IF(EmocionesIniciales[[#This Row],[Date of Birth]]&gt;=2003,"Under 18", IF(EmocionesIniciales[[#This Row],[Date of Birth]]&gt;=1998,"From 18 to 23","Over 23"))</f>
        <v>Over 23</v>
      </c>
    </row>
    <row r="1001" spans="1:35" x14ac:dyDescent="0.25">
      <c r="A1001" s="1">
        <v>44326</v>
      </c>
      <c r="B1001" t="s">
        <v>4837</v>
      </c>
      <c r="F1001" t="s">
        <v>16</v>
      </c>
      <c r="N1001" t="s">
        <v>17</v>
      </c>
      <c r="Q1001" t="s">
        <v>13</v>
      </c>
      <c r="R1001" t="s">
        <v>28</v>
      </c>
      <c r="AG1001">
        <f>IF(ISERROR(VLOOKUP(#REF!,Usuarios[],3,FALSE)),0,VLOOKUP(#REF!,Usuarios[],3,FALSE))</f>
        <v>0</v>
      </c>
      <c r="AH1001">
        <f>IF(ISERROR(VLOOKUP(#REF!,Usuarios[],2,FALSE)),0,VLOOKUP(#REF!,Usuarios[],2,FALSE))</f>
        <v>0</v>
      </c>
      <c r="AI1001" t="str">
        <f>IF(EmocionesIniciales[[#This Row],[Date of Birth]]&gt;=2003,"Under 18", IF(EmocionesIniciales[[#This Row],[Date of Birth]]&gt;=1998,"From 18 to 23","Over 23"))</f>
        <v>Over 23</v>
      </c>
    </row>
    <row r="1002" spans="1:35" x14ac:dyDescent="0.25">
      <c r="A1002" s="1">
        <v>44340</v>
      </c>
      <c r="B1002" t="s">
        <v>1631</v>
      </c>
      <c r="E1002" t="s">
        <v>11</v>
      </c>
      <c r="N1002" t="s">
        <v>17</v>
      </c>
      <c r="S1002" t="s">
        <v>1</v>
      </c>
      <c r="W1002" t="s">
        <v>2</v>
      </c>
      <c r="AG1002">
        <f>IF(ISERROR(VLOOKUP(#REF!,Usuarios[],3,FALSE)),0,VLOOKUP(#REF!,Usuarios[],3,FALSE))</f>
        <v>0</v>
      </c>
      <c r="AH1002">
        <f>IF(ISERROR(VLOOKUP(#REF!,Usuarios[],2,FALSE)),0,VLOOKUP(#REF!,Usuarios[],2,FALSE))</f>
        <v>0</v>
      </c>
      <c r="AI1002" t="str">
        <f>IF(EmocionesIniciales[[#This Row],[Date of Birth]]&gt;=2003,"Under 18", IF(EmocionesIniciales[[#This Row],[Date of Birth]]&gt;=1998,"From 18 to 23","Over 23"))</f>
        <v>Over 23</v>
      </c>
    </row>
    <row r="1003" spans="1:35" x14ac:dyDescent="0.25">
      <c r="A1003" s="1">
        <v>44354</v>
      </c>
      <c r="B1003" t="s">
        <v>4947</v>
      </c>
      <c r="E1003" t="s">
        <v>11</v>
      </c>
      <c r="F1003" t="s">
        <v>16</v>
      </c>
      <c r="N1003" t="s">
        <v>17</v>
      </c>
      <c r="P1003" t="s">
        <v>32</v>
      </c>
      <c r="R1003" t="s">
        <v>28</v>
      </c>
      <c r="S1003" t="s">
        <v>1</v>
      </c>
      <c r="W1003" t="s">
        <v>2</v>
      </c>
      <c r="Z1003" t="s">
        <v>24</v>
      </c>
      <c r="AG1003">
        <f>IF(ISERROR(VLOOKUP(#REF!,Usuarios[],3,FALSE)),0,VLOOKUP(#REF!,Usuarios[],3,FALSE))</f>
        <v>0</v>
      </c>
      <c r="AH1003">
        <f>IF(ISERROR(VLOOKUP(#REF!,Usuarios[],2,FALSE)),0,VLOOKUP(#REF!,Usuarios[],2,FALSE))</f>
        <v>0</v>
      </c>
      <c r="AI1003" t="str">
        <f>IF(EmocionesIniciales[[#This Row],[Date of Birth]]&gt;=2003,"Under 18", IF(EmocionesIniciales[[#This Row],[Date of Birth]]&gt;=1998,"From 18 to 23","Over 23"))</f>
        <v>Over 23</v>
      </c>
    </row>
    <row r="1004" spans="1:35" x14ac:dyDescent="0.25">
      <c r="A1004" s="1">
        <v>44326</v>
      </c>
      <c r="B1004" t="s">
        <v>4945</v>
      </c>
      <c r="E1004" t="s">
        <v>11</v>
      </c>
      <c r="K1004" t="s">
        <v>23</v>
      </c>
      <c r="N1004" t="s">
        <v>17</v>
      </c>
      <c r="R1004" t="s">
        <v>28</v>
      </c>
      <c r="S1004" t="s">
        <v>1</v>
      </c>
      <c r="W1004" t="s">
        <v>2</v>
      </c>
      <c r="AG1004">
        <f>IF(ISERROR(VLOOKUP(#REF!,Usuarios[],3,FALSE)),0,VLOOKUP(#REF!,Usuarios[],3,FALSE))</f>
        <v>0</v>
      </c>
      <c r="AH1004">
        <f>IF(ISERROR(VLOOKUP(#REF!,Usuarios[],2,FALSE)),0,VLOOKUP(#REF!,Usuarios[],2,FALSE))</f>
        <v>0</v>
      </c>
      <c r="AI1004" t="str">
        <f>IF(EmocionesIniciales[[#This Row],[Date of Birth]]&gt;=2003,"Under 18", IF(EmocionesIniciales[[#This Row],[Date of Birth]]&gt;=1998,"From 18 to 23","Over 23"))</f>
        <v>Over 23</v>
      </c>
    </row>
    <row r="1005" spans="1:35" x14ac:dyDescent="0.25">
      <c r="A1005" s="1">
        <v>44312</v>
      </c>
      <c r="B1005" t="s">
        <v>1665</v>
      </c>
      <c r="E1005" t="s">
        <v>11</v>
      </c>
      <c r="M1005" t="s">
        <v>15</v>
      </c>
      <c r="N1005" t="s">
        <v>17</v>
      </c>
      <c r="Q1005" t="s">
        <v>13</v>
      </c>
      <c r="S1005" t="s">
        <v>1</v>
      </c>
      <c r="AG1005">
        <f>IF(ISERROR(VLOOKUP(#REF!,Usuarios[],3,FALSE)),0,VLOOKUP(#REF!,Usuarios[],3,FALSE))</f>
        <v>0</v>
      </c>
      <c r="AH1005">
        <f>IF(ISERROR(VLOOKUP(#REF!,Usuarios[],2,FALSE)),0,VLOOKUP(#REF!,Usuarios[],2,FALSE))</f>
        <v>0</v>
      </c>
      <c r="AI1005" t="str">
        <f>IF(EmocionesIniciales[[#This Row],[Date of Birth]]&gt;=2003,"Under 18", IF(EmocionesIniciales[[#This Row],[Date of Birth]]&gt;=1998,"From 18 to 23","Over 23"))</f>
        <v>Over 23</v>
      </c>
    </row>
    <row r="1006" spans="1:35" x14ac:dyDescent="0.25">
      <c r="A1006" s="1">
        <v>44312</v>
      </c>
      <c r="B1006" t="s">
        <v>1717</v>
      </c>
      <c r="E1006" t="s">
        <v>11</v>
      </c>
      <c r="N1006" t="s">
        <v>17</v>
      </c>
      <c r="Q1006" t="s">
        <v>13</v>
      </c>
      <c r="R1006" t="s">
        <v>28</v>
      </c>
      <c r="S1006" t="s">
        <v>1</v>
      </c>
      <c r="AG1006">
        <f>IF(ISERROR(VLOOKUP(#REF!,Usuarios[],3,FALSE)),0,VLOOKUP(#REF!,Usuarios[],3,FALSE))</f>
        <v>0</v>
      </c>
      <c r="AH1006">
        <f>IF(ISERROR(VLOOKUP(#REF!,Usuarios[],2,FALSE)),0,VLOOKUP(#REF!,Usuarios[],2,FALSE))</f>
        <v>0</v>
      </c>
      <c r="AI1006" t="str">
        <f>IF(EmocionesIniciales[[#This Row],[Date of Birth]]&gt;=2003,"Under 18", IF(EmocionesIniciales[[#This Row],[Date of Birth]]&gt;=1998,"From 18 to 23","Over 23"))</f>
        <v>Over 23</v>
      </c>
    </row>
    <row r="1007" spans="1:35" x14ac:dyDescent="0.25">
      <c r="A1007" s="1">
        <v>44312</v>
      </c>
      <c r="B1007" t="s">
        <v>724</v>
      </c>
      <c r="E1007" t="s">
        <v>11</v>
      </c>
      <c r="M1007" t="s">
        <v>15</v>
      </c>
      <c r="N1007" t="s">
        <v>17</v>
      </c>
      <c r="S1007" t="s">
        <v>1</v>
      </c>
      <c r="Z1007" t="s">
        <v>24</v>
      </c>
      <c r="AG1007">
        <f>IF(ISERROR(VLOOKUP(#REF!,Usuarios[],3,FALSE)),0,VLOOKUP(#REF!,Usuarios[],3,FALSE))</f>
        <v>0</v>
      </c>
      <c r="AH1007">
        <f>IF(ISERROR(VLOOKUP(#REF!,Usuarios[],2,FALSE)),0,VLOOKUP(#REF!,Usuarios[],2,FALSE))</f>
        <v>0</v>
      </c>
      <c r="AI1007" t="str">
        <f>IF(EmocionesIniciales[[#This Row],[Date of Birth]]&gt;=2003,"Under 18", IF(EmocionesIniciales[[#This Row],[Date of Birth]]&gt;=1998,"From 18 to 23","Over 23"))</f>
        <v>Over 23</v>
      </c>
    </row>
    <row r="1008" spans="1:35" x14ac:dyDescent="0.25">
      <c r="A1008" s="1">
        <v>44340</v>
      </c>
      <c r="B1008" t="s">
        <v>4692</v>
      </c>
      <c r="E1008" t="s">
        <v>11</v>
      </c>
      <c r="N1008" t="s">
        <v>17</v>
      </c>
      <c r="R1008" t="s">
        <v>28</v>
      </c>
      <c r="S1008" t="s">
        <v>1</v>
      </c>
      <c r="AG1008">
        <f>IF(ISERROR(VLOOKUP(#REF!,Usuarios[],3,FALSE)),0,VLOOKUP(#REF!,Usuarios[],3,FALSE))</f>
        <v>0</v>
      </c>
      <c r="AH1008">
        <f>IF(ISERROR(VLOOKUP(#REF!,Usuarios[],2,FALSE)),0,VLOOKUP(#REF!,Usuarios[],2,FALSE))</f>
        <v>0</v>
      </c>
      <c r="AI1008" t="str">
        <f>IF(EmocionesIniciales[[#This Row],[Date of Birth]]&gt;=2003,"Under 18", IF(EmocionesIniciales[[#This Row],[Date of Birth]]&gt;=1998,"From 18 to 23","Over 23"))</f>
        <v>Over 23</v>
      </c>
    </row>
    <row r="1009" spans="1:35" x14ac:dyDescent="0.25">
      <c r="A1009" s="1">
        <v>44340</v>
      </c>
      <c r="B1009" t="s">
        <v>4946</v>
      </c>
      <c r="E1009" t="s">
        <v>11</v>
      </c>
      <c r="K1009" t="s">
        <v>23</v>
      </c>
      <c r="N1009" t="s">
        <v>17</v>
      </c>
      <c r="R1009" t="s">
        <v>28</v>
      </c>
      <c r="S1009" t="s">
        <v>1</v>
      </c>
      <c r="AG1009">
        <f>IF(ISERROR(VLOOKUP(#REF!,Usuarios[],3,FALSE)),0,VLOOKUP(#REF!,Usuarios[],3,FALSE))</f>
        <v>0</v>
      </c>
      <c r="AH1009">
        <f>IF(ISERROR(VLOOKUP(#REF!,Usuarios[],2,FALSE)),0,VLOOKUP(#REF!,Usuarios[],2,FALSE))</f>
        <v>0</v>
      </c>
      <c r="AI1009" t="str">
        <f>IF(EmocionesIniciales[[#This Row],[Date of Birth]]&gt;=2003,"Under 18", IF(EmocionesIniciales[[#This Row],[Date of Birth]]&gt;=1998,"From 18 to 23","Over 23"))</f>
        <v>Over 23</v>
      </c>
    </row>
    <row r="1010" spans="1:35" x14ac:dyDescent="0.25">
      <c r="A1010" s="1">
        <v>44312</v>
      </c>
      <c r="B1010" t="s">
        <v>1637</v>
      </c>
      <c r="D1010" t="s">
        <v>26</v>
      </c>
      <c r="N1010" t="s">
        <v>17</v>
      </c>
      <c r="O1010" t="s">
        <v>12</v>
      </c>
      <c r="V1010" t="s">
        <v>20</v>
      </c>
      <c r="AG1010">
        <f>IF(ISERROR(VLOOKUP(#REF!,Usuarios[],3,FALSE)),0,VLOOKUP(#REF!,Usuarios[],3,FALSE))</f>
        <v>0</v>
      </c>
      <c r="AH1010">
        <f>IF(ISERROR(VLOOKUP(#REF!,Usuarios[],2,FALSE)),0,VLOOKUP(#REF!,Usuarios[],2,FALSE))</f>
        <v>0</v>
      </c>
      <c r="AI1010" t="str">
        <f>IF(EmocionesIniciales[[#This Row],[Date of Birth]]&gt;=2003,"Under 18", IF(EmocionesIniciales[[#This Row],[Date of Birth]]&gt;=1998,"From 18 to 23","Over 23"))</f>
        <v>Over 23</v>
      </c>
    </row>
    <row r="1011" spans="1:35" x14ac:dyDescent="0.25">
      <c r="A1011" s="1">
        <v>44340</v>
      </c>
      <c r="B1011" t="s">
        <v>4866</v>
      </c>
      <c r="D1011" t="s">
        <v>26</v>
      </c>
      <c r="F1011" t="s">
        <v>16</v>
      </c>
      <c r="N1011" t="s">
        <v>17</v>
      </c>
      <c r="O1011" t="s">
        <v>12</v>
      </c>
      <c r="V1011" t="s">
        <v>20</v>
      </c>
      <c r="X1011" t="s">
        <v>534</v>
      </c>
      <c r="AG1011">
        <f>IF(ISERROR(VLOOKUP(#REF!,Usuarios[],3,FALSE)),0,VLOOKUP(#REF!,Usuarios[],3,FALSE))</f>
        <v>0</v>
      </c>
      <c r="AH1011">
        <f>IF(ISERROR(VLOOKUP(#REF!,Usuarios[],2,FALSE)),0,VLOOKUP(#REF!,Usuarios[],2,FALSE))</f>
        <v>0</v>
      </c>
      <c r="AI1011" t="str">
        <f>IF(EmocionesIniciales[[#This Row],[Date of Birth]]&gt;=2003,"Under 18", IF(EmocionesIniciales[[#This Row],[Date of Birth]]&gt;=1998,"From 18 to 23","Over 23"))</f>
        <v>Over 23</v>
      </c>
    </row>
    <row r="1012" spans="1:35" x14ac:dyDescent="0.25">
      <c r="A1012" s="1">
        <v>44354</v>
      </c>
      <c r="B1012" t="s">
        <v>4867</v>
      </c>
      <c r="D1012" t="s">
        <v>26</v>
      </c>
      <c r="F1012" t="s">
        <v>16</v>
      </c>
      <c r="N1012" t="s">
        <v>17</v>
      </c>
      <c r="O1012" t="s">
        <v>12</v>
      </c>
      <c r="U1012" t="s">
        <v>18</v>
      </c>
      <c r="V1012" t="s">
        <v>20</v>
      </c>
      <c r="AG1012">
        <f>IF(ISERROR(VLOOKUP(#REF!,Usuarios[],3,FALSE)),0,VLOOKUP(#REF!,Usuarios[],3,FALSE))</f>
        <v>0</v>
      </c>
      <c r="AH1012">
        <f>IF(ISERROR(VLOOKUP(#REF!,Usuarios[],2,FALSE)),0,VLOOKUP(#REF!,Usuarios[],2,FALSE))</f>
        <v>0</v>
      </c>
      <c r="AI1012" t="str">
        <f>IF(EmocionesIniciales[[#This Row],[Date of Birth]]&gt;=2003,"Under 18", IF(EmocionesIniciales[[#This Row],[Date of Birth]]&gt;=1998,"From 18 to 23","Over 23"))</f>
        <v>Over 23</v>
      </c>
    </row>
    <row r="1013" spans="1:35" x14ac:dyDescent="0.25">
      <c r="A1013" s="1">
        <v>44340</v>
      </c>
      <c r="B1013" t="s">
        <v>4924</v>
      </c>
      <c r="D1013" t="s">
        <v>26</v>
      </c>
      <c r="E1013" t="s">
        <v>11</v>
      </c>
      <c r="F1013" t="s">
        <v>16</v>
      </c>
      <c r="M1013" t="s">
        <v>15</v>
      </c>
      <c r="N1013" t="s">
        <v>17</v>
      </c>
      <c r="O1013" t="s">
        <v>12</v>
      </c>
      <c r="P1013" t="s">
        <v>32</v>
      </c>
      <c r="Q1013" t="s">
        <v>13</v>
      </c>
      <c r="R1013" t="s">
        <v>28</v>
      </c>
      <c r="V1013" t="s">
        <v>20</v>
      </c>
      <c r="W1013" t="s">
        <v>2</v>
      </c>
      <c r="Y1013" t="s">
        <v>0</v>
      </c>
      <c r="Z1013" t="s">
        <v>24</v>
      </c>
      <c r="AC1013" t="s">
        <v>536</v>
      </c>
      <c r="AG1013">
        <f>IF(ISERROR(VLOOKUP(#REF!,Usuarios[],3,FALSE)),0,VLOOKUP(#REF!,Usuarios[],3,FALSE))</f>
        <v>0</v>
      </c>
      <c r="AH1013">
        <f>IF(ISERROR(VLOOKUP(#REF!,Usuarios[],2,FALSE)),0,VLOOKUP(#REF!,Usuarios[],2,FALSE))</f>
        <v>0</v>
      </c>
      <c r="AI1013" t="str">
        <f>IF(EmocionesIniciales[[#This Row],[Date of Birth]]&gt;=2003,"Under 18", IF(EmocionesIniciales[[#This Row],[Date of Birth]]&gt;=1998,"From 18 to 23","Over 23"))</f>
        <v>Over 23</v>
      </c>
    </row>
    <row r="1014" spans="1:35" x14ac:dyDescent="0.25">
      <c r="A1014" s="1">
        <v>44354</v>
      </c>
      <c r="B1014" t="s">
        <v>4908</v>
      </c>
      <c r="E1014" t="s">
        <v>11</v>
      </c>
      <c r="F1014" t="s">
        <v>16</v>
      </c>
      <c r="G1014" t="s">
        <v>29</v>
      </c>
      <c r="H1014" t="s">
        <v>19</v>
      </c>
      <c r="K1014" t="s">
        <v>23</v>
      </c>
      <c r="M1014" t="s">
        <v>15</v>
      </c>
      <c r="N1014" t="s">
        <v>17</v>
      </c>
      <c r="O1014" t="s">
        <v>12</v>
      </c>
      <c r="P1014" t="s">
        <v>32</v>
      </c>
      <c r="Q1014" t="s">
        <v>13</v>
      </c>
      <c r="R1014" t="s">
        <v>28</v>
      </c>
      <c r="S1014" t="s">
        <v>1</v>
      </c>
      <c r="Y1014" t="s">
        <v>0</v>
      </c>
      <c r="Z1014" t="s">
        <v>24</v>
      </c>
      <c r="AA1014" t="s">
        <v>535</v>
      </c>
      <c r="AG1014">
        <f>IF(ISERROR(VLOOKUP(#REF!,Usuarios[],3,FALSE)),0,VLOOKUP(#REF!,Usuarios[],3,FALSE))</f>
        <v>0</v>
      </c>
      <c r="AH1014">
        <f>IF(ISERROR(VLOOKUP(#REF!,Usuarios[],2,FALSE)),0,VLOOKUP(#REF!,Usuarios[],2,FALSE))</f>
        <v>0</v>
      </c>
      <c r="AI1014" t="str">
        <f>IF(EmocionesIniciales[[#This Row],[Date of Birth]]&gt;=2003,"Under 18", IF(EmocionesIniciales[[#This Row],[Date of Birth]]&gt;=1998,"From 18 to 23","Over 23"))</f>
        <v>Over 23</v>
      </c>
    </row>
    <row r="1015" spans="1:35" x14ac:dyDescent="0.25">
      <c r="A1015" s="1">
        <v>44312</v>
      </c>
      <c r="B1015" t="s">
        <v>1845</v>
      </c>
      <c r="D1015" t="s">
        <v>26</v>
      </c>
      <c r="G1015" t="s">
        <v>29</v>
      </c>
      <c r="H1015" t="s">
        <v>19</v>
      </c>
      <c r="I1015" t="s">
        <v>4</v>
      </c>
      <c r="N1015" t="s">
        <v>17</v>
      </c>
      <c r="O1015" t="s">
        <v>12</v>
      </c>
      <c r="T1015" t="s">
        <v>22</v>
      </c>
      <c r="U1015" t="s">
        <v>18</v>
      </c>
      <c r="V1015" t="s">
        <v>20</v>
      </c>
      <c r="X1015" t="s">
        <v>534</v>
      </c>
      <c r="Y1015" t="s">
        <v>0</v>
      </c>
      <c r="AB1015" t="s">
        <v>14</v>
      </c>
      <c r="AD1015" t="s">
        <v>25</v>
      </c>
      <c r="AE1015" t="s">
        <v>27</v>
      </c>
      <c r="AG1015">
        <f>IF(ISERROR(VLOOKUP(#REF!,Usuarios[],3,FALSE)),0,VLOOKUP(#REF!,Usuarios[],3,FALSE))</f>
        <v>0</v>
      </c>
      <c r="AH1015">
        <f>IF(ISERROR(VLOOKUP(#REF!,Usuarios[],2,FALSE)),0,VLOOKUP(#REF!,Usuarios[],2,FALSE))</f>
        <v>0</v>
      </c>
      <c r="AI1015" t="str">
        <f>IF(EmocionesIniciales[[#This Row],[Date of Birth]]&gt;=2003,"Under 18", IF(EmocionesIniciales[[#This Row],[Date of Birth]]&gt;=1998,"From 18 to 23","Over 23"))</f>
        <v>Over 23</v>
      </c>
    </row>
    <row r="1016" spans="1:35" x14ac:dyDescent="0.25">
      <c r="A1016" s="1">
        <v>44326</v>
      </c>
      <c r="B1016" t="s">
        <v>1643</v>
      </c>
      <c r="E1016" t="s">
        <v>11</v>
      </c>
      <c r="N1016" t="s">
        <v>17</v>
      </c>
      <c r="O1016" t="s">
        <v>12</v>
      </c>
      <c r="S1016" t="s">
        <v>1</v>
      </c>
      <c r="W1016" t="s">
        <v>2</v>
      </c>
      <c r="AG1016">
        <f>IF(ISERROR(VLOOKUP(#REF!,Usuarios[],3,FALSE)),0,VLOOKUP(#REF!,Usuarios[],3,FALSE))</f>
        <v>0</v>
      </c>
      <c r="AH1016">
        <f>IF(ISERROR(VLOOKUP(#REF!,Usuarios[],2,FALSE)),0,VLOOKUP(#REF!,Usuarios[],2,FALSE))</f>
        <v>0</v>
      </c>
      <c r="AI1016" t="str">
        <f>IF(EmocionesIniciales[[#This Row],[Date of Birth]]&gt;=2003,"Under 18", IF(EmocionesIniciales[[#This Row],[Date of Birth]]&gt;=1998,"From 18 to 23","Over 23"))</f>
        <v>Over 23</v>
      </c>
    </row>
    <row r="1017" spans="1:35" x14ac:dyDescent="0.25">
      <c r="A1017" s="1">
        <v>44340</v>
      </c>
      <c r="B1017" t="s">
        <v>4786</v>
      </c>
      <c r="D1017" t="s">
        <v>26</v>
      </c>
      <c r="E1017" t="s">
        <v>11</v>
      </c>
      <c r="F1017" t="s">
        <v>16</v>
      </c>
      <c r="H1017" t="s">
        <v>19</v>
      </c>
      <c r="K1017" t="s">
        <v>23</v>
      </c>
      <c r="L1017" t="s">
        <v>21</v>
      </c>
      <c r="N1017" t="s">
        <v>17</v>
      </c>
      <c r="O1017" t="s">
        <v>12</v>
      </c>
      <c r="R1017" t="s">
        <v>28</v>
      </c>
      <c r="T1017" t="s">
        <v>22</v>
      </c>
      <c r="U1017" t="s">
        <v>18</v>
      </c>
      <c r="W1017" t="s">
        <v>2</v>
      </c>
      <c r="AA1017" t="s">
        <v>535</v>
      </c>
      <c r="AC1017" t="s">
        <v>536</v>
      </c>
      <c r="AD1017" t="s">
        <v>25</v>
      </c>
      <c r="AF1017" t="s">
        <v>30</v>
      </c>
      <c r="AG1017">
        <f>IF(ISERROR(VLOOKUP(#REF!,Usuarios[],3,FALSE)),0,VLOOKUP(#REF!,Usuarios[],3,FALSE))</f>
        <v>0</v>
      </c>
      <c r="AH1017">
        <f>IF(ISERROR(VLOOKUP(#REF!,Usuarios[],2,FALSE)),0,VLOOKUP(#REF!,Usuarios[],2,FALSE))</f>
        <v>0</v>
      </c>
      <c r="AI1017" t="str">
        <f>IF(EmocionesIniciales[[#This Row],[Date of Birth]]&gt;=2003,"Under 18", IF(EmocionesIniciales[[#This Row],[Date of Birth]]&gt;=1998,"From 18 to 23","Over 23"))</f>
        <v>Over 23</v>
      </c>
    </row>
    <row r="1018" spans="1:35" x14ac:dyDescent="0.25">
      <c r="A1018" s="1">
        <v>44354</v>
      </c>
      <c r="B1018" t="s">
        <v>4787</v>
      </c>
      <c r="E1018" t="s">
        <v>11</v>
      </c>
      <c r="F1018" t="s">
        <v>16</v>
      </c>
      <c r="G1018" t="s">
        <v>29</v>
      </c>
      <c r="M1018" t="s">
        <v>15</v>
      </c>
      <c r="N1018" t="s">
        <v>17</v>
      </c>
      <c r="O1018" t="s">
        <v>12</v>
      </c>
      <c r="P1018" t="s">
        <v>32</v>
      </c>
      <c r="R1018" t="s">
        <v>28</v>
      </c>
      <c r="S1018" t="s">
        <v>1</v>
      </c>
      <c r="T1018" t="s">
        <v>22</v>
      </c>
      <c r="V1018" t="s">
        <v>20</v>
      </c>
      <c r="W1018" t="s">
        <v>2</v>
      </c>
      <c r="Z1018" t="s">
        <v>24</v>
      </c>
      <c r="AA1018" t="s">
        <v>535</v>
      </c>
      <c r="AD1018" t="s">
        <v>25</v>
      </c>
      <c r="AF1018" t="s">
        <v>30</v>
      </c>
      <c r="AG1018">
        <f>IF(ISERROR(VLOOKUP(#REF!,Usuarios[],3,FALSE)),0,VLOOKUP(#REF!,Usuarios[],3,FALSE))</f>
        <v>0</v>
      </c>
      <c r="AH1018">
        <f>IF(ISERROR(VLOOKUP(#REF!,Usuarios[],2,FALSE)),0,VLOOKUP(#REF!,Usuarios[],2,FALSE))</f>
        <v>0</v>
      </c>
      <c r="AI1018" t="str">
        <f>IF(EmocionesIniciales[[#This Row],[Date of Birth]]&gt;=2003,"Under 18", IF(EmocionesIniciales[[#This Row],[Date of Birth]]&gt;=1998,"From 18 to 23","Over 23"))</f>
        <v>Over 23</v>
      </c>
    </row>
    <row r="1019" spans="1:35" x14ac:dyDescent="0.25">
      <c r="A1019" s="1">
        <v>44326</v>
      </c>
      <c r="B1019" t="s">
        <v>1657</v>
      </c>
      <c r="K1019" t="s">
        <v>23</v>
      </c>
      <c r="N1019" t="s">
        <v>17</v>
      </c>
      <c r="AG1019">
        <f>IF(ISERROR(VLOOKUP(#REF!,Usuarios[],3,FALSE)),0,VLOOKUP(#REF!,Usuarios[],3,FALSE))</f>
        <v>0</v>
      </c>
      <c r="AH1019">
        <f>IF(ISERROR(VLOOKUP(#REF!,Usuarios[],2,FALSE)),0,VLOOKUP(#REF!,Usuarios[],2,FALSE))</f>
        <v>0</v>
      </c>
      <c r="AI1019" t="str">
        <f>IF(EmocionesIniciales[[#This Row],[Date of Birth]]&gt;=2003,"Under 18", IF(EmocionesIniciales[[#This Row],[Date of Birth]]&gt;=1998,"From 18 to 23","Over 23"))</f>
        <v>Over 23</v>
      </c>
    </row>
    <row r="1020" spans="1:35" x14ac:dyDescent="0.25">
      <c r="A1020" s="1">
        <v>44326</v>
      </c>
      <c r="B1020" t="s">
        <v>4755</v>
      </c>
      <c r="H1020" t="s">
        <v>19</v>
      </c>
      <c r="I1020" t="s">
        <v>4</v>
      </c>
      <c r="N1020" t="s">
        <v>17</v>
      </c>
      <c r="T1020" t="s">
        <v>22</v>
      </c>
      <c r="U1020" t="s">
        <v>18</v>
      </c>
      <c r="V1020" t="s">
        <v>20</v>
      </c>
      <c r="X1020" t="s">
        <v>534</v>
      </c>
      <c r="AD1020" t="s">
        <v>25</v>
      </c>
      <c r="AF1020" t="s">
        <v>30</v>
      </c>
      <c r="AG1020">
        <f>IF(ISERROR(VLOOKUP(#REF!,Usuarios[],3,FALSE)),0,VLOOKUP(#REF!,Usuarios[],3,FALSE))</f>
        <v>0</v>
      </c>
      <c r="AH1020">
        <f>IF(ISERROR(VLOOKUP(#REF!,Usuarios[],2,FALSE)),0,VLOOKUP(#REF!,Usuarios[],2,FALSE))</f>
        <v>0</v>
      </c>
      <c r="AI1020" t="str">
        <f>IF(EmocionesIniciales[[#This Row],[Date of Birth]]&gt;=2003,"Under 18", IF(EmocionesIniciales[[#This Row],[Date of Birth]]&gt;=1998,"From 18 to 23","Over 23"))</f>
        <v>Over 23</v>
      </c>
    </row>
    <row r="1021" spans="1:35" x14ac:dyDescent="0.25">
      <c r="A1021" s="1">
        <v>44340</v>
      </c>
      <c r="B1021" t="s">
        <v>4701</v>
      </c>
      <c r="C1021" t="s">
        <v>10</v>
      </c>
      <c r="D1021" t="s">
        <v>26</v>
      </c>
      <c r="E1021" t="s">
        <v>11</v>
      </c>
      <c r="F1021" t="s">
        <v>16</v>
      </c>
      <c r="G1021" t="s">
        <v>29</v>
      </c>
      <c r="H1021" t="s">
        <v>19</v>
      </c>
      <c r="I1021" t="s">
        <v>4</v>
      </c>
      <c r="J1021" t="s">
        <v>31</v>
      </c>
      <c r="K1021" t="s">
        <v>23</v>
      </c>
      <c r="L1021" t="s">
        <v>21</v>
      </c>
      <c r="M1021" t="s">
        <v>15</v>
      </c>
      <c r="N1021" t="s">
        <v>17</v>
      </c>
      <c r="O1021" t="s">
        <v>12</v>
      </c>
      <c r="P1021" t="s">
        <v>32</v>
      </c>
      <c r="Q1021" t="s">
        <v>13</v>
      </c>
      <c r="R1021" t="s">
        <v>28</v>
      </c>
      <c r="S1021" t="s">
        <v>1</v>
      </c>
      <c r="T1021" t="s">
        <v>22</v>
      </c>
      <c r="U1021" t="s">
        <v>18</v>
      </c>
      <c r="V1021" t="s">
        <v>20</v>
      </c>
      <c r="W1021" t="s">
        <v>2</v>
      </c>
      <c r="X1021" t="s">
        <v>534</v>
      </c>
      <c r="Y1021" t="s">
        <v>0</v>
      </c>
      <c r="Z1021" t="s">
        <v>24</v>
      </c>
      <c r="AA1021" t="s">
        <v>535</v>
      </c>
      <c r="AB1021" t="s">
        <v>14</v>
      </c>
      <c r="AC1021" t="s">
        <v>536</v>
      </c>
      <c r="AD1021" t="s">
        <v>25</v>
      </c>
      <c r="AE1021" t="s">
        <v>27</v>
      </c>
      <c r="AF1021" t="s">
        <v>30</v>
      </c>
      <c r="AG1021">
        <f>IF(ISERROR(VLOOKUP(#REF!,Usuarios[],3,FALSE)),0,VLOOKUP(#REF!,Usuarios[],3,FALSE))</f>
        <v>0</v>
      </c>
      <c r="AH1021">
        <f>IF(ISERROR(VLOOKUP(#REF!,Usuarios[],2,FALSE)),0,VLOOKUP(#REF!,Usuarios[],2,FALSE))</f>
        <v>0</v>
      </c>
      <c r="AI1021" t="str">
        <f>IF(EmocionesIniciales[[#This Row],[Date of Birth]]&gt;=2003,"Under 18", IF(EmocionesIniciales[[#This Row],[Date of Birth]]&gt;=1998,"From 18 to 23","Over 23"))</f>
        <v>Over 23</v>
      </c>
    </row>
    <row r="1022" spans="1:35" x14ac:dyDescent="0.25">
      <c r="A1022" s="1">
        <v>44340</v>
      </c>
      <c r="B1022" t="s">
        <v>4701</v>
      </c>
      <c r="C1022" t="s">
        <v>10</v>
      </c>
      <c r="D1022" t="s">
        <v>26</v>
      </c>
      <c r="E1022" t="s">
        <v>11</v>
      </c>
      <c r="F1022" t="s">
        <v>16</v>
      </c>
      <c r="G1022" t="s">
        <v>29</v>
      </c>
      <c r="H1022" t="s">
        <v>19</v>
      </c>
      <c r="I1022" t="s">
        <v>4</v>
      </c>
      <c r="J1022" t="s">
        <v>31</v>
      </c>
      <c r="K1022" t="s">
        <v>23</v>
      </c>
      <c r="L1022" t="s">
        <v>21</v>
      </c>
      <c r="M1022" t="s">
        <v>15</v>
      </c>
      <c r="N1022" t="s">
        <v>17</v>
      </c>
      <c r="O1022" t="s">
        <v>12</v>
      </c>
      <c r="P1022" t="s">
        <v>32</v>
      </c>
      <c r="Q1022" t="s">
        <v>13</v>
      </c>
      <c r="R1022" t="s">
        <v>28</v>
      </c>
      <c r="S1022" t="s">
        <v>1</v>
      </c>
      <c r="T1022" t="s">
        <v>22</v>
      </c>
      <c r="U1022" t="s">
        <v>18</v>
      </c>
      <c r="V1022" t="s">
        <v>20</v>
      </c>
      <c r="W1022" t="s">
        <v>2</v>
      </c>
      <c r="X1022" t="s">
        <v>534</v>
      </c>
      <c r="Y1022" t="s">
        <v>0</v>
      </c>
      <c r="Z1022" t="s">
        <v>24</v>
      </c>
      <c r="AA1022" t="s">
        <v>535</v>
      </c>
      <c r="AB1022" t="s">
        <v>14</v>
      </c>
      <c r="AC1022" t="s">
        <v>536</v>
      </c>
      <c r="AD1022" t="s">
        <v>25</v>
      </c>
      <c r="AE1022" t="s">
        <v>27</v>
      </c>
      <c r="AF1022" t="s">
        <v>30</v>
      </c>
      <c r="AG1022">
        <f>IF(ISERROR(VLOOKUP(#REF!,Usuarios[],3,FALSE)),0,VLOOKUP(#REF!,Usuarios[],3,FALSE))</f>
        <v>0</v>
      </c>
      <c r="AH1022">
        <f>IF(ISERROR(VLOOKUP(#REF!,Usuarios[],2,FALSE)),0,VLOOKUP(#REF!,Usuarios[],2,FALSE))</f>
        <v>0</v>
      </c>
      <c r="AI1022" t="str">
        <f>IF(EmocionesIniciales[[#This Row],[Date of Birth]]&gt;=2003,"Under 18", IF(EmocionesIniciales[[#This Row],[Date of Birth]]&gt;=1998,"From 18 to 23","Over 23"))</f>
        <v>Over 23</v>
      </c>
    </row>
    <row r="1023" spans="1:35" x14ac:dyDescent="0.25">
      <c r="A1023" s="1">
        <v>44312</v>
      </c>
      <c r="B1023" t="s">
        <v>1697</v>
      </c>
      <c r="C1023" t="s">
        <v>10</v>
      </c>
      <c r="D1023" t="s">
        <v>26</v>
      </c>
      <c r="I1023" t="s">
        <v>4</v>
      </c>
      <c r="N1023" t="s">
        <v>17</v>
      </c>
      <c r="O1023" t="s">
        <v>12</v>
      </c>
      <c r="R1023" t="s">
        <v>28</v>
      </c>
      <c r="W1023" t="s">
        <v>2</v>
      </c>
      <c r="X1023" t="s">
        <v>534</v>
      </c>
      <c r="Y1023" t="s">
        <v>0</v>
      </c>
      <c r="AG1023">
        <f>IF(ISERROR(VLOOKUP(#REF!,Usuarios[],3,FALSE)),0,VLOOKUP(#REF!,Usuarios[],3,FALSE))</f>
        <v>0</v>
      </c>
      <c r="AH1023">
        <f>IF(ISERROR(VLOOKUP(#REF!,Usuarios[],2,FALSE)),0,VLOOKUP(#REF!,Usuarios[],2,FALSE))</f>
        <v>0</v>
      </c>
      <c r="AI1023" t="str">
        <f>IF(EmocionesIniciales[[#This Row],[Date of Birth]]&gt;=2003,"Under 18", IF(EmocionesIniciales[[#This Row],[Date of Birth]]&gt;=1998,"From 18 to 23","Over 23"))</f>
        <v>Over 23</v>
      </c>
    </row>
    <row r="1024" spans="1:35" x14ac:dyDescent="0.25">
      <c r="A1024" s="1">
        <v>44312</v>
      </c>
      <c r="B1024" t="s">
        <v>1780</v>
      </c>
      <c r="C1024" t="s">
        <v>10</v>
      </c>
      <c r="D1024" t="s">
        <v>26</v>
      </c>
      <c r="N1024" t="s">
        <v>17</v>
      </c>
      <c r="O1024" t="s">
        <v>12</v>
      </c>
      <c r="S1024" t="s">
        <v>1</v>
      </c>
      <c r="V1024" t="s">
        <v>20</v>
      </c>
      <c r="W1024" t="s">
        <v>2</v>
      </c>
      <c r="AG1024">
        <f>IF(ISERROR(VLOOKUP(#REF!,Usuarios[],3,FALSE)),0,VLOOKUP(#REF!,Usuarios[],3,FALSE))</f>
        <v>0</v>
      </c>
      <c r="AH1024">
        <f>IF(ISERROR(VLOOKUP(#REF!,Usuarios[],2,FALSE)),0,VLOOKUP(#REF!,Usuarios[],2,FALSE))</f>
        <v>0</v>
      </c>
      <c r="AI1024" t="str">
        <f>IF(EmocionesIniciales[[#This Row],[Date of Birth]]&gt;=2003,"Under 18", IF(EmocionesIniciales[[#This Row],[Date of Birth]]&gt;=1998,"From 18 to 23","Over 23"))</f>
        <v>Over 23</v>
      </c>
    </row>
    <row r="1025" spans="1:35" x14ac:dyDescent="0.25">
      <c r="A1025" s="1">
        <v>44326</v>
      </c>
      <c r="B1025" t="s">
        <v>4668</v>
      </c>
      <c r="I1025" t="s">
        <v>4</v>
      </c>
      <c r="N1025" t="s">
        <v>17</v>
      </c>
      <c r="Q1025" t="s">
        <v>13</v>
      </c>
      <c r="AG1025">
        <f>IF(ISERROR(VLOOKUP(#REF!,Usuarios[],3,FALSE)),0,VLOOKUP(#REF!,Usuarios[],3,FALSE))</f>
        <v>0</v>
      </c>
      <c r="AH1025">
        <f>IF(ISERROR(VLOOKUP(#REF!,Usuarios[],2,FALSE)),0,VLOOKUP(#REF!,Usuarios[],2,FALSE))</f>
        <v>0</v>
      </c>
      <c r="AI1025" t="str">
        <f>IF(EmocionesIniciales[[#This Row],[Date of Birth]]&gt;=2003,"Under 18", IF(EmocionesIniciales[[#This Row],[Date of Birth]]&gt;=1998,"From 18 to 23","Over 23"))</f>
        <v>Over 23</v>
      </c>
    </row>
    <row r="1026" spans="1:35" x14ac:dyDescent="0.25">
      <c r="A1026" s="1">
        <v>44326</v>
      </c>
      <c r="B1026" t="s">
        <v>4664</v>
      </c>
      <c r="E1026" t="s">
        <v>11</v>
      </c>
      <c r="J1026" t="s">
        <v>31</v>
      </c>
      <c r="K1026" t="s">
        <v>23</v>
      </c>
      <c r="L1026" t="s">
        <v>21</v>
      </c>
      <c r="AG1026">
        <f>IF(ISERROR(VLOOKUP(#REF!,Usuarios[],3,FALSE)),0,VLOOKUP(#REF!,Usuarios[],3,FALSE))</f>
        <v>0</v>
      </c>
      <c r="AH1026">
        <f>IF(ISERROR(VLOOKUP(#REF!,Usuarios[],2,FALSE)),0,VLOOKUP(#REF!,Usuarios[],2,FALSE))</f>
        <v>0</v>
      </c>
      <c r="AI1026" t="str">
        <f>IF(EmocionesIniciales[[#This Row],[Date of Birth]]&gt;=2003,"Under 18", IF(EmocionesIniciales[[#This Row],[Date of Birth]]&gt;=1998,"From 18 to 23","Over 23"))</f>
        <v>Over 23</v>
      </c>
    </row>
    <row r="1027" spans="1:35" x14ac:dyDescent="0.25">
      <c r="A1027" s="1">
        <v>44326</v>
      </c>
      <c r="B1027" t="s">
        <v>4905</v>
      </c>
      <c r="E1027" t="s">
        <v>11</v>
      </c>
      <c r="F1027" t="s">
        <v>16</v>
      </c>
      <c r="G1027" t="s">
        <v>29</v>
      </c>
      <c r="J1027" t="s">
        <v>31</v>
      </c>
      <c r="P1027" t="s">
        <v>32</v>
      </c>
      <c r="Q1027" t="s">
        <v>13</v>
      </c>
      <c r="R1027" t="s">
        <v>28</v>
      </c>
      <c r="S1027" t="s">
        <v>1</v>
      </c>
      <c r="U1027" t="s">
        <v>18</v>
      </c>
      <c r="Y1027" t="s">
        <v>0</v>
      </c>
      <c r="AG1027">
        <f>IF(ISERROR(VLOOKUP(#REF!,Usuarios[],3,FALSE)),0,VLOOKUP(#REF!,Usuarios[],3,FALSE))</f>
        <v>0</v>
      </c>
      <c r="AH1027">
        <f>IF(ISERROR(VLOOKUP(#REF!,Usuarios[],2,FALSE)),0,VLOOKUP(#REF!,Usuarios[],2,FALSE))</f>
        <v>0</v>
      </c>
      <c r="AI1027" t="str">
        <f>IF(EmocionesIniciales[[#This Row],[Date of Birth]]&gt;=2003,"Under 18", IF(EmocionesIniciales[[#This Row],[Date of Birth]]&gt;=1998,"From 18 to 23","Over 23"))</f>
        <v>Over 23</v>
      </c>
    </row>
    <row r="1028" spans="1:35" x14ac:dyDescent="0.25">
      <c r="A1028" s="1">
        <v>44340</v>
      </c>
      <c r="B1028" t="s">
        <v>4769</v>
      </c>
      <c r="D1028" t="s">
        <v>26</v>
      </c>
      <c r="I1028" t="s">
        <v>4</v>
      </c>
      <c r="Y1028" t="s">
        <v>0</v>
      </c>
      <c r="AF1028" t="s">
        <v>30</v>
      </c>
      <c r="AG1028">
        <f>IF(ISERROR(VLOOKUP(#REF!,Usuarios[],3,FALSE)),0,VLOOKUP(#REF!,Usuarios[],3,FALSE))</f>
        <v>0</v>
      </c>
      <c r="AH1028">
        <f>IF(ISERROR(VLOOKUP(#REF!,Usuarios[],2,FALSE)),0,VLOOKUP(#REF!,Usuarios[],2,FALSE))</f>
        <v>0</v>
      </c>
      <c r="AI1028" t="str">
        <f>IF(EmocionesIniciales[[#This Row],[Date of Birth]]&gt;=2003,"Under 18", IF(EmocionesIniciales[[#This Row],[Date of Birth]]&gt;=1998,"From 18 to 23","Over 23"))</f>
        <v>Over 23</v>
      </c>
    </row>
    <row r="1029" spans="1:35" x14ac:dyDescent="0.25">
      <c r="A1029" s="1">
        <v>44354</v>
      </c>
      <c r="B1029" t="s">
        <v>4672</v>
      </c>
      <c r="E1029" t="s">
        <v>11</v>
      </c>
      <c r="S1029" t="s">
        <v>1</v>
      </c>
      <c r="W1029" t="s">
        <v>2</v>
      </c>
      <c r="AG1029">
        <f>IF(ISERROR(VLOOKUP(#REF!,Usuarios[],3,FALSE)),0,VLOOKUP(#REF!,Usuarios[],3,FALSE))</f>
        <v>0</v>
      </c>
      <c r="AH1029">
        <f>IF(ISERROR(VLOOKUP(#REF!,Usuarios[],2,FALSE)),0,VLOOKUP(#REF!,Usuarios[],2,FALSE))</f>
        <v>0</v>
      </c>
      <c r="AI1029" t="str">
        <f>IF(EmocionesIniciales[[#This Row],[Date of Birth]]&gt;=2003,"Under 18", IF(EmocionesIniciales[[#This Row],[Date of Birth]]&gt;=1998,"From 18 to 23","Over 23"))</f>
        <v>Over 23</v>
      </c>
    </row>
    <row r="1030" spans="1:35" x14ac:dyDescent="0.25">
      <c r="A1030" s="1">
        <v>44312</v>
      </c>
      <c r="B1030" t="s">
        <v>1775</v>
      </c>
      <c r="E1030" t="s">
        <v>11</v>
      </c>
      <c r="F1030" t="s">
        <v>16</v>
      </c>
      <c r="M1030" t="s">
        <v>15</v>
      </c>
      <c r="Q1030" t="s">
        <v>13</v>
      </c>
      <c r="S1030" t="s">
        <v>1</v>
      </c>
      <c r="W1030" t="s">
        <v>2</v>
      </c>
      <c r="AG1030">
        <f>IF(ISERROR(VLOOKUP(#REF!,Usuarios[],3,FALSE)),0,VLOOKUP(#REF!,Usuarios[],3,FALSE))</f>
        <v>0</v>
      </c>
      <c r="AH1030">
        <f>IF(ISERROR(VLOOKUP(#REF!,Usuarios[],2,FALSE)),0,VLOOKUP(#REF!,Usuarios[],2,FALSE))</f>
        <v>0</v>
      </c>
      <c r="AI1030" t="str">
        <f>IF(EmocionesIniciales[[#This Row],[Date of Birth]]&gt;=2003,"Under 18", IF(EmocionesIniciales[[#This Row],[Date of Birth]]&gt;=1998,"From 18 to 23","Over 23"))</f>
        <v>Over 23</v>
      </c>
    </row>
    <row r="1031" spans="1:35" x14ac:dyDescent="0.25">
      <c r="A1031" s="1">
        <v>44326</v>
      </c>
      <c r="B1031" t="s">
        <v>4711</v>
      </c>
      <c r="E1031" t="s">
        <v>11</v>
      </c>
      <c r="F1031" t="s">
        <v>16</v>
      </c>
      <c r="Q1031" t="s">
        <v>13</v>
      </c>
      <c r="S1031" t="s">
        <v>1</v>
      </c>
      <c r="W1031" t="s">
        <v>2</v>
      </c>
      <c r="Z1031" t="s">
        <v>24</v>
      </c>
      <c r="AG1031">
        <f>IF(ISERROR(VLOOKUP(#REF!,Usuarios[],3,FALSE)),0,VLOOKUP(#REF!,Usuarios[],3,FALSE))</f>
        <v>0</v>
      </c>
      <c r="AH1031">
        <f>IF(ISERROR(VLOOKUP(#REF!,Usuarios[],2,FALSE)),0,VLOOKUP(#REF!,Usuarios[],2,FALSE))</f>
        <v>0</v>
      </c>
      <c r="AI1031" t="str">
        <f>IF(EmocionesIniciales[[#This Row],[Date of Birth]]&gt;=2003,"Under 18", IF(EmocionesIniciales[[#This Row],[Date of Birth]]&gt;=1998,"From 18 to 23","Over 23"))</f>
        <v>Over 23</v>
      </c>
    </row>
    <row r="1032" spans="1:35" x14ac:dyDescent="0.25">
      <c r="A1032" s="1">
        <v>44354</v>
      </c>
      <c r="B1032" t="s">
        <v>4895</v>
      </c>
      <c r="E1032" t="s">
        <v>11</v>
      </c>
      <c r="Q1032" t="s">
        <v>13</v>
      </c>
      <c r="S1032" t="s">
        <v>1</v>
      </c>
      <c r="AB1032" t="s">
        <v>14</v>
      </c>
      <c r="AF1032" t="s">
        <v>30</v>
      </c>
      <c r="AG1032">
        <f>IF(ISERROR(VLOOKUP(#REF!,Usuarios[],3,FALSE)),0,VLOOKUP(#REF!,Usuarios[],3,FALSE))</f>
        <v>0</v>
      </c>
      <c r="AH1032">
        <f>IF(ISERROR(VLOOKUP(#REF!,Usuarios[],2,FALSE)),0,VLOOKUP(#REF!,Usuarios[],2,FALSE))</f>
        <v>0</v>
      </c>
      <c r="AI1032" t="str">
        <f>IF(EmocionesIniciales[[#This Row],[Date of Birth]]&gt;=2003,"Under 18", IF(EmocionesIniciales[[#This Row],[Date of Birth]]&gt;=1998,"From 18 to 23","Over 23"))</f>
        <v>Over 23</v>
      </c>
    </row>
    <row r="1033" spans="1:35" x14ac:dyDescent="0.25">
      <c r="A1033" s="1">
        <v>44326</v>
      </c>
      <c r="B1033" t="s">
        <v>1596</v>
      </c>
      <c r="E1033" t="s">
        <v>11</v>
      </c>
      <c r="Q1033" t="s">
        <v>13</v>
      </c>
      <c r="R1033" t="s">
        <v>28</v>
      </c>
      <c r="S1033" t="s">
        <v>1</v>
      </c>
      <c r="AG1033">
        <f>IF(ISERROR(VLOOKUP(#REF!,Usuarios[],3,FALSE)),0,VLOOKUP(#REF!,Usuarios[],3,FALSE))</f>
        <v>0</v>
      </c>
      <c r="AH1033">
        <f>IF(ISERROR(VLOOKUP(#REF!,Usuarios[],2,FALSE)),0,VLOOKUP(#REF!,Usuarios[],2,FALSE))</f>
        <v>0</v>
      </c>
      <c r="AI1033" t="str">
        <f>IF(EmocionesIniciales[[#This Row],[Date of Birth]]&gt;=2003,"Under 18", IF(EmocionesIniciales[[#This Row],[Date of Birth]]&gt;=1998,"From 18 to 23","Over 23"))</f>
        <v>Over 23</v>
      </c>
    </row>
    <row r="1034" spans="1:35" x14ac:dyDescent="0.25">
      <c r="A1034" s="1">
        <v>44354</v>
      </c>
      <c r="B1034" t="s">
        <v>1596</v>
      </c>
      <c r="E1034" t="s">
        <v>11</v>
      </c>
      <c r="Q1034" t="s">
        <v>13</v>
      </c>
      <c r="R1034" t="s">
        <v>28</v>
      </c>
      <c r="S1034" t="s">
        <v>1</v>
      </c>
      <c r="AG1034">
        <f>IF(ISERROR(VLOOKUP(#REF!,Usuarios[],3,FALSE)),0,VLOOKUP(#REF!,Usuarios[],3,FALSE))</f>
        <v>0</v>
      </c>
      <c r="AH1034">
        <f>IF(ISERROR(VLOOKUP(#REF!,Usuarios[],2,FALSE)),0,VLOOKUP(#REF!,Usuarios[],2,FALSE))</f>
        <v>0</v>
      </c>
      <c r="AI1034" t="str">
        <f>IF(EmocionesIniciales[[#This Row],[Date of Birth]]&gt;=2003,"Under 18", IF(EmocionesIniciales[[#This Row],[Date of Birth]]&gt;=1998,"From 18 to 23","Over 23"))</f>
        <v>Over 23</v>
      </c>
    </row>
    <row r="1035" spans="1:35" x14ac:dyDescent="0.25">
      <c r="A1035" s="1">
        <v>44312</v>
      </c>
      <c r="B1035" t="s">
        <v>1733</v>
      </c>
      <c r="E1035" t="s">
        <v>11</v>
      </c>
      <c r="F1035" t="s">
        <v>16</v>
      </c>
      <c r="K1035" t="s">
        <v>23</v>
      </c>
      <c r="M1035" t="s">
        <v>15</v>
      </c>
      <c r="Q1035" t="s">
        <v>13</v>
      </c>
      <c r="R1035" t="s">
        <v>28</v>
      </c>
      <c r="S1035" t="s">
        <v>1</v>
      </c>
      <c r="AG1035">
        <f>IF(ISERROR(VLOOKUP(#REF!,Usuarios[],3,FALSE)),0,VLOOKUP(#REF!,Usuarios[],3,FALSE))</f>
        <v>0</v>
      </c>
      <c r="AH1035">
        <f>IF(ISERROR(VLOOKUP(#REF!,Usuarios[],2,FALSE)),0,VLOOKUP(#REF!,Usuarios[],2,FALSE))</f>
        <v>0</v>
      </c>
      <c r="AI1035" t="str">
        <f>IF(EmocionesIniciales[[#This Row],[Date of Birth]]&gt;=2003,"Under 18", IF(EmocionesIniciales[[#This Row],[Date of Birth]]&gt;=1998,"From 18 to 23","Over 23"))</f>
        <v>Over 23</v>
      </c>
    </row>
    <row r="1036" spans="1:35" x14ac:dyDescent="0.25">
      <c r="A1036" s="1">
        <v>44326</v>
      </c>
      <c r="B1036" t="s">
        <v>4865</v>
      </c>
      <c r="D1036" t="s">
        <v>26</v>
      </c>
      <c r="O1036" t="s">
        <v>12</v>
      </c>
      <c r="V1036" t="s">
        <v>20</v>
      </c>
      <c r="AB1036" t="s">
        <v>14</v>
      </c>
      <c r="AG1036">
        <f>IF(ISERROR(VLOOKUP(#REF!,Usuarios[],3,FALSE)),0,VLOOKUP(#REF!,Usuarios[],3,FALSE))</f>
        <v>0</v>
      </c>
      <c r="AH1036">
        <f>IF(ISERROR(VLOOKUP(#REF!,Usuarios[],2,FALSE)),0,VLOOKUP(#REF!,Usuarios[],2,FALSE))</f>
        <v>0</v>
      </c>
      <c r="AI1036" t="str">
        <f>IF(EmocionesIniciales[[#This Row],[Date of Birth]]&gt;=2003,"Under 18", IF(EmocionesIniciales[[#This Row],[Date of Birth]]&gt;=1998,"From 18 to 23","Over 23"))</f>
        <v>Over 23</v>
      </c>
    </row>
    <row r="1037" spans="1:35" x14ac:dyDescent="0.25">
      <c r="A1037" s="1">
        <v>44340</v>
      </c>
      <c r="B1037" t="s">
        <v>4894</v>
      </c>
      <c r="F1037" t="s">
        <v>16</v>
      </c>
      <c r="G1037" t="s">
        <v>29</v>
      </c>
      <c r="H1037" t="s">
        <v>19</v>
      </c>
      <c r="I1037" t="s">
        <v>4</v>
      </c>
      <c r="O1037" t="s">
        <v>12</v>
      </c>
      <c r="T1037" t="s">
        <v>22</v>
      </c>
      <c r="U1037" t="s">
        <v>18</v>
      </c>
      <c r="V1037" t="s">
        <v>20</v>
      </c>
      <c r="AB1037" t="s">
        <v>14</v>
      </c>
      <c r="AD1037" t="s">
        <v>25</v>
      </c>
      <c r="AF1037" t="s">
        <v>30</v>
      </c>
      <c r="AG1037">
        <f>IF(ISERROR(VLOOKUP(#REF!,Usuarios[],3,FALSE)),0,VLOOKUP(#REF!,Usuarios[],3,FALSE))</f>
        <v>0</v>
      </c>
      <c r="AH1037">
        <f>IF(ISERROR(VLOOKUP(#REF!,Usuarios[],2,FALSE)),0,VLOOKUP(#REF!,Usuarios[],2,FALSE))</f>
        <v>0</v>
      </c>
      <c r="AI1037" t="str">
        <f>IF(EmocionesIniciales[[#This Row],[Date of Birth]]&gt;=2003,"Under 18", IF(EmocionesIniciales[[#This Row],[Date of Birth]]&gt;=1998,"From 18 to 23","Over 23"))</f>
        <v>Over 23</v>
      </c>
    </row>
    <row r="1038" spans="1:35" x14ac:dyDescent="0.25">
      <c r="A1038" s="1">
        <v>44312</v>
      </c>
      <c r="B1038" t="s">
        <v>1707</v>
      </c>
      <c r="E1038" t="s">
        <v>11</v>
      </c>
      <c r="H1038" t="s">
        <v>19</v>
      </c>
      <c r="O1038" t="s">
        <v>12</v>
      </c>
      <c r="AG1038">
        <f>IF(ISERROR(VLOOKUP(#REF!,Usuarios[],3,FALSE)),0,VLOOKUP(#REF!,Usuarios[],3,FALSE))</f>
        <v>0</v>
      </c>
      <c r="AH1038">
        <f>IF(ISERROR(VLOOKUP(#REF!,Usuarios[],2,FALSE)),0,VLOOKUP(#REF!,Usuarios[],2,FALSE))</f>
        <v>0</v>
      </c>
      <c r="AI1038" t="str">
        <f>IF(EmocionesIniciales[[#This Row],[Date of Birth]]&gt;=2003,"Under 18", IF(EmocionesIniciales[[#This Row],[Date of Birth]]&gt;=1998,"From 18 to 23","Over 23"))</f>
        <v>Over 23</v>
      </c>
    </row>
    <row r="1039" spans="1:35" x14ac:dyDescent="0.25">
      <c r="A1039" s="1">
        <v>44354</v>
      </c>
      <c r="B1039" t="s">
        <v>4688</v>
      </c>
      <c r="AE1039" t="s">
        <v>27</v>
      </c>
      <c r="AG1039">
        <f>IF(ISERROR(VLOOKUP(#REF!,Usuarios[],3,FALSE)),0,VLOOKUP(#REF!,Usuarios[],3,FALSE))</f>
        <v>0</v>
      </c>
      <c r="AH1039">
        <f>IF(ISERROR(VLOOKUP(#REF!,Usuarios[],2,FALSE)),0,VLOOKUP(#REF!,Usuarios[],2,FALSE))</f>
        <v>0</v>
      </c>
      <c r="AI1039" t="str">
        <f>IF(EmocionesIniciales[[#This Row],[Date of Birth]]&gt;=2003,"Under 18", IF(EmocionesIniciales[[#This Row],[Date of Birth]]&gt;=1998,"From 18 to 23","Over 23"))</f>
        <v>Over 23</v>
      </c>
    </row>
    <row r="1040" spans="1:35" x14ac:dyDescent="0.25">
      <c r="A1040" s="1">
        <v>44354</v>
      </c>
      <c r="B1040" t="s">
        <v>1778</v>
      </c>
      <c r="AD1040" t="s">
        <v>25</v>
      </c>
      <c r="AG1040">
        <f>IF(ISERROR(VLOOKUP(#REF!,Usuarios[],3,FALSE)),0,VLOOKUP(#REF!,Usuarios[],3,FALSE))</f>
        <v>0</v>
      </c>
      <c r="AH1040">
        <f>IF(ISERROR(VLOOKUP(#REF!,Usuarios[],2,FALSE)),0,VLOOKUP(#REF!,Usuarios[],2,FALSE))</f>
        <v>0</v>
      </c>
      <c r="AI1040" t="str">
        <f>IF(EmocionesIniciales[[#This Row],[Date of Birth]]&gt;=2003,"Under 18", IF(EmocionesIniciales[[#This Row],[Date of Birth]]&gt;=1998,"From 18 to 23","Over 23"))</f>
        <v>Over 23</v>
      </c>
    </row>
    <row r="1041" spans="1:35" x14ac:dyDescent="0.25">
      <c r="A1041" s="1">
        <v>44351</v>
      </c>
      <c r="B1041" t="s">
        <v>4713</v>
      </c>
      <c r="E1041" t="s">
        <v>11</v>
      </c>
      <c r="H1041" t="s">
        <v>19</v>
      </c>
      <c r="AG1041">
        <f>IF(ISERROR(VLOOKUP(#REF!,Usuarios[],3,FALSE)),0,VLOOKUP(#REF!,Usuarios[],3,FALSE))</f>
        <v>0</v>
      </c>
      <c r="AH1041">
        <f>IF(ISERROR(VLOOKUP(#REF!,Usuarios[],2,FALSE)),0,VLOOKUP(#REF!,Usuarios[],2,FALSE))</f>
        <v>0</v>
      </c>
      <c r="AI1041" t="str">
        <f>IF(EmocionesIniciales[[#This Row],[Date of Birth]]&gt;=2003,"Under 18", IF(EmocionesIniciales[[#This Row],[Date of Birth]]&gt;=1998,"From 18 to 23","Over 23"))</f>
        <v>Over 23</v>
      </c>
    </row>
    <row r="1042" spans="1:35" x14ac:dyDescent="0.25">
      <c r="A1042" s="1">
        <v>44312</v>
      </c>
      <c r="B1042" t="s">
        <v>1611</v>
      </c>
      <c r="G1042" t="s">
        <v>29</v>
      </c>
      <c r="H1042" t="s">
        <v>19</v>
      </c>
      <c r="I1042" t="s">
        <v>4</v>
      </c>
      <c r="T1042" t="s">
        <v>22</v>
      </c>
      <c r="U1042" t="s">
        <v>18</v>
      </c>
      <c r="AE1042" t="s">
        <v>27</v>
      </c>
      <c r="AG1042">
        <f>IF(ISERROR(VLOOKUP(#REF!,Usuarios[],3,FALSE)),0,VLOOKUP(#REF!,Usuarios[],3,FALSE))</f>
        <v>0</v>
      </c>
      <c r="AH1042">
        <f>IF(ISERROR(VLOOKUP(#REF!,Usuarios[],2,FALSE)),0,VLOOKUP(#REF!,Usuarios[],2,FALSE))</f>
        <v>0</v>
      </c>
      <c r="AI1042" t="str">
        <f>IF(EmocionesIniciales[[#This Row],[Date of Birth]]&gt;=2003,"Under 18", IF(EmocionesIniciales[[#This Row],[Date of Birth]]&gt;=1998,"From 18 to 23","Over 23"))</f>
        <v>Over 23</v>
      </c>
    </row>
    <row r="1043" spans="1:35" x14ac:dyDescent="0.25">
      <c r="A1043" s="1">
        <v>44340</v>
      </c>
      <c r="B1043" t="s">
        <v>4778</v>
      </c>
      <c r="AF1043" t="s">
        <v>30</v>
      </c>
      <c r="AG1043">
        <f>IF(ISERROR(VLOOKUP(#REF!,Usuarios[],3,FALSE)),0,VLOOKUP(#REF!,Usuarios[],3,FALSE))</f>
        <v>0</v>
      </c>
      <c r="AH1043">
        <f>IF(ISERROR(VLOOKUP(#REF!,Usuarios[],2,FALSE)),0,VLOOKUP(#REF!,Usuarios[],2,FALSE))</f>
        <v>0</v>
      </c>
      <c r="AI1043" t="str">
        <f>IF(EmocionesIniciales[[#This Row],[Date of Birth]]&gt;=2003,"Under 18", IF(EmocionesIniciales[[#This Row],[Date of Birth]]&gt;=1998,"From 18 to 23","Over 23"))</f>
        <v>Over 23</v>
      </c>
    </row>
    <row r="1044" spans="1:35" x14ac:dyDescent="0.25">
      <c r="A1044" s="1">
        <v>44326</v>
      </c>
      <c r="B1044" t="s">
        <v>73</v>
      </c>
      <c r="Z1044" t="s">
        <v>24</v>
      </c>
      <c r="AG1044">
        <f>IF(ISERROR(VLOOKUP(#REF!,Usuarios[],3,FALSE)),0,VLOOKUP(#REF!,Usuarios[],3,FALSE))</f>
        <v>0</v>
      </c>
      <c r="AH1044">
        <f>IF(ISERROR(VLOOKUP(#REF!,Usuarios[],2,FALSE)),0,VLOOKUP(#REF!,Usuarios[],2,FALSE))</f>
        <v>0</v>
      </c>
      <c r="AI1044" t="str">
        <f>IF(EmocionesIniciales[[#This Row],[Date of Birth]]&gt;=2003,"Under 18", IF(EmocionesIniciales[[#This Row],[Date of Birth]]&gt;=1998,"From 18 to 23","Over 23"))</f>
        <v>Over 23</v>
      </c>
    </row>
    <row r="1045" spans="1:35" x14ac:dyDescent="0.25">
      <c r="A1045" s="1">
        <v>44312</v>
      </c>
      <c r="B1045" t="s">
        <v>1587</v>
      </c>
      <c r="C1045" t="s">
        <v>10</v>
      </c>
      <c r="E1045" t="s">
        <v>11</v>
      </c>
      <c r="AG1045">
        <f>IF(ISERROR(VLOOKUP(#REF!,Usuarios[],3,FALSE)),0,VLOOKUP(#REF!,Usuarios[],3,FALSE))</f>
        <v>0</v>
      </c>
      <c r="AH1045">
        <f>IF(ISERROR(VLOOKUP(#REF!,Usuarios[],2,FALSE)),0,VLOOKUP(#REF!,Usuarios[],2,FALSE))</f>
        <v>0</v>
      </c>
      <c r="AI1045" t="str">
        <f>IF(EmocionesIniciales[[#This Row],[Date of Birth]]&gt;=2003,"Under 18", IF(EmocionesIniciales[[#This Row],[Date of Birth]]&gt;=1998,"From 18 to 23","Over 23"))</f>
        <v>Over 23</v>
      </c>
    </row>
    <row r="1046" spans="1:35" x14ac:dyDescent="0.25">
      <c r="A1046" s="1">
        <v>44312</v>
      </c>
      <c r="B1046" t="s">
        <v>1588</v>
      </c>
      <c r="C1046" t="s">
        <v>10</v>
      </c>
      <c r="E1046" t="s">
        <v>11</v>
      </c>
      <c r="F1046" t="s">
        <v>16</v>
      </c>
      <c r="AG1046">
        <f>IF(ISERROR(VLOOKUP(#REF!,Usuarios[],3,FALSE)),0,VLOOKUP(#REF!,Usuarios[],3,FALSE))</f>
        <v>0</v>
      </c>
      <c r="AH1046">
        <f>IF(ISERROR(VLOOKUP(#REF!,Usuarios[],2,FALSE)),0,VLOOKUP(#REF!,Usuarios[],2,FALSE))</f>
        <v>0</v>
      </c>
      <c r="AI1046" t="str">
        <f>IF(EmocionesIniciales[[#This Row],[Date of Birth]]&gt;=2003,"Under 18", IF(EmocionesIniciales[[#This Row],[Date of Birth]]&gt;=1998,"From 18 to 23","Over 23"))</f>
        <v>Over 23</v>
      </c>
    </row>
    <row r="1047" spans="1:35" x14ac:dyDescent="0.25">
      <c r="A1047" s="1">
        <v>44312</v>
      </c>
      <c r="B1047" t="s">
        <v>1681</v>
      </c>
      <c r="C1047" t="s">
        <v>10</v>
      </c>
      <c r="D1047" t="s">
        <v>26</v>
      </c>
      <c r="F1047" t="s">
        <v>16</v>
      </c>
      <c r="G1047" t="s">
        <v>29</v>
      </c>
      <c r="I1047" t="s">
        <v>4</v>
      </c>
      <c r="J1047" t="s">
        <v>31</v>
      </c>
      <c r="L1047" t="s">
        <v>21</v>
      </c>
      <c r="P1047" t="s">
        <v>32</v>
      </c>
      <c r="Q1047" t="s">
        <v>13</v>
      </c>
      <c r="R1047" t="s">
        <v>28</v>
      </c>
      <c r="T1047" t="s">
        <v>22</v>
      </c>
      <c r="U1047" t="s">
        <v>18</v>
      </c>
      <c r="V1047" t="s">
        <v>20</v>
      </c>
      <c r="W1047" t="s">
        <v>2</v>
      </c>
      <c r="X1047" t="s">
        <v>534</v>
      </c>
      <c r="Y1047" t="s">
        <v>0</v>
      </c>
      <c r="Z1047" t="s">
        <v>24</v>
      </c>
      <c r="AG1047">
        <f>IF(ISERROR(VLOOKUP(#REF!,Usuarios[],3,FALSE)),0,VLOOKUP(#REF!,Usuarios[],3,FALSE))</f>
        <v>0</v>
      </c>
      <c r="AH1047">
        <f>IF(ISERROR(VLOOKUP(#REF!,Usuarios[],2,FALSE)),0,VLOOKUP(#REF!,Usuarios[],2,FALSE))</f>
        <v>0</v>
      </c>
      <c r="AI1047" t="str">
        <f>IF(EmocionesIniciales[[#This Row],[Date of Birth]]&gt;=2003,"Under 18", IF(EmocionesIniciales[[#This Row],[Date of Birth]]&gt;=1998,"From 18 to 23","Over 23"))</f>
        <v>Over 23</v>
      </c>
    </row>
    <row r="1048" spans="1:35" x14ac:dyDescent="0.25">
      <c r="A1048" s="1">
        <v>44326</v>
      </c>
      <c r="B1048" t="s">
        <v>4784</v>
      </c>
      <c r="C1048" t="s">
        <v>10</v>
      </c>
      <c r="D1048" t="s">
        <v>26</v>
      </c>
      <c r="E1048" t="s">
        <v>11</v>
      </c>
      <c r="G1048" t="s">
        <v>29</v>
      </c>
      <c r="J1048" t="s">
        <v>31</v>
      </c>
      <c r="K1048" t="s">
        <v>23</v>
      </c>
      <c r="M1048" t="s">
        <v>15</v>
      </c>
      <c r="P1048" t="s">
        <v>32</v>
      </c>
      <c r="S1048" t="s">
        <v>1</v>
      </c>
      <c r="T1048" t="s">
        <v>22</v>
      </c>
      <c r="W1048" t="s">
        <v>2</v>
      </c>
      <c r="X1048" t="s">
        <v>534</v>
      </c>
      <c r="Z1048" t="s">
        <v>24</v>
      </c>
      <c r="AA1048" t="s">
        <v>535</v>
      </c>
      <c r="AB1048" t="s">
        <v>14</v>
      </c>
      <c r="AD1048" t="s">
        <v>25</v>
      </c>
      <c r="AE1048" t="s">
        <v>27</v>
      </c>
      <c r="AF1048" t="s">
        <v>30</v>
      </c>
      <c r="AG1048">
        <f>IF(ISERROR(VLOOKUP(#REF!,Usuarios[],3,FALSE)),0,VLOOKUP(#REF!,Usuarios[],3,FALSE))</f>
        <v>0</v>
      </c>
      <c r="AH1048">
        <f>IF(ISERROR(VLOOKUP(#REF!,Usuarios[],2,FALSE)),0,VLOOKUP(#REF!,Usuarios[],2,FALSE))</f>
        <v>0</v>
      </c>
      <c r="AI1048" t="str">
        <f>IF(EmocionesIniciales[[#This Row],[Date of Birth]]&gt;=2003,"Under 18", IF(EmocionesIniciales[[#This Row],[Date of Birth]]&gt;=1998,"From 18 to 23","Over 23"))</f>
        <v>Over 23</v>
      </c>
    </row>
    <row r="1049" spans="1:35" x14ac:dyDescent="0.25">
      <c r="A1049" s="1">
        <v>44340</v>
      </c>
      <c r="B1049" t="s">
        <v>4756</v>
      </c>
      <c r="C1049" t="s">
        <v>10</v>
      </c>
      <c r="D1049" t="s">
        <v>26</v>
      </c>
      <c r="E1049" t="s">
        <v>11</v>
      </c>
      <c r="F1049" t="s">
        <v>16</v>
      </c>
      <c r="M1049" t="s">
        <v>15</v>
      </c>
      <c r="P1049" t="s">
        <v>32</v>
      </c>
      <c r="U1049" t="s">
        <v>18</v>
      </c>
      <c r="V1049" t="s">
        <v>20</v>
      </c>
      <c r="X1049" t="s">
        <v>534</v>
      </c>
      <c r="Y1049" t="s">
        <v>0</v>
      </c>
      <c r="AF1049" t="s">
        <v>30</v>
      </c>
      <c r="AG1049">
        <f>IF(ISERROR(VLOOKUP(#REF!,Usuarios[],3,FALSE)),0,VLOOKUP(#REF!,Usuarios[],3,FALSE))</f>
        <v>0</v>
      </c>
      <c r="AH1049">
        <f>IF(ISERROR(VLOOKUP(#REF!,Usuarios[],2,FALSE)),0,VLOOKUP(#REF!,Usuarios[],2,FALSE))</f>
        <v>0</v>
      </c>
      <c r="AI1049" t="str">
        <f>IF(EmocionesIniciales[[#This Row],[Date of Birth]]&gt;=2003,"Under 18", IF(EmocionesIniciales[[#This Row],[Date of Birth]]&gt;=1998,"From 18 to 23","Over 23"))</f>
        <v>Over 23</v>
      </c>
    </row>
    <row r="1050" spans="1:35" x14ac:dyDescent="0.25">
      <c r="A1050" s="1">
        <v>44312</v>
      </c>
      <c r="B1050" t="s">
        <v>1670</v>
      </c>
      <c r="C1050" t="s">
        <v>10</v>
      </c>
      <c r="D1050" t="s">
        <v>26</v>
      </c>
      <c r="I1050" t="s">
        <v>4</v>
      </c>
      <c r="O1050" t="s">
        <v>12</v>
      </c>
      <c r="T1050" t="s">
        <v>22</v>
      </c>
      <c r="U1050" t="s">
        <v>18</v>
      </c>
      <c r="V1050" t="s">
        <v>20</v>
      </c>
      <c r="AB1050" t="s">
        <v>14</v>
      </c>
      <c r="AE1050" t="s">
        <v>27</v>
      </c>
      <c r="AF1050" t="s">
        <v>30</v>
      </c>
      <c r="AG1050">
        <f>IF(ISERROR(VLOOKUP(#REF!,Usuarios[],3,FALSE)),0,VLOOKUP(#REF!,Usuarios[],3,FALSE))</f>
        <v>0</v>
      </c>
      <c r="AH1050">
        <f>IF(ISERROR(VLOOKUP(#REF!,Usuarios[],2,FALSE)),0,VLOOKUP(#REF!,Usuarios[],2,FALSE))</f>
        <v>0</v>
      </c>
      <c r="AI1050" t="str">
        <f>IF(EmocionesIniciales[[#This Row],[Date of Birth]]&gt;=2003,"Under 18", IF(EmocionesIniciales[[#This Row],[Date of Birth]]&gt;=1998,"From 18 to 23","Over 23"))</f>
        <v>Over 23</v>
      </c>
    </row>
    <row r="1051" spans="1:35" x14ac:dyDescent="0.25">
      <c r="A1051" s="1">
        <v>44312</v>
      </c>
      <c r="B1051" t="s">
        <v>1752</v>
      </c>
      <c r="C1051" t="s">
        <v>10</v>
      </c>
      <c r="D1051" t="s">
        <v>26</v>
      </c>
      <c r="F1051" t="s">
        <v>16</v>
      </c>
      <c r="I1051" t="s">
        <v>4</v>
      </c>
      <c r="L1051" t="s">
        <v>21</v>
      </c>
      <c r="O1051" t="s">
        <v>12</v>
      </c>
      <c r="Q1051" t="s">
        <v>13</v>
      </c>
      <c r="T1051" t="s">
        <v>22</v>
      </c>
      <c r="U1051" t="s">
        <v>18</v>
      </c>
      <c r="V1051" t="s">
        <v>20</v>
      </c>
      <c r="X1051" t="s">
        <v>534</v>
      </c>
      <c r="Y1051" t="s">
        <v>0</v>
      </c>
      <c r="AD1051" t="s">
        <v>25</v>
      </c>
      <c r="AE1051" t="s">
        <v>27</v>
      </c>
      <c r="AF1051" t="s">
        <v>30</v>
      </c>
      <c r="AG1051">
        <f>IF(ISERROR(VLOOKUP(#REF!,Usuarios[],3,FALSE)),0,VLOOKUP(#REF!,Usuarios[],3,FALSE))</f>
        <v>0</v>
      </c>
      <c r="AH1051">
        <f>IF(ISERROR(VLOOKUP(#REF!,Usuarios[],2,FALSE)),0,VLOOKUP(#REF!,Usuarios[],2,FALSE))</f>
        <v>0</v>
      </c>
      <c r="AI1051" t="str">
        <f>IF(EmocionesIniciales[[#This Row],[Date of Birth]]&gt;=2003,"Under 18", IF(EmocionesIniciales[[#This Row],[Date of Birth]]&gt;=1998,"From 18 to 23","Over 23"))</f>
        <v>Over 23</v>
      </c>
    </row>
    <row r="1052" spans="1:35" x14ac:dyDescent="0.25">
      <c r="A1052" s="1">
        <v>44326</v>
      </c>
      <c r="B1052" t="s">
        <v>4873</v>
      </c>
      <c r="C1052" t="s">
        <v>10</v>
      </c>
      <c r="D1052" t="s">
        <v>26</v>
      </c>
      <c r="E1052" t="s">
        <v>11</v>
      </c>
      <c r="F1052" t="s">
        <v>16</v>
      </c>
      <c r="K1052" t="s">
        <v>23</v>
      </c>
      <c r="M1052" t="s">
        <v>15</v>
      </c>
      <c r="O1052" t="s">
        <v>12</v>
      </c>
      <c r="P1052" t="s">
        <v>32</v>
      </c>
      <c r="W1052" t="s">
        <v>2</v>
      </c>
      <c r="Z1052" t="s">
        <v>24</v>
      </c>
      <c r="AB1052" t="s">
        <v>14</v>
      </c>
      <c r="AC1052" t="s">
        <v>536</v>
      </c>
      <c r="AD1052" t="s">
        <v>25</v>
      </c>
      <c r="AF1052" t="s">
        <v>30</v>
      </c>
      <c r="AG1052">
        <f>IF(ISERROR(VLOOKUP(#REF!,Usuarios[],3,FALSE)),0,VLOOKUP(#REF!,Usuarios[],3,FALSE))</f>
        <v>0</v>
      </c>
      <c r="AH1052">
        <f>IF(ISERROR(VLOOKUP(#REF!,Usuarios[],2,FALSE)),0,VLOOKUP(#REF!,Usuarios[],2,FALSE))</f>
        <v>0</v>
      </c>
      <c r="AI1052" t="str">
        <f>IF(EmocionesIniciales[[#This Row],[Date of Birth]]&gt;=2003,"Under 18", IF(EmocionesIniciales[[#This Row],[Date of Birth]]&gt;=1998,"From 18 to 23","Over 23"))</f>
        <v>Over 23</v>
      </c>
    </row>
    <row r="1053" spans="1:35" x14ac:dyDescent="0.25">
      <c r="A1053" s="1">
        <v>44326</v>
      </c>
      <c r="B1053" t="s">
        <v>4892</v>
      </c>
      <c r="C1053" t="s">
        <v>10</v>
      </c>
      <c r="E1053" t="s">
        <v>11</v>
      </c>
      <c r="F1053" t="s">
        <v>16</v>
      </c>
      <c r="H1053" t="s">
        <v>19</v>
      </c>
      <c r="I1053" t="s">
        <v>4</v>
      </c>
      <c r="O1053" t="s">
        <v>12</v>
      </c>
      <c r="Q1053" t="s">
        <v>13</v>
      </c>
      <c r="AB1053" t="s">
        <v>14</v>
      </c>
      <c r="AD1053" t="s">
        <v>25</v>
      </c>
      <c r="AF1053" t="s">
        <v>30</v>
      </c>
      <c r="AG1053">
        <f>IF(ISERROR(VLOOKUP(#REF!,Usuarios[],3,FALSE)),0,VLOOKUP(#REF!,Usuarios[],3,FALSE))</f>
        <v>0</v>
      </c>
      <c r="AH1053">
        <f>IF(ISERROR(VLOOKUP(#REF!,Usuarios[],2,FALSE)),0,VLOOKUP(#REF!,Usuarios[],2,FALSE))</f>
        <v>0</v>
      </c>
      <c r="AI1053" t="str">
        <f>IF(EmocionesIniciales[[#This Row],[Date of Birth]]&gt;=2003,"Under 18", IF(EmocionesIniciales[[#This Row],[Date of Birth]]&gt;=1998,"From 18 to 23","Over 23"))</f>
        <v>Over 23</v>
      </c>
    </row>
    <row r="1054" spans="1:35" x14ac:dyDescent="0.25">
      <c r="A1054" s="1">
        <v>44326</v>
      </c>
      <c r="B1054" t="s">
        <v>4897</v>
      </c>
      <c r="C1054" t="s">
        <v>10</v>
      </c>
      <c r="P1054" t="s">
        <v>32</v>
      </c>
      <c r="R1054" t="s">
        <v>28</v>
      </c>
      <c r="AG1054">
        <f>IF(ISERROR(VLOOKUP(#REF!,Usuarios[],3,FALSE)),0,VLOOKUP(#REF!,Usuarios[],3,FALSE))</f>
        <v>0</v>
      </c>
      <c r="AH1054">
        <f>IF(ISERROR(VLOOKUP(#REF!,Usuarios[],2,FALSE)),0,VLOOKUP(#REF!,Usuarios[],2,FALSE))</f>
        <v>0</v>
      </c>
      <c r="AI1054" t="str">
        <f>IF(EmocionesIniciales[[#This Row],[Date of Birth]]&gt;=2003,"Under 18", IF(EmocionesIniciales[[#This Row],[Date of Birth]]&gt;=1998,"From 18 to 23","Over 23"))</f>
        <v>Over 23</v>
      </c>
    </row>
    <row r="1055" spans="1:35" x14ac:dyDescent="0.25">
      <c r="A1055" s="1">
        <v>44326</v>
      </c>
      <c r="B1055" t="s">
        <v>46</v>
      </c>
      <c r="I1055" t="s">
        <v>4</v>
      </c>
      <c r="AG1055">
        <f>IF(ISERROR(VLOOKUP(#REF!,Usuarios[],3,FALSE)),0,VLOOKUP(#REF!,Usuarios[],3,FALSE))</f>
        <v>0</v>
      </c>
      <c r="AH1055">
        <f>IF(ISERROR(VLOOKUP(#REF!,Usuarios[],2,FALSE)),0,VLOOKUP(#REF!,Usuarios[],2,FALSE))</f>
        <v>0</v>
      </c>
      <c r="AI1055" t="str">
        <f>IF(EmocionesIniciales[[#This Row],[Date of Birth]]&gt;=2003,"Under 18", IF(EmocionesIniciales[[#This Row],[Date of Birth]]&gt;=1998,"From 18 to 23","Over 23"))</f>
        <v>Over 23</v>
      </c>
    </row>
    <row r="1056" spans="1:35" x14ac:dyDescent="0.25">
      <c r="A1056" s="1">
        <v>44354</v>
      </c>
      <c r="B1056" t="s">
        <v>4757</v>
      </c>
      <c r="I1056" t="s">
        <v>4</v>
      </c>
      <c r="L1056" t="s">
        <v>21</v>
      </c>
      <c r="T1056" t="s">
        <v>22</v>
      </c>
      <c r="U1056" t="s">
        <v>18</v>
      </c>
      <c r="V1056" t="s">
        <v>20</v>
      </c>
      <c r="X1056" t="s">
        <v>534</v>
      </c>
      <c r="AF1056" t="s">
        <v>30</v>
      </c>
      <c r="AG1056">
        <f>IF(ISERROR(VLOOKUP(#REF!,Usuarios[],3,FALSE)),0,VLOOKUP(#REF!,Usuarios[],3,FALSE))</f>
        <v>0</v>
      </c>
      <c r="AH1056">
        <f>IF(ISERROR(VLOOKUP(#REF!,Usuarios[],2,FALSE)),0,VLOOKUP(#REF!,Usuarios[],2,FALSE))</f>
        <v>0</v>
      </c>
      <c r="AI1056" t="str">
        <f>IF(EmocionesIniciales[[#This Row],[Date of Birth]]&gt;=2003,"Under 18", IF(EmocionesIniciales[[#This Row],[Date of Birth]]&gt;=1998,"From 18 to 23","Over 23"))</f>
        <v>Over 23</v>
      </c>
    </row>
    <row r="1057" spans="1:35" x14ac:dyDescent="0.25">
      <c r="A1057" s="1">
        <v>44298</v>
      </c>
      <c r="B1057" t="s">
        <v>611</v>
      </c>
      <c r="D1057" t="s">
        <v>26</v>
      </c>
      <c r="H1057" t="s">
        <v>19</v>
      </c>
      <c r="I1057" t="s">
        <v>4</v>
      </c>
      <c r="L1057" t="s">
        <v>21</v>
      </c>
      <c r="R1057" t="s">
        <v>28</v>
      </c>
      <c r="T1057" t="s">
        <v>22</v>
      </c>
      <c r="U1057" t="s">
        <v>18</v>
      </c>
      <c r="V1057" t="s">
        <v>20</v>
      </c>
      <c r="X1057" t="s">
        <v>534</v>
      </c>
      <c r="AC1057" t="s">
        <v>536</v>
      </c>
      <c r="AF1057" t="s">
        <v>30</v>
      </c>
      <c r="AG1057">
        <f>IF(ISERROR(VLOOKUP(#REF!,Usuarios[],3,FALSE)),0,VLOOKUP(#REF!,Usuarios[],3,FALSE))</f>
        <v>0</v>
      </c>
      <c r="AH1057">
        <f>IF(ISERROR(VLOOKUP(#REF!,Usuarios[],2,FALSE)),0,VLOOKUP(#REF!,Usuarios[],2,FALSE))</f>
        <v>0</v>
      </c>
      <c r="AI1057" t="str">
        <f>IF(EmocionesIniciales[[#This Row],[Date of Birth]]&gt;=2003,"Under 18", IF(EmocionesIniciales[[#This Row],[Date of Birth]]&gt;=1998,"From 18 to 23","Over 23"))</f>
        <v>Over 23</v>
      </c>
    </row>
    <row r="1058" spans="1:35" x14ac:dyDescent="0.25">
      <c r="A1058" s="1">
        <v>44298</v>
      </c>
      <c r="B1058" t="s">
        <v>34</v>
      </c>
      <c r="E1058" t="s">
        <v>11</v>
      </c>
      <c r="AG1058">
        <f>IF(ISERROR(VLOOKUP(#REF!,Usuarios[],3,FALSE)),0,VLOOKUP(#REF!,Usuarios[],3,FALSE))</f>
        <v>0</v>
      </c>
      <c r="AH1058">
        <f>IF(ISERROR(VLOOKUP(#REF!,Usuarios[],2,FALSE)),0,VLOOKUP(#REF!,Usuarios[],2,FALSE))</f>
        <v>0</v>
      </c>
      <c r="AI1058" t="str">
        <f>IF(EmocionesIniciales[[#This Row],[Date of Birth]]&gt;=2003,"Under 18", IF(EmocionesIniciales[[#This Row],[Date of Birth]]&gt;=1998,"From 18 to 23","Over 23"))</f>
        <v>Over 23</v>
      </c>
    </row>
    <row r="1059" spans="1:35" x14ac:dyDescent="0.25">
      <c r="A1059" s="1">
        <v>44298</v>
      </c>
      <c r="B1059" t="s">
        <v>747</v>
      </c>
      <c r="D1059" t="s">
        <v>26</v>
      </c>
      <c r="E1059" t="s">
        <v>11</v>
      </c>
      <c r="N1059" t="s">
        <v>17</v>
      </c>
      <c r="AG1059">
        <f>IF(ISERROR(VLOOKUP(#REF!,Usuarios[],3,FALSE)),0,VLOOKUP(#REF!,Usuarios[],3,FALSE))</f>
        <v>0</v>
      </c>
      <c r="AH1059">
        <f>IF(ISERROR(VLOOKUP(#REF!,Usuarios[],2,FALSE)),0,VLOOKUP(#REF!,Usuarios[],2,FALSE))</f>
        <v>0</v>
      </c>
      <c r="AI1059" t="str">
        <f>IF(EmocionesIniciales[[#This Row],[Date of Birth]]&gt;=2003,"Under 18", IF(EmocionesIniciales[[#This Row],[Date of Birth]]&gt;=1998,"From 18 to 23","Over 23"))</f>
        <v>Over 23</v>
      </c>
    </row>
    <row r="1060" spans="1:35" x14ac:dyDescent="0.25">
      <c r="A1060" s="1">
        <v>44298</v>
      </c>
      <c r="B1060" t="s">
        <v>693</v>
      </c>
      <c r="E1060" t="s">
        <v>11</v>
      </c>
      <c r="N1060" t="s">
        <v>17</v>
      </c>
      <c r="Q1060" t="s">
        <v>13</v>
      </c>
      <c r="W1060" t="s">
        <v>2</v>
      </c>
      <c r="AG1060">
        <f>IF(ISERROR(VLOOKUP(#REF!,Usuarios[],3,FALSE)),0,VLOOKUP(#REF!,Usuarios[],3,FALSE))</f>
        <v>0</v>
      </c>
      <c r="AH1060">
        <f>IF(ISERROR(VLOOKUP(#REF!,Usuarios[],2,FALSE)),0,VLOOKUP(#REF!,Usuarios[],2,FALSE))</f>
        <v>0</v>
      </c>
      <c r="AI1060" t="str">
        <f>IF(EmocionesIniciales[[#This Row],[Date of Birth]]&gt;=2003,"Under 18", IF(EmocionesIniciales[[#This Row],[Date of Birth]]&gt;=1998,"From 18 to 23","Over 23"))</f>
        <v>Over 23</v>
      </c>
    </row>
    <row r="1061" spans="1:35" x14ac:dyDescent="0.25">
      <c r="A1061" s="1">
        <v>44298</v>
      </c>
      <c r="B1061" t="s">
        <v>702</v>
      </c>
      <c r="E1061" t="s">
        <v>11</v>
      </c>
      <c r="M1061" t="s">
        <v>15</v>
      </c>
      <c r="N1061" t="s">
        <v>17</v>
      </c>
      <c r="Q1061" t="s">
        <v>13</v>
      </c>
      <c r="R1061" t="s">
        <v>28</v>
      </c>
      <c r="W1061" t="s">
        <v>2</v>
      </c>
      <c r="AG1061">
        <f>IF(ISERROR(VLOOKUP(#REF!,Usuarios[],3,FALSE)),0,VLOOKUP(#REF!,Usuarios[],3,FALSE))</f>
        <v>0</v>
      </c>
      <c r="AH1061">
        <f>IF(ISERROR(VLOOKUP(#REF!,Usuarios[],2,FALSE)),0,VLOOKUP(#REF!,Usuarios[],2,FALSE))</f>
        <v>0</v>
      </c>
      <c r="AI1061" t="str">
        <f>IF(EmocionesIniciales[[#This Row],[Date of Birth]]&gt;=2003,"Under 18", IF(EmocionesIniciales[[#This Row],[Date of Birth]]&gt;=1998,"From 18 to 23","Over 23"))</f>
        <v>Over 23</v>
      </c>
    </row>
    <row r="1062" spans="1:35" x14ac:dyDescent="0.25">
      <c r="A1062" s="1">
        <v>44298</v>
      </c>
      <c r="B1062" t="s">
        <v>39</v>
      </c>
      <c r="E1062" t="s">
        <v>11</v>
      </c>
      <c r="N1062" t="s">
        <v>17</v>
      </c>
      <c r="AG1062">
        <f>IF(ISERROR(VLOOKUP(#REF!,Usuarios[],3,FALSE)),0,VLOOKUP(#REF!,Usuarios[],3,FALSE))</f>
        <v>0</v>
      </c>
      <c r="AH1062">
        <f>IF(ISERROR(VLOOKUP(#REF!,Usuarios[],2,FALSE)),0,VLOOKUP(#REF!,Usuarios[],2,FALSE))</f>
        <v>0</v>
      </c>
      <c r="AI1062" t="str">
        <f>IF(EmocionesIniciales[[#This Row],[Date of Birth]]&gt;=2003,"Under 18", IF(EmocionesIniciales[[#This Row],[Date of Birth]]&gt;=1998,"From 18 to 23","Over 23"))</f>
        <v>Over 23</v>
      </c>
    </row>
    <row r="1063" spans="1:35" x14ac:dyDescent="0.25">
      <c r="A1063" s="1">
        <v>44298</v>
      </c>
      <c r="B1063" t="s">
        <v>734</v>
      </c>
      <c r="E1063" t="s">
        <v>11</v>
      </c>
      <c r="J1063" t="s">
        <v>31</v>
      </c>
      <c r="N1063" t="s">
        <v>17</v>
      </c>
      <c r="P1063" t="s">
        <v>32</v>
      </c>
      <c r="V1063" t="s">
        <v>20</v>
      </c>
      <c r="AG1063">
        <f>IF(ISERROR(VLOOKUP(#REF!,Usuarios[],3,FALSE)),0,VLOOKUP(#REF!,Usuarios[],3,FALSE))</f>
        <v>0</v>
      </c>
      <c r="AH1063">
        <f>IF(ISERROR(VLOOKUP(#REF!,Usuarios[],2,FALSE)),0,VLOOKUP(#REF!,Usuarios[],2,FALSE))</f>
        <v>0</v>
      </c>
      <c r="AI1063" t="str">
        <f>IF(EmocionesIniciales[[#This Row],[Date of Birth]]&gt;=2003,"Under 18", IF(EmocionesIniciales[[#This Row],[Date of Birth]]&gt;=1998,"From 18 to 23","Over 23"))</f>
        <v>Over 23</v>
      </c>
    </row>
    <row r="1064" spans="1:35" x14ac:dyDescent="0.25">
      <c r="A1064" s="1">
        <v>44298</v>
      </c>
      <c r="B1064" t="s">
        <v>715</v>
      </c>
      <c r="D1064" t="s">
        <v>26</v>
      </c>
      <c r="E1064" t="s">
        <v>11</v>
      </c>
      <c r="F1064" t="s">
        <v>16</v>
      </c>
      <c r="J1064" t="s">
        <v>31</v>
      </c>
      <c r="K1064" t="s">
        <v>23</v>
      </c>
      <c r="M1064" t="s">
        <v>15</v>
      </c>
      <c r="N1064" t="s">
        <v>17</v>
      </c>
      <c r="P1064" t="s">
        <v>32</v>
      </c>
      <c r="Q1064" t="s">
        <v>13</v>
      </c>
      <c r="R1064" t="s">
        <v>28</v>
      </c>
      <c r="S1064" t="s">
        <v>1</v>
      </c>
      <c r="W1064" t="s">
        <v>2</v>
      </c>
      <c r="Y1064" t="s">
        <v>0</v>
      </c>
      <c r="Z1064" t="s">
        <v>24</v>
      </c>
      <c r="AA1064" t="s">
        <v>535</v>
      </c>
      <c r="AC1064" t="s">
        <v>536</v>
      </c>
      <c r="AG1064">
        <f>IF(ISERROR(VLOOKUP(#REF!,Usuarios[],3,FALSE)),0,VLOOKUP(#REF!,Usuarios[],3,FALSE))</f>
        <v>0</v>
      </c>
      <c r="AH1064">
        <f>IF(ISERROR(VLOOKUP(#REF!,Usuarios[],2,FALSE)),0,VLOOKUP(#REF!,Usuarios[],2,FALSE))</f>
        <v>0</v>
      </c>
      <c r="AI1064" t="str">
        <f>IF(EmocionesIniciales[[#This Row],[Date of Birth]]&gt;=2003,"Under 18", IF(EmocionesIniciales[[#This Row],[Date of Birth]]&gt;=1998,"From 18 to 23","Over 23"))</f>
        <v>Over 23</v>
      </c>
    </row>
    <row r="1065" spans="1:35" x14ac:dyDescent="0.25">
      <c r="A1065" s="1">
        <v>44298</v>
      </c>
      <c r="B1065" t="s">
        <v>728</v>
      </c>
      <c r="F1065" t="s">
        <v>16</v>
      </c>
      <c r="G1065" t="s">
        <v>29</v>
      </c>
      <c r="H1065" t="s">
        <v>19</v>
      </c>
      <c r="I1065" t="s">
        <v>4</v>
      </c>
      <c r="J1065" t="s">
        <v>31</v>
      </c>
      <c r="L1065" t="s">
        <v>21</v>
      </c>
      <c r="N1065" t="s">
        <v>17</v>
      </c>
      <c r="S1065" t="s">
        <v>1</v>
      </c>
      <c r="T1065" t="s">
        <v>22</v>
      </c>
      <c r="U1065" t="s">
        <v>18</v>
      </c>
      <c r="V1065" t="s">
        <v>20</v>
      </c>
      <c r="Y1065" t="s">
        <v>0</v>
      </c>
      <c r="Z1065" t="s">
        <v>24</v>
      </c>
      <c r="AA1065" t="s">
        <v>535</v>
      </c>
      <c r="AB1065" t="s">
        <v>14</v>
      </c>
      <c r="AF1065" t="s">
        <v>30</v>
      </c>
      <c r="AG1065">
        <f>IF(ISERROR(VLOOKUP(#REF!,Usuarios[],3,FALSE)),0,VLOOKUP(#REF!,Usuarios[],3,FALSE))</f>
        <v>0</v>
      </c>
      <c r="AH1065">
        <f>IF(ISERROR(VLOOKUP(#REF!,Usuarios[],2,FALSE)),0,VLOOKUP(#REF!,Usuarios[],2,FALSE))</f>
        <v>0</v>
      </c>
      <c r="AI1065" t="str">
        <f>IF(EmocionesIniciales[[#This Row],[Date of Birth]]&gt;=2003,"Under 18", IF(EmocionesIniciales[[#This Row],[Date of Birth]]&gt;=1998,"From 18 to 23","Over 23"))</f>
        <v>Over 23</v>
      </c>
    </row>
    <row r="1066" spans="1:35" x14ac:dyDescent="0.25">
      <c r="A1066" s="1">
        <v>44298</v>
      </c>
      <c r="B1066" t="s">
        <v>818</v>
      </c>
      <c r="D1066" t="s">
        <v>26</v>
      </c>
      <c r="E1066" t="s">
        <v>11</v>
      </c>
      <c r="J1066" t="s">
        <v>31</v>
      </c>
      <c r="K1066" t="s">
        <v>23</v>
      </c>
      <c r="M1066" t="s">
        <v>15</v>
      </c>
      <c r="N1066" t="s">
        <v>17</v>
      </c>
      <c r="R1066" t="s">
        <v>28</v>
      </c>
      <c r="S1066" t="s">
        <v>1</v>
      </c>
      <c r="V1066" t="s">
        <v>20</v>
      </c>
      <c r="W1066" t="s">
        <v>2</v>
      </c>
      <c r="Z1066" t="s">
        <v>24</v>
      </c>
      <c r="AG1066">
        <f>IF(ISERROR(VLOOKUP(#REF!,Usuarios[],3,FALSE)),0,VLOOKUP(#REF!,Usuarios[],3,FALSE))</f>
        <v>0</v>
      </c>
      <c r="AH1066">
        <f>IF(ISERROR(VLOOKUP(#REF!,Usuarios[],2,FALSE)),0,VLOOKUP(#REF!,Usuarios[],2,FALSE))</f>
        <v>0</v>
      </c>
      <c r="AI1066" t="str">
        <f>IF(EmocionesIniciales[[#This Row],[Date of Birth]]&gt;=2003,"Under 18", IF(EmocionesIniciales[[#This Row],[Date of Birth]]&gt;=1998,"From 18 to 23","Over 23"))</f>
        <v>Over 23</v>
      </c>
    </row>
    <row r="1067" spans="1:35" x14ac:dyDescent="0.25">
      <c r="A1067" s="1">
        <v>44298</v>
      </c>
      <c r="B1067" t="s">
        <v>698</v>
      </c>
      <c r="E1067" t="s">
        <v>11</v>
      </c>
      <c r="N1067" t="s">
        <v>17</v>
      </c>
      <c r="P1067" t="s">
        <v>32</v>
      </c>
      <c r="Y1067" t="s">
        <v>0</v>
      </c>
      <c r="AG1067">
        <f>IF(ISERROR(VLOOKUP(#REF!,Usuarios[],3,FALSE)),0,VLOOKUP(#REF!,Usuarios[],3,FALSE))</f>
        <v>0</v>
      </c>
      <c r="AH1067">
        <f>IF(ISERROR(VLOOKUP(#REF!,Usuarios[],2,FALSE)),0,VLOOKUP(#REF!,Usuarios[],2,FALSE))</f>
        <v>0</v>
      </c>
      <c r="AI1067" t="str">
        <f>IF(EmocionesIniciales[[#This Row],[Date of Birth]]&gt;=2003,"Under 18", IF(EmocionesIniciales[[#This Row],[Date of Birth]]&gt;=1998,"From 18 to 23","Over 23"))</f>
        <v>Over 23</v>
      </c>
    </row>
    <row r="1068" spans="1:35" x14ac:dyDescent="0.25">
      <c r="A1068" s="1">
        <v>44298</v>
      </c>
      <c r="B1068" t="s">
        <v>755</v>
      </c>
      <c r="D1068" t="s">
        <v>26</v>
      </c>
      <c r="N1068" t="s">
        <v>17</v>
      </c>
      <c r="S1068" t="s">
        <v>1</v>
      </c>
      <c r="AG1068">
        <f>IF(ISERROR(VLOOKUP(#REF!,Usuarios[],3,FALSE)),0,VLOOKUP(#REF!,Usuarios[],3,FALSE))</f>
        <v>0</v>
      </c>
      <c r="AH1068">
        <f>IF(ISERROR(VLOOKUP(#REF!,Usuarios[],2,FALSE)),0,VLOOKUP(#REF!,Usuarios[],2,FALSE))</f>
        <v>0</v>
      </c>
      <c r="AI1068" t="str">
        <f>IF(EmocionesIniciales[[#This Row],[Date of Birth]]&gt;=2003,"Under 18", IF(EmocionesIniciales[[#This Row],[Date of Birth]]&gt;=1998,"From 18 to 23","Over 23"))</f>
        <v>Over 23</v>
      </c>
    </row>
    <row r="1069" spans="1:35" x14ac:dyDescent="0.25">
      <c r="A1069" s="1">
        <v>44298</v>
      </c>
      <c r="B1069" t="s">
        <v>624</v>
      </c>
      <c r="E1069" t="s">
        <v>11</v>
      </c>
      <c r="N1069" t="s">
        <v>17</v>
      </c>
      <c r="S1069" t="s">
        <v>1</v>
      </c>
      <c r="AG1069">
        <f>IF(ISERROR(VLOOKUP(#REF!,Usuarios[],3,FALSE)),0,VLOOKUP(#REF!,Usuarios[],3,FALSE))</f>
        <v>0</v>
      </c>
      <c r="AH1069">
        <f>IF(ISERROR(VLOOKUP(#REF!,Usuarios[],2,FALSE)),0,VLOOKUP(#REF!,Usuarios[],2,FALSE))</f>
        <v>0</v>
      </c>
      <c r="AI1069" t="str">
        <f>IF(EmocionesIniciales[[#This Row],[Date of Birth]]&gt;=2003,"Under 18", IF(EmocionesIniciales[[#This Row],[Date of Birth]]&gt;=1998,"From 18 to 23","Over 23"))</f>
        <v>Over 23</v>
      </c>
    </row>
    <row r="1070" spans="1:35" x14ac:dyDescent="0.25">
      <c r="A1070" s="1">
        <v>44298</v>
      </c>
      <c r="B1070" t="s">
        <v>726</v>
      </c>
      <c r="D1070" t="s">
        <v>26</v>
      </c>
      <c r="N1070" t="s">
        <v>17</v>
      </c>
      <c r="O1070" t="s">
        <v>12</v>
      </c>
      <c r="V1070" t="s">
        <v>20</v>
      </c>
      <c r="X1070" t="s">
        <v>534</v>
      </c>
      <c r="AG1070">
        <f>IF(ISERROR(VLOOKUP(#REF!,Usuarios[],3,FALSE)),0,VLOOKUP(#REF!,Usuarios[],3,FALSE))</f>
        <v>0</v>
      </c>
      <c r="AH1070">
        <f>IF(ISERROR(VLOOKUP(#REF!,Usuarios[],2,FALSE)),0,VLOOKUP(#REF!,Usuarios[],2,FALSE))</f>
        <v>0</v>
      </c>
      <c r="AI1070" t="str">
        <f>IF(EmocionesIniciales[[#This Row],[Date of Birth]]&gt;=2003,"Under 18", IF(EmocionesIniciales[[#This Row],[Date of Birth]]&gt;=1998,"From 18 to 23","Over 23"))</f>
        <v>Over 23</v>
      </c>
    </row>
    <row r="1071" spans="1:35" x14ac:dyDescent="0.25">
      <c r="A1071" s="1">
        <v>44298</v>
      </c>
      <c r="B1071" t="s">
        <v>552</v>
      </c>
      <c r="D1071" t="s">
        <v>26</v>
      </c>
      <c r="E1071" t="s">
        <v>11</v>
      </c>
      <c r="M1071" t="s">
        <v>15</v>
      </c>
      <c r="N1071" t="s">
        <v>17</v>
      </c>
      <c r="O1071" t="s">
        <v>12</v>
      </c>
      <c r="P1071" t="s">
        <v>32</v>
      </c>
      <c r="Y1071" t="s">
        <v>0</v>
      </c>
      <c r="AG1071">
        <f>IF(ISERROR(VLOOKUP(#REF!,Usuarios[],3,FALSE)),0,VLOOKUP(#REF!,Usuarios[],3,FALSE))</f>
        <v>0</v>
      </c>
      <c r="AH1071">
        <f>IF(ISERROR(VLOOKUP(#REF!,Usuarios[],2,FALSE)),0,VLOOKUP(#REF!,Usuarios[],2,FALSE))</f>
        <v>0</v>
      </c>
      <c r="AI1071" t="str">
        <f>IF(EmocionesIniciales[[#This Row],[Date of Birth]]&gt;=2003,"Under 18", IF(EmocionesIniciales[[#This Row],[Date of Birth]]&gt;=1998,"From 18 to 23","Over 23"))</f>
        <v>Over 23</v>
      </c>
    </row>
    <row r="1072" spans="1:35" x14ac:dyDescent="0.25">
      <c r="A1072" s="1">
        <v>44298</v>
      </c>
      <c r="B1072" t="s">
        <v>550</v>
      </c>
      <c r="D1072" t="s">
        <v>26</v>
      </c>
      <c r="E1072" t="s">
        <v>11</v>
      </c>
      <c r="F1072" t="s">
        <v>16</v>
      </c>
      <c r="M1072" t="s">
        <v>15</v>
      </c>
      <c r="N1072" t="s">
        <v>17</v>
      </c>
      <c r="O1072" t="s">
        <v>12</v>
      </c>
      <c r="Y1072" t="s">
        <v>0</v>
      </c>
      <c r="Z1072" t="s">
        <v>24</v>
      </c>
      <c r="AA1072" t="s">
        <v>535</v>
      </c>
      <c r="AG1072">
        <f>IF(ISERROR(VLOOKUP(#REF!,Usuarios[],3,FALSE)),0,VLOOKUP(#REF!,Usuarios[],3,FALSE))</f>
        <v>0</v>
      </c>
      <c r="AH1072">
        <f>IF(ISERROR(VLOOKUP(#REF!,Usuarios[],2,FALSE)),0,VLOOKUP(#REF!,Usuarios[],2,FALSE))</f>
        <v>0</v>
      </c>
      <c r="AI1072" t="str">
        <f>IF(EmocionesIniciales[[#This Row],[Date of Birth]]&gt;=2003,"Under 18", IF(EmocionesIniciales[[#This Row],[Date of Birth]]&gt;=1998,"From 18 to 23","Over 23"))</f>
        <v>Over 23</v>
      </c>
    </row>
    <row r="1073" spans="1:35" x14ac:dyDescent="0.25">
      <c r="A1073" s="1">
        <v>44298</v>
      </c>
      <c r="B1073" t="s">
        <v>551</v>
      </c>
      <c r="D1073" t="s">
        <v>26</v>
      </c>
      <c r="E1073" t="s">
        <v>11</v>
      </c>
      <c r="M1073" t="s">
        <v>15</v>
      </c>
      <c r="N1073" t="s">
        <v>17</v>
      </c>
      <c r="O1073" t="s">
        <v>12</v>
      </c>
      <c r="Y1073" t="s">
        <v>0</v>
      </c>
      <c r="Z1073" t="s">
        <v>24</v>
      </c>
      <c r="AG1073">
        <f>IF(ISERROR(VLOOKUP(#REF!,Usuarios[],3,FALSE)),0,VLOOKUP(#REF!,Usuarios[],3,FALSE))</f>
        <v>0</v>
      </c>
      <c r="AH1073">
        <f>IF(ISERROR(VLOOKUP(#REF!,Usuarios[],2,FALSE)),0,VLOOKUP(#REF!,Usuarios[],2,FALSE))</f>
        <v>0</v>
      </c>
      <c r="AI1073" t="str">
        <f>IF(EmocionesIniciales[[#This Row],[Date of Birth]]&gt;=2003,"Under 18", IF(EmocionesIniciales[[#This Row],[Date of Birth]]&gt;=1998,"From 18 to 23","Over 23"))</f>
        <v>Over 23</v>
      </c>
    </row>
    <row r="1074" spans="1:35" x14ac:dyDescent="0.25">
      <c r="A1074" s="1">
        <v>44298</v>
      </c>
      <c r="B1074" t="s">
        <v>769</v>
      </c>
      <c r="E1074" t="s">
        <v>11</v>
      </c>
      <c r="F1074" t="s">
        <v>16</v>
      </c>
      <c r="M1074" t="s">
        <v>15</v>
      </c>
      <c r="N1074" t="s">
        <v>17</v>
      </c>
      <c r="O1074" t="s">
        <v>12</v>
      </c>
      <c r="P1074" t="s">
        <v>32</v>
      </c>
      <c r="Q1074" t="s">
        <v>13</v>
      </c>
      <c r="R1074" t="s">
        <v>28</v>
      </c>
      <c r="S1074" t="s">
        <v>1</v>
      </c>
      <c r="U1074" t="s">
        <v>18</v>
      </c>
      <c r="V1074" t="s">
        <v>20</v>
      </c>
      <c r="W1074" t="s">
        <v>2</v>
      </c>
      <c r="X1074" t="s">
        <v>534</v>
      </c>
      <c r="AC1074" t="s">
        <v>536</v>
      </c>
      <c r="AD1074" t="s">
        <v>25</v>
      </c>
      <c r="AG1074">
        <f>IF(ISERROR(VLOOKUP(#REF!,Usuarios[],3,FALSE)),0,VLOOKUP(#REF!,Usuarios[],3,FALSE))</f>
        <v>0</v>
      </c>
      <c r="AH1074">
        <f>IF(ISERROR(VLOOKUP(#REF!,Usuarios[],2,FALSE)),0,VLOOKUP(#REF!,Usuarios[],2,FALSE))</f>
        <v>0</v>
      </c>
      <c r="AI1074" t="str">
        <f>IF(EmocionesIniciales[[#This Row],[Date of Birth]]&gt;=2003,"Under 18", IF(EmocionesIniciales[[#This Row],[Date of Birth]]&gt;=1998,"From 18 to 23","Over 23"))</f>
        <v>Over 23</v>
      </c>
    </row>
    <row r="1075" spans="1:35" x14ac:dyDescent="0.25">
      <c r="A1075" s="1">
        <v>44298</v>
      </c>
      <c r="B1075" t="s">
        <v>540</v>
      </c>
      <c r="N1075" t="s">
        <v>17</v>
      </c>
      <c r="O1075" t="s">
        <v>12</v>
      </c>
      <c r="P1075" t="s">
        <v>32</v>
      </c>
      <c r="AG1075">
        <f>IF(ISERROR(VLOOKUP(#REF!,Usuarios[],3,FALSE)),0,VLOOKUP(#REF!,Usuarios[],3,FALSE))</f>
        <v>0</v>
      </c>
      <c r="AH1075">
        <f>IF(ISERROR(VLOOKUP(#REF!,Usuarios[],2,FALSE)),0,VLOOKUP(#REF!,Usuarios[],2,FALSE))</f>
        <v>0</v>
      </c>
      <c r="AI1075" t="str">
        <f>IF(EmocionesIniciales[[#This Row],[Date of Birth]]&gt;=2003,"Under 18", IF(EmocionesIniciales[[#This Row],[Date of Birth]]&gt;=1998,"From 18 to 23","Over 23"))</f>
        <v>Over 23</v>
      </c>
    </row>
    <row r="1076" spans="1:35" x14ac:dyDescent="0.25">
      <c r="A1076" s="1">
        <v>44298</v>
      </c>
      <c r="B1076" t="s">
        <v>578</v>
      </c>
      <c r="F1076" t="s">
        <v>16</v>
      </c>
      <c r="Q1076" t="s">
        <v>13</v>
      </c>
      <c r="AG1076">
        <f>IF(ISERROR(VLOOKUP(#REF!,Usuarios[],3,FALSE)),0,VLOOKUP(#REF!,Usuarios[],3,FALSE))</f>
        <v>0</v>
      </c>
      <c r="AH1076">
        <f>IF(ISERROR(VLOOKUP(#REF!,Usuarios[],2,FALSE)),0,VLOOKUP(#REF!,Usuarios[],2,FALSE))</f>
        <v>0</v>
      </c>
      <c r="AI1076" t="str">
        <f>IF(EmocionesIniciales[[#This Row],[Date of Birth]]&gt;=2003,"Under 18", IF(EmocionesIniciales[[#This Row],[Date of Birth]]&gt;=1998,"From 18 to 23","Over 23"))</f>
        <v>Over 23</v>
      </c>
    </row>
    <row r="1077" spans="1:35" x14ac:dyDescent="0.25">
      <c r="A1077" s="1">
        <v>44298</v>
      </c>
      <c r="B1077" t="s">
        <v>621</v>
      </c>
      <c r="E1077" t="s">
        <v>11</v>
      </c>
      <c r="M1077" t="s">
        <v>15</v>
      </c>
      <c r="Q1077" t="s">
        <v>13</v>
      </c>
      <c r="R1077" t="s">
        <v>28</v>
      </c>
      <c r="S1077" t="s">
        <v>1</v>
      </c>
      <c r="V1077" t="s">
        <v>20</v>
      </c>
      <c r="Z1077" t="s">
        <v>24</v>
      </c>
      <c r="AG1077">
        <f>IF(ISERROR(VLOOKUP(#REF!,Usuarios[],3,FALSE)),0,VLOOKUP(#REF!,Usuarios[],3,FALSE))</f>
        <v>0</v>
      </c>
      <c r="AH1077">
        <f>IF(ISERROR(VLOOKUP(#REF!,Usuarios[],2,FALSE)),0,VLOOKUP(#REF!,Usuarios[],2,FALSE))</f>
        <v>0</v>
      </c>
      <c r="AI1077" t="str">
        <f>IF(EmocionesIniciales[[#This Row],[Date of Birth]]&gt;=2003,"Under 18", IF(EmocionesIniciales[[#This Row],[Date of Birth]]&gt;=1998,"From 18 to 23","Over 23"))</f>
        <v>Over 23</v>
      </c>
    </row>
    <row r="1078" spans="1:35" x14ac:dyDescent="0.25">
      <c r="A1078" s="1">
        <v>44298</v>
      </c>
      <c r="B1078" t="s">
        <v>752</v>
      </c>
      <c r="E1078" t="s">
        <v>11</v>
      </c>
      <c r="F1078" t="s">
        <v>16</v>
      </c>
      <c r="I1078" t="s">
        <v>4</v>
      </c>
      <c r="M1078" t="s">
        <v>15</v>
      </c>
      <c r="O1078" t="s">
        <v>12</v>
      </c>
      <c r="Q1078" t="s">
        <v>13</v>
      </c>
      <c r="S1078" t="s">
        <v>1</v>
      </c>
      <c r="U1078" t="s">
        <v>18</v>
      </c>
      <c r="V1078" t="s">
        <v>20</v>
      </c>
      <c r="W1078" t="s">
        <v>2</v>
      </c>
      <c r="X1078" t="s">
        <v>534</v>
      </c>
      <c r="Y1078" t="s">
        <v>0</v>
      </c>
      <c r="AA1078" t="s">
        <v>535</v>
      </c>
      <c r="AB1078" t="s">
        <v>14</v>
      </c>
      <c r="AC1078" t="s">
        <v>536</v>
      </c>
      <c r="AG1078">
        <f>IF(ISERROR(VLOOKUP(#REF!,Usuarios[],3,FALSE)),0,VLOOKUP(#REF!,Usuarios[],3,FALSE))</f>
        <v>0</v>
      </c>
      <c r="AH1078">
        <f>IF(ISERROR(VLOOKUP(#REF!,Usuarios[],2,FALSE)),0,VLOOKUP(#REF!,Usuarios[],2,FALSE))</f>
        <v>0</v>
      </c>
      <c r="AI1078" t="str">
        <f>IF(EmocionesIniciales[[#This Row],[Date of Birth]]&gt;=2003,"Under 18", IF(EmocionesIniciales[[#This Row],[Date of Birth]]&gt;=1998,"From 18 to 23","Over 23"))</f>
        <v>Over 23</v>
      </c>
    </row>
    <row r="1079" spans="1:35" x14ac:dyDescent="0.25">
      <c r="A1079" s="1">
        <v>44298</v>
      </c>
      <c r="B1079" t="s">
        <v>757</v>
      </c>
      <c r="L1079" t="s">
        <v>21</v>
      </c>
      <c r="V1079" t="s">
        <v>20</v>
      </c>
      <c r="AD1079" t="s">
        <v>25</v>
      </c>
      <c r="AG1079">
        <f>IF(ISERROR(VLOOKUP(#REF!,Usuarios[],3,FALSE)),0,VLOOKUP(#REF!,Usuarios[],3,FALSE))</f>
        <v>0</v>
      </c>
      <c r="AH1079">
        <f>IF(ISERROR(VLOOKUP(#REF!,Usuarios[],2,FALSE)),0,VLOOKUP(#REF!,Usuarios[],2,FALSE))</f>
        <v>0</v>
      </c>
      <c r="AI1079" t="str">
        <f>IF(EmocionesIniciales[[#This Row],[Date of Birth]]&gt;=2003,"Under 18", IF(EmocionesIniciales[[#This Row],[Date of Birth]]&gt;=1998,"From 18 to 23","Over 23"))</f>
        <v>Over 23</v>
      </c>
    </row>
    <row r="1080" spans="1:35" x14ac:dyDescent="0.25">
      <c r="A1080" s="1">
        <v>44298</v>
      </c>
      <c r="B1080" t="s">
        <v>33</v>
      </c>
      <c r="C1080" t="s">
        <v>10</v>
      </c>
      <c r="AG1080">
        <f>IF(ISERROR(VLOOKUP(#REF!,Usuarios[],3,FALSE)),0,VLOOKUP(#REF!,Usuarios[],3,FALSE))</f>
        <v>0</v>
      </c>
      <c r="AH1080">
        <f>IF(ISERROR(VLOOKUP(#REF!,Usuarios[],2,FALSE)),0,VLOOKUP(#REF!,Usuarios[],2,FALSE))</f>
        <v>0</v>
      </c>
      <c r="AI1080" t="str">
        <f>IF(EmocionesIniciales[[#This Row],[Date of Birth]]&gt;=2003,"Under 18", IF(EmocionesIniciales[[#This Row],[Date of Birth]]&gt;=1998,"From 18 to 23","Over 23"))</f>
        <v>Over 23</v>
      </c>
    </row>
    <row r="1081" spans="1:35" x14ac:dyDescent="0.25">
      <c r="A1081" s="1">
        <v>44298</v>
      </c>
      <c r="B1081" t="s">
        <v>538</v>
      </c>
      <c r="C1081" t="s">
        <v>10</v>
      </c>
      <c r="D1081" t="s">
        <v>26</v>
      </c>
      <c r="E1081" t="s">
        <v>11</v>
      </c>
      <c r="F1081" t="s">
        <v>16</v>
      </c>
      <c r="G1081" t="s">
        <v>29</v>
      </c>
      <c r="AG1081">
        <f>IF(ISERROR(VLOOKUP(#REF!,Usuarios[],3,FALSE)),0,VLOOKUP(#REF!,Usuarios[],3,FALSE))</f>
        <v>0</v>
      </c>
      <c r="AH1081">
        <f>IF(ISERROR(VLOOKUP(#REF!,Usuarios[],2,FALSE)),0,VLOOKUP(#REF!,Usuarios[],2,FALSE))</f>
        <v>0</v>
      </c>
      <c r="AI1081" t="str">
        <f>IF(EmocionesIniciales[[#This Row],[Date of Birth]]&gt;=2003,"Under 18", IF(EmocionesIniciales[[#This Row],[Date of Birth]]&gt;=1998,"From 18 to 23","Over 23"))</f>
        <v>Over 23</v>
      </c>
    </row>
    <row r="1082" spans="1:35" x14ac:dyDescent="0.25">
      <c r="A1082" s="1">
        <v>44298</v>
      </c>
      <c r="B1082" t="s">
        <v>628</v>
      </c>
      <c r="C1082" t="s">
        <v>10</v>
      </c>
      <c r="D1082" t="s">
        <v>26</v>
      </c>
      <c r="H1082" t="s">
        <v>19</v>
      </c>
      <c r="I1082" t="s">
        <v>4</v>
      </c>
      <c r="L1082" t="s">
        <v>21</v>
      </c>
      <c r="T1082" t="s">
        <v>22</v>
      </c>
      <c r="U1082" t="s">
        <v>18</v>
      </c>
      <c r="V1082" t="s">
        <v>20</v>
      </c>
      <c r="X1082" t="s">
        <v>534</v>
      </c>
      <c r="AB1082" t="s">
        <v>14</v>
      </c>
      <c r="AE1082" t="s">
        <v>27</v>
      </c>
      <c r="AF1082" t="s">
        <v>30</v>
      </c>
      <c r="AG1082">
        <f>IF(ISERROR(VLOOKUP(#REF!,Usuarios[],3,FALSE)),0,VLOOKUP(#REF!,Usuarios[],3,FALSE))</f>
        <v>0</v>
      </c>
      <c r="AH1082">
        <f>IF(ISERROR(VLOOKUP(#REF!,Usuarios[],2,FALSE)),0,VLOOKUP(#REF!,Usuarios[],2,FALSE))</f>
        <v>0</v>
      </c>
      <c r="AI1082" t="str">
        <f>IF(EmocionesIniciales[[#This Row],[Date of Birth]]&gt;=2003,"Under 18", IF(EmocionesIniciales[[#This Row],[Date of Birth]]&gt;=1998,"From 18 to 23","Over 23"))</f>
        <v>Over 23</v>
      </c>
    </row>
    <row r="1083" spans="1:35" x14ac:dyDescent="0.25">
      <c r="A1083" s="1">
        <v>44298</v>
      </c>
      <c r="B1083" t="s">
        <v>674</v>
      </c>
      <c r="C1083" t="s">
        <v>10</v>
      </c>
      <c r="E1083" t="s">
        <v>11</v>
      </c>
      <c r="M1083" t="s">
        <v>15</v>
      </c>
      <c r="W1083" t="s">
        <v>2</v>
      </c>
      <c r="AG1083">
        <f>IF(ISERROR(VLOOKUP(#REF!,Usuarios[],3,FALSE)),0,VLOOKUP(#REF!,Usuarios[],3,FALSE))</f>
        <v>0</v>
      </c>
      <c r="AH1083">
        <f>IF(ISERROR(VLOOKUP(#REF!,Usuarios[],2,FALSE)),0,VLOOKUP(#REF!,Usuarios[],2,FALSE))</f>
        <v>0</v>
      </c>
      <c r="AI1083" t="str">
        <f>IF(EmocionesIniciales[[#This Row],[Date of Birth]]&gt;=2003,"Under 18", IF(EmocionesIniciales[[#This Row],[Date of Birth]]&gt;=1998,"From 18 to 23","Over 23"))</f>
        <v>Over 23</v>
      </c>
    </row>
    <row r="1084" spans="1:35" x14ac:dyDescent="0.25">
      <c r="A1084" s="1">
        <v>44298</v>
      </c>
      <c r="B1084" t="s">
        <v>673</v>
      </c>
      <c r="C1084" t="s">
        <v>10</v>
      </c>
      <c r="E1084" t="s">
        <v>11</v>
      </c>
      <c r="M1084" t="s">
        <v>15</v>
      </c>
      <c r="W1084" t="s">
        <v>2</v>
      </c>
      <c r="AC1084" t="s">
        <v>536</v>
      </c>
      <c r="AG1084">
        <f>IF(ISERROR(VLOOKUP(#REF!,Usuarios[],3,FALSE)),0,VLOOKUP(#REF!,Usuarios[],3,FALSE))</f>
        <v>0</v>
      </c>
      <c r="AH1084">
        <f>IF(ISERROR(VLOOKUP(#REF!,Usuarios[],2,FALSE)),0,VLOOKUP(#REF!,Usuarios[],2,FALSE))</f>
        <v>0</v>
      </c>
      <c r="AI1084" t="str">
        <f>IF(EmocionesIniciales[[#This Row],[Date of Birth]]&gt;=2003,"Under 18", IF(EmocionesIniciales[[#This Row],[Date of Birth]]&gt;=1998,"From 18 to 23","Over 23"))</f>
        <v>Over 23</v>
      </c>
    </row>
    <row r="1085" spans="1:35" x14ac:dyDescent="0.25">
      <c r="A1085" s="1">
        <v>44298</v>
      </c>
      <c r="B1085" t="s">
        <v>672</v>
      </c>
      <c r="C1085" t="s">
        <v>10</v>
      </c>
      <c r="E1085" t="s">
        <v>11</v>
      </c>
      <c r="M1085" t="s">
        <v>15</v>
      </c>
      <c r="R1085" t="s">
        <v>28</v>
      </c>
      <c r="W1085" t="s">
        <v>2</v>
      </c>
      <c r="AG1085">
        <f>IF(ISERROR(VLOOKUP(#REF!,Usuarios[],3,FALSE)),0,VLOOKUP(#REF!,Usuarios[],3,FALSE))</f>
        <v>0</v>
      </c>
      <c r="AH1085">
        <f>IF(ISERROR(VLOOKUP(#REF!,Usuarios[],2,FALSE)),0,VLOOKUP(#REF!,Usuarios[],2,FALSE))</f>
        <v>0</v>
      </c>
      <c r="AI1085" t="str">
        <f>IF(EmocionesIniciales[[#This Row],[Date of Birth]]&gt;=2003,"Under 18", IF(EmocionesIniciales[[#This Row],[Date of Birth]]&gt;=1998,"From 18 to 23","Over 23"))</f>
        <v>Over 23</v>
      </c>
    </row>
    <row r="1086" spans="1:35" x14ac:dyDescent="0.25">
      <c r="A1086" s="1">
        <v>44298</v>
      </c>
      <c r="B1086" t="s">
        <v>686</v>
      </c>
      <c r="C1086" t="s">
        <v>10</v>
      </c>
      <c r="E1086" t="s">
        <v>11</v>
      </c>
      <c r="J1086" t="s">
        <v>31</v>
      </c>
      <c r="M1086" t="s">
        <v>15</v>
      </c>
      <c r="P1086" t="s">
        <v>32</v>
      </c>
      <c r="S1086" t="s">
        <v>1</v>
      </c>
      <c r="V1086" t="s">
        <v>20</v>
      </c>
      <c r="W1086" t="s">
        <v>2</v>
      </c>
      <c r="X1086" t="s">
        <v>534</v>
      </c>
      <c r="Y1086" t="s">
        <v>0</v>
      </c>
      <c r="Z1086" t="s">
        <v>24</v>
      </c>
      <c r="AB1086" t="s">
        <v>14</v>
      </c>
      <c r="AG1086">
        <f>IF(ISERROR(VLOOKUP(#REF!,Usuarios[],3,FALSE)),0,VLOOKUP(#REF!,Usuarios[],3,FALSE))</f>
        <v>0</v>
      </c>
      <c r="AH1086">
        <f>IF(ISERROR(VLOOKUP(#REF!,Usuarios[],2,FALSE)),0,VLOOKUP(#REF!,Usuarios[],2,FALSE))</f>
        <v>0</v>
      </c>
      <c r="AI1086" t="str">
        <f>IF(EmocionesIniciales[[#This Row],[Date of Birth]]&gt;=2003,"Under 18", IF(EmocionesIniciales[[#This Row],[Date of Birth]]&gt;=1998,"From 18 to 23","Over 23"))</f>
        <v>Over 23</v>
      </c>
    </row>
    <row r="1087" spans="1:35" x14ac:dyDescent="0.25">
      <c r="A1087" s="1">
        <v>44298</v>
      </c>
      <c r="B1087" t="s">
        <v>653</v>
      </c>
      <c r="C1087" t="s">
        <v>10</v>
      </c>
      <c r="D1087" t="s">
        <v>26</v>
      </c>
      <c r="E1087" t="s">
        <v>11</v>
      </c>
      <c r="H1087" t="s">
        <v>19</v>
      </c>
      <c r="I1087" t="s">
        <v>4</v>
      </c>
      <c r="O1087" t="s">
        <v>12</v>
      </c>
      <c r="P1087" t="s">
        <v>32</v>
      </c>
      <c r="U1087" t="s">
        <v>18</v>
      </c>
      <c r="V1087" t="s">
        <v>20</v>
      </c>
      <c r="X1087" t="s">
        <v>534</v>
      </c>
      <c r="AE1087" t="s">
        <v>27</v>
      </c>
      <c r="AG1087">
        <f>IF(ISERROR(VLOOKUP(#REF!,Usuarios[],3,FALSE)),0,VLOOKUP(#REF!,Usuarios[],3,FALSE))</f>
        <v>0</v>
      </c>
      <c r="AH1087">
        <f>IF(ISERROR(VLOOKUP(#REF!,Usuarios[],2,FALSE)),0,VLOOKUP(#REF!,Usuarios[],2,FALSE))</f>
        <v>0</v>
      </c>
      <c r="AI1087" t="str">
        <f>IF(EmocionesIniciales[[#This Row],[Date of Birth]]&gt;=2003,"Under 18", IF(EmocionesIniciales[[#This Row],[Date of Birth]]&gt;=1998,"From 18 to 23","Over 23"))</f>
        <v>Over 23</v>
      </c>
    </row>
    <row r="1088" spans="1:35" x14ac:dyDescent="0.25">
      <c r="A1088" s="1">
        <v>44298</v>
      </c>
      <c r="B1088" t="s">
        <v>730</v>
      </c>
      <c r="C1088" t="s">
        <v>10</v>
      </c>
      <c r="F1088" t="s">
        <v>16</v>
      </c>
      <c r="I1088" t="s">
        <v>4</v>
      </c>
      <c r="O1088" t="s">
        <v>12</v>
      </c>
      <c r="U1088" t="s">
        <v>18</v>
      </c>
      <c r="V1088" t="s">
        <v>20</v>
      </c>
      <c r="X1088" t="s">
        <v>534</v>
      </c>
      <c r="Y1088" t="s">
        <v>0</v>
      </c>
      <c r="AG1088">
        <f>IF(ISERROR(VLOOKUP(#REF!,Usuarios[],3,FALSE)),0,VLOOKUP(#REF!,Usuarios[],3,FALSE))</f>
        <v>0</v>
      </c>
      <c r="AH1088">
        <f>IF(ISERROR(VLOOKUP(#REF!,Usuarios[],2,FALSE)),0,VLOOKUP(#REF!,Usuarios[],2,FALSE))</f>
        <v>0</v>
      </c>
      <c r="AI1088" t="str">
        <f>IF(EmocionesIniciales[[#This Row],[Date of Birth]]&gt;=2003,"Under 18", IF(EmocionesIniciales[[#This Row],[Date of Birth]]&gt;=1998,"From 18 to 23","Over 23"))</f>
        <v>Over 23</v>
      </c>
    </row>
    <row r="1089" spans="1:35" x14ac:dyDescent="0.25">
      <c r="A1089" s="1">
        <v>44298</v>
      </c>
      <c r="B1089" t="s">
        <v>762</v>
      </c>
      <c r="C1089" t="s">
        <v>10</v>
      </c>
      <c r="F1089" t="s">
        <v>16</v>
      </c>
      <c r="I1089" t="s">
        <v>4</v>
      </c>
      <c r="P1089" t="s">
        <v>32</v>
      </c>
      <c r="Q1089" t="s">
        <v>13</v>
      </c>
      <c r="V1089" t="s">
        <v>20</v>
      </c>
      <c r="X1089" t="s">
        <v>534</v>
      </c>
      <c r="Z1089" t="s">
        <v>24</v>
      </c>
      <c r="AG1089">
        <f>IF(ISERROR(VLOOKUP(#REF!,Usuarios[],3,FALSE)),0,VLOOKUP(#REF!,Usuarios[],3,FALSE))</f>
        <v>0</v>
      </c>
      <c r="AH1089">
        <f>IF(ISERROR(VLOOKUP(#REF!,Usuarios[],2,FALSE)),0,VLOOKUP(#REF!,Usuarios[],2,FALSE))</f>
        <v>0</v>
      </c>
      <c r="AI1089" t="str">
        <f>IF(EmocionesIniciales[[#This Row],[Date of Birth]]&gt;=2003,"Under 18", IF(EmocionesIniciales[[#This Row],[Date of Birth]]&gt;=1998,"From 18 to 23","Over 23"))</f>
        <v>Over 23</v>
      </c>
    </row>
    <row r="1090" spans="1:35" x14ac:dyDescent="0.25">
      <c r="A1090" s="1">
        <v>44298</v>
      </c>
      <c r="B1090" t="s">
        <v>568</v>
      </c>
      <c r="I1090" t="s">
        <v>4</v>
      </c>
      <c r="L1090" t="s">
        <v>21</v>
      </c>
      <c r="Q1090" t="s">
        <v>13</v>
      </c>
      <c r="R1090" t="s">
        <v>28</v>
      </c>
      <c r="T1090" t="s">
        <v>22</v>
      </c>
      <c r="AB1090" t="s">
        <v>14</v>
      </c>
      <c r="AE1090" t="s">
        <v>27</v>
      </c>
      <c r="AG1090">
        <f>IF(ISERROR(VLOOKUP(#REF!,Usuarios[],3,FALSE)),0,VLOOKUP(#REF!,Usuarios[],3,FALSE))</f>
        <v>0</v>
      </c>
      <c r="AH1090">
        <f>IF(ISERROR(VLOOKUP(#REF!,Usuarios[],2,FALSE)),0,VLOOKUP(#REF!,Usuarios[],2,FALSE))</f>
        <v>0</v>
      </c>
      <c r="AI1090" t="str">
        <f>IF(EmocionesIniciales[[#This Row],[Date of Birth]]&gt;=2003,"Under 18", IF(EmocionesIniciales[[#This Row],[Date of Birth]]&gt;=1998,"From 18 to 23","Over 23"))</f>
        <v>Over 23</v>
      </c>
    </row>
    <row r="1091" spans="1:35" x14ac:dyDescent="0.25">
      <c r="A1091" s="1">
        <v>44326</v>
      </c>
      <c r="B1091" t="s">
        <v>72</v>
      </c>
      <c r="D1091" t="s">
        <v>26</v>
      </c>
      <c r="N1091" t="s">
        <v>17</v>
      </c>
      <c r="AG1091">
        <f>IF(ISERROR(VLOOKUP(#REF!,Usuarios[],3,FALSE)),0,VLOOKUP(#REF!,Usuarios[],3,FALSE))</f>
        <v>0</v>
      </c>
      <c r="AH1091">
        <f>IF(ISERROR(VLOOKUP(#REF!,Usuarios[],2,FALSE)),0,VLOOKUP(#REF!,Usuarios[],2,FALSE))</f>
        <v>0</v>
      </c>
      <c r="AI1091" t="str">
        <f>IF(EmocionesIniciales[[#This Row],[Date of Birth]]&gt;=2003,"Under 18", IF(EmocionesIniciales[[#This Row],[Date of Birth]]&gt;=1998,"From 18 to 23","Over 23"))</f>
        <v>Over 23</v>
      </c>
    </row>
    <row r="1092" spans="1:35" x14ac:dyDescent="0.25">
      <c r="A1092" s="1">
        <v>44312</v>
      </c>
      <c r="B1092" t="s">
        <v>781</v>
      </c>
      <c r="E1092" t="s">
        <v>11</v>
      </c>
      <c r="Z1092" t="s">
        <v>24</v>
      </c>
      <c r="AG1092">
        <f>IF(ISERROR(VLOOKUP(#REF!,Usuarios[],3,FALSE)),0,VLOOKUP(#REF!,Usuarios[],3,FALSE))</f>
        <v>0</v>
      </c>
      <c r="AH1092">
        <f>IF(ISERROR(VLOOKUP(#REF!,Usuarios[],2,FALSE)),0,VLOOKUP(#REF!,Usuarios[],2,FALSE))</f>
        <v>0</v>
      </c>
      <c r="AI1092" t="str">
        <f>IF(EmocionesIniciales[[#This Row],[Date of Birth]]&gt;=2003,"Under 18", IF(EmocionesIniciales[[#This Row],[Date of Birth]]&gt;=1998,"From 18 to 23","Over 23"))</f>
        <v>Over 23</v>
      </c>
    </row>
    <row r="1093" spans="1:35" x14ac:dyDescent="0.25">
      <c r="A1093" s="1">
        <v>44354</v>
      </c>
      <c r="B1093" t="s">
        <v>4818</v>
      </c>
      <c r="I1093" t="s">
        <v>4</v>
      </c>
      <c r="Y1093" t="s">
        <v>0</v>
      </c>
      <c r="AG1093">
        <f>IF(ISERROR(VLOOKUP(#REF!,Usuarios[],3,FALSE)),0,VLOOKUP(#REF!,Usuarios[],3,FALSE))</f>
        <v>0</v>
      </c>
      <c r="AH1093">
        <f>IF(ISERROR(VLOOKUP(#REF!,Usuarios[],2,FALSE)),0,VLOOKUP(#REF!,Usuarios[],2,FALSE))</f>
        <v>0</v>
      </c>
      <c r="AI1093" t="str">
        <f>IF(EmocionesIniciales[[#This Row],[Date of Birth]]&gt;=2003,"Under 18", IF(EmocionesIniciales[[#This Row],[Date of Birth]]&gt;=1998,"From 18 to 23","Over 23"))</f>
        <v>Over 23</v>
      </c>
    </row>
    <row r="1094" spans="1:35" x14ac:dyDescent="0.25">
      <c r="A1094" s="1">
        <v>44354</v>
      </c>
      <c r="B1094" t="s">
        <v>4818</v>
      </c>
      <c r="I1094" t="s">
        <v>4</v>
      </c>
      <c r="Y1094" t="s">
        <v>0</v>
      </c>
      <c r="AG1094">
        <f>IF(ISERROR(VLOOKUP(#REF!,Usuarios[],3,FALSE)),0,VLOOKUP(#REF!,Usuarios[],3,FALSE))</f>
        <v>0</v>
      </c>
      <c r="AH1094">
        <f>IF(ISERROR(VLOOKUP(#REF!,Usuarios[],2,FALSE)),0,VLOOKUP(#REF!,Usuarios[],2,FALSE))</f>
        <v>0</v>
      </c>
      <c r="AI1094" t="str">
        <f>IF(EmocionesIniciales[[#This Row],[Date of Birth]]&gt;=2003,"Under 18", IF(EmocionesIniciales[[#This Row],[Date of Birth]]&gt;=1998,"From 18 to 23","Over 23"))</f>
        <v>Over 23</v>
      </c>
    </row>
    <row r="1095" spans="1:35" x14ac:dyDescent="0.25">
      <c r="A1095" s="1">
        <v>44354</v>
      </c>
      <c r="B1095" t="s">
        <v>4948</v>
      </c>
      <c r="E1095" t="s">
        <v>11</v>
      </c>
      <c r="N1095" t="s">
        <v>17</v>
      </c>
      <c r="S1095" t="s">
        <v>1</v>
      </c>
      <c r="W1095" t="s">
        <v>2</v>
      </c>
      <c r="Y1095" t="s">
        <v>0</v>
      </c>
      <c r="AG1095">
        <f>IF(ISERROR(VLOOKUP(#REF!,Usuarios[],3,FALSE)),0,VLOOKUP(#REF!,Usuarios[],3,FALSE))</f>
        <v>0</v>
      </c>
      <c r="AH1095">
        <f>IF(ISERROR(VLOOKUP(#REF!,Usuarios[],2,FALSE)),0,VLOOKUP(#REF!,Usuarios[],2,FALSE))</f>
        <v>0</v>
      </c>
      <c r="AI1095" t="str">
        <f>IF(EmocionesIniciales[[#This Row],[Date of Birth]]&gt;=2003,"Under 18", IF(EmocionesIniciales[[#This Row],[Date of Birth]]&gt;=1998,"From 18 to 23","Over 23"))</f>
        <v>Over 23</v>
      </c>
    </row>
    <row r="1096" spans="1:35" x14ac:dyDescent="0.25">
      <c r="A1096" s="1">
        <v>44326</v>
      </c>
      <c r="B1096" t="s">
        <v>4793</v>
      </c>
      <c r="E1096" t="s">
        <v>11</v>
      </c>
      <c r="P1096" t="s">
        <v>32</v>
      </c>
      <c r="W1096" t="s">
        <v>2</v>
      </c>
      <c r="AG1096">
        <f>IF(ISERROR(VLOOKUP(#REF!,Usuarios[],3,FALSE)),0,VLOOKUP(#REF!,Usuarios[],3,FALSE))</f>
        <v>0</v>
      </c>
      <c r="AH1096">
        <f>IF(ISERROR(VLOOKUP(#REF!,Usuarios[],2,FALSE)),0,VLOOKUP(#REF!,Usuarios[],2,FALSE))</f>
        <v>0</v>
      </c>
      <c r="AI1096" t="str">
        <f>IF(EmocionesIniciales[[#This Row],[Date of Birth]]&gt;=2003,"Under 18", IF(EmocionesIniciales[[#This Row],[Date of Birth]]&gt;=1998,"From 18 to 23","Over 23"))</f>
        <v>Over 23</v>
      </c>
    </row>
    <row r="1097" spans="1:35" x14ac:dyDescent="0.25">
      <c r="A1097" s="1">
        <v>44326</v>
      </c>
      <c r="B1097" t="s">
        <v>4818</v>
      </c>
      <c r="I1097" t="s">
        <v>4</v>
      </c>
      <c r="Y1097" t="s">
        <v>0</v>
      </c>
      <c r="AG1097">
        <f>IF(ISERROR(VLOOKUP(#REF!,Usuarios[],3,FALSE)),0,VLOOKUP(#REF!,Usuarios[],3,FALSE))</f>
        <v>0</v>
      </c>
      <c r="AH1097">
        <f>IF(ISERROR(VLOOKUP(#REF!,Usuarios[],2,FALSE)),0,VLOOKUP(#REF!,Usuarios[],2,FALSE))</f>
        <v>0</v>
      </c>
      <c r="AI1097" t="str">
        <f>IF(EmocionesIniciales[[#This Row],[Date of Birth]]&gt;=2003,"Under 18", IF(EmocionesIniciales[[#This Row],[Date of Birth]]&gt;=1998,"From 18 to 23","Over 23"))</f>
        <v>Over 23</v>
      </c>
    </row>
    <row r="1098" spans="1:35" x14ac:dyDescent="0.25">
      <c r="A1098" s="1">
        <v>44312</v>
      </c>
      <c r="B1098" t="s">
        <v>34</v>
      </c>
      <c r="E1098" t="s">
        <v>11</v>
      </c>
      <c r="AG1098">
        <f>IF(ISERROR(VLOOKUP(#REF!,Usuarios[],3,FALSE)),0,VLOOKUP(#REF!,Usuarios[],3,FALSE))</f>
        <v>0</v>
      </c>
      <c r="AH1098">
        <f>IF(ISERROR(VLOOKUP(#REF!,Usuarios[],2,FALSE)),0,VLOOKUP(#REF!,Usuarios[],2,FALSE))</f>
        <v>0</v>
      </c>
      <c r="AI1098" t="str">
        <f>IF(EmocionesIniciales[[#This Row],[Date of Birth]]&gt;=2003,"Under 18", IF(EmocionesIniciales[[#This Row],[Date of Birth]]&gt;=1998,"From 18 to 23","Over 23"))</f>
        <v>Over 23</v>
      </c>
    </row>
    <row r="1099" spans="1:35" x14ac:dyDescent="0.25">
      <c r="A1099" s="1">
        <v>44312</v>
      </c>
      <c r="B1099" t="s">
        <v>1728</v>
      </c>
      <c r="E1099" t="s">
        <v>11</v>
      </c>
      <c r="I1099" t="s">
        <v>4</v>
      </c>
      <c r="AG1099">
        <f>IF(ISERROR(VLOOKUP(#REF!,Usuarios[],3,FALSE)),0,VLOOKUP(#REF!,Usuarios[],3,FALSE))</f>
        <v>0</v>
      </c>
      <c r="AH1099">
        <f>IF(ISERROR(VLOOKUP(#REF!,Usuarios[],2,FALSE)),0,VLOOKUP(#REF!,Usuarios[],2,FALSE))</f>
        <v>0</v>
      </c>
      <c r="AI1099" t="str">
        <f>IF(EmocionesIniciales[[#This Row],[Date of Birth]]&gt;=2003,"Under 18", IF(EmocionesIniciales[[#This Row],[Date of Birth]]&gt;=1998,"From 18 to 23","Over 23"))</f>
        <v>Over 23</v>
      </c>
    </row>
    <row r="1100" spans="1:35" x14ac:dyDescent="0.25">
      <c r="A1100" s="1">
        <v>44298</v>
      </c>
      <c r="B1100" t="s">
        <v>553</v>
      </c>
      <c r="D1100" t="s">
        <v>26</v>
      </c>
      <c r="I1100" t="s">
        <v>4</v>
      </c>
      <c r="AG1100">
        <f>IF(ISERROR(VLOOKUP(#REF!,Usuarios[],3,FALSE)),0,VLOOKUP(#REF!,Usuarios[],3,FALSE))</f>
        <v>0</v>
      </c>
      <c r="AH1100">
        <f>IF(ISERROR(VLOOKUP(#REF!,Usuarios[],2,FALSE)),0,VLOOKUP(#REF!,Usuarios[],2,FALSE))</f>
        <v>0</v>
      </c>
      <c r="AI1100" t="str">
        <f>IF(EmocionesIniciales[[#This Row],[Date of Birth]]&gt;=2003,"Under 18", IF(EmocionesIniciales[[#This Row],[Date of Birth]]&gt;=1998,"From 18 to 23","Over 23"))</f>
        <v>Over 23</v>
      </c>
    </row>
    <row r="1101" spans="1:35" x14ac:dyDescent="0.25">
      <c r="A1101" s="1">
        <v>44298</v>
      </c>
      <c r="B1101" t="s">
        <v>554</v>
      </c>
      <c r="D1101" t="s">
        <v>26</v>
      </c>
      <c r="E1101" t="s">
        <v>11</v>
      </c>
      <c r="M1101" t="s">
        <v>15</v>
      </c>
      <c r="N1101" t="s">
        <v>17</v>
      </c>
      <c r="O1101" t="s">
        <v>12</v>
      </c>
      <c r="Y1101" t="s">
        <v>0</v>
      </c>
      <c r="AG1101">
        <f>IF(ISERROR(VLOOKUP(#REF!,Usuarios[],3,FALSE)),0,VLOOKUP(#REF!,Usuarios[],3,FALSE))</f>
        <v>0</v>
      </c>
      <c r="AH1101">
        <f>IF(ISERROR(VLOOKUP(#REF!,Usuarios[],2,FALSE)),0,VLOOKUP(#REF!,Usuarios[],2,FALSE))</f>
        <v>0</v>
      </c>
      <c r="AI1101" t="str">
        <f>IF(EmocionesIniciales[[#This Row],[Date of Birth]]&gt;=2003,"Under 18", IF(EmocionesIniciales[[#This Row],[Date of Birth]]&gt;=1998,"From 18 to 23","Over 23"))</f>
        <v>Over 23</v>
      </c>
    </row>
    <row r="1102" spans="1:35" x14ac:dyDescent="0.25">
      <c r="A1102" s="1">
        <v>44298</v>
      </c>
      <c r="B1102" t="s">
        <v>554</v>
      </c>
      <c r="D1102" t="s">
        <v>26</v>
      </c>
      <c r="E1102" t="s">
        <v>11</v>
      </c>
      <c r="M1102" t="s">
        <v>15</v>
      </c>
      <c r="N1102" t="s">
        <v>17</v>
      </c>
      <c r="O1102" t="s">
        <v>12</v>
      </c>
      <c r="Y1102" t="s">
        <v>0</v>
      </c>
      <c r="AG1102">
        <f>IF(ISERROR(VLOOKUP(#REF!,Usuarios[],3,FALSE)),0,VLOOKUP(#REF!,Usuarios[],3,FALSE))</f>
        <v>0</v>
      </c>
      <c r="AH1102">
        <f>IF(ISERROR(VLOOKUP(#REF!,Usuarios[],2,FALSE)),0,VLOOKUP(#REF!,Usuarios[],2,FALSE))</f>
        <v>0</v>
      </c>
      <c r="AI1102" t="str">
        <f>IF(EmocionesIniciales[[#This Row],[Date of Birth]]&gt;=2003,"Under 18", IF(EmocionesIniciales[[#This Row],[Date of Birth]]&gt;=1998,"From 18 to 23","Over 23"))</f>
        <v>Over 23</v>
      </c>
    </row>
    <row r="1103" spans="1:35" x14ac:dyDescent="0.25">
      <c r="A1103" s="1">
        <v>44298</v>
      </c>
      <c r="B1103" t="s">
        <v>554</v>
      </c>
      <c r="D1103" t="s">
        <v>26</v>
      </c>
      <c r="E1103" t="s">
        <v>11</v>
      </c>
      <c r="M1103" t="s">
        <v>15</v>
      </c>
      <c r="N1103" t="s">
        <v>17</v>
      </c>
      <c r="O1103" t="s">
        <v>12</v>
      </c>
      <c r="Y1103" t="s">
        <v>0</v>
      </c>
      <c r="AG1103">
        <f>IF(ISERROR(VLOOKUP(#REF!,Usuarios[],3,FALSE)),0,VLOOKUP(#REF!,Usuarios[],3,FALSE))</f>
        <v>0</v>
      </c>
      <c r="AH1103">
        <f>IF(ISERROR(VLOOKUP(#REF!,Usuarios[],2,FALSE)),0,VLOOKUP(#REF!,Usuarios[],2,FALSE))</f>
        <v>0</v>
      </c>
      <c r="AI1103" t="str">
        <f>IF(EmocionesIniciales[[#This Row],[Date of Birth]]&gt;=2003,"Under 18", IF(EmocionesIniciales[[#This Row],[Date of Birth]]&gt;=1998,"From 18 to 23","Over 23"))</f>
        <v>Over 23</v>
      </c>
    </row>
    <row r="1104" spans="1:35" x14ac:dyDescent="0.25">
      <c r="A1104" s="1">
        <v>44298</v>
      </c>
      <c r="B1104" t="s">
        <v>552</v>
      </c>
      <c r="D1104" t="s">
        <v>26</v>
      </c>
      <c r="E1104" t="s">
        <v>11</v>
      </c>
      <c r="M1104" t="s">
        <v>15</v>
      </c>
      <c r="N1104" t="s">
        <v>17</v>
      </c>
      <c r="O1104" t="s">
        <v>12</v>
      </c>
      <c r="P1104" t="s">
        <v>32</v>
      </c>
      <c r="Y1104" t="s">
        <v>0</v>
      </c>
      <c r="AG1104">
        <f>IF(ISERROR(VLOOKUP(#REF!,Usuarios[],3,FALSE)),0,VLOOKUP(#REF!,Usuarios[],3,FALSE))</f>
        <v>0</v>
      </c>
      <c r="AH1104">
        <f>IF(ISERROR(VLOOKUP(#REF!,Usuarios[],2,FALSE)),0,VLOOKUP(#REF!,Usuarios[],2,FALSE))</f>
        <v>0</v>
      </c>
      <c r="AI1104" t="str">
        <f>IF(EmocionesIniciales[[#This Row],[Date of Birth]]&gt;=2003,"Under 18", IF(EmocionesIniciales[[#This Row],[Date of Birth]]&gt;=1998,"From 18 to 23","Over 23"))</f>
        <v>Over 23</v>
      </c>
    </row>
    <row r="1105" spans="1:35" x14ac:dyDescent="0.25">
      <c r="A1105" s="1">
        <v>44312</v>
      </c>
      <c r="B1105" t="s">
        <v>1589</v>
      </c>
      <c r="H1105" t="s">
        <v>19</v>
      </c>
      <c r="I1105" t="s">
        <v>4</v>
      </c>
      <c r="AG1105">
        <f>IF(ISERROR(VLOOKUP(#REF!,Usuarios[],3,FALSE)),0,VLOOKUP(#REF!,Usuarios[],3,FALSE))</f>
        <v>0</v>
      </c>
      <c r="AH1105">
        <f>IF(ISERROR(VLOOKUP(#REF!,Usuarios[],2,FALSE)),0,VLOOKUP(#REF!,Usuarios[],2,FALSE))</f>
        <v>0</v>
      </c>
      <c r="AI1105" t="str">
        <f>IF(EmocionesIniciales[[#This Row],[Date of Birth]]&gt;=2003,"Under 18", IF(EmocionesIniciales[[#This Row],[Date of Birth]]&gt;=1998,"From 18 to 23","Over 23"))</f>
        <v>Over 23</v>
      </c>
    </row>
    <row r="1106" spans="1:35" x14ac:dyDescent="0.25">
      <c r="A1106" s="1">
        <v>44312</v>
      </c>
      <c r="B1106" t="s">
        <v>1698</v>
      </c>
      <c r="C1106" t="s">
        <v>10</v>
      </c>
      <c r="D1106" t="s">
        <v>26</v>
      </c>
      <c r="O1106" t="s">
        <v>12</v>
      </c>
      <c r="U1106" t="s">
        <v>18</v>
      </c>
      <c r="AG1106">
        <f>IF(ISERROR(VLOOKUP(#REF!,Usuarios[],3,FALSE)),0,VLOOKUP(#REF!,Usuarios[],3,FALSE))</f>
        <v>0</v>
      </c>
      <c r="AH1106">
        <f>IF(ISERROR(VLOOKUP(#REF!,Usuarios[],2,FALSE)),0,VLOOKUP(#REF!,Usuarios[],2,FALSE))</f>
        <v>0</v>
      </c>
      <c r="AI1106" t="str">
        <f>IF(EmocionesIniciales[[#This Row],[Date of Birth]]&gt;=2003,"Under 18", IF(EmocionesIniciales[[#This Row],[Date of Birth]]&gt;=1998,"From 18 to 23","Over 23"))</f>
        <v>Over 23</v>
      </c>
    </row>
    <row r="1107" spans="1:35" x14ac:dyDescent="0.25">
      <c r="A1107" s="1">
        <v>44312</v>
      </c>
      <c r="B1107" t="s">
        <v>1778</v>
      </c>
      <c r="AD1107" t="s">
        <v>25</v>
      </c>
      <c r="AG1107">
        <f>IF(ISERROR(VLOOKUP(#REF!,Usuarios[],3,FALSE)),0,VLOOKUP(#REF!,Usuarios[],3,FALSE))</f>
        <v>0</v>
      </c>
      <c r="AH1107">
        <f>IF(ISERROR(VLOOKUP(#REF!,Usuarios[],2,FALSE)),0,VLOOKUP(#REF!,Usuarios[],2,FALSE))</f>
        <v>0</v>
      </c>
      <c r="AI1107" t="str">
        <f>IF(EmocionesIniciales[[#This Row],[Date of Birth]]&gt;=2003,"Under 18", IF(EmocionesIniciales[[#This Row],[Date of Birth]]&gt;=1998,"From 18 to 23","Over 23"))</f>
        <v>Over 23</v>
      </c>
    </row>
    <row r="1108" spans="1:35" x14ac:dyDescent="0.25">
      <c r="A1108" s="1">
        <v>44312</v>
      </c>
      <c r="B1108" t="s">
        <v>1779</v>
      </c>
      <c r="H1108" t="s">
        <v>19</v>
      </c>
      <c r="AD1108" t="s">
        <v>25</v>
      </c>
      <c r="AG1108">
        <f>IF(ISERROR(VLOOKUP(#REF!,Usuarios[],3,FALSE)),0,VLOOKUP(#REF!,Usuarios[],3,FALSE))</f>
        <v>0</v>
      </c>
      <c r="AH1108">
        <f>IF(ISERROR(VLOOKUP(#REF!,Usuarios[],2,FALSE)),0,VLOOKUP(#REF!,Usuarios[],2,FALSE))</f>
        <v>0</v>
      </c>
      <c r="AI1108" t="str">
        <f>IF(EmocionesIniciales[[#This Row],[Date of Birth]]&gt;=2003,"Under 18", IF(EmocionesIniciales[[#This Row],[Date of Birth]]&gt;=1998,"From 18 to 23","Over 23"))</f>
        <v>Over 23</v>
      </c>
    </row>
    <row r="1109" spans="1:35" x14ac:dyDescent="0.25">
      <c r="A1109" s="1">
        <v>44312</v>
      </c>
      <c r="B1109" t="s">
        <v>1781</v>
      </c>
      <c r="C1109" t="s">
        <v>10</v>
      </c>
      <c r="D1109" t="s">
        <v>26</v>
      </c>
      <c r="V1109" t="s">
        <v>20</v>
      </c>
      <c r="AG1109">
        <f>IF(ISERROR(VLOOKUP(#REF!,Usuarios[],3,FALSE)),0,VLOOKUP(#REF!,Usuarios[],3,FALSE))</f>
        <v>0</v>
      </c>
      <c r="AH1109">
        <f>IF(ISERROR(VLOOKUP(#REF!,Usuarios[],2,FALSE)),0,VLOOKUP(#REF!,Usuarios[],2,FALSE))</f>
        <v>0</v>
      </c>
      <c r="AI1109" t="str">
        <f>IF(EmocionesIniciales[[#This Row],[Date of Birth]]&gt;=2003,"Under 18", IF(EmocionesIniciales[[#This Row],[Date of Birth]]&gt;=1998,"From 18 to 23","Over 23"))</f>
        <v>Over 23</v>
      </c>
    </row>
    <row r="1110" spans="1:35" x14ac:dyDescent="0.25">
      <c r="A1110" s="1">
        <v>44312</v>
      </c>
      <c r="B1110" t="s">
        <v>34</v>
      </c>
      <c r="E1110" t="s">
        <v>11</v>
      </c>
      <c r="AG1110">
        <f>IF(ISERROR(VLOOKUP(#REF!,Usuarios[],3,FALSE)),0,VLOOKUP(#REF!,Usuarios[],3,FALSE))</f>
        <v>0</v>
      </c>
      <c r="AH1110">
        <f>IF(ISERROR(VLOOKUP(#REF!,Usuarios[],2,FALSE)),0,VLOOKUP(#REF!,Usuarios[],2,FALSE))</f>
        <v>0</v>
      </c>
      <c r="AI1110" t="str">
        <f>IF(EmocionesIniciales[[#This Row],[Date of Birth]]&gt;=2003,"Under 18", IF(EmocionesIniciales[[#This Row],[Date of Birth]]&gt;=1998,"From 18 to 23","Over 23"))</f>
        <v>Over 23</v>
      </c>
    </row>
    <row r="1111" spans="1:35" x14ac:dyDescent="0.25">
      <c r="A1111" s="1">
        <v>44312</v>
      </c>
      <c r="B1111" t="s">
        <v>1647</v>
      </c>
      <c r="E1111" t="s">
        <v>11</v>
      </c>
      <c r="V1111" t="s">
        <v>20</v>
      </c>
      <c r="AG1111">
        <f>IF(ISERROR(VLOOKUP(#REF!,Usuarios[],3,FALSE)),0,VLOOKUP(#REF!,Usuarios[],3,FALSE))</f>
        <v>0</v>
      </c>
      <c r="AH1111">
        <f>IF(ISERROR(VLOOKUP(#REF!,Usuarios[],2,FALSE)),0,VLOOKUP(#REF!,Usuarios[],2,FALSE))</f>
        <v>0</v>
      </c>
      <c r="AI1111" t="str">
        <f>IF(EmocionesIniciales[[#This Row],[Date of Birth]]&gt;=2003,"Under 18", IF(EmocionesIniciales[[#This Row],[Date of Birth]]&gt;=1998,"From 18 to 23","Over 23"))</f>
        <v>Over 23</v>
      </c>
    </row>
    <row r="1112" spans="1:35" x14ac:dyDescent="0.25">
      <c r="A1112" s="1">
        <v>44312</v>
      </c>
      <c r="B1112" t="s">
        <v>572</v>
      </c>
      <c r="I1112" t="s">
        <v>4</v>
      </c>
      <c r="U1112" t="s">
        <v>18</v>
      </c>
      <c r="AG1112">
        <f>IF(ISERROR(VLOOKUP(#REF!,Usuarios[],3,FALSE)),0,VLOOKUP(#REF!,Usuarios[],3,FALSE))</f>
        <v>0</v>
      </c>
      <c r="AH1112">
        <f>IF(ISERROR(VLOOKUP(#REF!,Usuarios[],2,FALSE)),0,VLOOKUP(#REF!,Usuarios[],2,FALSE))</f>
        <v>0</v>
      </c>
      <c r="AI1112" t="str">
        <f>IF(EmocionesIniciales[[#This Row],[Date of Birth]]&gt;=2003,"Under 18", IF(EmocionesIniciales[[#This Row],[Date of Birth]]&gt;=1998,"From 18 to 23","Over 23"))</f>
        <v>Over 23</v>
      </c>
    </row>
    <row r="1113" spans="1:35" x14ac:dyDescent="0.25">
      <c r="A1113" s="1">
        <v>44326</v>
      </c>
      <c r="B1113" t="s">
        <v>4893</v>
      </c>
      <c r="O1113" t="s">
        <v>12</v>
      </c>
      <c r="U1113" t="s">
        <v>18</v>
      </c>
      <c r="AD1113" t="s">
        <v>25</v>
      </c>
      <c r="AG1113">
        <f>IF(ISERROR(VLOOKUP(#REF!,Usuarios[],3,FALSE)),0,VLOOKUP(#REF!,Usuarios[],3,FALSE))</f>
        <v>0</v>
      </c>
      <c r="AH1113">
        <f>IF(ISERROR(VLOOKUP(#REF!,Usuarios[],2,FALSE)),0,VLOOKUP(#REF!,Usuarios[],2,FALSE))</f>
        <v>0</v>
      </c>
      <c r="AI1113" t="str">
        <f>IF(EmocionesIniciales[[#This Row],[Date of Birth]]&gt;=2003,"Under 18", IF(EmocionesIniciales[[#This Row],[Date of Birth]]&gt;=1998,"From 18 to 23","Over 23"))</f>
        <v>Over 23</v>
      </c>
    </row>
    <row r="1114" spans="1:35" x14ac:dyDescent="0.25">
      <c r="A1114" s="1">
        <v>44326</v>
      </c>
      <c r="B1114" t="s">
        <v>4893</v>
      </c>
      <c r="O1114" t="s">
        <v>12</v>
      </c>
      <c r="U1114" t="s">
        <v>18</v>
      </c>
      <c r="AD1114" t="s">
        <v>25</v>
      </c>
      <c r="AG1114">
        <f>IF(ISERROR(VLOOKUP(#REF!,Usuarios[],3,FALSE)),0,VLOOKUP(#REF!,Usuarios[],3,FALSE))</f>
        <v>0</v>
      </c>
      <c r="AH1114">
        <f>IF(ISERROR(VLOOKUP(#REF!,Usuarios[],2,FALSE)),0,VLOOKUP(#REF!,Usuarios[],2,FALSE))</f>
        <v>0</v>
      </c>
      <c r="AI1114" t="str">
        <f>IF(EmocionesIniciales[[#This Row],[Date of Birth]]&gt;=2003,"Under 18", IF(EmocionesIniciales[[#This Row],[Date of Birth]]&gt;=1998,"From 18 to 23","Over 23"))</f>
        <v>Over 23</v>
      </c>
    </row>
    <row r="1115" spans="1:35" x14ac:dyDescent="0.25">
      <c r="A1115" s="1">
        <v>44326</v>
      </c>
      <c r="B1115" t="s">
        <v>40</v>
      </c>
      <c r="N1115" t="s">
        <v>17</v>
      </c>
      <c r="AG1115">
        <f>IF(ISERROR(VLOOKUP(#REF!,Usuarios[],3,FALSE)),0,VLOOKUP(#REF!,Usuarios[],3,FALSE))</f>
        <v>0</v>
      </c>
      <c r="AH1115">
        <f>IF(ISERROR(VLOOKUP(#REF!,Usuarios[],2,FALSE)),0,VLOOKUP(#REF!,Usuarios[],2,FALSE))</f>
        <v>0</v>
      </c>
      <c r="AI1115" t="str">
        <f>IF(EmocionesIniciales[[#This Row],[Date of Birth]]&gt;=2003,"Under 18", IF(EmocionesIniciales[[#This Row],[Date of Birth]]&gt;=1998,"From 18 to 23","Over 23"))</f>
        <v>Over 23</v>
      </c>
    </row>
    <row r="1116" spans="1:35" x14ac:dyDescent="0.25">
      <c r="A1116" s="1">
        <v>44326</v>
      </c>
      <c r="B1116" t="s">
        <v>40</v>
      </c>
      <c r="N1116" t="s">
        <v>17</v>
      </c>
      <c r="AG1116">
        <f>IF(ISERROR(VLOOKUP(#REF!,Usuarios[],3,FALSE)),0,VLOOKUP(#REF!,Usuarios[],3,FALSE))</f>
        <v>0</v>
      </c>
      <c r="AH1116">
        <f>IF(ISERROR(VLOOKUP(#REF!,Usuarios[],2,FALSE)),0,VLOOKUP(#REF!,Usuarios[],2,FALSE))</f>
        <v>0</v>
      </c>
      <c r="AI1116" t="str">
        <f>IF(EmocionesIniciales[[#This Row],[Date of Birth]]&gt;=2003,"Under 18", IF(EmocionesIniciales[[#This Row],[Date of Birth]]&gt;=1998,"From 18 to 23","Over 23"))</f>
        <v>Over 23</v>
      </c>
    </row>
    <row r="1117" spans="1:35" x14ac:dyDescent="0.25">
      <c r="A1117" s="1">
        <v>44312</v>
      </c>
      <c r="B1117" t="s">
        <v>1776</v>
      </c>
      <c r="E1117" t="s">
        <v>11</v>
      </c>
      <c r="Q1117" t="s">
        <v>13</v>
      </c>
      <c r="AG1117">
        <f>IF(ISERROR(VLOOKUP(#REF!,Usuarios[],3,FALSE)),0,VLOOKUP(#REF!,Usuarios[],3,FALSE))</f>
        <v>0</v>
      </c>
      <c r="AH1117">
        <f>IF(ISERROR(VLOOKUP(#REF!,Usuarios[],2,FALSE)),0,VLOOKUP(#REF!,Usuarios[],2,FALSE))</f>
        <v>0</v>
      </c>
      <c r="AI1117" t="str">
        <f>IF(EmocionesIniciales[[#This Row],[Date of Birth]]&gt;=2003,"Under 18", IF(EmocionesIniciales[[#This Row],[Date of Birth]]&gt;=1998,"From 18 to 23","Over 23"))</f>
        <v>Over 23</v>
      </c>
    </row>
    <row r="1118" spans="1:35" x14ac:dyDescent="0.25">
      <c r="A1118" s="1">
        <v>44326</v>
      </c>
      <c r="B1118" t="s">
        <v>4874</v>
      </c>
      <c r="W1118" t="s">
        <v>2</v>
      </c>
      <c r="Z1118" t="s">
        <v>24</v>
      </c>
      <c r="AG1118">
        <f>IF(ISERROR(VLOOKUP(#REF!,Usuarios[],3,FALSE)),0,VLOOKUP(#REF!,Usuarios[],3,FALSE))</f>
        <v>0</v>
      </c>
      <c r="AH1118">
        <f>IF(ISERROR(VLOOKUP(#REF!,Usuarios[],2,FALSE)),0,VLOOKUP(#REF!,Usuarios[],2,FALSE))</f>
        <v>0</v>
      </c>
      <c r="AI1118" t="str">
        <f>IF(EmocionesIniciales[[#This Row],[Date of Birth]]&gt;=2003,"Under 18", IF(EmocionesIniciales[[#This Row],[Date of Birth]]&gt;=1998,"From 18 to 23","Over 23"))</f>
        <v>Over 23</v>
      </c>
    </row>
    <row r="1119" spans="1:35" x14ac:dyDescent="0.25">
      <c r="A1119" s="1">
        <v>44326</v>
      </c>
      <c r="B1119" t="s">
        <v>50</v>
      </c>
      <c r="K1119" t="s">
        <v>23</v>
      </c>
      <c r="AG1119">
        <f>IF(ISERROR(VLOOKUP(#REF!,Usuarios[],3,FALSE)),0,VLOOKUP(#REF!,Usuarios[],3,FALSE))</f>
        <v>0</v>
      </c>
      <c r="AH1119">
        <f>IF(ISERROR(VLOOKUP(#REF!,Usuarios[],2,FALSE)),0,VLOOKUP(#REF!,Usuarios[],2,FALSE))</f>
        <v>0</v>
      </c>
      <c r="AI1119" t="str">
        <f>IF(EmocionesIniciales[[#This Row],[Date of Birth]]&gt;=2003,"Under 18", IF(EmocionesIniciales[[#This Row],[Date of Birth]]&gt;=1998,"From 18 to 23","Over 23"))</f>
        <v>Over 23</v>
      </c>
    </row>
    <row r="1120" spans="1:35" x14ac:dyDescent="0.25">
      <c r="A1120" s="1">
        <v>44312</v>
      </c>
      <c r="B1120" t="s">
        <v>1682</v>
      </c>
      <c r="C1120" t="s">
        <v>10</v>
      </c>
      <c r="D1120" t="s">
        <v>26</v>
      </c>
      <c r="F1120" t="s">
        <v>16</v>
      </c>
      <c r="I1120" t="s">
        <v>4</v>
      </c>
      <c r="J1120" t="s">
        <v>31</v>
      </c>
      <c r="L1120" t="s">
        <v>21</v>
      </c>
      <c r="P1120" t="s">
        <v>32</v>
      </c>
      <c r="R1120" t="s">
        <v>28</v>
      </c>
      <c r="T1120" t="s">
        <v>22</v>
      </c>
      <c r="V1120" t="s">
        <v>20</v>
      </c>
      <c r="W1120" t="s">
        <v>2</v>
      </c>
      <c r="Z1120" t="s">
        <v>24</v>
      </c>
      <c r="AC1120" t="s">
        <v>536</v>
      </c>
      <c r="AD1120" t="s">
        <v>25</v>
      </c>
      <c r="AF1120" t="s">
        <v>30</v>
      </c>
      <c r="AG1120">
        <f>IF(ISERROR(VLOOKUP(#REF!,Usuarios[],3,FALSE)),0,VLOOKUP(#REF!,Usuarios[],3,FALSE))</f>
        <v>0</v>
      </c>
      <c r="AH1120">
        <f>IF(ISERROR(VLOOKUP(#REF!,Usuarios[],2,FALSE)),0,VLOOKUP(#REF!,Usuarios[],2,FALSE))</f>
        <v>0</v>
      </c>
      <c r="AI1120" t="str">
        <f>IF(EmocionesIniciales[[#This Row],[Date of Birth]]&gt;=2003,"Under 18", IF(EmocionesIniciales[[#This Row],[Date of Birth]]&gt;=1998,"From 18 to 23","Over 23"))</f>
        <v>Over 23</v>
      </c>
    </row>
    <row r="1121" spans="1:35" x14ac:dyDescent="0.25">
      <c r="A1121" s="1">
        <v>44354</v>
      </c>
      <c r="B1121" t="s">
        <v>4848</v>
      </c>
      <c r="P1121" t="s">
        <v>32</v>
      </c>
      <c r="AC1121" t="s">
        <v>536</v>
      </c>
      <c r="AG1121">
        <f>IF(ISERROR(VLOOKUP(#REF!,Usuarios[],3,FALSE)),0,VLOOKUP(#REF!,Usuarios[],3,FALSE))</f>
        <v>0</v>
      </c>
      <c r="AH1121">
        <f>IF(ISERROR(VLOOKUP(#REF!,Usuarios[],2,FALSE)),0,VLOOKUP(#REF!,Usuarios[],2,FALSE))</f>
        <v>0</v>
      </c>
      <c r="AI1121" t="str">
        <f>IF(EmocionesIniciales[[#This Row],[Date of Birth]]&gt;=2003,"Under 18", IF(EmocionesIniciales[[#This Row],[Date of Birth]]&gt;=1998,"From 18 to 23","Over 23"))</f>
        <v>Over 23</v>
      </c>
    </row>
    <row r="1122" spans="1:35" x14ac:dyDescent="0.25">
      <c r="A1122" s="1">
        <v>44354</v>
      </c>
      <c r="B1122" t="s">
        <v>46</v>
      </c>
      <c r="I1122" t="s">
        <v>4</v>
      </c>
      <c r="AG1122">
        <f>IF(ISERROR(VLOOKUP(#REF!,Usuarios[],3,FALSE)),0,VLOOKUP(#REF!,Usuarios[],3,FALSE))</f>
        <v>0</v>
      </c>
      <c r="AH1122">
        <f>IF(ISERROR(VLOOKUP(#REF!,Usuarios[],2,FALSE)),0,VLOOKUP(#REF!,Usuarios[],2,FALSE))</f>
        <v>0</v>
      </c>
      <c r="AI1122" t="str">
        <f>IF(EmocionesIniciales[[#This Row],[Date of Birth]]&gt;=2003,"Under 18", IF(EmocionesIniciales[[#This Row],[Date of Birth]]&gt;=1998,"From 18 to 23","Over 23"))</f>
        <v>Over 23</v>
      </c>
    </row>
    <row r="1123" spans="1:35" x14ac:dyDescent="0.25">
      <c r="A1123" s="1">
        <v>44354</v>
      </c>
      <c r="B1123" t="s">
        <v>4868</v>
      </c>
      <c r="U1123" t="s">
        <v>18</v>
      </c>
      <c r="AE1123" t="s">
        <v>27</v>
      </c>
      <c r="AG1123">
        <f>IF(ISERROR(VLOOKUP(#REF!,Usuarios[],3,FALSE)),0,VLOOKUP(#REF!,Usuarios[],3,FALSE))</f>
        <v>0</v>
      </c>
      <c r="AH1123">
        <f>IF(ISERROR(VLOOKUP(#REF!,Usuarios[],2,FALSE)),0,VLOOKUP(#REF!,Usuarios[],2,FALSE))</f>
        <v>0</v>
      </c>
      <c r="AI1123" t="str">
        <f>IF(EmocionesIniciales[[#This Row],[Date of Birth]]&gt;=2003,"Under 18", IF(EmocionesIniciales[[#This Row],[Date of Birth]]&gt;=1998,"From 18 to 23","Over 23"))</f>
        <v>Over 23</v>
      </c>
    </row>
    <row r="1124" spans="1:35" x14ac:dyDescent="0.25">
      <c r="A1124" s="1">
        <v>44354</v>
      </c>
      <c r="B1124" t="s">
        <v>4868</v>
      </c>
      <c r="U1124" t="s">
        <v>18</v>
      </c>
      <c r="AE1124" t="s">
        <v>27</v>
      </c>
      <c r="AG1124">
        <f>IF(ISERROR(VLOOKUP(#REF!,Usuarios[],3,FALSE)),0,VLOOKUP(#REF!,Usuarios[],3,FALSE))</f>
        <v>0</v>
      </c>
      <c r="AH1124">
        <f>IF(ISERROR(VLOOKUP(#REF!,Usuarios[],2,FALSE)),0,VLOOKUP(#REF!,Usuarios[],2,FALSE))</f>
        <v>0</v>
      </c>
      <c r="AI1124" t="str">
        <f>IF(EmocionesIniciales[[#This Row],[Date of Birth]]&gt;=2003,"Under 18", IF(EmocionesIniciales[[#This Row],[Date of Birth]]&gt;=1998,"From 18 to 23","Over 23"))</f>
        <v>Over 23</v>
      </c>
    </row>
    <row r="1125" spans="1:35" x14ac:dyDescent="0.25">
      <c r="A1125" s="1">
        <v>44354</v>
      </c>
      <c r="B1125" t="s">
        <v>40</v>
      </c>
      <c r="N1125" t="s">
        <v>17</v>
      </c>
      <c r="AG1125">
        <f>IF(ISERROR(VLOOKUP(#REF!,Usuarios[],3,FALSE)),0,VLOOKUP(#REF!,Usuarios[],3,FALSE))</f>
        <v>0</v>
      </c>
      <c r="AH1125">
        <f>IF(ISERROR(VLOOKUP(#REF!,Usuarios[],2,FALSE)),0,VLOOKUP(#REF!,Usuarios[],2,FALSE))</f>
        <v>0</v>
      </c>
      <c r="AI1125" t="str">
        <f>IF(EmocionesIniciales[[#This Row],[Date of Birth]]&gt;=2003,"Under 18", IF(EmocionesIniciales[[#This Row],[Date of Birth]]&gt;=1998,"From 18 to 23","Over 23"))</f>
        <v>Over 23</v>
      </c>
    </row>
    <row r="1126" spans="1:35" x14ac:dyDescent="0.25">
      <c r="A1126" s="1">
        <v>44354</v>
      </c>
      <c r="B1126" t="s">
        <v>40</v>
      </c>
      <c r="N1126" t="s">
        <v>17</v>
      </c>
      <c r="AG1126">
        <f>IF(ISERROR(VLOOKUP(#REF!,Usuarios[],3,FALSE)),0,VLOOKUP(#REF!,Usuarios[],3,FALSE))</f>
        <v>0</v>
      </c>
      <c r="AH1126">
        <f>IF(ISERROR(VLOOKUP(#REF!,Usuarios[],2,FALSE)),0,VLOOKUP(#REF!,Usuarios[],2,FALSE))</f>
        <v>0</v>
      </c>
      <c r="AI1126" t="str">
        <f>IF(EmocionesIniciales[[#This Row],[Date of Birth]]&gt;=2003,"Under 18", IF(EmocionesIniciales[[#This Row],[Date of Birth]]&gt;=1998,"From 18 to 23","Over 23"))</f>
        <v>Over 23</v>
      </c>
    </row>
    <row r="1127" spans="1:35" x14ac:dyDescent="0.25">
      <c r="A1127" s="1">
        <v>44312</v>
      </c>
      <c r="B1127" t="s">
        <v>1794</v>
      </c>
      <c r="F1127" t="s">
        <v>16</v>
      </c>
      <c r="I1127" t="s">
        <v>4</v>
      </c>
      <c r="P1127" t="s">
        <v>32</v>
      </c>
      <c r="Q1127" t="s">
        <v>13</v>
      </c>
      <c r="Z1127" t="s">
        <v>24</v>
      </c>
      <c r="AG1127">
        <f>IF(ISERROR(VLOOKUP(#REF!,Usuarios[],3,FALSE)),0,VLOOKUP(#REF!,Usuarios[],3,FALSE))</f>
        <v>0</v>
      </c>
      <c r="AH1127">
        <f>IF(ISERROR(VLOOKUP(#REF!,Usuarios[],2,FALSE)),0,VLOOKUP(#REF!,Usuarios[],2,FALSE))</f>
        <v>0</v>
      </c>
      <c r="AI1127" t="str">
        <f>IF(EmocionesIniciales[[#This Row],[Date of Birth]]&gt;=2003,"Under 18", IF(EmocionesIniciales[[#This Row],[Date of Birth]]&gt;=1998,"From 18 to 23","Over 23"))</f>
        <v>Over 23</v>
      </c>
    </row>
    <row r="1128" spans="1:35" x14ac:dyDescent="0.25">
      <c r="A1128" s="1">
        <v>44312</v>
      </c>
      <c r="B1128" t="s">
        <v>34</v>
      </c>
      <c r="E1128" t="s">
        <v>11</v>
      </c>
      <c r="AG1128">
        <f>IF(ISERROR(VLOOKUP(#REF!,Usuarios[],3,FALSE)),0,VLOOKUP(#REF!,Usuarios[],3,FALSE))</f>
        <v>0</v>
      </c>
      <c r="AH1128">
        <f>IF(ISERROR(VLOOKUP(#REF!,Usuarios[],2,FALSE)),0,VLOOKUP(#REF!,Usuarios[],2,FALSE))</f>
        <v>0</v>
      </c>
      <c r="AI1128" t="str">
        <f>IF(EmocionesIniciales[[#This Row],[Date of Birth]]&gt;=2003,"Under 18", IF(EmocionesIniciales[[#This Row],[Date of Birth]]&gt;=1998,"From 18 to 23","Over 23"))</f>
        <v>Over 23</v>
      </c>
    </row>
    <row r="1129" spans="1:35" x14ac:dyDescent="0.25">
      <c r="A1129" s="1">
        <v>44326</v>
      </c>
      <c r="B1129" t="s">
        <v>4665</v>
      </c>
      <c r="E1129" t="s">
        <v>11</v>
      </c>
      <c r="M1129" t="s">
        <v>15</v>
      </c>
      <c r="AG1129">
        <f>IF(ISERROR(VLOOKUP(#REF!,Usuarios[],3,FALSE)),0,VLOOKUP(#REF!,Usuarios[],3,FALSE))</f>
        <v>0</v>
      </c>
      <c r="AH1129">
        <f>IF(ISERROR(VLOOKUP(#REF!,Usuarios[],2,FALSE)),0,VLOOKUP(#REF!,Usuarios[],2,FALSE))</f>
        <v>0</v>
      </c>
      <c r="AI1129" t="str">
        <f>IF(EmocionesIniciales[[#This Row],[Date of Birth]]&gt;=2003,"Under 18", IF(EmocionesIniciales[[#This Row],[Date of Birth]]&gt;=1998,"From 18 to 23","Over 23"))</f>
        <v>Over 23</v>
      </c>
    </row>
    <row r="1130" spans="1:35" x14ac:dyDescent="0.25">
      <c r="A1130" s="1">
        <v>44326</v>
      </c>
      <c r="B1130" t="s">
        <v>4665</v>
      </c>
      <c r="E1130" t="s">
        <v>11</v>
      </c>
      <c r="M1130" t="s">
        <v>15</v>
      </c>
      <c r="AG1130">
        <f>IF(ISERROR(VLOOKUP(#REF!,Usuarios[],3,FALSE)),0,VLOOKUP(#REF!,Usuarios[],3,FALSE))</f>
        <v>0</v>
      </c>
      <c r="AH1130">
        <f>IF(ISERROR(VLOOKUP(#REF!,Usuarios[],2,FALSE)),0,VLOOKUP(#REF!,Usuarios[],2,FALSE))</f>
        <v>0</v>
      </c>
      <c r="AI1130" t="str">
        <f>IF(EmocionesIniciales[[#This Row],[Date of Birth]]&gt;=2003,"Under 18", IF(EmocionesIniciales[[#This Row],[Date of Birth]]&gt;=1998,"From 18 to 23","Over 23"))</f>
        <v>Over 23</v>
      </c>
    </row>
    <row r="1131" spans="1:35" x14ac:dyDescent="0.25">
      <c r="A1131" s="1">
        <v>44326</v>
      </c>
      <c r="B1131" t="s">
        <v>4752</v>
      </c>
      <c r="E1131" t="s">
        <v>11</v>
      </c>
      <c r="U1131" t="s">
        <v>18</v>
      </c>
      <c r="AG1131">
        <f>IF(ISERROR(VLOOKUP(#REF!,Usuarios[],3,FALSE)),0,VLOOKUP(#REF!,Usuarios[],3,FALSE))</f>
        <v>0</v>
      </c>
      <c r="AH1131">
        <f>IF(ISERROR(VLOOKUP(#REF!,Usuarios[],2,FALSE)),0,VLOOKUP(#REF!,Usuarios[],2,FALSE))</f>
        <v>0</v>
      </c>
      <c r="AI1131" t="str">
        <f>IF(EmocionesIniciales[[#This Row],[Date of Birth]]&gt;=2003,"Under 18", IF(EmocionesIniciales[[#This Row],[Date of Birth]]&gt;=1998,"From 18 to 23","Over 23"))</f>
        <v>Over 23</v>
      </c>
    </row>
    <row r="1132" spans="1:35" x14ac:dyDescent="0.25">
      <c r="A1132" s="1">
        <v>44312</v>
      </c>
      <c r="B1132" t="s">
        <v>1708</v>
      </c>
      <c r="E1132" t="s">
        <v>11</v>
      </c>
      <c r="H1132" t="s">
        <v>19</v>
      </c>
      <c r="I1132" t="s">
        <v>4</v>
      </c>
      <c r="AG1132">
        <f>IF(ISERROR(VLOOKUP(#REF!,Usuarios[],3,FALSE)),0,VLOOKUP(#REF!,Usuarios[],3,FALSE))</f>
        <v>0</v>
      </c>
      <c r="AH1132">
        <f>IF(ISERROR(VLOOKUP(#REF!,Usuarios[],2,FALSE)),0,VLOOKUP(#REF!,Usuarios[],2,FALSE))</f>
        <v>0</v>
      </c>
      <c r="AI1132" t="str">
        <f>IF(EmocionesIniciales[[#This Row],[Date of Birth]]&gt;=2003,"Under 18", IF(EmocionesIniciales[[#This Row],[Date of Birth]]&gt;=1998,"From 18 to 23","Over 23"))</f>
        <v>Over 23</v>
      </c>
    </row>
    <row r="1133" spans="1:35" x14ac:dyDescent="0.25">
      <c r="A1133" s="1">
        <v>44312</v>
      </c>
      <c r="B1133" t="s">
        <v>1708</v>
      </c>
      <c r="E1133" t="s">
        <v>11</v>
      </c>
      <c r="H1133" t="s">
        <v>19</v>
      </c>
      <c r="I1133" t="s">
        <v>4</v>
      </c>
      <c r="AG1133">
        <f>IF(ISERROR(VLOOKUP(#REF!,Usuarios[],3,FALSE)),0,VLOOKUP(#REF!,Usuarios[],3,FALSE))</f>
        <v>0</v>
      </c>
      <c r="AH1133">
        <f>IF(ISERROR(VLOOKUP(#REF!,Usuarios[],2,FALSE)),0,VLOOKUP(#REF!,Usuarios[],2,FALSE))</f>
        <v>0</v>
      </c>
      <c r="AI1133" t="str">
        <f>IF(EmocionesIniciales[[#This Row],[Date of Birth]]&gt;=2003,"Under 18", IF(EmocionesIniciales[[#This Row],[Date of Birth]]&gt;=1998,"From 18 to 23","Over 23"))</f>
        <v>Over 23</v>
      </c>
    </row>
    <row r="1134" spans="1:35" x14ac:dyDescent="0.25">
      <c r="A1134" s="1">
        <v>44312</v>
      </c>
      <c r="B1134" t="s">
        <v>1602</v>
      </c>
      <c r="D1134" t="s">
        <v>26</v>
      </c>
      <c r="H1134" t="s">
        <v>19</v>
      </c>
      <c r="T1134" t="s">
        <v>22</v>
      </c>
      <c r="AG1134">
        <f>IF(ISERROR(VLOOKUP(#REF!,Usuarios[],3,FALSE)),0,VLOOKUP(#REF!,Usuarios[],3,FALSE))</f>
        <v>0</v>
      </c>
      <c r="AH1134">
        <f>IF(ISERROR(VLOOKUP(#REF!,Usuarios[],2,FALSE)),0,VLOOKUP(#REF!,Usuarios[],2,FALSE))</f>
        <v>0</v>
      </c>
      <c r="AI1134" t="str">
        <f>IF(EmocionesIniciales[[#This Row],[Date of Birth]]&gt;=2003,"Under 18", IF(EmocionesIniciales[[#This Row],[Date of Birth]]&gt;=1998,"From 18 to 23","Over 23"))</f>
        <v>Over 23</v>
      </c>
    </row>
    <row r="1135" spans="1:35" x14ac:dyDescent="0.25">
      <c r="A1135" s="1">
        <v>44326</v>
      </c>
      <c r="B1135" t="s">
        <v>4838</v>
      </c>
      <c r="D1135" t="s">
        <v>26</v>
      </c>
      <c r="E1135" t="s">
        <v>11</v>
      </c>
      <c r="Q1135" t="s">
        <v>13</v>
      </c>
      <c r="AG1135">
        <f>IF(ISERROR(VLOOKUP(#REF!,Usuarios[],3,FALSE)),0,VLOOKUP(#REF!,Usuarios[],3,FALSE))</f>
        <v>0</v>
      </c>
      <c r="AH1135">
        <f>IF(ISERROR(VLOOKUP(#REF!,Usuarios[],2,FALSE)),0,VLOOKUP(#REF!,Usuarios[],2,FALSE))</f>
        <v>0</v>
      </c>
      <c r="AI1135" t="str">
        <f>IF(EmocionesIniciales[[#This Row],[Date of Birth]]&gt;=2003,"Under 18", IF(EmocionesIniciales[[#This Row],[Date of Birth]]&gt;=1998,"From 18 to 23","Over 23"))</f>
        <v>Over 23</v>
      </c>
    </row>
    <row r="1136" spans="1:35" x14ac:dyDescent="0.25">
      <c r="A1136" s="1">
        <v>44326</v>
      </c>
      <c r="B1136" t="s">
        <v>4846</v>
      </c>
      <c r="C1136" t="s">
        <v>10</v>
      </c>
      <c r="D1136" t="s">
        <v>26</v>
      </c>
      <c r="P1136" t="s">
        <v>32</v>
      </c>
      <c r="S1136" t="s">
        <v>1</v>
      </c>
      <c r="U1136" t="s">
        <v>18</v>
      </c>
      <c r="AG1136">
        <f>IF(ISERROR(VLOOKUP(#REF!,Usuarios[],3,FALSE)),0,VLOOKUP(#REF!,Usuarios[],3,FALSE))</f>
        <v>0</v>
      </c>
      <c r="AH1136">
        <f>IF(ISERROR(VLOOKUP(#REF!,Usuarios[],2,FALSE)),0,VLOOKUP(#REF!,Usuarios[],2,FALSE))</f>
        <v>0</v>
      </c>
      <c r="AI1136" t="str">
        <f>IF(EmocionesIniciales[[#This Row],[Date of Birth]]&gt;=2003,"Under 18", IF(EmocionesIniciales[[#This Row],[Date of Birth]]&gt;=1998,"From 18 to 23","Over 23"))</f>
        <v>Over 23</v>
      </c>
    </row>
    <row r="1137" spans="1:35" x14ac:dyDescent="0.25">
      <c r="A1137" s="1">
        <v>44354</v>
      </c>
      <c r="B1137" t="s">
        <v>4693</v>
      </c>
      <c r="Q1137" t="s">
        <v>13</v>
      </c>
      <c r="S1137" t="s">
        <v>1</v>
      </c>
      <c r="AG1137">
        <f>IF(ISERROR(VLOOKUP(#REF!,Usuarios[],3,FALSE)),0,VLOOKUP(#REF!,Usuarios[],3,FALSE))</f>
        <v>0</v>
      </c>
      <c r="AH1137">
        <f>IF(ISERROR(VLOOKUP(#REF!,Usuarios[],2,FALSE)),0,VLOOKUP(#REF!,Usuarios[],2,FALSE))</f>
        <v>0</v>
      </c>
      <c r="AI1137" t="str">
        <f>IF(EmocionesIniciales[[#This Row],[Date of Birth]]&gt;=2003,"Under 18", IF(EmocionesIniciales[[#This Row],[Date of Birth]]&gt;=1998,"From 18 to 23","Over 23"))</f>
        <v>Over 23</v>
      </c>
    </row>
    <row r="1138" spans="1:35" x14ac:dyDescent="0.25">
      <c r="A1138" s="1">
        <v>44354</v>
      </c>
      <c r="B1138" t="s">
        <v>1728</v>
      </c>
      <c r="E1138" t="s">
        <v>11</v>
      </c>
      <c r="I1138" t="s">
        <v>4</v>
      </c>
      <c r="AG1138">
        <f>IF(ISERROR(VLOOKUP(#REF!,Usuarios[],3,FALSE)),0,VLOOKUP(#REF!,Usuarios[],3,FALSE))</f>
        <v>0</v>
      </c>
      <c r="AH1138">
        <f>IF(ISERROR(VLOOKUP(#REF!,Usuarios[],2,FALSE)),0,VLOOKUP(#REF!,Usuarios[],2,FALSE))</f>
        <v>0</v>
      </c>
      <c r="AI1138" t="str">
        <f>IF(EmocionesIniciales[[#This Row],[Date of Birth]]&gt;=2003,"Under 18", IF(EmocionesIniciales[[#This Row],[Date of Birth]]&gt;=1998,"From 18 to 23","Over 23"))</f>
        <v>Over 23</v>
      </c>
    </row>
    <row r="1139" spans="1:35" x14ac:dyDescent="0.25">
      <c r="A1139" s="1">
        <v>44354</v>
      </c>
      <c r="B1139" t="s">
        <v>51</v>
      </c>
      <c r="M1139" t="s">
        <v>15</v>
      </c>
      <c r="AG1139">
        <f>IF(ISERROR(VLOOKUP(#REF!,Usuarios[],3,FALSE)),0,VLOOKUP(#REF!,Usuarios[],3,FALSE))</f>
        <v>0</v>
      </c>
      <c r="AH1139">
        <f>IF(ISERROR(VLOOKUP(#REF!,Usuarios[],2,FALSE)),0,VLOOKUP(#REF!,Usuarios[],2,FALSE))</f>
        <v>0</v>
      </c>
      <c r="AI1139" t="str">
        <f>IF(EmocionesIniciales[[#This Row],[Date of Birth]]&gt;=2003,"Under 18", IF(EmocionesIniciales[[#This Row],[Date of Birth]]&gt;=1998,"From 18 to 23","Over 23"))</f>
        <v>Over 23</v>
      </c>
    </row>
    <row r="1140" spans="1:35" x14ac:dyDescent="0.25">
      <c r="A1140" s="1">
        <v>44354</v>
      </c>
      <c r="B1140" t="s">
        <v>4667</v>
      </c>
      <c r="E1140" t="s">
        <v>11</v>
      </c>
      <c r="J1140" t="s">
        <v>31</v>
      </c>
      <c r="AG1140">
        <f>IF(ISERROR(VLOOKUP(#REF!,Usuarios[],3,FALSE)),0,VLOOKUP(#REF!,Usuarios[],3,FALSE))</f>
        <v>0</v>
      </c>
      <c r="AH1140">
        <f>IF(ISERROR(VLOOKUP(#REF!,Usuarios[],2,FALSE)),0,VLOOKUP(#REF!,Usuarios[],2,FALSE))</f>
        <v>0</v>
      </c>
      <c r="AI1140" t="str">
        <f>IF(EmocionesIniciales[[#This Row],[Date of Birth]]&gt;=2003,"Under 18", IF(EmocionesIniciales[[#This Row],[Date of Birth]]&gt;=1998,"From 18 to 23","Over 23"))</f>
        <v>Over 23</v>
      </c>
    </row>
    <row r="1141" spans="1:35" x14ac:dyDescent="0.25">
      <c r="A1141" s="1">
        <v>44354</v>
      </c>
      <c r="B1141" t="s">
        <v>4667</v>
      </c>
      <c r="E1141" t="s">
        <v>11</v>
      </c>
      <c r="J1141" t="s">
        <v>31</v>
      </c>
      <c r="AG1141">
        <f>IF(ISERROR(VLOOKUP(#REF!,Usuarios[],3,FALSE)),0,VLOOKUP(#REF!,Usuarios[],3,FALSE))</f>
        <v>0</v>
      </c>
      <c r="AH1141">
        <f>IF(ISERROR(VLOOKUP(#REF!,Usuarios[],2,FALSE)),0,VLOOKUP(#REF!,Usuarios[],2,FALSE))</f>
        <v>0</v>
      </c>
      <c r="AI1141" t="str">
        <f>IF(EmocionesIniciales[[#This Row],[Date of Birth]]&gt;=2003,"Under 18", IF(EmocionesIniciales[[#This Row],[Date of Birth]]&gt;=1998,"From 18 to 23","Over 23"))</f>
        <v>Over 23</v>
      </c>
    </row>
    <row r="1142" spans="1:35" x14ac:dyDescent="0.25">
      <c r="A1142" s="1">
        <v>44354</v>
      </c>
      <c r="B1142" t="s">
        <v>4666</v>
      </c>
      <c r="J1142" t="s">
        <v>31</v>
      </c>
      <c r="L1142" t="s">
        <v>21</v>
      </c>
      <c r="AG1142">
        <f>IF(ISERROR(VLOOKUP(#REF!,Usuarios[],3,FALSE)),0,VLOOKUP(#REF!,Usuarios[],3,FALSE))</f>
        <v>0</v>
      </c>
      <c r="AH1142">
        <f>IF(ISERROR(VLOOKUP(#REF!,Usuarios[],2,FALSE)),0,VLOOKUP(#REF!,Usuarios[],2,FALSE))</f>
        <v>0</v>
      </c>
      <c r="AI1142" t="str">
        <f>IF(EmocionesIniciales[[#This Row],[Date of Birth]]&gt;=2003,"Under 18", IF(EmocionesIniciales[[#This Row],[Date of Birth]]&gt;=1998,"From 18 to 23","Over 23"))</f>
        <v>Over 23</v>
      </c>
    </row>
    <row r="1143" spans="1:35" x14ac:dyDescent="0.25">
      <c r="A1143" s="1">
        <v>44354</v>
      </c>
      <c r="B1143" t="s">
        <v>4771</v>
      </c>
      <c r="H1143" t="s">
        <v>19</v>
      </c>
      <c r="I1143" t="s">
        <v>4</v>
      </c>
      <c r="AB1143" t="s">
        <v>14</v>
      </c>
      <c r="AD1143" t="s">
        <v>25</v>
      </c>
      <c r="AF1143" t="s">
        <v>30</v>
      </c>
      <c r="AG1143">
        <f>IF(ISERROR(VLOOKUP(#REF!,Usuarios[],3,FALSE)),0,VLOOKUP(#REF!,Usuarios[],3,FALSE))</f>
        <v>0</v>
      </c>
      <c r="AH1143">
        <f>IF(ISERROR(VLOOKUP(#REF!,Usuarios[],2,FALSE)),0,VLOOKUP(#REF!,Usuarios[],2,FALSE))</f>
        <v>0</v>
      </c>
      <c r="AI1143" t="str">
        <f>IF(EmocionesIniciales[[#This Row],[Date of Birth]]&gt;=2003,"Under 18", IF(EmocionesIniciales[[#This Row],[Date of Birth]]&gt;=1998,"From 18 to 23","Over 23"))</f>
        <v>Over 23</v>
      </c>
    </row>
    <row r="1144" spans="1:35" x14ac:dyDescent="0.25">
      <c r="A1144" s="1">
        <v>44326</v>
      </c>
      <c r="B1144" t="s">
        <v>53</v>
      </c>
      <c r="D1144" t="s">
        <v>26</v>
      </c>
      <c r="AG1144">
        <f>IF(ISERROR(VLOOKUP(#REF!,Usuarios[],3,FALSE)),0,VLOOKUP(#REF!,Usuarios[],3,FALSE))</f>
        <v>0</v>
      </c>
      <c r="AH1144">
        <f>IF(ISERROR(VLOOKUP(#REF!,Usuarios[],2,FALSE)),0,VLOOKUP(#REF!,Usuarios[],2,FALSE))</f>
        <v>0</v>
      </c>
      <c r="AI1144" t="str">
        <f>IF(EmocionesIniciales[[#This Row],[Date of Birth]]&gt;=2003,"Under 18", IF(EmocionesIniciales[[#This Row],[Date of Birth]]&gt;=1998,"From 18 to 23","Over 23"))</f>
        <v>Over 23</v>
      </c>
    </row>
    <row r="1145" spans="1:35" x14ac:dyDescent="0.25">
      <c r="A1145" s="1">
        <v>44340</v>
      </c>
      <c r="B1145" t="s">
        <v>4794</v>
      </c>
      <c r="E1145" t="s">
        <v>11</v>
      </c>
      <c r="R1145" t="s">
        <v>28</v>
      </c>
      <c r="AG1145">
        <f>IF(ISERROR(VLOOKUP(#REF!,Usuarios[],3,FALSE)),0,VLOOKUP(#REF!,Usuarios[],3,FALSE))</f>
        <v>0</v>
      </c>
      <c r="AH1145">
        <f>IF(ISERROR(VLOOKUP(#REF!,Usuarios[],2,FALSE)),0,VLOOKUP(#REF!,Usuarios[],2,FALSE))</f>
        <v>0</v>
      </c>
      <c r="AI1145" t="str">
        <f>IF(EmocionesIniciales[[#This Row],[Date of Birth]]&gt;=2003,"Under 18", IF(EmocionesIniciales[[#This Row],[Date of Birth]]&gt;=1998,"From 18 to 23","Over 23"))</f>
        <v>Over 23</v>
      </c>
    </row>
    <row r="1146" spans="1:35" x14ac:dyDescent="0.25">
      <c r="A1146" s="1">
        <v>44326</v>
      </c>
      <c r="B1146" t="s">
        <v>4712</v>
      </c>
      <c r="C1146" t="s">
        <v>10</v>
      </c>
      <c r="U1146" t="s">
        <v>18</v>
      </c>
      <c r="AG1146">
        <f>IF(ISERROR(VLOOKUP(#REF!,Usuarios[],3,FALSE)),0,VLOOKUP(#REF!,Usuarios[],3,FALSE))</f>
        <v>0</v>
      </c>
      <c r="AH1146">
        <f>IF(ISERROR(VLOOKUP(#REF!,Usuarios[],2,FALSE)),0,VLOOKUP(#REF!,Usuarios[],2,FALSE))</f>
        <v>0</v>
      </c>
      <c r="AI1146" t="str">
        <f>IF(EmocionesIniciales[[#This Row],[Date of Birth]]&gt;=2003,"Under 18", IF(EmocionesIniciales[[#This Row],[Date of Birth]]&gt;=1998,"From 18 to 23","Over 23"))</f>
        <v>Over 23</v>
      </c>
    </row>
    <row r="1147" spans="1:35" x14ac:dyDescent="0.25">
      <c r="A1147" s="1">
        <v>44298</v>
      </c>
      <c r="B1147" t="s">
        <v>703</v>
      </c>
      <c r="F1147" t="s">
        <v>16</v>
      </c>
      <c r="G1147" t="s">
        <v>29</v>
      </c>
      <c r="I1147" t="s">
        <v>4</v>
      </c>
      <c r="P1147" t="s">
        <v>32</v>
      </c>
      <c r="Q1147" t="s">
        <v>13</v>
      </c>
      <c r="AG1147">
        <f>IF(ISERROR(VLOOKUP(#REF!,Usuarios[],3,FALSE)),0,VLOOKUP(#REF!,Usuarios[],3,FALSE))</f>
        <v>0</v>
      </c>
      <c r="AH1147">
        <f>IF(ISERROR(VLOOKUP(#REF!,Usuarios[],2,FALSE)),0,VLOOKUP(#REF!,Usuarios[],2,FALSE))</f>
        <v>0</v>
      </c>
      <c r="AI1147" t="str">
        <f>IF(EmocionesIniciales[[#This Row],[Date of Birth]]&gt;=2003,"Under 18", IF(EmocionesIniciales[[#This Row],[Date of Birth]]&gt;=1998,"From 18 to 23","Over 23"))</f>
        <v>Over 23</v>
      </c>
    </row>
    <row r="1148" spans="1:35" x14ac:dyDescent="0.25">
      <c r="A1148" s="1">
        <v>44354</v>
      </c>
      <c r="B1148" t="s">
        <v>4909</v>
      </c>
      <c r="C1148" t="s">
        <v>10</v>
      </c>
      <c r="I1148" t="s">
        <v>4</v>
      </c>
      <c r="AG1148">
        <f>IF(ISERROR(VLOOKUP(#REF!,Usuarios[],3,FALSE)),0,VLOOKUP(#REF!,Usuarios[],3,FALSE))</f>
        <v>0</v>
      </c>
      <c r="AH1148">
        <f>IF(ISERROR(VLOOKUP(#REF!,Usuarios[],2,FALSE)),0,VLOOKUP(#REF!,Usuarios[],2,FALSE))</f>
        <v>0</v>
      </c>
      <c r="AI1148" t="str">
        <f>IF(EmocionesIniciales[[#This Row],[Date of Birth]]&gt;=2003,"Under 18", IF(EmocionesIniciales[[#This Row],[Date of Birth]]&gt;=1998,"From 18 to 23","Over 23"))</f>
        <v>Over 23</v>
      </c>
    </row>
    <row r="1149" spans="1:35" x14ac:dyDescent="0.25">
      <c r="A1149" s="1">
        <v>44354</v>
      </c>
      <c r="B1149" t="s">
        <v>566</v>
      </c>
      <c r="C1149" t="s">
        <v>10</v>
      </c>
      <c r="I1149" t="s">
        <v>4</v>
      </c>
      <c r="Q1149" t="s">
        <v>13</v>
      </c>
      <c r="AG1149">
        <f>IF(ISERROR(VLOOKUP(#REF!,Usuarios[],3,FALSE)),0,VLOOKUP(#REF!,Usuarios[],3,FALSE))</f>
        <v>0</v>
      </c>
      <c r="AH1149">
        <f>IF(ISERROR(VLOOKUP(#REF!,Usuarios[],2,FALSE)),0,VLOOKUP(#REF!,Usuarios[],2,FALSE))</f>
        <v>0</v>
      </c>
      <c r="AI1149" t="str">
        <f>IF(EmocionesIniciales[[#This Row],[Date of Birth]]&gt;=2003,"Under 18", IF(EmocionesIniciales[[#This Row],[Date of Birth]]&gt;=1998,"From 18 to 23","Over 23"))</f>
        <v>Over 23</v>
      </c>
    </row>
    <row r="1150" spans="1:35" x14ac:dyDescent="0.25">
      <c r="A1150" s="1">
        <v>44326</v>
      </c>
      <c r="B1150" t="s">
        <v>4906</v>
      </c>
      <c r="J1150" t="s">
        <v>31</v>
      </c>
      <c r="T1150" t="s">
        <v>22</v>
      </c>
      <c r="Y1150" t="s">
        <v>0</v>
      </c>
      <c r="AG1150">
        <f>IF(ISERROR(VLOOKUP(#REF!,Usuarios[],3,FALSE)),0,VLOOKUP(#REF!,Usuarios[],3,FALSE))</f>
        <v>0</v>
      </c>
      <c r="AH1150">
        <f>IF(ISERROR(VLOOKUP(#REF!,Usuarios[],2,FALSE)),0,VLOOKUP(#REF!,Usuarios[],2,FALSE))</f>
        <v>0</v>
      </c>
      <c r="AI1150" t="str">
        <f>IF(EmocionesIniciales[[#This Row],[Date of Birth]]&gt;=2003,"Under 18", IF(EmocionesIniciales[[#This Row],[Date of Birth]]&gt;=1998,"From 18 to 23","Over 23"))</f>
        <v>Over 23</v>
      </c>
    </row>
    <row r="1151" spans="1:35" x14ac:dyDescent="0.25">
      <c r="A1151" s="1">
        <v>44312</v>
      </c>
      <c r="B1151" t="s">
        <v>46</v>
      </c>
      <c r="I1151" t="s">
        <v>4</v>
      </c>
      <c r="AG1151">
        <f>IF(ISERROR(VLOOKUP(#REF!,Usuarios[],3,FALSE)),0,VLOOKUP(#REF!,Usuarios[],3,FALSE))</f>
        <v>0</v>
      </c>
      <c r="AH1151">
        <f>IF(ISERROR(VLOOKUP(#REF!,Usuarios[],2,FALSE)),0,VLOOKUP(#REF!,Usuarios[],2,FALSE))</f>
        <v>0</v>
      </c>
      <c r="AI1151" t="str">
        <f>IF(EmocionesIniciales[[#This Row],[Date of Birth]]&gt;=2003,"Under 18", IF(EmocionesIniciales[[#This Row],[Date of Birth]]&gt;=1998,"From 18 to 23","Over 23"))</f>
        <v>Over 23</v>
      </c>
    </row>
    <row r="1152" spans="1:35" x14ac:dyDescent="0.25">
      <c r="A1152" s="1">
        <v>44340</v>
      </c>
      <c r="B1152" t="s">
        <v>4667</v>
      </c>
      <c r="E1152" t="s">
        <v>11</v>
      </c>
      <c r="J1152" t="s">
        <v>31</v>
      </c>
      <c r="AG1152">
        <f>IF(ISERROR(VLOOKUP(#REF!,Usuarios[],3,FALSE)),0,VLOOKUP(#REF!,Usuarios[],3,FALSE))</f>
        <v>0</v>
      </c>
      <c r="AH1152">
        <f>IF(ISERROR(VLOOKUP(#REF!,Usuarios[],2,FALSE)),0,VLOOKUP(#REF!,Usuarios[],2,FALSE))</f>
        <v>0</v>
      </c>
      <c r="AI1152" t="str">
        <f>IF(EmocionesIniciales[[#This Row],[Date of Birth]]&gt;=2003,"Under 18", IF(EmocionesIniciales[[#This Row],[Date of Birth]]&gt;=1998,"From 18 to 23","Over 23"))</f>
        <v>Over 23</v>
      </c>
    </row>
    <row r="1153" spans="1:35" x14ac:dyDescent="0.25">
      <c r="A1153" s="1">
        <v>44354</v>
      </c>
      <c r="B1153" t="s">
        <v>40</v>
      </c>
      <c r="N1153" t="s">
        <v>17</v>
      </c>
      <c r="AG1153">
        <f>IF(ISERROR(VLOOKUP(#REF!,Usuarios[],3,FALSE)),0,VLOOKUP(#REF!,Usuarios[],3,FALSE))</f>
        <v>0</v>
      </c>
      <c r="AH1153">
        <f>IF(ISERROR(VLOOKUP(#REF!,Usuarios[],2,FALSE)),0,VLOOKUP(#REF!,Usuarios[],2,FALSE))</f>
        <v>0</v>
      </c>
      <c r="AI1153" t="str">
        <f>IF(EmocionesIniciales[[#This Row],[Date of Birth]]&gt;=2003,"Under 18", IF(EmocionesIniciales[[#This Row],[Date of Birth]]&gt;=1998,"From 18 to 23","Over 23"))</f>
        <v>Over 23</v>
      </c>
    </row>
    <row r="1154" spans="1:35" x14ac:dyDescent="0.25">
      <c r="A1154" s="1">
        <v>44326</v>
      </c>
      <c r="B1154" t="s">
        <v>49</v>
      </c>
      <c r="U1154" t="s">
        <v>18</v>
      </c>
      <c r="AG1154">
        <f>IF(ISERROR(VLOOKUP(#REF!,Usuarios[],3,FALSE)),0,VLOOKUP(#REF!,Usuarios[],3,FALSE))</f>
        <v>0</v>
      </c>
      <c r="AH1154">
        <f>IF(ISERROR(VLOOKUP(#REF!,Usuarios[],2,FALSE)),0,VLOOKUP(#REF!,Usuarios[],2,FALSE))</f>
        <v>0</v>
      </c>
      <c r="AI1154" t="str">
        <f>IF(EmocionesIniciales[[#This Row],[Date of Birth]]&gt;=2003,"Under 18", IF(EmocionesIniciales[[#This Row],[Date of Birth]]&gt;=1998,"From 18 to 23","Over 23"))</f>
        <v>Over 23</v>
      </c>
    </row>
    <row r="1155" spans="1:35" x14ac:dyDescent="0.25">
      <c r="A1155" s="1">
        <v>44326</v>
      </c>
      <c r="B1155" t="s">
        <v>49</v>
      </c>
      <c r="U1155" t="s">
        <v>18</v>
      </c>
      <c r="AG1155">
        <f>IF(ISERROR(VLOOKUP(#REF!,Usuarios[],3,FALSE)),0,VLOOKUP(#REF!,Usuarios[],3,FALSE))</f>
        <v>0</v>
      </c>
      <c r="AH1155">
        <f>IF(ISERROR(VLOOKUP(#REF!,Usuarios[],2,FALSE)),0,VLOOKUP(#REF!,Usuarios[],2,FALSE))</f>
        <v>0</v>
      </c>
      <c r="AI1155" t="str">
        <f>IF(EmocionesIniciales[[#This Row],[Date of Birth]]&gt;=2003,"Under 18", IF(EmocionesIniciales[[#This Row],[Date of Birth]]&gt;=1998,"From 18 to 23","Over 23"))</f>
        <v>Over 23</v>
      </c>
    </row>
    <row r="1156" spans="1:35" x14ac:dyDescent="0.25">
      <c r="A1156" s="1">
        <v>44326</v>
      </c>
      <c r="B1156" t="s">
        <v>49</v>
      </c>
      <c r="U1156" t="s">
        <v>18</v>
      </c>
      <c r="AG1156">
        <f>IF(ISERROR(VLOOKUP(#REF!,Usuarios[],3,FALSE)),0,VLOOKUP(#REF!,Usuarios[],3,FALSE))</f>
        <v>0</v>
      </c>
      <c r="AH1156">
        <f>IF(ISERROR(VLOOKUP(#REF!,Usuarios[],2,FALSE)),0,VLOOKUP(#REF!,Usuarios[],2,FALSE))</f>
        <v>0</v>
      </c>
      <c r="AI1156" t="str">
        <f>IF(EmocionesIniciales[[#This Row],[Date of Birth]]&gt;=2003,"Under 18", IF(EmocionesIniciales[[#This Row],[Date of Birth]]&gt;=1998,"From 18 to 23","Over 23"))</f>
        <v>Over 23</v>
      </c>
    </row>
    <row r="1157" spans="1:35" x14ac:dyDescent="0.25">
      <c r="A1157" s="1">
        <v>44326</v>
      </c>
      <c r="B1157" t="s">
        <v>49</v>
      </c>
      <c r="U1157" t="s">
        <v>18</v>
      </c>
      <c r="AG1157">
        <f>IF(ISERROR(VLOOKUP(#REF!,Usuarios[],3,FALSE)),0,VLOOKUP(#REF!,Usuarios[],3,FALSE))</f>
        <v>0</v>
      </c>
      <c r="AH1157">
        <f>IF(ISERROR(VLOOKUP(#REF!,Usuarios[],2,FALSE)),0,VLOOKUP(#REF!,Usuarios[],2,FALSE))</f>
        <v>0</v>
      </c>
      <c r="AI1157" t="str">
        <f>IF(EmocionesIniciales[[#This Row],[Date of Birth]]&gt;=2003,"Under 18", IF(EmocionesIniciales[[#This Row],[Date of Birth]]&gt;=1998,"From 18 to 23","Over 23"))</f>
        <v>Over 23</v>
      </c>
    </row>
    <row r="1158" spans="1:35" x14ac:dyDescent="0.25">
      <c r="A1158" s="1">
        <v>44298</v>
      </c>
      <c r="B1158" t="s">
        <v>770</v>
      </c>
      <c r="I1158" t="s">
        <v>4</v>
      </c>
      <c r="J1158" t="s">
        <v>31</v>
      </c>
      <c r="U1158" t="s">
        <v>18</v>
      </c>
      <c r="AG1158">
        <f>IF(ISERROR(VLOOKUP(#REF!,Usuarios[],3,FALSE)),0,VLOOKUP(#REF!,Usuarios[],3,FALSE))</f>
        <v>0</v>
      </c>
      <c r="AH1158">
        <f>IF(ISERROR(VLOOKUP(#REF!,Usuarios[],2,FALSE)),0,VLOOKUP(#REF!,Usuarios[],2,FALSE))</f>
        <v>0</v>
      </c>
      <c r="AI1158" t="str">
        <f>IF(EmocionesIniciales[[#This Row],[Date of Birth]]&gt;=2003,"Under 18", IF(EmocionesIniciales[[#This Row],[Date of Birth]]&gt;=1998,"From 18 to 23","Over 23"))</f>
        <v>Over 23</v>
      </c>
    </row>
    <row r="1159" spans="1:35" x14ac:dyDescent="0.25">
      <c r="A1159" s="1">
        <v>44326</v>
      </c>
      <c r="B1159" t="s">
        <v>4709</v>
      </c>
      <c r="H1159" t="s">
        <v>19</v>
      </c>
      <c r="AG1159">
        <f>IF(ISERROR(VLOOKUP(#REF!,Usuarios[],3,FALSE)),0,VLOOKUP(#REF!,Usuarios[],3,FALSE))</f>
        <v>0</v>
      </c>
      <c r="AH1159">
        <f>IF(ISERROR(VLOOKUP(#REF!,Usuarios[],2,FALSE)),0,VLOOKUP(#REF!,Usuarios[],2,FALSE))</f>
        <v>0</v>
      </c>
      <c r="AI1159" t="str">
        <f>IF(EmocionesIniciales[[#This Row],[Date of Birth]]&gt;=2003,"Under 18", IF(EmocionesIniciales[[#This Row],[Date of Birth]]&gt;=1998,"From 18 to 23","Over 23"))</f>
        <v>Over 23</v>
      </c>
    </row>
    <row r="1160" spans="1:35" x14ac:dyDescent="0.25">
      <c r="A1160" s="1">
        <v>44340</v>
      </c>
      <c r="B1160" t="s">
        <v>61</v>
      </c>
      <c r="E1160" t="s">
        <v>11</v>
      </c>
      <c r="W1160" t="s">
        <v>2</v>
      </c>
      <c r="AG1160">
        <f>IF(ISERROR(VLOOKUP(#REF!,Usuarios[],3,FALSE)),0,VLOOKUP(#REF!,Usuarios[],3,FALSE))</f>
        <v>0</v>
      </c>
      <c r="AH1160">
        <f>IF(ISERROR(VLOOKUP(#REF!,Usuarios[],2,FALSE)),0,VLOOKUP(#REF!,Usuarios[],2,FALSE))</f>
        <v>0</v>
      </c>
      <c r="AI1160" t="str">
        <f>IF(EmocionesIniciales[[#This Row],[Date of Birth]]&gt;=2003,"Under 18", IF(EmocionesIniciales[[#This Row],[Date of Birth]]&gt;=1998,"From 18 to 23","Over 23"))</f>
        <v>Over 23</v>
      </c>
    </row>
    <row r="1161" spans="1:35" x14ac:dyDescent="0.25">
      <c r="A1161" s="1">
        <v>44340</v>
      </c>
      <c r="B1161" t="s">
        <v>4701</v>
      </c>
      <c r="C1161" t="s">
        <v>10</v>
      </c>
      <c r="D1161" t="s">
        <v>26</v>
      </c>
      <c r="E1161" t="s">
        <v>11</v>
      </c>
      <c r="F1161" t="s">
        <v>16</v>
      </c>
      <c r="G1161" t="s">
        <v>29</v>
      </c>
      <c r="H1161" t="s">
        <v>19</v>
      </c>
      <c r="I1161" t="s">
        <v>4</v>
      </c>
      <c r="J1161" t="s">
        <v>31</v>
      </c>
      <c r="K1161" t="s">
        <v>23</v>
      </c>
      <c r="L1161" t="s">
        <v>21</v>
      </c>
      <c r="M1161" t="s">
        <v>15</v>
      </c>
      <c r="N1161" t="s">
        <v>17</v>
      </c>
      <c r="O1161" t="s">
        <v>12</v>
      </c>
      <c r="P1161" t="s">
        <v>32</v>
      </c>
      <c r="Q1161" t="s">
        <v>13</v>
      </c>
      <c r="R1161" t="s">
        <v>28</v>
      </c>
      <c r="S1161" t="s">
        <v>1</v>
      </c>
      <c r="T1161" t="s">
        <v>22</v>
      </c>
      <c r="U1161" t="s">
        <v>18</v>
      </c>
      <c r="V1161" t="s">
        <v>20</v>
      </c>
      <c r="W1161" t="s">
        <v>2</v>
      </c>
      <c r="X1161" t="s">
        <v>534</v>
      </c>
      <c r="Y1161" t="s">
        <v>0</v>
      </c>
      <c r="Z1161" t="s">
        <v>24</v>
      </c>
      <c r="AA1161" t="s">
        <v>535</v>
      </c>
      <c r="AB1161" t="s">
        <v>14</v>
      </c>
      <c r="AC1161" t="s">
        <v>536</v>
      </c>
      <c r="AD1161" t="s">
        <v>25</v>
      </c>
      <c r="AE1161" t="s">
        <v>27</v>
      </c>
      <c r="AF1161" t="s">
        <v>30</v>
      </c>
      <c r="AG1161">
        <f>IF(ISERROR(VLOOKUP(#REF!,Usuarios[],3,FALSE)),0,VLOOKUP(#REF!,Usuarios[],3,FALSE))</f>
        <v>0</v>
      </c>
      <c r="AH1161">
        <f>IF(ISERROR(VLOOKUP(#REF!,Usuarios[],2,FALSE)),0,VLOOKUP(#REF!,Usuarios[],2,FALSE))</f>
        <v>0</v>
      </c>
      <c r="AI1161" t="str">
        <f>IF(EmocionesIniciales[[#This Row],[Date of Birth]]&gt;=2003,"Under 18", IF(EmocionesIniciales[[#This Row],[Date of Birth]]&gt;=1998,"From 18 to 23","Over 23"))</f>
        <v>Over 23</v>
      </c>
    </row>
    <row r="1162" spans="1:35" x14ac:dyDescent="0.25">
      <c r="A1162" s="1">
        <v>44312</v>
      </c>
      <c r="B1162" t="s">
        <v>46</v>
      </c>
      <c r="I1162" t="s">
        <v>4</v>
      </c>
      <c r="AG1162">
        <f>IF(ISERROR(VLOOKUP(#REF!,Usuarios[],3,FALSE)),0,VLOOKUP(#REF!,Usuarios[],3,FALSE))</f>
        <v>0</v>
      </c>
      <c r="AH1162">
        <f>IF(ISERROR(VLOOKUP(#REF!,Usuarios[],2,FALSE)),0,VLOOKUP(#REF!,Usuarios[],2,FALSE))</f>
        <v>0</v>
      </c>
      <c r="AI1162" t="str">
        <f>IF(EmocionesIniciales[[#This Row],[Date of Birth]]&gt;=2003,"Under 18", IF(EmocionesIniciales[[#This Row],[Date of Birth]]&gt;=1998,"From 18 to 23","Over 23"))</f>
        <v>Over 23</v>
      </c>
    </row>
    <row r="1163" spans="1:35" x14ac:dyDescent="0.25">
      <c r="A1163" s="1">
        <v>44312</v>
      </c>
      <c r="B1163" t="s">
        <v>46</v>
      </c>
      <c r="I1163" t="s">
        <v>4</v>
      </c>
      <c r="AG1163">
        <f>IF(ISERROR(VLOOKUP(#REF!,Usuarios[],3,FALSE)),0,VLOOKUP(#REF!,Usuarios[],3,FALSE))</f>
        <v>0</v>
      </c>
      <c r="AH1163">
        <f>IF(ISERROR(VLOOKUP(#REF!,Usuarios[],2,FALSE)),0,VLOOKUP(#REF!,Usuarios[],2,FALSE))</f>
        <v>0</v>
      </c>
      <c r="AI1163" t="str">
        <f>IF(EmocionesIniciales[[#This Row],[Date of Birth]]&gt;=2003,"Under 18", IF(EmocionesIniciales[[#This Row],[Date of Birth]]&gt;=1998,"From 18 to 23","Over 23"))</f>
        <v>Over 23</v>
      </c>
    </row>
    <row r="1164" spans="1:35" x14ac:dyDescent="0.25">
      <c r="A1164" s="1">
        <v>44312</v>
      </c>
      <c r="B1164" t="s">
        <v>1743</v>
      </c>
      <c r="E1164" t="s">
        <v>11</v>
      </c>
      <c r="I1164" t="s">
        <v>4</v>
      </c>
      <c r="U1164" t="s">
        <v>18</v>
      </c>
      <c r="V1164" t="s">
        <v>20</v>
      </c>
      <c r="AG1164">
        <f>IF(ISERROR(VLOOKUP(#REF!,Usuarios[],3,FALSE)),0,VLOOKUP(#REF!,Usuarios[],3,FALSE))</f>
        <v>0</v>
      </c>
      <c r="AH1164">
        <f>IF(ISERROR(VLOOKUP(#REF!,Usuarios[],2,FALSE)),0,VLOOKUP(#REF!,Usuarios[],2,FALSE))</f>
        <v>0</v>
      </c>
      <c r="AI1164" t="str">
        <f>IF(EmocionesIniciales[[#This Row],[Date of Birth]]&gt;=2003,"Under 18", IF(EmocionesIniciales[[#This Row],[Date of Birth]]&gt;=1998,"From 18 to 23","Over 23"))</f>
        <v>Over 23</v>
      </c>
    </row>
    <row r="1165" spans="1:35" x14ac:dyDescent="0.25">
      <c r="A1165" s="1">
        <v>44354</v>
      </c>
      <c r="B1165" t="s">
        <v>4896</v>
      </c>
      <c r="E1165" t="s">
        <v>11</v>
      </c>
      <c r="M1165" t="s">
        <v>15</v>
      </c>
      <c r="Q1165" t="s">
        <v>13</v>
      </c>
      <c r="AD1165" t="s">
        <v>25</v>
      </c>
      <c r="AF1165" t="s">
        <v>30</v>
      </c>
      <c r="AG1165">
        <f>IF(ISERROR(VLOOKUP(#REF!,Usuarios[],3,FALSE)),0,VLOOKUP(#REF!,Usuarios[],3,FALSE))</f>
        <v>0</v>
      </c>
      <c r="AH1165">
        <f>IF(ISERROR(VLOOKUP(#REF!,Usuarios[],2,FALSE)),0,VLOOKUP(#REF!,Usuarios[],2,FALSE))</f>
        <v>0</v>
      </c>
      <c r="AI1165" t="str">
        <f>IF(EmocionesIniciales[[#This Row],[Date of Birth]]&gt;=2003,"Under 18", IF(EmocionesIniciales[[#This Row],[Date of Birth]]&gt;=1998,"From 18 to 23","Over 23"))</f>
        <v>Over 23</v>
      </c>
    </row>
    <row r="1166" spans="1:35" x14ac:dyDescent="0.25">
      <c r="A1166" s="1">
        <v>44312</v>
      </c>
      <c r="B1166" t="s">
        <v>1612</v>
      </c>
      <c r="G1166" t="s">
        <v>29</v>
      </c>
      <c r="H1166" t="s">
        <v>19</v>
      </c>
      <c r="I1166" t="s">
        <v>4</v>
      </c>
      <c r="T1166" t="s">
        <v>22</v>
      </c>
      <c r="AG1166">
        <f>IF(ISERROR(VLOOKUP(#REF!,Usuarios[],3,FALSE)),0,VLOOKUP(#REF!,Usuarios[],3,FALSE))</f>
        <v>0</v>
      </c>
      <c r="AH1166">
        <f>IF(ISERROR(VLOOKUP(#REF!,Usuarios[],2,FALSE)),0,VLOOKUP(#REF!,Usuarios[],2,FALSE))</f>
        <v>0</v>
      </c>
      <c r="AI1166" t="str">
        <f>IF(EmocionesIniciales[[#This Row],[Date of Birth]]&gt;=2003,"Under 18", IF(EmocionesIniciales[[#This Row],[Date of Birth]]&gt;=1998,"From 18 to 23","Over 23"))</f>
        <v>Over 23</v>
      </c>
    </row>
    <row r="1167" spans="1:35" x14ac:dyDescent="0.25">
      <c r="A1167" s="1">
        <v>44312</v>
      </c>
      <c r="B1167" t="s">
        <v>1612</v>
      </c>
      <c r="G1167" t="s">
        <v>29</v>
      </c>
      <c r="H1167" t="s">
        <v>19</v>
      </c>
      <c r="I1167" t="s">
        <v>4</v>
      </c>
      <c r="T1167" t="s">
        <v>22</v>
      </c>
      <c r="AG1167">
        <f>IF(ISERROR(VLOOKUP(#REF!,Usuarios[],3,FALSE)),0,VLOOKUP(#REF!,Usuarios[],3,FALSE))</f>
        <v>0</v>
      </c>
      <c r="AH1167">
        <f>IF(ISERROR(VLOOKUP(#REF!,Usuarios[],2,FALSE)),0,VLOOKUP(#REF!,Usuarios[],2,FALSE))</f>
        <v>0</v>
      </c>
      <c r="AI1167" t="str">
        <f>IF(EmocionesIniciales[[#This Row],[Date of Birth]]&gt;=2003,"Under 18", IF(EmocionesIniciales[[#This Row],[Date of Birth]]&gt;=1998,"From 18 to 23","Over 23"))</f>
        <v>Over 23</v>
      </c>
    </row>
    <row r="1168" spans="1:35" x14ac:dyDescent="0.25">
      <c r="A1168" s="1">
        <v>44312</v>
      </c>
      <c r="B1168" t="s">
        <v>34</v>
      </c>
      <c r="E1168" t="s">
        <v>11</v>
      </c>
      <c r="AG1168">
        <f>IF(ISERROR(VLOOKUP(#REF!,Usuarios[],3,FALSE)),0,VLOOKUP(#REF!,Usuarios[],3,FALSE))</f>
        <v>0</v>
      </c>
      <c r="AH1168">
        <f>IF(ISERROR(VLOOKUP(#REF!,Usuarios[],2,FALSE)),0,VLOOKUP(#REF!,Usuarios[],2,FALSE))</f>
        <v>0</v>
      </c>
      <c r="AI1168" t="str">
        <f>IF(EmocionesIniciales[[#This Row],[Date of Birth]]&gt;=2003,"Under 18", IF(EmocionesIniciales[[#This Row],[Date of Birth]]&gt;=1998,"From 18 to 23","Over 23"))</f>
        <v>Over 23</v>
      </c>
    </row>
    <row r="1169" spans="1:35" x14ac:dyDescent="0.25">
      <c r="A1169" s="1">
        <v>44326</v>
      </c>
      <c r="B1169" t="s">
        <v>4785</v>
      </c>
      <c r="C1169" t="s">
        <v>10</v>
      </c>
      <c r="E1169" t="s">
        <v>11</v>
      </c>
      <c r="F1169" t="s">
        <v>16</v>
      </c>
      <c r="H1169" t="s">
        <v>19</v>
      </c>
      <c r="K1169" t="s">
        <v>23</v>
      </c>
      <c r="M1169" t="s">
        <v>15</v>
      </c>
      <c r="N1169" t="s">
        <v>17</v>
      </c>
      <c r="O1169" t="s">
        <v>12</v>
      </c>
      <c r="P1169" t="s">
        <v>32</v>
      </c>
      <c r="R1169" t="s">
        <v>28</v>
      </c>
      <c r="S1169" t="s">
        <v>1</v>
      </c>
      <c r="T1169" t="s">
        <v>22</v>
      </c>
      <c r="Z1169" t="s">
        <v>24</v>
      </c>
      <c r="AA1169" t="s">
        <v>535</v>
      </c>
      <c r="AC1169" t="s">
        <v>536</v>
      </c>
      <c r="AD1169" t="s">
        <v>25</v>
      </c>
      <c r="AF1169" t="s">
        <v>30</v>
      </c>
      <c r="AG1169">
        <f>IF(ISERROR(VLOOKUP(#REF!,Usuarios[],3,FALSE)),0,VLOOKUP(#REF!,Usuarios[],3,FALSE))</f>
        <v>0</v>
      </c>
      <c r="AH1169">
        <f>IF(ISERROR(VLOOKUP(#REF!,Usuarios[],2,FALSE)),0,VLOOKUP(#REF!,Usuarios[],2,FALSE))</f>
        <v>0</v>
      </c>
      <c r="AI1169" t="str">
        <f>IF(EmocionesIniciales[[#This Row],[Date of Birth]]&gt;=2003,"Under 18", IF(EmocionesIniciales[[#This Row],[Date of Birth]]&gt;=1998,"From 18 to 23","Over 23"))</f>
        <v>Over 23</v>
      </c>
    </row>
    <row r="1170" spans="1:35" x14ac:dyDescent="0.25">
      <c r="A1170" s="1">
        <v>44326</v>
      </c>
      <c r="B1170" t="s">
        <v>4768</v>
      </c>
      <c r="E1170" t="s">
        <v>11</v>
      </c>
      <c r="F1170" t="s">
        <v>16</v>
      </c>
      <c r="I1170" t="s">
        <v>4</v>
      </c>
      <c r="L1170" t="s">
        <v>21</v>
      </c>
      <c r="M1170" t="s">
        <v>15</v>
      </c>
      <c r="P1170" t="s">
        <v>32</v>
      </c>
      <c r="Q1170" t="s">
        <v>13</v>
      </c>
      <c r="R1170" t="s">
        <v>28</v>
      </c>
      <c r="T1170" t="s">
        <v>22</v>
      </c>
      <c r="Y1170" t="s">
        <v>0</v>
      </c>
      <c r="AB1170" t="s">
        <v>14</v>
      </c>
      <c r="AF1170" t="s">
        <v>30</v>
      </c>
      <c r="AG1170">
        <f>IF(ISERROR(VLOOKUP(#REF!,Usuarios[],3,FALSE)),0,VLOOKUP(#REF!,Usuarios[],3,FALSE))</f>
        <v>0</v>
      </c>
      <c r="AH1170">
        <f>IF(ISERROR(VLOOKUP(#REF!,Usuarios[],2,FALSE)),0,VLOOKUP(#REF!,Usuarios[],2,FALSE))</f>
        <v>0</v>
      </c>
      <c r="AI1170" t="str">
        <f>IF(EmocionesIniciales[[#This Row],[Date of Birth]]&gt;=2003,"Under 18", IF(EmocionesIniciales[[#This Row],[Date of Birth]]&gt;=1998,"From 18 to 23","Over 23"))</f>
        <v>Over 23</v>
      </c>
    </row>
    <row r="1171" spans="1:35" x14ac:dyDescent="0.25">
      <c r="A1171" s="1">
        <v>44326</v>
      </c>
      <c r="B1171" t="s">
        <v>4767</v>
      </c>
      <c r="I1171" t="s">
        <v>4</v>
      </c>
      <c r="N1171" t="s">
        <v>17</v>
      </c>
      <c r="Q1171" t="s">
        <v>13</v>
      </c>
      <c r="T1171" t="s">
        <v>22</v>
      </c>
      <c r="W1171" t="s">
        <v>2</v>
      </c>
      <c r="AG1171">
        <f>IF(ISERROR(VLOOKUP(#REF!,Usuarios[],3,FALSE)),0,VLOOKUP(#REF!,Usuarios[],3,FALSE))</f>
        <v>0</v>
      </c>
      <c r="AH1171">
        <f>IF(ISERROR(VLOOKUP(#REF!,Usuarios[],2,FALSE)),0,VLOOKUP(#REF!,Usuarios[],2,FALSE))</f>
        <v>0</v>
      </c>
      <c r="AI1171" t="str">
        <f>IF(EmocionesIniciales[[#This Row],[Date of Birth]]&gt;=2003,"Under 18", IF(EmocionesIniciales[[#This Row],[Date of Birth]]&gt;=1998,"From 18 to 23","Over 23"))</f>
        <v>Over 23</v>
      </c>
    </row>
    <row r="1172" spans="1:35" x14ac:dyDescent="0.25">
      <c r="A1172" s="1">
        <v>44340</v>
      </c>
      <c r="B1172" t="s">
        <v>1694</v>
      </c>
      <c r="E1172" t="s">
        <v>11</v>
      </c>
      <c r="N1172" t="s">
        <v>17</v>
      </c>
      <c r="W1172" t="s">
        <v>2</v>
      </c>
      <c r="AG1172">
        <f>IF(ISERROR(VLOOKUP(#REF!,Usuarios[],3,FALSE)),0,VLOOKUP(#REF!,Usuarios[],3,FALSE))</f>
        <v>0</v>
      </c>
      <c r="AH1172">
        <f>IF(ISERROR(VLOOKUP(#REF!,Usuarios[],2,FALSE)),0,VLOOKUP(#REF!,Usuarios[],2,FALSE))</f>
        <v>0</v>
      </c>
      <c r="AI1172" t="str">
        <f>IF(EmocionesIniciales[[#This Row],[Date of Birth]]&gt;=2003,"Under 18", IF(EmocionesIniciales[[#This Row],[Date of Birth]]&gt;=1998,"From 18 to 23","Over 23"))</f>
        <v>Over 23</v>
      </c>
    </row>
    <row r="1173" spans="1:35" x14ac:dyDescent="0.25">
      <c r="A1173" s="1">
        <v>44326</v>
      </c>
      <c r="B1173" t="s">
        <v>4738</v>
      </c>
      <c r="D1173" t="s">
        <v>26</v>
      </c>
      <c r="E1173" t="s">
        <v>11</v>
      </c>
      <c r="N1173" t="s">
        <v>17</v>
      </c>
      <c r="Y1173" t="s">
        <v>0</v>
      </c>
      <c r="AG1173">
        <f>IF(ISERROR(VLOOKUP(#REF!,Usuarios[],3,FALSE)),0,VLOOKUP(#REF!,Usuarios[],3,FALSE))</f>
        <v>0</v>
      </c>
      <c r="AH1173">
        <f>IF(ISERROR(VLOOKUP(#REF!,Usuarios[],2,FALSE)),0,VLOOKUP(#REF!,Usuarios[],2,FALSE))</f>
        <v>0</v>
      </c>
      <c r="AI1173" t="str">
        <f>IF(EmocionesIniciales[[#This Row],[Date of Birth]]&gt;=2003,"Under 18", IF(EmocionesIniciales[[#This Row],[Date of Birth]]&gt;=1998,"From 18 to 23","Over 23"))</f>
        <v>Over 23</v>
      </c>
    </row>
    <row r="1174" spans="1:35" x14ac:dyDescent="0.25">
      <c r="A1174" s="1">
        <v>44312</v>
      </c>
      <c r="B1174" t="s">
        <v>1645</v>
      </c>
      <c r="E1174" t="s">
        <v>11</v>
      </c>
      <c r="N1174" t="s">
        <v>17</v>
      </c>
      <c r="Q1174" t="s">
        <v>13</v>
      </c>
      <c r="R1174" t="s">
        <v>28</v>
      </c>
      <c r="S1174" t="s">
        <v>1</v>
      </c>
      <c r="W1174" t="s">
        <v>2</v>
      </c>
      <c r="AG1174">
        <f>IF(ISERROR(VLOOKUP(#REF!,Usuarios[],3,FALSE)),0,VLOOKUP(#REF!,Usuarios[],3,FALSE))</f>
        <v>0</v>
      </c>
      <c r="AH1174">
        <f>IF(ISERROR(VLOOKUP(#REF!,Usuarios[],2,FALSE)),0,VLOOKUP(#REF!,Usuarios[],2,FALSE))</f>
        <v>0</v>
      </c>
      <c r="AI1174" t="str">
        <f>IF(EmocionesIniciales[[#This Row],[Date of Birth]]&gt;=2003,"Under 18", IF(EmocionesIniciales[[#This Row],[Date of Birth]]&gt;=1998,"From 18 to 23","Over 23"))</f>
        <v>Over 23</v>
      </c>
    </row>
    <row r="1175" spans="1:35" x14ac:dyDescent="0.25">
      <c r="A1175" s="1">
        <v>44298</v>
      </c>
      <c r="B1175" t="s">
        <v>599</v>
      </c>
      <c r="E1175" t="s">
        <v>11</v>
      </c>
      <c r="M1175" t="s">
        <v>15</v>
      </c>
      <c r="N1175" t="s">
        <v>17</v>
      </c>
      <c r="P1175" t="s">
        <v>32</v>
      </c>
      <c r="W1175" t="s">
        <v>2</v>
      </c>
      <c r="AG1175">
        <f>IF(ISERROR(VLOOKUP(#REF!,Usuarios[],3,FALSE)),0,VLOOKUP(#REF!,Usuarios[],3,FALSE))</f>
        <v>0</v>
      </c>
      <c r="AH1175">
        <f>IF(ISERROR(VLOOKUP(#REF!,Usuarios[],2,FALSE)),0,VLOOKUP(#REF!,Usuarios[],2,FALSE))</f>
        <v>0</v>
      </c>
      <c r="AI1175" t="str">
        <f>IF(EmocionesIniciales[[#This Row],[Date of Birth]]&gt;=2003,"Under 18", IF(EmocionesIniciales[[#This Row],[Date of Birth]]&gt;=1998,"From 18 to 23","Over 23"))</f>
        <v>Over 23</v>
      </c>
    </row>
    <row r="1176" spans="1:35" x14ac:dyDescent="0.25">
      <c r="A1176" s="1">
        <v>44326</v>
      </c>
      <c r="B1176" t="s">
        <v>4739</v>
      </c>
      <c r="E1176" t="s">
        <v>11</v>
      </c>
      <c r="Y1176" t="s">
        <v>0</v>
      </c>
      <c r="AG1176">
        <f>IF(ISERROR(VLOOKUP(#REF!,Usuarios[],3,FALSE)),0,VLOOKUP(#REF!,Usuarios[],3,FALSE))</f>
        <v>0</v>
      </c>
      <c r="AH1176">
        <f>IF(ISERROR(VLOOKUP(#REF!,Usuarios[],2,FALSE)),0,VLOOKUP(#REF!,Usuarios[],2,FALSE))</f>
        <v>0</v>
      </c>
      <c r="AI1176" t="str">
        <f>IF(EmocionesIniciales[[#This Row],[Date of Birth]]&gt;=2003,"Under 18", IF(EmocionesIniciales[[#This Row],[Date of Birth]]&gt;=1998,"From 18 to 23","Over 23"))</f>
        <v>Over 23</v>
      </c>
    </row>
    <row r="1177" spans="1:35" x14ac:dyDescent="0.25">
      <c r="A1177" s="1">
        <v>44326</v>
      </c>
      <c r="B1177" t="s">
        <v>4739</v>
      </c>
      <c r="E1177" t="s">
        <v>11</v>
      </c>
      <c r="Y1177" t="s">
        <v>0</v>
      </c>
      <c r="AG1177">
        <f>IF(ISERROR(VLOOKUP(#REF!,Usuarios[],3,FALSE)),0,VLOOKUP(#REF!,Usuarios[],3,FALSE))</f>
        <v>0</v>
      </c>
      <c r="AH1177">
        <f>IF(ISERROR(VLOOKUP(#REF!,Usuarios[],2,FALSE)),0,VLOOKUP(#REF!,Usuarios[],2,FALSE))</f>
        <v>0</v>
      </c>
      <c r="AI1177" t="str">
        <f>IF(EmocionesIniciales[[#This Row],[Date of Birth]]&gt;=2003,"Under 18", IF(EmocionesIniciales[[#This Row],[Date of Birth]]&gt;=1998,"From 18 to 23","Over 23"))</f>
        <v>Over 23</v>
      </c>
    </row>
    <row r="1178" spans="1:35" x14ac:dyDescent="0.25">
      <c r="A1178" s="1">
        <v>44312</v>
      </c>
      <c r="B1178" t="s">
        <v>34</v>
      </c>
      <c r="E1178" t="s">
        <v>11</v>
      </c>
      <c r="AG1178">
        <f>IF(ISERROR(VLOOKUP(#REF!,Usuarios[],3,FALSE)),0,VLOOKUP(#REF!,Usuarios[],3,FALSE))</f>
        <v>0</v>
      </c>
      <c r="AH1178">
        <f>IF(ISERROR(VLOOKUP(#REF!,Usuarios[],2,FALSE)),0,VLOOKUP(#REF!,Usuarios[],2,FALSE))</f>
        <v>0</v>
      </c>
      <c r="AI1178" t="str">
        <f>IF(EmocionesIniciales[[#This Row],[Date of Birth]]&gt;=2003,"Under 18", IF(EmocionesIniciales[[#This Row],[Date of Birth]]&gt;=1998,"From 18 to 23","Over 23"))</f>
        <v>Over 23</v>
      </c>
    </row>
    <row r="1179" spans="1:35" x14ac:dyDescent="0.25">
      <c r="A1179" s="1">
        <v>44312</v>
      </c>
      <c r="B1179" t="s">
        <v>1647</v>
      </c>
      <c r="E1179" t="s">
        <v>11</v>
      </c>
      <c r="V1179" t="s">
        <v>20</v>
      </c>
      <c r="AG1179">
        <f>IF(ISERROR(VLOOKUP(#REF!,Usuarios[],3,FALSE)),0,VLOOKUP(#REF!,Usuarios[],3,FALSE))</f>
        <v>0</v>
      </c>
      <c r="AH1179">
        <f>IF(ISERROR(VLOOKUP(#REF!,Usuarios[],2,FALSE)),0,VLOOKUP(#REF!,Usuarios[],2,FALSE))</f>
        <v>0</v>
      </c>
      <c r="AI1179" t="str">
        <f>IF(EmocionesIniciales[[#This Row],[Date of Birth]]&gt;=2003,"Under 18", IF(EmocionesIniciales[[#This Row],[Date of Birth]]&gt;=1998,"From 18 to 23","Over 23"))</f>
        <v>Over 23</v>
      </c>
    </row>
    <row r="1180" spans="1:35" x14ac:dyDescent="0.25">
      <c r="A1180" s="1">
        <v>44312</v>
      </c>
      <c r="B1180" t="s">
        <v>1647</v>
      </c>
      <c r="E1180" t="s">
        <v>11</v>
      </c>
      <c r="V1180" t="s">
        <v>20</v>
      </c>
      <c r="AG1180">
        <f>IF(ISERROR(VLOOKUP(#REF!,Usuarios[],3,FALSE)),0,VLOOKUP(#REF!,Usuarios[],3,FALSE))</f>
        <v>0</v>
      </c>
      <c r="AH1180">
        <f>IF(ISERROR(VLOOKUP(#REF!,Usuarios[],2,FALSE)),0,VLOOKUP(#REF!,Usuarios[],2,FALSE))</f>
        <v>0</v>
      </c>
      <c r="AI1180" t="str">
        <f>IF(EmocionesIniciales[[#This Row],[Date of Birth]]&gt;=2003,"Under 18", IF(EmocionesIniciales[[#This Row],[Date of Birth]]&gt;=1998,"From 18 to 23","Over 23"))</f>
        <v>Over 23</v>
      </c>
    </row>
    <row r="1181" spans="1:35" x14ac:dyDescent="0.25">
      <c r="A1181" s="1">
        <v>44312</v>
      </c>
      <c r="B1181" t="s">
        <v>1647</v>
      </c>
      <c r="E1181" t="s">
        <v>11</v>
      </c>
      <c r="V1181" t="s">
        <v>20</v>
      </c>
      <c r="AG1181">
        <f>IF(ISERROR(VLOOKUP(#REF!,Usuarios[],3,FALSE)),0,VLOOKUP(#REF!,Usuarios[],3,FALSE))</f>
        <v>0</v>
      </c>
      <c r="AH1181">
        <f>IF(ISERROR(VLOOKUP(#REF!,Usuarios[],2,FALSE)),0,VLOOKUP(#REF!,Usuarios[],2,FALSE))</f>
        <v>0</v>
      </c>
      <c r="AI1181" t="str">
        <f>IF(EmocionesIniciales[[#This Row],[Date of Birth]]&gt;=2003,"Under 18", IF(EmocionesIniciales[[#This Row],[Date of Birth]]&gt;=1998,"From 18 to 23","Over 23"))</f>
        <v>Over 23</v>
      </c>
    </row>
    <row r="1182" spans="1:35" x14ac:dyDescent="0.25">
      <c r="A1182" s="1">
        <v>44312</v>
      </c>
      <c r="B1182" t="s">
        <v>1646</v>
      </c>
      <c r="E1182" t="s">
        <v>11</v>
      </c>
      <c r="M1182" t="s">
        <v>15</v>
      </c>
      <c r="P1182" t="s">
        <v>32</v>
      </c>
      <c r="S1182" t="s">
        <v>1</v>
      </c>
      <c r="AG1182">
        <f>IF(ISERROR(VLOOKUP(#REF!,Usuarios[],3,FALSE)),0,VLOOKUP(#REF!,Usuarios[],3,FALSE))</f>
        <v>0</v>
      </c>
      <c r="AH1182">
        <f>IF(ISERROR(VLOOKUP(#REF!,Usuarios[],2,FALSE)),0,VLOOKUP(#REF!,Usuarios[],2,FALSE))</f>
        <v>0</v>
      </c>
      <c r="AI1182" t="str">
        <f>IF(EmocionesIniciales[[#This Row],[Date of Birth]]&gt;=2003,"Under 18", IF(EmocionesIniciales[[#This Row],[Date of Birth]]&gt;=1998,"From 18 to 23","Over 23"))</f>
        <v>Over 23</v>
      </c>
    </row>
    <row r="1183" spans="1:35" x14ac:dyDescent="0.25">
      <c r="A1183" s="1">
        <v>44363</v>
      </c>
      <c r="B1183" t="s">
        <v>4722</v>
      </c>
      <c r="G1183" t="s">
        <v>29</v>
      </c>
      <c r="L1183" t="s">
        <v>21</v>
      </c>
      <c r="AB1183" t="s">
        <v>14</v>
      </c>
      <c r="AG1183">
        <f>IF(ISERROR(VLOOKUP(#REF!,Usuarios[],3,FALSE)),0,VLOOKUP(#REF!,Usuarios[],3,FALSE))</f>
        <v>0</v>
      </c>
      <c r="AH1183">
        <f>IF(ISERROR(VLOOKUP(#REF!,Usuarios[],2,FALSE)),0,VLOOKUP(#REF!,Usuarios[],2,FALSE))</f>
        <v>0</v>
      </c>
      <c r="AI1183" t="str">
        <f>IF(EmocionesIniciales[[#This Row],[Date of Birth]]&gt;=2003,"Under 18", IF(EmocionesIniciales[[#This Row],[Date of Birth]]&gt;=1998,"From 18 to 23","Over 23"))</f>
        <v>Over 23</v>
      </c>
    </row>
    <row r="1184" spans="1:35" x14ac:dyDescent="0.25">
      <c r="A1184" s="1">
        <v>44340</v>
      </c>
      <c r="B1184" t="s">
        <v>4841</v>
      </c>
      <c r="D1184" t="s">
        <v>26</v>
      </c>
      <c r="H1184" t="s">
        <v>19</v>
      </c>
      <c r="U1184" t="s">
        <v>18</v>
      </c>
      <c r="V1184" t="s">
        <v>20</v>
      </c>
      <c r="AF1184" t="s">
        <v>30</v>
      </c>
      <c r="AG1184">
        <f>IF(ISERROR(VLOOKUP(#REF!,Usuarios[],3,FALSE)),0,VLOOKUP(#REF!,Usuarios[],3,FALSE))</f>
        <v>0</v>
      </c>
      <c r="AH1184">
        <f>IF(ISERROR(VLOOKUP(#REF!,Usuarios[],2,FALSE)),0,VLOOKUP(#REF!,Usuarios[],2,FALSE))</f>
        <v>0</v>
      </c>
      <c r="AI1184" t="str">
        <f>IF(EmocionesIniciales[[#This Row],[Date of Birth]]&gt;=2003,"Under 18", IF(EmocionesIniciales[[#This Row],[Date of Birth]]&gt;=1998,"From 18 to 23","Over 23"))</f>
        <v>Over 23</v>
      </c>
    </row>
    <row r="1185" spans="1:35" x14ac:dyDescent="0.25">
      <c r="A1185" s="1">
        <v>44340</v>
      </c>
      <c r="B1185" t="s">
        <v>1638</v>
      </c>
      <c r="D1185" t="s">
        <v>26</v>
      </c>
      <c r="N1185" t="s">
        <v>17</v>
      </c>
      <c r="V1185" t="s">
        <v>20</v>
      </c>
      <c r="AG1185">
        <f>IF(ISERROR(VLOOKUP(#REF!,Usuarios[],3,FALSE)),0,VLOOKUP(#REF!,Usuarios[],3,FALSE))</f>
        <v>0</v>
      </c>
      <c r="AH1185">
        <f>IF(ISERROR(VLOOKUP(#REF!,Usuarios[],2,FALSE)),0,VLOOKUP(#REF!,Usuarios[],2,FALSE))</f>
        <v>0</v>
      </c>
      <c r="AI1185" t="str">
        <f>IF(EmocionesIniciales[[#This Row],[Date of Birth]]&gt;=2003,"Under 18", IF(EmocionesIniciales[[#This Row],[Date of Birth]]&gt;=1998,"From 18 to 23","Over 23"))</f>
        <v>Over 23</v>
      </c>
    </row>
    <row r="1186" spans="1:35" x14ac:dyDescent="0.25">
      <c r="A1186" s="1">
        <v>44312</v>
      </c>
      <c r="B1186" t="s">
        <v>1734</v>
      </c>
      <c r="J1186" t="s">
        <v>31</v>
      </c>
      <c r="S1186" t="s">
        <v>1</v>
      </c>
      <c r="X1186" t="s">
        <v>534</v>
      </c>
      <c r="AG1186">
        <f>IF(ISERROR(VLOOKUP(#REF!,Usuarios[],3,FALSE)),0,VLOOKUP(#REF!,Usuarios[],3,FALSE))</f>
        <v>0</v>
      </c>
      <c r="AH1186">
        <f>IF(ISERROR(VLOOKUP(#REF!,Usuarios[],2,FALSE)),0,VLOOKUP(#REF!,Usuarios[],2,FALSE))</f>
        <v>0</v>
      </c>
      <c r="AI1186" t="str">
        <f>IF(EmocionesIniciales[[#This Row],[Date of Birth]]&gt;=2003,"Under 18", IF(EmocionesIniciales[[#This Row],[Date of Birth]]&gt;=1998,"From 18 to 23","Over 23"))</f>
        <v>Over 23</v>
      </c>
    </row>
    <row r="1187" spans="1:35" x14ac:dyDescent="0.25">
      <c r="A1187" s="1">
        <v>44326</v>
      </c>
      <c r="B1187" t="s">
        <v>49</v>
      </c>
      <c r="U1187" t="s">
        <v>18</v>
      </c>
      <c r="AG1187">
        <f>IF(ISERROR(VLOOKUP(#REF!,Usuarios[],3,FALSE)),0,VLOOKUP(#REF!,Usuarios[],3,FALSE))</f>
        <v>0</v>
      </c>
      <c r="AH1187">
        <f>IF(ISERROR(VLOOKUP(#REF!,Usuarios[],2,FALSE)),0,VLOOKUP(#REF!,Usuarios[],2,FALSE))</f>
        <v>0</v>
      </c>
      <c r="AI1187" t="str">
        <f>IF(EmocionesIniciales[[#This Row],[Date of Birth]]&gt;=2003,"Under 18", IF(EmocionesIniciales[[#This Row],[Date of Birth]]&gt;=1998,"From 18 to 23","Over 23"))</f>
        <v>Over 23</v>
      </c>
    </row>
    <row r="1188" spans="1:35" x14ac:dyDescent="0.25">
      <c r="A1188" s="1">
        <v>44326</v>
      </c>
      <c r="B1188" t="s">
        <v>661</v>
      </c>
      <c r="G1188" t="s">
        <v>29</v>
      </c>
      <c r="AG1188">
        <f>IF(ISERROR(VLOOKUP(#REF!,Usuarios[],3,FALSE)),0,VLOOKUP(#REF!,Usuarios[],3,FALSE))</f>
        <v>0</v>
      </c>
      <c r="AH1188">
        <f>IF(ISERROR(VLOOKUP(#REF!,Usuarios[],2,FALSE)),0,VLOOKUP(#REF!,Usuarios[],2,FALSE))</f>
        <v>0</v>
      </c>
      <c r="AI1188" t="str">
        <f>IF(EmocionesIniciales[[#This Row],[Date of Birth]]&gt;=2003,"Under 18", IF(EmocionesIniciales[[#This Row],[Date of Birth]]&gt;=1998,"From 18 to 23","Over 23"))</f>
        <v>Over 23</v>
      </c>
    </row>
    <row r="1189" spans="1:35" x14ac:dyDescent="0.25">
      <c r="A1189" s="1">
        <v>44354</v>
      </c>
      <c r="B1189" t="s">
        <v>4843</v>
      </c>
      <c r="C1189" t="s">
        <v>10</v>
      </c>
      <c r="D1189" t="s">
        <v>26</v>
      </c>
      <c r="H1189" t="s">
        <v>19</v>
      </c>
      <c r="I1189" t="s">
        <v>4</v>
      </c>
      <c r="O1189" t="s">
        <v>12</v>
      </c>
      <c r="V1189" t="s">
        <v>20</v>
      </c>
      <c r="AB1189" t="s">
        <v>14</v>
      </c>
      <c r="AG1189">
        <f>IF(ISERROR(VLOOKUP(#REF!,Usuarios[],3,FALSE)),0,VLOOKUP(#REF!,Usuarios[],3,FALSE))</f>
        <v>0</v>
      </c>
      <c r="AH1189">
        <f>IF(ISERROR(VLOOKUP(#REF!,Usuarios[],2,FALSE)),0,VLOOKUP(#REF!,Usuarios[],2,FALSE))</f>
        <v>0</v>
      </c>
      <c r="AI1189" t="str">
        <f>IF(EmocionesIniciales[[#This Row],[Date of Birth]]&gt;=2003,"Under 18", IF(EmocionesIniciales[[#This Row],[Date of Birth]]&gt;=1998,"From 18 to 23","Over 23"))</f>
        <v>Over 23</v>
      </c>
    </row>
    <row r="1190" spans="1:35" x14ac:dyDescent="0.25">
      <c r="A1190" s="1">
        <v>44298</v>
      </c>
      <c r="B1190" t="s">
        <v>72</v>
      </c>
      <c r="D1190" t="s">
        <v>26</v>
      </c>
      <c r="N1190" t="s">
        <v>17</v>
      </c>
      <c r="AG1190">
        <f>IF(ISERROR(VLOOKUP(#REF!,Usuarios[],3,FALSE)),0,VLOOKUP(#REF!,Usuarios[],3,FALSE))</f>
        <v>0</v>
      </c>
      <c r="AH1190">
        <f>IF(ISERROR(VLOOKUP(#REF!,Usuarios[],2,FALSE)),0,VLOOKUP(#REF!,Usuarios[],2,FALSE))</f>
        <v>0</v>
      </c>
      <c r="AI1190" t="str">
        <f>IF(EmocionesIniciales[[#This Row],[Date of Birth]]&gt;=2003,"Under 18", IF(EmocionesIniciales[[#This Row],[Date of Birth]]&gt;=1998,"From 18 to 23","Over 23"))</f>
        <v>Over 23</v>
      </c>
    </row>
    <row r="1191" spans="1:35" x14ac:dyDescent="0.25">
      <c r="A1191" s="1">
        <v>44298</v>
      </c>
      <c r="B1191" t="s">
        <v>705</v>
      </c>
      <c r="E1191" t="s">
        <v>11</v>
      </c>
      <c r="F1191" t="s">
        <v>16</v>
      </c>
      <c r="J1191" t="s">
        <v>31</v>
      </c>
      <c r="K1191" t="s">
        <v>23</v>
      </c>
      <c r="N1191" t="s">
        <v>17</v>
      </c>
      <c r="Q1191" t="s">
        <v>13</v>
      </c>
      <c r="R1191" t="s">
        <v>28</v>
      </c>
      <c r="S1191" t="s">
        <v>1</v>
      </c>
      <c r="W1191" t="s">
        <v>2</v>
      </c>
      <c r="X1191" t="s">
        <v>534</v>
      </c>
      <c r="Y1191" t="s">
        <v>0</v>
      </c>
      <c r="Z1191" t="s">
        <v>24</v>
      </c>
      <c r="AG1191">
        <f>IF(ISERROR(VLOOKUP(#REF!,Usuarios[],3,FALSE)),0,VLOOKUP(#REF!,Usuarios[],3,FALSE))</f>
        <v>0</v>
      </c>
      <c r="AH1191">
        <f>IF(ISERROR(VLOOKUP(#REF!,Usuarios[],2,FALSE)),0,VLOOKUP(#REF!,Usuarios[],2,FALSE))</f>
        <v>0</v>
      </c>
      <c r="AI1191" t="str">
        <f>IF(EmocionesIniciales[[#This Row],[Date of Birth]]&gt;=2003,"Under 18", IF(EmocionesIniciales[[#This Row],[Date of Birth]]&gt;=1998,"From 18 to 23","Over 23"))</f>
        <v>Over 23</v>
      </c>
    </row>
    <row r="1192" spans="1:35" x14ac:dyDescent="0.25">
      <c r="A1192" s="1">
        <v>44298</v>
      </c>
      <c r="B1192" t="s">
        <v>706</v>
      </c>
      <c r="C1192" t="s">
        <v>10</v>
      </c>
      <c r="D1192" t="s">
        <v>26</v>
      </c>
      <c r="G1192" t="s">
        <v>29</v>
      </c>
      <c r="H1192" t="s">
        <v>19</v>
      </c>
      <c r="I1192" t="s">
        <v>4</v>
      </c>
      <c r="L1192" t="s">
        <v>21</v>
      </c>
      <c r="O1192" t="s">
        <v>12</v>
      </c>
      <c r="T1192" t="s">
        <v>22</v>
      </c>
      <c r="U1192" t="s">
        <v>18</v>
      </c>
      <c r="V1192" t="s">
        <v>20</v>
      </c>
      <c r="AA1192" t="s">
        <v>535</v>
      </c>
      <c r="AB1192" t="s">
        <v>14</v>
      </c>
      <c r="AD1192" t="s">
        <v>25</v>
      </c>
      <c r="AE1192" t="s">
        <v>27</v>
      </c>
      <c r="AF1192" t="s">
        <v>30</v>
      </c>
      <c r="AG1192">
        <f>IF(ISERROR(VLOOKUP(#REF!,Usuarios[],3,FALSE)),0,VLOOKUP(#REF!,Usuarios[],3,FALSE))</f>
        <v>0</v>
      </c>
      <c r="AH1192">
        <f>IF(ISERROR(VLOOKUP(#REF!,Usuarios[],2,FALSE)),0,VLOOKUP(#REF!,Usuarios[],2,FALSE))</f>
        <v>0</v>
      </c>
      <c r="AI1192" t="str">
        <f>IF(EmocionesIniciales[[#This Row],[Date of Birth]]&gt;=2003,"Under 18", IF(EmocionesIniciales[[#This Row],[Date of Birth]]&gt;=1998,"From 18 to 23","Over 23"))</f>
        <v>Over 23</v>
      </c>
    </row>
    <row r="1193" spans="1:35" x14ac:dyDescent="0.25">
      <c r="A1193" s="1">
        <v>44312</v>
      </c>
      <c r="B1193" t="s">
        <v>1735</v>
      </c>
      <c r="E1193" t="s">
        <v>11</v>
      </c>
      <c r="W1193" t="s">
        <v>2</v>
      </c>
      <c r="AC1193" t="s">
        <v>536</v>
      </c>
      <c r="AG1193">
        <f>IF(ISERROR(VLOOKUP(#REF!,Usuarios[],3,FALSE)),0,VLOOKUP(#REF!,Usuarios[],3,FALSE))</f>
        <v>0</v>
      </c>
      <c r="AH1193">
        <f>IF(ISERROR(VLOOKUP(#REF!,Usuarios[],2,FALSE)),0,VLOOKUP(#REF!,Usuarios[],2,FALSE))</f>
        <v>0</v>
      </c>
      <c r="AI1193" t="str">
        <f>IF(EmocionesIniciales[[#This Row],[Date of Birth]]&gt;=2003,"Under 18", IF(EmocionesIniciales[[#This Row],[Date of Birth]]&gt;=1998,"From 18 to 23","Over 23"))</f>
        <v>Over 23</v>
      </c>
    </row>
    <row r="1194" spans="1:35" x14ac:dyDescent="0.25">
      <c r="A1194" s="1">
        <v>44340</v>
      </c>
      <c r="B1194" t="s">
        <v>4842</v>
      </c>
      <c r="D1194" t="s">
        <v>26</v>
      </c>
      <c r="AD1194" t="s">
        <v>25</v>
      </c>
      <c r="AG1194">
        <f>IF(ISERROR(VLOOKUP(#REF!,Usuarios[],3,FALSE)),0,VLOOKUP(#REF!,Usuarios[],3,FALSE))</f>
        <v>0</v>
      </c>
      <c r="AH1194">
        <f>IF(ISERROR(VLOOKUP(#REF!,Usuarios[],2,FALSE)),0,VLOOKUP(#REF!,Usuarios[],2,FALSE))</f>
        <v>0</v>
      </c>
      <c r="AI1194" t="str">
        <f>IF(EmocionesIniciales[[#This Row],[Date of Birth]]&gt;=2003,"Under 18", IF(EmocionesIniciales[[#This Row],[Date of Birth]]&gt;=1998,"From 18 to 23","Over 23"))</f>
        <v>Over 23</v>
      </c>
    </row>
    <row r="1195" spans="1:35" x14ac:dyDescent="0.25">
      <c r="A1195" s="1">
        <v>44354</v>
      </c>
      <c r="B1195" t="s">
        <v>4824</v>
      </c>
      <c r="H1195" t="s">
        <v>19</v>
      </c>
      <c r="U1195" t="s">
        <v>18</v>
      </c>
      <c r="AG1195">
        <f>IF(ISERROR(VLOOKUP(#REF!,Usuarios[],3,FALSE)),0,VLOOKUP(#REF!,Usuarios[],3,FALSE))</f>
        <v>0</v>
      </c>
      <c r="AH1195">
        <f>IF(ISERROR(VLOOKUP(#REF!,Usuarios[],2,FALSE)),0,VLOOKUP(#REF!,Usuarios[],2,FALSE))</f>
        <v>0</v>
      </c>
      <c r="AI1195" t="str">
        <f>IF(EmocionesIniciales[[#This Row],[Date of Birth]]&gt;=2003,"Under 18", IF(EmocionesIniciales[[#This Row],[Date of Birth]]&gt;=1998,"From 18 to 23","Over 23"))</f>
        <v>Over 23</v>
      </c>
    </row>
    <row r="1196" spans="1:35" x14ac:dyDescent="0.25">
      <c r="A1196" s="1">
        <v>44326</v>
      </c>
      <c r="B1196" t="s">
        <v>4840</v>
      </c>
      <c r="C1196" t="s">
        <v>10</v>
      </c>
      <c r="O1196" t="s">
        <v>12</v>
      </c>
      <c r="AB1196" t="s">
        <v>14</v>
      </c>
      <c r="AG1196">
        <f>IF(ISERROR(VLOOKUP(#REF!,Usuarios[],3,FALSE)),0,VLOOKUP(#REF!,Usuarios[],3,FALSE))</f>
        <v>0</v>
      </c>
      <c r="AH1196">
        <f>IF(ISERROR(VLOOKUP(#REF!,Usuarios[],2,FALSE)),0,VLOOKUP(#REF!,Usuarios[],2,FALSE))</f>
        <v>0</v>
      </c>
      <c r="AI1196" t="str">
        <f>IF(EmocionesIniciales[[#This Row],[Date of Birth]]&gt;=2003,"Under 18", IF(EmocionesIniciales[[#This Row],[Date of Birth]]&gt;=1998,"From 18 to 23","Over 23"))</f>
        <v>Over 23</v>
      </c>
    </row>
    <row r="1197" spans="1:35" x14ac:dyDescent="0.25">
      <c r="A1197" s="1">
        <v>44326</v>
      </c>
      <c r="B1197" t="s">
        <v>40</v>
      </c>
      <c r="N1197" t="s">
        <v>17</v>
      </c>
      <c r="AG1197">
        <f>IF(ISERROR(VLOOKUP(#REF!,Usuarios[],3,FALSE)),0,VLOOKUP(#REF!,Usuarios[],3,FALSE))</f>
        <v>0</v>
      </c>
      <c r="AH1197">
        <f>IF(ISERROR(VLOOKUP(#REF!,Usuarios[],2,FALSE)),0,VLOOKUP(#REF!,Usuarios[],2,FALSE))</f>
        <v>0</v>
      </c>
      <c r="AI1197" t="str">
        <f>IF(EmocionesIniciales[[#This Row],[Date of Birth]]&gt;=2003,"Under 18", IF(EmocionesIniciales[[#This Row],[Date of Birth]]&gt;=1998,"From 18 to 23","Over 23"))</f>
        <v>Over 23</v>
      </c>
    </row>
    <row r="1198" spans="1:35" x14ac:dyDescent="0.25">
      <c r="A1198" s="1">
        <v>44340</v>
      </c>
      <c r="B1198" t="s">
        <v>40</v>
      </c>
      <c r="N1198" t="s">
        <v>17</v>
      </c>
      <c r="AG1198">
        <f>IF(ISERROR(VLOOKUP(#REF!,Usuarios[],3,FALSE)),0,VLOOKUP(#REF!,Usuarios[],3,FALSE))</f>
        <v>0</v>
      </c>
      <c r="AH1198">
        <f>IF(ISERROR(VLOOKUP(#REF!,Usuarios[],2,FALSE)),0,VLOOKUP(#REF!,Usuarios[],2,FALSE))</f>
        <v>0</v>
      </c>
      <c r="AI1198" t="str">
        <f>IF(EmocionesIniciales[[#This Row],[Date of Birth]]&gt;=2003,"Under 18", IF(EmocionesIniciales[[#This Row],[Date of Birth]]&gt;=1998,"From 18 to 23","Over 23"))</f>
        <v>Over 23</v>
      </c>
    </row>
    <row r="1199" spans="1:35" x14ac:dyDescent="0.25">
      <c r="A1199" s="1">
        <v>44354</v>
      </c>
      <c r="B1199" t="s">
        <v>40</v>
      </c>
      <c r="N1199" t="s">
        <v>17</v>
      </c>
      <c r="AG1199">
        <f>IF(ISERROR(VLOOKUP(#REF!,Usuarios[],3,FALSE)),0,VLOOKUP(#REF!,Usuarios[],3,FALSE))</f>
        <v>0</v>
      </c>
      <c r="AH1199">
        <f>IF(ISERROR(VLOOKUP(#REF!,Usuarios[],2,FALSE)),0,VLOOKUP(#REF!,Usuarios[],2,FALSE))</f>
        <v>0</v>
      </c>
      <c r="AI1199" t="str">
        <f>IF(EmocionesIniciales[[#This Row],[Date of Birth]]&gt;=2003,"Under 18", IF(EmocionesIniciales[[#This Row],[Date of Birth]]&gt;=1998,"From 18 to 23","Over 23"))</f>
        <v>Over 23</v>
      </c>
    </row>
    <row r="1200" spans="1:35" x14ac:dyDescent="0.25">
      <c r="A1200" s="1">
        <v>44312</v>
      </c>
      <c r="B1200" t="s">
        <v>72</v>
      </c>
      <c r="D1200" t="s">
        <v>26</v>
      </c>
      <c r="N1200" t="s">
        <v>17</v>
      </c>
      <c r="AG1200">
        <f>IF(ISERROR(VLOOKUP(#REF!,Usuarios[],3,FALSE)),0,VLOOKUP(#REF!,Usuarios[],3,FALSE))</f>
        <v>0</v>
      </c>
      <c r="AH1200">
        <f>IF(ISERROR(VLOOKUP(#REF!,Usuarios[],2,FALSE)),0,VLOOKUP(#REF!,Usuarios[],2,FALSE))</f>
        <v>0</v>
      </c>
      <c r="AI1200" t="str">
        <f>IF(EmocionesIniciales[[#This Row],[Date of Birth]]&gt;=2003,"Under 18", IF(EmocionesIniciales[[#This Row],[Date of Birth]]&gt;=1998,"From 18 to 23","Over 23"))</f>
        <v>Over 23</v>
      </c>
    </row>
    <row r="1201" spans="1:35" x14ac:dyDescent="0.25">
      <c r="A1201" s="1">
        <v>44326</v>
      </c>
      <c r="B1201" t="s">
        <v>571</v>
      </c>
      <c r="N1201" t="s">
        <v>17</v>
      </c>
      <c r="S1201" t="s">
        <v>1</v>
      </c>
      <c r="AG1201">
        <f>IF(ISERROR(VLOOKUP(#REF!,Usuarios[],3,FALSE)),0,VLOOKUP(#REF!,Usuarios[],3,FALSE))</f>
        <v>0</v>
      </c>
      <c r="AH1201">
        <f>IF(ISERROR(VLOOKUP(#REF!,Usuarios[],2,FALSE)),0,VLOOKUP(#REF!,Usuarios[],2,FALSE))</f>
        <v>0</v>
      </c>
      <c r="AI1201" t="str">
        <f>IF(EmocionesIniciales[[#This Row],[Date of Birth]]&gt;=2003,"Under 18", IF(EmocionesIniciales[[#This Row],[Date of Birth]]&gt;=1998,"From 18 to 23","Over 23"))</f>
        <v>Over 23</v>
      </c>
    </row>
    <row r="1202" spans="1:35" x14ac:dyDescent="0.25">
      <c r="A1202" s="1">
        <v>44298</v>
      </c>
      <c r="B1202" t="s">
        <v>571</v>
      </c>
      <c r="N1202" t="s">
        <v>17</v>
      </c>
      <c r="S1202" t="s">
        <v>1</v>
      </c>
      <c r="AG1202">
        <f>IF(ISERROR(VLOOKUP(#REF!,Usuarios[],3,FALSE)),0,VLOOKUP(#REF!,Usuarios[],3,FALSE))</f>
        <v>0</v>
      </c>
      <c r="AH1202">
        <f>IF(ISERROR(VLOOKUP(#REF!,Usuarios[],2,FALSE)),0,VLOOKUP(#REF!,Usuarios[],2,FALSE))</f>
        <v>0</v>
      </c>
      <c r="AI1202" t="str">
        <f>IF(EmocionesIniciales[[#This Row],[Date of Birth]]&gt;=2003,"Under 18", IF(EmocionesIniciales[[#This Row],[Date of Birth]]&gt;=1998,"From 18 to 23","Over 23"))</f>
        <v>Over 23</v>
      </c>
    </row>
    <row r="1203" spans="1:35" x14ac:dyDescent="0.25">
      <c r="A1203" s="1">
        <v>44340</v>
      </c>
      <c r="B1203" t="s">
        <v>558</v>
      </c>
      <c r="N1203" t="s">
        <v>17</v>
      </c>
      <c r="O1203" t="s">
        <v>12</v>
      </c>
      <c r="AG1203">
        <f>IF(ISERROR(VLOOKUP(#REF!,Usuarios[],3,FALSE)),0,VLOOKUP(#REF!,Usuarios[],3,FALSE))</f>
        <v>0</v>
      </c>
      <c r="AH1203">
        <f>IF(ISERROR(VLOOKUP(#REF!,Usuarios[],2,FALSE)),0,VLOOKUP(#REF!,Usuarios[],2,FALSE))</f>
        <v>0</v>
      </c>
      <c r="AI1203" t="str">
        <f>IF(EmocionesIniciales[[#This Row],[Date of Birth]]&gt;=2003,"Under 18", IF(EmocionesIniciales[[#This Row],[Date of Birth]]&gt;=1998,"From 18 to 23","Over 23"))</f>
        <v>Over 23</v>
      </c>
    </row>
    <row r="1204" spans="1:35" x14ac:dyDescent="0.25">
      <c r="A1204" s="1">
        <v>44354</v>
      </c>
      <c r="B1204" t="s">
        <v>61</v>
      </c>
      <c r="E1204" t="s">
        <v>11</v>
      </c>
      <c r="W1204" t="s">
        <v>2</v>
      </c>
      <c r="AG1204">
        <f>IF(ISERROR(VLOOKUP(#REF!,Usuarios[],3,FALSE)),0,VLOOKUP(#REF!,Usuarios[],3,FALSE))</f>
        <v>0</v>
      </c>
      <c r="AH1204">
        <f>IF(ISERROR(VLOOKUP(#REF!,Usuarios[],2,FALSE)),0,VLOOKUP(#REF!,Usuarios[],2,FALSE))</f>
        <v>0</v>
      </c>
      <c r="AI1204" t="str">
        <f>IF(EmocionesIniciales[[#This Row],[Date of Birth]]&gt;=2003,"Under 18", IF(EmocionesIniciales[[#This Row],[Date of Birth]]&gt;=1998,"From 18 to 23","Over 23"))</f>
        <v>Over 23</v>
      </c>
    </row>
    <row r="1205" spans="1:35" x14ac:dyDescent="0.25">
      <c r="A1205" s="1">
        <v>44326</v>
      </c>
      <c r="B1205" t="s">
        <v>571</v>
      </c>
      <c r="N1205" t="s">
        <v>17</v>
      </c>
      <c r="S1205" t="s">
        <v>1</v>
      </c>
      <c r="AG1205">
        <f>IF(ISERROR(VLOOKUP(#REF!,Usuarios[],3,FALSE)),0,VLOOKUP(#REF!,Usuarios[],3,FALSE))</f>
        <v>0</v>
      </c>
      <c r="AH1205">
        <f>IF(ISERROR(VLOOKUP(#REF!,Usuarios[],2,FALSE)),0,VLOOKUP(#REF!,Usuarios[],2,FALSE))</f>
        <v>0</v>
      </c>
      <c r="AI1205" t="str">
        <f>IF(EmocionesIniciales[[#This Row],[Date of Birth]]&gt;=2003,"Under 18", IF(EmocionesIniciales[[#This Row],[Date of Birth]]&gt;=1998,"From 18 to 23","Over 23"))</f>
        <v>Over 23</v>
      </c>
    </row>
    <row r="1206" spans="1:35" x14ac:dyDescent="0.25">
      <c r="A1206" s="1"/>
      <c r="C1206">
        <f>SUBTOTAL(103,EmocionesIniciales[tension])</f>
        <v>240</v>
      </c>
      <c r="D1206">
        <f>SUBTOTAL(103,EmocionesIniciales[aburrimiento])</f>
        <v>238</v>
      </c>
      <c r="E1206">
        <f>SUBTOTAL(103,EmocionesIniciales[alegria])</f>
        <v>489</v>
      </c>
      <c r="F1206">
        <f>SUBTOTAL(103,EmocionesIniciales[deseo])</f>
        <v>194</v>
      </c>
      <c r="G1206">
        <f>SUBTOTAL(103,EmocionesIniciales[humillacion])</f>
        <v>81</v>
      </c>
      <c r="H1206">
        <f>SUBTOTAL(103,EmocionesIniciales[malestar])</f>
        <v>145</v>
      </c>
      <c r="I1206">
        <f>SUBTOTAL(103,EmocionesIniciales[tristeza])</f>
        <v>195</v>
      </c>
      <c r="J1206">
        <f>SUBTOTAL(103,EmocionesIniciales[certeza])</f>
        <v>135</v>
      </c>
      <c r="K1206">
        <f>SUBTOTAL(103,EmocionesIniciales[fortaleza])</f>
        <v>154</v>
      </c>
      <c r="L1206">
        <f>SUBTOTAL(103,EmocionesIniciales[apatia])</f>
        <v>94</v>
      </c>
      <c r="M1206">
        <f>SUBTOTAL(103,EmocionesIniciales[entusiasmo])</f>
        <v>210</v>
      </c>
      <c r="N1206">
        <f>SUBTOTAL(103,EmocionesIniciales[calma])</f>
        <v>491</v>
      </c>
      <c r="O1206">
        <f>SUBTOTAL(103,EmocionesIniciales[duda])</f>
        <v>263</v>
      </c>
      <c r="P1206">
        <f>SUBTOTAL(103,EmocionesIniciales[placer])</f>
        <v>151</v>
      </c>
      <c r="Q1206">
        <f>SUBTOTAL(103,EmocionesIniciales[amor])</f>
        <v>242</v>
      </c>
      <c r="R1206">
        <f>SUBTOTAL(103,EmocionesIniciales[valentia])</f>
        <v>154</v>
      </c>
      <c r="S1206">
        <f>SUBTOTAL(103,EmocionesIniciales[diversion])</f>
        <v>249</v>
      </c>
      <c r="T1206">
        <f>SUBTOTAL(103,EmocionesIniciales[dolor])</f>
        <v>108</v>
      </c>
      <c r="U1206">
        <f>SUBTOTAL(103,EmocionesIniciales[frustracion])</f>
        <v>213</v>
      </c>
      <c r="V1206">
        <f>SUBTOTAL(103,EmocionesIniciales[agotamiento])</f>
        <v>288</v>
      </c>
      <c r="W1206">
        <f>SUBTOTAL(103,EmocionesIniciales[agrado])</f>
        <v>312</v>
      </c>
      <c r="X1206">
        <f>SUBTOTAL(103,EmocionesIniciales[dependenciaEmocional])</f>
        <v>92</v>
      </c>
      <c r="Y1206">
        <f>SUBTOTAL(103,EmocionesIniciales[compasion])</f>
        <v>175</v>
      </c>
      <c r="Z1206">
        <f>SUBTOTAL(103,EmocionesIniciales[satisfaccion])</f>
        <v>184</v>
      </c>
      <c r="AA1206">
        <f>SUBTOTAL(103,EmocionesIniciales[apego])</f>
        <v>106</v>
      </c>
      <c r="AB1206">
        <f>SUBTOTAL(103,EmocionesIniciales[miedo])</f>
        <v>126</v>
      </c>
      <c r="AC1206">
        <f>SUBTOTAL(103,EmocionesIniciales[arrogancia])</f>
        <v>85</v>
      </c>
      <c r="AD1206">
        <f>SUBTOTAL(103,EmocionesIniciales[ira])</f>
        <v>93</v>
      </c>
      <c r="AE1206">
        <f>SUBTOTAL(103,EmocionesIniciales[fobia])</f>
        <v>42</v>
      </c>
      <c r="AF1206">
        <f>SUBTOTAL(103,EmocionesIniciales[odio])</f>
        <v>75</v>
      </c>
    </row>
  </sheetData>
  <phoneticPr fontId="1"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6B004-4580-4E2F-B589-B889420801E9}">
  <dimension ref="A1:AF62"/>
  <sheetViews>
    <sheetView workbookViewId="0">
      <selection activeCell="K13" sqref="K13"/>
    </sheetView>
  </sheetViews>
  <sheetFormatPr baseColWidth="10" defaultRowHeight="15" x14ac:dyDescent="0.25"/>
  <cols>
    <col min="1" max="1" width="16.7109375" customWidth="1"/>
    <col min="2" max="2" width="10.5703125" bestFit="1" customWidth="1"/>
    <col min="3" max="5" width="10" bestFit="1" customWidth="1"/>
    <col min="6" max="6" width="8.7109375" bestFit="1" customWidth="1"/>
    <col min="7" max="7" width="7.5703125" bestFit="1" customWidth="1"/>
    <col min="8" max="8" width="6.42578125" bestFit="1" customWidth="1"/>
    <col min="9" max="9" width="6.28515625" bestFit="1" customWidth="1"/>
    <col min="10" max="12" width="10" bestFit="1" customWidth="1"/>
    <col min="13" max="13" width="11.140625" bestFit="1" customWidth="1"/>
    <col min="14" max="14" width="11.5703125" bestFit="1" customWidth="1"/>
    <col min="15" max="15" width="7.28515625" bestFit="1" customWidth="1"/>
    <col min="16" max="17" width="10" bestFit="1" customWidth="1"/>
    <col min="18" max="18" width="6.28515625" bestFit="1" customWidth="1"/>
    <col min="19" max="19" width="7" bestFit="1" customWidth="1"/>
    <col min="20" max="20" width="7.28515625" bestFit="1" customWidth="1"/>
    <col min="21" max="21" width="7.42578125" bestFit="1" customWidth="1"/>
    <col min="22" max="23" width="7.42578125" customWidth="1"/>
    <col min="24" max="24" width="6.28515625" bestFit="1" customWidth="1"/>
    <col min="25" max="25" width="6.42578125" bestFit="1" customWidth="1"/>
    <col min="26" max="26" width="7.28515625" bestFit="1" customWidth="1"/>
    <col min="27" max="27" width="8.140625" bestFit="1" customWidth="1"/>
    <col min="28" max="28" width="9.28515625" bestFit="1" customWidth="1"/>
    <col min="29" max="31" width="7.140625" customWidth="1"/>
    <col min="32" max="32" width="12.5703125" bestFit="1" customWidth="1"/>
    <col min="33" max="33" width="13.5703125" bestFit="1" customWidth="1"/>
    <col min="34" max="34" width="12.85546875" bestFit="1" customWidth="1"/>
    <col min="35" max="35" width="11" bestFit="1" customWidth="1"/>
    <col min="36" max="36" width="15.85546875" bestFit="1" customWidth="1"/>
    <col min="37" max="37" width="12.28515625" bestFit="1" customWidth="1"/>
    <col min="38" max="38" width="12.85546875" bestFit="1" customWidth="1"/>
    <col min="39" max="39" width="11" bestFit="1" customWidth="1"/>
    <col min="40" max="40" width="13.5703125" bestFit="1" customWidth="1"/>
    <col min="41" max="41" width="12.85546875" bestFit="1" customWidth="1"/>
    <col min="42" max="42" width="11" bestFit="1" customWidth="1"/>
    <col min="43" max="44" width="15.85546875" bestFit="1" customWidth="1"/>
    <col min="45" max="45" width="12.42578125" bestFit="1" customWidth="1"/>
    <col min="46" max="46" width="12.85546875" bestFit="1" customWidth="1"/>
    <col min="47" max="47" width="11" bestFit="1" customWidth="1"/>
    <col min="48" max="48" width="13.5703125" bestFit="1" customWidth="1"/>
    <col min="49" max="49" width="12.85546875" bestFit="1" customWidth="1"/>
    <col min="50" max="50" width="11" bestFit="1" customWidth="1"/>
    <col min="51" max="51" width="15.85546875" bestFit="1" customWidth="1"/>
    <col min="52" max="52" width="12.28515625" bestFit="1" customWidth="1"/>
    <col min="53" max="53" width="12.85546875" bestFit="1" customWidth="1"/>
    <col min="54" max="54" width="11" bestFit="1" customWidth="1"/>
    <col min="55" max="55" width="13.5703125" bestFit="1" customWidth="1"/>
    <col min="56" max="56" width="12.85546875" bestFit="1" customWidth="1"/>
    <col min="57" max="57" width="11" bestFit="1" customWidth="1"/>
    <col min="58" max="61" width="15.85546875" bestFit="1" customWidth="1"/>
    <col min="62" max="62" width="12.5703125" bestFit="1" customWidth="1"/>
    <col min="63" max="63" width="15.85546875" bestFit="1" customWidth="1"/>
    <col min="64" max="64" width="12.42578125" bestFit="1" customWidth="1"/>
    <col min="65" max="65" width="12.85546875" bestFit="1" customWidth="1"/>
    <col min="66" max="66" width="13.5703125" bestFit="1" customWidth="1"/>
    <col min="67" max="67" width="12.85546875" bestFit="1" customWidth="1"/>
    <col min="68" max="68" width="11" bestFit="1" customWidth="1"/>
    <col min="69" max="69" width="15.85546875" bestFit="1" customWidth="1"/>
    <col min="70" max="70" width="12.28515625" bestFit="1" customWidth="1"/>
    <col min="71" max="71" width="12.85546875" bestFit="1" customWidth="1"/>
    <col min="72" max="72" width="11" bestFit="1" customWidth="1"/>
    <col min="73" max="73" width="13.5703125" bestFit="1" customWidth="1"/>
    <col min="74" max="74" width="12.85546875" bestFit="1" customWidth="1"/>
    <col min="75" max="75" width="11" bestFit="1" customWidth="1"/>
    <col min="76" max="78" width="15.85546875" bestFit="1" customWidth="1"/>
    <col min="79" max="79" width="11.28515625" bestFit="1" customWidth="1"/>
    <col min="80" max="80" width="12.85546875" bestFit="1" customWidth="1"/>
    <col min="81" max="81" width="15.85546875" bestFit="1" customWidth="1"/>
    <col min="82" max="82" width="12.28515625" bestFit="1" customWidth="1"/>
    <col min="83" max="83" width="12.85546875" bestFit="1" customWidth="1"/>
    <col min="84" max="84" width="11" bestFit="1" customWidth="1"/>
    <col min="85" max="85" width="13.5703125" bestFit="1" customWidth="1"/>
    <col min="86" max="86" width="12.85546875" bestFit="1" customWidth="1"/>
    <col min="87" max="87" width="11" bestFit="1" customWidth="1"/>
    <col min="88" max="89" width="15.85546875" bestFit="1" customWidth="1"/>
    <col min="90" max="90" width="12.42578125" bestFit="1" customWidth="1"/>
    <col min="91" max="91" width="12.85546875" bestFit="1" customWidth="1"/>
    <col min="92" max="92" width="11" bestFit="1" customWidth="1"/>
    <col min="93" max="93" width="13.5703125" bestFit="1" customWidth="1"/>
    <col min="94" max="94" width="12.85546875" bestFit="1" customWidth="1"/>
    <col min="95" max="95" width="11" bestFit="1" customWidth="1"/>
    <col min="96" max="96" width="15.85546875" bestFit="1" customWidth="1"/>
    <col min="97" max="97" width="12.28515625" bestFit="1" customWidth="1"/>
    <col min="98" max="98" width="12.85546875" bestFit="1" customWidth="1"/>
    <col min="99" max="99" width="11" bestFit="1" customWidth="1"/>
    <col min="100" max="100" width="13.5703125" bestFit="1" customWidth="1"/>
    <col min="101" max="101" width="12.85546875" bestFit="1" customWidth="1"/>
    <col min="102" max="102" width="11" bestFit="1" customWidth="1"/>
    <col min="103" max="107" width="15.85546875" bestFit="1" customWidth="1"/>
    <col min="108" max="108" width="12.5703125" bestFit="1" customWidth="1"/>
    <col min="109" max="109" width="15.85546875" bestFit="1" customWidth="1"/>
    <col min="110" max="110" width="12.28515625" bestFit="1" customWidth="1"/>
    <col min="111" max="111" width="12.85546875" bestFit="1" customWidth="1"/>
    <col min="112" max="112" width="11" bestFit="1" customWidth="1"/>
    <col min="113" max="113" width="13.5703125" bestFit="1" customWidth="1"/>
    <col min="114" max="114" width="12.85546875" bestFit="1" customWidth="1"/>
    <col min="115" max="117" width="15.85546875" bestFit="1" customWidth="1"/>
    <col min="118" max="118" width="11.28515625" bestFit="1" customWidth="1"/>
    <col min="119" max="119" width="12.85546875" bestFit="1" customWidth="1"/>
    <col min="120" max="120" width="13.5703125" bestFit="1" customWidth="1"/>
    <col min="121" max="121" width="12.85546875" bestFit="1" customWidth="1"/>
    <col min="122" max="123" width="15.85546875" bestFit="1" customWidth="1"/>
    <col min="124" max="124" width="12.42578125" bestFit="1" customWidth="1"/>
    <col min="125" max="125" width="12.85546875" bestFit="1" customWidth="1"/>
    <col min="126" max="126" width="13.5703125" bestFit="1" customWidth="1"/>
    <col min="127" max="127" width="12.85546875" bestFit="1" customWidth="1"/>
    <col min="128" max="128" width="15.85546875" bestFit="1" customWidth="1"/>
    <col min="129" max="129" width="12.28515625" bestFit="1" customWidth="1"/>
    <col min="130" max="130" width="12.85546875" bestFit="1" customWidth="1"/>
    <col min="131" max="131" width="13.5703125" bestFit="1" customWidth="1"/>
    <col min="132" max="132" width="12.85546875" bestFit="1" customWidth="1"/>
    <col min="133" max="133" width="11" bestFit="1" customWidth="1"/>
    <col min="134" max="137" width="15.85546875" bestFit="1" customWidth="1"/>
    <col min="138" max="138" width="16.42578125" bestFit="1" customWidth="1"/>
    <col min="139" max="139" width="12.85546875" bestFit="1" customWidth="1"/>
    <col min="140" max="140" width="15.85546875" bestFit="1" customWidth="1"/>
    <col min="141" max="141" width="12.28515625" bestFit="1" customWidth="1"/>
    <col min="142" max="142" width="12.85546875" bestFit="1" customWidth="1"/>
    <col min="143" max="143" width="13.5703125" bestFit="1" customWidth="1"/>
    <col min="144" max="144" width="12.85546875" bestFit="1" customWidth="1"/>
    <col min="145" max="145" width="11" bestFit="1" customWidth="1"/>
    <col min="146" max="147" width="15.85546875" bestFit="1" customWidth="1"/>
    <col min="148" max="148" width="12.42578125" bestFit="1" customWidth="1"/>
    <col min="149" max="149" width="12.85546875" bestFit="1" customWidth="1"/>
    <col min="150" max="150" width="13.5703125" bestFit="1" customWidth="1"/>
    <col min="151" max="151" width="12.85546875" bestFit="1" customWidth="1"/>
    <col min="152" max="152" width="11" bestFit="1" customWidth="1"/>
    <col min="153" max="153" width="15.85546875" bestFit="1" customWidth="1"/>
    <col min="154" max="154" width="12.28515625" bestFit="1" customWidth="1"/>
    <col min="155" max="155" width="12.85546875" bestFit="1" customWidth="1"/>
    <col min="156" max="156" width="11" bestFit="1" customWidth="1"/>
    <col min="157" max="157" width="13.5703125" bestFit="1" customWidth="1"/>
    <col min="158" max="158" width="12.85546875" bestFit="1" customWidth="1"/>
    <col min="159" max="159" width="11" bestFit="1" customWidth="1"/>
    <col min="160" max="162" width="15.85546875" bestFit="1" customWidth="1"/>
    <col min="163" max="163" width="11.28515625" bestFit="1" customWidth="1"/>
    <col min="164" max="164" width="12.85546875" bestFit="1" customWidth="1"/>
    <col min="165" max="165" width="15.85546875" bestFit="1" customWidth="1"/>
    <col min="166" max="166" width="12.28515625" bestFit="1" customWidth="1"/>
    <col min="167" max="167" width="12.85546875" bestFit="1" customWidth="1"/>
    <col min="168" max="168" width="11" bestFit="1" customWidth="1"/>
    <col min="169" max="169" width="13.5703125" bestFit="1" customWidth="1"/>
    <col min="170" max="170" width="12.85546875" bestFit="1" customWidth="1"/>
    <col min="171" max="171" width="11" bestFit="1" customWidth="1"/>
    <col min="172" max="173" width="15.85546875" bestFit="1" customWidth="1"/>
    <col min="174" max="174" width="12.42578125" bestFit="1" customWidth="1"/>
    <col min="175" max="175" width="12.85546875" bestFit="1" customWidth="1"/>
    <col min="176" max="176" width="11" bestFit="1" customWidth="1"/>
    <col min="177" max="177" width="15.85546875" bestFit="1" customWidth="1"/>
    <col min="178" max="178" width="12.28515625" bestFit="1" customWidth="1"/>
    <col min="179" max="179" width="12.85546875" bestFit="1" customWidth="1"/>
    <col min="180" max="180" width="11" bestFit="1" customWidth="1"/>
    <col min="181" max="181" width="13.5703125" bestFit="1" customWidth="1"/>
    <col min="182" max="182" width="12.85546875" bestFit="1" customWidth="1"/>
    <col min="183" max="183" width="11" bestFit="1" customWidth="1"/>
    <col min="184" max="189" width="15.85546875" bestFit="1" customWidth="1"/>
    <col min="190" max="190" width="12.5703125" bestFit="1" customWidth="1"/>
    <col min="191" max="191" width="11" bestFit="1" customWidth="1"/>
    <col min="192" max="192" width="13.5703125" bestFit="1" customWidth="1"/>
    <col min="193" max="193" width="12.85546875" bestFit="1" customWidth="1"/>
    <col min="194" max="194" width="11" bestFit="1" customWidth="1"/>
    <col min="195" max="195" width="15.85546875" bestFit="1" customWidth="1"/>
    <col min="196" max="196" width="12.28515625" bestFit="1" customWidth="1"/>
    <col min="197" max="197" width="12.85546875" bestFit="1" customWidth="1"/>
    <col min="198" max="198" width="11" bestFit="1" customWidth="1"/>
    <col min="199" max="199" width="13.5703125" bestFit="1" customWidth="1"/>
    <col min="200" max="200" width="12.85546875" bestFit="1" customWidth="1"/>
    <col min="201" max="201" width="11" bestFit="1" customWidth="1"/>
    <col min="202" max="206" width="15.85546875" bestFit="1" customWidth="1"/>
    <col min="207" max="207" width="17.7109375" bestFit="1" customWidth="1"/>
    <col min="208" max="208" width="13.28515625" bestFit="1" customWidth="1"/>
    <col min="209" max="209" width="13.5703125" bestFit="1" customWidth="1"/>
    <col min="210" max="210" width="12.85546875" bestFit="1" customWidth="1"/>
    <col min="211" max="211" width="15.85546875" bestFit="1" customWidth="1"/>
    <col min="212" max="212" width="12.28515625" bestFit="1" customWidth="1"/>
    <col min="213" max="213" width="12.85546875" bestFit="1" customWidth="1"/>
    <col min="214" max="214" width="13.5703125" bestFit="1" customWidth="1"/>
    <col min="215" max="215" width="12.85546875" bestFit="1" customWidth="1"/>
    <col min="216" max="217" width="15.85546875" bestFit="1" customWidth="1"/>
    <col min="218" max="218" width="12.42578125" bestFit="1" customWidth="1"/>
    <col min="219" max="219" width="12.85546875" bestFit="1" customWidth="1"/>
    <col min="220" max="220" width="11" bestFit="1" customWidth="1"/>
    <col min="221" max="221" width="15.85546875" bestFit="1" customWidth="1"/>
    <col min="222" max="222" width="12.28515625" bestFit="1" customWidth="1"/>
    <col min="223" max="223" width="12.85546875" bestFit="1" customWidth="1"/>
    <col min="224" max="224" width="11" bestFit="1" customWidth="1"/>
    <col min="225" max="225" width="13.5703125" bestFit="1" customWidth="1"/>
    <col min="226" max="226" width="12.85546875" bestFit="1" customWidth="1"/>
    <col min="227" max="229" width="15.85546875" bestFit="1" customWidth="1"/>
    <col min="230" max="230" width="11.28515625" bestFit="1" customWidth="1"/>
    <col min="231" max="231" width="12.85546875" bestFit="1" customWidth="1"/>
    <col min="232" max="232" width="13.5703125" bestFit="1" customWidth="1"/>
    <col min="233" max="233" width="12.85546875" bestFit="1" customWidth="1"/>
    <col min="234" max="235" width="15.85546875" bestFit="1" customWidth="1"/>
    <col min="236" max="236" width="12.42578125" bestFit="1" customWidth="1"/>
    <col min="237" max="237" width="12.85546875" bestFit="1" customWidth="1"/>
    <col min="238" max="238" width="15.85546875" bestFit="1" customWidth="1"/>
    <col min="239" max="239" width="12.28515625" bestFit="1" customWidth="1"/>
    <col min="240" max="240" width="12.85546875" bestFit="1" customWidth="1"/>
    <col min="241" max="241" width="13.5703125" bestFit="1" customWidth="1"/>
    <col min="242" max="242" width="12.85546875" bestFit="1" customWidth="1"/>
    <col min="243" max="243" width="11" bestFit="1" customWidth="1"/>
    <col min="244" max="247" width="15.85546875" bestFit="1" customWidth="1"/>
    <col min="248" max="248" width="16.42578125" bestFit="1" customWidth="1"/>
    <col min="249" max="249" width="12.85546875" bestFit="1" customWidth="1"/>
    <col min="250" max="250" width="15.85546875" bestFit="1" customWidth="1"/>
    <col min="251" max="251" width="12.28515625" bestFit="1" customWidth="1"/>
    <col min="252" max="252" width="12.85546875" bestFit="1" customWidth="1"/>
    <col min="253" max="253" width="11" bestFit="1" customWidth="1"/>
    <col min="254" max="255" width="15.85546875" bestFit="1" customWidth="1"/>
    <col min="256" max="256" width="12.42578125" bestFit="1" customWidth="1"/>
    <col min="257" max="257" width="12.85546875" bestFit="1" customWidth="1"/>
    <col min="258" max="258" width="13.5703125" bestFit="1" customWidth="1"/>
    <col min="259" max="259" width="12.85546875" bestFit="1" customWidth="1"/>
    <col min="260" max="260" width="11" bestFit="1" customWidth="1"/>
    <col min="261" max="261" width="15.85546875" bestFit="1" customWidth="1"/>
    <col min="262" max="262" width="12.28515625" bestFit="1" customWidth="1"/>
    <col min="263" max="263" width="12.85546875" bestFit="1" customWidth="1"/>
    <col min="264" max="264" width="13.5703125" bestFit="1" customWidth="1"/>
    <col min="265" max="265" width="12.85546875" bestFit="1" customWidth="1"/>
    <col min="266" max="266" width="11" bestFit="1" customWidth="1"/>
    <col min="267" max="269" width="15.85546875" bestFit="1" customWidth="1"/>
    <col min="270" max="270" width="11.28515625" bestFit="1" customWidth="1"/>
    <col min="271" max="271" width="12.85546875" bestFit="1" customWidth="1"/>
    <col min="272" max="272" width="15.85546875" bestFit="1" customWidth="1"/>
    <col min="273" max="273" width="12.28515625" bestFit="1" customWidth="1"/>
    <col min="274" max="274" width="12.85546875" bestFit="1" customWidth="1"/>
    <col min="275" max="275" width="13.5703125" bestFit="1" customWidth="1"/>
    <col min="276" max="276" width="12.85546875" bestFit="1" customWidth="1"/>
    <col min="277" max="277" width="11" bestFit="1" customWidth="1"/>
    <col min="278" max="279" width="15.85546875" bestFit="1" customWidth="1"/>
    <col min="280" max="280" width="12.42578125" bestFit="1" customWidth="1"/>
    <col min="281" max="281" width="12.85546875" bestFit="1" customWidth="1"/>
    <col min="282" max="282" width="11" bestFit="1" customWidth="1"/>
    <col min="283" max="283" width="15.85546875" bestFit="1" customWidth="1"/>
    <col min="284" max="284" width="12.28515625" bestFit="1" customWidth="1"/>
    <col min="285" max="285" width="12.85546875" bestFit="1" customWidth="1"/>
    <col min="286" max="286" width="13.5703125" bestFit="1" customWidth="1"/>
    <col min="287" max="287" width="12.85546875" bestFit="1" customWidth="1"/>
    <col min="288" max="288" width="11" bestFit="1" customWidth="1"/>
    <col min="289" max="295" width="15.85546875" bestFit="1" customWidth="1"/>
    <col min="296" max="296" width="12.5703125" bestFit="1" customWidth="1"/>
    <col min="297" max="302" width="15.85546875" bestFit="1" customWidth="1"/>
    <col min="303" max="303" width="17.7109375" bestFit="1" customWidth="1"/>
    <col min="304" max="304" width="13.28515625" bestFit="1" customWidth="1"/>
    <col min="305" max="305" width="11" bestFit="1" customWidth="1"/>
    <col min="306" max="306" width="15.85546875" bestFit="1" customWidth="1"/>
    <col min="307" max="307" width="12.28515625" bestFit="1" customWidth="1"/>
    <col min="308" max="308" width="12.85546875" bestFit="1" customWidth="1"/>
    <col min="309" max="309" width="13.5703125" bestFit="1" customWidth="1"/>
    <col min="310" max="310" width="12.85546875" bestFit="1" customWidth="1"/>
    <col min="311" max="313" width="15.85546875" bestFit="1" customWidth="1"/>
    <col min="314" max="314" width="11.28515625" bestFit="1" customWidth="1"/>
    <col min="315" max="315" width="12.85546875" bestFit="1" customWidth="1"/>
    <col min="316" max="316" width="15.85546875" bestFit="1" customWidth="1"/>
    <col min="317" max="317" width="12.28515625" bestFit="1" customWidth="1"/>
    <col min="318" max="318" width="12.85546875" bestFit="1" customWidth="1"/>
    <col min="319" max="322" width="15.85546875" bestFit="1" customWidth="1"/>
    <col min="323" max="323" width="16.42578125" bestFit="1" customWidth="1"/>
    <col min="324" max="324" width="12.85546875" bestFit="1" customWidth="1"/>
    <col min="325" max="325" width="15.85546875" bestFit="1" customWidth="1"/>
    <col min="326" max="326" width="12.28515625" bestFit="1" customWidth="1"/>
    <col min="327" max="327" width="12.85546875" bestFit="1" customWidth="1"/>
    <col min="328" max="328" width="11" bestFit="1" customWidth="1"/>
    <col min="329" max="330" width="15.85546875" bestFit="1" customWidth="1"/>
    <col min="331" max="331" width="12.42578125" bestFit="1" customWidth="1"/>
    <col min="332" max="332" width="12.85546875" bestFit="1" customWidth="1"/>
    <col min="333" max="333" width="13.5703125" bestFit="1" customWidth="1"/>
    <col min="334" max="334" width="12.85546875" bestFit="1" customWidth="1"/>
    <col min="335" max="335" width="11" bestFit="1" customWidth="1"/>
    <col min="336" max="336" width="15.85546875" bestFit="1" customWidth="1"/>
    <col min="337" max="337" width="12.28515625" bestFit="1" customWidth="1"/>
    <col min="338" max="338" width="12.85546875" bestFit="1" customWidth="1"/>
    <col min="339" max="339" width="13.5703125" bestFit="1" customWidth="1"/>
    <col min="340" max="340" width="12.85546875" bestFit="1" customWidth="1"/>
    <col min="341" max="341" width="11" bestFit="1" customWidth="1"/>
    <col min="342" max="344" width="15.85546875" bestFit="1" customWidth="1"/>
    <col min="345" max="345" width="11.28515625" bestFit="1" customWidth="1"/>
    <col min="346" max="346" width="12.85546875" bestFit="1" customWidth="1"/>
    <col min="347" max="347" width="15.85546875" bestFit="1" customWidth="1"/>
    <col min="348" max="348" width="12.28515625" bestFit="1" customWidth="1"/>
    <col min="349" max="349" width="12.85546875" bestFit="1" customWidth="1"/>
    <col min="350" max="350" width="13.5703125" bestFit="1" customWidth="1"/>
    <col min="351" max="351" width="12.85546875" bestFit="1" customWidth="1"/>
    <col min="352" max="352" width="11" bestFit="1" customWidth="1"/>
    <col min="353" max="354" width="15.85546875" bestFit="1" customWidth="1"/>
    <col min="355" max="355" width="12.42578125" bestFit="1" customWidth="1"/>
    <col min="356" max="356" width="12.85546875" bestFit="1" customWidth="1"/>
    <col min="357" max="357" width="11" bestFit="1" customWidth="1"/>
    <col min="358" max="358" width="15.85546875" bestFit="1" customWidth="1"/>
    <col min="359" max="359" width="12.28515625" bestFit="1" customWidth="1"/>
    <col min="360" max="360" width="12.85546875" bestFit="1" customWidth="1"/>
    <col min="361" max="361" width="13.5703125" bestFit="1" customWidth="1"/>
    <col min="362" max="362" width="12.85546875" bestFit="1" customWidth="1"/>
    <col min="363" max="363" width="11" bestFit="1" customWidth="1"/>
    <col min="364" max="368" width="15.85546875" bestFit="1" customWidth="1"/>
    <col min="369" max="369" width="11.85546875" bestFit="1" customWidth="1"/>
    <col min="370" max="370" width="13.28515625" bestFit="1" customWidth="1"/>
    <col min="371" max="371" width="13.5703125" bestFit="1" customWidth="1"/>
    <col min="372" max="372" width="12.85546875" bestFit="1" customWidth="1"/>
    <col min="373" max="373" width="15.85546875" bestFit="1" customWidth="1"/>
    <col min="374" max="374" width="12.28515625" bestFit="1" customWidth="1"/>
    <col min="375" max="375" width="12.85546875" bestFit="1" customWidth="1"/>
    <col min="376" max="376" width="13.5703125" bestFit="1" customWidth="1"/>
    <col min="377" max="377" width="12.85546875" bestFit="1" customWidth="1"/>
    <col min="378" max="379" width="15.85546875" bestFit="1" customWidth="1"/>
    <col min="380" max="380" width="12.42578125" bestFit="1" customWidth="1"/>
    <col min="381" max="381" width="12.85546875" bestFit="1" customWidth="1"/>
    <col min="382" max="382" width="13.5703125" bestFit="1" customWidth="1"/>
    <col min="383" max="384" width="15.85546875" bestFit="1" customWidth="1"/>
    <col min="385" max="385" width="11.28515625" bestFit="1" customWidth="1"/>
    <col min="386" max="386" width="12.85546875" bestFit="1" customWidth="1"/>
    <col min="387" max="387" width="13.5703125" bestFit="1" customWidth="1"/>
    <col min="388" max="388" width="12.85546875" bestFit="1" customWidth="1"/>
    <col min="389" max="390" width="15.85546875" bestFit="1" customWidth="1"/>
    <col min="391" max="391" width="12.42578125" bestFit="1" customWidth="1"/>
    <col min="392" max="392" width="12.85546875" bestFit="1" customWidth="1"/>
    <col min="393" max="393" width="15.85546875" bestFit="1" customWidth="1"/>
    <col min="394" max="394" width="12.28515625" bestFit="1" customWidth="1"/>
    <col min="395" max="395" width="12.85546875" bestFit="1" customWidth="1"/>
    <col min="396" max="396" width="13.5703125" bestFit="1" customWidth="1"/>
    <col min="397" max="397" width="12.85546875" bestFit="1" customWidth="1"/>
    <col min="398" max="398" width="11" bestFit="1" customWidth="1"/>
    <col min="399" max="402" width="15.85546875" bestFit="1" customWidth="1"/>
    <col min="403" max="403" width="16.42578125" bestFit="1" customWidth="1"/>
    <col min="404" max="404" width="12.85546875" bestFit="1" customWidth="1"/>
    <col min="405" max="406" width="15.85546875" bestFit="1" customWidth="1"/>
    <col min="407" max="407" width="12.42578125" bestFit="1" customWidth="1"/>
    <col min="408" max="408" width="12.85546875" bestFit="1" customWidth="1"/>
    <col min="409" max="409" width="15.85546875" bestFit="1" customWidth="1"/>
    <col min="410" max="410" width="12.28515625" bestFit="1" customWidth="1"/>
    <col min="411" max="411" width="12.85546875" bestFit="1" customWidth="1"/>
    <col min="412" max="412" width="13.5703125" bestFit="1" customWidth="1"/>
    <col min="413" max="413" width="12.85546875" bestFit="1" customWidth="1"/>
    <col min="414" max="414" width="11" bestFit="1" customWidth="1"/>
    <col min="415" max="417" width="15.85546875" bestFit="1" customWidth="1"/>
    <col min="418" max="418" width="11.28515625" bestFit="1" customWidth="1"/>
    <col min="419" max="419" width="12.85546875" bestFit="1" customWidth="1"/>
    <col min="420" max="420" width="15.85546875" bestFit="1" customWidth="1"/>
    <col min="421" max="421" width="12.28515625" bestFit="1" customWidth="1"/>
    <col min="422" max="422" width="12.85546875" bestFit="1" customWidth="1"/>
    <col min="423" max="423" width="13.5703125" bestFit="1" customWidth="1"/>
    <col min="424" max="424" width="12.85546875" bestFit="1" customWidth="1"/>
    <col min="425" max="426" width="15.85546875" bestFit="1" customWidth="1"/>
    <col min="427" max="427" width="12.42578125" bestFit="1" customWidth="1"/>
    <col min="428" max="428" width="12.85546875" bestFit="1" customWidth="1"/>
    <col min="429" max="429" width="11" bestFit="1" customWidth="1"/>
    <col min="430" max="430" width="15.85546875" bestFit="1" customWidth="1"/>
    <col min="431" max="431" width="12.28515625" bestFit="1" customWidth="1"/>
    <col min="432" max="432" width="12.85546875" bestFit="1" customWidth="1"/>
    <col min="433" max="433" width="13.5703125" bestFit="1" customWidth="1"/>
    <col min="434" max="434" width="12.85546875" bestFit="1" customWidth="1"/>
    <col min="435" max="435" width="11" bestFit="1" customWidth="1"/>
    <col min="436" max="443" width="15.85546875" bestFit="1" customWidth="1"/>
    <col min="444" max="444" width="12.5703125" bestFit="1" customWidth="1"/>
  </cols>
  <sheetData>
    <row r="1" spans="1:32" x14ac:dyDescent="0.25">
      <c r="A1" s="21" t="s">
        <v>15127</v>
      </c>
      <c r="B1" s="21"/>
      <c r="C1" s="21"/>
      <c r="D1" s="21"/>
      <c r="E1" s="21"/>
      <c r="F1" s="21"/>
      <c r="G1" s="21"/>
      <c r="H1" s="21"/>
      <c r="I1" s="21"/>
      <c r="J1" s="21"/>
      <c r="K1" s="21"/>
      <c r="L1" s="21"/>
      <c r="M1" s="21"/>
      <c r="N1" s="21"/>
      <c r="O1" s="21"/>
      <c r="P1" s="21"/>
    </row>
    <row r="2" spans="1:32" x14ac:dyDescent="0.25">
      <c r="B2" s="34" t="s">
        <v>15195</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2" s="14" customFormat="1" ht="60" x14ac:dyDescent="0.25">
      <c r="A3" s="13" t="s">
        <v>1160</v>
      </c>
      <c r="B3" s="14" t="s">
        <v>15155</v>
      </c>
      <c r="C3" s="14" t="s">
        <v>15156</v>
      </c>
      <c r="D3" s="14" t="s">
        <v>15157</v>
      </c>
      <c r="E3" s="14" t="s">
        <v>15158</v>
      </c>
      <c r="F3" s="14" t="s">
        <v>15159</v>
      </c>
      <c r="G3" s="14" t="s">
        <v>15160</v>
      </c>
      <c r="H3" s="14" t="s">
        <v>15161</v>
      </c>
      <c r="I3" s="14" t="s">
        <v>15162</v>
      </c>
      <c r="J3" s="14" t="s">
        <v>15163</v>
      </c>
      <c r="K3" s="14" t="s">
        <v>15164</v>
      </c>
      <c r="L3" s="14" t="s">
        <v>15165</v>
      </c>
      <c r="M3" s="14" t="s">
        <v>15166</v>
      </c>
      <c r="N3" s="14" t="s">
        <v>15167</v>
      </c>
      <c r="O3" s="14" t="s">
        <v>15168</v>
      </c>
      <c r="P3" s="14" t="s">
        <v>15169</v>
      </c>
      <c r="Q3" s="14" t="s">
        <v>15170</v>
      </c>
      <c r="R3" s="14" t="s">
        <v>15171</v>
      </c>
      <c r="S3" s="14" t="s">
        <v>15172</v>
      </c>
      <c r="T3" s="14" t="s">
        <v>15173</v>
      </c>
      <c r="U3" s="14" t="s">
        <v>15174</v>
      </c>
      <c r="V3" s="14" t="s">
        <v>15175</v>
      </c>
      <c r="W3" s="14" t="s">
        <v>15176</v>
      </c>
      <c r="X3" s="14" t="s">
        <v>15177</v>
      </c>
      <c r="Y3" s="14" t="s">
        <v>15178</v>
      </c>
      <c r="Z3" s="14" t="s">
        <v>15179</v>
      </c>
      <c r="AA3" s="14" t="s">
        <v>15180</v>
      </c>
      <c r="AB3" s="14" t="s">
        <v>15181</v>
      </c>
      <c r="AC3" s="14" t="s">
        <v>15182</v>
      </c>
      <c r="AD3" s="14" t="s">
        <v>15183</v>
      </c>
      <c r="AE3" s="14" t="s">
        <v>15184</v>
      </c>
      <c r="AF3" s="14" t="s">
        <v>4660</v>
      </c>
    </row>
    <row r="4" spans="1:32" x14ac:dyDescent="0.25">
      <c r="A4" s="4">
        <v>0</v>
      </c>
      <c r="B4">
        <v>13</v>
      </c>
      <c r="C4">
        <v>4</v>
      </c>
      <c r="D4">
        <v>12</v>
      </c>
      <c r="E4">
        <v>8</v>
      </c>
      <c r="F4">
        <v>8</v>
      </c>
      <c r="G4">
        <v>18</v>
      </c>
      <c r="H4">
        <v>7</v>
      </c>
      <c r="I4">
        <v>13</v>
      </c>
      <c r="J4">
        <v>9</v>
      </c>
      <c r="K4">
        <v>14</v>
      </c>
      <c r="L4">
        <v>5</v>
      </c>
      <c r="M4">
        <v>14</v>
      </c>
      <c r="N4">
        <v>7</v>
      </c>
      <c r="O4">
        <v>7</v>
      </c>
      <c r="P4">
        <v>8</v>
      </c>
      <c r="Q4">
        <v>2</v>
      </c>
      <c r="R4">
        <v>3</v>
      </c>
      <c r="S4">
        <v>27</v>
      </c>
      <c r="T4">
        <v>9</v>
      </c>
      <c r="U4">
        <v>6</v>
      </c>
      <c r="V4">
        <v>5</v>
      </c>
      <c r="W4">
        <v>10</v>
      </c>
      <c r="X4">
        <v>26</v>
      </c>
      <c r="Y4">
        <v>8</v>
      </c>
      <c r="Z4">
        <v>11</v>
      </c>
      <c r="AA4">
        <v>4</v>
      </c>
      <c r="AB4">
        <v>14</v>
      </c>
      <c r="AC4">
        <v>11</v>
      </c>
      <c r="AD4">
        <v>7</v>
      </c>
      <c r="AE4">
        <v>6</v>
      </c>
      <c r="AF4">
        <f>SUM(A4:AE4)</f>
        <v>296</v>
      </c>
    </row>
    <row r="5" spans="1:32" x14ac:dyDescent="0.25">
      <c r="A5" s="12" t="s">
        <v>4662</v>
      </c>
      <c r="B5">
        <v>13</v>
      </c>
      <c r="C5">
        <v>4</v>
      </c>
      <c r="D5">
        <v>12</v>
      </c>
      <c r="E5">
        <v>8</v>
      </c>
      <c r="F5">
        <v>8</v>
      </c>
      <c r="G5">
        <v>18</v>
      </c>
      <c r="H5">
        <v>7</v>
      </c>
      <c r="I5">
        <v>13</v>
      </c>
      <c r="J5">
        <v>9</v>
      </c>
      <c r="K5">
        <v>14</v>
      </c>
      <c r="L5">
        <v>5</v>
      </c>
      <c r="M5">
        <v>14</v>
      </c>
      <c r="N5">
        <v>7</v>
      </c>
      <c r="O5">
        <v>7</v>
      </c>
      <c r="P5">
        <v>8</v>
      </c>
      <c r="Q5">
        <v>2</v>
      </c>
      <c r="R5">
        <v>3</v>
      </c>
      <c r="S5">
        <v>27</v>
      </c>
      <c r="T5">
        <v>9</v>
      </c>
      <c r="U5">
        <v>6</v>
      </c>
      <c r="V5">
        <v>5</v>
      </c>
      <c r="W5">
        <v>10</v>
      </c>
      <c r="X5">
        <v>26</v>
      </c>
      <c r="Y5">
        <v>8</v>
      </c>
      <c r="Z5">
        <v>11</v>
      </c>
      <c r="AA5">
        <v>4</v>
      </c>
      <c r="AB5">
        <v>14</v>
      </c>
      <c r="AC5">
        <v>11</v>
      </c>
      <c r="AD5">
        <v>7</v>
      </c>
      <c r="AE5">
        <v>6</v>
      </c>
      <c r="AF5">
        <f t="shared" ref="AF5:AF14" si="0">SUM(A5:AE5)</f>
        <v>296</v>
      </c>
    </row>
    <row r="6" spans="1:32" x14ac:dyDescent="0.25">
      <c r="A6" s="4" t="s">
        <v>8</v>
      </c>
      <c r="B6">
        <v>159</v>
      </c>
      <c r="C6">
        <v>18</v>
      </c>
      <c r="D6">
        <v>140</v>
      </c>
      <c r="E6">
        <v>35</v>
      </c>
      <c r="F6">
        <v>89</v>
      </c>
      <c r="G6">
        <v>117</v>
      </c>
      <c r="H6">
        <v>59</v>
      </c>
      <c r="I6">
        <v>160</v>
      </c>
      <c r="J6">
        <v>48</v>
      </c>
      <c r="K6">
        <v>114</v>
      </c>
      <c r="L6">
        <v>38</v>
      </c>
      <c r="M6">
        <v>171</v>
      </c>
      <c r="N6">
        <v>49</v>
      </c>
      <c r="O6">
        <v>41</v>
      </c>
      <c r="P6">
        <v>78</v>
      </c>
      <c r="Q6">
        <v>21</v>
      </c>
      <c r="R6">
        <v>42</v>
      </c>
      <c r="S6">
        <v>227</v>
      </c>
      <c r="T6">
        <v>73</v>
      </c>
      <c r="U6">
        <v>37</v>
      </c>
      <c r="V6">
        <v>59</v>
      </c>
      <c r="W6">
        <v>87</v>
      </c>
      <c r="X6">
        <v>233</v>
      </c>
      <c r="Y6">
        <v>44</v>
      </c>
      <c r="Z6">
        <v>138</v>
      </c>
      <c r="AA6">
        <v>59</v>
      </c>
      <c r="AB6">
        <v>92</v>
      </c>
      <c r="AC6">
        <v>147</v>
      </c>
      <c r="AD6">
        <v>61</v>
      </c>
      <c r="AE6">
        <v>64</v>
      </c>
      <c r="AF6">
        <f t="shared" si="0"/>
        <v>2700</v>
      </c>
    </row>
    <row r="7" spans="1:32" x14ac:dyDescent="0.25">
      <c r="A7" s="12" t="s">
        <v>4661</v>
      </c>
      <c r="B7">
        <v>69</v>
      </c>
      <c r="C7">
        <v>4</v>
      </c>
      <c r="D7">
        <v>16</v>
      </c>
      <c r="E7">
        <v>9</v>
      </c>
      <c r="F7">
        <v>22</v>
      </c>
      <c r="G7">
        <v>34</v>
      </c>
      <c r="H7">
        <v>15</v>
      </c>
      <c r="I7">
        <v>52</v>
      </c>
      <c r="J7">
        <v>13</v>
      </c>
      <c r="K7">
        <v>29</v>
      </c>
      <c r="L7">
        <v>7</v>
      </c>
      <c r="M7">
        <v>52</v>
      </c>
      <c r="N7">
        <v>9</v>
      </c>
      <c r="O7">
        <v>20</v>
      </c>
      <c r="P7">
        <v>27</v>
      </c>
      <c r="Q7">
        <v>5</v>
      </c>
      <c r="R7">
        <v>8</v>
      </c>
      <c r="S7">
        <v>43</v>
      </c>
      <c r="T7">
        <v>19</v>
      </c>
      <c r="U7">
        <v>8</v>
      </c>
      <c r="V7">
        <v>26</v>
      </c>
      <c r="W7">
        <v>25</v>
      </c>
      <c r="X7">
        <v>51</v>
      </c>
      <c r="Y7">
        <v>11</v>
      </c>
      <c r="Z7">
        <v>45</v>
      </c>
      <c r="AA7">
        <v>17</v>
      </c>
      <c r="AB7">
        <v>23</v>
      </c>
      <c r="AC7">
        <v>32</v>
      </c>
      <c r="AD7">
        <v>23</v>
      </c>
      <c r="AE7">
        <v>24</v>
      </c>
      <c r="AF7">
        <f t="shared" si="0"/>
        <v>738</v>
      </c>
    </row>
    <row r="8" spans="1:32" x14ac:dyDescent="0.25">
      <c r="A8" s="12" t="s">
        <v>4662</v>
      </c>
      <c r="B8">
        <v>22</v>
      </c>
      <c r="C8">
        <v>1</v>
      </c>
      <c r="D8">
        <v>3</v>
      </c>
      <c r="E8">
        <v>1</v>
      </c>
      <c r="F8">
        <v>5</v>
      </c>
      <c r="G8">
        <v>9</v>
      </c>
      <c r="H8">
        <v>5</v>
      </c>
      <c r="I8">
        <v>16</v>
      </c>
      <c r="J8">
        <v>1</v>
      </c>
      <c r="K8">
        <v>14</v>
      </c>
      <c r="M8">
        <v>21</v>
      </c>
      <c r="O8">
        <v>1</v>
      </c>
      <c r="P8">
        <v>8</v>
      </c>
      <c r="R8">
        <v>2</v>
      </c>
      <c r="S8">
        <v>17</v>
      </c>
      <c r="T8">
        <v>7</v>
      </c>
      <c r="U8">
        <v>2</v>
      </c>
      <c r="V8">
        <v>5</v>
      </c>
      <c r="W8">
        <v>13</v>
      </c>
      <c r="X8">
        <v>13</v>
      </c>
      <c r="Y8">
        <v>1</v>
      </c>
      <c r="Z8">
        <v>12</v>
      </c>
      <c r="AA8">
        <v>9</v>
      </c>
      <c r="AB8">
        <v>3</v>
      </c>
      <c r="AC8">
        <v>7</v>
      </c>
      <c r="AD8">
        <v>1</v>
      </c>
      <c r="AE8">
        <v>9</v>
      </c>
      <c r="AF8">
        <f t="shared" si="0"/>
        <v>208</v>
      </c>
    </row>
    <row r="9" spans="1:32" x14ac:dyDescent="0.25">
      <c r="A9" s="12" t="s">
        <v>4663</v>
      </c>
      <c r="B9">
        <v>68</v>
      </c>
      <c r="C9">
        <v>13</v>
      </c>
      <c r="D9">
        <v>121</v>
      </c>
      <c r="E9">
        <v>25</v>
      </c>
      <c r="F9">
        <v>62</v>
      </c>
      <c r="G9">
        <v>74</v>
      </c>
      <c r="H9">
        <v>39</v>
      </c>
      <c r="I9">
        <v>92</v>
      </c>
      <c r="J9">
        <v>34</v>
      </c>
      <c r="K9">
        <v>71</v>
      </c>
      <c r="L9">
        <v>31</v>
      </c>
      <c r="M9">
        <v>98</v>
      </c>
      <c r="N9">
        <v>40</v>
      </c>
      <c r="O9">
        <v>20</v>
      </c>
      <c r="P9">
        <v>43</v>
      </c>
      <c r="Q9">
        <v>16</v>
      </c>
      <c r="R9">
        <v>32</v>
      </c>
      <c r="S9">
        <v>167</v>
      </c>
      <c r="T9">
        <v>47</v>
      </c>
      <c r="U9">
        <v>27</v>
      </c>
      <c r="V9">
        <v>28</v>
      </c>
      <c r="W9">
        <v>49</v>
      </c>
      <c r="X9">
        <v>169</v>
      </c>
      <c r="Y9">
        <v>32</v>
      </c>
      <c r="Z9">
        <v>81</v>
      </c>
      <c r="AA9">
        <v>33</v>
      </c>
      <c r="AB9">
        <v>66</v>
      </c>
      <c r="AC9">
        <v>108</v>
      </c>
      <c r="AD9">
        <v>37</v>
      </c>
      <c r="AE9">
        <v>31</v>
      </c>
      <c r="AF9">
        <f t="shared" si="0"/>
        <v>1754</v>
      </c>
    </row>
    <row r="10" spans="1:32" x14ac:dyDescent="0.25">
      <c r="A10" s="4" t="s">
        <v>7</v>
      </c>
      <c r="B10">
        <v>68</v>
      </c>
      <c r="C10">
        <v>20</v>
      </c>
      <c r="D10">
        <v>86</v>
      </c>
      <c r="E10">
        <v>38</v>
      </c>
      <c r="F10">
        <v>48</v>
      </c>
      <c r="G10">
        <v>60</v>
      </c>
      <c r="H10">
        <v>28</v>
      </c>
      <c r="I10">
        <v>90</v>
      </c>
      <c r="J10">
        <v>51</v>
      </c>
      <c r="K10">
        <v>85</v>
      </c>
      <c r="L10">
        <v>32</v>
      </c>
      <c r="M10">
        <v>103</v>
      </c>
      <c r="N10">
        <v>36</v>
      </c>
      <c r="O10">
        <v>58</v>
      </c>
      <c r="P10">
        <v>40</v>
      </c>
      <c r="Q10">
        <v>62</v>
      </c>
      <c r="R10">
        <v>48</v>
      </c>
      <c r="S10">
        <v>235</v>
      </c>
      <c r="T10">
        <v>112</v>
      </c>
      <c r="U10">
        <v>92</v>
      </c>
      <c r="V10">
        <v>90</v>
      </c>
      <c r="W10">
        <v>113</v>
      </c>
      <c r="X10">
        <v>232</v>
      </c>
      <c r="Y10">
        <v>99</v>
      </c>
      <c r="Z10">
        <v>93</v>
      </c>
      <c r="AA10">
        <v>91</v>
      </c>
      <c r="AB10">
        <v>143</v>
      </c>
      <c r="AC10">
        <v>154</v>
      </c>
      <c r="AD10">
        <v>107</v>
      </c>
      <c r="AE10">
        <v>114</v>
      </c>
      <c r="AF10">
        <f t="shared" si="0"/>
        <v>2628</v>
      </c>
    </row>
    <row r="11" spans="1:32" x14ac:dyDescent="0.25">
      <c r="A11" s="12" t="s">
        <v>4661</v>
      </c>
      <c r="B11">
        <v>10</v>
      </c>
      <c r="C11">
        <v>1</v>
      </c>
      <c r="F11">
        <v>1</v>
      </c>
      <c r="G11">
        <v>2</v>
      </c>
      <c r="H11">
        <v>1</v>
      </c>
      <c r="I11">
        <v>8</v>
      </c>
      <c r="K11">
        <v>4</v>
      </c>
      <c r="L11">
        <v>3</v>
      </c>
      <c r="M11">
        <v>7</v>
      </c>
      <c r="N11">
        <v>3</v>
      </c>
      <c r="O11">
        <v>3</v>
      </c>
      <c r="P11">
        <v>7</v>
      </c>
      <c r="Q11">
        <v>3</v>
      </c>
      <c r="R11">
        <v>2</v>
      </c>
      <c r="S11">
        <v>16</v>
      </c>
      <c r="T11">
        <v>7</v>
      </c>
      <c r="U11">
        <v>4</v>
      </c>
      <c r="V11">
        <v>5</v>
      </c>
      <c r="W11">
        <v>9</v>
      </c>
      <c r="X11">
        <v>16</v>
      </c>
      <c r="Y11">
        <v>7</v>
      </c>
      <c r="Z11">
        <v>10</v>
      </c>
      <c r="AA11">
        <v>2</v>
      </c>
      <c r="AB11">
        <v>7</v>
      </c>
      <c r="AC11">
        <v>9</v>
      </c>
      <c r="AD11">
        <v>8</v>
      </c>
      <c r="AE11">
        <v>9</v>
      </c>
      <c r="AF11">
        <f t="shared" si="0"/>
        <v>164</v>
      </c>
    </row>
    <row r="12" spans="1:32" x14ac:dyDescent="0.25">
      <c r="A12" s="12" t="s">
        <v>4662</v>
      </c>
      <c r="B12">
        <v>11</v>
      </c>
      <c r="D12">
        <v>1</v>
      </c>
      <c r="E12">
        <v>3</v>
      </c>
      <c r="F12">
        <v>2</v>
      </c>
      <c r="G12">
        <v>5</v>
      </c>
      <c r="H12">
        <v>6</v>
      </c>
      <c r="I12">
        <v>8</v>
      </c>
      <c r="J12">
        <v>6</v>
      </c>
      <c r="K12">
        <v>8</v>
      </c>
      <c r="M12">
        <v>6</v>
      </c>
      <c r="N12">
        <v>1</v>
      </c>
      <c r="O12">
        <v>1</v>
      </c>
      <c r="P12">
        <v>5</v>
      </c>
      <c r="Q12">
        <v>3</v>
      </c>
      <c r="R12">
        <v>1</v>
      </c>
      <c r="S12">
        <v>7</v>
      </c>
      <c r="T12">
        <v>2</v>
      </c>
      <c r="U12">
        <v>1</v>
      </c>
      <c r="V12">
        <v>3</v>
      </c>
      <c r="W12">
        <v>4</v>
      </c>
      <c r="X12">
        <v>5</v>
      </c>
      <c r="Y12">
        <v>3</v>
      </c>
      <c r="Z12">
        <v>3</v>
      </c>
      <c r="AA12">
        <v>4</v>
      </c>
      <c r="AB12">
        <v>4</v>
      </c>
      <c r="AC12">
        <v>4</v>
      </c>
      <c r="AD12">
        <v>6</v>
      </c>
      <c r="AE12">
        <v>3</v>
      </c>
      <c r="AF12">
        <f t="shared" si="0"/>
        <v>116</v>
      </c>
    </row>
    <row r="13" spans="1:32" x14ac:dyDescent="0.25">
      <c r="A13" s="12" t="s">
        <v>4663</v>
      </c>
      <c r="B13">
        <v>47</v>
      </c>
      <c r="C13">
        <v>19</v>
      </c>
      <c r="D13">
        <v>85</v>
      </c>
      <c r="E13">
        <v>35</v>
      </c>
      <c r="F13">
        <v>45</v>
      </c>
      <c r="G13">
        <v>53</v>
      </c>
      <c r="H13">
        <v>21</v>
      </c>
      <c r="I13">
        <v>74</v>
      </c>
      <c r="J13">
        <v>45</v>
      </c>
      <c r="K13">
        <v>73</v>
      </c>
      <c r="L13">
        <v>29</v>
      </c>
      <c r="M13">
        <v>90</v>
      </c>
      <c r="N13">
        <v>32</v>
      </c>
      <c r="O13">
        <v>54</v>
      </c>
      <c r="P13">
        <v>28</v>
      </c>
      <c r="Q13">
        <v>56</v>
      </c>
      <c r="R13">
        <v>45</v>
      </c>
      <c r="S13">
        <v>212</v>
      </c>
      <c r="T13">
        <v>103</v>
      </c>
      <c r="U13">
        <v>87</v>
      </c>
      <c r="V13">
        <v>82</v>
      </c>
      <c r="W13">
        <v>100</v>
      </c>
      <c r="X13">
        <v>211</v>
      </c>
      <c r="Y13">
        <v>89</v>
      </c>
      <c r="Z13">
        <v>80</v>
      </c>
      <c r="AA13">
        <v>85</v>
      </c>
      <c r="AB13">
        <v>132</v>
      </c>
      <c r="AC13">
        <v>141</v>
      </c>
      <c r="AD13">
        <v>93</v>
      </c>
      <c r="AE13">
        <v>102</v>
      </c>
      <c r="AF13">
        <f t="shared" si="0"/>
        <v>2348</v>
      </c>
    </row>
    <row r="14" spans="1:32" x14ac:dyDescent="0.25">
      <c r="A14" s="4" t="s">
        <v>193</v>
      </c>
      <c r="B14">
        <v>240</v>
      </c>
      <c r="C14">
        <v>42</v>
      </c>
      <c r="D14">
        <v>238</v>
      </c>
      <c r="E14">
        <v>81</v>
      </c>
      <c r="F14">
        <v>145</v>
      </c>
      <c r="G14">
        <v>195</v>
      </c>
      <c r="H14">
        <v>94</v>
      </c>
      <c r="I14">
        <v>263</v>
      </c>
      <c r="J14">
        <v>108</v>
      </c>
      <c r="K14">
        <v>213</v>
      </c>
      <c r="L14">
        <v>75</v>
      </c>
      <c r="M14">
        <v>288</v>
      </c>
      <c r="N14">
        <v>92</v>
      </c>
      <c r="O14">
        <v>106</v>
      </c>
      <c r="P14">
        <v>126</v>
      </c>
      <c r="Q14">
        <v>85</v>
      </c>
      <c r="R14">
        <v>93</v>
      </c>
      <c r="S14">
        <v>489</v>
      </c>
      <c r="T14">
        <v>194</v>
      </c>
      <c r="U14">
        <v>135</v>
      </c>
      <c r="V14">
        <v>154</v>
      </c>
      <c r="W14">
        <v>210</v>
      </c>
      <c r="X14">
        <v>491</v>
      </c>
      <c r="Y14">
        <v>151</v>
      </c>
      <c r="Z14">
        <v>242</v>
      </c>
      <c r="AA14">
        <v>154</v>
      </c>
      <c r="AB14">
        <v>249</v>
      </c>
      <c r="AC14">
        <v>312</v>
      </c>
      <c r="AD14">
        <v>175</v>
      </c>
      <c r="AE14">
        <v>184</v>
      </c>
      <c r="AF14">
        <f t="shared" si="0"/>
        <v>5624</v>
      </c>
    </row>
    <row r="17" spans="1:3" x14ac:dyDescent="0.25">
      <c r="A17" s="7" t="s">
        <v>6137</v>
      </c>
      <c r="B17" s="19">
        <f>SUM(S14:AE14)</f>
        <v>3140</v>
      </c>
      <c r="C17" s="15">
        <f>B17/$B$19</f>
        <v>0.55832147937411092</v>
      </c>
    </row>
    <row r="18" spans="1:3" x14ac:dyDescent="0.25">
      <c r="A18" s="7" t="s">
        <v>6138</v>
      </c>
      <c r="B18" s="19">
        <f>SUM(B14:R14)</f>
        <v>2484</v>
      </c>
      <c r="C18" s="15">
        <f>B18/$B$19</f>
        <v>0.44167852062588903</v>
      </c>
    </row>
    <row r="19" spans="1:3" x14ac:dyDescent="0.25">
      <c r="A19" t="s">
        <v>4660</v>
      </c>
      <c r="B19" s="19">
        <f>SUM(B17:B18)</f>
        <v>5624</v>
      </c>
    </row>
    <row r="38" spans="1:32" x14ac:dyDescent="0.25">
      <c r="A38" t="s">
        <v>1160</v>
      </c>
      <c r="B38" t="s">
        <v>6140</v>
      </c>
      <c r="C38" t="s">
        <v>6141</v>
      </c>
      <c r="D38" t="s">
        <v>6142</v>
      </c>
      <c r="E38" t="s">
        <v>6143</v>
      </c>
      <c r="F38" t="s">
        <v>6144</v>
      </c>
      <c r="G38" t="s">
        <v>6145</v>
      </c>
      <c r="H38" t="s">
        <v>6146</v>
      </c>
      <c r="I38" t="s">
        <v>6147</v>
      </c>
      <c r="J38" t="s">
        <v>6148</v>
      </c>
      <c r="K38" t="s">
        <v>6149</v>
      </c>
      <c r="L38" t="s">
        <v>6150</v>
      </c>
      <c r="M38" t="s">
        <v>6151</v>
      </c>
      <c r="N38" t="s">
        <v>6152</v>
      </c>
      <c r="O38" t="s">
        <v>6153</v>
      </c>
      <c r="P38" t="s">
        <v>6154</v>
      </c>
      <c r="Q38" t="s">
        <v>6155</v>
      </c>
      <c r="R38" t="s">
        <v>6156</v>
      </c>
      <c r="S38" t="s">
        <v>6157</v>
      </c>
      <c r="T38" t="s">
        <v>6158</v>
      </c>
      <c r="U38" t="s">
        <v>6159</v>
      </c>
      <c r="V38" t="s">
        <v>6160</v>
      </c>
      <c r="W38" t="s">
        <v>6161</v>
      </c>
      <c r="X38" t="s">
        <v>6162</v>
      </c>
      <c r="Y38" t="s">
        <v>6163</v>
      </c>
      <c r="Z38" t="s">
        <v>6164</v>
      </c>
      <c r="AA38" t="s">
        <v>6165</v>
      </c>
      <c r="AB38" t="s">
        <v>6166</v>
      </c>
      <c r="AC38" t="s">
        <v>6167</v>
      </c>
      <c r="AD38" t="s">
        <v>6168</v>
      </c>
      <c r="AE38" t="s">
        <v>6169</v>
      </c>
      <c r="AF38" t="s">
        <v>4660</v>
      </c>
    </row>
    <row r="39" spans="1:32" x14ac:dyDescent="0.25">
      <c r="A39" t="s">
        <v>6139</v>
      </c>
      <c r="B39">
        <v>13</v>
      </c>
      <c r="C39">
        <v>4</v>
      </c>
      <c r="D39">
        <v>12</v>
      </c>
      <c r="E39">
        <v>8</v>
      </c>
      <c r="F39">
        <v>8</v>
      </c>
      <c r="G39">
        <v>18</v>
      </c>
      <c r="H39">
        <v>7</v>
      </c>
      <c r="I39">
        <v>13</v>
      </c>
      <c r="J39">
        <v>9</v>
      </c>
      <c r="K39">
        <v>14</v>
      </c>
      <c r="L39">
        <v>5</v>
      </c>
      <c r="M39">
        <v>14</v>
      </c>
      <c r="N39">
        <v>7</v>
      </c>
      <c r="O39">
        <v>7</v>
      </c>
      <c r="P39">
        <v>8</v>
      </c>
      <c r="Q39">
        <v>2</v>
      </c>
      <c r="R39">
        <v>3</v>
      </c>
      <c r="S39">
        <v>27</v>
      </c>
      <c r="T39">
        <v>9</v>
      </c>
      <c r="U39">
        <v>6</v>
      </c>
      <c r="V39">
        <v>5</v>
      </c>
      <c r="W39">
        <v>10</v>
      </c>
      <c r="X39">
        <v>26</v>
      </c>
      <c r="Y39">
        <v>8</v>
      </c>
      <c r="Z39">
        <v>11</v>
      </c>
      <c r="AA39">
        <v>4</v>
      </c>
      <c r="AB39">
        <v>14</v>
      </c>
      <c r="AC39">
        <v>11</v>
      </c>
      <c r="AD39">
        <v>7</v>
      </c>
      <c r="AE39">
        <v>6</v>
      </c>
      <c r="AF39">
        <v>296</v>
      </c>
    </row>
    <row r="40" spans="1:32" x14ac:dyDescent="0.25">
      <c r="A40" s="16" t="s">
        <v>4662</v>
      </c>
      <c r="B40">
        <v>13</v>
      </c>
      <c r="C40">
        <v>4</v>
      </c>
      <c r="D40">
        <v>12</v>
      </c>
      <c r="E40">
        <v>8</v>
      </c>
      <c r="F40">
        <v>8</v>
      </c>
      <c r="G40">
        <v>18</v>
      </c>
      <c r="H40">
        <v>7</v>
      </c>
      <c r="I40">
        <v>13</v>
      </c>
      <c r="J40">
        <v>9</v>
      </c>
      <c r="K40">
        <v>14</v>
      </c>
      <c r="L40">
        <v>5</v>
      </c>
      <c r="M40">
        <v>14</v>
      </c>
      <c r="N40">
        <v>7</v>
      </c>
      <c r="O40">
        <v>7</v>
      </c>
      <c r="P40">
        <v>8</v>
      </c>
      <c r="Q40">
        <v>2</v>
      </c>
      <c r="R40">
        <v>3</v>
      </c>
      <c r="S40">
        <v>27</v>
      </c>
      <c r="T40">
        <v>9</v>
      </c>
      <c r="U40">
        <v>6</v>
      </c>
      <c r="V40">
        <v>5</v>
      </c>
      <c r="W40">
        <v>10</v>
      </c>
      <c r="X40">
        <v>26</v>
      </c>
      <c r="Y40">
        <v>8</v>
      </c>
      <c r="Z40">
        <v>11</v>
      </c>
      <c r="AA40">
        <v>4</v>
      </c>
      <c r="AB40">
        <v>14</v>
      </c>
      <c r="AC40">
        <v>11</v>
      </c>
      <c r="AD40">
        <v>7</v>
      </c>
      <c r="AE40">
        <v>6</v>
      </c>
      <c r="AF40">
        <v>296</v>
      </c>
    </row>
    <row r="41" spans="1:32" x14ac:dyDescent="0.25">
      <c r="A41" t="s">
        <v>8</v>
      </c>
      <c r="B41">
        <v>159</v>
      </c>
      <c r="C41">
        <v>18</v>
      </c>
      <c r="D41">
        <v>140</v>
      </c>
      <c r="E41">
        <v>35</v>
      </c>
      <c r="F41">
        <v>89</v>
      </c>
      <c r="G41">
        <v>117</v>
      </c>
      <c r="H41">
        <v>59</v>
      </c>
      <c r="I41">
        <v>160</v>
      </c>
      <c r="J41">
        <v>48</v>
      </c>
      <c r="K41">
        <v>114</v>
      </c>
      <c r="L41">
        <v>38</v>
      </c>
      <c r="M41">
        <v>171</v>
      </c>
      <c r="N41">
        <v>49</v>
      </c>
      <c r="O41">
        <v>41</v>
      </c>
      <c r="P41">
        <v>78</v>
      </c>
      <c r="Q41">
        <v>21</v>
      </c>
      <c r="R41">
        <v>42</v>
      </c>
      <c r="S41">
        <v>227</v>
      </c>
      <c r="T41">
        <v>73</v>
      </c>
      <c r="U41">
        <v>37</v>
      </c>
      <c r="V41">
        <v>59</v>
      </c>
      <c r="W41">
        <v>87</v>
      </c>
      <c r="X41">
        <v>233</v>
      </c>
      <c r="Y41">
        <v>44</v>
      </c>
      <c r="Z41">
        <v>138</v>
      </c>
      <c r="AA41">
        <v>59</v>
      </c>
      <c r="AB41">
        <v>92</v>
      </c>
      <c r="AC41">
        <v>147</v>
      </c>
      <c r="AD41">
        <v>61</v>
      </c>
      <c r="AE41">
        <v>64</v>
      </c>
      <c r="AF41">
        <v>2700</v>
      </c>
    </row>
    <row r="42" spans="1:32" x14ac:dyDescent="0.25">
      <c r="A42" s="16" t="s">
        <v>4661</v>
      </c>
      <c r="B42">
        <v>69</v>
      </c>
      <c r="C42">
        <v>4</v>
      </c>
      <c r="D42">
        <v>16</v>
      </c>
      <c r="E42">
        <v>9</v>
      </c>
      <c r="F42">
        <v>22</v>
      </c>
      <c r="G42">
        <v>34</v>
      </c>
      <c r="H42">
        <v>15</v>
      </c>
      <c r="I42">
        <v>52</v>
      </c>
      <c r="J42">
        <v>13</v>
      </c>
      <c r="K42">
        <v>29</v>
      </c>
      <c r="L42">
        <v>7</v>
      </c>
      <c r="M42">
        <v>52</v>
      </c>
      <c r="N42">
        <v>9</v>
      </c>
      <c r="O42">
        <v>20</v>
      </c>
      <c r="P42">
        <v>27</v>
      </c>
      <c r="Q42">
        <v>5</v>
      </c>
      <c r="R42">
        <v>8</v>
      </c>
      <c r="S42">
        <v>43</v>
      </c>
      <c r="T42">
        <v>19</v>
      </c>
      <c r="U42">
        <v>8</v>
      </c>
      <c r="V42">
        <v>26</v>
      </c>
      <c r="W42">
        <v>25</v>
      </c>
      <c r="X42">
        <v>51</v>
      </c>
      <c r="Y42">
        <v>11</v>
      </c>
      <c r="Z42">
        <v>45</v>
      </c>
      <c r="AA42">
        <v>17</v>
      </c>
      <c r="AB42">
        <v>23</v>
      </c>
      <c r="AC42">
        <v>32</v>
      </c>
      <c r="AD42">
        <v>23</v>
      </c>
      <c r="AE42">
        <v>24</v>
      </c>
      <c r="AF42">
        <v>738</v>
      </c>
    </row>
    <row r="43" spans="1:32" x14ac:dyDescent="0.25">
      <c r="A43" s="16" t="s">
        <v>4662</v>
      </c>
      <c r="B43">
        <v>22</v>
      </c>
      <c r="C43">
        <v>1</v>
      </c>
      <c r="D43">
        <v>3</v>
      </c>
      <c r="E43">
        <v>1</v>
      </c>
      <c r="F43">
        <v>5</v>
      </c>
      <c r="G43">
        <v>9</v>
      </c>
      <c r="H43">
        <v>5</v>
      </c>
      <c r="I43">
        <v>16</v>
      </c>
      <c r="J43">
        <v>1</v>
      </c>
      <c r="K43">
        <v>14</v>
      </c>
      <c r="M43">
        <v>21</v>
      </c>
      <c r="O43">
        <v>1</v>
      </c>
      <c r="P43">
        <v>8</v>
      </c>
      <c r="R43">
        <v>2</v>
      </c>
      <c r="S43">
        <v>17</v>
      </c>
      <c r="T43">
        <v>7</v>
      </c>
      <c r="U43">
        <v>2</v>
      </c>
      <c r="V43">
        <v>5</v>
      </c>
      <c r="W43">
        <v>13</v>
      </c>
      <c r="X43">
        <v>13</v>
      </c>
      <c r="Y43">
        <v>1</v>
      </c>
      <c r="Z43">
        <v>12</v>
      </c>
      <c r="AA43">
        <v>9</v>
      </c>
      <c r="AB43">
        <v>3</v>
      </c>
      <c r="AC43">
        <v>7</v>
      </c>
      <c r="AD43">
        <v>1</v>
      </c>
      <c r="AE43">
        <v>9</v>
      </c>
      <c r="AF43">
        <v>208</v>
      </c>
    </row>
    <row r="44" spans="1:32" x14ac:dyDescent="0.25">
      <c r="A44" s="16" t="s">
        <v>4663</v>
      </c>
      <c r="B44">
        <v>68</v>
      </c>
      <c r="C44">
        <v>13</v>
      </c>
      <c r="D44">
        <v>121</v>
      </c>
      <c r="E44">
        <v>25</v>
      </c>
      <c r="F44">
        <v>62</v>
      </c>
      <c r="G44">
        <v>74</v>
      </c>
      <c r="H44">
        <v>39</v>
      </c>
      <c r="I44">
        <v>92</v>
      </c>
      <c r="J44">
        <v>34</v>
      </c>
      <c r="K44">
        <v>71</v>
      </c>
      <c r="L44">
        <v>31</v>
      </c>
      <c r="M44">
        <v>98</v>
      </c>
      <c r="N44">
        <v>40</v>
      </c>
      <c r="O44">
        <v>20</v>
      </c>
      <c r="P44">
        <v>43</v>
      </c>
      <c r="Q44">
        <v>16</v>
      </c>
      <c r="R44">
        <v>32</v>
      </c>
      <c r="S44">
        <v>167</v>
      </c>
      <c r="T44">
        <v>47</v>
      </c>
      <c r="U44">
        <v>27</v>
      </c>
      <c r="V44">
        <v>28</v>
      </c>
      <c r="W44">
        <v>49</v>
      </c>
      <c r="X44">
        <v>169</v>
      </c>
      <c r="Y44">
        <v>32</v>
      </c>
      <c r="Z44">
        <v>81</v>
      </c>
      <c r="AA44">
        <v>33</v>
      </c>
      <c r="AB44">
        <v>66</v>
      </c>
      <c r="AC44">
        <v>108</v>
      </c>
      <c r="AD44">
        <v>37</v>
      </c>
      <c r="AE44">
        <v>31</v>
      </c>
      <c r="AF44">
        <v>1754</v>
      </c>
    </row>
    <row r="45" spans="1:32" x14ac:dyDescent="0.25">
      <c r="A45" t="s">
        <v>7</v>
      </c>
      <c r="B45">
        <v>68</v>
      </c>
      <c r="C45">
        <v>20</v>
      </c>
      <c r="D45">
        <v>86</v>
      </c>
      <c r="E45">
        <v>38</v>
      </c>
      <c r="F45">
        <v>48</v>
      </c>
      <c r="G45">
        <v>60</v>
      </c>
      <c r="H45">
        <v>28</v>
      </c>
      <c r="I45">
        <v>90</v>
      </c>
      <c r="J45">
        <v>51</v>
      </c>
      <c r="K45">
        <v>85</v>
      </c>
      <c r="L45">
        <v>32</v>
      </c>
      <c r="M45">
        <v>103</v>
      </c>
      <c r="N45">
        <v>36</v>
      </c>
      <c r="O45">
        <v>58</v>
      </c>
      <c r="P45">
        <v>40</v>
      </c>
      <c r="Q45">
        <v>62</v>
      </c>
      <c r="R45">
        <v>48</v>
      </c>
      <c r="S45">
        <v>235</v>
      </c>
      <c r="T45">
        <v>112</v>
      </c>
      <c r="U45">
        <v>92</v>
      </c>
      <c r="V45">
        <v>90</v>
      </c>
      <c r="W45">
        <v>113</v>
      </c>
      <c r="X45">
        <v>232</v>
      </c>
      <c r="Y45">
        <v>99</v>
      </c>
      <c r="Z45">
        <v>93</v>
      </c>
      <c r="AA45">
        <v>91</v>
      </c>
      <c r="AB45">
        <v>143</v>
      </c>
      <c r="AC45">
        <v>154</v>
      </c>
      <c r="AD45">
        <v>107</v>
      </c>
      <c r="AE45">
        <v>114</v>
      </c>
      <c r="AF45">
        <v>2628</v>
      </c>
    </row>
    <row r="46" spans="1:32" x14ac:dyDescent="0.25">
      <c r="A46" s="16" t="s">
        <v>4661</v>
      </c>
      <c r="B46">
        <v>10</v>
      </c>
      <c r="C46">
        <v>1</v>
      </c>
      <c r="F46">
        <v>1</v>
      </c>
      <c r="G46">
        <v>2</v>
      </c>
      <c r="H46">
        <v>1</v>
      </c>
      <c r="I46">
        <v>8</v>
      </c>
      <c r="K46">
        <v>4</v>
      </c>
      <c r="L46">
        <v>3</v>
      </c>
      <c r="M46">
        <v>7</v>
      </c>
      <c r="N46">
        <v>3</v>
      </c>
      <c r="O46">
        <v>3</v>
      </c>
      <c r="P46">
        <v>7</v>
      </c>
      <c r="Q46">
        <v>3</v>
      </c>
      <c r="R46">
        <v>2</v>
      </c>
      <c r="S46">
        <v>16</v>
      </c>
      <c r="T46">
        <v>7</v>
      </c>
      <c r="U46">
        <v>4</v>
      </c>
      <c r="V46">
        <v>5</v>
      </c>
      <c r="W46">
        <v>9</v>
      </c>
      <c r="X46">
        <v>16</v>
      </c>
      <c r="Y46">
        <v>7</v>
      </c>
      <c r="Z46">
        <v>10</v>
      </c>
      <c r="AA46">
        <v>2</v>
      </c>
      <c r="AB46">
        <v>7</v>
      </c>
      <c r="AC46">
        <v>9</v>
      </c>
      <c r="AD46">
        <v>8</v>
      </c>
      <c r="AE46">
        <v>9</v>
      </c>
      <c r="AF46">
        <v>164</v>
      </c>
    </row>
    <row r="47" spans="1:32" x14ac:dyDescent="0.25">
      <c r="A47" s="16" t="s">
        <v>4662</v>
      </c>
      <c r="B47">
        <v>11</v>
      </c>
      <c r="D47">
        <v>1</v>
      </c>
      <c r="E47">
        <v>3</v>
      </c>
      <c r="F47">
        <v>2</v>
      </c>
      <c r="G47">
        <v>5</v>
      </c>
      <c r="H47">
        <v>6</v>
      </c>
      <c r="I47">
        <v>8</v>
      </c>
      <c r="J47">
        <v>6</v>
      </c>
      <c r="K47">
        <v>8</v>
      </c>
      <c r="M47">
        <v>6</v>
      </c>
      <c r="N47">
        <v>1</v>
      </c>
      <c r="O47">
        <v>1</v>
      </c>
      <c r="P47">
        <v>5</v>
      </c>
      <c r="Q47">
        <v>3</v>
      </c>
      <c r="R47">
        <v>1</v>
      </c>
      <c r="S47">
        <v>7</v>
      </c>
      <c r="T47">
        <v>2</v>
      </c>
      <c r="U47">
        <v>1</v>
      </c>
      <c r="V47">
        <v>3</v>
      </c>
      <c r="W47">
        <v>4</v>
      </c>
      <c r="X47">
        <v>5</v>
      </c>
      <c r="Y47">
        <v>3</v>
      </c>
      <c r="Z47">
        <v>3</v>
      </c>
      <c r="AA47">
        <v>4</v>
      </c>
      <c r="AB47">
        <v>4</v>
      </c>
      <c r="AC47">
        <v>4</v>
      </c>
      <c r="AD47">
        <v>6</v>
      </c>
      <c r="AE47">
        <v>3</v>
      </c>
      <c r="AF47">
        <v>116</v>
      </c>
    </row>
    <row r="48" spans="1:32" x14ac:dyDescent="0.25">
      <c r="A48" s="16" t="s">
        <v>4663</v>
      </c>
      <c r="B48">
        <v>47</v>
      </c>
      <c r="C48">
        <v>19</v>
      </c>
      <c r="D48">
        <v>85</v>
      </c>
      <c r="E48">
        <v>35</v>
      </c>
      <c r="F48">
        <v>45</v>
      </c>
      <c r="G48">
        <v>53</v>
      </c>
      <c r="H48">
        <v>21</v>
      </c>
      <c r="I48">
        <v>74</v>
      </c>
      <c r="J48">
        <v>45</v>
      </c>
      <c r="K48">
        <v>73</v>
      </c>
      <c r="L48">
        <v>29</v>
      </c>
      <c r="M48">
        <v>90</v>
      </c>
      <c r="N48">
        <v>32</v>
      </c>
      <c r="O48">
        <v>54</v>
      </c>
      <c r="P48">
        <v>28</v>
      </c>
      <c r="Q48">
        <v>56</v>
      </c>
      <c r="R48">
        <v>45</v>
      </c>
      <c r="S48">
        <v>212</v>
      </c>
      <c r="T48">
        <v>103</v>
      </c>
      <c r="U48">
        <v>87</v>
      </c>
      <c r="V48">
        <v>82</v>
      </c>
      <c r="W48">
        <v>100</v>
      </c>
      <c r="X48">
        <v>211</v>
      </c>
      <c r="Y48">
        <v>89</v>
      </c>
      <c r="Z48">
        <v>80</v>
      </c>
      <c r="AA48">
        <v>85</v>
      </c>
      <c r="AB48">
        <v>132</v>
      </c>
      <c r="AC48">
        <v>141</v>
      </c>
      <c r="AD48">
        <v>93</v>
      </c>
      <c r="AE48">
        <v>102</v>
      </c>
      <c r="AF48">
        <v>2348</v>
      </c>
    </row>
    <row r="49" spans="1:32" x14ac:dyDescent="0.25">
      <c r="A49" t="s">
        <v>4660</v>
      </c>
      <c r="B49">
        <v>240</v>
      </c>
      <c r="C49">
        <v>42</v>
      </c>
      <c r="D49">
        <v>238</v>
      </c>
      <c r="E49">
        <v>81</v>
      </c>
      <c r="F49">
        <v>145</v>
      </c>
      <c r="G49">
        <v>195</v>
      </c>
      <c r="H49">
        <v>94</v>
      </c>
      <c r="I49">
        <v>263</v>
      </c>
      <c r="J49">
        <v>108</v>
      </c>
      <c r="K49">
        <v>213</v>
      </c>
      <c r="L49">
        <v>75</v>
      </c>
      <c r="M49">
        <v>288</v>
      </c>
      <c r="N49">
        <v>92</v>
      </c>
      <c r="O49">
        <v>106</v>
      </c>
      <c r="P49">
        <v>126</v>
      </c>
      <c r="Q49">
        <v>85</v>
      </c>
      <c r="R49">
        <v>93</v>
      </c>
      <c r="S49">
        <v>489</v>
      </c>
      <c r="T49">
        <v>194</v>
      </c>
      <c r="U49">
        <v>135</v>
      </c>
      <c r="V49">
        <v>154</v>
      </c>
      <c r="W49">
        <v>210</v>
      </c>
      <c r="X49">
        <v>491</v>
      </c>
      <c r="Y49">
        <v>151</v>
      </c>
      <c r="Z49">
        <v>242</v>
      </c>
      <c r="AA49">
        <v>154</v>
      </c>
      <c r="AB49">
        <v>249</v>
      </c>
      <c r="AC49">
        <v>312</v>
      </c>
      <c r="AD49">
        <v>175</v>
      </c>
      <c r="AE49">
        <v>184</v>
      </c>
      <c r="AF49">
        <v>5624</v>
      </c>
    </row>
    <row r="52" spans="1:32" x14ac:dyDescent="0.25">
      <c r="A52" t="s">
        <v>1160</v>
      </c>
      <c r="B52" s="17" t="s">
        <v>6170</v>
      </c>
      <c r="C52" s="17" t="s">
        <v>6171</v>
      </c>
      <c r="D52" s="17" t="s">
        <v>6172</v>
      </c>
      <c r="E52" s="17" t="s">
        <v>6173</v>
      </c>
      <c r="F52" s="17" t="s">
        <v>6174</v>
      </c>
      <c r="G52" s="17" t="s">
        <v>6175</v>
      </c>
      <c r="H52" s="17" t="s">
        <v>6176</v>
      </c>
      <c r="I52" s="17" t="s">
        <v>6177</v>
      </c>
      <c r="J52" s="17" t="s">
        <v>6178</v>
      </c>
      <c r="K52" s="17" t="s">
        <v>6179</v>
      </c>
      <c r="L52" s="17" t="s">
        <v>6180</v>
      </c>
      <c r="M52" s="17" t="s">
        <v>6181</v>
      </c>
      <c r="N52" s="17" t="s">
        <v>6199</v>
      </c>
      <c r="O52" s="17" t="s">
        <v>6182</v>
      </c>
      <c r="P52" s="17" t="s">
        <v>6183</v>
      </c>
      <c r="Q52" s="17" t="s">
        <v>6184</v>
      </c>
      <c r="R52" s="17" t="s">
        <v>6185</v>
      </c>
      <c r="S52" s="18" t="s">
        <v>6186</v>
      </c>
      <c r="T52" s="18" t="s">
        <v>6187</v>
      </c>
      <c r="U52" s="18" t="s">
        <v>6188</v>
      </c>
      <c r="V52" s="18" t="s">
        <v>6189</v>
      </c>
      <c r="W52" s="18" t="s">
        <v>6190</v>
      </c>
      <c r="X52" s="18" t="s">
        <v>6191</v>
      </c>
      <c r="Y52" s="18" t="s">
        <v>6192</v>
      </c>
      <c r="Z52" s="18" t="s">
        <v>6193</v>
      </c>
      <c r="AA52" s="18" t="s">
        <v>6194</v>
      </c>
      <c r="AB52" s="18" t="s">
        <v>6195</v>
      </c>
      <c r="AC52" s="18" t="s">
        <v>6196</v>
      </c>
      <c r="AD52" s="18" t="s">
        <v>6197</v>
      </c>
      <c r="AE52" s="18" t="s">
        <v>6198</v>
      </c>
    </row>
    <row r="53" spans="1:32" x14ac:dyDescent="0.25">
      <c r="A53" t="s">
        <v>6139</v>
      </c>
      <c r="B53" s="15">
        <f>B39/$AF$39</f>
        <v>4.3918918918918921E-2</v>
      </c>
      <c r="C53" s="15">
        <f t="shared" ref="C53:AE53" si="1">C39/$AF$39</f>
        <v>1.3513513513513514E-2</v>
      </c>
      <c r="D53" s="15">
        <f t="shared" si="1"/>
        <v>4.0540540540540543E-2</v>
      </c>
      <c r="E53" s="15">
        <f t="shared" si="1"/>
        <v>2.7027027027027029E-2</v>
      </c>
      <c r="F53" s="15">
        <f t="shared" si="1"/>
        <v>2.7027027027027029E-2</v>
      </c>
      <c r="G53" s="15">
        <f t="shared" si="1"/>
        <v>6.0810810810810814E-2</v>
      </c>
      <c r="H53" s="15">
        <f t="shared" si="1"/>
        <v>2.364864864864865E-2</v>
      </c>
      <c r="I53" s="15">
        <f t="shared" si="1"/>
        <v>4.3918918918918921E-2</v>
      </c>
      <c r="J53" s="15">
        <f t="shared" si="1"/>
        <v>3.0405405405405407E-2</v>
      </c>
      <c r="K53" s="15">
        <f t="shared" si="1"/>
        <v>4.72972972972973E-2</v>
      </c>
      <c r="L53" s="15">
        <f t="shared" si="1"/>
        <v>1.6891891891891893E-2</v>
      </c>
      <c r="M53" s="15">
        <f t="shared" si="1"/>
        <v>4.72972972972973E-2</v>
      </c>
      <c r="N53" s="15">
        <f t="shared" si="1"/>
        <v>2.364864864864865E-2</v>
      </c>
      <c r="O53" s="15">
        <f t="shared" si="1"/>
        <v>2.364864864864865E-2</v>
      </c>
      <c r="P53" s="15">
        <f t="shared" si="1"/>
        <v>2.7027027027027029E-2</v>
      </c>
      <c r="Q53" s="15">
        <f t="shared" si="1"/>
        <v>6.7567567567567571E-3</v>
      </c>
      <c r="R53" s="15">
        <f t="shared" si="1"/>
        <v>1.0135135135135136E-2</v>
      </c>
      <c r="S53" s="15">
        <f t="shared" si="1"/>
        <v>9.1216216216216214E-2</v>
      </c>
      <c r="T53" s="15">
        <f t="shared" si="1"/>
        <v>3.0405405405405407E-2</v>
      </c>
      <c r="U53" s="15">
        <f t="shared" si="1"/>
        <v>2.0270270270270271E-2</v>
      </c>
      <c r="V53" s="15">
        <f t="shared" si="1"/>
        <v>1.6891891891891893E-2</v>
      </c>
      <c r="W53" s="15">
        <f t="shared" si="1"/>
        <v>3.3783783783783786E-2</v>
      </c>
      <c r="X53" s="15">
        <f t="shared" si="1"/>
        <v>8.7837837837837843E-2</v>
      </c>
      <c r="Y53" s="15">
        <f t="shared" si="1"/>
        <v>2.7027027027027029E-2</v>
      </c>
      <c r="Z53" s="15">
        <f t="shared" si="1"/>
        <v>3.7162162162162164E-2</v>
      </c>
      <c r="AA53" s="15">
        <f t="shared" si="1"/>
        <v>1.3513513513513514E-2</v>
      </c>
      <c r="AB53" s="15">
        <f t="shared" si="1"/>
        <v>4.72972972972973E-2</v>
      </c>
      <c r="AC53" s="15">
        <f t="shared" si="1"/>
        <v>3.7162162162162164E-2</v>
      </c>
      <c r="AD53" s="15">
        <f t="shared" si="1"/>
        <v>2.364864864864865E-2</v>
      </c>
      <c r="AE53" s="15">
        <f t="shared" si="1"/>
        <v>2.0270270270270271E-2</v>
      </c>
    </row>
    <row r="54" spans="1:32" x14ac:dyDescent="0.25">
      <c r="A54" s="16" t="s">
        <v>4662</v>
      </c>
      <c r="B54" s="15">
        <f>B40/$AF$40</f>
        <v>4.3918918918918921E-2</v>
      </c>
      <c r="C54" s="15">
        <f t="shared" ref="C54:AE54" si="2">C40/$AF$40</f>
        <v>1.3513513513513514E-2</v>
      </c>
      <c r="D54" s="15">
        <f t="shared" si="2"/>
        <v>4.0540540540540543E-2</v>
      </c>
      <c r="E54" s="15">
        <f t="shared" si="2"/>
        <v>2.7027027027027029E-2</v>
      </c>
      <c r="F54" s="15">
        <f t="shared" si="2"/>
        <v>2.7027027027027029E-2</v>
      </c>
      <c r="G54" s="15">
        <f t="shared" si="2"/>
        <v>6.0810810810810814E-2</v>
      </c>
      <c r="H54" s="15">
        <f t="shared" si="2"/>
        <v>2.364864864864865E-2</v>
      </c>
      <c r="I54" s="15">
        <f t="shared" si="2"/>
        <v>4.3918918918918921E-2</v>
      </c>
      <c r="J54" s="15">
        <f t="shared" si="2"/>
        <v>3.0405405405405407E-2</v>
      </c>
      <c r="K54" s="15">
        <f t="shared" si="2"/>
        <v>4.72972972972973E-2</v>
      </c>
      <c r="L54" s="15">
        <f t="shared" si="2"/>
        <v>1.6891891891891893E-2</v>
      </c>
      <c r="M54" s="15">
        <f t="shared" si="2"/>
        <v>4.72972972972973E-2</v>
      </c>
      <c r="N54" s="15">
        <f t="shared" si="2"/>
        <v>2.364864864864865E-2</v>
      </c>
      <c r="O54" s="15">
        <f t="shared" si="2"/>
        <v>2.364864864864865E-2</v>
      </c>
      <c r="P54" s="15">
        <f t="shared" si="2"/>
        <v>2.7027027027027029E-2</v>
      </c>
      <c r="Q54" s="15">
        <f t="shared" si="2"/>
        <v>6.7567567567567571E-3</v>
      </c>
      <c r="R54" s="15">
        <f t="shared" si="2"/>
        <v>1.0135135135135136E-2</v>
      </c>
      <c r="S54" s="15">
        <f t="shared" si="2"/>
        <v>9.1216216216216214E-2</v>
      </c>
      <c r="T54" s="15">
        <f t="shared" si="2"/>
        <v>3.0405405405405407E-2</v>
      </c>
      <c r="U54" s="15">
        <f t="shared" si="2"/>
        <v>2.0270270270270271E-2</v>
      </c>
      <c r="V54" s="15">
        <f t="shared" si="2"/>
        <v>1.6891891891891893E-2</v>
      </c>
      <c r="W54" s="15">
        <f t="shared" si="2"/>
        <v>3.3783783783783786E-2</v>
      </c>
      <c r="X54" s="15">
        <f t="shared" si="2"/>
        <v>8.7837837837837843E-2</v>
      </c>
      <c r="Y54" s="15">
        <f t="shared" si="2"/>
        <v>2.7027027027027029E-2</v>
      </c>
      <c r="Z54" s="15">
        <f t="shared" si="2"/>
        <v>3.7162162162162164E-2</v>
      </c>
      <c r="AA54" s="15">
        <f t="shared" si="2"/>
        <v>1.3513513513513514E-2</v>
      </c>
      <c r="AB54" s="15">
        <f t="shared" si="2"/>
        <v>4.72972972972973E-2</v>
      </c>
      <c r="AC54" s="15">
        <f t="shared" si="2"/>
        <v>3.7162162162162164E-2</v>
      </c>
      <c r="AD54" s="15">
        <f t="shared" si="2"/>
        <v>2.364864864864865E-2</v>
      </c>
      <c r="AE54" s="15">
        <f t="shared" si="2"/>
        <v>2.0270270270270271E-2</v>
      </c>
    </row>
    <row r="55" spans="1:32" x14ac:dyDescent="0.25">
      <c r="A55" t="s">
        <v>4654</v>
      </c>
      <c r="B55" s="15">
        <f>B41/$AF$41</f>
        <v>5.8888888888888886E-2</v>
      </c>
      <c r="C55" s="15">
        <f t="shared" ref="C55:AE55" si="3">C41/$AF$41</f>
        <v>6.6666666666666671E-3</v>
      </c>
      <c r="D55" s="15">
        <f t="shared" si="3"/>
        <v>5.185185185185185E-2</v>
      </c>
      <c r="E55" s="15">
        <f t="shared" si="3"/>
        <v>1.2962962962962963E-2</v>
      </c>
      <c r="F55" s="15">
        <f t="shared" si="3"/>
        <v>3.2962962962962965E-2</v>
      </c>
      <c r="G55" s="15">
        <f t="shared" si="3"/>
        <v>4.3333333333333335E-2</v>
      </c>
      <c r="H55" s="15">
        <f t="shared" si="3"/>
        <v>2.1851851851851851E-2</v>
      </c>
      <c r="I55" s="15">
        <f t="shared" si="3"/>
        <v>5.9259259259259262E-2</v>
      </c>
      <c r="J55" s="15">
        <f t="shared" si="3"/>
        <v>1.7777777777777778E-2</v>
      </c>
      <c r="K55" s="15">
        <f t="shared" si="3"/>
        <v>4.2222222222222223E-2</v>
      </c>
      <c r="L55" s="15">
        <f t="shared" si="3"/>
        <v>1.4074074074074074E-2</v>
      </c>
      <c r="M55" s="15">
        <f t="shared" si="3"/>
        <v>6.3333333333333339E-2</v>
      </c>
      <c r="N55" s="15">
        <f t="shared" si="3"/>
        <v>1.8148148148148149E-2</v>
      </c>
      <c r="O55" s="15">
        <f t="shared" si="3"/>
        <v>1.5185185185185185E-2</v>
      </c>
      <c r="P55" s="15">
        <f t="shared" si="3"/>
        <v>2.8888888888888888E-2</v>
      </c>
      <c r="Q55" s="15">
        <f t="shared" si="3"/>
        <v>7.7777777777777776E-3</v>
      </c>
      <c r="R55" s="15">
        <f t="shared" si="3"/>
        <v>1.5555555555555555E-2</v>
      </c>
      <c r="S55" s="15">
        <f t="shared" si="3"/>
        <v>8.4074074074074079E-2</v>
      </c>
      <c r="T55" s="15">
        <f t="shared" si="3"/>
        <v>2.7037037037037037E-2</v>
      </c>
      <c r="U55" s="15">
        <f t="shared" si="3"/>
        <v>1.3703703703703704E-2</v>
      </c>
      <c r="V55" s="15">
        <f t="shared" si="3"/>
        <v>2.1851851851851851E-2</v>
      </c>
      <c r="W55" s="15">
        <f t="shared" si="3"/>
        <v>3.2222222222222222E-2</v>
      </c>
      <c r="X55" s="15">
        <f t="shared" si="3"/>
        <v>8.6296296296296301E-2</v>
      </c>
      <c r="Y55" s="15">
        <f t="shared" si="3"/>
        <v>1.6296296296296295E-2</v>
      </c>
      <c r="Z55" s="15">
        <f t="shared" si="3"/>
        <v>5.1111111111111114E-2</v>
      </c>
      <c r="AA55" s="15">
        <f t="shared" si="3"/>
        <v>2.1851851851851851E-2</v>
      </c>
      <c r="AB55" s="15">
        <f t="shared" si="3"/>
        <v>3.4074074074074076E-2</v>
      </c>
      <c r="AC55" s="15">
        <f t="shared" si="3"/>
        <v>5.4444444444444441E-2</v>
      </c>
      <c r="AD55" s="15">
        <f t="shared" si="3"/>
        <v>2.2592592592592591E-2</v>
      </c>
      <c r="AE55" s="15">
        <f t="shared" si="3"/>
        <v>2.3703703703703703E-2</v>
      </c>
    </row>
    <row r="56" spans="1:32" x14ac:dyDescent="0.25">
      <c r="A56" s="16" t="s">
        <v>4661</v>
      </c>
      <c r="B56" s="15">
        <f>B42/$AF$42</f>
        <v>9.3495934959349589E-2</v>
      </c>
      <c r="C56" s="15">
        <f t="shared" ref="C56:AE56" si="4">C42/$AF$42</f>
        <v>5.4200542005420054E-3</v>
      </c>
      <c r="D56" s="15">
        <f t="shared" si="4"/>
        <v>2.1680216802168022E-2</v>
      </c>
      <c r="E56" s="15">
        <f t="shared" si="4"/>
        <v>1.2195121951219513E-2</v>
      </c>
      <c r="F56" s="15">
        <f t="shared" si="4"/>
        <v>2.9810298102981029E-2</v>
      </c>
      <c r="G56" s="15">
        <f t="shared" si="4"/>
        <v>4.6070460704607047E-2</v>
      </c>
      <c r="H56" s="15">
        <f t="shared" si="4"/>
        <v>2.032520325203252E-2</v>
      </c>
      <c r="I56" s="15">
        <f t="shared" si="4"/>
        <v>7.0460704607046065E-2</v>
      </c>
      <c r="J56" s="15">
        <f t="shared" si="4"/>
        <v>1.7615176151761516E-2</v>
      </c>
      <c r="K56" s="15">
        <f t="shared" si="4"/>
        <v>3.9295392953929538E-2</v>
      </c>
      <c r="L56" s="15">
        <f t="shared" si="4"/>
        <v>9.485094850948509E-3</v>
      </c>
      <c r="M56" s="15">
        <f t="shared" si="4"/>
        <v>7.0460704607046065E-2</v>
      </c>
      <c r="N56" s="15">
        <f t="shared" si="4"/>
        <v>1.2195121951219513E-2</v>
      </c>
      <c r="O56" s="15">
        <f t="shared" si="4"/>
        <v>2.7100271002710029E-2</v>
      </c>
      <c r="P56" s="15">
        <f t="shared" si="4"/>
        <v>3.6585365853658534E-2</v>
      </c>
      <c r="Q56" s="15">
        <f t="shared" si="4"/>
        <v>6.7750677506775072E-3</v>
      </c>
      <c r="R56" s="15">
        <f t="shared" si="4"/>
        <v>1.0840108401084011E-2</v>
      </c>
      <c r="S56" s="15">
        <f t="shared" si="4"/>
        <v>5.8265582655826556E-2</v>
      </c>
      <c r="T56" s="15">
        <f t="shared" si="4"/>
        <v>2.5745257452574527E-2</v>
      </c>
      <c r="U56" s="15">
        <f t="shared" si="4"/>
        <v>1.0840108401084011E-2</v>
      </c>
      <c r="V56" s="15">
        <f t="shared" si="4"/>
        <v>3.5230352303523033E-2</v>
      </c>
      <c r="W56" s="15">
        <f t="shared" si="4"/>
        <v>3.3875338753387531E-2</v>
      </c>
      <c r="X56" s="15">
        <f t="shared" si="4"/>
        <v>6.910569105691057E-2</v>
      </c>
      <c r="Y56" s="15">
        <f t="shared" si="4"/>
        <v>1.4905149051490514E-2</v>
      </c>
      <c r="Z56" s="15">
        <f t="shared" si="4"/>
        <v>6.097560975609756E-2</v>
      </c>
      <c r="AA56" s="15">
        <f t="shared" si="4"/>
        <v>2.3035230352303523E-2</v>
      </c>
      <c r="AB56" s="15">
        <f t="shared" si="4"/>
        <v>3.1165311653116531E-2</v>
      </c>
      <c r="AC56" s="15">
        <f t="shared" si="4"/>
        <v>4.3360433604336043E-2</v>
      </c>
      <c r="AD56" s="15">
        <f t="shared" si="4"/>
        <v>3.1165311653116531E-2</v>
      </c>
      <c r="AE56" s="15">
        <f t="shared" si="4"/>
        <v>3.2520325203252036E-2</v>
      </c>
    </row>
    <row r="57" spans="1:32" x14ac:dyDescent="0.25">
      <c r="A57" s="16" t="s">
        <v>4662</v>
      </c>
      <c r="B57" s="15">
        <f>B43/$AF$43</f>
        <v>0.10576923076923077</v>
      </c>
      <c r="C57" s="15">
        <f t="shared" ref="C57:AE57" si="5">C43/$AF$43</f>
        <v>4.807692307692308E-3</v>
      </c>
      <c r="D57" s="15">
        <f t="shared" si="5"/>
        <v>1.4423076923076924E-2</v>
      </c>
      <c r="E57" s="15">
        <f t="shared" si="5"/>
        <v>4.807692307692308E-3</v>
      </c>
      <c r="F57" s="15">
        <f t="shared" si="5"/>
        <v>2.403846153846154E-2</v>
      </c>
      <c r="G57" s="15">
        <f t="shared" si="5"/>
        <v>4.3269230769230768E-2</v>
      </c>
      <c r="H57" s="15">
        <f t="shared" si="5"/>
        <v>2.403846153846154E-2</v>
      </c>
      <c r="I57" s="15">
        <f t="shared" si="5"/>
        <v>7.6923076923076927E-2</v>
      </c>
      <c r="J57" s="15">
        <f t="shared" si="5"/>
        <v>4.807692307692308E-3</v>
      </c>
      <c r="K57" s="15">
        <f t="shared" si="5"/>
        <v>6.7307692307692304E-2</v>
      </c>
      <c r="L57" s="15">
        <f t="shared" si="5"/>
        <v>0</v>
      </c>
      <c r="M57" s="15">
        <f t="shared" si="5"/>
        <v>0.10096153846153846</v>
      </c>
      <c r="N57" s="15">
        <f t="shared" si="5"/>
        <v>0</v>
      </c>
      <c r="O57" s="15">
        <f t="shared" si="5"/>
        <v>4.807692307692308E-3</v>
      </c>
      <c r="P57" s="15">
        <f t="shared" si="5"/>
        <v>3.8461538461538464E-2</v>
      </c>
      <c r="Q57" s="15">
        <f t="shared" si="5"/>
        <v>0</v>
      </c>
      <c r="R57" s="15">
        <f t="shared" si="5"/>
        <v>9.6153846153846159E-3</v>
      </c>
      <c r="S57" s="15">
        <f t="shared" si="5"/>
        <v>8.1730769230769232E-2</v>
      </c>
      <c r="T57" s="15">
        <f t="shared" si="5"/>
        <v>3.3653846153846152E-2</v>
      </c>
      <c r="U57" s="15">
        <f t="shared" si="5"/>
        <v>9.6153846153846159E-3</v>
      </c>
      <c r="V57" s="15">
        <f t="shared" si="5"/>
        <v>2.403846153846154E-2</v>
      </c>
      <c r="W57" s="15">
        <f t="shared" si="5"/>
        <v>6.25E-2</v>
      </c>
      <c r="X57" s="15">
        <f t="shared" si="5"/>
        <v>6.25E-2</v>
      </c>
      <c r="Y57" s="15">
        <f t="shared" si="5"/>
        <v>4.807692307692308E-3</v>
      </c>
      <c r="Z57" s="15">
        <f t="shared" si="5"/>
        <v>5.7692307692307696E-2</v>
      </c>
      <c r="AA57" s="15">
        <f t="shared" si="5"/>
        <v>4.3269230769230768E-2</v>
      </c>
      <c r="AB57" s="15">
        <f t="shared" si="5"/>
        <v>1.4423076923076924E-2</v>
      </c>
      <c r="AC57" s="15">
        <f t="shared" si="5"/>
        <v>3.3653846153846152E-2</v>
      </c>
      <c r="AD57" s="15">
        <f t="shared" si="5"/>
        <v>4.807692307692308E-3</v>
      </c>
      <c r="AE57" s="15">
        <f t="shared" si="5"/>
        <v>4.3269230769230768E-2</v>
      </c>
    </row>
    <row r="58" spans="1:32" x14ac:dyDescent="0.25">
      <c r="A58" s="16" t="s">
        <v>4663</v>
      </c>
      <c r="B58" s="15">
        <f>B44/$AF$44</f>
        <v>3.8768529076396809E-2</v>
      </c>
      <c r="C58" s="15">
        <f t="shared" ref="C58:AE58" si="6">C44/$AF$44</f>
        <v>7.4116305587229193E-3</v>
      </c>
      <c r="D58" s="15">
        <f t="shared" si="6"/>
        <v>6.8985176738882548E-2</v>
      </c>
      <c r="E58" s="15">
        <f t="shared" si="6"/>
        <v>1.4253135689851768E-2</v>
      </c>
      <c r="F58" s="15">
        <f t="shared" si="6"/>
        <v>3.5347776510832381E-2</v>
      </c>
      <c r="G58" s="15">
        <f t="shared" si="6"/>
        <v>4.2189281641961229E-2</v>
      </c>
      <c r="H58" s="15">
        <f t="shared" si="6"/>
        <v>2.2234891676168756E-2</v>
      </c>
      <c r="I58" s="15">
        <f t="shared" si="6"/>
        <v>5.2451539338654506E-2</v>
      </c>
      <c r="J58" s="15">
        <f t="shared" si="6"/>
        <v>1.9384264538198404E-2</v>
      </c>
      <c r="K58" s="15">
        <f t="shared" si="6"/>
        <v>4.0478905359179022E-2</v>
      </c>
      <c r="L58" s="15">
        <f t="shared" si="6"/>
        <v>1.767388825541619E-2</v>
      </c>
      <c r="M58" s="15">
        <f t="shared" si="6"/>
        <v>5.5872291904218926E-2</v>
      </c>
      <c r="N58" s="15">
        <f t="shared" si="6"/>
        <v>2.2805017103762829E-2</v>
      </c>
      <c r="O58" s="15">
        <f t="shared" si="6"/>
        <v>1.1402508551881414E-2</v>
      </c>
      <c r="P58" s="15">
        <f t="shared" si="6"/>
        <v>2.4515393386545039E-2</v>
      </c>
      <c r="Q58" s="15">
        <f t="shared" si="6"/>
        <v>9.1220068415051314E-3</v>
      </c>
      <c r="R58" s="15">
        <f t="shared" si="6"/>
        <v>1.8244013683010263E-2</v>
      </c>
      <c r="S58" s="15">
        <f t="shared" si="6"/>
        <v>9.5210946408209804E-2</v>
      </c>
      <c r="T58" s="15">
        <f t="shared" si="6"/>
        <v>2.6795895096921322E-2</v>
      </c>
      <c r="U58" s="15">
        <f t="shared" si="6"/>
        <v>1.5393386545039909E-2</v>
      </c>
      <c r="V58" s="15">
        <f t="shared" si="6"/>
        <v>1.596351197263398E-2</v>
      </c>
      <c r="W58" s="15">
        <f t="shared" si="6"/>
        <v>2.7936145952109463E-2</v>
      </c>
      <c r="X58" s="15">
        <f t="shared" si="6"/>
        <v>9.6351197263397942E-2</v>
      </c>
      <c r="Y58" s="15">
        <f t="shared" si="6"/>
        <v>1.8244013683010263E-2</v>
      </c>
      <c r="Z58" s="15">
        <f t="shared" si="6"/>
        <v>4.6180159635119726E-2</v>
      </c>
      <c r="AA58" s="15">
        <f t="shared" si="6"/>
        <v>1.8814139110604332E-2</v>
      </c>
      <c r="AB58" s="15">
        <f t="shared" si="6"/>
        <v>3.7628278221208664E-2</v>
      </c>
      <c r="AC58" s="15">
        <f t="shared" si="6"/>
        <v>6.1573546180159637E-2</v>
      </c>
      <c r="AD58" s="15">
        <f t="shared" si="6"/>
        <v>2.1094640820980615E-2</v>
      </c>
      <c r="AE58" s="15">
        <f t="shared" si="6"/>
        <v>1.767388825541619E-2</v>
      </c>
    </row>
    <row r="59" spans="1:32" x14ac:dyDescent="0.25">
      <c r="A59" t="s">
        <v>4653</v>
      </c>
      <c r="B59" s="15">
        <f>B45/$AF$45</f>
        <v>2.5875190258751901E-2</v>
      </c>
      <c r="C59" s="15">
        <f t="shared" ref="C59:AE59" si="7">C45/$AF$45</f>
        <v>7.6103500761035003E-3</v>
      </c>
      <c r="D59" s="15">
        <f t="shared" si="7"/>
        <v>3.2724505327245051E-2</v>
      </c>
      <c r="E59" s="15">
        <f t="shared" si="7"/>
        <v>1.4459665144596651E-2</v>
      </c>
      <c r="F59" s="15">
        <f t="shared" si="7"/>
        <v>1.8264840182648401E-2</v>
      </c>
      <c r="G59" s="15">
        <f t="shared" si="7"/>
        <v>2.2831050228310501E-2</v>
      </c>
      <c r="H59" s="15">
        <f t="shared" si="7"/>
        <v>1.06544901065449E-2</v>
      </c>
      <c r="I59" s="15">
        <f t="shared" si="7"/>
        <v>3.4246575342465752E-2</v>
      </c>
      <c r="J59" s="15">
        <f t="shared" si="7"/>
        <v>1.9406392694063926E-2</v>
      </c>
      <c r="K59" s="15">
        <f t="shared" si="7"/>
        <v>3.2343987823439876E-2</v>
      </c>
      <c r="L59" s="15">
        <f t="shared" si="7"/>
        <v>1.2176560121765601E-2</v>
      </c>
      <c r="M59" s="15">
        <f t="shared" si="7"/>
        <v>3.9193302891933027E-2</v>
      </c>
      <c r="N59" s="15">
        <f t="shared" si="7"/>
        <v>1.3698630136986301E-2</v>
      </c>
      <c r="O59" s="15">
        <f t="shared" si="7"/>
        <v>2.2070015220700151E-2</v>
      </c>
      <c r="P59" s="15">
        <f t="shared" si="7"/>
        <v>1.5220700152207001E-2</v>
      </c>
      <c r="Q59" s="15">
        <f t="shared" si="7"/>
        <v>2.3592085235920851E-2</v>
      </c>
      <c r="R59" s="15">
        <f t="shared" si="7"/>
        <v>1.8264840182648401E-2</v>
      </c>
      <c r="S59" s="15">
        <f t="shared" si="7"/>
        <v>8.9421613394216129E-2</v>
      </c>
      <c r="T59" s="15">
        <f t="shared" si="7"/>
        <v>4.2617960426179602E-2</v>
      </c>
      <c r="U59" s="15">
        <f t="shared" si="7"/>
        <v>3.5007610350076102E-2</v>
      </c>
      <c r="V59" s="15">
        <f t="shared" si="7"/>
        <v>3.4246575342465752E-2</v>
      </c>
      <c r="W59" s="15">
        <f t="shared" si="7"/>
        <v>4.2998477929984777E-2</v>
      </c>
      <c r="X59" s="15">
        <f t="shared" si="7"/>
        <v>8.8280060882800604E-2</v>
      </c>
      <c r="Y59" s="15">
        <f t="shared" si="7"/>
        <v>3.7671232876712327E-2</v>
      </c>
      <c r="Z59" s="15">
        <f t="shared" si="7"/>
        <v>3.5388127853881277E-2</v>
      </c>
      <c r="AA59" s="15">
        <f t="shared" si="7"/>
        <v>3.4627092846270927E-2</v>
      </c>
      <c r="AB59" s="15">
        <f t="shared" si="7"/>
        <v>5.4414003044140027E-2</v>
      </c>
      <c r="AC59" s="15">
        <f t="shared" si="7"/>
        <v>5.8599695585996953E-2</v>
      </c>
      <c r="AD59" s="15">
        <f t="shared" si="7"/>
        <v>4.0715372907153727E-2</v>
      </c>
      <c r="AE59" s="15">
        <f t="shared" si="7"/>
        <v>4.3378995433789952E-2</v>
      </c>
    </row>
    <row r="60" spans="1:32" x14ac:dyDescent="0.25">
      <c r="A60" s="16" t="s">
        <v>4661</v>
      </c>
      <c r="B60" s="15">
        <f>B46/$AF$46</f>
        <v>6.097560975609756E-2</v>
      </c>
      <c r="C60" s="15">
        <f t="shared" ref="C60:AE60" si="8">C46/$AF$46</f>
        <v>6.0975609756097563E-3</v>
      </c>
      <c r="D60" s="15">
        <f t="shared" si="8"/>
        <v>0</v>
      </c>
      <c r="E60" s="15">
        <f t="shared" si="8"/>
        <v>0</v>
      </c>
      <c r="F60" s="15">
        <f t="shared" si="8"/>
        <v>6.0975609756097563E-3</v>
      </c>
      <c r="G60" s="15">
        <f t="shared" si="8"/>
        <v>1.2195121951219513E-2</v>
      </c>
      <c r="H60" s="15">
        <f t="shared" si="8"/>
        <v>6.0975609756097563E-3</v>
      </c>
      <c r="I60" s="15">
        <f t="shared" si="8"/>
        <v>4.878048780487805E-2</v>
      </c>
      <c r="J60" s="15">
        <f t="shared" si="8"/>
        <v>0</v>
      </c>
      <c r="K60" s="15">
        <f t="shared" si="8"/>
        <v>2.4390243902439025E-2</v>
      </c>
      <c r="L60" s="15">
        <f t="shared" si="8"/>
        <v>1.8292682926829267E-2</v>
      </c>
      <c r="M60" s="15">
        <f t="shared" si="8"/>
        <v>4.2682926829268296E-2</v>
      </c>
      <c r="N60" s="15">
        <f t="shared" si="8"/>
        <v>1.8292682926829267E-2</v>
      </c>
      <c r="O60" s="15">
        <f t="shared" si="8"/>
        <v>1.8292682926829267E-2</v>
      </c>
      <c r="P60" s="15">
        <f t="shared" si="8"/>
        <v>4.2682926829268296E-2</v>
      </c>
      <c r="Q60" s="15">
        <f t="shared" si="8"/>
        <v>1.8292682926829267E-2</v>
      </c>
      <c r="R60" s="15">
        <f t="shared" si="8"/>
        <v>1.2195121951219513E-2</v>
      </c>
      <c r="S60" s="15">
        <f t="shared" si="8"/>
        <v>9.7560975609756101E-2</v>
      </c>
      <c r="T60" s="15">
        <f t="shared" si="8"/>
        <v>4.2682926829268296E-2</v>
      </c>
      <c r="U60" s="15">
        <f t="shared" si="8"/>
        <v>2.4390243902439025E-2</v>
      </c>
      <c r="V60" s="15">
        <f t="shared" si="8"/>
        <v>3.048780487804878E-2</v>
      </c>
      <c r="W60" s="15">
        <f t="shared" si="8"/>
        <v>5.4878048780487805E-2</v>
      </c>
      <c r="X60" s="15">
        <f t="shared" si="8"/>
        <v>9.7560975609756101E-2</v>
      </c>
      <c r="Y60" s="15">
        <f t="shared" si="8"/>
        <v>4.2682926829268296E-2</v>
      </c>
      <c r="Z60" s="15">
        <f t="shared" si="8"/>
        <v>6.097560975609756E-2</v>
      </c>
      <c r="AA60" s="15">
        <f t="shared" si="8"/>
        <v>1.2195121951219513E-2</v>
      </c>
      <c r="AB60" s="15">
        <f t="shared" si="8"/>
        <v>4.2682926829268296E-2</v>
      </c>
      <c r="AC60" s="15">
        <f t="shared" si="8"/>
        <v>5.4878048780487805E-2</v>
      </c>
      <c r="AD60" s="15">
        <f t="shared" si="8"/>
        <v>4.878048780487805E-2</v>
      </c>
      <c r="AE60" s="15">
        <f t="shared" si="8"/>
        <v>5.4878048780487805E-2</v>
      </c>
    </row>
    <row r="61" spans="1:32" x14ac:dyDescent="0.25">
      <c r="A61" s="16" t="s">
        <v>4662</v>
      </c>
      <c r="B61" s="15">
        <f>B47/$AF$47</f>
        <v>9.4827586206896547E-2</v>
      </c>
      <c r="C61" s="15">
        <f t="shared" ref="C61:AE61" si="9">C47/$AF$47</f>
        <v>0</v>
      </c>
      <c r="D61" s="15">
        <f t="shared" si="9"/>
        <v>8.6206896551724137E-3</v>
      </c>
      <c r="E61" s="15">
        <f t="shared" si="9"/>
        <v>2.5862068965517241E-2</v>
      </c>
      <c r="F61" s="15">
        <f t="shared" si="9"/>
        <v>1.7241379310344827E-2</v>
      </c>
      <c r="G61" s="15">
        <f t="shared" si="9"/>
        <v>4.3103448275862072E-2</v>
      </c>
      <c r="H61" s="15">
        <f t="shared" si="9"/>
        <v>5.1724137931034482E-2</v>
      </c>
      <c r="I61" s="15">
        <f t="shared" si="9"/>
        <v>6.8965517241379309E-2</v>
      </c>
      <c r="J61" s="15">
        <f t="shared" si="9"/>
        <v>5.1724137931034482E-2</v>
      </c>
      <c r="K61" s="15">
        <f t="shared" si="9"/>
        <v>6.8965517241379309E-2</v>
      </c>
      <c r="L61" s="15">
        <f t="shared" si="9"/>
        <v>0</v>
      </c>
      <c r="M61" s="15">
        <f t="shared" si="9"/>
        <v>5.1724137931034482E-2</v>
      </c>
      <c r="N61" s="15">
        <f t="shared" si="9"/>
        <v>8.6206896551724137E-3</v>
      </c>
      <c r="O61" s="15">
        <f t="shared" si="9"/>
        <v>8.6206896551724137E-3</v>
      </c>
      <c r="P61" s="15">
        <f t="shared" si="9"/>
        <v>4.3103448275862072E-2</v>
      </c>
      <c r="Q61" s="15">
        <f t="shared" si="9"/>
        <v>2.5862068965517241E-2</v>
      </c>
      <c r="R61" s="15">
        <f t="shared" si="9"/>
        <v>8.6206896551724137E-3</v>
      </c>
      <c r="S61" s="15">
        <f t="shared" si="9"/>
        <v>6.0344827586206899E-2</v>
      </c>
      <c r="T61" s="15">
        <f t="shared" si="9"/>
        <v>1.7241379310344827E-2</v>
      </c>
      <c r="U61" s="15">
        <f t="shared" si="9"/>
        <v>8.6206896551724137E-3</v>
      </c>
      <c r="V61" s="15">
        <f t="shared" si="9"/>
        <v>2.5862068965517241E-2</v>
      </c>
      <c r="W61" s="15">
        <f t="shared" si="9"/>
        <v>3.4482758620689655E-2</v>
      </c>
      <c r="X61" s="15">
        <f t="shared" si="9"/>
        <v>4.3103448275862072E-2</v>
      </c>
      <c r="Y61" s="15">
        <f t="shared" si="9"/>
        <v>2.5862068965517241E-2</v>
      </c>
      <c r="Z61" s="15">
        <f t="shared" si="9"/>
        <v>2.5862068965517241E-2</v>
      </c>
      <c r="AA61" s="15">
        <f t="shared" si="9"/>
        <v>3.4482758620689655E-2</v>
      </c>
      <c r="AB61" s="15">
        <f t="shared" si="9"/>
        <v>3.4482758620689655E-2</v>
      </c>
      <c r="AC61" s="15">
        <f t="shared" si="9"/>
        <v>3.4482758620689655E-2</v>
      </c>
      <c r="AD61" s="15">
        <f t="shared" si="9"/>
        <v>5.1724137931034482E-2</v>
      </c>
      <c r="AE61" s="15">
        <f t="shared" si="9"/>
        <v>2.5862068965517241E-2</v>
      </c>
    </row>
    <row r="62" spans="1:32" x14ac:dyDescent="0.25">
      <c r="A62" s="16" t="s">
        <v>4663</v>
      </c>
      <c r="B62" s="15">
        <f>B48/$AF$48</f>
        <v>2.001703577512777E-2</v>
      </c>
      <c r="C62" s="15">
        <f t="shared" ref="C62:AE62" si="10">C48/$AF$48</f>
        <v>8.0919931856899482E-3</v>
      </c>
      <c r="D62" s="15">
        <f t="shared" si="10"/>
        <v>3.6201022146507666E-2</v>
      </c>
      <c r="E62" s="15">
        <f t="shared" si="10"/>
        <v>1.4906303236797274E-2</v>
      </c>
      <c r="F62" s="15">
        <f t="shared" si="10"/>
        <v>1.9165247018739354E-2</v>
      </c>
      <c r="G62" s="15">
        <f t="shared" si="10"/>
        <v>2.2572402044293016E-2</v>
      </c>
      <c r="H62" s="15">
        <f t="shared" si="10"/>
        <v>8.9437819420783646E-3</v>
      </c>
      <c r="I62" s="15">
        <f t="shared" si="10"/>
        <v>3.1516183986371377E-2</v>
      </c>
      <c r="J62" s="15">
        <f t="shared" si="10"/>
        <v>1.9165247018739354E-2</v>
      </c>
      <c r="K62" s="15">
        <f t="shared" si="10"/>
        <v>3.1090289608177172E-2</v>
      </c>
      <c r="L62" s="15">
        <f t="shared" si="10"/>
        <v>1.2350936967632026E-2</v>
      </c>
      <c r="M62" s="15">
        <f t="shared" si="10"/>
        <v>3.8330494037478707E-2</v>
      </c>
      <c r="N62" s="15">
        <f t="shared" si="10"/>
        <v>1.3628620102214651E-2</v>
      </c>
      <c r="O62" s="15">
        <f t="shared" si="10"/>
        <v>2.2998296422487224E-2</v>
      </c>
      <c r="P62" s="15">
        <f t="shared" si="10"/>
        <v>1.192504258943782E-2</v>
      </c>
      <c r="Q62" s="15">
        <f t="shared" si="10"/>
        <v>2.385008517887564E-2</v>
      </c>
      <c r="R62" s="15">
        <f t="shared" si="10"/>
        <v>1.9165247018739354E-2</v>
      </c>
      <c r="S62" s="15">
        <f t="shared" si="10"/>
        <v>9.0289608177172062E-2</v>
      </c>
      <c r="T62" s="15">
        <f t="shared" si="10"/>
        <v>4.3867120954003407E-2</v>
      </c>
      <c r="U62" s="15">
        <f t="shared" si="10"/>
        <v>3.7052810902896083E-2</v>
      </c>
      <c r="V62" s="15">
        <f t="shared" si="10"/>
        <v>3.4923339011925042E-2</v>
      </c>
      <c r="W62" s="15">
        <f t="shared" si="10"/>
        <v>4.2589437819420782E-2</v>
      </c>
      <c r="X62" s="15">
        <f t="shared" si="10"/>
        <v>8.9863713798977854E-2</v>
      </c>
      <c r="Y62" s="15">
        <f t="shared" si="10"/>
        <v>3.7904599659284499E-2</v>
      </c>
      <c r="Z62" s="15">
        <f t="shared" si="10"/>
        <v>3.4071550255536626E-2</v>
      </c>
      <c r="AA62" s="15">
        <f t="shared" si="10"/>
        <v>3.6201022146507666E-2</v>
      </c>
      <c r="AB62" s="15">
        <f t="shared" si="10"/>
        <v>5.6218057921635436E-2</v>
      </c>
      <c r="AC62" s="15">
        <f t="shared" si="10"/>
        <v>6.0051107325383303E-2</v>
      </c>
      <c r="AD62" s="15">
        <f t="shared" si="10"/>
        <v>3.9608177172061332E-2</v>
      </c>
      <c r="AE62" s="15">
        <f t="shared" si="10"/>
        <v>4.3441226575809198E-2</v>
      </c>
    </row>
  </sheetData>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8F202-88B6-4B6A-801C-E1F030CB19B2}">
  <dimension ref="A1:AC31"/>
  <sheetViews>
    <sheetView workbookViewId="0">
      <pane xSplit="1" topLeftCell="B1" activePane="topRight" state="frozen"/>
      <selection pane="topRight" activeCell="B7" sqref="B7"/>
    </sheetView>
  </sheetViews>
  <sheetFormatPr baseColWidth="10" defaultRowHeight="15" x14ac:dyDescent="0.25"/>
  <cols>
    <col min="2" max="10" width="11.140625" bestFit="1" customWidth="1"/>
    <col min="11" max="29" width="12.140625" bestFit="1" customWidth="1"/>
  </cols>
  <sheetData>
    <row r="1" spans="1:29" x14ac:dyDescent="0.25">
      <c r="A1" s="7" t="s">
        <v>15126</v>
      </c>
      <c r="B1" s="7"/>
      <c r="C1" s="7"/>
      <c r="D1" s="7"/>
      <c r="E1" s="7"/>
      <c r="F1" s="7"/>
      <c r="G1" s="7"/>
    </row>
    <row r="3" spans="1:29" x14ac:dyDescent="0.25">
      <c r="B3" t="s">
        <v>10317</v>
      </c>
      <c r="C3" t="s">
        <v>10318</v>
      </c>
      <c r="D3" t="s">
        <v>10344</v>
      </c>
      <c r="E3" t="s">
        <v>10338</v>
      </c>
      <c r="F3" t="s">
        <v>10337</v>
      </c>
      <c r="G3" t="s">
        <v>10329</v>
      </c>
      <c r="H3" t="s">
        <v>10331</v>
      </c>
      <c r="I3" t="s">
        <v>10333</v>
      </c>
      <c r="J3" t="s">
        <v>10334</v>
      </c>
      <c r="K3" t="s">
        <v>10335</v>
      </c>
      <c r="L3" t="s">
        <v>10336</v>
      </c>
      <c r="M3" t="s">
        <v>10319</v>
      </c>
      <c r="N3" t="s">
        <v>10321</v>
      </c>
      <c r="O3" t="s">
        <v>10320</v>
      </c>
      <c r="P3" t="s">
        <v>10339</v>
      </c>
      <c r="Q3" t="s">
        <v>10323</v>
      </c>
      <c r="R3" t="s">
        <v>10340</v>
      </c>
      <c r="S3" t="s">
        <v>10330</v>
      </c>
      <c r="T3" t="s">
        <v>10324</v>
      </c>
      <c r="U3" t="s">
        <v>10343</v>
      </c>
      <c r="V3" t="s">
        <v>10325</v>
      </c>
      <c r="W3" t="s">
        <v>10326</v>
      </c>
      <c r="X3" t="s">
        <v>10341</v>
      </c>
      <c r="Y3" t="s">
        <v>10332</v>
      </c>
      <c r="Z3" t="s">
        <v>10342</v>
      </c>
      <c r="AA3" t="s">
        <v>10322</v>
      </c>
      <c r="AB3" t="s">
        <v>10327</v>
      </c>
      <c r="AC3" t="s">
        <v>10328</v>
      </c>
    </row>
    <row r="4" spans="1:29" x14ac:dyDescent="0.25">
      <c r="A4" t="s">
        <v>10317</v>
      </c>
      <c r="B4" s="7">
        <v>7</v>
      </c>
      <c r="C4">
        <v>9</v>
      </c>
      <c r="D4">
        <v>0</v>
      </c>
      <c r="E4">
        <v>0</v>
      </c>
      <c r="F4">
        <v>0</v>
      </c>
      <c r="G4">
        <v>3</v>
      </c>
      <c r="H4">
        <v>0</v>
      </c>
      <c r="I4">
        <v>0</v>
      </c>
      <c r="J4">
        <v>0</v>
      </c>
      <c r="K4">
        <v>0</v>
      </c>
      <c r="L4">
        <v>0</v>
      </c>
      <c r="M4">
        <v>0</v>
      </c>
      <c r="N4">
        <v>0</v>
      </c>
      <c r="O4">
        <v>1</v>
      </c>
      <c r="P4">
        <v>0</v>
      </c>
      <c r="Q4">
        <v>0</v>
      </c>
      <c r="R4">
        <v>0</v>
      </c>
      <c r="S4">
        <v>0</v>
      </c>
      <c r="T4">
        <v>0</v>
      </c>
      <c r="U4">
        <v>0</v>
      </c>
      <c r="V4">
        <v>1</v>
      </c>
      <c r="W4">
        <v>0</v>
      </c>
      <c r="X4">
        <v>0</v>
      </c>
      <c r="Y4">
        <v>0</v>
      </c>
      <c r="Z4">
        <v>0</v>
      </c>
      <c r="AA4">
        <v>0</v>
      </c>
      <c r="AB4">
        <v>0</v>
      </c>
      <c r="AC4">
        <v>0</v>
      </c>
    </row>
    <row r="5" spans="1:29" x14ac:dyDescent="0.25">
      <c r="A5" t="s">
        <v>10318</v>
      </c>
      <c r="B5">
        <v>0</v>
      </c>
      <c r="C5" s="7">
        <v>21</v>
      </c>
      <c r="D5">
        <v>0</v>
      </c>
      <c r="E5">
        <v>0</v>
      </c>
      <c r="F5">
        <v>0</v>
      </c>
      <c r="G5">
        <v>1</v>
      </c>
      <c r="H5">
        <v>0</v>
      </c>
      <c r="I5">
        <v>0</v>
      </c>
      <c r="J5">
        <v>0</v>
      </c>
      <c r="K5">
        <v>0</v>
      </c>
      <c r="L5">
        <v>0</v>
      </c>
      <c r="M5">
        <v>0</v>
      </c>
      <c r="N5">
        <v>0</v>
      </c>
      <c r="O5">
        <v>0</v>
      </c>
      <c r="P5">
        <v>0</v>
      </c>
      <c r="Q5">
        <v>0</v>
      </c>
      <c r="R5">
        <v>0</v>
      </c>
      <c r="S5">
        <v>0</v>
      </c>
      <c r="T5">
        <v>0</v>
      </c>
      <c r="U5">
        <v>0</v>
      </c>
      <c r="V5">
        <v>1</v>
      </c>
      <c r="W5">
        <v>0</v>
      </c>
      <c r="X5">
        <v>0</v>
      </c>
      <c r="Y5">
        <v>0</v>
      </c>
      <c r="Z5">
        <v>0</v>
      </c>
      <c r="AA5">
        <v>1</v>
      </c>
      <c r="AB5">
        <v>1</v>
      </c>
      <c r="AC5">
        <v>0</v>
      </c>
    </row>
    <row r="6" spans="1:29" x14ac:dyDescent="0.25">
      <c r="A6" t="s">
        <v>10344</v>
      </c>
      <c r="B6">
        <v>0</v>
      </c>
      <c r="C6">
        <v>0</v>
      </c>
      <c r="D6" s="7">
        <v>11</v>
      </c>
      <c r="E6">
        <v>26</v>
      </c>
      <c r="F6">
        <v>0</v>
      </c>
      <c r="G6">
        <v>0</v>
      </c>
      <c r="H6">
        <v>0</v>
      </c>
      <c r="I6">
        <v>1</v>
      </c>
      <c r="J6">
        <v>5</v>
      </c>
      <c r="K6">
        <v>0</v>
      </c>
      <c r="L6">
        <v>0</v>
      </c>
      <c r="M6">
        <v>0</v>
      </c>
      <c r="N6">
        <v>0</v>
      </c>
      <c r="O6">
        <v>0</v>
      </c>
      <c r="P6">
        <v>1</v>
      </c>
      <c r="Q6">
        <v>0</v>
      </c>
      <c r="R6">
        <v>0</v>
      </c>
      <c r="S6">
        <v>0</v>
      </c>
      <c r="T6">
        <v>0</v>
      </c>
      <c r="U6">
        <v>0</v>
      </c>
      <c r="V6">
        <v>0</v>
      </c>
      <c r="W6">
        <v>0</v>
      </c>
      <c r="X6">
        <v>0</v>
      </c>
      <c r="Y6">
        <v>15</v>
      </c>
      <c r="Z6">
        <v>4</v>
      </c>
      <c r="AA6">
        <v>0</v>
      </c>
      <c r="AB6">
        <v>1</v>
      </c>
      <c r="AC6">
        <v>0</v>
      </c>
    </row>
    <row r="7" spans="1:29" x14ac:dyDescent="0.25">
      <c r="A7" t="s">
        <v>10338</v>
      </c>
      <c r="B7">
        <v>0</v>
      </c>
      <c r="C7">
        <v>0</v>
      </c>
      <c r="D7">
        <v>3</v>
      </c>
      <c r="E7" s="7">
        <v>81</v>
      </c>
      <c r="F7">
        <v>0</v>
      </c>
      <c r="G7">
        <v>0</v>
      </c>
      <c r="H7">
        <v>0</v>
      </c>
      <c r="I7">
        <v>1</v>
      </c>
      <c r="J7">
        <v>5</v>
      </c>
      <c r="K7">
        <v>0</v>
      </c>
      <c r="L7">
        <v>0</v>
      </c>
      <c r="M7">
        <v>0</v>
      </c>
      <c r="N7">
        <v>0</v>
      </c>
      <c r="O7">
        <v>0</v>
      </c>
      <c r="P7">
        <v>2</v>
      </c>
      <c r="Q7">
        <v>0</v>
      </c>
      <c r="R7">
        <v>0</v>
      </c>
      <c r="S7">
        <v>0</v>
      </c>
      <c r="T7">
        <v>0</v>
      </c>
      <c r="U7">
        <v>0</v>
      </c>
      <c r="V7">
        <v>0</v>
      </c>
      <c r="W7">
        <v>0</v>
      </c>
      <c r="X7">
        <v>0</v>
      </c>
      <c r="Y7">
        <v>17</v>
      </c>
      <c r="Z7">
        <v>4</v>
      </c>
      <c r="AA7">
        <v>0</v>
      </c>
      <c r="AB7">
        <v>1</v>
      </c>
      <c r="AC7">
        <v>0</v>
      </c>
    </row>
    <row r="8" spans="1:29" x14ac:dyDescent="0.25">
      <c r="A8" t="s">
        <v>10337</v>
      </c>
      <c r="B8">
        <v>0</v>
      </c>
      <c r="C8">
        <v>0</v>
      </c>
      <c r="D8">
        <v>1</v>
      </c>
      <c r="E8">
        <v>2</v>
      </c>
      <c r="F8" s="7">
        <v>11</v>
      </c>
      <c r="G8">
        <v>0</v>
      </c>
      <c r="H8">
        <v>0</v>
      </c>
      <c r="I8">
        <v>0</v>
      </c>
      <c r="J8">
        <v>2</v>
      </c>
      <c r="K8">
        <v>0</v>
      </c>
      <c r="L8">
        <v>0</v>
      </c>
      <c r="M8">
        <v>1</v>
      </c>
      <c r="N8">
        <v>0</v>
      </c>
      <c r="O8">
        <v>0</v>
      </c>
      <c r="P8">
        <v>0</v>
      </c>
      <c r="Q8">
        <v>0</v>
      </c>
      <c r="R8">
        <v>0</v>
      </c>
      <c r="S8">
        <v>0</v>
      </c>
      <c r="T8">
        <v>0</v>
      </c>
      <c r="U8">
        <v>0</v>
      </c>
      <c r="V8">
        <v>0</v>
      </c>
      <c r="W8">
        <v>0</v>
      </c>
      <c r="X8">
        <v>0</v>
      </c>
      <c r="Y8">
        <v>0</v>
      </c>
      <c r="Z8">
        <v>0</v>
      </c>
      <c r="AA8">
        <v>0</v>
      </c>
      <c r="AB8">
        <v>0</v>
      </c>
      <c r="AC8">
        <v>0</v>
      </c>
    </row>
    <row r="9" spans="1:29" x14ac:dyDescent="0.25">
      <c r="A9" t="s">
        <v>10329</v>
      </c>
      <c r="B9">
        <v>1</v>
      </c>
      <c r="C9">
        <v>8</v>
      </c>
      <c r="D9">
        <v>0</v>
      </c>
      <c r="E9">
        <v>0</v>
      </c>
      <c r="F9">
        <v>0</v>
      </c>
      <c r="G9" s="7">
        <v>9</v>
      </c>
      <c r="H9">
        <v>0</v>
      </c>
      <c r="I9">
        <v>0</v>
      </c>
      <c r="J9">
        <v>0</v>
      </c>
      <c r="K9">
        <v>0</v>
      </c>
      <c r="L9">
        <v>0</v>
      </c>
      <c r="M9">
        <v>0</v>
      </c>
      <c r="N9">
        <v>0</v>
      </c>
      <c r="O9">
        <v>1</v>
      </c>
      <c r="P9">
        <v>0</v>
      </c>
      <c r="Q9">
        <v>0</v>
      </c>
      <c r="R9">
        <v>0</v>
      </c>
      <c r="S9">
        <v>0</v>
      </c>
      <c r="T9">
        <v>0</v>
      </c>
      <c r="U9">
        <v>0</v>
      </c>
      <c r="V9">
        <v>1</v>
      </c>
      <c r="W9">
        <v>0</v>
      </c>
      <c r="X9">
        <v>0</v>
      </c>
      <c r="Y9">
        <v>0</v>
      </c>
      <c r="Z9">
        <v>0</v>
      </c>
      <c r="AA9">
        <v>0</v>
      </c>
      <c r="AB9">
        <v>0</v>
      </c>
      <c r="AC9">
        <v>0</v>
      </c>
    </row>
    <row r="10" spans="1:29" x14ac:dyDescent="0.25">
      <c r="A10" t="s">
        <v>10331</v>
      </c>
      <c r="B10">
        <v>0</v>
      </c>
      <c r="C10">
        <v>0</v>
      </c>
      <c r="D10">
        <v>0</v>
      </c>
      <c r="E10">
        <v>0</v>
      </c>
      <c r="F10">
        <v>0</v>
      </c>
      <c r="G10">
        <v>0</v>
      </c>
      <c r="H10" s="7">
        <v>33</v>
      </c>
      <c r="I10">
        <v>0</v>
      </c>
      <c r="J10">
        <v>0</v>
      </c>
      <c r="K10">
        <v>0</v>
      </c>
      <c r="L10">
        <v>0</v>
      </c>
      <c r="M10">
        <v>0</v>
      </c>
      <c r="N10">
        <v>0</v>
      </c>
      <c r="O10">
        <v>0</v>
      </c>
      <c r="P10">
        <v>0</v>
      </c>
      <c r="Q10">
        <v>0</v>
      </c>
      <c r="R10">
        <v>0</v>
      </c>
      <c r="S10">
        <v>0</v>
      </c>
      <c r="T10">
        <v>0</v>
      </c>
      <c r="U10">
        <v>0</v>
      </c>
      <c r="V10">
        <v>1</v>
      </c>
      <c r="W10">
        <v>1</v>
      </c>
      <c r="X10">
        <v>0</v>
      </c>
      <c r="Y10">
        <v>0</v>
      </c>
      <c r="Z10">
        <v>0</v>
      </c>
      <c r="AA10">
        <v>0</v>
      </c>
      <c r="AB10">
        <v>0</v>
      </c>
      <c r="AC10">
        <v>0</v>
      </c>
    </row>
    <row r="11" spans="1:29" x14ac:dyDescent="0.25">
      <c r="A11" t="s">
        <v>10333</v>
      </c>
      <c r="B11">
        <v>0</v>
      </c>
      <c r="C11">
        <v>0</v>
      </c>
      <c r="D11">
        <v>0</v>
      </c>
      <c r="E11">
        <v>1</v>
      </c>
      <c r="F11">
        <v>0</v>
      </c>
      <c r="G11">
        <v>0</v>
      </c>
      <c r="H11">
        <v>0</v>
      </c>
      <c r="I11" s="7">
        <v>10</v>
      </c>
      <c r="J11">
        <v>0</v>
      </c>
      <c r="K11">
        <v>0</v>
      </c>
      <c r="L11">
        <v>0</v>
      </c>
      <c r="M11">
        <v>0</v>
      </c>
      <c r="N11">
        <v>0</v>
      </c>
      <c r="O11">
        <v>0</v>
      </c>
      <c r="P11">
        <v>0</v>
      </c>
      <c r="Q11">
        <v>0</v>
      </c>
      <c r="R11">
        <v>0</v>
      </c>
      <c r="S11">
        <v>0</v>
      </c>
      <c r="T11">
        <v>0</v>
      </c>
      <c r="U11">
        <v>0</v>
      </c>
      <c r="V11">
        <v>0</v>
      </c>
      <c r="W11">
        <v>0</v>
      </c>
      <c r="X11">
        <v>0</v>
      </c>
      <c r="Y11">
        <v>1</v>
      </c>
      <c r="Z11">
        <v>0</v>
      </c>
      <c r="AA11">
        <v>0</v>
      </c>
      <c r="AB11">
        <v>0</v>
      </c>
      <c r="AC11">
        <v>0</v>
      </c>
    </row>
    <row r="12" spans="1:29" x14ac:dyDescent="0.25">
      <c r="A12" t="s">
        <v>10334</v>
      </c>
      <c r="B12">
        <v>0</v>
      </c>
      <c r="C12">
        <v>0</v>
      </c>
      <c r="D12">
        <v>3</v>
      </c>
      <c r="E12">
        <v>21</v>
      </c>
      <c r="F12">
        <v>2</v>
      </c>
      <c r="G12">
        <v>0</v>
      </c>
      <c r="H12">
        <v>0</v>
      </c>
      <c r="I12">
        <v>3</v>
      </c>
      <c r="J12" s="7">
        <v>25</v>
      </c>
      <c r="K12">
        <v>0</v>
      </c>
      <c r="L12">
        <v>0</v>
      </c>
      <c r="M12">
        <v>0</v>
      </c>
      <c r="N12">
        <v>0</v>
      </c>
      <c r="O12">
        <v>0</v>
      </c>
      <c r="P12">
        <v>2</v>
      </c>
      <c r="Q12">
        <v>0</v>
      </c>
      <c r="R12">
        <v>0</v>
      </c>
      <c r="S12">
        <v>0</v>
      </c>
      <c r="T12">
        <v>0</v>
      </c>
      <c r="U12">
        <v>0</v>
      </c>
      <c r="V12">
        <v>1</v>
      </c>
      <c r="W12">
        <v>1</v>
      </c>
      <c r="X12">
        <v>0</v>
      </c>
      <c r="Y12">
        <v>13</v>
      </c>
      <c r="Z12">
        <v>4</v>
      </c>
      <c r="AA12">
        <v>1</v>
      </c>
      <c r="AB12">
        <v>1</v>
      </c>
      <c r="AC12">
        <v>0</v>
      </c>
    </row>
    <row r="13" spans="1:29" x14ac:dyDescent="0.25">
      <c r="A13" t="s">
        <v>10335</v>
      </c>
      <c r="B13">
        <v>0</v>
      </c>
      <c r="C13">
        <v>0</v>
      </c>
      <c r="D13">
        <v>0</v>
      </c>
      <c r="E13">
        <v>1</v>
      </c>
      <c r="F13">
        <v>0</v>
      </c>
      <c r="G13">
        <v>0</v>
      </c>
      <c r="H13">
        <v>0</v>
      </c>
      <c r="I13">
        <v>0</v>
      </c>
      <c r="J13">
        <v>0</v>
      </c>
      <c r="K13" s="7">
        <v>6</v>
      </c>
      <c r="L13">
        <v>0</v>
      </c>
      <c r="M13">
        <v>0</v>
      </c>
      <c r="N13">
        <v>0</v>
      </c>
      <c r="O13">
        <v>0</v>
      </c>
      <c r="P13">
        <v>0</v>
      </c>
      <c r="Q13">
        <v>0</v>
      </c>
      <c r="R13">
        <v>0</v>
      </c>
      <c r="S13">
        <v>0</v>
      </c>
      <c r="T13">
        <v>0</v>
      </c>
      <c r="U13">
        <v>0</v>
      </c>
      <c r="V13">
        <v>0</v>
      </c>
      <c r="W13">
        <v>0</v>
      </c>
      <c r="X13">
        <v>0</v>
      </c>
      <c r="Y13">
        <v>1</v>
      </c>
      <c r="Z13">
        <v>0</v>
      </c>
      <c r="AA13">
        <v>0</v>
      </c>
      <c r="AB13">
        <v>0</v>
      </c>
      <c r="AC13">
        <v>0</v>
      </c>
    </row>
    <row r="14" spans="1:29" x14ac:dyDescent="0.25">
      <c r="A14" t="s">
        <v>10336</v>
      </c>
      <c r="B14">
        <v>0</v>
      </c>
      <c r="C14">
        <v>0</v>
      </c>
      <c r="D14">
        <v>0</v>
      </c>
      <c r="E14">
        <v>1</v>
      </c>
      <c r="F14">
        <v>1</v>
      </c>
      <c r="G14">
        <v>0</v>
      </c>
      <c r="H14">
        <v>0</v>
      </c>
      <c r="I14">
        <v>1</v>
      </c>
      <c r="J14">
        <v>1</v>
      </c>
      <c r="K14">
        <v>0</v>
      </c>
      <c r="L14" s="7">
        <v>7</v>
      </c>
      <c r="M14">
        <v>0</v>
      </c>
      <c r="N14">
        <v>0</v>
      </c>
      <c r="O14">
        <v>0</v>
      </c>
      <c r="P14">
        <v>0</v>
      </c>
      <c r="Q14">
        <v>0</v>
      </c>
      <c r="R14">
        <v>0</v>
      </c>
      <c r="S14">
        <v>0</v>
      </c>
      <c r="T14">
        <v>0</v>
      </c>
      <c r="U14">
        <v>0</v>
      </c>
      <c r="V14">
        <v>0</v>
      </c>
      <c r="W14">
        <v>0</v>
      </c>
      <c r="X14">
        <v>0</v>
      </c>
      <c r="Y14">
        <v>1</v>
      </c>
      <c r="Z14">
        <v>0</v>
      </c>
      <c r="AA14">
        <v>0</v>
      </c>
      <c r="AB14">
        <v>0</v>
      </c>
      <c r="AC14">
        <v>0</v>
      </c>
    </row>
    <row r="15" spans="1:29" x14ac:dyDescent="0.25">
      <c r="A15" t="s">
        <v>10319</v>
      </c>
      <c r="B15">
        <v>0</v>
      </c>
      <c r="C15">
        <v>0</v>
      </c>
      <c r="D15">
        <v>1</v>
      </c>
      <c r="E15">
        <v>2</v>
      </c>
      <c r="F15">
        <v>1</v>
      </c>
      <c r="G15">
        <v>0</v>
      </c>
      <c r="H15">
        <v>0</v>
      </c>
      <c r="I15">
        <v>0</v>
      </c>
      <c r="J15">
        <v>1</v>
      </c>
      <c r="K15">
        <v>0</v>
      </c>
      <c r="L15">
        <v>0</v>
      </c>
      <c r="M15" s="7">
        <v>6</v>
      </c>
      <c r="N15">
        <v>0</v>
      </c>
      <c r="O15">
        <v>0</v>
      </c>
      <c r="P15">
        <v>1</v>
      </c>
      <c r="Q15">
        <v>0</v>
      </c>
      <c r="R15">
        <v>0</v>
      </c>
      <c r="S15">
        <v>0</v>
      </c>
      <c r="T15">
        <v>0</v>
      </c>
      <c r="U15">
        <v>0</v>
      </c>
      <c r="V15">
        <v>1</v>
      </c>
      <c r="W15">
        <v>0</v>
      </c>
      <c r="X15">
        <v>0</v>
      </c>
      <c r="Y15">
        <v>0</v>
      </c>
      <c r="Z15">
        <v>0</v>
      </c>
      <c r="AA15">
        <v>0</v>
      </c>
      <c r="AB15">
        <v>0</v>
      </c>
      <c r="AC15">
        <v>0</v>
      </c>
    </row>
    <row r="16" spans="1:29" x14ac:dyDescent="0.25">
      <c r="A16" t="s">
        <v>10321</v>
      </c>
      <c r="B16">
        <v>0</v>
      </c>
      <c r="C16">
        <v>2</v>
      </c>
      <c r="D16">
        <v>0</v>
      </c>
      <c r="E16">
        <v>0</v>
      </c>
      <c r="F16">
        <v>0</v>
      </c>
      <c r="G16">
        <v>0</v>
      </c>
      <c r="H16">
        <v>0</v>
      </c>
      <c r="I16">
        <v>0</v>
      </c>
      <c r="J16">
        <v>1</v>
      </c>
      <c r="K16">
        <v>0</v>
      </c>
      <c r="L16">
        <v>0</v>
      </c>
      <c r="M16">
        <v>0</v>
      </c>
      <c r="N16" s="7">
        <v>5</v>
      </c>
      <c r="O16">
        <v>0</v>
      </c>
      <c r="P16">
        <v>0</v>
      </c>
      <c r="Q16">
        <v>0</v>
      </c>
      <c r="R16">
        <v>0</v>
      </c>
      <c r="S16">
        <v>0</v>
      </c>
      <c r="T16">
        <v>0</v>
      </c>
      <c r="U16">
        <v>1</v>
      </c>
      <c r="V16">
        <v>6</v>
      </c>
      <c r="W16">
        <v>1</v>
      </c>
      <c r="X16">
        <v>0</v>
      </c>
      <c r="Y16">
        <v>0</v>
      </c>
      <c r="Z16">
        <v>0</v>
      </c>
      <c r="AA16">
        <v>3</v>
      </c>
      <c r="AB16">
        <v>10</v>
      </c>
      <c r="AC16">
        <v>0</v>
      </c>
    </row>
    <row r="17" spans="1:29" x14ac:dyDescent="0.25">
      <c r="A17" t="s">
        <v>10320</v>
      </c>
      <c r="B17">
        <v>1</v>
      </c>
      <c r="C17">
        <v>0</v>
      </c>
      <c r="D17">
        <v>0</v>
      </c>
      <c r="E17">
        <v>0</v>
      </c>
      <c r="F17">
        <v>0</v>
      </c>
      <c r="G17">
        <v>0</v>
      </c>
      <c r="H17">
        <v>0</v>
      </c>
      <c r="I17">
        <v>0</v>
      </c>
      <c r="J17">
        <v>0</v>
      </c>
      <c r="K17">
        <v>0</v>
      </c>
      <c r="L17">
        <v>0</v>
      </c>
      <c r="M17">
        <v>0</v>
      </c>
      <c r="N17">
        <v>0</v>
      </c>
      <c r="O17" s="7">
        <v>12</v>
      </c>
      <c r="P17">
        <v>0</v>
      </c>
      <c r="Q17">
        <v>0</v>
      </c>
      <c r="R17">
        <v>0</v>
      </c>
      <c r="S17">
        <v>0</v>
      </c>
      <c r="T17">
        <v>0</v>
      </c>
      <c r="U17">
        <v>0</v>
      </c>
      <c r="V17">
        <v>4</v>
      </c>
      <c r="W17">
        <v>0</v>
      </c>
      <c r="X17">
        <v>0</v>
      </c>
      <c r="Y17">
        <v>0</v>
      </c>
      <c r="Z17">
        <v>0</v>
      </c>
      <c r="AA17">
        <v>1</v>
      </c>
      <c r="AB17">
        <v>2</v>
      </c>
      <c r="AC17">
        <v>0</v>
      </c>
    </row>
    <row r="18" spans="1:29" x14ac:dyDescent="0.25">
      <c r="A18" t="s">
        <v>10339</v>
      </c>
      <c r="B18">
        <v>0</v>
      </c>
      <c r="C18">
        <v>0</v>
      </c>
      <c r="D18">
        <v>2</v>
      </c>
      <c r="E18">
        <v>24</v>
      </c>
      <c r="F18">
        <v>0</v>
      </c>
      <c r="G18">
        <v>0</v>
      </c>
      <c r="H18">
        <v>0</v>
      </c>
      <c r="I18">
        <v>1</v>
      </c>
      <c r="J18">
        <v>5</v>
      </c>
      <c r="K18">
        <v>0</v>
      </c>
      <c r="L18">
        <v>0</v>
      </c>
      <c r="M18">
        <v>0</v>
      </c>
      <c r="N18">
        <v>0</v>
      </c>
      <c r="O18">
        <v>0</v>
      </c>
      <c r="P18" s="7">
        <v>12</v>
      </c>
      <c r="Q18">
        <v>0</v>
      </c>
      <c r="R18">
        <v>0</v>
      </c>
      <c r="S18">
        <v>0</v>
      </c>
      <c r="T18">
        <v>0</v>
      </c>
      <c r="U18">
        <v>0</v>
      </c>
      <c r="V18">
        <v>0</v>
      </c>
      <c r="W18">
        <v>0</v>
      </c>
      <c r="X18">
        <v>0</v>
      </c>
      <c r="Y18">
        <v>16</v>
      </c>
      <c r="Z18">
        <v>4</v>
      </c>
      <c r="AA18">
        <v>0</v>
      </c>
      <c r="AB18">
        <v>1</v>
      </c>
      <c r="AC18">
        <v>0</v>
      </c>
    </row>
    <row r="19" spans="1:29" x14ac:dyDescent="0.25">
      <c r="A19" t="s">
        <v>10323</v>
      </c>
      <c r="B19">
        <v>0</v>
      </c>
      <c r="C19">
        <v>0</v>
      </c>
      <c r="D19">
        <v>0</v>
      </c>
      <c r="E19">
        <v>0</v>
      </c>
      <c r="F19">
        <v>0</v>
      </c>
      <c r="G19">
        <v>0</v>
      </c>
      <c r="H19">
        <v>0</v>
      </c>
      <c r="I19">
        <v>0</v>
      </c>
      <c r="J19">
        <v>0</v>
      </c>
      <c r="K19">
        <v>0</v>
      </c>
      <c r="L19">
        <v>0</v>
      </c>
      <c r="M19">
        <v>0</v>
      </c>
      <c r="N19">
        <v>0</v>
      </c>
      <c r="O19">
        <v>0</v>
      </c>
      <c r="P19">
        <v>0</v>
      </c>
      <c r="Q19" s="7">
        <v>6</v>
      </c>
      <c r="R19">
        <v>0</v>
      </c>
      <c r="S19">
        <v>0</v>
      </c>
      <c r="T19">
        <v>0</v>
      </c>
      <c r="U19">
        <v>0</v>
      </c>
      <c r="V19">
        <v>0</v>
      </c>
      <c r="W19">
        <v>1</v>
      </c>
      <c r="X19">
        <v>0</v>
      </c>
      <c r="Y19">
        <v>0</v>
      </c>
      <c r="Z19">
        <v>0</v>
      </c>
      <c r="AA19">
        <v>0</v>
      </c>
      <c r="AB19">
        <v>0</v>
      </c>
      <c r="AC19">
        <v>0</v>
      </c>
    </row>
    <row r="20" spans="1:29" x14ac:dyDescent="0.25">
      <c r="A20" t="s">
        <v>10340</v>
      </c>
      <c r="B20">
        <v>0</v>
      </c>
      <c r="C20">
        <v>0</v>
      </c>
      <c r="D20">
        <v>0</v>
      </c>
      <c r="E20">
        <v>0</v>
      </c>
      <c r="F20">
        <v>0</v>
      </c>
      <c r="G20">
        <v>0</v>
      </c>
      <c r="H20">
        <v>0</v>
      </c>
      <c r="I20">
        <v>0</v>
      </c>
      <c r="J20">
        <v>2</v>
      </c>
      <c r="K20">
        <v>0</v>
      </c>
      <c r="L20">
        <v>0</v>
      </c>
      <c r="M20">
        <v>0</v>
      </c>
      <c r="N20">
        <v>0</v>
      </c>
      <c r="O20">
        <v>0</v>
      </c>
      <c r="P20">
        <v>0</v>
      </c>
      <c r="Q20">
        <v>0</v>
      </c>
      <c r="R20" s="7">
        <v>6</v>
      </c>
      <c r="S20">
        <v>0</v>
      </c>
      <c r="T20">
        <v>0</v>
      </c>
      <c r="U20">
        <v>0</v>
      </c>
      <c r="V20">
        <v>1</v>
      </c>
      <c r="W20">
        <v>0</v>
      </c>
      <c r="X20">
        <v>0</v>
      </c>
      <c r="Y20">
        <v>0</v>
      </c>
      <c r="Z20">
        <v>0</v>
      </c>
      <c r="AA20">
        <v>0</v>
      </c>
      <c r="AB20">
        <v>0</v>
      </c>
      <c r="AC20">
        <v>0</v>
      </c>
    </row>
    <row r="21" spans="1:29" x14ac:dyDescent="0.25">
      <c r="A21" t="s">
        <v>10330</v>
      </c>
      <c r="B21">
        <v>0</v>
      </c>
      <c r="C21">
        <v>2</v>
      </c>
      <c r="D21">
        <v>0</v>
      </c>
      <c r="E21">
        <v>0</v>
      </c>
      <c r="F21">
        <v>0</v>
      </c>
      <c r="G21">
        <v>0</v>
      </c>
      <c r="H21">
        <v>0</v>
      </c>
      <c r="I21">
        <v>0</v>
      </c>
      <c r="J21">
        <v>1</v>
      </c>
      <c r="K21">
        <v>0</v>
      </c>
      <c r="L21">
        <v>0</v>
      </c>
      <c r="M21">
        <v>0</v>
      </c>
      <c r="N21">
        <v>0</v>
      </c>
      <c r="O21">
        <v>1</v>
      </c>
      <c r="P21">
        <v>0</v>
      </c>
      <c r="Q21">
        <v>0</v>
      </c>
      <c r="R21">
        <v>0</v>
      </c>
      <c r="S21" s="7">
        <v>44</v>
      </c>
      <c r="T21">
        <v>0</v>
      </c>
      <c r="U21">
        <v>1</v>
      </c>
      <c r="V21">
        <v>14</v>
      </c>
      <c r="W21">
        <v>1</v>
      </c>
      <c r="X21">
        <v>0</v>
      </c>
      <c r="Y21">
        <v>0</v>
      </c>
      <c r="Z21">
        <v>0</v>
      </c>
      <c r="AA21">
        <v>2</v>
      </c>
      <c r="AB21">
        <v>13</v>
      </c>
      <c r="AC21">
        <v>0</v>
      </c>
    </row>
    <row r="22" spans="1:29" x14ac:dyDescent="0.25">
      <c r="A22" t="s">
        <v>10324</v>
      </c>
      <c r="B22">
        <v>0</v>
      </c>
      <c r="C22">
        <v>0</v>
      </c>
      <c r="D22">
        <v>0</v>
      </c>
      <c r="E22">
        <v>0</v>
      </c>
      <c r="F22">
        <v>0</v>
      </c>
      <c r="G22">
        <v>0</v>
      </c>
      <c r="H22">
        <v>0</v>
      </c>
      <c r="I22">
        <v>0</v>
      </c>
      <c r="J22">
        <v>0</v>
      </c>
      <c r="K22">
        <v>0</v>
      </c>
      <c r="L22">
        <v>0</v>
      </c>
      <c r="M22">
        <v>0</v>
      </c>
      <c r="N22">
        <v>0</v>
      </c>
      <c r="O22">
        <v>0</v>
      </c>
      <c r="P22">
        <v>0</v>
      </c>
      <c r="Q22">
        <v>0</v>
      </c>
      <c r="R22">
        <v>0</v>
      </c>
      <c r="S22">
        <v>0</v>
      </c>
      <c r="T22" s="7">
        <v>5</v>
      </c>
      <c r="U22">
        <v>0</v>
      </c>
      <c r="V22">
        <v>3</v>
      </c>
      <c r="W22">
        <v>0</v>
      </c>
      <c r="X22">
        <v>0</v>
      </c>
      <c r="Y22">
        <v>0</v>
      </c>
      <c r="Z22">
        <v>0</v>
      </c>
      <c r="AA22">
        <v>0</v>
      </c>
      <c r="AB22">
        <v>0</v>
      </c>
      <c r="AC22">
        <v>0</v>
      </c>
    </row>
    <row r="23" spans="1:29" x14ac:dyDescent="0.25">
      <c r="A23" t="s">
        <v>10343</v>
      </c>
      <c r="B23">
        <v>0</v>
      </c>
      <c r="C23">
        <v>0</v>
      </c>
      <c r="D23">
        <v>0</v>
      </c>
      <c r="E23">
        <v>0</v>
      </c>
      <c r="F23">
        <v>0</v>
      </c>
      <c r="G23">
        <v>0</v>
      </c>
      <c r="H23">
        <v>0</v>
      </c>
      <c r="I23">
        <v>0</v>
      </c>
      <c r="J23">
        <v>0</v>
      </c>
      <c r="K23">
        <v>0</v>
      </c>
      <c r="L23">
        <v>0</v>
      </c>
      <c r="M23">
        <v>0</v>
      </c>
      <c r="N23">
        <v>0</v>
      </c>
      <c r="O23">
        <v>0</v>
      </c>
      <c r="P23">
        <v>0</v>
      </c>
      <c r="Q23">
        <v>0</v>
      </c>
      <c r="R23">
        <v>0</v>
      </c>
      <c r="S23">
        <v>0</v>
      </c>
      <c r="T23">
        <v>0</v>
      </c>
      <c r="U23" s="7">
        <v>41</v>
      </c>
      <c r="V23">
        <v>4</v>
      </c>
      <c r="W23">
        <v>0</v>
      </c>
      <c r="X23">
        <v>0</v>
      </c>
      <c r="Y23">
        <v>0</v>
      </c>
      <c r="Z23">
        <v>0</v>
      </c>
      <c r="AA23">
        <v>0</v>
      </c>
      <c r="AB23">
        <v>2</v>
      </c>
      <c r="AC23">
        <v>0</v>
      </c>
    </row>
    <row r="24" spans="1:29" x14ac:dyDescent="0.25">
      <c r="A24" t="s">
        <v>10325</v>
      </c>
      <c r="B24">
        <v>0</v>
      </c>
      <c r="C24">
        <v>4</v>
      </c>
      <c r="D24">
        <v>0</v>
      </c>
      <c r="E24">
        <v>0</v>
      </c>
      <c r="F24">
        <v>0</v>
      </c>
      <c r="G24">
        <v>1</v>
      </c>
      <c r="H24">
        <v>0</v>
      </c>
      <c r="I24">
        <v>0</v>
      </c>
      <c r="J24">
        <v>1</v>
      </c>
      <c r="K24">
        <v>0</v>
      </c>
      <c r="L24">
        <v>0</v>
      </c>
      <c r="M24">
        <v>0</v>
      </c>
      <c r="N24">
        <v>0</v>
      </c>
      <c r="O24">
        <v>1</v>
      </c>
      <c r="P24">
        <v>0</v>
      </c>
      <c r="Q24">
        <v>0</v>
      </c>
      <c r="R24">
        <v>0</v>
      </c>
      <c r="S24">
        <v>1</v>
      </c>
      <c r="T24">
        <v>0</v>
      </c>
      <c r="U24">
        <v>1</v>
      </c>
      <c r="V24" s="7">
        <v>50</v>
      </c>
      <c r="W24">
        <v>2</v>
      </c>
      <c r="X24">
        <v>0</v>
      </c>
      <c r="Y24">
        <v>0</v>
      </c>
      <c r="Z24">
        <v>0</v>
      </c>
      <c r="AA24">
        <v>4</v>
      </c>
      <c r="AB24">
        <v>14</v>
      </c>
      <c r="AC24">
        <v>0</v>
      </c>
    </row>
    <row r="25" spans="1:29" x14ac:dyDescent="0.25">
      <c r="A25" t="s">
        <v>10326</v>
      </c>
      <c r="B25">
        <v>0</v>
      </c>
      <c r="C25">
        <v>0</v>
      </c>
      <c r="D25">
        <v>0</v>
      </c>
      <c r="E25">
        <v>0</v>
      </c>
      <c r="F25">
        <v>0</v>
      </c>
      <c r="G25">
        <v>0</v>
      </c>
      <c r="H25">
        <v>0</v>
      </c>
      <c r="I25">
        <v>0</v>
      </c>
      <c r="J25">
        <v>0</v>
      </c>
      <c r="K25">
        <v>0</v>
      </c>
      <c r="L25">
        <v>0</v>
      </c>
      <c r="M25">
        <v>0</v>
      </c>
      <c r="N25">
        <v>0</v>
      </c>
      <c r="O25">
        <v>1</v>
      </c>
      <c r="P25">
        <v>0</v>
      </c>
      <c r="Q25">
        <v>0</v>
      </c>
      <c r="R25">
        <v>0</v>
      </c>
      <c r="S25">
        <v>0</v>
      </c>
      <c r="T25">
        <v>0</v>
      </c>
      <c r="U25">
        <v>0</v>
      </c>
      <c r="V25">
        <v>4</v>
      </c>
      <c r="W25" s="7">
        <v>48</v>
      </c>
      <c r="X25">
        <v>0</v>
      </c>
      <c r="Y25">
        <v>0</v>
      </c>
      <c r="Z25">
        <v>0</v>
      </c>
      <c r="AA25">
        <v>0</v>
      </c>
      <c r="AB25">
        <v>1</v>
      </c>
      <c r="AC25">
        <v>0</v>
      </c>
    </row>
    <row r="26" spans="1:29" x14ac:dyDescent="0.25">
      <c r="A26" t="s">
        <v>10341</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s="7">
        <v>6</v>
      </c>
      <c r="Y26">
        <v>0</v>
      </c>
      <c r="Z26">
        <v>0</v>
      </c>
      <c r="AA26">
        <v>0</v>
      </c>
      <c r="AB26">
        <v>0</v>
      </c>
      <c r="AC26">
        <v>0</v>
      </c>
    </row>
    <row r="27" spans="1:29" x14ac:dyDescent="0.25">
      <c r="A27" t="s">
        <v>10332</v>
      </c>
      <c r="B27">
        <v>0</v>
      </c>
      <c r="C27">
        <v>0</v>
      </c>
      <c r="D27">
        <v>3</v>
      </c>
      <c r="E27">
        <v>22</v>
      </c>
      <c r="F27">
        <v>0</v>
      </c>
      <c r="G27">
        <v>0</v>
      </c>
      <c r="H27">
        <v>0</v>
      </c>
      <c r="I27">
        <v>1</v>
      </c>
      <c r="J27">
        <v>5</v>
      </c>
      <c r="K27">
        <v>0</v>
      </c>
      <c r="L27">
        <v>0</v>
      </c>
      <c r="M27">
        <v>1</v>
      </c>
      <c r="N27">
        <v>0</v>
      </c>
      <c r="O27">
        <v>0</v>
      </c>
      <c r="P27">
        <v>1</v>
      </c>
      <c r="Q27">
        <v>0</v>
      </c>
      <c r="R27">
        <v>0</v>
      </c>
      <c r="S27">
        <v>0</v>
      </c>
      <c r="T27">
        <v>0</v>
      </c>
      <c r="U27">
        <v>0</v>
      </c>
      <c r="V27">
        <v>0</v>
      </c>
      <c r="W27">
        <v>0</v>
      </c>
      <c r="X27">
        <v>0</v>
      </c>
      <c r="Y27" s="7">
        <v>23</v>
      </c>
      <c r="Z27">
        <v>4</v>
      </c>
      <c r="AA27">
        <v>0</v>
      </c>
      <c r="AB27">
        <v>1</v>
      </c>
      <c r="AC27">
        <v>0</v>
      </c>
    </row>
    <row r="28" spans="1:29" x14ac:dyDescent="0.25">
      <c r="A28" t="s">
        <v>10342</v>
      </c>
      <c r="B28">
        <v>0</v>
      </c>
      <c r="C28">
        <v>0</v>
      </c>
      <c r="D28">
        <v>3</v>
      </c>
      <c r="E28">
        <v>23</v>
      </c>
      <c r="F28">
        <v>0</v>
      </c>
      <c r="G28">
        <v>0</v>
      </c>
      <c r="H28">
        <v>0</v>
      </c>
      <c r="I28">
        <v>1</v>
      </c>
      <c r="J28">
        <v>7</v>
      </c>
      <c r="K28">
        <v>0</v>
      </c>
      <c r="L28">
        <v>0</v>
      </c>
      <c r="M28">
        <v>0</v>
      </c>
      <c r="N28">
        <v>0</v>
      </c>
      <c r="O28">
        <v>0</v>
      </c>
      <c r="P28">
        <v>1</v>
      </c>
      <c r="Q28">
        <v>0</v>
      </c>
      <c r="R28">
        <v>0</v>
      </c>
      <c r="S28">
        <v>0</v>
      </c>
      <c r="T28">
        <v>0</v>
      </c>
      <c r="U28">
        <v>0</v>
      </c>
      <c r="V28">
        <v>0</v>
      </c>
      <c r="W28">
        <v>0</v>
      </c>
      <c r="X28">
        <v>0</v>
      </c>
      <c r="Y28">
        <v>15</v>
      </c>
      <c r="Z28" s="7">
        <v>11</v>
      </c>
      <c r="AA28">
        <v>0</v>
      </c>
      <c r="AB28">
        <v>1</v>
      </c>
      <c r="AC28">
        <v>0</v>
      </c>
    </row>
    <row r="29" spans="1:29" x14ac:dyDescent="0.25">
      <c r="A29" t="s">
        <v>10322</v>
      </c>
      <c r="B29">
        <v>0</v>
      </c>
      <c r="C29">
        <v>2</v>
      </c>
      <c r="D29">
        <v>0</v>
      </c>
      <c r="E29">
        <v>1</v>
      </c>
      <c r="F29">
        <v>0</v>
      </c>
      <c r="G29">
        <v>0</v>
      </c>
      <c r="H29">
        <v>0</v>
      </c>
      <c r="I29">
        <v>0</v>
      </c>
      <c r="J29">
        <v>1</v>
      </c>
      <c r="K29">
        <v>0</v>
      </c>
      <c r="L29">
        <v>0</v>
      </c>
      <c r="M29">
        <v>0</v>
      </c>
      <c r="N29">
        <v>0</v>
      </c>
      <c r="O29">
        <v>1</v>
      </c>
      <c r="P29">
        <v>0</v>
      </c>
      <c r="Q29">
        <v>0</v>
      </c>
      <c r="R29">
        <v>0</v>
      </c>
      <c r="S29">
        <v>1</v>
      </c>
      <c r="T29">
        <v>0</v>
      </c>
      <c r="U29">
        <v>1</v>
      </c>
      <c r="V29">
        <v>10</v>
      </c>
      <c r="W29">
        <v>1</v>
      </c>
      <c r="X29">
        <v>0</v>
      </c>
      <c r="Y29">
        <v>0</v>
      </c>
      <c r="Z29">
        <v>0</v>
      </c>
      <c r="AA29" s="7">
        <v>11</v>
      </c>
      <c r="AB29">
        <v>4</v>
      </c>
      <c r="AC29">
        <v>0</v>
      </c>
    </row>
    <row r="30" spans="1:29" x14ac:dyDescent="0.25">
      <c r="A30" t="s">
        <v>10327</v>
      </c>
      <c r="B30">
        <v>0</v>
      </c>
      <c r="C30">
        <v>3</v>
      </c>
      <c r="D30">
        <v>0</v>
      </c>
      <c r="E30">
        <v>0</v>
      </c>
      <c r="F30">
        <v>0</v>
      </c>
      <c r="G30">
        <v>1</v>
      </c>
      <c r="H30">
        <v>0</v>
      </c>
      <c r="I30">
        <v>0</v>
      </c>
      <c r="J30">
        <v>1</v>
      </c>
      <c r="K30">
        <v>0</v>
      </c>
      <c r="L30">
        <v>0</v>
      </c>
      <c r="M30">
        <v>0</v>
      </c>
      <c r="N30">
        <v>0</v>
      </c>
      <c r="O30">
        <v>0</v>
      </c>
      <c r="P30">
        <v>0</v>
      </c>
      <c r="Q30">
        <v>0</v>
      </c>
      <c r="R30">
        <v>0</v>
      </c>
      <c r="S30">
        <v>2</v>
      </c>
      <c r="T30">
        <v>0</v>
      </c>
      <c r="U30">
        <v>1</v>
      </c>
      <c r="V30">
        <v>10</v>
      </c>
      <c r="W30">
        <v>2</v>
      </c>
      <c r="X30">
        <v>0</v>
      </c>
      <c r="Y30">
        <v>0</v>
      </c>
      <c r="Z30">
        <v>0</v>
      </c>
      <c r="AA30">
        <v>2</v>
      </c>
      <c r="AB30" s="7">
        <v>63</v>
      </c>
      <c r="AC30">
        <v>0</v>
      </c>
    </row>
    <row r="31" spans="1:29" x14ac:dyDescent="0.25">
      <c r="A31" t="s">
        <v>10328</v>
      </c>
      <c r="B31">
        <v>0</v>
      </c>
      <c r="C31">
        <v>0</v>
      </c>
      <c r="D31">
        <v>0</v>
      </c>
      <c r="E31">
        <v>0</v>
      </c>
      <c r="F31">
        <v>0</v>
      </c>
      <c r="G31">
        <v>0</v>
      </c>
      <c r="H31">
        <v>0</v>
      </c>
      <c r="I31">
        <v>0</v>
      </c>
      <c r="J31">
        <v>1</v>
      </c>
      <c r="K31">
        <v>0</v>
      </c>
      <c r="L31">
        <v>0</v>
      </c>
      <c r="M31">
        <v>0</v>
      </c>
      <c r="N31">
        <v>0</v>
      </c>
      <c r="O31">
        <v>0</v>
      </c>
      <c r="P31">
        <v>0</v>
      </c>
      <c r="Q31">
        <v>0</v>
      </c>
      <c r="R31">
        <v>0</v>
      </c>
      <c r="S31">
        <v>0</v>
      </c>
      <c r="T31">
        <v>0</v>
      </c>
      <c r="U31">
        <v>0</v>
      </c>
      <c r="V31">
        <v>1</v>
      </c>
      <c r="W31">
        <v>0</v>
      </c>
      <c r="X31">
        <v>0</v>
      </c>
      <c r="Y31">
        <v>0</v>
      </c>
      <c r="Z31">
        <v>0</v>
      </c>
      <c r="AA31">
        <v>0</v>
      </c>
      <c r="AB31">
        <v>0</v>
      </c>
      <c r="AC31" s="7">
        <v>5</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406B-6185-43F7-A25B-681D75F601DB}">
  <dimension ref="A1:Q81"/>
  <sheetViews>
    <sheetView workbookViewId="0">
      <selection activeCell="L39" sqref="L39"/>
    </sheetView>
  </sheetViews>
  <sheetFormatPr baseColWidth="10" defaultRowHeight="15" x14ac:dyDescent="0.25"/>
  <cols>
    <col min="1" max="1" width="12.7109375" bestFit="1" customWidth="1"/>
    <col min="2" max="5" width="11.140625" bestFit="1" customWidth="1"/>
  </cols>
  <sheetData>
    <row r="1" spans="1:12" x14ac:dyDescent="0.25">
      <c r="A1" s="7" t="s">
        <v>15125</v>
      </c>
      <c r="B1" s="7"/>
      <c r="C1" s="7"/>
      <c r="D1" s="7"/>
      <c r="E1" s="7"/>
      <c r="F1" s="7"/>
    </row>
    <row r="3" spans="1:12" x14ac:dyDescent="0.25">
      <c r="A3" s="27" t="s">
        <v>10313</v>
      </c>
      <c r="B3" s="28" t="s">
        <v>10309</v>
      </c>
      <c r="C3" s="28" t="s">
        <v>10310</v>
      </c>
      <c r="D3" s="28" t="s">
        <v>10311</v>
      </c>
      <c r="E3" s="29" t="s">
        <v>10312</v>
      </c>
      <c r="H3" s="27" t="s">
        <v>10313</v>
      </c>
      <c r="I3" s="28" t="s">
        <v>10309</v>
      </c>
      <c r="J3" s="28" t="s">
        <v>10310</v>
      </c>
      <c r="K3" s="28" t="s">
        <v>10311</v>
      </c>
      <c r="L3" s="29" t="s">
        <v>10312</v>
      </c>
    </row>
    <row r="4" spans="1:12" x14ac:dyDescent="0.25">
      <c r="A4" t="s">
        <v>10317</v>
      </c>
      <c r="B4">
        <v>0.78</v>
      </c>
      <c r="C4">
        <v>0.33</v>
      </c>
      <c r="D4">
        <v>0.47</v>
      </c>
      <c r="E4">
        <v>21</v>
      </c>
      <c r="G4" s="30" t="s">
        <v>26</v>
      </c>
      <c r="H4" t="s">
        <v>10317</v>
      </c>
    </row>
    <row r="5" spans="1:12" x14ac:dyDescent="0.25">
      <c r="A5" t="s">
        <v>10318</v>
      </c>
      <c r="B5">
        <v>0.41</v>
      </c>
      <c r="C5">
        <v>0.84</v>
      </c>
      <c r="D5">
        <v>0.55000000000000004</v>
      </c>
      <c r="E5">
        <v>25</v>
      </c>
      <c r="G5" s="31" t="s">
        <v>20</v>
      </c>
      <c r="H5" t="s">
        <v>10318</v>
      </c>
    </row>
    <row r="6" spans="1:12" x14ac:dyDescent="0.25">
      <c r="A6" t="s">
        <v>10344</v>
      </c>
      <c r="B6">
        <v>0.41</v>
      </c>
      <c r="C6">
        <v>0.17</v>
      </c>
      <c r="D6">
        <v>0.24</v>
      </c>
      <c r="E6">
        <v>64</v>
      </c>
      <c r="G6" s="30" t="s">
        <v>2</v>
      </c>
      <c r="H6" t="s">
        <v>10344</v>
      </c>
    </row>
    <row r="7" spans="1:12" x14ac:dyDescent="0.25">
      <c r="A7" t="s">
        <v>10338</v>
      </c>
      <c r="B7">
        <v>0.4</v>
      </c>
      <c r="C7">
        <v>0.71</v>
      </c>
      <c r="D7">
        <v>0.51</v>
      </c>
      <c r="E7">
        <v>114</v>
      </c>
      <c r="G7" s="31" t="s">
        <v>11</v>
      </c>
      <c r="H7" t="s">
        <v>10338</v>
      </c>
    </row>
    <row r="8" spans="1:12" x14ac:dyDescent="0.25">
      <c r="A8" t="s">
        <v>10337</v>
      </c>
      <c r="B8">
        <v>0.73</v>
      </c>
      <c r="C8">
        <v>0.65</v>
      </c>
      <c r="D8">
        <v>0.69</v>
      </c>
      <c r="E8">
        <v>17</v>
      </c>
      <c r="G8" s="30" t="s">
        <v>13</v>
      </c>
      <c r="H8" t="s">
        <v>10337</v>
      </c>
    </row>
    <row r="9" spans="1:12" x14ac:dyDescent="0.25">
      <c r="A9" t="s">
        <v>10329</v>
      </c>
      <c r="B9">
        <v>0.6</v>
      </c>
      <c r="C9">
        <v>0.45</v>
      </c>
      <c r="D9">
        <v>0.51</v>
      </c>
      <c r="E9">
        <v>20</v>
      </c>
      <c r="G9" s="31" t="s">
        <v>21</v>
      </c>
      <c r="H9" t="s">
        <v>10329</v>
      </c>
    </row>
    <row r="10" spans="1:12" x14ac:dyDescent="0.25">
      <c r="A10" t="s">
        <v>10331</v>
      </c>
      <c r="B10">
        <v>1</v>
      </c>
      <c r="C10">
        <v>0.94</v>
      </c>
      <c r="D10">
        <v>0.97</v>
      </c>
      <c r="E10">
        <v>35</v>
      </c>
      <c r="G10" s="30" t="s">
        <v>536</v>
      </c>
      <c r="H10" t="s">
        <v>10331</v>
      </c>
    </row>
    <row r="11" spans="1:12" x14ac:dyDescent="0.25">
      <c r="A11" t="s">
        <v>10333</v>
      </c>
      <c r="B11">
        <v>0.53</v>
      </c>
      <c r="C11">
        <v>0.83</v>
      </c>
      <c r="D11">
        <v>0.65</v>
      </c>
      <c r="E11">
        <v>12</v>
      </c>
      <c r="G11" s="31" t="s">
        <v>17</v>
      </c>
      <c r="H11" t="s">
        <v>10333</v>
      </c>
    </row>
    <row r="12" spans="1:12" x14ac:dyDescent="0.25">
      <c r="A12" t="s">
        <v>10334</v>
      </c>
      <c r="B12">
        <v>0.39</v>
      </c>
      <c r="C12">
        <v>0.32</v>
      </c>
      <c r="D12">
        <v>0.35</v>
      </c>
      <c r="E12">
        <v>77</v>
      </c>
      <c r="G12" s="30" t="s">
        <v>31</v>
      </c>
      <c r="H12" t="s">
        <v>10334</v>
      </c>
    </row>
    <row r="13" spans="1:12" x14ac:dyDescent="0.25">
      <c r="A13" t="s">
        <v>10335</v>
      </c>
      <c r="B13">
        <v>1</v>
      </c>
      <c r="C13">
        <v>0.75</v>
      </c>
      <c r="D13">
        <v>0.86</v>
      </c>
      <c r="E13">
        <v>8</v>
      </c>
      <c r="G13" s="31" t="s">
        <v>0</v>
      </c>
      <c r="H13" t="s">
        <v>10335</v>
      </c>
    </row>
    <row r="14" spans="1:12" x14ac:dyDescent="0.25">
      <c r="A14" t="s">
        <v>10336</v>
      </c>
      <c r="B14">
        <v>1</v>
      </c>
      <c r="C14">
        <v>0.57999999999999996</v>
      </c>
      <c r="D14">
        <v>0.74</v>
      </c>
      <c r="E14">
        <v>12</v>
      </c>
      <c r="G14" s="30" t="s">
        <v>16</v>
      </c>
      <c r="H14" t="s">
        <v>10336</v>
      </c>
    </row>
    <row r="15" spans="1:12" x14ac:dyDescent="0.25">
      <c r="A15" t="s">
        <v>10319</v>
      </c>
      <c r="B15">
        <v>0.75</v>
      </c>
      <c r="C15">
        <v>0.46</v>
      </c>
      <c r="D15">
        <v>0.56999999999999995</v>
      </c>
      <c r="E15">
        <v>13</v>
      </c>
      <c r="G15" s="31" t="s">
        <v>1</v>
      </c>
      <c r="H15" t="s">
        <v>10319</v>
      </c>
    </row>
    <row r="16" spans="1:12" x14ac:dyDescent="0.25">
      <c r="A16" t="s">
        <v>10321</v>
      </c>
      <c r="B16">
        <v>1</v>
      </c>
      <c r="C16">
        <v>0.17</v>
      </c>
      <c r="D16">
        <v>0.28999999999999998</v>
      </c>
      <c r="E16">
        <v>29</v>
      </c>
      <c r="G16" s="30" t="s">
        <v>22</v>
      </c>
      <c r="H16" t="s">
        <v>10321</v>
      </c>
    </row>
    <row r="17" spans="1:8" x14ac:dyDescent="0.25">
      <c r="A17" t="s">
        <v>10320</v>
      </c>
      <c r="B17">
        <v>0.67</v>
      </c>
      <c r="C17">
        <v>0.6</v>
      </c>
      <c r="D17">
        <v>0.63</v>
      </c>
      <c r="E17">
        <v>20</v>
      </c>
      <c r="G17" s="31" t="s">
        <v>12</v>
      </c>
      <c r="H17" t="s">
        <v>10320</v>
      </c>
    </row>
    <row r="18" spans="1:8" x14ac:dyDescent="0.25">
      <c r="A18" t="s">
        <v>10339</v>
      </c>
      <c r="B18">
        <v>0.6</v>
      </c>
      <c r="C18">
        <v>0.18</v>
      </c>
      <c r="D18">
        <v>0.28000000000000003</v>
      </c>
      <c r="E18">
        <v>65</v>
      </c>
      <c r="G18" s="30" t="s">
        <v>15</v>
      </c>
      <c r="H18" t="s">
        <v>10339</v>
      </c>
    </row>
    <row r="19" spans="1:8" x14ac:dyDescent="0.25">
      <c r="A19" t="s">
        <v>10323</v>
      </c>
      <c r="B19">
        <v>1</v>
      </c>
      <c r="C19">
        <v>0.86</v>
      </c>
      <c r="D19">
        <v>0.92</v>
      </c>
      <c r="E19">
        <v>7</v>
      </c>
      <c r="G19" s="31" t="s">
        <v>27</v>
      </c>
      <c r="H19" t="s">
        <v>10323</v>
      </c>
    </row>
    <row r="20" spans="1:8" x14ac:dyDescent="0.25">
      <c r="A20" t="s">
        <v>10340</v>
      </c>
      <c r="B20">
        <v>1</v>
      </c>
      <c r="C20">
        <v>0.67</v>
      </c>
      <c r="D20">
        <v>0.8</v>
      </c>
      <c r="E20">
        <v>9</v>
      </c>
      <c r="G20" s="30" t="s">
        <v>23</v>
      </c>
      <c r="H20" t="s">
        <v>10340</v>
      </c>
    </row>
    <row r="21" spans="1:8" x14ac:dyDescent="0.25">
      <c r="A21" t="s">
        <v>10330</v>
      </c>
      <c r="B21">
        <v>0.92</v>
      </c>
      <c r="C21">
        <v>0.56000000000000005</v>
      </c>
      <c r="D21">
        <v>0.69</v>
      </c>
      <c r="E21">
        <v>79</v>
      </c>
      <c r="G21" s="31" t="s">
        <v>18</v>
      </c>
      <c r="H21" t="s">
        <v>10330</v>
      </c>
    </row>
    <row r="22" spans="1:8" x14ac:dyDescent="0.25">
      <c r="A22" t="s">
        <v>10324</v>
      </c>
      <c r="B22">
        <v>1</v>
      </c>
      <c r="C22">
        <v>0.62</v>
      </c>
      <c r="D22">
        <v>0.77</v>
      </c>
      <c r="E22">
        <v>8</v>
      </c>
      <c r="G22" s="30" t="s">
        <v>29</v>
      </c>
      <c r="H22" t="s">
        <v>10324</v>
      </c>
    </row>
    <row r="23" spans="1:8" x14ac:dyDescent="0.25">
      <c r="A23" t="s">
        <v>10343</v>
      </c>
      <c r="B23">
        <v>0.89</v>
      </c>
      <c r="C23">
        <v>0.87</v>
      </c>
      <c r="D23">
        <v>0.88</v>
      </c>
      <c r="E23">
        <v>47</v>
      </c>
      <c r="G23" s="31" t="s">
        <v>25</v>
      </c>
      <c r="H23" t="s">
        <v>10343</v>
      </c>
    </row>
    <row r="24" spans="1:8" x14ac:dyDescent="0.25">
      <c r="A24" t="s">
        <v>10325</v>
      </c>
      <c r="B24">
        <v>0.44</v>
      </c>
      <c r="C24">
        <v>0.63</v>
      </c>
      <c r="D24">
        <v>0.52</v>
      </c>
      <c r="E24">
        <v>79</v>
      </c>
      <c r="G24" s="30" t="s">
        <v>19</v>
      </c>
      <c r="H24" t="s">
        <v>10325</v>
      </c>
    </row>
    <row r="25" spans="1:8" x14ac:dyDescent="0.25">
      <c r="A25" t="s">
        <v>10326</v>
      </c>
      <c r="B25">
        <v>0.83</v>
      </c>
      <c r="C25">
        <v>0.89</v>
      </c>
      <c r="D25">
        <v>0.86</v>
      </c>
      <c r="E25">
        <v>54</v>
      </c>
      <c r="G25" s="31" t="s">
        <v>14</v>
      </c>
      <c r="H25" t="s">
        <v>10326</v>
      </c>
    </row>
    <row r="26" spans="1:8" x14ac:dyDescent="0.25">
      <c r="A26" t="s">
        <v>10341</v>
      </c>
      <c r="B26">
        <v>1</v>
      </c>
      <c r="C26">
        <v>1</v>
      </c>
      <c r="D26">
        <v>1</v>
      </c>
      <c r="E26">
        <v>6</v>
      </c>
      <c r="G26" s="30" t="s">
        <v>30</v>
      </c>
      <c r="H26" t="s">
        <v>10341</v>
      </c>
    </row>
    <row r="27" spans="1:8" x14ac:dyDescent="0.25">
      <c r="A27" t="s">
        <v>10332</v>
      </c>
      <c r="B27">
        <v>0.23</v>
      </c>
      <c r="C27">
        <v>0.38</v>
      </c>
      <c r="D27">
        <v>0.28000000000000003</v>
      </c>
      <c r="E27">
        <v>61</v>
      </c>
      <c r="G27" s="31" t="s">
        <v>32</v>
      </c>
      <c r="H27" t="s">
        <v>10332</v>
      </c>
    </row>
    <row r="28" spans="1:8" x14ac:dyDescent="0.25">
      <c r="A28" t="s">
        <v>10342</v>
      </c>
      <c r="B28">
        <v>0.35</v>
      </c>
      <c r="C28">
        <v>0.18</v>
      </c>
      <c r="D28">
        <v>0.24</v>
      </c>
      <c r="E28">
        <v>62</v>
      </c>
      <c r="G28" s="30" t="s">
        <v>24</v>
      </c>
      <c r="H28" t="s">
        <v>10342</v>
      </c>
    </row>
    <row r="29" spans="1:8" x14ac:dyDescent="0.25">
      <c r="A29" t="s">
        <v>10322</v>
      </c>
      <c r="B29">
        <v>0.44</v>
      </c>
      <c r="C29">
        <v>0.33</v>
      </c>
      <c r="D29">
        <v>0.38</v>
      </c>
      <c r="E29">
        <v>33</v>
      </c>
      <c r="G29" s="31" t="s">
        <v>10</v>
      </c>
      <c r="H29" t="s">
        <v>10322</v>
      </c>
    </row>
    <row r="30" spans="1:8" x14ac:dyDescent="0.25">
      <c r="A30" t="s">
        <v>10327</v>
      </c>
      <c r="B30">
        <v>0.54</v>
      </c>
      <c r="C30">
        <v>0.74</v>
      </c>
      <c r="D30">
        <v>0.63</v>
      </c>
      <c r="E30">
        <v>85</v>
      </c>
      <c r="G30" s="30" t="s">
        <v>4</v>
      </c>
      <c r="H30" t="s">
        <v>10327</v>
      </c>
    </row>
    <row r="31" spans="1:8" x14ac:dyDescent="0.25">
      <c r="A31" t="s">
        <v>10328</v>
      </c>
      <c r="B31">
        <v>1</v>
      </c>
      <c r="C31">
        <v>0.71</v>
      </c>
      <c r="D31">
        <v>0.83</v>
      </c>
      <c r="E31">
        <v>7</v>
      </c>
      <c r="G31" s="31" t="s">
        <v>28</v>
      </c>
      <c r="H31" t="s">
        <v>10328</v>
      </c>
    </row>
    <row r="32" spans="1:8" x14ac:dyDescent="0.25">
      <c r="A32" t="s">
        <v>10314</v>
      </c>
      <c r="B32">
        <v>0</v>
      </c>
      <c r="C32">
        <v>0</v>
      </c>
      <c r="D32">
        <v>0.54</v>
      </c>
      <c r="E32">
        <v>1069</v>
      </c>
    </row>
    <row r="33" spans="1:17" x14ac:dyDescent="0.25">
      <c r="A33" t="s">
        <v>10315</v>
      </c>
      <c r="B33">
        <v>0.71</v>
      </c>
      <c r="C33">
        <v>0.59</v>
      </c>
      <c r="D33">
        <v>0.61</v>
      </c>
      <c r="E33">
        <v>1069</v>
      </c>
      <c r="G33" t="s">
        <v>15197</v>
      </c>
    </row>
    <row r="34" spans="1:17" x14ac:dyDescent="0.25">
      <c r="A34" t="s">
        <v>10316</v>
      </c>
      <c r="B34">
        <v>0.59</v>
      </c>
      <c r="C34">
        <v>0.54</v>
      </c>
      <c r="D34">
        <v>0.53</v>
      </c>
      <c r="E34">
        <v>1069</v>
      </c>
      <c r="G34">
        <f>SUM(E4:E31)</f>
        <v>1069</v>
      </c>
    </row>
    <row r="37" spans="1:17" x14ac:dyDescent="0.25">
      <c r="A37" t="s">
        <v>15198</v>
      </c>
    </row>
    <row r="39" spans="1:17" x14ac:dyDescent="0.25">
      <c r="A39" s="7" t="s">
        <v>15199</v>
      </c>
      <c r="B39" t="s">
        <v>10423</v>
      </c>
      <c r="G39" s="7" t="s">
        <v>15200</v>
      </c>
      <c r="H39" t="s">
        <v>10345</v>
      </c>
      <c r="L39" s="7" t="s">
        <v>15201</v>
      </c>
      <c r="N39" t="s">
        <v>10423</v>
      </c>
      <c r="Q39" t="s">
        <v>10427</v>
      </c>
    </row>
    <row r="40" spans="1:17" x14ac:dyDescent="0.25">
      <c r="B40" t="s">
        <v>10425</v>
      </c>
      <c r="H40" t="s">
        <v>10426</v>
      </c>
      <c r="N40" t="s">
        <v>10425</v>
      </c>
      <c r="Q40" t="s">
        <v>10428</v>
      </c>
    </row>
    <row r="41" spans="1:17" x14ac:dyDescent="0.25">
      <c r="B41" t="s">
        <v>10424</v>
      </c>
      <c r="H41" t="s">
        <v>10422</v>
      </c>
      <c r="N41" t="s">
        <v>10424</v>
      </c>
      <c r="Q41" t="s">
        <v>10429</v>
      </c>
    </row>
    <row r="42" spans="1:17" x14ac:dyDescent="0.25">
      <c r="Q42" t="s">
        <v>10430</v>
      </c>
    </row>
    <row r="43" spans="1:17" x14ac:dyDescent="0.25">
      <c r="B43" t="s">
        <v>10346</v>
      </c>
      <c r="G43" t="s">
        <v>10346</v>
      </c>
      <c r="L43" t="s">
        <v>10346</v>
      </c>
    </row>
    <row r="44" spans="1:17" x14ac:dyDescent="0.25">
      <c r="B44" t="s">
        <v>10347</v>
      </c>
      <c r="G44" t="s">
        <v>10382</v>
      </c>
      <c r="L44" t="s">
        <v>10406</v>
      </c>
    </row>
    <row r="45" spans="1:17" x14ac:dyDescent="0.25">
      <c r="B45" t="s">
        <v>10346</v>
      </c>
      <c r="G45" t="s">
        <v>10346</v>
      </c>
      <c r="L45" t="s">
        <v>10346</v>
      </c>
    </row>
    <row r="46" spans="1:17" x14ac:dyDescent="0.25">
      <c r="B46" t="s">
        <v>10348</v>
      </c>
      <c r="G46" t="s">
        <v>10348</v>
      </c>
      <c r="L46" t="s">
        <v>10348</v>
      </c>
    </row>
    <row r="48" spans="1:17" x14ac:dyDescent="0.25">
      <c r="B48" t="s">
        <v>10349</v>
      </c>
      <c r="G48" t="s">
        <v>10383</v>
      </c>
      <c r="L48" t="s">
        <v>10349</v>
      </c>
    </row>
    <row r="49" spans="2:12" x14ac:dyDescent="0.25">
      <c r="B49" t="s">
        <v>10350</v>
      </c>
      <c r="G49" t="s">
        <v>10384</v>
      </c>
      <c r="L49" t="s">
        <v>10350</v>
      </c>
    </row>
    <row r="50" spans="2:12" x14ac:dyDescent="0.25">
      <c r="B50" t="s">
        <v>10351</v>
      </c>
      <c r="G50" t="s">
        <v>10385</v>
      </c>
      <c r="L50" t="s">
        <v>10407</v>
      </c>
    </row>
    <row r="51" spans="2:12" x14ac:dyDescent="0.25">
      <c r="B51" t="s">
        <v>10352</v>
      </c>
      <c r="G51" t="s">
        <v>10386</v>
      </c>
      <c r="L51" t="s">
        <v>10408</v>
      </c>
    </row>
    <row r="52" spans="2:12" x14ac:dyDescent="0.25">
      <c r="B52" t="s">
        <v>10353</v>
      </c>
      <c r="G52" t="s">
        <v>10353</v>
      </c>
      <c r="L52" t="s">
        <v>10353</v>
      </c>
    </row>
    <row r="53" spans="2:12" x14ac:dyDescent="0.25">
      <c r="B53" t="s">
        <v>10354</v>
      </c>
      <c r="G53" t="s">
        <v>10387</v>
      </c>
      <c r="L53" t="s">
        <v>10354</v>
      </c>
    </row>
    <row r="54" spans="2:12" x14ac:dyDescent="0.25">
      <c r="B54" t="s">
        <v>10355</v>
      </c>
      <c r="G54" t="s">
        <v>10388</v>
      </c>
      <c r="L54" t="s">
        <v>10355</v>
      </c>
    </row>
    <row r="55" spans="2:12" x14ac:dyDescent="0.25">
      <c r="B55" t="s">
        <v>10356</v>
      </c>
      <c r="G55" t="s">
        <v>10389</v>
      </c>
      <c r="L55" t="s">
        <v>10356</v>
      </c>
    </row>
    <row r="56" spans="2:12" x14ac:dyDescent="0.25">
      <c r="B56" t="s">
        <v>10357</v>
      </c>
      <c r="G56" t="s">
        <v>10390</v>
      </c>
      <c r="L56" t="s">
        <v>10357</v>
      </c>
    </row>
    <row r="57" spans="2:12" x14ac:dyDescent="0.25">
      <c r="B57" t="s">
        <v>10358</v>
      </c>
      <c r="G57" t="s">
        <v>10391</v>
      </c>
      <c r="L57" t="s">
        <v>10358</v>
      </c>
    </row>
    <row r="58" spans="2:12" x14ac:dyDescent="0.25">
      <c r="B58" t="s">
        <v>10359</v>
      </c>
      <c r="G58" t="s">
        <v>10359</v>
      </c>
      <c r="L58" t="s">
        <v>10359</v>
      </c>
    </row>
    <row r="59" spans="2:12" x14ac:dyDescent="0.25">
      <c r="B59" t="s">
        <v>10360</v>
      </c>
      <c r="G59" t="s">
        <v>10360</v>
      </c>
      <c r="L59" t="s">
        <v>10360</v>
      </c>
    </row>
    <row r="60" spans="2:12" x14ac:dyDescent="0.25">
      <c r="B60" t="s">
        <v>10361</v>
      </c>
      <c r="G60" t="s">
        <v>10392</v>
      </c>
      <c r="L60" t="s">
        <v>10409</v>
      </c>
    </row>
    <row r="61" spans="2:12" x14ac:dyDescent="0.25">
      <c r="B61" t="s">
        <v>10362</v>
      </c>
      <c r="G61" t="s">
        <v>10362</v>
      </c>
      <c r="L61" t="s">
        <v>10362</v>
      </c>
    </row>
    <row r="62" spans="2:12" x14ac:dyDescent="0.25">
      <c r="B62" t="s">
        <v>10363</v>
      </c>
      <c r="G62" t="s">
        <v>10393</v>
      </c>
      <c r="L62" t="s">
        <v>10363</v>
      </c>
    </row>
    <row r="63" spans="2:12" x14ac:dyDescent="0.25">
      <c r="B63" t="s">
        <v>10364</v>
      </c>
      <c r="G63" t="s">
        <v>10364</v>
      </c>
      <c r="L63" t="s">
        <v>10364</v>
      </c>
    </row>
    <row r="64" spans="2:12" x14ac:dyDescent="0.25">
      <c r="B64" t="s">
        <v>10365</v>
      </c>
      <c r="G64" t="s">
        <v>10394</v>
      </c>
      <c r="L64" t="s">
        <v>10410</v>
      </c>
    </row>
    <row r="65" spans="2:12" x14ac:dyDescent="0.25">
      <c r="B65" t="s">
        <v>10366</v>
      </c>
      <c r="G65" t="s">
        <v>10366</v>
      </c>
      <c r="L65" t="s">
        <v>10366</v>
      </c>
    </row>
    <row r="66" spans="2:12" x14ac:dyDescent="0.25">
      <c r="B66" t="s">
        <v>10367</v>
      </c>
      <c r="G66" t="s">
        <v>10367</v>
      </c>
      <c r="L66" t="s">
        <v>10367</v>
      </c>
    </row>
    <row r="67" spans="2:12" x14ac:dyDescent="0.25">
      <c r="B67" t="s">
        <v>10368</v>
      </c>
      <c r="G67" t="s">
        <v>10395</v>
      </c>
      <c r="L67" t="s">
        <v>10411</v>
      </c>
    </row>
    <row r="68" spans="2:12" x14ac:dyDescent="0.25">
      <c r="B68" t="s">
        <v>10369</v>
      </c>
      <c r="G68" t="s">
        <v>10369</v>
      </c>
      <c r="L68" t="s">
        <v>10412</v>
      </c>
    </row>
    <row r="69" spans="2:12" x14ac:dyDescent="0.25">
      <c r="B69" t="s">
        <v>10370</v>
      </c>
      <c r="G69" t="s">
        <v>10396</v>
      </c>
      <c r="L69" t="s">
        <v>10413</v>
      </c>
    </row>
    <row r="70" spans="2:12" x14ac:dyDescent="0.25">
      <c r="B70" t="s">
        <v>10371</v>
      </c>
      <c r="G70" t="s">
        <v>10397</v>
      </c>
      <c r="L70" t="s">
        <v>10414</v>
      </c>
    </row>
    <row r="71" spans="2:12" x14ac:dyDescent="0.25">
      <c r="B71" t="s">
        <v>10372</v>
      </c>
      <c r="G71" t="s">
        <v>10398</v>
      </c>
      <c r="L71" t="s">
        <v>10415</v>
      </c>
    </row>
    <row r="72" spans="2:12" x14ac:dyDescent="0.25">
      <c r="B72" t="s">
        <v>10373</v>
      </c>
      <c r="G72" t="s">
        <v>10373</v>
      </c>
      <c r="L72" t="s">
        <v>10373</v>
      </c>
    </row>
    <row r="73" spans="2:12" x14ac:dyDescent="0.25">
      <c r="B73" t="s">
        <v>10374</v>
      </c>
      <c r="G73" t="s">
        <v>10399</v>
      </c>
      <c r="L73" t="s">
        <v>10416</v>
      </c>
    </row>
    <row r="74" spans="2:12" x14ac:dyDescent="0.25">
      <c r="B74" t="s">
        <v>10375</v>
      </c>
      <c r="G74" t="s">
        <v>10400</v>
      </c>
      <c r="L74" t="s">
        <v>10417</v>
      </c>
    </row>
    <row r="75" spans="2:12" x14ac:dyDescent="0.25">
      <c r="B75" t="s">
        <v>10376</v>
      </c>
      <c r="G75" t="s">
        <v>10401</v>
      </c>
      <c r="L75" t="s">
        <v>10418</v>
      </c>
    </row>
    <row r="76" spans="2:12" x14ac:dyDescent="0.25">
      <c r="B76" t="s">
        <v>10377</v>
      </c>
      <c r="G76" t="s">
        <v>10402</v>
      </c>
      <c r="L76" t="s">
        <v>10419</v>
      </c>
    </row>
    <row r="77" spans="2:12" x14ac:dyDescent="0.25">
      <c r="B77" t="s">
        <v>10378</v>
      </c>
      <c r="G77" t="s">
        <v>10378</v>
      </c>
      <c r="L77" t="s">
        <v>10378</v>
      </c>
    </row>
    <row r="79" spans="2:12" x14ac:dyDescent="0.25">
      <c r="B79" t="s">
        <v>10379</v>
      </c>
      <c r="G79" t="s">
        <v>10403</v>
      </c>
      <c r="L79" t="s">
        <v>10379</v>
      </c>
    </row>
    <row r="80" spans="2:12" x14ac:dyDescent="0.25">
      <c r="B80" t="s">
        <v>10380</v>
      </c>
      <c r="G80" t="s">
        <v>10404</v>
      </c>
      <c r="L80" t="s">
        <v>10420</v>
      </c>
    </row>
    <row r="81" spans="2:12" x14ac:dyDescent="0.25">
      <c r="B81" t="s">
        <v>10381</v>
      </c>
      <c r="G81" t="s">
        <v>10405</v>
      </c>
      <c r="L81" t="s">
        <v>10421</v>
      </c>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c 5 f 1 2 9 - 6 5 7 7 - 4 f c 6 - b 2 a 8 - 3 9 3 f 8 5 4 2 5 4 1 e "   x m l n s = " h t t p : / / s c h e m a s . m i c r o s o f t . c o m / D a t a M a s h u p " > A A A A A L 8 M A A B Q S w M E F A A C A A g A k G B u V f e J p z e k A A A A 9 g A A A B I A H A B D b 2 5 m a W c v U G F j a 2 F n Z S 5 4 b W w g o h g A K K A U A A A A A A A A A A A A A A A A A A A A A A A A A A A A h Y + 9 D o I w H M R f h X S n X y 6 G / C m D c Z P E h M S 4 N q V C A x R D i + X d H H w k X 0 G M o m 6 O d / e 7 5 O 5 + v U E 2 d W 1 0 0 Y M z v U 0 R w x R F 2 q q + N L Z K 0 e h P 8 R p l A v Z S N b L S 0 Q x b l 0 z O p K j 2 / p w Q E k L A Y Y X 7 o S K c U k a O + a 5 Q t e 5 k b K z z 0 i q N P q 3 y f w s J O L z G C I 4 Z o 5 h z j i m Q x Y T c 2 C / A 5 7 3 P 9 M e E z d j 6 c d B C u 3 h b A F k k k P c H 8 Q B Q S w M E F A A C A A g A k G B u 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B g b l V Z 7 O t c u Q k A A I g 9 A A A T A B w A R m 9 y b X V s Y X M v U 2 V j d G l v b j E u b S C i G A A o o B Q A A A A A A A A A A A A A A A A A A A A A A A A A A A D t m t 9 u 2 8 Y S x u 8 D 5 B 0 I 5 s Y G B E G r f 5 Z b 5 M I S K c l o U v v U 7 j k H i A N i T W 0 c p h R X Z 0 k a d o M 8 V R + h L 9 a l S F u y 9 G N q G 4 2 T A 6 Q X q T X D 3 Z 1 v 5 9 u Z b 0 W l K s w i n T g n 5 f / F j 8 + f P X + W v p d G z R x / r k N r U 6 n z 0 o l V 9 v y Z Y / 8 7 M t G F S q z l v / O 4 e S r P Y 5 X u j K N Y N U c 6 y V S S p T v u 6 I c z T 2 Y 6 P U g y n U T 6 z N P h 2 Y H J o j C P d e q 8 j n R 6 N n o v s 3 O d n Y 1 i m U b v o l D O t D n 7 R a V 5 n N k / 0 z O 5 M C q Z R b / L D + o 2 i u B U W 1 f z a h 6 7 u 7 u N M p p l A C 0 b T R n W x 9 a n N 0 v T 2 8 r / w j 2 N F t o J 5 f w 8 s h O 7 9 s m l v 3 l q Z J K + 0 2 Y + 0 n E + T 0 6 v F x Z H O V v j 4 0 f 3 1 z S X J t J u w 8 m s x 8 n U V f a p 4 X x 0 x y p 8 L 2 + s M 5 m p p X V k / 7 j Q J p J V r D L e G m h 3 5 1 K Z V B b u L W e o 5 w u 7 D + C Z R c U o 8 s g L U w B a N 3 / a f f 4 s S h j 4 e l 4 r c J z W c n v G R l c 7 k + 5 8 f B X Z 3 V + a h l E i z f U X y P d N S M 3 s K n N 3 G 0 6 S x / H N v 6 L d a + 9 + 2 r 3 N q B d d R r P I O O E y P u k s t H F m K o 7 m U T G X W e X 4 Z B F H W Y l i p 8 T X c N z y s 7 A b t 3 R n y p T P n d o d H F 5 7 5 T z K 7 L g / 2 k f + l e t M n W T X B d z 0 c r d M 5 H J 8 s 5 j h 9 k N 7 / U P H X Q v 2 I f T 7 e 2 g F N d c D 2 O T Y K p r D J O t 3 m 8 W 8 d 1 y d R x F m l N t E 6 7 T I e J G t 8 i B + Q + z B + D 5 D p R X q M v B 1 r C 9 c O / E i V 2 k m U 7 v 3 T p G k P C 7 I 6 Q g X M f t X o Y q b / 9 H m t 3 O t f / s C 8 I 4 W U R L 9 + U d S U M E J y 4 d v c n L o O z v m N u D d 5 l W c X q 1 Q Z y Z X K y 7 W A w t O 3 i u V u a s 6 + u Y w U / O X n 9 u K x k 9 R M n v p l g P f f n p j Q c p V 1 f W T U J 6 r 3 4 v w n Y V N v b a 8 1 u m K / 8 e F L V N T J W e 2 v u 3 c I 7 a G 8 6 Y a d B D H J 6 G 0 3 v R l g e / t Y w 9 b T Y z F G X s t T S j t G Z n b A 7 g q 5 k W 9 z 6 J 5 e a L s A b M H 0 + 5 V G E l n v e 5 v n L z b 5 N l H l Y H O c J w n W W 7 7 w t 1 n N m Z Z f y j V 5 0 Y 5 s X T 0 o j S 4 r o r V R W R c 9 8 E D j b K 9 x 3 Z a i Y N 9 Y 7 Q l l 8 1 I Z u W B X O 7 O R v Q n + Y U y y 0 1 Y J m 6 u P t g d e 1 S R e e E e 2 A 2 M 0 i h 1 1 E 3 L 5 w P 3 Z Z V H F c Q 3 L j v W W s y J c t T V Q l q 5 9 O c f z t j I V N 1 M c 7 u s v / Q v / 6 7 6 4 W a E t n / d G b p M f 6 w s N 7 I f i t b o l n G s P d K 8 6 6 6 J B 6 T R Z 6 O q B 1 N 0 W N J Z F O f 2 g 5 v R r n P y 7 w K G V n i Y z N S V r O u C / z x B w 4 1 l n 4 a O 4 8 N X / r b w n B d C Z F O n K i v Y U a c q q 3 s / q N B K m A L B l v u d y d P M s C y e q V R t j 5 D n u T F 1 0 1 l j n t p a N A f X L A 9 5 H b v + u f y w P W I u 4 6 I j A d p 8 J m G W K M 1 s O 9 l y F B s T R 8 s a u e W L z L Z N 2 q p 7 I f F x P Y P i E C q D 6 9 q 8 Z h Y B e G z 3 n A M A l X A G b Y L U d u W X s y i s q v T 9 7 z M 2 b T N K q Q 1 1 2 5 y q K 3 h 2 p m 1 W Q t 7 O c 6 t 6 r q P k A m 5 L O p M 1 n H m f z 6 M 4 r q F g 7 f 1 r Y U e o b W r I h c w g s H l e J G k 7 X n s s C 5 k z k 7 P t m W x P N 9 F m L + U q e 3 p 4 f O S / P h o d H v 3 8 w K K / P p J r 6 d o T 9 y v 5 x Y C T w 9 H R q w d U + r t h u K s p 6 m N a + u 9 d 1 l c z r l f z U 8 v t 1 z b 5 O n l 6 o Z H d r r 0 y P k 1 Z n x 7 9 c h C c + i e n W 1 9 k / K z n V i L W q Z B j A f o S L p v H H b B 1 w d Y D W x 9 s e 2 A b g G 0 f b K J F R k I i C I o g L I L A C E I j C I 4 g P I I A C U L U J k R t z A 0 h a h O i N i F q E 6 I 2 I W o T o j Y h a h O i D i H q E K I O 0 o 0 Q d Q h R h x B 1 C F G H E H U I U Y c Q d Q l R l x B 1 C V E X T x A h 6 h K i L i H q E q I u I e o S o h 4 h 6 h G i H i H q E a I e F g V C 1 C N E P U L U I 0 Q 9 Q t Q n R H 1 C 1 C d E f U L U J 0 R 9 r H O E q E + I + o S o T 4 j 2 C N E e I d o j R H u E a I 8 Q 7 R G i P S z d h G i P E O 0 R o g E h G h C i A S E a E K I B I R o Q o g E h G m A 3 I k Q D Q r R P i P Y J 0 T 4 h 2 i d E + 4 R o n x D t E 6 J 9 Q r S P D Z Y 7 L L b Y F v b Y F j b Z F n b Z F r b Z F v b Z F j b a F n b a F r b a F m K r k Q + I j Q U E K w i W E K w h W E S w i m A Z g T p C o J A Q q C Q E S g m B W k K g m B C o J g T K C Y F 6 Q q C g E K g o B E o K g Z p C o K g Q q C o E y g q B u k K g s B C o L A R K C 4 H a Q q C 4 E K g u B M o L g f p C o M A Q q D A E S g y B G k O g y B C o M g T K D I E 6 Q 6 D Q E K g 0 B E o N g V p D o N g Q q D Y E y g 2 B e k N s C o 7 7 f j N e 3 F K H 0 n y t S + p y 6 e 9 3 1 H X x R f K F B A C 1 U O w 9 W L S x 2 m G Z w P O F x E R e k v H 7 H X W D L 9 / v q B v G 7 3 f U D e M T 3 F H v 2 z J u X q V W r 6 u e v n G c 6 p l 8 J d d / 9 f S U 7 1 G 3 3 p f e v r a v 6 x u H f p j f f d d V + 0 Z z u a U P / J q 9 G l S s B G 8 r l 8 7 7 f b l + r N M s y O / z f p e C t p H c m Y D j W X / k 3 l + w 3 5 l 3 n Y r v j I r V 5 f J 9 V p A Z F Q b 2 Q x y E 2 i z y 2 5 f s f h b 9 L 1 e W O Z K p O k o v m 5 a E e R H J P / Z K 9 U 4 E 6 d k D 4 6 x + X t R t u G 7 D v 8 q M / L e M c 5 U 2 D y 8 S b V R j + U u j R 7 G 4 + q X a 6 p d e 2 2 W h d N T + z K u z x e 7 S 3 n 1 c L V n Y z Y i K d 2 C f / z 3 o Q 3 N 0 b P S 1 C r P i 9 0 2 z K N b F 5 w s j 5 / L s Y P X b z 4 M 8 0 3 N p c 6 n P t q O o M t B 7 k g z Q f r Z v 7 E k + P 1 e G M r D l 6 d Z 6 e o / L T q i T d 3 m x L 6 9 l Z q K r r 5 q j u l i q T L U H 3 + h h Q Q f 0 f U z U y g H 9 v 3 S A B i g d o A N K B 2 i B C i B I n M p T i 5 0 u D Z W n F j 1 d H y p P L X 6 6 S F S e 2 h 2 g K 0 X l q d 0 D u l x U n v r 8 1 + 4 B 3 T U q T + 0 e 0 K 2 j 8 t T u A d 0 / K s / g c U d / + Q Z Z X i t z I m N 9 q a 6 / 0 j v s t Q j + X 7 4 l O A h E A F Q p z M C T w g w k K c z A k M I M 9 D g I 2 r x k m 5 d s 8 5 J t X r L N S 3 Z 4 y Q 4 v 2 e E l O 7 x k h 5 f s 8 p J d X r L L S 3 Z 5 y S 4 t O e R c D j m X Q 8 7 l k L M z 5 O w M O T t D 3 u 8 h 7 / e Q 9 3 v I O z j k H R z y D g 6 D H k / S 4 0 l 6 N M m I p h j R B C M e T u W T M j g K q G g G V C 8 D a h c B d Y o A O 2 W A X T L A D h l g d w y w M w b Y F Q P s i A F 2 w w A 7 Y Y B d M K A O 6 P E 5 8 P g c e H w O P K 5 p H h 8 P j 4 + H x 8 f D 4 + L l 8 a n x + N R 4 f G o 8 r l I e H y a P D 5 P H h 8 n j c u T x G f P 4 j H l 8 x g o z z O 1 z L n 3 O p c + 5 9 D m X P v c n n 1 P s c 4 p 9 T r H P K f a 5 P / m c e Z 8 z 7 3 P m f c 6 8 z / 3 J Z 0 L 4 T A i f C e E z I X z u T z 7 z x G e e + M w T v 4 4 n P V 6 y z 0 v 2 e c k + L 9 n n J f u 0 5 J g Z O 2 b G j p m x Y + b g m D k 4 Z g 6 O m V V j Z t W Y W T V m n o y Z J 2 P m y Z g z P + b M j z n z E 5 p i Q h N M e D j k c E I Z n F A X n l A X n l A X n l A X n m A X n m A X n m A X n j K v p s y r K f N q y r y a M q + m z K s p 8 2 r K v J p u 8 + q z 1 7 q / A F B L A Q I t A B Q A A g A I A J B g b l X 3 i a c 3 p A A A A P Y A A A A S A A A A A A A A A A A A A A A A A A A A A A B D b 2 5 m a W c v U G F j a 2 F n Z S 5 4 b W x Q S w E C L Q A U A A I A C A C Q Y G 5 V D 8 r p q 6 Q A A A D p A A A A E w A A A A A A A A A A A A A A A A D w A A A A W 0 N v b n R l b n R f V H l w Z X N d L n h t b F B L A Q I t A B Q A A g A I A J B g b l V Z 7 O t c u Q k A A I g 9 A A A T A A A A A A A A A A A A A A A A A O E B A A B G b 3 J t d W x h c y 9 T Z W N 0 a W 9 u M S 5 t U E s F B g A A A A A D A A M A w g A A A O c L 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g p z A Q A A A A A A 6 H I B 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V z d W F y a W 9 z P C 9 J d G V t U G F 0 a D 4 8 L 0 l 0 Z W 1 M b 2 N h d G l v b j 4 8 U 3 R h Y m x l R W 5 0 c m l l c z 4 8 R W 5 0 c n k g V H l w Z T 0 i S X N Q c m l 2 Y X R l I i B W Y W x 1 Z T 0 i b D A i I C 8 + P E V u d H J 5 I F R 5 c G U 9 I k Z p b G x F b m F i b G V k I i B W Y W x 1 Z T 0 i b D E i I C 8 + P E V u d H J 5 I F R 5 c G U 9 I k J 1 Z m Z l c k 5 l e H R S Z W Z y Z X N o I i B W Y W x 1 Z T 0 i b D E i I C 8 + P E V u d H J 5 I F R 5 c G U 9 I l J l c 3 V s d F R 5 c G U i I F Z h b H V l P S J z V G F i b G U i I C 8 + P E V u d H J 5 I F R 5 c G U 9 I k 5 h b W V V c G R h d G V k Q W Z 0 Z X J G a W x s I i B W Y W x 1 Z T 0 i b D A i I C 8 + P E V u d H J 5 I F R 5 c G U 9 I k 5 h d m l n Y X R p b 2 5 T d G V w T m F t Z S I g V m F s d W U 9 I n N O Y X Z l Z 2 F j a c O z b i I g L z 4 8 R W 5 0 c n k g V H l w Z T 0 i R m l s b F R h c m d l d C I g V m F s d W U 9 I n N V c 3 V h c m l v c y I g L z 4 8 R W 5 0 c n k g V H l w Z T 0 i R m l s b G V k Q 2 9 t c G x l d G V S Z X N 1 b H R U b 1 d v c m t z a G V l d C I g V m F s d W U 9 I m w x I i A v P j x F b n R y e S B U e X B l P S J G a W x s R X J y b 3 J D b 2 R l I i B W Y W x 1 Z T 0 i c 1 V u a 2 5 v d 2 4 i I C 8 + P E V u d H J 5 I F R 5 c G U 9 I k Z p b G x F c n J v c k N v d W 5 0 I i B W Y W x 1 Z T 0 i b D A i I C 8 + P E V u d H J 5 I F R 5 c G U 9 I k Z p b G x U b 0 R h d G F N b 2 R l b E V u Y W J s Z W Q i I F Z h b H V l P S J s M C I g L z 4 8 R W 5 0 c n k g V H l w Z T 0 i R m l s b E 9 i a m V j d F R 5 c G U i I F Z h b H V l P S J z V G F i b G U i I C 8 + P E V u d H J 5 I F R 5 c G U 9 I k Z p b G x U Y X J n Z X R O Y W 1 l Q 3 V z d G 9 t a X p l Z C I g V m F s d W U 9 I m w x I i A v P j x F b n R y e S B U e X B l P S J R d W V y e U l E I i B W Y W x 1 Z T 0 i c z c 4 Y W I z Z m U y L T M 1 N T g t N G N m N i 1 i Z T d k L T I z M z F i N T R k M j J h O S I g L z 4 8 R W 5 0 c n k g V H l w Z T 0 i R m l s b E x h c 3 R V c G R h d G V k I i B W Y W x 1 Z T 0 i Z D I w M j I t M D Y t M D J U M D k 6 M D k 6 M T E u N T E 3 N z A 0 N F o i I C 8 + P E V u d H J 5 I F R 5 c G U 9 I k Z p b G x D b 2 x 1 b W 5 U e X B l c y I g V m F s d W U 9 I n N C Z 0 1 H I i A v P j x F b n R y e S B U e X B l P S J G a W x s Q 2 9 s d W 1 u T m F t Z X M i I F Z h b H V l P S J z W y Z x d W 9 0 O 0 N v b H V t b j E u M S Z x d W 9 0 O y w m c X V v d D t D b 2 x 1 b W 4 x L j I m c X V v d D s s J n F 1 b 3 Q 7 Q 2 9 s d W 1 u M S 4 z J n F 1 b 3 Q 7 X S I g L z 4 8 R W 5 0 c n k g V H l w Z T 0 i R m l s b E N v d W 5 0 I i B W Y W x 1 Z T 0 i b D Q x N C I g L z 4 8 R W 5 0 c n k g V H l w Z T 0 i R m l s b F N 0 Y X R 1 c y I g V m F s d W U 9 I n N D b 2 1 w b G V 0 Z S 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V c 3 V h c m l v c y 9 B d X R v U m V t b 3 Z l Z E N v b H V t b n M x L n t D b 2 x 1 b W 4 x L j E s M H 0 m c X V v d D s s J n F 1 b 3 Q 7 U 2 V j d G l v b j E v V X N 1 Y X J p b 3 M v Q X V 0 b 1 J l b W 9 2 Z W R D b 2 x 1 b W 5 z M S 5 7 Q 2 9 s d W 1 u M S 4 y L D F 9 J n F 1 b 3 Q 7 L C Z x d W 9 0 O 1 N l Y 3 R p b 2 4 x L 1 V z d W F y a W 9 z L 0 F 1 d G 9 S Z W 1 v d m V k Q 2 9 s d W 1 u c z E u e 0 N v b H V t b j E u M y w y f S Z x d W 9 0 O 1 0 s J n F 1 b 3 Q 7 Q 2 9 s d W 1 u Q 2 9 1 b n Q m c X V v d D s 6 M y w m c X V v d D t L Z X l D b 2 x 1 b W 5 O Y W 1 l c y Z x d W 9 0 O z p b X S w m c X V v d D t D b 2 x 1 b W 5 J Z G V u d G l 0 a W V z J n F 1 b 3 Q 7 O l s m c X V v d D t T Z W N 0 a W 9 u M S 9 V c 3 V h c m l v c y 9 B d X R v U m V t b 3 Z l Z E N v b H V t b n M x L n t D b 2 x 1 b W 4 x L j E s M H 0 m c X V v d D s s J n F 1 b 3 Q 7 U 2 V j d G l v b j E v V X N 1 Y X J p b 3 M v Q X V 0 b 1 J l b W 9 2 Z W R D b 2 x 1 b W 5 z M S 5 7 Q 2 9 s d W 1 u M S 4 y L D F 9 J n F 1 b 3 Q 7 L C Z x d W 9 0 O 1 N l Y 3 R p b 2 4 x L 1 V z d W F y a W 9 z L 0 F 1 d G 9 S Z W 1 v d m V k Q 2 9 s d W 1 u c z E u e 0 N v b H V t b j E u M y w y f S Z x d W 9 0 O 1 0 s J n F 1 b 3 Q 7 U m V s Y X R p b 2 5 z a G l w S W 5 m b y Z x d W 9 0 O z p b X X 0 i I C 8 + P C 9 T d G F i b G V F b n R y a W V z P j w v S X R l b T 4 8 S X R l b T 4 8 S X R l b U x v Y 2 F 0 a W 9 u P j x J d G V t V H l w Z T 5 G b 3 J t d W x h P C 9 J d G V t V H l w Z T 4 8 S X R l b V B h d G g + U 2 V j d G l v b j E v V X N 1 Y X J p b 3 M v T 3 J p Z 2 V u P C 9 J d G V t U G F 0 a D 4 8 L 0 l 0 Z W 1 M b 2 N h d G l v b j 4 8 U 3 R h Y m x l R W 5 0 c m l l c y A v P j w v S X R l b T 4 8 S X R l b T 4 8 S X R l b U x v Y 2 F 0 a W 9 u P j x J d G V t V H l w Z T 5 G b 3 J t d W x h P C 9 J d G V t V H l w Z T 4 8 S X R l b V B h d G g + U 2 V j d G l v b j E v V X N 1 Y X J p b 3 M v R G l 2 a W R p c i U y M G N v b H V t b m E l M j B w b 3 I l M j B k Z W x p b W l 0 Y W R v c j w v S X R l b V B h d G g + P C 9 J d G V t T G 9 j Y X R p b 2 4 + P F N 0 Y W J s Z U V u d H J p Z X M g L z 4 8 L 0 l 0 Z W 0 + P E l 0 Z W 0 + P E l 0 Z W 1 M b 2 N h d G l v b j 4 8 S X R l b V R 5 c G U + R m 9 y b X V s Y T w v S X R l b V R 5 c G U + P E l 0 Z W 1 Q Y X R o P l N l Y 3 R p b 2 4 x L 1 V z d W F y a W 9 z L 1 R p c G 8 l M j B j Y W 1 i a W F k b z w v S X R l b V B h d G g + P C 9 J d G V t T G 9 j Y X R p b 2 4 + P F N 0 Y W J s Z U V u d H J p Z X M g L z 4 8 L 0 l 0 Z W 0 + P E l 0 Z W 0 + P E l 0 Z W 1 M b 2 N h d G l v b j 4 8 S X R l b V R 5 c G U + R m 9 y b X V s Y T w v S X R l b V R 5 c G U + P E l 0 Z W 1 Q Y X R o P l N l Y 3 R p b 2 4 x L 0 N 1 Z W 5 0 b 3 N D b 2 5 0 Y W R v c 1 9 U b 2 R v 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0 N 1 Z W 5 0 b 3 N D b 2 5 0 Y W R v c y I g L z 4 8 R W 5 0 c n k g V H l w Z T 0 i R m l s b G V k Q 2 9 t c G x l d G V S Z X N 1 b H R U b 1 d v c m t z a G V l d C I g V m F s d W U 9 I m w x I i A v P j x F b n R y e S B U e X B l P S J G a W x s R X J y b 3 J D b 3 V u d C I g V m F s d W U 9 I m w w I i A v P j x F b n R y e S B U e X B l P S J G a W x s T G F z d F V w Z G F 0 Z W Q i I F Z h b H V l P S J k M j A y M S 0 w N i 0 y M l Q w O T o z N D o 0 M S 4 x N z c 3 O T c w W i I g L z 4 8 R W 5 0 c n k g V H l w Z T 0 i R m l s b E N v b H V t b l R 5 c G V z I i B W Y W x 1 Z T 0 i c 0 J n P T 0 i I C 8 + P E V u d H J 5 I F R 5 c G U 9 I k Z p b G x U Y X J n Z X R O Y W 1 l Q 3 V z d G 9 t a X p l Z C I g V m F s d W U 9 I m w x I i A v P j x F b n R y e S B U e X B l P S J R d W V y e U l E I i B W Y W x 1 Z T 0 i c z A 1 O D A 5 O T V m L T c w N m E t N D J i N C 0 5 Z m I 1 L T c z N D l m Z T Q x M T J m M C I g L z 4 8 R W 5 0 c n k g V H l w Z T 0 i R m l s b E V y c m 9 y Q 2 9 k Z S I g V m F s d W U 9 I n N V b m t u b 3 d u I i A v P j x F b n R y e S B U e X B l P S J G a W x s Q 2 9 s d W 1 u T m F t Z X M i I F Z h b H V l P S J z W y Z x d W 9 0 O 0 N v b H V t b j E m c X V v d D t d I i A v P j x F b n R y e S B U e X B l P S J G a W x s Q 2 9 1 b n Q i I F Z h b H V l P S J s M T U 1 M S 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D d W V u d G 9 z Q 2 9 u d G F k b 3 N f V G 9 k b 3 M v Q X V 0 b 1 J l b W 9 2 Z W R D b 2 x 1 b W 5 z M S 5 7 Q 2 9 s d W 1 u M S w w f S Z x d W 9 0 O 1 0 s J n F 1 b 3 Q 7 Q 2 9 s d W 1 u Q 2 9 1 b n Q m c X V v d D s 6 M S w m c X V v d D t L Z X l D b 2 x 1 b W 5 O Y W 1 l c y Z x d W 9 0 O z p b X S w m c X V v d D t D b 2 x 1 b W 5 J Z G V u d G l 0 a W V z J n F 1 b 3 Q 7 O l s m c X V v d D t T Z W N 0 a W 9 u M S 9 D d W V u d G 9 z Q 2 9 u d G F k b 3 N f V G 9 k b 3 M v Q X V 0 b 1 J l b W 9 2 Z W R D b 2 x 1 b W 5 z M S 5 7 Q 2 9 s d W 1 u M S w w f S Z x d W 9 0 O 1 0 s J n F 1 b 3 Q 7 U m V s Y X R p b 2 5 z a G l w S W 5 m b y Z x d W 9 0 O z p b X X 0 i I C 8 + P C 9 T d G F i b G V F b n R y a W V z P j w v S X R l b T 4 8 S X R l b T 4 8 S X R l b U x v Y 2 F 0 a W 9 u P j x J d G V t V H l w Z T 5 G b 3 J t d W x h P C 9 J d G V t V H l w Z T 4 8 S X R l b V B h d G g + U 2 V j d G l v b j E v Q 3 V l b n R v c 0 N v b n R h Z G 9 z X 1 R v Z G 9 z L 0 9 y a W d l b j w v S X R l b V B h d G g + P C 9 J d G V t T G 9 j Y X R p b 2 4 + P F N 0 Y W J s Z U V u d H J p Z X M g L z 4 8 L 0 l 0 Z W 0 + P E l 0 Z W 0 + P E l 0 Z W 1 M b 2 N h d G l v b j 4 8 S X R l b V R 5 c G U + R m 9 y b X V s Y T w v S X R l b V R 5 c G U + P E l 0 Z W 1 Q Y X R o P l N l Y 3 R p b 2 4 x L 1 J l c 3 B 1 Z X N 0 Y X M l M j B k Z S U y M G Z v c m 1 1 b G F y a W 8 l M j A 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R m 9 y b X V s Y X J p b y I g L z 4 8 R W 5 0 c n k g V H l w Z T 0 i R m l s b G V k Q 2 9 t c G x l d G V S Z X N 1 b H R U b 1 d v c m t z a G V l d C I g V m F s d W U 9 I m w x I i A v P j x F b n R y e S B U e X B l P S J G a W x s R X J y b 3 J D b 3 V u d C I g V m F s d W U 9 I m w w I i A v P j x F b n R y e S B U e X B l P S J R d W V y e U l E I i B W Y W x 1 Z T 0 i c z Y 2 N T U 3 M W U 1 L W Z i M W M t N D V m Z C 0 4 Z D g 5 L W I w N W Q y Z D F k N T E 3 Y y I g L z 4 8 R W 5 0 c n k g V H l w Z T 0 i R m l s b E x h c 3 R V c G R h d G V k I i B W Y W x 1 Z T 0 i Z D I w M j E t M D Y t M D l U M T A 6 M D g 6 N T M u M j M 1 N z U 2 O F o i I C 8 + P E V u d H J 5 I F R 5 c G U 9 I k Z p b G x D b 2 x 1 b W 5 U e X B l c y I g V m F s d W U 9 I n N C d 0 F H Q X d N R E J n W U R B Q T 0 9 I i A v P j x F b n R y e S B U e X B l P S J G a W x s R X J y b 3 J D b 2 R l I i B W Y W x 1 Z T 0 i c 1 V u a 2 5 v d 2 4 i I C 8 + P E V u d H J 5 I F R 5 c G U 9 I k Z p b G x D b 2 x 1 b W 5 O Y W 1 l c y I g V m F s d W U 9 I n N b J n F 1 b 3 Q 7 T W F y Y 2 E g d G V t c G 9 y Y W w m c X V v d D s s J n F 1 b 3 Q 7 R m V j a G E g b m F j a W 1 p Z W 5 0 b y Z x d W 9 0 O y w m c X V v d D t P c G l u a c O z b i B n Z W 5 l c m F s J n F 1 b 3 Q 7 L C Z x d W 9 0 O 1 B 1 b n R 1 Y W N p w 7 N u I G d l b m V y Y W w m c X V v d D s s J n F 1 b 3 Q 7 U H V u d H V h Y 2 n D s 2 4 g c 2 9 i c m U g b G E g b 3 B j a c O z b i B c J n F 1 b 3 Q 7 Z W x l Z 2 l y X C Z x d W 9 0 O y Z x d W 9 0 O y w m c X V v d D t Q d W 5 0 d W F j a c O z b i B z b 2 J y Z S B s Y S B v c G N p w 7 N u I F w m c X V v d D t y Z W N v b W V u Z G F y X C Z x d W 9 0 O y Z x d W 9 0 O y w m c X V v d D t F c n J v c m V z I G R l d G V j d G F k b 3 M m c X V v d D s s J n F 1 b 3 Q 7 U 3 V n Z X J l b m N p Y X M g Z G U g b W V q b 3 J h J n F 1 b 3 Q 7 L C Z x d W 9 0 O 0 l u d G V s a W d l b m N p Y S B F b W 9 j a W 9 u Y W w m c X V v d D s s J n F 1 b 3 Q 7 R 8 O p b m V y b y Z x d W 9 0 O 1 0 i I C 8 + P E V u d H J 5 I F R 5 c G U 9 I k Z p b G x D b 3 V u d C I g V m F s d W U 9 I m w 3 M z M i I C 8 + P E V u d H J 5 I F R 5 c G U 9 I k Z p b G x T d G F 0 d X M i I F Z h b H V l P S J z Q 2 9 t c G x l d G U i I C 8 + P E V u d H J 5 I F R 5 c G U 9 I k F k Z G V k V G 9 E Y X R h T W 9 k Z W w i I F Z h b H V l P S J s M C I g L z 4 8 R W 5 0 c n k g V H l w Z T 0 i U m V s Y X R p b 2 5 z a G l w S W 5 m b 0 N v b n R h a W 5 l c i I g V m F s d W U 9 I n N 7 J n F 1 b 3 Q 7 Y 2 9 s d W 1 u Q 2 9 1 b n Q m c X V v d D s 6 M T A s J n F 1 b 3 Q 7 a 2 V 5 Q 2 9 s d W 1 u T m F t Z X M m c X V v d D s 6 W 1 0 s J n F 1 b 3 Q 7 c X V l c n l S Z W x h d G l v b n N o a X B z J n F 1 b 3 Q 7 O l t d L C Z x d W 9 0 O 2 N v b H V t b k l k Z W 5 0 a X R p Z X M m c X V v d D s 6 W y Z x d W 9 0 O 1 N l Y 3 R p b 2 4 x L 1 J l c 3 B 1 Z X N 0 Y X M g Z G U g Z m 9 y b X V s Y X J p b y A x L 0 F 1 d G 9 S Z W 1 v d m V k Q 2 9 s d W 1 u c z E u e 0 1 h c m N h I H R l b X B v c m F s L D B 9 J n F 1 b 3 Q 7 L C Z x d W 9 0 O 1 N l Y 3 R p b 2 4 x L 1 J l c 3 B 1 Z X N 0 Y X M g Z G U g Z m 9 y b X V s Y X J p b y A x L 0 F 1 d G 9 S Z W 1 v d m V k Q 2 9 s d W 1 u c z E u e 0 Z l Y 2 h h I G 5 h Y 2 l t a W V u d G 8 s M X 0 m c X V v d D s s J n F 1 b 3 Q 7 U 2 V j d G l v b j E v U m V z c H V l c 3 R h c y B k Z S B m b 3 J t d W x h c m l v I D E v Q X V 0 b 1 J l b W 9 2 Z W R D b 2 x 1 b W 5 z M S 5 7 T 3 B p b m n D s 2 4 g Z 2 V u Z X J h b C w y f S Z x d W 9 0 O y w m c X V v d D t T Z W N 0 a W 9 u M S 9 S Z X N w d W V z d G F z I G R l I G Z v c m 1 1 b G F y a W 8 g M S 9 B d X R v U m V t b 3 Z l Z E N v b H V t b n M x L n t Q d W 5 0 d W F j a c O z b i B n Z W 5 l c m F s L D N 9 J n F 1 b 3 Q 7 L C Z x d W 9 0 O 1 N l Y 3 R p b 2 4 x L 1 J l c 3 B 1 Z X N 0 Y X M g Z G U g Z m 9 y b X V s Y X J p b y A x L 0 F 1 d G 9 S Z W 1 v d m V k Q 2 9 s d W 1 u c z E u e 1 B 1 b n R 1 Y W N p w 7 N u I H N v Y n J l I G x h I G 9 w Y 2 n D s 2 4 g X C Z x d W 9 0 O 2 V s Z W d p c l w m c X V v d D s s N H 0 m c X V v d D s s J n F 1 b 3 Q 7 U 2 V j d G l v b j E v U m V z c H V l c 3 R h c y B k Z S B m b 3 J t d W x h c m l v I D E v Q X V 0 b 1 J l b W 9 2 Z W R D b 2 x 1 b W 5 z M S 5 7 U H V u d H V h Y 2 n D s 2 4 g c 2 9 i c m U g b G E g b 3 B j a c O z b i B c J n F 1 b 3 Q 7 c m V j b 2 1 l b m R h c l w m c X V v d D s s N X 0 m c X V v d D s s J n F 1 b 3 Q 7 U 2 V j d G l v b j E v U m V z c H V l c 3 R h c y B k Z S B m b 3 J t d W x h c m l v I D E v Q X V 0 b 1 J l b W 9 2 Z W R D b 2 x 1 b W 5 z M S 5 7 R X J y b 3 J l c y B k Z X R l Y 3 R h Z G 9 z L D Z 9 J n F 1 b 3 Q 7 L C Z x d W 9 0 O 1 N l Y 3 R p b 2 4 x L 1 J l c 3 B 1 Z X N 0 Y X M g Z G U g Z m 9 y b X V s Y X J p b y A x L 0 F 1 d G 9 S Z W 1 v d m V k Q 2 9 s d W 1 u c z E u e 1 N 1 Z 2 V y Z W 5 j a W F z I G R l I G 1 l a m 9 y Y S w 3 f S Z x d W 9 0 O y w m c X V v d D t T Z W N 0 a W 9 u M S 9 S Z X N w d W V z d G F z I G R l I G Z v c m 1 1 b G F y a W 8 g M S 9 B d X R v U m V t b 3 Z l Z E N v b H V t b n M x L n t J b n R l b G l n Z W 5 j a W E g R W 1 v Y 2 l v b m F s L D h 9 J n F 1 b 3 Q 7 L C Z x d W 9 0 O 1 N l Y 3 R p b 2 4 x L 1 J l c 3 B 1 Z X N 0 Y X M g Z G U g Z m 9 y b X V s Y X J p b y A x L 0 F 1 d G 9 S Z W 1 v d m V k Q 2 9 s d W 1 u c z E u e 0 f D q W 5 l c m 8 s O X 0 m c X V v d D t d L C Z x d W 9 0 O 0 N v b H V t b k N v d W 5 0 J n F 1 b 3 Q 7 O j E w L C Z x d W 9 0 O 0 t l e U N v b H V t b k 5 h b W V z J n F 1 b 3 Q 7 O l t d L C Z x d W 9 0 O 0 N v b H V t b k l k Z W 5 0 a X R p Z X M m c X V v d D s 6 W y Z x d W 9 0 O 1 N l Y 3 R p b 2 4 x L 1 J l c 3 B 1 Z X N 0 Y X M g Z G U g Z m 9 y b X V s Y X J p b y A x L 0 F 1 d G 9 S Z W 1 v d m V k Q 2 9 s d W 1 u c z E u e 0 1 h c m N h I H R l b X B v c m F s L D B 9 J n F 1 b 3 Q 7 L C Z x d W 9 0 O 1 N l Y 3 R p b 2 4 x L 1 J l c 3 B 1 Z X N 0 Y X M g Z G U g Z m 9 y b X V s Y X J p b y A x L 0 F 1 d G 9 S Z W 1 v d m V k Q 2 9 s d W 1 u c z E u e 0 Z l Y 2 h h I G 5 h Y 2 l t a W V u d G 8 s M X 0 m c X V v d D s s J n F 1 b 3 Q 7 U 2 V j d G l v b j E v U m V z c H V l c 3 R h c y B k Z S B m b 3 J t d W x h c m l v I D E v Q X V 0 b 1 J l b W 9 2 Z W R D b 2 x 1 b W 5 z M S 5 7 T 3 B p b m n D s 2 4 g Z 2 V u Z X J h b C w y f S Z x d W 9 0 O y w m c X V v d D t T Z W N 0 a W 9 u M S 9 S Z X N w d W V z d G F z I G R l I G Z v c m 1 1 b G F y a W 8 g M S 9 B d X R v U m V t b 3 Z l Z E N v b H V t b n M x L n t Q d W 5 0 d W F j a c O z b i B n Z W 5 l c m F s L D N 9 J n F 1 b 3 Q 7 L C Z x d W 9 0 O 1 N l Y 3 R p b 2 4 x L 1 J l c 3 B 1 Z X N 0 Y X M g Z G U g Z m 9 y b X V s Y X J p b y A x L 0 F 1 d G 9 S Z W 1 v d m V k Q 2 9 s d W 1 u c z E u e 1 B 1 b n R 1 Y W N p w 7 N u I H N v Y n J l I G x h I G 9 w Y 2 n D s 2 4 g X C Z x d W 9 0 O 2 V s Z W d p c l w m c X V v d D s s N H 0 m c X V v d D s s J n F 1 b 3 Q 7 U 2 V j d G l v b j E v U m V z c H V l c 3 R h c y B k Z S B m b 3 J t d W x h c m l v I D E v Q X V 0 b 1 J l b W 9 2 Z W R D b 2 x 1 b W 5 z M S 5 7 U H V u d H V h Y 2 n D s 2 4 g c 2 9 i c m U g b G E g b 3 B j a c O z b i B c J n F 1 b 3 Q 7 c m V j b 2 1 l b m R h c l w m c X V v d D s s N X 0 m c X V v d D s s J n F 1 b 3 Q 7 U 2 V j d G l v b j E v U m V z c H V l c 3 R h c y B k Z S B m b 3 J t d W x h c m l v I D E v Q X V 0 b 1 J l b W 9 2 Z W R D b 2 x 1 b W 5 z M S 5 7 R X J y b 3 J l c y B k Z X R l Y 3 R h Z G 9 z L D Z 9 J n F 1 b 3 Q 7 L C Z x d W 9 0 O 1 N l Y 3 R p b 2 4 x L 1 J l c 3 B 1 Z X N 0 Y X M g Z G U g Z m 9 y b X V s Y X J p b y A x L 0 F 1 d G 9 S Z W 1 v d m V k Q 2 9 s d W 1 u c z E u e 1 N 1 Z 2 V y Z W 5 j a W F z I G R l I G 1 l a m 9 y Y S w 3 f S Z x d W 9 0 O y w m c X V v d D t T Z W N 0 a W 9 u M S 9 S Z X N w d W V z d G F z I G R l I G Z v c m 1 1 b G F y a W 8 g M S 9 B d X R v U m V t b 3 Z l Z E N v b H V t b n M x L n t J b n R l b G l n Z W 5 j a W E g R W 1 v Y 2 l v b m F s L D h 9 J n F 1 b 3 Q 7 L C Z x d W 9 0 O 1 N l Y 3 R p b 2 4 x L 1 J l c 3 B 1 Z X N 0 Y X M g Z G U g Z m 9 y b X V s Y X J p b y A x L 0 F 1 d G 9 S Z W 1 v d m V k Q 2 9 s d W 1 u c z E u e 0 f D q W 5 l c m 8 s O X 0 m c X V v d D t d L C Z x d W 9 0 O 1 J l b G F 0 a W 9 u c 2 h p c E l u Z m 8 m c X V v d D s 6 W 1 1 9 I i A v P j x F b n R y e S B U e X B l P S J G a W x s V G F y Z 2 V 0 T m F t Z U N 1 c 3 R v b W l 6 Z W Q i I F Z h b H V l P S J s M S I g L z 4 8 L 1 N 0 Y W J s Z U V u d H J p Z X M + P C 9 J d G V t P j x J d G V t P j x J d G V t T G 9 j Y X R p b 2 4 + P E l 0 Z W 1 U e X B l P k Z v c m 1 1 b G E 8 L 0 l 0 Z W 1 U e X B l P j x J d G V t U G F 0 a D 5 T Z W N 0 a W 9 u M S 9 S Z X N w d W V z d G F z J T I w Z G U l M j B m b 3 J t d W x h c m l v J T I w M S 9 P c m l n Z W 4 8 L 0 l 0 Z W 1 Q Y X R o P j w v S X R l b U x v Y 2 F 0 a W 9 u P j x T d G F i b G V F b n R y a W V z I C 8 + P C 9 J d G V t P j x J d G V t P j x J d G V t T G 9 j Y X R p b 2 4 + P E l 0 Z W 1 U e X B l P k Z v c m 1 1 b G E 8 L 0 l 0 Z W 1 U e X B l P j x J d G V t U G F 0 a D 5 T Z W N 0 a W 9 u M S 9 S Z X N w d W V z d G F z J T I w Z G U l M j B m b 3 J t d W x h c m l v J T I w M S 9 S Z X N w d W V z d G F z J T I w Z G U l M j B m b 3 J t d W x h c m l v J T I w M V 9 T a G V l d D w v S X R l b V B h d G g + P C 9 J d G V t T G 9 j Y X R p b 2 4 + P F N 0 Y W J s Z U V u d H J p Z X M g L z 4 8 L 0 l 0 Z W 0 + P E l 0 Z W 0 + P E l 0 Z W 1 M b 2 N h d G l v b j 4 8 S X R l b V R 5 c G U + R m 9 y b X V s Y T w v S X R l b V R 5 c G U + P E l 0 Z W 1 Q Y X R o P l N l Y 3 R p b 2 4 x L 1 J l c 3 B 1 Z X N 0 Y X M l M j B k Z S U y M G Z v c m 1 1 b G F y a W 8 l M j A x L 0 V u Y 2 F i Z X p h Z G 9 z J T I w c H J v b W 9 2 a W R v c z w v S X R l b V B h d G g + P C 9 J d G V t T G 9 j Y X R p b 2 4 + P F N 0 Y W J s Z U V u d H J p Z X M g L z 4 8 L 0 l 0 Z W 0 + P E l 0 Z W 0 + P E l 0 Z W 1 M b 2 N h d G l v b j 4 8 S X R l b V R 5 c G U + R m 9 y b X V s Y T w v S X R l b V R 5 c G U + P E l 0 Z W 1 Q Y X R o P l N l Y 3 R p b 2 4 x L 1 J l c 3 B 1 Z X N 0 Y X M l M j B k Z S U y M G Z v c m 1 1 b G F y a W 8 l M j A x L 1 R p c G 8 l M j B j Y W 1 i a W F k b z w v S X R l b V B h d G g + P C 9 J d G V t T G 9 j Y X R p b 2 4 + P F N 0 Y W J s Z U V u d H J p Z X M g L z 4 8 L 0 l 0 Z W 0 + P E l 0 Z W 0 + P E l 0 Z W 1 M b 2 N h d G l v b j 4 8 S X R l b V R 5 c G U + R m 9 y b X V s Y T w v S X R l b V R 5 c G U + P E l 0 Z W 1 Q Y X R o P l N l Y 3 R p b 2 4 x L 0 V t b 2 N p b 2 5 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U Y X J n Z X Q i I F Z h b H V l P S J z R W 1 v Y 2 l v b m V z S W 5 p Y 2 l h b G V z I i A v P j x F b n R y e S B U e X B l P S J G a W x s Z W R D b 2 1 w b G V 0 Z V J l c 3 V s d F R v V 2 9 y a 3 N o Z W V 0 I i B W Y W x 1 Z T 0 i b D E i I C 8 + P E V u d H J 5 I F R 5 c G U 9 I k Z p b G x M Y X N 0 V X B k Y X R l Z C I g V m F s d W U 9 I m Q y M D I x L T A 2 L T I y V D A 5 O j M 0 O j E z L j E 1 N D E y N T B a I i A v P j x F b n R y e S B U e X B l P S J G a W x s R X J y b 3 J D b 3 V u d C I g V m F s d W U 9 I m w w I i A v P j x F b n R y e S B U e X B l P S J G a W x s R X J y b 3 J D b 2 R l I i B W Y W x 1 Z T 0 i c 1 V u a 2 5 v d 2 4 i I C 8 + P E V u d H J 5 I F R 5 c G U 9 I k Z p b G x D b 3 V u d C I g V m F s d W U 9 I m w x M T k 5 I i A v P j x F b n R y e S B U e X B l P S J G a W x s V G F y Z 2 V 0 T m F t Z U N 1 c 3 R v b W l 6 Z W Q i I F Z h b H V l P S J s M S I g L z 4 8 R W 5 0 c n k g V H l w Z T 0 i U X V l c n l J R C I g V m F s d W U 9 I n M 4 M G I 0 M D l i Y y 1 l Z D c 2 L T Q z O W I t O G Z l N C 1 j O T g 1 Y z B j O G E x Y W M i I C 8 + P E V u d H J 5 I F R 5 c G U 9 I k Z p b G x D b 2 x 1 b W 5 U e X B l c y I g V m F s d W U 9 I n N C Z 2 t H Q m d Z R 0 J n W U d C Z 1 l H Q m d Z R 0 J n W U d C Z 1 l H Q m d Z R 0 J n W U d C Z 1 l H Q m d Z R 0 J n P T 0 i I C 8 + P E V u d H J 5 I F R 5 c G U 9 I k Z p b G x D b 2 x 1 b W 5 O Y W 1 l c y I g V m F s d W U 9 I n N b J n F 1 b 3 Q 7 V X N 1 Y X J p b y Z x d W 9 0 O y w m c X V v d D t G Z W N o Y S Z x d W 9 0 O y w m c X V v d D t D Y X R l Z 2 9 y a W F F b W 9 j a W 9 u Y W w m c X V v d D s s J n F 1 b 3 Q 7 d G V u c 2 l v b i Z x d W 9 0 O y w m c X V v d D t h Y n V y c m l t a W V u d G 8 m c X V v d D s s J n F 1 b 3 Q 7 Y W x l Z 3 J p Y S Z x d W 9 0 O y w m c X V v d D t k Z X N l b y Z x d W 9 0 O y w m c X V v d D t o d W 1 p b G x h Y 2 l v b i Z x d W 9 0 O y w m c X V v d D t D b 2 5 2 Z X J z Y W N p b 2 4 m c X V v d D s s J n F 1 b 3 Q 7 b W F s Z X N 0 Y X I m c X V v d D s s J n F 1 b 3 Q 7 d H J p c 3 R l e m E m c X V v d D s s J n F 1 b 3 Q 7 Y 2 V y d G V 6 Y S Z x d W 9 0 O y w m c X V v d D t m b 3 J 0 Y W x l e m E m c X V v d D s s J n F 1 b 3 Q 7 Y X B h d G l h J n F 1 b 3 Q 7 L C Z x d W 9 0 O 2 V u d H V z a W F z b W 8 m c X V v d D s s J n F 1 b 3 Q 7 Y 2 F s b W E m c X V v d D s s J n F 1 b 3 Q 7 Z H V k Y S Z x d W 9 0 O y w m c X V v d D t w b G F j Z X I m c X V v d D s s J n F 1 b 3 Q 7 Y W 1 v c i Z x d W 9 0 O y w m c X V v d D t 2 Y W x l b n R p Y S Z x d W 9 0 O y w m c X V v d D t k a X Z l c n N p b 2 4 m c X V v d D s s J n F 1 b 3 Q 7 Z G 9 s b 3 I m c X V v d D s s J n F 1 b 3 Q 7 Z n J 1 c 3 R y Y W N p b 2 4 m c X V v d D s s J n F 1 b 3 Q 7 Y W d v d G F t a W V u d G 8 m c X V v d D s s J n F 1 b 3 Q 7 Y W d y Y W R v J n F 1 b 3 Q 7 L C Z x d W 9 0 O 2 R l c G V u Z G V u Y 2 l h R W 1 v Y 2 l v b m F s J n F 1 b 3 Q 7 L C Z x d W 9 0 O 2 N v b X B h c 2 l v b i Z x d W 9 0 O y w m c X V v d D t z Y X R p c 2 Z h Y 2 N p b 2 4 m c X V v d D s s J n F 1 b 3 Q 7 Y X B l Z 2 8 m c X V v d D s s J n F 1 b 3 Q 7 b W l l Z G 8 m c X V v d D s s J n F 1 b 3 Q 7 Y X J y b 2 d h b m N p Y S Z x d W 9 0 O y w m c X V v d D t p c m E m c X V v d D s s J n F 1 b 3 Q 7 Z m 9 i a W E m c X V v d D s s J n F 1 b 3 Q 7 b 2 R p b y Z x d W 9 0 O 1 0 i I C 8 + P E V u d H J 5 I F R 5 c G U 9 I k F k Z G V k V G 9 E Y X R h T W 9 k Z W w i I F Z h b H V l P S J s M C I g L z 4 8 R W 5 0 c n k g V H l w Z T 0 i R m l s b F N 0 Y X R 1 c y I g V m F s d W U 9 I n N D b 2 1 w b G V 0 Z S I g L z 4 8 R W 5 0 c n k g V H l w Z T 0 i U m V s Y X R p b 2 5 z a G l w S W 5 m b 0 N v b n R h a W 5 l c i I g V m F s d W U 9 I n N 7 J n F 1 b 3 Q 7 Y 2 9 s d W 1 u Q 2 9 1 b n Q m c X V v d D s 6 M z Q s J n F 1 b 3 Q 7 a 2 V 5 Q 2 9 s d W 1 u T m F t Z X M m c X V v d D s 6 W 1 0 s J n F 1 b 3 Q 7 c X V l c n l S Z W x h d G l v b n N o a X B z J n F 1 b 3 Q 7 O l t d L C Z x d W 9 0 O 2 N v b H V t b k l k Z W 5 0 a X R p Z X M m c X V v d D s 6 W y Z x d W 9 0 O 1 N l Y 3 R p b 2 4 x L 0 V t b 2 N p b 2 5 l c y 9 B d X R v U m V t b 3 Z l Z E N v b H V t b n M x L n t V c 3 V h c m l v L D B 9 J n F 1 b 3 Q 7 L C Z x d W 9 0 O 1 N l Y 3 R p b 2 4 x L 0 V t b 2 N p b 2 5 l c y 9 B d X R v U m V t b 3 Z l Z E N v b H V t b n M x L n t G Z W N o Y S w x f S Z x d W 9 0 O y w m c X V v d D t T Z W N 0 a W 9 u M S 9 F b W 9 j a W 9 u Z X M v Q X V 0 b 1 J l b W 9 2 Z W R D b 2 x 1 b W 5 z M S 5 7 Q 2 F 0 Z W d v c m l h R W 1 v Y 2 l v b m F s L D J 9 J n F 1 b 3 Q 7 L C Z x d W 9 0 O 1 N l Y 3 R p b 2 4 x L 0 V t b 2 N p b 2 5 l c y 9 B d X R v U m V t b 3 Z l Z E N v b H V t b n M x L n t 0 Z W 5 z a W 9 u L D N 9 J n F 1 b 3 Q 7 L C Z x d W 9 0 O 1 N l Y 3 R p b 2 4 x L 0 V t b 2 N p b 2 5 l c y 9 B d X R v U m V t b 3 Z l Z E N v b H V t b n M x L n t h Y n V y c m l t a W V u d G 8 s N H 0 m c X V v d D s s J n F 1 b 3 Q 7 U 2 V j d G l v b j E v R W 1 v Y 2 l v b m V z L 0 F 1 d G 9 S Z W 1 v d m V k Q 2 9 s d W 1 u c z E u e 2 F s Z W d y a W E s N X 0 m c X V v d D s s J n F 1 b 3 Q 7 U 2 V j d G l v b j E v R W 1 v Y 2 l v b m V z L 0 F 1 d G 9 S Z W 1 v d m V k Q 2 9 s d W 1 u c z E u e 2 R l c 2 V v L D Z 9 J n F 1 b 3 Q 7 L C Z x d W 9 0 O 1 N l Y 3 R p b 2 4 x L 0 V t b 2 N p b 2 5 l c y 9 B d X R v U m V t b 3 Z l Z E N v b H V t b n M x L n t o d W 1 p b G x h Y 2 l v b i w 3 f S Z x d W 9 0 O y w m c X V v d D t T Z W N 0 a W 9 u M S 9 F b W 9 j a W 9 u Z X M v Q X V 0 b 1 J l b W 9 2 Z W R D b 2 x 1 b W 5 z M S 5 7 Q 2 9 u d m V y c 2 F j a W 9 u L D h 9 J n F 1 b 3 Q 7 L C Z x d W 9 0 O 1 N l Y 3 R p b 2 4 x L 0 V t b 2 N p b 2 5 l c y 9 B d X R v U m V t b 3 Z l Z E N v b H V t b n M x L n t t Y W x l c 3 R h c i w 5 f S Z x d W 9 0 O y w m c X V v d D t T Z W N 0 a W 9 u M S 9 F b W 9 j a W 9 u Z X M v Q X V 0 b 1 J l b W 9 2 Z W R D b 2 x 1 b W 5 z M S 5 7 d H J p c 3 R l e m E s M T B 9 J n F 1 b 3 Q 7 L C Z x d W 9 0 O 1 N l Y 3 R p b 2 4 x L 0 V t b 2 N p b 2 5 l c y 9 B d X R v U m V t b 3 Z l Z E N v b H V t b n M x L n t j Z X J 0 Z X p h L D E x f S Z x d W 9 0 O y w m c X V v d D t T Z W N 0 a W 9 u M S 9 F b W 9 j a W 9 u Z X M v Q X V 0 b 1 J l b W 9 2 Z W R D b 2 x 1 b W 5 z M S 5 7 Z m 9 y d G F s Z X p h L D E y f S Z x d W 9 0 O y w m c X V v d D t T Z W N 0 a W 9 u M S 9 F b W 9 j a W 9 u Z X M v Q X V 0 b 1 J l b W 9 2 Z W R D b 2 x 1 b W 5 z M S 5 7 Y X B h d G l h L D E z f S Z x d W 9 0 O y w m c X V v d D t T Z W N 0 a W 9 u M S 9 F b W 9 j a W 9 u Z X M v Q X V 0 b 1 J l b W 9 2 Z W R D b 2 x 1 b W 5 z M S 5 7 Z W 5 0 d X N p Y X N t b y w x N H 0 m c X V v d D s s J n F 1 b 3 Q 7 U 2 V j d G l v b j E v R W 1 v Y 2 l v b m V z L 0 F 1 d G 9 S Z W 1 v d m V k Q 2 9 s d W 1 u c z E u e 2 N h b G 1 h L D E 1 f S Z x d W 9 0 O y w m c X V v d D t T Z W N 0 a W 9 u M S 9 F b W 9 j a W 9 u Z X M v Q X V 0 b 1 J l b W 9 2 Z W R D b 2 x 1 b W 5 z M S 5 7 Z H V k Y S w x N n 0 m c X V v d D s s J n F 1 b 3 Q 7 U 2 V j d G l v b j E v R W 1 v Y 2 l v b m V z L 0 F 1 d G 9 S Z W 1 v d m V k Q 2 9 s d W 1 u c z E u e 3 B s Y W N l c i w x N 3 0 m c X V v d D s s J n F 1 b 3 Q 7 U 2 V j d G l v b j E v R W 1 v Y 2 l v b m V z L 0 F 1 d G 9 S Z W 1 v d m V k Q 2 9 s d W 1 u c z E u e 2 F t b 3 I s M T h 9 J n F 1 b 3 Q 7 L C Z x d W 9 0 O 1 N l Y 3 R p b 2 4 x L 0 V t b 2 N p b 2 5 l c y 9 B d X R v U m V t b 3 Z l Z E N v b H V t b n M x L n t 2 Y W x l b n R p Y S w x O X 0 m c X V v d D s s J n F 1 b 3 Q 7 U 2 V j d G l v b j E v R W 1 v Y 2 l v b m V z L 0 F 1 d G 9 S Z W 1 v d m V k Q 2 9 s d W 1 u c z E u e 2 R p d m V y c 2 l v b i w y M H 0 m c X V v d D s s J n F 1 b 3 Q 7 U 2 V j d G l v b j E v R W 1 v Y 2 l v b m V z L 0 F 1 d G 9 S Z W 1 v d m V k Q 2 9 s d W 1 u c z E u e 2 R v b G 9 y L D I x f S Z x d W 9 0 O y w m c X V v d D t T Z W N 0 a W 9 u M S 9 F b W 9 j a W 9 u Z X M v Q X V 0 b 1 J l b W 9 2 Z W R D b 2 x 1 b W 5 z M S 5 7 Z n J 1 c 3 R y Y W N p b 2 4 s M j J 9 J n F 1 b 3 Q 7 L C Z x d W 9 0 O 1 N l Y 3 R p b 2 4 x L 0 V t b 2 N p b 2 5 l c y 9 B d X R v U m V t b 3 Z l Z E N v b H V t b n M x L n t h Z 2 9 0 Y W 1 p Z W 5 0 b y w y M 3 0 m c X V v d D s s J n F 1 b 3 Q 7 U 2 V j d G l v b j E v R W 1 v Y 2 l v b m V z L 0 F 1 d G 9 S Z W 1 v d m V k Q 2 9 s d W 1 u c z E u e 2 F n c m F k b y w y N H 0 m c X V v d D s s J n F 1 b 3 Q 7 U 2 V j d G l v b j E v R W 1 v Y 2 l v b m V z L 0 F 1 d G 9 S Z W 1 v d m V k Q 2 9 s d W 1 u c z E u e 2 R l c G V u Z G V u Y 2 l h R W 1 v Y 2 l v b m F s L D I 1 f S Z x d W 9 0 O y w m c X V v d D t T Z W N 0 a W 9 u M S 9 F b W 9 j a W 9 u Z X M v Q X V 0 b 1 J l b W 9 2 Z W R D b 2 x 1 b W 5 z M S 5 7 Y 2 9 t c G F z a W 9 u L D I 2 f S Z x d W 9 0 O y w m c X V v d D t T Z W N 0 a W 9 u M S 9 F b W 9 j a W 9 u Z X M v Q X V 0 b 1 J l b W 9 2 Z W R D b 2 x 1 b W 5 z M S 5 7 c 2 F 0 a X N m Y W N j a W 9 u L D I 3 f S Z x d W 9 0 O y w m c X V v d D t T Z W N 0 a W 9 u M S 9 F b W 9 j a W 9 u Z X M v Q X V 0 b 1 J l b W 9 2 Z W R D b 2 x 1 b W 5 z M S 5 7 Y X B l Z 2 8 s M j h 9 J n F 1 b 3 Q 7 L C Z x d W 9 0 O 1 N l Y 3 R p b 2 4 x L 0 V t b 2 N p b 2 5 l c y 9 B d X R v U m V t b 3 Z l Z E N v b H V t b n M x L n t t a W V k b y w y O X 0 m c X V v d D s s J n F 1 b 3 Q 7 U 2 V j d G l v b j E v R W 1 v Y 2 l v b m V z L 0 F 1 d G 9 S Z W 1 v d m V k Q 2 9 s d W 1 u c z E u e 2 F y c m 9 n Y W 5 j a W E s M z B 9 J n F 1 b 3 Q 7 L C Z x d W 9 0 O 1 N l Y 3 R p b 2 4 x L 0 V t b 2 N p b 2 5 l c y 9 B d X R v U m V t b 3 Z l Z E N v b H V t b n M x L n t p c m E s M z F 9 J n F 1 b 3 Q 7 L C Z x d W 9 0 O 1 N l Y 3 R p b 2 4 x L 0 V t b 2 N p b 2 5 l c y 9 B d X R v U m V t b 3 Z l Z E N v b H V t b n M x L n t m b 2 J p Y S w z M n 0 m c X V v d D s s J n F 1 b 3 Q 7 U 2 V j d G l v b j E v R W 1 v Y 2 l v b m V z L 0 F 1 d G 9 S Z W 1 v d m V k Q 2 9 s d W 1 u c z E u e 2 9 k a W 8 s M z N 9 J n F 1 b 3 Q 7 X S w m c X V v d D t D b 2 x 1 b W 5 D b 3 V u d C Z x d W 9 0 O z o z N C w m c X V v d D t L Z X l D b 2 x 1 b W 5 O Y W 1 l c y Z x d W 9 0 O z p b X S w m c X V v d D t D b 2 x 1 b W 5 J Z G V u d G l 0 a W V z J n F 1 b 3 Q 7 O l s m c X V v d D t T Z W N 0 a W 9 u M S 9 F b W 9 j a W 9 u Z X M v Q X V 0 b 1 J l b W 9 2 Z W R D b 2 x 1 b W 5 z M S 5 7 V X N 1 Y X J p b y w w f S Z x d W 9 0 O y w m c X V v d D t T Z W N 0 a W 9 u M S 9 F b W 9 j a W 9 u Z X M v Q X V 0 b 1 J l b W 9 2 Z W R D b 2 x 1 b W 5 z M S 5 7 R m V j a G E s M X 0 m c X V v d D s s J n F 1 b 3 Q 7 U 2 V j d G l v b j E v R W 1 v Y 2 l v b m V z L 0 F 1 d G 9 S Z W 1 v d m V k Q 2 9 s d W 1 u c z E u e 0 N h d G V n b 3 J p Y U V t b 2 N p b 2 5 h b C w y f S Z x d W 9 0 O y w m c X V v d D t T Z W N 0 a W 9 u M S 9 F b W 9 j a W 9 u Z X M v Q X V 0 b 1 J l b W 9 2 Z W R D b 2 x 1 b W 5 z M S 5 7 d G V u c 2 l v b i w z f S Z x d W 9 0 O y w m c X V v d D t T Z W N 0 a W 9 u M S 9 F b W 9 j a W 9 u Z X M v Q X V 0 b 1 J l b W 9 2 Z W R D b 2 x 1 b W 5 z M S 5 7 Y W J 1 c n J p b W l l b n R v L D R 9 J n F 1 b 3 Q 7 L C Z x d W 9 0 O 1 N l Y 3 R p b 2 4 x L 0 V t b 2 N p b 2 5 l c y 9 B d X R v U m V t b 3 Z l Z E N v b H V t b n M x L n t h b G V n c m l h L D V 9 J n F 1 b 3 Q 7 L C Z x d W 9 0 O 1 N l Y 3 R p b 2 4 x L 0 V t b 2 N p b 2 5 l c y 9 B d X R v U m V t b 3 Z l Z E N v b H V t b n M x L n t k Z X N l b y w 2 f S Z x d W 9 0 O y w m c X V v d D t T Z W N 0 a W 9 u M S 9 F b W 9 j a W 9 u Z X M v Q X V 0 b 1 J l b W 9 2 Z W R D b 2 x 1 b W 5 z M S 5 7 a H V t a W x s Y W N p b 2 4 s N 3 0 m c X V v d D s s J n F 1 b 3 Q 7 U 2 V j d G l v b j E v R W 1 v Y 2 l v b m V z L 0 F 1 d G 9 S Z W 1 v d m V k Q 2 9 s d W 1 u c z E u e 0 N v b n Z l c n N h Y 2 l v b i w 4 f S Z x d W 9 0 O y w m c X V v d D t T Z W N 0 a W 9 u M S 9 F b W 9 j a W 9 u Z X M v Q X V 0 b 1 J l b W 9 2 Z W R D b 2 x 1 b W 5 z M S 5 7 b W F s Z X N 0 Y X I s O X 0 m c X V v d D s s J n F 1 b 3 Q 7 U 2 V j d G l v b j E v R W 1 v Y 2 l v b m V z L 0 F 1 d G 9 S Z W 1 v d m V k Q 2 9 s d W 1 u c z E u e 3 R y a X N 0 Z X p h L D E w f S Z x d W 9 0 O y w m c X V v d D t T Z W N 0 a W 9 u M S 9 F b W 9 j a W 9 u Z X M v Q X V 0 b 1 J l b W 9 2 Z W R D b 2 x 1 b W 5 z M S 5 7 Y 2 V y d G V 6 Y S w x M X 0 m c X V v d D s s J n F 1 b 3 Q 7 U 2 V j d G l v b j E v R W 1 v Y 2 l v b m V z L 0 F 1 d G 9 S Z W 1 v d m V k Q 2 9 s d W 1 u c z E u e 2 Z v c n R h b G V 6 Y S w x M n 0 m c X V v d D s s J n F 1 b 3 Q 7 U 2 V j d G l v b j E v R W 1 v Y 2 l v b m V z L 0 F 1 d G 9 S Z W 1 v d m V k Q 2 9 s d W 1 u c z E u e 2 F w Y X R p Y S w x M 3 0 m c X V v d D s s J n F 1 b 3 Q 7 U 2 V j d G l v b j E v R W 1 v Y 2 l v b m V z L 0 F 1 d G 9 S Z W 1 v d m V k Q 2 9 s d W 1 u c z E u e 2 V u d H V z a W F z b W 8 s M T R 9 J n F 1 b 3 Q 7 L C Z x d W 9 0 O 1 N l Y 3 R p b 2 4 x L 0 V t b 2 N p b 2 5 l c y 9 B d X R v U m V t b 3 Z l Z E N v b H V t b n M x L n t j Y W x t Y S w x N X 0 m c X V v d D s s J n F 1 b 3 Q 7 U 2 V j d G l v b j E v R W 1 v Y 2 l v b m V z L 0 F 1 d G 9 S Z W 1 v d m V k Q 2 9 s d W 1 u c z E u e 2 R 1 Z G E s M T Z 9 J n F 1 b 3 Q 7 L C Z x d W 9 0 O 1 N l Y 3 R p b 2 4 x L 0 V t b 2 N p b 2 5 l c y 9 B d X R v U m V t b 3 Z l Z E N v b H V t b n M x L n t w b G F j Z X I s M T d 9 J n F 1 b 3 Q 7 L C Z x d W 9 0 O 1 N l Y 3 R p b 2 4 x L 0 V t b 2 N p b 2 5 l c y 9 B d X R v U m V t b 3 Z l Z E N v b H V t b n M x L n t h b W 9 y L D E 4 f S Z x d W 9 0 O y w m c X V v d D t T Z W N 0 a W 9 u M S 9 F b W 9 j a W 9 u Z X M v Q X V 0 b 1 J l b W 9 2 Z W R D b 2 x 1 b W 5 z M S 5 7 d m F s Z W 5 0 a W E s M T l 9 J n F 1 b 3 Q 7 L C Z x d W 9 0 O 1 N l Y 3 R p b 2 4 x L 0 V t b 2 N p b 2 5 l c y 9 B d X R v U m V t b 3 Z l Z E N v b H V t b n M x L n t k a X Z l c n N p b 2 4 s M j B 9 J n F 1 b 3 Q 7 L C Z x d W 9 0 O 1 N l Y 3 R p b 2 4 x L 0 V t b 2 N p b 2 5 l c y 9 B d X R v U m V t b 3 Z l Z E N v b H V t b n M x L n t k b 2 x v c i w y M X 0 m c X V v d D s s J n F 1 b 3 Q 7 U 2 V j d G l v b j E v R W 1 v Y 2 l v b m V z L 0 F 1 d G 9 S Z W 1 v d m V k Q 2 9 s d W 1 u c z E u e 2 Z y d X N 0 c m F j a W 9 u L D I y f S Z x d W 9 0 O y w m c X V v d D t T Z W N 0 a W 9 u M S 9 F b W 9 j a W 9 u Z X M v Q X V 0 b 1 J l b W 9 2 Z W R D b 2 x 1 b W 5 z M S 5 7 Y W d v d G F t a W V u d G 8 s M j N 9 J n F 1 b 3 Q 7 L C Z x d W 9 0 O 1 N l Y 3 R p b 2 4 x L 0 V t b 2 N p b 2 5 l c y 9 B d X R v U m V t b 3 Z l Z E N v b H V t b n M x L n t h Z 3 J h Z G 8 s M j R 9 J n F 1 b 3 Q 7 L C Z x d W 9 0 O 1 N l Y 3 R p b 2 4 x L 0 V t b 2 N p b 2 5 l c y 9 B d X R v U m V t b 3 Z l Z E N v b H V t b n M x L n t k Z X B l b m R l b m N p Y U V t b 2 N p b 2 5 h b C w y N X 0 m c X V v d D s s J n F 1 b 3 Q 7 U 2 V j d G l v b j E v R W 1 v Y 2 l v b m V z L 0 F 1 d G 9 S Z W 1 v d m V k Q 2 9 s d W 1 u c z E u e 2 N v b X B h c 2 l v b i w y N n 0 m c X V v d D s s J n F 1 b 3 Q 7 U 2 V j d G l v b j E v R W 1 v Y 2 l v b m V z L 0 F 1 d G 9 S Z W 1 v d m V k Q 2 9 s d W 1 u c z E u e 3 N h d G l z Z m F j Y 2 l v b i w y N 3 0 m c X V v d D s s J n F 1 b 3 Q 7 U 2 V j d G l v b j E v R W 1 v Y 2 l v b m V z L 0 F 1 d G 9 S Z W 1 v d m V k Q 2 9 s d W 1 u c z E u e 2 F w Z W d v L D I 4 f S Z x d W 9 0 O y w m c X V v d D t T Z W N 0 a W 9 u M S 9 F b W 9 j a W 9 u Z X M v Q X V 0 b 1 J l b W 9 2 Z W R D b 2 x 1 b W 5 z M S 5 7 b W l l Z G 8 s M j l 9 J n F 1 b 3 Q 7 L C Z x d W 9 0 O 1 N l Y 3 R p b 2 4 x L 0 V t b 2 N p b 2 5 l c y 9 B d X R v U m V t b 3 Z l Z E N v b H V t b n M x L n t h c n J v Z 2 F u Y 2 l h L D M w f S Z x d W 9 0 O y w m c X V v d D t T Z W N 0 a W 9 u M S 9 F b W 9 j a W 9 u Z X M v Q X V 0 b 1 J l b W 9 2 Z W R D b 2 x 1 b W 5 z M S 5 7 a X J h L D M x f S Z x d W 9 0 O y w m c X V v d D t T Z W N 0 a W 9 u M S 9 F b W 9 j a W 9 u Z X M v Q X V 0 b 1 J l b W 9 2 Z W R D b 2 x 1 b W 5 z M S 5 7 Z m 9 i a W E s M z J 9 J n F 1 b 3 Q 7 L C Z x d W 9 0 O 1 N l Y 3 R p b 2 4 x L 0 V t b 2 N p b 2 5 l c y 9 B d X R v U m V t b 3 Z l Z E N v b H V t b n M x L n t v Z G l v L D M z f S Z x d W 9 0 O 1 0 s J n F 1 b 3 Q 7 U m V s Y X R p b 2 5 z a G l w S W 5 m b y Z x d W 9 0 O z p b X X 0 i I C 8 + P C 9 T d G F i b G V F b n R y a W V z P j w v S X R l b T 4 8 S X R l b T 4 8 S X R l b U x v Y 2 F 0 a W 9 u P j x J d G V t V H l w Z T 5 G b 3 J t d W x h P C 9 J d G V t V H l w Z T 4 8 S X R l b V B h d G g + U 2 V j d G l v b j E v R W 1 v Y 2 l v b m V z L 0 9 y a W d l b j w v S X R l b V B h d G g + P C 9 J d G V t T G 9 j Y X R p b 2 4 + P F N 0 Y W J s Z U V u d H J p Z X M g L z 4 8 L 0 l 0 Z W 0 + P E l 0 Z W 0 + P E l 0 Z W 1 M b 2 N h d G l v b j 4 8 S X R l b V R 5 c G U + R m 9 y b X V s Y T w v S X R l b V R 5 c G U + P E l 0 Z W 1 Q Y X R o P l N l Y 3 R p b 2 4 x L 0 V t b 2 N p b 2 5 l c y 9 U Y W J s Z T A 8 L 0 l 0 Z W 1 Q Y X R o P j w v S X R l b U x v Y 2 F 0 a W 9 u P j x T d G F i b G V F b n R y a W V z I C 8 + P C 9 J d G V t P j x J d G V t P j x J d G V t T G 9 j Y X R p b 2 4 + P E l 0 Z W 1 U e X B l P k Z v c m 1 1 b G E 8 L 0 l 0 Z W 1 U e X B l P j x J d G V t U G F 0 a D 5 T Z W N 0 a W 9 u M S 9 F b W 9 j a W 9 u Z X M v V G l w b y U y M G N h b W J p Y W R v P C 9 J d G V t U G F 0 a D 4 8 L 0 l 0 Z W 1 M b 2 N h d G l v b j 4 8 U 3 R h Y m x l R W 5 0 c m l l c y A v P j w v S X R l b T 4 8 S X R l b T 4 8 S X R l b U x v Y 2 F 0 a W 9 u P j x J d G V t V H l w Z T 5 G b 3 J t d W x h P C 9 J d G V t V H l w Z T 4 8 S X R l b V B h d G g + U 2 V j d G l v b j E v Q W 5 h b G l z a X M l M j B l b W 9 j a W 9 u 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Z p b G x T d G F 0 d X M i I F Z h b H V l P S J z Q 2 9 t c G x l d G U i I C 8 + P E V u d H J 5 I F R 5 c G U 9 I k Z p b G x D b 2 x 1 b W 5 O Y W 1 l c y I g V m F s d W U 9 I n N b J n F 1 b 3 Q 7 V X N 1 Y X J p b y Z x d W 9 0 O y w m c X V v d D t G Z W N o Y S Z x d W 9 0 O y w m c X V v d D t G c m F z Z V V z d W F y a W 8 u R W x l b W V u d D p U Z X h 0 J n F 1 b 3 Q 7 L C Z x d W 9 0 O 0 N h d G V n b 3 J p Y U V t b 2 N p b 2 5 h b C 5 F b G V t Z W 5 0 O l R l e H Q m c X V v d D t d I i A v P j x F b n R y e S B U e X B l P S J G a W x s Q 2 9 s d W 1 u V H l w Z X M i I F Z h b H V l P S J z Q m d r Q U F B P T 0 i I C 8 + P E V u d H J 5 I F R 5 c G U 9 I k Z p b G x M Y X N 0 V X B k Y X R l Z C I g V m F s d W U 9 I m Q y M D I x L T A 2 L T I y V D A 5 O j M 2 O j A 5 L j Q 5 O D A 2 M D V a I i A v P j x F b n R y e S B U e X B l P S J G a W x s R X J y b 3 J D b 3 V u d C I g V m F s d W U 9 I m w w I i A v P j x F b n R y e S B U e X B l P S J G a W x s R X J y b 3 J D b 2 R l I i B W Y W x 1 Z T 0 i c 1 V u a 2 5 v d 2 4 i I C 8 + P E V u d H J 5 I F R 5 c G U 9 I k Z p b G x D b 3 V u d C I g V m F s d W U 9 I m w 1 O D E 5 I i A v P j x F b n R y e S B U e X B l P S J G a W x s V G F y Z 2 V 0 T m F t Z U N 1 c 3 R v b W l 6 Z W Q i I F Z h b H V l P S J s M S I g L z 4 8 R W 5 0 c n k g V H l w Z T 0 i U X V l c n l J R C I g V m F s d W U 9 I n N l N D d k N G Q 3 Y S 1 h N m F j L T R l N G Y t O D d i O C 0 x Y z N m N j B j Y m I 4 N j Y i I C 8 + P E V u d H J 5 I F R 5 c G U 9 I k F k Z G V k V G 9 E Y X R h T W 9 k Z W w i I F Z h b H V l P S J s M C I g L z 4 8 R W 5 0 c n k g V H l w Z T 0 i R m l s b F R h c m d l d C I g V m F s d W U 9 I n N G c m F z Z X N F b W 9 j a W 9 u Z X M i I C 8 + P E V u d H J 5 I F R 5 c G U 9 I l J l b G F 0 a W 9 u c 2 h p c E l u Z m 9 D b 2 5 0 Y W l u Z X I i I F Z h b H V l P S J z e y Z x d W 9 0 O 2 N v b H V t b k N v d W 5 0 J n F 1 b 3 Q 7 O j Q s J n F 1 b 3 Q 7 a 2 V 5 Q 2 9 s d W 1 u T m F t Z X M m c X V v d D s 6 W 1 0 s J n F 1 b 3 Q 7 c X V l c n l S Z W x h d G l v b n N o a X B z J n F 1 b 3 Q 7 O l t d L C Z x d W 9 0 O 2 N v b H V t b k l k Z W 5 0 a X R p Z X M m c X V v d D s 6 W y Z x d W 9 0 O 1 N l Y 3 R p b 2 4 x L 0 F u Y W x p c 2 l z I G V t b 2 N p b 2 5 l c y 9 B d X R v U m V t b 3 Z l Z E N v b H V t b n M x L n t V c 3 V h c m l v L D B 9 J n F 1 b 3 Q 7 L C Z x d W 9 0 O 1 N l Y 3 R p b 2 4 x L 0 F u Y W x p c 2 l z I G V t b 2 N p b 2 5 l c y 9 B d X R v U m V t b 3 Z l Z E N v b H V t b n M x L n t G Z W N o Y S w x f S Z x d W 9 0 O y w m c X V v d D t T Z W N 0 a W 9 u M S 9 B b m F s a X N p c y B l b W 9 j a W 9 u Z X M v Q X V 0 b 1 J l b W 9 2 Z W R D b 2 x 1 b W 5 z M S 5 7 R n J h c 2 V V c 3 V h c m l v L k V s Z W 1 l b n Q 6 V G V 4 d C w y f S Z x d W 9 0 O y w m c X V v d D t T Z W N 0 a W 9 u M S 9 B b m F s a X N p c y B l b W 9 j a W 9 u Z X M v Q X V 0 b 1 J l b W 9 2 Z W R D b 2 x 1 b W 5 z M S 5 7 Q 2 F 0 Z W d v c m l h R W 1 v Y 2 l v b m F s L k V s Z W 1 l b n Q 6 V G V 4 d C w z f S Z x d W 9 0 O 1 0 s J n F 1 b 3 Q 7 Q 2 9 s d W 1 u Q 2 9 1 b n Q m c X V v d D s 6 N C w m c X V v d D t L Z X l D b 2 x 1 b W 5 O Y W 1 l c y Z x d W 9 0 O z p b X S w m c X V v d D t D b 2 x 1 b W 5 J Z G V u d G l 0 a W V z J n F 1 b 3 Q 7 O l s m c X V v d D t T Z W N 0 a W 9 u M S 9 B b m F s a X N p c y B l b W 9 j a W 9 u Z X M v Q X V 0 b 1 J l b W 9 2 Z W R D b 2 x 1 b W 5 z M S 5 7 V X N 1 Y X J p b y w w f S Z x d W 9 0 O y w m c X V v d D t T Z W N 0 a W 9 u M S 9 B b m F s a X N p c y B l b W 9 j a W 9 u Z X M v Q X V 0 b 1 J l b W 9 2 Z W R D b 2 x 1 b W 5 z M S 5 7 R m V j a G E s M X 0 m c X V v d D s s J n F 1 b 3 Q 7 U 2 V j d G l v b j E v Q W 5 h b G l z a X M g Z W 1 v Y 2 l v b m V z L 0 F 1 d G 9 S Z W 1 v d m V k Q 2 9 s d W 1 u c z E u e 0 Z y Y X N l V X N 1 Y X J p b y 5 F b G V t Z W 5 0 O l R l e H Q s M n 0 m c X V v d D s s J n F 1 b 3 Q 7 U 2 V j d G l v b j E v Q W 5 h b G l z a X M g Z W 1 v Y 2 l v b m V z L 0 F 1 d G 9 S Z W 1 v d m V k Q 2 9 s d W 1 u c z E u e 0 N h d G V n b 3 J p Y U V t b 2 N p b 2 5 h b C 5 F b G V t Z W 5 0 O l R l e H Q s M 3 0 m c X V v d D t d L C Z x d W 9 0 O 1 J l b G F 0 a W 9 u c 2 h p c E l u Z m 8 m c X V v d D s 6 W 1 1 9 I i A v P j w v U 3 R h Y m x l R W 5 0 c m l l c z 4 8 L 0 l 0 Z W 0 + P E l 0 Z W 0 + P E l 0 Z W 1 M b 2 N h d G l v b j 4 8 S X R l b V R 5 c G U + R m 9 y b X V s Y T w v S X R l b V R 5 c G U + P E l 0 Z W 1 Q Y X R o P l N l Y 3 R p b 2 4 x L 0 F u Y W x p c 2 l z J T I w Z W 1 v Y 2 l v b m V z L 0 9 y a W d l b j w v S X R l b V B h d G g + P C 9 J d G V t T G 9 j Y X R p b 2 4 + P F N 0 Y W J s Z U V u d H J p Z X M g L z 4 8 L 0 l 0 Z W 0 + P E l 0 Z W 0 + P E l 0 Z W 1 M b 2 N h d G l v b j 4 8 S X R l b V R 5 c G U + R m 9 y b X V s Y T w v S X R l b V R 5 c G U + P E l 0 Z W 1 Q Y X R o P l N l Y 3 R p b 2 4 x L 0 F u Y W x p c 2 l z J T I w Z W 1 v Y 2 l v b m V z L 1 R h Y m x l M D w v S X R l b V B h d G g + P C 9 J d G V t T G 9 j Y X R p b 2 4 + P F N 0 Y W J s Z U V u d H J p Z X M g L z 4 8 L 0 l 0 Z W 0 + P E l 0 Z W 0 + P E l 0 Z W 1 M b 2 N h d G l v b j 4 8 S X R l b V R 5 c G U + R m 9 y b X V s Y T w v S X R l b V R 5 c G U + P E l 0 Z W 1 Q Y X R o P l N l Y 3 R p b 2 4 x L 0 F u Y W x p c 2 l z J T I w Z W 1 v Y 2 l v b m V z L 1 R p c G 8 l M j B j Y W 1 i a W F k b z w v S X R l b V B h d G g + P C 9 J d G V t T G 9 j Y X R p b 2 4 + P F N 0 Y W J s Z U V u d H J p Z X M g L z 4 8 L 0 l 0 Z W 0 + P E l 0 Z W 0 + P E l 0 Z W 1 M b 2 N h d G l v b j 4 8 S X R l b V R 5 c G U + R m 9 y b X V s Y T w v S X R l b V R 5 c G U + P E l 0 Z W 1 Q Y X R o P l N l Y 3 R p b 2 4 x L 0 F u Y W x p c 2 l z J T I w Z W 1 v Y 2 l v b m V z L 1 N l J T I w Z X h w Y W 5 k a S V D M y V C M y U y M E Z y Y X N l V X N 1 Y X J p b z w v S X R l b V B h d G g + P C 9 J d G V t T G 9 j Y X R p b 2 4 + P F N 0 Y W J s Z U V u d H J p Z X M g L z 4 8 L 0 l 0 Z W 0 + P E l 0 Z W 0 + P E l 0 Z W 1 M b 2 N h d G l v b j 4 8 S X R l b V R 5 c G U + R m 9 y b X V s Y T w v S X R l b V R 5 c G U + P E l 0 Z W 1 Q Y X R o P l N l Y 3 R p b 2 4 x L 0 F u Y W x p c 2 l z J T I w Z W 1 v Y 2 l v b m V z L 1 N l J T I w Z X h w Y W 5 k a S V D M y V C M y U y M E N h d G V n b 3 J p Y U V t b 2 N p b 2 5 h b D w v S X R l b V B h d G g + P C 9 J d G V t T G 9 j Y X R p b 2 4 + P F N 0 Y W J s Z U V u d H J p Z X M g L z 4 8 L 0 l 0 Z W 0 + P E l 0 Z W 0 + P E l 0 Z W 1 M b 2 N h d G l v b j 4 8 S X R l b V R 5 c G U + R m 9 y b X V s Y T w v S X R l b V R 5 c G U + P E l 0 Z W 1 Q Y X R o P l N l Y 3 R p b 2 4 x L 0 N 1 Z W 5 0 b 3 N J b m R l e G F k b 3 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G a W x s V G F y Z 2 V 0 I i B W Y W x 1 Z T 0 i c 0 N 1 Z W 5 0 b 3 N J b m R l e G F k b 3 M i I C 8 + P E V u d H J 5 I F R 5 c G U 9 I k Z p b G x l Z E N v b X B s Z X R l U m V z d W x 0 V G 9 X b 3 J r c 2 h l Z X Q i I F Z h b H V l P S J s M S I g L z 4 8 R W 5 0 c n k g V H l w Z T 0 i R m l s b F N 0 Y X R 1 c y I g V m F s d W U 9 I n N D b 2 1 w b G V 0 Z S I g L z 4 8 R W 5 0 c n k g V H l w Z T 0 i R m l s b E N v b H V t b k 5 h b W V z I i B W Y W x 1 Z T 0 i c 1 s m c X V v d D t G S U x F J n F 1 b 3 Q 7 L C Z x d W 9 0 O 1 R J U E 9 F T U 9 D S U 9 O L k V s Z W 1 l b n Q 6 V G V 4 d C Z x d W 9 0 O y w m c X V v d D t h b W 9 y J n F 1 b 3 Q 7 L C Z x d W 9 0 O 1 R J U E 9 T S U N P T C 5 F b G V t Z W 5 0 O l R l e H Q m c X V v d D s s J n F 1 b 3 Q 7 Z G V w c m V z a W 9 u J n F 1 b 3 Q 7 L C Z x d W 9 0 O 2 V u d m V q Z W N p b W l l b n R v J n F 1 b 3 Q 7 L C Z x d W 9 0 O 2 Z y d X N 0 c m F j a W 9 u J n F 1 b 3 Q 7 L C Z x d W 9 0 O 2 R l c 2 V v J n F 1 b 3 Q 7 L C Z x d W 9 0 O 2 F i d X J y a W 1 p Z W 5 0 b y Z x d W 9 0 O y w m c X V v d D t l b n R 1 c 2 l h c 2 1 v J n F 1 b 3 Q 7 L C Z x d W 9 0 O 2 V k d W N h Y 2 l v b i Z x d W 9 0 O y w m c X V v d D t 0 c m F i Y W p v J n F 1 b 3 Q 7 L C Z x d W 9 0 O 2 1 h b G V z d G F y J n F 1 b 3 Q 7 L C Z x d W 9 0 O 2 R 1 Z G E m c X V v d D s s J n F 1 b 3 Q 7 d H J p c 3 R l e m E m c X V v d D s s J n F 1 b 3 Q 7 c m V z a W x p Z W 5 j a W E m c X V v d D s s J n F 1 b 3 Q 7 a X J h J n F 1 b 3 Q 7 L C Z x d W 9 0 O 2 F y c m 9 n Y W 5 j a W E m c X V v d D s s J n F 1 b 3 Q 7 b 2 R p b y Z x d W 9 0 O y w m c X V v d D t j Z X J 0 Z X p h J n F 1 b 3 Q 7 L C Z x d W 9 0 O 2 Z v c n R h b G V 6 Y S Z x d W 9 0 O y w m c X V v d D t j Y W x t Y S Z x d W 9 0 O y w m c X V v d D t 0 Z W 5 z a W 9 u J n F 1 b 3 Q 7 L C Z x d W 9 0 O 2 V z d H J l c y Z x d W 9 0 O y w m c X V v d D t h Z G l j Y 2 l v b m V z J n F 1 b 3 Q 7 L C Z x d W 9 0 O 2 N v b X B h c 2 l v b i Z x d W 9 0 O y w m c X V v d D t t a W V k b y Z x d W 9 0 O y w m c X V v d D t h Y m 9 y d G 8 m c X V v d D s s J n F 1 b 3 Q 7 c 2 V 4 b y Z x d W 9 0 O y w m c X V v d D t h Z G 9 s Z X N j Z W 5 j a W E m c X V v d D s s J n F 1 b 3 Q 7 Y n V s b H l p b m c m c X V v d D s s J n F 1 b 3 Q 7 Y W d v d G F t a W V u d G 8 m c X V v d D s s J n F 1 b 3 Q 7 a H V t a W x s Y W N p b 2 4 m c X V v d D s s J n F 1 b 3 Q 7 Z G l 2 Z X J z a W 9 u J n F 1 b 3 Q 7 L C Z x d W 9 0 O 3 B s Y W N l c i Z x d W 9 0 O y w m c X V v d D t h c G F 0 a W E m c X V v d D s s J n F 1 b 3 Q 7 b X V l c n R l J n F 1 b 3 Q 7 L C Z x d W 9 0 O 2 J p c G 9 s Y X J p Z G F k J n F 1 b 3 Q 7 L C Z x d W 9 0 O 2 F s Z W d y a W E m c X V v d D t d I i A v P j x F b n R y e S B U e X B l P S J G a W x s Q 2 9 s d W 1 u V H l w Z X M i I F Z h b H V l P S J z Q m d B R 0 F B W U d C Z 1 l H Q m d Z R 0 J n W U d C Z 1 l H Q m d Z R 0 J n W U d C Z 1 l H Q m d Z R 0 J n W U d C Z 1 l H Q m d Z R y I g L z 4 8 R W 5 0 c n k g V H l w Z T 0 i R m l s b E x h c 3 R V c G R h d G V k I i B W Y W x 1 Z T 0 i Z D I w M j I t M D E t M j h U M T E 6 N D c 6 M j M u M j c z M j Q w N F o i I C 8 + P E V u d H J 5 I F R 5 c G U 9 I k Z p b G x F c n J v c k N v d W 5 0 I i B W Y W x 1 Z T 0 i b D A i I C 8 + P E V u d H J 5 I F R 5 c G U 9 I k Z p b G x F c n J v c k N v Z G U i I F Z h b H V l P S J z V W 5 r b m 9 3 b i I g L z 4 8 R W 5 0 c n k g V H l w Z T 0 i R m l s b E N v d W 5 0 I i B W Y W x 1 Z T 0 i b D U 1 I i A v P j x F b n R y e S B U e X B l P S J R d W V y e U l E I i B W Y W x 1 Z T 0 i c z Y 5 Y m F m O G R i L T F k Y T U t N D d h Z i 1 h M G E 1 L T A w Z G M 1 N W Q 2 N z h m N 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3 V l b n R v c 0 l u Z G V 4 Y W R v c y 9 B d X R v U m V t b 3 Z l Z E N v b H V t b n M x L n t G S U x F L D B 9 J n F 1 b 3 Q 7 L C Z x d W 9 0 O 1 N l Y 3 R p b 2 4 x L 0 N 1 Z W 5 0 b 3 N J b m R l e G F k b 3 M v Q X V 0 b 1 J l b W 9 2 Z W R D b 2 x 1 b W 5 z M S 5 7 V E l Q T 0 V N T 0 N J T 0 4 u R W x l b W V u d D p U Z X h 0 L D F 9 J n F 1 b 3 Q 7 L C Z x d W 9 0 O 1 N l Y 3 R p b 2 4 x L 0 N 1 Z W 5 0 b 3 N J b m R l e G F k b 3 M v Q X V 0 b 1 J l b W 9 2 Z W R D b 2 x 1 b W 5 z M S 5 7 Y W 1 v c i w y f S Z x d W 9 0 O y w m c X V v d D t T Z W N 0 a W 9 u M S 9 D d W V u d G 9 z S W 5 k Z X h h Z G 9 z L 0 F 1 d G 9 S Z W 1 v d m V k Q 2 9 s d W 1 u c z E u e 1 R J U E 9 T S U N P T C 5 F b G V t Z W 5 0 O l R l e H Q s M 3 0 m c X V v d D s s J n F 1 b 3 Q 7 U 2 V j d G l v b j E v Q 3 V l b n R v c 0 l u Z G V 4 Y W R v c y 9 B d X R v U m V t b 3 Z l Z E N v b H V t b n M x L n t k Z X B y Z X N p b 2 4 s N H 0 m c X V v d D s s J n F 1 b 3 Q 7 U 2 V j d G l v b j E v Q 3 V l b n R v c 0 l u Z G V 4 Y W R v c y 9 B d X R v U m V t b 3 Z l Z E N v b H V t b n M x L n t l b n Z l a m V j a W 1 p Z W 5 0 b y w 1 f S Z x d W 9 0 O y w m c X V v d D t T Z W N 0 a W 9 u M S 9 D d W V u d G 9 z S W 5 k Z X h h Z G 9 z L 0 F 1 d G 9 S Z W 1 v d m V k Q 2 9 s d W 1 u c z E u e 2 Z y d X N 0 c m F j a W 9 u L D Z 9 J n F 1 b 3 Q 7 L C Z x d W 9 0 O 1 N l Y 3 R p b 2 4 x L 0 N 1 Z W 5 0 b 3 N J b m R l e G F k b 3 M v Q X V 0 b 1 J l b W 9 2 Z W R D b 2 x 1 b W 5 z M S 5 7 Z G V z Z W 8 s N 3 0 m c X V v d D s s J n F 1 b 3 Q 7 U 2 V j d G l v b j E v Q 3 V l b n R v c 0 l u Z G V 4 Y W R v c y 9 B d X R v U m V t b 3 Z l Z E N v b H V t b n M x L n t h Y n V y c m l t a W V u d G 8 s O H 0 m c X V v d D s s J n F 1 b 3 Q 7 U 2 V j d G l v b j E v Q 3 V l b n R v c 0 l u Z G V 4 Y W R v c y 9 B d X R v U m V t b 3 Z l Z E N v b H V t b n M x L n t l b n R 1 c 2 l h c 2 1 v L D l 9 J n F 1 b 3 Q 7 L C Z x d W 9 0 O 1 N l Y 3 R p b 2 4 x L 0 N 1 Z W 5 0 b 3 N J b m R l e G F k b 3 M v Q X V 0 b 1 J l b W 9 2 Z W R D b 2 x 1 b W 5 z M S 5 7 Z W R 1 Y 2 F j a W 9 u L D E w f S Z x d W 9 0 O y w m c X V v d D t T Z W N 0 a W 9 u M S 9 D d W V u d G 9 z S W 5 k Z X h h Z G 9 z L 0 F 1 d G 9 S Z W 1 v d m V k Q 2 9 s d W 1 u c z E u e 3 R y Y W J h a m 8 s M T F 9 J n F 1 b 3 Q 7 L C Z x d W 9 0 O 1 N l Y 3 R p b 2 4 x L 0 N 1 Z W 5 0 b 3 N J b m R l e G F k b 3 M v Q X V 0 b 1 J l b W 9 2 Z W R D b 2 x 1 b W 5 z M S 5 7 b W F s Z X N 0 Y X I s M T J 9 J n F 1 b 3 Q 7 L C Z x d W 9 0 O 1 N l Y 3 R p b 2 4 x L 0 N 1 Z W 5 0 b 3 N J b m R l e G F k b 3 M v Q X V 0 b 1 J l b W 9 2 Z W R D b 2 x 1 b W 5 z M S 5 7 Z H V k Y S w x M 3 0 m c X V v d D s s J n F 1 b 3 Q 7 U 2 V j d G l v b j E v Q 3 V l b n R v c 0 l u Z G V 4 Y W R v c y 9 B d X R v U m V t b 3 Z l Z E N v b H V t b n M x L n t 0 c m l z d G V 6 Y S w x N H 0 m c X V v d D s s J n F 1 b 3 Q 7 U 2 V j d G l v b j E v Q 3 V l b n R v c 0 l u Z G V 4 Y W R v c y 9 B d X R v U m V t b 3 Z l Z E N v b H V t b n M x L n t y Z X N p b G l l b m N p Y S w x N X 0 m c X V v d D s s J n F 1 b 3 Q 7 U 2 V j d G l v b j E v Q 3 V l b n R v c 0 l u Z G V 4 Y W R v c y 9 B d X R v U m V t b 3 Z l Z E N v b H V t b n M x L n t p c m E s M T Z 9 J n F 1 b 3 Q 7 L C Z x d W 9 0 O 1 N l Y 3 R p b 2 4 x L 0 N 1 Z W 5 0 b 3 N J b m R l e G F k b 3 M v Q X V 0 b 1 J l b W 9 2 Z W R D b 2 x 1 b W 5 z M S 5 7 Y X J y b 2 d h b m N p Y S w x N 3 0 m c X V v d D s s J n F 1 b 3 Q 7 U 2 V j d G l v b j E v Q 3 V l b n R v c 0 l u Z G V 4 Y W R v c y 9 B d X R v U m V t b 3 Z l Z E N v b H V t b n M x L n t v Z G l v L D E 4 f S Z x d W 9 0 O y w m c X V v d D t T Z W N 0 a W 9 u M S 9 D d W V u d G 9 z S W 5 k Z X h h Z G 9 z L 0 F 1 d G 9 S Z W 1 v d m V k Q 2 9 s d W 1 u c z E u e 2 N l c n R l e m E s M T l 9 J n F 1 b 3 Q 7 L C Z x d W 9 0 O 1 N l Y 3 R p b 2 4 x L 0 N 1 Z W 5 0 b 3 N J b m R l e G F k b 3 M v Q X V 0 b 1 J l b W 9 2 Z W R D b 2 x 1 b W 5 z M S 5 7 Z m 9 y d G F s Z X p h L D I w f S Z x d W 9 0 O y w m c X V v d D t T Z W N 0 a W 9 u M S 9 D d W V u d G 9 z S W 5 k Z X h h Z G 9 z L 0 F 1 d G 9 S Z W 1 v d m V k Q 2 9 s d W 1 u c z E u e 2 N h b G 1 h L D I x f S Z x d W 9 0 O y w m c X V v d D t T Z W N 0 a W 9 u M S 9 D d W V u d G 9 z S W 5 k Z X h h Z G 9 z L 0 F 1 d G 9 S Z W 1 v d m V k Q 2 9 s d W 1 u c z E u e 3 R l b n N p b 2 4 s M j J 9 J n F 1 b 3 Q 7 L C Z x d W 9 0 O 1 N l Y 3 R p b 2 4 x L 0 N 1 Z W 5 0 b 3 N J b m R l e G F k b 3 M v Q X V 0 b 1 J l b W 9 2 Z W R D b 2 x 1 b W 5 z M S 5 7 Z X N 0 c m V z L D I z f S Z x d W 9 0 O y w m c X V v d D t T Z W N 0 a W 9 u M S 9 D d W V u d G 9 z S W 5 k Z X h h Z G 9 z L 0 F 1 d G 9 S Z W 1 v d m V k Q 2 9 s d W 1 u c z E u e 2 F k a W N j a W 9 u Z X M s M j R 9 J n F 1 b 3 Q 7 L C Z x d W 9 0 O 1 N l Y 3 R p b 2 4 x L 0 N 1 Z W 5 0 b 3 N J b m R l e G F k b 3 M v Q X V 0 b 1 J l b W 9 2 Z W R D b 2 x 1 b W 5 z M S 5 7 Y 2 9 t c G F z a W 9 u L D I 1 f S Z x d W 9 0 O y w m c X V v d D t T Z W N 0 a W 9 u M S 9 D d W V u d G 9 z S W 5 k Z X h h Z G 9 z L 0 F 1 d G 9 S Z W 1 v d m V k Q 2 9 s d W 1 u c z E u e 2 1 p Z W R v L D I 2 f S Z x d W 9 0 O y w m c X V v d D t T Z W N 0 a W 9 u M S 9 D d W V u d G 9 z S W 5 k Z X h h Z G 9 z L 0 F 1 d G 9 S Z W 1 v d m V k Q 2 9 s d W 1 u c z E u e 2 F i b 3 J 0 b y w y N 3 0 m c X V v d D s s J n F 1 b 3 Q 7 U 2 V j d G l v b j E v Q 3 V l b n R v c 0 l u Z G V 4 Y W R v c y 9 B d X R v U m V t b 3 Z l Z E N v b H V t b n M x L n t z Z X h v L D I 4 f S Z x d W 9 0 O y w m c X V v d D t T Z W N 0 a W 9 u M S 9 D d W V u d G 9 z S W 5 k Z X h h Z G 9 z L 0 F 1 d G 9 S Z W 1 v d m V k Q 2 9 s d W 1 u c z E u e 2 F k b 2 x l c 2 N l b m N p Y S w y O X 0 m c X V v d D s s J n F 1 b 3 Q 7 U 2 V j d G l v b j E v Q 3 V l b n R v c 0 l u Z G V 4 Y W R v c y 9 B d X R v U m V t b 3 Z l Z E N v b H V t b n M x L n t i d W x s e W l u Z y w z M H 0 m c X V v d D s s J n F 1 b 3 Q 7 U 2 V j d G l v b j E v Q 3 V l b n R v c 0 l u Z G V 4 Y W R v c y 9 B d X R v U m V t b 3 Z l Z E N v b H V t b n M x L n t h Z 2 9 0 Y W 1 p Z W 5 0 b y w z M X 0 m c X V v d D s s J n F 1 b 3 Q 7 U 2 V j d G l v b j E v Q 3 V l b n R v c 0 l u Z G V 4 Y W R v c y 9 B d X R v U m V t b 3 Z l Z E N v b H V t b n M x L n t o d W 1 p b G x h Y 2 l v b i w z M n 0 m c X V v d D s s J n F 1 b 3 Q 7 U 2 V j d G l v b j E v Q 3 V l b n R v c 0 l u Z G V 4 Y W R v c y 9 B d X R v U m V t b 3 Z l Z E N v b H V t b n M x L n t k a X Z l c n N p b 2 4 s M z N 9 J n F 1 b 3 Q 7 L C Z x d W 9 0 O 1 N l Y 3 R p b 2 4 x L 0 N 1 Z W 5 0 b 3 N J b m R l e G F k b 3 M v Q X V 0 b 1 J l b W 9 2 Z W R D b 2 x 1 b W 5 z M S 5 7 c G x h Y 2 V y L D M 0 f S Z x d W 9 0 O y w m c X V v d D t T Z W N 0 a W 9 u M S 9 D d W V u d G 9 z S W 5 k Z X h h Z G 9 z L 0 F 1 d G 9 S Z W 1 v d m V k Q 2 9 s d W 1 u c z E u e 2 F w Y X R p Y S w z N X 0 m c X V v d D s s J n F 1 b 3 Q 7 U 2 V j d G l v b j E v Q 3 V l b n R v c 0 l u Z G V 4 Y W R v c y 9 B d X R v U m V t b 3 Z l Z E N v b H V t b n M x L n t t d W V y d G U s M z Z 9 J n F 1 b 3 Q 7 L C Z x d W 9 0 O 1 N l Y 3 R p b 2 4 x L 0 N 1 Z W 5 0 b 3 N J b m R l e G F k b 3 M v Q X V 0 b 1 J l b W 9 2 Z W R D b 2 x 1 b W 5 z M S 5 7 Y m l w b 2 x h c m l k Y W Q s M z d 9 J n F 1 b 3 Q 7 L C Z x d W 9 0 O 1 N l Y 3 R p b 2 4 x L 0 N 1 Z W 5 0 b 3 N J b m R l e G F k b 3 M v Q X V 0 b 1 J l b W 9 2 Z W R D b 2 x 1 b W 5 z M S 5 7 Y W x l Z 3 J p Y S w z O H 0 m c X V v d D t d L C Z x d W 9 0 O 0 N v b H V t b k N v d W 5 0 J n F 1 b 3 Q 7 O j M 5 L C Z x d W 9 0 O 0 t l e U N v b H V t b k 5 h b W V z J n F 1 b 3 Q 7 O l t d L C Z x d W 9 0 O 0 N v b H V t b k l k Z W 5 0 a X R p Z X M m c X V v d D s 6 W y Z x d W 9 0 O 1 N l Y 3 R p b 2 4 x L 0 N 1 Z W 5 0 b 3 N J b m R l e G F k b 3 M v Q X V 0 b 1 J l b W 9 2 Z W R D b 2 x 1 b W 5 z M S 5 7 R k l M R S w w f S Z x d W 9 0 O y w m c X V v d D t T Z W N 0 a W 9 u M S 9 D d W V u d G 9 z S W 5 k Z X h h Z G 9 z L 0 F 1 d G 9 S Z W 1 v d m V k Q 2 9 s d W 1 u c z E u e 1 R J U E 9 F T U 9 D S U 9 O L k V s Z W 1 l b n Q 6 V G V 4 d C w x f S Z x d W 9 0 O y w m c X V v d D t T Z W N 0 a W 9 u M S 9 D d W V u d G 9 z S W 5 k Z X h h Z G 9 z L 0 F 1 d G 9 S Z W 1 v d m V k Q 2 9 s d W 1 u c z E u e 2 F t b 3 I s M n 0 m c X V v d D s s J n F 1 b 3 Q 7 U 2 V j d G l v b j E v Q 3 V l b n R v c 0 l u Z G V 4 Y W R v c y 9 B d X R v U m V t b 3 Z l Z E N v b H V t b n M x L n t U S V B P U 0 l D T 0 w u R W x l b W V u d D p U Z X h 0 L D N 9 J n F 1 b 3 Q 7 L C Z x d W 9 0 O 1 N l Y 3 R p b 2 4 x L 0 N 1 Z W 5 0 b 3 N J b m R l e G F k b 3 M v Q X V 0 b 1 J l b W 9 2 Z W R D b 2 x 1 b W 5 z M S 5 7 Z G V w c m V z a W 9 u L D R 9 J n F 1 b 3 Q 7 L C Z x d W 9 0 O 1 N l Y 3 R p b 2 4 x L 0 N 1 Z W 5 0 b 3 N J b m R l e G F k b 3 M v Q X V 0 b 1 J l b W 9 2 Z W R D b 2 x 1 b W 5 z M S 5 7 Z W 5 2 Z W p l Y 2 l t a W V u d G 8 s N X 0 m c X V v d D s s J n F 1 b 3 Q 7 U 2 V j d G l v b j E v Q 3 V l b n R v c 0 l u Z G V 4 Y W R v c y 9 B d X R v U m V t b 3 Z l Z E N v b H V t b n M x L n t m c n V z d H J h Y 2 l v b i w 2 f S Z x d W 9 0 O y w m c X V v d D t T Z W N 0 a W 9 u M S 9 D d W V u d G 9 z S W 5 k Z X h h Z G 9 z L 0 F 1 d G 9 S Z W 1 v d m V k Q 2 9 s d W 1 u c z E u e 2 R l c 2 V v L D d 9 J n F 1 b 3 Q 7 L C Z x d W 9 0 O 1 N l Y 3 R p b 2 4 x L 0 N 1 Z W 5 0 b 3 N J b m R l e G F k b 3 M v Q X V 0 b 1 J l b W 9 2 Z W R D b 2 x 1 b W 5 z M S 5 7 Y W J 1 c n J p b W l l b n R v L D h 9 J n F 1 b 3 Q 7 L C Z x d W 9 0 O 1 N l Y 3 R p b 2 4 x L 0 N 1 Z W 5 0 b 3 N J b m R l e G F k b 3 M v Q X V 0 b 1 J l b W 9 2 Z W R D b 2 x 1 b W 5 z M S 5 7 Z W 5 0 d X N p Y X N t b y w 5 f S Z x d W 9 0 O y w m c X V v d D t T Z W N 0 a W 9 u M S 9 D d W V u d G 9 z S W 5 k Z X h h Z G 9 z L 0 F 1 d G 9 S Z W 1 v d m V k Q 2 9 s d W 1 u c z E u e 2 V k d W N h Y 2 l v b i w x M H 0 m c X V v d D s s J n F 1 b 3 Q 7 U 2 V j d G l v b j E v Q 3 V l b n R v c 0 l u Z G V 4 Y W R v c y 9 B d X R v U m V t b 3 Z l Z E N v b H V t b n M x L n t 0 c m F i Y W p v L D E x f S Z x d W 9 0 O y w m c X V v d D t T Z W N 0 a W 9 u M S 9 D d W V u d G 9 z S W 5 k Z X h h Z G 9 z L 0 F 1 d G 9 S Z W 1 v d m V k Q 2 9 s d W 1 u c z E u e 2 1 h b G V z d G F y L D E y f S Z x d W 9 0 O y w m c X V v d D t T Z W N 0 a W 9 u M S 9 D d W V u d G 9 z S W 5 k Z X h h Z G 9 z L 0 F 1 d G 9 S Z W 1 v d m V k Q 2 9 s d W 1 u c z E u e 2 R 1 Z G E s M T N 9 J n F 1 b 3 Q 7 L C Z x d W 9 0 O 1 N l Y 3 R p b 2 4 x L 0 N 1 Z W 5 0 b 3 N J b m R l e G F k b 3 M v Q X V 0 b 1 J l b W 9 2 Z W R D b 2 x 1 b W 5 z M S 5 7 d H J p c 3 R l e m E s M T R 9 J n F 1 b 3 Q 7 L C Z x d W 9 0 O 1 N l Y 3 R p b 2 4 x L 0 N 1 Z W 5 0 b 3 N J b m R l e G F k b 3 M v Q X V 0 b 1 J l b W 9 2 Z W R D b 2 x 1 b W 5 z M S 5 7 c m V z a W x p Z W 5 j a W E s M T V 9 J n F 1 b 3 Q 7 L C Z x d W 9 0 O 1 N l Y 3 R p b 2 4 x L 0 N 1 Z W 5 0 b 3 N J b m R l e G F k b 3 M v Q X V 0 b 1 J l b W 9 2 Z W R D b 2 x 1 b W 5 z M S 5 7 a X J h L D E 2 f S Z x d W 9 0 O y w m c X V v d D t T Z W N 0 a W 9 u M S 9 D d W V u d G 9 z S W 5 k Z X h h Z G 9 z L 0 F 1 d G 9 S Z W 1 v d m V k Q 2 9 s d W 1 u c z E u e 2 F y c m 9 n Y W 5 j a W E s M T d 9 J n F 1 b 3 Q 7 L C Z x d W 9 0 O 1 N l Y 3 R p b 2 4 x L 0 N 1 Z W 5 0 b 3 N J b m R l e G F k b 3 M v Q X V 0 b 1 J l b W 9 2 Z W R D b 2 x 1 b W 5 z M S 5 7 b 2 R p b y w x O H 0 m c X V v d D s s J n F 1 b 3 Q 7 U 2 V j d G l v b j E v Q 3 V l b n R v c 0 l u Z G V 4 Y W R v c y 9 B d X R v U m V t b 3 Z l Z E N v b H V t b n M x L n t j Z X J 0 Z X p h L D E 5 f S Z x d W 9 0 O y w m c X V v d D t T Z W N 0 a W 9 u M S 9 D d W V u d G 9 z S W 5 k Z X h h Z G 9 z L 0 F 1 d G 9 S Z W 1 v d m V k Q 2 9 s d W 1 u c z E u e 2 Z v c n R h b G V 6 Y S w y M H 0 m c X V v d D s s J n F 1 b 3 Q 7 U 2 V j d G l v b j E v Q 3 V l b n R v c 0 l u Z G V 4 Y W R v c y 9 B d X R v U m V t b 3 Z l Z E N v b H V t b n M x L n t j Y W x t Y S w y M X 0 m c X V v d D s s J n F 1 b 3 Q 7 U 2 V j d G l v b j E v Q 3 V l b n R v c 0 l u Z G V 4 Y W R v c y 9 B d X R v U m V t b 3 Z l Z E N v b H V t b n M x L n t 0 Z W 5 z a W 9 u L D I y f S Z x d W 9 0 O y w m c X V v d D t T Z W N 0 a W 9 u M S 9 D d W V u d G 9 z S W 5 k Z X h h Z G 9 z L 0 F 1 d G 9 S Z W 1 v d m V k Q 2 9 s d W 1 u c z E u e 2 V z d H J l c y w y M 3 0 m c X V v d D s s J n F 1 b 3 Q 7 U 2 V j d G l v b j E v Q 3 V l b n R v c 0 l u Z G V 4 Y W R v c y 9 B d X R v U m V t b 3 Z l Z E N v b H V t b n M x L n t h Z G l j Y 2 l v b m V z L D I 0 f S Z x d W 9 0 O y w m c X V v d D t T Z W N 0 a W 9 u M S 9 D d W V u d G 9 z S W 5 k Z X h h Z G 9 z L 0 F 1 d G 9 S Z W 1 v d m V k Q 2 9 s d W 1 u c z E u e 2 N v b X B h c 2 l v b i w y N X 0 m c X V v d D s s J n F 1 b 3 Q 7 U 2 V j d G l v b j E v Q 3 V l b n R v c 0 l u Z G V 4 Y W R v c y 9 B d X R v U m V t b 3 Z l Z E N v b H V t b n M x L n t t a W V k b y w y N n 0 m c X V v d D s s J n F 1 b 3 Q 7 U 2 V j d G l v b j E v Q 3 V l b n R v c 0 l u Z G V 4 Y W R v c y 9 B d X R v U m V t b 3 Z l Z E N v b H V t b n M x L n t h Y m 9 y d G 8 s M j d 9 J n F 1 b 3 Q 7 L C Z x d W 9 0 O 1 N l Y 3 R p b 2 4 x L 0 N 1 Z W 5 0 b 3 N J b m R l e G F k b 3 M v Q X V 0 b 1 J l b W 9 2 Z W R D b 2 x 1 b W 5 z M S 5 7 c 2 V 4 b y w y O H 0 m c X V v d D s s J n F 1 b 3 Q 7 U 2 V j d G l v b j E v Q 3 V l b n R v c 0 l u Z G V 4 Y W R v c y 9 B d X R v U m V t b 3 Z l Z E N v b H V t b n M x L n t h Z G 9 s Z X N j Z W 5 j a W E s M j l 9 J n F 1 b 3 Q 7 L C Z x d W 9 0 O 1 N l Y 3 R p b 2 4 x L 0 N 1 Z W 5 0 b 3 N J b m R l e G F k b 3 M v Q X V 0 b 1 J l b W 9 2 Z W R D b 2 x 1 b W 5 z M S 5 7 Y n V s b H l p b m c s M z B 9 J n F 1 b 3 Q 7 L C Z x d W 9 0 O 1 N l Y 3 R p b 2 4 x L 0 N 1 Z W 5 0 b 3 N J b m R l e G F k b 3 M v Q X V 0 b 1 J l b W 9 2 Z W R D b 2 x 1 b W 5 z M S 5 7 Y W d v d G F t a W V u d G 8 s M z F 9 J n F 1 b 3 Q 7 L C Z x d W 9 0 O 1 N l Y 3 R p b 2 4 x L 0 N 1 Z W 5 0 b 3 N J b m R l e G F k b 3 M v Q X V 0 b 1 J l b W 9 2 Z W R D b 2 x 1 b W 5 z M S 5 7 a H V t a W x s Y W N p b 2 4 s M z J 9 J n F 1 b 3 Q 7 L C Z x d W 9 0 O 1 N l Y 3 R p b 2 4 x L 0 N 1 Z W 5 0 b 3 N J b m R l e G F k b 3 M v Q X V 0 b 1 J l b W 9 2 Z W R D b 2 x 1 b W 5 z M S 5 7 Z G l 2 Z X J z a W 9 u L D M z f S Z x d W 9 0 O y w m c X V v d D t T Z W N 0 a W 9 u M S 9 D d W V u d G 9 z S W 5 k Z X h h Z G 9 z L 0 F 1 d G 9 S Z W 1 v d m V k Q 2 9 s d W 1 u c z E u e 3 B s Y W N l c i w z N H 0 m c X V v d D s s J n F 1 b 3 Q 7 U 2 V j d G l v b j E v Q 3 V l b n R v c 0 l u Z G V 4 Y W R v c y 9 B d X R v U m V t b 3 Z l Z E N v b H V t b n M x L n t h c G F 0 a W E s M z V 9 J n F 1 b 3 Q 7 L C Z x d W 9 0 O 1 N l Y 3 R p b 2 4 x L 0 N 1 Z W 5 0 b 3 N J b m R l e G F k b 3 M v Q X V 0 b 1 J l b W 9 2 Z W R D b 2 x 1 b W 5 z M S 5 7 b X V l c n R l L D M 2 f S Z x d W 9 0 O y w m c X V v d D t T Z W N 0 a W 9 u M S 9 D d W V u d G 9 z S W 5 k Z X h h Z G 9 z L 0 F 1 d G 9 S Z W 1 v d m V k Q 2 9 s d W 1 u c z E u e 2 J p c G 9 s Y X J p Z G F k L D M 3 f S Z x d W 9 0 O y w m c X V v d D t T Z W N 0 a W 9 u M S 9 D d W V u d G 9 z S W 5 k Z X h h Z G 9 z L 0 F 1 d G 9 S Z W 1 v d m V k Q 2 9 s d W 1 u c z E u e 2 F s Z W d y a W E s M z h 9 J n F 1 b 3 Q 7 X S w m c X V v d D t S Z W x h d G l v b n N o a X B J b m Z v J n F 1 b 3 Q 7 O l t d f S I g L z 4 8 L 1 N 0 Y W J s Z U V u d H J p Z X M + P C 9 J d G V t P j x J d G V t P j x J d G V t T G 9 j Y X R p b 2 4 + P E l 0 Z W 1 U e X B l P k Z v c m 1 1 b G E 8 L 0 l 0 Z W 1 U e X B l P j x J d G V t U G F 0 a D 5 T Z W N 0 a W 9 u M S 9 D d W V u d G 9 z S W 5 k Z X h h Z G 9 z L 0 9 y a W d l b j w v S X R l b V B h d G g + P C 9 J d G V t T G 9 j Y X R p b 2 4 + P F N 0 Y W J s Z U V u d H J p Z X M g L z 4 8 L 0 l 0 Z W 0 + P E l 0 Z W 0 + P E l 0 Z W 1 M b 2 N h d G l v b j 4 8 S X R l b V R 5 c G U + R m 9 y b X V s Y T w v S X R l b V R 5 c G U + P E l 0 Z W 1 Q Y X R o P l N l Y 3 R p b 2 4 x L 0 N 1 Z W 5 0 b 3 N J b m R l e G F k b 3 M v V G F i b G U w P C 9 J d G V t U G F 0 a D 4 8 L 0 l 0 Z W 1 M b 2 N h d G l v b j 4 8 U 3 R h Y m x l R W 5 0 c m l l c y A v P j w v S X R l b T 4 8 S X R l b T 4 8 S X R l b U x v Y 2 F 0 a W 9 u P j x J d G V t V H l w Z T 5 G b 3 J t d W x h P C 9 J d G V t V H l w Z T 4 8 S X R l b V B h d G g + U 2 V j d G l v b j E v Q 3 V l b n R v c 0 l u Z G V 4 Y W R v c y 9 U a X B v J T I w Y 2 F t Y m l h Z G 8 8 L 0 l 0 Z W 1 Q Y X R o P j w v S X R l b U x v Y 2 F 0 a W 9 u P j x T d G F i b G V F b n R y a W V z I C 8 + P C 9 J d G V t P j x J d G V t P j x J d G V t T G 9 j Y X R p b 2 4 + P E l 0 Z W 1 U e X B l P k Z v c m 1 1 b G E 8 L 0 l 0 Z W 1 U e X B l P j x J d G V t U G F 0 a D 5 T Z W N 0 a W 9 u M S 9 D d W V u d G 9 z S W 5 k Z X h h Z G 9 z L 1 N l J T I w Z X h w Y W 5 k a S V D M y V C M y U y M F R J U E 9 F T U 9 D S U 9 O P C 9 J d G V t U G F 0 a D 4 8 L 0 l 0 Z W 1 M b 2 N h d G l v b j 4 8 U 3 R h Y m x l R W 5 0 c m l l c y A v P j w v S X R l b T 4 8 S X R l b T 4 8 S X R l b U x v Y 2 F 0 a W 9 u P j x J d G V t V H l w Z T 5 G b 3 J t d W x h P C 9 J d G V t V H l w Z T 4 8 S X R l b V B h d G g + U 2 V j d G l v b j E v Q 3 V l b n R v c 0 l u Z G V 4 Y W R v c y 9 T Z S U y M G V 4 c G F u Z G k l Q z M l Q j M l M j B U S V B P U 0 l D T 0 w 8 L 0 l 0 Z W 1 Q Y X R o P j w v S X R l b U x v Y 2 F 0 a W 9 u P j x T d G F i b G V F b n R y a W V z I C 8 + P C 9 J d G V t P j x J d G V t P j x J d G V t T G 9 j Y X R p b 2 4 + P E l 0 Z W 1 U e X B l P k Z v c m 1 1 b G E 8 L 0 l 0 Z W 1 U e X B l P j x J d G V t U G F 0 a D 5 T Z W N 0 a W 9 u M S 9 U Z X N 0 T W l s b G 9 u P C 9 J d G V t U G F 0 a D 4 8 L 0 l 0 Z W 1 M b 2 N h d G l v b j 4 8 U 3 R h Y m x l R W 5 0 c m l l c z 4 8 R W 5 0 c n k g V H l w Z T 0 i S X N Q c m l 2 Y X R l I i B W Y W x 1 Z T 0 i b D A i I C 8 + P E V u d H J 5 I F R 5 c G U 9 I k Z p b G x F b m F i b G V k I i B W Y W x 1 Z T 0 i b D E i I C 8 + P E V u d H J 5 I F R 5 c G U 9 I k Z p b G x D b 2 x 1 b W 5 U e X B l c y I g V m F s d W U 9 I n N D U V l E Q X d N R E F 3 T U R B d 0 1 E Q X d N R E F 3 T U R B d 0 1 E Q X d N R E F 3 T U R B d 0 1 E Q X d N R E F 3 T U R B d 0 1 E Q X d N R E F 3 T U R B d 0 1 E Q X d N R E F 3 T U R B d 0 1 E Q X d N R E F 3 T U R B d 0 1 E Q X d N R E F 3 T U R B d 0 1 E Q X d N R E F 3 T U R B d 0 1 E Q X d N R E F 3 T U R B d 0 1 E Q X d N R E F 3 T U R B d 0 1 E Q X d N R E F 3 T U R B d 0 1 E Q X d N R E F 3 T U R B d 0 1 E Q X d N R E F 3 T U R B d 0 1 E Q X d N R E F 3 T U R B d 0 1 E Q X d N R E F 3 T U R B d 0 1 E Q X d N R E F 3 T U R B d 0 1 E Q X d N R E F 3 T U Q i I C 8 + P E V u d H J 5 I F R 5 c G U 9 I k Z p b G x M Y X N 0 V X B k Y X R l Z C I g V m F s d W U 9 I m Q y M D I x L T E x L T E w V D E x O j M y O j A 1 L j c 2 M j E 2 O D V a I i A v P j x F b n R y e S B U e X B l P S J O Y X Z p Z 2 F 0 a W 9 u U 3 R l c E 5 h b W U i I F Z h b H V l P S J z T m F 2 Z W d h Y 2 n D s 2 4 i I C 8 + P E V u d H J 5 I F R 5 c G U 9 I k 5 h b W V V c G R h d G V k Q W Z 0 Z X J G a W x s I i B W Y W x 1 Z T 0 i b D E i I C 8 + P E V u d H J 5 I F R 5 c G U 9 I l J l c 3 V s d F R 5 c G U i I F Z h b H V l P S J z V G F i b G U i I C 8 + P E V u d H J 5 I F R 5 c G U 9 I k J 1 Z m Z l c k 5 l e H R S Z W Z y Z X N o I i B W Y W x 1 Z T 0 i b D E i I C 8 + P E V u d H J 5 I F R 5 c G U 9 I k Z p b G x l Z E N v b X B s Z X R l U m V z d W x 0 V G 9 X b 3 J r c 2 h l Z X Q i I F Z h b H V l P S J s M S I g L z 4 8 R W 5 0 c n k g V H l w Z T 0 i R m l s b F R v R G F 0 Y U 1 v Z G V s R W 5 h Y m x l Z C I g V m F s d W U 9 I m w w I i A v P j x F b n R y e S B U e X B l P S J G a W x s Q 2 9 1 b n Q i I F Z h b H V l P S J s O D A i I C 8 + P E V u d H J 5 I F R 5 c G U 9 I k F k Z G V k V G 9 E Y X R h T W 9 k Z W w i I F Z h b H V l P S J s M C I g L z 4 8 R W 5 0 c n k g V H l w Z T 0 i R m l s b E V y c m 9 y Q 2 9 1 b n Q i I F Z h b H V l P S J s M C I g L z 4 8 R W 5 0 c n k g V H l w Z T 0 i R m l s b E V y c m 9 y Q 2 9 k Z S I g V m F s d W U 9 I n N V b m t u b 3 d u I i A v P j x F b n R y e S B U e X B l P S J G a W x s V G F y Z 2 V 0 I i B W Y W x 1 Z T 0 i c 1 R l c 3 R N a W x s b 2 4 i I C 8 + P E V u d H J 5 I F R 5 c G U 9 I k Z p b G x P Y m p l Y 3 R U e X B l I i B W Y W x 1 Z T 0 i c 1 R h Y m x l I i A v P j x F b n R y e S B U e X B l P S J G a W x s Q 2 9 s d W 1 u T m F t Z X M i I F Z h b H V l P S J z W y Z x d W 9 0 O 0 h P U k F f V E V T V C Z x d W 9 0 O y w m c X V v d D t O b 2 1 i c m V V c 3 V h c m l v J n F 1 b 3 Q 7 L C Z x d W 9 0 O 1 A x J n F 1 b 3 Q 7 L C Z x d W 9 0 O 1 A y J n F 1 b 3 Q 7 L C Z x d W 9 0 O 1 A z J n F 1 b 3 Q 7 L C Z x d W 9 0 O 1 A 0 J n F 1 b 3 Q 7 L C Z x d W 9 0 O 1 A 1 J n F 1 b 3 Q 7 L C Z x d W 9 0 O 1 A 2 J n F 1 b 3 Q 7 L C Z x d W 9 0 O 1 A 3 J n F 1 b 3 Q 7 L C Z x d W 9 0 O 1 A 4 J n F 1 b 3 Q 7 L C Z x d W 9 0 O 1 A 5 J n F 1 b 3 Q 7 L C Z x d W 9 0 O 1 A x M C Z x d W 9 0 O y w m c X V v d D t Q M T E m c X V v d D s s J n F 1 b 3 Q 7 U D E y J n F 1 b 3 Q 7 L C Z x d W 9 0 O 1 A x M y Z x d W 9 0 O y w m c X V v d D t Q M T Q m c X V v d D s s J n F 1 b 3 Q 7 U D E 1 J n F 1 b 3 Q 7 L C Z x d W 9 0 O 1 A x N i Z x d W 9 0 O y w m c X V v d D t Q M T c m c X V v d D s s J n F 1 b 3 Q 7 U D E 4 J n F 1 b 3 Q 7 L C Z x d W 9 0 O 1 A x O S Z x d W 9 0 O y w m c X V v d D t Q M j A m c X V v d D s s J n F 1 b 3 Q 7 U D I x J n F 1 b 3 Q 7 L C Z x d W 9 0 O 1 A y M i Z x d W 9 0 O y w m c X V v d D t Q M j M m c X V v d D s s J n F 1 b 3 Q 7 U D I 0 J n F 1 b 3 Q 7 L C Z x d W 9 0 O 1 A y N S Z x d W 9 0 O y w m c X V v d D t Q M j Y m c X V v d D s s J n F 1 b 3 Q 7 U D I 3 J n F 1 b 3 Q 7 L C Z x d W 9 0 O 1 A y O C Z x d W 9 0 O y w m c X V v d D t Q M j k m c X V v d D s s J n F 1 b 3 Q 7 U D M w J n F 1 b 3 Q 7 L C Z x d W 9 0 O 1 A z M S Z x d W 9 0 O y w m c X V v d D t Q M z I m c X V v d D s s J n F 1 b 3 Q 7 U D M z J n F 1 b 3 Q 7 L C Z x d W 9 0 O 1 A z N C Z x d W 9 0 O y w m c X V v d D t Q M z U m c X V v d D s s J n F 1 b 3 Q 7 U D M 2 J n F 1 b 3 Q 7 L C Z x d W 9 0 O 1 A z N y Z x d W 9 0 O y w m c X V v d D t Q M z g m c X V v d D s s J n F 1 b 3 Q 7 U D M 5 J n F 1 b 3 Q 7 L C Z x d W 9 0 O 1 A 0 M C Z x d W 9 0 O y w m c X V v d D t Q N D E m c X V v d D s s J n F 1 b 3 Q 7 U D Q y J n F 1 b 3 Q 7 L C Z x d W 9 0 O 1 A 0 M y Z x d W 9 0 O y w m c X V v d D t Q N D Q m c X V v d D s s J n F 1 b 3 Q 7 U D Q 1 J n F 1 b 3 Q 7 L C Z x d W 9 0 O 1 A 0 N i Z x d W 9 0 O y w m c X V v d D t Q N D c m c X V v d D s s J n F 1 b 3 Q 7 U D Q 4 J n F 1 b 3 Q 7 L C Z x d W 9 0 O 1 A 0 O S Z x d W 9 0 O y w m c X V v d D t Q N T A m c X V v d D s s J n F 1 b 3 Q 7 U D U x J n F 1 b 3 Q 7 L C Z x d W 9 0 O 1 A 1 M i Z x d W 9 0 O y w m c X V v d D t Q N T M m c X V v d D s s J n F 1 b 3 Q 7 U D U 0 J n F 1 b 3 Q 7 L C Z x d W 9 0 O 1 A 1 N S Z x d W 9 0 O y w m c X V v d D t Q N T Y m c X V v d D s s J n F 1 b 3 Q 7 U D U 3 J n F 1 b 3 Q 7 L C Z x d W 9 0 O 1 A 1 O C Z x d W 9 0 O y w m c X V v d D t Q N T k m c X V v d D s s J n F 1 b 3 Q 7 U D Y w J n F 1 b 3 Q 7 L C Z x d W 9 0 O 1 A 2 M S Z x d W 9 0 O y w m c X V v d D t Q N j I m c X V v d D s s J n F 1 b 3 Q 7 U D Y z J n F 1 b 3 Q 7 L C Z x d W 9 0 O 1 A 2 N C Z x d W 9 0 O y w m c X V v d D t Q N j U m c X V v d D s s J n F 1 b 3 Q 7 U D Y 2 J n F 1 b 3 Q 7 L C Z x d W 9 0 O 1 A 2 N y Z x d W 9 0 O y w m c X V v d D t Q N j g m c X V v d D s s J n F 1 b 3 Q 7 U D Y 5 J n F 1 b 3 Q 7 L C Z x d W 9 0 O 1 A 3 M C Z x d W 9 0 O y w m c X V v d D t Q N z E m c X V v d D s s J n F 1 b 3 Q 7 U D c y J n F 1 b 3 Q 7 L C Z x d W 9 0 O 1 A 3 M y Z x d W 9 0 O y w m c X V v d D t Q N z Q m c X V v d D s s J n F 1 b 3 Q 7 U D c 1 J n F 1 b 3 Q 7 L C Z x d W 9 0 O 1 A 3 N i Z x d W 9 0 O y w m c X V v d D t Q N z c m c X V v d D s s J n F 1 b 3 Q 7 U D c 4 J n F 1 b 3 Q 7 L C Z x d W 9 0 O 1 A 3 O S Z x d W 9 0 O y w m c X V v d D t Q O D A m c X V v d D s s J n F 1 b 3 Q 7 U D g x J n F 1 b 3 Q 7 L C Z x d W 9 0 O 1 A 4 M i Z x d W 9 0 O y w m c X V v d D t Q O D M m c X V v d D s s J n F 1 b 3 Q 7 U D g 0 J n F 1 b 3 Q 7 L C Z x d W 9 0 O 1 A 4 N S Z x d W 9 0 O y w m c X V v d D t Q O D Y m c X V v d D s s J n F 1 b 3 Q 7 U D g 3 J n F 1 b 3 Q 7 L C Z x d W 9 0 O 1 A 4 O C Z x d W 9 0 O y w m c X V v d D t Q O D k m c X V v d D s s J n F 1 b 3 Q 7 U D k w J n F 1 b 3 Q 7 L C Z x d W 9 0 O 1 A 5 M S Z x d W 9 0 O y w m c X V v d D t Q O T I m c X V v d D s s J n F 1 b 3 Q 7 U D k z J n F 1 b 3 Q 7 L C Z x d W 9 0 O 1 A 5 N C Z x d W 9 0 O y w m c X V v d D t Q O T U m c X V v d D s s J n F 1 b 3 Q 7 U D k 2 J n F 1 b 3 Q 7 L C Z x d W 9 0 O 1 A 5 N y Z x d W 9 0 O y w m c X V v d D t Q O T g m c X V v d D s s J n F 1 b 3 Q 7 U D k 5 J n F 1 b 3 Q 7 L C Z x d W 9 0 O 1 A x M D A m c X V v d D s s J n F 1 b 3 Q 7 U D E w M S Z x d W 9 0 O y w m c X V v d D t Q M T A y J n F 1 b 3 Q 7 L C Z x d W 9 0 O 1 A x M D M m c X V v d D s s J n F 1 b 3 Q 7 U D E w N C Z x d W 9 0 O y w m c X V v d D t Q M T A 1 J n F 1 b 3 Q 7 L C Z x d W 9 0 O 1 A x M D Y m c X V v d D s s J n F 1 b 3 Q 7 U D E w N y Z x d W 9 0 O y w m c X V v d D t Q M T A 4 J n F 1 b 3 Q 7 L C Z x d W 9 0 O 1 A x M D k m c X V v d D s s J n F 1 b 3 Q 7 U D E x M C Z x d W 9 0 O y w m c X V v d D t Q M T E x J n F 1 b 3 Q 7 L C Z x d W 9 0 O 1 A x M T I m c X V v d D s s J n F 1 b 3 Q 7 U D E x M y Z x d W 9 0 O y w m c X V v d D t Q M T E 0 J n F 1 b 3 Q 7 L C Z x d W 9 0 O 1 A x M T U m c X V v d D s s J n F 1 b 3 Q 7 U D E x N i Z x d W 9 0 O y w m c X V v d D t Q M T E 3 J n F 1 b 3 Q 7 L C Z x d W 9 0 O 1 A x M T g m c X V v d D s s J n F 1 b 3 Q 7 U D E x O S Z x d W 9 0 O y w m c X V v d D t Q M T I w J n F 1 b 3 Q 7 L C Z x d W 9 0 O 1 A x M j E m c X V v d D s s J n F 1 b 3 Q 7 U D E y M i Z x d W 9 0 O y w m c X V v d D t Q M T I z J n F 1 b 3 Q 7 L C Z x d W 9 0 O 1 A x M j Q m c X V v d D s s J n F 1 b 3 Q 7 U D E y N S Z x d W 9 0 O y w m c X V v d D t Q M T I 2 J n F 1 b 3 Q 7 L C Z x d W 9 0 O 1 A x M j c m c X V v d D s s J n F 1 b 3 Q 7 U D E y O C Z x d W 9 0 O y w m c X V v d D t Q M T I 5 J n F 1 b 3 Q 7 L C Z x d W 9 0 O 1 A x M z A m c X V v d D s s J n F 1 b 3 Q 7 U D E z M S Z x d W 9 0 O y w m c X V v d D t Q M T M y J n F 1 b 3 Q 7 L C Z x d W 9 0 O 1 A x M z M m c X V v d D s s J n F 1 b 3 Q 7 U D E z N C Z x d W 9 0 O y w m c X V v d D t Q M T M 1 J n F 1 b 3 Q 7 L C Z x d W 9 0 O 1 A x M z Y m c X V v d D s s J n F 1 b 3 Q 7 U D E z N y Z x d W 9 0 O y w m c X V v d D t Q M T M 4 J n F 1 b 3 Q 7 L C Z x d W 9 0 O 1 A x M z k m c X V v d D s s J n F 1 b 3 Q 7 U D E 0 M C Z x d W 9 0 O y w m c X V v d D t Q M T Q x J n F 1 b 3 Q 7 L C Z x d W 9 0 O 1 A x N D I m c X V v d D s s J n F 1 b 3 Q 7 U D E 0 M y Z x d W 9 0 O y w m c X V v d D t Q M T Q 0 J n F 1 b 3 Q 7 L C Z x d W 9 0 O 1 A x N D U m c X V v d D s s J n F 1 b 3 Q 7 U D E 0 N i Z x d W 9 0 O y w m c X V v d D t Q M T Q 3 J n F 1 b 3 Q 7 L C Z x d W 9 0 O 1 A x N D g m c X V v d D s s J n F 1 b 3 Q 7 U D E 0 O S Z x d W 9 0 O y w m c X V v d D t Q M T U w J n F 1 b 3 Q 7 L C Z x d W 9 0 O 1 A x N T E m c X V v d D s s J n F 1 b 3 Q 7 U D E 1 M i Z x d W 9 0 O y w m c X V v d D t Q M T U z J n F 1 b 3 Q 7 L C Z x d W 9 0 O 1 A x N T Q m c X V v d D s s J n F 1 b 3 Q 7 U D E 1 N S Z x d W 9 0 O y w m c X V v d D t Q M T U 2 J n F 1 b 3 Q 7 L C Z x d W 9 0 O 1 A x N T c m c X V v d D s s J n F 1 b 3 Q 7 U D E 1 O C Z x d W 9 0 O y w m c X V v d D t Q M T U 5 J n F 1 b 3 Q 7 L C Z x d W 9 0 O 1 A x N j A m c X V v d D t d I i A v P j x F b n R y e S B U e X B l P S J G a W x s U 3 R h d H V z I i B W Y W x 1 Z T 0 i c 0 N v b X B s Z X R l I i A v P j x F b n R y e S B U e X B l P S J S Z W x h d G l v b n N o a X B J b m Z v Q 2 9 u d G F p b m V y I i B W Y W x 1 Z T 0 i c 3 s m c X V v d D t j b 2 x 1 b W 5 D b 3 V u d C Z x d W 9 0 O z o x N j I s J n F 1 b 3 Q 7 a 2 V 5 Q 2 9 s d W 1 u T m F t Z X M m c X V v d D s 6 W 1 0 s J n F 1 b 3 Q 7 c X V l c n l S Z W x h d G l v b n N o a X B z J n F 1 b 3 Q 7 O l t d L C Z x d W 9 0 O 2 N v b H V t b k l k Z W 5 0 a X R p Z X M m c X V v d D s 6 W y Z x d W 9 0 O 1 N l Y 3 R p b 2 4 x L 1 J F R y 9 B d X R v U m V t b 3 Z l Z E N v b H V t b n M x L n t I T 1 J B X 1 R F U 1 Q s M H 0 m c X V v d D s s J n F 1 b 3 Q 7 U 2 V j d G l v b j E v U k V H L 0 F 1 d G 9 S Z W 1 v d m V k Q 2 9 s d W 1 u c z E u e 0 5 v b W J y Z V V z d W F y a W 8 s M X 0 m c X V v d D s s J n F 1 b 3 Q 7 U 2 V j d G l v b j E v U k V H L 0 F 1 d G 9 S Z W 1 v d m V k Q 2 9 s d W 1 u c z E u e 1 A x L D J 9 J n F 1 b 3 Q 7 L C Z x d W 9 0 O 1 N l Y 3 R p b 2 4 x L 1 J F R y 9 B d X R v U m V t b 3 Z l Z E N v b H V t b n M x L n t Q M i w z f S Z x d W 9 0 O y w m c X V v d D t T Z W N 0 a W 9 u M S 9 S R U c v Q X V 0 b 1 J l b W 9 2 Z W R D b 2 x 1 b W 5 z M S 5 7 U D M s N H 0 m c X V v d D s s J n F 1 b 3 Q 7 U 2 V j d G l v b j E v U k V H L 0 F 1 d G 9 S Z W 1 v d m V k Q 2 9 s d W 1 u c z E u e 1 A 0 L D V 9 J n F 1 b 3 Q 7 L C Z x d W 9 0 O 1 N l Y 3 R p b 2 4 x L 1 J F R y 9 B d X R v U m V t b 3 Z l Z E N v b H V t b n M x L n t Q N S w 2 f S Z x d W 9 0 O y w m c X V v d D t T Z W N 0 a W 9 u M S 9 S R U c v Q X V 0 b 1 J l b W 9 2 Z W R D b 2 x 1 b W 5 z M S 5 7 U D Y s N 3 0 m c X V v d D s s J n F 1 b 3 Q 7 U 2 V j d G l v b j E v U k V H L 0 F 1 d G 9 S Z W 1 v d m V k Q 2 9 s d W 1 u c z E u e 1 A 3 L D h 9 J n F 1 b 3 Q 7 L C Z x d W 9 0 O 1 N l Y 3 R p b 2 4 x L 1 J F R y 9 B d X R v U m V t b 3 Z l Z E N v b H V t b n M x L n t Q O C w 5 f S Z x d W 9 0 O y w m c X V v d D t T Z W N 0 a W 9 u M S 9 S R U c v Q X V 0 b 1 J l b W 9 2 Z W R D b 2 x 1 b W 5 z M S 5 7 U D k s M T B 9 J n F 1 b 3 Q 7 L C Z x d W 9 0 O 1 N l Y 3 R p b 2 4 x L 1 J F R y 9 B d X R v U m V t b 3 Z l Z E N v b H V t b n M x L n t Q M T A s M T F 9 J n F 1 b 3 Q 7 L C Z x d W 9 0 O 1 N l Y 3 R p b 2 4 x L 1 J F R y 9 B d X R v U m V t b 3 Z l Z E N v b H V t b n M x L n t Q M T E s M T J 9 J n F 1 b 3 Q 7 L C Z x d W 9 0 O 1 N l Y 3 R p b 2 4 x L 1 J F R y 9 B d X R v U m V t b 3 Z l Z E N v b H V t b n M x L n t Q M T I s M T N 9 J n F 1 b 3 Q 7 L C Z x d W 9 0 O 1 N l Y 3 R p b 2 4 x L 1 J F R y 9 B d X R v U m V t b 3 Z l Z E N v b H V t b n M x L n t Q M T M s M T R 9 J n F 1 b 3 Q 7 L C Z x d W 9 0 O 1 N l Y 3 R p b 2 4 x L 1 J F R y 9 B d X R v U m V t b 3 Z l Z E N v b H V t b n M x L n t Q M T Q s M T V 9 J n F 1 b 3 Q 7 L C Z x d W 9 0 O 1 N l Y 3 R p b 2 4 x L 1 J F R y 9 B d X R v U m V t b 3 Z l Z E N v b H V t b n M x L n t Q M T U s M T Z 9 J n F 1 b 3 Q 7 L C Z x d W 9 0 O 1 N l Y 3 R p b 2 4 x L 1 J F R y 9 B d X R v U m V t b 3 Z l Z E N v b H V t b n M x L n t Q M T Y s M T d 9 J n F 1 b 3 Q 7 L C Z x d W 9 0 O 1 N l Y 3 R p b 2 4 x L 1 J F R y 9 B d X R v U m V t b 3 Z l Z E N v b H V t b n M x L n t Q M T c s M T h 9 J n F 1 b 3 Q 7 L C Z x d W 9 0 O 1 N l Y 3 R p b 2 4 x L 1 J F R y 9 B d X R v U m V t b 3 Z l Z E N v b H V t b n M x L n t Q M T g s M T l 9 J n F 1 b 3 Q 7 L C Z x d W 9 0 O 1 N l Y 3 R p b 2 4 x L 1 J F R y 9 B d X R v U m V t b 3 Z l Z E N v b H V t b n M x L n t Q M T k s M j B 9 J n F 1 b 3 Q 7 L C Z x d W 9 0 O 1 N l Y 3 R p b 2 4 x L 1 J F R y 9 B d X R v U m V t b 3 Z l Z E N v b H V t b n M x L n t Q M j A s M j F 9 J n F 1 b 3 Q 7 L C Z x d W 9 0 O 1 N l Y 3 R p b 2 4 x L 1 J F R y 9 B d X R v U m V t b 3 Z l Z E N v b H V t b n M x L n t Q M j E s M j J 9 J n F 1 b 3 Q 7 L C Z x d W 9 0 O 1 N l Y 3 R p b 2 4 x L 1 J F R y 9 B d X R v U m V t b 3 Z l Z E N v b H V t b n M x L n t Q M j I s M j N 9 J n F 1 b 3 Q 7 L C Z x d W 9 0 O 1 N l Y 3 R p b 2 4 x L 1 J F R y 9 B d X R v U m V t b 3 Z l Z E N v b H V t b n M x L n t Q M j M s M j R 9 J n F 1 b 3 Q 7 L C Z x d W 9 0 O 1 N l Y 3 R p b 2 4 x L 1 J F R y 9 B d X R v U m V t b 3 Z l Z E N v b H V t b n M x L n t Q M j Q s M j V 9 J n F 1 b 3 Q 7 L C Z x d W 9 0 O 1 N l Y 3 R p b 2 4 x L 1 J F R y 9 B d X R v U m V t b 3 Z l Z E N v b H V t b n M x L n t Q M j U s M j Z 9 J n F 1 b 3 Q 7 L C Z x d W 9 0 O 1 N l Y 3 R p b 2 4 x L 1 J F R y 9 B d X R v U m V t b 3 Z l Z E N v b H V t b n M x L n t Q M j Y s M j d 9 J n F 1 b 3 Q 7 L C Z x d W 9 0 O 1 N l Y 3 R p b 2 4 x L 1 J F R y 9 B d X R v U m V t b 3 Z l Z E N v b H V t b n M x L n t Q M j c s M j h 9 J n F 1 b 3 Q 7 L C Z x d W 9 0 O 1 N l Y 3 R p b 2 4 x L 1 J F R y 9 B d X R v U m V t b 3 Z l Z E N v b H V t b n M x L n t Q M j g s M j l 9 J n F 1 b 3 Q 7 L C Z x d W 9 0 O 1 N l Y 3 R p b 2 4 x L 1 J F R y 9 B d X R v U m V t b 3 Z l Z E N v b H V t b n M x L n t Q M j k s M z B 9 J n F 1 b 3 Q 7 L C Z x d W 9 0 O 1 N l Y 3 R p b 2 4 x L 1 J F R y 9 B d X R v U m V t b 3 Z l Z E N v b H V t b n M x L n t Q M z A s M z F 9 J n F 1 b 3 Q 7 L C Z x d W 9 0 O 1 N l Y 3 R p b 2 4 x L 1 J F R y 9 B d X R v U m V t b 3 Z l Z E N v b H V t b n M x L n t Q M z E s M z J 9 J n F 1 b 3 Q 7 L C Z x d W 9 0 O 1 N l Y 3 R p b 2 4 x L 1 J F R y 9 B d X R v U m V t b 3 Z l Z E N v b H V t b n M x L n t Q M z I s M z N 9 J n F 1 b 3 Q 7 L C Z x d W 9 0 O 1 N l Y 3 R p b 2 4 x L 1 J F R y 9 B d X R v U m V t b 3 Z l Z E N v b H V t b n M x L n t Q M z M s M z R 9 J n F 1 b 3 Q 7 L C Z x d W 9 0 O 1 N l Y 3 R p b 2 4 x L 1 J F R y 9 B d X R v U m V t b 3 Z l Z E N v b H V t b n M x L n t Q M z Q s M z V 9 J n F 1 b 3 Q 7 L C Z x d W 9 0 O 1 N l Y 3 R p b 2 4 x L 1 J F R y 9 B d X R v U m V t b 3 Z l Z E N v b H V t b n M x L n t Q M z U s M z Z 9 J n F 1 b 3 Q 7 L C Z x d W 9 0 O 1 N l Y 3 R p b 2 4 x L 1 J F R y 9 B d X R v U m V t b 3 Z l Z E N v b H V t b n M x L n t Q M z Y s M z d 9 J n F 1 b 3 Q 7 L C Z x d W 9 0 O 1 N l Y 3 R p b 2 4 x L 1 J F R y 9 B d X R v U m V t b 3 Z l Z E N v b H V t b n M x L n t Q M z c s M z h 9 J n F 1 b 3 Q 7 L C Z x d W 9 0 O 1 N l Y 3 R p b 2 4 x L 1 J F R y 9 B d X R v U m V t b 3 Z l Z E N v b H V t b n M x L n t Q M z g s M z l 9 J n F 1 b 3 Q 7 L C Z x d W 9 0 O 1 N l Y 3 R p b 2 4 x L 1 J F R y 9 B d X R v U m V t b 3 Z l Z E N v b H V t b n M x L n t Q M z k s N D B 9 J n F 1 b 3 Q 7 L C Z x d W 9 0 O 1 N l Y 3 R p b 2 4 x L 1 J F R y 9 B d X R v U m V t b 3 Z l Z E N v b H V t b n M x L n t Q N D A s N D F 9 J n F 1 b 3 Q 7 L C Z x d W 9 0 O 1 N l Y 3 R p b 2 4 x L 1 J F R y 9 B d X R v U m V t b 3 Z l Z E N v b H V t b n M x L n t Q N D E s N D J 9 J n F 1 b 3 Q 7 L C Z x d W 9 0 O 1 N l Y 3 R p b 2 4 x L 1 J F R y 9 B d X R v U m V t b 3 Z l Z E N v b H V t b n M x L n t Q N D I s N D N 9 J n F 1 b 3 Q 7 L C Z x d W 9 0 O 1 N l Y 3 R p b 2 4 x L 1 J F R y 9 B d X R v U m V t b 3 Z l Z E N v b H V t b n M x L n t Q N D M s N D R 9 J n F 1 b 3 Q 7 L C Z x d W 9 0 O 1 N l Y 3 R p b 2 4 x L 1 J F R y 9 B d X R v U m V t b 3 Z l Z E N v b H V t b n M x L n t Q N D Q s N D V 9 J n F 1 b 3 Q 7 L C Z x d W 9 0 O 1 N l Y 3 R p b 2 4 x L 1 J F R y 9 B d X R v U m V t b 3 Z l Z E N v b H V t b n M x L n t Q N D U s N D Z 9 J n F 1 b 3 Q 7 L C Z x d W 9 0 O 1 N l Y 3 R p b 2 4 x L 1 J F R y 9 B d X R v U m V t b 3 Z l Z E N v b H V t b n M x L n t Q N D Y s N D d 9 J n F 1 b 3 Q 7 L C Z x d W 9 0 O 1 N l Y 3 R p b 2 4 x L 1 J F R y 9 B d X R v U m V t b 3 Z l Z E N v b H V t b n M x L n t Q N D c s N D h 9 J n F 1 b 3 Q 7 L C Z x d W 9 0 O 1 N l Y 3 R p b 2 4 x L 1 J F R y 9 B d X R v U m V t b 3 Z l Z E N v b H V t b n M x L n t Q N D g s N D l 9 J n F 1 b 3 Q 7 L C Z x d W 9 0 O 1 N l Y 3 R p b 2 4 x L 1 J F R y 9 B d X R v U m V t b 3 Z l Z E N v b H V t b n M x L n t Q N D k s N T B 9 J n F 1 b 3 Q 7 L C Z x d W 9 0 O 1 N l Y 3 R p b 2 4 x L 1 J F R y 9 B d X R v U m V t b 3 Z l Z E N v b H V t b n M x L n t Q N T A s N T F 9 J n F 1 b 3 Q 7 L C Z x d W 9 0 O 1 N l Y 3 R p b 2 4 x L 1 J F R y 9 B d X R v U m V t b 3 Z l Z E N v b H V t b n M x L n t Q N T E s N T J 9 J n F 1 b 3 Q 7 L C Z x d W 9 0 O 1 N l Y 3 R p b 2 4 x L 1 J F R y 9 B d X R v U m V t b 3 Z l Z E N v b H V t b n M x L n t Q N T I s N T N 9 J n F 1 b 3 Q 7 L C Z x d W 9 0 O 1 N l Y 3 R p b 2 4 x L 1 J F R y 9 B d X R v U m V t b 3 Z l Z E N v b H V t b n M x L n t Q N T M s N T R 9 J n F 1 b 3 Q 7 L C Z x d W 9 0 O 1 N l Y 3 R p b 2 4 x L 1 J F R y 9 B d X R v U m V t b 3 Z l Z E N v b H V t b n M x L n t Q N T Q s N T V 9 J n F 1 b 3 Q 7 L C Z x d W 9 0 O 1 N l Y 3 R p b 2 4 x L 1 J F R y 9 B d X R v U m V t b 3 Z l Z E N v b H V t b n M x L n t Q N T U s N T Z 9 J n F 1 b 3 Q 7 L C Z x d W 9 0 O 1 N l Y 3 R p b 2 4 x L 1 J F R y 9 B d X R v U m V t b 3 Z l Z E N v b H V t b n M x L n t Q N T Y s N T d 9 J n F 1 b 3 Q 7 L C Z x d W 9 0 O 1 N l Y 3 R p b 2 4 x L 1 J F R y 9 B d X R v U m V t b 3 Z l Z E N v b H V t b n M x L n t Q N T c s N T h 9 J n F 1 b 3 Q 7 L C Z x d W 9 0 O 1 N l Y 3 R p b 2 4 x L 1 J F R y 9 B d X R v U m V t b 3 Z l Z E N v b H V t b n M x L n t Q N T g s N T l 9 J n F 1 b 3 Q 7 L C Z x d W 9 0 O 1 N l Y 3 R p b 2 4 x L 1 J F R y 9 B d X R v U m V t b 3 Z l Z E N v b H V t b n M x L n t Q N T k s N j B 9 J n F 1 b 3 Q 7 L C Z x d W 9 0 O 1 N l Y 3 R p b 2 4 x L 1 J F R y 9 B d X R v U m V t b 3 Z l Z E N v b H V t b n M x L n t Q N j A s N j F 9 J n F 1 b 3 Q 7 L C Z x d W 9 0 O 1 N l Y 3 R p b 2 4 x L 1 J F R y 9 B d X R v U m V t b 3 Z l Z E N v b H V t b n M x L n t Q N j E s N j J 9 J n F 1 b 3 Q 7 L C Z x d W 9 0 O 1 N l Y 3 R p b 2 4 x L 1 J F R y 9 B d X R v U m V t b 3 Z l Z E N v b H V t b n M x L n t Q N j I s N j N 9 J n F 1 b 3 Q 7 L C Z x d W 9 0 O 1 N l Y 3 R p b 2 4 x L 1 J F R y 9 B d X R v U m V t b 3 Z l Z E N v b H V t b n M x L n t Q N j M s N j R 9 J n F 1 b 3 Q 7 L C Z x d W 9 0 O 1 N l Y 3 R p b 2 4 x L 1 J F R y 9 B d X R v U m V t b 3 Z l Z E N v b H V t b n M x L n t Q N j Q s N j V 9 J n F 1 b 3 Q 7 L C Z x d W 9 0 O 1 N l Y 3 R p b 2 4 x L 1 J F R y 9 B d X R v U m V t b 3 Z l Z E N v b H V t b n M x L n t Q N j U s N j Z 9 J n F 1 b 3 Q 7 L C Z x d W 9 0 O 1 N l Y 3 R p b 2 4 x L 1 J F R y 9 B d X R v U m V t b 3 Z l Z E N v b H V t b n M x L n t Q N j Y s N j d 9 J n F 1 b 3 Q 7 L C Z x d W 9 0 O 1 N l Y 3 R p b 2 4 x L 1 J F R y 9 B d X R v U m V t b 3 Z l Z E N v b H V t b n M x L n t Q N j c s N j h 9 J n F 1 b 3 Q 7 L C Z x d W 9 0 O 1 N l Y 3 R p b 2 4 x L 1 J F R y 9 B d X R v U m V t b 3 Z l Z E N v b H V t b n M x L n t Q N j g s N j l 9 J n F 1 b 3 Q 7 L C Z x d W 9 0 O 1 N l Y 3 R p b 2 4 x L 1 J F R y 9 B d X R v U m V t b 3 Z l Z E N v b H V t b n M x L n t Q N j k s N z B 9 J n F 1 b 3 Q 7 L C Z x d W 9 0 O 1 N l Y 3 R p b 2 4 x L 1 J F R y 9 B d X R v U m V t b 3 Z l Z E N v b H V t b n M x L n t Q N z A s N z F 9 J n F 1 b 3 Q 7 L C Z x d W 9 0 O 1 N l Y 3 R p b 2 4 x L 1 J F R y 9 B d X R v U m V t b 3 Z l Z E N v b H V t b n M x L n t Q N z E s N z J 9 J n F 1 b 3 Q 7 L C Z x d W 9 0 O 1 N l Y 3 R p b 2 4 x L 1 J F R y 9 B d X R v U m V t b 3 Z l Z E N v b H V t b n M x L n t Q N z I s N z N 9 J n F 1 b 3 Q 7 L C Z x d W 9 0 O 1 N l Y 3 R p b 2 4 x L 1 J F R y 9 B d X R v U m V t b 3 Z l Z E N v b H V t b n M x L n t Q N z M s N z R 9 J n F 1 b 3 Q 7 L C Z x d W 9 0 O 1 N l Y 3 R p b 2 4 x L 1 J F R y 9 B d X R v U m V t b 3 Z l Z E N v b H V t b n M x L n t Q N z Q s N z V 9 J n F 1 b 3 Q 7 L C Z x d W 9 0 O 1 N l Y 3 R p b 2 4 x L 1 J F R y 9 B d X R v U m V t b 3 Z l Z E N v b H V t b n M x L n t Q N z U s N z Z 9 J n F 1 b 3 Q 7 L C Z x d W 9 0 O 1 N l Y 3 R p b 2 4 x L 1 J F R y 9 B d X R v U m V t b 3 Z l Z E N v b H V t b n M x L n t Q N z Y s N z d 9 J n F 1 b 3 Q 7 L C Z x d W 9 0 O 1 N l Y 3 R p b 2 4 x L 1 J F R y 9 B d X R v U m V t b 3 Z l Z E N v b H V t b n M x L n t Q N z c s N z h 9 J n F 1 b 3 Q 7 L C Z x d W 9 0 O 1 N l Y 3 R p b 2 4 x L 1 J F R y 9 B d X R v U m V t b 3 Z l Z E N v b H V t b n M x L n t Q N z g s N z l 9 J n F 1 b 3 Q 7 L C Z x d W 9 0 O 1 N l Y 3 R p b 2 4 x L 1 J F R y 9 B d X R v U m V t b 3 Z l Z E N v b H V t b n M x L n t Q N z k s O D B 9 J n F 1 b 3 Q 7 L C Z x d W 9 0 O 1 N l Y 3 R p b 2 4 x L 1 J F R y 9 B d X R v U m V t b 3 Z l Z E N v b H V t b n M x L n t Q O D A s O D F 9 J n F 1 b 3 Q 7 L C Z x d W 9 0 O 1 N l Y 3 R p b 2 4 x L 1 J F R y 9 B d X R v U m V t b 3 Z l Z E N v b H V t b n M x L n t Q O D E s O D J 9 J n F 1 b 3 Q 7 L C Z x d W 9 0 O 1 N l Y 3 R p b 2 4 x L 1 J F R y 9 B d X R v U m V t b 3 Z l Z E N v b H V t b n M x L n t Q O D I s O D N 9 J n F 1 b 3 Q 7 L C Z x d W 9 0 O 1 N l Y 3 R p b 2 4 x L 1 J F R y 9 B d X R v U m V t b 3 Z l Z E N v b H V t b n M x L n t Q O D M s O D R 9 J n F 1 b 3 Q 7 L C Z x d W 9 0 O 1 N l Y 3 R p b 2 4 x L 1 J F R y 9 B d X R v U m V t b 3 Z l Z E N v b H V t b n M x L n t Q O D Q s O D V 9 J n F 1 b 3 Q 7 L C Z x d W 9 0 O 1 N l Y 3 R p b 2 4 x L 1 J F R y 9 B d X R v U m V t b 3 Z l Z E N v b H V t b n M x L n t Q O D U s O D Z 9 J n F 1 b 3 Q 7 L C Z x d W 9 0 O 1 N l Y 3 R p b 2 4 x L 1 J F R y 9 B d X R v U m V t b 3 Z l Z E N v b H V t b n M x L n t Q O D Y s O D d 9 J n F 1 b 3 Q 7 L C Z x d W 9 0 O 1 N l Y 3 R p b 2 4 x L 1 J F R y 9 B d X R v U m V t b 3 Z l Z E N v b H V t b n M x L n t Q O D c s O D h 9 J n F 1 b 3 Q 7 L C Z x d W 9 0 O 1 N l Y 3 R p b 2 4 x L 1 J F R y 9 B d X R v U m V t b 3 Z l Z E N v b H V t b n M x L n t Q O D g s O D l 9 J n F 1 b 3 Q 7 L C Z x d W 9 0 O 1 N l Y 3 R p b 2 4 x L 1 J F R y 9 B d X R v U m V t b 3 Z l Z E N v b H V t b n M x L n t Q O D k s O T B 9 J n F 1 b 3 Q 7 L C Z x d W 9 0 O 1 N l Y 3 R p b 2 4 x L 1 J F R y 9 B d X R v U m V t b 3 Z l Z E N v b H V t b n M x L n t Q O T A s O T F 9 J n F 1 b 3 Q 7 L C Z x d W 9 0 O 1 N l Y 3 R p b 2 4 x L 1 J F R y 9 B d X R v U m V t b 3 Z l Z E N v b H V t b n M x L n t Q O T E s O T J 9 J n F 1 b 3 Q 7 L C Z x d W 9 0 O 1 N l Y 3 R p b 2 4 x L 1 J F R y 9 B d X R v U m V t b 3 Z l Z E N v b H V t b n M x L n t Q O T I s O T N 9 J n F 1 b 3 Q 7 L C Z x d W 9 0 O 1 N l Y 3 R p b 2 4 x L 1 J F R y 9 B d X R v U m V t b 3 Z l Z E N v b H V t b n M x L n t Q O T M s O T R 9 J n F 1 b 3 Q 7 L C Z x d W 9 0 O 1 N l Y 3 R p b 2 4 x L 1 J F R y 9 B d X R v U m V t b 3 Z l Z E N v b H V t b n M x L n t Q O T Q s O T V 9 J n F 1 b 3 Q 7 L C Z x d W 9 0 O 1 N l Y 3 R p b 2 4 x L 1 J F R y 9 B d X R v U m V t b 3 Z l Z E N v b H V t b n M x L n t Q O T U s O T Z 9 J n F 1 b 3 Q 7 L C Z x d W 9 0 O 1 N l Y 3 R p b 2 4 x L 1 J F R y 9 B d X R v U m V t b 3 Z l Z E N v b H V t b n M x L n t Q O T Y s O T d 9 J n F 1 b 3 Q 7 L C Z x d W 9 0 O 1 N l Y 3 R p b 2 4 x L 1 J F R y 9 B d X R v U m V t b 3 Z l Z E N v b H V t b n M x L n t Q O T c s O T h 9 J n F 1 b 3 Q 7 L C Z x d W 9 0 O 1 N l Y 3 R p b 2 4 x L 1 J F R y 9 B d X R v U m V t b 3 Z l Z E N v b H V t b n M x L n t Q O T g s O T l 9 J n F 1 b 3 Q 7 L C Z x d W 9 0 O 1 N l Y 3 R p b 2 4 x L 1 J F R y 9 B d X R v U m V t b 3 Z l Z E N v b H V t b n M x L n t Q O T k s M T A w f S Z x d W 9 0 O y w m c X V v d D t T Z W N 0 a W 9 u M S 9 S R U c v Q X V 0 b 1 J l b W 9 2 Z W R D b 2 x 1 b W 5 z M S 5 7 U D E w M C w x M D F 9 J n F 1 b 3 Q 7 L C Z x d W 9 0 O 1 N l Y 3 R p b 2 4 x L 1 J F R y 9 B d X R v U m V t b 3 Z l Z E N v b H V t b n M x L n t Q M T A x L D E w M n 0 m c X V v d D s s J n F 1 b 3 Q 7 U 2 V j d G l v b j E v U k V H L 0 F 1 d G 9 S Z W 1 v d m V k Q 2 9 s d W 1 u c z E u e 1 A x M D I s M T A z f S Z x d W 9 0 O y w m c X V v d D t T Z W N 0 a W 9 u M S 9 S R U c v Q X V 0 b 1 J l b W 9 2 Z W R D b 2 x 1 b W 5 z M S 5 7 U D E w M y w x M D R 9 J n F 1 b 3 Q 7 L C Z x d W 9 0 O 1 N l Y 3 R p b 2 4 x L 1 J F R y 9 B d X R v U m V t b 3 Z l Z E N v b H V t b n M x L n t Q M T A 0 L D E w N X 0 m c X V v d D s s J n F 1 b 3 Q 7 U 2 V j d G l v b j E v U k V H L 0 F 1 d G 9 S Z W 1 v d m V k Q 2 9 s d W 1 u c z E u e 1 A x M D U s M T A 2 f S Z x d W 9 0 O y w m c X V v d D t T Z W N 0 a W 9 u M S 9 S R U c v Q X V 0 b 1 J l b W 9 2 Z W R D b 2 x 1 b W 5 z M S 5 7 U D E w N i w x M D d 9 J n F 1 b 3 Q 7 L C Z x d W 9 0 O 1 N l Y 3 R p b 2 4 x L 1 J F R y 9 B d X R v U m V t b 3 Z l Z E N v b H V t b n M x L n t Q M T A 3 L D E w O H 0 m c X V v d D s s J n F 1 b 3 Q 7 U 2 V j d G l v b j E v U k V H L 0 F 1 d G 9 S Z W 1 v d m V k Q 2 9 s d W 1 u c z E u e 1 A x M D g s M T A 5 f S Z x d W 9 0 O y w m c X V v d D t T Z W N 0 a W 9 u M S 9 S R U c v Q X V 0 b 1 J l b W 9 2 Z W R D b 2 x 1 b W 5 z M S 5 7 U D E w O S w x M T B 9 J n F 1 b 3 Q 7 L C Z x d W 9 0 O 1 N l Y 3 R p b 2 4 x L 1 J F R y 9 B d X R v U m V t b 3 Z l Z E N v b H V t b n M x L n t Q M T E w L D E x M X 0 m c X V v d D s s J n F 1 b 3 Q 7 U 2 V j d G l v b j E v U k V H L 0 F 1 d G 9 S Z W 1 v d m V k Q 2 9 s d W 1 u c z E u e 1 A x M T E s M T E y f S Z x d W 9 0 O y w m c X V v d D t T Z W N 0 a W 9 u M S 9 S R U c v Q X V 0 b 1 J l b W 9 2 Z W R D b 2 x 1 b W 5 z M S 5 7 U D E x M i w x M T N 9 J n F 1 b 3 Q 7 L C Z x d W 9 0 O 1 N l Y 3 R p b 2 4 x L 1 J F R y 9 B d X R v U m V t b 3 Z l Z E N v b H V t b n M x L n t Q M T E z L D E x N H 0 m c X V v d D s s J n F 1 b 3 Q 7 U 2 V j d G l v b j E v U k V H L 0 F 1 d G 9 S Z W 1 v d m V k Q 2 9 s d W 1 u c z E u e 1 A x M T Q s M T E 1 f S Z x d W 9 0 O y w m c X V v d D t T Z W N 0 a W 9 u M S 9 S R U c v Q X V 0 b 1 J l b W 9 2 Z W R D b 2 x 1 b W 5 z M S 5 7 U D E x N S w x M T Z 9 J n F 1 b 3 Q 7 L C Z x d W 9 0 O 1 N l Y 3 R p b 2 4 x L 1 J F R y 9 B d X R v U m V t b 3 Z l Z E N v b H V t b n M x L n t Q M T E 2 L D E x N 3 0 m c X V v d D s s J n F 1 b 3 Q 7 U 2 V j d G l v b j E v U k V H L 0 F 1 d G 9 S Z W 1 v d m V k Q 2 9 s d W 1 u c z E u e 1 A x M T c s M T E 4 f S Z x d W 9 0 O y w m c X V v d D t T Z W N 0 a W 9 u M S 9 S R U c v Q X V 0 b 1 J l b W 9 2 Z W R D b 2 x 1 b W 5 z M S 5 7 U D E x O C w x M T l 9 J n F 1 b 3 Q 7 L C Z x d W 9 0 O 1 N l Y 3 R p b 2 4 x L 1 J F R y 9 B d X R v U m V t b 3 Z l Z E N v b H V t b n M x L n t Q M T E 5 L D E y M H 0 m c X V v d D s s J n F 1 b 3 Q 7 U 2 V j d G l v b j E v U k V H L 0 F 1 d G 9 S Z W 1 v d m V k Q 2 9 s d W 1 u c z E u e 1 A x M j A s M T I x f S Z x d W 9 0 O y w m c X V v d D t T Z W N 0 a W 9 u M S 9 S R U c v Q X V 0 b 1 J l b W 9 2 Z W R D b 2 x 1 b W 5 z M S 5 7 U D E y M S w x M j J 9 J n F 1 b 3 Q 7 L C Z x d W 9 0 O 1 N l Y 3 R p b 2 4 x L 1 J F R y 9 B d X R v U m V t b 3 Z l Z E N v b H V t b n M x L n t Q M T I y L D E y M 3 0 m c X V v d D s s J n F 1 b 3 Q 7 U 2 V j d G l v b j E v U k V H L 0 F 1 d G 9 S Z W 1 v d m V k Q 2 9 s d W 1 u c z E u e 1 A x M j M s M T I 0 f S Z x d W 9 0 O y w m c X V v d D t T Z W N 0 a W 9 u M S 9 S R U c v Q X V 0 b 1 J l b W 9 2 Z W R D b 2 x 1 b W 5 z M S 5 7 U D E y N C w x M j V 9 J n F 1 b 3 Q 7 L C Z x d W 9 0 O 1 N l Y 3 R p b 2 4 x L 1 J F R y 9 B d X R v U m V t b 3 Z l Z E N v b H V t b n M x L n t Q M T I 1 L D E y N n 0 m c X V v d D s s J n F 1 b 3 Q 7 U 2 V j d G l v b j E v U k V H L 0 F 1 d G 9 S Z W 1 v d m V k Q 2 9 s d W 1 u c z E u e 1 A x M j Y s M T I 3 f S Z x d W 9 0 O y w m c X V v d D t T Z W N 0 a W 9 u M S 9 S R U c v Q X V 0 b 1 J l b W 9 2 Z W R D b 2 x 1 b W 5 z M S 5 7 U D E y N y w x M j h 9 J n F 1 b 3 Q 7 L C Z x d W 9 0 O 1 N l Y 3 R p b 2 4 x L 1 J F R y 9 B d X R v U m V t b 3 Z l Z E N v b H V t b n M x L n t Q M T I 4 L D E y O X 0 m c X V v d D s s J n F 1 b 3 Q 7 U 2 V j d G l v b j E v U k V H L 0 F 1 d G 9 S Z W 1 v d m V k Q 2 9 s d W 1 u c z E u e 1 A x M j k s M T M w f S Z x d W 9 0 O y w m c X V v d D t T Z W N 0 a W 9 u M S 9 S R U c v Q X V 0 b 1 J l b W 9 2 Z W R D b 2 x 1 b W 5 z M S 5 7 U D E z M C w x M z F 9 J n F 1 b 3 Q 7 L C Z x d W 9 0 O 1 N l Y 3 R p b 2 4 x L 1 J F R y 9 B d X R v U m V t b 3 Z l Z E N v b H V t b n M x L n t Q M T M x L D E z M n 0 m c X V v d D s s J n F 1 b 3 Q 7 U 2 V j d G l v b j E v U k V H L 0 F 1 d G 9 S Z W 1 v d m V k Q 2 9 s d W 1 u c z E u e 1 A x M z I s M T M z f S Z x d W 9 0 O y w m c X V v d D t T Z W N 0 a W 9 u M S 9 S R U c v Q X V 0 b 1 J l b W 9 2 Z W R D b 2 x 1 b W 5 z M S 5 7 U D E z M y w x M z R 9 J n F 1 b 3 Q 7 L C Z x d W 9 0 O 1 N l Y 3 R p b 2 4 x L 1 J F R y 9 B d X R v U m V t b 3 Z l Z E N v b H V t b n M x L n t Q M T M 0 L D E z N X 0 m c X V v d D s s J n F 1 b 3 Q 7 U 2 V j d G l v b j E v U k V H L 0 F 1 d G 9 S Z W 1 v d m V k Q 2 9 s d W 1 u c z E u e 1 A x M z U s M T M 2 f S Z x d W 9 0 O y w m c X V v d D t T Z W N 0 a W 9 u M S 9 S R U c v Q X V 0 b 1 J l b W 9 2 Z W R D b 2 x 1 b W 5 z M S 5 7 U D E z N i w x M z d 9 J n F 1 b 3 Q 7 L C Z x d W 9 0 O 1 N l Y 3 R p b 2 4 x L 1 J F R y 9 B d X R v U m V t b 3 Z l Z E N v b H V t b n M x L n t Q M T M 3 L D E z O H 0 m c X V v d D s s J n F 1 b 3 Q 7 U 2 V j d G l v b j E v U k V H L 0 F 1 d G 9 S Z W 1 v d m V k Q 2 9 s d W 1 u c z E u e 1 A x M z g s M T M 5 f S Z x d W 9 0 O y w m c X V v d D t T Z W N 0 a W 9 u M S 9 S R U c v Q X V 0 b 1 J l b W 9 2 Z W R D b 2 x 1 b W 5 z M S 5 7 U D E z O S w x N D B 9 J n F 1 b 3 Q 7 L C Z x d W 9 0 O 1 N l Y 3 R p b 2 4 x L 1 J F R y 9 B d X R v U m V t b 3 Z l Z E N v b H V t b n M x L n t Q M T Q w L D E 0 M X 0 m c X V v d D s s J n F 1 b 3 Q 7 U 2 V j d G l v b j E v U k V H L 0 F 1 d G 9 S Z W 1 v d m V k Q 2 9 s d W 1 u c z E u e 1 A x N D E s M T Q y f S Z x d W 9 0 O y w m c X V v d D t T Z W N 0 a W 9 u M S 9 S R U c v Q X V 0 b 1 J l b W 9 2 Z W R D b 2 x 1 b W 5 z M S 5 7 U D E 0 M i w x N D N 9 J n F 1 b 3 Q 7 L C Z x d W 9 0 O 1 N l Y 3 R p b 2 4 x L 1 J F R y 9 B d X R v U m V t b 3 Z l Z E N v b H V t b n M x L n t Q M T Q z L D E 0 N H 0 m c X V v d D s s J n F 1 b 3 Q 7 U 2 V j d G l v b j E v U k V H L 0 F 1 d G 9 S Z W 1 v d m V k Q 2 9 s d W 1 u c z E u e 1 A x N D Q s M T Q 1 f S Z x d W 9 0 O y w m c X V v d D t T Z W N 0 a W 9 u M S 9 S R U c v Q X V 0 b 1 J l b W 9 2 Z W R D b 2 x 1 b W 5 z M S 5 7 U D E 0 N S w x N D Z 9 J n F 1 b 3 Q 7 L C Z x d W 9 0 O 1 N l Y 3 R p b 2 4 x L 1 J F R y 9 B d X R v U m V t b 3 Z l Z E N v b H V t b n M x L n t Q M T Q 2 L D E 0 N 3 0 m c X V v d D s s J n F 1 b 3 Q 7 U 2 V j d G l v b j E v U k V H L 0 F 1 d G 9 S Z W 1 v d m V k Q 2 9 s d W 1 u c z E u e 1 A x N D c s M T Q 4 f S Z x d W 9 0 O y w m c X V v d D t T Z W N 0 a W 9 u M S 9 S R U c v Q X V 0 b 1 J l b W 9 2 Z W R D b 2 x 1 b W 5 z M S 5 7 U D E 0 O C w x N D l 9 J n F 1 b 3 Q 7 L C Z x d W 9 0 O 1 N l Y 3 R p b 2 4 x L 1 J F R y 9 B d X R v U m V t b 3 Z l Z E N v b H V t b n M x L n t Q M T Q 5 L D E 1 M H 0 m c X V v d D s s J n F 1 b 3 Q 7 U 2 V j d G l v b j E v U k V H L 0 F 1 d G 9 S Z W 1 v d m V k Q 2 9 s d W 1 u c z E u e 1 A x N T A s M T U x f S Z x d W 9 0 O y w m c X V v d D t T Z W N 0 a W 9 u M S 9 S R U c v Q X V 0 b 1 J l b W 9 2 Z W R D b 2 x 1 b W 5 z M S 5 7 U D E 1 M S w x N T J 9 J n F 1 b 3 Q 7 L C Z x d W 9 0 O 1 N l Y 3 R p b 2 4 x L 1 J F R y 9 B d X R v U m V t b 3 Z l Z E N v b H V t b n M x L n t Q M T U y L D E 1 M 3 0 m c X V v d D s s J n F 1 b 3 Q 7 U 2 V j d G l v b j E v U k V H L 0 F 1 d G 9 S Z W 1 v d m V k Q 2 9 s d W 1 u c z E u e 1 A x N T M s M T U 0 f S Z x d W 9 0 O y w m c X V v d D t T Z W N 0 a W 9 u M S 9 S R U c v Q X V 0 b 1 J l b W 9 2 Z W R D b 2 x 1 b W 5 z M S 5 7 U D E 1 N C w x N T V 9 J n F 1 b 3 Q 7 L C Z x d W 9 0 O 1 N l Y 3 R p b 2 4 x L 1 J F R y 9 B d X R v U m V t b 3 Z l Z E N v b H V t b n M x L n t Q M T U 1 L D E 1 N n 0 m c X V v d D s s J n F 1 b 3 Q 7 U 2 V j d G l v b j E v U k V H L 0 F 1 d G 9 S Z W 1 v d m V k Q 2 9 s d W 1 u c z E u e 1 A x N T Y s M T U 3 f S Z x d W 9 0 O y w m c X V v d D t T Z W N 0 a W 9 u M S 9 S R U c v Q X V 0 b 1 J l b W 9 2 Z W R D b 2 x 1 b W 5 z M S 5 7 U D E 1 N y w x N T h 9 J n F 1 b 3 Q 7 L C Z x d W 9 0 O 1 N l Y 3 R p b 2 4 x L 1 J F R y 9 B d X R v U m V t b 3 Z l Z E N v b H V t b n M x L n t Q M T U 4 L D E 1 O X 0 m c X V v d D s s J n F 1 b 3 Q 7 U 2 V j d G l v b j E v U k V H L 0 F 1 d G 9 S Z W 1 v d m V k Q 2 9 s d W 1 u c z E u e 1 A x N T k s M T Y w f S Z x d W 9 0 O y w m c X V v d D t T Z W N 0 a W 9 u M S 9 S R U c v Q X V 0 b 1 J l b W 9 2 Z W R D b 2 x 1 b W 5 z M S 5 7 U D E 2 M C w x N j F 9 J n F 1 b 3 Q 7 X S w m c X V v d D t D b 2 x 1 b W 5 D b 3 V u d C Z x d W 9 0 O z o x N j I s J n F 1 b 3 Q 7 S 2 V 5 Q 2 9 s d W 1 u T m F t Z X M m c X V v d D s 6 W 1 0 s J n F 1 b 3 Q 7 Q 2 9 s d W 1 u S W R l b n R p d G l l c y Z x d W 9 0 O z p b J n F 1 b 3 Q 7 U 2 V j d G l v b j E v U k V H L 0 F 1 d G 9 S Z W 1 v d m V k Q 2 9 s d W 1 u c z E u e 0 h P U k F f V E V T V C w w f S Z x d W 9 0 O y w m c X V v d D t T Z W N 0 a W 9 u M S 9 S R U c v Q X V 0 b 1 J l b W 9 2 Z W R D b 2 x 1 b W 5 z M S 5 7 T m 9 t Y n J l V X N 1 Y X J p b y w x f S Z x d W 9 0 O y w m c X V v d D t T Z W N 0 a W 9 u M S 9 S R U c v Q X V 0 b 1 J l b W 9 2 Z W R D b 2 x 1 b W 5 z M S 5 7 U D E s M n 0 m c X V v d D s s J n F 1 b 3 Q 7 U 2 V j d G l v b j E v U k V H L 0 F 1 d G 9 S Z W 1 v d m V k Q 2 9 s d W 1 u c z E u e 1 A y L D N 9 J n F 1 b 3 Q 7 L C Z x d W 9 0 O 1 N l Y 3 R p b 2 4 x L 1 J F R y 9 B d X R v U m V t b 3 Z l Z E N v b H V t b n M x L n t Q M y w 0 f S Z x d W 9 0 O y w m c X V v d D t T Z W N 0 a W 9 u M S 9 S R U c v Q X V 0 b 1 J l b W 9 2 Z W R D b 2 x 1 b W 5 z M S 5 7 U D Q s N X 0 m c X V v d D s s J n F 1 b 3 Q 7 U 2 V j d G l v b j E v U k V H L 0 F 1 d G 9 S Z W 1 v d m V k Q 2 9 s d W 1 u c z E u e 1 A 1 L D Z 9 J n F 1 b 3 Q 7 L C Z x d W 9 0 O 1 N l Y 3 R p b 2 4 x L 1 J F R y 9 B d X R v U m V t b 3 Z l Z E N v b H V t b n M x L n t Q N i w 3 f S Z x d W 9 0 O y w m c X V v d D t T Z W N 0 a W 9 u M S 9 S R U c v Q X V 0 b 1 J l b W 9 2 Z W R D b 2 x 1 b W 5 z M S 5 7 U D c s O H 0 m c X V v d D s s J n F 1 b 3 Q 7 U 2 V j d G l v b j E v U k V H L 0 F 1 d G 9 S Z W 1 v d m V k Q 2 9 s d W 1 u c z E u e 1 A 4 L D l 9 J n F 1 b 3 Q 7 L C Z x d W 9 0 O 1 N l Y 3 R p b 2 4 x L 1 J F R y 9 B d X R v U m V t b 3 Z l Z E N v b H V t b n M x L n t Q O S w x M H 0 m c X V v d D s s J n F 1 b 3 Q 7 U 2 V j d G l v b j E v U k V H L 0 F 1 d G 9 S Z W 1 v d m V k Q 2 9 s d W 1 u c z E u e 1 A x M C w x M X 0 m c X V v d D s s J n F 1 b 3 Q 7 U 2 V j d G l v b j E v U k V H L 0 F 1 d G 9 S Z W 1 v d m V k Q 2 9 s d W 1 u c z E u e 1 A x M S w x M n 0 m c X V v d D s s J n F 1 b 3 Q 7 U 2 V j d G l v b j E v U k V H L 0 F 1 d G 9 S Z W 1 v d m V k Q 2 9 s d W 1 u c z E u e 1 A x M i w x M 3 0 m c X V v d D s s J n F 1 b 3 Q 7 U 2 V j d G l v b j E v U k V H L 0 F 1 d G 9 S Z W 1 v d m V k Q 2 9 s d W 1 u c z E u e 1 A x M y w x N H 0 m c X V v d D s s J n F 1 b 3 Q 7 U 2 V j d G l v b j E v U k V H L 0 F 1 d G 9 S Z W 1 v d m V k Q 2 9 s d W 1 u c z E u e 1 A x N C w x N X 0 m c X V v d D s s J n F 1 b 3 Q 7 U 2 V j d G l v b j E v U k V H L 0 F 1 d G 9 S Z W 1 v d m V k Q 2 9 s d W 1 u c z E u e 1 A x N S w x N n 0 m c X V v d D s s J n F 1 b 3 Q 7 U 2 V j d G l v b j E v U k V H L 0 F 1 d G 9 S Z W 1 v d m V k Q 2 9 s d W 1 u c z E u e 1 A x N i w x N 3 0 m c X V v d D s s J n F 1 b 3 Q 7 U 2 V j d G l v b j E v U k V H L 0 F 1 d G 9 S Z W 1 v d m V k Q 2 9 s d W 1 u c z E u e 1 A x N y w x O H 0 m c X V v d D s s J n F 1 b 3 Q 7 U 2 V j d G l v b j E v U k V H L 0 F 1 d G 9 S Z W 1 v d m V k Q 2 9 s d W 1 u c z E u e 1 A x O C w x O X 0 m c X V v d D s s J n F 1 b 3 Q 7 U 2 V j d G l v b j E v U k V H L 0 F 1 d G 9 S Z W 1 v d m V k Q 2 9 s d W 1 u c z E u e 1 A x O S w y M H 0 m c X V v d D s s J n F 1 b 3 Q 7 U 2 V j d G l v b j E v U k V H L 0 F 1 d G 9 S Z W 1 v d m V k Q 2 9 s d W 1 u c z E u e 1 A y M C w y M X 0 m c X V v d D s s J n F 1 b 3 Q 7 U 2 V j d G l v b j E v U k V H L 0 F 1 d G 9 S Z W 1 v d m V k Q 2 9 s d W 1 u c z E u e 1 A y M S w y M n 0 m c X V v d D s s J n F 1 b 3 Q 7 U 2 V j d G l v b j E v U k V H L 0 F 1 d G 9 S Z W 1 v d m V k Q 2 9 s d W 1 u c z E u e 1 A y M i w y M 3 0 m c X V v d D s s J n F 1 b 3 Q 7 U 2 V j d G l v b j E v U k V H L 0 F 1 d G 9 S Z W 1 v d m V k Q 2 9 s d W 1 u c z E u e 1 A y M y w y N H 0 m c X V v d D s s J n F 1 b 3 Q 7 U 2 V j d G l v b j E v U k V H L 0 F 1 d G 9 S Z W 1 v d m V k Q 2 9 s d W 1 u c z E u e 1 A y N C w y N X 0 m c X V v d D s s J n F 1 b 3 Q 7 U 2 V j d G l v b j E v U k V H L 0 F 1 d G 9 S Z W 1 v d m V k Q 2 9 s d W 1 u c z E u e 1 A y N S w y N n 0 m c X V v d D s s J n F 1 b 3 Q 7 U 2 V j d G l v b j E v U k V H L 0 F 1 d G 9 S Z W 1 v d m V k Q 2 9 s d W 1 u c z E u e 1 A y N i w y N 3 0 m c X V v d D s s J n F 1 b 3 Q 7 U 2 V j d G l v b j E v U k V H L 0 F 1 d G 9 S Z W 1 v d m V k Q 2 9 s d W 1 u c z E u e 1 A y N y w y O H 0 m c X V v d D s s J n F 1 b 3 Q 7 U 2 V j d G l v b j E v U k V H L 0 F 1 d G 9 S Z W 1 v d m V k Q 2 9 s d W 1 u c z E u e 1 A y O C w y O X 0 m c X V v d D s s J n F 1 b 3 Q 7 U 2 V j d G l v b j E v U k V H L 0 F 1 d G 9 S Z W 1 v d m V k Q 2 9 s d W 1 u c z E u e 1 A y O S w z M H 0 m c X V v d D s s J n F 1 b 3 Q 7 U 2 V j d G l v b j E v U k V H L 0 F 1 d G 9 S Z W 1 v d m V k Q 2 9 s d W 1 u c z E u e 1 A z M C w z M X 0 m c X V v d D s s J n F 1 b 3 Q 7 U 2 V j d G l v b j E v U k V H L 0 F 1 d G 9 S Z W 1 v d m V k Q 2 9 s d W 1 u c z E u e 1 A z M S w z M n 0 m c X V v d D s s J n F 1 b 3 Q 7 U 2 V j d G l v b j E v U k V H L 0 F 1 d G 9 S Z W 1 v d m V k Q 2 9 s d W 1 u c z E u e 1 A z M i w z M 3 0 m c X V v d D s s J n F 1 b 3 Q 7 U 2 V j d G l v b j E v U k V H L 0 F 1 d G 9 S Z W 1 v d m V k Q 2 9 s d W 1 u c z E u e 1 A z M y w z N H 0 m c X V v d D s s J n F 1 b 3 Q 7 U 2 V j d G l v b j E v U k V H L 0 F 1 d G 9 S Z W 1 v d m V k Q 2 9 s d W 1 u c z E u e 1 A z N C w z N X 0 m c X V v d D s s J n F 1 b 3 Q 7 U 2 V j d G l v b j E v U k V H L 0 F 1 d G 9 S Z W 1 v d m V k Q 2 9 s d W 1 u c z E u e 1 A z N S w z N n 0 m c X V v d D s s J n F 1 b 3 Q 7 U 2 V j d G l v b j E v U k V H L 0 F 1 d G 9 S Z W 1 v d m V k Q 2 9 s d W 1 u c z E u e 1 A z N i w z N 3 0 m c X V v d D s s J n F 1 b 3 Q 7 U 2 V j d G l v b j E v U k V H L 0 F 1 d G 9 S Z W 1 v d m V k Q 2 9 s d W 1 u c z E u e 1 A z N y w z O H 0 m c X V v d D s s J n F 1 b 3 Q 7 U 2 V j d G l v b j E v U k V H L 0 F 1 d G 9 S Z W 1 v d m V k Q 2 9 s d W 1 u c z E u e 1 A z O C w z O X 0 m c X V v d D s s J n F 1 b 3 Q 7 U 2 V j d G l v b j E v U k V H L 0 F 1 d G 9 S Z W 1 v d m V k Q 2 9 s d W 1 u c z E u e 1 A z O S w 0 M H 0 m c X V v d D s s J n F 1 b 3 Q 7 U 2 V j d G l v b j E v U k V H L 0 F 1 d G 9 S Z W 1 v d m V k Q 2 9 s d W 1 u c z E u e 1 A 0 M C w 0 M X 0 m c X V v d D s s J n F 1 b 3 Q 7 U 2 V j d G l v b j E v U k V H L 0 F 1 d G 9 S Z W 1 v d m V k Q 2 9 s d W 1 u c z E u e 1 A 0 M S w 0 M n 0 m c X V v d D s s J n F 1 b 3 Q 7 U 2 V j d G l v b j E v U k V H L 0 F 1 d G 9 S Z W 1 v d m V k Q 2 9 s d W 1 u c z E u e 1 A 0 M i w 0 M 3 0 m c X V v d D s s J n F 1 b 3 Q 7 U 2 V j d G l v b j E v U k V H L 0 F 1 d G 9 S Z W 1 v d m V k Q 2 9 s d W 1 u c z E u e 1 A 0 M y w 0 N H 0 m c X V v d D s s J n F 1 b 3 Q 7 U 2 V j d G l v b j E v U k V H L 0 F 1 d G 9 S Z W 1 v d m V k Q 2 9 s d W 1 u c z E u e 1 A 0 N C w 0 N X 0 m c X V v d D s s J n F 1 b 3 Q 7 U 2 V j d G l v b j E v U k V H L 0 F 1 d G 9 S Z W 1 v d m V k Q 2 9 s d W 1 u c z E u e 1 A 0 N S w 0 N n 0 m c X V v d D s s J n F 1 b 3 Q 7 U 2 V j d G l v b j E v U k V H L 0 F 1 d G 9 S Z W 1 v d m V k Q 2 9 s d W 1 u c z E u e 1 A 0 N i w 0 N 3 0 m c X V v d D s s J n F 1 b 3 Q 7 U 2 V j d G l v b j E v U k V H L 0 F 1 d G 9 S Z W 1 v d m V k Q 2 9 s d W 1 u c z E u e 1 A 0 N y w 0 O H 0 m c X V v d D s s J n F 1 b 3 Q 7 U 2 V j d G l v b j E v U k V H L 0 F 1 d G 9 S Z W 1 v d m V k Q 2 9 s d W 1 u c z E u e 1 A 0 O C w 0 O X 0 m c X V v d D s s J n F 1 b 3 Q 7 U 2 V j d G l v b j E v U k V H L 0 F 1 d G 9 S Z W 1 v d m V k Q 2 9 s d W 1 u c z E u e 1 A 0 O S w 1 M H 0 m c X V v d D s s J n F 1 b 3 Q 7 U 2 V j d G l v b j E v U k V H L 0 F 1 d G 9 S Z W 1 v d m V k Q 2 9 s d W 1 u c z E u e 1 A 1 M C w 1 M X 0 m c X V v d D s s J n F 1 b 3 Q 7 U 2 V j d G l v b j E v U k V H L 0 F 1 d G 9 S Z W 1 v d m V k Q 2 9 s d W 1 u c z E u e 1 A 1 M S w 1 M n 0 m c X V v d D s s J n F 1 b 3 Q 7 U 2 V j d G l v b j E v U k V H L 0 F 1 d G 9 S Z W 1 v d m V k Q 2 9 s d W 1 u c z E u e 1 A 1 M i w 1 M 3 0 m c X V v d D s s J n F 1 b 3 Q 7 U 2 V j d G l v b j E v U k V H L 0 F 1 d G 9 S Z W 1 v d m V k Q 2 9 s d W 1 u c z E u e 1 A 1 M y w 1 N H 0 m c X V v d D s s J n F 1 b 3 Q 7 U 2 V j d G l v b j E v U k V H L 0 F 1 d G 9 S Z W 1 v d m V k Q 2 9 s d W 1 u c z E u e 1 A 1 N C w 1 N X 0 m c X V v d D s s J n F 1 b 3 Q 7 U 2 V j d G l v b j E v U k V H L 0 F 1 d G 9 S Z W 1 v d m V k Q 2 9 s d W 1 u c z E u e 1 A 1 N S w 1 N n 0 m c X V v d D s s J n F 1 b 3 Q 7 U 2 V j d G l v b j E v U k V H L 0 F 1 d G 9 S Z W 1 v d m V k Q 2 9 s d W 1 u c z E u e 1 A 1 N i w 1 N 3 0 m c X V v d D s s J n F 1 b 3 Q 7 U 2 V j d G l v b j E v U k V H L 0 F 1 d G 9 S Z W 1 v d m V k Q 2 9 s d W 1 u c z E u e 1 A 1 N y w 1 O H 0 m c X V v d D s s J n F 1 b 3 Q 7 U 2 V j d G l v b j E v U k V H L 0 F 1 d G 9 S Z W 1 v d m V k Q 2 9 s d W 1 u c z E u e 1 A 1 O C w 1 O X 0 m c X V v d D s s J n F 1 b 3 Q 7 U 2 V j d G l v b j E v U k V H L 0 F 1 d G 9 S Z W 1 v d m V k Q 2 9 s d W 1 u c z E u e 1 A 1 O S w 2 M H 0 m c X V v d D s s J n F 1 b 3 Q 7 U 2 V j d G l v b j E v U k V H L 0 F 1 d G 9 S Z W 1 v d m V k Q 2 9 s d W 1 u c z E u e 1 A 2 M C w 2 M X 0 m c X V v d D s s J n F 1 b 3 Q 7 U 2 V j d G l v b j E v U k V H L 0 F 1 d G 9 S Z W 1 v d m V k Q 2 9 s d W 1 u c z E u e 1 A 2 M S w 2 M n 0 m c X V v d D s s J n F 1 b 3 Q 7 U 2 V j d G l v b j E v U k V H L 0 F 1 d G 9 S Z W 1 v d m V k Q 2 9 s d W 1 u c z E u e 1 A 2 M i w 2 M 3 0 m c X V v d D s s J n F 1 b 3 Q 7 U 2 V j d G l v b j E v U k V H L 0 F 1 d G 9 S Z W 1 v d m V k Q 2 9 s d W 1 u c z E u e 1 A 2 M y w 2 N H 0 m c X V v d D s s J n F 1 b 3 Q 7 U 2 V j d G l v b j E v U k V H L 0 F 1 d G 9 S Z W 1 v d m V k Q 2 9 s d W 1 u c z E u e 1 A 2 N C w 2 N X 0 m c X V v d D s s J n F 1 b 3 Q 7 U 2 V j d G l v b j E v U k V H L 0 F 1 d G 9 S Z W 1 v d m V k Q 2 9 s d W 1 u c z E u e 1 A 2 N S w 2 N n 0 m c X V v d D s s J n F 1 b 3 Q 7 U 2 V j d G l v b j E v U k V H L 0 F 1 d G 9 S Z W 1 v d m V k Q 2 9 s d W 1 u c z E u e 1 A 2 N i w 2 N 3 0 m c X V v d D s s J n F 1 b 3 Q 7 U 2 V j d G l v b j E v U k V H L 0 F 1 d G 9 S Z W 1 v d m V k Q 2 9 s d W 1 u c z E u e 1 A 2 N y w 2 O H 0 m c X V v d D s s J n F 1 b 3 Q 7 U 2 V j d G l v b j E v U k V H L 0 F 1 d G 9 S Z W 1 v d m V k Q 2 9 s d W 1 u c z E u e 1 A 2 O C w 2 O X 0 m c X V v d D s s J n F 1 b 3 Q 7 U 2 V j d G l v b j E v U k V H L 0 F 1 d G 9 S Z W 1 v d m V k Q 2 9 s d W 1 u c z E u e 1 A 2 O S w 3 M H 0 m c X V v d D s s J n F 1 b 3 Q 7 U 2 V j d G l v b j E v U k V H L 0 F 1 d G 9 S Z W 1 v d m V k Q 2 9 s d W 1 u c z E u e 1 A 3 M C w 3 M X 0 m c X V v d D s s J n F 1 b 3 Q 7 U 2 V j d G l v b j E v U k V H L 0 F 1 d G 9 S Z W 1 v d m V k Q 2 9 s d W 1 u c z E u e 1 A 3 M S w 3 M n 0 m c X V v d D s s J n F 1 b 3 Q 7 U 2 V j d G l v b j E v U k V H L 0 F 1 d G 9 S Z W 1 v d m V k Q 2 9 s d W 1 u c z E u e 1 A 3 M i w 3 M 3 0 m c X V v d D s s J n F 1 b 3 Q 7 U 2 V j d G l v b j E v U k V H L 0 F 1 d G 9 S Z W 1 v d m V k Q 2 9 s d W 1 u c z E u e 1 A 3 M y w 3 N H 0 m c X V v d D s s J n F 1 b 3 Q 7 U 2 V j d G l v b j E v U k V H L 0 F 1 d G 9 S Z W 1 v d m V k Q 2 9 s d W 1 u c z E u e 1 A 3 N C w 3 N X 0 m c X V v d D s s J n F 1 b 3 Q 7 U 2 V j d G l v b j E v U k V H L 0 F 1 d G 9 S Z W 1 v d m V k Q 2 9 s d W 1 u c z E u e 1 A 3 N S w 3 N n 0 m c X V v d D s s J n F 1 b 3 Q 7 U 2 V j d G l v b j E v U k V H L 0 F 1 d G 9 S Z W 1 v d m V k Q 2 9 s d W 1 u c z E u e 1 A 3 N i w 3 N 3 0 m c X V v d D s s J n F 1 b 3 Q 7 U 2 V j d G l v b j E v U k V H L 0 F 1 d G 9 S Z W 1 v d m V k Q 2 9 s d W 1 u c z E u e 1 A 3 N y w 3 O H 0 m c X V v d D s s J n F 1 b 3 Q 7 U 2 V j d G l v b j E v U k V H L 0 F 1 d G 9 S Z W 1 v d m V k Q 2 9 s d W 1 u c z E u e 1 A 3 O C w 3 O X 0 m c X V v d D s s J n F 1 b 3 Q 7 U 2 V j d G l v b j E v U k V H L 0 F 1 d G 9 S Z W 1 v d m V k Q 2 9 s d W 1 u c z E u e 1 A 3 O S w 4 M H 0 m c X V v d D s s J n F 1 b 3 Q 7 U 2 V j d G l v b j E v U k V H L 0 F 1 d G 9 S Z W 1 v d m V k Q 2 9 s d W 1 u c z E u e 1 A 4 M C w 4 M X 0 m c X V v d D s s J n F 1 b 3 Q 7 U 2 V j d G l v b j E v U k V H L 0 F 1 d G 9 S Z W 1 v d m V k Q 2 9 s d W 1 u c z E u e 1 A 4 M S w 4 M n 0 m c X V v d D s s J n F 1 b 3 Q 7 U 2 V j d G l v b j E v U k V H L 0 F 1 d G 9 S Z W 1 v d m V k Q 2 9 s d W 1 u c z E u e 1 A 4 M i w 4 M 3 0 m c X V v d D s s J n F 1 b 3 Q 7 U 2 V j d G l v b j E v U k V H L 0 F 1 d G 9 S Z W 1 v d m V k Q 2 9 s d W 1 u c z E u e 1 A 4 M y w 4 N H 0 m c X V v d D s s J n F 1 b 3 Q 7 U 2 V j d G l v b j E v U k V H L 0 F 1 d G 9 S Z W 1 v d m V k Q 2 9 s d W 1 u c z E u e 1 A 4 N C w 4 N X 0 m c X V v d D s s J n F 1 b 3 Q 7 U 2 V j d G l v b j E v U k V H L 0 F 1 d G 9 S Z W 1 v d m V k Q 2 9 s d W 1 u c z E u e 1 A 4 N S w 4 N n 0 m c X V v d D s s J n F 1 b 3 Q 7 U 2 V j d G l v b j E v U k V H L 0 F 1 d G 9 S Z W 1 v d m V k Q 2 9 s d W 1 u c z E u e 1 A 4 N i w 4 N 3 0 m c X V v d D s s J n F 1 b 3 Q 7 U 2 V j d G l v b j E v U k V H L 0 F 1 d G 9 S Z W 1 v d m V k Q 2 9 s d W 1 u c z E u e 1 A 4 N y w 4 O H 0 m c X V v d D s s J n F 1 b 3 Q 7 U 2 V j d G l v b j E v U k V H L 0 F 1 d G 9 S Z W 1 v d m V k Q 2 9 s d W 1 u c z E u e 1 A 4 O C w 4 O X 0 m c X V v d D s s J n F 1 b 3 Q 7 U 2 V j d G l v b j E v U k V H L 0 F 1 d G 9 S Z W 1 v d m V k Q 2 9 s d W 1 u c z E u e 1 A 4 O S w 5 M H 0 m c X V v d D s s J n F 1 b 3 Q 7 U 2 V j d G l v b j E v U k V H L 0 F 1 d G 9 S Z W 1 v d m V k Q 2 9 s d W 1 u c z E u e 1 A 5 M C w 5 M X 0 m c X V v d D s s J n F 1 b 3 Q 7 U 2 V j d G l v b j E v U k V H L 0 F 1 d G 9 S Z W 1 v d m V k Q 2 9 s d W 1 u c z E u e 1 A 5 M S w 5 M n 0 m c X V v d D s s J n F 1 b 3 Q 7 U 2 V j d G l v b j E v U k V H L 0 F 1 d G 9 S Z W 1 v d m V k Q 2 9 s d W 1 u c z E u e 1 A 5 M i w 5 M 3 0 m c X V v d D s s J n F 1 b 3 Q 7 U 2 V j d G l v b j E v U k V H L 0 F 1 d G 9 S Z W 1 v d m V k Q 2 9 s d W 1 u c z E u e 1 A 5 M y w 5 N H 0 m c X V v d D s s J n F 1 b 3 Q 7 U 2 V j d G l v b j E v U k V H L 0 F 1 d G 9 S Z W 1 v d m V k Q 2 9 s d W 1 u c z E u e 1 A 5 N C w 5 N X 0 m c X V v d D s s J n F 1 b 3 Q 7 U 2 V j d G l v b j E v U k V H L 0 F 1 d G 9 S Z W 1 v d m V k Q 2 9 s d W 1 u c z E u e 1 A 5 N S w 5 N n 0 m c X V v d D s s J n F 1 b 3 Q 7 U 2 V j d G l v b j E v U k V H L 0 F 1 d G 9 S Z W 1 v d m V k Q 2 9 s d W 1 u c z E u e 1 A 5 N i w 5 N 3 0 m c X V v d D s s J n F 1 b 3 Q 7 U 2 V j d G l v b j E v U k V H L 0 F 1 d G 9 S Z W 1 v d m V k Q 2 9 s d W 1 u c z E u e 1 A 5 N y w 5 O H 0 m c X V v d D s s J n F 1 b 3 Q 7 U 2 V j d G l v b j E v U k V H L 0 F 1 d G 9 S Z W 1 v d m V k Q 2 9 s d W 1 u c z E u e 1 A 5 O C w 5 O X 0 m c X V v d D s s J n F 1 b 3 Q 7 U 2 V j d G l v b j E v U k V H L 0 F 1 d G 9 S Z W 1 v d m V k Q 2 9 s d W 1 u c z E u e 1 A 5 O S w x M D B 9 J n F 1 b 3 Q 7 L C Z x d W 9 0 O 1 N l Y 3 R p b 2 4 x L 1 J F R y 9 B d X R v U m V t b 3 Z l Z E N v b H V t b n M x L n t Q M T A w L D E w M X 0 m c X V v d D s s J n F 1 b 3 Q 7 U 2 V j d G l v b j E v U k V H L 0 F 1 d G 9 S Z W 1 v d m V k Q 2 9 s d W 1 u c z E u e 1 A x M D E s M T A y f S Z x d W 9 0 O y w m c X V v d D t T Z W N 0 a W 9 u M S 9 S R U c v Q X V 0 b 1 J l b W 9 2 Z W R D b 2 x 1 b W 5 z M S 5 7 U D E w M i w x M D N 9 J n F 1 b 3 Q 7 L C Z x d W 9 0 O 1 N l Y 3 R p b 2 4 x L 1 J F R y 9 B d X R v U m V t b 3 Z l Z E N v b H V t b n M x L n t Q M T A z L D E w N H 0 m c X V v d D s s J n F 1 b 3 Q 7 U 2 V j d G l v b j E v U k V H L 0 F 1 d G 9 S Z W 1 v d m V k Q 2 9 s d W 1 u c z E u e 1 A x M D Q s M T A 1 f S Z x d W 9 0 O y w m c X V v d D t T Z W N 0 a W 9 u M S 9 S R U c v Q X V 0 b 1 J l b W 9 2 Z W R D b 2 x 1 b W 5 z M S 5 7 U D E w N S w x M D Z 9 J n F 1 b 3 Q 7 L C Z x d W 9 0 O 1 N l Y 3 R p b 2 4 x L 1 J F R y 9 B d X R v U m V t b 3 Z l Z E N v b H V t b n M x L n t Q M T A 2 L D E w N 3 0 m c X V v d D s s J n F 1 b 3 Q 7 U 2 V j d G l v b j E v U k V H L 0 F 1 d G 9 S Z W 1 v d m V k Q 2 9 s d W 1 u c z E u e 1 A x M D c s M T A 4 f S Z x d W 9 0 O y w m c X V v d D t T Z W N 0 a W 9 u M S 9 S R U c v Q X V 0 b 1 J l b W 9 2 Z W R D b 2 x 1 b W 5 z M S 5 7 U D E w O C w x M D l 9 J n F 1 b 3 Q 7 L C Z x d W 9 0 O 1 N l Y 3 R p b 2 4 x L 1 J F R y 9 B d X R v U m V t b 3 Z l Z E N v b H V t b n M x L n t Q M T A 5 L D E x M H 0 m c X V v d D s s J n F 1 b 3 Q 7 U 2 V j d G l v b j E v U k V H L 0 F 1 d G 9 S Z W 1 v d m V k Q 2 9 s d W 1 u c z E u e 1 A x M T A s M T E x f S Z x d W 9 0 O y w m c X V v d D t T Z W N 0 a W 9 u M S 9 S R U c v Q X V 0 b 1 J l b W 9 2 Z W R D b 2 x 1 b W 5 z M S 5 7 U D E x M S w x M T J 9 J n F 1 b 3 Q 7 L C Z x d W 9 0 O 1 N l Y 3 R p b 2 4 x L 1 J F R y 9 B d X R v U m V t b 3 Z l Z E N v b H V t b n M x L n t Q M T E y L D E x M 3 0 m c X V v d D s s J n F 1 b 3 Q 7 U 2 V j d G l v b j E v U k V H L 0 F 1 d G 9 S Z W 1 v d m V k Q 2 9 s d W 1 u c z E u e 1 A x M T M s M T E 0 f S Z x d W 9 0 O y w m c X V v d D t T Z W N 0 a W 9 u M S 9 S R U c v Q X V 0 b 1 J l b W 9 2 Z W R D b 2 x 1 b W 5 z M S 5 7 U D E x N C w x M T V 9 J n F 1 b 3 Q 7 L C Z x d W 9 0 O 1 N l Y 3 R p b 2 4 x L 1 J F R y 9 B d X R v U m V t b 3 Z l Z E N v b H V t b n M x L n t Q M T E 1 L D E x N n 0 m c X V v d D s s J n F 1 b 3 Q 7 U 2 V j d G l v b j E v U k V H L 0 F 1 d G 9 S Z W 1 v d m V k Q 2 9 s d W 1 u c z E u e 1 A x M T Y s M T E 3 f S Z x d W 9 0 O y w m c X V v d D t T Z W N 0 a W 9 u M S 9 S R U c v Q X V 0 b 1 J l b W 9 2 Z W R D b 2 x 1 b W 5 z M S 5 7 U D E x N y w x M T h 9 J n F 1 b 3 Q 7 L C Z x d W 9 0 O 1 N l Y 3 R p b 2 4 x L 1 J F R y 9 B d X R v U m V t b 3 Z l Z E N v b H V t b n M x L n t Q M T E 4 L D E x O X 0 m c X V v d D s s J n F 1 b 3 Q 7 U 2 V j d G l v b j E v U k V H L 0 F 1 d G 9 S Z W 1 v d m V k Q 2 9 s d W 1 u c z E u e 1 A x M T k s M T I w f S Z x d W 9 0 O y w m c X V v d D t T Z W N 0 a W 9 u M S 9 S R U c v Q X V 0 b 1 J l b W 9 2 Z W R D b 2 x 1 b W 5 z M S 5 7 U D E y M C w x M j F 9 J n F 1 b 3 Q 7 L C Z x d W 9 0 O 1 N l Y 3 R p b 2 4 x L 1 J F R y 9 B d X R v U m V t b 3 Z l Z E N v b H V t b n M x L n t Q M T I x L D E y M n 0 m c X V v d D s s J n F 1 b 3 Q 7 U 2 V j d G l v b j E v U k V H L 0 F 1 d G 9 S Z W 1 v d m V k Q 2 9 s d W 1 u c z E u e 1 A x M j I s M T I z f S Z x d W 9 0 O y w m c X V v d D t T Z W N 0 a W 9 u M S 9 S R U c v Q X V 0 b 1 J l b W 9 2 Z W R D b 2 x 1 b W 5 z M S 5 7 U D E y M y w x M j R 9 J n F 1 b 3 Q 7 L C Z x d W 9 0 O 1 N l Y 3 R p b 2 4 x L 1 J F R y 9 B d X R v U m V t b 3 Z l Z E N v b H V t b n M x L n t Q M T I 0 L D E y N X 0 m c X V v d D s s J n F 1 b 3 Q 7 U 2 V j d G l v b j E v U k V H L 0 F 1 d G 9 S Z W 1 v d m V k Q 2 9 s d W 1 u c z E u e 1 A x M j U s M T I 2 f S Z x d W 9 0 O y w m c X V v d D t T Z W N 0 a W 9 u M S 9 S R U c v Q X V 0 b 1 J l b W 9 2 Z W R D b 2 x 1 b W 5 z M S 5 7 U D E y N i w x M j d 9 J n F 1 b 3 Q 7 L C Z x d W 9 0 O 1 N l Y 3 R p b 2 4 x L 1 J F R y 9 B d X R v U m V t b 3 Z l Z E N v b H V t b n M x L n t Q M T I 3 L D E y O H 0 m c X V v d D s s J n F 1 b 3 Q 7 U 2 V j d G l v b j E v U k V H L 0 F 1 d G 9 S Z W 1 v d m V k Q 2 9 s d W 1 u c z E u e 1 A x M j g s M T I 5 f S Z x d W 9 0 O y w m c X V v d D t T Z W N 0 a W 9 u M S 9 S R U c v Q X V 0 b 1 J l b W 9 2 Z W R D b 2 x 1 b W 5 z M S 5 7 U D E y O S w x M z B 9 J n F 1 b 3 Q 7 L C Z x d W 9 0 O 1 N l Y 3 R p b 2 4 x L 1 J F R y 9 B d X R v U m V t b 3 Z l Z E N v b H V t b n M x L n t Q M T M w L D E z M X 0 m c X V v d D s s J n F 1 b 3 Q 7 U 2 V j d G l v b j E v U k V H L 0 F 1 d G 9 S Z W 1 v d m V k Q 2 9 s d W 1 u c z E u e 1 A x M z E s M T M y f S Z x d W 9 0 O y w m c X V v d D t T Z W N 0 a W 9 u M S 9 S R U c v Q X V 0 b 1 J l b W 9 2 Z W R D b 2 x 1 b W 5 z M S 5 7 U D E z M i w x M z N 9 J n F 1 b 3 Q 7 L C Z x d W 9 0 O 1 N l Y 3 R p b 2 4 x L 1 J F R y 9 B d X R v U m V t b 3 Z l Z E N v b H V t b n M x L n t Q M T M z L D E z N H 0 m c X V v d D s s J n F 1 b 3 Q 7 U 2 V j d G l v b j E v U k V H L 0 F 1 d G 9 S Z W 1 v d m V k Q 2 9 s d W 1 u c z E u e 1 A x M z Q s M T M 1 f S Z x d W 9 0 O y w m c X V v d D t T Z W N 0 a W 9 u M S 9 S R U c v Q X V 0 b 1 J l b W 9 2 Z W R D b 2 x 1 b W 5 z M S 5 7 U D E z N S w x M z Z 9 J n F 1 b 3 Q 7 L C Z x d W 9 0 O 1 N l Y 3 R p b 2 4 x L 1 J F R y 9 B d X R v U m V t b 3 Z l Z E N v b H V t b n M x L n t Q M T M 2 L D E z N 3 0 m c X V v d D s s J n F 1 b 3 Q 7 U 2 V j d G l v b j E v U k V H L 0 F 1 d G 9 S Z W 1 v d m V k Q 2 9 s d W 1 u c z E u e 1 A x M z c s M T M 4 f S Z x d W 9 0 O y w m c X V v d D t T Z W N 0 a W 9 u M S 9 S R U c v Q X V 0 b 1 J l b W 9 2 Z W R D b 2 x 1 b W 5 z M S 5 7 U D E z O C w x M z l 9 J n F 1 b 3 Q 7 L C Z x d W 9 0 O 1 N l Y 3 R p b 2 4 x L 1 J F R y 9 B d X R v U m V t b 3 Z l Z E N v b H V t b n M x L n t Q M T M 5 L D E 0 M H 0 m c X V v d D s s J n F 1 b 3 Q 7 U 2 V j d G l v b j E v U k V H L 0 F 1 d G 9 S Z W 1 v d m V k Q 2 9 s d W 1 u c z E u e 1 A x N D A s M T Q x f S Z x d W 9 0 O y w m c X V v d D t T Z W N 0 a W 9 u M S 9 S R U c v Q X V 0 b 1 J l b W 9 2 Z W R D b 2 x 1 b W 5 z M S 5 7 U D E 0 M S w x N D J 9 J n F 1 b 3 Q 7 L C Z x d W 9 0 O 1 N l Y 3 R p b 2 4 x L 1 J F R y 9 B d X R v U m V t b 3 Z l Z E N v b H V t b n M x L n t Q M T Q y L D E 0 M 3 0 m c X V v d D s s J n F 1 b 3 Q 7 U 2 V j d G l v b j E v U k V H L 0 F 1 d G 9 S Z W 1 v d m V k Q 2 9 s d W 1 u c z E u e 1 A x N D M s M T Q 0 f S Z x d W 9 0 O y w m c X V v d D t T Z W N 0 a W 9 u M S 9 S R U c v Q X V 0 b 1 J l b W 9 2 Z W R D b 2 x 1 b W 5 z M S 5 7 U D E 0 N C w x N D V 9 J n F 1 b 3 Q 7 L C Z x d W 9 0 O 1 N l Y 3 R p b 2 4 x L 1 J F R y 9 B d X R v U m V t b 3 Z l Z E N v b H V t b n M x L n t Q M T Q 1 L D E 0 N n 0 m c X V v d D s s J n F 1 b 3 Q 7 U 2 V j d G l v b j E v U k V H L 0 F 1 d G 9 S Z W 1 v d m V k Q 2 9 s d W 1 u c z E u e 1 A x N D Y s M T Q 3 f S Z x d W 9 0 O y w m c X V v d D t T Z W N 0 a W 9 u M S 9 S R U c v Q X V 0 b 1 J l b W 9 2 Z W R D b 2 x 1 b W 5 z M S 5 7 U D E 0 N y w x N D h 9 J n F 1 b 3 Q 7 L C Z x d W 9 0 O 1 N l Y 3 R p b 2 4 x L 1 J F R y 9 B d X R v U m V t b 3 Z l Z E N v b H V t b n M x L n t Q M T Q 4 L D E 0 O X 0 m c X V v d D s s J n F 1 b 3 Q 7 U 2 V j d G l v b j E v U k V H L 0 F 1 d G 9 S Z W 1 v d m V k Q 2 9 s d W 1 u c z E u e 1 A x N D k s M T U w f S Z x d W 9 0 O y w m c X V v d D t T Z W N 0 a W 9 u M S 9 S R U c v Q X V 0 b 1 J l b W 9 2 Z W R D b 2 x 1 b W 5 z M S 5 7 U D E 1 M C w x N T F 9 J n F 1 b 3 Q 7 L C Z x d W 9 0 O 1 N l Y 3 R p b 2 4 x L 1 J F R y 9 B d X R v U m V t b 3 Z l Z E N v b H V t b n M x L n t Q M T U x L D E 1 M n 0 m c X V v d D s s J n F 1 b 3 Q 7 U 2 V j d G l v b j E v U k V H L 0 F 1 d G 9 S Z W 1 v d m V k Q 2 9 s d W 1 u c z E u e 1 A x N T I s M T U z f S Z x d W 9 0 O y w m c X V v d D t T Z W N 0 a W 9 u M S 9 S R U c v Q X V 0 b 1 J l b W 9 2 Z W R D b 2 x 1 b W 5 z M S 5 7 U D E 1 M y w x N T R 9 J n F 1 b 3 Q 7 L C Z x d W 9 0 O 1 N l Y 3 R p b 2 4 x L 1 J F R y 9 B d X R v U m V t b 3 Z l Z E N v b H V t b n M x L n t Q M T U 0 L D E 1 N X 0 m c X V v d D s s J n F 1 b 3 Q 7 U 2 V j d G l v b j E v U k V H L 0 F 1 d G 9 S Z W 1 v d m V k Q 2 9 s d W 1 u c z E u e 1 A x N T U s M T U 2 f S Z x d W 9 0 O y w m c X V v d D t T Z W N 0 a W 9 u M S 9 S R U c v Q X V 0 b 1 J l b W 9 2 Z W R D b 2 x 1 b W 5 z M S 5 7 U D E 1 N i w x N T d 9 J n F 1 b 3 Q 7 L C Z x d W 9 0 O 1 N l Y 3 R p b 2 4 x L 1 J F R y 9 B d X R v U m V t b 3 Z l Z E N v b H V t b n M x L n t Q M T U 3 L D E 1 O H 0 m c X V v d D s s J n F 1 b 3 Q 7 U 2 V j d G l v b j E v U k V H L 0 F 1 d G 9 S Z W 1 v d m V k Q 2 9 s d W 1 u c z E u e 1 A x N T g s M T U 5 f S Z x d W 9 0 O y w m c X V v d D t T Z W N 0 a W 9 u M S 9 S R U c v Q X V 0 b 1 J l b W 9 2 Z W R D b 2 x 1 b W 5 z M S 5 7 U D E 1 O S w x N j B 9 J n F 1 b 3 Q 7 L C Z x d W 9 0 O 1 N l Y 3 R p b 2 4 x L 1 J F R y 9 B d X R v U m V t b 3 Z l Z E N v b H V t b n M x L n t Q M T Y w L D E 2 M X 0 m c X V v d D t d L C Z x d W 9 0 O 1 J l b G F 0 a W 9 u c 2 h p c E l u Z m 8 m c X V v d D s 6 W 1 1 9 I i A v P j w v U 3 R h Y m x l R W 5 0 c m l l c z 4 8 L 0 l 0 Z W 0 + P E l 0 Z W 0 + P E l 0 Z W 1 M b 2 N h d G l v b j 4 8 S X R l b V R 5 c G U + R m 9 y b X V s Y T w v S X R l b V R 5 c G U + P E l 0 Z W 1 Q Y X R o P l N l Y 3 R p b 2 4 x L 1 R l c 3 R N a W x s b 2 4 v T 3 J p Z 2 V u P C 9 J d G V t U G F 0 a D 4 8 L 0 l 0 Z W 1 M b 2 N h d G l v b j 4 8 U 3 R h Y m x l R W 5 0 c m l l c y A v P j w v S X R l b T 4 8 S X R l b T 4 8 S X R l b U x v Y 2 F 0 a W 9 u P j x J d G V t V H l w Z T 5 G b 3 J t d W x h P C 9 J d G V t V H l w Z T 4 8 S X R l b V B h d G g + U 2 V j d G l v b j E v V G V z d E 1 p b G x v b i 9 U Y W J s Z T A 8 L 0 l 0 Z W 1 Q Y X R o P j w v S X R l b U x v Y 2 F 0 a W 9 u P j x T d G F i b G V F b n R y a W V z I C 8 + P C 9 J d G V t P j x J d G V t P j x J d G V t T G 9 j Y X R p b 2 4 + P E l 0 Z W 1 U e X B l P k Z v c m 1 1 b G E 8 L 0 l 0 Z W 1 U e X B l P j x J d G V t U G F 0 a D 5 T Z W N 0 a W 9 u M S 9 U Z X N 0 T W l s b G 9 u L 1 R p c G 8 l M j B j Y W 1 i a W F k b z w v S X R l b V B h d G g + P C 9 J d G V t T G 9 j Y X R p b 2 4 + P F N 0 Y W J s Z U V u d H J p Z X M g L z 4 8 L 0 l 0 Z W 0 + P E l 0 Z W 0 + P E l 0 Z W 1 M b 2 N h d G l v b j 4 8 S X R l b V R 5 c G U + R m 9 y b X V s Y T w v S X R l b V R 5 c G U + P E l 0 Z W 1 Q Y X R o P l N l Y 3 R p b 2 4 x L 1 R l c 3 R C Y X J v b 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U Y X J n Z X Q i I F Z h b H V l P S J z V G V z d E J h c m 9 u I i A v P j x F b n R y e S B U e X B l P S J G a W x s Z W R D b 2 1 w b G V 0 Z V J l c 3 V s d F R v V 2 9 y a 3 N o Z W V 0 I i B W Y W x 1 Z T 0 i b D E i I C 8 + P E V u d H J 5 I F R 5 c G U 9 I k Z p b G x T d G F 0 d X M i I F Z h b H V l P S J z Q 2 9 t c G x l d G U i I C 8 + P E V u d H J 5 I F R 5 c G U 9 I k Z p b G x D b 2 x 1 b W 5 O Y W 1 l c y I g V m F s d W U 9 I n N b J n F 1 b 3 Q 7 S E 9 S Q V 9 U R V N U J n F 1 b 3 Q 7 L C Z x d W 9 0 O 0 5 v b W J y Z V V z d W F y a W 8 m c X V v d D s s J n F 1 b 3 Q 7 U D E m c X V v d D s s J n F 1 b 3 Q 7 U D I m c X V v d D s s J n F 1 b 3 Q 7 U D M m c X V v d D s s J n F 1 b 3 Q 7 U D Q m c X V v d D s s J n F 1 b 3 Q 7 U D U m c X V v d D s s J n F 1 b 3 Q 7 U D Y m c X V v d D s s J n F 1 b 3 Q 7 U D c m c X V v d D s s J n F 1 b 3 Q 7 U D g m c X V v d D s s J n F 1 b 3 Q 7 U D k m c X V v d D s s J n F 1 b 3 Q 7 U D E w J n F 1 b 3 Q 7 L C Z x d W 9 0 O 1 A x M S Z x d W 9 0 O y w m c X V v d D t Q M T I m c X V v d D s s J n F 1 b 3 Q 7 U D E z J n F 1 b 3 Q 7 L C Z x d W 9 0 O 1 A x N C Z x d W 9 0 O y w m c X V v d D t Q M T U m c X V v d D s s J n F 1 b 3 Q 7 U D E 2 J n F 1 b 3 Q 7 L C Z x d W 9 0 O 1 A x N y Z x d W 9 0 O y w m c X V v d D t Q M T g m c X V v d D s s J n F 1 b 3 Q 7 U D E 5 J n F 1 b 3 Q 7 L C Z x d W 9 0 O 1 A y M C Z x d W 9 0 O y w m c X V v d D t Q M j E m c X V v d D s s J n F 1 b 3 Q 7 U D I y J n F 1 b 3 Q 7 L C Z x d W 9 0 O 1 A y M y Z x d W 9 0 O y w m c X V v d D t Q M j Q m c X V v d D s s J n F 1 b 3 Q 7 U D I 1 J n F 1 b 3 Q 7 L C Z x d W 9 0 O 1 A y N i Z x d W 9 0 O y w m c X V v d D t Q M j c m c X V v d D s s J n F 1 b 3 Q 7 U D I 4 J n F 1 b 3 Q 7 L C Z x d W 9 0 O 1 A y O S Z x d W 9 0 O y w m c X V v d D t Q M z A m c X V v d D s s J n F 1 b 3 Q 7 U D M x J n F 1 b 3 Q 7 L C Z x d W 9 0 O 1 A z M i Z x d W 9 0 O y w m c X V v d D t Q M z M m c X V v d D s s J n F 1 b 3 Q 7 U D M 0 J n F 1 b 3 Q 7 L C Z x d W 9 0 O 1 A z N S Z x d W 9 0 O y w m c X V v d D t Q M z Y m c X V v d D s s J n F 1 b 3 Q 7 U D M 3 J n F 1 b 3 Q 7 L C Z x d W 9 0 O 1 A z O C Z x d W 9 0 O y w m c X V v d D t Q M z k m c X V v d D s s J n F 1 b 3 Q 7 U D Q w J n F 1 b 3 Q 7 L C Z x d W 9 0 O 1 A 0 M S Z x d W 9 0 O y w m c X V v d D t Q N D I m c X V v d D s s J n F 1 b 3 Q 7 U D Q z J n F 1 b 3 Q 7 L C Z x d W 9 0 O 1 A 0 N C Z x d W 9 0 O y w m c X V v d D t Q N D U m c X V v d D s s J n F 1 b 3 Q 7 U D Q 2 J n F 1 b 3 Q 7 L C Z x d W 9 0 O 1 A 0 N y Z x d W 9 0 O y w m c X V v d D t Q N D g m c X V v d D s s J n F 1 b 3 Q 7 U D Q 5 J n F 1 b 3 Q 7 L C Z x d W 9 0 O 1 A 1 M C Z x d W 9 0 O y w m c X V v d D t Q N T E m c X V v d D s s J n F 1 b 3 Q 7 U D U y J n F 1 b 3 Q 7 L C Z x d W 9 0 O 1 A 1 M y Z x d W 9 0 O y w m c X V v d D t Q N T Q m c X V v d D s s J n F 1 b 3 Q 7 U D U 1 J n F 1 b 3 Q 7 L C Z x d W 9 0 O 1 A 1 N i Z x d W 9 0 O y w m c X V v d D t Q N T c m c X V v d D s s J n F 1 b 3 Q 7 U D U 4 J n F 1 b 3 Q 7 L C Z x d W 9 0 O 1 A 1 O S Z x d W 9 0 O y w m c X V v d D t Q N j A m c X V v d D t d I i A v P j x F b n R y e S B U e X B l P S J G a W x s Q 2 9 s d W 1 u V H l w Z X M i I F Z h b H V l P S J z Q 1 F Z R E F 3 T U R B d 0 1 E Q X d N R E F 3 T U R B d 0 1 E Q X d N R E F 3 T U R B d 0 1 E Q X d N R E F 3 T U R B d 0 1 E Q X d N R E F 3 T U R B d 0 1 E Q X d N R E F 3 T U R B d 0 1 E Q X d N R E F 3 T U R B d 0 0 9 I i A v P j x F b n R y e S B U e X B l P S J G a W x s T G F z d F V w Z G F 0 Z W Q i I F Z h b H V l P S J k M j A y M i 0 w M S 0 y O F Q x M D o z M T o 0 N y 4 3 M T A 1 N j U z W i I g L z 4 8 R W 5 0 c n k g V H l w Z T 0 i R m l s b E V y c m 9 y Q 2 9 1 b n Q i I F Z h b H V l P S J s M C I g L z 4 8 R W 5 0 c n k g V H l w Z T 0 i R m l s b E V y c m 9 y Q 2 9 k Z S I g V m F s d W U 9 I n N V b m t u b 3 d u I i A v P j x F b n R y e S B U e X B l P S J G a W x s Q 2 9 1 b n Q i I F Z h b H V l P S J s M T E w I i A v P j x F b n R y e S B U e X B l P S J B Z G R l Z F R v R G F 0 Y U 1 v Z G V s I i B W Y W x 1 Z T 0 i b D A i I C 8 + P E V u d H J 5 I F R 5 c G U 9 I l F 1 Z X J 5 S U Q i I F Z h b H V l P S J z N j Q 4 O D Z k N z Q t N j k y Z S 0 0 Y z Q 5 L T k z Z W I t N W I x M D M 5 Y T d j Z D E w I i A v P j x F b n R y e S B U e X B l P S J S Z W x h d G l v b n N o a X B J b m Z v Q 2 9 u d G F p b m V y I i B W Y W x 1 Z T 0 i c 3 s m c X V v d D t j b 2 x 1 b W 5 D b 3 V u d C Z x d W 9 0 O z o 2 M i w m c X V v d D t r Z X l D b 2 x 1 b W 5 O Y W 1 l c y Z x d W 9 0 O z p b X S w m c X V v d D t x d W V y e V J l b G F 0 a W 9 u c 2 h p c H M m c X V v d D s 6 W 1 0 s J n F 1 b 3 Q 7 Y 2 9 s d W 1 u S W R l b n R p d G l l c y Z x d W 9 0 O z p b J n F 1 b 3 Q 7 U 2 V j d G l v b j E v V G V z d E J h c m 9 u L 0 F 1 d G 9 S Z W 1 v d m V k Q 2 9 s d W 1 u c z E u e 0 h P U k F f V E V T V C w w f S Z x d W 9 0 O y w m c X V v d D t T Z W N 0 a W 9 u M S 9 U Z X N 0 Q m F y b 2 4 v Q X V 0 b 1 J l b W 9 2 Z W R D b 2 x 1 b W 5 z M S 5 7 T m 9 t Y n J l V X N 1 Y X J p b y w x f S Z x d W 9 0 O y w m c X V v d D t T Z W N 0 a W 9 u M S 9 U Z X N 0 Q m F y b 2 4 v Q X V 0 b 1 J l b W 9 2 Z W R D b 2 x 1 b W 5 z M S 5 7 U D E s M n 0 m c X V v d D s s J n F 1 b 3 Q 7 U 2 V j d G l v b j E v V G V z d E J h c m 9 u L 0 F 1 d G 9 S Z W 1 v d m V k Q 2 9 s d W 1 u c z E u e 1 A y L D N 9 J n F 1 b 3 Q 7 L C Z x d W 9 0 O 1 N l Y 3 R p b 2 4 x L 1 R l c 3 R C Y X J v b i 9 B d X R v U m V t b 3 Z l Z E N v b H V t b n M x L n t Q M y w 0 f S Z x d W 9 0 O y w m c X V v d D t T Z W N 0 a W 9 u M S 9 U Z X N 0 Q m F y b 2 4 v Q X V 0 b 1 J l b W 9 2 Z W R D b 2 x 1 b W 5 z M S 5 7 U D Q s N X 0 m c X V v d D s s J n F 1 b 3 Q 7 U 2 V j d G l v b j E v V G V z d E J h c m 9 u L 0 F 1 d G 9 S Z W 1 v d m V k Q 2 9 s d W 1 u c z E u e 1 A 1 L D Z 9 J n F 1 b 3 Q 7 L C Z x d W 9 0 O 1 N l Y 3 R p b 2 4 x L 1 R l c 3 R C Y X J v b i 9 B d X R v U m V t b 3 Z l Z E N v b H V t b n M x L n t Q N i w 3 f S Z x d W 9 0 O y w m c X V v d D t T Z W N 0 a W 9 u M S 9 U Z X N 0 Q m F y b 2 4 v Q X V 0 b 1 J l b W 9 2 Z W R D b 2 x 1 b W 5 z M S 5 7 U D c s O H 0 m c X V v d D s s J n F 1 b 3 Q 7 U 2 V j d G l v b j E v V G V z d E J h c m 9 u L 0 F 1 d G 9 S Z W 1 v d m V k Q 2 9 s d W 1 u c z E u e 1 A 4 L D l 9 J n F 1 b 3 Q 7 L C Z x d W 9 0 O 1 N l Y 3 R p b 2 4 x L 1 R l c 3 R C Y X J v b i 9 B d X R v U m V t b 3 Z l Z E N v b H V t b n M x L n t Q O S w x M H 0 m c X V v d D s s J n F 1 b 3 Q 7 U 2 V j d G l v b j E v V G V z d E J h c m 9 u L 0 F 1 d G 9 S Z W 1 v d m V k Q 2 9 s d W 1 u c z E u e 1 A x M C w x M X 0 m c X V v d D s s J n F 1 b 3 Q 7 U 2 V j d G l v b j E v V G V z d E J h c m 9 u L 0 F 1 d G 9 S Z W 1 v d m V k Q 2 9 s d W 1 u c z E u e 1 A x M S w x M n 0 m c X V v d D s s J n F 1 b 3 Q 7 U 2 V j d G l v b j E v V G V z d E J h c m 9 u L 0 F 1 d G 9 S Z W 1 v d m V k Q 2 9 s d W 1 u c z E u e 1 A x M i w x M 3 0 m c X V v d D s s J n F 1 b 3 Q 7 U 2 V j d G l v b j E v V G V z d E J h c m 9 u L 0 F 1 d G 9 S Z W 1 v d m V k Q 2 9 s d W 1 u c z E u e 1 A x M y w x N H 0 m c X V v d D s s J n F 1 b 3 Q 7 U 2 V j d G l v b j E v V G V z d E J h c m 9 u L 0 F 1 d G 9 S Z W 1 v d m V k Q 2 9 s d W 1 u c z E u e 1 A x N C w x N X 0 m c X V v d D s s J n F 1 b 3 Q 7 U 2 V j d G l v b j E v V G V z d E J h c m 9 u L 0 F 1 d G 9 S Z W 1 v d m V k Q 2 9 s d W 1 u c z E u e 1 A x N S w x N n 0 m c X V v d D s s J n F 1 b 3 Q 7 U 2 V j d G l v b j E v V G V z d E J h c m 9 u L 0 F 1 d G 9 S Z W 1 v d m V k Q 2 9 s d W 1 u c z E u e 1 A x N i w x N 3 0 m c X V v d D s s J n F 1 b 3 Q 7 U 2 V j d G l v b j E v V G V z d E J h c m 9 u L 0 F 1 d G 9 S Z W 1 v d m V k Q 2 9 s d W 1 u c z E u e 1 A x N y w x O H 0 m c X V v d D s s J n F 1 b 3 Q 7 U 2 V j d G l v b j E v V G V z d E J h c m 9 u L 0 F 1 d G 9 S Z W 1 v d m V k Q 2 9 s d W 1 u c z E u e 1 A x O C w x O X 0 m c X V v d D s s J n F 1 b 3 Q 7 U 2 V j d G l v b j E v V G V z d E J h c m 9 u L 0 F 1 d G 9 S Z W 1 v d m V k Q 2 9 s d W 1 u c z E u e 1 A x O S w y M H 0 m c X V v d D s s J n F 1 b 3 Q 7 U 2 V j d G l v b j E v V G V z d E J h c m 9 u L 0 F 1 d G 9 S Z W 1 v d m V k Q 2 9 s d W 1 u c z E u e 1 A y M C w y M X 0 m c X V v d D s s J n F 1 b 3 Q 7 U 2 V j d G l v b j E v V G V z d E J h c m 9 u L 0 F 1 d G 9 S Z W 1 v d m V k Q 2 9 s d W 1 u c z E u e 1 A y M S w y M n 0 m c X V v d D s s J n F 1 b 3 Q 7 U 2 V j d G l v b j E v V G V z d E J h c m 9 u L 0 F 1 d G 9 S Z W 1 v d m V k Q 2 9 s d W 1 u c z E u e 1 A y M i w y M 3 0 m c X V v d D s s J n F 1 b 3 Q 7 U 2 V j d G l v b j E v V G V z d E J h c m 9 u L 0 F 1 d G 9 S Z W 1 v d m V k Q 2 9 s d W 1 u c z E u e 1 A y M y w y N H 0 m c X V v d D s s J n F 1 b 3 Q 7 U 2 V j d G l v b j E v V G V z d E J h c m 9 u L 0 F 1 d G 9 S Z W 1 v d m V k Q 2 9 s d W 1 u c z E u e 1 A y N C w y N X 0 m c X V v d D s s J n F 1 b 3 Q 7 U 2 V j d G l v b j E v V G V z d E J h c m 9 u L 0 F 1 d G 9 S Z W 1 v d m V k Q 2 9 s d W 1 u c z E u e 1 A y N S w y N n 0 m c X V v d D s s J n F 1 b 3 Q 7 U 2 V j d G l v b j E v V G V z d E J h c m 9 u L 0 F 1 d G 9 S Z W 1 v d m V k Q 2 9 s d W 1 u c z E u e 1 A y N i w y N 3 0 m c X V v d D s s J n F 1 b 3 Q 7 U 2 V j d G l v b j E v V G V z d E J h c m 9 u L 0 F 1 d G 9 S Z W 1 v d m V k Q 2 9 s d W 1 u c z E u e 1 A y N y w y O H 0 m c X V v d D s s J n F 1 b 3 Q 7 U 2 V j d G l v b j E v V G V z d E J h c m 9 u L 0 F 1 d G 9 S Z W 1 v d m V k Q 2 9 s d W 1 u c z E u e 1 A y O C w y O X 0 m c X V v d D s s J n F 1 b 3 Q 7 U 2 V j d G l v b j E v V G V z d E J h c m 9 u L 0 F 1 d G 9 S Z W 1 v d m V k Q 2 9 s d W 1 u c z E u e 1 A y O S w z M H 0 m c X V v d D s s J n F 1 b 3 Q 7 U 2 V j d G l v b j E v V G V z d E J h c m 9 u L 0 F 1 d G 9 S Z W 1 v d m V k Q 2 9 s d W 1 u c z E u e 1 A z M C w z M X 0 m c X V v d D s s J n F 1 b 3 Q 7 U 2 V j d G l v b j E v V G V z d E J h c m 9 u L 0 F 1 d G 9 S Z W 1 v d m V k Q 2 9 s d W 1 u c z E u e 1 A z M S w z M n 0 m c X V v d D s s J n F 1 b 3 Q 7 U 2 V j d G l v b j E v V G V z d E J h c m 9 u L 0 F 1 d G 9 S Z W 1 v d m V k Q 2 9 s d W 1 u c z E u e 1 A z M i w z M 3 0 m c X V v d D s s J n F 1 b 3 Q 7 U 2 V j d G l v b j E v V G V z d E J h c m 9 u L 0 F 1 d G 9 S Z W 1 v d m V k Q 2 9 s d W 1 u c z E u e 1 A z M y w z N H 0 m c X V v d D s s J n F 1 b 3 Q 7 U 2 V j d G l v b j E v V G V z d E J h c m 9 u L 0 F 1 d G 9 S Z W 1 v d m V k Q 2 9 s d W 1 u c z E u e 1 A z N C w z N X 0 m c X V v d D s s J n F 1 b 3 Q 7 U 2 V j d G l v b j E v V G V z d E J h c m 9 u L 0 F 1 d G 9 S Z W 1 v d m V k Q 2 9 s d W 1 u c z E u e 1 A z N S w z N n 0 m c X V v d D s s J n F 1 b 3 Q 7 U 2 V j d G l v b j E v V G V z d E J h c m 9 u L 0 F 1 d G 9 S Z W 1 v d m V k Q 2 9 s d W 1 u c z E u e 1 A z N i w z N 3 0 m c X V v d D s s J n F 1 b 3 Q 7 U 2 V j d G l v b j E v V G V z d E J h c m 9 u L 0 F 1 d G 9 S Z W 1 v d m V k Q 2 9 s d W 1 u c z E u e 1 A z N y w z O H 0 m c X V v d D s s J n F 1 b 3 Q 7 U 2 V j d G l v b j E v V G V z d E J h c m 9 u L 0 F 1 d G 9 S Z W 1 v d m V k Q 2 9 s d W 1 u c z E u e 1 A z O C w z O X 0 m c X V v d D s s J n F 1 b 3 Q 7 U 2 V j d G l v b j E v V G V z d E J h c m 9 u L 0 F 1 d G 9 S Z W 1 v d m V k Q 2 9 s d W 1 u c z E u e 1 A z O S w 0 M H 0 m c X V v d D s s J n F 1 b 3 Q 7 U 2 V j d G l v b j E v V G V z d E J h c m 9 u L 0 F 1 d G 9 S Z W 1 v d m V k Q 2 9 s d W 1 u c z E u e 1 A 0 M C w 0 M X 0 m c X V v d D s s J n F 1 b 3 Q 7 U 2 V j d G l v b j E v V G V z d E J h c m 9 u L 0 F 1 d G 9 S Z W 1 v d m V k Q 2 9 s d W 1 u c z E u e 1 A 0 M S w 0 M n 0 m c X V v d D s s J n F 1 b 3 Q 7 U 2 V j d G l v b j E v V G V z d E J h c m 9 u L 0 F 1 d G 9 S Z W 1 v d m V k Q 2 9 s d W 1 u c z E u e 1 A 0 M i w 0 M 3 0 m c X V v d D s s J n F 1 b 3 Q 7 U 2 V j d G l v b j E v V G V z d E J h c m 9 u L 0 F 1 d G 9 S Z W 1 v d m V k Q 2 9 s d W 1 u c z E u e 1 A 0 M y w 0 N H 0 m c X V v d D s s J n F 1 b 3 Q 7 U 2 V j d G l v b j E v V G V z d E J h c m 9 u L 0 F 1 d G 9 S Z W 1 v d m V k Q 2 9 s d W 1 u c z E u e 1 A 0 N C w 0 N X 0 m c X V v d D s s J n F 1 b 3 Q 7 U 2 V j d G l v b j E v V G V z d E J h c m 9 u L 0 F 1 d G 9 S Z W 1 v d m V k Q 2 9 s d W 1 u c z E u e 1 A 0 N S w 0 N n 0 m c X V v d D s s J n F 1 b 3 Q 7 U 2 V j d G l v b j E v V G V z d E J h c m 9 u L 0 F 1 d G 9 S Z W 1 v d m V k Q 2 9 s d W 1 u c z E u e 1 A 0 N i w 0 N 3 0 m c X V v d D s s J n F 1 b 3 Q 7 U 2 V j d G l v b j E v V G V z d E J h c m 9 u L 0 F 1 d G 9 S Z W 1 v d m V k Q 2 9 s d W 1 u c z E u e 1 A 0 N y w 0 O H 0 m c X V v d D s s J n F 1 b 3 Q 7 U 2 V j d G l v b j E v V G V z d E J h c m 9 u L 0 F 1 d G 9 S Z W 1 v d m V k Q 2 9 s d W 1 u c z E u e 1 A 0 O C w 0 O X 0 m c X V v d D s s J n F 1 b 3 Q 7 U 2 V j d G l v b j E v V G V z d E J h c m 9 u L 0 F 1 d G 9 S Z W 1 v d m V k Q 2 9 s d W 1 u c z E u e 1 A 0 O S w 1 M H 0 m c X V v d D s s J n F 1 b 3 Q 7 U 2 V j d G l v b j E v V G V z d E J h c m 9 u L 0 F 1 d G 9 S Z W 1 v d m V k Q 2 9 s d W 1 u c z E u e 1 A 1 M C w 1 M X 0 m c X V v d D s s J n F 1 b 3 Q 7 U 2 V j d G l v b j E v V G V z d E J h c m 9 u L 0 F 1 d G 9 S Z W 1 v d m V k Q 2 9 s d W 1 u c z E u e 1 A 1 M S w 1 M n 0 m c X V v d D s s J n F 1 b 3 Q 7 U 2 V j d G l v b j E v V G V z d E J h c m 9 u L 0 F 1 d G 9 S Z W 1 v d m V k Q 2 9 s d W 1 u c z E u e 1 A 1 M i w 1 M 3 0 m c X V v d D s s J n F 1 b 3 Q 7 U 2 V j d G l v b j E v V G V z d E J h c m 9 u L 0 F 1 d G 9 S Z W 1 v d m V k Q 2 9 s d W 1 u c z E u e 1 A 1 M y w 1 N H 0 m c X V v d D s s J n F 1 b 3 Q 7 U 2 V j d G l v b j E v V G V z d E J h c m 9 u L 0 F 1 d G 9 S Z W 1 v d m V k Q 2 9 s d W 1 u c z E u e 1 A 1 N C w 1 N X 0 m c X V v d D s s J n F 1 b 3 Q 7 U 2 V j d G l v b j E v V G V z d E J h c m 9 u L 0 F 1 d G 9 S Z W 1 v d m V k Q 2 9 s d W 1 u c z E u e 1 A 1 N S w 1 N n 0 m c X V v d D s s J n F 1 b 3 Q 7 U 2 V j d G l v b j E v V G V z d E J h c m 9 u L 0 F 1 d G 9 S Z W 1 v d m V k Q 2 9 s d W 1 u c z E u e 1 A 1 N i w 1 N 3 0 m c X V v d D s s J n F 1 b 3 Q 7 U 2 V j d G l v b j E v V G V z d E J h c m 9 u L 0 F 1 d G 9 S Z W 1 v d m V k Q 2 9 s d W 1 u c z E u e 1 A 1 N y w 1 O H 0 m c X V v d D s s J n F 1 b 3 Q 7 U 2 V j d G l v b j E v V G V z d E J h c m 9 u L 0 F 1 d G 9 S Z W 1 v d m V k Q 2 9 s d W 1 u c z E u e 1 A 1 O C w 1 O X 0 m c X V v d D s s J n F 1 b 3 Q 7 U 2 V j d G l v b j E v V G V z d E J h c m 9 u L 0 F 1 d G 9 S Z W 1 v d m V k Q 2 9 s d W 1 u c z E u e 1 A 1 O S w 2 M H 0 m c X V v d D s s J n F 1 b 3 Q 7 U 2 V j d G l v b j E v V G V z d E J h c m 9 u L 0 F 1 d G 9 S Z W 1 v d m V k Q 2 9 s d W 1 u c z E u e 1 A 2 M C w 2 M X 0 m c X V v d D t d L C Z x d W 9 0 O 0 N v b H V t b k N v d W 5 0 J n F 1 b 3 Q 7 O j Y y L C Z x d W 9 0 O 0 t l e U N v b H V t b k 5 h b W V z J n F 1 b 3 Q 7 O l t d L C Z x d W 9 0 O 0 N v b H V t b k l k Z W 5 0 a X R p Z X M m c X V v d D s 6 W y Z x d W 9 0 O 1 N l Y 3 R p b 2 4 x L 1 R l c 3 R C Y X J v b i 9 B d X R v U m V t b 3 Z l Z E N v b H V t b n M x L n t I T 1 J B X 1 R F U 1 Q s M H 0 m c X V v d D s s J n F 1 b 3 Q 7 U 2 V j d G l v b j E v V G V z d E J h c m 9 u L 0 F 1 d G 9 S Z W 1 v d m V k Q 2 9 s d W 1 u c z E u e 0 5 v b W J y Z V V z d W F y a W 8 s M X 0 m c X V v d D s s J n F 1 b 3 Q 7 U 2 V j d G l v b j E v V G V z d E J h c m 9 u L 0 F 1 d G 9 S Z W 1 v d m V k Q 2 9 s d W 1 u c z E u e 1 A x L D J 9 J n F 1 b 3 Q 7 L C Z x d W 9 0 O 1 N l Y 3 R p b 2 4 x L 1 R l c 3 R C Y X J v b i 9 B d X R v U m V t b 3 Z l Z E N v b H V t b n M x L n t Q M i w z f S Z x d W 9 0 O y w m c X V v d D t T Z W N 0 a W 9 u M S 9 U Z X N 0 Q m F y b 2 4 v Q X V 0 b 1 J l b W 9 2 Z W R D b 2 x 1 b W 5 z M S 5 7 U D M s N H 0 m c X V v d D s s J n F 1 b 3 Q 7 U 2 V j d G l v b j E v V G V z d E J h c m 9 u L 0 F 1 d G 9 S Z W 1 v d m V k Q 2 9 s d W 1 u c z E u e 1 A 0 L D V 9 J n F 1 b 3 Q 7 L C Z x d W 9 0 O 1 N l Y 3 R p b 2 4 x L 1 R l c 3 R C Y X J v b i 9 B d X R v U m V t b 3 Z l Z E N v b H V t b n M x L n t Q N S w 2 f S Z x d W 9 0 O y w m c X V v d D t T Z W N 0 a W 9 u M S 9 U Z X N 0 Q m F y b 2 4 v Q X V 0 b 1 J l b W 9 2 Z W R D b 2 x 1 b W 5 z M S 5 7 U D Y s N 3 0 m c X V v d D s s J n F 1 b 3 Q 7 U 2 V j d G l v b j E v V G V z d E J h c m 9 u L 0 F 1 d G 9 S Z W 1 v d m V k Q 2 9 s d W 1 u c z E u e 1 A 3 L D h 9 J n F 1 b 3 Q 7 L C Z x d W 9 0 O 1 N l Y 3 R p b 2 4 x L 1 R l c 3 R C Y X J v b i 9 B d X R v U m V t b 3 Z l Z E N v b H V t b n M x L n t Q O C w 5 f S Z x d W 9 0 O y w m c X V v d D t T Z W N 0 a W 9 u M S 9 U Z X N 0 Q m F y b 2 4 v Q X V 0 b 1 J l b W 9 2 Z W R D b 2 x 1 b W 5 z M S 5 7 U D k s M T B 9 J n F 1 b 3 Q 7 L C Z x d W 9 0 O 1 N l Y 3 R p b 2 4 x L 1 R l c 3 R C Y X J v b i 9 B d X R v U m V t b 3 Z l Z E N v b H V t b n M x L n t Q M T A s M T F 9 J n F 1 b 3 Q 7 L C Z x d W 9 0 O 1 N l Y 3 R p b 2 4 x L 1 R l c 3 R C Y X J v b i 9 B d X R v U m V t b 3 Z l Z E N v b H V t b n M x L n t Q M T E s M T J 9 J n F 1 b 3 Q 7 L C Z x d W 9 0 O 1 N l Y 3 R p b 2 4 x L 1 R l c 3 R C Y X J v b i 9 B d X R v U m V t b 3 Z l Z E N v b H V t b n M x L n t Q M T I s M T N 9 J n F 1 b 3 Q 7 L C Z x d W 9 0 O 1 N l Y 3 R p b 2 4 x L 1 R l c 3 R C Y X J v b i 9 B d X R v U m V t b 3 Z l Z E N v b H V t b n M x L n t Q M T M s M T R 9 J n F 1 b 3 Q 7 L C Z x d W 9 0 O 1 N l Y 3 R p b 2 4 x L 1 R l c 3 R C Y X J v b i 9 B d X R v U m V t b 3 Z l Z E N v b H V t b n M x L n t Q M T Q s M T V 9 J n F 1 b 3 Q 7 L C Z x d W 9 0 O 1 N l Y 3 R p b 2 4 x L 1 R l c 3 R C Y X J v b i 9 B d X R v U m V t b 3 Z l Z E N v b H V t b n M x L n t Q M T U s M T Z 9 J n F 1 b 3 Q 7 L C Z x d W 9 0 O 1 N l Y 3 R p b 2 4 x L 1 R l c 3 R C Y X J v b i 9 B d X R v U m V t b 3 Z l Z E N v b H V t b n M x L n t Q M T Y s M T d 9 J n F 1 b 3 Q 7 L C Z x d W 9 0 O 1 N l Y 3 R p b 2 4 x L 1 R l c 3 R C Y X J v b i 9 B d X R v U m V t b 3 Z l Z E N v b H V t b n M x L n t Q M T c s M T h 9 J n F 1 b 3 Q 7 L C Z x d W 9 0 O 1 N l Y 3 R p b 2 4 x L 1 R l c 3 R C Y X J v b i 9 B d X R v U m V t b 3 Z l Z E N v b H V t b n M x L n t Q M T g s M T l 9 J n F 1 b 3 Q 7 L C Z x d W 9 0 O 1 N l Y 3 R p b 2 4 x L 1 R l c 3 R C Y X J v b i 9 B d X R v U m V t b 3 Z l Z E N v b H V t b n M x L n t Q M T k s M j B 9 J n F 1 b 3 Q 7 L C Z x d W 9 0 O 1 N l Y 3 R p b 2 4 x L 1 R l c 3 R C Y X J v b i 9 B d X R v U m V t b 3 Z l Z E N v b H V t b n M x L n t Q M j A s M j F 9 J n F 1 b 3 Q 7 L C Z x d W 9 0 O 1 N l Y 3 R p b 2 4 x L 1 R l c 3 R C Y X J v b i 9 B d X R v U m V t b 3 Z l Z E N v b H V t b n M x L n t Q M j E s M j J 9 J n F 1 b 3 Q 7 L C Z x d W 9 0 O 1 N l Y 3 R p b 2 4 x L 1 R l c 3 R C Y X J v b i 9 B d X R v U m V t b 3 Z l Z E N v b H V t b n M x L n t Q M j I s M j N 9 J n F 1 b 3 Q 7 L C Z x d W 9 0 O 1 N l Y 3 R p b 2 4 x L 1 R l c 3 R C Y X J v b i 9 B d X R v U m V t b 3 Z l Z E N v b H V t b n M x L n t Q M j M s M j R 9 J n F 1 b 3 Q 7 L C Z x d W 9 0 O 1 N l Y 3 R p b 2 4 x L 1 R l c 3 R C Y X J v b i 9 B d X R v U m V t b 3 Z l Z E N v b H V t b n M x L n t Q M j Q s M j V 9 J n F 1 b 3 Q 7 L C Z x d W 9 0 O 1 N l Y 3 R p b 2 4 x L 1 R l c 3 R C Y X J v b i 9 B d X R v U m V t b 3 Z l Z E N v b H V t b n M x L n t Q M j U s M j Z 9 J n F 1 b 3 Q 7 L C Z x d W 9 0 O 1 N l Y 3 R p b 2 4 x L 1 R l c 3 R C Y X J v b i 9 B d X R v U m V t b 3 Z l Z E N v b H V t b n M x L n t Q M j Y s M j d 9 J n F 1 b 3 Q 7 L C Z x d W 9 0 O 1 N l Y 3 R p b 2 4 x L 1 R l c 3 R C Y X J v b i 9 B d X R v U m V t b 3 Z l Z E N v b H V t b n M x L n t Q M j c s M j h 9 J n F 1 b 3 Q 7 L C Z x d W 9 0 O 1 N l Y 3 R p b 2 4 x L 1 R l c 3 R C Y X J v b i 9 B d X R v U m V t b 3 Z l Z E N v b H V t b n M x L n t Q M j g s M j l 9 J n F 1 b 3 Q 7 L C Z x d W 9 0 O 1 N l Y 3 R p b 2 4 x L 1 R l c 3 R C Y X J v b i 9 B d X R v U m V t b 3 Z l Z E N v b H V t b n M x L n t Q M j k s M z B 9 J n F 1 b 3 Q 7 L C Z x d W 9 0 O 1 N l Y 3 R p b 2 4 x L 1 R l c 3 R C Y X J v b i 9 B d X R v U m V t b 3 Z l Z E N v b H V t b n M x L n t Q M z A s M z F 9 J n F 1 b 3 Q 7 L C Z x d W 9 0 O 1 N l Y 3 R p b 2 4 x L 1 R l c 3 R C Y X J v b i 9 B d X R v U m V t b 3 Z l Z E N v b H V t b n M x L n t Q M z E s M z J 9 J n F 1 b 3 Q 7 L C Z x d W 9 0 O 1 N l Y 3 R p b 2 4 x L 1 R l c 3 R C Y X J v b i 9 B d X R v U m V t b 3 Z l Z E N v b H V t b n M x L n t Q M z I s M z N 9 J n F 1 b 3 Q 7 L C Z x d W 9 0 O 1 N l Y 3 R p b 2 4 x L 1 R l c 3 R C Y X J v b i 9 B d X R v U m V t b 3 Z l Z E N v b H V t b n M x L n t Q M z M s M z R 9 J n F 1 b 3 Q 7 L C Z x d W 9 0 O 1 N l Y 3 R p b 2 4 x L 1 R l c 3 R C Y X J v b i 9 B d X R v U m V t b 3 Z l Z E N v b H V t b n M x L n t Q M z Q s M z V 9 J n F 1 b 3 Q 7 L C Z x d W 9 0 O 1 N l Y 3 R p b 2 4 x L 1 R l c 3 R C Y X J v b i 9 B d X R v U m V t b 3 Z l Z E N v b H V t b n M x L n t Q M z U s M z Z 9 J n F 1 b 3 Q 7 L C Z x d W 9 0 O 1 N l Y 3 R p b 2 4 x L 1 R l c 3 R C Y X J v b i 9 B d X R v U m V t b 3 Z l Z E N v b H V t b n M x L n t Q M z Y s M z d 9 J n F 1 b 3 Q 7 L C Z x d W 9 0 O 1 N l Y 3 R p b 2 4 x L 1 R l c 3 R C Y X J v b i 9 B d X R v U m V t b 3 Z l Z E N v b H V t b n M x L n t Q M z c s M z h 9 J n F 1 b 3 Q 7 L C Z x d W 9 0 O 1 N l Y 3 R p b 2 4 x L 1 R l c 3 R C Y X J v b i 9 B d X R v U m V t b 3 Z l Z E N v b H V t b n M x L n t Q M z g s M z l 9 J n F 1 b 3 Q 7 L C Z x d W 9 0 O 1 N l Y 3 R p b 2 4 x L 1 R l c 3 R C Y X J v b i 9 B d X R v U m V t b 3 Z l Z E N v b H V t b n M x L n t Q M z k s N D B 9 J n F 1 b 3 Q 7 L C Z x d W 9 0 O 1 N l Y 3 R p b 2 4 x L 1 R l c 3 R C Y X J v b i 9 B d X R v U m V t b 3 Z l Z E N v b H V t b n M x L n t Q N D A s N D F 9 J n F 1 b 3 Q 7 L C Z x d W 9 0 O 1 N l Y 3 R p b 2 4 x L 1 R l c 3 R C Y X J v b i 9 B d X R v U m V t b 3 Z l Z E N v b H V t b n M x L n t Q N D E s N D J 9 J n F 1 b 3 Q 7 L C Z x d W 9 0 O 1 N l Y 3 R p b 2 4 x L 1 R l c 3 R C Y X J v b i 9 B d X R v U m V t b 3 Z l Z E N v b H V t b n M x L n t Q N D I s N D N 9 J n F 1 b 3 Q 7 L C Z x d W 9 0 O 1 N l Y 3 R p b 2 4 x L 1 R l c 3 R C Y X J v b i 9 B d X R v U m V t b 3 Z l Z E N v b H V t b n M x L n t Q N D M s N D R 9 J n F 1 b 3 Q 7 L C Z x d W 9 0 O 1 N l Y 3 R p b 2 4 x L 1 R l c 3 R C Y X J v b i 9 B d X R v U m V t b 3 Z l Z E N v b H V t b n M x L n t Q N D Q s N D V 9 J n F 1 b 3 Q 7 L C Z x d W 9 0 O 1 N l Y 3 R p b 2 4 x L 1 R l c 3 R C Y X J v b i 9 B d X R v U m V t b 3 Z l Z E N v b H V t b n M x L n t Q N D U s N D Z 9 J n F 1 b 3 Q 7 L C Z x d W 9 0 O 1 N l Y 3 R p b 2 4 x L 1 R l c 3 R C Y X J v b i 9 B d X R v U m V t b 3 Z l Z E N v b H V t b n M x L n t Q N D Y s N D d 9 J n F 1 b 3 Q 7 L C Z x d W 9 0 O 1 N l Y 3 R p b 2 4 x L 1 R l c 3 R C Y X J v b i 9 B d X R v U m V t b 3 Z l Z E N v b H V t b n M x L n t Q N D c s N D h 9 J n F 1 b 3 Q 7 L C Z x d W 9 0 O 1 N l Y 3 R p b 2 4 x L 1 R l c 3 R C Y X J v b i 9 B d X R v U m V t b 3 Z l Z E N v b H V t b n M x L n t Q N D g s N D l 9 J n F 1 b 3 Q 7 L C Z x d W 9 0 O 1 N l Y 3 R p b 2 4 x L 1 R l c 3 R C Y X J v b i 9 B d X R v U m V t b 3 Z l Z E N v b H V t b n M x L n t Q N D k s N T B 9 J n F 1 b 3 Q 7 L C Z x d W 9 0 O 1 N l Y 3 R p b 2 4 x L 1 R l c 3 R C Y X J v b i 9 B d X R v U m V t b 3 Z l Z E N v b H V t b n M x L n t Q N T A s N T F 9 J n F 1 b 3 Q 7 L C Z x d W 9 0 O 1 N l Y 3 R p b 2 4 x L 1 R l c 3 R C Y X J v b i 9 B d X R v U m V t b 3 Z l Z E N v b H V t b n M x L n t Q N T E s N T J 9 J n F 1 b 3 Q 7 L C Z x d W 9 0 O 1 N l Y 3 R p b 2 4 x L 1 R l c 3 R C Y X J v b i 9 B d X R v U m V t b 3 Z l Z E N v b H V t b n M x L n t Q N T I s N T N 9 J n F 1 b 3 Q 7 L C Z x d W 9 0 O 1 N l Y 3 R p b 2 4 x L 1 R l c 3 R C Y X J v b i 9 B d X R v U m V t b 3 Z l Z E N v b H V t b n M x L n t Q N T M s N T R 9 J n F 1 b 3 Q 7 L C Z x d W 9 0 O 1 N l Y 3 R p b 2 4 x L 1 R l c 3 R C Y X J v b i 9 B d X R v U m V t b 3 Z l Z E N v b H V t b n M x L n t Q N T Q s N T V 9 J n F 1 b 3 Q 7 L C Z x d W 9 0 O 1 N l Y 3 R p b 2 4 x L 1 R l c 3 R C Y X J v b i 9 B d X R v U m V t b 3 Z l Z E N v b H V t b n M x L n t Q N T U s N T Z 9 J n F 1 b 3 Q 7 L C Z x d W 9 0 O 1 N l Y 3 R p b 2 4 x L 1 R l c 3 R C Y X J v b i 9 B d X R v U m V t b 3 Z l Z E N v b H V t b n M x L n t Q N T Y s N T d 9 J n F 1 b 3 Q 7 L C Z x d W 9 0 O 1 N l Y 3 R p b 2 4 x L 1 R l c 3 R C Y X J v b i 9 B d X R v U m V t b 3 Z l Z E N v b H V t b n M x L n t Q N T c s N T h 9 J n F 1 b 3 Q 7 L C Z x d W 9 0 O 1 N l Y 3 R p b 2 4 x L 1 R l c 3 R C Y X J v b i 9 B d X R v U m V t b 3 Z l Z E N v b H V t b n M x L n t Q N T g s N T l 9 J n F 1 b 3 Q 7 L C Z x d W 9 0 O 1 N l Y 3 R p b 2 4 x L 1 R l c 3 R C Y X J v b i 9 B d X R v U m V t b 3 Z l Z E N v b H V t b n M x L n t Q N T k s N j B 9 J n F 1 b 3 Q 7 L C Z x d W 9 0 O 1 N l Y 3 R p b 2 4 x L 1 R l c 3 R C Y X J v b i 9 B d X R v U m V t b 3 Z l Z E N v b H V t b n M x L n t Q N j A s N j F 9 J n F 1 b 3 Q 7 X S w m c X V v d D t S Z W x h d G l v b n N o a X B J b m Z v J n F 1 b 3 Q 7 O l t d f S I g L z 4 8 L 1 N 0 Y W J s Z U V u d H J p Z X M + P C 9 J d G V t P j x J d G V t P j x J d G V t T G 9 j Y X R p b 2 4 + P E l 0 Z W 1 U e X B l P k Z v c m 1 1 b G E 8 L 0 l 0 Z W 1 U e X B l P j x J d G V t U G F 0 a D 5 T Z W N 0 a W 9 u M S 9 U Z X N 0 Q m F y b 2 4 v T 3 J p Z 2 V u P C 9 J d G V t U G F 0 a D 4 8 L 0 l 0 Z W 1 M b 2 N h d G l v b j 4 8 U 3 R h Y m x l R W 5 0 c m l l c y A v P j w v S X R l b T 4 8 S X R l b T 4 8 S X R l b U x v Y 2 F 0 a W 9 u P j x J d G V t V H l w Z T 5 G b 3 J t d W x h P C 9 J d G V t V H l w Z T 4 8 S X R l b V B h d G g + U 2 V j d G l v b j E v V G V z d E J h c m 9 u L 1 R h Y m x l M D w v S X R l b V B h d G g + P C 9 J d G V t T G 9 j Y X R p b 2 4 + P F N 0 Y W J s Z U V u d H J p Z X M g L z 4 8 L 0 l 0 Z W 0 + P E l 0 Z W 0 + P E l 0 Z W 1 M b 2 N h d G l v b j 4 8 S X R l b V R 5 c G U + R m 9 y b X V s Y T w v S X R l b V R 5 c G U + P E l 0 Z W 1 Q Y X R o P l N l Y 3 R p b 2 4 x L 1 R l c 3 R C Y X J v b i 9 U a X B v J T I w Y 2 F t Y m l h Z G 8 8 L 0 l 0 Z W 1 Q Y X R o P j w v S X R l b U x v Y 2 F 0 a W 9 u P j x T d G F i b G V F b n R y a W V z I C 8 + P C 9 J d G V t P j x J d G V t P j x J d G V t T G 9 j Y X R p b 2 4 + P E l 0 Z W 1 U e X B l P k Z v c m 1 1 b G E 8 L 0 l 0 Z W 1 U e X B l P j x J d G V t U G F 0 a D 5 T Z W N 0 a W 9 u M S 9 B b m F s a X N p c 0 N 1 Z W 5 0 b 3 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V G F y Z 2 V 0 I i B W Y W x 1 Z T 0 i c 0 F u Y W x p c 2 l z Q 3 V l b n R v c y I g L z 4 8 R W 5 0 c n k g V H l w Z T 0 i R m l s b G V k Q 2 9 t c G x l d G V S Z X N 1 b H R U b 1 d v c m t z a G V l d C I g V m F s d W U 9 I m w x I i A v P j x F b n R y e S B U e X B l P S J G a W x s Q 2 9 1 b n Q i I F Z h b H V l P S J s M z A 3 O D k i I C 8 + P E V u d H J 5 I F R 5 c G U 9 I k Z p b G x F c n J v c k N v Z G U i I F Z h b H V l P S J z V W 5 r b m 9 3 b i I g L z 4 8 R W 5 0 c n k g V H l w Z T 0 i R m l s b E V y c m 9 y Q 2 9 1 b n Q i I F Z h b H V l P S J s M C I g L z 4 8 R W 5 0 c n k g V H l w Z T 0 i R m l s b E x h c 3 R V c G R h d G V k I i B W Y W x 1 Z T 0 i Z D I w M j I t M T E t M T R U M T E 6 M D Q 6 M z M u M z c 2 N z Y y N 1 o i I C 8 + P E V u d H J 5 I F R 5 c G U 9 I k Z p b G x D b 2 x 1 b W 5 U e X B l c y I g V m F s d W U 9 I n N C d 0 F H Q U F Z P S I g L z 4 8 R W 5 0 c n k g V H l w Z T 0 i R m l s b E N v b H V t b k 5 h b W V z I i B W Y W x 1 Z T 0 i c 1 s m c X V v d D t G Z W N o Y S Z x d W 9 0 O y w m c X V v d D t D d W V u d G 8 u R W x l b W V u d D p U Z X h 0 J n F 1 b 3 Q 7 L C Z x d W 9 0 O 1 V z d W F y a W 8 m c X V v d D s s J n F 1 b 3 Q 7 U G 9 z d F 9 1 c 3 V h c m l v L k V s Z W 1 l b n Q 6 V G V 4 d C Z x d W 9 0 O y w m c X V v d D t J R W N 1 R S Z x d W 9 0 O 1 0 i I C 8 + P E V u d H J 5 I F R 5 c G U 9 I k Z p b G x T d G F 0 d X M i I F Z h b H V l P S J z Q 2 9 t c G x l d G U i I C 8 + P E V u d H J 5 I F R 5 c G U 9 I l F 1 Z X J 5 S U Q i I F Z h b H V l P S J z Z j I 2 M D I x Z W E t Z T k 3 Z C 0 0 Y m N i L T l h Y m I t M j U 2 Z G V m M T A 5 Y j I x I i A v P j x F b n R y e S B U e X B l P S J S Z W x h d G l v b n N o a X B J b m Z v Q 2 9 u d G F p b m V y I i B W Y W x 1 Z T 0 i c 3 s m c X V v d D t j b 2 x 1 b W 5 D b 3 V u d C Z x d W 9 0 O z o 1 L C Z x d W 9 0 O 2 t l e U N v b H V t b k 5 h b W V z J n F 1 b 3 Q 7 O l t d L C Z x d W 9 0 O 3 F 1 Z X J 5 U m V s Y X R p b 2 5 z a G l w c y Z x d W 9 0 O z p b X S w m c X V v d D t j b 2 x 1 b W 5 J Z G V u d G l 0 a W V z J n F 1 b 3 Q 7 O l s m c X V v d D t T Z W N 0 a W 9 u M S 9 B b m F s a X N p c 0 N 1 Z W 5 0 b 3 M v Q X V 0 b 1 J l b W 9 2 Z W R D b 2 x 1 b W 5 z M S 5 7 R m V j a G E s M H 0 m c X V v d D s s J n F 1 b 3 Q 7 U 2 V j d G l v b j E v Q W 5 h b G l z a X N D d W V u d G 9 z L 0 F 1 d G 9 S Z W 1 v d m V k Q 2 9 s d W 1 u c z E u e 0 N 1 Z W 5 0 b y 5 F b G V t Z W 5 0 O l R l e H Q s M X 0 m c X V v d D s s J n F 1 b 3 Q 7 U 2 V j d G l v b j E v Q W 5 h b G l z a X N D d W V u d G 9 z L 0 F 1 d G 9 S Z W 1 v d m V k Q 2 9 s d W 1 u c z E u e 1 V z d W F y a W 8 s M n 0 m c X V v d D s s J n F 1 b 3 Q 7 U 2 V j d G l v b j E v Q W 5 h b G l z a X N D d W V u d G 9 z L 0 F 1 d G 9 S Z W 1 v d m V k Q 2 9 s d W 1 u c z E u e 1 B v c 3 R f d X N 1 Y X J p b y 5 F b G V t Z W 5 0 O l R l e H Q s M 3 0 m c X V v d D s s J n F 1 b 3 Q 7 U 2 V j d G l v b j E v Q W 5 h b G l z a X N D d W V u d G 9 z L 0 F 1 d G 9 S Z W 1 v d m V k Q 2 9 s d W 1 u c z E u e 0 l F Y 3 V F L D R 9 J n F 1 b 3 Q 7 X S w m c X V v d D t D b 2 x 1 b W 5 D b 3 V u d C Z x d W 9 0 O z o 1 L C Z x d W 9 0 O 0 t l e U N v b H V t b k 5 h b W V z J n F 1 b 3 Q 7 O l t d L C Z x d W 9 0 O 0 N v b H V t b k l k Z W 5 0 a X R p Z X M m c X V v d D s 6 W y Z x d W 9 0 O 1 N l Y 3 R p b 2 4 x L 0 F u Y W x p c 2 l z Q 3 V l b n R v c y 9 B d X R v U m V t b 3 Z l Z E N v b H V t b n M x L n t G Z W N o Y S w w f S Z x d W 9 0 O y w m c X V v d D t T Z W N 0 a W 9 u M S 9 B b m F s a X N p c 0 N 1 Z W 5 0 b 3 M v Q X V 0 b 1 J l b W 9 2 Z W R D b 2 x 1 b W 5 z M S 5 7 Q 3 V l b n R v L k V s Z W 1 l b n Q 6 V G V 4 d C w x f S Z x d W 9 0 O y w m c X V v d D t T Z W N 0 a W 9 u M S 9 B b m F s a X N p c 0 N 1 Z W 5 0 b 3 M v Q X V 0 b 1 J l b W 9 2 Z W R D b 2 x 1 b W 5 z M S 5 7 V X N 1 Y X J p b y w y f S Z x d W 9 0 O y w m c X V v d D t T Z W N 0 a W 9 u M S 9 B b m F s a X N p c 0 N 1 Z W 5 0 b 3 M v Q X V 0 b 1 J l b W 9 2 Z W R D b 2 x 1 b W 5 z M S 5 7 U G 9 z d F 9 1 c 3 V h c m l v L k V s Z W 1 l b n Q 6 V G V 4 d C w z f S Z x d W 9 0 O y w m c X V v d D t T Z W N 0 a W 9 u M S 9 B b m F s a X N p c 0 N 1 Z W 5 0 b 3 M v Q X V 0 b 1 J l b W 9 2 Z W R D b 2 x 1 b W 5 z M S 5 7 S U V j d U U s N H 0 m c X V v d D t d L C Z x d W 9 0 O 1 J l b G F 0 a W 9 u c 2 h p c E l u Z m 8 m c X V v d D s 6 W 1 1 9 I i A v P j x F b n R y e S B U e X B l P S J B Z G R l Z F R v R G F 0 Y U 1 v Z G V s I i B W Y W x 1 Z T 0 i b D A i I C 8 + P C 9 T d G F i b G V F b n R y a W V z P j w v S X R l b T 4 8 S X R l b T 4 8 S X R l b U x v Y 2 F 0 a W 9 u P j x J d G V t V H l w Z T 5 G b 3 J t d W x h P C 9 J d G V t V H l w Z T 4 8 S X R l b V B h d G g + U 2 V j d G l v b j E v Q W 5 h b G l z a X N D d W V u d G 9 z L 0 9 y a W d l b j w v S X R l b V B h d G g + P C 9 J d G V t T G 9 j Y X R p b 2 4 + P F N 0 Y W J s Z U V u d H J p Z X M g L z 4 8 L 0 l 0 Z W 0 + P E l 0 Z W 0 + P E l 0 Z W 1 M b 2 N h d G l v b j 4 8 S X R l b V R 5 c G U + R m 9 y b X V s Y T w v S X R l b V R 5 c G U + P E l 0 Z W 1 Q Y X R o P l N l Y 3 R p b 2 4 x L 0 F u Y W x p c 2 l z Q 3 V l b n R v c y 9 U Y W J s Z T A 8 L 0 l 0 Z W 1 Q Y X R o P j w v S X R l b U x v Y 2 F 0 a W 9 u P j x T d G F i b G V F b n R y a W V z I C 8 + P C 9 J d G V t P j x J d G V t P j x J d G V t T G 9 j Y X R p b 2 4 + P E l 0 Z W 1 U e X B l P k Z v c m 1 1 b G E 8 L 0 l 0 Z W 1 U e X B l P j x J d G V t U G F 0 a D 5 T Z W N 0 a W 9 u M S 9 B b m F s a X N p c 0 N 1 Z W 5 0 b 3 M v V G l w b y U y M G N h b W J p Y W R v P C 9 J d G V t U G F 0 a D 4 8 L 0 l 0 Z W 1 M b 2 N h d G l v b j 4 8 U 3 R h Y m x l R W 5 0 c m l l c y A v P j w v S X R l b T 4 8 S X R l b T 4 8 S X R l b U x v Y 2 F 0 a W 9 u P j x J d G V t V H l w Z T 5 G b 3 J t d W x h P C 9 J d G V t V H l w Z T 4 8 S X R l b V B h d G g + U 2 V j d G l v b j E v Q W 5 h b G l z a X N D d W V u d G 9 z L 1 N l J T I w Z X h w Y W 5 k a S V D M y V C M y U y M E N 1 Z W 5 0 b z w v S X R l b V B h d G g + P C 9 J d G V t T G 9 j Y X R p b 2 4 + P F N 0 Y W J s Z U V u d H J p Z X M g L z 4 8 L 0 l 0 Z W 0 + P E l 0 Z W 0 + P E l 0 Z W 1 M b 2 N h d G l v b j 4 8 S X R l b V R 5 c G U + R m 9 y b X V s Y T w v S X R l b V R 5 c G U + P E l 0 Z W 1 Q Y X R o P l N l Y 3 R p b 2 4 x L 0 F u Y W x p c 2 l z Q 3 V l b n R v c y 9 T Z S U y M G V 4 c G F u Z G k l Q z M l Q j M l M j B Q b 3 N 0 X 3 V z d W F y a W 8 8 L 0 l 0 Z W 1 Q Y X R o P j w v S X R l b U x v Y 2 F 0 a W 9 u P j x T d G F i b G V F b n R y a W V z I C 8 + P C 9 J d G V t P j x J d G V t P j x J d G V t T G 9 j Y X R p b 2 4 + P E l 0 Z W 1 U e X B l P k Z v c m 1 1 b G E 8 L 0 l 0 Z W 1 U e X B l P j x J d G V t U G F 0 a D 5 T Z W N 0 a W 9 u M S 9 m c m V s Z X Z h b m N p Y V 9 0 c m V j X 2 V 2 Y W x f Y 2 9 y c H V z R W 1 v Y 2 l v b m V F d G l x d W V 0 Y W R h 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Z y Z W x l d m F u Y 2 l h X 3 R y Z W N f Z X Z h b F 9 j b 3 J w d X N F b W 9 j a W 9 u Z U V 0 a X F 1 Z X R h Z G F z I i A v P j x F b n R y e S B U e X B l P S J G a W x s Z W R D b 2 1 w b G V 0 Z V J l c 3 V s d F R v V 2 9 y a 3 N o Z W V 0 I i B W Y W x 1 Z T 0 i b D E i I C 8 + P E V u d H J 5 I F R 5 c G U 9 I k F k Z G V k V G 9 E Y X R h T W 9 k Z W w i I F Z h b H V l P S J s M C I g L z 4 8 R W 5 0 c n k g V H l w Z T 0 i R m l s b E N v d W 5 0 I i B W Y W x 1 Z T 0 i b D E x M z I i I C 8 + P E V u d H J 5 I F R 5 c G U 9 I k Z p b G x F c n J v c k N v Z G U i I F Z h b H V l P S J z V W 5 r b m 9 3 b i I g L z 4 8 R W 5 0 c n k g V H l w Z T 0 i R m l s b E V y c m 9 y Q 2 9 1 b n Q i I F Z h b H V l P S J s M C I g L z 4 8 R W 5 0 c n k g V H l w Z T 0 i R m l s b E x h c 3 R V c G R h d G V k I i B W Y W x 1 Z T 0 i Z D I w M j I t M D M t M j h U M T A 6 M j Q 6 M D Q u M j E 1 O T Q 3 M 1 o i I C 8 + P E V u d H J 5 I F R 5 c G U 9 I k Z p b G x D b 2 x 1 b W 5 U e X B l c y I g V m F s d W U 9 I n N B d 0 1 H Q X c 9 P S I g L z 4 8 R W 5 0 c n k g V H l w Z T 0 i R m l s b E N v b H V t b k 5 h b W V z I i B W Y W x 1 Z T 0 i c 1 s m c X V v d D t D b 2 x 1 b W 4 x J n F 1 b 3 Q 7 L C Z x d W 9 0 O 0 N v b H V t b j I m c X V v d D s s J n F 1 b 3 Q 7 Q 2 9 s d W 1 u M y Z x d W 9 0 O y w m c X V v d D t D b 2 x 1 b W 4 0 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Z n J l b G V 2 Y W 5 j a W F f d H J l Y 1 9 l d m F s X 2 N v c n B 1 c 0 V t b 2 N p b 2 5 l R X R p c X V l d G F k Y X M v Q X V 0 b 1 J l b W 9 2 Z W R D b 2 x 1 b W 5 z M S 5 7 Q 2 9 s d W 1 u M S w w f S Z x d W 9 0 O y w m c X V v d D t T Z W N 0 a W 9 u M S 9 m c m V s Z X Z h b m N p Y V 9 0 c m V j X 2 V 2 Y W x f Y 2 9 y c H V z R W 1 v Y 2 l v b m V F d G l x d W V 0 Y W R h c y 9 B d X R v U m V t b 3 Z l Z E N v b H V t b n M x L n t D b 2 x 1 b W 4 y L D F 9 J n F 1 b 3 Q 7 L C Z x d W 9 0 O 1 N l Y 3 R p b 2 4 x L 2 Z y Z W x l d m F u Y 2 l h X 3 R y Z W N f Z X Z h b F 9 j b 3 J w d X N F b W 9 j a W 9 u Z U V 0 a X F 1 Z X R h Z G F z L 0 F 1 d G 9 S Z W 1 v d m V k Q 2 9 s d W 1 u c z E u e 0 N v b H V t b j M s M n 0 m c X V v d D s s J n F 1 b 3 Q 7 U 2 V j d G l v b j E v Z n J l b G V 2 Y W 5 j a W F f d H J l Y 1 9 l d m F s X 2 N v c n B 1 c 0 V t b 2 N p b 2 5 l R X R p c X V l d G F k Y X M v Q X V 0 b 1 J l b W 9 2 Z W R D b 2 x 1 b W 5 z M S 5 7 Q 2 9 s d W 1 u N C w z f S Z x d W 9 0 O 1 0 s J n F 1 b 3 Q 7 Q 2 9 s d W 1 u Q 2 9 1 b n Q m c X V v d D s 6 N C w m c X V v d D t L Z X l D b 2 x 1 b W 5 O Y W 1 l c y Z x d W 9 0 O z p b X S w m c X V v d D t D b 2 x 1 b W 5 J Z G V u d G l 0 a W V z J n F 1 b 3 Q 7 O l s m c X V v d D t T Z W N 0 a W 9 u M S 9 m c m V s Z X Z h b m N p Y V 9 0 c m V j X 2 V 2 Y W x f Y 2 9 y c H V z R W 1 v Y 2 l v b m V F d G l x d W V 0 Y W R h c y 9 B d X R v U m V t b 3 Z l Z E N v b H V t b n M x L n t D b 2 x 1 b W 4 x L D B 9 J n F 1 b 3 Q 7 L C Z x d W 9 0 O 1 N l Y 3 R p b 2 4 x L 2 Z y Z W x l d m F u Y 2 l h X 3 R y Z W N f Z X Z h b F 9 j b 3 J w d X N F b W 9 j a W 9 u Z U V 0 a X F 1 Z X R h Z G F z L 0 F 1 d G 9 S Z W 1 v d m V k Q 2 9 s d W 1 u c z E u e 0 N v b H V t b j I s M X 0 m c X V v d D s s J n F 1 b 3 Q 7 U 2 V j d G l v b j E v Z n J l b G V 2 Y W 5 j a W F f d H J l Y 1 9 l d m F s X 2 N v c n B 1 c 0 V t b 2 N p b 2 5 l R X R p c X V l d G F k Y X M v Q X V 0 b 1 J l b W 9 2 Z W R D b 2 x 1 b W 5 z M S 5 7 Q 2 9 s d W 1 u M y w y f S Z x d W 9 0 O y w m c X V v d D t T Z W N 0 a W 9 u M S 9 m c m V s Z X Z h b m N p Y V 9 0 c m V j X 2 V 2 Y W x f Y 2 9 y c H V z R W 1 v Y 2 l v b m V F d G l x d W V 0 Y W R h c y 9 B d X R v U m V t b 3 Z l Z E N v b H V t b n M x L n t D b 2 x 1 b W 4 0 L D N 9 J n F 1 b 3 Q 7 X S w m c X V v d D t S Z W x h d G l v b n N o a X B J b m Z v J n F 1 b 3 Q 7 O l t d f S I g L z 4 8 L 1 N 0 Y W J s Z U V u d H J p Z X M + P C 9 J d G V t P j x J d G V t P j x J d G V t T G 9 j Y X R p b 2 4 + P E l 0 Z W 1 U e X B l P k Z v c m 1 1 b G E 8 L 0 l 0 Z W 1 U e X B l P j x J d G V t U G F 0 a D 5 T Z W N 0 a W 9 u M S 9 m c m V s Z X Z h b m N p Y V 9 0 c m V j X 2 V 2 Y W x f Y 2 9 y c H V z R W 1 v Y 2 l v b m V F d G l x d W V 0 Y W R h c y 9 P c m l n Z W 4 8 L 0 l 0 Z W 1 Q Y X R o P j w v S X R l b U x v Y 2 F 0 a W 9 u P j x T d G F i b G V F b n R y a W V z I C 8 + P C 9 J d G V t P j x J d G V t P j x J d G V t T G 9 j Y X R p b 2 4 + P E l 0 Z W 1 U e X B l P k Z v c m 1 1 b G E 8 L 0 l 0 Z W 1 U e X B l P j x J d G V t U G F 0 a D 5 T Z W N 0 a W 9 u M S 9 m c m V s Z X Z h b m N p Y V 9 0 c m V j X 2 V 2 Y W x f Y 2 9 y c H V z R W 1 v Y 2 l v b m V F d G l x d W V 0 Y W R h c y 9 U a X B v J T I w Y 2 F t Y m l h Z G 8 8 L 0 l 0 Z W 1 Q Y X R o P j w v S X R l b U x v Y 2 F 0 a W 9 u P j x T d G F i b G V F b n R y a W V z I C 8 + P C 9 J d G V t P j x J d G V t P j x J d G V t T G 9 j Y X R p b 2 4 + P E l 0 Z W 1 U e X B l P k Z v c m 1 1 b G E 8 L 0 l 0 Z W 1 U e X B l P j x J d G V t U G F 0 a D 5 T Z W N 0 a W 9 u M S 9 w c m V j a X N p b 2 5 F b W 9 j a W 9 u 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w c m V j a X N p b 2 5 F b W 9 j a W 9 u Z X M i I C 8 + P E V u d H J 5 I F R 5 c G U 9 I k Z p b G x l Z E N v b X B s Z X R l U m V z d W x 0 V G 9 X b 3 J r c 2 h l Z X Q i I F Z h b H V l P S J s M S I g L z 4 8 R W 5 0 c n k g V H l w Z T 0 i R m l s b E N v d W 5 0 I i B W Y W x 1 Z T 0 i b D M x I i A v P j x F b n R y e S B U e X B l P S J G a W x s R X J y b 3 J D b 2 R l I i B W Y W x 1 Z T 0 i c 1 V u a 2 5 v d 2 4 i I C 8 + P E V u d H J 5 I F R 5 c G U 9 I k Z p b G x F c n J v c k N v d W 5 0 I i B W Y W x 1 Z T 0 i b D A i I C 8 + P E V u d H J 5 I F R 5 c G U 9 I k Z p b G x M Y X N 0 V X B k Y X R l Z C I g V m F s d W U 9 I m Q y M D I y L T A z L T I 5 V D E w O j Q 2 O j I 4 L j A x M z A w N z h a I i A v P j x F b n R y e S B U e X B l P S J G a W x s Q 2 9 s d W 1 u V H l w Z X M i I F Z h b H V l P S J z Q m d V R k J R T T 0 i I C 8 + P E V u d H J 5 I F R 5 c G U 9 I k Z p b G x D b 2 x 1 b W 5 O Y W 1 l c y I g V m F s d W U 9 I n N b J n F 1 b 3 Q 7 Q 2 9 s d W 1 u M S Z x d W 9 0 O y w m c X V v d D t D b 2 x 1 b W 4 y J n F 1 b 3 Q 7 L C Z x d W 9 0 O 0 N v b H V t b j M m c X V v d D s s J n F 1 b 3 Q 7 Q 2 9 s d W 1 u N C Z x d W 9 0 O y w m c X V v d D t D b 2 x 1 b W 4 1 J n F 1 b 3 Q 7 X S I g L z 4 8 R W 5 0 c n k g V H l w Z T 0 i R m l s b F N 0 Y X R 1 c y I g V m F s d W U 9 I n N D b 2 1 w b G V 0 Z S I g L z 4 8 R W 5 0 c n k g V H l w Z T 0 i U X V l c n l J R C I g V m F s d W U 9 I n M 0 O G J h N T F h N S 1 j Y m M w L T R j N 2 I t Y T J j O S 0 y N z k 0 N T g z O W E 4 M 2 U i I C 8 + P E V u d H J 5 I F R 5 c G U 9 I k F k Z G V k V G 9 E Y X R h T W 9 k Z W w i I F Z h b H V l P S J s M C I g L z 4 8 R W 5 0 c n k g V H l w Z T 0 i U m V s Y X R p b 2 5 z a G l w S W 5 m b 0 N v b n R h a W 5 l c i I g V m F s d W U 9 I n N 7 J n F 1 b 3 Q 7 Y 2 9 s d W 1 u Q 2 9 1 b n Q m c X V v d D s 6 N S w m c X V v d D t r Z X l D b 2 x 1 b W 5 O Y W 1 l c y Z x d W 9 0 O z p b X S w m c X V v d D t x d W V y e V J l b G F 0 a W 9 u c 2 h p c H M m c X V v d D s 6 W 1 0 s J n F 1 b 3 Q 7 Y 2 9 s d W 1 u S W R l b n R p d G l l c y Z x d W 9 0 O z p b J n F 1 b 3 Q 7 U 2 V j d G l v b j E v c H J l Y 2 l z a W 9 u R W 1 v Y 2 l v b m V z L 0 F 1 d G 9 S Z W 1 v d m V k Q 2 9 s d W 1 u c z E u e 0 N v b H V t b j E s M H 0 m c X V v d D s s J n F 1 b 3 Q 7 U 2 V j d G l v b j E v c H J l Y 2 l z a W 9 u R W 1 v Y 2 l v b m V z L 0 F 1 d G 9 S Z W 1 v d m V k Q 2 9 s d W 1 u c z E u e 0 N v b H V t b j I s M X 0 m c X V v d D s s J n F 1 b 3 Q 7 U 2 V j d G l v b j E v c H J l Y 2 l z a W 9 u R W 1 v Y 2 l v b m V z L 0 F 1 d G 9 S Z W 1 v d m V k Q 2 9 s d W 1 u c z E u e 0 N v b H V t b j M s M n 0 m c X V v d D s s J n F 1 b 3 Q 7 U 2 V j d G l v b j E v c H J l Y 2 l z a W 9 u R W 1 v Y 2 l v b m V z L 0 F 1 d G 9 S Z W 1 v d m V k Q 2 9 s d W 1 u c z E u e 0 N v b H V t b j Q s M 3 0 m c X V v d D s s J n F 1 b 3 Q 7 U 2 V j d G l v b j E v c H J l Y 2 l z a W 9 u R W 1 v Y 2 l v b m V z L 0 F 1 d G 9 S Z W 1 v d m V k Q 2 9 s d W 1 u c z E u e 0 N v b H V t b j U s N H 0 m c X V v d D t d L C Z x d W 9 0 O 0 N v b H V t b k N v d W 5 0 J n F 1 b 3 Q 7 O j U s J n F 1 b 3 Q 7 S 2 V 5 Q 2 9 s d W 1 u T m F t Z X M m c X V v d D s 6 W 1 0 s J n F 1 b 3 Q 7 Q 2 9 s d W 1 u S W R l b n R p d G l l c y Z x d W 9 0 O z p b J n F 1 b 3 Q 7 U 2 V j d G l v b j E v c H J l Y 2 l z a W 9 u R W 1 v Y 2 l v b m V z L 0 F 1 d G 9 S Z W 1 v d m V k Q 2 9 s d W 1 u c z E u e 0 N v b H V t b j E s M H 0 m c X V v d D s s J n F 1 b 3 Q 7 U 2 V j d G l v b j E v c H J l Y 2 l z a W 9 u R W 1 v Y 2 l v b m V z L 0 F 1 d G 9 S Z W 1 v d m V k Q 2 9 s d W 1 u c z E u e 0 N v b H V t b j I s M X 0 m c X V v d D s s J n F 1 b 3 Q 7 U 2 V j d G l v b j E v c H J l Y 2 l z a W 9 u R W 1 v Y 2 l v b m V z L 0 F 1 d G 9 S Z W 1 v d m V k Q 2 9 s d W 1 u c z E u e 0 N v b H V t b j M s M n 0 m c X V v d D s s J n F 1 b 3 Q 7 U 2 V j d G l v b j E v c H J l Y 2 l z a W 9 u R W 1 v Y 2 l v b m V z L 0 F 1 d G 9 S Z W 1 v d m V k Q 2 9 s d W 1 u c z E u e 0 N v b H V t b j Q s M 3 0 m c X V v d D s s J n F 1 b 3 Q 7 U 2 V j d G l v b j E v c H J l Y 2 l z a W 9 u R W 1 v Y 2 l v b m V z L 0 F 1 d G 9 S Z W 1 v d m V k Q 2 9 s d W 1 u c z E u e 0 N v b H V t b j U s N H 0 m c X V v d D t d L C Z x d W 9 0 O 1 J l b G F 0 a W 9 u c 2 h p c E l u Z m 8 m c X V v d D s 6 W 1 1 9 I i A v P j w v U 3 R h Y m x l R W 5 0 c m l l c z 4 8 L 0 l 0 Z W 0 + P E l 0 Z W 0 + P E l 0 Z W 1 M b 2 N h d G l v b j 4 8 S X R l b V R 5 c G U + R m 9 y b X V s Y T w v S X R l b V R 5 c G U + P E l 0 Z W 1 Q Y X R o P l N l Y 3 R p b 2 4 x L 3 B y Z W N p c 2 l v b k V t b 2 N p b 2 5 l c y 9 P c m l n Z W 4 8 L 0 l 0 Z W 1 Q Y X R o P j w v S X R l b U x v Y 2 F 0 a W 9 u P j x T d G F i b G V F b n R y a W V z I C 8 + P C 9 J d G V t P j x J d G V t P j x J d G V t T G 9 j Y X R p b 2 4 + P E l 0 Z W 1 U e X B l P k Z v c m 1 1 b G E 8 L 0 l 0 Z W 1 U e X B l P j x J d G V t U G F 0 a D 5 T Z W N 0 a W 9 u M S 9 w c m V j a X N p b 2 5 F b W 9 j a W 9 u Z X M v V G l w b y U y M G N h b W J p Y W R v P C 9 J d G V t U G F 0 a D 4 8 L 0 l 0 Z W 1 M b 2 N h d G l v b j 4 8 U 3 R h Y m x l R W 5 0 c m l l c y A v P j w v S X R l b T 4 8 S X R l b T 4 8 S X R l b U x v Y 2 F 0 a W 9 u P j x J d G V t V H l w Z T 5 G b 3 J t d W x h P C 9 J d G V t V H l w Z T 4 8 S X R l b V B h d G g + U 2 V j d G l v b j E v Y 2 9 u Z n V z a W 9 u T W F 0 c m l 4 R W 1 v Y 2 l v b m V 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Y 2 9 u Z n V z a W 9 u T W F 0 c m l 4 R W 1 v Y 2 l v b m V z I i A v P j x F b n R y e S B U e X B l P S J G a W x s Z W R D b 2 1 w b G V 0 Z V J l c 3 V s d F R v V 2 9 y a 3 N o Z W V 0 I i B W Y W x 1 Z T 0 i b D E i I C 8 + P E V u d H J 5 I F R 5 c G U 9 I k F k Z G V k V G 9 E Y X R h T W 9 k Z W w i I F Z h b H V l P S J s M C I g L z 4 8 R W 5 0 c n k g V H l w Z T 0 i R m l s b E N v d W 5 0 I i B W Y W x 1 Z T 0 i b D I 4 I i A v P j x F b n R y e S B U e X B l P S J G a W x s R X J y b 3 J D b 2 R l I i B W Y W x 1 Z T 0 i c 1 V u a 2 5 v d 2 4 i I C 8 + P E V u d H J 5 I F R 5 c G U 9 I k Z p b G x F c n J v c k N v d W 5 0 I i B W Y W x 1 Z T 0 i b D A i I C 8 + P E V u d H J 5 I F R 5 c G U 9 I k Z p b G x M Y X N 0 V X B k Y X R l Z C I g V m F s d W U 9 I m Q y M D I y L T A z L T I 4 V D E 3 O j A 1 O j U 2 L j A 3 O T c 5 M T B a I i A v P j x F b n R y e S B U e X B l P S J G a W x s Q 2 9 s d W 1 u V H l w Z X M i I F Z h b H V l P S J z Q X d N R E F 3 T U R B d 0 1 E Q X d N R E F 3 T U R B d 0 1 E Q X d N R E F 3 T U R B d 0 1 E Q X c 9 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1 0 i I C 8 + P E V u d H J 5 I F R 5 c G U 9 I k Z p b G x T d G F 0 d X M i I F Z h b H V l P S J z Q 2 9 t c G x l d G U i I C 8 + P E V u d H J 5 I F R 5 c G U 9 I l J l b G F 0 a W 9 u c 2 h p c E l u Z m 9 D b 2 5 0 Y W l u Z X I i I F Z h b H V l P S J z e y Z x d W 9 0 O 2 N v b H V t b k N v d W 5 0 J n F 1 b 3 Q 7 O j I 4 L C Z x d W 9 0 O 2 t l e U N v b H V t b k 5 h b W V z J n F 1 b 3 Q 7 O l t d L C Z x d W 9 0 O 3 F 1 Z X J 5 U m V s Y X R p b 2 5 z a G l w c y Z x d W 9 0 O z p b X S w m c X V v d D t j b 2 x 1 b W 5 J Z G V u d G l 0 a W V z J n F 1 b 3 Q 7 O l s m c X V v d D t T Z W N 0 a W 9 u M S 9 j b 2 5 m d X N p b 2 5 N Y X R y a X h F b W 9 j a W 9 u Z X M v Q X V 0 b 1 J l b W 9 2 Z W R D b 2 x 1 b W 5 z M S 5 7 Q 2 9 s d W 1 u M S w w f S Z x d W 9 0 O y w m c X V v d D t T Z W N 0 a W 9 u M S 9 j b 2 5 m d X N p b 2 5 N Y X R y a X h F b W 9 j a W 9 u Z X M v Q X V 0 b 1 J l b W 9 2 Z W R D b 2 x 1 b W 5 z M S 5 7 Q 2 9 s d W 1 u M i w x f S Z x d W 9 0 O y w m c X V v d D t T Z W N 0 a W 9 u M S 9 j b 2 5 m d X N p b 2 5 N Y X R y a X h F b W 9 j a W 9 u Z X M v Q X V 0 b 1 J l b W 9 2 Z W R D b 2 x 1 b W 5 z M S 5 7 Q 2 9 s d W 1 u M y w y f S Z x d W 9 0 O y w m c X V v d D t T Z W N 0 a W 9 u M S 9 j b 2 5 m d X N p b 2 5 N Y X R y a X h F b W 9 j a W 9 u Z X M v Q X V 0 b 1 J l b W 9 2 Z W R D b 2 x 1 b W 5 z M S 5 7 Q 2 9 s d W 1 u N C w z f S Z x d W 9 0 O y w m c X V v d D t T Z W N 0 a W 9 u M S 9 j b 2 5 m d X N p b 2 5 N Y X R y a X h F b W 9 j a W 9 u Z X M v Q X V 0 b 1 J l b W 9 2 Z W R D b 2 x 1 b W 5 z M S 5 7 Q 2 9 s d W 1 u N S w 0 f S Z x d W 9 0 O y w m c X V v d D t T Z W N 0 a W 9 u M S 9 j b 2 5 m d X N p b 2 5 N Y X R y a X h F b W 9 j a W 9 u Z X M v Q X V 0 b 1 J l b W 9 2 Z W R D b 2 x 1 b W 5 z M S 5 7 Q 2 9 s d W 1 u N i w 1 f S Z x d W 9 0 O y w m c X V v d D t T Z W N 0 a W 9 u M S 9 j b 2 5 m d X N p b 2 5 N Y X R y a X h F b W 9 j a W 9 u Z X M v Q X V 0 b 1 J l b W 9 2 Z W R D b 2 x 1 b W 5 z M S 5 7 Q 2 9 s d W 1 u N y w 2 f S Z x d W 9 0 O y w m c X V v d D t T Z W N 0 a W 9 u M S 9 j b 2 5 m d X N p b 2 5 N Y X R y a X h F b W 9 j a W 9 u Z X M v Q X V 0 b 1 J l b W 9 2 Z W R D b 2 x 1 b W 5 z M S 5 7 Q 2 9 s d W 1 u O C w 3 f S Z x d W 9 0 O y w m c X V v d D t T Z W N 0 a W 9 u M S 9 j b 2 5 m d X N p b 2 5 N Y X R y a X h F b W 9 j a W 9 u Z X M v Q X V 0 b 1 J l b W 9 2 Z W R D b 2 x 1 b W 5 z M S 5 7 Q 2 9 s d W 1 u O S w 4 f S Z x d W 9 0 O y w m c X V v d D t T Z W N 0 a W 9 u M S 9 j b 2 5 m d X N p b 2 5 N Y X R y a X h F b W 9 j a W 9 u Z X M v Q X V 0 b 1 J l b W 9 2 Z W R D b 2 x 1 b W 5 z M S 5 7 Q 2 9 s d W 1 u M T A s O X 0 m c X V v d D s s J n F 1 b 3 Q 7 U 2 V j d G l v b j E v Y 2 9 u Z n V z a W 9 u T W F 0 c m l 4 R W 1 v Y 2 l v b m V z L 0 F 1 d G 9 S Z W 1 v d m V k Q 2 9 s d W 1 u c z E u e 0 N v b H V t b j E x L D E w f S Z x d W 9 0 O y w m c X V v d D t T Z W N 0 a W 9 u M S 9 j b 2 5 m d X N p b 2 5 N Y X R y a X h F b W 9 j a W 9 u Z X M v Q X V 0 b 1 J l b W 9 2 Z W R D b 2 x 1 b W 5 z M S 5 7 Q 2 9 s d W 1 u M T I s M T F 9 J n F 1 b 3 Q 7 L C Z x d W 9 0 O 1 N l Y 3 R p b 2 4 x L 2 N v b m Z 1 c 2 l v b k 1 h d H J p e E V t b 2 N p b 2 5 l c y 9 B d X R v U m V t b 3 Z l Z E N v b H V t b n M x L n t D b 2 x 1 b W 4 x M y w x M n 0 m c X V v d D s s J n F 1 b 3 Q 7 U 2 V j d G l v b j E v Y 2 9 u Z n V z a W 9 u T W F 0 c m l 4 R W 1 v Y 2 l v b m V z L 0 F 1 d G 9 S Z W 1 v d m V k Q 2 9 s d W 1 u c z E u e 0 N v b H V t b j E 0 L D E z f S Z x d W 9 0 O y w m c X V v d D t T Z W N 0 a W 9 u M S 9 j b 2 5 m d X N p b 2 5 N Y X R y a X h F b W 9 j a W 9 u Z X M v Q X V 0 b 1 J l b W 9 2 Z W R D b 2 x 1 b W 5 z M S 5 7 Q 2 9 s d W 1 u M T U s M T R 9 J n F 1 b 3 Q 7 L C Z x d W 9 0 O 1 N l Y 3 R p b 2 4 x L 2 N v b m Z 1 c 2 l v b k 1 h d H J p e E V t b 2 N p b 2 5 l c y 9 B d X R v U m V t b 3 Z l Z E N v b H V t b n M x L n t D b 2 x 1 b W 4 x N i w x N X 0 m c X V v d D s s J n F 1 b 3 Q 7 U 2 V j d G l v b j E v Y 2 9 u Z n V z a W 9 u T W F 0 c m l 4 R W 1 v Y 2 l v b m V z L 0 F 1 d G 9 S Z W 1 v d m V k Q 2 9 s d W 1 u c z E u e 0 N v b H V t b j E 3 L D E 2 f S Z x d W 9 0 O y w m c X V v d D t T Z W N 0 a W 9 u M S 9 j b 2 5 m d X N p b 2 5 N Y X R y a X h F b W 9 j a W 9 u Z X M v Q X V 0 b 1 J l b W 9 2 Z W R D b 2 x 1 b W 5 z M S 5 7 Q 2 9 s d W 1 u M T g s M T d 9 J n F 1 b 3 Q 7 L C Z x d W 9 0 O 1 N l Y 3 R p b 2 4 x L 2 N v b m Z 1 c 2 l v b k 1 h d H J p e E V t b 2 N p b 2 5 l c y 9 B d X R v U m V t b 3 Z l Z E N v b H V t b n M x L n t D b 2 x 1 b W 4 x O S w x O H 0 m c X V v d D s s J n F 1 b 3 Q 7 U 2 V j d G l v b j E v Y 2 9 u Z n V z a W 9 u T W F 0 c m l 4 R W 1 v Y 2 l v b m V z L 0 F 1 d G 9 S Z W 1 v d m V k Q 2 9 s d W 1 u c z E u e 0 N v b H V t b j I w L D E 5 f S Z x d W 9 0 O y w m c X V v d D t T Z W N 0 a W 9 u M S 9 j b 2 5 m d X N p b 2 5 N Y X R y a X h F b W 9 j a W 9 u Z X M v Q X V 0 b 1 J l b W 9 2 Z W R D b 2 x 1 b W 5 z M S 5 7 Q 2 9 s d W 1 u M j E s M j B 9 J n F 1 b 3 Q 7 L C Z x d W 9 0 O 1 N l Y 3 R p b 2 4 x L 2 N v b m Z 1 c 2 l v b k 1 h d H J p e E V t b 2 N p b 2 5 l c y 9 B d X R v U m V t b 3 Z l Z E N v b H V t b n M x L n t D b 2 x 1 b W 4 y M i w y M X 0 m c X V v d D s s J n F 1 b 3 Q 7 U 2 V j d G l v b j E v Y 2 9 u Z n V z a W 9 u T W F 0 c m l 4 R W 1 v Y 2 l v b m V z L 0 F 1 d G 9 S Z W 1 v d m V k Q 2 9 s d W 1 u c z E u e 0 N v b H V t b j I z L D I y f S Z x d W 9 0 O y w m c X V v d D t T Z W N 0 a W 9 u M S 9 j b 2 5 m d X N p b 2 5 N Y X R y a X h F b W 9 j a W 9 u Z X M v Q X V 0 b 1 J l b W 9 2 Z W R D b 2 x 1 b W 5 z M S 5 7 Q 2 9 s d W 1 u M j Q s M j N 9 J n F 1 b 3 Q 7 L C Z x d W 9 0 O 1 N l Y 3 R p b 2 4 x L 2 N v b m Z 1 c 2 l v b k 1 h d H J p e E V t b 2 N p b 2 5 l c y 9 B d X R v U m V t b 3 Z l Z E N v b H V t b n M x L n t D b 2 x 1 b W 4 y N S w y N H 0 m c X V v d D s s J n F 1 b 3 Q 7 U 2 V j d G l v b j E v Y 2 9 u Z n V z a W 9 u T W F 0 c m l 4 R W 1 v Y 2 l v b m V z L 0 F 1 d G 9 S Z W 1 v d m V k Q 2 9 s d W 1 u c z E u e 0 N v b H V t b j I 2 L D I 1 f S Z x d W 9 0 O y w m c X V v d D t T Z W N 0 a W 9 u M S 9 j b 2 5 m d X N p b 2 5 N Y X R y a X h F b W 9 j a W 9 u Z X M v Q X V 0 b 1 J l b W 9 2 Z W R D b 2 x 1 b W 5 z M S 5 7 Q 2 9 s d W 1 u M j c s M j Z 9 J n F 1 b 3 Q 7 L C Z x d W 9 0 O 1 N l Y 3 R p b 2 4 x L 2 N v b m Z 1 c 2 l v b k 1 h d H J p e E V t b 2 N p b 2 5 l c y 9 B d X R v U m V t b 3 Z l Z E N v b H V t b n M x L n t D b 2 x 1 b W 4 y O C w y N 3 0 m c X V v d D t d L C Z x d W 9 0 O 0 N v b H V t b k N v d W 5 0 J n F 1 b 3 Q 7 O j I 4 L C Z x d W 9 0 O 0 t l e U N v b H V t b k 5 h b W V z J n F 1 b 3 Q 7 O l t d L C Z x d W 9 0 O 0 N v b H V t b k l k Z W 5 0 a X R p Z X M m c X V v d D s 6 W y Z x d W 9 0 O 1 N l Y 3 R p b 2 4 x L 2 N v b m Z 1 c 2 l v b k 1 h d H J p e E V t b 2 N p b 2 5 l c y 9 B d X R v U m V t b 3 Z l Z E N v b H V t b n M x L n t D b 2 x 1 b W 4 x L D B 9 J n F 1 b 3 Q 7 L C Z x d W 9 0 O 1 N l Y 3 R p b 2 4 x L 2 N v b m Z 1 c 2 l v b k 1 h d H J p e E V t b 2 N p b 2 5 l c y 9 B d X R v U m V t b 3 Z l Z E N v b H V t b n M x L n t D b 2 x 1 b W 4 y L D F 9 J n F 1 b 3 Q 7 L C Z x d W 9 0 O 1 N l Y 3 R p b 2 4 x L 2 N v b m Z 1 c 2 l v b k 1 h d H J p e E V t b 2 N p b 2 5 l c y 9 B d X R v U m V t b 3 Z l Z E N v b H V t b n M x L n t D b 2 x 1 b W 4 z L D J 9 J n F 1 b 3 Q 7 L C Z x d W 9 0 O 1 N l Y 3 R p b 2 4 x L 2 N v b m Z 1 c 2 l v b k 1 h d H J p e E V t b 2 N p b 2 5 l c y 9 B d X R v U m V t b 3 Z l Z E N v b H V t b n M x L n t D b 2 x 1 b W 4 0 L D N 9 J n F 1 b 3 Q 7 L C Z x d W 9 0 O 1 N l Y 3 R p b 2 4 x L 2 N v b m Z 1 c 2 l v b k 1 h d H J p e E V t b 2 N p b 2 5 l c y 9 B d X R v U m V t b 3 Z l Z E N v b H V t b n M x L n t D b 2 x 1 b W 4 1 L D R 9 J n F 1 b 3 Q 7 L C Z x d W 9 0 O 1 N l Y 3 R p b 2 4 x L 2 N v b m Z 1 c 2 l v b k 1 h d H J p e E V t b 2 N p b 2 5 l c y 9 B d X R v U m V t b 3 Z l Z E N v b H V t b n M x L n t D b 2 x 1 b W 4 2 L D V 9 J n F 1 b 3 Q 7 L C Z x d W 9 0 O 1 N l Y 3 R p b 2 4 x L 2 N v b m Z 1 c 2 l v b k 1 h d H J p e E V t b 2 N p b 2 5 l c y 9 B d X R v U m V t b 3 Z l Z E N v b H V t b n M x L n t D b 2 x 1 b W 4 3 L D Z 9 J n F 1 b 3 Q 7 L C Z x d W 9 0 O 1 N l Y 3 R p b 2 4 x L 2 N v b m Z 1 c 2 l v b k 1 h d H J p e E V t b 2 N p b 2 5 l c y 9 B d X R v U m V t b 3 Z l Z E N v b H V t b n M x L n t D b 2 x 1 b W 4 4 L D d 9 J n F 1 b 3 Q 7 L C Z x d W 9 0 O 1 N l Y 3 R p b 2 4 x L 2 N v b m Z 1 c 2 l v b k 1 h d H J p e E V t b 2 N p b 2 5 l c y 9 B d X R v U m V t b 3 Z l Z E N v b H V t b n M x L n t D b 2 x 1 b W 4 5 L D h 9 J n F 1 b 3 Q 7 L C Z x d W 9 0 O 1 N l Y 3 R p b 2 4 x L 2 N v b m Z 1 c 2 l v b k 1 h d H J p e E V t b 2 N p b 2 5 l c y 9 B d X R v U m V t b 3 Z l Z E N v b H V t b n M x L n t D b 2 x 1 b W 4 x M C w 5 f S Z x d W 9 0 O y w m c X V v d D t T Z W N 0 a W 9 u M S 9 j b 2 5 m d X N p b 2 5 N Y X R y a X h F b W 9 j a W 9 u Z X M v Q X V 0 b 1 J l b W 9 2 Z W R D b 2 x 1 b W 5 z M S 5 7 Q 2 9 s d W 1 u M T E s M T B 9 J n F 1 b 3 Q 7 L C Z x d W 9 0 O 1 N l Y 3 R p b 2 4 x L 2 N v b m Z 1 c 2 l v b k 1 h d H J p e E V t b 2 N p b 2 5 l c y 9 B d X R v U m V t b 3 Z l Z E N v b H V t b n M x L n t D b 2 x 1 b W 4 x M i w x M X 0 m c X V v d D s s J n F 1 b 3 Q 7 U 2 V j d G l v b j E v Y 2 9 u Z n V z a W 9 u T W F 0 c m l 4 R W 1 v Y 2 l v b m V z L 0 F 1 d G 9 S Z W 1 v d m V k Q 2 9 s d W 1 u c z E u e 0 N v b H V t b j E z L D E y f S Z x d W 9 0 O y w m c X V v d D t T Z W N 0 a W 9 u M S 9 j b 2 5 m d X N p b 2 5 N Y X R y a X h F b W 9 j a W 9 u Z X M v Q X V 0 b 1 J l b W 9 2 Z W R D b 2 x 1 b W 5 z M S 5 7 Q 2 9 s d W 1 u M T Q s M T N 9 J n F 1 b 3 Q 7 L C Z x d W 9 0 O 1 N l Y 3 R p b 2 4 x L 2 N v b m Z 1 c 2 l v b k 1 h d H J p e E V t b 2 N p b 2 5 l c y 9 B d X R v U m V t b 3 Z l Z E N v b H V t b n M x L n t D b 2 x 1 b W 4 x N S w x N H 0 m c X V v d D s s J n F 1 b 3 Q 7 U 2 V j d G l v b j E v Y 2 9 u Z n V z a W 9 u T W F 0 c m l 4 R W 1 v Y 2 l v b m V z L 0 F 1 d G 9 S Z W 1 v d m V k Q 2 9 s d W 1 u c z E u e 0 N v b H V t b j E 2 L D E 1 f S Z x d W 9 0 O y w m c X V v d D t T Z W N 0 a W 9 u M S 9 j b 2 5 m d X N p b 2 5 N Y X R y a X h F b W 9 j a W 9 u Z X M v Q X V 0 b 1 J l b W 9 2 Z W R D b 2 x 1 b W 5 z M S 5 7 Q 2 9 s d W 1 u M T c s M T Z 9 J n F 1 b 3 Q 7 L C Z x d W 9 0 O 1 N l Y 3 R p b 2 4 x L 2 N v b m Z 1 c 2 l v b k 1 h d H J p e E V t b 2 N p b 2 5 l c y 9 B d X R v U m V t b 3 Z l Z E N v b H V t b n M x L n t D b 2 x 1 b W 4 x O C w x N 3 0 m c X V v d D s s J n F 1 b 3 Q 7 U 2 V j d G l v b j E v Y 2 9 u Z n V z a W 9 u T W F 0 c m l 4 R W 1 v Y 2 l v b m V z L 0 F 1 d G 9 S Z W 1 v d m V k Q 2 9 s d W 1 u c z E u e 0 N v b H V t b j E 5 L D E 4 f S Z x d W 9 0 O y w m c X V v d D t T Z W N 0 a W 9 u M S 9 j b 2 5 m d X N p b 2 5 N Y X R y a X h F b W 9 j a W 9 u Z X M v Q X V 0 b 1 J l b W 9 2 Z W R D b 2 x 1 b W 5 z M S 5 7 Q 2 9 s d W 1 u M j A s M T l 9 J n F 1 b 3 Q 7 L C Z x d W 9 0 O 1 N l Y 3 R p b 2 4 x L 2 N v b m Z 1 c 2 l v b k 1 h d H J p e E V t b 2 N p b 2 5 l c y 9 B d X R v U m V t b 3 Z l Z E N v b H V t b n M x L n t D b 2 x 1 b W 4 y M S w y M H 0 m c X V v d D s s J n F 1 b 3 Q 7 U 2 V j d G l v b j E v Y 2 9 u Z n V z a W 9 u T W F 0 c m l 4 R W 1 v Y 2 l v b m V z L 0 F 1 d G 9 S Z W 1 v d m V k Q 2 9 s d W 1 u c z E u e 0 N v b H V t b j I y L D I x f S Z x d W 9 0 O y w m c X V v d D t T Z W N 0 a W 9 u M S 9 j b 2 5 m d X N p b 2 5 N Y X R y a X h F b W 9 j a W 9 u Z X M v Q X V 0 b 1 J l b W 9 2 Z W R D b 2 x 1 b W 5 z M S 5 7 Q 2 9 s d W 1 u M j M s M j J 9 J n F 1 b 3 Q 7 L C Z x d W 9 0 O 1 N l Y 3 R p b 2 4 x L 2 N v b m Z 1 c 2 l v b k 1 h d H J p e E V t b 2 N p b 2 5 l c y 9 B d X R v U m V t b 3 Z l Z E N v b H V t b n M x L n t D b 2 x 1 b W 4 y N C w y M 3 0 m c X V v d D s s J n F 1 b 3 Q 7 U 2 V j d G l v b j E v Y 2 9 u Z n V z a W 9 u T W F 0 c m l 4 R W 1 v Y 2 l v b m V z L 0 F 1 d G 9 S Z W 1 v d m V k Q 2 9 s d W 1 u c z E u e 0 N v b H V t b j I 1 L D I 0 f S Z x d W 9 0 O y w m c X V v d D t T Z W N 0 a W 9 u M S 9 j b 2 5 m d X N p b 2 5 N Y X R y a X h F b W 9 j a W 9 u Z X M v Q X V 0 b 1 J l b W 9 2 Z W R D b 2 x 1 b W 5 z M S 5 7 Q 2 9 s d W 1 u M j Y s M j V 9 J n F 1 b 3 Q 7 L C Z x d W 9 0 O 1 N l Y 3 R p b 2 4 x L 2 N v b m Z 1 c 2 l v b k 1 h d H J p e E V t b 2 N p b 2 5 l c y 9 B d X R v U m V t b 3 Z l Z E N v b H V t b n M x L n t D b 2 x 1 b W 4 y N y w y N n 0 m c X V v d D s s J n F 1 b 3 Q 7 U 2 V j d G l v b j E v Y 2 9 u Z n V z a W 9 u T W F 0 c m l 4 R W 1 v Y 2 l v b m V z L 0 F 1 d G 9 S Z W 1 v d m V k Q 2 9 s d W 1 u c z E u e 0 N v b H V t b j I 4 L D I 3 f S Z x d W 9 0 O 1 0 s J n F 1 b 3 Q 7 U m V s Y X R p b 2 5 z a G l w S W 5 m b y Z x d W 9 0 O z p b X X 0 i I C 8 + P C 9 T d G F i b G V F b n R y a W V z P j w v S X R l b T 4 8 S X R l b T 4 8 S X R l b U x v Y 2 F 0 a W 9 u P j x J d G V t V H l w Z T 5 G b 3 J t d W x h P C 9 J d G V t V H l w Z T 4 8 S X R l b V B h d G g + U 2 V j d G l v b j E v Y 2 9 u Z n V z a W 9 u T W F 0 c m l 4 R W 1 v Y 2 l v b m V z L 0 9 y a W d l b j w v S X R l b V B h d G g + P C 9 J d G V t T G 9 j Y X R p b 2 4 + P F N 0 Y W J s Z U V u d H J p Z X M g L z 4 8 L 0 l 0 Z W 0 + P E l 0 Z W 0 + P E l 0 Z W 1 M b 2 N h d G l v b j 4 8 S X R l b V R 5 c G U + R m 9 y b X V s Y T w v S X R l b V R 5 c G U + P E l 0 Z W 1 Q Y X R o P l N l Y 3 R p b 2 4 x L 2 N v b m Z 1 c 2 l v b k 1 h d H J p e E V t b 2 N p b 2 5 l c y 9 U a X B v J T I w Y 2 F t Y m l h Z G 8 8 L 0 l 0 Z W 1 Q Y X R o P j w v S X R l b U x v Y 2 F 0 a W 9 u P j x T d G F i b G V F b n R y a W V z I C 8 + P C 9 J d G V t P j x J d G V t P j x J d G V t T G 9 j Y X R p b 2 4 + P E l 0 Z W 1 U e X B l P k Z v c m 1 1 b G E 8 L 0 l 0 Z W 1 U e X B l P j x J d G V t U G F 0 a D 5 T Z W N 0 a W 9 u M S 9 0 Z X N 0 T W F 5 Z X J T Y W x v d m V 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l Z 2 F j a c O z b i I g L z 4 8 R W 5 0 c n k g V H l w Z T 0 i T m F t Z V V w Z G F 0 Z W R B Z n R l c k Z p b G w i I F Z h b H V l P S J s M S I g L z 4 8 R W 5 0 c n k g V H l w Z T 0 i U m V z d W x 0 V H l w Z S I g V m F s d W U 9 I n N U Y W J s Z S I g L z 4 8 R W 5 0 c n k g V H l w Z T 0 i Q n V m Z m V y T m V 4 d F J l Z n J l c 2 g i I F Z h b H V l P S J s M S I g L z 4 8 R W 5 0 c n k g V H l w Z T 0 i R m l s b F R h c m d l d C I g V m F s d W U 9 I n N 0 Z X N 0 T W F 5 Z X J T Y W x v d m V 5 I i A v P j x F b n R y e S B U e X B l P S J G a W x s Z W R D b 2 1 w b G V 0 Z V J l c 3 V s d F R v V 2 9 y a 3 N o Z W V 0 I i B W Y W x 1 Z T 0 i b D E i I C 8 + P E V u d H J 5 I F R 5 c G U 9 I k F k Z G V k V G 9 E Y X R h T W 9 k Z W w i I F Z h b H V l P S J s M C I g L z 4 8 R W 5 0 c n k g V H l w Z T 0 i R m l s b E N v d W 5 0 I i B W Y W x 1 Z T 0 i b D M 2 I i A v P j x F b n R y e S B U e X B l P S J G a W x s R X J y b 3 J D b 2 R l I i B W Y W x 1 Z T 0 i c 1 V u a 2 5 v d 2 4 i I C 8 + P E V u d H J 5 I F R 5 c G U 9 I k Z p b G x F c n J v c k N v d W 5 0 I i B W Y W x 1 Z T 0 i b D A i I C 8 + P E V u d H J 5 I F R 5 c G U 9 I k Z p b G x M Y X N 0 V X B k Y X R l Z C I g V m F s d W U 9 I m Q y M D I y L T A 2 L T A y V D A 5 O j E x O j I z L j k z O D g 5 M z B a I i A v P j x F b n R y e S B U e X B l P S J G a W x s Q 2 9 s d W 1 u V H l w Z X M i I F Z h b H V l P S J z Q 1 F Z R E F 3 T U R B d 0 1 E Q X d N R E F 3 T U R B d 0 1 E Q X d N R E F 3 T U R B d 0 1 E Q X d N R E F 3 T U R B d 0 1 E Q X d N R E F 3 T U R B d 0 1 E Q X d N R E F 3 T U R B d 0 1 E Q X d N R E F 3 T U R B d 0 1 E Q X d N R E F 3 T U R B d 0 1 E Q X d N R E F 3 T U R B d 0 1 E Q X d N R E F 3 T U R B d 0 1 E Q X d N R E F 3 T U R B d 0 1 E Q X d N R E F 3 T U R B d 0 1 E Q X d N R E F 3 T U R B d 0 1 E Q X d N R E F 3 T U R B d 0 1 E Q X d N R E F 3 T U R B d 0 1 E Q X d N R E F 3 T U R B d 0 0 9 I i A v P j x F b n R y e S B U e X B l P S J G a W x s Q 2 9 s d W 1 u T m F t Z X M i I F Z h b H V l P S J z W y Z x d W 9 0 O 0 h P U k F f V E V T V C Z x d W 9 0 O y w m c X V v d D t O b 2 1 i c m V V c 3 V h c m l v J n F 1 b 3 Q 7 L C Z x d W 9 0 O 0 F f M V 8 x J n F 1 b 3 Q 7 L C Z x d W 9 0 O 0 F f M V 8 y J n F 1 b 3 Q 7 L C Z x d W 9 0 O 0 F f M V 8 z J n F 1 b 3 Q 7 L C Z x d W 9 0 O 0 F f M V 8 0 J n F 1 b 3 Q 7 L C Z x d W 9 0 O 0 F f M V 8 1 J n F 1 b 3 Q 7 L C Z x d W 9 0 O 0 F f M l 8 x J n F 1 b 3 Q 7 L C Z x d W 9 0 O 0 F f M l 8 y J n F 1 b 3 Q 7 L C Z x d W 9 0 O 0 F f M l 8 z J n F 1 b 3 Q 7 L C Z x d W 9 0 O 0 F f M l 8 0 J n F 1 b 3 Q 7 L C Z x d W 9 0 O 0 F f M l 8 1 J n F 1 b 3 Q 7 L C Z x d W 9 0 O 0 F f M 1 8 x J n F 1 b 3 Q 7 L C Z x d W 9 0 O 0 F f M 1 8 y J n F 1 b 3 Q 7 L C Z x d W 9 0 O 0 F f M 1 8 z J n F 1 b 3 Q 7 L C Z x d W 9 0 O 0 F f M 1 8 0 J n F 1 b 3 Q 7 L C Z x d W 9 0 O 0 F f M 1 8 1 J n F 1 b 3 Q 7 L C Z x d W 9 0 O 0 F f N F 8 x J n F 1 b 3 Q 7 L C Z x d W 9 0 O 0 F f N F 8 y J n F 1 b 3 Q 7 L C Z x d W 9 0 O 0 F f N F 8 z J n F 1 b 3 Q 7 L C Z x d W 9 0 O 0 F f N F 8 0 J n F 1 b 3 Q 7 L C Z x d W 9 0 O 0 F f N F 8 1 J n F 1 b 3 Q 7 L C Z x d W 9 0 O 0 J f M V 8 x J n F 1 b 3 Q 7 L C Z x d W 9 0 O 0 J f M V 8 y J n F 1 b 3 Q 7 L C Z x d W 9 0 O 0 J f M V 8 z J n F 1 b 3 Q 7 L C Z x d W 9 0 O 0 J f M l 8 x J n F 1 b 3 Q 7 L C Z x d W 9 0 O 0 J f M l 8 y J n F 1 b 3 Q 7 L C Z x d W 9 0 O 0 J f M l 8 z J n F 1 b 3 Q 7 L C Z x d W 9 0 O 0 J f M 1 8 x J n F 1 b 3 Q 7 L C Z x d W 9 0 O 0 J f M 1 8 y J n F 1 b 3 Q 7 L C Z x d W 9 0 O 0 J f M 1 8 z J n F 1 b 3 Q 7 L C Z x d W 9 0 O 0 J f N F 8 x J n F 1 b 3 Q 7 L C Z x d W 9 0 O 0 J f N F 8 y J n F 1 b 3 Q 7 L C Z x d W 9 0 O 0 J f N F 8 z J n F 1 b 3 Q 7 L C Z x d W 9 0 O 0 J f N V 8 x J n F 1 b 3 Q 7 L C Z x d W 9 0 O 0 J f N V 8 y J n F 1 b 3 Q 7 L C Z x d W 9 0 O 0 J f N V 8 z J n F 1 b 3 Q 7 L C Z x d W 9 0 O 0 N f M S Z x d W 9 0 O y w m c X V v d D t D X z I m c X V v d D s s J n F 1 b 3 Q 7 Q 1 8 z J n F 1 b 3 Q 7 L C Z x d W 9 0 O 0 N f N C Z x d W 9 0 O y w m c X V v d D t D X z U m c X V v d D s s J n F 1 b 3 Q 7 Q 1 8 2 J n F 1 b 3 Q 7 L C Z x d W 9 0 O 0 N f N y Z x d W 9 0 O y w m c X V v d D t D X z g m c X V v d D s s J n F 1 b 3 Q 7 Q 1 8 5 J n F 1 b 3 Q 7 L C Z x d W 9 0 O 0 N f M T A m c X V v d D s s J n F 1 b 3 Q 7 Q 1 8 x M S Z x d W 9 0 O y w m c X V v d D t D X z E y J n F 1 b 3 Q 7 L C Z x d W 9 0 O 0 N f M T M m c X V v d D s s J n F 1 b 3 Q 7 Q 1 8 x N C Z x d W 9 0 O y w m c X V v d D t D X z E 1 J n F 1 b 3 Q 7 L C Z x d W 9 0 O 0 N f M T Y m c X V v d D s s J n F 1 b 3 Q 7 Q 1 8 x N y Z x d W 9 0 O y w m c X V v d D t D X z E 4 J n F 1 b 3 Q 7 L C Z x d W 9 0 O 0 N f M T k m c X V v d D s s J n F 1 b 3 Q 7 Q 1 8 y M C Z x d W 9 0 O y w m c X V v d D t E X z F f M S Z x d W 9 0 O y w m c X V v d D t E X z F f M i Z x d W 9 0 O y w m c X V v d D t E X z F f M y Z x d W 9 0 O y w m c X V v d D t E X z F f N C Z x d W 9 0 O y w m c X V v d D t E X z J f M S Z x d W 9 0 O y w m c X V v d D t E X z J f M i Z x d W 9 0 O y w m c X V v d D t E X z J f M y Z x d W 9 0 O y w m c X V v d D t E X z J f N C Z x d W 9 0 O y w m c X V v d D t E X z N f M S Z x d W 9 0 O y w m c X V v d D t E X z N f M i Z x d W 9 0 O y w m c X V v d D t E X z N f M y Z x d W 9 0 O y w m c X V v d D t E X z N f N C Z x d W 9 0 O y w m c X V v d D t E X z R f M S Z x d W 9 0 O y w m c X V v d D t E X z R f M i Z x d W 9 0 O y w m c X V v d D t E X z R f M y Z x d W 9 0 O y w m c X V v d D t E X z R f N C Z x d W 9 0 O y w m c X V v d D t E X z V f M S Z x d W 9 0 O y w m c X V v d D t E X z V f M i Z x d W 9 0 O y w m c X V v d D t E X z V f M y Z x d W 9 0 O y w m c X V v d D t E X z V f N C Z x d W 9 0 O y w m c X V v d D t F X z F f M S Z x d W 9 0 O y w m c X V v d D t F X z F f M i Z x d W 9 0 O y w m c X V v d D t F X z F f M y Z x d W 9 0 O y w m c X V v d D t F X z F f N C Z x d W 9 0 O y w m c X V v d D t F X z F f N S Z x d W 9 0 O y w m c X V v d D t F X z J f M S Z x d W 9 0 O y w m c X V v d D t F X z J f M i Z x d W 9 0 O y w m c X V v d D t F X z J f M y Z x d W 9 0 O y w m c X V v d D t F X z J f N C Z x d W 9 0 O y w m c X V v d D t F X z J f N S Z x d W 9 0 O y w m c X V v d D t F X z N f M S Z x d W 9 0 O y w m c X V v d D t F X z N f M i Z x d W 9 0 O y w m c X V v d D t F X z N f M y Z x d W 9 0 O y w m c X V v d D t F X z N f N C Z x d W 9 0 O y w m c X V v d D t F X z N f N S Z x d W 9 0 O y w m c X V v d D t F X z R f M S Z x d W 9 0 O y w m c X V v d D t F X z R f M i Z x d W 9 0 O y w m c X V v d D t F X z R f M y Z x d W 9 0 O y w m c X V v d D t F X z R f N C Z x d W 9 0 O y w m c X V v d D t F X z R f N S Z x d W 9 0 O y w m c X V v d D t F X z V f M S Z x d W 9 0 O y w m c X V v d D t F X z V f M i Z x d W 9 0 O y w m c X V v d D t F X z V f M y Z x d W 9 0 O y w m c X V v d D t F X z V f N C Z x d W 9 0 O y w m c X V v d D t F X z V f N S Z x d W 9 0 O y w m c X V v d D t F X z Z f M S Z x d W 9 0 O y w m c X V v d D t F X z Z f M i Z x d W 9 0 O y w m c X V v d D t F X z Z f M y Z x d W 9 0 O y w m c X V v d D t F X z Z f N C Z x d W 9 0 O y w m c X V v d D t F X z Z f N S Z x d W 9 0 O y w m c X V v d D t G X z F f M S Z x d W 9 0 O y w m c X V v d D t G X z F f M i Z x d W 9 0 O y w m c X V v d D t G X z F f M y Z x d W 9 0 O y w m c X V v d D t G X z J f M S Z x d W 9 0 O y w m c X V v d D t G X z J f M i Z x d W 9 0 O y w m c X V v d D t G X z J f M y Z x d W 9 0 O y w m c X V v d D t G X z N f M S Z x d W 9 0 O y w m c X V v d D t G X z N f M i Z x d W 9 0 O y w m c X V v d D t G X z N f M y Z x d W 9 0 O y w m c X V v d D t G X z R f M S Z x d W 9 0 O y w m c X V v d D t G X z R f M i Z x d W 9 0 O y w m c X V v d D t G X z R f M y Z x d W 9 0 O y w m c X V v d D t G X z V f M S Z x d W 9 0 O y w m c X V v d D t G X z V f M i Z x d W 9 0 O y w m c X V v d D t G X z V f M y Z x d W 9 0 O y w m c X V v d D t H X z E m c X V v d D s s J n F 1 b 3 Q 7 R 1 8 y J n F 1 b 3 Q 7 L C Z x d W 9 0 O 0 d f M y Z x d W 9 0 O y w m c X V v d D t H X z Q m c X V v d D s s J n F 1 b 3 Q 7 R 1 8 1 J n F 1 b 3 Q 7 L C Z x d W 9 0 O 0 d f N i Z x d W 9 0 O y w m c X V v d D t H X z c m c X V v d D s s J n F 1 b 3 Q 7 R 1 8 4 J n F 1 b 3 Q 7 L C Z x d W 9 0 O 0 d f O S Z x d W 9 0 O y w m c X V v d D t H X z E w J n F 1 b 3 Q 7 L C Z x d W 9 0 O 0 d f M T E m c X V v d D s s J n F 1 b 3 Q 7 R 1 8 x M i Z x d W 9 0 O y w m c X V v d D t I X z F f M S Z x d W 9 0 O y w m c X V v d D t I X z F f M i Z x d W 9 0 O y w m c X V v d D t I X z F f M y Z x d W 9 0 O y w m c X V v d D t I X z J f M S Z x d W 9 0 O y w m c X V v d D t I X z J f M i Z x d W 9 0 O y w m c X V v d D t I X z J f M y Z x d W 9 0 O y w m c X V v d D t I X z N f M S Z x d W 9 0 O y w m c X V v d D t I X z N f M i Z x d W 9 0 O y w m c X V v d D t I X z N f M y Z x d W 9 0 O 1 0 i I C 8 + P E V u d H J 5 I F R 5 c G U 9 I k Z p b G x T d G F 0 d X M i I F Z h b H V l P S J z Q 2 9 t c G x l d G U i I C 8 + P E V u d H J 5 I F R 5 c G U 9 I l J l b G F 0 a W 9 u c 2 h p c E l u Z m 9 D b 2 5 0 Y W l u Z X I i I F Z h b H V l P S J z e y Z x d W 9 0 O 2 N v b H V t b k N v d W 5 0 J n F 1 b 3 Q 7 O j E 0 M y w m c X V v d D t r Z X l D b 2 x 1 b W 5 O Y W 1 l c y Z x d W 9 0 O z p b X S w m c X V v d D t x d W V y e V J l b G F 0 a W 9 u c 2 h p c H M m c X V v d D s 6 W 1 0 s J n F 1 b 3 Q 7 Y 2 9 s d W 1 u S W R l b n R p d G l l c y Z x d W 9 0 O z p b J n F 1 b 3 Q 7 U 2 V j d G l v b j E v U k V H L 0 F 1 d G 9 S Z W 1 v d m V k Q 2 9 s d W 1 u c z E u e 0 h P U k F f V E V T V C w w f S Z x d W 9 0 O y w m c X V v d D t T Z W N 0 a W 9 u M S 9 S R U c v Q X V 0 b 1 J l b W 9 2 Z W R D b 2 x 1 b W 5 z M S 5 7 T m 9 t Y n J l V X N 1 Y X J p b y w x f S Z x d W 9 0 O y w m c X V v d D t T Z W N 0 a W 9 u M S 9 S R U c v Q X V 0 b 1 J l b W 9 2 Z W R D b 2 x 1 b W 5 z M S 5 7 Q V 8 x X z E s M n 0 m c X V v d D s s J n F 1 b 3 Q 7 U 2 V j d G l v b j E v U k V H L 0 F 1 d G 9 S Z W 1 v d m V k Q 2 9 s d W 1 u c z E u e 0 F f M V 8 y L D N 9 J n F 1 b 3 Q 7 L C Z x d W 9 0 O 1 N l Y 3 R p b 2 4 x L 1 J F R y 9 B d X R v U m V t b 3 Z l Z E N v b H V t b n M x L n t B X z F f M y w 0 f S Z x d W 9 0 O y w m c X V v d D t T Z W N 0 a W 9 u M S 9 S R U c v Q X V 0 b 1 J l b W 9 2 Z W R D b 2 x 1 b W 5 z M S 5 7 Q V 8 x X z Q s N X 0 m c X V v d D s s J n F 1 b 3 Q 7 U 2 V j d G l v b j E v U k V H L 0 F 1 d G 9 S Z W 1 v d m V k Q 2 9 s d W 1 u c z E u e 0 F f M V 8 1 L D Z 9 J n F 1 b 3 Q 7 L C Z x d W 9 0 O 1 N l Y 3 R p b 2 4 x L 1 J F R y 9 B d X R v U m V t b 3 Z l Z E N v b H V t b n M x L n t B X z J f M S w 3 f S Z x d W 9 0 O y w m c X V v d D t T Z W N 0 a W 9 u M S 9 S R U c v Q X V 0 b 1 J l b W 9 2 Z W R D b 2 x 1 b W 5 z M S 5 7 Q V 8 y X z I s O H 0 m c X V v d D s s J n F 1 b 3 Q 7 U 2 V j d G l v b j E v U k V H L 0 F 1 d G 9 S Z W 1 v d m V k Q 2 9 s d W 1 u c z E u e 0 F f M l 8 z L D l 9 J n F 1 b 3 Q 7 L C Z x d W 9 0 O 1 N l Y 3 R p b 2 4 x L 1 J F R y 9 B d X R v U m V t b 3 Z l Z E N v b H V t b n M x L n t B X z J f N C w x M H 0 m c X V v d D s s J n F 1 b 3 Q 7 U 2 V j d G l v b j E v U k V H L 0 F 1 d G 9 S Z W 1 v d m V k Q 2 9 s d W 1 u c z E u e 0 F f M l 8 1 L D E x f S Z x d W 9 0 O y w m c X V v d D t T Z W N 0 a W 9 u M S 9 S R U c v Q X V 0 b 1 J l b W 9 2 Z W R D b 2 x 1 b W 5 z M S 5 7 Q V 8 z X z E s M T J 9 J n F 1 b 3 Q 7 L C Z x d W 9 0 O 1 N l Y 3 R p b 2 4 x L 1 J F R y 9 B d X R v U m V t b 3 Z l Z E N v b H V t b n M x L n t B X z N f M i w x M 3 0 m c X V v d D s s J n F 1 b 3 Q 7 U 2 V j d G l v b j E v U k V H L 0 F 1 d G 9 S Z W 1 v d m V k Q 2 9 s d W 1 u c z E u e 0 F f M 1 8 z L D E 0 f S Z x d W 9 0 O y w m c X V v d D t T Z W N 0 a W 9 u M S 9 S R U c v Q X V 0 b 1 J l b W 9 2 Z W R D b 2 x 1 b W 5 z M S 5 7 Q V 8 z X z Q s M T V 9 J n F 1 b 3 Q 7 L C Z x d W 9 0 O 1 N l Y 3 R p b 2 4 x L 1 J F R y 9 B d X R v U m V t b 3 Z l Z E N v b H V t b n M x L n t B X z N f N S w x N n 0 m c X V v d D s s J n F 1 b 3 Q 7 U 2 V j d G l v b j E v U k V H L 0 F 1 d G 9 S Z W 1 v d m V k Q 2 9 s d W 1 u c z E u e 0 F f N F 8 x L D E 3 f S Z x d W 9 0 O y w m c X V v d D t T Z W N 0 a W 9 u M S 9 S R U c v Q X V 0 b 1 J l b W 9 2 Z W R D b 2 x 1 b W 5 z M S 5 7 Q V 8 0 X z I s M T h 9 J n F 1 b 3 Q 7 L C Z x d W 9 0 O 1 N l Y 3 R p b 2 4 x L 1 J F R y 9 B d X R v U m V t b 3 Z l Z E N v b H V t b n M x L n t B X z R f M y w x O X 0 m c X V v d D s s J n F 1 b 3 Q 7 U 2 V j d G l v b j E v U k V H L 0 F 1 d G 9 S Z W 1 v d m V k Q 2 9 s d W 1 u c z E u e 0 F f N F 8 0 L D I w f S Z x d W 9 0 O y w m c X V v d D t T Z W N 0 a W 9 u M S 9 S R U c v Q X V 0 b 1 J l b W 9 2 Z W R D b 2 x 1 b W 5 z M S 5 7 Q V 8 0 X z U s M j F 9 J n F 1 b 3 Q 7 L C Z x d W 9 0 O 1 N l Y 3 R p b 2 4 x L 1 J F R y 9 B d X R v U m V t b 3 Z l Z E N v b H V t b n M x L n t C X z F f M S w y M n 0 m c X V v d D s s J n F 1 b 3 Q 7 U 2 V j d G l v b j E v U k V H L 0 F 1 d G 9 S Z W 1 v d m V k Q 2 9 s d W 1 u c z E u e 0 J f M V 8 y L D I z f S Z x d W 9 0 O y w m c X V v d D t T Z W N 0 a W 9 u M S 9 S R U c v Q X V 0 b 1 J l b W 9 2 Z W R D b 2 x 1 b W 5 z M S 5 7 Q l 8 x X z M s M j R 9 J n F 1 b 3 Q 7 L C Z x d W 9 0 O 1 N l Y 3 R p b 2 4 x L 1 J F R y 9 B d X R v U m V t b 3 Z l Z E N v b H V t b n M x L n t C X z J f M S w y N X 0 m c X V v d D s s J n F 1 b 3 Q 7 U 2 V j d G l v b j E v U k V H L 0 F 1 d G 9 S Z W 1 v d m V k Q 2 9 s d W 1 u c z E u e 0 J f M l 8 y L D I 2 f S Z x d W 9 0 O y w m c X V v d D t T Z W N 0 a W 9 u M S 9 S R U c v Q X V 0 b 1 J l b W 9 2 Z W R D b 2 x 1 b W 5 z M S 5 7 Q l 8 y X z M s M j d 9 J n F 1 b 3 Q 7 L C Z x d W 9 0 O 1 N l Y 3 R p b 2 4 x L 1 J F R y 9 B d X R v U m V t b 3 Z l Z E N v b H V t b n M x L n t C X z N f M S w y O H 0 m c X V v d D s s J n F 1 b 3 Q 7 U 2 V j d G l v b j E v U k V H L 0 F 1 d G 9 S Z W 1 v d m V k Q 2 9 s d W 1 u c z E u e 0 J f M 1 8 y L D I 5 f S Z x d W 9 0 O y w m c X V v d D t T Z W N 0 a W 9 u M S 9 S R U c v Q X V 0 b 1 J l b W 9 2 Z W R D b 2 x 1 b W 5 z M S 5 7 Q l 8 z X z M s M z B 9 J n F 1 b 3 Q 7 L C Z x d W 9 0 O 1 N l Y 3 R p b 2 4 x L 1 J F R y 9 B d X R v U m V t b 3 Z l Z E N v b H V t b n M x L n t C X z R f M S w z M X 0 m c X V v d D s s J n F 1 b 3 Q 7 U 2 V j d G l v b j E v U k V H L 0 F 1 d G 9 S Z W 1 v d m V k Q 2 9 s d W 1 u c z E u e 0 J f N F 8 y L D M y f S Z x d W 9 0 O y w m c X V v d D t T Z W N 0 a W 9 u M S 9 S R U c v Q X V 0 b 1 J l b W 9 2 Z W R D b 2 x 1 b W 5 z M S 5 7 Q l 8 0 X z M s M z N 9 J n F 1 b 3 Q 7 L C Z x d W 9 0 O 1 N l Y 3 R p b 2 4 x L 1 J F R y 9 B d X R v U m V t b 3 Z l Z E N v b H V t b n M x L n t C X z V f M S w z N H 0 m c X V v d D s s J n F 1 b 3 Q 7 U 2 V j d G l v b j E v U k V H L 0 F 1 d G 9 S Z W 1 v d m V k Q 2 9 s d W 1 u c z E u e 0 J f N V 8 y L D M 1 f S Z x d W 9 0 O y w m c X V v d D t T Z W N 0 a W 9 u M S 9 S R U c v Q X V 0 b 1 J l b W 9 2 Z W R D b 2 x 1 b W 5 z M S 5 7 Q l 8 1 X z M s M z Z 9 J n F 1 b 3 Q 7 L C Z x d W 9 0 O 1 N l Y 3 R p b 2 4 x L 1 J F R y 9 B d X R v U m V t b 3 Z l Z E N v b H V t b n M x L n t D X z E s M z d 9 J n F 1 b 3 Q 7 L C Z x d W 9 0 O 1 N l Y 3 R p b 2 4 x L 1 J F R y 9 B d X R v U m V t b 3 Z l Z E N v b H V t b n M x L n t D X z I s M z h 9 J n F 1 b 3 Q 7 L C Z x d W 9 0 O 1 N l Y 3 R p b 2 4 x L 1 J F R y 9 B d X R v U m V t b 3 Z l Z E N v b H V t b n M x L n t D X z M s M z l 9 J n F 1 b 3 Q 7 L C Z x d W 9 0 O 1 N l Y 3 R p b 2 4 x L 1 J F R y 9 B d X R v U m V t b 3 Z l Z E N v b H V t b n M x L n t D X z Q s N D B 9 J n F 1 b 3 Q 7 L C Z x d W 9 0 O 1 N l Y 3 R p b 2 4 x L 1 J F R y 9 B d X R v U m V t b 3 Z l Z E N v b H V t b n M x L n t D X z U s N D F 9 J n F 1 b 3 Q 7 L C Z x d W 9 0 O 1 N l Y 3 R p b 2 4 x L 1 J F R y 9 B d X R v U m V t b 3 Z l Z E N v b H V t b n M x L n t D X z Y s N D J 9 J n F 1 b 3 Q 7 L C Z x d W 9 0 O 1 N l Y 3 R p b 2 4 x L 1 J F R y 9 B d X R v U m V t b 3 Z l Z E N v b H V t b n M x L n t D X z c s N D N 9 J n F 1 b 3 Q 7 L C Z x d W 9 0 O 1 N l Y 3 R p b 2 4 x L 1 J F R y 9 B d X R v U m V t b 3 Z l Z E N v b H V t b n M x L n t D X z g s N D R 9 J n F 1 b 3 Q 7 L C Z x d W 9 0 O 1 N l Y 3 R p b 2 4 x L 1 J F R y 9 B d X R v U m V t b 3 Z l Z E N v b H V t b n M x L n t D X z k s N D V 9 J n F 1 b 3 Q 7 L C Z x d W 9 0 O 1 N l Y 3 R p b 2 4 x L 1 J F R y 9 B d X R v U m V t b 3 Z l Z E N v b H V t b n M x L n t D X z E w L D Q 2 f S Z x d W 9 0 O y w m c X V v d D t T Z W N 0 a W 9 u M S 9 S R U c v Q X V 0 b 1 J l b W 9 2 Z W R D b 2 x 1 b W 5 z M S 5 7 Q 1 8 x M S w 0 N 3 0 m c X V v d D s s J n F 1 b 3 Q 7 U 2 V j d G l v b j E v U k V H L 0 F 1 d G 9 S Z W 1 v d m V k Q 2 9 s d W 1 u c z E u e 0 N f M T I s N D h 9 J n F 1 b 3 Q 7 L C Z x d W 9 0 O 1 N l Y 3 R p b 2 4 x L 1 J F R y 9 B d X R v U m V t b 3 Z l Z E N v b H V t b n M x L n t D X z E z L D Q 5 f S Z x d W 9 0 O y w m c X V v d D t T Z W N 0 a W 9 u M S 9 S R U c v Q X V 0 b 1 J l b W 9 2 Z W R D b 2 x 1 b W 5 z M S 5 7 Q 1 8 x N C w 1 M H 0 m c X V v d D s s J n F 1 b 3 Q 7 U 2 V j d G l v b j E v U k V H L 0 F 1 d G 9 S Z W 1 v d m V k Q 2 9 s d W 1 u c z E u e 0 N f M T U s N T F 9 J n F 1 b 3 Q 7 L C Z x d W 9 0 O 1 N l Y 3 R p b 2 4 x L 1 J F R y 9 B d X R v U m V t b 3 Z l Z E N v b H V t b n M x L n t D X z E 2 L D U y f S Z x d W 9 0 O y w m c X V v d D t T Z W N 0 a W 9 u M S 9 S R U c v Q X V 0 b 1 J l b W 9 2 Z W R D b 2 x 1 b W 5 z M S 5 7 Q 1 8 x N y w 1 M 3 0 m c X V v d D s s J n F 1 b 3 Q 7 U 2 V j d G l v b j E v U k V H L 0 F 1 d G 9 S Z W 1 v d m V k Q 2 9 s d W 1 u c z E u e 0 N f M T g s N T R 9 J n F 1 b 3 Q 7 L C Z x d W 9 0 O 1 N l Y 3 R p b 2 4 x L 1 J F R y 9 B d X R v U m V t b 3 Z l Z E N v b H V t b n M x L n t D X z E 5 L D U 1 f S Z x d W 9 0 O y w m c X V v d D t T Z W N 0 a W 9 u M S 9 S R U c v Q X V 0 b 1 J l b W 9 2 Z W R D b 2 x 1 b W 5 z M S 5 7 Q 1 8 y M C w 1 N n 0 m c X V v d D s s J n F 1 b 3 Q 7 U 2 V j d G l v b j E v U k V H L 0 F 1 d G 9 S Z W 1 v d m V k Q 2 9 s d W 1 u c z E u e 0 R f M V 8 x L D U 3 f S Z x d W 9 0 O y w m c X V v d D t T Z W N 0 a W 9 u M S 9 S R U c v Q X V 0 b 1 J l b W 9 2 Z W R D b 2 x 1 b W 5 z M S 5 7 R F 8 x X z I s N T h 9 J n F 1 b 3 Q 7 L C Z x d W 9 0 O 1 N l Y 3 R p b 2 4 x L 1 J F R y 9 B d X R v U m V t b 3 Z l Z E N v b H V t b n M x L n t E X z F f M y w 1 O X 0 m c X V v d D s s J n F 1 b 3 Q 7 U 2 V j d G l v b j E v U k V H L 0 F 1 d G 9 S Z W 1 v d m V k Q 2 9 s d W 1 u c z E u e 0 R f M V 8 0 L D Y w f S Z x d W 9 0 O y w m c X V v d D t T Z W N 0 a W 9 u M S 9 S R U c v Q X V 0 b 1 J l b W 9 2 Z W R D b 2 x 1 b W 5 z M S 5 7 R F 8 y X z E s N j F 9 J n F 1 b 3 Q 7 L C Z x d W 9 0 O 1 N l Y 3 R p b 2 4 x L 1 J F R y 9 B d X R v U m V t b 3 Z l Z E N v b H V t b n M x L n t E X z J f M i w 2 M n 0 m c X V v d D s s J n F 1 b 3 Q 7 U 2 V j d G l v b j E v U k V H L 0 F 1 d G 9 S Z W 1 v d m V k Q 2 9 s d W 1 u c z E u e 0 R f M l 8 z L D Y z f S Z x d W 9 0 O y w m c X V v d D t T Z W N 0 a W 9 u M S 9 S R U c v Q X V 0 b 1 J l b W 9 2 Z W R D b 2 x 1 b W 5 z M S 5 7 R F 8 y X z Q s N j R 9 J n F 1 b 3 Q 7 L C Z x d W 9 0 O 1 N l Y 3 R p b 2 4 x L 1 J F R y 9 B d X R v U m V t b 3 Z l Z E N v b H V t b n M x L n t E X z N f M S w 2 N X 0 m c X V v d D s s J n F 1 b 3 Q 7 U 2 V j d G l v b j E v U k V H L 0 F 1 d G 9 S Z W 1 v d m V k Q 2 9 s d W 1 u c z E u e 0 R f M 1 8 y L D Y 2 f S Z x d W 9 0 O y w m c X V v d D t T Z W N 0 a W 9 u M S 9 S R U c v Q X V 0 b 1 J l b W 9 2 Z W R D b 2 x 1 b W 5 z M S 5 7 R F 8 z X z M s N j d 9 J n F 1 b 3 Q 7 L C Z x d W 9 0 O 1 N l Y 3 R p b 2 4 x L 1 J F R y 9 B d X R v U m V t b 3 Z l Z E N v b H V t b n M x L n t E X z N f N C w 2 O H 0 m c X V v d D s s J n F 1 b 3 Q 7 U 2 V j d G l v b j E v U k V H L 0 F 1 d G 9 S Z W 1 v d m V k Q 2 9 s d W 1 u c z E u e 0 R f N F 8 x L D Y 5 f S Z x d W 9 0 O y w m c X V v d D t T Z W N 0 a W 9 u M S 9 S R U c v Q X V 0 b 1 J l b W 9 2 Z W R D b 2 x 1 b W 5 z M S 5 7 R F 8 0 X z I s N z B 9 J n F 1 b 3 Q 7 L C Z x d W 9 0 O 1 N l Y 3 R p b 2 4 x L 1 J F R y 9 B d X R v U m V t b 3 Z l Z E N v b H V t b n M x L n t E X z R f M y w 3 M X 0 m c X V v d D s s J n F 1 b 3 Q 7 U 2 V j d G l v b j E v U k V H L 0 F 1 d G 9 S Z W 1 v d m V k Q 2 9 s d W 1 u c z E u e 0 R f N F 8 0 L D c y f S Z x d W 9 0 O y w m c X V v d D t T Z W N 0 a W 9 u M S 9 S R U c v Q X V 0 b 1 J l b W 9 2 Z W R D b 2 x 1 b W 5 z M S 5 7 R F 8 1 X z E s N z N 9 J n F 1 b 3 Q 7 L C Z x d W 9 0 O 1 N l Y 3 R p b 2 4 x L 1 J F R y 9 B d X R v U m V t b 3 Z l Z E N v b H V t b n M x L n t E X z V f M i w 3 N H 0 m c X V v d D s s J n F 1 b 3 Q 7 U 2 V j d G l v b j E v U k V H L 0 F 1 d G 9 S Z W 1 v d m V k Q 2 9 s d W 1 u c z E u e 0 R f N V 8 z L D c 1 f S Z x d W 9 0 O y w m c X V v d D t T Z W N 0 a W 9 u M S 9 S R U c v Q X V 0 b 1 J l b W 9 2 Z W R D b 2 x 1 b W 5 z M S 5 7 R F 8 1 X z Q s N z Z 9 J n F 1 b 3 Q 7 L C Z x d W 9 0 O 1 N l Y 3 R p b 2 4 x L 1 J F R y 9 B d X R v U m V t b 3 Z l Z E N v b H V t b n M x L n t F X z F f M S w 3 N 3 0 m c X V v d D s s J n F 1 b 3 Q 7 U 2 V j d G l v b j E v U k V H L 0 F 1 d G 9 S Z W 1 v d m V k Q 2 9 s d W 1 u c z E u e 0 V f M V 8 y L D c 4 f S Z x d W 9 0 O y w m c X V v d D t T Z W N 0 a W 9 u M S 9 S R U c v Q X V 0 b 1 J l b W 9 2 Z W R D b 2 x 1 b W 5 z M S 5 7 R V 8 x X z M s N z l 9 J n F 1 b 3 Q 7 L C Z x d W 9 0 O 1 N l Y 3 R p b 2 4 x L 1 J F R y 9 B d X R v U m V t b 3 Z l Z E N v b H V t b n M x L n t F X z F f N C w 4 M H 0 m c X V v d D s s J n F 1 b 3 Q 7 U 2 V j d G l v b j E v U k V H L 0 F 1 d G 9 S Z W 1 v d m V k Q 2 9 s d W 1 u c z E u e 0 V f M V 8 1 L D g x f S Z x d W 9 0 O y w m c X V v d D t T Z W N 0 a W 9 u M S 9 S R U c v Q X V 0 b 1 J l b W 9 2 Z W R D b 2 x 1 b W 5 z M S 5 7 R V 8 y X z E s O D J 9 J n F 1 b 3 Q 7 L C Z x d W 9 0 O 1 N l Y 3 R p b 2 4 x L 1 J F R y 9 B d X R v U m V t b 3 Z l Z E N v b H V t b n M x L n t F X z J f M i w 4 M 3 0 m c X V v d D s s J n F 1 b 3 Q 7 U 2 V j d G l v b j E v U k V H L 0 F 1 d G 9 S Z W 1 v d m V k Q 2 9 s d W 1 u c z E u e 0 V f M l 8 z L D g 0 f S Z x d W 9 0 O y w m c X V v d D t T Z W N 0 a W 9 u M S 9 S R U c v Q X V 0 b 1 J l b W 9 2 Z W R D b 2 x 1 b W 5 z M S 5 7 R V 8 y X z Q s O D V 9 J n F 1 b 3 Q 7 L C Z x d W 9 0 O 1 N l Y 3 R p b 2 4 x L 1 J F R y 9 B d X R v U m V t b 3 Z l Z E N v b H V t b n M x L n t F X z J f N S w 4 N n 0 m c X V v d D s s J n F 1 b 3 Q 7 U 2 V j d G l v b j E v U k V H L 0 F 1 d G 9 S Z W 1 v d m V k Q 2 9 s d W 1 u c z E u e 0 V f M 1 8 x L D g 3 f S Z x d W 9 0 O y w m c X V v d D t T Z W N 0 a W 9 u M S 9 S R U c v Q X V 0 b 1 J l b W 9 2 Z W R D b 2 x 1 b W 5 z M S 5 7 R V 8 z X z I s O D h 9 J n F 1 b 3 Q 7 L C Z x d W 9 0 O 1 N l Y 3 R p b 2 4 x L 1 J F R y 9 B d X R v U m V t b 3 Z l Z E N v b H V t b n M x L n t F X z N f M y w 4 O X 0 m c X V v d D s s J n F 1 b 3 Q 7 U 2 V j d G l v b j E v U k V H L 0 F 1 d G 9 S Z W 1 v d m V k Q 2 9 s d W 1 u c z E u e 0 V f M 1 8 0 L D k w f S Z x d W 9 0 O y w m c X V v d D t T Z W N 0 a W 9 u M S 9 S R U c v Q X V 0 b 1 J l b W 9 2 Z W R D b 2 x 1 b W 5 z M S 5 7 R V 8 z X z U s O T F 9 J n F 1 b 3 Q 7 L C Z x d W 9 0 O 1 N l Y 3 R p b 2 4 x L 1 J F R y 9 B d X R v U m V t b 3 Z l Z E N v b H V t b n M x L n t F X z R f M S w 5 M n 0 m c X V v d D s s J n F 1 b 3 Q 7 U 2 V j d G l v b j E v U k V H L 0 F 1 d G 9 S Z W 1 v d m V k Q 2 9 s d W 1 u c z E u e 0 V f N F 8 y L D k z f S Z x d W 9 0 O y w m c X V v d D t T Z W N 0 a W 9 u M S 9 S R U c v Q X V 0 b 1 J l b W 9 2 Z W R D b 2 x 1 b W 5 z M S 5 7 R V 8 0 X z M s O T R 9 J n F 1 b 3 Q 7 L C Z x d W 9 0 O 1 N l Y 3 R p b 2 4 x L 1 J F R y 9 B d X R v U m V t b 3 Z l Z E N v b H V t b n M x L n t F X z R f N C w 5 N X 0 m c X V v d D s s J n F 1 b 3 Q 7 U 2 V j d G l v b j E v U k V H L 0 F 1 d G 9 S Z W 1 v d m V k Q 2 9 s d W 1 u c z E u e 0 V f N F 8 1 L D k 2 f S Z x d W 9 0 O y w m c X V v d D t T Z W N 0 a W 9 u M S 9 S R U c v Q X V 0 b 1 J l b W 9 2 Z W R D b 2 x 1 b W 5 z M S 5 7 R V 8 1 X z E s O T d 9 J n F 1 b 3 Q 7 L C Z x d W 9 0 O 1 N l Y 3 R p b 2 4 x L 1 J F R y 9 B d X R v U m V t b 3 Z l Z E N v b H V t b n M x L n t F X z V f M i w 5 O H 0 m c X V v d D s s J n F 1 b 3 Q 7 U 2 V j d G l v b j E v U k V H L 0 F 1 d G 9 S Z W 1 v d m V k Q 2 9 s d W 1 u c z E u e 0 V f N V 8 z L D k 5 f S Z x d W 9 0 O y w m c X V v d D t T Z W N 0 a W 9 u M S 9 S R U c v Q X V 0 b 1 J l b W 9 2 Z W R D b 2 x 1 b W 5 z M S 5 7 R V 8 1 X z Q s M T A w f S Z x d W 9 0 O y w m c X V v d D t T Z W N 0 a W 9 u M S 9 S R U c v Q X V 0 b 1 J l b W 9 2 Z W R D b 2 x 1 b W 5 z M S 5 7 R V 8 1 X z U s M T A x f S Z x d W 9 0 O y w m c X V v d D t T Z W N 0 a W 9 u M S 9 S R U c v Q X V 0 b 1 J l b W 9 2 Z W R D b 2 x 1 b W 5 z M S 5 7 R V 8 2 X z E s M T A y f S Z x d W 9 0 O y w m c X V v d D t T Z W N 0 a W 9 u M S 9 S R U c v Q X V 0 b 1 J l b W 9 2 Z W R D b 2 x 1 b W 5 z M S 5 7 R V 8 2 X z I s M T A z f S Z x d W 9 0 O y w m c X V v d D t T Z W N 0 a W 9 u M S 9 S R U c v Q X V 0 b 1 J l b W 9 2 Z W R D b 2 x 1 b W 5 z M S 5 7 R V 8 2 X z M s M T A 0 f S Z x d W 9 0 O y w m c X V v d D t T Z W N 0 a W 9 u M S 9 S R U c v Q X V 0 b 1 J l b W 9 2 Z W R D b 2 x 1 b W 5 z M S 5 7 R V 8 2 X z Q s M T A 1 f S Z x d W 9 0 O y w m c X V v d D t T Z W N 0 a W 9 u M S 9 S R U c v Q X V 0 b 1 J l b W 9 2 Z W R D b 2 x 1 b W 5 z M S 5 7 R V 8 2 X z U s M T A 2 f S Z x d W 9 0 O y w m c X V v d D t T Z W N 0 a W 9 u M S 9 S R U c v Q X V 0 b 1 J l b W 9 2 Z W R D b 2 x 1 b W 5 z M S 5 7 R l 8 x X z E s M T A 3 f S Z x d W 9 0 O y w m c X V v d D t T Z W N 0 a W 9 u M S 9 S R U c v Q X V 0 b 1 J l b W 9 2 Z W R D b 2 x 1 b W 5 z M S 5 7 R l 8 x X z I s M T A 4 f S Z x d W 9 0 O y w m c X V v d D t T Z W N 0 a W 9 u M S 9 S R U c v Q X V 0 b 1 J l b W 9 2 Z W R D b 2 x 1 b W 5 z M S 5 7 R l 8 x X z M s M T A 5 f S Z x d W 9 0 O y w m c X V v d D t T Z W N 0 a W 9 u M S 9 S R U c v Q X V 0 b 1 J l b W 9 2 Z W R D b 2 x 1 b W 5 z M S 5 7 R l 8 y X z E s M T E w f S Z x d W 9 0 O y w m c X V v d D t T Z W N 0 a W 9 u M S 9 S R U c v Q X V 0 b 1 J l b W 9 2 Z W R D b 2 x 1 b W 5 z M S 5 7 R l 8 y X z I s M T E x f S Z x d W 9 0 O y w m c X V v d D t T Z W N 0 a W 9 u M S 9 S R U c v Q X V 0 b 1 J l b W 9 2 Z W R D b 2 x 1 b W 5 z M S 5 7 R l 8 y X z M s M T E y f S Z x d W 9 0 O y w m c X V v d D t T Z W N 0 a W 9 u M S 9 S R U c v Q X V 0 b 1 J l b W 9 2 Z W R D b 2 x 1 b W 5 z M S 5 7 R l 8 z X z E s M T E z f S Z x d W 9 0 O y w m c X V v d D t T Z W N 0 a W 9 u M S 9 S R U c v Q X V 0 b 1 J l b W 9 2 Z W R D b 2 x 1 b W 5 z M S 5 7 R l 8 z X z I s M T E 0 f S Z x d W 9 0 O y w m c X V v d D t T Z W N 0 a W 9 u M S 9 S R U c v Q X V 0 b 1 J l b W 9 2 Z W R D b 2 x 1 b W 5 z M S 5 7 R l 8 z X z M s M T E 1 f S Z x d W 9 0 O y w m c X V v d D t T Z W N 0 a W 9 u M S 9 S R U c v Q X V 0 b 1 J l b W 9 2 Z W R D b 2 x 1 b W 5 z M S 5 7 R l 8 0 X z E s M T E 2 f S Z x d W 9 0 O y w m c X V v d D t T Z W N 0 a W 9 u M S 9 S R U c v Q X V 0 b 1 J l b W 9 2 Z W R D b 2 x 1 b W 5 z M S 5 7 R l 8 0 X z I s M T E 3 f S Z x d W 9 0 O y w m c X V v d D t T Z W N 0 a W 9 u M S 9 S R U c v Q X V 0 b 1 J l b W 9 2 Z W R D b 2 x 1 b W 5 z M S 5 7 R l 8 0 X z M s M T E 4 f S Z x d W 9 0 O y w m c X V v d D t T Z W N 0 a W 9 u M S 9 S R U c v Q X V 0 b 1 J l b W 9 2 Z W R D b 2 x 1 b W 5 z M S 5 7 R l 8 1 X z E s M T E 5 f S Z x d W 9 0 O y w m c X V v d D t T Z W N 0 a W 9 u M S 9 S R U c v Q X V 0 b 1 J l b W 9 2 Z W R D b 2 x 1 b W 5 z M S 5 7 R l 8 1 X z I s M T I w f S Z x d W 9 0 O y w m c X V v d D t T Z W N 0 a W 9 u M S 9 S R U c v Q X V 0 b 1 J l b W 9 2 Z W R D b 2 x 1 b W 5 z M S 5 7 R l 8 1 X z M s M T I x f S Z x d W 9 0 O y w m c X V v d D t T Z W N 0 a W 9 u M S 9 S R U c v Q X V 0 b 1 J l b W 9 2 Z W R D b 2 x 1 b W 5 z M S 5 7 R 1 8 x L D E y M n 0 m c X V v d D s s J n F 1 b 3 Q 7 U 2 V j d G l v b j E v U k V H L 0 F 1 d G 9 S Z W 1 v d m V k Q 2 9 s d W 1 u c z E u e 0 d f M i w x M j N 9 J n F 1 b 3 Q 7 L C Z x d W 9 0 O 1 N l Y 3 R p b 2 4 x L 1 J F R y 9 B d X R v U m V t b 3 Z l Z E N v b H V t b n M x L n t H X z M s M T I 0 f S Z x d W 9 0 O y w m c X V v d D t T Z W N 0 a W 9 u M S 9 S R U c v Q X V 0 b 1 J l b W 9 2 Z W R D b 2 x 1 b W 5 z M S 5 7 R 1 8 0 L D E y N X 0 m c X V v d D s s J n F 1 b 3 Q 7 U 2 V j d G l v b j E v U k V H L 0 F 1 d G 9 S Z W 1 v d m V k Q 2 9 s d W 1 u c z E u e 0 d f N S w x M j Z 9 J n F 1 b 3 Q 7 L C Z x d W 9 0 O 1 N l Y 3 R p b 2 4 x L 1 J F R y 9 B d X R v U m V t b 3 Z l Z E N v b H V t b n M x L n t H X z Y s M T I 3 f S Z x d W 9 0 O y w m c X V v d D t T Z W N 0 a W 9 u M S 9 S R U c v Q X V 0 b 1 J l b W 9 2 Z W R D b 2 x 1 b W 5 z M S 5 7 R 1 8 3 L D E y O H 0 m c X V v d D s s J n F 1 b 3 Q 7 U 2 V j d G l v b j E v U k V H L 0 F 1 d G 9 S Z W 1 v d m V k Q 2 9 s d W 1 u c z E u e 0 d f O C w x M j l 9 J n F 1 b 3 Q 7 L C Z x d W 9 0 O 1 N l Y 3 R p b 2 4 x L 1 J F R y 9 B d X R v U m V t b 3 Z l Z E N v b H V t b n M x L n t H X z k s M T M w f S Z x d W 9 0 O y w m c X V v d D t T Z W N 0 a W 9 u M S 9 S R U c v Q X V 0 b 1 J l b W 9 2 Z W R D b 2 x 1 b W 5 z M S 5 7 R 1 8 x M C w x M z F 9 J n F 1 b 3 Q 7 L C Z x d W 9 0 O 1 N l Y 3 R p b 2 4 x L 1 J F R y 9 B d X R v U m V t b 3 Z l Z E N v b H V t b n M x L n t H X z E x L D E z M n 0 m c X V v d D s s J n F 1 b 3 Q 7 U 2 V j d G l v b j E v U k V H L 0 F 1 d G 9 S Z W 1 v d m V k Q 2 9 s d W 1 u c z E u e 0 d f M T I s M T M z f S Z x d W 9 0 O y w m c X V v d D t T Z W N 0 a W 9 u M S 9 S R U c v Q X V 0 b 1 J l b W 9 2 Z W R D b 2 x 1 b W 5 z M S 5 7 S F 8 x X z E s M T M 0 f S Z x d W 9 0 O y w m c X V v d D t T Z W N 0 a W 9 u M S 9 S R U c v Q X V 0 b 1 J l b W 9 2 Z W R D b 2 x 1 b W 5 z M S 5 7 S F 8 x X z I s M T M 1 f S Z x d W 9 0 O y w m c X V v d D t T Z W N 0 a W 9 u M S 9 S R U c v Q X V 0 b 1 J l b W 9 2 Z W R D b 2 x 1 b W 5 z M S 5 7 S F 8 x X z M s M T M 2 f S Z x d W 9 0 O y w m c X V v d D t T Z W N 0 a W 9 u M S 9 S R U c v Q X V 0 b 1 J l b W 9 2 Z W R D b 2 x 1 b W 5 z M S 5 7 S F 8 y X z E s M T M 3 f S Z x d W 9 0 O y w m c X V v d D t T Z W N 0 a W 9 u M S 9 S R U c v Q X V 0 b 1 J l b W 9 2 Z W R D b 2 x 1 b W 5 z M S 5 7 S F 8 y X z I s M T M 4 f S Z x d W 9 0 O y w m c X V v d D t T Z W N 0 a W 9 u M S 9 S R U c v Q X V 0 b 1 J l b W 9 2 Z W R D b 2 x 1 b W 5 z M S 5 7 S F 8 y X z M s M T M 5 f S Z x d W 9 0 O y w m c X V v d D t T Z W N 0 a W 9 u M S 9 S R U c v Q X V 0 b 1 J l b W 9 2 Z W R D b 2 x 1 b W 5 z M S 5 7 S F 8 z X z E s M T Q w f S Z x d W 9 0 O y w m c X V v d D t T Z W N 0 a W 9 u M S 9 S R U c v Q X V 0 b 1 J l b W 9 2 Z W R D b 2 x 1 b W 5 z M S 5 7 S F 8 z X z I s M T Q x f S Z x d W 9 0 O y w m c X V v d D t T Z W N 0 a W 9 u M S 9 S R U c v Q X V 0 b 1 J l b W 9 2 Z W R D b 2 x 1 b W 5 z M S 5 7 S F 8 z X z M s M T Q y f S Z x d W 9 0 O 1 0 s J n F 1 b 3 Q 7 Q 2 9 s d W 1 u Q 2 9 1 b n Q m c X V v d D s 6 M T Q z L C Z x d W 9 0 O 0 t l e U N v b H V t b k 5 h b W V z J n F 1 b 3 Q 7 O l t d L C Z x d W 9 0 O 0 N v b H V t b k l k Z W 5 0 a X R p Z X M m c X V v d D s 6 W y Z x d W 9 0 O 1 N l Y 3 R p b 2 4 x L 1 J F R y 9 B d X R v U m V t b 3 Z l Z E N v b H V t b n M x L n t I T 1 J B X 1 R F U 1 Q s M H 0 m c X V v d D s s J n F 1 b 3 Q 7 U 2 V j d G l v b j E v U k V H L 0 F 1 d G 9 S Z W 1 v d m V k Q 2 9 s d W 1 u c z E u e 0 5 v b W J y Z V V z d W F y a W 8 s M X 0 m c X V v d D s s J n F 1 b 3 Q 7 U 2 V j d G l v b j E v U k V H L 0 F 1 d G 9 S Z W 1 v d m V k Q 2 9 s d W 1 u c z E u e 0 F f M V 8 x L D J 9 J n F 1 b 3 Q 7 L C Z x d W 9 0 O 1 N l Y 3 R p b 2 4 x L 1 J F R y 9 B d X R v U m V t b 3 Z l Z E N v b H V t b n M x L n t B X z F f M i w z f S Z x d W 9 0 O y w m c X V v d D t T Z W N 0 a W 9 u M S 9 S R U c v Q X V 0 b 1 J l b W 9 2 Z W R D b 2 x 1 b W 5 z M S 5 7 Q V 8 x X z M s N H 0 m c X V v d D s s J n F 1 b 3 Q 7 U 2 V j d G l v b j E v U k V H L 0 F 1 d G 9 S Z W 1 v d m V k Q 2 9 s d W 1 u c z E u e 0 F f M V 8 0 L D V 9 J n F 1 b 3 Q 7 L C Z x d W 9 0 O 1 N l Y 3 R p b 2 4 x L 1 J F R y 9 B d X R v U m V t b 3 Z l Z E N v b H V t b n M x L n t B X z F f N S w 2 f S Z x d W 9 0 O y w m c X V v d D t T Z W N 0 a W 9 u M S 9 S R U c v Q X V 0 b 1 J l b W 9 2 Z W R D b 2 x 1 b W 5 z M S 5 7 Q V 8 y X z E s N 3 0 m c X V v d D s s J n F 1 b 3 Q 7 U 2 V j d G l v b j E v U k V H L 0 F 1 d G 9 S Z W 1 v d m V k Q 2 9 s d W 1 u c z E u e 0 F f M l 8 y L D h 9 J n F 1 b 3 Q 7 L C Z x d W 9 0 O 1 N l Y 3 R p b 2 4 x L 1 J F R y 9 B d X R v U m V t b 3 Z l Z E N v b H V t b n M x L n t B X z J f M y w 5 f S Z x d W 9 0 O y w m c X V v d D t T Z W N 0 a W 9 u M S 9 S R U c v Q X V 0 b 1 J l b W 9 2 Z W R D b 2 x 1 b W 5 z M S 5 7 Q V 8 y X z Q s M T B 9 J n F 1 b 3 Q 7 L C Z x d W 9 0 O 1 N l Y 3 R p b 2 4 x L 1 J F R y 9 B d X R v U m V t b 3 Z l Z E N v b H V t b n M x L n t B X z J f N S w x M X 0 m c X V v d D s s J n F 1 b 3 Q 7 U 2 V j d G l v b j E v U k V H L 0 F 1 d G 9 S Z W 1 v d m V k Q 2 9 s d W 1 u c z E u e 0 F f M 1 8 x L D E y f S Z x d W 9 0 O y w m c X V v d D t T Z W N 0 a W 9 u M S 9 S R U c v Q X V 0 b 1 J l b W 9 2 Z W R D b 2 x 1 b W 5 z M S 5 7 Q V 8 z X z I s M T N 9 J n F 1 b 3 Q 7 L C Z x d W 9 0 O 1 N l Y 3 R p b 2 4 x L 1 J F R y 9 B d X R v U m V t b 3 Z l Z E N v b H V t b n M x L n t B X z N f M y w x N H 0 m c X V v d D s s J n F 1 b 3 Q 7 U 2 V j d G l v b j E v U k V H L 0 F 1 d G 9 S Z W 1 v d m V k Q 2 9 s d W 1 u c z E u e 0 F f M 1 8 0 L D E 1 f S Z x d W 9 0 O y w m c X V v d D t T Z W N 0 a W 9 u M S 9 S R U c v Q X V 0 b 1 J l b W 9 2 Z W R D b 2 x 1 b W 5 z M S 5 7 Q V 8 z X z U s M T Z 9 J n F 1 b 3 Q 7 L C Z x d W 9 0 O 1 N l Y 3 R p b 2 4 x L 1 J F R y 9 B d X R v U m V t b 3 Z l Z E N v b H V t b n M x L n t B X z R f M S w x N 3 0 m c X V v d D s s J n F 1 b 3 Q 7 U 2 V j d G l v b j E v U k V H L 0 F 1 d G 9 S Z W 1 v d m V k Q 2 9 s d W 1 u c z E u e 0 F f N F 8 y L D E 4 f S Z x d W 9 0 O y w m c X V v d D t T Z W N 0 a W 9 u M S 9 S R U c v Q X V 0 b 1 J l b W 9 2 Z W R D b 2 x 1 b W 5 z M S 5 7 Q V 8 0 X z M s M T l 9 J n F 1 b 3 Q 7 L C Z x d W 9 0 O 1 N l Y 3 R p b 2 4 x L 1 J F R y 9 B d X R v U m V t b 3 Z l Z E N v b H V t b n M x L n t B X z R f N C w y M H 0 m c X V v d D s s J n F 1 b 3 Q 7 U 2 V j d G l v b j E v U k V H L 0 F 1 d G 9 S Z W 1 v d m V k Q 2 9 s d W 1 u c z E u e 0 F f N F 8 1 L D I x f S Z x d W 9 0 O y w m c X V v d D t T Z W N 0 a W 9 u M S 9 S R U c v Q X V 0 b 1 J l b W 9 2 Z W R D b 2 x 1 b W 5 z M S 5 7 Q l 8 x X z E s M j J 9 J n F 1 b 3 Q 7 L C Z x d W 9 0 O 1 N l Y 3 R p b 2 4 x L 1 J F R y 9 B d X R v U m V t b 3 Z l Z E N v b H V t b n M x L n t C X z F f M i w y M 3 0 m c X V v d D s s J n F 1 b 3 Q 7 U 2 V j d G l v b j E v U k V H L 0 F 1 d G 9 S Z W 1 v d m V k Q 2 9 s d W 1 u c z E u e 0 J f M V 8 z L D I 0 f S Z x d W 9 0 O y w m c X V v d D t T Z W N 0 a W 9 u M S 9 S R U c v Q X V 0 b 1 J l b W 9 2 Z W R D b 2 x 1 b W 5 z M S 5 7 Q l 8 y X z E s M j V 9 J n F 1 b 3 Q 7 L C Z x d W 9 0 O 1 N l Y 3 R p b 2 4 x L 1 J F R y 9 B d X R v U m V t b 3 Z l Z E N v b H V t b n M x L n t C X z J f M i w y N n 0 m c X V v d D s s J n F 1 b 3 Q 7 U 2 V j d G l v b j E v U k V H L 0 F 1 d G 9 S Z W 1 v d m V k Q 2 9 s d W 1 u c z E u e 0 J f M l 8 z L D I 3 f S Z x d W 9 0 O y w m c X V v d D t T Z W N 0 a W 9 u M S 9 S R U c v Q X V 0 b 1 J l b W 9 2 Z W R D b 2 x 1 b W 5 z M S 5 7 Q l 8 z X z E s M j h 9 J n F 1 b 3 Q 7 L C Z x d W 9 0 O 1 N l Y 3 R p b 2 4 x L 1 J F R y 9 B d X R v U m V t b 3 Z l Z E N v b H V t b n M x L n t C X z N f M i w y O X 0 m c X V v d D s s J n F 1 b 3 Q 7 U 2 V j d G l v b j E v U k V H L 0 F 1 d G 9 S Z W 1 v d m V k Q 2 9 s d W 1 u c z E u e 0 J f M 1 8 z L D M w f S Z x d W 9 0 O y w m c X V v d D t T Z W N 0 a W 9 u M S 9 S R U c v Q X V 0 b 1 J l b W 9 2 Z W R D b 2 x 1 b W 5 z M S 5 7 Q l 8 0 X z E s M z F 9 J n F 1 b 3 Q 7 L C Z x d W 9 0 O 1 N l Y 3 R p b 2 4 x L 1 J F R y 9 B d X R v U m V t b 3 Z l Z E N v b H V t b n M x L n t C X z R f M i w z M n 0 m c X V v d D s s J n F 1 b 3 Q 7 U 2 V j d G l v b j E v U k V H L 0 F 1 d G 9 S Z W 1 v d m V k Q 2 9 s d W 1 u c z E u e 0 J f N F 8 z L D M z f S Z x d W 9 0 O y w m c X V v d D t T Z W N 0 a W 9 u M S 9 S R U c v Q X V 0 b 1 J l b W 9 2 Z W R D b 2 x 1 b W 5 z M S 5 7 Q l 8 1 X z E s M z R 9 J n F 1 b 3 Q 7 L C Z x d W 9 0 O 1 N l Y 3 R p b 2 4 x L 1 J F R y 9 B d X R v U m V t b 3 Z l Z E N v b H V t b n M x L n t C X z V f M i w z N X 0 m c X V v d D s s J n F 1 b 3 Q 7 U 2 V j d G l v b j E v U k V H L 0 F 1 d G 9 S Z W 1 v d m V k Q 2 9 s d W 1 u c z E u e 0 J f N V 8 z L D M 2 f S Z x d W 9 0 O y w m c X V v d D t T Z W N 0 a W 9 u M S 9 S R U c v Q X V 0 b 1 J l b W 9 2 Z W R D b 2 x 1 b W 5 z M S 5 7 Q 1 8 x L D M 3 f S Z x d W 9 0 O y w m c X V v d D t T Z W N 0 a W 9 u M S 9 S R U c v Q X V 0 b 1 J l b W 9 2 Z W R D b 2 x 1 b W 5 z M S 5 7 Q 1 8 y L D M 4 f S Z x d W 9 0 O y w m c X V v d D t T Z W N 0 a W 9 u M S 9 S R U c v Q X V 0 b 1 J l b W 9 2 Z W R D b 2 x 1 b W 5 z M S 5 7 Q 1 8 z L D M 5 f S Z x d W 9 0 O y w m c X V v d D t T Z W N 0 a W 9 u M S 9 S R U c v Q X V 0 b 1 J l b W 9 2 Z W R D b 2 x 1 b W 5 z M S 5 7 Q 1 8 0 L D Q w f S Z x d W 9 0 O y w m c X V v d D t T Z W N 0 a W 9 u M S 9 S R U c v Q X V 0 b 1 J l b W 9 2 Z W R D b 2 x 1 b W 5 z M S 5 7 Q 1 8 1 L D Q x f S Z x d W 9 0 O y w m c X V v d D t T Z W N 0 a W 9 u M S 9 S R U c v Q X V 0 b 1 J l b W 9 2 Z W R D b 2 x 1 b W 5 z M S 5 7 Q 1 8 2 L D Q y f S Z x d W 9 0 O y w m c X V v d D t T Z W N 0 a W 9 u M S 9 S R U c v Q X V 0 b 1 J l b W 9 2 Z W R D b 2 x 1 b W 5 z M S 5 7 Q 1 8 3 L D Q z f S Z x d W 9 0 O y w m c X V v d D t T Z W N 0 a W 9 u M S 9 S R U c v Q X V 0 b 1 J l b W 9 2 Z W R D b 2 x 1 b W 5 z M S 5 7 Q 1 8 4 L D Q 0 f S Z x d W 9 0 O y w m c X V v d D t T Z W N 0 a W 9 u M S 9 S R U c v Q X V 0 b 1 J l b W 9 2 Z W R D b 2 x 1 b W 5 z M S 5 7 Q 1 8 5 L D Q 1 f S Z x d W 9 0 O y w m c X V v d D t T Z W N 0 a W 9 u M S 9 S R U c v Q X V 0 b 1 J l b W 9 2 Z W R D b 2 x 1 b W 5 z M S 5 7 Q 1 8 x M C w 0 N n 0 m c X V v d D s s J n F 1 b 3 Q 7 U 2 V j d G l v b j E v U k V H L 0 F 1 d G 9 S Z W 1 v d m V k Q 2 9 s d W 1 u c z E u e 0 N f M T E s N D d 9 J n F 1 b 3 Q 7 L C Z x d W 9 0 O 1 N l Y 3 R p b 2 4 x L 1 J F R y 9 B d X R v U m V t b 3 Z l Z E N v b H V t b n M x L n t D X z E y L D Q 4 f S Z x d W 9 0 O y w m c X V v d D t T Z W N 0 a W 9 u M S 9 S R U c v Q X V 0 b 1 J l b W 9 2 Z W R D b 2 x 1 b W 5 z M S 5 7 Q 1 8 x M y w 0 O X 0 m c X V v d D s s J n F 1 b 3 Q 7 U 2 V j d G l v b j E v U k V H L 0 F 1 d G 9 S Z W 1 v d m V k Q 2 9 s d W 1 u c z E u e 0 N f M T Q s N T B 9 J n F 1 b 3 Q 7 L C Z x d W 9 0 O 1 N l Y 3 R p b 2 4 x L 1 J F R y 9 B d X R v U m V t b 3 Z l Z E N v b H V t b n M x L n t D X z E 1 L D U x f S Z x d W 9 0 O y w m c X V v d D t T Z W N 0 a W 9 u M S 9 S R U c v Q X V 0 b 1 J l b W 9 2 Z W R D b 2 x 1 b W 5 z M S 5 7 Q 1 8 x N i w 1 M n 0 m c X V v d D s s J n F 1 b 3 Q 7 U 2 V j d G l v b j E v U k V H L 0 F 1 d G 9 S Z W 1 v d m V k Q 2 9 s d W 1 u c z E u e 0 N f M T c s N T N 9 J n F 1 b 3 Q 7 L C Z x d W 9 0 O 1 N l Y 3 R p b 2 4 x L 1 J F R y 9 B d X R v U m V t b 3 Z l Z E N v b H V t b n M x L n t D X z E 4 L D U 0 f S Z x d W 9 0 O y w m c X V v d D t T Z W N 0 a W 9 u M S 9 S R U c v Q X V 0 b 1 J l b W 9 2 Z W R D b 2 x 1 b W 5 z M S 5 7 Q 1 8 x O S w 1 N X 0 m c X V v d D s s J n F 1 b 3 Q 7 U 2 V j d G l v b j E v U k V H L 0 F 1 d G 9 S Z W 1 v d m V k Q 2 9 s d W 1 u c z E u e 0 N f M j A s N T Z 9 J n F 1 b 3 Q 7 L C Z x d W 9 0 O 1 N l Y 3 R p b 2 4 x L 1 J F R y 9 B d X R v U m V t b 3 Z l Z E N v b H V t b n M x L n t E X z F f M S w 1 N 3 0 m c X V v d D s s J n F 1 b 3 Q 7 U 2 V j d G l v b j E v U k V H L 0 F 1 d G 9 S Z W 1 v d m V k Q 2 9 s d W 1 u c z E u e 0 R f M V 8 y L D U 4 f S Z x d W 9 0 O y w m c X V v d D t T Z W N 0 a W 9 u M S 9 S R U c v Q X V 0 b 1 J l b W 9 2 Z W R D b 2 x 1 b W 5 z M S 5 7 R F 8 x X z M s N T l 9 J n F 1 b 3 Q 7 L C Z x d W 9 0 O 1 N l Y 3 R p b 2 4 x L 1 J F R y 9 B d X R v U m V t b 3 Z l Z E N v b H V t b n M x L n t E X z F f N C w 2 M H 0 m c X V v d D s s J n F 1 b 3 Q 7 U 2 V j d G l v b j E v U k V H L 0 F 1 d G 9 S Z W 1 v d m V k Q 2 9 s d W 1 u c z E u e 0 R f M l 8 x L D Y x f S Z x d W 9 0 O y w m c X V v d D t T Z W N 0 a W 9 u M S 9 S R U c v Q X V 0 b 1 J l b W 9 2 Z W R D b 2 x 1 b W 5 z M S 5 7 R F 8 y X z I s N j J 9 J n F 1 b 3 Q 7 L C Z x d W 9 0 O 1 N l Y 3 R p b 2 4 x L 1 J F R y 9 B d X R v U m V t b 3 Z l Z E N v b H V t b n M x L n t E X z J f M y w 2 M 3 0 m c X V v d D s s J n F 1 b 3 Q 7 U 2 V j d G l v b j E v U k V H L 0 F 1 d G 9 S Z W 1 v d m V k Q 2 9 s d W 1 u c z E u e 0 R f M l 8 0 L D Y 0 f S Z x d W 9 0 O y w m c X V v d D t T Z W N 0 a W 9 u M S 9 S R U c v Q X V 0 b 1 J l b W 9 2 Z W R D b 2 x 1 b W 5 z M S 5 7 R F 8 z X z E s N j V 9 J n F 1 b 3 Q 7 L C Z x d W 9 0 O 1 N l Y 3 R p b 2 4 x L 1 J F R y 9 B d X R v U m V t b 3 Z l Z E N v b H V t b n M x L n t E X z N f M i w 2 N n 0 m c X V v d D s s J n F 1 b 3 Q 7 U 2 V j d G l v b j E v U k V H L 0 F 1 d G 9 S Z W 1 v d m V k Q 2 9 s d W 1 u c z E u e 0 R f M 1 8 z L D Y 3 f S Z x d W 9 0 O y w m c X V v d D t T Z W N 0 a W 9 u M S 9 S R U c v Q X V 0 b 1 J l b W 9 2 Z W R D b 2 x 1 b W 5 z M S 5 7 R F 8 z X z Q s N j h 9 J n F 1 b 3 Q 7 L C Z x d W 9 0 O 1 N l Y 3 R p b 2 4 x L 1 J F R y 9 B d X R v U m V t b 3 Z l Z E N v b H V t b n M x L n t E X z R f M S w 2 O X 0 m c X V v d D s s J n F 1 b 3 Q 7 U 2 V j d G l v b j E v U k V H L 0 F 1 d G 9 S Z W 1 v d m V k Q 2 9 s d W 1 u c z E u e 0 R f N F 8 y L D c w f S Z x d W 9 0 O y w m c X V v d D t T Z W N 0 a W 9 u M S 9 S R U c v Q X V 0 b 1 J l b W 9 2 Z W R D b 2 x 1 b W 5 z M S 5 7 R F 8 0 X z M s N z F 9 J n F 1 b 3 Q 7 L C Z x d W 9 0 O 1 N l Y 3 R p b 2 4 x L 1 J F R y 9 B d X R v U m V t b 3 Z l Z E N v b H V t b n M x L n t E X z R f N C w 3 M n 0 m c X V v d D s s J n F 1 b 3 Q 7 U 2 V j d G l v b j E v U k V H L 0 F 1 d G 9 S Z W 1 v d m V k Q 2 9 s d W 1 u c z E u e 0 R f N V 8 x L D c z f S Z x d W 9 0 O y w m c X V v d D t T Z W N 0 a W 9 u M S 9 S R U c v Q X V 0 b 1 J l b W 9 2 Z W R D b 2 x 1 b W 5 z M S 5 7 R F 8 1 X z I s N z R 9 J n F 1 b 3 Q 7 L C Z x d W 9 0 O 1 N l Y 3 R p b 2 4 x L 1 J F R y 9 B d X R v U m V t b 3 Z l Z E N v b H V t b n M x L n t E X z V f M y w 3 N X 0 m c X V v d D s s J n F 1 b 3 Q 7 U 2 V j d G l v b j E v U k V H L 0 F 1 d G 9 S Z W 1 v d m V k Q 2 9 s d W 1 u c z E u e 0 R f N V 8 0 L D c 2 f S Z x d W 9 0 O y w m c X V v d D t T Z W N 0 a W 9 u M S 9 S R U c v Q X V 0 b 1 J l b W 9 2 Z W R D b 2 x 1 b W 5 z M S 5 7 R V 8 x X z E s N z d 9 J n F 1 b 3 Q 7 L C Z x d W 9 0 O 1 N l Y 3 R p b 2 4 x L 1 J F R y 9 B d X R v U m V t b 3 Z l Z E N v b H V t b n M x L n t F X z F f M i w 3 O H 0 m c X V v d D s s J n F 1 b 3 Q 7 U 2 V j d G l v b j E v U k V H L 0 F 1 d G 9 S Z W 1 v d m V k Q 2 9 s d W 1 u c z E u e 0 V f M V 8 z L D c 5 f S Z x d W 9 0 O y w m c X V v d D t T Z W N 0 a W 9 u M S 9 S R U c v Q X V 0 b 1 J l b W 9 2 Z W R D b 2 x 1 b W 5 z M S 5 7 R V 8 x X z Q s O D B 9 J n F 1 b 3 Q 7 L C Z x d W 9 0 O 1 N l Y 3 R p b 2 4 x L 1 J F R y 9 B d X R v U m V t b 3 Z l Z E N v b H V t b n M x L n t F X z F f N S w 4 M X 0 m c X V v d D s s J n F 1 b 3 Q 7 U 2 V j d G l v b j E v U k V H L 0 F 1 d G 9 S Z W 1 v d m V k Q 2 9 s d W 1 u c z E u e 0 V f M l 8 x L D g y f S Z x d W 9 0 O y w m c X V v d D t T Z W N 0 a W 9 u M S 9 S R U c v Q X V 0 b 1 J l b W 9 2 Z W R D b 2 x 1 b W 5 z M S 5 7 R V 8 y X z I s O D N 9 J n F 1 b 3 Q 7 L C Z x d W 9 0 O 1 N l Y 3 R p b 2 4 x L 1 J F R y 9 B d X R v U m V t b 3 Z l Z E N v b H V t b n M x L n t F X z J f M y w 4 N H 0 m c X V v d D s s J n F 1 b 3 Q 7 U 2 V j d G l v b j E v U k V H L 0 F 1 d G 9 S Z W 1 v d m V k Q 2 9 s d W 1 u c z E u e 0 V f M l 8 0 L D g 1 f S Z x d W 9 0 O y w m c X V v d D t T Z W N 0 a W 9 u M S 9 S R U c v Q X V 0 b 1 J l b W 9 2 Z W R D b 2 x 1 b W 5 z M S 5 7 R V 8 y X z U s O D Z 9 J n F 1 b 3 Q 7 L C Z x d W 9 0 O 1 N l Y 3 R p b 2 4 x L 1 J F R y 9 B d X R v U m V t b 3 Z l Z E N v b H V t b n M x L n t F X z N f M S w 4 N 3 0 m c X V v d D s s J n F 1 b 3 Q 7 U 2 V j d G l v b j E v U k V H L 0 F 1 d G 9 S Z W 1 v d m V k Q 2 9 s d W 1 u c z E u e 0 V f M 1 8 y L D g 4 f S Z x d W 9 0 O y w m c X V v d D t T Z W N 0 a W 9 u M S 9 S R U c v Q X V 0 b 1 J l b W 9 2 Z W R D b 2 x 1 b W 5 z M S 5 7 R V 8 z X z M s O D l 9 J n F 1 b 3 Q 7 L C Z x d W 9 0 O 1 N l Y 3 R p b 2 4 x L 1 J F R y 9 B d X R v U m V t b 3 Z l Z E N v b H V t b n M x L n t F X z N f N C w 5 M H 0 m c X V v d D s s J n F 1 b 3 Q 7 U 2 V j d G l v b j E v U k V H L 0 F 1 d G 9 S Z W 1 v d m V k Q 2 9 s d W 1 u c z E u e 0 V f M 1 8 1 L D k x f S Z x d W 9 0 O y w m c X V v d D t T Z W N 0 a W 9 u M S 9 S R U c v Q X V 0 b 1 J l b W 9 2 Z W R D b 2 x 1 b W 5 z M S 5 7 R V 8 0 X z E s O T J 9 J n F 1 b 3 Q 7 L C Z x d W 9 0 O 1 N l Y 3 R p b 2 4 x L 1 J F R y 9 B d X R v U m V t b 3 Z l Z E N v b H V t b n M x L n t F X z R f M i w 5 M 3 0 m c X V v d D s s J n F 1 b 3 Q 7 U 2 V j d G l v b j E v U k V H L 0 F 1 d G 9 S Z W 1 v d m V k Q 2 9 s d W 1 u c z E u e 0 V f N F 8 z L D k 0 f S Z x d W 9 0 O y w m c X V v d D t T Z W N 0 a W 9 u M S 9 S R U c v Q X V 0 b 1 J l b W 9 2 Z W R D b 2 x 1 b W 5 z M S 5 7 R V 8 0 X z Q s O T V 9 J n F 1 b 3 Q 7 L C Z x d W 9 0 O 1 N l Y 3 R p b 2 4 x L 1 J F R y 9 B d X R v U m V t b 3 Z l Z E N v b H V t b n M x L n t F X z R f N S w 5 N n 0 m c X V v d D s s J n F 1 b 3 Q 7 U 2 V j d G l v b j E v U k V H L 0 F 1 d G 9 S Z W 1 v d m V k Q 2 9 s d W 1 u c z E u e 0 V f N V 8 x L D k 3 f S Z x d W 9 0 O y w m c X V v d D t T Z W N 0 a W 9 u M S 9 S R U c v Q X V 0 b 1 J l b W 9 2 Z W R D b 2 x 1 b W 5 z M S 5 7 R V 8 1 X z I s O T h 9 J n F 1 b 3 Q 7 L C Z x d W 9 0 O 1 N l Y 3 R p b 2 4 x L 1 J F R y 9 B d X R v U m V t b 3 Z l Z E N v b H V t b n M x L n t F X z V f M y w 5 O X 0 m c X V v d D s s J n F 1 b 3 Q 7 U 2 V j d G l v b j E v U k V H L 0 F 1 d G 9 S Z W 1 v d m V k Q 2 9 s d W 1 u c z E u e 0 V f N V 8 0 L D E w M H 0 m c X V v d D s s J n F 1 b 3 Q 7 U 2 V j d G l v b j E v U k V H L 0 F 1 d G 9 S Z W 1 v d m V k Q 2 9 s d W 1 u c z E u e 0 V f N V 8 1 L D E w M X 0 m c X V v d D s s J n F 1 b 3 Q 7 U 2 V j d G l v b j E v U k V H L 0 F 1 d G 9 S Z W 1 v d m V k Q 2 9 s d W 1 u c z E u e 0 V f N l 8 x L D E w M n 0 m c X V v d D s s J n F 1 b 3 Q 7 U 2 V j d G l v b j E v U k V H L 0 F 1 d G 9 S Z W 1 v d m V k Q 2 9 s d W 1 u c z E u e 0 V f N l 8 y L D E w M 3 0 m c X V v d D s s J n F 1 b 3 Q 7 U 2 V j d G l v b j E v U k V H L 0 F 1 d G 9 S Z W 1 v d m V k Q 2 9 s d W 1 u c z E u e 0 V f N l 8 z L D E w N H 0 m c X V v d D s s J n F 1 b 3 Q 7 U 2 V j d G l v b j E v U k V H L 0 F 1 d G 9 S Z W 1 v d m V k Q 2 9 s d W 1 u c z E u e 0 V f N l 8 0 L D E w N X 0 m c X V v d D s s J n F 1 b 3 Q 7 U 2 V j d G l v b j E v U k V H L 0 F 1 d G 9 S Z W 1 v d m V k Q 2 9 s d W 1 u c z E u e 0 V f N l 8 1 L D E w N n 0 m c X V v d D s s J n F 1 b 3 Q 7 U 2 V j d G l v b j E v U k V H L 0 F 1 d G 9 S Z W 1 v d m V k Q 2 9 s d W 1 u c z E u e 0 Z f M V 8 x L D E w N 3 0 m c X V v d D s s J n F 1 b 3 Q 7 U 2 V j d G l v b j E v U k V H L 0 F 1 d G 9 S Z W 1 v d m V k Q 2 9 s d W 1 u c z E u e 0 Z f M V 8 y L D E w O H 0 m c X V v d D s s J n F 1 b 3 Q 7 U 2 V j d G l v b j E v U k V H L 0 F 1 d G 9 S Z W 1 v d m V k Q 2 9 s d W 1 u c z E u e 0 Z f M V 8 z L D E w O X 0 m c X V v d D s s J n F 1 b 3 Q 7 U 2 V j d G l v b j E v U k V H L 0 F 1 d G 9 S Z W 1 v d m V k Q 2 9 s d W 1 u c z E u e 0 Z f M l 8 x L D E x M H 0 m c X V v d D s s J n F 1 b 3 Q 7 U 2 V j d G l v b j E v U k V H L 0 F 1 d G 9 S Z W 1 v d m V k Q 2 9 s d W 1 u c z E u e 0 Z f M l 8 y L D E x M X 0 m c X V v d D s s J n F 1 b 3 Q 7 U 2 V j d G l v b j E v U k V H L 0 F 1 d G 9 S Z W 1 v d m V k Q 2 9 s d W 1 u c z E u e 0 Z f M l 8 z L D E x M n 0 m c X V v d D s s J n F 1 b 3 Q 7 U 2 V j d G l v b j E v U k V H L 0 F 1 d G 9 S Z W 1 v d m V k Q 2 9 s d W 1 u c z E u e 0 Z f M 1 8 x L D E x M 3 0 m c X V v d D s s J n F 1 b 3 Q 7 U 2 V j d G l v b j E v U k V H L 0 F 1 d G 9 S Z W 1 v d m V k Q 2 9 s d W 1 u c z E u e 0 Z f M 1 8 y L D E x N H 0 m c X V v d D s s J n F 1 b 3 Q 7 U 2 V j d G l v b j E v U k V H L 0 F 1 d G 9 S Z W 1 v d m V k Q 2 9 s d W 1 u c z E u e 0 Z f M 1 8 z L D E x N X 0 m c X V v d D s s J n F 1 b 3 Q 7 U 2 V j d G l v b j E v U k V H L 0 F 1 d G 9 S Z W 1 v d m V k Q 2 9 s d W 1 u c z E u e 0 Z f N F 8 x L D E x N n 0 m c X V v d D s s J n F 1 b 3 Q 7 U 2 V j d G l v b j E v U k V H L 0 F 1 d G 9 S Z W 1 v d m V k Q 2 9 s d W 1 u c z E u e 0 Z f N F 8 y L D E x N 3 0 m c X V v d D s s J n F 1 b 3 Q 7 U 2 V j d G l v b j E v U k V H L 0 F 1 d G 9 S Z W 1 v d m V k Q 2 9 s d W 1 u c z E u e 0 Z f N F 8 z L D E x O H 0 m c X V v d D s s J n F 1 b 3 Q 7 U 2 V j d G l v b j E v U k V H L 0 F 1 d G 9 S Z W 1 v d m V k Q 2 9 s d W 1 u c z E u e 0 Z f N V 8 x L D E x O X 0 m c X V v d D s s J n F 1 b 3 Q 7 U 2 V j d G l v b j E v U k V H L 0 F 1 d G 9 S Z W 1 v d m V k Q 2 9 s d W 1 u c z E u e 0 Z f N V 8 y L D E y M H 0 m c X V v d D s s J n F 1 b 3 Q 7 U 2 V j d G l v b j E v U k V H L 0 F 1 d G 9 S Z W 1 v d m V k Q 2 9 s d W 1 u c z E u e 0 Z f N V 8 z L D E y M X 0 m c X V v d D s s J n F 1 b 3 Q 7 U 2 V j d G l v b j E v U k V H L 0 F 1 d G 9 S Z W 1 v d m V k Q 2 9 s d W 1 u c z E u e 0 d f M S w x M j J 9 J n F 1 b 3 Q 7 L C Z x d W 9 0 O 1 N l Y 3 R p b 2 4 x L 1 J F R y 9 B d X R v U m V t b 3 Z l Z E N v b H V t b n M x L n t H X z I s M T I z f S Z x d W 9 0 O y w m c X V v d D t T Z W N 0 a W 9 u M S 9 S R U c v Q X V 0 b 1 J l b W 9 2 Z W R D b 2 x 1 b W 5 z M S 5 7 R 1 8 z L D E y N H 0 m c X V v d D s s J n F 1 b 3 Q 7 U 2 V j d G l v b j E v U k V H L 0 F 1 d G 9 S Z W 1 v d m V k Q 2 9 s d W 1 u c z E u e 0 d f N C w x M j V 9 J n F 1 b 3 Q 7 L C Z x d W 9 0 O 1 N l Y 3 R p b 2 4 x L 1 J F R y 9 B d X R v U m V t b 3 Z l Z E N v b H V t b n M x L n t H X z U s M T I 2 f S Z x d W 9 0 O y w m c X V v d D t T Z W N 0 a W 9 u M S 9 S R U c v Q X V 0 b 1 J l b W 9 2 Z W R D b 2 x 1 b W 5 z M S 5 7 R 1 8 2 L D E y N 3 0 m c X V v d D s s J n F 1 b 3 Q 7 U 2 V j d G l v b j E v U k V H L 0 F 1 d G 9 S Z W 1 v d m V k Q 2 9 s d W 1 u c z E u e 0 d f N y w x M j h 9 J n F 1 b 3 Q 7 L C Z x d W 9 0 O 1 N l Y 3 R p b 2 4 x L 1 J F R y 9 B d X R v U m V t b 3 Z l Z E N v b H V t b n M x L n t H X z g s M T I 5 f S Z x d W 9 0 O y w m c X V v d D t T Z W N 0 a W 9 u M S 9 S R U c v Q X V 0 b 1 J l b W 9 2 Z W R D b 2 x 1 b W 5 z M S 5 7 R 1 8 5 L D E z M H 0 m c X V v d D s s J n F 1 b 3 Q 7 U 2 V j d G l v b j E v U k V H L 0 F 1 d G 9 S Z W 1 v d m V k Q 2 9 s d W 1 u c z E u e 0 d f M T A s M T M x f S Z x d W 9 0 O y w m c X V v d D t T Z W N 0 a W 9 u M S 9 S R U c v Q X V 0 b 1 J l b W 9 2 Z W R D b 2 x 1 b W 5 z M S 5 7 R 1 8 x M S w x M z J 9 J n F 1 b 3 Q 7 L C Z x d W 9 0 O 1 N l Y 3 R p b 2 4 x L 1 J F R y 9 B d X R v U m V t b 3 Z l Z E N v b H V t b n M x L n t H X z E y L D E z M 3 0 m c X V v d D s s J n F 1 b 3 Q 7 U 2 V j d G l v b j E v U k V H L 0 F 1 d G 9 S Z W 1 v d m V k Q 2 9 s d W 1 u c z E u e 0 h f M V 8 x L D E z N H 0 m c X V v d D s s J n F 1 b 3 Q 7 U 2 V j d G l v b j E v U k V H L 0 F 1 d G 9 S Z W 1 v d m V k Q 2 9 s d W 1 u c z E u e 0 h f M V 8 y L D E z N X 0 m c X V v d D s s J n F 1 b 3 Q 7 U 2 V j d G l v b j E v U k V H L 0 F 1 d G 9 S Z W 1 v d m V k Q 2 9 s d W 1 u c z E u e 0 h f M V 8 z L D E z N n 0 m c X V v d D s s J n F 1 b 3 Q 7 U 2 V j d G l v b j E v U k V H L 0 F 1 d G 9 S Z W 1 v d m V k Q 2 9 s d W 1 u c z E u e 0 h f M l 8 x L D E z N 3 0 m c X V v d D s s J n F 1 b 3 Q 7 U 2 V j d G l v b j E v U k V H L 0 F 1 d G 9 S Z W 1 v d m V k Q 2 9 s d W 1 u c z E u e 0 h f M l 8 y L D E z O H 0 m c X V v d D s s J n F 1 b 3 Q 7 U 2 V j d G l v b j E v U k V H L 0 F 1 d G 9 S Z W 1 v d m V k Q 2 9 s d W 1 u c z E u e 0 h f M l 8 z L D E z O X 0 m c X V v d D s s J n F 1 b 3 Q 7 U 2 V j d G l v b j E v U k V H L 0 F 1 d G 9 S Z W 1 v d m V k Q 2 9 s d W 1 u c z E u e 0 h f M 1 8 x L D E 0 M H 0 m c X V v d D s s J n F 1 b 3 Q 7 U 2 V j d G l v b j E v U k V H L 0 F 1 d G 9 S Z W 1 v d m V k Q 2 9 s d W 1 u c z E u e 0 h f M 1 8 y L D E 0 M X 0 m c X V v d D s s J n F 1 b 3 Q 7 U 2 V j d G l v b j E v U k V H L 0 F 1 d G 9 S Z W 1 v d m V k Q 2 9 s d W 1 u c z E u e 0 h f M 1 8 z L D E 0 M n 0 m c X V v d D t d L C Z x d W 9 0 O 1 J l b G F 0 a W 9 u c 2 h p c E l u Z m 8 m c X V v d D s 6 W 1 1 9 I i A v P j x F b n R y e S B U e X B l P S J G a W x s V G F y Z 2 V 0 T m F t Z U N 1 c 3 R v b W l 6 Z W Q i I F Z h b H V l P S J s M S I g L z 4 8 L 1 N 0 Y W J s Z U V u d H J p Z X M + P C 9 J d G V t P j x J d G V t P j x J d G V t T G 9 j Y X R p b 2 4 + P E l 0 Z W 1 U e X B l P k Z v c m 1 1 b G E 8 L 0 l 0 Z W 1 U e X B l P j x J d G V t U G F 0 a D 5 T Z W N 0 a W 9 u M S 9 0 Z X N 0 T W F 5 Z X J T Y W x v d m V 5 L 0 9 y a W d l b j w v S X R l b V B h d G g + P C 9 J d G V t T G 9 j Y X R p b 2 4 + P F N 0 Y W J s Z U V u d H J p Z X M g L z 4 8 L 0 l 0 Z W 0 + P E l 0 Z W 0 + P E l 0 Z W 1 M b 2 N h d G l v b j 4 8 S X R l b V R 5 c G U + R m 9 y b X V s Y T w v S X R l b V R 5 c G U + P E l 0 Z W 1 Q Y X R o P l N l Y 3 R p b 2 4 x L 3 R l c 3 R N Y X l l c l N h b G 9 2 Z X k v V G F i b G U w P C 9 J d G V t U G F 0 a D 4 8 L 0 l 0 Z W 1 M b 2 N h d G l v b j 4 8 U 3 R h Y m x l R W 5 0 c m l l c y A v P j w v S X R l b T 4 8 S X R l b T 4 8 S X R l b U x v Y 2 F 0 a W 9 u P j x J d G V t V H l w Z T 5 G b 3 J t d W x h P C 9 J d G V t V H l w Z T 4 8 S X R l b V B h d G g + U 2 V j d G l v b j E v d G V z d E 1 h e W V y U 2 F s b 3 Z l e S 9 U a X B v J T I w Y 2 F t Y m l h Z G 8 8 L 0 l 0 Z W 1 Q Y X R o P j w v S X R l b U x v Y 2 F 0 a W 9 u P j x T d G F i b G V F b n R y a W V z I C 8 + P C 9 J d G V t P j w v S X R l b X M + P C 9 M b 2 N h b F B h Y 2 t h Z 2 V N Z X R h Z G F 0 Y U Z p b G U + F g A A A F B L B Q Y A A A A A A A A A A A A A A A A A A A A A A A A m A Q A A A Q A A A N C M n d 8 B F d E R j H o A w E / C l + s B A A A A Z q 6 Q + 4 g 3 S E W F T A e f A 9 n d K g A A A A A C A A A A A A A Q Z g A A A A E A A C A A A A B d 9 x h B f 4 P s X f G J D n b y w y Q y Q 6 o F o 1 U f G D N U l k 7 G h / w L n Q A A A A A O g A A A A A I A A C A A A A C g k v s / Z p L i 6 f z M O q T P H t X r t s z H l P q 8 u 6 y 2 Y S D L Q m q 6 V l A A A A C J A v 9 g G u S s 6 / P 9 R w 7 O 5 R F F f 5 Q 6 i f o a d B A I S O z T S A O t r y v B W Y F U + n Z g l / w x 5 A R 2 l y 5 x H r a 1 r E 8 c H / m 1 L M x R s 8 Q i / + K X n 3 / Y n X + j g V + X S 5 Z J e U A A A A B k z 1 w t j W x Q i u S W l 8 p 7 n 2 3 p x S u f X t n + v w 2 l l + a R E w I x l F j v l l H x 5 u C c 7 b d B R f + r 6 X T p 7 d V Y t t + x 7 r m r s h j 2 z x I b < / D a t a M a s h u p > 
</file>

<file path=customXml/itemProps1.xml><?xml version="1.0" encoding="utf-8"?>
<ds:datastoreItem xmlns:ds="http://schemas.openxmlformats.org/officeDocument/2006/customXml" ds:itemID="{C2385743-D58E-4D50-8053-D0E5950B736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TestBaron</vt:lpstr>
      <vt:lpstr>TestMillon</vt:lpstr>
      <vt:lpstr>testMayerSalovey</vt:lpstr>
      <vt:lpstr>Emotion_sentences</vt:lpstr>
      <vt:lpstr>Inf_Emotion_sentences</vt:lpstr>
      <vt:lpstr>Initial_emotions</vt:lpstr>
      <vt:lpstr>Inf_initial_emotions</vt:lpstr>
      <vt:lpstr>confusionMatrixEmotions</vt:lpstr>
      <vt:lpstr>EmotionPrecision</vt:lpstr>
      <vt:lpstr>Precision</vt:lpstr>
      <vt:lpstr>StoryAnalysis</vt:lpstr>
      <vt:lpstr>StoryIndexed</vt:lpstr>
      <vt:lpstr>StoryRead</vt:lpstr>
      <vt:lpstr>Inf_story_read</vt:lpstr>
      <vt:lpstr>Survey</vt:lpstr>
      <vt:lpstr>InfForm</vt:lpstr>
      <vt:lpstr>Users</vt:lpstr>
      <vt:lpstr>InfUs</vt:lpstr>
      <vt:lpstr>frelevance_trec_eval_corpusEmo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 Ferrandez</dc:creator>
  <cp:lastModifiedBy>ANTONIO FERRANDEZ RODRIGUEZ</cp:lastModifiedBy>
  <dcterms:created xsi:type="dcterms:W3CDTF">2015-06-05T18:19:34Z</dcterms:created>
  <dcterms:modified xsi:type="dcterms:W3CDTF">2024-01-08T17:55:39Z</dcterms:modified>
</cp:coreProperties>
</file>